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96e772d4d0fc7b9/Documentos/Files/"/>
    </mc:Choice>
  </mc:AlternateContent>
  <xr:revisionPtr revIDLastSave="43" documentId="8_{F54B1595-A7FD-4F6F-B773-F4ADACFD3D41}" xr6:coauthVersionLast="47" xr6:coauthVersionMax="47" xr10:uidLastSave="{C8E5EBA8-6EA8-49B6-B0F7-36F7DBB26E17}"/>
  <bookViews>
    <workbookView xWindow="-120" yWindow="-120" windowWidth="29040" windowHeight="16440" xr2:uid="{00000000-000D-0000-FFFF-FFFF00000000}"/>
  </bookViews>
  <sheets>
    <sheet name="FIELDS" sheetId="5" r:id="rId1"/>
    <sheet name="SIMULATION" sheetId="1" r:id="rId2"/>
    <sheet name="PERIODS" sheetId="2" r:id="rId3"/>
    <sheet name="CHART" sheetId="3" r:id="rId4"/>
    <sheet name="HISTOGRAM" sheetId="4" r:id="rId5"/>
  </sheets>
  <definedNames>
    <definedName name="_xlnm._FilterDatabase" localSheetId="1" hidden="1">SIMULATION!$D$14:$N$8014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X8014" i="1"/>
  <c r="X8013" i="1"/>
  <c r="X8012" i="1"/>
  <c r="X8011" i="1"/>
  <c r="X8010" i="1"/>
  <c r="X8009" i="1"/>
  <c r="X8008" i="1"/>
  <c r="X8007" i="1"/>
  <c r="X8006" i="1"/>
  <c r="X8005" i="1"/>
  <c r="X8004" i="1"/>
  <c r="X8003" i="1"/>
  <c r="X8002" i="1"/>
  <c r="X8001" i="1"/>
  <c r="X8000" i="1"/>
  <c r="X7999" i="1"/>
  <c r="X7998" i="1"/>
  <c r="X7997" i="1"/>
  <c r="X7996" i="1"/>
  <c r="X7995" i="1"/>
  <c r="X7994" i="1"/>
  <c r="X7993" i="1"/>
  <c r="X7992" i="1"/>
  <c r="X7991" i="1"/>
  <c r="X7990" i="1"/>
  <c r="X7989" i="1"/>
  <c r="X7988" i="1"/>
  <c r="X7987" i="1"/>
  <c r="X7986" i="1"/>
  <c r="X7985" i="1"/>
  <c r="X7984" i="1"/>
  <c r="X7983" i="1"/>
  <c r="X7982" i="1"/>
  <c r="X7981" i="1"/>
  <c r="X7980" i="1"/>
  <c r="X7979" i="1"/>
  <c r="X7978" i="1"/>
  <c r="X7977" i="1"/>
  <c r="X7976" i="1"/>
  <c r="X7975" i="1"/>
  <c r="X7974" i="1"/>
  <c r="X7973" i="1"/>
  <c r="X7972" i="1"/>
  <c r="X7971" i="1"/>
  <c r="X7970" i="1"/>
  <c r="X7969" i="1"/>
  <c r="X7968" i="1"/>
  <c r="X7967" i="1"/>
  <c r="X7966" i="1"/>
  <c r="X7965" i="1"/>
  <c r="X7964" i="1"/>
  <c r="X7963" i="1"/>
  <c r="X7962" i="1"/>
  <c r="X7961" i="1"/>
  <c r="X7960" i="1"/>
  <c r="X7959" i="1"/>
  <c r="X7958" i="1"/>
  <c r="X7957" i="1"/>
  <c r="X7956" i="1"/>
  <c r="X7955" i="1"/>
  <c r="X7954" i="1"/>
  <c r="X7953" i="1"/>
  <c r="X7952" i="1"/>
  <c r="X7951" i="1"/>
  <c r="X7950" i="1"/>
  <c r="X7949" i="1"/>
  <c r="X7948" i="1"/>
  <c r="X7947" i="1"/>
  <c r="X7946" i="1"/>
  <c r="X7945" i="1"/>
  <c r="X7944" i="1"/>
  <c r="X7943" i="1"/>
  <c r="X7942" i="1"/>
  <c r="X7941" i="1"/>
  <c r="X7940" i="1"/>
  <c r="X7939" i="1"/>
  <c r="X7938" i="1"/>
  <c r="X7937" i="1"/>
  <c r="X7936" i="1"/>
  <c r="X7935" i="1"/>
  <c r="X7934" i="1"/>
  <c r="X7933" i="1"/>
  <c r="X7932" i="1"/>
  <c r="X7931" i="1"/>
  <c r="X7930" i="1"/>
  <c r="X7929" i="1"/>
  <c r="X7928" i="1"/>
  <c r="X7927" i="1"/>
  <c r="X7926" i="1"/>
  <c r="X7925" i="1"/>
  <c r="X7924" i="1"/>
  <c r="X7923" i="1"/>
  <c r="X7922" i="1"/>
  <c r="X7921" i="1"/>
  <c r="X7920" i="1"/>
  <c r="X7919" i="1"/>
  <c r="X7918" i="1"/>
  <c r="X7917" i="1"/>
  <c r="X7916" i="1"/>
  <c r="X7915" i="1"/>
  <c r="X7914" i="1"/>
  <c r="X7913" i="1"/>
  <c r="X7912" i="1"/>
  <c r="X7911" i="1"/>
  <c r="X7910" i="1"/>
  <c r="X7909" i="1"/>
  <c r="X7908" i="1"/>
  <c r="X7907" i="1"/>
  <c r="X7906" i="1"/>
  <c r="X7905" i="1"/>
  <c r="X7904" i="1"/>
  <c r="X7903" i="1"/>
  <c r="X7902" i="1"/>
  <c r="X7901" i="1"/>
  <c r="X7900" i="1"/>
  <c r="X7899" i="1"/>
  <c r="X7898" i="1"/>
  <c r="X7897" i="1"/>
  <c r="X7896" i="1"/>
  <c r="X7895" i="1"/>
  <c r="X7894" i="1"/>
  <c r="X7893" i="1"/>
  <c r="X7892" i="1"/>
  <c r="X7891" i="1"/>
  <c r="X7890" i="1"/>
  <c r="X7889" i="1"/>
  <c r="X7888" i="1"/>
  <c r="X7887" i="1"/>
  <c r="X7886" i="1"/>
  <c r="X7885" i="1"/>
  <c r="X7884" i="1"/>
  <c r="X7883" i="1"/>
  <c r="X7882" i="1"/>
  <c r="X7881" i="1"/>
  <c r="X7880" i="1"/>
  <c r="X7879" i="1"/>
  <c r="X7878" i="1"/>
  <c r="X7877" i="1"/>
  <c r="X7876" i="1"/>
  <c r="X7875" i="1"/>
  <c r="X7874" i="1"/>
  <c r="X7873" i="1"/>
  <c r="X7872" i="1"/>
  <c r="X7871" i="1"/>
  <c r="X7870" i="1"/>
  <c r="X7869" i="1"/>
  <c r="X7868" i="1"/>
  <c r="X7867" i="1"/>
  <c r="X7866" i="1"/>
  <c r="X7865" i="1"/>
  <c r="X7864" i="1"/>
  <c r="X7863" i="1"/>
  <c r="X7862" i="1"/>
  <c r="X7861" i="1"/>
  <c r="X7860" i="1"/>
  <c r="X7859" i="1"/>
  <c r="X7858" i="1"/>
  <c r="X7857" i="1"/>
  <c r="X7856" i="1"/>
  <c r="X7855" i="1"/>
  <c r="X7854" i="1"/>
  <c r="X7853" i="1"/>
  <c r="X7852" i="1"/>
  <c r="X7851" i="1"/>
  <c r="X7850" i="1"/>
  <c r="X7849" i="1"/>
  <c r="X7848" i="1"/>
  <c r="X7847" i="1"/>
  <c r="X7846" i="1"/>
  <c r="X7845" i="1"/>
  <c r="X7844" i="1"/>
  <c r="X7843" i="1"/>
  <c r="X7842" i="1"/>
  <c r="X7841" i="1"/>
  <c r="X7840" i="1"/>
  <c r="X7839" i="1"/>
  <c r="X7838" i="1"/>
  <c r="X7837" i="1"/>
  <c r="X7836" i="1"/>
  <c r="X7835" i="1"/>
  <c r="X7834" i="1"/>
  <c r="X7833" i="1"/>
  <c r="X7832" i="1"/>
  <c r="X7831" i="1"/>
  <c r="X7830" i="1"/>
  <c r="X7829" i="1"/>
  <c r="X7828" i="1"/>
  <c r="X7827" i="1"/>
  <c r="X7826" i="1"/>
  <c r="X7825" i="1"/>
  <c r="X7824" i="1"/>
  <c r="X7823" i="1"/>
  <c r="X7822" i="1"/>
  <c r="X7821" i="1"/>
  <c r="X7820" i="1"/>
  <c r="X7819" i="1"/>
  <c r="X7818" i="1"/>
  <c r="X7817" i="1"/>
  <c r="X7816" i="1"/>
  <c r="X7815" i="1"/>
  <c r="X7814" i="1"/>
  <c r="X7813" i="1"/>
  <c r="X7812" i="1"/>
  <c r="X7811" i="1"/>
  <c r="X7810" i="1"/>
  <c r="X7809" i="1"/>
  <c r="X7808" i="1"/>
  <c r="X7807" i="1"/>
  <c r="X7806" i="1"/>
  <c r="X7805" i="1"/>
  <c r="X7804" i="1"/>
  <c r="X7803" i="1"/>
  <c r="X7802" i="1"/>
  <c r="X7801" i="1"/>
  <c r="X7800" i="1"/>
  <c r="X7799" i="1"/>
  <c r="X7798" i="1"/>
  <c r="X7797" i="1"/>
  <c r="X7796" i="1"/>
  <c r="X7795" i="1"/>
  <c r="X7794" i="1"/>
  <c r="X7793" i="1"/>
  <c r="X7792" i="1"/>
  <c r="X7791" i="1"/>
  <c r="X7790" i="1"/>
  <c r="X7789" i="1"/>
  <c r="X7788" i="1"/>
  <c r="X7787" i="1"/>
  <c r="X7786" i="1"/>
  <c r="X7785" i="1"/>
  <c r="X7784" i="1"/>
  <c r="X7783" i="1"/>
  <c r="X7782" i="1"/>
  <c r="X7781" i="1"/>
  <c r="X7780" i="1"/>
  <c r="X7779" i="1"/>
  <c r="X7778" i="1"/>
  <c r="X7777" i="1"/>
  <c r="X7776" i="1"/>
  <c r="X7775" i="1"/>
  <c r="X7774" i="1"/>
  <c r="X7773" i="1"/>
  <c r="X7772" i="1"/>
  <c r="X7771" i="1"/>
  <c r="X7770" i="1"/>
  <c r="X7769" i="1"/>
  <c r="X7768" i="1"/>
  <c r="X7767" i="1"/>
  <c r="X7766" i="1"/>
  <c r="X7765" i="1"/>
  <c r="X7764" i="1"/>
  <c r="X7763" i="1"/>
  <c r="X7762" i="1"/>
  <c r="X7761" i="1"/>
  <c r="X7760" i="1"/>
  <c r="X7759" i="1"/>
  <c r="X7758" i="1"/>
  <c r="X7757" i="1"/>
  <c r="X7756" i="1"/>
  <c r="X7755" i="1"/>
  <c r="X7754" i="1"/>
  <c r="X7753" i="1"/>
  <c r="X7752" i="1"/>
  <c r="X7751" i="1"/>
  <c r="X7750" i="1"/>
  <c r="X7749" i="1"/>
  <c r="X7748" i="1"/>
  <c r="X7747" i="1"/>
  <c r="X7746" i="1"/>
  <c r="X7745" i="1"/>
  <c r="X7744" i="1"/>
  <c r="X7743" i="1"/>
  <c r="X7742" i="1"/>
  <c r="X7741" i="1"/>
  <c r="X7740" i="1"/>
  <c r="X7739" i="1"/>
  <c r="X7738" i="1"/>
  <c r="X7737" i="1"/>
  <c r="X7736" i="1"/>
  <c r="X7735" i="1"/>
  <c r="X7734" i="1"/>
  <c r="X7733" i="1"/>
  <c r="X7732" i="1"/>
  <c r="X7731" i="1"/>
  <c r="X7730" i="1"/>
  <c r="X7729" i="1"/>
  <c r="X7728" i="1"/>
  <c r="X7727" i="1"/>
  <c r="X7726" i="1"/>
  <c r="X7725" i="1"/>
  <c r="X7724" i="1"/>
  <c r="X7723" i="1"/>
  <c r="X7722" i="1"/>
  <c r="X7721" i="1"/>
  <c r="X7720" i="1"/>
  <c r="X7719" i="1"/>
  <c r="X7718" i="1"/>
  <c r="X7717" i="1"/>
  <c r="X7716" i="1"/>
  <c r="X7715" i="1"/>
  <c r="X7714" i="1"/>
  <c r="X7713" i="1"/>
  <c r="X7712" i="1"/>
  <c r="X7711" i="1"/>
  <c r="X7710" i="1"/>
  <c r="X7709" i="1"/>
  <c r="X7708" i="1"/>
  <c r="X7707" i="1"/>
  <c r="X7706" i="1"/>
  <c r="X7705" i="1"/>
  <c r="X7704" i="1"/>
  <c r="X7703" i="1"/>
  <c r="X7702" i="1"/>
  <c r="X7701" i="1"/>
  <c r="X7700" i="1"/>
  <c r="X7699" i="1"/>
  <c r="X7698" i="1"/>
  <c r="X7697" i="1"/>
  <c r="X7696" i="1"/>
  <c r="X7695" i="1"/>
  <c r="X7694" i="1"/>
  <c r="X7693" i="1"/>
  <c r="X7692" i="1"/>
  <c r="X7691" i="1"/>
  <c r="X7690" i="1"/>
  <c r="X7689" i="1"/>
  <c r="X7688" i="1"/>
  <c r="X7687" i="1"/>
  <c r="X7686" i="1"/>
  <c r="X7685" i="1"/>
  <c r="X7684" i="1"/>
  <c r="X7683" i="1"/>
  <c r="X7682" i="1"/>
  <c r="X7681" i="1"/>
  <c r="X7680" i="1"/>
  <c r="X7679" i="1"/>
  <c r="X7678" i="1"/>
  <c r="X7677" i="1"/>
  <c r="X7676" i="1"/>
  <c r="X7675" i="1"/>
  <c r="X7674" i="1"/>
  <c r="X7673" i="1"/>
  <c r="X7672" i="1"/>
  <c r="X7671" i="1"/>
  <c r="X7670" i="1"/>
  <c r="X7669" i="1"/>
  <c r="X7668" i="1"/>
  <c r="X7667" i="1"/>
  <c r="X7666" i="1"/>
  <c r="X7665" i="1"/>
  <c r="X7664" i="1"/>
  <c r="X7663" i="1"/>
  <c r="X7662" i="1"/>
  <c r="X7661" i="1"/>
  <c r="X7660" i="1"/>
  <c r="X7659" i="1"/>
  <c r="X7658" i="1"/>
  <c r="X7657" i="1"/>
  <c r="X7656" i="1"/>
  <c r="X7655" i="1"/>
  <c r="X7654" i="1"/>
  <c r="X7653" i="1"/>
  <c r="X7652" i="1"/>
  <c r="X7651" i="1"/>
  <c r="X7650" i="1"/>
  <c r="X7649" i="1"/>
  <c r="X7648" i="1"/>
  <c r="X7647" i="1"/>
  <c r="X7646" i="1"/>
  <c r="X7645" i="1"/>
  <c r="X7644" i="1"/>
  <c r="X7643" i="1"/>
  <c r="X7642" i="1"/>
  <c r="X7641" i="1"/>
  <c r="X7640" i="1"/>
  <c r="X7639" i="1"/>
  <c r="X7638" i="1"/>
  <c r="X7637" i="1"/>
  <c r="X7636" i="1"/>
  <c r="X7635" i="1"/>
  <c r="X7634" i="1"/>
  <c r="X7633" i="1"/>
  <c r="X7632" i="1"/>
  <c r="X7631" i="1"/>
  <c r="X7630" i="1"/>
  <c r="X7629" i="1"/>
  <c r="X7628" i="1"/>
  <c r="X7627" i="1"/>
  <c r="X7626" i="1"/>
  <c r="X7625" i="1"/>
  <c r="X7624" i="1"/>
  <c r="X7623" i="1"/>
  <c r="X7622" i="1"/>
  <c r="X7621" i="1"/>
  <c r="X7620" i="1"/>
  <c r="X7619" i="1"/>
  <c r="X7618" i="1"/>
  <c r="X7617" i="1"/>
  <c r="X7616" i="1"/>
  <c r="X7615" i="1"/>
  <c r="X7614" i="1"/>
  <c r="X7613" i="1"/>
  <c r="X7612" i="1"/>
  <c r="X7611" i="1"/>
  <c r="X7610" i="1"/>
  <c r="X7609" i="1"/>
  <c r="X7608" i="1"/>
  <c r="X7607" i="1"/>
  <c r="X7606" i="1"/>
  <c r="X7605" i="1"/>
  <c r="X7604" i="1"/>
  <c r="X7603" i="1"/>
  <c r="X7602" i="1"/>
  <c r="X7601" i="1"/>
  <c r="X7600" i="1"/>
  <c r="X7599" i="1"/>
  <c r="X7598" i="1"/>
  <c r="X7597" i="1"/>
  <c r="X7596" i="1"/>
  <c r="X7595" i="1"/>
  <c r="X7594" i="1"/>
  <c r="X7593" i="1"/>
  <c r="X7592" i="1"/>
  <c r="X7591" i="1"/>
  <c r="X7590" i="1"/>
  <c r="X7589" i="1"/>
  <c r="X7588" i="1"/>
  <c r="X7587" i="1"/>
  <c r="X7586" i="1"/>
  <c r="X7585" i="1"/>
  <c r="X7584" i="1"/>
  <c r="X7583" i="1"/>
  <c r="X7582" i="1"/>
  <c r="X7581" i="1"/>
  <c r="X7580" i="1"/>
  <c r="X7579" i="1"/>
  <c r="X7578" i="1"/>
  <c r="X7577" i="1"/>
  <c r="X7576" i="1"/>
  <c r="X7575" i="1"/>
  <c r="X7574" i="1"/>
  <c r="X7573" i="1"/>
  <c r="X7572" i="1"/>
  <c r="X7571" i="1"/>
  <c r="X7570" i="1"/>
  <c r="X7569" i="1"/>
  <c r="X7568" i="1"/>
  <c r="X7567" i="1"/>
  <c r="X7566" i="1"/>
  <c r="X7565" i="1"/>
  <c r="X7564" i="1"/>
  <c r="X7563" i="1"/>
  <c r="X7562" i="1"/>
  <c r="X7561" i="1"/>
  <c r="X7560" i="1"/>
  <c r="X7559" i="1"/>
  <c r="X7558" i="1"/>
  <c r="X7557" i="1"/>
  <c r="X7556" i="1"/>
  <c r="X7555" i="1"/>
  <c r="X7554" i="1"/>
  <c r="X7553" i="1"/>
  <c r="X7552" i="1"/>
  <c r="X7551" i="1"/>
  <c r="X7550" i="1"/>
  <c r="X7549" i="1"/>
  <c r="X7548" i="1"/>
  <c r="X7547" i="1"/>
  <c r="X7546" i="1"/>
  <c r="X7545" i="1"/>
  <c r="X7544" i="1"/>
  <c r="X7543" i="1"/>
  <c r="X7542" i="1"/>
  <c r="X7541" i="1"/>
  <c r="X7540" i="1"/>
  <c r="X7539" i="1"/>
  <c r="X7538" i="1"/>
  <c r="X7537" i="1"/>
  <c r="X7536" i="1"/>
  <c r="X7535" i="1"/>
  <c r="X7534" i="1"/>
  <c r="X7533" i="1"/>
  <c r="X7532" i="1"/>
  <c r="X7531" i="1"/>
  <c r="X7530" i="1"/>
  <c r="X7529" i="1"/>
  <c r="X7528" i="1"/>
  <c r="X7527" i="1"/>
  <c r="X7526" i="1"/>
  <c r="X7525" i="1"/>
  <c r="X7524" i="1"/>
  <c r="X7523" i="1"/>
  <c r="X7522" i="1"/>
  <c r="X7521" i="1"/>
  <c r="X7520" i="1"/>
  <c r="X7519" i="1"/>
  <c r="X7518" i="1"/>
  <c r="X7517" i="1"/>
  <c r="X7516" i="1"/>
  <c r="X7515" i="1"/>
  <c r="X7514" i="1"/>
  <c r="X7513" i="1"/>
  <c r="X7512" i="1"/>
  <c r="X7511" i="1"/>
  <c r="X7510" i="1"/>
  <c r="X7509" i="1"/>
  <c r="X7508" i="1"/>
  <c r="X7507" i="1"/>
  <c r="X7506" i="1"/>
  <c r="X7505" i="1"/>
  <c r="X7504" i="1"/>
  <c r="X7503" i="1"/>
  <c r="X7502" i="1"/>
  <c r="X7501" i="1"/>
  <c r="X7500" i="1"/>
  <c r="X7499" i="1"/>
  <c r="X7498" i="1"/>
  <c r="X7497" i="1"/>
  <c r="X7496" i="1"/>
  <c r="X7495" i="1"/>
  <c r="X7494" i="1"/>
  <c r="X7493" i="1"/>
  <c r="X7492" i="1"/>
  <c r="X7491" i="1"/>
  <c r="X7490" i="1"/>
  <c r="X7489" i="1"/>
  <c r="X7488" i="1"/>
  <c r="X7487" i="1"/>
  <c r="X7486" i="1"/>
  <c r="X7485" i="1"/>
  <c r="X7484" i="1"/>
  <c r="X7483" i="1"/>
  <c r="X7482" i="1"/>
  <c r="X7481" i="1"/>
  <c r="X7480" i="1"/>
  <c r="X7479" i="1"/>
  <c r="X7478" i="1"/>
  <c r="X7477" i="1"/>
  <c r="X7476" i="1"/>
  <c r="X7475" i="1"/>
  <c r="X7474" i="1"/>
  <c r="X7473" i="1"/>
  <c r="X7472" i="1"/>
  <c r="X7471" i="1"/>
  <c r="X7470" i="1"/>
  <c r="X7469" i="1"/>
  <c r="X7468" i="1"/>
  <c r="X7467" i="1"/>
  <c r="X7466" i="1"/>
  <c r="X7465" i="1"/>
  <c r="X7464" i="1"/>
  <c r="X7463" i="1"/>
  <c r="X7462" i="1"/>
  <c r="X7461" i="1"/>
  <c r="X7460" i="1"/>
  <c r="X7459" i="1"/>
  <c r="X7458" i="1"/>
  <c r="X7457" i="1"/>
  <c r="X7456" i="1"/>
  <c r="X7455" i="1"/>
  <c r="X7454" i="1"/>
  <c r="X7453" i="1"/>
  <c r="X7452" i="1"/>
  <c r="X7451" i="1"/>
  <c r="X7450" i="1"/>
  <c r="X7449" i="1"/>
  <c r="X7448" i="1"/>
  <c r="X7447" i="1"/>
  <c r="X7446" i="1"/>
  <c r="X7445" i="1"/>
  <c r="X7444" i="1"/>
  <c r="X7443" i="1"/>
  <c r="X7442" i="1"/>
  <c r="X7441" i="1"/>
  <c r="X7440" i="1"/>
  <c r="X7439" i="1"/>
  <c r="X7438" i="1"/>
  <c r="X7437" i="1"/>
  <c r="X7436" i="1"/>
  <c r="X7435" i="1"/>
  <c r="X7434" i="1"/>
  <c r="X7433" i="1"/>
  <c r="X7432" i="1"/>
  <c r="X7431" i="1"/>
  <c r="X7430" i="1"/>
  <c r="X7429" i="1"/>
  <c r="X7428" i="1"/>
  <c r="X7427" i="1"/>
  <c r="X7426" i="1"/>
  <c r="X7425" i="1"/>
  <c r="X7424" i="1"/>
  <c r="X7423" i="1"/>
  <c r="X7422" i="1"/>
  <c r="X7421" i="1"/>
  <c r="X7420" i="1"/>
  <c r="X7419" i="1"/>
  <c r="X7418" i="1"/>
  <c r="X7417" i="1"/>
  <c r="X7416" i="1"/>
  <c r="X7415" i="1"/>
  <c r="X7414" i="1"/>
  <c r="X7413" i="1"/>
  <c r="X7412" i="1"/>
  <c r="X7411" i="1"/>
  <c r="X7410" i="1"/>
  <c r="X7409" i="1"/>
  <c r="X7408" i="1"/>
  <c r="X7407" i="1"/>
  <c r="X7406" i="1"/>
  <c r="X7405" i="1"/>
  <c r="X7404" i="1"/>
  <c r="X7403" i="1"/>
  <c r="X7402" i="1"/>
  <c r="X7401" i="1"/>
  <c r="X7400" i="1"/>
  <c r="X7399" i="1"/>
  <c r="X7398" i="1"/>
  <c r="X7397" i="1"/>
  <c r="X7396" i="1"/>
  <c r="X7395" i="1"/>
  <c r="X7394" i="1"/>
  <c r="X7393" i="1"/>
  <c r="X7392" i="1"/>
  <c r="X7391" i="1"/>
  <c r="X7390" i="1"/>
  <c r="X7389" i="1"/>
  <c r="X7388" i="1"/>
  <c r="X7387" i="1"/>
  <c r="X7386" i="1"/>
  <c r="X7385" i="1"/>
  <c r="X7384" i="1"/>
  <c r="X7383" i="1"/>
  <c r="X7382" i="1"/>
  <c r="X7381" i="1"/>
  <c r="X7380" i="1"/>
  <c r="X7379" i="1"/>
  <c r="X7378" i="1"/>
  <c r="X7377" i="1"/>
  <c r="X7376" i="1"/>
  <c r="X7375" i="1"/>
  <c r="X7374" i="1"/>
  <c r="X7373" i="1"/>
  <c r="X7372" i="1"/>
  <c r="X7371" i="1"/>
  <c r="X7370" i="1"/>
  <c r="X7369" i="1"/>
  <c r="X7368" i="1"/>
  <c r="X7367" i="1"/>
  <c r="X7366" i="1"/>
  <c r="X7365" i="1"/>
  <c r="X7364" i="1"/>
  <c r="X7363" i="1"/>
  <c r="X7362" i="1"/>
  <c r="X7361" i="1"/>
  <c r="X7360" i="1"/>
  <c r="X7359" i="1"/>
  <c r="X7358" i="1"/>
  <c r="X7357" i="1"/>
  <c r="X7356" i="1"/>
  <c r="X7355" i="1"/>
  <c r="X7354" i="1"/>
  <c r="X7353" i="1"/>
  <c r="X7352" i="1"/>
  <c r="X7351" i="1"/>
  <c r="X7350" i="1"/>
  <c r="X7349" i="1"/>
  <c r="X7348" i="1"/>
  <c r="X7347" i="1"/>
  <c r="X7346" i="1"/>
  <c r="X7345" i="1"/>
  <c r="X7344" i="1"/>
  <c r="X7343" i="1"/>
  <c r="X7342" i="1"/>
  <c r="X7341" i="1"/>
  <c r="X7340" i="1"/>
  <c r="X7339" i="1"/>
  <c r="X7338" i="1"/>
  <c r="X7337" i="1"/>
  <c r="X7336" i="1"/>
  <c r="X7335" i="1"/>
  <c r="X7334" i="1"/>
  <c r="X7333" i="1"/>
  <c r="X7332" i="1"/>
  <c r="X7331" i="1"/>
  <c r="X7330" i="1"/>
  <c r="X7329" i="1"/>
  <c r="X7328" i="1"/>
  <c r="X7327" i="1"/>
  <c r="X7326" i="1"/>
  <c r="X7325" i="1"/>
  <c r="X7324" i="1"/>
  <c r="X7323" i="1"/>
  <c r="X7322" i="1"/>
  <c r="X7321" i="1"/>
  <c r="X7320" i="1"/>
  <c r="X7319" i="1"/>
  <c r="X7318" i="1"/>
  <c r="X7317" i="1"/>
  <c r="X7316" i="1"/>
  <c r="X7315" i="1"/>
  <c r="X7314" i="1"/>
  <c r="X7313" i="1"/>
  <c r="X7312" i="1"/>
  <c r="X7311" i="1"/>
  <c r="X7310" i="1"/>
  <c r="X7309" i="1"/>
  <c r="X7308" i="1"/>
  <c r="X7307" i="1"/>
  <c r="X7306" i="1"/>
  <c r="X7305" i="1"/>
  <c r="X7304" i="1"/>
  <c r="X7303" i="1"/>
  <c r="X7302" i="1"/>
  <c r="X7301" i="1"/>
  <c r="X7300" i="1"/>
  <c r="X7299" i="1"/>
  <c r="X7298" i="1"/>
  <c r="X7297" i="1"/>
  <c r="X7296" i="1"/>
  <c r="X7295" i="1"/>
  <c r="X7294" i="1"/>
  <c r="X7293" i="1"/>
  <c r="X7292" i="1"/>
  <c r="X7291" i="1"/>
  <c r="X7290" i="1"/>
  <c r="X7289" i="1"/>
  <c r="X7288" i="1"/>
  <c r="X7287" i="1"/>
  <c r="X7286" i="1"/>
  <c r="X7285" i="1"/>
  <c r="X7284" i="1"/>
  <c r="X7283" i="1"/>
  <c r="X7282" i="1"/>
  <c r="X7281" i="1"/>
  <c r="X7280" i="1"/>
  <c r="X7279" i="1"/>
  <c r="X7278" i="1"/>
  <c r="X7277" i="1"/>
  <c r="X7276" i="1"/>
  <c r="X7275" i="1"/>
  <c r="X7274" i="1"/>
  <c r="X7273" i="1"/>
  <c r="X7272" i="1"/>
  <c r="X7271" i="1"/>
  <c r="X7270" i="1"/>
  <c r="X7269" i="1"/>
  <c r="X7268" i="1"/>
  <c r="X7267" i="1"/>
  <c r="X7266" i="1"/>
  <c r="X7265" i="1"/>
  <c r="X7264" i="1"/>
  <c r="X7263" i="1"/>
  <c r="X7262" i="1"/>
  <c r="X7261" i="1"/>
  <c r="X7260" i="1"/>
  <c r="X7259" i="1"/>
  <c r="X7258" i="1"/>
  <c r="X7257" i="1"/>
  <c r="X7256" i="1"/>
  <c r="X7255" i="1"/>
  <c r="X7254" i="1"/>
  <c r="X7253" i="1"/>
  <c r="X7252" i="1"/>
  <c r="X7251" i="1"/>
  <c r="X7250" i="1"/>
  <c r="X7249" i="1"/>
  <c r="X7248" i="1"/>
  <c r="X7247" i="1"/>
  <c r="X7246" i="1"/>
  <c r="X7245" i="1"/>
  <c r="X7244" i="1"/>
  <c r="X7243" i="1"/>
  <c r="X7242" i="1"/>
  <c r="X7241" i="1"/>
  <c r="X7240" i="1"/>
  <c r="X7239" i="1"/>
  <c r="X7238" i="1"/>
  <c r="X7237" i="1"/>
  <c r="X7236" i="1"/>
  <c r="X7235" i="1"/>
  <c r="X7234" i="1"/>
  <c r="X7233" i="1"/>
  <c r="X7232" i="1"/>
  <c r="X7231" i="1"/>
  <c r="X7230" i="1"/>
  <c r="X7229" i="1"/>
  <c r="X7228" i="1"/>
  <c r="X7227" i="1"/>
  <c r="X7226" i="1"/>
  <c r="X7225" i="1"/>
  <c r="X7224" i="1"/>
  <c r="X7223" i="1"/>
  <c r="X7222" i="1"/>
  <c r="X7221" i="1"/>
  <c r="X7220" i="1"/>
  <c r="X7219" i="1"/>
  <c r="X7218" i="1"/>
  <c r="X7217" i="1"/>
  <c r="X7216" i="1"/>
  <c r="X7215" i="1"/>
  <c r="X7214" i="1"/>
  <c r="X7213" i="1"/>
  <c r="X7212" i="1"/>
  <c r="X7211" i="1"/>
  <c r="X7210" i="1"/>
  <c r="X7209" i="1"/>
  <c r="X7208" i="1"/>
  <c r="X7207" i="1"/>
  <c r="X7206" i="1"/>
  <c r="X7205" i="1"/>
  <c r="X7204" i="1"/>
  <c r="X7203" i="1"/>
  <c r="X7202" i="1"/>
  <c r="X7201" i="1"/>
  <c r="X7200" i="1"/>
  <c r="X7199" i="1"/>
  <c r="X7198" i="1"/>
  <c r="X7197" i="1"/>
  <c r="X7196" i="1"/>
  <c r="X7195" i="1"/>
  <c r="X7194" i="1"/>
  <c r="X7193" i="1"/>
  <c r="X7192" i="1"/>
  <c r="X7191" i="1"/>
  <c r="X7190" i="1"/>
  <c r="X7189" i="1"/>
  <c r="X7188" i="1"/>
  <c r="X7187" i="1"/>
  <c r="X7186" i="1"/>
  <c r="X7185" i="1"/>
  <c r="X7184" i="1"/>
  <c r="X7183" i="1"/>
  <c r="X7182" i="1"/>
  <c r="X7181" i="1"/>
  <c r="X7180" i="1"/>
  <c r="X7179" i="1"/>
  <c r="X7178" i="1"/>
  <c r="X7177" i="1"/>
  <c r="X7176" i="1"/>
  <c r="X7175" i="1"/>
  <c r="X7174" i="1"/>
  <c r="X7173" i="1"/>
  <c r="X7172" i="1"/>
  <c r="X7171" i="1"/>
  <c r="X7170" i="1"/>
  <c r="X7169" i="1"/>
  <c r="X7168" i="1"/>
  <c r="X7167" i="1"/>
  <c r="X7166" i="1"/>
  <c r="X7165" i="1"/>
  <c r="X7164" i="1"/>
  <c r="X7163" i="1"/>
  <c r="X7162" i="1"/>
  <c r="X7161" i="1"/>
  <c r="X7160" i="1"/>
  <c r="X7159" i="1"/>
  <c r="X7158" i="1"/>
  <c r="X7157" i="1"/>
  <c r="X7156" i="1"/>
  <c r="X7155" i="1"/>
  <c r="X7154" i="1"/>
  <c r="X7153" i="1"/>
  <c r="X7152" i="1"/>
  <c r="X7151" i="1"/>
  <c r="X7150" i="1"/>
  <c r="X7149" i="1"/>
  <c r="X7148" i="1"/>
  <c r="X7147" i="1"/>
  <c r="X7146" i="1"/>
  <c r="X7145" i="1"/>
  <c r="X7144" i="1"/>
  <c r="X7143" i="1"/>
  <c r="X7142" i="1"/>
  <c r="X7141" i="1"/>
  <c r="X7140" i="1"/>
  <c r="X7139" i="1"/>
  <c r="X7138" i="1"/>
  <c r="X7137" i="1"/>
  <c r="X7136" i="1"/>
  <c r="X7135" i="1"/>
  <c r="X7134" i="1"/>
  <c r="X7133" i="1"/>
  <c r="X7132" i="1"/>
  <c r="X7131" i="1"/>
  <c r="X7130" i="1"/>
  <c r="X7129" i="1"/>
  <c r="X7128" i="1"/>
  <c r="X7127" i="1"/>
  <c r="X7126" i="1"/>
  <c r="X7125" i="1"/>
  <c r="X7124" i="1"/>
  <c r="X7123" i="1"/>
  <c r="X7122" i="1"/>
  <c r="X7121" i="1"/>
  <c r="X7120" i="1"/>
  <c r="X7119" i="1"/>
  <c r="X7118" i="1"/>
  <c r="X7117" i="1"/>
  <c r="X7116" i="1"/>
  <c r="X7115" i="1"/>
  <c r="X7114" i="1"/>
  <c r="X7113" i="1"/>
  <c r="X7112" i="1"/>
  <c r="X7111" i="1"/>
  <c r="X7110" i="1"/>
  <c r="X7109" i="1"/>
  <c r="X7108" i="1"/>
  <c r="X7107" i="1"/>
  <c r="X7106" i="1"/>
  <c r="X7105" i="1"/>
  <c r="X7104" i="1"/>
  <c r="X7103" i="1"/>
  <c r="X7102" i="1"/>
  <c r="X7101" i="1"/>
  <c r="X7100" i="1"/>
  <c r="X7099" i="1"/>
  <c r="X7098" i="1"/>
  <c r="X7097" i="1"/>
  <c r="X7096" i="1"/>
  <c r="X7095" i="1"/>
  <c r="X7094" i="1"/>
  <c r="X7093" i="1"/>
  <c r="X7092" i="1"/>
  <c r="X7091" i="1"/>
  <c r="X7090" i="1"/>
  <c r="X7089" i="1"/>
  <c r="X7088" i="1"/>
  <c r="X7087" i="1"/>
  <c r="X7086" i="1"/>
  <c r="X7085" i="1"/>
  <c r="X7084" i="1"/>
  <c r="X7083" i="1"/>
  <c r="X7082" i="1"/>
  <c r="X7081" i="1"/>
  <c r="X7080" i="1"/>
  <c r="X7079" i="1"/>
  <c r="X7078" i="1"/>
  <c r="X7077" i="1"/>
  <c r="X7076" i="1"/>
  <c r="X7075" i="1"/>
  <c r="X7074" i="1"/>
  <c r="X7073" i="1"/>
  <c r="X7072" i="1"/>
  <c r="X7071" i="1"/>
  <c r="X7070" i="1"/>
  <c r="X7069" i="1"/>
  <c r="X7068" i="1"/>
  <c r="X7067" i="1"/>
  <c r="X7066" i="1"/>
  <c r="X7065" i="1"/>
  <c r="X7064" i="1"/>
  <c r="X7063" i="1"/>
  <c r="X7062" i="1"/>
  <c r="X7061" i="1"/>
  <c r="X7060" i="1"/>
  <c r="X7059" i="1"/>
  <c r="X7058" i="1"/>
  <c r="X7057" i="1"/>
  <c r="X7056" i="1"/>
  <c r="X7055" i="1"/>
  <c r="X7054" i="1"/>
  <c r="X7053" i="1"/>
  <c r="X7052" i="1"/>
  <c r="X7051" i="1"/>
  <c r="X7050" i="1"/>
  <c r="X7049" i="1"/>
  <c r="X7048" i="1"/>
  <c r="X7047" i="1"/>
  <c r="X7046" i="1"/>
  <c r="X7045" i="1"/>
  <c r="X7044" i="1"/>
  <c r="X7043" i="1"/>
  <c r="X7042" i="1"/>
  <c r="X7041" i="1"/>
  <c r="X7040" i="1"/>
  <c r="X7039" i="1"/>
  <c r="X7038" i="1"/>
  <c r="X7037" i="1"/>
  <c r="X7036" i="1"/>
  <c r="X7035" i="1"/>
  <c r="X7034" i="1"/>
  <c r="X7033" i="1"/>
  <c r="X7032" i="1"/>
  <c r="X7031" i="1"/>
  <c r="X7030" i="1"/>
  <c r="X7029" i="1"/>
  <c r="X7028" i="1"/>
  <c r="X7027" i="1"/>
  <c r="X7026" i="1"/>
  <c r="X7025" i="1"/>
  <c r="X7024" i="1"/>
  <c r="X7023" i="1"/>
  <c r="X7022" i="1"/>
  <c r="X7021" i="1"/>
  <c r="X7020" i="1"/>
  <c r="X7019" i="1"/>
  <c r="X7018" i="1"/>
  <c r="X7017" i="1"/>
  <c r="X7016" i="1"/>
  <c r="X7015" i="1"/>
  <c r="X7014" i="1"/>
  <c r="X7013" i="1"/>
  <c r="X7012" i="1"/>
  <c r="X7011" i="1"/>
  <c r="X7010" i="1"/>
  <c r="X7009" i="1"/>
  <c r="X7008" i="1"/>
  <c r="X7007" i="1"/>
  <c r="X7006" i="1"/>
  <c r="X7005" i="1"/>
  <c r="X7004" i="1"/>
  <c r="X7003" i="1"/>
  <c r="X7002" i="1"/>
  <c r="X7001" i="1"/>
  <c r="X7000" i="1"/>
  <c r="X6999" i="1"/>
  <c r="X6998" i="1"/>
  <c r="X6997" i="1"/>
  <c r="X6996" i="1"/>
  <c r="X6995" i="1"/>
  <c r="X6994" i="1"/>
  <c r="X6993" i="1"/>
  <c r="X6992" i="1"/>
  <c r="X6991" i="1"/>
  <c r="X6990" i="1"/>
  <c r="X6989" i="1"/>
  <c r="X6988" i="1"/>
  <c r="X6987" i="1"/>
  <c r="X6986" i="1"/>
  <c r="X6985" i="1"/>
  <c r="X6984" i="1"/>
  <c r="X6983" i="1"/>
  <c r="X6982" i="1"/>
  <c r="X6981" i="1"/>
  <c r="X6980" i="1"/>
  <c r="X6979" i="1"/>
  <c r="X6978" i="1"/>
  <c r="X6977" i="1"/>
  <c r="X6976" i="1"/>
  <c r="X6975" i="1"/>
  <c r="X6974" i="1"/>
  <c r="X6973" i="1"/>
  <c r="X6972" i="1"/>
  <c r="X6971" i="1"/>
  <c r="X6970" i="1"/>
  <c r="X6969" i="1"/>
  <c r="X6968" i="1"/>
  <c r="X6967" i="1"/>
  <c r="X6966" i="1"/>
  <c r="X6965" i="1"/>
  <c r="X6964" i="1"/>
  <c r="X6963" i="1"/>
  <c r="X6962" i="1"/>
  <c r="X6961" i="1"/>
  <c r="X6960" i="1"/>
  <c r="X6959" i="1"/>
  <c r="X6958" i="1"/>
  <c r="X6957" i="1"/>
  <c r="X6956" i="1"/>
  <c r="X6955" i="1"/>
  <c r="X6954" i="1"/>
  <c r="X6953" i="1"/>
  <c r="X6952" i="1"/>
  <c r="X6951" i="1"/>
  <c r="X6950" i="1"/>
  <c r="X6949" i="1"/>
  <c r="X6948" i="1"/>
  <c r="X6947" i="1"/>
  <c r="X6946" i="1"/>
  <c r="X6945" i="1"/>
  <c r="X6944" i="1"/>
  <c r="X6943" i="1"/>
  <c r="X6942" i="1"/>
  <c r="X6941" i="1"/>
  <c r="X6940" i="1"/>
  <c r="X6939" i="1"/>
  <c r="X6938" i="1"/>
  <c r="X6937" i="1"/>
  <c r="X6936" i="1"/>
  <c r="X6935" i="1"/>
  <c r="X6934" i="1"/>
  <c r="X6933" i="1"/>
  <c r="X6932" i="1"/>
  <c r="X6931" i="1"/>
  <c r="X6930" i="1"/>
  <c r="X6929" i="1"/>
  <c r="X6928" i="1"/>
  <c r="X6927" i="1"/>
  <c r="X6926" i="1"/>
  <c r="X6925" i="1"/>
  <c r="X6924" i="1"/>
  <c r="X6923" i="1"/>
  <c r="X6922" i="1"/>
  <c r="X6921" i="1"/>
  <c r="X6920" i="1"/>
  <c r="X6919" i="1"/>
  <c r="X6918" i="1"/>
  <c r="X6917" i="1"/>
  <c r="X6916" i="1"/>
  <c r="X6915" i="1"/>
  <c r="X6914" i="1"/>
  <c r="X6913" i="1"/>
  <c r="X6912" i="1"/>
  <c r="X6911" i="1"/>
  <c r="X6910" i="1"/>
  <c r="X6909" i="1"/>
  <c r="X6908" i="1"/>
  <c r="X6907" i="1"/>
  <c r="X6906" i="1"/>
  <c r="X6905" i="1"/>
  <c r="X6904" i="1"/>
  <c r="X6903" i="1"/>
  <c r="X6902" i="1"/>
  <c r="X6901" i="1"/>
  <c r="X6900" i="1"/>
  <c r="X6899" i="1"/>
  <c r="X6898" i="1"/>
  <c r="X6897" i="1"/>
  <c r="X6896" i="1"/>
  <c r="X6895" i="1"/>
  <c r="X6894" i="1"/>
  <c r="X6893" i="1"/>
  <c r="X6892" i="1"/>
  <c r="X6891" i="1"/>
  <c r="X6890" i="1"/>
  <c r="X6889" i="1"/>
  <c r="X6888" i="1"/>
  <c r="X6887" i="1"/>
  <c r="X6886" i="1"/>
  <c r="X6885" i="1"/>
  <c r="X6884" i="1"/>
  <c r="X6883" i="1"/>
  <c r="X6882" i="1"/>
  <c r="X6881" i="1"/>
  <c r="X6880" i="1"/>
  <c r="X6879" i="1"/>
  <c r="X6878" i="1"/>
  <c r="X6877" i="1"/>
  <c r="X6876" i="1"/>
  <c r="X6875" i="1"/>
  <c r="X6874" i="1"/>
  <c r="X6873" i="1"/>
  <c r="X6872" i="1"/>
  <c r="X6871" i="1"/>
  <c r="X6870" i="1"/>
  <c r="X6869" i="1"/>
  <c r="X6868" i="1"/>
  <c r="X6867" i="1"/>
  <c r="X6866" i="1"/>
  <c r="X6865" i="1"/>
  <c r="X6864" i="1"/>
  <c r="X6863" i="1"/>
  <c r="X6862" i="1"/>
  <c r="X6861" i="1"/>
  <c r="X6860" i="1"/>
  <c r="X6859" i="1"/>
  <c r="X6858" i="1"/>
  <c r="X6857" i="1"/>
  <c r="X6856" i="1"/>
  <c r="X6855" i="1"/>
  <c r="X6854" i="1"/>
  <c r="X6853" i="1"/>
  <c r="X6852" i="1"/>
  <c r="X6851" i="1"/>
  <c r="X6850" i="1"/>
  <c r="X6849" i="1"/>
  <c r="X6848" i="1"/>
  <c r="X6847" i="1"/>
  <c r="X6846" i="1"/>
  <c r="X6845" i="1"/>
  <c r="X6844" i="1"/>
  <c r="X6843" i="1"/>
  <c r="X6842" i="1"/>
  <c r="X6841" i="1"/>
  <c r="X6840" i="1"/>
  <c r="X6839" i="1"/>
  <c r="X6838" i="1"/>
  <c r="X6837" i="1"/>
  <c r="X6836" i="1"/>
  <c r="X6835" i="1"/>
  <c r="X6834" i="1"/>
  <c r="X6833" i="1"/>
  <c r="X6832" i="1"/>
  <c r="X6831" i="1"/>
  <c r="X6830" i="1"/>
  <c r="X6829" i="1"/>
  <c r="X6828" i="1"/>
  <c r="X6827" i="1"/>
  <c r="X6826" i="1"/>
  <c r="X6825" i="1"/>
  <c r="X6824" i="1"/>
  <c r="X6823" i="1"/>
  <c r="X6822" i="1"/>
  <c r="X6821" i="1"/>
  <c r="X6820" i="1"/>
  <c r="X6819" i="1"/>
  <c r="X6818" i="1"/>
  <c r="X6817" i="1"/>
  <c r="X6816" i="1"/>
  <c r="X6815" i="1"/>
  <c r="X6814" i="1"/>
  <c r="X6813" i="1"/>
  <c r="X6812" i="1"/>
  <c r="X6811" i="1"/>
  <c r="X6810" i="1"/>
  <c r="X6809" i="1"/>
  <c r="X6808" i="1"/>
  <c r="X6807" i="1"/>
  <c r="X6806" i="1"/>
  <c r="X6805" i="1"/>
  <c r="X6804" i="1"/>
  <c r="X6803" i="1"/>
  <c r="X6802" i="1"/>
  <c r="X6801" i="1"/>
  <c r="X6800" i="1"/>
  <c r="X6799" i="1"/>
  <c r="X6798" i="1"/>
  <c r="X6797" i="1"/>
  <c r="X6796" i="1"/>
  <c r="X6795" i="1"/>
  <c r="X6794" i="1"/>
  <c r="X6793" i="1"/>
  <c r="X6792" i="1"/>
  <c r="X6791" i="1"/>
  <c r="X6790" i="1"/>
  <c r="X6789" i="1"/>
  <c r="X6788" i="1"/>
  <c r="X6787" i="1"/>
  <c r="X6786" i="1"/>
  <c r="X6785" i="1"/>
  <c r="X6784" i="1"/>
  <c r="X6783" i="1"/>
  <c r="X6782" i="1"/>
  <c r="X6781" i="1"/>
  <c r="X6780" i="1"/>
  <c r="X6779" i="1"/>
  <c r="X6778" i="1"/>
  <c r="X6777" i="1"/>
  <c r="X6776" i="1"/>
  <c r="X6775" i="1"/>
  <c r="X6774" i="1"/>
  <c r="X6773" i="1"/>
  <c r="X6772" i="1"/>
  <c r="X6771" i="1"/>
  <c r="X6770" i="1"/>
  <c r="X6769" i="1"/>
  <c r="X6768" i="1"/>
  <c r="X6767" i="1"/>
  <c r="X6766" i="1"/>
  <c r="X6765" i="1"/>
  <c r="X6764" i="1"/>
  <c r="X6763" i="1"/>
  <c r="X6762" i="1"/>
  <c r="X6761" i="1"/>
  <c r="X6760" i="1"/>
  <c r="X6759" i="1"/>
  <c r="X6758" i="1"/>
  <c r="X6757" i="1"/>
  <c r="X6756" i="1"/>
  <c r="X6755" i="1"/>
  <c r="X6754" i="1"/>
  <c r="X6753" i="1"/>
  <c r="X6752" i="1"/>
  <c r="X6751" i="1"/>
  <c r="X6750" i="1"/>
  <c r="X6749" i="1"/>
  <c r="X6748" i="1"/>
  <c r="X6747" i="1"/>
  <c r="X6746" i="1"/>
  <c r="X6745" i="1"/>
  <c r="X6744" i="1"/>
  <c r="X6743" i="1"/>
  <c r="X6742" i="1"/>
  <c r="X6741" i="1"/>
  <c r="X6740" i="1"/>
  <c r="X6739" i="1"/>
  <c r="X6738" i="1"/>
  <c r="X6737" i="1"/>
  <c r="X6736" i="1"/>
  <c r="X6735" i="1"/>
  <c r="X6734" i="1"/>
  <c r="X6733" i="1"/>
  <c r="X6732" i="1"/>
  <c r="X6731" i="1"/>
  <c r="X6730" i="1"/>
  <c r="X6729" i="1"/>
  <c r="X6728" i="1"/>
  <c r="X6727" i="1"/>
  <c r="X6726" i="1"/>
  <c r="X6725" i="1"/>
  <c r="X6724" i="1"/>
  <c r="X6723" i="1"/>
  <c r="X6722" i="1"/>
  <c r="X6721" i="1"/>
  <c r="X6720" i="1"/>
  <c r="X6719" i="1"/>
  <c r="X6718" i="1"/>
  <c r="X6717" i="1"/>
  <c r="X6716" i="1"/>
  <c r="X6715" i="1"/>
  <c r="X6714" i="1"/>
  <c r="X6713" i="1"/>
  <c r="X6712" i="1"/>
  <c r="X6711" i="1"/>
  <c r="X6710" i="1"/>
  <c r="X6709" i="1"/>
  <c r="X6708" i="1"/>
  <c r="X6707" i="1"/>
  <c r="X6706" i="1"/>
  <c r="X6705" i="1"/>
  <c r="X6704" i="1"/>
  <c r="X6703" i="1"/>
  <c r="X6702" i="1"/>
  <c r="X6701" i="1"/>
  <c r="X6700" i="1"/>
  <c r="X6699" i="1"/>
  <c r="X6698" i="1"/>
  <c r="X6697" i="1"/>
  <c r="X6696" i="1"/>
  <c r="X6695" i="1"/>
  <c r="X6694" i="1"/>
  <c r="X6693" i="1"/>
  <c r="X6692" i="1"/>
  <c r="X6691" i="1"/>
  <c r="X6690" i="1"/>
  <c r="X6689" i="1"/>
  <c r="X6688" i="1"/>
  <c r="X6687" i="1"/>
  <c r="X6686" i="1"/>
  <c r="X6685" i="1"/>
  <c r="X6684" i="1"/>
  <c r="X6683" i="1"/>
  <c r="X6682" i="1"/>
  <c r="X6681" i="1"/>
  <c r="X6680" i="1"/>
  <c r="X6679" i="1"/>
  <c r="X6678" i="1"/>
  <c r="X6677" i="1"/>
  <c r="X6676" i="1"/>
  <c r="X6675" i="1"/>
  <c r="X6674" i="1"/>
  <c r="X6673" i="1"/>
  <c r="X6672" i="1"/>
  <c r="X6671" i="1"/>
  <c r="X6670" i="1"/>
  <c r="X6669" i="1"/>
  <c r="X6668" i="1"/>
  <c r="X6667" i="1"/>
  <c r="X6666" i="1"/>
  <c r="X6665" i="1"/>
  <c r="X6664" i="1"/>
  <c r="X6663" i="1"/>
  <c r="X6662" i="1"/>
  <c r="X6661" i="1"/>
  <c r="X6660" i="1"/>
  <c r="X6659" i="1"/>
  <c r="X6658" i="1"/>
  <c r="X6657" i="1"/>
  <c r="X6656" i="1"/>
  <c r="X6655" i="1"/>
  <c r="X6654" i="1"/>
  <c r="X6653" i="1"/>
  <c r="X6652" i="1"/>
  <c r="X6651" i="1"/>
  <c r="X6650" i="1"/>
  <c r="X6649" i="1"/>
  <c r="X6648" i="1"/>
  <c r="X6647" i="1"/>
  <c r="X6646" i="1"/>
  <c r="X6645" i="1"/>
  <c r="X6644" i="1"/>
  <c r="X6643" i="1"/>
  <c r="X6642" i="1"/>
  <c r="X6641" i="1"/>
  <c r="X6640" i="1"/>
  <c r="X6639" i="1"/>
  <c r="X6638" i="1"/>
  <c r="X6637" i="1"/>
  <c r="X6636" i="1"/>
  <c r="X6635" i="1"/>
  <c r="X6634" i="1"/>
  <c r="X6633" i="1"/>
  <c r="X6632" i="1"/>
  <c r="X6631" i="1"/>
  <c r="X6630" i="1"/>
  <c r="X6629" i="1"/>
  <c r="X6628" i="1"/>
  <c r="X6627" i="1"/>
  <c r="X6626" i="1"/>
  <c r="X6625" i="1"/>
  <c r="X6624" i="1"/>
  <c r="X6623" i="1"/>
  <c r="X6622" i="1"/>
  <c r="X6621" i="1"/>
  <c r="X6620" i="1"/>
  <c r="X6619" i="1"/>
  <c r="X6618" i="1"/>
  <c r="X6617" i="1"/>
  <c r="X6616" i="1"/>
  <c r="X6615" i="1"/>
  <c r="X6614" i="1"/>
  <c r="X6613" i="1"/>
  <c r="X6612" i="1"/>
  <c r="X6611" i="1"/>
  <c r="X6610" i="1"/>
  <c r="X6609" i="1"/>
  <c r="X6608" i="1"/>
  <c r="X6607" i="1"/>
  <c r="X6606" i="1"/>
  <c r="X6605" i="1"/>
  <c r="X6604" i="1"/>
  <c r="X6603" i="1"/>
  <c r="X6602" i="1"/>
  <c r="X6601" i="1"/>
  <c r="X6600" i="1"/>
  <c r="X6599" i="1"/>
  <c r="X6598" i="1"/>
  <c r="X6597" i="1"/>
  <c r="X6596" i="1"/>
  <c r="X6595" i="1"/>
  <c r="X6594" i="1"/>
  <c r="X6593" i="1"/>
  <c r="X6592" i="1"/>
  <c r="X6591" i="1"/>
  <c r="X6590" i="1"/>
  <c r="X6589" i="1"/>
  <c r="X6588" i="1"/>
  <c r="X6587" i="1"/>
  <c r="X6586" i="1"/>
  <c r="X6585" i="1"/>
  <c r="X6584" i="1"/>
  <c r="X6583" i="1"/>
  <c r="X6582" i="1"/>
  <c r="X6581" i="1"/>
  <c r="X6580" i="1"/>
  <c r="X6579" i="1"/>
  <c r="X6578" i="1"/>
  <c r="X6577" i="1"/>
  <c r="X6576" i="1"/>
  <c r="X6575" i="1"/>
  <c r="X6574" i="1"/>
  <c r="X6573" i="1"/>
  <c r="X6572" i="1"/>
  <c r="X6571" i="1"/>
  <c r="X6570" i="1"/>
  <c r="X6569" i="1"/>
  <c r="X6568" i="1"/>
  <c r="X6567" i="1"/>
  <c r="X6566" i="1"/>
  <c r="X6565" i="1"/>
  <c r="X6564" i="1"/>
  <c r="X6563" i="1"/>
  <c r="X6562" i="1"/>
  <c r="X6561" i="1"/>
  <c r="X6560" i="1"/>
  <c r="X6559" i="1"/>
  <c r="X6558" i="1"/>
  <c r="X6557" i="1"/>
  <c r="X6556" i="1"/>
  <c r="X6555" i="1"/>
  <c r="X6554" i="1"/>
  <c r="X6553" i="1"/>
  <c r="X6552" i="1"/>
  <c r="X6551" i="1"/>
  <c r="X6550" i="1"/>
  <c r="X6549" i="1"/>
  <c r="X6548" i="1"/>
  <c r="X6547" i="1"/>
  <c r="X6546" i="1"/>
  <c r="X6545" i="1"/>
  <c r="X6544" i="1"/>
  <c r="X6543" i="1"/>
  <c r="X6542" i="1"/>
  <c r="X6541" i="1"/>
  <c r="X6540" i="1"/>
  <c r="X6539" i="1"/>
  <c r="X6538" i="1"/>
  <c r="X6537" i="1"/>
  <c r="X6536" i="1"/>
  <c r="X6535" i="1"/>
  <c r="X6534" i="1"/>
  <c r="X6533" i="1"/>
  <c r="X6532" i="1"/>
  <c r="X6531" i="1"/>
  <c r="X6530" i="1"/>
  <c r="X6529" i="1"/>
  <c r="X6528" i="1"/>
  <c r="X6527" i="1"/>
  <c r="X6526" i="1"/>
  <c r="X6525" i="1"/>
  <c r="X6524" i="1"/>
  <c r="X6523" i="1"/>
  <c r="X6522" i="1"/>
  <c r="X6521" i="1"/>
  <c r="X6520" i="1"/>
  <c r="X6519" i="1"/>
  <c r="X6518" i="1"/>
  <c r="X6517" i="1"/>
  <c r="X6516" i="1"/>
  <c r="X6515" i="1"/>
  <c r="X6514" i="1"/>
  <c r="X6513" i="1"/>
  <c r="X6512" i="1"/>
  <c r="X6511" i="1"/>
  <c r="X6510" i="1"/>
  <c r="X6509" i="1"/>
  <c r="X6508" i="1"/>
  <c r="X6507" i="1"/>
  <c r="X6506" i="1"/>
  <c r="X6505" i="1"/>
  <c r="X6504" i="1"/>
  <c r="X6503" i="1"/>
  <c r="X6502" i="1"/>
  <c r="X6501" i="1"/>
  <c r="X6500" i="1"/>
  <c r="X6499" i="1"/>
  <c r="X6498" i="1"/>
  <c r="X6497" i="1"/>
  <c r="X6496" i="1"/>
  <c r="X6495" i="1"/>
  <c r="X6494" i="1"/>
  <c r="X6493" i="1"/>
  <c r="X6492" i="1"/>
  <c r="X6491" i="1"/>
  <c r="X6490" i="1"/>
  <c r="X6489" i="1"/>
  <c r="X6488" i="1"/>
  <c r="X6487" i="1"/>
  <c r="X6486" i="1"/>
  <c r="X6485" i="1"/>
  <c r="X6484" i="1"/>
  <c r="X6483" i="1"/>
  <c r="X6482" i="1"/>
  <c r="X6481" i="1"/>
  <c r="X6480" i="1"/>
  <c r="X6479" i="1"/>
  <c r="X6478" i="1"/>
  <c r="X6477" i="1"/>
  <c r="X6476" i="1"/>
  <c r="X6475" i="1"/>
  <c r="X6474" i="1"/>
  <c r="X6473" i="1"/>
  <c r="X6472" i="1"/>
  <c r="X6471" i="1"/>
  <c r="X6470" i="1"/>
  <c r="X6469" i="1"/>
  <c r="X6468" i="1"/>
  <c r="X6467" i="1"/>
  <c r="X6466" i="1"/>
  <c r="X6465" i="1"/>
  <c r="X6464" i="1"/>
  <c r="X6463" i="1"/>
  <c r="X6462" i="1"/>
  <c r="X6461" i="1"/>
  <c r="X6460" i="1"/>
  <c r="X6459" i="1"/>
  <c r="X6458" i="1"/>
  <c r="X6457" i="1"/>
  <c r="X6456" i="1"/>
  <c r="X6455" i="1"/>
  <c r="X6454" i="1"/>
  <c r="X6453" i="1"/>
  <c r="X6452" i="1"/>
  <c r="X6451" i="1"/>
  <c r="X6450" i="1"/>
  <c r="X6449" i="1"/>
  <c r="X6448" i="1"/>
  <c r="X6447" i="1"/>
  <c r="X6446" i="1"/>
  <c r="X6445" i="1"/>
  <c r="X6444" i="1"/>
  <c r="X6443" i="1"/>
  <c r="X6442" i="1"/>
  <c r="X6441" i="1"/>
  <c r="X6440" i="1"/>
  <c r="X6439" i="1"/>
  <c r="X6438" i="1"/>
  <c r="X6437" i="1"/>
  <c r="X6436" i="1"/>
  <c r="X6435" i="1"/>
  <c r="X6434" i="1"/>
  <c r="X6433" i="1"/>
  <c r="X6432" i="1"/>
  <c r="X6431" i="1"/>
  <c r="X6430" i="1"/>
  <c r="X6429" i="1"/>
  <c r="X6428" i="1"/>
  <c r="X6427" i="1"/>
  <c r="X6426" i="1"/>
  <c r="X6425" i="1"/>
  <c r="X6424" i="1"/>
  <c r="X6423" i="1"/>
  <c r="X6422" i="1"/>
  <c r="X6421" i="1"/>
  <c r="X6420" i="1"/>
  <c r="X6419" i="1"/>
  <c r="X6418" i="1"/>
  <c r="X6417" i="1"/>
  <c r="X6416" i="1"/>
  <c r="X6415" i="1"/>
  <c r="X6414" i="1"/>
  <c r="X6413" i="1"/>
  <c r="X6412" i="1"/>
  <c r="X6411" i="1"/>
  <c r="X6410" i="1"/>
  <c r="X6409" i="1"/>
  <c r="X6408" i="1"/>
  <c r="X6407" i="1"/>
  <c r="X6406" i="1"/>
  <c r="X6405" i="1"/>
  <c r="X6404" i="1"/>
  <c r="X6403" i="1"/>
  <c r="X6402" i="1"/>
  <c r="X6401" i="1"/>
  <c r="X6400" i="1"/>
  <c r="X6399" i="1"/>
  <c r="X6398" i="1"/>
  <c r="X6397" i="1"/>
  <c r="X6396" i="1"/>
  <c r="X6395" i="1"/>
  <c r="X6394" i="1"/>
  <c r="X6393" i="1"/>
  <c r="X6392" i="1"/>
  <c r="X6391" i="1"/>
  <c r="X6390" i="1"/>
  <c r="X6389" i="1"/>
  <c r="X6388" i="1"/>
  <c r="X6387" i="1"/>
  <c r="X6386" i="1"/>
  <c r="X6385" i="1"/>
  <c r="X6384" i="1"/>
  <c r="X6383" i="1"/>
  <c r="X6382" i="1"/>
  <c r="X6381" i="1"/>
  <c r="X6380" i="1"/>
  <c r="X6379" i="1"/>
  <c r="X6378" i="1"/>
  <c r="X6377" i="1"/>
  <c r="X6376" i="1"/>
  <c r="X6375" i="1"/>
  <c r="X6374" i="1"/>
  <c r="X6373" i="1"/>
  <c r="X6372" i="1"/>
  <c r="X6371" i="1"/>
  <c r="X6370" i="1"/>
  <c r="X6369" i="1"/>
  <c r="X6368" i="1"/>
  <c r="X6367" i="1"/>
  <c r="X6366" i="1"/>
  <c r="X6365" i="1"/>
  <c r="X6364" i="1"/>
  <c r="X6363" i="1"/>
  <c r="X6362" i="1"/>
  <c r="X6361" i="1"/>
  <c r="X6360" i="1"/>
  <c r="X6359" i="1"/>
  <c r="X6358" i="1"/>
  <c r="X6357" i="1"/>
  <c r="X6356" i="1"/>
  <c r="X6355" i="1"/>
  <c r="X6354" i="1"/>
  <c r="X6353" i="1"/>
  <c r="X6352" i="1"/>
  <c r="X6351" i="1"/>
  <c r="X6350" i="1"/>
  <c r="X6349" i="1"/>
  <c r="X6348" i="1"/>
  <c r="X6347" i="1"/>
  <c r="X6346" i="1"/>
  <c r="X6345" i="1"/>
  <c r="X6344" i="1"/>
  <c r="X6343" i="1"/>
  <c r="X6342" i="1"/>
  <c r="X6341" i="1"/>
  <c r="X6340" i="1"/>
  <c r="X6339" i="1"/>
  <c r="X6338" i="1"/>
  <c r="X6337" i="1"/>
  <c r="X6336" i="1"/>
  <c r="X6335" i="1"/>
  <c r="X6334" i="1"/>
  <c r="X6333" i="1"/>
  <c r="X6332" i="1"/>
  <c r="X6331" i="1"/>
  <c r="X6330" i="1"/>
  <c r="X6329" i="1"/>
  <c r="X6328" i="1"/>
  <c r="X6327" i="1"/>
  <c r="X6326" i="1"/>
  <c r="X6325" i="1"/>
  <c r="X6324" i="1"/>
  <c r="X6323" i="1"/>
  <c r="X6322" i="1"/>
  <c r="X6321" i="1"/>
  <c r="X6320" i="1"/>
  <c r="X6319" i="1"/>
  <c r="X6318" i="1"/>
  <c r="X6317" i="1"/>
  <c r="X6316" i="1"/>
  <c r="X6315" i="1"/>
  <c r="X6314" i="1"/>
  <c r="X6313" i="1"/>
  <c r="X6312" i="1"/>
  <c r="X6311" i="1"/>
  <c r="X6310" i="1"/>
  <c r="X6309" i="1"/>
  <c r="X6308" i="1"/>
  <c r="X6307" i="1"/>
  <c r="X6306" i="1"/>
  <c r="X6305" i="1"/>
  <c r="X6304" i="1"/>
  <c r="X6303" i="1"/>
  <c r="X6302" i="1"/>
  <c r="X6301" i="1"/>
  <c r="X6300" i="1"/>
  <c r="X6299" i="1"/>
  <c r="X6298" i="1"/>
  <c r="X6297" i="1"/>
  <c r="X6296" i="1"/>
  <c r="X6295" i="1"/>
  <c r="X6294" i="1"/>
  <c r="X6293" i="1"/>
  <c r="X6292" i="1"/>
  <c r="X6291" i="1"/>
  <c r="X6290" i="1"/>
  <c r="X6289" i="1"/>
  <c r="X6288" i="1"/>
  <c r="X6287" i="1"/>
  <c r="X6286" i="1"/>
  <c r="X6285" i="1"/>
  <c r="X6284" i="1"/>
  <c r="X6283" i="1"/>
  <c r="X6282" i="1"/>
  <c r="X6281" i="1"/>
  <c r="X6280" i="1"/>
  <c r="X6279" i="1"/>
  <c r="X6278" i="1"/>
  <c r="X6277" i="1"/>
  <c r="X6276" i="1"/>
  <c r="X6275" i="1"/>
  <c r="X6274" i="1"/>
  <c r="X6273" i="1"/>
  <c r="X6272" i="1"/>
  <c r="X6271" i="1"/>
  <c r="X6270" i="1"/>
  <c r="X6269" i="1"/>
  <c r="X6268" i="1"/>
  <c r="X6267" i="1"/>
  <c r="X6266" i="1"/>
  <c r="X6265" i="1"/>
  <c r="X6264" i="1"/>
  <c r="X6263" i="1"/>
  <c r="X6262" i="1"/>
  <c r="X6261" i="1"/>
  <c r="X6260" i="1"/>
  <c r="X6259" i="1"/>
  <c r="X6258" i="1"/>
  <c r="X6257" i="1"/>
  <c r="X6256" i="1"/>
  <c r="X6255" i="1"/>
  <c r="X6254" i="1"/>
  <c r="X6253" i="1"/>
  <c r="X6252" i="1"/>
  <c r="X6251" i="1"/>
  <c r="X6250" i="1"/>
  <c r="X6249" i="1"/>
  <c r="X6248" i="1"/>
  <c r="X6247" i="1"/>
  <c r="X6246" i="1"/>
  <c r="X6245" i="1"/>
  <c r="X6244" i="1"/>
  <c r="X6243" i="1"/>
  <c r="X6242" i="1"/>
  <c r="X6241" i="1"/>
  <c r="X6240" i="1"/>
  <c r="X6239" i="1"/>
  <c r="X6238" i="1"/>
  <c r="X6237" i="1"/>
  <c r="X6236" i="1"/>
  <c r="X6235" i="1"/>
  <c r="X6234" i="1"/>
  <c r="X6233" i="1"/>
  <c r="X6232" i="1"/>
  <c r="X6231" i="1"/>
  <c r="X6230" i="1"/>
  <c r="X6229" i="1"/>
  <c r="X6228" i="1"/>
  <c r="X6227" i="1"/>
  <c r="X6226" i="1"/>
  <c r="X6225" i="1"/>
  <c r="X6224" i="1"/>
  <c r="X6223" i="1"/>
  <c r="X6222" i="1"/>
  <c r="X6221" i="1"/>
  <c r="X6220" i="1"/>
  <c r="X6219" i="1"/>
  <c r="X6218" i="1"/>
  <c r="X6217" i="1"/>
  <c r="X6216" i="1"/>
  <c r="X6215" i="1"/>
  <c r="X6214" i="1"/>
  <c r="X6213" i="1"/>
  <c r="X6212" i="1"/>
  <c r="X6211" i="1"/>
  <c r="X6210" i="1"/>
  <c r="X6209" i="1"/>
  <c r="X6208" i="1"/>
  <c r="X6207" i="1"/>
  <c r="X6206" i="1"/>
  <c r="X6205" i="1"/>
  <c r="X6204" i="1"/>
  <c r="X6203" i="1"/>
  <c r="X6202" i="1"/>
  <c r="X6201" i="1"/>
  <c r="X6200" i="1"/>
  <c r="X6199" i="1"/>
  <c r="X6198" i="1"/>
  <c r="X6197" i="1"/>
  <c r="X6196" i="1"/>
  <c r="X6195" i="1"/>
  <c r="X6194" i="1"/>
  <c r="X6193" i="1"/>
  <c r="X6192" i="1"/>
  <c r="X6191" i="1"/>
  <c r="X6190" i="1"/>
  <c r="X6189" i="1"/>
  <c r="X6188" i="1"/>
  <c r="X6187" i="1"/>
  <c r="X6186" i="1"/>
  <c r="X6185" i="1"/>
  <c r="X6184" i="1"/>
  <c r="X6183" i="1"/>
  <c r="X6182" i="1"/>
  <c r="X6181" i="1"/>
  <c r="X6180" i="1"/>
  <c r="X6179" i="1"/>
  <c r="X6178" i="1"/>
  <c r="X6177" i="1"/>
  <c r="X6176" i="1"/>
  <c r="X6175" i="1"/>
  <c r="X6174" i="1"/>
  <c r="X6173" i="1"/>
  <c r="X6172" i="1"/>
  <c r="X6171" i="1"/>
  <c r="X6170" i="1"/>
  <c r="X6169" i="1"/>
  <c r="X6168" i="1"/>
  <c r="X6167" i="1"/>
  <c r="X6166" i="1"/>
  <c r="X6165" i="1"/>
  <c r="X6164" i="1"/>
  <c r="X6163" i="1"/>
  <c r="X6162" i="1"/>
  <c r="X6161" i="1"/>
  <c r="X6160" i="1"/>
  <c r="X6159" i="1"/>
  <c r="X6158" i="1"/>
  <c r="X6157" i="1"/>
  <c r="X6156" i="1"/>
  <c r="X6155" i="1"/>
  <c r="X6154" i="1"/>
  <c r="X6153" i="1"/>
  <c r="X6152" i="1"/>
  <c r="X6151" i="1"/>
  <c r="X6150" i="1"/>
  <c r="X6149" i="1"/>
  <c r="X6148" i="1"/>
  <c r="X6147" i="1"/>
  <c r="X6146" i="1"/>
  <c r="X6145" i="1"/>
  <c r="X6144" i="1"/>
  <c r="X6143" i="1"/>
  <c r="X6142" i="1"/>
  <c r="X6141" i="1"/>
  <c r="X6140" i="1"/>
  <c r="X6139" i="1"/>
  <c r="X6138" i="1"/>
  <c r="X6137" i="1"/>
  <c r="X6136" i="1"/>
  <c r="X6135" i="1"/>
  <c r="X6134" i="1"/>
  <c r="X6133" i="1"/>
  <c r="X6132" i="1"/>
  <c r="X6131" i="1"/>
  <c r="X6130" i="1"/>
  <c r="X6129" i="1"/>
  <c r="X6128" i="1"/>
  <c r="X6127" i="1"/>
  <c r="X6126" i="1"/>
  <c r="X6125" i="1"/>
  <c r="X6124" i="1"/>
  <c r="X6123" i="1"/>
  <c r="X6122" i="1"/>
  <c r="X6121" i="1"/>
  <c r="X6120" i="1"/>
  <c r="X6119" i="1"/>
  <c r="X6118" i="1"/>
  <c r="X6117" i="1"/>
  <c r="X6116" i="1"/>
  <c r="X6115" i="1"/>
  <c r="X6114" i="1"/>
  <c r="X6113" i="1"/>
  <c r="X6112" i="1"/>
  <c r="X6111" i="1"/>
  <c r="X6110" i="1"/>
  <c r="X6109" i="1"/>
  <c r="X6108" i="1"/>
  <c r="X6107" i="1"/>
  <c r="X6106" i="1"/>
  <c r="X6105" i="1"/>
  <c r="X6104" i="1"/>
  <c r="X6103" i="1"/>
  <c r="X6102" i="1"/>
  <c r="X6101" i="1"/>
  <c r="X6100" i="1"/>
  <c r="X6099" i="1"/>
  <c r="X6098" i="1"/>
  <c r="X6097" i="1"/>
  <c r="X6096" i="1"/>
  <c r="X6095" i="1"/>
  <c r="X6094" i="1"/>
  <c r="X6093" i="1"/>
  <c r="X6092" i="1"/>
  <c r="X6091" i="1"/>
  <c r="X6090" i="1"/>
  <c r="X6089" i="1"/>
  <c r="X6088" i="1"/>
  <c r="X6087" i="1"/>
  <c r="X6086" i="1"/>
  <c r="X6085" i="1"/>
  <c r="X6084" i="1"/>
  <c r="X6083" i="1"/>
  <c r="X6082" i="1"/>
  <c r="X6081" i="1"/>
  <c r="X6080" i="1"/>
  <c r="X6079" i="1"/>
  <c r="X6078" i="1"/>
  <c r="X6077" i="1"/>
  <c r="X6076" i="1"/>
  <c r="X6075" i="1"/>
  <c r="X6074" i="1"/>
  <c r="X6073" i="1"/>
  <c r="X6072" i="1"/>
  <c r="X6071" i="1"/>
  <c r="X6070" i="1"/>
  <c r="X6069" i="1"/>
  <c r="X6068" i="1"/>
  <c r="X6067" i="1"/>
  <c r="X6066" i="1"/>
  <c r="X6065" i="1"/>
  <c r="X6064" i="1"/>
  <c r="X6063" i="1"/>
  <c r="X6062" i="1"/>
  <c r="X6061" i="1"/>
  <c r="X6060" i="1"/>
  <c r="X6059" i="1"/>
  <c r="X6058" i="1"/>
  <c r="X6057" i="1"/>
  <c r="X6056" i="1"/>
  <c r="X6055" i="1"/>
  <c r="X6054" i="1"/>
  <c r="X6053" i="1"/>
  <c r="X6052" i="1"/>
  <c r="X6051" i="1"/>
  <c r="X6050" i="1"/>
  <c r="X6049" i="1"/>
  <c r="X6048" i="1"/>
  <c r="X6047" i="1"/>
  <c r="X6046" i="1"/>
  <c r="X6045" i="1"/>
  <c r="X6044" i="1"/>
  <c r="X6043" i="1"/>
  <c r="X6042" i="1"/>
  <c r="X6041" i="1"/>
  <c r="X6040" i="1"/>
  <c r="X6039" i="1"/>
  <c r="X6038" i="1"/>
  <c r="X6037" i="1"/>
  <c r="X6036" i="1"/>
  <c r="X6035" i="1"/>
  <c r="X6034" i="1"/>
  <c r="X6033" i="1"/>
  <c r="X6032" i="1"/>
  <c r="X6031" i="1"/>
  <c r="X6030" i="1"/>
  <c r="X6029" i="1"/>
  <c r="X6028" i="1"/>
  <c r="X6027" i="1"/>
  <c r="X6026" i="1"/>
  <c r="X6025" i="1"/>
  <c r="X6024" i="1"/>
  <c r="X6023" i="1"/>
  <c r="X6022" i="1"/>
  <c r="X6021" i="1"/>
  <c r="X6020" i="1"/>
  <c r="X6019" i="1"/>
  <c r="X6018" i="1"/>
  <c r="X6017" i="1"/>
  <c r="X6016" i="1"/>
  <c r="X6015" i="1"/>
  <c r="X6014" i="1"/>
  <c r="X6013" i="1"/>
  <c r="X6012" i="1"/>
  <c r="X6011" i="1"/>
  <c r="X6010" i="1"/>
  <c r="X6009" i="1"/>
  <c r="X6008" i="1"/>
  <c r="X6007" i="1"/>
  <c r="X6006" i="1"/>
  <c r="X6005" i="1"/>
  <c r="X6004" i="1"/>
  <c r="X6003" i="1"/>
  <c r="X6002" i="1"/>
  <c r="X6001" i="1"/>
  <c r="X6000" i="1"/>
  <c r="X5999" i="1"/>
  <c r="X5998" i="1"/>
  <c r="X5997" i="1"/>
  <c r="X5996" i="1"/>
  <c r="X5995" i="1"/>
  <c r="X5994" i="1"/>
  <c r="X5993" i="1"/>
  <c r="X5992" i="1"/>
  <c r="X5991" i="1"/>
  <c r="X5990" i="1"/>
  <c r="X5989" i="1"/>
  <c r="X5988" i="1"/>
  <c r="X5987" i="1"/>
  <c r="X5986" i="1"/>
  <c r="X5985" i="1"/>
  <c r="X5984" i="1"/>
  <c r="X5983" i="1"/>
  <c r="X5982" i="1"/>
  <c r="X5981" i="1"/>
  <c r="X5980" i="1"/>
  <c r="X5979" i="1"/>
  <c r="X5978" i="1"/>
  <c r="X5977" i="1"/>
  <c r="X5976" i="1"/>
  <c r="X5975" i="1"/>
  <c r="X5974" i="1"/>
  <c r="X5973" i="1"/>
  <c r="X5972" i="1"/>
  <c r="X5971" i="1"/>
  <c r="X5970" i="1"/>
  <c r="X5969" i="1"/>
  <c r="X5968" i="1"/>
  <c r="X5967" i="1"/>
  <c r="X5966" i="1"/>
  <c r="X5965" i="1"/>
  <c r="X5964" i="1"/>
  <c r="X5963" i="1"/>
  <c r="X5962" i="1"/>
  <c r="X5961" i="1"/>
  <c r="X5960" i="1"/>
  <c r="X5959" i="1"/>
  <c r="X5958" i="1"/>
  <c r="X5957" i="1"/>
  <c r="X5956" i="1"/>
  <c r="X5955" i="1"/>
  <c r="X5954" i="1"/>
  <c r="X5953" i="1"/>
  <c r="X5952" i="1"/>
  <c r="X5951" i="1"/>
  <c r="X5950" i="1"/>
  <c r="X5949" i="1"/>
  <c r="X5948" i="1"/>
  <c r="X5947" i="1"/>
  <c r="X5946" i="1"/>
  <c r="X5945" i="1"/>
  <c r="X5944" i="1"/>
  <c r="X5943" i="1"/>
  <c r="X5942" i="1"/>
  <c r="X5941" i="1"/>
  <c r="X5940" i="1"/>
  <c r="X5939" i="1"/>
  <c r="X5938" i="1"/>
  <c r="X5937" i="1"/>
  <c r="X5936" i="1"/>
  <c r="X5935" i="1"/>
  <c r="X5934" i="1"/>
  <c r="X5933" i="1"/>
  <c r="X5932" i="1"/>
  <c r="X5931" i="1"/>
  <c r="X5930" i="1"/>
  <c r="X5929" i="1"/>
  <c r="X5928" i="1"/>
  <c r="X5927" i="1"/>
  <c r="X5926" i="1"/>
  <c r="X5925" i="1"/>
  <c r="X5924" i="1"/>
  <c r="X5923" i="1"/>
  <c r="X5922" i="1"/>
  <c r="X5921" i="1"/>
  <c r="X5920" i="1"/>
  <c r="X5919" i="1"/>
  <c r="X5918" i="1"/>
  <c r="X5917" i="1"/>
  <c r="X5916" i="1"/>
  <c r="X5915" i="1"/>
  <c r="X5914" i="1"/>
  <c r="X5913" i="1"/>
  <c r="X5912" i="1"/>
  <c r="X5911" i="1"/>
  <c r="X5910" i="1"/>
  <c r="X5909" i="1"/>
  <c r="X5908" i="1"/>
  <c r="X5907" i="1"/>
  <c r="X5906" i="1"/>
  <c r="X5905" i="1"/>
  <c r="X5904" i="1"/>
  <c r="X5903" i="1"/>
  <c r="X5902" i="1"/>
  <c r="X5901" i="1"/>
  <c r="X5900" i="1"/>
  <c r="X5899" i="1"/>
  <c r="X5898" i="1"/>
  <c r="X5897" i="1"/>
  <c r="X5896" i="1"/>
  <c r="X5895" i="1"/>
  <c r="X5894" i="1"/>
  <c r="X5893" i="1"/>
  <c r="X5892" i="1"/>
  <c r="X5891" i="1"/>
  <c r="X5890" i="1"/>
  <c r="X5889" i="1"/>
  <c r="X5888" i="1"/>
  <c r="X5887" i="1"/>
  <c r="X5886" i="1"/>
  <c r="X5885" i="1"/>
  <c r="X5884" i="1"/>
  <c r="X5883" i="1"/>
  <c r="X5882" i="1"/>
  <c r="X5881" i="1"/>
  <c r="X5880" i="1"/>
  <c r="X5879" i="1"/>
  <c r="X5878" i="1"/>
  <c r="X5877" i="1"/>
  <c r="X5876" i="1"/>
  <c r="X5875" i="1"/>
  <c r="X5874" i="1"/>
  <c r="X5873" i="1"/>
  <c r="X5872" i="1"/>
  <c r="X5871" i="1"/>
  <c r="X5870" i="1"/>
  <c r="X5869" i="1"/>
  <c r="X5868" i="1"/>
  <c r="X5867" i="1"/>
  <c r="X5866" i="1"/>
  <c r="X5865" i="1"/>
  <c r="X5864" i="1"/>
  <c r="X5863" i="1"/>
  <c r="X5862" i="1"/>
  <c r="X5861" i="1"/>
  <c r="X5860" i="1"/>
  <c r="X5859" i="1"/>
  <c r="X5858" i="1"/>
  <c r="X5857" i="1"/>
  <c r="X5856" i="1"/>
  <c r="X5855" i="1"/>
  <c r="X5854" i="1"/>
  <c r="X5853" i="1"/>
  <c r="X5852" i="1"/>
  <c r="X5851" i="1"/>
  <c r="X5850" i="1"/>
  <c r="X5849" i="1"/>
  <c r="X5848" i="1"/>
  <c r="X5847" i="1"/>
  <c r="X5846" i="1"/>
  <c r="X5845" i="1"/>
  <c r="X5844" i="1"/>
  <c r="X5843" i="1"/>
  <c r="X5842" i="1"/>
  <c r="X5841" i="1"/>
  <c r="X5840" i="1"/>
  <c r="X5839" i="1"/>
  <c r="X5838" i="1"/>
  <c r="X5837" i="1"/>
  <c r="X5836" i="1"/>
  <c r="X5835" i="1"/>
  <c r="X5834" i="1"/>
  <c r="X5833" i="1"/>
  <c r="X5832" i="1"/>
  <c r="X5831" i="1"/>
  <c r="X5830" i="1"/>
  <c r="X5829" i="1"/>
  <c r="X5828" i="1"/>
  <c r="X5827" i="1"/>
  <c r="X5826" i="1"/>
  <c r="X5825" i="1"/>
  <c r="X5824" i="1"/>
  <c r="X5823" i="1"/>
  <c r="X5822" i="1"/>
  <c r="X5821" i="1"/>
  <c r="X5820" i="1"/>
  <c r="X5819" i="1"/>
  <c r="X5818" i="1"/>
  <c r="X5817" i="1"/>
  <c r="X5816" i="1"/>
  <c r="X5815" i="1"/>
  <c r="X5814" i="1"/>
  <c r="X5813" i="1"/>
  <c r="X5812" i="1"/>
  <c r="X5811" i="1"/>
  <c r="X5810" i="1"/>
  <c r="X5809" i="1"/>
  <c r="X5808" i="1"/>
  <c r="X5807" i="1"/>
  <c r="X5806" i="1"/>
  <c r="X5805" i="1"/>
  <c r="X5804" i="1"/>
  <c r="X5803" i="1"/>
  <c r="X5802" i="1"/>
  <c r="X5801" i="1"/>
  <c r="X5800" i="1"/>
  <c r="X5799" i="1"/>
  <c r="X5798" i="1"/>
  <c r="X5797" i="1"/>
  <c r="X5796" i="1"/>
  <c r="X5795" i="1"/>
  <c r="X5794" i="1"/>
  <c r="X5793" i="1"/>
  <c r="X5792" i="1"/>
  <c r="X5791" i="1"/>
  <c r="X5790" i="1"/>
  <c r="X5789" i="1"/>
  <c r="X5788" i="1"/>
  <c r="X5787" i="1"/>
  <c r="X5786" i="1"/>
  <c r="X5785" i="1"/>
  <c r="X5784" i="1"/>
  <c r="X5783" i="1"/>
  <c r="X5782" i="1"/>
  <c r="X5781" i="1"/>
  <c r="X5780" i="1"/>
  <c r="X5779" i="1"/>
  <c r="X5778" i="1"/>
  <c r="X5777" i="1"/>
  <c r="X5776" i="1"/>
  <c r="X5775" i="1"/>
  <c r="X5774" i="1"/>
  <c r="X5773" i="1"/>
  <c r="X5772" i="1"/>
  <c r="X5771" i="1"/>
  <c r="X5770" i="1"/>
  <c r="X5769" i="1"/>
  <c r="X5768" i="1"/>
  <c r="X5767" i="1"/>
  <c r="X5766" i="1"/>
  <c r="X5765" i="1"/>
  <c r="X5764" i="1"/>
  <c r="X5763" i="1"/>
  <c r="X5762" i="1"/>
  <c r="X5761" i="1"/>
  <c r="X5760" i="1"/>
  <c r="X5759" i="1"/>
  <c r="X5758" i="1"/>
  <c r="X5757" i="1"/>
  <c r="X5756" i="1"/>
  <c r="X5755" i="1"/>
  <c r="X5754" i="1"/>
  <c r="X5753" i="1"/>
  <c r="X5752" i="1"/>
  <c r="X5751" i="1"/>
  <c r="X5750" i="1"/>
  <c r="X5749" i="1"/>
  <c r="X5748" i="1"/>
  <c r="X5747" i="1"/>
  <c r="X5746" i="1"/>
  <c r="X5745" i="1"/>
  <c r="X5744" i="1"/>
  <c r="X5743" i="1"/>
  <c r="X5742" i="1"/>
  <c r="X5741" i="1"/>
  <c r="X5740" i="1"/>
  <c r="X5739" i="1"/>
  <c r="X5738" i="1"/>
  <c r="X5737" i="1"/>
  <c r="X5736" i="1"/>
  <c r="X5735" i="1"/>
  <c r="X5734" i="1"/>
  <c r="X5733" i="1"/>
  <c r="X5732" i="1"/>
  <c r="X5731" i="1"/>
  <c r="X5730" i="1"/>
  <c r="X5729" i="1"/>
  <c r="X5728" i="1"/>
  <c r="X5727" i="1"/>
  <c r="X5726" i="1"/>
  <c r="X5725" i="1"/>
  <c r="X5724" i="1"/>
  <c r="X5723" i="1"/>
  <c r="X5722" i="1"/>
  <c r="X5721" i="1"/>
  <c r="X5720" i="1"/>
  <c r="X5719" i="1"/>
  <c r="X5718" i="1"/>
  <c r="X5717" i="1"/>
  <c r="X5716" i="1"/>
  <c r="X5715" i="1"/>
  <c r="X5714" i="1"/>
  <c r="X5713" i="1"/>
  <c r="X5712" i="1"/>
  <c r="X5711" i="1"/>
  <c r="X5710" i="1"/>
  <c r="X5709" i="1"/>
  <c r="X5708" i="1"/>
  <c r="X5707" i="1"/>
  <c r="X5706" i="1"/>
  <c r="X5705" i="1"/>
  <c r="X5704" i="1"/>
  <c r="X5703" i="1"/>
  <c r="X5702" i="1"/>
  <c r="X5701" i="1"/>
  <c r="X5700" i="1"/>
  <c r="X5699" i="1"/>
  <c r="X5698" i="1"/>
  <c r="X5697" i="1"/>
  <c r="X5696" i="1"/>
  <c r="X5695" i="1"/>
  <c r="X5694" i="1"/>
  <c r="X5693" i="1"/>
  <c r="X5692" i="1"/>
  <c r="X5691" i="1"/>
  <c r="X5690" i="1"/>
  <c r="X5689" i="1"/>
  <c r="X5688" i="1"/>
  <c r="X5687" i="1"/>
  <c r="X5686" i="1"/>
  <c r="X5685" i="1"/>
  <c r="X5684" i="1"/>
  <c r="X5683" i="1"/>
  <c r="X5682" i="1"/>
  <c r="X5681" i="1"/>
  <c r="X5680" i="1"/>
  <c r="X5679" i="1"/>
  <c r="X5678" i="1"/>
  <c r="X5677" i="1"/>
  <c r="X5676" i="1"/>
  <c r="X5675" i="1"/>
  <c r="X5674" i="1"/>
  <c r="X5673" i="1"/>
  <c r="X5672" i="1"/>
  <c r="X5671" i="1"/>
  <c r="X5670" i="1"/>
  <c r="X5669" i="1"/>
  <c r="X5668" i="1"/>
  <c r="X5667" i="1"/>
  <c r="X5666" i="1"/>
  <c r="X5665" i="1"/>
  <c r="X5664" i="1"/>
  <c r="X5663" i="1"/>
  <c r="X5662" i="1"/>
  <c r="X5661" i="1"/>
  <c r="X5660" i="1"/>
  <c r="X5659" i="1"/>
  <c r="X5658" i="1"/>
  <c r="X5657" i="1"/>
  <c r="X5656" i="1"/>
  <c r="X5655" i="1"/>
  <c r="X5654" i="1"/>
  <c r="X5653" i="1"/>
  <c r="X5652" i="1"/>
  <c r="X5651" i="1"/>
  <c r="X5650" i="1"/>
  <c r="X5649" i="1"/>
  <c r="X5648" i="1"/>
  <c r="X5647" i="1"/>
  <c r="X5646" i="1"/>
  <c r="X5645" i="1"/>
  <c r="X5644" i="1"/>
  <c r="X5643" i="1"/>
  <c r="X5642" i="1"/>
  <c r="X5641" i="1"/>
  <c r="X5640" i="1"/>
  <c r="X5639" i="1"/>
  <c r="X5638" i="1"/>
  <c r="X5637" i="1"/>
  <c r="X5636" i="1"/>
  <c r="X5635" i="1"/>
  <c r="X5634" i="1"/>
  <c r="X5633" i="1"/>
  <c r="X5632" i="1"/>
  <c r="X5631" i="1"/>
  <c r="X5630" i="1"/>
  <c r="X5629" i="1"/>
  <c r="X5628" i="1"/>
  <c r="X5627" i="1"/>
  <c r="X5626" i="1"/>
  <c r="X5625" i="1"/>
  <c r="X5624" i="1"/>
  <c r="X5623" i="1"/>
  <c r="X5622" i="1"/>
  <c r="X5621" i="1"/>
  <c r="X5620" i="1"/>
  <c r="X5619" i="1"/>
  <c r="X5618" i="1"/>
  <c r="X5617" i="1"/>
  <c r="X5616" i="1"/>
  <c r="X5615" i="1"/>
  <c r="X5614" i="1"/>
  <c r="X5613" i="1"/>
  <c r="X5612" i="1"/>
  <c r="X5611" i="1"/>
  <c r="X5610" i="1"/>
  <c r="X5609" i="1"/>
  <c r="X5608" i="1"/>
  <c r="X5607" i="1"/>
  <c r="X5606" i="1"/>
  <c r="X5605" i="1"/>
  <c r="X5604" i="1"/>
  <c r="X5603" i="1"/>
  <c r="X5602" i="1"/>
  <c r="X5601" i="1"/>
  <c r="X5600" i="1"/>
  <c r="X5599" i="1"/>
  <c r="X5598" i="1"/>
  <c r="X5597" i="1"/>
  <c r="X5596" i="1"/>
  <c r="X5595" i="1"/>
  <c r="X5594" i="1"/>
  <c r="X5593" i="1"/>
  <c r="X5592" i="1"/>
  <c r="X5591" i="1"/>
  <c r="X5590" i="1"/>
  <c r="X5589" i="1"/>
  <c r="X5588" i="1"/>
  <c r="X5587" i="1"/>
  <c r="X5586" i="1"/>
  <c r="X5585" i="1"/>
  <c r="X5584" i="1"/>
  <c r="X5583" i="1"/>
  <c r="X5582" i="1"/>
  <c r="X5581" i="1"/>
  <c r="X5580" i="1"/>
  <c r="X5579" i="1"/>
  <c r="X5578" i="1"/>
  <c r="X5577" i="1"/>
  <c r="X5576" i="1"/>
  <c r="X5575" i="1"/>
  <c r="X5574" i="1"/>
  <c r="X5573" i="1"/>
  <c r="X5572" i="1"/>
  <c r="X5571" i="1"/>
  <c r="X5570" i="1"/>
  <c r="X5569" i="1"/>
  <c r="X5568" i="1"/>
  <c r="X5567" i="1"/>
  <c r="X5566" i="1"/>
  <c r="X5565" i="1"/>
  <c r="X5564" i="1"/>
  <c r="X5563" i="1"/>
  <c r="X5562" i="1"/>
  <c r="X5561" i="1"/>
  <c r="X5560" i="1"/>
  <c r="X5559" i="1"/>
  <c r="X5558" i="1"/>
  <c r="X5557" i="1"/>
  <c r="X5556" i="1"/>
  <c r="X5555" i="1"/>
  <c r="X5554" i="1"/>
  <c r="X5553" i="1"/>
  <c r="X5552" i="1"/>
  <c r="X5551" i="1"/>
  <c r="X5550" i="1"/>
  <c r="X5549" i="1"/>
  <c r="X5548" i="1"/>
  <c r="X5547" i="1"/>
  <c r="X5546" i="1"/>
  <c r="X5545" i="1"/>
  <c r="X5544" i="1"/>
  <c r="X5543" i="1"/>
  <c r="X5542" i="1"/>
  <c r="X5541" i="1"/>
  <c r="X5540" i="1"/>
  <c r="X5539" i="1"/>
  <c r="X5538" i="1"/>
  <c r="X5537" i="1"/>
  <c r="X5536" i="1"/>
  <c r="X5535" i="1"/>
  <c r="X5534" i="1"/>
  <c r="X5533" i="1"/>
  <c r="X5532" i="1"/>
  <c r="X5531" i="1"/>
  <c r="X5530" i="1"/>
  <c r="X5529" i="1"/>
  <c r="X5528" i="1"/>
  <c r="X5527" i="1"/>
  <c r="X5526" i="1"/>
  <c r="X5525" i="1"/>
  <c r="X5524" i="1"/>
  <c r="X5523" i="1"/>
  <c r="X5522" i="1"/>
  <c r="X5521" i="1"/>
  <c r="X5520" i="1"/>
  <c r="X5519" i="1"/>
  <c r="X5518" i="1"/>
  <c r="X5517" i="1"/>
  <c r="X5516" i="1"/>
  <c r="X5515" i="1"/>
  <c r="X5514" i="1"/>
  <c r="X5513" i="1"/>
  <c r="X5512" i="1"/>
  <c r="X5511" i="1"/>
  <c r="X5510" i="1"/>
  <c r="X5509" i="1"/>
  <c r="X5508" i="1"/>
  <c r="X5507" i="1"/>
  <c r="X5506" i="1"/>
  <c r="X5505" i="1"/>
  <c r="X5504" i="1"/>
  <c r="X5503" i="1"/>
  <c r="X5502" i="1"/>
  <c r="X5501" i="1"/>
  <c r="X5500" i="1"/>
  <c r="X5499" i="1"/>
  <c r="X5498" i="1"/>
  <c r="X5497" i="1"/>
  <c r="X5496" i="1"/>
  <c r="X5495" i="1"/>
  <c r="X5494" i="1"/>
  <c r="X5493" i="1"/>
  <c r="X5492" i="1"/>
  <c r="X5491" i="1"/>
  <c r="X5490" i="1"/>
  <c r="X5489" i="1"/>
  <c r="X5488" i="1"/>
  <c r="X5487" i="1"/>
  <c r="X5486" i="1"/>
  <c r="X5485" i="1"/>
  <c r="X5484" i="1"/>
  <c r="X5483" i="1"/>
  <c r="X5482" i="1"/>
  <c r="X5481" i="1"/>
  <c r="X5480" i="1"/>
  <c r="X5479" i="1"/>
  <c r="X5478" i="1"/>
  <c r="X5477" i="1"/>
  <c r="X5476" i="1"/>
  <c r="X5475" i="1"/>
  <c r="X5474" i="1"/>
  <c r="X5473" i="1"/>
  <c r="X5472" i="1"/>
  <c r="X5471" i="1"/>
  <c r="X5470" i="1"/>
  <c r="X5469" i="1"/>
  <c r="X5468" i="1"/>
  <c r="X5467" i="1"/>
  <c r="X5466" i="1"/>
  <c r="X5465" i="1"/>
  <c r="X5464" i="1"/>
  <c r="X5463" i="1"/>
  <c r="X5462" i="1"/>
  <c r="X5461" i="1"/>
  <c r="X5460" i="1"/>
  <c r="X5459" i="1"/>
  <c r="X5458" i="1"/>
  <c r="X5457" i="1"/>
  <c r="X5456" i="1"/>
  <c r="X5455" i="1"/>
  <c r="X5454" i="1"/>
  <c r="X5453" i="1"/>
  <c r="X5452" i="1"/>
  <c r="X5451" i="1"/>
  <c r="X5450" i="1"/>
  <c r="X5449" i="1"/>
  <c r="X5448" i="1"/>
  <c r="X5447" i="1"/>
  <c r="X5446" i="1"/>
  <c r="X5445" i="1"/>
  <c r="X5444" i="1"/>
  <c r="X5443" i="1"/>
  <c r="X5442" i="1"/>
  <c r="X5441" i="1"/>
  <c r="X5440" i="1"/>
  <c r="X5439" i="1"/>
  <c r="X5438" i="1"/>
  <c r="X5437" i="1"/>
  <c r="X5436" i="1"/>
  <c r="X5435" i="1"/>
  <c r="X5434" i="1"/>
  <c r="X5433" i="1"/>
  <c r="X5432" i="1"/>
  <c r="X5431" i="1"/>
  <c r="X5430" i="1"/>
  <c r="X5429" i="1"/>
  <c r="X5428" i="1"/>
  <c r="X5427" i="1"/>
  <c r="X5426" i="1"/>
  <c r="X5425" i="1"/>
  <c r="X5424" i="1"/>
  <c r="X5423" i="1"/>
  <c r="X5422" i="1"/>
  <c r="X5421" i="1"/>
  <c r="X5420" i="1"/>
  <c r="X5419" i="1"/>
  <c r="X5418" i="1"/>
  <c r="X5417" i="1"/>
  <c r="X5416" i="1"/>
  <c r="X5415" i="1"/>
  <c r="X5414" i="1"/>
  <c r="X5413" i="1"/>
  <c r="X5412" i="1"/>
  <c r="X5411" i="1"/>
  <c r="X5410" i="1"/>
  <c r="X5409" i="1"/>
  <c r="X5408" i="1"/>
  <c r="X5407" i="1"/>
  <c r="X5406" i="1"/>
  <c r="X5405" i="1"/>
  <c r="X5404" i="1"/>
  <c r="X5403" i="1"/>
  <c r="X5402" i="1"/>
  <c r="X5401" i="1"/>
  <c r="X5400" i="1"/>
  <c r="X5399" i="1"/>
  <c r="X5398" i="1"/>
  <c r="X5397" i="1"/>
  <c r="X5396" i="1"/>
  <c r="X5395" i="1"/>
  <c r="X5394" i="1"/>
  <c r="X5393" i="1"/>
  <c r="X5392" i="1"/>
  <c r="X5391" i="1"/>
  <c r="X5390" i="1"/>
  <c r="X5389" i="1"/>
  <c r="X5388" i="1"/>
  <c r="X5387" i="1"/>
  <c r="X5386" i="1"/>
  <c r="X5385" i="1"/>
  <c r="X5384" i="1"/>
  <c r="X5383" i="1"/>
  <c r="X5382" i="1"/>
  <c r="X5381" i="1"/>
  <c r="X5380" i="1"/>
  <c r="X5379" i="1"/>
  <c r="X5378" i="1"/>
  <c r="X5377" i="1"/>
  <c r="X5376" i="1"/>
  <c r="X5375" i="1"/>
  <c r="X5374" i="1"/>
  <c r="X5373" i="1"/>
  <c r="X5372" i="1"/>
  <c r="X5371" i="1"/>
  <c r="X5370" i="1"/>
  <c r="X5369" i="1"/>
  <c r="X5368" i="1"/>
  <c r="X5367" i="1"/>
  <c r="X5366" i="1"/>
  <c r="X5365" i="1"/>
  <c r="X5364" i="1"/>
  <c r="X5363" i="1"/>
  <c r="X5362" i="1"/>
  <c r="X5361" i="1"/>
  <c r="X5360" i="1"/>
  <c r="X5359" i="1"/>
  <c r="X5358" i="1"/>
  <c r="X5357" i="1"/>
  <c r="X5356" i="1"/>
  <c r="X5355" i="1"/>
  <c r="X5354" i="1"/>
  <c r="X5353" i="1"/>
  <c r="X5352" i="1"/>
  <c r="X5351" i="1"/>
  <c r="X5350" i="1"/>
  <c r="X5349" i="1"/>
  <c r="X5348" i="1"/>
  <c r="X5347" i="1"/>
  <c r="X5346" i="1"/>
  <c r="X5345" i="1"/>
  <c r="X5344" i="1"/>
  <c r="X5343" i="1"/>
  <c r="X5342" i="1"/>
  <c r="X5341" i="1"/>
  <c r="X5340" i="1"/>
  <c r="X5339" i="1"/>
  <c r="X5338" i="1"/>
  <c r="X5337" i="1"/>
  <c r="X5336" i="1"/>
  <c r="X5335" i="1"/>
  <c r="X5334" i="1"/>
  <c r="X5333" i="1"/>
  <c r="X5332" i="1"/>
  <c r="X5331" i="1"/>
  <c r="X5330" i="1"/>
  <c r="X5329" i="1"/>
  <c r="X5328" i="1"/>
  <c r="X5327" i="1"/>
  <c r="X5326" i="1"/>
  <c r="X5325" i="1"/>
  <c r="X5324" i="1"/>
  <c r="X5323" i="1"/>
  <c r="X5322" i="1"/>
  <c r="X5321" i="1"/>
  <c r="X5320" i="1"/>
  <c r="X5319" i="1"/>
  <c r="X5318" i="1"/>
  <c r="X5317" i="1"/>
  <c r="X5316" i="1"/>
  <c r="X5315" i="1"/>
  <c r="X5314" i="1"/>
  <c r="X5313" i="1"/>
  <c r="X5312" i="1"/>
  <c r="X5311" i="1"/>
  <c r="X5310" i="1"/>
  <c r="X5309" i="1"/>
  <c r="X5308" i="1"/>
  <c r="X5307" i="1"/>
  <c r="X5306" i="1"/>
  <c r="X5305" i="1"/>
  <c r="X5304" i="1"/>
  <c r="X5303" i="1"/>
  <c r="X5302" i="1"/>
  <c r="X5301" i="1"/>
  <c r="X5300" i="1"/>
  <c r="X5299" i="1"/>
  <c r="X5298" i="1"/>
  <c r="X5297" i="1"/>
  <c r="X5296" i="1"/>
  <c r="X5295" i="1"/>
  <c r="X5294" i="1"/>
  <c r="X5293" i="1"/>
  <c r="X5292" i="1"/>
  <c r="X5291" i="1"/>
  <c r="X5290" i="1"/>
  <c r="X5289" i="1"/>
  <c r="X5288" i="1"/>
  <c r="X5287" i="1"/>
  <c r="X5286" i="1"/>
  <c r="X5285" i="1"/>
  <c r="X5284" i="1"/>
  <c r="X5283" i="1"/>
  <c r="X5282" i="1"/>
  <c r="X5281" i="1"/>
  <c r="X5280" i="1"/>
  <c r="X5279" i="1"/>
  <c r="X5278" i="1"/>
  <c r="X5277" i="1"/>
  <c r="X5276" i="1"/>
  <c r="X5275" i="1"/>
  <c r="X5274" i="1"/>
  <c r="X5273" i="1"/>
  <c r="X5272" i="1"/>
  <c r="X5271" i="1"/>
  <c r="X5270" i="1"/>
  <c r="X5269" i="1"/>
  <c r="X5268" i="1"/>
  <c r="X5267" i="1"/>
  <c r="X5266" i="1"/>
  <c r="X5265" i="1"/>
  <c r="X5264" i="1"/>
  <c r="X5263" i="1"/>
  <c r="X5262" i="1"/>
  <c r="X5261" i="1"/>
  <c r="X5260" i="1"/>
  <c r="X5259" i="1"/>
  <c r="X5258" i="1"/>
  <c r="X5257" i="1"/>
  <c r="X5256" i="1"/>
  <c r="X5255" i="1"/>
  <c r="X5254" i="1"/>
  <c r="X5253" i="1"/>
  <c r="X5252" i="1"/>
  <c r="X5251" i="1"/>
  <c r="X5250" i="1"/>
  <c r="X5249" i="1"/>
  <c r="X5248" i="1"/>
  <c r="X5247" i="1"/>
  <c r="X5246" i="1"/>
  <c r="X5245" i="1"/>
  <c r="X5244" i="1"/>
  <c r="X5243" i="1"/>
  <c r="X5242" i="1"/>
  <c r="X5241" i="1"/>
  <c r="X5240" i="1"/>
  <c r="X5239" i="1"/>
  <c r="X5238" i="1"/>
  <c r="X5237" i="1"/>
  <c r="X5236" i="1"/>
  <c r="X5235" i="1"/>
  <c r="X5234" i="1"/>
  <c r="X5233" i="1"/>
  <c r="X5232" i="1"/>
  <c r="X5231" i="1"/>
  <c r="X5230" i="1"/>
  <c r="X5229" i="1"/>
  <c r="X5228" i="1"/>
  <c r="X5227" i="1"/>
  <c r="X5226" i="1"/>
  <c r="X5225" i="1"/>
  <c r="X5224" i="1"/>
  <c r="X5223" i="1"/>
  <c r="X5222" i="1"/>
  <c r="X5221" i="1"/>
  <c r="X5220" i="1"/>
  <c r="X5219" i="1"/>
  <c r="X5218" i="1"/>
  <c r="X5217" i="1"/>
  <c r="X5216" i="1"/>
  <c r="X5215" i="1"/>
  <c r="X5214" i="1"/>
  <c r="X5213" i="1"/>
  <c r="X5212" i="1"/>
  <c r="X5211" i="1"/>
  <c r="X5210" i="1"/>
  <c r="X5209" i="1"/>
  <c r="X5208" i="1"/>
  <c r="X5207" i="1"/>
  <c r="X5206" i="1"/>
  <c r="X5205" i="1"/>
  <c r="X5204" i="1"/>
  <c r="X5203" i="1"/>
  <c r="X5202" i="1"/>
  <c r="X5201" i="1"/>
  <c r="X5200" i="1"/>
  <c r="X5199" i="1"/>
  <c r="X5198" i="1"/>
  <c r="X5197" i="1"/>
  <c r="X5196" i="1"/>
  <c r="X5195" i="1"/>
  <c r="X5194" i="1"/>
  <c r="X5193" i="1"/>
  <c r="X5192" i="1"/>
  <c r="X5191" i="1"/>
  <c r="X5190" i="1"/>
  <c r="X5189" i="1"/>
  <c r="X5188" i="1"/>
  <c r="X5187" i="1"/>
  <c r="X5186" i="1"/>
  <c r="X5185" i="1"/>
  <c r="X5184" i="1"/>
  <c r="X5183" i="1"/>
  <c r="X5182" i="1"/>
  <c r="X5181" i="1"/>
  <c r="X5180" i="1"/>
  <c r="X5179" i="1"/>
  <c r="X5178" i="1"/>
  <c r="X5177" i="1"/>
  <c r="X5176" i="1"/>
  <c r="X5175" i="1"/>
  <c r="X5174" i="1"/>
  <c r="X5173" i="1"/>
  <c r="X5172" i="1"/>
  <c r="X5171" i="1"/>
  <c r="X5170" i="1"/>
  <c r="X5169" i="1"/>
  <c r="X5168" i="1"/>
  <c r="X5167" i="1"/>
  <c r="X5166" i="1"/>
  <c r="X5165" i="1"/>
  <c r="X5164" i="1"/>
  <c r="X5163" i="1"/>
  <c r="X5162" i="1"/>
  <c r="X5161" i="1"/>
  <c r="X5160" i="1"/>
  <c r="X5159" i="1"/>
  <c r="X5158" i="1"/>
  <c r="X5157" i="1"/>
  <c r="X5156" i="1"/>
  <c r="X5155" i="1"/>
  <c r="X5154" i="1"/>
  <c r="X5153" i="1"/>
  <c r="X5152" i="1"/>
  <c r="X5151" i="1"/>
  <c r="X5150" i="1"/>
  <c r="X5149" i="1"/>
  <c r="X5148" i="1"/>
  <c r="X5147" i="1"/>
  <c r="X5146" i="1"/>
  <c r="X5145" i="1"/>
  <c r="X5144" i="1"/>
  <c r="X5143" i="1"/>
  <c r="X5142" i="1"/>
  <c r="X5141" i="1"/>
  <c r="X5140" i="1"/>
  <c r="X5139" i="1"/>
  <c r="X5138" i="1"/>
  <c r="X5137" i="1"/>
  <c r="X5136" i="1"/>
  <c r="X5135" i="1"/>
  <c r="X5134" i="1"/>
  <c r="X5133" i="1"/>
  <c r="X5132" i="1"/>
  <c r="X5131" i="1"/>
  <c r="X5130" i="1"/>
  <c r="X5129" i="1"/>
  <c r="X5128" i="1"/>
  <c r="X5127" i="1"/>
  <c r="X5126" i="1"/>
  <c r="X5125" i="1"/>
  <c r="X5124" i="1"/>
  <c r="X5123" i="1"/>
  <c r="X5122" i="1"/>
  <c r="X5121" i="1"/>
  <c r="X5120" i="1"/>
  <c r="X5119" i="1"/>
  <c r="X5118" i="1"/>
  <c r="X5117" i="1"/>
  <c r="X5116" i="1"/>
  <c r="X5115" i="1"/>
  <c r="X5114" i="1"/>
  <c r="X5113" i="1"/>
  <c r="X5112" i="1"/>
  <c r="X5111" i="1"/>
  <c r="X5110" i="1"/>
  <c r="X5109" i="1"/>
  <c r="X5108" i="1"/>
  <c r="X5107" i="1"/>
  <c r="X5106" i="1"/>
  <c r="X5105" i="1"/>
  <c r="X5104" i="1"/>
  <c r="X5103" i="1"/>
  <c r="X5102" i="1"/>
  <c r="X5101" i="1"/>
  <c r="X5100" i="1"/>
  <c r="X5099" i="1"/>
  <c r="X5098" i="1"/>
  <c r="X5097" i="1"/>
  <c r="X5096" i="1"/>
  <c r="X5095" i="1"/>
  <c r="X5094" i="1"/>
  <c r="X5093" i="1"/>
  <c r="X5092" i="1"/>
  <c r="X5091" i="1"/>
  <c r="X5090" i="1"/>
  <c r="X5089" i="1"/>
  <c r="X5088" i="1"/>
  <c r="X5087" i="1"/>
  <c r="X5086" i="1"/>
  <c r="X5085" i="1"/>
  <c r="X5084" i="1"/>
  <c r="X5083" i="1"/>
  <c r="X5082" i="1"/>
  <c r="X5081" i="1"/>
  <c r="X5080" i="1"/>
  <c r="X5079" i="1"/>
  <c r="X5078" i="1"/>
  <c r="X5077" i="1"/>
  <c r="X5076" i="1"/>
  <c r="X5075" i="1"/>
  <c r="X5074" i="1"/>
  <c r="X5073" i="1"/>
  <c r="X5072" i="1"/>
  <c r="X5071" i="1"/>
  <c r="X5070" i="1"/>
  <c r="X5069" i="1"/>
  <c r="X5068" i="1"/>
  <c r="X5067" i="1"/>
  <c r="X5066" i="1"/>
  <c r="X5065" i="1"/>
  <c r="X5064" i="1"/>
  <c r="X5063" i="1"/>
  <c r="X5062" i="1"/>
  <c r="X5061" i="1"/>
  <c r="X5060" i="1"/>
  <c r="X5059" i="1"/>
  <c r="X5058" i="1"/>
  <c r="X5057" i="1"/>
  <c r="X5056" i="1"/>
  <c r="X5055" i="1"/>
  <c r="X5054" i="1"/>
  <c r="X5053" i="1"/>
  <c r="X5052" i="1"/>
  <c r="X5051" i="1"/>
  <c r="X5050" i="1"/>
  <c r="X5049" i="1"/>
  <c r="X5048" i="1"/>
  <c r="X5047" i="1"/>
  <c r="X5046" i="1"/>
  <c r="X5045" i="1"/>
  <c r="X5044" i="1"/>
  <c r="X5043" i="1"/>
  <c r="X5042" i="1"/>
  <c r="X5041" i="1"/>
  <c r="X5040" i="1"/>
  <c r="X5039" i="1"/>
  <c r="X5038" i="1"/>
  <c r="X5037" i="1"/>
  <c r="X5036" i="1"/>
  <c r="X5035" i="1"/>
  <c r="X5034" i="1"/>
  <c r="X5033" i="1"/>
  <c r="X5032" i="1"/>
  <c r="X5031" i="1"/>
  <c r="X5030" i="1"/>
  <c r="X5029" i="1"/>
  <c r="X5028" i="1"/>
  <c r="X5027" i="1"/>
  <c r="X5026" i="1"/>
  <c r="X5025" i="1"/>
  <c r="X5024" i="1"/>
  <c r="X5023" i="1"/>
  <c r="X5022" i="1"/>
  <c r="X5021" i="1"/>
  <c r="X5020" i="1"/>
  <c r="X5019" i="1"/>
  <c r="X5018" i="1"/>
  <c r="X5017" i="1"/>
  <c r="X5016" i="1"/>
  <c r="X5015" i="1"/>
  <c r="X5014" i="1"/>
  <c r="X5013" i="1"/>
  <c r="X5012" i="1"/>
  <c r="X5011" i="1"/>
  <c r="X5010" i="1"/>
  <c r="X5009" i="1"/>
  <c r="X5008" i="1"/>
  <c r="X5007" i="1"/>
  <c r="X5006" i="1"/>
  <c r="X5005" i="1"/>
  <c r="X5004" i="1"/>
  <c r="X5003" i="1"/>
  <c r="X5002" i="1"/>
  <c r="X5001" i="1"/>
  <c r="X5000" i="1"/>
  <c r="X4999" i="1"/>
  <c r="X4998" i="1"/>
  <c r="X4997" i="1"/>
  <c r="X4996" i="1"/>
  <c r="X4995" i="1"/>
  <c r="X4994" i="1"/>
  <c r="X4993" i="1"/>
  <c r="X4992" i="1"/>
  <c r="X4991" i="1"/>
  <c r="X4990" i="1"/>
  <c r="X4989" i="1"/>
  <c r="X4988" i="1"/>
  <c r="X4987" i="1"/>
  <c r="X4986" i="1"/>
  <c r="X4985" i="1"/>
  <c r="X4984" i="1"/>
  <c r="X4983" i="1"/>
  <c r="X4982" i="1"/>
  <c r="X4981" i="1"/>
  <c r="X4980" i="1"/>
  <c r="X4979" i="1"/>
  <c r="X4978" i="1"/>
  <c r="X4977" i="1"/>
  <c r="X4976" i="1"/>
  <c r="X4975" i="1"/>
  <c r="X4974" i="1"/>
  <c r="X4973" i="1"/>
  <c r="X4972" i="1"/>
  <c r="X4971" i="1"/>
  <c r="X4970" i="1"/>
  <c r="X4969" i="1"/>
  <c r="X4968" i="1"/>
  <c r="X4967" i="1"/>
  <c r="X4966" i="1"/>
  <c r="X4965" i="1"/>
  <c r="X4964" i="1"/>
  <c r="X4963" i="1"/>
  <c r="X4962" i="1"/>
  <c r="X4961" i="1"/>
  <c r="X4960" i="1"/>
  <c r="X4959" i="1"/>
  <c r="X4958" i="1"/>
  <c r="X4957" i="1"/>
  <c r="X4956" i="1"/>
  <c r="X4955" i="1"/>
  <c r="X4954" i="1"/>
  <c r="X4953" i="1"/>
  <c r="X4952" i="1"/>
  <c r="X4951" i="1"/>
  <c r="X4950" i="1"/>
  <c r="X4949" i="1"/>
  <c r="X4948" i="1"/>
  <c r="X4947" i="1"/>
  <c r="X4946" i="1"/>
  <c r="X4945" i="1"/>
  <c r="X4944" i="1"/>
  <c r="X4943" i="1"/>
  <c r="X4942" i="1"/>
  <c r="X4941" i="1"/>
  <c r="X4940" i="1"/>
  <c r="X4939" i="1"/>
  <c r="X4938" i="1"/>
  <c r="X4937" i="1"/>
  <c r="X4936" i="1"/>
  <c r="X4935" i="1"/>
  <c r="X4934" i="1"/>
  <c r="X4933" i="1"/>
  <c r="X4932" i="1"/>
  <c r="X4931" i="1"/>
  <c r="X4930" i="1"/>
  <c r="X4929" i="1"/>
  <c r="X4928" i="1"/>
  <c r="X4927" i="1"/>
  <c r="X4926" i="1"/>
  <c r="X4925" i="1"/>
  <c r="X4924" i="1"/>
  <c r="X4923" i="1"/>
  <c r="X4922" i="1"/>
  <c r="X4921" i="1"/>
  <c r="X4920" i="1"/>
  <c r="X4919" i="1"/>
  <c r="X4918" i="1"/>
  <c r="X4917" i="1"/>
  <c r="X4916" i="1"/>
  <c r="X4915" i="1"/>
  <c r="X4914" i="1"/>
  <c r="X4913" i="1"/>
  <c r="X4912" i="1"/>
  <c r="X4911" i="1"/>
  <c r="X4910" i="1"/>
  <c r="X4909" i="1"/>
  <c r="X4908" i="1"/>
  <c r="X4907" i="1"/>
  <c r="X4906" i="1"/>
  <c r="X4905" i="1"/>
  <c r="X4904" i="1"/>
  <c r="X4903" i="1"/>
  <c r="X4902" i="1"/>
  <c r="X4901" i="1"/>
  <c r="X4900" i="1"/>
  <c r="X4899" i="1"/>
  <c r="X4898" i="1"/>
  <c r="X4897" i="1"/>
  <c r="X4896" i="1"/>
  <c r="X4895" i="1"/>
  <c r="X4894" i="1"/>
  <c r="X4893" i="1"/>
  <c r="X4892" i="1"/>
  <c r="X4891" i="1"/>
  <c r="X4890" i="1"/>
  <c r="X4889" i="1"/>
  <c r="X4888" i="1"/>
  <c r="X4887" i="1"/>
  <c r="X4886" i="1"/>
  <c r="X4885" i="1"/>
  <c r="X4884" i="1"/>
  <c r="X4883" i="1"/>
  <c r="X4882" i="1"/>
  <c r="X4881" i="1"/>
  <c r="X4880" i="1"/>
  <c r="X4879" i="1"/>
  <c r="X4878" i="1"/>
  <c r="X4877" i="1"/>
  <c r="X4876" i="1"/>
  <c r="X4875" i="1"/>
  <c r="X4874" i="1"/>
  <c r="X4873" i="1"/>
  <c r="X4872" i="1"/>
  <c r="X4871" i="1"/>
  <c r="X4870" i="1"/>
  <c r="X4869" i="1"/>
  <c r="X4868" i="1"/>
  <c r="X4867" i="1"/>
  <c r="X4866" i="1"/>
  <c r="X4865" i="1"/>
  <c r="X4864" i="1"/>
  <c r="X4863" i="1"/>
  <c r="X4862" i="1"/>
  <c r="X4861" i="1"/>
  <c r="X4860" i="1"/>
  <c r="X4859" i="1"/>
  <c r="X4858" i="1"/>
  <c r="X4857" i="1"/>
  <c r="X4856" i="1"/>
  <c r="X4855" i="1"/>
  <c r="X4854" i="1"/>
  <c r="X4853" i="1"/>
  <c r="X4852" i="1"/>
  <c r="X4851" i="1"/>
  <c r="X4850" i="1"/>
  <c r="X4849" i="1"/>
  <c r="X4848" i="1"/>
  <c r="X4847" i="1"/>
  <c r="X4846" i="1"/>
  <c r="X4845" i="1"/>
  <c r="X4844" i="1"/>
  <c r="X4843" i="1"/>
  <c r="X4842" i="1"/>
  <c r="X4841" i="1"/>
  <c r="X4840" i="1"/>
  <c r="X4839" i="1"/>
  <c r="X4838" i="1"/>
  <c r="X4837" i="1"/>
  <c r="X4836" i="1"/>
  <c r="X4835" i="1"/>
  <c r="X4834" i="1"/>
  <c r="X4833" i="1"/>
  <c r="X4832" i="1"/>
  <c r="X4831" i="1"/>
  <c r="X4830" i="1"/>
  <c r="X4829" i="1"/>
  <c r="X4828" i="1"/>
  <c r="X4827" i="1"/>
  <c r="X4826" i="1"/>
  <c r="X4825" i="1"/>
  <c r="X4824" i="1"/>
  <c r="X4823" i="1"/>
  <c r="X4822" i="1"/>
  <c r="X4821" i="1"/>
  <c r="X4820" i="1"/>
  <c r="X4819" i="1"/>
  <c r="X4818" i="1"/>
  <c r="X4817" i="1"/>
  <c r="X4816" i="1"/>
  <c r="X4815" i="1"/>
  <c r="X4814" i="1"/>
  <c r="X4813" i="1"/>
  <c r="X4812" i="1"/>
  <c r="X4811" i="1"/>
  <c r="X4810" i="1"/>
  <c r="X4809" i="1"/>
  <c r="X4808" i="1"/>
  <c r="X4807" i="1"/>
  <c r="X4806" i="1"/>
  <c r="X4805" i="1"/>
  <c r="X4804" i="1"/>
  <c r="X4803" i="1"/>
  <c r="X4802" i="1"/>
  <c r="X4801" i="1"/>
  <c r="X4800" i="1"/>
  <c r="X4799" i="1"/>
  <c r="X4798" i="1"/>
  <c r="X4797" i="1"/>
  <c r="X4796" i="1"/>
  <c r="X4795" i="1"/>
  <c r="X4794" i="1"/>
  <c r="X4793" i="1"/>
  <c r="X4792" i="1"/>
  <c r="X4791" i="1"/>
  <c r="X4790" i="1"/>
  <c r="X4789" i="1"/>
  <c r="X4788" i="1"/>
  <c r="X4787" i="1"/>
  <c r="X4786" i="1"/>
  <c r="X4785" i="1"/>
  <c r="X4784" i="1"/>
  <c r="X4783" i="1"/>
  <c r="X4782" i="1"/>
  <c r="X4781" i="1"/>
  <c r="X4780" i="1"/>
  <c r="X4779" i="1"/>
  <c r="X4778" i="1"/>
  <c r="X4777" i="1"/>
  <c r="X4776" i="1"/>
  <c r="X4775" i="1"/>
  <c r="X4774" i="1"/>
  <c r="X4773" i="1"/>
  <c r="X4772" i="1"/>
  <c r="X4771" i="1"/>
  <c r="X4770" i="1"/>
  <c r="X4769" i="1"/>
  <c r="X4768" i="1"/>
  <c r="X4767" i="1"/>
  <c r="X4766" i="1"/>
  <c r="X4765" i="1"/>
  <c r="X4764" i="1"/>
  <c r="X4763" i="1"/>
  <c r="X4762" i="1"/>
  <c r="X4761" i="1"/>
  <c r="X4760" i="1"/>
  <c r="X4759" i="1"/>
  <c r="X4758" i="1"/>
  <c r="X4757" i="1"/>
  <c r="X4756" i="1"/>
  <c r="X4755" i="1"/>
  <c r="X4754" i="1"/>
  <c r="X4753" i="1"/>
  <c r="X4752" i="1"/>
  <c r="X4751" i="1"/>
  <c r="X4750" i="1"/>
  <c r="X4749" i="1"/>
  <c r="X4748" i="1"/>
  <c r="X4747" i="1"/>
  <c r="X4746" i="1"/>
  <c r="X4745" i="1"/>
  <c r="X4744" i="1"/>
  <c r="X4743" i="1"/>
  <c r="X4742" i="1"/>
  <c r="X4741" i="1"/>
  <c r="X4740" i="1"/>
  <c r="X4739" i="1"/>
  <c r="X4738" i="1"/>
  <c r="X4737" i="1"/>
  <c r="X4736" i="1"/>
  <c r="X4735" i="1"/>
  <c r="X4734" i="1"/>
  <c r="X4733" i="1"/>
  <c r="X4732" i="1"/>
  <c r="X4731" i="1"/>
  <c r="X4730" i="1"/>
  <c r="X4729" i="1"/>
  <c r="X4728" i="1"/>
  <c r="X4727" i="1"/>
  <c r="X4726" i="1"/>
  <c r="X4725" i="1"/>
  <c r="X4724" i="1"/>
  <c r="X4723" i="1"/>
  <c r="X4722" i="1"/>
  <c r="X4721" i="1"/>
  <c r="X4720" i="1"/>
  <c r="X4719" i="1"/>
  <c r="X4718" i="1"/>
  <c r="X4717" i="1"/>
  <c r="X4716" i="1"/>
  <c r="X4715" i="1"/>
  <c r="X4714" i="1"/>
  <c r="X4713" i="1"/>
  <c r="X4712" i="1"/>
  <c r="X4711" i="1"/>
  <c r="X4710" i="1"/>
  <c r="X4709" i="1"/>
  <c r="X4708" i="1"/>
  <c r="X4707" i="1"/>
  <c r="X4706" i="1"/>
  <c r="X4705" i="1"/>
  <c r="X4704" i="1"/>
  <c r="X4703" i="1"/>
  <c r="X4702" i="1"/>
  <c r="X4701" i="1"/>
  <c r="X4700" i="1"/>
  <c r="X4699" i="1"/>
  <c r="X4698" i="1"/>
  <c r="X4697" i="1"/>
  <c r="X4696" i="1"/>
  <c r="X4695" i="1"/>
  <c r="X4694" i="1"/>
  <c r="X4693" i="1"/>
  <c r="X4692" i="1"/>
  <c r="X4691" i="1"/>
  <c r="X4690" i="1"/>
  <c r="X4689" i="1"/>
  <c r="X4688" i="1"/>
  <c r="X4687" i="1"/>
  <c r="X4686" i="1"/>
  <c r="X4685" i="1"/>
  <c r="X4684" i="1"/>
  <c r="X4683" i="1"/>
  <c r="X4682" i="1"/>
  <c r="X4681" i="1"/>
  <c r="X4680" i="1"/>
  <c r="X4679" i="1"/>
  <c r="X4678" i="1"/>
  <c r="X4677" i="1"/>
  <c r="X4676" i="1"/>
  <c r="X4675" i="1"/>
  <c r="X4674" i="1"/>
  <c r="X4673" i="1"/>
  <c r="X4672" i="1"/>
  <c r="X4671" i="1"/>
  <c r="X4670" i="1"/>
  <c r="X4669" i="1"/>
  <c r="X4668" i="1"/>
  <c r="X4667" i="1"/>
  <c r="X4666" i="1"/>
  <c r="X4665" i="1"/>
  <c r="X4664" i="1"/>
  <c r="X4663" i="1"/>
  <c r="X4662" i="1"/>
  <c r="X4661" i="1"/>
  <c r="X4660" i="1"/>
  <c r="X4659" i="1"/>
  <c r="X4658" i="1"/>
  <c r="X4657" i="1"/>
  <c r="X4656" i="1"/>
  <c r="X4655" i="1"/>
  <c r="X4654" i="1"/>
  <c r="X4653" i="1"/>
  <c r="X4652" i="1"/>
  <c r="X4651" i="1"/>
  <c r="X4650" i="1"/>
  <c r="X4649" i="1"/>
  <c r="X4648" i="1"/>
  <c r="X4647" i="1"/>
  <c r="X4646" i="1"/>
  <c r="X4645" i="1"/>
  <c r="X4644" i="1"/>
  <c r="X4643" i="1"/>
  <c r="X4642" i="1"/>
  <c r="X4641" i="1"/>
  <c r="X4640" i="1"/>
  <c r="X4639" i="1"/>
  <c r="X4638" i="1"/>
  <c r="X4637" i="1"/>
  <c r="X4636" i="1"/>
  <c r="X4635" i="1"/>
  <c r="X4634" i="1"/>
  <c r="X4633" i="1"/>
  <c r="X4632" i="1"/>
  <c r="X4631" i="1"/>
  <c r="X4630" i="1"/>
  <c r="X4629" i="1"/>
  <c r="X4628" i="1"/>
  <c r="X4627" i="1"/>
  <c r="X4626" i="1"/>
  <c r="X4625" i="1"/>
  <c r="X4624" i="1"/>
  <c r="X4623" i="1"/>
  <c r="X4622" i="1"/>
  <c r="X4621" i="1"/>
  <c r="X4620" i="1"/>
  <c r="X4619" i="1"/>
  <c r="X4618" i="1"/>
  <c r="X4617" i="1"/>
  <c r="X4616" i="1"/>
  <c r="X4615" i="1"/>
  <c r="X4614" i="1"/>
  <c r="X4613" i="1"/>
  <c r="X4612" i="1"/>
  <c r="X4611" i="1"/>
  <c r="X4610" i="1"/>
  <c r="X4609" i="1"/>
  <c r="X4608" i="1"/>
  <c r="X4607" i="1"/>
  <c r="X4606" i="1"/>
  <c r="X4605" i="1"/>
  <c r="X4604" i="1"/>
  <c r="X4603" i="1"/>
  <c r="X4602" i="1"/>
  <c r="X4601" i="1"/>
  <c r="X4600" i="1"/>
  <c r="X4599" i="1"/>
  <c r="X4598" i="1"/>
  <c r="X4597" i="1"/>
  <c r="X4596" i="1"/>
  <c r="X4595" i="1"/>
  <c r="X4594" i="1"/>
  <c r="X4593" i="1"/>
  <c r="X4592" i="1"/>
  <c r="X4591" i="1"/>
  <c r="X4590" i="1"/>
  <c r="X4589" i="1"/>
  <c r="X4588" i="1"/>
  <c r="X4587" i="1"/>
  <c r="X4586" i="1"/>
  <c r="X4585" i="1"/>
  <c r="X4584" i="1"/>
  <c r="X4583" i="1"/>
  <c r="X4582" i="1"/>
  <c r="X4581" i="1"/>
  <c r="X4580" i="1"/>
  <c r="X4579" i="1"/>
  <c r="X4578" i="1"/>
  <c r="X4577" i="1"/>
  <c r="X4576" i="1"/>
  <c r="X4575" i="1"/>
  <c r="X4574" i="1"/>
  <c r="X4573" i="1"/>
  <c r="X4572" i="1"/>
  <c r="X4571" i="1"/>
  <c r="X4570" i="1"/>
  <c r="X4569" i="1"/>
  <c r="X4568" i="1"/>
  <c r="X4567" i="1"/>
  <c r="X4566" i="1"/>
  <c r="X4565" i="1"/>
  <c r="X4564" i="1"/>
  <c r="X4563" i="1"/>
  <c r="X4562" i="1"/>
  <c r="X4561" i="1"/>
  <c r="X4560" i="1"/>
  <c r="X4559" i="1"/>
  <c r="X4558" i="1"/>
  <c r="X4557" i="1"/>
  <c r="X4556" i="1"/>
  <c r="X4555" i="1"/>
  <c r="X4554" i="1"/>
  <c r="X4553" i="1"/>
  <c r="X4552" i="1"/>
  <c r="X4551" i="1"/>
  <c r="X4550" i="1"/>
  <c r="X4549" i="1"/>
  <c r="X4548" i="1"/>
  <c r="X4547" i="1"/>
  <c r="X4546" i="1"/>
  <c r="X4545" i="1"/>
  <c r="X4544" i="1"/>
  <c r="X4543" i="1"/>
  <c r="X4542" i="1"/>
  <c r="X4541" i="1"/>
  <c r="X4540" i="1"/>
  <c r="X4539" i="1"/>
  <c r="X4538" i="1"/>
  <c r="X4537" i="1"/>
  <c r="X4536" i="1"/>
  <c r="X4535" i="1"/>
  <c r="X4534" i="1"/>
  <c r="X4533" i="1"/>
  <c r="X4532" i="1"/>
  <c r="X4531" i="1"/>
  <c r="X4530" i="1"/>
  <c r="X4529" i="1"/>
  <c r="X4528" i="1"/>
  <c r="X4527" i="1"/>
  <c r="X4526" i="1"/>
  <c r="X4525" i="1"/>
  <c r="X4524" i="1"/>
  <c r="X4523" i="1"/>
  <c r="X4522" i="1"/>
  <c r="X4521" i="1"/>
  <c r="X4520" i="1"/>
  <c r="X4519" i="1"/>
  <c r="X4518" i="1"/>
  <c r="X4517" i="1"/>
  <c r="X4516" i="1"/>
  <c r="X4515" i="1"/>
  <c r="X4514" i="1"/>
  <c r="X4513" i="1"/>
  <c r="X4512" i="1"/>
  <c r="X4511" i="1"/>
  <c r="X4510" i="1"/>
  <c r="X4509" i="1"/>
  <c r="X4508" i="1"/>
  <c r="X4507" i="1"/>
  <c r="X4506" i="1"/>
  <c r="X4505" i="1"/>
  <c r="X4504" i="1"/>
  <c r="X4503" i="1"/>
  <c r="X4502" i="1"/>
  <c r="X4501" i="1"/>
  <c r="X4500" i="1"/>
  <c r="X4499" i="1"/>
  <c r="X4498" i="1"/>
  <c r="X4497" i="1"/>
  <c r="X4496" i="1"/>
  <c r="X4495" i="1"/>
  <c r="X4494" i="1"/>
  <c r="X4493" i="1"/>
  <c r="X4492" i="1"/>
  <c r="X4491" i="1"/>
  <c r="X4490" i="1"/>
  <c r="X4489" i="1"/>
  <c r="X4488" i="1"/>
  <c r="X4487" i="1"/>
  <c r="X4486" i="1"/>
  <c r="X4485" i="1"/>
  <c r="X4484" i="1"/>
  <c r="X4483" i="1"/>
  <c r="X4482" i="1"/>
  <c r="X4481" i="1"/>
  <c r="X4480" i="1"/>
  <c r="X4479" i="1"/>
  <c r="X4478" i="1"/>
  <c r="X4477" i="1"/>
  <c r="X4476" i="1"/>
  <c r="X4475" i="1"/>
  <c r="X4474" i="1"/>
  <c r="X4473" i="1"/>
  <c r="X4472" i="1"/>
  <c r="X4471" i="1"/>
  <c r="X4470" i="1"/>
  <c r="X4469" i="1"/>
  <c r="X4468" i="1"/>
  <c r="X4467" i="1"/>
  <c r="X4466" i="1"/>
  <c r="X4465" i="1"/>
  <c r="X4464" i="1"/>
  <c r="X4463" i="1"/>
  <c r="X4462" i="1"/>
  <c r="X4461" i="1"/>
  <c r="X4460" i="1"/>
  <c r="X4459" i="1"/>
  <c r="X4458" i="1"/>
  <c r="X4457" i="1"/>
  <c r="X4456" i="1"/>
  <c r="X4455" i="1"/>
  <c r="X4454" i="1"/>
  <c r="X4453" i="1"/>
  <c r="X4452" i="1"/>
  <c r="X4451" i="1"/>
  <c r="X4450" i="1"/>
  <c r="X4449" i="1"/>
  <c r="X4448" i="1"/>
  <c r="X4447" i="1"/>
  <c r="X4446" i="1"/>
  <c r="X4445" i="1"/>
  <c r="X4444" i="1"/>
  <c r="X4443" i="1"/>
  <c r="X4442" i="1"/>
  <c r="X4441" i="1"/>
  <c r="X4440" i="1"/>
  <c r="X4439" i="1"/>
  <c r="X4438" i="1"/>
  <c r="X4437" i="1"/>
  <c r="X4436" i="1"/>
  <c r="X4435" i="1"/>
  <c r="X4434" i="1"/>
  <c r="X4433" i="1"/>
  <c r="X4432" i="1"/>
  <c r="X4431" i="1"/>
  <c r="X4430" i="1"/>
  <c r="X4429" i="1"/>
  <c r="X4428" i="1"/>
  <c r="X4427" i="1"/>
  <c r="X4426" i="1"/>
  <c r="X4425" i="1"/>
  <c r="X4424" i="1"/>
  <c r="X4423" i="1"/>
  <c r="X4422" i="1"/>
  <c r="X4421" i="1"/>
  <c r="X4420" i="1"/>
  <c r="X4419" i="1"/>
  <c r="X4418" i="1"/>
  <c r="X4417" i="1"/>
  <c r="X4416" i="1"/>
  <c r="X4415" i="1"/>
  <c r="X4414" i="1"/>
  <c r="X4413" i="1"/>
  <c r="X4412" i="1"/>
  <c r="X4411" i="1"/>
  <c r="X4410" i="1"/>
  <c r="X4409" i="1"/>
  <c r="X4408" i="1"/>
  <c r="X4407" i="1"/>
  <c r="X4406" i="1"/>
  <c r="X4405" i="1"/>
  <c r="X4404" i="1"/>
  <c r="X4403" i="1"/>
  <c r="X4402" i="1"/>
  <c r="X4401" i="1"/>
  <c r="X4400" i="1"/>
  <c r="X4399" i="1"/>
  <c r="X4398" i="1"/>
  <c r="X4397" i="1"/>
  <c r="X4396" i="1"/>
  <c r="X4395" i="1"/>
  <c r="X4394" i="1"/>
  <c r="X4393" i="1"/>
  <c r="X4392" i="1"/>
  <c r="X4391" i="1"/>
  <c r="X4390" i="1"/>
  <c r="X4389" i="1"/>
  <c r="X4388" i="1"/>
  <c r="X4387" i="1"/>
  <c r="X4386" i="1"/>
  <c r="X4385" i="1"/>
  <c r="X4384" i="1"/>
  <c r="X4383" i="1"/>
  <c r="X4382" i="1"/>
  <c r="X4381" i="1"/>
  <c r="X4380" i="1"/>
  <c r="X4379" i="1"/>
  <c r="X4378" i="1"/>
  <c r="X4377" i="1"/>
  <c r="X4376" i="1"/>
  <c r="X4375" i="1"/>
  <c r="X4374" i="1"/>
  <c r="X4373" i="1"/>
  <c r="X4372" i="1"/>
  <c r="X4371" i="1"/>
  <c r="X4370" i="1"/>
  <c r="X4369" i="1"/>
  <c r="X4368" i="1"/>
  <c r="X4367" i="1"/>
  <c r="X4366" i="1"/>
  <c r="X4365" i="1"/>
  <c r="X4364" i="1"/>
  <c r="X4363" i="1"/>
  <c r="X4362" i="1"/>
  <c r="X4361" i="1"/>
  <c r="X4360" i="1"/>
  <c r="X4359" i="1"/>
  <c r="X4358" i="1"/>
  <c r="X4357" i="1"/>
  <c r="X4356" i="1"/>
  <c r="X4355" i="1"/>
  <c r="X4354" i="1"/>
  <c r="X4353" i="1"/>
  <c r="X4352" i="1"/>
  <c r="X4351" i="1"/>
  <c r="X4350" i="1"/>
  <c r="X4349" i="1"/>
  <c r="X4348" i="1"/>
  <c r="X4347" i="1"/>
  <c r="X4346" i="1"/>
  <c r="X4345" i="1"/>
  <c r="X4344" i="1"/>
  <c r="X4343" i="1"/>
  <c r="X4342" i="1"/>
  <c r="X4341" i="1"/>
  <c r="X4340" i="1"/>
  <c r="X4339" i="1"/>
  <c r="X4338" i="1"/>
  <c r="X4337" i="1"/>
  <c r="X4336" i="1"/>
  <c r="X4335" i="1"/>
  <c r="X4334" i="1"/>
  <c r="X4333" i="1"/>
  <c r="X4332" i="1"/>
  <c r="X4331" i="1"/>
  <c r="X4330" i="1"/>
  <c r="X4329" i="1"/>
  <c r="X4328" i="1"/>
  <c r="X4327" i="1"/>
  <c r="X4326" i="1"/>
  <c r="X4325" i="1"/>
  <c r="X4324" i="1"/>
  <c r="X4323" i="1"/>
  <c r="X4322" i="1"/>
  <c r="X4321" i="1"/>
  <c r="X4320" i="1"/>
  <c r="X4319" i="1"/>
  <c r="X4318" i="1"/>
  <c r="X4317" i="1"/>
  <c r="X4316" i="1"/>
  <c r="X4315" i="1"/>
  <c r="X4314" i="1"/>
  <c r="X4313" i="1"/>
  <c r="X4312" i="1"/>
  <c r="X4311" i="1"/>
  <c r="X4310" i="1"/>
  <c r="X4309" i="1"/>
  <c r="X4308" i="1"/>
  <c r="X4307" i="1"/>
  <c r="X4306" i="1"/>
  <c r="X4305" i="1"/>
  <c r="X4304" i="1"/>
  <c r="X4303" i="1"/>
  <c r="X4302" i="1"/>
  <c r="X4301" i="1"/>
  <c r="X4300" i="1"/>
  <c r="X4299" i="1"/>
  <c r="X4298" i="1"/>
  <c r="X4297" i="1"/>
  <c r="X4296" i="1"/>
  <c r="X4295" i="1"/>
  <c r="X4294" i="1"/>
  <c r="X4293" i="1"/>
  <c r="X4292" i="1"/>
  <c r="X4291" i="1"/>
  <c r="X4290" i="1"/>
  <c r="X4289" i="1"/>
  <c r="X4288" i="1"/>
  <c r="X4287" i="1"/>
  <c r="X4286" i="1"/>
  <c r="X4285" i="1"/>
  <c r="X4284" i="1"/>
  <c r="X4283" i="1"/>
  <c r="X4282" i="1"/>
  <c r="X4281" i="1"/>
  <c r="X4280" i="1"/>
  <c r="X4279" i="1"/>
  <c r="X4278" i="1"/>
  <c r="X4277" i="1"/>
  <c r="X4276" i="1"/>
  <c r="X4275" i="1"/>
  <c r="X4274" i="1"/>
  <c r="X4273" i="1"/>
  <c r="X4272" i="1"/>
  <c r="X4271" i="1"/>
  <c r="X4270" i="1"/>
  <c r="X4269" i="1"/>
  <c r="X4268" i="1"/>
  <c r="X4267" i="1"/>
  <c r="X4266" i="1"/>
  <c r="X4265" i="1"/>
  <c r="X4264" i="1"/>
  <c r="X4263" i="1"/>
  <c r="X4262" i="1"/>
  <c r="X4261" i="1"/>
  <c r="X4260" i="1"/>
  <c r="X4259" i="1"/>
  <c r="X4258" i="1"/>
  <c r="X4257" i="1"/>
  <c r="X4256" i="1"/>
  <c r="X4255" i="1"/>
  <c r="X4254" i="1"/>
  <c r="X4253" i="1"/>
  <c r="X4252" i="1"/>
  <c r="X4251" i="1"/>
  <c r="X4250" i="1"/>
  <c r="X4249" i="1"/>
  <c r="X4248" i="1"/>
  <c r="X4247" i="1"/>
  <c r="X4246" i="1"/>
  <c r="X4245" i="1"/>
  <c r="X4244" i="1"/>
  <c r="X4243" i="1"/>
  <c r="X4242" i="1"/>
  <c r="X4241" i="1"/>
  <c r="X4240" i="1"/>
  <c r="X4239" i="1"/>
  <c r="X4238" i="1"/>
  <c r="X4237" i="1"/>
  <c r="X4236" i="1"/>
  <c r="X4235" i="1"/>
  <c r="X4234" i="1"/>
  <c r="X4233" i="1"/>
  <c r="X4232" i="1"/>
  <c r="X4231" i="1"/>
  <c r="X4230" i="1"/>
  <c r="X4229" i="1"/>
  <c r="X4228" i="1"/>
  <c r="X4227" i="1"/>
  <c r="X4226" i="1"/>
  <c r="X4225" i="1"/>
  <c r="X4224" i="1"/>
  <c r="X4223" i="1"/>
  <c r="X4222" i="1"/>
  <c r="X4221" i="1"/>
  <c r="X4220" i="1"/>
  <c r="X4219" i="1"/>
  <c r="X4218" i="1"/>
  <c r="X4217" i="1"/>
  <c r="X4216" i="1"/>
  <c r="X4215" i="1"/>
  <c r="X4214" i="1"/>
  <c r="X4213" i="1"/>
  <c r="X4212" i="1"/>
  <c r="X4211" i="1"/>
  <c r="X4210" i="1"/>
  <c r="X4209" i="1"/>
  <c r="X4208" i="1"/>
  <c r="X4207" i="1"/>
  <c r="X4206" i="1"/>
  <c r="X4205" i="1"/>
  <c r="X4204" i="1"/>
  <c r="X4203" i="1"/>
  <c r="X4202" i="1"/>
  <c r="X4201" i="1"/>
  <c r="X4200" i="1"/>
  <c r="X4199" i="1"/>
  <c r="X4198" i="1"/>
  <c r="X4197" i="1"/>
  <c r="X4196" i="1"/>
  <c r="X4195" i="1"/>
  <c r="X4194" i="1"/>
  <c r="X4193" i="1"/>
  <c r="X4192" i="1"/>
  <c r="X4191" i="1"/>
  <c r="X4190" i="1"/>
  <c r="X4189" i="1"/>
  <c r="X4188" i="1"/>
  <c r="X4187" i="1"/>
  <c r="X4186" i="1"/>
  <c r="X4185" i="1"/>
  <c r="X4184" i="1"/>
  <c r="X4183" i="1"/>
  <c r="X4182" i="1"/>
  <c r="X4181" i="1"/>
  <c r="X4180" i="1"/>
  <c r="X4179" i="1"/>
  <c r="X4178" i="1"/>
  <c r="X4177" i="1"/>
  <c r="X4176" i="1"/>
  <c r="X4175" i="1"/>
  <c r="X4174" i="1"/>
  <c r="X4173" i="1"/>
  <c r="X4172" i="1"/>
  <c r="X4171" i="1"/>
  <c r="X4170" i="1"/>
  <c r="X4169" i="1"/>
  <c r="X4168" i="1"/>
  <c r="X4167" i="1"/>
  <c r="X4166" i="1"/>
  <c r="X4165" i="1"/>
  <c r="X4164" i="1"/>
  <c r="X4163" i="1"/>
  <c r="X4162" i="1"/>
  <c r="X4161" i="1"/>
  <c r="X4160" i="1"/>
  <c r="X4159" i="1"/>
  <c r="X4158" i="1"/>
  <c r="X4157" i="1"/>
  <c r="X4156" i="1"/>
  <c r="X4155" i="1"/>
  <c r="X4154" i="1"/>
  <c r="X4153" i="1"/>
  <c r="X4152" i="1"/>
  <c r="X4151" i="1"/>
  <c r="X4150" i="1"/>
  <c r="X4149" i="1"/>
  <c r="X4148" i="1"/>
  <c r="X4147" i="1"/>
  <c r="X4146" i="1"/>
  <c r="X4145" i="1"/>
  <c r="X4144" i="1"/>
  <c r="X4143" i="1"/>
  <c r="X4142" i="1"/>
  <c r="X4141" i="1"/>
  <c r="X4140" i="1"/>
  <c r="X4139" i="1"/>
  <c r="X4138" i="1"/>
  <c r="X4137" i="1"/>
  <c r="X4136" i="1"/>
  <c r="X4135" i="1"/>
  <c r="X4134" i="1"/>
  <c r="X4133" i="1"/>
  <c r="X4132" i="1"/>
  <c r="X4131" i="1"/>
  <c r="X4130" i="1"/>
  <c r="X4129" i="1"/>
  <c r="X4128" i="1"/>
  <c r="X4127" i="1"/>
  <c r="X4126" i="1"/>
  <c r="X4125" i="1"/>
  <c r="X4124" i="1"/>
  <c r="X4123" i="1"/>
  <c r="X4122" i="1"/>
  <c r="X4121" i="1"/>
  <c r="X4120" i="1"/>
  <c r="X4119" i="1"/>
  <c r="X4118" i="1"/>
  <c r="X4117" i="1"/>
  <c r="X4116" i="1"/>
  <c r="X4115" i="1"/>
  <c r="X4114" i="1"/>
  <c r="X4113" i="1"/>
  <c r="X4112" i="1"/>
  <c r="X4111" i="1"/>
  <c r="X4110" i="1"/>
  <c r="X4109" i="1"/>
  <c r="X4108" i="1"/>
  <c r="X4107" i="1"/>
  <c r="X4106" i="1"/>
  <c r="X4105" i="1"/>
  <c r="X4104" i="1"/>
  <c r="X4103" i="1"/>
  <c r="X4102" i="1"/>
  <c r="X4101" i="1"/>
  <c r="X4100" i="1"/>
  <c r="X4099" i="1"/>
  <c r="X4098" i="1"/>
  <c r="X4097" i="1"/>
  <c r="X4096" i="1"/>
  <c r="X4095" i="1"/>
  <c r="X4094" i="1"/>
  <c r="X4093" i="1"/>
  <c r="X4092" i="1"/>
  <c r="X4091" i="1"/>
  <c r="X4090" i="1"/>
  <c r="X4089" i="1"/>
  <c r="X4088" i="1"/>
  <c r="X4087" i="1"/>
  <c r="X4086" i="1"/>
  <c r="X4085" i="1"/>
  <c r="X4084" i="1"/>
  <c r="X4083" i="1"/>
  <c r="X4082" i="1"/>
  <c r="X4081" i="1"/>
  <c r="X4080" i="1"/>
  <c r="X4079" i="1"/>
  <c r="X4078" i="1"/>
  <c r="X4077" i="1"/>
  <c r="X4076" i="1"/>
  <c r="X4075" i="1"/>
  <c r="X4074" i="1"/>
  <c r="X4073" i="1"/>
  <c r="X4072" i="1"/>
  <c r="X4071" i="1"/>
  <c r="X4070" i="1"/>
  <c r="X4069" i="1"/>
  <c r="X4068" i="1"/>
  <c r="X4067" i="1"/>
  <c r="X4066" i="1"/>
  <c r="X4065" i="1"/>
  <c r="X4064" i="1"/>
  <c r="X4063" i="1"/>
  <c r="X4062" i="1"/>
  <c r="X4061" i="1"/>
  <c r="X4060" i="1"/>
  <c r="X4059" i="1"/>
  <c r="X4058" i="1"/>
  <c r="X4057" i="1"/>
  <c r="X4056" i="1"/>
  <c r="X4055" i="1"/>
  <c r="X4054" i="1"/>
  <c r="X4053" i="1"/>
  <c r="X4052" i="1"/>
  <c r="X4051" i="1"/>
  <c r="X4050" i="1"/>
  <c r="X4049" i="1"/>
  <c r="X4048" i="1"/>
  <c r="X4047" i="1"/>
  <c r="X4046" i="1"/>
  <c r="X4045" i="1"/>
  <c r="X4044" i="1"/>
  <c r="X4043" i="1"/>
  <c r="X4042" i="1"/>
  <c r="X4041" i="1"/>
  <c r="X4040" i="1"/>
  <c r="X4039" i="1"/>
  <c r="X4038" i="1"/>
  <c r="X4037" i="1"/>
  <c r="X4036" i="1"/>
  <c r="X4035" i="1"/>
  <c r="X4034" i="1"/>
  <c r="X4033" i="1"/>
  <c r="X4032" i="1"/>
  <c r="X4031" i="1"/>
  <c r="X4030" i="1"/>
  <c r="X4029" i="1"/>
  <c r="X4028" i="1"/>
  <c r="X4027" i="1"/>
  <c r="X4026" i="1"/>
  <c r="X4025" i="1"/>
  <c r="X4024" i="1"/>
  <c r="X4023" i="1"/>
  <c r="X4022" i="1"/>
  <c r="X4021" i="1"/>
  <c r="X4020" i="1"/>
  <c r="X4019" i="1"/>
  <c r="X4018" i="1"/>
  <c r="X4017" i="1"/>
  <c r="X4016" i="1"/>
  <c r="X4015" i="1"/>
  <c r="X4014" i="1"/>
  <c r="X4013" i="1"/>
  <c r="X4012" i="1"/>
  <c r="X4011" i="1"/>
  <c r="X4010" i="1"/>
  <c r="X4009" i="1"/>
  <c r="X4008" i="1"/>
  <c r="X4007" i="1"/>
  <c r="X4006" i="1"/>
  <c r="X4005" i="1"/>
  <c r="X4004" i="1"/>
  <c r="X4003" i="1"/>
  <c r="X4002" i="1"/>
  <c r="X4001" i="1"/>
  <c r="X4000" i="1"/>
  <c r="X3999" i="1"/>
  <c r="X3998" i="1"/>
  <c r="X3997" i="1"/>
  <c r="X3996" i="1"/>
  <c r="X3995" i="1"/>
  <c r="X3994" i="1"/>
  <c r="X3993" i="1"/>
  <c r="X3992" i="1"/>
  <c r="X3991" i="1"/>
  <c r="X3990" i="1"/>
  <c r="X3989" i="1"/>
  <c r="X3988" i="1"/>
  <c r="X3987" i="1"/>
  <c r="X3986" i="1"/>
  <c r="X3985" i="1"/>
  <c r="X3984" i="1"/>
  <c r="X3983" i="1"/>
  <c r="X3982" i="1"/>
  <c r="X3981" i="1"/>
  <c r="X3980" i="1"/>
  <c r="X3979" i="1"/>
  <c r="X3978" i="1"/>
  <c r="X3977" i="1"/>
  <c r="X3976" i="1"/>
  <c r="X3975" i="1"/>
  <c r="X3974" i="1"/>
  <c r="X3973" i="1"/>
  <c r="X3972" i="1"/>
  <c r="X3971" i="1"/>
  <c r="X3970" i="1"/>
  <c r="X3969" i="1"/>
  <c r="X3968" i="1"/>
  <c r="X3967" i="1"/>
  <c r="X3966" i="1"/>
  <c r="X3965" i="1"/>
  <c r="X3964" i="1"/>
  <c r="X3963" i="1"/>
  <c r="X3962" i="1"/>
  <c r="X3961" i="1"/>
  <c r="X3960" i="1"/>
  <c r="X3959" i="1"/>
  <c r="X3958" i="1"/>
  <c r="X3957" i="1"/>
  <c r="X3956" i="1"/>
  <c r="X3955" i="1"/>
  <c r="X3954" i="1"/>
  <c r="X3953" i="1"/>
  <c r="X3952" i="1"/>
  <c r="X3951" i="1"/>
  <c r="X3950" i="1"/>
  <c r="X3949" i="1"/>
  <c r="X3948" i="1"/>
  <c r="X3947" i="1"/>
  <c r="X3946" i="1"/>
  <c r="X3945" i="1"/>
  <c r="X3944" i="1"/>
  <c r="X3943" i="1"/>
  <c r="X3942" i="1"/>
  <c r="X3941" i="1"/>
  <c r="X3940" i="1"/>
  <c r="X3939" i="1"/>
  <c r="X3938" i="1"/>
  <c r="X3937" i="1"/>
  <c r="X3936" i="1"/>
  <c r="X3935" i="1"/>
  <c r="X3934" i="1"/>
  <c r="X3933" i="1"/>
  <c r="X3932" i="1"/>
  <c r="X3931" i="1"/>
  <c r="X3930" i="1"/>
  <c r="X3929" i="1"/>
  <c r="X3928" i="1"/>
  <c r="X3927" i="1"/>
  <c r="X3926" i="1"/>
  <c r="X3925" i="1"/>
  <c r="X3924" i="1"/>
  <c r="X3923" i="1"/>
  <c r="X3922" i="1"/>
  <c r="X3921" i="1"/>
  <c r="X3920" i="1"/>
  <c r="X3919" i="1"/>
  <c r="X3918" i="1"/>
  <c r="X3917" i="1"/>
  <c r="X3916" i="1"/>
  <c r="X3915" i="1"/>
  <c r="X3914" i="1"/>
  <c r="X3913" i="1"/>
  <c r="X3912" i="1"/>
  <c r="X3911" i="1"/>
  <c r="X3910" i="1"/>
  <c r="X3909" i="1"/>
  <c r="X3908" i="1"/>
  <c r="X3907" i="1"/>
  <c r="X3906" i="1"/>
  <c r="X3905" i="1"/>
  <c r="X3904" i="1"/>
  <c r="X3903" i="1"/>
  <c r="X3902" i="1"/>
  <c r="X3901" i="1"/>
  <c r="X3900" i="1"/>
  <c r="X3899" i="1"/>
  <c r="X3898" i="1"/>
  <c r="X3897" i="1"/>
  <c r="X3896" i="1"/>
  <c r="X3895" i="1"/>
  <c r="X3894" i="1"/>
  <c r="X3893" i="1"/>
  <c r="X3892" i="1"/>
  <c r="X3891" i="1"/>
  <c r="X3890" i="1"/>
  <c r="X3889" i="1"/>
  <c r="X3888" i="1"/>
  <c r="X3887" i="1"/>
  <c r="X3886" i="1"/>
  <c r="X3885" i="1"/>
  <c r="X3884" i="1"/>
  <c r="X3883" i="1"/>
  <c r="X3882" i="1"/>
  <c r="X3881" i="1"/>
  <c r="X3880" i="1"/>
  <c r="X3879" i="1"/>
  <c r="X3878" i="1"/>
  <c r="X3877" i="1"/>
  <c r="X3876" i="1"/>
  <c r="X3875" i="1"/>
  <c r="X3874" i="1"/>
  <c r="X3873" i="1"/>
  <c r="X3872" i="1"/>
  <c r="X3871" i="1"/>
  <c r="X3870" i="1"/>
  <c r="X3869" i="1"/>
  <c r="X3868" i="1"/>
  <c r="X3867" i="1"/>
  <c r="X3866" i="1"/>
  <c r="X3865" i="1"/>
  <c r="X3864" i="1"/>
  <c r="X3863" i="1"/>
  <c r="X3862" i="1"/>
  <c r="X3861" i="1"/>
  <c r="X3860" i="1"/>
  <c r="X3859" i="1"/>
  <c r="X3858" i="1"/>
  <c r="X3857" i="1"/>
  <c r="X3856" i="1"/>
  <c r="X3855" i="1"/>
  <c r="X3854" i="1"/>
  <c r="X3853" i="1"/>
  <c r="X3852" i="1"/>
  <c r="X3851" i="1"/>
  <c r="X3850" i="1"/>
  <c r="X3849" i="1"/>
  <c r="X3848" i="1"/>
  <c r="X3847" i="1"/>
  <c r="X3846" i="1"/>
  <c r="X3845" i="1"/>
  <c r="X3844" i="1"/>
  <c r="X3843" i="1"/>
  <c r="X3842" i="1"/>
  <c r="X3841" i="1"/>
  <c r="X3840" i="1"/>
  <c r="X3839" i="1"/>
  <c r="X3838" i="1"/>
  <c r="X3837" i="1"/>
  <c r="X3836" i="1"/>
  <c r="X3835" i="1"/>
  <c r="X3834" i="1"/>
  <c r="X3833" i="1"/>
  <c r="X3832" i="1"/>
  <c r="X3831" i="1"/>
  <c r="X3830" i="1"/>
  <c r="X3829" i="1"/>
  <c r="X3828" i="1"/>
  <c r="X3827" i="1"/>
  <c r="X3826" i="1"/>
  <c r="X3825" i="1"/>
  <c r="X3824" i="1"/>
  <c r="X3823" i="1"/>
  <c r="X3822" i="1"/>
  <c r="X3821" i="1"/>
  <c r="X3820" i="1"/>
  <c r="X3819" i="1"/>
  <c r="X3818" i="1"/>
  <c r="X3817" i="1"/>
  <c r="X3816" i="1"/>
  <c r="X3815" i="1"/>
  <c r="X3814" i="1"/>
  <c r="X3813" i="1"/>
  <c r="X3812" i="1"/>
  <c r="X3811" i="1"/>
  <c r="X3810" i="1"/>
  <c r="X3809" i="1"/>
  <c r="X3808" i="1"/>
  <c r="X3807" i="1"/>
  <c r="X3806" i="1"/>
  <c r="X3805" i="1"/>
  <c r="X3804" i="1"/>
  <c r="X3803" i="1"/>
  <c r="X3802" i="1"/>
  <c r="X3801" i="1"/>
  <c r="X3800" i="1"/>
  <c r="X3799" i="1"/>
  <c r="X3798" i="1"/>
  <c r="X3797" i="1"/>
  <c r="X3796" i="1"/>
  <c r="X3795" i="1"/>
  <c r="X3794" i="1"/>
  <c r="X3793" i="1"/>
  <c r="X3792" i="1"/>
  <c r="X3791" i="1"/>
  <c r="X3790" i="1"/>
  <c r="X3789" i="1"/>
  <c r="X3788" i="1"/>
  <c r="X3787" i="1"/>
  <c r="X3786" i="1"/>
  <c r="X3785" i="1"/>
  <c r="X3784" i="1"/>
  <c r="X3783" i="1"/>
  <c r="X3782" i="1"/>
  <c r="X3781" i="1"/>
  <c r="X3780" i="1"/>
  <c r="X3779" i="1"/>
  <c r="X3778" i="1"/>
  <c r="X3777" i="1"/>
  <c r="X3776" i="1"/>
  <c r="X3775" i="1"/>
  <c r="X3774" i="1"/>
  <c r="X3773" i="1"/>
  <c r="X3772" i="1"/>
  <c r="X3771" i="1"/>
  <c r="X3770" i="1"/>
  <c r="X3769" i="1"/>
  <c r="X3768" i="1"/>
  <c r="X3767" i="1"/>
  <c r="X3766" i="1"/>
  <c r="X3765" i="1"/>
  <c r="X3764" i="1"/>
  <c r="X3763" i="1"/>
  <c r="X3762" i="1"/>
  <c r="X3761" i="1"/>
  <c r="X3760" i="1"/>
  <c r="X3759" i="1"/>
  <c r="X3758" i="1"/>
  <c r="X3757" i="1"/>
  <c r="X3756" i="1"/>
  <c r="X3755" i="1"/>
  <c r="X3754" i="1"/>
  <c r="X3753" i="1"/>
  <c r="X3752" i="1"/>
  <c r="X3751" i="1"/>
  <c r="X3750" i="1"/>
  <c r="X3749" i="1"/>
  <c r="X3748" i="1"/>
  <c r="X3747" i="1"/>
  <c r="X3746" i="1"/>
  <c r="X3745" i="1"/>
  <c r="X3744" i="1"/>
  <c r="X3743" i="1"/>
  <c r="X3742" i="1"/>
  <c r="X3741" i="1"/>
  <c r="X3740" i="1"/>
  <c r="X3739" i="1"/>
  <c r="X3738" i="1"/>
  <c r="X3737" i="1"/>
  <c r="X3736" i="1"/>
  <c r="X3735" i="1"/>
  <c r="X3734" i="1"/>
  <c r="X3733" i="1"/>
  <c r="X3732" i="1"/>
  <c r="X3731" i="1"/>
  <c r="X3730" i="1"/>
  <c r="X3729" i="1"/>
  <c r="X3728" i="1"/>
  <c r="X3727" i="1"/>
  <c r="X3726" i="1"/>
  <c r="X3725" i="1"/>
  <c r="X3724" i="1"/>
  <c r="X3723" i="1"/>
  <c r="X3722" i="1"/>
  <c r="X3721" i="1"/>
  <c r="X3720" i="1"/>
  <c r="X3719" i="1"/>
  <c r="X3718" i="1"/>
  <c r="X3717" i="1"/>
  <c r="X3716" i="1"/>
  <c r="X3715" i="1"/>
  <c r="X3714" i="1"/>
  <c r="X3713" i="1"/>
  <c r="X3712" i="1"/>
  <c r="X3711" i="1"/>
  <c r="X3710" i="1"/>
  <c r="X3709" i="1"/>
  <c r="X3708" i="1"/>
  <c r="X3707" i="1"/>
  <c r="X3706" i="1"/>
  <c r="X3705" i="1"/>
  <c r="X3704" i="1"/>
  <c r="X3703" i="1"/>
  <c r="X3702" i="1"/>
  <c r="X3701" i="1"/>
  <c r="X3700" i="1"/>
  <c r="X3699" i="1"/>
  <c r="X3698" i="1"/>
  <c r="X3697" i="1"/>
  <c r="X3696" i="1"/>
  <c r="X3695" i="1"/>
  <c r="X3694" i="1"/>
  <c r="X3693" i="1"/>
  <c r="X3692" i="1"/>
  <c r="X3691" i="1"/>
  <c r="X3690" i="1"/>
  <c r="X3689" i="1"/>
  <c r="X3688" i="1"/>
  <c r="X3687" i="1"/>
  <c r="X3686" i="1"/>
  <c r="X3685" i="1"/>
  <c r="X3684" i="1"/>
  <c r="X3683" i="1"/>
  <c r="X3682" i="1"/>
  <c r="X3681" i="1"/>
  <c r="X3680" i="1"/>
  <c r="X3679" i="1"/>
  <c r="X3678" i="1"/>
  <c r="X3677" i="1"/>
  <c r="X3676" i="1"/>
  <c r="X3675" i="1"/>
  <c r="X3674" i="1"/>
  <c r="X3673" i="1"/>
  <c r="X3672" i="1"/>
  <c r="X3671" i="1"/>
  <c r="X3670" i="1"/>
  <c r="X3669" i="1"/>
  <c r="X3668" i="1"/>
  <c r="X3667" i="1"/>
  <c r="X3666" i="1"/>
  <c r="X3665" i="1"/>
  <c r="X3664" i="1"/>
  <c r="X3663" i="1"/>
  <c r="X3662" i="1"/>
  <c r="X3661" i="1"/>
  <c r="X3660" i="1"/>
  <c r="X3659" i="1"/>
  <c r="X3658" i="1"/>
  <c r="X3657" i="1"/>
  <c r="X3656" i="1"/>
  <c r="X3655" i="1"/>
  <c r="X3654" i="1"/>
  <c r="X3653" i="1"/>
  <c r="X3652" i="1"/>
  <c r="X3651" i="1"/>
  <c r="X3650" i="1"/>
  <c r="X3649" i="1"/>
  <c r="X3648" i="1"/>
  <c r="X3647" i="1"/>
  <c r="X3646" i="1"/>
  <c r="X3645" i="1"/>
  <c r="X3644" i="1"/>
  <c r="X3643" i="1"/>
  <c r="X3642" i="1"/>
  <c r="X3641" i="1"/>
  <c r="X3640" i="1"/>
  <c r="X3639" i="1"/>
  <c r="X3638" i="1"/>
  <c r="X3637" i="1"/>
  <c r="X3636" i="1"/>
  <c r="X3635" i="1"/>
  <c r="X3634" i="1"/>
  <c r="X3633" i="1"/>
  <c r="X3632" i="1"/>
  <c r="X3631" i="1"/>
  <c r="X3630" i="1"/>
  <c r="X3629" i="1"/>
  <c r="X3628" i="1"/>
  <c r="X3627" i="1"/>
  <c r="X3626" i="1"/>
  <c r="X3625" i="1"/>
  <c r="X3624" i="1"/>
  <c r="X3623" i="1"/>
  <c r="X3622" i="1"/>
  <c r="X3621" i="1"/>
  <c r="X3620" i="1"/>
  <c r="X3619" i="1"/>
  <c r="X3618" i="1"/>
  <c r="X3617" i="1"/>
  <c r="X3616" i="1"/>
  <c r="X3615" i="1"/>
  <c r="X3614" i="1"/>
  <c r="X3613" i="1"/>
  <c r="X3612" i="1"/>
  <c r="X3611" i="1"/>
  <c r="X3610" i="1"/>
  <c r="X3609" i="1"/>
  <c r="X3608" i="1"/>
  <c r="X3607" i="1"/>
  <c r="X3606" i="1"/>
  <c r="X3605" i="1"/>
  <c r="X3604" i="1"/>
  <c r="X3603" i="1"/>
  <c r="X3602" i="1"/>
  <c r="X3601" i="1"/>
  <c r="X3600" i="1"/>
  <c r="X3599" i="1"/>
  <c r="X3598" i="1"/>
  <c r="X3597" i="1"/>
  <c r="X3596" i="1"/>
  <c r="X3595" i="1"/>
  <c r="X3594" i="1"/>
  <c r="X3593" i="1"/>
  <c r="X3592" i="1"/>
  <c r="X3591" i="1"/>
  <c r="X3590" i="1"/>
  <c r="X3589" i="1"/>
  <c r="X3588" i="1"/>
  <c r="X3587" i="1"/>
  <c r="X3586" i="1"/>
  <c r="X3585" i="1"/>
  <c r="X3584" i="1"/>
  <c r="X3583" i="1"/>
  <c r="X3582" i="1"/>
  <c r="X3581" i="1"/>
  <c r="X3580" i="1"/>
  <c r="X3579" i="1"/>
  <c r="X3578" i="1"/>
  <c r="X3577" i="1"/>
  <c r="X3576" i="1"/>
  <c r="X3575" i="1"/>
  <c r="X3574" i="1"/>
  <c r="X3573" i="1"/>
  <c r="X3572" i="1"/>
  <c r="X3571" i="1"/>
  <c r="X3570" i="1"/>
  <c r="X3569" i="1"/>
  <c r="X3568" i="1"/>
  <c r="X3567" i="1"/>
  <c r="X3566" i="1"/>
  <c r="X3565" i="1"/>
  <c r="X3564" i="1"/>
  <c r="X3563" i="1"/>
  <c r="X3562" i="1"/>
  <c r="X3561" i="1"/>
  <c r="X3560" i="1"/>
  <c r="X3559" i="1"/>
  <c r="X3558" i="1"/>
  <c r="X3557" i="1"/>
  <c r="X3556" i="1"/>
  <c r="X3555" i="1"/>
  <c r="X3554" i="1"/>
  <c r="X3553" i="1"/>
  <c r="X3552" i="1"/>
  <c r="X3551" i="1"/>
  <c r="X3550" i="1"/>
  <c r="X3549" i="1"/>
  <c r="X3548" i="1"/>
  <c r="X3547" i="1"/>
  <c r="X3546" i="1"/>
  <c r="X3545" i="1"/>
  <c r="X3544" i="1"/>
  <c r="X3543" i="1"/>
  <c r="X3542" i="1"/>
  <c r="X3541" i="1"/>
  <c r="X3540" i="1"/>
  <c r="X3539" i="1"/>
  <c r="X3538" i="1"/>
  <c r="X3537" i="1"/>
  <c r="X3536" i="1"/>
  <c r="X3535" i="1"/>
  <c r="X3534" i="1"/>
  <c r="X3533" i="1"/>
  <c r="X3532" i="1"/>
  <c r="X3531" i="1"/>
  <c r="X3530" i="1"/>
  <c r="X3529" i="1"/>
  <c r="X3528" i="1"/>
  <c r="X3527" i="1"/>
  <c r="X3526" i="1"/>
  <c r="X3525" i="1"/>
  <c r="X3524" i="1"/>
  <c r="X3523" i="1"/>
  <c r="X3522" i="1"/>
  <c r="X3521" i="1"/>
  <c r="X3520" i="1"/>
  <c r="X3519" i="1"/>
  <c r="X3518" i="1"/>
  <c r="X3517" i="1"/>
  <c r="X3516" i="1"/>
  <c r="X3515" i="1"/>
  <c r="X3514" i="1"/>
  <c r="X3513" i="1"/>
  <c r="X3512" i="1"/>
  <c r="X3511" i="1"/>
  <c r="X3510" i="1"/>
  <c r="X3509" i="1"/>
  <c r="X3508" i="1"/>
  <c r="X3507" i="1"/>
  <c r="X3506" i="1"/>
  <c r="X3505" i="1"/>
  <c r="X3504" i="1"/>
  <c r="X3503" i="1"/>
  <c r="X3502" i="1"/>
  <c r="X3501" i="1"/>
  <c r="X3500" i="1"/>
  <c r="X3499" i="1"/>
  <c r="X3498" i="1"/>
  <c r="X3497" i="1"/>
  <c r="X3496" i="1"/>
  <c r="X3495" i="1"/>
  <c r="X3494" i="1"/>
  <c r="X3493" i="1"/>
  <c r="X3492" i="1"/>
  <c r="X3491" i="1"/>
  <c r="X3490" i="1"/>
  <c r="X3489" i="1"/>
  <c r="X3488" i="1"/>
  <c r="X3487" i="1"/>
  <c r="X3486" i="1"/>
  <c r="X3485" i="1"/>
  <c r="X3484" i="1"/>
  <c r="X3483" i="1"/>
  <c r="X3482" i="1"/>
  <c r="X3481" i="1"/>
  <c r="X3480" i="1"/>
  <c r="X3479" i="1"/>
  <c r="X3478" i="1"/>
  <c r="X3477" i="1"/>
  <c r="X3476" i="1"/>
  <c r="X3475" i="1"/>
  <c r="X3474" i="1"/>
  <c r="X3473" i="1"/>
  <c r="X3472" i="1"/>
  <c r="X3471" i="1"/>
  <c r="X3470" i="1"/>
  <c r="X3469" i="1"/>
  <c r="X3468" i="1"/>
  <c r="X3467" i="1"/>
  <c r="X3466" i="1"/>
  <c r="X3465" i="1"/>
  <c r="X3464" i="1"/>
  <c r="X3463" i="1"/>
  <c r="X3462" i="1"/>
  <c r="X3461" i="1"/>
  <c r="X3460" i="1"/>
  <c r="X3459" i="1"/>
  <c r="X3458" i="1"/>
  <c r="X3457" i="1"/>
  <c r="X3456" i="1"/>
  <c r="X3455" i="1"/>
  <c r="X3454" i="1"/>
  <c r="X3453" i="1"/>
  <c r="X3452" i="1"/>
  <c r="X3451" i="1"/>
  <c r="X3450" i="1"/>
  <c r="X3449" i="1"/>
  <c r="X3448" i="1"/>
  <c r="X3447" i="1"/>
  <c r="X3446" i="1"/>
  <c r="X3445" i="1"/>
  <c r="X3444" i="1"/>
  <c r="X3443" i="1"/>
  <c r="X3442" i="1"/>
  <c r="X3441" i="1"/>
  <c r="X3440" i="1"/>
  <c r="X3439" i="1"/>
  <c r="X3438" i="1"/>
  <c r="X3437" i="1"/>
  <c r="X3436" i="1"/>
  <c r="X3435" i="1"/>
  <c r="X3434" i="1"/>
  <c r="X3433" i="1"/>
  <c r="X3432" i="1"/>
  <c r="X3431" i="1"/>
  <c r="X3430" i="1"/>
  <c r="X3429" i="1"/>
  <c r="X3428" i="1"/>
  <c r="X3427" i="1"/>
  <c r="X3426" i="1"/>
  <c r="X3425" i="1"/>
  <c r="X3424" i="1"/>
  <c r="X3423" i="1"/>
  <c r="X3422" i="1"/>
  <c r="X3421" i="1"/>
  <c r="X3420" i="1"/>
  <c r="X3419" i="1"/>
  <c r="X3418" i="1"/>
  <c r="X3417" i="1"/>
  <c r="X3416" i="1"/>
  <c r="X3415" i="1"/>
  <c r="X3414" i="1"/>
  <c r="X3413" i="1"/>
  <c r="X3412" i="1"/>
  <c r="X3411" i="1"/>
  <c r="X3410" i="1"/>
  <c r="X3409" i="1"/>
  <c r="X3408" i="1"/>
  <c r="X3407" i="1"/>
  <c r="X3406" i="1"/>
  <c r="X3405" i="1"/>
  <c r="X3404" i="1"/>
  <c r="X3403" i="1"/>
  <c r="X3402" i="1"/>
  <c r="X3401" i="1"/>
  <c r="X3400" i="1"/>
  <c r="X3399" i="1"/>
  <c r="X3398" i="1"/>
  <c r="X3397" i="1"/>
  <c r="X3396" i="1"/>
  <c r="X3395" i="1"/>
  <c r="X3394" i="1"/>
  <c r="X3393" i="1"/>
  <c r="X3392" i="1"/>
  <c r="X3391" i="1"/>
  <c r="X3390" i="1"/>
  <c r="X3389" i="1"/>
  <c r="X3388" i="1"/>
  <c r="X3387" i="1"/>
  <c r="X3386" i="1"/>
  <c r="X3385" i="1"/>
  <c r="X3384" i="1"/>
  <c r="X3383" i="1"/>
  <c r="X3382" i="1"/>
  <c r="X3381" i="1"/>
  <c r="X3380" i="1"/>
  <c r="X3379" i="1"/>
  <c r="X3378" i="1"/>
  <c r="X3377" i="1"/>
  <c r="X3376" i="1"/>
  <c r="X3375" i="1"/>
  <c r="X3374" i="1"/>
  <c r="X3373" i="1"/>
  <c r="X3372" i="1"/>
  <c r="X3371" i="1"/>
  <c r="X3370" i="1"/>
  <c r="X3369" i="1"/>
  <c r="X3368" i="1"/>
  <c r="X3367" i="1"/>
  <c r="X3366" i="1"/>
  <c r="X3365" i="1"/>
  <c r="X3364" i="1"/>
  <c r="X3363" i="1"/>
  <c r="X3362" i="1"/>
  <c r="X3361" i="1"/>
  <c r="X3360" i="1"/>
  <c r="X3359" i="1"/>
  <c r="X3358" i="1"/>
  <c r="X3357" i="1"/>
  <c r="X3356" i="1"/>
  <c r="X3355" i="1"/>
  <c r="X3354" i="1"/>
  <c r="X3353" i="1"/>
  <c r="X3352" i="1"/>
  <c r="X3351" i="1"/>
  <c r="X3350" i="1"/>
  <c r="X3349" i="1"/>
  <c r="X3348" i="1"/>
  <c r="X3347" i="1"/>
  <c r="X3346" i="1"/>
  <c r="X3345" i="1"/>
  <c r="X3344" i="1"/>
  <c r="X3343" i="1"/>
  <c r="X3342" i="1"/>
  <c r="X3341" i="1"/>
  <c r="X3340" i="1"/>
  <c r="X3339" i="1"/>
  <c r="X3338" i="1"/>
  <c r="X3337" i="1"/>
  <c r="X3336" i="1"/>
  <c r="X3335" i="1"/>
  <c r="X3334" i="1"/>
  <c r="X3333" i="1"/>
  <c r="X3332" i="1"/>
  <c r="X3331" i="1"/>
  <c r="X3330" i="1"/>
  <c r="X3329" i="1"/>
  <c r="X3328" i="1"/>
  <c r="X3327" i="1"/>
  <c r="X3326" i="1"/>
  <c r="X3325" i="1"/>
  <c r="X3324" i="1"/>
  <c r="X3323" i="1"/>
  <c r="X3322" i="1"/>
  <c r="X3321" i="1"/>
  <c r="X3320" i="1"/>
  <c r="X3319" i="1"/>
  <c r="X3318" i="1"/>
  <c r="X3317" i="1"/>
  <c r="X3316" i="1"/>
  <c r="X3315" i="1"/>
  <c r="X3314" i="1"/>
  <c r="X3313" i="1"/>
  <c r="X3312" i="1"/>
  <c r="X3311" i="1"/>
  <c r="X3310" i="1"/>
  <c r="X3309" i="1"/>
  <c r="X3308" i="1"/>
  <c r="X3307" i="1"/>
  <c r="X3306" i="1"/>
  <c r="X3305" i="1"/>
  <c r="X3304" i="1"/>
  <c r="X3303" i="1"/>
  <c r="X3302" i="1"/>
  <c r="X3301" i="1"/>
  <c r="X3300" i="1"/>
  <c r="X3299" i="1"/>
  <c r="X3298" i="1"/>
  <c r="X3297" i="1"/>
  <c r="X3296" i="1"/>
  <c r="X3295" i="1"/>
  <c r="X3294" i="1"/>
  <c r="X3293" i="1"/>
  <c r="X3292" i="1"/>
  <c r="X3291" i="1"/>
  <c r="X3290" i="1"/>
  <c r="X3289" i="1"/>
  <c r="X3288" i="1"/>
  <c r="X3287" i="1"/>
  <c r="X3286" i="1"/>
  <c r="X3285" i="1"/>
  <c r="X3284" i="1"/>
  <c r="X3283" i="1"/>
  <c r="X3282" i="1"/>
  <c r="X3281" i="1"/>
  <c r="X3280" i="1"/>
  <c r="X3279" i="1"/>
  <c r="X3278" i="1"/>
  <c r="X3277" i="1"/>
  <c r="X3276" i="1"/>
  <c r="X3275" i="1"/>
  <c r="X3274" i="1"/>
  <c r="X3273" i="1"/>
  <c r="X3272" i="1"/>
  <c r="X3271" i="1"/>
  <c r="X3270" i="1"/>
  <c r="X3269" i="1"/>
  <c r="X3268" i="1"/>
  <c r="X3267" i="1"/>
  <c r="X3266" i="1"/>
  <c r="X3265" i="1"/>
  <c r="X3264" i="1"/>
  <c r="X3263" i="1"/>
  <c r="X3262" i="1"/>
  <c r="X3261" i="1"/>
  <c r="X3260" i="1"/>
  <c r="X3259" i="1"/>
  <c r="X3258" i="1"/>
  <c r="X3257" i="1"/>
  <c r="X3256" i="1"/>
  <c r="X3255" i="1"/>
  <c r="X3254" i="1"/>
  <c r="X3253" i="1"/>
  <c r="X3252" i="1"/>
  <c r="X3251" i="1"/>
  <c r="X3250" i="1"/>
  <c r="X3249" i="1"/>
  <c r="X3248" i="1"/>
  <c r="X3247" i="1"/>
  <c r="X3246" i="1"/>
  <c r="X3245" i="1"/>
  <c r="X3244" i="1"/>
  <c r="X3243" i="1"/>
  <c r="X3242" i="1"/>
  <c r="X3241" i="1"/>
  <c r="X3240" i="1"/>
  <c r="X3239" i="1"/>
  <c r="X3238" i="1"/>
  <c r="X3237" i="1"/>
  <c r="X3236" i="1"/>
  <c r="X3235" i="1"/>
  <c r="X3234" i="1"/>
  <c r="X3233" i="1"/>
  <c r="X3232" i="1"/>
  <c r="X3231" i="1"/>
  <c r="X3230" i="1"/>
  <c r="X3229" i="1"/>
  <c r="X3228" i="1"/>
  <c r="X3227" i="1"/>
  <c r="X3226" i="1"/>
  <c r="X3225" i="1"/>
  <c r="X3224" i="1"/>
  <c r="X3223" i="1"/>
  <c r="X3222" i="1"/>
  <c r="X3221" i="1"/>
  <c r="X3220" i="1"/>
  <c r="X3219" i="1"/>
  <c r="X3218" i="1"/>
  <c r="X3217" i="1"/>
  <c r="X3216" i="1"/>
  <c r="X3215" i="1"/>
  <c r="X3214" i="1"/>
  <c r="X3213" i="1"/>
  <c r="X3212" i="1"/>
  <c r="X3211" i="1"/>
  <c r="X3210" i="1"/>
  <c r="X3209" i="1"/>
  <c r="X3208" i="1"/>
  <c r="X3207" i="1"/>
  <c r="X3206" i="1"/>
  <c r="X3205" i="1"/>
  <c r="X3204" i="1"/>
  <c r="X3203" i="1"/>
  <c r="X3202" i="1"/>
  <c r="X3201" i="1"/>
  <c r="X3200" i="1"/>
  <c r="X3199" i="1"/>
  <c r="X3198" i="1"/>
  <c r="X3197" i="1"/>
  <c r="X3196" i="1"/>
  <c r="X3195" i="1"/>
  <c r="X3194" i="1"/>
  <c r="X3193" i="1"/>
  <c r="X3192" i="1"/>
  <c r="X3191" i="1"/>
  <c r="X3190" i="1"/>
  <c r="X3189" i="1"/>
  <c r="X3188" i="1"/>
  <c r="X3187" i="1"/>
  <c r="X3186" i="1"/>
  <c r="X3185" i="1"/>
  <c r="X3184" i="1"/>
  <c r="X3183" i="1"/>
  <c r="X3182" i="1"/>
  <c r="X3181" i="1"/>
  <c r="X3180" i="1"/>
  <c r="X3179" i="1"/>
  <c r="X3178" i="1"/>
  <c r="X3177" i="1"/>
  <c r="X3176" i="1"/>
  <c r="X3175" i="1"/>
  <c r="X3174" i="1"/>
  <c r="X3173" i="1"/>
  <c r="X3172" i="1"/>
  <c r="X3171" i="1"/>
  <c r="X3170" i="1"/>
  <c r="X3169" i="1"/>
  <c r="X3168" i="1"/>
  <c r="X3167" i="1"/>
  <c r="X3166" i="1"/>
  <c r="X3165" i="1"/>
  <c r="X3164" i="1"/>
  <c r="X3163" i="1"/>
  <c r="X3162" i="1"/>
  <c r="X3161" i="1"/>
  <c r="X3160" i="1"/>
  <c r="X3159" i="1"/>
  <c r="X3158" i="1"/>
  <c r="X3157" i="1"/>
  <c r="X3156" i="1"/>
  <c r="X3155" i="1"/>
  <c r="X3154" i="1"/>
  <c r="X3153" i="1"/>
  <c r="X3152" i="1"/>
  <c r="X3151" i="1"/>
  <c r="X3150" i="1"/>
  <c r="X3149" i="1"/>
  <c r="X3148" i="1"/>
  <c r="X3147" i="1"/>
  <c r="X3146" i="1"/>
  <c r="X3145" i="1"/>
  <c r="X3144" i="1"/>
  <c r="X3143" i="1"/>
  <c r="X3142" i="1"/>
  <c r="X3141" i="1"/>
  <c r="X3140" i="1"/>
  <c r="X3139" i="1"/>
  <c r="X3138" i="1"/>
  <c r="X3137" i="1"/>
  <c r="X3136" i="1"/>
  <c r="X3135" i="1"/>
  <c r="X3134" i="1"/>
  <c r="X3133" i="1"/>
  <c r="X3132" i="1"/>
  <c r="X3131" i="1"/>
  <c r="X3130" i="1"/>
  <c r="X3129" i="1"/>
  <c r="X3128" i="1"/>
  <c r="X3127" i="1"/>
  <c r="X3126" i="1"/>
  <c r="X3125" i="1"/>
  <c r="X3124" i="1"/>
  <c r="X3123" i="1"/>
  <c r="X3122" i="1"/>
  <c r="X3121" i="1"/>
  <c r="X3120" i="1"/>
  <c r="X3119" i="1"/>
  <c r="X3118" i="1"/>
  <c r="X3117" i="1"/>
  <c r="X3116" i="1"/>
  <c r="X3115" i="1"/>
  <c r="X3114" i="1"/>
  <c r="X3113" i="1"/>
  <c r="X3112" i="1"/>
  <c r="X3111" i="1"/>
  <c r="X3110" i="1"/>
  <c r="X3109" i="1"/>
  <c r="X3108" i="1"/>
  <c r="X3107" i="1"/>
  <c r="X3106" i="1"/>
  <c r="X3105" i="1"/>
  <c r="X3104" i="1"/>
  <c r="X3103" i="1"/>
  <c r="X3102" i="1"/>
  <c r="X3101" i="1"/>
  <c r="X3100" i="1"/>
  <c r="X3099" i="1"/>
  <c r="X3098" i="1"/>
  <c r="X3097" i="1"/>
  <c r="X3096" i="1"/>
  <c r="X3095" i="1"/>
  <c r="X3094" i="1"/>
  <c r="X3093" i="1"/>
  <c r="X3092" i="1"/>
  <c r="X3091" i="1"/>
  <c r="X3090" i="1"/>
  <c r="X3089" i="1"/>
  <c r="X3088" i="1"/>
  <c r="X3087" i="1"/>
  <c r="X3086" i="1"/>
  <c r="X3085" i="1"/>
  <c r="X3084" i="1"/>
  <c r="X3083" i="1"/>
  <c r="X3082" i="1"/>
  <c r="X3081" i="1"/>
  <c r="X3080" i="1"/>
  <c r="X3079" i="1"/>
  <c r="X3078" i="1"/>
  <c r="X3077" i="1"/>
  <c r="X3076" i="1"/>
  <c r="X3075" i="1"/>
  <c r="X3074" i="1"/>
  <c r="X3073" i="1"/>
  <c r="X3072" i="1"/>
  <c r="X3071" i="1"/>
  <c r="X3070" i="1"/>
  <c r="X3069" i="1"/>
  <c r="X3068" i="1"/>
  <c r="X3067" i="1"/>
  <c r="X3066" i="1"/>
  <c r="X3065" i="1"/>
  <c r="X3064" i="1"/>
  <c r="X3063" i="1"/>
  <c r="X3062" i="1"/>
  <c r="X3061" i="1"/>
  <c r="X3060" i="1"/>
  <c r="X3059" i="1"/>
  <c r="X3058" i="1"/>
  <c r="X3057" i="1"/>
  <c r="X3056" i="1"/>
  <c r="X3055" i="1"/>
  <c r="X3054" i="1"/>
  <c r="X3053" i="1"/>
  <c r="X3052" i="1"/>
  <c r="X3051" i="1"/>
  <c r="X3050" i="1"/>
  <c r="X3049" i="1"/>
  <c r="X3048" i="1"/>
  <c r="X3047" i="1"/>
  <c r="X3046" i="1"/>
  <c r="X3045" i="1"/>
  <c r="X3044" i="1"/>
  <c r="X3043" i="1"/>
  <c r="X3042" i="1"/>
  <c r="X3041" i="1"/>
  <c r="X3040" i="1"/>
  <c r="X3039" i="1"/>
  <c r="X3038" i="1"/>
  <c r="X3037" i="1"/>
  <c r="X3036" i="1"/>
  <c r="X3035" i="1"/>
  <c r="X3034" i="1"/>
  <c r="X3033" i="1"/>
  <c r="X3032" i="1"/>
  <c r="X3031" i="1"/>
  <c r="X3030" i="1"/>
  <c r="X3029" i="1"/>
  <c r="X3028" i="1"/>
  <c r="X3027" i="1"/>
  <c r="X3026" i="1"/>
  <c r="X3025" i="1"/>
  <c r="X3024" i="1"/>
  <c r="X3023" i="1"/>
  <c r="X3022" i="1"/>
  <c r="X3021" i="1"/>
  <c r="X3020" i="1"/>
  <c r="X3019" i="1"/>
  <c r="X3018" i="1"/>
  <c r="X3017" i="1"/>
  <c r="X3016" i="1"/>
  <c r="X3015" i="1"/>
  <c r="X3014" i="1"/>
  <c r="X3013" i="1"/>
  <c r="X3012" i="1"/>
  <c r="X3011" i="1"/>
  <c r="X3010" i="1"/>
  <c r="X3009" i="1"/>
  <c r="X3008" i="1"/>
  <c r="X3007" i="1"/>
  <c r="X3006" i="1"/>
  <c r="X3005" i="1"/>
  <c r="X3004" i="1"/>
  <c r="X3003" i="1"/>
  <c r="X3002" i="1"/>
  <c r="X3001" i="1"/>
  <c r="X3000" i="1"/>
  <c r="X2999" i="1"/>
  <c r="X2998" i="1"/>
  <c r="X2997" i="1"/>
  <c r="X2996" i="1"/>
  <c r="X2995" i="1"/>
  <c r="X2994" i="1"/>
  <c r="X2993" i="1"/>
  <c r="X2992" i="1"/>
  <c r="X2991" i="1"/>
  <c r="X2990" i="1"/>
  <c r="X2989" i="1"/>
  <c r="X2988" i="1"/>
  <c r="X2987" i="1"/>
  <c r="X2986" i="1"/>
  <c r="X2985" i="1"/>
  <c r="X2984" i="1"/>
  <c r="X2983" i="1"/>
  <c r="X2982" i="1"/>
  <c r="X2981" i="1"/>
  <c r="X2980" i="1"/>
  <c r="X2979" i="1"/>
  <c r="X2978" i="1"/>
  <c r="X2977" i="1"/>
  <c r="X2976" i="1"/>
  <c r="X2975" i="1"/>
  <c r="X2974" i="1"/>
  <c r="X2973" i="1"/>
  <c r="X2972" i="1"/>
  <c r="X2971" i="1"/>
  <c r="X2970" i="1"/>
  <c r="X2969" i="1"/>
  <c r="X2968" i="1"/>
  <c r="X2967" i="1"/>
  <c r="X2966" i="1"/>
  <c r="X2965" i="1"/>
  <c r="X2964" i="1"/>
  <c r="X2963" i="1"/>
  <c r="X2962" i="1"/>
  <c r="X2961" i="1"/>
  <c r="X2960" i="1"/>
  <c r="X2959" i="1"/>
  <c r="X2958" i="1"/>
  <c r="X2957" i="1"/>
  <c r="X2956" i="1"/>
  <c r="X2955" i="1"/>
  <c r="X2954" i="1"/>
  <c r="X2953" i="1"/>
  <c r="X2952" i="1"/>
  <c r="X2951" i="1"/>
  <c r="X2950" i="1"/>
  <c r="X2949" i="1"/>
  <c r="X2948" i="1"/>
  <c r="X2947" i="1"/>
  <c r="X2946" i="1"/>
  <c r="X2945" i="1"/>
  <c r="X2944" i="1"/>
  <c r="X2943" i="1"/>
  <c r="X2942" i="1"/>
  <c r="X2941" i="1"/>
  <c r="X2940" i="1"/>
  <c r="X2939" i="1"/>
  <c r="X2938" i="1"/>
  <c r="X2937" i="1"/>
  <c r="X2936" i="1"/>
  <c r="X2935" i="1"/>
  <c r="X2934" i="1"/>
  <c r="X2933" i="1"/>
  <c r="X2932" i="1"/>
  <c r="X2931" i="1"/>
  <c r="X2930" i="1"/>
  <c r="X2929" i="1"/>
  <c r="X2928" i="1"/>
  <c r="X2927" i="1"/>
  <c r="X2926" i="1"/>
  <c r="X2925" i="1"/>
  <c r="X2924" i="1"/>
  <c r="X2923" i="1"/>
  <c r="X2922" i="1"/>
  <c r="X2921" i="1"/>
  <c r="X2920" i="1"/>
  <c r="X2919" i="1"/>
  <c r="X2918" i="1"/>
  <c r="X2917" i="1"/>
  <c r="X2916" i="1"/>
  <c r="X2915" i="1"/>
  <c r="X2914" i="1"/>
  <c r="X2913" i="1"/>
  <c r="X2912" i="1"/>
  <c r="X2911" i="1"/>
  <c r="X2910" i="1"/>
  <c r="X2909" i="1"/>
  <c r="X2908" i="1"/>
  <c r="X2907" i="1"/>
  <c r="X2906" i="1"/>
  <c r="X2905" i="1"/>
  <c r="X2904" i="1"/>
  <c r="X2903" i="1"/>
  <c r="X2902" i="1"/>
  <c r="X2901" i="1"/>
  <c r="X2900" i="1"/>
  <c r="X2899" i="1"/>
  <c r="X2898" i="1"/>
  <c r="X2897" i="1"/>
  <c r="X2896" i="1"/>
  <c r="X2895" i="1"/>
  <c r="X2894" i="1"/>
  <c r="X2893" i="1"/>
  <c r="X2892" i="1"/>
  <c r="X2891" i="1"/>
  <c r="X2890" i="1"/>
  <c r="X2889" i="1"/>
  <c r="X2888" i="1"/>
  <c r="X2887" i="1"/>
  <c r="X2886" i="1"/>
  <c r="X2885" i="1"/>
  <c r="X2884" i="1"/>
  <c r="X2883" i="1"/>
  <c r="X2882" i="1"/>
  <c r="X2881" i="1"/>
  <c r="X2880" i="1"/>
  <c r="X2879" i="1"/>
  <c r="X2878" i="1"/>
  <c r="X2877" i="1"/>
  <c r="X2876" i="1"/>
  <c r="X2875" i="1"/>
  <c r="X2874" i="1"/>
  <c r="X2873" i="1"/>
  <c r="X2872" i="1"/>
  <c r="X2871" i="1"/>
  <c r="X2870" i="1"/>
  <c r="X2869" i="1"/>
  <c r="X2868" i="1"/>
  <c r="X2867" i="1"/>
  <c r="X2866" i="1"/>
  <c r="X2865" i="1"/>
  <c r="X2864" i="1"/>
  <c r="X2863" i="1"/>
  <c r="X2862" i="1"/>
  <c r="X2861" i="1"/>
  <c r="X2860" i="1"/>
  <c r="X2859" i="1"/>
  <c r="X2858" i="1"/>
  <c r="X2857" i="1"/>
  <c r="X2856" i="1"/>
  <c r="X2855" i="1"/>
  <c r="X2854" i="1"/>
  <c r="X2853" i="1"/>
  <c r="X2852" i="1"/>
  <c r="X2851" i="1"/>
  <c r="X2850" i="1"/>
  <c r="X2849" i="1"/>
  <c r="X2848" i="1"/>
  <c r="X2847" i="1"/>
  <c r="X2846" i="1"/>
  <c r="X2845" i="1"/>
  <c r="X2844" i="1"/>
  <c r="X2843" i="1"/>
  <c r="X2842" i="1"/>
  <c r="X2841" i="1"/>
  <c r="X2840" i="1"/>
  <c r="X2839" i="1"/>
  <c r="X2838" i="1"/>
  <c r="X2837" i="1"/>
  <c r="X2836" i="1"/>
  <c r="X2835" i="1"/>
  <c r="X2834" i="1"/>
  <c r="X2833" i="1"/>
  <c r="X2832" i="1"/>
  <c r="X2831" i="1"/>
  <c r="X2830" i="1"/>
  <c r="X2829" i="1"/>
  <c r="X2828" i="1"/>
  <c r="X2827" i="1"/>
  <c r="X2826" i="1"/>
  <c r="X2825" i="1"/>
  <c r="X2824" i="1"/>
  <c r="X2823" i="1"/>
  <c r="X2822" i="1"/>
  <c r="X2821" i="1"/>
  <c r="X2820" i="1"/>
  <c r="X2819" i="1"/>
  <c r="X2818" i="1"/>
  <c r="X2817" i="1"/>
  <c r="X2816" i="1"/>
  <c r="X2815" i="1"/>
  <c r="X2814" i="1"/>
  <c r="X2813" i="1"/>
  <c r="X2812" i="1"/>
  <c r="X2811" i="1"/>
  <c r="X2810" i="1"/>
  <c r="X2809" i="1"/>
  <c r="X2808" i="1"/>
  <c r="X2807" i="1"/>
  <c r="X2806" i="1"/>
  <c r="X2805" i="1"/>
  <c r="X2804" i="1"/>
  <c r="X2803" i="1"/>
  <c r="X2802" i="1"/>
  <c r="X2801" i="1"/>
  <c r="X2800" i="1"/>
  <c r="X2799" i="1"/>
  <c r="X2798" i="1"/>
  <c r="X2797" i="1"/>
  <c r="X2796" i="1"/>
  <c r="X2795" i="1"/>
  <c r="X2794" i="1"/>
  <c r="X2793" i="1"/>
  <c r="X2792" i="1"/>
  <c r="X2791" i="1"/>
  <c r="X2790" i="1"/>
  <c r="X2789" i="1"/>
  <c r="X2788" i="1"/>
  <c r="X2787" i="1"/>
  <c r="X2786" i="1"/>
  <c r="X2785" i="1"/>
  <c r="X2784" i="1"/>
  <c r="X2783" i="1"/>
  <c r="X2782" i="1"/>
  <c r="X2781" i="1"/>
  <c r="X2780" i="1"/>
  <c r="X2779" i="1"/>
  <c r="X2778" i="1"/>
  <c r="X2777" i="1"/>
  <c r="X2776" i="1"/>
  <c r="X2775" i="1"/>
  <c r="X2774" i="1"/>
  <c r="X2773" i="1"/>
  <c r="X2772" i="1"/>
  <c r="X2771" i="1"/>
  <c r="X2770" i="1"/>
  <c r="X2769" i="1"/>
  <c r="X2768" i="1"/>
  <c r="X2767" i="1"/>
  <c r="X2766" i="1"/>
  <c r="X2765" i="1"/>
  <c r="X2764" i="1"/>
  <c r="X2763" i="1"/>
  <c r="X2762" i="1"/>
  <c r="X2761" i="1"/>
  <c r="X2760" i="1"/>
  <c r="X2759" i="1"/>
  <c r="X2758" i="1"/>
  <c r="X2757" i="1"/>
  <c r="X2756" i="1"/>
  <c r="X2755" i="1"/>
  <c r="X2754" i="1"/>
  <c r="X2753" i="1"/>
  <c r="X2752" i="1"/>
  <c r="X2751" i="1"/>
  <c r="X2750" i="1"/>
  <c r="X2749" i="1"/>
  <c r="X2748" i="1"/>
  <c r="X2747" i="1"/>
  <c r="X2746" i="1"/>
  <c r="X2745" i="1"/>
  <c r="X2744" i="1"/>
  <c r="X2743" i="1"/>
  <c r="X2742" i="1"/>
  <c r="X2741" i="1"/>
  <c r="X2740" i="1"/>
  <c r="X2739" i="1"/>
  <c r="X2738" i="1"/>
  <c r="X2737" i="1"/>
  <c r="X2736" i="1"/>
  <c r="X2735" i="1"/>
  <c r="X2734" i="1"/>
  <c r="X2733" i="1"/>
  <c r="X2732" i="1"/>
  <c r="X2731" i="1"/>
  <c r="X2730" i="1"/>
  <c r="X2729" i="1"/>
  <c r="X2728" i="1"/>
  <c r="X2727" i="1"/>
  <c r="X2726" i="1"/>
  <c r="X2725" i="1"/>
  <c r="X2724" i="1"/>
  <c r="X2723" i="1"/>
  <c r="X2722" i="1"/>
  <c r="X2721" i="1"/>
  <c r="X2720" i="1"/>
  <c r="X2719" i="1"/>
  <c r="X2718" i="1"/>
  <c r="X2717" i="1"/>
  <c r="X2716" i="1"/>
  <c r="X2715" i="1"/>
  <c r="X2714" i="1"/>
  <c r="X2713" i="1"/>
  <c r="X2712" i="1"/>
  <c r="X2711" i="1"/>
  <c r="X2710" i="1"/>
  <c r="X2709" i="1"/>
  <c r="X2708" i="1"/>
  <c r="X2707" i="1"/>
  <c r="X2706" i="1"/>
  <c r="X2705" i="1"/>
  <c r="X2704" i="1"/>
  <c r="X2703" i="1"/>
  <c r="X2702" i="1"/>
  <c r="X2701" i="1"/>
  <c r="X2700" i="1"/>
  <c r="X2699" i="1"/>
  <c r="X2698" i="1"/>
  <c r="X2697" i="1"/>
  <c r="X2696" i="1"/>
  <c r="X2695" i="1"/>
  <c r="X2694" i="1"/>
  <c r="X2693" i="1"/>
  <c r="X2692" i="1"/>
  <c r="X2691" i="1"/>
  <c r="X2690" i="1"/>
  <c r="X2689" i="1"/>
  <c r="X2688" i="1"/>
  <c r="X2687" i="1"/>
  <c r="X2686" i="1"/>
  <c r="X2685" i="1"/>
  <c r="X2684" i="1"/>
  <c r="X2683" i="1"/>
  <c r="X2682" i="1"/>
  <c r="X2681" i="1"/>
  <c r="X2680" i="1"/>
  <c r="X2679" i="1"/>
  <c r="X2678" i="1"/>
  <c r="X2677" i="1"/>
  <c r="X2676" i="1"/>
  <c r="X2675" i="1"/>
  <c r="X2674" i="1"/>
  <c r="X2673" i="1"/>
  <c r="X2672" i="1"/>
  <c r="X2671" i="1"/>
  <c r="X2670" i="1"/>
  <c r="X2669" i="1"/>
  <c r="X2668" i="1"/>
  <c r="X2667" i="1"/>
  <c r="X2666" i="1"/>
  <c r="X2665" i="1"/>
  <c r="X2664" i="1"/>
  <c r="X2663" i="1"/>
  <c r="X2662" i="1"/>
  <c r="X2661" i="1"/>
  <c r="X2660" i="1"/>
  <c r="X2659" i="1"/>
  <c r="X2658" i="1"/>
  <c r="X2657" i="1"/>
  <c r="X2656" i="1"/>
  <c r="X2655" i="1"/>
  <c r="X2654" i="1"/>
  <c r="X2653" i="1"/>
  <c r="X2652" i="1"/>
  <c r="X2651" i="1"/>
  <c r="X2650" i="1"/>
  <c r="X2649" i="1"/>
  <c r="X2648" i="1"/>
  <c r="X2647" i="1"/>
  <c r="X2646" i="1"/>
  <c r="X2645" i="1"/>
  <c r="X2644" i="1"/>
  <c r="X2643" i="1"/>
  <c r="X2642" i="1"/>
  <c r="X2641" i="1"/>
  <c r="X2640" i="1"/>
  <c r="X2639" i="1"/>
  <c r="X2638" i="1"/>
  <c r="X2637" i="1"/>
  <c r="X2636" i="1"/>
  <c r="X2635" i="1"/>
  <c r="X2634" i="1"/>
  <c r="X2633" i="1"/>
  <c r="X2632" i="1"/>
  <c r="X2631" i="1"/>
  <c r="X2630" i="1"/>
  <c r="X2629" i="1"/>
  <c r="X2628" i="1"/>
  <c r="X2627" i="1"/>
  <c r="X2626" i="1"/>
  <c r="X2625" i="1"/>
  <c r="X2624" i="1"/>
  <c r="X2623" i="1"/>
  <c r="X2622" i="1"/>
  <c r="X2621" i="1"/>
  <c r="X2620" i="1"/>
  <c r="X2619" i="1"/>
  <c r="X2618" i="1"/>
  <c r="X2617" i="1"/>
  <c r="X2616" i="1"/>
  <c r="X2615" i="1"/>
  <c r="X2614" i="1"/>
  <c r="X2613" i="1"/>
  <c r="X2612" i="1"/>
  <c r="X2611" i="1"/>
  <c r="X2610" i="1"/>
  <c r="X2609" i="1"/>
  <c r="X2608" i="1"/>
  <c r="X2607" i="1"/>
  <c r="X2606" i="1"/>
  <c r="X2605" i="1"/>
  <c r="X2604" i="1"/>
  <c r="X2603" i="1"/>
  <c r="X2602" i="1"/>
  <c r="X2601" i="1"/>
  <c r="X2600" i="1"/>
  <c r="X2599" i="1"/>
  <c r="X2598" i="1"/>
  <c r="X2597" i="1"/>
  <c r="X2596" i="1"/>
  <c r="X2595" i="1"/>
  <c r="X2594" i="1"/>
  <c r="X2593" i="1"/>
  <c r="X2592" i="1"/>
  <c r="X2591" i="1"/>
  <c r="X2590" i="1"/>
  <c r="X2589" i="1"/>
  <c r="X2588" i="1"/>
  <c r="X2587" i="1"/>
  <c r="X2586" i="1"/>
  <c r="X2585" i="1"/>
  <c r="X2584" i="1"/>
  <c r="X2583" i="1"/>
  <c r="X2582" i="1"/>
  <c r="X2581" i="1"/>
  <c r="X2580" i="1"/>
  <c r="X2579" i="1"/>
  <c r="X2578" i="1"/>
  <c r="X2577" i="1"/>
  <c r="X2576" i="1"/>
  <c r="X2575" i="1"/>
  <c r="X2574" i="1"/>
  <c r="X2573" i="1"/>
  <c r="X2572" i="1"/>
  <c r="X2571" i="1"/>
  <c r="X2570" i="1"/>
  <c r="X2569" i="1"/>
  <c r="X2568" i="1"/>
  <c r="X2567" i="1"/>
  <c r="X2566" i="1"/>
  <c r="X2565" i="1"/>
  <c r="X2564" i="1"/>
  <c r="X2563" i="1"/>
  <c r="X2562" i="1"/>
  <c r="X2561" i="1"/>
  <c r="X2560" i="1"/>
  <c r="X2559" i="1"/>
  <c r="X2558" i="1"/>
  <c r="X2557" i="1"/>
  <c r="X2556" i="1"/>
  <c r="X2555" i="1"/>
  <c r="X2554" i="1"/>
  <c r="X2553" i="1"/>
  <c r="X2552" i="1"/>
  <c r="X2551" i="1"/>
  <c r="X2550" i="1"/>
  <c r="X2549" i="1"/>
  <c r="X2548" i="1"/>
  <c r="X2547" i="1"/>
  <c r="X2546" i="1"/>
  <c r="X2545" i="1"/>
  <c r="X2544" i="1"/>
  <c r="X2543" i="1"/>
  <c r="X2542" i="1"/>
  <c r="X2541" i="1"/>
  <c r="X2540" i="1"/>
  <c r="X2539" i="1"/>
  <c r="X2538" i="1"/>
  <c r="X2537" i="1"/>
  <c r="X2536" i="1"/>
  <c r="X2535" i="1"/>
  <c r="X2534" i="1"/>
  <c r="X2533" i="1"/>
  <c r="X2532" i="1"/>
  <c r="X2531" i="1"/>
  <c r="X2530" i="1"/>
  <c r="X2529" i="1"/>
  <c r="X2528" i="1"/>
  <c r="X2527" i="1"/>
  <c r="X2526" i="1"/>
  <c r="X2525" i="1"/>
  <c r="X2524" i="1"/>
  <c r="X2523" i="1"/>
  <c r="X2522" i="1"/>
  <c r="X2521" i="1"/>
  <c r="X2520" i="1"/>
  <c r="X2519" i="1"/>
  <c r="X2518" i="1"/>
  <c r="X2517" i="1"/>
  <c r="X2516" i="1"/>
  <c r="X2515" i="1"/>
  <c r="X2514" i="1"/>
  <c r="X2513" i="1"/>
  <c r="X2512" i="1"/>
  <c r="X2511" i="1"/>
  <c r="X2510" i="1"/>
  <c r="X2509" i="1"/>
  <c r="X2508" i="1"/>
  <c r="X2507" i="1"/>
  <c r="X2506" i="1"/>
  <c r="X2505" i="1"/>
  <c r="X2504" i="1"/>
  <c r="X2503" i="1"/>
  <c r="X2502" i="1"/>
  <c r="X2501" i="1"/>
  <c r="X2500" i="1"/>
  <c r="X2499" i="1"/>
  <c r="X2498" i="1"/>
  <c r="X2497" i="1"/>
  <c r="X2496" i="1"/>
  <c r="X2495" i="1"/>
  <c r="X2494" i="1"/>
  <c r="X2493" i="1"/>
  <c r="X2492" i="1"/>
  <c r="X2491" i="1"/>
  <c r="X2490" i="1"/>
  <c r="X2489" i="1"/>
  <c r="X2488" i="1"/>
  <c r="X2487" i="1"/>
  <c r="X2486" i="1"/>
  <c r="X2485" i="1"/>
  <c r="X2484" i="1"/>
  <c r="X2483" i="1"/>
  <c r="X2482" i="1"/>
  <c r="X2481" i="1"/>
  <c r="X2480" i="1"/>
  <c r="X2479" i="1"/>
  <c r="X2478" i="1"/>
  <c r="X2477" i="1"/>
  <c r="X2476" i="1"/>
  <c r="X2475" i="1"/>
  <c r="X2474" i="1"/>
  <c r="X2473" i="1"/>
  <c r="X2472" i="1"/>
  <c r="X2471" i="1"/>
  <c r="X2470" i="1"/>
  <c r="X2469" i="1"/>
  <c r="X2468" i="1"/>
  <c r="X2467" i="1"/>
  <c r="X2466" i="1"/>
  <c r="X2465" i="1"/>
  <c r="X2464" i="1"/>
  <c r="X2463" i="1"/>
  <c r="X2462" i="1"/>
  <c r="X2461" i="1"/>
  <c r="X2460" i="1"/>
  <c r="X2459" i="1"/>
  <c r="X2458" i="1"/>
  <c r="X2457" i="1"/>
  <c r="X2456" i="1"/>
  <c r="X2455" i="1"/>
  <c r="X2454" i="1"/>
  <c r="X2453" i="1"/>
  <c r="X2452" i="1"/>
  <c r="X2451" i="1"/>
  <c r="X2450" i="1"/>
  <c r="X2449" i="1"/>
  <c r="X2448" i="1"/>
  <c r="X2447" i="1"/>
  <c r="X2446" i="1"/>
  <c r="X2445" i="1"/>
  <c r="X2444" i="1"/>
  <c r="X2443" i="1"/>
  <c r="X2442" i="1"/>
  <c r="X2441" i="1"/>
  <c r="X2440" i="1"/>
  <c r="X2439" i="1"/>
  <c r="X2438" i="1"/>
  <c r="X2437" i="1"/>
  <c r="X2436" i="1"/>
  <c r="X2435" i="1"/>
  <c r="X2434" i="1"/>
  <c r="X2433" i="1"/>
  <c r="X2432" i="1"/>
  <c r="X2431" i="1"/>
  <c r="X2430" i="1"/>
  <c r="X2429" i="1"/>
  <c r="X2428" i="1"/>
  <c r="X2427" i="1"/>
  <c r="X2426" i="1"/>
  <c r="X2425" i="1"/>
  <c r="X2424" i="1"/>
  <c r="X2423" i="1"/>
  <c r="X2422" i="1"/>
  <c r="X2421" i="1"/>
  <c r="X2420" i="1"/>
  <c r="X2419" i="1"/>
  <c r="X2418" i="1"/>
  <c r="X2417" i="1"/>
  <c r="X2416" i="1"/>
  <c r="X2415" i="1"/>
  <c r="X2414" i="1"/>
  <c r="X2413" i="1"/>
  <c r="X2412" i="1"/>
  <c r="X2411" i="1"/>
  <c r="X2410" i="1"/>
  <c r="X2409" i="1"/>
  <c r="X2408" i="1"/>
  <c r="X2407" i="1"/>
  <c r="X2406" i="1"/>
  <c r="X2405" i="1"/>
  <c r="X2404" i="1"/>
  <c r="X2403" i="1"/>
  <c r="X2402" i="1"/>
  <c r="X2401" i="1"/>
  <c r="X2400" i="1"/>
  <c r="X2399" i="1"/>
  <c r="X2398" i="1"/>
  <c r="X2397" i="1"/>
  <c r="X2396" i="1"/>
  <c r="X2395" i="1"/>
  <c r="X2394" i="1"/>
  <c r="X2393" i="1"/>
  <c r="X2392" i="1"/>
  <c r="X2391" i="1"/>
  <c r="X2390" i="1"/>
  <c r="X2389" i="1"/>
  <c r="X2388" i="1"/>
  <c r="X2387" i="1"/>
  <c r="X2386" i="1"/>
  <c r="X2385" i="1"/>
  <c r="X2384" i="1"/>
  <c r="X2383" i="1"/>
  <c r="X2382" i="1"/>
  <c r="X2381" i="1"/>
  <c r="X2380" i="1"/>
  <c r="X2379" i="1"/>
  <c r="X2378" i="1"/>
  <c r="X2377" i="1"/>
  <c r="X2376" i="1"/>
  <c r="X2375" i="1"/>
  <c r="X2374" i="1"/>
  <c r="X2373" i="1"/>
  <c r="X2372" i="1"/>
  <c r="X2371" i="1"/>
  <c r="X2370" i="1"/>
  <c r="X2369" i="1"/>
  <c r="X2368" i="1"/>
  <c r="X2367" i="1"/>
  <c r="X2366" i="1"/>
  <c r="X2365" i="1"/>
  <c r="X2364" i="1"/>
  <c r="X2363" i="1"/>
  <c r="X2362" i="1"/>
  <c r="X2361" i="1"/>
  <c r="X2360" i="1"/>
  <c r="X2359" i="1"/>
  <c r="X2358" i="1"/>
  <c r="X2357" i="1"/>
  <c r="X2356" i="1"/>
  <c r="X2355" i="1"/>
  <c r="X2354" i="1"/>
  <c r="X2353" i="1"/>
  <c r="X2352" i="1"/>
  <c r="X2351" i="1"/>
  <c r="X2350" i="1"/>
  <c r="X2349" i="1"/>
  <c r="X2348" i="1"/>
  <c r="X2347" i="1"/>
  <c r="X2346" i="1"/>
  <c r="X2345" i="1"/>
  <c r="X2344" i="1"/>
  <c r="X2343" i="1"/>
  <c r="X2342" i="1"/>
  <c r="X2341" i="1"/>
  <c r="X2340" i="1"/>
  <c r="X2339" i="1"/>
  <c r="X2338" i="1"/>
  <c r="X2337" i="1"/>
  <c r="X2336" i="1"/>
  <c r="X2335" i="1"/>
  <c r="X2334" i="1"/>
  <c r="X2333" i="1"/>
  <c r="X2332" i="1"/>
  <c r="X2331" i="1"/>
  <c r="X2330" i="1"/>
  <c r="X2329" i="1"/>
  <c r="X2328" i="1"/>
  <c r="X2327" i="1"/>
  <c r="X2326" i="1"/>
  <c r="X2325" i="1"/>
  <c r="X2324" i="1"/>
  <c r="X2323" i="1"/>
  <c r="X2322" i="1"/>
  <c r="X2321" i="1"/>
  <c r="X2320" i="1"/>
  <c r="X2319" i="1"/>
  <c r="X2318" i="1"/>
  <c r="X2317" i="1"/>
  <c r="X2316" i="1"/>
  <c r="X2315" i="1"/>
  <c r="X2314" i="1"/>
  <c r="X2313" i="1"/>
  <c r="X2312" i="1"/>
  <c r="X2311" i="1"/>
  <c r="X2310" i="1"/>
  <c r="X2309" i="1"/>
  <c r="X2308" i="1"/>
  <c r="X2307" i="1"/>
  <c r="X2306" i="1"/>
  <c r="X2305" i="1"/>
  <c r="X2304" i="1"/>
  <c r="X2303" i="1"/>
  <c r="X2302" i="1"/>
  <c r="X2301" i="1"/>
  <c r="X2300" i="1"/>
  <c r="X2299" i="1"/>
  <c r="X2298" i="1"/>
  <c r="X2297" i="1"/>
  <c r="X2296" i="1"/>
  <c r="X2295" i="1"/>
  <c r="X2294" i="1"/>
  <c r="X2293" i="1"/>
  <c r="X2292" i="1"/>
  <c r="X2291" i="1"/>
  <c r="X2290" i="1"/>
  <c r="X2289" i="1"/>
  <c r="X2288" i="1"/>
  <c r="X2287" i="1"/>
  <c r="X2286" i="1"/>
  <c r="X2285" i="1"/>
  <c r="X2284" i="1"/>
  <c r="X2283" i="1"/>
  <c r="X2282" i="1"/>
  <c r="X2281" i="1"/>
  <c r="X2280" i="1"/>
  <c r="X2279" i="1"/>
  <c r="X2278" i="1"/>
  <c r="X2277" i="1"/>
  <c r="X2276" i="1"/>
  <c r="X2275" i="1"/>
  <c r="X2274" i="1"/>
  <c r="X2273" i="1"/>
  <c r="X2272" i="1"/>
  <c r="X2271" i="1"/>
  <c r="X2270" i="1"/>
  <c r="X2269" i="1"/>
  <c r="X2268" i="1"/>
  <c r="X2267" i="1"/>
  <c r="X2266" i="1"/>
  <c r="X2265" i="1"/>
  <c r="X2264" i="1"/>
  <c r="X2263" i="1"/>
  <c r="X2262" i="1"/>
  <c r="X2261" i="1"/>
  <c r="X2260" i="1"/>
  <c r="X2259" i="1"/>
  <c r="X2258" i="1"/>
  <c r="X2257" i="1"/>
  <c r="X2256" i="1"/>
  <c r="X2255" i="1"/>
  <c r="X2254" i="1"/>
  <c r="X2253" i="1"/>
  <c r="X2252" i="1"/>
  <c r="X2251" i="1"/>
  <c r="X2250" i="1"/>
  <c r="X2249" i="1"/>
  <c r="X2248" i="1"/>
  <c r="X2247" i="1"/>
  <c r="X2246" i="1"/>
  <c r="X2245" i="1"/>
  <c r="X2244" i="1"/>
  <c r="X2243" i="1"/>
  <c r="X2242" i="1"/>
  <c r="X2241" i="1"/>
  <c r="X2240" i="1"/>
  <c r="X2239" i="1"/>
  <c r="X2238" i="1"/>
  <c r="X2237" i="1"/>
  <c r="X2236" i="1"/>
  <c r="X2235" i="1"/>
  <c r="X2234" i="1"/>
  <c r="X2233" i="1"/>
  <c r="X2232" i="1"/>
  <c r="X2231" i="1"/>
  <c r="X2230" i="1"/>
  <c r="X2229" i="1"/>
  <c r="X2228" i="1"/>
  <c r="X2227" i="1"/>
  <c r="X2226" i="1"/>
  <c r="X2225" i="1"/>
  <c r="X2224" i="1"/>
  <c r="X2223" i="1"/>
  <c r="X2222" i="1"/>
  <c r="X2221" i="1"/>
  <c r="X2220" i="1"/>
  <c r="X2219" i="1"/>
  <c r="X2218" i="1"/>
  <c r="X2217" i="1"/>
  <c r="X2216" i="1"/>
  <c r="X2215" i="1"/>
  <c r="X2214" i="1"/>
  <c r="X2213" i="1"/>
  <c r="X2212" i="1"/>
  <c r="X2211" i="1"/>
  <c r="X2210" i="1"/>
  <c r="X2209" i="1"/>
  <c r="X2208" i="1"/>
  <c r="X2207" i="1"/>
  <c r="X2206" i="1"/>
  <c r="X2205" i="1"/>
  <c r="X2204" i="1"/>
  <c r="X2203" i="1"/>
  <c r="X2202" i="1"/>
  <c r="X2201" i="1"/>
  <c r="X2200" i="1"/>
  <c r="X2199" i="1"/>
  <c r="X2198" i="1"/>
  <c r="X2197" i="1"/>
  <c r="X2196" i="1"/>
  <c r="X2195" i="1"/>
  <c r="X2194" i="1"/>
  <c r="X2193" i="1"/>
  <c r="X2192" i="1"/>
  <c r="X2191" i="1"/>
  <c r="X2190" i="1"/>
  <c r="X2189" i="1"/>
  <c r="X2188" i="1"/>
  <c r="X2187" i="1"/>
  <c r="X2186" i="1"/>
  <c r="X2185" i="1"/>
  <c r="X2184" i="1"/>
  <c r="X2183" i="1"/>
  <c r="X2182" i="1"/>
  <c r="X2181" i="1"/>
  <c r="X2180" i="1"/>
  <c r="X2179" i="1"/>
  <c r="X2178" i="1"/>
  <c r="X2177" i="1"/>
  <c r="X2176" i="1"/>
  <c r="X2175" i="1"/>
  <c r="X2174" i="1"/>
  <c r="X2173" i="1"/>
  <c r="X2172" i="1"/>
  <c r="X2171" i="1"/>
  <c r="X2170" i="1"/>
  <c r="X2169" i="1"/>
  <c r="X2168" i="1"/>
  <c r="X2167" i="1"/>
  <c r="X2166" i="1"/>
  <c r="X2165" i="1"/>
  <c r="X2164" i="1"/>
  <c r="X2163" i="1"/>
  <c r="X2162" i="1"/>
  <c r="X2161" i="1"/>
  <c r="X2160" i="1"/>
  <c r="X2159" i="1"/>
  <c r="X2158" i="1"/>
  <c r="X2157" i="1"/>
  <c r="X2156" i="1"/>
  <c r="X2155" i="1"/>
  <c r="X2154" i="1"/>
  <c r="X2153" i="1"/>
  <c r="X2152" i="1"/>
  <c r="X2151" i="1"/>
  <c r="X2150" i="1"/>
  <c r="X2149" i="1"/>
  <c r="X2148" i="1"/>
  <c r="X2147" i="1"/>
  <c r="X2146" i="1"/>
  <c r="X2145" i="1"/>
  <c r="X2144" i="1"/>
  <c r="X2143" i="1"/>
  <c r="X2142" i="1"/>
  <c r="X2141" i="1"/>
  <c r="X2140" i="1"/>
  <c r="X2139" i="1"/>
  <c r="X2138" i="1"/>
  <c r="X2137" i="1"/>
  <c r="X2136" i="1"/>
  <c r="X2135" i="1"/>
  <c r="X2134" i="1"/>
  <c r="X2133" i="1"/>
  <c r="X2132" i="1"/>
  <c r="X2131" i="1"/>
  <c r="X2130" i="1"/>
  <c r="X2129" i="1"/>
  <c r="X2128" i="1"/>
  <c r="X2127" i="1"/>
  <c r="X2126" i="1"/>
  <c r="X2125" i="1"/>
  <c r="X2124" i="1"/>
  <c r="X2123" i="1"/>
  <c r="X2122" i="1"/>
  <c r="X2121" i="1"/>
  <c r="X2120" i="1"/>
  <c r="X2119" i="1"/>
  <c r="X2118" i="1"/>
  <c r="X2117" i="1"/>
  <c r="X2116" i="1"/>
  <c r="X2115" i="1"/>
  <c r="X2114" i="1"/>
  <c r="X2113" i="1"/>
  <c r="X2112" i="1"/>
  <c r="X2111" i="1"/>
  <c r="X2110" i="1"/>
  <c r="X2109" i="1"/>
  <c r="X2108" i="1"/>
  <c r="X2107" i="1"/>
  <c r="X2106" i="1"/>
  <c r="X2105" i="1"/>
  <c r="X2104" i="1"/>
  <c r="X2103" i="1"/>
  <c r="X2102" i="1"/>
  <c r="X2101" i="1"/>
  <c r="X2100" i="1"/>
  <c r="X2099" i="1"/>
  <c r="X2098" i="1"/>
  <c r="X2097" i="1"/>
  <c r="X2096" i="1"/>
  <c r="X2095" i="1"/>
  <c r="X2094" i="1"/>
  <c r="X2093" i="1"/>
  <c r="X2092" i="1"/>
  <c r="X2091" i="1"/>
  <c r="X2090" i="1"/>
  <c r="X2089" i="1"/>
  <c r="X2088" i="1"/>
  <c r="X2087" i="1"/>
  <c r="X2086" i="1"/>
  <c r="X2085" i="1"/>
  <c r="X2084" i="1"/>
  <c r="X2083" i="1"/>
  <c r="X2082" i="1"/>
  <c r="X2081" i="1"/>
  <c r="X2080" i="1"/>
  <c r="X2079" i="1"/>
  <c r="X2078" i="1"/>
  <c r="X2077" i="1"/>
  <c r="X2076" i="1"/>
  <c r="X2075" i="1"/>
  <c r="X2074" i="1"/>
  <c r="X2073" i="1"/>
  <c r="X2072" i="1"/>
  <c r="X2071" i="1"/>
  <c r="X2070" i="1"/>
  <c r="X2069" i="1"/>
  <c r="X2068" i="1"/>
  <c r="X2067" i="1"/>
  <c r="X2066" i="1"/>
  <c r="X2065" i="1"/>
  <c r="X2064" i="1"/>
  <c r="X2063" i="1"/>
  <c r="X2062" i="1"/>
  <c r="X2061" i="1"/>
  <c r="X2060" i="1"/>
  <c r="X2059" i="1"/>
  <c r="X2058" i="1"/>
  <c r="X2057" i="1"/>
  <c r="X2056" i="1"/>
  <c r="X2055" i="1"/>
  <c r="X2054" i="1"/>
  <c r="X2053" i="1"/>
  <c r="X2052" i="1"/>
  <c r="X2051" i="1"/>
  <c r="X2050" i="1"/>
  <c r="X2049" i="1"/>
  <c r="X2048" i="1"/>
  <c r="X2047" i="1"/>
  <c r="X2046" i="1"/>
  <c r="X2045" i="1"/>
  <c r="X2044" i="1"/>
  <c r="X2043" i="1"/>
  <c r="X2042" i="1"/>
  <c r="X2041" i="1"/>
  <c r="X2040" i="1"/>
  <c r="X2039" i="1"/>
  <c r="X2038" i="1"/>
  <c r="X2037" i="1"/>
  <c r="X2036" i="1"/>
  <c r="X2035" i="1"/>
  <c r="X2034" i="1"/>
  <c r="X2033" i="1"/>
  <c r="X2032" i="1"/>
  <c r="X2031" i="1"/>
  <c r="X2030" i="1"/>
  <c r="X2029" i="1"/>
  <c r="X2028" i="1"/>
  <c r="X2027" i="1"/>
  <c r="X2026" i="1"/>
  <c r="X2025" i="1"/>
  <c r="X2024" i="1"/>
  <c r="X2023" i="1"/>
  <c r="X2022" i="1"/>
  <c r="X2021" i="1"/>
  <c r="X2020" i="1"/>
  <c r="X2019" i="1"/>
  <c r="X2018" i="1"/>
  <c r="X2017" i="1"/>
  <c r="X2016" i="1"/>
  <c r="X2015" i="1"/>
  <c r="X2014" i="1"/>
  <c r="X2013" i="1"/>
  <c r="X2012" i="1"/>
  <c r="X2011" i="1"/>
  <c r="X2010" i="1"/>
  <c r="X2009" i="1"/>
  <c r="X2008" i="1"/>
  <c r="X2007" i="1"/>
  <c r="X2006" i="1"/>
  <c r="X2005" i="1"/>
  <c r="X2004" i="1"/>
  <c r="X2003" i="1"/>
  <c r="X2002" i="1"/>
  <c r="X2001" i="1"/>
  <c r="X2000" i="1"/>
  <c r="X1999" i="1"/>
  <c r="X1998" i="1"/>
  <c r="X1997" i="1"/>
  <c r="X1996" i="1"/>
  <c r="X1995" i="1"/>
  <c r="X1994" i="1"/>
  <c r="X1993" i="1"/>
  <c r="X1992" i="1"/>
  <c r="X1991" i="1"/>
  <c r="X1990" i="1"/>
  <c r="X1989" i="1"/>
  <c r="X1988" i="1"/>
  <c r="X1987" i="1"/>
  <c r="X1986" i="1"/>
  <c r="X1985" i="1"/>
  <c r="X1984" i="1"/>
  <c r="X1983" i="1"/>
  <c r="X1982" i="1"/>
  <c r="X1981" i="1"/>
  <c r="X1980" i="1"/>
  <c r="X1979" i="1"/>
  <c r="X1978" i="1"/>
  <c r="X1977" i="1"/>
  <c r="X1976" i="1"/>
  <c r="X1975" i="1"/>
  <c r="X1974" i="1"/>
  <c r="X1973" i="1"/>
  <c r="X1972" i="1"/>
  <c r="X1971" i="1"/>
  <c r="X1970" i="1"/>
  <c r="X1969" i="1"/>
  <c r="X1968" i="1"/>
  <c r="X1967" i="1"/>
  <c r="X1966" i="1"/>
  <c r="X1965" i="1"/>
  <c r="X1964" i="1"/>
  <c r="X1963" i="1"/>
  <c r="X1962" i="1"/>
  <c r="X1961" i="1"/>
  <c r="X1960" i="1"/>
  <c r="X1959" i="1"/>
  <c r="X1958" i="1"/>
  <c r="X1957" i="1"/>
  <c r="X1956" i="1"/>
  <c r="X1955" i="1"/>
  <c r="X1954" i="1"/>
  <c r="X1953" i="1"/>
  <c r="X1952" i="1"/>
  <c r="X1951" i="1"/>
  <c r="X1950" i="1"/>
  <c r="X1949" i="1"/>
  <c r="X1948" i="1"/>
  <c r="X1947" i="1"/>
  <c r="X1946" i="1"/>
  <c r="X1945" i="1"/>
  <c r="X1944" i="1"/>
  <c r="X1943" i="1"/>
  <c r="X1942" i="1"/>
  <c r="X1941" i="1"/>
  <c r="X1940" i="1"/>
  <c r="X1939" i="1"/>
  <c r="X1938" i="1"/>
  <c r="X1937" i="1"/>
  <c r="X1936" i="1"/>
  <c r="X1935" i="1"/>
  <c r="X1934" i="1"/>
  <c r="X1933" i="1"/>
  <c r="X1932" i="1"/>
  <c r="X1931" i="1"/>
  <c r="X1930" i="1"/>
  <c r="X1929" i="1"/>
  <c r="X1928" i="1"/>
  <c r="X1927" i="1"/>
  <c r="X1926" i="1"/>
  <c r="X1925" i="1"/>
  <c r="X1924" i="1"/>
  <c r="X1923" i="1"/>
  <c r="X1922" i="1"/>
  <c r="X1921" i="1"/>
  <c r="X1920" i="1"/>
  <c r="X1919" i="1"/>
  <c r="X1918" i="1"/>
  <c r="X1917" i="1"/>
  <c r="X1916" i="1"/>
  <c r="X1915" i="1"/>
  <c r="X1914" i="1"/>
  <c r="X1913" i="1"/>
  <c r="X1912" i="1"/>
  <c r="X1911" i="1"/>
  <c r="X1910" i="1"/>
  <c r="X1909" i="1"/>
  <c r="X1908" i="1"/>
  <c r="X1907" i="1"/>
  <c r="X1906" i="1"/>
  <c r="X1905" i="1"/>
  <c r="X1904" i="1"/>
  <c r="X1903" i="1"/>
  <c r="X1902" i="1"/>
  <c r="X1901" i="1"/>
  <c r="X1900" i="1"/>
  <c r="X1899" i="1"/>
  <c r="X1898" i="1"/>
  <c r="X1897" i="1"/>
  <c r="X1896" i="1"/>
  <c r="X1895" i="1"/>
  <c r="X1894" i="1"/>
  <c r="X1893" i="1"/>
  <c r="X1892" i="1"/>
  <c r="X1891" i="1"/>
  <c r="X1890" i="1"/>
  <c r="X1889" i="1"/>
  <c r="X1888" i="1"/>
  <c r="X1887" i="1"/>
  <c r="X1886" i="1"/>
  <c r="X1885" i="1"/>
  <c r="X1884" i="1"/>
  <c r="X1883" i="1"/>
  <c r="X1882" i="1"/>
  <c r="X1881" i="1"/>
  <c r="X1880" i="1"/>
  <c r="X1879" i="1"/>
  <c r="X1878" i="1"/>
  <c r="X1877" i="1"/>
  <c r="X1876" i="1"/>
  <c r="X1875" i="1"/>
  <c r="X1874" i="1"/>
  <c r="X1873" i="1"/>
  <c r="X1872" i="1"/>
  <c r="X1871" i="1"/>
  <c r="X1870" i="1"/>
  <c r="X1869" i="1"/>
  <c r="X1868" i="1"/>
  <c r="X1867" i="1"/>
  <c r="X1866" i="1"/>
  <c r="X1865" i="1"/>
  <c r="X1864" i="1"/>
  <c r="X1863" i="1"/>
  <c r="X1862" i="1"/>
  <c r="X1861" i="1"/>
  <c r="X1860" i="1"/>
  <c r="X1859" i="1"/>
  <c r="X1858" i="1"/>
  <c r="X1857" i="1"/>
  <c r="X1856" i="1"/>
  <c r="X1855" i="1"/>
  <c r="X1854" i="1"/>
  <c r="X1853" i="1"/>
  <c r="X1852" i="1"/>
  <c r="X1851" i="1"/>
  <c r="X1850" i="1"/>
  <c r="X1849" i="1"/>
  <c r="X1848" i="1"/>
  <c r="X1847" i="1"/>
  <c r="X1846" i="1"/>
  <c r="X1845" i="1"/>
  <c r="X1844" i="1"/>
  <c r="X1843" i="1"/>
  <c r="X1842" i="1"/>
  <c r="X1841" i="1"/>
  <c r="X1840" i="1"/>
  <c r="X1839" i="1"/>
  <c r="X1838" i="1"/>
  <c r="X1837" i="1"/>
  <c r="X1836" i="1"/>
  <c r="X1835" i="1"/>
  <c r="X1834" i="1"/>
  <c r="X1833" i="1"/>
  <c r="X1832" i="1"/>
  <c r="X1831" i="1"/>
  <c r="X1830" i="1"/>
  <c r="X1829" i="1"/>
  <c r="X1828" i="1"/>
  <c r="X1827" i="1"/>
  <c r="X1826" i="1"/>
  <c r="X1825" i="1"/>
  <c r="X1824" i="1"/>
  <c r="X1823" i="1"/>
  <c r="X1822" i="1"/>
  <c r="X1821" i="1"/>
  <c r="X1820" i="1"/>
  <c r="X1819" i="1"/>
  <c r="X1818" i="1"/>
  <c r="X1817" i="1"/>
  <c r="X1816" i="1"/>
  <c r="X1815" i="1"/>
  <c r="X1814" i="1"/>
  <c r="X1813" i="1"/>
  <c r="X1812" i="1"/>
  <c r="X1811" i="1"/>
  <c r="X1810" i="1"/>
  <c r="X1809" i="1"/>
  <c r="X1808" i="1"/>
  <c r="X1807" i="1"/>
  <c r="X1806" i="1"/>
  <c r="X1805" i="1"/>
  <c r="X1804" i="1"/>
  <c r="X1803" i="1"/>
  <c r="X1802" i="1"/>
  <c r="X1801" i="1"/>
  <c r="X1800" i="1"/>
  <c r="X1799" i="1"/>
  <c r="X1798" i="1"/>
  <c r="X1797" i="1"/>
  <c r="X1796" i="1"/>
  <c r="X1795" i="1"/>
  <c r="X1794" i="1"/>
  <c r="X1793" i="1"/>
  <c r="X1792" i="1"/>
  <c r="X1791" i="1"/>
  <c r="X1790" i="1"/>
  <c r="X1789" i="1"/>
  <c r="X1788" i="1"/>
  <c r="X1787" i="1"/>
  <c r="X1786" i="1"/>
  <c r="X1785" i="1"/>
  <c r="X1784" i="1"/>
  <c r="X1783" i="1"/>
  <c r="X1782" i="1"/>
  <c r="X1781" i="1"/>
  <c r="X1780" i="1"/>
  <c r="X1779" i="1"/>
  <c r="X1778" i="1"/>
  <c r="X1777" i="1"/>
  <c r="X1776" i="1"/>
  <c r="X1775" i="1"/>
  <c r="X1774" i="1"/>
  <c r="X1773" i="1"/>
  <c r="X1772" i="1"/>
  <c r="X1771" i="1"/>
  <c r="X1770" i="1"/>
  <c r="X1769" i="1"/>
  <c r="X1768" i="1"/>
  <c r="X1767" i="1"/>
  <c r="X1766" i="1"/>
  <c r="X1765" i="1"/>
  <c r="X1764" i="1"/>
  <c r="X1763" i="1"/>
  <c r="X1762" i="1"/>
  <c r="X1761" i="1"/>
  <c r="X1760" i="1"/>
  <c r="X1759" i="1"/>
  <c r="X1758" i="1"/>
  <c r="X1757" i="1"/>
  <c r="X1756" i="1"/>
  <c r="X1755" i="1"/>
  <c r="X1754" i="1"/>
  <c r="X1753" i="1"/>
  <c r="X1752" i="1"/>
  <c r="X1751" i="1"/>
  <c r="X1750" i="1"/>
  <c r="X1749" i="1"/>
  <c r="X1748" i="1"/>
  <c r="X1747" i="1"/>
  <c r="X1746" i="1"/>
  <c r="X1745" i="1"/>
  <c r="X1744" i="1"/>
  <c r="X1743" i="1"/>
  <c r="X1742" i="1"/>
  <c r="X1741" i="1"/>
  <c r="X1740" i="1"/>
  <c r="X1739" i="1"/>
  <c r="X1738" i="1"/>
  <c r="X1737" i="1"/>
  <c r="X1736" i="1"/>
  <c r="X1735" i="1"/>
  <c r="X1734" i="1"/>
  <c r="X1733" i="1"/>
  <c r="X1732" i="1"/>
  <c r="X1731" i="1"/>
  <c r="X1730" i="1"/>
  <c r="X1729" i="1"/>
  <c r="X1728" i="1"/>
  <c r="X1727" i="1"/>
  <c r="X1726" i="1"/>
  <c r="X1725" i="1"/>
  <c r="X1724" i="1"/>
  <c r="X1723" i="1"/>
  <c r="X1722" i="1"/>
  <c r="X1721" i="1"/>
  <c r="X1720" i="1"/>
  <c r="X1719" i="1"/>
  <c r="X1718" i="1"/>
  <c r="X1717" i="1"/>
  <c r="X1716" i="1"/>
  <c r="X1715" i="1"/>
  <c r="X1714" i="1"/>
  <c r="X1713" i="1"/>
  <c r="X1712" i="1"/>
  <c r="X1711" i="1"/>
  <c r="X1710" i="1"/>
  <c r="X1709" i="1"/>
  <c r="X1708" i="1"/>
  <c r="X1707" i="1"/>
  <c r="X1706" i="1"/>
  <c r="X1705" i="1"/>
  <c r="X1704" i="1"/>
  <c r="X1703" i="1"/>
  <c r="X1702" i="1"/>
  <c r="X1701" i="1"/>
  <c r="X1700" i="1"/>
  <c r="X1699" i="1"/>
  <c r="X1698" i="1"/>
  <c r="X1697" i="1"/>
  <c r="X1696" i="1"/>
  <c r="X1695" i="1"/>
  <c r="X1694" i="1"/>
  <c r="X1693" i="1"/>
  <c r="X1692" i="1"/>
  <c r="X1691" i="1"/>
  <c r="X1690" i="1"/>
  <c r="X1689" i="1"/>
  <c r="X1688" i="1"/>
  <c r="X1687" i="1"/>
  <c r="X1686" i="1"/>
  <c r="X1685" i="1"/>
  <c r="X1684" i="1"/>
  <c r="X1683" i="1"/>
  <c r="X1682" i="1"/>
  <c r="X1681" i="1"/>
  <c r="X1680" i="1"/>
  <c r="X1679" i="1"/>
  <c r="X1678" i="1"/>
  <c r="X1677" i="1"/>
  <c r="X1676" i="1"/>
  <c r="X1675" i="1"/>
  <c r="X1674" i="1"/>
  <c r="X1673" i="1"/>
  <c r="X1672" i="1"/>
  <c r="X1671" i="1"/>
  <c r="X1670" i="1"/>
  <c r="X1669" i="1"/>
  <c r="X1668" i="1"/>
  <c r="X1667" i="1"/>
  <c r="X1666" i="1"/>
  <c r="X1665" i="1"/>
  <c r="X1664" i="1"/>
  <c r="X1663" i="1"/>
  <c r="X1662" i="1"/>
  <c r="X1661" i="1"/>
  <c r="X1660" i="1"/>
  <c r="X1659" i="1"/>
  <c r="X1658" i="1"/>
  <c r="X1657" i="1"/>
  <c r="X1656" i="1"/>
  <c r="X1655" i="1"/>
  <c r="X1654" i="1"/>
  <c r="X1653" i="1"/>
  <c r="X1652" i="1"/>
  <c r="X1651" i="1"/>
  <c r="X1650" i="1"/>
  <c r="X1649" i="1"/>
  <c r="X1648" i="1"/>
  <c r="X1647" i="1"/>
  <c r="X1646" i="1"/>
  <c r="X1645" i="1"/>
  <c r="X1644" i="1"/>
  <c r="X1643" i="1"/>
  <c r="X1642" i="1"/>
  <c r="X1641" i="1"/>
  <c r="X1640" i="1"/>
  <c r="X1639" i="1"/>
  <c r="X1638" i="1"/>
  <c r="X1637" i="1"/>
  <c r="X1636" i="1"/>
  <c r="X1635" i="1"/>
  <c r="X1634" i="1"/>
  <c r="X1633" i="1"/>
  <c r="X1632" i="1"/>
  <c r="X1631" i="1"/>
  <c r="X1630" i="1"/>
  <c r="X1629" i="1"/>
  <c r="X1628" i="1"/>
  <c r="X1627" i="1"/>
  <c r="X1626" i="1"/>
  <c r="X1625" i="1"/>
  <c r="X1624" i="1"/>
  <c r="X1623" i="1"/>
  <c r="X1622" i="1"/>
  <c r="X1621" i="1"/>
  <c r="X1620" i="1"/>
  <c r="X1619" i="1"/>
  <c r="X1618" i="1"/>
  <c r="X1617" i="1"/>
  <c r="X1616" i="1"/>
  <c r="X1615" i="1"/>
  <c r="X1614" i="1"/>
  <c r="X1613" i="1"/>
  <c r="X1612" i="1"/>
  <c r="X1611" i="1"/>
  <c r="X1610" i="1"/>
  <c r="X1609" i="1"/>
  <c r="X1608" i="1"/>
  <c r="X1607" i="1"/>
  <c r="X1606" i="1"/>
  <c r="X1605" i="1"/>
  <c r="X1604" i="1"/>
  <c r="X1603" i="1"/>
  <c r="X1602" i="1"/>
  <c r="X1601" i="1"/>
  <c r="X1600" i="1"/>
  <c r="X1599" i="1"/>
  <c r="X1598" i="1"/>
  <c r="X1597" i="1"/>
  <c r="X1596" i="1"/>
  <c r="X1595" i="1"/>
  <c r="X1594" i="1"/>
  <c r="X1593" i="1"/>
  <c r="X1592" i="1"/>
  <c r="X1591" i="1"/>
  <c r="X1590" i="1"/>
  <c r="X1589" i="1"/>
  <c r="X1588" i="1"/>
  <c r="X1587" i="1"/>
  <c r="X1586" i="1"/>
  <c r="X1585" i="1"/>
  <c r="X1584" i="1"/>
  <c r="X1583" i="1"/>
  <c r="X1582" i="1"/>
  <c r="X1581" i="1"/>
  <c r="X1580" i="1"/>
  <c r="X1579" i="1"/>
  <c r="X1578" i="1"/>
  <c r="X1577" i="1"/>
  <c r="X1576" i="1"/>
  <c r="X1575" i="1"/>
  <c r="X1574" i="1"/>
  <c r="X1573" i="1"/>
  <c r="X1572" i="1"/>
  <c r="X1571" i="1"/>
  <c r="X1570" i="1"/>
  <c r="X1569" i="1"/>
  <c r="X1568" i="1"/>
  <c r="X1567" i="1"/>
  <c r="X1566" i="1"/>
  <c r="X1565" i="1"/>
  <c r="X1564" i="1"/>
  <c r="X1563" i="1"/>
  <c r="X1562" i="1"/>
  <c r="X1561" i="1"/>
  <c r="X1560" i="1"/>
  <c r="X1559" i="1"/>
  <c r="X1558" i="1"/>
  <c r="X1557" i="1"/>
  <c r="X1556" i="1"/>
  <c r="X1555" i="1"/>
  <c r="X1554" i="1"/>
  <c r="X1553" i="1"/>
  <c r="X1552" i="1"/>
  <c r="X1551" i="1"/>
  <c r="X1550" i="1"/>
  <c r="X1549" i="1"/>
  <c r="X1548" i="1"/>
  <c r="X1547" i="1"/>
  <c r="X1546" i="1"/>
  <c r="X1545" i="1"/>
  <c r="X1544" i="1"/>
  <c r="X1543" i="1"/>
  <c r="X1542" i="1"/>
  <c r="X1541" i="1"/>
  <c r="X1540" i="1"/>
  <c r="X1539" i="1"/>
  <c r="X1538" i="1"/>
  <c r="X1537" i="1"/>
  <c r="X1536" i="1"/>
  <c r="X1535" i="1"/>
  <c r="X1534" i="1"/>
  <c r="X1533" i="1"/>
  <c r="X1532" i="1"/>
  <c r="X1531" i="1"/>
  <c r="X1530" i="1"/>
  <c r="X1529" i="1"/>
  <c r="X1528" i="1"/>
  <c r="X1527" i="1"/>
  <c r="X1526" i="1"/>
  <c r="X1525" i="1"/>
  <c r="X1524" i="1"/>
  <c r="X1523" i="1"/>
  <c r="X1522" i="1"/>
  <c r="X1521" i="1"/>
  <c r="X1520" i="1"/>
  <c r="X1519" i="1"/>
  <c r="X1518" i="1"/>
  <c r="X1517" i="1"/>
  <c r="X1516" i="1"/>
  <c r="X1515" i="1"/>
  <c r="X1514" i="1"/>
  <c r="X1513" i="1"/>
  <c r="X1512" i="1"/>
  <c r="X1511" i="1"/>
  <c r="X1510" i="1"/>
  <c r="X1509" i="1"/>
  <c r="X1508" i="1"/>
  <c r="X1507" i="1"/>
  <c r="X1506" i="1"/>
  <c r="X1505" i="1"/>
  <c r="X1504" i="1"/>
  <c r="X1503" i="1"/>
  <c r="X1502" i="1"/>
  <c r="X1501" i="1"/>
  <c r="X1500" i="1"/>
  <c r="X1499" i="1"/>
  <c r="X1498" i="1"/>
  <c r="X1497" i="1"/>
  <c r="X1496" i="1"/>
  <c r="X1495" i="1"/>
  <c r="X1494" i="1"/>
  <c r="X1493" i="1"/>
  <c r="X1492" i="1"/>
  <c r="X1491" i="1"/>
  <c r="X1490" i="1"/>
  <c r="X1489" i="1"/>
  <c r="X1488" i="1"/>
  <c r="X1487" i="1"/>
  <c r="X1486" i="1"/>
  <c r="X1485" i="1"/>
  <c r="X1484" i="1"/>
  <c r="X1483" i="1"/>
  <c r="X1482" i="1"/>
  <c r="X1481" i="1"/>
  <c r="X1480" i="1"/>
  <c r="X1479" i="1"/>
  <c r="X1478" i="1"/>
  <c r="X1477" i="1"/>
  <c r="X1476" i="1"/>
  <c r="X1475" i="1"/>
  <c r="X1474" i="1"/>
  <c r="X1473" i="1"/>
  <c r="X1472" i="1"/>
  <c r="X1471" i="1"/>
  <c r="X1470" i="1"/>
  <c r="X1469" i="1"/>
  <c r="X1468" i="1"/>
  <c r="X1467" i="1"/>
  <c r="X1466" i="1"/>
  <c r="X1465" i="1"/>
  <c r="X1464" i="1"/>
  <c r="X1463" i="1"/>
  <c r="X1462" i="1"/>
  <c r="X1461" i="1"/>
  <c r="X1460" i="1"/>
  <c r="X1459" i="1"/>
  <c r="X1458" i="1"/>
  <c r="X1457" i="1"/>
  <c r="X1456" i="1"/>
  <c r="X1455" i="1"/>
  <c r="X1454" i="1"/>
  <c r="X1453" i="1"/>
  <c r="X1452" i="1"/>
  <c r="X1451" i="1"/>
  <c r="X1450" i="1"/>
  <c r="X1449" i="1"/>
  <c r="X1448" i="1"/>
  <c r="X1447" i="1"/>
  <c r="X1446" i="1"/>
  <c r="X1445" i="1"/>
  <c r="X1444" i="1"/>
  <c r="X1443" i="1"/>
  <c r="X1442" i="1"/>
  <c r="X1441" i="1"/>
  <c r="X1440" i="1"/>
  <c r="X1439" i="1"/>
  <c r="X1438" i="1"/>
  <c r="X1437" i="1"/>
  <c r="X1436" i="1"/>
  <c r="X1435" i="1"/>
  <c r="X1434" i="1"/>
  <c r="X1433" i="1"/>
  <c r="X1432" i="1"/>
  <c r="X1431" i="1"/>
  <c r="X1430" i="1"/>
  <c r="X1429" i="1"/>
  <c r="X1428" i="1"/>
  <c r="X1427" i="1"/>
  <c r="X1426" i="1"/>
  <c r="X1425" i="1"/>
  <c r="X1424" i="1"/>
  <c r="X1423" i="1"/>
  <c r="X1422" i="1"/>
  <c r="X1421" i="1"/>
  <c r="X1420" i="1"/>
  <c r="X1419" i="1"/>
  <c r="X1418" i="1"/>
  <c r="X1417" i="1"/>
  <c r="X1416" i="1"/>
  <c r="X1415" i="1"/>
  <c r="X1414" i="1"/>
  <c r="X1413" i="1"/>
  <c r="X1412" i="1"/>
  <c r="X1411" i="1"/>
  <c r="X1410" i="1"/>
  <c r="X1409" i="1"/>
  <c r="X1408" i="1"/>
  <c r="X1407" i="1"/>
  <c r="X1406" i="1"/>
  <c r="X1405" i="1"/>
  <c r="X1404" i="1"/>
  <c r="X1403" i="1"/>
  <c r="X1402" i="1"/>
  <c r="X1401" i="1"/>
  <c r="X1400" i="1"/>
  <c r="X1399" i="1"/>
  <c r="X1398" i="1"/>
  <c r="X1397" i="1"/>
  <c r="X1396" i="1"/>
  <c r="X1395" i="1"/>
  <c r="X1394" i="1"/>
  <c r="X1393" i="1"/>
  <c r="X1392" i="1"/>
  <c r="X1391" i="1"/>
  <c r="X1390" i="1"/>
  <c r="X1389" i="1"/>
  <c r="X1388" i="1"/>
  <c r="X1387" i="1"/>
  <c r="X1386" i="1"/>
  <c r="X1385" i="1"/>
  <c r="X1384" i="1"/>
  <c r="X1383" i="1"/>
  <c r="X1382" i="1"/>
  <c r="X1381" i="1"/>
  <c r="X1380" i="1"/>
  <c r="X1379" i="1"/>
  <c r="X1378" i="1"/>
  <c r="X1377" i="1"/>
  <c r="X1376" i="1"/>
  <c r="X1375" i="1"/>
  <c r="X1374" i="1"/>
  <c r="X1373" i="1"/>
  <c r="X1372" i="1"/>
  <c r="X1371" i="1"/>
  <c r="X1370" i="1"/>
  <c r="X1369" i="1"/>
  <c r="X1368" i="1"/>
  <c r="X1367" i="1"/>
  <c r="X1366" i="1"/>
  <c r="X1365" i="1"/>
  <c r="X1364" i="1"/>
  <c r="X1363" i="1"/>
  <c r="X1362" i="1"/>
  <c r="X1361" i="1"/>
  <c r="X1360" i="1"/>
  <c r="X1359" i="1"/>
  <c r="X1358" i="1"/>
  <c r="X1357" i="1"/>
  <c r="X1356" i="1"/>
  <c r="X1355" i="1"/>
  <c r="X1354" i="1"/>
  <c r="X1353" i="1"/>
  <c r="X1352" i="1"/>
  <c r="X1351" i="1"/>
  <c r="X1350" i="1"/>
  <c r="X1349" i="1"/>
  <c r="X1348" i="1"/>
  <c r="X1347" i="1"/>
  <c r="X1346" i="1"/>
  <c r="X1345" i="1"/>
  <c r="X1344" i="1"/>
  <c r="X1343" i="1"/>
  <c r="X1342" i="1"/>
  <c r="X1341" i="1"/>
  <c r="X1340" i="1"/>
  <c r="X1339" i="1"/>
  <c r="X1338" i="1"/>
  <c r="X1337" i="1"/>
  <c r="X1336" i="1"/>
  <c r="X1335" i="1"/>
  <c r="X1334" i="1"/>
  <c r="X1333" i="1"/>
  <c r="X1332" i="1"/>
  <c r="X1331" i="1"/>
  <c r="X1330" i="1"/>
  <c r="X1329" i="1"/>
  <c r="X1328" i="1"/>
  <c r="X1327" i="1"/>
  <c r="X1326" i="1"/>
  <c r="X1325" i="1"/>
  <c r="X1324" i="1"/>
  <c r="X1323" i="1"/>
  <c r="X1322" i="1"/>
  <c r="X1321" i="1"/>
  <c r="X1320" i="1"/>
  <c r="X1319" i="1"/>
  <c r="X1318" i="1"/>
  <c r="X1317" i="1"/>
  <c r="X1316" i="1"/>
  <c r="X1315" i="1"/>
  <c r="X1314" i="1"/>
  <c r="X1313" i="1"/>
  <c r="X1312" i="1"/>
  <c r="X1311" i="1"/>
  <c r="X1310" i="1"/>
  <c r="X1309" i="1"/>
  <c r="X1308" i="1"/>
  <c r="X1307" i="1"/>
  <c r="X1306" i="1"/>
  <c r="X1305" i="1"/>
  <c r="X1304" i="1"/>
  <c r="X1303" i="1"/>
  <c r="X1302" i="1"/>
  <c r="X1301" i="1"/>
  <c r="X1300" i="1"/>
  <c r="X1299" i="1"/>
  <c r="X1298" i="1"/>
  <c r="X1297" i="1"/>
  <c r="X1296" i="1"/>
  <c r="X1295" i="1"/>
  <c r="X1294" i="1"/>
  <c r="X1293" i="1"/>
  <c r="X1292" i="1"/>
  <c r="X1291" i="1"/>
  <c r="X1290" i="1"/>
  <c r="X1289" i="1"/>
  <c r="X1288" i="1"/>
  <c r="X1287" i="1"/>
  <c r="X1286" i="1"/>
  <c r="X1285" i="1"/>
  <c r="X1284" i="1"/>
  <c r="X1283" i="1"/>
  <c r="X1282" i="1"/>
  <c r="X1281" i="1"/>
  <c r="X1280" i="1"/>
  <c r="X1279" i="1"/>
  <c r="X1278" i="1"/>
  <c r="X1277" i="1"/>
  <c r="X1276" i="1"/>
  <c r="X1275" i="1"/>
  <c r="X1274" i="1"/>
  <c r="X1273" i="1"/>
  <c r="X1272" i="1"/>
  <c r="X1271" i="1"/>
  <c r="X1270" i="1"/>
  <c r="X1269" i="1"/>
  <c r="X1268" i="1"/>
  <c r="X1267" i="1"/>
  <c r="X1266" i="1"/>
  <c r="X1265" i="1"/>
  <c r="X1264" i="1"/>
  <c r="X1263" i="1"/>
  <c r="X1262" i="1"/>
  <c r="X1261" i="1"/>
  <c r="X1260" i="1"/>
  <c r="X1259" i="1"/>
  <c r="X1258" i="1"/>
  <c r="X1257" i="1"/>
  <c r="X1256" i="1"/>
  <c r="X1255" i="1"/>
  <c r="X1254" i="1"/>
  <c r="X1253" i="1"/>
  <c r="X1252" i="1"/>
  <c r="X1251" i="1"/>
  <c r="X1250" i="1"/>
  <c r="X1249" i="1"/>
  <c r="X1248" i="1"/>
  <c r="X1247" i="1"/>
  <c r="X1246" i="1"/>
  <c r="X1245" i="1"/>
  <c r="X1244" i="1"/>
  <c r="X1243" i="1"/>
  <c r="X1242" i="1"/>
  <c r="X1241" i="1"/>
  <c r="X1240" i="1"/>
  <c r="X1239" i="1"/>
  <c r="X1238" i="1"/>
  <c r="X1237" i="1"/>
  <c r="X1236" i="1"/>
  <c r="X1235" i="1"/>
  <c r="X1234" i="1"/>
  <c r="X1233" i="1"/>
  <c r="X1232" i="1"/>
  <c r="X1231" i="1"/>
  <c r="X1230" i="1"/>
  <c r="X1229" i="1"/>
  <c r="X1228" i="1"/>
  <c r="X1227" i="1"/>
  <c r="X1226" i="1"/>
  <c r="X1225" i="1"/>
  <c r="X1224" i="1"/>
  <c r="X1223" i="1"/>
  <c r="X1222" i="1"/>
  <c r="X1221" i="1"/>
  <c r="X1220" i="1"/>
  <c r="X1219" i="1"/>
  <c r="X1218" i="1"/>
  <c r="X1217" i="1"/>
  <c r="X1216" i="1"/>
  <c r="X1215" i="1"/>
  <c r="X1214" i="1"/>
  <c r="X1213" i="1"/>
  <c r="X1212" i="1"/>
  <c r="X1211" i="1"/>
  <c r="X1210" i="1"/>
  <c r="X1209" i="1"/>
  <c r="X1208" i="1"/>
  <c r="X1207" i="1"/>
  <c r="X1206" i="1"/>
  <c r="X1205" i="1"/>
  <c r="X1204" i="1"/>
  <c r="X1203" i="1"/>
  <c r="X1202" i="1"/>
  <c r="X1201" i="1"/>
  <c r="X1200" i="1"/>
  <c r="X1199" i="1"/>
  <c r="X1198" i="1"/>
  <c r="X1197" i="1"/>
  <c r="X1196" i="1"/>
  <c r="X1195" i="1"/>
  <c r="X1194" i="1"/>
  <c r="X1193" i="1"/>
  <c r="X1192" i="1"/>
  <c r="X1191" i="1"/>
  <c r="X1190" i="1"/>
  <c r="X1189" i="1"/>
  <c r="X1188" i="1"/>
  <c r="X1187" i="1"/>
  <c r="X1186" i="1"/>
  <c r="X1185" i="1"/>
  <c r="X1184" i="1"/>
  <c r="X1183" i="1"/>
  <c r="X1182" i="1"/>
  <c r="X1181" i="1"/>
  <c r="X1180" i="1"/>
  <c r="X1179" i="1"/>
  <c r="X1178" i="1"/>
  <c r="X1177" i="1"/>
  <c r="X1176" i="1"/>
  <c r="X1175" i="1"/>
  <c r="X1174" i="1"/>
  <c r="X1173" i="1"/>
  <c r="X1172" i="1"/>
  <c r="X1171" i="1"/>
  <c r="X1170" i="1"/>
  <c r="X1169" i="1"/>
  <c r="X1168" i="1"/>
  <c r="X1167" i="1"/>
  <c r="X1166" i="1"/>
  <c r="X1165" i="1"/>
  <c r="X1164" i="1"/>
  <c r="X1163" i="1"/>
  <c r="X1162" i="1"/>
  <c r="X1161" i="1"/>
  <c r="X1160" i="1"/>
  <c r="X1159" i="1"/>
  <c r="X1158" i="1"/>
  <c r="X1157" i="1"/>
  <c r="X1156" i="1"/>
  <c r="X1155" i="1"/>
  <c r="X1154" i="1"/>
  <c r="X1153" i="1"/>
  <c r="X1152" i="1"/>
  <c r="X1151" i="1"/>
  <c r="X1150" i="1"/>
  <c r="X1149" i="1"/>
  <c r="X1148" i="1"/>
  <c r="X1147" i="1"/>
  <c r="X1146" i="1"/>
  <c r="X1145" i="1"/>
  <c r="X1144" i="1"/>
  <c r="X1143" i="1"/>
  <c r="X1142" i="1"/>
  <c r="X1141" i="1"/>
  <c r="X1140" i="1"/>
  <c r="X1139" i="1"/>
  <c r="X1138" i="1"/>
  <c r="X1137" i="1"/>
  <c r="X1136" i="1"/>
  <c r="X1135" i="1"/>
  <c r="X1134" i="1"/>
  <c r="X1133" i="1"/>
  <c r="X1132" i="1"/>
  <c r="X1131" i="1"/>
  <c r="X1130" i="1"/>
  <c r="X1129" i="1"/>
  <c r="X1128" i="1"/>
  <c r="X1127" i="1"/>
  <c r="X1126" i="1"/>
  <c r="X1125" i="1"/>
  <c r="X1124" i="1"/>
  <c r="X1123" i="1"/>
  <c r="X1122" i="1"/>
  <c r="X1121" i="1"/>
  <c r="X1120" i="1"/>
  <c r="X1119" i="1"/>
  <c r="X1118" i="1"/>
  <c r="X1117" i="1"/>
  <c r="X1116" i="1"/>
  <c r="X1115" i="1"/>
  <c r="X1114" i="1"/>
  <c r="X1113" i="1"/>
  <c r="X1112" i="1"/>
  <c r="X1111" i="1"/>
  <c r="X1110" i="1"/>
  <c r="X1109" i="1"/>
  <c r="X1108" i="1"/>
  <c r="X1107" i="1"/>
  <c r="X1106" i="1"/>
  <c r="X1105" i="1"/>
  <c r="X1104" i="1"/>
  <c r="X1103" i="1"/>
  <c r="X1102" i="1"/>
  <c r="X1101" i="1"/>
  <c r="X1100" i="1"/>
  <c r="X1099" i="1"/>
  <c r="X1098" i="1"/>
  <c r="X1097" i="1"/>
  <c r="X1096" i="1"/>
  <c r="X1095" i="1"/>
  <c r="X1094" i="1"/>
  <c r="X1093" i="1"/>
  <c r="X1092" i="1"/>
  <c r="X1091" i="1"/>
  <c r="X1090" i="1"/>
  <c r="X1089" i="1"/>
  <c r="X1088" i="1"/>
  <c r="X1087" i="1"/>
  <c r="X1086" i="1"/>
  <c r="X1085" i="1"/>
  <c r="X1084" i="1"/>
  <c r="X1083" i="1"/>
  <c r="X1082" i="1"/>
  <c r="X1081" i="1"/>
  <c r="X1080" i="1"/>
  <c r="X1079" i="1"/>
  <c r="X1078" i="1"/>
  <c r="X1077" i="1"/>
  <c r="X1076" i="1"/>
  <c r="X1075" i="1"/>
  <c r="X1074" i="1"/>
  <c r="X1073" i="1"/>
  <c r="X1072" i="1"/>
  <c r="X1071" i="1"/>
  <c r="X1070" i="1"/>
  <c r="X1069" i="1"/>
  <c r="X1068" i="1"/>
  <c r="X1067" i="1"/>
  <c r="X1066" i="1"/>
  <c r="X1065" i="1"/>
  <c r="X1064" i="1"/>
  <c r="X1063" i="1"/>
  <c r="X1062" i="1"/>
  <c r="X1061" i="1"/>
  <c r="X1060" i="1"/>
  <c r="X1059" i="1"/>
  <c r="X1058" i="1"/>
  <c r="X1057" i="1"/>
  <c r="X1056" i="1"/>
  <c r="X1055" i="1"/>
  <c r="X1054" i="1"/>
  <c r="X1053" i="1"/>
  <c r="X1052" i="1"/>
  <c r="X1051" i="1"/>
  <c r="X1050" i="1"/>
  <c r="X1049" i="1"/>
  <c r="X1048" i="1"/>
  <c r="X1047" i="1"/>
  <c r="X1046" i="1"/>
  <c r="X1045" i="1"/>
  <c r="X1044" i="1"/>
  <c r="X1043" i="1"/>
  <c r="X1042" i="1"/>
  <c r="X1041" i="1"/>
  <c r="X1040" i="1"/>
  <c r="X1039" i="1"/>
  <c r="X1038" i="1"/>
  <c r="X1037" i="1"/>
  <c r="X1036" i="1"/>
  <c r="X1035" i="1"/>
  <c r="X1034" i="1"/>
  <c r="X1033" i="1"/>
  <c r="X1032" i="1"/>
  <c r="X1031" i="1"/>
  <c r="X1030" i="1"/>
  <c r="X1029" i="1"/>
  <c r="X1028" i="1"/>
  <c r="X1027" i="1"/>
  <c r="X1026" i="1"/>
  <c r="X1025" i="1"/>
  <c r="X1024" i="1"/>
  <c r="X1023" i="1"/>
  <c r="X1022" i="1"/>
  <c r="X1021" i="1"/>
  <c r="X1020" i="1"/>
  <c r="X1019" i="1"/>
  <c r="X1018" i="1"/>
  <c r="X1017" i="1"/>
  <c r="X1016" i="1"/>
  <c r="X1015" i="1"/>
  <c r="X1014" i="1"/>
  <c r="X1013" i="1"/>
  <c r="X1012" i="1"/>
  <c r="X1011" i="1"/>
  <c r="X1010" i="1"/>
  <c r="X1009" i="1"/>
  <c r="X1008" i="1"/>
  <c r="X1007" i="1"/>
  <c r="X1006" i="1"/>
  <c r="X1005" i="1"/>
  <c r="X1004" i="1"/>
  <c r="X1003" i="1"/>
  <c r="X1002" i="1"/>
  <c r="X1001" i="1"/>
  <c r="X1000" i="1"/>
  <c r="X999" i="1"/>
  <c r="X998" i="1"/>
  <c r="X997" i="1"/>
  <c r="X996" i="1"/>
  <c r="X995" i="1"/>
  <c r="X994" i="1"/>
  <c r="X993" i="1"/>
  <c r="X992" i="1"/>
  <c r="X991" i="1"/>
  <c r="X990" i="1"/>
  <c r="X989" i="1"/>
  <c r="X988" i="1"/>
  <c r="X987" i="1"/>
  <c r="X986" i="1"/>
  <c r="X985" i="1"/>
  <c r="X984" i="1"/>
  <c r="X983" i="1"/>
  <c r="X982" i="1"/>
  <c r="X981" i="1"/>
  <c r="X980" i="1"/>
  <c r="X979" i="1"/>
  <c r="X978" i="1"/>
  <c r="X977" i="1"/>
  <c r="X976" i="1"/>
  <c r="X975" i="1"/>
  <c r="X974" i="1"/>
  <c r="X973" i="1"/>
  <c r="X972" i="1"/>
  <c r="X971" i="1"/>
  <c r="X970" i="1"/>
  <c r="X969" i="1"/>
  <c r="X968" i="1"/>
  <c r="X967" i="1"/>
  <c r="X966" i="1"/>
  <c r="X965" i="1"/>
  <c r="X964" i="1"/>
  <c r="X963" i="1"/>
  <c r="X962" i="1"/>
  <c r="X961" i="1"/>
  <c r="X960" i="1"/>
  <c r="X959" i="1"/>
  <c r="X958" i="1"/>
  <c r="X957" i="1"/>
  <c r="X956" i="1"/>
  <c r="X955" i="1"/>
  <c r="X954" i="1"/>
  <c r="X953" i="1"/>
  <c r="X952" i="1"/>
  <c r="X951" i="1"/>
  <c r="X950" i="1"/>
  <c r="X949" i="1"/>
  <c r="X948" i="1"/>
  <c r="X947" i="1"/>
  <c r="X946" i="1"/>
  <c r="X945" i="1"/>
  <c r="X944" i="1"/>
  <c r="X943" i="1"/>
  <c r="X942" i="1"/>
  <c r="X941" i="1"/>
  <c r="X940" i="1"/>
  <c r="X939" i="1"/>
  <c r="X938" i="1"/>
  <c r="X937" i="1"/>
  <c r="X936" i="1"/>
  <c r="X935" i="1"/>
  <c r="X934" i="1"/>
  <c r="X933" i="1"/>
  <c r="X932" i="1"/>
  <c r="X931" i="1"/>
  <c r="X930" i="1"/>
  <c r="X929" i="1"/>
  <c r="X928" i="1"/>
  <c r="X927" i="1"/>
  <c r="X926" i="1"/>
  <c r="X925" i="1"/>
  <c r="X924" i="1"/>
  <c r="X923" i="1"/>
  <c r="X922" i="1"/>
  <c r="X921" i="1"/>
  <c r="X920" i="1"/>
  <c r="X919" i="1"/>
  <c r="X918" i="1"/>
  <c r="X917" i="1"/>
  <c r="X916" i="1"/>
  <c r="X915" i="1"/>
  <c r="X914" i="1"/>
  <c r="X913" i="1"/>
  <c r="X912" i="1"/>
  <c r="X911" i="1"/>
  <c r="X910" i="1"/>
  <c r="X909" i="1"/>
  <c r="X908" i="1"/>
  <c r="X907" i="1"/>
  <c r="X906" i="1"/>
  <c r="X905" i="1"/>
  <c r="X904" i="1"/>
  <c r="X903" i="1"/>
  <c r="X902" i="1"/>
  <c r="X901" i="1"/>
  <c r="X900" i="1"/>
  <c r="X899" i="1"/>
  <c r="X898" i="1"/>
  <c r="X897" i="1"/>
  <c r="X896" i="1"/>
  <c r="X895" i="1"/>
  <c r="X894" i="1"/>
  <c r="X893" i="1"/>
  <c r="X892" i="1"/>
  <c r="X891" i="1"/>
  <c r="X890" i="1"/>
  <c r="X889" i="1"/>
  <c r="X888" i="1"/>
  <c r="X887" i="1"/>
  <c r="X886" i="1"/>
  <c r="X885" i="1"/>
  <c r="X884" i="1"/>
  <c r="X883" i="1"/>
  <c r="X882" i="1"/>
  <c r="X881" i="1"/>
  <c r="X880" i="1"/>
  <c r="X879" i="1"/>
  <c r="X878" i="1"/>
  <c r="X877" i="1"/>
  <c r="X876" i="1"/>
  <c r="X875" i="1"/>
  <c r="X874" i="1"/>
  <c r="X873" i="1"/>
  <c r="X872" i="1"/>
  <c r="X871" i="1"/>
  <c r="X870" i="1"/>
  <c r="X869" i="1"/>
  <c r="X868" i="1"/>
  <c r="X867" i="1"/>
  <c r="X866" i="1"/>
  <c r="X865" i="1"/>
  <c r="X864" i="1"/>
  <c r="X863" i="1"/>
  <c r="X862" i="1"/>
  <c r="X861" i="1"/>
  <c r="X860" i="1"/>
  <c r="X859" i="1"/>
  <c r="X858" i="1"/>
  <c r="X857" i="1"/>
  <c r="X856" i="1"/>
  <c r="X855" i="1"/>
  <c r="X854" i="1"/>
  <c r="X853" i="1"/>
  <c r="X852" i="1"/>
  <c r="X851" i="1"/>
  <c r="X850" i="1"/>
  <c r="X849" i="1"/>
  <c r="X848" i="1"/>
  <c r="X847" i="1"/>
  <c r="X846" i="1"/>
  <c r="X845" i="1"/>
  <c r="X844" i="1"/>
  <c r="X843" i="1"/>
  <c r="X842" i="1"/>
  <c r="X841" i="1"/>
  <c r="X840" i="1"/>
  <c r="X839" i="1"/>
  <c r="X838" i="1"/>
  <c r="X837" i="1"/>
  <c r="X836" i="1"/>
  <c r="X835" i="1"/>
  <c r="X834" i="1"/>
  <c r="X833" i="1"/>
  <c r="X832" i="1"/>
  <c r="X831" i="1"/>
  <c r="X830" i="1"/>
  <c r="X829" i="1"/>
  <c r="X828" i="1"/>
  <c r="X827" i="1"/>
  <c r="X826" i="1"/>
  <c r="X825" i="1"/>
  <c r="X824" i="1"/>
  <c r="X823" i="1"/>
  <c r="X822" i="1"/>
  <c r="X821" i="1"/>
  <c r="X820" i="1"/>
  <c r="X819" i="1"/>
  <c r="X818" i="1"/>
  <c r="X817" i="1"/>
  <c r="X816" i="1"/>
  <c r="X815" i="1"/>
  <c r="X814" i="1"/>
  <c r="X813" i="1"/>
  <c r="X812" i="1"/>
  <c r="X811" i="1"/>
  <c r="X810" i="1"/>
  <c r="X809" i="1"/>
  <c r="X808" i="1"/>
  <c r="X807" i="1"/>
  <c r="X806" i="1"/>
  <c r="X805" i="1"/>
  <c r="X804" i="1"/>
  <c r="X803" i="1"/>
  <c r="X802" i="1"/>
  <c r="X801" i="1"/>
  <c r="X800" i="1"/>
  <c r="X799" i="1"/>
  <c r="X798" i="1"/>
  <c r="X797" i="1"/>
  <c r="X796" i="1"/>
  <c r="X795" i="1"/>
  <c r="X794" i="1"/>
  <c r="X793" i="1"/>
  <c r="X792" i="1"/>
  <c r="X791" i="1"/>
  <c r="X790" i="1"/>
  <c r="X789" i="1"/>
  <c r="X788" i="1"/>
  <c r="X787" i="1"/>
  <c r="X786" i="1"/>
  <c r="X785" i="1"/>
  <c r="X784" i="1"/>
  <c r="X783" i="1"/>
  <c r="X782" i="1"/>
  <c r="X781" i="1"/>
  <c r="X780" i="1"/>
  <c r="X779" i="1"/>
  <c r="X778" i="1"/>
  <c r="X777" i="1"/>
  <c r="X776" i="1"/>
  <c r="X775" i="1"/>
  <c r="X774" i="1"/>
  <c r="X773" i="1"/>
  <c r="X772" i="1"/>
  <c r="X771" i="1"/>
  <c r="X770" i="1"/>
  <c r="X769" i="1"/>
  <c r="X768" i="1"/>
  <c r="X767" i="1"/>
  <c r="X766" i="1"/>
  <c r="X765" i="1"/>
  <c r="X764" i="1"/>
  <c r="X763" i="1"/>
  <c r="X762" i="1"/>
  <c r="X761" i="1"/>
  <c r="X760" i="1"/>
  <c r="X759" i="1"/>
  <c r="X758" i="1"/>
  <c r="X757" i="1"/>
  <c r="X756" i="1"/>
  <c r="X755" i="1"/>
  <c r="X754" i="1"/>
  <c r="X753" i="1"/>
  <c r="X752" i="1"/>
  <c r="X751" i="1"/>
  <c r="X750" i="1"/>
  <c r="X749" i="1"/>
  <c r="X748" i="1"/>
  <c r="X747" i="1"/>
  <c r="X746" i="1"/>
  <c r="X745" i="1"/>
  <c r="X744" i="1"/>
  <c r="X743" i="1"/>
  <c r="X742" i="1"/>
  <c r="X741" i="1"/>
  <c r="X740" i="1"/>
  <c r="X739" i="1"/>
  <c r="X738" i="1"/>
  <c r="X737" i="1"/>
  <c r="X736" i="1"/>
  <c r="X735" i="1"/>
  <c r="X734" i="1"/>
  <c r="X733" i="1"/>
  <c r="X732" i="1"/>
  <c r="X731" i="1"/>
  <c r="X730" i="1"/>
  <c r="X729" i="1"/>
  <c r="X728" i="1"/>
  <c r="X727" i="1"/>
  <c r="X726" i="1"/>
  <c r="X725" i="1"/>
  <c r="X724" i="1"/>
  <c r="X723" i="1"/>
  <c r="X722" i="1"/>
  <c r="X721" i="1"/>
  <c r="X720" i="1"/>
  <c r="X719" i="1"/>
  <c r="X718" i="1"/>
  <c r="X717" i="1"/>
  <c r="X716" i="1"/>
  <c r="X715" i="1"/>
  <c r="X714" i="1"/>
  <c r="X713" i="1"/>
  <c r="X712" i="1"/>
  <c r="X711" i="1"/>
  <c r="X710" i="1"/>
  <c r="X709" i="1"/>
  <c r="X708" i="1"/>
  <c r="X707" i="1"/>
  <c r="X706" i="1"/>
  <c r="X705" i="1"/>
  <c r="X704" i="1"/>
  <c r="X703" i="1"/>
  <c r="X702" i="1"/>
  <c r="X701" i="1"/>
  <c r="X700" i="1"/>
  <c r="X699" i="1"/>
  <c r="X698" i="1"/>
  <c r="X697" i="1"/>
  <c r="X696" i="1"/>
  <c r="X695" i="1"/>
  <c r="X694" i="1"/>
  <c r="X693" i="1"/>
  <c r="X692" i="1"/>
  <c r="X691" i="1"/>
  <c r="X690" i="1"/>
  <c r="X689" i="1"/>
  <c r="X688" i="1"/>
  <c r="X687" i="1"/>
  <c r="X686" i="1"/>
  <c r="X685" i="1"/>
  <c r="X684" i="1"/>
  <c r="X683" i="1"/>
  <c r="X682" i="1"/>
  <c r="X681" i="1"/>
  <c r="X680" i="1"/>
  <c r="X679" i="1"/>
  <c r="X678" i="1"/>
  <c r="X677" i="1"/>
  <c r="X676" i="1"/>
  <c r="X675" i="1"/>
  <c r="X674" i="1"/>
  <c r="X673" i="1"/>
  <c r="X672" i="1"/>
  <c r="X671" i="1"/>
  <c r="X670" i="1"/>
  <c r="X669" i="1"/>
  <c r="X668" i="1"/>
  <c r="X667" i="1"/>
  <c r="X666" i="1"/>
  <c r="X665" i="1"/>
  <c r="X664" i="1"/>
  <c r="X663" i="1"/>
  <c r="X662" i="1"/>
  <c r="X661" i="1"/>
  <c r="X660" i="1"/>
  <c r="X659" i="1"/>
  <c r="X658" i="1"/>
  <c r="X657" i="1"/>
  <c r="X656" i="1"/>
  <c r="X655" i="1"/>
  <c r="X654" i="1"/>
  <c r="X653" i="1"/>
  <c r="X652" i="1"/>
  <c r="X651" i="1"/>
  <c r="X650" i="1"/>
  <c r="X649" i="1"/>
  <c r="X648" i="1"/>
  <c r="X647" i="1"/>
  <c r="X646" i="1"/>
  <c r="X645" i="1"/>
  <c r="X644" i="1"/>
  <c r="X643" i="1"/>
  <c r="X642" i="1"/>
  <c r="X641" i="1"/>
  <c r="X640" i="1"/>
  <c r="X639" i="1"/>
  <c r="X638" i="1"/>
  <c r="X637" i="1"/>
  <c r="X636" i="1"/>
  <c r="X635" i="1"/>
  <c r="X634" i="1"/>
  <c r="X633" i="1"/>
  <c r="X632" i="1"/>
  <c r="X631" i="1"/>
  <c r="X630" i="1"/>
  <c r="X629" i="1"/>
  <c r="X628" i="1"/>
  <c r="X627" i="1"/>
  <c r="X626" i="1"/>
  <c r="X625" i="1"/>
  <c r="X624" i="1"/>
  <c r="X623" i="1"/>
  <c r="X622" i="1"/>
  <c r="X621" i="1"/>
  <c r="X620" i="1"/>
  <c r="X619" i="1"/>
  <c r="X618" i="1"/>
  <c r="X617" i="1"/>
  <c r="X616" i="1"/>
  <c r="X615" i="1"/>
  <c r="X614" i="1"/>
  <c r="X613" i="1"/>
  <c r="X612" i="1"/>
  <c r="X611" i="1"/>
  <c r="X610" i="1"/>
  <c r="X609" i="1"/>
  <c r="X608" i="1"/>
  <c r="X607" i="1"/>
  <c r="X606" i="1"/>
  <c r="X605" i="1"/>
  <c r="X604" i="1"/>
  <c r="X603" i="1"/>
  <c r="X602" i="1"/>
  <c r="X601" i="1"/>
  <c r="X600" i="1"/>
  <c r="X599" i="1"/>
  <c r="X598" i="1"/>
  <c r="X597" i="1"/>
  <c r="X596" i="1"/>
  <c r="X595" i="1"/>
  <c r="X594" i="1"/>
  <c r="X593" i="1"/>
  <c r="X592" i="1"/>
  <c r="X591" i="1"/>
  <c r="X590" i="1"/>
  <c r="X589" i="1"/>
  <c r="X588" i="1"/>
  <c r="X587" i="1"/>
  <c r="X586" i="1"/>
  <c r="X585" i="1"/>
  <c r="X584" i="1"/>
  <c r="X583" i="1"/>
  <c r="X582" i="1"/>
  <c r="X581" i="1"/>
  <c r="X580" i="1"/>
  <c r="X579" i="1"/>
  <c r="X578" i="1"/>
  <c r="X577" i="1"/>
  <c r="X576" i="1"/>
  <c r="X575" i="1"/>
  <c r="X574" i="1"/>
  <c r="X573" i="1"/>
  <c r="X572" i="1"/>
  <c r="X571" i="1"/>
  <c r="X570" i="1"/>
  <c r="X569" i="1"/>
  <c r="X568" i="1"/>
  <c r="X567" i="1"/>
  <c r="X566" i="1"/>
  <c r="X565" i="1"/>
  <c r="X564" i="1"/>
  <c r="X563" i="1"/>
  <c r="X562" i="1"/>
  <c r="X561" i="1"/>
  <c r="X560" i="1"/>
  <c r="X559" i="1"/>
  <c r="X558" i="1"/>
  <c r="X557" i="1"/>
  <c r="X556" i="1"/>
  <c r="X555" i="1"/>
  <c r="X554" i="1"/>
  <c r="X553" i="1"/>
  <c r="X552" i="1"/>
  <c r="X551" i="1"/>
  <c r="X550" i="1"/>
  <c r="X549" i="1"/>
  <c r="X548" i="1"/>
  <c r="X547" i="1"/>
  <c r="X546" i="1"/>
  <c r="X545" i="1"/>
  <c r="X544" i="1"/>
  <c r="X543" i="1"/>
  <c r="X542" i="1"/>
  <c r="X541" i="1"/>
  <c r="X540" i="1"/>
  <c r="X539" i="1"/>
  <c r="X538" i="1"/>
  <c r="X537" i="1"/>
  <c r="X536" i="1"/>
  <c r="X535" i="1"/>
  <c r="X534" i="1"/>
  <c r="X533" i="1"/>
  <c r="X532" i="1"/>
  <c r="X531" i="1"/>
  <c r="X530" i="1"/>
  <c r="X529" i="1"/>
  <c r="X528" i="1"/>
  <c r="X527" i="1"/>
  <c r="X526" i="1"/>
  <c r="X525" i="1"/>
  <c r="X524" i="1"/>
  <c r="X523" i="1"/>
  <c r="X522" i="1"/>
  <c r="X521" i="1"/>
  <c r="X520" i="1"/>
  <c r="X519" i="1"/>
  <c r="X518" i="1"/>
  <c r="X517" i="1"/>
  <c r="X516" i="1"/>
  <c r="X515" i="1"/>
  <c r="X514" i="1"/>
  <c r="X513" i="1"/>
  <c r="X512" i="1"/>
  <c r="X511" i="1"/>
  <c r="X510" i="1"/>
  <c r="X509" i="1"/>
  <c r="X508" i="1"/>
  <c r="X507" i="1"/>
  <c r="X506" i="1"/>
  <c r="X505" i="1"/>
  <c r="X504" i="1"/>
  <c r="X503" i="1"/>
  <c r="X502" i="1"/>
  <c r="X501" i="1"/>
  <c r="X500" i="1"/>
  <c r="X499" i="1"/>
  <c r="X498" i="1"/>
  <c r="X497" i="1"/>
  <c r="X496" i="1"/>
  <c r="X495" i="1"/>
  <c r="X494" i="1"/>
  <c r="X493" i="1"/>
  <c r="X492" i="1"/>
  <c r="X491" i="1"/>
  <c r="X490" i="1"/>
  <c r="X489" i="1"/>
  <c r="X488" i="1"/>
  <c r="X487" i="1"/>
  <c r="X486" i="1"/>
  <c r="X485" i="1"/>
  <c r="X484" i="1"/>
  <c r="X483" i="1"/>
  <c r="X482" i="1"/>
  <c r="X481" i="1"/>
  <c r="X480" i="1"/>
  <c r="X479" i="1"/>
  <c r="X478" i="1"/>
  <c r="X477" i="1"/>
  <c r="X476" i="1"/>
  <c r="X475" i="1"/>
  <c r="X474" i="1"/>
  <c r="X473" i="1"/>
  <c r="X472" i="1"/>
  <c r="X471" i="1"/>
  <c r="X470" i="1"/>
  <c r="X469" i="1"/>
  <c r="X468" i="1"/>
  <c r="X467" i="1"/>
  <c r="X466" i="1"/>
  <c r="X465" i="1"/>
  <c r="X464" i="1"/>
  <c r="X463" i="1"/>
  <c r="X462" i="1"/>
  <c r="X461" i="1"/>
  <c r="X460" i="1"/>
  <c r="X459" i="1"/>
  <c r="X458" i="1"/>
  <c r="X457" i="1"/>
  <c r="X456" i="1"/>
  <c r="X455" i="1"/>
  <c r="X454" i="1"/>
  <c r="X453" i="1"/>
  <c r="X452" i="1"/>
  <c r="X451" i="1"/>
  <c r="X450" i="1"/>
  <c r="X449" i="1"/>
  <c r="X448" i="1"/>
  <c r="X447" i="1"/>
  <c r="X446" i="1"/>
  <c r="X445" i="1"/>
  <c r="X444" i="1"/>
  <c r="X443" i="1"/>
  <c r="X442" i="1"/>
  <c r="X441" i="1"/>
  <c r="X440" i="1"/>
  <c r="X439" i="1"/>
  <c r="X438" i="1"/>
  <c r="X437" i="1"/>
  <c r="X436" i="1"/>
  <c r="X435" i="1"/>
  <c r="X434" i="1"/>
  <c r="X433" i="1"/>
  <c r="X432" i="1"/>
  <c r="X431" i="1"/>
  <c r="X430" i="1"/>
  <c r="X429" i="1"/>
  <c r="X428" i="1"/>
  <c r="X427" i="1"/>
  <c r="X426" i="1"/>
  <c r="X425" i="1"/>
  <c r="X424" i="1"/>
  <c r="X423" i="1"/>
  <c r="X422" i="1"/>
  <c r="X421" i="1"/>
  <c r="X420" i="1"/>
  <c r="X419" i="1"/>
  <c r="X418" i="1"/>
  <c r="X417" i="1"/>
  <c r="X416" i="1"/>
  <c r="X415" i="1"/>
  <c r="X414" i="1"/>
  <c r="X413" i="1"/>
  <c r="X412" i="1"/>
  <c r="X411" i="1"/>
  <c r="X410" i="1"/>
  <c r="X409" i="1"/>
  <c r="X408" i="1"/>
  <c r="X407" i="1"/>
  <c r="X406" i="1"/>
  <c r="X405" i="1"/>
  <c r="X404" i="1"/>
  <c r="X403" i="1"/>
  <c r="X402" i="1"/>
  <c r="X401" i="1"/>
  <c r="X400" i="1"/>
  <c r="X399" i="1"/>
  <c r="X398" i="1"/>
  <c r="X397" i="1"/>
  <c r="X396" i="1"/>
  <c r="X395" i="1"/>
  <c r="X394" i="1"/>
  <c r="X393" i="1"/>
  <c r="X392" i="1"/>
  <c r="X391" i="1"/>
  <c r="X390" i="1"/>
  <c r="X389" i="1"/>
  <c r="X388" i="1"/>
  <c r="X387" i="1"/>
  <c r="X386" i="1"/>
  <c r="X385" i="1"/>
  <c r="X384" i="1"/>
  <c r="X383" i="1"/>
  <c r="X382" i="1"/>
  <c r="X381" i="1"/>
  <c r="X380" i="1"/>
  <c r="X379" i="1"/>
  <c r="X378" i="1"/>
  <c r="X377" i="1"/>
  <c r="X376" i="1"/>
  <c r="X375" i="1"/>
  <c r="X374" i="1"/>
  <c r="X373" i="1"/>
  <c r="X372" i="1"/>
  <c r="X371" i="1"/>
  <c r="X370" i="1"/>
  <c r="X369" i="1"/>
  <c r="X368" i="1"/>
  <c r="X367" i="1"/>
  <c r="X366" i="1"/>
  <c r="X365" i="1"/>
  <c r="X364" i="1"/>
  <c r="X363" i="1"/>
  <c r="X362" i="1"/>
  <c r="X361" i="1"/>
  <c r="X360" i="1"/>
  <c r="X359" i="1"/>
  <c r="X358" i="1"/>
  <c r="X357" i="1"/>
  <c r="X356" i="1"/>
  <c r="X355" i="1"/>
  <c r="X354" i="1"/>
  <c r="X353" i="1"/>
  <c r="X352" i="1"/>
  <c r="X351" i="1"/>
  <c r="X350" i="1"/>
  <c r="X349" i="1"/>
  <c r="X348" i="1"/>
  <c r="X347" i="1"/>
  <c r="X346" i="1"/>
  <c r="X345" i="1"/>
  <c r="X344" i="1"/>
  <c r="X343" i="1"/>
  <c r="X342" i="1"/>
  <c r="X341" i="1"/>
  <c r="X340" i="1"/>
  <c r="X339" i="1"/>
  <c r="X338" i="1"/>
  <c r="X337" i="1"/>
  <c r="X336" i="1"/>
  <c r="X335" i="1"/>
  <c r="X334" i="1"/>
  <c r="X333" i="1"/>
  <c r="X332" i="1"/>
  <c r="X331" i="1"/>
  <c r="X330" i="1"/>
  <c r="X329" i="1"/>
  <c r="X328" i="1"/>
  <c r="X327" i="1"/>
  <c r="X326" i="1"/>
  <c r="X325" i="1"/>
  <c r="X324" i="1"/>
  <c r="X323" i="1"/>
  <c r="X322" i="1"/>
  <c r="X321" i="1"/>
  <c r="X320" i="1"/>
  <c r="X319" i="1"/>
  <c r="X318" i="1"/>
  <c r="X317" i="1"/>
  <c r="X316" i="1"/>
  <c r="X315" i="1"/>
  <c r="X314" i="1"/>
  <c r="X313" i="1"/>
  <c r="X312" i="1"/>
  <c r="X311" i="1"/>
  <c r="X310" i="1"/>
  <c r="X309" i="1"/>
  <c r="X308" i="1"/>
  <c r="X307" i="1"/>
  <c r="X306" i="1"/>
  <c r="X305" i="1"/>
  <c r="X304" i="1"/>
  <c r="X303" i="1"/>
  <c r="X302" i="1"/>
  <c r="X301" i="1"/>
  <c r="X300" i="1"/>
  <c r="X299" i="1"/>
  <c r="X298" i="1"/>
  <c r="X297" i="1"/>
  <c r="X296" i="1"/>
  <c r="X295" i="1"/>
  <c r="X294" i="1"/>
  <c r="X293" i="1"/>
  <c r="X292" i="1"/>
  <c r="X291" i="1"/>
  <c r="X290" i="1"/>
  <c r="X289" i="1"/>
  <c r="X288" i="1"/>
  <c r="X287" i="1"/>
  <c r="X286" i="1"/>
  <c r="X285" i="1"/>
  <c r="X284" i="1"/>
  <c r="X283" i="1"/>
  <c r="X282" i="1"/>
  <c r="X281" i="1"/>
  <c r="X280" i="1"/>
  <c r="X279" i="1"/>
  <c r="X278" i="1"/>
  <c r="X277" i="1"/>
  <c r="X276" i="1"/>
  <c r="X275" i="1"/>
  <c r="X274" i="1"/>
  <c r="X273" i="1"/>
  <c r="X272" i="1"/>
  <c r="X271" i="1"/>
  <c r="X270" i="1"/>
  <c r="X269" i="1"/>
  <c r="X268" i="1"/>
  <c r="X267" i="1"/>
  <c r="X266" i="1"/>
  <c r="X265" i="1"/>
  <c r="X264" i="1"/>
  <c r="X263" i="1"/>
  <c r="X262" i="1"/>
  <c r="X261" i="1"/>
  <c r="X260" i="1"/>
  <c r="X259" i="1"/>
  <c r="X258" i="1"/>
  <c r="X257" i="1"/>
  <c r="X256" i="1"/>
  <c r="X255" i="1"/>
  <c r="X254" i="1"/>
  <c r="X253" i="1"/>
  <c r="X252" i="1"/>
  <c r="X251" i="1"/>
  <c r="X250" i="1"/>
  <c r="X249" i="1"/>
  <c r="X248" i="1"/>
  <c r="X247" i="1"/>
  <c r="X246" i="1"/>
  <c r="X245" i="1"/>
  <c r="X244" i="1"/>
  <c r="X243" i="1"/>
  <c r="X242" i="1"/>
  <c r="X241" i="1"/>
  <c r="X240" i="1"/>
  <c r="X239" i="1"/>
  <c r="X238" i="1"/>
  <c r="X237" i="1"/>
  <c r="X236" i="1"/>
  <c r="X235" i="1"/>
  <c r="X234" i="1"/>
  <c r="X233" i="1"/>
  <c r="X232" i="1"/>
  <c r="X231" i="1"/>
  <c r="X230" i="1"/>
  <c r="X229" i="1"/>
  <c r="X228" i="1"/>
  <c r="X227" i="1"/>
  <c r="X226" i="1"/>
  <c r="X225" i="1"/>
  <c r="X224" i="1"/>
  <c r="X223" i="1"/>
  <c r="X222" i="1"/>
  <c r="X221" i="1"/>
  <c r="X220" i="1"/>
  <c r="X219" i="1"/>
  <c r="X218" i="1"/>
  <c r="X217" i="1"/>
  <c r="X216" i="1"/>
  <c r="X215" i="1"/>
  <c r="X214" i="1"/>
  <c r="X213" i="1"/>
  <c r="X212" i="1"/>
  <c r="X211" i="1"/>
  <c r="X210" i="1"/>
  <c r="X209" i="1"/>
  <c r="X208" i="1"/>
  <c r="X207" i="1"/>
  <c r="X206" i="1"/>
  <c r="X205" i="1"/>
  <c r="X204" i="1"/>
  <c r="X203" i="1"/>
  <c r="X202" i="1"/>
  <c r="X201" i="1"/>
  <c r="X200" i="1"/>
  <c r="X199" i="1"/>
  <c r="X198" i="1"/>
  <c r="X197" i="1"/>
  <c r="X196" i="1"/>
  <c r="X195" i="1"/>
  <c r="X194" i="1"/>
  <c r="X193" i="1"/>
  <c r="X192" i="1"/>
  <c r="X191" i="1"/>
  <c r="X190" i="1"/>
  <c r="X189" i="1"/>
  <c r="X188" i="1"/>
  <c r="X187" i="1"/>
  <c r="X186" i="1"/>
  <c r="X185" i="1"/>
  <c r="X184" i="1"/>
  <c r="X183" i="1"/>
  <c r="X182" i="1"/>
  <c r="X181" i="1"/>
  <c r="X180" i="1"/>
  <c r="X179" i="1"/>
  <c r="X178" i="1"/>
  <c r="X177" i="1"/>
  <c r="X176" i="1"/>
  <c r="X175" i="1"/>
  <c r="X174" i="1"/>
  <c r="X173" i="1"/>
  <c r="X172" i="1"/>
  <c r="X171" i="1"/>
  <c r="X170" i="1"/>
  <c r="X169" i="1"/>
  <c r="X168" i="1"/>
  <c r="X167" i="1"/>
  <c r="X166" i="1"/>
  <c r="X165" i="1"/>
  <c r="X164" i="1"/>
  <c r="X163" i="1"/>
  <c r="X162" i="1"/>
  <c r="X161" i="1"/>
  <c r="X160" i="1"/>
  <c r="X159" i="1"/>
  <c r="X158" i="1"/>
  <c r="X157" i="1"/>
  <c r="X156" i="1"/>
  <c r="X155" i="1"/>
  <c r="X154" i="1"/>
  <c r="X153" i="1"/>
  <c r="X152" i="1"/>
  <c r="X151" i="1"/>
  <c r="X150" i="1"/>
  <c r="X149" i="1"/>
  <c r="X148" i="1"/>
  <c r="X147" i="1"/>
  <c r="X146" i="1"/>
  <c r="X145" i="1"/>
  <c r="X144" i="1"/>
  <c r="X143" i="1"/>
  <c r="X142" i="1"/>
  <c r="X141" i="1"/>
  <c r="X140" i="1"/>
  <c r="X139" i="1"/>
  <c r="X138" i="1"/>
  <c r="X137" i="1"/>
  <c r="X136" i="1"/>
  <c r="X135" i="1"/>
  <c r="X134" i="1"/>
  <c r="X133" i="1"/>
  <c r="X132" i="1"/>
  <c r="X131" i="1"/>
  <c r="X130" i="1"/>
  <c r="X129" i="1"/>
  <c r="X128" i="1"/>
  <c r="X127" i="1"/>
  <c r="X126" i="1"/>
  <c r="X125" i="1"/>
  <c r="X124" i="1"/>
  <c r="X123" i="1"/>
  <c r="X122" i="1"/>
  <c r="X121" i="1"/>
  <c r="X120" i="1"/>
  <c r="X119" i="1"/>
  <c r="X118" i="1"/>
  <c r="X117" i="1"/>
  <c r="X116" i="1"/>
  <c r="X115" i="1"/>
  <c r="X114" i="1"/>
  <c r="X113" i="1"/>
  <c r="X112" i="1"/>
  <c r="X111" i="1"/>
  <c r="X110" i="1"/>
  <c r="X109" i="1"/>
  <c r="X108" i="1"/>
  <c r="X107" i="1"/>
  <c r="X106" i="1"/>
  <c r="X105" i="1"/>
  <c r="X104" i="1"/>
  <c r="X103" i="1"/>
  <c r="X102" i="1"/>
  <c r="X101" i="1"/>
  <c r="X100" i="1"/>
  <c r="X99" i="1"/>
  <c r="X98" i="1"/>
  <c r="X97" i="1"/>
  <c r="X96" i="1"/>
  <c r="X95" i="1"/>
  <c r="X94" i="1"/>
  <c r="X93" i="1"/>
  <c r="X92" i="1"/>
  <c r="X91" i="1"/>
  <c r="X90" i="1"/>
  <c r="X89" i="1"/>
  <c r="X88" i="1"/>
  <c r="X87" i="1"/>
  <c r="X86" i="1"/>
  <c r="X85" i="1"/>
  <c r="X84" i="1"/>
  <c r="X83" i="1"/>
  <c r="X82" i="1"/>
  <c r="X81" i="1"/>
  <c r="X80" i="1"/>
  <c r="X79" i="1"/>
  <c r="X78" i="1"/>
  <c r="X77" i="1"/>
  <c r="X76" i="1"/>
  <c r="X75" i="1"/>
  <c r="X74" i="1"/>
  <c r="X73" i="1"/>
  <c r="X72" i="1"/>
  <c r="X71" i="1"/>
  <c r="X70" i="1"/>
  <c r="X69" i="1"/>
  <c r="X68" i="1"/>
  <c r="X67" i="1"/>
  <c r="X66" i="1"/>
  <c r="X65" i="1"/>
  <c r="X64" i="1"/>
  <c r="X63" i="1"/>
  <c r="X62" i="1"/>
  <c r="X61" i="1"/>
  <c r="X60" i="1"/>
  <c r="X59" i="1"/>
  <c r="X58" i="1"/>
  <c r="X57" i="1"/>
  <c r="X56" i="1"/>
  <c r="X55" i="1"/>
  <c r="X54" i="1"/>
  <c r="X53" i="1"/>
  <c r="X52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Y8014" i="1" l="1"/>
  <c r="Y8010" i="1"/>
  <c r="Y8006" i="1"/>
  <c r="AA8006" i="1" s="1"/>
  <c r="Y8002" i="1"/>
  <c r="AA8002" i="1" s="1"/>
  <c r="Y7998" i="1"/>
  <c r="AA7998" i="1" s="1"/>
  <c r="Y7994" i="1"/>
  <c r="AA7994" i="1" s="1"/>
  <c r="Y7990" i="1"/>
  <c r="AA7990" i="1" s="1"/>
  <c r="Y7986" i="1"/>
  <c r="AA7986" i="1" s="1"/>
  <c r="Y7982" i="1"/>
  <c r="Y7978" i="1"/>
  <c r="Y7974" i="1"/>
  <c r="AA7974" i="1" s="1"/>
  <c r="Y7970" i="1"/>
  <c r="AA7970" i="1" s="1"/>
  <c r="Y7966" i="1"/>
  <c r="AA7966" i="1" s="1"/>
  <c r="Y7962" i="1"/>
  <c r="AA7962" i="1" s="1"/>
  <c r="Y7958" i="1"/>
  <c r="AA7958" i="1" s="1"/>
  <c r="Y7954" i="1"/>
  <c r="AA7954" i="1" s="1"/>
  <c r="Y7950" i="1"/>
  <c r="AA7950" i="1" s="1"/>
  <c r="Y7946" i="1"/>
  <c r="Y7942" i="1"/>
  <c r="AA7942" i="1" s="1"/>
  <c r="Y7938" i="1"/>
  <c r="AA7938" i="1" s="1"/>
  <c r="Y7934" i="1"/>
  <c r="AA7934" i="1" s="1"/>
  <c r="Y7930" i="1"/>
  <c r="AA7930" i="1" s="1"/>
  <c r="Y7926" i="1"/>
  <c r="AA7926" i="1" s="1"/>
  <c r="Y7922" i="1"/>
  <c r="AA7922" i="1" s="1"/>
  <c r="Y7918" i="1"/>
  <c r="AA7918" i="1" s="1"/>
  <c r="Y7914" i="1"/>
  <c r="Y7910" i="1"/>
  <c r="AA7910" i="1" s="1"/>
  <c r="Y7906" i="1"/>
  <c r="AA7906" i="1" s="1"/>
  <c r="Y7902" i="1"/>
  <c r="AA7902" i="1" s="1"/>
  <c r="Y7898" i="1"/>
  <c r="AA7898" i="1" s="1"/>
  <c r="Y7894" i="1"/>
  <c r="AA7894" i="1" s="1"/>
  <c r="Y7890" i="1"/>
  <c r="AA7890" i="1" s="1"/>
  <c r="Y7886" i="1"/>
  <c r="AA7886" i="1" s="1"/>
  <c r="Y7882" i="1"/>
  <c r="Y7878" i="1"/>
  <c r="AA7878" i="1" s="1"/>
  <c r="Y7874" i="1"/>
  <c r="AA7874" i="1" s="1"/>
  <c r="Y7870" i="1"/>
  <c r="AA7870" i="1" s="1"/>
  <c r="Y7866" i="1"/>
  <c r="AA7866" i="1" s="1"/>
  <c r="Y7862" i="1"/>
  <c r="AA7862" i="1" s="1"/>
  <c r="Y7858" i="1"/>
  <c r="AA7858" i="1" s="1"/>
  <c r="Y7854" i="1"/>
  <c r="AA7854" i="1" s="1"/>
  <c r="Y7850" i="1"/>
  <c r="Y7846" i="1"/>
  <c r="AA7846" i="1" s="1"/>
  <c r="Y7842" i="1"/>
  <c r="AA7842" i="1" s="1"/>
  <c r="Y7838" i="1"/>
  <c r="AA7838" i="1" s="1"/>
  <c r="Y7834" i="1"/>
  <c r="AA7834" i="1" s="1"/>
  <c r="Y7830" i="1"/>
  <c r="AA7830" i="1" s="1"/>
  <c r="Y7826" i="1"/>
  <c r="AA7826" i="1" s="1"/>
  <c r="Y7822" i="1"/>
  <c r="AA7822" i="1" s="1"/>
  <c r="Y7818" i="1"/>
  <c r="Y7814" i="1"/>
  <c r="AA7814" i="1" s="1"/>
  <c r="Y7810" i="1"/>
  <c r="AA7810" i="1" s="1"/>
  <c r="Y7806" i="1"/>
  <c r="AA7806" i="1" s="1"/>
  <c r="Y7802" i="1"/>
  <c r="AA7802" i="1" s="1"/>
  <c r="Y7798" i="1"/>
  <c r="AA7798" i="1" s="1"/>
  <c r="Y7794" i="1"/>
  <c r="AA7794" i="1" s="1"/>
  <c r="Y7790" i="1"/>
  <c r="Y7786" i="1"/>
  <c r="Y7782" i="1"/>
  <c r="AA7782" i="1" s="1"/>
  <c r="Y7778" i="1"/>
  <c r="AA7778" i="1" s="1"/>
  <c r="Y7774" i="1"/>
  <c r="AA7774" i="1" s="1"/>
  <c r="Y7770" i="1"/>
  <c r="AA7770" i="1" s="1"/>
  <c r="Y7766" i="1"/>
  <c r="AA7766" i="1" s="1"/>
  <c r="Y7762" i="1"/>
  <c r="AA7762" i="1" s="1"/>
  <c r="Y7758" i="1"/>
  <c r="AA7758" i="1" s="1"/>
  <c r="Y7754" i="1"/>
  <c r="Y7750" i="1"/>
  <c r="AA7750" i="1" s="1"/>
  <c r="Y7746" i="1"/>
  <c r="AA7746" i="1" s="1"/>
  <c r="Y7742" i="1"/>
  <c r="AA7742" i="1" s="1"/>
  <c r="Y7738" i="1"/>
  <c r="AA7738" i="1" s="1"/>
  <c r="Y7734" i="1"/>
  <c r="AA7734" i="1" s="1"/>
  <c r="Y7730" i="1"/>
  <c r="AA7730" i="1" s="1"/>
  <c r="Y7726" i="1"/>
  <c r="AA7726" i="1" s="1"/>
  <c r="Y7722" i="1"/>
  <c r="Y7718" i="1"/>
  <c r="AA7718" i="1" s="1"/>
  <c r="Y7714" i="1"/>
  <c r="AA7714" i="1" s="1"/>
  <c r="Y8013" i="1"/>
  <c r="AA8013" i="1" s="1"/>
  <c r="Y8009" i="1"/>
  <c r="AA8009" i="1" s="1"/>
  <c r="Y8005" i="1"/>
  <c r="AA8005" i="1" s="1"/>
  <c r="Y8001" i="1"/>
  <c r="AA8001" i="1" s="1"/>
  <c r="Y7997" i="1"/>
  <c r="AA7997" i="1" s="1"/>
  <c r="Y7993" i="1"/>
  <c r="Y7989" i="1"/>
  <c r="AA7989" i="1" s="1"/>
  <c r="Y7985" i="1"/>
  <c r="AA7985" i="1" s="1"/>
  <c r="Y7981" i="1"/>
  <c r="AA7981" i="1" s="1"/>
  <c r="Y7977" i="1"/>
  <c r="AA7977" i="1" s="1"/>
  <c r="Y7973" i="1"/>
  <c r="AA7973" i="1" s="1"/>
  <c r="Y7969" i="1"/>
  <c r="AA7969" i="1" s="1"/>
  <c r="Y7965" i="1"/>
  <c r="AA7965" i="1" s="1"/>
  <c r="Y7961" i="1"/>
  <c r="Y7957" i="1"/>
  <c r="AA7957" i="1" s="1"/>
  <c r="Y7953" i="1"/>
  <c r="AA7953" i="1" s="1"/>
  <c r="Y7949" i="1"/>
  <c r="AA7949" i="1" s="1"/>
  <c r="Y7945" i="1"/>
  <c r="AA7945" i="1" s="1"/>
  <c r="Y7941" i="1"/>
  <c r="AA7941" i="1" s="1"/>
  <c r="Y7937" i="1"/>
  <c r="AA7937" i="1" s="1"/>
  <c r="Y7933" i="1"/>
  <c r="AA7933" i="1" s="1"/>
  <c r="Y7929" i="1"/>
  <c r="Y7925" i="1"/>
  <c r="AA7925" i="1" s="1"/>
  <c r="Y7921" i="1"/>
  <c r="AA7921" i="1" s="1"/>
  <c r="Y7917" i="1"/>
  <c r="AA7917" i="1" s="1"/>
  <c r="Y7913" i="1"/>
  <c r="AA7913" i="1" s="1"/>
  <c r="Y7909" i="1"/>
  <c r="AA7909" i="1" s="1"/>
  <c r="Y7905" i="1"/>
  <c r="AA7905" i="1" s="1"/>
  <c r="Y7901" i="1"/>
  <c r="Y7897" i="1"/>
  <c r="Y7893" i="1"/>
  <c r="AA7893" i="1" s="1"/>
  <c r="Y7889" i="1"/>
  <c r="AA7889" i="1" s="1"/>
  <c r="Y7885" i="1"/>
  <c r="AA7885" i="1" s="1"/>
  <c r="Y7881" i="1"/>
  <c r="AA7881" i="1" s="1"/>
  <c r="Y7877" i="1"/>
  <c r="AA7877" i="1" s="1"/>
  <c r="Y7873" i="1"/>
  <c r="AA7873" i="1" s="1"/>
  <c r="Y7869" i="1"/>
  <c r="AA7869" i="1" s="1"/>
  <c r="Y7865" i="1"/>
  <c r="Y7861" i="1"/>
  <c r="AA7861" i="1" s="1"/>
  <c r="Y7857" i="1"/>
  <c r="AA7857" i="1" s="1"/>
  <c r="Y7853" i="1"/>
  <c r="AA7853" i="1" s="1"/>
  <c r="Y7849" i="1"/>
  <c r="AA7849" i="1" s="1"/>
  <c r="Y7845" i="1"/>
  <c r="AA7845" i="1" s="1"/>
  <c r="Y7841" i="1"/>
  <c r="AA7841" i="1" s="1"/>
  <c r="Y7837" i="1"/>
  <c r="AA7837" i="1" s="1"/>
  <c r="Y7833" i="1"/>
  <c r="Y7829" i="1"/>
  <c r="AA7829" i="1" s="1"/>
  <c r="Y7825" i="1"/>
  <c r="AA7825" i="1" s="1"/>
  <c r="Y7821" i="1"/>
  <c r="AA7821" i="1" s="1"/>
  <c r="Y7817" i="1"/>
  <c r="AA7817" i="1" s="1"/>
  <c r="Y7813" i="1"/>
  <c r="AA7813" i="1" s="1"/>
  <c r="Y7809" i="1"/>
  <c r="AA7809" i="1" s="1"/>
  <c r="Y7805" i="1"/>
  <c r="AA7805" i="1" s="1"/>
  <c r="Y7801" i="1"/>
  <c r="Y7797" i="1"/>
  <c r="AA7797" i="1" s="1"/>
  <c r="Y7793" i="1"/>
  <c r="AA7793" i="1" s="1"/>
  <c r="Y7789" i="1"/>
  <c r="AA7789" i="1" s="1"/>
  <c r="Y7785" i="1"/>
  <c r="AA7785" i="1" s="1"/>
  <c r="Y7781" i="1"/>
  <c r="AA7781" i="1" s="1"/>
  <c r="Y7777" i="1"/>
  <c r="AA7777" i="1" s="1"/>
  <c r="Y7773" i="1"/>
  <c r="AA7773" i="1" s="1"/>
  <c r="Y7769" i="1"/>
  <c r="Y7765" i="1"/>
  <c r="AA7765" i="1" s="1"/>
  <c r="Y7761" i="1"/>
  <c r="AA7761" i="1" s="1"/>
  <c r="Y7757" i="1"/>
  <c r="AA7757" i="1" s="1"/>
  <c r="Y7753" i="1"/>
  <c r="AA7753" i="1" s="1"/>
  <c r="Y7749" i="1"/>
  <c r="AA7749" i="1" s="1"/>
  <c r="Y7745" i="1"/>
  <c r="AA7745" i="1" s="1"/>
  <c r="Y7741" i="1"/>
  <c r="AA7741" i="1" s="1"/>
  <c r="Y7737" i="1"/>
  <c r="Y7733" i="1"/>
  <c r="AA7733" i="1" s="1"/>
  <c r="Y7729" i="1"/>
  <c r="AA7729" i="1" s="1"/>
  <c r="Y7725" i="1"/>
  <c r="AA7725" i="1" s="1"/>
  <c r="Y7721" i="1"/>
  <c r="AA7721" i="1" s="1"/>
  <c r="Y7717" i="1"/>
  <c r="AA7717" i="1" s="1"/>
  <c r="Y7713" i="1"/>
  <c r="AA7713" i="1" s="1"/>
  <c r="Y7709" i="1"/>
  <c r="AA7709" i="1" s="1"/>
  <c r="Y7705" i="1"/>
  <c r="Y7701" i="1"/>
  <c r="AA7701" i="1" s="1"/>
  <c r="Y7697" i="1"/>
  <c r="AA7697" i="1" s="1"/>
  <c r="Y7693" i="1"/>
  <c r="AA7693" i="1" s="1"/>
  <c r="Y7689" i="1"/>
  <c r="AA7689" i="1" s="1"/>
  <c r="Y7685" i="1"/>
  <c r="AA7685" i="1" s="1"/>
  <c r="Y7681" i="1"/>
  <c r="AA7681" i="1" s="1"/>
  <c r="Y7677" i="1"/>
  <c r="AA7677" i="1" s="1"/>
  <c r="Y8012" i="1"/>
  <c r="Y8008" i="1"/>
  <c r="AA8008" i="1" s="1"/>
  <c r="Y8004" i="1"/>
  <c r="AA8004" i="1" s="1"/>
  <c r="Y8000" i="1"/>
  <c r="AA8000" i="1" s="1"/>
  <c r="Y7996" i="1"/>
  <c r="AA7996" i="1" s="1"/>
  <c r="Y7992" i="1"/>
  <c r="AA7992" i="1" s="1"/>
  <c r="Y7988" i="1"/>
  <c r="AA7988" i="1" s="1"/>
  <c r="Y7984" i="1"/>
  <c r="Y7980" i="1"/>
  <c r="Y7976" i="1"/>
  <c r="AA7976" i="1" s="1"/>
  <c r="Y7972" i="1"/>
  <c r="AA7972" i="1" s="1"/>
  <c r="Y7968" i="1"/>
  <c r="AA7968" i="1" s="1"/>
  <c r="Y7964" i="1"/>
  <c r="AA7964" i="1" s="1"/>
  <c r="Y7960" i="1"/>
  <c r="AA7960" i="1" s="1"/>
  <c r="Y7956" i="1"/>
  <c r="AA7956" i="1" s="1"/>
  <c r="Y7952" i="1"/>
  <c r="AA7952" i="1" s="1"/>
  <c r="Y7948" i="1"/>
  <c r="Y7944" i="1"/>
  <c r="AA7944" i="1" s="1"/>
  <c r="Y7940" i="1"/>
  <c r="AA7940" i="1" s="1"/>
  <c r="Y7936" i="1"/>
  <c r="AA7936" i="1" s="1"/>
  <c r="Y7932" i="1"/>
  <c r="AA7932" i="1" s="1"/>
  <c r="Y7928" i="1"/>
  <c r="AA7928" i="1" s="1"/>
  <c r="Y7924" i="1"/>
  <c r="AA7924" i="1" s="1"/>
  <c r="Y7920" i="1"/>
  <c r="AA7920" i="1" s="1"/>
  <c r="Y7916" i="1"/>
  <c r="Y7912" i="1"/>
  <c r="AA7912" i="1" s="1"/>
  <c r="Y7908" i="1"/>
  <c r="AA7908" i="1" s="1"/>
  <c r="Y7904" i="1"/>
  <c r="AA7904" i="1" s="1"/>
  <c r="Y7900" i="1"/>
  <c r="AA7900" i="1" s="1"/>
  <c r="Y7896" i="1"/>
  <c r="AA7896" i="1" s="1"/>
  <c r="Y7892" i="1"/>
  <c r="AA7892" i="1" s="1"/>
  <c r="Y7888" i="1"/>
  <c r="AA7888" i="1" s="1"/>
  <c r="Y7884" i="1"/>
  <c r="Y7880" i="1"/>
  <c r="AA7880" i="1" s="1"/>
  <c r="Y7876" i="1"/>
  <c r="AA7876" i="1" s="1"/>
  <c r="Y7872" i="1"/>
  <c r="AA7872" i="1" s="1"/>
  <c r="Y7868" i="1"/>
  <c r="AA7868" i="1" s="1"/>
  <c r="Y7864" i="1"/>
  <c r="AA7864" i="1" s="1"/>
  <c r="Y7860" i="1"/>
  <c r="AA7860" i="1" s="1"/>
  <c r="Y7856" i="1"/>
  <c r="AA7856" i="1" s="1"/>
  <c r="Y7852" i="1"/>
  <c r="Y7848" i="1"/>
  <c r="AA7848" i="1" s="1"/>
  <c r="Y7844" i="1"/>
  <c r="AA7844" i="1" s="1"/>
  <c r="Y7840" i="1"/>
  <c r="AA7840" i="1" s="1"/>
  <c r="Y7836" i="1"/>
  <c r="AA7836" i="1" s="1"/>
  <c r="Y7832" i="1"/>
  <c r="AA7832" i="1" s="1"/>
  <c r="Y7828" i="1"/>
  <c r="AA7828" i="1" s="1"/>
  <c r="Y7824" i="1"/>
  <c r="AA7824" i="1" s="1"/>
  <c r="Y7820" i="1"/>
  <c r="Y7816" i="1"/>
  <c r="AA7816" i="1" s="1"/>
  <c r="Y7812" i="1"/>
  <c r="AA7812" i="1" s="1"/>
  <c r="Y7808" i="1"/>
  <c r="AA7808" i="1" s="1"/>
  <c r="Y7804" i="1"/>
  <c r="AA7804" i="1" s="1"/>
  <c r="Y7800" i="1"/>
  <c r="AA7800" i="1" s="1"/>
  <c r="Y7796" i="1"/>
  <c r="AA7796" i="1" s="1"/>
  <c r="Y7792" i="1"/>
  <c r="AA7792" i="1" s="1"/>
  <c r="Y7788" i="1"/>
  <c r="Y7784" i="1"/>
  <c r="Y7780" i="1"/>
  <c r="AA7780" i="1" s="1"/>
  <c r="Y7776" i="1"/>
  <c r="AA7776" i="1" s="1"/>
  <c r="Y7772" i="1"/>
  <c r="AA7772" i="1" s="1"/>
  <c r="Y7768" i="1"/>
  <c r="AA7768" i="1" s="1"/>
  <c r="Y7764" i="1"/>
  <c r="AA7764" i="1" s="1"/>
  <c r="Y7760" i="1"/>
  <c r="AA7760" i="1" s="1"/>
  <c r="Y7756" i="1"/>
  <c r="Y7752" i="1"/>
  <c r="AA7752" i="1" s="1"/>
  <c r="Y7748" i="1"/>
  <c r="AA7748" i="1" s="1"/>
  <c r="Y7744" i="1"/>
  <c r="AA7744" i="1" s="1"/>
  <c r="Y7740" i="1"/>
  <c r="AA7740" i="1" s="1"/>
  <c r="Y7736" i="1"/>
  <c r="AA7736" i="1" s="1"/>
  <c r="Y7732" i="1"/>
  <c r="AA7732" i="1" s="1"/>
  <c r="Y7728" i="1"/>
  <c r="AA7728" i="1" s="1"/>
  <c r="Y7724" i="1"/>
  <c r="Y7720" i="1"/>
  <c r="AA7720" i="1" s="1"/>
  <c r="Y7716" i="1"/>
  <c r="AA7716" i="1" s="1"/>
  <c r="Y7712" i="1"/>
  <c r="AA7712" i="1" s="1"/>
  <c r="Y7708" i="1"/>
  <c r="AA7708" i="1" s="1"/>
  <c r="Y7704" i="1"/>
  <c r="AA7704" i="1" s="1"/>
  <c r="Y7700" i="1"/>
  <c r="AA7700" i="1" s="1"/>
  <c r="Y7696" i="1"/>
  <c r="AA7696" i="1" s="1"/>
  <c r="Y7692" i="1"/>
  <c r="Y7688" i="1"/>
  <c r="AA7688" i="1" s="1"/>
  <c r="Y7684" i="1"/>
  <c r="AA7684" i="1" s="1"/>
  <c r="Y7680" i="1"/>
  <c r="AA7680" i="1" s="1"/>
  <c r="Y7676" i="1"/>
  <c r="AA7676" i="1" s="1"/>
  <c r="Y8011" i="1"/>
  <c r="AA8011" i="1" s="1"/>
  <c r="Y7995" i="1"/>
  <c r="AA7995" i="1" s="1"/>
  <c r="Y7979" i="1"/>
  <c r="AA7979" i="1" s="1"/>
  <c r="Y7963" i="1"/>
  <c r="Y7947" i="1"/>
  <c r="AA7947" i="1" s="1"/>
  <c r="Y7931" i="1"/>
  <c r="AA7931" i="1" s="1"/>
  <c r="Y7915" i="1"/>
  <c r="AA7915" i="1" s="1"/>
  <c r="Y7899" i="1"/>
  <c r="AA7899" i="1" s="1"/>
  <c r="Y7883" i="1"/>
  <c r="AA7883" i="1" s="1"/>
  <c r="Y7867" i="1"/>
  <c r="AA7867" i="1" s="1"/>
  <c r="Y7851" i="1"/>
  <c r="AA7851" i="1" s="1"/>
  <c r="Y7835" i="1"/>
  <c r="Y7819" i="1"/>
  <c r="AA7819" i="1" s="1"/>
  <c r="Y7803" i="1"/>
  <c r="AA7803" i="1" s="1"/>
  <c r="Y7787" i="1"/>
  <c r="AA7787" i="1" s="1"/>
  <c r="Y7771" i="1"/>
  <c r="AA7771" i="1" s="1"/>
  <c r="Y8007" i="1"/>
  <c r="AA8007" i="1" s="1"/>
  <c r="Y7991" i="1"/>
  <c r="AA7991" i="1" s="1"/>
  <c r="Y7975" i="1"/>
  <c r="AA7975" i="1" s="1"/>
  <c r="Y7959" i="1"/>
  <c r="Y7943" i="1"/>
  <c r="AA7943" i="1" s="1"/>
  <c r="Y7927" i="1"/>
  <c r="AA7927" i="1" s="1"/>
  <c r="Y7911" i="1"/>
  <c r="AA7911" i="1" s="1"/>
  <c r="Y7895" i="1"/>
  <c r="AA7895" i="1" s="1"/>
  <c r="Y7879" i="1"/>
  <c r="AA7879" i="1" s="1"/>
  <c r="Y7863" i="1"/>
  <c r="AA7863" i="1" s="1"/>
  <c r="Y7847" i="1"/>
  <c r="AA7847" i="1" s="1"/>
  <c r="Y7831" i="1"/>
  <c r="Y7815" i="1"/>
  <c r="AA7815" i="1" s="1"/>
  <c r="Y7799" i="1"/>
  <c r="AA7799" i="1" s="1"/>
  <c r="Y7783" i="1"/>
  <c r="AA7783" i="1" s="1"/>
  <c r="Y7767" i="1"/>
  <c r="AA7767" i="1" s="1"/>
  <c r="Y7751" i="1"/>
  <c r="AA7751" i="1" s="1"/>
  <c r="Y8003" i="1"/>
  <c r="AA8003" i="1" s="1"/>
  <c r="Y7987" i="1"/>
  <c r="AA7987" i="1" s="1"/>
  <c r="Y7971" i="1"/>
  <c r="AA7971" i="1" s="1"/>
  <c r="Y7955" i="1"/>
  <c r="AA7955" i="1" s="1"/>
  <c r="Y7939" i="1"/>
  <c r="AA7939" i="1" s="1"/>
  <c r="Y7923" i="1"/>
  <c r="AA7923" i="1" s="1"/>
  <c r="Y7907" i="1"/>
  <c r="AA7907" i="1" s="1"/>
  <c r="Y7891" i="1"/>
  <c r="AA7891" i="1" s="1"/>
  <c r="Y7875" i="1"/>
  <c r="AA7875" i="1" s="1"/>
  <c r="Y7859" i="1"/>
  <c r="Y7843" i="1"/>
  <c r="Y7827" i="1"/>
  <c r="AA7827" i="1" s="1"/>
  <c r="Y7811" i="1"/>
  <c r="AA7811" i="1" s="1"/>
  <c r="Y7795" i="1"/>
  <c r="AA7795" i="1" s="1"/>
  <c r="Y7779" i="1"/>
  <c r="AA7779" i="1" s="1"/>
  <c r="Y7763" i="1"/>
  <c r="AA7763" i="1" s="1"/>
  <c r="Y7747" i="1"/>
  <c r="AA7747" i="1" s="1"/>
  <c r="Y7731" i="1"/>
  <c r="AA7731" i="1" s="1"/>
  <c r="Y7715" i="1"/>
  <c r="Y7706" i="1"/>
  <c r="AA7706" i="1" s="1"/>
  <c r="Y7698" i="1"/>
  <c r="AA7698" i="1" s="1"/>
  <c r="Y7690" i="1"/>
  <c r="AA7690" i="1" s="1"/>
  <c r="Y7682" i="1"/>
  <c r="AA7682" i="1" s="1"/>
  <c r="Y7674" i="1"/>
  <c r="AA7674" i="1" s="1"/>
  <c r="Y7670" i="1"/>
  <c r="AA7670" i="1" s="1"/>
  <c r="Y7666" i="1"/>
  <c r="AA7666" i="1" s="1"/>
  <c r="Y7662" i="1"/>
  <c r="Y7658" i="1"/>
  <c r="AA7658" i="1" s="1"/>
  <c r="Y7654" i="1"/>
  <c r="AA7654" i="1" s="1"/>
  <c r="Y7650" i="1"/>
  <c r="AA7650" i="1" s="1"/>
  <c r="Y7646" i="1"/>
  <c r="AA7646" i="1" s="1"/>
  <c r="Y7642" i="1"/>
  <c r="AA7642" i="1" s="1"/>
  <c r="Y7638" i="1"/>
  <c r="AA7638" i="1" s="1"/>
  <c r="Y7634" i="1"/>
  <c r="AA7634" i="1" s="1"/>
  <c r="Y7630" i="1"/>
  <c r="Y7626" i="1"/>
  <c r="AA7626" i="1" s="1"/>
  <c r="Y7622" i="1"/>
  <c r="AA7622" i="1" s="1"/>
  <c r="Y7618" i="1"/>
  <c r="AA7618" i="1" s="1"/>
  <c r="Y7614" i="1"/>
  <c r="AA7614" i="1" s="1"/>
  <c r="Y7610" i="1"/>
  <c r="AA7610" i="1" s="1"/>
  <c r="Y7606" i="1"/>
  <c r="AA7606" i="1" s="1"/>
  <c r="Y7602" i="1"/>
  <c r="AA7602" i="1" s="1"/>
  <c r="Y7598" i="1"/>
  <c r="Y7594" i="1"/>
  <c r="AA7594" i="1" s="1"/>
  <c r="Y7590" i="1"/>
  <c r="AA7590" i="1" s="1"/>
  <c r="Y7586" i="1"/>
  <c r="AA7586" i="1" s="1"/>
  <c r="Y7582" i="1"/>
  <c r="AA7582" i="1" s="1"/>
  <c r="Y7578" i="1"/>
  <c r="AA7578" i="1" s="1"/>
  <c r="Y7574" i="1"/>
  <c r="AA7574" i="1" s="1"/>
  <c r="Y7570" i="1"/>
  <c r="Y7566" i="1"/>
  <c r="Y7562" i="1"/>
  <c r="AA7562" i="1" s="1"/>
  <c r="Y7558" i="1"/>
  <c r="AA7558" i="1" s="1"/>
  <c r="Y7554" i="1"/>
  <c r="AA7554" i="1" s="1"/>
  <c r="Y7550" i="1"/>
  <c r="AA7550" i="1" s="1"/>
  <c r="Y7546" i="1"/>
  <c r="AA7546" i="1" s="1"/>
  <c r="Y7542" i="1"/>
  <c r="AA7542" i="1" s="1"/>
  <c r="Y7538" i="1"/>
  <c r="AA7538" i="1" s="1"/>
  <c r="Y7534" i="1"/>
  <c r="Y7530" i="1"/>
  <c r="AA7530" i="1" s="1"/>
  <c r="Y7526" i="1"/>
  <c r="AA7526" i="1" s="1"/>
  <c r="Y7522" i="1"/>
  <c r="AA7522" i="1" s="1"/>
  <c r="Y7518" i="1"/>
  <c r="AA7518" i="1" s="1"/>
  <c r="Y7514" i="1"/>
  <c r="AA7514" i="1" s="1"/>
  <c r="Y7510" i="1"/>
  <c r="AA7510" i="1" s="1"/>
  <c r="Y7506" i="1"/>
  <c r="AA7506" i="1" s="1"/>
  <c r="Y7502" i="1"/>
  <c r="Y7498" i="1"/>
  <c r="AA7498" i="1" s="1"/>
  <c r="Y7494" i="1"/>
  <c r="AA7494" i="1" s="1"/>
  <c r="Y7490" i="1"/>
  <c r="AA7490" i="1" s="1"/>
  <c r="Y7486" i="1"/>
  <c r="AA7486" i="1" s="1"/>
  <c r="Y7482" i="1"/>
  <c r="AA7482" i="1" s="1"/>
  <c r="Y7478" i="1"/>
  <c r="AA7478" i="1" s="1"/>
  <c r="Y7474" i="1"/>
  <c r="AA7474" i="1" s="1"/>
  <c r="Y7470" i="1"/>
  <c r="Y7466" i="1"/>
  <c r="AA7466" i="1" s="1"/>
  <c r="Y7462" i="1"/>
  <c r="AA7462" i="1" s="1"/>
  <c r="Y7458" i="1"/>
  <c r="AA7458" i="1" s="1"/>
  <c r="Y7454" i="1"/>
  <c r="AA7454" i="1" s="1"/>
  <c r="Y7450" i="1"/>
  <c r="AA7450" i="1" s="1"/>
  <c r="Y7446" i="1"/>
  <c r="AA7446" i="1" s="1"/>
  <c r="Y7442" i="1"/>
  <c r="AA7442" i="1" s="1"/>
  <c r="Y7438" i="1"/>
  <c r="Y7434" i="1"/>
  <c r="AA7434" i="1" s="1"/>
  <c r="Y7430" i="1"/>
  <c r="AA7430" i="1" s="1"/>
  <c r="Y7999" i="1"/>
  <c r="AA7999" i="1" s="1"/>
  <c r="Y7935" i="1"/>
  <c r="AA7935" i="1" s="1"/>
  <c r="Y7871" i="1"/>
  <c r="AA7871" i="1" s="1"/>
  <c r="Y7807" i="1"/>
  <c r="AA7807" i="1" s="1"/>
  <c r="Y7755" i="1"/>
  <c r="AA7755" i="1" s="1"/>
  <c r="Y7727" i="1"/>
  <c r="Y7710" i="1"/>
  <c r="AA7710" i="1" s="1"/>
  <c r="Y7699" i="1"/>
  <c r="AA7699" i="1" s="1"/>
  <c r="Y7687" i="1"/>
  <c r="AA7687" i="1" s="1"/>
  <c r="Y7678" i="1"/>
  <c r="AA7678" i="1" s="1"/>
  <c r="Y7671" i="1"/>
  <c r="AA7671" i="1" s="1"/>
  <c r="Y7665" i="1"/>
  <c r="AA7665" i="1" s="1"/>
  <c r="Y7660" i="1"/>
  <c r="Y7655" i="1"/>
  <c r="Y7649" i="1"/>
  <c r="AA7649" i="1" s="1"/>
  <c r="Y7644" i="1"/>
  <c r="AA7644" i="1" s="1"/>
  <c r="Y7639" i="1"/>
  <c r="AA7639" i="1" s="1"/>
  <c r="Y7633" i="1"/>
  <c r="AA7633" i="1" s="1"/>
  <c r="Y7628" i="1"/>
  <c r="AA7628" i="1" s="1"/>
  <c r="Y7623" i="1"/>
  <c r="AA7623" i="1" s="1"/>
  <c r="Y7617" i="1"/>
  <c r="Y7612" i="1"/>
  <c r="Y7607" i="1"/>
  <c r="AA7607" i="1" s="1"/>
  <c r="Y7601" i="1"/>
  <c r="AA7601" i="1" s="1"/>
  <c r="Y7596" i="1"/>
  <c r="AA7596" i="1" s="1"/>
  <c r="Y7591" i="1"/>
  <c r="AA7591" i="1" s="1"/>
  <c r="Y7585" i="1"/>
  <c r="AA7585" i="1" s="1"/>
  <c r="Y7580" i="1"/>
  <c r="AA7580" i="1" s="1"/>
  <c r="Y7575" i="1"/>
  <c r="AA7575" i="1" s="1"/>
  <c r="Y7569" i="1"/>
  <c r="Y7564" i="1"/>
  <c r="AA7564" i="1" s="1"/>
  <c r="Y7559" i="1"/>
  <c r="AA7559" i="1" s="1"/>
  <c r="Y7553" i="1"/>
  <c r="AA7553" i="1" s="1"/>
  <c r="Y7548" i="1"/>
  <c r="AA7548" i="1" s="1"/>
  <c r="Y7543" i="1"/>
  <c r="AA7543" i="1" s="1"/>
  <c r="Y7537" i="1"/>
  <c r="AA7537" i="1" s="1"/>
  <c r="Y7532" i="1"/>
  <c r="AA7532" i="1" s="1"/>
  <c r="Y7527" i="1"/>
  <c r="Y7521" i="1"/>
  <c r="AA7521" i="1" s="1"/>
  <c r="Y7516" i="1"/>
  <c r="AA7516" i="1" s="1"/>
  <c r="Y7511" i="1"/>
  <c r="AA7511" i="1" s="1"/>
  <c r="Y7505" i="1"/>
  <c r="AA7505" i="1" s="1"/>
  <c r="Y7500" i="1"/>
  <c r="AA7500" i="1" s="1"/>
  <c r="Y7495" i="1"/>
  <c r="AA7495" i="1" s="1"/>
  <c r="Y7489" i="1"/>
  <c r="AA7489" i="1" s="1"/>
  <c r="Y7484" i="1"/>
  <c r="Y7479" i="1"/>
  <c r="AA7479" i="1" s="1"/>
  <c r="Y7473" i="1"/>
  <c r="AA7473" i="1" s="1"/>
  <c r="Y7468" i="1"/>
  <c r="AA7468" i="1" s="1"/>
  <c r="Y7463" i="1"/>
  <c r="AA7463" i="1" s="1"/>
  <c r="Y7457" i="1"/>
  <c r="AA7457" i="1" s="1"/>
  <c r="Y7452" i="1"/>
  <c r="AA7452" i="1" s="1"/>
  <c r="Y7447" i="1"/>
  <c r="AA7447" i="1" s="1"/>
  <c r="Y7441" i="1"/>
  <c r="Y7436" i="1"/>
  <c r="AA7436" i="1" s="1"/>
  <c r="Y7431" i="1"/>
  <c r="AA7431" i="1" s="1"/>
  <c r="Y7426" i="1"/>
  <c r="AA7426" i="1" s="1"/>
  <c r="Y7422" i="1"/>
  <c r="AA7422" i="1" s="1"/>
  <c r="Y7418" i="1"/>
  <c r="AA7418" i="1" s="1"/>
  <c r="Y7414" i="1"/>
  <c r="AA7414" i="1" s="1"/>
  <c r="Y7410" i="1"/>
  <c r="AA7410" i="1" s="1"/>
  <c r="Y7406" i="1"/>
  <c r="AA7406" i="1" s="1"/>
  <c r="Y7402" i="1"/>
  <c r="AA7402" i="1" s="1"/>
  <c r="Y7398" i="1"/>
  <c r="AA7398" i="1" s="1"/>
  <c r="Y7394" i="1"/>
  <c r="AA7394" i="1" s="1"/>
  <c r="Y7390" i="1"/>
  <c r="AA7390" i="1" s="1"/>
  <c r="Y7386" i="1"/>
  <c r="AA7386" i="1" s="1"/>
  <c r="Y7382" i="1"/>
  <c r="AA7382" i="1" s="1"/>
  <c r="Y7378" i="1"/>
  <c r="Y7374" i="1"/>
  <c r="Y7370" i="1"/>
  <c r="AA7370" i="1" s="1"/>
  <c r="Y7366" i="1"/>
  <c r="AA7366" i="1" s="1"/>
  <c r="Y7362" i="1"/>
  <c r="AA7362" i="1" s="1"/>
  <c r="Y7358" i="1"/>
  <c r="AA7358" i="1" s="1"/>
  <c r="Y7354" i="1"/>
  <c r="AA7354" i="1" s="1"/>
  <c r="Y7350" i="1"/>
  <c r="AA7350" i="1" s="1"/>
  <c r="Y7346" i="1"/>
  <c r="AA7346" i="1" s="1"/>
  <c r="Y7342" i="1"/>
  <c r="Y7338" i="1"/>
  <c r="AA7338" i="1" s="1"/>
  <c r="Y7334" i="1"/>
  <c r="AA7334" i="1" s="1"/>
  <c r="Y7330" i="1"/>
  <c r="AA7330" i="1" s="1"/>
  <c r="Y7326" i="1"/>
  <c r="AA7326" i="1" s="1"/>
  <c r="Y7322" i="1"/>
  <c r="AA7322" i="1" s="1"/>
  <c r="Y7318" i="1"/>
  <c r="AA7318" i="1" s="1"/>
  <c r="Y7314" i="1"/>
  <c r="AA7314" i="1" s="1"/>
  <c r="Y7983" i="1"/>
  <c r="Y7919" i="1"/>
  <c r="AA7919" i="1" s="1"/>
  <c r="Y7855" i="1"/>
  <c r="AA7855" i="1" s="1"/>
  <c r="Y7791" i="1"/>
  <c r="AA7791" i="1" s="1"/>
  <c r="Y7743" i="1"/>
  <c r="AA7743" i="1" s="1"/>
  <c r="Y7723" i="1"/>
  <c r="AA7723" i="1" s="1"/>
  <c r="Y7707" i="1"/>
  <c r="AA7707" i="1" s="1"/>
  <c r="Y7695" i="1"/>
  <c r="AA7695" i="1" s="1"/>
  <c r="Y7686" i="1"/>
  <c r="AA7686" i="1" s="1"/>
  <c r="Y7675" i="1"/>
  <c r="AA7675" i="1" s="1"/>
  <c r="Y7669" i="1"/>
  <c r="AA7669" i="1" s="1"/>
  <c r="Y7664" i="1"/>
  <c r="AA7664" i="1" s="1"/>
  <c r="Y7659" i="1"/>
  <c r="AA7659" i="1" s="1"/>
  <c r="Y7653" i="1"/>
  <c r="AA7653" i="1" s="1"/>
  <c r="Y7648" i="1"/>
  <c r="AA7648" i="1" s="1"/>
  <c r="Y7643" i="1"/>
  <c r="AA7643" i="1" s="1"/>
  <c r="Y7637" i="1"/>
  <c r="Y7632" i="1"/>
  <c r="AA7632" i="1" s="1"/>
  <c r="Y7627" i="1"/>
  <c r="AA7627" i="1" s="1"/>
  <c r="Y7621" i="1"/>
  <c r="AA7621" i="1" s="1"/>
  <c r="Y7616" i="1"/>
  <c r="AA7616" i="1" s="1"/>
  <c r="Y7611" i="1"/>
  <c r="AA7611" i="1" s="1"/>
  <c r="Y7605" i="1"/>
  <c r="AA7605" i="1" s="1"/>
  <c r="Y7600" i="1"/>
  <c r="AA7600" i="1" s="1"/>
  <c r="Y7595" i="1"/>
  <c r="AA7595" i="1" s="1"/>
  <c r="Y7589" i="1"/>
  <c r="AA7589" i="1" s="1"/>
  <c r="Y7584" i="1"/>
  <c r="AA7584" i="1" s="1"/>
  <c r="Y7579" i="1"/>
  <c r="AA7579" i="1" s="1"/>
  <c r="Y7573" i="1"/>
  <c r="AA7573" i="1" s="1"/>
  <c r="Y7568" i="1"/>
  <c r="AA7568" i="1" s="1"/>
  <c r="Y7563" i="1"/>
  <c r="AA7563" i="1" s="1"/>
  <c r="Y7557" i="1"/>
  <c r="AA7557" i="1" s="1"/>
  <c r="Y7552" i="1"/>
  <c r="AA7552" i="1" s="1"/>
  <c r="Y7547" i="1"/>
  <c r="AA7547" i="1" s="1"/>
  <c r="Y7541" i="1"/>
  <c r="AA7541" i="1" s="1"/>
  <c r="Y7536" i="1"/>
  <c r="AA7536" i="1" s="1"/>
  <c r="Y7531" i="1"/>
  <c r="AA7531" i="1" s="1"/>
  <c r="Y7525" i="1"/>
  <c r="AA7525" i="1" s="1"/>
  <c r="Y7520" i="1"/>
  <c r="AA7520" i="1" s="1"/>
  <c r="Y7515" i="1"/>
  <c r="AA7515" i="1" s="1"/>
  <c r="Y7509" i="1"/>
  <c r="AA7509" i="1" s="1"/>
  <c r="Y7504" i="1"/>
  <c r="AA7504" i="1" s="1"/>
  <c r="Y7499" i="1"/>
  <c r="AA7499" i="1" s="1"/>
  <c r="Y7493" i="1"/>
  <c r="AA7493" i="1" s="1"/>
  <c r="Y7488" i="1"/>
  <c r="AA7488" i="1" s="1"/>
  <c r="Y7483" i="1"/>
  <c r="AA7483" i="1" s="1"/>
  <c r="Y7477" i="1"/>
  <c r="AA7477" i="1" s="1"/>
  <c r="Y7472" i="1"/>
  <c r="AA7472" i="1" s="1"/>
  <c r="Y7467" i="1"/>
  <c r="AA7467" i="1" s="1"/>
  <c r="Y7461" i="1"/>
  <c r="AA7461" i="1" s="1"/>
  <c r="Y7456" i="1"/>
  <c r="AA7456" i="1" s="1"/>
  <c r="Y7451" i="1"/>
  <c r="AA7451" i="1" s="1"/>
  <c r="Y7445" i="1"/>
  <c r="AA7445" i="1" s="1"/>
  <c r="Y7440" i="1"/>
  <c r="AA7440" i="1" s="1"/>
  <c r="Y7435" i="1"/>
  <c r="AA7435" i="1" s="1"/>
  <c r="Y7429" i="1"/>
  <c r="AA7429" i="1" s="1"/>
  <c r="Y7425" i="1"/>
  <c r="AA7425" i="1" s="1"/>
  <c r="Y7421" i="1"/>
  <c r="AA7421" i="1" s="1"/>
  <c r="Y7417" i="1"/>
  <c r="AA7417" i="1" s="1"/>
  <c r="Y7413" i="1"/>
  <c r="AA7413" i="1" s="1"/>
  <c r="Y7409" i="1"/>
  <c r="AA7409" i="1" s="1"/>
  <c r="Y7405" i="1"/>
  <c r="AA7405" i="1" s="1"/>
  <c r="Y7401" i="1"/>
  <c r="AA7401" i="1" s="1"/>
  <c r="Y7397" i="1"/>
  <c r="AA7397" i="1" s="1"/>
  <c r="Y7393" i="1"/>
  <c r="AA7393" i="1" s="1"/>
  <c r="Y7389" i="1"/>
  <c r="AA7389" i="1" s="1"/>
  <c r="Y7385" i="1"/>
  <c r="AA7385" i="1" s="1"/>
  <c r="Y7381" i="1"/>
  <c r="AA7381" i="1" s="1"/>
  <c r="Y7377" i="1"/>
  <c r="AA7377" i="1" s="1"/>
  <c r="Y7373" i="1"/>
  <c r="AA7373" i="1" s="1"/>
  <c r="Y7369" i="1"/>
  <c r="AA7369" i="1" s="1"/>
  <c r="Y7365" i="1"/>
  <c r="Y7361" i="1"/>
  <c r="AA7361" i="1" s="1"/>
  <c r="Y7357" i="1"/>
  <c r="AA7357" i="1" s="1"/>
  <c r="Y7353" i="1"/>
  <c r="AA7353" i="1" s="1"/>
  <c r="Y7349" i="1"/>
  <c r="AA7349" i="1" s="1"/>
  <c r="Y7345" i="1"/>
  <c r="AA7345" i="1" s="1"/>
  <c r="Y7341" i="1"/>
  <c r="AA7341" i="1" s="1"/>
  <c r="Y7337" i="1"/>
  <c r="AA7337" i="1" s="1"/>
  <c r="Y7333" i="1"/>
  <c r="AA7333" i="1" s="1"/>
  <c r="Y7329" i="1"/>
  <c r="Y7325" i="1"/>
  <c r="AA7325" i="1" s="1"/>
  <c r="Y7321" i="1"/>
  <c r="AA7321" i="1" s="1"/>
  <c r="Y7317" i="1"/>
  <c r="AA7317" i="1" s="1"/>
  <c r="Y7313" i="1"/>
  <c r="AA7313" i="1" s="1"/>
  <c r="Y7967" i="1"/>
  <c r="AA7967" i="1" s="1"/>
  <c r="Y7903" i="1"/>
  <c r="AA7903" i="1" s="1"/>
  <c r="Y7839" i="1"/>
  <c r="Y7775" i="1"/>
  <c r="AA7775" i="1" s="1"/>
  <c r="Y7739" i="1"/>
  <c r="AA7739" i="1" s="1"/>
  <c r="Y7719" i="1"/>
  <c r="AA7719" i="1" s="1"/>
  <c r="Y7703" i="1"/>
  <c r="AA7703" i="1" s="1"/>
  <c r="Y7694" i="1"/>
  <c r="AA7694" i="1" s="1"/>
  <c r="Y7683" i="1"/>
  <c r="AA7683" i="1" s="1"/>
  <c r="Y7673" i="1"/>
  <c r="AA7673" i="1" s="1"/>
  <c r="Y7668" i="1"/>
  <c r="AA7668" i="1" s="1"/>
  <c r="Y7663" i="1"/>
  <c r="Y7657" i="1"/>
  <c r="AA7657" i="1" s="1"/>
  <c r="Y7652" i="1"/>
  <c r="AA7652" i="1" s="1"/>
  <c r="Y7647" i="1"/>
  <c r="AA7647" i="1" s="1"/>
  <c r="Y7641" i="1"/>
  <c r="AA7641" i="1" s="1"/>
  <c r="Y7636" i="1"/>
  <c r="AA7636" i="1" s="1"/>
  <c r="Y7631" i="1"/>
  <c r="AA7631" i="1" s="1"/>
  <c r="Y7625" i="1"/>
  <c r="AA7625" i="1" s="1"/>
  <c r="Y7620" i="1"/>
  <c r="AA7620" i="1" s="1"/>
  <c r="Y7615" i="1"/>
  <c r="AA7615" i="1" s="1"/>
  <c r="Y7609" i="1"/>
  <c r="AA7609" i="1" s="1"/>
  <c r="Y7604" i="1"/>
  <c r="AA7604" i="1" s="1"/>
  <c r="Y7599" i="1"/>
  <c r="AA7599" i="1" s="1"/>
  <c r="Y7593" i="1"/>
  <c r="AA7593" i="1" s="1"/>
  <c r="Y7588" i="1"/>
  <c r="AA7588" i="1" s="1"/>
  <c r="Y7583" i="1"/>
  <c r="AA7583" i="1" s="1"/>
  <c r="Y7577" i="1"/>
  <c r="AA7577" i="1" s="1"/>
  <c r="Y7572" i="1"/>
  <c r="AA7572" i="1" s="1"/>
  <c r="Y7567" i="1"/>
  <c r="AA7567" i="1" s="1"/>
  <c r="Y7561" i="1"/>
  <c r="AA7561" i="1" s="1"/>
  <c r="Y7556" i="1"/>
  <c r="AA7556" i="1" s="1"/>
  <c r="Y7551" i="1"/>
  <c r="AA7551" i="1" s="1"/>
  <c r="Y7545" i="1"/>
  <c r="AA7545" i="1" s="1"/>
  <c r="Y7540" i="1"/>
  <c r="Y7535" i="1"/>
  <c r="AA7535" i="1" s="1"/>
  <c r="Y7529" i="1"/>
  <c r="AA7529" i="1" s="1"/>
  <c r="Y7524" i="1"/>
  <c r="AA7524" i="1" s="1"/>
  <c r="Y7519" i="1"/>
  <c r="AA7519" i="1" s="1"/>
  <c r="Y7513" i="1"/>
  <c r="AA7513" i="1" s="1"/>
  <c r="Y7508" i="1"/>
  <c r="AA7508" i="1" s="1"/>
  <c r="Y7503" i="1"/>
  <c r="AA7503" i="1" s="1"/>
  <c r="Y7497" i="1"/>
  <c r="AA7497" i="1" s="1"/>
  <c r="Y7492" i="1"/>
  <c r="AA7492" i="1" s="1"/>
  <c r="Y7487" i="1"/>
  <c r="AA7487" i="1" s="1"/>
  <c r="Y7481" i="1"/>
  <c r="AA7481" i="1" s="1"/>
  <c r="Y7476" i="1"/>
  <c r="AA7476" i="1" s="1"/>
  <c r="Y7471" i="1"/>
  <c r="AA7471" i="1" s="1"/>
  <c r="Y7465" i="1"/>
  <c r="AA7465" i="1" s="1"/>
  <c r="Y7460" i="1"/>
  <c r="AA7460" i="1" s="1"/>
  <c r="Y7455" i="1"/>
  <c r="AA7455" i="1" s="1"/>
  <c r="Y7449" i="1"/>
  <c r="Y7444" i="1"/>
  <c r="AA7444" i="1" s="1"/>
  <c r="Y7439" i="1"/>
  <c r="AA7439" i="1" s="1"/>
  <c r="Y7433" i="1"/>
  <c r="AA7433" i="1" s="1"/>
  <c r="Y7428" i="1"/>
  <c r="AA7428" i="1" s="1"/>
  <c r="Y7424" i="1"/>
  <c r="AA7424" i="1" s="1"/>
  <c r="Y7420" i="1"/>
  <c r="AA7420" i="1" s="1"/>
  <c r="Y7416" i="1"/>
  <c r="AA7416" i="1" s="1"/>
  <c r="Y7412" i="1"/>
  <c r="AA7412" i="1" s="1"/>
  <c r="Y7408" i="1"/>
  <c r="AA7408" i="1" s="1"/>
  <c r="Y7404" i="1"/>
  <c r="AA7404" i="1" s="1"/>
  <c r="Y7400" i="1"/>
  <c r="AA7400" i="1" s="1"/>
  <c r="Y7396" i="1"/>
  <c r="AA7396" i="1" s="1"/>
  <c r="Y7392" i="1"/>
  <c r="AA7392" i="1" s="1"/>
  <c r="Y7388" i="1"/>
  <c r="AA7388" i="1" s="1"/>
  <c r="Y7384" i="1"/>
  <c r="AA7384" i="1" s="1"/>
  <c r="Y7380" i="1"/>
  <c r="AA7380" i="1" s="1"/>
  <c r="Y7376" i="1"/>
  <c r="AA7376" i="1" s="1"/>
  <c r="Y7372" i="1"/>
  <c r="AA7372" i="1" s="1"/>
  <c r="Y7368" i="1"/>
  <c r="AA7368" i="1" s="1"/>
  <c r="Y7364" i="1"/>
  <c r="AA7364" i="1" s="1"/>
  <c r="Y7360" i="1"/>
  <c r="AA7360" i="1" s="1"/>
  <c r="Y7356" i="1"/>
  <c r="AA7356" i="1" s="1"/>
  <c r="Y7352" i="1"/>
  <c r="AA7352" i="1" s="1"/>
  <c r="Y7348" i="1"/>
  <c r="AA7348" i="1" s="1"/>
  <c r="Y7344" i="1"/>
  <c r="AA7344" i="1" s="1"/>
  <c r="Y7340" i="1"/>
  <c r="AA7340" i="1" s="1"/>
  <c r="Y7336" i="1"/>
  <c r="AA7336" i="1" s="1"/>
  <c r="Y7332" i="1"/>
  <c r="AA7332" i="1" s="1"/>
  <c r="Y7328" i="1"/>
  <c r="AA7328" i="1" s="1"/>
  <c r="Y7324" i="1"/>
  <c r="AA7324" i="1" s="1"/>
  <c r="Y7320" i="1"/>
  <c r="AA7320" i="1" s="1"/>
  <c r="Y7316" i="1"/>
  <c r="AA7316" i="1" s="1"/>
  <c r="Y7951" i="1"/>
  <c r="AA7951" i="1" s="1"/>
  <c r="Y7735" i="1"/>
  <c r="AA7735" i="1" s="1"/>
  <c r="Y7679" i="1"/>
  <c r="AA7679" i="1" s="1"/>
  <c r="Y7656" i="1"/>
  <c r="AA7656" i="1" s="1"/>
  <c r="Y7635" i="1"/>
  <c r="AA7635" i="1" s="1"/>
  <c r="Y7613" i="1"/>
  <c r="AA7613" i="1" s="1"/>
  <c r="Y7592" i="1"/>
  <c r="AA7592" i="1" s="1"/>
  <c r="Y7571" i="1"/>
  <c r="Y7549" i="1"/>
  <c r="AA7549" i="1" s="1"/>
  <c r="Y7528" i="1"/>
  <c r="AA7528" i="1" s="1"/>
  <c r="Y7507" i="1"/>
  <c r="AA7507" i="1" s="1"/>
  <c r="Y7485" i="1"/>
  <c r="AA7485" i="1" s="1"/>
  <c r="Y7464" i="1"/>
  <c r="AA7464" i="1" s="1"/>
  <c r="Y7443" i="1"/>
  <c r="AA7443" i="1" s="1"/>
  <c r="Y7423" i="1"/>
  <c r="AA7423" i="1" s="1"/>
  <c r="Y7407" i="1"/>
  <c r="AA7407" i="1" s="1"/>
  <c r="Y7391" i="1"/>
  <c r="AA7391" i="1" s="1"/>
  <c r="Y7375" i="1"/>
  <c r="AA7375" i="1" s="1"/>
  <c r="Y7359" i="1"/>
  <c r="AA7359" i="1" s="1"/>
  <c r="Y7343" i="1"/>
  <c r="AA7343" i="1" s="1"/>
  <c r="Y7327" i="1"/>
  <c r="AA7327" i="1" s="1"/>
  <c r="Y7312" i="1"/>
  <c r="AA7312" i="1" s="1"/>
  <c r="Y7308" i="1"/>
  <c r="AA7308" i="1" s="1"/>
  <c r="Y7304" i="1"/>
  <c r="Y7300" i="1"/>
  <c r="AA7300" i="1" s="1"/>
  <c r="Y7296" i="1"/>
  <c r="AA7296" i="1" s="1"/>
  <c r="Y7292" i="1"/>
  <c r="AA7292" i="1" s="1"/>
  <c r="Y7288" i="1"/>
  <c r="AA7288" i="1" s="1"/>
  <c r="Y7284" i="1"/>
  <c r="AA7284" i="1" s="1"/>
  <c r="Y7280" i="1"/>
  <c r="AA7280" i="1" s="1"/>
  <c r="Y7276" i="1"/>
  <c r="AA7276" i="1" s="1"/>
  <c r="Y7272" i="1"/>
  <c r="AA7272" i="1" s="1"/>
  <c r="Y7268" i="1"/>
  <c r="AA7268" i="1" s="1"/>
  <c r="Y7264" i="1"/>
  <c r="AA7264" i="1" s="1"/>
  <c r="Y7260" i="1"/>
  <c r="AA7260" i="1" s="1"/>
  <c r="Y7256" i="1"/>
  <c r="AA7256" i="1" s="1"/>
  <c r="Y7252" i="1"/>
  <c r="AA7252" i="1" s="1"/>
  <c r="Y7248" i="1"/>
  <c r="AA7248" i="1" s="1"/>
  <c r="Y7244" i="1"/>
  <c r="Y7240" i="1"/>
  <c r="Y7236" i="1"/>
  <c r="AA7236" i="1" s="1"/>
  <c r="Y7232" i="1"/>
  <c r="AA7232" i="1" s="1"/>
  <c r="Y7228" i="1"/>
  <c r="AA7228" i="1" s="1"/>
  <c r="Y7224" i="1"/>
  <c r="AA7224" i="1" s="1"/>
  <c r="Y7220" i="1"/>
  <c r="AA7220" i="1" s="1"/>
  <c r="Y7216" i="1"/>
  <c r="AA7216" i="1" s="1"/>
  <c r="Y7212" i="1"/>
  <c r="AA7212" i="1" s="1"/>
  <c r="Y7208" i="1"/>
  <c r="AA7208" i="1" s="1"/>
  <c r="Y7204" i="1"/>
  <c r="AA7204" i="1" s="1"/>
  <c r="Y7200" i="1"/>
  <c r="AA7200" i="1" s="1"/>
  <c r="Y7196" i="1"/>
  <c r="AA7196" i="1" s="1"/>
  <c r="Y7192" i="1"/>
  <c r="AA7192" i="1" s="1"/>
  <c r="Y7188" i="1"/>
  <c r="AA7188" i="1" s="1"/>
  <c r="Y7184" i="1"/>
  <c r="AA7184" i="1" s="1"/>
  <c r="Y7180" i="1"/>
  <c r="AA7180" i="1" s="1"/>
  <c r="Y7176" i="1"/>
  <c r="AA7176" i="1" s="1"/>
  <c r="Y7172" i="1"/>
  <c r="AA7172" i="1" s="1"/>
  <c r="Y7168" i="1"/>
  <c r="AA7168" i="1" s="1"/>
  <c r="Y7164" i="1"/>
  <c r="AA7164" i="1" s="1"/>
  <c r="Y7160" i="1"/>
  <c r="AA7160" i="1" s="1"/>
  <c r="Y7156" i="1"/>
  <c r="AA7156" i="1" s="1"/>
  <c r="Y7152" i="1"/>
  <c r="AA7152" i="1" s="1"/>
  <c r="Y7148" i="1"/>
  <c r="Y7144" i="1"/>
  <c r="AA7144" i="1" s="1"/>
  <c r="Y7140" i="1"/>
  <c r="AA7140" i="1" s="1"/>
  <c r="Y7136" i="1"/>
  <c r="AA7136" i="1" s="1"/>
  <c r="Y7132" i="1"/>
  <c r="AA7132" i="1" s="1"/>
  <c r="Y7128" i="1"/>
  <c r="AA7128" i="1" s="1"/>
  <c r="Y7124" i="1"/>
  <c r="AA7124" i="1" s="1"/>
  <c r="Y7120" i="1"/>
  <c r="AA7120" i="1" s="1"/>
  <c r="Y7116" i="1"/>
  <c r="Y7112" i="1"/>
  <c r="AA7112" i="1" s="1"/>
  <c r="Y7108" i="1"/>
  <c r="AA7108" i="1" s="1"/>
  <c r="Y7104" i="1"/>
  <c r="AA7104" i="1" s="1"/>
  <c r="Y7100" i="1"/>
  <c r="AA7100" i="1" s="1"/>
  <c r="Y7096" i="1"/>
  <c r="AA7096" i="1" s="1"/>
  <c r="Y7092" i="1"/>
  <c r="AA7092" i="1" s="1"/>
  <c r="Y7088" i="1"/>
  <c r="AA7088" i="1" s="1"/>
  <c r="Y7084" i="1"/>
  <c r="AA7084" i="1" s="1"/>
  <c r="Y7080" i="1"/>
  <c r="Y7076" i="1"/>
  <c r="AA7076" i="1" s="1"/>
  <c r="Y7072" i="1"/>
  <c r="AA7072" i="1" s="1"/>
  <c r="Y7068" i="1"/>
  <c r="AA7068" i="1" s="1"/>
  <c r="Y7064" i="1"/>
  <c r="AA7064" i="1" s="1"/>
  <c r="Y7060" i="1"/>
  <c r="AA7060" i="1" s="1"/>
  <c r="Y7056" i="1"/>
  <c r="AA7056" i="1" s="1"/>
  <c r="Y7052" i="1"/>
  <c r="AA7052" i="1" s="1"/>
  <c r="Y7048" i="1"/>
  <c r="AA7048" i="1" s="1"/>
  <c r="Y7044" i="1"/>
  <c r="AA7044" i="1" s="1"/>
  <c r="Y7040" i="1"/>
  <c r="AA7040" i="1" s="1"/>
  <c r="Y7036" i="1"/>
  <c r="AA7036" i="1" s="1"/>
  <c r="Y7032" i="1"/>
  <c r="AA7032" i="1" s="1"/>
  <c r="Y7028" i="1"/>
  <c r="AA7028" i="1" s="1"/>
  <c r="Y7024" i="1"/>
  <c r="AA7024" i="1" s="1"/>
  <c r="Y7020" i="1"/>
  <c r="AA7020" i="1" s="1"/>
  <c r="Y7016" i="1"/>
  <c r="AA7016" i="1" s="1"/>
  <c r="Y7012" i="1"/>
  <c r="AA7012" i="1" s="1"/>
  <c r="Y7008" i="1"/>
  <c r="AA7008" i="1" s="1"/>
  <c r="Y7004" i="1"/>
  <c r="AA7004" i="1" s="1"/>
  <c r="Y7000" i="1"/>
  <c r="AA7000" i="1" s="1"/>
  <c r="Y6996" i="1"/>
  <c r="AA6996" i="1" s="1"/>
  <c r="Y6992" i="1"/>
  <c r="AA6992" i="1" s="1"/>
  <c r="Y6988" i="1"/>
  <c r="AA6988" i="1" s="1"/>
  <c r="Y6984" i="1"/>
  <c r="AA6984" i="1" s="1"/>
  <c r="Y6980" i="1"/>
  <c r="AA6980" i="1" s="1"/>
  <c r="Y6976" i="1"/>
  <c r="AA6976" i="1" s="1"/>
  <c r="Y6972" i="1"/>
  <c r="AA6972" i="1" s="1"/>
  <c r="Y6968" i="1"/>
  <c r="AA6968" i="1" s="1"/>
  <c r="Y6964" i="1"/>
  <c r="AA6964" i="1" s="1"/>
  <c r="Y6960" i="1"/>
  <c r="AA6960" i="1" s="1"/>
  <c r="Y6956" i="1"/>
  <c r="AA6956" i="1" s="1"/>
  <c r="Y6952" i="1"/>
  <c r="AA6952" i="1" s="1"/>
  <c r="Y6948" i="1"/>
  <c r="AA6948" i="1" s="1"/>
  <c r="Y6944" i="1"/>
  <c r="AA6944" i="1" s="1"/>
  <c r="Y6940" i="1"/>
  <c r="AA6940" i="1" s="1"/>
  <c r="Y6936" i="1"/>
  <c r="AA6936" i="1" s="1"/>
  <c r="Y6932" i="1"/>
  <c r="AA6932" i="1" s="1"/>
  <c r="Y6928" i="1"/>
  <c r="AA6928" i="1" s="1"/>
  <c r="Y6924" i="1"/>
  <c r="AA6924" i="1" s="1"/>
  <c r="Y6920" i="1"/>
  <c r="AA6920" i="1" s="1"/>
  <c r="Y6916" i="1"/>
  <c r="AA6916" i="1" s="1"/>
  <c r="Y6912" i="1"/>
  <c r="AA6912" i="1" s="1"/>
  <c r="Y6908" i="1"/>
  <c r="AA6908" i="1" s="1"/>
  <c r="Y6904" i="1"/>
  <c r="AA6904" i="1" s="1"/>
  <c r="Y6900" i="1"/>
  <c r="AA6900" i="1" s="1"/>
  <c r="Y6896" i="1"/>
  <c r="AA6896" i="1" s="1"/>
  <c r="Y6892" i="1"/>
  <c r="AA6892" i="1" s="1"/>
  <c r="Y6888" i="1"/>
  <c r="AA6888" i="1" s="1"/>
  <c r="Y6884" i="1"/>
  <c r="AA6884" i="1" s="1"/>
  <c r="Y6880" i="1"/>
  <c r="AA6880" i="1" s="1"/>
  <c r="Y7887" i="1"/>
  <c r="AA7887" i="1" s="1"/>
  <c r="Y7711" i="1"/>
  <c r="AA7711" i="1" s="1"/>
  <c r="Y7672" i="1"/>
  <c r="AA7672" i="1" s="1"/>
  <c r="Y7651" i="1"/>
  <c r="AA7651" i="1" s="1"/>
  <c r="Y7629" i="1"/>
  <c r="AA7629" i="1" s="1"/>
  <c r="Y7608" i="1"/>
  <c r="AA7608" i="1" s="1"/>
  <c r="Y7587" i="1"/>
  <c r="AA7587" i="1" s="1"/>
  <c r="Y7565" i="1"/>
  <c r="AA7565" i="1" s="1"/>
  <c r="Y7544" i="1"/>
  <c r="AA7544" i="1" s="1"/>
  <c r="Y7523" i="1"/>
  <c r="AA7523" i="1" s="1"/>
  <c r="Y7501" i="1"/>
  <c r="AA7501" i="1" s="1"/>
  <c r="Y7480" i="1"/>
  <c r="AA7480" i="1" s="1"/>
  <c r="Y7459" i="1"/>
  <c r="AA7459" i="1" s="1"/>
  <c r="Y7437" i="1"/>
  <c r="AA7437" i="1" s="1"/>
  <c r="Y7419" i="1"/>
  <c r="AA7419" i="1" s="1"/>
  <c r="Y7403" i="1"/>
  <c r="AA7403" i="1" s="1"/>
  <c r="Y7387" i="1"/>
  <c r="AA7387" i="1" s="1"/>
  <c r="Y7371" i="1"/>
  <c r="AA7371" i="1" s="1"/>
  <c r="Y7355" i="1"/>
  <c r="AA7355" i="1" s="1"/>
  <c r="Y7339" i="1"/>
  <c r="AA7339" i="1" s="1"/>
  <c r="Y7323" i="1"/>
  <c r="AA7323" i="1" s="1"/>
  <c r="Y7311" i="1"/>
  <c r="AA7311" i="1" s="1"/>
  <c r="Y7307" i="1"/>
  <c r="AA7307" i="1" s="1"/>
  <c r="Y7303" i="1"/>
  <c r="AA7303" i="1" s="1"/>
  <c r="Y7299" i="1"/>
  <c r="AA7299" i="1" s="1"/>
  <c r="Y7295" i="1"/>
  <c r="AA7295" i="1" s="1"/>
  <c r="Y7291" i="1"/>
  <c r="AA7291" i="1" s="1"/>
  <c r="Y7287" i="1"/>
  <c r="AA7287" i="1" s="1"/>
  <c r="Y7283" i="1"/>
  <c r="AA7283" i="1" s="1"/>
  <c r="Y7279" i="1"/>
  <c r="AA7279" i="1" s="1"/>
  <c r="Y7275" i="1"/>
  <c r="AA7275" i="1" s="1"/>
  <c r="Y7271" i="1"/>
  <c r="AA7271" i="1" s="1"/>
  <c r="Y7267" i="1"/>
  <c r="AA7267" i="1" s="1"/>
  <c r="Y7263" i="1"/>
  <c r="AA7263" i="1" s="1"/>
  <c r="Y7259" i="1"/>
  <c r="AA7259" i="1" s="1"/>
  <c r="Y7255" i="1"/>
  <c r="AA7255" i="1" s="1"/>
  <c r="Y7251" i="1"/>
  <c r="AA7251" i="1" s="1"/>
  <c r="Y7247" i="1"/>
  <c r="AA7247" i="1" s="1"/>
  <c r="Y7243" i="1"/>
  <c r="AA7243" i="1" s="1"/>
  <c r="Y7239" i="1"/>
  <c r="AA7239" i="1" s="1"/>
  <c r="Y7235" i="1"/>
  <c r="AA7235" i="1" s="1"/>
  <c r="Y7231" i="1"/>
  <c r="AA7231" i="1" s="1"/>
  <c r="Y7227" i="1"/>
  <c r="AA7227" i="1" s="1"/>
  <c r="Y7223" i="1"/>
  <c r="AA7223" i="1" s="1"/>
  <c r="Y7219" i="1"/>
  <c r="AA7219" i="1" s="1"/>
  <c r="Y7215" i="1"/>
  <c r="AA7215" i="1" s="1"/>
  <c r="Y7211" i="1"/>
  <c r="AA7211" i="1" s="1"/>
  <c r="Y7207" i="1"/>
  <c r="AA7207" i="1" s="1"/>
  <c r="Y7203" i="1"/>
  <c r="AA7203" i="1" s="1"/>
  <c r="Y7199" i="1"/>
  <c r="AA7199" i="1" s="1"/>
  <c r="Y7195" i="1"/>
  <c r="AA7195" i="1" s="1"/>
  <c r="Y7191" i="1"/>
  <c r="AA7191" i="1" s="1"/>
  <c r="Y7187" i="1"/>
  <c r="AA7187" i="1" s="1"/>
  <c r="Y7183" i="1"/>
  <c r="AA7183" i="1" s="1"/>
  <c r="Y7179" i="1"/>
  <c r="AA7179" i="1" s="1"/>
  <c r="Y7175" i="1"/>
  <c r="AA7175" i="1" s="1"/>
  <c r="Y7171" i="1"/>
  <c r="AA7171" i="1" s="1"/>
  <c r="Y7167" i="1"/>
  <c r="AA7167" i="1" s="1"/>
  <c r="Y7163" i="1"/>
  <c r="AA7163" i="1" s="1"/>
  <c r="Y7159" i="1"/>
  <c r="AA7159" i="1" s="1"/>
  <c r="Y7155" i="1"/>
  <c r="AA7155" i="1" s="1"/>
  <c r="Y7151" i="1"/>
  <c r="AA7151" i="1" s="1"/>
  <c r="Y7147" i="1"/>
  <c r="AA7147" i="1" s="1"/>
  <c r="Y7143" i="1"/>
  <c r="AA7143" i="1" s="1"/>
  <c r="Y7139" i="1"/>
  <c r="AA7139" i="1" s="1"/>
  <c r="Y7135" i="1"/>
  <c r="AA7135" i="1" s="1"/>
  <c r="Y7131" i="1"/>
  <c r="AA7131" i="1" s="1"/>
  <c r="Y7127" i="1"/>
  <c r="AA7127" i="1" s="1"/>
  <c r="Y7123" i="1"/>
  <c r="AA7123" i="1" s="1"/>
  <c r="Y7119" i="1"/>
  <c r="AA7119" i="1" s="1"/>
  <c r="Y7115" i="1"/>
  <c r="AA7115" i="1" s="1"/>
  <c r="Y7111" i="1"/>
  <c r="AA7111" i="1" s="1"/>
  <c r="Y7107" i="1"/>
  <c r="AA7107" i="1" s="1"/>
  <c r="Y7103" i="1"/>
  <c r="AA7103" i="1" s="1"/>
  <c r="Y7099" i="1"/>
  <c r="AA7099" i="1" s="1"/>
  <c r="Y7095" i="1"/>
  <c r="AA7095" i="1" s="1"/>
  <c r="Y7091" i="1"/>
  <c r="AA7091" i="1" s="1"/>
  <c r="Y7087" i="1"/>
  <c r="AA7087" i="1" s="1"/>
  <c r="Y7083" i="1"/>
  <c r="AA7083" i="1" s="1"/>
  <c r="Y7079" i="1"/>
  <c r="AA7079" i="1" s="1"/>
  <c r="Y7075" i="1"/>
  <c r="AA7075" i="1" s="1"/>
  <c r="Y7071" i="1"/>
  <c r="AA7071" i="1" s="1"/>
  <c r="Y7067" i="1"/>
  <c r="AA7067" i="1" s="1"/>
  <c r="Y7063" i="1"/>
  <c r="AA7063" i="1" s="1"/>
  <c r="Y7059" i="1"/>
  <c r="Y7055" i="1"/>
  <c r="AA7055" i="1" s="1"/>
  <c r="Y7051" i="1"/>
  <c r="AA7051" i="1" s="1"/>
  <c r="Y7047" i="1"/>
  <c r="AA7047" i="1" s="1"/>
  <c r="Y7043" i="1"/>
  <c r="AA7043" i="1" s="1"/>
  <c r="Y7039" i="1"/>
  <c r="AA7039" i="1" s="1"/>
  <c r="Y7035" i="1"/>
  <c r="AA7035" i="1" s="1"/>
  <c r="Y7031" i="1"/>
  <c r="AA7031" i="1" s="1"/>
  <c r="Y7027" i="1"/>
  <c r="AA7027" i="1" s="1"/>
  <c r="Y7023" i="1"/>
  <c r="AA7023" i="1" s="1"/>
  <c r="Y7019" i="1"/>
  <c r="AA7019" i="1" s="1"/>
  <c r="Y7015" i="1"/>
  <c r="AA7015" i="1" s="1"/>
  <c r="Y7011" i="1"/>
  <c r="AA7011" i="1" s="1"/>
  <c r="Y7007" i="1"/>
  <c r="AA7007" i="1" s="1"/>
  <c r="Y7003" i="1"/>
  <c r="AA7003" i="1" s="1"/>
  <c r="Y6999" i="1"/>
  <c r="AA6999" i="1" s="1"/>
  <c r="Y6995" i="1"/>
  <c r="AA6995" i="1" s="1"/>
  <c r="Y6991" i="1"/>
  <c r="AA6991" i="1" s="1"/>
  <c r="Y6987" i="1"/>
  <c r="AA6987" i="1" s="1"/>
  <c r="Y6983" i="1"/>
  <c r="AA6983" i="1" s="1"/>
  <c r="Y6979" i="1"/>
  <c r="AA6979" i="1" s="1"/>
  <c r="Y6975" i="1"/>
  <c r="AA6975" i="1" s="1"/>
  <c r="Y6971" i="1"/>
  <c r="AA6971" i="1" s="1"/>
  <c r="Y6967" i="1"/>
  <c r="AA6967" i="1" s="1"/>
  <c r="Y6963" i="1"/>
  <c r="AA6963" i="1" s="1"/>
  <c r="Y6959" i="1"/>
  <c r="AA6959" i="1" s="1"/>
  <c r="Y6955" i="1"/>
  <c r="AA6955" i="1" s="1"/>
  <c r="Y6951" i="1"/>
  <c r="AA6951" i="1" s="1"/>
  <c r="Y6947" i="1"/>
  <c r="AA6947" i="1" s="1"/>
  <c r="Y6943" i="1"/>
  <c r="AA6943" i="1" s="1"/>
  <c r="Y6939" i="1"/>
  <c r="AA6939" i="1" s="1"/>
  <c r="Y6935" i="1"/>
  <c r="AA6935" i="1" s="1"/>
  <c r="Y6931" i="1"/>
  <c r="Y6927" i="1"/>
  <c r="AA6927" i="1" s="1"/>
  <c r="Y6923" i="1"/>
  <c r="AA6923" i="1" s="1"/>
  <c r="Y6919" i="1"/>
  <c r="AA6919" i="1" s="1"/>
  <c r="Y6915" i="1"/>
  <c r="AA6915" i="1" s="1"/>
  <c r="Y6911" i="1"/>
  <c r="AA6911" i="1" s="1"/>
  <c r="Y6907" i="1"/>
  <c r="AA6907" i="1" s="1"/>
  <c r="Y6903" i="1"/>
  <c r="AA6903" i="1" s="1"/>
  <c r="Y6899" i="1"/>
  <c r="AA6899" i="1" s="1"/>
  <c r="Y6895" i="1"/>
  <c r="Y6891" i="1"/>
  <c r="AA6891" i="1" s="1"/>
  <c r="Y6887" i="1"/>
  <c r="AA6887" i="1" s="1"/>
  <c r="Y6883" i="1"/>
  <c r="AA6883" i="1" s="1"/>
  <c r="Y6879" i="1"/>
  <c r="AA6879" i="1" s="1"/>
  <c r="Y6875" i="1"/>
  <c r="AA6875" i="1" s="1"/>
  <c r="Y6871" i="1"/>
  <c r="AA6871" i="1" s="1"/>
  <c r="Y7823" i="1"/>
  <c r="AA7823" i="1" s="1"/>
  <c r="Y7702" i="1"/>
  <c r="AA7702" i="1" s="1"/>
  <c r="Y7667" i="1"/>
  <c r="AA7667" i="1" s="1"/>
  <c r="Y7645" i="1"/>
  <c r="AA7645" i="1" s="1"/>
  <c r="Y7624" i="1"/>
  <c r="AA7624" i="1" s="1"/>
  <c r="Y7603" i="1"/>
  <c r="AA7603" i="1" s="1"/>
  <c r="Y7581" i="1"/>
  <c r="AA7581" i="1" s="1"/>
  <c r="Y7560" i="1"/>
  <c r="AA7560" i="1" s="1"/>
  <c r="Y7539" i="1"/>
  <c r="AA7539" i="1" s="1"/>
  <c r="Y7517" i="1"/>
  <c r="Y7496" i="1"/>
  <c r="AA7496" i="1" s="1"/>
  <c r="Y7475" i="1"/>
  <c r="AA7475" i="1" s="1"/>
  <c r="Y7453" i="1"/>
  <c r="AA7453" i="1" s="1"/>
  <c r="Y7432" i="1"/>
  <c r="AA7432" i="1" s="1"/>
  <c r="Y7415" i="1"/>
  <c r="AA7415" i="1" s="1"/>
  <c r="Y7399" i="1"/>
  <c r="AA7399" i="1" s="1"/>
  <c r="Y7383" i="1"/>
  <c r="AA7383" i="1" s="1"/>
  <c r="Y7367" i="1"/>
  <c r="AA7367" i="1" s="1"/>
  <c r="Y7351" i="1"/>
  <c r="AA7351" i="1" s="1"/>
  <c r="Y7335" i="1"/>
  <c r="AA7335" i="1" s="1"/>
  <c r="Y7319" i="1"/>
  <c r="AA7319" i="1" s="1"/>
  <c r="Y7310" i="1"/>
  <c r="AA7310" i="1" s="1"/>
  <c r="Y7306" i="1"/>
  <c r="AA7306" i="1" s="1"/>
  <c r="Y7302" i="1"/>
  <c r="AA7302" i="1" s="1"/>
  <c r="Y7298" i="1"/>
  <c r="AA7298" i="1" s="1"/>
  <c r="Y7294" i="1"/>
  <c r="AA7294" i="1" s="1"/>
  <c r="Y7290" i="1"/>
  <c r="AA7290" i="1" s="1"/>
  <c r="Y7286" i="1"/>
  <c r="AA7286" i="1" s="1"/>
  <c r="Y7282" i="1"/>
  <c r="AA7282" i="1" s="1"/>
  <c r="Y7278" i="1"/>
  <c r="AA7278" i="1" s="1"/>
  <c r="Y7274" i="1"/>
  <c r="AA7274" i="1" s="1"/>
  <c r="Y7270" i="1"/>
  <c r="AA7270" i="1" s="1"/>
  <c r="Y7266" i="1"/>
  <c r="AA7266" i="1" s="1"/>
  <c r="Y7262" i="1"/>
  <c r="Y7258" i="1"/>
  <c r="AA7258" i="1" s="1"/>
  <c r="Y7254" i="1"/>
  <c r="AA7254" i="1" s="1"/>
  <c r="Y7250" i="1"/>
  <c r="AA7250" i="1" s="1"/>
  <c r="Y7246" i="1"/>
  <c r="AA7246" i="1" s="1"/>
  <c r="Y7242" i="1"/>
  <c r="AA7242" i="1" s="1"/>
  <c r="Y7238" i="1"/>
  <c r="AA7238" i="1" s="1"/>
  <c r="Y7234" i="1"/>
  <c r="AA7234" i="1" s="1"/>
  <c r="Y7230" i="1"/>
  <c r="AA7230" i="1" s="1"/>
  <c r="Y7226" i="1"/>
  <c r="AA7226" i="1" s="1"/>
  <c r="Y7222" i="1"/>
  <c r="AA7222" i="1" s="1"/>
  <c r="Y7218" i="1"/>
  <c r="AA7218" i="1" s="1"/>
  <c r="Y7214" i="1"/>
  <c r="AA7214" i="1" s="1"/>
  <c r="Y7210" i="1"/>
  <c r="AA7210" i="1" s="1"/>
  <c r="Y7206" i="1"/>
  <c r="AA7206" i="1" s="1"/>
  <c r="Y7202" i="1"/>
  <c r="AA7202" i="1" s="1"/>
  <c r="Y7198" i="1"/>
  <c r="AA7198" i="1" s="1"/>
  <c r="Y7194" i="1"/>
  <c r="AA7194" i="1" s="1"/>
  <c r="Y7190" i="1"/>
  <c r="AA7190" i="1" s="1"/>
  <c r="Y7186" i="1"/>
  <c r="AA7186" i="1" s="1"/>
  <c r="Y7182" i="1"/>
  <c r="AA7182" i="1" s="1"/>
  <c r="Y7178" i="1"/>
  <c r="AA7178" i="1" s="1"/>
  <c r="Y7174" i="1"/>
  <c r="AA7174" i="1" s="1"/>
  <c r="Y7170" i="1"/>
  <c r="AA7170" i="1" s="1"/>
  <c r="Y7166" i="1"/>
  <c r="AA7166" i="1" s="1"/>
  <c r="Y7162" i="1"/>
  <c r="AA7162" i="1" s="1"/>
  <c r="Y7158" i="1"/>
  <c r="AA7158" i="1" s="1"/>
  <c r="Y7154" i="1"/>
  <c r="AA7154" i="1" s="1"/>
  <c r="Y7150" i="1"/>
  <c r="AA7150" i="1" s="1"/>
  <c r="Y7146" i="1"/>
  <c r="AA7146" i="1" s="1"/>
  <c r="Y7142" i="1"/>
  <c r="AA7142" i="1" s="1"/>
  <c r="Y7138" i="1"/>
  <c r="Y7134" i="1"/>
  <c r="AA7134" i="1" s="1"/>
  <c r="Y7130" i="1"/>
  <c r="AA7130" i="1" s="1"/>
  <c r="Y7126" i="1"/>
  <c r="AA7126" i="1" s="1"/>
  <c r="Y7122" i="1"/>
  <c r="AA7122" i="1" s="1"/>
  <c r="Y7118" i="1"/>
  <c r="AA7118" i="1" s="1"/>
  <c r="Y7114" i="1"/>
  <c r="AA7114" i="1" s="1"/>
  <c r="Y7110" i="1"/>
  <c r="AA7110" i="1" s="1"/>
  <c r="Y7106" i="1"/>
  <c r="AA7106" i="1" s="1"/>
  <c r="Y7102" i="1"/>
  <c r="AA7102" i="1" s="1"/>
  <c r="Y7098" i="1"/>
  <c r="AA7098" i="1" s="1"/>
  <c r="Y7094" i="1"/>
  <c r="AA7094" i="1" s="1"/>
  <c r="Y7090" i="1"/>
  <c r="AA7090" i="1" s="1"/>
  <c r="Y7086" i="1"/>
  <c r="AA7086" i="1" s="1"/>
  <c r="Y7082" i="1"/>
  <c r="AA7082" i="1" s="1"/>
  <c r="Y7078" i="1"/>
  <c r="AA7078" i="1" s="1"/>
  <c r="Y7074" i="1"/>
  <c r="AA7074" i="1" s="1"/>
  <c r="Y7070" i="1"/>
  <c r="AA7070" i="1" s="1"/>
  <c r="Y7066" i="1"/>
  <c r="AA7066" i="1" s="1"/>
  <c r="Y7062" i="1"/>
  <c r="AA7062" i="1" s="1"/>
  <c r="Y7058" i="1"/>
  <c r="AA7058" i="1" s="1"/>
  <c r="Y7054" i="1"/>
  <c r="AA7054" i="1" s="1"/>
  <c r="Y7050" i="1"/>
  <c r="AA7050" i="1" s="1"/>
  <c r="Y7046" i="1"/>
  <c r="AA7046" i="1" s="1"/>
  <c r="Y7042" i="1"/>
  <c r="AA7042" i="1" s="1"/>
  <c r="Y7038" i="1"/>
  <c r="AA7038" i="1" s="1"/>
  <c r="Y7034" i="1"/>
  <c r="AA7034" i="1" s="1"/>
  <c r="Y7030" i="1"/>
  <c r="AA7030" i="1" s="1"/>
  <c r="Y7026" i="1"/>
  <c r="AA7026" i="1" s="1"/>
  <c r="Y7022" i="1"/>
  <c r="AA7022" i="1" s="1"/>
  <c r="Y7018" i="1"/>
  <c r="AA7018" i="1" s="1"/>
  <c r="Y7014" i="1"/>
  <c r="AA7014" i="1" s="1"/>
  <c r="Y7010" i="1"/>
  <c r="AA7010" i="1" s="1"/>
  <c r="Y7006" i="1"/>
  <c r="AA7006" i="1" s="1"/>
  <c r="Y7002" i="1"/>
  <c r="AA7002" i="1" s="1"/>
  <c r="Y6998" i="1"/>
  <c r="AA6998" i="1" s="1"/>
  <c r="Y6994" i="1"/>
  <c r="AA6994" i="1" s="1"/>
  <c r="Y6990" i="1"/>
  <c r="AA6990" i="1" s="1"/>
  <c r="Y6986" i="1"/>
  <c r="AA6986" i="1" s="1"/>
  <c r="Y6982" i="1"/>
  <c r="AA6982" i="1" s="1"/>
  <c r="Y6978" i="1"/>
  <c r="AA6978" i="1" s="1"/>
  <c r="Y6974" i="1"/>
  <c r="Y6970" i="1"/>
  <c r="AA6970" i="1" s="1"/>
  <c r="Y6966" i="1"/>
  <c r="AA6966" i="1" s="1"/>
  <c r="Y6962" i="1"/>
  <c r="AA6962" i="1" s="1"/>
  <c r="Y6958" i="1"/>
  <c r="AA6958" i="1" s="1"/>
  <c r="Y6954" i="1"/>
  <c r="AA6954" i="1" s="1"/>
  <c r="Y6950" i="1"/>
  <c r="AA6950" i="1" s="1"/>
  <c r="Y6946" i="1"/>
  <c r="AA6946" i="1" s="1"/>
  <c r="Y6942" i="1"/>
  <c r="AA6942" i="1" s="1"/>
  <c r="Y6938" i="1"/>
  <c r="AA6938" i="1" s="1"/>
  <c r="Y6934" i="1"/>
  <c r="AA6934" i="1" s="1"/>
  <c r="Y6930" i="1"/>
  <c r="AA6930" i="1" s="1"/>
  <c r="Y6926" i="1"/>
  <c r="AA6926" i="1" s="1"/>
  <c r="Y6922" i="1"/>
  <c r="AA6922" i="1" s="1"/>
  <c r="Y6918" i="1"/>
  <c r="AA6918" i="1" s="1"/>
  <c r="Y6914" i="1"/>
  <c r="Y6910" i="1"/>
  <c r="AA6910" i="1" s="1"/>
  <c r="Y6906" i="1"/>
  <c r="AA6906" i="1" s="1"/>
  <c r="Y6902" i="1"/>
  <c r="AA6902" i="1" s="1"/>
  <c r="Y6898" i="1"/>
  <c r="AA6898" i="1" s="1"/>
  <c r="Y6894" i="1"/>
  <c r="AA6894" i="1" s="1"/>
  <c r="Y6890" i="1"/>
  <c r="AA6890" i="1" s="1"/>
  <c r="Y6886" i="1"/>
  <c r="AA6886" i="1" s="1"/>
  <c r="Y6882" i="1"/>
  <c r="AA6882" i="1" s="1"/>
  <c r="Y6878" i="1"/>
  <c r="AA6878" i="1" s="1"/>
  <c r="Y6874" i="1"/>
  <c r="AA6874" i="1" s="1"/>
  <c r="Y6870" i="1"/>
  <c r="AA6870" i="1" s="1"/>
  <c r="Y6866" i="1"/>
  <c r="AA6866" i="1" s="1"/>
  <c r="Y6862" i="1"/>
  <c r="AA6862" i="1" s="1"/>
  <c r="Y6858" i="1"/>
  <c r="AA6858" i="1" s="1"/>
  <c r="Y6854" i="1"/>
  <c r="AA6854" i="1" s="1"/>
  <c r="Y6850" i="1"/>
  <c r="AA6850" i="1" s="1"/>
  <c r="Y6846" i="1"/>
  <c r="AA6846" i="1" s="1"/>
  <c r="Y6842" i="1"/>
  <c r="AA6842" i="1" s="1"/>
  <c r="Y6838" i="1"/>
  <c r="AA6838" i="1" s="1"/>
  <c r="Y6834" i="1"/>
  <c r="AA6834" i="1" s="1"/>
  <c r="Y6830" i="1"/>
  <c r="AA6830" i="1" s="1"/>
  <c r="Y6826" i="1"/>
  <c r="AA6826" i="1" s="1"/>
  <c r="Y6822" i="1"/>
  <c r="AA6822" i="1" s="1"/>
  <c r="Y6818" i="1"/>
  <c r="AA6818" i="1" s="1"/>
  <c r="Y6814" i="1"/>
  <c r="AA6814" i="1" s="1"/>
  <c r="Y6810" i="1"/>
  <c r="AA6810" i="1" s="1"/>
  <c r="Y6806" i="1"/>
  <c r="AA6806" i="1" s="1"/>
  <c r="Y6802" i="1"/>
  <c r="AA6802" i="1" s="1"/>
  <c r="Y6798" i="1"/>
  <c r="AA6798" i="1" s="1"/>
  <c r="Y6794" i="1"/>
  <c r="AA6794" i="1" s="1"/>
  <c r="Y6790" i="1"/>
  <c r="AA6790" i="1" s="1"/>
  <c r="Y6786" i="1"/>
  <c r="AA6786" i="1" s="1"/>
  <c r="Y6782" i="1"/>
  <c r="Y6778" i="1"/>
  <c r="AA6778" i="1" s="1"/>
  <c r="Y6774" i="1"/>
  <c r="AA6774" i="1" s="1"/>
  <c r="Y6770" i="1"/>
  <c r="AA6770" i="1" s="1"/>
  <c r="Y6766" i="1"/>
  <c r="AA6766" i="1" s="1"/>
  <c r="Y6762" i="1"/>
  <c r="AA6762" i="1" s="1"/>
  <c r="Y6758" i="1"/>
  <c r="AA6758" i="1" s="1"/>
  <c r="Y6754" i="1"/>
  <c r="AA6754" i="1" s="1"/>
  <c r="Y6750" i="1"/>
  <c r="AA6750" i="1" s="1"/>
  <c r="Y6746" i="1"/>
  <c r="AA6746" i="1" s="1"/>
  <c r="Y6742" i="1"/>
  <c r="AA6742" i="1" s="1"/>
  <c r="Y6738" i="1"/>
  <c r="AA6738" i="1" s="1"/>
  <c r="Y6734" i="1"/>
  <c r="AA6734" i="1" s="1"/>
  <c r="Y6730" i="1"/>
  <c r="AA6730" i="1" s="1"/>
  <c r="Y6726" i="1"/>
  <c r="AA6726" i="1" s="1"/>
  <c r="Y6722" i="1"/>
  <c r="AA6722" i="1" s="1"/>
  <c r="Y6718" i="1"/>
  <c r="AA6718" i="1" s="1"/>
  <c r="Y7759" i="1"/>
  <c r="AA7759" i="1" s="1"/>
  <c r="Y7619" i="1"/>
  <c r="AA7619" i="1" s="1"/>
  <c r="Y7533" i="1"/>
  <c r="AA7533" i="1" s="1"/>
  <c r="Y7448" i="1"/>
  <c r="AA7448" i="1" s="1"/>
  <c r="Y7379" i="1"/>
  <c r="AA7379" i="1" s="1"/>
  <c r="Y7315" i="1"/>
  <c r="AA7315" i="1" s="1"/>
  <c r="Y7297" i="1"/>
  <c r="AA7297" i="1" s="1"/>
  <c r="Y7281" i="1"/>
  <c r="AA7281" i="1" s="1"/>
  <c r="Y7265" i="1"/>
  <c r="Y7249" i="1"/>
  <c r="AA7249" i="1" s="1"/>
  <c r="Y7233" i="1"/>
  <c r="AA7233" i="1" s="1"/>
  <c r="Y7217" i="1"/>
  <c r="AA7217" i="1" s="1"/>
  <c r="Y7201" i="1"/>
  <c r="AA7201" i="1" s="1"/>
  <c r="Y7185" i="1"/>
  <c r="AA7185" i="1" s="1"/>
  <c r="Y7169" i="1"/>
  <c r="AA7169" i="1" s="1"/>
  <c r="Y7153" i="1"/>
  <c r="AA7153" i="1" s="1"/>
  <c r="Y7137" i="1"/>
  <c r="AA7137" i="1" s="1"/>
  <c r="Y7121" i="1"/>
  <c r="AA7121" i="1" s="1"/>
  <c r="Y7105" i="1"/>
  <c r="AA7105" i="1" s="1"/>
  <c r="Y7089" i="1"/>
  <c r="AA7089" i="1" s="1"/>
  <c r="Y7073" i="1"/>
  <c r="AA7073" i="1" s="1"/>
  <c r="Y7057" i="1"/>
  <c r="AA7057" i="1" s="1"/>
  <c r="Y7041" i="1"/>
  <c r="AA7041" i="1" s="1"/>
  <c r="Y7025" i="1"/>
  <c r="AA7025" i="1" s="1"/>
  <c r="Y7009" i="1"/>
  <c r="Y6993" i="1"/>
  <c r="AA6993" i="1" s="1"/>
  <c r="Y6977" i="1"/>
  <c r="AA6977" i="1" s="1"/>
  <c r="Y6961" i="1"/>
  <c r="AA6961" i="1" s="1"/>
  <c r="Y6945" i="1"/>
  <c r="AA6945" i="1" s="1"/>
  <c r="Y6929" i="1"/>
  <c r="AA6929" i="1" s="1"/>
  <c r="Y6913" i="1"/>
  <c r="AA6913" i="1" s="1"/>
  <c r="Y6897" i="1"/>
  <c r="Y6881" i="1"/>
  <c r="AA6881" i="1" s="1"/>
  <c r="Y6872" i="1"/>
  <c r="AA6872" i="1" s="1"/>
  <c r="Y6865" i="1"/>
  <c r="AA6865" i="1" s="1"/>
  <c r="Y6860" i="1"/>
  <c r="AA6860" i="1" s="1"/>
  <c r="Y6855" i="1"/>
  <c r="AA6855" i="1" s="1"/>
  <c r="Y6849" i="1"/>
  <c r="AA6849" i="1" s="1"/>
  <c r="Y6844" i="1"/>
  <c r="Y6839" i="1"/>
  <c r="AA6839" i="1" s="1"/>
  <c r="Y6833" i="1"/>
  <c r="AA6833" i="1" s="1"/>
  <c r="Y6828" i="1"/>
  <c r="AA6828" i="1" s="1"/>
  <c r="Y6823" i="1"/>
  <c r="AA6823" i="1" s="1"/>
  <c r="Y6817" i="1"/>
  <c r="AA6817" i="1" s="1"/>
  <c r="Y6812" i="1"/>
  <c r="AA6812" i="1" s="1"/>
  <c r="Y6807" i="1"/>
  <c r="AA6807" i="1" s="1"/>
  <c r="Y6801" i="1"/>
  <c r="AA6801" i="1" s="1"/>
  <c r="Y6796" i="1"/>
  <c r="AA6796" i="1" s="1"/>
  <c r="Y6791" i="1"/>
  <c r="AA6791" i="1" s="1"/>
  <c r="Y6785" i="1"/>
  <c r="AA6785" i="1" s="1"/>
  <c r="Y6780" i="1"/>
  <c r="AA6780" i="1" s="1"/>
  <c r="Y6775" i="1"/>
  <c r="AA6775" i="1" s="1"/>
  <c r="Y6769" i="1"/>
  <c r="AA6769" i="1" s="1"/>
  <c r="Y6764" i="1"/>
  <c r="AA6764" i="1" s="1"/>
  <c r="Y6759" i="1"/>
  <c r="AA6759" i="1" s="1"/>
  <c r="Y6753" i="1"/>
  <c r="AA6753" i="1" s="1"/>
  <c r="Y6748" i="1"/>
  <c r="AA6748" i="1" s="1"/>
  <c r="Y6743" i="1"/>
  <c r="AA6743" i="1" s="1"/>
  <c r="Y6737" i="1"/>
  <c r="AA6737" i="1" s="1"/>
  <c r="Y6732" i="1"/>
  <c r="AA6732" i="1" s="1"/>
  <c r="Y6727" i="1"/>
  <c r="AA6727" i="1" s="1"/>
  <c r="Y6721" i="1"/>
  <c r="AA6721" i="1" s="1"/>
  <c r="Y6716" i="1"/>
  <c r="AA6716" i="1" s="1"/>
  <c r="Y6712" i="1"/>
  <c r="AA6712" i="1" s="1"/>
  <c r="Y6708" i="1"/>
  <c r="AA6708" i="1" s="1"/>
  <c r="Y6704" i="1"/>
  <c r="AA6704" i="1" s="1"/>
  <c r="Y6700" i="1"/>
  <c r="AA6700" i="1" s="1"/>
  <c r="Y6696" i="1"/>
  <c r="AA6696" i="1" s="1"/>
  <c r="Y6692" i="1"/>
  <c r="AA6692" i="1" s="1"/>
  <c r="Y6688" i="1"/>
  <c r="AA6688" i="1" s="1"/>
  <c r="Y6684" i="1"/>
  <c r="Y6680" i="1"/>
  <c r="AA6680" i="1" s="1"/>
  <c r="Y6676" i="1"/>
  <c r="AA6676" i="1" s="1"/>
  <c r="Y6672" i="1"/>
  <c r="AA6672" i="1" s="1"/>
  <c r="Y6668" i="1"/>
  <c r="AA6668" i="1" s="1"/>
  <c r="Y6664" i="1"/>
  <c r="AA6664" i="1" s="1"/>
  <c r="Y6660" i="1"/>
  <c r="AA6660" i="1" s="1"/>
  <c r="Y6656" i="1"/>
  <c r="AA6656" i="1" s="1"/>
  <c r="Y6652" i="1"/>
  <c r="AA6652" i="1" s="1"/>
  <c r="Y6648" i="1"/>
  <c r="AA6648" i="1" s="1"/>
  <c r="Y6644" i="1"/>
  <c r="AA6644" i="1" s="1"/>
  <c r="Y6640" i="1"/>
  <c r="AA6640" i="1" s="1"/>
  <c r="Y6636" i="1"/>
  <c r="AA6636" i="1" s="1"/>
  <c r="Y6632" i="1"/>
  <c r="AA6632" i="1" s="1"/>
  <c r="Y6628" i="1"/>
  <c r="AA6628" i="1" s="1"/>
  <c r="Y6624" i="1"/>
  <c r="AA6624" i="1" s="1"/>
  <c r="Y6620" i="1"/>
  <c r="AA6620" i="1" s="1"/>
  <c r="Y6616" i="1"/>
  <c r="AA6616" i="1" s="1"/>
  <c r="Y6612" i="1"/>
  <c r="AA6612" i="1" s="1"/>
  <c r="Y6608" i="1"/>
  <c r="AA6608" i="1" s="1"/>
  <c r="Y6604" i="1"/>
  <c r="AA6604" i="1" s="1"/>
  <c r="Y6600" i="1"/>
  <c r="AA6600" i="1" s="1"/>
  <c r="Y6596" i="1"/>
  <c r="AA6596" i="1" s="1"/>
  <c r="Y6592" i="1"/>
  <c r="AA6592" i="1" s="1"/>
  <c r="Y6588" i="1"/>
  <c r="AA6588" i="1" s="1"/>
  <c r="Y6584" i="1"/>
  <c r="Y6580" i="1"/>
  <c r="AA6580" i="1" s="1"/>
  <c r="Y6576" i="1"/>
  <c r="AA6576" i="1" s="1"/>
  <c r="Y6572" i="1"/>
  <c r="AA6572" i="1" s="1"/>
  <c r="Y6568" i="1"/>
  <c r="AA6568" i="1" s="1"/>
  <c r="Y6564" i="1"/>
  <c r="AA6564" i="1" s="1"/>
  <c r="Y6560" i="1"/>
  <c r="AA6560" i="1" s="1"/>
  <c r="Y6556" i="1"/>
  <c r="Y6552" i="1"/>
  <c r="Y6548" i="1"/>
  <c r="AA6548" i="1" s="1"/>
  <c r="Y6544" i="1"/>
  <c r="AA6544" i="1" s="1"/>
  <c r="Y6540" i="1"/>
  <c r="AA6540" i="1" s="1"/>
  <c r="Y6536" i="1"/>
  <c r="AA6536" i="1" s="1"/>
  <c r="Y6532" i="1"/>
  <c r="AA6532" i="1" s="1"/>
  <c r="Y6528" i="1"/>
  <c r="AA6528" i="1" s="1"/>
  <c r="Y6524" i="1"/>
  <c r="AA6524" i="1" s="1"/>
  <c r="Y6520" i="1"/>
  <c r="AA6520" i="1" s="1"/>
  <c r="Y6516" i="1"/>
  <c r="AA6516" i="1" s="1"/>
  <c r="Y6512" i="1"/>
  <c r="AA6512" i="1" s="1"/>
  <c r="Y6508" i="1"/>
  <c r="AA6508" i="1" s="1"/>
  <c r="Y6504" i="1"/>
  <c r="AA6504" i="1" s="1"/>
  <c r="Y6500" i="1"/>
  <c r="AA6500" i="1" s="1"/>
  <c r="Y6496" i="1"/>
  <c r="AA6496" i="1" s="1"/>
  <c r="Y6492" i="1"/>
  <c r="AA6492" i="1" s="1"/>
  <c r="Y6488" i="1"/>
  <c r="AA6488" i="1" s="1"/>
  <c r="Y6484" i="1"/>
  <c r="AA6484" i="1" s="1"/>
  <c r="Y6480" i="1"/>
  <c r="AA6480" i="1" s="1"/>
  <c r="Y6476" i="1"/>
  <c r="AA6476" i="1" s="1"/>
  <c r="Y6472" i="1"/>
  <c r="AA6472" i="1" s="1"/>
  <c r="Y6468" i="1"/>
  <c r="AA6468" i="1" s="1"/>
  <c r="Y6464" i="1"/>
  <c r="AA6464" i="1" s="1"/>
  <c r="Y6460" i="1"/>
  <c r="AA6460" i="1" s="1"/>
  <c r="Y6456" i="1"/>
  <c r="AA6456" i="1" s="1"/>
  <c r="Y6452" i="1"/>
  <c r="AA6452" i="1" s="1"/>
  <c r="Y6448" i="1"/>
  <c r="AA6448" i="1" s="1"/>
  <c r="Y6444" i="1"/>
  <c r="AA6444" i="1" s="1"/>
  <c r="Y6440" i="1"/>
  <c r="AA6440" i="1" s="1"/>
  <c r="Y6436" i="1"/>
  <c r="AA6436" i="1" s="1"/>
  <c r="Y6432" i="1"/>
  <c r="AA6432" i="1" s="1"/>
  <c r="Y6428" i="1"/>
  <c r="Y6424" i="1"/>
  <c r="AA6424" i="1" s="1"/>
  <c r="Y6420" i="1"/>
  <c r="AA6420" i="1" s="1"/>
  <c r="Y6416" i="1"/>
  <c r="AA6416" i="1" s="1"/>
  <c r="Y6412" i="1"/>
  <c r="AA6412" i="1" s="1"/>
  <c r="Y6408" i="1"/>
  <c r="AA6408" i="1" s="1"/>
  <c r="Y6404" i="1"/>
  <c r="AA6404" i="1" s="1"/>
  <c r="Y6400" i="1"/>
  <c r="AA6400" i="1" s="1"/>
  <c r="Y6396" i="1"/>
  <c r="AA6396" i="1" s="1"/>
  <c r="Y6392" i="1"/>
  <c r="AA6392" i="1" s="1"/>
  <c r="Y6388" i="1"/>
  <c r="AA6388" i="1" s="1"/>
  <c r="Y6384" i="1"/>
  <c r="AA6384" i="1" s="1"/>
  <c r="Y6380" i="1"/>
  <c r="AA6380" i="1" s="1"/>
  <c r="Y6376" i="1"/>
  <c r="AA6376" i="1" s="1"/>
  <c r="Y6372" i="1"/>
  <c r="AA6372" i="1" s="1"/>
  <c r="Y6368" i="1"/>
  <c r="AA6368" i="1" s="1"/>
  <c r="Y6364" i="1"/>
  <c r="AA6364" i="1" s="1"/>
  <c r="Y6360" i="1"/>
  <c r="AA6360" i="1" s="1"/>
  <c r="Y6356" i="1"/>
  <c r="AA6356" i="1" s="1"/>
  <c r="Y7691" i="1"/>
  <c r="AA7691" i="1" s="1"/>
  <c r="Y7597" i="1"/>
  <c r="AA7597" i="1" s="1"/>
  <c r="Y7512" i="1"/>
  <c r="AA7512" i="1" s="1"/>
  <c r="Y7427" i="1"/>
  <c r="AA7427" i="1" s="1"/>
  <c r="Y7363" i="1"/>
  <c r="AA7363" i="1" s="1"/>
  <c r="Y7309" i="1"/>
  <c r="AA7309" i="1" s="1"/>
  <c r="Y7293" i="1"/>
  <c r="AA7293" i="1" s="1"/>
  <c r="Y7277" i="1"/>
  <c r="AA7277" i="1" s="1"/>
  <c r="Y7261" i="1"/>
  <c r="AA7261" i="1" s="1"/>
  <c r="Y7245" i="1"/>
  <c r="AA7245" i="1" s="1"/>
  <c r="Y7229" i="1"/>
  <c r="AA7229" i="1" s="1"/>
  <c r="Y7213" i="1"/>
  <c r="AA7213" i="1" s="1"/>
  <c r="Y7197" i="1"/>
  <c r="AA7197" i="1" s="1"/>
  <c r="Y7181" i="1"/>
  <c r="AA7181" i="1" s="1"/>
  <c r="Y7165" i="1"/>
  <c r="AA7165" i="1" s="1"/>
  <c r="Y7149" i="1"/>
  <c r="AA7149" i="1" s="1"/>
  <c r="Y7133" i="1"/>
  <c r="AA7133" i="1" s="1"/>
  <c r="Y7117" i="1"/>
  <c r="AA7117" i="1" s="1"/>
  <c r="Y7101" i="1"/>
  <c r="AA7101" i="1" s="1"/>
  <c r="Y7085" i="1"/>
  <c r="AA7085" i="1" s="1"/>
  <c r="Y7069" i="1"/>
  <c r="AA7069" i="1" s="1"/>
  <c r="Y7053" i="1"/>
  <c r="AA7053" i="1" s="1"/>
  <c r="Y7037" i="1"/>
  <c r="AA7037" i="1" s="1"/>
  <c r="Y7021" i="1"/>
  <c r="AA7021" i="1" s="1"/>
  <c r="Y7005" i="1"/>
  <c r="AA7005" i="1" s="1"/>
  <c r="Y6989" i="1"/>
  <c r="AA6989" i="1" s="1"/>
  <c r="Y6973" i="1"/>
  <c r="AA6973" i="1" s="1"/>
  <c r="Y6957" i="1"/>
  <c r="AA6957" i="1" s="1"/>
  <c r="Y6941" i="1"/>
  <c r="AA6941" i="1" s="1"/>
  <c r="Y6925" i="1"/>
  <c r="AA6925" i="1" s="1"/>
  <c r="Y6909" i="1"/>
  <c r="AA6909" i="1" s="1"/>
  <c r="Y6893" i="1"/>
  <c r="AA6893" i="1" s="1"/>
  <c r="Y6877" i="1"/>
  <c r="AA6877" i="1" s="1"/>
  <c r="Y6869" i="1"/>
  <c r="AA6869" i="1" s="1"/>
  <c r="Y6864" i="1"/>
  <c r="AA6864" i="1" s="1"/>
  <c r="Y6859" i="1"/>
  <c r="AA6859" i="1" s="1"/>
  <c r="Y6853" i="1"/>
  <c r="AA6853" i="1" s="1"/>
  <c r="Y6848" i="1"/>
  <c r="AA6848" i="1" s="1"/>
  <c r="Y6843" i="1"/>
  <c r="AA6843" i="1" s="1"/>
  <c r="Y6837" i="1"/>
  <c r="AA6837" i="1" s="1"/>
  <c r="Y6832" i="1"/>
  <c r="AA6832" i="1" s="1"/>
  <c r="Y6827" i="1"/>
  <c r="AA6827" i="1" s="1"/>
  <c r="Y6821" i="1"/>
  <c r="AA6821" i="1" s="1"/>
  <c r="Y6816" i="1"/>
  <c r="AA6816" i="1" s="1"/>
  <c r="Y6811" i="1"/>
  <c r="AA6811" i="1" s="1"/>
  <c r="Y6805" i="1"/>
  <c r="AA6805" i="1" s="1"/>
  <c r="Y6800" i="1"/>
  <c r="Y6795" i="1"/>
  <c r="AA6795" i="1" s="1"/>
  <c r="Y6789" i="1"/>
  <c r="AA6789" i="1" s="1"/>
  <c r="Y6784" i="1"/>
  <c r="AA6784" i="1" s="1"/>
  <c r="Y6779" i="1"/>
  <c r="AA6779" i="1" s="1"/>
  <c r="Y6773" i="1"/>
  <c r="AA6773" i="1" s="1"/>
  <c r="Y6768" i="1"/>
  <c r="AA6768" i="1" s="1"/>
  <c r="Y6763" i="1"/>
  <c r="AA6763" i="1" s="1"/>
  <c r="Y6757" i="1"/>
  <c r="AA6757" i="1" s="1"/>
  <c r="Y6752" i="1"/>
  <c r="Y6747" i="1"/>
  <c r="AA6747" i="1" s="1"/>
  <c r="Y6741" i="1"/>
  <c r="AA6741" i="1" s="1"/>
  <c r="Y6736" i="1"/>
  <c r="AA6736" i="1" s="1"/>
  <c r="Y6731" i="1"/>
  <c r="AA6731" i="1" s="1"/>
  <c r="Y6725" i="1"/>
  <c r="AA6725" i="1" s="1"/>
  <c r="Y6720" i="1"/>
  <c r="AA6720" i="1" s="1"/>
  <c r="Y6715" i="1"/>
  <c r="AA6715" i="1" s="1"/>
  <c r="Y6711" i="1"/>
  <c r="AA6711" i="1" s="1"/>
  <c r="Y6707" i="1"/>
  <c r="AA6707" i="1" s="1"/>
  <c r="Y6703" i="1"/>
  <c r="AA6703" i="1" s="1"/>
  <c r="Y6699" i="1"/>
  <c r="AA6699" i="1" s="1"/>
  <c r="Y6695" i="1"/>
  <c r="AA6695" i="1" s="1"/>
  <c r="Y6691" i="1"/>
  <c r="AA6691" i="1" s="1"/>
  <c r="Y6687" i="1"/>
  <c r="AA6687" i="1" s="1"/>
  <c r="Y6683" i="1"/>
  <c r="Y6679" i="1"/>
  <c r="AA6679" i="1" s="1"/>
  <c r="Y6675" i="1"/>
  <c r="AA6675" i="1" s="1"/>
  <c r="Y6671" i="1"/>
  <c r="AA6671" i="1" s="1"/>
  <c r="Y6667" i="1"/>
  <c r="AA6667" i="1" s="1"/>
  <c r="Y6663" i="1"/>
  <c r="AA6663" i="1" s="1"/>
  <c r="Y6659" i="1"/>
  <c r="AA6659" i="1" s="1"/>
  <c r="Y6655" i="1"/>
  <c r="AA6655" i="1" s="1"/>
  <c r="Y6651" i="1"/>
  <c r="AA6651" i="1" s="1"/>
  <c r="Y6647" i="1"/>
  <c r="AA6647" i="1" s="1"/>
  <c r="Y6643" i="1"/>
  <c r="AA6643" i="1" s="1"/>
  <c r="Y6639" i="1"/>
  <c r="AA6639" i="1" s="1"/>
  <c r="Y6635" i="1"/>
  <c r="AA6635" i="1" s="1"/>
  <c r="Y6631" i="1"/>
  <c r="AA6631" i="1" s="1"/>
  <c r="Y6627" i="1"/>
  <c r="AA6627" i="1" s="1"/>
  <c r="Y6623" i="1"/>
  <c r="Y6619" i="1"/>
  <c r="AA6619" i="1" s="1"/>
  <c r="Y6615" i="1"/>
  <c r="AA6615" i="1" s="1"/>
  <c r="Y6611" i="1"/>
  <c r="AA6611" i="1" s="1"/>
  <c r="Y6607" i="1"/>
  <c r="AA6607" i="1" s="1"/>
  <c r="Y6603" i="1"/>
  <c r="AA6603" i="1" s="1"/>
  <c r="Y6599" i="1"/>
  <c r="AA6599" i="1" s="1"/>
  <c r="Y6595" i="1"/>
  <c r="AA6595" i="1" s="1"/>
  <c r="Y6591" i="1"/>
  <c r="AA6591" i="1" s="1"/>
  <c r="Y6587" i="1"/>
  <c r="AA6587" i="1" s="1"/>
  <c r="Y6583" i="1"/>
  <c r="AA6583" i="1" s="1"/>
  <c r="Y6579" i="1"/>
  <c r="AA6579" i="1" s="1"/>
  <c r="Y6575" i="1"/>
  <c r="AA6575" i="1" s="1"/>
  <c r="Y6571" i="1"/>
  <c r="AA6571" i="1" s="1"/>
  <c r="Y6567" i="1"/>
  <c r="AA6567" i="1" s="1"/>
  <c r="Y6563" i="1"/>
  <c r="AA6563" i="1" s="1"/>
  <c r="Y6559" i="1"/>
  <c r="AA6559" i="1" s="1"/>
  <c r="Y6555" i="1"/>
  <c r="AA6555" i="1" s="1"/>
  <c r="Y6551" i="1"/>
  <c r="AA6551" i="1" s="1"/>
  <c r="Y6547" i="1"/>
  <c r="AA6547" i="1" s="1"/>
  <c r="Y6543" i="1"/>
  <c r="AA6543" i="1" s="1"/>
  <c r="Y6539" i="1"/>
  <c r="AA6539" i="1" s="1"/>
  <c r="Y6535" i="1"/>
  <c r="AA6535" i="1" s="1"/>
  <c r="Y6531" i="1"/>
  <c r="AA6531" i="1" s="1"/>
  <c r="Y6527" i="1"/>
  <c r="AA6527" i="1" s="1"/>
  <c r="Y6523" i="1"/>
  <c r="AA6523" i="1" s="1"/>
  <c r="Y6519" i="1"/>
  <c r="AA6519" i="1" s="1"/>
  <c r="Y6515" i="1"/>
  <c r="AA6515" i="1" s="1"/>
  <c r="Y6511" i="1"/>
  <c r="AA6511" i="1" s="1"/>
  <c r="Y6507" i="1"/>
  <c r="AA6507" i="1" s="1"/>
  <c r="Y6503" i="1"/>
  <c r="AA6503" i="1" s="1"/>
  <c r="Y6499" i="1"/>
  <c r="AA6499" i="1" s="1"/>
  <c r="Y6495" i="1"/>
  <c r="Y6491" i="1"/>
  <c r="AA6491" i="1" s="1"/>
  <c r="Y6487" i="1"/>
  <c r="AA6487" i="1" s="1"/>
  <c r="Y6483" i="1"/>
  <c r="AA6483" i="1" s="1"/>
  <c r="Y6479" i="1"/>
  <c r="AA6479" i="1" s="1"/>
  <c r="Y6475" i="1"/>
  <c r="AA6475" i="1" s="1"/>
  <c r="Y6471" i="1"/>
  <c r="AA6471" i="1" s="1"/>
  <c r="Y6467" i="1"/>
  <c r="AA6467" i="1" s="1"/>
  <c r="Y6463" i="1"/>
  <c r="AA6463" i="1" s="1"/>
  <c r="Y6459" i="1"/>
  <c r="AA6459" i="1" s="1"/>
  <c r="Y6455" i="1"/>
  <c r="AA6455" i="1" s="1"/>
  <c r="Y6451" i="1"/>
  <c r="AA6451" i="1" s="1"/>
  <c r="Y6447" i="1"/>
  <c r="AA6447" i="1" s="1"/>
  <c r="Y6443" i="1"/>
  <c r="AA6443" i="1" s="1"/>
  <c r="Y6439" i="1"/>
  <c r="AA6439" i="1" s="1"/>
  <c r="Y6435" i="1"/>
  <c r="AA6435" i="1" s="1"/>
  <c r="Y6431" i="1"/>
  <c r="AA6431" i="1" s="1"/>
  <c r="Y6427" i="1"/>
  <c r="AA6427" i="1" s="1"/>
  <c r="Y6423" i="1"/>
  <c r="AA6423" i="1" s="1"/>
  <c r="Y6419" i="1"/>
  <c r="AA6419" i="1" s="1"/>
  <c r="Y6415" i="1"/>
  <c r="AA6415" i="1" s="1"/>
  <c r="Y6411" i="1"/>
  <c r="AA6411" i="1" s="1"/>
  <c r="Y6407" i="1"/>
  <c r="AA6407" i="1" s="1"/>
  <c r="Y6403" i="1"/>
  <c r="AA6403" i="1" s="1"/>
  <c r="Y6399" i="1"/>
  <c r="AA6399" i="1" s="1"/>
  <c r="Y6395" i="1"/>
  <c r="AA6395" i="1" s="1"/>
  <c r="Y6391" i="1"/>
  <c r="AA6391" i="1" s="1"/>
  <c r="Y6387" i="1"/>
  <c r="AA6387" i="1" s="1"/>
  <c r="Y6383" i="1"/>
  <c r="AA6383" i="1" s="1"/>
  <c r="Y6379" i="1"/>
  <c r="AA6379" i="1" s="1"/>
  <c r="Y6375" i="1"/>
  <c r="AA6375" i="1" s="1"/>
  <c r="Y6371" i="1"/>
  <c r="AA6371" i="1" s="1"/>
  <c r="Y6367" i="1"/>
  <c r="AA6367" i="1" s="1"/>
  <c r="Y6363" i="1"/>
  <c r="AA6363" i="1" s="1"/>
  <c r="Y6359" i="1"/>
  <c r="AA6359" i="1" s="1"/>
  <c r="Y6355" i="1"/>
  <c r="AA6355" i="1" s="1"/>
  <c r="Y6351" i="1"/>
  <c r="AA6351" i="1" s="1"/>
  <c r="Y6347" i="1"/>
  <c r="AA6347" i="1" s="1"/>
  <c r="Y6343" i="1"/>
  <c r="AA6343" i="1" s="1"/>
  <c r="Y6339" i="1"/>
  <c r="AA6339" i="1" s="1"/>
  <c r="Y6335" i="1"/>
  <c r="Y6331" i="1"/>
  <c r="AA6331" i="1" s="1"/>
  <c r="Y6327" i="1"/>
  <c r="AA6327" i="1" s="1"/>
  <c r="Y6323" i="1"/>
  <c r="AA6323" i="1" s="1"/>
  <c r="Y6319" i="1"/>
  <c r="AA6319" i="1" s="1"/>
  <c r="Y6315" i="1"/>
  <c r="AA6315" i="1" s="1"/>
  <c r="Y6311" i="1"/>
  <c r="AA6311" i="1" s="1"/>
  <c r="Y6307" i="1"/>
  <c r="AA6307" i="1" s="1"/>
  <c r="Y6303" i="1"/>
  <c r="Y6299" i="1"/>
  <c r="Y6295" i="1"/>
  <c r="AA6295" i="1" s="1"/>
  <c r="Y6291" i="1"/>
  <c r="AA6291" i="1" s="1"/>
  <c r="Y6287" i="1"/>
  <c r="AA6287" i="1" s="1"/>
  <c r="Y7661" i="1"/>
  <c r="AA7661" i="1" s="1"/>
  <c r="Y7576" i="1"/>
  <c r="AA7576" i="1" s="1"/>
  <c r="Y7491" i="1"/>
  <c r="AA7491" i="1" s="1"/>
  <c r="Y7411" i="1"/>
  <c r="Y7347" i="1"/>
  <c r="Y7305" i="1"/>
  <c r="AA7305" i="1" s="1"/>
  <c r="Y7289" i="1"/>
  <c r="AA7289" i="1" s="1"/>
  <c r="Y7273" i="1"/>
  <c r="AA7273" i="1" s="1"/>
  <c r="Y7257" i="1"/>
  <c r="AA7257" i="1" s="1"/>
  <c r="Y7241" i="1"/>
  <c r="AA7241" i="1" s="1"/>
  <c r="Y7225" i="1"/>
  <c r="AA7225" i="1" s="1"/>
  <c r="Y7209" i="1"/>
  <c r="AA7209" i="1" s="1"/>
  <c r="Y7193" i="1"/>
  <c r="AA7193" i="1" s="1"/>
  <c r="Y7177" i="1"/>
  <c r="AA7177" i="1" s="1"/>
  <c r="Y7161" i="1"/>
  <c r="AA7161" i="1" s="1"/>
  <c r="Y7145" i="1"/>
  <c r="AA7145" i="1" s="1"/>
  <c r="Y7129" i="1"/>
  <c r="AA7129" i="1" s="1"/>
  <c r="Y7113" i="1"/>
  <c r="AA7113" i="1" s="1"/>
  <c r="Y7097" i="1"/>
  <c r="AA7097" i="1" s="1"/>
  <c r="Y7081" i="1"/>
  <c r="AA7081" i="1" s="1"/>
  <c r="Y7065" i="1"/>
  <c r="AA7065" i="1" s="1"/>
  <c r="Y7049" i="1"/>
  <c r="AA7049" i="1" s="1"/>
  <c r="Y7033" i="1"/>
  <c r="AA7033" i="1" s="1"/>
  <c r="Y7017" i="1"/>
  <c r="AA7017" i="1" s="1"/>
  <c r="Y7001" i="1"/>
  <c r="AA7001" i="1" s="1"/>
  <c r="Y6985" i="1"/>
  <c r="AA6985" i="1" s="1"/>
  <c r="Y6969" i="1"/>
  <c r="AA6969" i="1" s="1"/>
  <c r="Y6953" i="1"/>
  <c r="AA6953" i="1" s="1"/>
  <c r="Y6937" i="1"/>
  <c r="AA6937" i="1" s="1"/>
  <c r="Y6921" i="1"/>
  <c r="AA6921" i="1" s="1"/>
  <c r="Y6905" i="1"/>
  <c r="AA6905" i="1" s="1"/>
  <c r="Y6889" i="1"/>
  <c r="AA6889" i="1" s="1"/>
  <c r="Y6876" i="1"/>
  <c r="AA6876" i="1" s="1"/>
  <c r="Y6868" i="1"/>
  <c r="AA6868" i="1" s="1"/>
  <c r="Y6863" i="1"/>
  <c r="AA6863" i="1" s="1"/>
  <c r="Y6857" i="1"/>
  <c r="AA6857" i="1" s="1"/>
  <c r="Y6852" i="1"/>
  <c r="Y6847" i="1"/>
  <c r="AA6847" i="1" s="1"/>
  <c r="Y6841" i="1"/>
  <c r="AA6841" i="1" s="1"/>
  <c r="Y6836" i="1"/>
  <c r="AA6836" i="1" s="1"/>
  <c r="Y6831" i="1"/>
  <c r="AA6831" i="1" s="1"/>
  <c r="Y6825" i="1"/>
  <c r="AA6825" i="1" s="1"/>
  <c r="Y6820" i="1"/>
  <c r="AA6820" i="1" s="1"/>
  <c r="Y6815" i="1"/>
  <c r="AA6815" i="1" s="1"/>
  <c r="Y6809" i="1"/>
  <c r="AA6809" i="1" s="1"/>
  <c r="Y6804" i="1"/>
  <c r="AA6804" i="1" s="1"/>
  <c r="Y6799" i="1"/>
  <c r="AA6799" i="1" s="1"/>
  <c r="Y6793" i="1"/>
  <c r="AA6793" i="1" s="1"/>
  <c r="Y6788" i="1"/>
  <c r="AA6788" i="1" s="1"/>
  <c r="Y6783" i="1"/>
  <c r="AA6783" i="1" s="1"/>
  <c r="Y6777" i="1"/>
  <c r="AA6777" i="1" s="1"/>
  <c r="Y6772" i="1"/>
  <c r="AA6772" i="1" s="1"/>
  <c r="Y6767" i="1"/>
  <c r="AA6767" i="1" s="1"/>
  <c r="Y6761" i="1"/>
  <c r="AA6761" i="1" s="1"/>
  <c r="Y6756" i="1"/>
  <c r="AA6756" i="1" s="1"/>
  <c r="Y6751" i="1"/>
  <c r="AA6751" i="1" s="1"/>
  <c r="Y6745" i="1"/>
  <c r="AA6745" i="1" s="1"/>
  <c r="Y6740" i="1"/>
  <c r="AA6740" i="1" s="1"/>
  <c r="Y6735" i="1"/>
  <c r="AA6735" i="1" s="1"/>
  <c r="Y6729" i="1"/>
  <c r="Y6724" i="1"/>
  <c r="AA6724" i="1" s="1"/>
  <c r="Y6719" i="1"/>
  <c r="AA6719" i="1" s="1"/>
  <c r="Y6714" i="1"/>
  <c r="AA6714" i="1" s="1"/>
  <c r="Y6710" i="1"/>
  <c r="AA6710" i="1" s="1"/>
  <c r="Y6706" i="1"/>
  <c r="AA6706" i="1" s="1"/>
  <c r="Y6702" i="1"/>
  <c r="AA6702" i="1" s="1"/>
  <c r="Y6698" i="1"/>
  <c r="AA6698" i="1" s="1"/>
  <c r="Y6694" i="1"/>
  <c r="AA6694" i="1" s="1"/>
  <c r="Y6690" i="1"/>
  <c r="Y6686" i="1"/>
  <c r="AA6686" i="1" s="1"/>
  <c r="Y6682" i="1"/>
  <c r="AA6682" i="1" s="1"/>
  <c r="Y6678" i="1"/>
  <c r="AA6678" i="1" s="1"/>
  <c r="Y6674" i="1"/>
  <c r="AA6674" i="1" s="1"/>
  <c r="Y6670" i="1"/>
  <c r="AA6670" i="1" s="1"/>
  <c r="Y6666" i="1"/>
  <c r="AA6666" i="1" s="1"/>
  <c r="Y6662" i="1"/>
  <c r="AA6662" i="1" s="1"/>
  <c r="Y6658" i="1"/>
  <c r="AA6658" i="1" s="1"/>
  <c r="Y6654" i="1"/>
  <c r="AA6654" i="1" s="1"/>
  <c r="Y6650" i="1"/>
  <c r="AA6650" i="1" s="1"/>
  <c r="Y6646" i="1"/>
  <c r="AA6646" i="1" s="1"/>
  <c r="Y6642" i="1"/>
  <c r="AA6642" i="1" s="1"/>
  <c r="Y6638" i="1"/>
  <c r="AA6638" i="1" s="1"/>
  <c r="Y6634" i="1"/>
  <c r="AA6634" i="1" s="1"/>
  <c r="Y6630" i="1"/>
  <c r="AA6630" i="1" s="1"/>
  <c r="Y6626" i="1"/>
  <c r="Y6622" i="1"/>
  <c r="AA6622" i="1" s="1"/>
  <c r="Y6618" i="1"/>
  <c r="AA6618" i="1" s="1"/>
  <c r="Y6614" i="1"/>
  <c r="AA6614" i="1" s="1"/>
  <c r="Y6610" i="1"/>
  <c r="AA6610" i="1" s="1"/>
  <c r="Y6606" i="1"/>
  <c r="AA6606" i="1" s="1"/>
  <c r="Y6602" i="1"/>
  <c r="AA6602" i="1" s="1"/>
  <c r="Y6598" i="1"/>
  <c r="AA6598" i="1" s="1"/>
  <c r="Y6594" i="1"/>
  <c r="Y6590" i="1"/>
  <c r="AA6590" i="1" s="1"/>
  <c r="Y6586" i="1"/>
  <c r="AA6586" i="1" s="1"/>
  <c r="Y6582" i="1"/>
  <c r="AA6582" i="1" s="1"/>
  <c r="Y6578" i="1"/>
  <c r="AA6578" i="1" s="1"/>
  <c r="Y6574" i="1"/>
  <c r="AA6574" i="1" s="1"/>
  <c r="Y6570" i="1"/>
  <c r="AA6570" i="1" s="1"/>
  <c r="Y6566" i="1"/>
  <c r="AA6566" i="1" s="1"/>
  <c r="Y6562" i="1"/>
  <c r="Y6558" i="1"/>
  <c r="AA6558" i="1" s="1"/>
  <c r="Y6554" i="1"/>
  <c r="AA6554" i="1" s="1"/>
  <c r="Y6550" i="1"/>
  <c r="AA6550" i="1" s="1"/>
  <c r="Y6546" i="1"/>
  <c r="AA6546" i="1" s="1"/>
  <c r="Y6542" i="1"/>
  <c r="AA6542" i="1" s="1"/>
  <c r="Y6538" i="1"/>
  <c r="AA6538" i="1" s="1"/>
  <c r="Y6534" i="1"/>
  <c r="AA6534" i="1" s="1"/>
  <c r="Y6530" i="1"/>
  <c r="AA6530" i="1" s="1"/>
  <c r="Y6526" i="1"/>
  <c r="AA6526" i="1" s="1"/>
  <c r="Y6522" i="1"/>
  <c r="AA6522" i="1" s="1"/>
  <c r="Y6518" i="1"/>
  <c r="AA6518" i="1" s="1"/>
  <c r="Y6514" i="1"/>
  <c r="AA6514" i="1" s="1"/>
  <c r="Y6510" i="1"/>
  <c r="AA6510" i="1" s="1"/>
  <c r="Y6506" i="1"/>
  <c r="AA6506" i="1" s="1"/>
  <c r="Y6502" i="1"/>
  <c r="AA6502" i="1" s="1"/>
  <c r="Y6498" i="1"/>
  <c r="AA6498" i="1" s="1"/>
  <c r="Y6494" i="1"/>
  <c r="AA6494" i="1" s="1"/>
  <c r="Y6490" i="1"/>
  <c r="AA6490" i="1" s="1"/>
  <c r="Y6486" i="1"/>
  <c r="AA6486" i="1" s="1"/>
  <c r="Y6482" i="1"/>
  <c r="AA6482" i="1" s="1"/>
  <c r="Y6478" i="1"/>
  <c r="AA6478" i="1" s="1"/>
  <c r="Y6474" i="1"/>
  <c r="AA6474" i="1" s="1"/>
  <c r="Y6470" i="1"/>
  <c r="AA6470" i="1" s="1"/>
  <c r="Y6466" i="1"/>
  <c r="AA6466" i="1" s="1"/>
  <c r="Y6462" i="1"/>
  <c r="AA6462" i="1" s="1"/>
  <c r="Y6458" i="1"/>
  <c r="AA6458" i="1" s="1"/>
  <c r="Y6454" i="1"/>
  <c r="AA6454" i="1" s="1"/>
  <c r="Y6450" i="1"/>
  <c r="AA6450" i="1" s="1"/>
  <c r="Y6446" i="1"/>
  <c r="AA6446" i="1" s="1"/>
  <c r="Y6442" i="1"/>
  <c r="AA6442" i="1" s="1"/>
  <c r="Y6438" i="1"/>
  <c r="AA6438" i="1" s="1"/>
  <c r="Y6434" i="1"/>
  <c r="AA6434" i="1" s="1"/>
  <c r="Y6430" i="1"/>
  <c r="AA6430" i="1" s="1"/>
  <c r="Y6426" i="1"/>
  <c r="AA6426" i="1" s="1"/>
  <c r="Y6422" i="1"/>
  <c r="AA6422" i="1" s="1"/>
  <c r="Y6418" i="1"/>
  <c r="AA6418" i="1" s="1"/>
  <c r="Y6414" i="1"/>
  <c r="AA6414" i="1" s="1"/>
  <c r="Y6410" i="1"/>
  <c r="AA6410" i="1" s="1"/>
  <c r="Y6406" i="1"/>
  <c r="Y6402" i="1"/>
  <c r="AA6402" i="1" s="1"/>
  <c r="Y6398" i="1"/>
  <c r="AA6398" i="1" s="1"/>
  <c r="Y6394" i="1"/>
  <c r="AA6394" i="1" s="1"/>
  <c r="Y6390" i="1"/>
  <c r="AA6390" i="1" s="1"/>
  <c r="Y6386" i="1"/>
  <c r="AA6386" i="1" s="1"/>
  <c r="Y6382" i="1"/>
  <c r="AA6382" i="1" s="1"/>
  <c r="Y6378" i="1"/>
  <c r="AA6378" i="1" s="1"/>
  <c r="Y6374" i="1"/>
  <c r="AA6374" i="1" s="1"/>
  <c r="Y6370" i="1"/>
  <c r="Y6366" i="1"/>
  <c r="AA6366" i="1" s="1"/>
  <c r="Y6362" i="1"/>
  <c r="AA6362" i="1" s="1"/>
  <c r="Y6358" i="1"/>
  <c r="AA6358" i="1" s="1"/>
  <c r="Y6354" i="1"/>
  <c r="AA6354" i="1" s="1"/>
  <c r="Y6350" i="1"/>
  <c r="AA6350" i="1" s="1"/>
  <c r="Y6346" i="1"/>
  <c r="AA6346" i="1" s="1"/>
  <c r="Y6342" i="1"/>
  <c r="AA6342" i="1" s="1"/>
  <c r="Y6338" i="1"/>
  <c r="AA6338" i="1" s="1"/>
  <c r="Y6334" i="1"/>
  <c r="AA6334" i="1" s="1"/>
  <c r="Y6330" i="1"/>
  <c r="AA6330" i="1" s="1"/>
  <c r="Y6326" i="1"/>
  <c r="AA6326" i="1" s="1"/>
  <c r="Y6322" i="1"/>
  <c r="AA6322" i="1" s="1"/>
  <c r="Y6318" i="1"/>
  <c r="AA6318" i="1" s="1"/>
  <c r="Y6314" i="1"/>
  <c r="AA6314" i="1" s="1"/>
  <c r="Y6310" i="1"/>
  <c r="AA6310" i="1" s="1"/>
  <c r="Y6306" i="1"/>
  <c r="Y6302" i="1"/>
  <c r="AA6302" i="1" s="1"/>
  <c r="Y6298" i="1"/>
  <c r="AA6298" i="1" s="1"/>
  <c r="Y6294" i="1"/>
  <c r="AA6294" i="1" s="1"/>
  <c r="Y6290" i="1"/>
  <c r="AA6290" i="1" s="1"/>
  <c r="Y6286" i="1"/>
  <c r="AA6286" i="1" s="1"/>
  <c r="Y7640" i="1"/>
  <c r="AA7640" i="1" s="1"/>
  <c r="Y7331" i="1"/>
  <c r="AA7331" i="1" s="1"/>
  <c r="Y7253" i="1"/>
  <c r="AA7253" i="1" s="1"/>
  <c r="Y7189" i="1"/>
  <c r="AA7189" i="1" s="1"/>
  <c r="Y7125" i="1"/>
  <c r="AA7125" i="1" s="1"/>
  <c r="Y7061" i="1"/>
  <c r="AA7061" i="1" s="1"/>
  <c r="Y6997" i="1"/>
  <c r="AA6997" i="1" s="1"/>
  <c r="Y6933" i="1"/>
  <c r="AA6933" i="1" s="1"/>
  <c r="Y6873" i="1"/>
  <c r="AA6873" i="1" s="1"/>
  <c r="Y6851" i="1"/>
  <c r="AA6851" i="1" s="1"/>
  <c r="Y6829" i="1"/>
  <c r="AA6829" i="1" s="1"/>
  <c r="Y6808" i="1"/>
  <c r="AA6808" i="1" s="1"/>
  <c r="Y6787" i="1"/>
  <c r="AA6787" i="1" s="1"/>
  <c r="Y6765" i="1"/>
  <c r="AA6765" i="1" s="1"/>
  <c r="Y6744" i="1"/>
  <c r="AA6744" i="1" s="1"/>
  <c r="Y6723" i="1"/>
  <c r="AA6723" i="1" s="1"/>
  <c r="Y6705" i="1"/>
  <c r="AA6705" i="1" s="1"/>
  <c r="Y6689" i="1"/>
  <c r="AA6689" i="1" s="1"/>
  <c r="Y6673" i="1"/>
  <c r="Y6657" i="1"/>
  <c r="AA6657" i="1" s="1"/>
  <c r="Y6641" i="1"/>
  <c r="AA6641" i="1" s="1"/>
  <c r="Y6625" i="1"/>
  <c r="AA6625" i="1" s="1"/>
  <c r="Y6609" i="1"/>
  <c r="AA6609" i="1" s="1"/>
  <c r="Y6593" i="1"/>
  <c r="AA6593" i="1" s="1"/>
  <c r="Y6577" i="1"/>
  <c r="AA6577" i="1" s="1"/>
  <c r="Y6561" i="1"/>
  <c r="AA6561" i="1" s="1"/>
  <c r="Y6545" i="1"/>
  <c r="AA6545" i="1" s="1"/>
  <c r="Y6529" i="1"/>
  <c r="AA6529" i="1" s="1"/>
  <c r="Y6513" i="1"/>
  <c r="AA6513" i="1" s="1"/>
  <c r="Y6497" i="1"/>
  <c r="AA6497" i="1" s="1"/>
  <c r="Y6481" i="1"/>
  <c r="AA6481" i="1" s="1"/>
  <c r="Y6465" i="1"/>
  <c r="AA6465" i="1" s="1"/>
  <c r="Y6449" i="1"/>
  <c r="AA6449" i="1" s="1"/>
  <c r="Y6433" i="1"/>
  <c r="AA6433" i="1" s="1"/>
  <c r="Y6417" i="1"/>
  <c r="AA6417" i="1" s="1"/>
  <c r="Y6401" i="1"/>
  <c r="AA6401" i="1" s="1"/>
  <c r="Y6385" i="1"/>
  <c r="AA6385" i="1" s="1"/>
  <c r="Y6369" i="1"/>
  <c r="AA6369" i="1" s="1"/>
  <c r="Y6353" i="1"/>
  <c r="AA6353" i="1" s="1"/>
  <c r="Y6345" i="1"/>
  <c r="AA6345" i="1" s="1"/>
  <c r="Y6337" i="1"/>
  <c r="AA6337" i="1" s="1"/>
  <c r="Y6329" i="1"/>
  <c r="AA6329" i="1" s="1"/>
  <c r="Y6321" i="1"/>
  <c r="AA6321" i="1" s="1"/>
  <c r="Y6313" i="1"/>
  <c r="AA6313" i="1" s="1"/>
  <c r="Y6305" i="1"/>
  <c r="AA6305" i="1" s="1"/>
  <c r="Y6297" i="1"/>
  <c r="AA6297" i="1" s="1"/>
  <c r="Y6289" i="1"/>
  <c r="AA6289" i="1" s="1"/>
  <c r="Y6283" i="1"/>
  <c r="AA6283" i="1" s="1"/>
  <c r="Y6279" i="1"/>
  <c r="AA6279" i="1" s="1"/>
  <c r="Y6275" i="1"/>
  <c r="AA6275" i="1" s="1"/>
  <c r="Y6271" i="1"/>
  <c r="AA6271" i="1" s="1"/>
  <c r="Y6267" i="1"/>
  <c r="AA6267" i="1" s="1"/>
  <c r="Y6263" i="1"/>
  <c r="AA6263" i="1" s="1"/>
  <c r="Y6259" i="1"/>
  <c r="AA6259" i="1" s="1"/>
  <c r="Y6255" i="1"/>
  <c r="AA6255" i="1" s="1"/>
  <c r="Y6251" i="1"/>
  <c r="AA6251" i="1" s="1"/>
  <c r="Y6247" i="1"/>
  <c r="AA6247" i="1" s="1"/>
  <c r="Y6243" i="1"/>
  <c r="AA6243" i="1" s="1"/>
  <c r="Y6239" i="1"/>
  <c r="AA6239" i="1" s="1"/>
  <c r="Y6235" i="1"/>
  <c r="AA6235" i="1" s="1"/>
  <c r="Y6231" i="1"/>
  <c r="AA6231" i="1" s="1"/>
  <c r="Y6227" i="1"/>
  <c r="AA6227" i="1" s="1"/>
  <c r="Y6223" i="1"/>
  <c r="AA6223" i="1" s="1"/>
  <c r="Y6219" i="1"/>
  <c r="AA6219" i="1" s="1"/>
  <c r="Y6215" i="1"/>
  <c r="AA6215" i="1" s="1"/>
  <c r="Y6211" i="1"/>
  <c r="Y6207" i="1"/>
  <c r="AA6207" i="1" s="1"/>
  <c r="Y6203" i="1"/>
  <c r="AA6203" i="1" s="1"/>
  <c r="Y6199" i="1"/>
  <c r="AA6199" i="1" s="1"/>
  <c r="Y6195" i="1"/>
  <c r="AA6195" i="1" s="1"/>
  <c r="Y6191" i="1"/>
  <c r="AA6191" i="1" s="1"/>
  <c r="Y6187" i="1"/>
  <c r="AA6187" i="1" s="1"/>
  <c r="Y6183" i="1"/>
  <c r="AA6183" i="1" s="1"/>
  <c r="Y6179" i="1"/>
  <c r="AA6179" i="1" s="1"/>
  <c r="Y6175" i="1"/>
  <c r="AA6175" i="1" s="1"/>
  <c r="Y6171" i="1"/>
  <c r="AA6171" i="1" s="1"/>
  <c r="Y6167" i="1"/>
  <c r="AA6167" i="1" s="1"/>
  <c r="Y6163" i="1"/>
  <c r="AA6163" i="1" s="1"/>
  <c r="Y6159" i="1"/>
  <c r="AA6159" i="1" s="1"/>
  <c r="Y6155" i="1"/>
  <c r="AA6155" i="1" s="1"/>
  <c r="Y6151" i="1"/>
  <c r="AA6151" i="1" s="1"/>
  <c r="Y6147" i="1"/>
  <c r="AA6147" i="1" s="1"/>
  <c r="Y6143" i="1"/>
  <c r="AA6143" i="1" s="1"/>
  <c r="Y6139" i="1"/>
  <c r="AA6139" i="1" s="1"/>
  <c r="Y6135" i="1"/>
  <c r="AA6135" i="1" s="1"/>
  <c r="Y6131" i="1"/>
  <c r="AA6131" i="1" s="1"/>
  <c r="Y6127" i="1"/>
  <c r="AA6127" i="1" s="1"/>
  <c r="Y6123" i="1"/>
  <c r="AA6123" i="1" s="1"/>
  <c r="Y6119" i="1"/>
  <c r="AA6119" i="1" s="1"/>
  <c r="Y6115" i="1"/>
  <c r="AA6115" i="1" s="1"/>
  <c r="Y6111" i="1"/>
  <c r="AA6111" i="1" s="1"/>
  <c r="Y6107" i="1"/>
  <c r="AA6107" i="1" s="1"/>
  <c r="Y6103" i="1"/>
  <c r="AA6103" i="1" s="1"/>
  <c r="Y6099" i="1"/>
  <c r="AA6099" i="1" s="1"/>
  <c r="Y6095" i="1"/>
  <c r="AA6095" i="1" s="1"/>
  <c r="Y6091" i="1"/>
  <c r="AA6091" i="1" s="1"/>
  <c r="Y6087" i="1"/>
  <c r="AA6087" i="1" s="1"/>
  <c r="Y6083" i="1"/>
  <c r="AA6083" i="1" s="1"/>
  <c r="Y6079" i="1"/>
  <c r="AA6079" i="1" s="1"/>
  <c r="Y6075" i="1"/>
  <c r="AA6075" i="1" s="1"/>
  <c r="Y6071" i="1"/>
  <c r="AA6071" i="1" s="1"/>
  <c r="Y6067" i="1"/>
  <c r="AA6067" i="1" s="1"/>
  <c r="Y6063" i="1"/>
  <c r="AA6063" i="1" s="1"/>
  <c r="Y6059" i="1"/>
  <c r="AA6059" i="1" s="1"/>
  <c r="Y6055" i="1"/>
  <c r="AA6055" i="1" s="1"/>
  <c r="Y6051" i="1"/>
  <c r="AA6051" i="1" s="1"/>
  <c r="Y6047" i="1"/>
  <c r="AA6047" i="1" s="1"/>
  <c r="Y6043" i="1"/>
  <c r="AA6043" i="1" s="1"/>
  <c r="Y6039" i="1"/>
  <c r="AA6039" i="1" s="1"/>
  <c r="Y6035" i="1"/>
  <c r="AA6035" i="1" s="1"/>
  <c r="Y6031" i="1"/>
  <c r="AA6031" i="1" s="1"/>
  <c r="Y6027" i="1"/>
  <c r="AA6027" i="1" s="1"/>
  <c r="Y6023" i="1"/>
  <c r="AA6023" i="1" s="1"/>
  <c r="Y6019" i="1"/>
  <c r="AA6019" i="1" s="1"/>
  <c r="Y6015" i="1"/>
  <c r="AA6015" i="1" s="1"/>
  <c r="Y6011" i="1"/>
  <c r="AA6011" i="1" s="1"/>
  <c r="Y6007" i="1"/>
  <c r="AA6007" i="1" s="1"/>
  <c r="Y6003" i="1"/>
  <c r="AA6003" i="1" s="1"/>
  <c r="Y5999" i="1"/>
  <c r="AA5999" i="1" s="1"/>
  <c r="Y5995" i="1"/>
  <c r="AA5995" i="1" s="1"/>
  <c r="Y5991" i="1"/>
  <c r="AA5991" i="1" s="1"/>
  <c r="Y5987" i="1"/>
  <c r="AA5987" i="1" s="1"/>
  <c r="Y5983" i="1"/>
  <c r="AA5983" i="1" s="1"/>
  <c r="Y5979" i="1"/>
  <c r="AA5979" i="1" s="1"/>
  <c r="Y5975" i="1"/>
  <c r="AA5975" i="1" s="1"/>
  <c r="Y5971" i="1"/>
  <c r="AA5971" i="1" s="1"/>
  <c r="Y5967" i="1"/>
  <c r="AA5967" i="1" s="1"/>
  <c r="Y5963" i="1"/>
  <c r="AA5963" i="1" s="1"/>
  <c r="Y5959" i="1"/>
  <c r="AA5959" i="1" s="1"/>
  <c r="Y5955" i="1"/>
  <c r="AA5955" i="1" s="1"/>
  <c r="Y5951" i="1"/>
  <c r="AA5951" i="1" s="1"/>
  <c r="Y5947" i="1"/>
  <c r="AA5947" i="1" s="1"/>
  <c r="Y5943" i="1"/>
  <c r="AA5943" i="1" s="1"/>
  <c r="Y5939" i="1"/>
  <c r="AA5939" i="1" s="1"/>
  <c r="Y5935" i="1"/>
  <c r="AA5935" i="1" s="1"/>
  <c r="Y5931" i="1"/>
  <c r="AA5931" i="1" s="1"/>
  <c r="Y5927" i="1"/>
  <c r="AA5927" i="1" s="1"/>
  <c r="Y5923" i="1"/>
  <c r="AA5923" i="1" s="1"/>
  <c r="Y5919" i="1"/>
  <c r="AA5919" i="1" s="1"/>
  <c r="Y5915" i="1"/>
  <c r="AA5915" i="1" s="1"/>
  <c r="Y5911" i="1"/>
  <c r="AA5911" i="1" s="1"/>
  <c r="Y5907" i="1"/>
  <c r="AA5907" i="1" s="1"/>
  <c r="Y5903" i="1"/>
  <c r="AA5903" i="1" s="1"/>
  <c r="Y5899" i="1"/>
  <c r="AA5899" i="1" s="1"/>
  <c r="Y5895" i="1"/>
  <c r="AA5895" i="1" s="1"/>
  <c r="Y5891" i="1"/>
  <c r="AA5891" i="1" s="1"/>
  <c r="Y5887" i="1"/>
  <c r="AA5887" i="1" s="1"/>
  <c r="Y5883" i="1"/>
  <c r="AA5883" i="1" s="1"/>
  <c r="Y5879" i="1"/>
  <c r="AA5879" i="1" s="1"/>
  <c r="Y5875" i="1"/>
  <c r="AA5875" i="1" s="1"/>
  <c r="Y5871" i="1"/>
  <c r="AA5871" i="1" s="1"/>
  <c r="Y5867" i="1"/>
  <c r="AA5867" i="1" s="1"/>
  <c r="Y5863" i="1"/>
  <c r="AA5863" i="1" s="1"/>
  <c r="Y5859" i="1"/>
  <c r="AA5859" i="1" s="1"/>
  <c r="Y5855" i="1"/>
  <c r="Y5851" i="1"/>
  <c r="AA5851" i="1" s="1"/>
  <c r="Y5847" i="1"/>
  <c r="AA5847" i="1" s="1"/>
  <c r="Y5843" i="1"/>
  <c r="AA5843" i="1" s="1"/>
  <c r="Y5839" i="1"/>
  <c r="AA5839" i="1" s="1"/>
  <c r="Y5835" i="1"/>
  <c r="AA5835" i="1" s="1"/>
  <c r="Y5831" i="1"/>
  <c r="AA5831" i="1" s="1"/>
  <c r="Y5827" i="1"/>
  <c r="Y5823" i="1"/>
  <c r="AA5823" i="1" s="1"/>
  <c r="Y5819" i="1"/>
  <c r="AA5819" i="1" s="1"/>
  <c r="Y5815" i="1"/>
  <c r="AA5815" i="1" s="1"/>
  <c r="Y5811" i="1"/>
  <c r="AA5811" i="1" s="1"/>
  <c r="Y5807" i="1"/>
  <c r="AA5807" i="1" s="1"/>
  <c r="Y5803" i="1"/>
  <c r="AA5803" i="1" s="1"/>
  <c r="Y5799" i="1"/>
  <c r="AA5799" i="1" s="1"/>
  <c r="Y5795" i="1"/>
  <c r="AA5795" i="1" s="1"/>
  <c r="Y7555" i="1"/>
  <c r="AA7555" i="1" s="1"/>
  <c r="Y7301" i="1"/>
  <c r="AA7301" i="1" s="1"/>
  <c r="Y7237" i="1"/>
  <c r="AA7237" i="1" s="1"/>
  <c r="Y7173" i="1"/>
  <c r="AA7173" i="1" s="1"/>
  <c r="Y7109" i="1"/>
  <c r="AA7109" i="1" s="1"/>
  <c r="Y7045" i="1"/>
  <c r="AA7045" i="1" s="1"/>
  <c r="Y6981" i="1"/>
  <c r="AA6981" i="1" s="1"/>
  <c r="Y6917" i="1"/>
  <c r="AA6917" i="1" s="1"/>
  <c r="Y6867" i="1"/>
  <c r="AA6867" i="1" s="1"/>
  <c r="Y6845" i="1"/>
  <c r="AA6845" i="1" s="1"/>
  <c r="Y6824" i="1"/>
  <c r="AA6824" i="1" s="1"/>
  <c r="Y6803" i="1"/>
  <c r="AA6803" i="1" s="1"/>
  <c r="Y6781" i="1"/>
  <c r="AA6781" i="1" s="1"/>
  <c r="Y6760" i="1"/>
  <c r="AA6760" i="1" s="1"/>
  <c r="Y6739" i="1"/>
  <c r="AA6739" i="1" s="1"/>
  <c r="Y6717" i="1"/>
  <c r="AA6717" i="1" s="1"/>
  <c r="Y6701" i="1"/>
  <c r="AA6701" i="1" s="1"/>
  <c r="Y6685" i="1"/>
  <c r="AA6685" i="1" s="1"/>
  <c r="Y6669" i="1"/>
  <c r="AA6669" i="1" s="1"/>
  <c r="Y6653" i="1"/>
  <c r="AA6653" i="1" s="1"/>
  <c r="Y6637" i="1"/>
  <c r="AA6637" i="1" s="1"/>
  <c r="Y6621" i="1"/>
  <c r="AA6621" i="1" s="1"/>
  <c r="Y6605" i="1"/>
  <c r="AA6605" i="1" s="1"/>
  <c r="Y6589" i="1"/>
  <c r="AA6589" i="1" s="1"/>
  <c r="Y6573" i="1"/>
  <c r="AA6573" i="1" s="1"/>
  <c r="Y6557" i="1"/>
  <c r="AA6557" i="1" s="1"/>
  <c r="Y6541" i="1"/>
  <c r="AA6541" i="1" s="1"/>
  <c r="Y6525" i="1"/>
  <c r="AA6525" i="1" s="1"/>
  <c r="Y6509" i="1"/>
  <c r="AA6509" i="1" s="1"/>
  <c r="Y6493" i="1"/>
  <c r="AA6493" i="1" s="1"/>
  <c r="Y6477" i="1"/>
  <c r="AA6477" i="1" s="1"/>
  <c r="Y6461" i="1"/>
  <c r="AA6461" i="1" s="1"/>
  <c r="Y6445" i="1"/>
  <c r="AA6445" i="1" s="1"/>
  <c r="Y6429" i="1"/>
  <c r="AA6429" i="1" s="1"/>
  <c r="Y6413" i="1"/>
  <c r="AA6413" i="1" s="1"/>
  <c r="Y6397" i="1"/>
  <c r="AA6397" i="1" s="1"/>
  <c r="Y6381" i="1"/>
  <c r="AA6381" i="1" s="1"/>
  <c r="Y6365" i="1"/>
  <c r="AA6365" i="1" s="1"/>
  <c r="Y6352" i="1"/>
  <c r="AA6352" i="1" s="1"/>
  <c r="Y6344" i="1"/>
  <c r="AA6344" i="1" s="1"/>
  <c r="Y6336" i="1"/>
  <c r="AA6336" i="1" s="1"/>
  <c r="Y6328" i="1"/>
  <c r="AA6328" i="1" s="1"/>
  <c r="Y6320" i="1"/>
  <c r="AA6320" i="1" s="1"/>
  <c r="Y6312" i="1"/>
  <c r="AA6312" i="1" s="1"/>
  <c r="Y6304" i="1"/>
  <c r="AA6304" i="1" s="1"/>
  <c r="Y6296" i="1"/>
  <c r="AA6296" i="1" s="1"/>
  <c r="Y6288" i="1"/>
  <c r="AA6288" i="1" s="1"/>
  <c r="Y6282" i="1"/>
  <c r="AA6282" i="1" s="1"/>
  <c r="Y6278" i="1"/>
  <c r="AA6278" i="1" s="1"/>
  <c r="Y6274" i="1"/>
  <c r="AA6274" i="1" s="1"/>
  <c r="Y6270" i="1"/>
  <c r="AA6270" i="1" s="1"/>
  <c r="Y6266" i="1"/>
  <c r="AA6266" i="1" s="1"/>
  <c r="Y6262" i="1"/>
  <c r="AA6262" i="1" s="1"/>
  <c r="Y6258" i="1"/>
  <c r="AA6258" i="1" s="1"/>
  <c r="Y6254" i="1"/>
  <c r="AA6254" i="1" s="1"/>
  <c r="Y6250" i="1"/>
  <c r="AA6250" i="1" s="1"/>
  <c r="Y6246" i="1"/>
  <c r="AA6246" i="1" s="1"/>
  <c r="Y6242" i="1"/>
  <c r="AA6242" i="1" s="1"/>
  <c r="Y6238" i="1"/>
  <c r="AA6238" i="1" s="1"/>
  <c r="Y6234" i="1"/>
  <c r="AA6234" i="1" s="1"/>
  <c r="Y6230" i="1"/>
  <c r="AA6230" i="1" s="1"/>
  <c r="Y6226" i="1"/>
  <c r="AA6226" i="1" s="1"/>
  <c r="Y6222" i="1"/>
  <c r="AA6222" i="1" s="1"/>
  <c r="Y6218" i="1"/>
  <c r="AA6218" i="1" s="1"/>
  <c r="Y6214" i="1"/>
  <c r="AA6214" i="1" s="1"/>
  <c r="Y6210" i="1"/>
  <c r="AA6210" i="1" s="1"/>
  <c r="Y6206" i="1"/>
  <c r="AA6206" i="1" s="1"/>
  <c r="Y6202" i="1"/>
  <c r="AA6202" i="1" s="1"/>
  <c r="Y6198" i="1"/>
  <c r="AA6198" i="1" s="1"/>
  <c r="Y6194" i="1"/>
  <c r="AA6194" i="1" s="1"/>
  <c r="Y6190" i="1"/>
  <c r="AA6190" i="1" s="1"/>
  <c r="Y6186" i="1"/>
  <c r="AA6186" i="1" s="1"/>
  <c r="Y6182" i="1"/>
  <c r="AA6182" i="1" s="1"/>
  <c r="Y6178" i="1"/>
  <c r="AA6178" i="1" s="1"/>
  <c r="Y6174" i="1"/>
  <c r="AA6174" i="1" s="1"/>
  <c r="Y6170" i="1"/>
  <c r="AA6170" i="1" s="1"/>
  <c r="Y6166" i="1"/>
  <c r="AA6166" i="1" s="1"/>
  <c r="Y6162" i="1"/>
  <c r="AA6162" i="1" s="1"/>
  <c r="Y6158" i="1"/>
  <c r="AA6158" i="1" s="1"/>
  <c r="Y6154" i="1"/>
  <c r="AA6154" i="1" s="1"/>
  <c r="Y6150" i="1"/>
  <c r="Y6146" i="1"/>
  <c r="AA6146" i="1" s="1"/>
  <c r="Y6142" i="1"/>
  <c r="AA6142" i="1" s="1"/>
  <c r="Y6138" i="1"/>
  <c r="AA6138" i="1" s="1"/>
  <c r="Y6134" i="1"/>
  <c r="AA6134" i="1" s="1"/>
  <c r="Y6130" i="1"/>
  <c r="AA6130" i="1" s="1"/>
  <c r="Y6126" i="1"/>
  <c r="AA6126" i="1" s="1"/>
  <c r="Y6122" i="1"/>
  <c r="Y6118" i="1"/>
  <c r="AA6118" i="1" s="1"/>
  <c r="Y6114" i="1"/>
  <c r="AA6114" i="1" s="1"/>
  <c r="Y6110" i="1"/>
  <c r="AA6110" i="1" s="1"/>
  <c r="Y6106" i="1"/>
  <c r="AA6106" i="1" s="1"/>
  <c r="Y6102" i="1"/>
  <c r="AA6102" i="1" s="1"/>
  <c r="Y6098" i="1"/>
  <c r="AA6098" i="1" s="1"/>
  <c r="Y6094" i="1"/>
  <c r="AA6094" i="1" s="1"/>
  <c r="Y6090" i="1"/>
  <c r="AA6090" i="1" s="1"/>
  <c r="Y6086" i="1"/>
  <c r="AA6086" i="1" s="1"/>
  <c r="Y6082" i="1"/>
  <c r="AA6082" i="1" s="1"/>
  <c r="Y6078" i="1"/>
  <c r="AA6078" i="1" s="1"/>
  <c r="Y6074" i="1"/>
  <c r="AA6074" i="1" s="1"/>
  <c r="Y6070" i="1"/>
  <c r="AA6070" i="1" s="1"/>
  <c r="Y6066" i="1"/>
  <c r="AA6066" i="1" s="1"/>
  <c r="Y6062" i="1"/>
  <c r="AA6062" i="1" s="1"/>
  <c r="Y6058" i="1"/>
  <c r="AA6058" i="1" s="1"/>
  <c r="Y6054" i="1"/>
  <c r="AA6054" i="1" s="1"/>
  <c r="Y6050" i="1"/>
  <c r="AA6050" i="1" s="1"/>
  <c r="Y6046" i="1"/>
  <c r="AA6046" i="1" s="1"/>
  <c r="Y6042" i="1"/>
  <c r="AA6042" i="1" s="1"/>
  <c r="Y6038" i="1"/>
  <c r="AA6038" i="1" s="1"/>
  <c r="Y6034" i="1"/>
  <c r="AA6034" i="1" s="1"/>
  <c r="Y6030" i="1"/>
  <c r="AA6030" i="1" s="1"/>
  <c r="Y6026" i="1"/>
  <c r="AA6026" i="1" s="1"/>
  <c r="Y6022" i="1"/>
  <c r="AA6022" i="1" s="1"/>
  <c r="Y6018" i="1"/>
  <c r="AA6018" i="1" s="1"/>
  <c r="Y6014" i="1"/>
  <c r="AA6014" i="1" s="1"/>
  <c r="Y6010" i="1"/>
  <c r="AA6010" i="1" s="1"/>
  <c r="Y6006" i="1"/>
  <c r="AA6006" i="1" s="1"/>
  <c r="Y6002" i="1"/>
  <c r="AA6002" i="1" s="1"/>
  <c r="Y5998" i="1"/>
  <c r="AA5998" i="1" s="1"/>
  <c r="Y5994" i="1"/>
  <c r="AA5994" i="1" s="1"/>
  <c r="Y5990" i="1"/>
  <c r="AA5990" i="1" s="1"/>
  <c r="Y5986" i="1"/>
  <c r="AA5986" i="1" s="1"/>
  <c r="Y5982" i="1"/>
  <c r="AA5982" i="1" s="1"/>
  <c r="Y5978" i="1"/>
  <c r="AA5978" i="1" s="1"/>
  <c r="Y5974" i="1"/>
  <c r="AA5974" i="1" s="1"/>
  <c r="Y5970" i="1"/>
  <c r="AA5970" i="1" s="1"/>
  <c r="Y5966" i="1"/>
  <c r="AA5966" i="1" s="1"/>
  <c r="Y5962" i="1"/>
  <c r="AA5962" i="1" s="1"/>
  <c r="Y5958" i="1"/>
  <c r="Y5954" i="1"/>
  <c r="AA5954" i="1" s="1"/>
  <c r="Y5950" i="1"/>
  <c r="AA5950" i="1" s="1"/>
  <c r="Y5946" i="1"/>
  <c r="AA5946" i="1" s="1"/>
  <c r="Y5942" i="1"/>
  <c r="AA5942" i="1" s="1"/>
  <c r="Y5938" i="1"/>
  <c r="AA5938" i="1" s="1"/>
  <c r="Y5934" i="1"/>
  <c r="AA5934" i="1" s="1"/>
  <c r="Y5930" i="1"/>
  <c r="AA5930" i="1" s="1"/>
  <c r="Y5926" i="1"/>
  <c r="AA5926" i="1" s="1"/>
  <c r="Y5922" i="1"/>
  <c r="AA5922" i="1" s="1"/>
  <c r="Y5918" i="1"/>
  <c r="AA5918" i="1" s="1"/>
  <c r="Y5914" i="1"/>
  <c r="AA5914" i="1" s="1"/>
  <c r="Y5910" i="1"/>
  <c r="AA5910" i="1" s="1"/>
  <c r="Y5906" i="1"/>
  <c r="AA5906" i="1" s="1"/>
  <c r="Y5902" i="1"/>
  <c r="AA5902" i="1" s="1"/>
  <c r="Y5898" i="1"/>
  <c r="Y5894" i="1"/>
  <c r="AA5894" i="1" s="1"/>
  <c r="Y5890" i="1"/>
  <c r="AA5890" i="1" s="1"/>
  <c r="Y5886" i="1"/>
  <c r="AA5886" i="1" s="1"/>
  <c r="Y5882" i="1"/>
  <c r="AA5882" i="1" s="1"/>
  <c r="Y5878" i="1"/>
  <c r="AA5878" i="1" s="1"/>
  <c r="Y5874" i="1"/>
  <c r="AA5874" i="1" s="1"/>
  <c r="Y5870" i="1"/>
  <c r="AA5870" i="1" s="1"/>
  <c r="Y5866" i="1"/>
  <c r="AA5866" i="1" s="1"/>
  <c r="Y5862" i="1"/>
  <c r="AA5862" i="1" s="1"/>
  <c r="Y5858" i="1"/>
  <c r="AA5858" i="1" s="1"/>
  <c r="Y5854" i="1"/>
  <c r="AA5854" i="1" s="1"/>
  <c r="Y5850" i="1"/>
  <c r="AA5850" i="1" s="1"/>
  <c r="Y5846" i="1"/>
  <c r="AA5846" i="1" s="1"/>
  <c r="Y5842" i="1"/>
  <c r="AA5842" i="1" s="1"/>
  <c r="Y5838" i="1"/>
  <c r="AA5838" i="1" s="1"/>
  <c r="Y5834" i="1"/>
  <c r="AA5834" i="1" s="1"/>
  <c r="Y5830" i="1"/>
  <c r="AA5830" i="1" s="1"/>
  <c r="Y5826" i="1"/>
  <c r="AA5826" i="1" s="1"/>
  <c r="Y5822" i="1"/>
  <c r="AA5822" i="1" s="1"/>
  <c r="Y5818" i="1"/>
  <c r="AA5818" i="1" s="1"/>
  <c r="Y5814" i="1"/>
  <c r="AA5814" i="1" s="1"/>
  <c r="Y5810" i="1"/>
  <c r="AA5810" i="1" s="1"/>
  <c r="Y5806" i="1"/>
  <c r="AA5806" i="1" s="1"/>
  <c r="Y5802" i="1"/>
  <c r="AA5802" i="1" s="1"/>
  <c r="Y5798" i="1"/>
  <c r="AA5798" i="1" s="1"/>
  <c r="Y5794" i="1"/>
  <c r="AA5794" i="1" s="1"/>
  <c r="Y5790" i="1"/>
  <c r="AA5790" i="1" s="1"/>
  <c r="Y7469" i="1"/>
  <c r="AA7469" i="1" s="1"/>
  <c r="Y7285" i="1"/>
  <c r="AA7285" i="1" s="1"/>
  <c r="Y7221" i="1"/>
  <c r="AA7221" i="1" s="1"/>
  <c r="Y7157" i="1"/>
  <c r="AA7157" i="1" s="1"/>
  <c r="Y7093" i="1"/>
  <c r="AA7093" i="1" s="1"/>
  <c r="Y7029" i="1"/>
  <c r="Y6965" i="1"/>
  <c r="AA6965" i="1" s="1"/>
  <c r="Y6901" i="1"/>
  <c r="AA6901" i="1" s="1"/>
  <c r="Y6861" i="1"/>
  <c r="AA6861" i="1" s="1"/>
  <c r="Y6840" i="1"/>
  <c r="AA6840" i="1" s="1"/>
  <c r="Y6819" i="1"/>
  <c r="AA6819" i="1" s="1"/>
  <c r="Y6797" i="1"/>
  <c r="AA6797" i="1" s="1"/>
  <c r="Y6776" i="1"/>
  <c r="AA6776" i="1" s="1"/>
  <c r="Y6755" i="1"/>
  <c r="AA6755" i="1" s="1"/>
  <c r="Y6733" i="1"/>
  <c r="AA6733" i="1" s="1"/>
  <c r="Y6713" i="1"/>
  <c r="AA6713" i="1" s="1"/>
  <c r="Y6697" i="1"/>
  <c r="AA6697" i="1" s="1"/>
  <c r="Y6681" i="1"/>
  <c r="AA6681" i="1" s="1"/>
  <c r="Y6665" i="1"/>
  <c r="AA6665" i="1" s="1"/>
  <c r="Y6649" i="1"/>
  <c r="AA6649" i="1" s="1"/>
  <c r="Y6633" i="1"/>
  <c r="AA6633" i="1" s="1"/>
  <c r="Y6617" i="1"/>
  <c r="AA6617" i="1" s="1"/>
  <c r="Y6601" i="1"/>
  <c r="AA6601" i="1" s="1"/>
  <c r="Y6585" i="1"/>
  <c r="AA6585" i="1" s="1"/>
  <c r="Y6569" i="1"/>
  <c r="AA6569" i="1" s="1"/>
  <c r="Y6553" i="1"/>
  <c r="AA6553" i="1" s="1"/>
  <c r="Y6537" i="1"/>
  <c r="AA6537" i="1" s="1"/>
  <c r="Y6521" i="1"/>
  <c r="AA6521" i="1" s="1"/>
  <c r="Y6505" i="1"/>
  <c r="AA6505" i="1" s="1"/>
  <c r="Y6489" i="1"/>
  <c r="AA6489" i="1" s="1"/>
  <c r="Y6473" i="1"/>
  <c r="AA6473" i="1" s="1"/>
  <c r="Y6457" i="1"/>
  <c r="AA6457" i="1" s="1"/>
  <c r="Y6441" i="1"/>
  <c r="AA6441" i="1" s="1"/>
  <c r="Y6425" i="1"/>
  <c r="AA6425" i="1" s="1"/>
  <c r="Y6409" i="1"/>
  <c r="AA6409" i="1" s="1"/>
  <c r="Y6393" i="1"/>
  <c r="AA6393" i="1" s="1"/>
  <c r="Y6377" i="1"/>
  <c r="AA6377" i="1" s="1"/>
  <c r="Y6361" i="1"/>
  <c r="AA6361" i="1" s="1"/>
  <c r="Y6349" i="1"/>
  <c r="AA6349" i="1" s="1"/>
  <c r="Y6341" i="1"/>
  <c r="AA6341" i="1" s="1"/>
  <c r="Y6333" i="1"/>
  <c r="AA6333" i="1" s="1"/>
  <c r="Y6325" i="1"/>
  <c r="AA6325" i="1" s="1"/>
  <c r="Y6317" i="1"/>
  <c r="AA6317" i="1" s="1"/>
  <c r="Y6309" i="1"/>
  <c r="AA6309" i="1" s="1"/>
  <c r="Y6301" i="1"/>
  <c r="AA6301" i="1" s="1"/>
  <c r="Y6293" i="1"/>
  <c r="AA6293" i="1" s="1"/>
  <c r="Y6285" i="1"/>
  <c r="AA6285" i="1" s="1"/>
  <c r="Y6281" i="1"/>
  <c r="AA6281" i="1" s="1"/>
  <c r="Y6277" i="1"/>
  <c r="AA6277" i="1" s="1"/>
  <c r="Y6273" i="1"/>
  <c r="AA6273" i="1" s="1"/>
  <c r="Y6269" i="1"/>
  <c r="AA6269" i="1" s="1"/>
  <c r="Y6265" i="1"/>
  <c r="AA6265" i="1" s="1"/>
  <c r="Y6261" i="1"/>
  <c r="AA6261" i="1" s="1"/>
  <c r="Y6257" i="1"/>
  <c r="AA6257" i="1" s="1"/>
  <c r="Y6253" i="1"/>
  <c r="AA6253" i="1" s="1"/>
  <c r="Y6249" i="1"/>
  <c r="AA6249" i="1" s="1"/>
  <c r="Y6245" i="1"/>
  <c r="AA6245" i="1" s="1"/>
  <c r="Y6241" i="1"/>
  <c r="AA6241" i="1" s="1"/>
  <c r="Y6237" i="1"/>
  <c r="AA6237" i="1" s="1"/>
  <c r="Y6233" i="1"/>
  <c r="AA6233" i="1" s="1"/>
  <c r="Y6229" i="1"/>
  <c r="AA6229" i="1" s="1"/>
  <c r="Y6225" i="1"/>
  <c r="AA6225" i="1" s="1"/>
  <c r="Y6221" i="1"/>
  <c r="AA6221" i="1" s="1"/>
  <c r="Y6217" i="1"/>
  <c r="AA6217" i="1" s="1"/>
  <c r="Y6213" i="1"/>
  <c r="AA6213" i="1" s="1"/>
  <c r="Y6209" i="1"/>
  <c r="AA6209" i="1" s="1"/>
  <c r="Y6205" i="1"/>
  <c r="AA6205" i="1" s="1"/>
  <c r="Y6201" i="1"/>
  <c r="AA6201" i="1" s="1"/>
  <c r="Y6197" i="1"/>
  <c r="AA6197" i="1" s="1"/>
  <c r="Y6193" i="1"/>
  <c r="AA6193" i="1" s="1"/>
  <c r="Y6189" i="1"/>
  <c r="AA6189" i="1" s="1"/>
  <c r="Y6185" i="1"/>
  <c r="AA6185" i="1" s="1"/>
  <c r="Y6181" i="1"/>
  <c r="AA6181" i="1" s="1"/>
  <c r="Y6177" i="1"/>
  <c r="AA6177" i="1" s="1"/>
  <c r="Y6173" i="1"/>
  <c r="AA6173" i="1" s="1"/>
  <c r="Y6169" i="1"/>
  <c r="AA6169" i="1" s="1"/>
  <c r="Y6165" i="1"/>
  <c r="AA6165" i="1" s="1"/>
  <c r="Y6161" i="1"/>
  <c r="AA6161" i="1" s="1"/>
  <c r="Y6157" i="1"/>
  <c r="AA6157" i="1" s="1"/>
  <c r="Y6153" i="1"/>
  <c r="AA6153" i="1" s="1"/>
  <c r="Y6149" i="1"/>
  <c r="AA6149" i="1" s="1"/>
  <c r="Y6145" i="1"/>
  <c r="AA6145" i="1" s="1"/>
  <c r="Y6141" i="1"/>
  <c r="AA6141" i="1" s="1"/>
  <c r="Y6137" i="1"/>
  <c r="AA6137" i="1" s="1"/>
  <c r="Y6133" i="1"/>
  <c r="AA6133" i="1" s="1"/>
  <c r="Y6129" i="1"/>
  <c r="AA6129" i="1" s="1"/>
  <c r="Y6125" i="1"/>
  <c r="AA6125" i="1" s="1"/>
  <c r="Y6121" i="1"/>
  <c r="AA6121" i="1" s="1"/>
  <c r="Y6117" i="1"/>
  <c r="AA6117" i="1" s="1"/>
  <c r="Y6113" i="1"/>
  <c r="AA6113" i="1" s="1"/>
  <c r="Y6109" i="1"/>
  <c r="AA6109" i="1" s="1"/>
  <c r="Y6105" i="1"/>
  <c r="AA6105" i="1" s="1"/>
  <c r="Y6101" i="1"/>
  <c r="AA6101" i="1" s="1"/>
  <c r="Y6097" i="1"/>
  <c r="AA6097" i="1" s="1"/>
  <c r="Y6093" i="1"/>
  <c r="AA6093" i="1" s="1"/>
  <c r="Y6089" i="1"/>
  <c r="AA6089" i="1" s="1"/>
  <c r="Y6085" i="1"/>
  <c r="AA6085" i="1" s="1"/>
  <c r="Y6081" i="1"/>
  <c r="AA6081" i="1" s="1"/>
  <c r="Y6077" i="1"/>
  <c r="AA6077" i="1" s="1"/>
  <c r="Y6073" i="1"/>
  <c r="AA6073" i="1" s="1"/>
  <c r="Y6069" i="1"/>
  <c r="Y6065" i="1"/>
  <c r="AA6065" i="1" s="1"/>
  <c r="Y6061" i="1"/>
  <c r="AA6061" i="1" s="1"/>
  <c r="Y6057" i="1"/>
  <c r="AA6057" i="1" s="1"/>
  <c r="Y6053" i="1"/>
  <c r="AA6053" i="1" s="1"/>
  <c r="Y6049" i="1"/>
  <c r="AA6049" i="1" s="1"/>
  <c r="Y6045" i="1"/>
  <c r="AA6045" i="1" s="1"/>
  <c r="Y6041" i="1"/>
  <c r="AA6041" i="1" s="1"/>
  <c r="Y6037" i="1"/>
  <c r="AA6037" i="1" s="1"/>
  <c r="Y6033" i="1"/>
  <c r="AA6033" i="1" s="1"/>
  <c r="Y6029" i="1"/>
  <c r="AA6029" i="1" s="1"/>
  <c r="Y6025" i="1"/>
  <c r="AA6025" i="1" s="1"/>
  <c r="Y6021" i="1"/>
  <c r="AA6021" i="1" s="1"/>
  <c r="Y6017" i="1"/>
  <c r="AA6017" i="1" s="1"/>
  <c r="Y6013" i="1"/>
  <c r="AA6013" i="1" s="1"/>
  <c r="Y6009" i="1"/>
  <c r="AA6009" i="1" s="1"/>
  <c r="Y6005" i="1"/>
  <c r="AA6005" i="1" s="1"/>
  <c r="Y6001" i="1"/>
  <c r="Y5997" i="1"/>
  <c r="AA5997" i="1" s="1"/>
  <c r="Y5993" i="1"/>
  <c r="AA5993" i="1" s="1"/>
  <c r="Y5989" i="1"/>
  <c r="AA5989" i="1" s="1"/>
  <c r="Y5985" i="1"/>
  <c r="AA5985" i="1" s="1"/>
  <c r="Y5981" i="1"/>
  <c r="AA5981" i="1" s="1"/>
  <c r="Y5977" i="1"/>
  <c r="AA5977" i="1" s="1"/>
  <c r="Y5973" i="1"/>
  <c r="AA5973" i="1" s="1"/>
  <c r="Y5969" i="1"/>
  <c r="AA5969" i="1" s="1"/>
  <c r="Y5965" i="1"/>
  <c r="AA5965" i="1" s="1"/>
  <c r="Y5961" i="1"/>
  <c r="AA5961" i="1" s="1"/>
  <c r="Y5957" i="1"/>
  <c r="AA5957" i="1" s="1"/>
  <c r="Y5953" i="1"/>
  <c r="AA5953" i="1" s="1"/>
  <c r="Y5949" i="1"/>
  <c r="AA5949" i="1" s="1"/>
  <c r="Y5945" i="1"/>
  <c r="AA5945" i="1" s="1"/>
  <c r="Y5941" i="1"/>
  <c r="AA5941" i="1" s="1"/>
  <c r="Y5937" i="1"/>
  <c r="AA5937" i="1" s="1"/>
  <c r="Y5933" i="1"/>
  <c r="AA5933" i="1" s="1"/>
  <c r="Y5929" i="1"/>
  <c r="AA5929" i="1" s="1"/>
  <c r="Y5925" i="1"/>
  <c r="AA5925" i="1" s="1"/>
  <c r="Y5921" i="1"/>
  <c r="AA5921" i="1" s="1"/>
  <c r="Y5917" i="1"/>
  <c r="AA5917" i="1" s="1"/>
  <c r="Y5913" i="1"/>
  <c r="AA5913" i="1" s="1"/>
  <c r="Y5909" i="1"/>
  <c r="AA5909" i="1" s="1"/>
  <c r="Y5905" i="1"/>
  <c r="AA5905" i="1" s="1"/>
  <c r="Y5901" i="1"/>
  <c r="AA5901" i="1" s="1"/>
  <c r="Y5897" i="1"/>
  <c r="AA5897" i="1" s="1"/>
  <c r="Y5893" i="1"/>
  <c r="AA5893" i="1" s="1"/>
  <c r="Y5889" i="1"/>
  <c r="AA5889" i="1" s="1"/>
  <c r="Y5885" i="1"/>
  <c r="AA5885" i="1" s="1"/>
  <c r="Y5881" i="1"/>
  <c r="AA5881" i="1" s="1"/>
  <c r="Y5877" i="1"/>
  <c r="AA5877" i="1" s="1"/>
  <c r="Y5873" i="1"/>
  <c r="AA5873" i="1" s="1"/>
  <c r="Y5869" i="1"/>
  <c r="AA5869" i="1" s="1"/>
  <c r="Y5865" i="1"/>
  <c r="AA5865" i="1" s="1"/>
  <c r="Y5861" i="1"/>
  <c r="AA5861" i="1" s="1"/>
  <c r="Y5857" i="1"/>
  <c r="AA5857" i="1" s="1"/>
  <c r="Y5853" i="1"/>
  <c r="AA5853" i="1" s="1"/>
  <c r="Y5849" i="1"/>
  <c r="AA5849" i="1" s="1"/>
  <c r="Y5845" i="1"/>
  <c r="AA5845" i="1" s="1"/>
  <c r="Y5841" i="1"/>
  <c r="AA5841" i="1" s="1"/>
  <c r="Y5837" i="1"/>
  <c r="AA5837" i="1" s="1"/>
  <c r="Y5833" i="1"/>
  <c r="AA5833" i="1" s="1"/>
  <c r="Y5829" i="1"/>
  <c r="AA5829" i="1" s="1"/>
  <c r="Y5825" i="1"/>
  <c r="AA5825" i="1" s="1"/>
  <c r="Y5821" i="1"/>
  <c r="AA5821" i="1" s="1"/>
  <c r="Y5817" i="1"/>
  <c r="AA5817" i="1" s="1"/>
  <c r="Y5813" i="1"/>
  <c r="Y5809" i="1"/>
  <c r="Y5805" i="1"/>
  <c r="AA5805" i="1" s="1"/>
  <c r="Y5801" i="1"/>
  <c r="AA5801" i="1" s="1"/>
  <c r="Y5797" i="1"/>
  <c r="AA5797" i="1" s="1"/>
  <c r="Y5793" i="1"/>
  <c r="AA5793" i="1" s="1"/>
  <c r="Y5789" i="1"/>
  <c r="AA5789" i="1" s="1"/>
  <c r="Y5785" i="1"/>
  <c r="AA5785" i="1" s="1"/>
  <c r="Y5781" i="1"/>
  <c r="AA5781" i="1" s="1"/>
  <c r="Y5777" i="1"/>
  <c r="AA5777" i="1" s="1"/>
  <c r="Y5773" i="1"/>
  <c r="AA5773" i="1" s="1"/>
  <c r="Y5769" i="1"/>
  <c r="AA5769" i="1" s="1"/>
  <c r="Y5765" i="1"/>
  <c r="AA5765" i="1" s="1"/>
  <c r="Y5761" i="1"/>
  <c r="AA5761" i="1" s="1"/>
  <c r="Y5757" i="1"/>
  <c r="AA5757" i="1" s="1"/>
  <c r="Y5753" i="1"/>
  <c r="AA5753" i="1" s="1"/>
  <c r="Y5749" i="1"/>
  <c r="AA5749" i="1" s="1"/>
  <c r="Y5745" i="1"/>
  <c r="AA5745" i="1" s="1"/>
  <c r="Y5741" i="1"/>
  <c r="AA5741" i="1" s="1"/>
  <c r="Y5737" i="1"/>
  <c r="AA5737" i="1" s="1"/>
  <c r="Y5733" i="1"/>
  <c r="AA5733" i="1" s="1"/>
  <c r="Y5729" i="1"/>
  <c r="AA5729" i="1" s="1"/>
  <c r="Y5725" i="1"/>
  <c r="AA5725" i="1" s="1"/>
  <c r="Y5721" i="1"/>
  <c r="AA5721" i="1" s="1"/>
  <c r="Y5717" i="1"/>
  <c r="Y5713" i="1"/>
  <c r="AA5713" i="1" s="1"/>
  <c r="Y5709" i="1"/>
  <c r="AA5709" i="1" s="1"/>
  <c r="Y5705" i="1"/>
  <c r="AA5705" i="1" s="1"/>
  <c r="Y5701" i="1"/>
  <c r="AA5701" i="1" s="1"/>
  <c r="Y5697" i="1"/>
  <c r="AA5697" i="1" s="1"/>
  <c r="Y5693" i="1"/>
  <c r="AA5693" i="1" s="1"/>
  <c r="Y5689" i="1"/>
  <c r="AA5689" i="1" s="1"/>
  <c r="Y5685" i="1"/>
  <c r="AA5685" i="1" s="1"/>
  <c r="Y5681" i="1"/>
  <c r="AA5681" i="1" s="1"/>
  <c r="Y5677" i="1"/>
  <c r="AA5677" i="1" s="1"/>
  <c r="Y5673" i="1"/>
  <c r="AA5673" i="1" s="1"/>
  <c r="Y5669" i="1"/>
  <c r="AA5669" i="1" s="1"/>
  <c r="Y5665" i="1"/>
  <c r="AA5665" i="1" s="1"/>
  <c r="Y5661" i="1"/>
  <c r="AA5661" i="1" s="1"/>
  <c r="Y5657" i="1"/>
  <c r="AA5657" i="1" s="1"/>
  <c r="Y5653" i="1"/>
  <c r="AA5653" i="1" s="1"/>
  <c r="Y7395" i="1"/>
  <c r="Y7077" i="1"/>
  <c r="AA7077" i="1" s="1"/>
  <c r="Y6856" i="1"/>
  <c r="AA6856" i="1" s="1"/>
  <c r="Y6771" i="1"/>
  <c r="AA6771" i="1" s="1"/>
  <c r="Y6693" i="1"/>
  <c r="AA6693" i="1" s="1"/>
  <c r="Y6629" i="1"/>
  <c r="AA6629" i="1" s="1"/>
  <c r="Y6565" i="1"/>
  <c r="AA6565" i="1" s="1"/>
  <c r="Y6501" i="1"/>
  <c r="AA6501" i="1" s="1"/>
  <c r="Y6437" i="1"/>
  <c r="Y6373" i="1"/>
  <c r="AA6373" i="1" s="1"/>
  <c r="Y6332" i="1"/>
  <c r="AA6332" i="1" s="1"/>
  <c r="Y6300" i="1"/>
  <c r="AA6300" i="1" s="1"/>
  <c r="Y6276" i="1"/>
  <c r="AA6276" i="1" s="1"/>
  <c r="Y6260" i="1"/>
  <c r="AA6260" i="1" s="1"/>
  <c r="Y6244" i="1"/>
  <c r="AA6244" i="1" s="1"/>
  <c r="Y6228" i="1"/>
  <c r="Y6212" i="1"/>
  <c r="AA6212" i="1" s="1"/>
  <c r="Y6196" i="1"/>
  <c r="AA6196" i="1" s="1"/>
  <c r="Y6180" i="1"/>
  <c r="AA6180" i="1" s="1"/>
  <c r="Y6164" i="1"/>
  <c r="AA6164" i="1" s="1"/>
  <c r="Y6148" i="1"/>
  <c r="AA6148" i="1" s="1"/>
  <c r="Y6132" i="1"/>
  <c r="AA6132" i="1" s="1"/>
  <c r="Y6116" i="1"/>
  <c r="AA6116" i="1" s="1"/>
  <c r="Y6100" i="1"/>
  <c r="Y6084" i="1"/>
  <c r="AA6084" i="1" s="1"/>
  <c r="Y6068" i="1"/>
  <c r="AA6068" i="1" s="1"/>
  <c r="Y6052" i="1"/>
  <c r="AA6052" i="1" s="1"/>
  <c r="Y6036" i="1"/>
  <c r="AA6036" i="1" s="1"/>
  <c r="Y6020" i="1"/>
  <c r="AA6020" i="1" s="1"/>
  <c r="Y6004" i="1"/>
  <c r="AA6004" i="1" s="1"/>
  <c r="Y5988" i="1"/>
  <c r="AA5988" i="1" s="1"/>
  <c r="Y5972" i="1"/>
  <c r="AA5972" i="1" s="1"/>
  <c r="Y5956" i="1"/>
  <c r="AA5956" i="1" s="1"/>
  <c r="Y5940" i="1"/>
  <c r="AA5940" i="1" s="1"/>
  <c r="Y5924" i="1"/>
  <c r="AA5924" i="1" s="1"/>
  <c r="Y5908" i="1"/>
  <c r="AA5908" i="1" s="1"/>
  <c r="Y5892" i="1"/>
  <c r="AA5892" i="1" s="1"/>
  <c r="Y5876" i="1"/>
  <c r="AA5876" i="1" s="1"/>
  <c r="Y5860" i="1"/>
  <c r="AA5860" i="1" s="1"/>
  <c r="Y5844" i="1"/>
  <c r="AA5844" i="1" s="1"/>
  <c r="Y5828" i="1"/>
  <c r="AA5828" i="1" s="1"/>
  <c r="Y5812" i="1"/>
  <c r="AA5812" i="1" s="1"/>
  <c r="Y5796" i="1"/>
  <c r="AA5796" i="1" s="1"/>
  <c r="Y5787" i="1"/>
  <c r="AA5787" i="1" s="1"/>
  <c r="Y5782" i="1"/>
  <c r="AA5782" i="1" s="1"/>
  <c r="Y5776" i="1"/>
  <c r="AA5776" i="1" s="1"/>
  <c r="Y5771" i="1"/>
  <c r="AA5771" i="1" s="1"/>
  <c r="Y5766" i="1"/>
  <c r="AA5766" i="1" s="1"/>
  <c r="Y5760" i="1"/>
  <c r="AA5760" i="1" s="1"/>
  <c r="Y5755" i="1"/>
  <c r="AA5755" i="1" s="1"/>
  <c r="Y5750" i="1"/>
  <c r="AA5750" i="1" s="1"/>
  <c r="Y5744" i="1"/>
  <c r="AA5744" i="1" s="1"/>
  <c r="Y5739" i="1"/>
  <c r="AA5739" i="1" s="1"/>
  <c r="Y5734" i="1"/>
  <c r="AA5734" i="1" s="1"/>
  <c r="Y5728" i="1"/>
  <c r="AA5728" i="1" s="1"/>
  <c r="Y5723" i="1"/>
  <c r="AA5723" i="1" s="1"/>
  <c r="Y5718" i="1"/>
  <c r="Y5712" i="1"/>
  <c r="AA5712" i="1" s="1"/>
  <c r="Y5707" i="1"/>
  <c r="AA5707" i="1" s="1"/>
  <c r="Y5702" i="1"/>
  <c r="AA5702" i="1" s="1"/>
  <c r="Y5696" i="1"/>
  <c r="AA5696" i="1" s="1"/>
  <c r="Y5691" i="1"/>
  <c r="AA5691" i="1" s="1"/>
  <c r="Y5686" i="1"/>
  <c r="AA5686" i="1" s="1"/>
  <c r="Y5680" i="1"/>
  <c r="AA5680" i="1" s="1"/>
  <c r="Y5675" i="1"/>
  <c r="AA5675" i="1" s="1"/>
  <c r="Y5670" i="1"/>
  <c r="AA5670" i="1" s="1"/>
  <c r="Y5664" i="1"/>
  <c r="AA5664" i="1" s="1"/>
  <c r="Y5659" i="1"/>
  <c r="AA5659" i="1" s="1"/>
  <c r="Y5654" i="1"/>
  <c r="AA5654" i="1" s="1"/>
  <c r="Y5649" i="1"/>
  <c r="AA5649" i="1" s="1"/>
  <c r="Y5645" i="1"/>
  <c r="AA5645" i="1" s="1"/>
  <c r="Y5641" i="1"/>
  <c r="AA5641" i="1" s="1"/>
  <c r="Y5637" i="1"/>
  <c r="AA5637" i="1" s="1"/>
  <c r="Y5633" i="1"/>
  <c r="AA5633" i="1" s="1"/>
  <c r="Y5629" i="1"/>
  <c r="AA5629" i="1" s="1"/>
  <c r="Y5625" i="1"/>
  <c r="AA5625" i="1" s="1"/>
  <c r="Y5621" i="1"/>
  <c r="AA5621" i="1" s="1"/>
  <c r="Y5617" i="1"/>
  <c r="AA5617" i="1" s="1"/>
  <c r="Y5613" i="1"/>
  <c r="AA5613" i="1" s="1"/>
  <c r="Y5609" i="1"/>
  <c r="AA5609" i="1" s="1"/>
  <c r="Y5605" i="1"/>
  <c r="AA5605" i="1" s="1"/>
  <c r="Y5601" i="1"/>
  <c r="AA5601" i="1" s="1"/>
  <c r="Y5597" i="1"/>
  <c r="AA5597" i="1" s="1"/>
  <c r="Y5593" i="1"/>
  <c r="AA5593" i="1" s="1"/>
  <c r="Y5589" i="1"/>
  <c r="AA5589" i="1" s="1"/>
  <c r="Y5585" i="1"/>
  <c r="AA5585" i="1" s="1"/>
  <c r="Y5581" i="1"/>
  <c r="AA5581" i="1" s="1"/>
  <c r="Y5577" i="1"/>
  <c r="AA5577" i="1" s="1"/>
  <c r="Y5573" i="1"/>
  <c r="AA5573" i="1" s="1"/>
  <c r="Y5569" i="1"/>
  <c r="AA5569" i="1" s="1"/>
  <c r="Y5565" i="1"/>
  <c r="AA5565" i="1" s="1"/>
  <c r="Y5561" i="1"/>
  <c r="AA5561" i="1" s="1"/>
  <c r="Y5557" i="1"/>
  <c r="AA5557" i="1" s="1"/>
  <c r="Y5553" i="1"/>
  <c r="AA5553" i="1" s="1"/>
  <c r="Y5549" i="1"/>
  <c r="AA5549" i="1" s="1"/>
  <c r="Y5545" i="1"/>
  <c r="AA5545" i="1" s="1"/>
  <c r="Y5541" i="1"/>
  <c r="AA5541" i="1" s="1"/>
  <c r="Y5537" i="1"/>
  <c r="AA5537" i="1" s="1"/>
  <c r="Y5533" i="1"/>
  <c r="AA5533" i="1" s="1"/>
  <c r="Y5529" i="1"/>
  <c r="AA5529" i="1" s="1"/>
  <c r="Y5525" i="1"/>
  <c r="AA5525" i="1" s="1"/>
  <c r="Y5521" i="1"/>
  <c r="AA5521" i="1" s="1"/>
  <c r="Y5517" i="1"/>
  <c r="AA5517" i="1" s="1"/>
  <c r="Y5513" i="1"/>
  <c r="AA5513" i="1" s="1"/>
  <c r="Y5509" i="1"/>
  <c r="AA5509" i="1" s="1"/>
  <c r="Y5505" i="1"/>
  <c r="AA5505" i="1" s="1"/>
  <c r="Y5501" i="1"/>
  <c r="AA5501" i="1" s="1"/>
  <c r="Y5497" i="1"/>
  <c r="AA5497" i="1" s="1"/>
  <c r="Y5493" i="1"/>
  <c r="AA5493" i="1" s="1"/>
  <c r="Y5489" i="1"/>
  <c r="AA5489" i="1" s="1"/>
  <c r="Y5485" i="1"/>
  <c r="AA5485" i="1" s="1"/>
  <c r="Y5481" i="1"/>
  <c r="AA5481" i="1" s="1"/>
  <c r="Y5477" i="1"/>
  <c r="AA5477" i="1" s="1"/>
  <c r="Y5473" i="1"/>
  <c r="AA5473" i="1" s="1"/>
  <c r="Y5469" i="1"/>
  <c r="AA5469" i="1" s="1"/>
  <c r="Y5465" i="1"/>
  <c r="AA5465" i="1" s="1"/>
  <c r="Y5461" i="1"/>
  <c r="AA5461" i="1" s="1"/>
  <c r="Y5457" i="1"/>
  <c r="AA5457" i="1" s="1"/>
  <c r="Y5453" i="1"/>
  <c r="AA5453" i="1" s="1"/>
  <c r="Y5449" i="1"/>
  <c r="AA5449" i="1" s="1"/>
  <c r="Y5445" i="1"/>
  <c r="AA5445" i="1" s="1"/>
  <c r="Y5441" i="1"/>
  <c r="AA5441" i="1" s="1"/>
  <c r="Y5437" i="1"/>
  <c r="AA5437" i="1" s="1"/>
  <c r="Y5433" i="1"/>
  <c r="AA5433" i="1" s="1"/>
  <c r="Y5429" i="1"/>
  <c r="AA5429" i="1" s="1"/>
  <c r="Y5425" i="1"/>
  <c r="AA5425" i="1" s="1"/>
  <c r="Y5421" i="1"/>
  <c r="AA5421" i="1" s="1"/>
  <c r="Y5417" i="1"/>
  <c r="AA5417" i="1" s="1"/>
  <c r="Y5413" i="1"/>
  <c r="AA5413" i="1" s="1"/>
  <c r="Y5409" i="1"/>
  <c r="AA5409" i="1" s="1"/>
  <c r="Y5405" i="1"/>
  <c r="AA5405" i="1" s="1"/>
  <c r="Y5401" i="1"/>
  <c r="AA5401" i="1" s="1"/>
  <c r="Y5397" i="1"/>
  <c r="AA5397" i="1" s="1"/>
  <c r="Y5393" i="1"/>
  <c r="AA5393" i="1" s="1"/>
  <c r="Y5389" i="1"/>
  <c r="AA5389" i="1" s="1"/>
  <c r="Y5385" i="1"/>
  <c r="Y5381" i="1"/>
  <c r="AA5381" i="1" s="1"/>
  <c r="Y5377" i="1"/>
  <c r="AA5377" i="1" s="1"/>
  <c r="Y5373" i="1"/>
  <c r="AA5373" i="1" s="1"/>
  <c r="Y5369" i="1"/>
  <c r="AA5369" i="1" s="1"/>
  <c r="Y5365" i="1"/>
  <c r="AA5365" i="1" s="1"/>
  <c r="Y5361" i="1"/>
  <c r="AA5361" i="1" s="1"/>
  <c r="Y5357" i="1"/>
  <c r="AA5357" i="1" s="1"/>
  <c r="Y5353" i="1"/>
  <c r="AA5353" i="1" s="1"/>
  <c r="Y5349" i="1"/>
  <c r="AA5349" i="1" s="1"/>
  <c r="Y5345" i="1"/>
  <c r="AA5345" i="1" s="1"/>
  <c r="Y5341" i="1"/>
  <c r="AA5341" i="1" s="1"/>
  <c r="Y5337" i="1"/>
  <c r="AA5337" i="1" s="1"/>
  <c r="Y5333" i="1"/>
  <c r="AA5333" i="1" s="1"/>
  <c r="Y5329" i="1"/>
  <c r="AA5329" i="1" s="1"/>
  <c r="Y5325" i="1"/>
  <c r="AA5325" i="1" s="1"/>
  <c r="Y5321" i="1"/>
  <c r="AA5321" i="1" s="1"/>
  <c r="Y5317" i="1"/>
  <c r="AA5317" i="1" s="1"/>
  <c r="Y5313" i="1"/>
  <c r="AA5313" i="1" s="1"/>
  <c r="Y5309" i="1"/>
  <c r="AA5309" i="1" s="1"/>
  <c r="Y5305" i="1"/>
  <c r="AA5305" i="1" s="1"/>
  <c r="Y5301" i="1"/>
  <c r="AA5301" i="1" s="1"/>
  <c r="Y5297" i="1"/>
  <c r="AA5297" i="1" s="1"/>
  <c r="Y5293" i="1"/>
  <c r="AA5293" i="1" s="1"/>
  <c r="Y5289" i="1"/>
  <c r="AA5289" i="1" s="1"/>
  <c r="Y5285" i="1"/>
  <c r="AA5285" i="1" s="1"/>
  <c r="Y5281" i="1"/>
  <c r="AA5281" i="1" s="1"/>
  <c r="Y5277" i="1"/>
  <c r="AA5277" i="1" s="1"/>
  <c r="Y5273" i="1"/>
  <c r="AA5273" i="1" s="1"/>
  <c r="Y5269" i="1"/>
  <c r="AA5269" i="1" s="1"/>
  <c r="Y5265" i="1"/>
  <c r="AA5265" i="1" s="1"/>
  <c r="Y5261" i="1"/>
  <c r="AA5261" i="1" s="1"/>
  <c r="Y5257" i="1"/>
  <c r="AA5257" i="1" s="1"/>
  <c r="Y5253" i="1"/>
  <c r="AA5253" i="1" s="1"/>
  <c r="Y5249" i="1"/>
  <c r="AA5249" i="1" s="1"/>
  <c r="Y5245" i="1"/>
  <c r="AA5245" i="1" s="1"/>
  <c r="Y5241" i="1"/>
  <c r="AA5241" i="1" s="1"/>
  <c r="Y5237" i="1"/>
  <c r="AA5237" i="1" s="1"/>
  <c r="Y5233" i="1"/>
  <c r="AA5233" i="1" s="1"/>
  <c r="Y5229" i="1"/>
  <c r="AA5229" i="1" s="1"/>
  <c r="Y5225" i="1"/>
  <c r="Y5221" i="1"/>
  <c r="Y5217" i="1"/>
  <c r="AA5217" i="1" s="1"/>
  <c r="Y5213" i="1"/>
  <c r="AA5213" i="1" s="1"/>
  <c r="Y5209" i="1"/>
  <c r="AA5209" i="1" s="1"/>
  <c r="Y5205" i="1"/>
  <c r="AA5205" i="1" s="1"/>
  <c r="Y5201" i="1"/>
  <c r="AA5201" i="1" s="1"/>
  <c r="Y5197" i="1"/>
  <c r="AA5197" i="1" s="1"/>
  <c r="Y5193" i="1"/>
  <c r="AA5193" i="1" s="1"/>
  <c r="Y5189" i="1"/>
  <c r="AA5189" i="1" s="1"/>
  <c r="Y5185" i="1"/>
  <c r="AA5185" i="1" s="1"/>
  <c r="Y5181" i="1"/>
  <c r="AA5181" i="1" s="1"/>
  <c r="Y5177" i="1"/>
  <c r="AA5177" i="1" s="1"/>
  <c r="Y5173" i="1"/>
  <c r="AA5173" i="1" s="1"/>
  <c r="Y5169" i="1"/>
  <c r="AA5169" i="1" s="1"/>
  <c r="Y5165" i="1"/>
  <c r="AA5165" i="1" s="1"/>
  <c r="Y5161" i="1"/>
  <c r="AA5161" i="1" s="1"/>
  <c r="Y5157" i="1"/>
  <c r="AA5157" i="1" s="1"/>
  <c r="Y5153" i="1"/>
  <c r="AA5153" i="1" s="1"/>
  <c r="Y5149" i="1"/>
  <c r="AA5149" i="1" s="1"/>
  <c r="Y5145" i="1"/>
  <c r="AA5145" i="1" s="1"/>
  <c r="Y5141" i="1"/>
  <c r="AA5141" i="1" s="1"/>
  <c r="Y5137" i="1"/>
  <c r="AA5137" i="1" s="1"/>
  <c r="Y5133" i="1"/>
  <c r="AA5133" i="1" s="1"/>
  <c r="Y5129" i="1"/>
  <c r="AA5129" i="1" s="1"/>
  <c r="Y5125" i="1"/>
  <c r="AA5125" i="1" s="1"/>
  <c r="Y5121" i="1"/>
  <c r="AA5121" i="1" s="1"/>
  <c r="Y5117" i="1"/>
  <c r="AA5117" i="1" s="1"/>
  <c r="Y5113" i="1"/>
  <c r="AA5113" i="1" s="1"/>
  <c r="Y5109" i="1"/>
  <c r="AA5109" i="1" s="1"/>
  <c r="Y5105" i="1"/>
  <c r="AA5105" i="1" s="1"/>
  <c r="Y5101" i="1"/>
  <c r="AA5101" i="1" s="1"/>
  <c r="Y5097" i="1"/>
  <c r="AA5097" i="1" s="1"/>
  <c r="Y5093" i="1"/>
  <c r="AA5093" i="1" s="1"/>
  <c r="Y5089" i="1"/>
  <c r="AA5089" i="1" s="1"/>
  <c r="Y5085" i="1"/>
  <c r="AA5085" i="1" s="1"/>
  <c r="Y5081" i="1"/>
  <c r="AA5081" i="1" s="1"/>
  <c r="Y5077" i="1"/>
  <c r="AA5077" i="1" s="1"/>
  <c r="Y5073" i="1"/>
  <c r="AA5073" i="1" s="1"/>
  <c r="Y5069" i="1"/>
  <c r="AA5069" i="1" s="1"/>
  <c r="Y5065" i="1"/>
  <c r="AA5065" i="1" s="1"/>
  <c r="Y5061" i="1"/>
  <c r="AA5061" i="1" s="1"/>
  <c r="Y5057" i="1"/>
  <c r="AA5057" i="1" s="1"/>
  <c r="Y5053" i="1"/>
  <c r="AA5053" i="1" s="1"/>
  <c r="Y5049" i="1"/>
  <c r="AA5049" i="1" s="1"/>
  <c r="Y5045" i="1"/>
  <c r="AA5045" i="1" s="1"/>
  <c r="Y5041" i="1"/>
  <c r="AA5041" i="1" s="1"/>
  <c r="Y5037" i="1"/>
  <c r="AA5037" i="1" s="1"/>
  <c r="Y5033" i="1"/>
  <c r="AA5033" i="1" s="1"/>
  <c r="Y5029" i="1"/>
  <c r="AA5029" i="1" s="1"/>
  <c r="Y5025" i="1"/>
  <c r="AA5025" i="1" s="1"/>
  <c r="Y5021" i="1"/>
  <c r="AA5021" i="1" s="1"/>
  <c r="Y5017" i="1"/>
  <c r="AA5017" i="1" s="1"/>
  <c r="Y5013" i="1"/>
  <c r="AA5013" i="1" s="1"/>
  <c r="Y5009" i="1"/>
  <c r="AA5009" i="1" s="1"/>
  <c r="Y5005" i="1"/>
  <c r="AA5005" i="1" s="1"/>
  <c r="Y5001" i="1"/>
  <c r="Y4997" i="1"/>
  <c r="AA4997" i="1" s="1"/>
  <c r="Y4993" i="1"/>
  <c r="AA4993" i="1" s="1"/>
  <c r="Y4989" i="1"/>
  <c r="AA4989" i="1" s="1"/>
  <c r="Y4985" i="1"/>
  <c r="AA4985" i="1" s="1"/>
  <c r="Y4981" i="1"/>
  <c r="AA4981" i="1" s="1"/>
  <c r="Y4977" i="1"/>
  <c r="AA4977" i="1" s="1"/>
  <c r="Y4973" i="1"/>
  <c r="AA4973" i="1" s="1"/>
  <c r="Y4969" i="1"/>
  <c r="AA4969" i="1" s="1"/>
  <c r="Y4965" i="1"/>
  <c r="AA4965" i="1" s="1"/>
  <c r="Y4961" i="1"/>
  <c r="AA4961" i="1" s="1"/>
  <c r="Y4957" i="1"/>
  <c r="AA4957" i="1" s="1"/>
  <c r="Y4953" i="1"/>
  <c r="AA4953" i="1" s="1"/>
  <c r="Y4949" i="1"/>
  <c r="AA4949" i="1" s="1"/>
  <c r="Y4945" i="1"/>
  <c r="AA4945" i="1" s="1"/>
  <c r="Y4941" i="1"/>
  <c r="AA4941" i="1" s="1"/>
  <c r="Y4937" i="1"/>
  <c r="AA4937" i="1" s="1"/>
  <c r="Y4933" i="1"/>
  <c r="AA4933" i="1" s="1"/>
  <c r="Y4929" i="1"/>
  <c r="AA4929" i="1" s="1"/>
  <c r="Y4925" i="1"/>
  <c r="AA4925" i="1" s="1"/>
  <c r="Y4921" i="1"/>
  <c r="AA4921" i="1" s="1"/>
  <c r="Y4917" i="1"/>
  <c r="AA4917" i="1" s="1"/>
  <c r="Y4913" i="1"/>
  <c r="AA4913" i="1" s="1"/>
  <c r="Y4909" i="1"/>
  <c r="AA4909" i="1" s="1"/>
  <c r="Y4905" i="1"/>
  <c r="AA4905" i="1" s="1"/>
  <c r="Y4901" i="1"/>
  <c r="AA4901" i="1" s="1"/>
  <c r="Y4897" i="1"/>
  <c r="AA4897" i="1" s="1"/>
  <c r="Y4893" i="1"/>
  <c r="AA4893" i="1" s="1"/>
  <c r="Y4889" i="1"/>
  <c r="AA4889" i="1" s="1"/>
  <c r="Y4885" i="1"/>
  <c r="AA4885" i="1" s="1"/>
  <c r="Y4881" i="1"/>
  <c r="AA4881" i="1" s="1"/>
  <c r="Y4877" i="1"/>
  <c r="AA4877" i="1" s="1"/>
  <c r="Y4873" i="1"/>
  <c r="AA4873" i="1" s="1"/>
  <c r="Y4869" i="1"/>
  <c r="AA4869" i="1" s="1"/>
  <c r="Y4865" i="1"/>
  <c r="AA4865" i="1" s="1"/>
  <c r="Y4861" i="1"/>
  <c r="AA4861" i="1" s="1"/>
  <c r="Y4857" i="1"/>
  <c r="AA4857" i="1" s="1"/>
  <c r="Y4853" i="1"/>
  <c r="AA4853" i="1" s="1"/>
  <c r="Y4849" i="1"/>
  <c r="AA4849" i="1" s="1"/>
  <c r="Y4845" i="1"/>
  <c r="AA4845" i="1" s="1"/>
  <c r="Y4841" i="1"/>
  <c r="AA4841" i="1" s="1"/>
  <c r="Y4837" i="1"/>
  <c r="AA4837" i="1" s="1"/>
  <c r="Y4833" i="1"/>
  <c r="AA4833" i="1" s="1"/>
  <c r="Y4829" i="1"/>
  <c r="AA4829" i="1" s="1"/>
  <c r="Y4825" i="1"/>
  <c r="AA4825" i="1" s="1"/>
  <c r="Y4821" i="1"/>
  <c r="AA4821" i="1" s="1"/>
  <c r="Y4817" i="1"/>
  <c r="AA4817" i="1" s="1"/>
  <c r="Y4813" i="1"/>
  <c r="AA4813" i="1" s="1"/>
  <c r="Y4809" i="1"/>
  <c r="Y4805" i="1"/>
  <c r="AA4805" i="1" s="1"/>
  <c r="Y4801" i="1"/>
  <c r="AA4801" i="1" s="1"/>
  <c r="Y4797" i="1"/>
  <c r="AA4797" i="1" s="1"/>
  <c r="Y4793" i="1"/>
  <c r="AA4793" i="1" s="1"/>
  <c r="Y4789" i="1"/>
  <c r="AA4789" i="1" s="1"/>
  <c r="Y4785" i="1"/>
  <c r="AA4785" i="1" s="1"/>
  <c r="Y4781" i="1"/>
  <c r="AA4781" i="1" s="1"/>
  <c r="Y4777" i="1"/>
  <c r="AA4777" i="1" s="1"/>
  <c r="Y4773" i="1"/>
  <c r="AA4773" i="1" s="1"/>
  <c r="Y4769" i="1"/>
  <c r="AA4769" i="1" s="1"/>
  <c r="Y4765" i="1"/>
  <c r="AA4765" i="1" s="1"/>
  <c r="Y4761" i="1"/>
  <c r="AA4761" i="1" s="1"/>
  <c r="Y4757" i="1"/>
  <c r="AA4757" i="1" s="1"/>
  <c r="Y4753" i="1"/>
  <c r="AA4753" i="1" s="1"/>
  <c r="Y4749" i="1"/>
  <c r="AA4749" i="1" s="1"/>
  <c r="Y4745" i="1"/>
  <c r="AA4745" i="1" s="1"/>
  <c r="Y4741" i="1"/>
  <c r="AA4741" i="1" s="1"/>
  <c r="Y4737" i="1"/>
  <c r="AA4737" i="1" s="1"/>
  <c r="Y4733" i="1"/>
  <c r="AA4733" i="1" s="1"/>
  <c r="Y4729" i="1"/>
  <c r="AA4729" i="1" s="1"/>
  <c r="Y4725" i="1"/>
  <c r="AA4725" i="1" s="1"/>
  <c r="Y4721" i="1"/>
  <c r="AA4721" i="1" s="1"/>
  <c r="Y4717" i="1"/>
  <c r="AA4717" i="1" s="1"/>
  <c r="Y4713" i="1"/>
  <c r="AA4713" i="1" s="1"/>
  <c r="Y4709" i="1"/>
  <c r="AA4709" i="1" s="1"/>
  <c r="Y7269" i="1"/>
  <c r="AA7269" i="1" s="1"/>
  <c r="Y7013" i="1"/>
  <c r="AA7013" i="1" s="1"/>
  <c r="Y6835" i="1"/>
  <c r="AA6835" i="1" s="1"/>
  <c r="Y6749" i="1"/>
  <c r="AA6749" i="1" s="1"/>
  <c r="Y6677" i="1"/>
  <c r="AA6677" i="1" s="1"/>
  <c r="Y6613" i="1"/>
  <c r="AA6613" i="1" s="1"/>
  <c r="Y6549" i="1"/>
  <c r="AA6549" i="1" s="1"/>
  <c r="Y6485" i="1"/>
  <c r="AA6485" i="1" s="1"/>
  <c r="Y6421" i="1"/>
  <c r="AA6421" i="1" s="1"/>
  <c r="Y6357" i="1"/>
  <c r="AA6357" i="1" s="1"/>
  <c r="Y6324" i="1"/>
  <c r="AA6324" i="1" s="1"/>
  <c r="Y6292" i="1"/>
  <c r="AA6292" i="1" s="1"/>
  <c r="Y6272" i="1"/>
  <c r="AA6272" i="1" s="1"/>
  <c r="Y6256" i="1"/>
  <c r="AA6256" i="1" s="1"/>
  <c r="Y6240" i="1"/>
  <c r="AA6240" i="1" s="1"/>
  <c r="Y6224" i="1"/>
  <c r="AA6224" i="1" s="1"/>
  <c r="Y6208" i="1"/>
  <c r="AA6208" i="1" s="1"/>
  <c r="Y6192" i="1"/>
  <c r="AA6192" i="1" s="1"/>
  <c r="Y6176" i="1"/>
  <c r="AA6176" i="1" s="1"/>
  <c r="Y6160" i="1"/>
  <c r="AA6160" i="1" s="1"/>
  <c r="Y6144" i="1"/>
  <c r="AA6144" i="1" s="1"/>
  <c r="Y6128" i="1"/>
  <c r="AA6128" i="1" s="1"/>
  <c r="Y6112" i="1"/>
  <c r="AA6112" i="1" s="1"/>
  <c r="Y6096" i="1"/>
  <c r="AA6096" i="1" s="1"/>
  <c r="Y6080" i="1"/>
  <c r="AA6080" i="1" s="1"/>
  <c r="Y6064" i="1"/>
  <c r="AA6064" i="1" s="1"/>
  <c r="Y6048" i="1"/>
  <c r="AA6048" i="1" s="1"/>
  <c r="Y6032" i="1"/>
  <c r="AA6032" i="1" s="1"/>
  <c r="Y6016" i="1"/>
  <c r="AA6016" i="1" s="1"/>
  <c r="Y6000" i="1"/>
  <c r="AA6000" i="1" s="1"/>
  <c r="Y5984" i="1"/>
  <c r="Y5968" i="1"/>
  <c r="AA5968" i="1" s="1"/>
  <c r="Y5952" i="1"/>
  <c r="AA5952" i="1" s="1"/>
  <c r="Y5936" i="1"/>
  <c r="AA5936" i="1" s="1"/>
  <c r="Y5920" i="1"/>
  <c r="AA5920" i="1" s="1"/>
  <c r="Y5904" i="1"/>
  <c r="AA5904" i="1" s="1"/>
  <c r="Y5888" i="1"/>
  <c r="AA5888" i="1" s="1"/>
  <c r="Y5872" i="1"/>
  <c r="AA5872" i="1" s="1"/>
  <c r="Y5856" i="1"/>
  <c r="AA5856" i="1" s="1"/>
  <c r="Y5840" i="1"/>
  <c r="Y5824" i="1"/>
  <c r="AA5824" i="1" s="1"/>
  <c r="Y5808" i="1"/>
  <c r="AA5808" i="1" s="1"/>
  <c r="Y5792" i="1"/>
  <c r="AA5792" i="1" s="1"/>
  <c r="Y5786" i="1"/>
  <c r="AA5786" i="1" s="1"/>
  <c r="Y5780" i="1"/>
  <c r="AA5780" i="1" s="1"/>
  <c r="Y5775" i="1"/>
  <c r="AA5775" i="1" s="1"/>
  <c r="Y5770" i="1"/>
  <c r="AA5770" i="1" s="1"/>
  <c r="Y5764" i="1"/>
  <c r="AA5764" i="1" s="1"/>
  <c r="Y5759" i="1"/>
  <c r="AA5759" i="1" s="1"/>
  <c r="Y5754" i="1"/>
  <c r="AA5754" i="1" s="1"/>
  <c r="Y5748" i="1"/>
  <c r="AA5748" i="1" s="1"/>
  <c r="Y5743" i="1"/>
  <c r="AA5743" i="1" s="1"/>
  <c r="Y5738" i="1"/>
  <c r="AA5738" i="1" s="1"/>
  <c r="Y5732" i="1"/>
  <c r="AA5732" i="1" s="1"/>
  <c r="Y5727" i="1"/>
  <c r="AA5727" i="1" s="1"/>
  <c r="Y5722" i="1"/>
  <c r="AA5722" i="1" s="1"/>
  <c r="Y5716" i="1"/>
  <c r="AA5716" i="1" s="1"/>
  <c r="Y5711" i="1"/>
  <c r="AA5711" i="1" s="1"/>
  <c r="Y5706" i="1"/>
  <c r="AA5706" i="1" s="1"/>
  <c r="Y5700" i="1"/>
  <c r="AA5700" i="1" s="1"/>
  <c r="Y5695" i="1"/>
  <c r="AA5695" i="1" s="1"/>
  <c r="Y5690" i="1"/>
  <c r="AA5690" i="1" s="1"/>
  <c r="Y5684" i="1"/>
  <c r="AA5684" i="1" s="1"/>
  <c r="Y5679" i="1"/>
  <c r="AA5679" i="1" s="1"/>
  <c r="Y5674" i="1"/>
  <c r="AA5674" i="1" s="1"/>
  <c r="Y5668" i="1"/>
  <c r="AA5668" i="1" s="1"/>
  <c r="Y5663" i="1"/>
  <c r="AA5663" i="1" s="1"/>
  <c r="Y5658" i="1"/>
  <c r="AA5658" i="1" s="1"/>
  <c r="Y5652" i="1"/>
  <c r="AA5652" i="1" s="1"/>
  <c r="Y5648" i="1"/>
  <c r="AA5648" i="1" s="1"/>
  <c r="Y5644" i="1"/>
  <c r="AA5644" i="1" s="1"/>
  <c r="Y5640" i="1"/>
  <c r="AA5640" i="1" s="1"/>
  <c r="Y5636" i="1"/>
  <c r="AA5636" i="1" s="1"/>
  <c r="Y5632" i="1"/>
  <c r="AA5632" i="1" s="1"/>
  <c r="Y5628" i="1"/>
  <c r="AA5628" i="1" s="1"/>
  <c r="Y5624" i="1"/>
  <c r="AA5624" i="1" s="1"/>
  <c r="Y5620" i="1"/>
  <c r="AA5620" i="1" s="1"/>
  <c r="Y5616" i="1"/>
  <c r="AA5616" i="1" s="1"/>
  <c r="Y5612" i="1"/>
  <c r="AA5612" i="1" s="1"/>
  <c r="Y5608" i="1"/>
  <c r="AA5608" i="1" s="1"/>
  <c r="Y5604" i="1"/>
  <c r="AA5604" i="1" s="1"/>
  <c r="Y5600" i="1"/>
  <c r="AA5600" i="1" s="1"/>
  <c r="Y5596" i="1"/>
  <c r="AA5596" i="1" s="1"/>
  <c r="Y5592" i="1"/>
  <c r="AA5592" i="1" s="1"/>
  <c r="Y5588" i="1"/>
  <c r="AA5588" i="1" s="1"/>
  <c r="Y5584" i="1"/>
  <c r="AA5584" i="1" s="1"/>
  <c r="Y5580" i="1"/>
  <c r="AA5580" i="1" s="1"/>
  <c r="Y5576" i="1"/>
  <c r="AA5576" i="1" s="1"/>
  <c r="Y5572" i="1"/>
  <c r="AA5572" i="1" s="1"/>
  <c r="Y5568" i="1"/>
  <c r="AA5568" i="1" s="1"/>
  <c r="Y5564" i="1"/>
  <c r="AA5564" i="1" s="1"/>
  <c r="Y5560" i="1"/>
  <c r="AA5560" i="1" s="1"/>
  <c r="Y5556" i="1"/>
  <c r="AA5556" i="1" s="1"/>
  <c r="Y5552" i="1"/>
  <c r="AA5552" i="1" s="1"/>
  <c r="Y5548" i="1"/>
  <c r="AA5548" i="1" s="1"/>
  <c r="Y5544" i="1"/>
  <c r="AA5544" i="1" s="1"/>
  <c r="Y5540" i="1"/>
  <c r="AA5540" i="1" s="1"/>
  <c r="Y5536" i="1"/>
  <c r="AA5536" i="1" s="1"/>
  <c r="Y5532" i="1"/>
  <c r="AA5532" i="1" s="1"/>
  <c r="Y5528" i="1"/>
  <c r="AA5528" i="1" s="1"/>
  <c r="Y5524" i="1"/>
  <c r="AA5524" i="1" s="1"/>
  <c r="Y5520" i="1"/>
  <c r="AA5520" i="1" s="1"/>
  <c r="Y5516" i="1"/>
  <c r="AA5516" i="1" s="1"/>
  <c r="Y5512" i="1"/>
  <c r="AA5512" i="1" s="1"/>
  <c r="Y5508" i="1"/>
  <c r="AA5508" i="1" s="1"/>
  <c r="Y5504" i="1"/>
  <c r="AA5504" i="1" s="1"/>
  <c r="Y5500" i="1"/>
  <c r="AA5500" i="1" s="1"/>
  <c r="Y5496" i="1"/>
  <c r="AA5496" i="1" s="1"/>
  <c r="Y5492" i="1"/>
  <c r="AA5492" i="1" s="1"/>
  <c r="Y5488" i="1"/>
  <c r="AA5488" i="1" s="1"/>
  <c r="Y5484" i="1"/>
  <c r="AA5484" i="1" s="1"/>
  <c r="Y5480" i="1"/>
  <c r="AA5480" i="1" s="1"/>
  <c r="Y5476" i="1"/>
  <c r="AA5476" i="1" s="1"/>
  <c r="Y5472" i="1"/>
  <c r="AA5472" i="1" s="1"/>
  <c r="Y5468" i="1"/>
  <c r="AA5468" i="1" s="1"/>
  <c r="Y5464" i="1"/>
  <c r="AA5464" i="1" s="1"/>
  <c r="Y5460" i="1"/>
  <c r="AA5460" i="1" s="1"/>
  <c r="Y5456" i="1"/>
  <c r="AA5456" i="1" s="1"/>
  <c r="Y5452" i="1"/>
  <c r="Y5448" i="1"/>
  <c r="AA5448" i="1" s="1"/>
  <c r="Y5444" i="1"/>
  <c r="AA5444" i="1" s="1"/>
  <c r="Y5440" i="1"/>
  <c r="AA5440" i="1" s="1"/>
  <c r="Y5436" i="1"/>
  <c r="AA5436" i="1" s="1"/>
  <c r="Y5432" i="1"/>
  <c r="AA5432" i="1" s="1"/>
  <c r="Y5428" i="1"/>
  <c r="AA5428" i="1" s="1"/>
  <c r="Y5424" i="1"/>
  <c r="AA5424" i="1" s="1"/>
  <c r="Y5420" i="1"/>
  <c r="AA5420" i="1" s="1"/>
  <c r="Y5416" i="1"/>
  <c r="AA5416" i="1" s="1"/>
  <c r="Y5412" i="1"/>
  <c r="AA5412" i="1" s="1"/>
  <c r="Y5408" i="1"/>
  <c r="AA5408" i="1" s="1"/>
  <c r="Y5404" i="1"/>
  <c r="AA5404" i="1" s="1"/>
  <c r="Y5400" i="1"/>
  <c r="AA5400" i="1" s="1"/>
  <c r="Y5396" i="1"/>
  <c r="AA5396" i="1" s="1"/>
  <c r="Y5392" i="1"/>
  <c r="AA5392" i="1" s="1"/>
  <c r="Y5388" i="1"/>
  <c r="AA5388" i="1" s="1"/>
  <c r="Y5384" i="1"/>
  <c r="AA5384" i="1" s="1"/>
  <c r="Y5380" i="1"/>
  <c r="AA5380" i="1" s="1"/>
  <c r="Y5376" i="1"/>
  <c r="AA5376" i="1" s="1"/>
  <c r="Y5372" i="1"/>
  <c r="AA5372" i="1" s="1"/>
  <c r="Y5368" i="1"/>
  <c r="AA5368" i="1" s="1"/>
  <c r="Y5364" i="1"/>
  <c r="AA5364" i="1" s="1"/>
  <c r="Y5360" i="1"/>
  <c r="AA5360" i="1" s="1"/>
  <c r="Y5356" i="1"/>
  <c r="AA5356" i="1" s="1"/>
  <c r="Y5352" i="1"/>
  <c r="AA5352" i="1" s="1"/>
  <c r="Y5348" i="1"/>
  <c r="AA5348" i="1" s="1"/>
  <c r="Y5344" i="1"/>
  <c r="AA5344" i="1" s="1"/>
  <c r="Y5340" i="1"/>
  <c r="AA5340" i="1" s="1"/>
  <c r="Y5336" i="1"/>
  <c r="AA5336" i="1" s="1"/>
  <c r="Y5332" i="1"/>
  <c r="AA5332" i="1" s="1"/>
  <c r="Y5328" i="1"/>
  <c r="AA5328" i="1" s="1"/>
  <c r="Y5324" i="1"/>
  <c r="Y5320" i="1"/>
  <c r="AA5320" i="1" s="1"/>
  <c r="Y5316" i="1"/>
  <c r="AA5316" i="1" s="1"/>
  <c r="Y5312" i="1"/>
  <c r="AA5312" i="1" s="1"/>
  <c r="Y5308" i="1"/>
  <c r="AA5308" i="1" s="1"/>
  <c r="Y5304" i="1"/>
  <c r="AA5304" i="1" s="1"/>
  <c r="Y5300" i="1"/>
  <c r="AA5300" i="1" s="1"/>
  <c r="Y5296" i="1"/>
  <c r="AA5296" i="1" s="1"/>
  <c r="Y5292" i="1"/>
  <c r="AA5292" i="1" s="1"/>
  <c r="Y5288" i="1"/>
  <c r="AA5288" i="1" s="1"/>
  <c r="Y5284" i="1"/>
  <c r="AA5284" i="1" s="1"/>
  <c r="Y5280" i="1"/>
  <c r="AA5280" i="1" s="1"/>
  <c r="Y5276" i="1"/>
  <c r="AA5276" i="1" s="1"/>
  <c r="Y5272" i="1"/>
  <c r="AA5272" i="1" s="1"/>
  <c r="Y5268" i="1"/>
  <c r="AA5268" i="1" s="1"/>
  <c r="Y5264" i="1"/>
  <c r="AA5264" i="1" s="1"/>
  <c r="Y5260" i="1"/>
  <c r="AA5260" i="1" s="1"/>
  <c r="Y5256" i="1"/>
  <c r="AA5256" i="1" s="1"/>
  <c r="Y5252" i="1"/>
  <c r="AA5252" i="1" s="1"/>
  <c r="Y5248" i="1"/>
  <c r="AA5248" i="1" s="1"/>
  <c r="Y5244" i="1"/>
  <c r="AA5244" i="1" s="1"/>
  <c r="Y5240" i="1"/>
  <c r="AA5240" i="1" s="1"/>
  <c r="Y5236" i="1"/>
  <c r="AA5236" i="1" s="1"/>
  <c r="Y5232" i="1"/>
  <c r="AA5232" i="1" s="1"/>
  <c r="Y5228" i="1"/>
  <c r="AA5228" i="1" s="1"/>
  <c r="Y5224" i="1"/>
  <c r="AA5224" i="1" s="1"/>
  <c r="Y5220" i="1"/>
  <c r="AA5220" i="1" s="1"/>
  <c r="Y5216" i="1"/>
  <c r="AA5216" i="1" s="1"/>
  <c r="Y5212" i="1"/>
  <c r="AA5212" i="1" s="1"/>
  <c r="Y5208" i="1"/>
  <c r="AA5208" i="1" s="1"/>
  <c r="Y5204" i="1"/>
  <c r="AA5204" i="1" s="1"/>
  <c r="Y5200" i="1"/>
  <c r="AA5200" i="1" s="1"/>
  <c r="Y5196" i="1"/>
  <c r="Y5192" i="1"/>
  <c r="AA5192" i="1" s="1"/>
  <c r="Y5188" i="1"/>
  <c r="AA5188" i="1" s="1"/>
  <c r="Y5184" i="1"/>
  <c r="AA5184" i="1" s="1"/>
  <c r="Y5180" i="1"/>
  <c r="AA5180" i="1" s="1"/>
  <c r="Y5176" i="1"/>
  <c r="AA5176" i="1" s="1"/>
  <c r="Y5172" i="1"/>
  <c r="AA5172" i="1" s="1"/>
  <c r="Y5168" i="1"/>
  <c r="AA5168" i="1" s="1"/>
  <c r="Y5164" i="1"/>
  <c r="AA5164" i="1" s="1"/>
  <c r="Y5160" i="1"/>
  <c r="AA5160" i="1" s="1"/>
  <c r="Y5156" i="1"/>
  <c r="AA5156" i="1" s="1"/>
  <c r="Y5152" i="1"/>
  <c r="AA5152" i="1" s="1"/>
  <c r="Y5148" i="1"/>
  <c r="AA5148" i="1" s="1"/>
  <c r="Y5144" i="1"/>
  <c r="AA5144" i="1" s="1"/>
  <c r="Y5140" i="1"/>
  <c r="AA5140" i="1" s="1"/>
  <c r="Y5136" i="1"/>
  <c r="AA5136" i="1" s="1"/>
  <c r="Y5132" i="1"/>
  <c r="AA5132" i="1" s="1"/>
  <c r="Y5128" i="1"/>
  <c r="Y5124" i="1"/>
  <c r="AA5124" i="1" s="1"/>
  <c r="Y5120" i="1"/>
  <c r="AA5120" i="1" s="1"/>
  <c r="Y5116" i="1"/>
  <c r="AA5116" i="1" s="1"/>
  <c r="Y5112" i="1"/>
  <c r="AA5112" i="1" s="1"/>
  <c r="Y5108" i="1"/>
  <c r="AA5108" i="1" s="1"/>
  <c r="Y5104" i="1"/>
  <c r="AA5104" i="1" s="1"/>
  <c r="Y5100" i="1"/>
  <c r="AA5100" i="1" s="1"/>
  <c r="Y5096" i="1"/>
  <c r="AA5096" i="1" s="1"/>
  <c r="Y5092" i="1"/>
  <c r="AA5092" i="1" s="1"/>
  <c r="Y5088" i="1"/>
  <c r="AA5088" i="1" s="1"/>
  <c r="Y5084" i="1"/>
  <c r="AA5084" i="1" s="1"/>
  <c r="Y5080" i="1"/>
  <c r="AA5080" i="1" s="1"/>
  <c r="Y5076" i="1"/>
  <c r="AA5076" i="1" s="1"/>
  <c r="Y5072" i="1"/>
  <c r="AA5072" i="1" s="1"/>
  <c r="Y5068" i="1"/>
  <c r="Y5064" i="1"/>
  <c r="AA5064" i="1" s="1"/>
  <c r="Y5060" i="1"/>
  <c r="AA5060" i="1" s="1"/>
  <c r="Y5056" i="1"/>
  <c r="AA5056" i="1" s="1"/>
  <c r="Y5052" i="1"/>
  <c r="AA5052" i="1" s="1"/>
  <c r="Y5048" i="1"/>
  <c r="AA5048" i="1" s="1"/>
  <c r="Y5044" i="1"/>
  <c r="AA5044" i="1" s="1"/>
  <c r="Y5040" i="1"/>
  <c r="AA5040" i="1" s="1"/>
  <c r="Y5036" i="1"/>
  <c r="AA5036" i="1" s="1"/>
  <c r="Y5032" i="1"/>
  <c r="AA5032" i="1" s="1"/>
  <c r="Y5028" i="1"/>
  <c r="AA5028" i="1" s="1"/>
  <c r="Y5024" i="1"/>
  <c r="AA5024" i="1" s="1"/>
  <c r="Y5020" i="1"/>
  <c r="AA5020" i="1" s="1"/>
  <c r="Y5016" i="1"/>
  <c r="AA5016" i="1" s="1"/>
  <c r="Y5012" i="1"/>
  <c r="AA5012" i="1" s="1"/>
  <c r="Y5008" i="1"/>
  <c r="AA5008" i="1" s="1"/>
  <c r="Y5004" i="1"/>
  <c r="AA5004" i="1" s="1"/>
  <c r="Y5000" i="1"/>
  <c r="AA5000" i="1" s="1"/>
  <c r="Y4996" i="1"/>
  <c r="AA4996" i="1" s="1"/>
  <c r="Y4992" i="1"/>
  <c r="AA4992" i="1" s="1"/>
  <c r="Y4988" i="1"/>
  <c r="AA4988" i="1" s="1"/>
  <c r="Y4984" i="1"/>
  <c r="AA4984" i="1" s="1"/>
  <c r="Y4980" i="1"/>
  <c r="AA4980" i="1" s="1"/>
  <c r="Y4976" i="1"/>
  <c r="AA4976" i="1" s="1"/>
  <c r="Y4972" i="1"/>
  <c r="AA4972" i="1" s="1"/>
  <c r="Y4968" i="1"/>
  <c r="AA4968" i="1" s="1"/>
  <c r="Y4964" i="1"/>
  <c r="AA4964" i="1" s="1"/>
  <c r="Y4960" i="1"/>
  <c r="AA4960" i="1" s="1"/>
  <c r="Y4956" i="1"/>
  <c r="AA4956" i="1" s="1"/>
  <c r="Y4952" i="1"/>
  <c r="AA4952" i="1" s="1"/>
  <c r="Y4948" i="1"/>
  <c r="AA4948" i="1" s="1"/>
  <c r="Y4944" i="1"/>
  <c r="AA4944" i="1" s="1"/>
  <c r="Y4940" i="1"/>
  <c r="Y4936" i="1"/>
  <c r="Y4932" i="1"/>
  <c r="AA4932" i="1" s="1"/>
  <c r="Y4928" i="1"/>
  <c r="AA4928" i="1" s="1"/>
  <c r="Y4924" i="1"/>
  <c r="AA4924" i="1" s="1"/>
  <c r="Y4920" i="1"/>
  <c r="AA4920" i="1" s="1"/>
  <c r="Y4916" i="1"/>
  <c r="AA4916" i="1" s="1"/>
  <c r="Y4912" i="1"/>
  <c r="AA4912" i="1" s="1"/>
  <c r="Y4908" i="1"/>
  <c r="AA4908" i="1" s="1"/>
  <c r="Y4904" i="1"/>
  <c r="AA4904" i="1" s="1"/>
  <c r="Y4900" i="1"/>
  <c r="AA4900" i="1" s="1"/>
  <c r="Y4896" i="1"/>
  <c r="AA4896" i="1" s="1"/>
  <c r="Y4892" i="1"/>
  <c r="AA4892" i="1" s="1"/>
  <c r="Y4888" i="1"/>
  <c r="AA4888" i="1" s="1"/>
  <c r="Y4884" i="1"/>
  <c r="AA4884" i="1" s="1"/>
  <c r="Y4880" i="1"/>
  <c r="AA4880" i="1" s="1"/>
  <c r="Y4876" i="1"/>
  <c r="AA4876" i="1" s="1"/>
  <c r="Y4872" i="1"/>
  <c r="Y4868" i="1"/>
  <c r="AA4868" i="1" s="1"/>
  <c r="Y4864" i="1"/>
  <c r="AA4864" i="1" s="1"/>
  <c r="Y4860" i="1"/>
  <c r="AA4860" i="1" s="1"/>
  <c r="Y4856" i="1"/>
  <c r="AA4856" i="1" s="1"/>
  <c r="Y4852" i="1"/>
  <c r="AA4852" i="1" s="1"/>
  <c r="Y4848" i="1"/>
  <c r="AA4848" i="1" s="1"/>
  <c r="Y4844" i="1"/>
  <c r="AA4844" i="1" s="1"/>
  <c r="Y4840" i="1"/>
  <c r="AA4840" i="1" s="1"/>
  <c r="Y4836" i="1"/>
  <c r="AA4836" i="1" s="1"/>
  <c r="Y4832" i="1"/>
  <c r="AA4832" i="1" s="1"/>
  <c r="Y4828" i="1"/>
  <c r="AA4828" i="1" s="1"/>
  <c r="Y4824" i="1"/>
  <c r="AA4824" i="1" s="1"/>
  <c r="Y4820" i="1"/>
  <c r="AA4820" i="1" s="1"/>
  <c r="Y4816" i="1"/>
  <c r="AA4816" i="1" s="1"/>
  <c r="Y4812" i="1"/>
  <c r="AA4812" i="1" s="1"/>
  <c r="Y4808" i="1"/>
  <c r="AA4808" i="1" s="1"/>
  <c r="Y4804" i="1"/>
  <c r="AA4804" i="1" s="1"/>
  <c r="Y4800" i="1"/>
  <c r="AA4800" i="1" s="1"/>
  <c r="Y4796" i="1"/>
  <c r="AA4796" i="1" s="1"/>
  <c r="Y4792" i="1"/>
  <c r="AA4792" i="1" s="1"/>
  <c r="Y4788" i="1"/>
  <c r="AA4788" i="1" s="1"/>
  <c r="Y4784" i="1"/>
  <c r="AA4784" i="1" s="1"/>
  <c r="Y4780" i="1"/>
  <c r="AA4780" i="1" s="1"/>
  <c r="Y4776" i="1"/>
  <c r="AA4776" i="1" s="1"/>
  <c r="Y4772" i="1"/>
  <c r="AA4772" i="1" s="1"/>
  <c r="Y4768" i="1"/>
  <c r="AA4768" i="1" s="1"/>
  <c r="Y4764" i="1"/>
  <c r="AA4764" i="1" s="1"/>
  <c r="Y4760" i="1"/>
  <c r="AA4760" i="1" s="1"/>
  <c r="Y4756" i="1"/>
  <c r="AA4756" i="1" s="1"/>
  <c r="Y4752" i="1"/>
  <c r="AA4752" i="1" s="1"/>
  <c r="Y4748" i="1"/>
  <c r="AA4748" i="1" s="1"/>
  <c r="Y4744" i="1"/>
  <c r="AA4744" i="1" s="1"/>
  <c r="Y4740" i="1"/>
  <c r="AA4740" i="1" s="1"/>
  <c r="Y4736" i="1"/>
  <c r="AA4736" i="1" s="1"/>
  <c r="Y4732" i="1"/>
  <c r="AA4732" i="1" s="1"/>
  <c r="Y4728" i="1"/>
  <c r="AA4728" i="1" s="1"/>
  <c r="Y4724" i="1"/>
  <c r="AA4724" i="1" s="1"/>
  <c r="Y4720" i="1"/>
  <c r="AA4720" i="1" s="1"/>
  <c r="Y4716" i="1"/>
  <c r="AA4716" i="1" s="1"/>
  <c r="Y4712" i="1"/>
  <c r="AA4712" i="1" s="1"/>
  <c r="Y4708" i="1"/>
  <c r="AA4708" i="1" s="1"/>
  <c r="Y4704" i="1"/>
  <c r="AA4704" i="1" s="1"/>
  <c r="Y4700" i="1"/>
  <c r="AA4700" i="1" s="1"/>
  <c r="Y4696" i="1"/>
  <c r="AA4696" i="1" s="1"/>
  <c r="Y4692" i="1"/>
  <c r="AA4692" i="1" s="1"/>
  <c r="Y4688" i="1"/>
  <c r="AA4688" i="1" s="1"/>
  <c r="Y4684" i="1"/>
  <c r="AA4684" i="1" s="1"/>
  <c r="Y4680" i="1"/>
  <c r="Y4676" i="1"/>
  <c r="AA4676" i="1" s="1"/>
  <c r="Y4672" i="1"/>
  <c r="AA4672" i="1" s="1"/>
  <c r="Y4668" i="1"/>
  <c r="AA4668" i="1" s="1"/>
  <c r="Y4664" i="1"/>
  <c r="AA4664" i="1" s="1"/>
  <c r="Y4660" i="1"/>
  <c r="AA4660" i="1" s="1"/>
  <c r="Y4656" i="1"/>
  <c r="AA4656" i="1" s="1"/>
  <c r="Y4652" i="1"/>
  <c r="AA4652" i="1" s="1"/>
  <c r="Y4648" i="1"/>
  <c r="AA4648" i="1" s="1"/>
  <c r="Y4644" i="1"/>
  <c r="AA4644" i="1" s="1"/>
  <c r="Y4640" i="1"/>
  <c r="AA4640" i="1" s="1"/>
  <c r="Y4636" i="1"/>
  <c r="AA4636" i="1" s="1"/>
  <c r="Y4632" i="1"/>
  <c r="AA4632" i="1" s="1"/>
  <c r="Y4628" i="1"/>
  <c r="AA4628" i="1" s="1"/>
  <c r="Y4624" i="1"/>
  <c r="AA4624" i="1" s="1"/>
  <c r="Y4620" i="1"/>
  <c r="AA4620" i="1" s="1"/>
  <c r="Y4616" i="1"/>
  <c r="Y4612" i="1"/>
  <c r="AA4612" i="1" s="1"/>
  <c r="Y4608" i="1"/>
  <c r="AA4608" i="1" s="1"/>
  <c r="Y4604" i="1"/>
  <c r="AA4604" i="1" s="1"/>
  <c r="Y4600" i="1"/>
  <c r="AA4600" i="1" s="1"/>
  <c r="Y4596" i="1"/>
  <c r="AA4596" i="1" s="1"/>
  <c r="Y4592" i="1"/>
  <c r="AA4592" i="1" s="1"/>
  <c r="Y4588" i="1"/>
  <c r="AA4588" i="1" s="1"/>
  <c r="Y4584" i="1"/>
  <c r="AA4584" i="1" s="1"/>
  <c r="Y4580" i="1"/>
  <c r="AA4580" i="1" s="1"/>
  <c r="Y4576" i="1"/>
  <c r="AA4576" i="1" s="1"/>
  <c r="Y4572" i="1"/>
  <c r="AA4572" i="1" s="1"/>
  <c r="Y4568" i="1"/>
  <c r="AA4568" i="1" s="1"/>
  <c r="Y4564" i="1"/>
  <c r="AA4564" i="1" s="1"/>
  <c r="Y7205" i="1"/>
  <c r="AA7205" i="1" s="1"/>
  <c r="Y6949" i="1"/>
  <c r="AA6949" i="1" s="1"/>
  <c r="Y6813" i="1"/>
  <c r="AA6813" i="1" s="1"/>
  <c r="Y6728" i="1"/>
  <c r="AA6728" i="1" s="1"/>
  <c r="Y6661" i="1"/>
  <c r="AA6661" i="1" s="1"/>
  <c r="Y6597" i="1"/>
  <c r="AA6597" i="1" s="1"/>
  <c r="Y6533" i="1"/>
  <c r="AA6533" i="1" s="1"/>
  <c r="Y6469" i="1"/>
  <c r="AA6469" i="1" s="1"/>
  <c r="Y6405" i="1"/>
  <c r="AA6405" i="1" s="1"/>
  <c r="Y6348" i="1"/>
  <c r="AA6348" i="1" s="1"/>
  <c r="Y6316" i="1"/>
  <c r="AA6316" i="1" s="1"/>
  <c r="Y6284" i="1"/>
  <c r="AA6284" i="1" s="1"/>
  <c r="Y6268" i="1"/>
  <c r="AA6268" i="1" s="1"/>
  <c r="Y6252" i="1"/>
  <c r="AA6252" i="1" s="1"/>
  <c r="Y6236" i="1"/>
  <c r="AA6236" i="1" s="1"/>
  <c r="Y6220" i="1"/>
  <c r="AA6220" i="1" s="1"/>
  <c r="Y6204" i="1"/>
  <c r="AA6204" i="1" s="1"/>
  <c r="Y6188" i="1"/>
  <c r="AA6188" i="1" s="1"/>
  <c r="Y6172" i="1"/>
  <c r="Y6156" i="1"/>
  <c r="AA6156" i="1" s="1"/>
  <c r="Y6140" i="1"/>
  <c r="AA6140" i="1" s="1"/>
  <c r="Y6124" i="1"/>
  <c r="AA6124" i="1" s="1"/>
  <c r="Y6108" i="1"/>
  <c r="AA6108" i="1" s="1"/>
  <c r="Y6092" i="1"/>
  <c r="AA6092" i="1" s="1"/>
  <c r="Y6076" i="1"/>
  <c r="AA6076" i="1" s="1"/>
  <c r="Y6060" i="1"/>
  <c r="AA6060" i="1" s="1"/>
  <c r="Y6044" i="1"/>
  <c r="AA6044" i="1" s="1"/>
  <c r="Y6028" i="1"/>
  <c r="AA6028" i="1" s="1"/>
  <c r="Y6012" i="1"/>
  <c r="AA6012" i="1" s="1"/>
  <c r="Y5996" i="1"/>
  <c r="AA5996" i="1" s="1"/>
  <c r="Y5980" i="1"/>
  <c r="AA5980" i="1" s="1"/>
  <c r="Y5964" i="1"/>
  <c r="AA5964" i="1" s="1"/>
  <c r="Y5948" i="1"/>
  <c r="AA5948" i="1" s="1"/>
  <c r="Y5932" i="1"/>
  <c r="AA5932" i="1" s="1"/>
  <c r="Y5916" i="1"/>
  <c r="AA5916" i="1" s="1"/>
  <c r="Y5900" i="1"/>
  <c r="AA5900" i="1" s="1"/>
  <c r="Y5884" i="1"/>
  <c r="AA5884" i="1" s="1"/>
  <c r="Y5868" i="1"/>
  <c r="AA5868" i="1" s="1"/>
  <c r="Y5852" i="1"/>
  <c r="AA5852" i="1" s="1"/>
  <c r="Y5836" i="1"/>
  <c r="AA5836" i="1" s="1"/>
  <c r="Y5820" i="1"/>
  <c r="AA5820" i="1" s="1"/>
  <c r="Y5804" i="1"/>
  <c r="AA5804" i="1" s="1"/>
  <c r="Y5791" i="1"/>
  <c r="AA5791" i="1" s="1"/>
  <c r="Y5784" i="1"/>
  <c r="AA5784" i="1" s="1"/>
  <c r="Y5779" i="1"/>
  <c r="AA5779" i="1" s="1"/>
  <c r="Y5774" i="1"/>
  <c r="AA5774" i="1" s="1"/>
  <c r="Y5768" i="1"/>
  <c r="AA5768" i="1" s="1"/>
  <c r="Y5763" i="1"/>
  <c r="AA5763" i="1" s="1"/>
  <c r="Y5758" i="1"/>
  <c r="AA5758" i="1" s="1"/>
  <c r="Y5752" i="1"/>
  <c r="AA5752" i="1" s="1"/>
  <c r="Y5747" i="1"/>
  <c r="Y5742" i="1"/>
  <c r="AA5742" i="1" s="1"/>
  <c r="Y5736" i="1"/>
  <c r="AA5736" i="1" s="1"/>
  <c r="Y5731" i="1"/>
  <c r="AA5731" i="1" s="1"/>
  <c r="Y5726" i="1"/>
  <c r="AA5726" i="1" s="1"/>
  <c r="Y5720" i="1"/>
  <c r="AA5720" i="1" s="1"/>
  <c r="Y5715" i="1"/>
  <c r="AA5715" i="1" s="1"/>
  <c r="Y5710" i="1"/>
  <c r="AA5710" i="1" s="1"/>
  <c r="Y5704" i="1"/>
  <c r="AA5704" i="1" s="1"/>
  <c r="Y5699" i="1"/>
  <c r="AA5699" i="1" s="1"/>
  <c r="Y5694" i="1"/>
  <c r="AA5694" i="1" s="1"/>
  <c r="Y5688" i="1"/>
  <c r="AA5688" i="1" s="1"/>
  <c r="Y5683" i="1"/>
  <c r="AA5683" i="1" s="1"/>
  <c r="Y5678" i="1"/>
  <c r="AA5678" i="1" s="1"/>
  <c r="Y5672" i="1"/>
  <c r="AA5672" i="1" s="1"/>
  <c r="Y5667" i="1"/>
  <c r="Y5662" i="1"/>
  <c r="Y5656" i="1"/>
  <c r="AA5656" i="1" s="1"/>
  <c r="Y5651" i="1"/>
  <c r="AA5651" i="1" s="1"/>
  <c r="Y5647" i="1"/>
  <c r="AA5647" i="1" s="1"/>
  <c r="Y5643" i="1"/>
  <c r="AA5643" i="1" s="1"/>
  <c r="Y5639" i="1"/>
  <c r="AA5639" i="1" s="1"/>
  <c r="Y5635" i="1"/>
  <c r="AA5635" i="1" s="1"/>
  <c r="Y5631" i="1"/>
  <c r="AA5631" i="1" s="1"/>
  <c r="Y5627" i="1"/>
  <c r="AA5627" i="1" s="1"/>
  <c r="Y5623" i="1"/>
  <c r="AA5623" i="1" s="1"/>
  <c r="Y5619" i="1"/>
  <c r="AA5619" i="1" s="1"/>
  <c r="Y5615" i="1"/>
  <c r="AA5615" i="1" s="1"/>
  <c r="Y5611" i="1"/>
  <c r="AA5611" i="1" s="1"/>
  <c r="Y5607" i="1"/>
  <c r="AA5607" i="1" s="1"/>
  <c r="Y5603" i="1"/>
  <c r="AA5603" i="1" s="1"/>
  <c r="Y5599" i="1"/>
  <c r="AA5599" i="1" s="1"/>
  <c r="Y5595" i="1"/>
  <c r="AA5595" i="1" s="1"/>
  <c r="Y5591" i="1"/>
  <c r="AA5591" i="1" s="1"/>
  <c r="Y5587" i="1"/>
  <c r="AA5587" i="1" s="1"/>
  <c r="Y5583" i="1"/>
  <c r="AA5583" i="1" s="1"/>
  <c r="Y5579" i="1"/>
  <c r="AA5579" i="1" s="1"/>
  <c r="Y5575" i="1"/>
  <c r="AA5575" i="1" s="1"/>
  <c r="Y5571" i="1"/>
  <c r="AA5571" i="1" s="1"/>
  <c r="Y5567" i="1"/>
  <c r="AA5567" i="1" s="1"/>
  <c r="Y5563" i="1"/>
  <c r="AA5563" i="1" s="1"/>
  <c r="Y5559" i="1"/>
  <c r="AA5559" i="1" s="1"/>
  <c r="Y5555" i="1"/>
  <c r="AA5555" i="1" s="1"/>
  <c r="Y5551" i="1"/>
  <c r="AA5551" i="1" s="1"/>
  <c r="Y5547" i="1"/>
  <c r="AA5547" i="1" s="1"/>
  <c r="Y5543" i="1"/>
  <c r="AA5543" i="1" s="1"/>
  <c r="Y5539" i="1"/>
  <c r="AA5539" i="1" s="1"/>
  <c r="Y5535" i="1"/>
  <c r="AA5535" i="1" s="1"/>
  <c r="Y5531" i="1"/>
  <c r="AA5531" i="1" s="1"/>
  <c r="Y5527" i="1"/>
  <c r="AA5527" i="1" s="1"/>
  <c r="Y5523" i="1"/>
  <c r="AA5523" i="1" s="1"/>
  <c r="Y5519" i="1"/>
  <c r="AA5519" i="1" s="1"/>
  <c r="Y5515" i="1"/>
  <c r="AA5515" i="1" s="1"/>
  <c r="Y5511" i="1"/>
  <c r="AA5511" i="1" s="1"/>
  <c r="Y5507" i="1"/>
  <c r="AA5507" i="1" s="1"/>
  <c r="Y5503" i="1"/>
  <c r="AA5503" i="1" s="1"/>
  <c r="Y5499" i="1"/>
  <c r="AA5499" i="1" s="1"/>
  <c r="Y5495" i="1"/>
  <c r="AA5495" i="1" s="1"/>
  <c r="Y5491" i="1"/>
  <c r="AA5491" i="1" s="1"/>
  <c r="Y5487" i="1"/>
  <c r="AA5487" i="1" s="1"/>
  <c r="Y5483" i="1"/>
  <c r="AA5483" i="1" s="1"/>
  <c r="Y5479" i="1"/>
  <c r="AA5479" i="1" s="1"/>
  <c r="Y5475" i="1"/>
  <c r="AA5475" i="1" s="1"/>
  <c r="Y5471" i="1"/>
  <c r="AA5471" i="1" s="1"/>
  <c r="Y5467" i="1"/>
  <c r="AA5467" i="1" s="1"/>
  <c r="Y5463" i="1"/>
  <c r="AA5463" i="1" s="1"/>
  <c r="Y5459" i="1"/>
  <c r="AA5459" i="1" s="1"/>
  <c r="Y5455" i="1"/>
  <c r="AA5455" i="1" s="1"/>
  <c r="Y5451" i="1"/>
  <c r="AA5451" i="1" s="1"/>
  <c r="Y5447" i="1"/>
  <c r="AA5447" i="1" s="1"/>
  <c r="Y5443" i="1"/>
  <c r="AA5443" i="1" s="1"/>
  <c r="Y5439" i="1"/>
  <c r="AA5439" i="1" s="1"/>
  <c r="Y5435" i="1"/>
  <c r="AA5435" i="1" s="1"/>
  <c r="Y5431" i="1"/>
  <c r="AA5431" i="1" s="1"/>
  <c r="Y5427" i="1"/>
  <c r="AA5427" i="1" s="1"/>
  <c r="Y5423" i="1"/>
  <c r="AA5423" i="1" s="1"/>
  <c r="Y5419" i="1"/>
  <c r="AA5419" i="1" s="1"/>
  <c r="Y5415" i="1"/>
  <c r="AA5415" i="1" s="1"/>
  <c r="Y5411" i="1"/>
  <c r="AA5411" i="1" s="1"/>
  <c r="Y5407" i="1"/>
  <c r="AA5407" i="1" s="1"/>
  <c r="Y5403" i="1"/>
  <c r="AA5403" i="1" s="1"/>
  <c r="Y5399" i="1"/>
  <c r="AA5399" i="1" s="1"/>
  <c r="Y5395" i="1"/>
  <c r="AA5395" i="1" s="1"/>
  <c r="Y5391" i="1"/>
  <c r="AA5391" i="1" s="1"/>
  <c r="Y5387" i="1"/>
  <c r="AA5387" i="1" s="1"/>
  <c r="Y5383" i="1"/>
  <c r="AA5383" i="1" s="1"/>
  <c r="Y5379" i="1"/>
  <c r="AA5379" i="1" s="1"/>
  <c r="Y5375" i="1"/>
  <c r="AA5375" i="1" s="1"/>
  <c r="Y5371" i="1"/>
  <c r="AA5371" i="1" s="1"/>
  <c r="Y5367" i="1"/>
  <c r="AA5367" i="1" s="1"/>
  <c r="Y5363" i="1"/>
  <c r="AA5363" i="1" s="1"/>
  <c r="Y5359" i="1"/>
  <c r="AA5359" i="1" s="1"/>
  <c r="Y5355" i="1"/>
  <c r="AA5355" i="1" s="1"/>
  <c r="Y5351" i="1"/>
  <c r="AA5351" i="1" s="1"/>
  <c r="Y5347" i="1"/>
  <c r="AA5347" i="1" s="1"/>
  <c r="Y5343" i="1"/>
  <c r="AA5343" i="1" s="1"/>
  <c r="Y5339" i="1"/>
  <c r="AA5339" i="1" s="1"/>
  <c r="Y5335" i="1"/>
  <c r="AA5335" i="1" s="1"/>
  <c r="Y5331" i="1"/>
  <c r="AA5331" i="1" s="1"/>
  <c r="Y5327" i="1"/>
  <c r="AA5327" i="1" s="1"/>
  <c r="Y5323" i="1"/>
  <c r="AA5323" i="1" s="1"/>
  <c r="Y5319" i="1"/>
  <c r="AA5319" i="1" s="1"/>
  <c r="Y5315" i="1"/>
  <c r="AA5315" i="1" s="1"/>
  <c r="Y5311" i="1"/>
  <c r="AA5311" i="1" s="1"/>
  <c r="Y5307" i="1"/>
  <c r="AA5307" i="1" s="1"/>
  <c r="Y5303" i="1"/>
  <c r="AA5303" i="1" s="1"/>
  <c r="Y5299" i="1"/>
  <c r="AA5299" i="1" s="1"/>
  <c r="Y5295" i="1"/>
  <c r="AA5295" i="1" s="1"/>
  <c r="Y5291" i="1"/>
  <c r="AA5291" i="1" s="1"/>
  <c r="Y5287" i="1"/>
  <c r="AA5287" i="1" s="1"/>
  <c r="Y5283" i="1"/>
  <c r="AA5283" i="1" s="1"/>
  <c r="Y5279" i="1"/>
  <c r="AA5279" i="1" s="1"/>
  <c r="Y5275" i="1"/>
  <c r="AA5275" i="1" s="1"/>
  <c r="Y5271" i="1"/>
  <c r="AA5271" i="1" s="1"/>
  <c r="Y5267" i="1"/>
  <c r="AA5267" i="1" s="1"/>
  <c r="Y5263" i="1"/>
  <c r="AA5263" i="1" s="1"/>
  <c r="Y5259" i="1"/>
  <c r="AA5259" i="1" s="1"/>
  <c r="Y5255" i="1"/>
  <c r="AA5255" i="1" s="1"/>
  <c r="Y5251" i="1"/>
  <c r="AA5251" i="1" s="1"/>
  <c r="Y5247" i="1"/>
  <c r="AA5247" i="1" s="1"/>
  <c r="Y5243" i="1"/>
  <c r="AA5243" i="1" s="1"/>
  <c r="Y5239" i="1"/>
  <c r="AA5239" i="1" s="1"/>
  <c r="Y5235" i="1"/>
  <c r="AA5235" i="1" s="1"/>
  <c r="Y5231" i="1"/>
  <c r="AA5231" i="1" s="1"/>
  <c r="Y5227" i="1"/>
  <c r="AA5227" i="1" s="1"/>
  <c r="Y5223" i="1"/>
  <c r="AA5223" i="1" s="1"/>
  <c r="Y5219" i="1"/>
  <c r="AA5219" i="1" s="1"/>
  <c r="Y5215" i="1"/>
  <c r="Y5211" i="1"/>
  <c r="AA5211" i="1" s="1"/>
  <c r="Y5207" i="1"/>
  <c r="AA5207" i="1" s="1"/>
  <c r="Y5203" i="1"/>
  <c r="AA5203" i="1" s="1"/>
  <c r="Y5199" i="1"/>
  <c r="AA5199" i="1" s="1"/>
  <c r="Y5195" i="1"/>
  <c r="AA5195" i="1" s="1"/>
  <c r="Y5191" i="1"/>
  <c r="AA5191" i="1" s="1"/>
  <c r="Y5187" i="1"/>
  <c r="AA5187" i="1" s="1"/>
  <c r="Y5183" i="1"/>
  <c r="AA5183" i="1" s="1"/>
  <c r="Y5179" i="1"/>
  <c r="AA5179" i="1" s="1"/>
  <c r="Y5175" i="1"/>
  <c r="AA5175" i="1" s="1"/>
  <c r="Y5171" i="1"/>
  <c r="AA5171" i="1" s="1"/>
  <c r="Y5167" i="1"/>
  <c r="AA5167" i="1" s="1"/>
  <c r="Y5163" i="1"/>
  <c r="AA5163" i="1" s="1"/>
  <c r="Y5159" i="1"/>
  <c r="AA5159" i="1" s="1"/>
  <c r="Y5155" i="1"/>
  <c r="AA5155" i="1" s="1"/>
  <c r="Y5151" i="1"/>
  <c r="AA5151" i="1" s="1"/>
  <c r="Y5147" i="1"/>
  <c r="AA5147" i="1" s="1"/>
  <c r="Y5143" i="1"/>
  <c r="AA5143" i="1" s="1"/>
  <c r="Y5139" i="1"/>
  <c r="AA5139" i="1" s="1"/>
  <c r="Y5135" i="1"/>
  <c r="AA5135" i="1" s="1"/>
  <c r="Y5131" i="1"/>
  <c r="AA5131" i="1" s="1"/>
  <c r="Y5127" i="1"/>
  <c r="AA5127" i="1" s="1"/>
  <c r="Y5123" i="1"/>
  <c r="AA5123" i="1" s="1"/>
  <c r="Y5119" i="1"/>
  <c r="AA5119" i="1" s="1"/>
  <c r="Y5115" i="1"/>
  <c r="AA5115" i="1" s="1"/>
  <c r="Y5111" i="1"/>
  <c r="AA5111" i="1" s="1"/>
  <c r="Y5107" i="1"/>
  <c r="AA5107" i="1" s="1"/>
  <c r="Y5103" i="1"/>
  <c r="AA5103" i="1" s="1"/>
  <c r="Y5099" i="1"/>
  <c r="AA5099" i="1" s="1"/>
  <c r="Y5095" i="1"/>
  <c r="AA5095" i="1" s="1"/>
  <c r="Y5091" i="1"/>
  <c r="AA5091" i="1" s="1"/>
  <c r="Y5087" i="1"/>
  <c r="AA5087" i="1" s="1"/>
  <c r="Y5083" i="1"/>
  <c r="AA5083" i="1" s="1"/>
  <c r="Y5079" i="1"/>
  <c r="AA5079" i="1" s="1"/>
  <c r="Y5075" i="1"/>
  <c r="AA5075" i="1" s="1"/>
  <c r="Y5071" i="1"/>
  <c r="AA5071" i="1" s="1"/>
  <c r="Y5067" i="1"/>
  <c r="AA5067" i="1" s="1"/>
  <c r="Y5063" i="1"/>
  <c r="AA5063" i="1" s="1"/>
  <c r="Y5059" i="1"/>
  <c r="AA5059" i="1" s="1"/>
  <c r="Y5055" i="1"/>
  <c r="AA5055" i="1" s="1"/>
  <c r="Y5051" i="1"/>
  <c r="AA5051" i="1" s="1"/>
  <c r="Y5047" i="1"/>
  <c r="AA5047" i="1" s="1"/>
  <c r="Y5043" i="1"/>
  <c r="AA5043" i="1" s="1"/>
  <c r="Y5039" i="1"/>
  <c r="AA5039" i="1" s="1"/>
  <c r="Y5035" i="1"/>
  <c r="AA5035" i="1" s="1"/>
  <c r="Y5031" i="1"/>
  <c r="AA5031" i="1" s="1"/>
  <c r="Y5027" i="1"/>
  <c r="AA5027" i="1" s="1"/>
  <c r="Y5023" i="1"/>
  <c r="AA5023" i="1" s="1"/>
  <c r="Y5019" i="1"/>
  <c r="Y5015" i="1"/>
  <c r="AA5015" i="1" s="1"/>
  <c r="Y5011" i="1"/>
  <c r="AA5011" i="1" s="1"/>
  <c r="Y5007" i="1"/>
  <c r="AA5007" i="1" s="1"/>
  <c r="Y5003" i="1"/>
  <c r="AA5003" i="1" s="1"/>
  <c r="Y4999" i="1"/>
  <c r="AA4999" i="1" s="1"/>
  <c r="Y4995" i="1"/>
  <c r="AA4995" i="1" s="1"/>
  <c r="Y4991" i="1"/>
  <c r="AA4991" i="1" s="1"/>
  <c r="Y4987" i="1"/>
  <c r="AA4987" i="1" s="1"/>
  <c r="Y4983" i="1"/>
  <c r="AA4983" i="1" s="1"/>
  <c r="Y4979" i="1"/>
  <c r="AA4979" i="1" s="1"/>
  <c r="Y4975" i="1"/>
  <c r="AA4975" i="1" s="1"/>
  <c r="Y4971" i="1"/>
  <c r="AA4971" i="1" s="1"/>
  <c r="Y4967" i="1"/>
  <c r="AA4967" i="1" s="1"/>
  <c r="Y4963" i="1"/>
  <c r="AA4963" i="1" s="1"/>
  <c r="Y4959" i="1"/>
  <c r="AA4959" i="1" s="1"/>
  <c r="Y4955" i="1"/>
  <c r="Y4951" i="1"/>
  <c r="AA4951" i="1" s="1"/>
  <c r="Y4947" i="1"/>
  <c r="AA4947" i="1" s="1"/>
  <c r="Y4943" i="1"/>
  <c r="AA4943" i="1" s="1"/>
  <c r="Y4939" i="1"/>
  <c r="AA4939" i="1" s="1"/>
  <c r="Y4935" i="1"/>
  <c r="AA4935" i="1" s="1"/>
  <c r="Y4931" i="1"/>
  <c r="AA4931" i="1" s="1"/>
  <c r="Y4927" i="1"/>
  <c r="AA4927" i="1" s="1"/>
  <c r="Y4923" i="1"/>
  <c r="AA4923" i="1" s="1"/>
  <c r="Y4919" i="1"/>
  <c r="AA4919" i="1" s="1"/>
  <c r="Y4915" i="1"/>
  <c r="AA4915" i="1" s="1"/>
  <c r="Y4911" i="1"/>
  <c r="AA4911" i="1" s="1"/>
  <c r="Y4907" i="1"/>
  <c r="AA4907" i="1" s="1"/>
  <c r="Y4903" i="1"/>
  <c r="AA4903" i="1" s="1"/>
  <c r="Y4899" i="1"/>
  <c r="AA4899" i="1" s="1"/>
  <c r="Y4895" i="1"/>
  <c r="AA4895" i="1" s="1"/>
  <c r="Y4891" i="1"/>
  <c r="AA4891" i="1" s="1"/>
  <c r="Y4887" i="1"/>
  <c r="AA4887" i="1" s="1"/>
  <c r="Y4883" i="1"/>
  <c r="AA4883" i="1" s="1"/>
  <c r="Y4879" i="1"/>
  <c r="AA4879" i="1" s="1"/>
  <c r="Y4875" i="1"/>
  <c r="AA4875" i="1" s="1"/>
  <c r="Y4871" i="1"/>
  <c r="AA4871" i="1" s="1"/>
  <c r="Y4867" i="1"/>
  <c r="AA4867" i="1" s="1"/>
  <c r="Y4863" i="1"/>
  <c r="AA4863" i="1" s="1"/>
  <c r="Y4859" i="1"/>
  <c r="AA4859" i="1" s="1"/>
  <c r="Y4855" i="1"/>
  <c r="AA4855" i="1" s="1"/>
  <c r="Y4851" i="1"/>
  <c r="AA4851" i="1" s="1"/>
  <c r="Y4847" i="1"/>
  <c r="AA4847" i="1" s="1"/>
  <c r="Y4843" i="1"/>
  <c r="AA4843" i="1" s="1"/>
  <c r="Y4839" i="1"/>
  <c r="AA4839" i="1" s="1"/>
  <c r="Y4835" i="1"/>
  <c r="AA4835" i="1" s="1"/>
  <c r="Y4831" i="1"/>
  <c r="AA4831" i="1" s="1"/>
  <c r="Y4827" i="1"/>
  <c r="AA4827" i="1" s="1"/>
  <c r="Y4823" i="1"/>
  <c r="AA4823" i="1" s="1"/>
  <c r="Y4819" i="1"/>
  <c r="AA4819" i="1" s="1"/>
  <c r="Y4815" i="1"/>
  <c r="AA4815" i="1" s="1"/>
  <c r="Y4811" i="1"/>
  <c r="AA4811" i="1" s="1"/>
  <c r="Y4807" i="1"/>
  <c r="AA4807" i="1" s="1"/>
  <c r="Y4803" i="1"/>
  <c r="AA4803" i="1" s="1"/>
  <c r="Y4799" i="1"/>
  <c r="AA4799" i="1" s="1"/>
  <c r="Y4795" i="1"/>
  <c r="AA4795" i="1" s="1"/>
  <c r="Y4791" i="1"/>
  <c r="AA4791" i="1" s="1"/>
  <c r="Y4787" i="1"/>
  <c r="AA4787" i="1" s="1"/>
  <c r="Y4783" i="1"/>
  <c r="AA4783" i="1" s="1"/>
  <c r="Y4779" i="1"/>
  <c r="AA4779" i="1" s="1"/>
  <c r="Y4775" i="1"/>
  <c r="AA4775" i="1" s="1"/>
  <c r="Y4771" i="1"/>
  <c r="AA4771" i="1" s="1"/>
  <c r="Y4767" i="1"/>
  <c r="AA4767" i="1" s="1"/>
  <c r="Y4763" i="1"/>
  <c r="Y4759" i="1"/>
  <c r="AA4759" i="1" s="1"/>
  <c r="Y4755" i="1"/>
  <c r="AA4755" i="1" s="1"/>
  <c r="Y4751" i="1"/>
  <c r="AA4751" i="1" s="1"/>
  <c r="Y4747" i="1"/>
  <c r="AA4747" i="1" s="1"/>
  <c r="Y4743" i="1"/>
  <c r="AA4743" i="1" s="1"/>
  <c r="Y4739" i="1"/>
  <c r="AA4739" i="1" s="1"/>
  <c r="Y4735" i="1"/>
  <c r="AA4735" i="1" s="1"/>
  <c r="Y4731" i="1"/>
  <c r="AA4731" i="1" s="1"/>
  <c r="Y4727" i="1"/>
  <c r="AA4727" i="1" s="1"/>
  <c r="Y4723" i="1"/>
  <c r="AA4723" i="1" s="1"/>
  <c r="Y4719" i="1"/>
  <c r="AA4719" i="1" s="1"/>
  <c r="Y4715" i="1"/>
  <c r="AA4715" i="1" s="1"/>
  <c r="Y4711" i="1"/>
  <c r="AA4711" i="1" s="1"/>
  <c r="Y4707" i="1"/>
  <c r="AA4707" i="1" s="1"/>
  <c r="Y4703" i="1"/>
  <c r="AA4703" i="1" s="1"/>
  <c r="Y4699" i="1"/>
  <c r="Y4695" i="1"/>
  <c r="AA4695" i="1" s="1"/>
  <c r="Y4691" i="1"/>
  <c r="AA4691" i="1" s="1"/>
  <c r="Y4687" i="1"/>
  <c r="AA4687" i="1" s="1"/>
  <c r="Y4683" i="1"/>
  <c r="AA4683" i="1" s="1"/>
  <c r="Y4679" i="1"/>
  <c r="AA4679" i="1" s="1"/>
  <c r="Y4675" i="1"/>
  <c r="AA4675" i="1" s="1"/>
  <c r="Y4671" i="1"/>
  <c r="AA4671" i="1" s="1"/>
  <c r="Y4667" i="1"/>
  <c r="AA4667" i="1" s="1"/>
  <c r="Y4663" i="1"/>
  <c r="AA4663" i="1" s="1"/>
  <c r="Y4659" i="1"/>
  <c r="AA4659" i="1" s="1"/>
  <c r="Y4655" i="1"/>
  <c r="AA4655" i="1" s="1"/>
  <c r="Y4651" i="1"/>
  <c r="AA4651" i="1" s="1"/>
  <c r="Y4647" i="1"/>
  <c r="AA4647" i="1" s="1"/>
  <c r="Y4643" i="1"/>
  <c r="AA4643" i="1" s="1"/>
  <c r="Y4639" i="1"/>
  <c r="AA4639" i="1" s="1"/>
  <c r="Y4635" i="1"/>
  <c r="AA4635" i="1" s="1"/>
  <c r="Y4631" i="1"/>
  <c r="AA4631" i="1" s="1"/>
  <c r="Y4627" i="1"/>
  <c r="AA4627" i="1" s="1"/>
  <c r="Y4623" i="1"/>
  <c r="AA4623" i="1" s="1"/>
  <c r="Y4619" i="1"/>
  <c r="AA4619" i="1" s="1"/>
  <c r="Y4615" i="1"/>
  <c r="AA4615" i="1" s="1"/>
  <c r="Y4611" i="1"/>
  <c r="AA4611" i="1" s="1"/>
  <c r="Y4607" i="1"/>
  <c r="AA4607" i="1" s="1"/>
  <c r="Y4603" i="1"/>
  <c r="AA4603" i="1" s="1"/>
  <c r="Y4599" i="1"/>
  <c r="AA4599" i="1" s="1"/>
  <c r="Y4595" i="1"/>
  <c r="AA4595" i="1" s="1"/>
  <c r="Y4591" i="1"/>
  <c r="AA4591" i="1" s="1"/>
  <c r="Y4587" i="1"/>
  <c r="AA4587" i="1" s="1"/>
  <c r="Y4583" i="1"/>
  <c r="AA4583" i="1" s="1"/>
  <c r="Y4579" i="1"/>
  <c r="AA4579" i="1" s="1"/>
  <c r="Y4575" i="1"/>
  <c r="AA4575" i="1" s="1"/>
  <c r="Y4571" i="1"/>
  <c r="AA4571" i="1" s="1"/>
  <c r="Y4567" i="1"/>
  <c r="AA4567" i="1" s="1"/>
  <c r="Y4563" i="1"/>
  <c r="AA4563" i="1" s="1"/>
  <c r="Y7141" i="1"/>
  <c r="AA7141" i="1" s="1"/>
  <c r="Y6645" i="1"/>
  <c r="AA6645" i="1" s="1"/>
  <c r="Y6389" i="1"/>
  <c r="AA6389" i="1" s="1"/>
  <c r="Y6264" i="1"/>
  <c r="AA6264" i="1" s="1"/>
  <c r="Y6200" i="1"/>
  <c r="AA6200" i="1" s="1"/>
  <c r="Y6136" i="1"/>
  <c r="AA6136" i="1" s="1"/>
  <c r="Y6072" i="1"/>
  <c r="AA6072" i="1" s="1"/>
  <c r="Y6008" i="1"/>
  <c r="AA6008" i="1" s="1"/>
  <c r="Y5944" i="1"/>
  <c r="AA5944" i="1" s="1"/>
  <c r="Y5880" i="1"/>
  <c r="AA5880" i="1" s="1"/>
  <c r="Y5816" i="1"/>
  <c r="AA5816" i="1" s="1"/>
  <c r="Y5778" i="1"/>
  <c r="AA5778" i="1" s="1"/>
  <c r="Y5756" i="1"/>
  <c r="AA5756" i="1" s="1"/>
  <c r="Y5735" i="1"/>
  <c r="AA5735" i="1" s="1"/>
  <c r="Y5714" i="1"/>
  <c r="AA5714" i="1" s="1"/>
  <c r="Y5692" i="1"/>
  <c r="AA5692" i="1" s="1"/>
  <c r="Y5671" i="1"/>
  <c r="AA5671" i="1" s="1"/>
  <c r="Y5650" i="1"/>
  <c r="AA5650" i="1" s="1"/>
  <c r="Y5634" i="1"/>
  <c r="AA5634" i="1" s="1"/>
  <c r="Y5618" i="1"/>
  <c r="AA5618" i="1" s="1"/>
  <c r="Y5602" i="1"/>
  <c r="AA5602" i="1" s="1"/>
  <c r="Y5586" i="1"/>
  <c r="AA5586" i="1" s="1"/>
  <c r="Y5570" i="1"/>
  <c r="AA5570" i="1" s="1"/>
  <c r="Y5554" i="1"/>
  <c r="AA5554" i="1" s="1"/>
  <c r="Y5538" i="1"/>
  <c r="AA5538" i="1" s="1"/>
  <c r="Y5522" i="1"/>
  <c r="AA5522" i="1" s="1"/>
  <c r="Y5506" i="1"/>
  <c r="AA5506" i="1" s="1"/>
  <c r="Y5490" i="1"/>
  <c r="AA5490" i="1" s="1"/>
  <c r="Y5474" i="1"/>
  <c r="AA5474" i="1" s="1"/>
  <c r="Y5458" i="1"/>
  <c r="AA5458" i="1" s="1"/>
  <c r="Y5442" i="1"/>
  <c r="AA5442" i="1" s="1"/>
  <c r="Y5426" i="1"/>
  <c r="AA5426" i="1" s="1"/>
  <c r="Y5410" i="1"/>
  <c r="AA5410" i="1" s="1"/>
  <c r="Y5394" i="1"/>
  <c r="AA5394" i="1" s="1"/>
  <c r="Y5378" i="1"/>
  <c r="AA5378" i="1" s="1"/>
  <c r="Y5362" i="1"/>
  <c r="AA5362" i="1" s="1"/>
  <c r="Y5346" i="1"/>
  <c r="Y5330" i="1"/>
  <c r="AA5330" i="1" s="1"/>
  <c r="Y5314" i="1"/>
  <c r="AA5314" i="1" s="1"/>
  <c r="Y5298" i="1"/>
  <c r="AA5298" i="1" s="1"/>
  <c r="Y5282" i="1"/>
  <c r="AA5282" i="1" s="1"/>
  <c r="Y5266" i="1"/>
  <c r="AA5266" i="1" s="1"/>
  <c r="Y5250" i="1"/>
  <c r="AA5250" i="1" s="1"/>
  <c r="Y5234" i="1"/>
  <c r="AA5234" i="1" s="1"/>
  <c r="Y5218" i="1"/>
  <c r="AA5218" i="1" s="1"/>
  <c r="Y5202" i="1"/>
  <c r="AA5202" i="1" s="1"/>
  <c r="Y5186" i="1"/>
  <c r="AA5186" i="1" s="1"/>
  <c r="Y5170" i="1"/>
  <c r="AA5170" i="1" s="1"/>
  <c r="Y5154" i="1"/>
  <c r="AA5154" i="1" s="1"/>
  <c r="Y5138" i="1"/>
  <c r="AA5138" i="1" s="1"/>
  <c r="Y5122" i="1"/>
  <c r="AA5122" i="1" s="1"/>
  <c r="Y5106" i="1"/>
  <c r="AA5106" i="1" s="1"/>
  <c r="Y5090" i="1"/>
  <c r="AA5090" i="1" s="1"/>
  <c r="Y5074" i="1"/>
  <c r="AA5074" i="1" s="1"/>
  <c r="Y5058" i="1"/>
  <c r="AA5058" i="1" s="1"/>
  <c r="Y5042" i="1"/>
  <c r="AA5042" i="1" s="1"/>
  <c r="Y5026" i="1"/>
  <c r="AA5026" i="1" s="1"/>
  <c r="Y5010" i="1"/>
  <c r="AA5010" i="1" s="1"/>
  <c r="Y4994" i="1"/>
  <c r="AA4994" i="1" s="1"/>
  <c r="Y4978" i="1"/>
  <c r="AA4978" i="1" s="1"/>
  <c r="Y4962" i="1"/>
  <c r="AA4962" i="1" s="1"/>
  <c r="Y4946" i="1"/>
  <c r="Y4930" i="1"/>
  <c r="AA4930" i="1" s="1"/>
  <c r="Y4914" i="1"/>
  <c r="AA4914" i="1" s="1"/>
  <c r="Y4898" i="1"/>
  <c r="AA4898" i="1" s="1"/>
  <c r="Y4882" i="1"/>
  <c r="AA4882" i="1" s="1"/>
  <c r="Y4866" i="1"/>
  <c r="AA4866" i="1" s="1"/>
  <c r="Y4850" i="1"/>
  <c r="AA4850" i="1" s="1"/>
  <c r="Y4834" i="1"/>
  <c r="AA4834" i="1" s="1"/>
  <c r="Y4818" i="1"/>
  <c r="AA4818" i="1" s="1"/>
  <c r="Y4802" i="1"/>
  <c r="AA4802" i="1" s="1"/>
  <c r="Y4786" i="1"/>
  <c r="AA4786" i="1" s="1"/>
  <c r="Y4770" i="1"/>
  <c r="AA4770" i="1" s="1"/>
  <c r="Y4754" i="1"/>
  <c r="AA4754" i="1" s="1"/>
  <c r="Y4738" i="1"/>
  <c r="AA4738" i="1" s="1"/>
  <c r="Y4722" i="1"/>
  <c r="AA4722" i="1" s="1"/>
  <c r="Y4706" i="1"/>
  <c r="AA4706" i="1" s="1"/>
  <c r="Y4698" i="1"/>
  <c r="AA4698" i="1" s="1"/>
  <c r="Y4690" i="1"/>
  <c r="AA4690" i="1" s="1"/>
  <c r="Y4682" i="1"/>
  <c r="AA4682" i="1" s="1"/>
  <c r="Y4674" i="1"/>
  <c r="AA4674" i="1" s="1"/>
  <c r="Y4666" i="1"/>
  <c r="AA4666" i="1" s="1"/>
  <c r="Y4658" i="1"/>
  <c r="AA4658" i="1" s="1"/>
  <c r="Y4650" i="1"/>
  <c r="AA4650" i="1" s="1"/>
  <c r="Y4642" i="1"/>
  <c r="AA4642" i="1" s="1"/>
  <c r="Y4634" i="1"/>
  <c r="Y4626" i="1"/>
  <c r="AA4626" i="1" s="1"/>
  <c r="Y4618" i="1"/>
  <c r="AA4618" i="1" s="1"/>
  <c r="Y4610" i="1"/>
  <c r="AA4610" i="1" s="1"/>
  <c r="Y4602" i="1"/>
  <c r="AA4602" i="1" s="1"/>
  <c r="Y4594" i="1"/>
  <c r="AA4594" i="1" s="1"/>
  <c r="Y4586" i="1"/>
  <c r="AA4586" i="1" s="1"/>
  <c r="Y4578" i="1"/>
  <c r="Y4570" i="1"/>
  <c r="AA4570" i="1" s="1"/>
  <c r="Y4562" i="1"/>
  <c r="AA4562" i="1" s="1"/>
  <c r="Y4558" i="1"/>
  <c r="AA4558" i="1" s="1"/>
  <c r="Y4554" i="1"/>
  <c r="AA4554" i="1" s="1"/>
  <c r="Y4550" i="1"/>
  <c r="AA4550" i="1" s="1"/>
  <c r="Y4546" i="1"/>
  <c r="AA4546" i="1" s="1"/>
  <c r="Y4542" i="1"/>
  <c r="AA4542" i="1" s="1"/>
  <c r="Y4538" i="1"/>
  <c r="AA4538" i="1" s="1"/>
  <c r="Y4534" i="1"/>
  <c r="AA4534" i="1" s="1"/>
  <c r="Y4530" i="1"/>
  <c r="AA4530" i="1" s="1"/>
  <c r="Y4526" i="1"/>
  <c r="AA4526" i="1" s="1"/>
  <c r="Y4522" i="1"/>
  <c r="AA4522" i="1" s="1"/>
  <c r="Y4518" i="1"/>
  <c r="AA4518" i="1" s="1"/>
  <c r="Y4514" i="1"/>
  <c r="AA4514" i="1" s="1"/>
  <c r="Y4510" i="1"/>
  <c r="AA4510" i="1" s="1"/>
  <c r="Y4506" i="1"/>
  <c r="AA4506" i="1" s="1"/>
  <c r="Y4502" i="1"/>
  <c r="Y4498" i="1"/>
  <c r="AA4498" i="1" s="1"/>
  <c r="Y4494" i="1"/>
  <c r="AA4494" i="1" s="1"/>
  <c r="Y4490" i="1"/>
  <c r="AA4490" i="1" s="1"/>
  <c r="Y4486" i="1"/>
  <c r="AA4486" i="1" s="1"/>
  <c r="Y4482" i="1"/>
  <c r="AA4482" i="1" s="1"/>
  <c r="Y4478" i="1"/>
  <c r="AA4478" i="1" s="1"/>
  <c r="Y4474" i="1"/>
  <c r="AA4474" i="1" s="1"/>
  <c r="Y4470" i="1"/>
  <c r="AA4470" i="1" s="1"/>
  <c r="Y4466" i="1"/>
  <c r="AA4466" i="1" s="1"/>
  <c r="Y4462" i="1"/>
  <c r="AA4462" i="1" s="1"/>
  <c r="Y4458" i="1"/>
  <c r="AA4458" i="1" s="1"/>
  <c r="Y4454" i="1"/>
  <c r="AA4454" i="1" s="1"/>
  <c r="Y4450" i="1"/>
  <c r="AA4450" i="1" s="1"/>
  <c r="Y4446" i="1"/>
  <c r="AA4446" i="1" s="1"/>
  <c r="Y4442" i="1"/>
  <c r="AA4442" i="1" s="1"/>
  <c r="Y4438" i="1"/>
  <c r="Y4434" i="1"/>
  <c r="AA4434" i="1" s="1"/>
  <c r="Y4430" i="1"/>
  <c r="AA4430" i="1" s="1"/>
  <c r="Y4426" i="1"/>
  <c r="AA4426" i="1" s="1"/>
  <c r="Y4422" i="1"/>
  <c r="AA4422" i="1" s="1"/>
  <c r="Y4418" i="1"/>
  <c r="AA4418" i="1" s="1"/>
  <c r="Y4414" i="1"/>
  <c r="AA4414" i="1" s="1"/>
  <c r="Y4410" i="1"/>
  <c r="AA4410" i="1" s="1"/>
  <c r="Y4406" i="1"/>
  <c r="AA4406" i="1" s="1"/>
  <c r="Y4402" i="1"/>
  <c r="AA4402" i="1" s="1"/>
  <c r="Y4398" i="1"/>
  <c r="AA4398" i="1" s="1"/>
  <c r="Y4394" i="1"/>
  <c r="AA4394" i="1" s="1"/>
  <c r="Y4390" i="1"/>
  <c r="AA4390" i="1" s="1"/>
  <c r="Y4386" i="1"/>
  <c r="AA4386" i="1" s="1"/>
  <c r="Y4382" i="1"/>
  <c r="AA4382" i="1" s="1"/>
  <c r="Y4378" i="1"/>
  <c r="AA4378" i="1" s="1"/>
  <c r="Y4374" i="1"/>
  <c r="AA4374" i="1" s="1"/>
  <c r="Y4370" i="1"/>
  <c r="AA4370" i="1" s="1"/>
  <c r="Y4366" i="1"/>
  <c r="AA4366" i="1" s="1"/>
  <c r="Y4362" i="1"/>
  <c r="AA4362" i="1" s="1"/>
  <c r="Y4358" i="1"/>
  <c r="AA4358" i="1" s="1"/>
  <c r="Y4354" i="1"/>
  <c r="AA4354" i="1" s="1"/>
  <c r="Y4350" i="1"/>
  <c r="AA4350" i="1" s="1"/>
  <c r="Y4346" i="1"/>
  <c r="AA4346" i="1" s="1"/>
  <c r="Y4342" i="1"/>
  <c r="AA4342" i="1" s="1"/>
  <c r="Y4338" i="1"/>
  <c r="AA4338" i="1" s="1"/>
  <c r="Y4334" i="1"/>
  <c r="AA4334" i="1" s="1"/>
  <c r="Y4330" i="1"/>
  <c r="AA4330" i="1" s="1"/>
  <c r="Y4326" i="1"/>
  <c r="AA4326" i="1" s="1"/>
  <c r="Y4322" i="1"/>
  <c r="AA4322" i="1" s="1"/>
  <c r="Y4318" i="1"/>
  <c r="AA4318" i="1" s="1"/>
  <c r="Y4314" i="1"/>
  <c r="AA4314" i="1" s="1"/>
  <c r="Y4310" i="1"/>
  <c r="AA4310" i="1" s="1"/>
  <c r="Y4306" i="1"/>
  <c r="AA4306" i="1" s="1"/>
  <c r="Y4302" i="1"/>
  <c r="AA4302" i="1" s="1"/>
  <c r="Y4298" i="1"/>
  <c r="AA4298" i="1" s="1"/>
  <c r="Y4294" i="1"/>
  <c r="AA4294" i="1" s="1"/>
  <c r="Y4290" i="1"/>
  <c r="AA4290" i="1" s="1"/>
  <c r="Y4286" i="1"/>
  <c r="AA4286" i="1" s="1"/>
  <c r="Y4282" i="1"/>
  <c r="AA4282" i="1" s="1"/>
  <c r="Y4278" i="1"/>
  <c r="AA4278" i="1" s="1"/>
  <c r="Y4274" i="1"/>
  <c r="AA4274" i="1" s="1"/>
  <c r="Y4270" i="1"/>
  <c r="AA4270" i="1" s="1"/>
  <c r="Y4266" i="1"/>
  <c r="AA4266" i="1" s="1"/>
  <c r="Y4262" i="1"/>
  <c r="AA4262" i="1" s="1"/>
  <c r="Y4258" i="1"/>
  <c r="AA4258" i="1" s="1"/>
  <c r="Y4254" i="1"/>
  <c r="AA4254" i="1" s="1"/>
  <c r="Y4250" i="1"/>
  <c r="AA4250" i="1" s="1"/>
  <c r="Y4246" i="1"/>
  <c r="Y4242" i="1"/>
  <c r="AA4242" i="1" s="1"/>
  <c r="Y4238" i="1"/>
  <c r="AA4238" i="1" s="1"/>
  <c r="Y4234" i="1"/>
  <c r="AA4234" i="1" s="1"/>
  <c r="Y4230" i="1"/>
  <c r="AA4230" i="1" s="1"/>
  <c r="Y4226" i="1"/>
  <c r="AA4226" i="1" s="1"/>
  <c r="Y4222" i="1"/>
  <c r="AA4222" i="1" s="1"/>
  <c r="Y4218" i="1"/>
  <c r="AA4218" i="1" s="1"/>
  <c r="Y4214" i="1"/>
  <c r="AA4214" i="1" s="1"/>
  <c r="Y4210" i="1"/>
  <c r="AA4210" i="1" s="1"/>
  <c r="Y4206" i="1"/>
  <c r="AA4206" i="1" s="1"/>
  <c r="Y4202" i="1"/>
  <c r="AA4202" i="1" s="1"/>
  <c r="Y4198" i="1"/>
  <c r="AA4198" i="1" s="1"/>
  <c r="Y4194" i="1"/>
  <c r="AA4194" i="1" s="1"/>
  <c r="Y4190" i="1"/>
  <c r="AA4190" i="1" s="1"/>
  <c r="Y4186" i="1"/>
  <c r="AA4186" i="1" s="1"/>
  <c r="Y4182" i="1"/>
  <c r="Y4178" i="1"/>
  <c r="AA4178" i="1" s="1"/>
  <c r="Y4174" i="1"/>
  <c r="AA4174" i="1" s="1"/>
  <c r="Y4170" i="1"/>
  <c r="AA4170" i="1" s="1"/>
  <c r="Y4166" i="1"/>
  <c r="AA4166" i="1" s="1"/>
  <c r="Y4162" i="1"/>
  <c r="AA4162" i="1" s="1"/>
  <c r="Y4158" i="1"/>
  <c r="AA4158" i="1" s="1"/>
  <c r="Y4154" i="1"/>
  <c r="AA4154" i="1" s="1"/>
  <c r="Y4150" i="1"/>
  <c r="AA4150" i="1" s="1"/>
  <c r="Y4146" i="1"/>
  <c r="AA4146" i="1" s="1"/>
  <c r="Y4142" i="1"/>
  <c r="AA4142" i="1" s="1"/>
  <c r="Y4138" i="1"/>
  <c r="AA4138" i="1" s="1"/>
  <c r="Y4134" i="1"/>
  <c r="AA4134" i="1" s="1"/>
  <c r="Y4130" i="1"/>
  <c r="AA4130" i="1" s="1"/>
  <c r="Y4126" i="1"/>
  <c r="AA4126" i="1" s="1"/>
  <c r="Y4122" i="1"/>
  <c r="AA4122" i="1" s="1"/>
  <c r="Y4118" i="1"/>
  <c r="AA4118" i="1" s="1"/>
  <c r="Y4114" i="1"/>
  <c r="AA4114" i="1" s="1"/>
  <c r="Y4110" i="1"/>
  <c r="AA4110" i="1" s="1"/>
  <c r="Y4106" i="1"/>
  <c r="AA4106" i="1" s="1"/>
  <c r="Y4102" i="1"/>
  <c r="AA4102" i="1" s="1"/>
  <c r="Y4098" i="1"/>
  <c r="AA4098" i="1" s="1"/>
  <c r="Y4094" i="1"/>
  <c r="AA4094" i="1" s="1"/>
  <c r="Y4090" i="1"/>
  <c r="AA4090" i="1" s="1"/>
  <c r="Y4086" i="1"/>
  <c r="AA4086" i="1" s="1"/>
  <c r="Y4082" i="1"/>
  <c r="AA4082" i="1" s="1"/>
  <c r="Y4078" i="1"/>
  <c r="AA4078" i="1" s="1"/>
  <c r="Y4074" i="1"/>
  <c r="AA4074" i="1" s="1"/>
  <c r="Y4070" i="1"/>
  <c r="AA4070" i="1" s="1"/>
  <c r="Y4066" i="1"/>
  <c r="AA4066" i="1" s="1"/>
  <c r="Y4062" i="1"/>
  <c r="AA4062" i="1" s="1"/>
  <c r="Y4058" i="1"/>
  <c r="AA4058" i="1" s="1"/>
  <c r="Y4054" i="1"/>
  <c r="AA4054" i="1" s="1"/>
  <c r="Y4050" i="1"/>
  <c r="AA4050" i="1" s="1"/>
  <c r="Y4046" i="1"/>
  <c r="AA4046" i="1" s="1"/>
  <c r="Y4042" i="1"/>
  <c r="AA4042" i="1" s="1"/>
  <c r="Y4038" i="1"/>
  <c r="AA4038" i="1" s="1"/>
  <c r="Y4034" i="1"/>
  <c r="AA4034" i="1" s="1"/>
  <c r="Y4030" i="1"/>
  <c r="AA4030" i="1" s="1"/>
  <c r="Y4026" i="1"/>
  <c r="AA4026" i="1" s="1"/>
  <c r="Y4022" i="1"/>
  <c r="AA4022" i="1" s="1"/>
  <c r="Y4018" i="1"/>
  <c r="AA4018" i="1" s="1"/>
  <c r="Y4014" i="1"/>
  <c r="AA4014" i="1" s="1"/>
  <c r="Y4010" i="1"/>
  <c r="AA4010" i="1" s="1"/>
  <c r="Y4006" i="1"/>
  <c r="AA4006" i="1" s="1"/>
  <c r="Y4002" i="1"/>
  <c r="AA4002" i="1" s="1"/>
  <c r="Y3998" i="1"/>
  <c r="AA3998" i="1" s="1"/>
  <c r="Y3994" i="1"/>
  <c r="AA3994" i="1" s="1"/>
  <c r="Y3990" i="1"/>
  <c r="Y3986" i="1"/>
  <c r="AA3986" i="1" s="1"/>
  <c r="Y3982" i="1"/>
  <c r="AA3982" i="1" s="1"/>
  <c r="Y3978" i="1"/>
  <c r="AA3978" i="1" s="1"/>
  <c r="Y3974" i="1"/>
  <c r="AA3974" i="1" s="1"/>
  <c r="Y3970" i="1"/>
  <c r="AA3970" i="1" s="1"/>
  <c r="Y3966" i="1"/>
  <c r="AA3966" i="1" s="1"/>
  <c r="Y3962" i="1"/>
  <c r="AA3962" i="1" s="1"/>
  <c r="Y3958" i="1"/>
  <c r="AA3958" i="1" s="1"/>
  <c r="Y3954" i="1"/>
  <c r="AA3954" i="1" s="1"/>
  <c r="Y3950" i="1"/>
  <c r="AA3950" i="1" s="1"/>
  <c r="Y3946" i="1"/>
  <c r="AA3946" i="1" s="1"/>
  <c r="Y3942" i="1"/>
  <c r="AA3942" i="1" s="1"/>
  <c r="Y3938" i="1"/>
  <c r="AA3938" i="1" s="1"/>
  <c r="Y3934" i="1"/>
  <c r="AA3934" i="1" s="1"/>
  <c r="Y3930" i="1"/>
  <c r="AA3930" i="1" s="1"/>
  <c r="Y3926" i="1"/>
  <c r="Y3922" i="1"/>
  <c r="AA3922" i="1" s="1"/>
  <c r="Y3918" i="1"/>
  <c r="AA3918" i="1" s="1"/>
  <c r="Y3914" i="1"/>
  <c r="AA3914" i="1" s="1"/>
  <c r="Y3910" i="1"/>
  <c r="AA3910" i="1" s="1"/>
  <c r="Y3906" i="1"/>
  <c r="AA3906" i="1" s="1"/>
  <c r="Y3902" i="1"/>
  <c r="AA3902" i="1" s="1"/>
  <c r="Y3898" i="1"/>
  <c r="AA3898" i="1" s="1"/>
  <c r="Y3894" i="1"/>
  <c r="AA3894" i="1" s="1"/>
  <c r="Y3890" i="1"/>
  <c r="AA3890" i="1" s="1"/>
  <c r="Y3886" i="1"/>
  <c r="AA3886" i="1" s="1"/>
  <c r="Y3882" i="1"/>
  <c r="AA3882" i="1" s="1"/>
  <c r="Y3878" i="1"/>
  <c r="AA3878" i="1" s="1"/>
  <c r="Y3874" i="1"/>
  <c r="AA3874" i="1" s="1"/>
  <c r="Y3870" i="1"/>
  <c r="AA3870" i="1" s="1"/>
  <c r="Y3866" i="1"/>
  <c r="AA3866" i="1" s="1"/>
  <c r="Y3862" i="1"/>
  <c r="AA3862" i="1" s="1"/>
  <c r="Y3858" i="1"/>
  <c r="AA3858" i="1" s="1"/>
  <c r="Y3854" i="1"/>
  <c r="AA3854" i="1" s="1"/>
  <c r="Y3850" i="1"/>
  <c r="AA3850" i="1" s="1"/>
  <c r="Y3846" i="1"/>
  <c r="AA3846" i="1" s="1"/>
  <c r="Y3842" i="1"/>
  <c r="AA3842" i="1" s="1"/>
  <c r="Y3838" i="1"/>
  <c r="AA3838" i="1" s="1"/>
  <c r="Y3834" i="1"/>
  <c r="AA3834" i="1" s="1"/>
  <c r="Y3830" i="1"/>
  <c r="AA3830" i="1" s="1"/>
  <c r="Y3826" i="1"/>
  <c r="AA3826" i="1" s="1"/>
  <c r="Y3822" i="1"/>
  <c r="AA3822" i="1" s="1"/>
  <c r="Y3818" i="1"/>
  <c r="AA3818" i="1" s="1"/>
  <c r="Y3814" i="1"/>
  <c r="AA3814" i="1" s="1"/>
  <c r="Y3810" i="1"/>
  <c r="AA3810" i="1" s="1"/>
  <c r="Y3806" i="1"/>
  <c r="AA3806" i="1" s="1"/>
  <c r="Y3802" i="1"/>
  <c r="AA3802" i="1" s="1"/>
  <c r="Y3798" i="1"/>
  <c r="AA3798" i="1" s="1"/>
  <c r="Y3794" i="1"/>
  <c r="AA3794" i="1" s="1"/>
  <c r="Y3790" i="1"/>
  <c r="AA3790" i="1" s="1"/>
  <c r="Y3786" i="1"/>
  <c r="AA3786" i="1" s="1"/>
  <c r="Y3782" i="1"/>
  <c r="AA3782" i="1" s="1"/>
  <c r="Y3778" i="1"/>
  <c r="AA3778" i="1" s="1"/>
  <c r="Y3774" i="1"/>
  <c r="AA3774" i="1" s="1"/>
  <c r="Y3770" i="1"/>
  <c r="AA3770" i="1" s="1"/>
  <c r="Y3766" i="1"/>
  <c r="AA3766" i="1" s="1"/>
  <c r="Y3762" i="1"/>
  <c r="AA3762" i="1" s="1"/>
  <c r="Y3758" i="1"/>
  <c r="AA3758" i="1" s="1"/>
  <c r="Y3754" i="1"/>
  <c r="AA3754" i="1" s="1"/>
  <c r="Y3750" i="1"/>
  <c r="AA3750" i="1" s="1"/>
  <c r="Y3746" i="1"/>
  <c r="AA3746" i="1" s="1"/>
  <c r="Y3742" i="1"/>
  <c r="AA3742" i="1" s="1"/>
  <c r="Y3738" i="1"/>
  <c r="AA3738" i="1" s="1"/>
  <c r="Y3734" i="1"/>
  <c r="Y3730" i="1"/>
  <c r="AA3730" i="1" s="1"/>
  <c r="Y3726" i="1"/>
  <c r="AA3726" i="1" s="1"/>
  <c r="Y3722" i="1"/>
  <c r="AA3722" i="1" s="1"/>
  <c r="Y3718" i="1"/>
  <c r="AA3718" i="1" s="1"/>
  <c r="Y3714" i="1"/>
  <c r="AA3714" i="1" s="1"/>
  <c r="Y3710" i="1"/>
  <c r="AA3710" i="1" s="1"/>
  <c r="Y3706" i="1"/>
  <c r="AA3706" i="1" s="1"/>
  <c r="Y3702" i="1"/>
  <c r="AA3702" i="1" s="1"/>
  <c r="Y3698" i="1"/>
  <c r="Y3694" i="1"/>
  <c r="AA3694" i="1" s="1"/>
  <c r="Y3690" i="1"/>
  <c r="AA3690" i="1" s="1"/>
  <c r="Y3686" i="1"/>
  <c r="AA3686" i="1" s="1"/>
  <c r="Y3682" i="1"/>
  <c r="AA3682" i="1" s="1"/>
  <c r="Y3678" i="1"/>
  <c r="AA3678" i="1" s="1"/>
  <c r="Y3674" i="1"/>
  <c r="Y3670" i="1"/>
  <c r="Y3666" i="1"/>
  <c r="AA3666" i="1" s="1"/>
  <c r="Y3662" i="1"/>
  <c r="AA3662" i="1" s="1"/>
  <c r="Y3658" i="1"/>
  <c r="AA3658" i="1" s="1"/>
  <c r="Y3654" i="1"/>
  <c r="AA3654" i="1" s="1"/>
  <c r="Y3650" i="1"/>
  <c r="AA3650" i="1" s="1"/>
  <c r="Y3646" i="1"/>
  <c r="AA3646" i="1" s="1"/>
  <c r="Y3642" i="1"/>
  <c r="AA3642" i="1" s="1"/>
  <c r="Y3638" i="1"/>
  <c r="AA3638" i="1" s="1"/>
  <c r="Y3634" i="1"/>
  <c r="AA3634" i="1" s="1"/>
  <c r="Y3630" i="1"/>
  <c r="AA3630" i="1" s="1"/>
  <c r="Y3626" i="1"/>
  <c r="AA3626" i="1" s="1"/>
  <c r="Y3622" i="1"/>
  <c r="AA3622" i="1" s="1"/>
  <c r="Y3618" i="1"/>
  <c r="AA3618" i="1" s="1"/>
  <c r="Y3614" i="1"/>
  <c r="AA3614" i="1" s="1"/>
  <c r="Y3610" i="1"/>
  <c r="AA3610" i="1" s="1"/>
  <c r="Y3606" i="1"/>
  <c r="AA3606" i="1" s="1"/>
  <c r="Y3602" i="1"/>
  <c r="AA3602" i="1" s="1"/>
  <c r="Y3598" i="1"/>
  <c r="AA3598" i="1" s="1"/>
  <c r="Y3594" i="1"/>
  <c r="AA3594" i="1" s="1"/>
  <c r="Y3590" i="1"/>
  <c r="AA3590" i="1" s="1"/>
  <c r="Y3586" i="1"/>
  <c r="AA3586" i="1" s="1"/>
  <c r="Y3582" i="1"/>
  <c r="AA3582" i="1" s="1"/>
  <c r="Y3578" i="1"/>
  <c r="AA3578" i="1" s="1"/>
  <c r="Y6885" i="1"/>
  <c r="AA6885" i="1" s="1"/>
  <c r="Y6581" i="1"/>
  <c r="AA6581" i="1" s="1"/>
  <c r="Y6340" i="1"/>
  <c r="AA6340" i="1" s="1"/>
  <c r="Y6248" i="1"/>
  <c r="AA6248" i="1" s="1"/>
  <c r="Y6184" i="1"/>
  <c r="AA6184" i="1" s="1"/>
  <c r="Y6120" i="1"/>
  <c r="AA6120" i="1" s="1"/>
  <c r="Y6056" i="1"/>
  <c r="AA6056" i="1" s="1"/>
  <c r="Y5992" i="1"/>
  <c r="AA5992" i="1" s="1"/>
  <c r="Y5928" i="1"/>
  <c r="Y5864" i="1"/>
  <c r="AA5864" i="1" s="1"/>
  <c r="Y5800" i="1"/>
  <c r="AA5800" i="1" s="1"/>
  <c r="Y5772" i="1"/>
  <c r="AA5772" i="1" s="1"/>
  <c r="Y5751" i="1"/>
  <c r="AA5751" i="1" s="1"/>
  <c r="Y5730" i="1"/>
  <c r="AA5730" i="1" s="1"/>
  <c r="Y5708" i="1"/>
  <c r="AA5708" i="1" s="1"/>
  <c r="Y5687" i="1"/>
  <c r="AA5687" i="1" s="1"/>
  <c r="Y5666" i="1"/>
  <c r="AA5666" i="1" s="1"/>
  <c r="Y5646" i="1"/>
  <c r="AA5646" i="1" s="1"/>
  <c r="Y5630" i="1"/>
  <c r="AA5630" i="1" s="1"/>
  <c r="Y5614" i="1"/>
  <c r="AA5614" i="1" s="1"/>
  <c r="Y5598" i="1"/>
  <c r="AA5598" i="1" s="1"/>
  <c r="Y5582" i="1"/>
  <c r="AA5582" i="1" s="1"/>
  <c r="Y5566" i="1"/>
  <c r="AA5566" i="1" s="1"/>
  <c r="Y5550" i="1"/>
  <c r="AA5550" i="1" s="1"/>
  <c r="Y5534" i="1"/>
  <c r="AA5534" i="1" s="1"/>
  <c r="Y5518" i="1"/>
  <c r="AA5518" i="1" s="1"/>
  <c r="Y5502" i="1"/>
  <c r="AA5502" i="1" s="1"/>
  <c r="Y5486" i="1"/>
  <c r="AA5486" i="1" s="1"/>
  <c r="Y5470" i="1"/>
  <c r="AA5470" i="1" s="1"/>
  <c r="Y5454" i="1"/>
  <c r="AA5454" i="1" s="1"/>
  <c r="Y5438" i="1"/>
  <c r="AA5438" i="1" s="1"/>
  <c r="Y5422" i="1"/>
  <c r="AA5422" i="1" s="1"/>
  <c r="Y5406" i="1"/>
  <c r="AA5406" i="1" s="1"/>
  <c r="Y5390" i="1"/>
  <c r="AA5390" i="1" s="1"/>
  <c r="Y5374" i="1"/>
  <c r="AA5374" i="1" s="1"/>
  <c r="Y5358" i="1"/>
  <c r="AA5358" i="1" s="1"/>
  <c r="Y5342" i="1"/>
  <c r="AA5342" i="1" s="1"/>
  <c r="Y5326" i="1"/>
  <c r="AA5326" i="1" s="1"/>
  <c r="Y5310" i="1"/>
  <c r="AA5310" i="1" s="1"/>
  <c r="Y5294" i="1"/>
  <c r="AA5294" i="1" s="1"/>
  <c r="Y5278" i="1"/>
  <c r="Y5262" i="1"/>
  <c r="AA5262" i="1" s="1"/>
  <c r="Y5246" i="1"/>
  <c r="AA5246" i="1" s="1"/>
  <c r="Y5230" i="1"/>
  <c r="AA5230" i="1" s="1"/>
  <c r="Y5214" i="1"/>
  <c r="AA5214" i="1" s="1"/>
  <c r="Y5198" i="1"/>
  <c r="AA5198" i="1" s="1"/>
  <c r="Y5182" i="1"/>
  <c r="AA5182" i="1" s="1"/>
  <c r="Y5166" i="1"/>
  <c r="AA5166" i="1" s="1"/>
  <c r="Y5150" i="1"/>
  <c r="AA5150" i="1" s="1"/>
  <c r="Y5134" i="1"/>
  <c r="AA5134" i="1" s="1"/>
  <c r="Y5118" i="1"/>
  <c r="AA5118" i="1" s="1"/>
  <c r="Y5102" i="1"/>
  <c r="AA5102" i="1" s="1"/>
  <c r="Y5086" i="1"/>
  <c r="AA5086" i="1" s="1"/>
  <c r="Y5070" i="1"/>
  <c r="AA5070" i="1" s="1"/>
  <c r="Y5054" i="1"/>
  <c r="AA5054" i="1" s="1"/>
  <c r="Y5038" i="1"/>
  <c r="AA5038" i="1" s="1"/>
  <c r="Y5022" i="1"/>
  <c r="AA5022" i="1" s="1"/>
  <c r="Y5006" i="1"/>
  <c r="AA5006" i="1" s="1"/>
  <c r="Y4990" i="1"/>
  <c r="AA4990" i="1" s="1"/>
  <c r="Y4974" i="1"/>
  <c r="AA4974" i="1" s="1"/>
  <c r="Y4958" i="1"/>
  <c r="AA4958" i="1" s="1"/>
  <c r="Y4942" i="1"/>
  <c r="AA4942" i="1" s="1"/>
  <c r="Y4926" i="1"/>
  <c r="AA4926" i="1" s="1"/>
  <c r="Y4910" i="1"/>
  <c r="AA4910" i="1" s="1"/>
  <c r="Y4894" i="1"/>
  <c r="AA4894" i="1" s="1"/>
  <c r="Y4878" i="1"/>
  <c r="AA4878" i="1" s="1"/>
  <c r="Y4862" i="1"/>
  <c r="AA4862" i="1" s="1"/>
  <c r="Y4846" i="1"/>
  <c r="AA4846" i="1" s="1"/>
  <c r="Y4830" i="1"/>
  <c r="AA4830" i="1" s="1"/>
  <c r="Y4814" i="1"/>
  <c r="AA4814" i="1" s="1"/>
  <c r="Y4798" i="1"/>
  <c r="AA4798" i="1" s="1"/>
  <c r="Y4782" i="1"/>
  <c r="AA4782" i="1" s="1"/>
  <c r="Y4766" i="1"/>
  <c r="AA4766" i="1" s="1"/>
  <c r="Y4750" i="1"/>
  <c r="AA4750" i="1" s="1"/>
  <c r="Y4734" i="1"/>
  <c r="AA4734" i="1" s="1"/>
  <c r="Y4718" i="1"/>
  <c r="AA4718" i="1" s="1"/>
  <c r="Y4705" i="1"/>
  <c r="AA4705" i="1" s="1"/>
  <c r="Y4697" i="1"/>
  <c r="AA4697" i="1" s="1"/>
  <c r="Y4689" i="1"/>
  <c r="AA4689" i="1" s="1"/>
  <c r="Y4681" i="1"/>
  <c r="AA4681" i="1" s="1"/>
  <c r="Y4673" i="1"/>
  <c r="AA4673" i="1" s="1"/>
  <c r="Y4665" i="1"/>
  <c r="AA4665" i="1" s="1"/>
  <c r="Y4657" i="1"/>
  <c r="AA4657" i="1" s="1"/>
  <c r="Y4649" i="1"/>
  <c r="AA4649" i="1" s="1"/>
  <c r="Y4641" i="1"/>
  <c r="AA4641" i="1" s="1"/>
  <c r="Y4633" i="1"/>
  <c r="AA4633" i="1" s="1"/>
  <c r="Y4625" i="1"/>
  <c r="AA4625" i="1" s="1"/>
  <c r="Y4617" i="1"/>
  <c r="AA4617" i="1" s="1"/>
  <c r="Y4609" i="1"/>
  <c r="AA4609" i="1" s="1"/>
  <c r="Y4601" i="1"/>
  <c r="AA4601" i="1" s="1"/>
  <c r="Y4593" i="1"/>
  <c r="AA4593" i="1" s="1"/>
  <c r="Y4585" i="1"/>
  <c r="AA4585" i="1" s="1"/>
  <c r="Y4577" i="1"/>
  <c r="AA4577" i="1" s="1"/>
  <c r="Y4569" i="1"/>
  <c r="AA4569" i="1" s="1"/>
  <c r="Y4561" i="1"/>
  <c r="AA4561" i="1" s="1"/>
  <c r="Y4557" i="1"/>
  <c r="AA4557" i="1" s="1"/>
  <c r="Y4553" i="1"/>
  <c r="AA4553" i="1" s="1"/>
  <c r="Y4549" i="1"/>
  <c r="AA4549" i="1" s="1"/>
  <c r="Y4545" i="1"/>
  <c r="AA4545" i="1" s="1"/>
  <c r="Y4541" i="1"/>
  <c r="AA4541" i="1" s="1"/>
  <c r="Y4537" i="1"/>
  <c r="AA4537" i="1" s="1"/>
  <c r="Y4533" i="1"/>
  <c r="AA4533" i="1" s="1"/>
  <c r="Y4529" i="1"/>
  <c r="AA4529" i="1" s="1"/>
  <c r="Y4525" i="1"/>
  <c r="AA4525" i="1" s="1"/>
  <c r="Y4521" i="1"/>
  <c r="AA4521" i="1" s="1"/>
  <c r="Y4517" i="1"/>
  <c r="AA4517" i="1" s="1"/>
  <c r="Y4513" i="1"/>
  <c r="AA4513" i="1" s="1"/>
  <c r="Y4509" i="1"/>
  <c r="AA4509" i="1" s="1"/>
  <c r="Y4505" i="1"/>
  <c r="AA4505" i="1" s="1"/>
  <c r="Y4501" i="1"/>
  <c r="AA4501" i="1" s="1"/>
  <c r="Y4497" i="1"/>
  <c r="AA4497" i="1" s="1"/>
  <c r="Y4493" i="1"/>
  <c r="AA4493" i="1" s="1"/>
  <c r="Y4489" i="1"/>
  <c r="AA4489" i="1" s="1"/>
  <c r="Y4485" i="1"/>
  <c r="AA4485" i="1" s="1"/>
  <c r="Y4481" i="1"/>
  <c r="AA4481" i="1" s="1"/>
  <c r="Y4477" i="1"/>
  <c r="AA4477" i="1" s="1"/>
  <c r="Y4473" i="1"/>
  <c r="AA4473" i="1" s="1"/>
  <c r="Y4469" i="1"/>
  <c r="AA4469" i="1" s="1"/>
  <c r="Y4465" i="1"/>
  <c r="AA4465" i="1" s="1"/>
  <c r="Y4461" i="1"/>
  <c r="AA4461" i="1" s="1"/>
  <c r="Y4457" i="1"/>
  <c r="AA4457" i="1" s="1"/>
  <c r="Y4453" i="1"/>
  <c r="AA4453" i="1" s="1"/>
  <c r="Y4449" i="1"/>
  <c r="AA4449" i="1" s="1"/>
  <c r="Y4445" i="1"/>
  <c r="AA4445" i="1" s="1"/>
  <c r="Y4441" i="1"/>
  <c r="AA4441" i="1" s="1"/>
  <c r="Y4437" i="1"/>
  <c r="AA4437" i="1" s="1"/>
  <c r="Y4433" i="1"/>
  <c r="AA4433" i="1" s="1"/>
  <c r="Y4429" i="1"/>
  <c r="AA4429" i="1" s="1"/>
  <c r="Y4425" i="1"/>
  <c r="AA4425" i="1" s="1"/>
  <c r="Y4421" i="1"/>
  <c r="AA4421" i="1" s="1"/>
  <c r="Y4417" i="1"/>
  <c r="AA4417" i="1" s="1"/>
  <c r="Y4413" i="1"/>
  <c r="AA4413" i="1" s="1"/>
  <c r="Y4409" i="1"/>
  <c r="AA4409" i="1" s="1"/>
  <c r="Y4405" i="1"/>
  <c r="AA4405" i="1" s="1"/>
  <c r="Y4401" i="1"/>
  <c r="AA4401" i="1" s="1"/>
  <c r="Y4397" i="1"/>
  <c r="AA4397" i="1" s="1"/>
  <c r="Y4393" i="1"/>
  <c r="AA4393" i="1" s="1"/>
  <c r="Y4389" i="1"/>
  <c r="AA4389" i="1" s="1"/>
  <c r="Y4385" i="1"/>
  <c r="AA4385" i="1" s="1"/>
  <c r="Y4381" i="1"/>
  <c r="AA4381" i="1" s="1"/>
  <c r="Y4377" i="1"/>
  <c r="AA4377" i="1" s="1"/>
  <c r="Y4373" i="1"/>
  <c r="AA4373" i="1" s="1"/>
  <c r="Y4369" i="1"/>
  <c r="AA4369" i="1" s="1"/>
  <c r="Y4365" i="1"/>
  <c r="AA4365" i="1" s="1"/>
  <c r="Y4361" i="1"/>
  <c r="AA4361" i="1" s="1"/>
  <c r="Y4357" i="1"/>
  <c r="AA4357" i="1" s="1"/>
  <c r="Y4353" i="1"/>
  <c r="AA4353" i="1" s="1"/>
  <c r="Y4349" i="1"/>
  <c r="AA4349" i="1" s="1"/>
  <c r="Y4345" i="1"/>
  <c r="AA4345" i="1" s="1"/>
  <c r="Y4341" i="1"/>
  <c r="AA4341" i="1" s="1"/>
  <c r="Y4337" i="1"/>
  <c r="AA4337" i="1" s="1"/>
  <c r="Y4333" i="1"/>
  <c r="AA4333" i="1" s="1"/>
  <c r="Y4329" i="1"/>
  <c r="AA4329" i="1" s="1"/>
  <c r="Y4325" i="1"/>
  <c r="AA4325" i="1" s="1"/>
  <c r="Y4321" i="1"/>
  <c r="AA4321" i="1" s="1"/>
  <c r="Y4317" i="1"/>
  <c r="AA4317" i="1" s="1"/>
  <c r="Y4313" i="1"/>
  <c r="AA4313" i="1" s="1"/>
  <c r="Y4309" i="1"/>
  <c r="AA4309" i="1" s="1"/>
  <c r="Y4305" i="1"/>
  <c r="AA4305" i="1" s="1"/>
  <c r="Y4301" i="1"/>
  <c r="AA4301" i="1" s="1"/>
  <c r="Y4297" i="1"/>
  <c r="Y4293" i="1"/>
  <c r="AA4293" i="1" s="1"/>
  <c r="Y4289" i="1"/>
  <c r="AA4289" i="1" s="1"/>
  <c r="Y4285" i="1"/>
  <c r="AA4285" i="1" s="1"/>
  <c r="Y4281" i="1"/>
  <c r="AA4281" i="1" s="1"/>
  <c r="Y4277" i="1"/>
  <c r="AA4277" i="1" s="1"/>
  <c r="Y4273" i="1"/>
  <c r="AA4273" i="1" s="1"/>
  <c r="Y4269" i="1"/>
  <c r="AA4269" i="1" s="1"/>
  <c r="Y4265" i="1"/>
  <c r="AA4265" i="1" s="1"/>
  <c r="Y4261" i="1"/>
  <c r="AA4261" i="1" s="1"/>
  <c r="Y4257" i="1"/>
  <c r="AA4257" i="1" s="1"/>
  <c r="Y4253" i="1"/>
  <c r="AA4253" i="1" s="1"/>
  <c r="Y4249" i="1"/>
  <c r="AA4249" i="1" s="1"/>
  <c r="Y4245" i="1"/>
  <c r="AA4245" i="1" s="1"/>
  <c r="Y4241" i="1"/>
  <c r="AA4241" i="1" s="1"/>
  <c r="Y4237" i="1"/>
  <c r="AA4237" i="1" s="1"/>
  <c r="Y4233" i="1"/>
  <c r="AA4233" i="1" s="1"/>
  <c r="Y4229" i="1"/>
  <c r="AA4229" i="1" s="1"/>
  <c r="Y4225" i="1"/>
  <c r="AA4225" i="1" s="1"/>
  <c r="Y4221" i="1"/>
  <c r="AA4221" i="1" s="1"/>
  <c r="Y4217" i="1"/>
  <c r="AA4217" i="1" s="1"/>
  <c r="Y4213" i="1"/>
  <c r="AA4213" i="1" s="1"/>
  <c r="Y4209" i="1"/>
  <c r="AA4209" i="1" s="1"/>
  <c r="Y4205" i="1"/>
  <c r="AA4205" i="1" s="1"/>
  <c r="Y4201" i="1"/>
  <c r="AA4201" i="1" s="1"/>
  <c r="Y4197" i="1"/>
  <c r="AA4197" i="1" s="1"/>
  <c r="Y4193" i="1"/>
  <c r="AA4193" i="1" s="1"/>
  <c r="Y4189" i="1"/>
  <c r="AA4189" i="1" s="1"/>
  <c r="Y4185" i="1"/>
  <c r="AA4185" i="1" s="1"/>
  <c r="Y4181" i="1"/>
  <c r="AA4181" i="1" s="1"/>
  <c r="Y4177" i="1"/>
  <c r="AA4177" i="1" s="1"/>
  <c r="Y4173" i="1"/>
  <c r="AA4173" i="1" s="1"/>
  <c r="Y4169" i="1"/>
  <c r="AA4169" i="1" s="1"/>
  <c r="Y4165" i="1"/>
  <c r="AA4165" i="1" s="1"/>
  <c r="Y4161" i="1"/>
  <c r="AA4161" i="1" s="1"/>
  <c r="Y4157" i="1"/>
  <c r="AA4157" i="1" s="1"/>
  <c r="Y4153" i="1"/>
  <c r="AA4153" i="1" s="1"/>
  <c r="Y4149" i="1"/>
  <c r="AA4149" i="1" s="1"/>
  <c r="Y4145" i="1"/>
  <c r="AA4145" i="1" s="1"/>
  <c r="Y4141" i="1"/>
  <c r="AA4141" i="1" s="1"/>
  <c r="Y4137" i="1"/>
  <c r="AA4137" i="1" s="1"/>
  <c r="Y4133" i="1"/>
  <c r="AA4133" i="1" s="1"/>
  <c r="Y4129" i="1"/>
  <c r="AA4129" i="1" s="1"/>
  <c r="Y4125" i="1"/>
  <c r="AA4125" i="1" s="1"/>
  <c r="Y4121" i="1"/>
  <c r="AA4121" i="1" s="1"/>
  <c r="Y4117" i="1"/>
  <c r="AA4117" i="1" s="1"/>
  <c r="Y4113" i="1"/>
  <c r="AA4113" i="1" s="1"/>
  <c r="Y4109" i="1"/>
  <c r="AA4109" i="1" s="1"/>
  <c r="Y4105" i="1"/>
  <c r="AA4105" i="1" s="1"/>
  <c r="Y4101" i="1"/>
  <c r="AA4101" i="1" s="1"/>
  <c r="Y4097" i="1"/>
  <c r="AA4097" i="1" s="1"/>
  <c r="Y4093" i="1"/>
  <c r="AA4093" i="1" s="1"/>
  <c r="Y4089" i="1"/>
  <c r="AA4089" i="1" s="1"/>
  <c r="Y4085" i="1"/>
  <c r="AA4085" i="1" s="1"/>
  <c r="Y4081" i="1"/>
  <c r="AA4081" i="1" s="1"/>
  <c r="Y4077" i="1"/>
  <c r="AA4077" i="1" s="1"/>
  <c r="Y4073" i="1"/>
  <c r="AA4073" i="1" s="1"/>
  <c r="Y4069" i="1"/>
  <c r="AA4069" i="1" s="1"/>
  <c r="Y4065" i="1"/>
  <c r="AA4065" i="1" s="1"/>
  <c r="Y4061" i="1"/>
  <c r="AA4061" i="1" s="1"/>
  <c r="Y4057" i="1"/>
  <c r="AA4057" i="1" s="1"/>
  <c r="Y4053" i="1"/>
  <c r="AA4053" i="1" s="1"/>
  <c r="Y4049" i="1"/>
  <c r="AA4049" i="1" s="1"/>
  <c r="Y4045" i="1"/>
  <c r="AA4045" i="1" s="1"/>
  <c r="Y4041" i="1"/>
  <c r="AA4041" i="1" s="1"/>
  <c r="Y4037" i="1"/>
  <c r="AA4037" i="1" s="1"/>
  <c r="Y4033" i="1"/>
  <c r="AA4033" i="1" s="1"/>
  <c r="Y4029" i="1"/>
  <c r="AA4029" i="1" s="1"/>
  <c r="Y4025" i="1"/>
  <c r="AA4025" i="1" s="1"/>
  <c r="Y4021" i="1"/>
  <c r="AA4021" i="1" s="1"/>
  <c r="Y4017" i="1"/>
  <c r="AA4017" i="1" s="1"/>
  <c r="Y4013" i="1"/>
  <c r="AA4013" i="1" s="1"/>
  <c r="Y4009" i="1"/>
  <c r="AA4009" i="1" s="1"/>
  <c r="Y4005" i="1"/>
  <c r="AA4005" i="1" s="1"/>
  <c r="Y4001" i="1"/>
  <c r="AA4001" i="1" s="1"/>
  <c r="Y3997" i="1"/>
  <c r="AA3997" i="1" s="1"/>
  <c r="Y3993" i="1"/>
  <c r="AA3993" i="1" s="1"/>
  <c r="Y3989" i="1"/>
  <c r="AA3989" i="1" s="1"/>
  <c r="Y3985" i="1"/>
  <c r="AA3985" i="1" s="1"/>
  <c r="Y3981" i="1"/>
  <c r="AA3981" i="1" s="1"/>
  <c r="Y3977" i="1"/>
  <c r="AA3977" i="1" s="1"/>
  <c r="Y3973" i="1"/>
  <c r="AA3973" i="1" s="1"/>
  <c r="Y3969" i="1"/>
  <c r="AA3969" i="1" s="1"/>
  <c r="Y3965" i="1"/>
  <c r="AA3965" i="1" s="1"/>
  <c r="Y3961" i="1"/>
  <c r="AA3961" i="1" s="1"/>
  <c r="Y3957" i="1"/>
  <c r="AA3957" i="1" s="1"/>
  <c r="Y3953" i="1"/>
  <c r="AA3953" i="1" s="1"/>
  <c r="Y3949" i="1"/>
  <c r="AA3949" i="1" s="1"/>
  <c r="Y3945" i="1"/>
  <c r="Y3941" i="1"/>
  <c r="AA3941" i="1" s="1"/>
  <c r="Y3937" i="1"/>
  <c r="AA3937" i="1" s="1"/>
  <c r="Y3933" i="1"/>
  <c r="AA3933" i="1" s="1"/>
  <c r="Y3929" i="1"/>
  <c r="AA3929" i="1" s="1"/>
  <c r="Y3925" i="1"/>
  <c r="AA3925" i="1" s="1"/>
  <c r="Y3921" i="1"/>
  <c r="AA3921" i="1" s="1"/>
  <c r="Y3917" i="1"/>
  <c r="AA3917" i="1" s="1"/>
  <c r="Y3913" i="1"/>
  <c r="AA3913" i="1" s="1"/>
  <c r="Y3909" i="1"/>
  <c r="AA3909" i="1" s="1"/>
  <c r="Y3905" i="1"/>
  <c r="AA3905" i="1" s="1"/>
  <c r="Y3901" i="1"/>
  <c r="AA3901" i="1" s="1"/>
  <c r="Y3897" i="1"/>
  <c r="AA3897" i="1" s="1"/>
  <c r="Y3893" i="1"/>
  <c r="AA3893" i="1" s="1"/>
  <c r="Y3889" i="1"/>
  <c r="AA3889" i="1" s="1"/>
  <c r="Y3885" i="1"/>
  <c r="AA3885" i="1" s="1"/>
  <c r="Y3881" i="1"/>
  <c r="Y3877" i="1"/>
  <c r="AA3877" i="1" s="1"/>
  <c r="Y3873" i="1"/>
  <c r="AA3873" i="1" s="1"/>
  <c r="Y3869" i="1"/>
  <c r="AA3869" i="1" s="1"/>
  <c r="Y3865" i="1"/>
  <c r="AA3865" i="1" s="1"/>
  <c r="Y3861" i="1"/>
  <c r="AA3861" i="1" s="1"/>
  <c r="Y3857" i="1"/>
  <c r="AA3857" i="1" s="1"/>
  <c r="Y3853" i="1"/>
  <c r="AA3853" i="1" s="1"/>
  <c r="Y3849" i="1"/>
  <c r="AA3849" i="1" s="1"/>
  <c r="Y3845" i="1"/>
  <c r="AA3845" i="1" s="1"/>
  <c r="Y3841" i="1"/>
  <c r="AA3841" i="1" s="1"/>
  <c r="Y3837" i="1"/>
  <c r="AA3837" i="1" s="1"/>
  <c r="Y3833" i="1"/>
  <c r="AA3833" i="1" s="1"/>
  <c r="Y3829" i="1"/>
  <c r="AA3829" i="1" s="1"/>
  <c r="Y3825" i="1"/>
  <c r="AA3825" i="1" s="1"/>
  <c r="Y3821" i="1"/>
  <c r="AA3821" i="1" s="1"/>
  <c r="Y3817" i="1"/>
  <c r="AA3817" i="1" s="1"/>
  <c r="Y3813" i="1"/>
  <c r="AA3813" i="1" s="1"/>
  <c r="Y3809" i="1"/>
  <c r="AA3809" i="1" s="1"/>
  <c r="Y3805" i="1"/>
  <c r="AA3805" i="1" s="1"/>
  <c r="Y3801" i="1"/>
  <c r="AA3801" i="1" s="1"/>
  <c r="Y3797" i="1"/>
  <c r="AA3797" i="1" s="1"/>
  <c r="Y3793" i="1"/>
  <c r="AA3793" i="1" s="1"/>
  <c r="Y3789" i="1"/>
  <c r="AA3789" i="1" s="1"/>
  <c r="Y3785" i="1"/>
  <c r="AA3785" i="1" s="1"/>
  <c r="Y3781" i="1"/>
  <c r="AA3781" i="1" s="1"/>
  <c r="Y3777" i="1"/>
  <c r="AA3777" i="1" s="1"/>
  <c r="Y3773" i="1"/>
  <c r="AA3773" i="1" s="1"/>
  <c r="Y3769" i="1"/>
  <c r="AA3769" i="1" s="1"/>
  <c r="Y3765" i="1"/>
  <c r="AA3765" i="1" s="1"/>
  <c r="Y3761" i="1"/>
  <c r="AA3761" i="1" s="1"/>
  <c r="Y3757" i="1"/>
  <c r="AA3757" i="1" s="1"/>
  <c r="Y3753" i="1"/>
  <c r="AA3753" i="1" s="1"/>
  <c r="Y3749" i="1"/>
  <c r="AA3749" i="1" s="1"/>
  <c r="Y3745" i="1"/>
  <c r="AA3745" i="1" s="1"/>
  <c r="Y3741" i="1"/>
  <c r="AA3741" i="1" s="1"/>
  <c r="Y3737" i="1"/>
  <c r="AA3737" i="1" s="1"/>
  <c r="Y3733" i="1"/>
  <c r="AA3733" i="1" s="1"/>
  <c r="Y3729" i="1"/>
  <c r="AA3729" i="1" s="1"/>
  <c r="Y3725" i="1"/>
  <c r="AA3725" i="1" s="1"/>
  <c r="Y3721" i="1"/>
  <c r="Y3717" i="1"/>
  <c r="AA3717" i="1" s="1"/>
  <c r="Y3713" i="1"/>
  <c r="AA3713" i="1" s="1"/>
  <c r="Y3709" i="1"/>
  <c r="AA3709" i="1" s="1"/>
  <c r="Y3705" i="1"/>
  <c r="AA3705" i="1" s="1"/>
  <c r="Y3701" i="1"/>
  <c r="AA3701" i="1" s="1"/>
  <c r="Y3697" i="1"/>
  <c r="AA3697" i="1" s="1"/>
  <c r="Y3693" i="1"/>
  <c r="AA3693" i="1" s="1"/>
  <c r="Y3689" i="1"/>
  <c r="AA3689" i="1" s="1"/>
  <c r="Y3685" i="1"/>
  <c r="AA3685" i="1" s="1"/>
  <c r="Y3681" i="1"/>
  <c r="AA3681" i="1" s="1"/>
  <c r="Y3677" i="1"/>
  <c r="AA3677" i="1" s="1"/>
  <c r="Y3673" i="1"/>
  <c r="AA3673" i="1" s="1"/>
  <c r="Y3669" i="1"/>
  <c r="AA3669" i="1" s="1"/>
  <c r="Y3665" i="1"/>
  <c r="AA3665" i="1" s="1"/>
  <c r="Y3661" i="1"/>
  <c r="AA3661" i="1" s="1"/>
  <c r="Y3657" i="1"/>
  <c r="AA3657" i="1" s="1"/>
  <c r="Y3653" i="1"/>
  <c r="AA3653" i="1" s="1"/>
  <c r="Y3649" i="1"/>
  <c r="AA3649" i="1" s="1"/>
  <c r="Y3645" i="1"/>
  <c r="AA3645" i="1" s="1"/>
  <c r="Y3641" i="1"/>
  <c r="AA3641" i="1" s="1"/>
  <c r="Y3637" i="1"/>
  <c r="AA3637" i="1" s="1"/>
  <c r="Y3633" i="1"/>
  <c r="AA3633" i="1" s="1"/>
  <c r="Y3629" i="1"/>
  <c r="AA3629" i="1" s="1"/>
  <c r="Y3625" i="1"/>
  <c r="AA3625" i="1" s="1"/>
  <c r="Y3621" i="1"/>
  <c r="AA3621" i="1" s="1"/>
  <c r="Y3617" i="1"/>
  <c r="AA3617" i="1" s="1"/>
  <c r="Y3613" i="1"/>
  <c r="AA3613" i="1" s="1"/>
  <c r="Y3609" i="1"/>
  <c r="AA3609" i="1" s="1"/>
  <c r="Y3605" i="1"/>
  <c r="AA3605" i="1" s="1"/>
  <c r="Y3601" i="1"/>
  <c r="AA3601" i="1" s="1"/>
  <c r="Y3597" i="1"/>
  <c r="AA3597" i="1" s="1"/>
  <c r="Y3593" i="1"/>
  <c r="AA3593" i="1" s="1"/>
  <c r="Y3589" i="1"/>
  <c r="AA3589" i="1" s="1"/>
  <c r="Y3585" i="1"/>
  <c r="AA3585" i="1" s="1"/>
  <c r="Y3581" i="1"/>
  <c r="AA3581" i="1" s="1"/>
  <c r="Y3577" i="1"/>
  <c r="AA3577" i="1" s="1"/>
  <c r="Y3573" i="1"/>
  <c r="AA3573" i="1" s="1"/>
  <c r="Y6792" i="1"/>
  <c r="AA6792" i="1" s="1"/>
  <c r="Y6517" i="1"/>
  <c r="AA6517" i="1" s="1"/>
  <c r="Y6308" i="1"/>
  <c r="AA6308" i="1" s="1"/>
  <c r="Y6232" i="1"/>
  <c r="AA6232" i="1" s="1"/>
  <c r="Y6168" i="1"/>
  <c r="AA6168" i="1" s="1"/>
  <c r="Y6104" i="1"/>
  <c r="AA6104" i="1" s="1"/>
  <c r="Y6040" i="1"/>
  <c r="AA6040" i="1" s="1"/>
  <c r="Y5976" i="1"/>
  <c r="AA5976" i="1" s="1"/>
  <c r="Y5912" i="1"/>
  <c r="AA5912" i="1" s="1"/>
  <c r="Y5848" i="1"/>
  <c r="AA5848" i="1" s="1"/>
  <c r="Y5788" i="1"/>
  <c r="AA5788" i="1" s="1"/>
  <c r="Y5767" i="1"/>
  <c r="AA5767" i="1" s="1"/>
  <c r="Y5746" i="1"/>
  <c r="AA5746" i="1" s="1"/>
  <c r="Y5724" i="1"/>
  <c r="AA5724" i="1" s="1"/>
  <c r="Y5703" i="1"/>
  <c r="AA5703" i="1" s="1"/>
  <c r="Y5682" i="1"/>
  <c r="AA5682" i="1" s="1"/>
  <c r="Y5660" i="1"/>
  <c r="AA5660" i="1" s="1"/>
  <c r="Y5642" i="1"/>
  <c r="AA5642" i="1" s="1"/>
  <c r="Y5626" i="1"/>
  <c r="AA5626" i="1" s="1"/>
  <c r="Y5610" i="1"/>
  <c r="AA5610" i="1" s="1"/>
  <c r="Y5594" i="1"/>
  <c r="AA5594" i="1" s="1"/>
  <c r="Y5578" i="1"/>
  <c r="AA5578" i="1" s="1"/>
  <c r="Y5562" i="1"/>
  <c r="AA5562" i="1" s="1"/>
  <c r="Y5546" i="1"/>
  <c r="AA5546" i="1" s="1"/>
  <c r="Y5530" i="1"/>
  <c r="AA5530" i="1" s="1"/>
  <c r="Y5514" i="1"/>
  <c r="AA5514" i="1" s="1"/>
  <c r="Y5498" i="1"/>
  <c r="AA5498" i="1" s="1"/>
  <c r="Y5482" i="1"/>
  <c r="AA5482" i="1" s="1"/>
  <c r="Y5466" i="1"/>
  <c r="AA5466" i="1" s="1"/>
  <c r="Y5450" i="1"/>
  <c r="AA5450" i="1" s="1"/>
  <c r="Y5434" i="1"/>
  <c r="AA5434" i="1" s="1"/>
  <c r="Y5418" i="1"/>
  <c r="AA5418" i="1" s="1"/>
  <c r="Y5402" i="1"/>
  <c r="AA5402" i="1" s="1"/>
  <c r="Y5386" i="1"/>
  <c r="AA5386" i="1" s="1"/>
  <c r="Y5370" i="1"/>
  <c r="AA5370" i="1" s="1"/>
  <c r="Y5354" i="1"/>
  <c r="AA5354" i="1" s="1"/>
  <c r="Y5338" i="1"/>
  <c r="AA5338" i="1" s="1"/>
  <c r="Y5322" i="1"/>
  <c r="AA5322" i="1" s="1"/>
  <c r="Y5306" i="1"/>
  <c r="AA5306" i="1" s="1"/>
  <c r="Y5290" i="1"/>
  <c r="AA5290" i="1" s="1"/>
  <c r="Y5274" i="1"/>
  <c r="AA5274" i="1" s="1"/>
  <c r="Y5258" i="1"/>
  <c r="AA5258" i="1" s="1"/>
  <c r="Y5242" i="1"/>
  <c r="AA5242" i="1" s="1"/>
  <c r="Y5226" i="1"/>
  <c r="AA5226" i="1" s="1"/>
  <c r="Y5210" i="1"/>
  <c r="AA5210" i="1" s="1"/>
  <c r="Y5194" i="1"/>
  <c r="AA5194" i="1" s="1"/>
  <c r="Y5178" i="1"/>
  <c r="AA5178" i="1" s="1"/>
  <c r="Y5162" i="1"/>
  <c r="AA5162" i="1" s="1"/>
  <c r="Y5146" i="1"/>
  <c r="AA5146" i="1" s="1"/>
  <c r="Y5130" i="1"/>
  <c r="AA5130" i="1" s="1"/>
  <c r="Y5114" i="1"/>
  <c r="AA5114" i="1" s="1"/>
  <c r="Y5098" i="1"/>
  <c r="AA5098" i="1" s="1"/>
  <c r="Y5082" i="1"/>
  <c r="AA5082" i="1" s="1"/>
  <c r="Y5066" i="1"/>
  <c r="AA5066" i="1" s="1"/>
  <c r="Y5050" i="1"/>
  <c r="AA5050" i="1" s="1"/>
  <c r="Y5034" i="1"/>
  <c r="AA5034" i="1" s="1"/>
  <c r="Y5018" i="1"/>
  <c r="AA5018" i="1" s="1"/>
  <c r="Y5002" i="1"/>
  <c r="AA5002" i="1" s="1"/>
  <c r="Y4986" i="1"/>
  <c r="AA4986" i="1" s="1"/>
  <c r="Y4970" i="1"/>
  <c r="AA4970" i="1" s="1"/>
  <c r="Y4954" i="1"/>
  <c r="AA4954" i="1" s="1"/>
  <c r="Y4938" i="1"/>
  <c r="AA4938" i="1" s="1"/>
  <c r="Y4922" i="1"/>
  <c r="AA4922" i="1" s="1"/>
  <c r="Y4906" i="1"/>
  <c r="AA4906" i="1" s="1"/>
  <c r="Y4890" i="1"/>
  <c r="AA4890" i="1" s="1"/>
  <c r="Y4874" i="1"/>
  <c r="AA4874" i="1" s="1"/>
  <c r="Y4858" i="1"/>
  <c r="AA4858" i="1" s="1"/>
  <c r="Y4842" i="1"/>
  <c r="AA4842" i="1" s="1"/>
  <c r="Y4826" i="1"/>
  <c r="AA4826" i="1" s="1"/>
  <c r="Y4810" i="1"/>
  <c r="AA4810" i="1" s="1"/>
  <c r="Y4794" i="1"/>
  <c r="AA4794" i="1" s="1"/>
  <c r="Y4778" i="1"/>
  <c r="AA4778" i="1" s="1"/>
  <c r="Y4762" i="1"/>
  <c r="AA4762" i="1" s="1"/>
  <c r="Y4746" i="1"/>
  <c r="AA4746" i="1" s="1"/>
  <c r="Y4730" i="1"/>
  <c r="AA4730" i="1" s="1"/>
  <c r="Y4714" i="1"/>
  <c r="AA4714" i="1" s="1"/>
  <c r="Y4702" i="1"/>
  <c r="AA4702" i="1" s="1"/>
  <c r="Y4694" i="1"/>
  <c r="AA4694" i="1" s="1"/>
  <c r="Y4686" i="1"/>
  <c r="AA4686" i="1" s="1"/>
  <c r="Y4678" i="1"/>
  <c r="AA4678" i="1" s="1"/>
  <c r="Y4670" i="1"/>
  <c r="AA4670" i="1" s="1"/>
  <c r="Y4662" i="1"/>
  <c r="AA4662" i="1" s="1"/>
  <c r="Y4654" i="1"/>
  <c r="AA4654" i="1" s="1"/>
  <c r="Y4646" i="1"/>
  <c r="AA4646" i="1" s="1"/>
  <c r="Y4638" i="1"/>
  <c r="AA4638" i="1" s="1"/>
  <c r="Y4630" i="1"/>
  <c r="AA4630" i="1" s="1"/>
  <c r="Y4622" i="1"/>
  <c r="AA4622" i="1" s="1"/>
  <c r="Y4614" i="1"/>
  <c r="AA4614" i="1" s="1"/>
  <c r="Y4606" i="1"/>
  <c r="AA4606" i="1" s="1"/>
  <c r="Y4598" i="1"/>
  <c r="AA4598" i="1" s="1"/>
  <c r="Y4590" i="1"/>
  <c r="AA4590" i="1" s="1"/>
  <c r="Y4582" i="1"/>
  <c r="AA4582" i="1" s="1"/>
  <c r="Y4574" i="1"/>
  <c r="AA4574" i="1" s="1"/>
  <c r="Y4566" i="1"/>
  <c r="AA4566" i="1" s="1"/>
  <c r="Y4560" i="1"/>
  <c r="AA4560" i="1" s="1"/>
  <c r="Y4556" i="1"/>
  <c r="AA4556" i="1" s="1"/>
  <c r="Y4552" i="1"/>
  <c r="AA4552" i="1" s="1"/>
  <c r="Y4548" i="1"/>
  <c r="AA4548" i="1" s="1"/>
  <c r="Y4544" i="1"/>
  <c r="AA4544" i="1" s="1"/>
  <c r="Y4540" i="1"/>
  <c r="AA4540" i="1" s="1"/>
  <c r="Y4536" i="1"/>
  <c r="AA4536" i="1" s="1"/>
  <c r="Y4532" i="1"/>
  <c r="AA4532" i="1" s="1"/>
  <c r="Y4528" i="1"/>
  <c r="AA4528" i="1" s="1"/>
  <c r="Y4524" i="1"/>
  <c r="AA4524" i="1" s="1"/>
  <c r="Y4520" i="1"/>
  <c r="AA4520" i="1" s="1"/>
  <c r="Y4516" i="1"/>
  <c r="AA4516" i="1" s="1"/>
  <c r="Y4512" i="1"/>
  <c r="AA4512" i="1" s="1"/>
  <c r="Y4508" i="1"/>
  <c r="AA4508" i="1" s="1"/>
  <c r="Y4504" i="1"/>
  <c r="AA4504" i="1" s="1"/>
  <c r="Y4500" i="1"/>
  <c r="AA4500" i="1" s="1"/>
  <c r="Y4496" i="1"/>
  <c r="AA4496" i="1" s="1"/>
  <c r="Y4492" i="1"/>
  <c r="AA4492" i="1" s="1"/>
  <c r="Y4488" i="1"/>
  <c r="AA4488" i="1" s="1"/>
  <c r="Y4484" i="1"/>
  <c r="AA4484" i="1" s="1"/>
  <c r="Y4480" i="1"/>
  <c r="AA4480" i="1" s="1"/>
  <c r="Y4476" i="1"/>
  <c r="AA4476" i="1" s="1"/>
  <c r="Y4472" i="1"/>
  <c r="AA4472" i="1" s="1"/>
  <c r="Y4468" i="1"/>
  <c r="AA4468" i="1" s="1"/>
  <c r="Y4464" i="1"/>
  <c r="AA4464" i="1" s="1"/>
  <c r="Y4460" i="1"/>
  <c r="AA4460" i="1" s="1"/>
  <c r="Y4456" i="1"/>
  <c r="AA4456" i="1" s="1"/>
  <c r="Y4452" i="1"/>
  <c r="AA4452" i="1" s="1"/>
  <c r="Y4448" i="1"/>
  <c r="AA4448" i="1" s="1"/>
  <c r="Y4444" i="1"/>
  <c r="AA4444" i="1" s="1"/>
  <c r="Y4440" i="1"/>
  <c r="AA4440" i="1" s="1"/>
  <c r="Y4436" i="1"/>
  <c r="AA4436" i="1" s="1"/>
  <c r="Y4432" i="1"/>
  <c r="AA4432" i="1" s="1"/>
  <c r="Y4428" i="1"/>
  <c r="AA4428" i="1" s="1"/>
  <c r="Y4424" i="1"/>
  <c r="AA4424" i="1" s="1"/>
  <c r="Y4420" i="1"/>
  <c r="AA4420" i="1" s="1"/>
  <c r="Y4416" i="1"/>
  <c r="AA4416" i="1" s="1"/>
  <c r="Y4412" i="1"/>
  <c r="AA4412" i="1" s="1"/>
  <c r="Y4408" i="1"/>
  <c r="AA4408" i="1" s="1"/>
  <c r="Y4404" i="1"/>
  <c r="AA4404" i="1" s="1"/>
  <c r="Y4400" i="1"/>
  <c r="AA4400" i="1" s="1"/>
  <c r="Y4396" i="1"/>
  <c r="AA4396" i="1" s="1"/>
  <c r="Y4392" i="1"/>
  <c r="AA4392" i="1" s="1"/>
  <c r="Y4388" i="1"/>
  <c r="AA4388" i="1" s="1"/>
  <c r="Y4384" i="1"/>
  <c r="AA4384" i="1" s="1"/>
  <c r="Y4380" i="1"/>
  <c r="AA4380" i="1" s="1"/>
  <c r="Y4376" i="1"/>
  <c r="AA4376" i="1" s="1"/>
  <c r="Y4372" i="1"/>
  <c r="AA4372" i="1" s="1"/>
  <c r="Y4368" i="1"/>
  <c r="AA4368" i="1" s="1"/>
  <c r="Y4364" i="1"/>
  <c r="AA4364" i="1" s="1"/>
  <c r="Y4360" i="1"/>
  <c r="AA4360" i="1" s="1"/>
  <c r="Y4356" i="1"/>
  <c r="AA4356" i="1" s="1"/>
  <c r="Y4352" i="1"/>
  <c r="AA4352" i="1" s="1"/>
  <c r="Y4348" i="1"/>
  <c r="AA4348" i="1" s="1"/>
  <c r="Y4344" i="1"/>
  <c r="AA4344" i="1" s="1"/>
  <c r="Y4340" i="1"/>
  <c r="AA4340" i="1" s="1"/>
  <c r="Y4336" i="1"/>
  <c r="AA4336" i="1" s="1"/>
  <c r="Y4332" i="1"/>
  <c r="AA4332" i="1" s="1"/>
  <c r="Y4328" i="1"/>
  <c r="AA4328" i="1" s="1"/>
  <c r="Y4324" i="1"/>
  <c r="AA4324" i="1" s="1"/>
  <c r="Y4320" i="1"/>
  <c r="AA4320" i="1" s="1"/>
  <c r="Y4316" i="1"/>
  <c r="AA4316" i="1" s="1"/>
  <c r="Y4312" i="1"/>
  <c r="AA4312" i="1" s="1"/>
  <c r="Y4308" i="1"/>
  <c r="AA4308" i="1" s="1"/>
  <c r="Y4304" i="1"/>
  <c r="AA4304" i="1" s="1"/>
  <c r="Y4300" i="1"/>
  <c r="AA4300" i="1" s="1"/>
  <c r="Y4296" i="1"/>
  <c r="AA4296" i="1" s="1"/>
  <c r="Y4292" i="1"/>
  <c r="AA4292" i="1" s="1"/>
  <c r="Y4288" i="1"/>
  <c r="Y4284" i="1"/>
  <c r="AA4284" i="1" s="1"/>
  <c r="Y4280" i="1"/>
  <c r="AA4280" i="1" s="1"/>
  <c r="Y4276" i="1"/>
  <c r="AA4276" i="1" s="1"/>
  <c r="Y4272" i="1"/>
  <c r="AA4272" i="1" s="1"/>
  <c r="Y4268" i="1"/>
  <c r="AA4268" i="1" s="1"/>
  <c r="Y4264" i="1"/>
  <c r="AA4264" i="1" s="1"/>
  <c r="Y4260" i="1"/>
  <c r="AA4260" i="1" s="1"/>
  <c r="Y4256" i="1"/>
  <c r="AA4256" i="1" s="1"/>
  <c r="Y4252" i="1"/>
  <c r="AA4252" i="1" s="1"/>
  <c r="Y4248" i="1"/>
  <c r="AA4248" i="1" s="1"/>
  <c r="Y4244" i="1"/>
  <c r="AA4244" i="1" s="1"/>
  <c r="Y4240" i="1"/>
  <c r="AA4240" i="1" s="1"/>
  <c r="Y4236" i="1"/>
  <c r="AA4236" i="1" s="1"/>
  <c r="Y4232" i="1"/>
  <c r="AA4232" i="1" s="1"/>
  <c r="Y4228" i="1"/>
  <c r="AA4228" i="1" s="1"/>
  <c r="Y4224" i="1"/>
  <c r="AA4224" i="1" s="1"/>
  <c r="Y4220" i="1"/>
  <c r="AA4220" i="1" s="1"/>
  <c r="Y4216" i="1"/>
  <c r="AA4216" i="1" s="1"/>
  <c r="Y4212" i="1"/>
  <c r="AA4212" i="1" s="1"/>
  <c r="Y4208" i="1"/>
  <c r="AA4208" i="1" s="1"/>
  <c r="Y4204" i="1"/>
  <c r="AA4204" i="1" s="1"/>
  <c r="Y4200" i="1"/>
  <c r="AA4200" i="1" s="1"/>
  <c r="Y4196" i="1"/>
  <c r="AA4196" i="1" s="1"/>
  <c r="Y4192" i="1"/>
  <c r="AA4192" i="1" s="1"/>
  <c r="Y4188" i="1"/>
  <c r="AA4188" i="1" s="1"/>
  <c r="Y4184" i="1"/>
  <c r="AA4184" i="1" s="1"/>
  <c r="Y4180" i="1"/>
  <c r="AA4180" i="1" s="1"/>
  <c r="Y4176" i="1"/>
  <c r="AA4176" i="1" s="1"/>
  <c r="Y4172" i="1"/>
  <c r="AA4172" i="1" s="1"/>
  <c r="Y4168" i="1"/>
  <c r="AA4168" i="1" s="1"/>
  <c r="Y4164" i="1"/>
  <c r="AA4164" i="1" s="1"/>
  <c r="Y4160" i="1"/>
  <c r="AA4160" i="1" s="1"/>
  <c r="Y4156" i="1"/>
  <c r="AA4156" i="1" s="1"/>
  <c r="Y4152" i="1"/>
  <c r="AA4152" i="1" s="1"/>
  <c r="Y4148" i="1"/>
  <c r="AA4148" i="1" s="1"/>
  <c r="Y4144" i="1"/>
  <c r="AA4144" i="1" s="1"/>
  <c r="Y4140" i="1"/>
  <c r="AA4140" i="1" s="1"/>
  <c r="Y4136" i="1"/>
  <c r="AA4136" i="1" s="1"/>
  <c r="Y4132" i="1"/>
  <c r="AA4132" i="1" s="1"/>
  <c r="Y4128" i="1"/>
  <c r="AA4128" i="1" s="1"/>
  <c r="Y4124" i="1"/>
  <c r="AA4124" i="1" s="1"/>
  <c r="Y4120" i="1"/>
  <c r="AA4120" i="1" s="1"/>
  <c r="Y4116" i="1"/>
  <c r="AA4116" i="1" s="1"/>
  <c r="Y4112" i="1"/>
  <c r="AA4112" i="1" s="1"/>
  <c r="Y4108" i="1"/>
  <c r="AA4108" i="1" s="1"/>
  <c r="Y4104" i="1"/>
  <c r="AA4104" i="1" s="1"/>
  <c r="Y4100" i="1"/>
  <c r="AA4100" i="1" s="1"/>
  <c r="Y4096" i="1"/>
  <c r="AA4096" i="1" s="1"/>
  <c r="Y4092" i="1"/>
  <c r="AA4092" i="1" s="1"/>
  <c r="Y4088" i="1"/>
  <c r="AA4088" i="1" s="1"/>
  <c r="Y4084" i="1"/>
  <c r="AA4084" i="1" s="1"/>
  <c r="Y4080" i="1"/>
  <c r="AA4080" i="1" s="1"/>
  <c r="Y4076" i="1"/>
  <c r="AA4076" i="1" s="1"/>
  <c r="Y4072" i="1"/>
  <c r="AA4072" i="1" s="1"/>
  <c r="Y4068" i="1"/>
  <c r="AA4068" i="1" s="1"/>
  <c r="Y4064" i="1"/>
  <c r="AA4064" i="1" s="1"/>
  <c r="Y4060" i="1"/>
  <c r="AA4060" i="1" s="1"/>
  <c r="Y4056" i="1"/>
  <c r="AA4056" i="1" s="1"/>
  <c r="Y4052" i="1"/>
  <c r="AA4052" i="1" s="1"/>
  <c r="Y4048" i="1"/>
  <c r="AA4048" i="1" s="1"/>
  <c r="Y4044" i="1"/>
  <c r="AA4044" i="1" s="1"/>
  <c r="Y4040" i="1"/>
  <c r="AA4040" i="1" s="1"/>
  <c r="Y4036" i="1"/>
  <c r="AA4036" i="1" s="1"/>
  <c r="Y4032" i="1"/>
  <c r="AA4032" i="1" s="1"/>
  <c r="Y4028" i="1"/>
  <c r="AA4028" i="1" s="1"/>
  <c r="Y4024" i="1"/>
  <c r="AA4024" i="1" s="1"/>
  <c r="Y4020" i="1"/>
  <c r="AA4020" i="1" s="1"/>
  <c r="Y4016" i="1"/>
  <c r="AA4016" i="1" s="1"/>
  <c r="Y4012" i="1"/>
  <c r="AA4012" i="1" s="1"/>
  <c r="Y4008" i="1"/>
  <c r="AA4008" i="1" s="1"/>
  <c r="Y4004" i="1"/>
  <c r="AA4004" i="1" s="1"/>
  <c r="Y4000" i="1"/>
  <c r="AA4000" i="1" s="1"/>
  <c r="Y3996" i="1"/>
  <c r="AA3996" i="1" s="1"/>
  <c r="Y3992" i="1"/>
  <c r="AA3992" i="1" s="1"/>
  <c r="Y3988" i="1"/>
  <c r="AA3988" i="1" s="1"/>
  <c r="Y3984" i="1"/>
  <c r="AA3984" i="1" s="1"/>
  <c r="Y3980" i="1"/>
  <c r="AA3980" i="1" s="1"/>
  <c r="Y3976" i="1"/>
  <c r="AA3976" i="1" s="1"/>
  <c r="Y3972" i="1"/>
  <c r="AA3972" i="1" s="1"/>
  <c r="Y3968" i="1"/>
  <c r="AA3968" i="1" s="1"/>
  <c r="Y3964" i="1"/>
  <c r="AA3964" i="1" s="1"/>
  <c r="Y3960" i="1"/>
  <c r="AA3960" i="1" s="1"/>
  <c r="Y3956" i="1"/>
  <c r="AA3956" i="1" s="1"/>
  <c r="Y3952" i="1"/>
  <c r="AA3952" i="1" s="1"/>
  <c r="Y3948" i="1"/>
  <c r="AA3948" i="1" s="1"/>
  <c r="Y3944" i="1"/>
  <c r="AA3944" i="1" s="1"/>
  <c r="Y3940" i="1"/>
  <c r="AA3940" i="1" s="1"/>
  <c r="Y3936" i="1"/>
  <c r="AA3936" i="1" s="1"/>
  <c r="Y3932" i="1"/>
  <c r="AA3932" i="1" s="1"/>
  <c r="Y3928" i="1"/>
  <c r="AA3928" i="1" s="1"/>
  <c r="Y3924" i="1"/>
  <c r="AA3924" i="1" s="1"/>
  <c r="Y3920" i="1"/>
  <c r="AA3920" i="1" s="1"/>
  <c r="Y3916" i="1"/>
  <c r="AA3916" i="1" s="1"/>
  <c r="Y3912" i="1"/>
  <c r="AA3912" i="1" s="1"/>
  <c r="Y3908" i="1"/>
  <c r="AA3908" i="1" s="1"/>
  <c r="Y3904" i="1"/>
  <c r="AA3904" i="1" s="1"/>
  <c r="Y3900" i="1"/>
  <c r="AA3900" i="1" s="1"/>
  <c r="Y3896" i="1"/>
  <c r="AA3896" i="1" s="1"/>
  <c r="Y3892" i="1"/>
  <c r="AA3892" i="1" s="1"/>
  <c r="Y3888" i="1"/>
  <c r="AA3888" i="1" s="1"/>
  <c r="Y3884" i="1"/>
  <c r="AA3884" i="1" s="1"/>
  <c r="Y3880" i="1"/>
  <c r="AA3880" i="1" s="1"/>
  <c r="Y3876" i="1"/>
  <c r="AA3876" i="1" s="1"/>
  <c r="Y3872" i="1"/>
  <c r="AA3872" i="1" s="1"/>
  <c r="Y3868" i="1"/>
  <c r="AA3868" i="1" s="1"/>
  <c r="Y3864" i="1"/>
  <c r="AA3864" i="1" s="1"/>
  <c r="Y3860" i="1"/>
  <c r="AA3860" i="1" s="1"/>
  <c r="Y3856" i="1"/>
  <c r="AA3856" i="1" s="1"/>
  <c r="Y3852" i="1"/>
  <c r="AA3852" i="1" s="1"/>
  <c r="Y3848" i="1"/>
  <c r="AA3848" i="1" s="1"/>
  <c r="Y3844" i="1"/>
  <c r="AA3844" i="1" s="1"/>
  <c r="Y3840" i="1"/>
  <c r="AA3840" i="1" s="1"/>
  <c r="Y3836" i="1"/>
  <c r="AA3836" i="1" s="1"/>
  <c r="Y3832" i="1"/>
  <c r="AA3832" i="1" s="1"/>
  <c r="Y3828" i="1"/>
  <c r="AA3828" i="1" s="1"/>
  <c r="Y3824" i="1"/>
  <c r="AA3824" i="1" s="1"/>
  <c r="Y3820" i="1"/>
  <c r="AA3820" i="1" s="1"/>
  <c r="Y3816" i="1"/>
  <c r="AA3816" i="1" s="1"/>
  <c r="Y3812" i="1"/>
  <c r="AA3812" i="1" s="1"/>
  <c r="Y3808" i="1"/>
  <c r="AA3808" i="1" s="1"/>
  <c r="Y3804" i="1"/>
  <c r="AA3804" i="1" s="1"/>
  <c r="Y3800" i="1"/>
  <c r="AA3800" i="1" s="1"/>
  <c r="Y3796" i="1"/>
  <c r="AA3796" i="1" s="1"/>
  <c r="Y3792" i="1"/>
  <c r="AA3792" i="1" s="1"/>
  <c r="Y3788" i="1"/>
  <c r="AA3788" i="1" s="1"/>
  <c r="Y3784" i="1"/>
  <c r="AA3784" i="1" s="1"/>
  <c r="Y3780" i="1"/>
  <c r="AA3780" i="1" s="1"/>
  <c r="Y3776" i="1"/>
  <c r="AA3776" i="1" s="1"/>
  <c r="Y3772" i="1"/>
  <c r="AA3772" i="1" s="1"/>
  <c r="Y3768" i="1"/>
  <c r="AA3768" i="1" s="1"/>
  <c r="Y3764" i="1"/>
  <c r="AA3764" i="1" s="1"/>
  <c r="Y3760" i="1"/>
  <c r="AA3760" i="1" s="1"/>
  <c r="Y3756" i="1"/>
  <c r="AA3756" i="1" s="1"/>
  <c r="Y3752" i="1"/>
  <c r="AA3752" i="1" s="1"/>
  <c r="Y3748" i="1"/>
  <c r="AA3748" i="1" s="1"/>
  <c r="Y3744" i="1"/>
  <c r="AA3744" i="1" s="1"/>
  <c r="Y3740" i="1"/>
  <c r="AA3740" i="1" s="1"/>
  <c r="Y3736" i="1"/>
  <c r="AA3736" i="1" s="1"/>
  <c r="Y3732" i="1"/>
  <c r="AA3732" i="1" s="1"/>
  <c r="Y3728" i="1"/>
  <c r="AA3728" i="1" s="1"/>
  <c r="Y3724" i="1"/>
  <c r="AA3724" i="1" s="1"/>
  <c r="Y3720" i="1"/>
  <c r="AA3720" i="1" s="1"/>
  <c r="Y3716" i="1"/>
  <c r="AA3716" i="1" s="1"/>
  <c r="Y3712" i="1"/>
  <c r="AA3712" i="1" s="1"/>
  <c r="Y3708" i="1"/>
  <c r="AA3708" i="1" s="1"/>
  <c r="Y3704" i="1"/>
  <c r="AA3704" i="1" s="1"/>
  <c r="Y3700" i="1"/>
  <c r="AA3700" i="1" s="1"/>
  <c r="Y3696" i="1"/>
  <c r="AA3696" i="1" s="1"/>
  <c r="Y3692" i="1"/>
  <c r="AA3692" i="1" s="1"/>
  <c r="Y3688" i="1"/>
  <c r="AA3688" i="1" s="1"/>
  <c r="Y3684" i="1"/>
  <c r="AA3684" i="1" s="1"/>
  <c r="Y3680" i="1"/>
  <c r="AA3680" i="1" s="1"/>
  <c r="Y3676" i="1"/>
  <c r="AA3676" i="1" s="1"/>
  <c r="Y3672" i="1"/>
  <c r="AA3672" i="1" s="1"/>
  <c r="Y3668" i="1"/>
  <c r="AA3668" i="1" s="1"/>
  <c r="Y3664" i="1"/>
  <c r="AA3664" i="1" s="1"/>
  <c r="Y3660" i="1"/>
  <c r="AA3660" i="1" s="1"/>
  <c r="Y3656" i="1"/>
  <c r="AA3656" i="1" s="1"/>
  <c r="Y3652" i="1"/>
  <c r="AA3652" i="1" s="1"/>
  <c r="Y3648" i="1"/>
  <c r="AA3648" i="1" s="1"/>
  <c r="Y3644" i="1"/>
  <c r="AA3644" i="1" s="1"/>
  <c r="Y3640" i="1"/>
  <c r="AA3640" i="1" s="1"/>
  <c r="Y3636" i="1"/>
  <c r="AA3636" i="1" s="1"/>
  <c r="Y3632" i="1"/>
  <c r="AA3632" i="1" s="1"/>
  <c r="Y3628" i="1"/>
  <c r="AA3628" i="1" s="1"/>
  <c r="Y3624" i="1"/>
  <c r="AA3624" i="1" s="1"/>
  <c r="Y3620" i="1"/>
  <c r="AA3620" i="1" s="1"/>
  <c r="Y3616" i="1"/>
  <c r="AA3616" i="1" s="1"/>
  <c r="Y3612" i="1"/>
  <c r="AA3612" i="1" s="1"/>
  <c r="Y3608" i="1"/>
  <c r="AA3608" i="1" s="1"/>
  <c r="Y3604" i="1"/>
  <c r="AA3604" i="1" s="1"/>
  <c r="Y3600" i="1"/>
  <c r="AA3600" i="1" s="1"/>
  <c r="Y3596" i="1"/>
  <c r="AA3596" i="1" s="1"/>
  <c r="Y3592" i="1"/>
  <c r="AA3592" i="1" s="1"/>
  <c r="Y3588" i="1"/>
  <c r="AA3588" i="1" s="1"/>
  <c r="Y3584" i="1"/>
  <c r="AA3584" i="1" s="1"/>
  <c r="Y3580" i="1"/>
  <c r="AA3580" i="1" s="1"/>
  <c r="Y3576" i="1"/>
  <c r="AA3576" i="1" s="1"/>
  <c r="Y3572" i="1"/>
  <c r="AA3572" i="1" s="1"/>
  <c r="Y3568" i="1"/>
  <c r="AA3568" i="1" s="1"/>
  <c r="Y3564" i="1"/>
  <c r="AA3564" i="1" s="1"/>
  <c r="Y3560" i="1"/>
  <c r="AA3560" i="1" s="1"/>
  <c r="Y3556" i="1"/>
  <c r="AA3556" i="1" s="1"/>
  <c r="Y3552" i="1"/>
  <c r="AA3552" i="1" s="1"/>
  <c r="Y3548" i="1"/>
  <c r="AA3548" i="1" s="1"/>
  <c r="Y3544" i="1"/>
  <c r="AA3544" i="1" s="1"/>
  <c r="Y3540" i="1"/>
  <c r="AA3540" i="1" s="1"/>
  <c r="Y3536" i="1"/>
  <c r="AA3536" i="1" s="1"/>
  <c r="Y3532" i="1"/>
  <c r="AA3532" i="1" s="1"/>
  <c r="Y3528" i="1"/>
  <c r="AA3528" i="1" s="1"/>
  <c r="Y3524" i="1"/>
  <c r="AA3524" i="1" s="1"/>
  <c r="Y3520" i="1"/>
  <c r="AA3520" i="1" s="1"/>
  <c r="Y3516" i="1"/>
  <c r="AA3516" i="1" s="1"/>
  <c r="Y3512" i="1"/>
  <c r="AA3512" i="1" s="1"/>
  <c r="Y3508" i="1"/>
  <c r="AA3508" i="1" s="1"/>
  <c r="Y3504" i="1"/>
  <c r="AA3504" i="1" s="1"/>
  <c r="Y3500" i="1"/>
  <c r="AA3500" i="1" s="1"/>
  <c r="Y3496" i="1"/>
  <c r="AA3496" i="1" s="1"/>
  <c r="Y6709" i="1"/>
  <c r="AA6709" i="1" s="1"/>
  <c r="Y6152" i="1"/>
  <c r="AA6152" i="1" s="1"/>
  <c r="Y5896" i="1"/>
  <c r="AA5896" i="1" s="1"/>
  <c r="Y5740" i="1"/>
  <c r="AA5740" i="1" s="1"/>
  <c r="Y5655" i="1"/>
  <c r="AA5655" i="1" s="1"/>
  <c r="Y5590" i="1"/>
  <c r="AA5590" i="1" s="1"/>
  <c r="Y5526" i="1"/>
  <c r="AA5526" i="1" s="1"/>
  <c r="Y5462" i="1"/>
  <c r="AA5462" i="1" s="1"/>
  <c r="Y5398" i="1"/>
  <c r="AA5398" i="1" s="1"/>
  <c r="Y5334" i="1"/>
  <c r="Y5270" i="1"/>
  <c r="AA5270" i="1" s="1"/>
  <c r="Y5206" i="1"/>
  <c r="AA5206" i="1" s="1"/>
  <c r="Y5142" i="1"/>
  <c r="AA5142" i="1" s="1"/>
  <c r="Y5078" i="1"/>
  <c r="AA5078" i="1" s="1"/>
  <c r="Y5014" i="1"/>
  <c r="AA5014" i="1" s="1"/>
  <c r="Y4950" i="1"/>
  <c r="AA4950" i="1" s="1"/>
  <c r="Y4886" i="1"/>
  <c r="AA4886" i="1" s="1"/>
  <c r="Y4822" i="1"/>
  <c r="AA4822" i="1" s="1"/>
  <c r="Y4758" i="1"/>
  <c r="AA4758" i="1" s="1"/>
  <c r="Y4701" i="1"/>
  <c r="AA4701" i="1" s="1"/>
  <c r="Y4669" i="1"/>
  <c r="AA4669" i="1" s="1"/>
  <c r="Y4637" i="1"/>
  <c r="AA4637" i="1" s="1"/>
  <c r="Y4605" i="1"/>
  <c r="AA4605" i="1" s="1"/>
  <c r="Y4573" i="1"/>
  <c r="AA4573" i="1" s="1"/>
  <c r="Y4551" i="1"/>
  <c r="AA4551" i="1" s="1"/>
  <c r="Y4535" i="1"/>
  <c r="AA4535" i="1" s="1"/>
  <c r="Y4519" i="1"/>
  <c r="AA4519" i="1" s="1"/>
  <c r="Y4503" i="1"/>
  <c r="AA4503" i="1" s="1"/>
  <c r="Y4487" i="1"/>
  <c r="AA4487" i="1" s="1"/>
  <c r="Y4471" i="1"/>
  <c r="AA4471" i="1" s="1"/>
  <c r="Y4455" i="1"/>
  <c r="AA4455" i="1" s="1"/>
  <c r="Y4439" i="1"/>
  <c r="AA4439" i="1" s="1"/>
  <c r="Y4423" i="1"/>
  <c r="AA4423" i="1" s="1"/>
  <c r="Y4407" i="1"/>
  <c r="AA4407" i="1" s="1"/>
  <c r="Y4391" i="1"/>
  <c r="AA4391" i="1" s="1"/>
  <c r="Y4375" i="1"/>
  <c r="AA4375" i="1" s="1"/>
  <c r="Y4359" i="1"/>
  <c r="AA4359" i="1" s="1"/>
  <c r="Y4343" i="1"/>
  <c r="AA4343" i="1" s="1"/>
  <c r="Y4327" i="1"/>
  <c r="AA4327" i="1" s="1"/>
  <c r="Y4311" i="1"/>
  <c r="AA4311" i="1" s="1"/>
  <c r="Y4295" i="1"/>
  <c r="AA4295" i="1" s="1"/>
  <c r="Y4279" i="1"/>
  <c r="AA4279" i="1" s="1"/>
  <c r="Y4263" i="1"/>
  <c r="AA4263" i="1" s="1"/>
  <c r="Y4247" i="1"/>
  <c r="AA4247" i="1" s="1"/>
  <c r="Y4231" i="1"/>
  <c r="AA4231" i="1" s="1"/>
  <c r="Y4215" i="1"/>
  <c r="AA4215" i="1" s="1"/>
  <c r="Y4199" i="1"/>
  <c r="AA4199" i="1" s="1"/>
  <c r="Y4183" i="1"/>
  <c r="AA4183" i="1" s="1"/>
  <c r="Y4167" i="1"/>
  <c r="AA4167" i="1" s="1"/>
  <c r="Y4151" i="1"/>
  <c r="AA4151" i="1" s="1"/>
  <c r="Y4135" i="1"/>
  <c r="AA4135" i="1" s="1"/>
  <c r="Y4119" i="1"/>
  <c r="AA4119" i="1" s="1"/>
  <c r="Y4103" i="1"/>
  <c r="AA4103" i="1" s="1"/>
  <c r="Y4087" i="1"/>
  <c r="AA4087" i="1" s="1"/>
  <c r="Y4071" i="1"/>
  <c r="AA4071" i="1" s="1"/>
  <c r="Y4055" i="1"/>
  <c r="AA4055" i="1" s="1"/>
  <c r="Y4039" i="1"/>
  <c r="AA4039" i="1" s="1"/>
  <c r="Y4023" i="1"/>
  <c r="AA4023" i="1" s="1"/>
  <c r="Y4007" i="1"/>
  <c r="AA4007" i="1" s="1"/>
  <c r="Y3991" i="1"/>
  <c r="AA3991" i="1" s="1"/>
  <c r="Y3975" i="1"/>
  <c r="AA3975" i="1" s="1"/>
  <c r="Y3959" i="1"/>
  <c r="AA3959" i="1" s="1"/>
  <c r="Y3943" i="1"/>
  <c r="AA3943" i="1" s="1"/>
  <c r="Y3927" i="1"/>
  <c r="AA3927" i="1" s="1"/>
  <c r="Y3911" i="1"/>
  <c r="AA3911" i="1" s="1"/>
  <c r="Y3895" i="1"/>
  <c r="AA3895" i="1" s="1"/>
  <c r="Y3879" i="1"/>
  <c r="AA3879" i="1" s="1"/>
  <c r="Y3863" i="1"/>
  <c r="AA3863" i="1" s="1"/>
  <c r="Y3847" i="1"/>
  <c r="AA3847" i="1" s="1"/>
  <c r="Y3831" i="1"/>
  <c r="AA3831" i="1" s="1"/>
  <c r="Y3815" i="1"/>
  <c r="AA3815" i="1" s="1"/>
  <c r="Y3799" i="1"/>
  <c r="AA3799" i="1" s="1"/>
  <c r="Y3783" i="1"/>
  <c r="AA3783" i="1" s="1"/>
  <c r="Y3767" i="1"/>
  <c r="AA3767" i="1" s="1"/>
  <c r="Y3751" i="1"/>
  <c r="AA3751" i="1" s="1"/>
  <c r="Y3735" i="1"/>
  <c r="AA3735" i="1" s="1"/>
  <c r="Y3719" i="1"/>
  <c r="AA3719" i="1" s="1"/>
  <c r="Y3703" i="1"/>
  <c r="AA3703" i="1" s="1"/>
  <c r="Y3687" i="1"/>
  <c r="AA3687" i="1" s="1"/>
  <c r="Y3671" i="1"/>
  <c r="AA3671" i="1" s="1"/>
  <c r="Y3655" i="1"/>
  <c r="AA3655" i="1" s="1"/>
  <c r="Y3639" i="1"/>
  <c r="AA3639" i="1" s="1"/>
  <c r="Y3623" i="1"/>
  <c r="AA3623" i="1" s="1"/>
  <c r="Y3607" i="1"/>
  <c r="AA3607" i="1" s="1"/>
  <c r="Y3591" i="1"/>
  <c r="AA3591" i="1" s="1"/>
  <c r="Y3575" i="1"/>
  <c r="AA3575" i="1" s="1"/>
  <c r="Y3569" i="1"/>
  <c r="AA3569" i="1" s="1"/>
  <c r="Y3563" i="1"/>
  <c r="AA3563" i="1" s="1"/>
  <c r="Y3558" i="1"/>
  <c r="AA3558" i="1" s="1"/>
  <c r="Y3553" i="1"/>
  <c r="AA3553" i="1" s="1"/>
  <c r="Y3547" i="1"/>
  <c r="AA3547" i="1" s="1"/>
  <c r="Y3542" i="1"/>
  <c r="AA3542" i="1" s="1"/>
  <c r="Y3537" i="1"/>
  <c r="AA3537" i="1" s="1"/>
  <c r="Y3531" i="1"/>
  <c r="AA3531" i="1" s="1"/>
  <c r="Y3526" i="1"/>
  <c r="AA3526" i="1" s="1"/>
  <c r="Y3521" i="1"/>
  <c r="AA3521" i="1" s="1"/>
  <c r="Y3515" i="1"/>
  <c r="AA3515" i="1" s="1"/>
  <c r="Y3510" i="1"/>
  <c r="AA3510" i="1" s="1"/>
  <c r="Y3505" i="1"/>
  <c r="AA3505" i="1" s="1"/>
  <c r="Y3499" i="1"/>
  <c r="AA3499" i="1" s="1"/>
  <c r="Y3494" i="1"/>
  <c r="AA3494" i="1" s="1"/>
  <c r="Y3490" i="1"/>
  <c r="AA3490" i="1" s="1"/>
  <c r="Y3486" i="1"/>
  <c r="AA3486" i="1" s="1"/>
  <c r="Y3482" i="1"/>
  <c r="AA3482" i="1" s="1"/>
  <c r="Y3478" i="1"/>
  <c r="AA3478" i="1" s="1"/>
  <c r="Y3474" i="1"/>
  <c r="AA3474" i="1" s="1"/>
  <c r="Y3470" i="1"/>
  <c r="AA3470" i="1" s="1"/>
  <c r="Y3466" i="1"/>
  <c r="AA3466" i="1" s="1"/>
  <c r="Y3462" i="1"/>
  <c r="AA3462" i="1" s="1"/>
  <c r="Y3458" i="1"/>
  <c r="AA3458" i="1" s="1"/>
  <c r="Y3454" i="1"/>
  <c r="AA3454" i="1" s="1"/>
  <c r="Y3450" i="1"/>
  <c r="AA3450" i="1" s="1"/>
  <c r="Y3446" i="1"/>
  <c r="AA3446" i="1" s="1"/>
  <c r="Y3442" i="1"/>
  <c r="AA3442" i="1" s="1"/>
  <c r="Y3438" i="1"/>
  <c r="AA3438" i="1" s="1"/>
  <c r="Y3434" i="1"/>
  <c r="AA3434" i="1" s="1"/>
  <c r="Y3430" i="1"/>
  <c r="AA3430" i="1" s="1"/>
  <c r="Y3426" i="1"/>
  <c r="AA3426" i="1" s="1"/>
  <c r="Y3422" i="1"/>
  <c r="AA3422" i="1" s="1"/>
  <c r="Y3418" i="1"/>
  <c r="AA3418" i="1" s="1"/>
  <c r="Y3414" i="1"/>
  <c r="AA3414" i="1" s="1"/>
  <c r="Y3410" i="1"/>
  <c r="AA3410" i="1" s="1"/>
  <c r="Y3406" i="1"/>
  <c r="AA3406" i="1" s="1"/>
  <c r="Y3402" i="1"/>
  <c r="AA3402" i="1" s="1"/>
  <c r="Y3398" i="1"/>
  <c r="AA3398" i="1" s="1"/>
  <c r="Y3394" i="1"/>
  <c r="AA3394" i="1" s="1"/>
  <c r="Y3390" i="1"/>
  <c r="AA3390" i="1" s="1"/>
  <c r="Y3386" i="1"/>
  <c r="AA3386" i="1" s="1"/>
  <c r="Y3382" i="1"/>
  <c r="AA3382" i="1" s="1"/>
  <c r="Y3378" i="1"/>
  <c r="AA3378" i="1" s="1"/>
  <c r="Y3374" i="1"/>
  <c r="AA3374" i="1" s="1"/>
  <c r="Y3370" i="1"/>
  <c r="AA3370" i="1" s="1"/>
  <c r="Y3366" i="1"/>
  <c r="AA3366" i="1" s="1"/>
  <c r="Y3362" i="1"/>
  <c r="AA3362" i="1" s="1"/>
  <c r="Y3358" i="1"/>
  <c r="AA3358" i="1" s="1"/>
  <c r="Y3354" i="1"/>
  <c r="AA3354" i="1" s="1"/>
  <c r="Y3350" i="1"/>
  <c r="AA3350" i="1" s="1"/>
  <c r="Y3346" i="1"/>
  <c r="AA3346" i="1" s="1"/>
  <c r="Y3342" i="1"/>
  <c r="AA3342" i="1" s="1"/>
  <c r="Y3338" i="1"/>
  <c r="AA3338" i="1" s="1"/>
  <c r="Y3334" i="1"/>
  <c r="AA3334" i="1" s="1"/>
  <c r="Y3330" i="1"/>
  <c r="AA3330" i="1" s="1"/>
  <c r="Y3326" i="1"/>
  <c r="AA3326" i="1" s="1"/>
  <c r="Y3322" i="1"/>
  <c r="AA3322" i="1" s="1"/>
  <c r="Y3318" i="1"/>
  <c r="AA3318" i="1" s="1"/>
  <c r="Y3314" i="1"/>
  <c r="AA3314" i="1" s="1"/>
  <c r="Y3310" i="1"/>
  <c r="AA3310" i="1" s="1"/>
  <c r="Y3306" i="1"/>
  <c r="AA3306" i="1" s="1"/>
  <c r="Y3302" i="1"/>
  <c r="AA3302" i="1" s="1"/>
  <c r="Y3298" i="1"/>
  <c r="AA3298" i="1" s="1"/>
  <c r="Y3294" i="1"/>
  <c r="AA3294" i="1" s="1"/>
  <c r="Y3290" i="1"/>
  <c r="AA3290" i="1" s="1"/>
  <c r="Y3286" i="1"/>
  <c r="AA3286" i="1" s="1"/>
  <c r="Y3282" i="1"/>
  <c r="AA3282" i="1" s="1"/>
  <c r="Y3278" i="1"/>
  <c r="AA3278" i="1" s="1"/>
  <c r="Y3274" i="1"/>
  <c r="AA3274" i="1" s="1"/>
  <c r="Y3270" i="1"/>
  <c r="AA3270" i="1" s="1"/>
  <c r="Y3266" i="1"/>
  <c r="AA3266" i="1" s="1"/>
  <c r="Y3262" i="1"/>
  <c r="AA3262" i="1" s="1"/>
  <c r="Y3258" i="1"/>
  <c r="AA3258" i="1" s="1"/>
  <c r="Y3254" i="1"/>
  <c r="AA3254" i="1" s="1"/>
  <c r="Y3250" i="1"/>
  <c r="AA3250" i="1" s="1"/>
  <c r="Y3246" i="1"/>
  <c r="AA3246" i="1" s="1"/>
  <c r="Y3242" i="1"/>
  <c r="AA3242" i="1" s="1"/>
  <c r="Y3238" i="1"/>
  <c r="AA3238" i="1" s="1"/>
  <c r="Y3234" i="1"/>
  <c r="AA3234" i="1" s="1"/>
  <c r="Y3230" i="1"/>
  <c r="AA3230" i="1" s="1"/>
  <c r="Y3226" i="1"/>
  <c r="AA3226" i="1" s="1"/>
  <c r="Y3222" i="1"/>
  <c r="AA3222" i="1" s="1"/>
  <c r="Y3218" i="1"/>
  <c r="Y3214" i="1"/>
  <c r="AA3214" i="1" s="1"/>
  <c r="Y3210" i="1"/>
  <c r="AA3210" i="1" s="1"/>
  <c r="Y3206" i="1"/>
  <c r="AA3206" i="1" s="1"/>
  <c r="Y3202" i="1"/>
  <c r="AA3202" i="1" s="1"/>
  <c r="Y3198" i="1"/>
  <c r="AA3198" i="1" s="1"/>
  <c r="Y3194" i="1"/>
  <c r="AA3194" i="1" s="1"/>
  <c r="Y3190" i="1"/>
  <c r="AA3190" i="1" s="1"/>
  <c r="Y3186" i="1"/>
  <c r="AA3186" i="1" s="1"/>
  <c r="Y3182" i="1"/>
  <c r="AA3182" i="1" s="1"/>
  <c r="Y3178" i="1"/>
  <c r="AA3178" i="1" s="1"/>
  <c r="Y3174" i="1"/>
  <c r="AA3174" i="1" s="1"/>
  <c r="Y3170" i="1"/>
  <c r="AA3170" i="1" s="1"/>
  <c r="Y3166" i="1"/>
  <c r="AA3166" i="1" s="1"/>
  <c r="Y3162" i="1"/>
  <c r="AA3162" i="1" s="1"/>
  <c r="Y3158" i="1"/>
  <c r="AA3158" i="1" s="1"/>
  <c r="Y3154" i="1"/>
  <c r="AA3154" i="1" s="1"/>
  <c r="Y3150" i="1"/>
  <c r="AA3150" i="1" s="1"/>
  <c r="Y3146" i="1"/>
  <c r="AA3146" i="1" s="1"/>
  <c r="Y3142" i="1"/>
  <c r="AA3142" i="1" s="1"/>
  <c r="Y3138" i="1"/>
  <c r="AA3138" i="1" s="1"/>
  <c r="Y3134" i="1"/>
  <c r="AA3134" i="1" s="1"/>
  <c r="Y3130" i="1"/>
  <c r="AA3130" i="1" s="1"/>
  <c r="Y3126" i="1"/>
  <c r="AA3126" i="1" s="1"/>
  <c r="Y3122" i="1"/>
  <c r="AA3122" i="1" s="1"/>
  <c r="Y3118" i="1"/>
  <c r="AA3118" i="1" s="1"/>
  <c r="Y3114" i="1"/>
  <c r="AA3114" i="1" s="1"/>
  <c r="Y3110" i="1"/>
  <c r="AA3110" i="1" s="1"/>
  <c r="Y3106" i="1"/>
  <c r="AA3106" i="1" s="1"/>
  <c r="Y3102" i="1"/>
  <c r="AA3102" i="1" s="1"/>
  <c r="Y3098" i="1"/>
  <c r="AA3098" i="1" s="1"/>
  <c r="Y3094" i="1"/>
  <c r="AA3094" i="1" s="1"/>
  <c r="Y3090" i="1"/>
  <c r="Y3086" i="1"/>
  <c r="AA3086" i="1" s="1"/>
  <c r="Y3082" i="1"/>
  <c r="AA3082" i="1" s="1"/>
  <c r="Y3078" i="1"/>
  <c r="AA3078" i="1" s="1"/>
  <c r="Y3074" i="1"/>
  <c r="AA3074" i="1" s="1"/>
  <c r="Y3070" i="1"/>
  <c r="AA3070" i="1" s="1"/>
  <c r="Y3066" i="1"/>
  <c r="AA3066" i="1" s="1"/>
  <c r="Y3062" i="1"/>
  <c r="AA3062" i="1" s="1"/>
  <c r="Y3058" i="1"/>
  <c r="AA3058" i="1" s="1"/>
  <c r="Y3054" i="1"/>
  <c r="AA3054" i="1" s="1"/>
  <c r="Y3050" i="1"/>
  <c r="AA3050" i="1" s="1"/>
  <c r="Y3046" i="1"/>
  <c r="AA3046" i="1" s="1"/>
  <c r="Y3042" i="1"/>
  <c r="AA3042" i="1" s="1"/>
  <c r="Y3038" i="1"/>
  <c r="AA3038" i="1" s="1"/>
  <c r="Y3034" i="1"/>
  <c r="AA3034" i="1" s="1"/>
  <c r="Y3030" i="1"/>
  <c r="AA3030" i="1" s="1"/>
  <c r="Y3026" i="1"/>
  <c r="AA3026" i="1" s="1"/>
  <c r="Y3022" i="1"/>
  <c r="AA3022" i="1" s="1"/>
  <c r="Y3018" i="1"/>
  <c r="AA3018" i="1" s="1"/>
  <c r="Y3014" i="1"/>
  <c r="AA3014" i="1" s="1"/>
  <c r="Y3010" i="1"/>
  <c r="AA3010" i="1" s="1"/>
  <c r="Y3006" i="1"/>
  <c r="AA3006" i="1" s="1"/>
  <c r="Y3002" i="1"/>
  <c r="AA3002" i="1" s="1"/>
  <c r="Y2998" i="1"/>
  <c r="AA2998" i="1" s="1"/>
  <c r="Y2994" i="1"/>
  <c r="AA2994" i="1" s="1"/>
  <c r="Y2990" i="1"/>
  <c r="AA2990" i="1" s="1"/>
  <c r="Y2986" i="1"/>
  <c r="AA2986" i="1" s="1"/>
  <c r="Y2982" i="1"/>
  <c r="AA2982" i="1" s="1"/>
  <c r="Y2978" i="1"/>
  <c r="AA2978" i="1" s="1"/>
  <c r="Y2974" i="1"/>
  <c r="AA2974" i="1" s="1"/>
  <c r="Y2970" i="1"/>
  <c r="AA2970" i="1" s="1"/>
  <c r="Y2966" i="1"/>
  <c r="AA2966" i="1" s="1"/>
  <c r="Y2962" i="1"/>
  <c r="AA2962" i="1" s="1"/>
  <c r="Y2958" i="1"/>
  <c r="AA2958" i="1" s="1"/>
  <c r="Y2954" i="1"/>
  <c r="AA2954" i="1" s="1"/>
  <c r="Y2950" i="1"/>
  <c r="AA2950" i="1" s="1"/>
  <c r="Y2946" i="1"/>
  <c r="AA2946" i="1" s="1"/>
  <c r="Y2942" i="1"/>
  <c r="AA2942" i="1" s="1"/>
  <c r="Y2938" i="1"/>
  <c r="AA2938" i="1" s="1"/>
  <c r="Y2934" i="1"/>
  <c r="AA2934" i="1" s="1"/>
  <c r="Y2930" i="1"/>
  <c r="AA2930" i="1" s="1"/>
  <c r="Y2926" i="1"/>
  <c r="AA2926" i="1" s="1"/>
  <c r="Y2922" i="1"/>
  <c r="AA2922" i="1" s="1"/>
  <c r="Y2918" i="1"/>
  <c r="AA2918" i="1" s="1"/>
  <c r="Y2914" i="1"/>
  <c r="AA2914" i="1" s="1"/>
  <c r="Y2910" i="1"/>
  <c r="AA2910" i="1" s="1"/>
  <c r="Y2906" i="1"/>
  <c r="AA2906" i="1" s="1"/>
  <c r="Y2902" i="1"/>
  <c r="AA2902" i="1" s="1"/>
  <c r="Y2898" i="1"/>
  <c r="AA2898" i="1" s="1"/>
  <c r="Y2894" i="1"/>
  <c r="AA2894" i="1" s="1"/>
  <c r="Y2890" i="1"/>
  <c r="AA2890" i="1" s="1"/>
  <c r="Y2886" i="1"/>
  <c r="AA2886" i="1" s="1"/>
  <c r="Y2882" i="1"/>
  <c r="AA2882" i="1" s="1"/>
  <c r="Y2878" i="1"/>
  <c r="AA2878" i="1" s="1"/>
  <c r="Y2874" i="1"/>
  <c r="AA2874" i="1" s="1"/>
  <c r="Y2870" i="1"/>
  <c r="AA2870" i="1" s="1"/>
  <c r="Y2866" i="1"/>
  <c r="AA2866" i="1" s="1"/>
  <c r="Y2862" i="1"/>
  <c r="AA2862" i="1" s="1"/>
  <c r="Y2858" i="1"/>
  <c r="AA2858" i="1" s="1"/>
  <c r="Y2854" i="1"/>
  <c r="AA2854" i="1" s="1"/>
  <c r="Y2850" i="1"/>
  <c r="AA2850" i="1" s="1"/>
  <c r="Y2846" i="1"/>
  <c r="AA2846" i="1" s="1"/>
  <c r="Y2842" i="1"/>
  <c r="AA2842" i="1" s="1"/>
  <c r="Y2838" i="1"/>
  <c r="AA2838" i="1" s="1"/>
  <c r="Y2834" i="1"/>
  <c r="AA2834" i="1" s="1"/>
  <c r="Y2830" i="1"/>
  <c r="AA2830" i="1" s="1"/>
  <c r="Y2826" i="1"/>
  <c r="AA2826" i="1" s="1"/>
  <c r="Y2822" i="1"/>
  <c r="AA2822" i="1" s="1"/>
  <c r="Y2818" i="1"/>
  <c r="AA2818" i="1" s="1"/>
  <c r="Y2814" i="1"/>
  <c r="AA2814" i="1" s="1"/>
  <c r="Y2810" i="1"/>
  <c r="AA2810" i="1" s="1"/>
  <c r="Y2806" i="1"/>
  <c r="AA2806" i="1" s="1"/>
  <c r="Y2802" i="1"/>
  <c r="AA2802" i="1" s="1"/>
  <c r="Y2798" i="1"/>
  <c r="AA2798" i="1" s="1"/>
  <c r="Y2794" i="1"/>
  <c r="AA2794" i="1" s="1"/>
  <c r="Y2790" i="1"/>
  <c r="AA2790" i="1" s="1"/>
  <c r="Y2786" i="1"/>
  <c r="AA2786" i="1" s="1"/>
  <c r="Y2782" i="1"/>
  <c r="AA2782" i="1" s="1"/>
  <c r="Y2778" i="1"/>
  <c r="AA2778" i="1" s="1"/>
  <c r="Y2774" i="1"/>
  <c r="AA2774" i="1" s="1"/>
  <c r="Y2770" i="1"/>
  <c r="AA2770" i="1" s="1"/>
  <c r="Y2766" i="1"/>
  <c r="AA2766" i="1" s="1"/>
  <c r="Y2762" i="1"/>
  <c r="AA2762" i="1" s="1"/>
  <c r="Y2758" i="1"/>
  <c r="AA2758" i="1" s="1"/>
  <c r="Y2754" i="1"/>
  <c r="AA2754" i="1" s="1"/>
  <c r="Y2750" i="1"/>
  <c r="AA2750" i="1" s="1"/>
  <c r="Y2746" i="1"/>
  <c r="AA2746" i="1" s="1"/>
  <c r="Y2742" i="1"/>
  <c r="AA2742" i="1" s="1"/>
  <c r="Y2738" i="1"/>
  <c r="AA2738" i="1" s="1"/>
  <c r="Y2734" i="1"/>
  <c r="AA2734" i="1" s="1"/>
  <c r="Y2730" i="1"/>
  <c r="AA2730" i="1" s="1"/>
  <c r="Y2726" i="1"/>
  <c r="AA2726" i="1" s="1"/>
  <c r="Y2722" i="1"/>
  <c r="AA2722" i="1" s="1"/>
  <c r="Y2718" i="1"/>
  <c r="AA2718" i="1" s="1"/>
  <c r="Y2714" i="1"/>
  <c r="AA2714" i="1" s="1"/>
  <c r="Y2710" i="1"/>
  <c r="AA2710" i="1" s="1"/>
  <c r="Y2706" i="1"/>
  <c r="Y2702" i="1"/>
  <c r="AA2702" i="1" s="1"/>
  <c r="Y2698" i="1"/>
  <c r="AA2698" i="1" s="1"/>
  <c r="Y2694" i="1"/>
  <c r="AA2694" i="1" s="1"/>
  <c r="Y2690" i="1"/>
  <c r="AA2690" i="1" s="1"/>
  <c r="Y2686" i="1"/>
  <c r="AA2686" i="1" s="1"/>
  <c r="Y2682" i="1"/>
  <c r="AA2682" i="1" s="1"/>
  <c r="Y2678" i="1"/>
  <c r="AA2678" i="1" s="1"/>
  <c r="Y2674" i="1"/>
  <c r="AA2674" i="1" s="1"/>
  <c r="Y2670" i="1"/>
  <c r="AA2670" i="1" s="1"/>
  <c r="Y2666" i="1"/>
  <c r="AA2666" i="1" s="1"/>
  <c r="Y2662" i="1"/>
  <c r="AA2662" i="1" s="1"/>
  <c r="Y2658" i="1"/>
  <c r="AA2658" i="1" s="1"/>
  <c r="Y2654" i="1"/>
  <c r="AA2654" i="1" s="1"/>
  <c r="Y2650" i="1"/>
  <c r="AA2650" i="1" s="1"/>
  <c r="Y2646" i="1"/>
  <c r="AA2646" i="1" s="1"/>
  <c r="Y2642" i="1"/>
  <c r="AA2642" i="1" s="1"/>
  <c r="Y2638" i="1"/>
  <c r="AA2638" i="1" s="1"/>
  <c r="Y2634" i="1"/>
  <c r="AA2634" i="1" s="1"/>
  <c r="Y2630" i="1"/>
  <c r="AA2630" i="1" s="1"/>
  <c r="Y2626" i="1"/>
  <c r="AA2626" i="1" s="1"/>
  <c r="Y2622" i="1"/>
  <c r="AA2622" i="1" s="1"/>
  <c r="Y2618" i="1"/>
  <c r="AA2618" i="1" s="1"/>
  <c r="Y2614" i="1"/>
  <c r="AA2614" i="1" s="1"/>
  <c r="Y2610" i="1"/>
  <c r="AA2610" i="1" s="1"/>
  <c r="Y2606" i="1"/>
  <c r="AA2606" i="1" s="1"/>
  <c r="Y2602" i="1"/>
  <c r="AA2602" i="1" s="1"/>
  <c r="Y2598" i="1"/>
  <c r="AA2598" i="1" s="1"/>
  <c r="Y2594" i="1"/>
  <c r="AA2594" i="1" s="1"/>
  <c r="Y2590" i="1"/>
  <c r="AA2590" i="1" s="1"/>
  <c r="Y2586" i="1"/>
  <c r="AA2586" i="1" s="1"/>
  <c r="Y2582" i="1"/>
  <c r="AA2582" i="1" s="1"/>
  <c r="Y2578" i="1"/>
  <c r="Y2574" i="1"/>
  <c r="AA2574" i="1" s="1"/>
  <c r="Y2570" i="1"/>
  <c r="AA2570" i="1" s="1"/>
  <c r="Y2566" i="1"/>
  <c r="AA2566" i="1" s="1"/>
  <c r="Y2562" i="1"/>
  <c r="AA2562" i="1" s="1"/>
  <c r="Y2558" i="1"/>
  <c r="AA2558" i="1" s="1"/>
  <c r="Y2554" i="1"/>
  <c r="AA2554" i="1" s="1"/>
  <c r="Y2550" i="1"/>
  <c r="AA2550" i="1" s="1"/>
  <c r="Y2546" i="1"/>
  <c r="AA2546" i="1" s="1"/>
  <c r="Y2542" i="1"/>
  <c r="AA2542" i="1" s="1"/>
  <c r="Y2538" i="1"/>
  <c r="AA2538" i="1" s="1"/>
  <c r="Y2534" i="1"/>
  <c r="AA2534" i="1" s="1"/>
  <c r="Y2530" i="1"/>
  <c r="AA2530" i="1" s="1"/>
  <c r="Y2526" i="1"/>
  <c r="AA2526" i="1" s="1"/>
  <c r="Y2522" i="1"/>
  <c r="AA2522" i="1" s="1"/>
  <c r="Y2518" i="1"/>
  <c r="AA2518" i="1" s="1"/>
  <c r="Y2514" i="1"/>
  <c r="AA2514" i="1" s="1"/>
  <c r="Y2510" i="1"/>
  <c r="AA2510" i="1" s="1"/>
  <c r="Y2506" i="1"/>
  <c r="AA2506" i="1" s="1"/>
  <c r="Y2502" i="1"/>
  <c r="AA2502" i="1" s="1"/>
  <c r="Y2498" i="1"/>
  <c r="AA2498" i="1" s="1"/>
  <c r="Y2494" i="1"/>
  <c r="AA2494" i="1" s="1"/>
  <c r="Y2490" i="1"/>
  <c r="AA2490" i="1" s="1"/>
  <c r="Y2486" i="1"/>
  <c r="AA2486" i="1" s="1"/>
  <c r="Y2482" i="1"/>
  <c r="AA2482" i="1" s="1"/>
  <c r="Y2478" i="1"/>
  <c r="AA2478" i="1" s="1"/>
  <c r="Y2474" i="1"/>
  <c r="AA2474" i="1" s="1"/>
  <c r="Y2470" i="1"/>
  <c r="AA2470" i="1" s="1"/>
  <c r="Y2466" i="1"/>
  <c r="AA2466" i="1" s="1"/>
  <c r="Y2462" i="1"/>
  <c r="AA2462" i="1" s="1"/>
  <c r="Y2458" i="1"/>
  <c r="AA2458" i="1" s="1"/>
  <c r="Y2454" i="1"/>
  <c r="AA2454" i="1" s="1"/>
  <c r="Y2450" i="1"/>
  <c r="AA2450" i="1" s="1"/>
  <c r="Y2446" i="1"/>
  <c r="AA2446" i="1" s="1"/>
  <c r="Y2442" i="1"/>
  <c r="AA2442" i="1" s="1"/>
  <c r="Y2438" i="1"/>
  <c r="AA2438" i="1" s="1"/>
  <c r="Y2434" i="1"/>
  <c r="AA2434" i="1" s="1"/>
  <c r="Y2430" i="1"/>
  <c r="AA2430" i="1" s="1"/>
  <c r="Y2426" i="1"/>
  <c r="AA2426" i="1" s="1"/>
  <c r="Y2422" i="1"/>
  <c r="AA2422" i="1" s="1"/>
  <c r="Y2418" i="1"/>
  <c r="AA2418" i="1" s="1"/>
  <c r="Y2414" i="1"/>
  <c r="AA2414" i="1" s="1"/>
  <c r="Y2410" i="1"/>
  <c r="AA2410" i="1" s="1"/>
  <c r="Y2406" i="1"/>
  <c r="AA2406" i="1" s="1"/>
  <c r="Y2402" i="1"/>
  <c r="AA2402" i="1" s="1"/>
  <c r="Y2398" i="1"/>
  <c r="AA2398" i="1" s="1"/>
  <c r="Y2394" i="1"/>
  <c r="AA2394" i="1" s="1"/>
  <c r="Y2390" i="1"/>
  <c r="AA2390" i="1" s="1"/>
  <c r="Y2386" i="1"/>
  <c r="AA2386" i="1" s="1"/>
  <c r="Y2382" i="1"/>
  <c r="AA2382" i="1" s="1"/>
  <c r="Y2378" i="1"/>
  <c r="AA2378" i="1" s="1"/>
  <c r="Y2374" i="1"/>
  <c r="AA2374" i="1" s="1"/>
  <c r="Y2370" i="1"/>
  <c r="AA2370" i="1" s="1"/>
  <c r="Y2366" i="1"/>
  <c r="AA2366" i="1" s="1"/>
  <c r="Y2362" i="1"/>
  <c r="AA2362" i="1" s="1"/>
  <c r="Y2358" i="1"/>
  <c r="AA2358" i="1" s="1"/>
  <c r="Y2354" i="1"/>
  <c r="AA2354" i="1" s="1"/>
  <c r="Y2350" i="1"/>
  <c r="AA2350" i="1" s="1"/>
  <c r="Y2346" i="1"/>
  <c r="AA2346" i="1" s="1"/>
  <c r="Y2342" i="1"/>
  <c r="AA2342" i="1" s="1"/>
  <c r="Y2338" i="1"/>
  <c r="AA2338" i="1" s="1"/>
  <c r="Y2334" i="1"/>
  <c r="AA2334" i="1" s="1"/>
  <c r="Y2330" i="1"/>
  <c r="AA2330" i="1" s="1"/>
  <c r="Y2326" i="1"/>
  <c r="AA2326" i="1" s="1"/>
  <c r="Y2322" i="1"/>
  <c r="Y2318" i="1"/>
  <c r="AA2318" i="1" s="1"/>
  <c r="Y2314" i="1"/>
  <c r="AA2314" i="1" s="1"/>
  <c r="Y2310" i="1"/>
  <c r="AA2310" i="1" s="1"/>
  <c r="Y2306" i="1"/>
  <c r="AA2306" i="1" s="1"/>
  <c r="Y2302" i="1"/>
  <c r="AA2302" i="1" s="1"/>
  <c r="Y2298" i="1"/>
  <c r="AA2298" i="1" s="1"/>
  <c r="Y2294" i="1"/>
  <c r="AA2294" i="1" s="1"/>
  <c r="Y2290" i="1"/>
  <c r="AA2290" i="1" s="1"/>
  <c r="Y2286" i="1"/>
  <c r="AA2286" i="1" s="1"/>
  <c r="Y2282" i="1"/>
  <c r="AA2282" i="1" s="1"/>
  <c r="Y2278" i="1"/>
  <c r="AA2278" i="1" s="1"/>
  <c r="Y2274" i="1"/>
  <c r="AA2274" i="1" s="1"/>
  <c r="Y2270" i="1"/>
  <c r="AA2270" i="1" s="1"/>
  <c r="Y2266" i="1"/>
  <c r="AA2266" i="1" s="1"/>
  <c r="Y2262" i="1"/>
  <c r="AA2262" i="1" s="1"/>
  <c r="Y2258" i="1"/>
  <c r="AA2258" i="1" s="1"/>
  <c r="Y2254" i="1"/>
  <c r="AA2254" i="1" s="1"/>
  <c r="Y2250" i="1"/>
  <c r="AA2250" i="1" s="1"/>
  <c r="Y2246" i="1"/>
  <c r="AA2246" i="1" s="1"/>
  <c r="Y2242" i="1"/>
  <c r="AA2242" i="1" s="1"/>
  <c r="Y2238" i="1"/>
  <c r="AA2238" i="1" s="1"/>
  <c r="Y2234" i="1"/>
  <c r="AA2234" i="1" s="1"/>
  <c r="Y2230" i="1"/>
  <c r="AA2230" i="1" s="1"/>
  <c r="Y2226" i="1"/>
  <c r="AA2226" i="1" s="1"/>
  <c r="Y2222" i="1"/>
  <c r="AA2222" i="1" s="1"/>
  <c r="Y2218" i="1"/>
  <c r="AA2218" i="1" s="1"/>
  <c r="Y2214" i="1"/>
  <c r="AA2214" i="1" s="1"/>
  <c r="Y2210" i="1"/>
  <c r="AA2210" i="1" s="1"/>
  <c r="Y2206" i="1"/>
  <c r="AA2206" i="1" s="1"/>
  <c r="Y2202" i="1"/>
  <c r="AA2202" i="1" s="1"/>
  <c r="Y2198" i="1"/>
  <c r="AA2198" i="1" s="1"/>
  <c r="Y2194" i="1"/>
  <c r="AA2194" i="1" s="1"/>
  <c r="Y2190" i="1"/>
  <c r="AA2190" i="1" s="1"/>
  <c r="Y2186" i="1"/>
  <c r="AA2186" i="1" s="1"/>
  <c r="Y2182" i="1"/>
  <c r="AA2182" i="1" s="1"/>
  <c r="Y2178" i="1"/>
  <c r="AA2178" i="1" s="1"/>
  <c r="Y2174" i="1"/>
  <c r="AA2174" i="1" s="1"/>
  <c r="Y2170" i="1"/>
  <c r="AA2170" i="1" s="1"/>
  <c r="Y2166" i="1"/>
  <c r="AA2166" i="1" s="1"/>
  <c r="Y2162" i="1"/>
  <c r="AA2162" i="1" s="1"/>
  <c r="Y2158" i="1"/>
  <c r="AA2158" i="1" s="1"/>
  <c r="Y2154" i="1"/>
  <c r="AA2154" i="1" s="1"/>
  <c r="Y2150" i="1"/>
  <c r="AA2150" i="1" s="1"/>
  <c r="Y2146" i="1"/>
  <c r="AA2146" i="1" s="1"/>
  <c r="Y2142" i="1"/>
  <c r="AA2142" i="1" s="1"/>
  <c r="Y2138" i="1"/>
  <c r="AA2138" i="1" s="1"/>
  <c r="Y2134" i="1"/>
  <c r="AA2134" i="1" s="1"/>
  <c r="Y2130" i="1"/>
  <c r="AA2130" i="1" s="1"/>
  <c r="Y2126" i="1"/>
  <c r="AA2126" i="1" s="1"/>
  <c r="Y2122" i="1"/>
  <c r="AA2122" i="1" s="1"/>
  <c r="Y2118" i="1"/>
  <c r="AA2118" i="1" s="1"/>
  <c r="Y2114" i="1"/>
  <c r="AA2114" i="1" s="1"/>
  <c r="Y2110" i="1"/>
  <c r="AA2110" i="1" s="1"/>
  <c r="Y2106" i="1"/>
  <c r="AA2106" i="1" s="1"/>
  <c r="Y2102" i="1"/>
  <c r="AA2102" i="1" s="1"/>
  <c r="Y2098" i="1"/>
  <c r="AA2098" i="1" s="1"/>
  <c r="Y2094" i="1"/>
  <c r="AA2094" i="1" s="1"/>
  <c r="Y2090" i="1"/>
  <c r="AA2090" i="1" s="1"/>
  <c r="Y2086" i="1"/>
  <c r="AA2086" i="1" s="1"/>
  <c r="Y2082" i="1"/>
  <c r="AA2082" i="1" s="1"/>
  <c r="Y2078" i="1"/>
  <c r="AA2078" i="1" s="1"/>
  <c r="Y2074" i="1"/>
  <c r="AA2074" i="1" s="1"/>
  <c r="Y2070" i="1"/>
  <c r="AA2070" i="1" s="1"/>
  <c r="Y2066" i="1"/>
  <c r="Y2062" i="1"/>
  <c r="AA2062" i="1" s="1"/>
  <c r="Y2058" i="1"/>
  <c r="AA2058" i="1" s="1"/>
  <c r="Y2054" i="1"/>
  <c r="AA2054" i="1" s="1"/>
  <c r="Y2050" i="1"/>
  <c r="AA2050" i="1" s="1"/>
  <c r="Y2046" i="1"/>
  <c r="AA2046" i="1" s="1"/>
  <c r="Y2042" i="1"/>
  <c r="AA2042" i="1" s="1"/>
  <c r="Y2038" i="1"/>
  <c r="AA2038" i="1" s="1"/>
  <c r="Y2034" i="1"/>
  <c r="AA2034" i="1" s="1"/>
  <c r="Y2030" i="1"/>
  <c r="AA2030" i="1" s="1"/>
  <c r="Y2026" i="1"/>
  <c r="AA2026" i="1" s="1"/>
  <c r="Y2022" i="1"/>
  <c r="AA2022" i="1" s="1"/>
  <c r="Y2018" i="1"/>
  <c r="AA2018" i="1" s="1"/>
  <c r="Y2014" i="1"/>
  <c r="AA2014" i="1" s="1"/>
  <c r="Y2010" i="1"/>
  <c r="AA2010" i="1" s="1"/>
  <c r="Y2006" i="1"/>
  <c r="AA2006" i="1" s="1"/>
  <c r="Y2002" i="1"/>
  <c r="AA2002" i="1" s="1"/>
  <c r="Y1998" i="1"/>
  <c r="AA1998" i="1" s="1"/>
  <c r="Y1994" i="1"/>
  <c r="AA1994" i="1" s="1"/>
  <c r="Y1990" i="1"/>
  <c r="AA1990" i="1" s="1"/>
  <c r="Y1986" i="1"/>
  <c r="AA1986" i="1" s="1"/>
  <c r="Y1982" i="1"/>
  <c r="AA1982" i="1" s="1"/>
  <c r="Y1978" i="1"/>
  <c r="AA1978" i="1" s="1"/>
  <c r="Y1974" i="1"/>
  <c r="AA1974" i="1" s="1"/>
  <c r="Y1970" i="1"/>
  <c r="AA1970" i="1" s="1"/>
  <c r="Y1966" i="1"/>
  <c r="AA1966" i="1" s="1"/>
  <c r="Y1962" i="1"/>
  <c r="AA1962" i="1" s="1"/>
  <c r="Y1958" i="1"/>
  <c r="AA1958" i="1" s="1"/>
  <c r="Y1954" i="1"/>
  <c r="AA1954" i="1" s="1"/>
  <c r="Y1950" i="1"/>
  <c r="AA1950" i="1" s="1"/>
  <c r="Y1946" i="1"/>
  <c r="AA1946" i="1" s="1"/>
  <c r="Y1942" i="1"/>
  <c r="AA1942" i="1" s="1"/>
  <c r="Y1938" i="1"/>
  <c r="AA1938" i="1" s="1"/>
  <c r="Y1934" i="1"/>
  <c r="AA1934" i="1" s="1"/>
  <c r="Y1930" i="1"/>
  <c r="AA1930" i="1" s="1"/>
  <c r="Y1926" i="1"/>
  <c r="AA1926" i="1" s="1"/>
  <c r="Y1922" i="1"/>
  <c r="AA1922" i="1" s="1"/>
  <c r="Y1918" i="1"/>
  <c r="AA1918" i="1" s="1"/>
  <c r="Y1914" i="1"/>
  <c r="AA1914" i="1" s="1"/>
  <c r="Y1910" i="1"/>
  <c r="AA1910" i="1" s="1"/>
  <c r="Y1906" i="1"/>
  <c r="AA1906" i="1" s="1"/>
  <c r="Y1902" i="1"/>
  <c r="AA1902" i="1" s="1"/>
  <c r="Y1898" i="1"/>
  <c r="AA1898" i="1" s="1"/>
  <c r="Y1894" i="1"/>
  <c r="AA1894" i="1" s="1"/>
  <c r="Y1890" i="1"/>
  <c r="AA1890" i="1" s="1"/>
  <c r="Y1886" i="1"/>
  <c r="AA1886" i="1" s="1"/>
  <c r="Y1882" i="1"/>
  <c r="AA1882" i="1" s="1"/>
  <c r="Y1878" i="1"/>
  <c r="AA1878" i="1" s="1"/>
  <c r="Y1874" i="1"/>
  <c r="AA1874" i="1" s="1"/>
  <c r="Y1870" i="1"/>
  <c r="AA1870" i="1" s="1"/>
  <c r="Y1866" i="1"/>
  <c r="AA1866" i="1" s="1"/>
  <c r="Y1862" i="1"/>
  <c r="AA1862" i="1" s="1"/>
  <c r="Y1858" i="1"/>
  <c r="AA1858" i="1" s="1"/>
  <c r="Y1854" i="1"/>
  <c r="AA1854" i="1" s="1"/>
  <c r="Y1850" i="1"/>
  <c r="AA1850" i="1" s="1"/>
  <c r="Y1846" i="1"/>
  <c r="AA1846" i="1" s="1"/>
  <c r="Y1842" i="1"/>
  <c r="AA1842" i="1" s="1"/>
  <c r="Y1838" i="1"/>
  <c r="AA1838" i="1" s="1"/>
  <c r="Y1834" i="1"/>
  <c r="AA1834" i="1" s="1"/>
  <c r="Y1830" i="1"/>
  <c r="AA1830" i="1" s="1"/>
  <c r="Y1826" i="1"/>
  <c r="AA1826" i="1" s="1"/>
  <c r="Y1822" i="1"/>
  <c r="AA1822" i="1" s="1"/>
  <c r="Y1818" i="1"/>
  <c r="AA1818" i="1" s="1"/>
  <c r="Y1814" i="1"/>
  <c r="AA1814" i="1" s="1"/>
  <c r="Y1810" i="1"/>
  <c r="Y1806" i="1"/>
  <c r="AA1806" i="1" s="1"/>
  <c r="Y1802" i="1"/>
  <c r="AA1802" i="1" s="1"/>
  <c r="Y1798" i="1"/>
  <c r="AA1798" i="1" s="1"/>
  <c r="Y1794" i="1"/>
  <c r="AA1794" i="1" s="1"/>
  <c r="Y1790" i="1"/>
  <c r="AA1790" i="1" s="1"/>
  <c r="Y1786" i="1"/>
  <c r="AA1786" i="1" s="1"/>
  <c r="Y1782" i="1"/>
  <c r="AA1782" i="1" s="1"/>
  <c r="Y1778" i="1"/>
  <c r="AA1778" i="1" s="1"/>
  <c r="Y1774" i="1"/>
  <c r="AA1774" i="1" s="1"/>
  <c r="Y1770" i="1"/>
  <c r="AA1770" i="1" s="1"/>
  <c r="Y1766" i="1"/>
  <c r="AA1766" i="1" s="1"/>
  <c r="Y1762" i="1"/>
  <c r="AA1762" i="1" s="1"/>
  <c r="Y1758" i="1"/>
  <c r="AA1758" i="1" s="1"/>
  <c r="Y1754" i="1"/>
  <c r="AA1754" i="1" s="1"/>
  <c r="Y1750" i="1"/>
  <c r="AA1750" i="1" s="1"/>
  <c r="Y1746" i="1"/>
  <c r="AA1746" i="1" s="1"/>
  <c r="Y1742" i="1"/>
  <c r="AA1742" i="1" s="1"/>
  <c r="Y1738" i="1"/>
  <c r="AA1738" i="1" s="1"/>
  <c r="Y1734" i="1"/>
  <c r="AA1734" i="1" s="1"/>
  <c r="Y1730" i="1"/>
  <c r="AA1730" i="1" s="1"/>
  <c r="Y1726" i="1"/>
  <c r="AA1726" i="1" s="1"/>
  <c r="Y1722" i="1"/>
  <c r="AA1722" i="1" s="1"/>
  <c r="Y1718" i="1"/>
  <c r="AA1718" i="1" s="1"/>
  <c r="Y1714" i="1"/>
  <c r="AA1714" i="1" s="1"/>
  <c r="Y1710" i="1"/>
  <c r="AA1710" i="1" s="1"/>
  <c r="Y1706" i="1"/>
  <c r="AA1706" i="1" s="1"/>
  <c r="Y1702" i="1"/>
  <c r="AA1702" i="1" s="1"/>
  <c r="Y1698" i="1"/>
  <c r="AA1698" i="1" s="1"/>
  <c r="Y1694" i="1"/>
  <c r="AA1694" i="1" s="1"/>
  <c r="Y1690" i="1"/>
  <c r="AA1690" i="1" s="1"/>
  <c r="Y1686" i="1"/>
  <c r="AA1686" i="1" s="1"/>
  <c r="Y1682" i="1"/>
  <c r="AA1682" i="1" s="1"/>
  <c r="Y1678" i="1"/>
  <c r="AA1678" i="1" s="1"/>
  <c r="Y1674" i="1"/>
  <c r="AA1674" i="1" s="1"/>
  <c r="Y1670" i="1"/>
  <c r="AA1670" i="1" s="1"/>
  <c r="Y1666" i="1"/>
  <c r="AA1666" i="1" s="1"/>
  <c r="Y1662" i="1"/>
  <c r="AA1662" i="1" s="1"/>
  <c r="Y1658" i="1"/>
  <c r="AA1658" i="1" s="1"/>
  <c r="Y1654" i="1"/>
  <c r="AA1654" i="1" s="1"/>
  <c r="Y1650" i="1"/>
  <c r="AA1650" i="1" s="1"/>
  <c r="Y1646" i="1"/>
  <c r="AA1646" i="1" s="1"/>
  <c r="Y1642" i="1"/>
  <c r="AA1642" i="1" s="1"/>
  <c r="Y1638" i="1"/>
  <c r="AA1638" i="1" s="1"/>
  <c r="Y1634" i="1"/>
  <c r="AA1634" i="1" s="1"/>
  <c r="Y1630" i="1"/>
  <c r="AA1630" i="1" s="1"/>
  <c r="Y1626" i="1"/>
  <c r="AA1626" i="1" s="1"/>
  <c r="Y1622" i="1"/>
  <c r="AA1622" i="1" s="1"/>
  <c r="Y1618" i="1"/>
  <c r="AA1618" i="1" s="1"/>
  <c r="Y1614" i="1"/>
  <c r="AA1614" i="1" s="1"/>
  <c r="Y1610" i="1"/>
  <c r="AA1610" i="1" s="1"/>
  <c r="Y1606" i="1"/>
  <c r="AA1606" i="1" s="1"/>
  <c r="Y1602" i="1"/>
  <c r="AA1602" i="1" s="1"/>
  <c r="Y1598" i="1"/>
  <c r="AA1598" i="1" s="1"/>
  <c r="Y1594" i="1"/>
  <c r="AA1594" i="1" s="1"/>
  <c r="Y1590" i="1"/>
  <c r="AA1590" i="1" s="1"/>
  <c r="Y1586" i="1"/>
  <c r="AA1586" i="1" s="1"/>
  <c r="Y1582" i="1"/>
  <c r="AA1582" i="1" s="1"/>
  <c r="Y1578" i="1"/>
  <c r="AA1578" i="1" s="1"/>
  <c r="Y1574" i="1"/>
  <c r="AA1574" i="1" s="1"/>
  <c r="Y1570" i="1"/>
  <c r="AA1570" i="1" s="1"/>
  <c r="Y1566" i="1"/>
  <c r="AA1566" i="1" s="1"/>
  <c r="Y1562" i="1"/>
  <c r="AA1562" i="1" s="1"/>
  <c r="Y1558" i="1"/>
  <c r="AA1558" i="1" s="1"/>
  <c r="Y1554" i="1"/>
  <c r="AA1554" i="1" s="1"/>
  <c r="Y1550" i="1"/>
  <c r="AA1550" i="1" s="1"/>
  <c r="Y1546" i="1"/>
  <c r="AA1546" i="1" s="1"/>
  <c r="Y1542" i="1"/>
  <c r="AA1542" i="1" s="1"/>
  <c r="Y1538" i="1"/>
  <c r="AA1538" i="1" s="1"/>
  <c r="Y1534" i="1"/>
  <c r="AA1534" i="1" s="1"/>
  <c r="Y1530" i="1"/>
  <c r="AA1530" i="1" s="1"/>
  <c r="Y1526" i="1"/>
  <c r="AA1526" i="1" s="1"/>
  <c r="Y6453" i="1"/>
  <c r="AA6453" i="1" s="1"/>
  <c r="Y6088" i="1"/>
  <c r="AA6088" i="1" s="1"/>
  <c r="Y5832" i="1"/>
  <c r="AA5832" i="1" s="1"/>
  <c r="Y5719" i="1"/>
  <c r="AA5719" i="1" s="1"/>
  <c r="Y5638" i="1"/>
  <c r="AA5638" i="1" s="1"/>
  <c r="Y5574" i="1"/>
  <c r="AA5574" i="1" s="1"/>
  <c r="Y5510" i="1"/>
  <c r="AA5510" i="1" s="1"/>
  <c r="Y5446" i="1"/>
  <c r="AA5446" i="1" s="1"/>
  <c r="Y5382" i="1"/>
  <c r="AA5382" i="1" s="1"/>
  <c r="Y5318" i="1"/>
  <c r="AA5318" i="1" s="1"/>
  <c r="Y5254" i="1"/>
  <c r="AA5254" i="1" s="1"/>
  <c r="Y5190" i="1"/>
  <c r="AA5190" i="1" s="1"/>
  <c r="Y5126" i="1"/>
  <c r="AA5126" i="1" s="1"/>
  <c r="Y5062" i="1"/>
  <c r="AA5062" i="1" s="1"/>
  <c r="Y4998" i="1"/>
  <c r="AA4998" i="1" s="1"/>
  <c r="Y4934" i="1"/>
  <c r="AA4934" i="1" s="1"/>
  <c r="Y4870" i="1"/>
  <c r="AA4870" i="1" s="1"/>
  <c r="Y4806" i="1"/>
  <c r="AA4806" i="1" s="1"/>
  <c r="Y4742" i="1"/>
  <c r="AA4742" i="1" s="1"/>
  <c r="Y4693" i="1"/>
  <c r="AA4693" i="1" s="1"/>
  <c r="Y4661" i="1"/>
  <c r="AA4661" i="1" s="1"/>
  <c r="Y4629" i="1"/>
  <c r="AA4629" i="1" s="1"/>
  <c r="Y4597" i="1"/>
  <c r="AA4597" i="1" s="1"/>
  <c r="Y4565" i="1"/>
  <c r="AA4565" i="1" s="1"/>
  <c r="Y4547" i="1"/>
  <c r="AA4547" i="1" s="1"/>
  <c r="Y4531" i="1"/>
  <c r="AA4531" i="1" s="1"/>
  <c r="Y4515" i="1"/>
  <c r="AA4515" i="1" s="1"/>
  <c r="Y4499" i="1"/>
  <c r="AA4499" i="1" s="1"/>
  <c r="Y4483" i="1"/>
  <c r="AA4483" i="1" s="1"/>
  <c r="Y4467" i="1"/>
  <c r="AA4467" i="1" s="1"/>
  <c r="Y4451" i="1"/>
  <c r="AA4451" i="1" s="1"/>
  <c r="Y4435" i="1"/>
  <c r="AA4435" i="1" s="1"/>
  <c r="Y4419" i="1"/>
  <c r="AA4419" i="1" s="1"/>
  <c r="Y4403" i="1"/>
  <c r="AA4403" i="1" s="1"/>
  <c r="Y4387" i="1"/>
  <c r="AA4387" i="1" s="1"/>
  <c r="Y4371" i="1"/>
  <c r="AA4371" i="1" s="1"/>
  <c r="Y4355" i="1"/>
  <c r="AA4355" i="1" s="1"/>
  <c r="Y4339" i="1"/>
  <c r="AA4339" i="1" s="1"/>
  <c r="Y4323" i="1"/>
  <c r="AA4323" i="1" s="1"/>
  <c r="Y4307" i="1"/>
  <c r="AA4307" i="1" s="1"/>
  <c r="Y4291" i="1"/>
  <c r="Y4275" i="1"/>
  <c r="AA4275" i="1" s="1"/>
  <c r="Y4259" i="1"/>
  <c r="AA4259" i="1" s="1"/>
  <c r="Y4243" i="1"/>
  <c r="AA4243" i="1" s="1"/>
  <c r="Y4227" i="1"/>
  <c r="AA4227" i="1" s="1"/>
  <c r="Y4211" i="1"/>
  <c r="AA4211" i="1" s="1"/>
  <c r="Y4195" i="1"/>
  <c r="AA4195" i="1" s="1"/>
  <c r="Y4179" i="1"/>
  <c r="AA4179" i="1" s="1"/>
  <c r="Y4163" i="1"/>
  <c r="AA4163" i="1" s="1"/>
  <c r="Y4147" i="1"/>
  <c r="AA4147" i="1" s="1"/>
  <c r="Y4131" i="1"/>
  <c r="AA4131" i="1" s="1"/>
  <c r="Y4115" i="1"/>
  <c r="AA4115" i="1" s="1"/>
  <c r="Y4099" i="1"/>
  <c r="AA4099" i="1" s="1"/>
  <c r="Y4083" i="1"/>
  <c r="AA4083" i="1" s="1"/>
  <c r="Y4067" i="1"/>
  <c r="AA4067" i="1" s="1"/>
  <c r="Y4051" i="1"/>
  <c r="AA4051" i="1" s="1"/>
  <c r="Y4035" i="1"/>
  <c r="AA4035" i="1" s="1"/>
  <c r="Y4019" i="1"/>
  <c r="AA4019" i="1" s="1"/>
  <c r="Y4003" i="1"/>
  <c r="AA4003" i="1" s="1"/>
  <c r="Y3987" i="1"/>
  <c r="AA3987" i="1" s="1"/>
  <c r="Y3971" i="1"/>
  <c r="AA3971" i="1" s="1"/>
  <c r="Y3955" i="1"/>
  <c r="AA3955" i="1" s="1"/>
  <c r="Y3939" i="1"/>
  <c r="AA3939" i="1" s="1"/>
  <c r="Y3923" i="1"/>
  <c r="AA3923" i="1" s="1"/>
  <c r="Y3907" i="1"/>
  <c r="AA3907" i="1" s="1"/>
  <c r="Y3891" i="1"/>
  <c r="AA3891" i="1" s="1"/>
  <c r="Y3875" i="1"/>
  <c r="AA3875" i="1" s="1"/>
  <c r="Y3859" i="1"/>
  <c r="AA3859" i="1" s="1"/>
  <c r="Y3843" i="1"/>
  <c r="AA3843" i="1" s="1"/>
  <c r="Y3827" i="1"/>
  <c r="AA3827" i="1" s="1"/>
  <c r="Y3811" i="1"/>
  <c r="AA3811" i="1" s="1"/>
  <c r="Y3795" i="1"/>
  <c r="AA3795" i="1" s="1"/>
  <c r="Y3779" i="1"/>
  <c r="AA3779" i="1" s="1"/>
  <c r="Y3763" i="1"/>
  <c r="AA3763" i="1" s="1"/>
  <c r="Y3747" i="1"/>
  <c r="AA3747" i="1" s="1"/>
  <c r="Y3731" i="1"/>
  <c r="AA3731" i="1" s="1"/>
  <c r="Y3715" i="1"/>
  <c r="AA3715" i="1" s="1"/>
  <c r="Y3699" i="1"/>
  <c r="AA3699" i="1" s="1"/>
  <c r="Y3683" i="1"/>
  <c r="AA3683" i="1" s="1"/>
  <c r="Y3667" i="1"/>
  <c r="AA3667" i="1" s="1"/>
  <c r="Y3651" i="1"/>
  <c r="AA3651" i="1" s="1"/>
  <c r="Y3635" i="1"/>
  <c r="AA3635" i="1" s="1"/>
  <c r="Y3619" i="1"/>
  <c r="AA3619" i="1" s="1"/>
  <c r="Y3603" i="1"/>
  <c r="AA3603" i="1" s="1"/>
  <c r="Y3587" i="1"/>
  <c r="AA3587" i="1" s="1"/>
  <c r="Y3574" i="1"/>
  <c r="AA3574" i="1" s="1"/>
  <c r="Y3567" i="1"/>
  <c r="AA3567" i="1" s="1"/>
  <c r="Y3562" i="1"/>
  <c r="AA3562" i="1" s="1"/>
  <c r="Y3557" i="1"/>
  <c r="AA3557" i="1" s="1"/>
  <c r="Y3551" i="1"/>
  <c r="AA3551" i="1" s="1"/>
  <c r="Y3546" i="1"/>
  <c r="AA3546" i="1" s="1"/>
  <c r="Y3541" i="1"/>
  <c r="AA3541" i="1" s="1"/>
  <c r="Y3535" i="1"/>
  <c r="AA3535" i="1" s="1"/>
  <c r="Y3530" i="1"/>
  <c r="AA3530" i="1" s="1"/>
  <c r="Y3525" i="1"/>
  <c r="AA3525" i="1" s="1"/>
  <c r="Y3519" i="1"/>
  <c r="AA3519" i="1" s="1"/>
  <c r="Y3514" i="1"/>
  <c r="AA3514" i="1" s="1"/>
  <c r="Y3509" i="1"/>
  <c r="AA3509" i="1" s="1"/>
  <c r="Y3503" i="1"/>
  <c r="AA3503" i="1" s="1"/>
  <c r="Y3498" i="1"/>
  <c r="AA3498" i="1" s="1"/>
  <c r="Y3493" i="1"/>
  <c r="AA3493" i="1" s="1"/>
  <c r="Y3489" i="1"/>
  <c r="AA3489" i="1" s="1"/>
  <c r="Y3485" i="1"/>
  <c r="AA3485" i="1" s="1"/>
  <c r="Y3481" i="1"/>
  <c r="AA3481" i="1" s="1"/>
  <c r="Y3477" i="1"/>
  <c r="AA3477" i="1" s="1"/>
  <c r="Y3473" i="1"/>
  <c r="AA3473" i="1" s="1"/>
  <c r="Y3469" i="1"/>
  <c r="AA3469" i="1" s="1"/>
  <c r="Y3465" i="1"/>
  <c r="AA3465" i="1" s="1"/>
  <c r="Y3461" i="1"/>
  <c r="AA3461" i="1" s="1"/>
  <c r="Y3457" i="1"/>
  <c r="AA3457" i="1" s="1"/>
  <c r="Y3453" i="1"/>
  <c r="AA3453" i="1" s="1"/>
  <c r="Y3449" i="1"/>
  <c r="AA3449" i="1" s="1"/>
  <c r="Y3445" i="1"/>
  <c r="AA3445" i="1" s="1"/>
  <c r="Y3441" i="1"/>
  <c r="AA3441" i="1" s="1"/>
  <c r="Y3437" i="1"/>
  <c r="AA3437" i="1" s="1"/>
  <c r="Y3433" i="1"/>
  <c r="AA3433" i="1" s="1"/>
  <c r="Y3429" i="1"/>
  <c r="AA3429" i="1" s="1"/>
  <c r="Y3425" i="1"/>
  <c r="AA3425" i="1" s="1"/>
  <c r="Y3421" i="1"/>
  <c r="AA3421" i="1" s="1"/>
  <c r="Y3417" i="1"/>
  <c r="AA3417" i="1" s="1"/>
  <c r="Y3413" i="1"/>
  <c r="AA3413" i="1" s="1"/>
  <c r="Y3409" i="1"/>
  <c r="AA3409" i="1" s="1"/>
  <c r="Y3405" i="1"/>
  <c r="AA3405" i="1" s="1"/>
  <c r="Y3401" i="1"/>
  <c r="AA3401" i="1" s="1"/>
  <c r="Y3397" i="1"/>
  <c r="AA3397" i="1" s="1"/>
  <c r="Y3393" i="1"/>
  <c r="AA3393" i="1" s="1"/>
  <c r="Y3389" i="1"/>
  <c r="AA3389" i="1" s="1"/>
  <c r="Y3385" i="1"/>
  <c r="AA3385" i="1" s="1"/>
  <c r="Y3381" i="1"/>
  <c r="AA3381" i="1" s="1"/>
  <c r="Y3377" i="1"/>
  <c r="AA3377" i="1" s="1"/>
  <c r="Y3373" i="1"/>
  <c r="AA3373" i="1" s="1"/>
  <c r="Y3369" i="1"/>
  <c r="AA3369" i="1" s="1"/>
  <c r="Y3365" i="1"/>
  <c r="AA3365" i="1" s="1"/>
  <c r="Y3361" i="1"/>
  <c r="AA3361" i="1" s="1"/>
  <c r="Y3357" i="1"/>
  <c r="AA3357" i="1" s="1"/>
  <c r="Y3353" i="1"/>
  <c r="AA3353" i="1" s="1"/>
  <c r="Y3349" i="1"/>
  <c r="AA3349" i="1" s="1"/>
  <c r="Y3345" i="1"/>
  <c r="AA3345" i="1" s="1"/>
  <c r="Y3341" i="1"/>
  <c r="AA3341" i="1" s="1"/>
  <c r="Y3337" i="1"/>
  <c r="AA3337" i="1" s="1"/>
  <c r="Y3333" i="1"/>
  <c r="AA3333" i="1" s="1"/>
  <c r="Y3329" i="1"/>
  <c r="AA3329" i="1" s="1"/>
  <c r="Y3325" i="1"/>
  <c r="AA3325" i="1" s="1"/>
  <c r="Y3321" i="1"/>
  <c r="AA3321" i="1" s="1"/>
  <c r="Y3317" i="1"/>
  <c r="AA3317" i="1" s="1"/>
  <c r="Y3313" i="1"/>
  <c r="AA3313" i="1" s="1"/>
  <c r="Y3309" i="1"/>
  <c r="AA3309" i="1" s="1"/>
  <c r="Y3305" i="1"/>
  <c r="AA3305" i="1" s="1"/>
  <c r="Y3301" i="1"/>
  <c r="AA3301" i="1" s="1"/>
  <c r="Y3297" i="1"/>
  <c r="AA3297" i="1" s="1"/>
  <c r="Y3293" i="1"/>
  <c r="AA3293" i="1" s="1"/>
  <c r="Y3289" i="1"/>
  <c r="AA3289" i="1" s="1"/>
  <c r="Y3285" i="1"/>
  <c r="AA3285" i="1" s="1"/>
  <c r="Y3281" i="1"/>
  <c r="AA3281" i="1" s="1"/>
  <c r="Y3277" i="1"/>
  <c r="AA3277" i="1" s="1"/>
  <c r="Y3273" i="1"/>
  <c r="AA3273" i="1" s="1"/>
  <c r="Y3269" i="1"/>
  <c r="AA3269" i="1" s="1"/>
  <c r="Y3265" i="1"/>
  <c r="AA3265" i="1" s="1"/>
  <c r="Y3261" i="1"/>
  <c r="AA3261" i="1" s="1"/>
  <c r="Y3257" i="1"/>
  <c r="AA3257" i="1" s="1"/>
  <c r="Y3253" i="1"/>
  <c r="AA3253" i="1" s="1"/>
  <c r="Y3249" i="1"/>
  <c r="AA3249" i="1" s="1"/>
  <c r="Y3245" i="1"/>
  <c r="AA3245" i="1" s="1"/>
  <c r="Y3241" i="1"/>
  <c r="AA3241" i="1" s="1"/>
  <c r="Y3237" i="1"/>
  <c r="AA3237" i="1" s="1"/>
  <c r="Y3233" i="1"/>
  <c r="AA3233" i="1" s="1"/>
  <c r="Y3229" i="1"/>
  <c r="AA3229" i="1" s="1"/>
  <c r="Y3225" i="1"/>
  <c r="AA3225" i="1" s="1"/>
  <c r="Y3221" i="1"/>
  <c r="AA3221" i="1" s="1"/>
  <c r="Y3217" i="1"/>
  <c r="AA3217" i="1" s="1"/>
  <c r="Y3213" i="1"/>
  <c r="AA3213" i="1" s="1"/>
  <c r="Y3209" i="1"/>
  <c r="AA3209" i="1" s="1"/>
  <c r="Y3205" i="1"/>
  <c r="AA3205" i="1" s="1"/>
  <c r="Y3201" i="1"/>
  <c r="AA3201" i="1" s="1"/>
  <c r="Y3197" i="1"/>
  <c r="AA3197" i="1" s="1"/>
  <c r="Y3193" i="1"/>
  <c r="AA3193" i="1" s="1"/>
  <c r="Y3189" i="1"/>
  <c r="AA3189" i="1" s="1"/>
  <c r="Y3185" i="1"/>
  <c r="AA3185" i="1" s="1"/>
  <c r="Y3181" i="1"/>
  <c r="AA3181" i="1" s="1"/>
  <c r="Y3177" i="1"/>
  <c r="AA3177" i="1" s="1"/>
  <c r="Y3173" i="1"/>
  <c r="AA3173" i="1" s="1"/>
  <c r="Y3169" i="1"/>
  <c r="AA3169" i="1" s="1"/>
  <c r="Y3165" i="1"/>
  <c r="AA3165" i="1" s="1"/>
  <c r="Y3161" i="1"/>
  <c r="AA3161" i="1" s="1"/>
  <c r="Y3157" i="1"/>
  <c r="AA3157" i="1" s="1"/>
  <c r="Y3153" i="1"/>
  <c r="AA3153" i="1" s="1"/>
  <c r="Y3149" i="1"/>
  <c r="AA3149" i="1" s="1"/>
  <c r="Y3145" i="1"/>
  <c r="AA3145" i="1" s="1"/>
  <c r="Y3141" i="1"/>
  <c r="AA3141" i="1" s="1"/>
  <c r="Y3137" i="1"/>
  <c r="AA3137" i="1" s="1"/>
  <c r="Y3133" i="1"/>
  <c r="AA3133" i="1" s="1"/>
  <c r="Y3129" i="1"/>
  <c r="AA3129" i="1" s="1"/>
  <c r="Y3125" i="1"/>
  <c r="AA3125" i="1" s="1"/>
  <c r="Y3121" i="1"/>
  <c r="AA3121" i="1" s="1"/>
  <c r="Y3117" i="1"/>
  <c r="AA3117" i="1" s="1"/>
  <c r="Y3113" i="1"/>
  <c r="AA3113" i="1" s="1"/>
  <c r="Y3109" i="1"/>
  <c r="AA3109" i="1" s="1"/>
  <c r="Y3105" i="1"/>
  <c r="AA3105" i="1" s="1"/>
  <c r="Y3101" i="1"/>
  <c r="AA3101" i="1" s="1"/>
  <c r="Y3097" i="1"/>
  <c r="AA3097" i="1" s="1"/>
  <c r="Y3093" i="1"/>
  <c r="AA3093" i="1" s="1"/>
  <c r="Y3089" i="1"/>
  <c r="AA3089" i="1" s="1"/>
  <c r="Y3085" i="1"/>
  <c r="AA3085" i="1" s="1"/>
  <c r="Y3081" i="1"/>
  <c r="AA3081" i="1" s="1"/>
  <c r="Y3077" i="1"/>
  <c r="AA3077" i="1" s="1"/>
  <c r="Y3073" i="1"/>
  <c r="AA3073" i="1" s="1"/>
  <c r="Y3069" i="1"/>
  <c r="AA3069" i="1" s="1"/>
  <c r="Y3065" i="1"/>
  <c r="AA3065" i="1" s="1"/>
  <c r="Y3061" i="1"/>
  <c r="AA3061" i="1" s="1"/>
  <c r="Y3057" i="1"/>
  <c r="AA3057" i="1" s="1"/>
  <c r="Y3053" i="1"/>
  <c r="AA3053" i="1" s="1"/>
  <c r="Y3049" i="1"/>
  <c r="AA3049" i="1" s="1"/>
  <c r="Y3045" i="1"/>
  <c r="AA3045" i="1" s="1"/>
  <c r="Y3041" i="1"/>
  <c r="AA3041" i="1" s="1"/>
  <c r="Y3037" i="1"/>
  <c r="AA3037" i="1" s="1"/>
  <c r="Y3033" i="1"/>
  <c r="AA3033" i="1" s="1"/>
  <c r="Y3029" i="1"/>
  <c r="AA3029" i="1" s="1"/>
  <c r="Y3025" i="1"/>
  <c r="AA3025" i="1" s="1"/>
  <c r="Y3021" i="1"/>
  <c r="AA3021" i="1" s="1"/>
  <c r="Y3017" i="1"/>
  <c r="AA3017" i="1" s="1"/>
  <c r="Y3013" i="1"/>
  <c r="AA3013" i="1" s="1"/>
  <c r="Y3009" i="1"/>
  <c r="AA3009" i="1" s="1"/>
  <c r="Y3005" i="1"/>
  <c r="AA3005" i="1" s="1"/>
  <c r="Y3001" i="1"/>
  <c r="AA3001" i="1" s="1"/>
  <c r="Y2997" i="1"/>
  <c r="AA2997" i="1" s="1"/>
  <c r="Y2993" i="1"/>
  <c r="AA2993" i="1" s="1"/>
  <c r="Y2989" i="1"/>
  <c r="AA2989" i="1" s="1"/>
  <c r="Y2985" i="1"/>
  <c r="AA2985" i="1" s="1"/>
  <c r="Y2981" i="1"/>
  <c r="AA2981" i="1" s="1"/>
  <c r="Y2977" i="1"/>
  <c r="AA2977" i="1" s="1"/>
  <c r="Y2973" i="1"/>
  <c r="AA2973" i="1" s="1"/>
  <c r="Y2969" i="1"/>
  <c r="AA2969" i="1" s="1"/>
  <c r="Y2965" i="1"/>
  <c r="AA2965" i="1" s="1"/>
  <c r="Y2961" i="1"/>
  <c r="AA2961" i="1" s="1"/>
  <c r="Y2957" i="1"/>
  <c r="AA2957" i="1" s="1"/>
  <c r="Y2953" i="1"/>
  <c r="AA2953" i="1" s="1"/>
  <c r="Y2949" i="1"/>
  <c r="AA2949" i="1" s="1"/>
  <c r="Y2945" i="1"/>
  <c r="AA2945" i="1" s="1"/>
  <c r="Y2941" i="1"/>
  <c r="AA2941" i="1" s="1"/>
  <c r="Y2937" i="1"/>
  <c r="AA2937" i="1" s="1"/>
  <c r="Y2933" i="1"/>
  <c r="AA2933" i="1" s="1"/>
  <c r="Y2929" i="1"/>
  <c r="AA2929" i="1" s="1"/>
  <c r="Y2925" i="1"/>
  <c r="AA2925" i="1" s="1"/>
  <c r="Y2921" i="1"/>
  <c r="AA2921" i="1" s="1"/>
  <c r="Y2917" i="1"/>
  <c r="AA2917" i="1" s="1"/>
  <c r="Y2913" i="1"/>
  <c r="AA2913" i="1" s="1"/>
  <c r="Y2909" i="1"/>
  <c r="AA2909" i="1" s="1"/>
  <c r="Y2905" i="1"/>
  <c r="AA2905" i="1" s="1"/>
  <c r="Y2901" i="1"/>
  <c r="AA2901" i="1" s="1"/>
  <c r="Y2897" i="1"/>
  <c r="AA2897" i="1" s="1"/>
  <c r="Y2893" i="1"/>
  <c r="AA2893" i="1" s="1"/>
  <c r="Y2889" i="1"/>
  <c r="AA2889" i="1" s="1"/>
  <c r="Y2885" i="1"/>
  <c r="AA2885" i="1" s="1"/>
  <c r="Y2881" i="1"/>
  <c r="AA2881" i="1" s="1"/>
  <c r="Y2877" i="1"/>
  <c r="AA2877" i="1" s="1"/>
  <c r="Y2873" i="1"/>
  <c r="AA2873" i="1" s="1"/>
  <c r="Y2869" i="1"/>
  <c r="AA2869" i="1" s="1"/>
  <c r="Y2865" i="1"/>
  <c r="AA2865" i="1" s="1"/>
  <c r="Y2861" i="1"/>
  <c r="AA2861" i="1" s="1"/>
  <c r="Y2857" i="1"/>
  <c r="AA2857" i="1" s="1"/>
  <c r="Y2853" i="1"/>
  <c r="AA2853" i="1" s="1"/>
  <c r="Y2849" i="1"/>
  <c r="AA2849" i="1" s="1"/>
  <c r="Y2845" i="1"/>
  <c r="AA2845" i="1" s="1"/>
  <c r="Y2841" i="1"/>
  <c r="AA2841" i="1" s="1"/>
  <c r="Y2837" i="1"/>
  <c r="AA2837" i="1" s="1"/>
  <c r="Y2833" i="1"/>
  <c r="AA2833" i="1" s="1"/>
  <c r="Y2829" i="1"/>
  <c r="AA2829" i="1" s="1"/>
  <c r="Y2825" i="1"/>
  <c r="AA2825" i="1" s="1"/>
  <c r="Y2821" i="1"/>
  <c r="AA2821" i="1" s="1"/>
  <c r="Y2817" i="1"/>
  <c r="AA2817" i="1" s="1"/>
  <c r="Y2813" i="1"/>
  <c r="AA2813" i="1" s="1"/>
  <c r="Y2809" i="1"/>
  <c r="AA2809" i="1" s="1"/>
  <c r="Y2805" i="1"/>
  <c r="Y2801" i="1"/>
  <c r="AA2801" i="1" s="1"/>
  <c r="Y2797" i="1"/>
  <c r="AA2797" i="1" s="1"/>
  <c r="Y2793" i="1"/>
  <c r="AA2793" i="1" s="1"/>
  <c r="Y2789" i="1"/>
  <c r="AA2789" i="1" s="1"/>
  <c r="Y2785" i="1"/>
  <c r="AA2785" i="1" s="1"/>
  <c r="Y2781" i="1"/>
  <c r="AA2781" i="1" s="1"/>
  <c r="Y2777" i="1"/>
  <c r="AA2777" i="1" s="1"/>
  <c r="Y2773" i="1"/>
  <c r="AA2773" i="1" s="1"/>
  <c r="Y2769" i="1"/>
  <c r="AA2769" i="1" s="1"/>
  <c r="Y2765" i="1"/>
  <c r="AA2765" i="1" s="1"/>
  <c r="Y2761" i="1"/>
  <c r="AA2761" i="1" s="1"/>
  <c r="Y2757" i="1"/>
  <c r="AA2757" i="1" s="1"/>
  <c r="Y2753" i="1"/>
  <c r="AA2753" i="1" s="1"/>
  <c r="Y2749" i="1"/>
  <c r="AA2749" i="1" s="1"/>
  <c r="Y2745" i="1"/>
  <c r="AA2745" i="1" s="1"/>
  <c r="Y2741" i="1"/>
  <c r="AA2741" i="1" s="1"/>
  <c r="Y2737" i="1"/>
  <c r="AA2737" i="1" s="1"/>
  <c r="Y2733" i="1"/>
  <c r="AA2733" i="1" s="1"/>
  <c r="Y2729" i="1"/>
  <c r="AA2729" i="1" s="1"/>
  <c r="Y2725" i="1"/>
  <c r="AA2725" i="1" s="1"/>
  <c r="Y2721" i="1"/>
  <c r="AA2721" i="1" s="1"/>
  <c r="Y2717" i="1"/>
  <c r="AA2717" i="1" s="1"/>
  <c r="Y2713" i="1"/>
  <c r="AA2713" i="1" s="1"/>
  <c r="Y2709" i="1"/>
  <c r="AA2709" i="1" s="1"/>
  <c r="Y2705" i="1"/>
  <c r="AA2705" i="1" s="1"/>
  <c r="Y2701" i="1"/>
  <c r="AA2701" i="1" s="1"/>
  <c r="Y2697" i="1"/>
  <c r="AA2697" i="1" s="1"/>
  <c r="Y2693" i="1"/>
  <c r="AA2693" i="1" s="1"/>
  <c r="Y2689" i="1"/>
  <c r="AA2689" i="1" s="1"/>
  <c r="Y2685" i="1"/>
  <c r="AA2685" i="1" s="1"/>
  <c r="Y2681" i="1"/>
  <c r="AA2681" i="1" s="1"/>
  <c r="Y2677" i="1"/>
  <c r="AA2677" i="1" s="1"/>
  <c r="Y2673" i="1"/>
  <c r="AA2673" i="1" s="1"/>
  <c r="Y2669" i="1"/>
  <c r="AA2669" i="1" s="1"/>
  <c r="Y2665" i="1"/>
  <c r="AA2665" i="1" s="1"/>
  <c r="Y2661" i="1"/>
  <c r="AA2661" i="1" s="1"/>
  <c r="Y2657" i="1"/>
  <c r="AA2657" i="1" s="1"/>
  <c r="Y2653" i="1"/>
  <c r="AA2653" i="1" s="1"/>
  <c r="Y2649" i="1"/>
  <c r="AA2649" i="1" s="1"/>
  <c r="Y2645" i="1"/>
  <c r="AA2645" i="1" s="1"/>
  <c r="Y2641" i="1"/>
  <c r="AA2641" i="1" s="1"/>
  <c r="Y2637" i="1"/>
  <c r="AA2637" i="1" s="1"/>
  <c r="Y2633" i="1"/>
  <c r="AA2633" i="1" s="1"/>
  <c r="Y2629" i="1"/>
  <c r="AA2629" i="1" s="1"/>
  <c r="Y2625" i="1"/>
  <c r="AA2625" i="1" s="1"/>
  <c r="Y2621" i="1"/>
  <c r="AA2621" i="1" s="1"/>
  <c r="Y2617" i="1"/>
  <c r="AA2617" i="1" s="1"/>
  <c r="Y2613" i="1"/>
  <c r="AA2613" i="1" s="1"/>
  <c r="Y2609" i="1"/>
  <c r="AA2609" i="1" s="1"/>
  <c r="Y2605" i="1"/>
  <c r="AA2605" i="1" s="1"/>
  <c r="Y2601" i="1"/>
  <c r="AA2601" i="1" s="1"/>
  <c r="Y2597" i="1"/>
  <c r="AA2597" i="1" s="1"/>
  <c r="Y2593" i="1"/>
  <c r="AA2593" i="1" s="1"/>
  <c r="Y2589" i="1"/>
  <c r="AA2589" i="1" s="1"/>
  <c r="Y2585" i="1"/>
  <c r="AA2585" i="1" s="1"/>
  <c r="Y2581" i="1"/>
  <c r="AA2581" i="1" s="1"/>
  <c r="Y2577" i="1"/>
  <c r="AA2577" i="1" s="1"/>
  <c r="Y2573" i="1"/>
  <c r="AA2573" i="1" s="1"/>
  <c r="Y2569" i="1"/>
  <c r="AA2569" i="1" s="1"/>
  <c r="Y2565" i="1"/>
  <c r="AA2565" i="1" s="1"/>
  <c r="Y2561" i="1"/>
  <c r="AA2561" i="1" s="1"/>
  <c r="Y2557" i="1"/>
  <c r="AA2557" i="1" s="1"/>
  <c r="Y2553" i="1"/>
  <c r="AA2553" i="1" s="1"/>
  <c r="Y2549" i="1"/>
  <c r="AA2549" i="1" s="1"/>
  <c r="Y2545" i="1"/>
  <c r="AA2545" i="1" s="1"/>
  <c r="Y2541" i="1"/>
  <c r="AA2541" i="1" s="1"/>
  <c r="Y2537" i="1"/>
  <c r="AA2537" i="1" s="1"/>
  <c r="Y2533" i="1"/>
  <c r="AA2533" i="1" s="1"/>
  <c r="Y2529" i="1"/>
  <c r="AA2529" i="1" s="1"/>
  <c r="Y2525" i="1"/>
  <c r="AA2525" i="1" s="1"/>
  <c r="Y2521" i="1"/>
  <c r="AA2521" i="1" s="1"/>
  <c r="Y2517" i="1"/>
  <c r="AA2517" i="1" s="1"/>
  <c r="Y2513" i="1"/>
  <c r="AA2513" i="1" s="1"/>
  <c r="Y2509" i="1"/>
  <c r="AA2509" i="1" s="1"/>
  <c r="Y2505" i="1"/>
  <c r="AA2505" i="1" s="1"/>
  <c r="Y2501" i="1"/>
  <c r="AA2501" i="1" s="1"/>
  <c r="Y2497" i="1"/>
  <c r="AA2497" i="1" s="1"/>
  <c r="Y2493" i="1"/>
  <c r="AA2493" i="1" s="1"/>
  <c r="Y2489" i="1"/>
  <c r="AA2489" i="1" s="1"/>
  <c r="Y2485" i="1"/>
  <c r="AA2485" i="1" s="1"/>
  <c r="Y2481" i="1"/>
  <c r="AA2481" i="1" s="1"/>
  <c r="Y2477" i="1"/>
  <c r="AA2477" i="1" s="1"/>
  <c r="Y2473" i="1"/>
  <c r="AA2473" i="1" s="1"/>
  <c r="Y2469" i="1"/>
  <c r="AA2469" i="1" s="1"/>
  <c r="Y2465" i="1"/>
  <c r="AA2465" i="1" s="1"/>
  <c r="Y2461" i="1"/>
  <c r="AA2461" i="1" s="1"/>
  <c r="Y2457" i="1"/>
  <c r="AA2457" i="1" s="1"/>
  <c r="Y2453" i="1"/>
  <c r="AA2453" i="1" s="1"/>
  <c r="Y2449" i="1"/>
  <c r="AA2449" i="1" s="1"/>
  <c r="Y2445" i="1"/>
  <c r="AA2445" i="1" s="1"/>
  <c r="Y2441" i="1"/>
  <c r="AA2441" i="1" s="1"/>
  <c r="Y2437" i="1"/>
  <c r="AA2437" i="1" s="1"/>
  <c r="Y2433" i="1"/>
  <c r="AA2433" i="1" s="1"/>
  <c r="Y2429" i="1"/>
  <c r="AA2429" i="1" s="1"/>
  <c r="Y2425" i="1"/>
  <c r="AA2425" i="1" s="1"/>
  <c r="Y2421" i="1"/>
  <c r="AA2421" i="1" s="1"/>
  <c r="Y2417" i="1"/>
  <c r="AA2417" i="1" s="1"/>
  <c r="Y2413" i="1"/>
  <c r="AA2413" i="1" s="1"/>
  <c r="Y2409" i="1"/>
  <c r="AA2409" i="1" s="1"/>
  <c r="Y2405" i="1"/>
  <c r="AA2405" i="1" s="1"/>
  <c r="Y2401" i="1"/>
  <c r="AA2401" i="1" s="1"/>
  <c r="Y2397" i="1"/>
  <c r="AA2397" i="1" s="1"/>
  <c r="Y2393" i="1"/>
  <c r="AA2393" i="1" s="1"/>
  <c r="Y2389" i="1"/>
  <c r="AA2389" i="1" s="1"/>
  <c r="Y2385" i="1"/>
  <c r="AA2385" i="1" s="1"/>
  <c r="Y2381" i="1"/>
  <c r="AA2381" i="1" s="1"/>
  <c r="Y2377" i="1"/>
  <c r="AA2377" i="1" s="1"/>
  <c r="Y2373" i="1"/>
  <c r="AA2373" i="1" s="1"/>
  <c r="Y2369" i="1"/>
  <c r="AA2369" i="1" s="1"/>
  <c r="Y2365" i="1"/>
  <c r="AA2365" i="1" s="1"/>
  <c r="Y2361" i="1"/>
  <c r="AA2361" i="1" s="1"/>
  <c r="Y2357" i="1"/>
  <c r="AA2357" i="1" s="1"/>
  <c r="Y2353" i="1"/>
  <c r="AA2353" i="1" s="1"/>
  <c r="Y2349" i="1"/>
  <c r="AA2349" i="1" s="1"/>
  <c r="Y2345" i="1"/>
  <c r="AA2345" i="1" s="1"/>
  <c r="Y2341" i="1"/>
  <c r="AA2341" i="1" s="1"/>
  <c r="Y2337" i="1"/>
  <c r="AA2337" i="1" s="1"/>
  <c r="Y2333" i="1"/>
  <c r="AA2333" i="1" s="1"/>
  <c r="Y2329" i="1"/>
  <c r="AA2329" i="1" s="1"/>
  <c r="Y2325" i="1"/>
  <c r="AA2325" i="1" s="1"/>
  <c r="Y2321" i="1"/>
  <c r="AA2321" i="1" s="1"/>
  <c r="Y2317" i="1"/>
  <c r="AA2317" i="1" s="1"/>
  <c r="Y2313" i="1"/>
  <c r="AA2313" i="1" s="1"/>
  <c r="Y2309" i="1"/>
  <c r="AA2309" i="1" s="1"/>
  <c r="Y2305" i="1"/>
  <c r="AA2305" i="1" s="1"/>
  <c r="Y2301" i="1"/>
  <c r="AA2301" i="1" s="1"/>
  <c r="Y2297" i="1"/>
  <c r="AA2297" i="1" s="1"/>
  <c r="Y2293" i="1"/>
  <c r="AA2293" i="1" s="1"/>
  <c r="Y2289" i="1"/>
  <c r="AA2289" i="1" s="1"/>
  <c r="Y2285" i="1"/>
  <c r="AA2285" i="1" s="1"/>
  <c r="Y2281" i="1"/>
  <c r="AA2281" i="1" s="1"/>
  <c r="Y2277" i="1"/>
  <c r="AA2277" i="1" s="1"/>
  <c r="Y2273" i="1"/>
  <c r="AA2273" i="1" s="1"/>
  <c r="Y2269" i="1"/>
  <c r="AA2269" i="1" s="1"/>
  <c r="Y2265" i="1"/>
  <c r="AA2265" i="1" s="1"/>
  <c r="Y2261" i="1"/>
  <c r="AA2261" i="1" s="1"/>
  <c r="Y2257" i="1"/>
  <c r="AA2257" i="1" s="1"/>
  <c r="Y2253" i="1"/>
  <c r="AA2253" i="1" s="1"/>
  <c r="Y2249" i="1"/>
  <c r="AA2249" i="1" s="1"/>
  <c r="Y2245" i="1"/>
  <c r="AA2245" i="1" s="1"/>
  <c r="Y2241" i="1"/>
  <c r="AA2241" i="1" s="1"/>
  <c r="Y2237" i="1"/>
  <c r="AA2237" i="1" s="1"/>
  <c r="Y2233" i="1"/>
  <c r="AA2233" i="1" s="1"/>
  <c r="Y2229" i="1"/>
  <c r="AA2229" i="1" s="1"/>
  <c r="Y2225" i="1"/>
  <c r="AA2225" i="1" s="1"/>
  <c r="Y2221" i="1"/>
  <c r="AA2221" i="1" s="1"/>
  <c r="Y2217" i="1"/>
  <c r="AA2217" i="1" s="1"/>
  <c r="Y2213" i="1"/>
  <c r="AA2213" i="1" s="1"/>
  <c r="Y2209" i="1"/>
  <c r="AA2209" i="1" s="1"/>
  <c r="Y2205" i="1"/>
  <c r="AA2205" i="1" s="1"/>
  <c r="Y2201" i="1"/>
  <c r="AA2201" i="1" s="1"/>
  <c r="Y2197" i="1"/>
  <c r="AA2197" i="1" s="1"/>
  <c r="Y2193" i="1"/>
  <c r="AA2193" i="1" s="1"/>
  <c r="Y2189" i="1"/>
  <c r="AA2189" i="1" s="1"/>
  <c r="Y2185" i="1"/>
  <c r="AA2185" i="1" s="1"/>
  <c r="Y2181" i="1"/>
  <c r="AA2181" i="1" s="1"/>
  <c r="Y2177" i="1"/>
  <c r="AA2177" i="1" s="1"/>
  <c r="Y2173" i="1"/>
  <c r="AA2173" i="1" s="1"/>
  <c r="Y2169" i="1"/>
  <c r="AA2169" i="1" s="1"/>
  <c r="Y2165" i="1"/>
  <c r="AA2165" i="1" s="1"/>
  <c r="Y2161" i="1"/>
  <c r="AA2161" i="1" s="1"/>
  <c r="Y2157" i="1"/>
  <c r="AA2157" i="1" s="1"/>
  <c r="Y2153" i="1"/>
  <c r="AA2153" i="1" s="1"/>
  <c r="Y2149" i="1"/>
  <c r="AA2149" i="1" s="1"/>
  <c r="Y2145" i="1"/>
  <c r="AA2145" i="1" s="1"/>
  <c r="Y2141" i="1"/>
  <c r="AA2141" i="1" s="1"/>
  <c r="Y2137" i="1"/>
  <c r="AA2137" i="1" s="1"/>
  <c r="Y2133" i="1"/>
  <c r="AA2133" i="1" s="1"/>
  <c r="Y2129" i="1"/>
  <c r="AA2129" i="1" s="1"/>
  <c r="Y2125" i="1"/>
  <c r="AA2125" i="1" s="1"/>
  <c r="Y2121" i="1"/>
  <c r="AA2121" i="1" s="1"/>
  <c r="Y2117" i="1"/>
  <c r="AA2117" i="1" s="1"/>
  <c r="Y2113" i="1"/>
  <c r="AA2113" i="1" s="1"/>
  <c r="Y2109" i="1"/>
  <c r="AA2109" i="1" s="1"/>
  <c r="Y2105" i="1"/>
  <c r="AA2105" i="1" s="1"/>
  <c r="Y2101" i="1"/>
  <c r="AA2101" i="1" s="1"/>
  <c r="Y2097" i="1"/>
  <c r="AA2097" i="1" s="1"/>
  <c r="Y2093" i="1"/>
  <c r="AA2093" i="1" s="1"/>
  <c r="Y2089" i="1"/>
  <c r="AA2089" i="1" s="1"/>
  <c r="Y2085" i="1"/>
  <c r="AA2085" i="1" s="1"/>
  <c r="Y2081" i="1"/>
  <c r="AA2081" i="1" s="1"/>
  <c r="Y2077" i="1"/>
  <c r="AA2077" i="1" s="1"/>
  <c r="Y2073" i="1"/>
  <c r="AA2073" i="1" s="1"/>
  <c r="Y2069" i="1"/>
  <c r="AA2069" i="1" s="1"/>
  <c r="Y2065" i="1"/>
  <c r="AA2065" i="1" s="1"/>
  <c r="Y2061" i="1"/>
  <c r="AA2061" i="1" s="1"/>
  <c r="Y2057" i="1"/>
  <c r="AA2057" i="1" s="1"/>
  <c r="Y2053" i="1"/>
  <c r="AA2053" i="1" s="1"/>
  <c r="Y2049" i="1"/>
  <c r="AA2049" i="1" s="1"/>
  <c r="Y2045" i="1"/>
  <c r="AA2045" i="1" s="1"/>
  <c r="Y2041" i="1"/>
  <c r="AA2041" i="1" s="1"/>
  <c r="Y2037" i="1"/>
  <c r="AA2037" i="1" s="1"/>
  <c r="Y2033" i="1"/>
  <c r="AA2033" i="1" s="1"/>
  <c r="Y2029" i="1"/>
  <c r="AA2029" i="1" s="1"/>
  <c r="Y2025" i="1"/>
  <c r="AA2025" i="1" s="1"/>
  <c r="Y2021" i="1"/>
  <c r="AA2021" i="1" s="1"/>
  <c r="Y2017" i="1"/>
  <c r="AA2017" i="1" s="1"/>
  <c r="Y2013" i="1"/>
  <c r="AA2013" i="1" s="1"/>
  <c r="Y2009" i="1"/>
  <c r="AA2009" i="1" s="1"/>
  <c r="Y2005" i="1"/>
  <c r="AA2005" i="1" s="1"/>
  <c r="Y2001" i="1"/>
  <c r="AA2001" i="1" s="1"/>
  <c r="Y1997" i="1"/>
  <c r="AA1997" i="1" s="1"/>
  <c r="Y1993" i="1"/>
  <c r="AA1993" i="1" s="1"/>
  <c r="Y1989" i="1"/>
  <c r="AA1989" i="1" s="1"/>
  <c r="Y1985" i="1"/>
  <c r="AA1985" i="1" s="1"/>
  <c r="Y1981" i="1"/>
  <c r="AA1981" i="1" s="1"/>
  <c r="Y1977" i="1"/>
  <c r="AA1977" i="1" s="1"/>
  <c r="Y1973" i="1"/>
  <c r="AA1973" i="1" s="1"/>
  <c r="Y1969" i="1"/>
  <c r="AA1969" i="1" s="1"/>
  <c r="Y1965" i="1"/>
  <c r="AA1965" i="1" s="1"/>
  <c r="Y1961" i="1"/>
  <c r="AA1961" i="1" s="1"/>
  <c r="Y1957" i="1"/>
  <c r="AA1957" i="1" s="1"/>
  <c r="Y1953" i="1"/>
  <c r="AA1953" i="1" s="1"/>
  <c r="Y1949" i="1"/>
  <c r="AA1949" i="1" s="1"/>
  <c r="Y1945" i="1"/>
  <c r="AA1945" i="1" s="1"/>
  <c r="Y1941" i="1"/>
  <c r="AA1941" i="1" s="1"/>
  <c r="Y1937" i="1"/>
  <c r="AA1937" i="1" s="1"/>
  <c r="Y1933" i="1"/>
  <c r="AA1933" i="1" s="1"/>
  <c r="Y1929" i="1"/>
  <c r="AA1929" i="1" s="1"/>
  <c r="Y1925" i="1"/>
  <c r="AA1925" i="1" s="1"/>
  <c r="Y1921" i="1"/>
  <c r="AA1921" i="1" s="1"/>
  <c r="Y1917" i="1"/>
  <c r="AA1917" i="1" s="1"/>
  <c r="Y1913" i="1"/>
  <c r="AA1913" i="1" s="1"/>
  <c r="Y1909" i="1"/>
  <c r="AA1909" i="1" s="1"/>
  <c r="Y1905" i="1"/>
  <c r="AA1905" i="1" s="1"/>
  <c r="Y1901" i="1"/>
  <c r="AA1901" i="1" s="1"/>
  <c r="Y1897" i="1"/>
  <c r="AA1897" i="1" s="1"/>
  <c r="Y1893" i="1"/>
  <c r="AA1893" i="1" s="1"/>
  <c r="Y1889" i="1"/>
  <c r="AA1889" i="1" s="1"/>
  <c r="Y1885" i="1"/>
  <c r="AA1885" i="1" s="1"/>
  <c r="Y1881" i="1"/>
  <c r="AA1881" i="1" s="1"/>
  <c r="Y1877" i="1"/>
  <c r="AA1877" i="1" s="1"/>
  <c r="Y1873" i="1"/>
  <c r="AA1873" i="1" s="1"/>
  <c r="Y1869" i="1"/>
  <c r="AA1869" i="1" s="1"/>
  <c r="Y1865" i="1"/>
  <c r="AA1865" i="1" s="1"/>
  <c r="Y1861" i="1"/>
  <c r="AA1861" i="1" s="1"/>
  <c r="Y1857" i="1"/>
  <c r="AA1857" i="1" s="1"/>
  <c r="Y1853" i="1"/>
  <c r="AA1853" i="1" s="1"/>
  <c r="Y1849" i="1"/>
  <c r="AA1849" i="1" s="1"/>
  <c r="Y1845" i="1"/>
  <c r="AA1845" i="1" s="1"/>
  <c r="Y1841" i="1"/>
  <c r="AA1841" i="1" s="1"/>
  <c r="Y1837" i="1"/>
  <c r="AA1837" i="1" s="1"/>
  <c r="Y1833" i="1"/>
  <c r="AA1833" i="1" s="1"/>
  <c r="Y1829" i="1"/>
  <c r="AA1829" i="1" s="1"/>
  <c r="Y1825" i="1"/>
  <c r="AA1825" i="1" s="1"/>
  <c r="Y1821" i="1"/>
  <c r="AA1821" i="1" s="1"/>
  <c r="Y1817" i="1"/>
  <c r="AA1817" i="1" s="1"/>
  <c r="Y1813" i="1"/>
  <c r="AA1813" i="1" s="1"/>
  <c r="Y1809" i="1"/>
  <c r="AA1809" i="1" s="1"/>
  <c r="Y1805" i="1"/>
  <c r="AA1805" i="1" s="1"/>
  <c r="Y1801" i="1"/>
  <c r="AA1801" i="1" s="1"/>
  <c r="Y1797" i="1"/>
  <c r="AA1797" i="1" s="1"/>
  <c r="Y1793" i="1"/>
  <c r="AA1793" i="1" s="1"/>
  <c r="Y1789" i="1"/>
  <c r="AA1789" i="1" s="1"/>
  <c r="Y1785" i="1"/>
  <c r="AA1785" i="1" s="1"/>
  <c r="Y1781" i="1"/>
  <c r="AA1781" i="1" s="1"/>
  <c r="Y1777" i="1"/>
  <c r="AA1777" i="1" s="1"/>
  <c r="Y1773" i="1"/>
  <c r="AA1773" i="1" s="1"/>
  <c r="Y1769" i="1"/>
  <c r="AA1769" i="1" s="1"/>
  <c r="Y1765" i="1"/>
  <c r="AA1765" i="1" s="1"/>
  <c r="Y1761" i="1"/>
  <c r="AA1761" i="1" s="1"/>
  <c r="Y1757" i="1"/>
  <c r="AA1757" i="1" s="1"/>
  <c r="Y1753" i="1"/>
  <c r="AA1753" i="1" s="1"/>
  <c r="Y1749" i="1"/>
  <c r="AA1749" i="1" s="1"/>
  <c r="Y1745" i="1"/>
  <c r="AA1745" i="1" s="1"/>
  <c r="Y1741" i="1"/>
  <c r="AA1741" i="1" s="1"/>
  <c r="Y1737" i="1"/>
  <c r="AA1737" i="1" s="1"/>
  <c r="Y1733" i="1"/>
  <c r="AA1733" i="1" s="1"/>
  <c r="Y1729" i="1"/>
  <c r="AA1729" i="1" s="1"/>
  <c r="Y1725" i="1"/>
  <c r="AA1725" i="1" s="1"/>
  <c r="Y1721" i="1"/>
  <c r="AA1721" i="1" s="1"/>
  <c r="Y1717" i="1"/>
  <c r="AA1717" i="1" s="1"/>
  <c r="Y1713" i="1"/>
  <c r="AA1713" i="1" s="1"/>
  <c r="Y1709" i="1"/>
  <c r="AA1709" i="1" s="1"/>
  <c r="Y1705" i="1"/>
  <c r="AA1705" i="1" s="1"/>
  <c r="Y1701" i="1"/>
  <c r="AA1701" i="1" s="1"/>
  <c r="Y1697" i="1"/>
  <c r="AA1697" i="1" s="1"/>
  <c r="Y1693" i="1"/>
  <c r="AA1693" i="1" s="1"/>
  <c r="Y1689" i="1"/>
  <c r="AA1689" i="1" s="1"/>
  <c r="Y1685" i="1"/>
  <c r="AA1685" i="1" s="1"/>
  <c r="Y1681" i="1"/>
  <c r="AA1681" i="1" s="1"/>
  <c r="Y1677" i="1"/>
  <c r="AA1677" i="1" s="1"/>
  <c r="Y1673" i="1"/>
  <c r="AA1673" i="1" s="1"/>
  <c r="Y1669" i="1"/>
  <c r="AA1669" i="1" s="1"/>
  <c r="Y1665" i="1"/>
  <c r="AA1665" i="1" s="1"/>
  <c r="Y1661" i="1"/>
  <c r="AA1661" i="1" s="1"/>
  <c r="Y1657" i="1"/>
  <c r="AA1657" i="1" s="1"/>
  <c r="Y1653" i="1"/>
  <c r="AA1653" i="1" s="1"/>
  <c r="Y1649" i="1"/>
  <c r="AA1649" i="1" s="1"/>
  <c r="Y1645" i="1"/>
  <c r="AA1645" i="1" s="1"/>
  <c r="Y1641" i="1"/>
  <c r="AA1641" i="1" s="1"/>
  <c r="Y1637" i="1"/>
  <c r="AA1637" i="1" s="1"/>
  <c r="Y1633" i="1"/>
  <c r="AA1633" i="1" s="1"/>
  <c r="Y1629" i="1"/>
  <c r="AA1629" i="1" s="1"/>
  <c r="Y1625" i="1"/>
  <c r="AA1625" i="1" s="1"/>
  <c r="Y1621" i="1"/>
  <c r="AA1621" i="1" s="1"/>
  <c r="Y1617" i="1"/>
  <c r="AA1617" i="1" s="1"/>
  <c r="Y1613" i="1"/>
  <c r="AA1613" i="1" s="1"/>
  <c r="Y1609" i="1"/>
  <c r="AA1609" i="1" s="1"/>
  <c r="Y1605" i="1"/>
  <c r="AA1605" i="1" s="1"/>
  <c r="Y1601" i="1"/>
  <c r="AA1601" i="1" s="1"/>
  <c r="Y1597" i="1"/>
  <c r="AA1597" i="1" s="1"/>
  <c r="Y1593" i="1"/>
  <c r="AA1593" i="1" s="1"/>
  <c r="Y1589" i="1"/>
  <c r="AA1589" i="1" s="1"/>
  <c r="Y1585" i="1"/>
  <c r="AA1585" i="1" s="1"/>
  <c r="Y1581" i="1"/>
  <c r="AA1581" i="1" s="1"/>
  <c r="Y1577" i="1"/>
  <c r="AA1577" i="1" s="1"/>
  <c r="Y1573" i="1"/>
  <c r="AA1573" i="1" s="1"/>
  <c r="Y1569" i="1"/>
  <c r="AA1569" i="1" s="1"/>
  <c r="Y1565" i="1"/>
  <c r="AA1565" i="1" s="1"/>
  <c r="Y1561" i="1"/>
  <c r="AA1561" i="1" s="1"/>
  <c r="Y1557" i="1"/>
  <c r="AA1557" i="1" s="1"/>
  <c r="Y1553" i="1"/>
  <c r="AA1553" i="1" s="1"/>
  <c r="Y1549" i="1"/>
  <c r="AA1549" i="1" s="1"/>
  <c r="Y1545" i="1"/>
  <c r="AA1545" i="1" s="1"/>
  <c r="Y1541" i="1"/>
  <c r="AA1541" i="1" s="1"/>
  <c r="Y1537" i="1"/>
  <c r="AA1537" i="1" s="1"/>
  <c r="Y1533" i="1"/>
  <c r="AA1533" i="1" s="1"/>
  <c r="Y1529" i="1"/>
  <c r="AA1529" i="1" s="1"/>
  <c r="Y1525" i="1"/>
  <c r="AA1525" i="1" s="1"/>
  <c r="Y1521" i="1"/>
  <c r="AA1521" i="1" s="1"/>
  <c r="Y1517" i="1"/>
  <c r="AA1517" i="1" s="1"/>
  <c r="Y1513" i="1"/>
  <c r="AA1513" i="1" s="1"/>
  <c r="Y1509" i="1"/>
  <c r="AA1509" i="1" s="1"/>
  <c r="Y1505" i="1"/>
  <c r="AA1505" i="1" s="1"/>
  <c r="Y1501" i="1"/>
  <c r="AA1501" i="1" s="1"/>
  <c r="Y1497" i="1"/>
  <c r="AA1497" i="1" s="1"/>
  <c r="Y1493" i="1"/>
  <c r="AA1493" i="1" s="1"/>
  <c r="Y1489" i="1"/>
  <c r="AA1489" i="1" s="1"/>
  <c r="Y1485" i="1"/>
  <c r="AA1485" i="1" s="1"/>
  <c r="Y1481" i="1"/>
  <c r="AA1481" i="1" s="1"/>
  <c r="Y1477" i="1"/>
  <c r="AA1477" i="1" s="1"/>
  <c r="Y1473" i="1"/>
  <c r="AA1473" i="1" s="1"/>
  <c r="Y1469" i="1"/>
  <c r="AA1469" i="1" s="1"/>
  <c r="Y1465" i="1"/>
  <c r="AA1465" i="1" s="1"/>
  <c r="Y1461" i="1"/>
  <c r="AA1461" i="1" s="1"/>
  <c r="Y1457" i="1"/>
  <c r="AA1457" i="1" s="1"/>
  <c r="Y1453" i="1"/>
  <c r="AA1453" i="1" s="1"/>
  <c r="Y1449" i="1"/>
  <c r="AA1449" i="1" s="1"/>
  <c r="Y1445" i="1"/>
  <c r="AA1445" i="1" s="1"/>
  <c r="Y1441" i="1"/>
  <c r="AA1441" i="1" s="1"/>
  <c r="Y1437" i="1"/>
  <c r="AA1437" i="1" s="1"/>
  <c r="Y1433" i="1"/>
  <c r="AA1433" i="1" s="1"/>
  <c r="Y1429" i="1"/>
  <c r="AA1429" i="1" s="1"/>
  <c r="Y1425" i="1"/>
  <c r="AA1425" i="1" s="1"/>
  <c r="Y1421" i="1"/>
  <c r="AA1421" i="1" s="1"/>
  <c r="Y1417" i="1"/>
  <c r="AA1417" i="1" s="1"/>
  <c r="Y1413" i="1"/>
  <c r="AA1413" i="1" s="1"/>
  <c r="Y1409" i="1"/>
  <c r="AA1409" i="1" s="1"/>
  <c r="Y1405" i="1"/>
  <c r="AA1405" i="1" s="1"/>
  <c r="Y1401" i="1"/>
  <c r="AA1401" i="1" s="1"/>
  <c r="Y1397" i="1"/>
  <c r="AA1397" i="1" s="1"/>
  <c r="Y1393" i="1"/>
  <c r="AA1393" i="1" s="1"/>
  <c r="Y1389" i="1"/>
  <c r="AA1389" i="1" s="1"/>
  <c r="Y1385" i="1"/>
  <c r="AA1385" i="1" s="1"/>
  <c r="Y1381" i="1"/>
  <c r="AA1381" i="1" s="1"/>
  <c r="Y1377" i="1"/>
  <c r="AA1377" i="1" s="1"/>
  <c r="Y1373" i="1"/>
  <c r="AA1373" i="1" s="1"/>
  <c r="Y1369" i="1"/>
  <c r="AA1369" i="1" s="1"/>
  <c r="Y1365" i="1"/>
  <c r="AA1365" i="1" s="1"/>
  <c r="Y1361" i="1"/>
  <c r="AA1361" i="1" s="1"/>
  <c r="Y1357" i="1"/>
  <c r="AA1357" i="1" s="1"/>
  <c r="Y1353" i="1"/>
  <c r="AA1353" i="1" s="1"/>
  <c r="Y1349" i="1"/>
  <c r="AA1349" i="1" s="1"/>
  <c r="Y1345" i="1"/>
  <c r="AA1345" i="1" s="1"/>
  <c r="Y1341" i="1"/>
  <c r="AA1341" i="1" s="1"/>
  <c r="Y1337" i="1"/>
  <c r="AA1337" i="1" s="1"/>
  <c r="Y1333" i="1"/>
  <c r="AA1333" i="1" s="1"/>
  <c r="Y1329" i="1"/>
  <c r="AA1329" i="1" s="1"/>
  <c r="Y1325" i="1"/>
  <c r="AA1325" i="1" s="1"/>
  <c r="Y1321" i="1"/>
  <c r="AA1321" i="1" s="1"/>
  <c r="Y1317" i="1"/>
  <c r="AA1317" i="1" s="1"/>
  <c r="Y1313" i="1"/>
  <c r="AA1313" i="1" s="1"/>
  <c r="Y1309" i="1"/>
  <c r="AA1309" i="1" s="1"/>
  <c r="Y1305" i="1"/>
  <c r="AA1305" i="1" s="1"/>
  <c r="Y1301" i="1"/>
  <c r="AA1301" i="1" s="1"/>
  <c r="Y1297" i="1"/>
  <c r="AA1297" i="1" s="1"/>
  <c r="Y1293" i="1"/>
  <c r="AA1293" i="1" s="1"/>
  <c r="Y1289" i="1"/>
  <c r="AA1289" i="1" s="1"/>
  <c r="Y1285" i="1"/>
  <c r="AA1285" i="1" s="1"/>
  <c r="Y1281" i="1"/>
  <c r="AA1281" i="1" s="1"/>
  <c r="Y1277" i="1"/>
  <c r="AA1277" i="1" s="1"/>
  <c r="Y1273" i="1"/>
  <c r="AA1273" i="1" s="1"/>
  <c r="Y1269" i="1"/>
  <c r="AA1269" i="1" s="1"/>
  <c r="Y1265" i="1"/>
  <c r="AA1265" i="1" s="1"/>
  <c r="Y1261" i="1"/>
  <c r="AA1261" i="1" s="1"/>
  <c r="Y1257" i="1"/>
  <c r="AA1257" i="1" s="1"/>
  <c r="Y1253" i="1"/>
  <c r="AA1253" i="1" s="1"/>
  <c r="Y1249" i="1"/>
  <c r="AA1249" i="1" s="1"/>
  <c r="Y1245" i="1"/>
  <c r="AA1245" i="1" s="1"/>
  <c r="Y1241" i="1"/>
  <c r="AA1241" i="1" s="1"/>
  <c r="Y1237" i="1"/>
  <c r="AA1237" i="1" s="1"/>
  <c r="Y1233" i="1"/>
  <c r="AA1233" i="1" s="1"/>
  <c r="Y1229" i="1"/>
  <c r="AA1229" i="1" s="1"/>
  <c r="Y1225" i="1"/>
  <c r="AA1225" i="1" s="1"/>
  <c r="Y1221" i="1"/>
  <c r="AA1221" i="1" s="1"/>
  <c r="Y1217" i="1"/>
  <c r="AA1217" i="1" s="1"/>
  <c r="Y1213" i="1"/>
  <c r="AA1213" i="1" s="1"/>
  <c r="Y1209" i="1"/>
  <c r="AA1209" i="1" s="1"/>
  <c r="Y1205" i="1"/>
  <c r="AA1205" i="1" s="1"/>
  <c r="Y1201" i="1"/>
  <c r="AA1201" i="1" s="1"/>
  <c r="Y1197" i="1"/>
  <c r="AA1197" i="1" s="1"/>
  <c r="Y1193" i="1"/>
  <c r="AA1193" i="1" s="1"/>
  <c r="Y1189" i="1"/>
  <c r="AA1189" i="1" s="1"/>
  <c r="Y1185" i="1"/>
  <c r="AA1185" i="1" s="1"/>
  <c r="Y1181" i="1"/>
  <c r="AA1181" i="1" s="1"/>
  <c r="Y1177" i="1"/>
  <c r="AA1177" i="1" s="1"/>
  <c r="Y1173" i="1"/>
  <c r="AA1173" i="1" s="1"/>
  <c r="Y1169" i="1"/>
  <c r="AA1169" i="1" s="1"/>
  <c r="Y6280" i="1"/>
  <c r="AA6280" i="1" s="1"/>
  <c r="Y6024" i="1"/>
  <c r="AA6024" i="1" s="1"/>
  <c r="Y5783" i="1"/>
  <c r="AA5783" i="1" s="1"/>
  <c r="Y5698" i="1"/>
  <c r="AA5698" i="1" s="1"/>
  <c r="Y5622" i="1"/>
  <c r="AA5622" i="1" s="1"/>
  <c r="Y5558" i="1"/>
  <c r="AA5558" i="1" s="1"/>
  <c r="Y5494" i="1"/>
  <c r="AA5494" i="1" s="1"/>
  <c r="Y5430" i="1"/>
  <c r="AA5430" i="1" s="1"/>
  <c r="Y5366" i="1"/>
  <c r="AA5366" i="1" s="1"/>
  <c r="Y5302" i="1"/>
  <c r="AA5302" i="1" s="1"/>
  <c r="Y5238" i="1"/>
  <c r="AA5238" i="1" s="1"/>
  <c r="Y5174" i="1"/>
  <c r="AA5174" i="1" s="1"/>
  <c r="Y5110" i="1"/>
  <c r="AA5110" i="1" s="1"/>
  <c r="Y5046" i="1"/>
  <c r="AA5046" i="1" s="1"/>
  <c r="Y4982" i="1"/>
  <c r="AA4982" i="1" s="1"/>
  <c r="Y4918" i="1"/>
  <c r="AA4918" i="1" s="1"/>
  <c r="Y4854" i="1"/>
  <c r="AA4854" i="1" s="1"/>
  <c r="Y4790" i="1"/>
  <c r="AA4790" i="1" s="1"/>
  <c r="Y4726" i="1"/>
  <c r="AA4726" i="1" s="1"/>
  <c r="Y4685" i="1"/>
  <c r="AA4685" i="1" s="1"/>
  <c r="Y4653" i="1"/>
  <c r="AA4653" i="1" s="1"/>
  <c r="Y4621" i="1"/>
  <c r="AA4621" i="1" s="1"/>
  <c r="Y4589" i="1"/>
  <c r="AA4589" i="1" s="1"/>
  <c r="Y4559" i="1"/>
  <c r="AA4559" i="1" s="1"/>
  <c r="Y4543" i="1"/>
  <c r="AA4543" i="1" s="1"/>
  <c r="Y4527" i="1"/>
  <c r="AA4527" i="1" s="1"/>
  <c r="Y4511" i="1"/>
  <c r="AA4511" i="1" s="1"/>
  <c r="Y4495" i="1"/>
  <c r="AA4495" i="1" s="1"/>
  <c r="Y4479" i="1"/>
  <c r="AA4479" i="1" s="1"/>
  <c r="Y4463" i="1"/>
  <c r="AA4463" i="1" s="1"/>
  <c r="Y4447" i="1"/>
  <c r="AA4447" i="1" s="1"/>
  <c r="Y4431" i="1"/>
  <c r="AA4431" i="1" s="1"/>
  <c r="Y4415" i="1"/>
  <c r="AA4415" i="1" s="1"/>
  <c r="Y4399" i="1"/>
  <c r="AA4399" i="1" s="1"/>
  <c r="Y4383" i="1"/>
  <c r="AA4383" i="1" s="1"/>
  <c r="Y4367" i="1"/>
  <c r="AA4367" i="1" s="1"/>
  <c r="Y4351" i="1"/>
  <c r="AA4351" i="1" s="1"/>
  <c r="Y4335" i="1"/>
  <c r="AA4335" i="1" s="1"/>
  <c r="Y4319" i="1"/>
  <c r="AA4319" i="1" s="1"/>
  <c r="Y4303" i="1"/>
  <c r="AA4303" i="1" s="1"/>
  <c r="Y4287" i="1"/>
  <c r="AA4287" i="1" s="1"/>
  <c r="Y4271" i="1"/>
  <c r="AA4271" i="1" s="1"/>
  <c r="Y4255" i="1"/>
  <c r="AA4255" i="1" s="1"/>
  <c r="Y4239" i="1"/>
  <c r="AA4239" i="1" s="1"/>
  <c r="Y4223" i="1"/>
  <c r="AA4223" i="1" s="1"/>
  <c r="Y4207" i="1"/>
  <c r="AA4207" i="1" s="1"/>
  <c r="Y4191" i="1"/>
  <c r="AA4191" i="1" s="1"/>
  <c r="Y4175" i="1"/>
  <c r="AA4175" i="1" s="1"/>
  <c r="Y4159" i="1"/>
  <c r="AA4159" i="1" s="1"/>
  <c r="Y4143" i="1"/>
  <c r="AA4143" i="1" s="1"/>
  <c r="Y4127" i="1"/>
  <c r="AA4127" i="1" s="1"/>
  <c r="Y4111" i="1"/>
  <c r="AA4111" i="1" s="1"/>
  <c r="Y4095" i="1"/>
  <c r="AA4095" i="1" s="1"/>
  <c r="Y4079" i="1"/>
  <c r="AA4079" i="1" s="1"/>
  <c r="Y4063" i="1"/>
  <c r="AA4063" i="1" s="1"/>
  <c r="Y4047" i="1"/>
  <c r="AA4047" i="1" s="1"/>
  <c r="Y4031" i="1"/>
  <c r="AA4031" i="1" s="1"/>
  <c r="Y4015" i="1"/>
  <c r="AA4015" i="1" s="1"/>
  <c r="Y3999" i="1"/>
  <c r="AA3999" i="1" s="1"/>
  <c r="Y3983" i="1"/>
  <c r="AA3983" i="1" s="1"/>
  <c r="Y3967" i="1"/>
  <c r="AA3967" i="1" s="1"/>
  <c r="Y3951" i="1"/>
  <c r="AA3951" i="1" s="1"/>
  <c r="Y3935" i="1"/>
  <c r="AA3935" i="1" s="1"/>
  <c r="Y3919" i="1"/>
  <c r="AA3919" i="1" s="1"/>
  <c r="Y3903" i="1"/>
  <c r="AA3903" i="1" s="1"/>
  <c r="Y3887" i="1"/>
  <c r="AA3887" i="1" s="1"/>
  <c r="Y3871" i="1"/>
  <c r="AA3871" i="1" s="1"/>
  <c r="Y3855" i="1"/>
  <c r="AA3855" i="1" s="1"/>
  <c r="Y3839" i="1"/>
  <c r="AA3839" i="1" s="1"/>
  <c r="Y3823" i="1"/>
  <c r="AA3823" i="1" s="1"/>
  <c r="Y3807" i="1"/>
  <c r="AA3807" i="1" s="1"/>
  <c r="Y3791" i="1"/>
  <c r="AA3791" i="1" s="1"/>
  <c r="Y3775" i="1"/>
  <c r="AA3775" i="1" s="1"/>
  <c r="Y3759" i="1"/>
  <c r="AA3759" i="1" s="1"/>
  <c r="Y3743" i="1"/>
  <c r="AA3743" i="1" s="1"/>
  <c r="Y3727" i="1"/>
  <c r="AA3727" i="1" s="1"/>
  <c r="Y3711" i="1"/>
  <c r="AA3711" i="1" s="1"/>
  <c r="Y3695" i="1"/>
  <c r="AA3695" i="1" s="1"/>
  <c r="Y3679" i="1"/>
  <c r="AA3679" i="1" s="1"/>
  <c r="Y3663" i="1"/>
  <c r="AA3663" i="1" s="1"/>
  <c r="Y3647" i="1"/>
  <c r="AA3647" i="1" s="1"/>
  <c r="Y3631" i="1"/>
  <c r="AA3631" i="1" s="1"/>
  <c r="Y3615" i="1"/>
  <c r="AA3615" i="1" s="1"/>
  <c r="Y3599" i="1"/>
  <c r="AA3599" i="1" s="1"/>
  <c r="Y3583" i="1"/>
  <c r="AA3583" i="1" s="1"/>
  <c r="Y3571" i="1"/>
  <c r="AA3571" i="1" s="1"/>
  <c r="Y3566" i="1"/>
  <c r="AA3566" i="1" s="1"/>
  <c r="Y3561" i="1"/>
  <c r="AA3561" i="1" s="1"/>
  <c r="Y3555" i="1"/>
  <c r="AA3555" i="1" s="1"/>
  <c r="Y3550" i="1"/>
  <c r="AA3550" i="1" s="1"/>
  <c r="Y3545" i="1"/>
  <c r="AA3545" i="1" s="1"/>
  <c r="Y3539" i="1"/>
  <c r="AA3539" i="1" s="1"/>
  <c r="Y3534" i="1"/>
  <c r="AA3534" i="1" s="1"/>
  <c r="Y3529" i="1"/>
  <c r="AA3529" i="1" s="1"/>
  <c r="Y3523" i="1"/>
  <c r="AA3523" i="1" s="1"/>
  <c r="Y3518" i="1"/>
  <c r="AA3518" i="1" s="1"/>
  <c r="Y3513" i="1"/>
  <c r="AA3513" i="1" s="1"/>
  <c r="Y3507" i="1"/>
  <c r="AA3507" i="1" s="1"/>
  <c r="Y3502" i="1"/>
  <c r="AA3502" i="1" s="1"/>
  <c r="Y3497" i="1"/>
  <c r="AA3497" i="1" s="1"/>
  <c r="Y3492" i="1"/>
  <c r="AA3492" i="1" s="1"/>
  <c r="Y3488" i="1"/>
  <c r="AA3488" i="1" s="1"/>
  <c r="Y3484" i="1"/>
  <c r="AA3484" i="1" s="1"/>
  <c r="Y3480" i="1"/>
  <c r="AA3480" i="1" s="1"/>
  <c r="Y3476" i="1"/>
  <c r="AA3476" i="1" s="1"/>
  <c r="Y3472" i="1"/>
  <c r="AA3472" i="1" s="1"/>
  <c r="Y3468" i="1"/>
  <c r="AA3468" i="1" s="1"/>
  <c r="Y3464" i="1"/>
  <c r="AA3464" i="1" s="1"/>
  <c r="Y3460" i="1"/>
  <c r="AA3460" i="1" s="1"/>
  <c r="Y3456" i="1"/>
  <c r="AA3456" i="1" s="1"/>
  <c r="Y3452" i="1"/>
  <c r="AA3452" i="1" s="1"/>
  <c r="Y3448" i="1"/>
  <c r="AA3448" i="1" s="1"/>
  <c r="Y3444" i="1"/>
  <c r="AA3444" i="1" s="1"/>
  <c r="Y3440" i="1"/>
  <c r="AA3440" i="1" s="1"/>
  <c r="Y3436" i="1"/>
  <c r="AA3436" i="1" s="1"/>
  <c r="Y3432" i="1"/>
  <c r="AA3432" i="1" s="1"/>
  <c r="Y3428" i="1"/>
  <c r="AA3428" i="1" s="1"/>
  <c r="Y3424" i="1"/>
  <c r="AA3424" i="1" s="1"/>
  <c r="Y3420" i="1"/>
  <c r="AA3420" i="1" s="1"/>
  <c r="Y3416" i="1"/>
  <c r="AA3416" i="1" s="1"/>
  <c r="Y3412" i="1"/>
  <c r="AA3412" i="1" s="1"/>
  <c r="Y3408" i="1"/>
  <c r="AA3408" i="1" s="1"/>
  <c r="Y3404" i="1"/>
  <c r="AA3404" i="1" s="1"/>
  <c r="Y3400" i="1"/>
  <c r="AA3400" i="1" s="1"/>
  <c r="Y3396" i="1"/>
  <c r="AA3396" i="1" s="1"/>
  <c r="Y3392" i="1"/>
  <c r="AA3392" i="1" s="1"/>
  <c r="Y3388" i="1"/>
  <c r="AA3388" i="1" s="1"/>
  <c r="Y3384" i="1"/>
  <c r="AA3384" i="1" s="1"/>
  <c r="Y3380" i="1"/>
  <c r="AA3380" i="1" s="1"/>
  <c r="Y3376" i="1"/>
  <c r="AA3376" i="1" s="1"/>
  <c r="Y3372" i="1"/>
  <c r="AA3372" i="1" s="1"/>
  <c r="Y3368" i="1"/>
  <c r="AA3368" i="1" s="1"/>
  <c r="Y3364" i="1"/>
  <c r="AA3364" i="1" s="1"/>
  <c r="Y3360" i="1"/>
  <c r="AA3360" i="1" s="1"/>
  <c r="Y3356" i="1"/>
  <c r="AA3356" i="1" s="1"/>
  <c r="Y3352" i="1"/>
  <c r="AA3352" i="1" s="1"/>
  <c r="Y3348" i="1"/>
  <c r="AA3348" i="1" s="1"/>
  <c r="Y3344" i="1"/>
  <c r="AA3344" i="1" s="1"/>
  <c r="Y3340" i="1"/>
  <c r="AA3340" i="1" s="1"/>
  <c r="Y3336" i="1"/>
  <c r="AA3336" i="1" s="1"/>
  <c r="Y3332" i="1"/>
  <c r="AA3332" i="1" s="1"/>
  <c r="Y3328" i="1"/>
  <c r="AA3328" i="1" s="1"/>
  <c r="Y3324" i="1"/>
  <c r="AA3324" i="1" s="1"/>
  <c r="Y3320" i="1"/>
  <c r="AA3320" i="1" s="1"/>
  <c r="Y3316" i="1"/>
  <c r="AA3316" i="1" s="1"/>
  <c r="Y3312" i="1"/>
  <c r="AA3312" i="1" s="1"/>
  <c r="Y3308" i="1"/>
  <c r="AA3308" i="1" s="1"/>
  <c r="Y3304" i="1"/>
  <c r="AA3304" i="1" s="1"/>
  <c r="Y3300" i="1"/>
  <c r="AA3300" i="1" s="1"/>
  <c r="Y3296" i="1"/>
  <c r="AA3296" i="1" s="1"/>
  <c r="Y3292" i="1"/>
  <c r="AA3292" i="1" s="1"/>
  <c r="Y3288" i="1"/>
  <c r="AA3288" i="1" s="1"/>
  <c r="Y3284" i="1"/>
  <c r="AA3284" i="1" s="1"/>
  <c r="Y3280" i="1"/>
  <c r="AA3280" i="1" s="1"/>
  <c r="Y3276" i="1"/>
  <c r="AA3276" i="1" s="1"/>
  <c r="Y3272" i="1"/>
  <c r="AA3272" i="1" s="1"/>
  <c r="Y3268" i="1"/>
  <c r="AA3268" i="1" s="1"/>
  <c r="Y3264" i="1"/>
  <c r="AA3264" i="1" s="1"/>
  <c r="Y3260" i="1"/>
  <c r="AA3260" i="1" s="1"/>
  <c r="Y3256" i="1"/>
  <c r="AA3256" i="1" s="1"/>
  <c r="Y3252" i="1"/>
  <c r="AA3252" i="1" s="1"/>
  <c r="Y3248" i="1"/>
  <c r="AA3248" i="1" s="1"/>
  <c r="Y3244" i="1"/>
  <c r="AA3244" i="1" s="1"/>
  <c r="Y3240" i="1"/>
  <c r="AA3240" i="1" s="1"/>
  <c r="Y3236" i="1"/>
  <c r="AA3236" i="1" s="1"/>
  <c r="Y3232" i="1"/>
  <c r="AA3232" i="1" s="1"/>
  <c r="Y3228" i="1"/>
  <c r="AA3228" i="1" s="1"/>
  <c r="Y3224" i="1"/>
  <c r="AA3224" i="1" s="1"/>
  <c r="Y3220" i="1"/>
  <c r="AA3220" i="1" s="1"/>
  <c r="Y3216" i="1"/>
  <c r="AA3216" i="1" s="1"/>
  <c r="Y3212" i="1"/>
  <c r="AA3212" i="1" s="1"/>
  <c r="Y3208" i="1"/>
  <c r="AA3208" i="1" s="1"/>
  <c r="Y3204" i="1"/>
  <c r="AA3204" i="1" s="1"/>
  <c r="Y3200" i="1"/>
  <c r="AA3200" i="1" s="1"/>
  <c r="Y3196" i="1"/>
  <c r="AA3196" i="1" s="1"/>
  <c r="Y3192" i="1"/>
  <c r="AA3192" i="1" s="1"/>
  <c r="Y3188" i="1"/>
  <c r="AA3188" i="1" s="1"/>
  <c r="Y3184" i="1"/>
  <c r="AA3184" i="1" s="1"/>
  <c r="Y3180" i="1"/>
  <c r="AA3180" i="1" s="1"/>
  <c r="Y3176" i="1"/>
  <c r="AA3176" i="1" s="1"/>
  <c r="Y3172" i="1"/>
  <c r="AA3172" i="1" s="1"/>
  <c r="Y3168" i="1"/>
  <c r="AA3168" i="1" s="1"/>
  <c r="Y3164" i="1"/>
  <c r="Y3160" i="1"/>
  <c r="AA3160" i="1" s="1"/>
  <c r="Y3156" i="1"/>
  <c r="AA3156" i="1" s="1"/>
  <c r="Y3152" i="1"/>
  <c r="AA3152" i="1" s="1"/>
  <c r="Y3148" i="1"/>
  <c r="AA3148" i="1" s="1"/>
  <c r="Y3144" i="1"/>
  <c r="AA3144" i="1" s="1"/>
  <c r="Y3140" i="1"/>
  <c r="AA3140" i="1" s="1"/>
  <c r="Y3136" i="1"/>
  <c r="AA3136" i="1" s="1"/>
  <c r="Y3132" i="1"/>
  <c r="AA3132" i="1" s="1"/>
  <c r="Y3128" i="1"/>
  <c r="AA3128" i="1" s="1"/>
  <c r="Y3124" i="1"/>
  <c r="AA3124" i="1" s="1"/>
  <c r="Y3120" i="1"/>
  <c r="AA3120" i="1" s="1"/>
  <c r="Y3116" i="1"/>
  <c r="AA3116" i="1" s="1"/>
  <c r="Y3112" i="1"/>
  <c r="AA3112" i="1" s="1"/>
  <c r="Y3108" i="1"/>
  <c r="AA3108" i="1" s="1"/>
  <c r="Y3104" i="1"/>
  <c r="AA3104" i="1" s="1"/>
  <c r="Y3100" i="1"/>
  <c r="AA3100" i="1" s="1"/>
  <c r="Y3096" i="1"/>
  <c r="AA3096" i="1" s="1"/>
  <c r="Y3092" i="1"/>
  <c r="AA3092" i="1" s="1"/>
  <c r="Y3088" i="1"/>
  <c r="AA3088" i="1" s="1"/>
  <c r="Y3084" i="1"/>
  <c r="AA3084" i="1" s="1"/>
  <c r="Y3080" i="1"/>
  <c r="AA3080" i="1" s="1"/>
  <c r="Y3076" i="1"/>
  <c r="AA3076" i="1" s="1"/>
  <c r="Y3072" i="1"/>
  <c r="AA3072" i="1" s="1"/>
  <c r="Y3068" i="1"/>
  <c r="AA3068" i="1" s="1"/>
  <c r="Y3064" i="1"/>
  <c r="AA3064" i="1" s="1"/>
  <c r="Y3060" i="1"/>
  <c r="AA3060" i="1" s="1"/>
  <c r="Y3056" i="1"/>
  <c r="AA3056" i="1" s="1"/>
  <c r="Y3052" i="1"/>
  <c r="AA3052" i="1" s="1"/>
  <c r="Y3048" i="1"/>
  <c r="AA3048" i="1" s="1"/>
  <c r="Y3044" i="1"/>
  <c r="AA3044" i="1" s="1"/>
  <c r="Y3040" i="1"/>
  <c r="AA3040" i="1" s="1"/>
  <c r="Y3036" i="1"/>
  <c r="AA3036" i="1" s="1"/>
  <c r="Y3032" i="1"/>
  <c r="AA3032" i="1" s="1"/>
  <c r="Y3028" i="1"/>
  <c r="AA3028" i="1" s="1"/>
  <c r="Y3024" i="1"/>
  <c r="AA3024" i="1" s="1"/>
  <c r="Y3020" i="1"/>
  <c r="AA3020" i="1" s="1"/>
  <c r="Y3016" i="1"/>
  <c r="AA3016" i="1" s="1"/>
  <c r="Y3012" i="1"/>
  <c r="AA3012" i="1" s="1"/>
  <c r="Y3008" i="1"/>
  <c r="AA3008" i="1" s="1"/>
  <c r="Y3004" i="1"/>
  <c r="AA3004" i="1" s="1"/>
  <c r="Y3000" i="1"/>
  <c r="AA3000" i="1" s="1"/>
  <c r="Y2996" i="1"/>
  <c r="AA2996" i="1" s="1"/>
  <c r="Y2992" i="1"/>
  <c r="AA2992" i="1" s="1"/>
  <c r="Y2988" i="1"/>
  <c r="AA2988" i="1" s="1"/>
  <c r="Y2984" i="1"/>
  <c r="AA2984" i="1" s="1"/>
  <c r="Y2980" i="1"/>
  <c r="AA2980" i="1" s="1"/>
  <c r="Y2976" i="1"/>
  <c r="AA2976" i="1" s="1"/>
  <c r="Y2972" i="1"/>
  <c r="AA2972" i="1" s="1"/>
  <c r="Y2968" i="1"/>
  <c r="AA2968" i="1" s="1"/>
  <c r="Y2964" i="1"/>
  <c r="AA2964" i="1" s="1"/>
  <c r="Y2960" i="1"/>
  <c r="AA2960" i="1" s="1"/>
  <c r="Y2956" i="1"/>
  <c r="AA2956" i="1" s="1"/>
  <c r="Y2952" i="1"/>
  <c r="AA2952" i="1" s="1"/>
  <c r="Y2948" i="1"/>
  <c r="AA2948" i="1" s="1"/>
  <c r="Y2944" i="1"/>
  <c r="AA2944" i="1" s="1"/>
  <c r="Y2940" i="1"/>
  <c r="AA2940" i="1" s="1"/>
  <c r="Y2936" i="1"/>
  <c r="AA2936" i="1" s="1"/>
  <c r="Y2932" i="1"/>
  <c r="AA2932" i="1" s="1"/>
  <c r="Y2928" i="1"/>
  <c r="AA2928" i="1" s="1"/>
  <c r="Y2924" i="1"/>
  <c r="AA2924" i="1" s="1"/>
  <c r="Y2920" i="1"/>
  <c r="AA2920" i="1" s="1"/>
  <c r="Y2916" i="1"/>
  <c r="AA2916" i="1" s="1"/>
  <c r="Y2912" i="1"/>
  <c r="AA2912" i="1" s="1"/>
  <c r="Y2908" i="1"/>
  <c r="AA2908" i="1" s="1"/>
  <c r="Y2904" i="1"/>
  <c r="AA2904" i="1" s="1"/>
  <c r="Y2900" i="1"/>
  <c r="AA2900" i="1" s="1"/>
  <c r="Y2896" i="1"/>
  <c r="AA2896" i="1" s="1"/>
  <c r="Y2892" i="1"/>
  <c r="AA2892" i="1" s="1"/>
  <c r="Y2888" i="1"/>
  <c r="AA2888" i="1" s="1"/>
  <c r="Y2884" i="1"/>
  <c r="AA2884" i="1" s="1"/>
  <c r="Y2880" i="1"/>
  <c r="AA2880" i="1" s="1"/>
  <c r="Y2876" i="1"/>
  <c r="AA2876" i="1" s="1"/>
  <c r="Y2872" i="1"/>
  <c r="AA2872" i="1" s="1"/>
  <c r="Y2868" i="1"/>
  <c r="AA2868" i="1" s="1"/>
  <c r="Y2864" i="1"/>
  <c r="AA2864" i="1" s="1"/>
  <c r="Y2860" i="1"/>
  <c r="AA2860" i="1" s="1"/>
  <c r="Y2856" i="1"/>
  <c r="AA2856" i="1" s="1"/>
  <c r="Y2852" i="1"/>
  <c r="AA2852" i="1" s="1"/>
  <c r="Y2848" i="1"/>
  <c r="AA2848" i="1" s="1"/>
  <c r="Y2844" i="1"/>
  <c r="AA2844" i="1" s="1"/>
  <c r="Y2840" i="1"/>
  <c r="AA2840" i="1" s="1"/>
  <c r="Y2836" i="1"/>
  <c r="AA2836" i="1" s="1"/>
  <c r="Y2832" i="1"/>
  <c r="AA2832" i="1" s="1"/>
  <c r="Y2828" i="1"/>
  <c r="AA2828" i="1" s="1"/>
  <c r="Y2824" i="1"/>
  <c r="AA2824" i="1" s="1"/>
  <c r="Y2820" i="1"/>
  <c r="AA2820" i="1" s="1"/>
  <c r="Y2816" i="1"/>
  <c r="AA2816" i="1" s="1"/>
  <c r="Y2812" i="1"/>
  <c r="AA2812" i="1" s="1"/>
  <c r="Y2808" i="1"/>
  <c r="AA2808" i="1" s="1"/>
  <c r="Y2804" i="1"/>
  <c r="AA2804" i="1" s="1"/>
  <c r="Y2800" i="1"/>
  <c r="AA2800" i="1" s="1"/>
  <c r="Y2796" i="1"/>
  <c r="AA2796" i="1" s="1"/>
  <c r="Y2792" i="1"/>
  <c r="AA2792" i="1" s="1"/>
  <c r="Y2788" i="1"/>
  <c r="AA2788" i="1" s="1"/>
  <c r="Y2784" i="1"/>
  <c r="AA2784" i="1" s="1"/>
  <c r="Y2780" i="1"/>
  <c r="AA2780" i="1" s="1"/>
  <c r="Y2776" i="1"/>
  <c r="AA2776" i="1" s="1"/>
  <c r="Y2772" i="1"/>
  <c r="AA2772" i="1" s="1"/>
  <c r="Y2768" i="1"/>
  <c r="AA2768" i="1" s="1"/>
  <c r="Y2764" i="1"/>
  <c r="AA2764" i="1" s="1"/>
  <c r="Y2760" i="1"/>
  <c r="AA2760" i="1" s="1"/>
  <c r="Y2756" i="1"/>
  <c r="AA2756" i="1" s="1"/>
  <c r="Y2752" i="1"/>
  <c r="AA2752" i="1" s="1"/>
  <c r="Y2748" i="1"/>
  <c r="AA2748" i="1" s="1"/>
  <c r="Y2744" i="1"/>
  <c r="AA2744" i="1" s="1"/>
  <c r="Y2740" i="1"/>
  <c r="AA2740" i="1" s="1"/>
  <c r="Y2736" i="1"/>
  <c r="AA2736" i="1" s="1"/>
  <c r="Y2732" i="1"/>
  <c r="AA2732" i="1" s="1"/>
  <c r="Y2728" i="1"/>
  <c r="AA2728" i="1" s="1"/>
  <c r="Y2724" i="1"/>
  <c r="AA2724" i="1" s="1"/>
  <c r="Y2720" i="1"/>
  <c r="AA2720" i="1" s="1"/>
  <c r="Y2716" i="1"/>
  <c r="AA2716" i="1" s="1"/>
  <c r="Y2712" i="1"/>
  <c r="AA2712" i="1" s="1"/>
  <c r="Y2708" i="1"/>
  <c r="AA2708" i="1" s="1"/>
  <c r="Y2704" i="1"/>
  <c r="AA2704" i="1" s="1"/>
  <c r="Y2700" i="1"/>
  <c r="AA2700" i="1" s="1"/>
  <c r="Y2696" i="1"/>
  <c r="AA2696" i="1" s="1"/>
  <c r="Y2692" i="1"/>
  <c r="AA2692" i="1" s="1"/>
  <c r="Y2688" i="1"/>
  <c r="AA2688" i="1" s="1"/>
  <c r="Y2684" i="1"/>
  <c r="AA2684" i="1" s="1"/>
  <c r="Y2680" i="1"/>
  <c r="AA2680" i="1" s="1"/>
  <c r="Y2676" i="1"/>
  <c r="AA2676" i="1" s="1"/>
  <c r="Y2672" i="1"/>
  <c r="AA2672" i="1" s="1"/>
  <c r="Y2668" i="1"/>
  <c r="AA2668" i="1" s="1"/>
  <c r="Y2664" i="1"/>
  <c r="AA2664" i="1" s="1"/>
  <c r="Y2660" i="1"/>
  <c r="AA2660" i="1" s="1"/>
  <c r="Y2656" i="1"/>
  <c r="AA2656" i="1" s="1"/>
  <c r="Y2652" i="1"/>
  <c r="AA2652" i="1" s="1"/>
  <c r="Y2648" i="1"/>
  <c r="AA2648" i="1" s="1"/>
  <c r="Y2644" i="1"/>
  <c r="AA2644" i="1" s="1"/>
  <c r="Y2640" i="1"/>
  <c r="AA2640" i="1" s="1"/>
  <c r="Y2636" i="1"/>
  <c r="AA2636" i="1" s="1"/>
  <c r="Y2632" i="1"/>
  <c r="AA2632" i="1" s="1"/>
  <c r="Y2628" i="1"/>
  <c r="AA2628" i="1" s="1"/>
  <c r="Y2624" i="1"/>
  <c r="AA2624" i="1" s="1"/>
  <c r="Y2620" i="1"/>
  <c r="AA2620" i="1" s="1"/>
  <c r="Y2616" i="1"/>
  <c r="AA2616" i="1" s="1"/>
  <c r="Y2612" i="1"/>
  <c r="AA2612" i="1" s="1"/>
  <c r="Y2608" i="1"/>
  <c r="AA2608" i="1" s="1"/>
  <c r="Y2604" i="1"/>
  <c r="AA2604" i="1" s="1"/>
  <c r="Y2600" i="1"/>
  <c r="AA2600" i="1" s="1"/>
  <c r="Y2596" i="1"/>
  <c r="AA2596" i="1" s="1"/>
  <c r="Y2592" i="1"/>
  <c r="AA2592" i="1" s="1"/>
  <c r="Y2588" i="1"/>
  <c r="AA2588" i="1" s="1"/>
  <c r="Y2584" i="1"/>
  <c r="AA2584" i="1" s="1"/>
  <c r="Y2580" i="1"/>
  <c r="AA2580" i="1" s="1"/>
  <c r="Y2576" i="1"/>
  <c r="AA2576" i="1" s="1"/>
  <c r="Y2572" i="1"/>
  <c r="AA2572" i="1" s="1"/>
  <c r="Y2568" i="1"/>
  <c r="AA2568" i="1" s="1"/>
  <c r="Y2564" i="1"/>
  <c r="AA2564" i="1" s="1"/>
  <c r="Y2560" i="1"/>
  <c r="AA2560" i="1" s="1"/>
  <c r="Y2556" i="1"/>
  <c r="AA2556" i="1" s="1"/>
  <c r="Y2552" i="1"/>
  <c r="AA2552" i="1" s="1"/>
  <c r="Y2548" i="1"/>
  <c r="AA2548" i="1" s="1"/>
  <c r="Y2544" i="1"/>
  <c r="AA2544" i="1" s="1"/>
  <c r="Y2540" i="1"/>
  <c r="AA2540" i="1" s="1"/>
  <c r="Y2536" i="1"/>
  <c r="AA2536" i="1" s="1"/>
  <c r="Y2532" i="1"/>
  <c r="AA2532" i="1" s="1"/>
  <c r="Y2528" i="1"/>
  <c r="AA2528" i="1" s="1"/>
  <c r="Y2524" i="1"/>
  <c r="AA2524" i="1" s="1"/>
  <c r="Y2520" i="1"/>
  <c r="AA2520" i="1" s="1"/>
  <c r="Y2516" i="1"/>
  <c r="AA2516" i="1" s="1"/>
  <c r="Y2512" i="1"/>
  <c r="AA2512" i="1" s="1"/>
  <c r="Y2508" i="1"/>
  <c r="AA2508" i="1" s="1"/>
  <c r="Y2504" i="1"/>
  <c r="AA2504" i="1" s="1"/>
  <c r="Y2500" i="1"/>
  <c r="AA2500" i="1" s="1"/>
  <c r="Y2496" i="1"/>
  <c r="AA2496" i="1" s="1"/>
  <c r="Y2492" i="1"/>
  <c r="AA2492" i="1" s="1"/>
  <c r="Y2488" i="1"/>
  <c r="AA2488" i="1" s="1"/>
  <c r="Y2484" i="1"/>
  <c r="AA2484" i="1" s="1"/>
  <c r="Y2480" i="1"/>
  <c r="AA2480" i="1" s="1"/>
  <c r="Y2476" i="1"/>
  <c r="AA2476" i="1" s="1"/>
  <c r="Y2472" i="1"/>
  <c r="AA2472" i="1" s="1"/>
  <c r="Y2468" i="1"/>
  <c r="AA2468" i="1" s="1"/>
  <c r="Y2464" i="1"/>
  <c r="AA2464" i="1" s="1"/>
  <c r="Y2460" i="1"/>
  <c r="AA2460" i="1" s="1"/>
  <c r="Y2456" i="1"/>
  <c r="AA2456" i="1" s="1"/>
  <c r="Y2452" i="1"/>
  <c r="AA2452" i="1" s="1"/>
  <c r="Y2448" i="1"/>
  <c r="AA2448" i="1" s="1"/>
  <c r="Y2444" i="1"/>
  <c r="AA2444" i="1" s="1"/>
  <c r="Y2440" i="1"/>
  <c r="AA2440" i="1" s="1"/>
  <c r="Y2436" i="1"/>
  <c r="AA2436" i="1" s="1"/>
  <c r="Y2432" i="1"/>
  <c r="AA2432" i="1" s="1"/>
  <c r="Y2428" i="1"/>
  <c r="AA2428" i="1" s="1"/>
  <c r="Y2424" i="1"/>
  <c r="AA2424" i="1" s="1"/>
  <c r="Y2420" i="1"/>
  <c r="AA2420" i="1" s="1"/>
  <c r="Y2416" i="1"/>
  <c r="AA2416" i="1" s="1"/>
  <c r="Y2412" i="1"/>
  <c r="AA2412" i="1" s="1"/>
  <c r="Y2408" i="1"/>
  <c r="AA2408" i="1" s="1"/>
  <c r="Y2404" i="1"/>
  <c r="AA2404" i="1" s="1"/>
  <c r="Y2400" i="1"/>
  <c r="AA2400" i="1" s="1"/>
  <c r="Y2396" i="1"/>
  <c r="AA2396" i="1" s="1"/>
  <c r="Y2392" i="1"/>
  <c r="AA2392" i="1" s="1"/>
  <c r="Y2388" i="1"/>
  <c r="AA2388" i="1" s="1"/>
  <c r="Y2384" i="1"/>
  <c r="AA2384" i="1" s="1"/>
  <c r="Y2380" i="1"/>
  <c r="AA2380" i="1" s="1"/>
  <c r="Y2376" i="1"/>
  <c r="AA2376" i="1" s="1"/>
  <c r="Y2372" i="1"/>
  <c r="AA2372" i="1" s="1"/>
  <c r="Y2368" i="1"/>
  <c r="AA2368" i="1" s="1"/>
  <c r="Y2364" i="1"/>
  <c r="AA2364" i="1" s="1"/>
  <c r="Y2360" i="1"/>
  <c r="AA2360" i="1" s="1"/>
  <c r="Y2356" i="1"/>
  <c r="AA2356" i="1" s="1"/>
  <c r="Y2352" i="1"/>
  <c r="AA2352" i="1" s="1"/>
  <c r="Y2348" i="1"/>
  <c r="AA2348" i="1" s="1"/>
  <c r="Y2344" i="1"/>
  <c r="AA2344" i="1" s="1"/>
  <c r="Y2340" i="1"/>
  <c r="AA2340" i="1" s="1"/>
  <c r="Y2336" i="1"/>
  <c r="AA2336" i="1" s="1"/>
  <c r="Y2332" i="1"/>
  <c r="AA2332" i="1" s="1"/>
  <c r="Y2328" i="1"/>
  <c r="AA2328" i="1" s="1"/>
  <c r="Y2324" i="1"/>
  <c r="AA2324" i="1" s="1"/>
  <c r="Y2320" i="1"/>
  <c r="AA2320" i="1" s="1"/>
  <c r="Y2316" i="1"/>
  <c r="AA2316" i="1" s="1"/>
  <c r="Y2312" i="1"/>
  <c r="AA2312" i="1" s="1"/>
  <c r="Y2308" i="1"/>
  <c r="AA2308" i="1" s="1"/>
  <c r="Y2304" i="1"/>
  <c r="AA2304" i="1" s="1"/>
  <c r="Y2300" i="1"/>
  <c r="AA2300" i="1" s="1"/>
  <c r="Y2296" i="1"/>
  <c r="AA2296" i="1" s="1"/>
  <c r="Y2292" i="1"/>
  <c r="AA2292" i="1" s="1"/>
  <c r="Y2288" i="1"/>
  <c r="AA2288" i="1" s="1"/>
  <c r="Y2284" i="1"/>
  <c r="AA2284" i="1" s="1"/>
  <c r="Y2280" i="1"/>
  <c r="AA2280" i="1" s="1"/>
  <c r="Y2276" i="1"/>
  <c r="AA2276" i="1" s="1"/>
  <c r="Y2272" i="1"/>
  <c r="AA2272" i="1" s="1"/>
  <c r="Y2268" i="1"/>
  <c r="AA2268" i="1" s="1"/>
  <c r="Y2264" i="1"/>
  <c r="AA2264" i="1" s="1"/>
  <c r="Y2260" i="1"/>
  <c r="AA2260" i="1" s="1"/>
  <c r="Y2256" i="1"/>
  <c r="AA2256" i="1" s="1"/>
  <c r="Y2252" i="1"/>
  <c r="AA2252" i="1" s="1"/>
  <c r="Y2248" i="1"/>
  <c r="AA2248" i="1" s="1"/>
  <c r="Y2244" i="1"/>
  <c r="AA2244" i="1" s="1"/>
  <c r="Y2240" i="1"/>
  <c r="AA2240" i="1" s="1"/>
  <c r="Y2236" i="1"/>
  <c r="AA2236" i="1" s="1"/>
  <c r="Y2232" i="1"/>
  <c r="AA2232" i="1" s="1"/>
  <c r="Y2228" i="1"/>
  <c r="AA2228" i="1" s="1"/>
  <c r="Y2224" i="1"/>
  <c r="AA2224" i="1" s="1"/>
  <c r="Y2220" i="1"/>
  <c r="AA2220" i="1" s="1"/>
  <c r="Y2216" i="1"/>
  <c r="AA2216" i="1" s="1"/>
  <c r="Y2212" i="1"/>
  <c r="AA2212" i="1" s="1"/>
  <c r="Y2208" i="1"/>
  <c r="AA2208" i="1" s="1"/>
  <c r="Y2204" i="1"/>
  <c r="AA2204" i="1" s="1"/>
  <c r="Y2200" i="1"/>
  <c r="AA2200" i="1" s="1"/>
  <c r="Y2196" i="1"/>
  <c r="AA2196" i="1" s="1"/>
  <c r="Y2192" i="1"/>
  <c r="AA2192" i="1" s="1"/>
  <c r="Y2188" i="1"/>
  <c r="AA2188" i="1" s="1"/>
  <c r="Y2184" i="1"/>
  <c r="AA2184" i="1" s="1"/>
  <c r="Y2180" i="1"/>
  <c r="AA2180" i="1" s="1"/>
  <c r="Y2176" i="1"/>
  <c r="AA2176" i="1" s="1"/>
  <c r="Y2172" i="1"/>
  <c r="AA2172" i="1" s="1"/>
  <c r="Y2168" i="1"/>
  <c r="AA2168" i="1" s="1"/>
  <c r="Y2164" i="1"/>
  <c r="AA2164" i="1" s="1"/>
  <c r="Y2160" i="1"/>
  <c r="AA2160" i="1" s="1"/>
  <c r="Y2156" i="1"/>
  <c r="AA2156" i="1" s="1"/>
  <c r="Y2152" i="1"/>
  <c r="AA2152" i="1" s="1"/>
  <c r="Y2148" i="1"/>
  <c r="AA2148" i="1" s="1"/>
  <c r="Y2144" i="1"/>
  <c r="AA2144" i="1" s="1"/>
  <c r="Y2140" i="1"/>
  <c r="AA2140" i="1" s="1"/>
  <c r="Y2136" i="1"/>
  <c r="AA2136" i="1" s="1"/>
  <c r="Y2132" i="1"/>
  <c r="AA2132" i="1" s="1"/>
  <c r="Y2128" i="1"/>
  <c r="AA2128" i="1" s="1"/>
  <c r="Y2124" i="1"/>
  <c r="AA2124" i="1" s="1"/>
  <c r="Y2120" i="1"/>
  <c r="AA2120" i="1" s="1"/>
  <c r="Y2116" i="1"/>
  <c r="AA2116" i="1" s="1"/>
  <c r="Y2112" i="1"/>
  <c r="AA2112" i="1" s="1"/>
  <c r="Y2108" i="1"/>
  <c r="AA2108" i="1" s="1"/>
  <c r="Y2104" i="1"/>
  <c r="AA2104" i="1" s="1"/>
  <c r="Y2100" i="1"/>
  <c r="AA2100" i="1" s="1"/>
  <c r="Y2096" i="1"/>
  <c r="AA2096" i="1" s="1"/>
  <c r="Y2092" i="1"/>
  <c r="AA2092" i="1" s="1"/>
  <c r="Y2088" i="1"/>
  <c r="AA2088" i="1" s="1"/>
  <c r="Y2084" i="1"/>
  <c r="AA2084" i="1" s="1"/>
  <c r="Y2080" i="1"/>
  <c r="AA2080" i="1" s="1"/>
  <c r="Y2076" i="1"/>
  <c r="AA2076" i="1" s="1"/>
  <c r="Y2072" i="1"/>
  <c r="AA2072" i="1" s="1"/>
  <c r="Y2068" i="1"/>
  <c r="AA2068" i="1" s="1"/>
  <c r="Y2064" i="1"/>
  <c r="AA2064" i="1" s="1"/>
  <c r="Y2060" i="1"/>
  <c r="AA2060" i="1" s="1"/>
  <c r="Y2056" i="1"/>
  <c r="AA2056" i="1" s="1"/>
  <c r="Y2052" i="1"/>
  <c r="AA2052" i="1" s="1"/>
  <c r="Y2048" i="1"/>
  <c r="AA2048" i="1" s="1"/>
  <c r="Y2044" i="1"/>
  <c r="AA2044" i="1" s="1"/>
  <c r="Y2040" i="1"/>
  <c r="AA2040" i="1" s="1"/>
  <c r="Y2036" i="1"/>
  <c r="AA2036" i="1" s="1"/>
  <c r="Y2032" i="1"/>
  <c r="AA2032" i="1" s="1"/>
  <c r="Y2028" i="1"/>
  <c r="AA2028" i="1" s="1"/>
  <c r="Y2024" i="1"/>
  <c r="AA2024" i="1" s="1"/>
  <c r="Y2020" i="1"/>
  <c r="AA2020" i="1" s="1"/>
  <c r="Y2016" i="1"/>
  <c r="AA2016" i="1" s="1"/>
  <c r="Y2012" i="1"/>
  <c r="AA2012" i="1" s="1"/>
  <c r="Y2008" i="1"/>
  <c r="AA2008" i="1" s="1"/>
  <c r="Y2004" i="1"/>
  <c r="AA2004" i="1" s="1"/>
  <c r="Y2000" i="1"/>
  <c r="AA2000" i="1" s="1"/>
  <c r="Y1996" i="1"/>
  <c r="AA1996" i="1" s="1"/>
  <c r="Y1992" i="1"/>
  <c r="AA1992" i="1" s="1"/>
  <c r="Y1988" i="1"/>
  <c r="AA1988" i="1" s="1"/>
  <c r="Y1984" i="1"/>
  <c r="AA1984" i="1" s="1"/>
  <c r="Y1980" i="1"/>
  <c r="AA1980" i="1" s="1"/>
  <c r="Y1976" i="1"/>
  <c r="AA1976" i="1" s="1"/>
  <c r="Y1972" i="1"/>
  <c r="AA1972" i="1" s="1"/>
  <c r="Y1968" i="1"/>
  <c r="AA1968" i="1" s="1"/>
  <c r="Y1964" i="1"/>
  <c r="AA1964" i="1" s="1"/>
  <c r="Y1960" i="1"/>
  <c r="AA1960" i="1" s="1"/>
  <c r="Y1956" i="1"/>
  <c r="AA1956" i="1" s="1"/>
  <c r="Y1952" i="1"/>
  <c r="AA1952" i="1" s="1"/>
  <c r="Y1948" i="1"/>
  <c r="AA1948" i="1" s="1"/>
  <c r="Y1944" i="1"/>
  <c r="AA1944" i="1" s="1"/>
  <c r="Y1940" i="1"/>
  <c r="AA1940" i="1" s="1"/>
  <c r="Y1936" i="1"/>
  <c r="AA1936" i="1" s="1"/>
  <c r="Y1932" i="1"/>
  <c r="AA1932" i="1" s="1"/>
  <c r="Y1928" i="1"/>
  <c r="AA1928" i="1" s="1"/>
  <c r="Y1924" i="1"/>
  <c r="AA1924" i="1" s="1"/>
  <c r="Y1920" i="1"/>
  <c r="AA1920" i="1" s="1"/>
  <c r="Y1916" i="1"/>
  <c r="AA1916" i="1" s="1"/>
  <c r="Y1912" i="1"/>
  <c r="AA1912" i="1" s="1"/>
  <c r="Y1908" i="1"/>
  <c r="AA1908" i="1" s="1"/>
  <c r="Y1904" i="1"/>
  <c r="AA1904" i="1" s="1"/>
  <c r="Y1900" i="1"/>
  <c r="AA1900" i="1" s="1"/>
  <c r="Y1896" i="1"/>
  <c r="AA1896" i="1" s="1"/>
  <c r="Y1892" i="1"/>
  <c r="AA1892" i="1" s="1"/>
  <c r="Y1888" i="1"/>
  <c r="AA1888" i="1" s="1"/>
  <c r="Y1884" i="1"/>
  <c r="AA1884" i="1" s="1"/>
  <c r="Y1880" i="1"/>
  <c r="AA1880" i="1" s="1"/>
  <c r="Y1876" i="1"/>
  <c r="AA1876" i="1" s="1"/>
  <c r="Y1872" i="1"/>
  <c r="AA1872" i="1" s="1"/>
  <c r="Y1868" i="1"/>
  <c r="AA1868" i="1" s="1"/>
  <c r="Y1864" i="1"/>
  <c r="AA1864" i="1" s="1"/>
  <c r="Y1860" i="1"/>
  <c r="AA1860" i="1" s="1"/>
  <c r="Y1856" i="1"/>
  <c r="AA1856" i="1" s="1"/>
  <c r="Y1852" i="1"/>
  <c r="AA1852" i="1" s="1"/>
  <c r="Y1848" i="1"/>
  <c r="AA1848" i="1" s="1"/>
  <c r="Y1844" i="1"/>
  <c r="AA1844" i="1" s="1"/>
  <c r="Y1840" i="1"/>
  <c r="AA1840" i="1" s="1"/>
  <c r="Y1836" i="1"/>
  <c r="AA1836" i="1" s="1"/>
  <c r="Y1832" i="1"/>
  <c r="AA1832" i="1" s="1"/>
  <c r="Y1828" i="1"/>
  <c r="AA1828" i="1" s="1"/>
  <c r="Y1824" i="1"/>
  <c r="AA1824" i="1" s="1"/>
  <c r="Y1820" i="1"/>
  <c r="AA1820" i="1" s="1"/>
  <c r="Y1816" i="1"/>
  <c r="AA1816" i="1" s="1"/>
  <c r="Y1812" i="1"/>
  <c r="AA1812" i="1" s="1"/>
  <c r="Y1808" i="1"/>
  <c r="AA1808" i="1" s="1"/>
  <c r="Y1804" i="1"/>
  <c r="AA1804" i="1" s="1"/>
  <c r="Y1800" i="1"/>
  <c r="AA1800" i="1" s="1"/>
  <c r="Y1796" i="1"/>
  <c r="AA1796" i="1" s="1"/>
  <c r="Y1792" i="1"/>
  <c r="AA1792" i="1" s="1"/>
  <c r="Y1788" i="1"/>
  <c r="AA1788" i="1" s="1"/>
  <c r="Y1784" i="1"/>
  <c r="AA1784" i="1" s="1"/>
  <c r="Y1780" i="1"/>
  <c r="AA1780" i="1" s="1"/>
  <c r="Y1776" i="1"/>
  <c r="AA1776" i="1" s="1"/>
  <c r="Y1772" i="1"/>
  <c r="AA1772" i="1" s="1"/>
  <c r="Y1768" i="1"/>
  <c r="AA1768" i="1" s="1"/>
  <c r="Y1764" i="1"/>
  <c r="AA1764" i="1" s="1"/>
  <c r="Y1760" i="1"/>
  <c r="AA1760" i="1" s="1"/>
  <c r="Y1756" i="1"/>
  <c r="AA1756" i="1" s="1"/>
  <c r="Y1752" i="1"/>
  <c r="AA1752" i="1" s="1"/>
  <c r="Y1748" i="1"/>
  <c r="AA1748" i="1" s="1"/>
  <c r="Y1744" i="1"/>
  <c r="AA1744" i="1" s="1"/>
  <c r="Y1740" i="1"/>
  <c r="AA1740" i="1" s="1"/>
  <c r="Y1736" i="1"/>
  <c r="AA1736" i="1" s="1"/>
  <c r="Y1732" i="1"/>
  <c r="AA1732" i="1" s="1"/>
  <c r="Y1728" i="1"/>
  <c r="AA1728" i="1" s="1"/>
  <c r="Y1724" i="1"/>
  <c r="AA1724" i="1" s="1"/>
  <c r="Y1720" i="1"/>
  <c r="AA1720" i="1" s="1"/>
  <c r="Y1716" i="1"/>
  <c r="AA1716" i="1" s="1"/>
  <c r="Y1712" i="1"/>
  <c r="AA1712" i="1" s="1"/>
  <c r="Y1708" i="1"/>
  <c r="AA1708" i="1" s="1"/>
  <c r="Y1704" i="1"/>
  <c r="AA1704" i="1" s="1"/>
  <c r="Y1700" i="1"/>
  <c r="AA1700" i="1" s="1"/>
  <c r="Y1696" i="1"/>
  <c r="AA1696" i="1" s="1"/>
  <c r="Y1692" i="1"/>
  <c r="AA1692" i="1" s="1"/>
  <c r="Y1688" i="1"/>
  <c r="AA1688" i="1" s="1"/>
  <c r="Y1684" i="1"/>
  <c r="AA1684" i="1" s="1"/>
  <c r="Y1680" i="1"/>
  <c r="AA1680" i="1" s="1"/>
  <c r="Y1676" i="1"/>
  <c r="AA1676" i="1" s="1"/>
  <c r="Y1672" i="1"/>
  <c r="AA1672" i="1" s="1"/>
  <c r="Y1668" i="1"/>
  <c r="AA1668" i="1" s="1"/>
  <c r="Y1664" i="1"/>
  <c r="AA1664" i="1" s="1"/>
  <c r="Y1660" i="1"/>
  <c r="AA1660" i="1" s="1"/>
  <c r="Y1656" i="1"/>
  <c r="AA1656" i="1" s="1"/>
  <c r="Y1652" i="1"/>
  <c r="AA1652" i="1" s="1"/>
  <c r="Y1648" i="1"/>
  <c r="AA1648" i="1" s="1"/>
  <c r="Y1644" i="1"/>
  <c r="AA1644" i="1" s="1"/>
  <c r="Y1640" i="1"/>
  <c r="AA1640" i="1" s="1"/>
  <c r="Y1636" i="1"/>
  <c r="AA1636" i="1" s="1"/>
  <c r="Y1632" i="1"/>
  <c r="AA1632" i="1" s="1"/>
  <c r="Y1628" i="1"/>
  <c r="AA1628" i="1" s="1"/>
  <c r="Y1624" i="1"/>
  <c r="AA1624" i="1" s="1"/>
  <c r="Y1620" i="1"/>
  <c r="AA1620" i="1" s="1"/>
  <c r="Y1616" i="1"/>
  <c r="AA1616" i="1" s="1"/>
  <c r="Y1612" i="1"/>
  <c r="AA1612" i="1" s="1"/>
  <c r="Y1608" i="1"/>
  <c r="AA1608" i="1" s="1"/>
  <c r="Y1604" i="1"/>
  <c r="AA1604" i="1" s="1"/>
  <c r="Y1600" i="1"/>
  <c r="AA1600" i="1" s="1"/>
  <c r="Y1596" i="1"/>
  <c r="AA1596" i="1" s="1"/>
  <c r="Y1592" i="1"/>
  <c r="AA1592" i="1" s="1"/>
  <c r="Y1588" i="1"/>
  <c r="AA1588" i="1" s="1"/>
  <c r="Y1584" i="1"/>
  <c r="AA1584" i="1" s="1"/>
  <c r="Y1580" i="1"/>
  <c r="AA1580" i="1" s="1"/>
  <c r="Y1576" i="1"/>
  <c r="AA1576" i="1" s="1"/>
  <c r="Y1572" i="1"/>
  <c r="AA1572" i="1" s="1"/>
  <c r="Y1568" i="1"/>
  <c r="AA1568" i="1" s="1"/>
  <c r="Y1564" i="1"/>
  <c r="AA1564" i="1" s="1"/>
  <c r="Y1560" i="1"/>
  <c r="AA1560" i="1" s="1"/>
  <c r="Y1556" i="1"/>
  <c r="AA1556" i="1" s="1"/>
  <c r="Y1552" i="1"/>
  <c r="AA1552" i="1" s="1"/>
  <c r="Y1548" i="1"/>
  <c r="AA1548" i="1" s="1"/>
  <c r="Y1544" i="1"/>
  <c r="AA1544" i="1" s="1"/>
  <c r="Y1540" i="1"/>
  <c r="AA1540" i="1" s="1"/>
  <c r="Y1536" i="1"/>
  <c r="AA1536" i="1" s="1"/>
  <c r="Y1532" i="1"/>
  <c r="AA1532" i="1" s="1"/>
  <c r="Y1528" i="1"/>
  <c r="AA1528" i="1" s="1"/>
  <c r="Y1524" i="1"/>
  <c r="AA1524" i="1" s="1"/>
  <c r="Y1520" i="1"/>
  <c r="AA1520" i="1" s="1"/>
  <c r="Y1516" i="1"/>
  <c r="AA1516" i="1" s="1"/>
  <c r="Y1512" i="1"/>
  <c r="AA1512" i="1" s="1"/>
  <c r="Y1508" i="1"/>
  <c r="AA1508" i="1" s="1"/>
  <c r="Y1504" i="1"/>
  <c r="AA1504" i="1" s="1"/>
  <c r="Y1500" i="1"/>
  <c r="AA1500" i="1" s="1"/>
  <c r="Y1496" i="1"/>
  <c r="AA1496" i="1" s="1"/>
  <c r="Y1492" i="1"/>
  <c r="AA1492" i="1" s="1"/>
  <c r="Y1488" i="1"/>
  <c r="AA1488" i="1" s="1"/>
  <c r="Y1484" i="1"/>
  <c r="AA1484" i="1" s="1"/>
  <c r="Y1480" i="1"/>
  <c r="AA1480" i="1" s="1"/>
  <c r="Y1476" i="1"/>
  <c r="AA1476" i="1" s="1"/>
  <c r="Y1472" i="1"/>
  <c r="AA1472" i="1" s="1"/>
  <c r="Y1468" i="1"/>
  <c r="AA1468" i="1" s="1"/>
  <c r="Y1464" i="1"/>
  <c r="AA1464" i="1" s="1"/>
  <c r="Y1460" i="1"/>
  <c r="AA1460" i="1" s="1"/>
  <c r="Y1456" i="1"/>
  <c r="AA1456" i="1" s="1"/>
  <c r="Y1452" i="1"/>
  <c r="AA1452" i="1" s="1"/>
  <c r="Y1448" i="1"/>
  <c r="AA1448" i="1" s="1"/>
  <c r="Y1444" i="1"/>
  <c r="AA1444" i="1" s="1"/>
  <c r="Y1440" i="1"/>
  <c r="AA1440" i="1" s="1"/>
  <c r="Y1436" i="1"/>
  <c r="AA1436" i="1" s="1"/>
  <c r="Y1432" i="1"/>
  <c r="AA1432" i="1" s="1"/>
  <c r="Y1428" i="1"/>
  <c r="AA1428" i="1" s="1"/>
  <c r="Y1424" i="1"/>
  <c r="AA1424" i="1" s="1"/>
  <c r="Y1420" i="1"/>
  <c r="AA1420" i="1" s="1"/>
  <c r="Y1416" i="1"/>
  <c r="AA1416" i="1" s="1"/>
  <c r="Y1412" i="1"/>
  <c r="AA1412" i="1" s="1"/>
  <c r="Y1408" i="1"/>
  <c r="AA1408" i="1" s="1"/>
  <c r="Y1404" i="1"/>
  <c r="AA1404" i="1" s="1"/>
  <c r="Y1400" i="1"/>
  <c r="AA1400" i="1" s="1"/>
  <c r="Y1396" i="1"/>
  <c r="AA1396" i="1" s="1"/>
  <c r="Y1392" i="1"/>
  <c r="AA1392" i="1" s="1"/>
  <c r="Y1388" i="1"/>
  <c r="AA1388" i="1" s="1"/>
  <c r="Y1384" i="1"/>
  <c r="AA1384" i="1" s="1"/>
  <c r="Y1380" i="1"/>
  <c r="AA1380" i="1" s="1"/>
  <c r="Y1376" i="1"/>
  <c r="AA1376" i="1" s="1"/>
  <c r="Y1372" i="1"/>
  <c r="AA1372" i="1" s="1"/>
  <c r="Y1368" i="1"/>
  <c r="AA1368" i="1" s="1"/>
  <c r="Y1364" i="1"/>
  <c r="AA1364" i="1" s="1"/>
  <c r="Y1360" i="1"/>
  <c r="AA1360" i="1" s="1"/>
  <c r="Y1356" i="1"/>
  <c r="AA1356" i="1" s="1"/>
  <c r="Y1352" i="1"/>
  <c r="AA1352" i="1" s="1"/>
  <c r="Y1348" i="1"/>
  <c r="AA1348" i="1" s="1"/>
  <c r="Y1344" i="1"/>
  <c r="AA1344" i="1" s="1"/>
  <c r="Y1340" i="1"/>
  <c r="AA1340" i="1" s="1"/>
  <c r="Y1336" i="1"/>
  <c r="AA1336" i="1" s="1"/>
  <c r="Y1332" i="1"/>
  <c r="AA1332" i="1" s="1"/>
  <c r="Y1328" i="1"/>
  <c r="AA1328" i="1" s="1"/>
  <c r="Y1324" i="1"/>
  <c r="AA1324" i="1" s="1"/>
  <c r="Y1320" i="1"/>
  <c r="AA1320" i="1" s="1"/>
  <c r="Y1316" i="1"/>
  <c r="AA1316" i="1" s="1"/>
  <c r="Y1312" i="1"/>
  <c r="AA1312" i="1" s="1"/>
  <c r="Y1308" i="1"/>
  <c r="AA1308" i="1" s="1"/>
  <c r="Y1304" i="1"/>
  <c r="AA1304" i="1" s="1"/>
  <c r="Y1300" i="1"/>
  <c r="AA1300" i="1" s="1"/>
  <c r="Y1296" i="1"/>
  <c r="AA1296" i="1" s="1"/>
  <c r="Y1292" i="1"/>
  <c r="AA1292" i="1" s="1"/>
  <c r="Y1288" i="1"/>
  <c r="AA1288" i="1" s="1"/>
  <c r="Y1284" i="1"/>
  <c r="AA1284" i="1" s="1"/>
  <c r="Y1280" i="1"/>
  <c r="AA1280" i="1" s="1"/>
  <c r="Y1276" i="1"/>
  <c r="AA1276" i="1" s="1"/>
  <c r="Y1272" i="1"/>
  <c r="AA1272" i="1" s="1"/>
  <c r="Y1268" i="1"/>
  <c r="AA1268" i="1" s="1"/>
  <c r="Y1264" i="1"/>
  <c r="AA1264" i="1" s="1"/>
  <c r="Y1260" i="1"/>
  <c r="AA1260" i="1" s="1"/>
  <c r="Y1256" i="1"/>
  <c r="AA1256" i="1" s="1"/>
  <c r="Y1252" i="1"/>
  <c r="AA1252" i="1" s="1"/>
  <c r="Y1248" i="1"/>
  <c r="AA1248" i="1" s="1"/>
  <c r="Y1244" i="1"/>
  <c r="AA1244" i="1" s="1"/>
  <c r="Y1240" i="1"/>
  <c r="AA1240" i="1" s="1"/>
  <c r="Y1236" i="1"/>
  <c r="AA1236" i="1" s="1"/>
  <c r="Y1232" i="1"/>
  <c r="AA1232" i="1" s="1"/>
  <c r="Y1228" i="1"/>
  <c r="AA1228" i="1" s="1"/>
  <c r="Y1224" i="1"/>
  <c r="AA1224" i="1" s="1"/>
  <c r="Y1220" i="1"/>
  <c r="AA1220" i="1" s="1"/>
  <c r="Y1216" i="1"/>
  <c r="AA1216" i="1" s="1"/>
  <c r="Y1212" i="1"/>
  <c r="AA1212" i="1" s="1"/>
  <c r="Y1208" i="1"/>
  <c r="AA1208" i="1" s="1"/>
  <c r="Y1204" i="1"/>
  <c r="AA1204" i="1" s="1"/>
  <c r="Y1200" i="1"/>
  <c r="AA1200" i="1" s="1"/>
  <c r="Y1196" i="1"/>
  <c r="AA1196" i="1" s="1"/>
  <c r="Y1192" i="1"/>
  <c r="AA1192" i="1" s="1"/>
  <c r="Y1188" i="1"/>
  <c r="AA1188" i="1" s="1"/>
  <c r="Y1184" i="1"/>
  <c r="AA1184" i="1" s="1"/>
  <c r="Y1180" i="1"/>
  <c r="AA1180" i="1" s="1"/>
  <c r="Y1176" i="1"/>
  <c r="AA1176" i="1" s="1"/>
  <c r="Y1172" i="1"/>
  <c r="AA1172" i="1" s="1"/>
  <c r="Y1168" i="1"/>
  <c r="AA1168" i="1" s="1"/>
  <c r="Y26" i="1"/>
  <c r="AA26" i="1" s="1"/>
  <c r="Y38" i="1"/>
  <c r="AA38" i="1" s="1"/>
  <c r="Y58" i="1"/>
  <c r="AA58" i="1" s="1"/>
  <c r="Y70" i="1"/>
  <c r="AA70" i="1" s="1"/>
  <c r="Y82" i="1"/>
  <c r="AA82" i="1" s="1"/>
  <c r="Y94" i="1"/>
  <c r="AA94" i="1" s="1"/>
  <c r="Y106" i="1"/>
  <c r="AA106" i="1" s="1"/>
  <c r="Y118" i="1"/>
  <c r="AA118" i="1" s="1"/>
  <c r="Y134" i="1"/>
  <c r="AA134" i="1" s="1"/>
  <c r="Y146" i="1"/>
  <c r="AA146" i="1" s="1"/>
  <c r="Y162" i="1"/>
  <c r="AA162" i="1" s="1"/>
  <c r="Y178" i="1"/>
  <c r="AA178" i="1" s="1"/>
  <c r="Y190" i="1"/>
  <c r="AA190" i="1" s="1"/>
  <c r="Y206" i="1"/>
  <c r="AA206" i="1" s="1"/>
  <c r="Y222" i="1"/>
  <c r="AA222" i="1" s="1"/>
  <c r="Y234" i="1"/>
  <c r="AA234" i="1" s="1"/>
  <c r="Y246" i="1"/>
  <c r="AA246" i="1" s="1"/>
  <c r="Y258" i="1"/>
  <c r="AA258" i="1" s="1"/>
  <c r="Y270" i="1"/>
  <c r="AA270" i="1" s="1"/>
  <c r="Y282" i="1"/>
  <c r="AA282" i="1" s="1"/>
  <c r="Y294" i="1"/>
  <c r="AA294" i="1" s="1"/>
  <c r="Y306" i="1"/>
  <c r="AA306" i="1" s="1"/>
  <c r="Y318" i="1"/>
  <c r="AA318" i="1" s="1"/>
  <c r="Y330" i="1"/>
  <c r="AA330" i="1" s="1"/>
  <c r="Y350" i="1"/>
  <c r="AA350" i="1" s="1"/>
  <c r="Y362" i="1"/>
  <c r="AA362" i="1" s="1"/>
  <c r="Y374" i="1"/>
  <c r="AA374" i="1" s="1"/>
  <c r="Y386" i="1"/>
  <c r="AA386" i="1" s="1"/>
  <c r="Y398" i="1"/>
  <c r="AA398" i="1" s="1"/>
  <c r="Y410" i="1"/>
  <c r="AA410" i="1" s="1"/>
  <c r="Y422" i="1"/>
  <c r="AA422" i="1" s="1"/>
  <c r="Y434" i="1"/>
  <c r="AA434" i="1" s="1"/>
  <c r="Y446" i="1"/>
  <c r="AA446" i="1" s="1"/>
  <c r="Y462" i="1"/>
  <c r="AA462" i="1" s="1"/>
  <c r="Y474" i="1"/>
  <c r="AA474" i="1" s="1"/>
  <c r="Y490" i="1"/>
  <c r="AA490" i="1" s="1"/>
  <c r="Y502" i="1"/>
  <c r="AA502" i="1" s="1"/>
  <c r="Y514" i="1"/>
  <c r="AA514" i="1" s="1"/>
  <c r="Y530" i="1"/>
  <c r="AA530" i="1" s="1"/>
  <c r="Y542" i="1"/>
  <c r="AA542" i="1" s="1"/>
  <c r="Y558" i="1"/>
  <c r="AA558" i="1" s="1"/>
  <c r="Y570" i="1"/>
  <c r="AA570" i="1" s="1"/>
  <c r="Y582" i="1"/>
  <c r="AA582" i="1" s="1"/>
  <c r="Y602" i="1"/>
  <c r="AA602" i="1" s="1"/>
  <c r="Y614" i="1"/>
  <c r="AA614" i="1" s="1"/>
  <c r="Y626" i="1"/>
  <c r="AA626" i="1" s="1"/>
  <c r="Y646" i="1"/>
  <c r="AA646" i="1" s="1"/>
  <c r="Y658" i="1"/>
  <c r="AA658" i="1" s="1"/>
  <c r="Y670" i="1"/>
  <c r="AA670" i="1" s="1"/>
  <c r="Y682" i="1"/>
  <c r="AA682" i="1" s="1"/>
  <c r="Y694" i="1"/>
  <c r="AA694" i="1" s="1"/>
  <c r="Y706" i="1"/>
  <c r="AA706" i="1" s="1"/>
  <c r="Y718" i="1"/>
  <c r="AA718" i="1" s="1"/>
  <c r="Y738" i="1"/>
  <c r="AA738" i="1" s="1"/>
  <c r="Y750" i="1"/>
  <c r="AA750" i="1" s="1"/>
  <c r="Y762" i="1"/>
  <c r="AA762" i="1" s="1"/>
  <c r="Y782" i="1"/>
  <c r="AA782" i="1" s="1"/>
  <c r="Y794" i="1"/>
  <c r="AA794" i="1" s="1"/>
  <c r="Y806" i="1"/>
  <c r="AA806" i="1" s="1"/>
  <c r="Y818" i="1"/>
  <c r="AA818" i="1" s="1"/>
  <c r="Y830" i="1"/>
  <c r="AA830" i="1" s="1"/>
  <c r="Y842" i="1"/>
  <c r="AA842" i="1" s="1"/>
  <c r="Y854" i="1"/>
  <c r="AA854" i="1" s="1"/>
  <c r="Y870" i="1"/>
  <c r="AA870" i="1" s="1"/>
  <c r="Y886" i="1"/>
  <c r="AA886" i="1" s="1"/>
  <c r="Y898" i="1"/>
  <c r="AA898" i="1" s="1"/>
  <c r="Y910" i="1"/>
  <c r="AA910" i="1" s="1"/>
  <c r="Y926" i="1"/>
  <c r="AA926" i="1" s="1"/>
  <c r="Y942" i="1"/>
  <c r="AA942" i="1" s="1"/>
  <c r="Y954" i="1"/>
  <c r="AA954" i="1" s="1"/>
  <c r="Y966" i="1"/>
  <c r="AA966" i="1" s="1"/>
  <c r="Y978" i="1"/>
  <c r="AA978" i="1" s="1"/>
  <c r="Y990" i="1"/>
  <c r="AA990" i="1" s="1"/>
  <c r="Y1010" i="1"/>
  <c r="AA1010" i="1" s="1"/>
  <c r="Y1022" i="1"/>
  <c r="AA1022" i="1" s="1"/>
  <c r="Y1034" i="1"/>
  <c r="AA1034" i="1" s="1"/>
  <c r="Y1046" i="1"/>
  <c r="AA1046" i="1" s="1"/>
  <c r="Y1058" i="1"/>
  <c r="AA1058" i="1" s="1"/>
  <c r="Y1070" i="1"/>
  <c r="AA1070" i="1" s="1"/>
  <c r="Y1086" i="1"/>
  <c r="AA1086" i="1" s="1"/>
  <c r="Y1102" i="1"/>
  <c r="AA1102" i="1" s="1"/>
  <c r="Y1114" i="1"/>
  <c r="AA1114" i="1" s="1"/>
  <c r="Y1126" i="1"/>
  <c r="AA1126" i="1" s="1"/>
  <c r="Y1138" i="1"/>
  <c r="AA1138" i="1" s="1"/>
  <c r="Y1150" i="1"/>
  <c r="AA1150" i="1" s="1"/>
  <c r="Y1162" i="1"/>
  <c r="AA1162" i="1" s="1"/>
  <c r="Y1182" i="1"/>
  <c r="AA1182" i="1" s="1"/>
  <c r="Y1206" i="1"/>
  <c r="AA1206" i="1" s="1"/>
  <c r="Y1230" i="1"/>
  <c r="AA1230" i="1" s="1"/>
  <c r="Y1254" i="1"/>
  <c r="AA1254" i="1" s="1"/>
  <c r="Y1278" i="1"/>
  <c r="AA1278" i="1" s="1"/>
  <c r="Y1318" i="1"/>
  <c r="AA1318" i="1" s="1"/>
  <c r="Y1342" i="1"/>
  <c r="AA1342" i="1" s="1"/>
  <c r="Y1382" i="1"/>
  <c r="AA1382" i="1" s="1"/>
  <c r="Y1406" i="1"/>
  <c r="AA1406" i="1" s="1"/>
  <c r="Y1446" i="1"/>
  <c r="AA1446" i="1" s="1"/>
  <c r="Y1470" i="1"/>
  <c r="AA1470" i="1" s="1"/>
  <c r="Y1502" i="1"/>
  <c r="AA1502" i="1" s="1"/>
  <c r="Y1543" i="1"/>
  <c r="AA1543" i="1" s="1"/>
  <c r="Y1607" i="1"/>
  <c r="AA1607" i="1" s="1"/>
  <c r="Y1671" i="1"/>
  <c r="AA1671" i="1" s="1"/>
  <c r="Y1719" i="1"/>
  <c r="AA1719" i="1" s="1"/>
  <c r="Y1767" i="1"/>
  <c r="AA1767" i="1" s="1"/>
  <c r="Y1847" i="1"/>
  <c r="AA1847" i="1" s="1"/>
  <c r="Y1895" i="1"/>
  <c r="AA1895" i="1" s="1"/>
  <c r="Y1959" i="1"/>
  <c r="AA1959" i="1" s="1"/>
  <c r="Y2023" i="1"/>
  <c r="AA2023" i="1" s="1"/>
  <c r="Y2087" i="1"/>
  <c r="AA2087" i="1" s="1"/>
  <c r="Y2151" i="1"/>
  <c r="AA2151" i="1" s="1"/>
  <c r="Y2199" i="1"/>
  <c r="AA2199" i="1" s="1"/>
  <c r="Y2247" i="1"/>
  <c r="AA2247" i="1" s="1"/>
  <c r="Y2295" i="1"/>
  <c r="AA2295" i="1" s="1"/>
  <c r="Y2343" i="1"/>
  <c r="AA2343" i="1" s="1"/>
  <c r="Y2391" i="1"/>
  <c r="AA2391" i="1" s="1"/>
  <c r="Y2439" i="1"/>
  <c r="AA2439" i="1" s="1"/>
  <c r="Y2487" i="1"/>
  <c r="AA2487" i="1" s="1"/>
  <c r="Y2551" i="1"/>
  <c r="AA2551" i="1" s="1"/>
  <c r="Y2599" i="1"/>
  <c r="AA2599" i="1" s="1"/>
  <c r="Y2647" i="1"/>
  <c r="AA2647" i="1" s="1"/>
  <c r="Y2727" i="1"/>
  <c r="AA2727" i="1" s="1"/>
  <c r="Y2775" i="1"/>
  <c r="AA2775" i="1" s="1"/>
  <c r="Y2839" i="1"/>
  <c r="AA2839" i="1" s="1"/>
  <c r="Y2887" i="1"/>
  <c r="AA2887" i="1" s="1"/>
  <c r="Y2951" i="1"/>
  <c r="AA2951" i="1" s="1"/>
  <c r="Y2999" i="1"/>
  <c r="AA2999" i="1" s="1"/>
  <c r="Y3047" i="1"/>
  <c r="AA3047" i="1" s="1"/>
  <c r="Y3127" i="1"/>
  <c r="AA3127" i="1" s="1"/>
  <c r="Y3175" i="1"/>
  <c r="AA3175" i="1" s="1"/>
  <c r="Y3223" i="1"/>
  <c r="AA3223" i="1" s="1"/>
  <c r="Y3287" i="1"/>
  <c r="AA3287" i="1" s="1"/>
  <c r="Y3351" i="1"/>
  <c r="AA3351" i="1" s="1"/>
  <c r="Y3399" i="1"/>
  <c r="AA3399" i="1" s="1"/>
  <c r="Y3463" i="1"/>
  <c r="AA3463" i="1" s="1"/>
  <c r="Y3559" i="1"/>
  <c r="AA3559" i="1" s="1"/>
  <c r="Y3723" i="1"/>
  <c r="AA3723" i="1" s="1"/>
  <c r="Y3915" i="1"/>
  <c r="AA3915" i="1" s="1"/>
  <c r="Y4107" i="1"/>
  <c r="AA4107" i="1" s="1"/>
  <c r="Y4299" i="1"/>
  <c r="AA4299" i="1" s="1"/>
  <c r="Y4491" i="1"/>
  <c r="AA4491" i="1" s="1"/>
  <c r="Y4555" i="1"/>
  <c r="AA4555" i="1" s="1"/>
  <c r="Y5158" i="1"/>
  <c r="AA5158" i="1" s="1"/>
  <c r="Y5414" i="1"/>
  <c r="AA5414" i="1" s="1"/>
  <c r="Y5676" i="1"/>
  <c r="AA5676" i="1" s="1"/>
  <c r="Y15" i="1"/>
  <c r="Y27" i="1"/>
  <c r="AA27" i="1" s="1"/>
  <c r="Y47" i="1"/>
  <c r="AA47" i="1" s="1"/>
  <c r="Y59" i="1"/>
  <c r="AA59" i="1" s="1"/>
  <c r="Y71" i="1"/>
  <c r="AA71" i="1" s="1"/>
  <c r="Y91" i="1"/>
  <c r="AA91" i="1" s="1"/>
  <c r="Y107" i="1"/>
  <c r="AA107" i="1" s="1"/>
  <c r="Y127" i="1"/>
  <c r="AA127" i="1" s="1"/>
  <c r="Y143" i="1"/>
  <c r="AA143" i="1" s="1"/>
  <c r="Y155" i="1"/>
  <c r="AA155" i="1" s="1"/>
  <c r="Y159" i="1"/>
  <c r="AA159" i="1" s="1"/>
  <c r="Y171" i="1"/>
  <c r="AA171" i="1" s="1"/>
  <c r="Y175" i="1"/>
  <c r="AA175" i="1" s="1"/>
  <c r="Y179" i="1"/>
  <c r="AA179" i="1" s="1"/>
  <c r="Y183" i="1"/>
  <c r="AA183" i="1" s="1"/>
  <c r="Y187" i="1"/>
  <c r="AA187" i="1" s="1"/>
  <c r="Y191" i="1"/>
  <c r="AA191" i="1" s="1"/>
  <c r="Y195" i="1"/>
  <c r="AA195" i="1" s="1"/>
  <c r="Y199" i="1"/>
  <c r="AA199" i="1" s="1"/>
  <c r="Y203" i="1"/>
  <c r="AA203" i="1" s="1"/>
  <c r="Y207" i="1"/>
  <c r="AA207" i="1" s="1"/>
  <c r="Y211" i="1"/>
  <c r="AA211" i="1" s="1"/>
  <c r="Y215" i="1"/>
  <c r="AA215" i="1" s="1"/>
  <c r="Y219" i="1"/>
  <c r="AA219" i="1" s="1"/>
  <c r="Y223" i="1"/>
  <c r="AA223" i="1" s="1"/>
  <c r="Y227" i="1"/>
  <c r="AA227" i="1" s="1"/>
  <c r="Y231" i="1"/>
  <c r="AA231" i="1" s="1"/>
  <c r="Y235" i="1"/>
  <c r="AA235" i="1" s="1"/>
  <c r="Y239" i="1"/>
  <c r="AA239" i="1" s="1"/>
  <c r="Y243" i="1"/>
  <c r="AA243" i="1" s="1"/>
  <c r="Y247" i="1"/>
  <c r="AA247" i="1" s="1"/>
  <c r="Y251" i="1"/>
  <c r="AA251" i="1" s="1"/>
  <c r="Y255" i="1"/>
  <c r="AA255" i="1" s="1"/>
  <c r="Y259" i="1"/>
  <c r="AA259" i="1" s="1"/>
  <c r="Y263" i="1"/>
  <c r="AA263" i="1" s="1"/>
  <c r="Y267" i="1"/>
  <c r="AA267" i="1" s="1"/>
  <c r="Y271" i="1"/>
  <c r="AA271" i="1" s="1"/>
  <c r="Y275" i="1"/>
  <c r="AA275" i="1" s="1"/>
  <c r="Y279" i="1"/>
  <c r="AA279" i="1" s="1"/>
  <c r="Y283" i="1"/>
  <c r="AA283" i="1" s="1"/>
  <c r="Y287" i="1"/>
  <c r="AA287" i="1" s="1"/>
  <c r="Y291" i="1"/>
  <c r="AA291" i="1" s="1"/>
  <c r="Y295" i="1"/>
  <c r="AA295" i="1" s="1"/>
  <c r="Y299" i="1"/>
  <c r="AA299" i="1" s="1"/>
  <c r="Y303" i="1"/>
  <c r="AA303" i="1" s="1"/>
  <c r="Y307" i="1"/>
  <c r="AA307" i="1" s="1"/>
  <c r="Y311" i="1"/>
  <c r="AA311" i="1" s="1"/>
  <c r="Y315" i="1"/>
  <c r="AA315" i="1" s="1"/>
  <c r="Y319" i="1"/>
  <c r="AA319" i="1" s="1"/>
  <c r="Y323" i="1"/>
  <c r="AA323" i="1" s="1"/>
  <c r="Y327" i="1"/>
  <c r="AA327" i="1" s="1"/>
  <c r="Y331" i="1"/>
  <c r="AA331" i="1" s="1"/>
  <c r="Y335" i="1"/>
  <c r="AA335" i="1" s="1"/>
  <c r="Y339" i="1"/>
  <c r="AA339" i="1" s="1"/>
  <c r="Y343" i="1"/>
  <c r="AA343" i="1" s="1"/>
  <c r="Y347" i="1"/>
  <c r="AA347" i="1" s="1"/>
  <c r="Y351" i="1"/>
  <c r="AA351" i="1" s="1"/>
  <c r="Y355" i="1"/>
  <c r="AA355" i="1" s="1"/>
  <c r="Y359" i="1"/>
  <c r="AA359" i="1" s="1"/>
  <c r="Y363" i="1"/>
  <c r="AA363" i="1" s="1"/>
  <c r="Y367" i="1"/>
  <c r="AA367" i="1" s="1"/>
  <c r="Y371" i="1"/>
  <c r="AA371" i="1" s="1"/>
  <c r="Y375" i="1"/>
  <c r="AA375" i="1" s="1"/>
  <c r="Y379" i="1"/>
  <c r="AA379" i="1" s="1"/>
  <c r="Y383" i="1"/>
  <c r="AA383" i="1" s="1"/>
  <c r="Y387" i="1"/>
  <c r="AA387" i="1" s="1"/>
  <c r="Y391" i="1"/>
  <c r="AA391" i="1" s="1"/>
  <c r="Y395" i="1"/>
  <c r="AA395" i="1" s="1"/>
  <c r="Y399" i="1"/>
  <c r="AA399" i="1" s="1"/>
  <c r="Y403" i="1"/>
  <c r="AA403" i="1" s="1"/>
  <c r="Y407" i="1"/>
  <c r="AA407" i="1" s="1"/>
  <c r="Y411" i="1"/>
  <c r="AA411" i="1" s="1"/>
  <c r="Y415" i="1"/>
  <c r="AA415" i="1" s="1"/>
  <c r="Y419" i="1"/>
  <c r="AA419" i="1" s="1"/>
  <c r="Y423" i="1"/>
  <c r="AA423" i="1" s="1"/>
  <c r="Y427" i="1"/>
  <c r="AA427" i="1" s="1"/>
  <c r="Y431" i="1"/>
  <c r="AA431" i="1" s="1"/>
  <c r="Y435" i="1"/>
  <c r="AA435" i="1" s="1"/>
  <c r="Y439" i="1"/>
  <c r="AA439" i="1" s="1"/>
  <c r="Y443" i="1"/>
  <c r="AA443" i="1" s="1"/>
  <c r="Y447" i="1"/>
  <c r="AA447" i="1" s="1"/>
  <c r="Y451" i="1"/>
  <c r="AA451" i="1" s="1"/>
  <c r="Y455" i="1"/>
  <c r="AA455" i="1" s="1"/>
  <c r="Y459" i="1"/>
  <c r="AA459" i="1" s="1"/>
  <c r="Y463" i="1"/>
  <c r="AA463" i="1" s="1"/>
  <c r="Y467" i="1"/>
  <c r="AA467" i="1" s="1"/>
  <c r="Y471" i="1"/>
  <c r="AA471" i="1" s="1"/>
  <c r="Y475" i="1"/>
  <c r="AA475" i="1" s="1"/>
  <c r="Y479" i="1"/>
  <c r="AA479" i="1" s="1"/>
  <c r="Y483" i="1"/>
  <c r="AA483" i="1" s="1"/>
  <c r="Y487" i="1"/>
  <c r="AA487" i="1" s="1"/>
  <c r="Y491" i="1"/>
  <c r="AA491" i="1" s="1"/>
  <c r="Y495" i="1"/>
  <c r="AA495" i="1" s="1"/>
  <c r="Y499" i="1"/>
  <c r="AA499" i="1" s="1"/>
  <c r="Y503" i="1"/>
  <c r="AA503" i="1" s="1"/>
  <c r="Y507" i="1"/>
  <c r="AA507" i="1" s="1"/>
  <c r="Y511" i="1"/>
  <c r="AA511" i="1" s="1"/>
  <c r="Y515" i="1"/>
  <c r="AA515" i="1" s="1"/>
  <c r="Y519" i="1"/>
  <c r="AA519" i="1" s="1"/>
  <c r="Y523" i="1"/>
  <c r="AA523" i="1" s="1"/>
  <c r="Y527" i="1"/>
  <c r="AA527" i="1" s="1"/>
  <c r="Y531" i="1"/>
  <c r="AA531" i="1" s="1"/>
  <c r="Y535" i="1"/>
  <c r="AA535" i="1" s="1"/>
  <c r="Y539" i="1"/>
  <c r="AA539" i="1" s="1"/>
  <c r="Y543" i="1"/>
  <c r="AA543" i="1" s="1"/>
  <c r="Y547" i="1"/>
  <c r="AA547" i="1" s="1"/>
  <c r="Y551" i="1"/>
  <c r="AA551" i="1" s="1"/>
  <c r="Y555" i="1"/>
  <c r="AA555" i="1" s="1"/>
  <c r="Y559" i="1"/>
  <c r="AA559" i="1" s="1"/>
  <c r="Y563" i="1"/>
  <c r="AA563" i="1" s="1"/>
  <c r="Y567" i="1"/>
  <c r="AA567" i="1" s="1"/>
  <c r="Y571" i="1"/>
  <c r="AA571" i="1" s="1"/>
  <c r="Y575" i="1"/>
  <c r="AA575" i="1" s="1"/>
  <c r="Y579" i="1"/>
  <c r="AA579" i="1" s="1"/>
  <c r="Y583" i="1"/>
  <c r="AA583" i="1" s="1"/>
  <c r="Y587" i="1"/>
  <c r="AA587" i="1" s="1"/>
  <c r="Y591" i="1"/>
  <c r="AA591" i="1" s="1"/>
  <c r="Y595" i="1"/>
  <c r="AA595" i="1" s="1"/>
  <c r="Y599" i="1"/>
  <c r="AA599" i="1" s="1"/>
  <c r="Y603" i="1"/>
  <c r="AA603" i="1" s="1"/>
  <c r="Y607" i="1"/>
  <c r="AA607" i="1" s="1"/>
  <c r="Y611" i="1"/>
  <c r="AA611" i="1" s="1"/>
  <c r="Y615" i="1"/>
  <c r="AA615" i="1" s="1"/>
  <c r="Y619" i="1"/>
  <c r="AA619" i="1" s="1"/>
  <c r="Y623" i="1"/>
  <c r="AA623" i="1" s="1"/>
  <c r="Y627" i="1"/>
  <c r="AA627" i="1" s="1"/>
  <c r="Y631" i="1"/>
  <c r="AA631" i="1" s="1"/>
  <c r="Y635" i="1"/>
  <c r="AA635" i="1" s="1"/>
  <c r="Y639" i="1"/>
  <c r="AA639" i="1" s="1"/>
  <c r="Y643" i="1"/>
  <c r="AA643" i="1" s="1"/>
  <c r="Y647" i="1"/>
  <c r="AA647" i="1" s="1"/>
  <c r="Y651" i="1"/>
  <c r="AA651" i="1" s="1"/>
  <c r="Y655" i="1"/>
  <c r="AA655" i="1" s="1"/>
  <c r="Y659" i="1"/>
  <c r="AA659" i="1" s="1"/>
  <c r="Y663" i="1"/>
  <c r="AA663" i="1" s="1"/>
  <c r="Y667" i="1"/>
  <c r="AA667" i="1" s="1"/>
  <c r="Y671" i="1"/>
  <c r="AA671" i="1" s="1"/>
  <c r="Y675" i="1"/>
  <c r="AA675" i="1" s="1"/>
  <c r="Y679" i="1"/>
  <c r="AA679" i="1" s="1"/>
  <c r="Y683" i="1"/>
  <c r="AA683" i="1" s="1"/>
  <c r="Y687" i="1"/>
  <c r="AA687" i="1" s="1"/>
  <c r="Y691" i="1"/>
  <c r="AA691" i="1" s="1"/>
  <c r="Y695" i="1"/>
  <c r="AA695" i="1" s="1"/>
  <c r="Y699" i="1"/>
  <c r="AA699" i="1" s="1"/>
  <c r="Y703" i="1"/>
  <c r="AA703" i="1" s="1"/>
  <c r="Y707" i="1"/>
  <c r="AA707" i="1" s="1"/>
  <c r="Y711" i="1"/>
  <c r="AA711" i="1" s="1"/>
  <c r="Y715" i="1"/>
  <c r="AA715" i="1" s="1"/>
  <c r="Y719" i="1"/>
  <c r="AA719" i="1" s="1"/>
  <c r="Y723" i="1"/>
  <c r="AA723" i="1" s="1"/>
  <c r="Y727" i="1"/>
  <c r="AA727" i="1" s="1"/>
  <c r="Y731" i="1"/>
  <c r="AA731" i="1" s="1"/>
  <c r="Y735" i="1"/>
  <c r="AA735" i="1" s="1"/>
  <c r="Y739" i="1"/>
  <c r="AA739" i="1" s="1"/>
  <c r="Y743" i="1"/>
  <c r="AA743" i="1" s="1"/>
  <c r="Y747" i="1"/>
  <c r="AA747" i="1" s="1"/>
  <c r="Y751" i="1"/>
  <c r="AA751" i="1" s="1"/>
  <c r="Y755" i="1"/>
  <c r="AA755" i="1" s="1"/>
  <c r="Y759" i="1"/>
  <c r="AA759" i="1" s="1"/>
  <c r="Y763" i="1"/>
  <c r="AA763" i="1" s="1"/>
  <c r="Y767" i="1"/>
  <c r="AA767" i="1" s="1"/>
  <c r="Y771" i="1"/>
  <c r="AA771" i="1" s="1"/>
  <c r="Y775" i="1"/>
  <c r="AA775" i="1" s="1"/>
  <c r="Y779" i="1"/>
  <c r="AA779" i="1" s="1"/>
  <c r="Y783" i="1"/>
  <c r="AA783" i="1" s="1"/>
  <c r="Y787" i="1"/>
  <c r="AA787" i="1" s="1"/>
  <c r="Y791" i="1"/>
  <c r="AA791" i="1" s="1"/>
  <c r="Y795" i="1"/>
  <c r="AA795" i="1" s="1"/>
  <c r="Y799" i="1"/>
  <c r="AA799" i="1" s="1"/>
  <c r="Y803" i="1"/>
  <c r="AA803" i="1" s="1"/>
  <c r="Y807" i="1"/>
  <c r="AA807" i="1" s="1"/>
  <c r="Y811" i="1"/>
  <c r="AA811" i="1" s="1"/>
  <c r="Y815" i="1"/>
  <c r="AA815" i="1" s="1"/>
  <c r="Y819" i="1"/>
  <c r="AA819" i="1" s="1"/>
  <c r="Y823" i="1"/>
  <c r="AA823" i="1" s="1"/>
  <c r="Y827" i="1"/>
  <c r="AA827" i="1" s="1"/>
  <c r="Y831" i="1"/>
  <c r="AA831" i="1" s="1"/>
  <c r="Y835" i="1"/>
  <c r="AA835" i="1" s="1"/>
  <c r="Y839" i="1"/>
  <c r="AA839" i="1" s="1"/>
  <c r="Y843" i="1"/>
  <c r="AA843" i="1" s="1"/>
  <c r="Y847" i="1"/>
  <c r="AA847" i="1" s="1"/>
  <c r="Y851" i="1"/>
  <c r="AA851" i="1" s="1"/>
  <c r="Y855" i="1"/>
  <c r="AA855" i="1" s="1"/>
  <c r="Y859" i="1"/>
  <c r="AA859" i="1" s="1"/>
  <c r="Y863" i="1"/>
  <c r="AA863" i="1" s="1"/>
  <c r="Y867" i="1"/>
  <c r="AA867" i="1" s="1"/>
  <c r="Y871" i="1"/>
  <c r="AA871" i="1" s="1"/>
  <c r="Y875" i="1"/>
  <c r="AA875" i="1" s="1"/>
  <c r="Y879" i="1"/>
  <c r="AA879" i="1" s="1"/>
  <c r="Y883" i="1"/>
  <c r="AA883" i="1" s="1"/>
  <c r="Y887" i="1"/>
  <c r="AA887" i="1" s="1"/>
  <c r="Y891" i="1"/>
  <c r="AA891" i="1" s="1"/>
  <c r="Y895" i="1"/>
  <c r="AA895" i="1" s="1"/>
  <c r="Y899" i="1"/>
  <c r="AA899" i="1" s="1"/>
  <c r="Y903" i="1"/>
  <c r="AA903" i="1" s="1"/>
  <c r="Y907" i="1"/>
  <c r="AA907" i="1" s="1"/>
  <c r="Y911" i="1"/>
  <c r="AA911" i="1" s="1"/>
  <c r="Y915" i="1"/>
  <c r="AA915" i="1" s="1"/>
  <c r="Y919" i="1"/>
  <c r="AA919" i="1" s="1"/>
  <c r="Y923" i="1"/>
  <c r="AA923" i="1" s="1"/>
  <c r="Y927" i="1"/>
  <c r="AA927" i="1" s="1"/>
  <c r="Y931" i="1"/>
  <c r="AA931" i="1" s="1"/>
  <c r="Y935" i="1"/>
  <c r="AA935" i="1" s="1"/>
  <c r="Y939" i="1"/>
  <c r="AA939" i="1" s="1"/>
  <c r="Y943" i="1"/>
  <c r="AA943" i="1" s="1"/>
  <c r="Y947" i="1"/>
  <c r="AA947" i="1" s="1"/>
  <c r="Y951" i="1"/>
  <c r="AA951" i="1" s="1"/>
  <c r="Y955" i="1"/>
  <c r="AA955" i="1" s="1"/>
  <c r="Y959" i="1"/>
  <c r="AA959" i="1" s="1"/>
  <c r="Y963" i="1"/>
  <c r="AA963" i="1" s="1"/>
  <c r="Y967" i="1"/>
  <c r="AA967" i="1" s="1"/>
  <c r="Y971" i="1"/>
  <c r="AA971" i="1" s="1"/>
  <c r="Y975" i="1"/>
  <c r="AA975" i="1" s="1"/>
  <c r="Y979" i="1"/>
  <c r="AA979" i="1" s="1"/>
  <c r="Y983" i="1"/>
  <c r="AA983" i="1" s="1"/>
  <c r="Y987" i="1"/>
  <c r="AA987" i="1" s="1"/>
  <c r="Y991" i="1"/>
  <c r="AA991" i="1" s="1"/>
  <c r="Y995" i="1"/>
  <c r="AA995" i="1" s="1"/>
  <c r="Y999" i="1"/>
  <c r="AA999" i="1" s="1"/>
  <c r="Y1003" i="1"/>
  <c r="AA1003" i="1" s="1"/>
  <c r="Y1007" i="1"/>
  <c r="AA1007" i="1" s="1"/>
  <c r="Y1011" i="1"/>
  <c r="AA1011" i="1" s="1"/>
  <c r="Y1015" i="1"/>
  <c r="AA1015" i="1" s="1"/>
  <c r="Y1019" i="1"/>
  <c r="AA1019" i="1" s="1"/>
  <c r="Y1023" i="1"/>
  <c r="AA1023" i="1" s="1"/>
  <c r="Y1027" i="1"/>
  <c r="AA1027" i="1" s="1"/>
  <c r="Y1031" i="1"/>
  <c r="AA1031" i="1" s="1"/>
  <c r="Y1035" i="1"/>
  <c r="AA1035" i="1" s="1"/>
  <c r="Y1039" i="1"/>
  <c r="AA1039" i="1" s="1"/>
  <c r="Y1043" i="1"/>
  <c r="AA1043" i="1" s="1"/>
  <c r="Y1047" i="1"/>
  <c r="AA1047" i="1" s="1"/>
  <c r="Y1051" i="1"/>
  <c r="AA1051" i="1" s="1"/>
  <c r="Y1055" i="1"/>
  <c r="AA1055" i="1" s="1"/>
  <c r="Y1059" i="1"/>
  <c r="AA1059" i="1" s="1"/>
  <c r="Y1063" i="1"/>
  <c r="AA1063" i="1" s="1"/>
  <c r="Y1067" i="1"/>
  <c r="AA1067" i="1" s="1"/>
  <c r="Y1071" i="1"/>
  <c r="AA1071" i="1" s="1"/>
  <c r="Y1075" i="1"/>
  <c r="AA1075" i="1" s="1"/>
  <c r="Y1079" i="1"/>
  <c r="AA1079" i="1" s="1"/>
  <c r="Y1083" i="1"/>
  <c r="AA1083" i="1" s="1"/>
  <c r="Y1087" i="1"/>
  <c r="AA1087" i="1" s="1"/>
  <c r="Y1091" i="1"/>
  <c r="AA1091" i="1" s="1"/>
  <c r="Y1095" i="1"/>
  <c r="AA1095" i="1" s="1"/>
  <c r="Y1099" i="1"/>
  <c r="AA1099" i="1" s="1"/>
  <c r="Y1103" i="1"/>
  <c r="AA1103" i="1" s="1"/>
  <c r="Y1107" i="1"/>
  <c r="AA1107" i="1" s="1"/>
  <c r="Y1111" i="1"/>
  <c r="AA1111" i="1" s="1"/>
  <c r="Y1115" i="1"/>
  <c r="AA1115" i="1" s="1"/>
  <c r="Y1119" i="1"/>
  <c r="AA1119" i="1" s="1"/>
  <c r="Y1123" i="1"/>
  <c r="AA1123" i="1" s="1"/>
  <c r="Y1127" i="1"/>
  <c r="AA1127" i="1" s="1"/>
  <c r="Y1131" i="1"/>
  <c r="AA1131" i="1" s="1"/>
  <c r="Y1135" i="1"/>
  <c r="AA1135" i="1" s="1"/>
  <c r="Y1139" i="1"/>
  <c r="AA1139" i="1" s="1"/>
  <c r="Y1143" i="1"/>
  <c r="AA1143" i="1" s="1"/>
  <c r="Y1147" i="1"/>
  <c r="AA1147" i="1" s="1"/>
  <c r="Y1151" i="1"/>
  <c r="AA1151" i="1" s="1"/>
  <c r="Y1155" i="1"/>
  <c r="AA1155" i="1" s="1"/>
  <c r="Y1159" i="1"/>
  <c r="AA1159" i="1" s="1"/>
  <c r="Y1163" i="1"/>
  <c r="AA1163" i="1" s="1"/>
  <c r="Y1167" i="1"/>
  <c r="AA1167" i="1" s="1"/>
  <c r="Y1175" i="1"/>
  <c r="AA1175" i="1" s="1"/>
  <c r="Y1183" i="1"/>
  <c r="AA1183" i="1" s="1"/>
  <c r="Y1191" i="1"/>
  <c r="AA1191" i="1" s="1"/>
  <c r="Y1199" i="1"/>
  <c r="AA1199" i="1" s="1"/>
  <c r="Y1207" i="1"/>
  <c r="AA1207" i="1" s="1"/>
  <c r="Y1215" i="1"/>
  <c r="AA1215" i="1" s="1"/>
  <c r="Y1223" i="1"/>
  <c r="AA1223" i="1" s="1"/>
  <c r="Y1231" i="1"/>
  <c r="AA1231" i="1" s="1"/>
  <c r="Y1239" i="1"/>
  <c r="AA1239" i="1" s="1"/>
  <c r="Y1247" i="1"/>
  <c r="AA1247" i="1" s="1"/>
  <c r="Y1255" i="1"/>
  <c r="AA1255" i="1" s="1"/>
  <c r="Y1263" i="1"/>
  <c r="AA1263" i="1" s="1"/>
  <c r="Y1271" i="1"/>
  <c r="AA1271" i="1" s="1"/>
  <c r="Y1279" i="1"/>
  <c r="AA1279" i="1" s="1"/>
  <c r="Y1287" i="1"/>
  <c r="AA1287" i="1" s="1"/>
  <c r="Y1295" i="1"/>
  <c r="AA1295" i="1" s="1"/>
  <c r="Y1303" i="1"/>
  <c r="AA1303" i="1" s="1"/>
  <c r="Y1311" i="1"/>
  <c r="AA1311" i="1" s="1"/>
  <c r="Y1319" i="1"/>
  <c r="AA1319" i="1" s="1"/>
  <c r="Y1327" i="1"/>
  <c r="AA1327" i="1" s="1"/>
  <c r="Y1335" i="1"/>
  <c r="AA1335" i="1" s="1"/>
  <c r="Y1343" i="1"/>
  <c r="AA1343" i="1" s="1"/>
  <c r="Y1351" i="1"/>
  <c r="AA1351" i="1" s="1"/>
  <c r="Y1359" i="1"/>
  <c r="AA1359" i="1" s="1"/>
  <c r="Y1367" i="1"/>
  <c r="AA1367" i="1" s="1"/>
  <c r="Y1375" i="1"/>
  <c r="AA1375" i="1" s="1"/>
  <c r="Y1383" i="1"/>
  <c r="AA1383" i="1" s="1"/>
  <c r="Y1391" i="1"/>
  <c r="AA1391" i="1" s="1"/>
  <c r="Y1399" i="1"/>
  <c r="AA1399" i="1" s="1"/>
  <c r="Y1407" i="1"/>
  <c r="AA1407" i="1" s="1"/>
  <c r="Y1415" i="1"/>
  <c r="AA1415" i="1" s="1"/>
  <c r="Y1423" i="1"/>
  <c r="AA1423" i="1" s="1"/>
  <c r="Y1431" i="1"/>
  <c r="AA1431" i="1" s="1"/>
  <c r="Y1439" i="1"/>
  <c r="AA1439" i="1" s="1"/>
  <c r="Y1447" i="1"/>
  <c r="AA1447" i="1" s="1"/>
  <c r="Y1455" i="1"/>
  <c r="AA1455" i="1" s="1"/>
  <c r="Y1463" i="1"/>
  <c r="AA1463" i="1" s="1"/>
  <c r="Y1471" i="1"/>
  <c r="AA1471" i="1" s="1"/>
  <c r="Y1479" i="1"/>
  <c r="AA1479" i="1" s="1"/>
  <c r="Y1487" i="1"/>
  <c r="AA1487" i="1" s="1"/>
  <c r="Y1495" i="1"/>
  <c r="AA1495" i="1" s="1"/>
  <c r="Y1503" i="1"/>
  <c r="AA1503" i="1" s="1"/>
  <c r="Y1511" i="1"/>
  <c r="AA1511" i="1" s="1"/>
  <c r="Y1519" i="1"/>
  <c r="AA1519" i="1" s="1"/>
  <c r="Y1531" i="1"/>
  <c r="AA1531" i="1" s="1"/>
  <c r="Y1547" i="1"/>
  <c r="AA1547" i="1" s="1"/>
  <c r="Y1563" i="1"/>
  <c r="AA1563" i="1" s="1"/>
  <c r="Y1579" i="1"/>
  <c r="AA1579" i="1" s="1"/>
  <c r="Y1595" i="1"/>
  <c r="AA1595" i="1" s="1"/>
  <c r="Y1611" i="1"/>
  <c r="AA1611" i="1" s="1"/>
  <c r="Y1627" i="1"/>
  <c r="AA1627" i="1" s="1"/>
  <c r="Y1643" i="1"/>
  <c r="AA1643" i="1" s="1"/>
  <c r="Y1659" i="1"/>
  <c r="AA1659" i="1" s="1"/>
  <c r="Y1675" i="1"/>
  <c r="AA1675" i="1" s="1"/>
  <c r="Y1691" i="1"/>
  <c r="AA1691" i="1" s="1"/>
  <c r="Y1707" i="1"/>
  <c r="AA1707" i="1" s="1"/>
  <c r="Y1723" i="1"/>
  <c r="AA1723" i="1" s="1"/>
  <c r="Y1739" i="1"/>
  <c r="AA1739" i="1" s="1"/>
  <c r="Y1755" i="1"/>
  <c r="AA1755" i="1" s="1"/>
  <c r="Y1771" i="1"/>
  <c r="AA1771" i="1" s="1"/>
  <c r="Y1787" i="1"/>
  <c r="AA1787" i="1" s="1"/>
  <c r="Y1803" i="1"/>
  <c r="AA1803" i="1" s="1"/>
  <c r="Y1819" i="1"/>
  <c r="AA1819" i="1" s="1"/>
  <c r="Y1835" i="1"/>
  <c r="AA1835" i="1" s="1"/>
  <c r="Y1851" i="1"/>
  <c r="AA1851" i="1" s="1"/>
  <c r="Y1867" i="1"/>
  <c r="AA1867" i="1" s="1"/>
  <c r="Y1883" i="1"/>
  <c r="AA1883" i="1" s="1"/>
  <c r="Y1899" i="1"/>
  <c r="AA1899" i="1" s="1"/>
  <c r="Y1915" i="1"/>
  <c r="AA1915" i="1" s="1"/>
  <c r="Y1931" i="1"/>
  <c r="AA1931" i="1" s="1"/>
  <c r="Y1947" i="1"/>
  <c r="AA1947" i="1" s="1"/>
  <c r="Y1963" i="1"/>
  <c r="AA1963" i="1" s="1"/>
  <c r="Y1979" i="1"/>
  <c r="AA1979" i="1" s="1"/>
  <c r="Y1995" i="1"/>
  <c r="AA1995" i="1" s="1"/>
  <c r="Y2011" i="1"/>
  <c r="AA2011" i="1" s="1"/>
  <c r="Y2027" i="1"/>
  <c r="AA2027" i="1" s="1"/>
  <c r="Y2043" i="1"/>
  <c r="AA2043" i="1" s="1"/>
  <c r="Y2059" i="1"/>
  <c r="AA2059" i="1" s="1"/>
  <c r="Y2075" i="1"/>
  <c r="AA2075" i="1" s="1"/>
  <c r="Y2091" i="1"/>
  <c r="AA2091" i="1" s="1"/>
  <c r="Y2107" i="1"/>
  <c r="AA2107" i="1" s="1"/>
  <c r="Y2123" i="1"/>
  <c r="AA2123" i="1" s="1"/>
  <c r="Y2139" i="1"/>
  <c r="AA2139" i="1" s="1"/>
  <c r="Y2155" i="1"/>
  <c r="AA2155" i="1" s="1"/>
  <c r="Y2171" i="1"/>
  <c r="AA2171" i="1" s="1"/>
  <c r="Y2187" i="1"/>
  <c r="AA2187" i="1" s="1"/>
  <c r="Y2203" i="1"/>
  <c r="AA2203" i="1" s="1"/>
  <c r="Y2219" i="1"/>
  <c r="AA2219" i="1" s="1"/>
  <c r="Y2235" i="1"/>
  <c r="AA2235" i="1" s="1"/>
  <c r="Y2251" i="1"/>
  <c r="AA2251" i="1" s="1"/>
  <c r="Y2267" i="1"/>
  <c r="AA2267" i="1" s="1"/>
  <c r="Y2283" i="1"/>
  <c r="AA2283" i="1" s="1"/>
  <c r="Y2299" i="1"/>
  <c r="AA2299" i="1" s="1"/>
  <c r="Y2315" i="1"/>
  <c r="AA2315" i="1" s="1"/>
  <c r="Y2331" i="1"/>
  <c r="AA2331" i="1" s="1"/>
  <c r="Y2347" i="1"/>
  <c r="AA2347" i="1" s="1"/>
  <c r="Y2363" i="1"/>
  <c r="AA2363" i="1" s="1"/>
  <c r="Y2379" i="1"/>
  <c r="AA2379" i="1" s="1"/>
  <c r="Y2395" i="1"/>
  <c r="AA2395" i="1" s="1"/>
  <c r="Y2411" i="1"/>
  <c r="AA2411" i="1" s="1"/>
  <c r="Y2427" i="1"/>
  <c r="AA2427" i="1" s="1"/>
  <c r="Y2443" i="1"/>
  <c r="AA2443" i="1" s="1"/>
  <c r="Y2459" i="1"/>
  <c r="AA2459" i="1" s="1"/>
  <c r="Y2475" i="1"/>
  <c r="AA2475" i="1" s="1"/>
  <c r="Y2491" i="1"/>
  <c r="AA2491" i="1" s="1"/>
  <c r="Y2507" i="1"/>
  <c r="AA2507" i="1" s="1"/>
  <c r="Y2523" i="1"/>
  <c r="AA2523" i="1" s="1"/>
  <c r="Y2539" i="1"/>
  <c r="AA2539" i="1" s="1"/>
  <c r="Y2555" i="1"/>
  <c r="AA2555" i="1" s="1"/>
  <c r="Y2571" i="1"/>
  <c r="AA2571" i="1" s="1"/>
  <c r="Y2587" i="1"/>
  <c r="AA2587" i="1" s="1"/>
  <c r="Y2603" i="1"/>
  <c r="AA2603" i="1" s="1"/>
  <c r="Y2619" i="1"/>
  <c r="AA2619" i="1" s="1"/>
  <c r="Y2635" i="1"/>
  <c r="AA2635" i="1" s="1"/>
  <c r="Y2651" i="1"/>
  <c r="AA2651" i="1" s="1"/>
  <c r="Y2667" i="1"/>
  <c r="AA2667" i="1" s="1"/>
  <c r="Y2683" i="1"/>
  <c r="AA2683" i="1" s="1"/>
  <c r="Y2699" i="1"/>
  <c r="AA2699" i="1" s="1"/>
  <c r="Y2715" i="1"/>
  <c r="AA2715" i="1" s="1"/>
  <c r="Y2731" i="1"/>
  <c r="AA2731" i="1" s="1"/>
  <c r="Y2747" i="1"/>
  <c r="AA2747" i="1" s="1"/>
  <c r="Y2763" i="1"/>
  <c r="AA2763" i="1" s="1"/>
  <c r="Y2779" i="1"/>
  <c r="AA2779" i="1" s="1"/>
  <c r="Y2795" i="1"/>
  <c r="AA2795" i="1" s="1"/>
  <c r="Y2811" i="1"/>
  <c r="AA2811" i="1" s="1"/>
  <c r="Y2827" i="1"/>
  <c r="AA2827" i="1" s="1"/>
  <c r="Y2843" i="1"/>
  <c r="AA2843" i="1" s="1"/>
  <c r="Y2859" i="1"/>
  <c r="AA2859" i="1" s="1"/>
  <c r="Y2875" i="1"/>
  <c r="AA2875" i="1" s="1"/>
  <c r="Y2891" i="1"/>
  <c r="AA2891" i="1" s="1"/>
  <c r="Y2907" i="1"/>
  <c r="AA2907" i="1" s="1"/>
  <c r="Y2923" i="1"/>
  <c r="AA2923" i="1" s="1"/>
  <c r="Y2939" i="1"/>
  <c r="AA2939" i="1" s="1"/>
  <c r="Y2955" i="1"/>
  <c r="AA2955" i="1" s="1"/>
  <c r="Y2971" i="1"/>
  <c r="AA2971" i="1" s="1"/>
  <c r="Y2987" i="1"/>
  <c r="AA2987" i="1" s="1"/>
  <c r="Y3003" i="1"/>
  <c r="AA3003" i="1" s="1"/>
  <c r="Y3019" i="1"/>
  <c r="AA3019" i="1" s="1"/>
  <c r="Y3035" i="1"/>
  <c r="AA3035" i="1" s="1"/>
  <c r="Y3051" i="1"/>
  <c r="AA3051" i="1" s="1"/>
  <c r="Y3067" i="1"/>
  <c r="AA3067" i="1" s="1"/>
  <c r="Y3083" i="1"/>
  <c r="AA3083" i="1" s="1"/>
  <c r="Y3099" i="1"/>
  <c r="AA3099" i="1" s="1"/>
  <c r="Y3115" i="1"/>
  <c r="AA3115" i="1" s="1"/>
  <c r="Y3131" i="1"/>
  <c r="AA3131" i="1" s="1"/>
  <c r="Y3147" i="1"/>
  <c r="AA3147" i="1" s="1"/>
  <c r="Y3163" i="1"/>
  <c r="AA3163" i="1" s="1"/>
  <c r="Y3179" i="1"/>
  <c r="AA3179" i="1" s="1"/>
  <c r="Y3195" i="1"/>
  <c r="AA3195" i="1" s="1"/>
  <c r="Y3211" i="1"/>
  <c r="AA3211" i="1" s="1"/>
  <c r="Y3227" i="1"/>
  <c r="AA3227" i="1" s="1"/>
  <c r="Y3243" i="1"/>
  <c r="AA3243" i="1" s="1"/>
  <c r="Y3259" i="1"/>
  <c r="AA3259" i="1" s="1"/>
  <c r="Y3275" i="1"/>
  <c r="AA3275" i="1" s="1"/>
  <c r="Y3291" i="1"/>
  <c r="AA3291" i="1" s="1"/>
  <c r="Y3307" i="1"/>
  <c r="AA3307" i="1" s="1"/>
  <c r="Y3323" i="1"/>
  <c r="AA3323" i="1" s="1"/>
  <c r="Y3339" i="1"/>
  <c r="AA3339" i="1" s="1"/>
  <c r="Y3355" i="1"/>
  <c r="AA3355" i="1" s="1"/>
  <c r="Y3371" i="1"/>
  <c r="AA3371" i="1" s="1"/>
  <c r="Y3387" i="1"/>
  <c r="AA3387" i="1" s="1"/>
  <c r="Y3403" i="1"/>
  <c r="AA3403" i="1" s="1"/>
  <c r="Y3419" i="1"/>
  <c r="AA3419" i="1" s="1"/>
  <c r="Y3435" i="1"/>
  <c r="AA3435" i="1" s="1"/>
  <c r="Y3451" i="1"/>
  <c r="AA3451" i="1" s="1"/>
  <c r="Y3467" i="1"/>
  <c r="AA3467" i="1" s="1"/>
  <c r="Y3483" i="1"/>
  <c r="AA3483" i="1" s="1"/>
  <c r="Y3501" i="1"/>
  <c r="AA3501" i="1" s="1"/>
  <c r="Y3522" i="1"/>
  <c r="AA3522" i="1" s="1"/>
  <c r="Y3543" i="1"/>
  <c r="AA3543" i="1" s="1"/>
  <c r="Y3565" i="1"/>
  <c r="AA3565" i="1" s="1"/>
  <c r="Y3611" i="1"/>
  <c r="AA3611" i="1" s="1"/>
  <c r="Y3675" i="1"/>
  <c r="AA3675" i="1" s="1"/>
  <c r="Y3739" i="1"/>
  <c r="AA3739" i="1" s="1"/>
  <c r="Y3803" i="1"/>
  <c r="AA3803" i="1" s="1"/>
  <c r="Y3867" i="1"/>
  <c r="AA3867" i="1" s="1"/>
  <c r="Y3931" i="1"/>
  <c r="AA3931" i="1" s="1"/>
  <c r="Y3995" i="1"/>
  <c r="AA3995" i="1" s="1"/>
  <c r="Y4059" i="1"/>
  <c r="AA4059" i="1" s="1"/>
  <c r="Y4123" i="1"/>
  <c r="AA4123" i="1" s="1"/>
  <c r="Y4187" i="1"/>
  <c r="AA4187" i="1" s="1"/>
  <c r="Y4251" i="1"/>
  <c r="AA4251" i="1" s="1"/>
  <c r="Y4315" i="1"/>
  <c r="AA4315" i="1" s="1"/>
  <c r="Y4379" i="1"/>
  <c r="AA4379" i="1" s="1"/>
  <c r="Y4443" i="1"/>
  <c r="AA4443" i="1" s="1"/>
  <c r="Y4507" i="1"/>
  <c r="AA4507" i="1" s="1"/>
  <c r="Y4581" i="1"/>
  <c r="AA4581" i="1" s="1"/>
  <c r="Y4710" i="1"/>
  <c r="AA4710" i="1" s="1"/>
  <c r="Y4966" i="1"/>
  <c r="AA4966" i="1" s="1"/>
  <c r="Y5222" i="1"/>
  <c r="AA5222" i="1" s="1"/>
  <c r="Y5478" i="1"/>
  <c r="AA5478" i="1" s="1"/>
  <c r="Y5762" i="1"/>
  <c r="AA5762" i="1" s="1"/>
  <c r="Y22" i="1"/>
  <c r="AA22" i="1" s="1"/>
  <c r="Y34" i="1"/>
  <c r="AA34" i="1" s="1"/>
  <c r="Y42" i="1"/>
  <c r="AA42" i="1" s="1"/>
  <c r="Y54" i="1"/>
  <c r="AA54" i="1" s="1"/>
  <c r="Y66" i="1"/>
  <c r="AA66" i="1" s="1"/>
  <c r="Y74" i="1"/>
  <c r="AA74" i="1" s="1"/>
  <c r="Y90" i="1"/>
  <c r="AA90" i="1" s="1"/>
  <c r="Y98" i="1"/>
  <c r="AA98" i="1" s="1"/>
  <c r="Y110" i="1"/>
  <c r="AA110" i="1" s="1"/>
  <c r="Y122" i="1"/>
  <c r="AA122" i="1" s="1"/>
  <c r="Y130" i="1"/>
  <c r="AA130" i="1" s="1"/>
  <c r="Y138" i="1"/>
  <c r="AA138" i="1" s="1"/>
  <c r="Y150" i="1"/>
  <c r="AA150" i="1" s="1"/>
  <c r="Y158" i="1"/>
  <c r="AA158" i="1" s="1"/>
  <c r="Y170" i="1"/>
  <c r="AA170" i="1" s="1"/>
  <c r="Y182" i="1"/>
  <c r="AA182" i="1" s="1"/>
  <c r="Y194" i="1"/>
  <c r="AA194" i="1" s="1"/>
  <c r="Y202" i="1"/>
  <c r="AA202" i="1" s="1"/>
  <c r="Y214" i="1"/>
  <c r="AA214" i="1" s="1"/>
  <c r="Y226" i="1"/>
  <c r="AA226" i="1" s="1"/>
  <c r="Y238" i="1"/>
  <c r="AA238" i="1" s="1"/>
  <c r="Y250" i="1"/>
  <c r="AA250" i="1" s="1"/>
  <c r="Y266" i="1"/>
  <c r="AA266" i="1" s="1"/>
  <c r="Y274" i="1"/>
  <c r="AA274" i="1" s="1"/>
  <c r="Y286" i="1"/>
  <c r="AA286" i="1" s="1"/>
  <c r="Y298" i="1"/>
  <c r="AA298" i="1" s="1"/>
  <c r="Y314" i="1"/>
  <c r="AA314" i="1" s="1"/>
  <c r="Y326" i="1"/>
  <c r="AA326" i="1" s="1"/>
  <c r="Y338" i="1"/>
  <c r="AA338" i="1" s="1"/>
  <c r="Y346" i="1"/>
  <c r="AA346" i="1" s="1"/>
  <c r="Y358" i="1"/>
  <c r="AA358" i="1" s="1"/>
  <c r="Y370" i="1"/>
  <c r="AA370" i="1" s="1"/>
  <c r="Y382" i="1"/>
  <c r="AA382" i="1" s="1"/>
  <c r="Y394" i="1"/>
  <c r="AA394" i="1" s="1"/>
  <c r="Y402" i="1"/>
  <c r="AA402" i="1" s="1"/>
  <c r="Y414" i="1"/>
  <c r="AA414" i="1" s="1"/>
  <c r="Y430" i="1"/>
  <c r="AA430" i="1" s="1"/>
  <c r="Y442" i="1"/>
  <c r="AA442" i="1" s="1"/>
  <c r="Y450" i="1"/>
  <c r="AA450" i="1" s="1"/>
  <c r="Y458" i="1"/>
  <c r="AA458" i="1" s="1"/>
  <c r="Y470" i="1"/>
  <c r="AA470" i="1" s="1"/>
  <c r="Y482" i="1"/>
  <c r="AA482" i="1" s="1"/>
  <c r="Y494" i="1"/>
  <c r="AA494" i="1" s="1"/>
  <c r="Y506" i="1"/>
  <c r="AA506" i="1" s="1"/>
  <c r="Y518" i="1"/>
  <c r="AA518" i="1" s="1"/>
  <c r="Y526" i="1"/>
  <c r="AA526" i="1" s="1"/>
  <c r="Y538" i="1"/>
  <c r="AA538" i="1" s="1"/>
  <c r="Y554" i="1"/>
  <c r="AA554" i="1" s="1"/>
  <c r="Y566" i="1"/>
  <c r="AA566" i="1" s="1"/>
  <c r="Y578" i="1"/>
  <c r="AA578" i="1" s="1"/>
  <c r="Y590" i="1"/>
  <c r="AA590" i="1" s="1"/>
  <c r="Y598" i="1"/>
  <c r="AA598" i="1" s="1"/>
  <c r="Y610" i="1"/>
  <c r="AA610" i="1" s="1"/>
  <c r="Y622" i="1"/>
  <c r="AA622" i="1" s="1"/>
  <c r="Y634" i="1"/>
  <c r="AA634" i="1" s="1"/>
  <c r="Y642" i="1"/>
  <c r="AA642" i="1" s="1"/>
  <c r="Y654" i="1"/>
  <c r="AA654" i="1" s="1"/>
  <c r="Y666" i="1"/>
  <c r="AA666" i="1" s="1"/>
  <c r="Y678" i="1"/>
  <c r="AA678" i="1" s="1"/>
  <c r="Y690" i="1"/>
  <c r="AA690" i="1" s="1"/>
  <c r="Y698" i="1"/>
  <c r="AA698" i="1" s="1"/>
  <c r="Y710" i="1"/>
  <c r="AA710" i="1" s="1"/>
  <c r="Y722" i="1"/>
  <c r="AA722" i="1" s="1"/>
  <c r="Y734" i="1"/>
  <c r="AA734" i="1" s="1"/>
  <c r="Y746" i="1"/>
  <c r="AA746" i="1" s="1"/>
  <c r="Y758" i="1"/>
  <c r="AA758" i="1" s="1"/>
  <c r="Y770" i="1"/>
  <c r="AA770" i="1" s="1"/>
  <c r="Y774" i="1"/>
  <c r="AA774" i="1" s="1"/>
  <c r="Y786" i="1"/>
  <c r="AA786" i="1" s="1"/>
  <c r="Y802" i="1"/>
  <c r="AA802" i="1" s="1"/>
  <c r="Y810" i="1"/>
  <c r="AA810" i="1" s="1"/>
  <c r="Y826" i="1"/>
  <c r="AA826" i="1" s="1"/>
  <c r="Y838" i="1"/>
  <c r="AA838" i="1" s="1"/>
  <c r="Y846" i="1"/>
  <c r="AA846" i="1" s="1"/>
  <c r="Y862" i="1"/>
  <c r="AA862" i="1" s="1"/>
  <c r="Y874" i="1"/>
  <c r="AA874" i="1" s="1"/>
  <c r="Y882" i="1"/>
  <c r="AA882" i="1" s="1"/>
  <c r="Y894" i="1"/>
  <c r="AA894" i="1" s="1"/>
  <c r="Y906" i="1"/>
  <c r="AA906" i="1" s="1"/>
  <c r="Y914" i="1"/>
  <c r="AA914" i="1" s="1"/>
  <c r="Y922" i="1"/>
  <c r="AA922" i="1" s="1"/>
  <c r="Y934" i="1"/>
  <c r="AA934" i="1" s="1"/>
  <c r="Y950" i="1"/>
  <c r="AA950" i="1" s="1"/>
  <c r="Y962" i="1"/>
  <c r="AA962" i="1" s="1"/>
  <c r="Y974" i="1"/>
  <c r="AA974" i="1" s="1"/>
  <c r="Y986" i="1"/>
  <c r="AA986" i="1" s="1"/>
  <c r="Y994" i="1"/>
  <c r="AA994" i="1" s="1"/>
  <c r="Y1006" i="1"/>
  <c r="AA1006" i="1" s="1"/>
  <c r="Y1018" i="1"/>
  <c r="AA1018" i="1" s="1"/>
  <c r="Y1026" i="1"/>
  <c r="AA1026" i="1" s="1"/>
  <c r="Y1042" i="1"/>
  <c r="AA1042" i="1" s="1"/>
  <c r="Y1054" i="1"/>
  <c r="AA1054" i="1" s="1"/>
  <c r="Y1066" i="1"/>
  <c r="AA1066" i="1" s="1"/>
  <c r="Y1078" i="1"/>
  <c r="AA1078" i="1" s="1"/>
  <c r="Y1090" i="1"/>
  <c r="AA1090" i="1" s="1"/>
  <c r="Y1098" i="1"/>
  <c r="AA1098" i="1" s="1"/>
  <c r="Y1106" i="1"/>
  <c r="AA1106" i="1" s="1"/>
  <c r="Y1122" i="1"/>
  <c r="AA1122" i="1" s="1"/>
  <c r="Y1134" i="1"/>
  <c r="AA1134" i="1" s="1"/>
  <c r="Y1146" i="1"/>
  <c r="AA1146" i="1" s="1"/>
  <c r="Y1154" i="1"/>
  <c r="AA1154" i="1" s="1"/>
  <c r="Y1166" i="1"/>
  <c r="AA1166" i="1" s="1"/>
  <c r="Y1190" i="1"/>
  <c r="AA1190" i="1" s="1"/>
  <c r="Y1222" i="1"/>
  <c r="AA1222" i="1" s="1"/>
  <c r="Y1238" i="1"/>
  <c r="AA1238" i="1" s="1"/>
  <c r="Y1270" i="1"/>
  <c r="AA1270" i="1" s="1"/>
  <c r="Y1294" i="1"/>
  <c r="AA1294" i="1" s="1"/>
  <c r="Y1310" i="1"/>
  <c r="AA1310" i="1" s="1"/>
  <c r="Y1326" i="1"/>
  <c r="AA1326" i="1" s="1"/>
  <c r="Y1350" i="1"/>
  <c r="AA1350" i="1" s="1"/>
  <c r="Y1366" i="1"/>
  <c r="AA1366" i="1" s="1"/>
  <c r="Y1390" i="1"/>
  <c r="AA1390" i="1" s="1"/>
  <c r="Y1414" i="1"/>
  <c r="AA1414" i="1" s="1"/>
  <c r="Y1430" i="1"/>
  <c r="AA1430" i="1" s="1"/>
  <c r="Y1454" i="1"/>
  <c r="AA1454" i="1" s="1"/>
  <c r="Y1478" i="1"/>
  <c r="AA1478" i="1" s="1"/>
  <c r="Y1494" i="1"/>
  <c r="AA1494" i="1" s="1"/>
  <c r="Y1518" i="1"/>
  <c r="AA1518" i="1" s="1"/>
  <c r="Y1559" i="1"/>
  <c r="AA1559" i="1" s="1"/>
  <c r="Y1575" i="1"/>
  <c r="AA1575" i="1" s="1"/>
  <c r="Y1623" i="1"/>
  <c r="AA1623" i="1" s="1"/>
  <c r="Y1655" i="1"/>
  <c r="AA1655" i="1" s="1"/>
  <c r="Y1703" i="1"/>
  <c r="AA1703" i="1" s="1"/>
  <c r="Y1751" i="1"/>
  <c r="AA1751" i="1" s="1"/>
  <c r="Y1799" i="1"/>
  <c r="AA1799" i="1" s="1"/>
  <c r="Y1831" i="1"/>
  <c r="AA1831" i="1" s="1"/>
  <c r="Y1879" i="1"/>
  <c r="AA1879" i="1" s="1"/>
  <c r="Y1927" i="1"/>
  <c r="AA1927" i="1" s="1"/>
  <c r="Y1975" i="1"/>
  <c r="AA1975" i="1" s="1"/>
  <c r="Y2007" i="1"/>
  <c r="AA2007" i="1" s="1"/>
  <c r="Y2055" i="1"/>
  <c r="AA2055" i="1" s="1"/>
  <c r="Y2103" i="1"/>
  <c r="AA2103" i="1" s="1"/>
  <c r="Y2119" i="1"/>
  <c r="AA2119" i="1" s="1"/>
  <c r="Y2167" i="1"/>
  <c r="AA2167" i="1" s="1"/>
  <c r="Y2215" i="1"/>
  <c r="AA2215" i="1" s="1"/>
  <c r="Y2279" i="1"/>
  <c r="AA2279" i="1" s="1"/>
  <c r="Y2327" i="1"/>
  <c r="AA2327" i="1" s="1"/>
  <c r="Y2375" i="1"/>
  <c r="AA2375" i="1" s="1"/>
  <c r="Y2423" i="1"/>
  <c r="AA2423" i="1" s="1"/>
  <c r="Y2471" i="1"/>
  <c r="AA2471" i="1" s="1"/>
  <c r="Y2535" i="1"/>
  <c r="AA2535" i="1" s="1"/>
  <c r="Y2583" i="1"/>
  <c r="AA2583" i="1" s="1"/>
  <c r="Y2631" i="1"/>
  <c r="AA2631" i="1" s="1"/>
  <c r="Y2679" i="1"/>
  <c r="AA2679" i="1" s="1"/>
  <c r="Y2695" i="1"/>
  <c r="AA2695" i="1" s="1"/>
  <c r="Y2743" i="1"/>
  <c r="AA2743" i="1" s="1"/>
  <c r="Y2791" i="1"/>
  <c r="AA2791" i="1" s="1"/>
  <c r="Y2823" i="1"/>
  <c r="AA2823" i="1" s="1"/>
  <c r="Y2871" i="1"/>
  <c r="AA2871" i="1" s="1"/>
  <c r="Y2919" i="1"/>
  <c r="AA2919" i="1" s="1"/>
  <c r="Y2967" i="1"/>
  <c r="AA2967" i="1" s="1"/>
  <c r="Y3015" i="1"/>
  <c r="AA3015" i="1" s="1"/>
  <c r="Y3063" i="1"/>
  <c r="AA3063" i="1" s="1"/>
  <c r="Y3095" i="1"/>
  <c r="AA3095" i="1" s="1"/>
  <c r="Y3159" i="1"/>
  <c r="AA3159" i="1" s="1"/>
  <c r="Y3207" i="1"/>
  <c r="AA3207" i="1" s="1"/>
  <c r="Y3255" i="1"/>
  <c r="AA3255" i="1" s="1"/>
  <c r="Y3303" i="1"/>
  <c r="AA3303" i="1" s="1"/>
  <c r="Y3335" i="1"/>
  <c r="AA3335" i="1" s="1"/>
  <c r="Y3383" i="1"/>
  <c r="AA3383" i="1" s="1"/>
  <c r="Y3447" i="1"/>
  <c r="AA3447" i="1" s="1"/>
  <c r="Y3495" i="1"/>
  <c r="AA3495" i="1" s="1"/>
  <c r="Y3538" i="1"/>
  <c r="AA3538" i="1" s="1"/>
  <c r="Y3659" i="1"/>
  <c r="AA3659" i="1" s="1"/>
  <c r="Y3851" i="1"/>
  <c r="AA3851" i="1" s="1"/>
  <c r="Y3979" i="1"/>
  <c r="AA3979" i="1" s="1"/>
  <c r="Y4171" i="1"/>
  <c r="AA4171" i="1" s="1"/>
  <c r="Y4363" i="1"/>
  <c r="AA4363" i="1" s="1"/>
  <c r="Y4677" i="1"/>
  <c r="AA4677" i="1" s="1"/>
  <c r="Y23" i="1"/>
  <c r="AA23" i="1" s="1"/>
  <c r="Y35" i="1"/>
  <c r="AA35" i="1" s="1"/>
  <c r="Y39" i="1"/>
  <c r="AA39" i="1" s="1"/>
  <c r="Y55" i="1"/>
  <c r="AA55" i="1" s="1"/>
  <c r="Y63" i="1"/>
  <c r="AA63" i="1" s="1"/>
  <c r="Y75" i="1"/>
  <c r="AA75" i="1" s="1"/>
  <c r="Y83" i="1"/>
  <c r="AA83" i="1" s="1"/>
  <c r="Y95" i="1"/>
  <c r="AA95" i="1" s="1"/>
  <c r="Y103" i="1"/>
  <c r="AA103" i="1" s="1"/>
  <c r="Y115" i="1"/>
  <c r="AA115" i="1" s="1"/>
  <c r="Y123" i="1"/>
  <c r="AA123" i="1" s="1"/>
  <c r="Y135" i="1"/>
  <c r="AA135" i="1" s="1"/>
  <c r="Y147" i="1"/>
  <c r="AA147" i="1" s="1"/>
  <c r="Y167" i="1"/>
  <c r="AA167" i="1" s="1"/>
  <c r="Y16" i="1"/>
  <c r="AA16" i="1" s="1"/>
  <c r="Y20" i="1"/>
  <c r="AA20" i="1" s="1"/>
  <c r="Y24" i="1"/>
  <c r="AA24" i="1" s="1"/>
  <c r="Y28" i="1"/>
  <c r="AA28" i="1" s="1"/>
  <c r="Y32" i="1"/>
  <c r="AA32" i="1" s="1"/>
  <c r="Y36" i="1"/>
  <c r="AA36" i="1" s="1"/>
  <c r="Y40" i="1"/>
  <c r="AA40" i="1" s="1"/>
  <c r="Y44" i="1"/>
  <c r="AA44" i="1" s="1"/>
  <c r="Y48" i="1"/>
  <c r="AA48" i="1" s="1"/>
  <c r="Y52" i="1"/>
  <c r="AA52" i="1" s="1"/>
  <c r="Y56" i="1"/>
  <c r="AA56" i="1" s="1"/>
  <c r="Y60" i="1"/>
  <c r="AA60" i="1" s="1"/>
  <c r="Y64" i="1"/>
  <c r="AA64" i="1" s="1"/>
  <c r="Y68" i="1"/>
  <c r="AA68" i="1" s="1"/>
  <c r="Y72" i="1"/>
  <c r="AA72" i="1" s="1"/>
  <c r="Y76" i="1"/>
  <c r="AA76" i="1" s="1"/>
  <c r="Y80" i="1"/>
  <c r="AA80" i="1" s="1"/>
  <c r="Y84" i="1"/>
  <c r="AA84" i="1" s="1"/>
  <c r="Y88" i="1"/>
  <c r="AA88" i="1" s="1"/>
  <c r="Y92" i="1"/>
  <c r="AA92" i="1" s="1"/>
  <c r="Y96" i="1"/>
  <c r="AA96" i="1" s="1"/>
  <c r="Y100" i="1"/>
  <c r="AA100" i="1" s="1"/>
  <c r="Y104" i="1"/>
  <c r="AA104" i="1" s="1"/>
  <c r="Y108" i="1"/>
  <c r="AA108" i="1" s="1"/>
  <c r="Y112" i="1"/>
  <c r="AA112" i="1" s="1"/>
  <c r="Y116" i="1"/>
  <c r="AA116" i="1" s="1"/>
  <c r="Y120" i="1"/>
  <c r="AA120" i="1" s="1"/>
  <c r="Y124" i="1"/>
  <c r="AA124" i="1" s="1"/>
  <c r="Y128" i="1"/>
  <c r="AA128" i="1" s="1"/>
  <c r="Y132" i="1"/>
  <c r="AA132" i="1" s="1"/>
  <c r="Y136" i="1"/>
  <c r="AA136" i="1" s="1"/>
  <c r="Y140" i="1"/>
  <c r="AA140" i="1" s="1"/>
  <c r="Y144" i="1"/>
  <c r="AA144" i="1" s="1"/>
  <c r="Y148" i="1"/>
  <c r="AA148" i="1" s="1"/>
  <c r="Y152" i="1"/>
  <c r="AA152" i="1" s="1"/>
  <c r="Y156" i="1"/>
  <c r="AA156" i="1" s="1"/>
  <c r="Y160" i="1"/>
  <c r="AA160" i="1" s="1"/>
  <c r="Y164" i="1"/>
  <c r="AA164" i="1" s="1"/>
  <c r="Y168" i="1"/>
  <c r="AA168" i="1" s="1"/>
  <c r="Y172" i="1"/>
  <c r="AA172" i="1" s="1"/>
  <c r="Y176" i="1"/>
  <c r="AA176" i="1" s="1"/>
  <c r="Y180" i="1"/>
  <c r="AA180" i="1" s="1"/>
  <c r="Y184" i="1"/>
  <c r="AA184" i="1" s="1"/>
  <c r="Y188" i="1"/>
  <c r="AA188" i="1" s="1"/>
  <c r="Y192" i="1"/>
  <c r="AA192" i="1" s="1"/>
  <c r="Y196" i="1"/>
  <c r="AA196" i="1" s="1"/>
  <c r="Y200" i="1"/>
  <c r="AA200" i="1" s="1"/>
  <c r="Y204" i="1"/>
  <c r="AA204" i="1" s="1"/>
  <c r="Y208" i="1"/>
  <c r="AA208" i="1" s="1"/>
  <c r="Y212" i="1"/>
  <c r="AA212" i="1" s="1"/>
  <c r="Y216" i="1"/>
  <c r="AA216" i="1" s="1"/>
  <c r="Y220" i="1"/>
  <c r="AA220" i="1" s="1"/>
  <c r="Y224" i="1"/>
  <c r="AA224" i="1" s="1"/>
  <c r="Y228" i="1"/>
  <c r="AA228" i="1" s="1"/>
  <c r="Y232" i="1"/>
  <c r="AA232" i="1" s="1"/>
  <c r="Y236" i="1"/>
  <c r="AA236" i="1" s="1"/>
  <c r="Y240" i="1"/>
  <c r="AA240" i="1" s="1"/>
  <c r="Y244" i="1"/>
  <c r="AA244" i="1" s="1"/>
  <c r="Y248" i="1"/>
  <c r="AA248" i="1" s="1"/>
  <c r="Y252" i="1"/>
  <c r="AA252" i="1" s="1"/>
  <c r="Y256" i="1"/>
  <c r="AA256" i="1" s="1"/>
  <c r="Y260" i="1"/>
  <c r="AA260" i="1" s="1"/>
  <c r="Y264" i="1"/>
  <c r="AA264" i="1" s="1"/>
  <c r="Y268" i="1"/>
  <c r="AA268" i="1" s="1"/>
  <c r="Y272" i="1"/>
  <c r="AA272" i="1" s="1"/>
  <c r="Y276" i="1"/>
  <c r="AA276" i="1" s="1"/>
  <c r="Y280" i="1"/>
  <c r="AA280" i="1" s="1"/>
  <c r="Y284" i="1"/>
  <c r="AA284" i="1" s="1"/>
  <c r="Y288" i="1"/>
  <c r="AA288" i="1" s="1"/>
  <c r="Y292" i="1"/>
  <c r="AA292" i="1" s="1"/>
  <c r="Y296" i="1"/>
  <c r="AA296" i="1" s="1"/>
  <c r="Y300" i="1"/>
  <c r="AA300" i="1" s="1"/>
  <c r="Y304" i="1"/>
  <c r="AA304" i="1" s="1"/>
  <c r="Y308" i="1"/>
  <c r="AA308" i="1" s="1"/>
  <c r="Y312" i="1"/>
  <c r="AA312" i="1" s="1"/>
  <c r="Y316" i="1"/>
  <c r="AA316" i="1" s="1"/>
  <c r="Y320" i="1"/>
  <c r="AA320" i="1" s="1"/>
  <c r="Y324" i="1"/>
  <c r="AA324" i="1" s="1"/>
  <c r="Y328" i="1"/>
  <c r="AA328" i="1" s="1"/>
  <c r="Y332" i="1"/>
  <c r="AA332" i="1" s="1"/>
  <c r="Y336" i="1"/>
  <c r="AA336" i="1" s="1"/>
  <c r="Y340" i="1"/>
  <c r="AA340" i="1" s="1"/>
  <c r="Y344" i="1"/>
  <c r="AA344" i="1" s="1"/>
  <c r="Y348" i="1"/>
  <c r="AA348" i="1" s="1"/>
  <c r="Y352" i="1"/>
  <c r="AA352" i="1" s="1"/>
  <c r="Y356" i="1"/>
  <c r="AA356" i="1" s="1"/>
  <c r="Y360" i="1"/>
  <c r="AA360" i="1" s="1"/>
  <c r="Y364" i="1"/>
  <c r="AA364" i="1" s="1"/>
  <c r="Y368" i="1"/>
  <c r="AA368" i="1" s="1"/>
  <c r="Y372" i="1"/>
  <c r="AA372" i="1" s="1"/>
  <c r="Y376" i="1"/>
  <c r="AA376" i="1" s="1"/>
  <c r="Y380" i="1"/>
  <c r="AA380" i="1" s="1"/>
  <c r="Y384" i="1"/>
  <c r="AA384" i="1" s="1"/>
  <c r="Y388" i="1"/>
  <c r="AA388" i="1" s="1"/>
  <c r="Y392" i="1"/>
  <c r="AA392" i="1" s="1"/>
  <c r="Y396" i="1"/>
  <c r="AA396" i="1" s="1"/>
  <c r="Y400" i="1"/>
  <c r="AA400" i="1" s="1"/>
  <c r="Y404" i="1"/>
  <c r="AA404" i="1" s="1"/>
  <c r="Y408" i="1"/>
  <c r="AA408" i="1" s="1"/>
  <c r="Y412" i="1"/>
  <c r="AA412" i="1" s="1"/>
  <c r="Y416" i="1"/>
  <c r="AA416" i="1" s="1"/>
  <c r="Y420" i="1"/>
  <c r="AA420" i="1" s="1"/>
  <c r="Y424" i="1"/>
  <c r="AA424" i="1" s="1"/>
  <c r="Y428" i="1"/>
  <c r="AA428" i="1" s="1"/>
  <c r="Y432" i="1"/>
  <c r="AA432" i="1" s="1"/>
  <c r="Y436" i="1"/>
  <c r="AA436" i="1" s="1"/>
  <c r="Y440" i="1"/>
  <c r="AA440" i="1" s="1"/>
  <c r="Y444" i="1"/>
  <c r="AA444" i="1" s="1"/>
  <c r="Y448" i="1"/>
  <c r="AA448" i="1" s="1"/>
  <c r="Y452" i="1"/>
  <c r="AA452" i="1" s="1"/>
  <c r="Y456" i="1"/>
  <c r="AA456" i="1" s="1"/>
  <c r="Y460" i="1"/>
  <c r="AA460" i="1" s="1"/>
  <c r="Y464" i="1"/>
  <c r="AA464" i="1" s="1"/>
  <c r="Y468" i="1"/>
  <c r="AA468" i="1" s="1"/>
  <c r="Y472" i="1"/>
  <c r="AA472" i="1" s="1"/>
  <c r="Y476" i="1"/>
  <c r="AA476" i="1" s="1"/>
  <c r="Y480" i="1"/>
  <c r="AA480" i="1" s="1"/>
  <c r="Y484" i="1"/>
  <c r="AA484" i="1" s="1"/>
  <c r="Y488" i="1"/>
  <c r="AA488" i="1" s="1"/>
  <c r="Y492" i="1"/>
  <c r="AA492" i="1" s="1"/>
  <c r="Y496" i="1"/>
  <c r="AA496" i="1" s="1"/>
  <c r="Y500" i="1"/>
  <c r="AA500" i="1" s="1"/>
  <c r="Y504" i="1"/>
  <c r="AA504" i="1" s="1"/>
  <c r="Y508" i="1"/>
  <c r="AA508" i="1" s="1"/>
  <c r="Y512" i="1"/>
  <c r="AA512" i="1" s="1"/>
  <c r="Y516" i="1"/>
  <c r="AA516" i="1" s="1"/>
  <c r="Y520" i="1"/>
  <c r="AA520" i="1" s="1"/>
  <c r="Y524" i="1"/>
  <c r="AA524" i="1" s="1"/>
  <c r="Y528" i="1"/>
  <c r="AA528" i="1" s="1"/>
  <c r="Y532" i="1"/>
  <c r="AA532" i="1" s="1"/>
  <c r="Y536" i="1"/>
  <c r="AA536" i="1" s="1"/>
  <c r="Y540" i="1"/>
  <c r="AA540" i="1" s="1"/>
  <c r="Y544" i="1"/>
  <c r="AA544" i="1" s="1"/>
  <c r="Y548" i="1"/>
  <c r="AA548" i="1" s="1"/>
  <c r="Y552" i="1"/>
  <c r="AA552" i="1" s="1"/>
  <c r="Y556" i="1"/>
  <c r="AA556" i="1" s="1"/>
  <c r="Y560" i="1"/>
  <c r="AA560" i="1" s="1"/>
  <c r="Y564" i="1"/>
  <c r="AA564" i="1" s="1"/>
  <c r="Y568" i="1"/>
  <c r="AA568" i="1" s="1"/>
  <c r="Y572" i="1"/>
  <c r="AA572" i="1" s="1"/>
  <c r="Y576" i="1"/>
  <c r="AA576" i="1" s="1"/>
  <c r="Y580" i="1"/>
  <c r="AA580" i="1" s="1"/>
  <c r="Y584" i="1"/>
  <c r="AA584" i="1" s="1"/>
  <c r="Y588" i="1"/>
  <c r="AA588" i="1" s="1"/>
  <c r="Y592" i="1"/>
  <c r="AA592" i="1" s="1"/>
  <c r="Y596" i="1"/>
  <c r="AA596" i="1" s="1"/>
  <c r="Y600" i="1"/>
  <c r="AA600" i="1" s="1"/>
  <c r="Y604" i="1"/>
  <c r="AA604" i="1" s="1"/>
  <c r="Y608" i="1"/>
  <c r="AA608" i="1" s="1"/>
  <c r="Y612" i="1"/>
  <c r="AA612" i="1" s="1"/>
  <c r="Y616" i="1"/>
  <c r="AA616" i="1" s="1"/>
  <c r="Y620" i="1"/>
  <c r="AA620" i="1" s="1"/>
  <c r="Y624" i="1"/>
  <c r="AA624" i="1" s="1"/>
  <c r="Y628" i="1"/>
  <c r="AA628" i="1" s="1"/>
  <c r="Y632" i="1"/>
  <c r="AA632" i="1" s="1"/>
  <c r="Y636" i="1"/>
  <c r="AA636" i="1" s="1"/>
  <c r="Y640" i="1"/>
  <c r="AA640" i="1" s="1"/>
  <c r="Y644" i="1"/>
  <c r="AA644" i="1" s="1"/>
  <c r="Y648" i="1"/>
  <c r="AA648" i="1" s="1"/>
  <c r="Y652" i="1"/>
  <c r="AA652" i="1" s="1"/>
  <c r="Y656" i="1"/>
  <c r="AA656" i="1" s="1"/>
  <c r="Y660" i="1"/>
  <c r="AA660" i="1" s="1"/>
  <c r="Y664" i="1"/>
  <c r="AA664" i="1" s="1"/>
  <c r="Y668" i="1"/>
  <c r="AA668" i="1" s="1"/>
  <c r="Y672" i="1"/>
  <c r="AA672" i="1" s="1"/>
  <c r="Y676" i="1"/>
  <c r="AA676" i="1" s="1"/>
  <c r="Y680" i="1"/>
  <c r="AA680" i="1" s="1"/>
  <c r="Y684" i="1"/>
  <c r="AA684" i="1" s="1"/>
  <c r="Y688" i="1"/>
  <c r="AA688" i="1" s="1"/>
  <c r="Y692" i="1"/>
  <c r="AA692" i="1" s="1"/>
  <c r="Y696" i="1"/>
  <c r="AA696" i="1" s="1"/>
  <c r="Y700" i="1"/>
  <c r="AA700" i="1" s="1"/>
  <c r="Y704" i="1"/>
  <c r="AA704" i="1" s="1"/>
  <c r="Y708" i="1"/>
  <c r="AA708" i="1" s="1"/>
  <c r="Y712" i="1"/>
  <c r="AA712" i="1" s="1"/>
  <c r="Y716" i="1"/>
  <c r="AA716" i="1" s="1"/>
  <c r="Y720" i="1"/>
  <c r="AA720" i="1" s="1"/>
  <c r="Y724" i="1"/>
  <c r="AA724" i="1" s="1"/>
  <c r="Y728" i="1"/>
  <c r="AA728" i="1" s="1"/>
  <c r="Y732" i="1"/>
  <c r="AA732" i="1" s="1"/>
  <c r="Y736" i="1"/>
  <c r="AA736" i="1" s="1"/>
  <c r="Y740" i="1"/>
  <c r="AA740" i="1" s="1"/>
  <c r="Y744" i="1"/>
  <c r="AA744" i="1" s="1"/>
  <c r="Y748" i="1"/>
  <c r="AA748" i="1" s="1"/>
  <c r="Y752" i="1"/>
  <c r="AA752" i="1" s="1"/>
  <c r="Y756" i="1"/>
  <c r="AA756" i="1" s="1"/>
  <c r="Y760" i="1"/>
  <c r="AA760" i="1" s="1"/>
  <c r="Y764" i="1"/>
  <c r="AA764" i="1" s="1"/>
  <c r="Y768" i="1"/>
  <c r="AA768" i="1" s="1"/>
  <c r="Y772" i="1"/>
  <c r="AA772" i="1" s="1"/>
  <c r="Y776" i="1"/>
  <c r="AA776" i="1" s="1"/>
  <c r="Y780" i="1"/>
  <c r="AA780" i="1" s="1"/>
  <c r="Y784" i="1"/>
  <c r="AA784" i="1" s="1"/>
  <c r="Y788" i="1"/>
  <c r="AA788" i="1" s="1"/>
  <c r="Y792" i="1"/>
  <c r="AA792" i="1" s="1"/>
  <c r="Y796" i="1"/>
  <c r="AA796" i="1" s="1"/>
  <c r="Y800" i="1"/>
  <c r="AA800" i="1" s="1"/>
  <c r="Y804" i="1"/>
  <c r="AA804" i="1" s="1"/>
  <c r="Y808" i="1"/>
  <c r="AA808" i="1" s="1"/>
  <c r="Y812" i="1"/>
  <c r="AA812" i="1" s="1"/>
  <c r="Y816" i="1"/>
  <c r="AA816" i="1" s="1"/>
  <c r="Y820" i="1"/>
  <c r="AA820" i="1" s="1"/>
  <c r="Y824" i="1"/>
  <c r="AA824" i="1" s="1"/>
  <c r="Y828" i="1"/>
  <c r="AA828" i="1" s="1"/>
  <c r="Y832" i="1"/>
  <c r="AA832" i="1" s="1"/>
  <c r="Y836" i="1"/>
  <c r="AA836" i="1" s="1"/>
  <c r="Y840" i="1"/>
  <c r="AA840" i="1" s="1"/>
  <c r="Y844" i="1"/>
  <c r="AA844" i="1" s="1"/>
  <c r="Y848" i="1"/>
  <c r="AA848" i="1" s="1"/>
  <c r="Y852" i="1"/>
  <c r="AA852" i="1" s="1"/>
  <c r="Y856" i="1"/>
  <c r="AA856" i="1" s="1"/>
  <c r="Y860" i="1"/>
  <c r="AA860" i="1" s="1"/>
  <c r="Y864" i="1"/>
  <c r="AA864" i="1" s="1"/>
  <c r="Y868" i="1"/>
  <c r="AA868" i="1" s="1"/>
  <c r="Y872" i="1"/>
  <c r="AA872" i="1" s="1"/>
  <c r="Y876" i="1"/>
  <c r="AA876" i="1" s="1"/>
  <c r="Y880" i="1"/>
  <c r="AA880" i="1" s="1"/>
  <c r="Y884" i="1"/>
  <c r="AA884" i="1" s="1"/>
  <c r="Y888" i="1"/>
  <c r="AA888" i="1" s="1"/>
  <c r="Y892" i="1"/>
  <c r="AA892" i="1" s="1"/>
  <c r="Y896" i="1"/>
  <c r="AA896" i="1" s="1"/>
  <c r="Y900" i="1"/>
  <c r="AA900" i="1" s="1"/>
  <c r="Y904" i="1"/>
  <c r="AA904" i="1" s="1"/>
  <c r="Y908" i="1"/>
  <c r="AA908" i="1" s="1"/>
  <c r="Y912" i="1"/>
  <c r="AA912" i="1" s="1"/>
  <c r="Y916" i="1"/>
  <c r="AA916" i="1" s="1"/>
  <c r="Y920" i="1"/>
  <c r="AA920" i="1" s="1"/>
  <c r="Y924" i="1"/>
  <c r="AA924" i="1" s="1"/>
  <c r="Y928" i="1"/>
  <c r="AA928" i="1" s="1"/>
  <c r="Y932" i="1"/>
  <c r="AA932" i="1" s="1"/>
  <c r="Y936" i="1"/>
  <c r="AA936" i="1" s="1"/>
  <c r="Y940" i="1"/>
  <c r="AA940" i="1" s="1"/>
  <c r="Y944" i="1"/>
  <c r="AA944" i="1" s="1"/>
  <c r="Y948" i="1"/>
  <c r="AA948" i="1" s="1"/>
  <c r="Y952" i="1"/>
  <c r="AA952" i="1" s="1"/>
  <c r="Y956" i="1"/>
  <c r="AA956" i="1" s="1"/>
  <c r="Y960" i="1"/>
  <c r="AA960" i="1" s="1"/>
  <c r="Y964" i="1"/>
  <c r="AA964" i="1" s="1"/>
  <c r="Y968" i="1"/>
  <c r="AA968" i="1" s="1"/>
  <c r="Y972" i="1"/>
  <c r="AA972" i="1" s="1"/>
  <c r="Y976" i="1"/>
  <c r="AA976" i="1" s="1"/>
  <c r="Y980" i="1"/>
  <c r="AA980" i="1" s="1"/>
  <c r="Y984" i="1"/>
  <c r="AA984" i="1" s="1"/>
  <c r="Y988" i="1"/>
  <c r="AA988" i="1" s="1"/>
  <c r="Y992" i="1"/>
  <c r="AA992" i="1" s="1"/>
  <c r="Y996" i="1"/>
  <c r="AA996" i="1" s="1"/>
  <c r="Y1000" i="1"/>
  <c r="AA1000" i="1" s="1"/>
  <c r="Y1004" i="1"/>
  <c r="AA1004" i="1" s="1"/>
  <c r="Y1008" i="1"/>
  <c r="AA1008" i="1" s="1"/>
  <c r="Y1012" i="1"/>
  <c r="AA1012" i="1" s="1"/>
  <c r="Y1016" i="1"/>
  <c r="AA1016" i="1" s="1"/>
  <c r="Y1020" i="1"/>
  <c r="AA1020" i="1" s="1"/>
  <c r="Y1024" i="1"/>
  <c r="AA1024" i="1" s="1"/>
  <c r="Y1028" i="1"/>
  <c r="AA1028" i="1" s="1"/>
  <c r="Y1032" i="1"/>
  <c r="AA1032" i="1" s="1"/>
  <c r="Y1036" i="1"/>
  <c r="AA1036" i="1" s="1"/>
  <c r="Y1040" i="1"/>
  <c r="AA1040" i="1" s="1"/>
  <c r="Y1044" i="1"/>
  <c r="AA1044" i="1" s="1"/>
  <c r="Y1048" i="1"/>
  <c r="AA1048" i="1" s="1"/>
  <c r="Y1052" i="1"/>
  <c r="AA1052" i="1" s="1"/>
  <c r="Y1056" i="1"/>
  <c r="AA1056" i="1" s="1"/>
  <c r="Y1060" i="1"/>
  <c r="AA1060" i="1" s="1"/>
  <c r="Y1064" i="1"/>
  <c r="AA1064" i="1" s="1"/>
  <c r="Y1068" i="1"/>
  <c r="AA1068" i="1" s="1"/>
  <c r="Y1072" i="1"/>
  <c r="AA1072" i="1" s="1"/>
  <c r="Y1076" i="1"/>
  <c r="AA1076" i="1" s="1"/>
  <c r="Y1080" i="1"/>
  <c r="AA1080" i="1" s="1"/>
  <c r="Y1084" i="1"/>
  <c r="AA1084" i="1" s="1"/>
  <c r="Y1088" i="1"/>
  <c r="AA1088" i="1" s="1"/>
  <c r="Y1092" i="1"/>
  <c r="AA1092" i="1" s="1"/>
  <c r="Y1096" i="1"/>
  <c r="AA1096" i="1" s="1"/>
  <c r="Y1100" i="1"/>
  <c r="AA1100" i="1" s="1"/>
  <c r="Y1104" i="1"/>
  <c r="AA1104" i="1" s="1"/>
  <c r="Y1108" i="1"/>
  <c r="AA1108" i="1" s="1"/>
  <c r="Y1112" i="1"/>
  <c r="AA1112" i="1" s="1"/>
  <c r="Y1116" i="1"/>
  <c r="AA1116" i="1" s="1"/>
  <c r="Y1120" i="1"/>
  <c r="AA1120" i="1" s="1"/>
  <c r="Y1124" i="1"/>
  <c r="AA1124" i="1" s="1"/>
  <c r="Y1128" i="1"/>
  <c r="AA1128" i="1" s="1"/>
  <c r="Y1132" i="1"/>
  <c r="AA1132" i="1" s="1"/>
  <c r="Y1136" i="1"/>
  <c r="AA1136" i="1" s="1"/>
  <c r="Y1140" i="1"/>
  <c r="AA1140" i="1" s="1"/>
  <c r="Y1144" i="1"/>
  <c r="AA1144" i="1" s="1"/>
  <c r="Y1148" i="1"/>
  <c r="AA1148" i="1" s="1"/>
  <c r="Y1152" i="1"/>
  <c r="AA1152" i="1" s="1"/>
  <c r="Y1156" i="1"/>
  <c r="AA1156" i="1" s="1"/>
  <c r="Y1160" i="1"/>
  <c r="AA1160" i="1" s="1"/>
  <c r="Y1164" i="1"/>
  <c r="AA1164" i="1" s="1"/>
  <c r="Y1170" i="1"/>
  <c r="AA1170" i="1" s="1"/>
  <c r="Y1178" i="1"/>
  <c r="AA1178" i="1" s="1"/>
  <c r="Y1186" i="1"/>
  <c r="AA1186" i="1" s="1"/>
  <c r="Y1194" i="1"/>
  <c r="AA1194" i="1" s="1"/>
  <c r="Y1202" i="1"/>
  <c r="AA1202" i="1" s="1"/>
  <c r="Y1210" i="1"/>
  <c r="AA1210" i="1" s="1"/>
  <c r="Y1218" i="1"/>
  <c r="AA1218" i="1" s="1"/>
  <c r="Y1226" i="1"/>
  <c r="AA1226" i="1" s="1"/>
  <c r="Y1234" i="1"/>
  <c r="AA1234" i="1" s="1"/>
  <c r="Y1242" i="1"/>
  <c r="AA1242" i="1" s="1"/>
  <c r="Y1250" i="1"/>
  <c r="AA1250" i="1" s="1"/>
  <c r="Y1258" i="1"/>
  <c r="AA1258" i="1" s="1"/>
  <c r="Y1266" i="1"/>
  <c r="AA1266" i="1" s="1"/>
  <c r="Y1274" i="1"/>
  <c r="AA1274" i="1" s="1"/>
  <c r="Y1282" i="1"/>
  <c r="AA1282" i="1" s="1"/>
  <c r="Y1290" i="1"/>
  <c r="AA1290" i="1" s="1"/>
  <c r="Y1298" i="1"/>
  <c r="AA1298" i="1" s="1"/>
  <c r="Y1306" i="1"/>
  <c r="AA1306" i="1" s="1"/>
  <c r="Y1314" i="1"/>
  <c r="AA1314" i="1" s="1"/>
  <c r="Y1322" i="1"/>
  <c r="AA1322" i="1" s="1"/>
  <c r="Y1330" i="1"/>
  <c r="AA1330" i="1" s="1"/>
  <c r="Y1338" i="1"/>
  <c r="AA1338" i="1" s="1"/>
  <c r="Y1346" i="1"/>
  <c r="AA1346" i="1" s="1"/>
  <c r="Y1354" i="1"/>
  <c r="AA1354" i="1" s="1"/>
  <c r="Y1362" i="1"/>
  <c r="AA1362" i="1" s="1"/>
  <c r="Y1370" i="1"/>
  <c r="AA1370" i="1" s="1"/>
  <c r="Y1378" i="1"/>
  <c r="AA1378" i="1" s="1"/>
  <c r="Y1386" i="1"/>
  <c r="AA1386" i="1" s="1"/>
  <c r="Y1394" i="1"/>
  <c r="AA1394" i="1" s="1"/>
  <c r="Y1402" i="1"/>
  <c r="AA1402" i="1" s="1"/>
  <c r="Y1410" i="1"/>
  <c r="AA1410" i="1" s="1"/>
  <c r="Y1418" i="1"/>
  <c r="AA1418" i="1" s="1"/>
  <c r="Y1426" i="1"/>
  <c r="AA1426" i="1" s="1"/>
  <c r="Y1434" i="1"/>
  <c r="AA1434" i="1" s="1"/>
  <c r="Y1442" i="1"/>
  <c r="AA1442" i="1" s="1"/>
  <c r="Y1450" i="1"/>
  <c r="AA1450" i="1" s="1"/>
  <c r="Y1458" i="1"/>
  <c r="AA1458" i="1" s="1"/>
  <c r="Y1466" i="1"/>
  <c r="AA1466" i="1" s="1"/>
  <c r="Y1474" i="1"/>
  <c r="AA1474" i="1" s="1"/>
  <c r="Y1482" i="1"/>
  <c r="AA1482" i="1" s="1"/>
  <c r="Y1490" i="1"/>
  <c r="AA1490" i="1" s="1"/>
  <c r="Y1498" i="1"/>
  <c r="AA1498" i="1" s="1"/>
  <c r="Y1506" i="1"/>
  <c r="AA1506" i="1" s="1"/>
  <c r="Y1514" i="1"/>
  <c r="AA1514" i="1" s="1"/>
  <c r="Y1522" i="1"/>
  <c r="AA1522" i="1" s="1"/>
  <c r="Y1535" i="1"/>
  <c r="AA1535" i="1" s="1"/>
  <c r="Y1551" i="1"/>
  <c r="AA1551" i="1" s="1"/>
  <c r="Y1567" i="1"/>
  <c r="AA1567" i="1" s="1"/>
  <c r="Y1583" i="1"/>
  <c r="AA1583" i="1" s="1"/>
  <c r="Y1599" i="1"/>
  <c r="AA1599" i="1" s="1"/>
  <c r="Y1615" i="1"/>
  <c r="AA1615" i="1" s="1"/>
  <c r="Y1631" i="1"/>
  <c r="AA1631" i="1" s="1"/>
  <c r="Y1647" i="1"/>
  <c r="AA1647" i="1" s="1"/>
  <c r="Y1663" i="1"/>
  <c r="AA1663" i="1" s="1"/>
  <c r="Y1679" i="1"/>
  <c r="AA1679" i="1" s="1"/>
  <c r="Y1695" i="1"/>
  <c r="AA1695" i="1" s="1"/>
  <c r="Y1711" i="1"/>
  <c r="AA1711" i="1" s="1"/>
  <c r="Y1727" i="1"/>
  <c r="AA1727" i="1" s="1"/>
  <c r="Y1743" i="1"/>
  <c r="AA1743" i="1" s="1"/>
  <c r="Y1759" i="1"/>
  <c r="AA1759" i="1" s="1"/>
  <c r="Y1775" i="1"/>
  <c r="AA1775" i="1" s="1"/>
  <c r="Y1791" i="1"/>
  <c r="AA1791" i="1" s="1"/>
  <c r="Y1807" i="1"/>
  <c r="AA1807" i="1" s="1"/>
  <c r="Y1823" i="1"/>
  <c r="AA1823" i="1" s="1"/>
  <c r="Y1839" i="1"/>
  <c r="AA1839" i="1" s="1"/>
  <c r="Y1855" i="1"/>
  <c r="AA1855" i="1" s="1"/>
  <c r="Y1871" i="1"/>
  <c r="AA1871" i="1" s="1"/>
  <c r="Y1887" i="1"/>
  <c r="AA1887" i="1" s="1"/>
  <c r="Y1903" i="1"/>
  <c r="AA1903" i="1" s="1"/>
  <c r="Y1919" i="1"/>
  <c r="AA1919" i="1" s="1"/>
  <c r="Y1935" i="1"/>
  <c r="AA1935" i="1" s="1"/>
  <c r="Y1951" i="1"/>
  <c r="AA1951" i="1" s="1"/>
  <c r="Y1967" i="1"/>
  <c r="AA1967" i="1" s="1"/>
  <c r="Y1983" i="1"/>
  <c r="AA1983" i="1" s="1"/>
  <c r="Y1999" i="1"/>
  <c r="AA1999" i="1" s="1"/>
  <c r="Y2015" i="1"/>
  <c r="AA2015" i="1" s="1"/>
  <c r="Y2031" i="1"/>
  <c r="AA2031" i="1" s="1"/>
  <c r="Y2047" i="1"/>
  <c r="AA2047" i="1" s="1"/>
  <c r="Y2063" i="1"/>
  <c r="AA2063" i="1" s="1"/>
  <c r="Y2079" i="1"/>
  <c r="AA2079" i="1" s="1"/>
  <c r="Y2095" i="1"/>
  <c r="AA2095" i="1" s="1"/>
  <c r="Y2111" i="1"/>
  <c r="AA2111" i="1" s="1"/>
  <c r="Y2127" i="1"/>
  <c r="AA2127" i="1" s="1"/>
  <c r="Y2143" i="1"/>
  <c r="AA2143" i="1" s="1"/>
  <c r="Y2159" i="1"/>
  <c r="AA2159" i="1" s="1"/>
  <c r="Y2175" i="1"/>
  <c r="AA2175" i="1" s="1"/>
  <c r="Y2191" i="1"/>
  <c r="AA2191" i="1" s="1"/>
  <c r="Y2207" i="1"/>
  <c r="AA2207" i="1" s="1"/>
  <c r="Y2223" i="1"/>
  <c r="AA2223" i="1" s="1"/>
  <c r="Y2239" i="1"/>
  <c r="AA2239" i="1" s="1"/>
  <c r="Y2255" i="1"/>
  <c r="AA2255" i="1" s="1"/>
  <c r="Y2271" i="1"/>
  <c r="AA2271" i="1" s="1"/>
  <c r="Y2287" i="1"/>
  <c r="AA2287" i="1" s="1"/>
  <c r="Y2303" i="1"/>
  <c r="AA2303" i="1" s="1"/>
  <c r="Y2319" i="1"/>
  <c r="AA2319" i="1" s="1"/>
  <c r="Y2335" i="1"/>
  <c r="AA2335" i="1" s="1"/>
  <c r="Y2351" i="1"/>
  <c r="AA2351" i="1" s="1"/>
  <c r="Y2367" i="1"/>
  <c r="AA2367" i="1" s="1"/>
  <c r="Y2383" i="1"/>
  <c r="AA2383" i="1" s="1"/>
  <c r="Y2399" i="1"/>
  <c r="AA2399" i="1" s="1"/>
  <c r="Y2415" i="1"/>
  <c r="AA2415" i="1" s="1"/>
  <c r="Y2431" i="1"/>
  <c r="AA2431" i="1" s="1"/>
  <c r="Y2447" i="1"/>
  <c r="AA2447" i="1" s="1"/>
  <c r="Y2463" i="1"/>
  <c r="AA2463" i="1" s="1"/>
  <c r="Y2479" i="1"/>
  <c r="AA2479" i="1" s="1"/>
  <c r="Y2495" i="1"/>
  <c r="AA2495" i="1" s="1"/>
  <c r="Y2511" i="1"/>
  <c r="AA2511" i="1" s="1"/>
  <c r="Y2527" i="1"/>
  <c r="AA2527" i="1" s="1"/>
  <c r="Y2543" i="1"/>
  <c r="AA2543" i="1" s="1"/>
  <c r="Y2559" i="1"/>
  <c r="AA2559" i="1" s="1"/>
  <c r="Y2575" i="1"/>
  <c r="AA2575" i="1" s="1"/>
  <c r="Y2591" i="1"/>
  <c r="AA2591" i="1" s="1"/>
  <c r="Y2607" i="1"/>
  <c r="AA2607" i="1" s="1"/>
  <c r="Y2623" i="1"/>
  <c r="AA2623" i="1" s="1"/>
  <c r="Y2639" i="1"/>
  <c r="AA2639" i="1" s="1"/>
  <c r="Y2655" i="1"/>
  <c r="AA2655" i="1" s="1"/>
  <c r="Y2671" i="1"/>
  <c r="AA2671" i="1" s="1"/>
  <c r="Y2687" i="1"/>
  <c r="AA2687" i="1" s="1"/>
  <c r="Y2703" i="1"/>
  <c r="AA2703" i="1" s="1"/>
  <c r="Y2719" i="1"/>
  <c r="AA2719" i="1" s="1"/>
  <c r="Y2735" i="1"/>
  <c r="AA2735" i="1" s="1"/>
  <c r="Y2751" i="1"/>
  <c r="AA2751" i="1" s="1"/>
  <c r="Y2767" i="1"/>
  <c r="AA2767" i="1" s="1"/>
  <c r="Y2783" i="1"/>
  <c r="AA2783" i="1" s="1"/>
  <c r="Y2799" i="1"/>
  <c r="AA2799" i="1" s="1"/>
  <c r="Y2815" i="1"/>
  <c r="AA2815" i="1" s="1"/>
  <c r="Y2831" i="1"/>
  <c r="AA2831" i="1" s="1"/>
  <c r="Y2847" i="1"/>
  <c r="AA2847" i="1" s="1"/>
  <c r="Y2863" i="1"/>
  <c r="AA2863" i="1" s="1"/>
  <c r="Y2879" i="1"/>
  <c r="AA2879" i="1" s="1"/>
  <c r="Y2895" i="1"/>
  <c r="AA2895" i="1" s="1"/>
  <c r="Y2911" i="1"/>
  <c r="AA2911" i="1" s="1"/>
  <c r="Y2927" i="1"/>
  <c r="AA2927" i="1" s="1"/>
  <c r="Y2943" i="1"/>
  <c r="AA2943" i="1" s="1"/>
  <c r="Y2959" i="1"/>
  <c r="AA2959" i="1" s="1"/>
  <c r="Y2975" i="1"/>
  <c r="AA2975" i="1" s="1"/>
  <c r="Y2991" i="1"/>
  <c r="AA2991" i="1" s="1"/>
  <c r="Y3007" i="1"/>
  <c r="AA3007" i="1" s="1"/>
  <c r="Y3023" i="1"/>
  <c r="AA3023" i="1" s="1"/>
  <c r="Y3039" i="1"/>
  <c r="AA3039" i="1" s="1"/>
  <c r="Y3055" i="1"/>
  <c r="AA3055" i="1" s="1"/>
  <c r="Y3071" i="1"/>
  <c r="AA3071" i="1" s="1"/>
  <c r="Y3087" i="1"/>
  <c r="AA3087" i="1" s="1"/>
  <c r="Y3103" i="1"/>
  <c r="AA3103" i="1" s="1"/>
  <c r="Y3119" i="1"/>
  <c r="AA3119" i="1" s="1"/>
  <c r="Y3135" i="1"/>
  <c r="AA3135" i="1" s="1"/>
  <c r="Y3151" i="1"/>
  <c r="AA3151" i="1" s="1"/>
  <c r="Y3167" i="1"/>
  <c r="AA3167" i="1" s="1"/>
  <c r="Y3183" i="1"/>
  <c r="AA3183" i="1" s="1"/>
  <c r="Y3199" i="1"/>
  <c r="AA3199" i="1" s="1"/>
  <c r="Y3215" i="1"/>
  <c r="AA3215" i="1" s="1"/>
  <c r="Y3231" i="1"/>
  <c r="AA3231" i="1" s="1"/>
  <c r="Y3247" i="1"/>
  <c r="AA3247" i="1" s="1"/>
  <c r="Y3263" i="1"/>
  <c r="AA3263" i="1" s="1"/>
  <c r="Y3279" i="1"/>
  <c r="AA3279" i="1" s="1"/>
  <c r="Y3295" i="1"/>
  <c r="AA3295" i="1" s="1"/>
  <c r="Y3311" i="1"/>
  <c r="AA3311" i="1" s="1"/>
  <c r="Y3327" i="1"/>
  <c r="AA3327" i="1" s="1"/>
  <c r="Y3343" i="1"/>
  <c r="AA3343" i="1" s="1"/>
  <c r="Y3359" i="1"/>
  <c r="AA3359" i="1" s="1"/>
  <c r="Y3375" i="1"/>
  <c r="AA3375" i="1" s="1"/>
  <c r="Y3391" i="1"/>
  <c r="AA3391" i="1" s="1"/>
  <c r="Y3407" i="1"/>
  <c r="AA3407" i="1" s="1"/>
  <c r="Y3423" i="1"/>
  <c r="AA3423" i="1" s="1"/>
  <c r="Y3439" i="1"/>
  <c r="AA3439" i="1" s="1"/>
  <c r="Y3455" i="1"/>
  <c r="AA3455" i="1" s="1"/>
  <c r="Y3471" i="1"/>
  <c r="AA3471" i="1" s="1"/>
  <c r="Y3487" i="1"/>
  <c r="AA3487" i="1" s="1"/>
  <c r="Y3506" i="1"/>
  <c r="AA3506" i="1" s="1"/>
  <c r="Y3527" i="1"/>
  <c r="AA3527" i="1" s="1"/>
  <c r="Y3549" i="1"/>
  <c r="AA3549" i="1" s="1"/>
  <c r="Y3570" i="1"/>
  <c r="AA3570" i="1" s="1"/>
  <c r="Y3627" i="1"/>
  <c r="AA3627" i="1" s="1"/>
  <c r="Y3691" i="1"/>
  <c r="AA3691" i="1" s="1"/>
  <c r="Y3755" i="1"/>
  <c r="AA3755" i="1" s="1"/>
  <c r="Y3819" i="1"/>
  <c r="AA3819" i="1" s="1"/>
  <c r="Y3883" i="1"/>
  <c r="AA3883" i="1" s="1"/>
  <c r="Y3947" i="1"/>
  <c r="AA3947" i="1" s="1"/>
  <c r="Y4011" i="1"/>
  <c r="AA4011" i="1" s="1"/>
  <c r="Y4075" i="1"/>
  <c r="AA4075" i="1" s="1"/>
  <c r="Y4139" i="1"/>
  <c r="AA4139" i="1" s="1"/>
  <c r="Y4203" i="1"/>
  <c r="AA4203" i="1" s="1"/>
  <c r="Y4267" i="1"/>
  <c r="AA4267" i="1" s="1"/>
  <c r="Y4331" i="1"/>
  <c r="AA4331" i="1" s="1"/>
  <c r="Y4395" i="1"/>
  <c r="AA4395" i="1" s="1"/>
  <c r="Y4459" i="1"/>
  <c r="AA4459" i="1" s="1"/>
  <c r="Y4523" i="1"/>
  <c r="AA4523" i="1" s="1"/>
  <c r="Y4613" i="1"/>
  <c r="AA4613" i="1" s="1"/>
  <c r="Y4774" i="1"/>
  <c r="AA4774" i="1" s="1"/>
  <c r="Y5030" i="1"/>
  <c r="AA5030" i="1" s="1"/>
  <c r="Y5286" i="1"/>
  <c r="AA5286" i="1" s="1"/>
  <c r="Y5542" i="1"/>
  <c r="AA5542" i="1" s="1"/>
  <c r="Y5960" i="1"/>
  <c r="AA5960" i="1" s="1"/>
  <c r="Y18" i="1"/>
  <c r="AA18" i="1" s="1"/>
  <c r="Y30" i="1"/>
  <c r="AA30" i="1" s="1"/>
  <c r="Y46" i="1"/>
  <c r="AA46" i="1" s="1"/>
  <c r="Y50" i="1"/>
  <c r="AA50" i="1" s="1"/>
  <c r="Y62" i="1"/>
  <c r="AA62" i="1" s="1"/>
  <c r="Y78" i="1"/>
  <c r="AA78" i="1" s="1"/>
  <c r="Y86" i="1"/>
  <c r="AA86" i="1" s="1"/>
  <c r="Y102" i="1"/>
  <c r="AA102" i="1" s="1"/>
  <c r="Y114" i="1"/>
  <c r="AA114" i="1" s="1"/>
  <c r="Y126" i="1"/>
  <c r="AA126" i="1" s="1"/>
  <c r="Y142" i="1"/>
  <c r="AA142" i="1" s="1"/>
  <c r="Y154" i="1"/>
  <c r="AA154" i="1" s="1"/>
  <c r="Y166" i="1"/>
  <c r="AA166" i="1" s="1"/>
  <c r="Y174" i="1"/>
  <c r="AA174" i="1" s="1"/>
  <c r="Y186" i="1"/>
  <c r="AA186" i="1" s="1"/>
  <c r="Y198" i="1"/>
  <c r="AA198" i="1" s="1"/>
  <c r="Y210" i="1"/>
  <c r="AA210" i="1" s="1"/>
  <c r="Y218" i="1"/>
  <c r="AA218" i="1" s="1"/>
  <c r="Y230" i="1"/>
  <c r="AA230" i="1" s="1"/>
  <c r="Y242" i="1"/>
  <c r="AA242" i="1" s="1"/>
  <c r="Y254" i="1"/>
  <c r="AA254" i="1" s="1"/>
  <c r="Y262" i="1"/>
  <c r="AA262" i="1" s="1"/>
  <c r="Y278" i="1"/>
  <c r="AA278" i="1" s="1"/>
  <c r="Y290" i="1"/>
  <c r="AA290" i="1" s="1"/>
  <c r="Y302" i="1"/>
  <c r="AA302" i="1" s="1"/>
  <c r="Y310" i="1"/>
  <c r="AA310" i="1" s="1"/>
  <c r="Y322" i="1"/>
  <c r="AA322" i="1" s="1"/>
  <c r="Y334" i="1"/>
  <c r="AA334" i="1" s="1"/>
  <c r="Y342" i="1"/>
  <c r="AA342" i="1" s="1"/>
  <c r="Y354" i="1"/>
  <c r="AA354" i="1" s="1"/>
  <c r="Y366" i="1"/>
  <c r="AA366" i="1" s="1"/>
  <c r="Y378" i="1"/>
  <c r="AA378" i="1" s="1"/>
  <c r="Y390" i="1"/>
  <c r="AA390" i="1" s="1"/>
  <c r="Y406" i="1"/>
  <c r="AA406" i="1" s="1"/>
  <c r="Y418" i="1"/>
  <c r="AA418" i="1" s="1"/>
  <c r="Y426" i="1"/>
  <c r="AA426" i="1" s="1"/>
  <c r="Y438" i="1"/>
  <c r="AA438" i="1" s="1"/>
  <c r="Y454" i="1"/>
  <c r="AA454" i="1" s="1"/>
  <c r="Y466" i="1"/>
  <c r="AA466" i="1" s="1"/>
  <c r="Y478" i="1"/>
  <c r="AA478" i="1" s="1"/>
  <c r="Y486" i="1"/>
  <c r="AA486" i="1" s="1"/>
  <c r="Y498" i="1"/>
  <c r="AA498" i="1" s="1"/>
  <c r="Y510" i="1"/>
  <c r="AA510" i="1" s="1"/>
  <c r="Y522" i="1"/>
  <c r="AA522" i="1" s="1"/>
  <c r="Y534" i="1"/>
  <c r="AA534" i="1" s="1"/>
  <c r="Y546" i="1"/>
  <c r="AA546" i="1" s="1"/>
  <c r="Y550" i="1"/>
  <c r="AA550" i="1" s="1"/>
  <c r="Y562" i="1"/>
  <c r="AA562" i="1" s="1"/>
  <c r="Y574" i="1"/>
  <c r="AA574" i="1" s="1"/>
  <c r="Y586" i="1"/>
  <c r="AA586" i="1" s="1"/>
  <c r="Y594" i="1"/>
  <c r="AA594" i="1" s="1"/>
  <c r="Y606" i="1"/>
  <c r="AA606" i="1" s="1"/>
  <c r="Y618" i="1"/>
  <c r="AA618" i="1" s="1"/>
  <c r="Y630" i="1"/>
  <c r="AA630" i="1" s="1"/>
  <c r="Y638" i="1"/>
  <c r="AA638" i="1" s="1"/>
  <c r="Y650" i="1"/>
  <c r="AA650" i="1" s="1"/>
  <c r="Y662" i="1"/>
  <c r="AA662" i="1" s="1"/>
  <c r="Y674" i="1"/>
  <c r="AA674" i="1" s="1"/>
  <c r="Y686" i="1"/>
  <c r="AA686" i="1" s="1"/>
  <c r="Y702" i="1"/>
  <c r="AA702" i="1" s="1"/>
  <c r="Y714" i="1"/>
  <c r="AA714" i="1" s="1"/>
  <c r="Y726" i="1"/>
  <c r="AA726" i="1" s="1"/>
  <c r="Y730" i="1"/>
  <c r="AA730" i="1" s="1"/>
  <c r="Y742" i="1"/>
  <c r="AA742" i="1" s="1"/>
  <c r="Y754" i="1"/>
  <c r="AA754" i="1" s="1"/>
  <c r="Y766" i="1"/>
  <c r="AA766" i="1" s="1"/>
  <c r="Y778" i="1"/>
  <c r="AA778" i="1" s="1"/>
  <c r="Y790" i="1"/>
  <c r="AA790" i="1" s="1"/>
  <c r="Y798" i="1"/>
  <c r="AA798" i="1" s="1"/>
  <c r="Y814" i="1"/>
  <c r="AA814" i="1" s="1"/>
  <c r="Y822" i="1"/>
  <c r="AA822" i="1" s="1"/>
  <c r="Y834" i="1"/>
  <c r="AA834" i="1" s="1"/>
  <c r="Y850" i="1"/>
  <c r="AA850" i="1" s="1"/>
  <c r="Y858" i="1"/>
  <c r="AA858" i="1" s="1"/>
  <c r="Y866" i="1"/>
  <c r="AA866" i="1" s="1"/>
  <c r="Y878" i="1"/>
  <c r="AA878" i="1" s="1"/>
  <c r="Y890" i="1"/>
  <c r="AA890" i="1" s="1"/>
  <c r="Y902" i="1"/>
  <c r="AA902" i="1" s="1"/>
  <c r="Y918" i="1"/>
  <c r="AA918" i="1" s="1"/>
  <c r="Y930" i="1"/>
  <c r="AA930" i="1" s="1"/>
  <c r="Y938" i="1"/>
  <c r="AA938" i="1" s="1"/>
  <c r="Y946" i="1"/>
  <c r="AA946" i="1" s="1"/>
  <c r="Y958" i="1"/>
  <c r="AA958" i="1" s="1"/>
  <c r="Y970" i="1"/>
  <c r="AA970" i="1" s="1"/>
  <c r="Y982" i="1"/>
  <c r="AA982" i="1" s="1"/>
  <c r="Y998" i="1"/>
  <c r="AA998" i="1" s="1"/>
  <c r="Y1002" i="1"/>
  <c r="AA1002" i="1" s="1"/>
  <c r="Y1014" i="1"/>
  <c r="AA1014" i="1" s="1"/>
  <c r="Y1030" i="1"/>
  <c r="AA1030" i="1" s="1"/>
  <c r="Y1038" i="1"/>
  <c r="AA1038" i="1" s="1"/>
  <c r="Y1050" i="1"/>
  <c r="AA1050" i="1" s="1"/>
  <c r="Y1062" i="1"/>
  <c r="AA1062" i="1" s="1"/>
  <c r="Y1074" i="1"/>
  <c r="AA1074" i="1" s="1"/>
  <c r="Y1082" i="1"/>
  <c r="AA1082" i="1" s="1"/>
  <c r="Y1094" i="1"/>
  <c r="AA1094" i="1" s="1"/>
  <c r="Y1110" i="1"/>
  <c r="AA1110" i="1" s="1"/>
  <c r="Y1118" i="1"/>
  <c r="AA1118" i="1" s="1"/>
  <c r="Y1130" i="1"/>
  <c r="AA1130" i="1" s="1"/>
  <c r="Y1142" i="1"/>
  <c r="AA1142" i="1" s="1"/>
  <c r="Y1158" i="1"/>
  <c r="AA1158" i="1" s="1"/>
  <c r="Y1174" i="1"/>
  <c r="AA1174" i="1" s="1"/>
  <c r="Y1198" i="1"/>
  <c r="AA1198" i="1" s="1"/>
  <c r="Y1214" i="1"/>
  <c r="AA1214" i="1" s="1"/>
  <c r="Y1246" i="1"/>
  <c r="AA1246" i="1" s="1"/>
  <c r="Y1262" i="1"/>
  <c r="AA1262" i="1" s="1"/>
  <c r="Y1286" i="1"/>
  <c r="AA1286" i="1" s="1"/>
  <c r="Y1302" i="1"/>
  <c r="AA1302" i="1" s="1"/>
  <c r="Y1334" i="1"/>
  <c r="AA1334" i="1" s="1"/>
  <c r="Y1358" i="1"/>
  <c r="AA1358" i="1" s="1"/>
  <c r="Y1374" i="1"/>
  <c r="AA1374" i="1" s="1"/>
  <c r="Y1398" i="1"/>
  <c r="AA1398" i="1" s="1"/>
  <c r="Y1422" i="1"/>
  <c r="AA1422" i="1" s="1"/>
  <c r="Y1438" i="1"/>
  <c r="AA1438" i="1" s="1"/>
  <c r="Y1462" i="1"/>
  <c r="AA1462" i="1" s="1"/>
  <c r="Y1486" i="1"/>
  <c r="AA1486" i="1" s="1"/>
  <c r="Y1510" i="1"/>
  <c r="AA1510" i="1" s="1"/>
  <c r="Y1527" i="1"/>
  <c r="AA1527" i="1" s="1"/>
  <c r="Y1591" i="1"/>
  <c r="AA1591" i="1" s="1"/>
  <c r="Y1639" i="1"/>
  <c r="AA1639" i="1" s="1"/>
  <c r="Y1687" i="1"/>
  <c r="AA1687" i="1" s="1"/>
  <c r="Y1735" i="1"/>
  <c r="AA1735" i="1" s="1"/>
  <c r="Y1783" i="1"/>
  <c r="AA1783" i="1" s="1"/>
  <c r="Y1815" i="1"/>
  <c r="AA1815" i="1" s="1"/>
  <c r="Y1863" i="1"/>
  <c r="AA1863" i="1" s="1"/>
  <c r="Y1911" i="1"/>
  <c r="AA1911" i="1" s="1"/>
  <c r="Y1943" i="1"/>
  <c r="AA1943" i="1" s="1"/>
  <c r="Y1991" i="1"/>
  <c r="AA1991" i="1" s="1"/>
  <c r="Y2039" i="1"/>
  <c r="AA2039" i="1" s="1"/>
  <c r="Y2071" i="1"/>
  <c r="AA2071" i="1" s="1"/>
  <c r="Y2135" i="1"/>
  <c r="AA2135" i="1" s="1"/>
  <c r="Y2183" i="1"/>
  <c r="AA2183" i="1" s="1"/>
  <c r="Y2231" i="1"/>
  <c r="AA2231" i="1" s="1"/>
  <c r="Y2263" i="1"/>
  <c r="AA2263" i="1" s="1"/>
  <c r="Y2311" i="1"/>
  <c r="AA2311" i="1" s="1"/>
  <c r="Y2359" i="1"/>
  <c r="AA2359" i="1" s="1"/>
  <c r="Y2407" i="1"/>
  <c r="AA2407" i="1" s="1"/>
  <c r="Y2455" i="1"/>
  <c r="AA2455" i="1" s="1"/>
  <c r="Y2503" i="1"/>
  <c r="AA2503" i="1" s="1"/>
  <c r="Y2519" i="1"/>
  <c r="AA2519" i="1" s="1"/>
  <c r="Y2567" i="1"/>
  <c r="AA2567" i="1" s="1"/>
  <c r="Y2615" i="1"/>
  <c r="AA2615" i="1" s="1"/>
  <c r="Y2663" i="1"/>
  <c r="AA2663" i="1" s="1"/>
  <c r="Y2711" i="1"/>
  <c r="AA2711" i="1" s="1"/>
  <c r="Y2759" i="1"/>
  <c r="AA2759" i="1" s="1"/>
  <c r="Y2807" i="1"/>
  <c r="AA2807" i="1" s="1"/>
  <c r="Y2855" i="1"/>
  <c r="AA2855" i="1" s="1"/>
  <c r="Y2903" i="1"/>
  <c r="AA2903" i="1" s="1"/>
  <c r="Y2935" i="1"/>
  <c r="AA2935" i="1" s="1"/>
  <c r="Y2983" i="1"/>
  <c r="AA2983" i="1" s="1"/>
  <c r="Y3031" i="1"/>
  <c r="AA3031" i="1" s="1"/>
  <c r="Y3079" i="1"/>
  <c r="AA3079" i="1" s="1"/>
  <c r="Y3111" i="1"/>
  <c r="AA3111" i="1" s="1"/>
  <c r="Y3143" i="1"/>
  <c r="AA3143" i="1" s="1"/>
  <c r="Y3191" i="1"/>
  <c r="AA3191" i="1" s="1"/>
  <c r="Y3239" i="1"/>
  <c r="AA3239" i="1" s="1"/>
  <c r="Y3271" i="1"/>
  <c r="AA3271" i="1" s="1"/>
  <c r="Y3319" i="1"/>
  <c r="AA3319" i="1" s="1"/>
  <c r="Y3367" i="1"/>
  <c r="AA3367" i="1" s="1"/>
  <c r="Y3415" i="1"/>
  <c r="AA3415" i="1" s="1"/>
  <c r="Y3431" i="1"/>
  <c r="AA3431" i="1" s="1"/>
  <c r="Y3479" i="1"/>
  <c r="AA3479" i="1" s="1"/>
  <c r="Y3517" i="1"/>
  <c r="AA3517" i="1" s="1"/>
  <c r="Y3595" i="1"/>
  <c r="AA3595" i="1" s="1"/>
  <c r="Y3787" i="1"/>
  <c r="AA3787" i="1" s="1"/>
  <c r="Y4043" i="1"/>
  <c r="AA4043" i="1" s="1"/>
  <c r="Y4235" i="1"/>
  <c r="AA4235" i="1" s="1"/>
  <c r="Y4427" i="1"/>
  <c r="AA4427" i="1" s="1"/>
  <c r="Y4902" i="1"/>
  <c r="AA4902" i="1" s="1"/>
  <c r="Y19" i="1"/>
  <c r="AA19" i="1" s="1"/>
  <c r="Y31" i="1"/>
  <c r="AA31" i="1" s="1"/>
  <c r="Y43" i="1"/>
  <c r="AA43" i="1" s="1"/>
  <c r="Y51" i="1"/>
  <c r="AA51" i="1" s="1"/>
  <c r="Y67" i="1"/>
  <c r="AA67" i="1" s="1"/>
  <c r="Y79" i="1"/>
  <c r="AA79" i="1" s="1"/>
  <c r="Y87" i="1"/>
  <c r="AA87" i="1" s="1"/>
  <c r="Y99" i="1"/>
  <c r="AA99" i="1" s="1"/>
  <c r="Y111" i="1"/>
  <c r="AA111" i="1" s="1"/>
  <c r="Y119" i="1"/>
  <c r="AA119" i="1" s="1"/>
  <c r="Y131" i="1"/>
  <c r="AA131" i="1" s="1"/>
  <c r="Y139" i="1"/>
  <c r="AA139" i="1" s="1"/>
  <c r="Y151" i="1"/>
  <c r="AA151" i="1" s="1"/>
  <c r="Y163" i="1"/>
  <c r="AA163" i="1" s="1"/>
  <c r="Y17" i="1"/>
  <c r="AA17" i="1" s="1"/>
  <c r="Y21" i="1"/>
  <c r="AA21" i="1" s="1"/>
  <c r="Y25" i="1"/>
  <c r="AA25" i="1" s="1"/>
  <c r="Y29" i="1"/>
  <c r="AA29" i="1" s="1"/>
  <c r="Y33" i="1"/>
  <c r="AA33" i="1" s="1"/>
  <c r="Y37" i="1"/>
  <c r="AA37" i="1" s="1"/>
  <c r="Y41" i="1"/>
  <c r="AA41" i="1" s="1"/>
  <c r="Y45" i="1"/>
  <c r="AA45" i="1" s="1"/>
  <c r="Y49" i="1"/>
  <c r="AA49" i="1" s="1"/>
  <c r="Y53" i="1"/>
  <c r="AA53" i="1" s="1"/>
  <c r="Y57" i="1"/>
  <c r="AA57" i="1" s="1"/>
  <c r="Y61" i="1"/>
  <c r="AA61" i="1" s="1"/>
  <c r="Y65" i="1"/>
  <c r="AA65" i="1" s="1"/>
  <c r="Y69" i="1"/>
  <c r="AA69" i="1" s="1"/>
  <c r="Y73" i="1"/>
  <c r="AA73" i="1" s="1"/>
  <c r="Y77" i="1"/>
  <c r="AA77" i="1" s="1"/>
  <c r="Y81" i="1"/>
  <c r="AA81" i="1" s="1"/>
  <c r="Y85" i="1"/>
  <c r="AA85" i="1" s="1"/>
  <c r="Y89" i="1"/>
  <c r="AA89" i="1" s="1"/>
  <c r="Y93" i="1"/>
  <c r="AA93" i="1" s="1"/>
  <c r="Y97" i="1"/>
  <c r="AA97" i="1" s="1"/>
  <c r="Y101" i="1"/>
  <c r="AA101" i="1" s="1"/>
  <c r="Y105" i="1"/>
  <c r="AA105" i="1" s="1"/>
  <c r="Y109" i="1"/>
  <c r="AA109" i="1" s="1"/>
  <c r="Y113" i="1"/>
  <c r="AA113" i="1" s="1"/>
  <c r="Y117" i="1"/>
  <c r="AA117" i="1" s="1"/>
  <c r="Y121" i="1"/>
  <c r="AA121" i="1" s="1"/>
  <c r="Y125" i="1"/>
  <c r="AA125" i="1" s="1"/>
  <c r="Y129" i="1"/>
  <c r="AA129" i="1" s="1"/>
  <c r="Y133" i="1"/>
  <c r="AA133" i="1" s="1"/>
  <c r="Y137" i="1"/>
  <c r="AA137" i="1" s="1"/>
  <c r="Y141" i="1"/>
  <c r="AA141" i="1" s="1"/>
  <c r="Y145" i="1"/>
  <c r="AA145" i="1" s="1"/>
  <c r="Y149" i="1"/>
  <c r="AA149" i="1" s="1"/>
  <c r="Y153" i="1"/>
  <c r="AA153" i="1" s="1"/>
  <c r="Y157" i="1"/>
  <c r="AA157" i="1" s="1"/>
  <c r="Y161" i="1"/>
  <c r="AA161" i="1" s="1"/>
  <c r="Y165" i="1"/>
  <c r="AA165" i="1" s="1"/>
  <c r="Y169" i="1"/>
  <c r="AA169" i="1" s="1"/>
  <c r="Y173" i="1"/>
  <c r="AA173" i="1" s="1"/>
  <c r="Y177" i="1"/>
  <c r="AA177" i="1" s="1"/>
  <c r="Y181" i="1"/>
  <c r="AA181" i="1" s="1"/>
  <c r="Y185" i="1"/>
  <c r="AA185" i="1" s="1"/>
  <c r="Y189" i="1"/>
  <c r="AA189" i="1" s="1"/>
  <c r="Y193" i="1"/>
  <c r="AA193" i="1" s="1"/>
  <c r="Y197" i="1"/>
  <c r="AA197" i="1" s="1"/>
  <c r="Y201" i="1"/>
  <c r="AA201" i="1" s="1"/>
  <c r="Y205" i="1"/>
  <c r="AA205" i="1" s="1"/>
  <c r="Y209" i="1"/>
  <c r="AA209" i="1" s="1"/>
  <c r="Y213" i="1"/>
  <c r="AA213" i="1" s="1"/>
  <c r="Y217" i="1"/>
  <c r="AA217" i="1" s="1"/>
  <c r="Y221" i="1"/>
  <c r="AA221" i="1" s="1"/>
  <c r="Y225" i="1"/>
  <c r="AA225" i="1" s="1"/>
  <c r="Y229" i="1"/>
  <c r="AA229" i="1" s="1"/>
  <c r="Y233" i="1"/>
  <c r="AA233" i="1" s="1"/>
  <c r="Y237" i="1"/>
  <c r="AA237" i="1" s="1"/>
  <c r="Y241" i="1"/>
  <c r="AA241" i="1" s="1"/>
  <c r="Y245" i="1"/>
  <c r="AA245" i="1" s="1"/>
  <c r="Y249" i="1"/>
  <c r="AA249" i="1" s="1"/>
  <c r="Y253" i="1"/>
  <c r="AA253" i="1" s="1"/>
  <c r="Y257" i="1"/>
  <c r="AA257" i="1" s="1"/>
  <c r="Y261" i="1"/>
  <c r="AA261" i="1" s="1"/>
  <c r="Y265" i="1"/>
  <c r="AA265" i="1" s="1"/>
  <c r="Y269" i="1"/>
  <c r="AA269" i="1" s="1"/>
  <c r="Y273" i="1"/>
  <c r="AA273" i="1" s="1"/>
  <c r="Y277" i="1"/>
  <c r="AA277" i="1" s="1"/>
  <c r="Y281" i="1"/>
  <c r="AA281" i="1" s="1"/>
  <c r="Y285" i="1"/>
  <c r="AA285" i="1" s="1"/>
  <c r="Y289" i="1"/>
  <c r="AA289" i="1" s="1"/>
  <c r="Y293" i="1"/>
  <c r="AA293" i="1" s="1"/>
  <c r="Y297" i="1"/>
  <c r="AA297" i="1" s="1"/>
  <c r="Y301" i="1"/>
  <c r="AA301" i="1" s="1"/>
  <c r="Y305" i="1"/>
  <c r="AA305" i="1" s="1"/>
  <c r="Y309" i="1"/>
  <c r="AA309" i="1" s="1"/>
  <c r="Y313" i="1"/>
  <c r="AA313" i="1" s="1"/>
  <c r="Y317" i="1"/>
  <c r="AA317" i="1" s="1"/>
  <c r="Y321" i="1"/>
  <c r="AA321" i="1" s="1"/>
  <c r="Y325" i="1"/>
  <c r="AA325" i="1" s="1"/>
  <c r="Y329" i="1"/>
  <c r="AA329" i="1" s="1"/>
  <c r="Y333" i="1"/>
  <c r="AA333" i="1" s="1"/>
  <c r="Y337" i="1"/>
  <c r="AA337" i="1" s="1"/>
  <c r="Y341" i="1"/>
  <c r="AA341" i="1" s="1"/>
  <c r="Y345" i="1"/>
  <c r="AA345" i="1" s="1"/>
  <c r="Y349" i="1"/>
  <c r="AA349" i="1" s="1"/>
  <c r="Y353" i="1"/>
  <c r="AA353" i="1" s="1"/>
  <c r="Y357" i="1"/>
  <c r="AA357" i="1" s="1"/>
  <c r="Y361" i="1"/>
  <c r="AA361" i="1" s="1"/>
  <c r="Y365" i="1"/>
  <c r="AA365" i="1" s="1"/>
  <c r="Y369" i="1"/>
  <c r="AA369" i="1" s="1"/>
  <c r="Y373" i="1"/>
  <c r="AA373" i="1" s="1"/>
  <c r="Y377" i="1"/>
  <c r="AA377" i="1" s="1"/>
  <c r="Y381" i="1"/>
  <c r="AA381" i="1" s="1"/>
  <c r="Y385" i="1"/>
  <c r="AA385" i="1" s="1"/>
  <c r="Y389" i="1"/>
  <c r="AA389" i="1" s="1"/>
  <c r="Y393" i="1"/>
  <c r="AA393" i="1" s="1"/>
  <c r="Y397" i="1"/>
  <c r="AA397" i="1" s="1"/>
  <c r="Y401" i="1"/>
  <c r="AA401" i="1" s="1"/>
  <c r="Y405" i="1"/>
  <c r="AA405" i="1" s="1"/>
  <c r="Y409" i="1"/>
  <c r="AA409" i="1" s="1"/>
  <c r="Y413" i="1"/>
  <c r="AA413" i="1" s="1"/>
  <c r="Y417" i="1"/>
  <c r="AA417" i="1" s="1"/>
  <c r="Y421" i="1"/>
  <c r="AA421" i="1" s="1"/>
  <c r="Y425" i="1"/>
  <c r="AA425" i="1" s="1"/>
  <c r="Y429" i="1"/>
  <c r="AA429" i="1" s="1"/>
  <c r="Y433" i="1"/>
  <c r="AA433" i="1" s="1"/>
  <c r="Y437" i="1"/>
  <c r="AA437" i="1" s="1"/>
  <c r="Y441" i="1"/>
  <c r="AA441" i="1" s="1"/>
  <c r="Y445" i="1"/>
  <c r="AA445" i="1" s="1"/>
  <c r="Y449" i="1"/>
  <c r="AA449" i="1" s="1"/>
  <c r="Y453" i="1"/>
  <c r="AA453" i="1" s="1"/>
  <c r="Y457" i="1"/>
  <c r="AA457" i="1" s="1"/>
  <c r="Y461" i="1"/>
  <c r="AA461" i="1" s="1"/>
  <c r="Y465" i="1"/>
  <c r="AA465" i="1" s="1"/>
  <c r="Y469" i="1"/>
  <c r="AA469" i="1" s="1"/>
  <c r="Y473" i="1"/>
  <c r="AA473" i="1" s="1"/>
  <c r="Y477" i="1"/>
  <c r="AA477" i="1" s="1"/>
  <c r="Y481" i="1"/>
  <c r="AA481" i="1" s="1"/>
  <c r="Y485" i="1"/>
  <c r="AA485" i="1" s="1"/>
  <c r="Y489" i="1"/>
  <c r="AA489" i="1" s="1"/>
  <c r="Y493" i="1"/>
  <c r="AA493" i="1" s="1"/>
  <c r="Y497" i="1"/>
  <c r="AA497" i="1" s="1"/>
  <c r="Y501" i="1"/>
  <c r="AA501" i="1" s="1"/>
  <c r="Y505" i="1"/>
  <c r="AA505" i="1" s="1"/>
  <c r="Y509" i="1"/>
  <c r="AA509" i="1" s="1"/>
  <c r="Y513" i="1"/>
  <c r="AA513" i="1" s="1"/>
  <c r="Y517" i="1"/>
  <c r="AA517" i="1" s="1"/>
  <c r="Y521" i="1"/>
  <c r="AA521" i="1" s="1"/>
  <c r="Y525" i="1"/>
  <c r="AA525" i="1" s="1"/>
  <c r="Y529" i="1"/>
  <c r="AA529" i="1" s="1"/>
  <c r="Y533" i="1"/>
  <c r="AA533" i="1" s="1"/>
  <c r="Y537" i="1"/>
  <c r="AA537" i="1" s="1"/>
  <c r="Y541" i="1"/>
  <c r="AA541" i="1" s="1"/>
  <c r="Y545" i="1"/>
  <c r="AA545" i="1" s="1"/>
  <c r="Y549" i="1"/>
  <c r="AA549" i="1" s="1"/>
  <c r="Y553" i="1"/>
  <c r="AA553" i="1" s="1"/>
  <c r="Y557" i="1"/>
  <c r="AA557" i="1" s="1"/>
  <c r="Y561" i="1"/>
  <c r="AA561" i="1" s="1"/>
  <c r="Y565" i="1"/>
  <c r="AA565" i="1" s="1"/>
  <c r="Y569" i="1"/>
  <c r="AA569" i="1" s="1"/>
  <c r="Y573" i="1"/>
  <c r="AA573" i="1" s="1"/>
  <c r="Y577" i="1"/>
  <c r="AA577" i="1" s="1"/>
  <c r="Y581" i="1"/>
  <c r="AA581" i="1" s="1"/>
  <c r="Y585" i="1"/>
  <c r="AA585" i="1" s="1"/>
  <c r="Y589" i="1"/>
  <c r="AA589" i="1" s="1"/>
  <c r="Y593" i="1"/>
  <c r="AA593" i="1" s="1"/>
  <c r="Y597" i="1"/>
  <c r="AA597" i="1" s="1"/>
  <c r="Y601" i="1"/>
  <c r="AA601" i="1" s="1"/>
  <c r="Y605" i="1"/>
  <c r="AA605" i="1" s="1"/>
  <c r="Y609" i="1"/>
  <c r="AA609" i="1" s="1"/>
  <c r="Y613" i="1"/>
  <c r="AA613" i="1" s="1"/>
  <c r="Y617" i="1"/>
  <c r="AA617" i="1" s="1"/>
  <c r="Y621" i="1"/>
  <c r="AA621" i="1" s="1"/>
  <c r="Y625" i="1"/>
  <c r="AA625" i="1" s="1"/>
  <c r="Y629" i="1"/>
  <c r="AA629" i="1" s="1"/>
  <c r="Y633" i="1"/>
  <c r="AA633" i="1" s="1"/>
  <c r="Y637" i="1"/>
  <c r="AA637" i="1" s="1"/>
  <c r="Y641" i="1"/>
  <c r="AA641" i="1" s="1"/>
  <c r="Y645" i="1"/>
  <c r="AA645" i="1" s="1"/>
  <c r="Y649" i="1"/>
  <c r="AA649" i="1" s="1"/>
  <c r="Y653" i="1"/>
  <c r="AA653" i="1" s="1"/>
  <c r="Y657" i="1"/>
  <c r="AA657" i="1" s="1"/>
  <c r="Y661" i="1"/>
  <c r="AA661" i="1" s="1"/>
  <c r="Y665" i="1"/>
  <c r="AA665" i="1" s="1"/>
  <c r="Y669" i="1"/>
  <c r="AA669" i="1" s="1"/>
  <c r="Y673" i="1"/>
  <c r="AA673" i="1" s="1"/>
  <c r="Y677" i="1"/>
  <c r="AA677" i="1" s="1"/>
  <c r="Y681" i="1"/>
  <c r="AA681" i="1" s="1"/>
  <c r="Y685" i="1"/>
  <c r="AA685" i="1" s="1"/>
  <c r="Y689" i="1"/>
  <c r="AA689" i="1" s="1"/>
  <c r="Y693" i="1"/>
  <c r="AA693" i="1" s="1"/>
  <c r="Y697" i="1"/>
  <c r="AA697" i="1" s="1"/>
  <c r="Y701" i="1"/>
  <c r="AA701" i="1" s="1"/>
  <c r="Y705" i="1"/>
  <c r="AA705" i="1" s="1"/>
  <c r="Y709" i="1"/>
  <c r="AA709" i="1" s="1"/>
  <c r="Y713" i="1"/>
  <c r="AA713" i="1" s="1"/>
  <c r="Y717" i="1"/>
  <c r="AA717" i="1" s="1"/>
  <c r="Y721" i="1"/>
  <c r="AA721" i="1" s="1"/>
  <c r="Y725" i="1"/>
  <c r="AA725" i="1" s="1"/>
  <c r="Y729" i="1"/>
  <c r="AA729" i="1" s="1"/>
  <c r="Y733" i="1"/>
  <c r="AA733" i="1" s="1"/>
  <c r="Y737" i="1"/>
  <c r="AA737" i="1" s="1"/>
  <c r="Y741" i="1"/>
  <c r="AA741" i="1" s="1"/>
  <c r="Y745" i="1"/>
  <c r="AA745" i="1" s="1"/>
  <c r="Y749" i="1"/>
  <c r="AA749" i="1" s="1"/>
  <c r="Y753" i="1"/>
  <c r="AA753" i="1" s="1"/>
  <c r="Y757" i="1"/>
  <c r="AA757" i="1" s="1"/>
  <c r="Y761" i="1"/>
  <c r="AA761" i="1" s="1"/>
  <c r="Y765" i="1"/>
  <c r="AA765" i="1" s="1"/>
  <c r="Y769" i="1"/>
  <c r="AA769" i="1" s="1"/>
  <c r="Y773" i="1"/>
  <c r="AA773" i="1" s="1"/>
  <c r="Y777" i="1"/>
  <c r="AA777" i="1" s="1"/>
  <c r="Y781" i="1"/>
  <c r="AA781" i="1" s="1"/>
  <c r="Y785" i="1"/>
  <c r="AA785" i="1" s="1"/>
  <c r="Y789" i="1"/>
  <c r="AA789" i="1" s="1"/>
  <c r="Y793" i="1"/>
  <c r="AA793" i="1" s="1"/>
  <c r="Y797" i="1"/>
  <c r="AA797" i="1" s="1"/>
  <c r="Y801" i="1"/>
  <c r="AA801" i="1" s="1"/>
  <c r="Y805" i="1"/>
  <c r="AA805" i="1" s="1"/>
  <c r="Y809" i="1"/>
  <c r="AA809" i="1" s="1"/>
  <c r="Y813" i="1"/>
  <c r="AA813" i="1" s="1"/>
  <c r="Y817" i="1"/>
  <c r="AA817" i="1" s="1"/>
  <c r="Y821" i="1"/>
  <c r="AA821" i="1" s="1"/>
  <c r="Y825" i="1"/>
  <c r="AA825" i="1" s="1"/>
  <c r="Y829" i="1"/>
  <c r="AA829" i="1" s="1"/>
  <c r="Y833" i="1"/>
  <c r="AA833" i="1" s="1"/>
  <c r="Y837" i="1"/>
  <c r="AA837" i="1" s="1"/>
  <c r="Y841" i="1"/>
  <c r="AA841" i="1" s="1"/>
  <c r="Y845" i="1"/>
  <c r="AA845" i="1" s="1"/>
  <c r="Y849" i="1"/>
  <c r="AA849" i="1" s="1"/>
  <c r="Y853" i="1"/>
  <c r="AA853" i="1" s="1"/>
  <c r="Y857" i="1"/>
  <c r="AA857" i="1" s="1"/>
  <c r="Y861" i="1"/>
  <c r="AA861" i="1" s="1"/>
  <c r="Y865" i="1"/>
  <c r="AA865" i="1" s="1"/>
  <c r="Y869" i="1"/>
  <c r="AA869" i="1" s="1"/>
  <c r="Y873" i="1"/>
  <c r="AA873" i="1" s="1"/>
  <c r="Y877" i="1"/>
  <c r="AA877" i="1" s="1"/>
  <c r="Y881" i="1"/>
  <c r="AA881" i="1" s="1"/>
  <c r="Y885" i="1"/>
  <c r="AA885" i="1" s="1"/>
  <c r="Y889" i="1"/>
  <c r="AA889" i="1" s="1"/>
  <c r="Y893" i="1"/>
  <c r="AA893" i="1" s="1"/>
  <c r="Y897" i="1"/>
  <c r="AA897" i="1" s="1"/>
  <c r="Y901" i="1"/>
  <c r="AA901" i="1" s="1"/>
  <c r="Y905" i="1"/>
  <c r="AA905" i="1" s="1"/>
  <c r="Y909" i="1"/>
  <c r="AA909" i="1" s="1"/>
  <c r="Y913" i="1"/>
  <c r="AA913" i="1" s="1"/>
  <c r="Y917" i="1"/>
  <c r="AA917" i="1" s="1"/>
  <c r="Y921" i="1"/>
  <c r="AA921" i="1" s="1"/>
  <c r="Y925" i="1"/>
  <c r="AA925" i="1" s="1"/>
  <c r="Y929" i="1"/>
  <c r="AA929" i="1" s="1"/>
  <c r="Y933" i="1"/>
  <c r="AA933" i="1" s="1"/>
  <c r="Y937" i="1"/>
  <c r="AA937" i="1" s="1"/>
  <c r="Y941" i="1"/>
  <c r="AA941" i="1" s="1"/>
  <c r="Y945" i="1"/>
  <c r="AA945" i="1" s="1"/>
  <c r="Y949" i="1"/>
  <c r="AA949" i="1" s="1"/>
  <c r="Y953" i="1"/>
  <c r="AA953" i="1" s="1"/>
  <c r="Y957" i="1"/>
  <c r="AA957" i="1" s="1"/>
  <c r="Y961" i="1"/>
  <c r="AA961" i="1" s="1"/>
  <c r="Y965" i="1"/>
  <c r="AA965" i="1" s="1"/>
  <c r="Y969" i="1"/>
  <c r="AA969" i="1" s="1"/>
  <c r="Y973" i="1"/>
  <c r="AA973" i="1" s="1"/>
  <c r="Y977" i="1"/>
  <c r="AA977" i="1" s="1"/>
  <c r="Y981" i="1"/>
  <c r="AA981" i="1" s="1"/>
  <c r="Y985" i="1"/>
  <c r="AA985" i="1" s="1"/>
  <c r="Y989" i="1"/>
  <c r="AA989" i="1" s="1"/>
  <c r="Y993" i="1"/>
  <c r="AA993" i="1" s="1"/>
  <c r="Y997" i="1"/>
  <c r="AA997" i="1" s="1"/>
  <c r="Y1001" i="1"/>
  <c r="AA1001" i="1" s="1"/>
  <c r="Y1005" i="1"/>
  <c r="AA1005" i="1" s="1"/>
  <c r="Y1009" i="1"/>
  <c r="AA1009" i="1" s="1"/>
  <c r="Y1013" i="1"/>
  <c r="AA1013" i="1" s="1"/>
  <c r="Y1017" i="1"/>
  <c r="AA1017" i="1" s="1"/>
  <c r="Y1021" i="1"/>
  <c r="AA1021" i="1" s="1"/>
  <c r="Y1025" i="1"/>
  <c r="AA1025" i="1" s="1"/>
  <c r="Y1029" i="1"/>
  <c r="AA1029" i="1" s="1"/>
  <c r="Y1033" i="1"/>
  <c r="AA1033" i="1" s="1"/>
  <c r="Y1037" i="1"/>
  <c r="AA1037" i="1" s="1"/>
  <c r="Y1041" i="1"/>
  <c r="AA1041" i="1" s="1"/>
  <c r="Y1045" i="1"/>
  <c r="AA1045" i="1" s="1"/>
  <c r="Y1049" i="1"/>
  <c r="AA1049" i="1" s="1"/>
  <c r="Y1053" i="1"/>
  <c r="AA1053" i="1" s="1"/>
  <c r="Y1057" i="1"/>
  <c r="AA1057" i="1" s="1"/>
  <c r="Y1061" i="1"/>
  <c r="AA1061" i="1" s="1"/>
  <c r="Y1065" i="1"/>
  <c r="AA1065" i="1" s="1"/>
  <c r="Y1069" i="1"/>
  <c r="AA1069" i="1" s="1"/>
  <c r="Y1073" i="1"/>
  <c r="AA1073" i="1" s="1"/>
  <c r="Y1077" i="1"/>
  <c r="AA1077" i="1" s="1"/>
  <c r="Y1081" i="1"/>
  <c r="AA1081" i="1" s="1"/>
  <c r="Y1085" i="1"/>
  <c r="AA1085" i="1" s="1"/>
  <c r="Y1089" i="1"/>
  <c r="AA1089" i="1" s="1"/>
  <c r="Y1093" i="1"/>
  <c r="AA1093" i="1" s="1"/>
  <c r="Y1097" i="1"/>
  <c r="AA1097" i="1" s="1"/>
  <c r="Y1101" i="1"/>
  <c r="AA1101" i="1" s="1"/>
  <c r="Y1105" i="1"/>
  <c r="AA1105" i="1" s="1"/>
  <c r="Y1109" i="1"/>
  <c r="AA1109" i="1" s="1"/>
  <c r="Y1113" i="1"/>
  <c r="AA1113" i="1" s="1"/>
  <c r="Y1117" i="1"/>
  <c r="AA1117" i="1" s="1"/>
  <c r="Y1121" i="1"/>
  <c r="AA1121" i="1" s="1"/>
  <c r="Y1125" i="1"/>
  <c r="AA1125" i="1" s="1"/>
  <c r="Y1129" i="1"/>
  <c r="AA1129" i="1" s="1"/>
  <c r="Y1133" i="1"/>
  <c r="AA1133" i="1" s="1"/>
  <c r="Y1137" i="1"/>
  <c r="AA1137" i="1" s="1"/>
  <c r="Y1141" i="1"/>
  <c r="AA1141" i="1" s="1"/>
  <c r="Y1145" i="1"/>
  <c r="AA1145" i="1" s="1"/>
  <c r="Y1149" i="1"/>
  <c r="AA1149" i="1" s="1"/>
  <c r="Y1153" i="1"/>
  <c r="AA1153" i="1" s="1"/>
  <c r="Y1157" i="1"/>
  <c r="AA1157" i="1" s="1"/>
  <c r="Y1161" i="1"/>
  <c r="AA1161" i="1" s="1"/>
  <c r="Y1165" i="1"/>
  <c r="AA1165" i="1" s="1"/>
  <c r="Y1171" i="1"/>
  <c r="AA1171" i="1" s="1"/>
  <c r="Y1179" i="1"/>
  <c r="AA1179" i="1" s="1"/>
  <c r="Y1187" i="1"/>
  <c r="AA1187" i="1" s="1"/>
  <c r="Y1195" i="1"/>
  <c r="AA1195" i="1" s="1"/>
  <c r="Y1203" i="1"/>
  <c r="AA1203" i="1" s="1"/>
  <c r="Y1211" i="1"/>
  <c r="AA1211" i="1" s="1"/>
  <c r="Y1219" i="1"/>
  <c r="AA1219" i="1" s="1"/>
  <c r="Y1227" i="1"/>
  <c r="AA1227" i="1" s="1"/>
  <c r="Y1235" i="1"/>
  <c r="AA1235" i="1" s="1"/>
  <c r="Y1243" i="1"/>
  <c r="AA1243" i="1" s="1"/>
  <c r="Y1251" i="1"/>
  <c r="AA1251" i="1" s="1"/>
  <c r="Y1259" i="1"/>
  <c r="AA1259" i="1" s="1"/>
  <c r="Y1267" i="1"/>
  <c r="AA1267" i="1" s="1"/>
  <c r="Y1275" i="1"/>
  <c r="AA1275" i="1" s="1"/>
  <c r="Y1283" i="1"/>
  <c r="AA1283" i="1" s="1"/>
  <c r="Y1291" i="1"/>
  <c r="AA1291" i="1" s="1"/>
  <c r="Y1299" i="1"/>
  <c r="AA1299" i="1" s="1"/>
  <c r="Y1307" i="1"/>
  <c r="AA1307" i="1" s="1"/>
  <c r="Y1315" i="1"/>
  <c r="AA1315" i="1" s="1"/>
  <c r="Y1323" i="1"/>
  <c r="AA1323" i="1" s="1"/>
  <c r="Y1331" i="1"/>
  <c r="AA1331" i="1" s="1"/>
  <c r="Y1339" i="1"/>
  <c r="AA1339" i="1" s="1"/>
  <c r="Y1347" i="1"/>
  <c r="AA1347" i="1" s="1"/>
  <c r="Y1355" i="1"/>
  <c r="AA1355" i="1" s="1"/>
  <c r="Y1363" i="1"/>
  <c r="AA1363" i="1" s="1"/>
  <c r="Y1371" i="1"/>
  <c r="AA1371" i="1" s="1"/>
  <c r="Y1379" i="1"/>
  <c r="AA1379" i="1" s="1"/>
  <c r="Y1387" i="1"/>
  <c r="AA1387" i="1" s="1"/>
  <c r="Y1395" i="1"/>
  <c r="AA1395" i="1" s="1"/>
  <c r="Y1403" i="1"/>
  <c r="AA1403" i="1" s="1"/>
  <c r="Y1411" i="1"/>
  <c r="AA1411" i="1" s="1"/>
  <c r="Y1419" i="1"/>
  <c r="AA1419" i="1" s="1"/>
  <c r="Y1427" i="1"/>
  <c r="AA1427" i="1" s="1"/>
  <c r="Y1435" i="1"/>
  <c r="AA1435" i="1" s="1"/>
  <c r="Y1443" i="1"/>
  <c r="AA1443" i="1" s="1"/>
  <c r="Y1451" i="1"/>
  <c r="AA1451" i="1" s="1"/>
  <c r="Y1459" i="1"/>
  <c r="AA1459" i="1" s="1"/>
  <c r="Y1467" i="1"/>
  <c r="AA1467" i="1" s="1"/>
  <c r="Y1475" i="1"/>
  <c r="AA1475" i="1" s="1"/>
  <c r="Y1483" i="1"/>
  <c r="AA1483" i="1" s="1"/>
  <c r="Y1491" i="1"/>
  <c r="AA1491" i="1" s="1"/>
  <c r="Y1499" i="1"/>
  <c r="AA1499" i="1" s="1"/>
  <c r="Y1507" i="1"/>
  <c r="AA1507" i="1" s="1"/>
  <c r="Y1515" i="1"/>
  <c r="AA1515" i="1" s="1"/>
  <c r="Y1523" i="1"/>
  <c r="AA1523" i="1" s="1"/>
  <c r="Y1539" i="1"/>
  <c r="AA1539" i="1" s="1"/>
  <c r="Y1555" i="1"/>
  <c r="AA1555" i="1" s="1"/>
  <c r="Y1571" i="1"/>
  <c r="AA1571" i="1" s="1"/>
  <c r="Y1587" i="1"/>
  <c r="AA1587" i="1" s="1"/>
  <c r="Y1603" i="1"/>
  <c r="AA1603" i="1" s="1"/>
  <c r="Y1619" i="1"/>
  <c r="AA1619" i="1" s="1"/>
  <c r="Y1635" i="1"/>
  <c r="AA1635" i="1" s="1"/>
  <c r="Y1651" i="1"/>
  <c r="AA1651" i="1" s="1"/>
  <c r="Y1667" i="1"/>
  <c r="AA1667" i="1" s="1"/>
  <c r="Y1683" i="1"/>
  <c r="AA1683" i="1" s="1"/>
  <c r="Y1699" i="1"/>
  <c r="AA1699" i="1" s="1"/>
  <c r="Y1715" i="1"/>
  <c r="AA1715" i="1" s="1"/>
  <c r="Y1731" i="1"/>
  <c r="AA1731" i="1" s="1"/>
  <c r="Y1747" i="1"/>
  <c r="AA1747" i="1" s="1"/>
  <c r="Y1763" i="1"/>
  <c r="AA1763" i="1" s="1"/>
  <c r="Y1779" i="1"/>
  <c r="AA1779" i="1" s="1"/>
  <c r="Y1795" i="1"/>
  <c r="AA1795" i="1" s="1"/>
  <c r="Y1811" i="1"/>
  <c r="AA1811" i="1" s="1"/>
  <c r="Y1827" i="1"/>
  <c r="AA1827" i="1" s="1"/>
  <c r="Y1843" i="1"/>
  <c r="AA1843" i="1" s="1"/>
  <c r="Y1859" i="1"/>
  <c r="AA1859" i="1" s="1"/>
  <c r="Y1875" i="1"/>
  <c r="AA1875" i="1" s="1"/>
  <c r="Y1891" i="1"/>
  <c r="AA1891" i="1" s="1"/>
  <c r="Y1907" i="1"/>
  <c r="AA1907" i="1" s="1"/>
  <c r="Y1923" i="1"/>
  <c r="AA1923" i="1" s="1"/>
  <c r="Y1939" i="1"/>
  <c r="AA1939" i="1" s="1"/>
  <c r="Y1955" i="1"/>
  <c r="AA1955" i="1" s="1"/>
  <c r="Y1971" i="1"/>
  <c r="AA1971" i="1" s="1"/>
  <c r="Y1987" i="1"/>
  <c r="AA1987" i="1" s="1"/>
  <c r="Y2003" i="1"/>
  <c r="AA2003" i="1" s="1"/>
  <c r="Y2019" i="1"/>
  <c r="AA2019" i="1" s="1"/>
  <c r="Y2035" i="1"/>
  <c r="AA2035" i="1" s="1"/>
  <c r="Y2051" i="1"/>
  <c r="AA2051" i="1" s="1"/>
  <c r="Y2067" i="1"/>
  <c r="AA2067" i="1" s="1"/>
  <c r="Y2083" i="1"/>
  <c r="AA2083" i="1" s="1"/>
  <c r="Y2099" i="1"/>
  <c r="AA2099" i="1" s="1"/>
  <c r="Y2115" i="1"/>
  <c r="AA2115" i="1" s="1"/>
  <c r="Y2131" i="1"/>
  <c r="AA2131" i="1" s="1"/>
  <c r="Y2147" i="1"/>
  <c r="AA2147" i="1" s="1"/>
  <c r="Y2163" i="1"/>
  <c r="AA2163" i="1" s="1"/>
  <c r="Y2179" i="1"/>
  <c r="AA2179" i="1" s="1"/>
  <c r="Y2195" i="1"/>
  <c r="AA2195" i="1" s="1"/>
  <c r="Y2211" i="1"/>
  <c r="AA2211" i="1" s="1"/>
  <c r="Y2227" i="1"/>
  <c r="AA2227" i="1" s="1"/>
  <c r="Y2243" i="1"/>
  <c r="AA2243" i="1" s="1"/>
  <c r="Y2259" i="1"/>
  <c r="AA2259" i="1" s="1"/>
  <c r="Y2275" i="1"/>
  <c r="AA2275" i="1" s="1"/>
  <c r="Y2291" i="1"/>
  <c r="AA2291" i="1" s="1"/>
  <c r="Y2307" i="1"/>
  <c r="AA2307" i="1" s="1"/>
  <c r="Y2323" i="1"/>
  <c r="AA2323" i="1" s="1"/>
  <c r="Y2339" i="1"/>
  <c r="AA2339" i="1" s="1"/>
  <c r="Y2355" i="1"/>
  <c r="AA2355" i="1" s="1"/>
  <c r="Y2371" i="1"/>
  <c r="AA2371" i="1" s="1"/>
  <c r="Y2387" i="1"/>
  <c r="AA2387" i="1" s="1"/>
  <c r="Y2403" i="1"/>
  <c r="AA2403" i="1" s="1"/>
  <c r="Y2419" i="1"/>
  <c r="AA2419" i="1" s="1"/>
  <c r="Y2435" i="1"/>
  <c r="AA2435" i="1" s="1"/>
  <c r="Y2451" i="1"/>
  <c r="AA2451" i="1" s="1"/>
  <c r="Y2467" i="1"/>
  <c r="AA2467" i="1" s="1"/>
  <c r="Y2483" i="1"/>
  <c r="AA2483" i="1" s="1"/>
  <c r="Y2499" i="1"/>
  <c r="AA2499" i="1" s="1"/>
  <c r="Y2515" i="1"/>
  <c r="AA2515" i="1" s="1"/>
  <c r="Y2531" i="1"/>
  <c r="AA2531" i="1" s="1"/>
  <c r="Y2547" i="1"/>
  <c r="AA2547" i="1" s="1"/>
  <c r="Y2563" i="1"/>
  <c r="AA2563" i="1" s="1"/>
  <c r="Y2579" i="1"/>
  <c r="AA2579" i="1" s="1"/>
  <c r="Y2595" i="1"/>
  <c r="AA2595" i="1" s="1"/>
  <c r="Y2611" i="1"/>
  <c r="AA2611" i="1" s="1"/>
  <c r="Y2627" i="1"/>
  <c r="AA2627" i="1" s="1"/>
  <c r="Y2643" i="1"/>
  <c r="AA2643" i="1" s="1"/>
  <c r="Y2659" i="1"/>
  <c r="AA2659" i="1" s="1"/>
  <c r="Y2675" i="1"/>
  <c r="AA2675" i="1" s="1"/>
  <c r="Y2691" i="1"/>
  <c r="AA2691" i="1" s="1"/>
  <c r="Y2707" i="1"/>
  <c r="AA2707" i="1" s="1"/>
  <c r="Y2723" i="1"/>
  <c r="AA2723" i="1" s="1"/>
  <c r="Y2739" i="1"/>
  <c r="AA2739" i="1" s="1"/>
  <c r="Y2755" i="1"/>
  <c r="AA2755" i="1" s="1"/>
  <c r="Y2771" i="1"/>
  <c r="AA2771" i="1" s="1"/>
  <c r="Y2787" i="1"/>
  <c r="AA2787" i="1" s="1"/>
  <c r="Y2803" i="1"/>
  <c r="AA2803" i="1" s="1"/>
  <c r="Y2819" i="1"/>
  <c r="AA2819" i="1" s="1"/>
  <c r="Y2835" i="1"/>
  <c r="AA2835" i="1" s="1"/>
  <c r="Y2851" i="1"/>
  <c r="AA2851" i="1" s="1"/>
  <c r="Y2867" i="1"/>
  <c r="AA2867" i="1" s="1"/>
  <c r="Y2883" i="1"/>
  <c r="AA2883" i="1" s="1"/>
  <c r="Y2899" i="1"/>
  <c r="AA2899" i="1" s="1"/>
  <c r="Y2915" i="1"/>
  <c r="AA2915" i="1" s="1"/>
  <c r="Y2931" i="1"/>
  <c r="AA2931" i="1" s="1"/>
  <c r="Y2947" i="1"/>
  <c r="AA2947" i="1" s="1"/>
  <c r="Y2963" i="1"/>
  <c r="AA2963" i="1" s="1"/>
  <c r="Y2979" i="1"/>
  <c r="AA2979" i="1" s="1"/>
  <c r="Y2995" i="1"/>
  <c r="AA2995" i="1" s="1"/>
  <c r="Y3011" i="1"/>
  <c r="AA3011" i="1" s="1"/>
  <c r="Y3027" i="1"/>
  <c r="AA3027" i="1" s="1"/>
  <c r="Y3043" i="1"/>
  <c r="AA3043" i="1" s="1"/>
  <c r="Y3059" i="1"/>
  <c r="AA3059" i="1" s="1"/>
  <c r="Y3075" i="1"/>
  <c r="AA3075" i="1" s="1"/>
  <c r="Y3091" i="1"/>
  <c r="AA3091" i="1" s="1"/>
  <c r="Y3107" i="1"/>
  <c r="AA3107" i="1" s="1"/>
  <c r="Y3123" i="1"/>
  <c r="AA3123" i="1" s="1"/>
  <c r="Y3139" i="1"/>
  <c r="AA3139" i="1" s="1"/>
  <c r="Y3155" i="1"/>
  <c r="AA3155" i="1" s="1"/>
  <c r="Y3171" i="1"/>
  <c r="AA3171" i="1" s="1"/>
  <c r="Y3187" i="1"/>
  <c r="AA3187" i="1" s="1"/>
  <c r="Y3203" i="1"/>
  <c r="AA3203" i="1" s="1"/>
  <c r="Y3219" i="1"/>
  <c r="AA3219" i="1" s="1"/>
  <c r="Y3235" i="1"/>
  <c r="AA3235" i="1" s="1"/>
  <c r="Y3251" i="1"/>
  <c r="AA3251" i="1" s="1"/>
  <c r="Y3267" i="1"/>
  <c r="AA3267" i="1" s="1"/>
  <c r="Y3283" i="1"/>
  <c r="AA3283" i="1" s="1"/>
  <c r="Y3299" i="1"/>
  <c r="AA3299" i="1" s="1"/>
  <c r="Y3315" i="1"/>
  <c r="AA3315" i="1" s="1"/>
  <c r="Y3331" i="1"/>
  <c r="AA3331" i="1" s="1"/>
  <c r="Y3347" i="1"/>
  <c r="AA3347" i="1" s="1"/>
  <c r="Y3363" i="1"/>
  <c r="AA3363" i="1" s="1"/>
  <c r="Y3379" i="1"/>
  <c r="AA3379" i="1" s="1"/>
  <c r="Y3395" i="1"/>
  <c r="AA3395" i="1" s="1"/>
  <c r="Y3411" i="1"/>
  <c r="AA3411" i="1" s="1"/>
  <c r="Y3427" i="1"/>
  <c r="AA3427" i="1" s="1"/>
  <c r="Y3443" i="1"/>
  <c r="AA3443" i="1" s="1"/>
  <c r="Y3459" i="1"/>
  <c r="AA3459" i="1" s="1"/>
  <c r="Y3475" i="1"/>
  <c r="AA3475" i="1" s="1"/>
  <c r="Y3491" i="1"/>
  <c r="AA3491" i="1" s="1"/>
  <c r="Y3511" i="1"/>
  <c r="AA3511" i="1" s="1"/>
  <c r="Y3533" i="1"/>
  <c r="AA3533" i="1" s="1"/>
  <c r="Y3554" i="1"/>
  <c r="AA3554" i="1" s="1"/>
  <c r="Y3579" i="1"/>
  <c r="AA3579" i="1" s="1"/>
  <c r="Y3643" i="1"/>
  <c r="AA3643" i="1" s="1"/>
  <c r="Y3707" i="1"/>
  <c r="AA3707" i="1" s="1"/>
  <c r="Y3771" i="1"/>
  <c r="AA3771" i="1" s="1"/>
  <c r="Y3835" i="1"/>
  <c r="AA3835" i="1" s="1"/>
  <c r="Y3899" i="1"/>
  <c r="AA3899" i="1" s="1"/>
  <c r="Y3963" i="1"/>
  <c r="AA3963" i="1" s="1"/>
  <c r="Y4027" i="1"/>
  <c r="AA4027" i="1" s="1"/>
  <c r="Y4091" i="1"/>
  <c r="AA4091" i="1" s="1"/>
  <c r="Y4155" i="1"/>
  <c r="AA4155" i="1" s="1"/>
  <c r="Y4219" i="1"/>
  <c r="AA4219" i="1" s="1"/>
  <c r="Y4283" i="1"/>
  <c r="AA4283" i="1" s="1"/>
  <c r="Y4347" i="1"/>
  <c r="AA4347" i="1" s="1"/>
  <c r="Y4411" i="1"/>
  <c r="AA4411" i="1" s="1"/>
  <c r="Y4475" i="1"/>
  <c r="AA4475" i="1" s="1"/>
  <c r="Y4539" i="1"/>
  <c r="AA4539" i="1" s="1"/>
  <c r="Y4645" i="1"/>
  <c r="AA4645" i="1" s="1"/>
  <c r="Y4838" i="1"/>
  <c r="AA4838" i="1" s="1"/>
  <c r="Y5094" i="1"/>
  <c r="AA5094" i="1" s="1"/>
  <c r="Y5350" i="1"/>
  <c r="AA5350" i="1" s="1"/>
  <c r="Y5606" i="1"/>
  <c r="AA5606" i="1" s="1"/>
  <c r="Y6216" i="1"/>
  <c r="AA6216" i="1" s="1"/>
  <c r="AA7859" i="1"/>
  <c r="AA7630" i="1"/>
  <c r="AA7566" i="1"/>
  <c r="AA7502" i="1"/>
  <c r="AA7438" i="1"/>
  <c r="AA7374" i="1"/>
  <c r="AA7262" i="1"/>
  <c r="AA7329" i="1"/>
  <c r="AA7265" i="1"/>
  <c r="AA7244" i="1"/>
  <c r="AA6974" i="1"/>
  <c r="AA6782" i="1"/>
  <c r="AA6852" i="1"/>
  <c r="AA6335" i="1"/>
  <c r="AA6122" i="1"/>
  <c r="AA5662" i="1"/>
  <c r="AA5278" i="1"/>
  <c r="AA5809" i="1"/>
  <c r="AA5984" i="1"/>
  <c r="AA6594" i="1"/>
  <c r="AA5667" i="1"/>
  <c r="AA7116" i="1"/>
  <c r="AA6626" i="1"/>
  <c r="AA4946" i="1"/>
  <c r="AA6752" i="1"/>
  <c r="AA4291" i="1"/>
  <c r="AA4699" i="1"/>
  <c r="AA4763" i="1"/>
  <c r="AA4955" i="1"/>
  <c r="AA5019" i="1"/>
  <c r="AA5215" i="1"/>
  <c r="AA3164" i="1"/>
  <c r="AA4288" i="1"/>
  <c r="AA4616" i="1"/>
  <c r="AA4680" i="1"/>
  <c r="AA4872" i="1"/>
  <c r="AA4936" i="1"/>
  <c r="AA4940" i="1"/>
  <c r="AA5068" i="1"/>
  <c r="AA5128" i="1"/>
  <c r="AA5196" i="1"/>
  <c r="AA5324" i="1"/>
  <c r="AA5452" i="1"/>
  <c r="AA5840" i="1"/>
  <c r="AA5928" i="1"/>
  <c r="AA6100" i="1"/>
  <c r="AA6172" i="1"/>
  <c r="AA6228" i="1"/>
  <c r="AA2805" i="1"/>
  <c r="AA5221" i="1"/>
  <c r="AA5747" i="1"/>
  <c r="AA5827" i="1"/>
  <c r="AA6211" i="1"/>
  <c r="AA6495" i="1"/>
  <c r="AA6623" i="1"/>
  <c r="AA6683" i="1"/>
  <c r="AA6895" i="1"/>
  <c r="AA6931" i="1"/>
  <c r="AA7059" i="1"/>
  <c r="AA7347" i="1"/>
  <c r="AA7395" i="1"/>
  <c r="AA7411" i="1"/>
  <c r="AA7527" i="1"/>
  <c r="AA7571" i="1"/>
  <c r="AA7655" i="1"/>
  <c r="AA7663" i="1"/>
  <c r="AA7715" i="1"/>
  <c r="AA7727" i="1"/>
  <c r="AA7831" i="1"/>
  <c r="AA7835" i="1"/>
  <c r="AA7839" i="1"/>
  <c r="AA7843" i="1"/>
  <c r="AA7959" i="1"/>
  <c r="AA7963" i="1"/>
  <c r="AA7983" i="1"/>
  <c r="AA7724" i="1"/>
  <c r="AA7756" i="1"/>
  <c r="AA7784" i="1"/>
  <c r="AA7820" i="1"/>
  <c r="AA7884" i="1"/>
  <c r="AA7948" i="1"/>
  <c r="AA7984" i="1"/>
  <c r="AA8012" i="1"/>
  <c r="AA3721" i="1"/>
  <c r="AA3670" i="1"/>
  <c r="AA3734" i="1"/>
  <c r="AA3926" i="1"/>
  <c r="AA3990" i="1"/>
  <c r="AA4182" i="1"/>
  <c r="AA4246" i="1"/>
  <c r="AA4438" i="1"/>
  <c r="AA4502" i="1"/>
  <c r="AA5334" i="1"/>
  <c r="AA5717" i="1"/>
  <c r="AA5813" i="1"/>
  <c r="AA5855" i="1"/>
  <c r="AA5898" i="1"/>
  <c r="AA6069" i="1"/>
  <c r="AA6303" i="1"/>
  <c r="AA6428" i="1"/>
  <c r="AA6552" i="1"/>
  <c r="AA6556" i="1"/>
  <c r="AA6584" i="1"/>
  <c r="AA6684" i="1"/>
  <c r="AA6800" i="1"/>
  <c r="AA6844" i="1"/>
  <c r="AA7080" i="1"/>
  <c r="AA7148" i="1"/>
  <c r="AA7240" i="1"/>
  <c r="AA7304" i="1"/>
  <c r="AA7484" i="1"/>
  <c r="AA7540" i="1"/>
  <c r="AA7612" i="1"/>
  <c r="AA7660" i="1"/>
  <c r="AA7692" i="1"/>
  <c r="AA7788" i="1"/>
  <c r="AA7852" i="1"/>
  <c r="AA7916" i="1"/>
  <c r="AA7980" i="1"/>
  <c r="AA3881" i="1"/>
  <c r="AA3945" i="1"/>
  <c r="AA4297" i="1"/>
  <c r="AA4809" i="1"/>
  <c r="AA5001" i="1"/>
  <c r="AA5225" i="1"/>
  <c r="AA4578" i="1"/>
  <c r="AA5346" i="1"/>
  <c r="AA6306" i="1"/>
  <c r="AA6370" i="1"/>
  <c r="AA6562" i="1"/>
  <c r="AA6690" i="1"/>
  <c r="AA6914" i="1"/>
  <c r="AA7138" i="1"/>
  <c r="AA7378" i="1"/>
  <c r="AA7570" i="1"/>
  <c r="AA7722" i="1"/>
  <c r="AA7754" i="1"/>
  <c r="AA7786" i="1"/>
  <c r="AA7818" i="1"/>
  <c r="AA7850" i="1"/>
  <c r="AA7882" i="1"/>
  <c r="AA7914" i="1"/>
  <c r="AA7946" i="1"/>
  <c r="AA7978" i="1"/>
  <c r="AA8010" i="1"/>
  <c r="AA6406" i="1"/>
  <c r="AA7662" i="1"/>
  <c r="AA3674" i="1"/>
  <c r="AA4634" i="1"/>
  <c r="AA6673" i="1"/>
  <c r="AA6897" i="1"/>
  <c r="AA7009" i="1"/>
  <c r="AA7441" i="1"/>
  <c r="AA7705" i="1"/>
  <c r="AA7737" i="1"/>
  <c r="AA7769" i="1"/>
  <c r="AA7897" i="1"/>
  <c r="AA7929" i="1"/>
  <c r="AA7961" i="1"/>
  <c r="AA7993" i="1"/>
  <c r="AA5958" i="1"/>
  <c r="AA6001" i="1"/>
  <c r="AA6150" i="1"/>
  <c r="AA6299" i="1"/>
  <c r="AA6437" i="1"/>
  <c r="AA7029" i="1"/>
  <c r="AA7365" i="1"/>
  <c r="AA7517" i="1"/>
  <c r="AA7637" i="1"/>
  <c r="AA7901" i="1"/>
  <c r="AA1810" i="1"/>
  <c r="AA2066" i="1"/>
  <c r="AA2322" i="1"/>
  <c r="AA2578" i="1"/>
  <c r="AA2706" i="1"/>
  <c r="AA3090" i="1"/>
  <c r="AA3218" i="1"/>
  <c r="AA3698" i="1"/>
  <c r="AA7342" i="1"/>
  <c r="AA7470" i="1"/>
  <c r="AA7534" i="1"/>
  <c r="AA7598" i="1"/>
  <c r="AA7790" i="1"/>
  <c r="AA7982" i="1"/>
  <c r="AA8014" i="1"/>
  <c r="AA5385" i="1"/>
  <c r="AA5718" i="1"/>
  <c r="AA6729" i="1"/>
  <c r="AA7449" i="1"/>
  <c r="AA7569" i="1"/>
  <c r="AA7617" i="1"/>
  <c r="AA7801" i="1"/>
  <c r="AA7833" i="1"/>
  <c r="AA786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6" i="1"/>
  <c r="T207" i="1"/>
  <c r="T208" i="1"/>
  <c r="T209" i="1"/>
  <c r="T210" i="1"/>
  <c r="T211" i="1"/>
  <c r="T212" i="1"/>
  <c r="T213" i="1"/>
  <c r="T214" i="1"/>
  <c r="T215" i="1"/>
  <c r="T216" i="1"/>
  <c r="T217" i="1"/>
  <c r="T218" i="1"/>
  <c r="T219" i="1"/>
  <c r="T220" i="1"/>
  <c r="T221" i="1"/>
  <c r="T222" i="1"/>
  <c r="T223" i="1"/>
  <c r="T224" i="1"/>
  <c r="T225" i="1"/>
  <c r="T226" i="1"/>
  <c r="T227" i="1"/>
  <c r="T228" i="1"/>
  <c r="T229" i="1"/>
  <c r="T230" i="1"/>
  <c r="T231" i="1"/>
  <c r="T232" i="1"/>
  <c r="T233" i="1"/>
  <c r="T234" i="1"/>
  <c r="T235" i="1"/>
  <c r="T236" i="1"/>
  <c r="T237" i="1"/>
  <c r="T238" i="1"/>
  <c r="T239" i="1"/>
  <c r="T240" i="1"/>
  <c r="T241" i="1"/>
  <c r="T242" i="1"/>
  <c r="T243" i="1"/>
  <c r="T244" i="1"/>
  <c r="T245" i="1"/>
  <c r="T246" i="1"/>
  <c r="T247" i="1"/>
  <c r="T248" i="1"/>
  <c r="T249" i="1"/>
  <c r="T250" i="1"/>
  <c r="T251" i="1"/>
  <c r="T252" i="1"/>
  <c r="T253" i="1"/>
  <c r="T254" i="1"/>
  <c r="T255" i="1"/>
  <c r="T256" i="1"/>
  <c r="T257" i="1"/>
  <c r="T258" i="1"/>
  <c r="T259" i="1"/>
  <c r="T260" i="1"/>
  <c r="T261" i="1"/>
  <c r="T262" i="1"/>
  <c r="T263" i="1"/>
  <c r="T264" i="1"/>
  <c r="T265" i="1"/>
  <c r="T266" i="1"/>
  <c r="T267" i="1"/>
  <c r="T268" i="1"/>
  <c r="T269" i="1"/>
  <c r="T270" i="1"/>
  <c r="T271" i="1"/>
  <c r="T272" i="1"/>
  <c r="T273" i="1"/>
  <c r="T274" i="1"/>
  <c r="T275" i="1"/>
  <c r="T276" i="1"/>
  <c r="T277" i="1"/>
  <c r="T278" i="1"/>
  <c r="T279" i="1"/>
  <c r="T280" i="1"/>
  <c r="T281" i="1"/>
  <c r="T282" i="1"/>
  <c r="T283" i="1"/>
  <c r="T284" i="1"/>
  <c r="T285" i="1"/>
  <c r="T286" i="1"/>
  <c r="T287" i="1"/>
  <c r="T288" i="1"/>
  <c r="T289" i="1"/>
  <c r="T290" i="1"/>
  <c r="T291" i="1"/>
  <c r="T292" i="1"/>
  <c r="T293" i="1"/>
  <c r="T294" i="1"/>
  <c r="T295" i="1"/>
  <c r="T296" i="1"/>
  <c r="T297" i="1"/>
  <c r="T298" i="1"/>
  <c r="T299" i="1"/>
  <c r="T300" i="1"/>
  <c r="T301" i="1"/>
  <c r="T302" i="1"/>
  <c r="T303" i="1"/>
  <c r="T304" i="1"/>
  <c r="T305" i="1"/>
  <c r="T306" i="1"/>
  <c r="T307" i="1"/>
  <c r="T308" i="1"/>
  <c r="T309" i="1"/>
  <c r="T310" i="1"/>
  <c r="T311" i="1"/>
  <c r="T312" i="1"/>
  <c r="T313" i="1"/>
  <c r="T314" i="1"/>
  <c r="T315" i="1"/>
  <c r="T316" i="1"/>
  <c r="T317" i="1"/>
  <c r="T318" i="1"/>
  <c r="T319" i="1"/>
  <c r="T320" i="1"/>
  <c r="T321" i="1"/>
  <c r="T322" i="1"/>
  <c r="T323" i="1"/>
  <c r="T324" i="1"/>
  <c r="T325" i="1"/>
  <c r="T326" i="1"/>
  <c r="T327" i="1"/>
  <c r="T328" i="1"/>
  <c r="T329" i="1"/>
  <c r="T330" i="1"/>
  <c r="T331" i="1"/>
  <c r="T332" i="1"/>
  <c r="T333" i="1"/>
  <c r="T334" i="1"/>
  <c r="T335" i="1"/>
  <c r="T336" i="1"/>
  <c r="T337" i="1"/>
  <c r="T338" i="1"/>
  <c r="T339" i="1"/>
  <c r="T340" i="1"/>
  <c r="T341" i="1"/>
  <c r="T342" i="1"/>
  <c r="T343" i="1"/>
  <c r="T344" i="1"/>
  <c r="T345" i="1"/>
  <c r="T346" i="1"/>
  <c r="T347" i="1"/>
  <c r="T348" i="1"/>
  <c r="T349" i="1"/>
  <c r="T350" i="1"/>
  <c r="T351" i="1"/>
  <c r="T352" i="1"/>
  <c r="T353" i="1"/>
  <c r="T354" i="1"/>
  <c r="T355" i="1"/>
  <c r="T356" i="1"/>
  <c r="T357" i="1"/>
  <c r="T358" i="1"/>
  <c r="T359" i="1"/>
  <c r="T360" i="1"/>
  <c r="T361" i="1"/>
  <c r="T362" i="1"/>
  <c r="T363" i="1"/>
  <c r="T364" i="1"/>
  <c r="T365" i="1"/>
  <c r="T366" i="1"/>
  <c r="T367" i="1"/>
  <c r="T368" i="1"/>
  <c r="T369" i="1"/>
  <c r="T370" i="1"/>
  <c r="T371" i="1"/>
  <c r="T372" i="1"/>
  <c r="T373" i="1"/>
  <c r="T374" i="1"/>
  <c r="T375" i="1"/>
  <c r="T376" i="1"/>
  <c r="T377" i="1"/>
  <c r="T378" i="1"/>
  <c r="T379" i="1"/>
  <c r="T380" i="1"/>
  <c r="T381" i="1"/>
  <c r="T382" i="1"/>
  <c r="T383" i="1"/>
  <c r="T384" i="1"/>
  <c r="T385" i="1"/>
  <c r="T386" i="1"/>
  <c r="T387" i="1"/>
  <c r="T388" i="1"/>
  <c r="T389" i="1"/>
  <c r="T390" i="1"/>
  <c r="T391" i="1"/>
  <c r="T392" i="1"/>
  <c r="T393" i="1"/>
  <c r="T394" i="1"/>
  <c r="T395" i="1"/>
  <c r="T396" i="1"/>
  <c r="T397" i="1"/>
  <c r="T398" i="1"/>
  <c r="T399" i="1"/>
  <c r="T400" i="1"/>
  <c r="T401" i="1"/>
  <c r="T402" i="1"/>
  <c r="T403" i="1"/>
  <c r="T404" i="1"/>
  <c r="T405" i="1"/>
  <c r="T406" i="1"/>
  <c r="T407" i="1"/>
  <c r="T408" i="1"/>
  <c r="T409" i="1"/>
  <c r="T410" i="1"/>
  <c r="T411" i="1"/>
  <c r="T412" i="1"/>
  <c r="T413" i="1"/>
  <c r="T414" i="1"/>
  <c r="T415" i="1"/>
  <c r="T416" i="1"/>
  <c r="T417" i="1"/>
  <c r="T418" i="1"/>
  <c r="T419" i="1"/>
  <c r="T420" i="1"/>
  <c r="T421" i="1"/>
  <c r="T422" i="1"/>
  <c r="T423" i="1"/>
  <c r="T424" i="1"/>
  <c r="T425" i="1"/>
  <c r="T426" i="1"/>
  <c r="T427" i="1"/>
  <c r="T428" i="1"/>
  <c r="T429" i="1"/>
  <c r="T430" i="1"/>
  <c r="T431" i="1"/>
  <c r="T432" i="1"/>
  <c r="T433" i="1"/>
  <c r="T434" i="1"/>
  <c r="T435" i="1"/>
  <c r="T436" i="1"/>
  <c r="T437" i="1"/>
  <c r="T438" i="1"/>
  <c r="T439" i="1"/>
  <c r="T440" i="1"/>
  <c r="T441" i="1"/>
  <c r="T442" i="1"/>
  <c r="T443" i="1"/>
  <c r="T444" i="1"/>
  <c r="T445" i="1"/>
  <c r="T446" i="1"/>
  <c r="T447" i="1"/>
  <c r="T448" i="1"/>
  <c r="T449" i="1"/>
  <c r="T450" i="1"/>
  <c r="T451" i="1"/>
  <c r="T452" i="1"/>
  <c r="T453" i="1"/>
  <c r="T454" i="1"/>
  <c r="T455" i="1"/>
  <c r="T456" i="1"/>
  <c r="T457" i="1"/>
  <c r="T458" i="1"/>
  <c r="T459" i="1"/>
  <c r="T460" i="1"/>
  <c r="T461" i="1"/>
  <c r="T462" i="1"/>
  <c r="T463" i="1"/>
  <c r="T464" i="1"/>
  <c r="T465" i="1"/>
  <c r="T466" i="1"/>
  <c r="T467" i="1"/>
  <c r="T468" i="1"/>
  <c r="T469" i="1"/>
  <c r="T470" i="1"/>
  <c r="T471" i="1"/>
  <c r="T472" i="1"/>
  <c r="T473" i="1"/>
  <c r="T474" i="1"/>
  <c r="T475" i="1"/>
  <c r="T476" i="1"/>
  <c r="T477" i="1"/>
  <c r="T478" i="1"/>
  <c r="T479" i="1"/>
  <c r="T480" i="1"/>
  <c r="T481" i="1"/>
  <c r="T482" i="1"/>
  <c r="T483" i="1"/>
  <c r="T484" i="1"/>
  <c r="T485" i="1"/>
  <c r="T486" i="1"/>
  <c r="T487" i="1"/>
  <c r="T488" i="1"/>
  <c r="T489" i="1"/>
  <c r="T490" i="1"/>
  <c r="T491" i="1"/>
  <c r="T492" i="1"/>
  <c r="T493" i="1"/>
  <c r="T494" i="1"/>
  <c r="T495" i="1"/>
  <c r="T496" i="1"/>
  <c r="T497" i="1"/>
  <c r="T498" i="1"/>
  <c r="T499" i="1"/>
  <c r="T500" i="1"/>
  <c r="T501" i="1"/>
  <c r="T502" i="1"/>
  <c r="T503" i="1"/>
  <c r="T504" i="1"/>
  <c r="T505" i="1"/>
  <c r="T506" i="1"/>
  <c r="T507" i="1"/>
  <c r="T508" i="1"/>
  <c r="T509" i="1"/>
  <c r="T510" i="1"/>
  <c r="T511" i="1"/>
  <c r="T512" i="1"/>
  <c r="T513" i="1"/>
  <c r="T514" i="1"/>
  <c r="T515" i="1"/>
  <c r="T516" i="1"/>
  <c r="T517" i="1"/>
  <c r="T518" i="1"/>
  <c r="T519" i="1"/>
  <c r="T520" i="1"/>
  <c r="T521" i="1"/>
  <c r="T522" i="1"/>
  <c r="T523" i="1"/>
  <c r="T524" i="1"/>
  <c r="T525" i="1"/>
  <c r="T526" i="1"/>
  <c r="T527" i="1"/>
  <c r="T528" i="1"/>
  <c r="T529" i="1"/>
  <c r="T530" i="1"/>
  <c r="T531" i="1"/>
  <c r="T532" i="1"/>
  <c r="T533" i="1"/>
  <c r="T534" i="1"/>
  <c r="T535" i="1"/>
  <c r="T536" i="1"/>
  <c r="T537" i="1"/>
  <c r="T538" i="1"/>
  <c r="T539" i="1"/>
  <c r="T540" i="1"/>
  <c r="T541" i="1"/>
  <c r="T542" i="1"/>
  <c r="T543" i="1"/>
  <c r="T544" i="1"/>
  <c r="T545" i="1"/>
  <c r="T546" i="1"/>
  <c r="T547" i="1"/>
  <c r="T548" i="1"/>
  <c r="T549" i="1"/>
  <c r="T550" i="1"/>
  <c r="T551" i="1"/>
  <c r="T552" i="1"/>
  <c r="T553" i="1"/>
  <c r="T554" i="1"/>
  <c r="T555" i="1"/>
  <c r="T556" i="1"/>
  <c r="T557" i="1"/>
  <c r="T558" i="1"/>
  <c r="T559" i="1"/>
  <c r="T560" i="1"/>
  <c r="T561" i="1"/>
  <c r="T562" i="1"/>
  <c r="T563" i="1"/>
  <c r="T564" i="1"/>
  <c r="T565" i="1"/>
  <c r="T566" i="1"/>
  <c r="T567" i="1"/>
  <c r="T568" i="1"/>
  <c r="T569" i="1"/>
  <c r="T570" i="1"/>
  <c r="T571" i="1"/>
  <c r="T572" i="1"/>
  <c r="T573" i="1"/>
  <c r="T574" i="1"/>
  <c r="T575" i="1"/>
  <c r="T576" i="1"/>
  <c r="T577" i="1"/>
  <c r="T578" i="1"/>
  <c r="T579" i="1"/>
  <c r="T580" i="1"/>
  <c r="T581" i="1"/>
  <c r="T582" i="1"/>
  <c r="T583" i="1"/>
  <c r="T584" i="1"/>
  <c r="T585" i="1"/>
  <c r="T586" i="1"/>
  <c r="T587" i="1"/>
  <c r="T588" i="1"/>
  <c r="T589" i="1"/>
  <c r="T590" i="1"/>
  <c r="T591" i="1"/>
  <c r="T592" i="1"/>
  <c r="T593" i="1"/>
  <c r="T594" i="1"/>
  <c r="T595" i="1"/>
  <c r="T596" i="1"/>
  <c r="T597" i="1"/>
  <c r="T598" i="1"/>
  <c r="T599" i="1"/>
  <c r="T600" i="1"/>
  <c r="T601" i="1"/>
  <c r="T602" i="1"/>
  <c r="T603" i="1"/>
  <c r="T604" i="1"/>
  <c r="T605" i="1"/>
  <c r="T606" i="1"/>
  <c r="T607" i="1"/>
  <c r="T608" i="1"/>
  <c r="T609" i="1"/>
  <c r="T610" i="1"/>
  <c r="T611" i="1"/>
  <c r="T612" i="1"/>
  <c r="T613" i="1"/>
  <c r="T614" i="1"/>
  <c r="T615" i="1"/>
  <c r="T616" i="1"/>
  <c r="T617" i="1"/>
  <c r="T618" i="1"/>
  <c r="T619" i="1"/>
  <c r="T620" i="1"/>
  <c r="T621" i="1"/>
  <c r="T622" i="1"/>
  <c r="T623" i="1"/>
  <c r="T624" i="1"/>
  <c r="T625" i="1"/>
  <c r="T626" i="1"/>
  <c r="T627" i="1"/>
  <c r="T628" i="1"/>
  <c r="T629" i="1"/>
  <c r="T630" i="1"/>
  <c r="T631" i="1"/>
  <c r="T632" i="1"/>
  <c r="T633" i="1"/>
  <c r="T634" i="1"/>
  <c r="T635" i="1"/>
  <c r="T636" i="1"/>
  <c r="T637" i="1"/>
  <c r="T638" i="1"/>
  <c r="T639" i="1"/>
  <c r="T640" i="1"/>
  <c r="T641" i="1"/>
  <c r="T642" i="1"/>
  <c r="T643" i="1"/>
  <c r="T644" i="1"/>
  <c r="T645" i="1"/>
  <c r="T646" i="1"/>
  <c r="T647" i="1"/>
  <c r="T648" i="1"/>
  <c r="T649" i="1"/>
  <c r="T650" i="1"/>
  <c r="T651" i="1"/>
  <c r="T652" i="1"/>
  <c r="T653" i="1"/>
  <c r="T654" i="1"/>
  <c r="T655" i="1"/>
  <c r="T656" i="1"/>
  <c r="T657" i="1"/>
  <c r="T658" i="1"/>
  <c r="T659" i="1"/>
  <c r="T660" i="1"/>
  <c r="T661" i="1"/>
  <c r="T662" i="1"/>
  <c r="T663" i="1"/>
  <c r="T664" i="1"/>
  <c r="T665" i="1"/>
  <c r="T666" i="1"/>
  <c r="T667" i="1"/>
  <c r="T668" i="1"/>
  <c r="T669" i="1"/>
  <c r="T670" i="1"/>
  <c r="T671" i="1"/>
  <c r="T672" i="1"/>
  <c r="T673" i="1"/>
  <c r="T674" i="1"/>
  <c r="T675" i="1"/>
  <c r="T676" i="1"/>
  <c r="T677" i="1"/>
  <c r="T678" i="1"/>
  <c r="T679" i="1"/>
  <c r="T680" i="1"/>
  <c r="T681" i="1"/>
  <c r="T682" i="1"/>
  <c r="T683" i="1"/>
  <c r="T684" i="1"/>
  <c r="T685" i="1"/>
  <c r="T686" i="1"/>
  <c r="T687" i="1"/>
  <c r="T688" i="1"/>
  <c r="T689" i="1"/>
  <c r="T690" i="1"/>
  <c r="T691" i="1"/>
  <c r="T692" i="1"/>
  <c r="T693" i="1"/>
  <c r="T694" i="1"/>
  <c r="T695" i="1"/>
  <c r="T696" i="1"/>
  <c r="T697" i="1"/>
  <c r="T698" i="1"/>
  <c r="T699" i="1"/>
  <c r="T700" i="1"/>
  <c r="T701" i="1"/>
  <c r="T702" i="1"/>
  <c r="T703" i="1"/>
  <c r="T704" i="1"/>
  <c r="T705" i="1"/>
  <c r="T706" i="1"/>
  <c r="T707" i="1"/>
  <c r="T708" i="1"/>
  <c r="T709" i="1"/>
  <c r="T710" i="1"/>
  <c r="T711" i="1"/>
  <c r="T712" i="1"/>
  <c r="T713" i="1"/>
  <c r="T714" i="1"/>
  <c r="T715" i="1"/>
  <c r="T716" i="1"/>
  <c r="T717" i="1"/>
  <c r="T718" i="1"/>
  <c r="T719" i="1"/>
  <c r="T720" i="1"/>
  <c r="T721" i="1"/>
  <c r="T722" i="1"/>
  <c r="T723" i="1"/>
  <c r="T724" i="1"/>
  <c r="T725" i="1"/>
  <c r="T726" i="1"/>
  <c r="T727" i="1"/>
  <c r="T728" i="1"/>
  <c r="T729" i="1"/>
  <c r="T730" i="1"/>
  <c r="T731" i="1"/>
  <c r="T732" i="1"/>
  <c r="T733" i="1"/>
  <c r="T734" i="1"/>
  <c r="T735" i="1"/>
  <c r="T736" i="1"/>
  <c r="T737" i="1"/>
  <c r="T738" i="1"/>
  <c r="T739" i="1"/>
  <c r="T740" i="1"/>
  <c r="T741" i="1"/>
  <c r="T742" i="1"/>
  <c r="T743" i="1"/>
  <c r="T744" i="1"/>
  <c r="T745" i="1"/>
  <c r="T746" i="1"/>
  <c r="T747" i="1"/>
  <c r="T748" i="1"/>
  <c r="T749" i="1"/>
  <c r="T750" i="1"/>
  <c r="T751" i="1"/>
  <c r="T752" i="1"/>
  <c r="T753" i="1"/>
  <c r="T754" i="1"/>
  <c r="T755" i="1"/>
  <c r="T756" i="1"/>
  <c r="T757" i="1"/>
  <c r="T758" i="1"/>
  <c r="T759" i="1"/>
  <c r="T760" i="1"/>
  <c r="T761" i="1"/>
  <c r="T762" i="1"/>
  <c r="T763" i="1"/>
  <c r="T764" i="1"/>
  <c r="T765" i="1"/>
  <c r="T766" i="1"/>
  <c r="T767" i="1"/>
  <c r="T768" i="1"/>
  <c r="T769" i="1"/>
  <c r="T770" i="1"/>
  <c r="T771" i="1"/>
  <c r="T772" i="1"/>
  <c r="T773" i="1"/>
  <c r="T774" i="1"/>
  <c r="T775" i="1"/>
  <c r="T776" i="1"/>
  <c r="T777" i="1"/>
  <c r="T778" i="1"/>
  <c r="T779" i="1"/>
  <c r="T780" i="1"/>
  <c r="T781" i="1"/>
  <c r="T782" i="1"/>
  <c r="T783" i="1"/>
  <c r="T784" i="1"/>
  <c r="T785" i="1"/>
  <c r="T786" i="1"/>
  <c r="T787" i="1"/>
  <c r="T788" i="1"/>
  <c r="T789" i="1"/>
  <c r="T790" i="1"/>
  <c r="T791" i="1"/>
  <c r="T792" i="1"/>
  <c r="T793" i="1"/>
  <c r="T794" i="1"/>
  <c r="T795" i="1"/>
  <c r="T796" i="1"/>
  <c r="T797" i="1"/>
  <c r="T798" i="1"/>
  <c r="T799" i="1"/>
  <c r="T800" i="1"/>
  <c r="T801" i="1"/>
  <c r="T802" i="1"/>
  <c r="T803" i="1"/>
  <c r="T804" i="1"/>
  <c r="T805" i="1"/>
  <c r="T806" i="1"/>
  <c r="T807" i="1"/>
  <c r="T808" i="1"/>
  <c r="T809" i="1"/>
  <c r="T810" i="1"/>
  <c r="T811" i="1"/>
  <c r="T812" i="1"/>
  <c r="T813" i="1"/>
  <c r="T814" i="1"/>
  <c r="T815" i="1"/>
  <c r="T816" i="1"/>
  <c r="T817" i="1"/>
  <c r="T818" i="1"/>
  <c r="T819" i="1"/>
  <c r="T820" i="1"/>
  <c r="T821" i="1"/>
  <c r="T822" i="1"/>
  <c r="T823" i="1"/>
  <c r="T824" i="1"/>
  <c r="T825" i="1"/>
  <c r="T826" i="1"/>
  <c r="T827" i="1"/>
  <c r="T828" i="1"/>
  <c r="T829" i="1"/>
  <c r="T830" i="1"/>
  <c r="T831" i="1"/>
  <c r="T832" i="1"/>
  <c r="T833" i="1"/>
  <c r="T834" i="1"/>
  <c r="T835" i="1"/>
  <c r="T836" i="1"/>
  <c r="T837" i="1"/>
  <c r="T838" i="1"/>
  <c r="T839" i="1"/>
  <c r="T840" i="1"/>
  <c r="T841" i="1"/>
  <c r="T842" i="1"/>
  <c r="T843" i="1"/>
  <c r="T844" i="1"/>
  <c r="T845" i="1"/>
  <c r="T846" i="1"/>
  <c r="T847" i="1"/>
  <c r="T848" i="1"/>
  <c r="T849" i="1"/>
  <c r="T850" i="1"/>
  <c r="T851" i="1"/>
  <c r="T852" i="1"/>
  <c r="T853" i="1"/>
  <c r="T854" i="1"/>
  <c r="T855" i="1"/>
  <c r="T856" i="1"/>
  <c r="T857" i="1"/>
  <c r="T858" i="1"/>
  <c r="T859" i="1"/>
  <c r="T860" i="1"/>
  <c r="T861" i="1"/>
  <c r="T862" i="1"/>
  <c r="T863" i="1"/>
  <c r="T864" i="1"/>
  <c r="T865" i="1"/>
  <c r="T866" i="1"/>
  <c r="T867" i="1"/>
  <c r="T868" i="1"/>
  <c r="T869" i="1"/>
  <c r="T870" i="1"/>
  <c r="T871" i="1"/>
  <c r="T872" i="1"/>
  <c r="T873" i="1"/>
  <c r="T874" i="1"/>
  <c r="T875" i="1"/>
  <c r="T876" i="1"/>
  <c r="T877" i="1"/>
  <c r="T878" i="1"/>
  <c r="T879" i="1"/>
  <c r="T880" i="1"/>
  <c r="T881" i="1"/>
  <c r="T882" i="1"/>
  <c r="T883" i="1"/>
  <c r="T884" i="1"/>
  <c r="T885" i="1"/>
  <c r="T886" i="1"/>
  <c r="T887" i="1"/>
  <c r="T888" i="1"/>
  <c r="T889" i="1"/>
  <c r="T890" i="1"/>
  <c r="T891" i="1"/>
  <c r="T892" i="1"/>
  <c r="T893" i="1"/>
  <c r="T894" i="1"/>
  <c r="T895" i="1"/>
  <c r="T896" i="1"/>
  <c r="T897" i="1"/>
  <c r="T898" i="1"/>
  <c r="T899" i="1"/>
  <c r="T900" i="1"/>
  <c r="T901" i="1"/>
  <c r="T902" i="1"/>
  <c r="T903" i="1"/>
  <c r="T904" i="1"/>
  <c r="T905" i="1"/>
  <c r="T906" i="1"/>
  <c r="T907" i="1"/>
  <c r="T908" i="1"/>
  <c r="T909" i="1"/>
  <c r="T910" i="1"/>
  <c r="T911" i="1"/>
  <c r="T912" i="1"/>
  <c r="T913" i="1"/>
  <c r="T914" i="1"/>
  <c r="T915" i="1"/>
  <c r="T916" i="1"/>
  <c r="T917" i="1"/>
  <c r="T918" i="1"/>
  <c r="T919" i="1"/>
  <c r="T920" i="1"/>
  <c r="T921" i="1"/>
  <c r="T922" i="1"/>
  <c r="T923" i="1"/>
  <c r="T924" i="1"/>
  <c r="T925" i="1"/>
  <c r="T926" i="1"/>
  <c r="T927" i="1"/>
  <c r="T928" i="1"/>
  <c r="T929" i="1"/>
  <c r="T930" i="1"/>
  <c r="T931" i="1"/>
  <c r="T932" i="1"/>
  <c r="T933" i="1"/>
  <c r="T934" i="1"/>
  <c r="T935" i="1"/>
  <c r="T936" i="1"/>
  <c r="T937" i="1"/>
  <c r="T938" i="1"/>
  <c r="T939" i="1"/>
  <c r="T940" i="1"/>
  <c r="T941" i="1"/>
  <c r="T942" i="1"/>
  <c r="T943" i="1"/>
  <c r="T944" i="1"/>
  <c r="T945" i="1"/>
  <c r="T946" i="1"/>
  <c r="T947" i="1"/>
  <c r="T948" i="1"/>
  <c r="T949" i="1"/>
  <c r="T950" i="1"/>
  <c r="T951" i="1"/>
  <c r="T952" i="1"/>
  <c r="T953" i="1"/>
  <c r="T954" i="1"/>
  <c r="T955" i="1"/>
  <c r="T956" i="1"/>
  <c r="T957" i="1"/>
  <c r="T958" i="1"/>
  <c r="T959" i="1"/>
  <c r="T960" i="1"/>
  <c r="T961" i="1"/>
  <c r="T962" i="1"/>
  <c r="T963" i="1"/>
  <c r="T964" i="1"/>
  <c r="T965" i="1"/>
  <c r="T966" i="1"/>
  <c r="T967" i="1"/>
  <c r="T968" i="1"/>
  <c r="T969" i="1"/>
  <c r="T970" i="1"/>
  <c r="T971" i="1"/>
  <c r="T972" i="1"/>
  <c r="T973" i="1"/>
  <c r="T974" i="1"/>
  <c r="T975" i="1"/>
  <c r="T976" i="1"/>
  <c r="T977" i="1"/>
  <c r="T978" i="1"/>
  <c r="T979" i="1"/>
  <c r="T980" i="1"/>
  <c r="T981" i="1"/>
  <c r="T982" i="1"/>
  <c r="T983" i="1"/>
  <c r="T984" i="1"/>
  <c r="T985" i="1"/>
  <c r="T986" i="1"/>
  <c r="T987" i="1"/>
  <c r="T988" i="1"/>
  <c r="T989" i="1"/>
  <c r="T990" i="1"/>
  <c r="T991" i="1"/>
  <c r="T992" i="1"/>
  <c r="T993" i="1"/>
  <c r="T994" i="1"/>
  <c r="T995" i="1"/>
  <c r="T996" i="1"/>
  <c r="T997" i="1"/>
  <c r="T998" i="1"/>
  <c r="T999" i="1"/>
  <c r="T1000" i="1"/>
  <c r="T1001" i="1"/>
  <c r="T1002" i="1"/>
  <c r="T1003" i="1"/>
  <c r="T1004" i="1"/>
  <c r="T1005" i="1"/>
  <c r="T1006" i="1"/>
  <c r="T1007" i="1"/>
  <c r="T1008" i="1"/>
  <c r="T1009" i="1"/>
  <c r="T1010" i="1"/>
  <c r="T1011" i="1"/>
  <c r="T1012" i="1"/>
  <c r="T1013" i="1"/>
  <c r="T1014" i="1"/>
  <c r="T1015" i="1"/>
  <c r="T1016" i="1"/>
  <c r="T1017" i="1"/>
  <c r="T1018" i="1"/>
  <c r="T1019" i="1"/>
  <c r="T1020" i="1"/>
  <c r="T1021" i="1"/>
  <c r="T1022" i="1"/>
  <c r="T1023" i="1"/>
  <c r="T1024" i="1"/>
  <c r="T1025" i="1"/>
  <c r="T1026" i="1"/>
  <c r="T1027" i="1"/>
  <c r="T1028" i="1"/>
  <c r="T1029" i="1"/>
  <c r="T1030" i="1"/>
  <c r="T1031" i="1"/>
  <c r="T1032" i="1"/>
  <c r="T1033" i="1"/>
  <c r="T1034" i="1"/>
  <c r="T1035" i="1"/>
  <c r="T1036" i="1"/>
  <c r="T1037" i="1"/>
  <c r="T1038" i="1"/>
  <c r="T1039" i="1"/>
  <c r="T1040" i="1"/>
  <c r="T1041" i="1"/>
  <c r="T1042" i="1"/>
  <c r="T1043" i="1"/>
  <c r="T1044" i="1"/>
  <c r="T1045" i="1"/>
  <c r="T1046" i="1"/>
  <c r="T1047" i="1"/>
  <c r="T1048" i="1"/>
  <c r="T1049" i="1"/>
  <c r="T1050" i="1"/>
  <c r="T1051" i="1"/>
  <c r="T1052" i="1"/>
  <c r="T1053" i="1"/>
  <c r="T1054" i="1"/>
  <c r="T1055" i="1"/>
  <c r="T1056" i="1"/>
  <c r="T1057" i="1"/>
  <c r="T1058" i="1"/>
  <c r="T1059" i="1"/>
  <c r="T1060" i="1"/>
  <c r="T1061" i="1"/>
  <c r="T1062" i="1"/>
  <c r="T1063" i="1"/>
  <c r="T1064" i="1"/>
  <c r="T1065" i="1"/>
  <c r="T1066" i="1"/>
  <c r="T1067" i="1"/>
  <c r="T1068" i="1"/>
  <c r="T1069" i="1"/>
  <c r="T1070" i="1"/>
  <c r="T1071" i="1"/>
  <c r="T1072" i="1"/>
  <c r="T1073" i="1"/>
  <c r="T1074" i="1"/>
  <c r="T1075" i="1"/>
  <c r="T1076" i="1"/>
  <c r="T1077" i="1"/>
  <c r="T1078" i="1"/>
  <c r="T1079" i="1"/>
  <c r="T1080" i="1"/>
  <c r="T1081" i="1"/>
  <c r="T1082" i="1"/>
  <c r="T1083" i="1"/>
  <c r="T1084" i="1"/>
  <c r="T1085" i="1"/>
  <c r="T1086" i="1"/>
  <c r="T1087" i="1"/>
  <c r="T1088" i="1"/>
  <c r="T1089" i="1"/>
  <c r="T1090" i="1"/>
  <c r="T1091" i="1"/>
  <c r="T1092" i="1"/>
  <c r="T1093" i="1"/>
  <c r="T1094" i="1"/>
  <c r="T1095" i="1"/>
  <c r="T1096" i="1"/>
  <c r="T1097" i="1"/>
  <c r="T1098" i="1"/>
  <c r="T1099" i="1"/>
  <c r="T1100" i="1"/>
  <c r="T1101" i="1"/>
  <c r="T1102" i="1"/>
  <c r="T1103" i="1"/>
  <c r="T1104" i="1"/>
  <c r="T1105" i="1"/>
  <c r="T1106" i="1"/>
  <c r="T1107" i="1"/>
  <c r="T1108" i="1"/>
  <c r="T1109" i="1"/>
  <c r="T1110" i="1"/>
  <c r="T1111" i="1"/>
  <c r="T1112" i="1"/>
  <c r="T1113" i="1"/>
  <c r="T1114" i="1"/>
  <c r="T1115" i="1"/>
  <c r="T1116" i="1"/>
  <c r="T1117" i="1"/>
  <c r="T1118" i="1"/>
  <c r="T1119" i="1"/>
  <c r="T1120" i="1"/>
  <c r="T1121" i="1"/>
  <c r="T1122" i="1"/>
  <c r="T1123" i="1"/>
  <c r="T1124" i="1"/>
  <c r="T1125" i="1"/>
  <c r="T1126" i="1"/>
  <c r="T1127" i="1"/>
  <c r="T1128" i="1"/>
  <c r="T1129" i="1"/>
  <c r="T1130" i="1"/>
  <c r="T1131" i="1"/>
  <c r="T1132" i="1"/>
  <c r="T1133" i="1"/>
  <c r="T1134" i="1"/>
  <c r="T1135" i="1"/>
  <c r="T1136" i="1"/>
  <c r="T1137" i="1"/>
  <c r="T1138" i="1"/>
  <c r="T1139" i="1"/>
  <c r="T1140" i="1"/>
  <c r="T1141" i="1"/>
  <c r="T1142" i="1"/>
  <c r="T1143" i="1"/>
  <c r="T1144" i="1"/>
  <c r="T1145" i="1"/>
  <c r="T1146" i="1"/>
  <c r="T1147" i="1"/>
  <c r="T1148" i="1"/>
  <c r="T1149" i="1"/>
  <c r="T1150" i="1"/>
  <c r="T1151" i="1"/>
  <c r="T1152" i="1"/>
  <c r="T1153" i="1"/>
  <c r="T1154" i="1"/>
  <c r="T1155" i="1"/>
  <c r="T1156" i="1"/>
  <c r="T1157" i="1"/>
  <c r="T1158" i="1"/>
  <c r="T1159" i="1"/>
  <c r="T1160" i="1"/>
  <c r="T1161" i="1"/>
  <c r="T1162" i="1"/>
  <c r="T1163" i="1"/>
  <c r="T1164" i="1"/>
  <c r="T1165" i="1"/>
  <c r="T1166" i="1"/>
  <c r="T1167" i="1"/>
  <c r="T1168" i="1"/>
  <c r="T1169" i="1"/>
  <c r="T1170" i="1"/>
  <c r="T1171" i="1"/>
  <c r="T1172" i="1"/>
  <c r="T1173" i="1"/>
  <c r="T1174" i="1"/>
  <c r="T1175" i="1"/>
  <c r="T1176" i="1"/>
  <c r="T1177" i="1"/>
  <c r="T1178" i="1"/>
  <c r="T1179" i="1"/>
  <c r="T1180" i="1"/>
  <c r="T1181" i="1"/>
  <c r="T1182" i="1"/>
  <c r="T1183" i="1"/>
  <c r="T1184" i="1"/>
  <c r="T1185" i="1"/>
  <c r="T1186" i="1"/>
  <c r="T1187" i="1"/>
  <c r="T1188" i="1"/>
  <c r="T1189" i="1"/>
  <c r="T1190" i="1"/>
  <c r="T1191" i="1"/>
  <c r="T1192" i="1"/>
  <c r="T1193" i="1"/>
  <c r="T1194" i="1"/>
  <c r="T1195" i="1"/>
  <c r="T1196" i="1"/>
  <c r="T1197" i="1"/>
  <c r="T1198" i="1"/>
  <c r="T1199" i="1"/>
  <c r="T1200" i="1"/>
  <c r="T1201" i="1"/>
  <c r="T1202" i="1"/>
  <c r="T1203" i="1"/>
  <c r="T1204" i="1"/>
  <c r="T1205" i="1"/>
  <c r="T1206" i="1"/>
  <c r="T1207" i="1"/>
  <c r="T1208" i="1"/>
  <c r="T1209" i="1"/>
  <c r="T1210" i="1"/>
  <c r="T1211" i="1"/>
  <c r="T1212" i="1"/>
  <c r="T1213" i="1"/>
  <c r="T1214" i="1"/>
  <c r="T1215" i="1"/>
  <c r="T1216" i="1"/>
  <c r="T1217" i="1"/>
  <c r="T1218" i="1"/>
  <c r="T1219" i="1"/>
  <c r="T1220" i="1"/>
  <c r="T1221" i="1"/>
  <c r="T1222" i="1"/>
  <c r="T1223" i="1"/>
  <c r="T1224" i="1"/>
  <c r="T1225" i="1"/>
  <c r="T1226" i="1"/>
  <c r="T1227" i="1"/>
  <c r="T1228" i="1"/>
  <c r="T1229" i="1"/>
  <c r="T1230" i="1"/>
  <c r="T1231" i="1"/>
  <c r="T1232" i="1"/>
  <c r="T1233" i="1"/>
  <c r="T1234" i="1"/>
  <c r="T1235" i="1"/>
  <c r="T1236" i="1"/>
  <c r="T1237" i="1"/>
  <c r="T1238" i="1"/>
  <c r="T1239" i="1"/>
  <c r="T1240" i="1"/>
  <c r="T1241" i="1"/>
  <c r="T1242" i="1"/>
  <c r="T1243" i="1"/>
  <c r="T1244" i="1"/>
  <c r="T1245" i="1"/>
  <c r="T1246" i="1"/>
  <c r="T1247" i="1"/>
  <c r="T1248" i="1"/>
  <c r="T1249" i="1"/>
  <c r="T1250" i="1"/>
  <c r="T1251" i="1"/>
  <c r="T1252" i="1"/>
  <c r="T1253" i="1"/>
  <c r="T1254" i="1"/>
  <c r="T1255" i="1"/>
  <c r="T1256" i="1"/>
  <c r="T1257" i="1"/>
  <c r="T1258" i="1"/>
  <c r="T1259" i="1"/>
  <c r="T1260" i="1"/>
  <c r="T1261" i="1"/>
  <c r="T1262" i="1"/>
  <c r="T1263" i="1"/>
  <c r="T1264" i="1"/>
  <c r="T1265" i="1"/>
  <c r="T1266" i="1"/>
  <c r="T1267" i="1"/>
  <c r="T1268" i="1"/>
  <c r="T1269" i="1"/>
  <c r="T1270" i="1"/>
  <c r="T1271" i="1"/>
  <c r="T1272" i="1"/>
  <c r="T1273" i="1"/>
  <c r="T1274" i="1"/>
  <c r="T1275" i="1"/>
  <c r="T1276" i="1"/>
  <c r="T1277" i="1"/>
  <c r="T1278" i="1"/>
  <c r="T1279" i="1"/>
  <c r="T1280" i="1"/>
  <c r="T1281" i="1"/>
  <c r="T1282" i="1"/>
  <c r="T1283" i="1"/>
  <c r="T1284" i="1"/>
  <c r="T1285" i="1"/>
  <c r="T1286" i="1"/>
  <c r="T1287" i="1"/>
  <c r="T1288" i="1"/>
  <c r="T1289" i="1"/>
  <c r="T1290" i="1"/>
  <c r="T1291" i="1"/>
  <c r="T1292" i="1"/>
  <c r="T1293" i="1"/>
  <c r="T1294" i="1"/>
  <c r="T1295" i="1"/>
  <c r="T1296" i="1"/>
  <c r="T1297" i="1"/>
  <c r="T1298" i="1"/>
  <c r="T1299" i="1"/>
  <c r="T1300" i="1"/>
  <c r="T1301" i="1"/>
  <c r="T1302" i="1"/>
  <c r="T1303" i="1"/>
  <c r="T1304" i="1"/>
  <c r="T1305" i="1"/>
  <c r="T1306" i="1"/>
  <c r="T1307" i="1"/>
  <c r="T1308" i="1"/>
  <c r="T1309" i="1"/>
  <c r="T1310" i="1"/>
  <c r="T1311" i="1"/>
  <c r="T1312" i="1"/>
  <c r="T1313" i="1"/>
  <c r="T1314" i="1"/>
  <c r="T1315" i="1"/>
  <c r="T1316" i="1"/>
  <c r="T1317" i="1"/>
  <c r="T1318" i="1"/>
  <c r="T1319" i="1"/>
  <c r="T1320" i="1"/>
  <c r="T1321" i="1"/>
  <c r="T1322" i="1"/>
  <c r="T1323" i="1"/>
  <c r="T1324" i="1"/>
  <c r="T1325" i="1"/>
  <c r="T1326" i="1"/>
  <c r="T1327" i="1"/>
  <c r="T1328" i="1"/>
  <c r="T1329" i="1"/>
  <c r="T1330" i="1"/>
  <c r="T1331" i="1"/>
  <c r="T1332" i="1"/>
  <c r="T1333" i="1"/>
  <c r="T1334" i="1"/>
  <c r="T1335" i="1"/>
  <c r="T1336" i="1"/>
  <c r="T1337" i="1"/>
  <c r="T1338" i="1"/>
  <c r="T1339" i="1"/>
  <c r="T1340" i="1"/>
  <c r="T1341" i="1"/>
  <c r="T1342" i="1"/>
  <c r="T1343" i="1"/>
  <c r="T1344" i="1"/>
  <c r="T1345" i="1"/>
  <c r="T1346" i="1"/>
  <c r="T1347" i="1"/>
  <c r="T1348" i="1"/>
  <c r="T1349" i="1"/>
  <c r="T1350" i="1"/>
  <c r="T1351" i="1"/>
  <c r="T1352" i="1"/>
  <c r="T1353" i="1"/>
  <c r="T1354" i="1"/>
  <c r="T1355" i="1"/>
  <c r="T1356" i="1"/>
  <c r="T1357" i="1"/>
  <c r="T1358" i="1"/>
  <c r="T1359" i="1"/>
  <c r="T1360" i="1"/>
  <c r="T1361" i="1"/>
  <c r="T1362" i="1"/>
  <c r="T1363" i="1"/>
  <c r="T1364" i="1"/>
  <c r="T1365" i="1"/>
  <c r="T1366" i="1"/>
  <c r="T1367" i="1"/>
  <c r="T1368" i="1"/>
  <c r="T1369" i="1"/>
  <c r="T1370" i="1"/>
  <c r="T1371" i="1"/>
  <c r="T1372" i="1"/>
  <c r="T1373" i="1"/>
  <c r="T1374" i="1"/>
  <c r="T1375" i="1"/>
  <c r="T1376" i="1"/>
  <c r="T1377" i="1"/>
  <c r="T1378" i="1"/>
  <c r="T1379" i="1"/>
  <c r="T1380" i="1"/>
  <c r="T1381" i="1"/>
  <c r="T1382" i="1"/>
  <c r="T1383" i="1"/>
  <c r="T1384" i="1"/>
  <c r="T1385" i="1"/>
  <c r="T1386" i="1"/>
  <c r="T1387" i="1"/>
  <c r="T1388" i="1"/>
  <c r="T1389" i="1"/>
  <c r="T1390" i="1"/>
  <c r="T1391" i="1"/>
  <c r="T1392" i="1"/>
  <c r="T1393" i="1"/>
  <c r="T1394" i="1"/>
  <c r="T1395" i="1"/>
  <c r="T1396" i="1"/>
  <c r="T1397" i="1"/>
  <c r="T1398" i="1"/>
  <c r="T1399" i="1"/>
  <c r="T1400" i="1"/>
  <c r="T1401" i="1"/>
  <c r="T1402" i="1"/>
  <c r="T1403" i="1"/>
  <c r="T1404" i="1"/>
  <c r="T1405" i="1"/>
  <c r="T1406" i="1"/>
  <c r="T1407" i="1"/>
  <c r="T1408" i="1"/>
  <c r="T1409" i="1"/>
  <c r="T1410" i="1"/>
  <c r="T1411" i="1"/>
  <c r="T1412" i="1"/>
  <c r="T1413" i="1"/>
  <c r="T1414" i="1"/>
  <c r="T1415" i="1"/>
  <c r="T1416" i="1"/>
  <c r="T1417" i="1"/>
  <c r="T1418" i="1"/>
  <c r="T1419" i="1"/>
  <c r="T1420" i="1"/>
  <c r="T1421" i="1"/>
  <c r="T1422" i="1"/>
  <c r="T1423" i="1"/>
  <c r="T1424" i="1"/>
  <c r="T1425" i="1"/>
  <c r="T1426" i="1"/>
  <c r="T1427" i="1"/>
  <c r="T1428" i="1"/>
  <c r="T1429" i="1"/>
  <c r="T1430" i="1"/>
  <c r="T1431" i="1"/>
  <c r="T1432" i="1"/>
  <c r="T1433" i="1"/>
  <c r="T1434" i="1"/>
  <c r="T1435" i="1"/>
  <c r="T1436" i="1"/>
  <c r="T1437" i="1"/>
  <c r="T1438" i="1"/>
  <c r="T1439" i="1"/>
  <c r="T1440" i="1"/>
  <c r="T1441" i="1"/>
  <c r="T1442" i="1"/>
  <c r="T1443" i="1"/>
  <c r="T1444" i="1"/>
  <c r="T1445" i="1"/>
  <c r="T1446" i="1"/>
  <c r="T1447" i="1"/>
  <c r="T1448" i="1"/>
  <c r="T1449" i="1"/>
  <c r="T1450" i="1"/>
  <c r="T1451" i="1"/>
  <c r="T1452" i="1"/>
  <c r="T1453" i="1"/>
  <c r="T1454" i="1"/>
  <c r="T1455" i="1"/>
  <c r="T1456" i="1"/>
  <c r="T1457" i="1"/>
  <c r="T1458" i="1"/>
  <c r="T1459" i="1"/>
  <c r="T1460" i="1"/>
  <c r="T1461" i="1"/>
  <c r="T1462" i="1"/>
  <c r="T1463" i="1"/>
  <c r="T1464" i="1"/>
  <c r="T1465" i="1"/>
  <c r="T1466" i="1"/>
  <c r="T1467" i="1"/>
  <c r="T1468" i="1"/>
  <c r="T1469" i="1"/>
  <c r="T1470" i="1"/>
  <c r="T1471" i="1"/>
  <c r="T1472" i="1"/>
  <c r="T1473" i="1"/>
  <c r="T1474" i="1"/>
  <c r="T1475" i="1"/>
  <c r="T1476" i="1"/>
  <c r="T1477" i="1"/>
  <c r="T1478" i="1"/>
  <c r="T1479" i="1"/>
  <c r="T1480" i="1"/>
  <c r="T1481" i="1"/>
  <c r="T1482" i="1"/>
  <c r="T1483" i="1"/>
  <c r="T1484" i="1"/>
  <c r="T1485" i="1"/>
  <c r="T1486" i="1"/>
  <c r="T1487" i="1"/>
  <c r="T1488" i="1"/>
  <c r="T1489" i="1"/>
  <c r="T1490" i="1"/>
  <c r="T1491" i="1"/>
  <c r="T1492" i="1"/>
  <c r="T1493" i="1"/>
  <c r="T1494" i="1"/>
  <c r="T1495" i="1"/>
  <c r="T1496" i="1"/>
  <c r="T1497" i="1"/>
  <c r="T1498" i="1"/>
  <c r="T1499" i="1"/>
  <c r="T1500" i="1"/>
  <c r="T1501" i="1"/>
  <c r="T1502" i="1"/>
  <c r="T1503" i="1"/>
  <c r="T1504" i="1"/>
  <c r="T1505" i="1"/>
  <c r="T1506" i="1"/>
  <c r="T1507" i="1"/>
  <c r="T1508" i="1"/>
  <c r="T1509" i="1"/>
  <c r="T1510" i="1"/>
  <c r="T1511" i="1"/>
  <c r="T1512" i="1"/>
  <c r="T1513" i="1"/>
  <c r="T1514" i="1"/>
  <c r="T1515" i="1"/>
  <c r="T1516" i="1"/>
  <c r="T1517" i="1"/>
  <c r="T1518" i="1"/>
  <c r="T1519" i="1"/>
  <c r="T1520" i="1"/>
  <c r="T1521" i="1"/>
  <c r="T1522" i="1"/>
  <c r="T1523" i="1"/>
  <c r="T1524" i="1"/>
  <c r="T1525" i="1"/>
  <c r="T1526" i="1"/>
  <c r="T1527" i="1"/>
  <c r="T1528" i="1"/>
  <c r="T1529" i="1"/>
  <c r="T1530" i="1"/>
  <c r="T1531" i="1"/>
  <c r="T1532" i="1"/>
  <c r="T1533" i="1"/>
  <c r="T1534" i="1"/>
  <c r="T1535" i="1"/>
  <c r="T1536" i="1"/>
  <c r="T1537" i="1"/>
  <c r="T1538" i="1"/>
  <c r="T1539" i="1"/>
  <c r="T1540" i="1"/>
  <c r="T1541" i="1"/>
  <c r="T1542" i="1"/>
  <c r="T1543" i="1"/>
  <c r="T1544" i="1"/>
  <c r="T1545" i="1"/>
  <c r="T1546" i="1"/>
  <c r="T1547" i="1"/>
  <c r="T1548" i="1"/>
  <c r="T1549" i="1"/>
  <c r="T1550" i="1"/>
  <c r="T1551" i="1"/>
  <c r="T1552" i="1"/>
  <c r="T1553" i="1"/>
  <c r="T1554" i="1"/>
  <c r="T1555" i="1"/>
  <c r="T1556" i="1"/>
  <c r="T1557" i="1"/>
  <c r="T1558" i="1"/>
  <c r="T1559" i="1"/>
  <c r="T1560" i="1"/>
  <c r="T1561" i="1"/>
  <c r="T1562" i="1"/>
  <c r="T1563" i="1"/>
  <c r="T1564" i="1"/>
  <c r="T1565" i="1"/>
  <c r="T1566" i="1"/>
  <c r="T1567" i="1"/>
  <c r="T1568" i="1"/>
  <c r="T1569" i="1"/>
  <c r="T1570" i="1"/>
  <c r="T1571" i="1"/>
  <c r="T1572" i="1"/>
  <c r="T1573" i="1"/>
  <c r="T1574" i="1"/>
  <c r="T1575" i="1"/>
  <c r="T1576" i="1"/>
  <c r="T1577" i="1"/>
  <c r="T1578" i="1"/>
  <c r="T1579" i="1"/>
  <c r="T1580" i="1"/>
  <c r="T1581" i="1"/>
  <c r="T1582" i="1"/>
  <c r="T1583" i="1"/>
  <c r="T1584" i="1"/>
  <c r="T1585" i="1"/>
  <c r="T1586" i="1"/>
  <c r="T1587" i="1"/>
  <c r="T1588" i="1"/>
  <c r="T1589" i="1"/>
  <c r="T1590" i="1"/>
  <c r="T1591" i="1"/>
  <c r="T1592" i="1"/>
  <c r="T1593" i="1"/>
  <c r="T1594" i="1"/>
  <c r="T1595" i="1"/>
  <c r="T1596" i="1"/>
  <c r="T1597" i="1"/>
  <c r="T1598" i="1"/>
  <c r="T1599" i="1"/>
  <c r="T1600" i="1"/>
  <c r="T1601" i="1"/>
  <c r="T1602" i="1"/>
  <c r="T1603" i="1"/>
  <c r="T1604" i="1"/>
  <c r="T1605" i="1"/>
  <c r="T1606" i="1"/>
  <c r="T1607" i="1"/>
  <c r="T1608" i="1"/>
  <c r="T1609" i="1"/>
  <c r="T1610" i="1"/>
  <c r="T1611" i="1"/>
  <c r="T1612" i="1"/>
  <c r="T1613" i="1"/>
  <c r="T1614" i="1"/>
  <c r="T1615" i="1"/>
  <c r="T1616" i="1"/>
  <c r="T1617" i="1"/>
  <c r="T1618" i="1"/>
  <c r="T1619" i="1"/>
  <c r="T1620" i="1"/>
  <c r="T1621" i="1"/>
  <c r="T1622" i="1"/>
  <c r="T1623" i="1"/>
  <c r="T1624" i="1"/>
  <c r="T1625" i="1"/>
  <c r="T1626" i="1"/>
  <c r="T1627" i="1"/>
  <c r="T1628" i="1"/>
  <c r="T1629" i="1"/>
  <c r="T1630" i="1"/>
  <c r="T1631" i="1"/>
  <c r="T1632" i="1"/>
  <c r="T1633" i="1"/>
  <c r="T1634" i="1"/>
  <c r="T1635" i="1"/>
  <c r="T1636" i="1"/>
  <c r="T1637" i="1"/>
  <c r="T1638" i="1"/>
  <c r="T1639" i="1"/>
  <c r="T1640" i="1"/>
  <c r="T1641" i="1"/>
  <c r="T1642" i="1"/>
  <c r="T1643" i="1"/>
  <c r="T1644" i="1"/>
  <c r="T1645" i="1"/>
  <c r="T1646" i="1"/>
  <c r="T1647" i="1"/>
  <c r="T1648" i="1"/>
  <c r="T1649" i="1"/>
  <c r="T1650" i="1"/>
  <c r="T1651" i="1"/>
  <c r="T1652" i="1"/>
  <c r="T1653" i="1"/>
  <c r="T1654" i="1"/>
  <c r="T1655" i="1"/>
  <c r="T1656" i="1"/>
  <c r="T1657" i="1"/>
  <c r="T1658" i="1"/>
  <c r="T1659" i="1"/>
  <c r="T1660" i="1"/>
  <c r="T1661" i="1"/>
  <c r="T1662" i="1"/>
  <c r="T1663" i="1"/>
  <c r="T1664" i="1"/>
  <c r="T1665" i="1"/>
  <c r="T1666" i="1"/>
  <c r="T1667" i="1"/>
  <c r="T1668" i="1"/>
  <c r="T1669" i="1"/>
  <c r="T1670" i="1"/>
  <c r="T1671" i="1"/>
  <c r="T1672" i="1"/>
  <c r="T1673" i="1"/>
  <c r="T1674" i="1"/>
  <c r="T1675" i="1"/>
  <c r="T1676" i="1"/>
  <c r="T1677" i="1"/>
  <c r="T1678" i="1"/>
  <c r="T1679" i="1"/>
  <c r="T1680" i="1"/>
  <c r="T1681" i="1"/>
  <c r="T1682" i="1"/>
  <c r="T1683" i="1"/>
  <c r="T1684" i="1"/>
  <c r="T1685" i="1"/>
  <c r="T1686" i="1"/>
  <c r="T1687" i="1"/>
  <c r="T1688" i="1"/>
  <c r="T1689" i="1"/>
  <c r="T1690" i="1"/>
  <c r="T1691" i="1"/>
  <c r="T1692" i="1"/>
  <c r="T1693" i="1"/>
  <c r="T1694" i="1"/>
  <c r="T1695" i="1"/>
  <c r="T1696" i="1"/>
  <c r="T1697" i="1"/>
  <c r="T1698" i="1"/>
  <c r="T1699" i="1"/>
  <c r="T1700" i="1"/>
  <c r="T1701" i="1"/>
  <c r="T1702" i="1"/>
  <c r="T1703" i="1"/>
  <c r="T1704" i="1"/>
  <c r="T1705" i="1"/>
  <c r="T1706" i="1"/>
  <c r="T1707" i="1"/>
  <c r="T1708" i="1"/>
  <c r="T1709" i="1"/>
  <c r="T1710" i="1"/>
  <c r="T1711" i="1"/>
  <c r="T1712" i="1"/>
  <c r="T1713" i="1"/>
  <c r="T1714" i="1"/>
  <c r="T1715" i="1"/>
  <c r="T1716" i="1"/>
  <c r="T1717" i="1"/>
  <c r="T1718" i="1"/>
  <c r="T1719" i="1"/>
  <c r="T1720" i="1"/>
  <c r="T1721" i="1"/>
  <c r="T1722" i="1"/>
  <c r="T1723" i="1"/>
  <c r="T1724" i="1"/>
  <c r="T1725" i="1"/>
  <c r="T1726" i="1"/>
  <c r="T1727" i="1"/>
  <c r="T1728" i="1"/>
  <c r="T1729" i="1"/>
  <c r="T1730" i="1"/>
  <c r="T1731" i="1"/>
  <c r="T1732" i="1"/>
  <c r="T1733" i="1"/>
  <c r="T1734" i="1"/>
  <c r="T1735" i="1"/>
  <c r="T1736" i="1"/>
  <c r="T1737" i="1"/>
  <c r="T1738" i="1"/>
  <c r="T1739" i="1"/>
  <c r="T1740" i="1"/>
  <c r="T1741" i="1"/>
  <c r="T1742" i="1"/>
  <c r="T1743" i="1"/>
  <c r="T1744" i="1"/>
  <c r="T1745" i="1"/>
  <c r="T1746" i="1"/>
  <c r="T1747" i="1"/>
  <c r="T1748" i="1"/>
  <c r="T1749" i="1"/>
  <c r="T1750" i="1"/>
  <c r="T1751" i="1"/>
  <c r="T1752" i="1"/>
  <c r="T1753" i="1"/>
  <c r="T1754" i="1"/>
  <c r="T1755" i="1"/>
  <c r="T1756" i="1"/>
  <c r="T1757" i="1"/>
  <c r="T1758" i="1"/>
  <c r="T1759" i="1"/>
  <c r="T1760" i="1"/>
  <c r="T1761" i="1"/>
  <c r="T1762" i="1"/>
  <c r="T1763" i="1"/>
  <c r="T1764" i="1"/>
  <c r="T1765" i="1"/>
  <c r="T1766" i="1"/>
  <c r="T1767" i="1"/>
  <c r="T1768" i="1"/>
  <c r="T1769" i="1"/>
  <c r="T1770" i="1"/>
  <c r="T1771" i="1"/>
  <c r="T1772" i="1"/>
  <c r="T1773" i="1"/>
  <c r="T1774" i="1"/>
  <c r="T1775" i="1"/>
  <c r="T1776" i="1"/>
  <c r="T1777" i="1"/>
  <c r="T1778" i="1"/>
  <c r="T1779" i="1"/>
  <c r="T1780" i="1"/>
  <c r="T1781" i="1"/>
  <c r="T1782" i="1"/>
  <c r="T1783" i="1"/>
  <c r="T1784" i="1"/>
  <c r="T1785" i="1"/>
  <c r="T1786" i="1"/>
  <c r="T1787" i="1"/>
  <c r="T1788" i="1"/>
  <c r="T1789" i="1"/>
  <c r="T1790" i="1"/>
  <c r="T1791" i="1"/>
  <c r="T1792" i="1"/>
  <c r="T1793" i="1"/>
  <c r="T1794" i="1"/>
  <c r="T1795" i="1"/>
  <c r="T1796" i="1"/>
  <c r="T1797" i="1"/>
  <c r="T1798" i="1"/>
  <c r="T1799" i="1"/>
  <c r="T1800" i="1"/>
  <c r="T1801" i="1"/>
  <c r="T1802" i="1"/>
  <c r="T1803" i="1"/>
  <c r="T1804" i="1"/>
  <c r="T1805" i="1"/>
  <c r="T1806" i="1"/>
  <c r="T1807" i="1"/>
  <c r="T1808" i="1"/>
  <c r="T1809" i="1"/>
  <c r="T1810" i="1"/>
  <c r="T1811" i="1"/>
  <c r="T1812" i="1"/>
  <c r="T1813" i="1"/>
  <c r="T1814" i="1"/>
  <c r="T1815" i="1"/>
  <c r="T1816" i="1"/>
  <c r="T1817" i="1"/>
  <c r="T1818" i="1"/>
  <c r="T1819" i="1"/>
  <c r="T1820" i="1"/>
  <c r="T1821" i="1"/>
  <c r="T1822" i="1"/>
  <c r="T1823" i="1"/>
  <c r="T1824" i="1"/>
  <c r="T1825" i="1"/>
  <c r="T1826" i="1"/>
  <c r="T1827" i="1"/>
  <c r="T1828" i="1"/>
  <c r="T1829" i="1"/>
  <c r="T1830" i="1"/>
  <c r="T1831" i="1"/>
  <c r="T1832" i="1"/>
  <c r="T1833" i="1"/>
  <c r="T1834" i="1"/>
  <c r="T1835" i="1"/>
  <c r="T1836" i="1"/>
  <c r="T1837" i="1"/>
  <c r="T1838" i="1"/>
  <c r="T1839" i="1"/>
  <c r="T1840" i="1"/>
  <c r="T1841" i="1"/>
  <c r="T1842" i="1"/>
  <c r="T1843" i="1"/>
  <c r="T1844" i="1"/>
  <c r="T1845" i="1"/>
  <c r="T1846" i="1"/>
  <c r="T1847" i="1"/>
  <c r="T1848" i="1"/>
  <c r="T1849" i="1"/>
  <c r="T1850" i="1"/>
  <c r="T1851" i="1"/>
  <c r="T1852" i="1"/>
  <c r="T1853" i="1"/>
  <c r="T1854" i="1"/>
  <c r="T1855" i="1"/>
  <c r="T1856" i="1"/>
  <c r="T1857" i="1"/>
  <c r="T1858" i="1"/>
  <c r="T1859" i="1"/>
  <c r="T1860" i="1"/>
  <c r="T1861" i="1"/>
  <c r="T1862" i="1"/>
  <c r="T1863" i="1"/>
  <c r="T1864" i="1"/>
  <c r="T1865" i="1"/>
  <c r="T1866" i="1"/>
  <c r="T1867" i="1"/>
  <c r="T1868" i="1"/>
  <c r="T1869" i="1"/>
  <c r="T1870" i="1"/>
  <c r="T1871" i="1"/>
  <c r="T1872" i="1"/>
  <c r="T1873" i="1"/>
  <c r="T1874" i="1"/>
  <c r="T1875" i="1"/>
  <c r="T1876" i="1"/>
  <c r="T1877" i="1"/>
  <c r="T1878" i="1"/>
  <c r="T1879" i="1"/>
  <c r="T1880" i="1"/>
  <c r="T1881" i="1"/>
  <c r="T1882" i="1"/>
  <c r="T1883" i="1"/>
  <c r="T1884" i="1"/>
  <c r="T1885" i="1"/>
  <c r="T1886" i="1"/>
  <c r="T1887" i="1"/>
  <c r="T1888" i="1"/>
  <c r="T1889" i="1"/>
  <c r="T1890" i="1"/>
  <c r="T1891" i="1"/>
  <c r="T1892" i="1"/>
  <c r="T1893" i="1"/>
  <c r="T1894" i="1"/>
  <c r="T1895" i="1"/>
  <c r="T1896" i="1"/>
  <c r="T1897" i="1"/>
  <c r="T1898" i="1"/>
  <c r="T1899" i="1"/>
  <c r="T1900" i="1"/>
  <c r="T1901" i="1"/>
  <c r="T1902" i="1"/>
  <c r="T1903" i="1"/>
  <c r="T1904" i="1"/>
  <c r="T1905" i="1"/>
  <c r="T1906" i="1"/>
  <c r="T1907" i="1"/>
  <c r="T1908" i="1"/>
  <c r="T1909" i="1"/>
  <c r="T1910" i="1"/>
  <c r="T1911" i="1"/>
  <c r="T1912" i="1"/>
  <c r="T1913" i="1"/>
  <c r="T1914" i="1"/>
  <c r="T1915" i="1"/>
  <c r="T1916" i="1"/>
  <c r="T1917" i="1"/>
  <c r="T1918" i="1"/>
  <c r="T1919" i="1"/>
  <c r="T1920" i="1"/>
  <c r="T1921" i="1"/>
  <c r="T1922" i="1"/>
  <c r="T1923" i="1"/>
  <c r="T1924" i="1"/>
  <c r="T1925" i="1"/>
  <c r="T1926" i="1"/>
  <c r="T1927" i="1"/>
  <c r="T1928" i="1"/>
  <c r="T1929" i="1"/>
  <c r="T1930" i="1"/>
  <c r="T1931" i="1"/>
  <c r="T1932" i="1"/>
  <c r="T1933" i="1"/>
  <c r="T1934" i="1"/>
  <c r="T1935" i="1"/>
  <c r="T1936" i="1"/>
  <c r="T1937" i="1"/>
  <c r="T1938" i="1"/>
  <c r="T1939" i="1"/>
  <c r="T1940" i="1"/>
  <c r="T1941" i="1"/>
  <c r="T1942" i="1"/>
  <c r="T1943" i="1"/>
  <c r="T1944" i="1"/>
  <c r="T1945" i="1"/>
  <c r="T1946" i="1"/>
  <c r="T1947" i="1"/>
  <c r="T1948" i="1"/>
  <c r="T1949" i="1"/>
  <c r="T1950" i="1"/>
  <c r="T1951" i="1"/>
  <c r="T1952" i="1"/>
  <c r="T1953" i="1"/>
  <c r="T1954" i="1"/>
  <c r="T1955" i="1"/>
  <c r="T1956" i="1"/>
  <c r="T1957" i="1"/>
  <c r="T1958" i="1"/>
  <c r="T1959" i="1"/>
  <c r="T1960" i="1"/>
  <c r="T1961" i="1"/>
  <c r="T1962" i="1"/>
  <c r="T1963" i="1"/>
  <c r="T1964" i="1"/>
  <c r="T1965" i="1"/>
  <c r="T1966" i="1"/>
  <c r="T1967" i="1"/>
  <c r="T1968" i="1"/>
  <c r="T1969" i="1"/>
  <c r="T1970" i="1"/>
  <c r="T1971" i="1"/>
  <c r="T1972" i="1"/>
  <c r="T1973" i="1"/>
  <c r="T1974" i="1"/>
  <c r="T1975" i="1"/>
  <c r="T1976" i="1"/>
  <c r="T1977" i="1"/>
  <c r="T1978" i="1"/>
  <c r="T1979" i="1"/>
  <c r="T1980" i="1"/>
  <c r="T1981" i="1"/>
  <c r="T1982" i="1"/>
  <c r="T1983" i="1"/>
  <c r="T1984" i="1"/>
  <c r="T1985" i="1"/>
  <c r="T1986" i="1"/>
  <c r="T1987" i="1"/>
  <c r="T1988" i="1"/>
  <c r="T1989" i="1"/>
  <c r="T1990" i="1"/>
  <c r="T1991" i="1"/>
  <c r="T1992" i="1"/>
  <c r="T1993" i="1"/>
  <c r="T1994" i="1"/>
  <c r="T1995" i="1"/>
  <c r="T1996" i="1"/>
  <c r="T1997" i="1"/>
  <c r="T1998" i="1"/>
  <c r="T1999" i="1"/>
  <c r="T2000" i="1"/>
  <c r="T2001" i="1"/>
  <c r="T2002" i="1"/>
  <c r="T2003" i="1"/>
  <c r="T2004" i="1"/>
  <c r="T2005" i="1"/>
  <c r="T2006" i="1"/>
  <c r="T2007" i="1"/>
  <c r="T2008" i="1"/>
  <c r="T2009" i="1"/>
  <c r="T2010" i="1"/>
  <c r="T2011" i="1"/>
  <c r="T2012" i="1"/>
  <c r="T2013" i="1"/>
  <c r="T2014" i="1"/>
  <c r="T2015" i="1"/>
  <c r="T2016" i="1"/>
  <c r="T2017" i="1"/>
  <c r="T2018" i="1"/>
  <c r="T2019" i="1"/>
  <c r="T2020" i="1"/>
  <c r="T2021" i="1"/>
  <c r="T2022" i="1"/>
  <c r="T2023" i="1"/>
  <c r="T2024" i="1"/>
  <c r="T2025" i="1"/>
  <c r="T2026" i="1"/>
  <c r="T2027" i="1"/>
  <c r="T2028" i="1"/>
  <c r="T2029" i="1"/>
  <c r="T2030" i="1"/>
  <c r="T2031" i="1"/>
  <c r="T2032" i="1"/>
  <c r="T2033" i="1"/>
  <c r="T2034" i="1"/>
  <c r="T2035" i="1"/>
  <c r="T2036" i="1"/>
  <c r="T2037" i="1"/>
  <c r="T2038" i="1"/>
  <c r="T2039" i="1"/>
  <c r="T2040" i="1"/>
  <c r="T2041" i="1"/>
  <c r="T2042" i="1"/>
  <c r="T2043" i="1"/>
  <c r="T2044" i="1"/>
  <c r="T2045" i="1"/>
  <c r="T2046" i="1"/>
  <c r="T2047" i="1"/>
  <c r="T2048" i="1"/>
  <c r="T2049" i="1"/>
  <c r="T2050" i="1"/>
  <c r="T2051" i="1"/>
  <c r="T2052" i="1"/>
  <c r="T2053" i="1"/>
  <c r="T2054" i="1"/>
  <c r="T2055" i="1"/>
  <c r="T2056" i="1"/>
  <c r="T2057" i="1"/>
  <c r="T2058" i="1"/>
  <c r="T2059" i="1"/>
  <c r="T2060" i="1"/>
  <c r="T2061" i="1"/>
  <c r="T2062" i="1"/>
  <c r="T2063" i="1"/>
  <c r="T2064" i="1"/>
  <c r="T2065" i="1"/>
  <c r="T2066" i="1"/>
  <c r="T2067" i="1"/>
  <c r="T2068" i="1"/>
  <c r="T2069" i="1"/>
  <c r="T2070" i="1"/>
  <c r="T2071" i="1"/>
  <c r="T2072" i="1"/>
  <c r="T2073" i="1"/>
  <c r="T2074" i="1"/>
  <c r="T2075" i="1"/>
  <c r="T2076" i="1"/>
  <c r="T2077" i="1"/>
  <c r="T2078" i="1"/>
  <c r="T2079" i="1"/>
  <c r="T2080" i="1"/>
  <c r="T2081" i="1"/>
  <c r="T2082" i="1"/>
  <c r="T2083" i="1"/>
  <c r="T2084" i="1"/>
  <c r="T2085" i="1"/>
  <c r="T2086" i="1"/>
  <c r="T2087" i="1"/>
  <c r="T2088" i="1"/>
  <c r="T2089" i="1"/>
  <c r="T2090" i="1"/>
  <c r="T2091" i="1"/>
  <c r="T2092" i="1"/>
  <c r="T2093" i="1"/>
  <c r="T2094" i="1"/>
  <c r="T2095" i="1"/>
  <c r="T2096" i="1"/>
  <c r="T2097" i="1"/>
  <c r="T2098" i="1"/>
  <c r="T2099" i="1"/>
  <c r="T2100" i="1"/>
  <c r="T2101" i="1"/>
  <c r="T2102" i="1"/>
  <c r="T2103" i="1"/>
  <c r="T2104" i="1"/>
  <c r="T2105" i="1"/>
  <c r="T2106" i="1"/>
  <c r="T2107" i="1"/>
  <c r="T2108" i="1"/>
  <c r="T2109" i="1"/>
  <c r="T2110" i="1"/>
  <c r="T2111" i="1"/>
  <c r="T2112" i="1"/>
  <c r="T2113" i="1"/>
  <c r="T2114" i="1"/>
  <c r="T2115" i="1"/>
  <c r="T2116" i="1"/>
  <c r="T2117" i="1"/>
  <c r="T2118" i="1"/>
  <c r="T2119" i="1"/>
  <c r="T2120" i="1"/>
  <c r="T2121" i="1"/>
  <c r="T2122" i="1"/>
  <c r="T2123" i="1"/>
  <c r="T2124" i="1"/>
  <c r="T2125" i="1"/>
  <c r="T2126" i="1"/>
  <c r="T2127" i="1"/>
  <c r="T2128" i="1"/>
  <c r="T2129" i="1"/>
  <c r="T2130" i="1"/>
  <c r="T2131" i="1"/>
  <c r="T2132" i="1"/>
  <c r="T2133" i="1"/>
  <c r="T2134" i="1"/>
  <c r="T2135" i="1"/>
  <c r="T2136" i="1"/>
  <c r="T2137" i="1"/>
  <c r="T2138" i="1"/>
  <c r="T2139" i="1"/>
  <c r="T2140" i="1"/>
  <c r="T2141" i="1"/>
  <c r="T2142" i="1"/>
  <c r="T2143" i="1"/>
  <c r="T2144" i="1"/>
  <c r="T2145" i="1"/>
  <c r="T2146" i="1"/>
  <c r="T2147" i="1"/>
  <c r="T2148" i="1"/>
  <c r="T2149" i="1"/>
  <c r="T2150" i="1"/>
  <c r="T2151" i="1"/>
  <c r="T2152" i="1"/>
  <c r="T2153" i="1"/>
  <c r="T2154" i="1"/>
  <c r="T2155" i="1"/>
  <c r="T2156" i="1"/>
  <c r="T2157" i="1"/>
  <c r="T2158" i="1"/>
  <c r="T2159" i="1"/>
  <c r="T2160" i="1"/>
  <c r="T2161" i="1"/>
  <c r="T2162" i="1"/>
  <c r="T2163" i="1"/>
  <c r="T2164" i="1"/>
  <c r="T2165" i="1"/>
  <c r="T2166" i="1"/>
  <c r="T2167" i="1"/>
  <c r="T2168" i="1"/>
  <c r="T2169" i="1"/>
  <c r="T2170" i="1"/>
  <c r="T2171" i="1"/>
  <c r="T2172" i="1"/>
  <c r="T2173" i="1"/>
  <c r="T2174" i="1"/>
  <c r="T2175" i="1"/>
  <c r="T2176" i="1"/>
  <c r="T2177" i="1"/>
  <c r="T2178" i="1"/>
  <c r="T2179" i="1"/>
  <c r="T2180" i="1"/>
  <c r="T2181" i="1"/>
  <c r="T2182" i="1"/>
  <c r="T2183" i="1"/>
  <c r="T2184" i="1"/>
  <c r="T2185" i="1"/>
  <c r="T2186" i="1"/>
  <c r="T2187" i="1"/>
  <c r="T2188" i="1"/>
  <c r="T2189" i="1"/>
  <c r="T2190" i="1"/>
  <c r="T2191" i="1"/>
  <c r="T2192" i="1"/>
  <c r="T2193" i="1"/>
  <c r="T2194" i="1"/>
  <c r="T2195" i="1"/>
  <c r="T2196" i="1"/>
  <c r="T2197" i="1"/>
  <c r="T2198" i="1"/>
  <c r="T2199" i="1"/>
  <c r="T2200" i="1"/>
  <c r="T2201" i="1"/>
  <c r="T2202" i="1"/>
  <c r="T2203" i="1"/>
  <c r="T2204" i="1"/>
  <c r="T2205" i="1"/>
  <c r="T2206" i="1"/>
  <c r="T2207" i="1"/>
  <c r="T2208" i="1"/>
  <c r="T2209" i="1"/>
  <c r="T2210" i="1"/>
  <c r="T2211" i="1"/>
  <c r="T2212" i="1"/>
  <c r="T2213" i="1"/>
  <c r="T2214" i="1"/>
  <c r="T2215" i="1"/>
  <c r="T2216" i="1"/>
  <c r="T2217" i="1"/>
  <c r="T2218" i="1"/>
  <c r="T2219" i="1"/>
  <c r="T2220" i="1"/>
  <c r="T2221" i="1"/>
  <c r="T2222" i="1"/>
  <c r="T2223" i="1"/>
  <c r="T2224" i="1"/>
  <c r="T2225" i="1"/>
  <c r="T2226" i="1"/>
  <c r="T2227" i="1"/>
  <c r="T2228" i="1"/>
  <c r="T2229" i="1"/>
  <c r="T2230" i="1"/>
  <c r="T2231" i="1"/>
  <c r="T2232" i="1"/>
  <c r="T2233" i="1"/>
  <c r="T2234" i="1"/>
  <c r="T2235" i="1"/>
  <c r="T2236" i="1"/>
  <c r="T2237" i="1"/>
  <c r="T2238" i="1"/>
  <c r="T2239" i="1"/>
  <c r="T2240" i="1"/>
  <c r="T2241" i="1"/>
  <c r="T2242" i="1"/>
  <c r="T2243" i="1"/>
  <c r="T2244" i="1"/>
  <c r="T2245" i="1"/>
  <c r="T2246" i="1"/>
  <c r="T2247" i="1"/>
  <c r="T2248" i="1"/>
  <c r="T2249" i="1"/>
  <c r="T2250" i="1"/>
  <c r="T2251" i="1"/>
  <c r="T2252" i="1"/>
  <c r="T2253" i="1"/>
  <c r="T2254" i="1"/>
  <c r="T2255" i="1"/>
  <c r="T2256" i="1"/>
  <c r="T2257" i="1"/>
  <c r="T2258" i="1"/>
  <c r="T2259" i="1"/>
  <c r="T2260" i="1"/>
  <c r="T2261" i="1"/>
  <c r="T2262" i="1"/>
  <c r="T2263" i="1"/>
  <c r="T2264" i="1"/>
  <c r="T2265" i="1"/>
  <c r="T2266" i="1"/>
  <c r="T2267" i="1"/>
  <c r="T2268" i="1"/>
  <c r="T2269" i="1"/>
  <c r="T2270" i="1"/>
  <c r="T2271" i="1"/>
  <c r="T2272" i="1"/>
  <c r="T2273" i="1"/>
  <c r="T2274" i="1"/>
  <c r="T2275" i="1"/>
  <c r="T2276" i="1"/>
  <c r="T2277" i="1"/>
  <c r="T2278" i="1"/>
  <c r="T2279" i="1"/>
  <c r="T2280" i="1"/>
  <c r="T2281" i="1"/>
  <c r="T2282" i="1"/>
  <c r="T2283" i="1"/>
  <c r="T2284" i="1"/>
  <c r="T2285" i="1"/>
  <c r="T2286" i="1"/>
  <c r="T2287" i="1"/>
  <c r="T2288" i="1"/>
  <c r="T2289" i="1"/>
  <c r="T2290" i="1"/>
  <c r="T2291" i="1"/>
  <c r="T2292" i="1"/>
  <c r="T2293" i="1"/>
  <c r="T2294" i="1"/>
  <c r="T2295" i="1"/>
  <c r="T2296" i="1"/>
  <c r="T2297" i="1"/>
  <c r="T2298" i="1"/>
  <c r="T2299" i="1"/>
  <c r="T2300" i="1"/>
  <c r="T2301" i="1"/>
  <c r="T2302" i="1"/>
  <c r="T2303" i="1"/>
  <c r="T2304" i="1"/>
  <c r="T2305" i="1"/>
  <c r="T2306" i="1"/>
  <c r="T2307" i="1"/>
  <c r="T2308" i="1"/>
  <c r="T2309" i="1"/>
  <c r="T2310" i="1"/>
  <c r="T2311" i="1"/>
  <c r="T2312" i="1"/>
  <c r="T2313" i="1"/>
  <c r="T2314" i="1"/>
  <c r="T2315" i="1"/>
  <c r="T2316" i="1"/>
  <c r="T2317" i="1"/>
  <c r="T2318" i="1"/>
  <c r="T2319" i="1"/>
  <c r="T2320" i="1"/>
  <c r="T2321" i="1"/>
  <c r="T2322" i="1"/>
  <c r="T2323" i="1"/>
  <c r="T2324" i="1"/>
  <c r="T2325" i="1"/>
  <c r="T2326" i="1"/>
  <c r="T2327" i="1"/>
  <c r="T2328" i="1"/>
  <c r="T2329" i="1"/>
  <c r="T2330" i="1"/>
  <c r="T2331" i="1"/>
  <c r="T2332" i="1"/>
  <c r="T2333" i="1"/>
  <c r="T2334" i="1"/>
  <c r="T2335" i="1"/>
  <c r="T2336" i="1"/>
  <c r="T2337" i="1"/>
  <c r="T2338" i="1"/>
  <c r="T2339" i="1"/>
  <c r="T2340" i="1"/>
  <c r="T2341" i="1"/>
  <c r="T2342" i="1"/>
  <c r="T2343" i="1"/>
  <c r="T2344" i="1"/>
  <c r="T2345" i="1"/>
  <c r="T2346" i="1"/>
  <c r="T2347" i="1"/>
  <c r="T2348" i="1"/>
  <c r="T2349" i="1"/>
  <c r="T2350" i="1"/>
  <c r="T2351" i="1"/>
  <c r="T2352" i="1"/>
  <c r="T2353" i="1"/>
  <c r="T2354" i="1"/>
  <c r="T2355" i="1"/>
  <c r="T2356" i="1"/>
  <c r="T2357" i="1"/>
  <c r="T2358" i="1"/>
  <c r="T2359" i="1"/>
  <c r="T2360" i="1"/>
  <c r="T2361" i="1"/>
  <c r="T2362" i="1"/>
  <c r="T2363" i="1"/>
  <c r="T2364" i="1"/>
  <c r="T2365" i="1"/>
  <c r="T2366" i="1"/>
  <c r="T2367" i="1"/>
  <c r="T2368" i="1"/>
  <c r="T2369" i="1"/>
  <c r="T2370" i="1"/>
  <c r="T2371" i="1"/>
  <c r="T2372" i="1"/>
  <c r="T2373" i="1"/>
  <c r="T2374" i="1"/>
  <c r="T2375" i="1"/>
  <c r="T2376" i="1"/>
  <c r="T2377" i="1"/>
  <c r="T2378" i="1"/>
  <c r="T2379" i="1"/>
  <c r="T2380" i="1"/>
  <c r="T2381" i="1"/>
  <c r="T2382" i="1"/>
  <c r="T2383" i="1"/>
  <c r="T2384" i="1"/>
  <c r="T2385" i="1"/>
  <c r="T2386" i="1"/>
  <c r="T2387" i="1"/>
  <c r="T2388" i="1"/>
  <c r="T2389" i="1"/>
  <c r="T2390" i="1"/>
  <c r="T2391" i="1"/>
  <c r="T2392" i="1"/>
  <c r="T2393" i="1"/>
  <c r="T2394" i="1"/>
  <c r="T2395" i="1"/>
  <c r="T2396" i="1"/>
  <c r="T2397" i="1"/>
  <c r="T2398" i="1"/>
  <c r="T2399" i="1"/>
  <c r="T2400" i="1"/>
  <c r="T2401" i="1"/>
  <c r="T2402" i="1"/>
  <c r="T2403" i="1"/>
  <c r="T2404" i="1"/>
  <c r="T2405" i="1"/>
  <c r="T2406" i="1"/>
  <c r="T2407" i="1"/>
  <c r="T2408" i="1"/>
  <c r="T2409" i="1"/>
  <c r="T2410" i="1"/>
  <c r="T2411" i="1"/>
  <c r="T2412" i="1"/>
  <c r="T2413" i="1"/>
  <c r="T2414" i="1"/>
  <c r="T2415" i="1"/>
  <c r="T2416" i="1"/>
  <c r="T2417" i="1"/>
  <c r="T2418" i="1"/>
  <c r="T2419" i="1"/>
  <c r="T2420" i="1"/>
  <c r="T2421" i="1"/>
  <c r="T2422" i="1"/>
  <c r="T2423" i="1"/>
  <c r="T2424" i="1"/>
  <c r="T2425" i="1"/>
  <c r="T2426" i="1"/>
  <c r="T2427" i="1"/>
  <c r="T2428" i="1"/>
  <c r="T2429" i="1"/>
  <c r="T2430" i="1"/>
  <c r="T2431" i="1"/>
  <c r="T2432" i="1"/>
  <c r="T2433" i="1"/>
  <c r="T2434" i="1"/>
  <c r="T2435" i="1"/>
  <c r="T2436" i="1"/>
  <c r="T2437" i="1"/>
  <c r="T2438" i="1"/>
  <c r="T2439" i="1"/>
  <c r="T2440" i="1"/>
  <c r="T2441" i="1"/>
  <c r="T2442" i="1"/>
  <c r="T2443" i="1"/>
  <c r="T2444" i="1"/>
  <c r="T2445" i="1"/>
  <c r="T2446" i="1"/>
  <c r="T2447" i="1"/>
  <c r="T2448" i="1"/>
  <c r="T2449" i="1"/>
  <c r="T2450" i="1"/>
  <c r="T2451" i="1"/>
  <c r="T2452" i="1"/>
  <c r="T2453" i="1"/>
  <c r="T2454" i="1"/>
  <c r="T2455" i="1"/>
  <c r="T2456" i="1"/>
  <c r="T2457" i="1"/>
  <c r="T2458" i="1"/>
  <c r="T2459" i="1"/>
  <c r="T2460" i="1"/>
  <c r="T2461" i="1"/>
  <c r="T2462" i="1"/>
  <c r="T2463" i="1"/>
  <c r="T2464" i="1"/>
  <c r="T2465" i="1"/>
  <c r="T2466" i="1"/>
  <c r="T2467" i="1"/>
  <c r="T2468" i="1"/>
  <c r="T2469" i="1"/>
  <c r="T2470" i="1"/>
  <c r="T2471" i="1"/>
  <c r="T2472" i="1"/>
  <c r="T2473" i="1"/>
  <c r="T2474" i="1"/>
  <c r="T2475" i="1"/>
  <c r="T2476" i="1"/>
  <c r="T2477" i="1"/>
  <c r="T2478" i="1"/>
  <c r="T2479" i="1"/>
  <c r="T2480" i="1"/>
  <c r="T2481" i="1"/>
  <c r="T2482" i="1"/>
  <c r="T2483" i="1"/>
  <c r="T2484" i="1"/>
  <c r="T2485" i="1"/>
  <c r="T2486" i="1"/>
  <c r="T2487" i="1"/>
  <c r="T2488" i="1"/>
  <c r="T2489" i="1"/>
  <c r="T2490" i="1"/>
  <c r="T2491" i="1"/>
  <c r="T2492" i="1"/>
  <c r="T2493" i="1"/>
  <c r="T2494" i="1"/>
  <c r="T2495" i="1"/>
  <c r="T2496" i="1"/>
  <c r="T2497" i="1"/>
  <c r="T2498" i="1"/>
  <c r="T2499" i="1"/>
  <c r="T2500" i="1"/>
  <c r="T2501" i="1"/>
  <c r="T2502" i="1"/>
  <c r="T2503" i="1"/>
  <c r="T2504" i="1"/>
  <c r="T2505" i="1"/>
  <c r="T2506" i="1"/>
  <c r="T2507" i="1"/>
  <c r="T2508" i="1"/>
  <c r="T2509" i="1"/>
  <c r="T2510" i="1"/>
  <c r="T2511" i="1"/>
  <c r="T2512" i="1"/>
  <c r="T2513" i="1"/>
  <c r="T2514" i="1"/>
  <c r="T2515" i="1"/>
  <c r="T2516" i="1"/>
  <c r="T2517" i="1"/>
  <c r="T2518" i="1"/>
  <c r="T2519" i="1"/>
  <c r="T2520" i="1"/>
  <c r="T2521" i="1"/>
  <c r="T2522" i="1"/>
  <c r="T2523" i="1"/>
  <c r="T2524" i="1"/>
  <c r="T2525" i="1"/>
  <c r="T2526" i="1"/>
  <c r="T2527" i="1"/>
  <c r="T2528" i="1"/>
  <c r="T2529" i="1"/>
  <c r="T2530" i="1"/>
  <c r="T2531" i="1"/>
  <c r="T2532" i="1"/>
  <c r="T2533" i="1"/>
  <c r="T2534" i="1"/>
  <c r="T2535" i="1"/>
  <c r="T2536" i="1"/>
  <c r="T2537" i="1"/>
  <c r="T2538" i="1"/>
  <c r="T2539" i="1"/>
  <c r="T2540" i="1"/>
  <c r="T2541" i="1"/>
  <c r="T2542" i="1"/>
  <c r="T2543" i="1"/>
  <c r="T2544" i="1"/>
  <c r="T2545" i="1"/>
  <c r="T2546" i="1"/>
  <c r="T2547" i="1"/>
  <c r="T2548" i="1"/>
  <c r="T2549" i="1"/>
  <c r="T2550" i="1"/>
  <c r="T2551" i="1"/>
  <c r="T2552" i="1"/>
  <c r="T2553" i="1"/>
  <c r="T2554" i="1"/>
  <c r="T2555" i="1"/>
  <c r="T2556" i="1"/>
  <c r="T2557" i="1"/>
  <c r="T2558" i="1"/>
  <c r="T2559" i="1"/>
  <c r="T2560" i="1"/>
  <c r="T2561" i="1"/>
  <c r="T2562" i="1"/>
  <c r="T2563" i="1"/>
  <c r="T2564" i="1"/>
  <c r="T2565" i="1"/>
  <c r="T2566" i="1"/>
  <c r="T2567" i="1"/>
  <c r="T2568" i="1"/>
  <c r="T2569" i="1"/>
  <c r="T2570" i="1"/>
  <c r="T2571" i="1"/>
  <c r="T2572" i="1"/>
  <c r="T2573" i="1"/>
  <c r="T2574" i="1"/>
  <c r="T2575" i="1"/>
  <c r="T2576" i="1"/>
  <c r="T2577" i="1"/>
  <c r="T2578" i="1"/>
  <c r="T2579" i="1"/>
  <c r="T2580" i="1"/>
  <c r="T2581" i="1"/>
  <c r="T2582" i="1"/>
  <c r="T2583" i="1"/>
  <c r="T2584" i="1"/>
  <c r="T2585" i="1"/>
  <c r="T2586" i="1"/>
  <c r="T2587" i="1"/>
  <c r="T2588" i="1"/>
  <c r="T2589" i="1"/>
  <c r="T2590" i="1"/>
  <c r="T2591" i="1"/>
  <c r="T2592" i="1"/>
  <c r="T2593" i="1"/>
  <c r="T2594" i="1"/>
  <c r="T2595" i="1"/>
  <c r="T2596" i="1"/>
  <c r="T2597" i="1"/>
  <c r="T2598" i="1"/>
  <c r="T2599" i="1"/>
  <c r="T2600" i="1"/>
  <c r="T2601" i="1"/>
  <c r="T2602" i="1"/>
  <c r="T2603" i="1"/>
  <c r="T2604" i="1"/>
  <c r="T2605" i="1"/>
  <c r="T2606" i="1"/>
  <c r="T2607" i="1"/>
  <c r="T2608" i="1"/>
  <c r="T2609" i="1"/>
  <c r="T2610" i="1"/>
  <c r="T2611" i="1"/>
  <c r="T2612" i="1"/>
  <c r="T2613" i="1"/>
  <c r="T2614" i="1"/>
  <c r="T2615" i="1"/>
  <c r="T2616" i="1"/>
  <c r="T2617" i="1"/>
  <c r="T2618" i="1"/>
  <c r="T2619" i="1"/>
  <c r="T2620" i="1"/>
  <c r="T2621" i="1"/>
  <c r="T2622" i="1"/>
  <c r="T2623" i="1"/>
  <c r="T2624" i="1"/>
  <c r="T2625" i="1"/>
  <c r="T2626" i="1"/>
  <c r="T2627" i="1"/>
  <c r="T2628" i="1"/>
  <c r="T2629" i="1"/>
  <c r="T2630" i="1"/>
  <c r="T2631" i="1"/>
  <c r="T2632" i="1"/>
  <c r="T2633" i="1"/>
  <c r="T2634" i="1"/>
  <c r="T2635" i="1"/>
  <c r="T2636" i="1"/>
  <c r="T2637" i="1"/>
  <c r="T2638" i="1"/>
  <c r="T2639" i="1"/>
  <c r="T2640" i="1"/>
  <c r="T2641" i="1"/>
  <c r="T2642" i="1"/>
  <c r="T2643" i="1"/>
  <c r="T2644" i="1"/>
  <c r="T2645" i="1"/>
  <c r="T2646" i="1"/>
  <c r="T2647" i="1"/>
  <c r="T2648" i="1"/>
  <c r="T2649" i="1"/>
  <c r="T2650" i="1"/>
  <c r="T2651" i="1"/>
  <c r="T2652" i="1"/>
  <c r="T2653" i="1"/>
  <c r="T2654" i="1"/>
  <c r="T2655" i="1"/>
  <c r="T2656" i="1"/>
  <c r="T2657" i="1"/>
  <c r="T2658" i="1"/>
  <c r="T2659" i="1"/>
  <c r="T2660" i="1"/>
  <c r="T2661" i="1"/>
  <c r="T2662" i="1"/>
  <c r="T2663" i="1"/>
  <c r="T2664" i="1"/>
  <c r="T2665" i="1"/>
  <c r="T2666" i="1"/>
  <c r="T2667" i="1"/>
  <c r="T2668" i="1"/>
  <c r="T2669" i="1"/>
  <c r="T2670" i="1"/>
  <c r="T2671" i="1"/>
  <c r="T2672" i="1"/>
  <c r="T2673" i="1"/>
  <c r="T2674" i="1"/>
  <c r="T2675" i="1"/>
  <c r="T2676" i="1"/>
  <c r="T2677" i="1"/>
  <c r="T2678" i="1"/>
  <c r="T2679" i="1"/>
  <c r="T2680" i="1"/>
  <c r="T2681" i="1"/>
  <c r="T2682" i="1"/>
  <c r="T2683" i="1"/>
  <c r="T2684" i="1"/>
  <c r="T2685" i="1"/>
  <c r="T2686" i="1"/>
  <c r="T2687" i="1"/>
  <c r="T2688" i="1"/>
  <c r="T2689" i="1"/>
  <c r="T2690" i="1"/>
  <c r="T2691" i="1"/>
  <c r="T2692" i="1"/>
  <c r="T2693" i="1"/>
  <c r="T2694" i="1"/>
  <c r="T2695" i="1"/>
  <c r="T2696" i="1"/>
  <c r="T2697" i="1"/>
  <c r="T2698" i="1"/>
  <c r="T2699" i="1"/>
  <c r="T2700" i="1"/>
  <c r="T2701" i="1"/>
  <c r="T2702" i="1"/>
  <c r="T2703" i="1"/>
  <c r="T2704" i="1"/>
  <c r="T2705" i="1"/>
  <c r="T2706" i="1"/>
  <c r="T2707" i="1"/>
  <c r="T2708" i="1"/>
  <c r="T2709" i="1"/>
  <c r="T2710" i="1"/>
  <c r="T2711" i="1"/>
  <c r="T2712" i="1"/>
  <c r="T2713" i="1"/>
  <c r="T2714" i="1"/>
  <c r="T2715" i="1"/>
  <c r="T2716" i="1"/>
  <c r="T2717" i="1"/>
  <c r="T2718" i="1"/>
  <c r="T2719" i="1"/>
  <c r="T2720" i="1"/>
  <c r="T2721" i="1"/>
  <c r="T2722" i="1"/>
  <c r="T2723" i="1"/>
  <c r="T2724" i="1"/>
  <c r="T2725" i="1"/>
  <c r="T2726" i="1"/>
  <c r="T2727" i="1"/>
  <c r="T2728" i="1"/>
  <c r="T2729" i="1"/>
  <c r="T2730" i="1"/>
  <c r="T2731" i="1"/>
  <c r="T2732" i="1"/>
  <c r="T2733" i="1"/>
  <c r="T2734" i="1"/>
  <c r="T2735" i="1"/>
  <c r="T2736" i="1"/>
  <c r="T2737" i="1"/>
  <c r="T2738" i="1"/>
  <c r="T2739" i="1"/>
  <c r="T2740" i="1"/>
  <c r="T2741" i="1"/>
  <c r="T2742" i="1"/>
  <c r="T2743" i="1"/>
  <c r="T2744" i="1"/>
  <c r="T2745" i="1"/>
  <c r="T2746" i="1"/>
  <c r="T2747" i="1"/>
  <c r="T2748" i="1"/>
  <c r="T2749" i="1"/>
  <c r="T2750" i="1"/>
  <c r="T2751" i="1"/>
  <c r="T2752" i="1"/>
  <c r="T2753" i="1"/>
  <c r="T2754" i="1"/>
  <c r="T2755" i="1"/>
  <c r="T2756" i="1"/>
  <c r="T2757" i="1"/>
  <c r="T2758" i="1"/>
  <c r="T2759" i="1"/>
  <c r="T2760" i="1"/>
  <c r="T2761" i="1"/>
  <c r="T2762" i="1"/>
  <c r="T2763" i="1"/>
  <c r="T2764" i="1"/>
  <c r="T2765" i="1"/>
  <c r="T2766" i="1"/>
  <c r="T2767" i="1"/>
  <c r="T2768" i="1"/>
  <c r="T2769" i="1"/>
  <c r="T2770" i="1"/>
  <c r="T2771" i="1"/>
  <c r="T2772" i="1"/>
  <c r="T2773" i="1"/>
  <c r="T2774" i="1"/>
  <c r="T2775" i="1"/>
  <c r="T2776" i="1"/>
  <c r="T2777" i="1"/>
  <c r="T2778" i="1"/>
  <c r="T2779" i="1"/>
  <c r="T2780" i="1"/>
  <c r="T2781" i="1"/>
  <c r="T2782" i="1"/>
  <c r="T2783" i="1"/>
  <c r="T2784" i="1"/>
  <c r="T2785" i="1"/>
  <c r="T2786" i="1"/>
  <c r="T2787" i="1"/>
  <c r="T2788" i="1"/>
  <c r="T2789" i="1"/>
  <c r="T2790" i="1"/>
  <c r="T2791" i="1"/>
  <c r="T2792" i="1"/>
  <c r="T2793" i="1"/>
  <c r="T2794" i="1"/>
  <c r="T2795" i="1"/>
  <c r="T2796" i="1"/>
  <c r="T2797" i="1"/>
  <c r="T2798" i="1"/>
  <c r="T2799" i="1"/>
  <c r="T2800" i="1"/>
  <c r="T2801" i="1"/>
  <c r="T2802" i="1"/>
  <c r="T2803" i="1"/>
  <c r="T2804" i="1"/>
  <c r="T2805" i="1"/>
  <c r="T2806" i="1"/>
  <c r="T2807" i="1"/>
  <c r="T2808" i="1"/>
  <c r="T2809" i="1"/>
  <c r="T2810" i="1"/>
  <c r="T2811" i="1"/>
  <c r="T2812" i="1"/>
  <c r="T2813" i="1"/>
  <c r="T2814" i="1"/>
  <c r="T2815" i="1"/>
  <c r="T2816" i="1"/>
  <c r="T2817" i="1"/>
  <c r="T2818" i="1"/>
  <c r="T2819" i="1"/>
  <c r="T2820" i="1"/>
  <c r="T2821" i="1"/>
  <c r="T2822" i="1"/>
  <c r="T2823" i="1"/>
  <c r="T2824" i="1"/>
  <c r="T2825" i="1"/>
  <c r="T2826" i="1"/>
  <c r="T2827" i="1"/>
  <c r="T2828" i="1"/>
  <c r="T2829" i="1"/>
  <c r="T2830" i="1"/>
  <c r="T2831" i="1"/>
  <c r="T2832" i="1"/>
  <c r="T2833" i="1"/>
  <c r="T2834" i="1"/>
  <c r="T2835" i="1"/>
  <c r="T2836" i="1"/>
  <c r="T2837" i="1"/>
  <c r="T2838" i="1"/>
  <c r="T2839" i="1"/>
  <c r="T2840" i="1"/>
  <c r="T2841" i="1"/>
  <c r="T2842" i="1"/>
  <c r="T2843" i="1"/>
  <c r="T2844" i="1"/>
  <c r="T2845" i="1"/>
  <c r="T2846" i="1"/>
  <c r="T2847" i="1"/>
  <c r="T2848" i="1"/>
  <c r="T2849" i="1"/>
  <c r="T2850" i="1"/>
  <c r="T2851" i="1"/>
  <c r="T2852" i="1"/>
  <c r="T2853" i="1"/>
  <c r="T2854" i="1"/>
  <c r="T2855" i="1"/>
  <c r="T2856" i="1"/>
  <c r="T2857" i="1"/>
  <c r="T2858" i="1"/>
  <c r="T2859" i="1"/>
  <c r="T2860" i="1"/>
  <c r="T2861" i="1"/>
  <c r="T2862" i="1"/>
  <c r="T2863" i="1"/>
  <c r="T2864" i="1"/>
  <c r="T2865" i="1"/>
  <c r="T2866" i="1"/>
  <c r="T2867" i="1"/>
  <c r="T2868" i="1"/>
  <c r="T2869" i="1"/>
  <c r="T2870" i="1"/>
  <c r="T2871" i="1"/>
  <c r="T2872" i="1"/>
  <c r="T2873" i="1"/>
  <c r="T2874" i="1"/>
  <c r="T2875" i="1"/>
  <c r="T2876" i="1"/>
  <c r="T2877" i="1"/>
  <c r="T2878" i="1"/>
  <c r="T2879" i="1"/>
  <c r="T2880" i="1"/>
  <c r="T2881" i="1"/>
  <c r="T2882" i="1"/>
  <c r="T2883" i="1"/>
  <c r="T2884" i="1"/>
  <c r="T2885" i="1"/>
  <c r="T2886" i="1"/>
  <c r="T2887" i="1"/>
  <c r="T2888" i="1"/>
  <c r="T2889" i="1"/>
  <c r="T2890" i="1"/>
  <c r="T2891" i="1"/>
  <c r="T2892" i="1"/>
  <c r="T2893" i="1"/>
  <c r="T2894" i="1"/>
  <c r="T2895" i="1"/>
  <c r="T2896" i="1"/>
  <c r="T2897" i="1"/>
  <c r="T2898" i="1"/>
  <c r="T2899" i="1"/>
  <c r="T2900" i="1"/>
  <c r="T2901" i="1"/>
  <c r="T2902" i="1"/>
  <c r="T2903" i="1"/>
  <c r="T2904" i="1"/>
  <c r="T2905" i="1"/>
  <c r="T2906" i="1"/>
  <c r="T2907" i="1"/>
  <c r="T2908" i="1"/>
  <c r="T2909" i="1"/>
  <c r="T2910" i="1"/>
  <c r="T2911" i="1"/>
  <c r="T2912" i="1"/>
  <c r="T2913" i="1"/>
  <c r="T2914" i="1"/>
  <c r="T2915" i="1"/>
  <c r="T2916" i="1"/>
  <c r="T2917" i="1"/>
  <c r="T2918" i="1"/>
  <c r="T2919" i="1"/>
  <c r="T2920" i="1"/>
  <c r="T2921" i="1"/>
  <c r="T2922" i="1"/>
  <c r="T2923" i="1"/>
  <c r="T2924" i="1"/>
  <c r="T2925" i="1"/>
  <c r="T2926" i="1"/>
  <c r="T2927" i="1"/>
  <c r="T2928" i="1"/>
  <c r="T2929" i="1"/>
  <c r="T2930" i="1"/>
  <c r="T2931" i="1"/>
  <c r="T2932" i="1"/>
  <c r="T2933" i="1"/>
  <c r="T2934" i="1"/>
  <c r="T2935" i="1"/>
  <c r="T2936" i="1"/>
  <c r="T2937" i="1"/>
  <c r="T2938" i="1"/>
  <c r="T2939" i="1"/>
  <c r="T2940" i="1"/>
  <c r="T2941" i="1"/>
  <c r="T2942" i="1"/>
  <c r="T2943" i="1"/>
  <c r="T2944" i="1"/>
  <c r="T2945" i="1"/>
  <c r="T2946" i="1"/>
  <c r="T2947" i="1"/>
  <c r="T2948" i="1"/>
  <c r="T2949" i="1"/>
  <c r="T2950" i="1"/>
  <c r="T2951" i="1"/>
  <c r="T2952" i="1"/>
  <c r="T2953" i="1"/>
  <c r="T2954" i="1"/>
  <c r="T2955" i="1"/>
  <c r="T2956" i="1"/>
  <c r="T2957" i="1"/>
  <c r="T2958" i="1"/>
  <c r="T2959" i="1"/>
  <c r="T2960" i="1"/>
  <c r="T2961" i="1"/>
  <c r="T2962" i="1"/>
  <c r="T2963" i="1"/>
  <c r="T2964" i="1"/>
  <c r="T2965" i="1"/>
  <c r="T2966" i="1"/>
  <c r="T2967" i="1"/>
  <c r="T2968" i="1"/>
  <c r="T2969" i="1"/>
  <c r="T2970" i="1"/>
  <c r="T2971" i="1"/>
  <c r="T2972" i="1"/>
  <c r="T2973" i="1"/>
  <c r="T2974" i="1"/>
  <c r="T2975" i="1"/>
  <c r="T2976" i="1"/>
  <c r="T2977" i="1"/>
  <c r="T2978" i="1"/>
  <c r="T2979" i="1"/>
  <c r="T2980" i="1"/>
  <c r="T2981" i="1"/>
  <c r="T2982" i="1"/>
  <c r="T2983" i="1"/>
  <c r="T2984" i="1"/>
  <c r="T2985" i="1"/>
  <c r="T2986" i="1"/>
  <c r="T2987" i="1"/>
  <c r="T2988" i="1"/>
  <c r="T2989" i="1"/>
  <c r="T2990" i="1"/>
  <c r="T2991" i="1"/>
  <c r="T2992" i="1"/>
  <c r="T2993" i="1"/>
  <c r="T2994" i="1"/>
  <c r="T2995" i="1"/>
  <c r="T2996" i="1"/>
  <c r="T2997" i="1"/>
  <c r="T2998" i="1"/>
  <c r="T2999" i="1"/>
  <c r="T3000" i="1"/>
  <c r="T3001" i="1"/>
  <c r="T3002" i="1"/>
  <c r="T3003" i="1"/>
  <c r="T3004" i="1"/>
  <c r="T3005" i="1"/>
  <c r="T3006" i="1"/>
  <c r="T3007" i="1"/>
  <c r="T3008" i="1"/>
  <c r="T3009" i="1"/>
  <c r="T3010" i="1"/>
  <c r="T3011" i="1"/>
  <c r="T3012" i="1"/>
  <c r="T3013" i="1"/>
  <c r="T3014" i="1"/>
  <c r="T3015" i="1"/>
  <c r="T3016" i="1"/>
  <c r="T3017" i="1"/>
  <c r="T3018" i="1"/>
  <c r="T3019" i="1"/>
  <c r="T3020" i="1"/>
  <c r="T3021" i="1"/>
  <c r="T3022" i="1"/>
  <c r="T3023" i="1"/>
  <c r="T3024" i="1"/>
  <c r="T3025" i="1"/>
  <c r="T3026" i="1"/>
  <c r="T3027" i="1"/>
  <c r="T3028" i="1"/>
  <c r="T3029" i="1"/>
  <c r="T3030" i="1"/>
  <c r="T3031" i="1"/>
  <c r="T3032" i="1"/>
  <c r="T3033" i="1"/>
  <c r="T3034" i="1"/>
  <c r="T3035" i="1"/>
  <c r="T3036" i="1"/>
  <c r="T3037" i="1"/>
  <c r="T3038" i="1"/>
  <c r="T3039" i="1"/>
  <c r="T3040" i="1"/>
  <c r="T3041" i="1"/>
  <c r="T3042" i="1"/>
  <c r="T3043" i="1"/>
  <c r="T3044" i="1"/>
  <c r="T3045" i="1"/>
  <c r="T3046" i="1"/>
  <c r="T3047" i="1"/>
  <c r="T3048" i="1"/>
  <c r="T3049" i="1"/>
  <c r="T3050" i="1"/>
  <c r="T3051" i="1"/>
  <c r="T3052" i="1"/>
  <c r="T3053" i="1"/>
  <c r="T3054" i="1"/>
  <c r="T3055" i="1"/>
  <c r="T3056" i="1"/>
  <c r="T3057" i="1"/>
  <c r="T3058" i="1"/>
  <c r="T3059" i="1"/>
  <c r="T3060" i="1"/>
  <c r="T3061" i="1"/>
  <c r="T3062" i="1"/>
  <c r="T3063" i="1"/>
  <c r="T3064" i="1"/>
  <c r="T3065" i="1"/>
  <c r="T3066" i="1"/>
  <c r="T3067" i="1"/>
  <c r="T3068" i="1"/>
  <c r="T3069" i="1"/>
  <c r="T3070" i="1"/>
  <c r="T3071" i="1"/>
  <c r="T3072" i="1"/>
  <c r="T3073" i="1"/>
  <c r="T3074" i="1"/>
  <c r="T3075" i="1"/>
  <c r="T3076" i="1"/>
  <c r="T3077" i="1"/>
  <c r="T3078" i="1"/>
  <c r="T3079" i="1"/>
  <c r="T3080" i="1"/>
  <c r="T3081" i="1"/>
  <c r="T3082" i="1"/>
  <c r="T3083" i="1"/>
  <c r="T3084" i="1"/>
  <c r="T3085" i="1"/>
  <c r="T3086" i="1"/>
  <c r="T3087" i="1"/>
  <c r="T3088" i="1"/>
  <c r="T3089" i="1"/>
  <c r="T3090" i="1"/>
  <c r="T3091" i="1"/>
  <c r="T3092" i="1"/>
  <c r="T3093" i="1"/>
  <c r="T3094" i="1"/>
  <c r="T3095" i="1"/>
  <c r="T3096" i="1"/>
  <c r="T3097" i="1"/>
  <c r="T3098" i="1"/>
  <c r="T3099" i="1"/>
  <c r="T3100" i="1"/>
  <c r="T3101" i="1"/>
  <c r="T3102" i="1"/>
  <c r="T3103" i="1"/>
  <c r="T3104" i="1"/>
  <c r="T3105" i="1"/>
  <c r="T3106" i="1"/>
  <c r="T3107" i="1"/>
  <c r="T3108" i="1"/>
  <c r="T3109" i="1"/>
  <c r="T3110" i="1"/>
  <c r="T3111" i="1"/>
  <c r="T3112" i="1"/>
  <c r="T3113" i="1"/>
  <c r="T3114" i="1"/>
  <c r="T3115" i="1"/>
  <c r="T3116" i="1"/>
  <c r="T3117" i="1"/>
  <c r="T3118" i="1"/>
  <c r="T3119" i="1"/>
  <c r="T3120" i="1"/>
  <c r="T3121" i="1"/>
  <c r="T3122" i="1"/>
  <c r="T3123" i="1"/>
  <c r="T3124" i="1"/>
  <c r="T3125" i="1"/>
  <c r="T3126" i="1"/>
  <c r="T3127" i="1"/>
  <c r="T3128" i="1"/>
  <c r="T3129" i="1"/>
  <c r="T3130" i="1"/>
  <c r="T3131" i="1"/>
  <c r="T3132" i="1"/>
  <c r="T3133" i="1"/>
  <c r="T3134" i="1"/>
  <c r="T3135" i="1"/>
  <c r="T3136" i="1"/>
  <c r="T3137" i="1"/>
  <c r="T3138" i="1"/>
  <c r="T3139" i="1"/>
  <c r="T3140" i="1"/>
  <c r="T3141" i="1"/>
  <c r="T3142" i="1"/>
  <c r="T3143" i="1"/>
  <c r="T3144" i="1"/>
  <c r="T3145" i="1"/>
  <c r="T3146" i="1"/>
  <c r="T3147" i="1"/>
  <c r="T3148" i="1"/>
  <c r="T3149" i="1"/>
  <c r="T3150" i="1"/>
  <c r="T3151" i="1"/>
  <c r="T3152" i="1"/>
  <c r="T3153" i="1"/>
  <c r="T3154" i="1"/>
  <c r="T3155" i="1"/>
  <c r="T3156" i="1"/>
  <c r="T3157" i="1"/>
  <c r="T3158" i="1"/>
  <c r="T3159" i="1"/>
  <c r="T3160" i="1"/>
  <c r="T3161" i="1"/>
  <c r="T3162" i="1"/>
  <c r="T3163" i="1"/>
  <c r="T3164" i="1"/>
  <c r="T3165" i="1"/>
  <c r="T3166" i="1"/>
  <c r="T3167" i="1"/>
  <c r="T3168" i="1"/>
  <c r="T3169" i="1"/>
  <c r="T3170" i="1"/>
  <c r="T3171" i="1"/>
  <c r="T3172" i="1"/>
  <c r="T3173" i="1"/>
  <c r="T3174" i="1"/>
  <c r="T3175" i="1"/>
  <c r="T3176" i="1"/>
  <c r="T3177" i="1"/>
  <c r="T3178" i="1"/>
  <c r="T3179" i="1"/>
  <c r="T3180" i="1"/>
  <c r="T3181" i="1"/>
  <c r="T3182" i="1"/>
  <c r="T3183" i="1"/>
  <c r="T3184" i="1"/>
  <c r="T3185" i="1"/>
  <c r="T3186" i="1"/>
  <c r="T3187" i="1"/>
  <c r="T3188" i="1"/>
  <c r="T3189" i="1"/>
  <c r="T3190" i="1"/>
  <c r="T3191" i="1"/>
  <c r="T3192" i="1"/>
  <c r="T3193" i="1"/>
  <c r="T3194" i="1"/>
  <c r="T3195" i="1"/>
  <c r="T3196" i="1"/>
  <c r="T3197" i="1"/>
  <c r="T3198" i="1"/>
  <c r="T3199" i="1"/>
  <c r="T3200" i="1"/>
  <c r="T3201" i="1"/>
  <c r="T3202" i="1"/>
  <c r="T3203" i="1"/>
  <c r="T3204" i="1"/>
  <c r="T3205" i="1"/>
  <c r="T3206" i="1"/>
  <c r="T3207" i="1"/>
  <c r="T3208" i="1"/>
  <c r="T3209" i="1"/>
  <c r="T3210" i="1"/>
  <c r="T3211" i="1"/>
  <c r="T3212" i="1"/>
  <c r="T3213" i="1"/>
  <c r="T3214" i="1"/>
  <c r="T3215" i="1"/>
  <c r="T3216" i="1"/>
  <c r="T3217" i="1"/>
  <c r="T3218" i="1"/>
  <c r="T3219" i="1"/>
  <c r="T3220" i="1"/>
  <c r="T3221" i="1"/>
  <c r="T3222" i="1"/>
  <c r="T3223" i="1"/>
  <c r="T3224" i="1"/>
  <c r="T3225" i="1"/>
  <c r="T3226" i="1"/>
  <c r="T3227" i="1"/>
  <c r="T3228" i="1"/>
  <c r="T3229" i="1"/>
  <c r="T3230" i="1"/>
  <c r="T3231" i="1"/>
  <c r="T3232" i="1"/>
  <c r="T3233" i="1"/>
  <c r="T3234" i="1"/>
  <c r="T3235" i="1"/>
  <c r="T3236" i="1"/>
  <c r="T3237" i="1"/>
  <c r="T3238" i="1"/>
  <c r="T3239" i="1"/>
  <c r="T3240" i="1"/>
  <c r="T3241" i="1"/>
  <c r="T3242" i="1"/>
  <c r="T3243" i="1"/>
  <c r="T3244" i="1"/>
  <c r="T3245" i="1"/>
  <c r="T3246" i="1"/>
  <c r="T3247" i="1"/>
  <c r="T3248" i="1"/>
  <c r="T3249" i="1"/>
  <c r="T3250" i="1"/>
  <c r="T3251" i="1"/>
  <c r="T3252" i="1"/>
  <c r="T3253" i="1"/>
  <c r="T3254" i="1"/>
  <c r="T3255" i="1"/>
  <c r="T3256" i="1"/>
  <c r="T3257" i="1"/>
  <c r="T3258" i="1"/>
  <c r="T3259" i="1"/>
  <c r="T3260" i="1"/>
  <c r="T3261" i="1"/>
  <c r="T3262" i="1"/>
  <c r="T3263" i="1"/>
  <c r="T3264" i="1"/>
  <c r="T3265" i="1"/>
  <c r="T3266" i="1"/>
  <c r="T3267" i="1"/>
  <c r="T3268" i="1"/>
  <c r="T3269" i="1"/>
  <c r="T3270" i="1"/>
  <c r="T3271" i="1"/>
  <c r="T3272" i="1"/>
  <c r="T3273" i="1"/>
  <c r="T3274" i="1"/>
  <c r="T3275" i="1"/>
  <c r="T3276" i="1"/>
  <c r="T3277" i="1"/>
  <c r="T3278" i="1"/>
  <c r="T3279" i="1"/>
  <c r="T3280" i="1"/>
  <c r="T3281" i="1"/>
  <c r="T3282" i="1"/>
  <c r="T3283" i="1"/>
  <c r="T3284" i="1"/>
  <c r="T3285" i="1"/>
  <c r="T3286" i="1"/>
  <c r="T3287" i="1"/>
  <c r="T3288" i="1"/>
  <c r="T3289" i="1"/>
  <c r="T3290" i="1"/>
  <c r="T3291" i="1"/>
  <c r="T3292" i="1"/>
  <c r="T3293" i="1"/>
  <c r="T3294" i="1"/>
  <c r="T3295" i="1"/>
  <c r="T3296" i="1"/>
  <c r="T3297" i="1"/>
  <c r="T3298" i="1"/>
  <c r="T3299" i="1"/>
  <c r="T3300" i="1"/>
  <c r="T3301" i="1"/>
  <c r="T3302" i="1"/>
  <c r="T3303" i="1"/>
  <c r="T3304" i="1"/>
  <c r="T3305" i="1"/>
  <c r="T3306" i="1"/>
  <c r="T3307" i="1"/>
  <c r="T3308" i="1"/>
  <c r="T3309" i="1"/>
  <c r="T3310" i="1"/>
  <c r="T3311" i="1"/>
  <c r="T3312" i="1"/>
  <c r="T3313" i="1"/>
  <c r="T3314" i="1"/>
  <c r="T3315" i="1"/>
  <c r="T3316" i="1"/>
  <c r="T3317" i="1"/>
  <c r="T3318" i="1"/>
  <c r="T3319" i="1"/>
  <c r="T3320" i="1"/>
  <c r="T3321" i="1"/>
  <c r="T3322" i="1"/>
  <c r="T3323" i="1"/>
  <c r="T3324" i="1"/>
  <c r="T3325" i="1"/>
  <c r="T3326" i="1"/>
  <c r="T3327" i="1"/>
  <c r="T3328" i="1"/>
  <c r="T3329" i="1"/>
  <c r="T3330" i="1"/>
  <c r="T3331" i="1"/>
  <c r="T3332" i="1"/>
  <c r="T3333" i="1"/>
  <c r="T3334" i="1"/>
  <c r="T3335" i="1"/>
  <c r="T3336" i="1"/>
  <c r="T3337" i="1"/>
  <c r="T3338" i="1"/>
  <c r="T3339" i="1"/>
  <c r="T3340" i="1"/>
  <c r="T3341" i="1"/>
  <c r="T3342" i="1"/>
  <c r="T3343" i="1"/>
  <c r="T3344" i="1"/>
  <c r="T3345" i="1"/>
  <c r="T3346" i="1"/>
  <c r="T3347" i="1"/>
  <c r="T3348" i="1"/>
  <c r="T3349" i="1"/>
  <c r="T3350" i="1"/>
  <c r="T3351" i="1"/>
  <c r="T3352" i="1"/>
  <c r="T3353" i="1"/>
  <c r="T3354" i="1"/>
  <c r="T3355" i="1"/>
  <c r="T3356" i="1"/>
  <c r="T3357" i="1"/>
  <c r="T3358" i="1"/>
  <c r="T3359" i="1"/>
  <c r="T3360" i="1"/>
  <c r="T3361" i="1"/>
  <c r="T3362" i="1"/>
  <c r="T3363" i="1"/>
  <c r="T3364" i="1"/>
  <c r="T3365" i="1"/>
  <c r="T3366" i="1"/>
  <c r="T3367" i="1"/>
  <c r="T3368" i="1"/>
  <c r="T3369" i="1"/>
  <c r="T3370" i="1"/>
  <c r="T3371" i="1"/>
  <c r="T3372" i="1"/>
  <c r="T3373" i="1"/>
  <c r="T3374" i="1"/>
  <c r="T3375" i="1"/>
  <c r="T3376" i="1"/>
  <c r="T3377" i="1"/>
  <c r="T3378" i="1"/>
  <c r="T3379" i="1"/>
  <c r="T3380" i="1"/>
  <c r="T3381" i="1"/>
  <c r="T3382" i="1"/>
  <c r="T3383" i="1"/>
  <c r="T3384" i="1"/>
  <c r="T3385" i="1"/>
  <c r="T3386" i="1"/>
  <c r="T3387" i="1"/>
  <c r="T3388" i="1"/>
  <c r="T3389" i="1"/>
  <c r="T3390" i="1"/>
  <c r="T3391" i="1"/>
  <c r="T3392" i="1"/>
  <c r="T3393" i="1"/>
  <c r="T3394" i="1"/>
  <c r="T3395" i="1"/>
  <c r="T3396" i="1"/>
  <c r="T3397" i="1"/>
  <c r="T3398" i="1"/>
  <c r="T3399" i="1"/>
  <c r="T3400" i="1"/>
  <c r="T3401" i="1"/>
  <c r="T3402" i="1"/>
  <c r="T3403" i="1"/>
  <c r="T3404" i="1"/>
  <c r="T3405" i="1"/>
  <c r="T3406" i="1"/>
  <c r="T3407" i="1"/>
  <c r="T3408" i="1"/>
  <c r="T3409" i="1"/>
  <c r="T3410" i="1"/>
  <c r="T3411" i="1"/>
  <c r="T3412" i="1"/>
  <c r="T3413" i="1"/>
  <c r="T3414" i="1"/>
  <c r="T3415" i="1"/>
  <c r="T3416" i="1"/>
  <c r="T3417" i="1"/>
  <c r="T3418" i="1"/>
  <c r="T3419" i="1"/>
  <c r="T3420" i="1"/>
  <c r="T3421" i="1"/>
  <c r="T3422" i="1"/>
  <c r="T3423" i="1"/>
  <c r="T3424" i="1"/>
  <c r="T3425" i="1"/>
  <c r="T3426" i="1"/>
  <c r="T3427" i="1"/>
  <c r="T3428" i="1"/>
  <c r="T3429" i="1"/>
  <c r="T3430" i="1"/>
  <c r="T3431" i="1"/>
  <c r="T3432" i="1"/>
  <c r="T3433" i="1"/>
  <c r="T3434" i="1"/>
  <c r="T3435" i="1"/>
  <c r="T3436" i="1"/>
  <c r="T3437" i="1"/>
  <c r="T3438" i="1"/>
  <c r="T3439" i="1"/>
  <c r="T3440" i="1"/>
  <c r="T3441" i="1"/>
  <c r="T3442" i="1"/>
  <c r="T3443" i="1"/>
  <c r="T3444" i="1"/>
  <c r="T3445" i="1"/>
  <c r="T3446" i="1"/>
  <c r="T3447" i="1"/>
  <c r="T3448" i="1"/>
  <c r="T3449" i="1"/>
  <c r="T3450" i="1"/>
  <c r="T3451" i="1"/>
  <c r="T3452" i="1"/>
  <c r="T3453" i="1"/>
  <c r="T3454" i="1"/>
  <c r="T3455" i="1"/>
  <c r="T3456" i="1"/>
  <c r="T3457" i="1"/>
  <c r="T3458" i="1"/>
  <c r="T3459" i="1"/>
  <c r="T3460" i="1"/>
  <c r="T3461" i="1"/>
  <c r="T3462" i="1"/>
  <c r="T3463" i="1"/>
  <c r="T3464" i="1"/>
  <c r="T3465" i="1"/>
  <c r="T3466" i="1"/>
  <c r="T3467" i="1"/>
  <c r="T3468" i="1"/>
  <c r="T3469" i="1"/>
  <c r="T3470" i="1"/>
  <c r="T3471" i="1"/>
  <c r="T3472" i="1"/>
  <c r="T3473" i="1"/>
  <c r="T3474" i="1"/>
  <c r="T3475" i="1"/>
  <c r="T3476" i="1"/>
  <c r="T3477" i="1"/>
  <c r="T3478" i="1"/>
  <c r="T3479" i="1"/>
  <c r="T3480" i="1"/>
  <c r="T3481" i="1"/>
  <c r="T3482" i="1"/>
  <c r="T3483" i="1"/>
  <c r="T3484" i="1"/>
  <c r="T3485" i="1"/>
  <c r="T3486" i="1"/>
  <c r="T3487" i="1"/>
  <c r="T3488" i="1"/>
  <c r="T3489" i="1"/>
  <c r="T3490" i="1"/>
  <c r="T3491" i="1"/>
  <c r="T3492" i="1"/>
  <c r="T3493" i="1"/>
  <c r="T3494" i="1"/>
  <c r="T3495" i="1"/>
  <c r="T3496" i="1"/>
  <c r="T3497" i="1"/>
  <c r="T3498" i="1"/>
  <c r="T3499" i="1"/>
  <c r="T3500" i="1"/>
  <c r="T3501" i="1"/>
  <c r="T3502" i="1"/>
  <c r="T3503" i="1"/>
  <c r="T3504" i="1"/>
  <c r="T3505" i="1"/>
  <c r="T3506" i="1"/>
  <c r="T3507" i="1"/>
  <c r="T3508" i="1"/>
  <c r="T3509" i="1"/>
  <c r="T3510" i="1"/>
  <c r="T3511" i="1"/>
  <c r="T3512" i="1"/>
  <c r="T3513" i="1"/>
  <c r="T3514" i="1"/>
  <c r="T3515" i="1"/>
  <c r="T3516" i="1"/>
  <c r="T3517" i="1"/>
  <c r="T3518" i="1"/>
  <c r="T3519" i="1"/>
  <c r="T3520" i="1"/>
  <c r="T3521" i="1"/>
  <c r="T3522" i="1"/>
  <c r="T3523" i="1"/>
  <c r="T3524" i="1"/>
  <c r="T3525" i="1"/>
  <c r="T3526" i="1"/>
  <c r="T3527" i="1"/>
  <c r="T3528" i="1"/>
  <c r="T3529" i="1"/>
  <c r="T3530" i="1"/>
  <c r="T3531" i="1"/>
  <c r="T3532" i="1"/>
  <c r="T3533" i="1"/>
  <c r="T3534" i="1"/>
  <c r="T3535" i="1"/>
  <c r="T3536" i="1"/>
  <c r="T3537" i="1"/>
  <c r="T3538" i="1"/>
  <c r="T3539" i="1"/>
  <c r="T3540" i="1"/>
  <c r="T3541" i="1"/>
  <c r="T3542" i="1"/>
  <c r="T3543" i="1"/>
  <c r="T3544" i="1"/>
  <c r="T3545" i="1"/>
  <c r="T3546" i="1"/>
  <c r="T3547" i="1"/>
  <c r="T3548" i="1"/>
  <c r="T3549" i="1"/>
  <c r="T3550" i="1"/>
  <c r="T3551" i="1"/>
  <c r="T3552" i="1"/>
  <c r="T3553" i="1"/>
  <c r="T3554" i="1"/>
  <c r="T3555" i="1"/>
  <c r="T3556" i="1"/>
  <c r="T3557" i="1"/>
  <c r="T3558" i="1"/>
  <c r="T3559" i="1"/>
  <c r="T3560" i="1"/>
  <c r="T3561" i="1"/>
  <c r="T3562" i="1"/>
  <c r="T3563" i="1"/>
  <c r="T3564" i="1"/>
  <c r="T3565" i="1"/>
  <c r="T3566" i="1"/>
  <c r="T3567" i="1"/>
  <c r="T3568" i="1"/>
  <c r="T3569" i="1"/>
  <c r="T3570" i="1"/>
  <c r="T3571" i="1"/>
  <c r="T3572" i="1"/>
  <c r="T3573" i="1"/>
  <c r="T3574" i="1"/>
  <c r="T3575" i="1"/>
  <c r="T3576" i="1"/>
  <c r="T3577" i="1"/>
  <c r="T3578" i="1"/>
  <c r="T3579" i="1"/>
  <c r="T3580" i="1"/>
  <c r="T3581" i="1"/>
  <c r="T3582" i="1"/>
  <c r="T3583" i="1"/>
  <c r="T3584" i="1"/>
  <c r="T3585" i="1"/>
  <c r="T3586" i="1"/>
  <c r="T3587" i="1"/>
  <c r="T3588" i="1"/>
  <c r="T3589" i="1"/>
  <c r="T3590" i="1"/>
  <c r="T3591" i="1"/>
  <c r="T3592" i="1"/>
  <c r="T3593" i="1"/>
  <c r="T3594" i="1"/>
  <c r="T3595" i="1"/>
  <c r="T3596" i="1"/>
  <c r="T3597" i="1"/>
  <c r="T3598" i="1"/>
  <c r="T3599" i="1"/>
  <c r="T3600" i="1"/>
  <c r="T3601" i="1"/>
  <c r="T3602" i="1"/>
  <c r="T3603" i="1"/>
  <c r="T3604" i="1"/>
  <c r="T3605" i="1"/>
  <c r="T3606" i="1"/>
  <c r="T3607" i="1"/>
  <c r="T3608" i="1"/>
  <c r="T3609" i="1"/>
  <c r="T3610" i="1"/>
  <c r="T3611" i="1"/>
  <c r="T3612" i="1"/>
  <c r="T3613" i="1"/>
  <c r="T3614" i="1"/>
  <c r="T3615" i="1"/>
  <c r="T3616" i="1"/>
  <c r="T3617" i="1"/>
  <c r="T3618" i="1"/>
  <c r="T3619" i="1"/>
  <c r="T3620" i="1"/>
  <c r="T3621" i="1"/>
  <c r="T3622" i="1"/>
  <c r="T3623" i="1"/>
  <c r="T3624" i="1"/>
  <c r="T3625" i="1"/>
  <c r="T3626" i="1"/>
  <c r="T3627" i="1"/>
  <c r="T3628" i="1"/>
  <c r="T3629" i="1"/>
  <c r="T3630" i="1"/>
  <c r="T3631" i="1"/>
  <c r="T3632" i="1"/>
  <c r="T3633" i="1"/>
  <c r="T3634" i="1"/>
  <c r="T3635" i="1"/>
  <c r="T3636" i="1"/>
  <c r="T3637" i="1"/>
  <c r="T3638" i="1"/>
  <c r="T3639" i="1"/>
  <c r="T3640" i="1"/>
  <c r="T3641" i="1"/>
  <c r="T3642" i="1"/>
  <c r="T3643" i="1"/>
  <c r="T3644" i="1"/>
  <c r="T3645" i="1"/>
  <c r="T3646" i="1"/>
  <c r="T3647" i="1"/>
  <c r="T3648" i="1"/>
  <c r="T3649" i="1"/>
  <c r="T3650" i="1"/>
  <c r="T3651" i="1"/>
  <c r="T3652" i="1"/>
  <c r="T3653" i="1"/>
  <c r="T3654" i="1"/>
  <c r="T3655" i="1"/>
  <c r="T3656" i="1"/>
  <c r="T3657" i="1"/>
  <c r="T3658" i="1"/>
  <c r="T3659" i="1"/>
  <c r="T3660" i="1"/>
  <c r="T3661" i="1"/>
  <c r="T3662" i="1"/>
  <c r="T3663" i="1"/>
  <c r="T3664" i="1"/>
  <c r="T3665" i="1"/>
  <c r="T3666" i="1"/>
  <c r="T3667" i="1"/>
  <c r="T3668" i="1"/>
  <c r="T3669" i="1"/>
  <c r="T3670" i="1"/>
  <c r="T3671" i="1"/>
  <c r="T3672" i="1"/>
  <c r="T3673" i="1"/>
  <c r="T3674" i="1"/>
  <c r="T3675" i="1"/>
  <c r="T3676" i="1"/>
  <c r="T3677" i="1"/>
  <c r="T3678" i="1"/>
  <c r="T3679" i="1"/>
  <c r="T3680" i="1"/>
  <c r="T3681" i="1"/>
  <c r="T3682" i="1"/>
  <c r="T3683" i="1"/>
  <c r="T3684" i="1"/>
  <c r="T3685" i="1"/>
  <c r="T3686" i="1"/>
  <c r="T3687" i="1"/>
  <c r="T3688" i="1"/>
  <c r="T3689" i="1"/>
  <c r="T3690" i="1"/>
  <c r="T3691" i="1"/>
  <c r="T3692" i="1"/>
  <c r="T3693" i="1"/>
  <c r="T3694" i="1"/>
  <c r="T3695" i="1"/>
  <c r="T3696" i="1"/>
  <c r="T3697" i="1"/>
  <c r="T3698" i="1"/>
  <c r="T3699" i="1"/>
  <c r="T3700" i="1"/>
  <c r="T3701" i="1"/>
  <c r="T3702" i="1"/>
  <c r="T3703" i="1"/>
  <c r="T3704" i="1"/>
  <c r="T3705" i="1"/>
  <c r="T3706" i="1"/>
  <c r="T3707" i="1"/>
  <c r="T3708" i="1"/>
  <c r="T3709" i="1"/>
  <c r="T3710" i="1"/>
  <c r="T3711" i="1"/>
  <c r="T3712" i="1"/>
  <c r="T3713" i="1"/>
  <c r="T3714" i="1"/>
  <c r="T3715" i="1"/>
  <c r="T3716" i="1"/>
  <c r="T3717" i="1"/>
  <c r="T3718" i="1"/>
  <c r="T3719" i="1"/>
  <c r="T3720" i="1"/>
  <c r="T3721" i="1"/>
  <c r="T3722" i="1"/>
  <c r="T3723" i="1"/>
  <c r="T3724" i="1"/>
  <c r="T3725" i="1"/>
  <c r="T3726" i="1"/>
  <c r="T3727" i="1"/>
  <c r="T3728" i="1"/>
  <c r="T3729" i="1"/>
  <c r="T3730" i="1"/>
  <c r="T3731" i="1"/>
  <c r="T3732" i="1"/>
  <c r="T3733" i="1"/>
  <c r="T3734" i="1"/>
  <c r="T3735" i="1"/>
  <c r="T3736" i="1"/>
  <c r="T3737" i="1"/>
  <c r="T3738" i="1"/>
  <c r="T3739" i="1"/>
  <c r="T3740" i="1"/>
  <c r="T3741" i="1"/>
  <c r="T3742" i="1"/>
  <c r="T3743" i="1"/>
  <c r="T3744" i="1"/>
  <c r="T3745" i="1"/>
  <c r="T3746" i="1"/>
  <c r="T3747" i="1"/>
  <c r="T3748" i="1"/>
  <c r="T3749" i="1"/>
  <c r="T3750" i="1"/>
  <c r="T3751" i="1"/>
  <c r="T3752" i="1"/>
  <c r="T3753" i="1"/>
  <c r="T3754" i="1"/>
  <c r="T3755" i="1"/>
  <c r="T3756" i="1"/>
  <c r="T3757" i="1"/>
  <c r="T3758" i="1"/>
  <c r="T3759" i="1"/>
  <c r="T3760" i="1"/>
  <c r="T3761" i="1"/>
  <c r="T3762" i="1"/>
  <c r="T3763" i="1"/>
  <c r="T3764" i="1"/>
  <c r="T3765" i="1"/>
  <c r="T3766" i="1"/>
  <c r="T3767" i="1"/>
  <c r="T3768" i="1"/>
  <c r="T3769" i="1"/>
  <c r="T3770" i="1"/>
  <c r="T3771" i="1"/>
  <c r="T3772" i="1"/>
  <c r="T3773" i="1"/>
  <c r="T3774" i="1"/>
  <c r="T3775" i="1"/>
  <c r="T3776" i="1"/>
  <c r="T3777" i="1"/>
  <c r="T3778" i="1"/>
  <c r="T3779" i="1"/>
  <c r="T3780" i="1"/>
  <c r="T3781" i="1"/>
  <c r="T3782" i="1"/>
  <c r="T3783" i="1"/>
  <c r="T3784" i="1"/>
  <c r="T3785" i="1"/>
  <c r="T3786" i="1"/>
  <c r="T3787" i="1"/>
  <c r="T3788" i="1"/>
  <c r="T3789" i="1"/>
  <c r="T3790" i="1"/>
  <c r="T3791" i="1"/>
  <c r="T3792" i="1"/>
  <c r="T3793" i="1"/>
  <c r="T3794" i="1"/>
  <c r="T3795" i="1"/>
  <c r="T3796" i="1"/>
  <c r="T3797" i="1"/>
  <c r="T3798" i="1"/>
  <c r="T3799" i="1"/>
  <c r="T3800" i="1"/>
  <c r="T3801" i="1"/>
  <c r="T3802" i="1"/>
  <c r="T3803" i="1"/>
  <c r="T3804" i="1"/>
  <c r="T3805" i="1"/>
  <c r="T3806" i="1"/>
  <c r="T3807" i="1"/>
  <c r="T3808" i="1"/>
  <c r="T3809" i="1"/>
  <c r="T3810" i="1"/>
  <c r="T3811" i="1"/>
  <c r="T3812" i="1"/>
  <c r="T3813" i="1"/>
  <c r="T3814" i="1"/>
  <c r="T3815" i="1"/>
  <c r="T3816" i="1"/>
  <c r="T3817" i="1"/>
  <c r="T3818" i="1"/>
  <c r="T3819" i="1"/>
  <c r="T3820" i="1"/>
  <c r="T3821" i="1"/>
  <c r="T3822" i="1"/>
  <c r="T3823" i="1"/>
  <c r="T3824" i="1"/>
  <c r="T3825" i="1"/>
  <c r="T3826" i="1"/>
  <c r="T3827" i="1"/>
  <c r="T3828" i="1"/>
  <c r="T3829" i="1"/>
  <c r="T3830" i="1"/>
  <c r="T3831" i="1"/>
  <c r="T3832" i="1"/>
  <c r="T3833" i="1"/>
  <c r="T3834" i="1"/>
  <c r="T3835" i="1"/>
  <c r="T3836" i="1"/>
  <c r="T3837" i="1"/>
  <c r="T3838" i="1"/>
  <c r="T3839" i="1"/>
  <c r="T3840" i="1"/>
  <c r="T3841" i="1"/>
  <c r="T3842" i="1"/>
  <c r="T3843" i="1"/>
  <c r="T3844" i="1"/>
  <c r="T3845" i="1"/>
  <c r="T3846" i="1"/>
  <c r="T3847" i="1"/>
  <c r="T3848" i="1"/>
  <c r="T3849" i="1"/>
  <c r="T3850" i="1"/>
  <c r="T3851" i="1"/>
  <c r="T3852" i="1"/>
  <c r="T3853" i="1"/>
  <c r="T3854" i="1"/>
  <c r="T3855" i="1"/>
  <c r="T3856" i="1"/>
  <c r="T3857" i="1"/>
  <c r="T3858" i="1"/>
  <c r="T3859" i="1"/>
  <c r="T3860" i="1"/>
  <c r="T3861" i="1"/>
  <c r="T3862" i="1"/>
  <c r="T3863" i="1"/>
  <c r="T3864" i="1"/>
  <c r="T3865" i="1"/>
  <c r="T3866" i="1"/>
  <c r="T3867" i="1"/>
  <c r="T3868" i="1"/>
  <c r="T3869" i="1"/>
  <c r="T3870" i="1"/>
  <c r="T3871" i="1"/>
  <c r="T3872" i="1"/>
  <c r="T3873" i="1"/>
  <c r="T3874" i="1"/>
  <c r="T3875" i="1"/>
  <c r="T3876" i="1"/>
  <c r="T3877" i="1"/>
  <c r="T3878" i="1"/>
  <c r="T3879" i="1"/>
  <c r="T3880" i="1"/>
  <c r="T3881" i="1"/>
  <c r="T3882" i="1"/>
  <c r="T3883" i="1"/>
  <c r="T3884" i="1"/>
  <c r="T3885" i="1"/>
  <c r="T3886" i="1"/>
  <c r="T3887" i="1"/>
  <c r="T3888" i="1"/>
  <c r="T3889" i="1"/>
  <c r="T3890" i="1"/>
  <c r="T3891" i="1"/>
  <c r="T3892" i="1"/>
  <c r="T3893" i="1"/>
  <c r="T3894" i="1"/>
  <c r="T3895" i="1"/>
  <c r="T3896" i="1"/>
  <c r="T3897" i="1"/>
  <c r="T3898" i="1"/>
  <c r="T3899" i="1"/>
  <c r="T3900" i="1"/>
  <c r="T3901" i="1"/>
  <c r="T3902" i="1"/>
  <c r="T3903" i="1"/>
  <c r="T3904" i="1"/>
  <c r="T3905" i="1"/>
  <c r="T3906" i="1"/>
  <c r="T3907" i="1"/>
  <c r="T3908" i="1"/>
  <c r="T3909" i="1"/>
  <c r="T3910" i="1"/>
  <c r="T3911" i="1"/>
  <c r="T3912" i="1"/>
  <c r="T3913" i="1"/>
  <c r="T3914" i="1"/>
  <c r="T3915" i="1"/>
  <c r="T3916" i="1"/>
  <c r="T3917" i="1"/>
  <c r="T3918" i="1"/>
  <c r="T3919" i="1"/>
  <c r="T3920" i="1"/>
  <c r="T3921" i="1"/>
  <c r="T3922" i="1"/>
  <c r="T3923" i="1"/>
  <c r="T3924" i="1"/>
  <c r="T3925" i="1"/>
  <c r="T3926" i="1"/>
  <c r="T3927" i="1"/>
  <c r="T3928" i="1"/>
  <c r="T3929" i="1"/>
  <c r="T3930" i="1"/>
  <c r="T3931" i="1"/>
  <c r="T3932" i="1"/>
  <c r="T3933" i="1"/>
  <c r="T3934" i="1"/>
  <c r="T3935" i="1"/>
  <c r="T3936" i="1"/>
  <c r="T3937" i="1"/>
  <c r="T3938" i="1"/>
  <c r="T3939" i="1"/>
  <c r="T3940" i="1"/>
  <c r="T3941" i="1"/>
  <c r="T3942" i="1"/>
  <c r="T3943" i="1"/>
  <c r="T3944" i="1"/>
  <c r="T3945" i="1"/>
  <c r="T3946" i="1"/>
  <c r="T3947" i="1"/>
  <c r="T3948" i="1"/>
  <c r="T3949" i="1"/>
  <c r="T3950" i="1"/>
  <c r="T3951" i="1"/>
  <c r="T3952" i="1"/>
  <c r="T3953" i="1"/>
  <c r="T3954" i="1"/>
  <c r="T3955" i="1"/>
  <c r="T3956" i="1"/>
  <c r="T3957" i="1"/>
  <c r="T3958" i="1"/>
  <c r="T3959" i="1"/>
  <c r="T3960" i="1"/>
  <c r="T3961" i="1"/>
  <c r="T3962" i="1"/>
  <c r="T3963" i="1"/>
  <c r="T3964" i="1"/>
  <c r="T3965" i="1"/>
  <c r="T3966" i="1"/>
  <c r="T3967" i="1"/>
  <c r="T3968" i="1"/>
  <c r="T3969" i="1"/>
  <c r="T3970" i="1"/>
  <c r="T3971" i="1"/>
  <c r="T3972" i="1"/>
  <c r="T3973" i="1"/>
  <c r="T3974" i="1"/>
  <c r="T3975" i="1"/>
  <c r="T3976" i="1"/>
  <c r="T3977" i="1"/>
  <c r="T3978" i="1"/>
  <c r="T3979" i="1"/>
  <c r="T3980" i="1"/>
  <c r="T3981" i="1"/>
  <c r="T3982" i="1"/>
  <c r="T3983" i="1"/>
  <c r="T3984" i="1"/>
  <c r="T3985" i="1"/>
  <c r="T3986" i="1"/>
  <c r="T3987" i="1"/>
  <c r="T3988" i="1"/>
  <c r="T3989" i="1"/>
  <c r="T3990" i="1"/>
  <c r="T3991" i="1"/>
  <c r="T3992" i="1"/>
  <c r="T3993" i="1"/>
  <c r="T3994" i="1"/>
  <c r="T3995" i="1"/>
  <c r="T3996" i="1"/>
  <c r="T3997" i="1"/>
  <c r="T3998" i="1"/>
  <c r="T3999" i="1"/>
  <c r="T4000" i="1"/>
  <c r="T4001" i="1"/>
  <c r="T4002" i="1"/>
  <c r="T4003" i="1"/>
  <c r="T4004" i="1"/>
  <c r="T4005" i="1"/>
  <c r="T4006" i="1"/>
  <c r="T4007" i="1"/>
  <c r="T4008" i="1"/>
  <c r="T4009" i="1"/>
  <c r="T4010" i="1"/>
  <c r="T4011" i="1"/>
  <c r="T4012" i="1"/>
  <c r="T4013" i="1"/>
  <c r="T4014" i="1"/>
  <c r="T4015" i="1"/>
  <c r="T4016" i="1"/>
  <c r="T4017" i="1"/>
  <c r="T4018" i="1"/>
  <c r="T4019" i="1"/>
  <c r="T4020" i="1"/>
  <c r="T4021" i="1"/>
  <c r="T4022" i="1"/>
  <c r="T4023" i="1"/>
  <c r="T4024" i="1"/>
  <c r="T4025" i="1"/>
  <c r="T4026" i="1"/>
  <c r="T4027" i="1"/>
  <c r="T4028" i="1"/>
  <c r="T4029" i="1"/>
  <c r="T4030" i="1"/>
  <c r="T4031" i="1"/>
  <c r="T4032" i="1"/>
  <c r="T4033" i="1"/>
  <c r="T4034" i="1"/>
  <c r="T4035" i="1"/>
  <c r="T4036" i="1"/>
  <c r="T4037" i="1"/>
  <c r="T4038" i="1"/>
  <c r="T4039" i="1"/>
  <c r="T4040" i="1"/>
  <c r="T4041" i="1"/>
  <c r="T4042" i="1"/>
  <c r="T4043" i="1"/>
  <c r="T4044" i="1"/>
  <c r="T4045" i="1"/>
  <c r="T4046" i="1"/>
  <c r="T4047" i="1"/>
  <c r="T4048" i="1"/>
  <c r="T4049" i="1"/>
  <c r="T4050" i="1"/>
  <c r="T4051" i="1"/>
  <c r="T4052" i="1"/>
  <c r="T4053" i="1"/>
  <c r="T4054" i="1"/>
  <c r="T4055" i="1"/>
  <c r="T4056" i="1"/>
  <c r="T4057" i="1"/>
  <c r="T4058" i="1"/>
  <c r="T4059" i="1"/>
  <c r="T4060" i="1"/>
  <c r="T4061" i="1"/>
  <c r="T4062" i="1"/>
  <c r="T4063" i="1"/>
  <c r="T4064" i="1"/>
  <c r="T4065" i="1"/>
  <c r="T4066" i="1"/>
  <c r="T4067" i="1"/>
  <c r="T4068" i="1"/>
  <c r="T4069" i="1"/>
  <c r="T4070" i="1"/>
  <c r="T4071" i="1"/>
  <c r="T4072" i="1"/>
  <c r="T4073" i="1"/>
  <c r="T4074" i="1"/>
  <c r="T4075" i="1"/>
  <c r="T4076" i="1"/>
  <c r="T4077" i="1"/>
  <c r="T4078" i="1"/>
  <c r="T4079" i="1"/>
  <c r="T4080" i="1"/>
  <c r="T4081" i="1"/>
  <c r="T4082" i="1"/>
  <c r="T4083" i="1"/>
  <c r="T4084" i="1"/>
  <c r="T4085" i="1"/>
  <c r="T4086" i="1"/>
  <c r="T4087" i="1"/>
  <c r="T4088" i="1"/>
  <c r="T4089" i="1"/>
  <c r="T4090" i="1"/>
  <c r="T4091" i="1"/>
  <c r="T4092" i="1"/>
  <c r="T4093" i="1"/>
  <c r="T4094" i="1"/>
  <c r="T4095" i="1"/>
  <c r="T4096" i="1"/>
  <c r="T4097" i="1"/>
  <c r="T4098" i="1"/>
  <c r="T4099" i="1"/>
  <c r="T4100" i="1"/>
  <c r="T4101" i="1"/>
  <c r="T4102" i="1"/>
  <c r="T4103" i="1"/>
  <c r="T4104" i="1"/>
  <c r="T4105" i="1"/>
  <c r="T4106" i="1"/>
  <c r="T4107" i="1"/>
  <c r="T4108" i="1"/>
  <c r="T4109" i="1"/>
  <c r="T4110" i="1"/>
  <c r="T4111" i="1"/>
  <c r="T4112" i="1"/>
  <c r="T4113" i="1"/>
  <c r="T4114" i="1"/>
  <c r="T4115" i="1"/>
  <c r="T4116" i="1"/>
  <c r="T4117" i="1"/>
  <c r="T4118" i="1"/>
  <c r="T4119" i="1"/>
  <c r="T4120" i="1"/>
  <c r="T4121" i="1"/>
  <c r="T4122" i="1"/>
  <c r="T4123" i="1"/>
  <c r="T4124" i="1"/>
  <c r="T4125" i="1"/>
  <c r="T4126" i="1"/>
  <c r="T4127" i="1"/>
  <c r="T4128" i="1"/>
  <c r="T4129" i="1"/>
  <c r="T4130" i="1"/>
  <c r="T4131" i="1"/>
  <c r="T4132" i="1"/>
  <c r="T4133" i="1"/>
  <c r="T4134" i="1"/>
  <c r="T4135" i="1"/>
  <c r="T4136" i="1"/>
  <c r="T4137" i="1"/>
  <c r="T4138" i="1"/>
  <c r="T4139" i="1"/>
  <c r="T4140" i="1"/>
  <c r="T4141" i="1"/>
  <c r="T4142" i="1"/>
  <c r="T4143" i="1"/>
  <c r="T4144" i="1"/>
  <c r="T4145" i="1"/>
  <c r="T4146" i="1"/>
  <c r="T4147" i="1"/>
  <c r="T4148" i="1"/>
  <c r="T4149" i="1"/>
  <c r="T4150" i="1"/>
  <c r="T4151" i="1"/>
  <c r="T4152" i="1"/>
  <c r="T4153" i="1"/>
  <c r="T4154" i="1"/>
  <c r="T4155" i="1"/>
  <c r="T4156" i="1"/>
  <c r="T4157" i="1"/>
  <c r="T4158" i="1"/>
  <c r="T4159" i="1"/>
  <c r="T4160" i="1"/>
  <c r="T4161" i="1"/>
  <c r="T4162" i="1"/>
  <c r="T4163" i="1"/>
  <c r="T4164" i="1"/>
  <c r="T4165" i="1"/>
  <c r="T4166" i="1"/>
  <c r="T4167" i="1"/>
  <c r="T4168" i="1"/>
  <c r="T4169" i="1"/>
  <c r="T4170" i="1"/>
  <c r="T4171" i="1"/>
  <c r="T4172" i="1"/>
  <c r="T4173" i="1"/>
  <c r="T4174" i="1"/>
  <c r="T4175" i="1"/>
  <c r="T4176" i="1"/>
  <c r="T4177" i="1"/>
  <c r="T4178" i="1"/>
  <c r="T4179" i="1"/>
  <c r="T4180" i="1"/>
  <c r="T4181" i="1"/>
  <c r="T4182" i="1"/>
  <c r="T4183" i="1"/>
  <c r="T4184" i="1"/>
  <c r="T4185" i="1"/>
  <c r="T4186" i="1"/>
  <c r="T4187" i="1"/>
  <c r="T4188" i="1"/>
  <c r="T4189" i="1"/>
  <c r="T4190" i="1"/>
  <c r="T4191" i="1"/>
  <c r="T4192" i="1"/>
  <c r="T4193" i="1"/>
  <c r="T4194" i="1"/>
  <c r="T4195" i="1"/>
  <c r="T4196" i="1"/>
  <c r="T4197" i="1"/>
  <c r="T4198" i="1"/>
  <c r="T4199" i="1"/>
  <c r="T4200" i="1"/>
  <c r="T4201" i="1"/>
  <c r="T4202" i="1"/>
  <c r="T4203" i="1"/>
  <c r="T4204" i="1"/>
  <c r="T4205" i="1"/>
  <c r="T4206" i="1"/>
  <c r="T4207" i="1"/>
  <c r="T4208" i="1"/>
  <c r="T4209" i="1"/>
  <c r="T4210" i="1"/>
  <c r="T4211" i="1"/>
  <c r="T4212" i="1"/>
  <c r="T4213" i="1"/>
  <c r="T4214" i="1"/>
  <c r="T4215" i="1"/>
  <c r="T4216" i="1"/>
  <c r="T4217" i="1"/>
  <c r="T4218" i="1"/>
  <c r="T4219" i="1"/>
  <c r="T4220" i="1"/>
  <c r="T4221" i="1"/>
  <c r="T4222" i="1"/>
  <c r="T4223" i="1"/>
  <c r="T4224" i="1"/>
  <c r="T4225" i="1"/>
  <c r="T4226" i="1"/>
  <c r="T4227" i="1"/>
  <c r="T4228" i="1"/>
  <c r="T4229" i="1"/>
  <c r="T4230" i="1"/>
  <c r="T4231" i="1"/>
  <c r="T4232" i="1"/>
  <c r="T4233" i="1"/>
  <c r="T4234" i="1"/>
  <c r="T4235" i="1"/>
  <c r="T4236" i="1"/>
  <c r="T4237" i="1"/>
  <c r="T4238" i="1"/>
  <c r="T4239" i="1"/>
  <c r="T4240" i="1"/>
  <c r="T4241" i="1"/>
  <c r="T4242" i="1"/>
  <c r="T4243" i="1"/>
  <c r="T4244" i="1"/>
  <c r="T4245" i="1"/>
  <c r="T4246" i="1"/>
  <c r="T4247" i="1"/>
  <c r="T4248" i="1"/>
  <c r="T4249" i="1"/>
  <c r="T4250" i="1"/>
  <c r="T4251" i="1"/>
  <c r="T4252" i="1"/>
  <c r="T4253" i="1"/>
  <c r="T4254" i="1"/>
  <c r="T4255" i="1"/>
  <c r="T4256" i="1"/>
  <c r="T4257" i="1"/>
  <c r="T4258" i="1"/>
  <c r="T4259" i="1"/>
  <c r="T4260" i="1"/>
  <c r="T4261" i="1"/>
  <c r="T4262" i="1"/>
  <c r="T4263" i="1"/>
  <c r="T4264" i="1"/>
  <c r="T4265" i="1"/>
  <c r="T4266" i="1"/>
  <c r="T4267" i="1"/>
  <c r="T4268" i="1"/>
  <c r="T4269" i="1"/>
  <c r="T4270" i="1"/>
  <c r="T4271" i="1"/>
  <c r="T4272" i="1"/>
  <c r="T4273" i="1"/>
  <c r="T4274" i="1"/>
  <c r="T4275" i="1"/>
  <c r="T4276" i="1"/>
  <c r="T4277" i="1"/>
  <c r="T4278" i="1"/>
  <c r="T4279" i="1"/>
  <c r="T4280" i="1"/>
  <c r="T4281" i="1"/>
  <c r="T4282" i="1"/>
  <c r="T4283" i="1"/>
  <c r="T4284" i="1"/>
  <c r="T4285" i="1"/>
  <c r="T4286" i="1"/>
  <c r="T4287" i="1"/>
  <c r="T4288" i="1"/>
  <c r="T4289" i="1"/>
  <c r="T4290" i="1"/>
  <c r="T4291" i="1"/>
  <c r="T4292" i="1"/>
  <c r="T4293" i="1"/>
  <c r="T4294" i="1"/>
  <c r="T4295" i="1"/>
  <c r="T4296" i="1"/>
  <c r="T4297" i="1"/>
  <c r="T4298" i="1"/>
  <c r="T4299" i="1"/>
  <c r="T4300" i="1"/>
  <c r="T4301" i="1"/>
  <c r="T4302" i="1"/>
  <c r="T4303" i="1"/>
  <c r="T4304" i="1"/>
  <c r="T4305" i="1"/>
  <c r="T4306" i="1"/>
  <c r="T4307" i="1"/>
  <c r="T4308" i="1"/>
  <c r="T4309" i="1"/>
  <c r="T4310" i="1"/>
  <c r="T4311" i="1"/>
  <c r="T4312" i="1"/>
  <c r="T4313" i="1"/>
  <c r="T4314" i="1"/>
  <c r="T4315" i="1"/>
  <c r="T4316" i="1"/>
  <c r="T4317" i="1"/>
  <c r="T4318" i="1"/>
  <c r="T4319" i="1"/>
  <c r="T4320" i="1"/>
  <c r="T4321" i="1"/>
  <c r="T4322" i="1"/>
  <c r="T4323" i="1"/>
  <c r="T4324" i="1"/>
  <c r="T4325" i="1"/>
  <c r="T4326" i="1"/>
  <c r="T4327" i="1"/>
  <c r="T4328" i="1"/>
  <c r="T4329" i="1"/>
  <c r="T4330" i="1"/>
  <c r="T4331" i="1"/>
  <c r="T4332" i="1"/>
  <c r="T4333" i="1"/>
  <c r="T4334" i="1"/>
  <c r="T4335" i="1"/>
  <c r="T4336" i="1"/>
  <c r="T4337" i="1"/>
  <c r="T4338" i="1"/>
  <c r="T4339" i="1"/>
  <c r="T4340" i="1"/>
  <c r="T4341" i="1"/>
  <c r="T4342" i="1"/>
  <c r="T4343" i="1"/>
  <c r="T4344" i="1"/>
  <c r="T4345" i="1"/>
  <c r="T4346" i="1"/>
  <c r="T4347" i="1"/>
  <c r="T4348" i="1"/>
  <c r="T4349" i="1"/>
  <c r="T4350" i="1"/>
  <c r="T4351" i="1"/>
  <c r="T4352" i="1"/>
  <c r="T4353" i="1"/>
  <c r="T4354" i="1"/>
  <c r="T4355" i="1"/>
  <c r="T4356" i="1"/>
  <c r="T4357" i="1"/>
  <c r="T4358" i="1"/>
  <c r="T4359" i="1"/>
  <c r="T4360" i="1"/>
  <c r="T4361" i="1"/>
  <c r="T4362" i="1"/>
  <c r="T4363" i="1"/>
  <c r="T4364" i="1"/>
  <c r="T4365" i="1"/>
  <c r="T4366" i="1"/>
  <c r="T4367" i="1"/>
  <c r="T4368" i="1"/>
  <c r="T4369" i="1"/>
  <c r="T4370" i="1"/>
  <c r="T4371" i="1"/>
  <c r="T4372" i="1"/>
  <c r="T4373" i="1"/>
  <c r="T4374" i="1"/>
  <c r="T4375" i="1"/>
  <c r="T4376" i="1"/>
  <c r="T4377" i="1"/>
  <c r="T4378" i="1"/>
  <c r="T4379" i="1"/>
  <c r="T4380" i="1"/>
  <c r="T4381" i="1"/>
  <c r="T4382" i="1"/>
  <c r="T4383" i="1"/>
  <c r="T4384" i="1"/>
  <c r="T4385" i="1"/>
  <c r="T4386" i="1"/>
  <c r="T4387" i="1"/>
  <c r="T4388" i="1"/>
  <c r="T4389" i="1"/>
  <c r="T4390" i="1"/>
  <c r="T4391" i="1"/>
  <c r="T4392" i="1"/>
  <c r="T4393" i="1"/>
  <c r="T4394" i="1"/>
  <c r="T4395" i="1"/>
  <c r="T4396" i="1"/>
  <c r="T4397" i="1"/>
  <c r="T4398" i="1"/>
  <c r="T4399" i="1"/>
  <c r="T4400" i="1"/>
  <c r="T4401" i="1"/>
  <c r="T4402" i="1"/>
  <c r="T4403" i="1"/>
  <c r="T4404" i="1"/>
  <c r="T4405" i="1"/>
  <c r="T4406" i="1"/>
  <c r="T4407" i="1"/>
  <c r="T4408" i="1"/>
  <c r="T4409" i="1"/>
  <c r="T4410" i="1"/>
  <c r="T4411" i="1"/>
  <c r="T4412" i="1"/>
  <c r="T4413" i="1"/>
  <c r="T4414" i="1"/>
  <c r="T4415" i="1"/>
  <c r="T4416" i="1"/>
  <c r="T4417" i="1"/>
  <c r="T4418" i="1"/>
  <c r="T4419" i="1"/>
  <c r="T4420" i="1"/>
  <c r="T4421" i="1"/>
  <c r="T4422" i="1"/>
  <c r="T4423" i="1"/>
  <c r="T4424" i="1"/>
  <c r="T4425" i="1"/>
  <c r="T4426" i="1"/>
  <c r="T4427" i="1"/>
  <c r="T4428" i="1"/>
  <c r="T4429" i="1"/>
  <c r="T4430" i="1"/>
  <c r="T4431" i="1"/>
  <c r="T4432" i="1"/>
  <c r="T4433" i="1"/>
  <c r="T4434" i="1"/>
  <c r="T4435" i="1"/>
  <c r="T4436" i="1"/>
  <c r="T4437" i="1"/>
  <c r="T4438" i="1"/>
  <c r="T4439" i="1"/>
  <c r="T4440" i="1"/>
  <c r="T4441" i="1"/>
  <c r="T4442" i="1"/>
  <c r="T4443" i="1"/>
  <c r="T4444" i="1"/>
  <c r="T4445" i="1"/>
  <c r="T4446" i="1"/>
  <c r="T4447" i="1"/>
  <c r="T4448" i="1"/>
  <c r="T4449" i="1"/>
  <c r="T4450" i="1"/>
  <c r="T4451" i="1"/>
  <c r="T4452" i="1"/>
  <c r="T4453" i="1"/>
  <c r="T4454" i="1"/>
  <c r="T4455" i="1"/>
  <c r="T4456" i="1"/>
  <c r="T4457" i="1"/>
  <c r="T4458" i="1"/>
  <c r="T4459" i="1"/>
  <c r="T4460" i="1"/>
  <c r="T4461" i="1"/>
  <c r="T4462" i="1"/>
  <c r="T4463" i="1"/>
  <c r="T4464" i="1"/>
  <c r="T4465" i="1"/>
  <c r="T4466" i="1"/>
  <c r="T4467" i="1"/>
  <c r="T4468" i="1"/>
  <c r="T4469" i="1"/>
  <c r="T4470" i="1"/>
  <c r="T4471" i="1"/>
  <c r="T4472" i="1"/>
  <c r="T4473" i="1"/>
  <c r="T4474" i="1"/>
  <c r="T4475" i="1"/>
  <c r="T4476" i="1"/>
  <c r="T4477" i="1"/>
  <c r="T4478" i="1"/>
  <c r="T4479" i="1"/>
  <c r="T4480" i="1"/>
  <c r="T4481" i="1"/>
  <c r="T4482" i="1"/>
  <c r="T4483" i="1"/>
  <c r="T4484" i="1"/>
  <c r="T4485" i="1"/>
  <c r="T4486" i="1"/>
  <c r="T4487" i="1"/>
  <c r="T4488" i="1"/>
  <c r="T4489" i="1"/>
  <c r="T4490" i="1"/>
  <c r="T4491" i="1"/>
  <c r="T4492" i="1"/>
  <c r="T4493" i="1"/>
  <c r="T4494" i="1"/>
  <c r="T4495" i="1"/>
  <c r="T4496" i="1"/>
  <c r="T4497" i="1"/>
  <c r="T4498" i="1"/>
  <c r="T4499" i="1"/>
  <c r="T4500" i="1"/>
  <c r="T4501" i="1"/>
  <c r="T4502" i="1"/>
  <c r="T4503" i="1"/>
  <c r="T4504" i="1"/>
  <c r="T4505" i="1"/>
  <c r="T4506" i="1"/>
  <c r="T4507" i="1"/>
  <c r="T4508" i="1"/>
  <c r="T4509" i="1"/>
  <c r="T4510" i="1"/>
  <c r="T4511" i="1"/>
  <c r="T4512" i="1"/>
  <c r="T4513" i="1"/>
  <c r="T4514" i="1"/>
  <c r="T4515" i="1"/>
  <c r="T4516" i="1"/>
  <c r="T4517" i="1"/>
  <c r="T4518" i="1"/>
  <c r="T4519" i="1"/>
  <c r="T4520" i="1"/>
  <c r="T4521" i="1"/>
  <c r="T4522" i="1"/>
  <c r="T4523" i="1"/>
  <c r="T4524" i="1"/>
  <c r="T4525" i="1"/>
  <c r="T4526" i="1"/>
  <c r="T4527" i="1"/>
  <c r="T4528" i="1"/>
  <c r="T4529" i="1"/>
  <c r="T4530" i="1"/>
  <c r="T4531" i="1"/>
  <c r="T4532" i="1"/>
  <c r="T4533" i="1"/>
  <c r="T4534" i="1"/>
  <c r="T4535" i="1"/>
  <c r="T4536" i="1"/>
  <c r="T4537" i="1"/>
  <c r="T4538" i="1"/>
  <c r="T4539" i="1"/>
  <c r="T4540" i="1"/>
  <c r="T4541" i="1"/>
  <c r="T4542" i="1"/>
  <c r="T4543" i="1"/>
  <c r="T4544" i="1"/>
  <c r="T4545" i="1"/>
  <c r="T4546" i="1"/>
  <c r="T4547" i="1"/>
  <c r="T4548" i="1"/>
  <c r="T4549" i="1"/>
  <c r="T4550" i="1"/>
  <c r="T4551" i="1"/>
  <c r="T4552" i="1"/>
  <c r="T4553" i="1"/>
  <c r="T4554" i="1"/>
  <c r="T4555" i="1"/>
  <c r="T4556" i="1"/>
  <c r="T4557" i="1"/>
  <c r="T4558" i="1"/>
  <c r="T4559" i="1"/>
  <c r="T4560" i="1"/>
  <c r="T4561" i="1"/>
  <c r="T4562" i="1"/>
  <c r="T4563" i="1"/>
  <c r="T4564" i="1"/>
  <c r="T4565" i="1"/>
  <c r="T4566" i="1"/>
  <c r="T4567" i="1"/>
  <c r="T4568" i="1"/>
  <c r="T4569" i="1"/>
  <c r="T4570" i="1"/>
  <c r="T4571" i="1"/>
  <c r="T4572" i="1"/>
  <c r="T4573" i="1"/>
  <c r="T4574" i="1"/>
  <c r="T4575" i="1"/>
  <c r="T4576" i="1"/>
  <c r="T4577" i="1"/>
  <c r="T4578" i="1"/>
  <c r="T4579" i="1"/>
  <c r="T4580" i="1"/>
  <c r="T4581" i="1"/>
  <c r="T4582" i="1"/>
  <c r="T4583" i="1"/>
  <c r="T4584" i="1"/>
  <c r="T4585" i="1"/>
  <c r="T4586" i="1"/>
  <c r="T4587" i="1"/>
  <c r="T4588" i="1"/>
  <c r="T4589" i="1"/>
  <c r="T4590" i="1"/>
  <c r="T4591" i="1"/>
  <c r="T4592" i="1"/>
  <c r="T4593" i="1"/>
  <c r="T4594" i="1"/>
  <c r="T4595" i="1"/>
  <c r="T4596" i="1"/>
  <c r="T4597" i="1"/>
  <c r="T4598" i="1"/>
  <c r="T4599" i="1"/>
  <c r="T4600" i="1"/>
  <c r="T4601" i="1"/>
  <c r="T4602" i="1"/>
  <c r="T4603" i="1"/>
  <c r="T4604" i="1"/>
  <c r="T4605" i="1"/>
  <c r="T4606" i="1"/>
  <c r="T4607" i="1"/>
  <c r="T4608" i="1"/>
  <c r="T4609" i="1"/>
  <c r="T4610" i="1"/>
  <c r="T4611" i="1"/>
  <c r="T4612" i="1"/>
  <c r="T4613" i="1"/>
  <c r="T4614" i="1"/>
  <c r="T4615" i="1"/>
  <c r="T4616" i="1"/>
  <c r="T4617" i="1"/>
  <c r="T4618" i="1"/>
  <c r="T4619" i="1"/>
  <c r="T4620" i="1"/>
  <c r="T4621" i="1"/>
  <c r="T4622" i="1"/>
  <c r="T4623" i="1"/>
  <c r="T4624" i="1"/>
  <c r="T4625" i="1"/>
  <c r="T4626" i="1"/>
  <c r="T4627" i="1"/>
  <c r="T4628" i="1"/>
  <c r="T4629" i="1"/>
  <c r="T4630" i="1"/>
  <c r="T4631" i="1"/>
  <c r="T4632" i="1"/>
  <c r="T4633" i="1"/>
  <c r="T4634" i="1"/>
  <c r="T4635" i="1"/>
  <c r="T4636" i="1"/>
  <c r="T4637" i="1"/>
  <c r="T4638" i="1"/>
  <c r="T4639" i="1"/>
  <c r="T4640" i="1"/>
  <c r="T4641" i="1"/>
  <c r="T4642" i="1"/>
  <c r="T4643" i="1"/>
  <c r="T4644" i="1"/>
  <c r="T4645" i="1"/>
  <c r="T4646" i="1"/>
  <c r="T4647" i="1"/>
  <c r="T4648" i="1"/>
  <c r="T4649" i="1"/>
  <c r="T4650" i="1"/>
  <c r="T4651" i="1"/>
  <c r="T4652" i="1"/>
  <c r="T4653" i="1"/>
  <c r="T4654" i="1"/>
  <c r="T4655" i="1"/>
  <c r="T4656" i="1"/>
  <c r="T4657" i="1"/>
  <c r="T4658" i="1"/>
  <c r="T4659" i="1"/>
  <c r="T4660" i="1"/>
  <c r="T4661" i="1"/>
  <c r="T4662" i="1"/>
  <c r="T4663" i="1"/>
  <c r="T4664" i="1"/>
  <c r="T4665" i="1"/>
  <c r="T4666" i="1"/>
  <c r="T4667" i="1"/>
  <c r="T4668" i="1"/>
  <c r="T4669" i="1"/>
  <c r="T4670" i="1"/>
  <c r="T4671" i="1"/>
  <c r="T4672" i="1"/>
  <c r="T4673" i="1"/>
  <c r="T4674" i="1"/>
  <c r="T4675" i="1"/>
  <c r="T4676" i="1"/>
  <c r="T4677" i="1"/>
  <c r="T4678" i="1"/>
  <c r="T4679" i="1"/>
  <c r="T4680" i="1"/>
  <c r="T4681" i="1"/>
  <c r="T4682" i="1"/>
  <c r="T4683" i="1"/>
  <c r="T4684" i="1"/>
  <c r="T4685" i="1"/>
  <c r="T4686" i="1"/>
  <c r="T4687" i="1"/>
  <c r="T4688" i="1"/>
  <c r="T4689" i="1"/>
  <c r="T4690" i="1"/>
  <c r="T4691" i="1"/>
  <c r="T4692" i="1"/>
  <c r="T4693" i="1"/>
  <c r="T4694" i="1"/>
  <c r="T4695" i="1"/>
  <c r="T4696" i="1"/>
  <c r="T4697" i="1"/>
  <c r="T4698" i="1"/>
  <c r="T4699" i="1"/>
  <c r="T4700" i="1"/>
  <c r="T4701" i="1"/>
  <c r="T4702" i="1"/>
  <c r="T4703" i="1"/>
  <c r="T4704" i="1"/>
  <c r="T4705" i="1"/>
  <c r="T4706" i="1"/>
  <c r="T4707" i="1"/>
  <c r="T4708" i="1"/>
  <c r="T4709" i="1"/>
  <c r="T4710" i="1"/>
  <c r="T4711" i="1"/>
  <c r="T4712" i="1"/>
  <c r="T4713" i="1"/>
  <c r="T4714" i="1"/>
  <c r="T4715" i="1"/>
  <c r="T4716" i="1"/>
  <c r="T4717" i="1"/>
  <c r="T4718" i="1"/>
  <c r="T4719" i="1"/>
  <c r="T4720" i="1"/>
  <c r="T4721" i="1"/>
  <c r="T4722" i="1"/>
  <c r="T4723" i="1"/>
  <c r="T4724" i="1"/>
  <c r="T4725" i="1"/>
  <c r="T4726" i="1"/>
  <c r="T4727" i="1"/>
  <c r="T4728" i="1"/>
  <c r="T4729" i="1"/>
  <c r="T4730" i="1"/>
  <c r="T4731" i="1"/>
  <c r="T4732" i="1"/>
  <c r="T4733" i="1"/>
  <c r="T4734" i="1"/>
  <c r="T4735" i="1"/>
  <c r="T4736" i="1"/>
  <c r="T4737" i="1"/>
  <c r="T4738" i="1"/>
  <c r="T4739" i="1"/>
  <c r="T4740" i="1"/>
  <c r="T4741" i="1"/>
  <c r="T4742" i="1"/>
  <c r="T4743" i="1"/>
  <c r="T4744" i="1"/>
  <c r="T4745" i="1"/>
  <c r="T4746" i="1"/>
  <c r="T4747" i="1"/>
  <c r="T4748" i="1"/>
  <c r="T4749" i="1"/>
  <c r="T4750" i="1"/>
  <c r="T4751" i="1"/>
  <c r="T4752" i="1"/>
  <c r="T4753" i="1"/>
  <c r="T4754" i="1"/>
  <c r="T4755" i="1"/>
  <c r="T4756" i="1"/>
  <c r="T4757" i="1"/>
  <c r="T4758" i="1"/>
  <c r="T4759" i="1"/>
  <c r="T4760" i="1"/>
  <c r="T4761" i="1"/>
  <c r="T4762" i="1"/>
  <c r="T4763" i="1"/>
  <c r="T4764" i="1"/>
  <c r="T4765" i="1"/>
  <c r="T4766" i="1"/>
  <c r="T4767" i="1"/>
  <c r="T4768" i="1"/>
  <c r="T4769" i="1"/>
  <c r="T4770" i="1"/>
  <c r="T4771" i="1"/>
  <c r="T4772" i="1"/>
  <c r="T4773" i="1"/>
  <c r="T4774" i="1"/>
  <c r="T4775" i="1"/>
  <c r="T4776" i="1"/>
  <c r="T4777" i="1"/>
  <c r="T4778" i="1"/>
  <c r="T4779" i="1"/>
  <c r="T4780" i="1"/>
  <c r="T4781" i="1"/>
  <c r="T4782" i="1"/>
  <c r="T4783" i="1"/>
  <c r="T4784" i="1"/>
  <c r="T4785" i="1"/>
  <c r="T4786" i="1"/>
  <c r="T4787" i="1"/>
  <c r="T4788" i="1"/>
  <c r="T4789" i="1"/>
  <c r="T4790" i="1"/>
  <c r="T4791" i="1"/>
  <c r="T4792" i="1"/>
  <c r="T4793" i="1"/>
  <c r="T4794" i="1"/>
  <c r="T4795" i="1"/>
  <c r="T4796" i="1"/>
  <c r="T4797" i="1"/>
  <c r="T4798" i="1"/>
  <c r="T4799" i="1"/>
  <c r="T4800" i="1"/>
  <c r="T4801" i="1"/>
  <c r="T4802" i="1"/>
  <c r="T4803" i="1"/>
  <c r="T4804" i="1"/>
  <c r="T4805" i="1"/>
  <c r="T4806" i="1"/>
  <c r="T4807" i="1"/>
  <c r="T4808" i="1"/>
  <c r="T4809" i="1"/>
  <c r="T4810" i="1"/>
  <c r="T4811" i="1"/>
  <c r="T4812" i="1"/>
  <c r="T4813" i="1"/>
  <c r="T4814" i="1"/>
  <c r="T4815" i="1"/>
  <c r="T4816" i="1"/>
  <c r="T4817" i="1"/>
  <c r="T4818" i="1"/>
  <c r="T4819" i="1"/>
  <c r="T4820" i="1"/>
  <c r="T4821" i="1"/>
  <c r="T4822" i="1"/>
  <c r="T4823" i="1"/>
  <c r="T4824" i="1"/>
  <c r="T4825" i="1"/>
  <c r="T4826" i="1"/>
  <c r="T4827" i="1"/>
  <c r="T4828" i="1"/>
  <c r="T4829" i="1"/>
  <c r="T4830" i="1"/>
  <c r="T4831" i="1"/>
  <c r="T4832" i="1"/>
  <c r="T4833" i="1"/>
  <c r="T4834" i="1"/>
  <c r="T4835" i="1"/>
  <c r="T4836" i="1"/>
  <c r="T4837" i="1"/>
  <c r="T4838" i="1"/>
  <c r="T4839" i="1"/>
  <c r="T4840" i="1"/>
  <c r="T4841" i="1"/>
  <c r="T4842" i="1"/>
  <c r="T4843" i="1"/>
  <c r="T4844" i="1"/>
  <c r="T4845" i="1"/>
  <c r="T4846" i="1"/>
  <c r="T4847" i="1"/>
  <c r="T4848" i="1"/>
  <c r="T4849" i="1"/>
  <c r="T4850" i="1"/>
  <c r="T4851" i="1"/>
  <c r="T4852" i="1"/>
  <c r="T4853" i="1"/>
  <c r="T4854" i="1"/>
  <c r="T4855" i="1"/>
  <c r="T4856" i="1"/>
  <c r="T4857" i="1"/>
  <c r="T4858" i="1"/>
  <c r="T4859" i="1"/>
  <c r="T4860" i="1"/>
  <c r="T4861" i="1"/>
  <c r="T4862" i="1"/>
  <c r="T4863" i="1"/>
  <c r="T4864" i="1"/>
  <c r="T4865" i="1"/>
  <c r="T4866" i="1"/>
  <c r="T4867" i="1"/>
  <c r="T4868" i="1"/>
  <c r="T4869" i="1"/>
  <c r="T4870" i="1"/>
  <c r="T4871" i="1"/>
  <c r="T4872" i="1"/>
  <c r="T4873" i="1"/>
  <c r="T4874" i="1"/>
  <c r="T4875" i="1"/>
  <c r="T4876" i="1"/>
  <c r="T4877" i="1"/>
  <c r="T4878" i="1"/>
  <c r="T4879" i="1"/>
  <c r="T4880" i="1"/>
  <c r="T4881" i="1"/>
  <c r="T4882" i="1"/>
  <c r="T4883" i="1"/>
  <c r="T4884" i="1"/>
  <c r="T4885" i="1"/>
  <c r="T4886" i="1"/>
  <c r="T4887" i="1"/>
  <c r="T4888" i="1"/>
  <c r="T4889" i="1"/>
  <c r="T4890" i="1"/>
  <c r="T4891" i="1"/>
  <c r="T4892" i="1"/>
  <c r="T4893" i="1"/>
  <c r="T4894" i="1"/>
  <c r="T4895" i="1"/>
  <c r="T4896" i="1"/>
  <c r="T4897" i="1"/>
  <c r="T4898" i="1"/>
  <c r="T4899" i="1"/>
  <c r="T4900" i="1"/>
  <c r="T4901" i="1"/>
  <c r="T4902" i="1"/>
  <c r="T4903" i="1"/>
  <c r="T4904" i="1"/>
  <c r="T4905" i="1"/>
  <c r="T4906" i="1"/>
  <c r="T4907" i="1"/>
  <c r="T4908" i="1"/>
  <c r="T4909" i="1"/>
  <c r="T4910" i="1"/>
  <c r="T4911" i="1"/>
  <c r="T4912" i="1"/>
  <c r="T4913" i="1"/>
  <c r="T4914" i="1"/>
  <c r="T4915" i="1"/>
  <c r="T4916" i="1"/>
  <c r="T4917" i="1"/>
  <c r="T4918" i="1"/>
  <c r="T4919" i="1"/>
  <c r="T4920" i="1"/>
  <c r="T4921" i="1"/>
  <c r="T4922" i="1"/>
  <c r="T4923" i="1"/>
  <c r="T4924" i="1"/>
  <c r="T4925" i="1"/>
  <c r="T4926" i="1"/>
  <c r="T4927" i="1"/>
  <c r="T4928" i="1"/>
  <c r="T4929" i="1"/>
  <c r="T4930" i="1"/>
  <c r="T4931" i="1"/>
  <c r="T4932" i="1"/>
  <c r="T4933" i="1"/>
  <c r="T4934" i="1"/>
  <c r="T4935" i="1"/>
  <c r="T4936" i="1"/>
  <c r="T4937" i="1"/>
  <c r="T4938" i="1"/>
  <c r="T4939" i="1"/>
  <c r="T4940" i="1"/>
  <c r="T4941" i="1"/>
  <c r="T4942" i="1"/>
  <c r="T4943" i="1"/>
  <c r="T4944" i="1"/>
  <c r="T4945" i="1"/>
  <c r="T4946" i="1"/>
  <c r="T4947" i="1"/>
  <c r="T4948" i="1"/>
  <c r="T4949" i="1"/>
  <c r="T4950" i="1"/>
  <c r="T4951" i="1"/>
  <c r="T4952" i="1"/>
  <c r="T4953" i="1"/>
  <c r="T4954" i="1"/>
  <c r="T4955" i="1"/>
  <c r="T4956" i="1"/>
  <c r="T4957" i="1"/>
  <c r="T4958" i="1"/>
  <c r="T4959" i="1"/>
  <c r="T4960" i="1"/>
  <c r="T4961" i="1"/>
  <c r="T4962" i="1"/>
  <c r="T4963" i="1"/>
  <c r="T4964" i="1"/>
  <c r="T4965" i="1"/>
  <c r="T4966" i="1"/>
  <c r="T4967" i="1"/>
  <c r="T4968" i="1"/>
  <c r="T4969" i="1"/>
  <c r="T4970" i="1"/>
  <c r="T4971" i="1"/>
  <c r="T4972" i="1"/>
  <c r="T4973" i="1"/>
  <c r="T4974" i="1"/>
  <c r="T4975" i="1"/>
  <c r="T4976" i="1"/>
  <c r="T4977" i="1"/>
  <c r="T4978" i="1"/>
  <c r="T4979" i="1"/>
  <c r="T4980" i="1"/>
  <c r="T4981" i="1"/>
  <c r="T4982" i="1"/>
  <c r="T4983" i="1"/>
  <c r="T4984" i="1"/>
  <c r="T4985" i="1"/>
  <c r="T4986" i="1"/>
  <c r="T4987" i="1"/>
  <c r="T4988" i="1"/>
  <c r="T4989" i="1"/>
  <c r="T4990" i="1"/>
  <c r="T4991" i="1"/>
  <c r="T4992" i="1"/>
  <c r="T4993" i="1"/>
  <c r="T4994" i="1"/>
  <c r="T4995" i="1"/>
  <c r="T4996" i="1"/>
  <c r="T4997" i="1"/>
  <c r="T4998" i="1"/>
  <c r="T4999" i="1"/>
  <c r="T5000" i="1"/>
  <c r="T5001" i="1"/>
  <c r="T5002" i="1"/>
  <c r="T5003" i="1"/>
  <c r="T5004" i="1"/>
  <c r="T5005" i="1"/>
  <c r="T5006" i="1"/>
  <c r="T5007" i="1"/>
  <c r="T5008" i="1"/>
  <c r="T5009" i="1"/>
  <c r="T5010" i="1"/>
  <c r="T5011" i="1"/>
  <c r="T5012" i="1"/>
  <c r="T5013" i="1"/>
  <c r="T5014" i="1"/>
  <c r="T5015" i="1"/>
  <c r="T5016" i="1"/>
  <c r="T5017" i="1"/>
  <c r="T5018" i="1"/>
  <c r="T5019" i="1"/>
  <c r="T5020" i="1"/>
  <c r="T5021" i="1"/>
  <c r="T5022" i="1"/>
  <c r="T5023" i="1"/>
  <c r="T5024" i="1"/>
  <c r="T5025" i="1"/>
  <c r="T5026" i="1"/>
  <c r="T5027" i="1"/>
  <c r="T5028" i="1"/>
  <c r="T5029" i="1"/>
  <c r="T5030" i="1"/>
  <c r="T5031" i="1"/>
  <c r="T5032" i="1"/>
  <c r="T5033" i="1"/>
  <c r="T5034" i="1"/>
  <c r="T5035" i="1"/>
  <c r="T5036" i="1"/>
  <c r="T5037" i="1"/>
  <c r="T5038" i="1"/>
  <c r="T5039" i="1"/>
  <c r="T5040" i="1"/>
  <c r="T5041" i="1"/>
  <c r="T5042" i="1"/>
  <c r="T5043" i="1"/>
  <c r="T5044" i="1"/>
  <c r="T5045" i="1"/>
  <c r="T5046" i="1"/>
  <c r="T5047" i="1"/>
  <c r="T5048" i="1"/>
  <c r="T5049" i="1"/>
  <c r="T5050" i="1"/>
  <c r="T5051" i="1"/>
  <c r="T5052" i="1"/>
  <c r="T5053" i="1"/>
  <c r="T5054" i="1"/>
  <c r="T5055" i="1"/>
  <c r="T5056" i="1"/>
  <c r="T5057" i="1"/>
  <c r="T5058" i="1"/>
  <c r="T5059" i="1"/>
  <c r="T5060" i="1"/>
  <c r="T5061" i="1"/>
  <c r="T5062" i="1"/>
  <c r="T5063" i="1"/>
  <c r="T5064" i="1"/>
  <c r="T5065" i="1"/>
  <c r="T5066" i="1"/>
  <c r="T5067" i="1"/>
  <c r="T5068" i="1"/>
  <c r="T5069" i="1"/>
  <c r="T5070" i="1"/>
  <c r="T5071" i="1"/>
  <c r="T5072" i="1"/>
  <c r="T5073" i="1"/>
  <c r="T5074" i="1"/>
  <c r="T5075" i="1"/>
  <c r="T5076" i="1"/>
  <c r="T5077" i="1"/>
  <c r="T5078" i="1"/>
  <c r="T5079" i="1"/>
  <c r="T5080" i="1"/>
  <c r="T5081" i="1"/>
  <c r="T5082" i="1"/>
  <c r="T5083" i="1"/>
  <c r="T5084" i="1"/>
  <c r="T5085" i="1"/>
  <c r="T5086" i="1"/>
  <c r="T5087" i="1"/>
  <c r="T5088" i="1"/>
  <c r="T5089" i="1"/>
  <c r="T5090" i="1"/>
  <c r="T5091" i="1"/>
  <c r="T5092" i="1"/>
  <c r="T5093" i="1"/>
  <c r="T5094" i="1"/>
  <c r="T5095" i="1"/>
  <c r="T5096" i="1"/>
  <c r="T5097" i="1"/>
  <c r="T5098" i="1"/>
  <c r="T5099" i="1"/>
  <c r="T5100" i="1"/>
  <c r="T5101" i="1"/>
  <c r="T5102" i="1"/>
  <c r="T5103" i="1"/>
  <c r="T5104" i="1"/>
  <c r="T5105" i="1"/>
  <c r="T5106" i="1"/>
  <c r="T5107" i="1"/>
  <c r="T5108" i="1"/>
  <c r="T5109" i="1"/>
  <c r="T5110" i="1"/>
  <c r="T5111" i="1"/>
  <c r="T5112" i="1"/>
  <c r="T5113" i="1"/>
  <c r="T5114" i="1"/>
  <c r="T5115" i="1"/>
  <c r="T5116" i="1"/>
  <c r="T5117" i="1"/>
  <c r="T5118" i="1"/>
  <c r="T5119" i="1"/>
  <c r="T5120" i="1"/>
  <c r="T5121" i="1"/>
  <c r="T5122" i="1"/>
  <c r="T5123" i="1"/>
  <c r="T5124" i="1"/>
  <c r="T5125" i="1"/>
  <c r="T5126" i="1"/>
  <c r="T5127" i="1"/>
  <c r="T5128" i="1"/>
  <c r="T5129" i="1"/>
  <c r="T5130" i="1"/>
  <c r="T5131" i="1"/>
  <c r="T5132" i="1"/>
  <c r="T5133" i="1"/>
  <c r="T5134" i="1"/>
  <c r="T5135" i="1"/>
  <c r="T5136" i="1"/>
  <c r="T5137" i="1"/>
  <c r="T5138" i="1"/>
  <c r="T5139" i="1"/>
  <c r="T5140" i="1"/>
  <c r="T5141" i="1"/>
  <c r="T5142" i="1"/>
  <c r="T5143" i="1"/>
  <c r="T5144" i="1"/>
  <c r="T5145" i="1"/>
  <c r="T5146" i="1"/>
  <c r="T5147" i="1"/>
  <c r="T5148" i="1"/>
  <c r="T5149" i="1"/>
  <c r="T5150" i="1"/>
  <c r="T5151" i="1"/>
  <c r="T5152" i="1"/>
  <c r="T5153" i="1"/>
  <c r="T5154" i="1"/>
  <c r="T5155" i="1"/>
  <c r="T5156" i="1"/>
  <c r="T5157" i="1"/>
  <c r="T5158" i="1"/>
  <c r="T5159" i="1"/>
  <c r="T5160" i="1"/>
  <c r="T5161" i="1"/>
  <c r="T5162" i="1"/>
  <c r="T5163" i="1"/>
  <c r="T5164" i="1"/>
  <c r="T5165" i="1"/>
  <c r="T5166" i="1"/>
  <c r="T5167" i="1"/>
  <c r="T5168" i="1"/>
  <c r="T5169" i="1"/>
  <c r="T5170" i="1"/>
  <c r="T5171" i="1"/>
  <c r="T5172" i="1"/>
  <c r="T5173" i="1"/>
  <c r="T5174" i="1"/>
  <c r="T5175" i="1"/>
  <c r="T5176" i="1"/>
  <c r="T5177" i="1"/>
  <c r="T5178" i="1"/>
  <c r="T5179" i="1"/>
  <c r="T5180" i="1"/>
  <c r="T5181" i="1"/>
  <c r="T5182" i="1"/>
  <c r="T5183" i="1"/>
  <c r="T5184" i="1"/>
  <c r="T5185" i="1"/>
  <c r="T5186" i="1"/>
  <c r="T5187" i="1"/>
  <c r="T5188" i="1"/>
  <c r="T5189" i="1"/>
  <c r="T5190" i="1"/>
  <c r="T5191" i="1"/>
  <c r="T5192" i="1"/>
  <c r="T5193" i="1"/>
  <c r="T5194" i="1"/>
  <c r="T5195" i="1"/>
  <c r="T5196" i="1"/>
  <c r="T5197" i="1"/>
  <c r="T5198" i="1"/>
  <c r="T5199" i="1"/>
  <c r="T5200" i="1"/>
  <c r="T5201" i="1"/>
  <c r="T5202" i="1"/>
  <c r="T5203" i="1"/>
  <c r="T5204" i="1"/>
  <c r="T5205" i="1"/>
  <c r="T5206" i="1"/>
  <c r="T5207" i="1"/>
  <c r="T5208" i="1"/>
  <c r="T5209" i="1"/>
  <c r="T5210" i="1"/>
  <c r="T5211" i="1"/>
  <c r="T5212" i="1"/>
  <c r="T5213" i="1"/>
  <c r="T5214" i="1"/>
  <c r="T5215" i="1"/>
  <c r="T5216" i="1"/>
  <c r="T5217" i="1"/>
  <c r="T5218" i="1"/>
  <c r="T5219" i="1"/>
  <c r="T5220" i="1"/>
  <c r="T5221" i="1"/>
  <c r="T5222" i="1"/>
  <c r="T5223" i="1"/>
  <c r="T5224" i="1"/>
  <c r="T5225" i="1"/>
  <c r="T5226" i="1"/>
  <c r="T5227" i="1"/>
  <c r="T5228" i="1"/>
  <c r="T5229" i="1"/>
  <c r="T5230" i="1"/>
  <c r="T5231" i="1"/>
  <c r="T5232" i="1"/>
  <c r="T5233" i="1"/>
  <c r="T5234" i="1"/>
  <c r="T5235" i="1"/>
  <c r="T5236" i="1"/>
  <c r="T5237" i="1"/>
  <c r="T5238" i="1"/>
  <c r="T5239" i="1"/>
  <c r="T5240" i="1"/>
  <c r="T5241" i="1"/>
  <c r="T5242" i="1"/>
  <c r="T5243" i="1"/>
  <c r="T5244" i="1"/>
  <c r="T5245" i="1"/>
  <c r="T5246" i="1"/>
  <c r="T5247" i="1"/>
  <c r="T5248" i="1"/>
  <c r="T5249" i="1"/>
  <c r="T5250" i="1"/>
  <c r="T5251" i="1"/>
  <c r="T5252" i="1"/>
  <c r="T5253" i="1"/>
  <c r="T5254" i="1"/>
  <c r="T5255" i="1"/>
  <c r="T5256" i="1"/>
  <c r="T5257" i="1"/>
  <c r="T5258" i="1"/>
  <c r="T5259" i="1"/>
  <c r="T5260" i="1"/>
  <c r="T5261" i="1"/>
  <c r="T5262" i="1"/>
  <c r="T5263" i="1"/>
  <c r="T5264" i="1"/>
  <c r="T5265" i="1"/>
  <c r="T5266" i="1"/>
  <c r="T5267" i="1"/>
  <c r="T5268" i="1"/>
  <c r="T5269" i="1"/>
  <c r="T5270" i="1"/>
  <c r="T5271" i="1"/>
  <c r="T5272" i="1"/>
  <c r="T5273" i="1"/>
  <c r="T5274" i="1"/>
  <c r="T5275" i="1"/>
  <c r="T5276" i="1"/>
  <c r="T5277" i="1"/>
  <c r="T5278" i="1"/>
  <c r="T5279" i="1"/>
  <c r="T5280" i="1"/>
  <c r="T5281" i="1"/>
  <c r="T5282" i="1"/>
  <c r="T5283" i="1"/>
  <c r="T5284" i="1"/>
  <c r="T5285" i="1"/>
  <c r="T5286" i="1"/>
  <c r="T5287" i="1"/>
  <c r="T5288" i="1"/>
  <c r="T5289" i="1"/>
  <c r="T5290" i="1"/>
  <c r="T5291" i="1"/>
  <c r="T5292" i="1"/>
  <c r="T5293" i="1"/>
  <c r="T5294" i="1"/>
  <c r="T5295" i="1"/>
  <c r="T5296" i="1"/>
  <c r="T5297" i="1"/>
  <c r="T5298" i="1"/>
  <c r="T5299" i="1"/>
  <c r="T5300" i="1"/>
  <c r="T5301" i="1"/>
  <c r="T5302" i="1"/>
  <c r="T5303" i="1"/>
  <c r="T5304" i="1"/>
  <c r="T5305" i="1"/>
  <c r="T5306" i="1"/>
  <c r="T5307" i="1"/>
  <c r="T5308" i="1"/>
  <c r="T5309" i="1"/>
  <c r="T5310" i="1"/>
  <c r="T5311" i="1"/>
  <c r="T5312" i="1"/>
  <c r="T5313" i="1"/>
  <c r="T5314" i="1"/>
  <c r="T5315" i="1"/>
  <c r="T5316" i="1"/>
  <c r="T5317" i="1"/>
  <c r="T5318" i="1"/>
  <c r="T5319" i="1"/>
  <c r="T5320" i="1"/>
  <c r="T5321" i="1"/>
  <c r="T5322" i="1"/>
  <c r="T5323" i="1"/>
  <c r="T5324" i="1"/>
  <c r="T5325" i="1"/>
  <c r="T5326" i="1"/>
  <c r="T5327" i="1"/>
  <c r="T5328" i="1"/>
  <c r="T5329" i="1"/>
  <c r="T5330" i="1"/>
  <c r="T5331" i="1"/>
  <c r="T5332" i="1"/>
  <c r="T5333" i="1"/>
  <c r="T5334" i="1"/>
  <c r="T5335" i="1"/>
  <c r="T5336" i="1"/>
  <c r="T5337" i="1"/>
  <c r="T5338" i="1"/>
  <c r="T5339" i="1"/>
  <c r="T5340" i="1"/>
  <c r="T5341" i="1"/>
  <c r="T5342" i="1"/>
  <c r="T5343" i="1"/>
  <c r="T5344" i="1"/>
  <c r="T5345" i="1"/>
  <c r="T5346" i="1"/>
  <c r="T5347" i="1"/>
  <c r="T5348" i="1"/>
  <c r="T5349" i="1"/>
  <c r="T5350" i="1"/>
  <c r="T5351" i="1"/>
  <c r="T5352" i="1"/>
  <c r="T5353" i="1"/>
  <c r="T5354" i="1"/>
  <c r="T5355" i="1"/>
  <c r="T5356" i="1"/>
  <c r="T5357" i="1"/>
  <c r="T5358" i="1"/>
  <c r="T5359" i="1"/>
  <c r="T5360" i="1"/>
  <c r="T5361" i="1"/>
  <c r="T5362" i="1"/>
  <c r="T5363" i="1"/>
  <c r="T5364" i="1"/>
  <c r="T5365" i="1"/>
  <c r="T5366" i="1"/>
  <c r="T5367" i="1"/>
  <c r="T5368" i="1"/>
  <c r="T5369" i="1"/>
  <c r="T5370" i="1"/>
  <c r="T5371" i="1"/>
  <c r="T5372" i="1"/>
  <c r="T5373" i="1"/>
  <c r="T5374" i="1"/>
  <c r="T5375" i="1"/>
  <c r="T5376" i="1"/>
  <c r="T5377" i="1"/>
  <c r="T5378" i="1"/>
  <c r="T5379" i="1"/>
  <c r="T5380" i="1"/>
  <c r="T5381" i="1"/>
  <c r="T5382" i="1"/>
  <c r="T5383" i="1"/>
  <c r="T5384" i="1"/>
  <c r="T5385" i="1"/>
  <c r="T5386" i="1"/>
  <c r="T5387" i="1"/>
  <c r="T5388" i="1"/>
  <c r="T5389" i="1"/>
  <c r="T5390" i="1"/>
  <c r="T5391" i="1"/>
  <c r="T5392" i="1"/>
  <c r="T5393" i="1"/>
  <c r="T5394" i="1"/>
  <c r="T5395" i="1"/>
  <c r="T5396" i="1"/>
  <c r="T5397" i="1"/>
  <c r="T5398" i="1"/>
  <c r="T5399" i="1"/>
  <c r="T5400" i="1"/>
  <c r="T5401" i="1"/>
  <c r="T5402" i="1"/>
  <c r="T5403" i="1"/>
  <c r="T5404" i="1"/>
  <c r="T5405" i="1"/>
  <c r="T5406" i="1"/>
  <c r="T5407" i="1"/>
  <c r="T5408" i="1"/>
  <c r="T5409" i="1"/>
  <c r="T5410" i="1"/>
  <c r="T5411" i="1"/>
  <c r="T5412" i="1"/>
  <c r="T5413" i="1"/>
  <c r="T5414" i="1"/>
  <c r="T5415" i="1"/>
  <c r="T5416" i="1"/>
  <c r="T5417" i="1"/>
  <c r="T5418" i="1"/>
  <c r="T5419" i="1"/>
  <c r="T5420" i="1"/>
  <c r="T5421" i="1"/>
  <c r="T5422" i="1"/>
  <c r="T5423" i="1"/>
  <c r="T5424" i="1"/>
  <c r="T5425" i="1"/>
  <c r="T5426" i="1"/>
  <c r="T5427" i="1"/>
  <c r="T5428" i="1"/>
  <c r="T5429" i="1"/>
  <c r="T5430" i="1"/>
  <c r="T5431" i="1"/>
  <c r="T5432" i="1"/>
  <c r="T5433" i="1"/>
  <c r="T5434" i="1"/>
  <c r="T5435" i="1"/>
  <c r="T5436" i="1"/>
  <c r="T5437" i="1"/>
  <c r="T5438" i="1"/>
  <c r="T5439" i="1"/>
  <c r="T5440" i="1"/>
  <c r="T5441" i="1"/>
  <c r="T5442" i="1"/>
  <c r="T5443" i="1"/>
  <c r="T5444" i="1"/>
  <c r="T5445" i="1"/>
  <c r="T5446" i="1"/>
  <c r="T5447" i="1"/>
  <c r="T5448" i="1"/>
  <c r="T5449" i="1"/>
  <c r="T5450" i="1"/>
  <c r="T5451" i="1"/>
  <c r="T5452" i="1"/>
  <c r="T5453" i="1"/>
  <c r="T5454" i="1"/>
  <c r="T5455" i="1"/>
  <c r="T5456" i="1"/>
  <c r="T5457" i="1"/>
  <c r="T5458" i="1"/>
  <c r="T5459" i="1"/>
  <c r="T5460" i="1"/>
  <c r="T5461" i="1"/>
  <c r="T5462" i="1"/>
  <c r="T5463" i="1"/>
  <c r="T5464" i="1"/>
  <c r="T5465" i="1"/>
  <c r="T5466" i="1"/>
  <c r="T5467" i="1"/>
  <c r="T5468" i="1"/>
  <c r="T5469" i="1"/>
  <c r="T5470" i="1"/>
  <c r="T5471" i="1"/>
  <c r="T5472" i="1"/>
  <c r="T5473" i="1"/>
  <c r="T5474" i="1"/>
  <c r="T5475" i="1"/>
  <c r="T5476" i="1"/>
  <c r="T5477" i="1"/>
  <c r="T5478" i="1"/>
  <c r="T5479" i="1"/>
  <c r="T5480" i="1"/>
  <c r="T5481" i="1"/>
  <c r="T5482" i="1"/>
  <c r="T5483" i="1"/>
  <c r="T5484" i="1"/>
  <c r="T5485" i="1"/>
  <c r="T5486" i="1"/>
  <c r="T5487" i="1"/>
  <c r="T5488" i="1"/>
  <c r="T5489" i="1"/>
  <c r="T5490" i="1"/>
  <c r="T5491" i="1"/>
  <c r="T5492" i="1"/>
  <c r="T5493" i="1"/>
  <c r="T5494" i="1"/>
  <c r="T5495" i="1"/>
  <c r="T5496" i="1"/>
  <c r="T5497" i="1"/>
  <c r="T5498" i="1"/>
  <c r="T5499" i="1"/>
  <c r="T5500" i="1"/>
  <c r="T5501" i="1"/>
  <c r="T5502" i="1"/>
  <c r="T5503" i="1"/>
  <c r="T5504" i="1"/>
  <c r="T5505" i="1"/>
  <c r="T5506" i="1"/>
  <c r="T5507" i="1"/>
  <c r="T5508" i="1"/>
  <c r="T5509" i="1"/>
  <c r="T5510" i="1"/>
  <c r="T5511" i="1"/>
  <c r="T5512" i="1"/>
  <c r="T5513" i="1"/>
  <c r="T5514" i="1"/>
  <c r="T5515" i="1"/>
  <c r="T5516" i="1"/>
  <c r="T5517" i="1"/>
  <c r="T5518" i="1"/>
  <c r="T5519" i="1"/>
  <c r="T5520" i="1"/>
  <c r="T5521" i="1"/>
  <c r="T5522" i="1"/>
  <c r="T5523" i="1"/>
  <c r="T5524" i="1"/>
  <c r="T5525" i="1"/>
  <c r="T5526" i="1"/>
  <c r="T5527" i="1"/>
  <c r="T5528" i="1"/>
  <c r="T5529" i="1"/>
  <c r="T5530" i="1"/>
  <c r="T5531" i="1"/>
  <c r="T5532" i="1"/>
  <c r="T5533" i="1"/>
  <c r="T5534" i="1"/>
  <c r="T5535" i="1"/>
  <c r="T5536" i="1"/>
  <c r="T5537" i="1"/>
  <c r="T5538" i="1"/>
  <c r="T5539" i="1"/>
  <c r="T5540" i="1"/>
  <c r="T5541" i="1"/>
  <c r="T5542" i="1"/>
  <c r="T5543" i="1"/>
  <c r="T5544" i="1"/>
  <c r="T5545" i="1"/>
  <c r="T5546" i="1"/>
  <c r="T5547" i="1"/>
  <c r="T5548" i="1"/>
  <c r="T5549" i="1"/>
  <c r="T5550" i="1"/>
  <c r="T5551" i="1"/>
  <c r="T5552" i="1"/>
  <c r="T5553" i="1"/>
  <c r="T5554" i="1"/>
  <c r="T5555" i="1"/>
  <c r="T5556" i="1"/>
  <c r="T5557" i="1"/>
  <c r="T5558" i="1"/>
  <c r="T5559" i="1"/>
  <c r="T5560" i="1"/>
  <c r="T5561" i="1"/>
  <c r="T5562" i="1"/>
  <c r="T5563" i="1"/>
  <c r="T5564" i="1"/>
  <c r="T5565" i="1"/>
  <c r="T5566" i="1"/>
  <c r="T5567" i="1"/>
  <c r="T5568" i="1"/>
  <c r="T5569" i="1"/>
  <c r="T5570" i="1"/>
  <c r="T5571" i="1"/>
  <c r="T5572" i="1"/>
  <c r="T5573" i="1"/>
  <c r="T5574" i="1"/>
  <c r="T5575" i="1"/>
  <c r="T5576" i="1"/>
  <c r="T5577" i="1"/>
  <c r="T5578" i="1"/>
  <c r="T5579" i="1"/>
  <c r="T5580" i="1"/>
  <c r="T5581" i="1"/>
  <c r="T5582" i="1"/>
  <c r="T5583" i="1"/>
  <c r="T5584" i="1"/>
  <c r="T5585" i="1"/>
  <c r="T5586" i="1"/>
  <c r="T5587" i="1"/>
  <c r="T5588" i="1"/>
  <c r="T5589" i="1"/>
  <c r="T5590" i="1"/>
  <c r="T5591" i="1"/>
  <c r="T5592" i="1"/>
  <c r="T5593" i="1"/>
  <c r="T5594" i="1"/>
  <c r="T5595" i="1"/>
  <c r="T5596" i="1"/>
  <c r="T5597" i="1"/>
  <c r="T5598" i="1"/>
  <c r="T5599" i="1"/>
  <c r="T5600" i="1"/>
  <c r="T5601" i="1"/>
  <c r="T5602" i="1"/>
  <c r="T5603" i="1"/>
  <c r="T5604" i="1"/>
  <c r="T5605" i="1"/>
  <c r="T5606" i="1"/>
  <c r="T5607" i="1"/>
  <c r="T5608" i="1"/>
  <c r="T5609" i="1"/>
  <c r="T5610" i="1"/>
  <c r="T5611" i="1"/>
  <c r="T5612" i="1"/>
  <c r="T5613" i="1"/>
  <c r="T5614" i="1"/>
  <c r="T5615" i="1"/>
  <c r="T5616" i="1"/>
  <c r="T5617" i="1"/>
  <c r="T5618" i="1"/>
  <c r="T5619" i="1"/>
  <c r="T5620" i="1"/>
  <c r="T5621" i="1"/>
  <c r="T5622" i="1"/>
  <c r="T5623" i="1"/>
  <c r="T5624" i="1"/>
  <c r="T5625" i="1"/>
  <c r="T5626" i="1"/>
  <c r="T5627" i="1"/>
  <c r="T5628" i="1"/>
  <c r="T5629" i="1"/>
  <c r="T5630" i="1"/>
  <c r="T5631" i="1"/>
  <c r="T5632" i="1"/>
  <c r="T5633" i="1"/>
  <c r="T5634" i="1"/>
  <c r="T5635" i="1"/>
  <c r="T5636" i="1"/>
  <c r="T5637" i="1"/>
  <c r="T5638" i="1"/>
  <c r="T5639" i="1"/>
  <c r="T5640" i="1"/>
  <c r="T5641" i="1"/>
  <c r="T5642" i="1"/>
  <c r="T5643" i="1"/>
  <c r="T5644" i="1"/>
  <c r="T5645" i="1"/>
  <c r="T5646" i="1"/>
  <c r="T5647" i="1"/>
  <c r="T5648" i="1"/>
  <c r="T5649" i="1"/>
  <c r="T5650" i="1"/>
  <c r="T5651" i="1"/>
  <c r="T5652" i="1"/>
  <c r="T5653" i="1"/>
  <c r="T5654" i="1"/>
  <c r="T5655" i="1"/>
  <c r="T5656" i="1"/>
  <c r="T5657" i="1"/>
  <c r="T5658" i="1"/>
  <c r="T5659" i="1"/>
  <c r="T5660" i="1"/>
  <c r="T5661" i="1"/>
  <c r="T5662" i="1"/>
  <c r="T5663" i="1"/>
  <c r="T5664" i="1"/>
  <c r="T5665" i="1"/>
  <c r="T5666" i="1"/>
  <c r="T5667" i="1"/>
  <c r="T5668" i="1"/>
  <c r="T5669" i="1"/>
  <c r="T5670" i="1"/>
  <c r="T5671" i="1"/>
  <c r="T5672" i="1"/>
  <c r="T5673" i="1"/>
  <c r="T5674" i="1"/>
  <c r="T5675" i="1"/>
  <c r="T5676" i="1"/>
  <c r="T5677" i="1"/>
  <c r="T5678" i="1"/>
  <c r="T5679" i="1"/>
  <c r="T5680" i="1"/>
  <c r="T5681" i="1"/>
  <c r="T5682" i="1"/>
  <c r="T5683" i="1"/>
  <c r="T5684" i="1"/>
  <c r="T5685" i="1"/>
  <c r="T5686" i="1"/>
  <c r="T5687" i="1"/>
  <c r="T5688" i="1"/>
  <c r="T5689" i="1"/>
  <c r="T5690" i="1"/>
  <c r="T5691" i="1"/>
  <c r="T5692" i="1"/>
  <c r="T5693" i="1"/>
  <c r="T5694" i="1"/>
  <c r="T5695" i="1"/>
  <c r="T5696" i="1"/>
  <c r="T5697" i="1"/>
  <c r="T5698" i="1"/>
  <c r="T5699" i="1"/>
  <c r="T5700" i="1"/>
  <c r="T5701" i="1"/>
  <c r="T5702" i="1"/>
  <c r="T5703" i="1"/>
  <c r="T5704" i="1"/>
  <c r="T5705" i="1"/>
  <c r="T5706" i="1"/>
  <c r="T5707" i="1"/>
  <c r="T5708" i="1"/>
  <c r="T5709" i="1"/>
  <c r="T5710" i="1"/>
  <c r="T5711" i="1"/>
  <c r="T5712" i="1"/>
  <c r="T5713" i="1"/>
  <c r="T5714" i="1"/>
  <c r="T5715" i="1"/>
  <c r="T5716" i="1"/>
  <c r="T5717" i="1"/>
  <c r="T5718" i="1"/>
  <c r="T5719" i="1"/>
  <c r="T5720" i="1"/>
  <c r="T5721" i="1"/>
  <c r="T5722" i="1"/>
  <c r="T5723" i="1"/>
  <c r="T5724" i="1"/>
  <c r="T5725" i="1"/>
  <c r="T5726" i="1"/>
  <c r="T5727" i="1"/>
  <c r="T5728" i="1"/>
  <c r="T5729" i="1"/>
  <c r="T5730" i="1"/>
  <c r="T5731" i="1"/>
  <c r="T5732" i="1"/>
  <c r="T5733" i="1"/>
  <c r="T5734" i="1"/>
  <c r="T5735" i="1"/>
  <c r="T5736" i="1"/>
  <c r="T5737" i="1"/>
  <c r="T5738" i="1"/>
  <c r="T5739" i="1"/>
  <c r="T5740" i="1"/>
  <c r="T5741" i="1"/>
  <c r="T5742" i="1"/>
  <c r="T5743" i="1"/>
  <c r="T5744" i="1"/>
  <c r="T5745" i="1"/>
  <c r="T5746" i="1"/>
  <c r="T5747" i="1"/>
  <c r="T5748" i="1"/>
  <c r="T5749" i="1"/>
  <c r="T5750" i="1"/>
  <c r="T5751" i="1"/>
  <c r="T5752" i="1"/>
  <c r="T5753" i="1"/>
  <c r="T5754" i="1"/>
  <c r="T5755" i="1"/>
  <c r="T5756" i="1"/>
  <c r="T5757" i="1"/>
  <c r="T5758" i="1"/>
  <c r="T5759" i="1"/>
  <c r="T5760" i="1"/>
  <c r="T5761" i="1"/>
  <c r="T5762" i="1"/>
  <c r="T5763" i="1"/>
  <c r="T5764" i="1"/>
  <c r="T5765" i="1"/>
  <c r="T5766" i="1"/>
  <c r="T5767" i="1"/>
  <c r="T5768" i="1"/>
  <c r="T5769" i="1"/>
  <c r="T5770" i="1"/>
  <c r="T5771" i="1"/>
  <c r="T5772" i="1"/>
  <c r="T5773" i="1"/>
  <c r="T5774" i="1"/>
  <c r="T5775" i="1"/>
  <c r="T5776" i="1"/>
  <c r="T5777" i="1"/>
  <c r="T5778" i="1"/>
  <c r="T5779" i="1"/>
  <c r="T5780" i="1"/>
  <c r="T5781" i="1"/>
  <c r="T5782" i="1"/>
  <c r="T5783" i="1"/>
  <c r="T5784" i="1"/>
  <c r="T5785" i="1"/>
  <c r="T5786" i="1"/>
  <c r="T5787" i="1"/>
  <c r="T5788" i="1"/>
  <c r="T5789" i="1"/>
  <c r="T5790" i="1"/>
  <c r="T5791" i="1"/>
  <c r="T5792" i="1"/>
  <c r="T5793" i="1"/>
  <c r="T5794" i="1"/>
  <c r="T5795" i="1"/>
  <c r="T5796" i="1"/>
  <c r="T5797" i="1"/>
  <c r="T5798" i="1"/>
  <c r="T5799" i="1"/>
  <c r="T5800" i="1"/>
  <c r="T5801" i="1"/>
  <c r="T5802" i="1"/>
  <c r="T5803" i="1"/>
  <c r="T5804" i="1"/>
  <c r="T5805" i="1"/>
  <c r="T5806" i="1"/>
  <c r="T5807" i="1"/>
  <c r="T5808" i="1"/>
  <c r="T5809" i="1"/>
  <c r="T5810" i="1"/>
  <c r="T5811" i="1"/>
  <c r="T5812" i="1"/>
  <c r="T5813" i="1"/>
  <c r="T5814" i="1"/>
  <c r="T5815" i="1"/>
  <c r="T5816" i="1"/>
  <c r="T5817" i="1"/>
  <c r="T5818" i="1"/>
  <c r="T5819" i="1"/>
  <c r="T5820" i="1"/>
  <c r="T5821" i="1"/>
  <c r="T5822" i="1"/>
  <c r="T5823" i="1"/>
  <c r="T5824" i="1"/>
  <c r="T5825" i="1"/>
  <c r="T5826" i="1"/>
  <c r="T5827" i="1"/>
  <c r="T5828" i="1"/>
  <c r="T5829" i="1"/>
  <c r="T5830" i="1"/>
  <c r="T5831" i="1"/>
  <c r="T5832" i="1"/>
  <c r="T5833" i="1"/>
  <c r="T5834" i="1"/>
  <c r="T5835" i="1"/>
  <c r="T5836" i="1"/>
  <c r="T5837" i="1"/>
  <c r="T5838" i="1"/>
  <c r="T5839" i="1"/>
  <c r="T5840" i="1"/>
  <c r="T5841" i="1"/>
  <c r="T5842" i="1"/>
  <c r="T5843" i="1"/>
  <c r="T5844" i="1"/>
  <c r="T5845" i="1"/>
  <c r="T5846" i="1"/>
  <c r="T5847" i="1"/>
  <c r="T5848" i="1"/>
  <c r="T5849" i="1"/>
  <c r="T5850" i="1"/>
  <c r="T5851" i="1"/>
  <c r="T5852" i="1"/>
  <c r="T5853" i="1"/>
  <c r="T5854" i="1"/>
  <c r="T5855" i="1"/>
  <c r="T5856" i="1"/>
  <c r="T5857" i="1"/>
  <c r="T5858" i="1"/>
  <c r="T5859" i="1"/>
  <c r="T5860" i="1"/>
  <c r="T5861" i="1"/>
  <c r="T5862" i="1"/>
  <c r="T5863" i="1"/>
  <c r="T5864" i="1"/>
  <c r="T5865" i="1"/>
  <c r="T5866" i="1"/>
  <c r="T5867" i="1"/>
  <c r="T5868" i="1"/>
  <c r="T5869" i="1"/>
  <c r="T5870" i="1"/>
  <c r="T5871" i="1"/>
  <c r="T5872" i="1"/>
  <c r="T5873" i="1"/>
  <c r="T5874" i="1"/>
  <c r="T5875" i="1"/>
  <c r="T5876" i="1"/>
  <c r="T5877" i="1"/>
  <c r="T5878" i="1"/>
  <c r="T5879" i="1"/>
  <c r="T5880" i="1"/>
  <c r="T5881" i="1"/>
  <c r="T5882" i="1"/>
  <c r="T5883" i="1"/>
  <c r="T5884" i="1"/>
  <c r="T5885" i="1"/>
  <c r="T5886" i="1"/>
  <c r="T5887" i="1"/>
  <c r="T5888" i="1"/>
  <c r="T5889" i="1"/>
  <c r="T5890" i="1"/>
  <c r="T5891" i="1"/>
  <c r="T5892" i="1"/>
  <c r="T5893" i="1"/>
  <c r="T5894" i="1"/>
  <c r="T5895" i="1"/>
  <c r="T5896" i="1"/>
  <c r="T5897" i="1"/>
  <c r="T5898" i="1"/>
  <c r="T5899" i="1"/>
  <c r="T5900" i="1"/>
  <c r="T5901" i="1"/>
  <c r="T5902" i="1"/>
  <c r="T5903" i="1"/>
  <c r="T5904" i="1"/>
  <c r="T5905" i="1"/>
  <c r="T5906" i="1"/>
  <c r="T5907" i="1"/>
  <c r="T5908" i="1"/>
  <c r="T5909" i="1"/>
  <c r="T5910" i="1"/>
  <c r="T5911" i="1"/>
  <c r="T5912" i="1"/>
  <c r="T5913" i="1"/>
  <c r="T5914" i="1"/>
  <c r="T5915" i="1"/>
  <c r="T5916" i="1"/>
  <c r="T5917" i="1"/>
  <c r="T5918" i="1"/>
  <c r="T5919" i="1"/>
  <c r="T5920" i="1"/>
  <c r="T5921" i="1"/>
  <c r="T5922" i="1"/>
  <c r="T5923" i="1"/>
  <c r="T5924" i="1"/>
  <c r="T5925" i="1"/>
  <c r="T5926" i="1"/>
  <c r="T5927" i="1"/>
  <c r="T5928" i="1"/>
  <c r="T5929" i="1"/>
  <c r="T5930" i="1"/>
  <c r="T5931" i="1"/>
  <c r="T5932" i="1"/>
  <c r="T5933" i="1"/>
  <c r="T5934" i="1"/>
  <c r="T5935" i="1"/>
  <c r="T5936" i="1"/>
  <c r="T5937" i="1"/>
  <c r="T5938" i="1"/>
  <c r="T5939" i="1"/>
  <c r="T5940" i="1"/>
  <c r="T5941" i="1"/>
  <c r="T5942" i="1"/>
  <c r="T5943" i="1"/>
  <c r="T5944" i="1"/>
  <c r="T5945" i="1"/>
  <c r="T5946" i="1"/>
  <c r="T5947" i="1"/>
  <c r="T5948" i="1"/>
  <c r="T5949" i="1"/>
  <c r="T5950" i="1"/>
  <c r="T5951" i="1"/>
  <c r="T5952" i="1"/>
  <c r="T5953" i="1"/>
  <c r="T5954" i="1"/>
  <c r="T5955" i="1"/>
  <c r="T5956" i="1"/>
  <c r="T5957" i="1"/>
  <c r="T5958" i="1"/>
  <c r="T5959" i="1"/>
  <c r="T5960" i="1"/>
  <c r="T5961" i="1"/>
  <c r="T5962" i="1"/>
  <c r="T5963" i="1"/>
  <c r="T5964" i="1"/>
  <c r="T5965" i="1"/>
  <c r="T5966" i="1"/>
  <c r="T5967" i="1"/>
  <c r="T5968" i="1"/>
  <c r="T5969" i="1"/>
  <c r="T5970" i="1"/>
  <c r="T5971" i="1"/>
  <c r="T5972" i="1"/>
  <c r="T5973" i="1"/>
  <c r="T5974" i="1"/>
  <c r="T5975" i="1"/>
  <c r="T5976" i="1"/>
  <c r="T5977" i="1"/>
  <c r="T5978" i="1"/>
  <c r="T5979" i="1"/>
  <c r="T5980" i="1"/>
  <c r="T5981" i="1"/>
  <c r="T5982" i="1"/>
  <c r="T5983" i="1"/>
  <c r="T5984" i="1"/>
  <c r="T5985" i="1"/>
  <c r="T5986" i="1"/>
  <c r="T5987" i="1"/>
  <c r="T5988" i="1"/>
  <c r="T5989" i="1"/>
  <c r="T5990" i="1"/>
  <c r="T5991" i="1"/>
  <c r="T5992" i="1"/>
  <c r="T5993" i="1"/>
  <c r="T5994" i="1"/>
  <c r="T5995" i="1"/>
  <c r="T5996" i="1"/>
  <c r="T5997" i="1"/>
  <c r="T5998" i="1"/>
  <c r="T5999" i="1"/>
  <c r="T6000" i="1"/>
  <c r="T6001" i="1"/>
  <c r="T6002" i="1"/>
  <c r="T6003" i="1"/>
  <c r="T6004" i="1"/>
  <c r="T6005" i="1"/>
  <c r="T6006" i="1"/>
  <c r="T6007" i="1"/>
  <c r="T6008" i="1"/>
  <c r="T6009" i="1"/>
  <c r="T6010" i="1"/>
  <c r="T6011" i="1"/>
  <c r="T6012" i="1"/>
  <c r="T6013" i="1"/>
  <c r="T6014" i="1"/>
  <c r="T6015" i="1"/>
  <c r="T6016" i="1"/>
  <c r="T6017" i="1"/>
  <c r="T6018" i="1"/>
  <c r="T6019" i="1"/>
  <c r="T6020" i="1"/>
  <c r="T6021" i="1"/>
  <c r="T6022" i="1"/>
  <c r="T6023" i="1"/>
  <c r="T6024" i="1"/>
  <c r="T6025" i="1"/>
  <c r="T6026" i="1"/>
  <c r="T6027" i="1"/>
  <c r="T6028" i="1"/>
  <c r="T6029" i="1"/>
  <c r="T6030" i="1"/>
  <c r="T6031" i="1"/>
  <c r="T6032" i="1"/>
  <c r="T6033" i="1"/>
  <c r="T6034" i="1"/>
  <c r="T6035" i="1"/>
  <c r="T6036" i="1"/>
  <c r="T6037" i="1"/>
  <c r="T6038" i="1"/>
  <c r="T6039" i="1"/>
  <c r="T6040" i="1"/>
  <c r="T6041" i="1"/>
  <c r="T6042" i="1"/>
  <c r="T6043" i="1"/>
  <c r="T6044" i="1"/>
  <c r="T6045" i="1"/>
  <c r="T6046" i="1"/>
  <c r="T6047" i="1"/>
  <c r="T6048" i="1"/>
  <c r="T6049" i="1"/>
  <c r="T6050" i="1"/>
  <c r="T6051" i="1"/>
  <c r="T6052" i="1"/>
  <c r="T6053" i="1"/>
  <c r="T6054" i="1"/>
  <c r="T6055" i="1"/>
  <c r="T6056" i="1"/>
  <c r="T6057" i="1"/>
  <c r="T6058" i="1"/>
  <c r="T6059" i="1"/>
  <c r="T6060" i="1"/>
  <c r="T6061" i="1"/>
  <c r="T6062" i="1"/>
  <c r="T6063" i="1"/>
  <c r="T6064" i="1"/>
  <c r="T6065" i="1"/>
  <c r="T6066" i="1"/>
  <c r="T6067" i="1"/>
  <c r="T6068" i="1"/>
  <c r="T6069" i="1"/>
  <c r="T6070" i="1"/>
  <c r="T6071" i="1"/>
  <c r="T6072" i="1"/>
  <c r="T6073" i="1"/>
  <c r="T6074" i="1"/>
  <c r="T6075" i="1"/>
  <c r="T6076" i="1"/>
  <c r="T6077" i="1"/>
  <c r="T6078" i="1"/>
  <c r="T6079" i="1"/>
  <c r="T6080" i="1"/>
  <c r="T6081" i="1"/>
  <c r="T6082" i="1"/>
  <c r="T6083" i="1"/>
  <c r="T6084" i="1"/>
  <c r="T6085" i="1"/>
  <c r="T6086" i="1"/>
  <c r="T6087" i="1"/>
  <c r="T6088" i="1"/>
  <c r="T6089" i="1"/>
  <c r="T6090" i="1"/>
  <c r="T6091" i="1"/>
  <c r="T6092" i="1"/>
  <c r="T6093" i="1"/>
  <c r="T6094" i="1"/>
  <c r="T6095" i="1"/>
  <c r="T6096" i="1"/>
  <c r="T6097" i="1"/>
  <c r="T6098" i="1"/>
  <c r="T6099" i="1"/>
  <c r="T6100" i="1"/>
  <c r="T6101" i="1"/>
  <c r="T6102" i="1"/>
  <c r="T6103" i="1"/>
  <c r="T6104" i="1"/>
  <c r="T6105" i="1"/>
  <c r="T6106" i="1"/>
  <c r="T6107" i="1"/>
  <c r="T6108" i="1"/>
  <c r="T6109" i="1"/>
  <c r="T6110" i="1"/>
  <c r="T6111" i="1"/>
  <c r="T6112" i="1"/>
  <c r="T6113" i="1"/>
  <c r="T6114" i="1"/>
  <c r="T6115" i="1"/>
  <c r="T6116" i="1"/>
  <c r="T6117" i="1"/>
  <c r="T6118" i="1"/>
  <c r="T6119" i="1"/>
  <c r="T6120" i="1"/>
  <c r="T6121" i="1"/>
  <c r="T6122" i="1"/>
  <c r="T6123" i="1"/>
  <c r="T6124" i="1"/>
  <c r="T6125" i="1"/>
  <c r="T6126" i="1"/>
  <c r="T6127" i="1"/>
  <c r="T6128" i="1"/>
  <c r="T6129" i="1"/>
  <c r="T6130" i="1"/>
  <c r="T6131" i="1"/>
  <c r="T6132" i="1"/>
  <c r="T6133" i="1"/>
  <c r="T6134" i="1"/>
  <c r="T6135" i="1"/>
  <c r="T6136" i="1"/>
  <c r="T6137" i="1"/>
  <c r="T6138" i="1"/>
  <c r="T6139" i="1"/>
  <c r="T6140" i="1"/>
  <c r="T6141" i="1"/>
  <c r="T6142" i="1"/>
  <c r="T6143" i="1"/>
  <c r="T6144" i="1"/>
  <c r="T6145" i="1"/>
  <c r="T6146" i="1"/>
  <c r="T6147" i="1"/>
  <c r="T6148" i="1"/>
  <c r="T6149" i="1"/>
  <c r="T6150" i="1"/>
  <c r="T6151" i="1"/>
  <c r="T6152" i="1"/>
  <c r="T6153" i="1"/>
  <c r="T6154" i="1"/>
  <c r="T6155" i="1"/>
  <c r="T6156" i="1"/>
  <c r="T6157" i="1"/>
  <c r="T6158" i="1"/>
  <c r="T6159" i="1"/>
  <c r="T6160" i="1"/>
  <c r="T6161" i="1"/>
  <c r="T6162" i="1"/>
  <c r="T6163" i="1"/>
  <c r="T6164" i="1"/>
  <c r="T6165" i="1"/>
  <c r="T6166" i="1"/>
  <c r="T6167" i="1"/>
  <c r="T6168" i="1"/>
  <c r="T6169" i="1"/>
  <c r="T6170" i="1"/>
  <c r="T6171" i="1"/>
  <c r="T6172" i="1"/>
  <c r="T6173" i="1"/>
  <c r="T6174" i="1"/>
  <c r="T6175" i="1"/>
  <c r="T6176" i="1"/>
  <c r="T6177" i="1"/>
  <c r="T6178" i="1"/>
  <c r="T6179" i="1"/>
  <c r="T6180" i="1"/>
  <c r="T6181" i="1"/>
  <c r="T6182" i="1"/>
  <c r="T6183" i="1"/>
  <c r="T6184" i="1"/>
  <c r="T6185" i="1"/>
  <c r="T6186" i="1"/>
  <c r="T6187" i="1"/>
  <c r="T6188" i="1"/>
  <c r="T6189" i="1"/>
  <c r="T6190" i="1"/>
  <c r="T6191" i="1"/>
  <c r="T6192" i="1"/>
  <c r="T6193" i="1"/>
  <c r="T6194" i="1"/>
  <c r="T6195" i="1"/>
  <c r="T6196" i="1"/>
  <c r="T6197" i="1"/>
  <c r="T6198" i="1"/>
  <c r="T6199" i="1"/>
  <c r="T6200" i="1"/>
  <c r="T6201" i="1"/>
  <c r="T6202" i="1"/>
  <c r="T6203" i="1"/>
  <c r="T6204" i="1"/>
  <c r="T6205" i="1"/>
  <c r="T6206" i="1"/>
  <c r="T6207" i="1"/>
  <c r="T6208" i="1"/>
  <c r="T6209" i="1"/>
  <c r="T6210" i="1"/>
  <c r="T6211" i="1"/>
  <c r="T6212" i="1"/>
  <c r="T6213" i="1"/>
  <c r="T6214" i="1"/>
  <c r="T6215" i="1"/>
  <c r="T6216" i="1"/>
  <c r="T6217" i="1"/>
  <c r="T6218" i="1"/>
  <c r="T6219" i="1"/>
  <c r="T6220" i="1"/>
  <c r="T6221" i="1"/>
  <c r="T6222" i="1"/>
  <c r="T6223" i="1"/>
  <c r="T6224" i="1"/>
  <c r="T6225" i="1"/>
  <c r="T6226" i="1"/>
  <c r="T6227" i="1"/>
  <c r="T6228" i="1"/>
  <c r="T6229" i="1"/>
  <c r="T6230" i="1"/>
  <c r="T6231" i="1"/>
  <c r="T6232" i="1"/>
  <c r="T6233" i="1"/>
  <c r="T6234" i="1"/>
  <c r="T6235" i="1"/>
  <c r="T6236" i="1"/>
  <c r="T6237" i="1"/>
  <c r="T6238" i="1"/>
  <c r="T6239" i="1"/>
  <c r="T6240" i="1"/>
  <c r="T6241" i="1"/>
  <c r="T6242" i="1"/>
  <c r="T6243" i="1"/>
  <c r="T6244" i="1"/>
  <c r="T6245" i="1"/>
  <c r="T6246" i="1"/>
  <c r="T6247" i="1"/>
  <c r="T6248" i="1"/>
  <c r="T6249" i="1"/>
  <c r="T6250" i="1"/>
  <c r="T6251" i="1"/>
  <c r="T6252" i="1"/>
  <c r="T6253" i="1"/>
  <c r="T6254" i="1"/>
  <c r="T6255" i="1"/>
  <c r="T6256" i="1"/>
  <c r="T6257" i="1"/>
  <c r="T6258" i="1"/>
  <c r="T6259" i="1"/>
  <c r="T6260" i="1"/>
  <c r="T6261" i="1"/>
  <c r="T6262" i="1"/>
  <c r="T6263" i="1"/>
  <c r="T6264" i="1"/>
  <c r="T6265" i="1"/>
  <c r="T6266" i="1"/>
  <c r="T6267" i="1"/>
  <c r="T6268" i="1"/>
  <c r="T6269" i="1"/>
  <c r="T6270" i="1"/>
  <c r="T6271" i="1"/>
  <c r="T6272" i="1"/>
  <c r="T6273" i="1"/>
  <c r="T6274" i="1"/>
  <c r="T6275" i="1"/>
  <c r="T6276" i="1"/>
  <c r="T6277" i="1"/>
  <c r="T6278" i="1"/>
  <c r="T6279" i="1"/>
  <c r="T6280" i="1"/>
  <c r="T6281" i="1"/>
  <c r="T6282" i="1"/>
  <c r="T6283" i="1"/>
  <c r="T6284" i="1"/>
  <c r="T6285" i="1"/>
  <c r="T6286" i="1"/>
  <c r="T6287" i="1"/>
  <c r="T6288" i="1"/>
  <c r="T6289" i="1"/>
  <c r="T6290" i="1"/>
  <c r="T6291" i="1"/>
  <c r="T6292" i="1"/>
  <c r="T6293" i="1"/>
  <c r="T6294" i="1"/>
  <c r="T6295" i="1"/>
  <c r="T6296" i="1"/>
  <c r="T6297" i="1"/>
  <c r="T6298" i="1"/>
  <c r="T6299" i="1"/>
  <c r="T6300" i="1"/>
  <c r="T6301" i="1"/>
  <c r="T6302" i="1"/>
  <c r="T6303" i="1"/>
  <c r="T6304" i="1"/>
  <c r="T6305" i="1"/>
  <c r="T6306" i="1"/>
  <c r="T6307" i="1"/>
  <c r="T6308" i="1"/>
  <c r="T6309" i="1"/>
  <c r="T6310" i="1"/>
  <c r="T6311" i="1"/>
  <c r="T6312" i="1"/>
  <c r="T6313" i="1"/>
  <c r="T6314" i="1"/>
  <c r="T6315" i="1"/>
  <c r="T6316" i="1"/>
  <c r="T6317" i="1"/>
  <c r="T6318" i="1"/>
  <c r="T6319" i="1"/>
  <c r="T6320" i="1"/>
  <c r="T6321" i="1"/>
  <c r="T6322" i="1"/>
  <c r="T6323" i="1"/>
  <c r="T6324" i="1"/>
  <c r="T6325" i="1"/>
  <c r="T6326" i="1"/>
  <c r="T6327" i="1"/>
  <c r="T6328" i="1"/>
  <c r="T6329" i="1"/>
  <c r="T6330" i="1"/>
  <c r="T6331" i="1"/>
  <c r="T6332" i="1"/>
  <c r="T6333" i="1"/>
  <c r="T6334" i="1"/>
  <c r="T6335" i="1"/>
  <c r="T6336" i="1"/>
  <c r="T6337" i="1"/>
  <c r="T6338" i="1"/>
  <c r="T6339" i="1"/>
  <c r="T6340" i="1"/>
  <c r="T6341" i="1"/>
  <c r="T6342" i="1"/>
  <c r="T6343" i="1"/>
  <c r="T6344" i="1"/>
  <c r="T6345" i="1"/>
  <c r="T6346" i="1"/>
  <c r="T6347" i="1"/>
  <c r="T6348" i="1"/>
  <c r="T6349" i="1"/>
  <c r="T6350" i="1"/>
  <c r="T6351" i="1"/>
  <c r="T6352" i="1"/>
  <c r="T6353" i="1"/>
  <c r="T6354" i="1"/>
  <c r="T6355" i="1"/>
  <c r="T6356" i="1"/>
  <c r="T6357" i="1"/>
  <c r="T6358" i="1"/>
  <c r="T6359" i="1"/>
  <c r="T6360" i="1"/>
  <c r="T6361" i="1"/>
  <c r="T6362" i="1"/>
  <c r="T6363" i="1"/>
  <c r="T6364" i="1"/>
  <c r="T6365" i="1"/>
  <c r="T6366" i="1"/>
  <c r="T6367" i="1"/>
  <c r="T6368" i="1"/>
  <c r="T6369" i="1"/>
  <c r="T6370" i="1"/>
  <c r="T6371" i="1"/>
  <c r="T6372" i="1"/>
  <c r="T6373" i="1"/>
  <c r="T6374" i="1"/>
  <c r="T6375" i="1"/>
  <c r="T6376" i="1"/>
  <c r="T6377" i="1"/>
  <c r="T6378" i="1"/>
  <c r="T6379" i="1"/>
  <c r="T6380" i="1"/>
  <c r="T6381" i="1"/>
  <c r="T6382" i="1"/>
  <c r="T6383" i="1"/>
  <c r="T6384" i="1"/>
  <c r="T6385" i="1"/>
  <c r="T6386" i="1"/>
  <c r="T6387" i="1"/>
  <c r="T6388" i="1"/>
  <c r="T6389" i="1"/>
  <c r="T6390" i="1"/>
  <c r="T6391" i="1"/>
  <c r="T6392" i="1"/>
  <c r="T6393" i="1"/>
  <c r="T6394" i="1"/>
  <c r="T6395" i="1"/>
  <c r="T6396" i="1"/>
  <c r="T6397" i="1"/>
  <c r="T6398" i="1"/>
  <c r="T6399" i="1"/>
  <c r="T6400" i="1"/>
  <c r="T6401" i="1"/>
  <c r="T6402" i="1"/>
  <c r="T6403" i="1"/>
  <c r="T6404" i="1"/>
  <c r="T6405" i="1"/>
  <c r="T6406" i="1"/>
  <c r="T6407" i="1"/>
  <c r="T6408" i="1"/>
  <c r="T6409" i="1"/>
  <c r="T6410" i="1"/>
  <c r="T6411" i="1"/>
  <c r="T6412" i="1"/>
  <c r="T6413" i="1"/>
  <c r="T6414" i="1"/>
  <c r="T6415" i="1"/>
  <c r="T6416" i="1"/>
  <c r="T6417" i="1"/>
  <c r="T6418" i="1"/>
  <c r="T6419" i="1"/>
  <c r="T6420" i="1"/>
  <c r="T6421" i="1"/>
  <c r="T6422" i="1"/>
  <c r="T6423" i="1"/>
  <c r="T6424" i="1"/>
  <c r="T6425" i="1"/>
  <c r="T6426" i="1"/>
  <c r="T6427" i="1"/>
  <c r="T6428" i="1"/>
  <c r="T6429" i="1"/>
  <c r="T6430" i="1"/>
  <c r="T6431" i="1"/>
  <c r="T6432" i="1"/>
  <c r="T6433" i="1"/>
  <c r="T6434" i="1"/>
  <c r="T6435" i="1"/>
  <c r="T6436" i="1"/>
  <c r="T6437" i="1"/>
  <c r="T6438" i="1"/>
  <c r="T6439" i="1"/>
  <c r="T6440" i="1"/>
  <c r="T6441" i="1"/>
  <c r="T6442" i="1"/>
  <c r="T6443" i="1"/>
  <c r="T6444" i="1"/>
  <c r="T6445" i="1"/>
  <c r="T6446" i="1"/>
  <c r="T6447" i="1"/>
  <c r="T6448" i="1"/>
  <c r="T6449" i="1"/>
  <c r="T6450" i="1"/>
  <c r="T6451" i="1"/>
  <c r="T6452" i="1"/>
  <c r="T6453" i="1"/>
  <c r="T6454" i="1"/>
  <c r="T6455" i="1"/>
  <c r="T6456" i="1"/>
  <c r="T6457" i="1"/>
  <c r="T6458" i="1"/>
  <c r="T6459" i="1"/>
  <c r="T6460" i="1"/>
  <c r="T6461" i="1"/>
  <c r="T6462" i="1"/>
  <c r="T6463" i="1"/>
  <c r="T6464" i="1"/>
  <c r="T6465" i="1"/>
  <c r="T6466" i="1"/>
  <c r="T6467" i="1"/>
  <c r="T6468" i="1"/>
  <c r="T6469" i="1"/>
  <c r="T6470" i="1"/>
  <c r="T6471" i="1"/>
  <c r="T6472" i="1"/>
  <c r="T6473" i="1"/>
  <c r="T6474" i="1"/>
  <c r="T6475" i="1"/>
  <c r="T6476" i="1"/>
  <c r="T6477" i="1"/>
  <c r="T6478" i="1"/>
  <c r="T6479" i="1"/>
  <c r="T6480" i="1"/>
  <c r="T6481" i="1"/>
  <c r="T6482" i="1"/>
  <c r="T6483" i="1"/>
  <c r="T6484" i="1"/>
  <c r="T6485" i="1"/>
  <c r="T6486" i="1"/>
  <c r="T6487" i="1"/>
  <c r="T6488" i="1"/>
  <c r="T6489" i="1"/>
  <c r="T6490" i="1"/>
  <c r="T6491" i="1"/>
  <c r="T6492" i="1"/>
  <c r="T6493" i="1"/>
  <c r="T6494" i="1"/>
  <c r="T6495" i="1"/>
  <c r="T6496" i="1"/>
  <c r="T6497" i="1"/>
  <c r="T6498" i="1"/>
  <c r="T6499" i="1"/>
  <c r="T6500" i="1"/>
  <c r="T6501" i="1"/>
  <c r="T6502" i="1"/>
  <c r="T6503" i="1"/>
  <c r="T6504" i="1"/>
  <c r="T6505" i="1"/>
  <c r="T6506" i="1"/>
  <c r="T6507" i="1"/>
  <c r="T6508" i="1"/>
  <c r="T6509" i="1"/>
  <c r="T6510" i="1"/>
  <c r="T6511" i="1"/>
  <c r="T6512" i="1"/>
  <c r="T6513" i="1"/>
  <c r="T6514" i="1"/>
  <c r="T6515" i="1"/>
  <c r="T6516" i="1"/>
  <c r="T6517" i="1"/>
  <c r="T6518" i="1"/>
  <c r="T6519" i="1"/>
  <c r="T6520" i="1"/>
  <c r="T6521" i="1"/>
  <c r="T6522" i="1"/>
  <c r="T6523" i="1"/>
  <c r="T6524" i="1"/>
  <c r="T6525" i="1"/>
  <c r="T6526" i="1"/>
  <c r="T6527" i="1"/>
  <c r="T6528" i="1"/>
  <c r="T6529" i="1"/>
  <c r="T6530" i="1"/>
  <c r="T6531" i="1"/>
  <c r="T6532" i="1"/>
  <c r="T6533" i="1"/>
  <c r="T6534" i="1"/>
  <c r="T6535" i="1"/>
  <c r="T6536" i="1"/>
  <c r="T6537" i="1"/>
  <c r="T6538" i="1"/>
  <c r="T6539" i="1"/>
  <c r="T6540" i="1"/>
  <c r="T6541" i="1"/>
  <c r="T6542" i="1"/>
  <c r="T6543" i="1"/>
  <c r="T6544" i="1"/>
  <c r="T6545" i="1"/>
  <c r="T6546" i="1"/>
  <c r="T6547" i="1"/>
  <c r="T6548" i="1"/>
  <c r="T6549" i="1"/>
  <c r="T6550" i="1"/>
  <c r="T6551" i="1"/>
  <c r="T6552" i="1"/>
  <c r="T6553" i="1"/>
  <c r="T6554" i="1"/>
  <c r="T6555" i="1"/>
  <c r="T6556" i="1"/>
  <c r="T6557" i="1"/>
  <c r="T6558" i="1"/>
  <c r="T6559" i="1"/>
  <c r="T6560" i="1"/>
  <c r="T6561" i="1"/>
  <c r="T6562" i="1"/>
  <c r="T6563" i="1"/>
  <c r="T6564" i="1"/>
  <c r="T6565" i="1"/>
  <c r="T6566" i="1"/>
  <c r="T6567" i="1"/>
  <c r="T6568" i="1"/>
  <c r="T6569" i="1"/>
  <c r="T6570" i="1"/>
  <c r="T6571" i="1"/>
  <c r="T6572" i="1"/>
  <c r="T6573" i="1"/>
  <c r="T6574" i="1"/>
  <c r="T6575" i="1"/>
  <c r="T6576" i="1"/>
  <c r="T6577" i="1"/>
  <c r="T6578" i="1"/>
  <c r="T6579" i="1"/>
  <c r="T6580" i="1"/>
  <c r="T6581" i="1"/>
  <c r="T6582" i="1"/>
  <c r="T6583" i="1"/>
  <c r="T6584" i="1"/>
  <c r="T6585" i="1"/>
  <c r="T6586" i="1"/>
  <c r="T6587" i="1"/>
  <c r="T6588" i="1"/>
  <c r="T6589" i="1"/>
  <c r="T6590" i="1"/>
  <c r="T6591" i="1"/>
  <c r="T6592" i="1"/>
  <c r="T6593" i="1"/>
  <c r="T6594" i="1"/>
  <c r="T6595" i="1"/>
  <c r="T6596" i="1"/>
  <c r="T6597" i="1"/>
  <c r="T6598" i="1"/>
  <c r="T6599" i="1"/>
  <c r="T6600" i="1"/>
  <c r="T6601" i="1"/>
  <c r="T6602" i="1"/>
  <c r="T6603" i="1"/>
  <c r="T6604" i="1"/>
  <c r="T6605" i="1"/>
  <c r="T6606" i="1"/>
  <c r="T6607" i="1"/>
  <c r="T6608" i="1"/>
  <c r="T6609" i="1"/>
  <c r="T6610" i="1"/>
  <c r="T6611" i="1"/>
  <c r="T6612" i="1"/>
  <c r="T6613" i="1"/>
  <c r="T6614" i="1"/>
  <c r="T6615" i="1"/>
  <c r="T6616" i="1"/>
  <c r="T6617" i="1"/>
  <c r="T6618" i="1"/>
  <c r="T6619" i="1"/>
  <c r="T6620" i="1"/>
  <c r="T6621" i="1"/>
  <c r="T6622" i="1"/>
  <c r="T6623" i="1"/>
  <c r="T6624" i="1"/>
  <c r="T6625" i="1"/>
  <c r="T6626" i="1"/>
  <c r="T6627" i="1"/>
  <c r="T6628" i="1"/>
  <c r="T6629" i="1"/>
  <c r="T6630" i="1"/>
  <c r="T6631" i="1"/>
  <c r="T6632" i="1"/>
  <c r="T6633" i="1"/>
  <c r="T6634" i="1"/>
  <c r="T6635" i="1"/>
  <c r="T6636" i="1"/>
  <c r="T6637" i="1"/>
  <c r="T6638" i="1"/>
  <c r="T6639" i="1"/>
  <c r="T6640" i="1"/>
  <c r="T6641" i="1"/>
  <c r="T6642" i="1"/>
  <c r="T6643" i="1"/>
  <c r="T6644" i="1"/>
  <c r="T6645" i="1"/>
  <c r="T6646" i="1"/>
  <c r="T6647" i="1"/>
  <c r="T6648" i="1"/>
  <c r="T6649" i="1"/>
  <c r="T6650" i="1"/>
  <c r="T6651" i="1"/>
  <c r="T6652" i="1"/>
  <c r="T6653" i="1"/>
  <c r="T6654" i="1"/>
  <c r="T6655" i="1"/>
  <c r="T6656" i="1"/>
  <c r="T6657" i="1"/>
  <c r="T6658" i="1"/>
  <c r="T6659" i="1"/>
  <c r="T6660" i="1"/>
  <c r="T6661" i="1"/>
  <c r="T6662" i="1"/>
  <c r="T6663" i="1"/>
  <c r="T6664" i="1"/>
  <c r="T6665" i="1"/>
  <c r="T6666" i="1"/>
  <c r="T6667" i="1"/>
  <c r="T6668" i="1"/>
  <c r="T6669" i="1"/>
  <c r="T6670" i="1"/>
  <c r="T6671" i="1"/>
  <c r="T6672" i="1"/>
  <c r="T6673" i="1"/>
  <c r="T6674" i="1"/>
  <c r="T6675" i="1"/>
  <c r="T6676" i="1"/>
  <c r="T6677" i="1"/>
  <c r="T6678" i="1"/>
  <c r="T6679" i="1"/>
  <c r="T6680" i="1"/>
  <c r="T6681" i="1"/>
  <c r="T6682" i="1"/>
  <c r="T6683" i="1"/>
  <c r="T6684" i="1"/>
  <c r="T6685" i="1"/>
  <c r="T6686" i="1"/>
  <c r="T6687" i="1"/>
  <c r="T6688" i="1"/>
  <c r="T6689" i="1"/>
  <c r="T6690" i="1"/>
  <c r="T6691" i="1"/>
  <c r="T6692" i="1"/>
  <c r="T6693" i="1"/>
  <c r="T6694" i="1"/>
  <c r="T6695" i="1"/>
  <c r="T6696" i="1"/>
  <c r="T6697" i="1"/>
  <c r="T6698" i="1"/>
  <c r="T6699" i="1"/>
  <c r="T6700" i="1"/>
  <c r="T6701" i="1"/>
  <c r="T6702" i="1"/>
  <c r="T6703" i="1"/>
  <c r="T6704" i="1"/>
  <c r="T6705" i="1"/>
  <c r="T6706" i="1"/>
  <c r="T6707" i="1"/>
  <c r="T6708" i="1"/>
  <c r="T6709" i="1"/>
  <c r="T6710" i="1"/>
  <c r="T6711" i="1"/>
  <c r="T6712" i="1"/>
  <c r="T6713" i="1"/>
  <c r="T6714" i="1"/>
  <c r="T6715" i="1"/>
  <c r="T6716" i="1"/>
  <c r="T6717" i="1"/>
  <c r="T6718" i="1"/>
  <c r="T6719" i="1"/>
  <c r="T6720" i="1"/>
  <c r="T6721" i="1"/>
  <c r="T6722" i="1"/>
  <c r="T6723" i="1"/>
  <c r="T6724" i="1"/>
  <c r="T6725" i="1"/>
  <c r="T6726" i="1"/>
  <c r="T6727" i="1"/>
  <c r="T6728" i="1"/>
  <c r="T6729" i="1"/>
  <c r="T6730" i="1"/>
  <c r="T6731" i="1"/>
  <c r="T6732" i="1"/>
  <c r="T6733" i="1"/>
  <c r="T6734" i="1"/>
  <c r="T6735" i="1"/>
  <c r="T6736" i="1"/>
  <c r="T6737" i="1"/>
  <c r="T6738" i="1"/>
  <c r="T6739" i="1"/>
  <c r="T6740" i="1"/>
  <c r="T6741" i="1"/>
  <c r="T6742" i="1"/>
  <c r="T6743" i="1"/>
  <c r="T6744" i="1"/>
  <c r="T6745" i="1"/>
  <c r="T6746" i="1"/>
  <c r="T6747" i="1"/>
  <c r="T6748" i="1"/>
  <c r="T6749" i="1"/>
  <c r="T6750" i="1"/>
  <c r="T6751" i="1"/>
  <c r="T6752" i="1"/>
  <c r="T6753" i="1"/>
  <c r="T6754" i="1"/>
  <c r="T6755" i="1"/>
  <c r="T6756" i="1"/>
  <c r="T6757" i="1"/>
  <c r="T6758" i="1"/>
  <c r="T6759" i="1"/>
  <c r="T6760" i="1"/>
  <c r="T6761" i="1"/>
  <c r="T6762" i="1"/>
  <c r="T6763" i="1"/>
  <c r="T6764" i="1"/>
  <c r="T6765" i="1"/>
  <c r="T6766" i="1"/>
  <c r="T6767" i="1"/>
  <c r="T6768" i="1"/>
  <c r="T6769" i="1"/>
  <c r="T6770" i="1"/>
  <c r="T6771" i="1"/>
  <c r="T6772" i="1"/>
  <c r="T6773" i="1"/>
  <c r="T6774" i="1"/>
  <c r="T6775" i="1"/>
  <c r="T6776" i="1"/>
  <c r="T6777" i="1"/>
  <c r="T6778" i="1"/>
  <c r="T6779" i="1"/>
  <c r="T6780" i="1"/>
  <c r="T6781" i="1"/>
  <c r="T6782" i="1"/>
  <c r="T6783" i="1"/>
  <c r="T6784" i="1"/>
  <c r="T6785" i="1"/>
  <c r="T6786" i="1"/>
  <c r="T6787" i="1"/>
  <c r="T6788" i="1"/>
  <c r="T6789" i="1"/>
  <c r="T6790" i="1"/>
  <c r="T6791" i="1"/>
  <c r="T6792" i="1"/>
  <c r="T6793" i="1"/>
  <c r="T6794" i="1"/>
  <c r="T6795" i="1"/>
  <c r="T6796" i="1"/>
  <c r="T6797" i="1"/>
  <c r="T6798" i="1"/>
  <c r="T6799" i="1"/>
  <c r="T6800" i="1"/>
  <c r="T6801" i="1"/>
  <c r="T6802" i="1"/>
  <c r="T6803" i="1"/>
  <c r="T6804" i="1"/>
  <c r="T6805" i="1"/>
  <c r="T6806" i="1"/>
  <c r="T6807" i="1"/>
  <c r="T6808" i="1"/>
  <c r="T6809" i="1"/>
  <c r="T6810" i="1"/>
  <c r="T6811" i="1"/>
  <c r="T6812" i="1"/>
  <c r="T6813" i="1"/>
  <c r="T6814" i="1"/>
  <c r="T6815" i="1"/>
  <c r="T6816" i="1"/>
  <c r="T6817" i="1"/>
  <c r="T6818" i="1"/>
  <c r="T6819" i="1"/>
  <c r="T6820" i="1"/>
  <c r="T6821" i="1"/>
  <c r="T6822" i="1"/>
  <c r="T6823" i="1"/>
  <c r="T6824" i="1"/>
  <c r="T6825" i="1"/>
  <c r="T6826" i="1"/>
  <c r="T6827" i="1"/>
  <c r="T6828" i="1"/>
  <c r="T6829" i="1"/>
  <c r="T6830" i="1"/>
  <c r="T6831" i="1"/>
  <c r="T6832" i="1"/>
  <c r="T6833" i="1"/>
  <c r="T6834" i="1"/>
  <c r="T6835" i="1"/>
  <c r="T6836" i="1"/>
  <c r="T6837" i="1"/>
  <c r="T6838" i="1"/>
  <c r="T6839" i="1"/>
  <c r="T6840" i="1"/>
  <c r="T6841" i="1"/>
  <c r="T6842" i="1"/>
  <c r="T6843" i="1"/>
  <c r="T6844" i="1"/>
  <c r="T6845" i="1"/>
  <c r="T6846" i="1"/>
  <c r="T6847" i="1"/>
  <c r="T6848" i="1"/>
  <c r="T6849" i="1"/>
  <c r="T6850" i="1"/>
  <c r="T6851" i="1"/>
  <c r="T6852" i="1"/>
  <c r="T6853" i="1"/>
  <c r="T6854" i="1"/>
  <c r="T6855" i="1"/>
  <c r="T6856" i="1"/>
  <c r="T6857" i="1"/>
  <c r="T6858" i="1"/>
  <c r="T6859" i="1"/>
  <c r="T6860" i="1"/>
  <c r="T6861" i="1"/>
  <c r="T6862" i="1"/>
  <c r="T6863" i="1"/>
  <c r="T6864" i="1"/>
  <c r="T6865" i="1"/>
  <c r="T6866" i="1"/>
  <c r="T6867" i="1"/>
  <c r="T6868" i="1"/>
  <c r="T6869" i="1"/>
  <c r="T6870" i="1"/>
  <c r="T6871" i="1"/>
  <c r="T6872" i="1"/>
  <c r="T6873" i="1"/>
  <c r="T6874" i="1"/>
  <c r="T6875" i="1"/>
  <c r="T6876" i="1"/>
  <c r="T6877" i="1"/>
  <c r="T6878" i="1"/>
  <c r="T6879" i="1"/>
  <c r="T6880" i="1"/>
  <c r="T6881" i="1"/>
  <c r="T6882" i="1"/>
  <c r="T6883" i="1"/>
  <c r="T6884" i="1"/>
  <c r="T6885" i="1"/>
  <c r="T6886" i="1"/>
  <c r="T6887" i="1"/>
  <c r="T6888" i="1"/>
  <c r="T6889" i="1"/>
  <c r="T6890" i="1"/>
  <c r="T6891" i="1"/>
  <c r="T6892" i="1"/>
  <c r="T6893" i="1"/>
  <c r="T6894" i="1"/>
  <c r="T6895" i="1"/>
  <c r="T6896" i="1"/>
  <c r="T6897" i="1"/>
  <c r="T6898" i="1"/>
  <c r="T6899" i="1"/>
  <c r="T6900" i="1"/>
  <c r="T6901" i="1"/>
  <c r="T6902" i="1"/>
  <c r="T6903" i="1"/>
  <c r="T6904" i="1"/>
  <c r="T6905" i="1"/>
  <c r="T6906" i="1"/>
  <c r="T6907" i="1"/>
  <c r="T6908" i="1"/>
  <c r="T6909" i="1"/>
  <c r="T6910" i="1"/>
  <c r="T6911" i="1"/>
  <c r="T6912" i="1"/>
  <c r="T6913" i="1"/>
  <c r="T6914" i="1"/>
  <c r="T6915" i="1"/>
  <c r="T6916" i="1"/>
  <c r="T6917" i="1"/>
  <c r="T6918" i="1"/>
  <c r="T6919" i="1"/>
  <c r="T6920" i="1"/>
  <c r="T6921" i="1"/>
  <c r="T6922" i="1"/>
  <c r="T6923" i="1"/>
  <c r="T6924" i="1"/>
  <c r="T6925" i="1"/>
  <c r="T6926" i="1"/>
  <c r="T6927" i="1"/>
  <c r="T6928" i="1"/>
  <c r="T6929" i="1"/>
  <c r="T6930" i="1"/>
  <c r="T6931" i="1"/>
  <c r="T6932" i="1"/>
  <c r="T6933" i="1"/>
  <c r="T6934" i="1"/>
  <c r="T6935" i="1"/>
  <c r="T6936" i="1"/>
  <c r="T6937" i="1"/>
  <c r="T6938" i="1"/>
  <c r="T6939" i="1"/>
  <c r="T6940" i="1"/>
  <c r="T6941" i="1"/>
  <c r="T6942" i="1"/>
  <c r="T6943" i="1"/>
  <c r="T6944" i="1"/>
  <c r="T6945" i="1"/>
  <c r="T6946" i="1"/>
  <c r="T6947" i="1"/>
  <c r="T6948" i="1"/>
  <c r="T6949" i="1"/>
  <c r="T6950" i="1"/>
  <c r="T6951" i="1"/>
  <c r="T6952" i="1"/>
  <c r="T6953" i="1"/>
  <c r="T6954" i="1"/>
  <c r="T6955" i="1"/>
  <c r="T6956" i="1"/>
  <c r="T6957" i="1"/>
  <c r="T6958" i="1"/>
  <c r="T6959" i="1"/>
  <c r="T6960" i="1"/>
  <c r="T6961" i="1"/>
  <c r="T6962" i="1"/>
  <c r="T6963" i="1"/>
  <c r="T6964" i="1"/>
  <c r="T6965" i="1"/>
  <c r="T6966" i="1"/>
  <c r="T6967" i="1"/>
  <c r="T6968" i="1"/>
  <c r="T6969" i="1"/>
  <c r="T6970" i="1"/>
  <c r="T6971" i="1"/>
  <c r="T6972" i="1"/>
  <c r="T6973" i="1"/>
  <c r="T6974" i="1"/>
  <c r="T6975" i="1"/>
  <c r="T6976" i="1"/>
  <c r="T6977" i="1"/>
  <c r="T6978" i="1"/>
  <c r="T6979" i="1"/>
  <c r="T6980" i="1"/>
  <c r="T6981" i="1"/>
  <c r="T6982" i="1"/>
  <c r="T6983" i="1"/>
  <c r="T6984" i="1"/>
  <c r="T6985" i="1"/>
  <c r="T6986" i="1"/>
  <c r="T6987" i="1"/>
  <c r="T6988" i="1"/>
  <c r="T6989" i="1"/>
  <c r="T6990" i="1"/>
  <c r="T6991" i="1"/>
  <c r="T6992" i="1"/>
  <c r="T6993" i="1"/>
  <c r="T6994" i="1"/>
  <c r="T6995" i="1"/>
  <c r="T6996" i="1"/>
  <c r="T6997" i="1"/>
  <c r="T6998" i="1"/>
  <c r="T6999" i="1"/>
  <c r="T7000" i="1"/>
  <c r="T7001" i="1"/>
  <c r="T7002" i="1"/>
  <c r="T7003" i="1"/>
  <c r="T7004" i="1"/>
  <c r="T7005" i="1"/>
  <c r="T7006" i="1"/>
  <c r="T7007" i="1"/>
  <c r="T7008" i="1"/>
  <c r="T7009" i="1"/>
  <c r="T7010" i="1"/>
  <c r="T7011" i="1"/>
  <c r="T7012" i="1"/>
  <c r="T7013" i="1"/>
  <c r="T7014" i="1"/>
  <c r="T7015" i="1"/>
  <c r="T7016" i="1"/>
  <c r="T7017" i="1"/>
  <c r="T7018" i="1"/>
  <c r="T7019" i="1"/>
  <c r="T7020" i="1"/>
  <c r="T7021" i="1"/>
  <c r="T7022" i="1"/>
  <c r="T7023" i="1"/>
  <c r="T7024" i="1"/>
  <c r="T7025" i="1"/>
  <c r="T7026" i="1"/>
  <c r="T7027" i="1"/>
  <c r="T7028" i="1"/>
  <c r="T7029" i="1"/>
  <c r="T7030" i="1"/>
  <c r="T7031" i="1"/>
  <c r="T7032" i="1"/>
  <c r="T7033" i="1"/>
  <c r="T7034" i="1"/>
  <c r="T7035" i="1"/>
  <c r="T7036" i="1"/>
  <c r="T7037" i="1"/>
  <c r="T7038" i="1"/>
  <c r="T7039" i="1"/>
  <c r="T7040" i="1"/>
  <c r="T7041" i="1"/>
  <c r="T7042" i="1"/>
  <c r="T7043" i="1"/>
  <c r="T7044" i="1"/>
  <c r="T7045" i="1"/>
  <c r="T7046" i="1"/>
  <c r="T7047" i="1"/>
  <c r="T7048" i="1"/>
  <c r="T7049" i="1"/>
  <c r="T7050" i="1"/>
  <c r="T7051" i="1"/>
  <c r="T7052" i="1"/>
  <c r="T7053" i="1"/>
  <c r="T7054" i="1"/>
  <c r="T7055" i="1"/>
  <c r="T7056" i="1"/>
  <c r="T7057" i="1"/>
  <c r="T7058" i="1"/>
  <c r="T7059" i="1"/>
  <c r="T7060" i="1"/>
  <c r="T7061" i="1"/>
  <c r="T7062" i="1"/>
  <c r="T7063" i="1"/>
  <c r="T7064" i="1"/>
  <c r="T7065" i="1"/>
  <c r="T7066" i="1"/>
  <c r="T7067" i="1"/>
  <c r="T7068" i="1"/>
  <c r="T7069" i="1"/>
  <c r="T7070" i="1"/>
  <c r="T7071" i="1"/>
  <c r="T7072" i="1"/>
  <c r="T7073" i="1"/>
  <c r="T7074" i="1"/>
  <c r="T7075" i="1"/>
  <c r="T7076" i="1"/>
  <c r="T7077" i="1"/>
  <c r="T7078" i="1"/>
  <c r="T7079" i="1"/>
  <c r="T7080" i="1"/>
  <c r="T7081" i="1"/>
  <c r="T7082" i="1"/>
  <c r="T7083" i="1"/>
  <c r="T7084" i="1"/>
  <c r="T7085" i="1"/>
  <c r="T7086" i="1"/>
  <c r="T7087" i="1"/>
  <c r="T7088" i="1"/>
  <c r="T7089" i="1"/>
  <c r="T7090" i="1"/>
  <c r="T7091" i="1"/>
  <c r="T7092" i="1"/>
  <c r="T7093" i="1"/>
  <c r="T7094" i="1"/>
  <c r="T7095" i="1"/>
  <c r="T7096" i="1"/>
  <c r="T7097" i="1"/>
  <c r="T7098" i="1"/>
  <c r="T7099" i="1"/>
  <c r="T7100" i="1"/>
  <c r="T7101" i="1"/>
  <c r="T7102" i="1"/>
  <c r="T7103" i="1"/>
  <c r="T7104" i="1"/>
  <c r="T7105" i="1"/>
  <c r="T7106" i="1"/>
  <c r="T7107" i="1"/>
  <c r="T7108" i="1"/>
  <c r="T7109" i="1"/>
  <c r="T7110" i="1"/>
  <c r="T7111" i="1"/>
  <c r="T7112" i="1"/>
  <c r="T7113" i="1"/>
  <c r="T7114" i="1"/>
  <c r="T7115" i="1"/>
  <c r="T7116" i="1"/>
  <c r="T7117" i="1"/>
  <c r="T7118" i="1"/>
  <c r="T7119" i="1"/>
  <c r="T7120" i="1"/>
  <c r="T7121" i="1"/>
  <c r="T7122" i="1"/>
  <c r="T7123" i="1"/>
  <c r="T7124" i="1"/>
  <c r="T7125" i="1"/>
  <c r="T7126" i="1"/>
  <c r="T7127" i="1"/>
  <c r="T7128" i="1"/>
  <c r="T7129" i="1"/>
  <c r="T7130" i="1"/>
  <c r="T7131" i="1"/>
  <c r="T7132" i="1"/>
  <c r="T7133" i="1"/>
  <c r="T7134" i="1"/>
  <c r="T7135" i="1"/>
  <c r="T7136" i="1"/>
  <c r="T7137" i="1"/>
  <c r="T7138" i="1"/>
  <c r="T7139" i="1"/>
  <c r="T7140" i="1"/>
  <c r="T7141" i="1"/>
  <c r="T7142" i="1"/>
  <c r="T7143" i="1"/>
  <c r="T7144" i="1"/>
  <c r="T7145" i="1"/>
  <c r="T7146" i="1"/>
  <c r="T7147" i="1"/>
  <c r="T7148" i="1"/>
  <c r="T7149" i="1"/>
  <c r="T7150" i="1"/>
  <c r="T7151" i="1"/>
  <c r="T7152" i="1"/>
  <c r="T7153" i="1"/>
  <c r="T7154" i="1"/>
  <c r="T7155" i="1"/>
  <c r="T7156" i="1"/>
  <c r="T7157" i="1"/>
  <c r="T7158" i="1"/>
  <c r="T7159" i="1"/>
  <c r="T7160" i="1"/>
  <c r="T7161" i="1"/>
  <c r="T7162" i="1"/>
  <c r="T7163" i="1"/>
  <c r="T7164" i="1"/>
  <c r="T7165" i="1"/>
  <c r="T7166" i="1"/>
  <c r="T7167" i="1"/>
  <c r="T7168" i="1"/>
  <c r="T7169" i="1"/>
  <c r="T7170" i="1"/>
  <c r="T7171" i="1"/>
  <c r="T7172" i="1"/>
  <c r="T7173" i="1"/>
  <c r="T7174" i="1"/>
  <c r="T7175" i="1"/>
  <c r="T7176" i="1"/>
  <c r="T7177" i="1"/>
  <c r="T7178" i="1"/>
  <c r="T7179" i="1"/>
  <c r="T7180" i="1"/>
  <c r="T7181" i="1"/>
  <c r="T7182" i="1"/>
  <c r="T7183" i="1"/>
  <c r="T7184" i="1"/>
  <c r="T7185" i="1"/>
  <c r="T7186" i="1"/>
  <c r="T7187" i="1"/>
  <c r="T7188" i="1"/>
  <c r="T7189" i="1"/>
  <c r="T7190" i="1"/>
  <c r="T7191" i="1"/>
  <c r="T7192" i="1"/>
  <c r="T7193" i="1"/>
  <c r="T7194" i="1"/>
  <c r="T7195" i="1"/>
  <c r="T7196" i="1"/>
  <c r="T7197" i="1"/>
  <c r="T7198" i="1"/>
  <c r="T7199" i="1"/>
  <c r="T7200" i="1"/>
  <c r="T7201" i="1"/>
  <c r="T7202" i="1"/>
  <c r="T7203" i="1"/>
  <c r="T7204" i="1"/>
  <c r="T7205" i="1"/>
  <c r="T7206" i="1"/>
  <c r="T7207" i="1"/>
  <c r="T7208" i="1"/>
  <c r="T7209" i="1"/>
  <c r="T7210" i="1"/>
  <c r="T7211" i="1"/>
  <c r="T7212" i="1"/>
  <c r="T7213" i="1"/>
  <c r="T7214" i="1"/>
  <c r="T7215" i="1"/>
  <c r="T7216" i="1"/>
  <c r="T7217" i="1"/>
  <c r="T7218" i="1"/>
  <c r="T7219" i="1"/>
  <c r="T7220" i="1"/>
  <c r="T7221" i="1"/>
  <c r="T7222" i="1"/>
  <c r="T7223" i="1"/>
  <c r="T7224" i="1"/>
  <c r="T7225" i="1"/>
  <c r="T7226" i="1"/>
  <c r="T7227" i="1"/>
  <c r="T7228" i="1"/>
  <c r="T7229" i="1"/>
  <c r="T7230" i="1"/>
  <c r="T7231" i="1"/>
  <c r="T7232" i="1"/>
  <c r="T7233" i="1"/>
  <c r="T7234" i="1"/>
  <c r="T7235" i="1"/>
  <c r="T7236" i="1"/>
  <c r="T7237" i="1"/>
  <c r="T7238" i="1"/>
  <c r="T7239" i="1"/>
  <c r="T7240" i="1"/>
  <c r="T7241" i="1"/>
  <c r="T7242" i="1"/>
  <c r="T7243" i="1"/>
  <c r="T7244" i="1"/>
  <c r="T7245" i="1"/>
  <c r="T7246" i="1"/>
  <c r="T7247" i="1"/>
  <c r="T7248" i="1"/>
  <c r="T7249" i="1"/>
  <c r="T7250" i="1"/>
  <c r="T7251" i="1"/>
  <c r="T7252" i="1"/>
  <c r="T7253" i="1"/>
  <c r="T7254" i="1"/>
  <c r="T7255" i="1"/>
  <c r="T7256" i="1"/>
  <c r="T7257" i="1"/>
  <c r="T7258" i="1"/>
  <c r="T7259" i="1"/>
  <c r="T7260" i="1"/>
  <c r="T7261" i="1"/>
  <c r="T7262" i="1"/>
  <c r="T7263" i="1"/>
  <c r="T7264" i="1"/>
  <c r="T7265" i="1"/>
  <c r="T7266" i="1"/>
  <c r="T7267" i="1"/>
  <c r="T7268" i="1"/>
  <c r="T7269" i="1"/>
  <c r="T7270" i="1"/>
  <c r="T7271" i="1"/>
  <c r="T7272" i="1"/>
  <c r="T7273" i="1"/>
  <c r="T7274" i="1"/>
  <c r="T7275" i="1"/>
  <c r="T7276" i="1"/>
  <c r="T7277" i="1"/>
  <c r="T7278" i="1"/>
  <c r="T7279" i="1"/>
  <c r="T7280" i="1"/>
  <c r="T7281" i="1"/>
  <c r="T7282" i="1"/>
  <c r="T7283" i="1"/>
  <c r="T7284" i="1"/>
  <c r="T7285" i="1"/>
  <c r="T7286" i="1"/>
  <c r="T7287" i="1"/>
  <c r="T7288" i="1"/>
  <c r="T7289" i="1"/>
  <c r="T7290" i="1"/>
  <c r="T7291" i="1"/>
  <c r="T7292" i="1"/>
  <c r="T7293" i="1"/>
  <c r="T7294" i="1"/>
  <c r="T7295" i="1"/>
  <c r="T7296" i="1"/>
  <c r="T7297" i="1"/>
  <c r="T7298" i="1"/>
  <c r="T7299" i="1"/>
  <c r="T7300" i="1"/>
  <c r="T7301" i="1"/>
  <c r="T7302" i="1"/>
  <c r="T7303" i="1"/>
  <c r="T7304" i="1"/>
  <c r="T7305" i="1"/>
  <c r="T7306" i="1"/>
  <c r="T7307" i="1"/>
  <c r="T7308" i="1"/>
  <c r="T7309" i="1"/>
  <c r="T7310" i="1"/>
  <c r="T7311" i="1"/>
  <c r="T7312" i="1"/>
  <c r="T7313" i="1"/>
  <c r="T7314" i="1"/>
  <c r="T7315" i="1"/>
  <c r="T7316" i="1"/>
  <c r="T7317" i="1"/>
  <c r="T7318" i="1"/>
  <c r="T7319" i="1"/>
  <c r="T7320" i="1"/>
  <c r="T7321" i="1"/>
  <c r="T7322" i="1"/>
  <c r="T7323" i="1"/>
  <c r="T7324" i="1"/>
  <c r="T7325" i="1"/>
  <c r="T7326" i="1"/>
  <c r="T7327" i="1"/>
  <c r="T7328" i="1"/>
  <c r="T7329" i="1"/>
  <c r="T7330" i="1"/>
  <c r="T7331" i="1"/>
  <c r="T7332" i="1"/>
  <c r="T7333" i="1"/>
  <c r="T7334" i="1"/>
  <c r="T7335" i="1"/>
  <c r="T7336" i="1"/>
  <c r="T7337" i="1"/>
  <c r="T7338" i="1"/>
  <c r="T7339" i="1"/>
  <c r="T7340" i="1"/>
  <c r="T7341" i="1"/>
  <c r="T7342" i="1"/>
  <c r="T7343" i="1"/>
  <c r="T7344" i="1"/>
  <c r="T7345" i="1"/>
  <c r="T7346" i="1"/>
  <c r="T7347" i="1"/>
  <c r="T7348" i="1"/>
  <c r="T7349" i="1"/>
  <c r="T7350" i="1"/>
  <c r="T7351" i="1"/>
  <c r="T7352" i="1"/>
  <c r="T7353" i="1"/>
  <c r="T7354" i="1"/>
  <c r="T7355" i="1"/>
  <c r="T7356" i="1"/>
  <c r="T7357" i="1"/>
  <c r="T7358" i="1"/>
  <c r="T7359" i="1"/>
  <c r="T7360" i="1"/>
  <c r="T7361" i="1"/>
  <c r="T7362" i="1"/>
  <c r="T7363" i="1"/>
  <c r="T7364" i="1"/>
  <c r="T7365" i="1"/>
  <c r="T7366" i="1"/>
  <c r="T7367" i="1"/>
  <c r="T7368" i="1"/>
  <c r="T7369" i="1"/>
  <c r="T7370" i="1"/>
  <c r="T7371" i="1"/>
  <c r="T7372" i="1"/>
  <c r="T7373" i="1"/>
  <c r="T7374" i="1"/>
  <c r="T7375" i="1"/>
  <c r="T7376" i="1"/>
  <c r="T7377" i="1"/>
  <c r="T7378" i="1"/>
  <c r="T7379" i="1"/>
  <c r="T7380" i="1"/>
  <c r="T7381" i="1"/>
  <c r="T7382" i="1"/>
  <c r="T7383" i="1"/>
  <c r="T7384" i="1"/>
  <c r="T7385" i="1"/>
  <c r="T7386" i="1"/>
  <c r="T7387" i="1"/>
  <c r="T7388" i="1"/>
  <c r="T7389" i="1"/>
  <c r="T7390" i="1"/>
  <c r="T7391" i="1"/>
  <c r="T7392" i="1"/>
  <c r="T7393" i="1"/>
  <c r="T7394" i="1"/>
  <c r="T7395" i="1"/>
  <c r="T7396" i="1"/>
  <c r="T7397" i="1"/>
  <c r="T7398" i="1"/>
  <c r="T7399" i="1"/>
  <c r="T7400" i="1"/>
  <c r="T7401" i="1"/>
  <c r="T7402" i="1"/>
  <c r="T7403" i="1"/>
  <c r="T7404" i="1"/>
  <c r="T7405" i="1"/>
  <c r="T7406" i="1"/>
  <c r="T7407" i="1"/>
  <c r="T7408" i="1"/>
  <c r="T7409" i="1"/>
  <c r="T7410" i="1"/>
  <c r="T7411" i="1"/>
  <c r="T7412" i="1"/>
  <c r="T7413" i="1"/>
  <c r="T7414" i="1"/>
  <c r="T7415" i="1"/>
  <c r="T7416" i="1"/>
  <c r="T7417" i="1"/>
  <c r="T7418" i="1"/>
  <c r="T7419" i="1"/>
  <c r="T7420" i="1"/>
  <c r="T7421" i="1"/>
  <c r="T7422" i="1"/>
  <c r="T7423" i="1"/>
  <c r="T7424" i="1"/>
  <c r="T7425" i="1"/>
  <c r="T7426" i="1"/>
  <c r="T7427" i="1"/>
  <c r="T7428" i="1"/>
  <c r="T7429" i="1"/>
  <c r="T7430" i="1"/>
  <c r="T7431" i="1"/>
  <c r="T7432" i="1"/>
  <c r="T7433" i="1"/>
  <c r="T7434" i="1"/>
  <c r="T7435" i="1"/>
  <c r="T7436" i="1"/>
  <c r="T7437" i="1"/>
  <c r="T7438" i="1"/>
  <c r="T7439" i="1"/>
  <c r="T7440" i="1"/>
  <c r="T7441" i="1"/>
  <c r="T7442" i="1"/>
  <c r="T7443" i="1"/>
  <c r="T7444" i="1"/>
  <c r="T7445" i="1"/>
  <c r="T7446" i="1"/>
  <c r="T7447" i="1"/>
  <c r="T7448" i="1"/>
  <c r="T7449" i="1"/>
  <c r="T7450" i="1"/>
  <c r="T7451" i="1"/>
  <c r="T7452" i="1"/>
  <c r="T7453" i="1"/>
  <c r="T7454" i="1"/>
  <c r="T7455" i="1"/>
  <c r="T7456" i="1"/>
  <c r="T7457" i="1"/>
  <c r="T7458" i="1"/>
  <c r="T7459" i="1"/>
  <c r="T7460" i="1"/>
  <c r="T7461" i="1"/>
  <c r="T7462" i="1"/>
  <c r="T7463" i="1"/>
  <c r="T7464" i="1"/>
  <c r="T7465" i="1"/>
  <c r="T7466" i="1"/>
  <c r="T7467" i="1"/>
  <c r="T7468" i="1"/>
  <c r="T7469" i="1"/>
  <c r="T7470" i="1"/>
  <c r="T7471" i="1"/>
  <c r="T7472" i="1"/>
  <c r="T7473" i="1"/>
  <c r="T7474" i="1"/>
  <c r="T7475" i="1"/>
  <c r="T7476" i="1"/>
  <c r="T7477" i="1"/>
  <c r="T7478" i="1"/>
  <c r="T7479" i="1"/>
  <c r="T7480" i="1"/>
  <c r="T7481" i="1"/>
  <c r="T7482" i="1"/>
  <c r="T7483" i="1"/>
  <c r="T7484" i="1"/>
  <c r="T7485" i="1"/>
  <c r="T7486" i="1"/>
  <c r="T7487" i="1"/>
  <c r="T7488" i="1"/>
  <c r="T7489" i="1"/>
  <c r="T7490" i="1"/>
  <c r="T7491" i="1"/>
  <c r="T7492" i="1"/>
  <c r="T7493" i="1"/>
  <c r="T7494" i="1"/>
  <c r="T7495" i="1"/>
  <c r="T7496" i="1"/>
  <c r="T7497" i="1"/>
  <c r="T7498" i="1"/>
  <c r="T7499" i="1"/>
  <c r="T7500" i="1"/>
  <c r="T7501" i="1"/>
  <c r="T7502" i="1"/>
  <c r="T7503" i="1"/>
  <c r="T7504" i="1"/>
  <c r="T7505" i="1"/>
  <c r="T7506" i="1"/>
  <c r="T7507" i="1"/>
  <c r="T7508" i="1"/>
  <c r="T7509" i="1"/>
  <c r="T7510" i="1"/>
  <c r="T7511" i="1"/>
  <c r="T7512" i="1"/>
  <c r="T7513" i="1"/>
  <c r="T7514" i="1"/>
  <c r="T7515" i="1"/>
  <c r="T7516" i="1"/>
  <c r="T7517" i="1"/>
  <c r="T7518" i="1"/>
  <c r="T7519" i="1"/>
  <c r="T7520" i="1"/>
  <c r="T7521" i="1"/>
  <c r="T7522" i="1"/>
  <c r="T7523" i="1"/>
  <c r="T7524" i="1"/>
  <c r="T7525" i="1"/>
  <c r="T7526" i="1"/>
  <c r="T7527" i="1"/>
  <c r="T7528" i="1"/>
  <c r="T7529" i="1"/>
  <c r="T7530" i="1"/>
  <c r="T7531" i="1"/>
  <c r="T7532" i="1"/>
  <c r="T7533" i="1"/>
  <c r="T7534" i="1"/>
  <c r="T7535" i="1"/>
  <c r="T7536" i="1"/>
  <c r="T7537" i="1"/>
  <c r="T7538" i="1"/>
  <c r="T7539" i="1"/>
  <c r="T7540" i="1"/>
  <c r="T7541" i="1"/>
  <c r="T7542" i="1"/>
  <c r="T7543" i="1"/>
  <c r="T7544" i="1"/>
  <c r="T7545" i="1"/>
  <c r="T7546" i="1"/>
  <c r="T7547" i="1"/>
  <c r="T7548" i="1"/>
  <c r="T7549" i="1"/>
  <c r="T7550" i="1"/>
  <c r="T7551" i="1"/>
  <c r="T7552" i="1"/>
  <c r="T7553" i="1"/>
  <c r="T7554" i="1"/>
  <c r="T7555" i="1"/>
  <c r="T7556" i="1"/>
  <c r="T7557" i="1"/>
  <c r="T7558" i="1"/>
  <c r="T7559" i="1"/>
  <c r="T7560" i="1"/>
  <c r="T7561" i="1"/>
  <c r="T7562" i="1"/>
  <c r="T7563" i="1"/>
  <c r="T7564" i="1"/>
  <c r="T7565" i="1"/>
  <c r="T7566" i="1"/>
  <c r="T7567" i="1"/>
  <c r="T7568" i="1"/>
  <c r="T7569" i="1"/>
  <c r="T7570" i="1"/>
  <c r="T7571" i="1"/>
  <c r="T7572" i="1"/>
  <c r="T7573" i="1"/>
  <c r="T7574" i="1"/>
  <c r="T7575" i="1"/>
  <c r="T7576" i="1"/>
  <c r="T7577" i="1"/>
  <c r="T7578" i="1"/>
  <c r="T7579" i="1"/>
  <c r="T7580" i="1"/>
  <c r="T7581" i="1"/>
  <c r="T7582" i="1"/>
  <c r="T7583" i="1"/>
  <c r="T7584" i="1"/>
  <c r="T7585" i="1"/>
  <c r="T7586" i="1"/>
  <c r="T7587" i="1"/>
  <c r="T7588" i="1"/>
  <c r="T7589" i="1"/>
  <c r="T7590" i="1"/>
  <c r="T7591" i="1"/>
  <c r="T7592" i="1"/>
  <c r="T7593" i="1"/>
  <c r="T7594" i="1"/>
  <c r="T7595" i="1"/>
  <c r="T7596" i="1"/>
  <c r="T7597" i="1"/>
  <c r="T7598" i="1"/>
  <c r="T7599" i="1"/>
  <c r="T7600" i="1"/>
  <c r="T7601" i="1"/>
  <c r="T7602" i="1"/>
  <c r="T7603" i="1"/>
  <c r="T7604" i="1"/>
  <c r="T7605" i="1"/>
  <c r="T7606" i="1"/>
  <c r="T7607" i="1"/>
  <c r="T7608" i="1"/>
  <c r="T7609" i="1"/>
  <c r="T7610" i="1"/>
  <c r="T7611" i="1"/>
  <c r="T7612" i="1"/>
  <c r="T7613" i="1"/>
  <c r="T7614" i="1"/>
  <c r="T7615" i="1"/>
  <c r="T7616" i="1"/>
  <c r="T7617" i="1"/>
  <c r="T7618" i="1"/>
  <c r="T7619" i="1"/>
  <c r="T7620" i="1"/>
  <c r="T7621" i="1"/>
  <c r="T7622" i="1"/>
  <c r="T7623" i="1"/>
  <c r="T7624" i="1"/>
  <c r="T7625" i="1"/>
  <c r="T7626" i="1"/>
  <c r="T7627" i="1"/>
  <c r="T7628" i="1"/>
  <c r="T7629" i="1"/>
  <c r="T7630" i="1"/>
  <c r="T7631" i="1"/>
  <c r="T7632" i="1"/>
  <c r="T7633" i="1"/>
  <c r="T7634" i="1"/>
  <c r="T7635" i="1"/>
  <c r="T7636" i="1"/>
  <c r="T7637" i="1"/>
  <c r="T7638" i="1"/>
  <c r="T7639" i="1"/>
  <c r="T7640" i="1"/>
  <c r="T7641" i="1"/>
  <c r="T7642" i="1"/>
  <c r="T7643" i="1"/>
  <c r="T7644" i="1"/>
  <c r="T7645" i="1"/>
  <c r="T7646" i="1"/>
  <c r="T7647" i="1"/>
  <c r="T7648" i="1"/>
  <c r="T7649" i="1"/>
  <c r="T7650" i="1"/>
  <c r="T7651" i="1"/>
  <c r="T7652" i="1"/>
  <c r="T7653" i="1"/>
  <c r="T7654" i="1"/>
  <c r="T7655" i="1"/>
  <c r="T7656" i="1"/>
  <c r="T7657" i="1"/>
  <c r="T7658" i="1"/>
  <c r="T7659" i="1"/>
  <c r="T7660" i="1"/>
  <c r="T7661" i="1"/>
  <c r="T7662" i="1"/>
  <c r="T7663" i="1"/>
  <c r="T7664" i="1"/>
  <c r="T7665" i="1"/>
  <c r="T7666" i="1"/>
  <c r="T7667" i="1"/>
  <c r="T7668" i="1"/>
  <c r="T7669" i="1"/>
  <c r="T7670" i="1"/>
  <c r="T7671" i="1"/>
  <c r="T7672" i="1"/>
  <c r="T7673" i="1"/>
  <c r="T7674" i="1"/>
  <c r="T7675" i="1"/>
  <c r="T7676" i="1"/>
  <c r="T7677" i="1"/>
  <c r="T7678" i="1"/>
  <c r="T7679" i="1"/>
  <c r="T7680" i="1"/>
  <c r="T7681" i="1"/>
  <c r="T7682" i="1"/>
  <c r="T7683" i="1"/>
  <c r="T7684" i="1"/>
  <c r="T7685" i="1"/>
  <c r="T7686" i="1"/>
  <c r="T7687" i="1"/>
  <c r="T7688" i="1"/>
  <c r="T7689" i="1"/>
  <c r="T7690" i="1"/>
  <c r="T7691" i="1"/>
  <c r="T7692" i="1"/>
  <c r="T7693" i="1"/>
  <c r="T7694" i="1"/>
  <c r="T7695" i="1"/>
  <c r="T7696" i="1"/>
  <c r="T7697" i="1"/>
  <c r="T7698" i="1"/>
  <c r="T7699" i="1"/>
  <c r="T7700" i="1"/>
  <c r="T7701" i="1"/>
  <c r="T7702" i="1"/>
  <c r="T7703" i="1"/>
  <c r="T7704" i="1"/>
  <c r="T7705" i="1"/>
  <c r="T7706" i="1"/>
  <c r="T7707" i="1"/>
  <c r="T7708" i="1"/>
  <c r="T7709" i="1"/>
  <c r="T7710" i="1"/>
  <c r="T7711" i="1"/>
  <c r="T7712" i="1"/>
  <c r="T7713" i="1"/>
  <c r="T7714" i="1"/>
  <c r="T7715" i="1"/>
  <c r="T7716" i="1"/>
  <c r="T7717" i="1"/>
  <c r="T7718" i="1"/>
  <c r="T7719" i="1"/>
  <c r="T7720" i="1"/>
  <c r="T7721" i="1"/>
  <c r="T7722" i="1"/>
  <c r="T7723" i="1"/>
  <c r="T7724" i="1"/>
  <c r="T7725" i="1"/>
  <c r="T7726" i="1"/>
  <c r="T7727" i="1"/>
  <c r="T7728" i="1"/>
  <c r="T7729" i="1"/>
  <c r="T7730" i="1"/>
  <c r="T7731" i="1"/>
  <c r="T7732" i="1"/>
  <c r="T7733" i="1"/>
  <c r="T7734" i="1"/>
  <c r="T7735" i="1"/>
  <c r="T7736" i="1"/>
  <c r="T7737" i="1"/>
  <c r="T7738" i="1"/>
  <c r="T7739" i="1"/>
  <c r="T7740" i="1"/>
  <c r="T7741" i="1"/>
  <c r="T7742" i="1"/>
  <c r="T7743" i="1"/>
  <c r="T7744" i="1"/>
  <c r="T7745" i="1"/>
  <c r="T7746" i="1"/>
  <c r="T7747" i="1"/>
  <c r="T7748" i="1"/>
  <c r="T7749" i="1"/>
  <c r="T7750" i="1"/>
  <c r="T7751" i="1"/>
  <c r="T7752" i="1"/>
  <c r="T7753" i="1"/>
  <c r="T7754" i="1"/>
  <c r="T7755" i="1"/>
  <c r="T7756" i="1"/>
  <c r="T7757" i="1"/>
  <c r="T7758" i="1"/>
  <c r="T7759" i="1"/>
  <c r="T7760" i="1"/>
  <c r="T7761" i="1"/>
  <c r="T7762" i="1"/>
  <c r="T7763" i="1"/>
  <c r="T7764" i="1"/>
  <c r="T7765" i="1"/>
  <c r="T7766" i="1"/>
  <c r="T7767" i="1"/>
  <c r="T7768" i="1"/>
  <c r="T7769" i="1"/>
  <c r="T7770" i="1"/>
  <c r="T7771" i="1"/>
  <c r="T7772" i="1"/>
  <c r="T7773" i="1"/>
  <c r="T7774" i="1"/>
  <c r="T7775" i="1"/>
  <c r="T7776" i="1"/>
  <c r="T7777" i="1"/>
  <c r="T7778" i="1"/>
  <c r="T7779" i="1"/>
  <c r="T7780" i="1"/>
  <c r="T7781" i="1"/>
  <c r="T7782" i="1"/>
  <c r="T7783" i="1"/>
  <c r="T7784" i="1"/>
  <c r="T7785" i="1"/>
  <c r="T7786" i="1"/>
  <c r="T7787" i="1"/>
  <c r="T7788" i="1"/>
  <c r="T7789" i="1"/>
  <c r="T7790" i="1"/>
  <c r="T7791" i="1"/>
  <c r="T7792" i="1"/>
  <c r="T7793" i="1"/>
  <c r="T7794" i="1"/>
  <c r="T7795" i="1"/>
  <c r="T7796" i="1"/>
  <c r="T7797" i="1"/>
  <c r="T7798" i="1"/>
  <c r="T7799" i="1"/>
  <c r="T7800" i="1"/>
  <c r="T7801" i="1"/>
  <c r="T7802" i="1"/>
  <c r="T7803" i="1"/>
  <c r="T7804" i="1"/>
  <c r="T7805" i="1"/>
  <c r="T7806" i="1"/>
  <c r="T7807" i="1"/>
  <c r="T7808" i="1"/>
  <c r="T7809" i="1"/>
  <c r="T7810" i="1"/>
  <c r="T7811" i="1"/>
  <c r="T7812" i="1"/>
  <c r="T7813" i="1"/>
  <c r="T7814" i="1"/>
  <c r="T7815" i="1"/>
  <c r="T7816" i="1"/>
  <c r="T7817" i="1"/>
  <c r="T7818" i="1"/>
  <c r="T7819" i="1"/>
  <c r="T7820" i="1"/>
  <c r="T7821" i="1"/>
  <c r="T7822" i="1"/>
  <c r="T7823" i="1"/>
  <c r="T7824" i="1"/>
  <c r="T7825" i="1"/>
  <c r="T7826" i="1"/>
  <c r="T7827" i="1"/>
  <c r="T7828" i="1"/>
  <c r="T7829" i="1"/>
  <c r="T7830" i="1"/>
  <c r="T7831" i="1"/>
  <c r="T7832" i="1"/>
  <c r="T7833" i="1"/>
  <c r="T7834" i="1"/>
  <c r="T7835" i="1"/>
  <c r="T7836" i="1"/>
  <c r="T7837" i="1"/>
  <c r="T7838" i="1"/>
  <c r="T7839" i="1"/>
  <c r="T7840" i="1"/>
  <c r="T7841" i="1"/>
  <c r="T7842" i="1"/>
  <c r="T7843" i="1"/>
  <c r="T7844" i="1"/>
  <c r="T7845" i="1"/>
  <c r="T7846" i="1"/>
  <c r="T7847" i="1"/>
  <c r="T7848" i="1"/>
  <c r="T7849" i="1"/>
  <c r="T7850" i="1"/>
  <c r="T7851" i="1"/>
  <c r="T7852" i="1"/>
  <c r="T7853" i="1"/>
  <c r="T7854" i="1"/>
  <c r="T7855" i="1"/>
  <c r="T7856" i="1"/>
  <c r="T7857" i="1"/>
  <c r="T7858" i="1"/>
  <c r="T7859" i="1"/>
  <c r="T7860" i="1"/>
  <c r="T7861" i="1"/>
  <c r="T7862" i="1"/>
  <c r="T7863" i="1"/>
  <c r="T7864" i="1"/>
  <c r="T7865" i="1"/>
  <c r="T7866" i="1"/>
  <c r="T7867" i="1"/>
  <c r="T7868" i="1"/>
  <c r="T7869" i="1"/>
  <c r="T7870" i="1"/>
  <c r="T7871" i="1"/>
  <c r="T7872" i="1"/>
  <c r="T7873" i="1"/>
  <c r="T7874" i="1"/>
  <c r="T7875" i="1"/>
  <c r="T7876" i="1"/>
  <c r="T7877" i="1"/>
  <c r="T7878" i="1"/>
  <c r="T7879" i="1"/>
  <c r="T7880" i="1"/>
  <c r="T7881" i="1"/>
  <c r="T7882" i="1"/>
  <c r="T7883" i="1"/>
  <c r="T7884" i="1"/>
  <c r="T7885" i="1"/>
  <c r="T7886" i="1"/>
  <c r="T7887" i="1"/>
  <c r="T7888" i="1"/>
  <c r="T7889" i="1"/>
  <c r="T7890" i="1"/>
  <c r="T7891" i="1"/>
  <c r="T7892" i="1"/>
  <c r="T7893" i="1"/>
  <c r="T7894" i="1"/>
  <c r="T7895" i="1"/>
  <c r="T7896" i="1"/>
  <c r="T7897" i="1"/>
  <c r="T7898" i="1"/>
  <c r="T7899" i="1"/>
  <c r="T7900" i="1"/>
  <c r="T7901" i="1"/>
  <c r="T7902" i="1"/>
  <c r="T7903" i="1"/>
  <c r="T7904" i="1"/>
  <c r="T7905" i="1"/>
  <c r="T7906" i="1"/>
  <c r="T7907" i="1"/>
  <c r="T7908" i="1"/>
  <c r="T7909" i="1"/>
  <c r="T7910" i="1"/>
  <c r="T7911" i="1"/>
  <c r="T7912" i="1"/>
  <c r="T7913" i="1"/>
  <c r="T7914" i="1"/>
  <c r="T7915" i="1"/>
  <c r="T7916" i="1"/>
  <c r="T7917" i="1"/>
  <c r="T7918" i="1"/>
  <c r="T7919" i="1"/>
  <c r="T7920" i="1"/>
  <c r="T7921" i="1"/>
  <c r="T7922" i="1"/>
  <c r="T7923" i="1"/>
  <c r="T7924" i="1"/>
  <c r="T7925" i="1"/>
  <c r="T7926" i="1"/>
  <c r="T7927" i="1"/>
  <c r="T7928" i="1"/>
  <c r="T7929" i="1"/>
  <c r="T7930" i="1"/>
  <c r="T7931" i="1"/>
  <c r="T7932" i="1"/>
  <c r="T7933" i="1"/>
  <c r="T7934" i="1"/>
  <c r="T7935" i="1"/>
  <c r="T7936" i="1"/>
  <c r="T7937" i="1"/>
  <c r="T7938" i="1"/>
  <c r="T7939" i="1"/>
  <c r="T7940" i="1"/>
  <c r="T7941" i="1"/>
  <c r="T7942" i="1"/>
  <c r="T7943" i="1"/>
  <c r="T7944" i="1"/>
  <c r="T7945" i="1"/>
  <c r="T7946" i="1"/>
  <c r="T7947" i="1"/>
  <c r="T7948" i="1"/>
  <c r="T7949" i="1"/>
  <c r="T7950" i="1"/>
  <c r="T7951" i="1"/>
  <c r="T7952" i="1"/>
  <c r="T7953" i="1"/>
  <c r="T7954" i="1"/>
  <c r="T7955" i="1"/>
  <c r="T7956" i="1"/>
  <c r="T7957" i="1"/>
  <c r="T7958" i="1"/>
  <c r="T7959" i="1"/>
  <c r="T7960" i="1"/>
  <c r="T7961" i="1"/>
  <c r="T7962" i="1"/>
  <c r="T7963" i="1"/>
  <c r="T7964" i="1"/>
  <c r="T7965" i="1"/>
  <c r="T7966" i="1"/>
  <c r="T7967" i="1"/>
  <c r="T7968" i="1"/>
  <c r="T7969" i="1"/>
  <c r="T7970" i="1"/>
  <c r="T7971" i="1"/>
  <c r="T7972" i="1"/>
  <c r="T7973" i="1"/>
  <c r="T7974" i="1"/>
  <c r="T7975" i="1"/>
  <c r="T7976" i="1"/>
  <c r="T7977" i="1"/>
  <c r="T7978" i="1"/>
  <c r="T7979" i="1"/>
  <c r="T7980" i="1"/>
  <c r="T7981" i="1"/>
  <c r="T7982" i="1"/>
  <c r="T7983" i="1"/>
  <c r="T7984" i="1"/>
  <c r="T7985" i="1"/>
  <c r="T7986" i="1"/>
  <c r="T7987" i="1"/>
  <c r="T7988" i="1"/>
  <c r="T7989" i="1"/>
  <c r="T7990" i="1"/>
  <c r="T7991" i="1"/>
  <c r="T7992" i="1"/>
  <c r="T7993" i="1"/>
  <c r="T7994" i="1"/>
  <c r="T7995" i="1"/>
  <c r="T7996" i="1"/>
  <c r="T7997" i="1"/>
  <c r="T7998" i="1"/>
  <c r="T7999" i="1"/>
  <c r="T8000" i="1"/>
  <c r="T8001" i="1"/>
  <c r="T8002" i="1"/>
  <c r="T8003" i="1"/>
  <c r="T8004" i="1"/>
  <c r="T8005" i="1"/>
  <c r="T8006" i="1"/>
  <c r="T8007" i="1"/>
  <c r="T8008" i="1"/>
  <c r="T8009" i="1"/>
  <c r="T8010" i="1"/>
  <c r="T8011" i="1"/>
  <c r="T8012" i="1"/>
  <c r="T8013" i="1"/>
  <c r="T8014" i="1"/>
  <c r="T15" i="1"/>
  <c r="M15" i="2" l="1"/>
  <c r="M14" i="2"/>
  <c r="M13" i="2"/>
  <c r="M12" i="2"/>
  <c r="M11" i="2"/>
  <c r="M10" i="2"/>
  <c r="M9" i="2"/>
  <c r="M8" i="2"/>
  <c r="M7" i="2"/>
  <c r="M6" i="2"/>
  <c r="M5" i="2"/>
  <c r="M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R8014" i="1" l="1"/>
  <c r="R8013" i="1"/>
  <c r="R8012" i="1"/>
  <c r="R8011" i="1"/>
  <c r="R8010" i="1"/>
  <c r="R8009" i="1"/>
  <c r="R8008" i="1"/>
  <c r="R8007" i="1"/>
  <c r="R8006" i="1"/>
  <c r="R8005" i="1"/>
  <c r="R8004" i="1"/>
  <c r="R8003" i="1"/>
  <c r="R8002" i="1"/>
  <c r="R8001" i="1"/>
  <c r="R8000" i="1"/>
  <c r="R7999" i="1"/>
  <c r="R7998" i="1"/>
  <c r="R7997" i="1"/>
  <c r="R7996" i="1"/>
  <c r="R7995" i="1"/>
  <c r="R7994" i="1"/>
  <c r="R7993" i="1"/>
  <c r="R7992" i="1"/>
  <c r="R7991" i="1"/>
  <c r="R7990" i="1"/>
  <c r="R7989" i="1"/>
  <c r="R7988" i="1"/>
  <c r="R7987" i="1"/>
  <c r="R7986" i="1"/>
  <c r="R7985" i="1"/>
  <c r="R7984" i="1"/>
  <c r="R7983" i="1"/>
  <c r="R7982" i="1"/>
  <c r="R7981" i="1"/>
  <c r="R7980" i="1"/>
  <c r="R7979" i="1"/>
  <c r="R7978" i="1"/>
  <c r="R7977" i="1"/>
  <c r="R7976" i="1"/>
  <c r="R7975" i="1"/>
  <c r="R7974" i="1"/>
  <c r="R7973" i="1"/>
  <c r="R7972" i="1"/>
  <c r="R7971" i="1"/>
  <c r="R7970" i="1"/>
  <c r="R7969" i="1"/>
  <c r="R7968" i="1"/>
  <c r="R7967" i="1"/>
  <c r="R7966" i="1"/>
  <c r="R7965" i="1"/>
  <c r="R7964" i="1"/>
  <c r="R7963" i="1"/>
  <c r="R7962" i="1"/>
  <c r="R7961" i="1"/>
  <c r="R7960" i="1"/>
  <c r="R7959" i="1"/>
  <c r="R7958" i="1"/>
  <c r="R7957" i="1"/>
  <c r="R7956" i="1"/>
  <c r="R7955" i="1"/>
  <c r="R7954" i="1"/>
  <c r="R7953" i="1"/>
  <c r="R7952" i="1"/>
  <c r="R7951" i="1"/>
  <c r="R7950" i="1"/>
  <c r="R7949" i="1"/>
  <c r="R7948" i="1"/>
  <c r="R7947" i="1"/>
  <c r="R7946" i="1"/>
  <c r="R7945" i="1"/>
  <c r="R7944" i="1"/>
  <c r="R7943" i="1"/>
  <c r="R7942" i="1"/>
  <c r="R7941" i="1"/>
  <c r="R7940" i="1"/>
  <c r="R7939" i="1"/>
  <c r="R7938" i="1"/>
  <c r="R7937" i="1"/>
  <c r="R7936" i="1"/>
  <c r="R7935" i="1"/>
  <c r="R7934" i="1"/>
  <c r="R7933" i="1"/>
  <c r="R7932" i="1"/>
  <c r="R7931" i="1"/>
  <c r="R7930" i="1"/>
  <c r="R7929" i="1"/>
  <c r="R7928" i="1"/>
  <c r="R7927" i="1"/>
  <c r="R7926" i="1"/>
  <c r="R7925" i="1"/>
  <c r="R7924" i="1"/>
  <c r="R7923" i="1"/>
  <c r="R7922" i="1"/>
  <c r="R7921" i="1"/>
  <c r="R7920" i="1"/>
  <c r="R7919" i="1"/>
  <c r="R7918" i="1"/>
  <c r="R7917" i="1"/>
  <c r="R7916" i="1"/>
  <c r="R7915" i="1"/>
  <c r="R7914" i="1"/>
  <c r="R7913" i="1"/>
  <c r="R7912" i="1"/>
  <c r="R7911" i="1"/>
  <c r="R7910" i="1"/>
  <c r="R7909" i="1"/>
  <c r="R7908" i="1"/>
  <c r="R7907" i="1"/>
  <c r="R7906" i="1"/>
  <c r="R7905" i="1"/>
  <c r="R7904" i="1"/>
  <c r="R7903" i="1"/>
  <c r="R7902" i="1"/>
  <c r="R7901" i="1"/>
  <c r="R7900" i="1"/>
  <c r="R7899" i="1"/>
  <c r="R7898" i="1"/>
  <c r="R7897" i="1"/>
  <c r="R7896" i="1"/>
  <c r="R7895" i="1"/>
  <c r="R7894" i="1"/>
  <c r="R7893" i="1"/>
  <c r="R7892" i="1"/>
  <c r="R7891" i="1"/>
  <c r="R7890" i="1"/>
  <c r="R7889" i="1"/>
  <c r="R7888" i="1"/>
  <c r="R7887" i="1"/>
  <c r="R7886" i="1"/>
  <c r="R7885" i="1"/>
  <c r="R7884" i="1"/>
  <c r="R7883" i="1"/>
  <c r="R7882" i="1"/>
  <c r="R7881" i="1"/>
  <c r="R7880" i="1"/>
  <c r="R7879" i="1"/>
  <c r="R7878" i="1"/>
  <c r="R7877" i="1"/>
  <c r="R7876" i="1"/>
  <c r="R7875" i="1"/>
  <c r="R7874" i="1"/>
  <c r="R7873" i="1"/>
  <c r="R7872" i="1"/>
  <c r="R7871" i="1"/>
  <c r="R7870" i="1"/>
  <c r="R7869" i="1"/>
  <c r="R7868" i="1"/>
  <c r="R7867" i="1"/>
  <c r="R7866" i="1"/>
  <c r="R7865" i="1"/>
  <c r="R7864" i="1"/>
  <c r="R7863" i="1"/>
  <c r="R7862" i="1"/>
  <c r="R7861" i="1"/>
  <c r="R7860" i="1"/>
  <c r="R7859" i="1"/>
  <c r="R7858" i="1"/>
  <c r="R7857" i="1"/>
  <c r="R7856" i="1"/>
  <c r="R7855" i="1"/>
  <c r="R7854" i="1"/>
  <c r="R7853" i="1"/>
  <c r="R7852" i="1"/>
  <c r="R7851" i="1"/>
  <c r="R7850" i="1"/>
  <c r="R7849" i="1"/>
  <c r="R7848" i="1"/>
  <c r="R7847" i="1"/>
  <c r="R7846" i="1"/>
  <c r="R7845" i="1"/>
  <c r="R7844" i="1"/>
  <c r="R7843" i="1"/>
  <c r="R7842" i="1"/>
  <c r="R7841" i="1"/>
  <c r="R7840" i="1"/>
  <c r="R7839" i="1"/>
  <c r="R7838" i="1"/>
  <c r="R7837" i="1"/>
  <c r="R7836" i="1"/>
  <c r="R7835" i="1"/>
  <c r="R7834" i="1"/>
  <c r="R7833" i="1"/>
  <c r="R7832" i="1"/>
  <c r="R7831" i="1"/>
  <c r="R7830" i="1"/>
  <c r="R7829" i="1"/>
  <c r="R7828" i="1"/>
  <c r="R7827" i="1"/>
  <c r="R7826" i="1"/>
  <c r="R7825" i="1"/>
  <c r="R7824" i="1"/>
  <c r="R7823" i="1"/>
  <c r="R7822" i="1"/>
  <c r="R7821" i="1"/>
  <c r="R7820" i="1"/>
  <c r="R7819" i="1"/>
  <c r="R7818" i="1"/>
  <c r="R7817" i="1"/>
  <c r="R7816" i="1"/>
  <c r="R7815" i="1"/>
  <c r="R7814" i="1"/>
  <c r="R7813" i="1"/>
  <c r="R7812" i="1"/>
  <c r="R7811" i="1"/>
  <c r="R7810" i="1"/>
  <c r="R7809" i="1"/>
  <c r="R7808" i="1"/>
  <c r="R7807" i="1"/>
  <c r="R7806" i="1"/>
  <c r="R7805" i="1"/>
  <c r="R7804" i="1"/>
  <c r="R7803" i="1"/>
  <c r="R7802" i="1"/>
  <c r="R7801" i="1"/>
  <c r="R7800" i="1"/>
  <c r="R7799" i="1"/>
  <c r="R7798" i="1"/>
  <c r="R7797" i="1"/>
  <c r="R7796" i="1"/>
  <c r="R7795" i="1"/>
  <c r="R7794" i="1"/>
  <c r="R7793" i="1"/>
  <c r="R7792" i="1"/>
  <c r="R7791" i="1"/>
  <c r="R7790" i="1"/>
  <c r="R7789" i="1"/>
  <c r="R7788" i="1"/>
  <c r="R7787" i="1"/>
  <c r="R7786" i="1"/>
  <c r="R7785" i="1"/>
  <c r="R7784" i="1"/>
  <c r="R7783" i="1"/>
  <c r="R7782" i="1"/>
  <c r="R7781" i="1"/>
  <c r="R7780" i="1"/>
  <c r="R7779" i="1"/>
  <c r="R7778" i="1"/>
  <c r="R7777" i="1"/>
  <c r="R7776" i="1"/>
  <c r="R7775" i="1"/>
  <c r="R7774" i="1"/>
  <c r="R7773" i="1"/>
  <c r="R7772" i="1"/>
  <c r="R7771" i="1"/>
  <c r="R7770" i="1"/>
  <c r="R7769" i="1"/>
  <c r="R7768" i="1"/>
  <c r="R7767" i="1"/>
  <c r="R7766" i="1"/>
  <c r="R7765" i="1"/>
  <c r="R7764" i="1"/>
  <c r="R7763" i="1"/>
  <c r="R7762" i="1"/>
  <c r="R7761" i="1"/>
  <c r="R7760" i="1"/>
  <c r="R7759" i="1"/>
  <c r="R7758" i="1"/>
  <c r="R7757" i="1"/>
  <c r="R7756" i="1"/>
  <c r="R7755" i="1"/>
  <c r="R7754" i="1"/>
  <c r="R7753" i="1"/>
  <c r="R7752" i="1"/>
  <c r="R7751" i="1"/>
  <c r="R7750" i="1"/>
  <c r="R7749" i="1"/>
  <c r="R7748" i="1"/>
  <c r="R7747" i="1"/>
  <c r="R7746" i="1"/>
  <c r="R7745" i="1"/>
  <c r="R7744" i="1"/>
  <c r="R7743" i="1"/>
  <c r="R7742" i="1"/>
  <c r="R7741" i="1"/>
  <c r="R7740" i="1"/>
  <c r="R7739" i="1"/>
  <c r="R7738" i="1"/>
  <c r="R7737" i="1"/>
  <c r="R7736" i="1"/>
  <c r="R7735" i="1"/>
  <c r="R7734" i="1"/>
  <c r="R7733" i="1"/>
  <c r="R7732" i="1"/>
  <c r="R7731" i="1"/>
  <c r="R7730" i="1"/>
  <c r="R7729" i="1"/>
  <c r="R7728" i="1"/>
  <c r="R7727" i="1"/>
  <c r="R7726" i="1"/>
  <c r="R7725" i="1"/>
  <c r="R7724" i="1"/>
  <c r="R7723" i="1"/>
  <c r="R7722" i="1"/>
  <c r="R7721" i="1"/>
  <c r="R7720" i="1"/>
  <c r="R7719" i="1"/>
  <c r="R7718" i="1"/>
  <c r="R7717" i="1"/>
  <c r="R7716" i="1"/>
  <c r="R7715" i="1"/>
  <c r="R7714" i="1"/>
  <c r="R7713" i="1"/>
  <c r="R7712" i="1"/>
  <c r="R7711" i="1"/>
  <c r="R7710" i="1"/>
  <c r="R7709" i="1"/>
  <c r="R7708" i="1"/>
  <c r="R7707" i="1"/>
  <c r="R7706" i="1"/>
  <c r="R7705" i="1"/>
  <c r="R7704" i="1"/>
  <c r="R7703" i="1"/>
  <c r="R7702" i="1"/>
  <c r="R7701" i="1"/>
  <c r="R7700" i="1"/>
  <c r="R7699" i="1"/>
  <c r="R7698" i="1"/>
  <c r="R7697" i="1"/>
  <c r="R7696" i="1"/>
  <c r="R7695" i="1"/>
  <c r="R7694" i="1"/>
  <c r="R7693" i="1"/>
  <c r="R7692" i="1"/>
  <c r="R7691" i="1"/>
  <c r="R7690" i="1"/>
  <c r="R7689" i="1"/>
  <c r="R7688" i="1"/>
  <c r="R7687" i="1"/>
  <c r="R7686" i="1"/>
  <c r="R7685" i="1"/>
  <c r="R7684" i="1"/>
  <c r="R7683" i="1"/>
  <c r="R7682" i="1"/>
  <c r="R7681" i="1"/>
  <c r="R7680" i="1"/>
  <c r="R7679" i="1"/>
  <c r="R7678" i="1"/>
  <c r="R7677" i="1"/>
  <c r="R7676" i="1"/>
  <c r="R7675" i="1"/>
  <c r="R7674" i="1"/>
  <c r="R7673" i="1"/>
  <c r="R7672" i="1"/>
  <c r="R7671" i="1"/>
  <c r="R7670" i="1"/>
  <c r="R7669" i="1"/>
  <c r="R7668" i="1"/>
  <c r="R7667" i="1"/>
  <c r="R7666" i="1"/>
  <c r="R7665" i="1"/>
  <c r="R7664" i="1"/>
  <c r="R7663" i="1"/>
  <c r="R7662" i="1"/>
  <c r="R7661" i="1"/>
  <c r="R7660" i="1"/>
  <c r="R7659" i="1"/>
  <c r="R7658" i="1"/>
  <c r="R7657" i="1"/>
  <c r="R7656" i="1"/>
  <c r="R7655" i="1"/>
  <c r="R7654" i="1"/>
  <c r="R7653" i="1"/>
  <c r="R7652" i="1"/>
  <c r="R7651" i="1"/>
  <c r="R7650" i="1"/>
  <c r="R7649" i="1"/>
  <c r="R7648" i="1"/>
  <c r="R7647" i="1"/>
  <c r="R7646" i="1"/>
  <c r="R7645" i="1"/>
  <c r="R7644" i="1"/>
  <c r="R7643" i="1"/>
  <c r="R7642" i="1"/>
  <c r="R7641" i="1"/>
  <c r="R7640" i="1"/>
  <c r="R7639" i="1"/>
  <c r="R7638" i="1"/>
  <c r="R7637" i="1"/>
  <c r="R7636" i="1"/>
  <c r="R7635" i="1"/>
  <c r="R7634" i="1"/>
  <c r="R7633" i="1"/>
  <c r="R7632" i="1"/>
  <c r="R7631" i="1"/>
  <c r="R7630" i="1"/>
  <c r="R7629" i="1"/>
  <c r="R7628" i="1"/>
  <c r="R7627" i="1"/>
  <c r="R7626" i="1"/>
  <c r="R7625" i="1"/>
  <c r="R7624" i="1"/>
  <c r="R7623" i="1"/>
  <c r="R7622" i="1"/>
  <c r="R7621" i="1"/>
  <c r="R7620" i="1"/>
  <c r="R7619" i="1"/>
  <c r="R7618" i="1"/>
  <c r="R7617" i="1"/>
  <c r="R7616" i="1"/>
  <c r="R7615" i="1"/>
  <c r="R7614" i="1"/>
  <c r="R7613" i="1"/>
  <c r="R7612" i="1"/>
  <c r="R7611" i="1"/>
  <c r="R7610" i="1"/>
  <c r="R7609" i="1"/>
  <c r="R7608" i="1"/>
  <c r="R7607" i="1"/>
  <c r="R7606" i="1"/>
  <c r="R7605" i="1"/>
  <c r="R7604" i="1"/>
  <c r="R7603" i="1"/>
  <c r="R7602" i="1"/>
  <c r="R7601" i="1"/>
  <c r="R7600" i="1"/>
  <c r="R7599" i="1"/>
  <c r="R7598" i="1"/>
  <c r="R7597" i="1"/>
  <c r="R7596" i="1"/>
  <c r="R7595" i="1"/>
  <c r="R7594" i="1"/>
  <c r="R7593" i="1"/>
  <c r="R7592" i="1"/>
  <c r="R7591" i="1"/>
  <c r="R7590" i="1"/>
  <c r="R7589" i="1"/>
  <c r="R7588" i="1"/>
  <c r="R7587" i="1"/>
  <c r="R7586" i="1"/>
  <c r="R7585" i="1"/>
  <c r="R7584" i="1"/>
  <c r="R7583" i="1"/>
  <c r="R7582" i="1"/>
  <c r="R7581" i="1"/>
  <c r="R7580" i="1"/>
  <c r="R7579" i="1"/>
  <c r="R7578" i="1"/>
  <c r="R7577" i="1"/>
  <c r="R7576" i="1"/>
  <c r="R7575" i="1"/>
  <c r="R7574" i="1"/>
  <c r="R7573" i="1"/>
  <c r="R7572" i="1"/>
  <c r="R7571" i="1"/>
  <c r="R7570" i="1"/>
  <c r="R7569" i="1"/>
  <c r="R7568" i="1"/>
  <c r="R7567" i="1"/>
  <c r="R7566" i="1"/>
  <c r="R7565" i="1"/>
  <c r="R7564" i="1"/>
  <c r="R7563" i="1"/>
  <c r="R7562" i="1"/>
  <c r="R7561" i="1"/>
  <c r="R7560" i="1"/>
  <c r="R7559" i="1"/>
  <c r="R7558" i="1"/>
  <c r="R7557" i="1"/>
  <c r="R7556" i="1"/>
  <c r="R7555" i="1"/>
  <c r="R7554" i="1"/>
  <c r="R7553" i="1"/>
  <c r="R7552" i="1"/>
  <c r="R7551" i="1"/>
  <c r="R7550" i="1"/>
  <c r="R7549" i="1"/>
  <c r="R7548" i="1"/>
  <c r="R7547" i="1"/>
  <c r="R7546" i="1"/>
  <c r="R7545" i="1"/>
  <c r="R7544" i="1"/>
  <c r="R7543" i="1"/>
  <c r="R7542" i="1"/>
  <c r="R7541" i="1"/>
  <c r="R7540" i="1"/>
  <c r="R7539" i="1"/>
  <c r="R7538" i="1"/>
  <c r="R7537" i="1"/>
  <c r="R7536" i="1"/>
  <c r="R7535" i="1"/>
  <c r="R7534" i="1"/>
  <c r="R7533" i="1"/>
  <c r="R7532" i="1"/>
  <c r="R7531" i="1"/>
  <c r="R7530" i="1"/>
  <c r="R7529" i="1"/>
  <c r="R7528" i="1"/>
  <c r="R7527" i="1"/>
  <c r="R7526" i="1"/>
  <c r="R7525" i="1"/>
  <c r="R7524" i="1"/>
  <c r="R7523" i="1"/>
  <c r="R7522" i="1"/>
  <c r="R7521" i="1"/>
  <c r="R7520" i="1"/>
  <c r="R7519" i="1"/>
  <c r="R7518" i="1"/>
  <c r="R7517" i="1"/>
  <c r="R7516" i="1"/>
  <c r="R7515" i="1"/>
  <c r="R7514" i="1"/>
  <c r="R7513" i="1"/>
  <c r="R7512" i="1"/>
  <c r="R7511" i="1"/>
  <c r="R7510" i="1"/>
  <c r="R7509" i="1"/>
  <c r="R7508" i="1"/>
  <c r="R7507" i="1"/>
  <c r="R7506" i="1"/>
  <c r="R7505" i="1"/>
  <c r="R7504" i="1"/>
  <c r="R7503" i="1"/>
  <c r="R7502" i="1"/>
  <c r="R7501" i="1"/>
  <c r="R7500" i="1"/>
  <c r="R7499" i="1"/>
  <c r="R7498" i="1"/>
  <c r="R7497" i="1"/>
  <c r="R7496" i="1"/>
  <c r="R7495" i="1"/>
  <c r="R7494" i="1"/>
  <c r="R7493" i="1"/>
  <c r="R7492" i="1"/>
  <c r="R7491" i="1"/>
  <c r="R7490" i="1"/>
  <c r="R7489" i="1"/>
  <c r="R7488" i="1"/>
  <c r="R7487" i="1"/>
  <c r="R7486" i="1"/>
  <c r="R7485" i="1"/>
  <c r="R7484" i="1"/>
  <c r="R7483" i="1"/>
  <c r="R7482" i="1"/>
  <c r="R7481" i="1"/>
  <c r="R7480" i="1"/>
  <c r="R7479" i="1"/>
  <c r="R7478" i="1"/>
  <c r="R7477" i="1"/>
  <c r="R7476" i="1"/>
  <c r="R7475" i="1"/>
  <c r="R7474" i="1"/>
  <c r="R7473" i="1"/>
  <c r="R7472" i="1"/>
  <c r="R7471" i="1"/>
  <c r="R7470" i="1"/>
  <c r="R7469" i="1"/>
  <c r="R7468" i="1"/>
  <c r="R7467" i="1"/>
  <c r="R7466" i="1"/>
  <c r="R7465" i="1"/>
  <c r="R7464" i="1"/>
  <c r="R7463" i="1"/>
  <c r="R7462" i="1"/>
  <c r="R7461" i="1"/>
  <c r="R7460" i="1"/>
  <c r="R7459" i="1"/>
  <c r="R7458" i="1"/>
  <c r="R7457" i="1"/>
  <c r="R7456" i="1"/>
  <c r="R7455" i="1"/>
  <c r="R7454" i="1"/>
  <c r="R7453" i="1"/>
  <c r="R7452" i="1"/>
  <c r="R7451" i="1"/>
  <c r="R7450" i="1"/>
  <c r="R7449" i="1"/>
  <c r="R7448" i="1"/>
  <c r="R7447" i="1"/>
  <c r="R7446" i="1"/>
  <c r="R7445" i="1"/>
  <c r="R7444" i="1"/>
  <c r="R7443" i="1"/>
  <c r="R7442" i="1"/>
  <c r="R7441" i="1"/>
  <c r="R7440" i="1"/>
  <c r="R7439" i="1"/>
  <c r="R7438" i="1"/>
  <c r="R7437" i="1"/>
  <c r="R7436" i="1"/>
  <c r="R7435" i="1"/>
  <c r="R7434" i="1"/>
  <c r="R7433" i="1"/>
  <c r="R7432" i="1"/>
  <c r="R7431" i="1"/>
  <c r="R7430" i="1"/>
  <c r="R7429" i="1"/>
  <c r="R7428" i="1"/>
  <c r="R7427" i="1"/>
  <c r="R7426" i="1"/>
  <c r="R7425" i="1"/>
  <c r="R7424" i="1"/>
  <c r="R7423" i="1"/>
  <c r="R7422" i="1"/>
  <c r="R7421" i="1"/>
  <c r="R7420" i="1"/>
  <c r="R7419" i="1"/>
  <c r="R7418" i="1"/>
  <c r="R7417" i="1"/>
  <c r="R7416" i="1"/>
  <c r="R7415" i="1"/>
  <c r="R7414" i="1"/>
  <c r="R7413" i="1"/>
  <c r="R7412" i="1"/>
  <c r="R7411" i="1"/>
  <c r="R7410" i="1"/>
  <c r="R7409" i="1"/>
  <c r="R7408" i="1"/>
  <c r="R7407" i="1"/>
  <c r="R7406" i="1"/>
  <c r="R7405" i="1"/>
  <c r="R7404" i="1"/>
  <c r="R7403" i="1"/>
  <c r="R7402" i="1"/>
  <c r="R7401" i="1"/>
  <c r="R7400" i="1"/>
  <c r="R7399" i="1"/>
  <c r="R7398" i="1"/>
  <c r="R7397" i="1"/>
  <c r="R7396" i="1"/>
  <c r="R7395" i="1"/>
  <c r="R7394" i="1"/>
  <c r="R7393" i="1"/>
  <c r="R7392" i="1"/>
  <c r="R7391" i="1"/>
  <c r="R7390" i="1"/>
  <c r="R7389" i="1"/>
  <c r="R7388" i="1"/>
  <c r="R7387" i="1"/>
  <c r="R7386" i="1"/>
  <c r="R7385" i="1"/>
  <c r="R7384" i="1"/>
  <c r="R7383" i="1"/>
  <c r="R7382" i="1"/>
  <c r="R7381" i="1"/>
  <c r="R7380" i="1"/>
  <c r="R7379" i="1"/>
  <c r="R7378" i="1"/>
  <c r="R7377" i="1"/>
  <c r="R7376" i="1"/>
  <c r="R7375" i="1"/>
  <c r="R7374" i="1"/>
  <c r="R7373" i="1"/>
  <c r="R7372" i="1"/>
  <c r="R7371" i="1"/>
  <c r="R7370" i="1"/>
  <c r="R7369" i="1"/>
  <c r="R7368" i="1"/>
  <c r="R7367" i="1"/>
  <c r="R7366" i="1"/>
  <c r="R7365" i="1"/>
  <c r="R7364" i="1"/>
  <c r="R7363" i="1"/>
  <c r="R7362" i="1"/>
  <c r="R7361" i="1"/>
  <c r="R7360" i="1"/>
  <c r="R7359" i="1"/>
  <c r="R7358" i="1"/>
  <c r="R7357" i="1"/>
  <c r="R7356" i="1"/>
  <c r="R7355" i="1"/>
  <c r="R7354" i="1"/>
  <c r="R7353" i="1"/>
  <c r="R7352" i="1"/>
  <c r="R7351" i="1"/>
  <c r="R7350" i="1"/>
  <c r="R7349" i="1"/>
  <c r="R7348" i="1"/>
  <c r="R7347" i="1"/>
  <c r="R7346" i="1"/>
  <c r="R7345" i="1"/>
  <c r="R7344" i="1"/>
  <c r="R7343" i="1"/>
  <c r="R7342" i="1"/>
  <c r="R7341" i="1"/>
  <c r="R7340" i="1"/>
  <c r="R7339" i="1"/>
  <c r="R7338" i="1"/>
  <c r="R7337" i="1"/>
  <c r="R7336" i="1"/>
  <c r="R7335" i="1"/>
  <c r="R7334" i="1"/>
  <c r="R7333" i="1"/>
  <c r="R7332" i="1"/>
  <c r="R7331" i="1"/>
  <c r="R7330" i="1"/>
  <c r="R7329" i="1"/>
  <c r="R7328" i="1"/>
  <c r="R7327" i="1"/>
  <c r="R7326" i="1"/>
  <c r="R7325" i="1"/>
  <c r="R7324" i="1"/>
  <c r="R7323" i="1"/>
  <c r="R7322" i="1"/>
  <c r="R7321" i="1"/>
  <c r="R7320" i="1"/>
  <c r="R7319" i="1"/>
  <c r="R7318" i="1"/>
  <c r="R7317" i="1"/>
  <c r="R7316" i="1"/>
  <c r="R7315" i="1"/>
  <c r="R7314" i="1"/>
  <c r="R7313" i="1"/>
  <c r="R7312" i="1"/>
  <c r="R7311" i="1"/>
  <c r="R7310" i="1"/>
  <c r="R7309" i="1"/>
  <c r="R7308" i="1"/>
  <c r="R7307" i="1"/>
  <c r="R7306" i="1"/>
  <c r="R7305" i="1"/>
  <c r="R7304" i="1"/>
  <c r="R7303" i="1"/>
  <c r="R7302" i="1"/>
  <c r="R7301" i="1"/>
  <c r="R7300" i="1"/>
  <c r="R7299" i="1"/>
  <c r="R7298" i="1"/>
  <c r="R7297" i="1"/>
  <c r="R7296" i="1"/>
  <c r="R7295" i="1"/>
  <c r="R7294" i="1"/>
  <c r="R7293" i="1"/>
  <c r="R7292" i="1"/>
  <c r="R7291" i="1"/>
  <c r="R7290" i="1"/>
  <c r="R7289" i="1"/>
  <c r="R7288" i="1"/>
  <c r="R7287" i="1"/>
  <c r="R7286" i="1"/>
  <c r="R7285" i="1"/>
  <c r="R7284" i="1"/>
  <c r="R7283" i="1"/>
  <c r="R7282" i="1"/>
  <c r="R7281" i="1"/>
  <c r="R7280" i="1"/>
  <c r="R7279" i="1"/>
  <c r="R7278" i="1"/>
  <c r="R7277" i="1"/>
  <c r="R7276" i="1"/>
  <c r="R7275" i="1"/>
  <c r="R7274" i="1"/>
  <c r="R7273" i="1"/>
  <c r="R7272" i="1"/>
  <c r="R7271" i="1"/>
  <c r="R7270" i="1"/>
  <c r="R7269" i="1"/>
  <c r="R7268" i="1"/>
  <c r="R7267" i="1"/>
  <c r="R7266" i="1"/>
  <c r="R7265" i="1"/>
  <c r="R7264" i="1"/>
  <c r="R7263" i="1"/>
  <c r="R7262" i="1"/>
  <c r="R7261" i="1"/>
  <c r="R7260" i="1"/>
  <c r="R7259" i="1"/>
  <c r="R7258" i="1"/>
  <c r="R7257" i="1"/>
  <c r="R7256" i="1"/>
  <c r="R7255" i="1"/>
  <c r="R7254" i="1"/>
  <c r="R7253" i="1"/>
  <c r="R7252" i="1"/>
  <c r="R7251" i="1"/>
  <c r="R7250" i="1"/>
  <c r="R7249" i="1"/>
  <c r="R7248" i="1"/>
  <c r="R7247" i="1"/>
  <c r="R7246" i="1"/>
  <c r="R7245" i="1"/>
  <c r="R7244" i="1"/>
  <c r="R7243" i="1"/>
  <c r="R7242" i="1"/>
  <c r="R7241" i="1"/>
  <c r="R7240" i="1"/>
  <c r="R7239" i="1"/>
  <c r="R7238" i="1"/>
  <c r="R7237" i="1"/>
  <c r="R7236" i="1"/>
  <c r="R7235" i="1"/>
  <c r="R7234" i="1"/>
  <c r="R7233" i="1"/>
  <c r="R7232" i="1"/>
  <c r="R7231" i="1"/>
  <c r="R7230" i="1"/>
  <c r="R7229" i="1"/>
  <c r="R7228" i="1"/>
  <c r="R7227" i="1"/>
  <c r="R7226" i="1"/>
  <c r="R7225" i="1"/>
  <c r="R7224" i="1"/>
  <c r="R7223" i="1"/>
  <c r="R7222" i="1"/>
  <c r="R7221" i="1"/>
  <c r="R7220" i="1"/>
  <c r="R7219" i="1"/>
  <c r="R7218" i="1"/>
  <c r="R7217" i="1"/>
  <c r="R7216" i="1"/>
  <c r="R7215" i="1"/>
  <c r="R7214" i="1"/>
  <c r="R7213" i="1"/>
  <c r="R7212" i="1"/>
  <c r="R7211" i="1"/>
  <c r="R7210" i="1"/>
  <c r="R7209" i="1"/>
  <c r="R7208" i="1"/>
  <c r="R7207" i="1"/>
  <c r="R7206" i="1"/>
  <c r="R7205" i="1"/>
  <c r="R7204" i="1"/>
  <c r="R7203" i="1"/>
  <c r="R7202" i="1"/>
  <c r="R7201" i="1"/>
  <c r="R7200" i="1"/>
  <c r="R7199" i="1"/>
  <c r="R7198" i="1"/>
  <c r="R7197" i="1"/>
  <c r="R7196" i="1"/>
  <c r="R7195" i="1"/>
  <c r="R7194" i="1"/>
  <c r="R7193" i="1"/>
  <c r="R7192" i="1"/>
  <c r="R7191" i="1"/>
  <c r="R7190" i="1"/>
  <c r="R7189" i="1"/>
  <c r="R7188" i="1"/>
  <c r="R7187" i="1"/>
  <c r="R7186" i="1"/>
  <c r="R7185" i="1"/>
  <c r="R7184" i="1"/>
  <c r="R7183" i="1"/>
  <c r="R7182" i="1"/>
  <c r="R7181" i="1"/>
  <c r="R7180" i="1"/>
  <c r="R7179" i="1"/>
  <c r="R7178" i="1"/>
  <c r="R7177" i="1"/>
  <c r="R7176" i="1"/>
  <c r="R7175" i="1"/>
  <c r="R7174" i="1"/>
  <c r="R7173" i="1"/>
  <c r="R7172" i="1"/>
  <c r="R7171" i="1"/>
  <c r="R7170" i="1"/>
  <c r="R7169" i="1"/>
  <c r="R7168" i="1"/>
  <c r="R7167" i="1"/>
  <c r="R7166" i="1"/>
  <c r="R7165" i="1"/>
  <c r="R7164" i="1"/>
  <c r="R7163" i="1"/>
  <c r="R7162" i="1"/>
  <c r="R7161" i="1"/>
  <c r="R7160" i="1"/>
  <c r="R7159" i="1"/>
  <c r="R7158" i="1"/>
  <c r="R7157" i="1"/>
  <c r="R7156" i="1"/>
  <c r="R7155" i="1"/>
  <c r="R7154" i="1"/>
  <c r="R7153" i="1"/>
  <c r="R7152" i="1"/>
  <c r="R7151" i="1"/>
  <c r="R7150" i="1"/>
  <c r="R7149" i="1"/>
  <c r="R7148" i="1"/>
  <c r="R7147" i="1"/>
  <c r="R7146" i="1"/>
  <c r="R7145" i="1"/>
  <c r="R7144" i="1"/>
  <c r="R7143" i="1"/>
  <c r="R7142" i="1"/>
  <c r="R7141" i="1"/>
  <c r="R7140" i="1"/>
  <c r="R7139" i="1"/>
  <c r="R7138" i="1"/>
  <c r="R7137" i="1"/>
  <c r="R7136" i="1"/>
  <c r="R7135" i="1"/>
  <c r="R7134" i="1"/>
  <c r="R7133" i="1"/>
  <c r="R7132" i="1"/>
  <c r="R7131" i="1"/>
  <c r="R7130" i="1"/>
  <c r="R7129" i="1"/>
  <c r="R7128" i="1"/>
  <c r="R7127" i="1"/>
  <c r="R7126" i="1"/>
  <c r="R7125" i="1"/>
  <c r="R7124" i="1"/>
  <c r="R7123" i="1"/>
  <c r="R7122" i="1"/>
  <c r="R7121" i="1"/>
  <c r="R7120" i="1"/>
  <c r="R7119" i="1"/>
  <c r="R7118" i="1"/>
  <c r="R7117" i="1"/>
  <c r="R7116" i="1"/>
  <c r="R7115" i="1"/>
  <c r="R7114" i="1"/>
  <c r="R7113" i="1"/>
  <c r="R7112" i="1"/>
  <c r="R7111" i="1"/>
  <c r="R7110" i="1"/>
  <c r="R7109" i="1"/>
  <c r="R7108" i="1"/>
  <c r="R7107" i="1"/>
  <c r="R7106" i="1"/>
  <c r="R7105" i="1"/>
  <c r="R7104" i="1"/>
  <c r="R7103" i="1"/>
  <c r="R7102" i="1"/>
  <c r="R7101" i="1"/>
  <c r="R7100" i="1"/>
  <c r="R7099" i="1"/>
  <c r="R7098" i="1"/>
  <c r="R7097" i="1"/>
  <c r="R7096" i="1"/>
  <c r="R7095" i="1"/>
  <c r="R7094" i="1"/>
  <c r="R7093" i="1"/>
  <c r="R7092" i="1"/>
  <c r="R7091" i="1"/>
  <c r="R7090" i="1"/>
  <c r="R7089" i="1"/>
  <c r="R7088" i="1"/>
  <c r="R7087" i="1"/>
  <c r="R7086" i="1"/>
  <c r="R7085" i="1"/>
  <c r="R7084" i="1"/>
  <c r="R7083" i="1"/>
  <c r="R7082" i="1"/>
  <c r="R7081" i="1"/>
  <c r="R7080" i="1"/>
  <c r="R7079" i="1"/>
  <c r="R7078" i="1"/>
  <c r="R7077" i="1"/>
  <c r="R7076" i="1"/>
  <c r="R7075" i="1"/>
  <c r="R7074" i="1"/>
  <c r="R7073" i="1"/>
  <c r="R7072" i="1"/>
  <c r="R7071" i="1"/>
  <c r="R7070" i="1"/>
  <c r="R7069" i="1"/>
  <c r="R7068" i="1"/>
  <c r="R7067" i="1"/>
  <c r="R7066" i="1"/>
  <c r="R7065" i="1"/>
  <c r="R7064" i="1"/>
  <c r="R7063" i="1"/>
  <c r="R7062" i="1"/>
  <c r="R7061" i="1"/>
  <c r="R7060" i="1"/>
  <c r="R7059" i="1"/>
  <c r="R7058" i="1"/>
  <c r="R7057" i="1"/>
  <c r="R7056" i="1"/>
  <c r="R7055" i="1"/>
  <c r="R7054" i="1"/>
  <c r="R7053" i="1"/>
  <c r="R7052" i="1"/>
  <c r="R7051" i="1"/>
  <c r="R7050" i="1"/>
  <c r="R7049" i="1"/>
  <c r="R7048" i="1"/>
  <c r="R7047" i="1"/>
  <c r="R7046" i="1"/>
  <c r="R7045" i="1"/>
  <c r="R7044" i="1"/>
  <c r="R7043" i="1"/>
  <c r="R7042" i="1"/>
  <c r="R7041" i="1"/>
  <c r="R7040" i="1"/>
  <c r="R7039" i="1"/>
  <c r="R7038" i="1"/>
  <c r="R7037" i="1"/>
  <c r="R7036" i="1"/>
  <c r="R7035" i="1"/>
  <c r="R7034" i="1"/>
  <c r="R7033" i="1"/>
  <c r="R7032" i="1"/>
  <c r="R7031" i="1"/>
  <c r="R7030" i="1"/>
  <c r="R7029" i="1"/>
  <c r="R7028" i="1"/>
  <c r="R7027" i="1"/>
  <c r="R7026" i="1"/>
  <c r="R7025" i="1"/>
  <c r="R7024" i="1"/>
  <c r="R7023" i="1"/>
  <c r="R7022" i="1"/>
  <c r="R7021" i="1"/>
  <c r="R7020" i="1"/>
  <c r="R7019" i="1"/>
  <c r="R7018" i="1"/>
  <c r="R7017" i="1"/>
  <c r="R7016" i="1"/>
  <c r="R7015" i="1"/>
  <c r="R7014" i="1"/>
  <c r="R7013" i="1"/>
  <c r="R7012" i="1"/>
  <c r="R7011" i="1"/>
  <c r="R7010" i="1"/>
  <c r="R7009" i="1"/>
  <c r="R7008" i="1"/>
  <c r="R7007" i="1"/>
  <c r="R7006" i="1"/>
  <c r="R7005" i="1"/>
  <c r="R7004" i="1"/>
  <c r="R7003" i="1"/>
  <c r="R7002" i="1"/>
  <c r="R7001" i="1"/>
  <c r="R7000" i="1"/>
  <c r="R6999" i="1"/>
  <c r="R6998" i="1"/>
  <c r="R6997" i="1"/>
  <c r="R6996" i="1"/>
  <c r="R6995" i="1"/>
  <c r="R6994" i="1"/>
  <c r="R6993" i="1"/>
  <c r="R6992" i="1"/>
  <c r="R6991" i="1"/>
  <c r="R6990" i="1"/>
  <c r="R6989" i="1"/>
  <c r="R6988" i="1"/>
  <c r="R6987" i="1"/>
  <c r="R6986" i="1"/>
  <c r="R6985" i="1"/>
  <c r="R6984" i="1"/>
  <c r="R6983" i="1"/>
  <c r="R6982" i="1"/>
  <c r="R6981" i="1"/>
  <c r="R6980" i="1"/>
  <c r="R6979" i="1"/>
  <c r="R6978" i="1"/>
  <c r="R6977" i="1"/>
  <c r="R6976" i="1"/>
  <c r="R6975" i="1"/>
  <c r="R6974" i="1"/>
  <c r="R6973" i="1"/>
  <c r="R6972" i="1"/>
  <c r="R6971" i="1"/>
  <c r="R6970" i="1"/>
  <c r="R6969" i="1"/>
  <c r="R6968" i="1"/>
  <c r="R6967" i="1"/>
  <c r="R6966" i="1"/>
  <c r="R6965" i="1"/>
  <c r="R6964" i="1"/>
  <c r="R6963" i="1"/>
  <c r="R6962" i="1"/>
  <c r="R6961" i="1"/>
  <c r="R6960" i="1"/>
  <c r="R6959" i="1"/>
  <c r="R6958" i="1"/>
  <c r="R6957" i="1"/>
  <c r="R6956" i="1"/>
  <c r="R6955" i="1"/>
  <c r="R6954" i="1"/>
  <c r="R6953" i="1"/>
  <c r="R6952" i="1"/>
  <c r="R6951" i="1"/>
  <c r="R6950" i="1"/>
  <c r="R6949" i="1"/>
  <c r="R6948" i="1"/>
  <c r="R6947" i="1"/>
  <c r="R6946" i="1"/>
  <c r="R6945" i="1"/>
  <c r="R6944" i="1"/>
  <c r="R6943" i="1"/>
  <c r="R6942" i="1"/>
  <c r="R6941" i="1"/>
  <c r="R6940" i="1"/>
  <c r="R6939" i="1"/>
  <c r="R6938" i="1"/>
  <c r="R6937" i="1"/>
  <c r="R6936" i="1"/>
  <c r="R6935" i="1"/>
  <c r="R6934" i="1"/>
  <c r="R6933" i="1"/>
  <c r="R6932" i="1"/>
  <c r="R6931" i="1"/>
  <c r="R6930" i="1"/>
  <c r="R6929" i="1"/>
  <c r="R6928" i="1"/>
  <c r="R6927" i="1"/>
  <c r="R6926" i="1"/>
  <c r="R6925" i="1"/>
  <c r="R6924" i="1"/>
  <c r="R6923" i="1"/>
  <c r="R6922" i="1"/>
  <c r="R6921" i="1"/>
  <c r="R6920" i="1"/>
  <c r="R6919" i="1"/>
  <c r="R6918" i="1"/>
  <c r="R6917" i="1"/>
  <c r="R6916" i="1"/>
  <c r="R6915" i="1"/>
  <c r="R6914" i="1"/>
  <c r="R6913" i="1"/>
  <c r="R6912" i="1"/>
  <c r="R6911" i="1"/>
  <c r="R6910" i="1"/>
  <c r="R6909" i="1"/>
  <c r="R6908" i="1"/>
  <c r="R6907" i="1"/>
  <c r="R6906" i="1"/>
  <c r="R6905" i="1"/>
  <c r="R6904" i="1"/>
  <c r="R6903" i="1"/>
  <c r="R6902" i="1"/>
  <c r="R6901" i="1"/>
  <c r="R6900" i="1"/>
  <c r="R6899" i="1"/>
  <c r="R6898" i="1"/>
  <c r="R6897" i="1"/>
  <c r="R6896" i="1"/>
  <c r="R6895" i="1"/>
  <c r="R6894" i="1"/>
  <c r="R6893" i="1"/>
  <c r="R6892" i="1"/>
  <c r="R6891" i="1"/>
  <c r="R6890" i="1"/>
  <c r="R6889" i="1"/>
  <c r="R6888" i="1"/>
  <c r="R6887" i="1"/>
  <c r="R6886" i="1"/>
  <c r="R6885" i="1"/>
  <c r="R6884" i="1"/>
  <c r="R6883" i="1"/>
  <c r="R6882" i="1"/>
  <c r="R6881" i="1"/>
  <c r="R6880" i="1"/>
  <c r="R6879" i="1"/>
  <c r="R6878" i="1"/>
  <c r="R6877" i="1"/>
  <c r="R6876" i="1"/>
  <c r="R6875" i="1"/>
  <c r="R6874" i="1"/>
  <c r="R6873" i="1"/>
  <c r="R6872" i="1"/>
  <c r="R6871" i="1"/>
  <c r="R6870" i="1"/>
  <c r="R6869" i="1"/>
  <c r="R6868" i="1"/>
  <c r="R6867" i="1"/>
  <c r="R6866" i="1"/>
  <c r="R6865" i="1"/>
  <c r="R6864" i="1"/>
  <c r="R6863" i="1"/>
  <c r="R6862" i="1"/>
  <c r="R6861" i="1"/>
  <c r="R6860" i="1"/>
  <c r="R6859" i="1"/>
  <c r="R6858" i="1"/>
  <c r="R6857" i="1"/>
  <c r="R6856" i="1"/>
  <c r="R6855" i="1"/>
  <c r="R6854" i="1"/>
  <c r="R6853" i="1"/>
  <c r="R6852" i="1"/>
  <c r="R6851" i="1"/>
  <c r="R6850" i="1"/>
  <c r="R6849" i="1"/>
  <c r="R6848" i="1"/>
  <c r="R6847" i="1"/>
  <c r="R6846" i="1"/>
  <c r="R6845" i="1"/>
  <c r="R6844" i="1"/>
  <c r="R6843" i="1"/>
  <c r="R6842" i="1"/>
  <c r="R6841" i="1"/>
  <c r="R6840" i="1"/>
  <c r="R6839" i="1"/>
  <c r="R6838" i="1"/>
  <c r="R6837" i="1"/>
  <c r="R6836" i="1"/>
  <c r="R6835" i="1"/>
  <c r="R6834" i="1"/>
  <c r="R6833" i="1"/>
  <c r="R6832" i="1"/>
  <c r="R6831" i="1"/>
  <c r="R6830" i="1"/>
  <c r="R6829" i="1"/>
  <c r="R6828" i="1"/>
  <c r="R6827" i="1"/>
  <c r="R6826" i="1"/>
  <c r="R6825" i="1"/>
  <c r="R6824" i="1"/>
  <c r="R6823" i="1"/>
  <c r="R6822" i="1"/>
  <c r="R6821" i="1"/>
  <c r="R6820" i="1"/>
  <c r="R6819" i="1"/>
  <c r="R6818" i="1"/>
  <c r="R6817" i="1"/>
  <c r="R6816" i="1"/>
  <c r="R6815" i="1"/>
  <c r="R6814" i="1"/>
  <c r="R6813" i="1"/>
  <c r="R6812" i="1"/>
  <c r="R6811" i="1"/>
  <c r="R6810" i="1"/>
  <c r="R6809" i="1"/>
  <c r="R6808" i="1"/>
  <c r="R6807" i="1"/>
  <c r="R6806" i="1"/>
  <c r="R6805" i="1"/>
  <c r="R6804" i="1"/>
  <c r="R6803" i="1"/>
  <c r="R6802" i="1"/>
  <c r="R6801" i="1"/>
  <c r="R6800" i="1"/>
  <c r="R6799" i="1"/>
  <c r="R6798" i="1"/>
  <c r="R6797" i="1"/>
  <c r="R6796" i="1"/>
  <c r="R6795" i="1"/>
  <c r="R6794" i="1"/>
  <c r="R6793" i="1"/>
  <c r="R6792" i="1"/>
  <c r="R6791" i="1"/>
  <c r="R6790" i="1"/>
  <c r="R6789" i="1"/>
  <c r="R6788" i="1"/>
  <c r="R6787" i="1"/>
  <c r="R6786" i="1"/>
  <c r="R6785" i="1"/>
  <c r="R6784" i="1"/>
  <c r="R6783" i="1"/>
  <c r="R6782" i="1"/>
  <c r="R6781" i="1"/>
  <c r="R6780" i="1"/>
  <c r="R6779" i="1"/>
  <c r="R6778" i="1"/>
  <c r="R6777" i="1"/>
  <c r="R6776" i="1"/>
  <c r="R6775" i="1"/>
  <c r="R6774" i="1"/>
  <c r="R6773" i="1"/>
  <c r="R6772" i="1"/>
  <c r="R6771" i="1"/>
  <c r="R6770" i="1"/>
  <c r="R6769" i="1"/>
  <c r="R6768" i="1"/>
  <c r="R6767" i="1"/>
  <c r="R6766" i="1"/>
  <c r="R6765" i="1"/>
  <c r="R6764" i="1"/>
  <c r="R6763" i="1"/>
  <c r="R6762" i="1"/>
  <c r="R6761" i="1"/>
  <c r="R6760" i="1"/>
  <c r="R6759" i="1"/>
  <c r="R6758" i="1"/>
  <c r="R6757" i="1"/>
  <c r="R6756" i="1"/>
  <c r="R6755" i="1"/>
  <c r="R6754" i="1"/>
  <c r="R6753" i="1"/>
  <c r="R6752" i="1"/>
  <c r="R6751" i="1"/>
  <c r="R6750" i="1"/>
  <c r="R6749" i="1"/>
  <c r="R6748" i="1"/>
  <c r="R6747" i="1"/>
  <c r="R6746" i="1"/>
  <c r="R6745" i="1"/>
  <c r="R6744" i="1"/>
  <c r="R6743" i="1"/>
  <c r="R6742" i="1"/>
  <c r="R6741" i="1"/>
  <c r="R6740" i="1"/>
  <c r="R6739" i="1"/>
  <c r="R6738" i="1"/>
  <c r="R6737" i="1"/>
  <c r="R6736" i="1"/>
  <c r="R6735" i="1"/>
  <c r="R6734" i="1"/>
  <c r="R6733" i="1"/>
  <c r="R6732" i="1"/>
  <c r="R6731" i="1"/>
  <c r="R6730" i="1"/>
  <c r="R6729" i="1"/>
  <c r="R6728" i="1"/>
  <c r="R6727" i="1"/>
  <c r="R6726" i="1"/>
  <c r="R6725" i="1"/>
  <c r="R6724" i="1"/>
  <c r="R6723" i="1"/>
  <c r="R6722" i="1"/>
  <c r="R6721" i="1"/>
  <c r="R6720" i="1"/>
  <c r="R6719" i="1"/>
  <c r="R6718" i="1"/>
  <c r="R6717" i="1"/>
  <c r="R6716" i="1"/>
  <c r="R6715" i="1"/>
  <c r="R6714" i="1"/>
  <c r="R6713" i="1"/>
  <c r="R6712" i="1"/>
  <c r="R6711" i="1"/>
  <c r="R6710" i="1"/>
  <c r="R6709" i="1"/>
  <c r="R6708" i="1"/>
  <c r="R6707" i="1"/>
  <c r="R6706" i="1"/>
  <c r="R6705" i="1"/>
  <c r="R6704" i="1"/>
  <c r="R6703" i="1"/>
  <c r="R6702" i="1"/>
  <c r="R6701" i="1"/>
  <c r="R6700" i="1"/>
  <c r="R6699" i="1"/>
  <c r="R6698" i="1"/>
  <c r="R6697" i="1"/>
  <c r="R6696" i="1"/>
  <c r="R6695" i="1"/>
  <c r="R6694" i="1"/>
  <c r="R6693" i="1"/>
  <c r="R6692" i="1"/>
  <c r="R6691" i="1"/>
  <c r="R6690" i="1"/>
  <c r="R6689" i="1"/>
  <c r="R6688" i="1"/>
  <c r="R6687" i="1"/>
  <c r="R6686" i="1"/>
  <c r="R6685" i="1"/>
  <c r="R6684" i="1"/>
  <c r="R6683" i="1"/>
  <c r="R6682" i="1"/>
  <c r="R6681" i="1"/>
  <c r="R6680" i="1"/>
  <c r="R6679" i="1"/>
  <c r="R6678" i="1"/>
  <c r="R6677" i="1"/>
  <c r="R6676" i="1"/>
  <c r="R6675" i="1"/>
  <c r="R6674" i="1"/>
  <c r="R6673" i="1"/>
  <c r="R6672" i="1"/>
  <c r="R6671" i="1"/>
  <c r="R6670" i="1"/>
  <c r="R6669" i="1"/>
  <c r="R6668" i="1"/>
  <c r="R6667" i="1"/>
  <c r="R6666" i="1"/>
  <c r="R6665" i="1"/>
  <c r="R6664" i="1"/>
  <c r="R6663" i="1"/>
  <c r="R6662" i="1"/>
  <c r="R6661" i="1"/>
  <c r="R6660" i="1"/>
  <c r="R6659" i="1"/>
  <c r="R6658" i="1"/>
  <c r="R6657" i="1"/>
  <c r="R6656" i="1"/>
  <c r="R6655" i="1"/>
  <c r="R6654" i="1"/>
  <c r="R6653" i="1"/>
  <c r="R6652" i="1"/>
  <c r="R6651" i="1"/>
  <c r="R6650" i="1"/>
  <c r="R6649" i="1"/>
  <c r="R6648" i="1"/>
  <c r="R6647" i="1"/>
  <c r="R6646" i="1"/>
  <c r="R6645" i="1"/>
  <c r="R6644" i="1"/>
  <c r="R6643" i="1"/>
  <c r="R6642" i="1"/>
  <c r="R6641" i="1"/>
  <c r="R6640" i="1"/>
  <c r="R6639" i="1"/>
  <c r="R6638" i="1"/>
  <c r="R6637" i="1"/>
  <c r="R6636" i="1"/>
  <c r="R6635" i="1"/>
  <c r="R6634" i="1"/>
  <c r="R6633" i="1"/>
  <c r="R6632" i="1"/>
  <c r="R6631" i="1"/>
  <c r="R6630" i="1"/>
  <c r="R6629" i="1"/>
  <c r="R6628" i="1"/>
  <c r="R6627" i="1"/>
  <c r="R6626" i="1"/>
  <c r="R6625" i="1"/>
  <c r="R6624" i="1"/>
  <c r="R6623" i="1"/>
  <c r="R6622" i="1"/>
  <c r="R6621" i="1"/>
  <c r="R6620" i="1"/>
  <c r="R6619" i="1"/>
  <c r="R6618" i="1"/>
  <c r="R6617" i="1"/>
  <c r="R6616" i="1"/>
  <c r="R6615" i="1"/>
  <c r="R6614" i="1"/>
  <c r="R6613" i="1"/>
  <c r="R6612" i="1"/>
  <c r="R6611" i="1"/>
  <c r="R6610" i="1"/>
  <c r="R6609" i="1"/>
  <c r="R6608" i="1"/>
  <c r="R6607" i="1"/>
  <c r="R6606" i="1"/>
  <c r="R6605" i="1"/>
  <c r="R6604" i="1"/>
  <c r="R6603" i="1"/>
  <c r="R6602" i="1"/>
  <c r="R6601" i="1"/>
  <c r="R6600" i="1"/>
  <c r="R6599" i="1"/>
  <c r="R6598" i="1"/>
  <c r="R6597" i="1"/>
  <c r="R6596" i="1"/>
  <c r="R6595" i="1"/>
  <c r="R6594" i="1"/>
  <c r="R6593" i="1"/>
  <c r="R6592" i="1"/>
  <c r="R6591" i="1"/>
  <c r="R6590" i="1"/>
  <c r="R6589" i="1"/>
  <c r="R6588" i="1"/>
  <c r="R6587" i="1"/>
  <c r="R6586" i="1"/>
  <c r="R6585" i="1"/>
  <c r="R6584" i="1"/>
  <c r="R6583" i="1"/>
  <c r="R6582" i="1"/>
  <c r="R6581" i="1"/>
  <c r="R6580" i="1"/>
  <c r="R6579" i="1"/>
  <c r="R6578" i="1"/>
  <c r="R6577" i="1"/>
  <c r="R6576" i="1"/>
  <c r="R6575" i="1"/>
  <c r="R6574" i="1"/>
  <c r="R6573" i="1"/>
  <c r="R6572" i="1"/>
  <c r="R6571" i="1"/>
  <c r="R6570" i="1"/>
  <c r="R6569" i="1"/>
  <c r="R6568" i="1"/>
  <c r="R6567" i="1"/>
  <c r="R6566" i="1"/>
  <c r="R6565" i="1"/>
  <c r="R6564" i="1"/>
  <c r="R6563" i="1"/>
  <c r="R6562" i="1"/>
  <c r="R6561" i="1"/>
  <c r="R6560" i="1"/>
  <c r="R6559" i="1"/>
  <c r="R6558" i="1"/>
  <c r="R6557" i="1"/>
  <c r="R6556" i="1"/>
  <c r="R6555" i="1"/>
  <c r="R6554" i="1"/>
  <c r="R6553" i="1"/>
  <c r="R6552" i="1"/>
  <c r="R6551" i="1"/>
  <c r="R6550" i="1"/>
  <c r="R6549" i="1"/>
  <c r="R6548" i="1"/>
  <c r="R6547" i="1"/>
  <c r="R6546" i="1"/>
  <c r="R6545" i="1"/>
  <c r="R6544" i="1"/>
  <c r="R6543" i="1"/>
  <c r="R6542" i="1"/>
  <c r="R6541" i="1"/>
  <c r="R6540" i="1"/>
  <c r="R6539" i="1"/>
  <c r="R6538" i="1"/>
  <c r="R6537" i="1"/>
  <c r="R6536" i="1"/>
  <c r="R6535" i="1"/>
  <c r="R6534" i="1"/>
  <c r="R6533" i="1"/>
  <c r="R6532" i="1"/>
  <c r="R6531" i="1"/>
  <c r="R6530" i="1"/>
  <c r="R6529" i="1"/>
  <c r="R6528" i="1"/>
  <c r="R6527" i="1"/>
  <c r="R6526" i="1"/>
  <c r="R6525" i="1"/>
  <c r="R6524" i="1"/>
  <c r="R6523" i="1"/>
  <c r="R6522" i="1"/>
  <c r="R6521" i="1"/>
  <c r="R6520" i="1"/>
  <c r="R6519" i="1"/>
  <c r="R6518" i="1"/>
  <c r="R6517" i="1"/>
  <c r="R6516" i="1"/>
  <c r="R6515" i="1"/>
  <c r="R6514" i="1"/>
  <c r="R6513" i="1"/>
  <c r="R6512" i="1"/>
  <c r="R6511" i="1"/>
  <c r="R6510" i="1"/>
  <c r="R6509" i="1"/>
  <c r="R6508" i="1"/>
  <c r="R6507" i="1"/>
  <c r="R6506" i="1"/>
  <c r="R6505" i="1"/>
  <c r="R6504" i="1"/>
  <c r="R6503" i="1"/>
  <c r="R6502" i="1"/>
  <c r="R6501" i="1"/>
  <c r="R6500" i="1"/>
  <c r="R6499" i="1"/>
  <c r="R6498" i="1"/>
  <c r="R6497" i="1"/>
  <c r="R6496" i="1"/>
  <c r="R6495" i="1"/>
  <c r="R6494" i="1"/>
  <c r="R6493" i="1"/>
  <c r="R6492" i="1"/>
  <c r="R6491" i="1"/>
  <c r="R6490" i="1"/>
  <c r="R6489" i="1"/>
  <c r="R6488" i="1"/>
  <c r="R6487" i="1"/>
  <c r="R6486" i="1"/>
  <c r="R6485" i="1"/>
  <c r="R6484" i="1"/>
  <c r="R6483" i="1"/>
  <c r="R6482" i="1"/>
  <c r="R6481" i="1"/>
  <c r="R6480" i="1"/>
  <c r="R6479" i="1"/>
  <c r="R6478" i="1"/>
  <c r="R6477" i="1"/>
  <c r="R6476" i="1"/>
  <c r="R6475" i="1"/>
  <c r="R6474" i="1"/>
  <c r="R6473" i="1"/>
  <c r="R6472" i="1"/>
  <c r="R6471" i="1"/>
  <c r="R6470" i="1"/>
  <c r="R6469" i="1"/>
  <c r="R6468" i="1"/>
  <c r="R6467" i="1"/>
  <c r="R6466" i="1"/>
  <c r="R6465" i="1"/>
  <c r="R6464" i="1"/>
  <c r="R6463" i="1"/>
  <c r="R6462" i="1"/>
  <c r="R6461" i="1"/>
  <c r="R6460" i="1"/>
  <c r="R6459" i="1"/>
  <c r="R6458" i="1"/>
  <c r="R6457" i="1"/>
  <c r="R6456" i="1"/>
  <c r="R6455" i="1"/>
  <c r="R6454" i="1"/>
  <c r="R6453" i="1"/>
  <c r="R6452" i="1"/>
  <c r="R6451" i="1"/>
  <c r="R6450" i="1"/>
  <c r="R6449" i="1"/>
  <c r="R6448" i="1"/>
  <c r="R6447" i="1"/>
  <c r="R6446" i="1"/>
  <c r="R6445" i="1"/>
  <c r="R6444" i="1"/>
  <c r="R6443" i="1"/>
  <c r="R6442" i="1"/>
  <c r="R6441" i="1"/>
  <c r="R6440" i="1"/>
  <c r="R6439" i="1"/>
  <c r="R6438" i="1"/>
  <c r="R6437" i="1"/>
  <c r="R6436" i="1"/>
  <c r="R6435" i="1"/>
  <c r="R6434" i="1"/>
  <c r="R6433" i="1"/>
  <c r="R6432" i="1"/>
  <c r="R6431" i="1"/>
  <c r="R6430" i="1"/>
  <c r="R6429" i="1"/>
  <c r="R6428" i="1"/>
  <c r="R6427" i="1"/>
  <c r="R6426" i="1"/>
  <c r="R6425" i="1"/>
  <c r="R6424" i="1"/>
  <c r="R6423" i="1"/>
  <c r="R6422" i="1"/>
  <c r="R6421" i="1"/>
  <c r="R6420" i="1"/>
  <c r="R6419" i="1"/>
  <c r="R6418" i="1"/>
  <c r="R6417" i="1"/>
  <c r="R6416" i="1"/>
  <c r="R6415" i="1"/>
  <c r="R6414" i="1"/>
  <c r="R6413" i="1"/>
  <c r="R6412" i="1"/>
  <c r="R6411" i="1"/>
  <c r="R6410" i="1"/>
  <c r="R6409" i="1"/>
  <c r="R6408" i="1"/>
  <c r="R6407" i="1"/>
  <c r="R6406" i="1"/>
  <c r="R6405" i="1"/>
  <c r="R6404" i="1"/>
  <c r="R6403" i="1"/>
  <c r="R6402" i="1"/>
  <c r="R6401" i="1"/>
  <c r="R6400" i="1"/>
  <c r="R6399" i="1"/>
  <c r="R6398" i="1"/>
  <c r="R6397" i="1"/>
  <c r="R6396" i="1"/>
  <c r="R6395" i="1"/>
  <c r="R6394" i="1"/>
  <c r="R6393" i="1"/>
  <c r="R6392" i="1"/>
  <c r="R6391" i="1"/>
  <c r="R6390" i="1"/>
  <c r="R6389" i="1"/>
  <c r="R6388" i="1"/>
  <c r="R6387" i="1"/>
  <c r="R6386" i="1"/>
  <c r="R6385" i="1"/>
  <c r="R6384" i="1"/>
  <c r="R6383" i="1"/>
  <c r="R6382" i="1"/>
  <c r="R6381" i="1"/>
  <c r="R6380" i="1"/>
  <c r="R6379" i="1"/>
  <c r="R6378" i="1"/>
  <c r="R6377" i="1"/>
  <c r="R6376" i="1"/>
  <c r="R6375" i="1"/>
  <c r="R6374" i="1"/>
  <c r="R6373" i="1"/>
  <c r="R6372" i="1"/>
  <c r="R6371" i="1"/>
  <c r="R6370" i="1"/>
  <c r="R6369" i="1"/>
  <c r="R6368" i="1"/>
  <c r="R6367" i="1"/>
  <c r="R6366" i="1"/>
  <c r="R6365" i="1"/>
  <c r="R6364" i="1"/>
  <c r="R6363" i="1"/>
  <c r="R6362" i="1"/>
  <c r="R6361" i="1"/>
  <c r="R6360" i="1"/>
  <c r="R6359" i="1"/>
  <c r="R6358" i="1"/>
  <c r="R6357" i="1"/>
  <c r="R6356" i="1"/>
  <c r="R6355" i="1"/>
  <c r="R6354" i="1"/>
  <c r="R6353" i="1"/>
  <c r="R6352" i="1"/>
  <c r="R6351" i="1"/>
  <c r="R6350" i="1"/>
  <c r="R6349" i="1"/>
  <c r="R6348" i="1"/>
  <c r="R6347" i="1"/>
  <c r="R6346" i="1"/>
  <c r="R6345" i="1"/>
  <c r="R6344" i="1"/>
  <c r="R6343" i="1"/>
  <c r="R6342" i="1"/>
  <c r="R6341" i="1"/>
  <c r="R6340" i="1"/>
  <c r="R6339" i="1"/>
  <c r="R6338" i="1"/>
  <c r="R6337" i="1"/>
  <c r="R6336" i="1"/>
  <c r="R6335" i="1"/>
  <c r="R6334" i="1"/>
  <c r="R6333" i="1"/>
  <c r="R6332" i="1"/>
  <c r="R6331" i="1"/>
  <c r="R6330" i="1"/>
  <c r="R6329" i="1"/>
  <c r="R6328" i="1"/>
  <c r="R6327" i="1"/>
  <c r="R6326" i="1"/>
  <c r="R6325" i="1"/>
  <c r="R6324" i="1"/>
  <c r="R6323" i="1"/>
  <c r="R6322" i="1"/>
  <c r="R6321" i="1"/>
  <c r="R6320" i="1"/>
  <c r="R6319" i="1"/>
  <c r="R6318" i="1"/>
  <c r="R6317" i="1"/>
  <c r="R6316" i="1"/>
  <c r="R6315" i="1"/>
  <c r="R6314" i="1"/>
  <c r="R6313" i="1"/>
  <c r="R6312" i="1"/>
  <c r="R6311" i="1"/>
  <c r="R6310" i="1"/>
  <c r="R6309" i="1"/>
  <c r="R6308" i="1"/>
  <c r="R6307" i="1"/>
  <c r="R6306" i="1"/>
  <c r="R6305" i="1"/>
  <c r="R6304" i="1"/>
  <c r="R6303" i="1"/>
  <c r="R6302" i="1"/>
  <c r="R6301" i="1"/>
  <c r="R6300" i="1"/>
  <c r="R6299" i="1"/>
  <c r="R6298" i="1"/>
  <c r="R6297" i="1"/>
  <c r="R6296" i="1"/>
  <c r="R6295" i="1"/>
  <c r="R6294" i="1"/>
  <c r="R6293" i="1"/>
  <c r="R6292" i="1"/>
  <c r="R6291" i="1"/>
  <c r="R6290" i="1"/>
  <c r="R6289" i="1"/>
  <c r="R6288" i="1"/>
  <c r="R6287" i="1"/>
  <c r="R6286" i="1"/>
  <c r="R6285" i="1"/>
  <c r="R6284" i="1"/>
  <c r="R6283" i="1"/>
  <c r="R6282" i="1"/>
  <c r="R6281" i="1"/>
  <c r="R6280" i="1"/>
  <c r="R6279" i="1"/>
  <c r="R6278" i="1"/>
  <c r="R6277" i="1"/>
  <c r="R6276" i="1"/>
  <c r="R6275" i="1"/>
  <c r="R6274" i="1"/>
  <c r="R6273" i="1"/>
  <c r="R6272" i="1"/>
  <c r="R6271" i="1"/>
  <c r="R6270" i="1"/>
  <c r="R6269" i="1"/>
  <c r="R6268" i="1"/>
  <c r="R6267" i="1"/>
  <c r="R6266" i="1"/>
  <c r="R6265" i="1"/>
  <c r="R6264" i="1"/>
  <c r="R6263" i="1"/>
  <c r="R6262" i="1"/>
  <c r="R6261" i="1"/>
  <c r="R6260" i="1"/>
  <c r="R6259" i="1"/>
  <c r="R6258" i="1"/>
  <c r="R6257" i="1"/>
  <c r="R6256" i="1"/>
  <c r="R6255" i="1"/>
  <c r="R6254" i="1"/>
  <c r="R6253" i="1"/>
  <c r="R6252" i="1"/>
  <c r="R6251" i="1"/>
  <c r="R6250" i="1"/>
  <c r="R6249" i="1"/>
  <c r="R6248" i="1"/>
  <c r="R6247" i="1"/>
  <c r="R6246" i="1"/>
  <c r="R6245" i="1"/>
  <c r="R6244" i="1"/>
  <c r="R6243" i="1"/>
  <c r="R6242" i="1"/>
  <c r="R6241" i="1"/>
  <c r="R6240" i="1"/>
  <c r="R6239" i="1"/>
  <c r="R6238" i="1"/>
  <c r="R6237" i="1"/>
  <c r="R6236" i="1"/>
  <c r="R6235" i="1"/>
  <c r="R6234" i="1"/>
  <c r="R6233" i="1"/>
  <c r="R6232" i="1"/>
  <c r="R6231" i="1"/>
  <c r="R6230" i="1"/>
  <c r="R6229" i="1"/>
  <c r="R6228" i="1"/>
  <c r="R6227" i="1"/>
  <c r="R6226" i="1"/>
  <c r="R6225" i="1"/>
  <c r="R6224" i="1"/>
  <c r="R6223" i="1"/>
  <c r="R6222" i="1"/>
  <c r="R6221" i="1"/>
  <c r="R6220" i="1"/>
  <c r="R6219" i="1"/>
  <c r="R6218" i="1"/>
  <c r="R6217" i="1"/>
  <c r="R6216" i="1"/>
  <c r="R6215" i="1"/>
  <c r="R6214" i="1"/>
  <c r="R6213" i="1"/>
  <c r="R6212" i="1"/>
  <c r="R6211" i="1"/>
  <c r="R6210" i="1"/>
  <c r="R6209" i="1"/>
  <c r="R6208" i="1"/>
  <c r="R6207" i="1"/>
  <c r="R6206" i="1"/>
  <c r="R6205" i="1"/>
  <c r="R6204" i="1"/>
  <c r="R6203" i="1"/>
  <c r="R6202" i="1"/>
  <c r="R6201" i="1"/>
  <c r="R6200" i="1"/>
  <c r="R6199" i="1"/>
  <c r="R6198" i="1"/>
  <c r="R6197" i="1"/>
  <c r="R6196" i="1"/>
  <c r="R6195" i="1"/>
  <c r="R6194" i="1"/>
  <c r="R6193" i="1"/>
  <c r="R6192" i="1"/>
  <c r="R6191" i="1"/>
  <c r="R6190" i="1"/>
  <c r="R6189" i="1"/>
  <c r="R6188" i="1"/>
  <c r="R6187" i="1"/>
  <c r="R6186" i="1"/>
  <c r="R6185" i="1"/>
  <c r="R6184" i="1"/>
  <c r="R6183" i="1"/>
  <c r="R6182" i="1"/>
  <c r="R6181" i="1"/>
  <c r="R6180" i="1"/>
  <c r="R6179" i="1"/>
  <c r="R6178" i="1"/>
  <c r="R6177" i="1"/>
  <c r="R6176" i="1"/>
  <c r="R6175" i="1"/>
  <c r="R6174" i="1"/>
  <c r="R6173" i="1"/>
  <c r="R6172" i="1"/>
  <c r="R6171" i="1"/>
  <c r="R6170" i="1"/>
  <c r="R6169" i="1"/>
  <c r="R6168" i="1"/>
  <c r="R6167" i="1"/>
  <c r="R6166" i="1"/>
  <c r="R6165" i="1"/>
  <c r="R6164" i="1"/>
  <c r="R6163" i="1"/>
  <c r="R6162" i="1"/>
  <c r="R6161" i="1"/>
  <c r="R6160" i="1"/>
  <c r="R6159" i="1"/>
  <c r="R6158" i="1"/>
  <c r="R6157" i="1"/>
  <c r="R6156" i="1"/>
  <c r="R6155" i="1"/>
  <c r="R6154" i="1"/>
  <c r="R6153" i="1"/>
  <c r="R6152" i="1"/>
  <c r="R6151" i="1"/>
  <c r="R6150" i="1"/>
  <c r="R6149" i="1"/>
  <c r="R6148" i="1"/>
  <c r="R6147" i="1"/>
  <c r="R6146" i="1"/>
  <c r="R6145" i="1"/>
  <c r="R6144" i="1"/>
  <c r="R6143" i="1"/>
  <c r="R6142" i="1"/>
  <c r="R6141" i="1"/>
  <c r="R6140" i="1"/>
  <c r="R6139" i="1"/>
  <c r="R6138" i="1"/>
  <c r="R6137" i="1"/>
  <c r="R6136" i="1"/>
  <c r="R6135" i="1"/>
  <c r="R6134" i="1"/>
  <c r="R6133" i="1"/>
  <c r="R6132" i="1"/>
  <c r="R6131" i="1"/>
  <c r="R6130" i="1"/>
  <c r="R6129" i="1"/>
  <c r="R6128" i="1"/>
  <c r="R6127" i="1"/>
  <c r="R6126" i="1"/>
  <c r="R6125" i="1"/>
  <c r="R6124" i="1"/>
  <c r="R6123" i="1"/>
  <c r="R6122" i="1"/>
  <c r="R6121" i="1"/>
  <c r="R6120" i="1"/>
  <c r="R6119" i="1"/>
  <c r="R6118" i="1"/>
  <c r="R6117" i="1"/>
  <c r="R6116" i="1"/>
  <c r="R6115" i="1"/>
  <c r="R6114" i="1"/>
  <c r="R6113" i="1"/>
  <c r="R6112" i="1"/>
  <c r="R6111" i="1"/>
  <c r="R6110" i="1"/>
  <c r="R6109" i="1"/>
  <c r="R6108" i="1"/>
  <c r="R6107" i="1"/>
  <c r="R6106" i="1"/>
  <c r="R6105" i="1"/>
  <c r="R6104" i="1"/>
  <c r="R6103" i="1"/>
  <c r="R6102" i="1"/>
  <c r="R6101" i="1"/>
  <c r="R6100" i="1"/>
  <c r="R6099" i="1"/>
  <c r="R6098" i="1"/>
  <c r="R6097" i="1"/>
  <c r="R6096" i="1"/>
  <c r="R6095" i="1"/>
  <c r="R6094" i="1"/>
  <c r="R6093" i="1"/>
  <c r="R6092" i="1"/>
  <c r="R6091" i="1"/>
  <c r="R6090" i="1"/>
  <c r="R6089" i="1"/>
  <c r="R6088" i="1"/>
  <c r="R6087" i="1"/>
  <c r="R6086" i="1"/>
  <c r="R6085" i="1"/>
  <c r="R6084" i="1"/>
  <c r="R6083" i="1"/>
  <c r="R6082" i="1"/>
  <c r="R6081" i="1"/>
  <c r="R6080" i="1"/>
  <c r="R6079" i="1"/>
  <c r="R6078" i="1"/>
  <c r="R6077" i="1"/>
  <c r="R6076" i="1"/>
  <c r="R6075" i="1"/>
  <c r="R6074" i="1"/>
  <c r="R6073" i="1"/>
  <c r="R6072" i="1"/>
  <c r="R6071" i="1"/>
  <c r="R6070" i="1"/>
  <c r="R6069" i="1"/>
  <c r="R6068" i="1"/>
  <c r="R6067" i="1"/>
  <c r="R6066" i="1"/>
  <c r="R6065" i="1"/>
  <c r="R6064" i="1"/>
  <c r="R6063" i="1"/>
  <c r="R6062" i="1"/>
  <c r="R6061" i="1"/>
  <c r="R6060" i="1"/>
  <c r="R6059" i="1"/>
  <c r="R6058" i="1"/>
  <c r="R6057" i="1"/>
  <c r="R6056" i="1"/>
  <c r="R6055" i="1"/>
  <c r="R6054" i="1"/>
  <c r="R6053" i="1"/>
  <c r="R6052" i="1"/>
  <c r="R6051" i="1"/>
  <c r="R6050" i="1"/>
  <c r="R6049" i="1"/>
  <c r="R6048" i="1"/>
  <c r="R6047" i="1"/>
  <c r="R6046" i="1"/>
  <c r="R6045" i="1"/>
  <c r="R6044" i="1"/>
  <c r="R6043" i="1"/>
  <c r="R6042" i="1"/>
  <c r="R6041" i="1"/>
  <c r="R6040" i="1"/>
  <c r="R6039" i="1"/>
  <c r="R6038" i="1"/>
  <c r="R6037" i="1"/>
  <c r="R6036" i="1"/>
  <c r="R6035" i="1"/>
  <c r="R6034" i="1"/>
  <c r="R6033" i="1"/>
  <c r="R6032" i="1"/>
  <c r="R6031" i="1"/>
  <c r="R6030" i="1"/>
  <c r="R6029" i="1"/>
  <c r="R6028" i="1"/>
  <c r="R6027" i="1"/>
  <c r="R6026" i="1"/>
  <c r="R6025" i="1"/>
  <c r="R6024" i="1"/>
  <c r="R6023" i="1"/>
  <c r="R6022" i="1"/>
  <c r="R6021" i="1"/>
  <c r="R6020" i="1"/>
  <c r="R6019" i="1"/>
  <c r="R6018" i="1"/>
  <c r="R6017" i="1"/>
  <c r="R6016" i="1"/>
  <c r="R6015" i="1"/>
  <c r="R6014" i="1"/>
  <c r="R6013" i="1"/>
  <c r="R6012" i="1"/>
  <c r="R6011" i="1"/>
  <c r="R6010" i="1"/>
  <c r="R6009" i="1"/>
  <c r="R6008" i="1"/>
  <c r="R6007" i="1"/>
  <c r="R6006" i="1"/>
  <c r="R6005" i="1"/>
  <c r="R6004" i="1"/>
  <c r="R6003" i="1"/>
  <c r="R6002" i="1"/>
  <c r="R6001" i="1"/>
  <c r="R6000" i="1"/>
  <c r="R5999" i="1"/>
  <c r="R5998" i="1"/>
  <c r="R5997" i="1"/>
  <c r="R5996" i="1"/>
  <c r="R5995" i="1"/>
  <c r="R5994" i="1"/>
  <c r="R5993" i="1"/>
  <c r="R5992" i="1"/>
  <c r="R5991" i="1"/>
  <c r="R5990" i="1"/>
  <c r="R5989" i="1"/>
  <c r="R5988" i="1"/>
  <c r="R5987" i="1"/>
  <c r="R5986" i="1"/>
  <c r="R5985" i="1"/>
  <c r="R5984" i="1"/>
  <c r="R5983" i="1"/>
  <c r="R5982" i="1"/>
  <c r="R5981" i="1"/>
  <c r="R5980" i="1"/>
  <c r="R5979" i="1"/>
  <c r="R5978" i="1"/>
  <c r="R5977" i="1"/>
  <c r="R5976" i="1"/>
  <c r="R5975" i="1"/>
  <c r="R5974" i="1"/>
  <c r="R5973" i="1"/>
  <c r="R5972" i="1"/>
  <c r="R5971" i="1"/>
  <c r="R5970" i="1"/>
  <c r="R5969" i="1"/>
  <c r="R5968" i="1"/>
  <c r="R5967" i="1"/>
  <c r="R5966" i="1"/>
  <c r="R5965" i="1"/>
  <c r="R5964" i="1"/>
  <c r="R5963" i="1"/>
  <c r="R5962" i="1"/>
  <c r="R5961" i="1"/>
  <c r="R5960" i="1"/>
  <c r="R5959" i="1"/>
  <c r="R5958" i="1"/>
  <c r="R5957" i="1"/>
  <c r="R5956" i="1"/>
  <c r="R5955" i="1"/>
  <c r="R5954" i="1"/>
  <c r="R5953" i="1"/>
  <c r="R5952" i="1"/>
  <c r="R5951" i="1"/>
  <c r="R5950" i="1"/>
  <c r="R5949" i="1"/>
  <c r="R5948" i="1"/>
  <c r="R5947" i="1"/>
  <c r="R5946" i="1"/>
  <c r="R5945" i="1"/>
  <c r="R5944" i="1"/>
  <c r="R5943" i="1"/>
  <c r="R5942" i="1"/>
  <c r="R5941" i="1"/>
  <c r="R5940" i="1"/>
  <c r="R5939" i="1"/>
  <c r="R5938" i="1"/>
  <c r="R5937" i="1"/>
  <c r="R5936" i="1"/>
  <c r="R5935" i="1"/>
  <c r="R5934" i="1"/>
  <c r="R5933" i="1"/>
  <c r="R5932" i="1"/>
  <c r="R5931" i="1"/>
  <c r="R5930" i="1"/>
  <c r="R5929" i="1"/>
  <c r="R5928" i="1"/>
  <c r="R5927" i="1"/>
  <c r="R5926" i="1"/>
  <c r="R5925" i="1"/>
  <c r="R5924" i="1"/>
  <c r="R5923" i="1"/>
  <c r="R5922" i="1"/>
  <c r="R5921" i="1"/>
  <c r="R5920" i="1"/>
  <c r="R5919" i="1"/>
  <c r="R5918" i="1"/>
  <c r="R5917" i="1"/>
  <c r="R5916" i="1"/>
  <c r="R5915" i="1"/>
  <c r="R5914" i="1"/>
  <c r="R5913" i="1"/>
  <c r="R5912" i="1"/>
  <c r="R5911" i="1"/>
  <c r="R5910" i="1"/>
  <c r="R5909" i="1"/>
  <c r="R5908" i="1"/>
  <c r="R5907" i="1"/>
  <c r="R5906" i="1"/>
  <c r="R5905" i="1"/>
  <c r="R5904" i="1"/>
  <c r="R5903" i="1"/>
  <c r="R5902" i="1"/>
  <c r="R5901" i="1"/>
  <c r="R5900" i="1"/>
  <c r="R5899" i="1"/>
  <c r="R5898" i="1"/>
  <c r="R5897" i="1"/>
  <c r="R5896" i="1"/>
  <c r="R5895" i="1"/>
  <c r="R5894" i="1"/>
  <c r="R5893" i="1"/>
  <c r="R5892" i="1"/>
  <c r="R5891" i="1"/>
  <c r="R5890" i="1"/>
  <c r="R5889" i="1"/>
  <c r="R5888" i="1"/>
  <c r="R5887" i="1"/>
  <c r="R5886" i="1"/>
  <c r="R5885" i="1"/>
  <c r="R5884" i="1"/>
  <c r="R5883" i="1"/>
  <c r="R5882" i="1"/>
  <c r="R5881" i="1"/>
  <c r="R5880" i="1"/>
  <c r="R5879" i="1"/>
  <c r="R5878" i="1"/>
  <c r="R5877" i="1"/>
  <c r="R5876" i="1"/>
  <c r="R5875" i="1"/>
  <c r="R5874" i="1"/>
  <c r="R5873" i="1"/>
  <c r="R5872" i="1"/>
  <c r="R5871" i="1"/>
  <c r="R5870" i="1"/>
  <c r="R5869" i="1"/>
  <c r="R5868" i="1"/>
  <c r="R5867" i="1"/>
  <c r="R5866" i="1"/>
  <c r="R5865" i="1"/>
  <c r="R5864" i="1"/>
  <c r="R5863" i="1"/>
  <c r="R5862" i="1"/>
  <c r="R5861" i="1"/>
  <c r="R5860" i="1"/>
  <c r="R5859" i="1"/>
  <c r="R5858" i="1"/>
  <c r="R5857" i="1"/>
  <c r="R5856" i="1"/>
  <c r="R5855" i="1"/>
  <c r="R5854" i="1"/>
  <c r="R5853" i="1"/>
  <c r="R5852" i="1"/>
  <c r="R5851" i="1"/>
  <c r="R5850" i="1"/>
  <c r="R5849" i="1"/>
  <c r="R5848" i="1"/>
  <c r="R5847" i="1"/>
  <c r="R5846" i="1"/>
  <c r="R5845" i="1"/>
  <c r="R5844" i="1"/>
  <c r="R5843" i="1"/>
  <c r="R5842" i="1"/>
  <c r="R5841" i="1"/>
  <c r="R5840" i="1"/>
  <c r="R5839" i="1"/>
  <c r="R5838" i="1"/>
  <c r="R5837" i="1"/>
  <c r="R5836" i="1"/>
  <c r="R5835" i="1"/>
  <c r="R5834" i="1"/>
  <c r="R5833" i="1"/>
  <c r="R5832" i="1"/>
  <c r="R5831" i="1"/>
  <c r="R5830" i="1"/>
  <c r="R5829" i="1"/>
  <c r="R5828" i="1"/>
  <c r="R5827" i="1"/>
  <c r="R5826" i="1"/>
  <c r="R5825" i="1"/>
  <c r="R5824" i="1"/>
  <c r="R5823" i="1"/>
  <c r="R5822" i="1"/>
  <c r="R5821" i="1"/>
  <c r="R5820" i="1"/>
  <c r="R5819" i="1"/>
  <c r="R5818" i="1"/>
  <c r="R5817" i="1"/>
  <c r="R5816" i="1"/>
  <c r="R5815" i="1"/>
  <c r="R5814" i="1"/>
  <c r="R5813" i="1"/>
  <c r="R5812" i="1"/>
  <c r="R5811" i="1"/>
  <c r="R5810" i="1"/>
  <c r="R5809" i="1"/>
  <c r="R5808" i="1"/>
  <c r="R5807" i="1"/>
  <c r="R5806" i="1"/>
  <c r="R5805" i="1"/>
  <c r="R5804" i="1"/>
  <c r="R5803" i="1"/>
  <c r="R5802" i="1"/>
  <c r="R5801" i="1"/>
  <c r="R5800" i="1"/>
  <c r="R5799" i="1"/>
  <c r="R5798" i="1"/>
  <c r="R5797" i="1"/>
  <c r="R5796" i="1"/>
  <c r="R5795" i="1"/>
  <c r="R5794" i="1"/>
  <c r="R5793" i="1"/>
  <c r="R5792" i="1"/>
  <c r="R5791" i="1"/>
  <c r="R5790" i="1"/>
  <c r="R5789" i="1"/>
  <c r="R5788" i="1"/>
  <c r="R5787" i="1"/>
  <c r="R5786" i="1"/>
  <c r="R5785" i="1"/>
  <c r="R5784" i="1"/>
  <c r="R5783" i="1"/>
  <c r="R5782" i="1"/>
  <c r="R5781" i="1"/>
  <c r="R5780" i="1"/>
  <c r="R5779" i="1"/>
  <c r="R5778" i="1"/>
  <c r="R5777" i="1"/>
  <c r="R5776" i="1"/>
  <c r="R5775" i="1"/>
  <c r="R5774" i="1"/>
  <c r="R5773" i="1"/>
  <c r="R5772" i="1"/>
  <c r="R5771" i="1"/>
  <c r="R5770" i="1"/>
  <c r="R5769" i="1"/>
  <c r="R5768" i="1"/>
  <c r="R5767" i="1"/>
  <c r="R5766" i="1"/>
  <c r="R5765" i="1"/>
  <c r="R5764" i="1"/>
  <c r="R5763" i="1"/>
  <c r="R5762" i="1"/>
  <c r="R5761" i="1"/>
  <c r="R5760" i="1"/>
  <c r="R5759" i="1"/>
  <c r="R5758" i="1"/>
  <c r="R5757" i="1"/>
  <c r="R5756" i="1"/>
  <c r="R5755" i="1"/>
  <c r="R5754" i="1"/>
  <c r="R5753" i="1"/>
  <c r="R5752" i="1"/>
  <c r="R5751" i="1"/>
  <c r="R5750" i="1"/>
  <c r="R5749" i="1"/>
  <c r="R5748" i="1"/>
  <c r="R5747" i="1"/>
  <c r="R5746" i="1"/>
  <c r="R5745" i="1"/>
  <c r="R5744" i="1"/>
  <c r="R5743" i="1"/>
  <c r="R5742" i="1"/>
  <c r="R5741" i="1"/>
  <c r="R5740" i="1"/>
  <c r="R5739" i="1"/>
  <c r="R5738" i="1"/>
  <c r="R5737" i="1"/>
  <c r="R5736" i="1"/>
  <c r="R5735" i="1"/>
  <c r="R5734" i="1"/>
  <c r="R5733" i="1"/>
  <c r="R5732" i="1"/>
  <c r="R5731" i="1"/>
  <c r="R5730" i="1"/>
  <c r="R5729" i="1"/>
  <c r="R5728" i="1"/>
  <c r="R5727" i="1"/>
  <c r="R5726" i="1"/>
  <c r="R5725" i="1"/>
  <c r="R5724" i="1"/>
  <c r="R5723" i="1"/>
  <c r="R5722" i="1"/>
  <c r="R5721" i="1"/>
  <c r="R5720" i="1"/>
  <c r="R5719" i="1"/>
  <c r="R5718" i="1"/>
  <c r="R5717" i="1"/>
  <c r="R5716" i="1"/>
  <c r="R5715" i="1"/>
  <c r="R5714" i="1"/>
  <c r="R5713" i="1"/>
  <c r="R5712" i="1"/>
  <c r="R5711" i="1"/>
  <c r="R5710" i="1"/>
  <c r="R5709" i="1"/>
  <c r="R5708" i="1"/>
  <c r="R5707" i="1"/>
  <c r="R5706" i="1"/>
  <c r="R5705" i="1"/>
  <c r="R5704" i="1"/>
  <c r="R5703" i="1"/>
  <c r="R5702" i="1"/>
  <c r="R5701" i="1"/>
  <c r="R5700" i="1"/>
  <c r="R5699" i="1"/>
  <c r="R5698" i="1"/>
  <c r="R5697" i="1"/>
  <c r="R5696" i="1"/>
  <c r="R5695" i="1"/>
  <c r="R5694" i="1"/>
  <c r="R5693" i="1"/>
  <c r="R5692" i="1"/>
  <c r="R5691" i="1"/>
  <c r="R5690" i="1"/>
  <c r="R5689" i="1"/>
  <c r="R5688" i="1"/>
  <c r="R5687" i="1"/>
  <c r="R5686" i="1"/>
  <c r="R5685" i="1"/>
  <c r="R5684" i="1"/>
  <c r="R5683" i="1"/>
  <c r="R5682" i="1"/>
  <c r="R5681" i="1"/>
  <c r="R5680" i="1"/>
  <c r="R5679" i="1"/>
  <c r="R5678" i="1"/>
  <c r="R5677" i="1"/>
  <c r="R5676" i="1"/>
  <c r="R5675" i="1"/>
  <c r="R5674" i="1"/>
  <c r="R5673" i="1"/>
  <c r="R5672" i="1"/>
  <c r="R5671" i="1"/>
  <c r="R5670" i="1"/>
  <c r="R5669" i="1"/>
  <c r="R5668" i="1"/>
  <c r="R5667" i="1"/>
  <c r="R5666" i="1"/>
  <c r="R5665" i="1"/>
  <c r="R5664" i="1"/>
  <c r="R5663" i="1"/>
  <c r="R5662" i="1"/>
  <c r="R5661" i="1"/>
  <c r="R5660" i="1"/>
  <c r="R5659" i="1"/>
  <c r="R5658" i="1"/>
  <c r="R5657" i="1"/>
  <c r="R5656" i="1"/>
  <c r="R5655" i="1"/>
  <c r="R5654" i="1"/>
  <c r="R5653" i="1"/>
  <c r="R5652" i="1"/>
  <c r="R5651" i="1"/>
  <c r="R5650" i="1"/>
  <c r="R5649" i="1"/>
  <c r="R5648" i="1"/>
  <c r="R5647" i="1"/>
  <c r="R5646" i="1"/>
  <c r="R5645" i="1"/>
  <c r="R5644" i="1"/>
  <c r="R5643" i="1"/>
  <c r="R5642" i="1"/>
  <c r="R5641" i="1"/>
  <c r="R5640" i="1"/>
  <c r="R5639" i="1"/>
  <c r="R5638" i="1"/>
  <c r="R5637" i="1"/>
  <c r="R5636" i="1"/>
  <c r="R5635" i="1"/>
  <c r="R5634" i="1"/>
  <c r="R5633" i="1"/>
  <c r="R5632" i="1"/>
  <c r="R5631" i="1"/>
  <c r="R5630" i="1"/>
  <c r="R5629" i="1"/>
  <c r="R5628" i="1"/>
  <c r="R5627" i="1"/>
  <c r="R5626" i="1"/>
  <c r="R5625" i="1"/>
  <c r="R5624" i="1"/>
  <c r="R5623" i="1"/>
  <c r="R5622" i="1"/>
  <c r="R5621" i="1"/>
  <c r="R5620" i="1"/>
  <c r="R5619" i="1"/>
  <c r="R5618" i="1"/>
  <c r="R5617" i="1"/>
  <c r="R5616" i="1"/>
  <c r="R5615" i="1"/>
  <c r="R5614" i="1"/>
  <c r="R5613" i="1"/>
  <c r="R5612" i="1"/>
  <c r="R5611" i="1"/>
  <c r="R5610" i="1"/>
  <c r="R5609" i="1"/>
  <c r="R5608" i="1"/>
  <c r="R5607" i="1"/>
  <c r="R5606" i="1"/>
  <c r="R5605" i="1"/>
  <c r="R5604" i="1"/>
  <c r="R5603" i="1"/>
  <c r="R5602" i="1"/>
  <c r="R5601" i="1"/>
  <c r="R5600" i="1"/>
  <c r="R5599" i="1"/>
  <c r="R5598" i="1"/>
  <c r="R5597" i="1"/>
  <c r="R5596" i="1"/>
  <c r="R5595" i="1"/>
  <c r="R5594" i="1"/>
  <c r="R5593" i="1"/>
  <c r="R5592" i="1"/>
  <c r="R5591" i="1"/>
  <c r="R5590" i="1"/>
  <c r="R5589" i="1"/>
  <c r="R5588" i="1"/>
  <c r="R5587" i="1"/>
  <c r="R5586" i="1"/>
  <c r="R5585" i="1"/>
  <c r="R5584" i="1"/>
  <c r="R5583" i="1"/>
  <c r="R5582" i="1"/>
  <c r="R5581" i="1"/>
  <c r="R5580" i="1"/>
  <c r="R5579" i="1"/>
  <c r="R5578" i="1"/>
  <c r="R5577" i="1"/>
  <c r="R5576" i="1"/>
  <c r="R5575" i="1"/>
  <c r="R5574" i="1"/>
  <c r="R5573" i="1"/>
  <c r="R5572" i="1"/>
  <c r="R5571" i="1"/>
  <c r="R5570" i="1"/>
  <c r="R5569" i="1"/>
  <c r="R5568" i="1"/>
  <c r="R5567" i="1"/>
  <c r="R5566" i="1"/>
  <c r="R5565" i="1"/>
  <c r="R5564" i="1"/>
  <c r="R5563" i="1"/>
  <c r="R5562" i="1"/>
  <c r="R5561" i="1"/>
  <c r="R5560" i="1"/>
  <c r="R5559" i="1"/>
  <c r="R5558" i="1"/>
  <c r="R5557" i="1"/>
  <c r="R5556" i="1"/>
  <c r="R5555" i="1"/>
  <c r="R5554" i="1"/>
  <c r="R5553" i="1"/>
  <c r="R5552" i="1"/>
  <c r="R5551" i="1"/>
  <c r="R5550" i="1"/>
  <c r="R5549" i="1"/>
  <c r="R5548" i="1"/>
  <c r="R5547" i="1"/>
  <c r="R5546" i="1"/>
  <c r="R5545" i="1"/>
  <c r="R5544" i="1"/>
  <c r="R5543" i="1"/>
  <c r="R5542" i="1"/>
  <c r="R5541" i="1"/>
  <c r="R5540" i="1"/>
  <c r="R5539" i="1"/>
  <c r="R5538" i="1"/>
  <c r="R5537" i="1"/>
  <c r="R5536" i="1"/>
  <c r="R5535" i="1"/>
  <c r="R5534" i="1"/>
  <c r="R5533" i="1"/>
  <c r="R5532" i="1"/>
  <c r="R5531" i="1"/>
  <c r="R5530" i="1"/>
  <c r="R5529" i="1"/>
  <c r="R5528" i="1"/>
  <c r="R5527" i="1"/>
  <c r="R5526" i="1"/>
  <c r="R5525" i="1"/>
  <c r="R5524" i="1"/>
  <c r="R5523" i="1"/>
  <c r="R5522" i="1"/>
  <c r="R5521" i="1"/>
  <c r="R5520" i="1"/>
  <c r="R5519" i="1"/>
  <c r="R5518" i="1"/>
  <c r="R5517" i="1"/>
  <c r="R5516" i="1"/>
  <c r="R5515" i="1"/>
  <c r="R5514" i="1"/>
  <c r="R5513" i="1"/>
  <c r="R5512" i="1"/>
  <c r="R5511" i="1"/>
  <c r="R5510" i="1"/>
  <c r="R5509" i="1"/>
  <c r="R5508" i="1"/>
  <c r="R5507" i="1"/>
  <c r="R5506" i="1"/>
  <c r="R5505" i="1"/>
  <c r="R5504" i="1"/>
  <c r="R5503" i="1"/>
  <c r="R5502" i="1"/>
  <c r="R5501" i="1"/>
  <c r="R5500" i="1"/>
  <c r="R5499" i="1"/>
  <c r="R5498" i="1"/>
  <c r="R5497" i="1"/>
  <c r="R5496" i="1"/>
  <c r="R5495" i="1"/>
  <c r="R5494" i="1"/>
  <c r="R5493" i="1"/>
  <c r="R5492" i="1"/>
  <c r="R5491" i="1"/>
  <c r="R5490" i="1"/>
  <c r="R5489" i="1"/>
  <c r="R5488" i="1"/>
  <c r="R5487" i="1"/>
  <c r="R5486" i="1"/>
  <c r="R5485" i="1"/>
  <c r="R5484" i="1"/>
  <c r="R5483" i="1"/>
  <c r="R5482" i="1"/>
  <c r="R5481" i="1"/>
  <c r="R5480" i="1"/>
  <c r="R5479" i="1"/>
  <c r="R5478" i="1"/>
  <c r="R5477" i="1"/>
  <c r="R5476" i="1"/>
  <c r="R5475" i="1"/>
  <c r="R5474" i="1"/>
  <c r="R5473" i="1"/>
  <c r="R5472" i="1"/>
  <c r="R5471" i="1"/>
  <c r="R5470" i="1"/>
  <c r="R5469" i="1"/>
  <c r="R5468" i="1"/>
  <c r="R5467" i="1"/>
  <c r="R5466" i="1"/>
  <c r="R5465" i="1"/>
  <c r="R5464" i="1"/>
  <c r="R5463" i="1"/>
  <c r="R5462" i="1"/>
  <c r="R5461" i="1"/>
  <c r="R5460" i="1"/>
  <c r="R5459" i="1"/>
  <c r="R5458" i="1"/>
  <c r="R5457" i="1"/>
  <c r="R5456" i="1"/>
  <c r="R5455" i="1"/>
  <c r="R5454" i="1"/>
  <c r="R5453" i="1"/>
  <c r="R5452" i="1"/>
  <c r="R5451" i="1"/>
  <c r="R5450" i="1"/>
  <c r="R5449" i="1"/>
  <c r="R5448" i="1"/>
  <c r="R5447" i="1"/>
  <c r="R5446" i="1"/>
  <c r="R5445" i="1"/>
  <c r="R5444" i="1"/>
  <c r="R5443" i="1"/>
  <c r="R5442" i="1"/>
  <c r="R5441" i="1"/>
  <c r="R5440" i="1"/>
  <c r="R5439" i="1"/>
  <c r="R5438" i="1"/>
  <c r="R5437" i="1"/>
  <c r="R5436" i="1"/>
  <c r="R5435" i="1"/>
  <c r="R5434" i="1"/>
  <c r="R5433" i="1"/>
  <c r="R5432" i="1"/>
  <c r="R5431" i="1"/>
  <c r="R5430" i="1"/>
  <c r="R5429" i="1"/>
  <c r="R5428" i="1"/>
  <c r="R5427" i="1"/>
  <c r="R5426" i="1"/>
  <c r="R5425" i="1"/>
  <c r="R5424" i="1"/>
  <c r="R5423" i="1"/>
  <c r="R5422" i="1"/>
  <c r="R5421" i="1"/>
  <c r="R5420" i="1"/>
  <c r="R5419" i="1"/>
  <c r="R5418" i="1"/>
  <c r="R5417" i="1"/>
  <c r="R5416" i="1"/>
  <c r="R5415" i="1"/>
  <c r="R5414" i="1"/>
  <c r="R5413" i="1"/>
  <c r="R5412" i="1"/>
  <c r="R5411" i="1"/>
  <c r="R5410" i="1"/>
  <c r="R5409" i="1"/>
  <c r="R5408" i="1"/>
  <c r="R5407" i="1"/>
  <c r="R5406" i="1"/>
  <c r="R5405" i="1"/>
  <c r="R5404" i="1"/>
  <c r="R5403" i="1"/>
  <c r="R5402" i="1"/>
  <c r="R5401" i="1"/>
  <c r="R5400" i="1"/>
  <c r="R5399" i="1"/>
  <c r="R5398" i="1"/>
  <c r="R5397" i="1"/>
  <c r="R5396" i="1"/>
  <c r="R5395" i="1"/>
  <c r="R5394" i="1"/>
  <c r="R5393" i="1"/>
  <c r="R5392" i="1"/>
  <c r="R5391" i="1"/>
  <c r="R5390" i="1"/>
  <c r="R5389" i="1"/>
  <c r="R5388" i="1"/>
  <c r="R5387" i="1"/>
  <c r="R5386" i="1"/>
  <c r="R5385" i="1"/>
  <c r="R5384" i="1"/>
  <c r="R5383" i="1"/>
  <c r="R5382" i="1"/>
  <c r="R5381" i="1"/>
  <c r="R5380" i="1"/>
  <c r="R5379" i="1"/>
  <c r="R5378" i="1"/>
  <c r="R5377" i="1"/>
  <c r="R5376" i="1"/>
  <c r="R5375" i="1"/>
  <c r="R5374" i="1"/>
  <c r="R5373" i="1"/>
  <c r="R5372" i="1"/>
  <c r="R5371" i="1"/>
  <c r="R5370" i="1"/>
  <c r="R5369" i="1"/>
  <c r="R5368" i="1"/>
  <c r="R5367" i="1"/>
  <c r="R5366" i="1"/>
  <c r="R5365" i="1"/>
  <c r="R5364" i="1"/>
  <c r="R5363" i="1"/>
  <c r="R5362" i="1"/>
  <c r="R5361" i="1"/>
  <c r="R5360" i="1"/>
  <c r="R5359" i="1"/>
  <c r="R5358" i="1"/>
  <c r="R5357" i="1"/>
  <c r="R5356" i="1"/>
  <c r="R5355" i="1"/>
  <c r="R5354" i="1"/>
  <c r="R5353" i="1"/>
  <c r="R5352" i="1"/>
  <c r="R5351" i="1"/>
  <c r="R5350" i="1"/>
  <c r="R5349" i="1"/>
  <c r="R5348" i="1"/>
  <c r="R5347" i="1"/>
  <c r="R5346" i="1"/>
  <c r="R5345" i="1"/>
  <c r="R5344" i="1"/>
  <c r="R5343" i="1"/>
  <c r="R5342" i="1"/>
  <c r="R5341" i="1"/>
  <c r="R5340" i="1"/>
  <c r="R5339" i="1"/>
  <c r="R5338" i="1"/>
  <c r="R5337" i="1"/>
  <c r="R5336" i="1"/>
  <c r="R5335" i="1"/>
  <c r="R5334" i="1"/>
  <c r="R5333" i="1"/>
  <c r="R5332" i="1"/>
  <c r="R5331" i="1"/>
  <c r="R5330" i="1"/>
  <c r="R5329" i="1"/>
  <c r="R5328" i="1"/>
  <c r="R5327" i="1"/>
  <c r="R5326" i="1"/>
  <c r="R5325" i="1"/>
  <c r="R5324" i="1"/>
  <c r="R5323" i="1"/>
  <c r="R5322" i="1"/>
  <c r="R5321" i="1"/>
  <c r="R5320" i="1"/>
  <c r="R5319" i="1"/>
  <c r="R5318" i="1"/>
  <c r="R5317" i="1"/>
  <c r="R5316" i="1"/>
  <c r="R5315" i="1"/>
  <c r="R5314" i="1"/>
  <c r="R5313" i="1"/>
  <c r="R5312" i="1"/>
  <c r="R5311" i="1"/>
  <c r="R5310" i="1"/>
  <c r="R5309" i="1"/>
  <c r="R5308" i="1"/>
  <c r="R5307" i="1"/>
  <c r="R5306" i="1"/>
  <c r="R5305" i="1"/>
  <c r="R5304" i="1"/>
  <c r="R5303" i="1"/>
  <c r="R5302" i="1"/>
  <c r="R5301" i="1"/>
  <c r="R5300" i="1"/>
  <c r="R5299" i="1"/>
  <c r="R5298" i="1"/>
  <c r="R5297" i="1"/>
  <c r="R5296" i="1"/>
  <c r="R5295" i="1"/>
  <c r="R5294" i="1"/>
  <c r="R5293" i="1"/>
  <c r="R5292" i="1"/>
  <c r="R5291" i="1"/>
  <c r="R5290" i="1"/>
  <c r="R5289" i="1"/>
  <c r="R5288" i="1"/>
  <c r="R5287" i="1"/>
  <c r="R5286" i="1"/>
  <c r="R5285" i="1"/>
  <c r="R5284" i="1"/>
  <c r="R5283" i="1"/>
  <c r="R5282" i="1"/>
  <c r="R5281" i="1"/>
  <c r="R5280" i="1"/>
  <c r="R5279" i="1"/>
  <c r="R5278" i="1"/>
  <c r="R5277" i="1"/>
  <c r="R5276" i="1"/>
  <c r="R5275" i="1"/>
  <c r="R5274" i="1"/>
  <c r="R5273" i="1"/>
  <c r="R5272" i="1"/>
  <c r="R5271" i="1"/>
  <c r="R5270" i="1"/>
  <c r="R5269" i="1"/>
  <c r="R5268" i="1"/>
  <c r="R5267" i="1"/>
  <c r="R5266" i="1"/>
  <c r="R5265" i="1"/>
  <c r="R5264" i="1"/>
  <c r="R5263" i="1"/>
  <c r="R5262" i="1"/>
  <c r="R5261" i="1"/>
  <c r="R5260" i="1"/>
  <c r="R5259" i="1"/>
  <c r="R5258" i="1"/>
  <c r="R5257" i="1"/>
  <c r="R5256" i="1"/>
  <c r="R5255" i="1"/>
  <c r="R5254" i="1"/>
  <c r="R5253" i="1"/>
  <c r="R5252" i="1"/>
  <c r="R5251" i="1"/>
  <c r="R5250" i="1"/>
  <c r="R5249" i="1"/>
  <c r="R5248" i="1"/>
  <c r="R5247" i="1"/>
  <c r="R5246" i="1"/>
  <c r="R5245" i="1"/>
  <c r="R5244" i="1"/>
  <c r="R5243" i="1"/>
  <c r="R5242" i="1"/>
  <c r="R5241" i="1"/>
  <c r="R5240" i="1"/>
  <c r="R5239" i="1"/>
  <c r="R5238" i="1"/>
  <c r="R5237" i="1"/>
  <c r="R5236" i="1"/>
  <c r="R5235" i="1"/>
  <c r="R5234" i="1"/>
  <c r="R5233" i="1"/>
  <c r="R5232" i="1"/>
  <c r="R5231" i="1"/>
  <c r="R5230" i="1"/>
  <c r="R5229" i="1"/>
  <c r="R5228" i="1"/>
  <c r="R5227" i="1"/>
  <c r="R5226" i="1"/>
  <c r="R5225" i="1"/>
  <c r="R5224" i="1"/>
  <c r="R5223" i="1"/>
  <c r="R5222" i="1"/>
  <c r="R5221" i="1"/>
  <c r="R5220" i="1"/>
  <c r="R5219" i="1"/>
  <c r="R5218" i="1"/>
  <c r="R5217" i="1"/>
  <c r="R5216" i="1"/>
  <c r="R5215" i="1"/>
  <c r="R5214" i="1"/>
  <c r="R5213" i="1"/>
  <c r="R5212" i="1"/>
  <c r="R5211" i="1"/>
  <c r="R5210" i="1"/>
  <c r="R5209" i="1"/>
  <c r="R5208" i="1"/>
  <c r="R5207" i="1"/>
  <c r="R5206" i="1"/>
  <c r="R5205" i="1"/>
  <c r="R5204" i="1"/>
  <c r="R5203" i="1"/>
  <c r="R5202" i="1"/>
  <c r="R5201" i="1"/>
  <c r="R5200" i="1"/>
  <c r="R5199" i="1"/>
  <c r="R5198" i="1"/>
  <c r="R5197" i="1"/>
  <c r="R5196" i="1"/>
  <c r="R5195" i="1"/>
  <c r="R5194" i="1"/>
  <c r="R5193" i="1"/>
  <c r="R5192" i="1"/>
  <c r="R5191" i="1"/>
  <c r="R5190" i="1"/>
  <c r="R5189" i="1"/>
  <c r="R5188" i="1"/>
  <c r="R5187" i="1"/>
  <c r="R5186" i="1"/>
  <c r="R5185" i="1"/>
  <c r="R5184" i="1"/>
  <c r="R5183" i="1"/>
  <c r="R5182" i="1"/>
  <c r="R5181" i="1"/>
  <c r="R5180" i="1"/>
  <c r="R5179" i="1"/>
  <c r="R5178" i="1"/>
  <c r="R5177" i="1"/>
  <c r="R5176" i="1"/>
  <c r="R5175" i="1"/>
  <c r="R5174" i="1"/>
  <c r="R5173" i="1"/>
  <c r="R5172" i="1"/>
  <c r="R5171" i="1"/>
  <c r="R5170" i="1"/>
  <c r="R5169" i="1"/>
  <c r="R5168" i="1"/>
  <c r="R5167" i="1"/>
  <c r="R5166" i="1"/>
  <c r="R5165" i="1"/>
  <c r="R5164" i="1"/>
  <c r="R5163" i="1"/>
  <c r="R5162" i="1"/>
  <c r="R5161" i="1"/>
  <c r="R5160" i="1"/>
  <c r="R5159" i="1"/>
  <c r="R5158" i="1"/>
  <c r="R5157" i="1"/>
  <c r="R5156" i="1"/>
  <c r="R5155" i="1"/>
  <c r="R5154" i="1"/>
  <c r="R5153" i="1"/>
  <c r="R5152" i="1"/>
  <c r="R5151" i="1"/>
  <c r="R5150" i="1"/>
  <c r="R5149" i="1"/>
  <c r="R5148" i="1"/>
  <c r="R5147" i="1"/>
  <c r="R5146" i="1"/>
  <c r="R5145" i="1"/>
  <c r="R5144" i="1"/>
  <c r="R5143" i="1"/>
  <c r="R5142" i="1"/>
  <c r="R5141" i="1"/>
  <c r="R5140" i="1"/>
  <c r="R5139" i="1"/>
  <c r="R5138" i="1"/>
  <c r="R5137" i="1"/>
  <c r="R5136" i="1"/>
  <c r="R5135" i="1"/>
  <c r="R5134" i="1"/>
  <c r="R5133" i="1"/>
  <c r="R5132" i="1"/>
  <c r="R5131" i="1"/>
  <c r="R5130" i="1"/>
  <c r="R5129" i="1"/>
  <c r="R5128" i="1"/>
  <c r="R5127" i="1"/>
  <c r="R5126" i="1"/>
  <c r="R5125" i="1"/>
  <c r="R5124" i="1"/>
  <c r="R5123" i="1"/>
  <c r="R5122" i="1"/>
  <c r="R5121" i="1"/>
  <c r="R5120" i="1"/>
  <c r="R5119" i="1"/>
  <c r="R5118" i="1"/>
  <c r="R5117" i="1"/>
  <c r="R5116" i="1"/>
  <c r="R5115" i="1"/>
  <c r="R5114" i="1"/>
  <c r="R5113" i="1"/>
  <c r="R5112" i="1"/>
  <c r="R5111" i="1"/>
  <c r="R5110" i="1"/>
  <c r="R5109" i="1"/>
  <c r="R5108" i="1"/>
  <c r="R5107" i="1"/>
  <c r="R5106" i="1"/>
  <c r="R5105" i="1"/>
  <c r="R5104" i="1"/>
  <c r="R5103" i="1"/>
  <c r="R5102" i="1"/>
  <c r="R5101" i="1"/>
  <c r="R5100" i="1"/>
  <c r="R5099" i="1"/>
  <c r="R5098" i="1"/>
  <c r="R5097" i="1"/>
  <c r="R5096" i="1"/>
  <c r="R5095" i="1"/>
  <c r="R5094" i="1"/>
  <c r="R5093" i="1"/>
  <c r="R5092" i="1"/>
  <c r="R5091" i="1"/>
  <c r="R5090" i="1"/>
  <c r="R5089" i="1"/>
  <c r="R5088" i="1"/>
  <c r="R5087" i="1"/>
  <c r="R5086" i="1"/>
  <c r="R5085" i="1"/>
  <c r="R5084" i="1"/>
  <c r="R5083" i="1"/>
  <c r="R5082" i="1"/>
  <c r="R5081" i="1"/>
  <c r="R5080" i="1"/>
  <c r="R5079" i="1"/>
  <c r="R5078" i="1"/>
  <c r="R5077" i="1"/>
  <c r="R5076" i="1"/>
  <c r="R5075" i="1"/>
  <c r="R5074" i="1"/>
  <c r="R5073" i="1"/>
  <c r="R5072" i="1"/>
  <c r="R5071" i="1"/>
  <c r="R5070" i="1"/>
  <c r="R5069" i="1"/>
  <c r="R5068" i="1"/>
  <c r="R5067" i="1"/>
  <c r="R5066" i="1"/>
  <c r="R5065" i="1"/>
  <c r="R5064" i="1"/>
  <c r="R5063" i="1"/>
  <c r="R5062" i="1"/>
  <c r="R5061" i="1"/>
  <c r="R5060" i="1"/>
  <c r="R5059" i="1"/>
  <c r="R5058" i="1"/>
  <c r="R5057" i="1"/>
  <c r="R5056" i="1"/>
  <c r="R5055" i="1"/>
  <c r="R5054" i="1"/>
  <c r="R5053" i="1"/>
  <c r="R5052" i="1"/>
  <c r="R5051" i="1"/>
  <c r="R5050" i="1"/>
  <c r="R5049" i="1"/>
  <c r="R5048" i="1"/>
  <c r="R5047" i="1"/>
  <c r="R5046" i="1"/>
  <c r="R5045" i="1"/>
  <c r="R5044" i="1"/>
  <c r="R5043" i="1"/>
  <c r="R5042" i="1"/>
  <c r="R5041" i="1"/>
  <c r="R5040" i="1"/>
  <c r="R5039" i="1"/>
  <c r="R5038" i="1"/>
  <c r="R5037" i="1"/>
  <c r="R5036" i="1"/>
  <c r="R5035" i="1"/>
  <c r="R5034" i="1"/>
  <c r="R5033" i="1"/>
  <c r="R5032" i="1"/>
  <c r="R5031" i="1"/>
  <c r="R5030" i="1"/>
  <c r="R5029" i="1"/>
  <c r="R5028" i="1"/>
  <c r="R5027" i="1"/>
  <c r="R5026" i="1"/>
  <c r="R5025" i="1"/>
  <c r="R5024" i="1"/>
  <c r="R5023" i="1"/>
  <c r="R5022" i="1"/>
  <c r="R5021" i="1"/>
  <c r="R5020" i="1"/>
  <c r="R5019" i="1"/>
  <c r="R5018" i="1"/>
  <c r="R5017" i="1"/>
  <c r="R5016" i="1"/>
  <c r="R5015" i="1"/>
  <c r="R5014" i="1" l="1"/>
  <c r="R5013" i="1"/>
  <c r="R5012" i="1"/>
  <c r="R5011" i="1"/>
  <c r="R5010" i="1"/>
  <c r="R5009" i="1"/>
  <c r="R5008" i="1"/>
  <c r="R5007" i="1"/>
  <c r="R5006" i="1"/>
  <c r="R5005" i="1"/>
  <c r="R5004" i="1"/>
  <c r="R5003" i="1"/>
  <c r="R5002" i="1"/>
  <c r="R5001" i="1"/>
  <c r="R5000" i="1"/>
  <c r="R4999" i="1"/>
  <c r="R4998" i="1"/>
  <c r="R4997" i="1"/>
  <c r="R4996" i="1"/>
  <c r="R4995" i="1"/>
  <c r="R4994" i="1"/>
  <c r="R4993" i="1"/>
  <c r="R4992" i="1"/>
  <c r="R4991" i="1"/>
  <c r="R4990" i="1"/>
  <c r="R4989" i="1"/>
  <c r="R4988" i="1"/>
  <c r="R4987" i="1"/>
  <c r="R4986" i="1"/>
  <c r="R4985" i="1"/>
  <c r="R4984" i="1"/>
  <c r="R4983" i="1"/>
  <c r="R4982" i="1"/>
  <c r="R4981" i="1"/>
  <c r="R4980" i="1"/>
  <c r="R4979" i="1"/>
  <c r="R4978" i="1"/>
  <c r="R4977" i="1"/>
  <c r="R4976" i="1"/>
  <c r="R4975" i="1"/>
  <c r="R4974" i="1"/>
  <c r="R4973" i="1"/>
  <c r="R4972" i="1"/>
  <c r="R4971" i="1"/>
  <c r="R4970" i="1"/>
  <c r="R4969" i="1"/>
  <c r="R4968" i="1"/>
  <c r="R4967" i="1"/>
  <c r="R4966" i="1"/>
  <c r="R4965" i="1"/>
  <c r="R4964" i="1"/>
  <c r="R4963" i="1"/>
  <c r="R4962" i="1"/>
  <c r="R4961" i="1"/>
  <c r="R4960" i="1"/>
  <c r="R4959" i="1"/>
  <c r="R4958" i="1"/>
  <c r="R4957" i="1"/>
  <c r="R4956" i="1"/>
  <c r="R4955" i="1"/>
  <c r="R4954" i="1"/>
  <c r="R4953" i="1"/>
  <c r="R4952" i="1"/>
  <c r="R4951" i="1"/>
  <c r="R4950" i="1"/>
  <c r="R4949" i="1"/>
  <c r="R4948" i="1"/>
  <c r="R4947" i="1"/>
  <c r="R4946" i="1"/>
  <c r="R4945" i="1"/>
  <c r="R4944" i="1"/>
  <c r="R4943" i="1"/>
  <c r="R4942" i="1"/>
  <c r="R4941" i="1"/>
  <c r="R4940" i="1"/>
  <c r="R4939" i="1"/>
  <c r="R4938" i="1"/>
  <c r="R4937" i="1"/>
  <c r="R4936" i="1"/>
  <c r="R4935" i="1"/>
  <c r="R4934" i="1"/>
  <c r="R4933" i="1"/>
  <c r="R4932" i="1"/>
  <c r="R4931" i="1"/>
  <c r="R4930" i="1"/>
  <c r="R4929" i="1"/>
  <c r="R4928" i="1"/>
  <c r="R4927" i="1"/>
  <c r="R4926" i="1"/>
  <c r="R4925" i="1"/>
  <c r="R4924" i="1"/>
  <c r="R4923" i="1"/>
  <c r="R4922" i="1"/>
  <c r="R4921" i="1"/>
  <c r="R4920" i="1"/>
  <c r="R4919" i="1"/>
  <c r="R4918" i="1"/>
  <c r="R4917" i="1"/>
  <c r="R4916" i="1"/>
  <c r="R4915" i="1"/>
  <c r="R4914" i="1"/>
  <c r="R4913" i="1"/>
  <c r="R4912" i="1"/>
  <c r="R4911" i="1"/>
  <c r="R4910" i="1"/>
  <c r="R4909" i="1"/>
  <c r="R4908" i="1"/>
  <c r="R4907" i="1"/>
  <c r="R4906" i="1"/>
  <c r="R4905" i="1"/>
  <c r="R4904" i="1"/>
  <c r="R4903" i="1"/>
  <c r="R4902" i="1"/>
  <c r="R4901" i="1"/>
  <c r="R4900" i="1"/>
  <c r="R4899" i="1"/>
  <c r="R4898" i="1"/>
  <c r="R4897" i="1"/>
  <c r="R4896" i="1"/>
  <c r="R4895" i="1"/>
  <c r="R4894" i="1"/>
  <c r="R4893" i="1"/>
  <c r="R4892" i="1"/>
  <c r="R4891" i="1"/>
  <c r="R4890" i="1"/>
  <c r="R4889" i="1"/>
  <c r="R4888" i="1"/>
  <c r="R4887" i="1"/>
  <c r="R4886" i="1"/>
  <c r="R4885" i="1"/>
  <c r="R4884" i="1"/>
  <c r="R4883" i="1"/>
  <c r="R4882" i="1"/>
  <c r="R4881" i="1"/>
  <c r="R4880" i="1"/>
  <c r="R4879" i="1"/>
  <c r="R4878" i="1"/>
  <c r="R4877" i="1"/>
  <c r="R4876" i="1"/>
  <c r="R4875" i="1"/>
  <c r="R4874" i="1"/>
  <c r="R4873" i="1"/>
  <c r="R4872" i="1"/>
  <c r="R4871" i="1"/>
  <c r="R4870" i="1"/>
  <c r="R4869" i="1"/>
  <c r="R4868" i="1"/>
  <c r="R4867" i="1"/>
  <c r="R4866" i="1"/>
  <c r="R4865" i="1"/>
  <c r="R4864" i="1"/>
  <c r="R4863" i="1"/>
  <c r="R4862" i="1"/>
  <c r="R4861" i="1"/>
  <c r="R4860" i="1"/>
  <c r="R4859" i="1"/>
  <c r="R4858" i="1"/>
  <c r="R4857" i="1"/>
  <c r="R4856" i="1"/>
  <c r="R4855" i="1"/>
  <c r="R4854" i="1"/>
  <c r="R4853" i="1"/>
  <c r="R4852" i="1"/>
  <c r="R4851" i="1"/>
  <c r="R4850" i="1"/>
  <c r="R4849" i="1"/>
  <c r="R4848" i="1"/>
  <c r="R4847" i="1"/>
  <c r="R4846" i="1"/>
  <c r="R4845" i="1"/>
  <c r="R4844" i="1"/>
  <c r="R4843" i="1"/>
  <c r="R4842" i="1"/>
  <c r="R4841" i="1"/>
  <c r="R4840" i="1"/>
  <c r="R4839" i="1"/>
  <c r="R4838" i="1"/>
  <c r="R4837" i="1"/>
  <c r="R4836" i="1"/>
  <c r="R4835" i="1"/>
  <c r="R4834" i="1"/>
  <c r="R4833" i="1"/>
  <c r="R4832" i="1"/>
  <c r="R4831" i="1"/>
  <c r="R4830" i="1"/>
  <c r="R4829" i="1"/>
  <c r="R4828" i="1"/>
  <c r="R4827" i="1"/>
  <c r="R4826" i="1"/>
  <c r="R4825" i="1"/>
  <c r="R4824" i="1"/>
  <c r="R4823" i="1"/>
  <c r="R4822" i="1"/>
  <c r="R4821" i="1"/>
  <c r="R4820" i="1"/>
  <c r="R4819" i="1"/>
  <c r="R4818" i="1"/>
  <c r="R4817" i="1"/>
  <c r="R4816" i="1"/>
  <c r="R4815" i="1"/>
  <c r="R4814" i="1"/>
  <c r="R4813" i="1"/>
  <c r="R4812" i="1"/>
  <c r="R4811" i="1"/>
  <c r="R4810" i="1"/>
  <c r="R4809" i="1"/>
  <c r="R4808" i="1"/>
  <c r="R4807" i="1"/>
  <c r="R4806" i="1"/>
  <c r="R4805" i="1"/>
  <c r="R4804" i="1"/>
  <c r="R4803" i="1"/>
  <c r="R4802" i="1"/>
  <c r="R4801" i="1"/>
  <c r="R4800" i="1"/>
  <c r="R4799" i="1"/>
  <c r="R4798" i="1"/>
  <c r="R4797" i="1"/>
  <c r="R4796" i="1"/>
  <c r="R4795" i="1"/>
  <c r="R4794" i="1"/>
  <c r="R4793" i="1"/>
  <c r="R4792" i="1"/>
  <c r="R4791" i="1"/>
  <c r="R4790" i="1"/>
  <c r="R4789" i="1"/>
  <c r="R4788" i="1"/>
  <c r="R4787" i="1"/>
  <c r="R4786" i="1"/>
  <c r="R4785" i="1"/>
  <c r="R4784" i="1"/>
  <c r="R4783" i="1"/>
  <c r="R4782" i="1"/>
  <c r="R4781" i="1"/>
  <c r="R4780" i="1"/>
  <c r="R4779" i="1"/>
  <c r="R4778" i="1"/>
  <c r="R4777" i="1"/>
  <c r="R4776" i="1"/>
  <c r="R4775" i="1"/>
  <c r="R4774" i="1"/>
  <c r="R4773" i="1"/>
  <c r="R4772" i="1"/>
  <c r="R4771" i="1"/>
  <c r="R4770" i="1"/>
  <c r="R4769" i="1"/>
  <c r="R4768" i="1"/>
  <c r="R4767" i="1"/>
  <c r="R4766" i="1"/>
  <c r="R4765" i="1"/>
  <c r="R4764" i="1"/>
  <c r="R4763" i="1"/>
  <c r="R4762" i="1"/>
  <c r="R4761" i="1"/>
  <c r="R4760" i="1"/>
  <c r="R4759" i="1"/>
  <c r="R4758" i="1"/>
  <c r="R4757" i="1"/>
  <c r="R4756" i="1"/>
  <c r="R4755" i="1"/>
  <c r="R4754" i="1"/>
  <c r="R4753" i="1"/>
  <c r="R4752" i="1"/>
  <c r="R4751" i="1"/>
  <c r="R4750" i="1"/>
  <c r="R4749" i="1"/>
  <c r="R4748" i="1"/>
  <c r="R4747" i="1"/>
  <c r="R4746" i="1"/>
  <c r="R4745" i="1"/>
  <c r="R4744" i="1"/>
  <c r="R4743" i="1"/>
  <c r="R4742" i="1"/>
  <c r="R4741" i="1"/>
  <c r="R4740" i="1"/>
  <c r="R4739" i="1"/>
  <c r="R4738" i="1"/>
  <c r="R4737" i="1"/>
  <c r="R4736" i="1"/>
  <c r="R4735" i="1"/>
  <c r="R4734" i="1"/>
  <c r="R4733" i="1"/>
  <c r="R4732" i="1"/>
  <c r="R4731" i="1"/>
  <c r="R4730" i="1"/>
  <c r="R4729" i="1"/>
  <c r="R4728" i="1"/>
  <c r="R4727" i="1"/>
  <c r="R4726" i="1"/>
  <c r="R4725" i="1"/>
  <c r="R4724" i="1"/>
  <c r="R4723" i="1"/>
  <c r="R4722" i="1"/>
  <c r="R4721" i="1"/>
  <c r="R4720" i="1"/>
  <c r="R4719" i="1"/>
  <c r="R4718" i="1"/>
  <c r="R4717" i="1"/>
  <c r="R4716" i="1"/>
  <c r="R4715" i="1"/>
  <c r="R4714" i="1"/>
  <c r="R4713" i="1"/>
  <c r="R4712" i="1"/>
  <c r="R4711" i="1"/>
  <c r="R4710" i="1"/>
  <c r="R4709" i="1"/>
  <c r="R4708" i="1"/>
  <c r="R4707" i="1"/>
  <c r="R4706" i="1"/>
  <c r="R4705" i="1"/>
  <c r="R4704" i="1"/>
  <c r="R4703" i="1"/>
  <c r="R4702" i="1"/>
  <c r="R4701" i="1"/>
  <c r="R4700" i="1"/>
  <c r="R4699" i="1"/>
  <c r="R4698" i="1"/>
  <c r="R4697" i="1"/>
  <c r="R4696" i="1"/>
  <c r="R4695" i="1"/>
  <c r="R4694" i="1"/>
  <c r="R4693" i="1"/>
  <c r="R4692" i="1"/>
  <c r="R4691" i="1"/>
  <c r="R4690" i="1"/>
  <c r="R4689" i="1"/>
  <c r="R4688" i="1"/>
  <c r="R4687" i="1"/>
  <c r="R4686" i="1"/>
  <c r="R4685" i="1"/>
  <c r="R4684" i="1"/>
  <c r="R4683" i="1"/>
  <c r="R4682" i="1"/>
  <c r="R4681" i="1"/>
  <c r="R4680" i="1"/>
  <c r="R4679" i="1"/>
  <c r="R4678" i="1"/>
  <c r="R4677" i="1"/>
  <c r="R4676" i="1"/>
  <c r="R4675" i="1"/>
  <c r="R4674" i="1"/>
  <c r="R4673" i="1"/>
  <c r="R4672" i="1"/>
  <c r="R4671" i="1"/>
  <c r="R4670" i="1"/>
  <c r="R4669" i="1"/>
  <c r="R4668" i="1"/>
  <c r="R4667" i="1"/>
  <c r="R4666" i="1"/>
  <c r="R4665" i="1"/>
  <c r="R4664" i="1"/>
  <c r="R4663" i="1"/>
  <c r="R4662" i="1"/>
  <c r="R4661" i="1"/>
  <c r="R4660" i="1"/>
  <c r="R4659" i="1"/>
  <c r="R4658" i="1"/>
  <c r="R4657" i="1"/>
  <c r="R4656" i="1"/>
  <c r="R4655" i="1"/>
  <c r="R4654" i="1"/>
  <c r="R4653" i="1"/>
  <c r="R4652" i="1"/>
  <c r="R4651" i="1"/>
  <c r="R4650" i="1"/>
  <c r="R4649" i="1"/>
  <c r="R4648" i="1"/>
  <c r="R4647" i="1"/>
  <c r="R4646" i="1"/>
  <c r="R4645" i="1"/>
  <c r="R4644" i="1"/>
  <c r="R4643" i="1"/>
  <c r="R4642" i="1"/>
  <c r="R4641" i="1"/>
  <c r="R4640" i="1"/>
  <c r="R4639" i="1"/>
  <c r="R4638" i="1"/>
  <c r="R4637" i="1"/>
  <c r="R4636" i="1"/>
  <c r="R4635" i="1"/>
  <c r="R4634" i="1"/>
  <c r="R4633" i="1"/>
  <c r="R4632" i="1"/>
  <c r="R4631" i="1"/>
  <c r="R4630" i="1"/>
  <c r="R4629" i="1"/>
  <c r="R4628" i="1"/>
  <c r="R4627" i="1"/>
  <c r="R4626" i="1"/>
  <c r="R4625" i="1"/>
  <c r="R4624" i="1"/>
  <c r="R4623" i="1"/>
  <c r="R4622" i="1"/>
  <c r="R4621" i="1"/>
  <c r="R4620" i="1"/>
  <c r="R4619" i="1"/>
  <c r="R4618" i="1"/>
  <c r="R4617" i="1"/>
  <c r="R4616" i="1"/>
  <c r="R4615" i="1"/>
  <c r="R4614" i="1"/>
  <c r="R4613" i="1"/>
  <c r="R4612" i="1"/>
  <c r="R4611" i="1"/>
  <c r="R4610" i="1"/>
  <c r="R4609" i="1"/>
  <c r="R4608" i="1"/>
  <c r="R4607" i="1"/>
  <c r="R4606" i="1"/>
  <c r="R4605" i="1"/>
  <c r="R4604" i="1"/>
  <c r="R4603" i="1"/>
  <c r="R4602" i="1"/>
  <c r="R4601" i="1"/>
  <c r="R4600" i="1"/>
  <c r="R4599" i="1"/>
  <c r="R4598" i="1"/>
  <c r="R4597" i="1"/>
  <c r="R4596" i="1"/>
  <c r="R4595" i="1"/>
  <c r="R4594" i="1"/>
  <c r="R4593" i="1"/>
  <c r="R4592" i="1"/>
  <c r="R4591" i="1"/>
  <c r="R4590" i="1"/>
  <c r="R4589" i="1"/>
  <c r="R4588" i="1"/>
  <c r="R4587" i="1"/>
  <c r="R4586" i="1"/>
  <c r="R4585" i="1"/>
  <c r="R4584" i="1"/>
  <c r="R4583" i="1"/>
  <c r="R4582" i="1"/>
  <c r="R4581" i="1"/>
  <c r="R4580" i="1"/>
  <c r="R4579" i="1"/>
  <c r="R4578" i="1"/>
  <c r="R4577" i="1"/>
  <c r="R4576" i="1"/>
  <c r="R4575" i="1"/>
  <c r="R4574" i="1"/>
  <c r="R4573" i="1"/>
  <c r="R4572" i="1"/>
  <c r="R4571" i="1"/>
  <c r="R4570" i="1"/>
  <c r="R4569" i="1"/>
  <c r="R4568" i="1"/>
  <c r="R4567" i="1"/>
  <c r="R4566" i="1"/>
  <c r="R4565" i="1"/>
  <c r="R4564" i="1"/>
  <c r="R4563" i="1"/>
  <c r="R4562" i="1"/>
  <c r="R4561" i="1"/>
  <c r="R4560" i="1"/>
  <c r="R4559" i="1"/>
  <c r="R4558" i="1"/>
  <c r="R4557" i="1"/>
  <c r="R4556" i="1"/>
  <c r="R4555" i="1"/>
  <c r="R4554" i="1"/>
  <c r="R4553" i="1"/>
  <c r="R4552" i="1"/>
  <c r="R4551" i="1"/>
  <c r="R4550" i="1"/>
  <c r="R4549" i="1"/>
  <c r="R4548" i="1"/>
  <c r="R4547" i="1"/>
  <c r="R4546" i="1"/>
  <c r="R4545" i="1"/>
  <c r="R4544" i="1"/>
  <c r="R4543" i="1"/>
  <c r="R4542" i="1"/>
  <c r="R4541" i="1"/>
  <c r="R4540" i="1"/>
  <c r="R4539" i="1"/>
  <c r="R4538" i="1"/>
  <c r="R4537" i="1"/>
  <c r="R4536" i="1"/>
  <c r="R4535" i="1"/>
  <c r="R4534" i="1"/>
  <c r="R4533" i="1"/>
  <c r="R4532" i="1"/>
  <c r="R4531" i="1"/>
  <c r="R4530" i="1"/>
  <c r="R4529" i="1"/>
  <c r="R4528" i="1"/>
  <c r="R4527" i="1"/>
  <c r="R4526" i="1"/>
  <c r="R4525" i="1"/>
  <c r="R4524" i="1"/>
  <c r="R4523" i="1"/>
  <c r="R4522" i="1"/>
  <c r="R4521" i="1"/>
  <c r="R4520" i="1"/>
  <c r="R4519" i="1"/>
  <c r="R4518" i="1"/>
  <c r="R4517" i="1"/>
  <c r="R4516" i="1"/>
  <c r="R4515" i="1"/>
  <c r="R4514" i="1"/>
  <c r="R4513" i="1"/>
  <c r="R4512" i="1"/>
  <c r="R4511" i="1"/>
  <c r="R4510" i="1"/>
  <c r="R4509" i="1"/>
  <c r="R4508" i="1"/>
  <c r="R4507" i="1"/>
  <c r="R4506" i="1"/>
  <c r="R4505" i="1"/>
  <c r="R4504" i="1"/>
  <c r="R4503" i="1"/>
  <c r="R4502" i="1"/>
  <c r="R4501" i="1"/>
  <c r="R4500" i="1"/>
  <c r="R4499" i="1"/>
  <c r="R4498" i="1"/>
  <c r="R4497" i="1"/>
  <c r="R4496" i="1"/>
  <c r="R4495" i="1"/>
  <c r="R4494" i="1"/>
  <c r="R4493" i="1"/>
  <c r="R4492" i="1"/>
  <c r="R4491" i="1"/>
  <c r="R4490" i="1"/>
  <c r="R4489" i="1"/>
  <c r="R4488" i="1"/>
  <c r="R4487" i="1"/>
  <c r="R4486" i="1"/>
  <c r="R4485" i="1"/>
  <c r="R4484" i="1"/>
  <c r="R4483" i="1"/>
  <c r="R4482" i="1"/>
  <c r="R4481" i="1"/>
  <c r="R4480" i="1"/>
  <c r="R4479" i="1"/>
  <c r="R4478" i="1"/>
  <c r="R4477" i="1"/>
  <c r="R4476" i="1"/>
  <c r="R4475" i="1"/>
  <c r="R4474" i="1"/>
  <c r="R4473" i="1"/>
  <c r="R4472" i="1"/>
  <c r="R4471" i="1"/>
  <c r="R4470" i="1"/>
  <c r="R4469" i="1"/>
  <c r="R4468" i="1"/>
  <c r="R4467" i="1"/>
  <c r="R4466" i="1"/>
  <c r="R4465" i="1"/>
  <c r="R4464" i="1"/>
  <c r="R4463" i="1"/>
  <c r="R4462" i="1"/>
  <c r="R4461" i="1"/>
  <c r="R4460" i="1"/>
  <c r="R4459" i="1"/>
  <c r="R4458" i="1"/>
  <c r="R4457" i="1"/>
  <c r="R4456" i="1"/>
  <c r="R4455" i="1"/>
  <c r="R4454" i="1"/>
  <c r="R4453" i="1"/>
  <c r="R4452" i="1"/>
  <c r="R4451" i="1"/>
  <c r="R4450" i="1"/>
  <c r="R4449" i="1"/>
  <c r="R4448" i="1"/>
  <c r="R4447" i="1"/>
  <c r="R4446" i="1"/>
  <c r="R4445" i="1"/>
  <c r="R4444" i="1"/>
  <c r="R4443" i="1"/>
  <c r="R4442" i="1"/>
  <c r="R4441" i="1"/>
  <c r="R4440" i="1"/>
  <c r="R4439" i="1"/>
  <c r="R4438" i="1"/>
  <c r="R4437" i="1"/>
  <c r="R4436" i="1"/>
  <c r="R4435" i="1"/>
  <c r="R4434" i="1"/>
  <c r="R4433" i="1"/>
  <c r="R4432" i="1"/>
  <c r="R4431" i="1"/>
  <c r="R4430" i="1"/>
  <c r="R4429" i="1"/>
  <c r="R4428" i="1"/>
  <c r="R4427" i="1"/>
  <c r="R4426" i="1"/>
  <c r="R4425" i="1"/>
  <c r="R4424" i="1"/>
  <c r="R4423" i="1"/>
  <c r="R4422" i="1"/>
  <c r="R4421" i="1"/>
  <c r="R4420" i="1"/>
  <c r="R4419" i="1"/>
  <c r="R4418" i="1"/>
  <c r="R4417" i="1"/>
  <c r="R4416" i="1"/>
  <c r="R4415" i="1"/>
  <c r="R4414" i="1"/>
  <c r="R4413" i="1"/>
  <c r="R4412" i="1"/>
  <c r="R4411" i="1"/>
  <c r="R4410" i="1"/>
  <c r="R4409" i="1"/>
  <c r="R4408" i="1"/>
  <c r="R4407" i="1"/>
  <c r="R4406" i="1"/>
  <c r="R4405" i="1"/>
  <c r="R4404" i="1"/>
  <c r="R4403" i="1"/>
  <c r="R4402" i="1"/>
  <c r="R4401" i="1"/>
  <c r="R4400" i="1"/>
  <c r="R4399" i="1"/>
  <c r="R4398" i="1"/>
  <c r="R4397" i="1"/>
  <c r="R4396" i="1"/>
  <c r="R4395" i="1"/>
  <c r="R4394" i="1"/>
  <c r="R4393" i="1"/>
  <c r="R4392" i="1"/>
  <c r="R4391" i="1"/>
  <c r="R4390" i="1"/>
  <c r="R4389" i="1"/>
  <c r="R4388" i="1"/>
  <c r="R4387" i="1"/>
  <c r="R4386" i="1"/>
  <c r="R4385" i="1"/>
  <c r="R4384" i="1"/>
  <c r="R4383" i="1"/>
  <c r="R4382" i="1"/>
  <c r="R4381" i="1"/>
  <c r="R4380" i="1"/>
  <c r="R4379" i="1"/>
  <c r="R4378" i="1"/>
  <c r="R4377" i="1"/>
  <c r="R4376" i="1"/>
  <c r="R4375" i="1"/>
  <c r="R4374" i="1"/>
  <c r="R4373" i="1"/>
  <c r="R4372" i="1"/>
  <c r="R4371" i="1"/>
  <c r="R4370" i="1"/>
  <c r="R4369" i="1"/>
  <c r="R4368" i="1"/>
  <c r="R4367" i="1"/>
  <c r="R4366" i="1"/>
  <c r="R4365" i="1"/>
  <c r="R4364" i="1"/>
  <c r="R4363" i="1"/>
  <c r="R4362" i="1"/>
  <c r="R4361" i="1"/>
  <c r="R4360" i="1"/>
  <c r="R4359" i="1"/>
  <c r="R4358" i="1"/>
  <c r="R4357" i="1"/>
  <c r="R4356" i="1"/>
  <c r="R4355" i="1"/>
  <c r="R4354" i="1"/>
  <c r="R4353" i="1"/>
  <c r="R4352" i="1"/>
  <c r="R4351" i="1"/>
  <c r="R4350" i="1"/>
  <c r="R4349" i="1"/>
  <c r="R4348" i="1"/>
  <c r="R4347" i="1"/>
  <c r="R4346" i="1"/>
  <c r="R4345" i="1"/>
  <c r="R4344" i="1"/>
  <c r="R4343" i="1"/>
  <c r="R4342" i="1"/>
  <c r="R4341" i="1"/>
  <c r="R4340" i="1"/>
  <c r="R4339" i="1"/>
  <c r="R4338" i="1"/>
  <c r="R4337" i="1"/>
  <c r="R4336" i="1"/>
  <c r="R4335" i="1"/>
  <c r="R4334" i="1"/>
  <c r="R4333" i="1"/>
  <c r="R4332" i="1"/>
  <c r="R4331" i="1"/>
  <c r="R4330" i="1"/>
  <c r="R4329" i="1"/>
  <c r="R4328" i="1"/>
  <c r="R4327" i="1"/>
  <c r="R4326" i="1"/>
  <c r="R4325" i="1"/>
  <c r="R4324" i="1"/>
  <c r="R4323" i="1"/>
  <c r="R4322" i="1"/>
  <c r="R4321" i="1"/>
  <c r="R4320" i="1"/>
  <c r="R4319" i="1"/>
  <c r="R4318" i="1"/>
  <c r="R4317" i="1"/>
  <c r="R4316" i="1"/>
  <c r="R4315" i="1"/>
  <c r="R4314" i="1"/>
  <c r="R4313" i="1"/>
  <c r="R4312" i="1"/>
  <c r="R4311" i="1"/>
  <c r="R4310" i="1"/>
  <c r="R4309" i="1"/>
  <c r="R4308" i="1"/>
  <c r="R4307" i="1"/>
  <c r="R4306" i="1"/>
  <c r="R4305" i="1"/>
  <c r="R4304" i="1"/>
  <c r="R4303" i="1"/>
  <c r="R4302" i="1"/>
  <c r="R4301" i="1"/>
  <c r="R4300" i="1"/>
  <c r="R4299" i="1"/>
  <c r="R4298" i="1"/>
  <c r="R4297" i="1"/>
  <c r="R4296" i="1"/>
  <c r="R4295" i="1"/>
  <c r="R4294" i="1"/>
  <c r="R4293" i="1"/>
  <c r="R4292" i="1"/>
  <c r="R4291" i="1"/>
  <c r="R4290" i="1"/>
  <c r="R4289" i="1"/>
  <c r="R4288" i="1"/>
  <c r="R4287" i="1"/>
  <c r="R4286" i="1"/>
  <c r="R4285" i="1"/>
  <c r="R4284" i="1"/>
  <c r="R4283" i="1"/>
  <c r="R4282" i="1"/>
  <c r="R4281" i="1"/>
  <c r="R4280" i="1"/>
  <c r="R4279" i="1"/>
  <c r="R4278" i="1"/>
  <c r="R4277" i="1"/>
  <c r="R4276" i="1"/>
  <c r="R4275" i="1"/>
  <c r="R4274" i="1"/>
  <c r="R4273" i="1"/>
  <c r="R4272" i="1"/>
  <c r="R4271" i="1"/>
  <c r="R4270" i="1"/>
  <c r="R4269" i="1"/>
  <c r="R4268" i="1"/>
  <c r="R4267" i="1"/>
  <c r="R4266" i="1"/>
  <c r="R4265" i="1"/>
  <c r="R4264" i="1"/>
  <c r="R4263" i="1"/>
  <c r="R4262" i="1"/>
  <c r="R4261" i="1"/>
  <c r="R4260" i="1"/>
  <c r="R4259" i="1"/>
  <c r="R4258" i="1"/>
  <c r="R4257" i="1"/>
  <c r="R4256" i="1"/>
  <c r="R4255" i="1"/>
  <c r="R4254" i="1"/>
  <c r="R4253" i="1"/>
  <c r="R4252" i="1"/>
  <c r="R4251" i="1"/>
  <c r="R4250" i="1"/>
  <c r="R4249" i="1"/>
  <c r="R4248" i="1"/>
  <c r="R4247" i="1"/>
  <c r="R4246" i="1"/>
  <c r="R4245" i="1"/>
  <c r="R4244" i="1"/>
  <c r="R4243" i="1"/>
  <c r="R4242" i="1"/>
  <c r="R4241" i="1"/>
  <c r="R4240" i="1"/>
  <c r="R4239" i="1"/>
  <c r="R4238" i="1"/>
  <c r="R4237" i="1"/>
  <c r="R4236" i="1"/>
  <c r="R4235" i="1"/>
  <c r="R4234" i="1"/>
  <c r="R4233" i="1"/>
  <c r="R4232" i="1"/>
  <c r="R4231" i="1"/>
  <c r="R4230" i="1"/>
  <c r="R4229" i="1"/>
  <c r="R4228" i="1"/>
  <c r="R4227" i="1"/>
  <c r="R4226" i="1"/>
  <c r="R4225" i="1"/>
  <c r="R4224" i="1"/>
  <c r="R4223" i="1"/>
  <c r="R4222" i="1"/>
  <c r="R4221" i="1"/>
  <c r="R4220" i="1"/>
  <c r="R4219" i="1"/>
  <c r="R4218" i="1"/>
  <c r="R4217" i="1"/>
  <c r="R4216" i="1"/>
  <c r="R4215" i="1"/>
  <c r="R4214" i="1"/>
  <c r="R4213" i="1"/>
  <c r="R4212" i="1"/>
  <c r="R4211" i="1"/>
  <c r="R4210" i="1"/>
  <c r="R4209" i="1"/>
  <c r="R4208" i="1"/>
  <c r="R4207" i="1"/>
  <c r="R4206" i="1"/>
  <c r="R4205" i="1"/>
  <c r="R4204" i="1"/>
  <c r="R4203" i="1"/>
  <c r="R4202" i="1"/>
  <c r="R4201" i="1"/>
  <c r="R4200" i="1"/>
  <c r="R4199" i="1"/>
  <c r="R4198" i="1"/>
  <c r="R4197" i="1"/>
  <c r="R4196" i="1"/>
  <c r="R4195" i="1"/>
  <c r="R4194" i="1"/>
  <c r="R4193" i="1"/>
  <c r="R4192" i="1"/>
  <c r="R4191" i="1"/>
  <c r="R4190" i="1"/>
  <c r="R4189" i="1"/>
  <c r="R4188" i="1"/>
  <c r="R4187" i="1"/>
  <c r="R4186" i="1"/>
  <c r="R4185" i="1"/>
  <c r="R4184" i="1"/>
  <c r="R4183" i="1"/>
  <c r="R4182" i="1"/>
  <c r="R4181" i="1"/>
  <c r="R4180" i="1"/>
  <c r="R4179" i="1"/>
  <c r="R4178" i="1"/>
  <c r="R4177" i="1"/>
  <c r="R4176" i="1"/>
  <c r="R4175" i="1"/>
  <c r="R4174" i="1"/>
  <c r="R4173" i="1"/>
  <c r="R4172" i="1"/>
  <c r="R4171" i="1"/>
  <c r="R4170" i="1"/>
  <c r="R4169" i="1"/>
  <c r="R4168" i="1"/>
  <c r="R4167" i="1"/>
  <c r="R4166" i="1"/>
  <c r="R4165" i="1"/>
  <c r="R4164" i="1"/>
  <c r="R4163" i="1"/>
  <c r="R4162" i="1"/>
  <c r="R4161" i="1"/>
  <c r="R4160" i="1"/>
  <c r="R4159" i="1"/>
  <c r="R4158" i="1"/>
  <c r="R4157" i="1"/>
  <c r="R4156" i="1"/>
  <c r="R4155" i="1"/>
  <c r="R4154" i="1"/>
  <c r="R4153" i="1"/>
  <c r="R4152" i="1"/>
  <c r="R4151" i="1"/>
  <c r="R4150" i="1"/>
  <c r="R4149" i="1"/>
  <c r="R4148" i="1"/>
  <c r="R4147" i="1"/>
  <c r="R4146" i="1"/>
  <c r="R4145" i="1"/>
  <c r="R4144" i="1"/>
  <c r="R4143" i="1"/>
  <c r="R4142" i="1"/>
  <c r="R4141" i="1"/>
  <c r="R4140" i="1"/>
  <c r="R4139" i="1"/>
  <c r="R4138" i="1"/>
  <c r="R4137" i="1"/>
  <c r="R4136" i="1"/>
  <c r="R4135" i="1"/>
  <c r="R4134" i="1"/>
  <c r="R4133" i="1"/>
  <c r="R4132" i="1"/>
  <c r="R4131" i="1"/>
  <c r="R4130" i="1"/>
  <c r="R4129" i="1"/>
  <c r="R4128" i="1"/>
  <c r="R4127" i="1"/>
  <c r="R4126" i="1"/>
  <c r="R4125" i="1"/>
  <c r="R4124" i="1"/>
  <c r="R4123" i="1"/>
  <c r="R4122" i="1"/>
  <c r="R4121" i="1"/>
  <c r="R4120" i="1"/>
  <c r="R4119" i="1"/>
  <c r="R4118" i="1"/>
  <c r="R4117" i="1"/>
  <c r="R4116" i="1"/>
  <c r="R4115" i="1"/>
  <c r="R4114" i="1"/>
  <c r="R4113" i="1"/>
  <c r="R4112" i="1"/>
  <c r="R4111" i="1"/>
  <c r="R4110" i="1"/>
  <c r="R4109" i="1"/>
  <c r="R4108" i="1"/>
  <c r="R4107" i="1"/>
  <c r="R4106" i="1"/>
  <c r="R4105" i="1"/>
  <c r="R4104" i="1"/>
  <c r="R4103" i="1"/>
  <c r="R4102" i="1"/>
  <c r="R4101" i="1"/>
  <c r="R4100" i="1"/>
  <c r="R4099" i="1"/>
  <c r="R4098" i="1"/>
  <c r="R4097" i="1"/>
  <c r="R4096" i="1"/>
  <c r="R4095" i="1"/>
  <c r="R4094" i="1"/>
  <c r="R4093" i="1"/>
  <c r="R4092" i="1"/>
  <c r="R4091" i="1"/>
  <c r="R4090" i="1"/>
  <c r="R4089" i="1"/>
  <c r="R4088" i="1"/>
  <c r="R4087" i="1"/>
  <c r="R4086" i="1"/>
  <c r="R4085" i="1"/>
  <c r="R4084" i="1"/>
  <c r="R4083" i="1"/>
  <c r="R4082" i="1"/>
  <c r="R4081" i="1"/>
  <c r="R4080" i="1"/>
  <c r="R4079" i="1"/>
  <c r="R4078" i="1"/>
  <c r="R4077" i="1"/>
  <c r="R4076" i="1"/>
  <c r="R4075" i="1"/>
  <c r="R4074" i="1"/>
  <c r="R4073" i="1"/>
  <c r="R4072" i="1"/>
  <c r="R4071" i="1"/>
  <c r="R4070" i="1"/>
  <c r="R4069" i="1"/>
  <c r="R4068" i="1"/>
  <c r="R4067" i="1"/>
  <c r="R4066" i="1"/>
  <c r="R4065" i="1"/>
  <c r="R4064" i="1"/>
  <c r="R4063" i="1"/>
  <c r="R4062" i="1"/>
  <c r="R4061" i="1"/>
  <c r="R4060" i="1"/>
  <c r="R4059" i="1"/>
  <c r="R4058" i="1"/>
  <c r="R4057" i="1"/>
  <c r="R4056" i="1"/>
  <c r="R4055" i="1"/>
  <c r="R4054" i="1"/>
  <c r="R4053" i="1"/>
  <c r="R4052" i="1"/>
  <c r="R4051" i="1"/>
  <c r="R4050" i="1"/>
  <c r="R4049" i="1"/>
  <c r="R4048" i="1"/>
  <c r="R4047" i="1"/>
  <c r="R4046" i="1"/>
  <c r="R4045" i="1"/>
  <c r="R4044" i="1"/>
  <c r="R4043" i="1"/>
  <c r="R4042" i="1"/>
  <c r="R4041" i="1"/>
  <c r="R4040" i="1"/>
  <c r="R4039" i="1"/>
  <c r="R4038" i="1"/>
  <c r="R4037" i="1"/>
  <c r="R4036" i="1"/>
  <c r="R4035" i="1"/>
  <c r="R4034" i="1"/>
  <c r="R4033" i="1"/>
  <c r="R4032" i="1"/>
  <c r="R4031" i="1"/>
  <c r="R4030" i="1"/>
  <c r="R4029" i="1"/>
  <c r="R4028" i="1"/>
  <c r="R4027" i="1"/>
  <c r="R4026" i="1"/>
  <c r="R4025" i="1"/>
  <c r="R4024" i="1"/>
  <c r="R4023" i="1"/>
  <c r="R4022" i="1"/>
  <c r="R4021" i="1"/>
  <c r="R4020" i="1"/>
  <c r="R4019" i="1"/>
  <c r="R4018" i="1"/>
  <c r="R4017" i="1"/>
  <c r="R4016" i="1"/>
  <c r="R4015" i="1"/>
  <c r="R4014" i="1"/>
  <c r="R4013" i="1"/>
  <c r="R4012" i="1"/>
  <c r="R4011" i="1"/>
  <c r="R4010" i="1"/>
  <c r="R4009" i="1"/>
  <c r="R4008" i="1"/>
  <c r="R4007" i="1"/>
  <c r="R4006" i="1"/>
  <c r="R4005" i="1"/>
  <c r="R4004" i="1"/>
  <c r="R4003" i="1"/>
  <c r="R4002" i="1"/>
  <c r="R4001" i="1"/>
  <c r="R4000" i="1"/>
  <c r="R3999" i="1"/>
  <c r="R3998" i="1"/>
  <c r="R3997" i="1"/>
  <c r="R3996" i="1"/>
  <c r="R3995" i="1"/>
  <c r="R3994" i="1"/>
  <c r="R3993" i="1"/>
  <c r="R3992" i="1"/>
  <c r="R3991" i="1"/>
  <c r="R3990" i="1"/>
  <c r="R3989" i="1"/>
  <c r="R3988" i="1"/>
  <c r="R3987" i="1"/>
  <c r="R3986" i="1"/>
  <c r="R3985" i="1"/>
  <c r="R3984" i="1"/>
  <c r="R3983" i="1"/>
  <c r="R3982" i="1"/>
  <c r="R3981" i="1"/>
  <c r="R3980" i="1"/>
  <c r="R3979" i="1"/>
  <c r="R3978" i="1"/>
  <c r="R3977" i="1"/>
  <c r="R3976" i="1"/>
  <c r="R3975" i="1"/>
  <c r="R3974" i="1"/>
  <c r="R3973" i="1"/>
  <c r="R3972" i="1"/>
  <c r="R3971" i="1"/>
  <c r="R3970" i="1"/>
  <c r="R3969" i="1"/>
  <c r="R3968" i="1"/>
  <c r="R3967" i="1"/>
  <c r="R3966" i="1"/>
  <c r="R3965" i="1"/>
  <c r="R3964" i="1"/>
  <c r="R3963" i="1"/>
  <c r="R3962" i="1"/>
  <c r="R3961" i="1"/>
  <c r="R3960" i="1"/>
  <c r="R3959" i="1"/>
  <c r="R3958" i="1"/>
  <c r="R3957" i="1"/>
  <c r="R3956" i="1"/>
  <c r="R3955" i="1"/>
  <c r="R3954" i="1"/>
  <c r="R3953" i="1"/>
  <c r="R3952" i="1"/>
  <c r="R3951" i="1"/>
  <c r="R3950" i="1"/>
  <c r="R3949" i="1"/>
  <c r="R3948" i="1"/>
  <c r="R3947" i="1"/>
  <c r="R3946" i="1"/>
  <c r="R3945" i="1"/>
  <c r="R3944" i="1"/>
  <c r="R3943" i="1"/>
  <c r="R3942" i="1"/>
  <c r="R3941" i="1"/>
  <c r="R3940" i="1"/>
  <c r="R3939" i="1"/>
  <c r="R3938" i="1"/>
  <c r="R3937" i="1"/>
  <c r="R3936" i="1"/>
  <c r="R3935" i="1"/>
  <c r="R3934" i="1"/>
  <c r="R3933" i="1"/>
  <c r="R3932" i="1"/>
  <c r="R3931" i="1"/>
  <c r="R3930" i="1"/>
  <c r="R3929" i="1"/>
  <c r="R3928" i="1"/>
  <c r="R3927" i="1"/>
  <c r="R3926" i="1"/>
  <c r="R3925" i="1"/>
  <c r="R3924" i="1"/>
  <c r="R3923" i="1"/>
  <c r="R3922" i="1"/>
  <c r="R3921" i="1"/>
  <c r="R3920" i="1"/>
  <c r="R3919" i="1"/>
  <c r="R3918" i="1"/>
  <c r="R3917" i="1"/>
  <c r="R3916" i="1"/>
  <c r="R3915" i="1"/>
  <c r="R3914" i="1"/>
  <c r="R3913" i="1"/>
  <c r="R3912" i="1"/>
  <c r="R3911" i="1"/>
  <c r="R3910" i="1"/>
  <c r="R3909" i="1"/>
  <c r="R3908" i="1"/>
  <c r="R3907" i="1"/>
  <c r="R3906" i="1"/>
  <c r="R3905" i="1"/>
  <c r="R3904" i="1"/>
  <c r="R3903" i="1"/>
  <c r="R3902" i="1"/>
  <c r="R3901" i="1"/>
  <c r="R3900" i="1"/>
  <c r="R3899" i="1"/>
  <c r="R3898" i="1"/>
  <c r="R3897" i="1"/>
  <c r="R3896" i="1"/>
  <c r="R3895" i="1"/>
  <c r="R3894" i="1"/>
  <c r="R3893" i="1"/>
  <c r="R3892" i="1"/>
  <c r="R3891" i="1"/>
  <c r="R3890" i="1"/>
  <c r="R3889" i="1"/>
  <c r="R3888" i="1"/>
  <c r="R3887" i="1"/>
  <c r="R3886" i="1"/>
  <c r="R3885" i="1"/>
  <c r="R3884" i="1"/>
  <c r="R3883" i="1"/>
  <c r="R3882" i="1"/>
  <c r="R3881" i="1"/>
  <c r="R3880" i="1"/>
  <c r="R3879" i="1"/>
  <c r="R3878" i="1"/>
  <c r="R3877" i="1"/>
  <c r="R3876" i="1"/>
  <c r="R3875" i="1"/>
  <c r="R3874" i="1"/>
  <c r="R3873" i="1"/>
  <c r="R3872" i="1"/>
  <c r="R3871" i="1"/>
  <c r="R3870" i="1"/>
  <c r="R3869" i="1"/>
  <c r="R3868" i="1"/>
  <c r="R3867" i="1"/>
  <c r="R3866" i="1"/>
  <c r="R3865" i="1"/>
  <c r="R3864" i="1"/>
  <c r="R3863" i="1"/>
  <c r="R3862" i="1"/>
  <c r="R3861" i="1"/>
  <c r="R3860" i="1"/>
  <c r="R3859" i="1"/>
  <c r="R3858" i="1"/>
  <c r="R3857" i="1"/>
  <c r="R3856" i="1"/>
  <c r="R3855" i="1"/>
  <c r="R3854" i="1"/>
  <c r="R3853" i="1"/>
  <c r="R3852" i="1"/>
  <c r="R3851" i="1"/>
  <c r="R3850" i="1"/>
  <c r="R3849" i="1"/>
  <c r="R3848" i="1"/>
  <c r="R3847" i="1"/>
  <c r="R3846" i="1"/>
  <c r="R3845" i="1"/>
  <c r="R3844" i="1"/>
  <c r="R3843" i="1"/>
  <c r="R3842" i="1"/>
  <c r="R3841" i="1"/>
  <c r="R3840" i="1"/>
  <c r="R3839" i="1"/>
  <c r="R3838" i="1"/>
  <c r="R3837" i="1"/>
  <c r="R3836" i="1"/>
  <c r="R3835" i="1"/>
  <c r="R3834" i="1"/>
  <c r="R3833" i="1"/>
  <c r="R3832" i="1"/>
  <c r="R3831" i="1"/>
  <c r="R3830" i="1"/>
  <c r="R3829" i="1"/>
  <c r="R3828" i="1"/>
  <c r="R3827" i="1"/>
  <c r="R3826" i="1"/>
  <c r="R3825" i="1"/>
  <c r="R3824" i="1"/>
  <c r="R3823" i="1"/>
  <c r="R3822" i="1"/>
  <c r="R3821" i="1"/>
  <c r="R3820" i="1"/>
  <c r="R3819" i="1"/>
  <c r="R3818" i="1"/>
  <c r="R3817" i="1"/>
  <c r="R3816" i="1"/>
  <c r="R3815" i="1"/>
  <c r="R3814" i="1"/>
  <c r="R3813" i="1"/>
  <c r="R3812" i="1"/>
  <c r="R3811" i="1"/>
  <c r="R3810" i="1"/>
  <c r="R3809" i="1"/>
  <c r="R3808" i="1"/>
  <c r="R3807" i="1"/>
  <c r="R3806" i="1"/>
  <c r="R3805" i="1"/>
  <c r="R3804" i="1"/>
  <c r="R3803" i="1"/>
  <c r="R3802" i="1"/>
  <c r="R3801" i="1"/>
  <c r="R3800" i="1"/>
  <c r="R3799" i="1"/>
  <c r="R3798" i="1"/>
  <c r="R3797" i="1"/>
  <c r="R3796" i="1"/>
  <c r="R3795" i="1"/>
  <c r="R3794" i="1"/>
  <c r="R3793" i="1"/>
  <c r="R3792" i="1"/>
  <c r="R3791" i="1"/>
  <c r="R3790" i="1"/>
  <c r="R3789" i="1"/>
  <c r="R3788" i="1"/>
  <c r="R3787" i="1"/>
  <c r="R3786" i="1"/>
  <c r="R3785" i="1"/>
  <c r="R3784" i="1"/>
  <c r="R3783" i="1"/>
  <c r="R3782" i="1"/>
  <c r="R3781" i="1"/>
  <c r="R3780" i="1"/>
  <c r="R3779" i="1"/>
  <c r="R3778" i="1"/>
  <c r="R3777" i="1"/>
  <c r="R3776" i="1"/>
  <c r="R3775" i="1"/>
  <c r="R3774" i="1"/>
  <c r="R3773" i="1"/>
  <c r="R3772" i="1"/>
  <c r="R3771" i="1"/>
  <c r="R3770" i="1"/>
  <c r="R3769" i="1"/>
  <c r="R3768" i="1"/>
  <c r="R3767" i="1"/>
  <c r="R3766" i="1"/>
  <c r="R3765" i="1"/>
  <c r="R3764" i="1"/>
  <c r="R3763" i="1"/>
  <c r="R3762" i="1"/>
  <c r="R3761" i="1"/>
  <c r="R3760" i="1"/>
  <c r="R3759" i="1"/>
  <c r="R3758" i="1"/>
  <c r="R3757" i="1"/>
  <c r="R3756" i="1"/>
  <c r="R3755" i="1"/>
  <c r="R3754" i="1"/>
  <c r="R3753" i="1"/>
  <c r="R3752" i="1"/>
  <c r="R3751" i="1"/>
  <c r="R3750" i="1"/>
  <c r="R3749" i="1"/>
  <c r="R3748" i="1"/>
  <c r="R3747" i="1"/>
  <c r="R3746" i="1"/>
  <c r="R3745" i="1"/>
  <c r="R3744" i="1"/>
  <c r="R3743" i="1"/>
  <c r="R3742" i="1"/>
  <c r="R3741" i="1"/>
  <c r="R3740" i="1"/>
  <c r="R3739" i="1"/>
  <c r="R3738" i="1"/>
  <c r="R3737" i="1"/>
  <c r="R3736" i="1"/>
  <c r="R3735" i="1"/>
  <c r="R3734" i="1"/>
  <c r="R3733" i="1"/>
  <c r="R3732" i="1"/>
  <c r="R3731" i="1"/>
  <c r="R3730" i="1"/>
  <c r="R3729" i="1"/>
  <c r="R3728" i="1"/>
  <c r="R3727" i="1"/>
  <c r="R3726" i="1"/>
  <c r="R3725" i="1"/>
  <c r="R3724" i="1"/>
  <c r="R3723" i="1"/>
  <c r="R3722" i="1"/>
  <c r="R3721" i="1"/>
  <c r="R3720" i="1"/>
  <c r="R3719" i="1"/>
  <c r="R3718" i="1"/>
  <c r="R3717" i="1"/>
  <c r="R3716" i="1"/>
  <c r="R3715" i="1"/>
  <c r="R3714" i="1"/>
  <c r="R3713" i="1"/>
  <c r="R3712" i="1"/>
  <c r="R3711" i="1"/>
  <c r="R3710" i="1"/>
  <c r="R3709" i="1"/>
  <c r="R3708" i="1"/>
  <c r="R3707" i="1"/>
  <c r="R3706" i="1"/>
  <c r="R3705" i="1"/>
  <c r="R3704" i="1"/>
  <c r="R3703" i="1"/>
  <c r="R3702" i="1"/>
  <c r="R3701" i="1"/>
  <c r="R3700" i="1"/>
  <c r="R3699" i="1"/>
  <c r="R3698" i="1"/>
  <c r="R3697" i="1"/>
  <c r="R3696" i="1"/>
  <c r="R3695" i="1"/>
  <c r="R3694" i="1"/>
  <c r="R3693" i="1"/>
  <c r="R3692" i="1"/>
  <c r="R3691" i="1"/>
  <c r="R3690" i="1"/>
  <c r="R3689" i="1"/>
  <c r="R3688" i="1"/>
  <c r="R3687" i="1"/>
  <c r="R3686" i="1"/>
  <c r="R3685" i="1"/>
  <c r="R3684" i="1"/>
  <c r="R3683" i="1"/>
  <c r="R3682" i="1"/>
  <c r="R3681" i="1"/>
  <c r="R3680" i="1"/>
  <c r="R3679" i="1"/>
  <c r="R3678" i="1"/>
  <c r="R3677" i="1"/>
  <c r="R3676" i="1"/>
  <c r="R3675" i="1"/>
  <c r="R3674" i="1"/>
  <c r="R3673" i="1"/>
  <c r="R3672" i="1"/>
  <c r="R3671" i="1"/>
  <c r="R3670" i="1"/>
  <c r="R3669" i="1"/>
  <c r="R3668" i="1"/>
  <c r="R3667" i="1"/>
  <c r="R3666" i="1"/>
  <c r="R3665" i="1"/>
  <c r="R3664" i="1"/>
  <c r="R3663" i="1"/>
  <c r="R3662" i="1"/>
  <c r="R3661" i="1"/>
  <c r="R3660" i="1"/>
  <c r="R3659" i="1"/>
  <c r="R3658" i="1"/>
  <c r="R3657" i="1"/>
  <c r="R3656" i="1"/>
  <c r="R3655" i="1"/>
  <c r="R3654" i="1"/>
  <c r="R3653" i="1"/>
  <c r="R3652" i="1"/>
  <c r="R3651" i="1"/>
  <c r="R3650" i="1"/>
  <c r="R3649" i="1"/>
  <c r="R3648" i="1"/>
  <c r="R3647" i="1"/>
  <c r="R3646" i="1"/>
  <c r="R3645" i="1"/>
  <c r="R3644" i="1"/>
  <c r="R3643" i="1"/>
  <c r="R3642" i="1"/>
  <c r="R3641" i="1"/>
  <c r="R3640" i="1"/>
  <c r="R3639" i="1"/>
  <c r="R3638" i="1"/>
  <c r="R3637" i="1"/>
  <c r="R3636" i="1"/>
  <c r="R3635" i="1"/>
  <c r="R3634" i="1"/>
  <c r="R3633" i="1"/>
  <c r="R3632" i="1"/>
  <c r="R3631" i="1"/>
  <c r="R3630" i="1"/>
  <c r="R3629" i="1"/>
  <c r="R3628" i="1"/>
  <c r="R3627" i="1"/>
  <c r="R3626" i="1"/>
  <c r="R3625" i="1"/>
  <c r="R3624" i="1"/>
  <c r="R3623" i="1"/>
  <c r="R3622" i="1"/>
  <c r="R3621" i="1"/>
  <c r="R3620" i="1"/>
  <c r="R3619" i="1"/>
  <c r="R3618" i="1"/>
  <c r="R3617" i="1"/>
  <c r="R3616" i="1"/>
  <c r="R3615" i="1"/>
  <c r="R3614" i="1"/>
  <c r="R3613" i="1"/>
  <c r="R3612" i="1"/>
  <c r="R3611" i="1"/>
  <c r="R3610" i="1"/>
  <c r="R3609" i="1"/>
  <c r="R3608" i="1"/>
  <c r="R3607" i="1"/>
  <c r="R3606" i="1"/>
  <c r="R3605" i="1"/>
  <c r="R3604" i="1"/>
  <c r="R3603" i="1"/>
  <c r="R3602" i="1"/>
  <c r="R3601" i="1"/>
  <c r="R3600" i="1"/>
  <c r="R3599" i="1"/>
  <c r="R3598" i="1"/>
  <c r="R3597" i="1"/>
  <c r="R3596" i="1"/>
  <c r="R3595" i="1"/>
  <c r="R3594" i="1"/>
  <c r="R3593" i="1"/>
  <c r="R3592" i="1"/>
  <c r="R3591" i="1"/>
  <c r="R3590" i="1"/>
  <c r="R3589" i="1"/>
  <c r="R3588" i="1"/>
  <c r="R3587" i="1"/>
  <c r="R3586" i="1"/>
  <c r="R3585" i="1"/>
  <c r="R3584" i="1"/>
  <c r="R3583" i="1"/>
  <c r="R3582" i="1"/>
  <c r="R3581" i="1"/>
  <c r="R3580" i="1"/>
  <c r="R3579" i="1"/>
  <c r="R3578" i="1"/>
  <c r="R3577" i="1"/>
  <c r="R3576" i="1"/>
  <c r="R3575" i="1"/>
  <c r="R3574" i="1"/>
  <c r="R3573" i="1"/>
  <c r="R3572" i="1"/>
  <c r="R3571" i="1"/>
  <c r="R3570" i="1"/>
  <c r="R3569" i="1"/>
  <c r="R3568" i="1"/>
  <c r="R3567" i="1"/>
  <c r="R3566" i="1"/>
  <c r="R3565" i="1"/>
  <c r="R3564" i="1"/>
  <c r="R3563" i="1"/>
  <c r="R3562" i="1"/>
  <c r="R3561" i="1"/>
  <c r="R3560" i="1"/>
  <c r="R3559" i="1"/>
  <c r="R3558" i="1"/>
  <c r="R3557" i="1"/>
  <c r="R3556" i="1"/>
  <c r="R3555" i="1"/>
  <c r="R3554" i="1"/>
  <c r="R3553" i="1"/>
  <c r="R3552" i="1"/>
  <c r="R3551" i="1"/>
  <c r="R3550" i="1"/>
  <c r="R3549" i="1"/>
  <c r="R3548" i="1"/>
  <c r="R3547" i="1"/>
  <c r="R3546" i="1"/>
  <c r="R3545" i="1"/>
  <c r="R3544" i="1"/>
  <c r="R3543" i="1"/>
  <c r="R3542" i="1"/>
  <c r="R3541" i="1"/>
  <c r="R3540" i="1"/>
  <c r="R3539" i="1"/>
  <c r="R3538" i="1"/>
  <c r="R3537" i="1"/>
  <c r="R3536" i="1"/>
  <c r="R3535" i="1"/>
  <c r="R3534" i="1"/>
  <c r="R3533" i="1"/>
  <c r="R3532" i="1"/>
  <c r="R3531" i="1"/>
  <c r="R3530" i="1"/>
  <c r="R3529" i="1"/>
  <c r="R3528" i="1"/>
  <c r="R3527" i="1"/>
  <c r="R3526" i="1"/>
  <c r="R3525" i="1"/>
  <c r="R3524" i="1"/>
  <c r="R3523" i="1"/>
  <c r="R3522" i="1"/>
  <c r="R3521" i="1"/>
  <c r="R3520" i="1"/>
  <c r="R3519" i="1"/>
  <c r="R3518" i="1"/>
  <c r="R3517" i="1"/>
  <c r="R3516" i="1"/>
  <c r="R3515" i="1"/>
  <c r="R3514" i="1"/>
  <c r="R3513" i="1"/>
  <c r="R3512" i="1"/>
  <c r="R3511" i="1"/>
  <c r="R3510" i="1"/>
  <c r="R3509" i="1"/>
  <c r="R3508" i="1"/>
  <c r="R3507" i="1"/>
  <c r="R3506" i="1"/>
  <c r="R3505" i="1"/>
  <c r="R3504" i="1"/>
  <c r="R3503" i="1"/>
  <c r="R3502" i="1"/>
  <c r="R3501" i="1"/>
  <c r="R3500" i="1"/>
  <c r="R3499" i="1"/>
  <c r="R3498" i="1"/>
  <c r="R3497" i="1"/>
  <c r="R3496" i="1"/>
  <c r="R3495" i="1"/>
  <c r="R3494" i="1"/>
  <c r="R3493" i="1"/>
  <c r="R3492" i="1"/>
  <c r="R3491" i="1"/>
  <c r="R3490" i="1"/>
  <c r="R3489" i="1"/>
  <c r="R3488" i="1"/>
  <c r="R3487" i="1"/>
  <c r="R3486" i="1"/>
  <c r="R3485" i="1"/>
  <c r="R3484" i="1"/>
  <c r="R3483" i="1"/>
  <c r="R3482" i="1"/>
  <c r="R3481" i="1"/>
  <c r="R3480" i="1"/>
  <c r="R3479" i="1"/>
  <c r="R3478" i="1"/>
  <c r="R3477" i="1"/>
  <c r="R3476" i="1"/>
  <c r="R3475" i="1"/>
  <c r="R3474" i="1"/>
  <c r="R3473" i="1"/>
  <c r="R3472" i="1"/>
  <c r="R3471" i="1"/>
  <c r="R3470" i="1"/>
  <c r="R3469" i="1"/>
  <c r="R3468" i="1"/>
  <c r="R3467" i="1"/>
  <c r="R3466" i="1"/>
  <c r="R3465" i="1"/>
  <c r="R3464" i="1"/>
  <c r="R3463" i="1"/>
  <c r="R3462" i="1"/>
  <c r="R3461" i="1"/>
  <c r="R3460" i="1"/>
  <c r="R3459" i="1"/>
  <c r="R3458" i="1"/>
  <c r="R3457" i="1"/>
  <c r="R3456" i="1"/>
  <c r="R3455" i="1"/>
  <c r="R3454" i="1"/>
  <c r="R3453" i="1"/>
  <c r="R3452" i="1"/>
  <c r="R3451" i="1"/>
  <c r="R3450" i="1"/>
  <c r="R3449" i="1"/>
  <c r="R3448" i="1"/>
  <c r="R3447" i="1"/>
  <c r="R3446" i="1"/>
  <c r="R3445" i="1"/>
  <c r="R3444" i="1"/>
  <c r="R3443" i="1"/>
  <c r="R3442" i="1"/>
  <c r="R3441" i="1"/>
  <c r="R3440" i="1"/>
  <c r="R3439" i="1"/>
  <c r="R3438" i="1"/>
  <c r="R3437" i="1"/>
  <c r="R3436" i="1"/>
  <c r="R3435" i="1"/>
  <c r="R3434" i="1"/>
  <c r="R3433" i="1"/>
  <c r="R3432" i="1"/>
  <c r="R3431" i="1"/>
  <c r="R3430" i="1"/>
  <c r="R3429" i="1"/>
  <c r="R3428" i="1"/>
  <c r="R3427" i="1"/>
  <c r="R3426" i="1"/>
  <c r="R3425" i="1"/>
  <c r="R3424" i="1"/>
  <c r="R3423" i="1"/>
  <c r="R3422" i="1"/>
  <c r="R3421" i="1"/>
  <c r="R3420" i="1"/>
  <c r="R3419" i="1"/>
  <c r="R3418" i="1"/>
  <c r="R3417" i="1"/>
  <c r="R3416" i="1"/>
  <c r="R3415" i="1"/>
  <c r="R3414" i="1"/>
  <c r="R3413" i="1"/>
  <c r="R3412" i="1"/>
  <c r="R3411" i="1"/>
  <c r="R3410" i="1"/>
  <c r="R3409" i="1"/>
  <c r="R3408" i="1"/>
  <c r="R3407" i="1"/>
  <c r="R3406" i="1"/>
  <c r="R3405" i="1"/>
  <c r="R3404" i="1"/>
  <c r="R3403" i="1"/>
  <c r="R3402" i="1"/>
  <c r="R3401" i="1"/>
  <c r="R3400" i="1"/>
  <c r="R3399" i="1"/>
  <c r="R3398" i="1"/>
  <c r="R3397" i="1"/>
  <c r="R3396" i="1"/>
  <c r="R3395" i="1"/>
  <c r="R3394" i="1"/>
  <c r="R3393" i="1"/>
  <c r="R3392" i="1"/>
  <c r="R3391" i="1"/>
  <c r="R3390" i="1"/>
  <c r="R3389" i="1"/>
  <c r="R3388" i="1"/>
  <c r="R3387" i="1"/>
  <c r="R3386" i="1"/>
  <c r="R3385" i="1"/>
  <c r="R3384" i="1"/>
  <c r="R3383" i="1"/>
  <c r="R3382" i="1"/>
  <c r="R3381" i="1"/>
  <c r="R3380" i="1"/>
  <c r="R3379" i="1"/>
  <c r="R3378" i="1"/>
  <c r="R3377" i="1"/>
  <c r="R3376" i="1"/>
  <c r="R3375" i="1"/>
  <c r="R3374" i="1"/>
  <c r="R3373" i="1"/>
  <c r="R3372" i="1"/>
  <c r="R3371" i="1"/>
  <c r="R3370" i="1"/>
  <c r="R3369" i="1"/>
  <c r="R3368" i="1"/>
  <c r="R3367" i="1"/>
  <c r="R3366" i="1"/>
  <c r="R3365" i="1"/>
  <c r="R3364" i="1"/>
  <c r="R3363" i="1"/>
  <c r="R3362" i="1"/>
  <c r="R3361" i="1"/>
  <c r="R3360" i="1"/>
  <c r="R3359" i="1"/>
  <c r="R3358" i="1"/>
  <c r="R3357" i="1"/>
  <c r="R3356" i="1"/>
  <c r="R3355" i="1"/>
  <c r="R3354" i="1"/>
  <c r="R3353" i="1"/>
  <c r="R3352" i="1"/>
  <c r="R3351" i="1"/>
  <c r="R3350" i="1"/>
  <c r="R3349" i="1"/>
  <c r="R3348" i="1"/>
  <c r="R3347" i="1"/>
  <c r="R3346" i="1"/>
  <c r="R3345" i="1"/>
  <c r="R3344" i="1"/>
  <c r="R3343" i="1"/>
  <c r="R3342" i="1"/>
  <c r="R3341" i="1"/>
  <c r="R3340" i="1"/>
  <c r="R3339" i="1"/>
  <c r="R3338" i="1"/>
  <c r="R3337" i="1"/>
  <c r="R3336" i="1"/>
  <c r="R3335" i="1"/>
  <c r="R3334" i="1"/>
  <c r="R3333" i="1"/>
  <c r="R3332" i="1"/>
  <c r="R3331" i="1"/>
  <c r="R3330" i="1"/>
  <c r="R3329" i="1"/>
  <c r="R3328" i="1"/>
  <c r="R3327" i="1"/>
  <c r="R3326" i="1"/>
  <c r="R3325" i="1"/>
  <c r="R3324" i="1"/>
  <c r="R3323" i="1"/>
  <c r="R3322" i="1"/>
  <c r="R3321" i="1"/>
  <c r="R3320" i="1"/>
  <c r="R3319" i="1"/>
  <c r="R3318" i="1"/>
  <c r="R3317" i="1"/>
  <c r="R3316" i="1"/>
  <c r="R3315" i="1"/>
  <c r="R3314" i="1"/>
  <c r="R3313" i="1"/>
  <c r="R3312" i="1"/>
  <c r="R3311" i="1"/>
  <c r="R3310" i="1"/>
  <c r="R3309" i="1"/>
  <c r="R3308" i="1"/>
  <c r="R3307" i="1"/>
  <c r="R3306" i="1"/>
  <c r="R3305" i="1"/>
  <c r="R3304" i="1"/>
  <c r="R3303" i="1"/>
  <c r="R3302" i="1"/>
  <c r="R3301" i="1"/>
  <c r="R3300" i="1"/>
  <c r="R3299" i="1"/>
  <c r="R3298" i="1"/>
  <c r="R3297" i="1"/>
  <c r="R3296" i="1"/>
  <c r="R3295" i="1"/>
  <c r="R3294" i="1"/>
  <c r="R3293" i="1"/>
  <c r="R3292" i="1"/>
  <c r="R3291" i="1"/>
  <c r="R3290" i="1"/>
  <c r="R3289" i="1"/>
  <c r="R3288" i="1"/>
  <c r="R3287" i="1"/>
  <c r="R3286" i="1"/>
  <c r="R3285" i="1"/>
  <c r="R3284" i="1"/>
  <c r="R3283" i="1"/>
  <c r="R3282" i="1"/>
  <c r="R3281" i="1"/>
  <c r="R3280" i="1"/>
  <c r="R3279" i="1"/>
  <c r="R3278" i="1"/>
  <c r="R3277" i="1"/>
  <c r="R3276" i="1"/>
  <c r="R3275" i="1"/>
  <c r="R3274" i="1"/>
  <c r="R3273" i="1"/>
  <c r="R3272" i="1"/>
  <c r="R3271" i="1"/>
  <c r="R3270" i="1"/>
  <c r="R3269" i="1"/>
  <c r="R3268" i="1"/>
  <c r="R3267" i="1"/>
  <c r="R3266" i="1"/>
  <c r="R3265" i="1"/>
  <c r="R3264" i="1"/>
  <c r="R3263" i="1"/>
  <c r="R3262" i="1"/>
  <c r="R3261" i="1"/>
  <c r="R3260" i="1"/>
  <c r="R3259" i="1"/>
  <c r="R3258" i="1"/>
  <c r="R3257" i="1"/>
  <c r="R3256" i="1"/>
  <c r="R3255" i="1"/>
  <c r="R3254" i="1"/>
  <c r="R3253" i="1"/>
  <c r="R3252" i="1"/>
  <c r="R3251" i="1"/>
  <c r="R3250" i="1"/>
  <c r="R3249" i="1"/>
  <c r="R3248" i="1"/>
  <c r="R3247" i="1"/>
  <c r="R3246" i="1"/>
  <c r="R3245" i="1"/>
  <c r="R3244" i="1"/>
  <c r="R3243" i="1"/>
  <c r="R3242" i="1"/>
  <c r="R3241" i="1"/>
  <c r="R3240" i="1"/>
  <c r="R3239" i="1"/>
  <c r="R3238" i="1"/>
  <c r="R3237" i="1"/>
  <c r="R3236" i="1"/>
  <c r="R3235" i="1"/>
  <c r="R3234" i="1"/>
  <c r="R3233" i="1"/>
  <c r="R3232" i="1"/>
  <c r="R3231" i="1"/>
  <c r="R3230" i="1"/>
  <c r="R3229" i="1"/>
  <c r="R3228" i="1"/>
  <c r="R3227" i="1"/>
  <c r="R3226" i="1"/>
  <c r="R3225" i="1"/>
  <c r="R3224" i="1"/>
  <c r="R3223" i="1"/>
  <c r="R3222" i="1"/>
  <c r="R3221" i="1"/>
  <c r="R3220" i="1"/>
  <c r="R3219" i="1"/>
  <c r="R3218" i="1"/>
  <c r="R3217" i="1"/>
  <c r="R3216" i="1"/>
  <c r="R3215" i="1"/>
  <c r="R3214" i="1"/>
  <c r="R3213" i="1"/>
  <c r="R3212" i="1"/>
  <c r="R3211" i="1"/>
  <c r="R3210" i="1"/>
  <c r="R3209" i="1"/>
  <c r="R3208" i="1"/>
  <c r="R3207" i="1"/>
  <c r="R3206" i="1"/>
  <c r="R3205" i="1"/>
  <c r="R3204" i="1"/>
  <c r="R3203" i="1"/>
  <c r="R3202" i="1"/>
  <c r="R3201" i="1"/>
  <c r="R3200" i="1"/>
  <c r="R3199" i="1"/>
  <c r="R3198" i="1"/>
  <c r="R3197" i="1"/>
  <c r="R3196" i="1"/>
  <c r="R3195" i="1"/>
  <c r="R3194" i="1"/>
  <c r="R3193" i="1"/>
  <c r="R3192" i="1"/>
  <c r="R3191" i="1"/>
  <c r="R3190" i="1"/>
  <c r="R3189" i="1"/>
  <c r="R3188" i="1"/>
  <c r="R3187" i="1"/>
  <c r="R3186" i="1"/>
  <c r="R3185" i="1"/>
  <c r="R3184" i="1"/>
  <c r="R3183" i="1"/>
  <c r="R3182" i="1"/>
  <c r="R3181" i="1"/>
  <c r="R3180" i="1"/>
  <c r="R3179" i="1"/>
  <c r="R3178" i="1"/>
  <c r="R3177" i="1"/>
  <c r="R3176" i="1"/>
  <c r="R3175" i="1"/>
  <c r="R3174" i="1"/>
  <c r="R3173" i="1"/>
  <c r="R3172" i="1"/>
  <c r="R3171" i="1"/>
  <c r="R3170" i="1"/>
  <c r="R3169" i="1"/>
  <c r="R3168" i="1"/>
  <c r="R3167" i="1"/>
  <c r="R3166" i="1"/>
  <c r="R3165" i="1"/>
  <c r="R3164" i="1"/>
  <c r="R3163" i="1"/>
  <c r="R3162" i="1"/>
  <c r="R3161" i="1"/>
  <c r="R3160" i="1"/>
  <c r="R3159" i="1"/>
  <c r="R3158" i="1"/>
  <c r="R3157" i="1"/>
  <c r="R3156" i="1"/>
  <c r="R3155" i="1"/>
  <c r="R3154" i="1"/>
  <c r="R3153" i="1"/>
  <c r="R3152" i="1"/>
  <c r="R3151" i="1"/>
  <c r="R3150" i="1"/>
  <c r="R3149" i="1"/>
  <c r="R3148" i="1"/>
  <c r="R3147" i="1"/>
  <c r="R3146" i="1"/>
  <c r="R3145" i="1"/>
  <c r="R3144" i="1"/>
  <c r="R3143" i="1"/>
  <c r="R3142" i="1"/>
  <c r="R3141" i="1"/>
  <c r="R3140" i="1"/>
  <c r="R3139" i="1"/>
  <c r="R3138" i="1"/>
  <c r="R3137" i="1"/>
  <c r="R3136" i="1"/>
  <c r="R3135" i="1"/>
  <c r="R3134" i="1"/>
  <c r="R3133" i="1"/>
  <c r="R3132" i="1"/>
  <c r="R3131" i="1"/>
  <c r="R3130" i="1"/>
  <c r="R3129" i="1"/>
  <c r="R3128" i="1"/>
  <c r="R3127" i="1"/>
  <c r="R3126" i="1"/>
  <c r="R3125" i="1"/>
  <c r="R3124" i="1"/>
  <c r="R3123" i="1"/>
  <c r="R3122" i="1"/>
  <c r="R3121" i="1"/>
  <c r="R3120" i="1"/>
  <c r="R3119" i="1"/>
  <c r="R3118" i="1"/>
  <c r="R3117" i="1"/>
  <c r="R3116" i="1"/>
  <c r="R3115" i="1"/>
  <c r="R3114" i="1"/>
  <c r="R3113" i="1"/>
  <c r="R3112" i="1"/>
  <c r="R3111" i="1"/>
  <c r="R3110" i="1"/>
  <c r="R3109" i="1"/>
  <c r="R3108" i="1"/>
  <c r="R3107" i="1"/>
  <c r="R3106" i="1"/>
  <c r="R3105" i="1"/>
  <c r="R3104" i="1"/>
  <c r="R3103" i="1"/>
  <c r="R3102" i="1"/>
  <c r="R3101" i="1"/>
  <c r="R3100" i="1"/>
  <c r="R3099" i="1"/>
  <c r="R3098" i="1"/>
  <c r="R3097" i="1"/>
  <c r="R3096" i="1"/>
  <c r="R3095" i="1"/>
  <c r="R3094" i="1"/>
  <c r="R3093" i="1"/>
  <c r="R3092" i="1"/>
  <c r="R3091" i="1"/>
  <c r="R3090" i="1"/>
  <c r="R3089" i="1"/>
  <c r="R3088" i="1"/>
  <c r="R3087" i="1"/>
  <c r="R3086" i="1"/>
  <c r="R3085" i="1"/>
  <c r="R3084" i="1"/>
  <c r="R3083" i="1"/>
  <c r="R3082" i="1"/>
  <c r="R3081" i="1"/>
  <c r="R3080" i="1"/>
  <c r="R3079" i="1"/>
  <c r="R3078" i="1"/>
  <c r="R3077" i="1"/>
  <c r="R3076" i="1"/>
  <c r="R3075" i="1"/>
  <c r="R3074" i="1"/>
  <c r="R3073" i="1"/>
  <c r="R3072" i="1"/>
  <c r="R3071" i="1"/>
  <c r="R3070" i="1"/>
  <c r="R3069" i="1"/>
  <c r="R3068" i="1"/>
  <c r="R3067" i="1"/>
  <c r="R3066" i="1"/>
  <c r="R3065" i="1"/>
  <c r="R3064" i="1"/>
  <c r="R3063" i="1"/>
  <c r="R3062" i="1"/>
  <c r="R3061" i="1"/>
  <c r="R3060" i="1"/>
  <c r="R3059" i="1"/>
  <c r="R3058" i="1"/>
  <c r="R3057" i="1"/>
  <c r="R3056" i="1"/>
  <c r="R3055" i="1"/>
  <c r="R3054" i="1"/>
  <c r="R3053" i="1"/>
  <c r="R3052" i="1"/>
  <c r="R3051" i="1"/>
  <c r="R3050" i="1"/>
  <c r="R3049" i="1"/>
  <c r="R3048" i="1"/>
  <c r="R3047" i="1"/>
  <c r="R3046" i="1"/>
  <c r="R3045" i="1"/>
  <c r="R3044" i="1"/>
  <c r="R3043" i="1"/>
  <c r="R3042" i="1"/>
  <c r="R3041" i="1"/>
  <c r="R3040" i="1"/>
  <c r="R3039" i="1"/>
  <c r="R3038" i="1"/>
  <c r="R3037" i="1"/>
  <c r="R3036" i="1"/>
  <c r="R3035" i="1"/>
  <c r="R3034" i="1"/>
  <c r="R3033" i="1"/>
  <c r="R3032" i="1"/>
  <c r="R3031" i="1"/>
  <c r="R3030" i="1"/>
  <c r="R3029" i="1"/>
  <c r="R3028" i="1"/>
  <c r="R3027" i="1"/>
  <c r="R3026" i="1"/>
  <c r="R3025" i="1"/>
  <c r="R3024" i="1"/>
  <c r="R3023" i="1"/>
  <c r="R3022" i="1"/>
  <c r="R3021" i="1"/>
  <c r="R3020" i="1"/>
  <c r="R3019" i="1"/>
  <c r="R3018" i="1"/>
  <c r="R3017" i="1"/>
  <c r="R3016" i="1"/>
  <c r="R3015" i="1"/>
  <c r="R3014" i="1"/>
  <c r="R3013" i="1"/>
  <c r="R3012" i="1"/>
  <c r="R3011" i="1"/>
  <c r="R3010" i="1"/>
  <c r="R3009" i="1"/>
  <c r="R3008" i="1"/>
  <c r="R3007" i="1"/>
  <c r="R3006" i="1"/>
  <c r="R3005" i="1"/>
  <c r="R3004" i="1"/>
  <c r="R3003" i="1"/>
  <c r="R3002" i="1"/>
  <c r="R3001" i="1"/>
  <c r="R3000" i="1"/>
  <c r="R2999" i="1"/>
  <c r="R2998" i="1"/>
  <c r="R2997" i="1"/>
  <c r="R2996" i="1"/>
  <c r="R2995" i="1"/>
  <c r="R2994" i="1"/>
  <c r="R2993" i="1"/>
  <c r="R2992" i="1"/>
  <c r="R2991" i="1"/>
  <c r="R2990" i="1"/>
  <c r="R2989" i="1"/>
  <c r="R2988" i="1"/>
  <c r="R2987" i="1"/>
  <c r="R2986" i="1"/>
  <c r="R2985" i="1"/>
  <c r="R2984" i="1"/>
  <c r="R2983" i="1"/>
  <c r="R2982" i="1"/>
  <c r="R2981" i="1"/>
  <c r="R2980" i="1"/>
  <c r="R2979" i="1"/>
  <c r="R2978" i="1"/>
  <c r="R2977" i="1"/>
  <c r="R2976" i="1"/>
  <c r="R2975" i="1"/>
  <c r="R2974" i="1"/>
  <c r="R2973" i="1"/>
  <c r="R2972" i="1"/>
  <c r="R2971" i="1"/>
  <c r="R2970" i="1"/>
  <c r="R2969" i="1"/>
  <c r="R2968" i="1"/>
  <c r="R2967" i="1"/>
  <c r="R2966" i="1"/>
  <c r="R2965" i="1"/>
  <c r="R2964" i="1"/>
  <c r="R2963" i="1"/>
  <c r="R2962" i="1"/>
  <c r="R2961" i="1"/>
  <c r="R2960" i="1"/>
  <c r="R2959" i="1"/>
  <c r="R2958" i="1"/>
  <c r="R2957" i="1"/>
  <c r="R2956" i="1"/>
  <c r="R2955" i="1"/>
  <c r="R2954" i="1"/>
  <c r="R2953" i="1"/>
  <c r="R2952" i="1"/>
  <c r="R2951" i="1"/>
  <c r="R2950" i="1"/>
  <c r="R2949" i="1"/>
  <c r="R2948" i="1"/>
  <c r="R2947" i="1"/>
  <c r="R2946" i="1"/>
  <c r="R2945" i="1"/>
  <c r="R2944" i="1"/>
  <c r="R2943" i="1"/>
  <c r="R2942" i="1"/>
  <c r="R2941" i="1"/>
  <c r="R2940" i="1"/>
  <c r="R2939" i="1"/>
  <c r="R2938" i="1"/>
  <c r="R2937" i="1"/>
  <c r="R2936" i="1"/>
  <c r="R2935" i="1"/>
  <c r="R2934" i="1"/>
  <c r="R2933" i="1"/>
  <c r="R2932" i="1"/>
  <c r="R2931" i="1"/>
  <c r="R2930" i="1"/>
  <c r="R2929" i="1"/>
  <c r="R2928" i="1"/>
  <c r="R2927" i="1"/>
  <c r="R2926" i="1"/>
  <c r="R2925" i="1"/>
  <c r="R2924" i="1"/>
  <c r="R2923" i="1"/>
  <c r="R2922" i="1"/>
  <c r="R2921" i="1"/>
  <c r="R2920" i="1"/>
  <c r="R2919" i="1"/>
  <c r="R2918" i="1"/>
  <c r="R2917" i="1"/>
  <c r="R2916" i="1"/>
  <c r="R2915" i="1"/>
  <c r="R2914" i="1"/>
  <c r="R2913" i="1"/>
  <c r="R2912" i="1"/>
  <c r="R2911" i="1"/>
  <c r="R2910" i="1"/>
  <c r="R2909" i="1"/>
  <c r="R2908" i="1"/>
  <c r="R2907" i="1"/>
  <c r="R2906" i="1"/>
  <c r="R2905" i="1"/>
  <c r="R2904" i="1"/>
  <c r="R2903" i="1"/>
  <c r="R2902" i="1"/>
  <c r="R2901" i="1"/>
  <c r="R2900" i="1"/>
  <c r="R2899" i="1"/>
  <c r="R2898" i="1"/>
  <c r="R2897" i="1"/>
  <c r="R2896" i="1"/>
  <c r="R2895" i="1"/>
  <c r="R2894" i="1"/>
  <c r="R2893" i="1"/>
  <c r="R2892" i="1"/>
  <c r="R2891" i="1"/>
  <c r="R2890" i="1"/>
  <c r="R2889" i="1"/>
  <c r="R2888" i="1"/>
  <c r="R2887" i="1"/>
  <c r="R2886" i="1"/>
  <c r="R2885" i="1"/>
  <c r="R2884" i="1"/>
  <c r="R2883" i="1"/>
  <c r="R2882" i="1"/>
  <c r="R2881" i="1"/>
  <c r="R2880" i="1"/>
  <c r="R2879" i="1"/>
  <c r="R2878" i="1"/>
  <c r="R2877" i="1"/>
  <c r="R2876" i="1"/>
  <c r="R2875" i="1"/>
  <c r="R2874" i="1"/>
  <c r="R2873" i="1"/>
  <c r="R2872" i="1"/>
  <c r="R2871" i="1"/>
  <c r="R2870" i="1"/>
  <c r="R2869" i="1"/>
  <c r="R2868" i="1"/>
  <c r="R2867" i="1"/>
  <c r="R2866" i="1"/>
  <c r="R2865" i="1"/>
  <c r="R2864" i="1"/>
  <c r="R2863" i="1"/>
  <c r="R2862" i="1"/>
  <c r="R2861" i="1"/>
  <c r="R2860" i="1"/>
  <c r="R2859" i="1"/>
  <c r="R2858" i="1"/>
  <c r="R2857" i="1"/>
  <c r="R2856" i="1"/>
  <c r="R2855" i="1"/>
  <c r="R2854" i="1"/>
  <c r="R2853" i="1"/>
  <c r="R2852" i="1"/>
  <c r="R2851" i="1"/>
  <c r="R2850" i="1"/>
  <c r="R2849" i="1"/>
  <c r="R2848" i="1"/>
  <c r="R2847" i="1"/>
  <c r="R2846" i="1"/>
  <c r="R2845" i="1"/>
  <c r="R2844" i="1"/>
  <c r="R2843" i="1"/>
  <c r="R2842" i="1"/>
  <c r="R2841" i="1"/>
  <c r="R2840" i="1"/>
  <c r="R2839" i="1"/>
  <c r="R2838" i="1"/>
  <c r="R2837" i="1"/>
  <c r="R2836" i="1"/>
  <c r="R2835" i="1"/>
  <c r="R2834" i="1"/>
  <c r="R2833" i="1"/>
  <c r="R2832" i="1"/>
  <c r="R2831" i="1"/>
  <c r="R2830" i="1"/>
  <c r="R2829" i="1"/>
  <c r="R2828" i="1"/>
  <c r="R2827" i="1"/>
  <c r="R2826" i="1"/>
  <c r="R2825" i="1"/>
  <c r="R2824" i="1"/>
  <c r="R2823" i="1"/>
  <c r="R2822" i="1"/>
  <c r="R2821" i="1"/>
  <c r="R2820" i="1"/>
  <c r="R2819" i="1"/>
  <c r="R2818" i="1"/>
  <c r="R2817" i="1"/>
  <c r="R2816" i="1"/>
  <c r="R2815" i="1"/>
  <c r="R2814" i="1"/>
  <c r="R2813" i="1"/>
  <c r="R2812" i="1"/>
  <c r="R2811" i="1"/>
  <c r="R2810" i="1"/>
  <c r="R2809" i="1"/>
  <c r="R2808" i="1"/>
  <c r="R2807" i="1"/>
  <c r="R2806" i="1"/>
  <c r="R2805" i="1"/>
  <c r="R2804" i="1"/>
  <c r="R2803" i="1"/>
  <c r="R2802" i="1"/>
  <c r="R2801" i="1"/>
  <c r="R2800" i="1"/>
  <c r="R2799" i="1"/>
  <c r="R2798" i="1"/>
  <c r="R2797" i="1"/>
  <c r="R2796" i="1"/>
  <c r="R2795" i="1"/>
  <c r="R2794" i="1"/>
  <c r="R2793" i="1"/>
  <c r="R2792" i="1"/>
  <c r="R2791" i="1"/>
  <c r="R2790" i="1"/>
  <c r="R2789" i="1"/>
  <c r="R2788" i="1"/>
  <c r="R2787" i="1"/>
  <c r="R2786" i="1"/>
  <c r="R2785" i="1"/>
  <c r="R2784" i="1"/>
  <c r="R2783" i="1"/>
  <c r="R2782" i="1"/>
  <c r="R2781" i="1"/>
  <c r="R2780" i="1"/>
  <c r="R2779" i="1"/>
  <c r="R2778" i="1"/>
  <c r="R2777" i="1"/>
  <c r="R2776" i="1"/>
  <c r="R2775" i="1"/>
  <c r="R2774" i="1"/>
  <c r="R2773" i="1"/>
  <c r="R2772" i="1"/>
  <c r="R2771" i="1"/>
  <c r="R2770" i="1"/>
  <c r="R2769" i="1"/>
  <c r="R2768" i="1"/>
  <c r="R2767" i="1"/>
  <c r="R2766" i="1"/>
  <c r="R2765" i="1"/>
  <c r="R2764" i="1"/>
  <c r="R2763" i="1"/>
  <c r="R2762" i="1"/>
  <c r="R2761" i="1"/>
  <c r="R2760" i="1"/>
  <c r="R2759" i="1"/>
  <c r="R2758" i="1"/>
  <c r="R2757" i="1"/>
  <c r="R2756" i="1"/>
  <c r="R2755" i="1"/>
  <c r="R2754" i="1"/>
  <c r="R2753" i="1"/>
  <c r="R2752" i="1"/>
  <c r="R2751" i="1"/>
  <c r="R2750" i="1"/>
  <c r="R2749" i="1"/>
  <c r="R2748" i="1"/>
  <c r="R2747" i="1"/>
  <c r="R2746" i="1"/>
  <c r="R2745" i="1"/>
  <c r="R2744" i="1"/>
  <c r="R2743" i="1"/>
  <c r="R2742" i="1"/>
  <c r="R2741" i="1"/>
  <c r="R2740" i="1"/>
  <c r="R2739" i="1"/>
  <c r="R2738" i="1"/>
  <c r="R2737" i="1"/>
  <c r="R2736" i="1"/>
  <c r="R2735" i="1"/>
  <c r="R2734" i="1"/>
  <c r="R2733" i="1"/>
  <c r="R2732" i="1"/>
  <c r="R2731" i="1"/>
  <c r="R2730" i="1"/>
  <c r="R2729" i="1"/>
  <c r="R2728" i="1"/>
  <c r="R2727" i="1"/>
  <c r="R2726" i="1"/>
  <c r="R2725" i="1"/>
  <c r="R2724" i="1"/>
  <c r="R2723" i="1"/>
  <c r="R2722" i="1"/>
  <c r="R2721" i="1"/>
  <c r="R2720" i="1"/>
  <c r="R2719" i="1"/>
  <c r="R2718" i="1"/>
  <c r="R2717" i="1"/>
  <c r="R2716" i="1"/>
  <c r="R2715" i="1"/>
  <c r="R2714" i="1"/>
  <c r="R2713" i="1"/>
  <c r="R2712" i="1"/>
  <c r="R2711" i="1"/>
  <c r="R2710" i="1"/>
  <c r="R2709" i="1"/>
  <c r="R2708" i="1"/>
  <c r="R2707" i="1"/>
  <c r="R2706" i="1"/>
  <c r="R2705" i="1"/>
  <c r="R2704" i="1"/>
  <c r="R2703" i="1"/>
  <c r="R2702" i="1"/>
  <c r="R2701" i="1"/>
  <c r="R2700" i="1"/>
  <c r="R2699" i="1"/>
  <c r="R2698" i="1"/>
  <c r="R2697" i="1"/>
  <c r="R2696" i="1"/>
  <c r="R2695" i="1"/>
  <c r="R2694" i="1"/>
  <c r="R2693" i="1"/>
  <c r="R2692" i="1"/>
  <c r="R2691" i="1"/>
  <c r="R2690" i="1"/>
  <c r="R2689" i="1"/>
  <c r="R2688" i="1"/>
  <c r="R2687" i="1"/>
  <c r="R2686" i="1"/>
  <c r="R2685" i="1"/>
  <c r="R2684" i="1"/>
  <c r="R2683" i="1"/>
  <c r="R2682" i="1"/>
  <c r="R2681" i="1"/>
  <c r="R2680" i="1"/>
  <c r="R2679" i="1"/>
  <c r="R2678" i="1"/>
  <c r="R2677" i="1"/>
  <c r="R2676" i="1"/>
  <c r="R2675" i="1"/>
  <c r="R2674" i="1"/>
  <c r="R2673" i="1"/>
  <c r="R2672" i="1"/>
  <c r="R2671" i="1"/>
  <c r="R2670" i="1"/>
  <c r="R2669" i="1"/>
  <c r="R2668" i="1"/>
  <c r="R2667" i="1"/>
  <c r="R2666" i="1"/>
  <c r="R2665" i="1"/>
  <c r="R2664" i="1"/>
  <c r="R2663" i="1"/>
  <c r="R2662" i="1"/>
  <c r="R2661" i="1"/>
  <c r="R2660" i="1"/>
  <c r="R2659" i="1"/>
  <c r="R2658" i="1"/>
  <c r="R2657" i="1"/>
  <c r="R2656" i="1"/>
  <c r="R2655" i="1"/>
  <c r="R2654" i="1"/>
  <c r="R2653" i="1"/>
  <c r="R2652" i="1"/>
  <c r="R2651" i="1"/>
  <c r="R2650" i="1"/>
  <c r="R2649" i="1"/>
  <c r="R2648" i="1"/>
  <c r="R2647" i="1"/>
  <c r="R2646" i="1"/>
  <c r="R2645" i="1"/>
  <c r="R2644" i="1"/>
  <c r="R2643" i="1"/>
  <c r="R2642" i="1"/>
  <c r="R2641" i="1"/>
  <c r="R2640" i="1"/>
  <c r="R2639" i="1"/>
  <c r="R2638" i="1"/>
  <c r="R2637" i="1"/>
  <c r="R2636" i="1"/>
  <c r="R2635" i="1"/>
  <c r="R2634" i="1"/>
  <c r="R2633" i="1"/>
  <c r="R2632" i="1"/>
  <c r="R2631" i="1"/>
  <c r="R2630" i="1"/>
  <c r="R2629" i="1"/>
  <c r="R2628" i="1"/>
  <c r="R2627" i="1"/>
  <c r="R2626" i="1"/>
  <c r="R2625" i="1"/>
  <c r="R2624" i="1"/>
  <c r="R2623" i="1"/>
  <c r="R2622" i="1"/>
  <c r="R2621" i="1"/>
  <c r="R2620" i="1"/>
  <c r="R2619" i="1"/>
  <c r="R2618" i="1"/>
  <c r="R2617" i="1"/>
  <c r="R2616" i="1"/>
  <c r="R2615" i="1"/>
  <c r="R2614" i="1"/>
  <c r="R2613" i="1"/>
  <c r="R2612" i="1"/>
  <c r="R2611" i="1"/>
  <c r="R2610" i="1"/>
  <c r="R2609" i="1"/>
  <c r="R2608" i="1"/>
  <c r="R2607" i="1"/>
  <c r="R2606" i="1"/>
  <c r="R2605" i="1"/>
  <c r="R2604" i="1"/>
  <c r="R2603" i="1"/>
  <c r="R2602" i="1"/>
  <c r="R2601" i="1"/>
  <c r="R2600" i="1"/>
  <c r="R2599" i="1"/>
  <c r="R2598" i="1"/>
  <c r="R2597" i="1"/>
  <c r="R2596" i="1"/>
  <c r="R2595" i="1"/>
  <c r="R2594" i="1"/>
  <c r="R2593" i="1"/>
  <c r="R2592" i="1"/>
  <c r="R2591" i="1"/>
  <c r="R2590" i="1"/>
  <c r="R2589" i="1"/>
  <c r="R2588" i="1"/>
  <c r="R2587" i="1"/>
  <c r="R2586" i="1"/>
  <c r="R2585" i="1"/>
  <c r="R2584" i="1"/>
  <c r="R2583" i="1"/>
  <c r="R2582" i="1"/>
  <c r="R2581" i="1"/>
  <c r="R2580" i="1"/>
  <c r="R2579" i="1"/>
  <c r="R2578" i="1"/>
  <c r="R2577" i="1"/>
  <c r="R2576" i="1"/>
  <c r="R2575" i="1"/>
  <c r="R2574" i="1"/>
  <c r="R2573" i="1"/>
  <c r="R2572" i="1"/>
  <c r="R2571" i="1"/>
  <c r="R2570" i="1"/>
  <c r="R2569" i="1"/>
  <c r="R2568" i="1"/>
  <c r="R2567" i="1"/>
  <c r="R2566" i="1"/>
  <c r="R2565" i="1"/>
  <c r="R2564" i="1"/>
  <c r="R2563" i="1"/>
  <c r="R2562" i="1"/>
  <c r="R2561" i="1"/>
  <c r="R2560" i="1"/>
  <c r="R2559" i="1"/>
  <c r="R2558" i="1"/>
  <c r="R2557" i="1"/>
  <c r="R2556" i="1"/>
  <c r="R2555" i="1"/>
  <c r="R2554" i="1"/>
  <c r="R2553" i="1"/>
  <c r="R2552" i="1"/>
  <c r="R2551" i="1"/>
  <c r="R2550" i="1"/>
  <c r="R2549" i="1"/>
  <c r="R2548" i="1"/>
  <c r="R2547" i="1"/>
  <c r="R2546" i="1"/>
  <c r="R2545" i="1"/>
  <c r="R2544" i="1"/>
  <c r="R2543" i="1"/>
  <c r="R2542" i="1"/>
  <c r="R2541" i="1"/>
  <c r="R2540" i="1"/>
  <c r="R2539" i="1"/>
  <c r="R2538" i="1"/>
  <c r="R2537" i="1"/>
  <c r="R2536" i="1"/>
  <c r="R2535" i="1"/>
  <c r="R2534" i="1"/>
  <c r="R2533" i="1"/>
  <c r="R2532" i="1"/>
  <c r="R2531" i="1"/>
  <c r="R2530" i="1"/>
  <c r="R2529" i="1"/>
  <c r="R2528" i="1"/>
  <c r="R2527" i="1"/>
  <c r="R2526" i="1"/>
  <c r="R2525" i="1"/>
  <c r="R2524" i="1"/>
  <c r="R2523" i="1"/>
  <c r="R2522" i="1"/>
  <c r="R2521" i="1"/>
  <c r="R2520" i="1"/>
  <c r="R2519" i="1"/>
  <c r="R2518" i="1"/>
  <c r="R2517" i="1"/>
  <c r="R2516" i="1"/>
  <c r="R2515" i="1"/>
  <c r="R2514" i="1"/>
  <c r="R2513" i="1"/>
  <c r="R2512" i="1"/>
  <c r="R2511" i="1"/>
  <c r="R2510" i="1"/>
  <c r="R2509" i="1"/>
  <c r="R2508" i="1"/>
  <c r="R2507" i="1"/>
  <c r="R2506" i="1"/>
  <c r="R2505" i="1"/>
  <c r="R2504" i="1"/>
  <c r="R2503" i="1"/>
  <c r="R2502" i="1"/>
  <c r="R2501" i="1"/>
  <c r="R2500" i="1"/>
  <c r="R2499" i="1"/>
  <c r="R2498" i="1"/>
  <c r="R2497" i="1"/>
  <c r="R2496" i="1"/>
  <c r="R2495" i="1"/>
  <c r="R2494" i="1"/>
  <c r="R2493" i="1"/>
  <c r="R2492" i="1"/>
  <c r="R2491" i="1"/>
  <c r="R2490" i="1"/>
  <c r="R2489" i="1"/>
  <c r="R2488" i="1"/>
  <c r="R2487" i="1"/>
  <c r="R2486" i="1"/>
  <c r="R2485" i="1"/>
  <c r="R2484" i="1"/>
  <c r="R2483" i="1"/>
  <c r="R2482" i="1"/>
  <c r="R2481" i="1"/>
  <c r="R2480" i="1"/>
  <c r="R2479" i="1"/>
  <c r="R2478" i="1"/>
  <c r="R2477" i="1"/>
  <c r="R2476" i="1"/>
  <c r="R2475" i="1"/>
  <c r="R2474" i="1"/>
  <c r="R2473" i="1"/>
  <c r="R2472" i="1"/>
  <c r="R2471" i="1"/>
  <c r="R2470" i="1"/>
  <c r="R2469" i="1"/>
  <c r="R2468" i="1"/>
  <c r="R2467" i="1"/>
  <c r="R2466" i="1"/>
  <c r="R2465" i="1"/>
  <c r="R2464" i="1"/>
  <c r="R2463" i="1"/>
  <c r="R2462" i="1"/>
  <c r="R2461" i="1"/>
  <c r="R2460" i="1"/>
  <c r="R2459" i="1"/>
  <c r="R2458" i="1"/>
  <c r="R2457" i="1"/>
  <c r="R2456" i="1"/>
  <c r="R2455" i="1"/>
  <c r="R2454" i="1"/>
  <c r="R2453" i="1"/>
  <c r="R2452" i="1"/>
  <c r="R2451" i="1"/>
  <c r="R2450" i="1"/>
  <c r="R2449" i="1"/>
  <c r="R2448" i="1"/>
  <c r="R2447" i="1"/>
  <c r="R2446" i="1"/>
  <c r="R2445" i="1"/>
  <c r="R2444" i="1"/>
  <c r="R2443" i="1"/>
  <c r="R2442" i="1"/>
  <c r="R2441" i="1"/>
  <c r="R2440" i="1"/>
  <c r="R2439" i="1"/>
  <c r="R2438" i="1"/>
  <c r="R2437" i="1"/>
  <c r="R2436" i="1"/>
  <c r="R2435" i="1"/>
  <c r="R2434" i="1"/>
  <c r="R2433" i="1"/>
  <c r="R2432" i="1"/>
  <c r="R2431" i="1"/>
  <c r="R2430" i="1"/>
  <c r="R2429" i="1"/>
  <c r="R2428" i="1"/>
  <c r="R2427" i="1"/>
  <c r="R2426" i="1"/>
  <c r="R2425" i="1"/>
  <c r="R2424" i="1"/>
  <c r="R2423" i="1"/>
  <c r="R2422" i="1"/>
  <c r="R2421" i="1"/>
  <c r="R2420" i="1"/>
  <c r="R2419" i="1"/>
  <c r="R2418" i="1"/>
  <c r="R2417" i="1"/>
  <c r="R2416" i="1"/>
  <c r="R2415" i="1"/>
  <c r="R2414" i="1"/>
  <c r="R2413" i="1"/>
  <c r="R2412" i="1"/>
  <c r="R2411" i="1"/>
  <c r="R2410" i="1"/>
  <c r="R2409" i="1"/>
  <c r="R2408" i="1"/>
  <c r="R2407" i="1"/>
  <c r="R2406" i="1"/>
  <c r="R2405" i="1"/>
  <c r="R2404" i="1"/>
  <c r="R2403" i="1"/>
  <c r="R2402" i="1"/>
  <c r="R2401" i="1"/>
  <c r="R2400" i="1"/>
  <c r="R2399" i="1"/>
  <c r="R2398" i="1"/>
  <c r="R2397" i="1"/>
  <c r="R2396" i="1"/>
  <c r="R2395" i="1"/>
  <c r="R2394" i="1"/>
  <c r="R2393" i="1"/>
  <c r="R2392" i="1"/>
  <c r="R2391" i="1"/>
  <c r="R2390" i="1"/>
  <c r="R2389" i="1"/>
  <c r="R2388" i="1"/>
  <c r="R2387" i="1"/>
  <c r="R2386" i="1"/>
  <c r="R2385" i="1"/>
  <c r="R2384" i="1"/>
  <c r="R2383" i="1"/>
  <c r="R2382" i="1"/>
  <c r="R2381" i="1"/>
  <c r="R2380" i="1"/>
  <c r="R2379" i="1"/>
  <c r="R2378" i="1"/>
  <c r="R2377" i="1"/>
  <c r="R2376" i="1"/>
  <c r="R2375" i="1"/>
  <c r="R2374" i="1"/>
  <c r="R2373" i="1"/>
  <c r="R2372" i="1"/>
  <c r="R2371" i="1"/>
  <c r="R2370" i="1"/>
  <c r="R2369" i="1"/>
  <c r="R2368" i="1"/>
  <c r="R2367" i="1"/>
  <c r="R2366" i="1"/>
  <c r="R2365" i="1"/>
  <c r="R2364" i="1"/>
  <c r="R2363" i="1"/>
  <c r="R2362" i="1"/>
  <c r="R2361" i="1"/>
  <c r="R2360" i="1"/>
  <c r="R2359" i="1"/>
  <c r="R2358" i="1"/>
  <c r="R2357" i="1"/>
  <c r="R2356" i="1"/>
  <c r="R2355" i="1"/>
  <c r="R2354" i="1"/>
  <c r="R2353" i="1"/>
  <c r="R2352" i="1"/>
  <c r="R2351" i="1"/>
  <c r="R2350" i="1"/>
  <c r="R2349" i="1"/>
  <c r="R2348" i="1"/>
  <c r="R2347" i="1"/>
  <c r="R2346" i="1"/>
  <c r="R2345" i="1"/>
  <c r="R2344" i="1"/>
  <c r="R2343" i="1"/>
  <c r="R2342" i="1"/>
  <c r="R2341" i="1"/>
  <c r="R2340" i="1"/>
  <c r="R2339" i="1"/>
  <c r="R2338" i="1"/>
  <c r="R2337" i="1"/>
  <c r="R2336" i="1"/>
  <c r="R2335" i="1"/>
  <c r="R2334" i="1"/>
  <c r="R2333" i="1"/>
  <c r="R2332" i="1"/>
  <c r="R2331" i="1"/>
  <c r="R2330" i="1"/>
  <c r="R2329" i="1"/>
  <c r="R2328" i="1"/>
  <c r="R2327" i="1"/>
  <c r="R2326" i="1"/>
  <c r="R2325" i="1"/>
  <c r="R2324" i="1"/>
  <c r="R2323" i="1"/>
  <c r="R2322" i="1"/>
  <c r="R2321" i="1"/>
  <c r="R2320" i="1"/>
  <c r="R2319" i="1"/>
  <c r="R2318" i="1"/>
  <c r="R2317" i="1"/>
  <c r="R2316" i="1"/>
  <c r="R2315" i="1"/>
  <c r="R2314" i="1"/>
  <c r="R2313" i="1"/>
  <c r="R2312" i="1"/>
  <c r="R2311" i="1"/>
  <c r="R2310" i="1"/>
  <c r="R2309" i="1"/>
  <c r="R2308" i="1"/>
  <c r="R2307" i="1"/>
  <c r="R2306" i="1"/>
  <c r="R2305" i="1"/>
  <c r="R2304" i="1"/>
  <c r="R2303" i="1"/>
  <c r="R2302" i="1"/>
  <c r="R2301" i="1"/>
  <c r="R2300" i="1"/>
  <c r="R2299" i="1"/>
  <c r="R2298" i="1"/>
  <c r="R2297" i="1"/>
  <c r="R2296" i="1"/>
  <c r="R2295" i="1"/>
  <c r="R2294" i="1"/>
  <c r="R2293" i="1"/>
  <c r="R2292" i="1"/>
  <c r="R2291" i="1"/>
  <c r="R2290" i="1"/>
  <c r="R2289" i="1"/>
  <c r="R2288" i="1"/>
  <c r="R2287" i="1"/>
  <c r="R2286" i="1"/>
  <c r="R2285" i="1"/>
  <c r="R2284" i="1"/>
  <c r="R2283" i="1"/>
  <c r="R2282" i="1"/>
  <c r="R2281" i="1"/>
  <c r="R2280" i="1"/>
  <c r="R2279" i="1"/>
  <c r="R2278" i="1"/>
  <c r="R2277" i="1"/>
  <c r="R2276" i="1"/>
  <c r="R2275" i="1"/>
  <c r="R2274" i="1"/>
  <c r="R2273" i="1"/>
  <c r="R2272" i="1"/>
  <c r="R2271" i="1"/>
  <c r="R2270" i="1"/>
  <c r="R2269" i="1"/>
  <c r="R2268" i="1"/>
  <c r="R2267" i="1"/>
  <c r="R2266" i="1"/>
  <c r="R2265" i="1"/>
  <c r="R2264" i="1"/>
  <c r="R2263" i="1"/>
  <c r="R2262" i="1"/>
  <c r="R2261" i="1"/>
  <c r="R2260" i="1"/>
  <c r="R2259" i="1"/>
  <c r="R2258" i="1"/>
  <c r="R2257" i="1"/>
  <c r="R2256" i="1"/>
  <c r="R2255" i="1"/>
  <c r="R2254" i="1"/>
  <c r="R2253" i="1"/>
  <c r="R2252" i="1"/>
  <c r="R2251" i="1"/>
  <c r="R2250" i="1"/>
  <c r="R2249" i="1"/>
  <c r="R2248" i="1"/>
  <c r="R2247" i="1"/>
  <c r="R2246" i="1"/>
  <c r="R2245" i="1"/>
  <c r="R2244" i="1"/>
  <c r="R2243" i="1"/>
  <c r="R2242" i="1"/>
  <c r="R2241" i="1"/>
  <c r="R2240" i="1"/>
  <c r="R2239" i="1"/>
  <c r="R2238" i="1"/>
  <c r="R2237" i="1"/>
  <c r="R2236" i="1"/>
  <c r="R2235" i="1"/>
  <c r="R2234" i="1"/>
  <c r="R2233" i="1"/>
  <c r="R2232" i="1"/>
  <c r="R2231" i="1"/>
  <c r="R2230" i="1"/>
  <c r="R2229" i="1"/>
  <c r="R2228" i="1"/>
  <c r="R2227" i="1"/>
  <c r="R2226" i="1"/>
  <c r="R2225" i="1"/>
  <c r="R2224" i="1"/>
  <c r="R2223" i="1"/>
  <c r="R2222" i="1"/>
  <c r="R2221" i="1"/>
  <c r="R2220" i="1"/>
  <c r="R2219" i="1"/>
  <c r="R2218" i="1"/>
  <c r="R2217" i="1"/>
  <c r="R2216" i="1"/>
  <c r="R2215" i="1"/>
  <c r="R2214" i="1"/>
  <c r="R2213" i="1"/>
  <c r="R2212" i="1"/>
  <c r="R2211" i="1"/>
  <c r="R2210" i="1"/>
  <c r="R2209" i="1"/>
  <c r="R2208" i="1"/>
  <c r="R2207" i="1"/>
  <c r="R2206" i="1"/>
  <c r="R2205" i="1"/>
  <c r="R2204" i="1"/>
  <c r="R2203" i="1"/>
  <c r="R2202" i="1"/>
  <c r="R2201" i="1"/>
  <c r="R2200" i="1"/>
  <c r="R2199" i="1"/>
  <c r="R2198" i="1"/>
  <c r="R2197" i="1"/>
  <c r="R2196" i="1"/>
  <c r="R2195" i="1"/>
  <c r="R2194" i="1"/>
  <c r="R2193" i="1"/>
  <c r="R2192" i="1"/>
  <c r="R2191" i="1"/>
  <c r="R2190" i="1"/>
  <c r="R2189" i="1"/>
  <c r="R2188" i="1"/>
  <c r="R2187" i="1"/>
  <c r="R2186" i="1"/>
  <c r="R2185" i="1"/>
  <c r="R2184" i="1"/>
  <c r="R2183" i="1"/>
  <c r="R2182" i="1"/>
  <c r="R2181" i="1"/>
  <c r="R2180" i="1"/>
  <c r="R2179" i="1"/>
  <c r="R2178" i="1"/>
  <c r="R2177" i="1"/>
  <c r="R2176" i="1"/>
  <c r="R2175" i="1"/>
  <c r="R2174" i="1"/>
  <c r="R2173" i="1"/>
  <c r="R2172" i="1"/>
  <c r="R2171" i="1"/>
  <c r="R2170" i="1"/>
  <c r="R2169" i="1"/>
  <c r="R2168" i="1"/>
  <c r="R2167" i="1"/>
  <c r="R2166" i="1"/>
  <c r="R2165" i="1"/>
  <c r="R2164" i="1"/>
  <c r="R2163" i="1"/>
  <c r="R2162" i="1"/>
  <c r="R2161" i="1"/>
  <c r="R2160" i="1"/>
  <c r="R2159" i="1"/>
  <c r="R2158" i="1"/>
  <c r="R2157" i="1"/>
  <c r="R2156" i="1"/>
  <c r="R2155" i="1"/>
  <c r="R2154" i="1"/>
  <c r="R2153" i="1"/>
  <c r="R2152" i="1"/>
  <c r="R2151" i="1"/>
  <c r="R2150" i="1"/>
  <c r="R2149" i="1"/>
  <c r="R2148" i="1"/>
  <c r="R2147" i="1"/>
  <c r="R2146" i="1"/>
  <c r="R2145" i="1"/>
  <c r="R2144" i="1"/>
  <c r="R2143" i="1"/>
  <c r="R2142" i="1"/>
  <c r="R2141" i="1"/>
  <c r="R2140" i="1"/>
  <c r="R2139" i="1"/>
  <c r="R2138" i="1"/>
  <c r="R2137" i="1"/>
  <c r="R2136" i="1"/>
  <c r="R2135" i="1"/>
  <c r="R2134" i="1"/>
  <c r="R2133" i="1"/>
  <c r="R2132" i="1"/>
  <c r="R2131" i="1"/>
  <c r="R2130" i="1"/>
  <c r="R2129" i="1"/>
  <c r="R2128" i="1"/>
  <c r="R2127" i="1"/>
  <c r="R2126" i="1"/>
  <c r="R2125" i="1"/>
  <c r="R2124" i="1"/>
  <c r="R2123" i="1"/>
  <c r="R2122" i="1"/>
  <c r="R2121" i="1"/>
  <c r="R2120" i="1"/>
  <c r="R2119" i="1"/>
  <c r="R2118" i="1"/>
  <c r="R2117" i="1"/>
  <c r="R2116" i="1"/>
  <c r="R2115" i="1"/>
  <c r="R2114" i="1"/>
  <c r="R2113" i="1"/>
  <c r="R2112" i="1"/>
  <c r="R2111" i="1"/>
  <c r="R2110" i="1"/>
  <c r="R2109" i="1"/>
  <c r="R2108" i="1"/>
  <c r="R2107" i="1"/>
  <c r="R2106" i="1"/>
  <c r="R2105" i="1"/>
  <c r="R2104" i="1"/>
  <c r="R2103" i="1"/>
  <c r="R2102" i="1"/>
  <c r="R2101" i="1"/>
  <c r="R2100" i="1"/>
  <c r="R2099" i="1"/>
  <c r="R2098" i="1"/>
  <c r="R2097" i="1"/>
  <c r="R2096" i="1"/>
  <c r="R2095" i="1"/>
  <c r="R2094" i="1"/>
  <c r="R2093" i="1"/>
  <c r="R2092" i="1"/>
  <c r="R2091" i="1"/>
  <c r="R2090" i="1"/>
  <c r="R2089" i="1"/>
  <c r="R2088" i="1"/>
  <c r="R2087" i="1"/>
  <c r="R2086" i="1"/>
  <c r="R2085" i="1"/>
  <c r="R2084" i="1"/>
  <c r="R2083" i="1"/>
  <c r="R2082" i="1"/>
  <c r="R2081" i="1"/>
  <c r="R2080" i="1"/>
  <c r="R2079" i="1"/>
  <c r="R2078" i="1"/>
  <c r="R2077" i="1"/>
  <c r="R2076" i="1"/>
  <c r="R2075" i="1"/>
  <c r="R2074" i="1"/>
  <c r="R2073" i="1"/>
  <c r="R2072" i="1"/>
  <c r="R2071" i="1"/>
  <c r="R2070" i="1"/>
  <c r="R2069" i="1"/>
  <c r="R2068" i="1"/>
  <c r="R2067" i="1"/>
  <c r="R2066" i="1"/>
  <c r="R2065" i="1"/>
  <c r="R2064" i="1"/>
  <c r="R2063" i="1"/>
  <c r="R2062" i="1"/>
  <c r="R2061" i="1"/>
  <c r="R2060" i="1"/>
  <c r="R2059" i="1"/>
  <c r="R2058" i="1"/>
  <c r="R2057" i="1"/>
  <c r="R2056" i="1"/>
  <c r="R2055" i="1"/>
  <c r="R2054" i="1"/>
  <c r="R2053" i="1"/>
  <c r="R2052" i="1"/>
  <c r="R2051" i="1"/>
  <c r="R2050" i="1"/>
  <c r="R2049" i="1"/>
  <c r="R2048" i="1"/>
  <c r="R2047" i="1"/>
  <c r="R2046" i="1"/>
  <c r="R2045" i="1"/>
  <c r="R2044" i="1"/>
  <c r="R2043" i="1"/>
  <c r="R2042" i="1"/>
  <c r="R2041" i="1"/>
  <c r="R2040" i="1"/>
  <c r="R2039" i="1"/>
  <c r="R2038" i="1"/>
  <c r="R2037" i="1"/>
  <c r="R2036" i="1"/>
  <c r="R2035" i="1"/>
  <c r="R2034" i="1"/>
  <c r="R2033" i="1"/>
  <c r="R2032" i="1"/>
  <c r="R2031" i="1"/>
  <c r="R2030" i="1"/>
  <c r="R2029" i="1"/>
  <c r="R2028" i="1"/>
  <c r="R2027" i="1"/>
  <c r="R2026" i="1"/>
  <c r="R2025" i="1"/>
  <c r="R2024" i="1"/>
  <c r="R2023" i="1"/>
  <c r="R2022" i="1"/>
  <c r="R2021" i="1"/>
  <c r="R2020" i="1"/>
  <c r="R2019" i="1"/>
  <c r="R2018" i="1"/>
  <c r="R2017" i="1"/>
  <c r="R2016" i="1"/>
  <c r="R2015" i="1"/>
  <c r="R2014" i="1"/>
  <c r="R2013" i="1"/>
  <c r="R2012" i="1"/>
  <c r="R2011" i="1"/>
  <c r="R2010" i="1"/>
  <c r="R2009" i="1"/>
  <c r="R2008" i="1"/>
  <c r="R2007" i="1"/>
  <c r="R2006" i="1"/>
  <c r="R2005" i="1"/>
  <c r="R2004" i="1"/>
  <c r="R2003" i="1"/>
  <c r="R2002" i="1"/>
  <c r="R2001" i="1"/>
  <c r="R2000" i="1"/>
  <c r="R1999" i="1"/>
  <c r="R1998" i="1"/>
  <c r="R1997" i="1"/>
  <c r="R1996" i="1"/>
  <c r="R1995" i="1"/>
  <c r="R1994" i="1"/>
  <c r="R1993" i="1"/>
  <c r="R1992" i="1"/>
  <c r="R1991" i="1"/>
  <c r="R1990" i="1"/>
  <c r="R1989" i="1"/>
  <c r="R1988" i="1"/>
  <c r="R1987" i="1"/>
  <c r="R1986" i="1"/>
  <c r="R1985" i="1"/>
  <c r="R1984" i="1"/>
  <c r="R1983" i="1"/>
  <c r="R1982" i="1"/>
  <c r="R1981" i="1"/>
  <c r="R1980" i="1"/>
  <c r="R1979" i="1"/>
  <c r="R1978" i="1"/>
  <c r="R1977" i="1"/>
  <c r="R1976" i="1"/>
  <c r="R1975" i="1"/>
  <c r="R1974" i="1"/>
  <c r="R1973" i="1"/>
  <c r="R1972" i="1"/>
  <c r="R1971" i="1"/>
  <c r="R1970" i="1"/>
  <c r="R1969" i="1"/>
  <c r="R1968" i="1"/>
  <c r="R1967" i="1"/>
  <c r="R1966" i="1"/>
  <c r="R1965" i="1"/>
  <c r="R1964" i="1"/>
  <c r="R1963" i="1"/>
  <c r="R1962" i="1"/>
  <c r="R1961" i="1"/>
  <c r="R1960" i="1"/>
  <c r="R1959" i="1"/>
  <c r="R1958" i="1"/>
  <c r="R1957" i="1"/>
  <c r="R1956" i="1"/>
  <c r="R1955" i="1"/>
  <c r="R1954" i="1"/>
  <c r="R1953" i="1"/>
  <c r="R1952" i="1"/>
  <c r="R1951" i="1"/>
  <c r="R1950" i="1"/>
  <c r="R1949" i="1"/>
  <c r="R1948" i="1"/>
  <c r="R1947" i="1"/>
  <c r="R1946" i="1"/>
  <c r="R1945" i="1"/>
  <c r="R1944" i="1"/>
  <c r="R1943" i="1"/>
  <c r="R1942" i="1"/>
  <c r="R1941" i="1"/>
  <c r="R1940" i="1"/>
  <c r="R1939" i="1"/>
  <c r="R1938" i="1"/>
  <c r="R1937" i="1"/>
  <c r="R1936" i="1"/>
  <c r="R1935" i="1"/>
  <c r="R1934" i="1"/>
  <c r="R1933" i="1"/>
  <c r="R1932" i="1"/>
  <c r="R1931" i="1"/>
  <c r="R1930" i="1"/>
  <c r="R1929" i="1"/>
  <c r="R1928" i="1"/>
  <c r="R1927" i="1"/>
  <c r="R1926" i="1"/>
  <c r="R1925" i="1"/>
  <c r="R1924" i="1"/>
  <c r="R1923" i="1"/>
  <c r="R1922" i="1"/>
  <c r="R1921" i="1"/>
  <c r="R1920" i="1"/>
  <c r="R1919" i="1"/>
  <c r="R1918" i="1"/>
  <c r="R1917" i="1"/>
  <c r="R1916" i="1"/>
  <c r="R1915" i="1"/>
  <c r="R1914" i="1"/>
  <c r="R1913" i="1"/>
  <c r="R1912" i="1"/>
  <c r="R1911" i="1"/>
  <c r="R1910" i="1"/>
  <c r="R1909" i="1"/>
  <c r="R1908" i="1"/>
  <c r="R1907" i="1"/>
  <c r="R1906" i="1"/>
  <c r="R1905" i="1"/>
  <c r="R1904" i="1"/>
  <c r="R1903" i="1"/>
  <c r="R1902" i="1"/>
  <c r="R1901" i="1"/>
  <c r="R1900" i="1"/>
  <c r="R1899" i="1"/>
  <c r="R1898" i="1"/>
  <c r="R1897" i="1"/>
  <c r="R1896" i="1"/>
  <c r="R1895" i="1"/>
  <c r="R1894" i="1"/>
  <c r="R1893" i="1"/>
  <c r="R1892" i="1"/>
  <c r="R1891" i="1"/>
  <c r="R1890" i="1"/>
  <c r="R1889" i="1"/>
  <c r="R1888" i="1"/>
  <c r="R1887" i="1"/>
  <c r="R1886" i="1"/>
  <c r="R1885" i="1"/>
  <c r="R1884" i="1"/>
  <c r="R1883" i="1"/>
  <c r="R1882" i="1"/>
  <c r="R1881" i="1"/>
  <c r="R1880" i="1"/>
  <c r="R1879" i="1"/>
  <c r="R1878" i="1"/>
  <c r="R1877" i="1"/>
  <c r="R1876" i="1"/>
  <c r="R1875" i="1"/>
  <c r="R1874" i="1"/>
  <c r="R1873" i="1"/>
  <c r="R1872" i="1"/>
  <c r="R1871" i="1"/>
  <c r="R1870" i="1"/>
  <c r="R1869" i="1"/>
  <c r="R1868" i="1"/>
  <c r="R1867" i="1"/>
  <c r="R1866" i="1"/>
  <c r="R1865" i="1"/>
  <c r="R1864" i="1"/>
  <c r="R1863" i="1"/>
  <c r="R1862" i="1"/>
  <c r="R1861" i="1"/>
  <c r="R1860" i="1"/>
  <c r="R1859" i="1"/>
  <c r="R1858" i="1"/>
  <c r="R1857" i="1"/>
  <c r="R1856" i="1"/>
  <c r="R1855" i="1"/>
  <c r="R1854" i="1"/>
  <c r="R1853" i="1"/>
  <c r="R1852" i="1"/>
  <c r="R1851" i="1"/>
  <c r="R1850" i="1"/>
  <c r="R1849" i="1"/>
  <c r="R1848" i="1"/>
  <c r="R1847" i="1"/>
  <c r="R1846" i="1"/>
  <c r="R1845" i="1"/>
  <c r="R1844" i="1"/>
  <c r="R1843" i="1"/>
  <c r="R1842" i="1"/>
  <c r="R1841" i="1"/>
  <c r="R1840" i="1"/>
  <c r="R1839" i="1"/>
  <c r="R1838" i="1"/>
  <c r="R1837" i="1"/>
  <c r="R1836" i="1"/>
  <c r="R1835" i="1"/>
  <c r="R1834" i="1"/>
  <c r="R1833" i="1"/>
  <c r="R1832" i="1"/>
  <c r="R1831" i="1"/>
  <c r="R1830" i="1"/>
  <c r="R1829" i="1"/>
  <c r="R1828" i="1"/>
  <c r="R1827" i="1"/>
  <c r="R1826" i="1"/>
  <c r="R1825" i="1"/>
  <c r="R1824" i="1"/>
  <c r="R1823" i="1"/>
  <c r="R1822" i="1"/>
  <c r="R1821" i="1"/>
  <c r="R1820" i="1"/>
  <c r="R1819" i="1"/>
  <c r="R1818" i="1"/>
  <c r="R1817" i="1"/>
  <c r="R1816" i="1"/>
  <c r="R1815" i="1"/>
  <c r="R1814" i="1"/>
  <c r="R1813" i="1"/>
  <c r="R1812" i="1"/>
  <c r="R1811" i="1"/>
  <c r="R1810" i="1"/>
  <c r="R1809" i="1"/>
  <c r="R1808" i="1"/>
  <c r="R1807" i="1"/>
  <c r="R1806" i="1"/>
  <c r="R1805" i="1"/>
  <c r="R1804" i="1"/>
  <c r="R1803" i="1"/>
  <c r="R1802" i="1"/>
  <c r="R1801" i="1"/>
  <c r="R1800" i="1"/>
  <c r="R1799" i="1"/>
  <c r="R1798" i="1"/>
  <c r="R1797" i="1"/>
  <c r="R1796" i="1"/>
  <c r="R1795" i="1"/>
  <c r="R1794" i="1"/>
  <c r="R1793" i="1"/>
  <c r="R1792" i="1"/>
  <c r="R1791" i="1"/>
  <c r="R1790" i="1"/>
  <c r="R1789" i="1"/>
  <c r="R1788" i="1"/>
  <c r="R1787" i="1"/>
  <c r="R1786" i="1"/>
  <c r="R1785" i="1"/>
  <c r="R1784" i="1"/>
  <c r="R1783" i="1"/>
  <c r="R1782" i="1"/>
  <c r="R1781" i="1"/>
  <c r="R1780" i="1"/>
  <c r="R1779" i="1"/>
  <c r="R1778" i="1"/>
  <c r="R1777" i="1"/>
  <c r="R1776" i="1"/>
  <c r="R1775" i="1"/>
  <c r="R1774" i="1"/>
  <c r="R1773" i="1"/>
  <c r="R1772" i="1"/>
  <c r="R1771" i="1"/>
  <c r="R1770" i="1"/>
  <c r="R1769" i="1"/>
  <c r="R1768" i="1"/>
  <c r="R1767" i="1"/>
  <c r="R1766" i="1"/>
  <c r="R1765" i="1"/>
  <c r="R1764" i="1"/>
  <c r="R1763" i="1"/>
  <c r="R1762" i="1"/>
  <c r="R1761" i="1"/>
  <c r="R1760" i="1"/>
  <c r="R1759" i="1"/>
  <c r="R1758" i="1"/>
  <c r="R1757" i="1"/>
  <c r="R1756" i="1"/>
  <c r="R1755" i="1"/>
  <c r="R1754" i="1"/>
  <c r="R1753" i="1"/>
  <c r="R1752" i="1"/>
  <c r="R1751" i="1"/>
  <c r="R1750" i="1"/>
  <c r="R1749" i="1"/>
  <c r="R1748" i="1"/>
  <c r="R1747" i="1"/>
  <c r="R1746" i="1"/>
  <c r="R1745" i="1"/>
  <c r="R1744" i="1"/>
  <c r="R1743" i="1"/>
  <c r="R1742" i="1"/>
  <c r="R1741" i="1"/>
  <c r="R1740" i="1"/>
  <c r="R1739" i="1"/>
  <c r="R1738" i="1"/>
  <c r="R1737" i="1"/>
  <c r="R1736" i="1"/>
  <c r="R1735" i="1"/>
  <c r="R1734" i="1"/>
  <c r="R1733" i="1"/>
  <c r="R1732" i="1"/>
  <c r="R1731" i="1"/>
  <c r="R1730" i="1"/>
  <c r="R1729" i="1"/>
  <c r="R1728" i="1"/>
  <c r="R1727" i="1"/>
  <c r="R1726" i="1"/>
  <c r="R1725" i="1"/>
  <c r="R1724" i="1"/>
  <c r="R1723" i="1"/>
  <c r="R1722" i="1"/>
  <c r="R1721" i="1"/>
  <c r="R1720" i="1"/>
  <c r="R1719" i="1"/>
  <c r="R1718" i="1"/>
  <c r="R1717" i="1"/>
  <c r="R1716" i="1"/>
  <c r="R1715" i="1"/>
  <c r="R1714" i="1"/>
  <c r="R1713" i="1"/>
  <c r="R1712" i="1"/>
  <c r="R1711" i="1"/>
  <c r="R1710" i="1"/>
  <c r="R1709" i="1"/>
  <c r="R1708" i="1"/>
  <c r="R1707" i="1"/>
  <c r="R1706" i="1"/>
  <c r="R1705" i="1"/>
  <c r="R1704" i="1"/>
  <c r="R1703" i="1"/>
  <c r="R1702" i="1"/>
  <c r="R1701" i="1"/>
  <c r="R1700" i="1"/>
  <c r="R1699" i="1"/>
  <c r="R1698" i="1"/>
  <c r="R1697" i="1"/>
  <c r="R1696" i="1"/>
  <c r="R1695" i="1"/>
  <c r="R1694" i="1"/>
  <c r="R1693" i="1"/>
  <c r="R1692" i="1"/>
  <c r="R1691" i="1"/>
  <c r="R1690" i="1"/>
  <c r="R1689" i="1"/>
  <c r="R1688" i="1"/>
  <c r="R1687" i="1"/>
  <c r="R1686" i="1"/>
  <c r="R1685" i="1"/>
  <c r="R1684" i="1"/>
  <c r="R1683" i="1"/>
  <c r="R1682" i="1"/>
  <c r="R1681" i="1"/>
  <c r="R1680" i="1"/>
  <c r="R1679" i="1"/>
  <c r="R1678" i="1"/>
  <c r="R1677" i="1"/>
  <c r="R1676" i="1"/>
  <c r="R1675" i="1"/>
  <c r="R1674" i="1"/>
  <c r="R1673" i="1"/>
  <c r="R1672" i="1"/>
  <c r="R1671" i="1"/>
  <c r="R1670" i="1"/>
  <c r="R1669" i="1"/>
  <c r="R1668" i="1"/>
  <c r="R1667" i="1"/>
  <c r="R1666" i="1"/>
  <c r="R1665" i="1"/>
  <c r="R1664" i="1"/>
  <c r="R1663" i="1"/>
  <c r="R1662" i="1"/>
  <c r="R1661" i="1"/>
  <c r="R1660" i="1"/>
  <c r="R1659" i="1"/>
  <c r="R1658" i="1"/>
  <c r="R1657" i="1"/>
  <c r="R1656" i="1"/>
  <c r="R1655" i="1"/>
  <c r="R1654" i="1"/>
  <c r="R1653" i="1"/>
  <c r="R1652" i="1"/>
  <c r="R1651" i="1"/>
  <c r="R1650" i="1"/>
  <c r="R1649" i="1"/>
  <c r="R1648" i="1"/>
  <c r="R1647" i="1"/>
  <c r="R1646" i="1"/>
  <c r="R1645" i="1"/>
  <c r="R1644" i="1"/>
  <c r="R1643" i="1"/>
  <c r="R1642" i="1"/>
  <c r="R1641" i="1"/>
  <c r="R1640" i="1"/>
  <c r="R1639" i="1"/>
  <c r="R1638" i="1"/>
  <c r="R1637" i="1"/>
  <c r="R1636" i="1"/>
  <c r="R1635" i="1"/>
  <c r="R1634" i="1"/>
  <c r="R1633" i="1"/>
  <c r="R1632" i="1"/>
  <c r="R1631" i="1"/>
  <c r="R1630" i="1"/>
  <c r="R1629" i="1"/>
  <c r="R1628" i="1"/>
  <c r="R1627" i="1"/>
  <c r="R1626" i="1"/>
  <c r="R1625" i="1"/>
  <c r="R1624" i="1"/>
  <c r="R1623" i="1"/>
  <c r="R1622" i="1"/>
  <c r="R1621" i="1"/>
  <c r="R1620" i="1"/>
  <c r="R1619" i="1"/>
  <c r="R1618" i="1"/>
  <c r="R1617" i="1"/>
  <c r="R1616" i="1"/>
  <c r="R1615" i="1"/>
  <c r="R1614" i="1"/>
  <c r="R1613" i="1"/>
  <c r="R1612" i="1"/>
  <c r="R1611" i="1"/>
  <c r="R1610" i="1"/>
  <c r="R1609" i="1"/>
  <c r="R1608" i="1"/>
  <c r="R1607" i="1"/>
  <c r="R1606" i="1"/>
  <c r="R1605" i="1"/>
  <c r="R1604" i="1"/>
  <c r="R1603" i="1"/>
  <c r="R1602" i="1"/>
  <c r="R1601" i="1"/>
  <c r="R1600" i="1"/>
  <c r="R1599" i="1"/>
  <c r="R1598" i="1"/>
  <c r="R1597" i="1"/>
  <c r="R1596" i="1"/>
  <c r="R1595" i="1"/>
  <c r="R1594" i="1"/>
  <c r="R1593" i="1"/>
  <c r="R1592" i="1"/>
  <c r="R1591" i="1"/>
  <c r="R1590" i="1"/>
  <c r="R1589" i="1"/>
  <c r="R1588" i="1"/>
  <c r="R1587" i="1"/>
  <c r="R1586" i="1"/>
  <c r="R1585" i="1"/>
  <c r="R1584" i="1"/>
  <c r="R1583" i="1"/>
  <c r="R1582" i="1"/>
  <c r="R1581" i="1"/>
  <c r="R1580" i="1"/>
  <c r="R1579" i="1"/>
  <c r="R1578" i="1"/>
  <c r="R1577" i="1"/>
  <c r="R1576" i="1"/>
  <c r="R1575" i="1"/>
  <c r="R1574" i="1"/>
  <c r="R1573" i="1"/>
  <c r="R1572" i="1"/>
  <c r="R1571" i="1"/>
  <c r="R1570" i="1"/>
  <c r="R1569" i="1"/>
  <c r="R1568" i="1"/>
  <c r="R1567" i="1"/>
  <c r="R1566" i="1"/>
  <c r="R1565" i="1"/>
  <c r="R1564" i="1"/>
  <c r="R1563" i="1"/>
  <c r="R1562" i="1"/>
  <c r="R1561" i="1"/>
  <c r="R1560" i="1"/>
  <c r="R1559" i="1"/>
  <c r="R1558" i="1"/>
  <c r="R1557" i="1"/>
  <c r="R1556" i="1"/>
  <c r="R1555" i="1"/>
  <c r="R1554" i="1"/>
  <c r="R1553" i="1"/>
  <c r="R1552" i="1"/>
  <c r="R1551" i="1"/>
  <c r="R1550" i="1"/>
  <c r="R1549" i="1"/>
  <c r="R1548" i="1"/>
  <c r="R1547" i="1"/>
  <c r="R1546" i="1"/>
  <c r="R1545" i="1"/>
  <c r="R1544" i="1"/>
  <c r="R1543" i="1"/>
  <c r="R1542" i="1"/>
  <c r="R1541" i="1"/>
  <c r="R1540" i="1"/>
  <c r="R1539" i="1"/>
  <c r="R1538" i="1"/>
  <c r="R1537" i="1"/>
  <c r="R1536" i="1"/>
  <c r="R1535" i="1"/>
  <c r="R1534" i="1"/>
  <c r="R1533" i="1"/>
  <c r="R1532" i="1"/>
  <c r="R1531" i="1"/>
  <c r="R1530" i="1"/>
  <c r="R1529" i="1"/>
  <c r="R1528" i="1"/>
  <c r="R1527" i="1"/>
  <c r="R1526" i="1"/>
  <c r="R1525" i="1"/>
  <c r="R1524" i="1"/>
  <c r="R1523" i="1"/>
  <c r="R1522" i="1"/>
  <c r="R1521" i="1"/>
  <c r="R1520" i="1"/>
  <c r="R1519" i="1"/>
  <c r="R1518" i="1"/>
  <c r="R1517" i="1"/>
  <c r="R1516" i="1"/>
  <c r="R1515" i="1"/>
  <c r="R1514" i="1"/>
  <c r="R1513" i="1"/>
  <c r="R1512" i="1"/>
  <c r="R1511" i="1"/>
  <c r="R1510" i="1"/>
  <c r="R1509" i="1"/>
  <c r="R1508" i="1"/>
  <c r="R1507" i="1"/>
  <c r="R1506" i="1"/>
  <c r="R1505" i="1"/>
  <c r="R1504" i="1"/>
  <c r="R1503" i="1"/>
  <c r="R1502" i="1"/>
  <c r="R1501" i="1"/>
  <c r="R1500" i="1"/>
  <c r="R1499" i="1"/>
  <c r="R1498" i="1"/>
  <c r="R1497" i="1"/>
  <c r="R1496" i="1"/>
  <c r="R1495" i="1"/>
  <c r="R1494" i="1"/>
  <c r="R1493" i="1"/>
  <c r="R1492" i="1"/>
  <c r="R1491" i="1"/>
  <c r="R1490" i="1"/>
  <c r="R1489" i="1"/>
  <c r="R1488" i="1"/>
  <c r="R1487" i="1"/>
  <c r="R1486" i="1"/>
  <c r="R1485" i="1"/>
  <c r="R1484" i="1"/>
  <c r="R1483" i="1"/>
  <c r="R1482" i="1"/>
  <c r="R1481" i="1"/>
  <c r="R1480" i="1"/>
  <c r="R1479" i="1"/>
  <c r="R1478" i="1"/>
  <c r="R1477" i="1"/>
  <c r="R1476" i="1"/>
  <c r="R1475" i="1"/>
  <c r="R1474" i="1"/>
  <c r="R1473" i="1"/>
  <c r="R1472" i="1"/>
  <c r="R1471" i="1"/>
  <c r="R1470" i="1"/>
  <c r="R1469" i="1"/>
  <c r="R1468" i="1"/>
  <c r="R1467" i="1"/>
  <c r="R1466" i="1"/>
  <c r="R1465" i="1"/>
  <c r="R1464" i="1"/>
  <c r="R1463" i="1"/>
  <c r="R1462" i="1"/>
  <c r="R1461" i="1"/>
  <c r="R1460" i="1"/>
  <c r="R1459" i="1"/>
  <c r="R1458" i="1"/>
  <c r="R1457" i="1"/>
  <c r="R1456" i="1"/>
  <c r="R1455" i="1"/>
  <c r="R1454" i="1"/>
  <c r="R1453" i="1"/>
  <c r="R1452" i="1"/>
  <c r="R1451" i="1"/>
  <c r="R1450" i="1"/>
  <c r="R1449" i="1"/>
  <c r="R1448" i="1"/>
  <c r="R1447" i="1"/>
  <c r="R1446" i="1"/>
  <c r="R1445" i="1"/>
  <c r="R1444" i="1"/>
  <c r="R1443" i="1"/>
  <c r="R1442" i="1"/>
  <c r="R1441" i="1"/>
  <c r="R1440" i="1"/>
  <c r="R1439" i="1"/>
  <c r="R1438" i="1"/>
  <c r="R1437" i="1"/>
  <c r="R1436" i="1"/>
  <c r="R1435" i="1"/>
  <c r="R1434" i="1"/>
  <c r="R1433" i="1"/>
  <c r="R1432" i="1"/>
  <c r="R1431" i="1"/>
  <c r="R1430" i="1"/>
  <c r="R1429" i="1"/>
  <c r="R1428" i="1"/>
  <c r="R1427" i="1"/>
  <c r="R1426" i="1"/>
  <c r="R1425" i="1"/>
  <c r="R1424" i="1"/>
  <c r="R1423" i="1"/>
  <c r="R1422" i="1"/>
  <c r="R1421" i="1"/>
  <c r="R1420" i="1"/>
  <c r="R1419" i="1"/>
  <c r="R1418" i="1"/>
  <c r="R1417" i="1"/>
  <c r="R1416" i="1"/>
  <c r="R1415" i="1"/>
  <c r="R1414" i="1"/>
  <c r="R1413" i="1"/>
  <c r="R1412" i="1"/>
  <c r="R1411" i="1"/>
  <c r="R1410" i="1"/>
  <c r="R1409" i="1"/>
  <c r="R1408" i="1"/>
  <c r="R1407" i="1"/>
  <c r="R1406" i="1"/>
  <c r="R1405" i="1"/>
  <c r="R1404" i="1"/>
  <c r="R1403" i="1"/>
  <c r="R1402" i="1"/>
  <c r="R1401" i="1"/>
  <c r="R1400" i="1"/>
  <c r="R1399" i="1"/>
  <c r="R1398" i="1"/>
  <c r="R1397" i="1"/>
  <c r="R1396" i="1"/>
  <c r="R1395" i="1"/>
  <c r="R1394" i="1"/>
  <c r="R1393" i="1"/>
  <c r="R1392" i="1"/>
  <c r="R1391" i="1"/>
  <c r="R1390" i="1"/>
  <c r="R1389" i="1"/>
  <c r="R1388" i="1"/>
  <c r="R1387" i="1"/>
  <c r="R1386" i="1"/>
  <c r="R1385" i="1"/>
  <c r="R1384" i="1"/>
  <c r="R1383" i="1"/>
  <c r="R1382" i="1"/>
  <c r="R1381" i="1"/>
  <c r="R1380" i="1"/>
  <c r="R1379" i="1"/>
  <c r="R1378" i="1"/>
  <c r="R1377" i="1"/>
  <c r="R1376" i="1"/>
  <c r="R1375" i="1"/>
  <c r="R1374" i="1"/>
  <c r="R1373" i="1"/>
  <c r="R1372" i="1"/>
  <c r="R1371" i="1"/>
  <c r="R1370" i="1"/>
  <c r="R1369" i="1"/>
  <c r="R1368" i="1"/>
  <c r="R1367" i="1"/>
  <c r="R1366" i="1"/>
  <c r="R1365" i="1"/>
  <c r="R1364" i="1"/>
  <c r="R1363" i="1"/>
  <c r="R1362" i="1"/>
  <c r="R1361" i="1"/>
  <c r="R1360" i="1"/>
  <c r="R1359" i="1"/>
  <c r="R1358" i="1"/>
  <c r="R1357" i="1"/>
  <c r="R1356" i="1"/>
  <c r="R1355" i="1"/>
  <c r="R1354" i="1"/>
  <c r="R1353" i="1"/>
  <c r="R1352" i="1"/>
  <c r="R1351" i="1"/>
  <c r="R1350" i="1"/>
  <c r="R1349" i="1"/>
  <c r="R1348" i="1"/>
  <c r="R1347" i="1"/>
  <c r="R1346" i="1"/>
  <c r="R1345" i="1"/>
  <c r="R1344" i="1"/>
  <c r="R1343" i="1"/>
  <c r="R1342" i="1"/>
  <c r="R1341" i="1"/>
  <c r="R1340" i="1"/>
  <c r="R1339" i="1"/>
  <c r="R1338" i="1"/>
  <c r="R1337" i="1"/>
  <c r="R1336" i="1"/>
  <c r="R1335" i="1"/>
  <c r="R1334" i="1"/>
  <c r="R1333" i="1"/>
  <c r="R1332" i="1"/>
  <c r="R1331" i="1"/>
  <c r="R1330" i="1"/>
  <c r="R1329" i="1"/>
  <c r="R1328" i="1"/>
  <c r="R1327" i="1"/>
  <c r="R1326" i="1"/>
  <c r="R1325" i="1"/>
  <c r="R1324" i="1"/>
  <c r="R1323" i="1"/>
  <c r="R1322" i="1"/>
  <c r="R1321" i="1"/>
  <c r="R1320" i="1"/>
  <c r="R1319" i="1"/>
  <c r="R1318" i="1"/>
  <c r="R1317" i="1"/>
  <c r="R1316" i="1"/>
  <c r="R1315" i="1"/>
  <c r="R1314" i="1"/>
  <c r="R1313" i="1"/>
  <c r="R1312" i="1"/>
  <c r="R1311" i="1"/>
  <c r="R1310" i="1"/>
  <c r="R1309" i="1"/>
  <c r="R1308" i="1"/>
  <c r="R1307" i="1"/>
  <c r="R1306" i="1"/>
  <c r="R1305" i="1"/>
  <c r="R1304" i="1"/>
  <c r="R1303" i="1"/>
  <c r="R1302" i="1"/>
  <c r="R1301" i="1"/>
  <c r="R1300" i="1"/>
  <c r="R1299" i="1"/>
  <c r="R1298" i="1"/>
  <c r="R1297" i="1"/>
  <c r="R1296" i="1"/>
  <c r="R1295" i="1"/>
  <c r="R1294" i="1"/>
  <c r="R1293" i="1"/>
  <c r="R1292" i="1"/>
  <c r="R1291" i="1"/>
  <c r="R1290" i="1"/>
  <c r="R1289" i="1"/>
  <c r="R1288" i="1"/>
  <c r="R1287" i="1"/>
  <c r="R1286" i="1"/>
  <c r="R1285" i="1"/>
  <c r="R1284" i="1"/>
  <c r="R1283" i="1"/>
  <c r="R1282" i="1"/>
  <c r="R1281" i="1"/>
  <c r="R1280" i="1"/>
  <c r="R1279" i="1"/>
  <c r="R1278" i="1"/>
  <c r="R1277" i="1"/>
  <c r="R1276" i="1"/>
  <c r="R1275" i="1"/>
  <c r="R1274" i="1"/>
  <c r="R1273" i="1"/>
  <c r="R1272" i="1"/>
  <c r="R1271" i="1"/>
  <c r="R1270" i="1"/>
  <c r="R1269" i="1"/>
  <c r="R1268" i="1"/>
  <c r="R1267" i="1"/>
  <c r="R1266" i="1"/>
  <c r="R1265" i="1"/>
  <c r="R1264" i="1"/>
  <c r="R1263" i="1"/>
  <c r="R1262" i="1"/>
  <c r="R1261" i="1"/>
  <c r="R1260" i="1"/>
  <c r="R1259" i="1"/>
  <c r="R1258" i="1"/>
  <c r="R1257" i="1"/>
  <c r="R1256" i="1"/>
  <c r="R1255" i="1"/>
  <c r="R1254" i="1"/>
  <c r="R1253" i="1"/>
  <c r="R1252" i="1"/>
  <c r="R1251" i="1"/>
  <c r="R1250" i="1"/>
  <c r="R1249" i="1"/>
  <c r="R1248" i="1"/>
  <c r="R1247" i="1"/>
  <c r="R1246" i="1"/>
  <c r="R1245" i="1"/>
  <c r="R1244" i="1"/>
  <c r="R1243" i="1"/>
  <c r="R1242" i="1"/>
  <c r="R1241" i="1"/>
  <c r="R1240" i="1"/>
  <c r="R1239" i="1"/>
  <c r="R1238" i="1"/>
  <c r="R1237" i="1"/>
  <c r="R1236" i="1"/>
  <c r="R1235" i="1"/>
  <c r="R1234" i="1"/>
  <c r="R1233" i="1"/>
  <c r="R1232" i="1"/>
  <c r="R1231" i="1"/>
  <c r="R1230" i="1"/>
  <c r="R1229" i="1"/>
  <c r="R1228" i="1"/>
  <c r="R1227" i="1"/>
  <c r="R1226" i="1"/>
  <c r="R1225" i="1"/>
  <c r="R1224" i="1"/>
  <c r="R1223" i="1"/>
  <c r="R1222" i="1"/>
  <c r="R1221" i="1"/>
  <c r="R1220" i="1"/>
  <c r="R1219" i="1"/>
  <c r="R1218" i="1"/>
  <c r="R1217" i="1"/>
  <c r="R1216" i="1"/>
  <c r="R1215" i="1"/>
  <c r="R1214" i="1"/>
  <c r="R1213" i="1"/>
  <c r="R1212" i="1"/>
  <c r="R1211" i="1"/>
  <c r="R1210" i="1"/>
  <c r="R1209" i="1"/>
  <c r="R1208" i="1"/>
  <c r="R1207" i="1"/>
  <c r="R1206" i="1"/>
  <c r="R1205" i="1"/>
  <c r="R1204" i="1"/>
  <c r="R1203" i="1"/>
  <c r="R1202" i="1"/>
  <c r="R1201" i="1"/>
  <c r="R1200" i="1"/>
  <c r="R1199" i="1"/>
  <c r="R1198" i="1"/>
  <c r="R1197" i="1"/>
  <c r="R1196" i="1"/>
  <c r="R1195" i="1"/>
  <c r="R1194" i="1"/>
  <c r="R1193" i="1"/>
  <c r="R1192" i="1"/>
  <c r="R1191" i="1"/>
  <c r="R1190" i="1"/>
  <c r="R1189" i="1"/>
  <c r="R1188" i="1"/>
  <c r="R1187" i="1"/>
  <c r="R1186" i="1"/>
  <c r="R1185" i="1"/>
  <c r="R1184" i="1"/>
  <c r="R1183" i="1"/>
  <c r="R1182" i="1"/>
  <c r="R1181" i="1"/>
  <c r="R1180" i="1"/>
  <c r="R1179" i="1"/>
  <c r="R1178" i="1"/>
  <c r="R1177" i="1"/>
  <c r="R1176" i="1"/>
  <c r="R1175" i="1"/>
  <c r="R1174" i="1"/>
  <c r="R1173" i="1"/>
  <c r="R1172" i="1"/>
  <c r="R1171" i="1"/>
  <c r="R1170" i="1"/>
  <c r="R1169" i="1"/>
  <c r="R1168" i="1"/>
  <c r="R1167" i="1"/>
  <c r="R1166" i="1"/>
  <c r="R1165" i="1"/>
  <c r="R1164" i="1"/>
  <c r="R1163" i="1"/>
  <c r="R1162" i="1"/>
  <c r="R1161" i="1"/>
  <c r="R1160" i="1"/>
  <c r="R1159" i="1"/>
  <c r="R1158" i="1"/>
  <c r="R1157" i="1"/>
  <c r="R1156" i="1"/>
  <c r="R1155" i="1"/>
  <c r="R1154" i="1"/>
  <c r="R1153" i="1"/>
  <c r="R1152" i="1"/>
  <c r="R1151" i="1"/>
  <c r="R1150" i="1"/>
  <c r="R1149" i="1"/>
  <c r="R1148" i="1"/>
  <c r="R1147" i="1"/>
  <c r="R1146" i="1"/>
  <c r="R1145" i="1"/>
  <c r="R1144" i="1"/>
  <c r="R1143" i="1"/>
  <c r="R1142" i="1"/>
  <c r="R1141" i="1"/>
  <c r="R1140" i="1"/>
  <c r="R1139" i="1"/>
  <c r="R1138" i="1"/>
  <c r="R1137" i="1"/>
  <c r="R1136" i="1"/>
  <c r="R1135" i="1"/>
  <c r="R1134" i="1"/>
  <c r="R1133" i="1"/>
  <c r="R1132" i="1"/>
  <c r="R1131" i="1"/>
  <c r="R1130" i="1"/>
  <c r="R1129" i="1"/>
  <c r="R1128" i="1"/>
  <c r="R1127" i="1"/>
  <c r="R1126" i="1"/>
  <c r="R1125" i="1"/>
  <c r="R1124" i="1"/>
  <c r="R1123" i="1"/>
  <c r="R1122" i="1"/>
  <c r="R1121" i="1"/>
  <c r="R1120" i="1"/>
  <c r="R1119" i="1"/>
  <c r="R1118" i="1"/>
  <c r="R1117" i="1"/>
  <c r="R1116" i="1"/>
  <c r="R1115" i="1"/>
  <c r="R1114" i="1"/>
  <c r="R1113" i="1"/>
  <c r="R1112" i="1"/>
  <c r="R1111" i="1"/>
  <c r="R1110" i="1"/>
  <c r="R1109" i="1"/>
  <c r="R1108" i="1"/>
  <c r="R1107" i="1"/>
  <c r="R1106" i="1"/>
  <c r="R1105" i="1"/>
  <c r="R1104" i="1"/>
  <c r="R1103" i="1"/>
  <c r="R1102" i="1"/>
  <c r="R1101" i="1"/>
  <c r="R1100" i="1"/>
  <c r="R1099" i="1"/>
  <c r="R1098" i="1"/>
  <c r="R1097" i="1"/>
  <c r="R1096" i="1"/>
  <c r="R1095" i="1"/>
  <c r="R1094" i="1"/>
  <c r="R1093" i="1"/>
  <c r="R1092" i="1"/>
  <c r="R1091" i="1"/>
  <c r="R1090" i="1"/>
  <c r="R1089" i="1"/>
  <c r="R1088" i="1"/>
  <c r="R1087" i="1"/>
  <c r="R1086" i="1"/>
  <c r="R1085" i="1"/>
  <c r="R1084" i="1"/>
  <c r="R1083" i="1"/>
  <c r="R1082" i="1"/>
  <c r="R1081" i="1"/>
  <c r="R1080" i="1"/>
  <c r="R1079" i="1"/>
  <c r="R1078" i="1"/>
  <c r="R1077" i="1"/>
  <c r="R1076" i="1"/>
  <c r="R1075" i="1"/>
  <c r="R1074" i="1"/>
  <c r="R1073" i="1"/>
  <c r="R1072" i="1"/>
  <c r="R1071" i="1"/>
  <c r="R1070" i="1"/>
  <c r="R1069" i="1"/>
  <c r="R1068" i="1"/>
  <c r="R1067" i="1"/>
  <c r="R1066" i="1"/>
  <c r="R1065" i="1"/>
  <c r="R1064" i="1"/>
  <c r="R1063" i="1"/>
  <c r="R1062" i="1"/>
  <c r="R1061" i="1"/>
  <c r="R1060" i="1"/>
  <c r="R1059" i="1"/>
  <c r="R1058" i="1"/>
  <c r="R1057" i="1"/>
  <c r="R1056" i="1"/>
  <c r="R1055" i="1"/>
  <c r="R1054" i="1"/>
  <c r="R1053" i="1"/>
  <c r="R1052" i="1"/>
  <c r="R1051" i="1"/>
  <c r="R1050" i="1"/>
  <c r="R1049" i="1"/>
  <c r="R1048" i="1"/>
  <c r="R1047" i="1"/>
  <c r="R1046" i="1"/>
  <c r="R1045" i="1"/>
  <c r="R1044" i="1"/>
  <c r="R1043" i="1"/>
  <c r="R1042" i="1"/>
  <c r="R1041" i="1"/>
  <c r="R1040" i="1"/>
  <c r="R1039" i="1"/>
  <c r="R1038" i="1"/>
  <c r="R1037" i="1"/>
  <c r="R1036" i="1"/>
  <c r="R1035" i="1"/>
  <c r="R1034" i="1"/>
  <c r="R1033" i="1"/>
  <c r="R1032" i="1"/>
  <c r="R1031" i="1"/>
  <c r="R1030" i="1"/>
  <c r="R1029" i="1"/>
  <c r="R1028" i="1"/>
  <c r="R1027" i="1"/>
  <c r="R1026" i="1"/>
  <c r="R1025" i="1"/>
  <c r="R1024" i="1"/>
  <c r="R1023" i="1"/>
  <c r="R1022" i="1"/>
  <c r="R1021" i="1"/>
  <c r="R1020" i="1"/>
  <c r="R1019" i="1"/>
  <c r="R1018" i="1"/>
  <c r="R1017" i="1"/>
  <c r="R1016" i="1"/>
  <c r="R1015" i="1"/>
  <c r="R1014" i="1"/>
  <c r="R1013" i="1"/>
  <c r="R1012" i="1"/>
  <c r="R1011" i="1"/>
  <c r="R1010" i="1"/>
  <c r="R1009" i="1"/>
  <c r="R1008" i="1"/>
  <c r="R1007" i="1"/>
  <c r="R1006" i="1"/>
  <c r="R1005" i="1"/>
  <c r="R1004" i="1"/>
  <c r="R1003" i="1"/>
  <c r="R1002" i="1"/>
  <c r="R1001" i="1"/>
  <c r="R1000" i="1"/>
  <c r="R999" i="1"/>
  <c r="R998" i="1"/>
  <c r="R997" i="1"/>
  <c r="R996" i="1"/>
  <c r="R995" i="1"/>
  <c r="R994" i="1"/>
  <c r="R993" i="1"/>
  <c r="R992" i="1"/>
  <c r="R991" i="1"/>
  <c r="R990" i="1"/>
  <c r="R989" i="1"/>
  <c r="R988" i="1"/>
  <c r="R987" i="1"/>
  <c r="R986" i="1"/>
  <c r="R985" i="1"/>
  <c r="R984" i="1"/>
  <c r="R983" i="1"/>
  <c r="R982" i="1"/>
  <c r="R981" i="1"/>
  <c r="R980" i="1"/>
  <c r="R979" i="1"/>
  <c r="R978" i="1"/>
  <c r="R977" i="1"/>
  <c r="R976" i="1"/>
  <c r="R975" i="1"/>
  <c r="R974" i="1"/>
  <c r="R973" i="1"/>
  <c r="R972" i="1"/>
  <c r="R971" i="1"/>
  <c r="R970" i="1"/>
  <c r="R969" i="1"/>
  <c r="R968" i="1"/>
  <c r="R967" i="1"/>
  <c r="R966" i="1"/>
  <c r="R965" i="1"/>
  <c r="R964" i="1"/>
  <c r="R963" i="1"/>
  <c r="R962" i="1"/>
  <c r="R961" i="1"/>
  <c r="R960" i="1"/>
  <c r="R959" i="1"/>
  <c r="R958" i="1"/>
  <c r="R957" i="1"/>
  <c r="R956" i="1"/>
  <c r="R955" i="1"/>
  <c r="R954" i="1"/>
  <c r="R953" i="1"/>
  <c r="R952" i="1"/>
  <c r="R951" i="1"/>
  <c r="R950" i="1"/>
  <c r="R949" i="1"/>
  <c r="R948" i="1"/>
  <c r="R947" i="1"/>
  <c r="R946" i="1"/>
  <c r="R945" i="1"/>
  <c r="R944" i="1"/>
  <c r="R943" i="1"/>
  <c r="R942" i="1"/>
  <c r="R941" i="1"/>
  <c r="R940" i="1"/>
  <c r="R939" i="1"/>
  <c r="R938" i="1"/>
  <c r="R937" i="1"/>
  <c r="R936" i="1"/>
  <c r="R935" i="1"/>
  <c r="R934" i="1"/>
  <c r="R933" i="1"/>
  <c r="R932" i="1"/>
  <c r="R931" i="1"/>
  <c r="R930" i="1"/>
  <c r="R929" i="1"/>
  <c r="R928" i="1"/>
  <c r="R927" i="1"/>
  <c r="R926" i="1"/>
  <c r="R925" i="1"/>
  <c r="R924" i="1"/>
  <c r="R923" i="1"/>
  <c r="R922" i="1"/>
  <c r="R921" i="1"/>
  <c r="R920" i="1"/>
  <c r="R919" i="1"/>
  <c r="R918" i="1"/>
  <c r="R917" i="1"/>
  <c r="R916" i="1"/>
  <c r="R915" i="1"/>
  <c r="R914" i="1"/>
  <c r="R913" i="1"/>
  <c r="R912" i="1"/>
  <c r="R911" i="1"/>
  <c r="R910" i="1"/>
  <c r="R909" i="1"/>
  <c r="R908" i="1"/>
  <c r="R907" i="1"/>
  <c r="R906" i="1"/>
  <c r="R905" i="1"/>
  <c r="R904" i="1"/>
  <c r="R903" i="1"/>
  <c r="R902" i="1"/>
  <c r="R901" i="1"/>
  <c r="R900" i="1"/>
  <c r="R899" i="1"/>
  <c r="R898" i="1"/>
  <c r="R897" i="1"/>
  <c r="R896" i="1"/>
  <c r="R895" i="1"/>
  <c r="R894" i="1"/>
  <c r="R893" i="1"/>
  <c r="R892" i="1"/>
  <c r="R891" i="1"/>
  <c r="R890" i="1"/>
  <c r="R889" i="1"/>
  <c r="R888" i="1"/>
  <c r="R887" i="1"/>
  <c r="R886" i="1"/>
  <c r="R885" i="1"/>
  <c r="R884" i="1"/>
  <c r="R883" i="1"/>
  <c r="R882" i="1"/>
  <c r="R881" i="1"/>
  <c r="R880" i="1"/>
  <c r="R879" i="1"/>
  <c r="R878" i="1"/>
  <c r="R877" i="1"/>
  <c r="R876" i="1"/>
  <c r="R875" i="1"/>
  <c r="R874" i="1"/>
  <c r="R873" i="1"/>
  <c r="R872" i="1"/>
  <c r="R871" i="1"/>
  <c r="R870" i="1"/>
  <c r="R869" i="1"/>
  <c r="R868" i="1"/>
  <c r="R867" i="1"/>
  <c r="R866" i="1"/>
  <c r="R865" i="1"/>
  <c r="R864" i="1"/>
  <c r="R863" i="1"/>
  <c r="R862" i="1"/>
  <c r="R861" i="1"/>
  <c r="R860" i="1"/>
  <c r="R859" i="1"/>
  <c r="R858" i="1"/>
  <c r="R857" i="1"/>
  <c r="R856" i="1"/>
  <c r="R855" i="1"/>
  <c r="R854" i="1"/>
  <c r="R853" i="1"/>
  <c r="R852" i="1"/>
  <c r="R851" i="1"/>
  <c r="R850" i="1"/>
  <c r="R849" i="1"/>
  <c r="R848" i="1"/>
  <c r="R847" i="1"/>
  <c r="R846" i="1"/>
  <c r="R845" i="1"/>
  <c r="R844" i="1"/>
  <c r="R843" i="1"/>
  <c r="R842" i="1"/>
  <c r="R841" i="1"/>
  <c r="R840" i="1"/>
  <c r="R839" i="1"/>
  <c r="R838" i="1"/>
  <c r="R837" i="1"/>
  <c r="R836" i="1"/>
  <c r="R835" i="1"/>
  <c r="R834" i="1"/>
  <c r="R833" i="1"/>
  <c r="R832" i="1"/>
  <c r="R831" i="1"/>
  <c r="R830" i="1"/>
  <c r="R829" i="1"/>
  <c r="R828" i="1"/>
  <c r="R827" i="1"/>
  <c r="R826" i="1"/>
  <c r="R825" i="1"/>
  <c r="R824" i="1"/>
  <c r="R823" i="1"/>
  <c r="R822" i="1"/>
  <c r="R821" i="1"/>
  <c r="R820" i="1"/>
  <c r="R819" i="1"/>
  <c r="R818" i="1"/>
  <c r="R817" i="1"/>
  <c r="R816" i="1"/>
  <c r="R815" i="1"/>
  <c r="R814" i="1"/>
  <c r="R813" i="1"/>
  <c r="R812" i="1"/>
  <c r="R811" i="1"/>
  <c r="R810" i="1"/>
  <c r="R809" i="1"/>
  <c r="R808" i="1"/>
  <c r="R807" i="1"/>
  <c r="R806" i="1"/>
  <c r="R805" i="1"/>
  <c r="R804" i="1"/>
  <c r="R803" i="1"/>
  <c r="R802" i="1"/>
  <c r="R801" i="1"/>
  <c r="R800" i="1"/>
  <c r="R799" i="1"/>
  <c r="R798" i="1"/>
  <c r="R797" i="1"/>
  <c r="R796" i="1"/>
  <c r="R795" i="1"/>
  <c r="R794" i="1"/>
  <c r="R793" i="1"/>
  <c r="R792" i="1"/>
  <c r="R791" i="1"/>
  <c r="R790" i="1"/>
  <c r="R789" i="1"/>
  <c r="R788" i="1"/>
  <c r="R787" i="1"/>
  <c r="R786" i="1"/>
  <c r="R785" i="1"/>
  <c r="R784" i="1"/>
  <c r="R783" i="1"/>
  <c r="R782" i="1"/>
  <c r="R781" i="1"/>
  <c r="R780" i="1"/>
  <c r="R779" i="1"/>
  <c r="R778" i="1"/>
  <c r="R777" i="1"/>
  <c r="R776" i="1"/>
  <c r="R775" i="1"/>
  <c r="R774" i="1"/>
  <c r="R773" i="1"/>
  <c r="R772" i="1"/>
  <c r="R771" i="1"/>
  <c r="R770" i="1"/>
  <c r="R769" i="1"/>
  <c r="R768" i="1"/>
  <c r="R767" i="1"/>
  <c r="R766" i="1"/>
  <c r="R765" i="1"/>
  <c r="R764" i="1"/>
  <c r="R763" i="1"/>
  <c r="R762" i="1"/>
  <c r="R761" i="1"/>
  <c r="R760" i="1"/>
  <c r="R759" i="1"/>
  <c r="R758" i="1"/>
  <c r="R757" i="1"/>
  <c r="R756" i="1"/>
  <c r="R755" i="1"/>
  <c r="R754" i="1"/>
  <c r="R753" i="1"/>
  <c r="R752" i="1"/>
  <c r="R751" i="1"/>
  <c r="R750" i="1"/>
  <c r="R749" i="1"/>
  <c r="R748" i="1"/>
  <c r="R747" i="1"/>
  <c r="R746" i="1"/>
  <c r="R745" i="1"/>
  <c r="R744" i="1"/>
  <c r="R743" i="1"/>
  <c r="R742" i="1"/>
  <c r="R741" i="1"/>
  <c r="R740" i="1"/>
  <c r="R739" i="1"/>
  <c r="R738" i="1"/>
  <c r="R737" i="1"/>
  <c r="R736" i="1"/>
  <c r="R735" i="1"/>
  <c r="R734" i="1"/>
  <c r="R733" i="1"/>
  <c r="R732" i="1"/>
  <c r="R731" i="1"/>
  <c r="R730" i="1"/>
  <c r="R729" i="1"/>
  <c r="R728" i="1"/>
  <c r="R727" i="1"/>
  <c r="R726" i="1"/>
  <c r="R725" i="1"/>
  <c r="R724" i="1"/>
  <c r="R723" i="1"/>
  <c r="R722" i="1"/>
  <c r="R721" i="1"/>
  <c r="R720" i="1"/>
  <c r="R719" i="1"/>
  <c r="R718" i="1"/>
  <c r="R717" i="1"/>
  <c r="R716" i="1"/>
  <c r="R715" i="1"/>
  <c r="R714" i="1"/>
  <c r="R713" i="1"/>
  <c r="R712" i="1"/>
  <c r="R711" i="1"/>
  <c r="R710" i="1"/>
  <c r="R709" i="1"/>
  <c r="R708" i="1"/>
  <c r="R707" i="1"/>
  <c r="R706" i="1"/>
  <c r="R705" i="1"/>
  <c r="R704" i="1"/>
  <c r="R703" i="1"/>
  <c r="R702" i="1"/>
  <c r="R701" i="1"/>
  <c r="R700" i="1"/>
  <c r="R699" i="1"/>
  <c r="R698" i="1"/>
  <c r="R697" i="1"/>
  <c r="R696" i="1"/>
  <c r="R695" i="1"/>
  <c r="R694" i="1"/>
  <c r="R693" i="1"/>
  <c r="R692" i="1"/>
  <c r="R691" i="1"/>
  <c r="R690" i="1"/>
  <c r="R689" i="1"/>
  <c r="R688" i="1"/>
  <c r="R687" i="1"/>
  <c r="R686" i="1"/>
  <c r="R685" i="1"/>
  <c r="R684" i="1"/>
  <c r="R683" i="1"/>
  <c r="R682" i="1"/>
  <c r="R681" i="1"/>
  <c r="R680" i="1"/>
  <c r="R679" i="1"/>
  <c r="R678" i="1"/>
  <c r="R677" i="1"/>
  <c r="R676" i="1"/>
  <c r="R675" i="1"/>
  <c r="R674" i="1"/>
  <c r="R673" i="1"/>
  <c r="R672" i="1"/>
  <c r="R671" i="1"/>
  <c r="R670" i="1"/>
  <c r="R669" i="1"/>
  <c r="R668" i="1"/>
  <c r="R667" i="1"/>
  <c r="R666" i="1"/>
  <c r="R665" i="1"/>
  <c r="R664" i="1"/>
  <c r="R663" i="1"/>
  <c r="R662" i="1"/>
  <c r="R661" i="1"/>
  <c r="R660" i="1"/>
  <c r="R659" i="1"/>
  <c r="R658" i="1"/>
  <c r="R657" i="1"/>
  <c r="R656" i="1"/>
  <c r="R655" i="1"/>
  <c r="R654" i="1"/>
  <c r="R653" i="1"/>
  <c r="R652" i="1"/>
  <c r="R651" i="1"/>
  <c r="R650" i="1"/>
  <c r="R649" i="1"/>
  <c r="R648" i="1"/>
  <c r="R647" i="1"/>
  <c r="R646" i="1"/>
  <c r="R645" i="1"/>
  <c r="R644" i="1"/>
  <c r="R643" i="1"/>
  <c r="R642" i="1"/>
  <c r="R641" i="1"/>
  <c r="R640" i="1"/>
  <c r="R639" i="1"/>
  <c r="R638" i="1"/>
  <c r="R637" i="1"/>
  <c r="R636" i="1"/>
  <c r="R635" i="1"/>
  <c r="R634" i="1"/>
  <c r="R633" i="1"/>
  <c r="R632" i="1"/>
  <c r="R631" i="1"/>
  <c r="R630" i="1"/>
  <c r="R629" i="1"/>
  <c r="R628" i="1"/>
  <c r="R627" i="1"/>
  <c r="R626" i="1"/>
  <c r="R625" i="1"/>
  <c r="R624" i="1"/>
  <c r="R623" i="1"/>
  <c r="R622" i="1"/>
  <c r="R621" i="1"/>
  <c r="R620" i="1"/>
  <c r="R619" i="1"/>
  <c r="R618" i="1"/>
  <c r="R617" i="1"/>
  <c r="R616" i="1"/>
  <c r="R615" i="1"/>
  <c r="R614" i="1"/>
  <c r="R613" i="1"/>
  <c r="R612" i="1"/>
  <c r="R611" i="1"/>
  <c r="R610" i="1"/>
  <c r="R609" i="1"/>
  <c r="R608" i="1"/>
  <c r="R607" i="1"/>
  <c r="R606" i="1"/>
  <c r="R605" i="1"/>
  <c r="R604" i="1"/>
  <c r="R603" i="1"/>
  <c r="R602" i="1"/>
  <c r="R601" i="1"/>
  <c r="R600" i="1"/>
  <c r="R599" i="1"/>
  <c r="R598" i="1"/>
  <c r="R597" i="1"/>
  <c r="R596" i="1"/>
  <c r="R595" i="1"/>
  <c r="R594" i="1"/>
  <c r="R593" i="1"/>
  <c r="R592" i="1"/>
  <c r="R591" i="1"/>
  <c r="R590" i="1"/>
  <c r="R589" i="1"/>
  <c r="R588" i="1"/>
  <c r="R587" i="1"/>
  <c r="R586" i="1"/>
  <c r="R585" i="1"/>
  <c r="R584" i="1"/>
  <c r="R583" i="1"/>
  <c r="R582" i="1"/>
  <c r="R581" i="1"/>
  <c r="R580" i="1"/>
  <c r="R579" i="1"/>
  <c r="R578" i="1"/>
  <c r="R577" i="1"/>
  <c r="R576" i="1"/>
  <c r="R575" i="1"/>
  <c r="R574" i="1"/>
  <c r="R573" i="1"/>
  <c r="R572" i="1"/>
  <c r="R571" i="1"/>
  <c r="R570" i="1"/>
  <c r="R569" i="1"/>
  <c r="R568" i="1"/>
  <c r="R567" i="1"/>
  <c r="R566" i="1"/>
  <c r="R565" i="1"/>
  <c r="R564" i="1"/>
  <c r="R563" i="1"/>
  <c r="R562" i="1"/>
  <c r="R561" i="1"/>
  <c r="R560" i="1"/>
  <c r="R559" i="1"/>
  <c r="R558" i="1"/>
  <c r="R557" i="1"/>
  <c r="R556" i="1"/>
  <c r="R555" i="1"/>
  <c r="R554" i="1"/>
  <c r="R553" i="1"/>
  <c r="R552" i="1"/>
  <c r="R551" i="1"/>
  <c r="R550" i="1"/>
  <c r="R549" i="1"/>
  <c r="R548" i="1"/>
  <c r="R547" i="1"/>
  <c r="R546" i="1"/>
  <c r="R545" i="1"/>
  <c r="R544" i="1"/>
  <c r="R543" i="1"/>
  <c r="R542" i="1"/>
  <c r="R541" i="1"/>
  <c r="R540" i="1"/>
  <c r="R539" i="1"/>
  <c r="R538" i="1"/>
  <c r="R537" i="1"/>
  <c r="R536" i="1"/>
  <c r="R535" i="1"/>
  <c r="R534" i="1"/>
  <c r="R533" i="1"/>
  <c r="R532" i="1"/>
  <c r="R531" i="1"/>
  <c r="R530" i="1"/>
  <c r="R529" i="1"/>
  <c r="R528" i="1"/>
  <c r="R527" i="1"/>
  <c r="R526" i="1"/>
  <c r="R525" i="1"/>
  <c r="R524" i="1"/>
  <c r="R523" i="1"/>
  <c r="R522" i="1"/>
  <c r="R521" i="1"/>
  <c r="R520" i="1"/>
  <c r="R519" i="1"/>
  <c r="R518" i="1"/>
  <c r="R517" i="1"/>
  <c r="R516" i="1"/>
  <c r="R515" i="1"/>
  <c r="R514" i="1"/>
  <c r="R513" i="1"/>
  <c r="R512" i="1"/>
  <c r="R511" i="1"/>
  <c r="R510" i="1"/>
  <c r="R509" i="1"/>
  <c r="R508" i="1"/>
  <c r="R507" i="1"/>
  <c r="R506" i="1"/>
  <c r="R505" i="1"/>
  <c r="R504" i="1"/>
  <c r="R503" i="1"/>
  <c r="R502" i="1"/>
  <c r="R501" i="1"/>
  <c r="R500" i="1"/>
  <c r="R499" i="1"/>
  <c r="R498" i="1"/>
  <c r="R497" i="1"/>
  <c r="R496" i="1"/>
  <c r="R495" i="1"/>
  <c r="R494" i="1"/>
  <c r="R493" i="1"/>
  <c r="R492" i="1"/>
  <c r="R491" i="1"/>
  <c r="R490" i="1"/>
  <c r="R489" i="1"/>
  <c r="R488" i="1"/>
  <c r="R487" i="1"/>
  <c r="R486" i="1"/>
  <c r="R485" i="1"/>
  <c r="R484" i="1"/>
  <c r="R483" i="1"/>
  <c r="R482" i="1"/>
  <c r="R481" i="1"/>
  <c r="R480" i="1"/>
  <c r="R479" i="1"/>
  <c r="R478" i="1"/>
  <c r="R477" i="1"/>
  <c r="R476" i="1"/>
  <c r="R475" i="1"/>
  <c r="R474" i="1"/>
  <c r="R473" i="1"/>
  <c r="R472" i="1"/>
  <c r="R471" i="1"/>
  <c r="R470" i="1"/>
  <c r="R469" i="1"/>
  <c r="R468" i="1"/>
  <c r="R467" i="1"/>
  <c r="R466" i="1"/>
  <c r="R465" i="1"/>
  <c r="R464" i="1"/>
  <c r="R463" i="1"/>
  <c r="R462" i="1"/>
  <c r="R461" i="1"/>
  <c r="R460" i="1"/>
  <c r="R459" i="1"/>
  <c r="R458" i="1"/>
  <c r="R457" i="1"/>
  <c r="R456" i="1"/>
  <c r="R455" i="1"/>
  <c r="R454" i="1"/>
  <c r="R453" i="1"/>
  <c r="R452" i="1"/>
  <c r="R451" i="1"/>
  <c r="R450" i="1"/>
  <c r="R449" i="1"/>
  <c r="R448" i="1"/>
  <c r="R447" i="1"/>
  <c r="R446" i="1"/>
  <c r="R445" i="1"/>
  <c r="R444" i="1"/>
  <c r="R443" i="1"/>
  <c r="R442" i="1"/>
  <c r="R441" i="1"/>
  <c r="R440" i="1"/>
  <c r="R439" i="1"/>
  <c r="R438" i="1"/>
  <c r="R437" i="1"/>
  <c r="R436" i="1"/>
  <c r="R435" i="1"/>
  <c r="R434" i="1"/>
  <c r="R433" i="1"/>
  <c r="R432" i="1"/>
  <c r="R431" i="1"/>
  <c r="R430" i="1"/>
  <c r="R429" i="1"/>
  <c r="R428" i="1"/>
  <c r="R427" i="1"/>
  <c r="R426" i="1"/>
  <c r="R425" i="1"/>
  <c r="R424" i="1"/>
  <c r="R423" i="1"/>
  <c r="R422" i="1"/>
  <c r="R421" i="1"/>
  <c r="R420" i="1"/>
  <c r="R419" i="1"/>
  <c r="R418" i="1"/>
  <c r="R417" i="1"/>
  <c r="R416" i="1"/>
  <c r="R415" i="1"/>
  <c r="R414" i="1"/>
  <c r="R413" i="1"/>
  <c r="R412" i="1"/>
  <c r="R411" i="1"/>
  <c r="R410" i="1"/>
  <c r="R409" i="1"/>
  <c r="R408" i="1"/>
  <c r="R407" i="1"/>
  <c r="R406" i="1"/>
  <c r="R405" i="1"/>
  <c r="R404" i="1"/>
  <c r="R403" i="1"/>
  <c r="R402" i="1"/>
  <c r="R401" i="1"/>
  <c r="R400" i="1"/>
  <c r="R399" i="1"/>
  <c r="R398" i="1"/>
  <c r="R397" i="1"/>
  <c r="R396" i="1"/>
  <c r="R395" i="1"/>
  <c r="R394" i="1"/>
  <c r="R393" i="1"/>
  <c r="R392" i="1"/>
  <c r="R391" i="1"/>
  <c r="R390" i="1"/>
  <c r="R389" i="1"/>
  <c r="R388" i="1"/>
  <c r="R387" i="1"/>
  <c r="R386" i="1"/>
  <c r="R385" i="1"/>
  <c r="R384" i="1"/>
  <c r="R383" i="1"/>
  <c r="R382" i="1"/>
  <c r="R381" i="1"/>
  <c r="R380" i="1"/>
  <c r="R379" i="1"/>
  <c r="R378" i="1"/>
  <c r="R377" i="1"/>
  <c r="R376" i="1"/>
  <c r="R375" i="1"/>
  <c r="R374" i="1"/>
  <c r="R373" i="1"/>
  <c r="R372" i="1"/>
  <c r="R371" i="1"/>
  <c r="R370" i="1"/>
  <c r="R369" i="1"/>
  <c r="R368" i="1"/>
  <c r="R367" i="1"/>
  <c r="R366" i="1"/>
  <c r="R365" i="1"/>
  <c r="R364" i="1"/>
  <c r="R363" i="1"/>
  <c r="R362" i="1"/>
  <c r="R361" i="1"/>
  <c r="R360" i="1"/>
  <c r="R359" i="1"/>
  <c r="R358" i="1"/>
  <c r="R357" i="1"/>
  <c r="R356" i="1"/>
  <c r="R355" i="1"/>
  <c r="R354" i="1"/>
  <c r="R353" i="1"/>
  <c r="R352" i="1"/>
  <c r="R351" i="1"/>
  <c r="R350" i="1"/>
  <c r="R349" i="1"/>
  <c r="R348" i="1"/>
  <c r="R347" i="1"/>
  <c r="R346" i="1"/>
  <c r="R345" i="1"/>
  <c r="R344" i="1"/>
  <c r="R343" i="1"/>
  <c r="R342" i="1"/>
  <c r="R341" i="1"/>
  <c r="R340" i="1"/>
  <c r="R339" i="1"/>
  <c r="R338" i="1"/>
  <c r="R337" i="1"/>
  <c r="R336" i="1"/>
  <c r="R335" i="1"/>
  <c r="R334" i="1"/>
  <c r="R333" i="1"/>
  <c r="R332" i="1"/>
  <c r="R331" i="1"/>
  <c r="R330" i="1"/>
  <c r="R329" i="1"/>
  <c r="R328" i="1"/>
  <c r="R327" i="1"/>
  <c r="R326" i="1"/>
  <c r="R325" i="1"/>
  <c r="R324" i="1"/>
  <c r="R323" i="1"/>
  <c r="R322" i="1"/>
  <c r="R321" i="1"/>
  <c r="R320" i="1"/>
  <c r="R319" i="1"/>
  <c r="R318" i="1"/>
  <c r="R317" i="1"/>
  <c r="R316" i="1"/>
  <c r="R315" i="1"/>
  <c r="R314" i="1"/>
  <c r="R313" i="1"/>
  <c r="R312" i="1"/>
  <c r="R311" i="1"/>
  <c r="R310" i="1"/>
  <c r="R309" i="1"/>
  <c r="R308" i="1"/>
  <c r="R307" i="1"/>
  <c r="R306" i="1"/>
  <c r="R305" i="1"/>
  <c r="R304" i="1"/>
  <c r="R303" i="1"/>
  <c r="R302" i="1"/>
  <c r="R301" i="1"/>
  <c r="R300" i="1"/>
  <c r="R299" i="1"/>
  <c r="R298" i="1"/>
  <c r="R297" i="1"/>
  <c r="R296" i="1"/>
  <c r="R295" i="1"/>
  <c r="R294" i="1"/>
  <c r="R293" i="1"/>
  <c r="R292" i="1"/>
  <c r="R291" i="1"/>
  <c r="R290" i="1"/>
  <c r="R289" i="1"/>
  <c r="R288" i="1"/>
  <c r="R287" i="1"/>
  <c r="R286" i="1"/>
  <c r="R285" i="1"/>
  <c r="R284" i="1"/>
  <c r="R283" i="1"/>
  <c r="R282" i="1"/>
  <c r="R281" i="1"/>
  <c r="R280" i="1"/>
  <c r="R279" i="1"/>
  <c r="R278" i="1"/>
  <c r="R277" i="1"/>
  <c r="R276" i="1"/>
  <c r="R275" i="1"/>
  <c r="R274" i="1"/>
  <c r="R273" i="1"/>
  <c r="R272" i="1"/>
  <c r="R271" i="1"/>
  <c r="R270" i="1"/>
  <c r="R269" i="1"/>
  <c r="R268" i="1"/>
  <c r="R267" i="1"/>
  <c r="R266" i="1"/>
  <c r="R265" i="1"/>
  <c r="R264" i="1"/>
  <c r="R263" i="1"/>
  <c r="R262" i="1"/>
  <c r="R261" i="1"/>
  <c r="R260" i="1"/>
  <c r="R259" i="1"/>
  <c r="R258" i="1"/>
  <c r="R257" i="1"/>
  <c r="R256" i="1"/>
  <c r="R255" i="1"/>
  <c r="R254" i="1"/>
  <c r="R253" i="1"/>
  <c r="R252" i="1"/>
  <c r="R251" i="1"/>
  <c r="R250" i="1"/>
  <c r="R249" i="1"/>
  <c r="R248" i="1"/>
  <c r="R247" i="1"/>
  <c r="R246" i="1"/>
  <c r="R245" i="1"/>
  <c r="R244" i="1"/>
  <c r="R243" i="1"/>
  <c r="R242" i="1"/>
  <c r="R241" i="1"/>
  <c r="R240" i="1"/>
  <c r="R239" i="1"/>
  <c r="R238" i="1"/>
  <c r="R237" i="1"/>
  <c r="R236" i="1"/>
  <c r="R235" i="1"/>
  <c r="R234" i="1"/>
  <c r="R233" i="1"/>
  <c r="R232" i="1"/>
  <c r="R231" i="1"/>
  <c r="R230" i="1"/>
  <c r="R229" i="1"/>
  <c r="R228" i="1"/>
  <c r="R227" i="1"/>
  <c r="R226" i="1"/>
  <c r="R225" i="1"/>
  <c r="R224" i="1"/>
  <c r="R223" i="1"/>
  <c r="R222" i="1"/>
  <c r="R221" i="1"/>
  <c r="R220" i="1"/>
  <c r="R219" i="1"/>
  <c r="R218" i="1"/>
  <c r="R217" i="1"/>
  <c r="R216" i="1"/>
  <c r="R215" i="1"/>
  <c r="R214" i="1"/>
  <c r="R213" i="1"/>
  <c r="R212" i="1"/>
  <c r="R211" i="1"/>
  <c r="R210" i="1"/>
  <c r="R209" i="1"/>
  <c r="R208" i="1"/>
  <c r="R207" i="1"/>
  <c r="R206" i="1"/>
  <c r="R205" i="1"/>
  <c r="R204" i="1"/>
  <c r="R203" i="1"/>
  <c r="R202" i="1"/>
  <c r="R201" i="1"/>
  <c r="R200" i="1"/>
  <c r="R199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A16" i="1" l="1"/>
  <c r="P3" i="2"/>
  <c r="P30" i="2"/>
  <c r="A17" i="1" l="1"/>
  <c r="P4" i="2"/>
  <c r="P28" i="2"/>
  <c r="P26" i="2"/>
  <c r="P12" i="2"/>
  <c r="P8" i="2"/>
  <c r="P16" i="2"/>
  <c r="P15" i="2"/>
  <c r="P25" i="2"/>
  <c r="P11" i="2"/>
  <c r="P23" i="2"/>
  <c r="P14" i="2"/>
  <c r="P18" i="2"/>
  <c r="P27" i="2"/>
  <c r="P24" i="2"/>
  <c r="P17" i="2"/>
  <c r="P7" i="2"/>
  <c r="P21" i="2"/>
  <c r="P20" i="2"/>
  <c r="P31" i="2"/>
  <c r="P19" i="2"/>
  <c r="P13" i="2"/>
  <c r="P10" i="2"/>
  <c r="P6" i="2"/>
  <c r="P22" i="2"/>
  <c r="P5" i="2"/>
  <c r="P9" i="2"/>
  <c r="P29" i="2"/>
  <c r="P32" i="2"/>
  <c r="P33" i="2"/>
  <c r="B17" i="1" l="1"/>
  <c r="B15" i="1"/>
  <c r="B16" i="1"/>
  <c r="A18" i="1"/>
  <c r="A19" i="1" l="1"/>
  <c r="B18" i="1"/>
  <c r="A20" i="1" l="1"/>
  <c r="B19" i="1"/>
  <c r="F16" i="1"/>
  <c r="B2" i="4" l="1"/>
  <c r="J2" i="4"/>
  <c r="F2" i="4"/>
  <c r="I2" i="4"/>
  <c r="E2" i="4"/>
  <c r="L2" i="4"/>
  <c r="H2" i="4"/>
  <c r="D2" i="4"/>
  <c r="K2" i="4"/>
  <c r="K7" i="4" s="1"/>
  <c r="G2" i="4"/>
  <c r="C2" i="4"/>
  <c r="A21" i="1"/>
  <c r="B20" i="1"/>
  <c r="F17" i="1"/>
  <c r="AA15" i="1" l="1"/>
  <c r="Z15" i="1"/>
  <c r="AB15" i="1" s="1"/>
  <c r="Z22" i="1"/>
  <c r="Z25" i="1"/>
  <c r="AB25" i="1" s="1"/>
  <c r="Z19" i="1"/>
  <c r="AB19" i="1" s="1"/>
  <c r="Z21" i="1"/>
  <c r="AB21" i="1" s="1"/>
  <c r="Z20" i="1"/>
  <c r="AB20" i="1" s="1"/>
  <c r="Z23" i="1"/>
  <c r="Z18" i="1"/>
  <c r="AB18" i="1" s="1"/>
  <c r="Z26" i="1"/>
  <c r="AB26" i="1" s="1"/>
  <c r="E7" i="4"/>
  <c r="J7" i="4"/>
  <c r="I7" i="4"/>
  <c r="D7" i="4"/>
  <c r="C7" i="4"/>
  <c r="B7" i="4"/>
  <c r="H7" i="4"/>
  <c r="G7" i="4"/>
  <c r="F7" i="4"/>
  <c r="A22" i="1"/>
  <c r="B21" i="1"/>
  <c r="F18" i="1"/>
  <c r="AB23" i="1" l="1"/>
  <c r="H23" i="1" s="1"/>
  <c r="P23" i="1" s="1"/>
  <c r="AB22" i="1"/>
  <c r="H22" i="1" s="1"/>
  <c r="P22" i="1" s="1"/>
  <c r="H15" i="1"/>
  <c r="P15" i="1" s="1"/>
  <c r="H26" i="1"/>
  <c r="P26" i="1" s="1"/>
  <c r="H18" i="1"/>
  <c r="P18" i="1" s="1"/>
  <c r="H20" i="1"/>
  <c r="P20" i="1" s="1"/>
  <c r="H21" i="1"/>
  <c r="P21" i="1" s="1"/>
  <c r="H19" i="1"/>
  <c r="P19" i="1" s="1"/>
  <c r="H25" i="1"/>
  <c r="P25" i="1" s="1"/>
  <c r="A23" i="1"/>
  <c r="B22" i="1"/>
  <c r="F19" i="1"/>
  <c r="I19" i="1" l="1"/>
  <c r="I18" i="1"/>
  <c r="Z28" i="1"/>
  <c r="Z27" i="1"/>
  <c r="A24" i="1"/>
  <c r="B23" i="1"/>
  <c r="F20" i="1"/>
  <c r="I20" i="1" s="1"/>
  <c r="AB28" i="1" l="1"/>
  <c r="H28" i="1" s="1"/>
  <c r="AB27" i="1"/>
  <c r="H27" i="1" s="1"/>
  <c r="Z29" i="1"/>
  <c r="A25" i="1"/>
  <c r="B24" i="1"/>
  <c r="F21" i="1"/>
  <c r="I21" i="1" s="1"/>
  <c r="AB29" i="1" l="1"/>
  <c r="H29" i="1" s="1"/>
  <c r="Z30" i="1"/>
  <c r="A26" i="1"/>
  <c r="B25" i="1"/>
  <c r="F22" i="1"/>
  <c r="I22" i="1" s="1"/>
  <c r="AB30" i="1" l="1"/>
  <c r="H30" i="1" s="1"/>
  <c r="Z31" i="1"/>
  <c r="A27" i="1"/>
  <c r="B26" i="1"/>
  <c r="F23" i="1"/>
  <c r="I23" i="1" s="1"/>
  <c r="AB31" i="1" l="1"/>
  <c r="H31" i="1" s="1"/>
  <c r="Z32" i="1"/>
  <c r="A28" i="1"/>
  <c r="B27" i="1"/>
  <c r="F24" i="1"/>
  <c r="AB32" i="1" l="1"/>
  <c r="H32" i="1" s="1"/>
  <c r="Z33" i="1"/>
  <c r="A29" i="1"/>
  <c r="B28" i="1"/>
  <c r="F25" i="1"/>
  <c r="I25" i="1" s="1"/>
  <c r="AB33" i="1" l="1"/>
  <c r="H33" i="1" s="1"/>
  <c r="Z34" i="1"/>
  <c r="AB34" i="1" s="1"/>
  <c r="A30" i="1"/>
  <c r="B29" i="1"/>
  <c r="F26" i="1"/>
  <c r="I26" i="1" s="1"/>
  <c r="H34" i="1" l="1"/>
  <c r="Z35" i="1"/>
  <c r="A31" i="1"/>
  <c r="B30" i="1"/>
  <c r="F27" i="1"/>
  <c r="I27" i="1" s="1"/>
  <c r="AB35" i="1" l="1"/>
  <c r="H35" i="1" s="1"/>
  <c r="Z36" i="1"/>
  <c r="A32" i="1"/>
  <c r="B31" i="1"/>
  <c r="F28" i="1"/>
  <c r="I28" i="1" s="1"/>
  <c r="AB36" i="1" l="1"/>
  <c r="H36" i="1" s="1"/>
  <c r="Z37" i="1"/>
  <c r="AB37" i="1" s="1"/>
  <c r="A33" i="1"/>
  <c r="B32" i="1"/>
  <c r="F29" i="1"/>
  <c r="I29" i="1" s="1"/>
  <c r="H37" i="1" l="1"/>
  <c r="Z38" i="1"/>
  <c r="A34" i="1"/>
  <c r="B33" i="1"/>
  <c r="F30" i="1"/>
  <c r="I30" i="1" s="1"/>
  <c r="AB38" i="1" l="1"/>
  <c r="H38" i="1" s="1"/>
  <c r="Z39" i="1"/>
  <c r="AB39" i="1" s="1"/>
  <c r="A35" i="1"/>
  <c r="B34" i="1"/>
  <c r="F31" i="1"/>
  <c r="I31" i="1" s="1"/>
  <c r="H39" i="1" l="1"/>
  <c r="Z40" i="1"/>
  <c r="A36" i="1"/>
  <c r="B35" i="1"/>
  <c r="F32" i="1"/>
  <c r="I32" i="1" s="1"/>
  <c r="AB40" i="1" l="1"/>
  <c r="H40" i="1" s="1"/>
  <c r="Z41" i="1"/>
  <c r="A37" i="1"/>
  <c r="B36" i="1"/>
  <c r="F33" i="1"/>
  <c r="I33" i="1" s="1"/>
  <c r="AB41" i="1" l="1"/>
  <c r="H41" i="1" s="1"/>
  <c r="Z42" i="1"/>
  <c r="A38" i="1"/>
  <c r="B37" i="1"/>
  <c r="F34" i="1"/>
  <c r="I34" i="1" s="1"/>
  <c r="AB42" i="1" l="1"/>
  <c r="H42" i="1" s="1"/>
  <c r="Z43" i="1"/>
  <c r="A39" i="1"/>
  <c r="B38" i="1"/>
  <c r="F35" i="1"/>
  <c r="I35" i="1" s="1"/>
  <c r="AB43" i="1" l="1"/>
  <c r="H43" i="1" s="1"/>
  <c r="Z44" i="1"/>
  <c r="A40" i="1"/>
  <c r="B39" i="1"/>
  <c r="F36" i="1"/>
  <c r="I36" i="1" s="1"/>
  <c r="J17" i="1"/>
  <c r="AB44" i="1" l="1"/>
  <c r="H44" i="1" s="1"/>
  <c r="Z45" i="1"/>
  <c r="A41" i="1"/>
  <c r="B40" i="1"/>
  <c r="F37" i="1"/>
  <c r="I37" i="1" s="1"/>
  <c r="J18" i="1"/>
  <c r="AB45" i="1" l="1"/>
  <c r="H45" i="1" s="1"/>
  <c r="Z46" i="1"/>
  <c r="A42" i="1"/>
  <c r="B41" i="1"/>
  <c r="F38" i="1"/>
  <c r="I38" i="1" s="1"/>
  <c r="J19" i="1"/>
  <c r="AB46" i="1" l="1"/>
  <c r="H46" i="1" s="1"/>
  <c r="Z47" i="1"/>
  <c r="A43" i="1"/>
  <c r="B42" i="1"/>
  <c r="F39" i="1"/>
  <c r="I39" i="1" s="1"/>
  <c r="J20" i="1"/>
  <c r="AB47" i="1" l="1"/>
  <c r="H47" i="1" s="1"/>
  <c r="Z48" i="1"/>
  <c r="A44" i="1"/>
  <c r="B43" i="1"/>
  <c r="F40" i="1"/>
  <c r="I40" i="1" s="1"/>
  <c r="J21" i="1"/>
  <c r="AB48" i="1" l="1"/>
  <c r="H48" i="1" s="1"/>
  <c r="Z49" i="1"/>
  <c r="AB49" i="1" s="1"/>
  <c r="A45" i="1"/>
  <c r="B44" i="1"/>
  <c r="F41" i="1"/>
  <c r="I41" i="1" s="1"/>
  <c r="J22" i="1"/>
  <c r="H49" i="1" l="1"/>
  <c r="Z50" i="1"/>
  <c r="A46" i="1"/>
  <c r="B45" i="1"/>
  <c r="F42" i="1"/>
  <c r="I42" i="1" s="1"/>
  <c r="J23" i="1"/>
  <c r="AB50" i="1" l="1"/>
  <c r="H50" i="1" s="1"/>
  <c r="Z51" i="1"/>
  <c r="A47" i="1"/>
  <c r="B46" i="1"/>
  <c r="F43" i="1"/>
  <c r="I43" i="1" s="1"/>
  <c r="J24" i="1"/>
  <c r="AB51" i="1" l="1"/>
  <c r="H51" i="1" s="1"/>
  <c r="Z52" i="1"/>
  <c r="A48" i="1"/>
  <c r="B47" i="1"/>
  <c r="F44" i="1"/>
  <c r="I44" i="1" s="1"/>
  <c r="J25" i="1"/>
  <c r="AB52" i="1" l="1"/>
  <c r="H52" i="1" s="1"/>
  <c r="Z53" i="1"/>
  <c r="A49" i="1"/>
  <c r="B48" i="1"/>
  <c r="F45" i="1"/>
  <c r="I45" i="1" s="1"/>
  <c r="J26" i="1"/>
  <c r="AB53" i="1" l="1"/>
  <c r="H53" i="1" s="1"/>
  <c r="Z54" i="1"/>
  <c r="A50" i="1"/>
  <c r="B49" i="1"/>
  <c r="F46" i="1"/>
  <c r="I46" i="1" s="1"/>
  <c r="J27" i="1"/>
  <c r="AB54" i="1" l="1"/>
  <c r="H54" i="1" s="1"/>
  <c r="Z55" i="1"/>
  <c r="A51" i="1"/>
  <c r="B50" i="1"/>
  <c r="F47" i="1"/>
  <c r="I47" i="1" s="1"/>
  <c r="J28" i="1"/>
  <c r="AB55" i="1" l="1"/>
  <c r="H55" i="1" s="1"/>
  <c r="Z56" i="1"/>
  <c r="A52" i="1"/>
  <c r="B51" i="1"/>
  <c r="F48" i="1"/>
  <c r="I48" i="1" s="1"/>
  <c r="J29" i="1"/>
  <c r="AB56" i="1" l="1"/>
  <c r="H56" i="1" s="1"/>
  <c r="Z57" i="1"/>
  <c r="A53" i="1"/>
  <c r="B52" i="1"/>
  <c r="F49" i="1"/>
  <c r="I49" i="1" s="1"/>
  <c r="J30" i="1"/>
  <c r="AB57" i="1" l="1"/>
  <c r="H57" i="1" s="1"/>
  <c r="Z58" i="1"/>
  <c r="AB58" i="1" s="1"/>
  <c r="A54" i="1"/>
  <c r="B53" i="1"/>
  <c r="F50" i="1"/>
  <c r="I50" i="1" s="1"/>
  <c r="J31" i="1"/>
  <c r="H58" i="1" l="1"/>
  <c r="Z59" i="1"/>
  <c r="A55" i="1"/>
  <c r="B54" i="1"/>
  <c r="F51" i="1"/>
  <c r="I51" i="1" s="1"/>
  <c r="J32" i="1"/>
  <c r="AB59" i="1" l="1"/>
  <c r="H59" i="1" s="1"/>
  <c r="Z60" i="1"/>
  <c r="A56" i="1"/>
  <c r="B55" i="1"/>
  <c r="F52" i="1"/>
  <c r="I52" i="1" s="1"/>
  <c r="J33" i="1"/>
  <c r="AB60" i="1" l="1"/>
  <c r="H60" i="1" s="1"/>
  <c r="Z61" i="1"/>
  <c r="A57" i="1"/>
  <c r="B56" i="1"/>
  <c r="F53" i="1"/>
  <c r="I53" i="1" s="1"/>
  <c r="J34" i="1"/>
  <c r="AB61" i="1" l="1"/>
  <c r="H61" i="1" s="1"/>
  <c r="Z62" i="1"/>
  <c r="A58" i="1"/>
  <c r="B57" i="1"/>
  <c r="F54" i="1"/>
  <c r="I54" i="1" s="1"/>
  <c r="J35" i="1"/>
  <c r="AB62" i="1" l="1"/>
  <c r="H62" i="1" s="1"/>
  <c r="Z63" i="1"/>
  <c r="AB63" i="1" s="1"/>
  <c r="A59" i="1"/>
  <c r="B58" i="1"/>
  <c r="F55" i="1"/>
  <c r="I55" i="1" s="1"/>
  <c r="J36" i="1"/>
  <c r="Z64" i="1" l="1"/>
  <c r="H63" i="1"/>
  <c r="A60" i="1"/>
  <c r="B59" i="1"/>
  <c r="F56" i="1"/>
  <c r="I56" i="1" s="1"/>
  <c r="J37" i="1"/>
  <c r="AB64" i="1" l="1"/>
  <c r="H64" i="1" s="1"/>
  <c r="Z65" i="1"/>
  <c r="A61" i="1"/>
  <c r="B60" i="1"/>
  <c r="F57" i="1"/>
  <c r="I57" i="1" s="1"/>
  <c r="J38" i="1"/>
  <c r="AB65" i="1" l="1"/>
  <c r="H65" i="1" s="1"/>
  <c r="Z66" i="1"/>
  <c r="AB66" i="1" s="1"/>
  <c r="A62" i="1"/>
  <c r="B61" i="1"/>
  <c r="F58" i="1"/>
  <c r="I58" i="1" s="1"/>
  <c r="J39" i="1"/>
  <c r="Z67" i="1" l="1"/>
  <c r="H66" i="1"/>
  <c r="A63" i="1"/>
  <c r="B62" i="1"/>
  <c r="F59" i="1"/>
  <c r="I59" i="1" s="1"/>
  <c r="J40" i="1"/>
  <c r="AB67" i="1" l="1"/>
  <c r="H67" i="1" s="1"/>
  <c r="Z68" i="1"/>
  <c r="AB68" i="1" s="1"/>
  <c r="A64" i="1"/>
  <c r="B63" i="1"/>
  <c r="F60" i="1"/>
  <c r="I60" i="1" s="1"/>
  <c r="J41" i="1"/>
  <c r="Z69" i="1" l="1"/>
  <c r="AB69" i="1" s="1"/>
  <c r="H68" i="1"/>
  <c r="A65" i="1"/>
  <c r="B64" i="1"/>
  <c r="F61" i="1"/>
  <c r="I61" i="1" s="1"/>
  <c r="J42" i="1"/>
  <c r="Z70" i="1" l="1"/>
  <c r="H69" i="1"/>
  <c r="A66" i="1"/>
  <c r="B65" i="1"/>
  <c r="F62" i="1"/>
  <c r="I62" i="1" s="1"/>
  <c r="J43" i="1"/>
  <c r="AB70" i="1" l="1"/>
  <c r="H70" i="1" s="1"/>
  <c r="Z71" i="1"/>
  <c r="A67" i="1"/>
  <c r="B66" i="1"/>
  <c r="F63" i="1"/>
  <c r="I63" i="1" s="1"/>
  <c r="J44" i="1"/>
  <c r="AB71" i="1" l="1"/>
  <c r="H71" i="1" s="1"/>
  <c r="Z72" i="1"/>
  <c r="A68" i="1"/>
  <c r="B67" i="1"/>
  <c r="F64" i="1"/>
  <c r="I64" i="1" s="1"/>
  <c r="J45" i="1"/>
  <c r="AB72" i="1" l="1"/>
  <c r="H72" i="1" s="1"/>
  <c r="Z73" i="1"/>
  <c r="A69" i="1"/>
  <c r="B68" i="1"/>
  <c r="F65" i="1"/>
  <c r="I65" i="1" s="1"/>
  <c r="J46" i="1"/>
  <c r="AB73" i="1" l="1"/>
  <c r="H73" i="1" s="1"/>
  <c r="Z74" i="1"/>
  <c r="A70" i="1"/>
  <c r="B69" i="1"/>
  <c r="F66" i="1"/>
  <c r="I66" i="1" s="1"/>
  <c r="J47" i="1"/>
  <c r="AB74" i="1" l="1"/>
  <c r="H74" i="1" s="1"/>
  <c r="Z75" i="1"/>
  <c r="A71" i="1"/>
  <c r="B70" i="1"/>
  <c r="F67" i="1"/>
  <c r="I67" i="1" s="1"/>
  <c r="J48" i="1"/>
  <c r="AB75" i="1" l="1"/>
  <c r="H75" i="1" s="1"/>
  <c r="Z76" i="1"/>
  <c r="A72" i="1"/>
  <c r="B71" i="1"/>
  <c r="F68" i="1"/>
  <c r="I68" i="1" s="1"/>
  <c r="J49" i="1"/>
  <c r="AB76" i="1" l="1"/>
  <c r="H76" i="1" s="1"/>
  <c r="Z77" i="1"/>
  <c r="A73" i="1"/>
  <c r="B72" i="1"/>
  <c r="F69" i="1"/>
  <c r="I69" i="1" s="1"/>
  <c r="J50" i="1"/>
  <c r="AB77" i="1" l="1"/>
  <c r="H77" i="1" s="1"/>
  <c r="Z78" i="1"/>
  <c r="A74" i="1"/>
  <c r="B73" i="1"/>
  <c r="F70" i="1"/>
  <c r="I70" i="1" s="1"/>
  <c r="J51" i="1"/>
  <c r="AB78" i="1" l="1"/>
  <c r="H78" i="1" s="1"/>
  <c r="Z79" i="1"/>
  <c r="A75" i="1"/>
  <c r="B74" i="1"/>
  <c r="F71" i="1"/>
  <c r="I71" i="1" s="1"/>
  <c r="J52" i="1"/>
  <c r="AB79" i="1" l="1"/>
  <c r="H79" i="1" s="1"/>
  <c r="Z80" i="1"/>
  <c r="A76" i="1"/>
  <c r="B75" i="1"/>
  <c r="F72" i="1"/>
  <c r="I72" i="1" s="1"/>
  <c r="J53" i="1"/>
  <c r="AB80" i="1" l="1"/>
  <c r="H80" i="1" s="1"/>
  <c r="Z81" i="1"/>
  <c r="A77" i="1"/>
  <c r="B76" i="1"/>
  <c r="F73" i="1"/>
  <c r="I73" i="1" s="1"/>
  <c r="J54" i="1"/>
  <c r="AB81" i="1" l="1"/>
  <c r="H81" i="1" s="1"/>
  <c r="Z82" i="1"/>
  <c r="A78" i="1"/>
  <c r="B77" i="1"/>
  <c r="F74" i="1"/>
  <c r="I74" i="1" s="1"/>
  <c r="J55" i="1"/>
  <c r="AB82" i="1" l="1"/>
  <c r="H82" i="1" s="1"/>
  <c r="Z83" i="1"/>
  <c r="A79" i="1"/>
  <c r="B78" i="1"/>
  <c r="F75" i="1"/>
  <c r="I75" i="1" s="1"/>
  <c r="J56" i="1"/>
  <c r="AB83" i="1" l="1"/>
  <c r="H83" i="1" s="1"/>
  <c r="Z84" i="1"/>
  <c r="A80" i="1"/>
  <c r="B79" i="1"/>
  <c r="F76" i="1"/>
  <c r="I76" i="1" s="1"/>
  <c r="J57" i="1"/>
  <c r="AB84" i="1" l="1"/>
  <c r="H84" i="1" s="1"/>
  <c r="Z85" i="1"/>
  <c r="A81" i="1"/>
  <c r="B80" i="1"/>
  <c r="F77" i="1"/>
  <c r="I77" i="1" s="1"/>
  <c r="J58" i="1"/>
  <c r="AB85" i="1" l="1"/>
  <c r="H85" i="1" s="1"/>
  <c r="Z86" i="1"/>
  <c r="A82" i="1"/>
  <c r="B81" i="1"/>
  <c r="F78" i="1"/>
  <c r="I78" i="1" s="1"/>
  <c r="J59" i="1"/>
  <c r="AB86" i="1" l="1"/>
  <c r="H86" i="1" s="1"/>
  <c r="Z87" i="1"/>
  <c r="A83" i="1"/>
  <c r="B82" i="1"/>
  <c r="F79" i="1"/>
  <c r="I79" i="1" s="1"/>
  <c r="J60" i="1"/>
  <c r="AB87" i="1" l="1"/>
  <c r="H87" i="1" s="1"/>
  <c r="Z88" i="1"/>
  <c r="AB88" i="1" s="1"/>
  <c r="A84" i="1"/>
  <c r="B83" i="1"/>
  <c r="F80" i="1"/>
  <c r="I80" i="1" s="1"/>
  <c r="J61" i="1"/>
  <c r="Z89" i="1" l="1"/>
  <c r="AB89" i="1" s="1"/>
  <c r="H88" i="1"/>
  <c r="A85" i="1"/>
  <c r="B84" i="1"/>
  <c r="F81" i="1"/>
  <c r="I81" i="1" s="1"/>
  <c r="J62" i="1"/>
  <c r="Z90" i="1" l="1"/>
  <c r="H89" i="1"/>
  <c r="A86" i="1"/>
  <c r="B85" i="1"/>
  <c r="F82" i="1"/>
  <c r="I82" i="1" s="1"/>
  <c r="J63" i="1"/>
  <c r="AB90" i="1" l="1"/>
  <c r="H90" i="1" s="1"/>
  <c r="Z91" i="1"/>
  <c r="A87" i="1"/>
  <c r="B86" i="1"/>
  <c r="F83" i="1"/>
  <c r="I83" i="1" s="1"/>
  <c r="J64" i="1"/>
  <c r="AB91" i="1" l="1"/>
  <c r="H91" i="1" s="1"/>
  <c r="Z92" i="1"/>
  <c r="A88" i="1"/>
  <c r="B87" i="1"/>
  <c r="F84" i="1"/>
  <c r="I84" i="1" s="1"/>
  <c r="J65" i="1"/>
  <c r="AB92" i="1" l="1"/>
  <c r="H92" i="1" s="1"/>
  <c r="Z93" i="1"/>
  <c r="A89" i="1"/>
  <c r="B88" i="1"/>
  <c r="F85" i="1"/>
  <c r="I85" i="1" s="1"/>
  <c r="J66" i="1"/>
  <c r="AB93" i="1" l="1"/>
  <c r="H93" i="1" s="1"/>
  <c r="Z94" i="1"/>
  <c r="AB94" i="1" s="1"/>
  <c r="A90" i="1"/>
  <c r="B89" i="1"/>
  <c r="F86" i="1"/>
  <c r="I86" i="1" s="1"/>
  <c r="J67" i="1"/>
  <c r="Z95" i="1" l="1"/>
  <c r="AB95" i="1" s="1"/>
  <c r="H94" i="1"/>
  <c r="A91" i="1"/>
  <c r="B90" i="1"/>
  <c r="F87" i="1"/>
  <c r="I87" i="1" s="1"/>
  <c r="J68" i="1"/>
  <c r="Z96" i="1" l="1"/>
  <c r="H95" i="1"/>
  <c r="A92" i="1"/>
  <c r="B91" i="1"/>
  <c r="F88" i="1"/>
  <c r="I88" i="1" s="1"/>
  <c r="J69" i="1"/>
  <c r="AB96" i="1" l="1"/>
  <c r="H96" i="1" s="1"/>
  <c r="Z97" i="1"/>
  <c r="AB97" i="1" s="1"/>
  <c r="A93" i="1"/>
  <c r="B92" i="1"/>
  <c r="F89" i="1"/>
  <c r="I89" i="1" s="1"/>
  <c r="J70" i="1"/>
  <c r="Z98" i="1" l="1"/>
  <c r="H97" i="1"/>
  <c r="A94" i="1"/>
  <c r="B93" i="1"/>
  <c r="F90" i="1"/>
  <c r="I90" i="1" s="1"/>
  <c r="J71" i="1"/>
  <c r="AB98" i="1" l="1"/>
  <c r="H98" i="1" s="1"/>
  <c r="Z99" i="1"/>
  <c r="A95" i="1"/>
  <c r="B94" i="1"/>
  <c r="F91" i="1"/>
  <c r="I91" i="1" s="1"/>
  <c r="J72" i="1"/>
  <c r="AB99" i="1" l="1"/>
  <c r="H99" i="1" s="1"/>
  <c r="Z100" i="1"/>
  <c r="A96" i="1"/>
  <c r="B95" i="1"/>
  <c r="F92" i="1"/>
  <c r="I92" i="1" s="1"/>
  <c r="J73" i="1"/>
  <c r="AB100" i="1" l="1"/>
  <c r="H100" i="1" s="1"/>
  <c r="Z101" i="1"/>
  <c r="AB101" i="1" s="1"/>
  <c r="A97" i="1"/>
  <c r="B96" i="1"/>
  <c r="F93" i="1"/>
  <c r="I93" i="1" s="1"/>
  <c r="J74" i="1"/>
  <c r="Z102" i="1" l="1"/>
  <c r="H101" i="1"/>
  <c r="A98" i="1"/>
  <c r="B97" i="1"/>
  <c r="F94" i="1"/>
  <c r="I94" i="1" s="1"/>
  <c r="J75" i="1"/>
  <c r="AB102" i="1" l="1"/>
  <c r="H102" i="1" s="1"/>
  <c r="Z103" i="1"/>
  <c r="AB103" i="1" s="1"/>
  <c r="A99" i="1"/>
  <c r="B98" i="1"/>
  <c r="F95" i="1"/>
  <c r="I95" i="1" s="1"/>
  <c r="J76" i="1"/>
  <c r="H103" i="1" l="1"/>
  <c r="Z104" i="1"/>
  <c r="A100" i="1"/>
  <c r="B99" i="1"/>
  <c r="F96" i="1"/>
  <c r="I96" i="1" s="1"/>
  <c r="J77" i="1"/>
  <c r="AB104" i="1" l="1"/>
  <c r="H104" i="1" s="1"/>
  <c r="Z105" i="1"/>
  <c r="A101" i="1"/>
  <c r="B100" i="1"/>
  <c r="F97" i="1"/>
  <c r="I97" i="1" s="1"/>
  <c r="J78" i="1"/>
  <c r="AB105" i="1" l="1"/>
  <c r="H105" i="1" s="1"/>
  <c r="Z106" i="1"/>
  <c r="A102" i="1"/>
  <c r="B101" i="1"/>
  <c r="F98" i="1"/>
  <c r="I98" i="1" s="1"/>
  <c r="J79" i="1"/>
  <c r="AB106" i="1" l="1"/>
  <c r="H106" i="1" s="1"/>
  <c r="Z107" i="1"/>
  <c r="A103" i="1"/>
  <c r="B102" i="1"/>
  <c r="F99" i="1"/>
  <c r="I99" i="1" s="1"/>
  <c r="J80" i="1"/>
  <c r="AB107" i="1" l="1"/>
  <c r="H107" i="1" s="1"/>
  <c r="Z108" i="1"/>
  <c r="AB108" i="1" s="1"/>
  <c r="A104" i="1"/>
  <c r="B103" i="1"/>
  <c r="F100" i="1"/>
  <c r="I100" i="1" s="1"/>
  <c r="J81" i="1"/>
  <c r="H108" i="1" l="1"/>
  <c r="Z109" i="1"/>
  <c r="AB109" i="1" s="1"/>
  <c r="A105" i="1"/>
  <c r="B104" i="1"/>
  <c r="F101" i="1"/>
  <c r="I101" i="1" s="1"/>
  <c r="J82" i="1"/>
  <c r="H109" i="1" l="1"/>
  <c r="Z110" i="1"/>
  <c r="A106" i="1"/>
  <c r="B105" i="1"/>
  <c r="F102" i="1"/>
  <c r="I102" i="1" s="1"/>
  <c r="J83" i="1"/>
  <c r="AB110" i="1" l="1"/>
  <c r="H110" i="1" s="1"/>
  <c r="Z111" i="1"/>
  <c r="A107" i="1"/>
  <c r="B106" i="1"/>
  <c r="F103" i="1"/>
  <c r="I103" i="1" s="1"/>
  <c r="J84" i="1"/>
  <c r="AB111" i="1" l="1"/>
  <c r="H111" i="1" s="1"/>
  <c r="Z112" i="1"/>
  <c r="A108" i="1"/>
  <c r="B107" i="1"/>
  <c r="F104" i="1"/>
  <c r="I104" i="1" s="1"/>
  <c r="J85" i="1"/>
  <c r="AB112" i="1" l="1"/>
  <c r="H112" i="1" s="1"/>
  <c r="Z113" i="1"/>
  <c r="AB113" i="1" s="1"/>
  <c r="A109" i="1"/>
  <c r="B108" i="1"/>
  <c r="F105" i="1"/>
  <c r="I105" i="1" s="1"/>
  <c r="J86" i="1"/>
  <c r="H113" i="1" l="1"/>
  <c r="Z114" i="1"/>
  <c r="A110" i="1"/>
  <c r="B109" i="1"/>
  <c r="F106" i="1"/>
  <c r="I106" i="1" s="1"/>
  <c r="J87" i="1"/>
  <c r="AB114" i="1" l="1"/>
  <c r="H114" i="1" s="1"/>
  <c r="Z115" i="1"/>
  <c r="A111" i="1"/>
  <c r="B110" i="1"/>
  <c r="F107" i="1"/>
  <c r="I107" i="1" s="1"/>
  <c r="J88" i="1"/>
  <c r="AB115" i="1" l="1"/>
  <c r="H115" i="1" s="1"/>
  <c r="Z116" i="1"/>
  <c r="A112" i="1"/>
  <c r="B111" i="1"/>
  <c r="F108" i="1"/>
  <c r="I108" i="1" s="1"/>
  <c r="J89" i="1"/>
  <c r="AB116" i="1" l="1"/>
  <c r="H116" i="1" s="1"/>
  <c r="Z117" i="1"/>
  <c r="A113" i="1"/>
  <c r="B112" i="1"/>
  <c r="F109" i="1"/>
  <c r="I109" i="1" s="1"/>
  <c r="J90" i="1"/>
  <c r="AB117" i="1" l="1"/>
  <c r="H117" i="1" s="1"/>
  <c r="Z118" i="1"/>
  <c r="A114" i="1"/>
  <c r="B113" i="1"/>
  <c r="F110" i="1"/>
  <c r="I110" i="1" s="1"/>
  <c r="J91" i="1"/>
  <c r="AB118" i="1" l="1"/>
  <c r="H118" i="1" s="1"/>
  <c r="Z119" i="1"/>
  <c r="A115" i="1"/>
  <c r="B114" i="1"/>
  <c r="F111" i="1"/>
  <c r="I111" i="1" s="1"/>
  <c r="J92" i="1"/>
  <c r="AB119" i="1" l="1"/>
  <c r="H119" i="1" s="1"/>
  <c r="Z120" i="1"/>
  <c r="A116" i="1"/>
  <c r="B115" i="1"/>
  <c r="F112" i="1"/>
  <c r="I112" i="1" s="1"/>
  <c r="J93" i="1"/>
  <c r="AB120" i="1" l="1"/>
  <c r="H120" i="1" s="1"/>
  <c r="Z121" i="1"/>
  <c r="A117" i="1"/>
  <c r="B116" i="1"/>
  <c r="F113" i="1"/>
  <c r="I113" i="1" s="1"/>
  <c r="J94" i="1"/>
  <c r="AB121" i="1" l="1"/>
  <c r="H121" i="1" s="1"/>
  <c r="Z122" i="1"/>
  <c r="A118" i="1"/>
  <c r="B117" i="1"/>
  <c r="F114" i="1"/>
  <c r="I114" i="1" s="1"/>
  <c r="J95" i="1"/>
  <c r="AB122" i="1" l="1"/>
  <c r="H122" i="1" s="1"/>
  <c r="Z123" i="1"/>
  <c r="A119" i="1"/>
  <c r="B118" i="1"/>
  <c r="F115" i="1"/>
  <c r="I115" i="1" s="1"/>
  <c r="J96" i="1"/>
  <c r="AB123" i="1" l="1"/>
  <c r="H123" i="1" s="1"/>
  <c r="Z124" i="1"/>
  <c r="A120" i="1"/>
  <c r="B119" i="1"/>
  <c r="F116" i="1"/>
  <c r="I116" i="1" s="1"/>
  <c r="J97" i="1"/>
  <c r="AB124" i="1" l="1"/>
  <c r="H124" i="1" s="1"/>
  <c r="Z125" i="1"/>
  <c r="A121" i="1"/>
  <c r="B120" i="1"/>
  <c r="F117" i="1"/>
  <c r="I117" i="1" s="1"/>
  <c r="J98" i="1"/>
  <c r="AB125" i="1" l="1"/>
  <c r="H125" i="1" s="1"/>
  <c r="Z126" i="1"/>
  <c r="AB126" i="1" s="1"/>
  <c r="A122" i="1"/>
  <c r="B121" i="1"/>
  <c r="F118" i="1"/>
  <c r="I118" i="1" s="1"/>
  <c r="J99" i="1"/>
  <c r="H126" i="1" l="1"/>
  <c r="Z127" i="1"/>
  <c r="A123" i="1"/>
  <c r="B122" i="1"/>
  <c r="F119" i="1"/>
  <c r="I119" i="1" s="1"/>
  <c r="J100" i="1"/>
  <c r="AB127" i="1" l="1"/>
  <c r="H127" i="1" s="1"/>
  <c r="Z128" i="1"/>
  <c r="A124" i="1"/>
  <c r="B123" i="1"/>
  <c r="F120" i="1"/>
  <c r="I120" i="1" s="1"/>
  <c r="J101" i="1"/>
  <c r="AB128" i="1" l="1"/>
  <c r="H128" i="1" s="1"/>
  <c r="Z129" i="1"/>
  <c r="A125" i="1"/>
  <c r="B124" i="1"/>
  <c r="F121" i="1"/>
  <c r="I121" i="1" s="1"/>
  <c r="J102" i="1"/>
  <c r="AB129" i="1" l="1"/>
  <c r="H129" i="1" s="1"/>
  <c r="Z130" i="1"/>
  <c r="A126" i="1"/>
  <c r="B125" i="1"/>
  <c r="F122" i="1"/>
  <c r="I122" i="1" s="1"/>
  <c r="J103" i="1"/>
  <c r="AB130" i="1" l="1"/>
  <c r="H130" i="1" s="1"/>
  <c r="Z131" i="1"/>
  <c r="A127" i="1"/>
  <c r="B126" i="1"/>
  <c r="F123" i="1"/>
  <c r="I123" i="1" s="1"/>
  <c r="J104" i="1"/>
  <c r="AB131" i="1" l="1"/>
  <c r="H131" i="1" s="1"/>
  <c r="Z132" i="1"/>
  <c r="AB132" i="1" s="1"/>
  <c r="A128" i="1"/>
  <c r="B127" i="1"/>
  <c r="F124" i="1"/>
  <c r="I124" i="1" s="1"/>
  <c r="J105" i="1"/>
  <c r="H132" i="1" l="1"/>
  <c r="Z133" i="1"/>
  <c r="A129" i="1"/>
  <c r="B128" i="1"/>
  <c r="F125" i="1"/>
  <c r="I125" i="1" s="1"/>
  <c r="J106" i="1"/>
  <c r="AB133" i="1" l="1"/>
  <c r="H133" i="1" s="1"/>
  <c r="Z134" i="1"/>
  <c r="A130" i="1"/>
  <c r="B129" i="1"/>
  <c r="F126" i="1"/>
  <c r="I126" i="1" s="1"/>
  <c r="J107" i="1"/>
  <c r="AB134" i="1" l="1"/>
  <c r="H134" i="1" s="1"/>
  <c r="Z135" i="1"/>
  <c r="A131" i="1"/>
  <c r="B130" i="1"/>
  <c r="F127" i="1"/>
  <c r="I127" i="1" s="1"/>
  <c r="J108" i="1"/>
  <c r="AB135" i="1" l="1"/>
  <c r="H135" i="1" s="1"/>
  <c r="Z136" i="1"/>
  <c r="A132" i="1"/>
  <c r="B131" i="1"/>
  <c r="F128" i="1"/>
  <c r="I128" i="1" s="1"/>
  <c r="J109" i="1"/>
  <c r="AB136" i="1" l="1"/>
  <c r="H136" i="1" s="1"/>
  <c r="Z137" i="1"/>
  <c r="A133" i="1"/>
  <c r="B132" i="1"/>
  <c r="F129" i="1"/>
  <c r="I129" i="1" s="1"/>
  <c r="J110" i="1"/>
  <c r="AB137" i="1" l="1"/>
  <c r="H137" i="1" s="1"/>
  <c r="Z138" i="1"/>
  <c r="A134" i="1"/>
  <c r="B133" i="1"/>
  <c r="F130" i="1"/>
  <c r="I130" i="1" s="1"/>
  <c r="J111" i="1"/>
  <c r="AB138" i="1" l="1"/>
  <c r="H138" i="1" s="1"/>
  <c r="Z139" i="1"/>
  <c r="A135" i="1"/>
  <c r="B134" i="1"/>
  <c r="F131" i="1"/>
  <c r="I131" i="1" s="1"/>
  <c r="J112" i="1"/>
  <c r="AB139" i="1" l="1"/>
  <c r="H139" i="1" s="1"/>
  <c r="Z140" i="1"/>
  <c r="A136" i="1"/>
  <c r="B135" i="1"/>
  <c r="F132" i="1"/>
  <c r="I132" i="1" s="1"/>
  <c r="J113" i="1"/>
  <c r="AB140" i="1" l="1"/>
  <c r="H140" i="1" s="1"/>
  <c r="Z141" i="1"/>
  <c r="A137" i="1"/>
  <c r="B136" i="1"/>
  <c r="F133" i="1"/>
  <c r="I133" i="1" s="1"/>
  <c r="J114" i="1"/>
  <c r="AB141" i="1" l="1"/>
  <c r="H141" i="1" s="1"/>
  <c r="Z142" i="1"/>
  <c r="A138" i="1"/>
  <c r="B137" i="1"/>
  <c r="F134" i="1"/>
  <c r="I134" i="1" s="1"/>
  <c r="J115" i="1"/>
  <c r="AB142" i="1" l="1"/>
  <c r="H142" i="1" s="1"/>
  <c r="Z143" i="1"/>
  <c r="A139" i="1"/>
  <c r="B138" i="1"/>
  <c r="F135" i="1"/>
  <c r="I135" i="1" s="1"/>
  <c r="J116" i="1"/>
  <c r="AB143" i="1" l="1"/>
  <c r="H143" i="1" s="1"/>
  <c r="Z144" i="1"/>
  <c r="A140" i="1"/>
  <c r="B139" i="1"/>
  <c r="F136" i="1"/>
  <c r="I136" i="1" s="1"/>
  <c r="J117" i="1"/>
  <c r="AB144" i="1" l="1"/>
  <c r="H144" i="1" s="1"/>
  <c r="Z145" i="1"/>
  <c r="A141" i="1"/>
  <c r="B140" i="1"/>
  <c r="F137" i="1"/>
  <c r="I137" i="1" s="1"/>
  <c r="J118" i="1"/>
  <c r="AB145" i="1" l="1"/>
  <c r="H145" i="1" s="1"/>
  <c r="Z146" i="1"/>
  <c r="A142" i="1"/>
  <c r="B141" i="1"/>
  <c r="F138" i="1"/>
  <c r="I138" i="1" s="1"/>
  <c r="J119" i="1"/>
  <c r="AB146" i="1" l="1"/>
  <c r="H146" i="1" s="1"/>
  <c r="Z147" i="1"/>
  <c r="AB147" i="1" s="1"/>
  <c r="A143" i="1"/>
  <c r="B142" i="1"/>
  <c r="F139" i="1"/>
  <c r="I139" i="1" s="1"/>
  <c r="J120" i="1"/>
  <c r="Z148" i="1" l="1"/>
  <c r="AB148" i="1" s="1"/>
  <c r="H147" i="1"/>
  <c r="A144" i="1"/>
  <c r="B143" i="1"/>
  <c r="F140" i="1"/>
  <c r="I140" i="1" s="1"/>
  <c r="J121" i="1"/>
  <c r="Z149" i="1" l="1"/>
  <c r="AB149" i="1" s="1"/>
  <c r="H148" i="1"/>
  <c r="A145" i="1"/>
  <c r="B144" i="1"/>
  <c r="F141" i="1"/>
  <c r="I141" i="1" s="1"/>
  <c r="J122" i="1"/>
  <c r="Z150" i="1" l="1"/>
  <c r="H149" i="1"/>
  <c r="A146" i="1"/>
  <c r="B145" i="1"/>
  <c r="F142" i="1"/>
  <c r="I142" i="1" s="1"/>
  <c r="J123" i="1"/>
  <c r="AB150" i="1" l="1"/>
  <c r="H150" i="1" s="1"/>
  <c r="Z151" i="1"/>
  <c r="A147" i="1"/>
  <c r="B146" i="1"/>
  <c r="F143" i="1"/>
  <c r="I143" i="1" s="1"/>
  <c r="J124" i="1"/>
  <c r="AB151" i="1" l="1"/>
  <c r="H151" i="1" s="1"/>
  <c r="Z152" i="1"/>
  <c r="A148" i="1"/>
  <c r="B147" i="1"/>
  <c r="F144" i="1"/>
  <c r="I144" i="1" s="1"/>
  <c r="J125" i="1"/>
  <c r="AB152" i="1" l="1"/>
  <c r="H152" i="1" s="1"/>
  <c r="Z153" i="1"/>
  <c r="A149" i="1"/>
  <c r="B148" i="1"/>
  <c r="F145" i="1"/>
  <c r="I145" i="1" s="1"/>
  <c r="J126" i="1"/>
  <c r="AB153" i="1" l="1"/>
  <c r="H153" i="1" s="1"/>
  <c r="Z154" i="1"/>
  <c r="A150" i="1"/>
  <c r="B149" i="1"/>
  <c r="F146" i="1"/>
  <c r="I146" i="1" s="1"/>
  <c r="J127" i="1"/>
  <c r="AB154" i="1" l="1"/>
  <c r="H154" i="1" s="1"/>
  <c r="Z155" i="1"/>
  <c r="A151" i="1"/>
  <c r="B150" i="1"/>
  <c r="F147" i="1"/>
  <c r="I147" i="1" s="1"/>
  <c r="J128" i="1"/>
  <c r="AB155" i="1" l="1"/>
  <c r="H155" i="1" s="1"/>
  <c r="Z156" i="1"/>
  <c r="AB156" i="1" s="1"/>
  <c r="A152" i="1"/>
  <c r="B151" i="1"/>
  <c r="F148" i="1"/>
  <c r="I148" i="1" s="1"/>
  <c r="J129" i="1"/>
  <c r="Z157" i="1" l="1"/>
  <c r="H156" i="1"/>
  <c r="A153" i="1"/>
  <c r="B152" i="1"/>
  <c r="F149" i="1"/>
  <c r="I149" i="1" s="1"/>
  <c r="J130" i="1"/>
  <c r="AB157" i="1" l="1"/>
  <c r="H157" i="1" s="1"/>
  <c r="Z158" i="1"/>
  <c r="AB158" i="1" s="1"/>
  <c r="A154" i="1"/>
  <c r="B153" i="1"/>
  <c r="F150" i="1"/>
  <c r="I150" i="1" s="1"/>
  <c r="J131" i="1"/>
  <c r="Z159" i="1" l="1"/>
  <c r="H158" i="1"/>
  <c r="A155" i="1"/>
  <c r="B154" i="1"/>
  <c r="F151" i="1"/>
  <c r="I151" i="1" s="1"/>
  <c r="J132" i="1"/>
  <c r="AB159" i="1" l="1"/>
  <c r="H159" i="1" s="1"/>
  <c r="Z160" i="1"/>
  <c r="A156" i="1"/>
  <c r="B155" i="1"/>
  <c r="F152" i="1"/>
  <c r="I152" i="1" s="1"/>
  <c r="J133" i="1"/>
  <c r="AB160" i="1" l="1"/>
  <c r="H160" i="1" s="1"/>
  <c r="Z161" i="1"/>
  <c r="A157" i="1"/>
  <c r="B156" i="1"/>
  <c r="F153" i="1"/>
  <c r="I153" i="1" s="1"/>
  <c r="J134" i="1"/>
  <c r="AB161" i="1" l="1"/>
  <c r="H161" i="1" s="1"/>
  <c r="Z162" i="1"/>
  <c r="AB162" i="1" s="1"/>
  <c r="A158" i="1"/>
  <c r="B157" i="1"/>
  <c r="F154" i="1"/>
  <c r="I154" i="1" s="1"/>
  <c r="J135" i="1"/>
  <c r="H162" i="1" l="1"/>
  <c r="Z163" i="1"/>
  <c r="AB163" i="1" s="1"/>
  <c r="A159" i="1"/>
  <c r="B158" i="1"/>
  <c r="F155" i="1"/>
  <c r="I155" i="1" s="1"/>
  <c r="J136" i="1"/>
  <c r="Z164" i="1" l="1"/>
  <c r="H163" i="1"/>
  <c r="A160" i="1"/>
  <c r="B159" i="1"/>
  <c r="F156" i="1"/>
  <c r="I156" i="1" s="1"/>
  <c r="J137" i="1"/>
  <c r="AB164" i="1" l="1"/>
  <c r="H164" i="1" s="1"/>
  <c r="Z165" i="1"/>
  <c r="AB165" i="1" s="1"/>
  <c r="A161" i="1"/>
  <c r="B160" i="1"/>
  <c r="F157" i="1"/>
  <c r="I157" i="1" s="1"/>
  <c r="J138" i="1"/>
  <c r="Z166" i="1" l="1"/>
  <c r="H165" i="1"/>
  <c r="A162" i="1"/>
  <c r="B161" i="1"/>
  <c r="F158" i="1"/>
  <c r="I158" i="1" s="1"/>
  <c r="J139" i="1"/>
  <c r="AB166" i="1" l="1"/>
  <c r="H166" i="1" s="1"/>
  <c r="Z167" i="1"/>
  <c r="A163" i="1"/>
  <c r="B162" i="1"/>
  <c r="F159" i="1"/>
  <c r="I159" i="1" s="1"/>
  <c r="J140" i="1"/>
  <c r="AB167" i="1" l="1"/>
  <c r="H167" i="1" s="1"/>
  <c r="Z168" i="1"/>
  <c r="A164" i="1"/>
  <c r="B163" i="1"/>
  <c r="F160" i="1"/>
  <c r="I160" i="1" s="1"/>
  <c r="J141" i="1"/>
  <c r="AB168" i="1" l="1"/>
  <c r="H168" i="1" s="1"/>
  <c r="Z169" i="1"/>
  <c r="A165" i="1"/>
  <c r="B164" i="1"/>
  <c r="F161" i="1"/>
  <c r="I161" i="1" s="1"/>
  <c r="J142" i="1"/>
  <c r="AB169" i="1" l="1"/>
  <c r="H169" i="1" s="1"/>
  <c r="Z170" i="1"/>
  <c r="AB170" i="1" s="1"/>
  <c r="A166" i="1"/>
  <c r="B165" i="1"/>
  <c r="F162" i="1"/>
  <c r="I162" i="1" s="1"/>
  <c r="J143" i="1"/>
  <c r="Z171" i="1" l="1"/>
  <c r="H170" i="1"/>
  <c r="A167" i="1"/>
  <c r="B166" i="1"/>
  <c r="F163" i="1"/>
  <c r="I163" i="1" s="1"/>
  <c r="J144" i="1"/>
  <c r="AB171" i="1" l="1"/>
  <c r="H171" i="1" s="1"/>
  <c r="Z172" i="1"/>
  <c r="A168" i="1"/>
  <c r="B167" i="1"/>
  <c r="F164" i="1"/>
  <c r="I164" i="1" s="1"/>
  <c r="J145" i="1"/>
  <c r="AB172" i="1" l="1"/>
  <c r="H172" i="1" s="1"/>
  <c r="Z173" i="1"/>
  <c r="A169" i="1"/>
  <c r="B168" i="1"/>
  <c r="F165" i="1"/>
  <c r="I165" i="1" s="1"/>
  <c r="J146" i="1"/>
  <c r="AB173" i="1" l="1"/>
  <c r="H173" i="1" s="1"/>
  <c r="Z174" i="1"/>
  <c r="A170" i="1"/>
  <c r="B169" i="1"/>
  <c r="F166" i="1"/>
  <c r="I166" i="1" s="1"/>
  <c r="J147" i="1"/>
  <c r="AB174" i="1" l="1"/>
  <c r="H174" i="1" s="1"/>
  <c r="Z175" i="1"/>
  <c r="A171" i="1"/>
  <c r="B170" i="1"/>
  <c r="F167" i="1"/>
  <c r="I167" i="1" s="1"/>
  <c r="J148" i="1"/>
  <c r="AB175" i="1" l="1"/>
  <c r="H175" i="1" s="1"/>
  <c r="Z176" i="1"/>
  <c r="A172" i="1"/>
  <c r="B171" i="1"/>
  <c r="F168" i="1"/>
  <c r="I168" i="1" s="1"/>
  <c r="J149" i="1"/>
  <c r="AB176" i="1" l="1"/>
  <c r="H176" i="1" s="1"/>
  <c r="Z177" i="1"/>
  <c r="AB177" i="1" s="1"/>
  <c r="A173" i="1"/>
  <c r="B172" i="1"/>
  <c r="F169" i="1"/>
  <c r="I169" i="1" s="1"/>
  <c r="J150" i="1"/>
  <c r="Z178" i="1" l="1"/>
  <c r="H177" i="1"/>
  <c r="A174" i="1"/>
  <c r="B173" i="1"/>
  <c r="F170" i="1"/>
  <c r="I170" i="1" s="1"/>
  <c r="J151" i="1"/>
  <c r="AB178" i="1" l="1"/>
  <c r="H178" i="1" s="1"/>
  <c r="Z179" i="1"/>
  <c r="AB179" i="1" s="1"/>
  <c r="A175" i="1"/>
  <c r="B174" i="1"/>
  <c r="F171" i="1"/>
  <c r="I171" i="1" s="1"/>
  <c r="J152" i="1"/>
  <c r="H179" i="1" l="1"/>
  <c r="Z180" i="1"/>
  <c r="AB180" i="1" s="1"/>
  <c r="A176" i="1"/>
  <c r="B175" i="1"/>
  <c r="F172" i="1"/>
  <c r="I172" i="1" s="1"/>
  <c r="J153" i="1"/>
  <c r="Z181" i="1" l="1"/>
  <c r="H180" i="1"/>
  <c r="A177" i="1"/>
  <c r="B176" i="1"/>
  <c r="F173" i="1"/>
  <c r="I173" i="1" s="1"/>
  <c r="J154" i="1"/>
  <c r="AB181" i="1" l="1"/>
  <c r="H181" i="1" s="1"/>
  <c r="Z182" i="1"/>
  <c r="A178" i="1"/>
  <c r="B177" i="1"/>
  <c r="F174" i="1"/>
  <c r="I174" i="1" s="1"/>
  <c r="J155" i="1"/>
  <c r="AB182" i="1" l="1"/>
  <c r="H182" i="1" s="1"/>
  <c r="Z183" i="1"/>
  <c r="A179" i="1"/>
  <c r="B178" i="1"/>
  <c r="F175" i="1"/>
  <c r="I175" i="1" s="1"/>
  <c r="J156" i="1"/>
  <c r="AB183" i="1" l="1"/>
  <c r="H183" i="1" s="1"/>
  <c r="Z184" i="1"/>
  <c r="A180" i="1"/>
  <c r="B179" i="1"/>
  <c r="F176" i="1"/>
  <c r="I176" i="1" s="1"/>
  <c r="J157" i="1"/>
  <c r="AB184" i="1" l="1"/>
  <c r="H184" i="1" s="1"/>
  <c r="Z185" i="1"/>
  <c r="A181" i="1"/>
  <c r="B180" i="1"/>
  <c r="F177" i="1"/>
  <c r="I177" i="1" s="1"/>
  <c r="J158" i="1"/>
  <c r="AB185" i="1" l="1"/>
  <c r="H185" i="1" s="1"/>
  <c r="Z186" i="1"/>
  <c r="A182" i="1"/>
  <c r="B181" i="1"/>
  <c r="F178" i="1"/>
  <c r="I178" i="1" s="1"/>
  <c r="J159" i="1"/>
  <c r="AB186" i="1" l="1"/>
  <c r="H186" i="1" s="1"/>
  <c r="Z187" i="1"/>
  <c r="A183" i="1"/>
  <c r="B182" i="1"/>
  <c r="F179" i="1"/>
  <c r="I179" i="1" s="1"/>
  <c r="J160" i="1"/>
  <c r="AB187" i="1" l="1"/>
  <c r="H187" i="1" s="1"/>
  <c r="Z188" i="1"/>
  <c r="A184" i="1"/>
  <c r="B183" i="1"/>
  <c r="F180" i="1"/>
  <c r="I180" i="1" s="1"/>
  <c r="J161" i="1"/>
  <c r="AB188" i="1" l="1"/>
  <c r="H188" i="1" s="1"/>
  <c r="Z189" i="1"/>
  <c r="A185" i="1"/>
  <c r="B184" i="1"/>
  <c r="F181" i="1"/>
  <c r="I181" i="1" s="1"/>
  <c r="J162" i="1"/>
  <c r="AB189" i="1" l="1"/>
  <c r="H189" i="1" s="1"/>
  <c r="Z190" i="1"/>
  <c r="A186" i="1"/>
  <c r="B185" i="1"/>
  <c r="F182" i="1"/>
  <c r="I182" i="1" s="1"/>
  <c r="J163" i="1"/>
  <c r="AB190" i="1" l="1"/>
  <c r="H190" i="1" s="1"/>
  <c r="Z191" i="1"/>
  <c r="A187" i="1"/>
  <c r="B186" i="1"/>
  <c r="F183" i="1"/>
  <c r="I183" i="1" s="1"/>
  <c r="J164" i="1"/>
  <c r="AB191" i="1" l="1"/>
  <c r="H191" i="1" s="1"/>
  <c r="Z192" i="1"/>
  <c r="A188" i="1"/>
  <c r="B187" i="1"/>
  <c r="F184" i="1"/>
  <c r="I184" i="1" s="1"/>
  <c r="J165" i="1"/>
  <c r="AB192" i="1" l="1"/>
  <c r="H192" i="1" s="1"/>
  <c r="Z193" i="1"/>
  <c r="A189" i="1"/>
  <c r="B188" i="1"/>
  <c r="F185" i="1"/>
  <c r="I185" i="1" s="1"/>
  <c r="J166" i="1"/>
  <c r="AB193" i="1" l="1"/>
  <c r="H193" i="1" s="1"/>
  <c r="Z194" i="1"/>
  <c r="A190" i="1"/>
  <c r="B189" i="1"/>
  <c r="F186" i="1"/>
  <c r="I186" i="1" s="1"/>
  <c r="J167" i="1"/>
  <c r="AB194" i="1" l="1"/>
  <c r="H194" i="1" s="1"/>
  <c r="Z195" i="1"/>
  <c r="A191" i="1"/>
  <c r="B190" i="1"/>
  <c r="F187" i="1"/>
  <c r="I187" i="1" s="1"/>
  <c r="J168" i="1"/>
  <c r="AB195" i="1" l="1"/>
  <c r="H195" i="1" s="1"/>
  <c r="Z196" i="1"/>
  <c r="A192" i="1"/>
  <c r="B191" i="1"/>
  <c r="F188" i="1"/>
  <c r="I188" i="1" s="1"/>
  <c r="J169" i="1"/>
  <c r="AB196" i="1" l="1"/>
  <c r="H196" i="1" s="1"/>
  <c r="Z197" i="1"/>
  <c r="A193" i="1"/>
  <c r="B192" i="1"/>
  <c r="F189" i="1"/>
  <c r="I189" i="1" s="1"/>
  <c r="J170" i="1"/>
  <c r="AB197" i="1" l="1"/>
  <c r="H197" i="1" s="1"/>
  <c r="Z198" i="1"/>
  <c r="A194" i="1"/>
  <c r="B193" i="1"/>
  <c r="F190" i="1"/>
  <c r="I190" i="1" s="1"/>
  <c r="J171" i="1"/>
  <c r="AB198" i="1" l="1"/>
  <c r="H198" i="1" s="1"/>
  <c r="Z199" i="1"/>
  <c r="AB199" i="1" s="1"/>
  <c r="A195" i="1"/>
  <c r="B194" i="1"/>
  <c r="F191" i="1"/>
  <c r="I191" i="1" s="1"/>
  <c r="J172" i="1"/>
  <c r="Z200" i="1" l="1"/>
  <c r="H199" i="1"/>
  <c r="A196" i="1"/>
  <c r="B195" i="1"/>
  <c r="F192" i="1"/>
  <c r="I192" i="1" s="1"/>
  <c r="J173" i="1"/>
  <c r="AB200" i="1" l="1"/>
  <c r="H200" i="1" s="1"/>
  <c r="Z201" i="1"/>
  <c r="A197" i="1"/>
  <c r="B196" i="1"/>
  <c r="F193" i="1"/>
  <c r="I193" i="1" s="1"/>
  <c r="J174" i="1"/>
  <c r="AB201" i="1" l="1"/>
  <c r="H201" i="1" s="1"/>
  <c r="Z202" i="1"/>
  <c r="A198" i="1"/>
  <c r="B197" i="1"/>
  <c r="F194" i="1"/>
  <c r="I194" i="1" s="1"/>
  <c r="J175" i="1"/>
  <c r="AB202" i="1" l="1"/>
  <c r="H202" i="1" s="1"/>
  <c r="Z203" i="1"/>
  <c r="A199" i="1"/>
  <c r="B198" i="1"/>
  <c r="F195" i="1"/>
  <c r="I195" i="1" s="1"/>
  <c r="J176" i="1"/>
  <c r="AB203" i="1" l="1"/>
  <c r="H203" i="1" s="1"/>
  <c r="Z204" i="1"/>
  <c r="A200" i="1"/>
  <c r="B199" i="1"/>
  <c r="F196" i="1"/>
  <c r="I196" i="1" s="1"/>
  <c r="J177" i="1"/>
  <c r="AB204" i="1" l="1"/>
  <c r="H204" i="1" s="1"/>
  <c r="Z205" i="1"/>
  <c r="A201" i="1"/>
  <c r="B200" i="1"/>
  <c r="F197" i="1"/>
  <c r="I197" i="1" s="1"/>
  <c r="J178" i="1"/>
  <c r="AB205" i="1" l="1"/>
  <c r="H205" i="1" s="1"/>
  <c r="Z206" i="1"/>
  <c r="A202" i="1"/>
  <c r="B201" i="1"/>
  <c r="F198" i="1"/>
  <c r="I198" i="1" s="1"/>
  <c r="J179" i="1"/>
  <c r="AB206" i="1" l="1"/>
  <c r="H206" i="1" s="1"/>
  <c r="Z207" i="1"/>
  <c r="A203" i="1"/>
  <c r="B202" i="1"/>
  <c r="F199" i="1"/>
  <c r="I199" i="1" s="1"/>
  <c r="J180" i="1"/>
  <c r="AB207" i="1" l="1"/>
  <c r="H207" i="1" s="1"/>
  <c r="Z208" i="1"/>
  <c r="A204" i="1"/>
  <c r="B203" i="1"/>
  <c r="F200" i="1"/>
  <c r="I200" i="1" s="1"/>
  <c r="J181" i="1"/>
  <c r="AB208" i="1" l="1"/>
  <c r="H208" i="1" s="1"/>
  <c r="Z209" i="1"/>
  <c r="A205" i="1"/>
  <c r="B204" i="1"/>
  <c r="F201" i="1"/>
  <c r="I201" i="1" s="1"/>
  <c r="J182" i="1"/>
  <c r="AB209" i="1" l="1"/>
  <c r="H209" i="1" s="1"/>
  <c r="Z210" i="1"/>
  <c r="A206" i="1"/>
  <c r="B205" i="1"/>
  <c r="F202" i="1"/>
  <c r="I202" i="1" s="1"/>
  <c r="J183" i="1"/>
  <c r="AB210" i="1" l="1"/>
  <c r="H210" i="1" s="1"/>
  <c r="Z211" i="1"/>
  <c r="A207" i="1"/>
  <c r="B206" i="1"/>
  <c r="F203" i="1"/>
  <c r="I203" i="1" s="1"/>
  <c r="J184" i="1"/>
  <c r="AB211" i="1" l="1"/>
  <c r="H211" i="1" s="1"/>
  <c r="Z212" i="1"/>
  <c r="AB212" i="1" s="1"/>
  <c r="A208" i="1"/>
  <c r="B207" i="1"/>
  <c r="F204" i="1"/>
  <c r="I204" i="1" s="1"/>
  <c r="J185" i="1"/>
  <c r="H212" i="1" l="1"/>
  <c r="Z213" i="1"/>
  <c r="AB213" i="1" s="1"/>
  <c r="A209" i="1"/>
  <c r="B208" i="1"/>
  <c r="F205" i="1"/>
  <c r="I205" i="1" s="1"/>
  <c r="J186" i="1"/>
  <c r="Z214" i="1" l="1"/>
  <c r="H213" i="1"/>
  <c r="A210" i="1"/>
  <c r="B209" i="1"/>
  <c r="F206" i="1"/>
  <c r="I206" i="1" s="1"/>
  <c r="J187" i="1"/>
  <c r="AB214" i="1" l="1"/>
  <c r="H214" i="1" s="1"/>
  <c r="Z215" i="1"/>
  <c r="A211" i="1"/>
  <c r="B210" i="1"/>
  <c r="F207" i="1"/>
  <c r="I207" i="1" s="1"/>
  <c r="J188" i="1"/>
  <c r="AB215" i="1" l="1"/>
  <c r="H215" i="1" s="1"/>
  <c r="Z216" i="1"/>
  <c r="A212" i="1"/>
  <c r="B211" i="1"/>
  <c r="F208" i="1"/>
  <c r="I208" i="1" s="1"/>
  <c r="J189" i="1"/>
  <c r="AB216" i="1" l="1"/>
  <c r="H216" i="1" s="1"/>
  <c r="Z217" i="1"/>
  <c r="A213" i="1"/>
  <c r="B212" i="1"/>
  <c r="F209" i="1"/>
  <c r="I209" i="1" s="1"/>
  <c r="J190" i="1"/>
  <c r="AB217" i="1" l="1"/>
  <c r="H217" i="1" s="1"/>
  <c r="Z218" i="1"/>
  <c r="A214" i="1"/>
  <c r="B213" i="1"/>
  <c r="F210" i="1"/>
  <c r="I210" i="1" s="1"/>
  <c r="J191" i="1"/>
  <c r="AB218" i="1" l="1"/>
  <c r="H218" i="1" s="1"/>
  <c r="Z219" i="1"/>
  <c r="A215" i="1"/>
  <c r="B214" i="1"/>
  <c r="F211" i="1"/>
  <c r="I211" i="1" s="1"/>
  <c r="J192" i="1"/>
  <c r="AB219" i="1" l="1"/>
  <c r="H219" i="1" s="1"/>
  <c r="Z220" i="1"/>
  <c r="A216" i="1"/>
  <c r="B215" i="1"/>
  <c r="F212" i="1"/>
  <c r="I212" i="1" s="1"/>
  <c r="J193" i="1"/>
  <c r="AB220" i="1" l="1"/>
  <c r="H220" i="1" s="1"/>
  <c r="Z221" i="1"/>
  <c r="A217" i="1"/>
  <c r="B216" i="1"/>
  <c r="F213" i="1"/>
  <c r="I213" i="1" s="1"/>
  <c r="J194" i="1"/>
  <c r="AB221" i="1" l="1"/>
  <c r="H221" i="1" s="1"/>
  <c r="Z222" i="1"/>
  <c r="A218" i="1"/>
  <c r="B217" i="1"/>
  <c r="F214" i="1"/>
  <c r="I214" i="1" s="1"/>
  <c r="J195" i="1"/>
  <c r="AB222" i="1" l="1"/>
  <c r="H222" i="1" s="1"/>
  <c r="Z223" i="1"/>
  <c r="A219" i="1"/>
  <c r="B218" i="1"/>
  <c r="F215" i="1"/>
  <c r="I215" i="1" s="1"/>
  <c r="J196" i="1"/>
  <c r="AB223" i="1" l="1"/>
  <c r="H223" i="1" s="1"/>
  <c r="Z224" i="1"/>
  <c r="A220" i="1"/>
  <c r="B219" i="1"/>
  <c r="F216" i="1"/>
  <c r="I216" i="1" s="1"/>
  <c r="J197" i="1"/>
  <c r="AB224" i="1" l="1"/>
  <c r="H224" i="1" s="1"/>
  <c r="Z225" i="1"/>
  <c r="A221" i="1"/>
  <c r="B220" i="1"/>
  <c r="F217" i="1"/>
  <c r="I217" i="1" s="1"/>
  <c r="J198" i="1"/>
  <c r="AB225" i="1" l="1"/>
  <c r="H225" i="1" s="1"/>
  <c r="Z226" i="1"/>
  <c r="A222" i="1"/>
  <c r="B221" i="1"/>
  <c r="F218" i="1"/>
  <c r="I218" i="1" s="1"/>
  <c r="J199" i="1"/>
  <c r="AB226" i="1" l="1"/>
  <c r="H226" i="1" s="1"/>
  <c r="Z227" i="1"/>
  <c r="A223" i="1"/>
  <c r="B222" i="1"/>
  <c r="F219" i="1"/>
  <c r="I219" i="1" s="1"/>
  <c r="J200" i="1"/>
  <c r="AB227" i="1" l="1"/>
  <c r="H227" i="1" s="1"/>
  <c r="Z228" i="1"/>
  <c r="A224" i="1"/>
  <c r="B223" i="1"/>
  <c r="F220" i="1"/>
  <c r="I220" i="1" s="1"/>
  <c r="J201" i="1"/>
  <c r="AB228" i="1" l="1"/>
  <c r="H228" i="1" s="1"/>
  <c r="Z229" i="1"/>
  <c r="A225" i="1"/>
  <c r="B224" i="1"/>
  <c r="F221" i="1"/>
  <c r="I221" i="1" s="1"/>
  <c r="J202" i="1"/>
  <c r="AB229" i="1" l="1"/>
  <c r="H229" i="1" s="1"/>
  <c r="Z230" i="1"/>
  <c r="AB230" i="1" s="1"/>
  <c r="A226" i="1"/>
  <c r="B225" i="1"/>
  <c r="F222" i="1"/>
  <c r="I222" i="1" s="1"/>
  <c r="J203" i="1"/>
  <c r="H230" i="1" l="1"/>
  <c r="Z231" i="1"/>
  <c r="A227" i="1"/>
  <c r="B226" i="1"/>
  <c r="F223" i="1"/>
  <c r="I223" i="1" s="1"/>
  <c r="J204" i="1"/>
  <c r="AB231" i="1" l="1"/>
  <c r="H231" i="1" s="1"/>
  <c r="Z232" i="1"/>
  <c r="A228" i="1"/>
  <c r="B227" i="1"/>
  <c r="F224" i="1"/>
  <c r="I224" i="1" s="1"/>
  <c r="J205" i="1"/>
  <c r="AB232" i="1" l="1"/>
  <c r="H232" i="1" s="1"/>
  <c r="Z233" i="1"/>
  <c r="A229" i="1"/>
  <c r="B228" i="1"/>
  <c r="F225" i="1"/>
  <c r="I225" i="1" s="1"/>
  <c r="J206" i="1"/>
  <c r="AB233" i="1" l="1"/>
  <c r="H233" i="1" s="1"/>
  <c r="Z234" i="1"/>
  <c r="A230" i="1"/>
  <c r="B229" i="1"/>
  <c r="F226" i="1"/>
  <c r="I226" i="1" s="1"/>
  <c r="J207" i="1"/>
  <c r="AB234" i="1" l="1"/>
  <c r="H234" i="1" s="1"/>
  <c r="Z235" i="1"/>
  <c r="A231" i="1"/>
  <c r="B230" i="1"/>
  <c r="F227" i="1"/>
  <c r="I227" i="1" s="1"/>
  <c r="J208" i="1"/>
  <c r="AB235" i="1" l="1"/>
  <c r="H235" i="1" s="1"/>
  <c r="Z236" i="1"/>
  <c r="A232" i="1"/>
  <c r="B231" i="1"/>
  <c r="F228" i="1"/>
  <c r="I228" i="1" s="1"/>
  <c r="J209" i="1"/>
  <c r="AB236" i="1" l="1"/>
  <c r="H236" i="1" s="1"/>
  <c r="Z237" i="1"/>
  <c r="A233" i="1"/>
  <c r="B232" i="1"/>
  <c r="F229" i="1"/>
  <c r="I229" i="1" s="1"/>
  <c r="J210" i="1"/>
  <c r="AB237" i="1" l="1"/>
  <c r="H237" i="1" s="1"/>
  <c r="Z238" i="1"/>
  <c r="A234" i="1"/>
  <c r="B233" i="1"/>
  <c r="F230" i="1"/>
  <c r="I230" i="1" s="1"/>
  <c r="J211" i="1"/>
  <c r="AB238" i="1" l="1"/>
  <c r="H238" i="1" s="1"/>
  <c r="Z239" i="1"/>
  <c r="A235" i="1"/>
  <c r="B234" i="1"/>
  <c r="F231" i="1"/>
  <c r="I231" i="1" s="1"/>
  <c r="J212" i="1"/>
  <c r="AB239" i="1" l="1"/>
  <c r="H239" i="1" s="1"/>
  <c r="Z240" i="1"/>
  <c r="A236" i="1"/>
  <c r="B235" i="1"/>
  <c r="F232" i="1"/>
  <c r="I232" i="1" s="1"/>
  <c r="J213" i="1"/>
  <c r="AB240" i="1" l="1"/>
  <c r="H240" i="1" s="1"/>
  <c r="Z241" i="1"/>
  <c r="A237" i="1"/>
  <c r="B236" i="1"/>
  <c r="F233" i="1"/>
  <c r="I233" i="1" s="1"/>
  <c r="J214" i="1"/>
  <c r="AB241" i="1" l="1"/>
  <c r="H241" i="1" s="1"/>
  <c r="Z242" i="1"/>
  <c r="A238" i="1"/>
  <c r="B237" i="1"/>
  <c r="F234" i="1"/>
  <c r="I234" i="1" s="1"/>
  <c r="J215" i="1"/>
  <c r="AB242" i="1" l="1"/>
  <c r="H242" i="1" s="1"/>
  <c r="Z243" i="1"/>
  <c r="AB243" i="1" s="1"/>
  <c r="A239" i="1"/>
  <c r="B238" i="1"/>
  <c r="F235" i="1"/>
  <c r="I235" i="1" s="1"/>
  <c r="J216" i="1"/>
  <c r="Z244" i="1" l="1"/>
  <c r="H243" i="1"/>
  <c r="A240" i="1"/>
  <c r="B239" i="1"/>
  <c r="F236" i="1"/>
  <c r="I236" i="1" s="1"/>
  <c r="J217" i="1"/>
  <c r="AB244" i="1" l="1"/>
  <c r="H244" i="1" s="1"/>
  <c r="Z245" i="1"/>
  <c r="AB245" i="1" s="1"/>
  <c r="A241" i="1"/>
  <c r="B240" i="1"/>
  <c r="F237" i="1"/>
  <c r="I237" i="1" s="1"/>
  <c r="J218" i="1"/>
  <c r="Z246" i="1" l="1"/>
  <c r="H245" i="1"/>
  <c r="A242" i="1"/>
  <c r="B241" i="1"/>
  <c r="F238" i="1"/>
  <c r="I238" i="1" s="1"/>
  <c r="J219" i="1"/>
  <c r="AB246" i="1" l="1"/>
  <c r="H246" i="1" s="1"/>
  <c r="Z247" i="1"/>
  <c r="AB247" i="1" s="1"/>
  <c r="A243" i="1"/>
  <c r="B242" i="1"/>
  <c r="F239" i="1"/>
  <c r="I239" i="1" s="1"/>
  <c r="J220" i="1"/>
  <c r="H247" i="1" l="1"/>
  <c r="Z248" i="1"/>
  <c r="A244" i="1"/>
  <c r="B243" i="1"/>
  <c r="F240" i="1"/>
  <c r="I240" i="1" s="1"/>
  <c r="J221" i="1"/>
  <c r="AB248" i="1" l="1"/>
  <c r="H248" i="1" s="1"/>
  <c r="Z249" i="1"/>
  <c r="A245" i="1"/>
  <c r="B244" i="1"/>
  <c r="F241" i="1"/>
  <c r="I241" i="1" s="1"/>
  <c r="J222" i="1"/>
  <c r="AB249" i="1" l="1"/>
  <c r="H249" i="1" s="1"/>
  <c r="Z250" i="1"/>
  <c r="A246" i="1"/>
  <c r="B245" i="1"/>
  <c r="F242" i="1"/>
  <c r="I242" i="1" s="1"/>
  <c r="J223" i="1"/>
  <c r="AB250" i="1" l="1"/>
  <c r="H250" i="1" s="1"/>
  <c r="Z251" i="1"/>
  <c r="A247" i="1"/>
  <c r="B246" i="1"/>
  <c r="F243" i="1"/>
  <c r="I243" i="1" s="1"/>
  <c r="J224" i="1"/>
  <c r="AB251" i="1" l="1"/>
  <c r="H251" i="1" s="1"/>
  <c r="Z252" i="1"/>
  <c r="A248" i="1"/>
  <c r="B247" i="1"/>
  <c r="F244" i="1"/>
  <c r="I244" i="1" s="1"/>
  <c r="J225" i="1"/>
  <c r="AB252" i="1" l="1"/>
  <c r="H252" i="1" s="1"/>
  <c r="Z253" i="1"/>
  <c r="A249" i="1"/>
  <c r="B248" i="1"/>
  <c r="F245" i="1"/>
  <c r="I245" i="1" s="1"/>
  <c r="J226" i="1"/>
  <c r="AB253" i="1" l="1"/>
  <c r="H253" i="1" s="1"/>
  <c r="Z254" i="1"/>
  <c r="A250" i="1"/>
  <c r="B249" i="1"/>
  <c r="F246" i="1"/>
  <c r="I246" i="1" s="1"/>
  <c r="J227" i="1"/>
  <c r="AB254" i="1" l="1"/>
  <c r="H254" i="1" s="1"/>
  <c r="Z255" i="1"/>
  <c r="A251" i="1"/>
  <c r="B250" i="1"/>
  <c r="F247" i="1"/>
  <c r="I247" i="1" s="1"/>
  <c r="J228" i="1"/>
  <c r="AB255" i="1" l="1"/>
  <c r="H255" i="1" s="1"/>
  <c r="Z256" i="1"/>
  <c r="A252" i="1"/>
  <c r="B251" i="1"/>
  <c r="F248" i="1"/>
  <c r="I248" i="1" s="1"/>
  <c r="J229" i="1"/>
  <c r="AB256" i="1" l="1"/>
  <c r="H256" i="1" s="1"/>
  <c r="Z257" i="1"/>
  <c r="AB257" i="1" s="1"/>
  <c r="A253" i="1"/>
  <c r="B252" i="1"/>
  <c r="F249" i="1"/>
  <c r="I249" i="1" s="1"/>
  <c r="J230" i="1"/>
  <c r="H257" i="1" l="1"/>
  <c r="Z258" i="1"/>
  <c r="A254" i="1"/>
  <c r="B253" i="1"/>
  <c r="F250" i="1"/>
  <c r="I250" i="1" s="1"/>
  <c r="J231" i="1"/>
  <c r="AB258" i="1" l="1"/>
  <c r="H258" i="1" s="1"/>
  <c r="Z259" i="1"/>
  <c r="A255" i="1"/>
  <c r="B254" i="1"/>
  <c r="F251" i="1"/>
  <c r="I251" i="1" s="1"/>
  <c r="J232" i="1"/>
  <c r="AB259" i="1" l="1"/>
  <c r="H259" i="1" s="1"/>
  <c r="Z260" i="1"/>
  <c r="A256" i="1"/>
  <c r="B255" i="1"/>
  <c r="F252" i="1"/>
  <c r="I252" i="1" s="1"/>
  <c r="J233" i="1"/>
  <c r="AB260" i="1" l="1"/>
  <c r="H260" i="1" s="1"/>
  <c r="Z261" i="1"/>
  <c r="A257" i="1"/>
  <c r="B256" i="1"/>
  <c r="F253" i="1"/>
  <c r="I253" i="1" s="1"/>
  <c r="J234" i="1"/>
  <c r="AB261" i="1" l="1"/>
  <c r="H261" i="1" s="1"/>
  <c r="Z262" i="1"/>
  <c r="A258" i="1"/>
  <c r="B257" i="1"/>
  <c r="F254" i="1"/>
  <c r="I254" i="1" s="1"/>
  <c r="J235" i="1"/>
  <c r="AB262" i="1" l="1"/>
  <c r="H262" i="1" s="1"/>
  <c r="Z263" i="1"/>
  <c r="A259" i="1"/>
  <c r="B258" i="1"/>
  <c r="F255" i="1"/>
  <c r="I255" i="1" s="1"/>
  <c r="J236" i="1"/>
  <c r="AB263" i="1" l="1"/>
  <c r="H263" i="1" s="1"/>
  <c r="Z264" i="1"/>
  <c r="A260" i="1"/>
  <c r="B259" i="1"/>
  <c r="F256" i="1"/>
  <c r="I256" i="1" s="1"/>
  <c r="J237" i="1"/>
  <c r="AB264" i="1" l="1"/>
  <c r="H264" i="1" s="1"/>
  <c r="Z265" i="1"/>
  <c r="A261" i="1"/>
  <c r="B260" i="1"/>
  <c r="F257" i="1"/>
  <c r="I257" i="1" s="1"/>
  <c r="J238" i="1"/>
  <c r="AB265" i="1" l="1"/>
  <c r="H265" i="1" s="1"/>
  <c r="Z266" i="1"/>
  <c r="A262" i="1"/>
  <c r="B261" i="1"/>
  <c r="F258" i="1"/>
  <c r="I258" i="1" s="1"/>
  <c r="J239" i="1"/>
  <c r="AB266" i="1" l="1"/>
  <c r="H266" i="1" s="1"/>
  <c r="Z267" i="1"/>
  <c r="A263" i="1"/>
  <c r="B262" i="1"/>
  <c r="F259" i="1"/>
  <c r="I259" i="1" s="1"/>
  <c r="J240" i="1"/>
  <c r="AB267" i="1" l="1"/>
  <c r="H267" i="1" s="1"/>
  <c r="Z268" i="1"/>
  <c r="A264" i="1"/>
  <c r="B263" i="1"/>
  <c r="F260" i="1"/>
  <c r="I260" i="1" s="1"/>
  <c r="J241" i="1"/>
  <c r="AB268" i="1" l="1"/>
  <c r="H268" i="1" s="1"/>
  <c r="Z269" i="1"/>
  <c r="A265" i="1"/>
  <c r="B264" i="1"/>
  <c r="F261" i="1"/>
  <c r="I261" i="1" s="1"/>
  <c r="J242" i="1"/>
  <c r="AB269" i="1" l="1"/>
  <c r="H269" i="1" s="1"/>
  <c r="Z270" i="1"/>
  <c r="A266" i="1"/>
  <c r="B265" i="1"/>
  <c r="F262" i="1"/>
  <c r="I262" i="1" s="1"/>
  <c r="J243" i="1"/>
  <c r="AB270" i="1" l="1"/>
  <c r="H270" i="1" s="1"/>
  <c r="Z271" i="1"/>
  <c r="A267" i="1"/>
  <c r="B266" i="1"/>
  <c r="F263" i="1"/>
  <c r="I263" i="1" s="1"/>
  <c r="J244" i="1"/>
  <c r="AB271" i="1" l="1"/>
  <c r="H271" i="1" s="1"/>
  <c r="Z272" i="1"/>
  <c r="A268" i="1"/>
  <c r="B267" i="1"/>
  <c r="F264" i="1"/>
  <c r="I264" i="1" s="1"/>
  <c r="J245" i="1"/>
  <c r="AB272" i="1" l="1"/>
  <c r="H272" i="1" s="1"/>
  <c r="Z273" i="1"/>
  <c r="A269" i="1"/>
  <c r="B268" i="1"/>
  <c r="F265" i="1"/>
  <c r="I265" i="1" s="1"/>
  <c r="J246" i="1"/>
  <c r="AB273" i="1" l="1"/>
  <c r="H273" i="1" s="1"/>
  <c r="Z274" i="1"/>
  <c r="A270" i="1"/>
  <c r="B269" i="1"/>
  <c r="F266" i="1"/>
  <c r="I266" i="1" s="1"/>
  <c r="J247" i="1"/>
  <c r="AB274" i="1" l="1"/>
  <c r="H274" i="1" s="1"/>
  <c r="Z275" i="1"/>
  <c r="A271" i="1"/>
  <c r="B270" i="1"/>
  <c r="F267" i="1"/>
  <c r="I267" i="1" s="1"/>
  <c r="J248" i="1"/>
  <c r="AB275" i="1" l="1"/>
  <c r="H275" i="1" s="1"/>
  <c r="Z276" i="1"/>
  <c r="A272" i="1"/>
  <c r="B271" i="1"/>
  <c r="F268" i="1"/>
  <c r="I268" i="1" s="1"/>
  <c r="J249" i="1"/>
  <c r="AB276" i="1" l="1"/>
  <c r="H276" i="1" s="1"/>
  <c r="Z277" i="1"/>
  <c r="A273" i="1"/>
  <c r="B272" i="1"/>
  <c r="F269" i="1"/>
  <c r="I269" i="1" s="1"/>
  <c r="J250" i="1"/>
  <c r="AB277" i="1" l="1"/>
  <c r="H277" i="1" s="1"/>
  <c r="Z278" i="1"/>
  <c r="A274" i="1"/>
  <c r="B273" i="1"/>
  <c r="F270" i="1"/>
  <c r="I270" i="1" s="1"/>
  <c r="J251" i="1"/>
  <c r="AB278" i="1" l="1"/>
  <c r="H278" i="1" s="1"/>
  <c r="Z279" i="1"/>
  <c r="A275" i="1"/>
  <c r="B274" i="1"/>
  <c r="F271" i="1"/>
  <c r="I271" i="1" s="1"/>
  <c r="J252" i="1"/>
  <c r="AB279" i="1" l="1"/>
  <c r="H279" i="1" s="1"/>
  <c r="Z280" i="1"/>
  <c r="A276" i="1"/>
  <c r="B275" i="1"/>
  <c r="F272" i="1"/>
  <c r="I272" i="1" s="1"/>
  <c r="J253" i="1"/>
  <c r="AB280" i="1" l="1"/>
  <c r="H280" i="1" s="1"/>
  <c r="Z281" i="1"/>
  <c r="A277" i="1"/>
  <c r="B276" i="1"/>
  <c r="F273" i="1"/>
  <c r="I273" i="1" s="1"/>
  <c r="J254" i="1"/>
  <c r="AB281" i="1" l="1"/>
  <c r="H281" i="1" s="1"/>
  <c r="Z282" i="1"/>
  <c r="A278" i="1"/>
  <c r="B277" i="1"/>
  <c r="F274" i="1"/>
  <c r="I274" i="1" s="1"/>
  <c r="J255" i="1"/>
  <c r="AB282" i="1" l="1"/>
  <c r="H282" i="1" s="1"/>
  <c r="Z283" i="1"/>
  <c r="A279" i="1"/>
  <c r="B278" i="1"/>
  <c r="F275" i="1"/>
  <c r="I275" i="1" s="1"/>
  <c r="J256" i="1"/>
  <c r="AB283" i="1" l="1"/>
  <c r="H283" i="1" s="1"/>
  <c r="Z284" i="1"/>
  <c r="A280" i="1"/>
  <c r="B279" i="1"/>
  <c r="F276" i="1"/>
  <c r="I276" i="1" s="1"/>
  <c r="J257" i="1"/>
  <c r="AB284" i="1" l="1"/>
  <c r="H284" i="1" s="1"/>
  <c r="Z285" i="1"/>
  <c r="A281" i="1"/>
  <c r="B280" i="1"/>
  <c r="F277" i="1"/>
  <c r="I277" i="1" s="1"/>
  <c r="J258" i="1"/>
  <c r="AB285" i="1" l="1"/>
  <c r="H285" i="1" s="1"/>
  <c r="Z286" i="1"/>
  <c r="A282" i="1"/>
  <c r="B281" i="1"/>
  <c r="F278" i="1"/>
  <c r="I278" i="1" s="1"/>
  <c r="J259" i="1"/>
  <c r="AB286" i="1" l="1"/>
  <c r="H286" i="1" s="1"/>
  <c r="Z287" i="1"/>
  <c r="A283" i="1"/>
  <c r="B282" i="1"/>
  <c r="F279" i="1"/>
  <c r="I279" i="1" s="1"/>
  <c r="J260" i="1"/>
  <c r="AB287" i="1" l="1"/>
  <c r="H287" i="1" s="1"/>
  <c r="Z288" i="1"/>
  <c r="A284" i="1"/>
  <c r="B283" i="1"/>
  <c r="F280" i="1"/>
  <c r="I280" i="1" s="1"/>
  <c r="J261" i="1"/>
  <c r="AB288" i="1" l="1"/>
  <c r="H288" i="1" s="1"/>
  <c r="Z289" i="1"/>
  <c r="A285" i="1"/>
  <c r="B284" i="1"/>
  <c r="F281" i="1"/>
  <c r="I281" i="1" s="1"/>
  <c r="J262" i="1"/>
  <c r="AB289" i="1" l="1"/>
  <c r="H289" i="1" s="1"/>
  <c r="Z290" i="1"/>
  <c r="A286" i="1"/>
  <c r="B285" i="1"/>
  <c r="F282" i="1"/>
  <c r="I282" i="1" s="1"/>
  <c r="J263" i="1"/>
  <c r="AB290" i="1" l="1"/>
  <c r="H290" i="1" s="1"/>
  <c r="Z291" i="1"/>
  <c r="A287" i="1"/>
  <c r="B286" i="1"/>
  <c r="F283" i="1"/>
  <c r="I283" i="1" s="1"/>
  <c r="J264" i="1"/>
  <c r="AB291" i="1" l="1"/>
  <c r="H291" i="1" s="1"/>
  <c r="Z292" i="1"/>
  <c r="A288" i="1"/>
  <c r="B287" i="1"/>
  <c r="F284" i="1"/>
  <c r="I284" i="1" s="1"/>
  <c r="J265" i="1"/>
  <c r="AB292" i="1" l="1"/>
  <c r="H292" i="1" s="1"/>
  <c r="Z293" i="1"/>
  <c r="A289" i="1"/>
  <c r="B288" i="1"/>
  <c r="F285" i="1"/>
  <c r="I285" i="1" s="1"/>
  <c r="J266" i="1"/>
  <c r="AB293" i="1" l="1"/>
  <c r="H293" i="1" s="1"/>
  <c r="Z294" i="1"/>
  <c r="A290" i="1"/>
  <c r="B289" i="1"/>
  <c r="F286" i="1"/>
  <c r="I286" i="1" s="1"/>
  <c r="J267" i="1"/>
  <c r="AB294" i="1" l="1"/>
  <c r="H294" i="1" s="1"/>
  <c r="Z295" i="1"/>
  <c r="A291" i="1"/>
  <c r="B290" i="1"/>
  <c r="F287" i="1"/>
  <c r="I287" i="1" s="1"/>
  <c r="J268" i="1"/>
  <c r="AB295" i="1" l="1"/>
  <c r="H295" i="1" s="1"/>
  <c r="Z296" i="1"/>
  <c r="A292" i="1"/>
  <c r="B291" i="1"/>
  <c r="F288" i="1"/>
  <c r="I288" i="1" s="1"/>
  <c r="J269" i="1"/>
  <c r="AB296" i="1" l="1"/>
  <c r="H296" i="1" s="1"/>
  <c r="Z297" i="1"/>
  <c r="A293" i="1"/>
  <c r="B292" i="1"/>
  <c r="F289" i="1"/>
  <c r="I289" i="1" s="1"/>
  <c r="J270" i="1"/>
  <c r="AB297" i="1" l="1"/>
  <c r="H297" i="1" s="1"/>
  <c r="Z298" i="1"/>
  <c r="A294" i="1"/>
  <c r="B293" i="1"/>
  <c r="F290" i="1"/>
  <c r="I290" i="1" s="1"/>
  <c r="J271" i="1"/>
  <c r="AB298" i="1" l="1"/>
  <c r="H298" i="1" s="1"/>
  <c r="Z299" i="1"/>
  <c r="A295" i="1"/>
  <c r="B294" i="1"/>
  <c r="F291" i="1"/>
  <c r="I291" i="1" s="1"/>
  <c r="J272" i="1"/>
  <c r="AB299" i="1" l="1"/>
  <c r="H299" i="1" s="1"/>
  <c r="Z300" i="1"/>
  <c r="A296" i="1"/>
  <c r="B295" i="1"/>
  <c r="F292" i="1"/>
  <c r="I292" i="1" s="1"/>
  <c r="J273" i="1"/>
  <c r="AB300" i="1" l="1"/>
  <c r="H300" i="1" s="1"/>
  <c r="Z301" i="1"/>
  <c r="AB301" i="1" s="1"/>
  <c r="A297" i="1"/>
  <c r="B296" i="1"/>
  <c r="F293" i="1"/>
  <c r="I293" i="1" s="1"/>
  <c r="J274" i="1"/>
  <c r="Z302" i="1" l="1"/>
  <c r="H301" i="1"/>
  <c r="A298" i="1"/>
  <c r="B297" i="1"/>
  <c r="F294" i="1"/>
  <c r="I294" i="1" s="1"/>
  <c r="J275" i="1"/>
  <c r="AB302" i="1" l="1"/>
  <c r="H302" i="1" s="1"/>
  <c r="Z303" i="1"/>
  <c r="A299" i="1"/>
  <c r="B298" i="1"/>
  <c r="F295" i="1"/>
  <c r="I295" i="1" s="1"/>
  <c r="J276" i="1"/>
  <c r="AB303" i="1" l="1"/>
  <c r="H303" i="1" s="1"/>
  <c r="Z304" i="1"/>
  <c r="A300" i="1"/>
  <c r="B299" i="1"/>
  <c r="F296" i="1"/>
  <c r="I296" i="1" s="1"/>
  <c r="J277" i="1"/>
  <c r="AB304" i="1" l="1"/>
  <c r="H304" i="1" s="1"/>
  <c r="Z305" i="1"/>
  <c r="A301" i="1"/>
  <c r="B300" i="1"/>
  <c r="F297" i="1"/>
  <c r="I297" i="1" s="1"/>
  <c r="J278" i="1"/>
  <c r="AB305" i="1" l="1"/>
  <c r="H305" i="1" s="1"/>
  <c r="Z306" i="1"/>
  <c r="AB306" i="1" s="1"/>
  <c r="A302" i="1"/>
  <c r="B301" i="1"/>
  <c r="F298" i="1"/>
  <c r="I298" i="1" s="1"/>
  <c r="J279" i="1"/>
  <c r="Z307" i="1" l="1"/>
  <c r="H306" i="1"/>
  <c r="A303" i="1"/>
  <c r="B302" i="1"/>
  <c r="F299" i="1"/>
  <c r="I299" i="1" s="1"/>
  <c r="J280" i="1"/>
  <c r="AB307" i="1" l="1"/>
  <c r="H307" i="1" s="1"/>
  <c r="Z308" i="1"/>
  <c r="AB308" i="1" s="1"/>
  <c r="A304" i="1"/>
  <c r="B303" i="1"/>
  <c r="F300" i="1"/>
  <c r="I300" i="1" s="1"/>
  <c r="J281" i="1"/>
  <c r="Z309" i="1" l="1"/>
  <c r="H308" i="1"/>
  <c r="A305" i="1"/>
  <c r="B304" i="1"/>
  <c r="F301" i="1"/>
  <c r="I301" i="1" s="1"/>
  <c r="J282" i="1"/>
  <c r="AB309" i="1" l="1"/>
  <c r="H309" i="1" s="1"/>
  <c r="Z310" i="1"/>
  <c r="A306" i="1"/>
  <c r="B305" i="1"/>
  <c r="F302" i="1"/>
  <c r="I302" i="1" s="1"/>
  <c r="J283" i="1"/>
  <c r="AB310" i="1" l="1"/>
  <c r="H310" i="1" s="1"/>
  <c r="Z311" i="1"/>
  <c r="A307" i="1"/>
  <c r="B306" i="1"/>
  <c r="F303" i="1"/>
  <c r="I303" i="1" s="1"/>
  <c r="J284" i="1"/>
  <c r="AB311" i="1" l="1"/>
  <c r="H311" i="1" s="1"/>
  <c r="Z312" i="1"/>
  <c r="A308" i="1"/>
  <c r="B307" i="1"/>
  <c r="F304" i="1"/>
  <c r="I304" i="1" s="1"/>
  <c r="J285" i="1"/>
  <c r="AB312" i="1" l="1"/>
  <c r="H312" i="1" s="1"/>
  <c r="Z313" i="1"/>
  <c r="A309" i="1"/>
  <c r="B308" i="1"/>
  <c r="F305" i="1"/>
  <c r="I305" i="1" s="1"/>
  <c r="J286" i="1"/>
  <c r="AB313" i="1" l="1"/>
  <c r="H313" i="1" s="1"/>
  <c r="Z314" i="1"/>
  <c r="A310" i="1"/>
  <c r="B309" i="1"/>
  <c r="F306" i="1"/>
  <c r="I306" i="1" s="1"/>
  <c r="J287" i="1"/>
  <c r="AB314" i="1" l="1"/>
  <c r="H314" i="1" s="1"/>
  <c r="Z315" i="1"/>
  <c r="A311" i="1"/>
  <c r="B310" i="1"/>
  <c r="F307" i="1"/>
  <c r="I307" i="1" s="1"/>
  <c r="J288" i="1"/>
  <c r="AB315" i="1" l="1"/>
  <c r="H315" i="1" s="1"/>
  <c r="Z316" i="1"/>
  <c r="A312" i="1"/>
  <c r="B311" i="1"/>
  <c r="F308" i="1"/>
  <c r="I308" i="1" s="1"/>
  <c r="J289" i="1"/>
  <c r="AB316" i="1" l="1"/>
  <c r="H316" i="1" s="1"/>
  <c r="Z317" i="1"/>
  <c r="A313" i="1"/>
  <c r="B312" i="1"/>
  <c r="F309" i="1"/>
  <c r="I309" i="1" s="1"/>
  <c r="J290" i="1"/>
  <c r="AB317" i="1" l="1"/>
  <c r="H317" i="1" s="1"/>
  <c r="Z318" i="1"/>
  <c r="A314" i="1"/>
  <c r="B313" i="1"/>
  <c r="F310" i="1"/>
  <c r="I310" i="1" s="1"/>
  <c r="J291" i="1"/>
  <c r="AB318" i="1" l="1"/>
  <c r="H318" i="1" s="1"/>
  <c r="Z319" i="1"/>
  <c r="A315" i="1"/>
  <c r="B314" i="1"/>
  <c r="F311" i="1"/>
  <c r="I311" i="1" s="1"/>
  <c r="J292" i="1"/>
  <c r="AB319" i="1" l="1"/>
  <c r="H319" i="1" s="1"/>
  <c r="Z320" i="1"/>
  <c r="A316" i="1"/>
  <c r="B315" i="1"/>
  <c r="F312" i="1"/>
  <c r="I312" i="1" s="1"/>
  <c r="J293" i="1"/>
  <c r="AB320" i="1" l="1"/>
  <c r="H320" i="1" s="1"/>
  <c r="Z321" i="1"/>
  <c r="A317" i="1"/>
  <c r="B316" i="1"/>
  <c r="F313" i="1"/>
  <c r="I313" i="1" s="1"/>
  <c r="J294" i="1"/>
  <c r="AB321" i="1" l="1"/>
  <c r="H321" i="1" s="1"/>
  <c r="Z322" i="1"/>
  <c r="AB322" i="1" s="1"/>
  <c r="A318" i="1"/>
  <c r="B317" i="1"/>
  <c r="F314" i="1"/>
  <c r="I314" i="1" s="1"/>
  <c r="J295" i="1"/>
  <c r="Z323" i="1" l="1"/>
  <c r="H322" i="1"/>
  <c r="A319" i="1"/>
  <c r="B318" i="1"/>
  <c r="F315" i="1"/>
  <c r="I315" i="1" s="1"/>
  <c r="J296" i="1"/>
  <c r="AB323" i="1" l="1"/>
  <c r="H323" i="1" s="1"/>
  <c r="Z324" i="1"/>
  <c r="A320" i="1"/>
  <c r="B319" i="1"/>
  <c r="F316" i="1"/>
  <c r="I316" i="1" s="1"/>
  <c r="J297" i="1"/>
  <c r="AB324" i="1" l="1"/>
  <c r="H324" i="1" s="1"/>
  <c r="Z325" i="1"/>
  <c r="A321" i="1"/>
  <c r="B320" i="1"/>
  <c r="F317" i="1"/>
  <c r="I317" i="1" s="1"/>
  <c r="J298" i="1"/>
  <c r="AB325" i="1" l="1"/>
  <c r="H325" i="1" s="1"/>
  <c r="Z326" i="1"/>
  <c r="A322" i="1"/>
  <c r="B321" i="1"/>
  <c r="F318" i="1"/>
  <c r="I318" i="1" s="1"/>
  <c r="J299" i="1"/>
  <c r="AB326" i="1" l="1"/>
  <c r="H326" i="1" s="1"/>
  <c r="Z327" i="1"/>
  <c r="A323" i="1"/>
  <c r="B322" i="1"/>
  <c r="F319" i="1"/>
  <c r="I319" i="1" s="1"/>
  <c r="J300" i="1"/>
  <c r="AB327" i="1" l="1"/>
  <c r="H327" i="1" s="1"/>
  <c r="Z328" i="1"/>
  <c r="A324" i="1"/>
  <c r="B323" i="1"/>
  <c r="F320" i="1"/>
  <c r="I320" i="1" s="1"/>
  <c r="J301" i="1"/>
  <c r="AB328" i="1" l="1"/>
  <c r="H328" i="1" s="1"/>
  <c r="Z329" i="1"/>
  <c r="A325" i="1"/>
  <c r="B324" i="1"/>
  <c r="F321" i="1"/>
  <c r="I321" i="1" s="1"/>
  <c r="J302" i="1"/>
  <c r="AB329" i="1" l="1"/>
  <c r="H329" i="1" s="1"/>
  <c r="Z330" i="1"/>
  <c r="AB330" i="1" s="1"/>
  <c r="A326" i="1"/>
  <c r="B325" i="1"/>
  <c r="F322" i="1"/>
  <c r="I322" i="1" s="1"/>
  <c r="J303" i="1"/>
  <c r="H330" i="1" l="1"/>
  <c r="Z331" i="1"/>
  <c r="A327" i="1"/>
  <c r="B326" i="1"/>
  <c r="F323" i="1"/>
  <c r="I323" i="1" s="1"/>
  <c r="J304" i="1"/>
  <c r="AB331" i="1" l="1"/>
  <c r="H331" i="1" s="1"/>
  <c r="Z332" i="1"/>
  <c r="A328" i="1"/>
  <c r="B327" i="1"/>
  <c r="F324" i="1"/>
  <c r="I324" i="1" s="1"/>
  <c r="J305" i="1"/>
  <c r="AB332" i="1" l="1"/>
  <c r="H332" i="1" s="1"/>
  <c r="Z333" i="1"/>
  <c r="A329" i="1"/>
  <c r="B328" i="1"/>
  <c r="F325" i="1"/>
  <c r="I325" i="1" s="1"/>
  <c r="J306" i="1"/>
  <c r="AB333" i="1" l="1"/>
  <c r="H333" i="1" s="1"/>
  <c r="Z334" i="1"/>
  <c r="A330" i="1"/>
  <c r="B329" i="1"/>
  <c r="F326" i="1"/>
  <c r="I326" i="1" s="1"/>
  <c r="J307" i="1"/>
  <c r="AB334" i="1" l="1"/>
  <c r="H334" i="1" s="1"/>
  <c r="Z335" i="1"/>
  <c r="A331" i="1"/>
  <c r="B330" i="1"/>
  <c r="F327" i="1"/>
  <c r="I327" i="1" s="1"/>
  <c r="J308" i="1"/>
  <c r="AB335" i="1" l="1"/>
  <c r="H335" i="1" s="1"/>
  <c r="Z336" i="1"/>
  <c r="AB336" i="1" s="1"/>
  <c r="A332" i="1"/>
  <c r="B331" i="1"/>
  <c r="F328" i="1"/>
  <c r="I328" i="1" s="1"/>
  <c r="J309" i="1"/>
  <c r="H336" i="1" l="1"/>
  <c r="Z337" i="1"/>
  <c r="AB337" i="1" s="1"/>
  <c r="A333" i="1"/>
  <c r="B332" i="1"/>
  <c r="F329" i="1"/>
  <c r="I329" i="1" s="1"/>
  <c r="J310" i="1"/>
  <c r="H337" i="1" l="1"/>
  <c r="Z338" i="1"/>
  <c r="A334" i="1"/>
  <c r="B333" i="1"/>
  <c r="F330" i="1"/>
  <c r="I330" i="1" s="1"/>
  <c r="J311" i="1"/>
  <c r="AB338" i="1" l="1"/>
  <c r="H338" i="1" s="1"/>
  <c r="Z339" i="1"/>
  <c r="AB339" i="1" s="1"/>
  <c r="A335" i="1"/>
  <c r="B334" i="1"/>
  <c r="F331" i="1"/>
  <c r="I331" i="1" s="1"/>
  <c r="J312" i="1"/>
  <c r="H339" i="1" l="1"/>
  <c r="Z340" i="1"/>
  <c r="A336" i="1"/>
  <c r="B335" i="1"/>
  <c r="F332" i="1"/>
  <c r="I332" i="1" s="1"/>
  <c r="J313" i="1"/>
  <c r="AB340" i="1" l="1"/>
  <c r="H340" i="1" s="1"/>
  <c r="Z341" i="1"/>
  <c r="A337" i="1"/>
  <c r="B336" i="1"/>
  <c r="F333" i="1"/>
  <c r="I333" i="1" s="1"/>
  <c r="J314" i="1"/>
  <c r="AB341" i="1" l="1"/>
  <c r="H341" i="1" s="1"/>
  <c r="Z342" i="1"/>
  <c r="A338" i="1"/>
  <c r="B337" i="1"/>
  <c r="F334" i="1"/>
  <c r="I334" i="1" s="1"/>
  <c r="J315" i="1"/>
  <c r="AB342" i="1" l="1"/>
  <c r="H342" i="1" s="1"/>
  <c r="Z343" i="1"/>
  <c r="A339" i="1"/>
  <c r="B338" i="1"/>
  <c r="F335" i="1"/>
  <c r="I335" i="1" s="1"/>
  <c r="J316" i="1"/>
  <c r="AB343" i="1" l="1"/>
  <c r="H343" i="1" s="1"/>
  <c r="Z344" i="1"/>
  <c r="A340" i="1"/>
  <c r="B339" i="1"/>
  <c r="F336" i="1"/>
  <c r="I336" i="1" s="1"/>
  <c r="J317" i="1"/>
  <c r="AB344" i="1" l="1"/>
  <c r="H344" i="1" s="1"/>
  <c r="Z345" i="1"/>
  <c r="A341" i="1"/>
  <c r="B340" i="1"/>
  <c r="F337" i="1"/>
  <c r="I337" i="1" s="1"/>
  <c r="J318" i="1"/>
  <c r="AB345" i="1" l="1"/>
  <c r="H345" i="1" s="1"/>
  <c r="Z346" i="1"/>
  <c r="A342" i="1"/>
  <c r="B341" i="1"/>
  <c r="F338" i="1"/>
  <c r="I338" i="1" s="1"/>
  <c r="J319" i="1"/>
  <c r="AB346" i="1" l="1"/>
  <c r="H346" i="1" s="1"/>
  <c r="Z347" i="1"/>
  <c r="A343" i="1"/>
  <c r="B342" i="1"/>
  <c r="F339" i="1"/>
  <c r="I339" i="1" s="1"/>
  <c r="J320" i="1"/>
  <c r="AB347" i="1" l="1"/>
  <c r="H347" i="1" s="1"/>
  <c r="Z348" i="1"/>
  <c r="A344" i="1"/>
  <c r="B343" i="1"/>
  <c r="F340" i="1"/>
  <c r="I340" i="1" s="1"/>
  <c r="J321" i="1"/>
  <c r="AB348" i="1" l="1"/>
  <c r="H348" i="1" s="1"/>
  <c r="Z349" i="1"/>
  <c r="A345" i="1"/>
  <c r="B344" i="1"/>
  <c r="F341" i="1"/>
  <c r="I341" i="1" s="1"/>
  <c r="J322" i="1"/>
  <c r="AB349" i="1" l="1"/>
  <c r="H349" i="1" s="1"/>
  <c r="Z350" i="1"/>
  <c r="A346" i="1"/>
  <c r="B345" i="1"/>
  <c r="F342" i="1"/>
  <c r="I342" i="1" s="1"/>
  <c r="J323" i="1"/>
  <c r="AB350" i="1" l="1"/>
  <c r="H350" i="1" s="1"/>
  <c r="Z351" i="1"/>
  <c r="AB351" i="1" s="1"/>
  <c r="A347" i="1"/>
  <c r="B346" i="1"/>
  <c r="F343" i="1"/>
  <c r="I343" i="1" s="1"/>
  <c r="J324" i="1"/>
  <c r="Z352" i="1" l="1"/>
  <c r="H351" i="1"/>
  <c r="A348" i="1"/>
  <c r="B347" i="1"/>
  <c r="F344" i="1"/>
  <c r="I344" i="1" s="1"/>
  <c r="J325" i="1"/>
  <c r="AB352" i="1" l="1"/>
  <c r="H352" i="1" s="1"/>
  <c r="Z353" i="1"/>
  <c r="AB353" i="1" s="1"/>
  <c r="A349" i="1"/>
  <c r="B348" i="1"/>
  <c r="F345" i="1"/>
  <c r="I345" i="1" s="1"/>
  <c r="J326" i="1"/>
  <c r="Z354" i="1" l="1"/>
  <c r="AB354" i="1" s="1"/>
  <c r="H353" i="1"/>
  <c r="A350" i="1"/>
  <c r="B349" i="1"/>
  <c r="F346" i="1"/>
  <c r="I346" i="1" s="1"/>
  <c r="J327" i="1"/>
  <c r="Z355" i="1" l="1"/>
  <c r="H354" i="1"/>
  <c r="A351" i="1"/>
  <c r="B350" i="1"/>
  <c r="F347" i="1"/>
  <c r="I347" i="1" s="1"/>
  <c r="J328" i="1"/>
  <c r="AB355" i="1" l="1"/>
  <c r="H355" i="1" s="1"/>
  <c r="Z356" i="1"/>
  <c r="A352" i="1"/>
  <c r="B351" i="1"/>
  <c r="F348" i="1"/>
  <c r="I348" i="1" s="1"/>
  <c r="J329" i="1"/>
  <c r="AB356" i="1" l="1"/>
  <c r="H356" i="1" s="1"/>
  <c r="Z357" i="1"/>
  <c r="A353" i="1"/>
  <c r="B352" i="1"/>
  <c r="F349" i="1"/>
  <c r="I349" i="1" s="1"/>
  <c r="J330" i="1"/>
  <c r="AB357" i="1" l="1"/>
  <c r="H357" i="1" s="1"/>
  <c r="Z358" i="1"/>
  <c r="A354" i="1"/>
  <c r="B353" i="1"/>
  <c r="F350" i="1"/>
  <c r="I350" i="1" s="1"/>
  <c r="J331" i="1"/>
  <c r="AB358" i="1" l="1"/>
  <c r="H358" i="1" s="1"/>
  <c r="Z359" i="1"/>
  <c r="A355" i="1"/>
  <c r="B354" i="1"/>
  <c r="F351" i="1"/>
  <c r="I351" i="1" s="1"/>
  <c r="J332" i="1"/>
  <c r="AB359" i="1" l="1"/>
  <c r="H359" i="1" s="1"/>
  <c r="Z360" i="1"/>
  <c r="A356" i="1"/>
  <c r="B355" i="1"/>
  <c r="F352" i="1"/>
  <c r="I352" i="1" s="1"/>
  <c r="J333" i="1"/>
  <c r="AB360" i="1" l="1"/>
  <c r="H360" i="1" s="1"/>
  <c r="Z361" i="1"/>
  <c r="A357" i="1"/>
  <c r="B356" i="1"/>
  <c r="F353" i="1"/>
  <c r="I353" i="1" s="1"/>
  <c r="J334" i="1"/>
  <c r="AB361" i="1" l="1"/>
  <c r="H361" i="1" s="1"/>
  <c r="Z362" i="1"/>
  <c r="A358" i="1"/>
  <c r="B357" i="1"/>
  <c r="F354" i="1"/>
  <c r="I354" i="1" s="1"/>
  <c r="J335" i="1"/>
  <c r="AB362" i="1" l="1"/>
  <c r="H362" i="1" s="1"/>
  <c r="Z363" i="1"/>
  <c r="A359" i="1"/>
  <c r="B358" i="1"/>
  <c r="F355" i="1"/>
  <c r="I355" i="1" s="1"/>
  <c r="J336" i="1"/>
  <c r="AB363" i="1" l="1"/>
  <c r="H363" i="1" s="1"/>
  <c r="Z364" i="1"/>
  <c r="A360" i="1"/>
  <c r="B359" i="1"/>
  <c r="F356" i="1"/>
  <c r="I356" i="1" s="1"/>
  <c r="J337" i="1"/>
  <c r="AB364" i="1" l="1"/>
  <c r="H364" i="1" s="1"/>
  <c r="Z365" i="1"/>
  <c r="A361" i="1"/>
  <c r="B360" i="1"/>
  <c r="F357" i="1"/>
  <c r="I357" i="1" s="1"/>
  <c r="J338" i="1"/>
  <c r="AB365" i="1" l="1"/>
  <c r="H365" i="1" s="1"/>
  <c r="Z366" i="1"/>
  <c r="A362" i="1"/>
  <c r="B361" i="1"/>
  <c r="F358" i="1"/>
  <c r="I358" i="1" s="1"/>
  <c r="J339" i="1"/>
  <c r="AB366" i="1" l="1"/>
  <c r="H366" i="1" s="1"/>
  <c r="Z367" i="1"/>
  <c r="A363" i="1"/>
  <c r="B362" i="1"/>
  <c r="F359" i="1"/>
  <c r="I359" i="1" s="1"/>
  <c r="J340" i="1"/>
  <c r="AB367" i="1" l="1"/>
  <c r="H367" i="1" s="1"/>
  <c r="Z368" i="1"/>
  <c r="A364" i="1"/>
  <c r="B363" i="1"/>
  <c r="F360" i="1"/>
  <c r="I360" i="1" s="1"/>
  <c r="J341" i="1"/>
  <c r="AB368" i="1" l="1"/>
  <c r="H368" i="1" s="1"/>
  <c r="Z369" i="1"/>
  <c r="A365" i="1"/>
  <c r="B364" i="1"/>
  <c r="F361" i="1"/>
  <c r="I361" i="1" s="1"/>
  <c r="J342" i="1"/>
  <c r="AB369" i="1" l="1"/>
  <c r="H369" i="1" s="1"/>
  <c r="Z370" i="1"/>
  <c r="A366" i="1"/>
  <c r="B365" i="1"/>
  <c r="F362" i="1"/>
  <c r="I362" i="1" s="1"/>
  <c r="J343" i="1"/>
  <c r="AB370" i="1" l="1"/>
  <c r="H370" i="1" s="1"/>
  <c r="Z371" i="1"/>
  <c r="A367" i="1"/>
  <c r="B366" i="1"/>
  <c r="F363" i="1"/>
  <c r="I363" i="1" s="1"/>
  <c r="J344" i="1"/>
  <c r="AB371" i="1" l="1"/>
  <c r="H371" i="1" s="1"/>
  <c r="Z372" i="1"/>
  <c r="A368" i="1"/>
  <c r="B367" i="1"/>
  <c r="F364" i="1"/>
  <c r="I364" i="1" s="1"/>
  <c r="J345" i="1"/>
  <c r="AB372" i="1" l="1"/>
  <c r="H372" i="1" s="1"/>
  <c r="Z373" i="1"/>
  <c r="A369" i="1"/>
  <c r="B368" i="1"/>
  <c r="F365" i="1"/>
  <c r="I365" i="1" s="1"/>
  <c r="J346" i="1"/>
  <c r="AB373" i="1" l="1"/>
  <c r="H373" i="1" s="1"/>
  <c r="Z374" i="1"/>
  <c r="A370" i="1"/>
  <c r="B369" i="1"/>
  <c r="F366" i="1"/>
  <c r="I366" i="1" s="1"/>
  <c r="J347" i="1"/>
  <c r="AB374" i="1" l="1"/>
  <c r="H374" i="1" s="1"/>
  <c r="Z375" i="1"/>
  <c r="A371" i="1"/>
  <c r="B370" i="1"/>
  <c r="F367" i="1"/>
  <c r="I367" i="1" s="1"/>
  <c r="J348" i="1"/>
  <c r="AB375" i="1" l="1"/>
  <c r="H375" i="1" s="1"/>
  <c r="Z376" i="1"/>
  <c r="A372" i="1"/>
  <c r="B371" i="1"/>
  <c r="F368" i="1"/>
  <c r="I368" i="1" s="1"/>
  <c r="J349" i="1"/>
  <c r="AB376" i="1" l="1"/>
  <c r="H376" i="1" s="1"/>
  <c r="Z377" i="1"/>
  <c r="AB377" i="1" s="1"/>
  <c r="A373" i="1"/>
  <c r="B372" i="1"/>
  <c r="F369" i="1"/>
  <c r="I369" i="1" s="1"/>
  <c r="J350" i="1"/>
  <c r="H377" i="1" l="1"/>
  <c r="Z378" i="1"/>
  <c r="A374" i="1"/>
  <c r="B373" i="1"/>
  <c r="F370" i="1"/>
  <c r="I370" i="1" s="1"/>
  <c r="J351" i="1"/>
  <c r="AB378" i="1" l="1"/>
  <c r="H378" i="1" s="1"/>
  <c r="Z379" i="1"/>
  <c r="A375" i="1"/>
  <c r="B374" i="1"/>
  <c r="F371" i="1"/>
  <c r="I371" i="1" s="1"/>
  <c r="J352" i="1"/>
  <c r="AB379" i="1" l="1"/>
  <c r="H379" i="1" s="1"/>
  <c r="Z380" i="1"/>
  <c r="A376" i="1"/>
  <c r="B375" i="1"/>
  <c r="F372" i="1"/>
  <c r="I372" i="1" s="1"/>
  <c r="J353" i="1"/>
  <c r="AB380" i="1" l="1"/>
  <c r="H380" i="1" s="1"/>
  <c r="Z381" i="1"/>
  <c r="A377" i="1"/>
  <c r="B376" i="1"/>
  <c r="F373" i="1"/>
  <c r="I373" i="1" s="1"/>
  <c r="J354" i="1"/>
  <c r="AB381" i="1" l="1"/>
  <c r="H381" i="1" s="1"/>
  <c r="Z382" i="1"/>
  <c r="A378" i="1"/>
  <c r="B377" i="1"/>
  <c r="F374" i="1"/>
  <c r="I374" i="1" s="1"/>
  <c r="J355" i="1"/>
  <c r="AB382" i="1" l="1"/>
  <c r="H382" i="1" s="1"/>
  <c r="Z383" i="1"/>
  <c r="A379" i="1"/>
  <c r="B378" i="1"/>
  <c r="F375" i="1"/>
  <c r="I375" i="1" s="1"/>
  <c r="J356" i="1"/>
  <c r="AB383" i="1" l="1"/>
  <c r="H383" i="1" s="1"/>
  <c r="Z384" i="1"/>
  <c r="A380" i="1"/>
  <c r="B379" i="1"/>
  <c r="F376" i="1"/>
  <c r="I376" i="1" s="1"/>
  <c r="J357" i="1"/>
  <c r="AB384" i="1" l="1"/>
  <c r="H384" i="1" s="1"/>
  <c r="Z385" i="1"/>
  <c r="A381" i="1"/>
  <c r="B380" i="1"/>
  <c r="F377" i="1"/>
  <c r="I377" i="1" s="1"/>
  <c r="J358" i="1"/>
  <c r="AB385" i="1" l="1"/>
  <c r="H385" i="1" s="1"/>
  <c r="Z386" i="1"/>
  <c r="A382" i="1"/>
  <c r="B381" i="1"/>
  <c r="F378" i="1"/>
  <c r="I378" i="1" s="1"/>
  <c r="J359" i="1"/>
  <c r="AB386" i="1" l="1"/>
  <c r="H386" i="1" s="1"/>
  <c r="Z387" i="1"/>
  <c r="A383" i="1"/>
  <c r="B382" i="1"/>
  <c r="F379" i="1"/>
  <c r="I379" i="1" s="1"/>
  <c r="J360" i="1"/>
  <c r="AB387" i="1" l="1"/>
  <c r="H387" i="1" s="1"/>
  <c r="Z388" i="1"/>
  <c r="A384" i="1"/>
  <c r="B383" i="1"/>
  <c r="F380" i="1"/>
  <c r="I380" i="1" s="1"/>
  <c r="J361" i="1"/>
  <c r="AB388" i="1" l="1"/>
  <c r="H388" i="1" s="1"/>
  <c r="Z389" i="1"/>
  <c r="A385" i="1"/>
  <c r="B384" i="1"/>
  <c r="F381" i="1"/>
  <c r="I381" i="1" s="1"/>
  <c r="J362" i="1"/>
  <c r="AB389" i="1" l="1"/>
  <c r="H389" i="1" s="1"/>
  <c r="Z390" i="1"/>
  <c r="A386" i="1"/>
  <c r="B385" i="1"/>
  <c r="F382" i="1"/>
  <c r="I382" i="1" s="1"/>
  <c r="J363" i="1"/>
  <c r="AB390" i="1" l="1"/>
  <c r="H390" i="1" s="1"/>
  <c r="Z391" i="1"/>
  <c r="A387" i="1"/>
  <c r="B386" i="1"/>
  <c r="F383" i="1"/>
  <c r="I383" i="1" s="1"/>
  <c r="J364" i="1"/>
  <c r="AB391" i="1" l="1"/>
  <c r="H391" i="1" s="1"/>
  <c r="Z392" i="1"/>
  <c r="A388" i="1"/>
  <c r="B387" i="1"/>
  <c r="F384" i="1"/>
  <c r="I384" i="1" s="1"/>
  <c r="J365" i="1"/>
  <c r="AB392" i="1" l="1"/>
  <c r="H392" i="1" s="1"/>
  <c r="Z393" i="1"/>
  <c r="A389" i="1"/>
  <c r="B388" i="1"/>
  <c r="F385" i="1"/>
  <c r="I385" i="1" s="1"/>
  <c r="J366" i="1"/>
  <c r="AB393" i="1" l="1"/>
  <c r="H393" i="1" s="1"/>
  <c r="Z394" i="1"/>
  <c r="A390" i="1"/>
  <c r="B389" i="1"/>
  <c r="F386" i="1"/>
  <c r="I386" i="1" s="1"/>
  <c r="J367" i="1"/>
  <c r="AB394" i="1" l="1"/>
  <c r="H394" i="1" s="1"/>
  <c r="Z395" i="1"/>
  <c r="A391" i="1"/>
  <c r="B390" i="1"/>
  <c r="F387" i="1"/>
  <c r="I387" i="1" s="1"/>
  <c r="J368" i="1"/>
  <c r="AB395" i="1" l="1"/>
  <c r="H395" i="1" s="1"/>
  <c r="Z396" i="1"/>
  <c r="A392" i="1"/>
  <c r="B391" i="1"/>
  <c r="F388" i="1"/>
  <c r="I388" i="1" s="1"/>
  <c r="J369" i="1"/>
  <c r="AB396" i="1" l="1"/>
  <c r="H396" i="1" s="1"/>
  <c r="Z397" i="1"/>
  <c r="A393" i="1"/>
  <c r="B392" i="1"/>
  <c r="F389" i="1"/>
  <c r="I389" i="1" s="1"/>
  <c r="J370" i="1"/>
  <c r="AB397" i="1" l="1"/>
  <c r="H397" i="1" s="1"/>
  <c r="Z398" i="1"/>
  <c r="AB398" i="1" s="1"/>
  <c r="A394" i="1"/>
  <c r="B393" i="1"/>
  <c r="F390" i="1"/>
  <c r="I390" i="1" s="1"/>
  <c r="J371" i="1"/>
  <c r="Z399" i="1" l="1"/>
  <c r="H398" i="1"/>
  <c r="A395" i="1"/>
  <c r="B394" i="1"/>
  <c r="F391" i="1"/>
  <c r="I391" i="1" s="1"/>
  <c r="J372" i="1"/>
  <c r="AB399" i="1" l="1"/>
  <c r="H399" i="1" s="1"/>
  <c r="Z400" i="1"/>
  <c r="AB400" i="1" s="1"/>
  <c r="A396" i="1"/>
  <c r="B395" i="1"/>
  <c r="F392" i="1"/>
  <c r="I392" i="1" s="1"/>
  <c r="J373" i="1"/>
  <c r="H400" i="1" l="1"/>
  <c r="Z401" i="1"/>
  <c r="A397" i="1"/>
  <c r="B396" i="1"/>
  <c r="F393" i="1"/>
  <c r="I393" i="1" s="1"/>
  <c r="J374" i="1"/>
  <c r="AB401" i="1" l="1"/>
  <c r="H401" i="1" s="1"/>
  <c r="Z402" i="1"/>
  <c r="AB402" i="1" s="1"/>
  <c r="A398" i="1"/>
  <c r="B397" i="1"/>
  <c r="F394" i="1"/>
  <c r="I394" i="1" s="1"/>
  <c r="J375" i="1"/>
  <c r="H402" i="1" l="1"/>
  <c r="Z403" i="1"/>
  <c r="A399" i="1"/>
  <c r="B398" i="1"/>
  <c r="F395" i="1"/>
  <c r="I395" i="1" s="1"/>
  <c r="J376" i="1"/>
  <c r="AB403" i="1" l="1"/>
  <c r="H403" i="1" s="1"/>
  <c r="Z404" i="1"/>
  <c r="A400" i="1"/>
  <c r="B399" i="1"/>
  <c r="F396" i="1"/>
  <c r="I396" i="1" s="1"/>
  <c r="J377" i="1"/>
  <c r="AB404" i="1" l="1"/>
  <c r="H404" i="1" s="1"/>
  <c r="Z405" i="1"/>
  <c r="A401" i="1"/>
  <c r="B400" i="1"/>
  <c r="F397" i="1"/>
  <c r="I397" i="1" s="1"/>
  <c r="J378" i="1"/>
  <c r="AB405" i="1" l="1"/>
  <c r="H405" i="1" s="1"/>
  <c r="Z406" i="1"/>
  <c r="A402" i="1"/>
  <c r="B401" i="1"/>
  <c r="F398" i="1"/>
  <c r="I398" i="1" s="1"/>
  <c r="J379" i="1"/>
  <c r="AB406" i="1" l="1"/>
  <c r="H406" i="1" s="1"/>
  <c r="Z407" i="1"/>
  <c r="A403" i="1"/>
  <c r="B402" i="1"/>
  <c r="F399" i="1"/>
  <c r="I399" i="1" s="1"/>
  <c r="J380" i="1"/>
  <c r="AB407" i="1" l="1"/>
  <c r="H407" i="1" s="1"/>
  <c r="Z408" i="1"/>
  <c r="A404" i="1"/>
  <c r="B403" i="1"/>
  <c r="F400" i="1"/>
  <c r="I400" i="1" s="1"/>
  <c r="J381" i="1"/>
  <c r="AB408" i="1" l="1"/>
  <c r="H408" i="1" s="1"/>
  <c r="Z409" i="1"/>
  <c r="A405" i="1"/>
  <c r="B404" i="1"/>
  <c r="F401" i="1"/>
  <c r="I401" i="1" s="1"/>
  <c r="J382" i="1"/>
  <c r="AB409" i="1" l="1"/>
  <c r="H409" i="1" s="1"/>
  <c r="Z410" i="1"/>
  <c r="A406" i="1"/>
  <c r="B405" i="1"/>
  <c r="F402" i="1"/>
  <c r="I402" i="1" s="1"/>
  <c r="J383" i="1"/>
  <c r="AB410" i="1" l="1"/>
  <c r="H410" i="1" s="1"/>
  <c r="Z411" i="1"/>
  <c r="A407" i="1"/>
  <c r="B406" i="1"/>
  <c r="F403" i="1"/>
  <c r="I403" i="1" s="1"/>
  <c r="J384" i="1"/>
  <c r="AB411" i="1" l="1"/>
  <c r="H411" i="1" s="1"/>
  <c r="Z412" i="1"/>
  <c r="A408" i="1"/>
  <c r="B407" i="1"/>
  <c r="F404" i="1"/>
  <c r="I404" i="1" s="1"/>
  <c r="J385" i="1"/>
  <c r="AB412" i="1" l="1"/>
  <c r="H412" i="1" s="1"/>
  <c r="Z413" i="1"/>
  <c r="A409" i="1"/>
  <c r="B408" i="1"/>
  <c r="F405" i="1"/>
  <c r="I405" i="1" s="1"/>
  <c r="J386" i="1"/>
  <c r="AB413" i="1" l="1"/>
  <c r="H413" i="1" s="1"/>
  <c r="Z414" i="1"/>
  <c r="AB414" i="1" s="1"/>
  <c r="A410" i="1"/>
  <c r="B409" i="1"/>
  <c r="F406" i="1"/>
  <c r="I406" i="1" s="1"/>
  <c r="J387" i="1"/>
  <c r="H414" i="1" l="1"/>
  <c r="Z415" i="1"/>
  <c r="A411" i="1"/>
  <c r="B410" i="1"/>
  <c r="F407" i="1"/>
  <c r="I407" i="1" s="1"/>
  <c r="J388" i="1"/>
  <c r="AB415" i="1" l="1"/>
  <c r="H415" i="1" s="1"/>
  <c r="Z416" i="1"/>
  <c r="AB416" i="1" s="1"/>
  <c r="A412" i="1"/>
  <c r="B411" i="1"/>
  <c r="F408" i="1"/>
  <c r="I408" i="1" s="1"/>
  <c r="J389" i="1"/>
  <c r="H416" i="1" l="1"/>
  <c r="Z417" i="1"/>
  <c r="A413" i="1"/>
  <c r="B412" i="1"/>
  <c r="F409" i="1"/>
  <c r="I409" i="1" s="1"/>
  <c r="J390" i="1"/>
  <c r="AB417" i="1" l="1"/>
  <c r="H417" i="1" s="1"/>
  <c r="Z418" i="1"/>
  <c r="A414" i="1"/>
  <c r="B413" i="1"/>
  <c r="F410" i="1"/>
  <c r="I410" i="1" s="1"/>
  <c r="J391" i="1"/>
  <c r="AB418" i="1" l="1"/>
  <c r="H418" i="1" s="1"/>
  <c r="Z419" i="1"/>
  <c r="A415" i="1"/>
  <c r="B414" i="1"/>
  <c r="F411" i="1"/>
  <c r="I411" i="1" s="1"/>
  <c r="J392" i="1"/>
  <c r="AB419" i="1" l="1"/>
  <c r="H419" i="1" s="1"/>
  <c r="Z420" i="1"/>
  <c r="A416" i="1"/>
  <c r="B415" i="1"/>
  <c r="F412" i="1"/>
  <c r="I412" i="1" s="1"/>
  <c r="J393" i="1"/>
  <c r="AB420" i="1" l="1"/>
  <c r="H420" i="1" s="1"/>
  <c r="Z421" i="1"/>
  <c r="A417" i="1"/>
  <c r="B416" i="1"/>
  <c r="F413" i="1"/>
  <c r="I413" i="1" s="1"/>
  <c r="J394" i="1"/>
  <c r="AB421" i="1" l="1"/>
  <c r="H421" i="1" s="1"/>
  <c r="Z422" i="1"/>
  <c r="A418" i="1"/>
  <c r="B417" i="1"/>
  <c r="F414" i="1"/>
  <c r="I414" i="1" s="1"/>
  <c r="J395" i="1"/>
  <c r="AB422" i="1" l="1"/>
  <c r="H422" i="1" s="1"/>
  <c r="Z423" i="1"/>
  <c r="A419" i="1"/>
  <c r="B418" i="1"/>
  <c r="F415" i="1"/>
  <c r="I415" i="1" s="1"/>
  <c r="J396" i="1"/>
  <c r="AB423" i="1" l="1"/>
  <c r="H423" i="1" s="1"/>
  <c r="Z424" i="1"/>
  <c r="A420" i="1"/>
  <c r="B419" i="1"/>
  <c r="F416" i="1"/>
  <c r="I416" i="1" s="1"/>
  <c r="J397" i="1"/>
  <c r="AB424" i="1" l="1"/>
  <c r="H424" i="1" s="1"/>
  <c r="Z425" i="1"/>
  <c r="A421" i="1"/>
  <c r="B420" i="1"/>
  <c r="F417" i="1"/>
  <c r="I417" i="1" s="1"/>
  <c r="J398" i="1"/>
  <c r="AB425" i="1" l="1"/>
  <c r="H425" i="1" s="1"/>
  <c r="Z426" i="1"/>
  <c r="A422" i="1"/>
  <c r="B421" i="1"/>
  <c r="F418" i="1"/>
  <c r="I418" i="1" s="1"/>
  <c r="J399" i="1"/>
  <c r="AB426" i="1" l="1"/>
  <c r="H426" i="1" s="1"/>
  <c r="Z427" i="1"/>
  <c r="A423" i="1"/>
  <c r="B422" i="1"/>
  <c r="F419" i="1"/>
  <c r="I419" i="1" s="1"/>
  <c r="J400" i="1"/>
  <c r="AB427" i="1" l="1"/>
  <c r="H427" i="1" s="1"/>
  <c r="Z428" i="1"/>
  <c r="A424" i="1"/>
  <c r="B423" i="1"/>
  <c r="F420" i="1"/>
  <c r="I420" i="1" s="1"/>
  <c r="J401" i="1"/>
  <c r="AB428" i="1" l="1"/>
  <c r="H428" i="1" s="1"/>
  <c r="Z429" i="1"/>
  <c r="A425" i="1"/>
  <c r="B424" i="1"/>
  <c r="F421" i="1"/>
  <c r="I421" i="1" s="1"/>
  <c r="J402" i="1"/>
  <c r="AB429" i="1" l="1"/>
  <c r="H429" i="1" s="1"/>
  <c r="Z430" i="1"/>
  <c r="A426" i="1"/>
  <c r="B425" i="1"/>
  <c r="F422" i="1"/>
  <c r="I422" i="1" s="1"/>
  <c r="J403" i="1"/>
  <c r="AB430" i="1" l="1"/>
  <c r="H430" i="1" s="1"/>
  <c r="Z431" i="1"/>
  <c r="A427" i="1"/>
  <c r="B426" i="1"/>
  <c r="F423" i="1"/>
  <c r="I423" i="1" s="1"/>
  <c r="J404" i="1"/>
  <c r="AB431" i="1" l="1"/>
  <c r="H431" i="1" s="1"/>
  <c r="Z432" i="1"/>
  <c r="AB432" i="1" s="1"/>
  <c r="A428" i="1"/>
  <c r="B427" i="1"/>
  <c r="F424" i="1"/>
  <c r="I424" i="1" s="1"/>
  <c r="J405" i="1"/>
  <c r="H432" i="1" l="1"/>
  <c r="Z433" i="1"/>
  <c r="A429" i="1"/>
  <c r="B428" i="1"/>
  <c r="F425" i="1"/>
  <c r="I425" i="1" s="1"/>
  <c r="J406" i="1"/>
  <c r="AB433" i="1" l="1"/>
  <c r="H433" i="1" s="1"/>
  <c r="Z434" i="1"/>
  <c r="A430" i="1"/>
  <c r="B429" i="1"/>
  <c r="F426" i="1"/>
  <c r="I426" i="1" s="1"/>
  <c r="J407" i="1"/>
  <c r="AB434" i="1" l="1"/>
  <c r="H434" i="1" s="1"/>
  <c r="Z435" i="1"/>
  <c r="A431" i="1"/>
  <c r="B430" i="1"/>
  <c r="F427" i="1"/>
  <c r="I427" i="1" s="1"/>
  <c r="J408" i="1"/>
  <c r="AB435" i="1" l="1"/>
  <c r="H435" i="1" s="1"/>
  <c r="Z436" i="1"/>
  <c r="A432" i="1"/>
  <c r="B431" i="1"/>
  <c r="F428" i="1"/>
  <c r="I428" i="1" s="1"/>
  <c r="J409" i="1"/>
  <c r="AB436" i="1" l="1"/>
  <c r="H436" i="1" s="1"/>
  <c r="Z437" i="1"/>
  <c r="A433" i="1"/>
  <c r="B432" i="1"/>
  <c r="F429" i="1"/>
  <c r="I429" i="1" s="1"/>
  <c r="J410" i="1"/>
  <c r="AB437" i="1" l="1"/>
  <c r="H437" i="1" s="1"/>
  <c r="Z438" i="1"/>
  <c r="A434" i="1"/>
  <c r="B433" i="1"/>
  <c r="F430" i="1"/>
  <c r="I430" i="1" s="1"/>
  <c r="J411" i="1"/>
  <c r="AB438" i="1" l="1"/>
  <c r="H438" i="1" s="1"/>
  <c r="Z439" i="1"/>
  <c r="A435" i="1"/>
  <c r="B434" i="1"/>
  <c r="F431" i="1"/>
  <c r="I431" i="1" s="1"/>
  <c r="J412" i="1"/>
  <c r="AB439" i="1" l="1"/>
  <c r="H439" i="1" s="1"/>
  <c r="Z440" i="1"/>
  <c r="A436" i="1"/>
  <c r="B435" i="1"/>
  <c r="F432" i="1"/>
  <c r="I432" i="1" s="1"/>
  <c r="J413" i="1"/>
  <c r="AB440" i="1" l="1"/>
  <c r="H440" i="1" s="1"/>
  <c r="Z441" i="1"/>
  <c r="A437" i="1"/>
  <c r="B436" i="1"/>
  <c r="F433" i="1"/>
  <c r="I433" i="1" s="1"/>
  <c r="J414" i="1"/>
  <c r="AB441" i="1" l="1"/>
  <c r="H441" i="1" s="1"/>
  <c r="Z442" i="1"/>
  <c r="A438" i="1"/>
  <c r="B437" i="1"/>
  <c r="F434" i="1"/>
  <c r="I434" i="1" s="1"/>
  <c r="J415" i="1"/>
  <c r="AB442" i="1" l="1"/>
  <c r="H442" i="1" s="1"/>
  <c r="Z443" i="1"/>
  <c r="AB443" i="1" s="1"/>
  <c r="A439" i="1"/>
  <c r="B438" i="1"/>
  <c r="F435" i="1"/>
  <c r="I435" i="1" s="1"/>
  <c r="J416" i="1"/>
  <c r="H443" i="1" l="1"/>
  <c r="Z444" i="1"/>
  <c r="A440" i="1"/>
  <c r="B439" i="1"/>
  <c r="F436" i="1"/>
  <c r="I436" i="1" s="1"/>
  <c r="J417" i="1"/>
  <c r="AB444" i="1" l="1"/>
  <c r="H444" i="1" s="1"/>
  <c r="Z445" i="1"/>
  <c r="A441" i="1"/>
  <c r="B440" i="1"/>
  <c r="F437" i="1"/>
  <c r="I437" i="1" s="1"/>
  <c r="J418" i="1"/>
  <c r="AB445" i="1" l="1"/>
  <c r="H445" i="1" s="1"/>
  <c r="Z446" i="1"/>
  <c r="A442" i="1"/>
  <c r="B441" i="1"/>
  <c r="F438" i="1"/>
  <c r="I438" i="1" s="1"/>
  <c r="J419" i="1"/>
  <c r="AB446" i="1" l="1"/>
  <c r="H446" i="1" s="1"/>
  <c r="Z447" i="1"/>
  <c r="A443" i="1"/>
  <c r="B442" i="1"/>
  <c r="F439" i="1"/>
  <c r="I439" i="1" s="1"/>
  <c r="J420" i="1"/>
  <c r="AB447" i="1" l="1"/>
  <c r="H447" i="1" s="1"/>
  <c r="Z448" i="1"/>
  <c r="A444" i="1"/>
  <c r="B443" i="1"/>
  <c r="F440" i="1"/>
  <c r="I440" i="1" s="1"/>
  <c r="J421" i="1"/>
  <c r="AB448" i="1" l="1"/>
  <c r="H448" i="1" s="1"/>
  <c r="Z449" i="1"/>
  <c r="A445" i="1"/>
  <c r="B444" i="1"/>
  <c r="F441" i="1"/>
  <c r="I441" i="1" s="1"/>
  <c r="J422" i="1"/>
  <c r="AB449" i="1" l="1"/>
  <c r="H449" i="1" s="1"/>
  <c r="Z450" i="1"/>
  <c r="A446" i="1"/>
  <c r="B445" i="1"/>
  <c r="F442" i="1"/>
  <c r="I442" i="1" s="1"/>
  <c r="J423" i="1"/>
  <c r="AB450" i="1" l="1"/>
  <c r="H450" i="1" s="1"/>
  <c r="Z451" i="1"/>
  <c r="A447" i="1"/>
  <c r="B446" i="1"/>
  <c r="F443" i="1"/>
  <c r="I443" i="1" s="1"/>
  <c r="J424" i="1"/>
  <c r="AB451" i="1" l="1"/>
  <c r="H451" i="1" s="1"/>
  <c r="Z452" i="1"/>
  <c r="A448" i="1"/>
  <c r="B447" i="1"/>
  <c r="F444" i="1"/>
  <c r="I444" i="1" s="1"/>
  <c r="J425" i="1"/>
  <c r="AB452" i="1" l="1"/>
  <c r="H452" i="1" s="1"/>
  <c r="Z453" i="1"/>
  <c r="A449" i="1"/>
  <c r="B448" i="1"/>
  <c r="F445" i="1"/>
  <c r="I445" i="1" s="1"/>
  <c r="J426" i="1"/>
  <c r="AB453" i="1" l="1"/>
  <c r="H453" i="1" s="1"/>
  <c r="Z454" i="1"/>
  <c r="A450" i="1"/>
  <c r="B449" i="1"/>
  <c r="F446" i="1"/>
  <c r="I446" i="1" s="1"/>
  <c r="J427" i="1"/>
  <c r="AB454" i="1" l="1"/>
  <c r="H454" i="1" s="1"/>
  <c r="Z455" i="1"/>
  <c r="A451" i="1"/>
  <c r="B450" i="1"/>
  <c r="F447" i="1"/>
  <c r="I447" i="1" s="1"/>
  <c r="J428" i="1"/>
  <c r="AB455" i="1" l="1"/>
  <c r="H455" i="1" s="1"/>
  <c r="Z456" i="1"/>
  <c r="A452" i="1"/>
  <c r="B451" i="1"/>
  <c r="F448" i="1"/>
  <c r="I448" i="1" s="1"/>
  <c r="J429" i="1"/>
  <c r="AB456" i="1" l="1"/>
  <c r="H456" i="1" s="1"/>
  <c r="Z457" i="1"/>
  <c r="A453" i="1"/>
  <c r="B452" i="1"/>
  <c r="F449" i="1"/>
  <c r="I449" i="1" s="1"/>
  <c r="J430" i="1"/>
  <c r="AB457" i="1" l="1"/>
  <c r="H457" i="1" s="1"/>
  <c r="Z458" i="1"/>
  <c r="A454" i="1"/>
  <c r="B453" i="1"/>
  <c r="F450" i="1"/>
  <c r="I450" i="1" s="1"/>
  <c r="J431" i="1"/>
  <c r="AB458" i="1" l="1"/>
  <c r="H458" i="1" s="1"/>
  <c r="Z459" i="1"/>
  <c r="A455" i="1"/>
  <c r="B454" i="1"/>
  <c r="F451" i="1"/>
  <c r="I451" i="1" s="1"/>
  <c r="J432" i="1"/>
  <c r="AB459" i="1" l="1"/>
  <c r="H459" i="1" s="1"/>
  <c r="Z460" i="1"/>
  <c r="A456" i="1"/>
  <c r="B455" i="1"/>
  <c r="F452" i="1"/>
  <c r="I452" i="1" s="1"/>
  <c r="J433" i="1"/>
  <c r="AB460" i="1" l="1"/>
  <c r="H460" i="1" s="1"/>
  <c r="Z461" i="1"/>
  <c r="A457" i="1"/>
  <c r="B456" i="1"/>
  <c r="F453" i="1"/>
  <c r="I453" i="1" s="1"/>
  <c r="J434" i="1"/>
  <c r="AB461" i="1" l="1"/>
  <c r="H461" i="1" s="1"/>
  <c r="Z462" i="1"/>
  <c r="A458" i="1"/>
  <c r="B457" i="1"/>
  <c r="F454" i="1"/>
  <c r="I454" i="1" s="1"/>
  <c r="J435" i="1"/>
  <c r="AB462" i="1" l="1"/>
  <c r="H462" i="1" s="1"/>
  <c r="Z463" i="1"/>
  <c r="A459" i="1"/>
  <c r="B458" i="1"/>
  <c r="F455" i="1"/>
  <c r="I455" i="1" s="1"/>
  <c r="J436" i="1"/>
  <c r="AB463" i="1" l="1"/>
  <c r="H463" i="1" s="1"/>
  <c r="Z464" i="1"/>
  <c r="A460" i="1"/>
  <c r="B459" i="1"/>
  <c r="F456" i="1"/>
  <c r="I456" i="1" s="1"/>
  <c r="J437" i="1"/>
  <c r="AB464" i="1" l="1"/>
  <c r="H464" i="1" s="1"/>
  <c r="Z465" i="1"/>
  <c r="A461" i="1"/>
  <c r="B460" i="1"/>
  <c r="F457" i="1"/>
  <c r="I457" i="1" s="1"/>
  <c r="J438" i="1"/>
  <c r="AB465" i="1" l="1"/>
  <c r="H465" i="1" s="1"/>
  <c r="Z466" i="1"/>
  <c r="A462" i="1"/>
  <c r="B461" i="1"/>
  <c r="F458" i="1"/>
  <c r="I458" i="1" s="1"/>
  <c r="J439" i="1"/>
  <c r="AB466" i="1" l="1"/>
  <c r="H466" i="1" s="1"/>
  <c r="Z467" i="1"/>
  <c r="A463" i="1"/>
  <c r="B462" i="1"/>
  <c r="F459" i="1"/>
  <c r="I459" i="1" s="1"/>
  <c r="J440" i="1"/>
  <c r="AB467" i="1" l="1"/>
  <c r="H467" i="1" s="1"/>
  <c r="Z468" i="1"/>
  <c r="AB468" i="1" s="1"/>
  <c r="A464" i="1"/>
  <c r="B463" i="1"/>
  <c r="F460" i="1"/>
  <c r="I460" i="1" s="1"/>
  <c r="J441" i="1"/>
  <c r="H468" i="1" l="1"/>
  <c r="Z469" i="1"/>
  <c r="A465" i="1"/>
  <c r="B464" i="1"/>
  <c r="F461" i="1"/>
  <c r="I461" i="1" s="1"/>
  <c r="J442" i="1"/>
  <c r="AB469" i="1" l="1"/>
  <c r="H469" i="1" s="1"/>
  <c r="Z470" i="1"/>
  <c r="A466" i="1"/>
  <c r="B465" i="1"/>
  <c r="F462" i="1"/>
  <c r="I462" i="1" s="1"/>
  <c r="J443" i="1"/>
  <c r="AB470" i="1" l="1"/>
  <c r="H470" i="1" s="1"/>
  <c r="Z471" i="1"/>
  <c r="A467" i="1"/>
  <c r="B466" i="1"/>
  <c r="F463" i="1"/>
  <c r="I463" i="1" s="1"/>
  <c r="J444" i="1"/>
  <c r="AB471" i="1" l="1"/>
  <c r="H471" i="1" s="1"/>
  <c r="Z472" i="1"/>
  <c r="A468" i="1"/>
  <c r="B467" i="1"/>
  <c r="F464" i="1"/>
  <c r="I464" i="1" s="1"/>
  <c r="J445" i="1"/>
  <c r="AB472" i="1" l="1"/>
  <c r="H472" i="1" s="1"/>
  <c r="Z473" i="1"/>
  <c r="A469" i="1"/>
  <c r="B468" i="1"/>
  <c r="F465" i="1"/>
  <c r="I465" i="1" s="1"/>
  <c r="J446" i="1"/>
  <c r="AB473" i="1" l="1"/>
  <c r="H473" i="1" s="1"/>
  <c r="Z474" i="1"/>
  <c r="A470" i="1"/>
  <c r="B469" i="1"/>
  <c r="F466" i="1"/>
  <c r="I466" i="1" s="1"/>
  <c r="J447" i="1"/>
  <c r="AB474" i="1" l="1"/>
  <c r="H474" i="1" s="1"/>
  <c r="Z475" i="1"/>
  <c r="A471" i="1"/>
  <c r="B470" i="1"/>
  <c r="F467" i="1"/>
  <c r="I467" i="1" s="1"/>
  <c r="J448" i="1"/>
  <c r="AB475" i="1" l="1"/>
  <c r="H475" i="1" s="1"/>
  <c r="Z476" i="1"/>
  <c r="A472" i="1"/>
  <c r="B471" i="1"/>
  <c r="F468" i="1"/>
  <c r="I468" i="1" s="1"/>
  <c r="J449" i="1"/>
  <c r="AB476" i="1" l="1"/>
  <c r="H476" i="1" s="1"/>
  <c r="Z477" i="1"/>
  <c r="A473" i="1"/>
  <c r="B472" i="1"/>
  <c r="F469" i="1"/>
  <c r="I469" i="1" s="1"/>
  <c r="J450" i="1"/>
  <c r="AB477" i="1" l="1"/>
  <c r="H477" i="1" s="1"/>
  <c r="Z478" i="1"/>
  <c r="A474" i="1"/>
  <c r="B473" i="1"/>
  <c r="F470" i="1"/>
  <c r="I470" i="1" s="1"/>
  <c r="J451" i="1"/>
  <c r="AB478" i="1" l="1"/>
  <c r="H478" i="1" s="1"/>
  <c r="Z479" i="1"/>
  <c r="A475" i="1"/>
  <c r="B474" i="1"/>
  <c r="F471" i="1"/>
  <c r="I471" i="1" s="1"/>
  <c r="J452" i="1"/>
  <c r="AB479" i="1" l="1"/>
  <c r="H479" i="1" s="1"/>
  <c r="Z480" i="1"/>
  <c r="A476" i="1"/>
  <c r="B475" i="1"/>
  <c r="F472" i="1"/>
  <c r="I472" i="1" s="1"/>
  <c r="J453" i="1"/>
  <c r="AB480" i="1" l="1"/>
  <c r="H480" i="1" s="1"/>
  <c r="Z481" i="1"/>
  <c r="AB481" i="1" s="1"/>
  <c r="A477" i="1"/>
  <c r="B476" i="1"/>
  <c r="F473" i="1"/>
  <c r="I473" i="1" s="1"/>
  <c r="J454" i="1"/>
  <c r="H481" i="1" l="1"/>
  <c r="Z482" i="1"/>
  <c r="A478" i="1"/>
  <c r="B477" i="1"/>
  <c r="F474" i="1"/>
  <c r="I474" i="1" s="1"/>
  <c r="J455" i="1"/>
  <c r="AB482" i="1" l="1"/>
  <c r="H482" i="1" s="1"/>
  <c r="Z483" i="1"/>
  <c r="AB483" i="1" s="1"/>
  <c r="A479" i="1"/>
  <c r="B478" i="1"/>
  <c r="F475" i="1"/>
  <c r="I475" i="1" s="1"/>
  <c r="J456" i="1"/>
  <c r="H483" i="1" l="1"/>
  <c r="Z484" i="1"/>
  <c r="A480" i="1"/>
  <c r="B479" i="1"/>
  <c r="F476" i="1"/>
  <c r="I476" i="1" s="1"/>
  <c r="J457" i="1"/>
  <c r="AB484" i="1" l="1"/>
  <c r="H484" i="1" s="1"/>
  <c r="Z485" i="1"/>
  <c r="A481" i="1"/>
  <c r="B480" i="1"/>
  <c r="F477" i="1"/>
  <c r="I477" i="1" s="1"/>
  <c r="J458" i="1"/>
  <c r="AB485" i="1" l="1"/>
  <c r="H485" i="1" s="1"/>
  <c r="Z486" i="1"/>
  <c r="A482" i="1"/>
  <c r="B481" i="1"/>
  <c r="F478" i="1"/>
  <c r="I478" i="1" s="1"/>
  <c r="J459" i="1"/>
  <c r="AB486" i="1" l="1"/>
  <c r="H486" i="1" s="1"/>
  <c r="Z487" i="1"/>
  <c r="AB487" i="1" s="1"/>
  <c r="A483" i="1"/>
  <c r="B482" i="1"/>
  <c r="F479" i="1"/>
  <c r="I479" i="1" s="1"/>
  <c r="J460" i="1"/>
  <c r="Z488" i="1" l="1"/>
  <c r="AB488" i="1" s="1"/>
  <c r="H487" i="1"/>
  <c r="A484" i="1"/>
  <c r="B483" i="1"/>
  <c r="F480" i="1"/>
  <c r="I480" i="1" s="1"/>
  <c r="J461" i="1"/>
  <c r="Z489" i="1" l="1"/>
  <c r="AB489" i="1" s="1"/>
  <c r="H488" i="1"/>
  <c r="A485" i="1"/>
  <c r="B484" i="1"/>
  <c r="F481" i="1"/>
  <c r="I481" i="1" s="1"/>
  <c r="J462" i="1"/>
  <c r="Z490" i="1" l="1"/>
  <c r="AB490" i="1" s="1"/>
  <c r="H489" i="1"/>
  <c r="A486" i="1"/>
  <c r="B485" i="1"/>
  <c r="F482" i="1"/>
  <c r="I482" i="1" s="1"/>
  <c r="J463" i="1"/>
  <c r="Z491" i="1" l="1"/>
  <c r="H490" i="1"/>
  <c r="A487" i="1"/>
  <c r="B486" i="1"/>
  <c r="F483" i="1"/>
  <c r="I483" i="1" s="1"/>
  <c r="J464" i="1"/>
  <c r="AB491" i="1" l="1"/>
  <c r="H491" i="1" s="1"/>
  <c r="Z492" i="1"/>
  <c r="A488" i="1"/>
  <c r="B487" i="1"/>
  <c r="F484" i="1"/>
  <c r="I484" i="1" s="1"/>
  <c r="J465" i="1"/>
  <c r="AB492" i="1" l="1"/>
  <c r="H492" i="1" s="1"/>
  <c r="Z493" i="1"/>
  <c r="A489" i="1"/>
  <c r="B488" i="1"/>
  <c r="F485" i="1"/>
  <c r="I485" i="1" s="1"/>
  <c r="J466" i="1"/>
  <c r="AB493" i="1" l="1"/>
  <c r="H493" i="1" s="1"/>
  <c r="Z494" i="1"/>
  <c r="A490" i="1"/>
  <c r="B489" i="1"/>
  <c r="F486" i="1"/>
  <c r="I486" i="1" s="1"/>
  <c r="J467" i="1"/>
  <c r="AB494" i="1" l="1"/>
  <c r="H494" i="1" s="1"/>
  <c r="Z495" i="1"/>
  <c r="AB495" i="1" s="1"/>
  <c r="A491" i="1"/>
  <c r="B490" i="1"/>
  <c r="F487" i="1"/>
  <c r="I487" i="1" s="1"/>
  <c r="J468" i="1"/>
  <c r="H495" i="1" l="1"/>
  <c r="Z496" i="1"/>
  <c r="A492" i="1"/>
  <c r="B491" i="1"/>
  <c r="F488" i="1"/>
  <c r="I488" i="1" s="1"/>
  <c r="J469" i="1"/>
  <c r="AB496" i="1" l="1"/>
  <c r="H496" i="1" s="1"/>
  <c r="Z497" i="1"/>
  <c r="A493" i="1"/>
  <c r="B492" i="1"/>
  <c r="F489" i="1"/>
  <c r="I489" i="1" s="1"/>
  <c r="J470" i="1"/>
  <c r="AB497" i="1" l="1"/>
  <c r="H497" i="1" s="1"/>
  <c r="Z498" i="1"/>
  <c r="A494" i="1"/>
  <c r="B493" i="1"/>
  <c r="F490" i="1"/>
  <c r="I490" i="1" s="1"/>
  <c r="J471" i="1"/>
  <c r="AB498" i="1" l="1"/>
  <c r="H498" i="1" s="1"/>
  <c r="Z499" i="1"/>
  <c r="A495" i="1"/>
  <c r="B494" i="1"/>
  <c r="F491" i="1"/>
  <c r="I491" i="1" s="1"/>
  <c r="J472" i="1"/>
  <c r="AB499" i="1" l="1"/>
  <c r="H499" i="1" s="1"/>
  <c r="Z500" i="1"/>
  <c r="A496" i="1"/>
  <c r="B495" i="1"/>
  <c r="F492" i="1"/>
  <c r="I492" i="1" s="1"/>
  <c r="J473" i="1"/>
  <c r="AB500" i="1" l="1"/>
  <c r="H500" i="1" s="1"/>
  <c r="Z501" i="1"/>
  <c r="A497" i="1"/>
  <c r="B496" i="1"/>
  <c r="F493" i="1"/>
  <c r="I493" i="1" s="1"/>
  <c r="J474" i="1"/>
  <c r="AB501" i="1" l="1"/>
  <c r="H501" i="1" s="1"/>
  <c r="Z502" i="1"/>
  <c r="A498" i="1"/>
  <c r="B497" i="1"/>
  <c r="F494" i="1"/>
  <c r="I494" i="1" s="1"/>
  <c r="J475" i="1"/>
  <c r="AB502" i="1" l="1"/>
  <c r="H502" i="1" s="1"/>
  <c r="Z503" i="1"/>
  <c r="A499" i="1"/>
  <c r="B498" i="1"/>
  <c r="F495" i="1"/>
  <c r="I495" i="1" s="1"/>
  <c r="J476" i="1"/>
  <c r="AB503" i="1" l="1"/>
  <c r="H503" i="1" s="1"/>
  <c r="Z504" i="1"/>
  <c r="A500" i="1"/>
  <c r="B499" i="1"/>
  <c r="F496" i="1"/>
  <c r="I496" i="1" s="1"/>
  <c r="J477" i="1"/>
  <c r="AB504" i="1" l="1"/>
  <c r="H504" i="1" s="1"/>
  <c r="Z505" i="1"/>
  <c r="A501" i="1"/>
  <c r="B500" i="1"/>
  <c r="F497" i="1"/>
  <c r="I497" i="1" s="1"/>
  <c r="J478" i="1"/>
  <c r="AB505" i="1" l="1"/>
  <c r="H505" i="1" s="1"/>
  <c r="Z506" i="1"/>
  <c r="A502" i="1"/>
  <c r="B501" i="1"/>
  <c r="F498" i="1"/>
  <c r="I498" i="1" s="1"/>
  <c r="J479" i="1"/>
  <c r="AB506" i="1" l="1"/>
  <c r="H506" i="1" s="1"/>
  <c r="Z507" i="1"/>
  <c r="A503" i="1"/>
  <c r="B502" i="1"/>
  <c r="F499" i="1"/>
  <c r="I499" i="1" s="1"/>
  <c r="J480" i="1"/>
  <c r="AB507" i="1" l="1"/>
  <c r="H507" i="1" s="1"/>
  <c r="Z508" i="1"/>
  <c r="A504" i="1"/>
  <c r="B503" i="1"/>
  <c r="F500" i="1"/>
  <c r="I500" i="1" s="1"/>
  <c r="J481" i="1"/>
  <c r="AB508" i="1" l="1"/>
  <c r="H508" i="1" s="1"/>
  <c r="Z509" i="1"/>
  <c r="A505" i="1"/>
  <c r="B504" i="1"/>
  <c r="F501" i="1"/>
  <c r="I501" i="1" s="1"/>
  <c r="J482" i="1"/>
  <c r="AB509" i="1" l="1"/>
  <c r="H509" i="1" s="1"/>
  <c r="Z510" i="1"/>
  <c r="A506" i="1"/>
  <c r="B505" i="1"/>
  <c r="F502" i="1"/>
  <c r="I502" i="1" s="1"/>
  <c r="J483" i="1"/>
  <c r="AB510" i="1" l="1"/>
  <c r="H510" i="1" s="1"/>
  <c r="Z511" i="1"/>
  <c r="A507" i="1"/>
  <c r="B506" i="1"/>
  <c r="F503" i="1"/>
  <c r="I503" i="1" s="1"/>
  <c r="J484" i="1"/>
  <c r="AB511" i="1" l="1"/>
  <c r="H511" i="1" s="1"/>
  <c r="Z512" i="1"/>
  <c r="A508" i="1"/>
  <c r="B507" i="1"/>
  <c r="F504" i="1"/>
  <c r="I504" i="1" s="1"/>
  <c r="J485" i="1"/>
  <c r="AB512" i="1" l="1"/>
  <c r="H512" i="1" s="1"/>
  <c r="Z513" i="1"/>
  <c r="A509" i="1"/>
  <c r="B508" i="1"/>
  <c r="F505" i="1"/>
  <c r="I505" i="1" s="1"/>
  <c r="J486" i="1"/>
  <c r="AB513" i="1" l="1"/>
  <c r="H513" i="1" s="1"/>
  <c r="Z514" i="1"/>
  <c r="A510" i="1"/>
  <c r="B509" i="1"/>
  <c r="F506" i="1"/>
  <c r="I506" i="1" s="1"/>
  <c r="J487" i="1"/>
  <c r="AB514" i="1" l="1"/>
  <c r="H514" i="1" s="1"/>
  <c r="Z515" i="1"/>
  <c r="A511" i="1"/>
  <c r="B510" i="1"/>
  <c r="F507" i="1"/>
  <c r="I507" i="1" s="1"/>
  <c r="J488" i="1"/>
  <c r="AB515" i="1" l="1"/>
  <c r="H515" i="1" s="1"/>
  <c r="Z516" i="1"/>
  <c r="A512" i="1"/>
  <c r="B511" i="1"/>
  <c r="F508" i="1"/>
  <c r="I508" i="1" s="1"/>
  <c r="J489" i="1"/>
  <c r="AB516" i="1" l="1"/>
  <c r="H516" i="1" s="1"/>
  <c r="Z517" i="1"/>
  <c r="A513" i="1"/>
  <c r="B512" i="1"/>
  <c r="F509" i="1"/>
  <c r="I509" i="1" s="1"/>
  <c r="J490" i="1"/>
  <c r="AB517" i="1" l="1"/>
  <c r="H517" i="1" s="1"/>
  <c r="Z518" i="1"/>
  <c r="A514" i="1"/>
  <c r="B513" i="1"/>
  <c r="F510" i="1"/>
  <c r="I510" i="1" s="1"/>
  <c r="J491" i="1"/>
  <c r="AB518" i="1" l="1"/>
  <c r="H518" i="1" s="1"/>
  <c r="Z519" i="1"/>
  <c r="A515" i="1"/>
  <c r="B514" i="1"/>
  <c r="F511" i="1"/>
  <c r="I511" i="1" s="1"/>
  <c r="J492" i="1"/>
  <c r="AB519" i="1" l="1"/>
  <c r="H519" i="1" s="1"/>
  <c r="Z520" i="1"/>
  <c r="A516" i="1"/>
  <c r="B515" i="1"/>
  <c r="F512" i="1"/>
  <c r="I512" i="1" s="1"/>
  <c r="J493" i="1"/>
  <c r="AB520" i="1" l="1"/>
  <c r="H520" i="1" s="1"/>
  <c r="Z521" i="1"/>
  <c r="A517" i="1"/>
  <c r="B516" i="1"/>
  <c r="F513" i="1"/>
  <c r="I513" i="1" s="1"/>
  <c r="J494" i="1"/>
  <c r="AB521" i="1" l="1"/>
  <c r="H521" i="1" s="1"/>
  <c r="Z522" i="1"/>
  <c r="A518" i="1"/>
  <c r="B517" i="1"/>
  <c r="F514" i="1"/>
  <c r="I514" i="1" s="1"/>
  <c r="J495" i="1"/>
  <c r="AB522" i="1" l="1"/>
  <c r="H522" i="1" s="1"/>
  <c r="Z523" i="1"/>
  <c r="A519" i="1"/>
  <c r="B518" i="1"/>
  <c r="F515" i="1"/>
  <c r="I515" i="1" s="1"/>
  <c r="J496" i="1"/>
  <c r="AB523" i="1" l="1"/>
  <c r="H523" i="1" s="1"/>
  <c r="Z524" i="1"/>
  <c r="A520" i="1"/>
  <c r="B519" i="1"/>
  <c r="F516" i="1"/>
  <c r="I516" i="1" s="1"/>
  <c r="J497" i="1"/>
  <c r="AB524" i="1" l="1"/>
  <c r="H524" i="1" s="1"/>
  <c r="Z525" i="1"/>
  <c r="A521" i="1"/>
  <c r="B520" i="1"/>
  <c r="F517" i="1"/>
  <c r="I517" i="1" s="1"/>
  <c r="J498" i="1"/>
  <c r="AB525" i="1" l="1"/>
  <c r="H525" i="1" s="1"/>
  <c r="Z526" i="1"/>
  <c r="A522" i="1"/>
  <c r="B521" i="1"/>
  <c r="F518" i="1"/>
  <c r="I518" i="1" s="1"/>
  <c r="J499" i="1"/>
  <c r="AB526" i="1" l="1"/>
  <c r="H526" i="1" s="1"/>
  <c r="Z527" i="1"/>
  <c r="A523" i="1"/>
  <c r="B522" i="1"/>
  <c r="F519" i="1"/>
  <c r="I519" i="1" s="1"/>
  <c r="J500" i="1"/>
  <c r="AB527" i="1" l="1"/>
  <c r="H527" i="1" s="1"/>
  <c r="Z528" i="1"/>
  <c r="A524" i="1"/>
  <c r="B523" i="1"/>
  <c r="F520" i="1"/>
  <c r="I520" i="1" s="1"/>
  <c r="J501" i="1"/>
  <c r="AB528" i="1" l="1"/>
  <c r="H528" i="1" s="1"/>
  <c r="Z529" i="1"/>
  <c r="A525" i="1"/>
  <c r="B524" i="1"/>
  <c r="F521" i="1"/>
  <c r="I521" i="1" s="1"/>
  <c r="J502" i="1"/>
  <c r="AB529" i="1" l="1"/>
  <c r="H529" i="1" s="1"/>
  <c r="Z530" i="1"/>
  <c r="A526" i="1"/>
  <c r="B525" i="1"/>
  <c r="F522" i="1"/>
  <c r="I522" i="1" s="1"/>
  <c r="J503" i="1"/>
  <c r="AB530" i="1" l="1"/>
  <c r="H530" i="1" s="1"/>
  <c r="Z531" i="1"/>
  <c r="A527" i="1"/>
  <c r="B526" i="1"/>
  <c r="F523" i="1"/>
  <c r="I523" i="1" s="1"/>
  <c r="J504" i="1"/>
  <c r="AB531" i="1" l="1"/>
  <c r="H531" i="1" s="1"/>
  <c r="Z532" i="1"/>
  <c r="A528" i="1"/>
  <c r="B527" i="1"/>
  <c r="F524" i="1"/>
  <c r="I524" i="1" s="1"/>
  <c r="J505" i="1"/>
  <c r="AB532" i="1" l="1"/>
  <c r="H532" i="1" s="1"/>
  <c r="Z533" i="1"/>
  <c r="A529" i="1"/>
  <c r="B528" i="1"/>
  <c r="F525" i="1"/>
  <c r="I525" i="1" s="1"/>
  <c r="J506" i="1"/>
  <c r="AB533" i="1" l="1"/>
  <c r="H533" i="1" s="1"/>
  <c r="Z534" i="1"/>
  <c r="A530" i="1"/>
  <c r="B529" i="1"/>
  <c r="F526" i="1"/>
  <c r="I526" i="1" s="1"/>
  <c r="J507" i="1"/>
  <c r="AB534" i="1" l="1"/>
  <c r="H534" i="1" s="1"/>
  <c r="Z535" i="1"/>
  <c r="A531" i="1"/>
  <c r="B530" i="1"/>
  <c r="F527" i="1"/>
  <c r="I527" i="1" s="1"/>
  <c r="J508" i="1"/>
  <c r="AB535" i="1" l="1"/>
  <c r="H535" i="1" s="1"/>
  <c r="Z536" i="1"/>
  <c r="A532" i="1"/>
  <c r="B531" i="1"/>
  <c r="F528" i="1"/>
  <c r="I528" i="1" s="1"/>
  <c r="J509" i="1"/>
  <c r="AB536" i="1" l="1"/>
  <c r="H536" i="1" s="1"/>
  <c r="Z537" i="1"/>
  <c r="A533" i="1"/>
  <c r="B532" i="1"/>
  <c r="F529" i="1"/>
  <c r="I529" i="1" s="1"/>
  <c r="J510" i="1"/>
  <c r="AB537" i="1" l="1"/>
  <c r="H537" i="1" s="1"/>
  <c r="Z538" i="1"/>
  <c r="A534" i="1"/>
  <c r="B533" i="1"/>
  <c r="F530" i="1"/>
  <c r="I530" i="1" s="1"/>
  <c r="J511" i="1"/>
  <c r="AB538" i="1" l="1"/>
  <c r="H538" i="1" s="1"/>
  <c r="Z539" i="1"/>
  <c r="A535" i="1"/>
  <c r="B534" i="1"/>
  <c r="F531" i="1"/>
  <c r="I531" i="1" s="1"/>
  <c r="J512" i="1"/>
  <c r="AB539" i="1" l="1"/>
  <c r="H539" i="1" s="1"/>
  <c r="Z540" i="1"/>
  <c r="A536" i="1"/>
  <c r="B535" i="1"/>
  <c r="F532" i="1"/>
  <c r="I532" i="1" s="1"/>
  <c r="J513" i="1"/>
  <c r="AB540" i="1" l="1"/>
  <c r="H540" i="1" s="1"/>
  <c r="Z541" i="1"/>
  <c r="A537" i="1"/>
  <c r="B536" i="1"/>
  <c r="F533" i="1"/>
  <c r="I533" i="1" s="1"/>
  <c r="J514" i="1"/>
  <c r="AB541" i="1" l="1"/>
  <c r="H541" i="1" s="1"/>
  <c r="Z542" i="1"/>
  <c r="AB542" i="1" s="1"/>
  <c r="A538" i="1"/>
  <c r="B537" i="1"/>
  <c r="F534" i="1"/>
  <c r="I534" i="1" s="1"/>
  <c r="J515" i="1"/>
  <c r="H542" i="1" l="1"/>
  <c r="Z543" i="1"/>
  <c r="A539" i="1"/>
  <c r="B538" i="1"/>
  <c r="F535" i="1"/>
  <c r="I535" i="1" s="1"/>
  <c r="J516" i="1"/>
  <c r="AB543" i="1" l="1"/>
  <c r="H543" i="1" s="1"/>
  <c r="Z544" i="1"/>
  <c r="A540" i="1"/>
  <c r="B539" i="1"/>
  <c r="F536" i="1"/>
  <c r="I536" i="1" s="1"/>
  <c r="J517" i="1"/>
  <c r="AB544" i="1" l="1"/>
  <c r="H544" i="1" s="1"/>
  <c r="Z545" i="1"/>
  <c r="A541" i="1"/>
  <c r="B540" i="1"/>
  <c r="F537" i="1"/>
  <c r="I537" i="1" s="1"/>
  <c r="J518" i="1"/>
  <c r="AB545" i="1" l="1"/>
  <c r="H545" i="1" s="1"/>
  <c r="Z546" i="1"/>
  <c r="A542" i="1"/>
  <c r="B541" i="1"/>
  <c r="F538" i="1"/>
  <c r="I538" i="1" s="1"/>
  <c r="J519" i="1"/>
  <c r="AB546" i="1" l="1"/>
  <c r="H546" i="1" s="1"/>
  <c r="Z547" i="1"/>
  <c r="A543" i="1"/>
  <c r="B542" i="1"/>
  <c r="F539" i="1"/>
  <c r="I539" i="1" s="1"/>
  <c r="J520" i="1"/>
  <c r="AB547" i="1" l="1"/>
  <c r="H547" i="1" s="1"/>
  <c r="Z548" i="1"/>
  <c r="A544" i="1"/>
  <c r="B543" i="1"/>
  <c r="F540" i="1"/>
  <c r="I540" i="1" s="1"/>
  <c r="J521" i="1"/>
  <c r="AB548" i="1" l="1"/>
  <c r="H548" i="1" s="1"/>
  <c r="Z549" i="1"/>
  <c r="A545" i="1"/>
  <c r="B544" i="1"/>
  <c r="F541" i="1"/>
  <c r="I541" i="1" s="1"/>
  <c r="J522" i="1"/>
  <c r="AB549" i="1" l="1"/>
  <c r="H549" i="1" s="1"/>
  <c r="Z550" i="1"/>
  <c r="A546" i="1"/>
  <c r="B545" i="1"/>
  <c r="F542" i="1"/>
  <c r="I542" i="1" s="1"/>
  <c r="J523" i="1"/>
  <c r="AB550" i="1" l="1"/>
  <c r="H550" i="1" s="1"/>
  <c r="Z551" i="1"/>
  <c r="A547" i="1"/>
  <c r="B546" i="1"/>
  <c r="F543" i="1"/>
  <c r="I543" i="1" s="1"/>
  <c r="J524" i="1"/>
  <c r="AB551" i="1" l="1"/>
  <c r="H551" i="1" s="1"/>
  <c r="Z552" i="1"/>
  <c r="AB552" i="1" s="1"/>
  <c r="A548" i="1"/>
  <c r="B547" i="1"/>
  <c r="F544" i="1"/>
  <c r="I544" i="1" s="1"/>
  <c r="J525" i="1"/>
  <c r="H552" i="1" l="1"/>
  <c r="Z553" i="1"/>
  <c r="A549" i="1"/>
  <c r="B548" i="1"/>
  <c r="F545" i="1"/>
  <c r="I545" i="1" s="1"/>
  <c r="J526" i="1"/>
  <c r="AB553" i="1" l="1"/>
  <c r="H553" i="1" s="1"/>
  <c r="Z554" i="1"/>
  <c r="A550" i="1"/>
  <c r="B549" i="1"/>
  <c r="F546" i="1"/>
  <c r="I546" i="1" s="1"/>
  <c r="J527" i="1"/>
  <c r="AB554" i="1" l="1"/>
  <c r="H554" i="1" s="1"/>
  <c r="Z555" i="1"/>
  <c r="A551" i="1"/>
  <c r="B550" i="1"/>
  <c r="F547" i="1"/>
  <c r="I547" i="1" s="1"/>
  <c r="J528" i="1"/>
  <c r="AB555" i="1" l="1"/>
  <c r="H555" i="1" s="1"/>
  <c r="Z556" i="1"/>
  <c r="A552" i="1"/>
  <c r="B551" i="1"/>
  <c r="F548" i="1"/>
  <c r="I548" i="1" s="1"/>
  <c r="J529" i="1"/>
  <c r="AB556" i="1" l="1"/>
  <c r="H556" i="1" s="1"/>
  <c r="Z557" i="1"/>
  <c r="AB557" i="1" s="1"/>
  <c r="A553" i="1"/>
  <c r="B552" i="1"/>
  <c r="F549" i="1"/>
  <c r="I549" i="1" s="1"/>
  <c r="J530" i="1"/>
  <c r="H557" i="1" l="1"/>
  <c r="Z558" i="1"/>
  <c r="A554" i="1"/>
  <c r="B553" i="1"/>
  <c r="F550" i="1"/>
  <c r="I550" i="1" s="1"/>
  <c r="J531" i="1"/>
  <c r="AB558" i="1" l="1"/>
  <c r="H558" i="1" s="1"/>
  <c r="Z559" i="1"/>
  <c r="A555" i="1"/>
  <c r="B554" i="1"/>
  <c r="F551" i="1"/>
  <c r="I551" i="1" s="1"/>
  <c r="J532" i="1"/>
  <c r="AB559" i="1" l="1"/>
  <c r="H559" i="1" s="1"/>
  <c r="Z560" i="1"/>
  <c r="A556" i="1"/>
  <c r="B555" i="1"/>
  <c r="F552" i="1"/>
  <c r="I552" i="1" s="1"/>
  <c r="J533" i="1"/>
  <c r="AB560" i="1" l="1"/>
  <c r="H560" i="1" s="1"/>
  <c r="Z561" i="1"/>
  <c r="AB561" i="1" s="1"/>
  <c r="A557" i="1"/>
  <c r="B556" i="1"/>
  <c r="F553" i="1"/>
  <c r="I553" i="1" s="1"/>
  <c r="J534" i="1"/>
  <c r="H561" i="1" l="1"/>
  <c r="Z562" i="1"/>
  <c r="A558" i="1"/>
  <c r="B557" i="1"/>
  <c r="F554" i="1"/>
  <c r="I554" i="1" s="1"/>
  <c r="J535" i="1"/>
  <c r="AB562" i="1" l="1"/>
  <c r="H562" i="1" s="1"/>
  <c r="Z563" i="1"/>
  <c r="A559" i="1"/>
  <c r="B558" i="1"/>
  <c r="F555" i="1"/>
  <c r="I555" i="1" s="1"/>
  <c r="J536" i="1"/>
  <c r="AB563" i="1" l="1"/>
  <c r="H563" i="1" s="1"/>
  <c r="Z564" i="1"/>
  <c r="A560" i="1"/>
  <c r="B559" i="1"/>
  <c r="F556" i="1"/>
  <c r="I556" i="1" s="1"/>
  <c r="J537" i="1"/>
  <c r="AB564" i="1" l="1"/>
  <c r="H564" i="1" s="1"/>
  <c r="Z565" i="1"/>
  <c r="A561" i="1"/>
  <c r="B560" i="1"/>
  <c r="F557" i="1"/>
  <c r="I557" i="1" s="1"/>
  <c r="J538" i="1"/>
  <c r="AB565" i="1" l="1"/>
  <c r="H565" i="1" s="1"/>
  <c r="Z566" i="1"/>
  <c r="AB566" i="1" s="1"/>
  <c r="A562" i="1"/>
  <c r="B561" i="1"/>
  <c r="F558" i="1"/>
  <c r="I558" i="1" s="1"/>
  <c r="J539" i="1"/>
  <c r="H566" i="1" l="1"/>
  <c r="Z567" i="1"/>
  <c r="A563" i="1"/>
  <c r="B562" i="1"/>
  <c r="F559" i="1"/>
  <c r="I559" i="1" s="1"/>
  <c r="J540" i="1"/>
  <c r="AB567" i="1" l="1"/>
  <c r="H567" i="1" s="1"/>
  <c r="Z568" i="1"/>
  <c r="A564" i="1"/>
  <c r="B563" i="1"/>
  <c r="F560" i="1"/>
  <c r="I560" i="1" s="1"/>
  <c r="J541" i="1"/>
  <c r="AB568" i="1" l="1"/>
  <c r="H568" i="1" s="1"/>
  <c r="Z569" i="1"/>
  <c r="A565" i="1"/>
  <c r="B564" i="1"/>
  <c r="F561" i="1"/>
  <c r="I561" i="1" s="1"/>
  <c r="J542" i="1"/>
  <c r="AB569" i="1" l="1"/>
  <c r="H569" i="1" s="1"/>
  <c r="Z570" i="1"/>
  <c r="AB570" i="1" s="1"/>
  <c r="A566" i="1"/>
  <c r="B565" i="1"/>
  <c r="F562" i="1"/>
  <c r="I562" i="1" s="1"/>
  <c r="J543" i="1"/>
  <c r="H570" i="1" l="1"/>
  <c r="Z571" i="1"/>
  <c r="A567" i="1"/>
  <c r="B566" i="1"/>
  <c r="F563" i="1"/>
  <c r="I563" i="1" s="1"/>
  <c r="J544" i="1"/>
  <c r="AB571" i="1" l="1"/>
  <c r="H571" i="1" s="1"/>
  <c r="Z572" i="1"/>
  <c r="A568" i="1"/>
  <c r="B567" i="1"/>
  <c r="F564" i="1"/>
  <c r="I564" i="1" s="1"/>
  <c r="J545" i="1"/>
  <c r="AB572" i="1" l="1"/>
  <c r="H572" i="1" s="1"/>
  <c r="Z573" i="1"/>
  <c r="A569" i="1"/>
  <c r="B568" i="1"/>
  <c r="F565" i="1"/>
  <c r="I565" i="1" s="1"/>
  <c r="J546" i="1"/>
  <c r="AB573" i="1" l="1"/>
  <c r="H573" i="1" s="1"/>
  <c r="Z574" i="1"/>
  <c r="A570" i="1"/>
  <c r="B569" i="1"/>
  <c r="F566" i="1"/>
  <c r="I566" i="1" s="1"/>
  <c r="J547" i="1"/>
  <c r="AB574" i="1" l="1"/>
  <c r="H574" i="1" s="1"/>
  <c r="Z575" i="1"/>
  <c r="AB575" i="1" s="1"/>
  <c r="A571" i="1"/>
  <c r="B570" i="1"/>
  <c r="F567" i="1"/>
  <c r="I567" i="1" s="1"/>
  <c r="J548" i="1"/>
  <c r="H575" i="1" l="1"/>
  <c r="Z576" i="1"/>
  <c r="A572" i="1"/>
  <c r="B571" i="1"/>
  <c r="F568" i="1"/>
  <c r="I568" i="1" s="1"/>
  <c r="J549" i="1"/>
  <c r="AB576" i="1" l="1"/>
  <c r="H576" i="1" s="1"/>
  <c r="Z577" i="1"/>
  <c r="AB577" i="1" s="1"/>
  <c r="A573" i="1"/>
  <c r="B572" i="1"/>
  <c r="F569" i="1"/>
  <c r="I569" i="1" s="1"/>
  <c r="J550" i="1"/>
  <c r="H577" i="1" l="1"/>
  <c r="Z578" i="1"/>
  <c r="A574" i="1"/>
  <c r="B573" i="1"/>
  <c r="F570" i="1"/>
  <c r="I570" i="1" s="1"/>
  <c r="J551" i="1"/>
  <c r="AB578" i="1" l="1"/>
  <c r="H578" i="1" s="1"/>
  <c r="Z579" i="1"/>
  <c r="AB579" i="1" s="1"/>
  <c r="A575" i="1"/>
  <c r="B574" i="1"/>
  <c r="F571" i="1"/>
  <c r="I571" i="1" s="1"/>
  <c r="J552" i="1"/>
  <c r="H579" i="1" l="1"/>
  <c r="Z580" i="1"/>
  <c r="A576" i="1"/>
  <c r="B575" i="1"/>
  <c r="F572" i="1"/>
  <c r="I572" i="1" s="1"/>
  <c r="J553" i="1"/>
  <c r="AB580" i="1" l="1"/>
  <c r="H580" i="1" s="1"/>
  <c r="Z581" i="1"/>
  <c r="A577" i="1"/>
  <c r="B576" i="1"/>
  <c r="F573" i="1"/>
  <c r="I573" i="1" s="1"/>
  <c r="J554" i="1"/>
  <c r="AB581" i="1" l="1"/>
  <c r="H581" i="1" s="1"/>
  <c r="Z582" i="1"/>
  <c r="A578" i="1"/>
  <c r="B577" i="1"/>
  <c r="F574" i="1"/>
  <c r="I574" i="1" s="1"/>
  <c r="J555" i="1"/>
  <c r="AB582" i="1" l="1"/>
  <c r="H582" i="1" s="1"/>
  <c r="Z583" i="1"/>
  <c r="A579" i="1"/>
  <c r="B578" i="1"/>
  <c r="F575" i="1"/>
  <c r="I575" i="1" s="1"/>
  <c r="J556" i="1"/>
  <c r="AB583" i="1" l="1"/>
  <c r="H583" i="1" s="1"/>
  <c r="Z584" i="1"/>
  <c r="A580" i="1"/>
  <c r="B579" i="1"/>
  <c r="F576" i="1"/>
  <c r="I576" i="1" s="1"/>
  <c r="J557" i="1"/>
  <c r="AB584" i="1" l="1"/>
  <c r="H584" i="1" s="1"/>
  <c r="Z585" i="1"/>
  <c r="A581" i="1"/>
  <c r="B580" i="1"/>
  <c r="F577" i="1"/>
  <c r="I577" i="1" s="1"/>
  <c r="J558" i="1"/>
  <c r="AB585" i="1" l="1"/>
  <c r="H585" i="1" s="1"/>
  <c r="Z586" i="1"/>
  <c r="A582" i="1"/>
  <c r="B581" i="1"/>
  <c r="F578" i="1"/>
  <c r="I578" i="1" s="1"/>
  <c r="J559" i="1"/>
  <c r="AB586" i="1" l="1"/>
  <c r="H586" i="1" s="1"/>
  <c r="Z587" i="1"/>
  <c r="A583" i="1"/>
  <c r="B582" i="1"/>
  <c r="F579" i="1"/>
  <c r="I579" i="1" s="1"/>
  <c r="J560" i="1"/>
  <c r="AB587" i="1" l="1"/>
  <c r="H587" i="1" s="1"/>
  <c r="Z588" i="1"/>
  <c r="AB588" i="1" s="1"/>
  <c r="A584" i="1"/>
  <c r="B583" i="1"/>
  <c r="F580" i="1"/>
  <c r="I580" i="1" s="1"/>
  <c r="J561" i="1"/>
  <c r="Z589" i="1" l="1"/>
  <c r="H588" i="1"/>
  <c r="A585" i="1"/>
  <c r="B584" i="1"/>
  <c r="F581" i="1"/>
  <c r="I581" i="1" s="1"/>
  <c r="J562" i="1"/>
  <c r="AB589" i="1" l="1"/>
  <c r="H589" i="1" s="1"/>
  <c r="Z590" i="1"/>
  <c r="A586" i="1"/>
  <c r="B585" i="1"/>
  <c r="F582" i="1"/>
  <c r="I582" i="1" s="1"/>
  <c r="J563" i="1"/>
  <c r="AB590" i="1" l="1"/>
  <c r="H590" i="1" s="1"/>
  <c r="Z591" i="1"/>
  <c r="A587" i="1"/>
  <c r="B586" i="1"/>
  <c r="F583" i="1"/>
  <c r="I583" i="1" s="1"/>
  <c r="J564" i="1"/>
  <c r="AB591" i="1" l="1"/>
  <c r="H591" i="1" s="1"/>
  <c r="Z592" i="1"/>
  <c r="A588" i="1"/>
  <c r="B587" i="1"/>
  <c r="F584" i="1"/>
  <c r="I584" i="1" s="1"/>
  <c r="J565" i="1"/>
  <c r="AB592" i="1" l="1"/>
  <c r="H592" i="1" s="1"/>
  <c r="Z593" i="1"/>
  <c r="A589" i="1"/>
  <c r="B588" i="1"/>
  <c r="F585" i="1"/>
  <c r="I585" i="1" s="1"/>
  <c r="J566" i="1"/>
  <c r="AB593" i="1" l="1"/>
  <c r="H593" i="1" s="1"/>
  <c r="Z594" i="1"/>
  <c r="A590" i="1"/>
  <c r="B589" i="1"/>
  <c r="F586" i="1"/>
  <c r="I586" i="1" s="1"/>
  <c r="J567" i="1"/>
  <c r="AB594" i="1" l="1"/>
  <c r="H594" i="1" s="1"/>
  <c r="Z595" i="1"/>
  <c r="A591" i="1"/>
  <c r="B590" i="1"/>
  <c r="F587" i="1"/>
  <c r="I587" i="1" s="1"/>
  <c r="J568" i="1"/>
  <c r="AB595" i="1" l="1"/>
  <c r="H595" i="1" s="1"/>
  <c r="Z596" i="1"/>
  <c r="A592" i="1"/>
  <c r="B591" i="1"/>
  <c r="F588" i="1"/>
  <c r="I588" i="1" s="1"/>
  <c r="J569" i="1"/>
  <c r="AB596" i="1" l="1"/>
  <c r="H596" i="1" s="1"/>
  <c r="Z597" i="1"/>
  <c r="A593" i="1"/>
  <c r="B592" i="1"/>
  <c r="F589" i="1"/>
  <c r="I589" i="1" s="1"/>
  <c r="J570" i="1"/>
  <c r="AB597" i="1" l="1"/>
  <c r="H597" i="1" s="1"/>
  <c r="Z598" i="1"/>
  <c r="A594" i="1"/>
  <c r="B593" i="1"/>
  <c r="F590" i="1"/>
  <c r="I590" i="1" s="1"/>
  <c r="J571" i="1"/>
  <c r="AB598" i="1" l="1"/>
  <c r="H598" i="1" s="1"/>
  <c r="Z599" i="1"/>
  <c r="A595" i="1"/>
  <c r="B594" i="1"/>
  <c r="F591" i="1"/>
  <c r="I591" i="1" s="1"/>
  <c r="J572" i="1"/>
  <c r="AB599" i="1" l="1"/>
  <c r="H599" i="1" s="1"/>
  <c r="Z600" i="1"/>
  <c r="A596" i="1"/>
  <c r="B595" i="1"/>
  <c r="F592" i="1"/>
  <c r="I592" i="1" s="1"/>
  <c r="J573" i="1"/>
  <c r="AB600" i="1" l="1"/>
  <c r="H600" i="1" s="1"/>
  <c r="Z601" i="1"/>
  <c r="AB601" i="1" s="1"/>
  <c r="A597" i="1"/>
  <c r="B596" i="1"/>
  <c r="F593" i="1"/>
  <c r="I593" i="1" s="1"/>
  <c r="J574" i="1"/>
  <c r="Z602" i="1" l="1"/>
  <c r="H601" i="1"/>
  <c r="A598" i="1"/>
  <c r="B597" i="1"/>
  <c r="F594" i="1"/>
  <c r="I594" i="1" s="1"/>
  <c r="J575" i="1"/>
  <c r="AB602" i="1" l="1"/>
  <c r="H602" i="1" s="1"/>
  <c r="Z603" i="1"/>
  <c r="AB603" i="1" s="1"/>
  <c r="A599" i="1"/>
  <c r="B598" i="1"/>
  <c r="F595" i="1"/>
  <c r="I595" i="1" s="1"/>
  <c r="J576" i="1"/>
  <c r="H603" i="1" l="1"/>
  <c r="Z604" i="1"/>
  <c r="A600" i="1"/>
  <c r="B599" i="1"/>
  <c r="F596" i="1"/>
  <c r="I596" i="1" s="1"/>
  <c r="J577" i="1"/>
  <c r="AB604" i="1" l="1"/>
  <c r="H604" i="1" s="1"/>
  <c r="Z605" i="1"/>
  <c r="A601" i="1"/>
  <c r="B600" i="1"/>
  <c r="F597" i="1"/>
  <c r="I597" i="1" s="1"/>
  <c r="J578" i="1"/>
  <c r="AB605" i="1" l="1"/>
  <c r="H605" i="1" s="1"/>
  <c r="Z606" i="1"/>
  <c r="A602" i="1"/>
  <c r="B601" i="1"/>
  <c r="F598" i="1"/>
  <c r="I598" i="1" s="1"/>
  <c r="J579" i="1"/>
  <c r="AB606" i="1" l="1"/>
  <c r="H606" i="1" s="1"/>
  <c r="Z607" i="1"/>
  <c r="A603" i="1"/>
  <c r="B602" i="1"/>
  <c r="F599" i="1"/>
  <c r="I599" i="1" s="1"/>
  <c r="J580" i="1"/>
  <c r="AB607" i="1" l="1"/>
  <c r="H607" i="1" s="1"/>
  <c r="Z608" i="1"/>
  <c r="A604" i="1"/>
  <c r="B603" i="1"/>
  <c r="F600" i="1"/>
  <c r="I600" i="1" s="1"/>
  <c r="J581" i="1"/>
  <c r="AB608" i="1" l="1"/>
  <c r="H608" i="1" s="1"/>
  <c r="Z609" i="1"/>
  <c r="A605" i="1"/>
  <c r="B604" i="1"/>
  <c r="F601" i="1"/>
  <c r="I601" i="1" s="1"/>
  <c r="J582" i="1"/>
  <c r="AB609" i="1" l="1"/>
  <c r="H609" i="1" s="1"/>
  <c r="Z610" i="1"/>
  <c r="A606" i="1"/>
  <c r="B605" i="1"/>
  <c r="F602" i="1"/>
  <c r="I602" i="1" s="1"/>
  <c r="J583" i="1"/>
  <c r="AB610" i="1" l="1"/>
  <c r="H610" i="1" s="1"/>
  <c r="Z611" i="1"/>
  <c r="A607" i="1"/>
  <c r="B606" i="1"/>
  <c r="F603" i="1"/>
  <c r="I603" i="1" s="1"/>
  <c r="J584" i="1"/>
  <c r="AB611" i="1" l="1"/>
  <c r="H611" i="1" s="1"/>
  <c r="Z612" i="1"/>
  <c r="A608" i="1"/>
  <c r="B607" i="1"/>
  <c r="F604" i="1"/>
  <c r="I604" i="1" s="1"/>
  <c r="J585" i="1"/>
  <c r="AB612" i="1" l="1"/>
  <c r="H612" i="1" s="1"/>
  <c r="Z613" i="1"/>
  <c r="A609" i="1"/>
  <c r="B608" i="1"/>
  <c r="F605" i="1"/>
  <c r="I605" i="1" s="1"/>
  <c r="J586" i="1"/>
  <c r="AB613" i="1" l="1"/>
  <c r="H613" i="1" s="1"/>
  <c r="Z614" i="1"/>
  <c r="A610" i="1"/>
  <c r="B609" i="1"/>
  <c r="F606" i="1"/>
  <c r="I606" i="1" s="1"/>
  <c r="J587" i="1"/>
  <c r="AB614" i="1" l="1"/>
  <c r="H614" i="1" s="1"/>
  <c r="Z615" i="1"/>
  <c r="A611" i="1"/>
  <c r="B610" i="1"/>
  <c r="F607" i="1"/>
  <c r="I607" i="1" s="1"/>
  <c r="J588" i="1"/>
  <c r="AB615" i="1" l="1"/>
  <c r="H615" i="1" s="1"/>
  <c r="Z616" i="1"/>
  <c r="A612" i="1"/>
  <c r="B611" i="1"/>
  <c r="F608" i="1"/>
  <c r="I608" i="1" s="1"/>
  <c r="J589" i="1"/>
  <c r="AB616" i="1" l="1"/>
  <c r="H616" i="1" s="1"/>
  <c r="Z617" i="1"/>
  <c r="A613" i="1"/>
  <c r="B612" i="1"/>
  <c r="F609" i="1"/>
  <c r="I609" i="1" s="1"/>
  <c r="J590" i="1"/>
  <c r="AB617" i="1" l="1"/>
  <c r="H617" i="1" s="1"/>
  <c r="Z618" i="1"/>
  <c r="AB618" i="1" s="1"/>
  <c r="A614" i="1"/>
  <c r="B613" i="1"/>
  <c r="F610" i="1"/>
  <c r="I610" i="1" s="1"/>
  <c r="J591" i="1"/>
  <c r="H618" i="1" l="1"/>
  <c r="Z619" i="1"/>
  <c r="A615" i="1"/>
  <c r="B614" i="1"/>
  <c r="F611" i="1"/>
  <c r="I611" i="1" s="1"/>
  <c r="J592" i="1"/>
  <c r="AB619" i="1" l="1"/>
  <c r="H619" i="1" s="1"/>
  <c r="Z620" i="1"/>
  <c r="A616" i="1"/>
  <c r="B615" i="1"/>
  <c r="F612" i="1"/>
  <c r="I612" i="1" s="1"/>
  <c r="J593" i="1"/>
  <c r="AB620" i="1" l="1"/>
  <c r="H620" i="1" s="1"/>
  <c r="Z621" i="1"/>
  <c r="AB621" i="1" s="1"/>
  <c r="A617" i="1"/>
  <c r="B616" i="1"/>
  <c r="F613" i="1"/>
  <c r="I613" i="1" s="1"/>
  <c r="J594" i="1"/>
  <c r="H621" i="1" l="1"/>
  <c r="Z622" i="1"/>
  <c r="A618" i="1"/>
  <c r="B617" i="1"/>
  <c r="F614" i="1"/>
  <c r="I614" i="1" s="1"/>
  <c r="J595" i="1"/>
  <c r="AB622" i="1" l="1"/>
  <c r="H622" i="1" s="1"/>
  <c r="Z623" i="1"/>
  <c r="A619" i="1"/>
  <c r="B618" i="1"/>
  <c r="F615" i="1"/>
  <c r="I615" i="1" s="1"/>
  <c r="J596" i="1"/>
  <c r="AB623" i="1" l="1"/>
  <c r="H623" i="1" s="1"/>
  <c r="Z624" i="1"/>
  <c r="A620" i="1"/>
  <c r="B619" i="1"/>
  <c r="F616" i="1"/>
  <c r="I616" i="1" s="1"/>
  <c r="J597" i="1"/>
  <c r="AB624" i="1" l="1"/>
  <c r="H624" i="1" s="1"/>
  <c r="Z625" i="1"/>
  <c r="A621" i="1"/>
  <c r="B620" i="1"/>
  <c r="F617" i="1"/>
  <c r="I617" i="1" s="1"/>
  <c r="J598" i="1"/>
  <c r="AB625" i="1" l="1"/>
  <c r="H625" i="1" s="1"/>
  <c r="Z626" i="1"/>
  <c r="AB626" i="1" s="1"/>
  <c r="A622" i="1"/>
  <c r="B621" i="1"/>
  <c r="F618" i="1"/>
  <c r="I618" i="1" s="1"/>
  <c r="J599" i="1"/>
  <c r="H626" i="1" l="1"/>
  <c r="Z627" i="1"/>
  <c r="A623" i="1"/>
  <c r="B622" i="1"/>
  <c r="F619" i="1"/>
  <c r="I619" i="1" s="1"/>
  <c r="J600" i="1"/>
  <c r="AB627" i="1" l="1"/>
  <c r="H627" i="1" s="1"/>
  <c r="Z628" i="1"/>
  <c r="AB628" i="1" s="1"/>
  <c r="A624" i="1"/>
  <c r="B623" i="1"/>
  <c r="F620" i="1"/>
  <c r="I620" i="1" s="1"/>
  <c r="J601" i="1"/>
  <c r="H628" i="1" l="1"/>
  <c r="Z629" i="1"/>
  <c r="A625" i="1"/>
  <c r="B624" i="1"/>
  <c r="F621" i="1"/>
  <c r="I621" i="1" s="1"/>
  <c r="J602" i="1"/>
  <c r="AB629" i="1" l="1"/>
  <c r="H629" i="1" s="1"/>
  <c r="Z630" i="1"/>
  <c r="A626" i="1"/>
  <c r="B625" i="1"/>
  <c r="F622" i="1"/>
  <c r="I622" i="1" s="1"/>
  <c r="J603" i="1"/>
  <c r="AB630" i="1" l="1"/>
  <c r="H630" i="1" s="1"/>
  <c r="Z631" i="1"/>
  <c r="A627" i="1"/>
  <c r="B626" i="1"/>
  <c r="F623" i="1"/>
  <c r="I623" i="1" s="1"/>
  <c r="J604" i="1"/>
  <c r="AB631" i="1" l="1"/>
  <c r="H631" i="1" s="1"/>
  <c r="Z632" i="1"/>
  <c r="A628" i="1"/>
  <c r="B627" i="1"/>
  <c r="F624" i="1"/>
  <c r="I624" i="1" s="1"/>
  <c r="J605" i="1"/>
  <c r="AB632" i="1" l="1"/>
  <c r="H632" i="1" s="1"/>
  <c r="Z633" i="1"/>
  <c r="A629" i="1"/>
  <c r="B628" i="1"/>
  <c r="F625" i="1"/>
  <c r="I625" i="1" s="1"/>
  <c r="J606" i="1"/>
  <c r="AB633" i="1" l="1"/>
  <c r="H633" i="1" s="1"/>
  <c r="Z634" i="1"/>
  <c r="AB634" i="1" s="1"/>
  <c r="A630" i="1"/>
  <c r="B629" i="1"/>
  <c r="F626" i="1"/>
  <c r="I626" i="1" s="1"/>
  <c r="J607" i="1"/>
  <c r="H634" i="1" l="1"/>
  <c r="Z635" i="1"/>
  <c r="A631" i="1"/>
  <c r="B630" i="1"/>
  <c r="F627" i="1"/>
  <c r="I627" i="1" s="1"/>
  <c r="J608" i="1"/>
  <c r="AB635" i="1" l="1"/>
  <c r="H635" i="1" s="1"/>
  <c r="Z636" i="1"/>
  <c r="A632" i="1"/>
  <c r="B631" i="1"/>
  <c r="F628" i="1"/>
  <c r="I628" i="1" s="1"/>
  <c r="J609" i="1"/>
  <c r="AB636" i="1" l="1"/>
  <c r="H636" i="1" s="1"/>
  <c r="Z637" i="1"/>
  <c r="A633" i="1"/>
  <c r="B632" i="1"/>
  <c r="F629" i="1"/>
  <c r="I629" i="1" s="1"/>
  <c r="J610" i="1"/>
  <c r="AB637" i="1" l="1"/>
  <c r="H637" i="1" s="1"/>
  <c r="Z638" i="1"/>
  <c r="A634" i="1"/>
  <c r="B633" i="1"/>
  <c r="F630" i="1"/>
  <c r="I630" i="1" s="1"/>
  <c r="J611" i="1"/>
  <c r="AB638" i="1" l="1"/>
  <c r="H638" i="1" s="1"/>
  <c r="Z639" i="1"/>
  <c r="A635" i="1"/>
  <c r="B634" i="1"/>
  <c r="F631" i="1"/>
  <c r="I631" i="1" s="1"/>
  <c r="J612" i="1"/>
  <c r="AB639" i="1" l="1"/>
  <c r="H639" i="1" s="1"/>
  <c r="Z640" i="1"/>
  <c r="AB640" i="1" s="1"/>
  <c r="A636" i="1"/>
  <c r="B635" i="1"/>
  <c r="F632" i="1"/>
  <c r="I632" i="1" s="1"/>
  <c r="J613" i="1"/>
  <c r="H640" i="1" l="1"/>
  <c r="Z641" i="1"/>
  <c r="A637" i="1"/>
  <c r="B636" i="1"/>
  <c r="F633" i="1"/>
  <c r="I633" i="1" s="1"/>
  <c r="J614" i="1"/>
  <c r="AB641" i="1" l="1"/>
  <c r="H641" i="1" s="1"/>
  <c r="Z642" i="1"/>
  <c r="AB642" i="1" s="1"/>
  <c r="A638" i="1"/>
  <c r="B637" i="1"/>
  <c r="F634" i="1"/>
  <c r="I634" i="1" s="1"/>
  <c r="J615" i="1"/>
  <c r="H642" i="1" l="1"/>
  <c r="Z643" i="1"/>
  <c r="A639" i="1"/>
  <c r="B638" i="1"/>
  <c r="F635" i="1"/>
  <c r="I635" i="1" s="1"/>
  <c r="J616" i="1"/>
  <c r="AB643" i="1" l="1"/>
  <c r="H643" i="1" s="1"/>
  <c r="Z644" i="1"/>
  <c r="A640" i="1"/>
  <c r="B639" i="1"/>
  <c r="F636" i="1"/>
  <c r="I636" i="1" s="1"/>
  <c r="J617" i="1"/>
  <c r="AB644" i="1" l="1"/>
  <c r="H644" i="1" s="1"/>
  <c r="Z645" i="1"/>
  <c r="A641" i="1"/>
  <c r="B640" i="1"/>
  <c r="F637" i="1"/>
  <c r="I637" i="1" s="1"/>
  <c r="J618" i="1"/>
  <c r="AB645" i="1" l="1"/>
  <c r="H645" i="1" s="1"/>
  <c r="Z646" i="1"/>
  <c r="A642" i="1"/>
  <c r="B641" i="1"/>
  <c r="F638" i="1"/>
  <c r="I638" i="1" s="1"/>
  <c r="J619" i="1"/>
  <c r="AB646" i="1" l="1"/>
  <c r="H646" i="1" s="1"/>
  <c r="Z647" i="1"/>
  <c r="A643" i="1"/>
  <c r="B642" i="1"/>
  <c r="F639" i="1"/>
  <c r="I639" i="1" s="1"/>
  <c r="J620" i="1"/>
  <c r="AB647" i="1" l="1"/>
  <c r="H647" i="1" s="1"/>
  <c r="Z648" i="1"/>
  <c r="A644" i="1"/>
  <c r="B643" i="1"/>
  <c r="F640" i="1"/>
  <c r="I640" i="1" s="1"/>
  <c r="J621" i="1"/>
  <c r="AB648" i="1" l="1"/>
  <c r="H648" i="1" s="1"/>
  <c r="Z649" i="1"/>
  <c r="A645" i="1"/>
  <c r="B644" i="1"/>
  <c r="F641" i="1"/>
  <c r="I641" i="1" s="1"/>
  <c r="J622" i="1"/>
  <c r="AB649" i="1" l="1"/>
  <c r="H649" i="1" s="1"/>
  <c r="Z650" i="1"/>
  <c r="A646" i="1"/>
  <c r="B645" i="1"/>
  <c r="F642" i="1"/>
  <c r="I642" i="1" s="1"/>
  <c r="J623" i="1"/>
  <c r="AB650" i="1" l="1"/>
  <c r="H650" i="1" s="1"/>
  <c r="Z651" i="1"/>
  <c r="A647" i="1"/>
  <c r="B646" i="1"/>
  <c r="F643" i="1"/>
  <c r="I643" i="1" s="1"/>
  <c r="J624" i="1"/>
  <c r="AB651" i="1" l="1"/>
  <c r="H651" i="1" s="1"/>
  <c r="Z652" i="1"/>
  <c r="A648" i="1"/>
  <c r="B647" i="1"/>
  <c r="F644" i="1"/>
  <c r="I644" i="1" s="1"/>
  <c r="J625" i="1"/>
  <c r="AB652" i="1" l="1"/>
  <c r="H652" i="1" s="1"/>
  <c r="Z653" i="1"/>
  <c r="A649" i="1"/>
  <c r="B648" i="1"/>
  <c r="F645" i="1"/>
  <c r="I645" i="1" s="1"/>
  <c r="J626" i="1"/>
  <c r="AB653" i="1" l="1"/>
  <c r="H653" i="1" s="1"/>
  <c r="Z654" i="1"/>
  <c r="A650" i="1"/>
  <c r="B649" i="1"/>
  <c r="F646" i="1"/>
  <c r="I646" i="1" s="1"/>
  <c r="J627" i="1"/>
  <c r="AB654" i="1" l="1"/>
  <c r="H654" i="1" s="1"/>
  <c r="Z655" i="1"/>
  <c r="AB655" i="1" s="1"/>
  <c r="A651" i="1"/>
  <c r="B650" i="1"/>
  <c r="F647" i="1"/>
  <c r="I647" i="1" s="1"/>
  <c r="J628" i="1"/>
  <c r="H655" i="1" l="1"/>
  <c r="Z656" i="1"/>
  <c r="A652" i="1"/>
  <c r="B651" i="1"/>
  <c r="F648" i="1"/>
  <c r="I648" i="1" s="1"/>
  <c r="J629" i="1"/>
  <c r="AB656" i="1" l="1"/>
  <c r="H656" i="1" s="1"/>
  <c r="Z657" i="1"/>
  <c r="A653" i="1"/>
  <c r="B652" i="1"/>
  <c r="F649" i="1"/>
  <c r="I649" i="1" s="1"/>
  <c r="J630" i="1"/>
  <c r="AB657" i="1" l="1"/>
  <c r="H657" i="1" s="1"/>
  <c r="Z658" i="1"/>
  <c r="A654" i="1"/>
  <c r="B653" i="1"/>
  <c r="F650" i="1"/>
  <c r="I650" i="1" s="1"/>
  <c r="J631" i="1"/>
  <c r="AB658" i="1" l="1"/>
  <c r="H658" i="1" s="1"/>
  <c r="Z659" i="1"/>
  <c r="A655" i="1"/>
  <c r="B654" i="1"/>
  <c r="F651" i="1"/>
  <c r="I651" i="1" s="1"/>
  <c r="J632" i="1"/>
  <c r="AB659" i="1" l="1"/>
  <c r="H659" i="1" s="1"/>
  <c r="Z660" i="1"/>
  <c r="A656" i="1"/>
  <c r="B655" i="1"/>
  <c r="F652" i="1"/>
  <c r="I652" i="1" s="1"/>
  <c r="J633" i="1"/>
  <c r="AB660" i="1" l="1"/>
  <c r="H660" i="1" s="1"/>
  <c r="Z661" i="1"/>
  <c r="A657" i="1"/>
  <c r="B656" i="1"/>
  <c r="F653" i="1"/>
  <c r="I653" i="1" s="1"/>
  <c r="J634" i="1"/>
  <c r="AB661" i="1" l="1"/>
  <c r="H661" i="1" s="1"/>
  <c r="Z662" i="1"/>
  <c r="A658" i="1"/>
  <c r="B657" i="1"/>
  <c r="F654" i="1"/>
  <c r="I654" i="1" s="1"/>
  <c r="J635" i="1"/>
  <c r="AB662" i="1" l="1"/>
  <c r="H662" i="1" s="1"/>
  <c r="Z663" i="1"/>
  <c r="A659" i="1"/>
  <c r="B658" i="1"/>
  <c r="F655" i="1"/>
  <c r="I655" i="1" s="1"/>
  <c r="J636" i="1"/>
  <c r="AB663" i="1" l="1"/>
  <c r="H663" i="1" s="1"/>
  <c r="Z664" i="1"/>
  <c r="A660" i="1"/>
  <c r="B659" i="1"/>
  <c r="F656" i="1"/>
  <c r="I656" i="1" s="1"/>
  <c r="J637" i="1"/>
  <c r="AB664" i="1" l="1"/>
  <c r="H664" i="1" s="1"/>
  <c r="Z665" i="1"/>
  <c r="A661" i="1"/>
  <c r="B660" i="1"/>
  <c r="F657" i="1"/>
  <c r="I657" i="1" s="1"/>
  <c r="J638" i="1"/>
  <c r="AB665" i="1" l="1"/>
  <c r="H665" i="1" s="1"/>
  <c r="Z666" i="1"/>
  <c r="A662" i="1"/>
  <c r="B661" i="1"/>
  <c r="F658" i="1"/>
  <c r="I658" i="1" s="1"/>
  <c r="J639" i="1"/>
  <c r="AB666" i="1" l="1"/>
  <c r="H666" i="1" s="1"/>
  <c r="Z667" i="1"/>
  <c r="A663" i="1"/>
  <c r="B662" i="1"/>
  <c r="F659" i="1"/>
  <c r="I659" i="1" s="1"/>
  <c r="J640" i="1"/>
  <c r="AB667" i="1" l="1"/>
  <c r="H667" i="1" s="1"/>
  <c r="Z668" i="1"/>
  <c r="A664" i="1"/>
  <c r="B663" i="1"/>
  <c r="F660" i="1"/>
  <c r="I660" i="1" s="1"/>
  <c r="J641" i="1"/>
  <c r="AB668" i="1" l="1"/>
  <c r="H668" i="1" s="1"/>
  <c r="Z669" i="1"/>
  <c r="A665" i="1"/>
  <c r="B664" i="1"/>
  <c r="F661" i="1"/>
  <c r="I661" i="1" s="1"/>
  <c r="J642" i="1"/>
  <c r="AB669" i="1" l="1"/>
  <c r="H669" i="1" s="1"/>
  <c r="Z670" i="1"/>
  <c r="A666" i="1"/>
  <c r="B665" i="1"/>
  <c r="F662" i="1"/>
  <c r="I662" i="1" s="1"/>
  <c r="J643" i="1"/>
  <c r="AB670" i="1" l="1"/>
  <c r="H670" i="1" s="1"/>
  <c r="Z671" i="1"/>
  <c r="A667" i="1"/>
  <c r="B666" i="1"/>
  <c r="F663" i="1"/>
  <c r="I663" i="1" s="1"/>
  <c r="J644" i="1"/>
  <c r="AB671" i="1" l="1"/>
  <c r="H671" i="1" s="1"/>
  <c r="Z672" i="1"/>
  <c r="A668" i="1"/>
  <c r="B667" i="1"/>
  <c r="F664" i="1"/>
  <c r="I664" i="1" s="1"/>
  <c r="J645" i="1"/>
  <c r="AB672" i="1" l="1"/>
  <c r="H672" i="1" s="1"/>
  <c r="Z673" i="1"/>
  <c r="A669" i="1"/>
  <c r="B668" i="1"/>
  <c r="F665" i="1"/>
  <c r="I665" i="1" s="1"/>
  <c r="J646" i="1"/>
  <c r="AB673" i="1" l="1"/>
  <c r="H673" i="1" s="1"/>
  <c r="Z674" i="1"/>
  <c r="A670" i="1"/>
  <c r="B669" i="1"/>
  <c r="F666" i="1"/>
  <c r="I666" i="1" s="1"/>
  <c r="J647" i="1"/>
  <c r="AB674" i="1" l="1"/>
  <c r="H674" i="1" s="1"/>
  <c r="Z675" i="1"/>
  <c r="A671" i="1"/>
  <c r="B670" i="1"/>
  <c r="F667" i="1"/>
  <c r="I667" i="1" s="1"/>
  <c r="J648" i="1"/>
  <c r="AB675" i="1" l="1"/>
  <c r="H675" i="1" s="1"/>
  <c r="Z676" i="1"/>
  <c r="A672" i="1"/>
  <c r="B671" i="1"/>
  <c r="F668" i="1"/>
  <c r="I668" i="1" s="1"/>
  <c r="J649" i="1"/>
  <c r="AB676" i="1" l="1"/>
  <c r="H676" i="1" s="1"/>
  <c r="Z677" i="1"/>
  <c r="AB677" i="1" s="1"/>
  <c r="A673" i="1"/>
  <c r="B672" i="1"/>
  <c r="F669" i="1"/>
  <c r="I669" i="1" s="1"/>
  <c r="J650" i="1"/>
  <c r="H677" i="1" l="1"/>
  <c r="Z678" i="1"/>
  <c r="A674" i="1"/>
  <c r="B673" i="1"/>
  <c r="F670" i="1"/>
  <c r="I670" i="1" s="1"/>
  <c r="J651" i="1"/>
  <c r="AB678" i="1" l="1"/>
  <c r="H678" i="1" s="1"/>
  <c r="Z679" i="1"/>
  <c r="AB679" i="1" s="1"/>
  <c r="A675" i="1"/>
  <c r="B674" i="1"/>
  <c r="F671" i="1"/>
  <c r="I671" i="1" s="1"/>
  <c r="J652" i="1"/>
  <c r="H679" i="1" l="1"/>
  <c r="Z680" i="1"/>
  <c r="A676" i="1"/>
  <c r="B675" i="1"/>
  <c r="F672" i="1"/>
  <c r="I672" i="1" s="1"/>
  <c r="J653" i="1"/>
  <c r="AB680" i="1" l="1"/>
  <c r="H680" i="1" s="1"/>
  <c r="Z681" i="1"/>
  <c r="A677" i="1"/>
  <c r="B676" i="1"/>
  <c r="F673" i="1"/>
  <c r="I673" i="1" s="1"/>
  <c r="J654" i="1"/>
  <c r="AB681" i="1" l="1"/>
  <c r="H681" i="1" s="1"/>
  <c r="Z682" i="1"/>
  <c r="A678" i="1"/>
  <c r="B677" i="1"/>
  <c r="F674" i="1"/>
  <c r="I674" i="1" s="1"/>
  <c r="J655" i="1"/>
  <c r="AB682" i="1" l="1"/>
  <c r="H682" i="1" s="1"/>
  <c r="Z683" i="1"/>
  <c r="A679" i="1"/>
  <c r="B678" i="1"/>
  <c r="F675" i="1"/>
  <c r="I675" i="1" s="1"/>
  <c r="J656" i="1"/>
  <c r="AB683" i="1" l="1"/>
  <c r="H683" i="1" s="1"/>
  <c r="Z684" i="1"/>
  <c r="A680" i="1"/>
  <c r="B679" i="1"/>
  <c r="F676" i="1"/>
  <c r="I676" i="1" s="1"/>
  <c r="J657" i="1"/>
  <c r="AB684" i="1" l="1"/>
  <c r="H684" i="1" s="1"/>
  <c r="Z685" i="1"/>
  <c r="A681" i="1"/>
  <c r="B680" i="1"/>
  <c r="F677" i="1"/>
  <c r="I677" i="1" s="1"/>
  <c r="J658" i="1"/>
  <c r="AB685" i="1" l="1"/>
  <c r="H685" i="1" s="1"/>
  <c r="Z686" i="1"/>
  <c r="AB686" i="1" s="1"/>
  <c r="A682" i="1"/>
  <c r="B681" i="1"/>
  <c r="F678" i="1"/>
  <c r="I678" i="1" s="1"/>
  <c r="J659" i="1"/>
  <c r="H686" i="1" l="1"/>
  <c r="Z687" i="1"/>
  <c r="A683" i="1"/>
  <c r="B682" i="1"/>
  <c r="F679" i="1"/>
  <c r="I679" i="1" s="1"/>
  <c r="J660" i="1"/>
  <c r="AB687" i="1" l="1"/>
  <c r="H687" i="1" s="1"/>
  <c r="Z688" i="1"/>
  <c r="AB688" i="1" s="1"/>
  <c r="A684" i="1"/>
  <c r="B683" i="1"/>
  <c r="F680" i="1"/>
  <c r="I680" i="1" s="1"/>
  <c r="J661" i="1"/>
  <c r="H688" i="1" l="1"/>
  <c r="Z689" i="1"/>
  <c r="A685" i="1"/>
  <c r="B684" i="1"/>
  <c r="F681" i="1"/>
  <c r="I681" i="1" s="1"/>
  <c r="J662" i="1"/>
  <c r="AB689" i="1" l="1"/>
  <c r="H689" i="1" s="1"/>
  <c r="Z690" i="1"/>
  <c r="A686" i="1"/>
  <c r="B685" i="1"/>
  <c r="F682" i="1"/>
  <c r="I682" i="1" s="1"/>
  <c r="J663" i="1"/>
  <c r="AB690" i="1" l="1"/>
  <c r="H690" i="1" s="1"/>
  <c r="Z691" i="1"/>
  <c r="A687" i="1"/>
  <c r="B686" i="1"/>
  <c r="F683" i="1"/>
  <c r="I683" i="1" s="1"/>
  <c r="J664" i="1"/>
  <c r="AB691" i="1" l="1"/>
  <c r="H691" i="1" s="1"/>
  <c r="Z692" i="1"/>
  <c r="AB692" i="1" s="1"/>
  <c r="A688" i="1"/>
  <c r="B687" i="1"/>
  <c r="F684" i="1"/>
  <c r="I684" i="1" s="1"/>
  <c r="J665" i="1"/>
  <c r="H692" i="1" l="1"/>
  <c r="Z693" i="1"/>
  <c r="A689" i="1"/>
  <c r="B688" i="1"/>
  <c r="F685" i="1"/>
  <c r="I685" i="1" s="1"/>
  <c r="J666" i="1"/>
  <c r="AB693" i="1" l="1"/>
  <c r="H693" i="1" s="1"/>
  <c r="Z694" i="1"/>
  <c r="AB694" i="1" s="1"/>
  <c r="A690" i="1"/>
  <c r="B689" i="1"/>
  <c r="F686" i="1"/>
  <c r="I686" i="1" s="1"/>
  <c r="J667" i="1"/>
  <c r="Z695" i="1" l="1"/>
  <c r="H694" i="1"/>
  <c r="A691" i="1"/>
  <c r="B690" i="1"/>
  <c r="F687" i="1"/>
  <c r="I687" i="1" s="1"/>
  <c r="J668" i="1"/>
  <c r="AB695" i="1" l="1"/>
  <c r="H695" i="1" s="1"/>
  <c r="Z696" i="1"/>
  <c r="AB696" i="1" s="1"/>
  <c r="A692" i="1"/>
  <c r="B691" i="1"/>
  <c r="F688" i="1"/>
  <c r="I688" i="1" s="1"/>
  <c r="J669" i="1"/>
  <c r="H696" i="1" l="1"/>
  <c r="Z697" i="1"/>
  <c r="A693" i="1"/>
  <c r="B692" i="1"/>
  <c r="F689" i="1"/>
  <c r="I689" i="1" s="1"/>
  <c r="J670" i="1"/>
  <c r="AB697" i="1" l="1"/>
  <c r="H697" i="1" s="1"/>
  <c r="Z698" i="1"/>
  <c r="AB698" i="1" s="1"/>
  <c r="A694" i="1"/>
  <c r="B693" i="1"/>
  <c r="F690" i="1"/>
  <c r="I690" i="1" s="1"/>
  <c r="J671" i="1"/>
  <c r="H698" i="1" l="1"/>
  <c r="Z699" i="1"/>
  <c r="A695" i="1"/>
  <c r="B694" i="1"/>
  <c r="F691" i="1"/>
  <c r="I691" i="1" s="1"/>
  <c r="J672" i="1"/>
  <c r="AB699" i="1" l="1"/>
  <c r="H699" i="1" s="1"/>
  <c r="Z700" i="1"/>
  <c r="A696" i="1"/>
  <c r="B695" i="1"/>
  <c r="F692" i="1"/>
  <c r="I692" i="1" s="1"/>
  <c r="J673" i="1"/>
  <c r="AB700" i="1" l="1"/>
  <c r="H700" i="1" s="1"/>
  <c r="Z701" i="1"/>
  <c r="A697" i="1"/>
  <c r="B696" i="1"/>
  <c r="F693" i="1"/>
  <c r="I693" i="1" s="1"/>
  <c r="J674" i="1"/>
  <c r="AB701" i="1" l="1"/>
  <c r="H701" i="1" s="1"/>
  <c r="Z702" i="1"/>
  <c r="A698" i="1"/>
  <c r="B697" i="1"/>
  <c r="F694" i="1"/>
  <c r="I694" i="1" s="1"/>
  <c r="J675" i="1"/>
  <c r="AB702" i="1" l="1"/>
  <c r="H702" i="1" s="1"/>
  <c r="Z703" i="1"/>
  <c r="A699" i="1"/>
  <c r="B698" i="1"/>
  <c r="F695" i="1"/>
  <c r="I695" i="1" s="1"/>
  <c r="J676" i="1"/>
  <c r="AB703" i="1" l="1"/>
  <c r="H703" i="1" s="1"/>
  <c r="Z704" i="1"/>
  <c r="AB704" i="1" s="1"/>
  <c r="A700" i="1"/>
  <c r="B699" i="1"/>
  <c r="F696" i="1"/>
  <c r="I696" i="1" s="1"/>
  <c r="J677" i="1"/>
  <c r="H704" i="1" l="1"/>
  <c r="Z705" i="1"/>
  <c r="A701" i="1"/>
  <c r="B700" i="1"/>
  <c r="F697" i="1"/>
  <c r="I697" i="1" s="1"/>
  <c r="J678" i="1"/>
  <c r="AB705" i="1" l="1"/>
  <c r="H705" i="1" s="1"/>
  <c r="Z706" i="1"/>
  <c r="AB706" i="1" s="1"/>
  <c r="A702" i="1"/>
  <c r="B701" i="1"/>
  <c r="F698" i="1"/>
  <c r="I698" i="1" s="1"/>
  <c r="J679" i="1"/>
  <c r="H706" i="1" l="1"/>
  <c r="Z707" i="1"/>
  <c r="A703" i="1"/>
  <c r="B702" i="1"/>
  <c r="F699" i="1"/>
  <c r="I699" i="1" s="1"/>
  <c r="J680" i="1"/>
  <c r="AB707" i="1" l="1"/>
  <c r="H707" i="1" s="1"/>
  <c r="Z708" i="1"/>
  <c r="A704" i="1"/>
  <c r="B703" i="1"/>
  <c r="F700" i="1"/>
  <c r="I700" i="1" s="1"/>
  <c r="J681" i="1"/>
  <c r="AB708" i="1" l="1"/>
  <c r="H708" i="1" s="1"/>
  <c r="Z709" i="1"/>
  <c r="AB709" i="1" s="1"/>
  <c r="A705" i="1"/>
  <c r="B704" i="1"/>
  <c r="F701" i="1"/>
  <c r="I701" i="1" s="1"/>
  <c r="J682" i="1"/>
  <c r="H709" i="1" l="1"/>
  <c r="Z710" i="1"/>
  <c r="A706" i="1"/>
  <c r="B705" i="1"/>
  <c r="F702" i="1"/>
  <c r="I702" i="1" s="1"/>
  <c r="J683" i="1"/>
  <c r="AB710" i="1" l="1"/>
  <c r="H710" i="1" s="1"/>
  <c r="Z711" i="1"/>
  <c r="A707" i="1"/>
  <c r="B706" i="1"/>
  <c r="F703" i="1"/>
  <c r="I703" i="1" s="1"/>
  <c r="J684" i="1"/>
  <c r="AB711" i="1" l="1"/>
  <c r="H711" i="1" s="1"/>
  <c r="Z712" i="1"/>
  <c r="A708" i="1"/>
  <c r="B707" i="1"/>
  <c r="F704" i="1"/>
  <c r="I704" i="1" s="1"/>
  <c r="J685" i="1"/>
  <c r="AB712" i="1" l="1"/>
  <c r="H712" i="1" s="1"/>
  <c r="Z713" i="1"/>
  <c r="A709" i="1"/>
  <c r="B708" i="1"/>
  <c r="F705" i="1"/>
  <c r="I705" i="1" s="1"/>
  <c r="J686" i="1"/>
  <c r="AB713" i="1" l="1"/>
  <c r="H713" i="1" s="1"/>
  <c r="Z714" i="1"/>
  <c r="A710" i="1"/>
  <c r="B709" i="1"/>
  <c r="F706" i="1"/>
  <c r="I706" i="1" s="1"/>
  <c r="J687" i="1"/>
  <c r="AB714" i="1" l="1"/>
  <c r="H714" i="1" s="1"/>
  <c r="Z715" i="1"/>
  <c r="A711" i="1"/>
  <c r="B710" i="1"/>
  <c r="F707" i="1"/>
  <c r="I707" i="1" s="1"/>
  <c r="J688" i="1"/>
  <c r="AB715" i="1" l="1"/>
  <c r="H715" i="1" s="1"/>
  <c r="Z716" i="1"/>
  <c r="A712" i="1"/>
  <c r="B711" i="1"/>
  <c r="F708" i="1"/>
  <c r="I708" i="1" s="1"/>
  <c r="J689" i="1"/>
  <c r="AB716" i="1" l="1"/>
  <c r="H716" i="1" s="1"/>
  <c r="Z717" i="1"/>
  <c r="A713" i="1"/>
  <c r="B712" i="1"/>
  <c r="F709" i="1"/>
  <c r="I709" i="1" s="1"/>
  <c r="J690" i="1"/>
  <c r="AB717" i="1" l="1"/>
  <c r="H717" i="1" s="1"/>
  <c r="Z718" i="1"/>
  <c r="A714" i="1"/>
  <c r="B713" i="1"/>
  <c r="F710" i="1"/>
  <c r="I710" i="1" s="1"/>
  <c r="J691" i="1"/>
  <c r="AB718" i="1" l="1"/>
  <c r="H718" i="1" s="1"/>
  <c r="Z719" i="1"/>
  <c r="A715" i="1"/>
  <c r="B714" i="1"/>
  <c r="F711" i="1"/>
  <c r="I711" i="1" s="1"/>
  <c r="J692" i="1"/>
  <c r="AB719" i="1" l="1"/>
  <c r="H719" i="1" s="1"/>
  <c r="Z720" i="1"/>
  <c r="A716" i="1"/>
  <c r="B715" i="1"/>
  <c r="F712" i="1"/>
  <c r="I712" i="1" s="1"/>
  <c r="J693" i="1"/>
  <c r="AB720" i="1" l="1"/>
  <c r="H720" i="1" s="1"/>
  <c r="Z721" i="1"/>
  <c r="A717" i="1"/>
  <c r="B716" i="1"/>
  <c r="F713" i="1"/>
  <c r="I713" i="1" s="1"/>
  <c r="J694" i="1"/>
  <c r="AB721" i="1" l="1"/>
  <c r="H721" i="1" s="1"/>
  <c r="Z722" i="1"/>
  <c r="A718" i="1"/>
  <c r="B717" i="1"/>
  <c r="F714" i="1"/>
  <c r="I714" i="1" s="1"/>
  <c r="J695" i="1"/>
  <c r="AB722" i="1" l="1"/>
  <c r="H722" i="1" s="1"/>
  <c r="Z723" i="1"/>
  <c r="A719" i="1"/>
  <c r="B718" i="1"/>
  <c r="F715" i="1"/>
  <c r="I715" i="1" s="1"/>
  <c r="J696" i="1"/>
  <c r="AB723" i="1" l="1"/>
  <c r="H723" i="1" s="1"/>
  <c r="Z724" i="1"/>
  <c r="A720" i="1"/>
  <c r="B719" i="1"/>
  <c r="F716" i="1"/>
  <c r="I716" i="1" s="1"/>
  <c r="J697" i="1"/>
  <c r="AB724" i="1" l="1"/>
  <c r="H724" i="1" s="1"/>
  <c r="Z725" i="1"/>
  <c r="A721" i="1"/>
  <c r="B720" i="1"/>
  <c r="F717" i="1"/>
  <c r="I717" i="1" s="1"/>
  <c r="J698" i="1"/>
  <c r="AB725" i="1" l="1"/>
  <c r="H725" i="1" s="1"/>
  <c r="Z726" i="1"/>
  <c r="A722" i="1"/>
  <c r="B721" i="1"/>
  <c r="F718" i="1"/>
  <c r="I718" i="1" s="1"/>
  <c r="J699" i="1"/>
  <c r="AB726" i="1" l="1"/>
  <c r="H726" i="1" s="1"/>
  <c r="Z727" i="1"/>
  <c r="A723" i="1"/>
  <c r="B722" i="1"/>
  <c r="F719" i="1"/>
  <c r="I719" i="1" s="1"/>
  <c r="J700" i="1"/>
  <c r="AB727" i="1" l="1"/>
  <c r="H727" i="1" s="1"/>
  <c r="Z728" i="1"/>
  <c r="A724" i="1"/>
  <c r="B723" i="1"/>
  <c r="F720" i="1"/>
  <c r="I720" i="1" s="1"/>
  <c r="J701" i="1"/>
  <c r="AB728" i="1" l="1"/>
  <c r="H728" i="1" s="1"/>
  <c r="Z729" i="1"/>
  <c r="A725" i="1"/>
  <c r="B724" i="1"/>
  <c r="F721" i="1"/>
  <c r="I721" i="1" s="1"/>
  <c r="J702" i="1"/>
  <c r="AB729" i="1" l="1"/>
  <c r="H729" i="1" s="1"/>
  <c r="Z730" i="1"/>
  <c r="A726" i="1"/>
  <c r="B725" i="1"/>
  <c r="F722" i="1"/>
  <c r="I722" i="1" s="1"/>
  <c r="J703" i="1"/>
  <c r="AB730" i="1" l="1"/>
  <c r="H730" i="1" s="1"/>
  <c r="Z731" i="1"/>
  <c r="A727" i="1"/>
  <c r="B726" i="1"/>
  <c r="F723" i="1"/>
  <c r="I723" i="1" s="1"/>
  <c r="J704" i="1"/>
  <c r="AB731" i="1" l="1"/>
  <c r="H731" i="1" s="1"/>
  <c r="Z732" i="1"/>
  <c r="A728" i="1"/>
  <c r="B727" i="1"/>
  <c r="F724" i="1"/>
  <c r="I724" i="1" s="1"/>
  <c r="J705" i="1"/>
  <c r="AB732" i="1" l="1"/>
  <c r="H732" i="1" s="1"/>
  <c r="Z733" i="1"/>
  <c r="A729" i="1"/>
  <c r="B728" i="1"/>
  <c r="F725" i="1"/>
  <c r="I725" i="1" s="1"/>
  <c r="J706" i="1"/>
  <c r="AB733" i="1" l="1"/>
  <c r="H733" i="1" s="1"/>
  <c r="Z734" i="1"/>
  <c r="A730" i="1"/>
  <c r="B729" i="1"/>
  <c r="F726" i="1"/>
  <c r="I726" i="1" s="1"/>
  <c r="J707" i="1"/>
  <c r="AB734" i="1" l="1"/>
  <c r="H734" i="1" s="1"/>
  <c r="Z735" i="1"/>
  <c r="A731" i="1"/>
  <c r="B730" i="1"/>
  <c r="F727" i="1"/>
  <c r="I727" i="1" s="1"/>
  <c r="J708" i="1"/>
  <c r="AB735" i="1" l="1"/>
  <c r="H735" i="1" s="1"/>
  <c r="Z736" i="1"/>
  <c r="A732" i="1"/>
  <c r="B731" i="1"/>
  <c r="F728" i="1"/>
  <c r="I728" i="1" s="1"/>
  <c r="J709" i="1"/>
  <c r="AB736" i="1" l="1"/>
  <c r="H736" i="1" s="1"/>
  <c r="Z737" i="1"/>
  <c r="A733" i="1"/>
  <c r="B732" i="1"/>
  <c r="F729" i="1"/>
  <c r="I729" i="1" s="1"/>
  <c r="J710" i="1"/>
  <c r="AB737" i="1" l="1"/>
  <c r="H737" i="1" s="1"/>
  <c r="Z738" i="1"/>
  <c r="A734" i="1"/>
  <c r="B733" i="1"/>
  <c r="F730" i="1"/>
  <c r="I730" i="1" s="1"/>
  <c r="J711" i="1"/>
  <c r="AB738" i="1" l="1"/>
  <c r="H738" i="1" s="1"/>
  <c r="Z739" i="1"/>
  <c r="A735" i="1"/>
  <c r="B734" i="1"/>
  <c r="F731" i="1"/>
  <c r="I731" i="1" s="1"/>
  <c r="J712" i="1"/>
  <c r="AB739" i="1" l="1"/>
  <c r="H739" i="1" s="1"/>
  <c r="Z740" i="1"/>
  <c r="A736" i="1"/>
  <c r="B735" i="1"/>
  <c r="F732" i="1"/>
  <c r="I732" i="1" s="1"/>
  <c r="J713" i="1"/>
  <c r="AB740" i="1" l="1"/>
  <c r="H740" i="1" s="1"/>
  <c r="Z741" i="1"/>
  <c r="A737" i="1"/>
  <c r="B736" i="1"/>
  <c r="F733" i="1"/>
  <c r="I733" i="1" s="1"/>
  <c r="J714" i="1"/>
  <c r="AB741" i="1" l="1"/>
  <c r="H741" i="1" s="1"/>
  <c r="Z742" i="1"/>
  <c r="A738" i="1"/>
  <c r="B737" i="1"/>
  <c r="F734" i="1"/>
  <c r="I734" i="1" s="1"/>
  <c r="J715" i="1"/>
  <c r="AB742" i="1" l="1"/>
  <c r="H742" i="1" s="1"/>
  <c r="Z743" i="1"/>
  <c r="A739" i="1"/>
  <c r="B738" i="1"/>
  <c r="F735" i="1"/>
  <c r="I735" i="1" s="1"/>
  <c r="J716" i="1"/>
  <c r="AB743" i="1" l="1"/>
  <c r="H743" i="1" s="1"/>
  <c r="Z744" i="1"/>
  <c r="A740" i="1"/>
  <c r="B739" i="1"/>
  <c r="F736" i="1"/>
  <c r="I736" i="1" s="1"/>
  <c r="J717" i="1"/>
  <c r="AB744" i="1" l="1"/>
  <c r="H744" i="1" s="1"/>
  <c r="Z745" i="1"/>
  <c r="A741" i="1"/>
  <c r="B740" i="1"/>
  <c r="F737" i="1"/>
  <c r="I737" i="1" s="1"/>
  <c r="J718" i="1"/>
  <c r="AB745" i="1" l="1"/>
  <c r="H745" i="1" s="1"/>
  <c r="Z746" i="1"/>
  <c r="A742" i="1"/>
  <c r="B741" i="1"/>
  <c r="F738" i="1"/>
  <c r="I738" i="1" s="1"/>
  <c r="J719" i="1"/>
  <c r="AB746" i="1" l="1"/>
  <c r="H746" i="1" s="1"/>
  <c r="Z747" i="1"/>
  <c r="A743" i="1"/>
  <c r="B742" i="1"/>
  <c r="F739" i="1"/>
  <c r="I739" i="1" s="1"/>
  <c r="J720" i="1"/>
  <c r="AB747" i="1" l="1"/>
  <c r="H747" i="1" s="1"/>
  <c r="Z748" i="1"/>
  <c r="A744" i="1"/>
  <c r="B743" i="1"/>
  <c r="F740" i="1"/>
  <c r="I740" i="1" s="1"/>
  <c r="J721" i="1"/>
  <c r="AB748" i="1" l="1"/>
  <c r="H748" i="1" s="1"/>
  <c r="Z749" i="1"/>
  <c r="A745" i="1"/>
  <c r="B744" i="1"/>
  <c r="F741" i="1"/>
  <c r="I741" i="1" s="1"/>
  <c r="J722" i="1"/>
  <c r="AB749" i="1" l="1"/>
  <c r="H749" i="1" s="1"/>
  <c r="Z750" i="1"/>
  <c r="A746" i="1"/>
  <c r="B745" i="1"/>
  <c r="F742" i="1"/>
  <c r="I742" i="1" s="1"/>
  <c r="J723" i="1"/>
  <c r="AB750" i="1" l="1"/>
  <c r="H750" i="1" s="1"/>
  <c r="Z751" i="1"/>
  <c r="A747" i="1"/>
  <c r="B746" i="1"/>
  <c r="F743" i="1"/>
  <c r="I743" i="1" s="1"/>
  <c r="J724" i="1"/>
  <c r="AB751" i="1" l="1"/>
  <c r="H751" i="1" s="1"/>
  <c r="Z752" i="1"/>
  <c r="A748" i="1"/>
  <c r="B747" i="1"/>
  <c r="F744" i="1"/>
  <c r="I744" i="1" s="1"/>
  <c r="J725" i="1"/>
  <c r="AB752" i="1" l="1"/>
  <c r="H752" i="1" s="1"/>
  <c r="Z753" i="1"/>
  <c r="A749" i="1"/>
  <c r="B748" i="1"/>
  <c r="F745" i="1"/>
  <c r="I745" i="1" s="1"/>
  <c r="J726" i="1"/>
  <c r="AB753" i="1" l="1"/>
  <c r="H753" i="1" s="1"/>
  <c r="Z754" i="1"/>
  <c r="A750" i="1"/>
  <c r="B749" i="1"/>
  <c r="F746" i="1"/>
  <c r="I746" i="1" s="1"/>
  <c r="J727" i="1"/>
  <c r="AB754" i="1" l="1"/>
  <c r="H754" i="1" s="1"/>
  <c r="Z755" i="1"/>
  <c r="A751" i="1"/>
  <c r="B750" i="1"/>
  <c r="F747" i="1"/>
  <c r="I747" i="1" s="1"/>
  <c r="J728" i="1"/>
  <c r="AB755" i="1" l="1"/>
  <c r="H755" i="1" s="1"/>
  <c r="Z756" i="1"/>
  <c r="A752" i="1"/>
  <c r="B751" i="1"/>
  <c r="F748" i="1"/>
  <c r="I748" i="1" s="1"/>
  <c r="J729" i="1"/>
  <c r="AB756" i="1" l="1"/>
  <c r="H756" i="1" s="1"/>
  <c r="Z757" i="1"/>
  <c r="A753" i="1"/>
  <c r="B752" i="1"/>
  <c r="F749" i="1"/>
  <c r="I749" i="1" s="1"/>
  <c r="J730" i="1"/>
  <c r="AB757" i="1" l="1"/>
  <c r="H757" i="1" s="1"/>
  <c r="Z758" i="1"/>
  <c r="A754" i="1"/>
  <c r="B753" i="1"/>
  <c r="F750" i="1"/>
  <c r="I750" i="1" s="1"/>
  <c r="J731" i="1"/>
  <c r="AB758" i="1" l="1"/>
  <c r="H758" i="1" s="1"/>
  <c r="Z759" i="1"/>
  <c r="A755" i="1"/>
  <c r="B754" i="1"/>
  <c r="F751" i="1"/>
  <c r="I751" i="1" s="1"/>
  <c r="J732" i="1"/>
  <c r="AB759" i="1" l="1"/>
  <c r="H759" i="1" s="1"/>
  <c r="Z760" i="1"/>
  <c r="A756" i="1"/>
  <c r="B755" i="1"/>
  <c r="F752" i="1"/>
  <c r="I752" i="1" s="1"/>
  <c r="J733" i="1"/>
  <c r="AB760" i="1" l="1"/>
  <c r="H760" i="1" s="1"/>
  <c r="Z761" i="1"/>
  <c r="A757" i="1"/>
  <c r="B756" i="1"/>
  <c r="F753" i="1"/>
  <c r="I753" i="1" s="1"/>
  <c r="J734" i="1"/>
  <c r="AB761" i="1" l="1"/>
  <c r="H761" i="1" s="1"/>
  <c r="Z762" i="1"/>
  <c r="A758" i="1"/>
  <c r="B757" i="1"/>
  <c r="F754" i="1"/>
  <c r="I754" i="1" s="1"/>
  <c r="J735" i="1"/>
  <c r="AB762" i="1" l="1"/>
  <c r="H762" i="1" s="1"/>
  <c r="Z763" i="1"/>
  <c r="A759" i="1"/>
  <c r="B758" i="1"/>
  <c r="F755" i="1"/>
  <c r="I755" i="1" s="1"/>
  <c r="J736" i="1"/>
  <c r="AB763" i="1" l="1"/>
  <c r="H763" i="1" s="1"/>
  <c r="Z764" i="1"/>
  <c r="A760" i="1"/>
  <c r="B759" i="1"/>
  <c r="F756" i="1"/>
  <c r="I756" i="1" s="1"/>
  <c r="J737" i="1"/>
  <c r="AB764" i="1" l="1"/>
  <c r="H764" i="1" s="1"/>
  <c r="Z765" i="1"/>
  <c r="A761" i="1"/>
  <c r="B760" i="1"/>
  <c r="F757" i="1"/>
  <c r="I757" i="1" s="1"/>
  <c r="J738" i="1"/>
  <c r="AB765" i="1" l="1"/>
  <c r="H765" i="1" s="1"/>
  <c r="Z766" i="1"/>
  <c r="A762" i="1"/>
  <c r="B761" i="1"/>
  <c r="F758" i="1"/>
  <c r="I758" i="1" s="1"/>
  <c r="J739" i="1"/>
  <c r="AB766" i="1" l="1"/>
  <c r="H766" i="1" s="1"/>
  <c r="Z767" i="1"/>
  <c r="A763" i="1"/>
  <c r="B762" i="1"/>
  <c r="F759" i="1"/>
  <c r="I759" i="1" s="1"/>
  <c r="J740" i="1"/>
  <c r="AB767" i="1" l="1"/>
  <c r="H767" i="1" s="1"/>
  <c r="Z768" i="1"/>
  <c r="A764" i="1"/>
  <c r="B763" i="1"/>
  <c r="F760" i="1"/>
  <c r="I760" i="1" s="1"/>
  <c r="J741" i="1"/>
  <c r="AB768" i="1" l="1"/>
  <c r="H768" i="1" s="1"/>
  <c r="Z769" i="1"/>
  <c r="A765" i="1"/>
  <c r="B764" i="1"/>
  <c r="F761" i="1"/>
  <c r="I761" i="1" s="1"/>
  <c r="J742" i="1"/>
  <c r="AB769" i="1" l="1"/>
  <c r="H769" i="1" s="1"/>
  <c r="Z770" i="1"/>
  <c r="A766" i="1"/>
  <c r="B765" i="1"/>
  <c r="F762" i="1"/>
  <c r="I762" i="1" s="1"/>
  <c r="J743" i="1"/>
  <c r="AB770" i="1" l="1"/>
  <c r="H770" i="1" s="1"/>
  <c r="Z771" i="1"/>
  <c r="A767" i="1"/>
  <c r="B766" i="1"/>
  <c r="F763" i="1"/>
  <c r="I763" i="1" s="1"/>
  <c r="J744" i="1"/>
  <c r="AB771" i="1" l="1"/>
  <c r="H771" i="1" s="1"/>
  <c r="Z772" i="1"/>
  <c r="A768" i="1"/>
  <c r="B767" i="1"/>
  <c r="F764" i="1"/>
  <c r="I764" i="1" s="1"/>
  <c r="J745" i="1"/>
  <c r="AB772" i="1" l="1"/>
  <c r="H772" i="1" s="1"/>
  <c r="Z773" i="1"/>
  <c r="A769" i="1"/>
  <c r="B768" i="1"/>
  <c r="F765" i="1"/>
  <c r="I765" i="1" s="1"/>
  <c r="J746" i="1"/>
  <c r="AB773" i="1" l="1"/>
  <c r="H773" i="1" s="1"/>
  <c r="Z774" i="1"/>
  <c r="AB774" i="1" s="1"/>
  <c r="A770" i="1"/>
  <c r="B769" i="1"/>
  <c r="F766" i="1"/>
  <c r="I766" i="1" s="1"/>
  <c r="J747" i="1"/>
  <c r="H774" i="1" l="1"/>
  <c r="Z775" i="1"/>
  <c r="A771" i="1"/>
  <c r="B770" i="1"/>
  <c r="F767" i="1"/>
  <c r="I767" i="1" s="1"/>
  <c r="J748" i="1"/>
  <c r="AB775" i="1" l="1"/>
  <c r="H775" i="1" s="1"/>
  <c r="Z776" i="1"/>
  <c r="A772" i="1"/>
  <c r="B771" i="1"/>
  <c r="F768" i="1"/>
  <c r="I768" i="1" s="1"/>
  <c r="J749" i="1"/>
  <c r="AB776" i="1" l="1"/>
  <c r="H776" i="1" s="1"/>
  <c r="Z777" i="1"/>
  <c r="A773" i="1"/>
  <c r="B772" i="1"/>
  <c r="F769" i="1"/>
  <c r="I769" i="1" s="1"/>
  <c r="J750" i="1"/>
  <c r="AB777" i="1" l="1"/>
  <c r="H777" i="1" s="1"/>
  <c r="Z778" i="1"/>
  <c r="A774" i="1"/>
  <c r="B773" i="1"/>
  <c r="F770" i="1"/>
  <c r="I770" i="1" s="1"/>
  <c r="J751" i="1"/>
  <c r="AB778" i="1" l="1"/>
  <c r="H778" i="1" s="1"/>
  <c r="Z779" i="1"/>
  <c r="AB779" i="1" s="1"/>
  <c r="A775" i="1"/>
  <c r="B774" i="1"/>
  <c r="F771" i="1"/>
  <c r="I771" i="1" s="1"/>
  <c r="J752" i="1"/>
  <c r="H779" i="1" l="1"/>
  <c r="Z780" i="1"/>
  <c r="A776" i="1"/>
  <c r="B775" i="1"/>
  <c r="F772" i="1"/>
  <c r="I772" i="1" s="1"/>
  <c r="J753" i="1"/>
  <c r="AB780" i="1" l="1"/>
  <c r="H780" i="1" s="1"/>
  <c r="Z781" i="1"/>
  <c r="A777" i="1"/>
  <c r="B776" i="1"/>
  <c r="F773" i="1"/>
  <c r="I773" i="1" s="1"/>
  <c r="J754" i="1"/>
  <c r="AB781" i="1" l="1"/>
  <c r="H781" i="1" s="1"/>
  <c r="Z782" i="1"/>
  <c r="AB782" i="1" s="1"/>
  <c r="A778" i="1"/>
  <c r="B777" i="1"/>
  <c r="F774" i="1"/>
  <c r="I774" i="1" s="1"/>
  <c r="J755" i="1"/>
  <c r="H782" i="1" l="1"/>
  <c r="Z783" i="1"/>
  <c r="A779" i="1"/>
  <c r="B778" i="1"/>
  <c r="F775" i="1"/>
  <c r="I775" i="1" s="1"/>
  <c r="J756" i="1"/>
  <c r="AB783" i="1" l="1"/>
  <c r="H783" i="1" s="1"/>
  <c r="Z784" i="1"/>
  <c r="AB784" i="1" s="1"/>
  <c r="A780" i="1"/>
  <c r="B779" i="1"/>
  <c r="F776" i="1"/>
  <c r="I776" i="1" s="1"/>
  <c r="J757" i="1"/>
  <c r="H784" i="1" l="1"/>
  <c r="Z785" i="1"/>
  <c r="A781" i="1"/>
  <c r="B780" i="1"/>
  <c r="F777" i="1"/>
  <c r="I777" i="1" s="1"/>
  <c r="J758" i="1"/>
  <c r="AB785" i="1" l="1"/>
  <c r="H785" i="1" s="1"/>
  <c r="Z786" i="1"/>
  <c r="A782" i="1"/>
  <c r="B781" i="1"/>
  <c r="F778" i="1"/>
  <c r="I778" i="1" s="1"/>
  <c r="J759" i="1"/>
  <c r="AB786" i="1" l="1"/>
  <c r="H786" i="1" s="1"/>
  <c r="Z787" i="1"/>
  <c r="A783" i="1"/>
  <c r="B782" i="1"/>
  <c r="F779" i="1"/>
  <c r="I779" i="1" s="1"/>
  <c r="J760" i="1"/>
  <c r="AB787" i="1" l="1"/>
  <c r="H787" i="1" s="1"/>
  <c r="Z788" i="1"/>
  <c r="A784" i="1"/>
  <c r="B783" i="1"/>
  <c r="F780" i="1"/>
  <c r="I780" i="1" s="1"/>
  <c r="J761" i="1"/>
  <c r="AB788" i="1" l="1"/>
  <c r="H788" i="1" s="1"/>
  <c r="Z789" i="1"/>
  <c r="A785" i="1"/>
  <c r="B784" i="1"/>
  <c r="F781" i="1"/>
  <c r="I781" i="1" s="1"/>
  <c r="J762" i="1"/>
  <c r="AB789" i="1" l="1"/>
  <c r="H789" i="1" s="1"/>
  <c r="Z790" i="1"/>
  <c r="A786" i="1"/>
  <c r="B785" i="1"/>
  <c r="F782" i="1"/>
  <c r="I782" i="1" s="1"/>
  <c r="J763" i="1"/>
  <c r="AB790" i="1" l="1"/>
  <c r="H790" i="1" s="1"/>
  <c r="Z791" i="1"/>
  <c r="A787" i="1"/>
  <c r="B786" i="1"/>
  <c r="F783" i="1"/>
  <c r="I783" i="1" s="1"/>
  <c r="J764" i="1"/>
  <c r="AB791" i="1" l="1"/>
  <c r="H791" i="1" s="1"/>
  <c r="Z792" i="1"/>
  <c r="A788" i="1"/>
  <c r="B787" i="1"/>
  <c r="F784" i="1"/>
  <c r="I784" i="1" s="1"/>
  <c r="J765" i="1"/>
  <c r="AB792" i="1" l="1"/>
  <c r="H792" i="1" s="1"/>
  <c r="Z793" i="1"/>
  <c r="A789" i="1"/>
  <c r="B788" i="1"/>
  <c r="F785" i="1"/>
  <c r="I785" i="1" s="1"/>
  <c r="J766" i="1"/>
  <c r="AB793" i="1" l="1"/>
  <c r="H793" i="1" s="1"/>
  <c r="Z794" i="1"/>
  <c r="A790" i="1"/>
  <c r="B789" i="1"/>
  <c r="F786" i="1"/>
  <c r="I786" i="1" s="1"/>
  <c r="J767" i="1"/>
  <c r="AB794" i="1" l="1"/>
  <c r="H794" i="1" s="1"/>
  <c r="Z795" i="1"/>
  <c r="A791" i="1"/>
  <c r="B790" i="1"/>
  <c r="F787" i="1"/>
  <c r="I787" i="1" s="1"/>
  <c r="J768" i="1"/>
  <c r="AB795" i="1" l="1"/>
  <c r="H795" i="1" s="1"/>
  <c r="Z796" i="1"/>
  <c r="A792" i="1"/>
  <c r="B791" i="1"/>
  <c r="F788" i="1"/>
  <c r="I788" i="1" s="1"/>
  <c r="J769" i="1"/>
  <c r="AB796" i="1" l="1"/>
  <c r="H796" i="1" s="1"/>
  <c r="Z797" i="1"/>
  <c r="A793" i="1"/>
  <c r="B792" i="1"/>
  <c r="F789" i="1"/>
  <c r="I789" i="1" s="1"/>
  <c r="J770" i="1"/>
  <c r="AB797" i="1" l="1"/>
  <c r="H797" i="1" s="1"/>
  <c r="Z798" i="1"/>
  <c r="A794" i="1"/>
  <c r="B793" i="1"/>
  <c r="F790" i="1"/>
  <c r="I790" i="1" s="1"/>
  <c r="J771" i="1"/>
  <c r="AB798" i="1" l="1"/>
  <c r="H798" i="1" s="1"/>
  <c r="Z799" i="1"/>
  <c r="A795" i="1"/>
  <c r="B794" i="1"/>
  <c r="F791" i="1"/>
  <c r="I791" i="1" s="1"/>
  <c r="J772" i="1"/>
  <c r="AB799" i="1" l="1"/>
  <c r="H799" i="1" s="1"/>
  <c r="Z800" i="1"/>
  <c r="A796" i="1"/>
  <c r="B795" i="1"/>
  <c r="F792" i="1"/>
  <c r="I792" i="1" s="1"/>
  <c r="J773" i="1"/>
  <c r="AB800" i="1" l="1"/>
  <c r="H800" i="1" s="1"/>
  <c r="Z801" i="1"/>
  <c r="A797" i="1"/>
  <c r="B796" i="1"/>
  <c r="F793" i="1"/>
  <c r="I793" i="1" s="1"/>
  <c r="J774" i="1"/>
  <c r="AB801" i="1" l="1"/>
  <c r="H801" i="1" s="1"/>
  <c r="Z802" i="1"/>
  <c r="A798" i="1"/>
  <c r="B797" i="1"/>
  <c r="F794" i="1"/>
  <c r="I794" i="1" s="1"/>
  <c r="J775" i="1"/>
  <c r="AB802" i="1" l="1"/>
  <c r="H802" i="1" s="1"/>
  <c r="Z803" i="1"/>
  <c r="A799" i="1"/>
  <c r="B798" i="1"/>
  <c r="F795" i="1"/>
  <c r="I795" i="1" s="1"/>
  <c r="J776" i="1"/>
  <c r="AB803" i="1" l="1"/>
  <c r="H803" i="1" s="1"/>
  <c r="Z804" i="1"/>
  <c r="A800" i="1"/>
  <c r="B799" i="1"/>
  <c r="F796" i="1"/>
  <c r="I796" i="1" s="1"/>
  <c r="J777" i="1"/>
  <c r="AB804" i="1" l="1"/>
  <c r="H804" i="1" s="1"/>
  <c r="Z805" i="1"/>
  <c r="A801" i="1"/>
  <c r="B800" i="1"/>
  <c r="F797" i="1"/>
  <c r="I797" i="1" s="1"/>
  <c r="J778" i="1"/>
  <c r="AB805" i="1" l="1"/>
  <c r="H805" i="1" s="1"/>
  <c r="Z806" i="1"/>
  <c r="A802" i="1"/>
  <c r="B801" i="1"/>
  <c r="F798" i="1"/>
  <c r="I798" i="1" s="1"/>
  <c r="J779" i="1"/>
  <c r="AB806" i="1" l="1"/>
  <c r="H806" i="1" s="1"/>
  <c r="Z807" i="1"/>
  <c r="A803" i="1"/>
  <c r="B802" i="1"/>
  <c r="F799" i="1"/>
  <c r="I799" i="1" s="1"/>
  <c r="J780" i="1"/>
  <c r="AB807" i="1" l="1"/>
  <c r="H807" i="1" s="1"/>
  <c r="Z808" i="1"/>
  <c r="A804" i="1"/>
  <c r="B803" i="1"/>
  <c r="F800" i="1"/>
  <c r="I800" i="1" s="1"/>
  <c r="J781" i="1"/>
  <c r="AB808" i="1" l="1"/>
  <c r="H808" i="1" s="1"/>
  <c r="Z809" i="1"/>
  <c r="A805" i="1"/>
  <c r="B804" i="1"/>
  <c r="F801" i="1"/>
  <c r="I801" i="1" s="1"/>
  <c r="J782" i="1"/>
  <c r="AB809" i="1" l="1"/>
  <c r="H809" i="1" s="1"/>
  <c r="Z810" i="1"/>
  <c r="A806" i="1"/>
  <c r="B805" i="1"/>
  <c r="F802" i="1"/>
  <c r="I802" i="1" s="1"/>
  <c r="J783" i="1"/>
  <c r="AB810" i="1" l="1"/>
  <c r="H810" i="1" s="1"/>
  <c r="Z811" i="1"/>
  <c r="A807" i="1"/>
  <c r="B806" i="1"/>
  <c r="F803" i="1"/>
  <c r="I803" i="1" s="1"/>
  <c r="J784" i="1"/>
  <c r="AB811" i="1" l="1"/>
  <c r="H811" i="1" s="1"/>
  <c r="Z812" i="1"/>
  <c r="A808" i="1"/>
  <c r="B807" i="1"/>
  <c r="F804" i="1"/>
  <c r="I804" i="1" s="1"/>
  <c r="J785" i="1"/>
  <c r="AB812" i="1" l="1"/>
  <c r="H812" i="1" s="1"/>
  <c r="Z813" i="1"/>
  <c r="A809" i="1"/>
  <c r="B808" i="1"/>
  <c r="F805" i="1"/>
  <c r="I805" i="1" s="1"/>
  <c r="J786" i="1"/>
  <c r="AB813" i="1" l="1"/>
  <c r="H813" i="1" s="1"/>
  <c r="Z814" i="1"/>
  <c r="A810" i="1"/>
  <c r="B809" i="1"/>
  <c r="F806" i="1"/>
  <c r="I806" i="1" s="1"/>
  <c r="J787" i="1"/>
  <c r="AB814" i="1" l="1"/>
  <c r="H814" i="1" s="1"/>
  <c r="Z815" i="1"/>
  <c r="A811" i="1"/>
  <c r="B810" i="1"/>
  <c r="F807" i="1"/>
  <c r="I807" i="1" s="1"/>
  <c r="J788" i="1"/>
  <c r="AB815" i="1" l="1"/>
  <c r="H815" i="1" s="1"/>
  <c r="Z816" i="1"/>
  <c r="A812" i="1"/>
  <c r="B811" i="1"/>
  <c r="F808" i="1"/>
  <c r="I808" i="1" s="1"/>
  <c r="J789" i="1"/>
  <c r="AB816" i="1" l="1"/>
  <c r="H816" i="1" s="1"/>
  <c r="Z817" i="1"/>
  <c r="A813" i="1"/>
  <c r="B812" i="1"/>
  <c r="F809" i="1"/>
  <c r="I809" i="1" s="1"/>
  <c r="J790" i="1"/>
  <c r="AB817" i="1" l="1"/>
  <c r="H817" i="1" s="1"/>
  <c r="Z818" i="1"/>
  <c r="A814" i="1"/>
  <c r="B813" i="1"/>
  <c r="F810" i="1"/>
  <c r="I810" i="1" s="1"/>
  <c r="J791" i="1"/>
  <c r="AB818" i="1" l="1"/>
  <c r="H818" i="1" s="1"/>
  <c r="Z819" i="1"/>
  <c r="A815" i="1"/>
  <c r="B814" i="1"/>
  <c r="F811" i="1"/>
  <c r="I811" i="1" s="1"/>
  <c r="J792" i="1"/>
  <c r="AB819" i="1" l="1"/>
  <c r="H819" i="1" s="1"/>
  <c r="Z820" i="1"/>
  <c r="AB820" i="1" s="1"/>
  <c r="A816" i="1"/>
  <c r="B815" i="1"/>
  <c r="F812" i="1"/>
  <c r="I812" i="1" s="1"/>
  <c r="J793" i="1"/>
  <c r="Z821" i="1" l="1"/>
  <c r="H820" i="1"/>
  <c r="A817" i="1"/>
  <c r="B816" i="1"/>
  <c r="F813" i="1"/>
  <c r="I813" i="1" s="1"/>
  <c r="J794" i="1"/>
  <c r="AB821" i="1" l="1"/>
  <c r="H821" i="1" s="1"/>
  <c r="Z822" i="1"/>
  <c r="AB822" i="1" s="1"/>
  <c r="A818" i="1"/>
  <c r="B817" i="1"/>
  <c r="F814" i="1"/>
  <c r="I814" i="1" s="1"/>
  <c r="J795" i="1"/>
  <c r="Z823" i="1" l="1"/>
  <c r="AB823" i="1" s="1"/>
  <c r="H822" i="1"/>
  <c r="A819" i="1"/>
  <c r="B818" i="1"/>
  <c r="F815" i="1"/>
  <c r="I815" i="1" s="1"/>
  <c r="J796" i="1"/>
  <c r="H823" i="1" l="1"/>
  <c r="Z824" i="1"/>
  <c r="AB824" i="1" s="1"/>
  <c r="A820" i="1"/>
  <c r="B819" i="1"/>
  <c r="F816" i="1"/>
  <c r="I816" i="1" s="1"/>
  <c r="J797" i="1"/>
  <c r="Z825" i="1" l="1"/>
  <c r="H824" i="1"/>
  <c r="A821" i="1"/>
  <c r="B820" i="1"/>
  <c r="F817" i="1"/>
  <c r="I817" i="1" s="1"/>
  <c r="J798" i="1"/>
  <c r="AB825" i="1" l="1"/>
  <c r="H825" i="1" s="1"/>
  <c r="Z826" i="1"/>
  <c r="AB826" i="1" s="1"/>
  <c r="A822" i="1"/>
  <c r="B821" i="1"/>
  <c r="F818" i="1"/>
  <c r="I818" i="1" s="1"/>
  <c r="J799" i="1"/>
  <c r="Z827" i="1" l="1"/>
  <c r="AB827" i="1" s="1"/>
  <c r="H826" i="1"/>
  <c r="A823" i="1"/>
  <c r="B822" i="1"/>
  <c r="F819" i="1"/>
  <c r="I819" i="1" s="1"/>
  <c r="J800" i="1"/>
  <c r="Z828" i="1" l="1"/>
  <c r="H827" i="1"/>
  <c r="A824" i="1"/>
  <c r="B823" i="1"/>
  <c r="F820" i="1"/>
  <c r="I820" i="1" s="1"/>
  <c r="J801" i="1"/>
  <c r="AB828" i="1" l="1"/>
  <c r="H828" i="1" s="1"/>
  <c r="Z829" i="1"/>
  <c r="A825" i="1"/>
  <c r="B824" i="1"/>
  <c r="F821" i="1"/>
  <c r="I821" i="1" s="1"/>
  <c r="J802" i="1"/>
  <c r="AB829" i="1" l="1"/>
  <c r="H829" i="1" s="1"/>
  <c r="Z830" i="1"/>
  <c r="A826" i="1"/>
  <c r="B825" i="1"/>
  <c r="F822" i="1"/>
  <c r="I822" i="1" s="1"/>
  <c r="J803" i="1"/>
  <c r="AB830" i="1" l="1"/>
  <c r="H830" i="1" s="1"/>
  <c r="Z831" i="1"/>
  <c r="AB831" i="1" s="1"/>
  <c r="A827" i="1"/>
  <c r="B826" i="1"/>
  <c r="F823" i="1"/>
  <c r="I823" i="1" s="1"/>
  <c r="J804" i="1"/>
  <c r="Z832" i="1" l="1"/>
  <c r="AB832" i="1" s="1"/>
  <c r="H831" i="1"/>
  <c r="A828" i="1"/>
  <c r="B827" i="1"/>
  <c r="F824" i="1"/>
  <c r="I824" i="1" s="1"/>
  <c r="J805" i="1"/>
  <c r="Z833" i="1" l="1"/>
  <c r="H832" i="1"/>
  <c r="A829" i="1"/>
  <c r="B828" i="1"/>
  <c r="F825" i="1"/>
  <c r="I825" i="1" s="1"/>
  <c r="J806" i="1"/>
  <c r="AB833" i="1" l="1"/>
  <c r="H833" i="1" s="1"/>
  <c r="Z834" i="1"/>
  <c r="AB834" i="1" s="1"/>
  <c r="A830" i="1"/>
  <c r="B829" i="1"/>
  <c r="F826" i="1"/>
  <c r="I826" i="1" s="1"/>
  <c r="J807" i="1"/>
  <c r="Z835" i="1" l="1"/>
  <c r="H834" i="1"/>
  <c r="A831" i="1"/>
  <c r="B830" i="1"/>
  <c r="F827" i="1"/>
  <c r="I827" i="1" s="1"/>
  <c r="J808" i="1"/>
  <c r="AB835" i="1" l="1"/>
  <c r="H835" i="1" s="1"/>
  <c r="Z836" i="1"/>
  <c r="A832" i="1"/>
  <c r="B831" i="1"/>
  <c r="F828" i="1"/>
  <c r="I828" i="1" s="1"/>
  <c r="J809" i="1"/>
  <c r="AB836" i="1" l="1"/>
  <c r="H836" i="1" s="1"/>
  <c r="Z837" i="1"/>
  <c r="AB837" i="1" s="1"/>
  <c r="A833" i="1"/>
  <c r="B832" i="1"/>
  <c r="F829" i="1"/>
  <c r="I829" i="1" s="1"/>
  <c r="J810" i="1"/>
  <c r="H837" i="1" l="1"/>
  <c r="Z838" i="1"/>
  <c r="A834" i="1"/>
  <c r="B833" i="1"/>
  <c r="F830" i="1"/>
  <c r="I830" i="1" s="1"/>
  <c r="J811" i="1"/>
  <c r="AB838" i="1" l="1"/>
  <c r="H838" i="1" s="1"/>
  <c r="Z839" i="1"/>
  <c r="A835" i="1"/>
  <c r="B834" i="1"/>
  <c r="F831" i="1"/>
  <c r="I831" i="1" s="1"/>
  <c r="J812" i="1"/>
  <c r="AB839" i="1" l="1"/>
  <c r="H839" i="1" s="1"/>
  <c r="Z840" i="1"/>
  <c r="A836" i="1"/>
  <c r="B835" i="1"/>
  <c r="F832" i="1"/>
  <c r="I832" i="1" s="1"/>
  <c r="J813" i="1"/>
  <c r="AB840" i="1" l="1"/>
  <c r="H840" i="1" s="1"/>
  <c r="Z841" i="1"/>
  <c r="A837" i="1"/>
  <c r="B836" i="1"/>
  <c r="F833" i="1"/>
  <c r="I833" i="1" s="1"/>
  <c r="J814" i="1"/>
  <c r="AB841" i="1" l="1"/>
  <c r="H841" i="1" s="1"/>
  <c r="Z842" i="1"/>
  <c r="A838" i="1"/>
  <c r="B837" i="1"/>
  <c r="F834" i="1"/>
  <c r="I834" i="1" s="1"/>
  <c r="J815" i="1"/>
  <c r="AB842" i="1" l="1"/>
  <c r="H842" i="1" s="1"/>
  <c r="Z843" i="1"/>
  <c r="AB843" i="1" s="1"/>
  <c r="A839" i="1"/>
  <c r="B838" i="1"/>
  <c r="F835" i="1"/>
  <c r="I835" i="1" s="1"/>
  <c r="J816" i="1"/>
  <c r="H843" i="1" l="1"/>
  <c r="Z844" i="1"/>
  <c r="A840" i="1"/>
  <c r="B839" i="1"/>
  <c r="F836" i="1"/>
  <c r="I836" i="1" s="1"/>
  <c r="J817" i="1"/>
  <c r="AB844" i="1" l="1"/>
  <c r="H844" i="1" s="1"/>
  <c r="Z845" i="1"/>
  <c r="A841" i="1"/>
  <c r="B840" i="1"/>
  <c r="F837" i="1"/>
  <c r="I837" i="1" s="1"/>
  <c r="J818" i="1"/>
  <c r="AB845" i="1" l="1"/>
  <c r="H845" i="1" s="1"/>
  <c r="Z846" i="1"/>
  <c r="A842" i="1"/>
  <c r="B841" i="1"/>
  <c r="F838" i="1"/>
  <c r="I838" i="1" s="1"/>
  <c r="J819" i="1"/>
  <c r="AB846" i="1" l="1"/>
  <c r="H846" i="1" s="1"/>
  <c r="Z847" i="1"/>
  <c r="A843" i="1"/>
  <c r="B842" i="1"/>
  <c r="F839" i="1"/>
  <c r="I839" i="1" s="1"/>
  <c r="J820" i="1"/>
  <c r="AB847" i="1" l="1"/>
  <c r="H847" i="1" s="1"/>
  <c r="Z848" i="1"/>
  <c r="A844" i="1"/>
  <c r="B843" i="1"/>
  <c r="F840" i="1"/>
  <c r="I840" i="1" s="1"/>
  <c r="J821" i="1"/>
  <c r="AB848" i="1" l="1"/>
  <c r="H848" i="1" s="1"/>
  <c r="Z849" i="1"/>
  <c r="AB849" i="1" s="1"/>
  <c r="A845" i="1"/>
  <c r="B844" i="1"/>
  <c r="F841" i="1"/>
  <c r="I841" i="1" s="1"/>
  <c r="J822" i="1"/>
  <c r="H849" i="1" l="1"/>
  <c r="Z850" i="1"/>
  <c r="A846" i="1"/>
  <c r="B845" i="1"/>
  <c r="F842" i="1"/>
  <c r="I842" i="1" s="1"/>
  <c r="J823" i="1"/>
  <c r="AB850" i="1" l="1"/>
  <c r="H850" i="1" s="1"/>
  <c r="Z851" i="1"/>
  <c r="A847" i="1"/>
  <c r="B846" i="1"/>
  <c r="F843" i="1"/>
  <c r="I843" i="1" s="1"/>
  <c r="J824" i="1"/>
  <c r="AB851" i="1" l="1"/>
  <c r="H851" i="1" s="1"/>
  <c r="Z852" i="1"/>
  <c r="AB852" i="1" s="1"/>
  <c r="A848" i="1"/>
  <c r="B847" i="1"/>
  <c r="F844" i="1"/>
  <c r="I844" i="1" s="1"/>
  <c r="J825" i="1"/>
  <c r="H852" i="1" l="1"/>
  <c r="Z853" i="1"/>
  <c r="A849" i="1"/>
  <c r="B848" i="1"/>
  <c r="F845" i="1"/>
  <c r="I845" i="1" s="1"/>
  <c r="J826" i="1"/>
  <c r="AB853" i="1" l="1"/>
  <c r="H853" i="1" s="1"/>
  <c r="Z854" i="1"/>
  <c r="A850" i="1"/>
  <c r="B849" i="1"/>
  <c r="F846" i="1"/>
  <c r="I846" i="1" s="1"/>
  <c r="J827" i="1"/>
  <c r="AB854" i="1" l="1"/>
  <c r="H854" i="1" s="1"/>
  <c r="Z855" i="1"/>
  <c r="A851" i="1"/>
  <c r="B850" i="1"/>
  <c r="F847" i="1"/>
  <c r="I847" i="1" s="1"/>
  <c r="J828" i="1"/>
  <c r="AB855" i="1" l="1"/>
  <c r="H855" i="1" s="1"/>
  <c r="Z856" i="1"/>
  <c r="AB856" i="1" s="1"/>
  <c r="A852" i="1"/>
  <c r="B851" i="1"/>
  <c r="F848" i="1"/>
  <c r="I848" i="1" s="1"/>
  <c r="J829" i="1"/>
  <c r="Z857" i="1" l="1"/>
  <c r="H856" i="1"/>
  <c r="A853" i="1"/>
  <c r="B852" i="1"/>
  <c r="F849" i="1"/>
  <c r="I849" i="1" s="1"/>
  <c r="J830" i="1"/>
  <c r="AB857" i="1" l="1"/>
  <c r="H857" i="1" s="1"/>
  <c r="Z858" i="1"/>
  <c r="A854" i="1"/>
  <c r="B853" i="1"/>
  <c r="F850" i="1"/>
  <c r="I850" i="1" s="1"/>
  <c r="J831" i="1"/>
  <c r="AB858" i="1" l="1"/>
  <c r="H858" i="1" s="1"/>
  <c r="Z859" i="1"/>
  <c r="A855" i="1"/>
  <c r="B854" i="1"/>
  <c r="F851" i="1"/>
  <c r="I851" i="1" s="1"/>
  <c r="J832" i="1"/>
  <c r="AB859" i="1" l="1"/>
  <c r="H859" i="1" s="1"/>
  <c r="Z860" i="1"/>
  <c r="AB860" i="1" s="1"/>
  <c r="A856" i="1"/>
  <c r="B855" i="1"/>
  <c r="F852" i="1"/>
  <c r="I852" i="1" s="1"/>
  <c r="J833" i="1"/>
  <c r="Z861" i="1" l="1"/>
  <c r="AB861" i="1" s="1"/>
  <c r="H860" i="1"/>
  <c r="A857" i="1"/>
  <c r="B856" i="1"/>
  <c r="F853" i="1"/>
  <c r="I853" i="1" s="1"/>
  <c r="J834" i="1"/>
  <c r="H861" i="1" l="1"/>
  <c r="Z862" i="1"/>
  <c r="AB862" i="1" s="1"/>
  <c r="A858" i="1"/>
  <c r="B857" i="1"/>
  <c r="F854" i="1"/>
  <c r="I854" i="1" s="1"/>
  <c r="J835" i="1"/>
  <c r="H862" i="1" l="1"/>
  <c r="Z863" i="1"/>
  <c r="AB863" i="1" s="1"/>
  <c r="A859" i="1"/>
  <c r="B858" i="1"/>
  <c r="F855" i="1"/>
  <c r="I855" i="1" s="1"/>
  <c r="J836" i="1"/>
  <c r="H863" i="1" l="1"/>
  <c r="Z864" i="1"/>
  <c r="A860" i="1"/>
  <c r="B859" i="1"/>
  <c r="F856" i="1"/>
  <c r="I856" i="1" s="1"/>
  <c r="J837" i="1"/>
  <c r="AB864" i="1" l="1"/>
  <c r="H864" i="1" s="1"/>
  <c r="Z865" i="1"/>
  <c r="AB865" i="1" s="1"/>
  <c r="A861" i="1"/>
  <c r="B860" i="1"/>
  <c r="F857" i="1"/>
  <c r="I857" i="1" s="1"/>
  <c r="J838" i="1"/>
  <c r="H865" i="1" l="1"/>
  <c r="Z866" i="1"/>
  <c r="A862" i="1"/>
  <c r="B861" i="1"/>
  <c r="F858" i="1"/>
  <c r="I858" i="1" s="1"/>
  <c r="J839" i="1"/>
  <c r="AB866" i="1" l="1"/>
  <c r="H866" i="1" s="1"/>
  <c r="Z867" i="1"/>
  <c r="AB867" i="1" s="1"/>
  <c r="A863" i="1"/>
  <c r="B862" i="1"/>
  <c r="F859" i="1"/>
  <c r="I859" i="1" s="1"/>
  <c r="J840" i="1"/>
  <c r="H867" i="1" l="1"/>
  <c r="Z868" i="1"/>
  <c r="A864" i="1"/>
  <c r="B863" i="1"/>
  <c r="F860" i="1"/>
  <c r="I860" i="1" s="1"/>
  <c r="J841" i="1"/>
  <c r="AB868" i="1" l="1"/>
  <c r="H868" i="1" s="1"/>
  <c r="Z869" i="1"/>
  <c r="A865" i="1"/>
  <c r="B864" i="1"/>
  <c r="F861" i="1"/>
  <c r="I861" i="1" s="1"/>
  <c r="J842" i="1"/>
  <c r="AB869" i="1" l="1"/>
  <c r="H869" i="1" s="1"/>
  <c r="Z870" i="1"/>
  <c r="A866" i="1"/>
  <c r="B865" i="1"/>
  <c r="F862" i="1"/>
  <c r="I862" i="1" s="1"/>
  <c r="J843" i="1"/>
  <c r="AB870" i="1" l="1"/>
  <c r="H870" i="1" s="1"/>
  <c r="Z871" i="1"/>
  <c r="A867" i="1"/>
  <c r="B866" i="1"/>
  <c r="F863" i="1"/>
  <c r="I863" i="1" s="1"/>
  <c r="J844" i="1"/>
  <c r="AB871" i="1" l="1"/>
  <c r="H871" i="1" s="1"/>
  <c r="Z872" i="1"/>
  <c r="A868" i="1"/>
  <c r="B867" i="1"/>
  <c r="F864" i="1"/>
  <c r="I864" i="1" s="1"/>
  <c r="J845" i="1"/>
  <c r="AB872" i="1" l="1"/>
  <c r="H872" i="1" s="1"/>
  <c r="Z873" i="1"/>
  <c r="A869" i="1"/>
  <c r="B868" i="1"/>
  <c r="F865" i="1"/>
  <c r="I865" i="1" s="1"/>
  <c r="J846" i="1"/>
  <c r="AB873" i="1" l="1"/>
  <c r="H873" i="1" s="1"/>
  <c r="Z874" i="1"/>
  <c r="A870" i="1"/>
  <c r="B869" i="1"/>
  <c r="F866" i="1"/>
  <c r="I866" i="1" s="1"/>
  <c r="J847" i="1"/>
  <c r="AB874" i="1" l="1"/>
  <c r="H874" i="1" s="1"/>
  <c r="Z875" i="1"/>
  <c r="A871" i="1"/>
  <c r="B870" i="1"/>
  <c r="F867" i="1"/>
  <c r="I867" i="1" s="1"/>
  <c r="J848" i="1"/>
  <c r="AB875" i="1" l="1"/>
  <c r="H875" i="1" s="1"/>
  <c r="Z876" i="1"/>
  <c r="A872" i="1"/>
  <c r="B871" i="1"/>
  <c r="F868" i="1"/>
  <c r="I868" i="1" s="1"/>
  <c r="J849" i="1"/>
  <c r="AB876" i="1" l="1"/>
  <c r="H876" i="1" s="1"/>
  <c r="Z877" i="1"/>
  <c r="A873" i="1"/>
  <c r="B872" i="1"/>
  <c r="F869" i="1"/>
  <c r="I869" i="1" s="1"/>
  <c r="J850" i="1"/>
  <c r="AB877" i="1" l="1"/>
  <c r="H877" i="1" s="1"/>
  <c r="Z878" i="1"/>
  <c r="A874" i="1"/>
  <c r="B873" i="1"/>
  <c r="F870" i="1"/>
  <c r="I870" i="1" s="1"/>
  <c r="J851" i="1"/>
  <c r="AB878" i="1" l="1"/>
  <c r="H878" i="1" s="1"/>
  <c r="Z879" i="1"/>
  <c r="A875" i="1"/>
  <c r="B874" i="1"/>
  <c r="F871" i="1"/>
  <c r="I871" i="1" s="1"/>
  <c r="J852" i="1"/>
  <c r="AB879" i="1" l="1"/>
  <c r="H879" i="1" s="1"/>
  <c r="Z880" i="1"/>
  <c r="A876" i="1"/>
  <c r="B875" i="1"/>
  <c r="F872" i="1"/>
  <c r="I872" i="1" s="1"/>
  <c r="J853" i="1"/>
  <c r="AB880" i="1" l="1"/>
  <c r="H880" i="1" s="1"/>
  <c r="Z881" i="1"/>
  <c r="A877" i="1"/>
  <c r="B876" i="1"/>
  <c r="F873" i="1"/>
  <c r="I873" i="1" s="1"/>
  <c r="J854" i="1"/>
  <c r="AB881" i="1" l="1"/>
  <c r="H881" i="1" s="1"/>
  <c r="Z882" i="1"/>
  <c r="A878" i="1"/>
  <c r="B877" i="1"/>
  <c r="F874" i="1"/>
  <c r="I874" i="1" s="1"/>
  <c r="J855" i="1"/>
  <c r="AB882" i="1" l="1"/>
  <c r="H882" i="1" s="1"/>
  <c r="Z883" i="1"/>
  <c r="A879" i="1"/>
  <c r="B878" i="1"/>
  <c r="F875" i="1"/>
  <c r="I875" i="1" s="1"/>
  <c r="J856" i="1"/>
  <c r="AB883" i="1" l="1"/>
  <c r="H883" i="1" s="1"/>
  <c r="Z884" i="1"/>
  <c r="A880" i="1"/>
  <c r="B879" i="1"/>
  <c r="F876" i="1"/>
  <c r="I876" i="1" s="1"/>
  <c r="J857" i="1"/>
  <c r="AB884" i="1" l="1"/>
  <c r="H884" i="1" s="1"/>
  <c r="Z885" i="1"/>
  <c r="A881" i="1"/>
  <c r="B880" i="1"/>
  <c r="F877" i="1"/>
  <c r="I877" i="1" s="1"/>
  <c r="J858" i="1"/>
  <c r="AB885" i="1" l="1"/>
  <c r="H885" i="1" s="1"/>
  <c r="Z886" i="1"/>
  <c r="A882" i="1"/>
  <c r="B881" i="1"/>
  <c r="F878" i="1"/>
  <c r="I878" i="1" s="1"/>
  <c r="J859" i="1"/>
  <c r="AB886" i="1" l="1"/>
  <c r="H886" i="1" s="1"/>
  <c r="Z887" i="1"/>
  <c r="A883" i="1"/>
  <c r="B882" i="1"/>
  <c r="F879" i="1"/>
  <c r="I879" i="1" s="1"/>
  <c r="J860" i="1"/>
  <c r="AB887" i="1" l="1"/>
  <c r="H887" i="1" s="1"/>
  <c r="Z888" i="1"/>
  <c r="A884" i="1"/>
  <c r="B883" i="1"/>
  <c r="F880" i="1"/>
  <c r="I880" i="1" s="1"/>
  <c r="J861" i="1"/>
  <c r="AB888" i="1" l="1"/>
  <c r="H888" i="1" s="1"/>
  <c r="Z889" i="1"/>
  <c r="A885" i="1"/>
  <c r="B884" i="1"/>
  <c r="F881" i="1"/>
  <c r="I881" i="1" s="1"/>
  <c r="J862" i="1"/>
  <c r="AB889" i="1" l="1"/>
  <c r="H889" i="1" s="1"/>
  <c r="Z890" i="1"/>
  <c r="A886" i="1"/>
  <c r="B885" i="1"/>
  <c r="F882" i="1"/>
  <c r="I882" i="1" s="1"/>
  <c r="J863" i="1"/>
  <c r="AB890" i="1" l="1"/>
  <c r="H890" i="1" s="1"/>
  <c r="Z891" i="1"/>
  <c r="A887" i="1"/>
  <c r="B886" i="1"/>
  <c r="F883" i="1"/>
  <c r="I883" i="1" s="1"/>
  <c r="J864" i="1"/>
  <c r="AB891" i="1" l="1"/>
  <c r="H891" i="1" s="1"/>
  <c r="Z892" i="1"/>
  <c r="A888" i="1"/>
  <c r="B887" i="1"/>
  <c r="F884" i="1"/>
  <c r="I884" i="1" s="1"/>
  <c r="J865" i="1"/>
  <c r="AB892" i="1" l="1"/>
  <c r="H892" i="1" s="1"/>
  <c r="Z893" i="1"/>
  <c r="A889" i="1"/>
  <c r="B888" i="1"/>
  <c r="F885" i="1"/>
  <c r="I885" i="1" s="1"/>
  <c r="J866" i="1"/>
  <c r="AB893" i="1" l="1"/>
  <c r="H893" i="1" s="1"/>
  <c r="Z894" i="1"/>
  <c r="A890" i="1"/>
  <c r="B889" i="1"/>
  <c r="F886" i="1"/>
  <c r="I886" i="1" s="1"/>
  <c r="J867" i="1"/>
  <c r="AB894" i="1" l="1"/>
  <c r="H894" i="1" s="1"/>
  <c r="Z895" i="1"/>
  <c r="A891" i="1"/>
  <c r="B890" i="1"/>
  <c r="F887" i="1"/>
  <c r="I887" i="1" s="1"/>
  <c r="J868" i="1"/>
  <c r="AB895" i="1" l="1"/>
  <c r="H895" i="1" s="1"/>
  <c r="Z896" i="1"/>
  <c r="AB896" i="1" s="1"/>
  <c r="A892" i="1"/>
  <c r="B891" i="1"/>
  <c r="F888" i="1"/>
  <c r="I888" i="1" s="1"/>
  <c r="J869" i="1"/>
  <c r="H896" i="1" l="1"/>
  <c r="Z897" i="1"/>
  <c r="A893" i="1"/>
  <c r="B892" i="1"/>
  <c r="F889" i="1"/>
  <c r="I889" i="1" s="1"/>
  <c r="J870" i="1"/>
  <c r="AB897" i="1" l="1"/>
  <c r="H897" i="1" s="1"/>
  <c r="Z898" i="1"/>
  <c r="A894" i="1"/>
  <c r="B893" i="1"/>
  <c r="F890" i="1"/>
  <c r="I890" i="1" s="1"/>
  <c r="J871" i="1"/>
  <c r="AB898" i="1" l="1"/>
  <c r="H898" i="1" s="1"/>
  <c r="Z899" i="1"/>
  <c r="A895" i="1"/>
  <c r="B894" i="1"/>
  <c r="F891" i="1"/>
  <c r="I891" i="1" s="1"/>
  <c r="J872" i="1"/>
  <c r="AB899" i="1" l="1"/>
  <c r="H899" i="1" s="1"/>
  <c r="Z900" i="1"/>
  <c r="A896" i="1"/>
  <c r="B895" i="1"/>
  <c r="F892" i="1"/>
  <c r="I892" i="1" s="1"/>
  <c r="J873" i="1"/>
  <c r="AB900" i="1" l="1"/>
  <c r="H900" i="1" s="1"/>
  <c r="Z901" i="1"/>
  <c r="AB901" i="1" s="1"/>
  <c r="A897" i="1"/>
  <c r="B896" i="1"/>
  <c r="F893" i="1"/>
  <c r="I893" i="1" s="1"/>
  <c r="J874" i="1"/>
  <c r="H901" i="1" l="1"/>
  <c r="Z902" i="1"/>
  <c r="A898" i="1"/>
  <c r="B897" i="1"/>
  <c r="F894" i="1"/>
  <c r="I894" i="1" s="1"/>
  <c r="J875" i="1"/>
  <c r="AB902" i="1" l="1"/>
  <c r="H902" i="1" s="1"/>
  <c r="Z903" i="1"/>
  <c r="A899" i="1"/>
  <c r="B898" i="1"/>
  <c r="F895" i="1"/>
  <c r="I895" i="1" s="1"/>
  <c r="J876" i="1"/>
  <c r="AB903" i="1" l="1"/>
  <c r="H903" i="1" s="1"/>
  <c r="Z904" i="1"/>
  <c r="A900" i="1"/>
  <c r="B899" i="1"/>
  <c r="F896" i="1"/>
  <c r="I896" i="1" s="1"/>
  <c r="J877" i="1"/>
  <c r="AB904" i="1" l="1"/>
  <c r="H904" i="1" s="1"/>
  <c r="Z905" i="1"/>
  <c r="A901" i="1"/>
  <c r="B900" i="1"/>
  <c r="F897" i="1"/>
  <c r="I897" i="1" s="1"/>
  <c r="J878" i="1"/>
  <c r="AB905" i="1" l="1"/>
  <c r="H905" i="1" s="1"/>
  <c r="Z906" i="1"/>
  <c r="A902" i="1"/>
  <c r="B901" i="1"/>
  <c r="F898" i="1"/>
  <c r="I898" i="1" s="1"/>
  <c r="J879" i="1"/>
  <c r="AB906" i="1" l="1"/>
  <c r="H906" i="1" s="1"/>
  <c r="Z907" i="1"/>
  <c r="A903" i="1"/>
  <c r="B902" i="1"/>
  <c r="F899" i="1"/>
  <c r="I899" i="1" s="1"/>
  <c r="J880" i="1"/>
  <c r="AB907" i="1" l="1"/>
  <c r="H907" i="1" s="1"/>
  <c r="Z908" i="1"/>
  <c r="A904" i="1"/>
  <c r="B903" i="1"/>
  <c r="F900" i="1"/>
  <c r="I900" i="1" s="1"/>
  <c r="J881" i="1"/>
  <c r="AB908" i="1" l="1"/>
  <c r="H908" i="1" s="1"/>
  <c r="Z909" i="1"/>
  <c r="A905" i="1"/>
  <c r="B904" i="1"/>
  <c r="F901" i="1"/>
  <c r="I901" i="1" s="1"/>
  <c r="J882" i="1"/>
  <c r="AB909" i="1" l="1"/>
  <c r="H909" i="1" s="1"/>
  <c r="Z910" i="1"/>
  <c r="AB910" i="1" s="1"/>
  <c r="A906" i="1"/>
  <c r="B905" i="1"/>
  <c r="F902" i="1"/>
  <c r="I902" i="1" s="1"/>
  <c r="J883" i="1"/>
  <c r="H910" i="1" l="1"/>
  <c r="Z911" i="1"/>
  <c r="A907" i="1"/>
  <c r="B906" i="1"/>
  <c r="F903" i="1"/>
  <c r="I903" i="1" s="1"/>
  <c r="J884" i="1"/>
  <c r="AB911" i="1" l="1"/>
  <c r="H911" i="1" s="1"/>
  <c r="Z912" i="1"/>
  <c r="A908" i="1"/>
  <c r="B907" i="1"/>
  <c r="F904" i="1"/>
  <c r="I904" i="1" s="1"/>
  <c r="J885" i="1"/>
  <c r="AB912" i="1" l="1"/>
  <c r="H912" i="1" s="1"/>
  <c r="Z913" i="1"/>
  <c r="A909" i="1"/>
  <c r="B908" i="1"/>
  <c r="F905" i="1"/>
  <c r="I905" i="1" s="1"/>
  <c r="J886" i="1"/>
  <c r="AB913" i="1" l="1"/>
  <c r="H913" i="1" s="1"/>
  <c r="Z914" i="1"/>
  <c r="A910" i="1"/>
  <c r="B909" i="1"/>
  <c r="F906" i="1"/>
  <c r="I906" i="1" s="1"/>
  <c r="J887" i="1"/>
  <c r="AB914" i="1" l="1"/>
  <c r="H914" i="1" s="1"/>
  <c r="Z915" i="1"/>
  <c r="A911" i="1"/>
  <c r="B910" i="1"/>
  <c r="F907" i="1"/>
  <c r="I907" i="1" s="1"/>
  <c r="J888" i="1"/>
  <c r="AB915" i="1" l="1"/>
  <c r="H915" i="1" s="1"/>
  <c r="Z916" i="1"/>
  <c r="A912" i="1"/>
  <c r="B911" i="1"/>
  <c r="F908" i="1"/>
  <c r="I908" i="1" s="1"/>
  <c r="J889" i="1"/>
  <c r="AB916" i="1" l="1"/>
  <c r="H916" i="1" s="1"/>
  <c r="Z917" i="1"/>
  <c r="AB917" i="1" s="1"/>
  <c r="A913" i="1"/>
  <c r="B912" i="1"/>
  <c r="F909" i="1"/>
  <c r="I909" i="1" s="1"/>
  <c r="J890" i="1"/>
  <c r="H917" i="1" l="1"/>
  <c r="Z918" i="1"/>
  <c r="A914" i="1"/>
  <c r="B913" i="1"/>
  <c r="F910" i="1"/>
  <c r="I910" i="1" s="1"/>
  <c r="J891" i="1"/>
  <c r="AB918" i="1" l="1"/>
  <c r="H918" i="1" s="1"/>
  <c r="Z919" i="1"/>
  <c r="A915" i="1"/>
  <c r="B914" i="1"/>
  <c r="F911" i="1"/>
  <c r="I911" i="1" s="1"/>
  <c r="J892" i="1"/>
  <c r="AB919" i="1" l="1"/>
  <c r="H919" i="1" s="1"/>
  <c r="Z920" i="1"/>
  <c r="AB920" i="1" s="1"/>
  <c r="A916" i="1"/>
  <c r="B915" i="1"/>
  <c r="F912" i="1"/>
  <c r="I912" i="1" s="1"/>
  <c r="J893" i="1"/>
  <c r="H920" i="1" l="1"/>
  <c r="Z921" i="1"/>
  <c r="A917" i="1"/>
  <c r="B916" i="1"/>
  <c r="F913" i="1"/>
  <c r="I913" i="1" s="1"/>
  <c r="J894" i="1"/>
  <c r="AB921" i="1" l="1"/>
  <c r="H921" i="1" s="1"/>
  <c r="Z922" i="1"/>
  <c r="A918" i="1"/>
  <c r="B917" i="1"/>
  <c r="F914" i="1"/>
  <c r="I914" i="1" s="1"/>
  <c r="J895" i="1"/>
  <c r="AB922" i="1" l="1"/>
  <c r="H922" i="1" s="1"/>
  <c r="Z923" i="1"/>
  <c r="A919" i="1"/>
  <c r="B918" i="1"/>
  <c r="F915" i="1"/>
  <c r="I915" i="1" s="1"/>
  <c r="J896" i="1"/>
  <c r="AB923" i="1" l="1"/>
  <c r="H923" i="1" s="1"/>
  <c r="Z924" i="1"/>
  <c r="A920" i="1"/>
  <c r="B919" i="1"/>
  <c r="F916" i="1"/>
  <c r="I916" i="1" s="1"/>
  <c r="J897" i="1"/>
  <c r="AB924" i="1" l="1"/>
  <c r="H924" i="1" s="1"/>
  <c r="Z925" i="1"/>
  <c r="A921" i="1"/>
  <c r="B920" i="1"/>
  <c r="F917" i="1"/>
  <c r="I917" i="1" s="1"/>
  <c r="J898" i="1"/>
  <c r="AB925" i="1" l="1"/>
  <c r="H925" i="1" s="1"/>
  <c r="Z926" i="1"/>
  <c r="A922" i="1"/>
  <c r="B921" i="1"/>
  <c r="F918" i="1"/>
  <c r="I918" i="1" s="1"/>
  <c r="J899" i="1"/>
  <c r="AB926" i="1" l="1"/>
  <c r="H926" i="1" s="1"/>
  <c r="Z927" i="1"/>
  <c r="A923" i="1"/>
  <c r="B922" i="1"/>
  <c r="F919" i="1"/>
  <c r="I919" i="1" s="1"/>
  <c r="J900" i="1"/>
  <c r="AB927" i="1" l="1"/>
  <c r="H927" i="1" s="1"/>
  <c r="Z928" i="1"/>
  <c r="AB928" i="1" s="1"/>
  <c r="A924" i="1"/>
  <c r="B923" i="1"/>
  <c r="F920" i="1"/>
  <c r="I920" i="1" s="1"/>
  <c r="J901" i="1"/>
  <c r="H928" i="1" l="1"/>
  <c r="Z929" i="1"/>
  <c r="A925" i="1"/>
  <c r="B924" i="1"/>
  <c r="F921" i="1"/>
  <c r="I921" i="1" s="1"/>
  <c r="J902" i="1"/>
  <c r="AB929" i="1" l="1"/>
  <c r="H929" i="1" s="1"/>
  <c r="Z930" i="1"/>
  <c r="A926" i="1"/>
  <c r="B925" i="1"/>
  <c r="F922" i="1"/>
  <c r="I922" i="1" s="1"/>
  <c r="J903" i="1"/>
  <c r="AB930" i="1" l="1"/>
  <c r="H930" i="1" s="1"/>
  <c r="Z931" i="1"/>
  <c r="A927" i="1"/>
  <c r="B926" i="1"/>
  <c r="F923" i="1"/>
  <c r="I923" i="1" s="1"/>
  <c r="J904" i="1"/>
  <c r="AB931" i="1" l="1"/>
  <c r="H931" i="1" s="1"/>
  <c r="Z932" i="1"/>
  <c r="A928" i="1"/>
  <c r="B927" i="1"/>
  <c r="F924" i="1"/>
  <c r="I924" i="1" s="1"/>
  <c r="J905" i="1"/>
  <c r="AB932" i="1" l="1"/>
  <c r="H932" i="1" s="1"/>
  <c r="Z933" i="1"/>
  <c r="AB933" i="1" s="1"/>
  <c r="A929" i="1"/>
  <c r="B928" i="1"/>
  <c r="F925" i="1"/>
  <c r="I925" i="1" s="1"/>
  <c r="J906" i="1"/>
  <c r="H933" i="1" l="1"/>
  <c r="Z934" i="1"/>
  <c r="A930" i="1"/>
  <c r="B929" i="1"/>
  <c r="F926" i="1"/>
  <c r="I926" i="1" s="1"/>
  <c r="J907" i="1"/>
  <c r="AB934" i="1" l="1"/>
  <c r="H934" i="1" s="1"/>
  <c r="Z935" i="1"/>
  <c r="AB935" i="1" s="1"/>
  <c r="A931" i="1"/>
  <c r="B930" i="1"/>
  <c r="F927" i="1"/>
  <c r="I927" i="1" s="1"/>
  <c r="J908" i="1"/>
  <c r="H935" i="1" l="1"/>
  <c r="Z936" i="1"/>
  <c r="A932" i="1"/>
  <c r="B931" i="1"/>
  <c r="F928" i="1"/>
  <c r="I928" i="1" s="1"/>
  <c r="J909" i="1"/>
  <c r="AB936" i="1" l="1"/>
  <c r="H936" i="1" s="1"/>
  <c r="Z937" i="1"/>
  <c r="A933" i="1"/>
  <c r="B932" i="1"/>
  <c r="F929" i="1"/>
  <c r="I929" i="1" s="1"/>
  <c r="J910" i="1"/>
  <c r="AB937" i="1" l="1"/>
  <c r="H937" i="1" s="1"/>
  <c r="Z938" i="1"/>
  <c r="A934" i="1"/>
  <c r="B933" i="1"/>
  <c r="F930" i="1"/>
  <c r="I930" i="1" s="1"/>
  <c r="J911" i="1"/>
  <c r="AB938" i="1" l="1"/>
  <c r="H938" i="1" s="1"/>
  <c r="Z939" i="1"/>
  <c r="A935" i="1"/>
  <c r="B934" i="1"/>
  <c r="F931" i="1"/>
  <c r="I931" i="1" s="1"/>
  <c r="J912" i="1"/>
  <c r="AB939" i="1" l="1"/>
  <c r="H939" i="1" s="1"/>
  <c r="Z940" i="1"/>
  <c r="A936" i="1"/>
  <c r="B935" i="1"/>
  <c r="F932" i="1"/>
  <c r="I932" i="1" s="1"/>
  <c r="J913" i="1"/>
  <c r="AB940" i="1" l="1"/>
  <c r="H940" i="1" s="1"/>
  <c r="Z941" i="1"/>
  <c r="AB941" i="1" s="1"/>
  <c r="A937" i="1"/>
  <c r="B936" i="1"/>
  <c r="F933" i="1"/>
  <c r="I933" i="1" s="1"/>
  <c r="J914" i="1"/>
  <c r="H941" i="1" l="1"/>
  <c r="Z942" i="1"/>
  <c r="A938" i="1"/>
  <c r="B937" i="1"/>
  <c r="F934" i="1"/>
  <c r="I934" i="1" s="1"/>
  <c r="J915" i="1"/>
  <c r="AB942" i="1" l="1"/>
  <c r="H942" i="1" s="1"/>
  <c r="Z943" i="1"/>
  <c r="A939" i="1"/>
  <c r="B938" i="1"/>
  <c r="F935" i="1"/>
  <c r="I935" i="1" s="1"/>
  <c r="J916" i="1"/>
  <c r="AB943" i="1" l="1"/>
  <c r="H943" i="1" s="1"/>
  <c r="Z944" i="1"/>
  <c r="AB944" i="1" s="1"/>
  <c r="A940" i="1"/>
  <c r="B939" i="1"/>
  <c r="F936" i="1"/>
  <c r="I936" i="1" s="1"/>
  <c r="J917" i="1"/>
  <c r="H944" i="1" l="1"/>
  <c r="Z945" i="1"/>
  <c r="A941" i="1"/>
  <c r="B940" i="1"/>
  <c r="F937" i="1"/>
  <c r="I937" i="1" s="1"/>
  <c r="J918" i="1"/>
  <c r="AB945" i="1" l="1"/>
  <c r="H945" i="1" s="1"/>
  <c r="Z946" i="1"/>
  <c r="A942" i="1"/>
  <c r="B941" i="1"/>
  <c r="F938" i="1"/>
  <c r="I938" i="1" s="1"/>
  <c r="J919" i="1"/>
  <c r="AB946" i="1" l="1"/>
  <c r="H946" i="1" s="1"/>
  <c r="Z947" i="1"/>
  <c r="A943" i="1"/>
  <c r="B942" i="1"/>
  <c r="F939" i="1"/>
  <c r="I939" i="1" s="1"/>
  <c r="J920" i="1"/>
  <c r="AB947" i="1" l="1"/>
  <c r="H947" i="1" s="1"/>
  <c r="Z948" i="1"/>
  <c r="A944" i="1"/>
  <c r="B943" i="1"/>
  <c r="F940" i="1"/>
  <c r="I940" i="1" s="1"/>
  <c r="J921" i="1"/>
  <c r="AB948" i="1" l="1"/>
  <c r="H948" i="1" s="1"/>
  <c r="Z949" i="1"/>
  <c r="A945" i="1"/>
  <c r="B944" i="1"/>
  <c r="F941" i="1"/>
  <c r="I941" i="1" s="1"/>
  <c r="J922" i="1"/>
  <c r="AB949" i="1" l="1"/>
  <c r="H949" i="1" s="1"/>
  <c r="Z950" i="1"/>
  <c r="A946" i="1"/>
  <c r="B945" i="1"/>
  <c r="F942" i="1"/>
  <c r="I942" i="1" s="1"/>
  <c r="J923" i="1"/>
  <c r="AB950" i="1" l="1"/>
  <c r="H950" i="1" s="1"/>
  <c r="Z951" i="1"/>
  <c r="A947" i="1"/>
  <c r="B946" i="1"/>
  <c r="F943" i="1"/>
  <c r="I943" i="1" s="1"/>
  <c r="J924" i="1"/>
  <c r="AB951" i="1" l="1"/>
  <c r="H951" i="1" s="1"/>
  <c r="Z952" i="1"/>
  <c r="A948" i="1"/>
  <c r="B947" i="1"/>
  <c r="F944" i="1"/>
  <c r="I944" i="1" s="1"/>
  <c r="J925" i="1"/>
  <c r="AB952" i="1" l="1"/>
  <c r="H952" i="1" s="1"/>
  <c r="Z953" i="1"/>
  <c r="A949" i="1"/>
  <c r="B948" i="1"/>
  <c r="F945" i="1"/>
  <c r="I945" i="1" s="1"/>
  <c r="J926" i="1"/>
  <c r="AB953" i="1" l="1"/>
  <c r="H953" i="1" s="1"/>
  <c r="Z954" i="1"/>
  <c r="A950" i="1"/>
  <c r="B949" i="1"/>
  <c r="F946" i="1"/>
  <c r="I946" i="1" s="1"/>
  <c r="J927" i="1"/>
  <c r="AB954" i="1" l="1"/>
  <c r="H954" i="1" s="1"/>
  <c r="Z955" i="1"/>
  <c r="A951" i="1"/>
  <c r="B950" i="1"/>
  <c r="F947" i="1"/>
  <c r="I947" i="1" s="1"/>
  <c r="J928" i="1"/>
  <c r="AB955" i="1" l="1"/>
  <c r="H955" i="1" s="1"/>
  <c r="Z956" i="1"/>
  <c r="A952" i="1"/>
  <c r="B951" i="1"/>
  <c r="F948" i="1"/>
  <c r="I948" i="1" s="1"/>
  <c r="J929" i="1"/>
  <c r="AB956" i="1" l="1"/>
  <c r="H956" i="1" s="1"/>
  <c r="Z957" i="1"/>
  <c r="A953" i="1"/>
  <c r="B952" i="1"/>
  <c r="F949" i="1"/>
  <c r="I949" i="1" s="1"/>
  <c r="J930" i="1"/>
  <c r="AB957" i="1" l="1"/>
  <c r="H957" i="1" s="1"/>
  <c r="Z958" i="1"/>
  <c r="A954" i="1"/>
  <c r="B953" i="1"/>
  <c r="F950" i="1"/>
  <c r="I950" i="1" s="1"/>
  <c r="J931" i="1"/>
  <c r="AB958" i="1" l="1"/>
  <c r="H958" i="1" s="1"/>
  <c r="Z959" i="1"/>
  <c r="AB959" i="1" s="1"/>
  <c r="A955" i="1"/>
  <c r="B954" i="1"/>
  <c r="F951" i="1"/>
  <c r="I951" i="1" s="1"/>
  <c r="J932" i="1"/>
  <c r="H959" i="1" l="1"/>
  <c r="Z960" i="1"/>
  <c r="A956" i="1"/>
  <c r="B955" i="1"/>
  <c r="F952" i="1"/>
  <c r="I952" i="1" s="1"/>
  <c r="J933" i="1"/>
  <c r="AB960" i="1" l="1"/>
  <c r="H960" i="1" s="1"/>
  <c r="Z961" i="1"/>
  <c r="A957" i="1"/>
  <c r="B956" i="1"/>
  <c r="F953" i="1"/>
  <c r="I953" i="1" s="1"/>
  <c r="J934" i="1"/>
  <c r="AB961" i="1" l="1"/>
  <c r="H961" i="1" s="1"/>
  <c r="Z962" i="1"/>
  <c r="A958" i="1"/>
  <c r="B957" i="1"/>
  <c r="F954" i="1"/>
  <c r="I954" i="1" s="1"/>
  <c r="J935" i="1"/>
  <c r="AB962" i="1" l="1"/>
  <c r="H962" i="1" s="1"/>
  <c r="Z963" i="1"/>
  <c r="A959" i="1"/>
  <c r="B958" i="1"/>
  <c r="F955" i="1"/>
  <c r="I955" i="1" s="1"/>
  <c r="J936" i="1"/>
  <c r="AB963" i="1" l="1"/>
  <c r="H963" i="1" s="1"/>
  <c r="Z964" i="1"/>
  <c r="A960" i="1"/>
  <c r="B959" i="1"/>
  <c r="F956" i="1"/>
  <c r="I956" i="1" s="1"/>
  <c r="J937" i="1"/>
  <c r="AB964" i="1" l="1"/>
  <c r="H964" i="1" s="1"/>
  <c r="Z965" i="1"/>
  <c r="A961" i="1"/>
  <c r="B960" i="1"/>
  <c r="F957" i="1"/>
  <c r="I957" i="1" s="1"/>
  <c r="J938" i="1"/>
  <c r="AB965" i="1" l="1"/>
  <c r="H965" i="1" s="1"/>
  <c r="Z966" i="1"/>
  <c r="A962" i="1"/>
  <c r="B961" i="1"/>
  <c r="F958" i="1"/>
  <c r="I958" i="1" s="1"/>
  <c r="J939" i="1"/>
  <c r="AB966" i="1" l="1"/>
  <c r="H966" i="1" s="1"/>
  <c r="Z967" i="1"/>
  <c r="AB967" i="1" s="1"/>
  <c r="A963" i="1"/>
  <c r="B962" i="1"/>
  <c r="F959" i="1"/>
  <c r="I959" i="1" s="1"/>
  <c r="J940" i="1"/>
  <c r="H967" i="1" l="1"/>
  <c r="Z968" i="1"/>
  <c r="A964" i="1"/>
  <c r="B963" i="1"/>
  <c r="F960" i="1"/>
  <c r="I960" i="1" s="1"/>
  <c r="J941" i="1"/>
  <c r="AB968" i="1" l="1"/>
  <c r="H968" i="1" s="1"/>
  <c r="Z969" i="1"/>
  <c r="A965" i="1"/>
  <c r="B964" i="1"/>
  <c r="F961" i="1"/>
  <c r="I961" i="1" s="1"/>
  <c r="J942" i="1"/>
  <c r="AB969" i="1" l="1"/>
  <c r="H969" i="1" s="1"/>
  <c r="Z970" i="1"/>
  <c r="A966" i="1"/>
  <c r="B965" i="1"/>
  <c r="F962" i="1"/>
  <c r="I962" i="1" s="1"/>
  <c r="J943" i="1"/>
  <c r="AB970" i="1" l="1"/>
  <c r="H970" i="1" s="1"/>
  <c r="Z971" i="1"/>
  <c r="A967" i="1"/>
  <c r="B966" i="1"/>
  <c r="F963" i="1"/>
  <c r="I963" i="1" s="1"/>
  <c r="J944" i="1"/>
  <c r="AB971" i="1" l="1"/>
  <c r="H971" i="1" s="1"/>
  <c r="Z972" i="1"/>
  <c r="A968" i="1"/>
  <c r="B967" i="1"/>
  <c r="F964" i="1"/>
  <c r="I964" i="1" s="1"/>
  <c r="J945" i="1"/>
  <c r="AB972" i="1" l="1"/>
  <c r="H972" i="1" s="1"/>
  <c r="Z973" i="1"/>
  <c r="A969" i="1"/>
  <c r="B968" i="1"/>
  <c r="F965" i="1"/>
  <c r="I965" i="1" s="1"/>
  <c r="J946" i="1"/>
  <c r="AB973" i="1" l="1"/>
  <c r="H973" i="1" s="1"/>
  <c r="Z974" i="1"/>
  <c r="A970" i="1"/>
  <c r="B969" i="1"/>
  <c r="F966" i="1"/>
  <c r="I966" i="1" s="1"/>
  <c r="J947" i="1"/>
  <c r="AB974" i="1" l="1"/>
  <c r="H974" i="1" s="1"/>
  <c r="Z975" i="1"/>
  <c r="A971" i="1"/>
  <c r="B970" i="1"/>
  <c r="F967" i="1"/>
  <c r="I967" i="1" s="1"/>
  <c r="J948" i="1"/>
  <c r="AB975" i="1" l="1"/>
  <c r="H975" i="1" s="1"/>
  <c r="Z976" i="1"/>
  <c r="A972" i="1"/>
  <c r="B971" i="1"/>
  <c r="F968" i="1"/>
  <c r="I968" i="1" s="1"/>
  <c r="J949" i="1"/>
  <c r="AB976" i="1" l="1"/>
  <c r="H976" i="1" s="1"/>
  <c r="Z977" i="1"/>
  <c r="A973" i="1"/>
  <c r="B972" i="1"/>
  <c r="F969" i="1"/>
  <c r="I969" i="1" s="1"/>
  <c r="J950" i="1"/>
  <c r="AB977" i="1" l="1"/>
  <c r="H977" i="1" s="1"/>
  <c r="Z978" i="1"/>
  <c r="A974" i="1"/>
  <c r="B973" i="1"/>
  <c r="F970" i="1"/>
  <c r="I970" i="1" s="1"/>
  <c r="J951" i="1"/>
  <c r="AB978" i="1" l="1"/>
  <c r="H978" i="1" s="1"/>
  <c r="Z979" i="1"/>
  <c r="A975" i="1"/>
  <c r="B974" i="1"/>
  <c r="F971" i="1"/>
  <c r="I971" i="1" s="1"/>
  <c r="J952" i="1"/>
  <c r="AB979" i="1" l="1"/>
  <c r="H979" i="1" s="1"/>
  <c r="Z980" i="1"/>
  <c r="A976" i="1"/>
  <c r="B975" i="1"/>
  <c r="F972" i="1"/>
  <c r="I972" i="1" s="1"/>
  <c r="J953" i="1"/>
  <c r="AB980" i="1" l="1"/>
  <c r="H980" i="1" s="1"/>
  <c r="Z981" i="1"/>
  <c r="A977" i="1"/>
  <c r="B976" i="1"/>
  <c r="F973" i="1"/>
  <c r="I973" i="1" s="1"/>
  <c r="J954" i="1"/>
  <c r="AB981" i="1" l="1"/>
  <c r="H981" i="1" s="1"/>
  <c r="Z982" i="1"/>
  <c r="A978" i="1"/>
  <c r="B977" i="1"/>
  <c r="F974" i="1"/>
  <c r="I974" i="1" s="1"/>
  <c r="J955" i="1"/>
  <c r="AB982" i="1" l="1"/>
  <c r="H982" i="1" s="1"/>
  <c r="Z983" i="1"/>
  <c r="A979" i="1"/>
  <c r="B978" i="1"/>
  <c r="F975" i="1"/>
  <c r="I975" i="1" s="1"/>
  <c r="J956" i="1"/>
  <c r="AB983" i="1" l="1"/>
  <c r="H983" i="1" s="1"/>
  <c r="Z984" i="1"/>
  <c r="A980" i="1"/>
  <c r="B979" i="1"/>
  <c r="F976" i="1"/>
  <c r="I976" i="1" s="1"/>
  <c r="J957" i="1"/>
  <c r="AB984" i="1" l="1"/>
  <c r="H984" i="1" s="1"/>
  <c r="Z985" i="1"/>
  <c r="A981" i="1"/>
  <c r="B980" i="1"/>
  <c r="F977" i="1"/>
  <c r="I977" i="1" s="1"/>
  <c r="J958" i="1"/>
  <c r="AB985" i="1" l="1"/>
  <c r="H985" i="1" s="1"/>
  <c r="Z986" i="1"/>
  <c r="A982" i="1"/>
  <c r="B981" i="1"/>
  <c r="F978" i="1"/>
  <c r="I978" i="1" s="1"/>
  <c r="J959" i="1"/>
  <c r="AB986" i="1" l="1"/>
  <c r="H986" i="1" s="1"/>
  <c r="Z987" i="1"/>
  <c r="AB987" i="1" s="1"/>
  <c r="A983" i="1"/>
  <c r="B982" i="1"/>
  <c r="F979" i="1"/>
  <c r="I979" i="1" s="1"/>
  <c r="J960" i="1"/>
  <c r="H987" i="1" l="1"/>
  <c r="Z988" i="1"/>
  <c r="A984" i="1"/>
  <c r="B983" i="1"/>
  <c r="F980" i="1"/>
  <c r="I980" i="1" s="1"/>
  <c r="J961" i="1"/>
  <c r="AB988" i="1" l="1"/>
  <c r="H988" i="1" s="1"/>
  <c r="Z989" i="1"/>
  <c r="A985" i="1"/>
  <c r="B984" i="1"/>
  <c r="F981" i="1"/>
  <c r="I981" i="1" s="1"/>
  <c r="J962" i="1"/>
  <c r="AB989" i="1" l="1"/>
  <c r="H989" i="1" s="1"/>
  <c r="Z990" i="1"/>
  <c r="AB990" i="1" s="1"/>
  <c r="A986" i="1"/>
  <c r="B985" i="1"/>
  <c r="F982" i="1"/>
  <c r="I982" i="1" s="1"/>
  <c r="J963" i="1"/>
  <c r="H990" i="1" l="1"/>
  <c r="Z991" i="1"/>
  <c r="A987" i="1"/>
  <c r="B986" i="1"/>
  <c r="F983" i="1"/>
  <c r="I983" i="1" s="1"/>
  <c r="J964" i="1"/>
  <c r="AB991" i="1" l="1"/>
  <c r="H991" i="1" s="1"/>
  <c r="Z992" i="1"/>
  <c r="A988" i="1"/>
  <c r="B987" i="1"/>
  <c r="F984" i="1"/>
  <c r="I984" i="1" s="1"/>
  <c r="J965" i="1"/>
  <c r="AB992" i="1" l="1"/>
  <c r="H992" i="1" s="1"/>
  <c r="Z993" i="1"/>
  <c r="A989" i="1"/>
  <c r="B988" i="1"/>
  <c r="F985" i="1"/>
  <c r="I985" i="1" s="1"/>
  <c r="J966" i="1"/>
  <c r="AB993" i="1" l="1"/>
  <c r="H993" i="1" s="1"/>
  <c r="Z994" i="1"/>
  <c r="A990" i="1"/>
  <c r="B989" i="1"/>
  <c r="F986" i="1"/>
  <c r="I986" i="1" s="1"/>
  <c r="J967" i="1"/>
  <c r="AB994" i="1" l="1"/>
  <c r="H994" i="1" s="1"/>
  <c r="Z995" i="1"/>
  <c r="A991" i="1"/>
  <c r="B990" i="1"/>
  <c r="F987" i="1"/>
  <c r="I987" i="1" s="1"/>
  <c r="J968" i="1"/>
  <c r="AB995" i="1" l="1"/>
  <c r="H995" i="1" s="1"/>
  <c r="Z996" i="1"/>
  <c r="A992" i="1"/>
  <c r="B991" i="1"/>
  <c r="F988" i="1"/>
  <c r="I988" i="1" s="1"/>
  <c r="J969" i="1"/>
  <c r="AB996" i="1" l="1"/>
  <c r="H996" i="1" s="1"/>
  <c r="Z997" i="1"/>
  <c r="A993" i="1"/>
  <c r="B992" i="1"/>
  <c r="F989" i="1"/>
  <c r="I989" i="1" s="1"/>
  <c r="J970" i="1"/>
  <c r="AB997" i="1" l="1"/>
  <c r="H997" i="1" s="1"/>
  <c r="Z998" i="1"/>
  <c r="A994" i="1"/>
  <c r="B993" i="1"/>
  <c r="F990" i="1"/>
  <c r="I990" i="1" s="1"/>
  <c r="J971" i="1"/>
  <c r="AB998" i="1" l="1"/>
  <c r="H998" i="1" s="1"/>
  <c r="Z999" i="1"/>
  <c r="A995" i="1"/>
  <c r="B994" i="1"/>
  <c r="F991" i="1"/>
  <c r="I991" i="1" s="1"/>
  <c r="J972" i="1"/>
  <c r="AB999" i="1" l="1"/>
  <c r="H999" i="1" s="1"/>
  <c r="Z1000" i="1"/>
  <c r="A996" i="1"/>
  <c r="B995" i="1"/>
  <c r="F992" i="1"/>
  <c r="I992" i="1" s="1"/>
  <c r="J973" i="1"/>
  <c r="AB1000" i="1" l="1"/>
  <c r="H1000" i="1" s="1"/>
  <c r="Z1001" i="1"/>
  <c r="A997" i="1"/>
  <c r="B996" i="1"/>
  <c r="F993" i="1"/>
  <c r="I993" i="1" s="1"/>
  <c r="J974" i="1"/>
  <c r="AB1001" i="1" l="1"/>
  <c r="H1001" i="1" s="1"/>
  <c r="Z1002" i="1"/>
  <c r="A998" i="1"/>
  <c r="B997" i="1"/>
  <c r="F994" i="1"/>
  <c r="I994" i="1" s="1"/>
  <c r="J975" i="1"/>
  <c r="AB1002" i="1" l="1"/>
  <c r="H1002" i="1" s="1"/>
  <c r="Z1003" i="1"/>
  <c r="A999" i="1"/>
  <c r="B998" i="1"/>
  <c r="F995" i="1"/>
  <c r="I995" i="1" s="1"/>
  <c r="J976" i="1"/>
  <c r="AB1003" i="1" l="1"/>
  <c r="H1003" i="1" s="1"/>
  <c r="Z1004" i="1"/>
  <c r="A1000" i="1"/>
  <c r="B999" i="1"/>
  <c r="F996" i="1"/>
  <c r="I996" i="1" s="1"/>
  <c r="J977" i="1"/>
  <c r="AB1004" i="1" l="1"/>
  <c r="H1004" i="1" s="1"/>
  <c r="Z1005" i="1"/>
  <c r="A1001" i="1"/>
  <c r="B1000" i="1"/>
  <c r="F997" i="1"/>
  <c r="I997" i="1" s="1"/>
  <c r="J978" i="1"/>
  <c r="AB1005" i="1" l="1"/>
  <c r="H1005" i="1" s="1"/>
  <c r="Z1006" i="1"/>
  <c r="A1002" i="1"/>
  <c r="B1001" i="1"/>
  <c r="F998" i="1"/>
  <c r="I998" i="1" s="1"/>
  <c r="J979" i="1"/>
  <c r="AB1006" i="1" l="1"/>
  <c r="H1006" i="1" s="1"/>
  <c r="Z1007" i="1"/>
  <c r="AB1007" i="1" s="1"/>
  <c r="A1003" i="1"/>
  <c r="B1002" i="1"/>
  <c r="F999" i="1"/>
  <c r="I999" i="1" s="1"/>
  <c r="J980" i="1"/>
  <c r="H1007" i="1" l="1"/>
  <c r="Z1008" i="1"/>
  <c r="A1004" i="1"/>
  <c r="B1003" i="1"/>
  <c r="F1000" i="1"/>
  <c r="I1000" i="1" s="1"/>
  <c r="J981" i="1"/>
  <c r="AB1008" i="1" l="1"/>
  <c r="H1008" i="1" s="1"/>
  <c r="Z1009" i="1"/>
  <c r="A1005" i="1"/>
  <c r="B1004" i="1"/>
  <c r="F1001" i="1"/>
  <c r="I1001" i="1" s="1"/>
  <c r="J982" i="1"/>
  <c r="AB1009" i="1" l="1"/>
  <c r="H1009" i="1" s="1"/>
  <c r="Z1010" i="1"/>
  <c r="A1006" i="1"/>
  <c r="B1005" i="1"/>
  <c r="F1002" i="1"/>
  <c r="I1002" i="1" s="1"/>
  <c r="J983" i="1"/>
  <c r="AB1010" i="1" l="1"/>
  <c r="H1010" i="1" s="1"/>
  <c r="Z1011" i="1"/>
  <c r="A1007" i="1"/>
  <c r="B1006" i="1"/>
  <c r="F1003" i="1"/>
  <c r="I1003" i="1" s="1"/>
  <c r="J984" i="1"/>
  <c r="AB1011" i="1" l="1"/>
  <c r="H1011" i="1" s="1"/>
  <c r="Z1012" i="1"/>
  <c r="AB1012" i="1" s="1"/>
  <c r="A1008" i="1"/>
  <c r="B1007" i="1"/>
  <c r="F1004" i="1"/>
  <c r="I1004" i="1" s="1"/>
  <c r="J985" i="1"/>
  <c r="H1012" i="1" l="1"/>
  <c r="Z1013" i="1"/>
  <c r="A1009" i="1"/>
  <c r="B1008" i="1"/>
  <c r="F1005" i="1"/>
  <c r="I1005" i="1" s="1"/>
  <c r="J986" i="1"/>
  <c r="AB1013" i="1" l="1"/>
  <c r="H1013" i="1" s="1"/>
  <c r="Z1014" i="1"/>
  <c r="A1010" i="1"/>
  <c r="B1009" i="1"/>
  <c r="F1006" i="1"/>
  <c r="I1006" i="1" s="1"/>
  <c r="J987" i="1"/>
  <c r="AB1014" i="1" l="1"/>
  <c r="H1014" i="1" s="1"/>
  <c r="Z1015" i="1"/>
  <c r="A1011" i="1"/>
  <c r="B1010" i="1"/>
  <c r="F1007" i="1"/>
  <c r="I1007" i="1" s="1"/>
  <c r="J988" i="1"/>
  <c r="AB1015" i="1" l="1"/>
  <c r="H1015" i="1" s="1"/>
  <c r="Z1016" i="1"/>
  <c r="A1012" i="1"/>
  <c r="B1011" i="1"/>
  <c r="F1008" i="1"/>
  <c r="I1008" i="1" s="1"/>
  <c r="J989" i="1"/>
  <c r="AB1016" i="1" l="1"/>
  <c r="H1016" i="1" s="1"/>
  <c r="Z1017" i="1"/>
  <c r="A1013" i="1"/>
  <c r="B1012" i="1"/>
  <c r="F1009" i="1"/>
  <c r="I1009" i="1" s="1"/>
  <c r="J990" i="1"/>
  <c r="AB1017" i="1" l="1"/>
  <c r="H1017" i="1" s="1"/>
  <c r="Z1018" i="1"/>
  <c r="A1014" i="1"/>
  <c r="B1013" i="1"/>
  <c r="F1010" i="1"/>
  <c r="I1010" i="1" s="1"/>
  <c r="J991" i="1"/>
  <c r="AB1018" i="1" l="1"/>
  <c r="H1018" i="1" s="1"/>
  <c r="Z1019" i="1"/>
  <c r="A1015" i="1"/>
  <c r="B1014" i="1"/>
  <c r="F1011" i="1"/>
  <c r="I1011" i="1" s="1"/>
  <c r="J992" i="1"/>
  <c r="AB1019" i="1" l="1"/>
  <c r="H1019" i="1" s="1"/>
  <c r="Z1020" i="1"/>
  <c r="A1016" i="1"/>
  <c r="B1015" i="1"/>
  <c r="F1012" i="1"/>
  <c r="I1012" i="1" s="1"/>
  <c r="J993" i="1"/>
  <c r="AB1020" i="1" l="1"/>
  <c r="H1020" i="1" s="1"/>
  <c r="Z1021" i="1"/>
  <c r="A1017" i="1"/>
  <c r="B1016" i="1"/>
  <c r="F1013" i="1"/>
  <c r="I1013" i="1" s="1"/>
  <c r="J994" i="1"/>
  <c r="AB1021" i="1" l="1"/>
  <c r="H1021" i="1" s="1"/>
  <c r="Z1022" i="1"/>
  <c r="A1018" i="1"/>
  <c r="B1017" i="1"/>
  <c r="F1014" i="1"/>
  <c r="I1014" i="1" s="1"/>
  <c r="J995" i="1"/>
  <c r="AB1022" i="1" l="1"/>
  <c r="H1022" i="1" s="1"/>
  <c r="Z1023" i="1"/>
  <c r="A1019" i="1"/>
  <c r="B1018" i="1"/>
  <c r="F1015" i="1"/>
  <c r="I1015" i="1" s="1"/>
  <c r="J996" i="1"/>
  <c r="AB1023" i="1" l="1"/>
  <c r="H1023" i="1" s="1"/>
  <c r="Z1024" i="1"/>
  <c r="A1020" i="1"/>
  <c r="B1019" i="1"/>
  <c r="F1016" i="1"/>
  <c r="I1016" i="1" s="1"/>
  <c r="J997" i="1"/>
  <c r="AB1024" i="1" l="1"/>
  <c r="H1024" i="1" s="1"/>
  <c r="Z1025" i="1"/>
  <c r="A1021" i="1"/>
  <c r="B1020" i="1"/>
  <c r="F1017" i="1"/>
  <c r="I1017" i="1" s="1"/>
  <c r="J998" i="1"/>
  <c r="AB1025" i="1" l="1"/>
  <c r="H1025" i="1" s="1"/>
  <c r="Z1026" i="1"/>
  <c r="A1022" i="1"/>
  <c r="B1021" i="1"/>
  <c r="F1018" i="1"/>
  <c r="I1018" i="1" s="1"/>
  <c r="J999" i="1"/>
  <c r="AB1026" i="1" l="1"/>
  <c r="H1026" i="1" s="1"/>
  <c r="Z1027" i="1"/>
  <c r="A1023" i="1"/>
  <c r="B1022" i="1"/>
  <c r="F1019" i="1"/>
  <c r="I1019" i="1" s="1"/>
  <c r="J1000" i="1"/>
  <c r="AB1027" i="1" l="1"/>
  <c r="H1027" i="1" s="1"/>
  <c r="Z1028" i="1"/>
  <c r="A1024" i="1"/>
  <c r="B1023" i="1"/>
  <c r="F1020" i="1"/>
  <c r="I1020" i="1" s="1"/>
  <c r="J1001" i="1"/>
  <c r="AB1028" i="1" l="1"/>
  <c r="H1028" i="1" s="1"/>
  <c r="Z1029" i="1"/>
  <c r="A1025" i="1"/>
  <c r="B1024" i="1"/>
  <c r="F1021" i="1"/>
  <c r="I1021" i="1" s="1"/>
  <c r="J1002" i="1"/>
  <c r="AB1029" i="1" l="1"/>
  <c r="H1029" i="1" s="1"/>
  <c r="Z1030" i="1"/>
  <c r="A1026" i="1"/>
  <c r="B1025" i="1"/>
  <c r="F1022" i="1"/>
  <c r="I1022" i="1" s="1"/>
  <c r="J1003" i="1"/>
  <c r="AB1030" i="1" l="1"/>
  <c r="H1030" i="1" s="1"/>
  <c r="Z1031" i="1"/>
  <c r="AB1031" i="1" s="1"/>
  <c r="A1027" i="1"/>
  <c r="B1026" i="1"/>
  <c r="F1023" i="1"/>
  <c r="I1023" i="1" s="1"/>
  <c r="J1004" i="1"/>
  <c r="H1031" i="1" l="1"/>
  <c r="Z1032" i="1"/>
  <c r="A1028" i="1"/>
  <c r="B1027" i="1"/>
  <c r="F1024" i="1"/>
  <c r="I1024" i="1" s="1"/>
  <c r="J1005" i="1"/>
  <c r="AB1032" i="1" l="1"/>
  <c r="H1032" i="1" s="1"/>
  <c r="Z1033" i="1"/>
  <c r="A1029" i="1"/>
  <c r="B1028" i="1"/>
  <c r="F1025" i="1"/>
  <c r="I1025" i="1" s="1"/>
  <c r="J1006" i="1"/>
  <c r="AB1033" i="1" l="1"/>
  <c r="H1033" i="1" s="1"/>
  <c r="Z1034" i="1"/>
  <c r="A1030" i="1"/>
  <c r="B1029" i="1"/>
  <c r="F1026" i="1"/>
  <c r="I1026" i="1" s="1"/>
  <c r="J1007" i="1"/>
  <c r="AB1034" i="1" l="1"/>
  <c r="H1034" i="1" s="1"/>
  <c r="Z1035" i="1"/>
  <c r="A1031" i="1"/>
  <c r="B1030" i="1"/>
  <c r="F1027" i="1"/>
  <c r="I1027" i="1" s="1"/>
  <c r="J1008" i="1"/>
  <c r="AB1035" i="1" l="1"/>
  <c r="H1035" i="1" s="1"/>
  <c r="Z1036" i="1"/>
  <c r="A1032" i="1"/>
  <c r="B1031" i="1"/>
  <c r="F1028" i="1"/>
  <c r="I1028" i="1" s="1"/>
  <c r="J1009" i="1"/>
  <c r="AB1036" i="1" l="1"/>
  <c r="H1036" i="1" s="1"/>
  <c r="Z1037" i="1"/>
  <c r="A1033" i="1"/>
  <c r="B1032" i="1"/>
  <c r="F1029" i="1"/>
  <c r="I1029" i="1" s="1"/>
  <c r="J1010" i="1"/>
  <c r="AB1037" i="1" l="1"/>
  <c r="H1037" i="1" s="1"/>
  <c r="Z1038" i="1"/>
  <c r="A1034" i="1"/>
  <c r="B1033" i="1"/>
  <c r="F1030" i="1"/>
  <c r="I1030" i="1" s="1"/>
  <c r="J1011" i="1"/>
  <c r="AB1038" i="1" l="1"/>
  <c r="H1038" i="1" s="1"/>
  <c r="Z1039" i="1"/>
  <c r="A1035" i="1"/>
  <c r="B1034" i="1"/>
  <c r="F1031" i="1"/>
  <c r="I1031" i="1" s="1"/>
  <c r="J1012" i="1"/>
  <c r="AB1039" i="1" l="1"/>
  <c r="H1039" i="1" s="1"/>
  <c r="Z1040" i="1"/>
  <c r="A1036" i="1"/>
  <c r="B1035" i="1"/>
  <c r="F1032" i="1"/>
  <c r="I1032" i="1" s="1"/>
  <c r="J1013" i="1"/>
  <c r="AB1040" i="1" l="1"/>
  <c r="H1040" i="1" s="1"/>
  <c r="Z1041" i="1"/>
  <c r="A1037" i="1"/>
  <c r="B1036" i="1"/>
  <c r="F1033" i="1"/>
  <c r="I1033" i="1" s="1"/>
  <c r="J1014" i="1"/>
  <c r="AB1041" i="1" l="1"/>
  <c r="H1041" i="1" s="1"/>
  <c r="Z1042" i="1"/>
  <c r="A1038" i="1"/>
  <c r="B1037" i="1"/>
  <c r="F1034" i="1"/>
  <c r="I1034" i="1" s="1"/>
  <c r="J1015" i="1"/>
  <c r="AB1042" i="1" l="1"/>
  <c r="H1042" i="1" s="1"/>
  <c r="Z1043" i="1"/>
  <c r="A1039" i="1"/>
  <c r="B1038" i="1"/>
  <c r="F1035" i="1"/>
  <c r="I1035" i="1" s="1"/>
  <c r="J1016" i="1"/>
  <c r="AB1043" i="1" l="1"/>
  <c r="H1043" i="1" s="1"/>
  <c r="Z1044" i="1"/>
  <c r="A1040" i="1"/>
  <c r="B1039" i="1"/>
  <c r="F1036" i="1"/>
  <c r="I1036" i="1" s="1"/>
  <c r="J1017" i="1"/>
  <c r="AB1044" i="1" l="1"/>
  <c r="H1044" i="1" s="1"/>
  <c r="Z1045" i="1"/>
  <c r="AB1045" i="1" s="1"/>
  <c r="A1041" i="1"/>
  <c r="B1040" i="1"/>
  <c r="F1037" i="1"/>
  <c r="I1037" i="1" s="1"/>
  <c r="J1018" i="1"/>
  <c r="H1045" i="1" l="1"/>
  <c r="Z1046" i="1"/>
  <c r="A1042" i="1"/>
  <c r="B1041" i="1"/>
  <c r="F1038" i="1"/>
  <c r="I1038" i="1" s="1"/>
  <c r="J1019" i="1"/>
  <c r="AB1046" i="1" l="1"/>
  <c r="H1046" i="1" s="1"/>
  <c r="Z1047" i="1"/>
  <c r="A1043" i="1"/>
  <c r="B1042" i="1"/>
  <c r="F1039" i="1"/>
  <c r="I1039" i="1" s="1"/>
  <c r="J1020" i="1"/>
  <c r="AB1047" i="1" l="1"/>
  <c r="H1047" i="1" s="1"/>
  <c r="Z1048" i="1"/>
  <c r="A1044" i="1"/>
  <c r="B1043" i="1"/>
  <c r="F1040" i="1"/>
  <c r="I1040" i="1" s="1"/>
  <c r="J1021" i="1"/>
  <c r="AB1048" i="1" l="1"/>
  <c r="H1048" i="1" s="1"/>
  <c r="Z1049" i="1"/>
  <c r="A1045" i="1"/>
  <c r="B1044" i="1"/>
  <c r="F1041" i="1"/>
  <c r="I1041" i="1" s="1"/>
  <c r="J1022" i="1"/>
  <c r="AB1049" i="1" l="1"/>
  <c r="H1049" i="1" s="1"/>
  <c r="Z1050" i="1"/>
  <c r="A1046" i="1"/>
  <c r="B1045" i="1"/>
  <c r="F1042" i="1"/>
  <c r="I1042" i="1" s="1"/>
  <c r="J1023" i="1"/>
  <c r="AB1050" i="1" l="1"/>
  <c r="H1050" i="1" s="1"/>
  <c r="Z1051" i="1"/>
  <c r="A1047" i="1"/>
  <c r="B1046" i="1"/>
  <c r="F1043" i="1"/>
  <c r="I1043" i="1" s="1"/>
  <c r="J1024" i="1"/>
  <c r="AB1051" i="1" l="1"/>
  <c r="H1051" i="1" s="1"/>
  <c r="Z1052" i="1"/>
  <c r="A1048" i="1"/>
  <c r="B1047" i="1"/>
  <c r="F1044" i="1"/>
  <c r="I1044" i="1" s="1"/>
  <c r="J1025" i="1"/>
  <c r="AB1052" i="1" l="1"/>
  <c r="H1052" i="1" s="1"/>
  <c r="Z1053" i="1"/>
  <c r="A1049" i="1"/>
  <c r="B1048" i="1"/>
  <c r="F1045" i="1"/>
  <c r="I1045" i="1" s="1"/>
  <c r="J1026" i="1"/>
  <c r="AB1053" i="1" l="1"/>
  <c r="H1053" i="1" s="1"/>
  <c r="Z1054" i="1"/>
  <c r="A1050" i="1"/>
  <c r="B1049" i="1"/>
  <c r="F1046" i="1"/>
  <c r="I1046" i="1" s="1"/>
  <c r="J1027" i="1"/>
  <c r="AB1054" i="1" l="1"/>
  <c r="H1054" i="1" s="1"/>
  <c r="Z1055" i="1"/>
  <c r="A1051" i="1"/>
  <c r="B1050" i="1"/>
  <c r="F1047" i="1"/>
  <c r="I1047" i="1" s="1"/>
  <c r="J1028" i="1"/>
  <c r="AB1055" i="1" l="1"/>
  <c r="H1055" i="1" s="1"/>
  <c r="Z1056" i="1"/>
  <c r="A1052" i="1"/>
  <c r="B1051" i="1"/>
  <c r="F1048" i="1"/>
  <c r="I1048" i="1" s="1"/>
  <c r="J1029" i="1"/>
  <c r="AB1056" i="1" l="1"/>
  <c r="H1056" i="1" s="1"/>
  <c r="Z1057" i="1"/>
  <c r="A1053" i="1"/>
  <c r="B1052" i="1"/>
  <c r="F1049" i="1"/>
  <c r="I1049" i="1" s="1"/>
  <c r="J1030" i="1"/>
  <c r="AB1057" i="1" l="1"/>
  <c r="H1057" i="1" s="1"/>
  <c r="Z1058" i="1"/>
  <c r="A1054" i="1"/>
  <c r="B1053" i="1"/>
  <c r="F1050" i="1"/>
  <c r="I1050" i="1" s="1"/>
  <c r="J1031" i="1"/>
  <c r="AB1058" i="1" l="1"/>
  <c r="H1058" i="1" s="1"/>
  <c r="Z1059" i="1"/>
  <c r="A1055" i="1"/>
  <c r="B1054" i="1"/>
  <c r="F1051" i="1"/>
  <c r="I1051" i="1" s="1"/>
  <c r="J1032" i="1"/>
  <c r="AB1059" i="1" l="1"/>
  <c r="H1059" i="1" s="1"/>
  <c r="Z1060" i="1"/>
  <c r="A1056" i="1"/>
  <c r="B1055" i="1"/>
  <c r="F1052" i="1"/>
  <c r="I1052" i="1" s="1"/>
  <c r="J1033" i="1"/>
  <c r="AB1060" i="1" l="1"/>
  <c r="H1060" i="1" s="1"/>
  <c r="Z1061" i="1"/>
  <c r="A1057" i="1"/>
  <c r="B1056" i="1"/>
  <c r="F1053" i="1"/>
  <c r="I1053" i="1" s="1"/>
  <c r="J1034" i="1"/>
  <c r="AB1061" i="1" l="1"/>
  <c r="H1061" i="1" s="1"/>
  <c r="Z1062" i="1"/>
  <c r="A1058" i="1"/>
  <c r="B1057" i="1"/>
  <c r="F1054" i="1"/>
  <c r="I1054" i="1" s="1"/>
  <c r="J1035" i="1"/>
  <c r="AB1062" i="1" l="1"/>
  <c r="H1062" i="1" s="1"/>
  <c r="Z1063" i="1"/>
  <c r="AB1063" i="1" s="1"/>
  <c r="A1059" i="1"/>
  <c r="B1058" i="1"/>
  <c r="F1055" i="1"/>
  <c r="I1055" i="1" s="1"/>
  <c r="J1036" i="1"/>
  <c r="H1063" i="1" l="1"/>
  <c r="Z1064" i="1"/>
  <c r="A1060" i="1"/>
  <c r="B1059" i="1"/>
  <c r="F1056" i="1"/>
  <c r="I1056" i="1" s="1"/>
  <c r="J1037" i="1"/>
  <c r="AB1064" i="1" l="1"/>
  <c r="H1064" i="1" s="1"/>
  <c r="Z1065" i="1"/>
  <c r="A1061" i="1"/>
  <c r="B1060" i="1"/>
  <c r="F1057" i="1"/>
  <c r="I1057" i="1" s="1"/>
  <c r="J1038" i="1"/>
  <c r="AB1065" i="1" l="1"/>
  <c r="H1065" i="1" s="1"/>
  <c r="Z1066" i="1"/>
  <c r="A1062" i="1"/>
  <c r="B1061" i="1"/>
  <c r="F1058" i="1"/>
  <c r="I1058" i="1" s="1"/>
  <c r="J1039" i="1"/>
  <c r="AB1066" i="1" l="1"/>
  <c r="H1066" i="1" s="1"/>
  <c r="Z1067" i="1"/>
  <c r="A1063" i="1"/>
  <c r="B1062" i="1"/>
  <c r="F1059" i="1"/>
  <c r="I1059" i="1" s="1"/>
  <c r="J1040" i="1"/>
  <c r="AB1067" i="1" l="1"/>
  <c r="H1067" i="1" s="1"/>
  <c r="Z1068" i="1"/>
  <c r="A1064" i="1"/>
  <c r="B1063" i="1"/>
  <c r="F1060" i="1"/>
  <c r="I1060" i="1" s="1"/>
  <c r="J1041" i="1"/>
  <c r="AB1068" i="1" l="1"/>
  <c r="H1068" i="1" s="1"/>
  <c r="Z1069" i="1"/>
  <c r="A1065" i="1"/>
  <c r="B1064" i="1"/>
  <c r="F1061" i="1"/>
  <c r="I1061" i="1" s="1"/>
  <c r="J1042" i="1"/>
  <c r="AB1069" i="1" l="1"/>
  <c r="H1069" i="1" s="1"/>
  <c r="Z1070" i="1"/>
  <c r="A1066" i="1"/>
  <c r="B1065" i="1"/>
  <c r="F1062" i="1"/>
  <c r="I1062" i="1" s="1"/>
  <c r="J1043" i="1"/>
  <c r="AB1070" i="1" l="1"/>
  <c r="H1070" i="1" s="1"/>
  <c r="Z1071" i="1"/>
  <c r="A1067" i="1"/>
  <c r="B1066" i="1"/>
  <c r="F1063" i="1"/>
  <c r="I1063" i="1" s="1"/>
  <c r="J1044" i="1"/>
  <c r="AB1071" i="1" l="1"/>
  <c r="H1071" i="1" s="1"/>
  <c r="Z1072" i="1"/>
  <c r="A1068" i="1"/>
  <c r="B1067" i="1"/>
  <c r="F1064" i="1"/>
  <c r="I1064" i="1" s="1"/>
  <c r="J1045" i="1"/>
  <c r="AB1072" i="1" l="1"/>
  <c r="H1072" i="1" s="1"/>
  <c r="Z1073" i="1"/>
  <c r="A1069" i="1"/>
  <c r="B1068" i="1"/>
  <c r="F1065" i="1"/>
  <c r="I1065" i="1" s="1"/>
  <c r="J1046" i="1"/>
  <c r="AB1073" i="1" l="1"/>
  <c r="H1073" i="1" s="1"/>
  <c r="Z1074" i="1"/>
  <c r="AB1074" i="1" s="1"/>
  <c r="A1070" i="1"/>
  <c r="B1069" i="1"/>
  <c r="F1066" i="1"/>
  <c r="I1066" i="1" s="1"/>
  <c r="J1047" i="1"/>
  <c r="H1074" i="1" l="1"/>
  <c r="Z1075" i="1"/>
  <c r="A1071" i="1"/>
  <c r="B1070" i="1"/>
  <c r="F1067" i="1"/>
  <c r="I1067" i="1" s="1"/>
  <c r="J1048" i="1"/>
  <c r="AB1075" i="1" l="1"/>
  <c r="H1075" i="1" s="1"/>
  <c r="Z1076" i="1"/>
  <c r="A1072" i="1"/>
  <c r="B1071" i="1"/>
  <c r="F1068" i="1"/>
  <c r="I1068" i="1" s="1"/>
  <c r="J1049" i="1"/>
  <c r="AB1076" i="1" l="1"/>
  <c r="H1076" i="1" s="1"/>
  <c r="Z1077" i="1"/>
  <c r="A1073" i="1"/>
  <c r="B1072" i="1"/>
  <c r="F1069" i="1"/>
  <c r="I1069" i="1" s="1"/>
  <c r="J1050" i="1"/>
  <c r="AB1077" i="1" l="1"/>
  <c r="H1077" i="1" s="1"/>
  <c r="Z1078" i="1"/>
  <c r="A1074" i="1"/>
  <c r="B1073" i="1"/>
  <c r="F1070" i="1"/>
  <c r="I1070" i="1" s="1"/>
  <c r="J1051" i="1"/>
  <c r="AB1078" i="1" l="1"/>
  <c r="H1078" i="1" s="1"/>
  <c r="Z1079" i="1"/>
  <c r="A1075" i="1"/>
  <c r="B1074" i="1"/>
  <c r="F1071" i="1"/>
  <c r="I1071" i="1" s="1"/>
  <c r="J1052" i="1"/>
  <c r="AB1079" i="1" l="1"/>
  <c r="H1079" i="1" s="1"/>
  <c r="Z1080" i="1"/>
  <c r="A1076" i="1"/>
  <c r="B1075" i="1"/>
  <c r="F1072" i="1"/>
  <c r="I1072" i="1" s="1"/>
  <c r="J1053" i="1"/>
  <c r="AB1080" i="1" l="1"/>
  <c r="H1080" i="1" s="1"/>
  <c r="Z1081" i="1"/>
  <c r="AB1081" i="1" s="1"/>
  <c r="A1077" i="1"/>
  <c r="B1076" i="1"/>
  <c r="F1073" i="1"/>
  <c r="I1073" i="1" s="1"/>
  <c r="J1054" i="1"/>
  <c r="H1081" i="1" l="1"/>
  <c r="Z1082" i="1"/>
  <c r="A1078" i="1"/>
  <c r="B1077" i="1"/>
  <c r="F1074" i="1"/>
  <c r="I1074" i="1" s="1"/>
  <c r="J1055" i="1"/>
  <c r="AB1082" i="1" l="1"/>
  <c r="H1082" i="1" s="1"/>
  <c r="Z1083" i="1"/>
  <c r="A1079" i="1"/>
  <c r="B1078" i="1"/>
  <c r="F1075" i="1"/>
  <c r="I1075" i="1" s="1"/>
  <c r="J1056" i="1"/>
  <c r="AB1083" i="1" l="1"/>
  <c r="H1083" i="1" s="1"/>
  <c r="Z1084" i="1"/>
  <c r="A1080" i="1"/>
  <c r="B1079" i="1"/>
  <c r="F1076" i="1"/>
  <c r="I1076" i="1" s="1"/>
  <c r="J1057" i="1"/>
  <c r="AB1084" i="1" l="1"/>
  <c r="H1084" i="1" s="1"/>
  <c r="Z1085" i="1"/>
  <c r="AB1085" i="1" s="1"/>
  <c r="A1081" i="1"/>
  <c r="B1080" i="1"/>
  <c r="F1077" i="1"/>
  <c r="I1077" i="1" s="1"/>
  <c r="J1058" i="1"/>
  <c r="Z1086" i="1" l="1"/>
  <c r="H1085" i="1"/>
  <c r="A1082" i="1"/>
  <c r="B1081" i="1"/>
  <c r="F1078" i="1"/>
  <c r="I1078" i="1" s="1"/>
  <c r="J1059" i="1"/>
  <c r="AB1086" i="1" l="1"/>
  <c r="H1086" i="1" s="1"/>
  <c r="Z1087" i="1"/>
  <c r="A1083" i="1"/>
  <c r="B1082" i="1"/>
  <c r="F1079" i="1"/>
  <c r="I1079" i="1" s="1"/>
  <c r="J1060" i="1"/>
  <c r="AB1087" i="1" l="1"/>
  <c r="H1087" i="1" s="1"/>
  <c r="Z1088" i="1"/>
  <c r="AB1088" i="1" s="1"/>
  <c r="A1084" i="1"/>
  <c r="B1083" i="1"/>
  <c r="F1080" i="1"/>
  <c r="I1080" i="1" s="1"/>
  <c r="J1061" i="1"/>
  <c r="H1088" i="1" l="1"/>
  <c r="Z1089" i="1"/>
  <c r="A1085" i="1"/>
  <c r="B1084" i="1"/>
  <c r="F1081" i="1"/>
  <c r="I1081" i="1" s="1"/>
  <c r="J1062" i="1"/>
  <c r="AB1089" i="1" l="1"/>
  <c r="H1089" i="1" s="1"/>
  <c r="Z1090" i="1"/>
  <c r="A1086" i="1"/>
  <c r="B1085" i="1"/>
  <c r="F1082" i="1"/>
  <c r="I1082" i="1" s="1"/>
  <c r="J1063" i="1"/>
  <c r="AB1090" i="1" l="1"/>
  <c r="H1090" i="1" s="1"/>
  <c r="Z1091" i="1"/>
  <c r="A1087" i="1"/>
  <c r="B1086" i="1"/>
  <c r="F1083" i="1"/>
  <c r="I1083" i="1" s="1"/>
  <c r="J1064" i="1"/>
  <c r="AB1091" i="1" l="1"/>
  <c r="H1091" i="1" s="1"/>
  <c r="Z1092" i="1"/>
  <c r="A1088" i="1"/>
  <c r="B1087" i="1"/>
  <c r="F1084" i="1"/>
  <c r="I1084" i="1" s="1"/>
  <c r="J1065" i="1"/>
  <c r="AB1092" i="1" l="1"/>
  <c r="H1092" i="1" s="1"/>
  <c r="Z1093" i="1"/>
  <c r="A1089" i="1"/>
  <c r="B1088" i="1"/>
  <c r="F1085" i="1"/>
  <c r="I1085" i="1" s="1"/>
  <c r="J1066" i="1"/>
  <c r="AB1093" i="1" l="1"/>
  <c r="H1093" i="1" s="1"/>
  <c r="Z1094" i="1"/>
  <c r="A1090" i="1"/>
  <c r="B1089" i="1"/>
  <c r="F1086" i="1"/>
  <c r="I1086" i="1" s="1"/>
  <c r="J1067" i="1"/>
  <c r="AB1094" i="1" l="1"/>
  <c r="H1094" i="1" s="1"/>
  <c r="Z1095" i="1"/>
  <c r="AB1095" i="1" s="1"/>
  <c r="A1091" i="1"/>
  <c r="B1090" i="1"/>
  <c r="F1087" i="1"/>
  <c r="I1087" i="1" s="1"/>
  <c r="J1068" i="1"/>
  <c r="H1095" i="1" l="1"/>
  <c r="Z1096" i="1"/>
  <c r="A1092" i="1"/>
  <c r="B1091" i="1"/>
  <c r="F1088" i="1"/>
  <c r="I1088" i="1" s="1"/>
  <c r="J1069" i="1"/>
  <c r="AB1096" i="1" l="1"/>
  <c r="H1096" i="1" s="1"/>
  <c r="Z1097" i="1"/>
  <c r="A1093" i="1"/>
  <c r="B1092" i="1"/>
  <c r="F1089" i="1"/>
  <c r="I1089" i="1" s="1"/>
  <c r="J1070" i="1"/>
  <c r="AB1097" i="1" l="1"/>
  <c r="H1097" i="1" s="1"/>
  <c r="Z1098" i="1"/>
  <c r="A1094" i="1"/>
  <c r="B1093" i="1"/>
  <c r="F1090" i="1"/>
  <c r="I1090" i="1" s="1"/>
  <c r="J1071" i="1"/>
  <c r="AB1098" i="1" l="1"/>
  <c r="H1098" i="1" s="1"/>
  <c r="Z1099" i="1"/>
  <c r="A1095" i="1"/>
  <c r="B1094" i="1"/>
  <c r="F1091" i="1"/>
  <c r="I1091" i="1" s="1"/>
  <c r="J1072" i="1"/>
  <c r="AB1099" i="1" l="1"/>
  <c r="H1099" i="1" s="1"/>
  <c r="Z1100" i="1"/>
  <c r="A1096" i="1"/>
  <c r="B1095" i="1"/>
  <c r="F1092" i="1"/>
  <c r="I1092" i="1" s="1"/>
  <c r="J1073" i="1"/>
  <c r="AB1100" i="1" l="1"/>
  <c r="H1100" i="1" s="1"/>
  <c r="Z1101" i="1"/>
  <c r="A1097" i="1"/>
  <c r="B1096" i="1"/>
  <c r="F1093" i="1"/>
  <c r="I1093" i="1" s="1"/>
  <c r="J1074" i="1"/>
  <c r="AB1101" i="1" l="1"/>
  <c r="H1101" i="1" s="1"/>
  <c r="Z1102" i="1"/>
  <c r="A1098" i="1"/>
  <c r="B1097" i="1"/>
  <c r="F1094" i="1"/>
  <c r="I1094" i="1" s="1"/>
  <c r="J1075" i="1"/>
  <c r="AB1102" i="1" l="1"/>
  <c r="H1102" i="1" s="1"/>
  <c r="Z1103" i="1"/>
  <c r="A1099" i="1"/>
  <c r="B1098" i="1"/>
  <c r="F1095" i="1"/>
  <c r="I1095" i="1" s="1"/>
  <c r="J1076" i="1"/>
  <c r="AB1103" i="1" l="1"/>
  <c r="H1103" i="1" s="1"/>
  <c r="Z1104" i="1"/>
  <c r="AB1104" i="1" s="1"/>
  <c r="A1100" i="1"/>
  <c r="B1099" i="1"/>
  <c r="F1096" i="1"/>
  <c r="I1096" i="1" s="1"/>
  <c r="J1077" i="1"/>
  <c r="H1104" i="1" l="1"/>
  <c r="Z1105" i="1"/>
  <c r="A1101" i="1"/>
  <c r="B1100" i="1"/>
  <c r="F1097" i="1"/>
  <c r="I1097" i="1" s="1"/>
  <c r="J1078" i="1"/>
  <c r="AB1105" i="1" l="1"/>
  <c r="H1105" i="1" s="1"/>
  <c r="Z1106" i="1"/>
  <c r="A1102" i="1"/>
  <c r="B1101" i="1"/>
  <c r="F1098" i="1"/>
  <c r="I1098" i="1" s="1"/>
  <c r="J1079" i="1"/>
  <c r="AB1106" i="1" l="1"/>
  <c r="H1106" i="1" s="1"/>
  <c r="Z1107" i="1"/>
  <c r="A1103" i="1"/>
  <c r="B1102" i="1"/>
  <c r="F1099" i="1"/>
  <c r="I1099" i="1" s="1"/>
  <c r="J1080" i="1"/>
  <c r="AB1107" i="1" l="1"/>
  <c r="H1107" i="1" s="1"/>
  <c r="Z1108" i="1"/>
  <c r="A1104" i="1"/>
  <c r="B1103" i="1"/>
  <c r="F1100" i="1"/>
  <c r="I1100" i="1" s="1"/>
  <c r="J1081" i="1"/>
  <c r="AB1108" i="1" l="1"/>
  <c r="H1108" i="1" s="1"/>
  <c r="Z1109" i="1"/>
  <c r="A1105" i="1"/>
  <c r="B1104" i="1"/>
  <c r="F1101" i="1"/>
  <c r="I1101" i="1" s="1"/>
  <c r="J1082" i="1"/>
  <c r="AB1109" i="1" l="1"/>
  <c r="H1109" i="1" s="1"/>
  <c r="Z1110" i="1"/>
  <c r="A1106" i="1"/>
  <c r="B1105" i="1"/>
  <c r="F1102" i="1"/>
  <c r="I1102" i="1" s="1"/>
  <c r="J1083" i="1"/>
  <c r="AB1110" i="1" l="1"/>
  <c r="H1110" i="1" s="1"/>
  <c r="Z1111" i="1"/>
  <c r="A1107" i="1"/>
  <c r="B1106" i="1"/>
  <c r="F1103" i="1"/>
  <c r="I1103" i="1" s="1"/>
  <c r="J1084" i="1"/>
  <c r="AB1111" i="1" l="1"/>
  <c r="H1111" i="1" s="1"/>
  <c r="Z1112" i="1"/>
  <c r="AB1112" i="1" s="1"/>
  <c r="A1108" i="1"/>
  <c r="B1107" i="1"/>
  <c r="F1104" i="1"/>
  <c r="I1104" i="1" s="1"/>
  <c r="J1085" i="1"/>
  <c r="H1112" i="1" l="1"/>
  <c r="Z1113" i="1"/>
  <c r="A1109" i="1"/>
  <c r="B1108" i="1"/>
  <c r="F1105" i="1"/>
  <c r="I1105" i="1" s="1"/>
  <c r="J1086" i="1"/>
  <c r="AB1113" i="1" l="1"/>
  <c r="H1113" i="1" s="1"/>
  <c r="Z1114" i="1"/>
  <c r="A1110" i="1"/>
  <c r="B1109" i="1"/>
  <c r="F1106" i="1"/>
  <c r="I1106" i="1" s="1"/>
  <c r="J1087" i="1"/>
  <c r="AB1114" i="1" l="1"/>
  <c r="H1114" i="1" s="1"/>
  <c r="Z1115" i="1"/>
  <c r="AB1115" i="1" s="1"/>
  <c r="A1111" i="1"/>
  <c r="B1110" i="1"/>
  <c r="F1107" i="1"/>
  <c r="I1107" i="1" s="1"/>
  <c r="J1088" i="1"/>
  <c r="H1115" i="1" l="1"/>
  <c r="Z1116" i="1"/>
  <c r="A1112" i="1"/>
  <c r="B1111" i="1"/>
  <c r="F1108" i="1"/>
  <c r="I1108" i="1" s="1"/>
  <c r="J1089" i="1"/>
  <c r="AB1116" i="1" l="1"/>
  <c r="H1116" i="1" s="1"/>
  <c r="Z1117" i="1"/>
  <c r="A1113" i="1"/>
  <c r="B1112" i="1"/>
  <c r="F1109" i="1"/>
  <c r="I1109" i="1" s="1"/>
  <c r="J1090" i="1"/>
  <c r="AB1117" i="1" l="1"/>
  <c r="H1117" i="1" s="1"/>
  <c r="Z1118" i="1"/>
  <c r="A1114" i="1"/>
  <c r="B1113" i="1"/>
  <c r="F1110" i="1"/>
  <c r="I1110" i="1" s="1"/>
  <c r="J1091" i="1"/>
  <c r="AB1118" i="1" l="1"/>
  <c r="H1118" i="1" s="1"/>
  <c r="Z1119" i="1"/>
  <c r="AB1119" i="1" s="1"/>
  <c r="A1115" i="1"/>
  <c r="B1114" i="1"/>
  <c r="F1111" i="1"/>
  <c r="I1111" i="1" s="1"/>
  <c r="J1092" i="1"/>
  <c r="H1119" i="1" l="1"/>
  <c r="Z1120" i="1"/>
  <c r="A1116" i="1"/>
  <c r="B1115" i="1"/>
  <c r="F1112" i="1"/>
  <c r="I1112" i="1" s="1"/>
  <c r="J1093" i="1"/>
  <c r="AB1120" i="1" l="1"/>
  <c r="H1120" i="1" s="1"/>
  <c r="Z1121" i="1"/>
  <c r="A1117" i="1"/>
  <c r="B1116" i="1"/>
  <c r="F1113" i="1"/>
  <c r="I1113" i="1" s="1"/>
  <c r="J1094" i="1"/>
  <c r="AB1121" i="1" l="1"/>
  <c r="H1121" i="1" s="1"/>
  <c r="Z1122" i="1"/>
  <c r="A1118" i="1"/>
  <c r="B1117" i="1"/>
  <c r="F1114" i="1"/>
  <c r="I1114" i="1" s="1"/>
  <c r="J1095" i="1"/>
  <c r="AB1122" i="1" l="1"/>
  <c r="H1122" i="1" s="1"/>
  <c r="Z1123" i="1"/>
  <c r="A1119" i="1"/>
  <c r="B1118" i="1"/>
  <c r="F1115" i="1"/>
  <c r="I1115" i="1" s="1"/>
  <c r="J1096" i="1"/>
  <c r="AB1123" i="1" l="1"/>
  <c r="H1123" i="1" s="1"/>
  <c r="Z1124" i="1"/>
  <c r="AB1124" i="1" s="1"/>
  <c r="A1120" i="1"/>
  <c r="B1119" i="1"/>
  <c r="F1116" i="1"/>
  <c r="I1116" i="1" s="1"/>
  <c r="J1097" i="1"/>
  <c r="H1124" i="1" l="1"/>
  <c r="Z1125" i="1"/>
  <c r="A1121" i="1"/>
  <c r="B1120" i="1"/>
  <c r="F1117" i="1"/>
  <c r="I1117" i="1" s="1"/>
  <c r="J1098" i="1"/>
  <c r="AB1125" i="1" l="1"/>
  <c r="H1125" i="1" s="1"/>
  <c r="Z1126" i="1"/>
  <c r="A1122" i="1"/>
  <c r="B1121" i="1"/>
  <c r="F1118" i="1"/>
  <c r="I1118" i="1" s="1"/>
  <c r="J1099" i="1"/>
  <c r="AB1126" i="1" l="1"/>
  <c r="H1126" i="1" s="1"/>
  <c r="Z1127" i="1"/>
  <c r="A1123" i="1"/>
  <c r="B1122" i="1"/>
  <c r="F1119" i="1"/>
  <c r="I1119" i="1" s="1"/>
  <c r="J1100" i="1"/>
  <c r="AB1127" i="1" l="1"/>
  <c r="H1127" i="1" s="1"/>
  <c r="Z1128" i="1"/>
  <c r="A1124" i="1"/>
  <c r="B1123" i="1"/>
  <c r="F1120" i="1"/>
  <c r="I1120" i="1" s="1"/>
  <c r="J1101" i="1"/>
  <c r="AB1128" i="1" l="1"/>
  <c r="H1128" i="1" s="1"/>
  <c r="Z1129" i="1"/>
  <c r="A1125" i="1"/>
  <c r="B1124" i="1"/>
  <c r="F1121" i="1"/>
  <c r="I1121" i="1" s="1"/>
  <c r="J1102" i="1"/>
  <c r="AB1129" i="1" l="1"/>
  <c r="H1129" i="1" s="1"/>
  <c r="Z1130" i="1"/>
  <c r="A1126" i="1"/>
  <c r="B1125" i="1"/>
  <c r="F1122" i="1"/>
  <c r="I1122" i="1" s="1"/>
  <c r="J1103" i="1"/>
  <c r="AB1130" i="1" l="1"/>
  <c r="H1130" i="1" s="1"/>
  <c r="Z1131" i="1"/>
  <c r="A1127" i="1"/>
  <c r="B1126" i="1"/>
  <c r="F1123" i="1"/>
  <c r="I1123" i="1" s="1"/>
  <c r="J1104" i="1"/>
  <c r="AB1131" i="1" l="1"/>
  <c r="H1131" i="1" s="1"/>
  <c r="Z1132" i="1"/>
  <c r="A1128" i="1"/>
  <c r="B1127" i="1"/>
  <c r="F1124" i="1"/>
  <c r="I1124" i="1" s="1"/>
  <c r="J1105" i="1"/>
  <c r="AB1132" i="1" l="1"/>
  <c r="H1132" i="1" s="1"/>
  <c r="Z1133" i="1"/>
  <c r="A1129" i="1"/>
  <c r="B1128" i="1"/>
  <c r="F1125" i="1"/>
  <c r="I1125" i="1" s="1"/>
  <c r="J1106" i="1"/>
  <c r="AB1133" i="1" l="1"/>
  <c r="H1133" i="1" s="1"/>
  <c r="Z1134" i="1"/>
  <c r="A1130" i="1"/>
  <c r="B1129" i="1"/>
  <c r="F1126" i="1"/>
  <c r="I1126" i="1" s="1"/>
  <c r="J1107" i="1"/>
  <c r="AB1134" i="1" l="1"/>
  <c r="H1134" i="1" s="1"/>
  <c r="Z1135" i="1"/>
  <c r="A1131" i="1"/>
  <c r="B1130" i="1"/>
  <c r="F1127" i="1"/>
  <c r="I1127" i="1" s="1"/>
  <c r="J1108" i="1"/>
  <c r="AB1135" i="1" l="1"/>
  <c r="H1135" i="1" s="1"/>
  <c r="Z1136" i="1"/>
  <c r="A1132" i="1"/>
  <c r="B1131" i="1"/>
  <c r="F1128" i="1"/>
  <c r="I1128" i="1" s="1"/>
  <c r="J1109" i="1"/>
  <c r="AB1136" i="1" l="1"/>
  <c r="H1136" i="1" s="1"/>
  <c r="Z1137" i="1"/>
  <c r="A1133" i="1"/>
  <c r="B1132" i="1"/>
  <c r="F1129" i="1"/>
  <c r="I1129" i="1" s="1"/>
  <c r="J1110" i="1"/>
  <c r="AB1137" i="1" l="1"/>
  <c r="H1137" i="1" s="1"/>
  <c r="Z1138" i="1"/>
  <c r="A1134" i="1"/>
  <c r="B1133" i="1"/>
  <c r="F1130" i="1"/>
  <c r="I1130" i="1" s="1"/>
  <c r="J1111" i="1"/>
  <c r="AB1138" i="1" l="1"/>
  <c r="H1138" i="1" s="1"/>
  <c r="Z1139" i="1"/>
  <c r="A1135" i="1"/>
  <c r="B1134" i="1"/>
  <c r="F1131" i="1"/>
  <c r="I1131" i="1" s="1"/>
  <c r="J1112" i="1"/>
  <c r="AB1139" i="1" l="1"/>
  <c r="H1139" i="1" s="1"/>
  <c r="Z1140" i="1"/>
  <c r="A1136" i="1"/>
  <c r="B1135" i="1"/>
  <c r="F1132" i="1"/>
  <c r="I1132" i="1" s="1"/>
  <c r="J1113" i="1"/>
  <c r="AB1140" i="1" l="1"/>
  <c r="H1140" i="1" s="1"/>
  <c r="Z1141" i="1"/>
  <c r="A1137" i="1"/>
  <c r="B1136" i="1"/>
  <c r="F1133" i="1"/>
  <c r="I1133" i="1" s="1"/>
  <c r="J1114" i="1"/>
  <c r="AB1141" i="1" l="1"/>
  <c r="H1141" i="1" s="1"/>
  <c r="Z1142" i="1"/>
  <c r="A1138" i="1"/>
  <c r="B1137" i="1"/>
  <c r="F1134" i="1"/>
  <c r="I1134" i="1" s="1"/>
  <c r="J1115" i="1"/>
  <c r="AB1142" i="1" l="1"/>
  <c r="H1142" i="1" s="1"/>
  <c r="Z1143" i="1"/>
  <c r="A1139" i="1"/>
  <c r="B1138" i="1"/>
  <c r="F1135" i="1"/>
  <c r="I1135" i="1" s="1"/>
  <c r="J1116" i="1"/>
  <c r="AB1143" i="1" l="1"/>
  <c r="H1143" i="1" s="1"/>
  <c r="Z1144" i="1"/>
  <c r="A1140" i="1"/>
  <c r="B1139" i="1"/>
  <c r="F1136" i="1"/>
  <c r="I1136" i="1" s="1"/>
  <c r="J1117" i="1"/>
  <c r="AB1144" i="1" l="1"/>
  <c r="H1144" i="1" s="1"/>
  <c r="Z1145" i="1"/>
  <c r="A1141" i="1"/>
  <c r="B1140" i="1"/>
  <c r="F1137" i="1"/>
  <c r="I1137" i="1" s="1"/>
  <c r="J1118" i="1"/>
  <c r="AB1145" i="1" l="1"/>
  <c r="H1145" i="1" s="1"/>
  <c r="Z1146" i="1"/>
  <c r="A1142" i="1"/>
  <c r="B1141" i="1"/>
  <c r="F1138" i="1"/>
  <c r="I1138" i="1" s="1"/>
  <c r="J1119" i="1"/>
  <c r="AB1146" i="1" l="1"/>
  <c r="H1146" i="1" s="1"/>
  <c r="Z1147" i="1"/>
  <c r="A1143" i="1"/>
  <c r="B1142" i="1"/>
  <c r="F1139" i="1"/>
  <c r="I1139" i="1" s="1"/>
  <c r="J1120" i="1"/>
  <c r="AB1147" i="1" l="1"/>
  <c r="H1147" i="1" s="1"/>
  <c r="Z1148" i="1"/>
  <c r="A1144" i="1"/>
  <c r="B1143" i="1"/>
  <c r="F1140" i="1"/>
  <c r="I1140" i="1" s="1"/>
  <c r="J1121" i="1"/>
  <c r="AB1148" i="1" l="1"/>
  <c r="H1148" i="1" s="1"/>
  <c r="Z1149" i="1"/>
  <c r="A1145" i="1"/>
  <c r="B1144" i="1"/>
  <c r="F1141" i="1"/>
  <c r="I1141" i="1" s="1"/>
  <c r="J1122" i="1"/>
  <c r="AB1149" i="1" l="1"/>
  <c r="H1149" i="1" s="1"/>
  <c r="Z1150" i="1"/>
  <c r="A1146" i="1"/>
  <c r="B1145" i="1"/>
  <c r="F1142" i="1"/>
  <c r="I1142" i="1" s="1"/>
  <c r="J1123" i="1"/>
  <c r="AB1150" i="1" l="1"/>
  <c r="H1150" i="1" s="1"/>
  <c r="Z1151" i="1"/>
  <c r="AB1151" i="1" s="1"/>
  <c r="A1147" i="1"/>
  <c r="B1146" i="1"/>
  <c r="F1143" i="1"/>
  <c r="I1143" i="1" s="1"/>
  <c r="J1124" i="1"/>
  <c r="H1151" i="1" l="1"/>
  <c r="Z1152" i="1"/>
  <c r="A1148" i="1"/>
  <c r="B1147" i="1"/>
  <c r="F1144" i="1"/>
  <c r="I1144" i="1" s="1"/>
  <c r="J1125" i="1"/>
  <c r="AB1152" i="1" l="1"/>
  <c r="H1152" i="1" s="1"/>
  <c r="Z1153" i="1"/>
  <c r="A1149" i="1"/>
  <c r="B1148" i="1"/>
  <c r="F1145" i="1"/>
  <c r="I1145" i="1" s="1"/>
  <c r="J1126" i="1"/>
  <c r="AB1153" i="1" l="1"/>
  <c r="H1153" i="1" s="1"/>
  <c r="Z1154" i="1"/>
  <c r="A1150" i="1"/>
  <c r="B1149" i="1"/>
  <c r="F1146" i="1"/>
  <c r="I1146" i="1" s="1"/>
  <c r="J1127" i="1"/>
  <c r="AB1154" i="1" l="1"/>
  <c r="H1154" i="1" s="1"/>
  <c r="Z1155" i="1"/>
  <c r="A1151" i="1"/>
  <c r="B1150" i="1"/>
  <c r="F1147" i="1"/>
  <c r="I1147" i="1" s="1"/>
  <c r="J1128" i="1"/>
  <c r="AB1155" i="1" l="1"/>
  <c r="H1155" i="1" s="1"/>
  <c r="Z1156" i="1"/>
  <c r="A1152" i="1"/>
  <c r="B1151" i="1"/>
  <c r="F1148" i="1"/>
  <c r="I1148" i="1" s="1"/>
  <c r="J1129" i="1"/>
  <c r="AB1156" i="1" l="1"/>
  <c r="H1156" i="1" s="1"/>
  <c r="Z1157" i="1"/>
  <c r="A1153" i="1"/>
  <c r="B1152" i="1"/>
  <c r="F1149" i="1"/>
  <c r="I1149" i="1" s="1"/>
  <c r="J1130" i="1"/>
  <c r="AB1157" i="1" l="1"/>
  <c r="H1157" i="1" s="1"/>
  <c r="Z1158" i="1"/>
  <c r="A1154" i="1"/>
  <c r="B1153" i="1"/>
  <c r="F1150" i="1"/>
  <c r="I1150" i="1" s="1"/>
  <c r="J1131" i="1"/>
  <c r="AB1158" i="1" l="1"/>
  <c r="H1158" i="1" s="1"/>
  <c r="Z1159" i="1"/>
  <c r="A1155" i="1"/>
  <c r="B1154" i="1"/>
  <c r="F1151" i="1"/>
  <c r="I1151" i="1" s="1"/>
  <c r="J1132" i="1"/>
  <c r="AB1159" i="1" l="1"/>
  <c r="H1159" i="1" s="1"/>
  <c r="Z1160" i="1"/>
  <c r="AB1160" i="1" s="1"/>
  <c r="A1156" i="1"/>
  <c r="B1155" i="1"/>
  <c r="F1152" i="1"/>
  <c r="I1152" i="1" s="1"/>
  <c r="J1133" i="1"/>
  <c r="H1160" i="1" l="1"/>
  <c r="Z1161" i="1"/>
  <c r="A1157" i="1"/>
  <c r="B1156" i="1"/>
  <c r="F1153" i="1"/>
  <c r="I1153" i="1" s="1"/>
  <c r="J1134" i="1"/>
  <c r="AB1161" i="1" l="1"/>
  <c r="H1161" i="1" s="1"/>
  <c r="Z1162" i="1"/>
  <c r="A1158" i="1"/>
  <c r="B1157" i="1"/>
  <c r="F1154" i="1"/>
  <c r="I1154" i="1" s="1"/>
  <c r="J1135" i="1"/>
  <c r="AB1162" i="1" l="1"/>
  <c r="H1162" i="1" s="1"/>
  <c r="Z1163" i="1"/>
  <c r="A1159" i="1"/>
  <c r="B1158" i="1"/>
  <c r="F1155" i="1"/>
  <c r="I1155" i="1" s="1"/>
  <c r="J1136" i="1"/>
  <c r="AB1163" i="1" l="1"/>
  <c r="H1163" i="1" s="1"/>
  <c r="Z1164" i="1"/>
  <c r="A1160" i="1"/>
  <c r="B1159" i="1"/>
  <c r="F1156" i="1"/>
  <c r="I1156" i="1" s="1"/>
  <c r="J1137" i="1"/>
  <c r="AB1164" i="1" l="1"/>
  <c r="H1164" i="1" s="1"/>
  <c r="Z1165" i="1"/>
  <c r="A1161" i="1"/>
  <c r="B1160" i="1"/>
  <c r="F1157" i="1"/>
  <c r="I1157" i="1" s="1"/>
  <c r="J1138" i="1"/>
  <c r="AB1165" i="1" l="1"/>
  <c r="H1165" i="1" s="1"/>
  <c r="Z1166" i="1"/>
  <c r="A1162" i="1"/>
  <c r="B1161" i="1"/>
  <c r="F1158" i="1"/>
  <c r="I1158" i="1" s="1"/>
  <c r="J1139" i="1"/>
  <c r="AB1166" i="1" l="1"/>
  <c r="H1166" i="1" s="1"/>
  <c r="Z1167" i="1"/>
  <c r="A1163" i="1"/>
  <c r="B1162" i="1"/>
  <c r="F1159" i="1"/>
  <c r="I1159" i="1" s="1"/>
  <c r="J1140" i="1"/>
  <c r="AB1167" i="1" l="1"/>
  <c r="H1167" i="1" s="1"/>
  <c r="Z1168" i="1"/>
  <c r="A1164" i="1"/>
  <c r="B1163" i="1"/>
  <c r="F1160" i="1"/>
  <c r="I1160" i="1" s="1"/>
  <c r="J1141" i="1"/>
  <c r="AB1168" i="1" l="1"/>
  <c r="H1168" i="1" s="1"/>
  <c r="Z1169" i="1"/>
  <c r="A1165" i="1"/>
  <c r="B1164" i="1"/>
  <c r="F1161" i="1"/>
  <c r="I1161" i="1" s="1"/>
  <c r="J1142" i="1"/>
  <c r="AB1169" i="1" l="1"/>
  <c r="H1169" i="1" s="1"/>
  <c r="Z1170" i="1"/>
  <c r="A1166" i="1"/>
  <c r="B1165" i="1"/>
  <c r="F1162" i="1"/>
  <c r="I1162" i="1" s="1"/>
  <c r="J1143" i="1"/>
  <c r="AB1170" i="1" l="1"/>
  <c r="H1170" i="1" s="1"/>
  <c r="Z1171" i="1"/>
  <c r="A1167" i="1"/>
  <c r="B1166" i="1"/>
  <c r="F1163" i="1"/>
  <c r="I1163" i="1" s="1"/>
  <c r="J1144" i="1"/>
  <c r="AB1171" i="1" l="1"/>
  <c r="H1171" i="1" s="1"/>
  <c r="Z1172" i="1"/>
  <c r="A1168" i="1"/>
  <c r="B1167" i="1"/>
  <c r="F1164" i="1"/>
  <c r="I1164" i="1" s="1"/>
  <c r="J1145" i="1"/>
  <c r="AB1172" i="1" l="1"/>
  <c r="H1172" i="1" s="1"/>
  <c r="Z1173" i="1"/>
  <c r="AB1173" i="1" s="1"/>
  <c r="A1169" i="1"/>
  <c r="B1168" i="1"/>
  <c r="F1165" i="1"/>
  <c r="I1165" i="1" s="1"/>
  <c r="J1146" i="1"/>
  <c r="H1173" i="1" l="1"/>
  <c r="Z1174" i="1"/>
  <c r="A1170" i="1"/>
  <c r="B1169" i="1"/>
  <c r="F1166" i="1"/>
  <c r="I1166" i="1" s="1"/>
  <c r="J1147" i="1"/>
  <c r="AB1174" i="1" l="1"/>
  <c r="H1174" i="1" s="1"/>
  <c r="Z1175" i="1"/>
  <c r="A1171" i="1"/>
  <c r="B1170" i="1"/>
  <c r="F1167" i="1"/>
  <c r="I1167" i="1" s="1"/>
  <c r="J1148" i="1"/>
  <c r="AB1175" i="1" l="1"/>
  <c r="H1175" i="1" s="1"/>
  <c r="Z1176" i="1"/>
  <c r="A1172" i="1"/>
  <c r="B1171" i="1"/>
  <c r="F1168" i="1"/>
  <c r="I1168" i="1" s="1"/>
  <c r="J1149" i="1"/>
  <c r="AB1176" i="1" l="1"/>
  <c r="H1176" i="1" s="1"/>
  <c r="Z1177" i="1"/>
  <c r="A1173" i="1"/>
  <c r="B1172" i="1"/>
  <c r="F1169" i="1"/>
  <c r="I1169" i="1" s="1"/>
  <c r="J1150" i="1"/>
  <c r="AB1177" i="1" l="1"/>
  <c r="H1177" i="1" s="1"/>
  <c r="Z1178" i="1"/>
  <c r="A1174" i="1"/>
  <c r="B1173" i="1"/>
  <c r="F1170" i="1"/>
  <c r="I1170" i="1" s="1"/>
  <c r="J1151" i="1"/>
  <c r="AB1178" i="1" l="1"/>
  <c r="H1178" i="1" s="1"/>
  <c r="Z1179" i="1"/>
  <c r="A1175" i="1"/>
  <c r="B1174" i="1"/>
  <c r="F1171" i="1"/>
  <c r="I1171" i="1" s="1"/>
  <c r="J1152" i="1"/>
  <c r="AB1179" i="1" l="1"/>
  <c r="H1179" i="1" s="1"/>
  <c r="Z1180" i="1"/>
  <c r="A1176" i="1"/>
  <c r="B1175" i="1"/>
  <c r="F1172" i="1"/>
  <c r="I1172" i="1" s="1"/>
  <c r="J1153" i="1"/>
  <c r="AB1180" i="1" l="1"/>
  <c r="H1180" i="1" s="1"/>
  <c r="Z1181" i="1"/>
  <c r="A1177" i="1"/>
  <c r="B1176" i="1"/>
  <c r="F1173" i="1"/>
  <c r="I1173" i="1" s="1"/>
  <c r="J1154" i="1"/>
  <c r="AB1181" i="1" l="1"/>
  <c r="H1181" i="1" s="1"/>
  <c r="Z1182" i="1"/>
  <c r="AB1182" i="1" s="1"/>
  <c r="A1178" i="1"/>
  <c r="B1177" i="1"/>
  <c r="F1174" i="1"/>
  <c r="I1174" i="1" s="1"/>
  <c r="J1155" i="1"/>
  <c r="H1182" i="1" l="1"/>
  <c r="Z1183" i="1"/>
  <c r="A1179" i="1"/>
  <c r="B1178" i="1"/>
  <c r="F1175" i="1"/>
  <c r="I1175" i="1" s="1"/>
  <c r="J1156" i="1"/>
  <c r="AB1183" i="1" l="1"/>
  <c r="H1183" i="1" s="1"/>
  <c r="Z1184" i="1"/>
  <c r="A1180" i="1"/>
  <c r="B1179" i="1"/>
  <c r="F1176" i="1"/>
  <c r="I1176" i="1" s="1"/>
  <c r="J1157" i="1"/>
  <c r="AB1184" i="1" l="1"/>
  <c r="H1184" i="1" s="1"/>
  <c r="Z1185" i="1"/>
  <c r="A1181" i="1"/>
  <c r="B1180" i="1"/>
  <c r="F1177" i="1"/>
  <c r="I1177" i="1" s="1"/>
  <c r="J1158" i="1"/>
  <c r="AB1185" i="1" l="1"/>
  <c r="H1185" i="1" s="1"/>
  <c r="Z1186" i="1"/>
  <c r="A1182" i="1"/>
  <c r="B1181" i="1"/>
  <c r="F1178" i="1"/>
  <c r="I1178" i="1" s="1"/>
  <c r="J1159" i="1"/>
  <c r="AB1186" i="1" l="1"/>
  <c r="H1186" i="1" s="1"/>
  <c r="Z1187" i="1"/>
  <c r="A1183" i="1"/>
  <c r="B1182" i="1"/>
  <c r="F1179" i="1"/>
  <c r="I1179" i="1" s="1"/>
  <c r="J1160" i="1"/>
  <c r="AB1187" i="1" l="1"/>
  <c r="H1187" i="1" s="1"/>
  <c r="Z1188" i="1"/>
  <c r="A1184" i="1"/>
  <c r="B1183" i="1"/>
  <c r="F1180" i="1"/>
  <c r="I1180" i="1" s="1"/>
  <c r="J1161" i="1"/>
  <c r="AB1188" i="1" l="1"/>
  <c r="H1188" i="1" s="1"/>
  <c r="Z1189" i="1"/>
  <c r="A1185" i="1"/>
  <c r="B1184" i="1"/>
  <c r="F1181" i="1"/>
  <c r="I1181" i="1" s="1"/>
  <c r="J1162" i="1"/>
  <c r="AB1189" i="1" l="1"/>
  <c r="H1189" i="1" s="1"/>
  <c r="Z1190" i="1"/>
  <c r="A1186" i="1"/>
  <c r="B1185" i="1"/>
  <c r="F1182" i="1"/>
  <c r="I1182" i="1" s="1"/>
  <c r="J1163" i="1"/>
  <c r="AB1190" i="1" l="1"/>
  <c r="H1190" i="1" s="1"/>
  <c r="Z1191" i="1"/>
  <c r="A1187" i="1"/>
  <c r="B1186" i="1"/>
  <c r="F1183" i="1"/>
  <c r="I1183" i="1" s="1"/>
  <c r="J1164" i="1"/>
  <c r="AB1191" i="1" l="1"/>
  <c r="H1191" i="1" s="1"/>
  <c r="Z1192" i="1"/>
  <c r="AB1192" i="1" s="1"/>
  <c r="A1188" i="1"/>
  <c r="B1187" i="1"/>
  <c r="F1184" i="1"/>
  <c r="I1184" i="1" s="1"/>
  <c r="J1165" i="1"/>
  <c r="H1192" i="1" l="1"/>
  <c r="Z1193" i="1"/>
  <c r="A1189" i="1"/>
  <c r="B1188" i="1"/>
  <c r="F1185" i="1"/>
  <c r="I1185" i="1" s="1"/>
  <c r="J1166" i="1"/>
  <c r="AB1193" i="1" l="1"/>
  <c r="H1193" i="1" s="1"/>
  <c r="Z1194" i="1"/>
  <c r="A1190" i="1"/>
  <c r="B1189" i="1"/>
  <c r="F1186" i="1"/>
  <c r="I1186" i="1" s="1"/>
  <c r="J1167" i="1"/>
  <c r="AB1194" i="1" l="1"/>
  <c r="H1194" i="1" s="1"/>
  <c r="Z1195" i="1"/>
  <c r="A1191" i="1"/>
  <c r="B1190" i="1"/>
  <c r="F1187" i="1"/>
  <c r="I1187" i="1" s="1"/>
  <c r="J1168" i="1"/>
  <c r="AB1195" i="1" l="1"/>
  <c r="H1195" i="1" s="1"/>
  <c r="Z1196" i="1"/>
  <c r="A1192" i="1"/>
  <c r="B1191" i="1"/>
  <c r="F1188" i="1"/>
  <c r="I1188" i="1" s="1"/>
  <c r="J1169" i="1"/>
  <c r="AB1196" i="1" l="1"/>
  <c r="H1196" i="1" s="1"/>
  <c r="Z1197" i="1"/>
  <c r="A1193" i="1"/>
  <c r="B1192" i="1"/>
  <c r="F1189" i="1"/>
  <c r="I1189" i="1" s="1"/>
  <c r="J1170" i="1"/>
  <c r="AB1197" i="1" l="1"/>
  <c r="H1197" i="1" s="1"/>
  <c r="Z1198" i="1"/>
  <c r="A1194" i="1"/>
  <c r="B1193" i="1"/>
  <c r="F1190" i="1"/>
  <c r="I1190" i="1" s="1"/>
  <c r="J1171" i="1"/>
  <c r="AB1198" i="1" l="1"/>
  <c r="H1198" i="1" s="1"/>
  <c r="Z1199" i="1"/>
  <c r="A1195" i="1"/>
  <c r="B1194" i="1"/>
  <c r="F1191" i="1"/>
  <c r="I1191" i="1" s="1"/>
  <c r="J1172" i="1"/>
  <c r="AB1199" i="1" l="1"/>
  <c r="H1199" i="1" s="1"/>
  <c r="Z1200" i="1"/>
  <c r="A1196" i="1"/>
  <c r="B1195" i="1"/>
  <c r="F1192" i="1"/>
  <c r="I1192" i="1" s="1"/>
  <c r="J1173" i="1"/>
  <c r="AB1200" i="1" l="1"/>
  <c r="H1200" i="1" s="1"/>
  <c r="Z1201" i="1"/>
  <c r="A1197" i="1"/>
  <c r="B1196" i="1"/>
  <c r="F1193" i="1"/>
  <c r="I1193" i="1" s="1"/>
  <c r="J1174" i="1"/>
  <c r="AB1201" i="1" l="1"/>
  <c r="H1201" i="1" s="1"/>
  <c r="Z1202" i="1"/>
  <c r="A1198" i="1"/>
  <c r="B1197" i="1"/>
  <c r="F1194" i="1"/>
  <c r="I1194" i="1" s="1"/>
  <c r="J1175" i="1"/>
  <c r="AB1202" i="1" l="1"/>
  <c r="H1202" i="1" s="1"/>
  <c r="Z1203" i="1"/>
  <c r="A1199" i="1"/>
  <c r="B1198" i="1"/>
  <c r="F1195" i="1"/>
  <c r="I1195" i="1" s="1"/>
  <c r="J1176" i="1"/>
  <c r="AB1203" i="1" l="1"/>
  <c r="H1203" i="1" s="1"/>
  <c r="Z1204" i="1"/>
  <c r="A1200" i="1"/>
  <c r="B1199" i="1"/>
  <c r="F1196" i="1"/>
  <c r="I1196" i="1" s="1"/>
  <c r="J1177" i="1"/>
  <c r="AB1204" i="1" l="1"/>
  <c r="H1204" i="1" s="1"/>
  <c r="Z1205" i="1"/>
  <c r="A1201" i="1"/>
  <c r="B1200" i="1"/>
  <c r="F1197" i="1"/>
  <c r="I1197" i="1" s="1"/>
  <c r="J1178" i="1"/>
  <c r="AB1205" i="1" l="1"/>
  <c r="H1205" i="1" s="1"/>
  <c r="Z1206" i="1"/>
  <c r="A1202" i="1"/>
  <c r="B1201" i="1"/>
  <c r="F1198" i="1"/>
  <c r="I1198" i="1" s="1"/>
  <c r="J1179" i="1"/>
  <c r="AB1206" i="1" l="1"/>
  <c r="H1206" i="1" s="1"/>
  <c r="Z1207" i="1"/>
  <c r="A1203" i="1"/>
  <c r="B1202" i="1"/>
  <c r="F1199" i="1"/>
  <c r="I1199" i="1" s="1"/>
  <c r="J1180" i="1"/>
  <c r="AB1207" i="1" l="1"/>
  <c r="H1207" i="1" s="1"/>
  <c r="Z1208" i="1"/>
  <c r="A1204" i="1"/>
  <c r="B1203" i="1"/>
  <c r="F1200" i="1"/>
  <c r="I1200" i="1" s="1"/>
  <c r="J1181" i="1"/>
  <c r="AB1208" i="1" l="1"/>
  <c r="H1208" i="1" s="1"/>
  <c r="Z1209" i="1"/>
  <c r="A1205" i="1"/>
  <c r="B1204" i="1"/>
  <c r="F1201" i="1"/>
  <c r="I1201" i="1" s="1"/>
  <c r="J1182" i="1"/>
  <c r="AB1209" i="1" l="1"/>
  <c r="H1209" i="1" s="1"/>
  <c r="Z1210" i="1"/>
  <c r="A1206" i="1"/>
  <c r="B1205" i="1"/>
  <c r="F1202" i="1"/>
  <c r="I1202" i="1" s="1"/>
  <c r="J1183" i="1"/>
  <c r="AB1210" i="1" l="1"/>
  <c r="H1210" i="1" s="1"/>
  <c r="Z1211" i="1"/>
  <c r="A1207" i="1"/>
  <c r="B1206" i="1"/>
  <c r="F1203" i="1"/>
  <c r="I1203" i="1" s="1"/>
  <c r="J1184" i="1"/>
  <c r="AB1211" i="1" l="1"/>
  <c r="H1211" i="1" s="1"/>
  <c r="Z1212" i="1"/>
  <c r="A1208" i="1"/>
  <c r="B1207" i="1"/>
  <c r="F1204" i="1"/>
  <c r="I1204" i="1" s="1"/>
  <c r="J1185" i="1"/>
  <c r="AB1212" i="1" l="1"/>
  <c r="H1212" i="1" s="1"/>
  <c r="Z1213" i="1"/>
  <c r="A1209" i="1"/>
  <c r="B1208" i="1"/>
  <c r="F1205" i="1"/>
  <c r="I1205" i="1" s="1"/>
  <c r="J1186" i="1"/>
  <c r="AB1213" i="1" l="1"/>
  <c r="H1213" i="1" s="1"/>
  <c r="Z1214" i="1"/>
  <c r="A1210" i="1"/>
  <c r="B1209" i="1"/>
  <c r="F1206" i="1"/>
  <c r="I1206" i="1" s="1"/>
  <c r="J1187" i="1"/>
  <c r="AB1214" i="1" l="1"/>
  <c r="H1214" i="1" s="1"/>
  <c r="Z1215" i="1"/>
  <c r="A1211" i="1"/>
  <c r="B1210" i="1"/>
  <c r="F1207" i="1"/>
  <c r="I1207" i="1" s="1"/>
  <c r="J1188" i="1"/>
  <c r="AB1215" i="1" l="1"/>
  <c r="H1215" i="1" s="1"/>
  <c r="Z1216" i="1"/>
  <c r="A1212" i="1"/>
  <c r="B1211" i="1"/>
  <c r="F1208" i="1"/>
  <c r="I1208" i="1" s="1"/>
  <c r="J1189" i="1"/>
  <c r="AB1216" i="1" l="1"/>
  <c r="H1216" i="1" s="1"/>
  <c r="Z1217" i="1"/>
  <c r="A1213" i="1"/>
  <c r="B1212" i="1"/>
  <c r="F1209" i="1"/>
  <c r="I1209" i="1" s="1"/>
  <c r="J1190" i="1"/>
  <c r="AB1217" i="1" l="1"/>
  <c r="H1217" i="1" s="1"/>
  <c r="Z1218" i="1"/>
  <c r="A1214" i="1"/>
  <c r="B1213" i="1"/>
  <c r="F1210" i="1"/>
  <c r="I1210" i="1" s="1"/>
  <c r="J1191" i="1"/>
  <c r="AB1218" i="1" l="1"/>
  <c r="H1218" i="1" s="1"/>
  <c r="Z1219" i="1"/>
  <c r="A1215" i="1"/>
  <c r="B1214" i="1"/>
  <c r="F1211" i="1"/>
  <c r="I1211" i="1" s="1"/>
  <c r="J1192" i="1"/>
  <c r="AB1219" i="1" l="1"/>
  <c r="H1219" i="1" s="1"/>
  <c r="Z1220" i="1"/>
  <c r="A1216" i="1"/>
  <c r="B1215" i="1"/>
  <c r="F1212" i="1"/>
  <c r="I1212" i="1" s="1"/>
  <c r="J1193" i="1"/>
  <c r="AB1220" i="1" l="1"/>
  <c r="H1220" i="1" s="1"/>
  <c r="Z1221" i="1"/>
  <c r="A1217" i="1"/>
  <c r="B1216" i="1"/>
  <c r="F1213" i="1"/>
  <c r="I1213" i="1" s="1"/>
  <c r="J1194" i="1"/>
  <c r="AB1221" i="1" l="1"/>
  <c r="H1221" i="1" s="1"/>
  <c r="Z1222" i="1"/>
  <c r="A1218" i="1"/>
  <c r="B1217" i="1"/>
  <c r="F1214" i="1"/>
  <c r="I1214" i="1" s="1"/>
  <c r="J1195" i="1"/>
  <c r="AB1222" i="1" l="1"/>
  <c r="H1222" i="1" s="1"/>
  <c r="Z1223" i="1"/>
  <c r="A1219" i="1"/>
  <c r="B1218" i="1"/>
  <c r="F1215" i="1"/>
  <c r="I1215" i="1" s="1"/>
  <c r="J1196" i="1"/>
  <c r="AB1223" i="1" l="1"/>
  <c r="H1223" i="1" s="1"/>
  <c r="Z1224" i="1"/>
  <c r="A1220" i="1"/>
  <c r="B1219" i="1"/>
  <c r="F1216" i="1"/>
  <c r="I1216" i="1" s="1"/>
  <c r="J1197" i="1"/>
  <c r="AB1224" i="1" l="1"/>
  <c r="H1224" i="1" s="1"/>
  <c r="Z1225" i="1"/>
  <c r="A1221" i="1"/>
  <c r="B1220" i="1"/>
  <c r="F1217" i="1"/>
  <c r="I1217" i="1" s="1"/>
  <c r="J1198" i="1"/>
  <c r="AB1225" i="1" l="1"/>
  <c r="H1225" i="1" s="1"/>
  <c r="Z1226" i="1"/>
  <c r="A1222" i="1"/>
  <c r="B1221" i="1"/>
  <c r="F1218" i="1"/>
  <c r="I1218" i="1" s="1"/>
  <c r="J1199" i="1"/>
  <c r="AB1226" i="1" l="1"/>
  <c r="H1226" i="1" s="1"/>
  <c r="Z1227" i="1"/>
  <c r="A1223" i="1"/>
  <c r="B1222" i="1"/>
  <c r="F1219" i="1"/>
  <c r="I1219" i="1" s="1"/>
  <c r="J1200" i="1"/>
  <c r="AB1227" i="1" l="1"/>
  <c r="H1227" i="1" s="1"/>
  <c r="Z1228" i="1"/>
  <c r="A1224" i="1"/>
  <c r="B1223" i="1"/>
  <c r="F1220" i="1"/>
  <c r="I1220" i="1" s="1"/>
  <c r="J1201" i="1"/>
  <c r="AB1228" i="1" l="1"/>
  <c r="H1228" i="1" s="1"/>
  <c r="Z1229" i="1"/>
  <c r="A1225" i="1"/>
  <c r="B1224" i="1"/>
  <c r="F1221" i="1"/>
  <c r="I1221" i="1" s="1"/>
  <c r="J1202" i="1"/>
  <c r="AB1229" i="1" l="1"/>
  <c r="H1229" i="1" s="1"/>
  <c r="Z1230" i="1"/>
  <c r="A1226" i="1"/>
  <c r="B1225" i="1"/>
  <c r="F1222" i="1"/>
  <c r="I1222" i="1" s="1"/>
  <c r="J1203" i="1"/>
  <c r="AB1230" i="1" l="1"/>
  <c r="H1230" i="1" s="1"/>
  <c r="Z1231" i="1"/>
  <c r="A1227" i="1"/>
  <c r="B1226" i="1"/>
  <c r="F1223" i="1"/>
  <c r="I1223" i="1" s="1"/>
  <c r="J1204" i="1"/>
  <c r="AB1231" i="1" l="1"/>
  <c r="H1231" i="1" s="1"/>
  <c r="Z1232" i="1"/>
  <c r="A1228" i="1"/>
  <c r="B1227" i="1"/>
  <c r="F1224" i="1"/>
  <c r="I1224" i="1" s="1"/>
  <c r="J1205" i="1"/>
  <c r="AB1232" i="1" l="1"/>
  <c r="H1232" i="1" s="1"/>
  <c r="Z1233" i="1"/>
  <c r="A1229" i="1"/>
  <c r="B1228" i="1"/>
  <c r="F1225" i="1"/>
  <c r="I1225" i="1" s="1"/>
  <c r="J1206" i="1"/>
  <c r="AB1233" i="1" l="1"/>
  <c r="H1233" i="1" s="1"/>
  <c r="Z1234" i="1"/>
  <c r="A1230" i="1"/>
  <c r="B1229" i="1"/>
  <c r="F1226" i="1"/>
  <c r="I1226" i="1" s="1"/>
  <c r="J1207" i="1"/>
  <c r="AB1234" i="1" l="1"/>
  <c r="H1234" i="1" s="1"/>
  <c r="Z1235" i="1"/>
  <c r="A1231" i="1"/>
  <c r="B1230" i="1"/>
  <c r="F1227" i="1"/>
  <c r="I1227" i="1" s="1"/>
  <c r="J1208" i="1"/>
  <c r="AB1235" i="1" l="1"/>
  <c r="H1235" i="1" s="1"/>
  <c r="Z1236" i="1"/>
  <c r="A1232" i="1"/>
  <c r="B1231" i="1"/>
  <c r="F1228" i="1"/>
  <c r="I1228" i="1" s="1"/>
  <c r="J1209" i="1"/>
  <c r="AB1236" i="1" l="1"/>
  <c r="H1236" i="1" s="1"/>
  <c r="Z1237" i="1"/>
  <c r="A1233" i="1"/>
  <c r="B1232" i="1"/>
  <c r="F1229" i="1"/>
  <c r="I1229" i="1" s="1"/>
  <c r="J1210" i="1"/>
  <c r="AB1237" i="1" l="1"/>
  <c r="H1237" i="1" s="1"/>
  <c r="Z1238" i="1"/>
  <c r="A1234" i="1"/>
  <c r="B1233" i="1"/>
  <c r="F1230" i="1"/>
  <c r="I1230" i="1" s="1"/>
  <c r="J1211" i="1"/>
  <c r="AB1238" i="1" l="1"/>
  <c r="H1238" i="1" s="1"/>
  <c r="Z1239" i="1"/>
  <c r="A1235" i="1"/>
  <c r="B1234" i="1"/>
  <c r="F1231" i="1"/>
  <c r="I1231" i="1" s="1"/>
  <c r="J1212" i="1"/>
  <c r="AB1239" i="1" l="1"/>
  <c r="H1239" i="1" s="1"/>
  <c r="Z1240" i="1"/>
  <c r="AB1240" i="1" s="1"/>
  <c r="A1236" i="1"/>
  <c r="B1235" i="1"/>
  <c r="F1232" i="1"/>
  <c r="I1232" i="1" s="1"/>
  <c r="J1213" i="1"/>
  <c r="H1240" i="1" l="1"/>
  <c r="Z1241" i="1"/>
  <c r="A1237" i="1"/>
  <c r="B1236" i="1"/>
  <c r="F1233" i="1"/>
  <c r="I1233" i="1" s="1"/>
  <c r="J1214" i="1"/>
  <c r="AB1241" i="1" l="1"/>
  <c r="H1241" i="1" s="1"/>
  <c r="Z1242" i="1"/>
  <c r="AB1242" i="1" s="1"/>
  <c r="A1238" i="1"/>
  <c r="B1237" i="1"/>
  <c r="F1234" i="1"/>
  <c r="I1234" i="1" s="1"/>
  <c r="J1215" i="1"/>
  <c r="H1242" i="1" l="1"/>
  <c r="Z1243" i="1"/>
  <c r="A1239" i="1"/>
  <c r="B1238" i="1"/>
  <c r="F1235" i="1"/>
  <c r="I1235" i="1" s="1"/>
  <c r="J1216" i="1"/>
  <c r="AB1243" i="1" l="1"/>
  <c r="H1243" i="1" s="1"/>
  <c r="Z1244" i="1"/>
  <c r="A1240" i="1"/>
  <c r="B1239" i="1"/>
  <c r="F1236" i="1"/>
  <c r="I1236" i="1" s="1"/>
  <c r="J1217" i="1"/>
  <c r="AB1244" i="1" l="1"/>
  <c r="H1244" i="1" s="1"/>
  <c r="Z1245" i="1"/>
  <c r="A1241" i="1"/>
  <c r="B1240" i="1"/>
  <c r="F1237" i="1"/>
  <c r="I1237" i="1" s="1"/>
  <c r="J1218" i="1"/>
  <c r="AB1245" i="1" l="1"/>
  <c r="H1245" i="1" s="1"/>
  <c r="Z1246" i="1"/>
  <c r="A1242" i="1"/>
  <c r="B1241" i="1"/>
  <c r="F1238" i="1"/>
  <c r="I1238" i="1" s="1"/>
  <c r="J1219" i="1"/>
  <c r="AB1246" i="1" l="1"/>
  <c r="H1246" i="1" s="1"/>
  <c r="Z1247" i="1"/>
  <c r="A1243" i="1"/>
  <c r="B1242" i="1"/>
  <c r="F1239" i="1"/>
  <c r="I1239" i="1" s="1"/>
  <c r="J1220" i="1"/>
  <c r="AB1247" i="1" l="1"/>
  <c r="H1247" i="1" s="1"/>
  <c r="Z1248" i="1"/>
  <c r="A1244" i="1"/>
  <c r="B1243" i="1"/>
  <c r="F1240" i="1"/>
  <c r="I1240" i="1" s="1"/>
  <c r="J1221" i="1"/>
  <c r="AB1248" i="1" l="1"/>
  <c r="H1248" i="1" s="1"/>
  <c r="Z1249" i="1"/>
  <c r="A1245" i="1"/>
  <c r="B1244" i="1"/>
  <c r="F1241" i="1"/>
  <c r="I1241" i="1" s="1"/>
  <c r="J1222" i="1"/>
  <c r="AB1249" i="1" l="1"/>
  <c r="H1249" i="1" s="1"/>
  <c r="Z1250" i="1"/>
  <c r="A1246" i="1"/>
  <c r="B1245" i="1"/>
  <c r="F1242" i="1"/>
  <c r="I1242" i="1" s="1"/>
  <c r="J1223" i="1"/>
  <c r="AB1250" i="1" l="1"/>
  <c r="H1250" i="1" s="1"/>
  <c r="Z1251" i="1"/>
  <c r="A1247" i="1"/>
  <c r="B1246" i="1"/>
  <c r="F1243" i="1"/>
  <c r="I1243" i="1" s="1"/>
  <c r="J1224" i="1"/>
  <c r="AB1251" i="1" l="1"/>
  <c r="H1251" i="1" s="1"/>
  <c r="Z1252" i="1"/>
  <c r="A1248" i="1"/>
  <c r="B1247" i="1"/>
  <c r="F1244" i="1"/>
  <c r="I1244" i="1" s="1"/>
  <c r="J1225" i="1"/>
  <c r="AB1252" i="1" l="1"/>
  <c r="H1252" i="1" s="1"/>
  <c r="Z1253" i="1"/>
  <c r="AB1253" i="1" s="1"/>
  <c r="A1249" i="1"/>
  <c r="B1248" i="1"/>
  <c r="F1245" i="1"/>
  <c r="I1245" i="1" s="1"/>
  <c r="J1226" i="1"/>
  <c r="H1253" i="1" l="1"/>
  <c r="Z1254" i="1"/>
  <c r="A1250" i="1"/>
  <c r="B1249" i="1"/>
  <c r="F1246" i="1"/>
  <c r="I1246" i="1" s="1"/>
  <c r="J1227" i="1"/>
  <c r="AB1254" i="1" l="1"/>
  <c r="H1254" i="1" s="1"/>
  <c r="Z1255" i="1"/>
  <c r="AB1255" i="1" s="1"/>
  <c r="A1251" i="1"/>
  <c r="B1250" i="1"/>
  <c r="F1247" i="1"/>
  <c r="I1247" i="1" s="1"/>
  <c r="J1228" i="1"/>
  <c r="H1255" i="1" l="1"/>
  <c r="Z1256" i="1"/>
  <c r="A1252" i="1"/>
  <c r="B1251" i="1"/>
  <c r="F1248" i="1"/>
  <c r="I1248" i="1" s="1"/>
  <c r="J1229" i="1"/>
  <c r="AB1256" i="1" l="1"/>
  <c r="H1256" i="1" s="1"/>
  <c r="Z1257" i="1"/>
  <c r="A1253" i="1"/>
  <c r="B1252" i="1"/>
  <c r="F1249" i="1"/>
  <c r="I1249" i="1" s="1"/>
  <c r="J1230" i="1"/>
  <c r="AB1257" i="1" l="1"/>
  <c r="H1257" i="1" s="1"/>
  <c r="Z1258" i="1"/>
  <c r="A1254" i="1"/>
  <c r="B1253" i="1"/>
  <c r="F1250" i="1"/>
  <c r="I1250" i="1" s="1"/>
  <c r="J1231" i="1"/>
  <c r="AB1258" i="1" l="1"/>
  <c r="H1258" i="1" s="1"/>
  <c r="Z1259" i="1"/>
  <c r="A1255" i="1"/>
  <c r="B1254" i="1"/>
  <c r="F1251" i="1"/>
  <c r="I1251" i="1" s="1"/>
  <c r="J1232" i="1"/>
  <c r="AB1259" i="1" l="1"/>
  <c r="H1259" i="1" s="1"/>
  <c r="Z1260" i="1"/>
  <c r="A1256" i="1"/>
  <c r="B1255" i="1"/>
  <c r="F1252" i="1"/>
  <c r="I1252" i="1" s="1"/>
  <c r="J1233" i="1"/>
  <c r="AB1260" i="1" l="1"/>
  <c r="H1260" i="1" s="1"/>
  <c r="Z1261" i="1"/>
  <c r="A1257" i="1"/>
  <c r="B1256" i="1"/>
  <c r="F1253" i="1"/>
  <c r="I1253" i="1" s="1"/>
  <c r="J1234" i="1"/>
  <c r="AB1261" i="1" l="1"/>
  <c r="H1261" i="1" s="1"/>
  <c r="Z1262" i="1"/>
  <c r="A1258" i="1"/>
  <c r="B1257" i="1"/>
  <c r="F1254" i="1"/>
  <c r="I1254" i="1" s="1"/>
  <c r="J1235" i="1"/>
  <c r="AB1262" i="1" l="1"/>
  <c r="H1262" i="1" s="1"/>
  <c r="Z1263" i="1"/>
  <c r="AB1263" i="1" s="1"/>
  <c r="A1259" i="1"/>
  <c r="B1258" i="1"/>
  <c r="F1255" i="1"/>
  <c r="I1255" i="1" s="1"/>
  <c r="J1236" i="1"/>
  <c r="H1263" i="1" l="1"/>
  <c r="Z1264" i="1"/>
  <c r="A1260" i="1"/>
  <c r="B1259" i="1"/>
  <c r="F1256" i="1"/>
  <c r="I1256" i="1" s="1"/>
  <c r="J1237" i="1"/>
  <c r="AB1264" i="1" l="1"/>
  <c r="H1264" i="1" s="1"/>
  <c r="Z1265" i="1"/>
  <c r="A1261" i="1"/>
  <c r="B1260" i="1"/>
  <c r="F1257" i="1"/>
  <c r="I1257" i="1" s="1"/>
  <c r="J1238" i="1"/>
  <c r="AB1265" i="1" l="1"/>
  <c r="H1265" i="1" s="1"/>
  <c r="Z1266" i="1"/>
  <c r="A1262" i="1"/>
  <c r="B1261" i="1"/>
  <c r="F1258" i="1"/>
  <c r="I1258" i="1" s="1"/>
  <c r="J1239" i="1"/>
  <c r="AB1266" i="1" l="1"/>
  <c r="H1266" i="1" s="1"/>
  <c r="Z1267" i="1"/>
  <c r="A1263" i="1"/>
  <c r="B1262" i="1"/>
  <c r="F1259" i="1"/>
  <c r="I1259" i="1" s="1"/>
  <c r="J1240" i="1"/>
  <c r="AB1267" i="1" l="1"/>
  <c r="H1267" i="1" s="1"/>
  <c r="Z1268" i="1"/>
  <c r="A1264" i="1"/>
  <c r="B1263" i="1"/>
  <c r="F1260" i="1"/>
  <c r="I1260" i="1" s="1"/>
  <c r="J1241" i="1"/>
  <c r="AB1268" i="1" l="1"/>
  <c r="H1268" i="1" s="1"/>
  <c r="Z1269" i="1"/>
  <c r="A1265" i="1"/>
  <c r="B1264" i="1"/>
  <c r="F1261" i="1"/>
  <c r="I1261" i="1" s="1"/>
  <c r="J1242" i="1"/>
  <c r="AB1269" i="1" l="1"/>
  <c r="H1269" i="1" s="1"/>
  <c r="Z1270" i="1"/>
  <c r="A1266" i="1"/>
  <c r="B1265" i="1"/>
  <c r="F1262" i="1"/>
  <c r="I1262" i="1" s="1"/>
  <c r="J1243" i="1"/>
  <c r="AB1270" i="1" l="1"/>
  <c r="H1270" i="1" s="1"/>
  <c r="Z1271" i="1"/>
  <c r="AB1271" i="1" s="1"/>
  <c r="A1267" i="1"/>
  <c r="B1266" i="1"/>
  <c r="F1263" i="1"/>
  <c r="I1263" i="1" s="1"/>
  <c r="J1244" i="1"/>
  <c r="H1271" i="1" l="1"/>
  <c r="Z1272" i="1"/>
  <c r="A1268" i="1"/>
  <c r="B1267" i="1"/>
  <c r="F1264" i="1"/>
  <c r="I1264" i="1" s="1"/>
  <c r="J1245" i="1"/>
  <c r="AB1272" i="1" l="1"/>
  <c r="H1272" i="1" s="1"/>
  <c r="Z1273" i="1"/>
  <c r="A1269" i="1"/>
  <c r="B1268" i="1"/>
  <c r="F1265" i="1"/>
  <c r="I1265" i="1" s="1"/>
  <c r="J1246" i="1"/>
  <c r="AB1273" i="1" l="1"/>
  <c r="H1273" i="1" s="1"/>
  <c r="Z1274" i="1"/>
  <c r="A1270" i="1"/>
  <c r="B1269" i="1"/>
  <c r="F1266" i="1"/>
  <c r="I1266" i="1" s="1"/>
  <c r="J1247" i="1"/>
  <c r="AB1274" i="1" l="1"/>
  <c r="H1274" i="1" s="1"/>
  <c r="Z1275" i="1"/>
  <c r="AB1275" i="1" s="1"/>
  <c r="A1271" i="1"/>
  <c r="B1270" i="1"/>
  <c r="F1267" i="1"/>
  <c r="I1267" i="1" s="1"/>
  <c r="J1248" i="1"/>
  <c r="H1275" i="1" l="1"/>
  <c r="Z1276" i="1"/>
  <c r="A1272" i="1"/>
  <c r="B1271" i="1"/>
  <c r="F1268" i="1"/>
  <c r="I1268" i="1" s="1"/>
  <c r="J1249" i="1"/>
  <c r="AB1276" i="1" l="1"/>
  <c r="H1276" i="1" s="1"/>
  <c r="Z1277" i="1"/>
  <c r="A1273" i="1"/>
  <c r="B1272" i="1"/>
  <c r="F1269" i="1"/>
  <c r="I1269" i="1" s="1"/>
  <c r="J1250" i="1"/>
  <c r="AB1277" i="1" l="1"/>
  <c r="H1277" i="1" s="1"/>
  <c r="Z1278" i="1"/>
  <c r="AB1278" i="1" s="1"/>
  <c r="A1274" i="1"/>
  <c r="B1273" i="1"/>
  <c r="F1270" i="1"/>
  <c r="I1270" i="1" s="1"/>
  <c r="J1251" i="1"/>
  <c r="H1278" i="1" l="1"/>
  <c r="Z1279" i="1"/>
  <c r="A1275" i="1"/>
  <c r="B1274" i="1"/>
  <c r="F1271" i="1"/>
  <c r="I1271" i="1" s="1"/>
  <c r="J1252" i="1"/>
  <c r="AB1279" i="1" l="1"/>
  <c r="H1279" i="1" s="1"/>
  <c r="Z1280" i="1"/>
  <c r="A1276" i="1"/>
  <c r="B1275" i="1"/>
  <c r="F1272" i="1"/>
  <c r="I1272" i="1" s="1"/>
  <c r="J1253" i="1"/>
  <c r="AB1280" i="1" l="1"/>
  <c r="H1280" i="1" s="1"/>
  <c r="Z1281" i="1"/>
  <c r="A1277" i="1"/>
  <c r="B1276" i="1"/>
  <c r="F1273" i="1"/>
  <c r="I1273" i="1" s="1"/>
  <c r="J1254" i="1"/>
  <c r="AB1281" i="1" l="1"/>
  <c r="H1281" i="1" s="1"/>
  <c r="Z1282" i="1"/>
  <c r="AB1282" i="1" s="1"/>
  <c r="A1278" i="1"/>
  <c r="B1277" i="1"/>
  <c r="F1274" i="1"/>
  <c r="I1274" i="1" s="1"/>
  <c r="J1255" i="1"/>
  <c r="H1282" i="1" l="1"/>
  <c r="Z1283" i="1"/>
  <c r="A1279" i="1"/>
  <c r="B1278" i="1"/>
  <c r="F1275" i="1"/>
  <c r="I1275" i="1" s="1"/>
  <c r="J1256" i="1"/>
  <c r="AB1283" i="1" l="1"/>
  <c r="H1283" i="1" s="1"/>
  <c r="Z1284" i="1"/>
  <c r="A1280" i="1"/>
  <c r="B1279" i="1"/>
  <c r="F1276" i="1"/>
  <c r="I1276" i="1" s="1"/>
  <c r="J1257" i="1"/>
  <c r="AB1284" i="1" l="1"/>
  <c r="H1284" i="1" s="1"/>
  <c r="Z1285" i="1"/>
  <c r="A1281" i="1"/>
  <c r="B1280" i="1"/>
  <c r="F1277" i="1"/>
  <c r="I1277" i="1" s="1"/>
  <c r="J1258" i="1"/>
  <c r="AB1285" i="1" l="1"/>
  <c r="H1285" i="1" s="1"/>
  <c r="Z1286" i="1"/>
  <c r="A1282" i="1"/>
  <c r="B1281" i="1"/>
  <c r="F1278" i="1"/>
  <c r="I1278" i="1" s="1"/>
  <c r="J1259" i="1"/>
  <c r="AB1286" i="1" l="1"/>
  <c r="H1286" i="1" s="1"/>
  <c r="Z1287" i="1"/>
  <c r="AB1287" i="1" s="1"/>
  <c r="A1283" i="1"/>
  <c r="B1282" i="1"/>
  <c r="F1279" i="1"/>
  <c r="I1279" i="1" s="1"/>
  <c r="J1260" i="1"/>
  <c r="H1287" i="1" l="1"/>
  <c r="Z1288" i="1"/>
  <c r="A1284" i="1"/>
  <c r="B1283" i="1"/>
  <c r="F1280" i="1"/>
  <c r="I1280" i="1" s="1"/>
  <c r="J1261" i="1"/>
  <c r="AB1288" i="1" l="1"/>
  <c r="H1288" i="1" s="1"/>
  <c r="Z1289" i="1"/>
  <c r="A1285" i="1"/>
  <c r="B1284" i="1"/>
  <c r="F1281" i="1"/>
  <c r="I1281" i="1" s="1"/>
  <c r="J1262" i="1"/>
  <c r="AB1289" i="1" l="1"/>
  <c r="H1289" i="1" s="1"/>
  <c r="Z1290" i="1"/>
  <c r="A1286" i="1"/>
  <c r="B1285" i="1"/>
  <c r="F1282" i="1"/>
  <c r="I1282" i="1" s="1"/>
  <c r="J1263" i="1"/>
  <c r="AB1290" i="1" l="1"/>
  <c r="H1290" i="1" s="1"/>
  <c r="Z1291" i="1"/>
  <c r="A1287" i="1"/>
  <c r="B1286" i="1"/>
  <c r="F1283" i="1"/>
  <c r="I1283" i="1" s="1"/>
  <c r="J1264" i="1"/>
  <c r="AB1291" i="1" l="1"/>
  <c r="H1291" i="1" s="1"/>
  <c r="Z1292" i="1"/>
  <c r="A1288" i="1"/>
  <c r="B1287" i="1"/>
  <c r="F1284" i="1"/>
  <c r="I1284" i="1" s="1"/>
  <c r="J1265" i="1"/>
  <c r="AB1292" i="1" l="1"/>
  <c r="H1292" i="1" s="1"/>
  <c r="Z1293" i="1"/>
  <c r="A1289" i="1"/>
  <c r="B1288" i="1"/>
  <c r="F1285" i="1"/>
  <c r="I1285" i="1" s="1"/>
  <c r="J1266" i="1"/>
  <c r="AB1293" i="1" l="1"/>
  <c r="H1293" i="1" s="1"/>
  <c r="Z1294" i="1"/>
  <c r="AB1294" i="1" s="1"/>
  <c r="A1290" i="1"/>
  <c r="B1289" i="1"/>
  <c r="F1286" i="1"/>
  <c r="I1286" i="1" s="1"/>
  <c r="J1267" i="1"/>
  <c r="H1294" i="1" l="1"/>
  <c r="Z1295" i="1"/>
  <c r="A1291" i="1"/>
  <c r="B1290" i="1"/>
  <c r="F1287" i="1"/>
  <c r="I1287" i="1" s="1"/>
  <c r="J1268" i="1"/>
  <c r="AB1295" i="1" l="1"/>
  <c r="H1295" i="1" s="1"/>
  <c r="Z1296" i="1"/>
  <c r="A1292" i="1"/>
  <c r="B1291" i="1"/>
  <c r="F1288" i="1"/>
  <c r="I1288" i="1" s="1"/>
  <c r="J1269" i="1"/>
  <c r="AB1296" i="1" l="1"/>
  <c r="H1296" i="1" s="1"/>
  <c r="Z1297" i="1"/>
  <c r="A1293" i="1"/>
  <c r="B1292" i="1"/>
  <c r="F1289" i="1"/>
  <c r="I1289" i="1" s="1"/>
  <c r="J1270" i="1"/>
  <c r="AB1297" i="1" l="1"/>
  <c r="H1297" i="1" s="1"/>
  <c r="Z1298" i="1"/>
  <c r="A1294" i="1"/>
  <c r="B1293" i="1"/>
  <c r="F1290" i="1"/>
  <c r="I1290" i="1" s="1"/>
  <c r="J1271" i="1"/>
  <c r="AB1298" i="1" l="1"/>
  <c r="H1298" i="1" s="1"/>
  <c r="Z1299" i="1"/>
  <c r="A1295" i="1"/>
  <c r="B1294" i="1"/>
  <c r="F1291" i="1"/>
  <c r="I1291" i="1" s="1"/>
  <c r="J1272" i="1"/>
  <c r="AB1299" i="1" l="1"/>
  <c r="H1299" i="1" s="1"/>
  <c r="Z1300" i="1"/>
  <c r="A1296" i="1"/>
  <c r="B1295" i="1"/>
  <c r="F1292" i="1"/>
  <c r="I1292" i="1" s="1"/>
  <c r="J1273" i="1"/>
  <c r="AB1300" i="1" l="1"/>
  <c r="H1300" i="1" s="1"/>
  <c r="Z1301" i="1"/>
  <c r="AB1301" i="1" s="1"/>
  <c r="A1297" i="1"/>
  <c r="B1296" i="1"/>
  <c r="F1293" i="1"/>
  <c r="I1293" i="1" s="1"/>
  <c r="J1274" i="1"/>
  <c r="H1301" i="1" l="1"/>
  <c r="Z1302" i="1"/>
  <c r="A1298" i="1"/>
  <c r="B1297" i="1"/>
  <c r="F1294" i="1"/>
  <c r="I1294" i="1" s="1"/>
  <c r="J1275" i="1"/>
  <c r="AB1302" i="1" l="1"/>
  <c r="H1302" i="1" s="1"/>
  <c r="Z1303" i="1"/>
  <c r="A1299" i="1"/>
  <c r="B1298" i="1"/>
  <c r="F1295" i="1"/>
  <c r="I1295" i="1" s="1"/>
  <c r="J1276" i="1"/>
  <c r="AB1303" i="1" l="1"/>
  <c r="H1303" i="1" s="1"/>
  <c r="Z1304" i="1"/>
  <c r="A1300" i="1"/>
  <c r="B1299" i="1"/>
  <c r="F1296" i="1"/>
  <c r="I1296" i="1" s="1"/>
  <c r="J1277" i="1"/>
  <c r="AB1304" i="1" l="1"/>
  <c r="H1304" i="1" s="1"/>
  <c r="Z1305" i="1"/>
  <c r="A1301" i="1"/>
  <c r="B1300" i="1"/>
  <c r="F1297" i="1"/>
  <c r="I1297" i="1" s="1"/>
  <c r="J1278" i="1"/>
  <c r="AB1305" i="1" l="1"/>
  <c r="H1305" i="1" s="1"/>
  <c r="Z1306" i="1"/>
  <c r="A1302" i="1"/>
  <c r="B1301" i="1"/>
  <c r="F1298" i="1"/>
  <c r="I1298" i="1" s="1"/>
  <c r="J1279" i="1"/>
  <c r="AB1306" i="1" l="1"/>
  <c r="H1306" i="1" s="1"/>
  <c r="Z1307" i="1"/>
  <c r="A1303" i="1"/>
  <c r="B1302" i="1"/>
  <c r="F1299" i="1"/>
  <c r="I1299" i="1" s="1"/>
  <c r="J1280" i="1"/>
  <c r="AB1307" i="1" l="1"/>
  <c r="H1307" i="1" s="1"/>
  <c r="Z1308" i="1"/>
  <c r="A1304" i="1"/>
  <c r="B1303" i="1"/>
  <c r="F1300" i="1"/>
  <c r="I1300" i="1" s="1"/>
  <c r="J1281" i="1"/>
  <c r="AB1308" i="1" l="1"/>
  <c r="H1308" i="1" s="1"/>
  <c r="Z1309" i="1"/>
  <c r="A1305" i="1"/>
  <c r="B1304" i="1"/>
  <c r="F1301" i="1"/>
  <c r="I1301" i="1" s="1"/>
  <c r="J1282" i="1"/>
  <c r="AB1309" i="1" l="1"/>
  <c r="H1309" i="1" s="1"/>
  <c r="Z1310" i="1"/>
  <c r="A1306" i="1"/>
  <c r="B1305" i="1"/>
  <c r="F1302" i="1"/>
  <c r="I1302" i="1" s="1"/>
  <c r="J1283" i="1"/>
  <c r="AB1310" i="1" l="1"/>
  <c r="H1310" i="1" s="1"/>
  <c r="Z1311" i="1"/>
  <c r="AB1311" i="1" s="1"/>
  <c r="A1307" i="1"/>
  <c r="B1306" i="1"/>
  <c r="F1303" i="1"/>
  <c r="I1303" i="1" s="1"/>
  <c r="J1284" i="1"/>
  <c r="H1311" i="1" l="1"/>
  <c r="Z1312" i="1"/>
  <c r="A1308" i="1"/>
  <c r="B1307" i="1"/>
  <c r="F1304" i="1"/>
  <c r="I1304" i="1" s="1"/>
  <c r="J1285" i="1"/>
  <c r="AB1312" i="1" l="1"/>
  <c r="H1312" i="1" s="1"/>
  <c r="Z1313" i="1"/>
  <c r="A1309" i="1"/>
  <c r="B1308" i="1"/>
  <c r="F1305" i="1"/>
  <c r="I1305" i="1" s="1"/>
  <c r="J1286" i="1"/>
  <c r="AB1313" i="1" l="1"/>
  <c r="H1313" i="1" s="1"/>
  <c r="Z1314" i="1"/>
  <c r="A1310" i="1"/>
  <c r="B1309" i="1"/>
  <c r="F1306" i="1"/>
  <c r="I1306" i="1" s="1"/>
  <c r="J1287" i="1"/>
  <c r="AB1314" i="1" l="1"/>
  <c r="H1314" i="1" s="1"/>
  <c r="Z1315" i="1"/>
  <c r="A1311" i="1"/>
  <c r="B1310" i="1"/>
  <c r="F1307" i="1"/>
  <c r="I1307" i="1" s="1"/>
  <c r="J1288" i="1"/>
  <c r="AB1315" i="1" l="1"/>
  <c r="H1315" i="1" s="1"/>
  <c r="Z1316" i="1"/>
  <c r="A1312" i="1"/>
  <c r="B1311" i="1"/>
  <c r="F1308" i="1"/>
  <c r="I1308" i="1" s="1"/>
  <c r="J1289" i="1"/>
  <c r="AB1316" i="1" l="1"/>
  <c r="H1316" i="1" s="1"/>
  <c r="Z1317" i="1"/>
  <c r="A1313" i="1"/>
  <c r="B1312" i="1"/>
  <c r="F1309" i="1"/>
  <c r="I1309" i="1" s="1"/>
  <c r="J1290" i="1"/>
  <c r="AB1317" i="1" l="1"/>
  <c r="H1317" i="1" s="1"/>
  <c r="Z1318" i="1"/>
  <c r="A1314" i="1"/>
  <c r="B1313" i="1"/>
  <c r="F1310" i="1"/>
  <c r="I1310" i="1" s="1"/>
  <c r="J1291" i="1"/>
  <c r="AB1318" i="1" l="1"/>
  <c r="H1318" i="1" s="1"/>
  <c r="Z1319" i="1"/>
  <c r="A1315" i="1"/>
  <c r="B1314" i="1"/>
  <c r="F1311" i="1"/>
  <c r="I1311" i="1" s="1"/>
  <c r="J1292" i="1"/>
  <c r="AB1319" i="1" l="1"/>
  <c r="H1319" i="1" s="1"/>
  <c r="Z1320" i="1"/>
  <c r="A1316" i="1"/>
  <c r="B1315" i="1"/>
  <c r="F1312" i="1"/>
  <c r="I1312" i="1" s="1"/>
  <c r="J1293" i="1"/>
  <c r="AB1320" i="1" l="1"/>
  <c r="H1320" i="1" s="1"/>
  <c r="Z1321" i="1"/>
  <c r="A1317" i="1"/>
  <c r="B1316" i="1"/>
  <c r="F1313" i="1"/>
  <c r="I1313" i="1" s="1"/>
  <c r="J1294" i="1"/>
  <c r="AB1321" i="1" l="1"/>
  <c r="H1321" i="1" s="1"/>
  <c r="Z1322" i="1"/>
  <c r="A1318" i="1"/>
  <c r="B1317" i="1"/>
  <c r="F1314" i="1"/>
  <c r="I1314" i="1" s="1"/>
  <c r="J1295" i="1"/>
  <c r="AB1322" i="1" l="1"/>
  <c r="H1322" i="1" s="1"/>
  <c r="Z1323" i="1"/>
  <c r="A1319" i="1"/>
  <c r="B1318" i="1"/>
  <c r="F1315" i="1"/>
  <c r="I1315" i="1" s="1"/>
  <c r="J1296" i="1"/>
  <c r="AB1323" i="1" l="1"/>
  <c r="H1323" i="1" s="1"/>
  <c r="Z1324" i="1"/>
  <c r="A1320" i="1"/>
  <c r="B1319" i="1"/>
  <c r="F1316" i="1"/>
  <c r="I1316" i="1" s="1"/>
  <c r="J1297" i="1"/>
  <c r="AB1324" i="1" l="1"/>
  <c r="H1324" i="1" s="1"/>
  <c r="Z1325" i="1"/>
  <c r="A1321" i="1"/>
  <c r="B1320" i="1"/>
  <c r="F1317" i="1"/>
  <c r="I1317" i="1" s="1"/>
  <c r="J1298" i="1"/>
  <c r="AB1325" i="1" l="1"/>
  <c r="H1325" i="1" s="1"/>
  <c r="Z1326" i="1"/>
  <c r="A1322" i="1"/>
  <c r="B1321" i="1"/>
  <c r="F1318" i="1"/>
  <c r="I1318" i="1" s="1"/>
  <c r="J1299" i="1"/>
  <c r="AB1326" i="1" l="1"/>
  <c r="H1326" i="1" s="1"/>
  <c r="Z1327" i="1"/>
  <c r="A1323" i="1"/>
  <c r="B1322" i="1"/>
  <c r="F1319" i="1"/>
  <c r="I1319" i="1" s="1"/>
  <c r="J1300" i="1"/>
  <c r="AB1327" i="1" l="1"/>
  <c r="H1327" i="1" s="1"/>
  <c r="Z1328" i="1"/>
  <c r="A1324" i="1"/>
  <c r="B1323" i="1"/>
  <c r="F1320" i="1"/>
  <c r="I1320" i="1" s="1"/>
  <c r="J1301" i="1"/>
  <c r="AB1328" i="1" l="1"/>
  <c r="H1328" i="1" s="1"/>
  <c r="Z1329" i="1"/>
  <c r="AB1329" i="1" s="1"/>
  <c r="A1325" i="1"/>
  <c r="B1324" i="1"/>
  <c r="F1321" i="1"/>
  <c r="I1321" i="1" s="1"/>
  <c r="J1302" i="1"/>
  <c r="H1329" i="1" l="1"/>
  <c r="Z1330" i="1"/>
  <c r="AB1330" i="1" s="1"/>
  <c r="A1326" i="1"/>
  <c r="B1325" i="1"/>
  <c r="F1322" i="1"/>
  <c r="I1322" i="1" s="1"/>
  <c r="J1303" i="1"/>
  <c r="H1330" i="1" l="1"/>
  <c r="Z1331" i="1"/>
  <c r="AB1331" i="1" s="1"/>
  <c r="A1327" i="1"/>
  <c r="B1326" i="1"/>
  <c r="F1323" i="1"/>
  <c r="I1323" i="1" s="1"/>
  <c r="J1304" i="1"/>
  <c r="H1331" i="1" l="1"/>
  <c r="Z1332" i="1"/>
  <c r="A1328" i="1"/>
  <c r="B1327" i="1"/>
  <c r="F1324" i="1"/>
  <c r="I1324" i="1" s="1"/>
  <c r="J1305" i="1"/>
  <c r="AB1332" i="1" l="1"/>
  <c r="H1332" i="1" s="1"/>
  <c r="Z1333" i="1"/>
  <c r="A1329" i="1"/>
  <c r="B1328" i="1"/>
  <c r="F1325" i="1"/>
  <c r="I1325" i="1" s="1"/>
  <c r="J1306" i="1"/>
  <c r="AB1333" i="1" l="1"/>
  <c r="H1333" i="1" s="1"/>
  <c r="Z1334" i="1"/>
  <c r="A1330" i="1"/>
  <c r="B1329" i="1"/>
  <c r="F1326" i="1"/>
  <c r="I1326" i="1" s="1"/>
  <c r="J1307" i="1"/>
  <c r="AB1334" i="1" l="1"/>
  <c r="H1334" i="1" s="1"/>
  <c r="Z1335" i="1"/>
  <c r="A1331" i="1"/>
  <c r="B1330" i="1"/>
  <c r="F1327" i="1"/>
  <c r="I1327" i="1" s="1"/>
  <c r="J1308" i="1"/>
  <c r="AB1335" i="1" l="1"/>
  <c r="H1335" i="1" s="1"/>
  <c r="Z1336" i="1"/>
  <c r="A1332" i="1"/>
  <c r="B1331" i="1"/>
  <c r="F1328" i="1"/>
  <c r="I1328" i="1" s="1"/>
  <c r="J1309" i="1"/>
  <c r="AB1336" i="1" l="1"/>
  <c r="H1336" i="1" s="1"/>
  <c r="Z1337" i="1"/>
  <c r="A1333" i="1"/>
  <c r="B1332" i="1"/>
  <c r="F1329" i="1"/>
  <c r="I1329" i="1" s="1"/>
  <c r="J1310" i="1"/>
  <c r="AB1337" i="1" l="1"/>
  <c r="H1337" i="1" s="1"/>
  <c r="Z1338" i="1"/>
  <c r="A1334" i="1"/>
  <c r="B1333" i="1"/>
  <c r="F1330" i="1"/>
  <c r="I1330" i="1" s="1"/>
  <c r="J1311" i="1"/>
  <c r="AB1338" i="1" l="1"/>
  <c r="H1338" i="1" s="1"/>
  <c r="Z1339" i="1"/>
  <c r="A1335" i="1"/>
  <c r="B1334" i="1"/>
  <c r="F1331" i="1"/>
  <c r="I1331" i="1" s="1"/>
  <c r="J1312" i="1"/>
  <c r="AB1339" i="1" l="1"/>
  <c r="H1339" i="1" s="1"/>
  <c r="Z1340" i="1"/>
  <c r="A1336" i="1"/>
  <c r="B1335" i="1"/>
  <c r="F1332" i="1"/>
  <c r="I1332" i="1" s="1"/>
  <c r="J1313" i="1"/>
  <c r="AB1340" i="1" l="1"/>
  <c r="H1340" i="1" s="1"/>
  <c r="Z1341" i="1"/>
  <c r="A1337" i="1"/>
  <c r="B1336" i="1"/>
  <c r="F1333" i="1"/>
  <c r="I1333" i="1" s="1"/>
  <c r="J1314" i="1"/>
  <c r="AB1341" i="1" l="1"/>
  <c r="H1341" i="1" s="1"/>
  <c r="Z1342" i="1"/>
  <c r="A1338" i="1"/>
  <c r="B1337" i="1"/>
  <c r="F1334" i="1"/>
  <c r="I1334" i="1" s="1"/>
  <c r="J1315" i="1"/>
  <c r="AB1342" i="1" l="1"/>
  <c r="H1342" i="1" s="1"/>
  <c r="Z1343" i="1"/>
  <c r="A1339" i="1"/>
  <c r="B1338" i="1"/>
  <c r="F1335" i="1"/>
  <c r="I1335" i="1" s="1"/>
  <c r="J1316" i="1"/>
  <c r="AB1343" i="1" l="1"/>
  <c r="H1343" i="1" s="1"/>
  <c r="Z1344" i="1"/>
  <c r="A1340" i="1"/>
  <c r="B1339" i="1"/>
  <c r="F1336" i="1"/>
  <c r="I1336" i="1" s="1"/>
  <c r="J1317" i="1"/>
  <c r="AB1344" i="1" l="1"/>
  <c r="H1344" i="1" s="1"/>
  <c r="Z1345" i="1"/>
  <c r="A1341" i="1"/>
  <c r="B1340" i="1"/>
  <c r="F1337" i="1"/>
  <c r="I1337" i="1" s="1"/>
  <c r="J1318" i="1"/>
  <c r="AB1345" i="1" l="1"/>
  <c r="H1345" i="1" s="1"/>
  <c r="Z1346" i="1"/>
  <c r="A1342" i="1"/>
  <c r="B1341" i="1"/>
  <c r="F1338" i="1"/>
  <c r="I1338" i="1" s="1"/>
  <c r="J1319" i="1"/>
  <c r="AB1346" i="1" l="1"/>
  <c r="H1346" i="1" s="1"/>
  <c r="Z1347" i="1"/>
  <c r="A1343" i="1"/>
  <c r="B1342" i="1"/>
  <c r="F1339" i="1"/>
  <c r="I1339" i="1" s="1"/>
  <c r="J1320" i="1"/>
  <c r="AB1347" i="1" l="1"/>
  <c r="H1347" i="1" s="1"/>
  <c r="Z1348" i="1"/>
  <c r="A1344" i="1"/>
  <c r="B1343" i="1"/>
  <c r="F1340" i="1"/>
  <c r="I1340" i="1" s="1"/>
  <c r="J1321" i="1"/>
  <c r="AB1348" i="1" l="1"/>
  <c r="H1348" i="1" s="1"/>
  <c r="Z1349" i="1"/>
  <c r="A1345" i="1"/>
  <c r="B1344" i="1"/>
  <c r="F1341" i="1"/>
  <c r="I1341" i="1" s="1"/>
  <c r="J1322" i="1"/>
  <c r="AB1349" i="1" l="1"/>
  <c r="H1349" i="1" s="1"/>
  <c r="Z1350" i="1"/>
  <c r="A1346" i="1"/>
  <c r="B1345" i="1"/>
  <c r="F1342" i="1"/>
  <c r="I1342" i="1" s="1"/>
  <c r="J1323" i="1"/>
  <c r="AB1350" i="1" l="1"/>
  <c r="H1350" i="1" s="1"/>
  <c r="Z1351" i="1"/>
  <c r="A1347" i="1"/>
  <c r="B1346" i="1"/>
  <c r="F1343" i="1"/>
  <c r="I1343" i="1" s="1"/>
  <c r="J1324" i="1"/>
  <c r="AB1351" i="1" l="1"/>
  <c r="H1351" i="1" s="1"/>
  <c r="Z1352" i="1"/>
  <c r="A1348" i="1"/>
  <c r="B1347" i="1"/>
  <c r="F1344" i="1"/>
  <c r="I1344" i="1" s="1"/>
  <c r="J1325" i="1"/>
  <c r="AB1352" i="1" l="1"/>
  <c r="H1352" i="1" s="1"/>
  <c r="Z1353" i="1"/>
  <c r="A1349" i="1"/>
  <c r="B1348" i="1"/>
  <c r="F1345" i="1"/>
  <c r="I1345" i="1" s="1"/>
  <c r="J1326" i="1"/>
  <c r="AB1353" i="1" l="1"/>
  <c r="H1353" i="1" s="1"/>
  <c r="Z1354" i="1"/>
  <c r="A1350" i="1"/>
  <c r="B1349" i="1"/>
  <c r="F1346" i="1"/>
  <c r="I1346" i="1" s="1"/>
  <c r="J1327" i="1"/>
  <c r="AB1354" i="1" l="1"/>
  <c r="H1354" i="1" s="1"/>
  <c r="Z1355" i="1"/>
  <c r="A1351" i="1"/>
  <c r="B1350" i="1"/>
  <c r="F1347" i="1"/>
  <c r="I1347" i="1" s="1"/>
  <c r="J1328" i="1"/>
  <c r="AB1355" i="1" l="1"/>
  <c r="H1355" i="1" s="1"/>
  <c r="Z1356" i="1"/>
  <c r="A1352" i="1"/>
  <c r="B1351" i="1"/>
  <c r="F1348" i="1"/>
  <c r="I1348" i="1" s="1"/>
  <c r="J1329" i="1"/>
  <c r="AB1356" i="1" l="1"/>
  <c r="H1356" i="1" s="1"/>
  <c r="Z1357" i="1"/>
  <c r="A1353" i="1"/>
  <c r="B1352" i="1"/>
  <c r="F1349" i="1"/>
  <c r="I1349" i="1" s="1"/>
  <c r="J1330" i="1"/>
  <c r="AB1357" i="1" l="1"/>
  <c r="H1357" i="1" s="1"/>
  <c r="Z1358" i="1"/>
  <c r="A1354" i="1"/>
  <c r="B1353" i="1"/>
  <c r="F1350" i="1"/>
  <c r="I1350" i="1" s="1"/>
  <c r="J1331" i="1"/>
  <c r="AB1358" i="1" l="1"/>
  <c r="H1358" i="1" s="1"/>
  <c r="Z1359" i="1"/>
  <c r="A1355" i="1"/>
  <c r="B1354" i="1"/>
  <c r="F1351" i="1"/>
  <c r="I1351" i="1" s="1"/>
  <c r="J1332" i="1"/>
  <c r="AB1359" i="1" l="1"/>
  <c r="H1359" i="1" s="1"/>
  <c r="Z1360" i="1"/>
  <c r="A1356" i="1"/>
  <c r="B1355" i="1"/>
  <c r="F1352" i="1"/>
  <c r="I1352" i="1" s="1"/>
  <c r="J1333" i="1"/>
  <c r="AB1360" i="1" l="1"/>
  <c r="H1360" i="1" s="1"/>
  <c r="Z1361" i="1"/>
  <c r="A1357" i="1"/>
  <c r="B1356" i="1"/>
  <c r="F1353" i="1"/>
  <c r="I1353" i="1" s="1"/>
  <c r="J1334" i="1"/>
  <c r="AB1361" i="1" l="1"/>
  <c r="H1361" i="1" s="1"/>
  <c r="Z1362" i="1"/>
  <c r="AB1362" i="1" s="1"/>
  <c r="A1358" i="1"/>
  <c r="B1357" i="1"/>
  <c r="F1354" i="1"/>
  <c r="I1354" i="1" s="1"/>
  <c r="J1335" i="1"/>
  <c r="H1362" i="1" l="1"/>
  <c r="Z1363" i="1"/>
  <c r="A1359" i="1"/>
  <c r="B1358" i="1"/>
  <c r="F1355" i="1"/>
  <c r="I1355" i="1" s="1"/>
  <c r="J1336" i="1"/>
  <c r="AB1363" i="1" l="1"/>
  <c r="H1363" i="1" s="1"/>
  <c r="Z1364" i="1"/>
  <c r="A1360" i="1"/>
  <c r="B1359" i="1"/>
  <c r="F1356" i="1"/>
  <c r="I1356" i="1" s="1"/>
  <c r="J1337" i="1"/>
  <c r="AB1364" i="1" l="1"/>
  <c r="H1364" i="1" s="1"/>
  <c r="Z1365" i="1"/>
  <c r="A1361" i="1"/>
  <c r="B1360" i="1"/>
  <c r="F1357" i="1"/>
  <c r="I1357" i="1" s="1"/>
  <c r="J1338" i="1"/>
  <c r="AB1365" i="1" l="1"/>
  <c r="H1365" i="1" s="1"/>
  <c r="Z1366" i="1"/>
  <c r="A1362" i="1"/>
  <c r="B1361" i="1"/>
  <c r="F1358" i="1"/>
  <c r="I1358" i="1" s="1"/>
  <c r="J1339" i="1"/>
  <c r="AB1366" i="1" l="1"/>
  <c r="H1366" i="1" s="1"/>
  <c r="Z1367" i="1"/>
  <c r="A1363" i="1"/>
  <c r="B1362" i="1"/>
  <c r="F1359" i="1"/>
  <c r="I1359" i="1" s="1"/>
  <c r="J1340" i="1"/>
  <c r="AB1367" i="1" l="1"/>
  <c r="H1367" i="1" s="1"/>
  <c r="Z1368" i="1"/>
  <c r="A1364" i="1"/>
  <c r="B1363" i="1"/>
  <c r="F1360" i="1"/>
  <c r="I1360" i="1" s="1"/>
  <c r="J1341" i="1"/>
  <c r="AB1368" i="1" l="1"/>
  <c r="H1368" i="1" s="1"/>
  <c r="Z1369" i="1"/>
  <c r="A1365" i="1"/>
  <c r="B1364" i="1"/>
  <c r="F1361" i="1"/>
  <c r="I1361" i="1" s="1"/>
  <c r="J1342" i="1"/>
  <c r="AB1369" i="1" l="1"/>
  <c r="H1369" i="1" s="1"/>
  <c r="Z1370" i="1"/>
  <c r="A1366" i="1"/>
  <c r="B1365" i="1"/>
  <c r="F1362" i="1"/>
  <c r="I1362" i="1" s="1"/>
  <c r="J1343" i="1"/>
  <c r="AB1370" i="1" l="1"/>
  <c r="H1370" i="1" s="1"/>
  <c r="Z1371" i="1"/>
  <c r="AB1371" i="1" s="1"/>
  <c r="A1367" i="1"/>
  <c r="B1366" i="1"/>
  <c r="F1363" i="1"/>
  <c r="I1363" i="1" s="1"/>
  <c r="J1344" i="1"/>
  <c r="H1371" i="1" l="1"/>
  <c r="Z1372" i="1"/>
  <c r="A1368" i="1"/>
  <c r="B1367" i="1"/>
  <c r="F1364" i="1"/>
  <c r="I1364" i="1" s="1"/>
  <c r="J1345" i="1"/>
  <c r="AB1372" i="1" l="1"/>
  <c r="H1372" i="1" s="1"/>
  <c r="Z1373" i="1"/>
  <c r="A1369" i="1"/>
  <c r="B1368" i="1"/>
  <c r="F1365" i="1"/>
  <c r="I1365" i="1" s="1"/>
  <c r="J1346" i="1"/>
  <c r="AB1373" i="1" l="1"/>
  <c r="H1373" i="1" s="1"/>
  <c r="Z1374" i="1"/>
  <c r="AB1374" i="1" s="1"/>
  <c r="A1370" i="1"/>
  <c r="B1369" i="1"/>
  <c r="F1366" i="1"/>
  <c r="I1366" i="1" s="1"/>
  <c r="J1347" i="1"/>
  <c r="H1374" i="1" l="1"/>
  <c r="Z1375" i="1"/>
  <c r="A1371" i="1"/>
  <c r="B1370" i="1"/>
  <c r="F1367" i="1"/>
  <c r="I1367" i="1" s="1"/>
  <c r="J1348" i="1"/>
  <c r="AB1375" i="1" l="1"/>
  <c r="H1375" i="1" s="1"/>
  <c r="Z1376" i="1"/>
  <c r="A1372" i="1"/>
  <c r="B1371" i="1"/>
  <c r="F1368" i="1"/>
  <c r="I1368" i="1" s="1"/>
  <c r="J1349" i="1"/>
  <c r="AB1376" i="1" l="1"/>
  <c r="H1376" i="1" s="1"/>
  <c r="Z1377" i="1"/>
  <c r="A1373" i="1"/>
  <c r="B1372" i="1"/>
  <c r="F1369" i="1"/>
  <c r="I1369" i="1" s="1"/>
  <c r="J1350" i="1"/>
  <c r="AB1377" i="1" l="1"/>
  <c r="H1377" i="1" s="1"/>
  <c r="Z1378" i="1"/>
  <c r="A1374" i="1"/>
  <c r="B1373" i="1"/>
  <c r="F1370" i="1"/>
  <c r="I1370" i="1" s="1"/>
  <c r="J1351" i="1"/>
  <c r="AB1378" i="1" l="1"/>
  <c r="H1378" i="1" s="1"/>
  <c r="Z1379" i="1"/>
  <c r="A1375" i="1"/>
  <c r="B1374" i="1"/>
  <c r="F1371" i="1"/>
  <c r="I1371" i="1" s="1"/>
  <c r="J1352" i="1"/>
  <c r="AB1379" i="1" l="1"/>
  <c r="H1379" i="1" s="1"/>
  <c r="Z1380" i="1"/>
  <c r="A1376" i="1"/>
  <c r="B1375" i="1"/>
  <c r="F1372" i="1"/>
  <c r="I1372" i="1" s="1"/>
  <c r="J1353" i="1"/>
  <c r="AB1380" i="1" l="1"/>
  <c r="H1380" i="1" s="1"/>
  <c r="Z1381" i="1"/>
  <c r="A1377" i="1"/>
  <c r="B1376" i="1"/>
  <c r="F1373" i="1"/>
  <c r="I1373" i="1" s="1"/>
  <c r="J1354" i="1"/>
  <c r="AB1381" i="1" l="1"/>
  <c r="H1381" i="1" s="1"/>
  <c r="Z1382" i="1"/>
  <c r="A1378" i="1"/>
  <c r="B1377" i="1"/>
  <c r="F1374" i="1"/>
  <c r="I1374" i="1" s="1"/>
  <c r="J1355" i="1"/>
  <c r="AB1382" i="1" l="1"/>
  <c r="H1382" i="1" s="1"/>
  <c r="Z1383" i="1"/>
  <c r="A1379" i="1"/>
  <c r="B1378" i="1"/>
  <c r="F1375" i="1"/>
  <c r="I1375" i="1" s="1"/>
  <c r="J1356" i="1"/>
  <c r="AB1383" i="1" l="1"/>
  <c r="H1383" i="1" s="1"/>
  <c r="Z1384" i="1"/>
  <c r="AB1384" i="1" s="1"/>
  <c r="A1380" i="1"/>
  <c r="B1379" i="1"/>
  <c r="F1376" i="1"/>
  <c r="I1376" i="1" s="1"/>
  <c r="J1357" i="1"/>
  <c r="H1384" i="1" l="1"/>
  <c r="Z1385" i="1"/>
  <c r="A1381" i="1"/>
  <c r="B1380" i="1"/>
  <c r="F1377" i="1"/>
  <c r="I1377" i="1" s="1"/>
  <c r="J1358" i="1"/>
  <c r="AB1385" i="1" l="1"/>
  <c r="H1385" i="1" s="1"/>
  <c r="Z1386" i="1"/>
  <c r="A1382" i="1"/>
  <c r="B1381" i="1"/>
  <c r="F1378" i="1"/>
  <c r="I1378" i="1" s="1"/>
  <c r="J1359" i="1"/>
  <c r="AB1386" i="1" l="1"/>
  <c r="H1386" i="1" s="1"/>
  <c r="Z1387" i="1"/>
  <c r="A1383" i="1"/>
  <c r="B1382" i="1"/>
  <c r="F1379" i="1"/>
  <c r="I1379" i="1" s="1"/>
  <c r="J1360" i="1"/>
  <c r="AB1387" i="1" l="1"/>
  <c r="H1387" i="1" s="1"/>
  <c r="Z1388" i="1"/>
  <c r="AB1388" i="1" s="1"/>
  <c r="A1384" i="1"/>
  <c r="B1383" i="1"/>
  <c r="F1380" i="1"/>
  <c r="I1380" i="1" s="1"/>
  <c r="J1361" i="1"/>
  <c r="H1388" i="1" l="1"/>
  <c r="Z1389" i="1"/>
  <c r="A1385" i="1"/>
  <c r="B1384" i="1"/>
  <c r="F1381" i="1"/>
  <c r="I1381" i="1" s="1"/>
  <c r="J1362" i="1"/>
  <c r="AB1389" i="1" l="1"/>
  <c r="H1389" i="1" s="1"/>
  <c r="Z1390" i="1"/>
  <c r="A1386" i="1"/>
  <c r="B1385" i="1"/>
  <c r="F1382" i="1"/>
  <c r="I1382" i="1" s="1"/>
  <c r="J1363" i="1"/>
  <c r="AB1390" i="1" l="1"/>
  <c r="H1390" i="1" s="1"/>
  <c r="Z1391" i="1"/>
  <c r="AB1391" i="1" s="1"/>
  <c r="A1387" i="1"/>
  <c r="B1386" i="1"/>
  <c r="F1383" i="1"/>
  <c r="I1383" i="1" s="1"/>
  <c r="J1364" i="1"/>
  <c r="H1391" i="1" l="1"/>
  <c r="Z1392" i="1"/>
  <c r="A1388" i="1"/>
  <c r="B1387" i="1"/>
  <c r="F1384" i="1"/>
  <c r="I1384" i="1" s="1"/>
  <c r="J1365" i="1"/>
  <c r="AB1392" i="1" l="1"/>
  <c r="H1392" i="1" s="1"/>
  <c r="Z1393" i="1"/>
  <c r="A1389" i="1"/>
  <c r="B1388" i="1"/>
  <c r="F1385" i="1"/>
  <c r="I1385" i="1" s="1"/>
  <c r="J1366" i="1"/>
  <c r="AB1393" i="1" l="1"/>
  <c r="H1393" i="1" s="1"/>
  <c r="Z1394" i="1"/>
  <c r="A1390" i="1"/>
  <c r="B1389" i="1"/>
  <c r="F1386" i="1"/>
  <c r="I1386" i="1" s="1"/>
  <c r="J1367" i="1"/>
  <c r="AB1394" i="1" l="1"/>
  <c r="H1394" i="1" s="1"/>
  <c r="Z1395" i="1"/>
  <c r="A1391" i="1"/>
  <c r="B1390" i="1"/>
  <c r="F1387" i="1"/>
  <c r="I1387" i="1" s="1"/>
  <c r="J1368" i="1"/>
  <c r="AB1395" i="1" l="1"/>
  <c r="H1395" i="1" s="1"/>
  <c r="Z1396" i="1"/>
  <c r="A1392" i="1"/>
  <c r="B1391" i="1"/>
  <c r="F1388" i="1"/>
  <c r="I1388" i="1" s="1"/>
  <c r="J1369" i="1"/>
  <c r="AB1396" i="1" l="1"/>
  <c r="H1396" i="1" s="1"/>
  <c r="Z1397" i="1"/>
  <c r="A1393" i="1"/>
  <c r="B1392" i="1"/>
  <c r="F1389" i="1"/>
  <c r="I1389" i="1" s="1"/>
  <c r="J1370" i="1"/>
  <c r="AB1397" i="1" l="1"/>
  <c r="H1397" i="1" s="1"/>
  <c r="Z1398" i="1"/>
  <c r="A1394" i="1"/>
  <c r="B1393" i="1"/>
  <c r="F1390" i="1"/>
  <c r="I1390" i="1" s="1"/>
  <c r="J1371" i="1"/>
  <c r="AB1398" i="1" l="1"/>
  <c r="H1398" i="1" s="1"/>
  <c r="Z1399" i="1"/>
  <c r="A1395" i="1"/>
  <c r="B1394" i="1"/>
  <c r="F1391" i="1"/>
  <c r="I1391" i="1" s="1"/>
  <c r="J1372" i="1"/>
  <c r="AB1399" i="1" l="1"/>
  <c r="H1399" i="1" s="1"/>
  <c r="Z1400" i="1"/>
  <c r="A1396" i="1"/>
  <c r="B1395" i="1"/>
  <c r="F1392" i="1"/>
  <c r="I1392" i="1" s="1"/>
  <c r="J1373" i="1"/>
  <c r="AB1400" i="1" l="1"/>
  <c r="H1400" i="1" s="1"/>
  <c r="Z1401" i="1"/>
  <c r="A1397" i="1"/>
  <c r="B1396" i="1"/>
  <c r="F1393" i="1"/>
  <c r="I1393" i="1" s="1"/>
  <c r="J1374" i="1"/>
  <c r="AB1401" i="1" l="1"/>
  <c r="H1401" i="1" s="1"/>
  <c r="Z1402" i="1"/>
  <c r="A1398" i="1"/>
  <c r="B1397" i="1"/>
  <c r="F1394" i="1"/>
  <c r="I1394" i="1" s="1"/>
  <c r="J1375" i="1"/>
  <c r="AB1402" i="1" l="1"/>
  <c r="H1402" i="1" s="1"/>
  <c r="Z1403" i="1"/>
  <c r="AB1403" i="1" s="1"/>
  <c r="A1399" i="1"/>
  <c r="B1398" i="1"/>
  <c r="F1395" i="1"/>
  <c r="I1395" i="1" s="1"/>
  <c r="J1376" i="1"/>
  <c r="H1403" i="1" l="1"/>
  <c r="Z1404" i="1"/>
  <c r="A1400" i="1"/>
  <c r="B1399" i="1"/>
  <c r="F1396" i="1"/>
  <c r="I1396" i="1" s="1"/>
  <c r="J1377" i="1"/>
  <c r="AB1404" i="1" l="1"/>
  <c r="H1404" i="1" s="1"/>
  <c r="Z1405" i="1"/>
  <c r="A1401" i="1"/>
  <c r="B1400" i="1"/>
  <c r="F1397" i="1"/>
  <c r="I1397" i="1" s="1"/>
  <c r="J1378" i="1"/>
  <c r="AB1405" i="1" l="1"/>
  <c r="H1405" i="1" s="1"/>
  <c r="Z1406" i="1"/>
  <c r="AB1406" i="1" s="1"/>
  <c r="A1402" i="1"/>
  <c r="B1401" i="1"/>
  <c r="F1398" i="1"/>
  <c r="I1398" i="1" s="1"/>
  <c r="J1379" i="1"/>
  <c r="H1406" i="1" l="1"/>
  <c r="Z1407" i="1"/>
  <c r="A1403" i="1"/>
  <c r="B1402" i="1"/>
  <c r="F1399" i="1"/>
  <c r="I1399" i="1" s="1"/>
  <c r="J1380" i="1"/>
  <c r="AB1407" i="1" l="1"/>
  <c r="H1407" i="1" s="1"/>
  <c r="Z1408" i="1"/>
  <c r="A1404" i="1"/>
  <c r="B1403" i="1"/>
  <c r="F1400" i="1"/>
  <c r="I1400" i="1" s="1"/>
  <c r="J1381" i="1"/>
  <c r="AB1408" i="1" l="1"/>
  <c r="H1408" i="1" s="1"/>
  <c r="Z1409" i="1"/>
  <c r="A1405" i="1"/>
  <c r="B1404" i="1"/>
  <c r="F1401" i="1"/>
  <c r="I1401" i="1" s="1"/>
  <c r="J1382" i="1"/>
  <c r="AB1409" i="1" l="1"/>
  <c r="H1409" i="1" s="1"/>
  <c r="Z1410" i="1"/>
  <c r="A1406" i="1"/>
  <c r="B1405" i="1"/>
  <c r="F1402" i="1"/>
  <c r="I1402" i="1" s="1"/>
  <c r="J1383" i="1"/>
  <c r="AB1410" i="1" l="1"/>
  <c r="H1410" i="1" s="1"/>
  <c r="Z1411" i="1"/>
  <c r="A1407" i="1"/>
  <c r="B1406" i="1"/>
  <c r="F1403" i="1"/>
  <c r="I1403" i="1" s="1"/>
  <c r="J1384" i="1"/>
  <c r="AB1411" i="1" l="1"/>
  <c r="H1411" i="1" s="1"/>
  <c r="Z1412" i="1"/>
  <c r="A1408" i="1"/>
  <c r="B1407" i="1"/>
  <c r="F1404" i="1"/>
  <c r="I1404" i="1" s="1"/>
  <c r="J1385" i="1"/>
  <c r="AB1412" i="1" l="1"/>
  <c r="H1412" i="1" s="1"/>
  <c r="Z1413" i="1"/>
  <c r="A1409" i="1"/>
  <c r="B1408" i="1"/>
  <c r="F1405" i="1"/>
  <c r="I1405" i="1" s="1"/>
  <c r="J1386" i="1"/>
  <c r="AB1413" i="1" l="1"/>
  <c r="H1413" i="1" s="1"/>
  <c r="Z1414" i="1"/>
  <c r="A1410" i="1"/>
  <c r="B1409" i="1"/>
  <c r="F1406" i="1"/>
  <c r="I1406" i="1" s="1"/>
  <c r="J1387" i="1"/>
  <c r="AB1414" i="1" l="1"/>
  <c r="H1414" i="1" s="1"/>
  <c r="Z1415" i="1"/>
  <c r="AB1415" i="1" s="1"/>
  <c r="A1411" i="1"/>
  <c r="B1410" i="1"/>
  <c r="F1407" i="1"/>
  <c r="I1407" i="1" s="1"/>
  <c r="J1388" i="1"/>
  <c r="H1415" i="1" l="1"/>
  <c r="Z1416" i="1"/>
  <c r="A1412" i="1"/>
  <c r="B1411" i="1"/>
  <c r="F1408" i="1"/>
  <c r="I1408" i="1" s="1"/>
  <c r="J1389" i="1"/>
  <c r="AB1416" i="1" l="1"/>
  <c r="H1416" i="1" s="1"/>
  <c r="Z1417" i="1"/>
  <c r="A1413" i="1"/>
  <c r="B1412" i="1"/>
  <c r="F1409" i="1"/>
  <c r="I1409" i="1" s="1"/>
  <c r="J1390" i="1"/>
  <c r="AB1417" i="1" l="1"/>
  <c r="H1417" i="1" s="1"/>
  <c r="Z1418" i="1"/>
  <c r="A1414" i="1"/>
  <c r="B1413" i="1"/>
  <c r="F1410" i="1"/>
  <c r="I1410" i="1" s="1"/>
  <c r="J1391" i="1"/>
  <c r="AB1418" i="1" l="1"/>
  <c r="H1418" i="1" s="1"/>
  <c r="Z1419" i="1"/>
  <c r="A1415" i="1"/>
  <c r="B1414" i="1"/>
  <c r="F1411" i="1"/>
  <c r="I1411" i="1" s="1"/>
  <c r="J1392" i="1"/>
  <c r="AB1419" i="1" l="1"/>
  <c r="H1419" i="1" s="1"/>
  <c r="Z1420" i="1"/>
  <c r="A1416" i="1"/>
  <c r="B1415" i="1"/>
  <c r="F1412" i="1"/>
  <c r="I1412" i="1" s="1"/>
  <c r="J1393" i="1"/>
  <c r="AB1420" i="1" l="1"/>
  <c r="H1420" i="1" s="1"/>
  <c r="Z1421" i="1"/>
  <c r="A1417" i="1"/>
  <c r="B1416" i="1"/>
  <c r="F1413" i="1"/>
  <c r="I1413" i="1" s="1"/>
  <c r="J1394" i="1"/>
  <c r="AB1421" i="1" l="1"/>
  <c r="H1421" i="1" s="1"/>
  <c r="Z1422" i="1"/>
  <c r="A1418" i="1"/>
  <c r="B1417" i="1"/>
  <c r="F1414" i="1"/>
  <c r="I1414" i="1" s="1"/>
  <c r="J1395" i="1"/>
  <c r="AB1422" i="1" l="1"/>
  <c r="H1422" i="1" s="1"/>
  <c r="Z1423" i="1"/>
  <c r="AB1423" i="1" s="1"/>
  <c r="A1419" i="1"/>
  <c r="B1418" i="1"/>
  <c r="F1415" i="1"/>
  <c r="I1415" i="1" s="1"/>
  <c r="J1396" i="1"/>
  <c r="H1423" i="1" l="1"/>
  <c r="Z1424" i="1"/>
  <c r="A1420" i="1"/>
  <c r="B1419" i="1"/>
  <c r="F1416" i="1"/>
  <c r="I1416" i="1" s="1"/>
  <c r="J1397" i="1"/>
  <c r="AB1424" i="1" l="1"/>
  <c r="H1424" i="1" s="1"/>
  <c r="Z1425" i="1"/>
  <c r="A1421" i="1"/>
  <c r="B1420" i="1"/>
  <c r="F1417" i="1"/>
  <c r="I1417" i="1" s="1"/>
  <c r="J1398" i="1"/>
  <c r="AB1425" i="1" l="1"/>
  <c r="H1425" i="1" s="1"/>
  <c r="Z1426" i="1"/>
  <c r="A1422" i="1"/>
  <c r="B1421" i="1"/>
  <c r="F1418" i="1"/>
  <c r="I1418" i="1" s="1"/>
  <c r="J1399" i="1"/>
  <c r="AB1426" i="1" l="1"/>
  <c r="H1426" i="1" s="1"/>
  <c r="Z1427" i="1"/>
  <c r="A1423" i="1"/>
  <c r="B1422" i="1"/>
  <c r="F1419" i="1"/>
  <c r="I1419" i="1" s="1"/>
  <c r="J1400" i="1"/>
  <c r="AB1427" i="1" l="1"/>
  <c r="H1427" i="1" s="1"/>
  <c r="Z1428" i="1"/>
  <c r="A1424" i="1"/>
  <c r="B1423" i="1"/>
  <c r="F1420" i="1"/>
  <c r="I1420" i="1" s="1"/>
  <c r="J1401" i="1"/>
  <c r="AB1428" i="1" l="1"/>
  <c r="H1428" i="1" s="1"/>
  <c r="Z1429" i="1"/>
  <c r="A1425" i="1"/>
  <c r="B1424" i="1"/>
  <c r="F1421" i="1"/>
  <c r="I1421" i="1" s="1"/>
  <c r="J1402" i="1"/>
  <c r="AB1429" i="1" l="1"/>
  <c r="H1429" i="1" s="1"/>
  <c r="Z1430" i="1"/>
  <c r="A1426" i="1"/>
  <c r="B1425" i="1"/>
  <c r="F1422" i="1"/>
  <c r="I1422" i="1" s="1"/>
  <c r="J1403" i="1"/>
  <c r="AB1430" i="1" l="1"/>
  <c r="H1430" i="1" s="1"/>
  <c r="Z1431" i="1"/>
  <c r="AB1431" i="1" s="1"/>
  <c r="A1427" i="1"/>
  <c r="B1426" i="1"/>
  <c r="F1423" i="1"/>
  <c r="I1423" i="1" s="1"/>
  <c r="J1404" i="1"/>
  <c r="H1431" i="1" l="1"/>
  <c r="Z1432" i="1"/>
  <c r="A1428" i="1"/>
  <c r="B1427" i="1"/>
  <c r="F1424" i="1"/>
  <c r="I1424" i="1" s="1"/>
  <c r="J1405" i="1"/>
  <c r="AB1432" i="1" l="1"/>
  <c r="H1432" i="1" s="1"/>
  <c r="Z1433" i="1"/>
  <c r="A1429" i="1"/>
  <c r="B1428" i="1"/>
  <c r="F1425" i="1"/>
  <c r="I1425" i="1" s="1"/>
  <c r="J1406" i="1"/>
  <c r="AB1433" i="1" l="1"/>
  <c r="H1433" i="1" s="1"/>
  <c r="Z1434" i="1"/>
  <c r="A1430" i="1"/>
  <c r="B1429" i="1"/>
  <c r="F1426" i="1"/>
  <c r="I1426" i="1" s="1"/>
  <c r="J1407" i="1"/>
  <c r="AB1434" i="1" l="1"/>
  <c r="H1434" i="1" s="1"/>
  <c r="Z1435" i="1"/>
  <c r="A1431" i="1"/>
  <c r="B1430" i="1"/>
  <c r="F1427" i="1"/>
  <c r="I1427" i="1" s="1"/>
  <c r="J1408" i="1"/>
  <c r="AB1435" i="1" l="1"/>
  <c r="H1435" i="1" s="1"/>
  <c r="Z1436" i="1"/>
  <c r="A1432" i="1"/>
  <c r="B1431" i="1"/>
  <c r="F1428" i="1"/>
  <c r="I1428" i="1" s="1"/>
  <c r="J1409" i="1"/>
  <c r="AB1436" i="1" l="1"/>
  <c r="H1436" i="1" s="1"/>
  <c r="Z1437" i="1"/>
  <c r="A1433" i="1"/>
  <c r="B1432" i="1"/>
  <c r="F1429" i="1"/>
  <c r="I1429" i="1" s="1"/>
  <c r="J1410" i="1"/>
  <c r="AB1437" i="1" l="1"/>
  <c r="H1437" i="1" s="1"/>
  <c r="Z1438" i="1"/>
  <c r="A1434" i="1"/>
  <c r="B1433" i="1"/>
  <c r="F1430" i="1"/>
  <c r="I1430" i="1" s="1"/>
  <c r="J1411" i="1"/>
  <c r="AB1438" i="1" l="1"/>
  <c r="H1438" i="1" s="1"/>
  <c r="Z1439" i="1"/>
  <c r="A1435" i="1"/>
  <c r="B1434" i="1"/>
  <c r="F1431" i="1"/>
  <c r="I1431" i="1" s="1"/>
  <c r="J1412" i="1"/>
  <c r="AB1439" i="1" l="1"/>
  <c r="H1439" i="1" s="1"/>
  <c r="Z1440" i="1"/>
  <c r="A1436" i="1"/>
  <c r="B1435" i="1"/>
  <c r="F1432" i="1"/>
  <c r="I1432" i="1" s="1"/>
  <c r="J1413" i="1"/>
  <c r="AB1440" i="1" l="1"/>
  <c r="H1440" i="1" s="1"/>
  <c r="Z1441" i="1"/>
  <c r="A1437" i="1"/>
  <c r="B1436" i="1"/>
  <c r="F1433" i="1"/>
  <c r="I1433" i="1" s="1"/>
  <c r="J1414" i="1"/>
  <c r="AB1441" i="1" l="1"/>
  <c r="H1441" i="1" s="1"/>
  <c r="Z1442" i="1"/>
  <c r="A1438" i="1"/>
  <c r="B1437" i="1"/>
  <c r="F1434" i="1"/>
  <c r="I1434" i="1" s="1"/>
  <c r="J1415" i="1"/>
  <c r="AB1442" i="1" l="1"/>
  <c r="H1442" i="1" s="1"/>
  <c r="Z1443" i="1"/>
  <c r="A1439" i="1"/>
  <c r="B1438" i="1"/>
  <c r="F1435" i="1"/>
  <c r="I1435" i="1" s="1"/>
  <c r="J1416" i="1"/>
  <c r="AB1443" i="1" l="1"/>
  <c r="H1443" i="1" s="1"/>
  <c r="Z1444" i="1"/>
  <c r="A1440" i="1"/>
  <c r="B1439" i="1"/>
  <c r="F1436" i="1"/>
  <c r="I1436" i="1" s="1"/>
  <c r="J1417" i="1"/>
  <c r="AB1444" i="1" l="1"/>
  <c r="H1444" i="1" s="1"/>
  <c r="Z1445" i="1"/>
  <c r="A1441" i="1"/>
  <c r="B1440" i="1"/>
  <c r="F1437" i="1"/>
  <c r="I1437" i="1" s="1"/>
  <c r="J1418" i="1"/>
  <c r="AB1445" i="1" l="1"/>
  <c r="H1445" i="1" s="1"/>
  <c r="Z1446" i="1"/>
  <c r="A1442" i="1"/>
  <c r="B1441" i="1"/>
  <c r="F1438" i="1"/>
  <c r="I1438" i="1" s="1"/>
  <c r="J1419" i="1"/>
  <c r="AB1446" i="1" l="1"/>
  <c r="H1446" i="1" s="1"/>
  <c r="Z1447" i="1"/>
  <c r="AB1447" i="1" s="1"/>
  <c r="A1443" i="1"/>
  <c r="B1442" i="1"/>
  <c r="F1439" i="1"/>
  <c r="I1439" i="1" s="1"/>
  <c r="J1420" i="1"/>
  <c r="H1447" i="1" l="1"/>
  <c r="Z1448" i="1"/>
  <c r="A1444" i="1"/>
  <c r="B1443" i="1"/>
  <c r="F1440" i="1"/>
  <c r="I1440" i="1" s="1"/>
  <c r="J1421" i="1"/>
  <c r="AB1448" i="1" l="1"/>
  <c r="H1448" i="1" s="1"/>
  <c r="Z1449" i="1"/>
  <c r="A1445" i="1"/>
  <c r="B1444" i="1"/>
  <c r="F1441" i="1"/>
  <c r="I1441" i="1" s="1"/>
  <c r="J1422" i="1"/>
  <c r="AB1449" i="1" l="1"/>
  <c r="H1449" i="1" s="1"/>
  <c r="Z1450" i="1"/>
  <c r="A1446" i="1"/>
  <c r="B1445" i="1"/>
  <c r="F1442" i="1"/>
  <c r="I1442" i="1" s="1"/>
  <c r="J1423" i="1"/>
  <c r="AB1450" i="1" l="1"/>
  <c r="H1450" i="1" s="1"/>
  <c r="Z1451" i="1"/>
  <c r="A1447" i="1"/>
  <c r="B1446" i="1"/>
  <c r="F1443" i="1"/>
  <c r="I1443" i="1" s="1"/>
  <c r="J1424" i="1"/>
  <c r="AB1451" i="1" l="1"/>
  <c r="H1451" i="1" s="1"/>
  <c r="Z1452" i="1"/>
  <c r="A1448" i="1"/>
  <c r="B1447" i="1"/>
  <c r="F1444" i="1"/>
  <c r="I1444" i="1" s="1"/>
  <c r="J1425" i="1"/>
  <c r="AB1452" i="1" l="1"/>
  <c r="H1452" i="1" s="1"/>
  <c r="Z1453" i="1"/>
  <c r="A1449" i="1"/>
  <c r="B1448" i="1"/>
  <c r="F1445" i="1"/>
  <c r="I1445" i="1" s="1"/>
  <c r="J1426" i="1"/>
  <c r="AB1453" i="1" l="1"/>
  <c r="H1453" i="1" s="1"/>
  <c r="Z1454" i="1"/>
  <c r="A1450" i="1"/>
  <c r="B1449" i="1"/>
  <c r="F1446" i="1"/>
  <c r="I1446" i="1" s="1"/>
  <c r="J1427" i="1"/>
  <c r="AB1454" i="1" l="1"/>
  <c r="H1454" i="1" s="1"/>
  <c r="Z1455" i="1"/>
  <c r="AB1455" i="1" s="1"/>
  <c r="A1451" i="1"/>
  <c r="B1450" i="1"/>
  <c r="F1447" i="1"/>
  <c r="I1447" i="1" s="1"/>
  <c r="J1428" i="1"/>
  <c r="H1455" i="1" l="1"/>
  <c r="Z1456" i="1"/>
  <c r="A1452" i="1"/>
  <c r="B1451" i="1"/>
  <c r="F1448" i="1"/>
  <c r="I1448" i="1" s="1"/>
  <c r="J1429" i="1"/>
  <c r="AB1456" i="1" l="1"/>
  <c r="H1456" i="1" s="1"/>
  <c r="Z1457" i="1"/>
  <c r="A1453" i="1"/>
  <c r="B1452" i="1"/>
  <c r="F1449" i="1"/>
  <c r="I1449" i="1" s="1"/>
  <c r="J1430" i="1"/>
  <c r="AB1457" i="1" l="1"/>
  <c r="H1457" i="1" s="1"/>
  <c r="Z1458" i="1"/>
  <c r="A1454" i="1"/>
  <c r="B1453" i="1"/>
  <c r="F1450" i="1"/>
  <c r="I1450" i="1" s="1"/>
  <c r="J1431" i="1"/>
  <c r="AB1458" i="1" l="1"/>
  <c r="H1458" i="1" s="1"/>
  <c r="Z1459" i="1"/>
  <c r="A1455" i="1"/>
  <c r="B1454" i="1"/>
  <c r="F1451" i="1"/>
  <c r="I1451" i="1" s="1"/>
  <c r="J1432" i="1"/>
  <c r="AB1459" i="1" l="1"/>
  <c r="H1459" i="1" s="1"/>
  <c r="Z1460" i="1"/>
  <c r="A1456" i="1"/>
  <c r="B1455" i="1"/>
  <c r="F1452" i="1"/>
  <c r="I1452" i="1" s="1"/>
  <c r="J1433" i="1"/>
  <c r="AB1460" i="1" l="1"/>
  <c r="H1460" i="1" s="1"/>
  <c r="Z1461" i="1"/>
  <c r="A1457" i="1"/>
  <c r="B1456" i="1"/>
  <c r="F1453" i="1"/>
  <c r="I1453" i="1" s="1"/>
  <c r="J1434" i="1"/>
  <c r="AB1461" i="1" l="1"/>
  <c r="H1461" i="1" s="1"/>
  <c r="Z1462" i="1"/>
  <c r="A1458" i="1"/>
  <c r="B1457" i="1"/>
  <c r="F1454" i="1"/>
  <c r="I1454" i="1" s="1"/>
  <c r="J1435" i="1"/>
  <c r="AB1462" i="1" l="1"/>
  <c r="H1462" i="1" s="1"/>
  <c r="Z1463" i="1"/>
  <c r="A1459" i="1"/>
  <c r="B1458" i="1"/>
  <c r="F1455" i="1"/>
  <c r="I1455" i="1" s="1"/>
  <c r="J1436" i="1"/>
  <c r="AB1463" i="1" l="1"/>
  <c r="H1463" i="1" s="1"/>
  <c r="Z1464" i="1"/>
  <c r="AB1464" i="1" s="1"/>
  <c r="A1460" i="1"/>
  <c r="B1459" i="1"/>
  <c r="F1456" i="1"/>
  <c r="I1456" i="1" s="1"/>
  <c r="J1437" i="1"/>
  <c r="H1464" i="1" l="1"/>
  <c r="Z1465" i="1"/>
  <c r="A1461" i="1"/>
  <c r="B1460" i="1"/>
  <c r="F1457" i="1"/>
  <c r="I1457" i="1" s="1"/>
  <c r="J1438" i="1"/>
  <c r="AB1465" i="1" l="1"/>
  <c r="H1465" i="1" s="1"/>
  <c r="Z1466" i="1"/>
  <c r="A1462" i="1"/>
  <c r="B1461" i="1"/>
  <c r="F1458" i="1"/>
  <c r="I1458" i="1" s="1"/>
  <c r="J1439" i="1"/>
  <c r="AB1466" i="1" l="1"/>
  <c r="H1466" i="1" s="1"/>
  <c r="Z1467" i="1"/>
  <c r="AB1467" i="1" s="1"/>
  <c r="A1463" i="1"/>
  <c r="B1462" i="1"/>
  <c r="F1459" i="1"/>
  <c r="I1459" i="1" s="1"/>
  <c r="J1440" i="1"/>
  <c r="H1467" i="1" l="1"/>
  <c r="Z1468" i="1"/>
  <c r="A1464" i="1"/>
  <c r="B1463" i="1"/>
  <c r="F1460" i="1"/>
  <c r="I1460" i="1" s="1"/>
  <c r="J1441" i="1"/>
  <c r="AB1468" i="1" l="1"/>
  <c r="H1468" i="1" s="1"/>
  <c r="Z1469" i="1"/>
  <c r="A1465" i="1"/>
  <c r="B1464" i="1"/>
  <c r="F1461" i="1"/>
  <c r="I1461" i="1" s="1"/>
  <c r="J1442" i="1"/>
  <c r="AB1469" i="1" l="1"/>
  <c r="H1469" i="1" s="1"/>
  <c r="Z1470" i="1"/>
  <c r="A1466" i="1"/>
  <c r="B1465" i="1"/>
  <c r="F1462" i="1"/>
  <c r="I1462" i="1" s="1"/>
  <c r="J1443" i="1"/>
  <c r="AB1470" i="1" l="1"/>
  <c r="H1470" i="1" s="1"/>
  <c r="Z1471" i="1"/>
  <c r="A1467" i="1"/>
  <c r="B1466" i="1"/>
  <c r="F1463" i="1"/>
  <c r="I1463" i="1" s="1"/>
  <c r="J1444" i="1"/>
  <c r="AB1471" i="1" l="1"/>
  <c r="H1471" i="1" s="1"/>
  <c r="Z1472" i="1"/>
  <c r="A1468" i="1"/>
  <c r="B1467" i="1"/>
  <c r="F1464" i="1"/>
  <c r="I1464" i="1" s="1"/>
  <c r="J1445" i="1"/>
  <c r="AB1472" i="1" l="1"/>
  <c r="H1472" i="1" s="1"/>
  <c r="Z1473" i="1"/>
  <c r="A1469" i="1"/>
  <c r="B1468" i="1"/>
  <c r="F1465" i="1"/>
  <c r="I1465" i="1" s="1"/>
  <c r="J1446" i="1"/>
  <c r="AB1473" i="1" l="1"/>
  <c r="H1473" i="1" s="1"/>
  <c r="Z1474" i="1"/>
  <c r="AB1474" i="1" s="1"/>
  <c r="A1470" i="1"/>
  <c r="B1469" i="1"/>
  <c r="F1466" i="1"/>
  <c r="I1466" i="1" s="1"/>
  <c r="J1447" i="1"/>
  <c r="H1474" i="1" l="1"/>
  <c r="Z1475" i="1"/>
  <c r="A1471" i="1"/>
  <c r="B1470" i="1"/>
  <c r="F1467" i="1"/>
  <c r="I1467" i="1" s="1"/>
  <c r="J1448" i="1"/>
  <c r="AB1475" i="1" l="1"/>
  <c r="H1475" i="1" s="1"/>
  <c r="Z1476" i="1"/>
  <c r="AB1476" i="1" s="1"/>
  <c r="A1472" i="1"/>
  <c r="B1471" i="1"/>
  <c r="F1468" i="1"/>
  <c r="I1468" i="1" s="1"/>
  <c r="J1449" i="1"/>
  <c r="H1476" i="1" l="1"/>
  <c r="Z1477" i="1"/>
  <c r="A1473" i="1"/>
  <c r="B1472" i="1"/>
  <c r="F1469" i="1"/>
  <c r="I1469" i="1" s="1"/>
  <c r="J1450" i="1"/>
  <c r="AB1477" i="1" l="1"/>
  <c r="H1477" i="1" s="1"/>
  <c r="Z1478" i="1"/>
  <c r="A1474" i="1"/>
  <c r="B1473" i="1"/>
  <c r="F1470" i="1"/>
  <c r="I1470" i="1" s="1"/>
  <c r="J1451" i="1"/>
  <c r="AB1478" i="1" l="1"/>
  <c r="H1478" i="1" s="1"/>
  <c r="Z1479" i="1"/>
  <c r="A1475" i="1"/>
  <c r="B1474" i="1"/>
  <c r="F1471" i="1"/>
  <c r="I1471" i="1" s="1"/>
  <c r="J1452" i="1"/>
  <c r="AB1479" i="1" l="1"/>
  <c r="H1479" i="1" s="1"/>
  <c r="Z1480" i="1"/>
  <c r="A1476" i="1"/>
  <c r="B1475" i="1"/>
  <c r="F1472" i="1"/>
  <c r="I1472" i="1" s="1"/>
  <c r="J1453" i="1"/>
  <c r="AB1480" i="1" l="1"/>
  <c r="H1480" i="1" s="1"/>
  <c r="Z1481" i="1"/>
  <c r="A1477" i="1"/>
  <c r="B1476" i="1"/>
  <c r="F1473" i="1"/>
  <c r="I1473" i="1" s="1"/>
  <c r="J1454" i="1"/>
  <c r="AB1481" i="1" l="1"/>
  <c r="H1481" i="1" s="1"/>
  <c r="Z1482" i="1"/>
  <c r="A1478" i="1"/>
  <c r="B1477" i="1"/>
  <c r="F1474" i="1"/>
  <c r="I1474" i="1" s="1"/>
  <c r="J1455" i="1"/>
  <c r="AB1482" i="1" l="1"/>
  <c r="H1482" i="1" s="1"/>
  <c r="Z1483" i="1"/>
  <c r="A1479" i="1"/>
  <c r="B1478" i="1"/>
  <c r="F1475" i="1"/>
  <c r="I1475" i="1" s="1"/>
  <c r="J1456" i="1"/>
  <c r="AB1483" i="1" l="1"/>
  <c r="H1483" i="1" s="1"/>
  <c r="Z1484" i="1"/>
  <c r="AB1484" i="1" s="1"/>
  <c r="A1480" i="1"/>
  <c r="B1479" i="1"/>
  <c r="F1476" i="1"/>
  <c r="I1476" i="1" s="1"/>
  <c r="J1457" i="1"/>
  <c r="H1484" i="1" l="1"/>
  <c r="Z1485" i="1"/>
  <c r="A1481" i="1"/>
  <c r="B1480" i="1"/>
  <c r="F1477" i="1"/>
  <c r="I1477" i="1" s="1"/>
  <c r="J1458" i="1"/>
  <c r="AB1485" i="1" l="1"/>
  <c r="H1485" i="1" s="1"/>
  <c r="Z1486" i="1"/>
  <c r="A1482" i="1"/>
  <c r="B1481" i="1"/>
  <c r="F1478" i="1"/>
  <c r="I1478" i="1" s="1"/>
  <c r="J1459" i="1"/>
  <c r="AB1486" i="1" l="1"/>
  <c r="H1486" i="1" s="1"/>
  <c r="Z1487" i="1"/>
  <c r="A1483" i="1"/>
  <c r="B1482" i="1"/>
  <c r="F1479" i="1"/>
  <c r="I1479" i="1" s="1"/>
  <c r="J1460" i="1"/>
  <c r="AB1487" i="1" l="1"/>
  <c r="H1487" i="1" s="1"/>
  <c r="Z1488" i="1"/>
  <c r="A1484" i="1"/>
  <c r="B1483" i="1"/>
  <c r="F1480" i="1"/>
  <c r="I1480" i="1" s="1"/>
  <c r="J1461" i="1"/>
  <c r="AB1488" i="1" l="1"/>
  <c r="H1488" i="1" s="1"/>
  <c r="Z1489" i="1"/>
  <c r="A1485" i="1"/>
  <c r="B1484" i="1"/>
  <c r="F1481" i="1"/>
  <c r="I1481" i="1" s="1"/>
  <c r="J1462" i="1"/>
  <c r="AB1489" i="1" l="1"/>
  <c r="H1489" i="1" s="1"/>
  <c r="Z1490" i="1"/>
  <c r="A1486" i="1"/>
  <c r="B1485" i="1"/>
  <c r="F1482" i="1"/>
  <c r="I1482" i="1" s="1"/>
  <c r="J1463" i="1"/>
  <c r="AB1490" i="1" l="1"/>
  <c r="H1490" i="1" s="1"/>
  <c r="Z1491" i="1"/>
  <c r="A1487" i="1"/>
  <c r="B1486" i="1"/>
  <c r="F1483" i="1"/>
  <c r="I1483" i="1" s="1"/>
  <c r="J1464" i="1"/>
  <c r="AB1491" i="1" l="1"/>
  <c r="H1491" i="1" s="1"/>
  <c r="Z1492" i="1"/>
  <c r="A1488" i="1"/>
  <c r="B1487" i="1"/>
  <c r="F1484" i="1"/>
  <c r="I1484" i="1" s="1"/>
  <c r="J1465" i="1"/>
  <c r="AB1492" i="1" l="1"/>
  <c r="H1492" i="1" s="1"/>
  <c r="Z1493" i="1"/>
  <c r="A1489" i="1"/>
  <c r="B1488" i="1"/>
  <c r="F1485" i="1"/>
  <c r="I1485" i="1" s="1"/>
  <c r="J1466" i="1"/>
  <c r="AB1493" i="1" l="1"/>
  <c r="H1493" i="1" s="1"/>
  <c r="Z1494" i="1"/>
  <c r="A1490" i="1"/>
  <c r="B1489" i="1"/>
  <c r="F1486" i="1"/>
  <c r="I1486" i="1" s="1"/>
  <c r="J1467" i="1"/>
  <c r="AB1494" i="1" l="1"/>
  <c r="H1494" i="1" s="1"/>
  <c r="Z1495" i="1"/>
  <c r="A1491" i="1"/>
  <c r="B1490" i="1"/>
  <c r="F1487" i="1"/>
  <c r="I1487" i="1" s="1"/>
  <c r="J1468" i="1"/>
  <c r="AB1495" i="1" l="1"/>
  <c r="H1495" i="1" s="1"/>
  <c r="Z1496" i="1"/>
  <c r="A1492" i="1"/>
  <c r="B1491" i="1"/>
  <c r="F1488" i="1"/>
  <c r="I1488" i="1" s="1"/>
  <c r="J1469" i="1"/>
  <c r="AB1496" i="1" l="1"/>
  <c r="H1496" i="1" s="1"/>
  <c r="Z1497" i="1"/>
  <c r="A1493" i="1"/>
  <c r="B1492" i="1"/>
  <c r="F1489" i="1"/>
  <c r="I1489" i="1" s="1"/>
  <c r="J1470" i="1"/>
  <c r="AB1497" i="1" l="1"/>
  <c r="H1497" i="1" s="1"/>
  <c r="Z1498" i="1"/>
  <c r="A1494" i="1"/>
  <c r="B1493" i="1"/>
  <c r="F1490" i="1"/>
  <c r="I1490" i="1" s="1"/>
  <c r="J1471" i="1"/>
  <c r="AB1498" i="1" l="1"/>
  <c r="H1498" i="1" s="1"/>
  <c r="Z1499" i="1"/>
  <c r="AB1499" i="1" s="1"/>
  <c r="A1495" i="1"/>
  <c r="B1494" i="1"/>
  <c r="F1491" i="1"/>
  <c r="I1491" i="1" s="1"/>
  <c r="J1472" i="1"/>
  <c r="H1499" i="1" l="1"/>
  <c r="Z1500" i="1"/>
  <c r="AB1500" i="1" s="1"/>
  <c r="A1496" i="1"/>
  <c r="B1495" i="1"/>
  <c r="F1492" i="1"/>
  <c r="I1492" i="1" s="1"/>
  <c r="J1473" i="1"/>
  <c r="H1500" i="1" l="1"/>
  <c r="Z1501" i="1"/>
  <c r="AB1501" i="1" s="1"/>
  <c r="A1497" i="1"/>
  <c r="B1496" i="1"/>
  <c r="F1493" i="1"/>
  <c r="I1493" i="1" s="1"/>
  <c r="J1474" i="1"/>
  <c r="H1501" i="1" l="1"/>
  <c r="Z1502" i="1"/>
  <c r="A1498" i="1"/>
  <c r="B1497" i="1"/>
  <c r="F1494" i="1"/>
  <c r="I1494" i="1" s="1"/>
  <c r="J1475" i="1"/>
  <c r="AB1502" i="1" l="1"/>
  <c r="H1502" i="1" s="1"/>
  <c r="Z1503" i="1"/>
  <c r="A1499" i="1"/>
  <c r="B1498" i="1"/>
  <c r="F1495" i="1"/>
  <c r="I1495" i="1" s="1"/>
  <c r="J1476" i="1"/>
  <c r="AB1503" i="1" l="1"/>
  <c r="H1503" i="1" s="1"/>
  <c r="Z1504" i="1"/>
  <c r="A1500" i="1"/>
  <c r="B1499" i="1"/>
  <c r="F1496" i="1"/>
  <c r="I1496" i="1" s="1"/>
  <c r="J1477" i="1"/>
  <c r="AB1504" i="1" l="1"/>
  <c r="H1504" i="1" s="1"/>
  <c r="Z1505" i="1"/>
  <c r="A1501" i="1"/>
  <c r="B1500" i="1"/>
  <c r="F1497" i="1"/>
  <c r="I1497" i="1" s="1"/>
  <c r="J1478" i="1"/>
  <c r="AB1505" i="1" l="1"/>
  <c r="H1505" i="1" s="1"/>
  <c r="Z1506" i="1"/>
  <c r="A1502" i="1"/>
  <c r="B1501" i="1"/>
  <c r="F1498" i="1"/>
  <c r="I1498" i="1" s="1"/>
  <c r="J1479" i="1"/>
  <c r="AB1506" i="1" l="1"/>
  <c r="H1506" i="1" s="1"/>
  <c r="Z1507" i="1"/>
  <c r="A1503" i="1"/>
  <c r="B1502" i="1"/>
  <c r="F1499" i="1"/>
  <c r="I1499" i="1" s="1"/>
  <c r="J1480" i="1"/>
  <c r="AB1507" i="1" l="1"/>
  <c r="H1507" i="1" s="1"/>
  <c r="Z1508" i="1"/>
  <c r="A1504" i="1"/>
  <c r="B1503" i="1"/>
  <c r="F1500" i="1"/>
  <c r="I1500" i="1" s="1"/>
  <c r="J1481" i="1"/>
  <c r="AB1508" i="1" l="1"/>
  <c r="H1508" i="1" s="1"/>
  <c r="Z1509" i="1"/>
  <c r="A1505" i="1"/>
  <c r="B1504" i="1"/>
  <c r="F1501" i="1"/>
  <c r="I1501" i="1" s="1"/>
  <c r="J1482" i="1"/>
  <c r="AB1509" i="1" l="1"/>
  <c r="H1509" i="1" s="1"/>
  <c r="Z1510" i="1"/>
  <c r="A1506" i="1"/>
  <c r="B1505" i="1"/>
  <c r="F1502" i="1"/>
  <c r="I1502" i="1" s="1"/>
  <c r="J1483" i="1"/>
  <c r="AB1510" i="1" l="1"/>
  <c r="H1510" i="1" s="1"/>
  <c r="Z1511" i="1"/>
  <c r="A1507" i="1"/>
  <c r="B1506" i="1"/>
  <c r="F1503" i="1"/>
  <c r="I1503" i="1" s="1"/>
  <c r="J1484" i="1"/>
  <c r="AB1511" i="1" l="1"/>
  <c r="H1511" i="1" s="1"/>
  <c r="Z1512" i="1"/>
  <c r="A1508" i="1"/>
  <c r="B1507" i="1"/>
  <c r="F1504" i="1"/>
  <c r="I1504" i="1" s="1"/>
  <c r="J1485" i="1"/>
  <c r="AB1512" i="1" l="1"/>
  <c r="H1512" i="1" s="1"/>
  <c r="Z1513" i="1"/>
  <c r="A1509" i="1"/>
  <c r="B1508" i="1"/>
  <c r="F1505" i="1"/>
  <c r="I1505" i="1" s="1"/>
  <c r="J1486" i="1"/>
  <c r="AB1513" i="1" l="1"/>
  <c r="H1513" i="1" s="1"/>
  <c r="Z1514" i="1"/>
  <c r="A1510" i="1"/>
  <c r="B1509" i="1"/>
  <c r="F1506" i="1"/>
  <c r="I1506" i="1" s="1"/>
  <c r="J1487" i="1"/>
  <c r="AB1514" i="1" l="1"/>
  <c r="H1514" i="1" s="1"/>
  <c r="Z1515" i="1"/>
  <c r="A1511" i="1"/>
  <c r="B1510" i="1"/>
  <c r="F1507" i="1"/>
  <c r="I1507" i="1" s="1"/>
  <c r="J1488" i="1"/>
  <c r="AB1515" i="1" l="1"/>
  <c r="H1515" i="1" s="1"/>
  <c r="Z1516" i="1"/>
  <c r="A1512" i="1"/>
  <c r="B1511" i="1"/>
  <c r="F1508" i="1"/>
  <c r="I1508" i="1" s="1"/>
  <c r="J1489" i="1"/>
  <c r="AB1516" i="1" l="1"/>
  <c r="H1516" i="1" s="1"/>
  <c r="Z1517" i="1"/>
  <c r="A1513" i="1"/>
  <c r="B1512" i="1"/>
  <c r="F1509" i="1"/>
  <c r="I1509" i="1" s="1"/>
  <c r="J1490" i="1"/>
  <c r="AB1517" i="1" l="1"/>
  <c r="H1517" i="1" s="1"/>
  <c r="Z1518" i="1"/>
  <c r="A1514" i="1"/>
  <c r="B1513" i="1"/>
  <c r="F1510" i="1"/>
  <c r="I1510" i="1" s="1"/>
  <c r="J1491" i="1"/>
  <c r="AB1518" i="1" l="1"/>
  <c r="H1518" i="1" s="1"/>
  <c r="Z1519" i="1"/>
  <c r="A1515" i="1"/>
  <c r="B1514" i="1"/>
  <c r="F1511" i="1"/>
  <c r="I1511" i="1" s="1"/>
  <c r="J1492" i="1"/>
  <c r="AB1519" i="1" l="1"/>
  <c r="H1519" i="1" s="1"/>
  <c r="Z1520" i="1"/>
  <c r="A1516" i="1"/>
  <c r="B1515" i="1"/>
  <c r="F1512" i="1"/>
  <c r="I1512" i="1" s="1"/>
  <c r="J1493" i="1"/>
  <c r="AB1520" i="1" l="1"/>
  <c r="H1520" i="1" s="1"/>
  <c r="Z1521" i="1"/>
  <c r="A1517" i="1"/>
  <c r="B1516" i="1"/>
  <c r="F1513" i="1"/>
  <c r="I1513" i="1" s="1"/>
  <c r="J1494" i="1"/>
  <c r="AB1521" i="1" l="1"/>
  <c r="H1521" i="1" s="1"/>
  <c r="Z1522" i="1"/>
  <c r="A1518" i="1"/>
  <c r="B1517" i="1"/>
  <c r="F1514" i="1"/>
  <c r="I1514" i="1" s="1"/>
  <c r="J1495" i="1"/>
  <c r="AB1522" i="1" l="1"/>
  <c r="H1522" i="1" s="1"/>
  <c r="Z1523" i="1"/>
  <c r="A1519" i="1"/>
  <c r="B1518" i="1"/>
  <c r="F1515" i="1"/>
  <c r="I1515" i="1" s="1"/>
  <c r="J1496" i="1"/>
  <c r="AB1523" i="1" l="1"/>
  <c r="H1523" i="1" s="1"/>
  <c r="Z1524" i="1"/>
  <c r="A1520" i="1"/>
  <c r="B1519" i="1"/>
  <c r="F1516" i="1"/>
  <c r="I1516" i="1" s="1"/>
  <c r="J1497" i="1"/>
  <c r="AB1524" i="1" l="1"/>
  <c r="H1524" i="1" s="1"/>
  <c r="Z1525" i="1"/>
  <c r="A1521" i="1"/>
  <c r="B1520" i="1"/>
  <c r="F1517" i="1"/>
  <c r="I1517" i="1" s="1"/>
  <c r="J1498" i="1"/>
  <c r="AB1525" i="1" l="1"/>
  <c r="H1525" i="1" s="1"/>
  <c r="Z1526" i="1"/>
  <c r="A1522" i="1"/>
  <c r="B1521" i="1"/>
  <c r="F1518" i="1"/>
  <c r="I1518" i="1" s="1"/>
  <c r="J1499" i="1"/>
  <c r="AB1526" i="1" l="1"/>
  <c r="H1526" i="1" s="1"/>
  <c r="Z1527" i="1"/>
  <c r="A1523" i="1"/>
  <c r="B1522" i="1"/>
  <c r="F1519" i="1"/>
  <c r="I1519" i="1" s="1"/>
  <c r="J1500" i="1"/>
  <c r="AB1527" i="1" l="1"/>
  <c r="H1527" i="1" s="1"/>
  <c r="Z1528" i="1"/>
  <c r="A1524" i="1"/>
  <c r="B1523" i="1"/>
  <c r="F1520" i="1"/>
  <c r="I1520" i="1" s="1"/>
  <c r="J1501" i="1"/>
  <c r="AB1528" i="1" l="1"/>
  <c r="H1528" i="1" s="1"/>
  <c r="Z1529" i="1"/>
  <c r="A1525" i="1"/>
  <c r="B1524" i="1"/>
  <c r="F1521" i="1"/>
  <c r="I1521" i="1" s="1"/>
  <c r="J1502" i="1"/>
  <c r="AB1529" i="1" l="1"/>
  <c r="H1529" i="1" s="1"/>
  <c r="Z1530" i="1"/>
  <c r="A1526" i="1"/>
  <c r="B1525" i="1"/>
  <c r="F1522" i="1"/>
  <c r="I1522" i="1" s="1"/>
  <c r="J1503" i="1"/>
  <c r="AB1530" i="1" l="1"/>
  <c r="H1530" i="1" s="1"/>
  <c r="Z1531" i="1"/>
  <c r="A1527" i="1"/>
  <c r="B1526" i="1"/>
  <c r="F1523" i="1"/>
  <c r="I1523" i="1" s="1"/>
  <c r="J1504" i="1"/>
  <c r="AB1531" i="1" l="1"/>
  <c r="H1531" i="1" s="1"/>
  <c r="Z1532" i="1"/>
  <c r="A1528" i="1"/>
  <c r="B1527" i="1"/>
  <c r="F1524" i="1"/>
  <c r="I1524" i="1" s="1"/>
  <c r="J1505" i="1"/>
  <c r="AB1532" i="1" l="1"/>
  <c r="H1532" i="1" s="1"/>
  <c r="Z1533" i="1"/>
  <c r="A1529" i="1"/>
  <c r="B1528" i="1"/>
  <c r="F1525" i="1"/>
  <c r="I1525" i="1" s="1"/>
  <c r="J1506" i="1"/>
  <c r="AB1533" i="1" l="1"/>
  <c r="H1533" i="1" s="1"/>
  <c r="Z1534" i="1"/>
  <c r="A1530" i="1"/>
  <c r="B1529" i="1"/>
  <c r="F1526" i="1"/>
  <c r="I1526" i="1" s="1"/>
  <c r="J1507" i="1"/>
  <c r="AB1534" i="1" l="1"/>
  <c r="H1534" i="1" s="1"/>
  <c r="Z1535" i="1"/>
  <c r="A1531" i="1"/>
  <c r="B1530" i="1"/>
  <c r="F1527" i="1"/>
  <c r="I1527" i="1" s="1"/>
  <c r="J1508" i="1"/>
  <c r="AB1535" i="1" l="1"/>
  <c r="H1535" i="1" s="1"/>
  <c r="Z1536" i="1"/>
  <c r="A1532" i="1"/>
  <c r="B1531" i="1"/>
  <c r="F1528" i="1"/>
  <c r="I1528" i="1" s="1"/>
  <c r="J1509" i="1"/>
  <c r="AB1536" i="1" l="1"/>
  <c r="H1536" i="1" s="1"/>
  <c r="Z1537" i="1"/>
  <c r="A1533" i="1"/>
  <c r="B1532" i="1"/>
  <c r="F1529" i="1"/>
  <c r="I1529" i="1" s="1"/>
  <c r="J1510" i="1"/>
  <c r="AB1537" i="1" l="1"/>
  <c r="H1537" i="1" s="1"/>
  <c r="Z1538" i="1"/>
  <c r="A1534" i="1"/>
  <c r="B1533" i="1"/>
  <c r="F1530" i="1"/>
  <c r="I1530" i="1" s="1"/>
  <c r="J1511" i="1"/>
  <c r="AB1538" i="1" l="1"/>
  <c r="H1538" i="1" s="1"/>
  <c r="Z1539" i="1"/>
  <c r="A1535" i="1"/>
  <c r="B1534" i="1"/>
  <c r="F1531" i="1"/>
  <c r="I1531" i="1" s="1"/>
  <c r="J1512" i="1"/>
  <c r="AB1539" i="1" l="1"/>
  <c r="H1539" i="1" s="1"/>
  <c r="Z1540" i="1"/>
  <c r="A1536" i="1"/>
  <c r="B1535" i="1"/>
  <c r="F1532" i="1"/>
  <c r="I1532" i="1" s="1"/>
  <c r="J1513" i="1"/>
  <c r="AB1540" i="1" l="1"/>
  <c r="H1540" i="1" s="1"/>
  <c r="Z1541" i="1"/>
  <c r="A1537" i="1"/>
  <c r="B1536" i="1"/>
  <c r="F1533" i="1"/>
  <c r="I1533" i="1" s="1"/>
  <c r="J1514" i="1"/>
  <c r="AB1541" i="1" l="1"/>
  <c r="H1541" i="1" s="1"/>
  <c r="Z1542" i="1"/>
  <c r="A1538" i="1"/>
  <c r="B1537" i="1"/>
  <c r="F1534" i="1"/>
  <c r="I1534" i="1" s="1"/>
  <c r="J1515" i="1"/>
  <c r="AB1542" i="1" l="1"/>
  <c r="H1542" i="1" s="1"/>
  <c r="Z1543" i="1"/>
  <c r="A1539" i="1"/>
  <c r="B1538" i="1"/>
  <c r="F1535" i="1"/>
  <c r="I1535" i="1" s="1"/>
  <c r="J1516" i="1"/>
  <c r="AB1543" i="1" l="1"/>
  <c r="H1543" i="1" s="1"/>
  <c r="Z1544" i="1"/>
  <c r="A1540" i="1"/>
  <c r="B1539" i="1"/>
  <c r="F1536" i="1"/>
  <c r="I1536" i="1" s="1"/>
  <c r="J1517" i="1"/>
  <c r="AB1544" i="1" l="1"/>
  <c r="H1544" i="1" s="1"/>
  <c r="Z1545" i="1"/>
  <c r="A1541" i="1"/>
  <c r="B1540" i="1"/>
  <c r="F1537" i="1"/>
  <c r="I1537" i="1" s="1"/>
  <c r="J1518" i="1"/>
  <c r="AB1545" i="1" l="1"/>
  <c r="H1545" i="1" s="1"/>
  <c r="Z1546" i="1"/>
  <c r="A1542" i="1"/>
  <c r="B1541" i="1"/>
  <c r="F1538" i="1"/>
  <c r="I1538" i="1" s="1"/>
  <c r="J1519" i="1"/>
  <c r="AB1546" i="1" l="1"/>
  <c r="H1546" i="1" s="1"/>
  <c r="Z1547" i="1"/>
  <c r="A1543" i="1"/>
  <c r="B1542" i="1"/>
  <c r="F1539" i="1"/>
  <c r="I1539" i="1" s="1"/>
  <c r="J1520" i="1"/>
  <c r="AB1547" i="1" l="1"/>
  <c r="H1547" i="1" s="1"/>
  <c r="Z1548" i="1"/>
  <c r="A1544" i="1"/>
  <c r="B1543" i="1"/>
  <c r="F1540" i="1"/>
  <c r="I1540" i="1" s="1"/>
  <c r="J1521" i="1"/>
  <c r="AB1548" i="1" l="1"/>
  <c r="H1548" i="1" s="1"/>
  <c r="Z1549" i="1"/>
  <c r="A1545" i="1"/>
  <c r="B1544" i="1"/>
  <c r="F1541" i="1"/>
  <c r="I1541" i="1" s="1"/>
  <c r="J1522" i="1"/>
  <c r="AB1549" i="1" l="1"/>
  <c r="H1549" i="1" s="1"/>
  <c r="Z1550" i="1"/>
  <c r="A1546" i="1"/>
  <c r="B1545" i="1"/>
  <c r="F1542" i="1"/>
  <c r="I1542" i="1" s="1"/>
  <c r="J1523" i="1"/>
  <c r="AB1550" i="1" l="1"/>
  <c r="H1550" i="1" s="1"/>
  <c r="Z1551" i="1"/>
  <c r="A1547" i="1"/>
  <c r="B1546" i="1"/>
  <c r="F1543" i="1"/>
  <c r="I1543" i="1" s="1"/>
  <c r="J1524" i="1"/>
  <c r="AB1551" i="1" l="1"/>
  <c r="H1551" i="1" s="1"/>
  <c r="Z1552" i="1"/>
  <c r="A1548" i="1"/>
  <c r="B1547" i="1"/>
  <c r="F1544" i="1"/>
  <c r="I1544" i="1" s="1"/>
  <c r="J1525" i="1"/>
  <c r="AB1552" i="1" l="1"/>
  <c r="H1552" i="1" s="1"/>
  <c r="Z1553" i="1"/>
  <c r="A1549" i="1"/>
  <c r="B1548" i="1"/>
  <c r="F1545" i="1"/>
  <c r="I1545" i="1" s="1"/>
  <c r="J1526" i="1"/>
  <c r="AB1553" i="1" l="1"/>
  <c r="H1553" i="1" s="1"/>
  <c r="Z1554" i="1"/>
  <c r="A1550" i="1"/>
  <c r="B1549" i="1"/>
  <c r="F1546" i="1"/>
  <c r="I1546" i="1" s="1"/>
  <c r="J1527" i="1"/>
  <c r="AB1554" i="1" l="1"/>
  <c r="H1554" i="1" s="1"/>
  <c r="Z1555" i="1"/>
  <c r="A1551" i="1"/>
  <c r="B1550" i="1"/>
  <c r="F1547" i="1"/>
  <c r="I1547" i="1" s="1"/>
  <c r="J1528" i="1"/>
  <c r="AB1555" i="1" l="1"/>
  <c r="H1555" i="1" s="1"/>
  <c r="Z1556" i="1"/>
  <c r="A1552" i="1"/>
  <c r="B1551" i="1"/>
  <c r="F1548" i="1"/>
  <c r="I1548" i="1" s="1"/>
  <c r="J1529" i="1"/>
  <c r="AB1556" i="1" l="1"/>
  <c r="H1556" i="1" s="1"/>
  <c r="Z1557" i="1"/>
  <c r="A1553" i="1"/>
  <c r="B1552" i="1"/>
  <c r="F1549" i="1"/>
  <c r="I1549" i="1" s="1"/>
  <c r="J1530" i="1"/>
  <c r="AB1557" i="1" l="1"/>
  <c r="H1557" i="1" s="1"/>
  <c r="Z1558" i="1"/>
  <c r="A1554" i="1"/>
  <c r="B1553" i="1"/>
  <c r="F1550" i="1"/>
  <c r="I1550" i="1" s="1"/>
  <c r="J1531" i="1"/>
  <c r="AB1558" i="1" l="1"/>
  <c r="H1558" i="1" s="1"/>
  <c r="Z1559" i="1"/>
  <c r="A1555" i="1"/>
  <c r="B1554" i="1"/>
  <c r="F1551" i="1"/>
  <c r="I1551" i="1" s="1"/>
  <c r="J1532" i="1"/>
  <c r="AB1559" i="1" l="1"/>
  <c r="H1559" i="1" s="1"/>
  <c r="Z1560" i="1"/>
  <c r="A1556" i="1"/>
  <c r="B1555" i="1"/>
  <c r="F1552" i="1"/>
  <c r="I1552" i="1" s="1"/>
  <c r="J1533" i="1"/>
  <c r="AB1560" i="1" l="1"/>
  <c r="H1560" i="1" s="1"/>
  <c r="Z1561" i="1"/>
  <c r="A1557" i="1"/>
  <c r="B1556" i="1"/>
  <c r="F1553" i="1"/>
  <c r="I1553" i="1" s="1"/>
  <c r="J1534" i="1"/>
  <c r="AB1561" i="1" l="1"/>
  <c r="H1561" i="1" s="1"/>
  <c r="Z1562" i="1"/>
  <c r="A1558" i="1"/>
  <c r="B1557" i="1"/>
  <c r="F1554" i="1"/>
  <c r="I1554" i="1" s="1"/>
  <c r="J1535" i="1"/>
  <c r="AB1562" i="1" l="1"/>
  <c r="H1562" i="1" s="1"/>
  <c r="Z1563" i="1"/>
  <c r="A1559" i="1"/>
  <c r="B1558" i="1"/>
  <c r="F1555" i="1"/>
  <c r="I1555" i="1" s="1"/>
  <c r="J1536" i="1"/>
  <c r="AB1563" i="1" l="1"/>
  <c r="H1563" i="1" s="1"/>
  <c r="Z1564" i="1"/>
  <c r="A1560" i="1"/>
  <c r="B1559" i="1"/>
  <c r="F1556" i="1"/>
  <c r="I1556" i="1" s="1"/>
  <c r="J1537" i="1"/>
  <c r="AB1564" i="1" l="1"/>
  <c r="H1564" i="1" s="1"/>
  <c r="Z1565" i="1"/>
  <c r="A1561" i="1"/>
  <c r="B1560" i="1"/>
  <c r="F1557" i="1"/>
  <c r="I1557" i="1" s="1"/>
  <c r="J1538" i="1"/>
  <c r="AB1565" i="1" l="1"/>
  <c r="H1565" i="1" s="1"/>
  <c r="Z1566" i="1"/>
  <c r="A1562" i="1"/>
  <c r="B1561" i="1"/>
  <c r="F1558" i="1"/>
  <c r="I1558" i="1" s="1"/>
  <c r="J1539" i="1"/>
  <c r="AB1566" i="1" l="1"/>
  <c r="H1566" i="1" s="1"/>
  <c r="Z1567" i="1"/>
  <c r="A1563" i="1"/>
  <c r="B1562" i="1"/>
  <c r="F1559" i="1"/>
  <c r="I1559" i="1" s="1"/>
  <c r="J1540" i="1"/>
  <c r="AB1567" i="1" l="1"/>
  <c r="H1567" i="1" s="1"/>
  <c r="Z1568" i="1"/>
  <c r="A1564" i="1"/>
  <c r="B1563" i="1"/>
  <c r="F1560" i="1"/>
  <c r="I1560" i="1" s="1"/>
  <c r="J1541" i="1"/>
  <c r="AB1568" i="1" l="1"/>
  <c r="H1568" i="1" s="1"/>
  <c r="Z1569" i="1"/>
  <c r="A1565" i="1"/>
  <c r="B1564" i="1"/>
  <c r="F1561" i="1"/>
  <c r="I1561" i="1" s="1"/>
  <c r="J1542" i="1"/>
  <c r="AB1569" i="1" l="1"/>
  <c r="H1569" i="1" s="1"/>
  <c r="Z1570" i="1"/>
  <c r="A1566" i="1"/>
  <c r="B1565" i="1"/>
  <c r="F1562" i="1"/>
  <c r="I1562" i="1" s="1"/>
  <c r="J1543" i="1"/>
  <c r="AB1570" i="1" l="1"/>
  <c r="H1570" i="1" s="1"/>
  <c r="Z1571" i="1"/>
  <c r="A1567" i="1"/>
  <c r="B1566" i="1"/>
  <c r="F1563" i="1"/>
  <c r="I1563" i="1" s="1"/>
  <c r="J1544" i="1"/>
  <c r="AB1571" i="1" l="1"/>
  <c r="H1571" i="1" s="1"/>
  <c r="Z1572" i="1"/>
  <c r="A1568" i="1"/>
  <c r="B1567" i="1"/>
  <c r="F1564" i="1"/>
  <c r="I1564" i="1" s="1"/>
  <c r="J1545" i="1"/>
  <c r="AB1572" i="1" l="1"/>
  <c r="H1572" i="1" s="1"/>
  <c r="Z1573" i="1"/>
  <c r="A1569" i="1"/>
  <c r="B1568" i="1"/>
  <c r="F1565" i="1"/>
  <c r="I1565" i="1" s="1"/>
  <c r="J1546" i="1"/>
  <c r="AB1573" i="1" l="1"/>
  <c r="H1573" i="1" s="1"/>
  <c r="Z1574" i="1"/>
  <c r="A1570" i="1"/>
  <c r="B1569" i="1"/>
  <c r="F1566" i="1"/>
  <c r="I1566" i="1" s="1"/>
  <c r="J1547" i="1"/>
  <c r="AB1574" i="1" l="1"/>
  <c r="H1574" i="1" s="1"/>
  <c r="Z1575" i="1"/>
  <c r="A1571" i="1"/>
  <c r="B1570" i="1"/>
  <c r="F1567" i="1"/>
  <c r="I1567" i="1" s="1"/>
  <c r="J1548" i="1"/>
  <c r="AB1575" i="1" l="1"/>
  <c r="H1575" i="1" s="1"/>
  <c r="Z1576" i="1"/>
  <c r="A1572" i="1"/>
  <c r="B1571" i="1"/>
  <c r="F1568" i="1"/>
  <c r="I1568" i="1" s="1"/>
  <c r="J1549" i="1"/>
  <c r="AB1576" i="1" l="1"/>
  <c r="H1576" i="1" s="1"/>
  <c r="Z1577" i="1"/>
  <c r="A1573" i="1"/>
  <c r="B1572" i="1"/>
  <c r="F1569" i="1"/>
  <c r="I1569" i="1" s="1"/>
  <c r="J1550" i="1"/>
  <c r="AB1577" i="1" l="1"/>
  <c r="H1577" i="1" s="1"/>
  <c r="Z1578" i="1"/>
  <c r="A1574" i="1"/>
  <c r="B1573" i="1"/>
  <c r="F1570" i="1"/>
  <c r="I1570" i="1" s="1"/>
  <c r="J1551" i="1"/>
  <c r="AB1578" i="1" l="1"/>
  <c r="H1578" i="1" s="1"/>
  <c r="Z1579" i="1"/>
  <c r="AB1579" i="1" s="1"/>
  <c r="A1575" i="1"/>
  <c r="B1574" i="1"/>
  <c r="F1571" i="1"/>
  <c r="I1571" i="1" s="1"/>
  <c r="J1552" i="1"/>
  <c r="H1579" i="1" l="1"/>
  <c r="Z1580" i="1"/>
  <c r="A1576" i="1"/>
  <c r="B1575" i="1"/>
  <c r="F1572" i="1"/>
  <c r="I1572" i="1" s="1"/>
  <c r="J1553" i="1"/>
  <c r="AB1580" i="1" l="1"/>
  <c r="H1580" i="1" s="1"/>
  <c r="Z1581" i="1"/>
  <c r="A1577" i="1"/>
  <c r="B1576" i="1"/>
  <c r="F1573" i="1"/>
  <c r="I1573" i="1" s="1"/>
  <c r="J1554" i="1"/>
  <c r="AB1581" i="1" l="1"/>
  <c r="H1581" i="1" s="1"/>
  <c r="Z1582" i="1"/>
  <c r="A1578" i="1"/>
  <c r="B1577" i="1"/>
  <c r="F1574" i="1"/>
  <c r="I1574" i="1" s="1"/>
  <c r="J1555" i="1"/>
  <c r="AB1582" i="1" l="1"/>
  <c r="H1582" i="1" s="1"/>
  <c r="Z1583" i="1"/>
  <c r="A1579" i="1"/>
  <c r="B1578" i="1"/>
  <c r="F1575" i="1"/>
  <c r="I1575" i="1" s="1"/>
  <c r="J1556" i="1"/>
  <c r="AB1583" i="1" l="1"/>
  <c r="H1583" i="1" s="1"/>
  <c r="Z1584" i="1"/>
  <c r="A1580" i="1"/>
  <c r="B1579" i="1"/>
  <c r="F1576" i="1"/>
  <c r="I1576" i="1" s="1"/>
  <c r="J1557" i="1"/>
  <c r="AB1584" i="1" l="1"/>
  <c r="H1584" i="1" s="1"/>
  <c r="Z1585" i="1"/>
  <c r="A1581" i="1"/>
  <c r="B1580" i="1"/>
  <c r="F1577" i="1"/>
  <c r="I1577" i="1" s="1"/>
  <c r="J1558" i="1"/>
  <c r="AB1585" i="1" l="1"/>
  <c r="H1585" i="1" s="1"/>
  <c r="Z1586" i="1"/>
  <c r="A1582" i="1"/>
  <c r="B1581" i="1"/>
  <c r="F1578" i="1"/>
  <c r="I1578" i="1" s="1"/>
  <c r="J1559" i="1"/>
  <c r="AB1586" i="1" l="1"/>
  <c r="H1586" i="1" s="1"/>
  <c r="Z1587" i="1"/>
  <c r="A1583" i="1"/>
  <c r="B1582" i="1"/>
  <c r="F1579" i="1"/>
  <c r="I1579" i="1" s="1"/>
  <c r="J1560" i="1"/>
  <c r="AB1587" i="1" l="1"/>
  <c r="H1587" i="1" s="1"/>
  <c r="Z1588" i="1"/>
  <c r="A1584" i="1"/>
  <c r="B1583" i="1"/>
  <c r="F1580" i="1"/>
  <c r="I1580" i="1" s="1"/>
  <c r="J1561" i="1"/>
  <c r="AB1588" i="1" l="1"/>
  <c r="H1588" i="1" s="1"/>
  <c r="Z1589" i="1"/>
  <c r="A1585" i="1"/>
  <c r="B1584" i="1"/>
  <c r="F1581" i="1"/>
  <c r="I1581" i="1" s="1"/>
  <c r="J1562" i="1"/>
  <c r="AB1589" i="1" l="1"/>
  <c r="H1589" i="1" s="1"/>
  <c r="Z1590" i="1"/>
  <c r="A1586" i="1"/>
  <c r="B1585" i="1"/>
  <c r="F1582" i="1"/>
  <c r="I1582" i="1" s="1"/>
  <c r="J1563" i="1"/>
  <c r="AB1590" i="1" l="1"/>
  <c r="H1590" i="1" s="1"/>
  <c r="Z1591" i="1"/>
  <c r="A1587" i="1"/>
  <c r="B1586" i="1"/>
  <c r="F1583" i="1"/>
  <c r="I1583" i="1" s="1"/>
  <c r="J1564" i="1"/>
  <c r="AB1591" i="1" l="1"/>
  <c r="H1591" i="1" s="1"/>
  <c r="Z1592" i="1"/>
  <c r="A1588" i="1"/>
  <c r="B1587" i="1"/>
  <c r="F1584" i="1"/>
  <c r="I1584" i="1" s="1"/>
  <c r="J1565" i="1"/>
  <c r="AB1592" i="1" l="1"/>
  <c r="H1592" i="1" s="1"/>
  <c r="Z1593" i="1"/>
  <c r="A1589" i="1"/>
  <c r="B1588" i="1"/>
  <c r="F1585" i="1"/>
  <c r="I1585" i="1" s="1"/>
  <c r="J1566" i="1"/>
  <c r="AB1593" i="1" l="1"/>
  <c r="H1593" i="1" s="1"/>
  <c r="Z1594" i="1"/>
  <c r="A1590" i="1"/>
  <c r="B1589" i="1"/>
  <c r="F1586" i="1"/>
  <c r="I1586" i="1" s="1"/>
  <c r="J1567" i="1"/>
  <c r="AB1594" i="1" l="1"/>
  <c r="H1594" i="1" s="1"/>
  <c r="Z1595" i="1"/>
  <c r="A1591" i="1"/>
  <c r="B1590" i="1"/>
  <c r="F1587" i="1"/>
  <c r="I1587" i="1" s="1"/>
  <c r="J1568" i="1"/>
  <c r="AB1595" i="1" l="1"/>
  <c r="H1595" i="1" s="1"/>
  <c r="Z1596" i="1"/>
  <c r="A1592" i="1"/>
  <c r="B1591" i="1"/>
  <c r="F1588" i="1"/>
  <c r="I1588" i="1" s="1"/>
  <c r="J1569" i="1"/>
  <c r="AB1596" i="1" l="1"/>
  <c r="H1596" i="1" s="1"/>
  <c r="Z1597" i="1"/>
  <c r="A1593" i="1"/>
  <c r="B1592" i="1"/>
  <c r="F1589" i="1"/>
  <c r="I1589" i="1" s="1"/>
  <c r="J1570" i="1"/>
  <c r="AB1597" i="1" l="1"/>
  <c r="H1597" i="1" s="1"/>
  <c r="Z1598" i="1"/>
  <c r="A1594" i="1"/>
  <c r="B1593" i="1"/>
  <c r="F1590" i="1"/>
  <c r="I1590" i="1" s="1"/>
  <c r="J1571" i="1"/>
  <c r="AB1598" i="1" l="1"/>
  <c r="H1598" i="1" s="1"/>
  <c r="Z1599" i="1"/>
  <c r="A1595" i="1"/>
  <c r="B1594" i="1"/>
  <c r="F1591" i="1"/>
  <c r="I1591" i="1" s="1"/>
  <c r="J1572" i="1"/>
  <c r="AB1599" i="1" l="1"/>
  <c r="H1599" i="1" s="1"/>
  <c r="Z1600" i="1"/>
  <c r="A1596" i="1"/>
  <c r="B1595" i="1"/>
  <c r="F1592" i="1"/>
  <c r="I1592" i="1" s="1"/>
  <c r="J1573" i="1"/>
  <c r="AB1600" i="1" l="1"/>
  <c r="H1600" i="1" s="1"/>
  <c r="Z1601" i="1"/>
  <c r="A1597" i="1"/>
  <c r="B1596" i="1"/>
  <c r="F1593" i="1"/>
  <c r="I1593" i="1" s="1"/>
  <c r="J1574" i="1"/>
  <c r="AB1601" i="1" l="1"/>
  <c r="H1601" i="1" s="1"/>
  <c r="Z1602" i="1"/>
  <c r="A1598" i="1"/>
  <c r="B1597" i="1"/>
  <c r="F1594" i="1"/>
  <c r="I1594" i="1" s="1"/>
  <c r="J1575" i="1"/>
  <c r="AB1602" i="1" l="1"/>
  <c r="H1602" i="1" s="1"/>
  <c r="Z1603" i="1"/>
  <c r="A1599" i="1"/>
  <c r="B1598" i="1"/>
  <c r="F1595" i="1"/>
  <c r="I1595" i="1" s="1"/>
  <c r="J1576" i="1"/>
  <c r="AB1603" i="1" l="1"/>
  <c r="H1603" i="1" s="1"/>
  <c r="Z1604" i="1"/>
  <c r="A1600" i="1"/>
  <c r="B1599" i="1"/>
  <c r="F1596" i="1"/>
  <c r="I1596" i="1" s="1"/>
  <c r="J1577" i="1"/>
  <c r="AB1604" i="1" l="1"/>
  <c r="H1604" i="1" s="1"/>
  <c r="Z1605" i="1"/>
  <c r="A1601" i="1"/>
  <c r="B1600" i="1"/>
  <c r="F1597" i="1"/>
  <c r="I1597" i="1" s="1"/>
  <c r="J1578" i="1"/>
  <c r="AB1605" i="1" l="1"/>
  <c r="H1605" i="1" s="1"/>
  <c r="Z1606" i="1"/>
  <c r="A1602" i="1"/>
  <c r="B1601" i="1"/>
  <c r="F1598" i="1"/>
  <c r="I1598" i="1" s="1"/>
  <c r="J1579" i="1"/>
  <c r="AB1606" i="1" l="1"/>
  <c r="H1606" i="1" s="1"/>
  <c r="Z1607" i="1"/>
  <c r="A1603" i="1"/>
  <c r="B1602" i="1"/>
  <c r="F1599" i="1"/>
  <c r="I1599" i="1" s="1"/>
  <c r="J1580" i="1"/>
  <c r="AB1607" i="1" l="1"/>
  <c r="H1607" i="1" s="1"/>
  <c r="Z1608" i="1"/>
  <c r="A1604" i="1"/>
  <c r="B1603" i="1"/>
  <c r="F1600" i="1"/>
  <c r="I1600" i="1" s="1"/>
  <c r="J1581" i="1"/>
  <c r="AB1608" i="1" l="1"/>
  <c r="H1608" i="1" s="1"/>
  <c r="Z1609" i="1"/>
  <c r="A1605" i="1"/>
  <c r="B1604" i="1"/>
  <c r="F1601" i="1"/>
  <c r="I1601" i="1" s="1"/>
  <c r="J1582" i="1"/>
  <c r="AB1609" i="1" l="1"/>
  <c r="H1609" i="1" s="1"/>
  <c r="Z1610" i="1"/>
  <c r="A1606" i="1"/>
  <c r="B1605" i="1"/>
  <c r="F1602" i="1"/>
  <c r="I1602" i="1" s="1"/>
  <c r="J1583" i="1"/>
  <c r="AB1610" i="1" l="1"/>
  <c r="H1610" i="1" s="1"/>
  <c r="Z1611" i="1"/>
  <c r="AB1611" i="1" s="1"/>
  <c r="A1607" i="1"/>
  <c r="B1606" i="1"/>
  <c r="F1603" i="1"/>
  <c r="I1603" i="1" s="1"/>
  <c r="J1584" i="1"/>
  <c r="H1611" i="1" l="1"/>
  <c r="Z1612" i="1"/>
  <c r="A1608" i="1"/>
  <c r="B1607" i="1"/>
  <c r="F1604" i="1"/>
  <c r="I1604" i="1" s="1"/>
  <c r="J1585" i="1"/>
  <c r="AB1612" i="1" l="1"/>
  <c r="H1612" i="1" s="1"/>
  <c r="Z1613" i="1"/>
  <c r="A1609" i="1"/>
  <c r="B1608" i="1"/>
  <c r="F1605" i="1"/>
  <c r="I1605" i="1" s="1"/>
  <c r="J1586" i="1"/>
  <c r="AB1613" i="1" l="1"/>
  <c r="H1613" i="1" s="1"/>
  <c r="Z1614" i="1"/>
  <c r="A1610" i="1"/>
  <c r="B1609" i="1"/>
  <c r="F1606" i="1"/>
  <c r="I1606" i="1" s="1"/>
  <c r="J1587" i="1"/>
  <c r="AB1614" i="1" l="1"/>
  <c r="H1614" i="1" s="1"/>
  <c r="Z1615" i="1"/>
  <c r="A1611" i="1"/>
  <c r="B1610" i="1"/>
  <c r="F1607" i="1"/>
  <c r="I1607" i="1" s="1"/>
  <c r="J1588" i="1"/>
  <c r="AB1615" i="1" l="1"/>
  <c r="H1615" i="1" s="1"/>
  <c r="Z1616" i="1"/>
  <c r="A1612" i="1"/>
  <c r="B1611" i="1"/>
  <c r="F1608" i="1"/>
  <c r="I1608" i="1" s="1"/>
  <c r="J1589" i="1"/>
  <c r="AB1616" i="1" l="1"/>
  <c r="H1616" i="1" s="1"/>
  <c r="Z1617" i="1"/>
  <c r="A1613" i="1"/>
  <c r="B1612" i="1"/>
  <c r="F1609" i="1"/>
  <c r="I1609" i="1" s="1"/>
  <c r="J1590" i="1"/>
  <c r="AB1617" i="1" l="1"/>
  <c r="H1617" i="1" s="1"/>
  <c r="Z1618" i="1"/>
  <c r="A1614" i="1"/>
  <c r="B1613" i="1"/>
  <c r="F1610" i="1"/>
  <c r="I1610" i="1" s="1"/>
  <c r="J1591" i="1"/>
  <c r="AB1618" i="1" l="1"/>
  <c r="H1618" i="1" s="1"/>
  <c r="Z1619" i="1"/>
  <c r="AB1619" i="1" s="1"/>
  <c r="A1615" i="1"/>
  <c r="B1614" i="1"/>
  <c r="F1611" i="1"/>
  <c r="I1611" i="1" s="1"/>
  <c r="J1592" i="1"/>
  <c r="H1619" i="1" l="1"/>
  <c r="Z1620" i="1"/>
  <c r="A1616" i="1"/>
  <c r="B1615" i="1"/>
  <c r="F1612" i="1"/>
  <c r="I1612" i="1" s="1"/>
  <c r="J1593" i="1"/>
  <c r="AB1620" i="1" l="1"/>
  <c r="H1620" i="1" s="1"/>
  <c r="Z1621" i="1"/>
  <c r="A1617" i="1"/>
  <c r="B1616" i="1"/>
  <c r="F1613" i="1"/>
  <c r="I1613" i="1" s="1"/>
  <c r="J1594" i="1"/>
  <c r="AB1621" i="1" l="1"/>
  <c r="H1621" i="1" s="1"/>
  <c r="Z1622" i="1"/>
  <c r="A1618" i="1"/>
  <c r="B1617" i="1"/>
  <c r="F1614" i="1"/>
  <c r="I1614" i="1" s="1"/>
  <c r="J1595" i="1"/>
  <c r="AB1622" i="1" l="1"/>
  <c r="H1622" i="1" s="1"/>
  <c r="Z1623" i="1"/>
  <c r="A1619" i="1"/>
  <c r="B1618" i="1"/>
  <c r="F1615" i="1"/>
  <c r="I1615" i="1" s="1"/>
  <c r="J1596" i="1"/>
  <c r="AB1623" i="1" l="1"/>
  <c r="H1623" i="1" s="1"/>
  <c r="Z1624" i="1"/>
  <c r="A1620" i="1"/>
  <c r="B1619" i="1"/>
  <c r="F1616" i="1"/>
  <c r="I1616" i="1" s="1"/>
  <c r="J1597" i="1"/>
  <c r="AB1624" i="1" l="1"/>
  <c r="H1624" i="1" s="1"/>
  <c r="Z1625" i="1"/>
  <c r="A1621" i="1"/>
  <c r="B1620" i="1"/>
  <c r="F1617" i="1"/>
  <c r="I1617" i="1" s="1"/>
  <c r="J1598" i="1"/>
  <c r="AB1625" i="1" l="1"/>
  <c r="H1625" i="1" s="1"/>
  <c r="Z1626" i="1"/>
  <c r="A1622" i="1"/>
  <c r="B1621" i="1"/>
  <c r="F1618" i="1"/>
  <c r="I1618" i="1" s="1"/>
  <c r="J1599" i="1"/>
  <c r="AB1626" i="1" l="1"/>
  <c r="H1626" i="1" s="1"/>
  <c r="Z1627" i="1"/>
  <c r="A1623" i="1"/>
  <c r="B1622" i="1"/>
  <c r="F1619" i="1"/>
  <c r="I1619" i="1" s="1"/>
  <c r="J1600" i="1"/>
  <c r="AB1627" i="1" l="1"/>
  <c r="H1627" i="1" s="1"/>
  <c r="Z1628" i="1"/>
  <c r="AB1628" i="1" s="1"/>
  <c r="A1624" i="1"/>
  <c r="B1623" i="1"/>
  <c r="F1620" i="1"/>
  <c r="I1620" i="1" s="1"/>
  <c r="J1601" i="1"/>
  <c r="H1628" i="1" l="1"/>
  <c r="Z1629" i="1"/>
  <c r="A1625" i="1"/>
  <c r="B1624" i="1"/>
  <c r="F1621" i="1"/>
  <c r="I1621" i="1" s="1"/>
  <c r="J1602" i="1"/>
  <c r="AB1629" i="1" l="1"/>
  <c r="H1629" i="1" s="1"/>
  <c r="Z1630" i="1"/>
  <c r="A1626" i="1"/>
  <c r="B1625" i="1"/>
  <c r="F1622" i="1"/>
  <c r="I1622" i="1" s="1"/>
  <c r="J1603" i="1"/>
  <c r="AB1630" i="1" l="1"/>
  <c r="H1630" i="1" s="1"/>
  <c r="Z1631" i="1"/>
  <c r="A1627" i="1"/>
  <c r="B1626" i="1"/>
  <c r="F1623" i="1"/>
  <c r="I1623" i="1" s="1"/>
  <c r="J1604" i="1"/>
  <c r="AB1631" i="1" l="1"/>
  <c r="H1631" i="1" s="1"/>
  <c r="Z1632" i="1"/>
  <c r="A1628" i="1"/>
  <c r="B1627" i="1"/>
  <c r="F1624" i="1"/>
  <c r="I1624" i="1" s="1"/>
  <c r="J1605" i="1"/>
  <c r="AB1632" i="1" l="1"/>
  <c r="H1632" i="1" s="1"/>
  <c r="Z1633" i="1"/>
  <c r="A1629" i="1"/>
  <c r="B1628" i="1"/>
  <c r="F1625" i="1"/>
  <c r="I1625" i="1" s="1"/>
  <c r="J1606" i="1"/>
  <c r="AB1633" i="1" l="1"/>
  <c r="H1633" i="1" s="1"/>
  <c r="Z1634" i="1"/>
  <c r="A1630" i="1"/>
  <c r="B1629" i="1"/>
  <c r="F1626" i="1"/>
  <c r="I1626" i="1" s="1"/>
  <c r="J1607" i="1"/>
  <c r="AB1634" i="1" l="1"/>
  <c r="H1634" i="1" s="1"/>
  <c r="Z1635" i="1"/>
  <c r="A1631" i="1"/>
  <c r="B1630" i="1"/>
  <c r="F1627" i="1"/>
  <c r="I1627" i="1" s="1"/>
  <c r="J1608" i="1"/>
  <c r="AB1635" i="1" l="1"/>
  <c r="H1635" i="1" s="1"/>
  <c r="Z1636" i="1"/>
  <c r="A1632" i="1"/>
  <c r="B1631" i="1"/>
  <c r="F1628" i="1"/>
  <c r="I1628" i="1" s="1"/>
  <c r="J1609" i="1"/>
  <c r="AB1636" i="1" l="1"/>
  <c r="H1636" i="1" s="1"/>
  <c r="Z1637" i="1"/>
  <c r="A1633" i="1"/>
  <c r="B1632" i="1"/>
  <c r="F1629" i="1"/>
  <c r="I1629" i="1" s="1"/>
  <c r="J1610" i="1"/>
  <c r="AB1637" i="1" l="1"/>
  <c r="H1637" i="1" s="1"/>
  <c r="Z1638" i="1"/>
  <c r="A1634" i="1"/>
  <c r="B1633" i="1"/>
  <c r="F1630" i="1"/>
  <c r="I1630" i="1" s="1"/>
  <c r="J1611" i="1"/>
  <c r="AB1638" i="1" l="1"/>
  <c r="H1638" i="1" s="1"/>
  <c r="Z1639" i="1"/>
  <c r="A1635" i="1"/>
  <c r="B1634" i="1"/>
  <c r="F1631" i="1"/>
  <c r="I1631" i="1" s="1"/>
  <c r="J1612" i="1"/>
  <c r="AB1639" i="1" l="1"/>
  <c r="H1639" i="1" s="1"/>
  <c r="Z1640" i="1"/>
  <c r="A1636" i="1"/>
  <c r="B1635" i="1"/>
  <c r="F1632" i="1"/>
  <c r="I1632" i="1" s="1"/>
  <c r="J1613" i="1"/>
  <c r="AB1640" i="1" l="1"/>
  <c r="H1640" i="1" s="1"/>
  <c r="Z1641" i="1"/>
  <c r="A1637" i="1"/>
  <c r="B1636" i="1"/>
  <c r="F1633" i="1"/>
  <c r="I1633" i="1" s="1"/>
  <c r="J1614" i="1"/>
  <c r="AB1641" i="1" l="1"/>
  <c r="H1641" i="1" s="1"/>
  <c r="Z1642" i="1"/>
  <c r="A1638" i="1"/>
  <c r="B1637" i="1"/>
  <c r="F1634" i="1"/>
  <c r="I1634" i="1" s="1"/>
  <c r="J1615" i="1"/>
  <c r="AB1642" i="1" l="1"/>
  <c r="H1642" i="1" s="1"/>
  <c r="Z1643" i="1"/>
  <c r="A1639" i="1"/>
  <c r="B1638" i="1"/>
  <c r="F1635" i="1"/>
  <c r="I1635" i="1" s="1"/>
  <c r="J1616" i="1"/>
  <c r="AB1643" i="1" l="1"/>
  <c r="H1643" i="1" s="1"/>
  <c r="Z1644" i="1"/>
  <c r="A1640" i="1"/>
  <c r="B1639" i="1"/>
  <c r="F1636" i="1"/>
  <c r="I1636" i="1" s="1"/>
  <c r="J1617" i="1"/>
  <c r="AB1644" i="1" l="1"/>
  <c r="H1644" i="1" s="1"/>
  <c r="Z1645" i="1"/>
  <c r="A1641" i="1"/>
  <c r="B1640" i="1"/>
  <c r="F1637" i="1"/>
  <c r="I1637" i="1" s="1"/>
  <c r="J1618" i="1"/>
  <c r="AB1645" i="1" l="1"/>
  <c r="H1645" i="1" s="1"/>
  <c r="Z1646" i="1"/>
  <c r="A1642" i="1"/>
  <c r="B1641" i="1"/>
  <c r="F1638" i="1"/>
  <c r="I1638" i="1" s="1"/>
  <c r="J1619" i="1"/>
  <c r="AB1646" i="1" l="1"/>
  <c r="H1646" i="1" s="1"/>
  <c r="Z1647" i="1"/>
  <c r="A1643" i="1"/>
  <c r="B1642" i="1"/>
  <c r="F1639" i="1"/>
  <c r="I1639" i="1" s="1"/>
  <c r="J1620" i="1"/>
  <c r="AB1647" i="1" l="1"/>
  <c r="H1647" i="1" s="1"/>
  <c r="Z1648" i="1"/>
  <c r="A1644" i="1"/>
  <c r="B1643" i="1"/>
  <c r="F1640" i="1"/>
  <c r="I1640" i="1" s="1"/>
  <c r="J1621" i="1"/>
  <c r="AB1648" i="1" l="1"/>
  <c r="H1648" i="1" s="1"/>
  <c r="Z1649" i="1"/>
  <c r="A1645" i="1"/>
  <c r="B1644" i="1"/>
  <c r="F1641" i="1"/>
  <c r="I1641" i="1" s="1"/>
  <c r="J1622" i="1"/>
  <c r="AB1649" i="1" l="1"/>
  <c r="H1649" i="1" s="1"/>
  <c r="Z1650" i="1"/>
  <c r="A1646" i="1"/>
  <c r="B1645" i="1"/>
  <c r="F1642" i="1"/>
  <c r="I1642" i="1" s="1"/>
  <c r="J1623" i="1"/>
  <c r="AB1650" i="1" l="1"/>
  <c r="H1650" i="1" s="1"/>
  <c r="Z1651" i="1"/>
  <c r="AB1651" i="1" s="1"/>
  <c r="A1647" i="1"/>
  <c r="B1646" i="1"/>
  <c r="F1643" i="1"/>
  <c r="I1643" i="1" s="1"/>
  <c r="J1624" i="1"/>
  <c r="H1651" i="1" l="1"/>
  <c r="Z1652" i="1"/>
  <c r="A1648" i="1"/>
  <c r="B1647" i="1"/>
  <c r="F1644" i="1"/>
  <c r="I1644" i="1" s="1"/>
  <c r="J1625" i="1"/>
  <c r="AB1652" i="1" l="1"/>
  <c r="H1652" i="1" s="1"/>
  <c r="Z1653" i="1"/>
  <c r="A1649" i="1"/>
  <c r="B1648" i="1"/>
  <c r="F1645" i="1"/>
  <c r="I1645" i="1" s="1"/>
  <c r="J1626" i="1"/>
  <c r="AB1653" i="1" l="1"/>
  <c r="H1653" i="1" s="1"/>
  <c r="Z1654" i="1"/>
  <c r="A1650" i="1"/>
  <c r="B1649" i="1"/>
  <c r="F1646" i="1"/>
  <c r="I1646" i="1" s="1"/>
  <c r="J1627" i="1"/>
  <c r="AB1654" i="1" l="1"/>
  <c r="H1654" i="1" s="1"/>
  <c r="Z1655" i="1"/>
  <c r="A1651" i="1"/>
  <c r="B1650" i="1"/>
  <c r="F1647" i="1"/>
  <c r="I1647" i="1" s="1"/>
  <c r="J1628" i="1"/>
  <c r="AB1655" i="1" l="1"/>
  <c r="H1655" i="1" s="1"/>
  <c r="Z1656" i="1"/>
  <c r="A1652" i="1"/>
  <c r="B1651" i="1"/>
  <c r="F1648" i="1"/>
  <c r="I1648" i="1" s="1"/>
  <c r="J1629" i="1"/>
  <c r="AB1656" i="1" l="1"/>
  <c r="H1656" i="1" s="1"/>
  <c r="Z1657" i="1"/>
  <c r="A1653" i="1"/>
  <c r="B1652" i="1"/>
  <c r="F1649" i="1"/>
  <c r="I1649" i="1" s="1"/>
  <c r="J1630" i="1"/>
  <c r="AB1657" i="1" l="1"/>
  <c r="H1657" i="1" s="1"/>
  <c r="Z1658" i="1"/>
  <c r="A1654" i="1"/>
  <c r="B1653" i="1"/>
  <c r="F1650" i="1"/>
  <c r="I1650" i="1" s="1"/>
  <c r="J1631" i="1"/>
  <c r="AB1658" i="1" l="1"/>
  <c r="H1658" i="1" s="1"/>
  <c r="Z1659" i="1"/>
  <c r="A1655" i="1"/>
  <c r="B1654" i="1"/>
  <c r="F1651" i="1"/>
  <c r="I1651" i="1" s="1"/>
  <c r="J1632" i="1"/>
  <c r="AB1659" i="1" l="1"/>
  <c r="H1659" i="1" s="1"/>
  <c r="Z1660" i="1"/>
  <c r="A1656" i="1"/>
  <c r="B1655" i="1"/>
  <c r="F1652" i="1"/>
  <c r="I1652" i="1" s="1"/>
  <c r="J1633" i="1"/>
  <c r="AB1660" i="1" l="1"/>
  <c r="H1660" i="1" s="1"/>
  <c r="Z1661" i="1"/>
  <c r="A1657" i="1"/>
  <c r="B1656" i="1"/>
  <c r="F1653" i="1"/>
  <c r="I1653" i="1" s="1"/>
  <c r="J1634" i="1"/>
  <c r="AB1661" i="1" l="1"/>
  <c r="H1661" i="1" s="1"/>
  <c r="Z1662" i="1"/>
  <c r="A1658" i="1"/>
  <c r="B1657" i="1"/>
  <c r="F1654" i="1"/>
  <c r="I1654" i="1" s="1"/>
  <c r="J1635" i="1"/>
  <c r="AB1662" i="1" l="1"/>
  <c r="H1662" i="1" s="1"/>
  <c r="Z1663" i="1"/>
  <c r="A1659" i="1"/>
  <c r="B1658" i="1"/>
  <c r="F1655" i="1"/>
  <c r="I1655" i="1" s="1"/>
  <c r="J1636" i="1"/>
  <c r="AB1663" i="1" l="1"/>
  <c r="H1663" i="1" s="1"/>
  <c r="Z1664" i="1"/>
  <c r="A1660" i="1"/>
  <c r="B1659" i="1"/>
  <c r="F1656" i="1"/>
  <c r="I1656" i="1" s="1"/>
  <c r="J1637" i="1"/>
  <c r="AB1664" i="1" l="1"/>
  <c r="H1664" i="1" s="1"/>
  <c r="Z1665" i="1"/>
  <c r="A1661" i="1"/>
  <c r="B1660" i="1"/>
  <c r="F1657" i="1"/>
  <c r="I1657" i="1" s="1"/>
  <c r="J1638" i="1"/>
  <c r="AB1665" i="1" l="1"/>
  <c r="H1665" i="1" s="1"/>
  <c r="Z1666" i="1"/>
  <c r="A1662" i="1"/>
  <c r="B1661" i="1"/>
  <c r="F1658" i="1"/>
  <c r="I1658" i="1" s="1"/>
  <c r="J1639" i="1"/>
  <c r="AB1666" i="1" l="1"/>
  <c r="H1666" i="1" s="1"/>
  <c r="Z1667" i="1"/>
  <c r="A1663" i="1"/>
  <c r="B1662" i="1"/>
  <c r="F1659" i="1"/>
  <c r="I1659" i="1" s="1"/>
  <c r="J1640" i="1"/>
  <c r="AB1667" i="1" l="1"/>
  <c r="H1667" i="1" s="1"/>
  <c r="Z1668" i="1"/>
  <c r="A1664" i="1"/>
  <c r="B1663" i="1"/>
  <c r="F1660" i="1"/>
  <c r="I1660" i="1" s="1"/>
  <c r="J1641" i="1"/>
  <c r="AB1668" i="1" l="1"/>
  <c r="H1668" i="1" s="1"/>
  <c r="Z1669" i="1"/>
  <c r="A1665" i="1"/>
  <c r="B1664" i="1"/>
  <c r="F1661" i="1"/>
  <c r="I1661" i="1" s="1"/>
  <c r="J1642" i="1"/>
  <c r="AB1669" i="1" l="1"/>
  <c r="H1669" i="1" s="1"/>
  <c r="Z1670" i="1"/>
  <c r="A1666" i="1"/>
  <c r="B1665" i="1"/>
  <c r="F1662" i="1"/>
  <c r="I1662" i="1" s="1"/>
  <c r="J1643" i="1"/>
  <c r="AB1670" i="1" l="1"/>
  <c r="H1670" i="1" s="1"/>
  <c r="Z1671" i="1"/>
  <c r="A1667" i="1"/>
  <c r="B1666" i="1"/>
  <c r="F1663" i="1"/>
  <c r="I1663" i="1" s="1"/>
  <c r="J1644" i="1"/>
  <c r="AB1671" i="1" l="1"/>
  <c r="H1671" i="1" s="1"/>
  <c r="Z1672" i="1"/>
  <c r="A1668" i="1"/>
  <c r="B1667" i="1"/>
  <c r="F1664" i="1"/>
  <c r="I1664" i="1" s="1"/>
  <c r="J1645" i="1"/>
  <c r="AB1672" i="1" l="1"/>
  <c r="H1672" i="1" s="1"/>
  <c r="Z1673" i="1"/>
  <c r="A1669" i="1"/>
  <c r="B1668" i="1"/>
  <c r="F1665" i="1"/>
  <c r="I1665" i="1" s="1"/>
  <c r="J1646" i="1"/>
  <c r="AB1673" i="1" l="1"/>
  <c r="H1673" i="1" s="1"/>
  <c r="Z1674" i="1"/>
  <c r="A1670" i="1"/>
  <c r="B1669" i="1"/>
  <c r="F1666" i="1"/>
  <c r="I1666" i="1" s="1"/>
  <c r="J1647" i="1"/>
  <c r="AB1674" i="1" l="1"/>
  <c r="H1674" i="1" s="1"/>
  <c r="Z1675" i="1"/>
  <c r="A1671" i="1"/>
  <c r="B1670" i="1"/>
  <c r="F1667" i="1"/>
  <c r="I1667" i="1" s="1"/>
  <c r="J1648" i="1"/>
  <c r="AB1675" i="1" l="1"/>
  <c r="H1675" i="1" s="1"/>
  <c r="Z1676" i="1"/>
  <c r="A1672" i="1"/>
  <c r="B1671" i="1"/>
  <c r="F1668" i="1"/>
  <c r="I1668" i="1" s="1"/>
  <c r="J1649" i="1"/>
  <c r="AB1676" i="1" l="1"/>
  <c r="H1676" i="1" s="1"/>
  <c r="Z1677" i="1"/>
  <c r="A1673" i="1"/>
  <c r="B1672" i="1"/>
  <c r="F1669" i="1"/>
  <c r="I1669" i="1" s="1"/>
  <c r="J1650" i="1"/>
  <c r="AB1677" i="1" l="1"/>
  <c r="H1677" i="1" s="1"/>
  <c r="Z1678" i="1"/>
  <c r="A1674" i="1"/>
  <c r="B1673" i="1"/>
  <c r="F1670" i="1"/>
  <c r="I1670" i="1" s="1"/>
  <c r="J1651" i="1"/>
  <c r="AB1678" i="1" l="1"/>
  <c r="H1678" i="1" s="1"/>
  <c r="Z1679" i="1"/>
  <c r="A1675" i="1"/>
  <c r="B1674" i="1"/>
  <c r="F1671" i="1"/>
  <c r="I1671" i="1" s="1"/>
  <c r="J1652" i="1"/>
  <c r="AB1679" i="1" l="1"/>
  <c r="H1679" i="1" s="1"/>
  <c r="Z1680" i="1"/>
  <c r="A1676" i="1"/>
  <c r="B1675" i="1"/>
  <c r="F1672" i="1"/>
  <c r="I1672" i="1" s="1"/>
  <c r="J1653" i="1"/>
  <c r="AB1680" i="1" l="1"/>
  <c r="H1680" i="1" s="1"/>
  <c r="Z1681" i="1"/>
  <c r="A1677" i="1"/>
  <c r="B1676" i="1"/>
  <c r="F1673" i="1"/>
  <c r="I1673" i="1" s="1"/>
  <c r="J1654" i="1"/>
  <c r="AB1681" i="1" l="1"/>
  <c r="H1681" i="1" s="1"/>
  <c r="Z1682" i="1"/>
  <c r="A1678" i="1"/>
  <c r="B1677" i="1"/>
  <c r="F1674" i="1"/>
  <c r="I1674" i="1" s="1"/>
  <c r="J1655" i="1"/>
  <c r="AB1682" i="1" l="1"/>
  <c r="H1682" i="1" s="1"/>
  <c r="Z1683" i="1"/>
  <c r="A1679" i="1"/>
  <c r="B1678" i="1"/>
  <c r="F1675" i="1"/>
  <c r="I1675" i="1" s="1"/>
  <c r="J1656" i="1"/>
  <c r="AB1683" i="1" l="1"/>
  <c r="H1683" i="1" s="1"/>
  <c r="Z1684" i="1"/>
  <c r="A1680" i="1"/>
  <c r="B1679" i="1"/>
  <c r="F1676" i="1"/>
  <c r="I1676" i="1" s="1"/>
  <c r="J1657" i="1"/>
  <c r="AB1684" i="1" l="1"/>
  <c r="H1684" i="1" s="1"/>
  <c r="Z1685" i="1"/>
  <c r="A1681" i="1"/>
  <c r="B1680" i="1"/>
  <c r="F1677" i="1"/>
  <c r="I1677" i="1" s="1"/>
  <c r="J1658" i="1"/>
  <c r="AB1685" i="1" l="1"/>
  <c r="H1685" i="1" s="1"/>
  <c r="Z1686" i="1"/>
  <c r="A1682" i="1"/>
  <c r="B1681" i="1"/>
  <c r="F1678" i="1"/>
  <c r="I1678" i="1" s="1"/>
  <c r="J1659" i="1"/>
  <c r="AB1686" i="1" l="1"/>
  <c r="H1686" i="1" s="1"/>
  <c r="Z1687" i="1"/>
  <c r="A1683" i="1"/>
  <c r="B1682" i="1"/>
  <c r="F1679" i="1"/>
  <c r="I1679" i="1" s="1"/>
  <c r="J1660" i="1"/>
  <c r="AB1687" i="1" l="1"/>
  <c r="H1687" i="1" s="1"/>
  <c r="Z1688" i="1"/>
  <c r="A1684" i="1"/>
  <c r="B1683" i="1"/>
  <c r="F1680" i="1"/>
  <c r="I1680" i="1" s="1"/>
  <c r="J1661" i="1"/>
  <c r="AB1688" i="1" l="1"/>
  <c r="H1688" i="1" s="1"/>
  <c r="Z1689" i="1"/>
  <c r="A1685" i="1"/>
  <c r="B1684" i="1"/>
  <c r="F1681" i="1"/>
  <c r="I1681" i="1" s="1"/>
  <c r="J1662" i="1"/>
  <c r="AB1689" i="1" l="1"/>
  <c r="H1689" i="1" s="1"/>
  <c r="Z1690" i="1"/>
  <c r="A1686" i="1"/>
  <c r="B1685" i="1"/>
  <c r="F1682" i="1"/>
  <c r="I1682" i="1" s="1"/>
  <c r="J1663" i="1"/>
  <c r="AB1690" i="1" l="1"/>
  <c r="H1690" i="1" s="1"/>
  <c r="Z1691" i="1"/>
  <c r="A1687" i="1"/>
  <c r="B1686" i="1"/>
  <c r="F1683" i="1"/>
  <c r="I1683" i="1" s="1"/>
  <c r="J1664" i="1"/>
  <c r="AB1691" i="1" l="1"/>
  <c r="H1691" i="1" s="1"/>
  <c r="Z1692" i="1"/>
  <c r="AB1692" i="1" s="1"/>
  <c r="A1688" i="1"/>
  <c r="B1687" i="1"/>
  <c r="F1684" i="1"/>
  <c r="I1684" i="1" s="1"/>
  <c r="J1665" i="1"/>
  <c r="H1692" i="1" l="1"/>
  <c r="Z1693" i="1"/>
  <c r="A1689" i="1"/>
  <c r="B1688" i="1"/>
  <c r="F1685" i="1"/>
  <c r="I1685" i="1" s="1"/>
  <c r="J1666" i="1"/>
  <c r="AB1693" i="1" l="1"/>
  <c r="H1693" i="1" s="1"/>
  <c r="Z1694" i="1"/>
  <c r="A1690" i="1"/>
  <c r="B1689" i="1"/>
  <c r="F1686" i="1"/>
  <c r="I1686" i="1" s="1"/>
  <c r="J1667" i="1"/>
  <c r="AB1694" i="1" l="1"/>
  <c r="H1694" i="1" s="1"/>
  <c r="Z1695" i="1"/>
  <c r="A1691" i="1"/>
  <c r="B1690" i="1"/>
  <c r="F1687" i="1"/>
  <c r="I1687" i="1" s="1"/>
  <c r="J1668" i="1"/>
  <c r="AB1695" i="1" l="1"/>
  <c r="H1695" i="1" s="1"/>
  <c r="Z1696" i="1"/>
  <c r="A1692" i="1"/>
  <c r="B1691" i="1"/>
  <c r="F1688" i="1"/>
  <c r="I1688" i="1" s="1"/>
  <c r="J1669" i="1"/>
  <c r="AB1696" i="1" l="1"/>
  <c r="H1696" i="1" s="1"/>
  <c r="Z1697" i="1"/>
  <c r="A1693" i="1"/>
  <c r="B1692" i="1"/>
  <c r="F1689" i="1"/>
  <c r="I1689" i="1" s="1"/>
  <c r="J1670" i="1"/>
  <c r="AB1697" i="1" l="1"/>
  <c r="H1697" i="1" s="1"/>
  <c r="Z1698" i="1"/>
  <c r="A1694" i="1"/>
  <c r="B1693" i="1"/>
  <c r="F1690" i="1"/>
  <c r="I1690" i="1" s="1"/>
  <c r="J1671" i="1"/>
  <c r="AB1698" i="1" l="1"/>
  <c r="H1698" i="1" s="1"/>
  <c r="Z1699" i="1"/>
  <c r="A1695" i="1"/>
  <c r="B1694" i="1"/>
  <c r="F1691" i="1"/>
  <c r="I1691" i="1" s="1"/>
  <c r="J1672" i="1"/>
  <c r="AB1699" i="1" l="1"/>
  <c r="H1699" i="1" s="1"/>
  <c r="Z1700" i="1"/>
  <c r="A1696" i="1"/>
  <c r="B1695" i="1"/>
  <c r="F1692" i="1"/>
  <c r="I1692" i="1" s="1"/>
  <c r="J1673" i="1"/>
  <c r="AB1700" i="1" l="1"/>
  <c r="H1700" i="1" s="1"/>
  <c r="Z1701" i="1"/>
  <c r="AB1701" i="1" s="1"/>
  <c r="A1697" i="1"/>
  <c r="B1696" i="1"/>
  <c r="F1693" i="1"/>
  <c r="I1693" i="1" s="1"/>
  <c r="J1674" i="1"/>
  <c r="H1701" i="1" l="1"/>
  <c r="Z1702" i="1"/>
  <c r="A1698" i="1"/>
  <c r="B1697" i="1"/>
  <c r="F1694" i="1"/>
  <c r="I1694" i="1" s="1"/>
  <c r="J1675" i="1"/>
  <c r="AB1702" i="1" l="1"/>
  <c r="H1702" i="1" s="1"/>
  <c r="Z1703" i="1"/>
  <c r="A1699" i="1"/>
  <c r="B1698" i="1"/>
  <c r="F1695" i="1"/>
  <c r="I1695" i="1" s="1"/>
  <c r="J1676" i="1"/>
  <c r="AB1703" i="1" l="1"/>
  <c r="H1703" i="1" s="1"/>
  <c r="Z1704" i="1"/>
  <c r="A1700" i="1"/>
  <c r="B1699" i="1"/>
  <c r="F1696" i="1"/>
  <c r="I1696" i="1" s="1"/>
  <c r="J1677" i="1"/>
  <c r="AB1704" i="1" l="1"/>
  <c r="H1704" i="1" s="1"/>
  <c r="Z1705" i="1"/>
  <c r="A1701" i="1"/>
  <c r="B1700" i="1"/>
  <c r="F1697" i="1"/>
  <c r="I1697" i="1" s="1"/>
  <c r="J1678" i="1"/>
  <c r="AB1705" i="1" l="1"/>
  <c r="H1705" i="1" s="1"/>
  <c r="Z1706" i="1"/>
  <c r="A1702" i="1"/>
  <c r="B1701" i="1"/>
  <c r="F1698" i="1"/>
  <c r="I1698" i="1" s="1"/>
  <c r="J1679" i="1"/>
  <c r="AB1706" i="1" l="1"/>
  <c r="H1706" i="1" s="1"/>
  <c r="Z1707" i="1"/>
  <c r="A1703" i="1"/>
  <c r="B1702" i="1"/>
  <c r="F1699" i="1"/>
  <c r="I1699" i="1" s="1"/>
  <c r="J1680" i="1"/>
  <c r="AB1707" i="1" l="1"/>
  <c r="H1707" i="1" s="1"/>
  <c r="Z1708" i="1"/>
  <c r="A1704" i="1"/>
  <c r="B1703" i="1"/>
  <c r="F1700" i="1"/>
  <c r="I1700" i="1" s="1"/>
  <c r="J1681" i="1"/>
  <c r="AB1708" i="1" l="1"/>
  <c r="H1708" i="1" s="1"/>
  <c r="Z1709" i="1"/>
  <c r="A1705" i="1"/>
  <c r="B1704" i="1"/>
  <c r="F1701" i="1"/>
  <c r="I1701" i="1" s="1"/>
  <c r="J1682" i="1"/>
  <c r="AB1709" i="1" l="1"/>
  <c r="H1709" i="1" s="1"/>
  <c r="Z1710" i="1"/>
  <c r="A1706" i="1"/>
  <c r="B1705" i="1"/>
  <c r="F1702" i="1"/>
  <c r="I1702" i="1" s="1"/>
  <c r="J1683" i="1"/>
  <c r="AB1710" i="1" l="1"/>
  <c r="H1710" i="1" s="1"/>
  <c r="Z1711" i="1"/>
  <c r="AB1711" i="1" s="1"/>
  <c r="A1707" i="1"/>
  <c r="B1706" i="1"/>
  <c r="F1703" i="1"/>
  <c r="I1703" i="1" s="1"/>
  <c r="J1684" i="1"/>
  <c r="H1711" i="1" l="1"/>
  <c r="Z1712" i="1"/>
  <c r="A1708" i="1"/>
  <c r="B1707" i="1"/>
  <c r="F1704" i="1"/>
  <c r="I1704" i="1" s="1"/>
  <c r="J1685" i="1"/>
  <c r="AB1712" i="1" l="1"/>
  <c r="H1712" i="1" s="1"/>
  <c r="Z1713" i="1"/>
  <c r="A1709" i="1"/>
  <c r="B1708" i="1"/>
  <c r="F1705" i="1"/>
  <c r="I1705" i="1" s="1"/>
  <c r="J1686" i="1"/>
  <c r="AB1713" i="1" l="1"/>
  <c r="H1713" i="1" s="1"/>
  <c r="Z1714" i="1"/>
  <c r="A1710" i="1"/>
  <c r="B1709" i="1"/>
  <c r="F1706" i="1"/>
  <c r="I1706" i="1" s="1"/>
  <c r="J1687" i="1"/>
  <c r="AB1714" i="1" l="1"/>
  <c r="H1714" i="1" s="1"/>
  <c r="Z1715" i="1"/>
  <c r="A1711" i="1"/>
  <c r="B1710" i="1"/>
  <c r="F1707" i="1"/>
  <c r="I1707" i="1" s="1"/>
  <c r="J1688" i="1"/>
  <c r="AB1715" i="1" l="1"/>
  <c r="H1715" i="1" s="1"/>
  <c r="Z1716" i="1"/>
  <c r="A1712" i="1"/>
  <c r="B1711" i="1"/>
  <c r="F1708" i="1"/>
  <c r="I1708" i="1" s="1"/>
  <c r="J1689" i="1"/>
  <c r="AB1716" i="1" l="1"/>
  <c r="H1716" i="1" s="1"/>
  <c r="Z1717" i="1"/>
  <c r="A1713" i="1"/>
  <c r="B1712" i="1"/>
  <c r="F1709" i="1"/>
  <c r="I1709" i="1" s="1"/>
  <c r="J1690" i="1"/>
  <c r="AB1717" i="1" l="1"/>
  <c r="H1717" i="1" s="1"/>
  <c r="Z1718" i="1"/>
  <c r="A1714" i="1"/>
  <c r="B1713" i="1"/>
  <c r="F1710" i="1"/>
  <c r="I1710" i="1" s="1"/>
  <c r="J1691" i="1"/>
  <c r="AB1718" i="1" l="1"/>
  <c r="H1718" i="1" s="1"/>
  <c r="Z1719" i="1"/>
  <c r="A1715" i="1"/>
  <c r="B1714" i="1"/>
  <c r="F1711" i="1"/>
  <c r="I1711" i="1" s="1"/>
  <c r="J1692" i="1"/>
  <c r="AB1719" i="1" l="1"/>
  <c r="H1719" i="1" s="1"/>
  <c r="Z1720" i="1"/>
  <c r="A1716" i="1"/>
  <c r="B1715" i="1"/>
  <c r="F1712" i="1"/>
  <c r="I1712" i="1" s="1"/>
  <c r="J1693" i="1"/>
  <c r="AB1720" i="1" l="1"/>
  <c r="H1720" i="1" s="1"/>
  <c r="Z1721" i="1"/>
  <c r="A1717" i="1"/>
  <c r="B1716" i="1"/>
  <c r="F1713" i="1"/>
  <c r="I1713" i="1" s="1"/>
  <c r="J1694" i="1"/>
  <c r="AB1721" i="1" l="1"/>
  <c r="H1721" i="1" s="1"/>
  <c r="Z1722" i="1"/>
  <c r="A1718" i="1"/>
  <c r="B1717" i="1"/>
  <c r="F1714" i="1"/>
  <c r="I1714" i="1" s="1"/>
  <c r="J1695" i="1"/>
  <c r="AB1722" i="1" l="1"/>
  <c r="H1722" i="1" s="1"/>
  <c r="Z1723" i="1"/>
  <c r="A1719" i="1"/>
  <c r="B1718" i="1"/>
  <c r="F1715" i="1"/>
  <c r="I1715" i="1" s="1"/>
  <c r="J1696" i="1"/>
  <c r="AB1723" i="1" l="1"/>
  <c r="H1723" i="1" s="1"/>
  <c r="Z1724" i="1"/>
  <c r="A1720" i="1"/>
  <c r="B1719" i="1"/>
  <c r="F1716" i="1"/>
  <c r="I1716" i="1" s="1"/>
  <c r="J1697" i="1"/>
  <c r="AB1724" i="1" l="1"/>
  <c r="H1724" i="1" s="1"/>
  <c r="Z1725" i="1"/>
  <c r="A1721" i="1"/>
  <c r="B1720" i="1"/>
  <c r="F1717" i="1"/>
  <c r="I1717" i="1" s="1"/>
  <c r="J1698" i="1"/>
  <c r="AB1725" i="1" l="1"/>
  <c r="H1725" i="1" s="1"/>
  <c r="Z1726" i="1"/>
  <c r="A1722" i="1"/>
  <c r="B1721" i="1"/>
  <c r="F1718" i="1"/>
  <c r="I1718" i="1" s="1"/>
  <c r="J1699" i="1"/>
  <c r="AB1726" i="1" l="1"/>
  <c r="H1726" i="1" s="1"/>
  <c r="Z1727" i="1"/>
  <c r="A1723" i="1"/>
  <c r="B1722" i="1"/>
  <c r="F1719" i="1"/>
  <c r="I1719" i="1" s="1"/>
  <c r="J1700" i="1"/>
  <c r="AB1727" i="1" l="1"/>
  <c r="H1727" i="1" s="1"/>
  <c r="Z1728" i="1"/>
  <c r="A1724" i="1"/>
  <c r="B1723" i="1"/>
  <c r="F1720" i="1"/>
  <c r="I1720" i="1" s="1"/>
  <c r="J1701" i="1"/>
  <c r="AB1728" i="1" l="1"/>
  <c r="H1728" i="1" s="1"/>
  <c r="Z1729" i="1"/>
  <c r="A1725" i="1"/>
  <c r="B1724" i="1"/>
  <c r="F1721" i="1"/>
  <c r="I1721" i="1" s="1"/>
  <c r="J1702" i="1"/>
  <c r="AB1729" i="1" l="1"/>
  <c r="H1729" i="1" s="1"/>
  <c r="Z1730" i="1"/>
  <c r="A1726" i="1"/>
  <c r="B1725" i="1"/>
  <c r="F1722" i="1"/>
  <c r="I1722" i="1" s="1"/>
  <c r="J1703" i="1"/>
  <c r="AB1730" i="1" l="1"/>
  <c r="H1730" i="1" s="1"/>
  <c r="Z1731" i="1"/>
  <c r="A1727" i="1"/>
  <c r="B1726" i="1"/>
  <c r="F1723" i="1"/>
  <c r="I1723" i="1" s="1"/>
  <c r="J1704" i="1"/>
  <c r="AB1731" i="1" l="1"/>
  <c r="H1731" i="1" s="1"/>
  <c r="Z1732" i="1"/>
  <c r="A1728" i="1"/>
  <c r="B1727" i="1"/>
  <c r="F1724" i="1"/>
  <c r="I1724" i="1" s="1"/>
  <c r="J1705" i="1"/>
  <c r="AB1732" i="1" l="1"/>
  <c r="H1732" i="1" s="1"/>
  <c r="Z1733" i="1"/>
  <c r="A1729" i="1"/>
  <c r="B1728" i="1"/>
  <c r="F1725" i="1"/>
  <c r="I1725" i="1" s="1"/>
  <c r="J1706" i="1"/>
  <c r="AB1733" i="1" l="1"/>
  <c r="H1733" i="1" s="1"/>
  <c r="Z1734" i="1"/>
  <c r="AB1734" i="1" s="1"/>
  <c r="A1730" i="1"/>
  <c r="B1729" i="1"/>
  <c r="F1726" i="1"/>
  <c r="I1726" i="1" s="1"/>
  <c r="J1707" i="1"/>
  <c r="H1734" i="1" l="1"/>
  <c r="Z1735" i="1"/>
  <c r="A1731" i="1"/>
  <c r="B1730" i="1"/>
  <c r="F1727" i="1"/>
  <c r="I1727" i="1" s="1"/>
  <c r="J1708" i="1"/>
  <c r="AB1735" i="1" l="1"/>
  <c r="H1735" i="1" s="1"/>
  <c r="Z1736" i="1"/>
  <c r="AB1736" i="1" s="1"/>
  <c r="A1732" i="1"/>
  <c r="B1731" i="1"/>
  <c r="F1728" i="1"/>
  <c r="I1728" i="1" s="1"/>
  <c r="J1709" i="1"/>
  <c r="H1736" i="1" l="1"/>
  <c r="Z1737" i="1"/>
  <c r="A1733" i="1"/>
  <c r="B1732" i="1"/>
  <c r="F1729" i="1"/>
  <c r="I1729" i="1" s="1"/>
  <c r="J1710" i="1"/>
  <c r="AB1737" i="1" l="1"/>
  <c r="H1737" i="1" s="1"/>
  <c r="Z1738" i="1"/>
  <c r="A1734" i="1"/>
  <c r="B1733" i="1"/>
  <c r="F1730" i="1"/>
  <c r="I1730" i="1" s="1"/>
  <c r="J1711" i="1"/>
  <c r="AB1738" i="1" l="1"/>
  <c r="H1738" i="1" s="1"/>
  <c r="Z1739" i="1"/>
  <c r="A1735" i="1"/>
  <c r="B1734" i="1"/>
  <c r="F1731" i="1"/>
  <c r="I1731" i="1" s="1"/>
  <c r="J1712" i="1"/>
  <c r="AB1739" i="1" l="1"/>
  <c r="H1739" i="1" s="1"/>
  <c r="Z1740" i="1"/>
  <c r="A1736" i="1"/>
  <c r="B1735" i="1"/>
  <c r="F1732" i="1"/>
  <c r="I1732" i="1" s="1"/>
  <c r="J1713" i="1"/>
  <c r="AB1740" i="1" l="1"/>
  <c r="H1740" i="1" s="1"/>
  <c r="Z1741" i="1"/>
  <c r="A1737" i="1"/>
  <c r="B1736" i="1"/>
  <c r="F1733" i="1"/>
  <c r="I1733" i="1" s="1"/>
  <c r="J1714" i="1"/>
  <c r="AB1741" i="1" l="1"/>
  <c r="H1741" i="1" s="1"/>
  <c r="Z1742" i="1"/>
  <c r="A1738" i="1"/>
  <c r="B1737" i="1"/>
  <c r="F1734" i="1"/>
  <c r="I1734" i="1" s="1"/>
  <c r="J1715" i="1"/>
  <c r="AB1742" i="1" l="1"/>
  <c r="H1742" i="1" s="1"/>
  <c r="Z1743" i="1"/>
  <c r="AB1743" i="1" s="1"/>
  <c r="A1739" i="1"/>
  <c r="B1738" i="1"/>
  <c r="F1735" i="1"/>
  <c r="I1735" i="1" s="1"/>
  <c r="J1716" i="1"/>
  <c r="H1743" i="1" l="1"/>
  <c r="Z1744" i="1"/>
  <c r="A1740" i="1"/>
  <c r="B1739" i="1"/>
  <c r="F1736" i="1"/>
  <c r="I1736" i="1" s="1"/>
  <c r="J1717" i="1"/>
  <c r="AB1744" i="1" l="1"/>
  <c r="H1744" i="1" s="1"/>
  <c r="Z1745" i="1"/>
  <c r="A1741" i="1"/>
  <c r="B1740" i="1"/>
  <c r="F1737" i="1"/>
  <c r="I1737" i="1" s="1"/>
  <c r="J1718" i="1"/>
  <c r="AB1745" i="1" l="1"/>
  <c r="H1745" i="1" s="1"/>
  <c r="Z1746" i="1"/>
  <c r="A1742" i="1"/>
  <c r="B1741" i="1"/>
  <c r="F1738" i="1"/>
  <c r="I1738" i="1" s="1"/>
  <c r="J1719" i="1"/>
  <c r="AB1746" i="1" l="1"/>
  <c r="H1746" i="1" s="1"/>
  <c r="Z1747" i="1"/>
  <c r="AB1747" i="1" s="1"/>
  <c r="A1743" i="1"/>
  <c r="B1742" i="1"/>
  <c r="F1739" i="1"/>
  <c r="I1739" i="1" s="1"/>
  <c r="J1720" i="1"/>
  <c r="H1747" i="1" l="1"/>
  <c r="Z1748" i="1"/>
  <c r="A1744" i="1"/>
  <c r="B1743" i="1"/>
  <c r="F1740" i="1"/>
  <c r="I1740" i="1" s="1"/>
  <c r="J1721" i="1"/>
  <c r="AB1748" i="1" l="1"/>
  <c r="H1748" i="1" s="1"/>
  <c r="Z1749" i="1"/>
  <c r="A1745" i="1"/>
  <c r="B1744" i="1"/>
  <c r="F1741" i="1"/>
  <c r="I1741" i="1" s="1"/>
  <c r="J1722" i="1"/>
  <c r="AB1749" i="1" l="1"/>
  <c r="H1749" i="1" s="1"/>
  <c r="Z1750" i="1"/>
  <c r="A1746" i="1"/>
  <c r="B1745" i="1"/>
  <c r="F1742" i="1"/>
  <c r="I1742" i="1" s="1"/>
  <c r="J1723" i="1"/>
  <c r="AB1750" i="1" l="1"/>
  <c r="H1750" i="1" s="1"/>
  <c r="Z1751" i="1"/>
  <c r="A1747" i="1"/>
  <c r="B1746" i="1"/>
  <c r="F1743" i="1"/>
  <c r="I1743" i="1" s="1"/>
  <c r="J1724" i="1"/>
  <c r="AB1751" i="1" l="1"/>
  <c r="H1751" i="1" s="1"/>
  <c r="Z1752" i="1"/>
  <c r="A1748" i="1"/>
  <c r="B1747" i="1"/>
  <c r="F1744" i="1"/>
  <c r="I1744" i="1" s="1"/>
  <c r="J1725" i="1"/>
  <c r="AB1752" i="1" l="1"/>
  <c r="H1752" i="1" s="1"/>
  <c r="Z1753" i="1"/>
  <c r="A1749" i="1"/>
  <c r="B1748" i="1"/>
  <c r="F1745" i="1"/>
  <c r="I1745" i="1" s="1"/>
  <c r="J1726" i="1"/>
  <c r="AB1753" i="1" l="1"/>
  <c r="H1753" i="1" s="1"/>
  <c r="Z1754" i="1"/>
  <c r="A1750" i="1"/>
  <c r="B1749" i="1"/>
  <c r="F1746" i="1"/>
  <c r="I1746" i="1" s="1"/>
  <c r="J1727" i="1"/>
  <c r="AB1754" i="1" l="1"/>
  <c r="H1754" i="1" s="1"/>
  <c r="Z1755" i="1"/>
  <c r="AB1755" i="1" s="1"/>
  <c r="A1751" i="1"/>
  <c r="B1750" i="1"/>
  <c r="F1747" i="1"/>
  <c r="I1747" i="1" s="1"/>
  <c r="J1728" i="1"/>
  <c r="H1755" i="1" l="1"/>
  <c r="Z1756" i="1"/>
  <c r="A1752" i="1"/>
  <c r="B1751" i="1"/>
  <c r="F1748" i="1"/>
  <c r="I1748" i="1" s="1"/>
  <c r="J1729" i="1"/>
  <c r="AB1756" i="1" l="1"/>
  <c r="H1756" i="1" s="1"/>
  <c r="Z1757" i="1"/>
  <c r="A1753" i="1"/>
  <c r="B1752" i="1"/>
  <c r="F1749" i="1"/>
  <c r="I1749" i="1" s="1"/>
  <c r="J1730" i="1"/>
  <c r="AB1757" i="1" l="1"/>
  <c r="H1757" i="1" s="1"/>
  <c r="Z1758" i="1"/>
  <c r="A1754" i="1"/>
  <c r="B1753" i="1"/>
  <c r="F1750" i="1"/>
  <c r="I1750" i="1" s="1"/>
  <c r="J1731" i="1"/>
  <c r="AB1758" i="1" l="1"/>
  <c r="H1758" i="1" s="1"/>
  <c r="Z1759" i="1"/>
  <c r="A1755" i="1"/>
  <c r="B1754" i="1"/>
  <c r="F1751" i="1"/>
  <c r="I1751" i="1" s="1"/>
  <c r="J1732" i="1"/>
  <c r="AB1759" i="1" l="1"/>
  <c r="H1759" i="1" s="1"/>
  <c r="Z1760" i="1"/>
  <c r="A1756" i="1"/>
  <c r="B1755" i="1"/>
  <c r="F1752" i="1"/>
  <c r="I1752" i="1" s="1"/>
  <c r="J1733" i="1"/>
  <c r="AB1760" i="1" l="1"/>
  <c r="H1760" i="1" s="1"/>
  <c r="Z1761" i="1"/>
  <c r="A1757" i="1"/>
  <c r="B1756" i="1"/>
  <c r="F1753" i="1"/>
  <c r="I1753" i="1" s="1"/>
  <c r="J1734" i="1"/>
  <c r="AB1761" i="1" l="1"/>
  <c r="H1761" i="1" s="1"/>
  <c r="Z1762" i="1"/>
  <c r="A1758" i="1"/>
  <c r="B1757" i="1"/>
  <c r="F1754" i="1"/>
  <c r="I1754" i="1" s="1"/>
  <c r="J1735" i="1"/>
  <c r="AB1762" i="1" l="1"/>
  <c r="H1762" i="1" s="1"/>
  <c r="Z1763" i="1"/>
  <c r="A1759" i="1"/>
  <c r="B1758" i="1"/>
  <c r="F1755" i="1"/>
  <c r="I1755" i="1" s="1"/>
  <c r="J1736" i="1"/>
  <c r="AB1763" i="1" l="1"/>
  <c r="H1763" i="1" s="1"/>
  <c r="Z1764" i="1"/>
  <c r="A1760" i="1"/>
  <c r="B1759" i="1"/>
  <c r="F1756" i="1"/>
  <c r="I1756" i="1" s="1"/>
  <c r="J1737" i="1"/>
  <c r="AB1764" i="1" l="1"/>
  <c r="H1764" i="1" s="1"/>
  <c r="Z1765" i="1"/>
  <c r="A1761" i="1"/>
  <c r="B1760" i="1"/>
  <c r="F1757" i="1"/>
  <c r="I1757" i="1" s="1"/>
  <c r="J1738" i="1"/>
  <c r="AB1765" i="1" l="1"/>
  <c r="H1765" i="1" s="1"/>
  <c r="Z1766" i="1"/>
  <c r="A1762" i="1"/>
  <c r="B1761" i="1"/>
  <c r="F1758" i="1"/>
  <c r="I1758" i="1" s="1"/>
  <c r="J1739" i="1"/>
  <c r="AB1766" i="1" l="1"/>
  <c r="H1766" i="1" s="1"/>
  <c r="Z1767" i="1"/>
  <c r="A1763" i="1"/>
  <c r="B1762" i="1"/>
  <c r="F1759" i="1"/>
  <c r="I1759" i="1" s="1"/>
  <c r="J1740" i="1"/>
  <c r="AB1767" i="1" l="1"/>
  <c r="H1767" i="1" s="1"/>
  <c r="Z1768" i="1"/>
  <c r="A1764" i="1"/>
  <c r="B1763" i="1"/>
  <c r="F1760" i="1"/>
  <c r="I1760" i="1" s="1"/>
  <c r="J1741" i="1"/>
  <c r="AB1768" i="1" l="1"/>
  <c r="H1768" i="1" s="1"/>
  <c r="Z1769" i="1"/>
  <c r="A1765" i="1"/>
  <c r="B1764" i="1"/>
  <c r="F1761" i="1"/>
  <c r="I1761" i="1" s="1"/>
  <c r="J1742" i="1"/>
  <c r="AB1769" i="1" l="1"/>
  <c r="H1769" i="1" s="1"/>
  <c r="Z1770" i="1"/>
  <c r="A1766" i="1"/>
  <c r="B1765" i="1"/>
  <c r="F1762" i="1"/>
  <c r="I1762" i="1" s="1"/>
  <c r="J1743" i="1"/>
  <c r="AB1770" i="1" l="1"/>
  <c r="H1770" i="1" s="1"/>
  <c r="Z1771" i="1"/>
  <c r="AB1771" i="1" s="1"/>
  <c r="A1767" i="1"/>
  <c r="B1766" i="1"/>
  <c r="F1763" i="1"/>
  <c r="I1763" i="1" s="1"/>
  <c r="J1744" i="1"/>
  <c r="H1771" i="1" l="1"/>
  <c r="Z1772" i="1"/>
  <c r="A1768" i="1"/>
  <c r="B1767" i="1"/>
  <c r="F1764" i="1"/>
  <c r="I1764" i="1" s="1"/>
  <c r="J1745" i="1"/>
  <c r="AB1772" i="1" l="1"/>
  <c r="H1772" i="1" s="1"/>
  <c r="Z1773" i="1"/>
  <c r="A1769" i="1"/>
  <c r="B1768" i="1"/>
  <c r="F1765" i="1"/>
  <c r="I1765" i="1" s="1"/>
  <c r="J1746" i="1"/>
  <c r="AB1773" i="1" l="1"/>
  <c r="H1773" i="1" s="1"/>
  <c r="Z1774" i="1"/>
  <c r="A1770" i="1"/>
  <c r="B1769" i="1"/>
  <c r="F1766" i="1"/>
  <c r="I1766" i="1" s="1"/>
  <c r="J1747" i="1"/>
  <c r="AB1774" i="1" l="1"/>
  <c r="H1774" i="1" s="1"/>
  <c r="Z1775" i="1"/>
  <c r="AB1775" i="1" s="1"/>
  <c r="A1771" i="1"/>
  <c r="B1770" i="1"/>
  <c r="F1767" i="1"/>
  <c r="I1767" i="1" s="1"/>
  <c r="J1748" i="1"/>
  <c r="H1775" i="1" l="1"/>
  <c r="Z1776" i="1"/>
  <c r="A1772" i="1"/>
  <c r="B1771" i="1"/>
  <c r="F1768" i="1"/>
  <c r="I1768" i="1" s="1"/>
  <c r="J1749" i="1"/>
  <c r="AB1776" i="1" l="1"/>
  <c r="H1776" i="1" s="1"/>
  <c r="Z1777" i="1"/>
  <c r="AB1777" i="1" s="1"/>
  <c r="A1773" i="1"/>
  <c r="B1772" i="1"/>
  <c r="F1769" i="1"/>
  <c r="I1769" i="1" s="1"/>
  <c r="J1750" i="1"/>
  <c r="H1777" i="1" l="1"/>
  <c r="Z1778" i="1"/>
  <c r="A1774" i="1"/>
  <c r="B1773" i="1"/>
  <c r="F1770" i="1"/>
  <c r="I1770" i="1" s="1"/>
  <c r="J1751" i="1"/>
  <c r="AB1778" i="1" l="1"/>
  <c r="H1778" i="1" s="1"/>
  <c r="Z1779" i="1"/>
  <c r="A1775" i="1"/>
  <c r="B1774" i="1"/>
  <c r="F1771" i="1"/>
  <c r="I1771" i="1" s="1"/>
  <c r="J1752" i="1"/>
  <c r="AB1779" i="1" l="1"/>
  <c r="H1779" i="1" s="1"/>
  <c r="Z1780" i="1"/>
  <c r="A1776" i="1"/>
  <c r="B1775" i="1"/>
  <c r="F1772" i="1"/>
  <c r="I1772" i="1" s="1"/>
  <c r="J1753" i="1"/>
  <c r="AB1780" i="1" l="1"/>
  <c r="H1780" i="1" s="1"/>
  <c r="Z1781" i="1"/>
  <c r="A1777" i="1"/>
  <c r="B1776" i="1"/>
  <c r="F1773" i="1"/>
  <c r="I1773" i="1" s="1"/>
  <c r="J1754" i="1"/>
  <c r="AB1781" i="1" l="1"/>
  <c r="H1781" i="1" s="1"/>
  <c r="Z1782" i="1"/>
  <c r="A1778" i="1"/>
  <c r="B1777" i="1"/>
  <c r="F1774" i="1"/>
  <c r="I1774" i="1" s="1"/>
  <c r="J1755" i="1"/>
  <c r="AB1782" i="1" l="1"/>
  <c r="H1782" i="1" s="1"/>
  <c r="Z1783" i="1"/>
  <c r="A1779" i="1"/>
  <c r="B1778" i="1"/>
  <c r="F1775" i="1"/>
  <c r="I1775" i="1" s="1"/>
  <c r="J1756" i="1"/>
  <c r="AB1783" i="1" l="1"/>
  <c r="H1783" i="1" s="1"/>
  <c r="Z1784" i="1"/>
  <c r="A1780" i="1"/>
  <c r="B1779" i="1"/>
  <c r="F1776" i="1"/>
  <c r="I1776" i="1" s="1"/>
  <c r="J1757" i="1"/>
  <c r="AB1784" i="1" l="1"/>
  <c r="H1784" i="1" s="1"/>
  <c r="Z1785" i="1"/>
  <c r="A1781" i="1"/>
  <c r="B1780" i="1"/>
  <c r="F1777" i="1"/>
  <c r="I1777" i="1" s="1"/>
  <c r="J1758" i="1"/>
  <c r="AB1785" i="1" l="1"/>
  <c r="H1785" i="1" s="1"/>
  <c r="Z1786" i="1"/>
  <c r="A1782" i="1"/>
  <c r="B1781" i="1"/>
  <c r="F1778" i="1"/>
  <c r="I1778" i="1" s="1"/>
  <c r="J1759" i="1"/>
  <c r="AB1786" i="1" l="1"/>
  <c r="H1786" i="1" s="1"/>
  <c r="Z1787" i="1"/>
  <c r="A1783" i="1"/>
  <c r="B1782" i="1"/>
  <c r="F1779" i="1"/>
  <c r="I1779" i="1" s="1"/>
  <c r="J1760" i="1"/>
  <c r="AB1787" i="1" l="1"/>
  <c r="H1787" i="1" s="1"/>
  <c r="Z1788" i="1"/>
  <c r="A1784" i="1"/>
  <c r="B1783" i="1"/>
  <c r="F1780" i="1"/>
  <c r="I1780" i="1" s="1"/>
  <c r="J1761" i="1"/>
  <c r="AB1788" i="1" l="1"/>
  <c r="H1788" i="1" s="1"/>
  <c r="Z1789" i="1"/>
  <c r="A1785" i="1"/>
  <c r="B1784" i="1"/>
  <c r="F1781" i="1"/>
  <c r="I1781" i="1" s="1"/>
  <c r="J1762" i="1"/>
  <c r="AB1789" i="1" l="1"/>
  <c r="H1789" i="1" s="1"/>
  <c r="Z1790" i="1"/>
  <c r="A1786" i="1"/>
  <c r="B1785" i="1"/>
  <c r="F1782" i="1"/>
  <c r="I1782" i="1" s="1"/>
  <c r="J1763" i="1"/>
  <c r="AB1790" i="1" l="1"/>
  <c r="H1790" i="1" s="1"/>
  <c r="Z1791" i="1"/>
  <c r="A1787" i="1"/>
  <c r="B1786" i="1"/>
  <c r="F1783" i="1"/>
  <c r="I1783" i="1" s="1"/>
  <c r="J1764" i="1"/>
  <c r="AB1791" i="1" l="1"/>
  <c r="H1791" i="1" s="1"/>
  <c r="Z1792" i="1"/>
  <c r="A1788" i="1"/>
  <c r="B1787" i="1"/>
  <c r="F1784" i="1"/>
  <c r="I1784" i="1" s="1"/>
  <c r="J1765" i="1"/>
  <c r="AB1792" i="1" l="1"/>
  <c r="H1792" i="1" s="1"/>
  <c r="Z1793" i="1"/>
  <c r="A1789" i="1"/>
  <c r="B1788" i="1"/>
  <c r="F1785" i="1"/>
  <c r="I1785" i="1" s="1"/>
  <c r="J1766" i="1"/>
  <c r="AB1793" i="1" l="1"/>
  <c r="H1793" i="1" s="1"/>
  <c r="Z1794" i="1"/>
  <c r="A1790" i="1"/>
  <c r="B1789" i="1"/>
  <c r="F1786" i="1"/>
  <c r="I1786" i="1" s="1"/>
  <c r="J1767" i="1"/>
  <c r="AB1794" i="1" l="1"/>
  <c r="H1794" i="1" s="1"/>
  <c r="Z1795" i="1"/>
  <c r="A1791" i="1"/>
  <c r="B1790" i="1"/>
  <c r="F1787" i="1"/>
  <c r="I1787" i="1" s="1"/>
  <c r="J1768" i="1"/>
  <c r="AB1795" i="1" l="1"/>
  <c r="H1795" i="1" s="1"/>
  <c r="Z1796" i="1"/>
  <c r="A1792" i="1"/>
  <c r="B1791" i="1"/>
  <c r="F1788" i="1"/>
  <c r="I1788" i="1" s="1"/>
  <c r="J1769" i="1"/>
  <c r="AB1796" i="1" l="1"/>
  <c r="H1796" i="1" s="1"/>
  <c r="Z1797" i="1"/>
  <c r="A1793" i="1"/>
  <c r="B1792" i="1"/>
  <c r="F1789" i="1"/>
  <c r="I1789" i="1" s="1"/>
  <c r="J1770" i="1"/>
  <c r="AB1797" i="1" l="1"/>
  <c r="H1797" i="1" s="1"/>
  <c r="Z1798" i="1"/>
  <c r="A1794" i="1"/>
  <c r="B1793" i="1"/>
  <c r="F1790" i="1"/>
  <c r="I1790" i="1" s="1"/>
  <c r="J1771" i="1"/>
  <c r="AB1798" i="1" l="1"/>
  <c r="H1798" i="1" s="1"/>
  <c r="Z1799" i="1"/>
  <c r="A1795" i="1"/>
  <c r="B1794" i="1"/>
  <c r="F1791" i="1"/>
  <c r="I1791" i="1" s="1"/>
  <c r="J1772" i="1"/>
  <c r="AB1799" i="1" l="1"/>
  <c r="H1799" i="1" s="1"/>
  <c r="Z1800" i="1"/>
  <c r="A1796" i="1"/>
  <c r="B1795" i="1"/>
  <c r="F1792" i="1"/>
  <c r="I1792" i="1" s="1"/>
  <c r="J1773" i="1"/>
  <c r="AB1800" i="1" l="1"/>
  <c r="H1800" i="1" s="1"/>
  <c r="Z1801" i="1"/>
  <c r="A1797" i="1"/>
  <c r="B1796" i="1"/>
  <c r="F1793" i="1"/>
  <c r="I1793" i="1" s="1"/>
  <c r="J1774" i="1"/>
  <c r="AB1801" i="1" l="1"/>
  <c r="H1801" i="1" s="1"/>
  <c r="Z1802" i="1"/>
  <c r="A1798" i="1"/>
  <c r="B1797" i="1"/>
  <c r="F1794" i="1"/>
  <c r="I1794" i="1" s="1"/>
  <c r="J1775" i="1"/>
  <c r="AB1802" i="1" l="1"/>
  <c r="H1802" i="1" s="1"/>
  <c r="Z1803" i="1"/>
  <c r="A1799" i="1"/>
  <c r="B1798" i="1"/>
  <c r="F1795" i="1"/>
  <c r="I1795" i="1" s="1"/>
  <c r="J1776" i="1"/>
  <c r="AB1803" i="1" l="1"/>
  <c r="H1803" i="1" s="1"/>
  <c r="Z1804" i="1"/>
  <c r="A1800" i="1"/>
  <c r="B1799" i="1"/>
  <c r="F1796" i="1"/>
  <c r="I1796" i="1" s="1"/>
  <c r="J1777" i="1"/>
  <c r="AB1804" i="1" l="1"/>
  <c r="H1804" i="1" s="1"/>
  <c r="Z1805" i="1"/>
  <c r="A1801" i="1"/>
  <c r="B1800" i="1"/>
  <c r="F1797" i="1"/>
  <c r="I1797" i="1" s="1"/>
  <c r="J1778" i="1"/>
  <c r="AB1805" i="1" l="1"/>
  <c r="H1805" i="1" s="1"/>
  <c r="Z1806" i="1"/>
  <c r="A1802" i="1"/>
  <c r="B1801" i="1"/>
  <c r="F1798" i="1"/>
  <c r="I1798" i="1" s="1"/>
  <c r="J1779" i="1"/>
  <c r="AB1806" i="1" l="1"/>
  <c r="H1806" i="1" s="1"/>
  <c r="Z1807" i="1"/>
  <c r="AB1807" i="1" s="1"/>
  <c r="A1803" i="1"/>
  <c r="B1802" i="1"/>
  <c r="F1799" i="1"/>
  <c r="I1799" i="1" s="1"/>
  <c r="J1780" i="1"/>
  <c r="H1807" i="1" l="1"/>
  <c r="Z1808" i="1"/>
  <c r="A1804" i="1"/>
  <c r="B1803" i="1"/>
  <c r="F1800" i="1"/>
  <c r="I1800" i="1" s="1"/>
  <c r="J1781" i="1"/>
  <c r="AB1808" i="1" l="1"/>
  <c r="H1808" i="1" s="1"/>
  <c r="Z1809" i="1"/>
  <c r="A1805" i="1"/>
  <c r="B1804" i="1"/>
  <c r="F1801" i="1"/>
  <c r="I1801" i="1" s="1"/>
  <c r="J1782" i="1"/>
  <c r="AB1809" i="1" l="1"/>
  <c r="H1809" i="1" s="1"/>
  <c r="Z1810" i="1"/>
  <c r="A1806" i="1"/>
  <c r="B1805" i="1"/>
  <c r="F1802" i="1"/>
  <c r="I1802" i="1" s="1"/>
  <c r="J1783" i="1"/>
  <c r="AB1810" i="1" l="1"/>
  <c r="H1810" i="1" s="1"/>
  <c r="Z1811" i="1"/>
  <c r="AB1811" i="1" s="1"/>
  <c r="A1807" i="1"/>
  <c r="B1806" i="1"/>
  <c r="F1803" i="1"/>
  <c r="I1803" i="1" s="1"/>
  <c r="J1784" i="1"/>
  <c r="H1811" i="1" l="1"/>
  <c r="Z1812" i="1"/>
  <c r="A1808" i="1"/>
  <c r="B1807" i="1"/>
  <c r="F1804" i="1"/>
  <c r="I1804" i="1" s="1"/>
  <c r="J1785" i="1"/>
  <c r="AB1812" i="1" l="1"/>
  <c r="H1812" i="1" s="1"/>
  <c r="Z1813" i="1"/>
  <c r="A1809" i="1"/>
  <c r="B1808" i="1"/>
  <c r="F1805" i="1"/>
  <c r="I1805" i="1" s="1"/>
  <c r="J1786" i="1"/>
  <c r="AB1813" i="1" l="1"/>
  <c r="H1813" i="1" s="1"/>
  <c r="Z1814" i="1"/>
  <c r="A1810" i="1"/>
  <c r="B1809" i="1"/>
  <c r="F1806" i="1"/>
  <c r="I1806" i="1" s="1"/>
  <c r="J1787" i="1"/>
  <c r="AB1814" i="1" l="1"/>
  <c r="H1814" i="1" s="1"/>
  <c r="Z1815" i="1"/>
  <c r="A1811" i="1"/>
  <c r="B1810" i="1"/>
  <c r="F1807" i="1"/>
  <c r="I1807" i="1" s="1"/>
  <c r="J1788" i="1"/>
  <c r="AB1815" i="1" l="1"/>
  <c r="H1815" i="1" s="1"/>
  <c r="Z1816" i="1"/>
  <c r="A1812" i="1"/>
  <c r="B1811" i="1"/>
  <c r="F1808" i="1"/>
  <c r="I1808" i="1" s="1"/>
  <c r="J1789" i="1"/>
  <c r="AB1816" i="1" l="1"/>
  <c r="H1816" i="1" s="1"/>
  <c r="Z1817" i="1"/>
  <c r="A1813" i="1"/>
  <c r="B1812" i="1"/>
  <c r="F1809" i="1"/>
  <c r="I1809" i="1" s="1"/>
  <c r="J1790" i="1"/>
  <c r="AB1817" i="1" l="1"/>
  <c r="H1817" i="1" s="1"/>
  <c r="Z1818" i="1"/>
  <c r="A1814" i="1"/>
  <c r="B1813" i="1"/>
  <c r="F1810" i="1"/>
  <c r="I1810" i="1" s="1"/>
  <c r="J1791" i="1"/>
  <c r="AB1818" i="1" l="1"/>
  <c r="H1818" i="1" s="1"/>
  <c r="Z1819" i="1"/>
  <c r="AB1819" i="1" s="1"/>
  <c r="A1815" i="1"/>
  <c r="B1814" i="1"/>
  <c r="F1811" i="1"/>
  <c r="I1811" i="1" s="1"/>
  <c r="J1792" i="1"/>
  <c r="Z1820" i="1" l="1"/>
  <c r="H1819" i="1"/>
  <c r="A1816" i="1"/>
  <c r="B1815" i="1"/>
  <c r="F1812" i="1"/>
  <c r="I1812" i="1" s="1"/>
  <c r="J1793" i="1"/>
  <c r="AB1820" i="1" l="1"/>
  <c r="H1820" i="1" s="1"/>
  <c r="Z1821" i="1"/>
  <c r="AB1821" i="1" s="1"/>
  <c r="A1817" i="1"/>
  <c r="B1816" i="1"/>
  <c r="F1813" i="1"/>
  <c r="I1813" i="1" s="1"/>
  <c r="J1794" i="1"/>
  <c r="H1821" i="1" l="1"/>
  <c r="Z1822" i="1"/>
  <c r="A1818" i="1"/>
  <c r="B1817" i="1"/>
  <c r="F1814" i="1"/>
  <c r="I1814" i="1" s="1"/>
  <c r="J1795" i="1"/>
  <c r="AB1822" i="1" l="1"/>
  <c r="H1822" i="1" s="1"/>
  <c r="Z1823" i="1"/>
  <c r="A1819" i="1"/>
  <c r="B1818" i="1"/>
  <c r="F1815" i="1"/>
  <c r="I1815" i="1" s="1"/>
  <c r="J1796" i="1"/>
  <c r="AB1823" i="1" l="1"/>
  <c r="H1823" i="1" s="1"/>
  <c r="Z1824" i="1"/>
  <c r="A1820" i="1"/>
  <c r="B1819" i="1"/>
  <c r="F1816" i="1"/>
  <c r="I1816" i="1" s="1"/>
  <c r="J1797" i="1"/>
  <c r="AB1824" i="1" l="1"/>
  <c r="H1824" i="1" s="1"/>
  <c r="Z1825" i="1"/>
  <c r="A1821" i="1"/>
  <c r="B1820" i="1"/>
  <c r="F1817" i="1"/>
  <c r="I1817" i="1" s="1"/>
  <c r="J1798" i="1"/>
  <c r="AB1825" i="1" l="1"/>
  <c r="H1825" i="1" s="1"/>
  <c r="Z1826" i="1"/>
  <c r="A1822" i="1"/>
  <c r="B1821" i="1"/>
  <c r="F1818" i="1"/>
  <c r="I1818" i="1" s="1"/>
  <c r="J1799" i="1"/>
  <c r="AB1826" i="1" l="1"/>
  <c r="H1826" i="1" s="1"/>
  <c r="Z1827" i="1"/>
  <c r="A1823" i="1"/>
  <c r="B1822" i="1"/>
  <c r="F1819" i="1"/>
  <c r="I1819" i="1" s="1"/>
  <c r="J1800" i="1"/>
  <c r="AB1827" i="1" l="1"/>
  <c r="H1827" i="1" s="1"/>
  <c r="Z1828" i="1"/>
  <c r="A1824" i="1"/>
  <c r="B1823" i="1"/>
  <c r="F1820" i="1"/>
  <c r="I1820" i="1" s="1"/>
  <c r="J1801" i="1"/>
  <c r="AB1828" i="1" l="1"/>
  <c r="H1828" i="1" s="1"/>
  <c r="Z1829" i="1"/>
  <c r="A1825" i="1"/>
  <c r="B1824" i="1"/>
  <c r="F1821" i="1"/>
  <c r="I1821" i="1" s="1"/>
  <c r="J1802" i="1"/>
  <c r="AB1829" i="1" l="1"/>
  <c r="H1829" i="1" s="1"/>
  <c r="Z1830" i="1"/>
  <c r="A1826" i="1"/>
  <c r="B1825" i="1"/>
  <c r="F1822" i="1"/>
  <c r="I1822" i="1" s="1"/>
  <c r="J1803" i="1"/>
  <c r="AB1830" i="1" l="1"/>
  <c r="H1830" i="1" s="1"/>
  <c r="Z1831" i="1"/>
  <c r="A1827" i="1"/>
  <c r="B1826" i="1"/>
  <c r="F1823" i="1"/>
  <c r="I1823" i="1" s="1"/>
  <c r="J1804" i="1"/>
  <c r="AB1831" i="1" l="1"/>
  <c r="H1831" i="1" s="1"/>
  <c r="Z1832" i="1"/>
  <c r="A1828" i="1"/>
  <c r="B1827" i="1"/>
  <c r="F1824" i="1"/>
  <c r="I1824" i="1" s="1"/>
  <c r="J1805" i="1"/>
  <c r="AB1832" i="1" l="1"/>
  <c r="H1832" i="1" s="1"/>
  <c r="Z1833" i="1"/>
  <c r="A1829" i="1"/>
  <c r="B1828" i="1"/>
  <c r="F1825" i="1"/>
  <c r="I1825" i="1" s="1"/>
  <c r="J1806" i="1"/>
  <c r="AB1833" i="1" l="1"/>
  <c r="H1833" i="1" s="1"/>
  <c r="Z1834" i="1"/>
  <c r="A1830" i="1"/>
  <c r="B1829" i="1"/>
  <c r="F1826" i="1"/>
  <c r="I1826" i="1" s="1"/>
  <c r="J1807" i="1"/>
  <c r="AB1834" i="1" l="1"/>
  <c r="H1834" i="1" s="1"/>
  <c r="Z1835" i="1"/>
  <c r="A1831" i="1"/>
  <c r="B1830" i="1"/>
  <c r="F1827" i="1"/>
  <c r="I1827" i="1" s="1"/>
  <c r="J1808" i="1"/>
  <c r="AB1835" i="1" l="1"/>
  <c r="H1835" i="1" s="1"/>
  <c r="Z1836" i="1"/>
  <c r="A1832" i="1"/>
  <c r="B1831" i="1"/>
  <c r="F1828" i="1"/>
  <c r="I1828" i="1" s="1"/>
  <c r="J1809" i="1"/>
  <c r="AB1836" i="1" l="1"/>
  <c r="H1836" i="1" s="1"/>
  <c r="Z1837" i="1"/>
  <c r="A1833" i="1"/>
  <c r="B1832" i="1"/>
  <c r="F1829" i="1"/>
  <c r="I1829" i="1" s="1"/>
  <c r="J1810" i="1"/>
  <c r="AB1837" i="1" l="1"/>
  <c r="H1837" i="1" s="1"/>
  <c r="Z1838" i="1"/>
  <c r="A1834" i="1"/>
  <c r="B1833" i="1"/>
  <c r="F1830" i="1"/>
  <c r="I1830" i="1" s="1"/>
  <c r="J1811" i="1"/>
  <c r="AB1838" i="1" l="1"/>
  <c r="H1838" i="1" s="1"/>
  <c r="Z1839" i="1"/>
  <c r="A1835" i="1"/>
  <c r="B1834" i="1"/>
  <c r="F1831" i="1"/>
  <c r="I1831" i="1" s="1"/>
  <c r="J1812" i="1"/>
  <c r="AB1839" i="1" l="1"/>
  <c r="H1839" i="1" s="1"/>
  <c r="Z1840" i="1"/>
  <c r="A1836" i="1"/>
  <c r="B1835" i="1"/>
  <c r="F1832" i="1"/>
  <c r="I1832" i="1" s="1"/>
  <c r="J1813" i="1"/>
  <c r="AB1840" i="1" l="1"/>
  <c r="H1840" i="1" s="1"/>
  <c r="Z1841" i="1"/>
  <c r="A1837" i="1"/>
  <c r="B1836" i="1"/>
  <c r="F1833" i="1"/>
  <c r="I1833" i="1" s="1"/>
  <c r="J1814" i="1"/>
  <c r="AB1841" i="1" l="1"/>
  <c r="H1841" i="1" s="1"/>
  <c r="Z1842" i="1"/>
  <c r="A1838" i="1"/>
  <c r="B1837" i="1"/>
  <c r="F1834" i="1"/>
  <c r="I1834" i="1" s="1"/>
  <c r="J1815" i="1"/>
  <c r="AB1842" i="1" l="1"/>
  <c r="H1842" i="1" s="1"/>
  <c r="Z1843" i="1"/>
  <c r="A1839" i="1"/>
  <c r="B1838" i="1"/>
  <c r="F1835" i="1"/>
  <c r="I1835" i="1" s="1"/>
  <c r="J1816" i="1"/>
  <c r="AB1843" i="1" l="1"/>
  <c r="H1843" i="1" s="1"/>
  <c r="Z1844" i="1"/>
  <c r="A1840" i="1"/>
  <c r="B1839" i="1"/>
  <c r="F1836" i="1"/>
  <c r="I1836" i="1" s="1"/>
  <c r="J1817" i="1"/>
  <c r="AB1844" i="1" l="1"/>
  <c r="H1844" i="1" s="1"/>
  <c r="Z1845" i="1"/>
  <c r="A1841" i="1"/>
  <c r="B1840" i="1"/>
  <c r="F1837" i="1"/>
  <c r="I1837" i="1" s="1"/>
  <c r="J1818" i="1"/>
  <c r="AB1845" i="1" l="1"/>
  <c r="H1845" i="1" s="1"/>
  <c r="Z1846" i="1"/>
  <c r="A1842" i="1"/>
  <c r="B1841" i="1"/>
  <c r="F1838" i="1"/>
  <c r="I1838" i="1" s="1"/>
  <c r="J1819" i="1"/>
  <c r="AB1846" i="1" l="1"/>
  <c r="H1846" i="1" s="1"/>
  <c r="Z1847" i="1"/>
  <c r="A1843" i="1"/>
  <c r="B1842" i="1"/>
  <c r="F1839" i="1"/>
  <c r="I1839" i="1" s="1"/>
  <c r="J1820" i="1"/>
  <c r="AB1847" i="1" l="1"/>
  <c r="H1847" i="1" s="1"/>
  <c r="Z1848" i="1"/>
  <c r="A1844" i="1"/>
  <c r="B1843" i="1"/>
  <c r="F1840" i="1"/>
  <c r="I1840" i="1" s="1"/>
  <c r="J1821" i="1"/>
  <c r="AB1848" i="1" l="1"/>
  <c r="H1848" i="1" s="1"/>
  <c r="Z1849" i="1"/>
  <c r="A1845" i="1"/>
  <c r="B1844" i="1"/>
  <c r="F1841" i="1"/>
  <c r="I1841" i="1" s="1"/>
  <c r="J1822" i="1"/>
  <c r="AB1849" i="1" l="1"/>
  <c r="H1849" i="1" s="1"/>
  <c r="Z1850" i="1"/>
  <c r="A1846" i="1"/>
  <c r="B1845" i="1"/>
  <c r="F1842" i="1"/>
  <c r="I1842" i="1" s="1"/>
  <c r="J1823" i="1"/>
  <c r="AB1850" i="1" l="1"/>
  <c r="H1850" i="1" s="1"/>
  <c r="Z1851" i="1"/>
  <c r="A1847" i="1"/>
  <c r="B1846" i="1"/>
  <c r="F1843" i="1"/>
  <c r="I1843" i="1" s="1"/>
  <c r="J1824" i="1"/>
  <c r="AB1851" i="1" l="1"/>
  <c r="H1851" i="1" s="1"/>
  <c r="Z1852" i="1"/>
  <c r="A1848" i="1"/>
  <c r="B1847" i="1"/>
  <c r="F1844" i="1"/>
  <c r="I1844" i="1" s="1"/>
  <c r="J1825" i="1"/>
  <c r="AB1852" i="1" l="1"/>
  <c r="H1852" i="1" s="1"/>
  <c r="Z1853" i="1"/>
  <c r="A1849" i="1"/>
  <c r="B1848" i="1"/>
  <c r="F1845" i="1"/>
  <c r="I1845" i="1" s="1"/>
  <c r="J1826" i="1"/>
  <c r="AB1853" i="1" l="1"/>
  <c r="H1853" i="1" s="1"/>
  <c r="Z1854" i="1"/>
  <c r="A1850" i="1"/>
  <c r="B1849" i="1"/>
  <c r="F1846" i="1"/>
  <c r="I1846" i="1" s="1"/>
  <c r="J1827" i="1"/>
  <c r="AB1854" i="1" l="1"/>
  <c r="H1854" i="1" s="1"/>
  <c r="Z1855" i="1"/>
  <c r="A1851" i="1"/>
  <c r="B1850" i="1"/>
  <c r="F1847" i="1"/>
  <c r="I1847" i="1" s="1"/>
  <c r="J1828" i="1"/>
  <c r="AB1855" i="1" l="1"/>
  <c r="H1855" i="1" s="1"/>
  <c r="Z1856" i="1"/>
  <c r="A1852" i="1"/>
  <c r="B1851" i="1"/>
  <c r="F1848" i="1"/>
  <c r="I1848" i="1" s="1"/>
  <c r="J1829" i="1"/>
  <c r="AB1856" i="1" l="1"/>
  <c r="H1856" i="1" s="1"/>
  <c r="Z1857" i="1"/>
  <c r="A1853" i="1"/>
  <c r="B1852" i="1"/>
  <c r="F1849" i="1"/>
  <c r="I1849" i="1" s="1"/>
  <c r="J1830" i="1"/>
  <c r="AB1857" i="1" l="1"/>
  <c r="H1857" i="1" s="1"/>
  <c r="Z1858" i="1"/>
  <c r="A1854" i="1"/>
  <c r="B1853" i="1"/>
  <c r="F1850" i="1"/>
  <c r="I1850" i="1" s="1"/>
  <c r="J1831" i="1"/>
  <c r="AB1858" i="1" l="1"/>
  <c r="H1858" i="1" s="1"/>
  <c r="Z1859" i="1"/>
  <c r="A1855" i="1"/>
  <c r="B1854" i="1"/>
  <c r="F1851" i="1"/>
  <c r="I1851" i="1" s="1"/>
  <c r="J1832" i="1"/>
  <c r="AB1859" i="1" l="1"/>
  <c r="H1859" i="1" s="1"/>
  <c r="Z1860" i="1"/>
  <c r="A1856" i="1"/>
  <c r="B1855" i="1"/>
  <c r="F1852" i="1"/>
  <c r="I1852" i="1" s="1"/>
  <c r="J1833" i="1"/>
  <c r="AB1860" i="1" l="1"/>
  <c r="H1860" i="1" s="1"/>
  <c r="Z1861" i="1"/>
  <c r="A1857" i="1"/>
  <c r="B1856" i="1"/>
  <c r="F1853" i="1"/>
  <c r="I1853" i="1" s="1"/>
  <c r="J1834" i="1"/>
  <c r="AB1861" i="1" l="1"/>
  <c r="H1861" i="1" s="1"/>
  <c r="Z1862" i="1"/>
  <c r="A1858" i="1"/>
  <c r="B1857" i="1"/>
  <c r="F1854" i="1"/>
  <c r="I1854" i="1" s="1"/>
  <c r="J1835" i="1"/>
  <c r="AB1862" i="1" l="1"/>
  <c r="H1862" i="1" s="1"/>
  <c r="Z1863" i="1"/>
  <c r="A1859" i="1"/>
  <c r="B1858" i="1"/>
  <c r="F1855" i="1"/>
  <c r="I1855" i="1" s="1"/>
  <c r="J1836" i="1"/>
  <c r="AB1863" i="1" l="1"/>
  <c r="H1863" i="1" s="1"/>
  <c r="Z1864" i="1"/>
  <c r="A1860" i="1"/>
  <c r="B1859" i="1"/>
  <c r="F1856" i="1"/>
  <c r="I1856" i="1" s="1"/>
  <c r="J1837" i="1"/>
  <c r="AB1864" i="1" l="1"/>
  <c r="H1864" i="1" s="1"/>
  <c r="Z1865" i="1"/>
  <c r="A1861" i="1"/>
  <c r="B1860" i="1"/>
  <c r="F1857" i="1"/>
  <c r="I1857" i="1" s="1"/>
  <c r="J1838" i="1"/>
  <c r="AB1865" i="1" l="1"/>
  <c r="H1865" i="1" s="1"/>
  <c r="Z1866" i="1"/>
  <c r="A1862" i="1"/>
  <c r="B1861" i="1"/>
  <c r="F1858" i="1"/>
  <c r="I1858" i="1" s="1"/>
  <c r="J1839" i="1"/>
  <c r="AB1866" i="1" l="1"/>
  <c r="H1866" i="1" s="1"/>
  <c r="Z1867" i="1"/>
  <c r="A1863" i="1"/>
  <c r="B1862" i="1"/>
  <c r="F1859" i="1"/>
  <c r="I1859" i="1" s="1"/>
  <c r="J1840" i="1"/>
  <c r="AB1867" i="1" l="1"/>
  <c r="H1867" i="1" s="1"/>
  <c r="Z1868" i="1"/>
  <c r="A1864" i="1"/>
  <c r="B1863" i="1"/>
  <c r="F1860" i="1"/>
  <c r="I1860" i="1" s="1"/>
  <c r="J1841" i="1"/>
  <c r="AB1868" i="1" l="1"/>
  <c r="H1868" i="1" s="1"/>
  <c r="Z1869" i="1"/>
  <c r="A1865" i="1"/>
  <c r="B1864" i="1"/>
  <c r="F1861" i="1"/>
  <c r="I1861" i="1" s="1"/>
  <c r="J1842" i="1"/>
  <c r="AB1869" i="1" l="1"/>
  <c r="H1869" i="1" s="1"/>
  <c r="Z1870" i="1"/>
  <c r="A1866" i="1"/>
  <c r="B1865" i="1"/>
  <c r="F1862" i="1"/>
  <c r="I1862" i="1" s="1"/>
  <c r="J1843" i="1"/>
  <c r="AB1870" i="1" l="1"/>
  <c r="H1870" i="1" s="1"/>
  <c r="Z1871" i="1"/>
  <c r="A1867" i="1"/>
  <c r="B1866" i="1"/>
  <c r="F1863" i="1"/>
  <c r="I1863" i="1" s="1"/>
  <c r="J1844" i="1"/>
  <c r="AB1871" i="1" l="1"/>
  <c r="H1871" i="1" s="1"/>
  <c r="Z1872" i="1"/>
  <c r="A1868" i="1"/>
  <c r="B1867" i="1"/>
  <c r="F1864" i="1"/>
  <c r="I1864" i="1" s="1"/>
  <c r="J1845" i="1"/>
  <c r="AB1872" i="1" l="1"/>
  <c r="H1872" i="1" s="1"/>
  <c r="Z1873" i="1"/>
  <c r="A1869" i="1"/>
  <c r="B1868" i="1"/>
  <c r="F1865" i="1"/>
  <c r="I1865" i="1" s="1"/>
  <c r="J1846" i="1"/>
  <c r="AB1873" i="1" l="1"/>
  <c r="H1873" i="1" s="1"/>
  <c r="Z1874" i="1"/>
  <c r="A1870" i="1"/>
  <c r="B1869" i="1"/>
  <c r="F1866" i="1"/>
  <c r="I1866" i="1" s="1"/>
  <c r="J1847" i="1"/>
  <c r="AB1874" i="1" l="1"/>
  <c r="H1874" i="1" s="1"/>
  <c r="Z1875" i="1"/>
  <c r="A1871" i="1"/>
  <c r="B1870" i="1"/>
  <c r="F1867" i="1"/>
  <c r="I1867" i="1" s="1"/>
  <c r="J1848" i="1"/>
  <c r="AB1875" i="1" l="1"/>
  <c r="H1875" i="1" s="1"/>
  <c r="Z1876" i="1"/>
  <c r="A1872" i="1"/>
  <c r="B1871" i="1"/>
  <c r="F1868" i="1"/>
  <c r="I1868" i="1" s="1"/>
  <c r="J1849" i="1"/>
  <c r="AB1876" i="1" l="1"/>
  <c r="H1876" i="1" s="1"/>
  <c r="Z1877" i="1"/>
  <c r="A1873" i="1"/>
  <c r="B1872" i="1"/>
  <c r="F1869" i="1"/>
  <c r="I1869" i="1" s="1"/>
  <c r="J1850" i="1"/>
  <c r="AB1877" i="1" l="1"/>
  <c r="H1877" i="1" s="1"/>
  <c r="Z1878" i="1"/>
  <c r="A1874" i="1"/>
  <c r="B1873" i="1"/>
  <c r="F1870" i="1"/>
  <c r="I1870" i="1" s="1"/>
  <c r="J1851" i="1"/>
  <c r="AB1878" i="1" l="1"/>
  <c r="H1878" i="1" s="1"/>
  <c r="Z1879" i="1"/>
  <c r="A1875" i="1"/>
  <c r="B1874" i="1"/>
  <c r="F1871" i="1"/>
  <c r="I1871" i="1" s="1"/>
  <c r="J1852" i="1"/>
  <c r="AB1879" i="1" l="1"/>
  <c r="H1879" i="1" s="1"/>
  <c r="Z1880" i="1"/>
  <c r="A1876" i="1"/>
  <c r="B1875" i="1"/>
  <c r="F1872" i="1"/>
  <c r="I1872" i="1" s="1"/>
  <c r="J1853" i="1"/>
  <c r="AB1880" i="1" l="1"/>
  <c r="H1880" i="1" s="1"/>
  <c r="Z1881" i="1"/>
  <c r="A1877" i="1"/>
  <c r="B1876" i="1"/>
  <c r="F1873" i="1"/>
  <c r="I1873" i="1" s="1"/>
  <c r="J1854" i="1"/>
  <c r="AB1881" i="1" l="1"/>
  <c r="H1881" i="1" s="1"/>
  <c r="Z1882" i="1"/>
  <c r="A1878" i="1"/>
  <c r="B1877" i="1"/>
  <c r="F1874" i="1"/>
  <c r="I1874" i="1" s="1"/>
  <c r="J1855" i="1"/>
  <c r="AB1882" i="1" l="1"/>
  <c r="H1882" i="1" s="1"/>
  <c r="Z1883" i="1"/>
  <c r="A1879" i="1"/>
  <c r="B1878" i="1"/>
  <c r="F1875" i="1"/>
  <c r="I1875" i="1" s="1"/>
  <c r="J1856" i="1"/>
  <c r="AB1883" i="1" l="1"/>
  <c r="H1883" i="1" s="1"/>
  <c r="Z1884" i="1"/>
  <c r="A1880" i="1"/>
  <c r="B1879" i="1"/>
  <c r="F1876" i="1"/>
  <c r="I1876" i="1" s="1"/>
  <c r="J1857" i="1"/>
  <c r="AB1884" i="1" l="1"/>
  <c r="H1884" i="1" s="1"/>
  <c r="Z1885" i="1"/>
  <c r="A1881" i="1"/>
  <c r="B1880" i="1"/>
  <c r="F1877" i="1"/>
  <c r="I1877" i="1" s="1"/>
  <c r="J1858" i="1"/>
  <c r="AB1885" i="1" l="1"/>
  <c r="H1885" i="1" s="1"/>
  <c r="Z1886" i="1"/>
  <c r="A1882" i="1"/>
  <c r="B1881" i="1"/>
  <c r="F1878" i="1"/>
  <c r="I1878" i="1" s="1"/>
  <c r="J1859" i="1"/>
  <c r="AB1886" i="1" l="1"/>
  <c r="H1886" i="1" s="1"/>
  <c r="Z1887" i="1"/>
  <c r="A1883" i="1"/>
  <c r="B1882" i="1"/>
  <c r="F1879" i="1"/>
  <c r="I1879" i="1" s="1"/>
  <c r="J1860" i="1"/>
  <c r="AB1887" i="1" l="1"/>
  <c r="H1887" i="1" s="1"/>
  <c r="Z1888" i="1"/>
  <c r="A1884" i="1"/>
  <c r="B1883" i="1"/>
  <c r="F1880" i="1"/>
  <c r="I1880" i="1" s="1"/>
  <c r="J1861" i="1"/>
  <c r="AB1888" i="1" l="1"/>
  <c r="H1888" i="1" s="1"/>
  <c r="Z1889" i="1"/>
  <c r="A1885" i="1"/>
  <c r="B1884" i="1"/>
  <c r="F1881" i="1"/>
  <c r="I1881" i="1" s="1"/>
  <c r="J1862" i="1"/>
  <c r="AB1889" i="1" l="1"/>
  <c r="H1889" i="1" s="1"/>
  <c r="Z1890" i="1"/>
  <c r="A1886" i="1"/>
  <c r="B1885" i="1"/>
  <c r="F1882" i="1"/>
  <c r="I1882" i="1" s="1"/>
  <c r="J1863" i="1"/>
  <c r="AB1890" i="1" l="1"/>
  <c r="H1890" i="1" s="1"/>
  <c r="Z1891" i="1"/>
  <c r="A1887" i="1"/>
  <c r="B1886" i="1"/>
  <c r="F1883" i="1"/>
  <c r="I1883" i="1" s="1"/>
  <c r="J1864" i="1"/>
  <c r="AB1891" i="1" l="1"/>
  <c r="H1891" i="1" s="1"/>
  <c r="Z1892" i="1"/>
  <c r="A1888" i="1"/>
  <c r="B1887" i="1"/>
  <c r="F1884" i="1"/>
  <c r="I1884" i="1" s="1"/>
  <c r="J1865" i="1"/>
  <c r="AB1892" i="1" l="1"/>
  <c r="H1892" i="1" s="1"/>
  <c r="Z1893" i="1"/>
  <c r="A1889" i="1"/>
  <c r="B1888" i="1"/>
  <c r="F1885" i="1"/>
  <c r="I1885" i="1" s="1"/>
  <c r="J1866" i="1"/>
  <c r="AB1893" i="1" l="1"/>
  <c r="H1893" i="1" s="1"/>
  <c r="Z1894" i="1"/>
  <c r="A1890" i="1"/>
  <c r="B1889" i="1"/>
  <c r="F1886" i="1"/>
  <c r="I1886" i="1" s="1"/>
  <c r="J1867" i="1"/>
  <c r="AB1894" i="1" l="1"/>
  <c r="H1894" i="1" s="1"/>
  <c r="Z1895" i="1"/>
  <c r="A1891" i="1"/>
  <c r="B1890" i="1"/>
  <c r="F1887" i="1"/>
  <c r="I1887" i="1" s="1"/>
  <c r="J1868" i="1"/>
  <c r="AB1895" i="1" l="1"/>
  <c r="H1895" i="1" s="1"/>
  <c r="Z1896" i="1"/>
  <c r="A1892" i="1"/>
  <c r="B1891" i="1"/>
  <c r="F1888" i="1"/>
  <c r="I1888" i="1" s="1"/>
  <c r="J1869" i="1"/>
  <c r="AB1896" i="1" l="1"/>
  <c r="H1896" i="1" s="1"/>
  <c r="Z1897" i="1"/>
  <c r="A1893" i="1"/>
  <c r="B1892" i="1"/>
  <c r="F1889" i="1"/>
  <c r="I1889" i="1" s="1"/>
  <c r="J1870" i="1"/>
  <c r="AB1897" i="1" l="1"/>
  <c r="H1897" i="1" s="1"/>
  <c r="Z1898" i="1"/>
  <c r="A1894" i="1"/>
  <c r="B1893" i="1"/>
  <c r="F1890" i="1"/>
  <c r="I1890" i="1" s="1"/>
  <c r="J1871" i="1"/>
  <c r="AB1898" i="1" l="1"/>
  <c r="H1898" i="1" s="1"/>
  <c r="Z1899" i="1"/>
  <c r="AB1899" i="1" s="1"/>
  <c r="A1895" i="1"/>
  <c r="B1894" i="1"/>
  <c r="F1891" i="1"/>
  <c r="I1891" i="1" s="1"/>
  <c r="J1872" i="1"/>
  <c r="H1899" i="1" l="1"/>
  <c r="Z1900" i="1"/>
  <c r="A1896" i="1"/>
  <c r="B1895" i="1"/>
  <c r="F1892" i="1"/>
  <c r="I1892" i="1" s="1"/>
  <c r="J1873" i="1"/>
  <c r="AB1900" i="1" l="1"/>
  <c r="H1900" i="1" s="1"/>
  <c r="Z1901" i="1"/>
  <c r="A1897" i="1"/>
  <c r="B1896" i="1"/>
  <c r="F1893" i="1"/>
  <c r="I1893" i="1" s="1"/>
  <c r="J1874" i="1"/>
  <c r="AB1901" i="1" l="1"/>
  <c r="H1901" i="1" s="1"/>
  <c r="Z1902" i="1"/>
  <c r="A1898" i="1"/>
  <c r="B1897" i="1"/>
  <c r="F1894" i="1"/>
  <c r="I1894" i="1" s="1"/>
  <c r="J1875" i="1"/>
  <c r="AB1902" i="1" l="1"/>
  <c r="H1902" i="1" s="1"/>
  <c r="Z1903" i="1"/>
  <c r="A1899" i="1"/>
  <c r="B1898" i="1"/>
  <c r="F1895" i="1"/>
  <c r="I1895" i="1" s="1"/>
  <c r="J1876" i="1"/>
  <c r="AB1903" i="1" l="1"/>
  <c r="H1903" i="1" s="1"/>
  <c r="Z1904" i="1"/>
  <c r="A1900" i="1"/>
  <c r="B1899" i="1"/>
  <c r="F1896" i="1"/>
  <c r="I1896" i="1" s="1"/>
  <c r="J1877" i="1"/>
  <c r="AB1904" i="1" l="1"/>
  <c r="H1904" i="1" s="1"/>
  <c r="Z1905" i="1"/>
  <c r="A1901" i="1"/>
  <c r="B1900" i="1"/>
  <c r="F1897" i="1"/>
  <c r="I1897" i="1" s="1"/>
  <c r="J1878" i="1"/>
  <c r="AB1905" i="1" l="1"/>
  <c r="H1905" i="1" s="1"/>
  <c r="Z1906" i="1"/>
  <c r="AB1906" i="1" s="1"/>
  <c r="A1902" i="1"/>
  <c r="B1901" i="1"/>
  <c r="F1898" i="1"/>
  <c r="I1898" i="1" s="1"/>
  <c r="J1879" i="1"/>
  <c r="H1906" i="1" l="1"/>
  <c r="Z1907" i="1"/>
  <c r="A1903" i="1"/>
  <c r="B1902" i="1"/>
  <c r="F1899" i="1"/>
  <c r="I1899" i="1" s="1"/>
  <c r="J1880" i="1"/>
  <c r="AB1907" i="1" l="1"/>
  <c r="H1907" i="1" s="1"/>
  <c r="Z1908" i="1"/>
  <c r="A1904" i="1"/>
  <c r="B1903" i="1"/>
  <c r="F1900" i="1"/>
  <c r="I1900" i="1" s="1"/>
  <c r="J1881" i="1"/>
  <c r="AB1908" i="1" l="1"/>
  <c r="H1908" i="1" s="1"/>
  <c r="Z1909" i="1"/>
  <c r="A1905" i="1"/>
  <c r="B1904" i="1"/>
  <c r="F1901" i="1"/>
  <c r="I1901" i="1" s="1"/>
  <c r="J1882" i="1"/>
  <c r="AB1909" i="1" l="1"/>
  <c r="H1909" i="1" s="1"/>
  <c r="Z1910" i="1"/>
  <c r="A1906" i="1"/>
  <c r="B1905" i="1"/>
  <c r="F1902" i="1"/>
  <c r="I1902" i="1" s="1"/>
  <c r="J1883" i="1"/>
  <c r="AB1910" i="1" l="1"/>
  <c r="H1910" i="1" s="1"/>
  <c r="Z1911" i="1"/>
  <c r="A1907" i="1"/>
  <c r="B1906" i="1"/>
  <c r="F1903" i="1"/>
  <c r="I1903" i="1" s="1"/>
  <c r="J1884" i="1"/>
  <c r="AB1911" i="1" l="1"/>
  <c r="H1911" i="1" s="1"/>
  <c r="Z1912" i="1"/>
  <c r="A1908" i="1"/>
  <c r="B1907" i="1"/>
  <c r="F1904" i="1"/>
  <c r="I1904" i="1" s="1"/>
  <c r="J1885" i="1"/>
  <c r="AB1912" i="1" l="1"/>
  <c r="H1912" i="1" s="1"/>
  <c r="Z1913" i="1"/>
  <c r="A1909" i="1"/>
  <c r="B1908" i="1"/>
  <c r="F1905" i="1"/>
  <c r="I1905" i="1" s="1"/>
  <c r="J1886" i="1"/>
  <c r="AB1913" i="1" l="1"/>
  <c r="H1913" i="1" s="1"/>
  <c r="Z1914" i="1"/>
  <c r="A1910" i="1"/>
  <c r="B1909" i="1"/>
  <c r="F1906" i="1"/>
  <c r="I1906" i="1" s="1"/>
  <c r="J1887" i="1"/>
  <c r="AB1914" i="1" l="1"/>
  <c r="H1914" i="1" s="1"/>
  <c r="Z1915" i="1"/>
  <c r="A1911" i="1"/>
  <c r="B1910" i="1"/>
  <c r="F1907" i="1"/>
  <c r="I1907" i="1" s="1"/>
  <c r="J1888" i="1"/>
  <c r="AB1915" i="1" l="1"/>
  <c r="H1915" i="1" s="1"/>
  <c r="Z1916" i="1"/>
  <c r="A1912" i="1"/>
  <c r="B1911" i="1"/>
  <c r="F1908" i="1"/>
  <c r="I1908" i="1" s="1"/>
  <c r="J1889" i="1"/>
  <c r="AB1916" i="1" l="1"/>
  <c r="H1916" i="1" s="1"/>
  <c r="Z1917" i="1"/>
  <c r="A1913" i="1"/>
  <c r="B1912" i="1"/>
  <c r="F1909" i="1"/>
  <c r="I1909" i="1" s="1"/>
  <c r="J1890" i="1"/>
  <c r="AB1917" i="1" l="1"/>
  <c r="H1917" i="1" s="1"/>
  <c r="Z1918" i="1"/>
  <c r="A1914" i="1"/>
  <c r="B1913" i="1"/>
  <c r="F1910" i="1"/>
  <c r="I1910" i="1" s="1"/>
  <c r="J1891" i="1"/>
  <c r="AB1918" i="1" l="1"/>
  <c r="H1918" i="1" s="1"/>
  <c r="Z1919" i="1"/>
  <c r="A1915" i="1"/>
  <c r="B1914" i="1"/>
  <c r="F1911" i="1"/>
  <c r="I1911" i="1" s="1"/>
  <c r="J1892" i="1"/>
  <c r="AB1919" i="1" l="1"/>
  <c r="H1919" i="1" s="1"/>
  <c r="Z1920" i="1"/>
  <c r="A1916" i="1"/>
  <c r="B1915" i="1"/>
  <c r="F1912" i="1"/>
  <c r="I1912" i="1" s="1"/>
  <c r="J1893" i="1"/>
  <c r="AB1920" i="1" l="1"/>
  <c r="H1920" i="1" s="1"/>
  <c r="Z1921" i="1"/>
  <c r="A1917" i="1"/>
  <c r="B1916" i="1"/>
  <c r="F1913" i="1"/>
  <c r="I1913" i="1" s="1"/>
  <c r="J1894" i="1"/>
  <c r="AB1921" i="1" l="1"/>
  <c r="H1921" i="1" s="1"/>
  <c r="Z1922" i="1"/>
  <c r="A1918" i="1"/>
  <c r="B1917" i="1"/>
  <c r="F1914" i="1"/>
  <c r="I1914" i="1" s="1"/>
  <c r="J1895" i="1"/>
  <c r="AB1922" i="1" l="1"/>
  <c r="H1922" i="1" s="1"/>
  <c r="Z1923" i="1"/>
  <c r="A1919" i="1"/>
  <c r="B1918" i="1"/>
  <c r="F1915" i="1"/>
  <c r="I1915" i="1" s="1"/>
  <c r="J1896" i="1"/>
  <c r="AB1923" i="1" l="1"/>
  <c r="H1923" i="1" s="1"/>
  <c r="Z1924" i="1"/>
  <c r="A1920" i="1"/>
  <c r="B1919" i="1"/>
  <c r="F1916" i="1"/>
  <c r="I1916" i="1" s="1"/>
  <c r="J1897" i="1"/>
  <c r="AB1924" i="1" l="1"/>
  <c r="H1924" i="1" s="1"/>
  <c r="Z1925" i="1"/>
  <c r="A1921" i="1"/>
  <c r="B1920" i="1"/>
  <c r="F1917" i="1"/>
  <c r="I1917" i="1" s="1"/>
  <c r="J1898" i="1"/>
  <c r="AB1925" i="1" l="1"/>
  <c r="H1925" i="1" s="1"/>
  <c r="Z1926" i="1"/>
  <c r="A1922" i="1"/>
  <c r="B1921" i="1"/>
  <c r="F1918" i="1"/>
  <c r="I1918" i="1" s="1"/>
  <c r="J1899" i="1"/>
  <c r="AB1926" i="1" l="1"/>
  <c r="H1926" i="1" s="1"/>
  <c r="Z1927" i="1"/>
  <c r="A1923" i="1"/>
  <c r="B1922" i="1"/>
  <c r="F1919" i="1"/>
  <c r="I1919" i="1" s="1"/>
  <c r="J1900" i="1"/>
  <c r="AB1927" i="1" l="1"/>
  <c r="H1927" i="1" s="1"/>
  <c r="Z1928" i="1"/>
  <c r="AB1928" i="1" s="1"/>
  <c r="A1924" i="1"/>
  <c r="B1923" i="1"/>
  <c r="F1920" i="1"/>
  <c r="I1920" i="1" s="1"/>
  <c r="J1901" i="1"/>
  <c r="H1928" i="1" l="1"/>
  <c r="Z1929" i="1"/>
  <c r="A1925" i="1"/>
  <c r="B1924" i="1"/>
  <c r="F1921" i="1"/>
  <c r="I1921" i="1" s="1"/>
  <c r="J1902" i="1"/>
  <c r="AB1929" i="1" l="1"/>
  <c r="H1929" i="1" s="1"/>
  <c r="Z1930" i="1"/>
  <c r="A1926" i="1"/>
  <c r="B1925" i="1"/>
  <c r="F1922" i="1"/>
  <c r="I1922" i="1" s="1"/>
  <c r="J1903" i="1"/>
  <c r="AB1930" i="1" l="1"/>
  <c r="H1930" i="1" s="1"/>
  <c r="Z1931" i="1"/>
  <c r="A1927" i="1"/>
  <c r="B1926" i="1"/>
  <c r="F1923" i="1"/>
  <c r="I1923" i="1" s="1"/>
  <c r="J1904" i="1"/>
  <c r="AB1931" i="1" l="1"/>
  <c r="H1931" i="1" s="1"/>
  <c r="Z1932" i="1"/>
  <c r="A1928" i="1"/>
  <c r="B1927" i="1"/>
  <c r="F1924" i="1"/>
  <c r="I1924" i="1" s="1"/>
  <c r="J1905" i="1"/>
  <c r="AB1932" i="1" l="1"/>
  <c r="H1932" i="1" s="1"/>
  <c r="Z1933" i="1"/>
  <c r="A1929" i="1"/>
  <c r="B1928" i="1"/>
  <c r="F1925" i="1"/>
  <c r="I1925" i="1" s="1"/>
  <c r="J1906" i="1"/>
  <c r="AB1933" i="1" l="1"/>
  <c r="H1933" i="1" s="1"/>
  <c r="Z1934" i="1"/>
  <c r="A1930" i="1"/>
  <c r="B1929" i="1"/>
  <c r="F1926" i="1"/>
  <c r="I1926" i="1" s="1"/>
  <c r="J1907" i="1"/>
  <c r="AB1934" i="1" l="1"/>
  <c r="H1934" i="1" s="1"/>
  <c r="Z1935" i="1"/>
  <c r="A1931" i="1"/>
  <c r="B1930" i="1"/>
  <c r="F1927" i="1"/>
  <c r="I1927" i="1" s="1"/>
  <c r="J1908" i="1"/>
  <c r="AB1935" i="1" l="1"/>
  <c r="H1935" i="1" s="1"/>
  <c r="Z1936" i="1"/>
  <c r="A1932" i="1"/>
  <c r="B1931" i="1"/>
  <c r="F1928" i="1"/>
  <c r="I1928" i="1" s="1"/>
  <c r="J1909" i="1"/>
  <c r="AB1936" i="1" l="1"/>
  <c r="H1936" i="1" s="1"/>
  <c r="Z1937" i="1"/>
  <c r="A1933" i="1"/>
  <c r="B1932" i="1"/>
  <c r="F1929" i="1"/>
  <c r="I1929" i="1" s="1"/>
  <c r="J1910" i="1"/>
  <c r="AB1937" i="1" l="1"/>
  <c r="H1937" i="1" s="1"/>
  <c r="Z1938" i="1"/>
  <c r="A1934" i="1"/>
  <c r="B1933" i="1"/>
  <c r="F1930" i="1"/>
  <c r="I1930" i="1" s="1"/>
  <c r="J1911" i="1"/>
  <c r="AB1938" i="1" l="1"/>
  <c r="H1938" i="1" s="1"/>
  <c r="Z1939" i="1"/>
  <c r="A1935" i="1"/>
  <c r="B1934" i="1"/>
  <c r="F1931" i="1"/>
  <c r="I1931" i="1" s="1"/>
  <c r="J1912" i="1"/>
  <c r="AB1939" i="1" l="1"/>
  <c r="H1939" i="1" s="1"/>
  <c r="Z1940" i="1"/>
  <c r="A1936" i="1"/>
  <c r="B1935" i="1"/>
  <c r="F1932" i="1"/>
  <c r="I1932" i="1" s="1"/>
  <c r="J1913" i="1"/>
  <c r="AB1940" i="1" l="1"/>
  <c r="H1940" i="1" s="1"/>
  <c r="Z1941" i="1"/>
  <c r="A1937" i="1"/>
  <c r="B1936" i="1"/>
  <c r="F1933" i="1"/>
  <c r="I1933" i="1" s="1"/>
  <c r="J1914" i="1"/>
  <c r="AB1941" i="1" l="1"/>
  <c r="H1941" i="1" s="1"/>
  <c r="Z1942" i="1"/>
  <c r="A1938" i="1"/>
  <c r="B1937" i="1"/>
  <c r="F1934" i="1"/>
  <c r="I1934" i="1" s="1"/>
  <c r="J1915" i="1"/>
  <c r="AB1942" i="1" l="1"/>
  <c r="H1942" i="1" s="1"/>
  <c r="Z1943" i="1"/>
  <c r="A1939" i="1"/>
  <c r="B1938" i="1"/>
  <c r="F1935" i="1"/>
  <c r="I1935" i="1" s="1"/>
  <c r="J1916" i="1"/>
  <c r="AB1943" i="1" l="1"/>
  <c r="H1943" i="1" s="1"/>
  <c r="Z1944" i="1"/>
  <c r="A1940" i="1"/>
  <c r="B1939" i="1"/>
  <c r="F1936" i="1"/>
  <c r="I1936" i="1" s="1"/>
  <c r="J1917" i="1"/>
  <c r="AB1944" i="1" l="1"/>
  <c r="H1944" i="1" s="1"/>
  <c r="Z1945" i="1"/>
  <c r="A1941" i="1"/>
  <c r="B1940" i="1"/>
  <c r="F1937" i="1"/>
  <c r="I1937" i="1" s="1"/>
  <c r="J1918" i="1"/>
  <c r="AB1945" i="1" l="1"/>
  <c r="H1945" i="1" s="1"/>
  <c r="Z1946" i="1"/>
  <c r="A1942" i="1"/>
  <c r="B1941" i="1"/>
  <c r="F1938" i="1"/>
  <c r="I1938" i="1" s="1"/>
  <c r="J1919" i="1"/>
  <c r="AB1946" i="1" l="1"/>
  <c r="H1946" i="1" s="1"/>
  <c r="Z1947" i="1"/>
  <c r="A1943" i="1"/>
  <c r="B1942" i="1"/>
  <c r="F1939" i="1"/>
  <c r="I1939" i="1" s="1"/>
  <c r="J1920" i="1"/>
  <c r="AB1947" i="1" l="1"/>
  <c r="H1947" i="1" s="1"/>
  <c r="Z1948" i="1"/>
  <c r="A1944" i="1"/>
  <c r="B1943" i="1"/>
  <c r="F1940" i="1"/>
  <c r="I1940" i="1" s="1"/>
  <c r="J1921" i="1"/>
  <c r="AB1948" i="1" l="1"/>
  <c r="H1948" i="1" s="1"/>
  <c r="Z1949" i="1"/>
  <c r="A1945" i="1"/>
  <c r="B1944" i="1"/>
  <c r="F1941" i="1"/>
  <c r="I1941" i="1" s="1"/>
  <c r="J1922" i="1"/>
  <c r="AB1949" i="1" l="1"/>
  <c r="H1949" i="1" s="1"/>
  <c r="Z1950" i="1"/>
  <c r="A1946" i="1"/>
  <c r="B1945" i="1"/>
  <c r="F1942" i="1"/>
  <c r="I1942" i="1" s="1"/>
  <c r="J1923" i="1"/>
  <c r="AB1950" i="1" l="1"/>
  <c r="H1950" i="1" s="1"/>
  <c r="Z1951" i="1"/>
  <c r="A1947" i="1"/>
  <c r="B1946" i="1"/>
  <c r="F1943" i="1"/>
  <c r="I1943" i="1" s="1"/>
  <c r="J1924" i="1"/>
  <c r="AB1951" i="1" l="1"/>
  <c r="H1951" i="1" s="1"/>
  <c r="Z1952" i="1"/>
  <c r="A1948" i="1"/>
  <c r="B1947" i="1"/>
  <c r="F1944" i="1"/>
  <c r="I1944" i="1" s="1"/>
  <c r="J1925" i="1"/>
  <c r="AB1952" i="1" l="1"/>
  <c r="H1952" i="1" s="1"/>
  <c r="Z1953" i="1"/>
  <c r="A1949" i="1"/>
  <c r="B1948" i="1"/>
  <c r="F1945" i="1"/>
  <c r="I1945" i="1" s="1"/>
  <c r="J1926" i="1"/>
  <c r="AB1953" i="1" l="1"/>
  <c r="H1953" i="1" s="1"/>
  <c r="Z1954" i="1"/>
  <c r="A1950" i="1"/>
  <c r="B1949" i="1"/>
  <c r="F1946" i="1"/>
  <c r="I1946" i="1" s="1"/>
  <c r="J1927" i="1"/>
  <c r="AB1954" i="1" l="1"/>
  <c r="H1954" i="1" s="1"/>
  <c r="Z1955" i="1"/>
  <c r="A1951" i="1"/>
  <c r="B1950" i="1"/>
  <c r="F1947" i="1"/>
  <c r="I1947" i="1" s="1"/>
  <c r="J1928" i="1"/>
  <c r="AB1955" i="1" l="1"/>
  <c r="H1955" i="1" s="1"/>
  <c r="Z1956" i="1"/>
  <c r="A1952" i="1"/>
  <c r="B1951" i="1"/>
  <c r="F1948" i="1"/>
  <c r="I1948" i="1" s="1"/>
  <c r="J1929" i="1"/>
  <c r="AB1956" i="1" l="1"/>
  <c r="H1956" i="1" s="1"/>
  <c r="Z1957" i="1"/>
  <c r="A1953" i="1"/>
  <c r="B1952" i="1"/>
  <c r="F1949" i="1"/>
  <c r="I1949" i="1" s="1"/>
  <c r="J1930" i="1"/>
  <c r="AB1957" i="1" l="1"/>
  <c r="H1957" i="1" s="1"/>
  <c r="Z1958" i="1"/>
  <c r="A1954" i="1"/>
  <c r="B1953" i="1"/>
  <c r="F1950" i="1"/>
  <c r="I1950" i="1" s="1"/>
  <c r="J1931" i="1"/>
  <c r="AB1958" i="1" l="1"/>
  <c r="H1958" i="1" s="1"/>
  <c r="Z1959" i="1"/>
  <c r="A1955" i="1"/>
  <c r="B1954" i="1"/>
  <c r="F1951" i="1"/>
  <c r="I1951" i="1" s="1"/>
  <c r="J1932" i="1"/>
  <c r="AB1959" i="1" l="1"/>
  <c r="H1959" i="1" s="1"/>
  <c r="Z1960" i="1"/>
  <c r="A1956" i="1"/>
  <c r="B1955" i="1"/>
  <c r="F1952" i="1"/>
  <c r="I1952" i="1" s="1"/>
  <c r="J1933" i="1"/>
  <c r="AB1960" i="1" l="1"/>
  <c r="H1960" i="1" s="1"/>
  <c r="Z1961" i="1"/>
  <c r="A1957" i="1"/>
  <c r="B1956" i="1"/>
  <c r="F1953" i="1"/>
  <c r="I1953" i="1" s="1"/>
  <c r="J1934" i="1"/>
  <c r="AB1961" i="1" l="1"/>
  <c r="H1961" i="1" s="1"/>
  <c r="Z1962" i="1"/>
  <c r="A1958" i="1"/>
  <c r="B1957" i="1"/>
  <c r="F1954" i="1"/>
  <c r="I1954" i="1" s="1"/>
  <c r="J1935" i="1"/>
  <c r="AB1962" i="1" l="1"/>
  <c r="H1962" i="1" s="1"/>
  <c r="Z1963" i="1"/>
  <c r="A1959" i="1"/>
  <c r="B1958" i="1"/>
  <c r="F1955" i="1"/>
  <c r="I1955" i="1" s="1"/>
  <c r="J1936" i="1"/>
  <c r="AB1963" i="1" l="1"/>
  <c r="H1963" i="1" s="1"/>
  <c r="Z1964" i="1"/>
  <c r="A1960" i="1"/>
  <c r="B1959" i="1"/>
  <c r="F1956" i="1"/>
  <c r="I1956" i="1" s="1"/>
  <c r="J1937" i="1"/>
  <c r="AB1964" i="1" l="1"/>
  <c r="H1964" i="1" s="1"/>
  <c r="Z1965" i="1"/>
  <c r="A1961" i="1"/>
  <c r="B1960" i="1"/>
  <c r="F1957" i="1"/>
  <c r="I1957" i="1" s="1"/>
  <c r="J1938" i="1"/>
  <c r="AB1965" i="1" l="1"/>
  <c r="H1965" i="1" s="1"/>
  <c r="Z1966" i="1"/>
  <c r="A1962" i="1"/>
  <c r="B1961" i="1"/>
  <c r="F1958" i="1"/>
  <c r="I1958" i="1" s="1"/>
  <c r="J1939" i="1"/>
  <c r="AB1966" i="1" l="1"/>
  <c r="H1966" i="1" s="1"/>
  <c r="Z1967" i="1"/>
  <c r="A1963" i="1"/>
  <c r="B1962" i="1"/>
  <c r="F1959" i="1"/>
  <c r="I1959" i="1" s="1"/>
  <c r="J1940" i="1"/>
  <c r="AB1967" i="1" l="1"/>
  <c r="H1967" i="1" s="1"/>
  <c r="Z1968" i="1"/>
  <c r="A1964" i="1"/>
  <c r="B1963" i="1"/>
  <c r="F1960" i="1"/>
  <c r="I1960" i="1" s="1"/>
  <c r="J1941" i="1"/>
  <c r="AB1968" i="1" l="1"/>
  <c r="H1968" i="1" s="1"/>
  <c r="Z1969" i="1"/>
  <c r="A1965" i="1"/>
  <c r="B1964" i="1"/>
  <c r="F1961" i="1"/>
  <c r="I1961" i="1" s="1"/>
  <c r="J1942" i="1"/>
  <c r="AB1969" i="1" l="1"/>
  <c r="H1969" i="1" s="1"/>
  <c r="Z1970" i="1"/>
  <c r="A1966" i="1"/>
  <c r="B1965" i="1"/>
  <c r="F1962" i="1"/>
  <c r="I1962" i="1" s="1"/>
  <c r="J1943" i="1"/>
  <c r="AB1970" i="1" l="1"/>
  <c r="H1970" i="1" s="1"/>
  <c r="Z1971" i="1"/>
  <c r="A1967" i="1"/>
  <c r="B1966" i="1"/>
  <c r="F1963" i="1"/>
  <c r="I1963" i="1" s="1"/>
  <c r="J1944" i="1"/>
  <c r="AB1971" i="1" l="1"/>
  <c r="H1971" i="1" s="1"/>
  <c r="Z1972" i="1"/>
  <c r="A1968" i="1"/>
  <c r="B1967" i="1"/>
  <c r="F1964" i="1"/>
  <c r="I1964" i="1" s="1"/>
  <c r="J1945" i="1"/>
  <c r="AB1972" i="1" l="1"/>
  <c r="H1972" i="1" s="1"/>
  <c r="Z1973" i="1"/>
  <c r="A1969" i="1"/>
  <c r="B1968" i="1"/>
  <c r="F1965" i="1"/>
  <c r="I1965" i="1" s="1"/>
  <c r="J1946" i="1"/>
  <c r="AB1973" i="1" l="1"/>
  <c r="H1973" i="1" s="1"/>
  <c r="Z1974" i="1"/>
  <c r="A1970" i="1"/>
  <c r="B1969" i="1"/>
  <c r="F1966" i="1"/>
  <c r="I1966" i="1" s="1"/>
  <c r="J1947" i="1"/>
  <c r="AB1974" i="1" l="1"/>
  <c r="H1974" i="1" s="1"/>
  <c r="Z1975" i="1"/>
  <c r="A1971" i="1"/>
  <c r="B1970" i="1"/>
  <c r="F1967" i="1"/>
  <c r="I1967" i="1" s="1"/>
  <c r="J1948" i="1"/>
  <c r="AB1975" i="1" l="1"/>
  <c r="H1975" i="1" s="1"/>
  <c r="Z1976" i="1"/>
  <c r="A1972" i="1"/>
  <c r="B1971" i="1"/>
  <c r="F1968" i="1"/>
  <c r="I1968" i="1" s="1"/>
  <c r="J1949" i="1"/>
  <c r="AB1976" i="1" l="1"/>
  <c r="H1976" i="1" s="1"/>
  <c r="Z1977" i="1"/>
  <c r="A1973" i="1"/>
  <c r="B1972" i="1"/>
  <c r="F1969" i="1"/>
  <c r="I1969" i="1" s="1"/>
  <c r="J1950" i="1"/>
  <c r="AB1977" i="1" l="1"/>
  <c r="H1977" i="1" s="1"/>
  <c r="Z1978" i="1"/>
  <c r="A1974" i="1"/>
  <c r="B1973" i="1"/>
  <c r="F1970" i="1"/>
  <c r="I1970" i="1" s="1"/>
  <c r="J1951" i="1"/>
  <c r="AB1978" i="1" l="1"/>
  <c r="H1978" i="1" s="1"/>
  <c r="Z1979" i="1"/>
  <c r="A1975" i="1"/>
  <c r="B1974" i="1"/>
  <c r="F1971" i="1"/>
  <c r="I1971" i="1" s="1"/>
  <c r="J1952" i="1"/>
  <c r="AB1979" i="1" l="1"/>
  <c r="H1979" i="1" s="1"/>
  <c r="Z1980" i="1"/>
  <c r="A1976" i="1"/>
  <c r="B1975" i="1"/>
  <c r="F1972" i="1"/>
  <c r="I1972" i="1" s="1"/>
  <c r="J1953" i="1"/>
  <c r="AB1980" i="1" l="1"/>
  <c r="H1980" i="1" s="1"/>
  <c r="Z1981" i="1"/>
  <c r="A1977" i="1"/>
  <c r="B1976" i="1"/>
  <c r="F1973" i="1"/>
  <c r="I1973" i="1" s="1"/>
  <c r="J1954" i="1"/>
  <c r="AB1981" i="1" l="1"/>
  <c r="H1981" i="1" s="1"/>
  <c r="Z1982" i="1"/>
  <c r="A1978" i="1"/>
  <c r="B1977" i="1"/>
  <c r="F1974" i="1"/>
  <c r="I1974" i="1" s="1"/>
  <c r="J1955" i="1"/>
  <c r="AB1982" i="1" l="1"/>
  <c r="H1982" i="1" s="1"/>
  <c r="Z1983" i="1"/>
  <c r="A1979" i="1"/>
  <c r="B1978" i="1"/>
  <c r="F1975" i="1"/>
  <c r="I1975" i="1" s="1"/>
  <c r="J1956" i="1"/>
  <c r="AB1983" i="1" l="1"/>
  <c r="H1983" i="1" s="1"/>
  <c r="Z1984" i="1"/>
  <c r="A1980" i="1"/>
  <c r="B1979" i="1"/>
  <c r="F1976" i="1"/>
  <c r="I1976" i="1" s="1"/>
  <c r="J1957" i="1"/>
  <c r="AB1984" i="1" l="1"/>
  <c r="H1984" i="1" s="1"/>
  <c r="Z1985" i="1"/>
  <c r="A1981" i="1"/>
  <c r="B1980" i="1"/>
  <c r="F1977" i="1"/>
  <c r="I1977" i="1" s="1"/>
  <c r="J1958" i="1"/>
  <c r="AB1985" i="1" l="1"/>
  <c r="H1985" i="1" s="1"/>
  <c r="Z1986" i="1"/>
  <c r="A1982" i="1"/>
  <c r="B1981" i="1"/>
  <c r="F1978" i="1"/>
  <c r="I1978" i="1" s="1"/>
  <c r="J1959" i="1"/>
  <c r="AB1986" i="1" l="1"/>
  <c r="H1986" i="1" s="1"/>
  <c r="Z1987" i="1"/>
  <c r="A1983" i="1"/>
  <c r="B1982" i="1"/>
  <c r="F1979" i="1"/>
  <c r="I1979" i="1" s="1"/>
  <c r="J1960" i="1"/>
  <c r="AB1987" i="1" l="1"/>
  <c r="H1987" i="1" s="1"/>
  <c r="Z1988" i="1"/>
  <c r="A1984" i="1"/>
  <c r="B1983" i="1"/>
  <c r="F1980" i="1"/>
  <c r="I1980" i="1" s="1"/>
  <c r="J1961" i="1"/>
  <c r="AB1988" i="1" l="1"/>
  <c r="H1988" i="1" s="1"/>
  <c r="Z1989" i="1"/>
  <c r="A1985" i="1"/>
  <c r="B1984" i="1"/>
  <c r="F1981" i="1"/>
  <c r="I1981" i="1" s="1"/>
  <c r="J1962" i="1"/>
  <c r="AB1989" i="1" l="1"/>
  <c r="H1989" i="1" s="1"/>
  <c r="Z1990" i="1"/>
  <c r="A1986" i="1"/>
  <c r="B1985" i="1"/>
  <c r="F1982" i="1"/>
  <c r="I1982" i="1" s="1"/>
  <c r="J1963" i="1"/>
  <c r="AB1990" i="1" l="1"/>
  <c r="H1990" i="1" s="1"/>
  <c r="Z1991" i="1"/>
  <c r="A1987" i="1"/>
  <c r="B1986" i="1"/>
  <c r="F1983" i="1"/>
  <c r="I1983" i="1" s="1"/>
  <c r="J1964" i="1"/>
  <c r="AB1991" i="1" l="1"/>
  <c r="H1991" i="1" s="1"/>
  <c r="Z1992" i="1"/>
  <c r="A1988" i="1"/>
  <c r="B1987" i="1"/>
  <c r="F1984" i="1"/>
  <c r="I1984" i="1" s="1"/>
  <c r="J1965" i="1"/>
  <c r="AB1992" i="1" l="1"/>
  <c r="H1992" i="1" s="1"/>
  <c r="Z1993" i="1"/>
  <c r="A1989" i="1"/>
  <c r="B1988" i="1"/>
  <c r="F1985" i="1"/>
  <c r="I1985" i="1" s="1"/>
  <c r="J1966" i="1"/>
  <c r="AB1993" i="1" l="1"/>
  <c r="H1993" i="1" s="1"/>
  <c r="Z1994" i="1"/>
  <c r="A1990" i="1"/>
  <c r="B1989" i="1"/>
  <c r="F1986" i="1"/>
  <c r="I1986" i="1" s="1"/>
  <c r="J1967" i="1"/>
  <c r="AB1994" i="1" l="1"/>
  <c r="H1994" i="1" s="1"/>
  <c r="Z1995" i="1"/>
  <c r="A1991" i="1"/>
  <c r="B1990" i="1"/>
  <c r="F1987" i="1"/>
  <c r="I1987" i="1" s="1"/>
  <c r="J1968" i="1"/>
  <c r="AB1995" i="1" l="1"/>
  <c r="H1995" i="1" s="1"/>
  <c r="Z1996" i="1"/>
  <c r="A1992" i="1"/>
  <c r="B1991" i="1"/>
  <c r="F1988" i="1"/>
  <c r="I1988" i="1" s="1"/>
  <c r="J1969" i="1"/>
  <c r="AB1996" i="1" l="1"/>
  <c r="H1996" i="1" s="1"/>
  <c r="Z1997" i="1"/>
  <c r="A1993" i="1"/>
  <c r="B1992" i="1"/>
  <c r="F1989" i="1"/>
  <c r="I1989" i="1" s="1"/>
  <c r="J1970" i="1"/>
  <c r="AB1997" i="1" l="1"/>
  <c r="H1997" i="1" s="1"/>
  <c r="Z1998" i="1"/>
  <c r="A1994" i="1"/>
  <c r="B1993" i="1"/>
  <c r="F1990" i="1"/>
  <c r="I1990" i="1" s="1"/>
  <c r="J1971" i="1"/>
  <c r="AB1998" i="1" l="1"/>
  <c r="H1998" i="1" s="1"/>
  <c r="Z1999" i="1"/>
  <c r="A1995" i="1"/>
  <c r="B1994" i="1"/>
  <c r="F1991" i="1"/>
  <c r="I1991" i="1" s="1"/>
  <c r="J1972" i="1"/>
  <c r="AB1999" i="1" l="1"/>
  <c r="H1999" i="1" s="1"/>
  <c r="Z2000" i="1"/>
  <c r="A1996" i="1"/>
  <c r="B1995" i="1"/>
  <c r="F1992" i="1"/>
  <c r="I1992" i="1" s="1"/>
  <c r="J1973" i="1"/>
  <c r="AB2000" i="1" l="1"/>
  <c r="H2000" i="1" s="1"/>
  <c r="Z2001" i="1"/>
  <c r="A1997" i="1"/>
  <c r="B1996" i="1"/>
  <c r="F1993" i="1"/>
  <c r="I1993" i="1" s="1"/>
  <c r="J1974" i="1"/>
  <c r="AB2001" i="1" l="1"/>
  <c r="H2001" i="1" s="1"/>
  <c r="Z2002" i="1"/>
  <c r="A1998" i="1"/>
  <c r="B1997" i="1"/>
  <c r="F1994" i="1"/>
  <c r="I1994" i="1" s="1"/>
  <c r="J1975" i="1"/>
  <c r="AB2002" i="1" l="1"/>
  <c r="H2002" i="1" s="1"/>
  <c r="Z2003" i="1"/>
  <c r="A1999" i="1"/>
  <c r="B1998" i="1"/>
  <c r="F1995" i="1"/>
  <c r="I1995" i="1" s="1"/>
  <c r="J1976" i="1"/>
  <c r="AB2003" i="1" l="1"/>
  <c r="H2003" i="1" s="1"/>
  <c r="Z2004" i="1"/>
  <c r="A2000" i="1"/>
  <c r="B1999" i="1"/>
  <c r="F1996" i="1"/>
  <c r="I1996" i="1" s="1"/>
  <c r="J1977" i="1"/>
  <c r="AB2004" i="1" l="1"/>
  <c r="H2004" i="1" s="1"/>
  <c r="Z2005" i="1"/>
  <c r="A2001" i="1"/>
  <c r="B2000" i="1"/>
  <c r="F1997" i="1"/>
  <c r="I1997" i="1" s="1"/>
  <c r="J1978" i="1"/>
  <c r="AB2005" i="1" l="1"/>
  <c r="H2005" i="1" s="1"/>
  <c r="Z2006" i="1"/>
  <c r="A2002" i="1"/>
  <c r="B2001" i="1"/>
  <c r="F1998" i="1"/>
  <c r="I1998" i="1" s="1"/>
  <c r="J1979" i="1"/>
  <c r="AB2006" i="1" l="1"/>
  <c r="H2006" i="1" s="1"/>
  <c r="Z2007" i="1"/>
  <c r="A2003" i="1"/>
  <c r="B2002" i="1"/>
  <c r="F1999" i="1"/>
  <c r="I1999" i="1" s="1"/>
  <c r="J1980" i="1"/>
  <c r="AB2007" i="1" l="1"/>
  <c r="H2007" i="1" s="1"/>
  <c r="Z2008" i="1"/>
  <c r="A2004" i="1"/>
  <c r="B2003" i="1"/>
  <c r="F2000" i="1"/>
  <c r="I2000" i="1" s="1"/>
  <c r="J1981" i="1"/>
  <c r="AB2008" i="1" l="1"/>
  <c r="H2008" i="1" s="1"/>
  <c r="Z2009" i="1"/>
  <c r="A2005" i="1"/>
  <c r="B2004" i="1"/>
  <c r="F2001" i="1"/>
  <c r="I2001" i="1" s="1"/>
  <c r="J1982" i="1"/>
  <c r="AB2009" i="1" l="1"/>
  <c r="H2009" i="1" s="1"/>
  <c r="Z2010" i="1"/>
  <c r="A2006" i="1"/>
  <c r="B2005" i="1"/>
  <c r="F2002" i="1"/>
  <c r="I2002" i="1" s="1"/>
  <c r="J1983" i="1"/>
  <c r="AB2010" i="1" l="1"/>
  <c r="H2010" i="1" s="1"/>
  <c r="Z2011" i="1"/>
  <c r="A2007" i="1"/>
  <c r="B2006" i="1"/>
  <c r="F2003" i="1"/>
  <c r="I2003" i="1" s="1"/>
  <c r="J1984" i="1"/>
  <c r="AB2011" i="1" l="1"/>
  <c r="H2011" i="1" s="1"/>
  <c r="Z2012" i="1"/>
  <c r="A2008" i="1"/>
  <c r="B2007" i="1"/>
  <c r="F2004" i="1"/>
  <c r="I2004" i="1" s="1"/>
  <c r="J1985" i="1"/>
  <c r="AB2012" i="1" l="1"/>
  <c r="H2012" i="1" s="1"/>
  <c r="Z2013" i="1"/>
  <c r="A2009" i="1"/>
  <c r="B2008" i="1"/>
  <c r="F2005" i="1"/>
  <c r="I2005" i="1" s="1"/>
  <c r="J1986" i="1"/>
  <c r="AB2013" i="1" l="1"/>
  <c r="H2013" i="1" s="1"/>
  <c r="Z2014" i="1"/>
  <c r="A2010" i="1"/>
  <c r="B2009" i="1"/>
  <c r="F2006" i="1"/>
  <c r="I2006" i="1" s="1"/>
  <c r="J1987" i="1"/>
  <c r="AB2014" i="1" l="1"/>
  <c r="H2014" i="1" s="1"/>
  <c r="Z2015" i="1"/>
  <c r="A2011" i="1"/>
  <c r="B2010" i="1"/>
  <c r="F2007" i="1"/>
  <c r="I2007" i="1" s="1"/>
  <c r="J1988" i="1"/>
  <c r="AB2015" i="1" l="1"/>
  <c r="H2015" i="1" s="1"/>
  <c r="Z2016" i="1"/>
  <c r="A2012" i="1"/>
  <c r="B2011" i="1"/>
  <c r="F2008" i="1"/>
  <c r="I2008" i="1" s="1"/>
  <c r="J1989" i="1"/>
  <c r="AB2016" i="1" l="1"/>
  <c r="H2016" i="1" s="1"/>
  <c r="Z2017" i="1"/>
  <c r="A2013" i="1"/>
  <c r="B2012" i="1"/>
  <c r="F2009" i="1"/>
  <c r="I2009" i="1" s="1"/>
  <c r="J1990" i="1"/>
  <c r="AB2017" i="1" l="1"/>
  <c r="H2017" i="1" s="1"/>
  <c r="Z2018" i="1"/>
  <c r="A2014" i="1"/>
  <c r="B2013" i="1"/>
  <c r="F2010" i="1"/>
  <c r="I2010" i="1" s="1"/>
  <c r="J1991" i="1"/>
  <c r="AB2018" i="1" l="1"/>
  <c r="H2018" i="1" s="1"/>
  <c r="Z2019" i="1"/>
  <c r="A2015" i="1"/>
  <c r="B2014" i="1"/>
  <c r="F2011" i="1"/>
  <c r="I2011" i="1" s="1"/>
  <c r="J1992" i="1"/>
  <c r="AB2019" i="1" l="1"/>
  <c r="H2019" i="1" s="1"/>
  <c r="Z2020" i="1"/>
  <c r="A2016" i="1"/>
  <c r="B2015" i="1"/>
  <c r="F2012" i="1"/>
  <c r="I2012" i="1" s="1"/>
  <c r="J1993" i="1"/>
  <c r="AB2020" i="1" l="1"/>
  <c r="H2020" i="1" s="1"/>
  <c r="Z2021" i="1"/>
  <c r="A2017" i="1"/>
  <c r="B2016" i="1"/>
  <c r="F2013" i="1"/>
  <c r="I2013" i="1" s="1"/>
  <c r="J1994" i="1"/>
  <c r="AB2021" i="1" l="1"/>
  <c r="H2021" i="1" s="1"/>
  <c r="Z2022" i="1"/>
  <c r="A2018" i="1"/>
  <c r="B2017" i="1"/>
  <c r="F2014" i="1"/>
  <c r="I2014" i="1" s="1"/>
  <c r="J1995" i="1"/>
  <c r="AB2022" i="1" l="1"/>
  <c r="H2022" i="1" s="1"/>
  <c r="Z2023" i="1"/>
  <c r="A2019" i="1"/>
  <c r="B2018" i="1"/>
  <c r="F2015" i="1"/>
  <c r="I2015" i="1" s="1"/>
  <c r="J1996" i="1"/>
  <c r="AB2023" i="1" l="1"/>
  <c r="H2023" i="1" s="1"/>
  <c r="Z2024" i="1"/>
  <c r="A2020" i="1"/>
  <c r="B2019" i="1"/>
  <c r="F2016" i="1"/>
  <c r="I2016" i="1" s="1"/>
  <c r="J1997" i="1"/>
  <c r="AB2024" i="1" l="1"/>
  <c r="H2024" i="1" s="1"/>
  <c r="Z2025" i="1"/>
  <c r="A2021" i="1"/>
  <c r="B2020" i="1"/>
  <c r="F2017" i="1"/>
  <c r="I2017" i="1" s="1"/>
  <c r="J1998" i="1"/>
  <c r="AB2025" i="1" l="1"/>
  <c r="H2025" i="1" s="1"/>
  <c r="Z2026" i="1"/>
  <c r="A2022" i="1"/>
  <c r="B2021" i="1"/>
  <c r="F2018" i="1"/>
  <c r="I2018" i="1" s="1"/>
  <c r="J1999" i="1"/>
  <c r="AB2026" i="1" l="1"/>
  <c r="H2026" i="1" s="1"/>
  <c r="Z2027" i="1"/>
  <c r="A2023" i="1"/>
  <c r="B2022" i="1"/>
  <c r="F2019" i="1"/>
  <c r="I2019" i="1" s="1"/>
  <c r="J2000" i="1"/>
  <c r="AB2027" i="1" l="1"/>
  <c r="H2027" i="1" s="1"/>
  <c r="Z2028" i="1"/>
  <c r="A2024" i="1"/>
  <c r="B2023" i="1"/>
  <c r="F2020" i="1"/>
  <c r="I2020" i="1" s="1"/>
  <c r="J2001" i="1"/>
  <c r="AB2028" i="1" l="1"/>
  <c r="H2028" i="1" s="1"/>
  <c r="Z2029" i="1"/>
  <c r="A2025" i="1"/>
  <c r="B2024" i="1"/>
  <c r="F2021" i="1"/>
  <c r="I2021" i="1" s="1"/>
  <c r="J2002" i="1"/>
  <c r="AB2029" i="1" l="1"/>
  <c r="H2029" i="1" s="1"/>
  <c r="Z2030" i="1"/>
  <c r="A2026" i="1"/>
  <c r="B2025" i="1"/>
  <c r="F2022" i="1"/>
  <c r="I2022" i="1" s="1"/>
  <c r="J2003" i="1"/>
  <c r="AB2030" i="1" l="1"/>
  <c r="H2030" i="1" s="1"/>
  <c r="Z2031" i="1"/>
  <c r="A2027" i="1"/>
  <c r="B2026" i="1"/>
  <c r="F2023" i="1"/>
  <c r="I2023" i="1" s="1"/>
  <c r="J2004" i="1"/>
  <c r="AB2031" i="1" l="1"/>
  <c r="H2031" i="1" s="1"/>
  <c r="Z2032" i="1"/>
  <c r="A2028" i="1"/>
  <c r="B2027" i="1"/>
  <c r="F2024" i="1"/>
  <c r="I2024" i="1" s="1"/>
  <c r="J2005" i="1"/>
  <c r="AB2032" i="1" l="1"/>
  <c r="H2032" i="1" s="1"/>
  <c r="Z2033" i="1"/>
  <c r="A2029" i="1"/>
  <c r="B2028" i="1"/>
  <c r="F2025" i="1"/>
  <c r="I2025" i="1" s="1"/>
  <c r="J2006" i="1"/>
  <c r="AB2033" i="1" l="1"/>
  <c r="H2033" i="1" s="1"/>
  <c r="Z2034" i="1"/>
  <c r="A2030" i="1"/>
  <c r="B2029" i="1"/>
  <c r="F2026" i="1"/>
  <c r="I2026" i="1" s="1"/>
  <c r="J2007" i="1"/>
  <c r="AB2034" i="1" l="1"/>
  <c r="H2034" i="1" s="1"/>
  <c r="Z2035" i="1"/>
  <c r="A2031" i="1"/>
  <c r="B2030" i="1"/>
  <c r="F2027" i="1"/>
  <c r="I2027" i="1" s="1"/>
  <c r="J2008" i="1"/>
  <c r="AB2035" i="1" l="1"/>
  <c r="H2035" i="1" s="1"/>
  <c r="Z2036" i="1"/>
  <c r="A2032" i="1"/>
  <c r="B2031" i="1"/>
  <c r="F2028" i="1"/>
  <c r="I2028" i="1" s="1"/>
  <c r="J2009" i="1"/>
  <c r="AB2036" i="1" l="1"/>
  <c r="H2036" i="1" s="1"/>
  <c r="Z2037" i="1"/>
  <c r="A2033" i="1"/>
  <c r="B2032" i="1"/>
  <c r="F2029" i="1"/>
  <c r="I2029" i="1" s="1"/>
  <c r="J2010" i="1"/>
  <c r="AB2037" i="1" l="1"/>
  <c r="H2037" i="1" s="1"/>
  <c r="Z2038" i="1"/>
  <c r="A2034" i="1"/>
  <c r="B2033" i="1"/>
  <c r="F2030" i="1"/>
  <c r="I2030" i="1" s="1"/>
  <c r="J2011" i="1"/>
  <c r="AB2038" i="1" l="1"/>
  <c r="H2038" i="1" s="1"/>
  <c r="Z2039" i="1"/>
  <c r="A2035" i="1"/>
  <c r="B2034" i="1"/>
  <c r="F2031" i="1"/>
  <c r="I2031" i="1" s="1"/>
  <c r="J2012" i="1"/>
  <c r="AB2039" i="1" l="1"/>
  <c r="H2039" i="1" s="1"/>
  <c r="Z2040" i="1"/>
  <c r="A2036" i="1"/>
  <c r="B2035" i="1"/>
  <c r="F2032" i="1"/>
  <c r="I2032" i="1" s="1"/>
  <c r="J2013" i="1"/>
  <c r="AB2040" i="1" l="1"/>
  <c r="H2040" i="1" s="1"/>
  <c r="Z2041" i="1"/>
  <c r="A2037" i="1"/>
  <c r="B2036" i="1"/>
  <c r="F2033" i="1"/>
  <c r="I2033" i="1" s="1"/>
  <c r="J2014" i="1"/>
  <c r="AB2041" i="1" l="1"/>
  <c r="H2041" i="1" s="1"/>
  <c r="Z2042" i="1"/>
  <c r="A2038" i="1"/>
  <c r="B2037" i="1"/>
  <c r="F2034" i="1"/>
  <c r="I2034" i="1" s="1"/>
  <c r="J2015" i="1"/>
  <c r="AB2042" i="1" l="1"/>
  <c r="H2042" i="1" s="1"/>
  <c r="Z2043" i="1"/>
  <c r="A2039" i="1"/>
  <c r="B2038" i="1"/>
  <c r="F2035" i="1"/>
  <c r="I2035" i="1" s="1"/>
  <c r="J2016" i="1"/>
  <c r="AB2043" i="1" l="1"/>
  <c r="H2043" i="1" s="1"/>
  <c r="Z2044" i="1"/>
  <c r="A2040" i="1"/>
  <c r="B2039" i="1"/>
  <c r="F2036" i="1"/>
  <c r="I2036" i="1" s="1"/>
  <c r="J2017" i="1"/>
  <c r="AB2044" i="1" l="1"/>
  <c r="H2044" i="1" s="1"/>
  <c r="Z2045" i="1"/>
  <c r="A2041" i="1"/>
  <c r="B2040" i="1"/>
  <c r="F2037" i="1"/>
  <c r="I2037" i="1" s="1"/>
  <c r="J2018" i="1"/>
  <c r="AB2045" i="1" l="1"/>
  <c r="H2045" i="1" s="1"/>
  <c r="Z2046" i="1"/>
  <c r="A2042" i="1"/>
  <c r="B2041" i="1"/>
  <c r="F2038" i="1"/>
  <c r="I2038" i="1" s="1"/>
  <c r="J2019" i="1"/>
  <c r="AB2046" i="1" l="1"/>
  <c r="H2046" i="1" s="1"/>
  <c r="Z2047" i="1"/>
  <c r="A2043" i="1"/>
  <c r="B2042" i="1"/>
  <c r="F2039" i="1"/>
  <c r="I2039" i="1" s="1"/>
  <c r="J2020" i="1"/>
  <c r="AB2047" i="1" l="1"/>
  <c r="H2047" i="1" s="1"/>
  <c r="Z2048" i="1"/>
  <c r="AB2048" i="1" s="1"/>
  <c r="A2044" i="1"/>
  <c r="B2043" i="1"/>
  <c r="F2040" i="1"/>
  <c r="I2040" i="1" s="1"/>
  <c r="J2021" i="1"/>
  <c r="H2048" i="1" l="1"/>
  <c r="Z2049" i="1"/>
  <c r="AB2049" i="1" s="1"/>
  <c r="A2045" i="1"/>
  <c r="B2044" i="1"/>
  <c r="F2041" i="1"/>
  <c r="I2041" i="1" s="1"/>
  <c r="J2022" i="1"/>
  <c r="H2049" i="1" l="1"/>
  <c r="Z2050" i="1"/>
  <c r="AB2050" i="1" s="1"/>
  <c r="A2046" i="1"/>
  <c r="B2045" i="1"/>
  <c r="F2042" i="1"/>
  <c r="I2042" i="1" s="1"/>
  <c r="J2023" i="1"/>
  <c r="H2050" i="1" l="1"/>
  <c r="Z2051" i="1"/>
  <c r="A2047" i="1"/>
  <c r="B2046" i="1"/>
  <c r="F2043" i="1"/>
  <c r="I2043" i="1" s="1"/>
  <c r="J2024" i="1"/>
  <c r="AB2051" i="1" l="1"/>
  <c r="H2051" i="1" s="1"/>
  <c r="Z2052" i="1"/>
  <c r="AB2052" i="1" s="1"/>
  <c r="A2048" i="1"/>
  <c r="B2047" i="1"/>
  <c r="F2044" i="1"/>
  <c r="I2044" i="1" s="1"/>
  <c r="J2025" i="1"/>
  <c r="H2052" i="1" l="1"/>
  <c r="Z2053" i="1"/>
  <c r="AB2053" i="1" s="1"/>
  <c r="A2049" i="1"/>
  <c r="B2048" i="1"/>
  <c r="F2045" i="1"/>
  <c r="I2045" i="1" s="1"/>
  <c r="J2026" i="1"/>
  <c r="H2053" i="1" l="1"/>
  <c r="Z2054" i="1"/>
  <c r="A2050" i="1"/>
  <c r="B2049" i="1"/>
  <c r="F2046" i="1"/>
  <c r="I2046" i="1" s="1"/>
  <c r="J2027" i="1"/>
  <c r="AB2054" i="1" l="1"/>
  <c r="H2054" i="1" s="1"/>
  <c r="Z2055" i="1"/>
  <c r="A2051" i="1"/>
  <c r="B2050" i="1"/>
  <c r="F2047" i="1"/>
  <c r="I2047" i="1" s="1"/>
  <c r="J2028" i="1"/>
  <c r="AB2055" i="1" l="1"/>
  <c r="H2055" i="1" s="1"/>
  <c r="Z2056" i="1"/>
  <c r="A2052" i="1"/>
  <c r="B2051" i="1"/>
  <c r="F2048" i="1"/>
  <c r="I2048" i="1" s="1"/>
  <c r="J2029" i="1"/>
  <c r="AB2056" i="1" l="1"/>
  <c r="H2056" i="1" s="1"/>
  <c r="Z2057" i="1"/>
  <c r="A2053" i="1"/>
  <c r="B2052" i="1"/>
  <c r="F2049" i="1"/>
  <c r="I2049" i="1" s="1"/>
  <c r="J2030" i="1"/>
  <c r="AB2057" i="1" l="1"/>
  <c r="H2057" i="1" s="1"/>
  <c r="Z2058" i="1"/>
  <c r="A2054" i="1"/>
  <c r="B2053" i="1"/>
  <c r="F2050" i="1"/>
  <c r="I2050" i="1" s="1"/>
  <c r="J2031" i="1"/>
  <c r="AB2058" i="1" l="1"/>
  <c r="H2058" i="1" s="1"/>
  <c r="Z2059" i="1"/>
  <c r="A2055" i="1"/>
  <c r="B2054" i="1"/>
  <c r="F2051" i="1"/>
  <c r="I2051" i="1" s="1"/>
  <c r="J2032" i="1"/>
  <c r="AB2059" i="1" l="1"/>
  <c r="H2059" i="1" s="1"/>
  <c r="Z2060" i="1"/>
  <c r="A2056" i="1"/>
  <c r="B2055" i="1"/>
  <c r="F2052" i="1"/>
  <c r="I2052" i="1" s="1"/>
  <c r="J2033" i="1"/>
  <c r="AB2060" i="1" l="1"/>
  <c r="H2060" i="1" s="1"/>
  <c r="Z2061" i="1"/>
  <c r="A2057" i="1"/>
  <c r="B2056" i="1"/>
  <c r="F2053" i="1"/>
  <c r="I2053" i="1" s="1"/>
  <c r="J2034" i="1"/>
  <c r="AB2061" i="1" l="1"/>
  <c r="H2061" i="1" s="1"/>
  <c r="Z2062" i="1"/>
  <c r="A2058" i="1"/>
  <c r="B2057" i="1"/>
  <c r="F2054" i="1"/>
  <c r="I2054" i="1" s="1"/>
  <c r="J2035" i="1"/>
  <c r="AB2062" i="1" l="1"/>
  <c r="H2062" i="1" s="1"/>
  <c r="Z2063" i="1"/>
  <c r="A2059" i="1"/>
  <c r="B2058" i="1"/>
  <c r="F2055" i="1"/>
  <c r="I2055" i="1" s="1"/>
  <c r="J2036" i="1"/>
  <c r="AB2063" i="1" l="1"/>
  <c r="H2063" i="1" s="1"/>
  <c r="Z2064" i="1"/>
  <c r="A2060" i="1"/>
  <c r="B2059" i="1"/>
  <c r="F2056" i="1"/>
  <c r="I2056" i="1" s="1"/>
  <c r="J2037" i="1"/>
  <c r="AB2064" i="1" l="1"/>
  <c r="H2064" i="1" s="1"/>
  <c r="Z2065" i="1"/>
  <c r="A2061" i="1"/>
  <c r="B2060" i="1"/>
  <c r="F2057" i="1"/>
  <c r="I2057" i="1" s="1"/>
  <c r="J2038" i="1"/>
  <c r="AB2065" i="1" l="1"/>
  <c r="H2065" i="1" s="1"/>
  <c r="Z2066" i="1"/>
  <c r="A2062" i="1"/>
  <c r="B2061" i="1"/>
  <c r="F2058" i="1"/>
  <c r="I2058" i="1" s="1"/>
  <c r="J2039" i="1"/>
  <c r="AB2066" i="1" l="1"/>
  <c r="H2066" i="1" s="1"/>
  <c r="Z2067" i="1"/>
  <c r="AB2067" i="1" s="1"/>
  <c r="A2063" i="1"/>
  <c r="B2062" i="1"/>
  <c r="F2059" i="1"/>
  <c r="I2059" i="1" s="1"/>
  <c r="J2040" i="1"/>
  <c r="H2067" i="1" l="1"/>
  <c r="Z2068" i="1"/>
  <c r="A2064" i="1"/>
  <c r="B2063" i="1"/>
  <c r="F2060" i="1"/>
  <c r="I2060" i="1" s="1"/>
  <c r="J2041" i="1"/>
  <c r="AB2068" i="1" l="1"/>
  <c r="H2068" i="1" s="1"/>
  <c r="Z2069" i="1"/>
  <c r="A2065" i="1"/>
  <c r="B2064" i="1"/>
  <c r="F2061" i="1"/>
  <c r="I2061" i="1" s="1"/>
  <c r="J2042" i="1"/>
  <c r="AB2069" i="1" l="1"/>
  <c r="H2069" i="1" s="1"/>
  <c r="Z2070" i="1"/>
  <c r="A2066" i="1"/>
  <c r="B2065" i="1"/>
  <c r="F2062" i="1"/>
  <c r="I2062" i="1" s="1"/>
  <c r="J2043" i="1"/>
  <c r="AB2070" i="1" l="1"/>
  <c r="H2070" i="1" s="1"/>
  <c r="Z2071" i="1"/>
  <c r="A2067" i="1"/>
  <c r="B2066" i="1"/>
  <c r="F2063" i="1"/>
  <c r="I2063" i="1" s="1"/>
  <c r="J2044" i="1"/>
  <c r="AB2071" i="1" l="1"/>
  <c r="H2071" i="1" s="1"/>
  <c r="Z2072" i="1"/>
  <c r="A2068" i="1"/>
  <c r="B2067" i="1"/>
  <c r="F2064" i="1"/>
  <c r="I2064" i="1" s="1"/>
  <c r="J2045" i="1"/>
  <c r="AB2072" i="1" l="1"/>
  <c r="H2072" i="1" s="1"/>
  <c r="Z2073" i="1"/>
  <c r="A2069" i="1"/>
  <c r="B2068" i="1"/>
  <c r="F2065" i="1"/>
  <c r="I2065" i="1" s="1"/>
  <c r="J2046" i="1"/>
  <c r="AB2073" i="1" l="1"/>
  <c r="H2073" i="1" s="1"/>
  <c r="Z2074" i="1"/>
  <c r="A2070" i="1"/>
  <c r="B2069" i="1"/>
  <c r="F2066" i="1"/>
  <c r="I2066" i="1" s="1"/>
  <c r="J2047" i="1"/>
  <c r="AB2074" i="1" l="1"/>
  <c r="H2074" i="1" s="1"/>
  <c r="Z2075" i="1"/>
  <c r="A2071" i="1"/>
  <c r="B2070" i="1"/>
  <c r="F2067" i="1"/>
  <c r="I2067" i="1" s="1"/>
  <c r="J2048" i="1"/>
  <c r="AB2075" i="1" l="1"/>
  <c r="H2075" i="1" s="1"/>
  <c r="Z2076" i="1"/>
  <c r="A2072" i="1"/>
  <c r="B2071" i="1"/>
  <c r="F2068" i="1"/>
  <c r="I2068" i="1" s="1"/>
  <c r="J2049" i="1"/>
  <c r="AB2076" i="1" l="1"/>
  <c r="H2076" i="1" s="1"/>
  <c r="Z2077" i="1"/>
  <c r="A2073" i="1"/>
  <c r="B2072" i="1"/>
  <c r="F2069" i="1"/>
  <c r="I2069" i="1" s="1"/>
  <c r="J2050" i="1"/>
  <c r="AB2077" i="1" l="1"/>
  <c r="H2077" i="1" s="1"/>
  <c r="Z2078" i="1"/>
  <c r="A2074" i="1"/>
  <c r="B2073" i="1"/>
  <c r="F2070" i="1"/>
  <c r="I2070" i="1" s="1"/>
  <c r="J2051" i="1"/>
  <c r="AB2078" i="1" l="1"/>
  <c r="H2078" i="1" s="1"/>
  <c r="Z2079" i="1"/>
  <c r="A2075" i="1"/>
  <c r="B2074" i="1"/>
  <c r="F2071" i="1"/>
  <c r="I2071" i="1" s="1"/>
  <c r="J2052" i="1"/>
  <c r="AB2079" i="1" l="1"/>
  <c r="H2079" i="1" s="1"/>
  <c r="Z2080" i="1"/>
  <c r="A2076" i="1"/>
  <c r="B2075" i="1"/>
  <c r="F2072" i="1"/>
  <c r="I2072" i="1" s="1"/>
  <c r="J2053" i="1"/>
  <c r="AB2080" i="1" l="1"/>
  <c r="H2080" i="1" s="1"/>
  <c r="Z2081" i="1"/>
  <c r="A2077" i="1"/>
  <c r="B2076" i="1"/>
  <c r="F2073" i="1"/>
  <c r="I2073" i="1" s="1"/>
  <c r="J2054" i="1"/>
  <c r="AB2081" i="1" l="1"/>
  <c r="H2081" i="1" s="1"/>
  <c r="Z2082" i="1"/>
  <c r="A2078" i="1"/>
  <c r="B2077" i="1"/>
  <c r="F2074" i="1"/>
  <c r="I2074" i="1" s="1"/>
  <c r="J2055" i="1"/>
  <c r="AB2082" i="1" l="1"/>
  <c r="H2082" i="1" s="1"/>
  <c r="Z2083" i="1"/>
  <c r="A2079" i="1"/>
  <c r="B2078" i="1"/>
  <c r="F2075" i="1"/>
  <c r="I2075" i="1" s="1"/>
  <c r="J2056" i="1"/>
  <c r="AB2083" i="1" l="1"/>
  <c r="H2083" i="1" s="1"/>
  <c r="Z2084" i="1"/>
  <c r="A2080" i="1"/>
  <c r="B2079" i="1"/>
  <c r="F2076" i="1"/>
  <c r="I2076" i="1" s="1"/>
  <c r="J2057" i="1"/>
  <c r="AB2084" i="1" l="1"/>
  <c r="H2084" i="1" s="1"/>
  <c r="Z2085" i="1"/>
  <c r="A2081" i="1"/>
  <c r="B2080" i="1"/>
  <c r="F2077" i="1"/>
  <c r="I2077" i="1" s="1"/>
  <c r="J2058" i="1"/>
  <c r="AB2085" i="1" l="1"/>
  <c r="H2085" i="1" s="1"/>
  <c r="Z2086" i="1"/>
  <c r="A2082" i="1"/>
  <c r="B2081" i="1"/>
  <c r="F2078" i="1"/>
  <c r="I2078" i="1" s="1"/>
  <c r="J2059" i="1"/>
  <c r="AB2086" i="1" l="1"/>
  <c r="H2086" i="1" s="1"/>
  <c r="Z2087" i="1"/>
  <c r="A2083" i="1"/>
  <c r="B2082" i="1"/>
  <c r="F2079" i="1"/>
  <c r="I2079" i="1" s="1"/>
  <c r="J2060" i="1"/>
  <c r="AB2087" i="1" l="1"/>
  <c r="H2087" i="1" s="1"/>
  <c r="Z2088" i="1"/>
  <c r="A2084" i="1"/>
  <c r="B2083" i="1"/>
  <c r="F2080" i="1"/>
  <c r="I2080" i="1" s="1"/>
  <c r="J2061" i="1"/>
  <c r="AB2088" i="1" l="1"/>
  <c r="H2088" i="1" s="1"/>
  <c r="Z2089" i="1"/>
  <c r="A2085" i="1"/>
  <c r="B2084" i="1"/>
  <c r="F2081" i="1"/>
  <c r="I2081" i="1" s="1"/>
  <c r="J2062" i="1"/>
  <c r="AB2089" i="1" l="1"/>
  <c r="H2089" i="1" s="1"/>
  <c r="Z2090" i="1"/>
  <c r="A2086" i="1"/>
  <c r="B2085" i="1"/>
  <c r="F2082" i="1"/>
  <c r="I2082" i="1" s="1"/>
  <c r="J2063" i="1"/>
  <c r="AB2090" i="1" l="1"/>
  <c r="H2090" i="1" s="1"/>
  <c r="Z2091" i="1"/>
  <c r="AB2091" i="1" s="1"/>
  <c r="A2087" i="1"/>
  <c r="B2086" i="1"/>
  <c r="F2083" i="1"/>
  <c r="I2083" i="1" s="1"/>
  <c r="J2064" i="1"/>
  <c r="H2091" i="1" l="1"/>
  <c r="Z2092" i="1"/>
  <c r="A2088" i="1"/>
  <c r="B2087" i="1"/>
  <c r="F2084" i="1"/>
  <c r="I2084" i="1" s="1"/>
  <c r="J2065" i="1"/>
  <c r="AB2092" i="1" l="1"/>
  <c r="H2092" i="1" s="1"/>
  <c r="Z2093" i="1"/>
  <c r="A2089" i="1"/>
  <c r="B2088" i="1"/>
  <c r="F2085" i="1"/>
  <c r="I2085" i="1" s="1"/>
  <c r="J2066" i="1"/>
  <c r="AB2093" i="1" l="1"/>
  <c r="H2093" i="1" s="1"/>
  <c r="Z2094" i="1"/>
  <c r="A2090" i="1"/>
  <c r="B2089" i="1"/>
  <c r="F2086" i="1"/>
  <c r="I2086" i="1" s="1"/>
  <c r="J2067" i="1"/>
  <c r="AB2094" i="1" l="1"/>
  <c r="H2094" i="1" s="1"/>
  <c r="Z2095" i="1"/>
  <c r="A2091" i="1"/>
  <c r="B2090" i="1"/>
  <c r="F2087" i="1"/>
  <c r="I2087" i="1" s="1"/>
  <c r="J2068" i="1"/>
  <c r="AB2095" i="1" l="1"/>
  <c r="H2095" i="1" s="1"/>
  <c r="Z2096" i="1"/>
  <c r="A2092" i="1"/>
  <c r="B2091" i="1"/>
  <c r="F2088" i="1"/>
  <c r="I2088" i="1" s="1"/>
  <c r="J2069" i="1"/>
  <c r="AB2096" i="1" l="1"/>
  <c r="H2096" i="1" s="1"/>
  <c r="Z2097" i="1"/>
  <c r="A2093" i="1"/>
  <c r="B2092" i="1"/>
  <c r="F2089" i="1"/>
  <c r="I2089" i="1" s="1"/>
  <c r="J2070" i="1"/>
  <c r="AB2097" i="1" l="1"/>
  <c r="H2097" i="1" s="1"/>
  <c r="Z2098" i="1"/>
  <c r="A2094" i="1"/>
  <c r="B2093" i="1"/>
  <c r="F2090" i="1"/>
  <c r="I2090" i="1" s="1"/>
  <c r="J2071" i="1"/>
  <c r="AB2098" i="1" l="1"/>
  <c r="H2098" i="1" s="1"/>
  <c r="Z2099" i="1"/>
  <c r="A2095" i="1"/>
  <c r="B2094" i="1"/>
  <c r="F2091" i="1"/>
  <c r="I2091" i="1" s="1"/>
  <c r="J2072" i="1"/>
  <c r="AB2099" i="1" l="1"/>
  <c r="H2099" i="1" s="1"/>
  <c r="Z2100" i="1"/>
  <c r="A2096" i="1"/>
  <c r="B2095" i="1"/>
  <c r="F2092" i="1"/>
  <c r="I2092" i="1" s="1"/>
  <c r="J2073" i="1"/>
  <c r="AB2100" i="1" l="1"/>
  <c r="H2100" i="1" s="1"/>
  <c r="Z2101" i="1"/>
  <c r="A2097" i="1"/>
  <c r="B2096" i="1"/>
  <c r="F2093" i="1"/>
  <c r="I2093" i="1" s="1"/>
  <c r="J2074" i="1"/>
  <c r="AB2101" i="1" l="1"/>
  <c r="H2101" i="1" s="1"/>
  <c r="Z2102" i="1"/>
  <c r="A2098" i="1"/>
  <c r="B2097" i="1"/>
  <c r="F2094" i="1"/>
  <c r="I2094" i="1" s="1"/>
  <c r="J2075" i="1"/>
  <c r="AB2102" i="1" l="1"/>
  <c r="H2102" i="1" s="1"/>
  <c r="Z2103" i="1"/>
  <c r="A2099" i="1"/>
  <c r="B2098" i="1"/>
  <c r="F2095" i="1"/>
  <c r="I2095" i="1" s="1"/>
  <c r="J2076" i="1"/>
  <c r="AB2103" i="1" l="1"/>
  <c r="H2103" i="1" s="1"/>
  <c r="Z2104" i="1"/>
  <c r="A2100" i="1"/>
  <c r="B2099" i="1"/>
  <c r="F2096" i="1"/>
  <c r="I2096" i="1" s="1"/>
  <c r="J2077" i="1"/>
  <c r="AB2104" i="1" l="1"/>
  <c r="H2104" i="1" s="1"/>
  <c r="Z2105" i="1"/>
  <c r="A2101" i="1"/>
  <c r="B2100" i="1"/>
  <c r="F2097" i="1"/>
  <c r="I2097" i="1" s="1"/>
  <c r="J2078" i="1"/>
  <c r="AB2105" i="1" l="1"/>
  <c r="H2105" i="1" s="1"/>
  <c r="Z2106" i="1"/>
  <c r="A2102" i="1"/>
  <c r="B2101" i="1"/>
  <c r="F2098" i="1"/>
  <c r="I2098" i="1" s="1"/>
  <c r="J2079" i="1"/>
  <c r="AB2106" i="1" l="1"/>
  <c r="H2106" i="1" s="1"/>
  <c r="Z2107" i="1"/>
  <c r="A2103" i="1"/>
  <c r="B2102" i="1"/>
  <c r="F2099" i="1"/>
  <c r="I2099" i="1" s="1"/>
  <c r="J2080" i="1"/>
  <c r="AB2107" i="1" l="1"/>
  <c r="H2107" i="1" s="1"/>
  <c r="Z2108" i="1"/>
  <c r="A2104" i="1"/>
  <c r="B2103" i="1"/>
  <c r="F2100" i="1"/>
  <c r="I2100" i="1" s="1"/>
  <c r="J2081" i="1"/>
  <c r="AB2108" i="1" l="1"/>
  <c r="H2108" i="1" s="1"/>
  <c r="Z2109" i="1"/>
  <c r="A2105" i="1"/>
  <c r="B2104" i="1"/>
  <c r="F2101" i="1"/>
  <c r="I2101" i="1" s="1"/>
  <c r="J2082" i="1"/>
  <c r="AB2109" i="1" l="1"/>
  <c r="H2109" i="1" s="1"/>
  <c r="Z2110" i="1"/>
  <c r="A2106" i="1"/>
  <c r="B2105" i="1"/>
  <c r="F2102" i="1"/>
  <c r="I2102" i="1" s="1"/>
  <c r="J2083" i="1"/>
  <c r="AB2110" i="1" l="1"/>
  <c r="H2110" i="1" s="1"/>
  <c r="Z2111" i="1"/>
  <c r="A2107" i="1"/>
  <c r="B2106" i="1"/>
  <c r="F2103" i="1"/>
  <c r="I2103" i="1" s="1"/>
  <c r="J2084" i="1"/>
  <c r="AB2111" i="1" l="1"/>
  <c r="H2111" i="1" s="1"/>
  <c r="Z2112" i="1"/>
  <c r="A2108" i="1"/>
  <c r="B2107" i="1"/>
  <c r="F2104" i="1"/>
  <c r="I2104" i="1" s="1"/>
  <c r="J2085" i="1"/>
  <c r="AB2112" i="1" l="1"/>
  <c r="H2112" i="1" s="1"/>
  <c r="Z2113" i="1"/>
  <c r="A2109" i="1"/>
  <c r="B2108" i="1"/>
  <c r="F2105" i="1"/>
  <c r="I2105" i="1" s="1"/>
  <c r="J2086" i="1"/>
  <c r="AB2113" i="1" l="1"/>
  <c r="H2113" i="1" s="1"/>
  <c r="Z2114" i="1"/>
  <c r="A2110" i="1"/>
  <c r="B2109" i="1"/>
  <c r="F2106" i="1"/>
  <c r="I2106" i="1" s="1"/>
  <c r="J2087" i="1"/>
  <c r="AB2114" i="1" l="1"/>
  <c r="H2114" i="1" s="1"/>
  <c r="Z2115" i="1"/>
  <c r="AB2115" i="1" s="1"/>
  <c r="A2111" i="1"/>
  <c r="B2110" i="1"/>
  <c r="F2107" i="1"/>
  <c r="I2107" i="1" s="1"/>
  <c r="J2088" i="1"/>
  <c r="H2115" i="1" l="1"/>
  <c r="Z2116" i="1"/>
  <c r="A2112" i="1"/>
  <c r="B2111" i="1"/>
  <c r="F2108" i="1"/>
  <c r="I2108" i="1" s="1"/>
  <c r="J2089" i="1"/>
  <c r="AB2116" i="1" l="1"/>
  <c r="H2116" i="1" s="1"/>
  <c r="Z2117" i="1"/>
  <c r="A2113" i="1"/>
  <c r="B2112" i="1"/>
  <c r="F2109" i="1"/>
  <c r="I2109" i="1" s="1"/>
  <c r="J2090" i="1"/>
  <c r="AB2117" i="1" l="1"/>
  <c r="H2117" i="1" s="1"/>
  <c r="Z2118" i="1"/>
  <c r="A2114" i="1"/>
  <c r="B2113" i="1"/>
  <c r="F2110" i="1"/>
  <c r="I2110" i="1" s="1"/>
  <c r="J2091" i="1"/>
  <c r="AB2118" i="1" l="1"/>
  <c r="H2118" i="1" s="1"/>
  <c r="Z2119" i="1"/>
  <c r="A2115" i="1"/>
  <c r="B2114" i="1"/>
  <c r="F2111" i="1"/>
  <c r="I2111" i="1" s="1"/>
  <c r="J2092" i="1"/>
  <c r="AB2119" i="1" l="1"/>
  <c r="H2119" i="1" s="1"/>
  <c r="Z2120" i="1"/>
  <c r="A2116" i="1"/>
  <c r="B2115" i="1"/>
  <c r="F2112" i="1"/>
  <c r="I2112" i="1" s="1"/>
  <c r="J2093" i="1"/>
  <c r="AB2120" i="1" l="1"/>
  <c r="H2120" i="1" s="1"/>
  <c r="Z2121" i="1"/>
  <c r="A2117" i="1"/>
  <c r="B2116" i="1"/>
  <c r="F2113" i="1"/>
  <c r="I2113" i="1" s="1"/>
  <c r="J2094" i="1"/>
  <c r="AB2121" i="1" l="1"/>
  <c r="H2121" i="1" s="1"/>
  <c r="Z2122" i="1"/>
  <c r="A2118" i="1"/>
  <c r="B2117" i="1"/>
  <c r="F2114" i="1"/>
  <c r="I2114" i="1" s="1"/>
  <c r="J2095" i="1"/>
  <c r="AB2122" i="1" l="1"/>
  <c r="H2122" i="1" s="1"/>
  <c r="Z2123" i="1"/>
  <c r="A2119" i="1"/>
  <c r="B2118" i="1"/>
  <c r="F2115" i="1"/>
  <c r="I2115" i="1" s="1"/>
  <c r="J2096" i="1"/>
  <c r="AB2123" i="1" l="1"/>
  <c r="H2123" i="1" s="1"/>
  <c r="Z2124" i="1"/>
  <c r="A2120" i="1"/>
  <c r="B2119" i="1"/>
  <c r="F2116" i="1"/>
  <c r="I2116" i="1" s="1"/>
  <c r="J2097" i="1"/>
  <c r="AB2124" i="1" l="1"/>
  <c r="H2124" i="1" s="1"/>
  <c r="Z2125" i="1"/>
  <c r="A2121" i="1"/>
  <c r="B2120" i="1"/>
  <c r="F2117" i="1"/>
  <c r="I2117" i="1" s="1"/>
  <c r="J2098" i="1"/>
  <c r="AB2125" i="1" l="1"/>
  <c r="H2125" i="1" s="1"/>
  <c r="Z2126" i="1"/>
  <c r="A2122" i="1"/>
  <c r="B2121" i="1"/>
  <c r="F2118" i="1"/>
  <c r="I2118" i="1" s="1"/>
  <c r="J2099" i="1"/>
  <c r="AB2126" i="1" l="1"/>
  <c r="H2126" i="1" s="1"/>
  <c r="Z2127" i="1"/>
  <c r="A2123" i="1"/>
  <c r="B2122" i="1"/>
  <c r="F2119" i="1"/>
  <c r="I2119" i="1" s="1"/>
  <c r="J2100" i="1"/>
  <c r="AB2127" i="1" l="1"/>
  <c r="H2127" i="1" s="1"/>
  <c r="Z2128" i="1"/>
  <c r="A2124" i="1"/>
  <c r="B2123" i="1"/>
  <c r="F2120" i="1"/>
  <c r="I2120" i="1" s="1"/>
  <c r="J2101" i="1"/>
  <c r="AB2128" i="1" l="1"/>
  <c r="H2128" i="1" s="1"/>
  <c r="Z2129" i="1"/>
  <c r="A2125" i="1"/>
  <c r="B2124" i="1"/>
  <c r="F2121" i="1"/>
  <c r="I2121" i="1" s="1"/>
  <c r="J2102" i="1"/>
  <c r="AB2129" i="1" l="1"/>
  <c r="H2129" i="1" s="1"/>
  <c r="Z2130" i="1"/>
  <c r="A2126" i="1"/>
  <c r="B2125" i="1"/>
  <c r="F2122" i="1"/>
  <c r="I2122" i="1" s="1"/>
  <c r="J2103" i="1"/>
  <c r="AB2130" i="1" l="1"/>
  <c r="H2130" i="1" s="1"/>
  <c r="Z2131" i="1"/>
  <c r="A2127" i="1"/>
  <c r="B2126" i="1"/>
  <c r="F2123" i="1"/>
  <c r="I2123" i="1" s="1"/>
  <c r="J2104" i="1"/>
  <c r="AB2131" i="1" l="1"/>
  <c r="H2131" i="1" s="1"/>
  <c r="Z2132" i="1"/>
  <c r="A2128" i="1"/>
  <c r="B2127" i="1"/>
  <c r="F2124" i="1"/>
  <c r="I2124" i="1" s="1"/>
  <c r="J2105" i="1"/>
  <c r="AB2132" i="1" l="1"/>
  <c r="H2132" i="1" s="1"/>
  <c r="Z2133" i="1"/>
  <c r="A2129" i="1"/>
  <c r="B2128" i="1"/>
  <c r="F2125" i="1"/>
  <c r="I2125" i="1" s="1"/>
  <c r="J2106" i="1"/>
  <c r="AB2133" i="1" l="1"/>
  <c r="H2133" i="1" s="1"/>
  <c r="Z2134" i="1"/>
  <c r="A2130" i="1"/>
  <c r="B2129" i="1"/>
  <c r="F2126" i="1"/>
  <c r="I2126" i="1" s="1"/>
  <c r="J2107" i="1"/>
  <c r="AB2134" i="1" l="1"/>
  <c r="H2134" i="1" s="1"/>
  <c r="Z2135" i="1"/>
  <c r="A2131" i="1"/>
  <c r="B2130" i="1"/>
  <c r="F2127" i="1"/>
  <c r="I2127" i="1" s="1"/>
  <c r="J2108" i="1"/>
  <c r="AB2135" i="1" l="1"/>
  <c r="H2135" i="1" s="1"/>
  <c r="Z2136" i="1"/>
  <c r="A2132" i="1"/>
  <c r="B2131" i="1"/>
  <c r="F2128" i="1"/>
  <c r="I2128" i="1" s="1"/>
  <c r="J2109" i="1"/>
  <c r="AB2136" i="1" l="1"/>
  <c r="H2136" i="1" s="1"/>
  <c r="Z2137" i="1"/>
  <c r="A2133" i="1"/>
  <c r="B2132" i="1"/>
  <c r="F2129" i="1"/>
  <c r="I2129" i="1" s="1"/>
  <c r="J2110" i="1"/>
  <c r="AB2137" i="1" l="1"/>
  <c r="H2137" i="1" s="1"/>
  <c r="Z2138" i="1"/>
  <c r="A2134" i="1"/>
  <c r="B2133" i="1"/>
  <c r="F2130" i="1"/>
  <c r="I2130" i="1" s="1"/>
  <c r="J2111" i="1"/>
  <c r="AB2138" i="1" l="1"/>
  <c r="H2138" i="1" s="1"/>
  <c r="Z2139" i="1"/>
  <c r="A2135" i="1"/>
  <c r="B2134" i="1"/>
  <c r="F2131" i="1"/>
  <c r="I2131" i="1" s="1"/>
  <c r="J2112" i="1"/>
  <c r="AB2139" i="1" l="1"/>
  <c r="H2139" i="1" s="1"/>
  <c r="Z2140" i="1"/>
  <c r="A2136" i="1"/>
  <c r="B2135" i="1"/>
  <c r="F2132" i="1"/>
  <c r="I2132" i="1" s="1"/>
  <c r="J2113" i="1"/>
  <c r="AB2140" i="1" l="1"/>
  <c r="H2140" i="1" s="1"/>
  <c r="Z2141" i="1"/>
  <c r="A2137" i="1"/>
  <c r="B2136" i="1"/>
  <c r="F2133" i="1"/>
  <c r="I2133" i="1" s="1"/>
  <c r="J2114" i="1"/>
  <c r="AB2141" i="1" l="1"/>
  <c r="H2141" i="1" s="1"/>
  <c r="Z2142" i="1"/>
  <c r="A2138" i="1"/>
  <c r="B2137" i="1"/>
  <c r="F2134" i="1"/>
  <c r="I2134" i="1" s="1"/>
  <c r="J2115" i="1"/>
  <c r="AB2142" i="1" l="1"/>
  <c r="H2142" i="1" s="1"/>
  <c r="Z2143" i="1"/>
  <c r="A2139" i="1"/>
  <c r="B2138" i="1"/>
  <c r="F2135" i="1"/>
  <c r="I2135" i="1" s="1"/>
  <c r="J2116" i="1"/>
  <c r="AB2143" i="1" l="1"/>
  <c r="H2143" i="1" s="1"/>
  <c r="Z2144" i="1"/>
  <c r="A2140" i="1"/>
  <c r="B2139" i="1"/>
  <c r="F2136" i="1"/>
  <c r="I2136" i="1" s="1"/>
  <c r="J2117" i="1"/>
  <c r="AB2144" i="1" l="1"/>
  <c r="H2144" i="1" s="1"/>
  <c r="Z2145" i="1"/>
  <c r="A2141" i="1"/>
  <c r="B2140" i="1"/>
  <c r="F2137" i="1"/>
  <c r="I2137" i="1" s="1"/>
  <c r="J2118" i="1"/>
  <c r="AB2145" i="1" l="1"/>
  <c r="H2145" i="1" s="1"/>
  <c r="Z2146" i="1"/>
  <c r="A2142" i="1"/>
  <c r="B2141" i="1"/>
  <c r="F2138" i="1"/>
  <c r="I2138" i="1" s="1"/>
  <c r="J2119" i="1"/>
  <c r="AB2146" i="1" l="1"/>
  <c r="H2146" i="1" s="1"/>
  <c r="Z2147" i="1"/>
  <c r="AB2147" i="1" s="1"/>
  <c r="A2143" i="1"/>
  <c r="B2142" i="1"/>
  <c r="F2139" i="1"/>
  <c r="I2139" i="1" s="1"/>
  <c r="J2120" i="1"/>
  <c r="H2147" i="1" l="1"/>
  <c r="Z2148" i="1"/>
  <c r="A2144" i="1"/>
  <c r="B2143" i="1"/>
  <c r="F2140" i="1"/>
  <c r="I2140" i="1" s="1"/>
  <c r="J2121" i="1"/>
  <c r="AB2148" i="1" l="1"/>
  <c r="H2148" i="1" s="1"/>
  <c r="Z2149" i="1"/>
  <c r="AB2149" i="1" s="1"/>
  <c r="A2145" i="1"/>
  <c r="B2144" i="1"/>
  <c r="F2141" i="1"/>
  <c r="I2141" i="1" s="1"/>
  <c r="J2122" i="1"/>
  <c r="H2149" i="1" l="1"/>
  <c r="Z2150" i="1"/>
  <c r="A2146" i="1"/>
  <c r="B2145" i="1"/>
  <c r="F2142" i="1"/>
  <c r="I2142" i="1" s="1"/>
  <c r="J2123" i="1"/>
  <c r="AB2150" i="1" l="1"/>
  <c r="H2150" i="1" s="1"/>
  <c r="Z2151" i="1"/>
  <c r="A2147" i="1"/>
  <c r="B2146" i="1"/>
  <c r="F2143" i="1"/>
  <c r="I2143" i="1" s="1"/>
  <c r="J2124" i="1"/>
  <c r="AB2151" i="1" l="1"/>
  <c r="H2151" i="1" s="1"/>
  <c r="Z2152" i="1"/>
  <c r="A2148" i="1"/>
  <c r="B2147" i="1"/>
  <c r="F2144" i="1"/>
  <c r="I2144" i="1" s="1"/>
  <c r="J2125" i="1"/>
  <c r="AB2152" i="1" l="1"/>
  <c r="H2152" i="1" s="1"/>
  <c r="Z2153" i="1"/>
  <c r="A2149" i="1"/>
  <c r="B2148" i="1"/>
  <c r="F2145" i="1"/>
  <c r="I2145" i="1" s="1"/>
  <c r="J2126" i="1"/>
  <c r="AB2153" i="1" l="1"/>
  <c r="H2153" i="1" s="1"/>
  <c r="Z2154" i="1"/>
  <c r="A2150" i="1"/>
  <c r="B2149" i="1"/>
  <c r="F2146" i="1"/>
  <c r="I2146" i="1" s="1"/>
  <c r="J2127" i="1"/>
  <c r="AB2154" i="1" l="1"/>
  <c r="H2154" i="1" s="1"/>
  <c r="Z2155" i="1"/>
  <c r="A2151" i="1"/>
  <c r="B2150" i="1"/>
  <c r="F2147" i="1"/>
  <c r="I2147" i="1" s="1"/>
  <c r="J2128" i="1"/>
  <c r="AB2155" i="1" l="1"/>
  <c r="H2155" i="1" s="1"/>
  <c r="Z2156" i="1"/>
  <c r="A2152" i="1"/>
  <c r="B2151" i="1"/>
  <c r="F2148" i="1"/>
  <c r="I2148" i="1" s="1"/>
  <c r="J2129" i="1"/>
  <c r="AB2156" i="1" l="1"/>
  <c r="H2156" i="1" s="1"/>
  <c r="Z2157" i="1"/>
  <c r="A2153" i="1"/>
  <c r="B2152" i="1"/>
  <c r="F2149" i="1"/>
  <c r="I2149" i="1" s="1"/>
  <c r="J2130" i="1"/>
  <c r="AB2157" i="1" l="1"/>
  <c r="H2157" i="1" s="1"/>
  <c r="Z2158" i="1"/>
  <c r="A2154" i="1"/>
  <c r="B2153" i="1"/>
  <c r="F2150" i="1"/>
  <c r="I2150" i="1" s="1"/>
  <c r="J2131" i="1"/>
  <c r="AB2158" i="1" l="1"/>
  <c r="H2158" i="1" s="1"/>
  <c r="Z2159" i="1"/>
  <c r="A2155" i="1"/>
  <c r="B2154" i="1"/>
  <c r="F2151" i="1"/>
  <c r="I2151" i="1" s="1"/>
  <c r="J2132" i="1"/>
  <c r="AB2159" i="1" l="1"/>
  <c r="H2159" i="1" s="1"/>
  <c r="Z2160" i="1"/>
  <c r="A2156" i="1"/>
  <c r="B2155" i="1"/>
  <c r="F2152" i="1"/>
  <c r="I2152" i="1" s="1"/>
  <c r="J2133" i="1"/>
  <c r="AB2160" i="1" l="1"/>
  <c r="H2160" i="1" s="1"/>
  <c r="Z2161" i="1"/>
  <c r="A2157" i="1"/>
  <c r="B2156" i="1"/>
  <c r="F2153" i="1"/>
  <c r="I2153" i="1" s="1"/>
  <c r="J2134" i="1"/>
  <c r="AB2161" i="1" l="1"/>
  <c r="H2161" i="1" s="1"/>
  <c r="Z2162" i="1"/>
  <c r="A2158" i="1"/>
  <c r="B2157" i="1"/>
  <c r="F2154" i="1"/>
  <c r="I2154" i="1" s="1"/>
  <c r="J2135" i="1"/>
  <c r="AB2162" i="1" l="1"/>
  <c r="H2162" i="1" s="1"/>
  <c r="Z2163" i="1"/>
  <c r="A2159" i="1"/>
  <c r="B2158" i="1"/>
  <c r="F2155" i="1"/>
  <c r="I2155" i="1" s="1"/>
  <c r="J2136" i="1"/>
  <c r="AB2163" i="1" l="1"/>
  <c r="H2163" i="1" s="1"/>
  <c r="Z2164" i="1"/>
  <c r="A2160" i="1"/>
  <c r="B2159" i="1"/>
  <c r="F2156" i="1"/>
  <c r="I2156" i="1" s="1"/>
  <c r="J2137" i="1"/>
  <c r="AB2164" i="1" l="1"/>
  <c r="H2164" i="1" s="1"/>
  <c r="Z2165" i="1"/>
  <c r="A2161" i="1"/>
  <c r="B2160" i="1"/>
  <c r="F2157" i="1"/>
  <c r="I2157" i="1" s="1"/>
  <c r="J2138" i="1"/>
  <c r="AB2165" i="1" l="1"/>
  <c r="H2165" i="1" s="1"/>
  <c r="Z2166" i="1"/>
  <c r="A2162" i="1"/>
  <c r="B2161" i="1"/>
  <c r="F2158" i="1"/>
  <c r="I2158" i="1" s="1"/>
  <c r="J2139" i="1"/>
  <c r="AB2166" i="1" l="1"/>
  <c r="H2166" i="1" s="1"/>
  <c r="Z2167" i="1"/>
  <c r="A2163" i="1"/>
  <c r="B2162" i="1"/>
  <c r="F2159" i="1"/>
  <c r="I2159" i="1" s="1"/>
  <c r="J2140" i="1"/>
  <c r="AB2167" i="1" l="1"/>
  <c r="H2167" i="1" s="1"/>
  <c r="Z2168" i="1"/>
  <c r="A2164" i="1"/>
  <c r="B2163" i="1"/>
  <c r="F2160" i="1"/>
  <c r="I2160" i="1" s="1"/>
  <c r="J2141" i="1"/>
  <c r="AB2168" i="1" l="1"/>
  <c r="H2168" i="1" s="1"/>
  <c r="Z2169" i="1"/>
  <c r="A2165" i="1"/>
  <c r="B2164" i="1"/>
  <c r="F2161" i="1"/>
  <c r="I2161" i="1" s="1"/>
  <c r="J2142" i="1"/>
  <c r="AB2169" i="1" l="1"/>
  <c r="H2169" i="1" s="1"/>
  <c r="Z2170" i="1"/>
  <c r="A2166" i="1"/>
  <c r="B2165" i="1"/>
  <c r="F2162" i="1"/>
  <c r="I2162" i="1" s="1"/>
  <c r="J2143" i="1"/>
  <c r="AB2170" i="1" l="1"/>
  <c r="H2170" i="1" s="1"/>
  <c r="Z2171" i="1"/>
  <c r="A2167" i="1"/>
  <c r="B2166" i="1"/>
  <c r="F2163" i="1"/>
  <c r="I2163" i="1" s="1"/>
  <c r="J2144" i="1"/>
  <c r="AB2171" i="1" l="1"/>
  <c r="H2171" i="1" s="1"/>
  <c r="Z2172" i="1"/>
  <c r="A2168" i="1"/>
  <c r="B2167" i="1"/>
  <c r="F2164" i="1"/>
  <c r="I2164" i="1" s="1"/>
  <c r="J2145" i="1"/>
  <c r="AB2172" i="1" l="1"/>
  <c r="H2172" i="1" s="1"/>
  <c r="Z2173" i="1"/>
  <c r="A2169" i="1"/>
  <c r="B2168" i="1"/>
  <c r="F2165" i="1"/>
  <c r="I2165" i="1" s="1"/>
  <c r="J2146" i="1"/>
  <c r="AB2173" i="1" l="1"/>
  <c r="H2173" i="1" s="1"/>
  <c r="Z2174" i="1"/>
  <c r="A2170" i="1"/>
  <c r="B2169" i="1"/>
  <c r="F2166" i="1"/>
  <c r="I2166" i="1" s="1"/>
  <c r="J2147" i="1"/>
  <c r="AB2174" i="1" l="1"/>
  <c r="H2174" i="1" s="1"/>
  <c r="Z2175" i="1"/>
  <c r="A2171" i="1"/>
  <c r="B2170" i="1"/>
  <c r="F2167" i="1"/>
  <c r="I2167" i="1" s="1"/>
  <c r="J2148" i="1"/>
  <c r="AB2175" i="1" l="1"/>
  <c r="H2175" i="1" s="1"/>
  <c r="Z2176" i="1"/>
  <c r="A2172" i="1"/>
  <c r="B2171" i="1"/>
  <c r="F2168" i="1"/>
  <c r="I2168" i="1" s="1"/>
  <c r="J2149" i="1"/>
  <c r="AB2176" i="1" l="1"/>
  <c r="H2176" i="1" s="1"/>
  <c r="Z2177" i="1"/>
  <c r="A2173" i="1"/>
  <c r="B2172" i="1"/>
  <c r="F2169" i="1"/>
  <c r="I2169" i="1" s="1"/>
  <c r="J2150" i="1"/>
  <c r="AB2177" i="1" l="1"/>
  <c r="H2177" i="1" s="1"/>
  <c r="Z2178" i="1"/>
  <c r="A2174" i="1"/>
  <c r="B2173" i="1"/>
  <c r="F2170" i="1"/>
  <c r="I2170" i="1" s="1"/>
  <c r="J2151" i="1"/>
  <c r="AB2178" i="1" l="1"/>
  <c r="H2178" i="1" s="1"/>
  <c r="Z2179" i="1"/>
  <c r="A2175" i="1"/>
  <c r="B2174" i="1"/>
  <c r="F2171" i="1"/>
  <c r="I2171" i="1" s="1"/>
  <c r="J2152" i="1"/>
  <c r="AB2179" i="1" l="1"/>
  <c r="H2179" i="1" s="1"/>
  <c r="Z2180" i="1"/>
  <c r="A2176" i="1"/>
  <c r="B2175" i="1"/>
  <c r="F2172" i="1"/>
  <c r="I2172" i="1" s="1"/>
  <c r="J2153" i="1"/>
  <c r="AB2180" i="1" l="1"/>
  <c r="H2180" i="1" s="1"/>
  <c r="Z2181" i="1"/>
  <c r="A2177" i="1"/>
  <c r="B2176" i="1"/>
  <c r="F2173" i="1"/>
  <c r="I2173" i="1" s="1"/>
  <c r="J2154" i="1"/>
  <c r="AB2181" i="1" l="1"/>
  <c r="H2181" i="1" s="1"/>
  <c r="Z2182" i="1"/>
  <c r="A2178" i="1"/>
  <c r="B2177" i="1"/>
  <c r="F2174" i="1"/>
  <c r="I2174" i="1" s="1"/>
  <c r="J2155" i="1"/>
  <c r="AB2182" i="1" l="1"/>
  <c r="H2182" i="1" s="1"/>
  <c r="Z2183" i="1"/>
  <c r="A2179" i="1"/>
  <c r="B2178" i="1"/>
  <c r="F2175" i="1"/>
  <c r="I2175" i="1" s="1"/>
  <c r="J2156" i="1"/>
  <c r="AB2183" i="1" l="1"/>
  <c r="H2183" i="1" s="1"/>
  <c r="Z2184" i="1"/>
  <c r="A2180" i="1"/>
  <c r="B2179" i="1"/>
  <c r="F2176" i="1"/>
  <c r="I2176" i="1" s="1"/>
  <c r="J2157" i="1"/>
  <c r="AB2184" i="1" l="1"/>
  <c r="H2184" i="1" s="1"/>
  <c r="Z2185" i="1"/>
  <c r="A2181" i="1"/>
  <c r="B2180" i="1"/>
  <c r="F2177" i="1"/>
  <c r="I2177" i="1" s="1"/>
  <c r="J2158" i="1"/>
  <c r="AB2185" i="1" l="1"/>
  <c r="H2185" i="1" s="1"/>
  <c r="Z2186" i="1"/>
  <c r="A2182" i="1"/>
  <c r="B2181" i="1"/>
  <c r="F2178" i="1"/>
  <c r="I2178" i="1" s="1"/>
  <c r="J2159" i="1"/>
  <c r="AB2186" i="1" l="1"/>
  <c r="H2186" i="1" s="1"/>
  <c r="Z2187" i="1"/>
  <c r="A2183" i="1"/>
  <c r="B2182" i="1"/>
  <c r="F2179" i="1"/>
  <c r="I2179" i="1" s="1"/>
  <c r="J2160" i="1"/>
  <c r="AB2187" i="1" l="1"/>
  <c r="H2187" i="1" s="1"/>
  <c r="Z2188" i="1"/>
  <c r="A2184" i="1"/>
  <c r="B2183" i="1"/>
  <c r="F2180" i="1"/>
  <c r="I2180" i="1" s="1"/>
  <c r="J2161" i="1"/>
  <c r="AB2188" i="1" l="1"/>
  <c r="H2188" i="1" s="1"/>
  <c r="Z2189" i="1"/>
  <c r="A2185" i="1"/>
  <c r="B2184" i="1"/>
  <c r="F2181" i="1"/>
  <c r="I2181" i="1" s="1"/>
  <c r="J2162" i="1"/>
  <c r="AB2189" i="1" l="1"/>
  <c r="H2189" i="1" s="1"/>
  <c r="Z2190" i="1"/>
  <c r="A2186" i="1"/>
  <c r="B2185" i="1"/>
  <c r="F2182" i="1"/>
  <c r="I2182" i="1" s="1"/>
  <c r="J2163" i="1"/>
  <c r="AB2190" i="1" l="1"/>
  <c r="H2190" i="1" s="1"/>
  <c r="Z2191" i="1"/>
  <c r="A2187" i="1"/>
  <c r="B2186" i="1"/>
  <c r="F2183" i="1"/>
  <c r="I2183" i="1" s="1"/>
  <c r="J2164" i="1"/>
  <c r="AB2191" i="1" l="1"/>
  <c r="H2191" i="1" s="1"/>
  <c r="Z2192" i="1"/>
  <c r="A2188" i="1"/>
  <c r="B2187" i="1"/>
  <c r="F2184" i="1"/>
  <c r="I2184" i="1" s="1"/>
  <c r="J2165" i="1"/>
  <c r="AB2192" i="1" l="1"/>
  <c r="H2192" i="1" s="1"/>
  <c r="Z2193" i="1"/>
  <c r="A2189" i="1"/>
  <c r="B2188" i="1"/>
  <c r="F2185" i="1"/>
  <c r="I2185" i="1" s="1"/>
  <c r="J2166" i="1"/>
  <c r="AB2193" i="1" l="1"/>
  <c r="H2193" i="1" s="1"/>
  <c r="Z2194" i="1"/>
  <c r="A2190" i="1"/>
  <c r="B2189" i="1"/>
  <c r="F2186" i="1"/>
  <c r="I2186" i="1" s="1"/>
  <c r="J2167" i="1"/>
  <c r="AB2194" i="1" l="1"/>
  <c r="H2194" i="1" s="1"/>
  <c r="Z2195" i="1"/>
  <c r="A2191" i="1"/>
  <c r="B2190" i="1"/>
  <c r="F2187" i="1"/>
  <c r="I2187" i="1" s="1"/>
  <c r="J2168" i="1"/>
  <c r="AB2195" i="1" l="1"/>
  <c r="H2195" i="1" s="1"/>
  <c r="Z2196" i="1"/>
  <c r="A2192" i="1"/>
  <c r="B2191" i="1"/>
  <c r="F2188" i="1"/>
  <c r="I2188" i="1" s="1"/>
  <c r="J2169" i="1"/>
  <c r="AB2196" i="1" l="1"/>
  <c r="H2196" i="1" s="1"/>
  <c r="Z2197" i="1"/>
  <c r="A2193" i="1"/>
  <c r="B2192" i="1"/>
  <c r="F2189" i="1"/>
  <c r="I2189" i="1" s="1"/>
  <c r="J2170" i="1"/>
  <c r="AB2197" i="1" l="1"/>
  <c r="H2197" i="1" s="1"/>
  <c r="Z2198" i="1"/>
  <c r="A2194" i="1"/>
  <c r="B2193" i="1"/>
  <c r="F2190" i="1"/>
  <c r="I2190" i="1" s="1"/>
  <c r="J2171" i="1"/>
  <c r="AB2198" i="1" l="1"/>
  <c r="H2198" i="1" s="1"/>
  <c r="Z2199" i="1"/>
  <c r="A2195" i="1"/>
  <c r="B2194" i="1"/>
  <c r="F2191" i="1"/>
  <c r="I2191" i="1" s="1"/>
  <c r="J2172" i="1"/>
  <c r="AB2199" i="1" l="1"/>
  <c r="H2199" i="1" s="1"/>
  <c r="Z2200" i="1"/>
  <c r="A2196" i="1"/>
  <c r="B2195" i="1"/>
  <c r="F2192" i="1"/>
  <c r="I2192" i="1" s="1"/>
  <c r="J2173" i="1"/>
  <c r="AB2200" i="1" l="1"/>
  <c r="H2200" i="1" s="1"/>
  <c r="Z2201" i="1"/>
  <c r="A2197" i="1"/>
  <c r="B2196" i="1"/>
  <c r="F2193" i="1"/>
  <c r="I2193" i="1" s="1"/>
  <c r="J2174" i="1"/>
  <c r="AB2201" i="1" l="1"/>
  <c r="H2201" i="1" s="1"/>
  <c r="Z2202" i="1"/>
  <c r="A2198" i="1"/>
  <c r="B2197" i="1"/>
  <c r="F2194" i="1"/>
  <c r="I2194" i="1" s="1"/>
  <c r="J2175" i="1"/>
  <c r="AB2202" i="1" l="1"/>
  <c r="H2202" i="1" s="1"/>
  <c r="Z2203" i="1"/>
  <c r="A2199" i="1"/>
  <c r="B2198" i="1"/>
  <c r="F2195" i="1"/>
  <c r="I2195" i="1" s="1"/>
  <c r="J2176" i="1"/>
  <c r="AB2203" i="1" l="1"/>
  <c r="H2203" i="1" s="1"/>
  <c r="Z2204" i="1"/>
  <c r="A2200" i="1"/>
  <c r="B2199" i="1"/>
  <c r="F2196" i="1"/>
  <c r="I2196" i="1" s="1"/>
  <c r="J2177" i="1"/>
  <c r="AB2204" i="1" l="1"/>
  <c r="H2204" i="1" s="1"/>
  <c r="Z2205" i="1"/>
  <c r="A2201" i="1"/>
  <c r="B2200" i="1"/>
  <c r="F2197" i="1"/>
  <c r="I2197" i="1" s="1"/>
  <c r="J2178" i="1"/>
  <c r="AB2205" i="1" l="1"/>
  <c r="H2205" i="1" s="1"/>
  <c r="Z2206" i="1"/>
  <c r="A2202" i="1"/>
  <c r="B2201" i="1"/>
  <c r="F2198" i="1"/>
  <c r="I2198" i="1" s="1"/>
  <c r="J2179" i="1"/>
  <c r="AB2206" i="1" l="1"/>
  <c r="H2206" i="1" s="1"/>
  <c r="Z2207" i="1"/>
  <c r="A2203" i="1"/>
  <c r="B2202" i="1"/>
  <c r="F2199" i="1"/>
  <c r="I2199" i="1" s="1"/>
  <c r="J2180" i="1"/>
  <c r="AB2207" i="1" l="1"/>
  <c r="H2207" i="1" s="1"/>
  <c r="Z2208" i="1"/>
  <c r="A2204" i="1"/>
  <c r="B2203" i="1"/>
  <c r="F2200" i="1"/>
  <c r="I2200" i="1" s="1"/>
  <c r="J2181" i="1"/>
  <c r="AB2208" i="1" l="1"/>
  <c r="H2208" i="1" s="1"/>
  <c r="Z2209" i="1"/>
  <c r="A2205" i="1"/>
  <c r="B2204" i="1"/>
  <c r="F2201" i="1"/>
  <c r="I2201" i="1" s="1"/>
  <c r="J2182" i="1"/>
  <c r="AB2209" i="1" l="1"/>
  <c r="H2209" i="1" s="1"/>
  <c r="Z2210" i="1"/>
  <c r="A2206" i="1"/>
  <c r="B2205" i="1"/>
  <c r="F2202" i="1"/>
  <c r="I2202" i="1" s="1"/>
  <c r="J2183" i="1"/>
  <c r="AB2210" i="1" l="1"/>
  <c r="H2210" i="1" s="1"/>
  <c r="Z2211" i="1"/>
  <c r="A2207" i="1"/>
  <c r="B2206" i="1"/>
  <c r="F2203" i="1"/>
  <c r="I2203" i="1" s="1"/>
  <c r="J2184" i="1"/>
  <c r="AB2211" i="1" l="1"/>
  <c r="H2211" i="1" s="1"/>
  <c r="Z2212" i="1"/>
  <c r="A2208" i="1"/>
  <c r="B2207" i="1"/>
  <c r="F2204" i="1"/>
  <c r="I2204" i="1" s="1"/>
  <c r="J2185" i="1"/>
  <c r="AB2212" i="1" l="1"/>
  <c r="H2212" i="1" s="1"/>
  <c r="Z2213" i="1"/>
  <c r="A2209" i="1"/>
  <c r="B2208" i="1"/>
  <c r="F2205" i="1"/>
  <c r="I2205" i="1" s="1"/>
  <c r="J2186" i="1"/>
  <c r="AB2213" i="1" l="1"/>
  <c r="H2213" i="1" s="1"/>
  <c r="Z2214" i="1"/>
  <c r="A2210" i="1"/>
  <c r="B2209" i="1"/>
  <c r="F2206" i="1"/>
  <c r="I2206" i="1" s="1"/>
  <c r="J2187" i="1"/>
  <c r="AB2214" i="1" l="1"/>
  <c r="H2214" i="1" s="1"/>
  <c r="Z2215" i="1"/>
  <c r="A2211" i="1"/>
  <c r="B2210" i="1"/>
  <c r="F2207" i="1"/>
  <c r="I2207" i="1" s="1"/>
  <c r="J2188" i="1"/>
  <c r="AB2215" i="1" l="1"/>
  <c r="H2215" i="1" s="1"/>
  <c r="Z2216" i="1"/>
  <c r="A2212" i="1"/>
  <c r="B2211" i="1"/>
  <c r="F2208" i="1"/>
  <c r="I2208" i="1" s="1"/>
  <c r="J2189" i="1"/>
  <c r="AB2216" i="1" l="1"/>
  <c r="H2216" i="1" s="1"/>
  <c r="Z2217" i="1"/>
  <c r="A2213" i="1"/>
  <c r="B2212" i="1"/>
  <c r="F2209" i="1"/>
  <c r="I2209" i="1" s="1"/>
  <c r="J2190" i="1"/>
  <c r="AB2217" i="1" l="1"/>
  <c r="H2217" i="1" s="1"/>
  <c r="Z2218" i="1"/>
  <c r="A2214" i="1"/>
  <c r="B2213" i="1"/>
  <c r="F2210" i="1"/>
  <c r="I2210" i="1" s="1"/>
  <c r="J2191" i="1"/>
  <c r="AB2218" i="1" l="1"/>
  <c r="H2218" i="1" s="1"/>
  <c r="Z2219" i="1"/>
  <c r="A2215" i="1"/>
  <c r="B2214" i="1"/>
  <c r="F2211" i="1"/>
  <c r="I2211" i="1" s="1"/>
  <c r="J2192" i="1"/>
  <c r="AB2219" i="1" l="1"/>
  <c r="H2219" i="1" s="1"/>
  <c r="Z2220" i="1"/>
  <c r="A2216" i="1"/>
  <c r="B2215" i="1"/>
  <c r="F2212" i="1"/>
  <c r="I2212" i="1" s="1"/>
  <c r="J2193" i="1"/>
  <c r="AB2220" i="1" l="1"/>
  <c r="H2220" i="1" s="1"/>
  <c r="Z2221" i="1"/>
  <c r="A2217" i="1"/>
  <c r="B2216" i="1"/>
  <c r="F2213" i="1"/>
  <c r="I2213" i="1" s="1"/>
  <c r="J2194" i="1"/>
  <c r="AB2221" i="1" l="1"/>
  <c r="H2221" i="1" s="1"/>
  <c r="Z2222" i="1"/>
  <c r="A2218" i="1"/>
  <c r="B2217" i="1"/>
  <c r="F2214" i="1"/>
  <c r="I2214" i="1" s="1"/>
  <c r="J2195" i="1"/>
  <c r="AB2222" i="1" l="1"/>
  <c r="H2222" i="1" s="1"/>
  <c r="Z2223" i="1"/>
  <c r="A2219" i="1"/>
  <c r="B2218" i="1"/>
  <c r="F2215" i="1"/>
  <c r="I2215" i="1" s="1"/>
  <c r="J2196" i="1"/>
  <c r="AB2223" i="1" l="1"/>
  <c r="H2223" i="1" s="1"/>
  <c r="Z2224" i="1"/>
  <c r="A2220" i="1"/>
  <c r="B2219" i="1"/>
  <c r="F2216" i="1"/>
  <c r="I2216" i="1" s="1"/>
  <c r="J2197" i="1"/>
  <c r="AB2224" i="1" l="1"/>
  <c r="H2224" i="1" s="1"/>
  <c r="Z2225" i="1"/>
  <c r="A2221" i="1"/>
  <c r="B2220" i="1"/>
  <c r="F2217" i="1"/>
  <c r="I2217" i="1" s="1"/>
  <c r="J2198" i="1"/>
  <c r="AB2225" i="1" l="1"/>
  <c r="H2225" i="1" s="1"/>
  <c r="Z2226" i="1"/>
  <c r="A2222" i="1"/>
  <c r="B2221" i="1"/>
  <c r="F2218" i="1"/>
  <c r="I2218" i="1" s="1"/>
  <c r="J2199" i="1"/>
  <c r="AB2226" i="1" l="1"/>
  <c r="H2226" i="1" s="1"/>
  <c r="Z2227" i="1"/>
  <c r="AB2227" i="1" s="1"/>
  <c r="A2223" i="1"/>
  <c r="B2222" i="1"/>
  <c r="F2219" i="1"/>
  <c r="I2219" i="1" s="1"/>
  <c r="J2200" i="1"/>
  <c r="H2227" i="1" l="1"/>
  <c r="Z2228" i="1"/>
  <c r="A2224" i="1"/>
  <c r="B2223" i="1"/>
  <c r="F2220" i="1"/>
  <c r="I2220" i="1" s="1"/>
  <c r="J2201" i="1"/>
  <c r="AB2228" i="1" l="1"/>
  <c r="H2228" i="1" s="1"/>
  <c r="Z2229" i="1"/>
  <c r="A2225" i="1"/>
  <c r="B2224" i="1"/>
  <c r="F2221" i="1"/>
  <c r="I2221" i="1" s="1"/>
  <c r="J2202" i="1"/>
  <c r="AB2229" i="1" l="1"/>
  <c r="H2229" i="1" s="1"/>
  <c r="Z2230" i="1"/>
  <c r="A2226" i="1"/>
  <c r="B2225" i="1"/>
  <c r="F2222" i="1"/>
  <c r="I2222" i="1" s="1"/>
  <c r="J2203" i="1"/>
  <c r="AB2230" i="1" l="1"/>
  <c r="H2230" i="1" s="1"/>
  <c r="Z2231" i="1"/>
  <c r="A2227" i="1"/>
  <c r="B2226" i="1"/>
  <c r="F2223" i="1"/>
  <c r="I2223" i="1" s="1"/>
  <c r="J2204" i="1"/>
  <c r="AB2231" i="1" l="1"/>
  <c r="H2231" i="1" s="1"/>
  <c r="Z2232" i="1"/>
  <c r="A2228" i="1"/>
  <c r="B2227" i="1"/>
  <c r="F2224" i="1"/>
  <c r="I2224" i="1" s="1"/>
  <c r="J2205" i="1"/>
  <c r="AB2232" i="1" l="1"/>
  <c r="H2232" i="1" s="1"/>
  <c r="Z2233" i="1"/>
  <c r="A2229" i="1"/>
  <c r="B2228" i="1"/>
  <c r="F2225" i="1"/>
  <c r="I2225" i="1" s="1"/>
  <c r="J2206" i="1"/>
  <c r="AB2233" i="1" l="1"/>
  <c r="H2233" i="1" s="1"/>
  <c r="Z2234" i="1"/>
  <c r="A2230" i="1"/>
  <c r="B2229" i="1"/>
  <c r="F2226" i="1"/>
  <c r="I2226" i="1" s="1"/>
  <c r="J2207" i="1"/>
  <c r="AB2234" i="1" l="1"/>
  <c r="H2234" i="1" s="1"/>
  <c r="Z2235" i="1"/>
  <c r="A2231" i="1"/>
  <c r="B2230" i="1"/>
  <c r="F2227" i="1"/>
  <c r="I2227" i="1" s="1"/>
  <c r="J2208" i="1"/>
  <c r="AB2235" i="1" l="1"/>
  <c r="H2235" i="1" s="1"/>
  <c r="Z2236" i="1"/>
  <c r="A2232" i="1"/>
  <c r="B2231" i="1"/>
  <c r="F2228" i="1"/>
  <c r="I2228" i="1" s="1"/>
  <c r="J2209" i="1"/>
  <c r="AB2236" i="1" l="1"/>
  <c r="H2236" i="1" s="1"/>
  <c r="Z2237" i="1"/>
  <c r="A2233" i="1"/>
  <c r="B2232" i="1"/>
  <c r="F2229" i="1"/>
  <c r="I2229" i="1" s="1"/>
  <c r="J2210" i="1"/>
  <c r="AB2237" i="1" l="1"/>
  <c r="H2237" i="1" s="1"/>
  <c r="Z2238" i="1"/>
  <c r="A2234" i="1"/>
  <c r="B2233" i="1"/>
  <c r="F2230" i="1"/>
  <c r="I2230" i="1" s="1"/>
  <c r="J2211" i="1"/>
  <c r="AB2238" i="1" l="1"/>
  <c r="H2238" i="1" s="1"/>
  <c r="Z2239" i="1"/>
  <c r="A2235" i="1"/>
  <c r="B2234" i="1"/>
  <c r="F2231" i="1"/>
  <c r="I2231" i="1" s="1"/>
  <c r="J2212" i="1"/>
  <c r="AB2239" i="1" l="1"/>
  <c r="H2239" i="1" s="1"/>
  <c r="Z2240" i="1"/>
  <c r="A2236" i="1"/>
  <c r="B2235" i="1"/>
  <c r="F2232" i="1"/>
  <c r="I2232" i="1" s="1"/>
  <c r="J2213" i="1"/>
  <c r="AB2240" i="1" l="1"/>
  <c r="H2240" i="1" s="1"/>
  <c r="Z2241" i="1"/>
  <c r="A2237" i="1"/>
  <c r="B2236" i="1"/>
  <c r="F2233" i="1"/>
  <c r="I2233" i="1" s="1"/>
  <c r="J2214" i="1"/>
  <c r="AB2241" i="1" l="1"/>
  <c r="H2241" i="1" s="1"/>
  <c r="Z2242" i="1"/>
  <c r="A2238" i="1"/>
  <c r="B2237" i="1"/>
  <c r="F2234" i="1"/>
  <c r="I2234" i="1" s="1"/>
  <c r="J2215" i="1"/>
  <c r="AB2242" i="1" l="1"/>
  <c r="H2242" i="1" s="1"/>
  <c r="Z2243" i="1"/>
  <c r="A2239" i="1"/>
  <c r="B2238" i="1"/>
  <c r="F2235" i="1"/>
  <c r="I2235" i="1" s="1"/>
  <c r="J2216" i="1"/>
  <c r="AB2243" i="1" l="1"/>
  <c r="H2243" i="1" s="1"/>
  <c r="Z2244" i="1"/>
  <c r="A2240" i="1"/>
  <c r="B2239" i="1"/>
  <c r="F2236" i="1"/>
  <c r="I2236" i="1" s="1"/>
  <c r="J2217" i="1"/>
  <c r="AB2244" i="1" l="1"/>
  <c r="H2244" i="1" s="1"/>
  <c r="Z2245" i="1"/>
  <c r="A2241" i="1"/>
  <c r="B2240" i="1"/>
  <c r="F2237" i="1"/>
  <c r="I2237" i="1" s="1"/>
  <c r="J2218" i="1"/>
  <c r="AB2245" i="1" l="1"/>
  <c r="H2245" i="1" s="1"/>
  <c r="Z2246" i="1"/>
  <c r="A2242" i="1"/>
  <c r="B2241" i="1"/>
  <c r="F2238" i="1"/>
  <c r="I2238" i="1" s="1"/>
  <c r="J2219" i="1"/>
  <c r="AB2246" i="1" l="1"/>
  <c r="H2246" i="1" s="1"/>
  <c r="Z2247" i="1"/>
  <c r="A2243" i="1"/>
  <c r="B2242" i="1"/>
  <c r="F2239" i="1"/>
  <c r="I2239" i="1" s="1"/>
  <c r="J2220" i="1"/>
  <c r="AB2247" i="1" l="1"/>
  <c r="H2247" i="1" s="1"/>
  <c r="Z2248" i="1"/>
  <c r="A2244" i="1"/>
  <c r="B2243" i="1"/>
  <c r="F2240" i="1"/>
  <c r="I2240" i="1" s="1"/>
  <c r="J2221" i="1"/>
  <c r="AB2248" i="1" l="1"/>
  <c r="H2248" i="1" s="1"/>
  <c r="Z2249" i="1"/>
  <c r="A2245" i="1"/>
  <c r="B2244" i="1"/>
  <c r="F2241" i="1"/>
  <c r="I2241" i="1" s="1"/>
  <c r="J2222" i="1"/>
  <c r="AB2249" i="1" l="1"/>
  <c r="H2249" i="1" s="1"/>
  <c r="Z2250" i="1"/>
  <c r="A2246" i="1"/>
  <c r="B2245" i="1"/>
  <c r="F2242" i="1"/>
  <c r="I2242" i="1" s="1"/>
  <c r="J2223" i="1"/>
  <c r="AB2250" i="1" l="1"/>
  <c r="H2250" i="1" s="1"/>
  <c r="Z2251" i="1"/>
  <c r="A2247" i="1"/>
  <c r="B2246" i="1"/>
  <c r="F2243" i="1"/>
  <c r="I2243" i="1" s="1"/>
  <c r="J2224" i="1"/>
  <c r="AB2251" i="1" l="1"/>
  <c r="H2251" i="1" s="1"/>
  <c r="Z2252" i="1"/>
  <c r="A2248" i="1"/>
  <c r="B2247" i="1"/>
  <c r="F2244" i="1"/>
  <c r="I2244" i="1" s="1"/>
  <c r="J2225" i="1"/>
  <c r="AB2252" i="1" l="1"/>
  <c r="H2252" i="1" s="1"/>
  <c r="Z2253" i="1"/>
  <c r="A2249" i="1"/>
  <c r="B2248" i="1"/>
  <c r="F2245" i="1"/>
  <c r="I2245" i="1" s="1"/>
  <c r="J2226" i="1"/>
  <c r="AB2253" i="1" l="1"/>
  <c r="H2253" i="1" s="1"/>
  <c r="Z2254" i="1"/>
  <c r="A2250" i="1"/>
  <c r="B2249" i="1"/>
  <c r="F2246" i="1"/>
  <c r="I2246" i="1" s="1"/>
  <c r="J2227" i="1"/>
  <c r="AB2254" i="1" l="1"/>
  <c r="H2254" i="1" s="1"/>
  <c r="Z2255" i="1"/>
  <c r="A2251" i="1"/>
  <c r="B2250" i="1"/>
  <c r="F2247" i="1"/>
  <c r="I2247" i="1" s="1"/>
  <c r="J2228" i="1"/>
  <c r="AB2255" i="1" l="1"/>
  <c r="H2255" i="1" s="1"/>
  <c r="Z2256" i="1"/>
  <c r="A2252" i="1"/>
  <c r="B2251" i="1"/>
  <c r="F2248" i="1"/>
  <c r="I2248" i="1" s="1"/>
  <c r="J2229" i="1"/>
  <c r="AB2256" i="1" l="1"/>
  <c r="H2256" i="1" s="1"/>
  <c r="Z2257" i="1"/>
  <c r="A2253" i="1"/>
  <c r="B2252" i="1"/>
  <c r="F2249" i="1"/>
  <c r="I2249" i="1" s="1"/>
  <c r="J2230" i="1"/>
  <c r="AB2257" i="1" l="1"/>
  <c r="H2257" i="1" s="1"/>
  <c r="Z2258" i="1"/>
  <c r="A2254" i="1"/>
  <c r="B2253" i="1"/>
  <c r="F2250" i="1"/>
  <c r="I2250" i="1" s="1"/>
  <c r="J2231" i="1"/>
  <c r="AB2258" i="1" l="1"/>
  <c r="H2258" i="1" s="1"/>
  <c r="Z2259" i="1"/>
  <c r="A2255" i="1"/>
  <c r="B2254" i="1"/>
  <c r="F2251" i="1"/>
  <c r="I2251" i="1" s="1"/>
  <c r="J2232" i="1"/>
  <c r="AB2259" i="1" l="1"/>
  <c r="H2259" i="1" s="1"/>
  <c r="Z2260" i="1"/>
  <c r="A2256" i="1"/>
  <c r="B2255" i="1"/>
  <c r="F2252" i="1"/>
  <c r="I2252" i="1" s="1"/>
  <c r="J2233" i="1"/>
  <c r="AB2260" i="1" l="1"/>
  <c r="H2260" i="1" s="1"/>
  <c r="Z2261" i="1"/>
  <c r="A2257" i="1"/>
  <c r="B2256" i="1"/>
  <c r="F2253" i="1"/>
  <c r="I2253" i="1" s="1"/>
  <c r="J2234" i="1"/>
  <c r="AB2261" i="1" l="1"/>
  <c r="H2261" i="1" s="1"/>
  <c r="Z2262" i="1"/>
  <c r="A2258" i="1"/>
  <c r="B2257" i="1"/>
  <c r="F2254" i="1"/>
  <c r="I2254" i="1" s="1"/>
  <c r="J2235" i="1"/>
  <c r="AB2262" i="1" l="1"/>
  <c r="H2262" i="1" s="1"/>
  <c r="Z2263" i="1"/>
  <c r="A2259" i="1"/>
  <c r="B2258" i="1"/>
  <c r="F2255" i="1"/>
  <c r="I2255" i="1" s="1"/>
  <c r="J2236" i="1"/>
  <c r="AB2263" i="1" l="1"/>
  <c r="H2263" i="1" s="1"/>
  <c r="Z2264" i="1"/>
  <c r="A2260" i="1"/>
  <c r="B2259" i="1"/>
  <c r="F2256" i="1"/>
  <c r="I2256" i="1" s="1"/>
  <c r="J2237" i="1"/>
  <c r="AB2264" i="1" l="1"/>
  <c r="H2264" i="1" s="1"/>
  <c r="Z2265" i="1"/>
  <c r="A2261" i="1"/>
  <c r="B2260" i="1"/>
  <c r="F2257" i="1"/>
  <c r="I2257" i="1" s="1"/>
  <c r="J2238" i="1"/>
  <c r="AB2265" i="1" l="1"/>
  <c r="H2265" i="1" s="1"/>
  <c r="Z2266" i="1"/>
  <c r="A2262" i="1"/>
  <c r="B2261" i="1"/>
  <c r="F2258" i="1"/>
  <c r="I2258" i="1" s="1"/>
  <c r="J2239" i="1"/>
  <c r="AB2266" i="1" l="1"/>
  <c r="H2266" i="1" s="1"/>
  <c r="Z2267" i="1"/>
  <c r="A2263" i="1"/>
  <c r="B2262" i="1"/>
  <c r="F2259" i="1"/>
  <c r="I2259" i="1" s="1"/>
  <c r="J2240" i="1"/>
  <c r="AB2267" i="1" l="1"/>
  <c r="H2267" i="1" s="1"/>
  <c r="Z2268" i="1"/>
  <c r="AB2268" i="1" s="1"/>
  <c r="A2264" i="1"/>
  <c r="B2263" i="1"/>
  <c r="F2260" i="1"/>
  <c r="I2260" i="1" s="1"/>
  <c r="J2241" i="1"/>
  <c r="H2268" i="1" l="1"/>
  <c r="Z2269" i="1"/>
  <c r="A2265" i="1"/>
  <c r="B2264" i="1"/>
  <c r="F2261" i="1"/>
  <c r="I2261" i="1" s="1"/>
  <c r="J2242" i="1"/>
  <c r="AB2269" i="1" l="1"/>
  <c r="H2269" i="1" s="1"/>
  <c r="Z2270" i="1"/>
  <c r="A2266" i="1"/>
  <c r="B2265" i="1"/>
  <c r="F2262" i="1"/>
  <c r="I2262" i="1" s="1"/>
  <c r="J2243" i="1"/>
  <c r="AB2270" i="1" l="1"/>
  <c r="H2270" i="1" s="1"/>
  <c r="Z2271" i="1"/>
  <c r="A2267" i="1"/>
  <c r="B2266" i="1"/>
  <c r="F2263" i="1"/>
  <c r="I2263" i="1" s="1"/>
  <c r="J2244" i="1"/>
  <c r="AB2271" i="1" l="1"/>
  <c r="H2271" i="1" s="1"/>
  <c r="Z2272" i="1"/>
  <c r="A2268" i="1"/>
  <c r="B2267" i="1"/>
  <c r="F2264" i="1"/>
  <c r="I2264" i="1" s="1"/>
  <c r="J2245" i="1"/>
  <c r="AB2272" i="1" l="1"/>
  <c r="H2272" i="1" s="1"/>
  <c r="Z2273" i="1"/>
  <c r="A2269" i="1"/>
  <c r="B2268" i="1"/>
  <c r="F2265" i="1"/>
  <c r="I2265" i="1" s="1"/>
  <c r="J2246" i="1"/>
  <c r="AB2273" i="1" l="1"/>
  <c r="H2273" i="1" s="1"/>
  <c r="Z2274" i="1"/>
  <c r="A2270" i="1"/>
  <c r="B2269" i="1"/>
  <c r="F2266" i="1"/>
  <c r="I2266" i="1" s="1"/>
  <c r="J2247" i="1"/>
  <c r="AB2274" i="1" l="1"/>
  <c r="H2274" i="1" s="1"/>
  <c r="Z2275" i="1"/>
  <c r="A2271" i="1"/>
  <c r="B2270" i="1"/>
  <c r="F2267" i="1"/>
  <c r="I2267" i="1" s="1"/>
  <c r="J2248" i="1"/>
  <c r="AB2275" i="1" l="1"/>
  <c r="H2275" i="1" s="1"/>
  <c r="Z2276" i="1"/>
  <c r="A2272" i="1"/>
  <c r="B2271" i="1"/>
  <c r="F2268" i="1"/>
  <c r="I2268" i="1" s="1"/>
  <c r="J2249" i="1"/>
  <c r="AB2276" i="1" l="1"/>
  <c r="H2276" i="1" s="1"/>
  <c r="Z2277" i="1"/>
  <c r="A2273" i="1"/>
  <c r="B2272" i="1"/>
  <c r="F2269" i="1"/>
  <c r="I2269" i="1" s="1"/>
  <c r="J2250" i="1"/>
  <c r="AB2277" i="1" l="1"/>
  <c r="H2277" i="1" s="1"/>
  <c r="Z2278" i="1"/>
  <c r="A2274" i="1"/>
  <c r="B2273" i="1"/>
  <c r="F2270" i="1"/>
  <c r="I2270" i="1" s="1"/>
  <c r="J2251" i="1"/>
  <c r="AB2278" i="1" l="1"/>
  <c r="H2278" i="1" s="1"/>
  <c r="Z2279" i="1"/>
  <c r="A2275" i="1"/>
  <c r="B2274" i="1"/>
  <c r="F2271" i="1"/>
  <c r="I2271" i="1" s="1"/>
  <c r="J2252" i="1"/>
  <c r="AB2279" i="1" l="1"/>
  <c r="H2279" i="1" s="1"/>
  <c r="Z2280" i="1"/>
  <c r="A2276" i="1"/>
  <c r="B2275" i="1"/>
  <c r="F2272" i="1"/>
  <c r="I2272" i="1" s="1"/>
  <c r="J2253" i="1"/>
  <c r="AB2280" i="1" l="1"/>
  <c r="H2280" i="1" s="1"/>
  <c r="Z2281" i="1"/>
  <c r="A2277" i="1"/>
  <c r="B2276" i="1"/>
  <c r="F2273" i="1"/>
  <c r="I2273" i="1" s="1"/>
  <c r="J2254" i="1"/>
  <c r="AB2281" i="1" l="1"/>
  <c r="H2281" i="1" s="1"/>
  <c r="Z2282" i="1"/>
  <c r="A2278" i="1"/>
  <c r="B2277" i="1"/>
  <c r="F2274" i="1"/>
  <c r="I2274" i="1" s="1"/>
  <c r="J2255" i="1"/>
  <c r="AB2282" i="1" l="1"/>
  <c r="H2282" i="1" s="1"/>
  <c r="Z2283" i="1"/>
  <c r="A2279" i="1"/>
  <c r="B2278" i="1"/>
  <c r="F2275" i="1"/>
  <c r="I2275" i="1" s="1"/>
  <c r="J2256" i="1"/>
  <c r="AB2283" i="1" l="1"/>
  <c r="H2283" i="1" s="1"/>
  <c r="Z2284" i="1"/>
  <c r="A2280" i="1"/>
  <c r="B2279" i="1"/>
  <c r="F2276" i="1"/>
  <c r="I2276" i="1" s="1"/>
  <c r="J2257" i="1"/>
  <c r="AB2284" i="1" l="1"/>
  <c r="H2284" i="1" s="1"/>
  <c r="Z2285" i="1"/>
  <c r="A2281" i="1"/>
  <c r="B2280" i="1"/>
  <c r="F2277" i="1"/>
  <c r="I2277" i="1" s="1"/>
  <c r="J2258" i="1"/>
  <c r="AB2285" i="1" l="1"/>
  <c r="H2285" i="1" s="1"/>
  <c r="Z2286" i="1"/>
  <c r="A2282" i="1"/>
  <c r="B2281" i="1"/>
  <c r="F2278" i="1"/>
  <c r="I2278" i="1" s="1"/>
  <c r="J2259" i="1"/>
  <c r="AB2286" i="1" l="1"/>
  <c r="H2286" i="1" s="1"/>
  <c r="Z2287" i="1"/>
  <c r="A2283" i="1"/>
  <c r="B2282" i="1"/>
  <c r="F2279" i="1"/>
  <c r="I2279" i="1" s="1"/>
  <c r="J2260" i="1"/>
  <c r="AB2287" i="1" l="1"/>
  <c r="H2287" i="1" s="1"/>
  <c r="Z2288" i="1"/>
  <c r="A2284" i="1"/>
  <c r="B2283" i="1"/>
  <c r="F2280" i="1"/>
  <c r="I2280" i="1" s="1"/>
  <c r="J2261" i="1"/>
  <c r="AB2288" i="1" l="1"/>
  <c r="H2288" i="1" s="1"/>
  <c r="Z2289" i="1"/>
  <c r="A2285" i="1"/>
  <c r="B2284" i="1"/>
  <c r="F2281" i="1"/>
  <c r="I2281" i="1" s="1"/>
  <c r="J2262" i="1"/>
  <c r="AB2289" i="1" l="1"/>
  <c r="H2289" i="1" s="1"/>
  <c r="Z2290" i="1"/>
  <c r="A2286" i="1"/>
  <c r="B2285" i="1"/>
  <c r="F2282" i="1"/>
  <c r="I2282" i="1" s="1"/>
  <c r="J2263" i="1"/>
  <c r="AB2290" i="1" l="1"/>
  <c r="H2290" i="1" s="1"/>
  <c r="Z2291" i="1"/>
  <c r="A2287" i="1"/>
  <c r="B2286" i="1"/>
  <c r="F2283" i="1"/>
  <c r="I2283" i="1" s="1"/>
  <c r="J2264" i="1"/>
  <c r="AB2291" i="1" l="1"/>
  <c r="H2291" i="1" s="1"/>
  <c r="Z2292" i="1"/>
  <c r="A2288" i="1"/>
  <c r="B2287" i="1"/>
  <c r="F2284" i="1"/>
  <c r="I2284" i="1" s="1"/>
  <c r="J2265" i="1"/>
  <c r="AB2292" i="1" l="1"/>
  <c r="H2292" i="1" s="1"/>
  <c r="Z2293" i="1"/>
  <c r="A2289" i="1"/>
  <c r="B2288" i="1"/>
  <c r="F2285" i="1"/>
  <c r="I2285" i="1" s="1"/>
  <c r="J2266" i="1"/>
  <c r="AB2293" i="1" l="1"/>
  <c r="H2293" i="1" s="1"/>
  <c r="Z2294" i="1"/>
  <c r="A2290" i="1"/>
  <c r="B2289" i="1"/>
  <c r="F2286" i="1"/>
  <c r="I2286" i="1" s="1"/>
  <c r="J2267" i="1"/>
  <c r="AB2294" i="1" l="1"/>
  <c r="H2294" i="1" s="1"/>
  <c r="Z2295" i="1"/>
  <c r="A2291" i="1"/>
  <c r="B2290" i="1"/>
  <c r="F2287" i="1"/>
  <c r="I2287" i="1" s="1"/>
  <c r="J2268" i="1"/>
  <c r="AB2295" i="1" l="1"/>
  <c r="H2295" i="1" s="1"/>
  <c r="Z2296" i="1"/>
  <c r="A2292" i="1"/>
  <c r="B2291" i="1"/>
  <c r="F2288" i="1"/>
  <c r="I2288" i="1" s="1"/>
  <c r="J2269" i="1"/>
  <c r="AB2296" i="1" l="1"/>
  <c r="H2296" i="1" s="1"/>
  <c r="Z2297" i="1"/>
  <c r="A2293" i="1"/>
  <c r="B2292" i="1"/>
  <c r="F2289" i="1"/>
  <c r="I2289" i="1" s="1"/>
  <c r="J2270" i="1"/>
  <c r="AB2297" i="1" l="1"/>
  <c r="H2297" i="1" s="1"/>
  <c r="Z2298" i="1"/>
  <c r="A2294" i="1"/>
  <c r="B2293" i="1"/>
  <c r="F2290" i="1"/>
  <c r="I2290" i="1" s="1"/>
  <c r="J2271" i="1"/>
  <c r="AB2298" i="1" l="1"/>
  <c r="H2298" i="1" s="1"/>
  <c r="Z2299" i="1"/>
  <c r="A2295" i="1"/>
  <c r="B2294" i="1"/>
  <c r="F2291" i="1"/>
  <c r="I2291" i="1" s="1"/>
  <c r="J2272" i="1"/>
  <c r="AB2299" i="1" l="1"/>
  <c r="H2299" i="1" s="1"/>
  <c r="Z2300" i="1"/>
  <c r="A2296" i="1"/>
  <c r="B2295" i="1"/>
  <c r="F2292" i="1"/>
  <c r="I2292" i="1" s="1"/>
  <c r="J2273" i="1"/>
  <c r="AB2300" i="1" l="1"/>
  <c r="H2300" i="1" s="1"/>
  <c r="Z2301" i="1"/>
  <c r="A2297" i="1"/>
  <c r="B2296" i="1"/>
  <c r="F2293" i="1"/>
  <c r="I2293" i="1" s="1"/>
  <c r="J2274" i="1"/>
  <c r="AB2301" i="1" l="1"/>
  <c r="H2301" i="1" s="1"/>
  <c r="Z2302" i="1"/>
  <c r="A2298" i="1"/>
  <c r="B2297" i="1"/>
  <c r="F2294" i="1"/>
  <c r="I2294" i="1" s="1"/>
  <c r="J2275" i="1"/>
  <c r="AB2302" i="1" l="1"/>
  <c r="H2302" i="1" s="1"/>
  <c r="Z2303" i="1"/>
  <c r="A2299" i="1"/>
  <c r="B2298" i="1"/>
  <c r="F2295" i="1"/>
  <c r="I2295" i="1" s="1"/>
  <c r="J2276" i="1"/>
  <c r="AB2303" i="1" l="1"/>
  <c r="H2303" i="1" s="1"/>
  <c r="Z2304" i="1"/>
  <c r="A2300" i="1"/>
  <c r="B2299" i="1"/>
  <c r="F2296" i="1"/>
  <c r="I2296" i="1" s="1"/>
  <c r="J2277" i="1"/>
  <c r="AB2304" i="1" l="1"/>
  <c r="H2304" i="1" s="1"/>
  <c r="Z2305" i="1"/>
  <c r="A2301" i="1"/>
  <c r="B2300" i="1"/>
  <c r="F2297" i="1"/>
  <c r="I2297" i="1" s="1"/>
  <c r="J2278" i="1"/>
  <c r="AB2305" i="1" l="1"/>
  <c r="H2305" i="1" s="1"/>
  <c r="Z2306" i="1"/>
  <c r="A2302" i="1"/>
  <c r="B2301" i="1"/>
  <c r="F2298" i="1"/>
  <c r="I2298" i="1" s="1"/>
  <c r="J2279" i="1"/>
  <c r="AB2306" i="1" l="1"/>
  <c r="H2306" i="1" s="1"/>
  <c r="Z2307" i="1"/>
  <c r="A2303" i="1"/>
  <c r="B2302" i="1"/>
  <c r="F2299" i="1"/>
  <c r="I2299" i="1" s="1"/>
  <c r="J2280" i="1"/>
  <c r="AB2307" i="1" l="1"/>
  <c r="H2307" i="1" s="1"/>
  <c r="Z2308" i="1"/>
  <c r="A2304" i="1"/>
  <c r="B2303" i="1"/>
  <c r="F2300" i="1"/>
  <c r="I2300" i="1" s="1"/>
  <c r="J2281" i="1"/>
  <c r="AB2308" i="1" l="1"/>
  <c r="H2308" i="1" s="1"/>
  <c r="Z2309" i="1"/>
  <c r="A2305" i="1"/>
  <c r="B2304" i="1"/>
  <c r="F2301" i="1"/>
  <c r="I2301" i="1" s="1"/>
  <c r="J2282" i="1"/>
  <c r="AB2309" i="1" l="1"/>
  <c r="H2309" i="1" s="1"/>
  <c r="Z2310" i="1"/>
  <c r="A2306" i="1"/>
  <c r="B2305" i="1"/>
  <c r="F2302" i="1"/>
  <c r="I2302" i="1" s="1"/>
  <c r="J2283" i="1"/>
  <c r="AB2310" i="1" l="1"/>
  <c r="H2310" i="1" s="1"/>
  <c r="Z2311" i="1"/>
  <c r="A2307" i="1"/>
  <c r="B2306" i="1"/>
  <c r="F2303" i="1"/>
  <c r="I2303" i="1" s="1"/>
  <c r="J2284" i="1"/>
  <c r="AB2311" i="1" l="1"/>
  <c r="H2311" i="1" s="1"/>
  <c r="Z2312" i="1"/>
  <c r="A2308" i="1"/>
  <c r="B2307" i="1"/>
  <c r="F2304" i="1"/>
  <c r="I2304" i="1" s="1"/>
  <c r="J2285" i="1"/>
  <c r="AB2312" i="1" l="1"/>
  <c r="H2312" i="1" s="1"/>
  <c r="Z2313" i="1"/>
  <c r="A2309" i="1"/>
  <c r="B2308" i="1"/>
  <c r="F2305" i="1"/>
  <c r="I2305" i="1" s="1"/>
  <c r="J2286" i="1"/>
  <c r="AB2313" i="1" l="1"/>
  <c r="H2313" i="1" s="1"/>
  <c r="Z2314" i="1"/>
  <c r="A2310" i="1"/>
  <c r="B2309" i="1"/>
  <c r="F2306" i="1"/>
  <c r="I2306" i="1" s="1"/>
  <c r="J2287" i="1"/>
  <c r="AB2314" i="1" l="1"/>
  <c r="H2314" i="1" s="1"/>
  <c r="Z2315" i="1"/>
  <c r="A2311" i="1"/>
  <c r="B2310" i="1"/>
  <c r="F2307" i="1"/>
  <c r="I2307" i="1" s="1"/>
  <c r="J2288" i="1"/>
  <c r="AB2315" i="1" l="1"/>
  <c r="H2315" i="1" s="1"/>
  <c r="Z2316" i="1"/>
  <c r="A2312" i="1"/>
  <c r="B2311" i="1"/>
  <c r="F2308" i="1"/>
  <c r="I2308" i="1" s="1"/>
  <c r="J2289" i="1"/>
  <c r="AB2316" i="1" l="1"/>
  <c r="H2316" i="1" s="1"/>
  <c r="Z2317" i="1"/>
  <c r="A2313" i="1"/>
  <c r="B2312" i="1"/>
  <c r="F2309" i="1"/>
  <c r="I2309" i="1" s="1"/>
  <c r="J2290" i="1"/>
  <c r="AB2317" i="1" l="1"/>
  <c r="H2317" i="1" s="1"/>
  <c r="Z2318" i="1"/>
  <c r="A2314" i="1"/>
  <c r="B2313" i="1"/>
  <c r="F2310" i="1"/>
  <c r="I2310" i="1" s="1"/>
  <c r="J2291" i="1"/>
  <c r="AB2318" i="1" l="1"/>
  <c r="H2318" i="1" s="1"/>
  <c r="Z2319" i="1"/>
  <c r="A2315" i="1"/>
  <c r="B2314" i="1"/>
  <c r="F2311" i="1"/>
  <c r="I2311" i="1" s="1"/>
  <c r="J2292" i="1"/>
  <c r="AB2319" i="1" l="1"/>
  <c r="H2319" i="1" s="1"/>
  <c r="Z2320" i="1"/>
  <c r="A2316" i="1"/>
  <c r="B2315" i="1"/>
  <c r="F2312" i="1"/>
  <c r="I2312" i="1" s="1"/>
  <c r="J2293" i="1"/>
  <c r="AB2320" i="1" l="1"/>
  <c r="H2320" i="1" s="1"/>
  <c r="Z2321" i="1"/>
  <c r="AB2321" i="1" s="1"/>
  <c r="A2317" i="1"/>
  <c r="B2316" i="1"/>
  <c r="F2313" i="1"/>
  <c r="I2313" i="1" s="1"/>
  <c r="J2294" i="1"/>
  <c r="H2321" i="1" l="1"/>
  <c r="Z2322" i="1"/>
  <c r="A2318" i="1"/>
  <c r="B2317" i="1"/>
  <c r="F2314" i="1"/>
  <c r="I2314" i="1" s="1"/>
  <c r="J2295" i="1"/>
  <c r="AB2322" i="1" l="1"/>
  <c r="H2322" i="1" s="1"/>
  <c r="Z2323" i="1"/>
  <c r="AB2323" i="1" s="1"/>
  <c r="A2319" i="1"/>
  <c r="B2318" i="1"/>
  <c r="F2315" i="1"/>
  <c r="I2315" i="1" s="1"/>
  <c r="J2296" i="1"/>
  <c r="H2323" i="1" l="1"/>
  <c r="Z2324" i="1"/>
  <c r="A2320" i="1"/>
  <c r="B2319" i="1"/>
  <c r="F2316" i="1"/>
  <c r="I2316" i="1" s="1"/>
  <c r="J2297" i="1"/>
  <c r="AB2324" i="1" l="1"/>
  <c r="H2324" i="1" s="1"/>
  <c r="Z2325" i="1"/>
  <c r="A2321" i="1"/>
  <c r="B2320" i="1"/>
  <c r="F2317" i="1"/>
  <c r="I2317" i="1" s="1"/>
  <c r="J2298" i="1"/>
  <c r="AB2325" i="1" l="1"/>
  <c r="H2325" i="1" s="1"/>
  <c r="Z2326" i="1"/>
  <c r="A2322" i="1"/>
  <c r="B2321" i="1"/>
  <c r="F2318" i="1"/>
  <c r="I2318" i="1" s="1"/>
  <c r="J2299" i="1"/>
  <c r="AB2326" i="1" l="1"/>
  <c r="H2326" i="1" s="1"/>
  <c r="Z2327" i="1"/>
  <c r="A2323" i="1"/>
  <c r="B2322" i="1"/>
  <c r="F2319" i="1"/>
  <c r="I2319" i="1" s="1"/>
  <c r="J2300" i="1"/>
  <c r="AB2327" i="1" l="1"/>
  <c r="H2327" i="1" s="1"/>
  <c r="Z2328" i="1"/>
  <c r="A2324" i="1"/>
  <c r="B2323" i="1"/>
  <c r="F2320" i="1"/>
  <c r="I2320" i="1" s="1"/>
  <c r="J2301" i="1"/>
  <c r="AB2328" i="1" l="1"/>
  <c r="H2328" i="1" s="1"/>
  <c r="Z2329" i="1"/>
  <c r="A2325" i="1"/>
  <c r="B2324" i="1"/>
  <c r="F2321" i="1"/>
  <c r="I2321" i="1" s="1"/>
  <c r="J2302" i="1"/>
  <c r="AB2329" i="1" l="1"/>
  <c r="H2329" i="1" s="1"/>
  <c r="Z2330" i="1"/>
  <c r="A2326" i="1"/>
  <c r="B2325" i="1"/>
  <c r="F2322" i="1"/>
  <c r="I2322" i="1" s="1"/>
  <c r="J2303" i="1"/>
  <c r="AB2330" i="1" l="1"/>
  <c r="H2330" i="1" s="1"/>
  <c r="Z2331" i="1"/>
  <c r="A2327" i="1"/>
  <c r="B2326" i="1"/>
  <c r="F2323" i="1"/>
  <c r="I2323" i="1" s="1"/>
  <c r="J2304" i="1"/>
  <c r="AB2331" i="1" l="1"/>
  <c r="H2331" i="1" s="1"/>
  <c r="Z2332" i="1"/>
  <c r="A2328" i="1"/>
  <c r="B2327" i="1"/>
  <c r="F2324" i="1"/>
  <c r="I2324" i="1" s="1"/>
  <c r="J2305" i="1"/>
  <c r="AB2332" i="1" l="1"/>
  <c r="H2332" i="1" s="1"/>
  <c r="Z2333" i="1"/>
  <c r="A2329" i="1"/>
  <c r="B2328" i="1"/>
  <c r="F2325" i="1"/>
  <c r="I2325" i="1" s="1"/>
  <c r="J2306" i="1"/>
  <c r="AB2333" i="1" l="1"/>
  <c r="H2333" i="1" s="1"/>
  <c r="Z2334" i="1"/>
  <c r="A2330" i="1"/>
  <c r="B2329" i="1"/>
  <c r="F2326" i="1"/>
  <c r="I2326" i="1" s="1"/>
  <c r="J2307" i="1"/>
  <c r="AB2334" i="1" l="1"/>
  <c r="H2334" i="1" s="1"/>
  <c r="Z2335" i="1"/>
  <c r="A2331" i="1"/>
  <c r="B2330" i="1"/>
  <c r="F2327" i="1"/>
  <c r="I2327" i="1" s="1"/>
  <c r="J2308" i="1"/>
  <c r="AB2335" i="1" l="1"/>
  <c r="H2335" i="1" s="1"/>
  <c r="Z2336" i="1"/>
  <c r="A2332" i="1"/>
  <c r="B2331" i="1"/>
  <c r="F2328" i="1"/>
  <c r="I2328" i="1" s="1"/>
  <c r="J2309" i="1"/>
  <c r="AB2336" i="1" l="1"/>
  <c r="H2336" i="1" s="1"/>
  <c r="Z2337" i="1"/>
  <c r="A2333" i="1"/>
  <c r="B2332" i="1"/>
  <c r="F2329" i="1"/>
  <c r="I2329" i="1" s="1"/>
  <c r="J2310" i="1"/>
  <c r="AB2337" i="1" l="1"/>
  <c r="H2337" i="1" s="1"/>
  <c r="Z2338" i="1"/>
  <c r="A2334" i="1"/>
  <c r="B2333" i="1"/>
  <c r="F2330" i="1"/>
  <c r="I2330" i="1" s="1"/>
  <c r="J2311" i="1"/>
  <c r="AB2338" i="1" l="1"/>
  <c r="H2338" i="1" s="1"/>
  <c r="Z2339" i="1"/>
  <c r="A2335" i="1"/>
  <c r="B2334" i="1"/>
  <c r="F2331" i="1"/>
  <c r="I2331" i="1" s="1"/>
  <c r="J2312" i="1"/>
  <c r="AB2339" i="1" l="1"/>
  <c r="H2339" i="1" s="1"/>
  <c r="Z2340" i="1"/>
  <c r="A2336" i="1"/>
  <c r="B2335" i="1"/>
  <c r="F2332" i="1"/>
  <c r="I2332" i="1" s="1"/>
  <c r="J2313" i="1"/>
  <c r="AB2340" i="1" l="1"/>
  <c r="H2340" i="1" s="1"/>
  <c r="Z2341" i="1"/>
  <c r="A2337" i="1"/>
  <c r="B2336" i="1"/>
  <c r="F2333" i="1"/>
  <c r="I2333" i="1" s="1"/>
  <c r="J2314" i="1"/>
  <c r="AB2341" i="1" l="1"/>
  <c r="H2341" i="1" s="1"/>
  <c r="Z2342" i="1"/>
  <c r="A2338" i="1"/>
  <c r="B2337" i="1"/>
  <c r="F2334" i="1"/>
  <c r="I2334" i="1" s="1"/>
  <c r="J2315" i="1"/>
  <c r="AB2342" i="1" l="1"/>
  <c r="H2342" i="1" s="1"/>
  <c r="Z2343" i="1"/>
  <c r="A2339" i="1"/>
  <c r="B2338" i="1"/>
  <c r="F2335" i="1"/>
  <c r="I2335" i="1" s="1"/>
  <c r="J2316" i="1"/>
  <c r="AB2343" i="1" l="1"/>
  <c r="H2343" i="1" s="1"/>
  <c r="Z2344" i="1"/>
  <c r="A2340" i="1"/>
  <c r="B2339" i="1"/>
  <c r="F2336" i="1"/>
  <c r="I2336" i="1" s="1"/>
  <c r="J2317" i="1"/>
  <c r="AB2344" i="1" l="1"/>
  <c r="H2344" i="1" s="1"/>
  <c r="Z2345" i="1"/>
  <c r="A2341" i="1"/>
  <c r="B2340" i="1"/>
  <c r="F2337" i="1"/>
  <c r="I2337" i="1" s="1"/>
  <c r="J2318" i="1"/>
  <c r="AB2345" i="1" l="1"/>
  <c r="H2345" i="1" s="1"/>
  <c r="Z2346" i="1"/>
  <c r="A2342" i="1"/>
  <c r="B2341" i="1"/>
  <c r="F2338" i="1"/>
  <c r="I2338" i="1" s="1"/>
  <c r="J2319" i="1"/>
  <c r="AB2346" i="1" l="1"/>
  <c r="H2346" i="1" s="1"/>
  <c r="Z2347" i="1"/>
  <c r="A2343" i="1"/>
  <c r="B2342" i="1"/>
  <c r="F2339" i="1"/>
  <c r="I2339" i="1" s="1"/>
  <c r="J2320" i="1"/>
  <c r="AB2347" i="1" l="1"/>
  <c r="H2347" i="1" s="1"/>
  <c r="Z2348" i="1"/>
  <c r="A2344" i="1"/>
  <c r="B2343" i="1"/>
  <c r="F2340" i="1"/>
  <c r="I2340" i="1" s="1"/>
  <c r="J2321" i="1"/>
  <c r="AB2348" i="1" l="1"/>
  <c r="H2348" i="1" s="1"/>
  <c r="Z2349" i="1"/>
  <c r="A2345" i="1"/>
  <c r="B2344" i="1"/>
  <c r="F2341" i="1"/>
  <c r="I2341" i="1" s="1"/>
  <c r="J2322" i="1"/>
  <c r="AB2349" i="1" l="1"/>
  <c r="H2349" i="1" s="1"/>
  <c r="Z2350" i="1"/>
  <c r="A2346" i="1"/>
  <c r="B2345" i="1"/>
  <c r="F2342" i="1"/>
  <c r="I2342" i="1" s="1"/>
  <c r="J2323" i="1"/>
  <c r="AB2350" i="1" l="1"/>
  <c r="H2350" i="1" s="1"/>
  <c r="Z2351" i="1"/>
  <c r="A2347" i="1"/>
  <c r="B2346" i="1"/>
  <c r="F2343" i="1"/>
  <c r="I2343" i="1" s="1"/>
  <c r="J2324" i="1"/>
  <c r="AB2351" i="1" l="1"/>
  <c r="H2351" i="1" s="1"/>
  <c r="Z2352" i="1"/>
  <c r="A2348" i="1"/>
  <c r="B2347" i="1"/>
  <c r="F2344" i="1"/>
  <c r="I2344" i="1" s="1"/>
  <c r="J2325" i="1"/>
  <c r="AB2352" i="1" l="1"/>
  <c r="H2352" i="1" s="1"/>
  <c r="Z2353" i="1"/>
  <c r="A2349" i="1"/>
  <c r="B2348" i="1"/>
  <c r="F2345" i="1"/>
  <c r="I2345" i="1" s="1"/>
  <c r="J2326" i="1"/>
  <c r="AB2353" i="1" l="1"/>
  <c r="H2353" i="1" s="1"/>
  <c r="Z2354" i="1"/>
  <c r="A2350" i="1"/>
  <c r="B2349" i="1"/>
  <c r="F2346" i="1"/>
  <c r="I2346" i="1" s="1"/>
  <c r="J2327" i="1"/>
  <c r="AB2354" i="1" l="1"/>
  <c r="H2354" i="1" s="1"/>
  <c r="Z2355" i="1"/>
  <c r="A2351" i="1"/>
  <c r="B2350" i="1"/>
  <c r="F2347" i="1"/>
  <c r="I2347" i="1" s="1"/>
  <c r="J2328" i="1"/>
  <c r="AB2355" i="1" l="1"/>
  <c r="H2355" i="1" s="1"/>
  <c r="Z2356" i="1"/>
  <c r="A2352" i="1"/>
  <c r="B2351" i="1"/>
  <c r="F2348" i="1"/>
  <c r="I2348" i="1" s="1"/>
  <c r="J2329" i="1"/>
  <c r="AB2356" i="1" l="1"/>
  <c r="H2356" i="1" s="1"/>
  <c r="Z2357" i="1"/>
  <c r="A2353" i="1"/>
  <c r="B2352" i="1"/>
  <c r="F2349" i="1"/>
  <c r="I2349" i="1" s="1"/>
  <c r="J2330" i="1"/>
  <c r="AB2357" i="1" l="1"/>
  <c r="H2357" i="1" s="1"/>
  <c r="Z2358" i="1"/>
  <c r="A2354" i="1"/>
  <c r="B2353" i="1"/>
  <c r="F2350" i="1"/>
  <c r="I2350" i="1" s="1"/>
  <c r="J2331" i="1"/>
  <c r="AB2358" i="1" l="1"/>
  <c r="H2358" i="1" s="1"/>
  <c r="Z2359" i="1"/>
  <c r="A2355" i="1"/>
  <c r="B2354" i="1"/>
  <c r="F2351" i="1"/>
  <c r="I2351" i="1" s="1"/>
  <c r="J2332" i="1"/>
  <c r="AB2359" i="1" l="1"/>
  <c r="H2359" i="1" s="1"/>
  <c r="Z2360" i="1"/>
  <c r="A2356" i="1"/>
  <c r="B2355" i="1"/>
  <c r="F2352" i="1"/>
  <c r="I2352" i="1" s="1"/>
  <c r="J2333" i="1"/>
  <c r="AB2360" i="1" l="1"/>
  <c r="H2360" i="1" s="1"/>
  <c r="Z2361" i="1"/>
  <c r="A2357" i="1"/>
  <c r="B2356" i="1"/>
  <c r="F2353" i="1"/>
  <c r="I2353" i="1" s="1"/>
  <c r="J2334" i="1"/>
  <c r="AB2361" i="1" l="1"/>
  <c r="H2361" i="1" s="1"/>
  <c r="Z2362" i="1"/>
  <c r="A2358" i="1"/>
  <c r="B2357" i="1"/>
  <c r="F2354" i="1"/>
  <c r="I2354" i="1" s="1"/>
  <c r="J2335" i="1"/>
  <c r="AB2362" i="1" l="1"/>
  <c r="H2362" i="1" s="1"/>
  <c r="Z2363" i="1"/>
  <c r="A2359" i="1"/>
  <c r="B2358" i="1"/>
  <c r="F2355" i="1"/>
  <c r="I2355" i="1" s="1"/>
  <c r="J2336" i="1"/>
  <c r="AB2363" i="1" l="1"/>
  <c r="H2363" i="1" s="1"/>
  <c r="Z2364" i="1"/>
  <c r="A2360" i="1"/>
  <c r="B2359" i="1"/>
  <c r="F2356" i="1"/>
  <c r="I2356" i="1" s="1"/>
  <c r="J2337" i="1"/>
  <c r="AB2364" i="1" l="1"/>
  <c r="H2364" i="1" s="1"/>
  <c r="Z2365" i="1"/>
  <c r="A2361" i="1"/>
  <c r="B2360" i="1"/>
  <c r="F2357" i="1"/>
  <c r="I2357" i="1" s="1"/>
  <c r="J2338" i="1"/>
  <c r="AB2365" i="1" l="1"/>
  <c r="H2365" i="1" s="1"/>
  <c r="Z2366" i="1"/>
  <c r="A2362" i="1"/>
  <c r="B2361" i="1"/>
  <c r="F2358" i="1"/>
  <c r="I2358" i="1" s="1"/>
  <c r="J2339" i="1"/>
  <c r="AB2366" i="1" l="1"/>
  <c r="H2366" i="1" s="1"/>
  <c r="Z2367" i="1"/>
  <c r="A2363" i="1"/>
  <c r="B2362" i="1"/>
  <c r="F2359" i="1"/>
  <c r="I2359" i="1" s="1"/>
  <c r="J2340" i="1"/>
  <c r="AB2367" i="1" l="1"/>
  <c r="H2367" i="1" s="1"/>
  <c r="Z2368" i="1"/>
  <c r="A2364" i="1"/>
  <c r="B2363" i="1"/>
  <c r="F2360" i="1"/>
  <c r="I2360" i="1" s="1"/>
  <c r="J2341" i="1"/>
  <c r="AB2368" i="1" l="1"/>
  <c r="H2368" i="1" s="1"/>
  <c r="Z2369" i="1"/>
  <c r="A2365" i="1"/>
  <c r="B2364" i="1"/>
  <c r="F2361" i="1"/>
  <c r="I2361" i="1" s="1"/>
  <c r="J2342" i="1"/>
  <c r="AB2369" i="1" l="1"/>
  <c r="H2369" i="1" s="1"/>
  <c r="Z2370" i="1"/>
  <c r="A2366" i="1"/>
  <c r="B2365" i="1"/>
  <c r="F2362" i="1"/>
  <c r="I2362" i="1" s="1"/>
  <c r="J2343" i="1"/>
  <c r="AB2370" i="1" l="1"/>
  <c r="H2370" i="1" s="1"/>
  <c r="Z2371" i="1"/>
  <c r="A2367" i="1"/>
  <c r="B2366" i="1"/>
  <c r="F2363" i="1"/>
  <c r="I2363" i="1" s="1"/>
  <c r="J2344" i="1"/>
  <c r="AB2371" i="1" l="1"/>
  <c r="H2371" i="1" s="1"/>
  <c r="Z2372" i="1"/>
  <c r="A2368" i="1"/>
  <c r="B2367" i="1"/>
  <c r="F2364" i="1"/>
  <c r="I2364" i="1" s="1"/>
  <c r="J2345" i="1"/>
  <c r="AB2372" i="1" l="1"/>
  <c r="H2372" i="1" s="1"/>
  <c r="Z2373" i="1"/>
  <c r="A2369" i="1"/>
  <c r="B2368" i="1"/>
  <c r="F2365" i="1"/>
  <c r="I2365" i="1" s="1"/>
  <c r="J2346" i="1"/>
  <c r="AB2373" i="1" l="1"/>
  <c r="H2373" i="1" s="1"/>
  <c r="Z2374" i="1"/>
  <c r="A2370" i="1"/>
  <c r="B2369" i="1"/>
  <c r="F2366" i="1"/>
  <c r="I2366" i="1" s="1"/>
  <c r="J2347" i="1"/>
  <c r="AB2374" i="1" l="1"/>
  <c r="H2374" i="1" s="1"/>
  <c r="Z2375" i="1"/>
  <c r="A2371" i="1"/>
  <c r="B2370" i="1"/>
  <c r="F2367" i="1"/>
  <c r="I2367" i="1" s="1"/>
  <c r="J2348" i="1"/>
  <c r="AB2375" i="1" l="1"/>
  <c r="H2375" i="1" s="1"/>
  <c r="Z2376" i="1"/>
  <c r="A2372" i="1"/>
  <c r="B2371" i="1"/>
  <c r="F2368" i="1"/>
  <c r="I2368" i="1" s="1"/>
  <c r="J2349" i="1"/>
  <c r="AB2376" i="1" l="1"/>
  <c r="H2376" i="1" s="1"/>
  <c r="Z2377" i="1"/>
  <c r="A2373" i="1"/>
  <c r="B2372" i="1"/>
  <c r="F2369" i="1"/>
  <c r="I2369" i="1" s="1"/>
  <c r="J2350" i="1"/>
  <c r="AB2377" i="1" l="1"/>
  <c r="H2377" i="1" s="1"/>
  <c r="Z2378" i="1"/>
  <c r="A2374" i="1"/>
  <c r="B2373" i="1"/>
  <c r="F2370" i="1"/>
  <c r="I2370" i="1" s="1"/>
  <c r="J2351" i="1"/>
  <c r="AB2378" i="1" l="1"/>
  <c r="H2378" i="1" s="1"/>
  <c r="Z2379" i="1"/>
  <c r="A2375" i="1"/>
  <c r="B2374" i="1"/>
  <c r="F2371" i="1"/>
  <c r="I2371" i="1" s="1"/>
  <c r="J2352" i="1"/>
  <c r="AB2379" i="1" l="1"/>
  <c r="H2379" i="1" s="1"/>
  <c r="Z2380" i="1"/>
  <c r="A2376" i="1"/>
  <c r="B2375" i="1"/>
  <c r="F2372" i="1"/>
  <c r="I2372" i="1" s="1"/>
  <c r="J2353" i="1"/>
  <c r="AB2380" i="1" l="1"/>
  <c r="H2380" i="1" s="1"/>
  <c r="Z2381" i="1"/>
  <c r="A2377" i="1"/>
  <c r="B2376" i="1"/>
  <c r="F2373" i="1"/>
  <c r="I2373" i="1" s="1"/>
  <c r="J2354" i="1"/>
  <c r="AB2381" i="1" l="1"/>
  <c r="H2381" i="1" s="1"/>
  <c r="Z2382" i="1"/>
  <c r="A2378" i="1"/>
  <c r="B2377" i="1"/>
  <c r="F2374" i="1"/>
  <c r="I2374" i="1" s="1"/>
  <c r="J2355" i="1"/>
  <c r="AB2382" i="1" l="1"/>
  <c r="H2382" i="1" s="1"/>
  <c r="Z2383" i="1"/>
  <c r="A2379" i="1"/>
  <c r="B2378" i="1"/>
  <c r="F2375" i="1"/>
  <c r="I2375" i="1" s="1"/>
  <c r="J2356" i="1"/>
  <c r="AB2383" i="1" l="1"/>
  <c r="H2383" i="1" s="1"/>
  <c r="Z2384" i="1"/>
  <c r="A2380" i="1"/>
  <c r="B2379" i="1"/>
  <c r="F2376" i="1"/>
  <c r="I2376" i="1" s="1"/>
  <c r="J2357" i="1"/>
  <c r="AB2384" i="1" l="1"/>
  <c r="H2384" i="1" s="1"/>
  <c r="Z2385" i="1"/>
  <c r="A2381" i="1"/>
  <c r="B2380" i="1"/>
  <c r="F2377" i="1"/>
  <c r="I2377" i="1" s="1"/>
  <c r="J2358" i="1"/>
  <c r="AB2385" i="1" l="1"/>
  <c r="H2385" i="1" s="1"/>
  <c r="Z2386" i="1"/>
  <c r="A2382" i="1"/>
  <c r="B2381" i="1"/>
  <c r="F2378" i="1"/>
  <c r="I2378" i="1" s="1"/>
  <c r="J2359" i="1"/>
  <c r="AB2386" i="1" l="1"/>
  <c r="H2386" i="1" s="1"/>
  <c r="Z2387" i="1"/>
  <c r="A2383" i="1"/>
  <c r="B2382" i="1"/>
  <c r="F2379" i="1"/>
  <c r="I2379" i="1" s="1"/>
  <c r="J2360" i="1"/>
  <c r="AB2387" i="1" l="1"/>
  <c r="H2387" i="1" s="1"/>
  <c r="Z2388" i="1"/>
  <c r="A2384" i="1"/>
  <c r="B2383" i="1"/>
  <c r="F2380" i="1"/>
  <c r="I2380" i="1" s="1"/>
  <c r="J2361" i="1"/>
  <c r="AB2388" i="1" l="1"/>
  <c r="H2388" i="1" s="1"/>
  <c r="Z2389" i="1"/>
  <c r="A2385" i="1"/>
  <c r="B2384" i="1"/>
  <c r="F2381" i="1"/>
  <c r="I2381" i="1" s="1"/>
  <c r="J2362" i="1"/>
  <c r="AB2389" i="1" l="1"/>
  <c r="H2389" i="1" s="1"/>
  <c r="Z2390" i="1"/>
  <c r="A2386" i="1"/>
  <c r="B2385" i="1"/>
  <c r="F2382" i="1"/>
  <c r="I2382" i="1" s="1"/>
  <c r="J2363" i="1"/>
  <c r="AB2390" i="1" l="1"/>
  <c r="H2390" i="1" s="1"/>
  <c r="Z2391" i="1"/>
  <c r="A2387" i="1"/>
  <c r="B2386" i="1"/>
  <c r="F2383" i="1"/>
  <c r="I2383" i="1" s="1"/>
  <c r="J2364" i="1"/>
  <c r="AB2391" i="1" l="1"/>
  <c r="H2391" i="1" s="1"/>
  <c r="Z2392" i="1"/>
  <c r="A2388" i="1"/>
  <c r="B2387" i="1"/>
  <c r="F2384" i="1"/>
  <c r="I2384" i="1" s="1"/>
  <c r="J2365" i="1"/>
  <c r="AB2392" i="1" l="1"/>
  <c r="H2392" i="1" s="1"/>
  <c r="Z2393" i="1"/>
  <c r="A2389" i="1"/>
  <c r="B2388" i="1"/>
  <c r="F2385" i="1"/>
  <c r="I2385" i="1" s="1"/>
  <c r="J2366" i="1"/>
  <c r="AB2393" i="1" l="1"/>
  <c r="H2393" i="1" s="1"/>
  <c r="Z2394" i="1"/>
  <c r="A2390" i="1"/>
  <c r="B2389" i="1"/>
  <c r="F2386" i="1"/>
  <c r="I2386" i="1" s="1"/>
  <c r="J2367" i="1"/>
  <c r="AB2394" i="1" l="1"/>
  <c r="H2394" i="1" s="1"/>
  <c r="Z2395" i="1"/>
  <c r="A2391" i="1"/>
  <c r="B2390" i="1"/>
  <c r="F2387" i="1"/>
  <c r="I2387" i="1" s="1"/>
  <c r="J2368" i="1"/>
  <c r="AB2395" i="1" l="1"/>
  <c r="H2395" i="1" s="1"/>
  <c r="Z2396" i="1"/>
  <c r="A2392" i="1"/>
  <c r="B2391" i="1"/>
  <c r="F2388" i="1"/>
  <c r="I2388" i="1" s="1"/>
  <c r="J2369" i="1"/>
  <c r="AB2396" i="1" l="1"/>
  <c r="H2396" i="1" s="1"/>
  <c r="Z2397" i="1"/>
  <c r="A2393" i="1"/>
  <c r="B2392" i="1"/>
  <c r="F2389" i="1"/>
  <c r="I2389" i="1" s="1"/>
  <c r="J2370" i="1"/>
  <c r="AB2397" i="1" l="1"/>
  <c r="H2397" i="1" s="1"/>
  <c r="Z2398" i="1"/>
  <c r="A2394" i="1"/>
  <c r="B2393" i="1"/>
  <c r="F2390" i="1"/>
  <c r="I2390" i="1" s="1"/>
  <c r="J2371" i="1"/>
  <c r="AB2398" i="1" l="1"/>
  <c r="H2398" i="1" s="1"/>
  <c r="Z2399" i="1"/>
  <c r="A2395" i="1"/>
  <c r="B2394" i="1"/>
  <c r="F2391" i="1"/>
  <c r="I2391" i="1" s="1"/>
  <c r="J2372" i="1"/>
  <c r="AB2399" i="1" l="1"/>
  <c r="H2399" i="1" s="1"/>
  <c r="Z2400" i="1"/>
  <c r="A2396" i="1"/>
  <c r="B2395" i="1"/>
  <c r="F2392" i="1"/>
  <c r="I2392" i="1" s="1"/>
  <c r="J2373" i="1"/>
  <c r="AB2400" i="1" l="1"/>
  <c r="H2400" i="1" s="1"/>
  <c r="Z2401" i="1"/>
  <c r="A2397" i="1"/>
  <c r="B2396" i="1"/>
  <c r="F2393" i="1"/>
  <c r="I2393" i="1" s="1"/>
  <c r="J2374" i="1"/>
  <c r="AB2401" i="1" l="1"/>
  <c r="H2401" i="1" s="1"/>
  <c r="Z2402" i="1"/>
  <c r="AB2402" i="1" s="1"/>
  <c r="A2398" i="1"/>
  <c r="B2397" i="1"/>
  <c r="F2394" i="1"/>
  <c r="I2394" i="1" s="1"/>
  <c r="J2375" i="1"/>
  <c r="H2402" i="1" l="1"/>
  <c r="Z2403" i="1"/>
  <c r="A2399" i="1"/>
  <c r="B2398" i="1"/>
  <c r="F2395" i="1"/>
  <c r="I2395" i="1" s="1"/>
  <c r="J2376" i="1"/>
  <c r="AB2403" i="1" l="1"/>
  <c r="H2403" i="1" s="1"/>
  <c r="Z2404" i="1"/>
  <c r="A2400" i="1"/>
  <c r="B2399" i="1"/>
  <c r="F2396" i="1"/>
  <c r="I2396" i="1" s="1"/>
  <c r="J2377" i="1"/>
  <c r="AB2404" i="1" l="1"/>
  <c r="H2404" i="1" s="1"/>
  <c r="Z2405" i="1"/>
  <c r="A2401" i="1"/>
  <c r="B2400" i="1"/>
  <c r="F2397" i="1"/>
  <c r="I2397" i="1" s="1"/>
  <c r="J2378" i="1"/>
  <c r="AB2405" i="1" l="1"/>
  <c r="H2405" i="1" s="1"/>
  <c r="Z2406" i="1"/>
  <c r="A2402" i="1"/>
  <c r="B2401" i="1"/>
  <c r="F2398" i="1"/>
  <c r="I2398" i="1" s="1"/>
  <c r="J2379" i="1"/>
  <c r="AB2406" i="1" l="1"/>
  <c r="H2406" i="1" s="1"/>
  <c r="Z2407" i="1"/>
  <c r="A2403" i="1"/>
  <c r="B2402" i="1"/>
  <c r="F2399" i="1"/>
  <c r="I2399" i="1" s="1"/>
  <c r="J2380" i="1"/>
  <c r="AB2407" i="1" l="1"/>
  <c r="H2407" i="1" s="1"/>
  <c r="Z2408" i="1"/>
  <c r="A2404" i="1"/>
  <c r="B2403" i="1"/>
  <c r="F2400" i="1"/>
  <c r="I2400" i="1" s="1"/>
  <c r="J2381" i="1"/>
  <c r="AB2408" i="1" l="1"/>
  <c r="H2408" i="1" s="1"/>
  <c r="Z2409" i="1"/>
  <c r="A2405" i="1"/>
  <c r="B2404" i="1"/>
  <c r="F2401" i="1"/>
  <c r="I2401" i="1" s="1"/>
  <c r="J2382" i="1"/>
  <c r="AB2409" i="1" l="1"/>
  <c r="H2409" i="1" s="1"/>
  <c r="Z2410" i="1"/>
  <c r="A2406" i="1"/>
  <c r="B2405" i="1"/>
  <c r="F2402" i="1"/>
  <c r="I2402" i="1" s="1"/>
  <c r="J2383" i="1"/>
  <c r="AB2410" i="1" l="1"/>
  <c r="H2410" i="1" s="1"/>
  <c r="Z2411" i="1"/>
  <c r="A2407" i="1"/>
  <c r="B2406" i="1"/>
  <c r="F2403" i="1"/>
  <c r="I2403" i="1" s="1"/>
  <c r="J2384" i="1"/>
  <c r="AB2411" i="1" l="1"/>
  <c r="H2411" i="1" s="1"/>
  <c r="Z2412" i="1"/>
  <c r="A2408" i="1"/>
  <c r="B2407" i="1"/>
  <c r="F2404" i="1"/>
  <c r="I2404" i="1" s="1"/>
  <c r="J2385" i="1"/>
  <c r="AB2412" i="1" l="1"/>
  <c r="H2412" i="1" s="1"/>
  <c r="Z2413" i="1"/>
  <c r="A2409" i="1"/>
  <c r="B2408" i="1"/>
  <c r="F2405" i="1"/>
  <c r="I2405" i="1" s="1"/>
  <c r="J2386" i="1"/>
  <c r="AB2413" i="1" l="1"/>
  <c r="H2413" i="1" s="1"/>
  <c r="Z2414" i="1"/>
  <c r="A2410" i="1"/>
  <c r="B2409" i="1"/>
  <c r="F2406" i="1"/>
  <c r="I2406" i="1" s="1"/>
  <c r="J2387" i="1"/>
  <c r="AB2414" i="1" l="1"/>
  <c r="H2414" i="1" s="1"/>
  <c r="Z2415" i="1"/>
  <c r="A2411" i="1"/>
  <c r="B2410" i="1"/>
  <c r="F2407" i="1"/>
  <c r="I2407" i="1" s="1"/>
  <c r="J2388" i="1"/>
  <c r="AB2415" i="1" l="1"/>
  <c r="H2415" i="1" s="1"/>
  <c r="Z2416" i="1"/>
  <c r="A2412" i="1"/>
  <c r="B2411" i="1"/>
  <c r="F2408" i="1"/>
  <c r="I2408" i="1" s="1"/>
  <c r="J2389" i="1"/>
  <c r="AB2416" i="1" l="1"/>
  <c r="H2416" i="1" s="1"/>
  <c r="Z2417" i="1"/>
  <c r="A2413" i="1"/>
  <c r="B2412" i="1"/>
  <c r="F2409" i="1"/>
  <c r="I2409" i="1" s="1"/>
  <c r="J2390" i="1"/>
  <c r="AB2417" i="1" l="1"/>
  <c r="H2417" i="1" s="1"/>
  <c r="Z2418" i="1"/>
  <c r="A2414" i="1"/>
  <c r="B2413" i="1"/>
  <c r="F2410" i="1"/>
  <c r="I2410" i="1" s="1"/>
  <c r="J2391" i="1"/>
  <c r="AB2418" i="1" l="1"/>
  <c r="H2418" i="1" s="1"/>
  <c r="Z2419" i="1"/>
  <c r="AB2419" i="1" s="1"/>
  <c r="A2415" i="1"/>
  <c r="B2414" i="1"/>
  <c r="F2411" i="1"/>
  <c r="I2411" i="1" s="1"/>
  <c r="J2392" i="1"/>
  <c r="H2419" i="1" l="1"/>
  <c r="Z2420" i="1"/>
  <c r="A2416" i="1"/>
  <c r="B2415" i="1"/>
  <c r="F2412" i="1"/>
  <c r="I2412" i="1" s="1"/>
  <c r="J2393" i="1"/>
  <c r="AB2420" i="1" l="1"/>
  <c r="H2420" i="1" s="1"/>
  <c r="Z2421" i="1"/>
  <c r="A2417" i="1"/>
  <c r="B2416" i="1"/>
  <c r="F2413" i="1"/>
  <c r="I2413" i="1" s="1"/>
  <c r="J2394" i="1"/>
  <c r="AB2421" i="1" l="1"/>
  <c r="H2421" i="1" s="1"/>
  <c r="Z2422" i="1"/>
  <c r="A2418" i="1"/>
  <c r="B2417" i="1"/>
  <c r="F2414" i="1"/>
  <c r="I2414" i="1" s="1"/>
  <c r="J2395" i="1"/>
  <c r="AB2422" i="1" l="1"/>
  <c r="H2422" i="1" s="1"/>
  <c r="Z2423" i="1"/>
  <c r="A2419" i="1"/>
  <c r="B2418" i="1"/>
  <c r="F2415" i="1"/>
  <c r="I2415" i="1" s="1"/>
  <c r="J2396" i="1"/>
  <c r="AB2423" i="1" l="1"/>
  <c r="H2423" i="1" s="1"/>
  <c r="Z2424" i="1"/>
  <c r="A2420" i="1"/>
  <c r="B2419" i="1"/>
  <c r="F2416" i="1"/>
  <c r="I2416" i="1" s="1"/>
  <c r="J2397" i="1"/>
  <c r="AB2424" i="1" l="1"/>
  <c r="H2424" i="1" s="1"/>
  <c r="Z2425" i="1"/>
  <c r="A2421" i="1"/>
  <c r="B2420" i="1"/>
  <c r="F2417" i="1"/>
  <c r="I2417" i="1" s="1"/>
  <c r="J2398" i="1"/>
  <c r="AB2425" i="1" l="1"/>
  <c r="H2425" i="1" s="1"/>
  <c r="Z2426" i="1"/>
  <c r="A2422" i="1"/>
  <c r="B2421" i="1"/>
  <c r="F2418" i="1"/>
  <c r="I2418" i="1" s="1"/>
  <c r="J2399" i="1"/>
  <c r="AB2426" i="1" l="1"/>
  <c r="H2426" i="1" s="1"/>
  <c r="Z2427" i="1"/>
  <c r="A2423" i="1"/>
  <c r="B2422" i="1"/>
  <c r="F2419" i="1"/>
  <c r="I2419" i="1" s="1"/>
  <c r="J2400" i="1"/>
  <c r="AB2427" i="1" l="1"/>
  <c r="H2427" i="1" s="1"/>
  <c r="Z2428" i="1"/>
  <c r="A2424" i="1"/>
  <c r="B2423" i="1"/>
  <c r="F2420" i="1"/>
  <c r="I2420" i="1" s="1"/>
  <c r="J2401" i="1"/>
  <c r="AB2428" i="1" l="1"/>
  <c r="H2428" i="1" s="1"/>
  <c r="Z2429" i="1"/>
  <c r="A2425" i="1"/>
  <c r="B2424" i="1"/>
  <c r="F2421" i="1"/>
  <c r="I2421" i="1" s="1"/>
  <c r="J2402" i="1"/>
  <c r="AB2429" i="1" l="1"/>
  <c r="H2429" i="1" s="1"/>
  <c r="Z2430" i="1"/>
  <c r="A2426" i="1"/>
  <c r="B2425" i="1"/>
  <c r="F2422" i="1"/>
  <c r="I2422" i="1" s="1"/>
  <c r="J2403" i="1"/>
  <c r="AB2430" i="1" l="1"/>
  <c r="H2430" i="1" s="1"/>
  <c r="Z2431" i="1"/>
  <c r="A2427" i="1"/>
  <c r="B2426" i="1"/>
  <c r="F2423" i="1"/>
  <c r="I2423" i="1" s="1"/>
  <c r="J2404" i="1"/>
  <c r="AB2431" i="1" l="1"/>
  <c r="H2431" i="1" s="1"/>
  <c r="Z2432" i="1"/>
  <c r="A2428" i="1"/>
  <c r="B2427" i="1"/>
  <c r="F2424" i="1"/>
  <c r="I2424" i="1" s="1"/>
  <c r="J2405" i="1"/>
  <c r="AB2432" i="1" l="1"/>
  <c r="H2432" i="1" s="1"/>
  <c r="Z2433" i="1"/>
  <c r="A2429" i="1"/>
  <c r="B2428" i="1"/>
  <c r="F2425" i="1"/>
  <c r="I2425" i="1" s="1"/>
  <c r="J2406" i="1"/>
  <c r="AB2433" i="1" l="1"/>
  <c r="H2433" i="1" s="1"/>
  <c r="Z2434" i="1"/>
  <c r="A2430" i="1"/>
  <c r="B2429" i="1"/>
  <c r="F2426" i="1"/>
  <c r="I2426" i="1" s="1"/>
  <c r="J2407" i="1"/>
  <c r="AB2434" i="1" l="1"/>
  <c r="H2434" i="1" s="1"/>
  <c r="Z2435" i="1"/>
  <c r="AB2435" i="1" s="1"/>
  <c r="A2431" i="1"/>
  <c r="B2430" i="1"/>
  <c r="F2427" i="1"/>
  <c r="I2427" i="1" s="1"/>
  <c r="J2408" i="1"/>
  <c r="H2435" i="1" l="1"/>
  <c r="Z2436" i="1"/>
  <c r="A2432" i="1"/>
  <c r="B2431" i="1"/>
  <c r="F2428" i="1"/>
  <c r="I2428" i="1" s="1"/>
  <c r="J2409" i="1"/>
  <c r="AB2436" i="1" l="1"/>
  <c r="H2436" i="1" s="1"/>
  <c r="Z2437" i="1"/>
  <c r="A2433" i="1"/>
  <c r="B2432" i="1"/>
  <c r="F2429" i="1"/>
  <c r="I2429" i="1" s="1"/>
  <c r="J2410" i="1"/>
  <c r="AB2437" i="1" l="1"/>
  <c r="H2437" i="1" s="1"/>
  <c r="Z2438" i="1"/>
  <c r="A2434" i="1"/>
  <c r="B2433" i="1"/>
  <c r="F2430" i="1"/>
  <c r="I2430" i="1" s="1"/>
  <c r="J2411" i="1"/>
  <c r="AB2438" i="1" l="1"/>
  <c r="H2438" i="1" s="1"/>
  <c r="Z2439" i="1"/>
  <c r="A2435" i="1"/>
  <c r="B2434" i="1"/>
  <c r="F2431" i="1"/>
  <c r="I2431" i="1" s="1"/>
  <c r="J2412" i="1"/>
  <c r="AB2439" i="1" l="1"/>
  <c r="H2439" i="1" s="1"/>
  <c r="Z2440" i="1"/>
  <c r="A2436" i="1"/>
  <c r="B2435" i="1"/>
  <c r="F2432" i="1"/>
  <c r="I2432" i="1" s="1"/>
  <c r="J2413" i="1"/>
  <c r="AB2440" i="1" l="1"/>
  <c r="H2440" i="1" s="1"/>
  <c r="Z2441" i="1"/>
  <c r="A2437" i="1"/>
  <c r="B2436" i="1"/>
  <c r="F2433" i="1"/>
  <c r="I2433" i="1" s="1"/>
  <c r="J2414" i="1"/>
  <c r="AB2441" i="1" l="1"/>
  <c r="H2441" i="1" s="1"/>
  <c r="Z2442" i="1"/>
  <c r="A2438" i="1"/>
  <c r="B2437" i="1"/>
  <c r="F2434" i="1"/>
  <c r="I2434" i="1" s="1"/>
  <c r="J2415" i="1"/>
  <c r="AB2442" i="1" l="1"/>
  <c r="H2442" i="1" s="1"/>
  <c r="Z2443" i="1"/>
  <c r="A2439" i="1"/>
  <c r="B2438" i="1"/>
  <c r="F2435" i="1"/>
  <c r="I2435" i="1" s="1"/>
  <c r="J2416" i="1"/>
  <c r="AB2443" i="1" l="1"/>
  <c r="H2443" i="1" s="1"/>
  <c r="Z2444" i="1"/>
  <c r="A2440" i="1"/>
  <c r="B2439" i="1"/>
  <c r="F2436" i="1"/>
  <c r="I2436" i="1" s="1"/>
  <c r="J2417" i="1"/>
  <c r="AB2444" i="1" l="1"/>
  <c r="H2444" i="1" s="1"/>
  <c r="Z2445" i="1"/>
  <c r="A2441" i="1"/>
  <c r="B2440" i="1"/>
  <c r="F2437" i="1"/>
  <c r="I2437" i="1" s="1"/>
  <c r="J2418" i="1"/>
  <c r="AB2445" i="1" l="1"/>
  <c r="H2445" i="1" s="1"/>
  <c r="Z2446" i="1"/>
  <c r="A2442" i="1"/>
  <c r="B2441" i="1"/>
  <c r="F2438" i="1"/>
  <c r="I2438" i="1" s="1"/>
  <c r="J2419" i="1"/>
  <c r="AB2446" i="1" l="1"/>
  <c r="H2446" i="1" s="1"/>
  <c r="Z2447" i="1"/>
  <c r="A2443" i="1"/>
  <c r="B2442" i="1"/>
  <c r="F2439" i="1"/>
  <c r="I2439" i="1" s="1"/>
  <c r="J2420" i="1"/>
  <c r="AB2447" i="1" l="1"/>
  <c r="H2447" i="1" s="1"/>
  <c r="Z2448" i="1"/>
  <c r="A2444" i="1"/>
  <c r="B2443" i="1"/>
  <c r="F2440" i="1"/>
  <c r="I2440" i="1" s="1"/>
  <c r="J2421" i="1"/>
  <c r="AB2448" i="1" l="1"/>
  <c r="H2448" i="1" s="1"/>
  <c r="Z2449" i="1"/>
  <c r="A2445" i="1"/>
  <c r="B2444" i="1"/>
  <c r="F2441" i="1"/>
  <c r="I2441" i="1" s="1"/>
  <c r="J2422" i="1"/>
  <c r="AB2449" i="1" l="1"/>
  <c r="H2449" i="1" s="1"/>
  <c r="Z2450" i="1"/>
  <c r="A2446" i="1"/>
  <c r="B2445" i="1"/>
  <c r="F2442" i="1"/>
  <c r="I2442" i="1" s="1"/>
  <c r="J2423" i="1"/>
  <c r="AB2450" i="1" l="1"/>
  <c r="H2450" i="1" s="1"/>
  <c r="Z2451" i="1"/>
  <c r="A2447" i="1"/>
  <c r="B2446" i="1"/>
  <c r="F2443" i="1"/>
  <c r="I2443" i="1" s="1"/>
  <c r="J2424" i="1"/>
  <c r="AB2451" i="1" l="1"/>
  <c r="H2451" i="1" s="1"/>
  <c r="Z2452" i="1"/>
  <c r="A2448" i="1"/>
  <c r="B2447" i="1"/>
  <c r="F2444" i="1"/>
  <c r="I2444" i="1" s="1"/>
  <c r="J2425" i="1"/>
  <c r="AB2452" i="1" l="1"/>
  <c r="H2452" i="1" s="1"/>
  <c r="Z2453" i="1"/>
  <c r="A2449" i="1"/>
  <c r="B2448" i="1"/>
  <c r="F2445" i="1"/>
  <c r="I2445" i="1" s="1"/>
  <c r="J2426" i="1"/>
  <c r="AB2453" i="1" l="1"/>
  <c r="H2453" i="1" s="1"/>
  <c r="Z2454" i="1"/>
  <c r="A2450" i="1"/>
  <c r="B2449" i="1"/>
  <c r="F2446" i="1"/>
  <c r="I2446" i="1" s="1"/>
  <c r="J2427" i="1"/>
  <c r="AB2454" i="1" l="1"/>
  <c r="H2454" i="1" s="1"/>
  <c r="Z2455" i="1"/>
  <c r="A2451" i="1"/>
  <c r="B2450" i="1"/>
  <c r="F2447" i="1"/>
  <c r="I2447" i="1" s="1"/>
  <c r="J2428" i="1"/>
  <c r="AB2455" i="1" l="1"/>
  <c r="H2455" i="1" s="1"/>
  <c r="Z2456" i="1"/>
  <c r="A2452" i="1"/>
  <c r="B2451" i="1"/>
  <c r="F2448" i="1"/>
  <c r="I2448" i="1" s="1"/>
  <c r="J2429" i="1"/>
  <c r="AB2456" i="1" l="1"/>
  <c r="H2456" i="1" s="1"/>
  <c r="Z2457" i="1"/>
  <c r="A2453" i="1"/>
  <c r="B2452" i="1"/>
  <c r="F2449" i="1"/>
  <c r="I2449" i="1" s="1"/>
  <c r="J2430" i="1"/>
  <c r="AB2457" i="1" l="1"/>
  <c r="H2457" i="1" s="1"/>
  <c r="Z2458" i="1"/>
  <c r="A2454" i="1"/>
  <c r="B2453" i="1"/>
  <c r="F2450" i="1"/>
  <c r="I2450" i="1" s="1"/>
  <c r="J2431" i="1"/>
  <c r="AB2458" i="1" l="1"/>
  <c r="H2458" i="1" s="1"/>
  <c r="Z2459" i="1"/>
  <c r="A2455" i="1"/>
  <c r="B2454" i="1"/>
  <c r="F2451" i="1"/>
  <c r="I2451" i="1" s="1"/>
  <c r="J2432" i="1"/>
  <c r="AB2459" i="1" l="1"/>
  <c r="H2459" i="1" s="1"/>
  <c r="Z2460" i="1"/>
  <c r="A2456" i="1"/>
  <c r="B2455" i="1"/>
  <c r="F2452" i="1"/>
  <c r="I2452" i="1" s="1"/>
  <c r="J2433" i="1"/>
  <c r="AB2460" i="1" l="1"/>
  <c r="H2460" i="1" s="1"/>
  <c r="Z2461" i="1"/>
  <c r="A2457" i="1"/>
  <c r="B2456" i="1"/>
  <c r="F2453" i="1"/>
  <c r="I2453" i="1" s="1"/>
  <c r="J2434" i="1"/>
  <c r="AB2461" i="1" l="1"/>
  <c r="H2461" i="1" s="1"/>
  <c r="Z2462" i="1"/>
  <c r="A2458" i="1"/>
  <c r="B2457" i="1"/>
  <c r="F2454" i="1"/>
  <c r="I2454" i="1" s="1"/>
  <c r="J2435" i="1"/>
  <c r="AB2462" i="1" l="1"/>
  <c r="H2462" i="1" s="1"/>
  <c r="Z2463" i="1"/>
  <c r="A2459" i="1"/>
  <c r="B2458" i="1"/>
  <c r="F2455" i="1"/>
  <c r="I2455" i="1" s="1"/>
  <c r="J2436" i="1"/>
  <c r="AB2463" i="1" l="1"/>
  <c r="H2463" i="1" s="1"/>
  <c r="Z2464" i="1"/>
  <c r="A2460" i="1"/>
  <c r="B2459" i="1"/>
  <c r="F2456" i="1"/>
  <c r="I2456" i="1" s="1"/>
  <c r="J2437" i="1"/>
  <c r="AB2464" i="1" l="1"/>
  <c r="H2464" i="1" s="1"/>
  <c r="Z2465" i="1"/>
  <c r="A2461" i="1"/>
  <c r="B2460" i="1"/>
  <c r="F2457" i="1"/>
  <c r="I2457" i="1" s="1"/>
  <c r="J2438" i="1"/>
  <c r="AB2465" i="1" l="1"/>
  <c r="H2465" i="1" s="1"/>
  <c r="Z2466" i="1"/>
  <c r="A2462" i="1"/>
  <c r="B2461" i="1"/>
  <c r="F2458" i="1"/>
  <c r="I2458" i="1" s="1"/>
  <c r="J2439" i="1"/>
  <c r="AB2466" i="1" l="1"/>
  <c r="H2466" i="1" s="1"/>
  <c r="Z2467" i="1"/>
  <c r="AB2467" i="1" s="1"/>
  <c r="A2463" i="1"/>
  <c r="B2462" i="1"/>
  <c r="F2459" i="1"/>
  <c r="I2459" i="1" s="1"/>
  <c r="J2440" i="1"/>
  <c r="H2467" i="1" l="1"/>
  <c r="Z2468" i="1"/>
  <c r="A2464" i="1"/>
  <c r="B2463" i="1"/>
  <c r="F2460" i="1"/>
  <c r="I2460" i="1" s="1"/>
  <c r="J2441" i="1"/>
  <c r="AB2468" i="1" l="1"/>
  <c r="H2468" i="1" s="1"/>
  <c r="Z2469" i="1"/>
  <c r="A2465" i="1"/>
  <c r="B2464" i="1"/>
  <c r="F2461" i="1"/>
  <c r="I2461" i="1" s="1"/>
  <c r="J2442" i="1"/>
  <c r="AB2469" i="1" l="1"/>
  <c r="H2469" i="1" s="1"/>
  <c r="Z2470" i="1"/>
  <c r="A2466" i="1"/>
  <c r="B2465" i="1"/>
  <c r="F2462" i="1"/>
  <c r="I2462" i="1" s="1"/>
  <c r="J2443" i="1"/>
  <c r="AB2470" i="1" l="1"/>
  <c r="H2470" i="1" s="1"/>
  <c r="Z2471" i="1"/>
  <c r="A2467" i="1"/>
  <c r="B2466" i="1"/>
  <c r="F2463" i="1"/>
  <c r="I2463" i="1" s="1"/>
  <c r="J2444" i="1"/>
  <c r="AB2471" i="1" l="1"/>
  <c r="H2471" i="1" s="1"/>
  <c r="Z2472" i="1"/>
  <c r="AB2472" i="1" s="1"/>
  <c r="A2468" i="1"/>
  <c r="B2467" i="1"/>
  <c r="F2464" i="1"/>
  <c r="I2464" i="1" s="1"/>
  <c r="J2445" i="1"/>
  <c r="H2472" i="1" l="1"/>
  <c r="Z2473" i="1"/>
  <c r="A2469" i="1"/>
  <c r="B2468" i="1"/>
  <c r="F2465" i="1"/>
  <c r="I2465" i="1" s="1"/>
  <c r="J2446" i="1"/>
  <c r="AB2473" i="1" l="1"/>
  <c r="H2473" i="1" s="1"/>
  <c r="Z2474" i="1"/>
  <c r="A2470" i="1"/>
  <c r="B2469" i="1"/>
  <c r="F2466" i="1"/>
  <c r="I2466" i="1" s="1"/>
  <c r="J2447" i="1"/>
  <c r="AB2474" i="1" l="1"/>
  <c r="H2474" i="1" s="1"/>
  <c r="Z2475" i="1"/>
  <c r="A2471" i="1"/>
  <c r="B2470" i="1"/>
  <c r="F2467" i="1"/>
  <c r="I2467" i="1" s="1"/>
  <c r="J2448" i="1"/>
  <c r="AB2475" i="1" l="1"/>
  <c r="H2475" i="1" s="1"/>
  <c r="Z2476" i="1"/>
  <c r="A2472" i="1"/>
  <c r="B2471" i="1"/>
  <c r="F2468" i="1"/>
  <c r="I2468" i="1" s="1"/>
  <c r="J2449" i="1"/>
  <c r="AB2476" i="1" l="1"/>
  <c r="H2476" i="1" s="1"/>
  <c r="Z2477" i="1"/>
  <c r="A2473" i="1"/>
  <c r="B2472" i="1"/>
  <c r="F2469" i="1"/>
  <c r="I2469" i="1" s="1"/>
  <c r="J2450" i="1"/>
  <c r="AB2477" i="1" l="1"/>
  <c r="H2477" i="1" s="1"/>
  <c r="Z2478" i="1"/>
  <c r="A2474" i="1"/>
  <c r="B2473" i="1"/>
  <c r="F2470" i="1"/>
  <c r="I2470" i="1" s="1"/>
  <c r="J2451" i="1"/>
  <c r="AB2478" i="1" l="1"/>
  <c r="H2478" i="1" s="1"/>
  <c r="Z2479" i="1"/>
  <c r="A2475" i="1"/>
  <c r="B2474" i="1"/>
  <c r="F2471" i="1"/>
  <c r="I2471" i="1" s="1"/>
  <c r="J2452" i="1"/>
  <c r="AB2479" i="1" l="1"/>
  <c r="H2479" i="1" s="1"/>
  <c r="Z2480" i="1"/>
  <c r="A2476" i="1"/>
  <c r="B2475" i="1"/>
  <c r="F2472" i="1"/>
  <c r="I2472" i="1" s="1"/>
  <c r="J2453" i="1"/>
  <c r="AB2480" i="1" l="1"/>
  <c r="H2480" i="1" s="1"/>
  <c r="Z2481" i="1"/>
  <c r="A2477" i="1"/>
  <c r="B2476" i="1"/>
  <c r="F2473" i="1"/>
  <c r="I2473" i="1" s="1"/>
  <c r="J2454" i="1"/>
  <c r="AB2481" i="1" l="1"/>
  <c r="H2481" i="1" s="1"/>
  <c r="Z2482" i="1"/>
  <c r="A2478" i="1"/>
  <c r="B2477" i="1"/>
  <c r="F2474" i="1"/>
  <c r="I2474" i="1" s="1"/>
  <c r="J2455" i="1"/>
  <c r="AB2482" i="1" l="1"/>
  <c r="H2482" i="1" s="1"/>
  <c r="Z2483" i="1"/>
  <c r="A2479" i="1"/>
  <c r="B2478" i="1"/>
  <c r="F2475" i="1"/>
  <c r="I2475" i="1" s="1"/>
  <c r="J2456" i="1"/>
  <c r="AB2483" i="1" l="1"/>
  <c r="H2483" i="1" s="1"/>
  <c r="Z2484" i="1"/>
  <c r="A2480" i="1"/>
  <c r="B2479" i="1"/>
  <c r="F2476" i="1"/>
  <c r="I2476" i="1" s="1"/>
  <c r="J2457" i="1"/>
  <c r="AB2484" i="1" l="1"/>
  <c r="H2484" i="1" s="1"/>
  <c r="Z2485" i="1"/>
  <c r="A2481" i="1"/>
  <c r="B2480" i="1"/>
  <c r="F2477" i="1"/>
  <c r="I2477" i="1" s="1"/>
  <c r="J2458" i="1"/>
  <c r="AB2485" i="1" l="1"/>
  <c r="H2485" i="1" s="1"/>
  <c r="Z2486" i="1"/>
  <c r="A2482" i="1"/>
  <c r="B2481" i="1"/>
  <c r="F2478" i="1"/>
  <c r="I2478" i="1" s="1"/>
  <c r="J2459" i="1"/>
  <c r="AB2486" i="1" l="1"/>
  <c r="H2486" i="1" s="1"/>
  <c r="Z2487" i="1"/>
  <c r="A2483" i="1"/>
  <c r="B2482" i="1"/>
  <c r="F2479" i="1"/>
  <c r="I2479" i="1" s="1"/>
  <c r="J2460" i="1"/>
  <c r="AB2487" i="1" l="1"/>
  <c r="H2487" i="1" s="1"/>
  <c r="Z2488" i="1"/>
  <c r="A2484" i="1"/>
  <c r="B2483" i="1"/>
  <c r="F2480" i="1"/>
  <c r="I2480" i="1" s="1"/>
  <c r="J2461" i="1"/>
  <c r="AB2488" i="1" l="1"/>
  <c r="H2488" i="1" s="1"/>
  <c r="Z2489" i="1"/>
  <c r="A2485" i="1"/>
  <c r="B2484" i="1"/>
  <c r="F2481" i="1"/>
  <c r="I2481" i="1" s="1"/>
  <c r="J2462" i="1"/>
  <c r="AB2489" i="1" l="1"/>
  <c r="H2489" i="1" s="1"/>
  <c r="Z2490" i="1"/>
  <c r="A2486" i="1"/>
  <c r="B2485" i="1"/>
  <c r="F2482" i="1"/>
  <c r="I2482" i="1" s="1"/>
  <c r="J2463" i="1"/>
  <c r="AB2490" i="1" l="1"/>
  <c r="H2490" i="1" s="1"/>
  <c r="Z2491" i="1"/>
  <c r="A2487" i="1"/>
  <c r="B2486" i="1"/>
  <c r="F2483" i="1"/>
  <c r="I2483" i="1" s="1"/>
  <c r="J2464" i="1"/>
  <c r="AB2491" i="1" l="1"/>
  <c r="H2491" i="1" s="1"/>
  <c r="Z2492" i="1"/>
  <c r="A2488" i="1"/>
  <c r="B2487" i="1"/>
  <c r="F2484" i="1"/>
  <c r="I2484" i="1" s="1"/>
  <c r="J2465" i="1"/>
  <c r="AB2492" i="1" l="1"/>
  <c r="H2492" i="1" s="1"/>
  <c r="Z2493" i="1"/>
  <c r="A2489" i="1"/>
  <c r="B2488" i="1"/>
  <c r="F2485" i="1"/>
  <c r="I2485" i="1" s="1"/>
  <c r="J2466" i="1"/>
  <c r="AB2493" i="1" l="1"/>
  <c r="H2493" i="1" s="1"/>
  <c r="Z2494" i="1"/>
  <c r="A2490" i="1"/>
  <c r="B2489" i="1"/>
  <c r="F2486" i="1"/>
  <c r="I2486" i="1" s="1"/>
  <c r="J2467" i="1"/>
  <c r="AB2494" i="1" l="1"/>
  <c r="H2494" i="1" s="1"/>
  <c r="Z2495" i="1"/>
  <c r="A2491" i="1"/>
  <c r="B2490" i="1"/>
  <c r="F2487" i="1"/>
  <c r="I2487" i="1" s="1"/>
  <c r="J2468" i="1"/>
  <c r="AB2495" i="1" l="1"/>
  <c r="H2495" i="1" s="1"/>
  <c r="Z2496" i="1"/>
  <c r="A2492" i="1"/>
  <c r="B2491" i="1"/>
  <c r="F2488" i="1"/>
  <c r="I2488" i="1" s="1"/>
  <c r="J2469" i="1"/>
  <c r="AB2496" i="1" l="1"/>
  <c r="H2496" i="1" s="1"/>
  <c r="Z2497" i="1"/>
  <c r="A2493" i="1"/>
  <c r="B2492" i="1"/>
  <c r="F2489" i="1"/>
  <c r="I2489" i="1" s="1"/>
  <c r="J2470" i="1"/>
  <c r="AB2497" i="1" l="1"/>
  <c r="H2497" i="1" s="1"/>
  <c r="Z2498" i="1"/>
  <c r="A2494" i="1"/>
  <c r="B2493" i="1"/>
  <c r="F2490" i="1"/>
  <c r="I2490" i="1" s="1"/>
  <c r="J2471" i="1"/>
  <c r="AB2498" i="1" l="1"/>
  <c r="H2498" i="1" s="1"/>
  <c r="Z2499" i="1"/>
  <c r="A2495" i="1"/>
  <c r="B2494" i="1"/>
  <c r="F2491" i="1"/>
  <c r="I2491" i="1" s="1"/>
  <c r="J2472" i="1"/>
  <c r="AB2499" i="1" l="1"/>
  <c r="H2499" i="1" s="1"/>
  <c r="Z2500" i="1"/>
  <c r="A2496" i="1"/>
  <c r="B2495" i="1"/>
  <c r="F2492" i="1"/>
  <c r="I2492" i="1" s="1"/>
  <c r="J2473" i="1"/>
  <c r="AB2500" i="1" l="1"/>
  <c r="H2500" i="1" s="1"/>
  <c r="Z2501" i="1"/>
  <c r="A2497" i="1"/>
  <c r="B2496" i="1"/>
  <c r="F2493" i="1"/>
  <c r="I2493" i="1" s="1"/>
  <c r="J2474" i="1"/>
  <c r="AB2501" i="1" l="1"/>
  <c r="H2501" i="1" s="1"/>
  <c r="Z2502" i="1"/>
  <c r="A2498" i="1"/>
  <c r="B2497" i="1"/>
  <c r="F2494" i="1"/>
  <c r="I2494" i="1" s="1"/>
  <c r="J2475" i="1"/>
  <c r="AB2502" i="1" l="1"/>
  <c r="H2502" i="1" s="1"/>
  <c r="Z2503" i="1"/>
  <c r="A2499" i="1"/>
  <c r="B2498" i="1"/>
  <c r="F2495" i="1"/>
  <c r="I2495" i="1" s="1"/>
  <c r="J2476" i="1"/>
  <c r="AB2503" i="1" l="1"/>
  <c r="H2503" i="1" s="1"/>
  <c r="Z2504" i="1"/>
  <c r="A2500" i="1"/>
  <c r="B2499" i="1"/>
  <c r="F2496" i="1"/>
  <c r="I2496" i="1" s="1"/>
  <c r="J2477" i="1"/>
  <c r="AB2504" i="1" l="1"/>
  <c r="H2504" i="1" s="1"/>
  <c r="Z2505" i="1"/>
  <c r="AB2505" i="1" s="1"/>
  <c r="A2501" i="1"/>
  <c r="B2500" i="1"/>
  <c r="F2497" i="1"/>
  <c r="I2497" i="1" s="1"/>
  <c r="J2478" i="1"/>
  <c r="H2505" i="1" l="1"/>
  <c r="Z2506" i="1"/>
  <c r="A2502" i="1"/>
  <c r="B2501" i="1"/>
  <c r="F2498" i="1"/>
  <c r="I2498" i="1" s="1"/>
  <c r="J2479" i="1"/>
  <c r="AB2506" i="1" l="1"/>
  <c r="H2506" i="1" s="1"/>
  <c r="Z2507" i="1"/>
  <c r="A2503" i="1"/>
  <c r="B2502" i="1"/>
  <c r="F2499" i="1"/>
  <c r="I2499" i="1" s="1"/>
  <c r="J2480" i="1"/>
  <c r="AB2507" i="1" l="1"/>
  <c r="H2507" i="1" s="1"/>
  <c r="Z2508" i="1"/>
  <c r="AB2508" i="1" s="1"/>
  <c r="A2504" i="1"/>
  <c r="B2503" i="1"/>
  <c r="F2500" i="1"/>
  <c r="I2500" i="1" s="1"/>
  <c r="J2481" i="1"/>
  <c r="H2508" i="1" l="1"/>
  <c r="Z2509" i="1"/>
  <c r="A2505" i="1"/>
  <c r="B2504" i="1"/>
  <c r="F2501" i="1"/>
  <c r="I2501" i="1" s="1"/>
  <c r="J2482" i="1"/>
  <c r="AB2509" i="1" l="1"/>
  <c r="H2509" i="1" s="1"/>
  <c r="Z2510" i="1"/>
  <c r="A2506" i="1"/>
  <c r="B2505" i="1"/>
  <c r="F2502" i="1"/>
  <c r="I2502" i="1" s="1"/>
  <c r="J2483" i="1"/>
  <c r="AB2510" i="1" l="1"/>
  <c r="H2510" i="1" s="1"/>
  <c r="Z2511" i="1"/>
  <c r="A2507" i="1"/>
  <c r="B2506" i="1"/>
  <c r="F2503" i="1"/>
  <c r="I2503" i="1" s="1"/>
  <c r="J2484" i="1"/>
  <c r="AB2511" i="1" l="1"/>
  <c r="H2511" i="1" s="1"/>
  <c r="Z2512" i="1"/>
  <c r="A2508" i="1"/>
  <c r="B2507" i="1"/>
  <c r="F2504" i="1"/>
  <c r="I2504" i="1" s="1"/>
  <c r="J2485" i="1"/>
  <c r="AB2512" i="1" l="1"/>
  <c r="H2512" i="1" s="1"/>
  <c r="Z2513" i="1"/>
  <c r="A2509" i="1"/>
  <c r="B2508" i="1"/>
  <c r="F2505" i="1"/>
  <c r="I2505" i="1" s="1"/>
  <c r="J2486" i="1"/>
  <c r="AB2513" i="1" l="1"/>
  <c r="H2513" i="1" s="1"/>
  <c r="Z2514" i="1"/>
  <c r="A2510" i="1"/>
  <c r="B2509" i="1"/>
  <c r="F2506" i="1"/>
  <c r="I2506" i="1" s="1"/>
  <c r="J2487" i="1"/>
  <c r="AB2514" i="1" l="1"/>
  <c r="H2514" i="1" s="1"/>
  <c r="Z2515" i="1"/>
  <c r="A2511" i="1"/>
  <c r="B2510" i="1"/>
  <c r="F2507" i="1"/>
  <c r="I2507" i="1" s="1"/>
  <c r="J2488" i="1"/>
  <c r="AB2515" i="1" l="1"/>
  <c r="H2515" i="1" s="1"/>
  <c r="Z2516" i="1"/>
  <c r="A2512" i="1"/>
  <c r="B2511" i="1"/>
  <c r="F2508" i="1"/>
  <c r="I2508" i="1" s="1"/>
  <c r="J2489" i="1"/>
  <c r="AB2516" i="1" l="1"/>
  <c r="H2516" i="1" s="1"/>
  <c r="Z2517" i="1"/>
  <c r="A2513" i="1"/>
  <c r="B2512" i="1"/>
  <c r="F2509" i="1"/>
  <c r="I2509" i="1" s="1"/>
  <c r="J2490" i="1"/>
  <c r="AB2517" i="1" l="1"/>
  <c r="H2517" i="1" s="1"/>
  <c r="Z2518" i="1"/>
  <c r="A2514" i="1"/>
  <c r="B2513" i="1"/>
  <c r="F2510" i="1"/>
  <c r="I2510" i="1" s="1"/>
  <c r="J2491" i="1"/>
  <c r="AB2518" i="1" l="1"/>
  <c r="H2518" i="1" s="1"/>
  <c r="Z2519" i="1"/>
  <c r="A2515" i="1"/>
  <c r="B2514" i="1"/>
  <c r="F2511" i="1"/>
  <c r="I2511" i="1" s="1"/>
  <c r="J2492" i="1"/>
  <c r="AB2519" i="1" l="1"/>
  <c r="H2519" i="1" s="1"/>
  <c r="Z2520" i="1"/>
  <c r="A2516" i="1"/>
  <c r="B2515" i="1"/>
  <c r="F2512" i="1"/>
  <c r="I2512" i="1" s="1"/>
  <c r="J2493" i="1"/>
  <c r="AB2520" i="1" l="1"/>
  <c r="H2520" i="1" s="1"/>
  <c r="Z2521" i="1"/>
  <c r="A2517" i="1"/>
  <c r="B2516" i="1"/>
  <c r="F2513" i="1"/>
  <c r="I2513" i="1" s="1"/>
  <c r="J2494" i="1"/>
  <c r="AB2521" i="1" l="1"/>
  <c r="H2521" i="1" s="1"/>
  <c r="Z2522" i="1"/>
  <c r="A2518" i="1"/>
  <c r="B2517" i="1"/>
  <c r="F2514" i="1"/>
  <c r="I2514" i="1" s="1"/>
  <c r="J2495" i="1"/>
  <c r="AB2522" i="1" l="1"/>
  <c r="H2522" i="1" s="1"/>
  <c r="Z2523" i="1"/>
  <c r="A2519" i="1"/>
  <c r="B2518" i="1"/>
  <c r="F2515" i="1"/>
  <c r="I2515" i="1" s="1"/>
  <c r="J2496" i="1"/>
  <c r="AB2523" i="1" l="1"/>
  <c r="H2523" i="1" s="1"/>
  <c r="Z2524" i="1"/>
  <c r="A2520" i="1"/>
  <c r="B2519" i="1"/>
  <c r="F2516" i="1"/>
  <c r="I2516" i="1" s="1"/>
  <c r="J2497" i="1"/>
  <c r="AB2524" i="1" l="1"/>
  <c r="H2524" i="1" s="1"/>
  <c r="Z2525" i="1"/>
  <c r="A2521" i="1"/>
  <c r="B2520" i="1"/>
  <c r="F2517" i="1"/>
  <c r="I2517" i="1" s="1"/>
  <c r="J2498" i="1"/>
  <c r="AB2525" i="1" l="1"/>
  <c r="H2525" i="1" s="1"/>
  <c r="Z2526" i="1"/>
  <c r="A2522" i="1"/>
  <c r="B2521" i="1"/>
  <c r="F2518" i="1"/>
  <c r="I2518" i="1" s="1"/>
  <c r="J2499" i="1"/>
  <c r="AB2526" i="1" l="1"/>
  <c r="H2526" i="1" s="1"/>
  <c r="Z2527" i="1"/>
  <c r="A2523" i="1"/>
  <c r="B2522" i="1"/>
  <c r="F2519" i="1"/>
  <c r="I2519" i="1" s="1"/>
  <c r="J2500" i="1"/>
  <c r="AB2527" i="1" l="1"/>
  <c r="H2527" i="1" s="1"/>
  <c r="Z2528" i="1"/>
  <c r="A2524" i="1"/>
  <c r="B2523" i="1"/>
  <c r="F2520" i="1"/>
  <c r="I2520" i="1" s="1"/>
  <c r="J2501" i="1"/>
  <c r="AB2528" i="1" l="1"/>
  <c r="H2528" i="1" s="1"/>
  <c r="Z2529" i="1"/>
  <c r="A2525" i="1"/>
  <c r="B2524" i="1"/>
  <c r="F2521" i="1"/>
  <c r="I2521" i="1" s="1"/>
  <c r="J2502" i="1"/>
  <c r="AB2529" i="1" l="1"/>
  <c r="H2529" i="1" s="1"/>
  <c r="Z2530" i="1"/>
  <c r="AB2530" i="1" s="1"/>
  <c r="A2526" i="1"/>
  <c r="B2525" i="1"/>
  <c r="F2522" i="1"/>
  <c r="I2522" i="1" s="1"/>
  <c r="J2503" i="1"/>
  <c r="H2530" i="1" l="1"/>
  <c r="Z2531" i="1"/>
  <c r="A2527" i="1"/>
  <c r="B2526" i="1"/>
  <c r="F2523" i="1"/>
  <c r="I2523" i="1" s="1"/>
  <c r="J2504" i="1"/>
  <c r="AB2531" i="1" l="1"/>
  <c r="H2531" i="1" s="1"/>
  <c r="Z2532" i="1"/>
  <c r="A2528" i="1"/>
  <c r="B2527" i="1"/>
  <c r="F2524" i="1"/>
  <c r="I2524" i="1" s="1"/>
  <c r="J2505" i="1"/>
  <c r="AB2532" i="1" l="1"/>
  <c r="H2532" i="1" s="1"/>
  <c r="Z2533" i="1"/>
  <c r="A2529" i="1"/>
  <c r="B2528" i="1"/>
  <c r="F2525" i="1"/>
  <c r="I2525" i="1" s="1"/>
  <c r="J2506" i="1"/>
  <c r="AB2533" i="1" l="1"/>
  <c r="H2533" i="1" s="1"/>
  <c r="Z2534" i="1"/>
  <c r="A2530" i="1"/>
  <c r="B2529" i="1"/>
  <c r="F2526" i="1"/>
  <c r="I2526" i="1" s="1"/>
  <c r="J2507" i="1"/>
  <c r="AB2534" i="1" l="1"/>
  <c r="H2534" i="1" s="1"/>
  <c r="Z2535" i="1"/>
  <c r="A2531" i="1"/>
  <c r="B2530" i="1"/>
  <c r="F2527" i="1"/>
  <c r="I2527" i="1" s="1"/>
  <c r="J2508" i="1"/>
  <c r="AB2535" i="1" l="1"/>
  <c r="H2535" i="1" s="1"/>
  <c r="Z2536" i="1"/>
  <c r="A2532" i="1"/>
  <c r="B2531" i="1"/>
  <c r="F2528" i="1"/>
  <c r="I2528" i="1" s="1"/>
  <c r="J2509" i="1"/>
  <c r="AB2536" i="1" l="1"/>
  <c r="H2536" i="1" s="1"/>
  <c r="Z2537" i="1"/>
  <c r="A2533" i="1"/>
  <c r="B2532" i="1"/>
  <c r="F2529" i="1"/>
  <c r="I2529" i="1" s="1"/>
  <c r="J2510" i="1"/>
  <c r="AB2537" i="1" l="1"/>
  <c r="H2537" i="1" s="1"/>
  <c r="Z2538" i="1"/>
  <c r="A2534" i="1"/>
  <c r="B2533" i="1"/>
  <c r="F2530" i="1"/>
  <c r="I2530" i="1" s="1"/>
  <c r="J2511" i="1"/>
  <c r="AB2538" i="1" l="1"/>
  <c r="H2538" i="1" s="1"/>
  <c r="Z2539" i="1"/>
  <c r="A2535" i="1"/>
  <c r="B2534" i="1"/>
  <c r="F2531" i="1"/>
  <c r="I2531" i="1" s="1"/>
  <c r="J2512" i="1"/>
  <c r="AB2539" i="1" l="1"/>
  <c r="H2539" i="1" s="1"/>
  <c r="Z2540" i="1"/>
  <c r="A2536" i="1"/>
  <c r="B2535" i="1"/>
  <c r="F2532" i="1"/>
  <c r="I2532" i="1" s="1"/>
  <c r="J2513" i="1"/>
  <c r="AB2540" i="1" l="1"/>
  <c r="H2540" i="1" s="1"/>
  <c r="Z2541" i="1"/>
  <c r="A2537" i="1"/>
  <c r="B2536" i="1"/>
  <c r="F2533" i="1"/>
  <c r="I2533" i="1" s="1"/>
  <c r="J2514" i="1"/>
  <c r="AB2541" i="1" l="1"/>
  <c r="H2541" i="1" s="1"/>
  <c r="Z2542" i="1"/>
  <c r="A2538" i="1"/>
  <c r="B2537" i="1"/>
  <c r="F2534" i="1"/>
  <c r="I2534" i="1" s="1"/>
  <c r="J2515" i="1"/>
  <c r="AB2542" i="1" l="1"/>
  <c r="H2542" i="1" s="1"/>
  <c r="Z2543" i="1"/>
  <c r="A2539" i="1"/>
  <c r="B2538" i="1"/>
  <c r="F2535" i="1"/>
  <c r="I2535" i="1" s="1"/>
  <c r="J2516" i="1"/>
  <c r="AB2543" i="1" l="1"/>
  <c r="H2543" i="1" s="1"/>
  <c r="Z2544" i="1"/>
  <c r="A2540" i="1"/>
  <c r="B2539" i="1"/>
  <c r="F2536" i="1"/>
  <c r="I2536" i="1" s="1"/>
  <c r="J2517" i="1"/>
  <c r="AB2544" i="1" l="1"/>
  <c r="H2544" i="1" s="1"/>
  <c r="Z2545" i="1"/>
  <c r="A2541" i="1"/>
  <c r="B2540" i="1"/>
  <c r="F2537" i="1"/>
  <c r="I2537" i="1" s="1"/>
  <c r="J2518" i="1"/>
  <c r="AB2545" i="1" l="1"/>
  <c r="H2545" i="1" s="1"/>
  <c r="Z2546" i="1"/>
  <c r="A2542" i="1"/>
  <c r="B2541" i="1"/>
  <c r="F2538" i="1"/>
  <c r="I2538" i="1" s="1"/>
  <c r="J2519" i="1"/>
  <c r="AB2546" i="1" l="1"/>
  <c r="H2546" i="1" s="1"/>
  <c r="Z2547" i="1"/>
  <c r="A2543" i="1"/>
  <c r="B2542" i="1"/>
  <c r="F2539" i="1"/>
  <c r="I2539" i="1" s="1"/>
  <c r="J2520" i="1"/>
  <c r="AB2547" i="1" l="1"/>
  <c r="H2547" i="1" s="1"/>
  <c r="Z2548" i="1"/>
  <c r="A2544" i="1"/>
  <c r="B2543" i="1"/>
  <c r="F2540" i="1"/>
  <c r="I2540" i="1" s="1"/>
  <c r="J2521" i="1"/>
  <c r="AB2548" i="1" l="1"/>
  <c r="H2548" i="1" s="1"/>
  <c r="Z2549" i="1"/>
  <c r="A2545" i="1"/>
  <c r="B2544" i="1"/>
  <c r="F2541" i="1"/>
  <c r="I2541" i="1" s="1"/>
  <c r="J2522" i="1"/>
  <c r="AB2549" i="1" l="1"/>
  <c r="H2549" i="1" s="1"/>
  <c r="Z2550" i="1"/>
  <c r="A2546" i="1"/>
  <c r="B2545" i="1"/>
  <c r="F2542" i="1"/>
  <c r="I2542" i="1" s="1"/>
  <c r="J2523" i="1"/>
  <c r="AB2550" i="1" l="1"/>
  <c r="H2550" i="1" s="1"/>
  <c r="Z2551" i="1"/>
  <c r="A2547" i="1"/>
  <c r="B2546" i="1"/>
  <c r="F2543" i="1"/>
  <c r="I2543" i="1" s="1"/>
  <c r="J2524" i="1"/>
  <c r="AB2551" i="1" l="1"/>
  <c r="H2551" i="1" s="1"/>
  <c r="Z2552" i="1"/>
  <c r="A2548" i="1"/>
  <c r="B2547" i="1"/>
  <c r="F2544" i="1"/>
  <c r="I2544" i="1" s="1"/>
  <c r="J2525" i="1"/>
  <c r="AB2552" i="1" l="1"/>
  <c r="H2552" i="1" s="1"/>
  <c r="Z2553" i="1"/>
  <c r="A2549" i="1"/>
  <c r="B2548" i="1"/>
  <c r="F2545" i="1"/>
  <c r="I2545" i="1" s="1"/>
  <c r="J2526" i="1"/>
  <c r="AB2553" i="1" l="1"/>
  <c r="H2553" i="1" s="1"/>
  <c r="Z2554" i="1"/>
  <c r="A2550" i="1"/>
  <c r="B2549" i="1"/>
  <c r="F2546" i="1"/>
  <c r="I2546" i="1" s="1"/>
  <c r="J2527" i="1"/>
  <c r="AB2554" i="1" l="1"/>
  <c r="H2554" i="1" s="1"/>
  <c r="Z2555" i="1"/>
  <c r="A2551" i="1"/>
  <c r="B2550" i="1"/>
  <c r="F2547" i="1"/>
  <c r="I2547" i="1" s="1"/>
  <c r="J2528" i="1"/>
  <c r="AB2555" i="1" l="1"/>
  <c r="H2555" i="1" s="1"/>
  <c r="Z2556" i="1"/>
  <c r="A2552" i="1"/>
  <c r="B2551" i="1"/>
  <c r="F2548" i="1"/>
  <c r="I2548" i="1" s="1"/>
  <c r="J2529" i="1"/>
  <c r="AB2556" i="1" l="1"/>
  <c r="H2556" i="1" s="1"/>
  <c r="Z2557" i="1"/>
  <c r="A2553" i="1"/>
  <c r="B2552" i="1"/>
  <c r="F2549" i="1"/>
  <c r="I2549" i="1" s="1"/>
  <c r="J2530" i="1"/>
  <c r="AB2557" i="1" l="1"/>
  <c r="H2557" i="1" s="1"/>
  <c r="Z2558" i="1"/>
  <c r="A2554" i="1"/>
  <c r="B2553" i="1"/>
  <c r="F2550" i="1"/>
  <c r="I2550" i="1" s="1"/>
  <c r="J2531" i="1"/>
  <c r="AB2558" i="1" l="1"/>
  <c r="H2558" i="1" s="1"/>
  <c r="Z2559" i="1"/>
  <c r="A2555" i="1"/>
  <c r="B2554" i="1"/>
  <c r="F2551" i="1"/>
  <c r="I2551" i="1" s="1"/>
  <c r="J2532" i="1"/>
  <c r="AB2559" i="1" l="1"/>
  <c r="H2559" i="1" s="1"/>
  <c r="Z2560" i="1"/>
  <c r="A2556" i="1"/>
  <c r="B2555" i="1"/>
  <c r="F2552" i="1"/>
  <c r="I2552" i="1" s="1"/>
  <c r="J2533" i="1"/>
  <c r="AB2560" i="1" l="1"/>
  <c r="H2560" i="1" s="1"/>
  <c r="Z2561" i="1"/>
  <c r="A2557" i="1"/>
  <c r="B2556" i="1"/>
  <c r="F2553" i="1"/>
  <c r="I2553" i="1" s="1"/>
  <c r="J2534" i="1"/>
  <c r="AB2561" i="1" l="1"/>
  <c r="H2561" i="1" s="1"/>
  <c r="Z2562" i="1"/>
  <c r="AB2562" i="1" s="1"/>
  <c r="A2558" i="1"/>
  <c r="B2557" i="1"/>
  <c r="F2554" i="1"/>
  <c r="I2554" i="1" s="1"/>
  <c r="J2535" i="1"/>
  <c r="H2562" i="1" l="1"/>
  <c r="Z2563" i="1"/>
  <c r="A2559" i="1"/>
  <c r="B2558" i="1"/>
  <c r="F2555" i="1"/>
  <c r="I2555" i="1" s="1"/>
  <c r="J2536" i="1"/>
  <c r="AB2563" i="1" l="1"/>
  <c r="H2563" i="1" s="1"/>
  <c r="Z2564" i="1"/>
  <c r="A2560" i="1"/>
  <c r="B2559" i="1"/>
  <c r="F2556" i="1"/>
  <c r="I2556" i="1" s="1"/>
  <c r="J2537" i="1"/>
  <c r="AB2564" i="1" l="1"/>
  <c r="H2564" i="1" s="1"/>
  <c r="Z2565" i="1"/>
  <c r="A2561" i="1"/>
  <c r="B2560" i="1"/>
  <c r="F2557" i="1"/>
  <c r="I2557" i="1" s="1"/>
  <c r="J2538" i="1"/>
  <c r="AB2565" i="1" l="1"/>
  <c r="H2565" i="1" s="1"/>
  <c r="Z2566" i="1"/>
  <c r="A2562" i="1"/>
  <c r="B2561" i="1"/>
  <c r="F2558" i="1"/>
  <c r="I2558" i="1" s="1"/>
  <c r="J2539" i="1"/>
  <c r="AB2566" i="1" l="1"/>
  <c r="H2566" i="1" s="1"/>
  <c r="Z2567" i="1"/>
  <c r="A2563" i="1"/>
  <c r="B2562" i="1"/>
  <c r="F2559" i="1"/>
  <c r="I2559" i="1" s="1"/>
  <c r="J2540" i="1"/>
  <c r="AB2567" i="1" l="1"/>
  <c r="H2567" i="1" s="1"/>
  <c r="Z2568" i="1"/>
  <c r="A2564" i="1"/>
  <c r="B2563" i="1"/>
  <c r="F2560" i="1"/>
  <c r="I2560" i="1" s="1"/>
  <c r="J2541" i="1"/>
  <c r="AB2568" i="1" l="1"/>
  <c r="H2568" i="1" s="1"/>
  <c r="Z2569" i="1"/>
  <c r="A2565" i="1"/>
  <c r="B2564" i="1"/>
  <c r="F2561" i="1"/>
  <c r="I2561" i="1" s="1"/>
  <c r="J2542" i="1"/>
  <c r="AB2569" i="1" l="1"/>
  <c r="H2569" i="1" s="1"/>
  <c r="Z2570" i="1"/>
  <c r="A2566" i="1"/>
  <c r="B2565" i="1"/>
  <c r="F2562" i="1"/>
  <c r="I2562" i="1" s="1"/>
  <c r="J2543" i="1"/>
  <c r="AB2570" i="1" l="1"/>
  <c r="H2570" i="1" s="1"/>
  <c r="Z2571" i="1"/>
  <c r="A2567" i="1"/>
  <c r="B2566" i="1"/>
  <c r="F2563" i="1"/>
  <c r="I2563" i="1" s="1"/>
  <c r="J2544" i="1"/>
  <c r="AB2571" i="1" l="1"/>
  <c r="H2571" i="1" s="1"/>
  <c r="Z2572" i="1"/>
  <c r="A2568" i="1"/>
  <c r="B2567" i="1"/>
  <c r="F2564" i="1"/>
  <c r="I2564" i="1" s="1"/>
  <c r="J2545" i="1"/>
  <c r="AB2572" i="1" l="1"/>
  <c r="H2572" i="1" s="1"/>
  <c r="Z2573" i="1"/>
  <c r="A2569" i="1"/>
  <c r="B2568" i="1"/>
  <c r="F2565" i="1"/>
  <c r="I2565" i="1" s="1"/>
  <c r="J2546" i="1"/>
  <c r="AB2573" i="1" l="1"/>
  <c r="H2573" i="1" s="1"/>
  <c r="Z2574" i="1"/>
  <c r="A2570" i="1"/>
  <c r="B2569" i="1"/>
  <c r="F2566" i="1"/>
  <c r="I2566" i="1" s="1"/>
  <c r="J2547" i="1"/>
  <c r="AB2574" i="1" l="1"/>
  <c r="H2574" i="1" s="1"/>
  <c r="Z2575" i="1"/>
  <c r="A2571" i="1"/>
  <c r="B2570" i="1"/>
  <c r="F2567" i="1"/>
  <c r="I2567" i="1" s="1"/>
  <c r="J2548" i="1"/>
  <c r="AB2575" i="1" l="1"/>
  <c r="H2575" i="1" s="1"/>
  <c r="Z2576" i="1"/>
  <c r="A2572" i="1"/>
  <c r="B2571" i="1"/>
  <c r="F2568" i="1"/>
  <c r="I2568" i="1" s="1"/>
  <c r="J2549" i="1"/>
  <c r="AB2576" i="1" l="1"/>
  <c r="H2576" i="1" s="1"/>
  <c r="Z2577" i="1"/>
  <c r="A2573" i="1"/>
  <c r="B2572" i="1"/>
  <c r="F2569" i="1"/>
  <c r="I2569" i="1" s="1"/>
  <c r="J2550" i="1"/>
  <c r="AB2577" i="1" l="1"/>
  <c r="H2577" i="1" s="1"/>
  <c r="Z2578" i="1"/>
  <c r="A2574" i="1"/>
  <c r="B2573" i="1"/>
  <c r="F2570" i="1"/>
  <c r="I2570" i="1" s="1"/>
  <c r="J2551" i="1"/>
  <c r="AB2578" i="1" l="1"/>
  <c r="H2578" i="1" s="1"/>
  <c r="Z2579" i="1"/>
  <c r="A2575" i="1"/>
  <c r="B2574" i="1"/>
  <c r="F2571" i="1"/>
  <c r="I2571" i="1" s="1"/>
  <c r="J2552" i="1"/>
  <c r="AB2579" i="1" l="1"/>
  <c r="H2579" i="1" s="1"/>
  <c r="Z2580" i="1"/>
  <c r="A2576" i="1"/>
  <c r="B2575" i="1"/>
  <c r="F2572" i="1"/>
  <c r="I2572" i="1" s="1"/>
  <c r="J2553" i="1"/>
  <c r="AB2580" i="1" l="1"/>
  <c r="H2580" i="1" s="1"/>
  <c r="Z2581" i="1"/>
  <c r="A2577" i="1"/>
  <c r="B2576" i="1"/>
  <c r="F2573" i="1"/>
  <c r="I2573" i="1" s="1"/>
  <c r="J2554" i="1"/>
  <c r="AB2581" i="1" l="1"/>
  <c r="H2581" i="1" s="1"/>
  <c r="Z2582" i="1"/>
  <c r="A2578" i="1"/>
  <c r="B2577" i="1"/>
  <c r="F2574" i="1"/>
  <c r="I2574" i="1" s="1"/>
  <c r="J2555" i="1"/>
  <c r="AB2582" i="1" l="1"/>
  <c r="H2582" i="1" s="1"/>
  <c r="Z2583" i="1"/>
  <c r="A2579" i="1"/>
  <c r="B2578" i="1"/>
  <c r="F2575" i="1"/>
  <c r="I2575" i="1" s="1"/>
  <c r="J2556" i="1"/>
  <c r="AB2583" i="1" l="1"/>
  <c r="H2583" i="1" s="1"/>
  <c r="Z2584" i="1"/>
  <c r="A2580" i="1"/>
  <c r="B2579" i="1"/>
  <c r="F2576" i="1"/>
  <c r="I2576" i="1" s="1"/>
  <c r="J2557" i="1"/>
  <c r="AB2584" i="1" l="1"/>
  <c r="H2584" i="1" s="1"/>
  <c r="Z2585" i="1"/>
  <c r="A2581" i="1"/>
  <c r="B2580" i="1"/>
  <c r="F2577" i="1"/>
  <c r="I2577" i="1" s="1"/>
  <c r="J2558" i="1"/>
  <c r="AB2585" i="1" l="1"/>
  <c r="H2585" i="1" s="1"/>
  <c r="Z2586" i="1"/>
  <c r="A2582" i="1"/>
  <c r="B2581" i="1"/>
  <c r="F2578" i="1"/>
  <c r="I2578" i="1" s="1"/>
  <c r="J2559" i="1"/>
  <c r="AB2586" i="1" l="1"/>
  <c r="H2586" i="1" s="1"/>
  <c r="Z2587" i="1"/>
  <c r="A2583" i="1"/>
  <c r="B2582" i="1"/>
  <c r="F2579" i="1"/>
  <c r="I2579" i="1" s="1"/>
  <c r="J2560" i="1"/>
  <c r="AB2587" i="1" l="1"/>
  <c r="H2587" i="1" s="1"/>
  <c r="Z2588" i="1"/>
  <c r="A2584" i="1"/>
  <c r="B2583" i="1"/>
  <c r="F2580" i="1"/>
  <c r="I2580" i="1" s="1"/>
  <c r="J2561" i="1"/>
  <c r="AB2588" i="1" l="1"/>
  <c r="H2588" i="1" s="1"/>
  <c r="Z2589" i="1"/>
  <c r="A2585" i="1"/>
  <c r="B2584" i="1"/>
  <c r="F2581" i="1"/>
  <c r="I2581" i="1" s="1"/>
  <c r="J2562" i="1"/>
  <c r="AB2589" i="1" l="1"/>
  <c r="H2589" i="1" s="1"/>
  <c r="Z2590" i="1"/>
  <c r="A2586" i="1"/>
  <c r="B2585" i="1"/>
  <c r="F2582" i="1"/>
  <c r="I2582" i="1" s="1"/>
  <c r="J2563" i="1"/>
  <c r="AB2590" i="1" l="1"/>
  <c r="H2590" i="1" s="1"/>
  <c r="Z2591" i="1"/>
  <c r="A2587" i="1"/>
  <c r="B2586" i="1"/>
  <c r="F2583" i="1"/>
  <c r="I2583" i="1" s="1"/>
  <c r="J2564" i="1"/>
  <c r="AB2591" i="1" l="1"/>
  <c r="H2591" i="1" s="1"/>
  <c r="Z2592" i="1"/>
  <c r="A2588" i="1"/>
  <c r="B2587" i="1"/>
  <c r="F2584" i="1"/>
  <c r="I2584" i="1" s="1"/>
  <c r="J2565" i="1"/>
  <c r="AB2592" i="1" l="1"/>
  <c r="H2592" i="1" s="1"/>
  <c r="Z2593" i="1"/>
  <c r="AB2593" i="1" s="1"/>
  <c r="A2589" i="1"/>
  <c r="B2588" i="1"/>
  <c r="F2585" i="1"/>
  <c r="I2585" i="1" s="1"/>
  <c r="J2566" i="1"/>
  <c r="H2593" i="1" l="1"/>
  <c r="Z2594" i="1"/>
  <c r="A2590" i="1"/>
  <c r="B2589" i="1"/>
  <c r="F2586" i="1"/>
  <c r="I2586" i="1" s="1"/>
  <c r="J2567" i="1"/>
  <c r="AB2594" i="1" l="1"/>
  <c r="H2594" i="1" s="1"/>
  <c r="Z2595" i="1"/>
  <c r="A2591" i="1"/>
  <c r="B2590" i="1"/>
  <c r="F2587" i="1"/>
  <c r="I2587" i="1" s="1"/>
  <c r="J2568" i="1"/>
  <c r="AB2595" i="1" l="1"/>
  <c r="H2595" i="1" s="1"/>
  <c r="Z2596" i="1"/>
  <c r="A2592" i="1"/>
  <c r="B2591" i="1"/>
  <c r="F2588" i="1"/>
  <c r="I2588" i="1" s="1"/>
  <c r="J2569" i="1"/>
  <c r="AB2596" i="1" l="1"/>
  <c r="H2596" i="1" s="1"/>
  <c r="Z2597" i="1"/>
  <c r="A2593" i="1"/>
  <c r="B2592" i="1"/>
  <c r="F2589" i="1"/>
  <c r="I2589" i="1" s="1"/>
  <c r="J2570" i="1"/>
  <c r="AB2597" i="1" l="1"/>
  <c r="H2597" i="1" s="1"/>
  <c r="Z2598" i="1"/>
  <c r="A2594" i="1"/>
  <c r="B2593" i="1"/>
  <c r="F2590" i="1"/>
  <c r="I2590" i="1" s="1"/>
  <c r="J2571" i="1"/>
  <c r="AB2598" i="1" l="1"/>
  <c r="H2598" i="1" s="1"/>
  <c r="Z2599" i="1"/>
  <c r="A2595" i="1"/>
  <c r="B2594" i="1"/>
  <c r="F2591" i="1"/>
  <c r="I2591" i="1" s="1"/>
  <c r="J2572" i="1"/>
  <c r="AB2599" i="1" l="1"/>
  <c r="H2599" i="1" s="1"/>
  <c r="Z2600" i="1"/>
  <c r="A2596" i="1"/>
  <c r="B2595" i="1"/>
  <c r="F2592" i="1"/>
  <c r="I2592" i="1" s="1"/>
  <c r="J2573" i="1"/>
  <c r="AB2600" i="1" l="1"/>
  <c r="H2600" i="1" s="1"/>
  <c r="Z2601" i="1"/>
  <c r="A2597" i="1"/>
  <c r="B2596" i="1"/>
  <c r="F2593" i="1"/>
  <c r="I2593" i="1" s="1"/>
  <c r="J2574" i="1"/>
  <c r="AB2601" i="1" l="1"/>
  <c r="H2601" i="1" s="1"/>
  <c r="Z2602" i="1"/>
  <c r="A2598" i="1"/>
  <c r="B2597" i="1"/>
  <c r="F2594" i="1"/>
  <c r="I2594" i="1" s="1"/>
  <c r="J2575" i="1"/>
  <c r="AB2602" i="1" l="1"/>
  <c r="H2602" i="1" s="1"/>
  <c r="Z2603" i="1"/>
  <c r="A2599" i="1"/>
  <c r="B2598" i="1"/>
  <c r="F2595" i="1"/>
  <c r="I2595" i="1" s="1"/>
  <c r="J2576" i="1"/>
  <c r="AB2603" i="1" l="1"/>
  <c r="H2603" i="1" s="1"/>
  <c r="Z2604" i="1"/>
  <c r="A2600" i="1"/>
  <c r="B2599" i="1"/>
  <c r="F2596" i="1"/>
  <c r="I2596" i="1" s="1"/>
  <c r="J2577" i="1"/>
  <c r="AB2604" i="1" l="1"/>
  <c r="H2604" i="1" s="1"/>
  <c r="Z2605" i="1"/>
  <c r="A2601" i="1"/>
  <c r="B2600" i="1"/>
  <c r="F2597" i="1"/>
  <c r="I2597" i="1" s="1"/>
  <c r="J2578" i="1"/>
  <c r="AB2605" i="1" l="1"/>
  <c r="H2605" i="1" s="1"/>
  <c r="Z2606" i="1"/>
  <c r="A2602" i="1"/>
  <c r="B2601" i="1"/>
  <c r="F2598" i="1"/>
  <c r="I2598" i="1" s="1"/>
  <c r="J2579" i="1"/>
  <c r="AB2606" i="1" l="1"/>
  <c r="H2606" i="1" s="1"/>
  <c r="Z2607" i="1"/>
  <c r="A2603" i="1"/>
  <c r="B2602" i="1"/>
  <c r="F2599" i="1"/>
  <c r="I2599" i="1" s="1"/>
  <c r="J2580" i="1"/>
  <c r="AB2607" i="1" l="1"/>
  <c r="H2607" i="1" s="1"/>
  <c r="Z2608" i="1"/>
  <c r="A2604" i="1"/>
  <c r="B2603" i="1"/>
  <c r="F2600" i="1"/>
  <c r="I2600" i="1" s="1"/>
  <c r="J2581" i="1"/>
  <c r="AB2608" i="1" l="1"/>
  <c r="H2608" i="1" s="1"/>
  <c r="Z2609" i="1"/>
  <c r="A2605" i="1"/>
  <c r="B2604" i="1"/>
  <c r="F2601" i="1"/>
  <c r="I2601" i="1" s="1"/>
  <c r="J2582" i="1"/>
  <c r="AB2609" i="1" l="1"/>
  <c r="H2609" i="1" s="1"/>
  <c r="Z2610" i="1"/>
  <c r="A2606" i="1"/>
  <c r="B2605" i="1"/>
  <c r="F2602" i="1"/>
  <c r="I2602" i="1" s="1"/>
  <c r="J2583" i="1"/>
  <c r="AB2610" i="1" l="1"/>
  <c r="H2610" i="1" s="1"/>
  <c r="Z2611" i="1"/>
  <c r="A2607" i="1"/>
  <c r="B2606" i="1"/>
  <c r="F2603" i="1"/>
  <c r="I2603" i="1" s="1"/>
  <c r="J2584" i="1"/>
  <c r="AB2611" i="1" l="1"/>
  <c r="H2611" i="1" s="1"/>
  <c r="Z2612" i="1"/>
  <c r="A2608" i="1"/>
  <c r="B2607" i="1"/>
  <c r="F2604" i="1"/>
  <c r="I2604" i="1" s="1"/>
  <c r="J2585" i="1"/>
  <c r="AB2612" i="1" l="1"/>
  <c r="H2612" i="1" s="1"/>
  <c r="Z2613" i="1"/>
  <c r="A2609" i="1"/>
  <c r="B2608" i="1"/>
  <c r="F2605" i="1"/>
  <c r="I2605" i="1" s="1"/>
  <c r="J2586" i="1"/>
  <c r="AB2613" i="1" l="1"/>
  <c r="H2613" i="1" s="1"/>
  <c r="Z2614" i="1"/>
  <c r="A2610" i="1"/>
  <c r="B2609" i="1"/>
  <c r="F2606" i="1"/>
  <c r="I2606" i="1" s="1"/>
  <c r="J2587" i="1"/>
  <c r="AB2614" i="1" l="1"/>
  <c r="H2614" i="1" s="1"/>
  <c r="Z2615" i="1"/>
  <c r="A2611" i="1"/>
  <c r="B2610" i="1"/>
  <c r="F2607" i="1"/>
  <c r="I2607" i="1" s="1"/>
  <c r="J2588" i="1"/>
  <c r="AB2615" i="1" l="1"/>
  <c r="H2615" i="1" s="1"/>
  <c r="Z2616" i="1"/>
  <c r="A2612" i="1"/>
  <c r="B2611" i="1"/>
  <c r="F2608" i="1"/>
  <c r="I2608" i="1" s="1"/>
  <c r="J2589" i="1"/>
  <c r="AB2616" i="1" l="1"/>
  <c r="H2616" i="1" s="1"/>
  <c r="Z2617" i="1"/>
  <c r="A2613" i="1"/>
  <c r="B2612" i="1"/>
  <c r="F2609" i="1"/>
  <c r="I2609" i="1" s="1"/>
  <c r="J2590" i="1"/>
  <c r="AB2617" i="1" l="1"/>
  <c r="H2617" i="1" s="1"/>
  <c r="Z2618" i="1"/>
  <c r="A2614" i="1"/>
  <c r="B2613" i="1"/>
  <c r="F2610" i="1"/>
  <c r="I2610" i="1" s="1"/>
  <c r="J2591" i="1"/>
  <c r="AB2618" i="1" l="1"/>
  <c r="H2618" i="1" s="1"/>
  <c r="Z2619" i="1"/>
  <c r="A2615" i="1"/>
  <c r="B2614" i="1"/>
  <c r="F2611" i="1"/>
  <c r="I2611" i="1" s="1"/>
  <c r="J2592" i="1"/>
  <c r="AB2619" i="1" l="1"/>
  <c r="H2619" i="1" s="1"/>
  <c r="Z2620" i="1"/>
  <c r="A2616" i="1"/>
  <c r="B2615" i="1"/>
  <c r="F2612" i="1"/>
  <c r="I2612" i="1" s="1"/>
  <c r="J2593" i="1"/>
  <c r="AB2620" i="1" l="1"/>
  <c r="H2620" i="1" s="1"/>
  <c r="Z2621" i="1"/>
  <c r="A2617" i="1"/>
  <c r="B2616" i="1"/>
  <c r="F2613" i="1"/>
  <c r="I2613" i="1" s="1"/>
  <c r="J2594" i="1"/>
  <c r="AB2621" i="1" l="1"/>
  <c r="H2621" i="1" s="1"/>
  <c r="Z2622" i="1"/>
  <c r="A2618" i="1"/>
  <c r="B2617" i="1"/>
  <c r="F2614" i="1"/>
  <c r="I2614" i="1" s="1"/>
  <c r="J2595" i="1"/>
  <c r="AB2622" i="1" l="1"/>
  <c r="H2622" i="1" s="1"/>
  <c r="Z2623" i="1"/>
  <c r="A2619" i="1"/>
  <c r="B2618" i="1"/>
  <c r="F2615" i="1"/>
  <c r="I2615" i="1" s="1"/>
  <c r="J2596" i="1"/>
  <c r="AB2623" i="1" l="1"/>
  <c r="H2623" i="1" s="1"/>
  <c r="Z2624" i="1"/>
  <c r="A2620" i="1"/>
  <c r="B2619" i="1"/>
  <c r="F2616" i="1"/>
  <c r="I2616" i="1" s="1"/>
  <c r="J2597" i="1"/>
  <c r="AB2624" i="1" l="1"/>
  <c r="H2624" i="1" s="1"/>
  <c r="Z2625" i="1"/>
  <c r="A2621" i="1"/>
  <c r="B2620" i="1"/>
  <c r="F2617" i="1"/>
  <c r="I2617" i="1" s="1"/>
  <c r="J2598" i="1"/>
  <c r="AB2625" i="1" l="1"/>
  <c r="H2625" i="1" s="1"/>
  <c r="Z2626" i="1"/>
  <c r="AB2626" i="1" s="1"/>
  <c r="A2622" i="1"/>
  <c r="B2621" i="1"/>
  <c r="F2618" i="1"/>
  <c r="I2618" i="1" s="1"/>
  <c r="J2599" i="1"/>
  <c r="H2626" i="1" l="1"/>
  <c r="Z2627" i="1"/>
  <c r="A2623" i="1"/>
  <c r="B2622" i="1"/>
  <c r="F2619" i="1"/>
  <c r="I2619" i="1" s="1"/>
  <c r="J2600" i="1"/>
  <c r="AB2627" i="1" l="1"/>
  <c r="H2627" i="1" s="1"/>
  <c r="Z2628" i="1"/>
  <c r="A2624" i="1"/>
  <c r="B2623" i="1"/>
  <c r="F2620" i="1"/>
  <c r="I2620" i="1" s="1"/>
  <c r="J2601" i="1"/>
  <c r="AB2628" i="1" l="1"/>
  <c r="H2628" i="1" s="1"/>
  <c r="Z2629" i="1"/>
  <c r="A2625" i="1"/>
  <c r="B2624" i="1"/>
  <c r="F2621" i="1"/>
  <c r="I2621" i="1" s="1"/>
  <c r="J2602" i="1"/>
  <c r="AB2629" i="1" l="1"/>
  <c r="H2629" i="1" s="1"/>
  <c r="Z2630" i="1"/>
  <c r="A2626" i="1"/>
  <c r="B2625" i="1"/>
  <c r="F2622" i="1"/>
  <c r="I2622" i="1" s="1"/>
  <c r="J2603" i="1"/>
  <c r="AB2630" i="1" l="1"/>
  <c r="H2630" i="1" s="1"/>
  <c r="Z2631" i="1"/>
  <c r="A2627" i="1"/>
  <c r="B2626" i="1"/>
  <c r="F2623" i="1"/>
  <c r="I2623" i="1" s="1"/>
  <c r="J2604" i="1"/>
  <c r="AB2631" i="1" l="1"/>
  <c r="H2631" i="1" s="1"/>
  <c r="Z2632" i="1"/>
  <c r="A2628" i="1"/>
  <c r="B2627" i="1"/>
  <c r="F2624" i="1"/>
  <c r="I2624" i="1" s="1"/>
  <c r="J2605" i="1"/>
  <c r="AB2632" i="1" l="1"/>
  <c r="H2632" i="1" s="1"/>
  <c r="Z2633" i="1"/>
  <c r="A2629" i="1"/>
  <c r="B2628" i="1"/>
  <c r="F2625" i="1"/>
  <c r="I2625" i="1" s="1"/>
  <c r="J2606" i="1"/>
  <c r="AB2633" i="1" l="1"/>
  <c r="H2633" i="1" s="1"/>
  <c r="Z2634" i="1"/>
  <c r="A2630" i="1"/>
  <c r="B2629" i="1"/>
  <c r="F2626" i="1"/>
  <c r="I2626" i="1" s="1"/>
  <c r="J2607" i="1"/>
  <c r="AB2634" i="1" l="1"/>
  <c r="H2634" i="1" s="1"/>
  <c r="Z2635" i="1"/>
  <c r="A2631" i="1"/>
  <c r="B2630" i="1"/>
  <c r="F2627" i="1"/>
  <c r="I2627" i="1" s="1"/>
  <c r="J2608" i="1"/>
  <c r="AB2635" i="1" l="1"/>
  <c r="H2635" i="1" s="1"/>
  <c r="Z2636" i="1"/>
  <c r="A2632" i="1"/>
  <c r="B2631" i="1"/>
  <c r="F2628" i="1"/>
  <c r="I2628" i="1" s="1"/>
  <c r="J2609" i="1"/>
  <c r="AB2636" i="1" l="1"/>
  <c r="H2636" i="1" s="1"/>
  <c r="Z2637" i="1"/>
  <c r="A2633" i="1"/>
  <c r="B2632" i="1"/>
  <c r="F2629" i="1"/>
  <c r="I2629" i="1" s="1"/>
  <c r="J2610" i="1"/>
  <c r="AB2637" i="1" l="1"/>
  <c r="H2637" i="1" s="1"/>
  <c r="Z2638" i="1"/>
  <c r="A2634" i="1"/>
  <c r="B2633" i="1"/>
  <c r="F2630" i="1"/>
  <c r="I2630" i="1" s="1"/>
  <c r="J2611" i="1"/>
  <c r="AB2638" i="1" l="1"/>
  <c r="H2638" i="1" s="1"/>
  <c r="Z2639" i="1"/>
  <c r="A2635" i="1"/>
  <c r="B2634" i="1"/>
  <c r="F2631" i="1"/>
  <c r="I2631" i="1" s="1"/>
  <c r="J2612" i="1"/>
  <c r="AB2639" i="1" l="1"/>
  <c r="H2639" i="1" s="1"/>
  <c r="Z2640" i="1"/>
  <c r="A2636" i="1"/>
  <c r="B2635" i="1"/>
  <c r="F2632" i="1"/>
  <c r="I2632" i="1" s="1"/>
  <c r="J2613" i="1"/>
  <c r="AB2640" i="1" l="1"/>
  <c r="H2640" i="1" s="1"/>
  <c r="Z2641" i="1"/>
  <c r="A2637" i="1"/>
  <c r="B2636" i="1"/>
  <c r="F2633" i="1"/>
  <c r="I2633" i="1" s="1"/>
  <c r="J2614" i="1"/>
  <c r="AB2641" i="1" l="1"/>
  <c r="H2641" i="1" s="1"/>
  <c r="Z2642" i="1"/>
  <c r="A2638" i="1"/>
  <c r="B2637" i="1"/>
  <c r="F2634" i="1"/>
  <c r="I2634" i="1" s="1"/>
  <c r="J2615" i="1"/>
  <c r="AB2642" i="1" l="1"/>
  <c r="H2642" i="1" s="1"/>
  <c r="Z2643" i="1"/>
  <c r="A2639" i="1"/>
  <c r="B2638" i="1"/>
  <c r="F2635" i="1"/>
  <c r="I2635" i="1" s="1"/>
  <c r="J2616" i="1"/>
  <c r="AB2643" i="1" l="1"/>
  <c r="H2643" i="1" s="1"/>
  <c r="Z2644" i="1"/>
  <c r="A2640" i="1"/>
  <c r="B2639" i="1"/>
  <c r="F2636" i="1"/>
  <c r="I2636" i="1" s="1"/>
  <c r="J2617" i="1"/>
  <c r="AB2644" i="1" l="1"/>
  <c r="H2644" i="1" s="1"/>
  <c r="Z2645" i="1"/>
  <c r="A2641" i="1"/>
  <c r="B2640" i="1"/>
  <c r="F2637" i="1"/>
  <c r="I2637" i="1" s="1"/>
  <c r="J2618" i="1"/>
  <c r="AB2645" i="1" l="1"/>
  <c r="H2645" i="1" s="1"/>
  <c r="Z2646" i="1"/>
  <c r="A2642" i="1"/>
  <c r="B2641" i="1"/>
  <c r="F2638" i="1"/>
  <c r="I2638" i="1" s="1"/>
  <c r="J2619" i="1"/>
  <c r="AB2646" i="1" l="1"/>
  <c r="H2646" i="1" s="1"/>
  <c r="Z2647" i="1"/>
  <c r="A2643" i="1"/>
  <c r="B2642" i="1"/>
  <c r="F2639" i="1"/>
  <c r="I2639" i="1" s="1"/>
  <c r="J2620" i="1"/>
  <c r="AB2647" i="1" l="1"/>
  <c r="H2647" i="1" s="1"/>
  <c r="Z2648" i="1"/>
  <c r="A2644" i="1"/>
  <c r="B2643" i="1"/>
  <c r="F2640" i="1"/>
  <c r="I2640" i="1" s="1"/>
  <c r="J2621" i="1"/>
  <c r="AB2648" i="1" l="1"/>
  <c r="H2648" i="1" s="1"/>
  <c r="Z2649" i="1"/>
  <c r="A2645" i="1"/>
  <c r="B2644" i="1"/>
  <c r="F2641" i="1"/>
  <c r="I2641" i="1" s="1"/>
  <c r="J2622" i="1"/>
  <c r="AB2649" i="1" l="1"/>
  <c r="H2649" i="1" s="1"/>
  <c r="Z2650" i="1"/>
  <c r="A2646" i="1"/>
  <c r="B2645" i="1"/>
  <c r="F2642" i="1"/>
  <c r="I2642" i="1" s="1"/>
  <c r="J2623" i="1"/>
  <c r="AB2650" i="1" l="1"/>
  <c r="H2650" i="1" s="1"/>
  <c r="Z2651" i="1"/>
  <c r="A2647" i="1"/>
  <c r="B2646" i="1"/>
  <c r="F2643" i="1"/>
  <c r="I2643" i="1" s="1"/>
  <c r="J2624" i="1"/>
  <c r="AB2651" i="1" l="1"/>
  <c r="H2651" i="1" s="1"/>
  <c r="Z2652" i="1"/>
  <c r="A2648" i="1"/>
  <c r="B2647" i="1"/>
  <c r="F2644" i="1"/>
  <c r="I2644" i="1" s="1"/>
  <c r="J2625" i="1"/>
  <c r="AB2652" i="1" l="1"/>
  <c r="H2652" i="1" s="1"/>
  <c r="Z2653" i="1"/>
  <c r="A2649" i="1"/>
  <c r="B2648" i="1"/>
  <c r="F2645" i="1"/>
  <c r="I2645" i="1" s="1"/>
  <c r="J2626" i="1"/>
  <c r="AB2653" i="1" l="1"/>
  <c r="H2653" i="1" s="1"/>
  <c r="Z2654" i="1"/>
  <c r="A2650" i="1"/>
  <c r="B2649" i="1"/>
  <c r="F2646" i="1"/>
  <c r="I2646" i="1" s="1"/>
  <c r="J2627" i="1"/>
  <c r="AB2654" i="1" l="1"/>
  <c r="H2654" i="1" s="1"/>
  <c r="Z2655" i="1"/>
  <c r="A2651" i="1"/>
  <c r="B2650" i="1"/>
  <c r="F2647" i="1"/>
  <c r="I2647" i="1" s="1"/>
  <c r="J2628" i="1"/>
  <c r="AB2655" i="1" l="1"/>
  <c r="H2655" i="1" s="1"/>
  <c r="Z2656" i="1"/>
  <c r="A2652" i="1"/>
  <c r="B2651" i="1"/>
  <c r="F2648" i="1"/>
  <c r="I2648" i="1" s="1"/>
  <c r="J2629" i="1"/>
  <c r="AB2656" i="1" l="1"/>
  <c r="H2656" i="1" s="1"/>
  <c r="Z2657" i="1"/>
  <c r="A2653" i="1"/>
  <c r="B2652" i="1"/>
  <c r="F2649" i="1"/>
  <c r="I2649" i="1" s="1"/>
  <c r="J2630" i="1"/>
  <c r="AB2657" i="1" l="1"/>
  <c r="H2657" i="1" s="1"/>
  <c r="Z2658" i="1"/>
  <c r="A2654" i="1"/>
  <c r="B2653" i="1"/>
  <c r="F2650" i="1"/>
  <c r="I2650" i="1" s="1"/>
  <c r="J2631" i="1"/>
  <c r="AB2658" i="1" l="1"/>
  <c r="H2658" i="1" s="1"/>
  <c r="Z2659" i="1"/>
  <c r="AB2659" i="1" s="1"/>
  <c r="A2655" i="1"/>
  <c r="B2654" i="1"/>
  <c r="F2651" i="1"/>
  <c r="I2651" i="1" s="1"/>
  <c r="J2632" i="1"/>
  <c r="H2659" i="1" l="1"/>
  <c r="Z2660" i="1"/>
  <c r="A2656" i="1"/>
  <c r="B2655" i="1"/>
  <c r="F2652" i="1"/>
  <c r="I2652" i="1" s="1"/>
  <c r="J2633" i="1"/>
  <c r="AB2660" i="1" l="1"/>
  <c r="H2660" i="1" s="1"/>
  <c r="Z2661" i="1"/>
  <c r="A2657" i="1"/>
  <c r="B2656" i="1"/>
  <c r="F2653" i="1"/>
  <c r="I2653" i="1" s="1"/>
  <c r="J2634" i="1"/>
  <c r="AB2661" i="1" l="1"/>
  <c r="H2661" i="1" s="1"/>
  <c r="Z2662" i="1"/>
  <c r="A2658" i="1"/>
  <c r="B2657" i="1"/>
  <c r="F2654" i="1"/>
  <c r="I2654" i="1" s="1"/>
  <c r="J2635" i="1"/>
  <c r="AB2662" i="1" l="1"/>
  <c r="H2662" i="1" s="1"/>
  <c r="Z2663" i="1"/>
  <c r="A2659" i="1"/>
  <c r="B2658" i="1"/>
  <c r="F2655" i="1"/>
  <c r="I2655" i="1" s="1"/>
  <c r="J2636" i="1"/>
  <c r="AB2663" i="1" l="1"/>
  <c r="H2663" i="1" s="1"/>
  <c r="Z2664" i="1"/>
  <c r="A2660" i="1"/>
  <c r="B2659" i="1"/>
  <c r="F2656" i="1"/>
  <c r="I2656" i="1" s="1"/>
  <c r="J2637" i="1"/>
  <c r="AB2664" i="1" l="1"/>
  <c r="H2664" i="1" s="1"/>
  <c r="Z2665" i="1"/>
  <c r="A2661" i="1"/>
  <c r="B2660" i="1"/>
  <c r="F2657" i="1"/>
  <c r="I2657" i="1" s="1"/>
  <c r="J2638" i="1"/>
  <c r="AB2665" i="1" l="1"/>
  <c r="H2665" i="1" s="1"/>
  <c r="Z2666" i="1"/>
  <c r="A2662" i="1"/>
  <c r="B2661" i="1"/>
  <c r="F2658" i="1"/>
  <c r="I2658" i="1" s="1"/>
  <c r="J2639" i="1"/>
  <c r="AB2666" i="1" l="1"/>
  <c r="H2666" i="1" s="1"/>
  <c r="Z2667" i="1"/>
  <c r="A2663" i="1"/>
  <c r="B2662" i="1"/>
  <c r="F2659" i="1"/>
  <c r="I2659" i="1" s="1"/>
  <c r="J2640" i="1"/>
  <c r="AB2667" i="1" l="1"/>
  <c r="H2667" i="1" s="1"/>
  <c r="Z2668" i="1"/>
  <c r="A2664" i="1"/>
  <c r="B2663" i="1"/>
  <c r="F2660" i="1"/>
  <c r="I2660" i="1" s="1"/>
  <c r="J2641" i="1"/>
  <c r="AB2668" i="1" l="1"/>
  <c r="H2668" i="1" s="1"/>
  <c r="Z2669" i="1"/>
  <c r="A2665" i="1"/>
  <c r="B2664" i="1"/>
  <c r="F2661" i="1"/>
  <c r="I2661" i="1" s="1"/>
  <c r="J2642" i="1"/>
  <c r="AB2669" i="1" l="1"/>
  <c r="H2669" i="1" s="1"/>
  <c r="Z2670" i="1"/>
  <c r="A2666" i="1"/>
  <c r="B2665" i="1"/>
  <c r="F2662" i="1"/>
  <c r="I2662" i="1" s="1"/>
  <c r="J2643" i="1"/>
  <c r="AB2670" i="1" l="1"/>
  <c r="H2670" i="1" s="1"/>
  <c r="Z2671" i="1"/>
  <c r="A2667" i="1"/>
  <c r="B2666" i="1"/>
  <c r="F2663" i="1"/>
  <c r="I2663" i="1" s="1"/>
  <c r="J2644" i="1"/>
  <c r="AB2671" i="1" l="1"/>
  <c r="H2671" i="1" s="1"/>
  <c r="Z2672" i="1"/>
  <c r="A2668" i="1"/>
  <c r="B2667" i="1"/>
  <c r="F2664" i="1"/>
  <c r="I2664" i="1" s="1"/>
  <c r="J2645" i="1"/>
  <c r="AB2672" i="1" l="1"/>
  <c r="H2672" i="1" s="1"/>
  <c r="Z2673" i="1"/>
  <c r="A2669" i="1"/>
  <c r="B2668" i="1"/>
  <c r="F2665" i="1"/>
  <c r="I2665" i="1" s="1"/>
  <c r="J2646" i="1"/>
  <c r="AB2673" i="1" l="1"/>
  <c r="H2673" i="1" s="1"/>
  <c r="Z2674" i="1"/>
  <c r="A2670" i="1"/>
  <c r="B2669" i="1"/>
  <c r="F2666" i="1"/>
  <c r="I2666" i="1" s="1"/>
  <c r="J2647" i="1"/>
  <c r="AB2674" i="1" l="1"/>
  <c r="H2674" i="1" s="1"/>
  <c r="Z2675" i="1"/>
  <c r="A2671" i="1"/>
  <c r="B2670" i="1"/>
  <c r="F2667" i="1"/>
  <c r="I2667" i="1" s="1"/>
  <c r="J2648" i="1"/>
  <c r="AB2675" i="1" l="1"/>
  <c r="H2675" i="1" s="1"/>
  <c r="Z2676" i="1"/>
  <c r="A2672" i="1"/>
  <c r="B2671" i="1"/>
  <c r="F2668" i="1"/>
  <c r="I2668" i="1" s="1"/>
  <c r="J2649" i="1"/>
  <c r="AB2676" i="1" l="1"/>
  <c r="H2676" i="1" s="1"/>
  <c r="Z2677" i="1"/>
  <c r="A2673" i="1"/>
  <c r="B2672" i="1"/>
  <c r="F2669" i="1"/>
  <c r="I2669" i="1" s="1"/>
  <c r="J2650" i="1"/>
  <c r="AB2677" i="1" l="1"/>
  <c r="H2677" i="1" s="1"/>
  <c r="Z2678" i="1"/>
  <c r="A2674" i="1"/>
  <c r="B2673" i="1"/>
  <c r="F2670" i="1"/>
  <c r="I2670" i="1" s="1"/>
  <c r="J2651" i="1"/>
  <c r="AB2678" i="1" l="1"/>
  <c r="H2678" i="1" s="1"/>
  <c r="Z2679" i="1"/>
  <c r="A2675" i="1"/>
  <c r="B2674" i="1"/>
  <c r="F2671" i="1"/>
  <c r="I2671" i="1" s="1"/>
  <c r="J2652" i="1"/>
  <c r="AB2679" i="1" l="1"/>
  <c r="H2679" i="1" s="1"/>
  <c r="Z2680" i="1"/>
  <c r="A2676" i="1"/>
  <c r="B2675" i="1"/>
  <c r="F2672" i="1"/>
  <c r="I2672" i="1" s="1"/>
  <c r="J2653" i="1"/>
  <c r="AB2680" i="1" l="1"/>
  <c r="H2680" i="1" s="1"/>
  <c r="Z2681" i="1"/>
  <c r="A2677" i="1"/>
  <c r="B2676" i="1"/>
  <c r="F2673" i="1"/>
  <c r="I2673" i="1" s="1"/>
  <c r="J2654" i="1"/>
  <c r="AB2681" i="1" l="1"/>
  <c r="H2681" i="1" s="1"/>
  <c r="Z2682" i="1"/>
  <c r="A2678" i="1"/>
  <c r="B2677" i="1"/>
  <c r="F2674" i="1"/>
  <c r="I2674" i="1" s="1"/>
  <c r="J2655" i="1"/>
  <c r="AB2682" i="1" l="1"/>
  <c r="H2682" i="1" s="1"/>
  <c r="Z2683" i="1"/>
  <c r="A2679" i="1"/>
  <c r="B2678" i="1"/>
  <c r="F2675" i="1"/>
  <c r="I2675" i="1" s="1"/>
  <c r="J2656" i="1"/>
  <c r="AB2683" i="1" l="1"/>
  <c r="H2683" i="1" s="1"/>
  <c r="Z2684" i="1"/>
  <c r="A2680" i="1"/>
  <c r="B2679" i="1"/>
  <c r="F2676" i="1"/>
  <c r="I2676" i="1" s="1"/>
  <c r="J2657" i="1"/>
  <c r="AB2684" i="1" l="1"/>
  <c r="H2684" i="1" s="1"/>
  <c r="Z2685" i="1"/>
  <c r="A2681" i="1"/>
  <c r="B2680" i="1"/>
  <c r="F2677" i="1"/>
  <c r="I2677" i="1" s="1"/>
  <c r="J2658" i="1"/>
  <c r="AB2685" i="1" l="1"/>
  <c r="H2685" i="1" s="1"/>
  <c r="Z2686" i="1"/>
  <c r="A2682" i="1"/>
  <c r="B2681" i="1"/>
  <c r="F2678" i="1"/>
  <c r="I2678" i="1" s="1"/>
  <c r="J2659" i="1"/>
  <c r="AB2686" i="1" l="1"/>
  <c r="H2686" i="1" s="1"/>
  <c r="Z2687" i="1"/>
  <c r="A2683" i="1"/>
  <c r="B2682" i="1"/>
  <c r="F2679" i="1"/>
  <c r="I2679" i="1" s="1"/>
  <c r="J2660" i="1"/>
  <c r="AB2687" i="1" l="1"/>
  <c r="H2687" i="1" s="1"/>
  <c r="Z2688" i="1"/>
  <c r="A2684" i="1"/>
  <c r="B2683" i="1"/>
  <c r="F2680" i="1"/>
  <c r="I2680" i="1" s="1"/>
  <c r="J2661" i="1"/>
  <c r="AB2688" i="1" l="1"/>
  <c r="H2688" i="1" s="1"/>
  <c r="Z2689" i="1"/>
  <c r="A2685" i="1"/>
  <c r="B2684" i="1"/>
  <c r="F2681" i="1"/>
  <c r="I2681" i="1" s="1"/>
  <c r="J2662" i="1"/>
  <c r="AB2689" i="1" l="1"/>
  <c r="H2689" i="1" s="1"/>
  <c r="Z2690" i="1"/>
  <c r="A2686" i="1"/>
  <c r="B2685" i="1"/>
  <c r="F2682" i="1"/>
  <c r="I2682" i="1" s="1"/>
  <c r="J2663" i="1"/>
  <c r="AB2690" i="1" l="1"/>
  <c r="H2690" i="1" s="1"/>
  <c r="Z2691" i="1"/>
  <c r="A2687" i="1"/>
  <c r="B2686" i="1"/>
  <c r="F2683" i="1"/>
  <c r="I2683" i="1" s="1"/>
  <c r="J2664" i="1"/>
  <c r="AB2691" i="1" l="1"/>
  <c r="H2691" i="1" s="1"/>
  <c r="Z2692" i="1"/>
  <c r="A2688" i="1"/>
  <c r="B2687" i="1"/>
  <c r="F2684" i="1"/>
  <c r="I2684" i="1" s="1"/>
  <c r="J2665" i="1"/>
  <c r="AB2692" i="1" l="1"/>
  <c r="H2692" i="1" s="1"/>
  <c r="Z2693" i="1"/>
  <c r="A2689" i="1"/>
  <c r="B2688" i="1"/>
  <c r="F2685" i="1"/>
  <c r="I2685" i="1" s="1"/>
  <c r="J2666" i="1"/>
  <c r="AB2693" i="1" l="1"/>
  <c r="H2693" i="1" s="1"/>
  <c r="Z2694" i="1"/>
  <c r="A2690" i="1"/>
  <c r="B2689" i="1"/>
  <c r="F2686" i="1"/>
  <c r="I2686" i="1" s="1"/>
  <c r="J2667" i="1"/>
  <c r="AB2694" i="1" l="1"/>
  <c r="H2694" i="1" s="1"/>
  <c r="Z2695" i="1"/>
  <c r="A2691" i="1"/>
  <c r="B2690" i="1"/>
  <c r="F2687" i="1"/>
  <c r="I2687" i="1" s="1"/>
  <c r="J2668" i="1"/>
  <c r="AB2695" i="1" l="1"/>
  <c r="H2695" i="1" s="1"/>
  <c r="Z2696" i="1"/>
  <c r="A2692" i="1"/>
  <c r="B2691" i="1"/>
  <c r="F2688" i="1"/>
  <c r="I2688" i="1" s="1"/>
  <c r="J2669" i="1"/>
  <c r="AB2696" i="1" l="1"/>
  <c r="H2696" i="1" s="1"/>
  <c r="Z2697" i="1"/>
  <c r="A2693" i="1"/>
  <c r="B2692" i="1"/>
  <c r="F2689" i="1"/>
  <c r="I2689" i="1" s="1"/>
  <c r="J2670" i="1"/>
  <c r="AB2697" i="1" l="1"/>
  <c r="H2697" i="1" s="1"/>
  <c r="Z2698" i="1"/>
  <c r="A2694" i="1"/>
  <c r="B2693" i="1"/>
  <c r="F2690" i="1"/>
  <c r="I2690" i="1" s="1"/>
  <c r="J2671" i="1"/>
  <c r="AB2698" i="1" l="1"/>
  <c r="H2698" i="1" s="1"/>
  <c r="Z2699" i="1"/>
  <c r="A2695" i="1"/>
  <c r="B2694" i="1"/>
  <c r="F2691" i="1"/>
  <c r="I2691" i="1" s="1"/>
  <c r="J2672" i="1"/>
  <c r="AB2699" i="1" l="1"/>
  <c r="H2699" i="1" s="1"/>
  <c r="Z2700" i="1"/>
  <c r="A2696" i="1"/>
  <c r="B2695" i="1"/>
  <c r="F2692" i="1"/>
  <c r="I2692" i="1" s="1"/>
  <c r="J2673" i="1"/>
  <c r="AB2700" i="1" l="1"/>
  <c r="H2700" i="1" s="1"/>
  <c r="Z2701" i="1"/>
  <c r="A2697" i="1"/>
  <c r="B2696" i="1"/>
  <c r="F2693" i="1"/>
  <c r="I2693" i="1" s="1"/>
  <c r="J2674" i="1"/>
  <c r="AB2701" i="1" l="1"/>
  <c r="H2701" i="1" s="1"/>
  <c r="Z2702" i="1"/>
  <c r="A2698" i="1"/>
  <c r="B2697" i="1"/>
  <c r="F2694" i="1"/>
  <c r="I2694" i="1" s="1"/>
  <c r="J2675" i="1"/>
  <c r="AB2702" i="1" l="1"/>
  <c r="H2702" i="1" s="1"/>
  <c r="Z2703" i="1"/>
  <c r="A2699" i="1"/>
  <c r="B2698" i="1"/>
  <c r="F2695" i="1"/>
  <c r="I2695" i="1" s="1"/>
  <c r="J2676" i="1"/>
  <c r="AB2703" i="1" l="1"/>
  <c r="H2703" i="1" s="1"/>
  <c r="Z2704" i="1"/>
  <c r="A2700" i="1"/>
  <c r="B2699" i="1"/>
  <c r="F2696" i="1"/>
  <c r="I2696" i="1" s="1"/>
  <c r="J2677" i="1"/>
  <c r="AB2704" i="1" l="1"/>
  <c r="H2704" i="1" s="1"/>
  <c r="Z2705" i="1"/>
  <c r="A2701" i="1"/>
  <c r="B2700" i="1"/>
  <c r="F2697" i="1"/>
  <c r="I2697" i="1" s="1"/>
  <c r="J2678" i="1"/>
  <c r="AB2705" i="1" l="1"/>
  <c r="H2705" i="1" s="1"/>
  <c r="Z2706" i="1"/>
  <c r="A2702" i="1"/>
  <c r="B2701" i="1"/>
  <c r="F2698" i="1"/>
  <c r="I2698" i="1" s="1"/>
  <c r="J2679" i="1"/>
  <c r="AB2706" i="1" l="1"/>
  <c r="H2706" i="1" s="1"/>
  <c r="Z2707" i="1"/>
  <c r="AB2707" i="1" s="1"/>
  <c r="A2703" i="1"/>
  <c r="B2702" i="1"/>
  <c r="F2699" i="1"/>
  <c r="I2699" i="1" s="1"/>
  <c r="J2680" i="1"/>
  <c r="H2707" i="1" l="1"/>
  <c r="Z2708" i="1"/>
  <c r="A2704" i="1"/>
  <c r="B2703" i="1"/>
  <c r="F2700" i="1"/>
  <c r="I2700" i="1" s="1"/>
  <c r="J2681" i="1"/>
  <c r="AB2708" i="1" l="1"/>
  <c r="H2708" i="1" s="1"/>
  <c r="Z2709" i="1"/>
  <c r="A2705" i="1"/>
  <c r="B2704" i="1"/>
  <c r="F2701" i="1"/>
  <c r="I2701" i="1" s="1"/>
  <c r="J2682" i="1"/>
  <c r="AB2709" i="1" l="1"/>
  <c r="H2709" i="1" s="1"/>
  <c r="Z2710" i="1"/>
  <c r="A2706" i="1"/>
  <c r="B2705" i="1"/>
  <c r="F2702" i="1"/>
  <c r="I2702" i="1" s="1"/>
  <c r="J2683" i="1"/>
  <c r="AB2710" i="1" l="1"/>
  <c r="H2710" i="1" s="1"/>
  <c r="Z2711" i="1"/>
  <c r="A2707" i="1"/>
  <c r="B2706" i="1"/>
  <c r="F2703" i="1"/>
  <c r="I2703" i="1" s="1"/>
  <c r="J2684" i="1"/>
  <c r="AB2711" i="1" l="1"/>
  <c r="H2711" i="1" s="1"/>
  <c r="Z2712" i="1"/>
  <c r="A2708" i="1"/>
  <c r="B2707" i="1"/>
  <c r="F2704" i="1"/>
  <c r="I2704" i="1" s="1"/>
  <c r="J2685" i="1"/>
  <c r="AB2712" i="1" l="1"/>
  <c r="H2712" i="1" s="1"/>
  <c r="Z2713" i="1"/>
  <c r="A2709" i="1"/>
  <c r="B2708" i="1"/>
  <c r="F2705" i="1"/>
  <c r="I2705" i="1" s="1"/>
  <c r="J2686" i="1"/>
  <c r="AB2713" i="1" l="1"/>
  <c r="H2713" i="1" s="1"/>
  <c r="Z2714" i="1"/>
  <c r="A2710" i="1"/>
  <c r="B2709" i="1"/>
  <c r="F2706" i="1"/>
  <c r="I2706" i="1" s="1"/>
  <c r="J2687" i="1"/>
  <c r="AB2714" i="1" l="1"/>
  <c r="H2714" i="1" s="1"/>
  <c r="Z2715" i="1"/>
  <c r="A2711" i="1"/>
  <c r="B2710" i="1"/>
  <c r="F2707" i="1"/>
  <c r="I2707" i="1" s="1"/>
  <c r="J2688" i="1"/>
  <c r="AB2715" i="1" l="1"/>
  <c r="H2715" i="1" s="1"/>
  <c r="Z2716" i="1"/>
  <c r="A2712" i="1"/>
  <c r="B2711" i="1"/>
  <c r="F2708" i="1"/>
  <c r="I2708" i="1" s="1"/>
  <c r="J2689" i="1"/>
  <c r="AB2716" i="1" l="1"/>
  <c r="H2716" i="1" s="1"/>
  <c r="Z2717" i="1"/>
  <c r="A2713" i="1"/>
  <c r="B2712" i="1"/>
  <c r="F2709" i="1"/>
  <c r="I2709" i="1" s="1"/>
  <c r="J2690" i="1"/>
  <c r="AB2717" i="1" l="1"/>
  <c r="H2717" i="1" s="1"/>
  <c r="Z2718" i="1"/>
  <c r="A2714" i="1"/>
  <c r="B2713" i="1"/>
  <c r="F2710" i="1"/>
  <c r="I2710" i="1" s="1"/>
  <c r="J2691" i="1"/>
  <c r="AB2718" i="1" l="1"/>
  <c r="H2718" i="1" s="1"/>
  <c r="Z2719" i="1"/>
  <c r="A2715" i="1"/>
  <c r="B2714" i="1"/>
  <c r="F2711" i="1"/>
  <c r="I2711" i="1" s="1"/>
  <c r="J2692" i="1"/>
  <c r="AB2719" i="1" l="1"/>
  <c r="H2719" i="1" s="1"/>
  <c r="Z2720" i="1"/>
  <c r="A2716" i="1"/>
  <c r="B2715" i="1"/>
  <c r="F2712" i="1"/>
  <c r="I2712" i="1" s="1"/>
  <c r="J2693" i="1"/>
  <c r="AB2720" i="1" l="1"/>
  <c r="H2720" i="1" s="1"/>
  <c r="Z2721" i="1"/>
  <c r="A2717" i="1"/>
  <c r="B2716" i="1"/>
  <c r="F2713" i="1"/>
  <c r="I2713" i="1" s="1"/>
  <c r="J2694" i="1"/>
  <c r="AB2721" i="1" l="1"/>
  <c r="H2721" i="1" s="1"/>
  <c r="Z2722" i="1"/>
  <c r="A2718" i="1"/>
  <c r="B2717" i="1"/>
  <c r="F2714" i="1"/>
  <c r="I2714" i="1" s="1"/>
  <c r="J2695" i="1"/>
  <c r="AB2722" i="1" l="1"/>
  <c r="H2722" i="1" s="1"/>
  <c r="Z2723" i="1"/>
  <c r="A2719" i="1"/>
  <c r="B2718" i="1"/>
  <c r="F2715" i="1"/>
  <c r="I2715" i="1" s="1"/>
  <c r="J2696" i="1"/>
  <c r="AB2723" i="1" l="1"/>
  <c r="H2723" i="1" s="1"/>
  <c r="Z2724" i="1"/>
  <c r="A2720" i="1"/>
  <c r="B2719" i="1"/>
  <c r="F2716" i="1"/>
  <c r="I2716" i="1" s="1"/>
  <c r="J2697" i="1"/>
  <c r="AB2724" i="1" l="1"/>
  <c r="H2724" i="1" s="1"/>
  <c r="Z2725" i="1"/>
  <c r="A2721" i="1"/>
  <c r="B2720" i="1"/>
  <c r="F2717" i="1"/>
  <c r="I2717" i="1" s="1"/>
  <c r="J2698" i="1"/>
  <c r="AB2725" i="1" l="1"/>
  <c r="H2725" i="1" s="1"/>
  <c r="Z2726" i="1"/>
  <c r="A2722" i="1"/>
  <c r="B2721" i="1"/>
  <c r="F2718" i="1"/>
  <c r="I2718" i="1" s="1"/>
  <c r="J2699" i="1"/>
  <c r="AB2726" i="1" l="1"/>
  <c r="H2726" i="1" s="1"/>
  <c r="Z2727" i="1"/>
  <c r="A2723" i="1"/>
  <c r="B2722" i="1"/>
  <c r="F2719" i="1"/>
  <c r="I2719" i="1" s="1"/>
  <c r="J2700" i="1"/>
  <c r="AB2727" i="1" l="1"/>
  <c r="H2727" i="1" s="1"/>
  <c r="Z2728" i="1"/>
  <c r="A2724" i="1"/>
  <c r="B2723" i="1"/>
  <c r="F2720" i="1"/>
  <c r="I2720" i="1" s="1"/>
  <c r="J2701" i="1"/>
  <c r="AB2728" i="1" l="1"/>
  <c r="H2728" i="1" s="1"/>
  <c r="Z2729" i="1"/>
  <c r="A2725" i="1"/>
  <c r="B2724" i="1"/>
  <c r="F2721" i="1"/>
  <c r="I2721" i="1" s="1"/>
  <c r="J2702" i="1"/>
  <c r="AB2729" i="1" l="1"/>
  <c r="H2729" i="1" s="1"/>
  <c r="Z2730" i="1"/>
  <c r="A2726" i="1"/>
  <c r="B2725" i="1"/>
  <c r="F2722" i="1"/>
  <c r="I2722" i="1" s="1"/>
  <c r="J2703" i="1"/>
  <c r="AB2730" i="1" l="1"/>
  <c r="H2730" i="1" s="1"/>
  <c r="Z2731" i="1"/>
  <c r="A2727" i="1"/>
  <c r="B2726" i="1"/>
  <c r="F2723" i="1"/>
  <c r="I2723" i="1" s="1"/>
  <c r="J2704" i="1"/>
  <c r="AB2731" i="1" l="1"/>
  <c r="H2731" i="1" s="1"/>
  <c r="Z2732" i="1"/>
  <c r="A2728" i="1"/>
  <c r="B2727" i="1"/>
  <c r="F2724" i="1"/>
  <c r="I2724" i="1" s="1"/>
  <c r="J2705" i="1"/>
  <c r="AB2732" i="1" l="1"/>
  <c r="H2732" i="1" s="1"/>
  <c r="Z2733" i="1"/>
  <c r="A2729" i="1"/>
  <c r="B2728" i="1"/>
  <c r="F2725" i="1"/>
  <c r="I2725" i="1" s="1"/>
  <c r="J2706" i="1"/>
  <c r="AB2733" i="1" l="1"/>
  <c r="H2733" i="1" s="1"/>
  <c r="Z2734" i="1"/>
  <c r="A2730" i="1"/>
  <c r="B2729" i="1"/>
  <c r="F2726" i="1"/>
  <c r="I2726" i="1" s="1"/>
  <c r="J2707" i="1"/>
  <c r="AB2734" i="1" l="1"/>
  <c r="H2734" i="1" s="1"/>
  <c r="Z2735" i="1"/>
  <c r="A2731" i="1"/>
  <c r="B2730" i="1"/>
  <c r="F2727" i="1"/>
  <c r="I2727" i="1" s="1"/>
  <c r="J2708" i="1"/>
  <c r="AB2735" i="1" l="1"/>
  <c r="H2735" i="1" s="1"/>
  <c r="Z2736" i="1"/>
  <c r="A2732" i="1"/>
  <c r="B2731" i="1"/>
  <c r="F2728" i="1"/>
  <c r="I2728" i="1" s="1"/>
  <c r="J2709" i="1"/>
  <c r="AB2736" i="1" l="1"/>
  <c r="H2736" i="1" s="1"/>
  <c r="Z2737" i="1"/>
  <c r="A2733" i="1"/>
  <c r="B2732" i="1"/>
  <c r="F2729" i="1"/>
  <c r="I2729" i="1" s="1"/>
  <c r="J2710" i="1"/>
  <c r="AB2737" i="1" l="1"/>
  <c r="H2737" i="1" s="1"/>
  <c r="Z2738" i="1"/>
  <c r="A2734" i="1"/>
  <c r="B2733" i="1"/>
  <c r="F2730" i="1"/>
  <c r="I2730" i="1" s="1"/>
  <c r="J2711" i="1"/>
  <c r="AB2738" i="1" l="1"/>
  <c r="H2738" i="1" s="1"/>
  <c r="Z2739" i="1"/>
  <c r="A2735" i="1"/>
  <c r="B2734" i="1"/>
  <c r="F2731" i="1"/>
  <c r="I2731" i="1" s="1"/>
  <c r="J2712" i="1"/>
  <c r="AB2739" i="1" l="1"/>
  <c r="H2739" i="1" s="1"/>
  <c r="Z2740" i="1"/>
  <c r="A2736" i="1"/>
  <c r="B2735" i="1"/>
  <c r="F2732" i="1"/>
  <c r="I2732" i="1" s="1"/>
  <c r="J2713" i="1"/>
  <c r="AB2740" i="1" l="1"/>
  <c r="H2740" i="1" s="1"/>
  <c r="Z2741" i="1"/>
  <c r="A2737" i="1"/>
  <c r="B2736" i="1"/>
  <c r="F2733" i="1"/>
  <c r="I2733" i="1" s="1"/>
  <c r="J2714" i="1"/>
  <c r="AB2741" i="1" l="1"/>
  <c r="H2741" i="1" s="1"/>
  <c r="Z2742" i="1"/>
  <c r="A2738" i="1"/>
  <c r="B2737" i="1"/>
  <c r="F2734" i="1"/>
  <c r="I2734" i="1" s="1"/>
  <c r="J2715" i="1"/>
  <c r="AB2742" i="1" l="1"/>
  <c r="H2742" i="1" s="1"/>
  <c r="Z2743" i="1"/>
  <c r="A2739" i="1"/>
  <c r="B2738" i="1"/>
  <c r="F2735" i="1"/>
  <c r="I2735" i="1" s="1"/>
  <c r="J2716" i="1"/>
  <c r="AB2743" i="1" l="1"/>
  <c r="H2743" i="1" s="1"/>
  <c r="Z2744" i="1"/>
  <c r="A2740" i="1"/>
  <c r="B2739" i="1"/>
  <c r="F2736" i="1"/>
  <c r="I2736" i="1" s="1"/>
  <c r="J2717" i="1"/>
  <c r="AB2744" i="1" l="1"/>
  <c r="H2744" i="1" s="1"/>
  <c r="Z2745" i="1"/>
  <c r="A2741" i="1"/>
  <c r="B2740" i="1"/>
  <c r="F2737" i="1"/>
  <c r="I2737" i="1" s="1"/>
  <c r="J2718" i="1"/>
  <c r="AB2745" i="1" l="1"/>
  <c r="H2745" i="1" s="1"/>
  <c r="Z2746" i="1"/>
  <c r="A2742" i="1"/>
  <c r="B2741" i="1"/>
  <c r="F2738" i="1"/>
  <c r="I2738" i="1" s="1"/>
  <c r="J2719" i="1"/>
  <c r="AB2746" i="1" l="1"/>
  <c r="H2746" i="1" s="1"/>
  <c r="Z2747" i="1"/>
  <c r="A2743" i="1"/>
  <c r="B2742" i="1"/>
  <c r="F2739" i="1"/>
  <c r="I2739" i="1" s="1"/>
  <c r="J2720" i="1"/>
  <c r="AB2747" i="1" l="1"/>
  <c r="H2747" i="1" s="1"/>
  <c r="Z2748" i="1"/>
  <c r="A2744" i="1"/>
  <c r="B2743" i="1"/>
  <c r="F2740" i="1"/>
  <c r="I2740" i="1" s="1"/>
  <c r="J2721" i="1"/>
  <c r="AB2748" i="1" l="1"/>
  <c r="H2748" i="1" s="1"/>
  <c r="Z2749" i="1"/>
  <c r="A2745" i="1"/>
  <c r="B2744" i="1"/>
  <c r="F2741" i="1"/>
  <c r="I2741" i="1" s="1"/>
  <c r="J2722" i="1"/>
  <c r="AB2749" i="1" l="1"/>
  <c r="H2749" i="1" s="1"/>
  <c r="Z2750" i="1"/>
  <c r="A2746" i="1"/>
  <c r="B2745" i="1"/>
  <c r="F2742" i="1"/>
  <c r="I2742" i="1" s="1"/>
  <c r="J2723" i="1"/>
  <c r="AB2750" i="1" l="1"/>
  <c r="H2750" i="1" s="1"/>
  <c r="Z2751" i="1"/>
  <c r="A2747" i="1"/>
  <c r="B2746" i="1"/>
  <c r="F2743" i="1"/>
  <c r="I2743" i="1" s="1"/>
  <c r="J2724" i="1"/>
  <c r="AB2751" i="1" l="1"/>
  <c r="H2751" i="1" s="1"/>
  <c r="Z2752" i="1"/>
  <c r="A2748" i="1"/>
  <c r="B2747" i="1"/>
  <c r="F2744" i="1"/>
  <c r="I2744" i="1" s="1"/>
  <c r="J2725" i="1"/>
  <c r="AB2752" i="1" l="1"/>
  <c r="H2752" i="1" s="1"/>
  <c r="Z2753" i="1"/>
  <c r="A2749" i="1"/>
  <c r="B2748" i="1"/>
  <c r="F2745" i="1"/>
  <c r="I2745" i="1" s="1"/>
  <c r="J2726" i="1"/>
  <c r="AB2753" i="1" l="1"/>
  <c r="H2753" i="1" s="1"/>
  <c r="Z2754" i="1"/>
  <c r="A2750" i="1"/>
  <c r="B2749" i="1"/>
  <c r="F2746" i="1"/>
  <c r="I2746" i="1" s="1"/>
  <c r="J2727" i="1"/>
  <c r="AB2754" i="1" l="1"/>
  <c r="H2754" i="1" s="1"/>
  <c r="Z2755" i="1"/>
  <c r="A2751" i="1"/>
  <c r="B2750" i="1"/>
  <c r="F2747" i="1"/>
  <c r="I2747" i="1" s="1"/>
  <c r="J2728" i="1"/>
  <c r="AB2755" i="1" l="1"/>
  <c r="H2755" i="1" s="1"/>
  <c r="Z2756" i="1"/>
  <c r="A2752" i="1"/>
  <c r="B2751" i="1"/>
  <c r="F2748" i="1"/>
  <c r="I2748" i="1" s="1"/>
  <c r="J2729" i="1"/>
  <c r="AB2756" i="1" l="1"/>
  <c r="H2756" i="1" s="1"/>
  <c r="Z2757" i="1"/>
  <c r="A2753" i="1"/>
  <c r="B2752" i="1"/>
  <c r="F2749" i="1"/>
  <c r="I2749" i="1" s="1"/>
  <c r="J2730" i="1"/>
  <c r="AB2757" i="1" l="1"/>
  <c r="H2757" i="1" s="1"/>
  <c r="Z2758" i="1"/>
  <c r="A2754" i="1"/>
  <c r="B2753" i="1"/>
  <c r="F2750" i="1"/>
  <c r="I2750" i="1" s="1"/>
  <c r="J2731" i="1"/>
  <c r="AB2758" i="1" l="1"/>
  <c r="H2758" i="1" s="1"/>
  <c r="Z2759" i="1"/>
  <c r="A2755" i="1"/>
  <c r="B2754" i="1"/>
  <c r="F2751" i="1"/>
  <c r="I2751" i="1" s="1"/>
  <c r="J2732" i="1"/>
  <c r="AB2759" i="1" l="1"/>
  <c r="H2759" i="1" s="1"/>
  <c r="Z2760" i="1"/>
  <c r="A2756" i="1"/>
  <c r="B2755" i="1"/>
  <c r="F2752" i="1"/>
  <c r="I2752" i="1" s="1"/>
  <c r="J2733" i="1"/>
  <c r="AB2760" i="1" l="1"/>
  <c r="H2760" i="1" s="1"/>
  <c r="Z2761" i="1"/>
  <c r="A2757" i="1"/>
  <c r="B2756" i="1"/>
  <c r="F2753" i="1"/>
  <c r="I2753" i="1" s="1"/>
  <c r="J2734" i="1"/>
  <c r="AB2761" i="1" l="1"/>
  <c r="H2761" i="1" s="1"/>
  <c r="Z2762" i="1"/>
  <c r="A2758" i="1"/>
  <c r="B2757" i="1"/>
  <c r="F2754" i="1"/>
  <c r="I2754" i="1" s="1"/>
  <c r="J2735" i="1"/>
  <c r="AB2762" i="1" l="1"/>
  <c r="H2762" i="1" s="1"/>
  <c r="Z2763" i="1"/>
  <c r="A2759" i="1"/>
  <c r="B2758" i="1"/>
  <c r="F2755" i="1"/>
  <c r="I2755" i="1" s="1"/>
  <c r="J2736" i="1"/>
  <c r="AB2763" i="1" l="1"/>
  <c r="H2763" i="1" s="1"/>
  <c r="Z2764" i="1"/>
  <c r="A2760" i="1"/>
  <c r="B2759" i="1"/>
  <c r="F2756" i="1"/>
  <c r="I2756" i="1" s="1"/>
  <c r="J2737" i="1"/>
  <c r="AB2764" i="1" l="1"/>
  <c r="H2764" i="1" s="1"/>
  <c r="Z2765" i="1"/>
  <c r="A2761" i="1"/>
  <c r="B2760" i="1"/>
  <c r="F2757" i="1"/>
  <c r="I2757" i="1" s="1"/>
  <c r="J2738" i="1"/>
  <c r="AB2765" i="1" l="1"/>
  <c r="H2765" i="1" s="1"/>
  <c r="Z2766" i="1"/>
  <c r="A2762" i="1"/>
  <c r="B2761" i="1"/>
  <c r="F2758" i="1"/>
  <c r="I2758" i="1" s="1"/>
  <c r="J2739" i="1"/>
  <c r="AB2766" i="1" l="1"/>
  <c r="H2766" i="1" s="1"/>
  <c r="Z2767" i="1"/>
  <c r="A2763" i="1"/>
  <c r="B2762" i="1"/>
  <c r="F2759" i="1"/>
  <c r="I2759" i="1" s="1"/>
  <c r="J2740" i="1"/>
  <c r="AB2767" i="1" l="1"/>
  <c r="H2767" i="1" s="1"/>
  <c r="Z2768" i="1"/>
  <c r="A2764" i="1"/>
  <c r="B2763" i="1"/>
  <c r="F2760" i="1"/>
  <c r="I2760" i="1" s="1"/>
  <c r="J2741" i="1"/>
  <c r="AB2768" i="1" l="1"/>
  <c r="H2768" i="1" s="1"/>
  <c r="Z2769" i="1"/>
  <c r="AB2769" i="1" s="1"/>
  <c r="A2765" i="1"/>
  <c r="B2764" i="1"/>
  <c r="F2761" i="1"/>
  <c r="I2761" i="1" s="1"/>
  <c r="J2742" i="1"/>
  <c r="H2769" i="1" l="1"/>
  <c r="Z2770" i="1"/>
  <c r="A2766" i="1"/>
  <c r="B2765" i="1"/>
  <c r="F2762" i="1"/>
  <c r="I2762" i="1" s="1"/>
  <c r="J2743" i="1"/>
  <c r="AB2770" i="1" l="1"/>
  <c r="H2770" i="1" s="1"/>
  <c r="Z2771" i="1"/>
  <c r="AB2771" i="1" s="1"/>
  <c r="A2767" i="1"/>
  <c r="B2766" i="1"/>
  <c r="F2763" i="1"/>
  <c r="I2763" i="1" s="1"/>
  <c r="J2744" i="1"/>
  <c r="H2771" i="1" l="1"/>
  <c r="Z2772" i="1"/>
  <c r="A2768" i="1"/>
  <c r="B2767" i="1"/>
  <c r="F2764" i="1"/>
  <c r="I2764" i="1" s="1"/>
  <c r="J2745" i="1"/>
  <c r="AB2772" i="1" l="1"/>
  <c r="H2772" i="1" s="1"/>
  <c r="Z2773" i="1"/>
  <c r="A2769" i="1"/>
  <c r="B2768" i="1"/>
  <c r="F2765" i="1"/>
  <c r="I2765" i="1" s="1"/>
  <c r="J2746" i="1"/>
  <c r="AB2773" i="1" l="1"/>
  <c r="H2773" i="1" s="1"/>
  <c r="Z2774" i="1"/>
  <c r="A2770" i="1"/>
  <c r="B2769" i="1"/>
  <c r="F2766" i="1"/>
  <c r="I2766" i="1" s="1"/>
  <c r="J2747" i="1"/>
  <c r="AB2774" i="1" l="1"/>
  <c r="H2774" i="1" s="1"/>
  <c r="Z2775" i="1"/>
  <c r="A2771" i="1"/>
  <c r="B2770" i="1"/>
  <c r="F2767" i="1"/>
  <c r="I2767" i="1" s="1"/>
  <c r="J2748" i="1"/>
  <c r="AB2775" i="1" l="1"/>
  <c r="H2775" i="1" s="1"/>
  <c r="Z2776" i="1"/>
  <c r="A2772" i="1"/>
  <c r="B2771" i="1"/>
  <c r="F2768" i="1"/>
  <c r="I2768" i="1" s="1"/>
  <c r="J2749" i="1"/>
  <c r="AB2776" i="1" l="1"/>
  <c r="H2776" i="1" s="1"/>
  <c r="Z2777" i="1"/>
  <c r="A2773" i="1"/>
  <c r="B2772" i="1"/>
  <c r="F2769" i="1"/>
  <c r="I2769" i="1" s="1"/>
  <c r="J2750" i="1"/>
  <c r="AB2777" i="1" l="1"/>
  <c r="H2777" i="1" s="1"/>
  <c r="Z2778" i="1"/>
  <c r="A2774" i="1"/>
  <c r="B2773" i="1"/>
  <c r="F2770" i="1"/>
  <c r="I2770" i="1" s="1"/>
  <c r="J2751" i="1"/>
  <c r="AB2778" i="1" l="1"/>
  <c r="H2778" i="1" s="1"/>
  <c r="Z2779" i="1"/>
  <c r="A2775" i="1"/>
  <c r="B2774" i="1"/>
  <c r="F2771" i="1"/>
  <c r="I2771" i="1" s="1"/>
  <c r="J2752" i="1"/>
  <c r="AB2779" i="1" l="1"/>
  <c r="H2779" i="1" s="1"/>
  <c r="Z2780" i="1"/>
  <c r="A2776" i="1"/>
  <c r="B2775" i="1"/>
  <c r="F2772" i="1"/>
  <c r="I2772" i="1" s="1"/>
  <c r="J2753" i="1"/>
  <c r="AB2780" i="1" l="1"/>
  <c r="H2780" i="1" s="1"/>
  <c r="Z2781" i="1"/>
  <c r="A2777" i="1"/>
  <c r="B2776" i="1"/>
  <c r="F2773" i="1"/>
  <c r="I2773" i="1" s="1"/>
  <c r="J2754" i="1"/>
  <c r="AB2781" i="1" l="1"/>
  <c r="H2781" i="1" s="1"/>
  <c r="Z2782" i="1"/>
  <c r="A2778" i="1"/>
  <c r="B2777" i="1"/>
  <c r="F2774" i="1"/>
  <c r="I2774" i="1" s="1"/>
  <c r="J2755" i="1"/>
  <c r="AB2782" i="1" l="1"/>
  <c r="H2782" i="1" s="1"/>
  <c r="Z2783" i="1"/>
  <c r="A2779" i="1"/>
  <c r="B2778" i="1"/>
  <c r="F2775" i="1"/>
  <c r="I2775" i="1" s="1"/>
  <c r="J2756" i="1"/>
  <c r="AB2783" i="1" l="1"/>
  <c r="H2783" i="1" s="1"/>
  <c r="Z2784" i="1"/>
  <c r="A2780" i="1"/>
  <c r="B2779" i="1"/>
  <c r="F2776" i="1"/>
  <c r="I2776" i="1" s="1"/>
  <c r="J2757" i="1"/>
  <c r="AB2784" i="1" l="1"/>
  <c r="H2784" i="1" s="1"/>
  <c r="Z2785" i="1"/>
  <c r="A2781" i="1"/>
  <c r="B2780" i="1"/>
  <c r="F2777" i="1"/>
  <c r="I2777" i="1" s="1"/>
  <c r="J2758" i="1"/>
  <c r="AB2785" i="1" l="1"/>
  <c r="H2785" i="1" s="1"/>
  <c r="Z2786" i="1"/>
  <c r="A2782" i="1"/>
  <c r="B2781" i="1"/>
  <c r="F2778" i="1"/>
  <c r="I2778" i="1" s="1"/>
  <c r="J2759" i="1"/>
  <c r="AB2786" i="1" l="1"/>
  <c r="H2786" i="1" s="1"/>
  <c r="Z2787" i="1"/>
  <c r="A2783" i="1"/>
  <c r="B2782" i="1"/>
  <c r="F2779" i="1"/>
  <c r="I2779" i="1" s="1"/>
  <c r="J2760" i="1"/>
  <c r="AB2787" i="1" l="1"/>
  <c r="H2787" i="1" s="1"/>
  <c r="Z2788" i="1"/>
  <c r="A2784" i="1"/>
  <c r="B2783" i="1"/>
  <c r="F2780" i="1"/>
  <c r="I2780" i="1" s="1"/>
  <c r="J2761" i="1"/>
  <c r="AB2788" i="1" l="1"/>
  <c r="H2788" i="1" s="1"/>
  <c r="Z2789" i="1"/>
  <c r="A2785" i="1"/>
  <c r="B2784" i="1"/>
  <c r="F2781" i="1"/>
  <c r="I2781" i="1" s="1"/>
  <c r="J2762" i="1"/>
  <c r="AB2789" i="1" l="1"/>
  <c r="H2789" i="1" s="1"/>
  <c r="Z2790" i="1"/>
  <c r="A2786" i="1"/>
  <c r="B2785" i="1"/>
  <c r="F2782" i="1"/>
  <c r="I2782" i="1" s="1"/>
  <c r="J2763" i="1"/>
  <c r="AB2790" i="1" l="1"/>
  <c r="H2790" i="1" s="1"/>
  <c r="Z2791" i="1"/>
  <c r="A2787" i="1"/>
  <c r="B2786" i="1"/>
  <c r="F2783" i="1"/>
  <c r="I2783" i="1" s="1"/>
  <c r="J2764" i="1"/>
  <c r="AB2791" i="1" l="1"/>
  <c r="H2791" i="1" s="1"/>
  <c r="Z2792" i="1"/>
  <c r="A2788" i="1"/>
  <c r="B2787" i="1"/>
  <c r="F2784" i="1"/>
  <c r="I2784" i="1" s="1"/>
  <c r="J2765" i="1"/>
  <c r="AB2792" i="1" l="1"/>
  <c r="H2792" i="1" s="1"/>
  <c r="Z2793" i="1"/>
  <c r="A2789" i="1"/>
  <c r="B2788" i="1"/>
  <c r="F2785" i="1"/>
  <c r="I2785" i="1" s="1"/>
  <c r="J2766" i="1"/>
  <c r="AB2793" i="1" l="1"/>
  <c r="H2793" i="1" s="1"/>
  <c r="Z2794" i="1"/>
  <c r="A2790" i="1"/>
  <c r="B2789" i="1"/>
  <c r="F2786" i="1"/>
  <c r="I2786" i="1" s="1"/>
  <c r="J2767" i="1"/>
  <c r="AB2794" i="1" l="1"/>
  <c r="H2794" i="1" s="1"/>
  <c r="Z2795" i="1"/>
  <c r="A2791" i="1"/>
  <c r="B2790" i="1"/>
  <c r="F2787" i="1"/>
  <c r="I2787" i="1" s="1"/>
  <c r="J2768" i="1"/>
  <c r="AB2795" i="1" l="1"/>
  <c r="H2795" i="1" s="1"/>
  <c r="Z2796" i="1"/>
  <c r="A2792" i="1"/>
  <c r="B2791" i="1"/>
  <c r="F2788" i="1"/>
  <c r="I2788" i="1" s="1"/>
  <c r="J2769" i="1"/>
  <c r="AB2796" i="1" l="1"/>
  <c r="H2796" i="1" s="1"/>
  <c r="Z2797" i="1"/>
  <c r="A2793" i="1"/>
  <c r="B2792" i="1"/>
  <c r="F2789" i="1"/>
  <c r="I2789" i="1" s="1"/>
  <c r="J2770" i="1"/>
  <c r="AB2797" i="1" l="1"/>
  <c r="H2797" i="1" s="1"/>
  <c r="Z2798" i="1"/>
  <c r="A2794" i="1"/>
  <c r="B2793" i="1"/>
  <c r="F2790" i="1"/>
  <c r="I2790" i="1" s="1"/>
  <c r="J2771" i="1"/>
  <c r="AB2798" i="1" l="1"/>
  <c r="H2798" i="1" s="1"/>
  <c r="Z2799" i="1"/>
  <c r="A2795" i="1"/>
  <c r="B2794" i="1"/>
  <c r="F2791" i="1"/>
  <c r="I2791" i="1" s="1"/>
  <c r="J2772" i="1"/>
  <c r="AB2799" i="1" l="1"/>
  <c r="H2799" i="1" s="1"/>
  <c r="Z2800" i="1"/>
  <c r="A2796" i="1"/>
  <c r="B2795" i="1"/>
  <c r="F2792" i="1"/>
  <c r="I2792" i="1" s="1"/>
  <c r="J2773" i="1"/>
  <c r="AB2800" i="1" l="1"/>
  <c r="H2800" i="1" s="1"/>
  <c r="Z2801" i="1"/>
  <c r="A2797" i="1"/>
  <c r="B2796" i="1"/>
  <c r="F2793" i="1"/>
  <c r="I2793" i="1" s="1"/>
  <c r="J2774" i="1"/>
  <c r="AB2801" i="1" l="1"/>
  <c r="H2801" i="1" s="1"/>
  <c r="Z2802" i="1"/>
  <c r="A2798" i="1"/>
  <c r="B2797" i="1"/>
  <c r="F2794" i="1"/>
  <c r="I2794" i="1" s="1"/>
  <c r="J2775" i="1"/>
  <c r="AB2802" i="1" l="1"/>
  <c r="H2802" i="1" s="1"/>
  <c r="Z2803" i="1"/>
  <c r="A2799" i="1"/>
  <c r="B2798" i="1"/>
  <c r="F2795" i="1"/>
  <c r="I2795" i="1" s="1"/>
  <c r="J2776" i="1"/>
  <c r="AB2803" i="1" l="1"/>
  <c r="H2803" i="1" s="1"/>
  <c r="Z2804" i="1"/>
  <c r="A2800" i="1"/>
  <c r="B2799" i="1"/>
  <c r="F2796" i="1"/>
  <c r="I2796" i="1" s="1"/>
  <c r="J2777" i="1"/>
  <c r="AB2804" i="1" l="1"/>
  <c r="H2804" i="1" s="1"/>
  <c r="Z2805" i="1"/>
  <c r="AB2805" i="1" s="1"/>
  <c r="A2801" i="1"/>
  <c r="B2800" i="1"/>
  <c r="F2797" i="1"/>
  <c r="I2797" i="1" s="1"/>
  <c r="J2778" i="1"/>
  <c r="H2805" i="1" l="1"/>
  <c r="Z2806" i="1"/>
  <c r="A2802" i="1"/>
  <c r="B2801" i="1"/>
  <c r="F2798" i="1"/>
  <c r="I2798" i="1" s="1"/>
  <c r="J2779" i="1"/>
  <c r="AB2806" i="1" l="1"/>
  <c r="H2806" i="1" s="1"/>
  <c r="Z2807" i="1"/>
  <c r="A2803" i="1"/>
  <c r="B2802" i="1"/>
  <c r="F2799" i="1"/>
  <c r="I2799" i="1" s="1"/>
  <c r="J2780" i="1"/>
  <c r="AB2807" i="1" l="1"/>
  <c r="H2807" i="1" s="1"/>
  <c r="Z2808" i="1"/>
  <c r="A2804" i="1"/>
  <c r="B2803" i="1"/>
  <c r="F2800" i="1"/>
  <c r="I2800" i="1" s="1"/>
  <c r="J2781" i="1"/>
  <c r="AB2808" i="1" l="1"/>
  <c r="H2808" i="1" s="1"/>
  <c r="Z2809" i="1"/>
  <c r="A2805" i="1"/>
  <c r="B2804" i="1"/>
  <c r="F2801" i="1"/>
  <c r="I2801" i="1" s="1"/>
  <c r="J2782" i="1"/>
  <c r="AB2809" i="1" l="1"/>
  <c r="H2809" i="1" s="1"/>
  <c r="Z2810" i="1"/>
  <c r="A2806" i="1"/>
  <c r="B2805" i="1"/>
  <c r="F2802" i="1"/>
  <c r="I2802" i="1" s="1"/>
  <c r="J2783" i="1"/>
  <c r="AB2810" i="1" l="1"/>
  <c r="H2810" i="1" s="1"/>
  <c r="Z2811" i="1"/>
  <c r="A2807" i="1"/>
  <c r="B2806" i="1"/>
  <c r="F2803" i="1"/>
  <c r="I2803" i="1" s="1"/>
  <c r="J2784" i="1"/>
  <c r="AB2811" i="1" l="1"/>
  <c r="H2811" i="1" s="1"/>
  <c r="Z2812" i="1"/>
  <c r="A2808" i="1"/>
  <c r="B2807" i="1"/>
  <c r="F2804" i="1"/>
  <c r="I2804" i="1" s="1"/>
  <c r="J2785" i="1"/>
  <c r="AB2812" i="1" l="1"/>
  <c r="H2812" i="1" s="1"/>
  <c r="Z2813" i="1"/>
  <c r="A2809" i="1"/>
  <c r="B2808" i="1"/>
  <c r="F2805" i="1"/>
  <c r="I2805" i="1" s="1"/>
  <c r="J2786" i="1"/>
  <c r="AB2813" i="1" l="1"/>
  <c r="H2813" i="1" s="1"/>
  <c r="Z2814" i="1"/>
  <c r="A2810" i="1"/>
  <c r="B2809" i="1"/>
  <c r="F2806" i="1"/>
  <c r="I2806" i="1" s="1"/>
  <c r="J2787" i="1"/>
  <c r="AB2814" i="1" l="1"/>
  <c r="H2814" i="1" s="1"/>
  <c r="Z2815" i="1"/>
  <c r="A2811" i="1"/>
  <c r="B2810" i="1"/>
  <c r="F2807" i="1"/>
  <c r="I2807" i="1" s="1"/>
  <c r="J2788" i="1"/>
  <c r="AB2815" i="1" l="1"/>
  <c r="H2815" i="1" s="1"/>
  <c r="Z2816" i="1"/>
  <c r="A2812" i="1"/>
  <c r="B2811" i="1"/>
  <c r="F2808" i="1"/>
  <c r="I2808" i="1" s="1"/>
  <c r="J2789" i="1"/>
  <c r="AB2816" i="1" l="1"/>
  <c r="H2816" i="1" s="1"/>
  <c r="Z2817" i="1"/>
  <c r="A2813" i="1"/>
  <c r="B2812" i="1"/>
  <c r="F2809" i="1"/>
  <c r="I2809" i="1" s="1"/>
  <c r="J2790" i="1"/>
  <c r="AB2817" i="1" l="1"/>
  <c r="H2817" i="1" s="1"/>
  <c r="Z2818" i="1"/>
  <c r="A2814" i="1"/>
  <c r="B2813" i="1"/>
  <c r="F2810" i="1"/>
  <c r="I2810" i="1" s="1"/>
  <c r="J2791" i="1"/>
  <c r="AB2818" i="1" l="1"/>
  <c r="H2818" i="1" s="1"/>
  <c r="Z2819" i="1"/>
  <c r="A2815" i="1"/>
  <c r="B2814" i="1"/>
  <c r="F2811" i="1"/>
  <c r="I2811" i="1" s="1"/>
  <c r="J2792" i="1"/>
  <c r="AB2819" i="1" l="1"/>
  <c r="H2819" i="1" s="1"/>
  <c r="Z2820" i="1"/>
  <c r="A2816" i="1"/>
  <c r="B2815" i="1"/>
  <c r="F2812" i="1"/>
  <c r="I2812" i="1" s="1"/>
  <c r="J2793" i="1"/>
  <c r="AB2820" i="1" l="1"/>
  <c r="H2820" i="1" s="1"/>
  <c r="Z2821" i="1"/>
  <c r="A2817" i="1"/>
  <c r="B2816" i="1"/>
  <c r="F2813" i="1"/>
  <c r="I2813" i="1" s="1"/>
  <c r="J2794" i="1"/>
  <c r="AB2821" i="1" l="1"/>
  <c r="H2821" i="1" s="1"/>
  <c r="Z2822" i="1"/>
  <c r="A2818" i="1"/>
  <c r="B2817" i="1"/>
  <c r="F2814" i="1"/>
  <c r="I2814" i="1" s="1"/>
  <c r="J2795" i="1"/>
  <c r="AB2822" i="1" l="1"/>
  <c r="H2822" i="1" s="1"/>
  <c r="Z2823" i="1"/>
  <c r="A2819" i="1"/>
  <c r="B2818" i="1"/>
  <c r="F2815" i="1"/>
  <c r="I2815" i="1" s="1"/>
  <c r="J2796" i="1"/>
  <c r="AB2823" i="1" l="1"/>
  <c r="H2823" i="1" s="1"/>
  <c r="Z2824" i="1"/>
  <c r="A2820" i="1"/>
  <c r="B2819" i="1"/>
  <c r="F2816" i="1"/>
  <c r="I2816" i="1" s="1"/>
  <c r="J2797" i="1"/>
  <c r="AB2824" i="1" l="1"/>
  <c r="H2824" i="1" s="1"/>
  <c r="Z2825" i="1"/>
  <c r="A2821" i="1"/>
  <c r="B2820" i="1"/>
  <c r="F2817" i="1"/>
  <c r="I2817" i="1" s="1"/>
  <c r="J2798" i="1"/>
  <c r="AB2825" i="1" l="1"/>
  <c r="H2825" i="1" s="1"/>
  <c r="Z2826" i="1"/>
  <c r="A2822" i="1"/>
  <c r="B2821" i="1"/>
  <c r="F2818" i="1"/>
  <c r="I2818" i="1" s="1"/>
  <c r="J2799" i="1"/>
  <c r="AB2826" i="1" l="1"/>
  <c r="H2826" i="1" s="1"/>
  <c r="Z2827" i="1"/>
  <c r="A2823" i="1"/>
  <c r="B2822" i="1"/>
  <c r="F2819" i="1"/>
  <c r="I2819" i="1" s="1"/>
  <c r="J2800" i="1"/>
  <c r="AB2827" i="1" l="1"/>
  <c r="H2827" i="1" s="1"/>
  <c r="Z2828" i="1"/>
  <c r="A2824" i="1"/>
  <c r="B2823" i="1"/>
  <c r="F2820" i="1"/>
  <c r="I2820" i="1" s="1"/>
  <c r="J2801" i="1"/>
  <c r="AB2828" i="1" l="1"/>
  <c r="H2828" i="1" s="1"/>
  <c r="Z2829" i="1"/>
  <c r="A2825" i="1"/>
  <c r="B2824" i="1"/>
  <c r="F2821" i="1"/>
  <c r="I2821" i="1" s="1"/>
  <c r="J2802" i="1"/>
  <c r="AB2829" i="1" l="1"/>
  <c r="H2829" i="1" s="1"/>
  <c r="Z2830" i="1"/>
  <c r="A2826" i="1"/>
  <c r="B2825" i="1"/>
  <c r="F2822" i="1"/>
  <c r="I2822" i="1" s="1"/>
  <c r="J2803" i="1"/>
  <c r="AB2830" i="1" l="1"/>
  <c r="H2830" i="1" s="1"/>
  <c r="Z2831" i="1"/>
  <c r="A2827" i="1"/>
  <c r="B2826" i="1"/>
  <c r="F2823" i="1"/>
  <c r="I2823" i="1" s="1"/>
  <c r="J2804" i="1"/>
  <c r="AB2831" i="1" l="1"/>
  <c r="H2831" i="1" s="1"/>
  <c r="Z2832" i="1"/>
  <c r="A2828" i="1"/>
  <c r="B2827" i="1"/>
  <c r="F2824" i="1"/>
  <c r="I2824" i="1" s="1"/>
  <c r="J2805" i="1"/>
  <c r="AB2832" i="1" l="1"/>
  <c r="H2832" i="1" s="1"/>
  <c r="Z2833" i="1"/>
  <c r="A2829" i="1"/>
  <c r="B2828" i="1"/>
  <c r="F2825" i="1"/>
  <c r="I2825" i="1" s="1"/>
  <c r="J2806" i="1"/>
  <c r="AB2833" i="1" l="1"/>
  <c r="H2833" i="1" s="1"/>
  <c r="Z2834" i="1"/>
  <c r="A2830" i="1"/>
  <c r="B2829" i="1"/>
  <c r="F2826" i="1"/>
  <c r="I2826" i="1" s="1"/>
  <c r="J2807" i="1"/>
  <c r="AB2834" i="1" l="1"/>
  <c r="H2834" i="1" s="1"/>
  <c r="Z2835" i="1"/>
  <c r="A2831" i="1"/>
  <c r="B2830" i="1"/>
  <c r="F2827" i="1"/>
  <c r="I2827" i="1" s="1"/>
  <c r="J2808" i="1"/>
  <c r="AB2835" i="1" l="1"/>
  <c r="H2835" i="1" s="1"/>
  <c r="Z2836" i="1"/>
  <c r="A2832" i="1"/>
  <c r="B2831" i="1"/>
  <c r="F2828" i="1"/>
  <c r="I2828" i="1" s="1"/>
  <c r="J2809" i="1"/>
  <c r="AB2836" i="1" l="1"/>
  <c r="H2836" i="1" s="1"/>
  <c r="Z2837" i="1"/>
  <c r="A2833" i="1"/>
  <c r="B2832" i="1"/>
  <c r="F2829" i="1"/>
  <c r="I2829" i="1" s="1"/>
  <c r="J2810" i="1"/>
  <c r="AB2837" i="1" l="1"/>
  <c r="H2837" i="1" s="1"/>
  <c r="Z2838" i="1"/>
  <c r="A2834" i="1"/>
  <c r="B2833" i="1"/>
  <c r="F2830" i="1"/>
  <c r="I2830" i="1" s="1"/>
  <c r="J2811" i="1"/>
  <c r="AB2838" i="1" l="1"/>
  <c r="H2838" i="1" s="1"/>
  <c r="Z2839" i="1"/>
  <c r="A2835" i="1"/>
  <c r="B2834" i="1"/>
  <c r="F2831" i="1"/>
  <c r="I2831" i="1" s="1"/>
  <c r="J2812" i="1"/>
  <c r="AB2839" i="1" l="1"/>
  <c r="H2839" i="1" s="1"/>
  <c r="Z2840" i="1"/>
  <c r="A2836" i="1"/>
  <c r="B2835" i="1"/>
  <c r="F2832" i="1"/>
  <c r="I2832" i="1" s="1"/>
  <c r="J2813" i="1"/>
  <c r="AB2840" i="1" l="1"/>
  <c r="H2840" i="1" s="1"/>
  <c r="Z2841" i="1"/>
  <c r="A2837" i="1"/>
  <c r="B2836" i="1"/>
  <c r="F2833" i="1"/>
  <c r="I2833" i="1" s="1"/>
  <c r="J2814" i="1"/>
  <c r="AB2841" i="1" l="1"/>
  <c r="H2841" i="1" s="1"/>
  <c r="Z2842" i="1"/>
  <c r="A2838" i="1"/>
  <c r="B2837" i="1"/>
  <c r="F2834" i="1"/>
  <c r="I2834" i="1" s="1"/>
  <c r="J2815" i="1"/>
  <c r="AB2842" i="1" l="1"/>
  <c r="H2842" i="1" s="1"/>
  <c r="Z2843" i="1"/>
  <c r="A2839" i="1"/>
  <c r="B2838" i="1"/>
  <c r="F2835" i="1"/>
  <c r="I2835" i="1" s="1"/>
  <c r="J2816" i="1"/>
  <c r="AB2843" i="1" l="1"/>
  <c r="H2843" i="1" s="1"/>
  <c r="Z2844" i="1"/>
  <c r="A2840" i="1"/>
  <c r="B2839" i="1"/>
  <c r="F2836" i="1"/>
  <c r="I2836" i="1" s="1"/>
  <c r="J2817" i="1"/>
  <c r="AB2844" i="1" l="1"/>
  <c r="H2844" i="1" s="1"/>
  <c r="Z2845" i="1"/>
  <c r="A2841" i="1"/>
  <c r="B2840" i="1"/>
  <c r="F2837" i="1"/>
  <c r="I2837" i="1" s="1"/>
  <c r="J2818" i="1"/>
  <c r="AB2845" i="1" l="1"/>
  <c r="H2845" i="1" s="1"/>
  <c r="Z2846" i="1"/>
  <c r="A2842" i="1"/>
  <c r="B2841" i="1"/>
  <c r="F2838" i="1"/>
  <c r="I2838" i="1" s="1"/>
  <c r="J2819" i="1"/>
  <c r="AB2846" i="1" l="1"/>
  <c r="H2846" i="1" s="1"/>
  <c r="Z2847" i="1"/>
  <c r="A2843" i="1"/>
  <c r="B2842" i="1"/>
  <c r="F2839" i="1"/>
  <c r="I2839" i="1" s="1"/>
  <c r="J2820" i="1"/>
  <c r="AB2847" i="1" l="1"/>
  <c r="H2847" i="1" s="1"/>
  <c r="Z2848" i="1"/>
  <c r="A2844" i="1"/>
  <c r="B2843" i="1"/>
  <c r="F2840" i="1"/>
  <c r="I2840" i="1" s="1"/>
  <c r="J2821" i="1"/>
  <c r="AB2848" i="1" l="1"/>
  <c r="H2848" i="1" s="1"/>
  <c r="Z2849" i="1"/>
  <c r="A2845" i="1"/>
  <c r="B2844" i="1"/>
  <c r="F2841" i="1"/>
  <c r="I2841" i="1" s="1"/>
  <c r="J2822" i="1"/>
  <c r="AB2849" i="1" l="1"/>
  <c r="H2849" i="1" s="1"/>
  <c r="Z2850" i="1"/>
  <c r="A2846" i="1"/>
  <c r="B2845" i="1"/>
  <c r="F2842" i="1"/>
  <c r="I2842" i="1" s="1"/>
  <c r="J2823" i="1"/>
  <c r="AB2850" i="1" l="1"/>
  <c r="H2850" i="1" s="1"/>
  <c r="Z2851" i="1"/>
  <c r="A2847" i="1"/>
  <c r="B2846" i="1"/>
  <c r="F2843" i="1"/>
  <c r="I2843" i="1" s="1"/>
  <c r="J2824" i="1"/>
  <c r="AB2851" i="1" l="1"/>
  <c r="H2851" i="1" s="1"/>
  <c r="Z2852" i="1"/>
  <c r="A2848" i="1"/>
  <c r="B2847" i="1"/>
  <c r="F2844" i="1"/>
  <c r="I2844" i="1" s="1"/>
  <c r="J2825" i="1"/>
  <c r="AB2852" i="1" l="1"/>
  <c r="H2852" i="1" s="1"/>
  <c r="Z2853" i="1"/>
  <c r="A2849" i="1"/>
  <c r="B2848" i="1"/>
  <c r="F2845" i="1"/>
  <c r="I2845" i="1" s="1"/>
  <c r="J2826" i="1"/>
  <c r="AB2853" i="1" l="1"/>
  <c r="H2853" i="1" s="1"/>
  <c r="Z2854" i="1"/>
  <c r="A2850" i="1"/>
  <c r="B2849" i="1"/>
  <c r="F2846" i="1"/>
  <c r="I2846" i="1" s="1"/>
  <c r="J2827" i="1"/>
  <c r="AB2854" i="1" l="1"/>
  <c r="H2854" i="1" s="1"/>
  <c r="Z2855" i="1"/>
  <c r="A2851" i="1"/>
  <c r="B2850" i="1"/>
  <c r="F2847" i="1"/>
  <c r="I2847" i="1" s="1"/>
  <c r="J2828" i="1"/>
  <c r="AB2855" i="1" l="1"/>
  <c r="H2855" i="1" s="1"/>
  <c r="Z2856" i="1"/>
  <c r="A2852" i="1"/>
  <c r="B2851" i="1"/>
  <c r="F2848" i="1"/>
  <c r="I2848" i="1" s="1"/>
  <c r="J2829" i="1"/>
  <c r="AB2856" i="1" l="1"/>
  <c r="H2856" i="1" s="1"/>
  <c r="Z2857" i="1"/>
  <c r="A2853" i="1"/>
  <c r="B2852" i="1"/>
  <c r="F2849" i="1"/>
  <c r="I2849" i="1" s="1"/>
  <c r="J2830" i="1"/>
  <c r="AB2857" i="1" l="1"/>
  <c r="H2857" i="1" s="1"/>
  <c r="Z2858" i="1"/>
  <c r="A2854" i="1"/>
  <c r="B2853" i="1"/>
  <c r="F2850" i="1"/>
  <c r="I2850" i="1" s="1"/>
  <c r="J2831" i="1"/>
  <c r="AB2858" i="1" l="1"/>
  <c r="H2858" i="1" s="1"/>
  <c r="Z2859" i="1"/>
  <c r="A2855" i="1"/>
  <c r="B2854" i="1"/>
  <c r="F2851" i="1"/>
  <c r="I2851" i="1" s="1"/>
  <c r="J2832" i="1"/>
  <c r="AB2859" i="1" l="1"/>
  <c r="H2859" i="1" s="1"/>
  <c r="Z2860" i="1"/>
  <c r="A2856" i="1"/>
  <c r="B2855" i="1"/>
  <c r="F2852" i="1"/>
  <c r="I2852" i="1" s="1"/>
  <c r="J2833" i="1"/>
  <c r="AB2860" i="1" l="1"/>
  <c r="H2860" i="1" s="1"/>
  <c r="Z2861" i="1"/>
  <c r="A2857" i="1"/>
  <c r="B2856" i="1"/>
  <c r="F2853" i="1"/>
  <c r="I2853" i="1" s="1"/>
  <c r="J2834" i="1"/>
  <c r="AB2861" i="1" l="1"/>
  <c r="H2861" i="1" s="1"/>
  <c r="Z2862" i="1"/>
  <c r="A2858" i="1"/>
  <c r="B2857" i="1"/>
  <c r="F2854" i="1"/>
  <c r="I2854" i="1" s="1"/>
  <c r="J2835" i="1"/>
  <c r="AB2862" i="1" l="1"/>
  <c r="H2862" i="1" s="1"/>
  <c r="Z2863" i="1"/>
  <c r="A2859" i="1"/>
  <c r="B2858" i="1"/>
  <c r="F2855" i="1"/>
  <c r="I2855" i="1" s="1"/>
  <c r="J2836" i="1"/>
  <c r="AB2863" i="1" l="1"/>
  <c r="H2863" i="1" s="1"/>
  <c r="Z2864" i="1"/>
  <c r="A2860" i="1"/>
  <c r="B2859" i="1"/>
  <c r="F2856" i="1"/>
  <c r="I2856" i="1" s="1"/>
  <c r="J2837" i="1"/>
  <c r="AB2864" i="1" l="1"/>
  <c r="H2864" i="1" s="1"/>
  <c r="Z2865" i="1"/>
  <c r="A2861" i="1"/>
  <c r="B2860" i="1"/>
  <c r="F2857" i="1"/>
  <c r="I2857" i="1" s="1"/>
  <c r="J2838" i="1"/>
  <c r="AB2865" i="1" l="1"/>
  <c r="H2865" i="1" s="1"/>
  <c r="Z2866" i="1"/>
  <c r="A2862" i="1"/>
  <c r="B2861" i="1"/>
  <c r="F2858" i="1"/>
  <c r="I2858" i="1" s="1"/>
  <c r="J2839" i="1"/>
  <c r="AB2866" i="1" l="1"/>
  <c r="H2866" i="1" s="1"/>
  <c r="Z2867" i="1"/>
  <c r="A2863" i="1"/>
  <c r="B2862" i="1"/>
  <c r="F2859" i="1"/>
  <c r="I2859" i="1" s="1"/>
  <c r="J2840" i="1"/>
  <c r="AB2867" i="1" l="1"/>
  <c r="H2867" i="1" s="1"/>
  <c r="Z2868" i="1"/>
  <c r="A2864" i="1"/>
  <c r="B2863" i="1"/>
  <c r="F2860" i="1"/>
  <c r="I2860" i="1" s="1"/>
  <c r="J2841" i="1"/>
  <c r="AB2868" i="1" l="1"/>
  <c r="H2868" i="1" s="1"/>
  <c r="Z2869" i="1"/>
  <c r="A2865" i="1"/>
  <c r="B2864" i="1"/>
  <c r="F2861" i="1"/>
  <c r="I2861" i="1" s="1"/>
  <c r="J2842" i="1"/>
  <c r="AB2869" i="1" l="1"/>
  <c r="H2869" i="1" s="1"/>
  <c r="Z2870" i="1"/>
  <c r="A2866" i="1"/>
  <c r="B2865" i="1"/>
  <c r="F2862" i="1"/>
  <c r="I2862" i="1" s="1"/>
  <c r="J2843" i="1"/>
  <c r="AB2870" i="1" l="1"/>
  <c r="H2870" i="1" s="1"/>
  <c r="Z2871" i="1"/>
  <c r="A2867" i="1"/>
  <c r="B2866" i="1"/>
  <c r="F2863" i="1"/>
  <c r="I2863" i="1" s="1"/>
  <c r="J2844" i="1"/>
  <c r="AB2871" i="1" l="1"/>
  <c r="H2871" i="1" s="1"/>
  <c r="Z2872" i="1"/>
  <c r="A2868" i="1"/>
  <c r="B2867" i="1"/>
  <c r="F2864" i="1"/>
  <c r="I2864" i="1" s="1"/>
  <c r="J2845" i="1"/>
  <c r="AB2872" i="1" l="1"/>
  <c r="H2872" i="1" s="1"/>
  <c r="Z2873" i="1"/>
  <c r="A2869" i="1"/>
  <c r="B2868" i="1"/>
  <c r="F2865" i="1"/>
  <c r="I2865" i="1" s="1"/>
  <c r="J2846" i="1"/>
  <c r="AB2873" i="1" l="1"/>
  <c r="H2873" i="1" s="1"/>
  <c r="Z2874" i="1"/>
  <c r="A2870" i="1"/>
  <c r="B2869" i="1"/>
  <c r="F2866" i="1"/>
  <c r="I2866" i="1" s="1"/>
  <c r="J2847" i="1"/>
  <c r="AB2874" i="1" l="1"/>
  <c r="H2874" i="1" s="1"/>
  <c r="Z2875" i="1"/>
  <c r="AB2875" i="1" s="1"/>
  <c r="A2871" i="1"/>
  <c r="B2870" i="1"/>
  <c r="F2867" i="1"/>
  <c r="I2867" i="1" s="1"/>
  <c r="J2848" i="1"/>
  <c r="Z2876" i="1" l="1"/>
  <c r="H2875" i="1"/>
  <c r="A2872" i="1"/>
  <c r="B2871" i="1"/>
  <c r="F2868" i="1"/>
  <c r="I2868" i="1" s="1"/>
  <c r="J2849" i="1"/>
  <c r="AB2876" i="1" l="1"/>
  <c r="H2876" i="1" s="1"/>
  <c r="Z2877" i="1"/>
  <c r="A2873" i="1"/>
  <c r="B2872" i="1"/>
  <c r="F2869" i="1"/>
  <c r="I2869" i="1" s="1"/>
  <c r="J2850" i="1"/>
  <c r="AB2877" i="1" l="1"/>
  <c r="H2877" i="1" s="1"/>
  <c r="Z2878" i="1"/>
  <c r="A2874" i="1"/>
  <c r="B2873" i="1"/>
  <c r="F2870" i="1"/>
  <c r="I2870" i="1" s="1"/>
  <c r="J2851" i="1"/>
  <c r="AB2878" i="1" l="1"/>
  <c r="H2878" i="1" s="1"/>
  <c r="Z2879" i="1"/>
  <c r="A2875" i="1"/>
  <c r="B2874" i="1"/>
  <c r="F2871" i="1"/>
  <c r="I2871" i="1" s="1"/>
  <c r="J2852" i="1"/>
  <c r="AB2879" i="1" l="1"/>
  <c r="H2879" i="1" s="1"/>
  <c r="Z2880" i="1"/>
  <c r="A2876" i="1"/>
  <c r="B2875" i="1"/>
  <c r="F2872" i="1"/>
  <c r="I2872" i="1" s="1"/>
  <c r="J2853" i="1"/>
  <c r="AB2880" i="1" l="1"/>
  <c r="H2880" i="1" s="1"/>
  <c r="Z2881" i="1"/>
  <c r="A2877" i="1"/>
  <c r="B2876" i="1"/>
  <c r="F2873" i="1"/>
  <c r="I2873" i="1" s="1"/>
  <c r="J2854" i="1"/>
  <c r="AB2881" i="1" l="1"/>
  <c r="H2881" i="1" s="1"/>
  <c r="Z2882" i="1"/>
  <c r="A2878" i="1"/>
  <c r="B2877" i="1"/>
  <c r="F2874" i="1"/>
  <c r="I2874" i="1" s="1"/>
  <c r="J2855" i="1"/>
  <c r="AB2882" i="1" l="1"/>
  <c r="H2882" i="1" s="1"/>
  <c r="Z2883" i="1"/>
  <c r="A2879" i="1"/>
  <c r="B2878" i="1"/>
  <c r="F2875" i="1"/>
  <c r="I2875" i="1" s="1"/>
  <c r="J2856" i="1"/>
  <c r="AB2883" i="1" l="1"/>
  <c r="H2883" i="1" s="1"/>
  <c r="Z2884" i="1"/>
  <c r="A2880" i="1"/>
  <c r="B2879" i="1"/>
  <c r="F2876" i="1"/>
  <c r="I2876" i="1" s="1"/>
  <c r="J2857" i="1"/>
  <c r="AB2884" i="1" l="1"/>
  <c r="H2884" i="1" s="1"/>
  <c r="Z2885" i="1"/>
  <c r="A2881" i="1"/>
  <c r="B2880" i="1"/>
  <c r="F2877" i="1"/>
  <c r="I2877" i="1" s="1"/>
  <c r="J2858" i="1"/>
  <c r="AB2885" i="1" l="1"/>
  <c r="H2885" i="1" s="1"/>
  <c r="Z2886" i="1"/>
  <c r="A2882" i="1"/>
  <c r="B2881" i="1"/>
  <c r="F2878" i="1"/>
  <c r="I2878" i="1" s="1"/>
  <c r="J2859" i="1"/>
  <c r="AB2886" i="1" l="1"/>
  <c r="H2886" i="1" s="1"/>
  <c r="Z2887" i="1"/>
  <c r="A2883" i="1"/>
  <c r="B2882" i="1"/>
  <c r="F2879" i="1"/>
  <c r="I2879" i="1" s="1"/>
  <c r="J2860" i="1"/>
  <c r="AB2887" i="1" l="1"/>
  <c r="H2887" i="1" s="1"/>
  <c r="Z2888" i="1"/>
  <c r="A2884" i="1"/>
  <c r="B2883" i="1"/>
  <c r="F2880" i="1"/>
  <c r="I2880" i="1" s="1"/>
  <c r="J2861" i="1"/>
  <c r="AB2888" i="1" l="1"/>
  <c r="H2888" i="1" s="1"/>
  <c r="Z2889" i="1"/>
  <c r="A2885" i="1"/>
  <c r="B2884" i="1"/>
  <c r="F2881" i="1"/>
  <c r="I2881" i="1" s="1"/>
  <c r="J2862" i="1"/>
  <c r="AB2889" i="1" l="1"/>
  <c r="H2889" i="1" s="1"/>
  <c r="Z2890" i="1"/>
  <c r="A2886" i="1"/>
  <c r="B2885" i="1"/>
  <c r="F2882" i="1"/>
  <c r="I2882" i="1" s="1"/>
  <c r="J2863" i="1"/>
  <c r="AB2890" i="1" l="1"/>
  <c r="H2890" i="1" s="1"/>
  <c r="Z2891" i="1"/>
  <c r="A2887" i="1"/>
  <c r="B2886" i="1"/>
  <c r="F2883" i="1"/>
  <c r="I2883" i="1" s="1"/>
  <c r="J2864" i="1"/>
  <c r="AB2891" i="1" l="1"/>
  <c r="H2891" i="1" s="1"/>
  <c r="Z2892" i="1"/>
  <c r="A2888" i="1"/>
  <c r="B2887" i="1"/>
  <c r="F2884" i="1"/>
  <c r="I2884" i="1" s="1"/>
  <c r="J2865" i="1"/>
  <c r="AB2892" i="1" l="1"/>
  <c r="H2892" i="1" s="1"/>
  <c r="Z2893" i="1"/>
  <c r="A2889" i="1"/>
  <c r="B2888" i="1"/>
  <c r="F2885" i="1"/>
  <c r="I2885" i="1" s="1"/>
  <c r="J2866" i="1"/>
  <c r="AB2893" i="1" l="1"/>
  <c r="H2893" i="1" s="1"/>
  <c r="Z2894" i="1"/>
  <c r="A2890" i="1"/>
  <c r="B2889" i="1"/>
  <c r="F2886" i="1"/>
  <c r="I2886" i="1" s="1"/>
  <c r="J2867" i="1"/>
  <c r="AB2894" i="1" l="1"/>
  <c r="H2894" i="1" s="1"/>
  <c r="Z2895" i="1"/>
  <c r="A2891" i="1"/>
  <c r="B2890" i="1"/>
  <c r="F2887" i="1"/>
  <c r="I2887" i="1" s="1"/>
  <c r="J2868" i="1"/>
  <c r="AB2895" i="1" l="1"/>
  <c r="H2895" i="1" s="1"/>
  <c r="Z2896" i="1"/>
  <c r="A2892" i="1"/>
  <c r="B2891" i="1"/>
  <c r="F2888" i="1"/>
  <c r="I2888" i="1" s="1"/>
  <c r="J2869" i="1"/>
  <c r="AB2896" i="1" l="1"/>
  <c r="H2896" i="1" s="1"/>
  <c r="Z2897" i="1"/>
  <c r="A2893" i="1"/>
  <c r="B2892" i="1"/>
  <c r="F2889" i="1"/>
  <c r="I2889" i="1" s="1"/>
  <c r="J2870" i="1"/>
  <c r="AB2897" i="1" l="1"/>
  <c r="H2897" i="1" s="1"/>
  <c r="Z2898" i="1"/>
  <c r="A2894" i="1"/>
  <c r="B2893" i="1"/>
  <c r="F2890" i="1"/>
  <c r="I2890" i="1" s="1"/>
  <c r="J2871" i="1"/>
  <c r="AB2898" i="1" l="1"/>
  <c r="H2898" i="1" s="1"/>
  <c r="Z2899" i="1"/>
  <c r="A2895" i="1"/>
  <c r="B2894" i="1"/>
  <c r="F2891" i="1"/>
  <c r="I2891" i="1" s="1"/>
  <c r="J2872" i="1"/>
  <c r="AB2899" i="1" l="1"/>
  <c r="H2899" i="1" s="1"/>
  <c r="Z2900" i="1"/>
  <c r="A2896" i="1"/>
  <c r="B2895" i="1"/>
  <c r="F2892" i="1"/>
  <c r="I2892" i="1" s="1"/>
  <c r="J2873" i="1"/>
  <c r="AB2900" i="1" l="1"/>
  <c r="H2900" i="1" s="1"/>
  <c r="Z2901" i="1"/>
  <c r="A2897" i="1"/>
  <c r="B2896" i="1"/>
  <c r="F2893" i="1"/>
  <c r="I2893" i="1" s="1"/>
  <c r="J2874" i="1"/>
  <c r="AB2901" i="1" l="1"/>
  <c r="H2901" i="1" s="1"/>
  <c r="Z2902" i="1"/>
  <c r="A2898" i="1"/>
  <c r="B2897" i="1"/>
  <c r="F2894" i="1"/>
  <c r="I2894" i="1" s="1"/>
  <c r="J2875" i="1"/>
  <c r="AB2902" i="1" l="1"/>
  <c r="H2902" i="1" s="1"/>
  <c r="Z2903" i="1"/>
  <c r="A2899" i="1"/>
  <c r="B2898" i="1"/>
  <c r="F2895" i="1"/>
  <c r="I2895" i="1" s="1"/>
  <c r="J2876" i="1"/>
  <c r="AB2903" i="1" l="1"/>
  <c r="H2903" i="1" s="1"/>
  <c r="Z2904" i="1"/>
  <c r="A2900" i="1"/>
  <c r="B2899" i="1"/>
  <c r="F2896" i="1"/>
  <c r="I2896" i="1" s="1"/>
  <c r="J2877" i="1"/>
  <c r="AB2904" i="1" l="1"/>
  <c r="H2904" i="1" s="1"/>
  <c r="Z2905" i="1"/>
  <c r="A2901" i="1"/>
  <c r="B2900" i="1"/>
  <c r="F2897" i="1"/>
  <c r="I2897" i="1" s="1"/>
  <c r="J2878" i="1"/>
  <c r="AB2905" i="1" l="1"/>
  <c r="H2905" i="1" s="1"/>
  <c r="Z2906" i="1"/>
  <c r="A2902" i="1"/>
  <c r="B2901" i="1"/>
  <c r="F2898" i="1"/>
  <c r="I2898" i="1" s="1"/>
  <c r="J2879" i="1"/>
  <c r="AB2906" i="1" l="1"/>
  <c r="H2906" i="1" s="1"/>
  <c r="Z2907" i="1"/>
  <c r="A2903" i="1"/>
  <c r="B2902" i="1"/>
  <c r="F2899" i="1"/>
  <c r="I2899" i="1" s="1"/>
  <c r="J2880" i="1"/>
  <c r="AB2907" i="1" l="1"/>
  <c r="H2907" i="1" s="1"/>
  <c r="Z2908" i="1"/>
  <c r="A2904" i="1"/>
  <c r="B2903" i="1"/>
  <c r="F2900" i="1"/>
  <c r="I2900" i="1" s="1"/>
  <c r="J2881" i="1"/>
  <c r="AB2908" i="1" l="1"/>
  <c r="H2908" i="1" s="1"/>
  <c r="Z2909" i="1"/>
  <c r="A2905" i="1"/>
  <c r="B2904" i="1"/>
  <c r="F2901" i="1"/>
  <c r="I2901" i="1" s="1"/>
  <c r="J2882" i="1"/>
  <c r="AB2909" i="1" l="1"/>
  <c r="H2909" i="1" s="1"/>
  <c r="Z2910" i="1"/>
  <c r="A2906" i="1"/>
  <c r="B2905" i="1"/>
  <c r="F2902" i="1"/>
  <c r="I2902" i="1" s="1"/>
  <c r="J2883" i="1"/>
  <c r="AB2910" i="1" l="1"/>
  <c r="H2910" i="1" s="1"/>
  <c r="Z2911" i="1"/>
  <c r="A2907" i="1"/>
  <c r="B2906" i="1"/>
  <c r="F2903" i="1"/>
  <c r="I2903" i="1" s="1"/>
  <c r="J2884" i="1"/>
  <c r="AB2911" i="1" l="1"/>
  <c r="H2911" i="1" s="1"/>
  <c r="Z2912" i="1"/>
  <c r="A2908" i="1"/>
  <c r="B2907" i="1"/>
  <c r="F2904" i="1"/>
  <c r="I2904" i="1" s="1"/>
  <c r="J2885" i="1"/>
  <c r="AB2912" i="1" l="1"/>
  <c r="H2912" i="1" s="1"/>
  <c r="Z2913" i="1"/>
  <c r="A2909" i="1"/>
  <c r="B2908" i="1"/>
  <c r="F2905" i="1"/>
  <c r="I2905" i="1" s="1"/>
  <c r="J2886" i="1"/>
  <c r="AB2913" i="1" l="1"/>
  <c r="H2913" i="1" s="1"/>
  <c r="Z2914" i="1"/>
  <c r="A2910" i="1"/>
  <c r="B2909" i="1"/>
  <c r="F2906" i="1"/>
  <c r="I2906" i="1" s="1"/>
  <c r="J2887" i="1"/>
  <c r="AB2914" i="1" l="1"/>
  <c r="H2914" i="1" s="1"/>
  <c r="Z2915" i="1"/>
  <c r="A2911" i="1"/>
  <c r="B2910" i="1"/>
  <c r="F2907" i="1"/>
  <c r="I2907" i="1" s="1"/>
  <c r="J2888" i="1"/>
  <c r="AB2915" i="1" l="1"/>
  <c r="H2915" i="1" s="1"/>
  <c r="Z2916" i="1"/>
  <c r="A2912" i="1"/>
  <c r="B2911" i="1"/>
  <c r="F2908" i="1"/>
  <c r="I2908" i="1" s="1"/>
  <c r="J2889" i="1"/>
  <c r="AB2916" i="1" l="1"/>
  <c r="H2916" i="1" s="1"/>
  <c r="Z2917" i="1"/>
  <c r="A2913" i="1"/>
  <c r="B2912" i="1"/>
  <c r="F2909" i="1"/>
  <c r="I2909" i="1" s="1"/>
  <c r="J2890" i="1"/>
  <c r="AB2917" i="1" l="1"/>
  <c r="H2917" i="1" s="1"/>
  <c r="Z2918" i="1"/>
  <c r="A2914" i="1"/>
  <c r="B2913" i="1"/>
  <c r="F2910" i="1"/>
  <c r="I2910" i="1" s="1"/>
  <c r="J2891" i="1"/>
  <c r="AB2918" i="1" l="1"/>
  <c r="H2918" i="1" s="1"/>
  <c r="Z2919" i="1"/>
  <c r="A2915" i="1"/>
  <c r="B2914" i="1"/>
  <c r="F2911" i="1"/>
  <c r="I2911" i="1" s="1"/>
  <c r="J2892" i="1"/>
  <c r="AB2919" i="1" l="1"/>
  <c r="H2919" i="1" s="1"/>
  <c r="Z2920" i="1"/>
  <c r="A2916" i="1"/>
  <c r="B2915" i="1"/>
  <c r="F2912" i="1"/>
  <c r="I2912" i="1" s="1"/>
  <c r="J2893" i="1"/>
  <c r="AB2920" i="1" l="1"/>
  <c r="H2920" i="1" s="1"/>
  <c r="Z2921" i="1"/>
  <c r="A2917" i="1"/>
  <c r="B2916" i="1"/>
  <c r="F2913" i="1"/>
  <c r="I2913" i="1" s="1"/>
  <c r="J2894" i="1"/>
  <c r="AB2921" i="1" l="1"/>
  <c r="H2921" i="1" s="1"/>
  <c r="Z2922" i="1"/>
  <c r="A2918" i="1"/>
  <c r="B2917" i="1"/>
  <c r="F2914" i="1"/>
  <c r="I2914" i="1" s="1"/>
  <c r="J2895" i="1"/>
  <c r="AB2922" i="1" l="1"/>
  <c r="H2922" i="1" s="1"/>
  <c r="Z2923" i="1"/>
  <c r="A2919" i="1"/>
  <c r="B2918" i="1"/>
  <c r="F2915" i="1"/>
  <c r="I2915" i="1" s="1"/>
  <c r="J2896" i="1"/>
  <c r="AB2923" i="1" l="1"/>
  <c r="H2923" i="1" s="1"/>
  <c r="Z2924" i="1"/>
  <c r="A2920" i="1"/>
  <c r="B2919" i="1"/>
  <c r="F2916" i="1"/>
  <c r="I2916" i="1" s="1"/>
  <c r="J2897" i="1"/>
  <c r="AB2924" i="1" l="1"/>
  <c r="H2924" i="1" s="1"/>
  <c r="Z2925" i="1"/>
  <c r="A2921" i="1"/>
  <c r="B2920" i="1"/>
  <c r="F2917" i="1"/>
  <c r="I2917" i="1" s="1"/>
  <c r="J2898" i="1"/>
  <c r="AB2925" i="1" l="1"/>
  <c r="H2925" i="1" s="1"/>
  <c r="Z2926" i="1"/>
  <c r="A2922" i="1"/>
  <c r="B2921" i="1"/>
  <c r="F2918" i="1"/>
  <c r="I2918" i="1" s="1"/>
  <c r="J2899" i="1"/>
  <c r="AB2926" i="1" l="1"/>
  <c r="H2926" i="1" s="1"/>
  <c r="Z2927" i="1"/>
  <c r="A2923" i="1"/>
  <c r="B2922" i="1"/>
  <c r="F2919" i="1"/>
  <c r="I2919" i="1" s="1"/>
  <c r="J2900" i="1"/>
  <c r="AB2927" i="1" l="1"/>
  <c r="H2927" i="1" s="1"/>
  <c r="Z2928" i="1"/>
  <c r="A2924" i="1"/>
  <c r="B2923" i="1"/>
  <c r="F2920" i="1"/>
  <c r="I2920" i="1" s="1"/>
  <c r="J2901" i="1"/>
  <c r="AB2928" i="1" l="1"/>
  <c r="H2928" i="1" s="1"/>
  <c r="Z2929" i="1"/>
  <c r="A2925" i="1"/>
  <c r="B2924" i="1"/>
  <c r="F2921" i="1"/>
  <c r="I2921" i="1" s="1"/>
  <c r="J2902" i="1"/>
  <c r="AB2929" i="1" l="1"/>
  <c r="H2929" i="1" s="1"/>
  <c r="Z2930" i="1"/>
  <c r="A2926" i="1"/>
  <c r="B2925" i="1"/>
  <c r="F2922" i="1"/>
  <c r="I2922" i="1" s="1"/>
  <c r="J2903" i="1"/>
  <c r="AB2930" i="1" l="1"/>
  <c r="H2930" i="1" s="1"/>
  <c r="Z2931" i="1"/>
  <c r="A2927" i="1"/>
  <c r="B2926" i="1"/>
  <c r="F2923" i="1"/>
  <c r="I2923" i="1" s="1"/>
  <c r="J2904" i="1"/>
  <c r="AB2931" i="1" l="1"/>
  <c r="H2931" i="1" s="1"/>
  <c r="Z2932" i="1"/>
  <c r="A2928" i="1"/>
  <c r="B2927" i="1"/>
  <c r="F2924" i="1"/>
  <c r="I2924" i="1" s="1"/>
  <c r="J2905" i="1"/>
  <c r="AB2932" i="1" l="1"/>
  <c r="H2932" i="1" s="1"/>
  <c r="Z2933" i="1"/>
  <c r="A2929" i="1"/>
  <c r="B2928" i="1"/>
  <c r="F2925" i="1"/>
  <c r="I2925" i="1" s="1"/>
  <c r="J2906" i="1"/>
  <c r="AB2933" i="1" l="1"/>
  <c r="H2933" i="1" s="1"/>
  <c r="Z2934" i="1"/>
  <c r="A2930" i="1"/>
  <c r="B2929" i="1"/>
  <c r="F2926" i="1"/>
  <c r="I2926" i="1" s="1"/>
  <c r="J2907" i="1"/>
  <c r="AB2934" i="1" l="1"/>
  <c r="H2934" i="1" s="1"/>
  <c r="Z2935" i="1"/>
  <c r="A2931" i="1"/>
  <c r="B2930" i="1"/>
  <c r="F2927" i="1"/>
  <c r="I2927" i="1" s="1"/>
  <c r="J2908" i="1"/>
  <c r="AB2935" i="1" l="1"/>
  <c r="H2935" i="1" s="1"/>
  <c r="Z2936" i="1"/>
  <c r="A2932" i="1"/>
  <c r="B2931" i="1"/>
  <c r="F2928" i="1"/>
  <c r="I2928" i="1" s="1"/>
  <c r="J2909" i="1"/>
  <c r="AB2936" i="1" l="1"/>
  <c r="H2936" i="1" s="1"/>
  <c r="Z2937" i="1"/>
  <c r="A2933" i="1"/>
  <c r="B2932" i="1"/>
  <c r="F2929" i="1"/>
  <c r="I2929" i="1" s="1"/>
  <c r="J2910" i="1"/>
  <c r="AB2937" i="1" l="1"/>
  <c r="H2937" i="1" s="1"/>
  <c r="Z2938" i="1"/>
  <c r="A2934" i="1"/>
  <c r="B2933" i="1"/>
  <c r="F2930" i="1"/>
  <c r="I2930" i="1" s="1"/>
  <c r="J2911" i="1"/>
  <c r="AB2938" i="1" l="1"/>
  <c r="H2938" i="1" s="1"/>
  <c r="Z2939" i="1"/>
  <c r="A2935" i="1"/>
  <c r="B2934" i="1"/>
  <c r="F2931" i="1"/>
  <c r="I2931" i="1" s="1"/>
  <c r="J2912" i="1"/>
  <c r="AB2939" i="1" l="1"/>
  <c r="H2939" i="1" s="1"/>
  <c r="Z2940" i="1"/>
  <c r="A2936" i="1"/>
  <c r="B2935" i="1"/>
  <c r="F2932" i="1"/>
  <c r="I2932" i="1" s="1"/>
  <c r="J2913" i="1"/>
  <c r="AB2940" i="1" l="1"/>
  <c r="H2940" i="1" s="1"/>
  <c r="Z2941" i="1"/>
  <c r="A2937" i="1"/>
  <c r="B2936" i="1"/>
  <c r="F2933" i="1"/>
  <c r="I2933" i="1" s="1"/>
  <c r="J2914" i="1"/>
  <c r="AB2941" i="1" l="1"/>
  <c r="H2941" i="1" s="1"/>
  <c r="Z2942" i="1"/>
  <c r="A2938" i="1"/>
  <c r="B2937" i="1"/>
  <c r="F2934" i="1"/>
  <c r="I2934" i="1" s="1"/>
  <c r="J2915" i="1"/>
  <c r="AB2942" i="1" l="1"/>
  <c r="H2942" i="1" s="1"/>
  <c r="Z2943" i="1"/>
  <c r="A2939" i="1"/>
  <c r="B2938" i="1"/>
  <c r="F2935" i="1"/>
  <c r="I2935" i="1" s="1"/>
  <c r="J2916" i="1"/>
  <c r="AB2943" i="1" l="1"/>
  <c r="H2943" i="1" s="1"/>
  <c r="Z2944" i="1"/>
  <c r="A2940" i="1"/>
  <c r="B2939" i="1"/>
  <c r="F2936" i="1"/>
  <c r="I2936" i="1" s="1"/>
  <c r="J2917" i="1"/>
  <c r="AB2944" i="1" l="1"/>
  <c r="H2944" i="1" s="1"/>
  <c r="Z2945" i="1"/>
  <c r="A2941" i="1"/>
  <c r="B2940" i="1"/>
  <c r="F2937" i="1"/>
  <c r="I2937" i="1" s="1"/>
  <c r="J2918" i="1"/>
  <c r="AB2945" i="1" l="1"/>
  <c r="H2945" i="1" s="1"/>
  <c r="Z2946" i="1"/>
  <c r="A2942" i="1"/>
  <c r="B2941" i="1"/>
  <c r="F2938" i="1"/>
  <c r="I2938" i="1" s="1"/>
  <c r="J2919" i="1"/>
  <c r="AB2946" i="1" l="1"/>
  <c r="H2946" i="1" s="1"/>
  <c r="Z2947" i="1"/>
  <c r="A2943" i="1"/>
  <c r="B2942" i="1"/>
  <c r="F2939" i="1"/>
  <c r="I2939" i="1" s="1"/>
  <c r="J2920" i="1"/>
  <c r="AB2947" i="1" l="1"/>
  <c r="H2947" i="1" s="1"/>
  <c r="Z2948" i="1"/>
  <c r="A2944" i="1"/>
  <c r="B2943" i="1"/>
  <c r="F2940" i="1"/>
  <c r="I2940" i="1" s="1"/>
  <c r="J2921" i="1"/>
  <c r="AB2948" i="1" l="1"/>
  <c r="H2948" i="1" s="1"/>
  <c r="Z2949" i="1"/>
  <c r="A2945" i="1"/>
  <c r="B2944" i="1"/>
  <c r="F2941" i="1"/>
  <c r="I2941" i="1" s="1"/>
  <c r="J2922" i="1"/>
  <c r="AB2949" i="1" l="1"/>
  <c r="H2949" i="1" s="1"/>
  <c r="Z2950" i="1"/>
  <c r="A2946" i="1"/>
  <c r="B2945" i="1"/>
  <c r="F2942" i="1"/>
  <c r="I2942" i="1" s="1"/>
  <c r="J2923" i="1"/>
  <c r="AB2950" i="1" l="1"/>
  <c r="H2950" i="1" s="1"/>
  <c r="Z2951" i="1"/>
  <c r="A2947" i="1"/>
  <c r="B2946" i="1"/>
  <c r="F2943" i="1"/>
  <c r="I2943" i="1" s="1"/>
  <c r="J2924" i="1"/>
  <c r="AB2951" i="1" l="1"/>
  <c r="H2951" i="1" s="1"/>
  <c r="Z2952" i="1"/>
  <c r="A2948" i="1"/>
  <c r="B2947" i="1"/>
  <c r="F2944" i="1"/>
  <c r="I2944" i="1" s="1"/>
  <c r="J2925" i="1"/>
  <c r="AB2952" i="1" l="1"/>
  <c r="H2952" i="1" s="1"/>
  <c r="Z2953" i="1"/>
  <c r="A2949" i="1"/>
  <c r="B2948" i="1"/>
  <c r="F2945" i="1"/>
  <c r="I2945" i="1" s="1"/>
  <c r="J2926" i="1"/>
  <c r="AB2953" i="1" l="1"/>
  <c r="H2953" i="1" s="1"/>
  <c r="Z2954" i="1"/>
  <c r="A2950" i="1"/>
  <c r="B2949" i="1"/>
  <c r="F2946" i="1"/>
  <c r="I2946" i="1" s="1"/>
  <c r="J2927" i="1"/>
  <c r="AB2954" i="1" l="1"/>
  <c r="H2954" i="1" s="1"/>
  <c r="Z2955" i="1"/>
  <c r="A2951" i="1"/>
  <c r="B2950" i="1"/>
  <c r="F2947" i="1"/>
  <c r="I2947" i="1" s="1"/>
  <c r="J2928" i="1"/>
  <c r="AB2955" i="1" l="1"/>
  <c r="H2955" i="1" s="1"/>
  <c r="Z2956" i="1"/>
  <c r="A2952" i="1"/>
  <c r="B2951" i="1"/>
  <c r="F2948" i="1"/>
  <c r="I2948" i="1" s="1"/>
  <c r="J2929" i="1"/>
  <c r="AB2956" i="1" l="1"/>
  <c r="H2956" i="1" s="1"/>
  <c r="Z2957" i="1"/>
  <c r="A2953" i="1"/>
  <c r="B2952" i="1"/>
  <c r="F2949" i="1"/>
  <c r="I2949" i="1" s="1"/>
  <c r="J2930" i="1"/>
  <c r="AB2957" i="1" l="1"/>
  <c r="H2957" i="1" s="1"/>
  <c r="Z2958" i="1"/>
  <c r="A2954" i="1"/>
  <c r="B2953" i="1"/>
  <c r="F2950" i="1"/>
  <c r="I2950" i="1" s="1"/>
  <c r="J2931" i="1"/>
  <c r="AB2958" i="1" l="1"/>
  <c r="H2958" i="1" s="1"/>
  <c r="Z2959" i="1"/>
  <c r="A2955" i="1"/>
  <c r="B2954" i="1"/>
  <c r="F2951" i="1"/>
  <c r="I2951" i="1" s="1"/>
  <c r="J2932" i="1"/>
  <c r="AB2959" i="1" l="1"/>
  <c r="H2959" i="1" s="1"/>
  <c r="Z2960" i="1"/>
  <c r="A2956" i="1"/>
  <c r="B2955" i="1"/>
  <c r="F2952" i="1"/>
  <c r="I2952" i="1" s="1"/>
  <c r="J2933" i="1"/>
  <c r="AB2960" i="1" l="1"/>
  <c r="H2960" i="1" s="1"/>
  <c r="Z2961" i="1"/>
  <c r="A2957" i="1"/>
  <c r="B2956" i="1"/>
  <c r="F2953" i="1"/>
  <c r="I2953" i="1" s="1"/>
  <c r="J2934" i="1"/>
  <c r="AB2961" i="1" l="1"/>
  <c r="H2961" i="1" s="1"/>
  <c r="Z2962" i="1"/>
  <c r="A2958" i="1"/>
  <c r="B2957" i="1"/>
  <c r="F2954" i="1"/>
  <c r="I2954" i="1" s="1"/>
  <c r="J2935" i="1"/>
  <c r="AB2962" i="1" l="1"/>
  <c r="H2962" i="1" s="1"/>
  <c r="Z2963" i="1"/>
  <c r="A2959" i="1"/>
  <c r="B2958" i="1"/>
  <c r="F2955" i="1"/>
  <c r="I2955" i="1" s="1"/>
  <c r="J2936" i="1"/>
  <c r="AB2963" i="1" l="1"/>
  <c r="H2963" i="1" s="1"/>
  <c r="Z2964" i="1"/>
  <c r="A2960" i="1"/>
  <c r="B2959" i="1"/>
  <c r="F2956" i="1"/>
  <c r="I2956" i="1" s="1"/>
  <c r="J2937" i="1"/>
  <c r="AB2964" i="1" l="1"/>
  <c r="H2964" i="1" s="1"/>
  <c r="Z2965" i="1"/>
  <c r="A2961" i="1"/>
  <c r="B2960" i="1"/>
  <c r="F2957" i="1"/>
  <c r="I2957" i="1" s="1"/>
  <c r="J2938" i="1"/>
  <c r="AB2965" i="1" l="1"/>
  <c r="H2965" i="1" s="1"/>
  <c r="Z2966" i="1"/>
  <c r="A2962" i="1"/>
  <c r="B2961" i="1"/>
  <c r="F2958" i="1"/>
  <c r="I2958" i="1" s="1"/>
  <c r="J2939" i="1"/>
  <c r="AB2966" i="1" l="1"/>
  <c r="H2966" i="1" s="1"/>
  <c r="Z2967" i="1"/>
  <c r="A2963" i="1"/>
  <c r="B2962" i="1"/>
  <c r="F2959" i="1"/>
  <c r="I2959" i="1" s="1"/>
  <c r="J2940" i="1"/>
  <c r="AB2967" i="1" l="1"/>
  <c r="H2967" i="1" s="1"/>
  <c r="Z2968" i="1"/>
  <c r="A2964" i="1"/>
  <c r="B2963" i="1"/>
  <c r="F2960" i="1"/>
  <c r="I2960" i="1" s="1"/>
  <c r="J2941" i="1"/>
  <c r="AB2968" i="1" l="1"/>
  <c r="H2968" i="1" s="1"/>
  <c r="Z2969" i="1"/>
  <c r="A2965" i="1"/>
  <c r="B2964" i="1"/>
  <c r="F2961" i="1"/>
  <c r="I2961" i="1" s="1"/>
  <c r="J2942" i="1"/>
  <c r="AB2969" i="1" l="1"/>
  <c r="H2969" i="1" s="1"/>
  <c r="Z2970" i="1"/>
  <c r="A2966" i="1"/>
  <c r="B2965" i="1"/>
  <c r="F2962" i="1"/>
  <c r="I2962" i="1" s="1"/>
  <c r="J2943" i="1"/>
  <c r="AB2970" i="1" l="1"/>
  <c r="H2970" i="1" s="1"/>
  <c r="Z2971" i="1"/>
  <c r="A2967" i="1"/>
  <c r="B2966" i="1"/>
  <c r="F2963" i="1"/>
  <c r="I2963" i="1" s="1"/>
  <c r="J2944" i="1"/>
  <c r="AB2971" i="1" l="1"/>
  <c r="H2971" i="1" s="1"/>
  <c r="Z2972" i="1"/>
  <c r="A2968" i="1"/>
  <c r="B2967" i="1"/>
  <c r="F2964" i="1"/>
  <c r="I2964" i="1" s="1"/>
  <c r="J2945" i="1"/>
  <c r="AB2972" i="1" l="1"/>
  <c r="H2972" i="1" s="1"/>
  <c r="Z2973" i="1"/>
  <c r="A2969" i="1"/>
  <c r="B2968" i="1"/>
  <c r="F2965" i="1"/>
  <c r="I2965" i="1" s="1"/>
  <c r="J2946" i="1"/>
  <c r="AB2973" i="1" l="1"/>
  <c r="H2973" i="1" s="1"/>
  <c r="Z2974" i="1"/>
  <c r="A2970" i="1"/>
  <c r="B2969" i="1"/>
  <c r="F2966" i="1"/>
  <c r="I2966" i="1" s="1"/>
  <c r="J2947" i="1"/>
  <c r="AB2974" i="1" l="1"/>
  <c r="H2974" i="1" s="1"/>
  <c r="Z2975" i="1"/>
  <c r="A2971" i="1"/>
  <c r="B2970" i="1"/>
  <c r="F2967" i="1"/>
  <c r="I2967" i="1" s="1"/>
  <c r="J2948" i="1"/>
  <c r="AB2975" i="1" l="1"/>
  <c r="H2975" i="1" s="1"/>
  <c r="Z2976" i="1"/>
  <c r="A2972" i="1"/>
  <c r="B2971" i="1"/>
  <c r="F2968" i="1"/>
  <c r="I2968" i="1" s="1"/>
  <c r="J2949" i="1"/>
  <c r="AB2976" i="1" l="1"/>
  <c r="H2976" i="1" s="1"/>
  <c r="Z2977" i="1"/>
  <c r="A2973" i="1"/>
  <c r="B2972" i="1"/>
  <c r="F2969" i="1"/>
  <c r="I2969" i="1" s="1"/>
  <c r="J2950" i="1"/>
  <c r="AB2977" i="1" l="1"/>
  <c r="H2977" i="1" s="1"/>
  <c r="Z2978" i="1"/>
  <c r="A2974" i="1"/>
  <c r="B2973" i="1"/>
  <c r="F2970" i="1"/>
  <c r="I2970" i="1" s="1"/>
  <c r="J2951" i="1"/>
  <c r="AB2978" i="1" l="1"/>
  <c r="H2978" i="1" s="1"/>
  <c r="Z2979" i="1"/>
  <c r="A2975" i="1"/>
  <c r="B2974" i="1"/>
  <c r="F2971" i="1"/>
  <c r="I2971" i="1" s="1"/>
  <c r="J2952" i="1"/>
  <c r="AB2979" i="1" l="1"/>
  <c r="H2979" i="1" s="1"/>
  <c r="Z2980" i="1"/>
  <c r="A2976" i="1"/>
  <c r="B2975" i="1"/>
  <c r="F2972" i="1"/>
  <c r="I2972" i="1" s="1"/>
  <c r="J2953" i="1"/>
  <c r="AB2980" i="1" l="1"/>
  <c r="H2980" i="1" s="1"/>
  <c r="Z2981" i="1"/>
  <c r="A2977" i="1"/>
  <c r="B2976" i="1"/>
  <c r="F2973" i="1"/>
  <c r="I2973" i="1" s="1"/>
  <c r="J2954" i="1"/>
  <c r="AB2981" i="1" l="1"/>
  <c r="H2981" i="1" s="1"/>
  <c r="Z2982" i="1"/>
  <c r="A2978" i="1"/>
  <c r="B2977" i="1"/>
  <c r="F2974" i="1"/>
  <c r="I2974" i="1" s="1"/>
  <c r="J2955" i="1"/>
  <c r="AB2982" i="1" l="1"/>
  <c r="H2982" i="1" s="1"/>
  <c r="Z2983" i="1"/>
  <c r="A2979" i="1"/>
  <c r="B2978" i="1"/>
  <c r="F2975" i="1"/>
  <c r="I2975" i="1" s="1"/>
  <c r="J2956" i="1"/>
  <c r="AB2983" i="1" l="1"/>
  <c r="H2983" i="1" s="1"/>
  <c r="Z2984" i="1"/>
  <c r="A2980" i="1"/>
  <c r="B2979" i="1"/>
  <c r="F2976" i="1"/>
  <c r="I2976" i="1" s="1"/>
  <c r="J2957" i="1"/>
  <c r="AB2984" i="1" l="1"/>
  <c r="H2984" i="1" s="1"/>
  <c r="Z2985" i="1"/>
  <c r="A2981" i="1"/>
  <c r="B2980" i="1"/>
  <c r="F2977" i="1"/>
  <c r="I2977" i="1" s="1"/>
  <c r="J2958" i="1"/>
  <c r="AB2985" i="1" l="1"/>
  <c r="H2985" i="1" s="1"/>
  <c r="Z2986" i="1"/>
  <c r="A2982" i="1"/>
  <c r="B2981" i="1"/>
  <c r="F2978" i="1"/>
  <c r="I2978" i="1" s="1"/>
  <c r="J2959" i="1"/>
  <c r="AB2986" i="1" l="1"/>
  <c r="H2986" i="1" s="1"/>
  <c r="Z2987" i="1"/>
  <c r="A2983" i="1"/>
  <c r="B2982" i="1"/>
  <c r="F2979" i="1"/>
  <c r="I2979" i="1" s="1"/>
  <c r="J2960" i="1"/>
  <c r="AB2987" i="1" l="1"/>
  <c r="H2987" i="1" s="1"/>
  <c r="Z2988" i="1"/>
  <c r="A2984" i="1"/>
  <c r="B2983" i="1"/>
  <c r="F2980" i="1"/>
  <c r="I2980" i="1" s="1"/>
  <c r="J2961" i="1"/>
  <c r="AB2988" i="1" l="1"/>
  <c r="H2988" i="1" s="1"/>
  <c r="Z2989" i="1"/>
  <c r="A2985" i="1"/>
  <c r="B2984" i="1"/>
  <c r="F2981" i="1"/>
  <c r="I2981" i="1" s="1"/>
  <c r="J2962" i="1"/>
  <c r="AB2989" i="1" l="1"/>
  <c r="H2989" i="1" s="1"/>
  <c r="Z2990" i="1"/>
  <c r="A2986" i="1"/>
  <c r="B2985" i="1"/>
  <c r="F2982" i="1"/>
  <c r="I2982" i="1" s="1"/>
  <c r="J2963" i="1"/>
  <c r="AB2990" i="1" l="1"/>
  <c r="H2990" i="1" s="1"/>
  <c r="Z2991" i="1"/>
  <c r="A2987" i="1"/>
  <c r="B2986" i="1"/>
  <c r="F2983" i="1"/>
  <c r="I2983" i="1" s="1"/>
  <c r="J2964" i="1"/>
  <c r="AB2991" i="1" l="1"/>
  <c r="H2991" i="1" s="1"/>
  <c r="Z2992" i="1"/>
  <c r="A2988" i="1"/>
  <c r="B2987" i="1"/>
  <c r="F2984" i="1"/>
  <c r="I2984" i="1" s="1"/>
  <c r="J2965" i="1"/>
  <c r="AB2992" i="1" l="1"/>
  <c r="H2992" i="1" s="1"/>
  <c r="Z2993" i="1"/>
  <c r="A2989" i="1"/>
  <c r="B2988" i="1"/>
  <c r="F2985" i="1"/>
  <c r="I2985" i="1" s="1"/>
  <c r="J2966" i="1"/>
  <c r="AB2993" i="1" l="1"/>
  <c r="H2993" i="1" s="1"/>
  <c r="Z2994" i="1"/>
  <c r="A2990" i="1"/>
  <c r="B2989" i="1"/>
  <c r="F2986" i="1"/>
  <c r="I2986" i="1" s="1"/>
  <c r="J2967" i="1"/>
  <c r="AB2994" i="1" l="1"/>
  <c r="H2994" i="1" s="1"/>
  <c r="Z2995" i="1"/>
  <c r="A2991" i="1"/>
  <c r="B2990" i="1"/>
  <c r="F2987" i="1"/>
  <c r="I2987" i="1" s="1"/>
  <c r="J2968" i="1"/>
  <c r="AB2995" i="1" l="1"/>
  <c r="H2995" i="1" s="1"/>
  <c r="Z2996" i="1"/>
  <c r="A2992" i="1"/>
  <c r="B2991" i="1"/>
  <c r="F2988" i="1"/>
  <c r="I2988" i="1" s="1"/>
  <c r="J2969" i="1"/>
  <c r="AB2996" i="1" l="1"/>
  <c r="H2996" i="1" s="1"/>
  <c r="Z2997" i="1"/>
  <c r="A2993" i="1"/>
  <c r="B2992" i="1"/>
  <c r="F2989" i="1"/>
  <c r="I2989" i="1" s="1"/>
  <c r="J2970" i="1"/>
  <c r="AB2997" i="1" l="1"/>
  <c r="H2997" i="1" s="1"/>
  <c r="Z2998" i="1"/>
  <c r="A2994" i="1"/>
  <c r="B2993" i="1"/>
  <c r="F2990" i="1"/>
  <c r="I2990" i="1" s="1"/>
  <c r="J2971" i="1"/>
  <c r="AB2998" i="1" l="1"/>
  <c r="H2998" i="1" s="1"/>
  <c r="Z2999" i="1"/>
  <c r="A2995" i="1"/>
  <c r="B2994" i="1"/>
  <c r="F2991" i="1"/>
  <c r="I2991" i="1" s="1"/>
  <c r="J2972" i="1"/>
  <c r="AB2999" i="1" l="1"/>
  <c r="H2999" i="1" s="1"/>
  <c r="Z3000" i="1"/>
  <c r="A2996" i="1"/>
  <c r="B2995" i="1"/>
  <c r="F2992" i="1"/>
  <c r="I2992" i="1" s="1"/>
  <c r="J2973" i="1"/>
  <c r="AB3000" i="1" l="1"/>
  <c r="H3000" i="1" s="1"/>
  <c r="Z3001" i="1"/>
  <c r="A2997" i="1"/>
  <c r="B2996" i="1"/>
  <c r="F2993" i="1"/>
  <c r="I2993" i="1" s="1"/>
  <c r="J2974" i="1"/>
  <c r="AB3001" i="1" l="1"/>
  <c r="H3001" i="1" s="1"/>
  <c r="Z3002" i="1"/>
  <c r="A2998" i="1"/>
  <c r="B2997" i="1"/>
  <c r="F2994" i="1"/>
  <c r="I2994" i="1" s="1"/>
  <c r="J2975" i="1"/>
  <c r="AB3002" i="1" l="1"/>
  <c r="H3002" i="1" s="1"/>
  <c r="Z3003" i="1"/>
  <c r="A2999" i="1"/>
  <c r="B2998" i="1"/>
  <c r="F2995" i="1"/>
  <c r="I2995" i="1" s="1"/>
  <c r="J2976" i="1"/>
  <c r="AB3003" i="1" l="1"/>
  <c r="H3003" i="1" s="1"/>
  <c r="Z3004" i="1"/>
  <c r="A3000" i="1"/>
  <c r="B2999" i="1"/>
  <c r="F2996" i="1"/>
  <c r="I2996" i="1" s="1"/>
  <c r="J2977" i="1"/>
  <c r="AB3004" i="1" l="1"/>
  <c r="H3004" i="1" s="1"/>
  <c r="Z3005" i="1"/>
  <c r="A3001" i="1"/>
  <c r="B3000" i="1"/>
  <c r="F2997" i="1"/>
  <c r="I2997" i="1" s="1"/>
  <c r="J2978" i="1"/>
  <c r="AB3005" i="1" l="1"/>
  <c r="H3005" i="1" s="1"/>
  <c r="Z3006" i="1"/>
  <c r="A3002" i="1"/>
  <c r="B3001" i="1"/>
  <c r="F2998" i="1"/>
  <c r="I2998" i="1" s="1"/>
  <c r="J2979" i="1"/>
  <c r="AB3006" i="1" l="1"/>
  <c r="H3006" i="1" s="1"/>
  <c r="Z3007" i="1"/>
  <c r="A3003" i="1"/>
  <c r="B3002" i="1"/>
  <c r="F2999" i="1"/>
  <c r="I2999" i="1" s="1"/>
  <c r="J2980" i="1"/>
  <c r="AB3007" i="1" l="1"/>
  <c r="H3007" i="1" s="1"/>
  <c r="Z3008" i="1"/>
  <c r="A3004" i="1"/>
  <c r="B3003" i="1"/>
  <c r="F3000" i="1"/>
  <c r="I3000" i="1" s="1"/>
  <c r="J2981" i="1"/>
  <c r="AB3008" i="1" l="1"/>
  <c r="H3008" i="1" s="1"/>
  <c r="Z3009" i="1"/>
  <c r="A3005" i="1"/>
  <c r="B3004" i="1"/>
  <c r="F3001" i="1"/>
  <c r="I3001" i="1" s="1"/>
  <c r="J2982" i="1"/>
  <c r="AB3009" i="1" l="1"/>
  <c r="H3009" i="1" s="1"/>
  <c r="Z3010" i="1"/>
  <c r="A3006" i="1"/>
  <c r="B3005" i="1"/>
  <c r="F3002" i="1"/>
  <c r="I3002" i="1" s="1"/>
  <c r="J2983" i="1"/>
  <c r="AB3010" i="1" l="1"/>
  <c r="H3010" i="1" s="1"/>
  <c r="Z3011" i="1"/>
  <c r="A3007" i="1"/>
  <c r="B3006" i="1"/>
  <c r="F3003" i="1"/>
  <c r="I3003" i="1" s="1"/>
  <c r="J2984" i="1"/>
  <c r="AB3011" i="1" l="1"/>
  <c r="H3011" i="1" s="1"/>
  <c r="Z3012" i="1"/>
  <c r="A3008" i="1"/>
  <c r="B3007" i="1"/>
  <c r="F3004" i="1"/>
  <c r="I3004" i="1" s="1"/>
  <c r="J2985" i="1"/>
  <c r="AB3012" i="1" l="1"/>
  <c r="H3012" i="1" s="1"/>
  <c r="Z3013" i="1"/>
  <c r="A3009" i="1"/>
  <c r="B3008" i="1"/>
  <c r="F3005" i="1"/>
  <c r="I3005" i="1" s="1"/>
  <c r="J2986" i="1"/>
  <c r="AB3013" i="1" l="1"/>
  <c r="H3013" i="1" s="1"/>
  <c r="Z3014" i="1"/>
  <c r="A3010" i="1"/>
  <c r="B3009" i="1"/>
  <c r="F3006" i="1"/>
  <c r="I3006" i="1" s="1"/>
  <c r="J2987" i="1"/>
  <c r="AB3014" i="1" l="1"/>
  <c r="H3014" i="1" s="1"/>
  <c r="Z3015" i="1"/>
  <c r="A3011" i="1"/>
  <c r="B3010" i="1"/>
  <c r="F3007" i="1"/>
  <c r="I3007" i="1" s="1"/>
  <c r="J2988" i="1"/>
  <c r="AB3015" i="1" l="1"/>
  <c r="H3015" i="1" s="1"/>
  <c r="Z3016" i="1"/>
  <c r="A3012" i="1"/>
  <c r="B3011" i="1"/>
  <c r="F3008" i="1"/>
  <c r="I3008" i="1" s="1"/>
  <c r="J2989" i="1"/>
  <c r="AB3016" i="1" l="1"/>
  <c r="H3016" i="1" s="1"/>
  <c r="Z3017" i="1"/>
  <c r="A3013" i="1"/>
  <c r="B3012" i="1"/>
  <c r="F3009" i="1"/>
  <c r="I3009" i="1" s="1"/>
  <c r="J2990" i="1"/>
  <c r="AB3017" i="1" l="1"/>
  <c r="H3017" i="1" s="1"/>
  <c r="Z3018" i="1"/>
  <c r="A3014" i="1"/>
  <c r="B3013" i="1"/>
  <c r="F3010" i="1"/>
  <c r="I3010" i="1" s="1"/>
  <c r="J2991" i="1"/>
  <c r="AB3018" i="1" l="1"/>
  <c r="H3018" i="1" s="1"/>
  <c r="Z3019" i="1"/>
  <c r="A3015" i="1"/>
  <c r="B3014" i="1"/>
  <c r="F3011" i="1"/>
  <c r="I3011" i="1" s="1"/>
  <c r="J2992" i="1"/>
  <c r="AB3019" i="1" l="1"/>
  <c r="H3019" i="1" s="1"/>
  <c r="Z3020" i="1"/>
  <c r="A3016" i="1"/>
  <c r="B3015" i="1"/>
  <c r="F3012" i="1"/>
  <c r="I3012" i="1" s="1"/>
  <c r="J2993" i="1"/>
  <c r="AB3020" i="1" l="1"/>
  <c r="H3020" i="1" s="1"/>
  <c r="Z3021" i="1"/>
  <c r="A3017" i="1"/>
  <c r="B3016" i="1"/>
  <c r="F3013" i="1"/>
  <c r="I3013" i="1" s="1"/>
  <c r="J2994" i="1"/>
  <c r="AB3021" i="1" l="1"/>
  <c r="H3021" i="1" s="1"/>
  <c r="Z3022" i="1"/>
  <c r="A3018" i="1"/>
  <c r="B3017" i="1"/>
  <c r="F3014" i="1"/>
  <c r="I3014" i="1" s="1"/>
  <c r="J2995" i="1"/>
  <c r="AB3022" i="1" l="1"/>
  <c r="H3022" i="1" s="1"/>
  <c r="Z3023" i="1"/>
  <c r="A3019" i="1"/>
  <c r="B3018" i="1"/>
  <c r="F3015" i="1"/>
  <c r="I3015" i="1" s="1"/>
  <c r="J2996" i="1"/>
  <c r="AB3023" i="1" l="1"/>
  <c r="H3023" i="1" s="1"/>
  <c r="Z3024" i="1"/>
  <c r="A3020" i="1"/>
  <c r="B3019" i="1"/>
  <c r="F3016" i="1"/>
  <c r="I3016" i="1" s="1"/>
  <c r="J2997" i="1"/>
  <c r="AB3024" i="1" l="1"/>
  <c r="H3024" i="1" s="1"/>
  <c r="Z3025" i="1"/>
  <c r="A3021" i="1"/>
  <c r="B3020" i="1"/>
  <c r="F3017" i="1"/>
  <c r="I3017" i="1" s="1"/>
  <c r="J2998" i="1"/>
  <c r="AB3025" i="1" l="1"/>
  <c r="H3025" i="1" s="1"/>
  <c r="Z3026" i="1"/>
  <c r="A3022" i="1"/>
  <c r="B3021" i="1"/>
  <c r="F3018" i="1"/>
  <c r="I3018" i="1" s="1"/>
  <c r="J2999" i="1"/>
  <c r="AB3026" i="1" l="1"/>
  <c r="H3026" i="1" s="1"/>
  <c r="Z3027" i="1"/>
  <c r="A3023" i="1"/>
  <c r="B3022" i="1"/>
  <c r="F3019" i="1"/>
  <c r="I3019" i="1" s="1"/>
  <c r="J3000" i="1"/>
  <c r="AB3027" i="1" l="1"/>
  <c r="H3027" i="1" s="1"/>
  <c r="Z3028" i="1"/>
  <c r="A3024" i="1"/>
  <c r="B3023" i="1"/>
  <c r="F3020" i="1"/>
  <c r="I3020" i="1" s="1"/>
  <c r="J3001" i="1"/>
  <c r="AB3028" i="1" l="1"/>
  <c r="H3028" i="1" s="1"/>
  <c r="Z3029" i="1"/>
  <c r="A3025" i="1"/>
  <c r="B3024" i="1"/>
  <c r="F3021" i="1"/>
  <c r="I3021" i="1" s="1"/>
  <c r="J3002" i="1"/>
  <c r="AB3029" i="1" l="1"/>
  <c r="H3029" i="1" s="1"/>
  <c r="Z3030" i="1"/>
  <c r="A3026" i="1"/>
  <c r="B3025" i="1"/>
  <c r="F3022" i="1"/>
  <c r="I3022" i="1" s="1"/>
  <c r="J3003" i="1"/>
  <c r="AB3030" i="1" l="1"/>
  <c r="H3030" i="1" s="1"/>
  <c r="Z3031" i="1"/>
  <c r="A3027" i="1"/>
  <c r="B3026" i="1"/>
  <c r="F3023" i="1"/>
  <c r="I3023" i="1" s="1"/>
  <c r="J3004" i="1"/>
  <c r="AB3031" i="1" l="1"/>
  <c r="H3031" i="1" s="1"/>
  <c r="Z3032" i="1"/>
  <c r="A3028" i="1"/>
  <c r="B3027" i="1"/>
  <c r="F3024" i="1"/>
  <c r="I3024" i="1" s="1"/>
  <c r="J3005" i="1"/>
  <c r="AB3032" i="1" l="1"/>
  <c r="H3032" i="1" s="1"/>
  <c r="Z3033" i="1"/>
  <c r="A3029" i="1"/>
  <c r="B3028" i="1"/>
  <c r="F3025" i="1"/>
  <c r="I3025" i="1" s="1"/>
  <c r="J3006" i="1"/>
  <c r="AB3033" i="1" l="1"/>
  <c r="H3033" i="1" s="1"/>
  <c r="Z3034" i="1"/>
  <c r="A3030" i="1"/>
  <c r="B3029" i="1"/>
  <c r="F3026" i="1"/>
  <c r="I3026" i="1" s="1"/>
  <c r="J3007" i="1"/>
  <c r="AB3034" i="1" l="1"/>
  <c r="H3034" i="1" s="1"/>
  <c r="Z3035" i="1"/>
  <c r="A3031" i="1"/>
  <c r="B3030" i="1"/>
  <c r="F3027" i="1"/>
  <c r="I3027" i="1" s="1"/>
  <c r="J3008" i="1"/>
  <c r="AB3035" i="1" l="1"/>
  <c r="H3035" i="1" s="1"/>
  <c r="Z3036" i="1"/>
  <c r="A3032" i="1"/>
  <c r="B3031" i="1"/>
  <c r="F3028" i="1"/>
  <c r="I3028" i="1" s="1"/>
  <c r="J3009" i="1"/>
  <c r="AB3036" i="1" l="1"/>
  <c r="H3036" i="1" s="1"/>
  <c r="Z3037" i="1"/>
  <c r="A3033" i="1"/>
  <c r="B3032" i="1"/>
  <c r="F3029" i="1"/>
  <c r="I3029" i="1" s="1"/>
  <c r="J3010" i="1"/>
  <c r="AB3037" i="1" l="1"/>
  <c r="H3037" i="1" s="1"/>
  <c r="Z3038" i="1"/>
  <c r="A3034" i="1"/>
  <c r="B3033" i="1"/>
  <c r="F3030" i="1"/>
  <c r="I3030" i="1" s="1"/>
  <c r="J3011" i="1"/>
  <c r="AB3038" i="1" l="1"/>
  <c r="H3038" i="1" s="1"/>
  <c r="Z3039" i="1"/>
  <c r="A3035" i="1"/>
  <c r="B3034" i="1"/>
  <c r="F3031" i="1"/>
  <c r="I3031" i="1" s="1"/>
  <c r="J3012" i="1"/>
  <c r="AB3039" i="1" l="1"/>
  <c r="H3039" i="1" s="1"/>
  <c r="Z3040" i="1"/>
  <c r="A3036" i="1"/>
  <c r="B3035" i="1"/>
  <c r="F3032" i="1"/>
  <c r="I3032" i="1" s="1"/>
  <c r="J3013" i="1"/>
  <c r="AB3040" i="1" l="1"/>
  <c r="H3040" i="1" s="1"/>
  <c r="Z3041" i="1"/>
  <c r="A3037" i="1"/>
  <c r="B3036" i="1"/>
  <c r="F3033" i="1"/>
  <c r="I3033" i="1" s="1"/>
  <c r="J3014" i="1"/>
  <c r="AB3041" i="1" l="1"/>
  <c r="H3041" i="1" s="1"/>
  <c r="Z3042" i="1"/>
  <c r="A3038" i="1"/>
  <c r="B3037" i="1"/>
  <c r="F3034" i="1"/>
  <c r="I3034" i="1" s="1"/>
  <c r="J3015" i="1"/>
  <c r="AB3042" i="1" l="1"/>
  <c r="H3042" i="1" s="1"/>
  <c r="Z3043" i="1"/>
  <c r="A3039" i="1"/>
  <c r="B3038" i="1"/>
  <c r="F3035" i="1"/>
  <c r="I3035" i="1" s="1"/>
  <c r="J3016" i="1"/>
  <c r="AB3043" i="1" l="1"/>
  <c r="H3043" i="1" s="1"/>
  <c r="Z3044" i="1"/>
  <c r="A3040" i="1"/>
  <c r="B3039" i="1"/>
  <c r="F3036" i="1"/>
  <c r="I3036" i="1" s="1"/>
  <c r="J3017" i="1"/>
  <c r="AB3044" i="1" l="1"/>
  <c r="H3044" i="1" s="1"/>
  <c r="Z3045" i="1"/>
  <c r="A3041" i="1"/>
  <c r="B3040" i="1"/>
  <c r="F3037" i="1"/>
  <c r="I3037" i="1" s="1"/>
  <c r="J3018" i="1"/>
  <c r="AB3045" i="1" l="1"/>
  <c r="H3045" i="1" s="1"/>
  <c r="Z3046" i="1"/>
  <c r="A3042" i="1"/>
  <c r="B3041" i="1"/>
  <c r="F3038" i="1"/>
  <c r="I3038" i="1" s="1"/>
  <c r="J3019" i="1"/>
  <c r="AB3046" i="1" l="1"/>
  <c r="H3046" i="1" s="1"/>
  <c r="Z3047" i="1"/>
  <c r="A3043" i="1"/>
  <c r="B3042" i="1"/>
  <c r="F3039" i="1"/>
  <c r="I3039" i="1" s="1"/>
  <c r="J3020" i="1"/>
  <c r="AB3047" i="1" l="1"/>
  <c r="H3047" i="1" s="1"/>
  <c r="Z3048" i="1"/>
  <c r="A3044" i="1"/>
  <c r="B3043" i="1"/>
  <c r="F3040" i="1"/>
  <c r="I3040" i="1" s="1"/>
  <c r="J3021" i="1"/>
  <c r="AB3048" i="1" l="1"/>
  <c r="H3048" i="1" s="1"/>
  <c r="Z3049" i="1"/>
  <c r="A3045" i="1"/>
  <c r="B3044" i="1"/>
  <c r="F3041" i="1"/>
  <c r="I3041" i="1" s="1"/>
  <c r="J3022" i="1"/>
  <c r="AB3049" i="1" l="1"/>
  <c r="H3049" i="1" s="1"/>
  <c r="Z3050" i="1"/>
  <c r="A3046" i="1"/>
  <c r="B3045" i="1"/>
  <c r="F3042" i="1"/>
  <c r="I3042" i="1" s="1"/>
  <c r="J3023" i="1"/>
  <c r="AB3050" i="1" l="1"/>
  <c r="H3050" i="1" s="1"/>
  <c r="Z3051" i="1"/>
  <c r="A3047" i="1"/>
  <c r="B3046" i="1"/>
  <c r="F3043" i="1"/>
  <c r="I3043" i="1" s="1"/>
  <c r="J3024" i="1"/>
  <c r="AB3051" i="1" l="1"/>
  <c r="H3051" i="1" s="1"/>
  <c r="Z3052" i="1"/>
  <c r="A3048" i="1"/>
  <c r="B3047" i="1"/>
  <c r="F3044" i="1"/>
  <c r="I3044" i="1" s="1"/>
  <c r="J3025" i="1"/>
  <c r="AB3052" i="1" l="1"/>
  <c r="H3052" i="1" s="1"/>
  <c r="Z3053" i="1"/>
  <c r="A3049" i="1"/>
  <c r="B3048" i="1"/>
  <c r="F3045" i="1"/>
  <c r="I3045" i="1" s="1"/>
  <c r="J3026" i="1"/>
  <c r="AB3053" i="1" l="1"/>
  <c r="H3053" i="1" s="1"/>
  <c r="Z3054" i="1"/>
  <c r="A3050" i="1"/>
  <c r="B3049" i="1"/>
  <c r="F3046" i="1"/>
  <c r="I3046" i="1" s="1"/>
  <c r="J3027" i="1"/>
  <c r="AB3054" i="1" l="1"/>
  <c r="H3054" i="1" s="1"/>
  <c r="Z3055" i="1"/>
  <c r="A3051" i="1"/>
  <c r="B3050" i="1"/>
  <c r="F3047" i="1"/>
  <c r="I3047" i="1" s="1"/>
  <c r="J3028" i="1"/>
  <c r="AB3055" i="1" l="1"/>
  <c r="H3055" i="1" s="1"/>
  <c r="Z3056" i="1"/>
  <c r="A3052" i="1"/>
  <c r="B3051" i="1"/>
  <c r="F3048" i="1"/>
  <c r="I3048" i="1" s="1"/>
  <c r="J3029" i="1"/>
  <c r="AB3056" i="1" l="1"/>
  <c r="H3056" i="1" s="1"/>
  <c r="Z3057" i="1"/>
  <c r="A3053" i="1"/>
  <c r="B3052" i="1"/>
  <c r="F3049" i="1"/>
  <c r="I3049" i="1" s="1"/>
  <c r="J3030" i="1"/>
  <c r="AB3057" i="1" l="1"/>
  <c r="H3057" i="1" s="1"/>
  <c r="Z3058" i="1"/>
  <c r="A3054" i="1"/>
  <c r="B3053" i="1"/>
  <c r="F3050" i="1"/>
  <c r="I3050" i="1" s="1"/>
  <c r="J3031" i="1"/>
  <c r="AB3058" i="1" l="1"/>
  <c r="H3058" i="1" s="1"/>
  <c r="Z3059" i="1"/>
  <c r="A3055" i="1"/>
  <c r="B3054" i="1"/>
  <c r="F3051" i="1"/>
  <c r="I3051" i="1" s="1"/>
  <c r="J3032" i="1"/>
  <c r="AB3059" i="1" l="1"/>
  <c r="H3059" i="1" s="1"/>
  <c r="Z3060" i="1"/>
  <c r="A3056" i="1"/>
  <c r="B3055" i="1"/>
  <c r="F3052" i="1"/>
  <c r="I3052" i="1" s="1"/>
  <c r="J3033" i="1"/>
  <c r="AB3060" i="1" l="1"/>
  <c r="H3060" i="1" s="1"/>
  <c r="Z3061" i="1"/>
  <c r="A3057" i="1"/>
  <c r="B3056" i="1"/>
  <c r="F3053" i="1"/>
  <c r="I3053" i="1" s="1"/>
  <c r="J3034" i="1"/>
  <c r="AB3061" i="1" l="1"/>
  <c r="H3061" i="1" s="1"/>
  <c r="Z3062" i="1"/>
  <c r="A3058" i="1"/>
  <c r="B3057" i="1"/>
  <c r="F3054" i="1"/>
  <c r="I3054" i="1" s="1"/>
  <c r="J3035" i="1"/>
  <c r="AB3062" i="1" l="1"/>
  <c r="H3062" i="1" s="1"/>
  <c r="Z3063" i="1"/>
  <c r="A3059" i="1"/>
  <c r="B3058" i="1"/>
  <c r="F3055" i="1"/>
  <c r="I3055" i="1" s="1"/>
  <c r="J3036" i="1"/>
  <c r="AB3063" i="1" l="1"/>
  <c r="H3063" i="1" s="1"/>
  <c r="Z3064" i="1"/>
  <c r="A3060" i="1"/>
  <c r="B3059" i="1"/>
  <c r="F3056" i="1"/>
  <c r="I3056" i="1" s="1"/>
  <c r="J3037" i="1"/>
  <c r="AB3064" i="1" l="1"/>
  <c r="H3064" i="1" s="1"/>
  <c r="Z3065" i="1"/>
  <c r="A3061" i="1"/>
  <c r="B3060" i="1"/>
  <c r="F3057" i="1"/>
  <c r="I3057" i="1" s="1"/>
  <c r="J3038" i="1"/>
  <c r="AB3065" i="1" l="1"/>
  <c r="H3065" i="1" s="1"/>
  <c r="Z3066" i="1"/>
  <c r="A3062" i="1"/>
  <c r="B3061" i="1"/>
  <c r="F3058" i="1"/>
  <c r="I3058" i="1" s="1"/>
  <c r="J3039" i="1"/>
  <c r="AB3066" i="1" l="1"/>
  <c r="H3066" i="1" s="1"/>
  <c r="Z3067" i="1"/>
  <c r="A3063" i="1"/>
  <c r="B3062" i="1"/>
  <c r="F3059" i="1"/>
  <c r="I3059" i="1" s="1"/>
  <c r="J3040" i="1"/>
  <c r="AB3067" i="1" l="1"/>
  <c r="H3067" i="1" s="1"/>
  <c r="Z3068" i="1"/>
  <c r="A3064" i="1"/>
  <c r="B3063" i="1"/>
  <c r="F3060" i="1"/>
  <c r="I3060" i="1" s="1"/>
  <c r="J3041" i="1"/>
  <c r="AB3068" i="1" l="1"/>
  <c r="H3068" i="1" s="1"/>
  <c r="Z3069" i="1"/>
  <c r="A3065" i="1"/>
  <c r="B3064" i="1"/>
  <c r="F3061" i="1"/>
  <c r="I3061" i="1" s="1"/>
  <c r="J3042" i="1"/>
  <c r="AB3069" i="1" l="1"/>
  <c r="H3069" i="1" s="1"/>
  <c r="Z3070" i="1"/>
  <c r="A3066" i="1"/>
  <c r="B3065" i="1"/>
  <c r="F3062" i="1"/>
  <c r="I3062" i="1" s="1"/>
  <c r="J3043" i="1"/>
  <c r="AB3070" i="1" l="1"/>
  <c r="H3070" i="1" s="1"/>
  <c r="Z3071" i="1"/>
  <c r="A3067" i="1"/>
  <c r="B3066" i="1"/>
  <c r="F3063" i="1"/>
  <c r="I3063" i="1" s="1"/>
  <c r="J3044" i="1"/>
  <c r="AB3071" i="1" l="1"/>
  <c r="H3071" i="1" s="1"/>
  <c r="Z3072" i="1"/>
  <c r="A3068" i="1"/>
  <c r="B3067" i="1"/>
  <c r="F3064" i="1"/>
  <c r="I3064" i="1" s="1"/>
  <c r="J3045" i="1"/>
  <c r="AB3072" i="1" l="1"/>
  <c r="H3072" i="1" s="1"/>
  <c r="Z3073" i="1"/>
  <c r="A3069" i="1"/>
  <c r="B3068" i="1"/>
  <c r="F3065" i="1"/>
  <c r="I3065" i="1" s="1"/>
  <c r="J3046" i="1"/>
  <c r="AB3073" i="1" l="1"/>
  <c r="H3073" i="1" s="1"/>
  <c r="Z3074" i="1"/>
  <c r="A3070" i="1"/>
  <c r="B3069" i="1"/>
  <c r="F3066" i="1"/>
  <c r="I3066" i="1" s="1"/>
  <c r="J3047" i="1"/>
  <c r="AB3074" i="1" l="1"/>
  <c r="H3074" i="1" s="1"/>
  <c r="Z3075" i="1"/>
  <c r="A3071" i="1"/>
  <c r="B3070" i="1"/>
  <c r="F3067" i="1"/>
  <c r="I3067" i="1" s="1"/>
  <c r="J3048" i="1"/>
  <c r="AB3075" i="1" l="1"/>
  <c r="H3075" i="1" s="1"/>
  <c r="Z3076" i="1"/>
  <c r="A3072" i="1"/>
  <c r="B3071" i="1"/>
  <c r="F3068" i="1"/>
  <c r="I3068" i="1" s="1"/>
  <c r="J3049" i="1"/>
  <c r="AB3076" i="1" l="1"/>
  <c r="H3076" i="1" s="1"/>
  <c r="Z3077" i="1"/>
  <c r="A3073" i="1"/>
  <c r="B3072" i="1"/>
  <c r="F3069" i="1"/>
  <c r="I3069" i="1" s="1"/>
  <c r="J3050" i="1"/>
  <c r="AB3077" i="1" l="1"/>
  <c r="H3077" i="1" s="1"/>
  <c r="Z3078" i="1"/>
  <c r="A3074" i="1"/>
  <c r="B3073" i="1"/>
  <c r="F3070" i="1"/>
  <c r="I3070" i="1" s="1"/>
  <c r="J3051" i="1"/>
  <c r="AB3078" i="1" l="1"/>
  <c r="H3078" i="1" s="1"/>
  <c r="Z3079" i="1"/>
  <c r="A3075" i="1"/>
  <c r="B3074" i="1"/>
  <c r="F3071" i="1"/>
  <c r="I3071" i="1" s="1"/>
  <c r="J3052" i="1"/>
  <c r="AB3079" i="1" l="1"/>
  <c r="H3079" i="1" s="1"/>
  <c r="Z3080" i="1"/>
  <c r="A3076" i="1"/>
  <c r="B3075" i="1"/>
  <c r="F3072" i="1"/>
  <c r="I3072" i="1" s="1"/>
  <c r="J3053" i="1"/>
  <c r="AB3080" i="1" l="1"/>
  <c r="H3080" i="1" s="1"/>
  <c r="Z3081" i="1"/>
  <c r="A3077" i="1"/>
  <c r="B3076" i="1"/>
  <c r="F3073" i="1"/>
  <c r="I3073" i="1" s="1"/>
  <c r="J3054" i="1"/>
  <c r="AB3081" i="1" l="1"/>
  <c r="H3081" i="1" s="1"/>
  <c r="Z3082" i="1"/>
  <c r="A3078" i="1"/>
  <c r="B3077" i="1"/>
  <c r="F3074" i="1"/>
  <c r="I3074" i="1" s="1"/>
  <c r="J3055" i="1"/>
  <c r="AB3082" i="1" l="1"/>
  <c r="H3082" i="1" s="1"/>
  <c r="Z3083" i="1"/>
  <c r="A3079" i="1"/>
  <c r="B3078" i="1"/>
  <c r="F3075" i="1"/>
  <c r="I3075" i="1" s="1"/>
  <c r="J3056" i="1"/>
  <c r="AB3083" i="1" l="1"/>
  <c r="H3083" i="1" s="1"/>
  <c r="Z3084" i="1"/>
  <c r="A3080" i="1"/>
  <c r="B3079" i="1"/>
  <c r="F3076" i="1"/>
  <c r="I3076" i="1" s="1"/>
  <c r="J3057" i="1"/>
  <c r="AB3084" i="1" l="1"/>
  <c r="H3084" i="1" s="1"/>
  <c r="Z3085" i="1"/>
  <c r="A3081" i="1"/>
  <c r="B3080" i="1"/>
  <c r="F3077" i="1"/>
  <c r="I3077" i="1" s="1"/>
  <c r="J3058" i="1"/>
  <c r="AB3085" i="1" l="1"/>
  <c r="H3085" i="1" s="1"/>
  <c r="Z3086" i="1"/>
  <c r="A3082" i="1"/>
  <c r="B3081" i="1"/>
  <c r="F3078" i="1"/>
  <c r="I3078" i="1" s="1"/>
  <c r="J3059" i="1"/>
  <c r="AB3086" i="1" l="1"/>
  <c r="H3086" i="1" s="1"/>
  <c r="Z3087" i="1"/>
  <c r="A3083" i="1"/>
  <c r="B3082" i="1"/>
  <c r="F3079" i="1"/>
  <c r="I3079" i="1" s="1"/>
  <c r="J3060" i="1"/>
  <c r="AB3087" i="1" l="1"/>
  <c r="H3087" i="1" s="1"/>
  <c r="Z3088" i="1"/>
  <c r="A3084" i="1"/>
  <c r="B3083" i="1"/>
  <c r="F3080" i="1"/>
  <c r="I3080" i="1" s="1"/>
  <c r="J3061" i="1"/>
  <c r="AB3088" i="1" l="1"/>
  <c r="H3088" i="1" s="1"/>
  <c r="Z3089" i="1"/>
  <c r="A3085" i="1"/>
  <c r="B3084" i="1"/>
  <c r="F3081" i="1"/>
  <c r="I3081" i="1" s="1"/>
  <c r="J3062" i="1"/>
  <c r="AB3089" i="1" l="1"/>
  <c r="H3089" i="1" s="1"/>
  <c r="Z3090" i="1"/>
  <c r="A3086" i="1"/>
  <c r="B3085" i="1"/>
  <c r="F3082" i="1"/>
  <c r="I3082" i="1" s="1"/>
  <c r="J3063" i="1"/>
  <c r="AB3090" i="1" l="1"/>
  <c r="H3090" i="1" s="1"/>
  <c r="Z3091" i="1"/>
  <c r="A3087" i="1"/>
  <c r="B3086" i="1"/>
  <c r="F3083" i="1"/>
  <c r="I3083" i="1" s="1"/>
  <c r="J3064" i="1"/>
  <c r="AB3091" i="1" l="1"/>
  <c r="H3091" i="1" s="1"/>
  <c r="Z3092" i="1"/>
  <c r="A3088" i="1"/>
  <c r="B3087" i="1"/>
  <c r="F3084" i="1"/>
  <c r="I3084" i="1" s="1"/>
  <c r="J3065" i="1"/>
  <c r="AB3092" i="1" l="1"/>
  <c r="H3092" i="1" s="1"/>
  <c r="Z3093" i="1"/>
  <c r="A3089" i="1"/>
  <c r="B3088" i="1"/>
  <c r="F3085" i="1"/>
  <c r="I3085" i="1" s="1"/>
  <c r="J3066" i="1"/>
  <c r="AB3093" i="1" l="1"/>
  <c r="H3093" i="1" s="1"/>
  <c r="Z3094" i="1"/>
  <c r="A3090" i="1"/>
  <c r="B3089" i="1"/>
  <c r="F3086" i="1"/>
  <c r="I3086" i="1" s="1"/>
  <c r="J3067" i="1"/>
  <c r="AB3094" i="1" l="1"/>
  <c r="H3094" i="1" s="1"/>
  <c r="Z3095" i="1"/>
  <c r="A3091" i="1"/>
  <c r="B3090" i="1"/>
  <c r="F3087" i="1"/>
  <c r="I3087" i="1" s="1"/>
  <c r="J3068" i="1"/>
  <c r="AB3095" i="1" l="1"/>
  <c r="H3095" i="1" s="1"/>
  <c r="Z3096" i="1"/>
  <c r="A3092" i="1"/>
  <c r="B3091" i="1"/>
  <c r="F3088" i="1"/>
  <c r="I3088" i="1" s="1"/>
  <c r="J3069" i="1"/>
  <c r="AB3096" i="1" l="1"/>
  <c r="H3096" i="1" s="1"/>
  <c r="Z3097" i="1"/>
  <c r="A3093" i="1"/>
  <c r="B3092" i="1"/>
  <c r="F3089" i="1"/>
  <c r="I3089" i="1" s="1"/>
  <c r="J3070" i="1"/>
  <c r="AB3097" i="1" l="1"/>
  <c r="H3097" i="1" s="1"/>
  <c r="Z3098" i="1"/>
  <c r="A3094" i="1"/>
  <c r="B3093" i="1"/>
  <c r="F3090" i="1"/>
  <c r="I3090" i="1" s="1"/>
  <c r="J3071" i="1"/>
  <c r="AB3098" i="1" l="1"/>
  <c r="H3098" i="1" s="1"/>
  <c r="Z3099" i="1"/>
  <c r="A3095" i="1"/>
  <c r="B3094" i="1"/>
  <c r="F3091" i="1"/>
  <c r="I3091" i="1" s="1"/>
  <c r="J3072" i="1"/>
  <c r="AB3099" i="1" l="1"/>
  <c r="H3099" i="1" s="1"/>
  <c r="Z3100" i="1"/>
  <c r="A3096" i="1"/>
  <c r="B3095" i="1"/>
  <c r="F3092" i="1"/>
  <c r="I3092" i="1" s="1"/>
  <c r="J3073" i="1"/>
  <c r="AB3100" i="1" l="1"/>
  <c r="H3100" i="1" s="1"/>
  <c r="Z3101" i="1"/>
  <c r="A3097" i="1"/>
  <c r="B3096" i="1"/>
  <c r="F3093" i="1"/>
  <c r="I3093" i="1" s="1"/>
  <c r="J3074" i="1"/>
  <c r="AB3101" i="1" l="1"/>
  <c r="H3101" i="1" s="1"/>
  <c r="Z3102" i="1"/>
  <c r="A3098" i="1"/>
  <c r="B3097" i="1"/>
  <c r="F3094" i="1"/>
  <c r="I3094" i="1" s="1"/>
  <c r="J3075" i="1"/>
  <c r="AB3102" i="1" l="1"/>
  <c r="H3102" i="1" s="1"/>
  <c r="Z3103" i="1"/>
  <c r="A3099" i="1"/>
  <c r="B3098" i="1"/>
  <c r="F3095" i="1"/>
  <c r="I3095" i="1" s="1"/>
  <c r="J3076" i="1"/>
  <c r="AB3103" i="1" l="1"/>
  <c r="H3103" i="1" s="1"/>
  <c r="Z3104" i="1"/>
  <c r="A3100" i="1"/>
  <c r="B3099" i="1"/>
  <c r="F3096" i="1"/>
  <c r="I3096" i="1" s="1"/>
  <c r="J3077" i="1"/>
  <c r="AB3104" i="1" l="1"/>
  <c r="H3104" i="1" s="1"/>
  <c r="Z3105" i="1"/>
  <c r="A3101" i="1"/>
  <c r="B3100" i="1"/>
  <c r="F3097" i="1"/>
  <c r="I3097" i="1" s="1"/>
  <c r="J3078" i="1"/>
  <c r="AB3105" i="1" l="1"/>
  <c r="H3105" i="1" s="1"/>
  <c r="Z3106" i="1"/>
  <c r="A3102" i="1"/>
  <c r="B3101" i="1"/>
  <c r="F3098" i="1"/>
  <c r="I3098" i="1" s="1"/>
  <c r="J3079" i="1"/>
  <c r="AB3106" i="1" l="1"/>
  <c r="H3106" i="1" s="1"/>
  <c r="Z3107" i="1"/>
  <c r="A3103" i="1"/>
  <c r="B3102" i="1"/>
  <c r="F3099" i="1"/>
  <c r="I3099" i="1" s="1"/>
  <c r="J3080" i="1"/>
  <c r="AB3107" i="1" l="1"/>
  <c r="H3107" i="1" s="1"/>
  <c r="Z3108" i="1"/>
  <c r="A3104" i="1"/>
  <c r="B3103" i="1"/>
  <c r="F3100" i="1"/>
  <c r="I3100" i="1" s="1"/>
  <c r="J3081" i="1"/>
  <c r="AB3108" i="1" l="1"/>
  <c r="H3108" i="1" s="1"/>
  <c r="Z3109" i="1"/>
  <c r="A3105" i="1"/>
  <c r="B3104" i="1"/>
  <c r="F3101" i="1"/>
  <c r="I3101" i="1" s="1"/>
  <c r="J3082" i="1"/>
  <c r="AB3109" i="1" l="1"/>
  <c r="H3109" i="1" s="1"/>
  <c r="Z3110" i="1"/>
  <c r="A3106" i="1"/>
  <c r="B3105" i="1"/>
  <c r="F3102" i="1"/>
  <c r="I3102" i="1" s="1"/>
  <c r="J3083" i="1"/>
  <c r="AB3110" i="1" l="1"/>
  <c r="H3110" i="1" s="1"/>
  <c r="Z3111" i="1"/>
  <c r="A3107" i="1"/>
  <c r="B3106" i="1"/>
  <c r="F3103" i="1"/>
  <c r="I3103" i="1" s="1"/>
  <c r="J3084" i="1"/>
  <c r="AB3111" i="1" l="1"/>
  <c r="H3111" i="1" s="1"/>
  <c r="Z3112" i="1"/>
  <c r="A3108" i="1"/>
  <c r="B3107" i="1"/>
  <c r="F3104" i="1"/>
  <c r="I3104" i="1" s="1"/>
  <c r="J3085" i="1"/>
  <c r="AB3112" i="1" l="1"/>
  <c r="H3112" i="1" s="1"/>
  <c r="Z3113" i="1"/>
  <c r="A3109" i="1"/>
  <c r="B3108" i="1"/>
  <c r="F3105" i="1"/>
  <c r="I3105" i="1" s="1"/>
  <c r="J3086" i="1"/>
  <c r="AB3113" i="1" l="1"/>
  <c r="H3113" i="1" s="1"/>
  <c r="Z3114" i="1"/>
  <c r="A3110" i="1"/>
  <c r="B3109" i="1"/>
  <c r="F3106" i="1"/>
  <c r="I3106" i="1" s="1"/>
  <c r="J3087" i="1"/>
  <c r="AB3114" i="1" l="1"/>
  <c r="H3114" i="1" s="1"/>
  <c r="Z3115" i="1"/>
  <c r="A3111" i="1"/>
  <c r="B3110" i="1"/>
  <c r="F3107" i="1"/>
  <c r="I3107" i="1" s="1"/>
  <c r="J3088" i="1"/>
  <c r="AB3115" i="1" l="1"/>
  <c r="H3115" i="1" s="1"/>
  <c r="Z3116" i="1"/>
  <c r="A3112" i="1"/>
  <c r="B3111" i="1"/>
  <c r="F3108" i="1"/>
  <c r="I3108" i="1" s="1"/>
  <c r="J3089" i="1"/>
  <c r="AB3116" i="1" l="1"/>
  <c r="H3116" i="1" s="1"/>
  <c r="Z3117" i="1"/>
  <c r="A3113" i="1"/>
  <c r="B3112" i="1"/>
  <c r="F3109" i="1"/>
  <c r="I3109" i="1" s="1"/>
  <c r="J3090" i="1"/>
  <c r="AB3117" i="1" l="1"/>
  <c r="H3117" i="1" s="1"/>
  <c r="Z3118" i="1"/>
  <c r="A3114" i="1"/>
  <c r="B3113" i="1"/>
  <c r="F3110" i="1"/>
  <c r="I3110" i="1" s="1"/>
  <c r="J3091" i="1"/>
  <c r="AB3118" i="1" l="1"/>
  <c r="H3118" i="1" s="1"/>
  <c r="Z3119" i="1"/>
  <c r="A3115" i="1"/>
  <c r="B3114" i="1"/>
  <c r="F3111" i="1"/>
  <c r="I3111" i="1" s="1"/>
  <c r="J3092" i="1"/>
  <c r="AB3119" i="1" l="1"/>
  <c r="H3119" i="1" s="1"/>
  <c r="Z3120" i="1"/>
  <c r="A3116" i="1"/>
  <c r="B3115" i="1"/>
  <c r="F3112" i="1"/>
  <c r="I3112" i="1" s="1"/>
  <c r="J3093" i="1"/>
  <c r="AB3120" i="1" l="1"/>
  <c r="H3120" i="1" s="1"/>
  <c r="Z3121" i="1"/>
  <c r="A3117" i="1"/>
  <c r="B3116" i="1"/>
  <c r="F3113" i="1"/>
  <c r="I3113" i="1" s="1"/>
  <c r="J3094" i="1"/>
  <c r="AB3121" i="1" l="1"/>
  <c r="H3121" i="1" s="1"/>
  <c r="Z3122" i="1"/>
  <c r="A3118" i="1"/>
  <c r="B3117" i="1"/>
  <c r="F3114" i="1"/>
  <c r="I3114" i="1" s="1"/>
  <c r="J3095" i="1"/>
  <c r="AB3122" i="1" l="1"/>
  <c r="H3122" i="1" s="1"/>
  <c r="Z3123" i="1"/>
  <c r="A3119" i="1"/>
  <c r="B3118" i="1"/>
  <c r="F3115" i="1"/>
  <c r="I3115" i="1" s="1"/>
  <c r="J3096" i="1"/>
  <c r="AB3123" i="1" l="1"/>
  <c r="H3123" i="1" s="1"/>
  <c r="Z3124" i="1"/>
  <c r="A3120" i="1"/>
  <c r="B3119" i="1"/>
  <c r="F3116" i="1"/>
  <c r="I3116" i="1" s="1"/>
  <c r="J3097" i="1"/>
  <c r="AB3124" i="1" l="1"/>
  <c r="H3124" i="1" s="1"/>
  <c r="Z3125" i="1"/>
  <c r="A3121" i="1"/>
  <c r="B3120" i="1"/>
  <c r="F3117" i="1"/>
  <c r="I3117" i="1" s="1"/>
  <c r="J3098" i="1"/>
  <c r="AB3125" i="1" l="1"/>
  <c r="H3125" i="1" s="1"/>
  <c r="Z3126" i="1"/>
  <c r="A3122" i="1"/>
  <c r="B3121" i="1"/>
  <c r="F3118" i="1"/>
  <c r="I3118" i="1" s="1"/>
  <c r="J3099" i="1"/>
  <c r="AB3126" i="1" l="1"/>
  <c r="H3126" i="1" s="1"/>
  <c r="Z3127" i="1"/>
  <c r="A3123" i="1"/>
  <c r="B3122" i="1"/>
  <c r="F3119" i="1"/>
  <c r="I3119" i="1" s="1"/>
  <c r="J3100" i="1"/>
  <c r="AB3127" i="1" l="1"/>
  <c r="H3127" i="1" s="1"/>
  <c r="Z3128" i="1"/>
  <c r="A3124" i="1"/>
  <c r="B3123" i="1"/>
  <c r="F3120" i="1"/>
  <c r="I3120" i="1" s="1"/>
  <c r="J3101" i="1"/>
  <c r="AB3128" i="1" l="1"/>
  <c r="H3128" i="1" s="1"/>
  <c r="Z3129" i="1"/>
  <c r="A3125" i="1"/>
  <c r="B3124" i="1"/>
  <c r="F3121" i="1"/>
  <c r="I3121" i="1" s="1"/>
  <c r="J3102" i="1"/>
  <c r="AB3129" i="1" l="1"/>
  <c r="H3129" i="1" s="1"/>
  <c r="Z3130" i="1"/>
  <c r="A3126" i="1"/>
  <c r="B3125" i="1"/>
  <c r="F3122" i="1"/>
  <c r="I3122" i="1" s="1"/>
  <c r="J3103" i="1"/>
  <c r="AB3130" i="1" l="1"/>
  <c r="H3130" i="1" s="1"/>
  <c r="Z3131" i="1"/>
  <c r="A3127" i="1"/>
  <c r="B3126" i="1"/>
  <c r="F3123" i="1"/>
  <c r="I3123" i="1" s="1"/>
  <c r="J3104" i="1"/>
  <c r="AB3131" i="1" l="1"/>
  <c r="H3131" i="1" s="1"/>
  <c r="Z3132" i="1"/>
  <c r="A3128" i="1"/>
  <c r="B3127" i="1"/>
  <c r="F3124" i="1"/>
  <c r="I3124" i="1" s="1"/>
  <c r="J3105" i="1"/>
  <c r="AB3132" i="1" l="1"/>
  <c r="H3132" i="1" s="1"/>
  <c r="Z3133" i="1"/>
  <c r="A3129" i="1"/>
  <c r="B3128" i="1"/>
  <c r="F3125" i="1"/>
  <c r="I3125" i="1" s="1"/>
  <c r="J3106" i="1"/>
  <c r="AB3133" i="1" l="1"/>
  <c r="H3133" i="1" s="1"/>
  <c r="Z3134" i="1"/>
  <c r="A3130" i="1"/>
  <c r="B3129" i="1"/>
  <c r="F3126" i="1"/>
  <c r="I3126" i="1" s="1"/>
  <c r="J3107" i="1"/>
  <c r="AB3134" i="1" l="1"/>
  <c r="H3134" i="1" s="1"/>
  <c r="Z3135" i="1"/>
  <c r="A3131" i="1"/>
  <c r="B3130" i="1"/>
  <c r="F3127" i="1"/>
  <c r="I3127" i="1" s="1"/>
  <c r="J3108" i="1"/>
  <c r="AB3135" i="1" l="1"/>
  <c r="H3135" i="1" s="1"/>
  <c r="Z3136" i="1"/>
  <c r="A3132" i="1"/>
  <c r="B3131" i="1"/>
  <c r="F3128" i="1"/>
  <c r="I3128" i="1" s="1"/>
  <c r="J3109" i="1"/>
  <c r="AB3136" i="1" l="1"/>
  <c r="H3136" i="1" s="1"/>
  <c r="Z3137" i="1"/>
  <c r="A3133" i="1"/>
  <c r="B3132" i="1"/>
  <c r="F3129" i="1"/>
  <c r="I3129" i="1" s="1"/>
  <c r="J3110" i="1"/>
  <c r="AB3137" i="1" l="1"/>
  <c r="H3137" i="1" s="1"/>
  <c r="Z3138" i="1"/>
  <c r="A3134" i="1"/>
  <c r="B3133" i="1"/>
  <c r="F3130" i="1"/>
  <c r="I3130" i="1" s="1"/>
  <c r="J3111" i="1"/>
  <c r="AB3138" i="1" l="1"/>
  <c r="H3138" i="1" s="1"/>
  <c r="Z3139" i="1"/>
  <c r="A3135" i="1"/>
  <c r="B3134" i="1"/>
  <c r="F3131" i="1"/>
  <c r="I3131" i="1" s="1"/>
  <c r="J3112" i="1"/>
  <c r="AB3139" i="1" l="1"/>
  <c r="H3139" i="1" s="1"/>
  <c r="Z3140" i="1"/>
  <c r="A3136" i="1"/>
  <c r="B3135" i="1"/>
  <c r="F3132" i="1"/>
  <c r="I3132" i="1" s="1"/>
  <c r="J3113" i="1"/>
  <c r="AB3140" i="1" l="1"/>
  <c r="H3140" i="1" s="1"/>
  <c r="Z3141" i="1"/>
  <c r="A3137" i="1"/>
  <c r="B3136" i="1"/>
  <c r="F3133" i="1"/>
  <c r="I3133" i="1" s="1"/>
  <c r="J3114" i="1"/>
  <c r="AB3141" i="1" l="1"/>
  <c r="H3141" i="1" s="1"/>
  <c r="Z3142" i="1"/>
  <c r="A3138" i="1"/>
  <c r="B3137" i="1"/>
  <c r="F3134" i="1"/>
  <c r="I3134" i="1" s="1"/>
  <c r="J3115" i="1"/>
  <c r="AB3142" i="1" l="1"/>
  <c r="H3142" i="1" s="1"/>
  <c r="Z3143" i="1"/>
  <c r="A3139" i="1"/>
  <c r="B3138" i="1"/>
  <c r="F3135" i="1"/>
  <c r="I3135" i="1" s="1"/>
  <c r="J3116" i="1"/>
  <c r="AB3143" i="1" l="1"/>
  <c r="H3143" i="1" s="1"/>
  <c r="Z3144" i="1"/>
  <c r="A3140" i="1"/>
  <c r="B3139" i="1"/>
  <c r="F3136" i="1"/>
  <c r="I3136" i="1" s="1"/>
  <c r="J3117" i="1"/>
  <c r="AB3144" i="1" l="1"/>
  <c r="H3144" i="1" s="1"/>
  <c r="Z3145" i="1"/>
  <c r="A3141" i="1"/>
  <c r="B3140" i="1"/>
  <c r="F3137" i="1"/>
  <c r="I3137" i="1" s="1"/>
  <c r="J3118" i="1"/>
  <c r="AB3145" i="1" l="1"/>
  <c r="H3145" i="1" s="1"/>
  <c r="Z3146" i="1"/>
  <c r="A3142" i="1"/>
  <c r="B3141" i="1"/>
  <c r="F3138" i="1"/>
  <c r="I3138" i="1" s="1"/>
  <c r="J3119" i="1"/>
  <c r="AB3146" i="1" l="1"/>
  <c r="H3146" i="1" s="1"/>
  <c r="Z3147" i="1"/>
  <c r="A3143" i="1"/>
  <c r="B3142" i="1"/>
  <c r="F3139" i="1"/>
  <c r="I3139" i="1" s="1"/>
  <c r="J3120" i="1"/>
  <c r="AB3147" i="1" l="1"/>
  <c r="H3147" i="1" s="1"/>
  <c r="Z3148" i="1"/>
  <c r="A3144" i="1"/>
  <c r="B3143" i="1"/>
  <c r="F3140" i="1"/>
  <c r="I3140" i="1" s="1"/>
  <c r="J3121" i="1"/>
  <c r="AB3148" i="1" l="1"/>
  <c r="H3148" i="1" s="1"/>
  <c r="Z3149" i="1"/>
  <c r="A3145" i="1"/>
  <c r="B3144" i="1"/>
  <c r="F3141" i="1"/>
  <c r="I3141" i="1" s="1"/>
  <c r="J3122" i="1"/>
  <c r="AB3149" i="1" l="1"/>
  <c r="H3149" i="1" s="1"/>
  <c r="Z3150" i="1"/>
  <c r="A3146" i="1"/>
  <c r="B3145" i="1"/>
  <c r="F3142" i="1"/>
  <c r="I3142" i="1" s="1"/>
  <c r="J3123" i="1"/>
  <c r="AB3150" i="1" l="1"/>
  <c r="H3150" i="1" s="1"/>
  <c r="Z3151" i="1"/>
  <c r="A3147" i="1"/>
  <c r="B3146" i="1"/>
  <c r="F3143" i="1"/>
  <c r="I3143" i="1" s="1"/>
  <c r="J3124" i="1"/>
  <c r="AB3151" i="1" l="1"/>
  <c r="H3151" i="1" s="1"/>
  <c r="Z3152" i="1"/>
  <c r="A3148" i="1"/>
  <c r="B3147" i="1"/>
  <c r="F3144" i="1"/>
  <c r="I3144" i="1" s="1"/>
  <c r="J3125" i="1"/>
  <c r="AB3152" i="1" l="1"/>
  <c r="H3152" i="1" s="1"/>
  <c r="Z3153" i="1"/>
  <c r="A3149" i="1"/>
  <c r="B3148" i="1"/>
  <c r="F3145" i="1"/>
  <c r="I3145" i="1" s="1"/>
  <c r="J3126" i="1"/>
  <c r="AB3153" i="1" l="1"/>
  <c r="H3153" i="1" s="1"/>
  <c r="Z3154" i="1"/>
  <c r="A3150" i="1"/>
  <c r="B3149" i="1"/>
  <c r="F3146" i="1"/>
  <c r="I3146" i="1" s="1"/>
  <c r="J3127" i="1"/>
  <c r="AB3154" i="1" l="1"/>
  <c r="H3154" i="1" s="1"/>
  <c r="Z3155" i="1"/>
  <c r="A3151" i="1"/>
  <c r="B3150" i="1"/>
  <c r="F3147" i="1"/>
  <c r="I3147" i="1" s="1"/>
  <c r="J3128" i="1"/>
  <c r="AB3155" i="1" l="1"/>
  <c r="H3155" i="1" s="1"/>
  <c r="Z3156" i="1"/>
  <c r="A3152" i="1"/>
  <c r="B3151" i="1"/>
  <c r="F3148" i="1"/>
  <c r="I3148" i="1" s="1"/>
  <c r="J3129" i="1"/>
  <c r="AB3156" i="1" l="1"/>
  <c r="H3156" i="1" s="1"/>
  <c r="Z3157" i="1"/>
  <c r="A3153" i="1"/>
  <c r="B3152" i="1"/>
  <c r="F3149" i="1"/>
  <c r="I3149" i="1" s="1"/>
  <c r="J3130" i="1"/>
  <c r="AB3157" i="1" l="1"/>
  <c r="H3157" i="1" s="1"/>
  <c r="Z3158" i="1"/>
  <c r="A3154" i="1"/>
  <c r="B3153" i="1"/>
  <c r="F3150" i="1"/>
  <c r="I3150" i="1" s="1"/>
  <c r="J3131" i="1"/>
  <c r="AB3158" i="1" l="1"/>
  <c r="H3158" i="1" s="1"/>
  <c r="Z3159" i="1"/>
  <c r="A3155" i="1"/>
  <c r="B3154" i="1"/>
  <c r="F3151" i="1"/>
  <c r="I3151" i="1" s="1"/>
  <c r="J3132" i="1"/>
  <c r="AB3159" i="1" l="1"/>
  <c r="H3159" i="1" s="1"/>
  <c r="Z3160" i="1"/>
  <c r="A3156" i="1"/>
  <c r="B3155" i="1"/>
  <c r="F3152" i="1"/>
  <c r="I3152" i="1" s="1"/>
  <c r="J3133" i="1"/>
  <c r="AB3160" i="1" l="1"/>
  <c r="H3160" i="1" s="1"/>
  <c r="Z3161" i="1"/>
  <c r="A3157" i="1"/>
  <c r="B3156" i="1"/>
  <c r="F3153" i="1"/>
  <c r="I3153" i="1" s="1"/>
  <c r="J3134" i="1"/>
  <c r="AB3161" i="1" l="1"/>
  <c r="H3161" i="1" s="1"/>
  <c r="Z3162" i="1"/>
  <c r="A3158" i="1"/>
  <c r="B3157" i="1"/>
  <c r="F3154" i="1"/>
  <c r="I3154" i="1" s="1"/>
  <c r="J3135" i="1"/>
  <c r="AB3162" i="1" l="1"/>
  <c r="H3162" i="1" s="1"/>
  <c r="Z3163" i="1"/>
  <c r="A3159" i="1"/>
  <c r="B3158" i="1"/>
  <c r="F3155" i="1"/>
  <c r="I3155" i="1" s="1"/>
  <c r="J3136" i="1"/>
  <c r="AB3163" i="1" l="1"/>
  <c r="H3163" i="1" s="1"/>
  <c r="Z3164" i="1"/>
  <c r="A3160" i="1"/>
  <c r="B3159" i="1"/>
  <c r="F3156" i="1"/>
  <c r="I3156" i="1" s="1"/>
  <c r="J3137" i="1"/>
  <c r="AB3164" i="1" l="1"/>
  <c r="H3164" i="1" s="1"/>
  <c r="Z3165" i="1"/>
  <c r="A3161" i="1"/>
  <c r="B3160" i="1"/>
  <c r="F3157" i="1"/>
  <c r="I3157" i="1" s="1"/>
  <c r="J3138" i="1"/>
  <c r="AB3165" i="1" l="1"/>
  <c r="H3165" i="1" s="1"/>
  <c r="Z3166" i="1"/>
  <c r="A3162" i="1"/>
  <c r="B3161" i="1"/>
  <c r="F3158" i="1"/>
  <c r="I3158" i="1" s="1"/>
  <c r="J3139" i="1"/>
  <c r="AB3166" i="1" l="1"/>
  <c r="H3166" i="1" s="1"/>
  <c r="Z3167" i="1"/>
  <c r="A3163" i="1"/>
  <c r="B3162" i="1"/>
  <c r="F3159" i="1"/>
  <c r="I3159" i="1" s="1"/>
  <c r="J3140" i="1"/>
  <c r="AB3167" i="1" l="1"/>
  <c r="H3167" i="1" s="1"/>
  <c r="Z3168" i="1"/>
  <c r="A3164" i="1"/>
  <c r="B3163" i="1"/>
  <c r="F3160" i="1"/>
  <c r="I3160" i="1" s="1"/>
  <c r="J3141" i="1"/>
  <c r="AB3168" i="1" l="1"/>
  <c r="H3168" i="1" s="1"/>
  <c r="Z3169" i="1"/>
  <c r="A3165" i="1"/>
  <c r="B3164" i="1"/>
  <c r="F3161" i="1"/>
  <c r="I3161" i="1" s="1"/>
  <c r="J3142" i="1"/>
  <c r="AB3169" i="1" l="1"/>
  <c r="H3169" i="1" s="1"/>
  <c r="Z3170" i="1"/>
  <c r="A3166" i="1"/>
  <c r="B3165" i="1"/>
  <c r="F3162" i="1"/>
  <c r="I3162" i="1" s="1"/>
  <c r="J3143" i="1"/>
  <c r="AB3170" i="1" l="1"/>
  <c r="H3170" i="1" s="1"/>
  <c r="Z3171" i="1"/>
  <c r="A3167" i="1"/>
  <c r="B3166" i="1"/>
  <c r="F3163" i="1"/>
  <c r="I3163" i="1" s="1"/>
  <c r="J3144" i="1"/>
  <c r="AB3171" i="1" l="1"/>
  <c r="H3171" i="1" s="1"/>
  <c r="Z3172" i="1"/>
  <c r="A3168" i="1"/>
  <c r="B3167" i="1"/>
  <c r="F3164" i="1"/>
  <c r="I3164" i="1" s="1"/>
  <c r="J3145" i="1"/>
  <c r="AB3172" i="1" l="1"/>
  <c r="H3172" i="1" s="1"/>
  <c r="Z3173" i="1"/>
  <c r="A3169" i="1"/>
  <c r="B3168" i="1"/>
  <c r="F3165" i="1"/>
  <c r="I3165" i="1" s="1"/>
  <c r="J3146" i="1"/>
  <c r="AB3173" i="1" l="1"/>
  <c r="H3173" i="1" s="1"/>
  <c r="Z3174" i="1"/>
  <c r="A3170" i="1"/>
  <c r="B3169" i="1"/>
  <c r="F3166" i="1"/>
  <c r="I3166" i="1" s="1"/>
  <c r="J3147" i="1"/>
  <c r="AB3174" i="1" l="1"/>
  <c r="H3174" i="1" s="1"/>
  <c r="Z3175" i="1"/>
  <c r="A3171" i="1"/>
  <c r="B3170" i="1"/>
  <c r="F3167" i="1"/>
  <c r="I3167" i="1" s="1"/>
  <c r="J3148" i="1"/>
  <c r="AB3175" i="1" l="1"/>
  <c r="H3175" i="1" s="1"/>
  <c r="Z3176" i="1"/>
  <c r="A3172" i="1"/>
  <c r="B3171" i="1"/>
  <c r="F3168" i="1"/>
  <c r="I3168" i="1" s="1"/>
  <c r="J3149" i="1"/>
  <c r="AB3176" i="1" l="1"/>
  <c r="H3176" i="1" s="1"/>
  <c r="Z3177" i="1"/>
  <c r="A3173" i="1"/>
  <c r="B3172" i="1"/>
  <c r="F3169" i="1"/>
  <c r="I3169" i="1" s="1"/>
  <c r="J3150" i="1"/>
  <c r="AB3177" i="1" l="1"/>
  <c r="H3177" i="1" s="1"/>
  <c r="Z3178" i="1"/>
  <c r="A3174" i="1"/>
  <c r="B3173" i="1"/>
  <c r="F3170" i="1"/>
  <c r="I3170" i="1" s="1"/>
  <c r="J3151" i="1"/>
  <c r="AB3178" i="1" l="1"/>
  <c r="H3178" i="1" s="1"/>
  <c r="Z3179" i="1"/>
  <c r="A3175" i="1"/>
  <c r="B3174" i="1"/>
  <c r="F3171" i="1"/>
  <c r="I3171" i="1" s="1"/>
  <c r="J3152" i="1"/>
  <c r="AB3179" i="1" l="1"/>
  <c r="H3179" i="1" s="1"/>
  <c r="Z3180" i="1"/>
  <c r="A3176" i="1"/>
  <c r="B3175" i="1"/>
  <c r="F3172" i="1"/>
  <c r="I3172" i="1" s="1"/>
  <c r="J3153" i="1"/>
  <c r="AB3180" i="1" l="1"/>
  <c r="H3180" i="1" s="1"/>
  <c r="Z3181" i="1"/>
  <c r="A3177" i="1"/>
  <c r="B3176" i="1"/>
  <c r="F3173" i="1"/>
  <c r="I3173" i="1" s="1"/>
  <c r="J3154" i="1"/>
  <c r="AB3181" i="1" l="1"/>
  <c r="H3181" i="1" s="1"/>
  <c r="Z3182" i="1"/>
  <c r="A3178" i="1"/>
  <c r="B3177" i="1"/>
  <c r="F3174" i="1"/>
  <c r="I3174" i="1" s="1"/>
  <c r="J3155" i="1"/>
  <c r="AB3182" i="1" l="1"/>
  <c r="H3182" i="1" s="1"/>
  <c r="Z3183" i="1"/>
  <c r="A3179" i="1"/>
  <c r="B3178" i="1"/>
  <c r="F3175" i="1"/>
  <c r="I3175" i="1" s="1"/>
  <c r="J3156" i="1"/>
  <c r="AB3183" i="1" l="1"/>
  <c r="H3183" i="1" s="1"/>
  <c r="Z3184" i="1"/>
  <c r="A3180" i="1"/>
  <c r="B3179" i="1"/>
  <c r="F3176" i="1"/>
  <c r="I3176" i="1" s="1"/>
  <c r="J3157" i="1"/>
  <c r="AB3184" i="1" l="1"/>
  <c r="H3184" i="1" s="1"/>
  <c r="Z3185" i="1"/>
  <c r="A3181" i="1"/>
  <c r="B3180" i="1"/>
  <c r="F3177" i="1"/>
  <c r="I3177" i="1" s="1"/>
  <c r="J3158" i="1"/>
  <c r="AB3185" i="1" l="1"/>
  <c r="H3185" i="1" s="1"/>
  <c r="Z3186" i="1"/>
  <c r="A3182" i="1"/>
  <c r="B3181" i="1"/>
  <c r="F3178" i="1"/>
  <c r="I3178" i="1" s="1"/>
  <c r="J3159" i="1"/>
  <c r="AB3186" i="1" l="1"/>
  <c r="H3186" i="1" s="1"/>
  <c r="Z3187" i="1"/>
  <c r="A3183" i="1"/>
  <c r="B3182" i="1"/>
  <c r="F3179" i="1"/>
  <c r="I3179" i="1" s="1"/>
  <c r="J3160" i="1"/>
  <c r="AB3187" i="1" l="1"/>
  <c r="H3187" i="1" s="1"/>
  <c r="Z3188" i="1"/>
  <c r="A3184" i="1"/>
  <c r="B3183" i="1"/>
  <c r="F3180" i="1"/>
  <c r="I3180" i="1" s="1"/>
  <c r="J3161" i="1"/>
  <c r="AB3188" i="1" l="1"/>
  <c r="H3188" i="1" s="1"/>
  <c r="Z3189" i="1"/>
  <c r="A3185" i="1"/>
  <c r="B3184" i="1"/>
  <c r="F3181" i="1"/>
  <c r="I3181" i="1" s="1"/>
  <c r="J3162" i="1"/>
  <c r="AB3189" i="1" l="1"/>
  <c r="H3189" i="1" s="1"/>
  <c r="Z3190" i="1"/>
  <c r="A3186" i="1"/>
  <c r="B3185" i="1"/>
  <c r="F3182" i="1"/>
  <c r="I3182" i="1" s="1"/>
  <c r="J3163" i="1"/>
  <c r="AB3190" i="1" l="1"/>
  <c r="H3190" i="1" s="1"/>
  <c r="Z3191" i="1"/>
  <c r="A3187" i="1"/>
  <c r="B3186" i="1"/>
  <c r="F3183" i="1"/>
  <c r="I3183" i="1" s="1"/>
  <c r="J3164" i="1"/>
  <c r="AB3191" i="1" l="1"/>
  <c r="H3191" i="1" s="1"/>
  <c r="Z3192" i="1"/>
  <c r="A3188" i="1"/>
  <c r="B3187" i="1"/>
  <c r="F3184" i="1"/>
  <c r="I3184" i="1" s="1"/>
  <c r="J3165" i="1"/>
  <c r="AB3192" i="1" l="1"/>
  <c r="H3192" i="1" s="1"/>
  <c r="Z3193" i="1"/>
  <c r="A3189" i="1"/>
  <c r="B3188" i="1"/>
  <c r="F3185" i="1"/>
  <c r="I3185" i="1" s="1"/>
  <c r="J3166" i="1"/>
  <c r="AB3193" i="1" l="1"/>
  <c r="H3193" i="1" s="1"/>
  <c r="Z3194" i="1"/>
  <c r="A3190" i="1"/>
  <c r="B3189" i="1"/>
  <c r="F3186" i="1"/>
  <c r="I3186" i="1" s="1"/>
  <c r="J3167" i="1"/>
  <c r="AB3194" i="1" l="1"/>
  <c r="H3194" i="1" s="1"/>
  <c r="Z3195" i="1"/>
  <c r="A3191" i="1"/>
  <c r="B3190" i="1"/>
  <c r="F3187" i="1"/>
  <c r="I3187" i="1" s="1"/>
  <c r="J3168" i="1"/>
  <c r="AB3195" i="1" l="1"/>
  <c r="H3195" i="1" s="1"/>
  <c r="Z3196" i="1"/>
  <c r="A3192" i="1"/>
  <c r="B3191" i="1"/>
  <c r="F3188" i="1"/>
  <c r="I3188" i="1" s="1"/>
  <c r="J3169" i="1"/>
  <c r="AB3196" i="1" l="1"/>
  <c r="H3196" i="1" s="1"/>
  <c r="Z3197" i="1"/>
  <c r="A3193" i="1"/>
  <c r="B3192" i="1"/>
  <c r="F3189" i="1"/>
  <c r="I3189" i="1" s="1"/>
  <c r="J3170" i="1"/>
  <c r="AB3197" i="1" l="1"/>
  <c r="H3197" i="1" s="1"/>
  <c r="Z3198" i="1"/>
  <c r="A3194" i="1"/>
  <c r="B3193" i="1"/>
  <c r="F3190" i="1"/>
  <c r="I3190" i="1" s="1"/>
  <c r="J3171" i="1"/>
  <c r="AB3198" i="1" l="1"/>
  <c r="H3198" i="1" s="1"/>
  <c r="Z3199" i="1"/>
  <c r="A3195" i="1"/>
  <c r="B3194" i="1"/>
  <c r="F3191" i="1"/>
  <c r="I3191" i="1" s="1"/>
  <c r="J3172" i="1"/>
  <c r="AB3199" i="1" l="1"/>
  <c r="H3199" i="1" s="1"/>
  <c r="Z3200" i="1"/>
  <c r="A3196" i="1"/>
  <c r="B3195" i="1"/>
  <c r="F3192" i="1"/>
  <c r="I3192" i="1" s="1"/>
  <c r="J3173" i="1"/>
  <c r="AB3200" i="1" l="1"/>
  <c r="H3200" i="1" s="1"/>
  <c r="Z3201" i="1"/>
  <c r="A3197" i="1"/>
  <c r="B3196" i="1"/>
  <c r="F3193" i="1"/>
  <c r="I3193" i="1" s="1"/>
  <c r="J3174" i="1"/>
  <c r="AB3201" i="1" l="1"/>
  <c r="H3201" i="1" s="1"/>
  <c r="Z3202" i="1"/>
  <c r="A3198" i="1"/>
  <c r="B3197" i="1"/>
  <c r="F3194" i="1"/>
  <c r="I3194" i="1" s="1"/>
  <c r="J3175" i="1"/>
  <c r="AB3202" i="1" l="1"/>
  <c r="H3202" i="1" s="1"/>
  <c r="Z3203" i="1"/>
  <c r="A3199" i="1"/>
  <c r="B3198" i="1"/>
  <c r="F3195" i="1"/>
  <c r="I3195" i="1" s="1"/>
  <c r="J3176" i="1"/>
  <c r="AB3203" i="1" l="1"/>
  <c r="H3203" i="1" s="1"/>
  <c r="Z3204" i="1"/>
  <c r="A3200" i="1"/>
  <c r="B3199" i="1"/>
  <c r="F3196" i="1"/>
  <c r="I3196" i="1" s="1"/>
  <c r="J3177" i="1"/>
  <c r="AB3204" i="1" l="1"/>
  <c r="H3204" i="1" s="1"/>
  <c r="Z3205" i="1"/>
  <c r="A3201" i="1"/>
  <c r="B3200" i="1"/>
  <c r="F3197" i="1"/>
  <c r="I3197" i="1" s="1"/>
  <c r="J3178" i="1"/>
  <c r="AB3205" i="1" l="1"/>
  <c r="H3205" i="1" s="1"/>
  <c r="Z3206" i="1"/>
  <c r="A3202" i="1"/>
  <c r="B3201" i="1"/>
  <c r="F3198" i="1"/>
  <c r="I3198" i="1" s="1"/>
  <c r="J3179" i="1"/>
  <c r="AB3206" i="1" l="1"/>
  <c r="H3206" i="1" s="1"/>
  <c r="Z3207" i="1"/>
  <c r="A3203" i="1"/>
  <c r="B3202" i="1"/>
  <c r="F3199" i="1"/>
  <c r="I3199" i="1" s="1"/>
  <c r="J3180" i="1"/>
  <c r="AB3207" i="1" l="1"/>
  <c r="H3207" i="1" s="1"/>
  <c r="Z3208" i="1"/>
  <c r="A3204" i="1"/>
  <c r="B3203" i="1"/>
  <c r="F3200" i="1"/>
  <c r="I3200" i="1" s="1"/>
  <c r="J3181" i="1"/>
  <c r="AB3208" i="1" l="1"/>
  <c r="H3208" i="1" s="1"/>
  <c r="Z3209" i="1"/>
  <c r="A3205" i="1"/>
  <c r="B3204" i="1"/>
  <c r="F3201" i="1"/>
  <c r="I3201" i="1" s="1"/>
  <c r="J3182" i="1"/>
  <c r="AB3209" i="1" l="1"/>
  <c r="H3209" i="1" s="1"/>
  <c r="Z3210" i="1"/>
  <c r="A3206" i="1"/>
  <c r="B3205" i="1"/>
  <c r="F3202" i="1"/>
  <c r="I3202" i="1" s="1"/>
  <c r="J3183" i="1"/>
  <c r="AB3210" i="1" l="1"/>
  <c r="H3210" i="1" s="1"/>
  <c r="Z3211" i="1"/>
  <c r="A3207" i="1"/>
  <c r="B3206" i="1"/>
  <c r="F3203" i="1"/>
  <c r="I3203" i="1" s="1"/>
  <c r="J3184" i="1"/>
  <c r="AB3211" i="1" l="1"/>
  <c r="H3211" i="1" s="1"/>
  <c r="Z3212" i="1"/>
  <c r="A3208" i="1"/>
  <c r="B3207" i="1"/>
  <c r="F3204" i="1"/>
  <c r="I3204" i="1" s="1"/>
  <c r="J3185" i="1"/>
  <c r="AB3212" i="1" l="1"/>
  <c r="H3212" i="1" s="1"/>
  <c r="Z3213" i="1"/>
  <c r="A3209" i="1"/>
  <c r="B3208" i="1"/>
  <c r="F3205" i="1"/>
  <c r="I3205" i="1" s="1"/>
  <c r="J3186" i="1"/>
  <c r="AB3213" i="1" l="1"/>
  <c r="H3213" i="1" s="1"/>
  <c r="Z3214" i="1"/>
  <c r="A3210" i="1"/>
  <c r="B3209" i="1"/>
  <c r="F3206" i="1"/>
  <c r="I3206" i="1" s="1"/>
  <c r="J3187" i="1"/>
  <c r="AB3214" i="1" l="1"/>
  <c r="H3214" i="1" s="1"/>
  <c r="Z3215" i="1"/>
  <c r="A3211" i="1"/>
  <c r="B3210" i="1"/>
  <c r="F3207" i="1"/>
  <c r="I3207" i="1" s="1"/>
  <c r="J3188" i="1"/>
  <c r="AB3215" i="1" l="1"/>
  <c r="H3215" i="1" s="1"/>
  <c r="Z3216" i="1"/>
  <c r="A3212" i="1"/>
  <c r="B3211" i="1"/>
  <c r="F3208" i="1"/>
  <c r="I3208" i="1" s="1"/>
  <c r="J3189" i="1"/>
  <c r="AB3216" i="1" l="1"/>
  <c r="H3216" i="1" s="1"/>
  <c r="Z3217" i="1"/>
  <c r="A3213" i="1"/>
  <c r="B3212" i="1"/>
  <c r="F3209" i="1"/>
  <c r="I3209" i="1" s="1"/>
  <c r="J3190" i="1"/>
  <c r="AB3217" i="1" l="1"/>
  <c r="H3217" i="1" s="1"/>
  <c r="Z3218" i="1"/>
  <c r="A3214" i="1"/>
  <c r="B3213" i="1"/>
  <c r="F3210" i="1"/>
  <c r="I3210" i="1" s="1"/>
  <c r="J3191" i="1"/>
  <c r="AB3218" i="1" l="1"/>
  <c r="H3218" i="1" s="1"/>
  <c r="Z3219" i="1"/>
  <c r="A3215" i="1"/>
  <c r="B3214" i="1"/>
  <c r="F3211" i="1"/>
  <c r="I3211" i="1" s="1"/>
  <c r="J3192" i="1"/>
  <c r="AB3219" i="1" l="1"/>
  <c r="H3219" i="1" s="1"/>
  <c r="Z3220" i="1"/>
  <c r="A3216" i="1"/>
  <c r="B3215" i="1"/>
  <c r="F3212" i="1"/>
  <c r="I3212" i="1" s="1"/>
  <c r="J3193" i="1"/>
  <c r="AB3220" i="1" l="1"/>
  <c r="H3220" i="1" s="1"/>
  <c r="Z3221" i="1"/>
  <c r="A3217" i="1"/>
  <c r="B3216" i="1"/>
  <c r="F3213" i="1"/>
  <c r="I3213" i="1" s="1"/>
  <c r="J3194" i="1"/>
  <c r="AB3221" i="1" l="1"/>
  <c r="H3221" i="1" s="1"/>
  <c r="Z3222" i="1"/>
  <c r="A3218" i="1"/>
  <c r="B3217" i="1"/>
  <c r="F3214" i="1"/>
  <c r="I3214" i="1" s="1"/>
  <c r="J3195" i="1"/>
  <c r="AB3222" i="1" l="1"/>
  <c r="H3222" i="1" s="1"/>
  <c r="Z3223" i="1"/>
  <c r="A3219" i="1"/>
  <c r="B3218" i="1"/>
  <c r="F3215" i="1"/>
  <c r="I3215" i="1" s="1"/>
  <c r="J3196" i="1"/>
  <c r="AB3223" i="1" l="1"/>
  <c r="H3223" i="1" s="1"/>
  <c r="Z3224" i="1"/>
  <c r="A3220" i="1"/>
  <c r="B3219" i="1"/>
  <c r="F3216" i="1"/>
  <c r="I3216" i="1" s="1"/>
  <c r="J3197" i="1"/>
  <c r="AB3224" i="1" l="1"/>
  <c r="H3224" i="1" s="1"/>
  <c r="Z3225" i="1"/>
  <c r="A3221" i="1"/>
  <c r="B3220" i="1"/>
  <c r="F3217" i="1"/>
  <c r="I3217" i="1" s="1"/>
  <c r="J3198" i="1"/>
  <c r="AB3225" i="1" l="1"/>
  <c r="H3225" i="1" s="1"/>
  <c r="Z3226" i="1"/>
  <c r="A3222" i="1"/>
  <c r="B3221" i="1"/>
  <c r="F3218" i="1"/>
  <c r="I3218" i="1" s="1"/>
  <c r="J3199" i="1"/>
  <c r="AB3226" i="1" l="1"/>
  <c r="H3226" i="1" s="1"/>
  <c r="Z3227" i="1"/>
  <c r="A3223" i="1"/>
  <c r="B3222" i="1"/>
  <c r="F3219" i="1"/>
  <c r="I3219" i="1" s="1"/>
  <c r="J3200" i="1"/>
  <c r="AB3227" i="1" l="1"/>
  <c r="H3227" i="1" s="1"/>
  <c r="Z3228" i="1"/>
  <c r="A3224" i="1"/>
  <c r="B3223" i="1"/>
  <c r="F3220" i="1"/>
  <c r="I3220" i="1" s="1"/>
  <c r="J3201" i="1"/>
  <c r="AB3228" i="1" l="1"/>
  <c r="H3228" i="1" s="1"/>
  <c r="Z3229" i="1"/>
  <c r="A3225" i="1"/>
  <c r="B3224" i="1"/>
  <c r="F3221" i="1"/>
  <c r="I3221" i="1" s="1"/>
  <c r="J3202" i="1"/>
  <c r="AB3229" i="1" l="1"/>
  <c r="H3229" i="1" s="1"/>
  <c r="Z3230" i="1"/>
  <c r="A3226" i="1"/>
  <c r="B3225" i="1"/>
  <c r="F3222" i="1"/>
  <c r="I3222" i="1" s="1"/>
  <c r="J3203" i="1"/>
  <c r="AB3230" i="1" l="1"/>
  <c r="H3230" i="1" s="1"/>
  <c r="Z3231" i="1"/>
  <c r="A3227" i="1"/>
  <c r="B3226" i="1"/>
  <c r="F3223" i="1"/>
  <c r="I3223" i="1" s="1"/>
  <c r="J3204" i="1"/>
  <c r="AB3231" i="1" l="1"/>
  <c r="H3231" i="1" s="1"/>
  <c r="Z3232" i="1"/>
  <c r="A3228" i="1"/>
  <c r="B3227" i="1"/>
  <c r="F3224" i="1"/>
  <c r="I3224" i="1" s="1"/>
  <c r="J3205" i="1"/>
  <c r="AB3232" i="1" l="1"/>
  <c r="H3232" i="1" s="1"/>
  <c r="Z3233" i="1"/>
  <c r="A3229" i="1"/>
  <c r="B3228" i="1"/>
  <c r="F3225" i="1"/>
  <c r="I3225" i="1" s="1"/>
  <c r="J3206" i="1"/>
  <c r="AB3233" i="1" l="1"/>
  <c r="H3233" i="1" s="1"/>
  <c r="Z3234" i="1"/>
  <c r="A3230" i="1"/>
  <c r="B3229" i="1"/>
  <c r="F3226" i="1"/>
  <c r="I3226" i="1" s="1"/>
  <c r="J3207" i="1"/>
  <c r="AB3234" i="1" l="1"/>
  <c r="H3234" i="1" s="1"/>
  <c r="Z3235" i="1"/>
  <c r="A3231" i="1"/>
  <c r="B3230" i="1"/>
  <c r="F3227" i="1"/>
  <c r="I3227" i="1" s="1"/>
  <c r="J3208" i="1"/>
  <c r="AB3235" i="1" l="1"/>
  <c r="H3235" i="1" s="1"/>
  <c r="Z3236" i="1"/>
  <c r="A3232" i="1"/>
  <c r="B3231" i="1"/>
  <c r="F3228" i="1"/>
  <c r="I3228" i="1" s="1"/>
  <c r="J3209" i="1"/>
  <c r="AB3236" i="1" l="1"/>
  <c r="H3236" i="1" s="1"/>
  <c r="Z3237" i="1"/>
  <c r="A3233" i="1"/>
  <c r="B3232" i="1"/>
  <c r="F3229" i="1"/>
  <c r="I3229" i="1" s="1"/>
  <c r="J3210" i="1"/>
  <c r="AB3237" i="1" l="1"/>
  <c r="H3237" i="1" s="1"/>
  <c r="Z3238" i="1"/>
  <c r="A3234" i="1"/>
  <c r="B3233" i="1"/>
  <c r="F3230" i="1"/>
  <c r="I3230" i="1" s="1"/>
  <c r="J3211" i="1"/>
  <c r="AB3238" i="1" l="1"/>
  <c r="H3238" i="1" s="1"/>
  <c r="Z3239" i="1"/>
  <c r="A3235" i="1"/>
  <c r="B3234" i="1"/>
  <c r="F3231" i="1"/>
  <c r="I3231" i="1" s="1"/>
  <c r="J3212" i="1"/>
  <c r="AB3239" i="1" l="1"/>
  <c r="H3239" i="1" s="1"/>
  <c r="Z3240" i="1"/>
  <c r="A3236" i="1"/>
  <c r="B3235" i="1"/>
  <c r="F3232" i="1"/>
  <c r="I3232" i="1" s="1"/>
  <c r="J3213" i="1"/>
  <c r="AB3240" i="1" l="1"/>
  <c r="H3240" i="1" s="1"/>
  <c r="Z3241" i="1"/>
  <c r="A3237" i="1"/>
  <c r="B3236" i="1"/>
  <c r="F3233" i="1"/>
  <c r="I3233" i="1" s="1"/>
  <c r="J3214" i="1"/>
  <c r="AB3241" i="1" l="1"/>
  <c r="H3241" i="1" s="1"/>
  <c r="Z3242" i="1"/>
  <c r="A3238" i="1"/>
  <c r="B3237" i="1"/>
  <c r="F3234" i="1"/>
  <c r="I3234" i="1" s="1"/>
  <c r="J3215" i="1"/>
  <c r="AB3242" i="1" l="1"/>
  <c r="H3242" i="1" s="1"/>
  <c r="Z3243" i="1"/>
  <c r="A3239" i="1"/>
  <c r="B3238" i="1"/>
  <c r="F3235" i="1"/>
  <c r="I3235" i="1" s="1"/>
  <c r="J3216" i="1"/>
  <c r="AB3243" i="1" l="1"/>
  <c r="H3243" i="1" s="1"/>
  <c r="Z3244" i="1"/>
  <c r="A3240" i="1"/>
  <c r="B3239" i="1"/>
  <c r="F3236" i="1"/>
  <c r="I3236" i="1" s="1"/>
  <c r="J3217" i="1"/>
  <c r="AB3244" i="1" l="1"/>
  <c r="H3244" i="1" s="1"/>
  <c r="Z3245" i="1"/>
  <c r="A3241" i="1"/>
  <c r="B3240" i="1"/>
  <c r="F3237" i="1"/>
  <c r="I3237" i="1" s="1"/>
  <c r="J3218" i="1"/>
  <c r="AB3245" i="1" l="1"/>
  <c r="H3245" i="1" s="1"/>
  <c r="Z3246" i="1"/>
  <c r="A3242" i="1"/>
  <c r="B3241" i="1"/>
  <c r="F3238" i="1"/>
  <c r="I3238" i="1" s="1"/>
  <c r="J3219" i="1"/>
  <c r="AB3246" i="1" l="1"/>
  <c r="H3246" i="1" s="1"/>
  <c r="Z3247" i="1"/>
  <c r="A3243" i="1"/>
  <c r="B3242" i="1"/>
  <c r="F3239" i="1"/>
  <c r="I3239" i="1" s="1"/>
  <c r="J3220" i="1"/>
  <c r="AB3247" i="1" l="1"/>
  <c r="H3247" i="1" s="1"/>
  <c r="Z3248" i="1"/>
  <c r="A3244" i="1"/>
  <c r="B3243" i="1"/>
  <c r="F3240" i="1"/>
  <c r="I3240" i="1" s="1"/>
  <c r="J3221" i="1"/>
  <c r="AB3248" i="1" l="1"/>
  <c r="H3248" i="1" s="1"/>
  <c r="Z3249" i="1"/>
  <c r="A3245" i="1"/>
  <c r="B3244" i="1"/>
  <c r="F3241" i="1"/>
  <c r="I3241" i="1" s="1"/>
  <c r="J3222" i="1"/>
  <c r="AB3249" i="1" l="1"/>
  <c r="H3249" i="1" s="1"/>
  <c r="Z3250" i="1"/>
  <c r="A3246" i="1"/>
  <c r="B3245" i="1"/>
  <c r="F3242" i="1"/>
  <c r="I3242" i="1" s="1"/>
  <c r="J3223" i="1"/>
  <c r="AB3250" i="1" l="1"/>
  <c r="H3250" i="1" s="1"/>
  <c r="Z3251" i="1"/>
  <c r="A3247" i="1"/>
  <c r="B3246" i="1"/>
  <c r="F3243" i="1"/>
  <c r="I3243" i="1" s="1"/>
  <c r="J3224" i="1"/>
  <c r="AB3251" i="1" l="1"/>
  <c r="H3251" i="1" s="1"/>
  <c r="Z3252" i="1"/>
  <c r="A3248" i="1"/>
  <c r="B3247" i="1"/>
  <c r="F3244" i="1"/>
  <c r="I3244" i="1" s="1"/>
  <c r="J3225" i="1"/>
  <c r="AB3252" i="1" l="1"/>
  <c r="H3252" i="1" s="1"/>
  <c r="Z3253" i="1"/>
  <c r="A3249" i="1"/>
  <c r="B3248" i="1"/>
  <c r="F3245" i="1"/>
  <c r="I3245" i="1" s="1"/>
  <c r="J3226" i="1"/>
  <c r="AB3253" i="1" l="1"/>
  <c r="H3253" i="1" s="1"/>
  <c r="Z3254" i="1"/>
  <c r="A3250" i="1"/>
  <c r="B3249" i="1"/>
  <c r="F3246" i="1"/>
  <c r="I3246" i="1" s="1"/>
  <c r="J3227" i="1"/>
  <c r="AB3254" i="1" l="1"/>
  <c r="H3254" i="1" s="1"/>
  <c r="Z3255" i="1"/>
  <c r="A3251" i="1"/>
  <c r="B3250" i="1"/>
  <c r="F3247" i="1"/>
  <c r="I3247" i="1" s="1"/>
  <c r="J3228" i="1"/>
  <c r="AB3255" i="1" l="1"/>
  <c r="H3255" i="1" s="1"/>
  <c r="Z3256" i="1"/>
  <c r="A3252" i="1"/>
  <c r="B3251" i="1"/>
  <c r="F3248" i="1"/>
  <c r="I3248" i="1" s="1"/>
  <c r="J3229" i="1"/>
  <c r="AB3256" i="1" l="1"/>
  <c r="H3256" i="1" s="1"/>
  <c r="Z3257" i="1"/>
  <c r="A3253" i="1"/>
  <c r="B3252" i="1"/>
  <c r="F3249" i="1"/>
  <c r="I3249" i="1" s="1"/>
  <c r="J3230" i="1"/>
  <c r="AB3257" i="1" l="1"/>
  <c r="H3257" i="1" s="1"/>
  <c r="Z3258" i="1"/>
  <c r="A3254" i="1"/>
  <c r="B3253" i="1"/>
  <c r="F3250" i="1"/>
  <c r="I3250" i="1" s="1"/>
  <c r="J3231" i="1"/>
  <c r="AB3258" i="1" l="1"/>
  <c r="H3258" i="1" s="1"/>
  <c r="Z3259" i="1"/>
  <c r="A3255" i="1"/>
  <c r="B3254" i="1"/>
  <c r="F3251" i="1"/>
  <c r="I3251" i="1" s="1"/>
  <c r="J3232" i="1"/>
  <c r="AB3259" i="1" l="1"/>
  <c r="H3259" i="1" s="1"/>
  <c r="Z3260" i="1"/>
  <c r="A3256" i="1"/>
  <c r="B3255" i="1"/>
  <c r="F3252" i="1"/>
  <c r="I3252" i="1" s="1"/>
  <c r="J3233" i="1"/>
  <c r="AB3260" i="1" l="1"/>
  <c r="H3260" i="1" s="1"/>
  <c r="Z3261" i="1"/>
  <c r="A3257" i="1"/>
  <c r="B3256" i="1"/>
  <c r="F3253" i="1"/>
  <c r="I3253" i="1" s="1"/>
  <c r="J3234" i="1"/>
  <c r="AB3261" i="1" l="1"/>
  <c r="H3261" i="1" s="1"/>
  <c r="Z3262" i="1"/>
  <c r="A3258" i="1"/>
  <c r="B3257" i="1"/>
  <c r="F3254" i="1"/>
  <c r="I3254" i="1" s="1"/>
  <c r="J3235" i="1"/>
  <c r="AB3262" i="1" l="1"/>
  <c r="H3262" i="1" s="1"/>
  <c r="Z3263" i="1"/>
  <c r="A3259" i="1"/>
  <c r="B3258" i="1"/>
  <c r="F3255" i="1"/>
  <c r="I3255" i="1" s="1"/>
  <c r="J3236" i="1"/>
  <c r="AB3263" i="1" l="1"/>
  <c r="H3263" i="1" s="1"/>
  <c r="Z3264" i="1"/>
  <c r="A3260" i="1"/>
  <c r="B3259" i="1"/>
  <c r="F3256" i="1"/>
  <c r="I3256" i="1" s="1"/>
  <c r="J3237" i="1"/>
  <c r="AB3264" i="1" l="1"/>
  <c r="H3264" i="1" s="1"/>
  <c r="Z3265" i="1"/>
  <c r="A3261" i="1"/>
  <c r="B3260" i="1"/>
  <c r="F3257" i="1"/>
  <c r="I3257" i="1" s="1"/>
  <c r="J3238" i="1"/>
  <c r="AB3265" i="1" l="1"/>
  <c r="H3265" i="1" s="1"/>
  <c r="Z3266" i="1"/>
  <c r="A3262" i="1"/>
  <c r="B3261" i="1"/>
  <c r="F3258" i="1"/>
  <c r="I3258" i="1" s="1"/>
  <c r="J3239" i="1"/>
  <c r="AB3266" i="1" l="1"/>
  <c r="H3266" i="1" s="1"/>
  <c r="Z3267" i="1"/>
  <c r="A3263" i="1"/>
  <c r="B3262" i="1"/>
  <c r="F3259" i="1"/>
  <c r="I3259" i="1" s="1"/>
  <c r="J3240" i="1"/>
  <c r="AB3267" i="1" l="1"/>
  <c r="H3267" i="1" s="1"/>
  <c r="Z3268" i="1"/>
  <c r="A3264" i="1"/>
  <c r="B3263" i="1"/>
  <c r="F3260" i="1"/>
  <c r="I3260" i="1" s="1"/>
  <c r="J3241" i="1"/>
  <c r="AB3268" i="1" l="1"/>
  <c r="H3268" i="1" s="1"/>
  <c r="Z3269" i="1"/>
  <c r="A3265" i="1"/>
  <c r="B3264" i="1"/>
  <c r="F3261" i="1"/>
  <c r="I3261" i="1" s="1"/>
  <c r="J3242" i="1"/>
  <c r="AB3269" i="1" l="1"/>
  <c r="H3269" i="1" s="1"/>
  <c r="Z3270" i="1"/>
  <c r="A3266" i="1"/>
  <c r="B3265" i="1"/>
  <c r="F3262" i="1"/>
  <c r="I3262" i="1" s="1"/>
  <c r="J3243" i="1"/>
  <c r="AB3270" i="1" l="1"/>
  <c r="H3270" i="1" s="1"/>
  <c r="Z3271" i="1"/>
  <c r="A3267" i="1"/>
  <c r="B3266" i="1"/>
  <c r="F3263" i="1"/>
  <c r="I3263" i="1" s="1"/>
  <c r="J3244" i="1"/>
  <c r="AB3271" i="1" l="1"/>
  <c r="H3271" i="1" s="1"/>
  <c r="Z3272" i="1"/>
  <c r="A3268" i="1"/>
  <c r="B3267" i="1"/>
  <c r="F3264" i="1"/>
  <c r="I3264" i="1" s="1"/>
  <c r="J3245" i="1"/>
  <c r="AB3272" i="1" l="1"/>
  <c r="H3272" i="1" s="1"/>
  <c r="Z3273" i="1"/>
  <c r="A3269" i="1"/>
  <c r="B3268" i="1"/>
  <c r="F3265" i="1"/>
  <c r="I3265" i="1" s="1"/>
  <c r="J3246" i="1"/>
  <c r="AB3273" i="1" l="1"/>
  <c r="H3273" i="1" s="1"/>
  <c r="Z3274" i="1"/>
  <c r="A3270" i="1"/>
  <c r="B3269" i="1"/>
  <c r="F3266" i="1"/>
  <c r="I3266" i="1" s="1"/>
  <c r="J3247" i="1"/>
  <c r="AB3274" i="1" l="1"/>
  <c r="H3274" i="1" s="1"/>
  <c r="Z3275" i="1"/>
  <c r="A3271" i="1"/>
  <c r="B3270" i="1"/>
  <c r="F3267" i="1"/>
  <c r="I3267" i="1" s="1"/>
  <c r="J3248" i="1"/>
  <c r="AB3275" i="1" l="1"/>
  <c r="H3275" i="1" s="1"/>
  <c r="Z3276" i="1"/>
  <c r="A3272" i="1"/>
  <c r="B3271" i="1"/>
  <c r="F3268" i="1"/>
  <c r="I3268" i="1" s="1"/>
  <c r="J3249" i="1"/>
  <c r="AB3276" i="1" l="1"/>
  <c r="H3276" i="1" s="1"/>
  <c r="Z3277" i="1"/>
  <c r="A3273" i="1"/>
  <c r="B3272" i="1"/>
  <c r="F3269" i="1"/>
  <c r="I3269" i="1" s="1"/>
  <c r="J3250" i="1"/>
  <c r="AB3277" i="1" l="1"/>
  <c r="H3277" i="1" s="1"/>
  <c r="Z3278" i="1"/>
  <c r="A3274" i="1"/>
  <c r="B3273" i="1"/>
  <c r="F3270" i="1"/>
  <c r="I3270" i="1" s="1"/>
  <c r="J3251" i="1"/>
  <c r="AB3278" i="1" l="1"/>
  <c r="H3278" i="1" s="1"/>
  <c r="Z3279" i="1"/>
  <c r="A3275" i="1"/>
  <c r="B3274" i="1"/>
  <c r="F3271" i="1"/>
  <c r="I3271" i="1" s="1"/>
  <c r="J3252" i="1"/>
  <c r="AB3279" i="1" l="1"/>
  <c r="H3279" i="1" s="1"/>
  <c r="Z3280" i="1"/>
  <c r="A3276" i="1"/>
  <c r="B3275" i="1"/>
  <c r="F3272" i="1"/>
  <c r="I3272" i="1" s="1"/>
  <c r="J3253" i="1"/>
  <c r="AB3280" i="1" l="1"/>
  <c r="H3280" i="1" s="1"/>
  <c r="Z3281" i="1"/>
  <c r="A3277" i="1"/>
  <c r="B3276" i="1"/>
  <c r="F3273" i="1"/>
  <c r="I3273" i="1" s="1"/>
  <c r="J3254" i="1"/>
  <c r="AB3281" i="1" l="1"/>
  <c r="H3281" i="1" s="1"/>
  <c r="Z3282" i="1"/>
  <c r="A3278" i="1"/>
  <c r="B3277" i="1"/>
  <c r="F3274" i="1"/>
  <c r="I3274" i="1" s="1"/>
  <c r="J3255" i="1"/>
  <c r="AB3282" i="1" l="1"/>
  <c r="H3282" i="1" s="1"/>
  <c r="Z3283" i="1"/>
  <c r="A3279" i="1"/>
  <c r="B3278" i="1"/>
  <c r="F3275" i="1"/>
  <c r="I3275" i="1" s="1"/>
  <c r="J3256" i="1"/>
  <c r="AB3283" i="1" l="1"/>
  <c r="H3283" i="1" s="1"/>
  <c r="Z3284" i="1"/>
  <c r="A3280" i="1"/>
  <c r="B3279" i="1"/>
  <c r="F3276" i="1"/>
  <c r="I3276" i="1" s="1"/>
  <c r="J3257" i="1"/>
  <c r="AB3284" i="1" l="1"/>
  <c r="H3284" i="1" s="1"/>
  <c r="Z3285" i="1"/>
  <c r="A3281" i="1"/>
  <c r="B3280" i="1"/>
  <c r="F3277" i="1"/>
  <c r="I3277" i="1" s="1"/>
  <c r="J3258" i="1"/>
  <c r="AB3285" i="1" l="1"/>
  <c r="H3285" i="1" s="1"/>
  <c r="Z3286" i="1"/>
  <c r="A3282" i="1"/>
  <c r="B3281" i="1"/>
  <c r="F3278" i="1"/>
  <c r="I3278" i="1" s="1"/>
  <c r="J3259" i="1"/>
  <c r="AB3286" i="1" l="1"/>
  <c r="H3286" i="1" s="1"/>
  <c r="Z3287" i="1"/>
  <c r="A3283" i="1"/>
  <c r="B3282" i="1"/>
  <c r="F3279" i="1"/>
  <c r="I3279" i="1" s="1"/>
  <c r="J3260" i="1"/>
  <c r="AB3287" i="1" l="1"/>
  <c r="H3287" i="1" s="1"/>
  <c r="Z3288" i="1"/>
  <c r="A3284" i="1"/>
  <c r="B3283" i="1"/>
  <c r="F3280" i="1"/>
  <c r="I3280" i="1" s="1"/>
  <c r="J3261" i="1"/>
  <c r="AB3288" i="1" l="1"/>
  <c r="H3288" i="1" s="1"/>
  <c r="Z3289" i="1"/>
  <c r="A3285" i="1"/>
  <c r="B3284" i="1"/>
  <c r="F3281" i="1"/>
  <c r="I3281" i="1" s="1"/>
  <c r="J3262" i="1"/>
  <c r="AB3289" i="1" l="1"/>
  <c r="H3289" i="1" s="1"/>
  <c r="Z3290" i="1"/>
  <c r="A3286" i="1"/>
  <c r="B3285" i="1"/>
  <c r="F3282" i="1"/>
  <c r="I3282" i="1" s="1"/>
  <c r="J3263" i="1"/>
  <c r="AB3290" i="1" l="1"/>
  <c r="H3290" i="1" s="1"/>
  <c r="Z3291" i="1"/>
  <c r="A3287" i="1"/>
  <c r="B3286" i="1"/>
  <c r="F3283" i="1"/>
  <c r="I3283" i="1" s="1"/>
  <c r="J3264" i="1"/>
  <c r="AB3291" i="1" l="1"/>
  <c r="H3291" i="1" s="1"/>
  <c r="Z3292" i="1"/>
  <c r="A3288" i="1"/>
  <c r="B3287" i="1"/>
  <c r="F3284" i="1"/>
  <c r="I3284" i="1" s="1"/>
  <c r="J3265" i="1"/>
  <c r="AB3292" i="1" l="1"/>
  <c r="H3292" i="1" s="1"/>
  <c r="Z3293" i="1"/>
  <c r="A3289" i="1"/>
  <c r="B3288" i="1"/>
  <c r="F3285" i="1"/>
  <c r="I3285" i="1" s="1"/>
  <c r="J3266" i="1"/>
  <c r="AB3293" i="1" l="1"/>
  <c r="H3293" i="1" s="1"/>
  <c r="Z3294" i="1"/>
  <c r="A3290" i="1"/>
  <c r="B3289" i="1"/>
  <c r="F3286" i="1"/>
  <c r="I3286" i="1" s="1"/>
  <c r="J3267" i="1"/>
  <c r="AB3294" i="1" l="1"/>
  <c r="H3294" i="1" s="1"/>
  <c r="Z3295" i="1"/>
  <c r="A3291" i="1"/>
  <c r="B3290" i="1"/>
  <c r="F3287" i="1"/>
  <c r="I3287" i="1" s="1"/>
  <c r="J3268" i="1"/>
  <c r="AB3295" i="1" l="1"/>
  <c r="H3295" i="1" s="1"/>
  <c r="Z3296" i="1"/>
  <c r="A3292" i="1"/>
  <c r="B3291" i="1"/>
  <c r="F3288" i="1"/>
  <c r="I3288" i="1" s="1"/>
  <c r="J3269" i="1"/>
  <c r="AB3296" i="1" l="1"/>
  <c r="H3296" i="1" s="1"/>
  <c r="Z3297" i="1"/>
  <c r="A3293" i="1"/>
  <c r="B3292" i="1"/>
  <c r="F3289" i="1"/>
  <c r="I3289" i="1" s="1"/>
  <c r="J3270" i="1"/>
  <c r="AB3297" i="1" l="1"/>
  <c r="H3297" i="1" s="1"/>
  <c r="Z3298" i="1"/>
  <c r="A3294" i="1"/>
  <c r="B3293" i="1"/>
  <c r="F3290" i="1"/>
  <c r="I3290" i="1" s="1"/>
  <c r="J3271" i="1"/>
  <c r="AB3298" i="1" l="1"/>
  <c r="H3298" i="1" s="1"/>
  <c r="Z3299" i="1"/>
  <c r="A3295" i="1"/>
  <c r="B3294" i="1"/>
  <c r="F3291" i="1"/>
  <c r="I3291" i="1" s="1"/>
  <c r="J3272" i="1"/>
  <c r="AB3299" i="1" l="1"/>
  <c r="H3299" i="1" s="1"/>
  <c r="Z3300" i="1"/>
  <c r="A3296" i="1"/>
  <c r="B3295" i="1"/>
  <c r="F3292" i="1"/>
  <c r="I3292" i="1" s="1"/>
  <c r="J3273" i="1"/>
  <c r="AB3300" i="1" l="1"/>
  <c r="H3300" i="1" s="1"/>
  <c r="Z3301" i="1"/>
  <c r="A3297" i="1"/>
  <c r="B3296" i="1"/>
  <c r="F3293" i="1"/>
  <c r="I3293" i="1" s="1"/>
  <c r="J3274" i="1"/>
  <c r="AB3301" i="1" l="1"/>
  <c r="H3301" i="1" s="1"/>
  <c r="Z3302" i="1"/>
  <c r="A3298" i="1"/>
  <c r="B3297" i="1"/>
  <c r="F3294" i="1"/>
  <c r="I3294" i="1" s="1"/>
  <c r="J3275" i="1"/>
  <c r="AB3302" i="1" l="1"/>
  <c r="H3302" i="1" s="1"/>
  <c r="Z3303" i="1"/>
  <c r="A3299" i="1"/>
  <c r="B3298" i="1"/>
  <c r="F3295" i="1"/>
  <c r="I3295" i="1" s="1"/>
  <c r="J3276" i="1"/>
  <c r="AB3303" i="1" l="1"/>
  <c r="H3303" i="1" s="1"/>
  <c r="Z3304" i="1"/>
  <c r="A3300" i="1"/>
  <c r="B3299" i="1"/>
  <c r="F3296" i="1"/>
  <c r="I3296" i="1" s="1"/>
  <c r="J3277" i="1"/>
  <c r="AB3304" i="1" l="1"/>
  <c r="H3304" i="1" s="1"/>
  <c r="Z3305" i="1"/>
  <c r="A3301" i="1"/>
  <c r="B3300" i="1"/>
  <c r="F3297" i="1"/>
  <c r="I3297" i="1" s="1"/>
  <c r="J3278" i="1"/>
  <c r="AB3305" i="1" l="1"/>
  <c r="H3305" i="1" s="1"/>
  <c r="Z3306" i="1"/>
  <c r="A3302" i="1"/>
  <c r="B3301" i="1"/>
  <c r="F3298" i="1"/>
  <c r="I3298" i="1" s="1"/>
  <c r="J3279" i="1"/>
  <c r="AB3306" i="1" l="1"/>
  <c r="H3306" i="1" s="1"/>
  <c r="Z3307" i="1"/>
  <c r="A3303" i="1"/>
  <c r="B3302" i="1"/>
  <c r="F3299" i="1"/>
  <c r="I3299" i="1" s="1"/>
  <c r="J3280" i="1"/>
  <c r="AB3307" i="1" l="1"/>
  <c r="H3307" i="1" s="1"/>
  <c r="Z3308" i="1"/>
  <c r="A3304" i="1"/>
  <c r="B3303" i="1"/>
  <c r="F3300" i="1"/>
  <c r="I3300" i="1" s="1"/>
  <c r="J3281" i="1"/>
  <c r="AB3308" i="1" l="1"/>
  <c r="H3308" i="1" s="1"/>
  <c r="Z3309" i="1"/>
  <c r="A3305" i="1"/>
  <c r="B3304" i="1"/>
  <c r="F3301" i="1"/>
  <c r="I3301" i="1" s="1"/>
  <c r="J3282" i="1"/>
  <c r="AB3309" i="1" l="1"/>
  <c r="H3309" i="1" s="1"/>
  <c r="Z3310" i="1"/>
  <c r="A3306" i="1"/>
  <c r="B3305" i="1"/>
  <c r="F3302" i="1"/>
  <c r="I3302" i="1" s="1"/>
  <c r="J3283" i="1"/>
  <c r="AB3310" i="1" l="1"/>
  <c r="H3310" i="1" s="1"/>
  <c r="Z3311" i="1"/>
  <c r="A3307" i="1"/>
  <c r="B3306" i="1"/>
  <c r="F3303" i="1"/>
  <c r="I3303" i="1" s="1"/>
  <c r="J3284" i="1"/>
  <c r="AB3311" i="1" l="1"/>
  <c r="H3311" i="1" s="1"/>
  <c r="Z3312" i="1"/>
  <c r="A3308" i="1"/>
  <c r="B3307" i="1"/>
  <c r="F3304" i="1"/>
  <c r="I3304" i="1" s="1"/>
  <c r="J3285" i="1"/>
  <c r="AB3312" i="1" l="1"/>
  <c r="H3312" i="1" s="1"/>
  <c r="Z3313" i="1"/>
  <c r="A3309" i="1"/>
  <c r="B3308" i="1"/>
  <c r="F3305" i="1"/>
  <c r="I3305" i="1" s="1"/>
  <c r="J3286" i="1"/>
  <c r="AB3313" i="1" l="1"/>
  <c r="H3313" i="1" s="1"/>
  <c r="Z3314" i="1"/>
  <c r="A3310" i="1"/>
  <c r="B3309" i="1"/>
  <c r="F3306" i="1"/>
  <c r="I3306" i="1" s="1"/>
  <c r="J3287" i="1"/>
  <c r="AB3314" i="1" l="1"/>
  <c r="H3314" i="1" s="1"/>
  <c r="Z3315" i="1"/>
  <c r="A3311" i="1"/>
  <c r="B3310" i="1"/>
  <c r="F3307" i="1"/>
  <c r="I3307" i="1" s="1"/>
  <c r="J3288" i="1"/>
  <c r="AB3315" i="1" l="1"/>
  <c r="H3315" i="1" s="1"/>
  <c r="Z3316" i="1"/>
  <c r="A3312" i="1"/>
  <c r="B3311" i="1"/>
  <c r="F3308" i="1"/>
  <c r="I3308" i="1" s="1"/>
  <c r="J3289" i="1"/>
  <c r="AB3316" i="1" l="1"/>
  <c r="H3316" i="1" s="1"/>
  <c r="Z3317" i="1"/>
  <c r="A3313" i="1"/>
  <c r="B3312" i="1"/>
  <c r="F3309" i="1"/>
  <c r="I3309" i="1" s="1"/>
  <c r="J3290" i="1"/>
  <c r="AB3317" i="1" l="1"/>
  <c r="H3317" i="1" s="1"/>
  <c r="Z3318" i="1"/>
  <c r="A3314" i="1"/>
  <c r="B3313" i="1"/>
  <c r="F3310" i="1"/>
  <c r="I3310" i="1" s="1"/>
  <c r="J3291" i="1"/>
  <c r="AB3318" i="1" l="1"/>
  <c r="H3318" i="1" s="1"/>
  <c r="Z3319" i="1"/>
  <c r="A3315" i="1"/>
  <c r="B3314" i="1"/>
  <c r="F3311" i="1"/>
  <c r="I3311" i="1" s="1"/>
  <c r="J3292" i="1"/>
  <c r="AB3319" i="1" l="1"/>
  <c r="H3319" i="1" s="1"/>
  <c r="Z3320" i="1"/>
  <c r="A3316" i="1"/>
  <c r="B3315" i="1"/>
  <c r="F3312" i="1"/>
  <c r="I3312" i="1" s="1"/>
  <c r="J3293" i="1"/>
  <c r="AB3320" i="1" l="1"/>
  <c r="H3320" i="1" s="1"/>
  <c r="Z3321" i="1"/>
  <c r="A3317" i="1"/>
  <c r="B3316" i="1"/>
  <c r="F3313" i="1"/>
  <c r="I3313" i="1" s="1"/>
  <c r="J3294" i="1"/>
  <c r="AB3321" i="1" l="1"/>
  <c r="H3321" i="1" s="1"/>
  <c r="Z3322" i="1"/>
  <c r="A3318" i="1"/>
  <c r="B3317" i="1"/>
  <c r="F3314" i="1"/>
  <c r="I3314" i="1" s="1"/>
  <c r="J3295" i="1"/>
  <c r="AB3322" i="1" l="1"/>
  <c r="H3322" i="1" s="1"/>
  <c r="Z3323" i="1"/>
  <c r="A3319" i="1"/>
  <c r="B3318" i="1"/>
  <c r="F3315" i="1"/>
  <c r="I3315" i="1" s="1"/>
  <c r="J3296" i="1"/>
  <c r="AB3323" i="1" l="1"/>
  <c r="H3323" i="1" s="1"/>
  <c r="Z3324" i="1"/>
  <c r="A3320" i="1"/>
  <c r="B3319" i="1"/>
  <c r="F3316" i="1"/>
  <c r="I3316" i="1" s="1"/>
  <c r="J3297" i="1"/>
  <c r="AB3324" i="1" l="1"/>
  <c r="H3324" i="1" s="1"/>
  <c r="Z3325" i="1"/>
  <c r="A3321" i="1"/>
  <c r="B3320" i="1"/>
  <c r="F3317" i="1"/>
  <c r="I3317" i="1" s="1"/>
  <c r="J3298" i="1"/>
  <c r="AB3325" i="1" l="1"/>
  <c r="H3325" i="1" s="1"/>
  <c r="Z3326" i="1"/>
  <c r="A3322" i="1"/>
  <c r="B3321" i="1"/>
  <c r="F3318" i="1"/>
  <c r="I3318" i="1" s="1"/>
  <c r="J3299" i="1"/>
  <c r="AB3326" i="1" l="1"/>
  <c r="H3326" i="1" s="1"/>
  <c r="Z3327" i="1"/>
  <c r="A3323" i="1"/>
  <c r="B3322" i="1"/>
  <c r="F3319" i="1"/>
  <c r="I3319" i="1" s="1"/>
  <c r="J3300" i="1"/>
  <c r="AB3327" i="1" l="1"/>
  <c r="H3327" i="1" s="1"/>
  <c r="Z3328" i="1"/>
  <c r="A3324" i="1"/>
  <c r="B3323" i="1"/>
  <c r="F3320" i="1"/>
  <c r="I3320" i="1" s="1"/>
  <c r="J3301" i="1"/>
  <c r="AB3328" i="1" l="1"/>
  <c r="H3328" i="1" s="1"/>
  <c r="Z3329" i="1"/>
  <c r="A3325" i="1"/>
  <c r="B3324" i="1"/>
  <c r="F3321" i="1"/>
  <c r="I3321" i="1" s="1"/>
  <c r="J3302" i="1"/>
  <c r="AB3329" i="1" l="1"/>
  <c r="H3329" i="1" s="1"/>
  <c r="Z3330" i="1"/>
  <c r="A3326" i="1"/>
  <c r="B3325" i="1"/>
  <c r="F3322" i="1"/>
  <c r="I3322" i="1" s="1"/>
  <c r="J3303" i="1"/>
  <c r="AB3330" i="1" l="1"/>
  <c r="H3330" i="1" s="1"/>
  <c r="Z3331" i="1"/>
  <c r="A3327" i="1"/>
  <c r="B3326" i="1"/>
  <c r="F3323" i="1"/>
  <c r="I3323" i="1" s="1"/>
  <c r="J3304" i="1"/>
  <c r="AB3331" i="1" l="1"/>
  <c r="H3331" i="1" s="1"/>
  <c r="Z3332" i="1"/>
  <c r="A3328" i="1"/>
  <c r="B3327" i="1"/>
  <c r="F3324" i="1"/>
  <c r="I3324" i="1" s="1"/>
  <c r="J3305" i="1"/>
  <c r="AB3332" i="1" l="1"/>
  <c r="H3332" i="1" s="1"/>
  <c r="Z3333" i="1"/>
  <c r="A3329" i="1"/>
  <c r="B3328" i="1"/>
  <c r="F3325" i="1"/>
  <c r="I3325" i="1" s="1"/>
  <c r="J3306" i="1"/>
  <c r="AB3333" i="1" l="1"/>
  <c r="H3333" i="1" s="1"/>
  <c r="Z3334" i="1"/>
  <c r="A3330" i="1"/>
  <c r="B3329" i="1"/>
  <c r="F3326" i="1"/>
  <c r="I3326" i="1" s="1"/>
  <c r="J3307" i="1"/>
  <c r="AB3334" i="1" l="1"/>
  <c r="H3334" i="1" s="1"/>
  <c r="Z3335" i="1"/>
  <c r="A3331" i="1"/>
  <c r="B3330" i="1"/>
  <c r="F3327" i="1"/>
  <c r="I3327" i="1" s="1"/>
  <c r="J3308" i="1"/>
  <c r="AB3335" i="1" l="1"/>
  <c r="H3335" i="1" s="1"/>
  <c r="Z3336" i="1"/>
  <c r="A3332" i="1"/>
  <c r="B3331" i="1"/>
  <c r="F3328" i="1"/>
  <c r="I3328" i="1" s="1"/>
  <c r="J3309" i="1"/>
  <c r="AB3336" i="1" l="1"/>
  <c r="H3336" i="1" s="1"/>
  <c r="Z3337" i="1"/>
  <c r="A3333" i="1"/>
  <c r="B3332" i="1"/>
  <c r="F3329" i="1"/>
  <c r="I3329" i="1" s="1"/>
  <c r="J3310" i="1"/>
  <c r="AB3337" i="1" l="1"/>
  <c r="H3337" i="1" s="1"/>
  <c r="Z3338" i="1"/>
  <c r="A3334" i="1"/>
  <c r="B3333" i="1"/>
  <c r="F3330" i="1"/>
  <c r="I3330" i="1" s="1"/>
  <c r="J3311" i="1"/>
  <c r="AB3338" i="1" l="1"/>
  <c r="H3338" i="1" s="1"/>
  <c r="Z3339" i="1"/>
  <c r="A3335" i="1"/>
  <c r="B3334" i="1"/>
  <c r="F3331" i="1"/>
  <c r="I3331" i="1" s="1"/>
  <c r="J3312" i="1"/>
  <c r="AB3339" i="1" l="1"/>
  <c r="H3339" i="1" s="1"/>
  <c r="Z3340" i="1"/>
  <c r="A3336" i="1"/>
  <c r="B3335" i="1"/>
  <c r="F3332" i="1"/>
  <c r="I3332" i="1" s="1"/>
  <c r="J3313" i="1"/>
  <c r="AB3340" i="1" l="1"/>
  <c r="H3340" i="1" s="1"/>
  <c r="Z3341" i="1"/>
  <c r="A3337" i="1"/>
  <c r="B3336" i="1"/>
  <c r="F3333" i="1"/>
  <c r="I3333" i="1" s="1"/>
  <c r="J3314" i="1"/>
  <c r="AB3341" i="1" l="1"/>
  <c r="H3341" i="1" s="1"/>
  <c r="Z3342" i="1"/>
  <c r="A3338" i="1"/>
  <c r="B3337" i="1"/>
  <c r="F3334" i="1"/>
  <c r="I3334" i="1" s="1"/>
  <c r="J3315" i="1"/>
  <c r="AB3342" i="1" l="1"/>
  <c r="H3342" i="1" s="1"/>
  <c r="Z3343" i="1"/>
  <c r="A3339" i="1"/>
  <c r="B3338" i="1"/>
  <c r="F3335" i="1"/>
  <c r="I3335" i="1" s="1"/>
  <c r="J3316" i="1"/>
  <c r="AB3343" i="1" l="1"/>
  <c r="H3343" i="1" s="1"/>
  <c r="Z3344" i="1"/>
  <c r="A3340" i="1"/>
  <c r="B3339" i="1"/>
  <c r="F3336" i="1"/>
  <c r="I3336" i="1" s="1"/>
  <c r="J3317" i="1"/>
  <c r="AB3344" i="1" l="1"/>
  <c r="H3344" i="1" s="1"/>
  <c r="Z3345" i="1"/>
  <c r="A3341" i="1"/>
  <c r="B3340" i="1"/>
  <c r="F3337" i="1"/>
  <c r="I3337" i="1" s="1"/>
  <c r="J3318" i="1"/>
  <c r="AB3345" i="1" l="1"/>
  <c r="H3345" i="1" s="1"/>
  <c r="Z3346" i="1"/>
  <c r="A3342" i="1"/>
  <c r="B3341" i="1"/>
  <c r="F3338" i="1"/>
  <c r="I3338" i="1" s="1"/>
  <c r="J3319" i="1"/>
  <c r="AB3346" i="1" l="1"/>
  <c r="H3346" i="1" s="1"/>
  <c r="Z3347" i="1"/>
  <c r="A3343" i="1"/>
  <c r="B3342" i="1"/>
  <c r="F3339" i="1"/>
  <c r="I3339" i="1" s="1"/>
  <c r="J3320" i="1"/>
  <c r="AB3347" i="1" l="1"/>
  <c r="H3347" i="1" s="1"/>
  <c r="Z3348" i="1"/>
  <c r="A3344" i="1"/>
  <c r="B3343" i="1"/>
  <c r="F3340" i="1"/>
  <c r="I3340" i="1" s="1"/>
  <c r="J3321" i="1"/>
  <c r="AB3348" i="1" l="1"/>
  <c r="H3348" i="1" s="1"/>
  <c r="Z3349" i="1"/>
  <c r="A3345" i="1"/>
  <c r="B3344" i="1"/>
  <c r="F3341" i="1"/>
  <c r="I3341" i="1" s="1"/>
  <c r="J3322" i="1"/>
  <c r="AB3349" i="1" l="1"/>
  <c r="H3349" i="1" s="1"/>
  <c r="Z3350" i="1"/>
  <c r="A3346" i="1"/>
  <c r="B3345" i="1"/>
  <c r="F3342" i="1"/>
  <c r="I3342" i="1" s="1"/>
  <c r="J3323" i="1"/>
  <c r="AB3350" i="1" l="1"/>
  <c r="H3350" i="1" s="1"/>
  <c r="Z3351" i="1"/>
  <c r="A3347" i="1"/>
  <c r="B3346" i="1"/>
  <c r="F3343" i="1"/>
  <c r="I3343" i="1" s="1"/>
  <c r="J3324" i="1"/>
  <c r="AB3351" i="1" l="1"/>
  <c r="H3351" i="1" s="1"/>
  <c r="Z3352" i="1"/>
  <c r="A3348" i="1"/>
  <c r="B3347" i="1"/>
  <c r="F3344" i="1"/>
  <c r="I3344" i="1" s="1"/>
  <c r="J3325" i="1"/>
  <c r="AB3352" i="1" l="1"/>
  <c r="H3352" i="1" s="1"/>
  <c r="Z3353" i="1"/>
  <c r="A3349" i="1"/>
  <c r="B3348" i="1"/>
  <c r="F3345" i="1"/>
  <c r="I3345" i="1" s="1"/>
  <c r="J3326" i="1"/>
  <c r="AB3353" i="1" l="1"/>
  <c r="H3353" i="1" s="1"/>
  <c r="Z3354" i="1"/>
  <c r="A3350" i="1"/>
  <c r="B3349" i="1"/>
  <c r="F3346" i="1"/>
  <c r="I3346" i="1" s="1"/>
  <c r="J3327" i="1"/>
  <c r="AB3354" i="1" l="1"/>
  <c r="H3354" i="1" s="1"/>
  <c r="Z3355" i="1"/>
  <c r="A3351" i="1"/>
  <c r="B3350" i="1"/>
  <c r="F3347" i="1"/>
  <c r="I3347" i="1" s="1"/>
  <c r="J3328" i="1"/>
  <c r="AB3355" i="1" l="1"/>
  <c r="H3355" i="1" s="1"/>
  <c r="Z3356" i="1"/>
  <c r="A3352" i="1"/>
  <c r="B3351" i="1"/>
  <c r="F3348" i="1"/>
  <c r="I3348" i="1" s="1"/>
  <c r="J3329" i="1"/>
  <c r="AB3356" i="1" l="1"/>
  <c r="H3356" i="1" s="1"/>
  <c r="Z3357" i="1"/>
  <c r="A3353" i="1"/>
  <c r="B3352" i="1"/>
  <c r="F3349" i="1"/>
  <c r="I3349" i="1" s="1"/>
  <c r="J3330" i="1"/>
  <c r="AB3357" i="1" l="1"/>
  <c r="H3357" i="1" s="1"/>
  <c r="Z3358" i="1"/>
  <c r="A3354" i="1"/>
  <c r="B3353" i="1"/>
  <c r="F3350" i="1"/>
  <c r="I3350" i="1" s="1"/>
  <c r="J3331" i="1"/>
  <c r="AB3358" i="1" l="1"/>
  <c r="H3358" i="1" s="1"/>
  <c r="Z3359" i="1"/>
  <c r="A3355" i="1"/>
  <c r="B3354" i="1"/>
  <c r="F3351" i="1"/>
  <c r="I3351" i="1" s="1"/>
  <c r="J3332" i="1"/>
  <c r="AB3359" i="1" l="1"/>
  <c r="H3359" i="1" s="1"/>
  <c r="Z3360" i="1"/>
  <c r="A3356" i="1"/>
  <c r="B3355" i="1"/>
  <c r="F3352" i="1"/>
  <c r="I3352" i="1" s="1"/>
  <c r="J3333" i="1"/>
  <c r="AB3360" i="1" l="1"/>
  <c r="H3360" i="1" s="1"/>
  <c r="Z3361" i="1"/>
  <c r="A3357" i="1"/>
  <c r="B3356" i="1"/>
  <c r="F3353" i="1"/>
  <c r="I3353" i="1" s="1"/>
  <c r="J3334" i="1"/>
  <c r="AB3361" i="1" l="1"/>
  <c r="H3361" i="1" s="1"/>
  <c r="Z3362" i="1"/>
  <c r="A3358" i="1"/>
  <c r="B3357" i="1"/>
  <c r="F3354" i="1"/>
  <c r="I3354" i="1" s="1"/>
  <c r="J3335" i="1"/>
  <c r="AB3362" i="1" l="1"/>
  <c r="H3362" i="1" s="1"/>
  <c r="Z3363" i="1"/>
  <c r="A3359" i="1"/>
  <c r="B3358" i="1"/>
  <c r="F3355" i="1"/>
  <c r="I3355" i="1" s="1"/>
  <c r="J3336" i="1"/>
  <c r="AB3363" i="1" l="1"/>
  <c r="H3363" i="1" s="1"/>
  <c r="Z3364" i="1"/>
  <c r="A3360" i="1"/>
  <c r="B3359" i="1"/>
  <c r="F3356" i="1"/>
  <c r="I3356" i="1" s="1"/>
  <c r="J3337" i="1"/>
  <c r="AB3364" i="1" l="1"/>
  <c r="H3364" i="1" s="1"/>
  <c r="Z3365" i="1"/>
  <c r="A3361" i="1"/>
  <c r="B3360" i="1"/>
  <c r="F3357" i="1"/>
  <c r="I3357" i="1" s="1"/>
  <c r="J3338" i="1"/>
  <c r="AB3365" i="1" l="1"/>
  <c r="H3365" i="1" s="1"/>
  <c r="Z3366" i="1"/>
  <c r="A3362" i="1"/>
  <c r="B3361" i="1"/>
  <c r="F3358" i="1"/>
  <c r="I3358" i="1" s="1"/>
  <c r="J3339" i="1"/>
  <c r="AB3366" i="1" l="1"/>
  <c r="H3366" i="1" s="1"/>
  <c r="Z3367" i="1"/>
  <c r="A3363" i="1"/>
  <c r="B3362" i="1"/>
  <c r="F3359" i="1"/>
  <c r="I3359" i="1" s="1"/>
  <c r="J3340" i="1"/>
  <c r="AB3367" i="1" l="1"/>
  <c r="H3367" i="1" s="1"/>
  <c r="Z3368" i="1"/>
  <c r="A3364" i="1"/>
  <c r="B3363" i="1"/>
  <c r="F3360" i="1"/>
  <c r="I3360" i="1" s="1"/>
  <c r="J3341" i="1"/>
  <c r="AB3368" i="1" l="1"/>
  <c r="H3368" i="1" s="1"/>
  <c r="Z3369" i="1"/>
  <c r="A3365" i="1"/>
  <c r="B3364" i="1"/>
  <c r="F3361" i="1"/>
  <c r="I3361" i="1" s="1"/>
  <c r="J3342" i="1"/>
  <c r="AB3369" i="1" l="1"/>
  <c r="H3369" i="1" s="1"/>
  <c r="Z3370" i="1"/>
  <c r="A3366" i="1"/>
  <c r="B3365" i="1"/>
  <c r="F3362" i="1"/>
  <c r="I3362" i="1" s="1"/>
  <c r="J3343" i="1"/>
  <c r="AB3370" i="1" l="1"/>
  <c r="H3370" i="1" s="1"/>
  <c r="Z3371" i="1"/>
  <c r="A3367" i="1"/>
  <c r="B3366" i="1"/>
  <c r="F3363" i="1"/>
  <c r="I3363" i="1" s="1"/>
  <c r="J3344" i="1"/>
  <c r="AB3371" i="1" l="1"/>
  <c r="H3371" i="1" s="1"/>
  <c r="Z3372" i="1"/>
  <c r="A3368" i="1"/>
  <c r="B3367" i="1"/>
  <c r="F3364" i="1"/>
  <c r="I3364" i="1" s="1"/>
  <c r="J3345" i="1"/>
  <c r="AB3372" i="1" l="1"/>
  <c r="H3372" i="1" s="1"/>
  <c r="Z3373" i="1"/>
  <c r="A3369" i="1"/>
  <c r="B3368" i="1"/>
  <c r="F3365" i="1"/>
  <c r="I3365" i="1" s="1"/>
  <c r="J3346" i="1"/>
  <c r="AB3373" i="1" l="1"/>
  <c r="H3373" i="1" s="1"/>
  <c r="Z3374" i="1"/>
  <c r="A3370" i="1"/>
  <c r="B3369" i="1"/>
  <c r="F3366" i="1"/>
  <c r="I3366" i="1" s="1"/>
  <c r="J3347" i="1"/>
  <c r="AB3374" i="1" l="1"/>
  <c r="H3374" i="1" s="1"/>
  <c r="Z3375" i="1"/>
  <c r="A3371" i="1"/>
  <c r="B3370" i="1"/>
  <c r="F3367" i="1"/>
  <c r="I3367" i="1" s="1"/>
  <c r="J3348" i="1"/>
  <c r="AB3375" i="1" l="1"/>
  <c r="H3375" i="1" s="1"/>
  <c r="Z3376" i="1"/>
  <c r="A3372" i="1"/>
  <c r="B3371" i="1"/>
  <c r="F3368" i="1"/>
  <c r="I3368" i="1" s="1"/>
  <c r="J3349" i="1"/>
  <c r="AB3376" i="1" l="1"/>
  <c r="H3376" i="1" s="1"/>
  <c r="Z3377" i="1"/>
  <c r="A3373" i="1"/>
  <c r="B3372" i="1"/>
  <c r="F3369" i="1"/>
  <c r="I3369" i="1" s="1"/>
  <c r="J3350" i="1"/>
  <c r="AB3377" i="1" l="1"/>
  <c r="H3377" i="1" s="1"/>
  <c r="Z3378" i="1"/>
  <c r="A3374" i="1"/>
  <c r="B3373" i="1"/>
  <c r="F3370" i="1"/>
  <c r="I3370" i="1" s="1"/>
  <c r="J3351" i="1"/>
  <c r="AB3378" i="1" l="1"/>
  <c r="H3378" i="1" s="1"/>
  <c r="Z3379" i="1"/>
  <c r="A3375" i="1"/>
  <c r="B3374" i="1"/>
  <c r="F3371" i="1"/>
  <c r="I3371" i="1" s="1"/>
  <c r="J3352" i="1"/>
  <c r="AB3379" i="1" l="1"/>
  <c r="H3379" i="1" s="1"/>
  <c r="Z3380" i="1"/>
  <c r="A3376" i="1"/>
  <c r="B3375" i="1"/>
  <c r="F3372" i="1"/>
  <c r="I3372" i="1" s="1"/>
  <c r="J3353" i="1"/>
  <c r="AB3380" i="1" l="1"/>
  <c r="H3380" i="1" s="1"/>
  <c r="Z3381" i="1"/>
  <c r="A3377" i="1"/>
  <c r="B3376" i="1"/>
  <c r="F3373" i="1"/>
  <c r="I3373" i="1" s="1"/>
  <c r="J3354" i="1"/>
  <c r="AB3381" i="1" l="1"/>
  <c r="H3381" i="1" s="1"/>
  <c r="Z3382" i="1"/>
  <c r="A3378" i="1"/>
  <c r="B3377" i="1"/>
  <c r="F3374" i="1"/>
  <c r="I3374" i="1" s="1"/>
  <c r="J3355" i="1"/>
  <c r="AB3382" i="1" l="1"/>
  <c r="H3382" i="1" s="1"/>
  <c r="Z3383" i="1"/>
  <c r="A3379" i="1"/>
  <c r="B3378" i="1"/>
  <c r="F3375" i="1"/>
  <c r="I3375" i="1" s="1"/>
  <c r="J3356" i="1"/>
  <c r="AB3383" i="1" l="1"/>
  <c r="H3383" i="1" s="1"/>
  <c r="Z3384" i="1"/>
  <c r="A3380" i="1"/>
  <c r="B3379" i="1"/>
  <c r="F3376" i="1"/>
  <c r="I3376" i="1" s="1"/>
  <c r="J3357" i="1"/>
  <c r="AB3384" i="1" l="1"/>
  <c r="H3384" i="1" s="1"/>
  <c r="Z3385" i="1"/>
  <c r="A3381" i="1"/>
  <c r="B3380" i="1"/>
  <c r="F3377" i="1"/>
  <c r="I3377" i="1" s="1"/>
  <c r="J3358" i="1"/>
  <c r="AB3385" i="1" l="1"/>
  <c r="H3385" i="1" s="1"/>
  <c r="Z3386" i="1"/>
  <c r="A3382" i="1"/>
  <c r="B3381" i="1"/>
  <c r="F3378" i="1"/>
  <c r="I3378" i="1" s="1"/>
  <c r="J3359" i="1"/>
  <c r="AB3386" i="1" l="1"/>
  <c r="H3386" i="1" s="1"/>
  <c r="Z3387" i="1"/>
  <c r="A3383" i="1"/>
  <c r="B3382" i="1"/>
  <c r="F3379" i="1"/>
  <c r="I3379" i="1" s="1"/>
  <c r="J3360" i="1"/>
  <c r="AB3387" i="1" l="1"/>
  <c r="H3387" i="1" s="1"/>
  <c r="Z3388" i="1"/>
  <c r="A3384" i="1"/>
  <c r="B3383" i="1"/>
  <c r="F3380" i="1"/>
  <c r="I3380" i="1" s="1"/>
  <c r="J3361" i="1"/>
  <c r="AB3388" i="1" l="1"/>
  <c r="H3388" i="1" s="1"/>
  <c r="Z3389" i="1"/>
  <c r="A3385" i="1"/>
  <c r="B3384" i="1"/>
  <c r="F3381" i="1"/>
  <c r="I3381" i="1" s="1"/>
  <c r="J3362" i="1"/>
  <c r="AB3389" i="1" l="1"/>
  <c r="H3389" i="1" s="1"/>
  <c r="Z3390" i="1"/>
  <c r="A3386" i="1"/>
  <c r="B3385" i="1"/>
  <c r="F3382" i="1"/>
  <c r="I3382" i="1" s="1"/>
  <c r="J3363" i="1"/>
  <c r="AB3390" i="1" l="1"/>
  <c r="H3390" i="1" s="1"/>
  <c r="Z3391" i="1"/>
  <c r="A3387" i="1"/>
  <c r="B3386" i="1"/>
  <c r="F3383" i="1"/>
  <c r="I3383" i="1" s="1"/>
  <c r="J3364" i="1"/>
  <c r="AB3391" i="1" l="1"/>
  <c r="H3391" i="1" s="1"/>
  <c r="Z3392" i="1"/>
  <c r="A3388" i="1"/>
  <c r="B3387" i="1"/>
  <c r="F3384" i="1"/>
  <c r="I3384" i="1" s="1"/>
  <c r="J3365" i="1"/>
  <c r="AB3392" i="1" l="1"/>
  <c r="H3392" i="1" s="1"/>
  <c r="Z3393" i="1"/>
  <c r="A3389" i="1"/>
  <c r="B3388" i="1"/>
  <c r="F3385" i="1"/>
  <c r="I3385" i="1" s="1"/>
  <c r="J3366" i="1"/>
  <c r="AB3393" i="1" l="1"/>
  <c r="H3393" i="1" s="1"/>
  <c r="Z3394" i="1"/>
  <c r="A3390" i="1"/>
  <c r="B3389" i="1"/>
  <c r="F3386" i="1"/>
  <c r="I3386" i="1" s="1"/>
  <c r="J3367" i="1"/>
  <c r="AB3394" i="1" l="1"/>
  <c r="H3394" i="1" s="1"/>
  <c r="Z3395" i="1"/>
  <c r="A3391" i="1"/>
  <c r="B3390" i="1"/>
  <c r="F3387" i="1"/>
  <c r="I3387" i="1" s="1"/>
  <c r="J3368" i="1"/>
  <c r="AB3395" i="1" l="1"/>
  <c r="H3395" i="1" s="1"/>
  <c r="Z3396" i="1"/>
  <c r="A3392" i="1"/>
  <c r="B3391" i="1"/>
  <c r="F3388" i="1"/>
  <c r="I3388" i="1" s="1"/>
  <c r="J3369" i="1"/>
  <c r="AB3396" i="1" l="1"/>
  <c r="H3396" i="1" s="1"/>
  <c r="Z3397" i="1"/>
  <c r="A3393" i="1"/>
  <c r="B3392" i="1"/>
  <c r="F3389" i="1"/>
  <c r="I3389" i="1" s="1"/>
  <c r="J3370" i="1"/>
  <c r="AB3397" i="1" l="1"/>
  <c r="H3397" i="1" s="1"/>
  <c r="Z3398" i="1"/>
  <c r="A3394" i="1"/>
  <c r="B3393" i="1"/>
  <c r="F3390" i="1"/>
  <c r="I3390" i="1" s="1"/>
  <c r="J3371" i="1"/>
  <c r="AB3398" i="1" l="1"/>
  <c r="H3398" i="1" s="1"/>
  <c r="Z3399" i="1"/>
  <c r="A3395" i="1"/>
  <c r="B3394" i="1"/>
  <c r="F3391" i="1"/>
  <c r="I3391" i="1" s="1"/>
  <c r="J3372" i="1"/>
  <c r="AB3399" i="1" l="1"/>
  <c r="H3399" i="1" s="1"/>
  <c r="Z3400" i="1"/>
  <c r="A3396" i="1"/>
  <c r="B3395" i="1"/>
  <c r="F3392" i="1"/>
  <c r="I3392" i="1" s="1"/>
  <c r="J3373" i="1"/>
  <c r="AB3400" i="1" l="1"/>
  <c r="H3400" i="1" s="1"/>
  <c r="Z3401" i="1"/>
  <c r="A3397" i="1"/>
  <c r="B3396" i="1"/>
  <c r="F3393" i="1"/>
  <c r="I3393" i="1" s="1"/>
  <c r="J3374" i="1"/>
  <c r="AB3401" i="1" l="1"/>
  <c r="H3401" i="1" s="1"/>
  <c r="Z3402" i="1"/>
  <c r="A3398" i="1"/>
  <c r="B3397" i="1"/>
  <c r="F3394" i="1"/>
  <c r="I3394" i="1" s="1"/>
  <c r="J3375" i="1"/>
  <c r="AB3402" i="1" l="1"/>
  <c r="H3402" i="1" s="1"/>
  <c r="Z3403" i="1"/>
  <c r="A3399" i="1"/>
  <c r="B3398" i="1"/>
  <c r="F3395" i="1"/>
  <c r="I3395" i="1" s="1"/>
  <c r="J3376" i="1"/>
  <c r="AB3403" i="1" l="1"/>
  <c r="H3403" i="1" s="1"/>
  <c r="Z3404" i="1"/>
  <c r="A3400" i="1"/>
  <c r="B3399" i="1"/>
  <c r="F3396" i="1"/>
  <c r="I3396" i="1" s="1"/>
  <c r="J3377" i="1"/>
  <c r="AB3404" i="1" l="1"/>
  <c r="H3404" i="1" s="1"/>
  <c r="Z3405" i="1"/>
  <c r="A3401" i="1"/>
  <c r="B3400" i="1"/>
  <c r="F3397" i="1"/>
  <c r="I3397" i="1" s="1"/>
  <c r="J3378" i="1"/>
  <c r="AB3405" i="1" l="1"/>
  <c r="H3405" i="1" s="1"/>
  <c r="Z3406" i="1"/>
  <c r="A3402" i="1"/>
  <c r="B3401" i="1"/>
  <c r="F3398" i="1"/>
  <c r="I3398" i="1" s="1"/>
  <c r="J3379" i="1"/>
  <c r="AB3406" i="1" l="1"/>
  <c r="H3406" i="1" s="1"/>
  <c r="Z3407" i="1"/>
  <c r="A3403" i="1"/>
  <c r="B3402" i="1"/>
  <c r="F3399" i="1"/>
  <c r="I3399" i="1" s="1"/>
  <c r="J3380" i="1"/>
  <c r="AB3407" i="1" l="1"/>
  <c r="H3407" i="1" s="1"/>
  <c r="Z3408" i="1"/>
  <c r="A3404" i="1"/>
  <c r="B3403" i="1"/>
  <c r="F3400" i="1"/>
  <c r="I3400" i="1" s="1"/>
  <c r="J3381" i="1"/>
  <c r="AB3408" i="1" l="1"/>
  <c r="H3408" i="1" s="1"/>
  <c r="Z3409" i="1"/>
  <c r="A3405" i="1"/>
  <c r="B3404" i="1"/>
  <c r="F3401" i="1"/>
  <c r="I3401" i="1" s="1"/>
  <c r="J3382" i="1"/>
  <c r="AB3409" i="1" l="1"/>
  <c r="H3409" i="1" s="1"/>
  <c r="Z3410" i="1"/>
  <c r="A3406" i="1"/>
  <c r="B3405" i="1"/>
  <c r="F3402" i="1"/>
  <c r="I3402" i="1" s="1"/>
  <c r="J3383" i="1"/>
  <c r="AB3410" i="1" l="1"/>
  <c r="H3410" i="1" s="1"/>
  <c r="Z3411" i="1"/>
  <c r="A3407" i="1"/>
  <c r="B3406" i="1"/>
  <c r="F3403" i="1"/>
  <c r="I3403" i="1" s="1"/>
  <c r="J3384" i="1"/>
  <c r="AB3411" i="1" l="1"/>
  <c r="H3411" i="1" s="1"/>
  <c r="Z3412" i="1"/>
  <c r="A3408" i="1"/>
  <c r="B3407" i="1"/>
  <c r="F3404" i="1"/>
  <c r="I3404" i="1" s="1"/>
  <c r="J3385" i="1"/>
  <c r="AB3412" i="1" l="1"/>
  <c r="H3412" i="1" s="1"/>
  <c r="Z3413" i="1"/>
  <c r="A3409" i="1"/>
  <c r="B3408" i="1"/>
  <c r="F3405" i="1"/>
  <c r="I3405" i="1" s="1"/>
  <c r="J3386" i="1"/>
  <c r="AB3413" i="1" l="1"/>
  <c r="H3413" i="1" s="1"/>
  <c r="Z3414" i="1"/>
  <c r="A3410" i="1"/>
  <c r="B3409" i="1"/>
  <c r="F3406" i="1"/>
  <c r="I3406" i="1" s="1"/>
  <c r="J3387" i="1"/>
  <c r="AB3414" i="1" l="1"/>
  <c r="H3414" i="1" s="1"/>
  <c r="Z3415" i="1"/>
  <c r="A3411" i="1"/>
  <c r="B3410" i="1"/>
  <c r="F3407" i="1"/>
  <c r="I3407" i="1" s="1"/>
  <c r="J3388" i="1"/>
  <c r="AB3415" i="1" l="1"/>
  <c r="H3415" i="1" s="1"/>
  <c r="Z3416" i="1"/>
  <c r="A3412" i="1"/>
  <c r="B3411" i="1"/>
  <c r="F3408" i="1"/>
  <c r="I3408" i="1" s="1"/>
  <c r="J3389" i="1"/>
  <c r="AB3416" i="1" l="1"/>
  <c r="H3416" i="1" s="1"/>
  <c r="Z3417" i="1"/>
  <c r="A3413" i="1"/>
  <c r="B3412" i="1"/>
  <c r="F3409" i="1"/>
  <c r="I3409" i="1" s="1"/>
  <c r="J3390" i="1"/>
  <c r="AB3417" i="1" l="1"/>
  <c r="H3417" i="1" s="1"/>
  <c r="Z3418" i="1"/>
  <c r="A3414" i="1"/>
  <c r="B3413" i="1"/>
  <c r="F3410" i="1"/>
  <c r="I3410" i="1" s="1"/>
  <c r="J3391" i="1"/>
  <c r="AB3418" i="1" l="1"/>
  <c r="H3418" i="1" s="1"/>
  <c r="Z3419" i="1"/>
  <c r="A3415" i="1"/>
  <c r="B3414" i="1"/>
  <c r="F3411" i="1"/>
  <c r="I3411" i="1" s="1"/>
  <c r="J3392" i="1"/>
  <c r="AB3419" i="1" l="1"/>
  <c r="H3419" i="1" s="1"/>
  <c r="Z3420" i="1"/>
  <c r="A3416" i="1"/>
  <c r="B3415" i="1"/>
  <c r="F3412" i="1"/>
  <c r="I3412" i="1" s="1"/>
  <c r="J3393" i="1"/>
  <c r="AB3420" i="1" l="1"/>
  <c r="H3420" i="1" s="1"/>
  <c r="Z3421" i="1"/>
  <c r="A3417" i="1"/>
  <c r="B3416" i="1"/>
  <c r="F3413" i="1"/>
  <c r="I3413" i="1" s="1"/>
  <c r="J3394" i="1"/>
  <c r="AB3421" i="1" l="1"/>
  <c r="H3421" i="1" s="1"/>
  <c r="Z3422" i="1"/>
  <c r="A3418" i="1"/>
  <c r="B3417" i="1"/>
  <c r="F3414" i="1"/>
  <c r="I3414" i="1" s="1"/>
  <c r="J3395" i="1"/>
  <c r="AB3422" i="1" l="1"/>
  <c r="H3422" i="1" s="1"/>
  <c r="Z3423" i="1"/>
  <c r="A3419" i="1"/>
  <c r="B3418" i="1"/>
  <c r="F3415" i="1"/>
  <c r="I3415" i="1" s="1"/>
  <c r="J3396" i="1"/>
  <c r="AB3423" i="1" l="1"/>
  <c r="H3423" i="1" s="1"/>
  <c r="Z3424" i="1"/>
  <c r="A3420" i="1"/>
  <c r="B3419" i="1"/>
  <c r="F3416" i="1"/>
  <c r="I3416" i="1" s="1"/>
  <c r="J3397" i="1"/>
  <c r="AB3424" i="1" l="1"/>
  <c r="H3424" i="1" s="1"/>
  <c r="Z3425" i="1"/>
  <c r="A3421" i="1"/>
  <c r="B3420" i="1"/>
  <c r="F3417" i="1"/>
  <c r="I3417" i="1" s="1"/>
  <c r="J3398" i="1"/>
  <c r="AB3425" i="1" l="1"/>
  <c r="H3425" i="1" s="1"/>
  <c r="Z3426" i="1"/>
  <c r="A3422" i="1"/>
  <c r="B3421" i="1"/>
  <c r="F3418" i="1"/>
  <c r="I3418" i="1" s="1"/>
  <c r="J3399" i="1"/>
  <c r="AB3426" i="1" l="1"/>
  <c r="H3426" i="1" s="1"/>
  <c r="Z3427" i="1"/>
  <c r="A3423" i="1"/>
  <c r="B3422" i="1"/>
  <c r="F3419" i="1"/>
  <c r="I3419" i="1" s="1"/>
  <c r="J3400" i="1"/>
  <c r="AB3427" i="1" l="1"/>
  <c r="H3427" i="1" s="1"/>
  <c r="Z3428" i="1"/>
  <c r="A3424" i="1"/>
  <c r="B3423" i="1"/>
  <c r="F3420" i="1"/>
  <c r="I3420" i="1" s="1"/>
  <c r="J3401" i="1"/>
  <c r="AB3428" i="1" l="1"/>
  <c r="H3428" i="1" s="1"/>
  <c r="Z3429" i="1"/>
  <c r="A3425" i="1"/>
  <c r="B3424" i="1"/>
  <c r="F3421" i="1"/>
  <c r="I3421" i="1" s="1"/>
  <c r="J3402" i="1"/>
  <c r="AB3429" i="1" l="1"/>
  <c r="H3429" i="1" s="1"/>
  <c r="Z3430" i="1"/>
  <c r="A3426" i="1"/>
  <c r="B3425" i="1"/>
  <c r="F3422" i="1"/>
  <c r="I3422" i="1" s="1"/>
  <c r="J3403" i="1"/>
  <c r="AB3430" i="1" l="1"/>
  <c r="H3430" i="1" s="1"/>
  <c r="Z3431" i="1"/>
  <c r="A3427" i="1"/>
  <c r="B3426" i="1"/>
  <c r="F3423" i="1"/>
  <c r="I3423" i="1" s="1"/>
  <c r="J3404" i="1"/>
  <c r="AB3431" i="1" l="1"/>
  <c r="H3431" i="1" s="1"/>
  <c r="Z3432" i="1"/>
  <c r="A3428" i="1"/>
  <c r="B3427" i="1"/>
  <c r="F3424" i="1"/>
  <c r="I3424" i="1" s="1"/>
  <c r="J3405" i="1"/>
  <c r="AB3432" i="1" l="1"/>
  <c r="H3432" i="1" s="1"/>
  <c r="Z3433" i="1"/>
  <c r="A3429" i="1"/>
  <c r="B3428" i="1"/>
  <c r="F3425" i="1"/>
  <c r="I3425" i="1" s="1"/>
  <c r="J3406" i="1"/>
  <c r="AB3433" i="1" l="1"/>
  <c r="H3433" i="1" s="1"/>
  <c r="Z3434" i="1"/>
  <c r="A3430" i="1"/>
  <c r="B3429" i="1"/>
  <c r="F3426" i="1"/>
  <c r="I3426" i="1" s="1"/>
  <c r="J3407" i="1"/>
  <c r="AB3434" i="1" l="1"/>
  <c r="H3434" i="1" s="1"/>
  <c r="Z3435" i="1"/>
  <c r="A3431" i="1"/>
  <c r="B3430" i="1"/>
  <c r="F3427" i="1"/>
  <c r="I3427" i="1" s="1"/>
  <c r="J3408" i="1"/>
  <c r="AB3435" i="1" l="1"/>
  <c r="H3435" i="1" s="1"/>
  <c r="Z3436" i="1"/>
  <c r="A3432" i="1"/>
  <c r="B3431" i="1"/>
  <c r="F3428" i="1"/>
  <c r="I3428" i="1" s="1"/>
  <c r="J3409" i="1"/>
  <c r="AB3436" i="1" l="1"/>
  <c r="H3436" i="1" s="1"/>
  <c r="Z3437" i="1"/>
  <c r="A3433" i="1"/>
  <c r="B3432" i="1"/>
  <c r="F3429" i="1"/>
  <c r="I3429" i="1" s="1"/>
  <c r="J3410" i="1"/>
  <c r="AB3437" i="1" l="1"/>
  <c r="H3437" i="1" s="1"/>
  <c r="Z3438" i="1"/>
  <c r="A3434" i="1"/>
  <c r="B3433" i="1"/>
  <c r="F3430" i="1"/>
  <c r="I3430" i="1" s="1"/>
  <c r="J3411" i="1"/>
  <c r="AB3438" i="1" l="1"/>
  <c r="H3438" i="1" s="1"/>
  <c r="Z3439" i="1"/>
  <c r="A3435" i="1"/>
  <c r="B3434" i="1"/>
  <c r="F3431" i="1"/>
  <c r="I3431" i="1" s="1"/>
  <c r="J3412" i="1"/>
  <c r="AB3439" i="1" l="1"/>
  <c r="H3439" i="1" s="1"/>
  <c r="Z3440" i="1"/>
  <c r="A3436" i="1"/>
  <c r="B3435" i="1"/>
  <c r="F3432" i="1"/>
  <c r="I3432" i="1" s="1"/>
  <c r="J3413" i="1"/>
  <c r="AB3440" i="1" l="1"/>
  <c r="H3440" i="1" s="1"/>
  <c r="Z3441" i="1"/>
  <c r="A3437" i="1"/>
  <c r="B3436" i="1"/>
  <c r="F3433" i="1"/>
  <c r="I3433" i="1" s="1"/>
  <c r="J3414" i="1"/>
  <c r="AB3441" i="1" l="1"/>
  <c r="H3441" i="1" s="1"/>
  <c r="Z3442" i="1"/>
  <c r="A3438" i="1"/>
  <c r="B3437" i="1"/>
  <c r="F3434" i="1"/>
  <c r="I3434" i="1" s="1"/>
  <c r="J3415" i="1"/>
  <c r="AB3442" i="1" l="1"/>
  <c r="H3442" i="1" s="1"/>
  <c r="Z3443" i="1"/>
  <c r="A3439" i="1"/>
  <c r="B3438" i="1"/>
  <c r="F3435" i="1"/>
  <c r="I3435" i="1" s="1"/>
  <c r="J3416" i="1"/>
  <c r="AB3443" i="1" l="1"/>
  <c r="H3443" i="1" s="1"/>
  <c r="Z3444" i="1"/>
  <c r="A3440" i="1"/>
  <c r="B3439" i="1"/>
  <c r="F3436" i="1"/>
  <c r="I3436" i="1" s="1"/>
  <c r="J3417" i="1"/>
  <c r="AB3444" i="1" l="1"/>
  <c r="H3444" i="1" s="1"/>
  <c r="Z3445" i="1"/>
  <c r="A3441" i="1"/>
  <c r="B3440" i="1"/>
  <c r="F3437" i="1"/>
  <c r="I3437" i="1" s="1"/>
  <c r="J3418" i="1"/>
  <c r="AB3445" i="1" l="1"/>
  <c r="H3445" i="1" s="1"/>
  <c r="Z3446" i="1"/>
  <c r="A3442" i="1"/>
  <c r="B3441" i="1"/>
  <c r="F3438" i="1"/>
  <c r="I3438" i="1" s="1"/>
  <c r="J3419" i="1"/>
  <c r="AB3446" i="1" l="1"/>
  <c r="H3446" i="1" s="1"/>
  <c r="Z3447" i="1"/>
  <c r="A3443" i="1"/>
  <c r="B3442" i="1"/>
  <c r="F3439" i="1"/>
  <c r="I3439" i="1" s="1"/>
  <c r="J3420" i="1"/>
  <c r="AB3447" i="1" l="1"/>
  <c r="H3447" i="1" s="1"/>
  <c r="Z3448" i="1"/>
  <c r="A3444" i="1"/>
  <c r="B3443" i="1"/>
  <c r="F3440" i="1"/>
  <c r="I3440" i="1" s="1"/>
  <c r="J3421" i="1"/>
  <c r="AB3448" i="1" l="1"/>
  <c r="H3448" i="1" s="1"/>
  <c r="Z3449" i="1"/>
  <c r="A3445" i="1"/>
  <c r="B3444" i="1"/>
  <c r="F3441" i="1"/>
  <c r="I3441" i="1" s="1"/>
  <c r="J3422" i="1"/>
  <c r="AB3449" i="1" l="1"/>
  <c r="H3449" i="1" s="1"/>
  <c r="Z3450" i="1"/>
  <c r="A3446" i="1"/>
  <c r="B3445" i="1"/>
  <c r="F3442" i="1"/>
  <c r="I3442" i="1" s="1"/>
  <c r="J3423" i="1"/>
  <c r="AB3450" i="1" l="1"/>
  <c r="H3450" i="1" s="1"/>
  <c r="Z3451" i="1"/>
  <c r="A3447" i="1"/>
  <c r="B3446" i="1"/>
  <c r="F3443" i="1"/>
  <c r="I3443" i="1" s="1"/>
  <c r="J3424" i="1"/>
  <c r="AB3451" i="1" l="1"/>
  <c r="H3451" i="1" s="1"/>
  <c r="Z3452" i="1"/>
  <c r="A3448" i="1"/>
  <c r="B3447" i="1"/>
  <c r="F3444" i="1"/>
  <c r="I3444" i="1" s="1"/>
  <c r="J3425" i="1"/>
  <c r="AB3452" i="1" l="1"/>
  <c r="H3452" i="1" s="1"/>
  <c r="Z3453" i="1"/>
  <c r="A3449" i="1"/>
  <c r="B3448" i="1"/>
  <c r="F3445" i="1"/>
  <c r="I3445" i="1" s="1"/>
  <c r="J3426" i="1"/>
  <c r="AB3453" i="1" l="1"/>
  <c r="H3453" i="1" s="1"/>
  <c r="Z3454" i="1"/>
  <c r="A3450" i="1"/>
  <c r="B3449" i="1"/>
  <c r="F3446" i="1"/>
  <c r="I3446" i="1" s="1"/>
  <c r="J3427" i="1"/>
  <c r="AB3454" i="1" l="1"/>
  <c r="H3454" i="1" s="1"/>
  <c r="Z3455" i="1"/>
  <c r="A3451" i="1"/>
  <c r="B3450" i="1"/>
  <c r="F3447" i="1"/>
  <c r="I3447" i="1" s="1"/>
  <c r="J3428" i="1"/>
  <c r="AB3455" i="1" l="1"/>
  <c r="H3455" i="1" s="1"/>
  <c r="Z3456" i="1"/>
  <c r="A3452" i="1"/>
  <c r="B3451" i="1"/>
  <c r="F3448" i="1"/>
  <c r="I3448" i="1" s="1"/>
  <c r="J3429" i="1"/>
  <c r="AB3456" i="1" l="1"/>
  <c r="H3456" i="1" s="1"/>
  <c r="Z3457" i="1"/>
  <c r="A3453" i="1"/>
  <c r="B3452" i="1"/>
  <c r="F3449" i="1"/>
  <c r="I3449" i="1" s="1"/>
  <c r="J3430" i="1"/>
  <c r="AB3457" i="1" l="1"/>
  <c r="H3457" i="1" s="1"/>
  <c r="Z3458" i="1"/>
  <c r="A3454" i="1"/>
  <c r="B3453" i="1"/>
  <c r="F3450" i="1"/>
  <c r="I3450" i="1" s="1"/>
  <c r="J3431" i="1"/>
  <c r="AB3458" i="1" l="1"/>
  <c r="H3458" i="1" s="1"/>
  <c r="Z3459" i="1"/>
  <c r="A3455" i="1"/>
  <c r="B3454" i="1"/>
  <c r="F3451" i="1"/>
  <c r="I3451" i="1" s="1"/>
  <c r="J3432" i="1"/>
  <c r="AB3459" i="1" l="1"/>
  <c r="H3459" i="1" s="1"/>
  <c r="Z3460" i="1"/>
  <c r="A3456" i="1"/>
  <c r="B3455" i="1"/>
  <c r="F3452" i="1"/>
  <c r="I3452" i="1" s="1"/>
  <c r="J3433" i="1"/>
  <c r="AB3460" i="1" l="1"/>
  <c r="H3460" i="1" s="1"/>
  <c r="Z3461" i="1"/>
  <c r="AB3461" i="1" s="1"/>
  <c r="H3461" i="1" s="1"/>
  <c r="A3457" i="1"/>
  <c r="B3456" i="1"/>
  <c r="F3453" i="1"/>
  <c r="I3453" i="1" s="1"/>
  <c r="J3434" i="1"/>
  <c r="Z3462" i="1" l="1"/>
  <c r="A3458" i="1"/>
  <c r="B3457" i="1"/>
  <c r="F3454" i="1"/>
  <c r="I3454" i="1" s="1"/>
  <c r="J3435" i="1"/>
  <c r="AB3462" i="1" l="1"/>
  <c r="H3462" i="1" s="1"/>
  <c r="Z3463" i="1"/>
  <c r="A3459" i="1"/>
  <c r="B3458" i="1"/>
  <c r="F3455" i="1"/>
  <c r="I3455" i="1" s="1"/>
  <c r="J3436" i="1"/>
  <c r="AB3463" i="1" l="1"/>
  <c r="H3463" i="1" s="1"/>
  <c r="Z3464" i="1"/>
  <c r="A3460" i="1"/>
  <c r="B3459" i="1"/>
  <c r="F3456" i="1"/>
  <c r="I3456" i="1" s="1"/>
  <c r="J3437" i="1"/>
  <c r="AB3464" i="1" l="1"/>
  <c r="H3464" i="1" s="1"/>
  <c r="Z3465" i="1"/>
  <c r="A3461" i="1"/>
  <c r="B3460" i="1"/>
  <c r="F3457" i="1"/>
  <c r="I3457" i="1" s="1"/>
  <c r="J3438" i="1"/>
  <c r="AB3465" i="1" l="1"/>
  <c r="H3465" i="1" s="1"/>
  <c r="Z3466" i="1"/>
  <c r="A3462" i="1"/>
  <c r="B3461" i="1"/>
  <c r="F3458" i="1"/>
  <c r="I3458" i="1" s="1"/>
  <c r="J3439" i="1"/>
  <c r="AB3466" i="1" l="1"/>
  <c r="H3466" i="1" s="1"/>
  <c r="Z3467" i="1"/>
  <c r="A3463" i="1"/>
  <c r="B3462" i="1"/>
  <c r="F3459" i="1"/>
  <c r="I3459" i="1" s="1"/>
  <c r="J3440" i="1"/>
  <c r="AB3467" i="1" l="1"/>
  <c r="H3467" i="1" s="1"/>
  <c r="Z3468" i="1"/>
  <c r="A3464" i="1"/>
  <c r="B3463" i="1"/>
  <c r="F3460" i="1"/>
  <c r="I3460" i="1" s="1"/>
  <c r="J3441" i="1"/>
  <c r="AB3468" i="1" l="1"/>
  <c r="H3468" i="1" s="1"/>
  <c r="Z3469" i="1"/>
  <c r="A3465" i="1"/>
  <c r="B3464" i="1"/>
  <c r="F3461" i="1"/>
  <c r="I3461" i="1" s="1"/>
  <c r="J3442" i="1"/>
  <c r="AB3469" i="1" l="1"/>
  <c r="H3469" i="1" s="1"/>
  <c r="Z3470" i="1"/>
  <c r="A3466" i="1"/>
  <c r="B3465" i="1"/>
  <c r="F3462" i="1"/>
  <c r="I3462" i="1" s="1"/>
  <c r="J3443" i="1"/>
  <c r="AB3470" i="1" l="1"/>
  <c r="H3470" i="1" s="1"/>
  <c r="Z3471" i="1"/>
  <c r="A3467" i="1"/>
  <c r="B3466" i="1"/>
  <c r="F3463" i="1"/>
  <c r="I3463" i="1" s="1"/>
  <c r="J3444" i="1"/>
  <c r="AB3471" i="1" l="1"/>
  <c r="H3471" i="1" s="1"/>
  <c r="Z3472" i="1"/>
  <c r="A3468" i="1"/>
  <c r="B3467" i="1"/>
  <c r="F3464" i="1"/>
  <c r="I3464" i="1" s="1"/>
  <c r="J3445" i="1"/>
  <c r="AB3472" i="1" l="1"/>
  <c r="H3472" i="1" s="1"/>
  <c r="Z3473" i="1"/>
  <c r="A3469" i="1"/>
  <c r="B3468" i="1"/>
  <c r="F3465" i="1"/>
  <c r="I3465" i="1" s="1"/>
  <c r="J3446" i="1"/>
  <c r="AB3473" i="1" l="1"/>
  <c r="H3473" i="1" s="1"/>
  <c r="Z3474" i="1"/>
  <c r="A3470" i="1"/>
  <c r="B3469" i="1"/>
  <c r="F3466" i="1"/>
  <c r="I3466" i="1" s="1"/>
  <c r="J3447" i="1"/>
  <c r="AB3474" i="1" l="1"/>
  <c r="H3474" i="1" s="1"/>
  <c r="Z3475" i="1"/>
  <c r="A3471" i="1"/>
  <c r="B3470" i="1"/>
  <c r="F3467" i="1"/>
  <c r="I3467" i="1" s="1"/>
  <c r="J3448" i="1"/>
  <c r="AB3475" i="1" l="1"/>
  <c r="H3475" i="1" s="1"/>
  <c r="Z3476" i="1"/>
  <c r="A3472" i="1"/>
  <c r="B3471" i="1"/>
  <c r="F3468" i="1"/>
  <c r="I3468" i="1" s="1"/>
  <c r="J3449" i="1"/>
  <c r="AB3476" i="1" l="1"/>
  <c r="H3476" i="1" s="1"/>
  <c r="Z3477" i="1"/>
  <c r="A3473" i="1"/>
  <c r="B3472" i="1"/>
  <c r="F3469" i="1"/>
  <c r="I3469" i="1" s="1"/>
  <c r="J3450" i="1"/>
  <c r="AB3477" i="1" l="1"/>
  <c r="H3477" i="1" s="1"/>
  <c r="Z3478" i="1"/>
  <c r="A3474" i="1"/>
  <c r="B3473" i="1"/>
  <c r="F3470" i="1"/>
  <c r="I3470" i="1" s="1"/>
  <c r="J3451" i="1"/>
  <c r="AB3478" i="1" l="1"/>
  <c r="H3478" i="1" s="1"/>
  <c r="Z3479" i="1"/>
  <c r="A3475" i="1"/>
  <c r="B3474" i="1"/>
  <c r="F3471" i="1"/>
  <c r="I3471" i="1" s="1"/>
  <c r="J3452" i="1"/>
  <c r="AB3479" i="1" l="1"/>
  <c r="H3479" i="1" s="1"/>
  <c r="Z3480" i="1"/>
  <c r="A3476" i="1"/>
  <c r="B3475" i="1"/>
  <c r="F3472" i="1"/>
  <c r="I3472" i="1" s="1"/>
  <c r="J3453" i="1"/>
  <c r="AB3480" i="1" l="1"/>
  <c r="H3480" i="1" s="1"/>
  <c r="Z3481" i="1"/>
  <c r="A3477" i="1"/>
  <c r="B3476" i="1"/>
  <c r="F3473" i="1"/>
  <c r="I3473" i="1" s="1"/>
  <c r="J3454" i="1"/>
  <c r="AB3481" i="1" l="1"/>
  <c r="H3481" i="1" s="1"/>
  <c r="Z3482" i="1"/>
  <c r="A3478" i="1"/>
  <c r="B3477" i="1"/>
  <c r="F3474" i="1"/>
  <c r="I3474" i="1" s="1"/>
  <c r="J3455" i="1"/>
  <c r="AB3482" i="1" l="1"/>
  <c r="H3482" i="1" s="1"/>
  <c r="Z3483" i="1"/>
  <c r="A3479" i="1"/>
  <c r="B3478" i="1"/>
  <c r="F3475" i="1"/>
  <c r="I3475" i="1" s="1"/>
  <c r="J3456" i="1"/>
  <c r="AB3483" i="1" l="1"/>
  <c r="H3483" i="1" s="1"/>
  <c r="Z3484" i="1"/>
  <c r="A3480" i="1"/>
  <c r="B3479" i="1"/>
  <c r="F3476" i="1"/>
  <c r="I3476" i="1" s="1"/>
  <c r="J3457" i="1"/>
  <c r="AB3484" i="1" l="1"/>
  <c r="H3484" i="1" s="1"/>
  <c r="Z3485" i="1"/>
  <c r="A3481" i="1"/>
  <c r="B3480" i="1"/>
  <c r="F3477" i="1"/>
  <c r="I3477" i="1" s="1"/>
  <c r="J3458" i="1"/>
  <c r="AB3485" i="1" l="1"/>
  <c r="H3485" i="1" s="1"/>
  <c r="Z3486" i="1"/>
  <c r="A3482" i="1"/>
  <c r="B3481" i="1"/>
  <c r="F3478" i="1"/>
  <c r="I3478" i="1" s="1"/>
  <c r="J3459" i="1"/>
  <c r="AB3486" i="1" l="1"/>
  <c r="H3486" i="1" s="1"/>
  <c r="Z3487" i="1"/>
  <c r="A3483" i="1"/>
  <c r="B3482" i="1"/>
  <c r="F3479" i="1"/>
  <c r="I3479" i="1" s="1"/>
  <c r="J3460" i="1"/>
  <c r="AB3487" i="1" l="1"/>
  <c r="H3487" i="1" s="1"/>
  <c r="Z3488" i="1"/>
  <c r="A3484" i="1"/>
  <c r="B3483" i="1"/>
  <c r="F3480" i="1"/>
  <c r="I3480" i="1" s="1"/>
  <c r="J3461" i="1"/>
  <c r="AB3488" i="1" l="1"/>
  <c r="H3488" i="1" s="1"/>
  <c r="Z3489" i="1"/>
  <c r="A3485" i="1"/>
  <c r="B3484" i="1"/>
  <c r="F3481" i="1"/>
  <c r="I3481" i="1" s="1"/>
  <c r="J3462" i="1"/>
  <c r="AB3489" i="1" l="1"/>
  <c r="H3489" i="1" s="1"/>
  <c r="Z3490" i="1"/>
  <c r="A3486" i="1"/>
  <c r="B3485" i="1"/>
  <c r="F3482" i="1"/>
  <c r="I3482" i="1" s="1"/>
  <c r="J3463" i="1"/>
  <c r="AB3490" i="1" l="1"/>
  <c r="H3490" i="1" s="1"/>
  <c r="Z3491" i="1"/>
  <c r="A3487" i="1"/>
  <c r="B3486" i="1"/>
  <c r="F3483" i="1"/>
  <c r="I3483" i="1" s="1"/>
  <c r="J3464" i="1"/>
  <c r="AB3491" i="1" l="1"/>
  <c r="H3491" i="1" s="1"/>
  <c r="Z3492" i="1"/>
  <c r="A3488" i="1"/>
  <c r="B3487" i="1"/>
  <c r="F3484" i="1"/>
  <c r="I3484" i="1" s="1"/>
  <c r="J3465" i="1"/>
  <c r="AB3492" i="1" l="1"/>
  <c r="H3492" i="1" s="1"/>
  <c r="Z3493" i="1"/>
  <c r="A3489" i="1"/>
  <c r="B3488" i="1"/>
  <c r="F3485" i="1"/>
  <c r="I3485" i="1" s="1"/>
  <c r="J3466" i="1"/>
  <c r="AB3493" i="1" l="1"/>
  <c r="H3493" i="1" s="1"/>
  <c r="Z3494" i="1"/>
  <c r="A3490" i="1"/>
  <c r="B3489" i="1"/>
  <c r="F3486" i="1"/>
  <c r="I3486" i="1" s="1"/>
  <c r="J3467" i="1"/>
  <c r="AB3494" i="1" l="1"/>
  <c r="H3494" i="1" s="1"/>
  <c r="Z3495" i="1"/>
  <c r="A3491" i="1"/>
  <c r="B3490" i="1"/>
  <c r="F3487" i="1"/>
  <c r="I3487" i="1" s="1"/>
  <c r="J3468" i="1"/>
  <c r="AB3495" i="1" l="1"/>
  <c r="H3495" i="1" s="1"/>
  <c r="Z3496" i="1"/>
  <c r="A3492" i="1"/>
  <c r="B3491" i="1"/>
  <c r="F3488" i="1"/>
  <c r="I3488" i="1" s="1"/>
  <c r="J3469" i="1"/>
  <c r="AB3496" i="1" l="1"/>
  <c r="H3496" i="1" s="1"/>
  <c r="Z3497" i="1"/>
  <c r="A3493" i="1"/>
  <c r="B3492" i="1"/>
  <c r="F3489" i="1"/>
  <c r="I3489" i="1" s="1"/>
  <c r="J3470" i="1"/>
  <c r="AB3497" i="1" l="1"/>
  <c r="H3497" i="1" s="1"/>
  <c r="Z3498" i="1"/>
  <c r="A3494" i="1"/>
  <c r="B3493" i="1"/>
  <c r="F3490" i="1"/>
  <c r="I3490" i="1" s="1"/>
  <c r="J3471" i="1"/>
  <c r="AB3498" i="1" l="1"/>
  <c r="H3498" i="1" s="1"/>
  <c r="Z3499" i="1"/>
  <c r="A3495" i="1"/>
  <c r="B3494" i="1"/>
  <c r="F3491" i="1"/>
  <c r="I3491" i="1" s="1"/>
  <c r="J3472" i="1"/>
  <c r="AB3499" i="1" l="1"/>
  <c r="H3499" i="1" s="1"/>
  <c r="Z3500" i="1"/>
  <c r="A3496" i="1"/>
  <c r="B3495" i="1"/>
  <c r="F3492" i="1"/>
  <c r="I3492" i="1" s="1"/>
  <c r="J3473" i="1"/>
  <c r="AB3500" i="1" l="1"/>
  <c r="H3500" i="1" s="1"/>
  <c r="Z3501" i="1"/>
  <c r="A3497" i="1"/>
  <c r="B3496" i="1"/>
  <c r="F3493" i="1"/>
  <c r="I3493" i="1" s="1"/>
  <c r="J3474" i="1"/>
  <c r="AB3501" i="1" l="1"/>
  <c r="H3501" i="1" s="1"/>
  <c r="Z3502" i="1"/>
  <c r="A3498" i="1"/>
  <c r="B3497" i="1"/>
  <c r="F3494" i="1"/>
  <c r="I3494" i="1" s="1"/>
  <c r="J3475" i="1"/>
  <c r="AB3502" i="1" l="1"/>
  <c r="H3502" i="1" s="1"/>
  <c r="Z3503" i="1"/>
  <c r="A3499" i="1"/>
  <c r="B3498" i="1"/>
  <c r="F3495" i="1"/>
  <c r="I3495" i="1" s="1"/>
  <c r="J3476" i="1"/>
  <c r="AB3503" i="1" l="1"/>
  <c r="H3503" i="1" s="1"/>
  <c r="Z3504" i="1"/>
  <c r="A3500" i="1"/>
  <c r="B3499" i="1"/>
  <c r="F3496" i="1"/>
  <c r="I3496" i="1" s="1"/>
  <c r="J3477" i="1"/>
  <c r="AB3504" i="1" l="1"/>
  <c r="H3504" i="1" s="1"/>
  <c r="Z3505" i="1"/>
  <c r="A3501" i="1"/>
  <c r="B3500" i="1"/>
  <c r="F3497" i="1"/>
  <c r="I3497" i="1" s="1"/>
  <c r="J3478" i="1"/>
  <c r="AB3505" i="1" l="1"/>
  <c r="H3505" i="1" s="1"/>
  <c r="Z3506" i="1"/>
  <c r="A3502" i="1"/>
  <c r="B3501" i="1"/>
  <c r="F3498" i="1"/>
  <c r="I3498" i="1" s="1"/>
  <c r="J3479" i="1"/>
  <c r="AB3506" i="1" l="1"/>
  <c r="H3506" i="1" s="1"/>
  <c r="Z3507" i="1"/>
  <c r="A3503" i="1"/>
  <c r="B3502" i="1"/>
  <c r="F3499" i="1"/>
  <c r="I3499" i="1" s="1"/>
  <c r="J3480" i="1"/>
  <c r="AB3507" i="1" l="1"/>
  <c r="H3507" i="1" s="1"/>
  <c r="Z3508" i="1"/>
  <c r="A3504" i="1"/>
  <c r="B3503" i="1"/>
  <c r="F3500" i="1"/>
  <c r="I3500" i="1" s="1"/>
  <c r="J3481" i="1"/>
  <c r="AB3508" i="1" l="1"/>
  <c r="H3508" i="1" s="1"/>
  <c r="Z3509" i="1"/>
  <c r="A3505" i="1"/>
  <c r="B3504" i="1"/>
  <c r="F3501" i="1"/>
  <c r="I3501" i="1" s="1"/>
  <c r="J3482" i="1"/>
  <c r="AB3509" i="1" l="1"/>
  <c r="H3509" i="1" s="1"/>
  <c r="Z3510" i="1"/>
  <c r="A3506" i="1"/>
  <c r="B3505" i="1"/>
  <c r="F3502" i="1"/>
  <c r="I3502" i="1" s="1"/>
  <c r="J3483" i="1"/>
  <c r="AB3510" i="1" l="1"/>
  <c r="H3510" i="1" s="1"/>
  <c r="Z3511" i="1"/>
  <c r="AB3511" i="1" s="1"/>
  <c r="H3511" i="1" s="1"/>
  <c r="A3507" i="1"/>
  <c r="B3506" i="1"/>
  <c r="F3503" i="1"/>
  <c r="I3503" i="1" s="1"/>
  <c r="J3484" i="1"/>
  <c r="Z3512" i="1" l="1"/>
  <c r="AB3512" i="1" s="1"/>
  <c r="A3508" i="1"/>
  <c r="B3507" i="1"/>
  <c r="F3504" i="1"/>
  <c r="I3504" i="1" s="1"/>
  <c r="J3485" i="1"/>
  <c r="H3512" i="1" l="1"/>
  <c r="Z3513" i="1"/>
  <c r="AB3513" i="1" s="1"/>
  <c r="A3509" i="1"/>
  <c r="B3508" i="1"/>
  <c r="F3505" i="1"/>
  <c r="I3505" i="1" s="1"/>
  <c r="J3486" i="1"/>
  <c r="H3513" i="1" l="1"/>
  <c r="Z3514" i="1"/>
  <c r="A3510" i="1"/>
  <c r="B3509" i="1"/>
  <c r="F3506" i="1"/>
  <c r="I3506" i="1" s="1"/>
  <c r="J3487" i="1"/>
  <c r="AB3514" i="1" l="1"/>
  <c r="H3514" i="1" s="1"/>
  <c r="Z3515" i="1"/>
  <c r="A3511" i="1"/>
  <c r="B3510" i="1"/>
  <c r="F3507" i="1"/>
  <c r="I3507" i="1" s="1"/>
  <c r="J3488" i="1"/>
  <c r="AB3515" i="1" l="1"/>
  <c r="H3515" i="1" s="1"/>
  <c r="Z3516" i="1"/>
  <c r="A3512" i="1"/>
  <c r="B3511" i="1"/>
  <c r="F3508" i="1"/>
  <c r="I3508" i="1" s="1"/>
  <c r="J3489" i="1"/>
  <c r="AB3516" i="1" l="1"/>
  <c r="H3516" i="1" s="1"/>
  <c r="Z3517" i="1"/>
  <c r="A3513" i="1"/>
  <c r="B3512" i="1"/>
  <c r="F3509" i="1"/>
  <c r="I3509" i="1" s="1"/>
  <c r="J3490" i="1"/>
  <c r="AB3517" i="1" l="1"/>
  <c r="H3517" i="1" s="1"/>
  <c r="Z3518" i="1"/>
  <c r="A3514" i="1"/>
  <c r="B3513" i="1"/>
  <c r="F3510" i="1"/>
  <c r="I3510" i="1" s="1"/>
  <c r="J3491" i="1"/>
  <c r="AB3518" i="1" l="1"/>
  <c r="H3518" i="1" s="1"/>
  <c r="Z3519" i="1"/>
  <c r="A3515" i="1"/>
  <c r="B3514" i="1"/>
  <c r="F3511" i="1"/>
  <c r="I3511" i="1" s="1"/>
  <c r="J3492" i="1"/>
  <c r="AB3519" i="1" l="1"/>
  <c r="H3519" i="1" s="1"/>
  <c r="Z3520" i="1"/>
  <c r="A3516" i="1"/>
  <c r="B3515" i="1"/>
  <c r="F3512" i="1"/>
  <c r="I3512" i="1" s="1"/>
  <c r="J3493" i="1"/>
  <c r="AB3520" i="1" l="1"/>
  <c r="H3520" i="1" s="1"/>
  <c r="Z3521" i="1"/>
  <c r="A3517" i="1"/>
  <c r="B3516" i="1"/>
  <c r="F3513" i="1"/>
  <c r="I3513" i="1" s="1"/>
  <c r="J3494" i="1"/>
  <c r="AB3521" i="1" l="1"/>
  <c r="H3521" i="1" s="1"/>
  <c r="Z3522" i="1"/>
  <c r="A3518" i="1"/>
  <c r="B3517" i="1"/>
  <c r="F3514" i="1"/>
  <c r="I3514" i="1" s="1"/>
  <c r="J3495" i="1"/>
  <c r="AB3522" i="1" l="1"/>
  <c r="H3522" i="1" s="1"/>
  <c r="Z3523" i="1"/>
  <c r="A3519" i="1"/>
  <c r="B3518" i="1"/>
  <c r="F3515" i="1"/>
  <c r="I3515" i="1" s="1"/>
  <c r="J3496" i="1"/>
  <c r="AB3523" i="1" l="1"/>
  <c r="H3523" i="1" s="1"/>
  <c r="Z3524" i="1"/>
  <c r="A3520" i="1"/>
  <c r="B3519" i="1"/>
  <c r="F3516" i="1"/>
  <c r="I3516" i="1" s="1"/>
  <c r="J3497" i="1"/>
  <c r="AB3524" i="1" l="1"/>
  <c r="H3524" i="1" s="1"/>
  <c r="Z3525" i="1"/>
  <c r="A3521" i="1"/>
  <c r="B3520" i="1"/>
  <c r="F3517" i="1"/>
  <c r="I3517" i="1" s="1"/>
  <c r="J3498" i="1"/>
  <c r="AB3525" i="1" l="1"/>
  <c r="H3525" i="1" s="1"/>
  <c r="Z3526" i="1"/>
  <c r="A3522" i="1"/>
  <c r="B3521" i="1"/>
  <c r="F3518" i="1"/>
  <c r="I3518" i="1" s="1"/>
  <c r="J3499" i="1"/>
  <c r="AB3526" i="1" l="1"/>
  <c r="H3526" i="1" s="1"/>
  <c r="Z3527" i="1"/>
  <c r="A3523" i="1"/>
  <c r="B3522" i="1"/>
  <c r="F3519" i="1"/>
  <c r="I3519" i="1" s="1"/>
  <c r="J3500" i="1"/>
  <c r="AB3527" i="1" l="1"/>
  <c r="H3527" i="1" s="1"/>
  <c r="Z3528" i="1"/>
  <c r="A3524" i="1"/>
  <c r="B3523" i="1"/>
  <c r="F3520" i="1"/>
  <c r="I3520" i="1" s="1"/>
  <c r="J3501" i="1"/>
  <c r="AB3528" i="1" l="1"/>
  <c r="H3528" i="1" s="1"/>
  <c r="Z3529" i="1"/>
  <c r="A3525" i="1"/>
  <c r="B3524" i="1"/>
  <c r="F3521" i="1"/>
  <c r="I3521" i="1" s="1"/>
  <c r="J3502" i="1"/>
  <c r="AB3529" i="1" l="1"/>
  <c r="H3529" i="1" s="1"/>
  <c r="Z3530" i="1"/>
  <c r="A3526" i="1"/>
  <c r="B3525" i="1"/>
  <c r="F3522" i="1"/>
  <c r="I3522" i="1" s="1"/>
  <c r="J3503" i="1"/>
  <c r="AB3530" i="1" l="1"/>
  <c r="H3530" i="1" s="1"/>
  <c r="Z3531" i="1"/>
  <c r="A3527" i="1"/>
  <c r="B3526" i="1"/>
  <c r="F3523" i="1"/>
  <c r="I3523" i="1" s="1"/>
  <c r="J3504" i="1"/>
  <c r="AB3531" i="1" l="1"/>
  <c r="H3531" i="1" s="1"/>
  <c r="Z3532" i="1"/>
  <c r="A3528" i="1"/>
  <c r="B3527" i="1"/>
  <c r="F3524" i="1"/>
  <c r="I3524" i="1" s="1"/>
  <c r="J3505" i="1"/>
  <c r="AB3532" i="1" l="1"/>
  <c r="H3532" i="1" s="1"/>
  <c r="Z3533" i="1"/>
  <c r="A3529" i="1"/>
  <c r="B3528" i="1"/>
  <c r="F3525" i="1"/>
  <c r="I3525" i="1" s="1"/>
  <c r="J3506" i="1"/>
  <c r="AB3533" i="1" l="1"/>
  <c r="H3533" i="1" s="1"/>
  <c r="Z3534" i="1"/>
  <c r="A3530" i="1"/>
  <c r="B3529" i="1"/>
  <c r="F3526" i="1"/>
  <c r="I3526" i="1" s="1"/>
  <c r="J3507" i="1"/>
  <c r="AB3534" i="1" l="1"/>
  <c r="H3534" i="1" s="1"/>
  <c r="Z3535" i="1"/>
  <c r="A3531" i="1"/>
  <c r="B3530" i="1"/>
  <c r="F3527" i="1"/>
  <c r="I3527" i="1" s="1"/>
  <c r="J3508" i="1"/>
  <c r="AB3535" i="1" l="1"/>
  <c r="H3535" i="1" s="1"/>
  <c r="Z3536" i="1"/>
  <c r="A3532" i="1"/>
  <c r="B3531" i="1"/>
  <c r="F3528" i="1"/>
  <c r="I3528" i="1" s="1"/>
  <c r="J3509" i="1"/>
  <c r="AB3536" i="1" l="1"/>
  <c r="H3536" i="1" s="1"/>
  <c r="Z3537" i="1"/>
  <c r="A3533" i="1"/>
  <c r="B3532" i="1"/>
  <c r="F3529" i="1"/>
  <c r="I3529" i="1" s="1"/>
  <c r="J3510" i="1"/>
  <c r="AB3537" i="1" l="1"/>
  <c r="H3537" i="1" s="1"/>
  <c r="Z3538" i="1"/>
  <c r="A3534" i="1"/>
  <c r="B3533" i="1"/>
  <c r="F3530" i="1"/>
  <c r="I3530" i="1" s="1"/>
  <c r="J3511" i="1"/>
  <c r="AB3538" i="1" l="1"/>
  <c r="H3538" i="1" s="1"/>
  <c r="Z3539" i="1"/>
  <c r="A3535" i="1"/>
  <c r="B3534" i="1"/>
  <c r="F3531" i="1"/>
  <c r="I3531" i="1" s="1"/>
  <c r="J3512" i="1"/>
  <c r="AB3539" i="1" l="1"/>
  <c r="H3539" i="1" s="1"/>
  <c r="Z3540" i="1"/>
  <c r="A3536" i="1"/>
  <c r="B3535" i="1"/>
  <c r="F3532" i="1"/>
  <c r="I3532" i="1" s="1"/>
  <c r="J3513" i="1"/>
  <c r="AB3540" i="1" l="1"/>
  <c r="H3540" i="1" s="1"/>
  <c r="Z3541" i="1"/>
  <c r="A3537" i="1"/>
  <c r="B3536" i="1"/>
  <c r="F3533" i="1"/>
  <c r="I3533" i="1" s="1"/>
  <c r="J3514" i="1"/>
  <c r="AB3541" i="1" l="1"/>
  <c r="H3541" i="1" s="1"/>
  <c r="Z3542" i="1"/>
  <c r="A3538" i="1"/>
  <c r="B3537" i="1"/>
  <c r="F3534" i="1"/>
  <c r="I3534" i="1" s="1"/>
  <c r="J3515" i="1"/>
  <c r="AB3542" i="1" l="1"/>
  <c r="H3542" i="1" s="1"/>
  <c r="Z3543" i="1"/>
  <c r="A3539" i="1"/>
  <c r="B3538" i="1"/>
  <c r="F3535" i="1"/>
  <c r="I3535" i="1" s="1"/>
  <c r="J3516" i="1"/>
  <c r="AB3543" i="1" l="1"/>
  <c r="H3543" i="1" s="1"/>
  <c r="Z3544" i="1"/>
  <c r="A3540" i="1"/>
  <c r="B3539" i="1"/>
  <c r="F3536" i="1"/>
  <c r="I3536" i="1" s="1"/>
  <c r="J3517" i="1"/>
  <c r="AB3544" i="1" l="1"/>
  <c r="H3544" i="1" s="1"/>
  <c r="Z3545" i="1"/>
  <c r="A3541" i="1"/>
  <c r="B3540" i="1"/>
  <c r="F3537" i="1"/>
  <c r="I3537" i="1" s="1"/>
  <c r="J3518" i="1"/>
  <c r="AB3545" i="1" l="1"/>
  <c r="H3545" i="1" s="1"/>
  <c r="Z3546" i="1"/>
  <c r="A3542" i="1"/>
  <c r="B3541" i="1"/>
  <c r="F3538" i="1"/>
  <c r="I3538" i="1" s="1"/>
  <c r="J3519" i="1"/>
  <c r="AB3546" i="1" l="1"/>
  <c r="H3546" i="1" s="1"/>
  <c r="Z3547" i="1"/>
  <c r="A3543" i="1"/>
  <c r="B3542" i="1"/>
  <c r="F3539" i="1"/>
  <c r="I3539" i="1" s="1"/>
  <c r="J3520" i="1"/>
  <c r="AB3547" i="1" l="1"/>
  <c r="H3547" i="1" s="1"/>
  <c r="Z3548" i="1"/>
  <c r="A3544" i="1"/>
  <c r="B3543" i="1"/>
  <c r="F3540" i="1"/>
  <c r="I3540" i="1" s="1"/>
  <c r="J3521" i="1"/>
  <c r="AB3548" i="1" l="1"/>
  <c r="H3548" i="1" s="1"/>
  <c r="Z3549" i="1"/>
  <c r="A3545" i="1"/>
  <c r="B3544" i="1"/>
  <c r="F3541" i="1"/>
  <c r="I3541" i="1" s="1"/>
  <c r="J3522" i="1"/>
  <c r="AB3549" i="1" l="1"/>
  <c r="H3549" i="1" s="1"/>
  <c r="Z3550" i="1"/>
  <c r="A3546" i="1"/>
  <c r="B3545" i="1"/>
  <c r="F3542" i="1"/>
  <c r="I3542" i="1" s="1"/>
  <c r="J3523" i="1"/>
  <c r="AB3550" i="1" l="1"/>
  <c r="H3550" i="1" s="1"/>
  <c r="Z3551" i="1"/>
  <c r="A3547" i="1"/>
  <c r="B3546" i="1"/>
  <c r="F3543" i="1"/>
  <c r="I3543" i="1" s="1"/>
  <c r="J3524" i="1"/>
  <c r="AB3551" i="1" l="1"/>
  <c r="H3551" i="1" s="1"/>
  <c r="Z3552" i="1"/>
  <c r="A3548" i="1"/>
  <c r="B3547" i="1"/>
  <c r="F3544" i="1"/>
  <c r="I3544" i="1" s="1"/>
  <c r="J3525" i="1"/>
  <c r="AB3552" i="1" l="1"/>
  <c r="H3552" i="1" s="1"/>
  <c r="Z3553" i="1"/>
  <c r="A3549" i="1"/>
  <c r="B3548" i="1"/>
  <c r="F3545" i="1"/>
  <c r="I3545" i="1" s="1"/>
  <c r="J3526" i="1"/>
  <c r="AB3553" i="1" l="1"/>
  <c r="H3553" i="1" s="1"/>
  <c r="Z3554" i="1"/>
  <c r="A3550" i="1"/>
  <c r="B3549" i="1"/>
  <c r="F3546" i="1"/>
  <c r="I3546" i="1" s="1"/>
  <c r="J3527" i="1"/>
  <c r="AB3554" i="1" l="1"/>
  <c r="H3554" i="1" s="1"/>
  <c r="Z3555" i="1"/>
  <c r="A3551" i="1"/>
  <c r="B3550" i="1"/>
  <c r="F3547" i="1"/>
  <c r="I3547" i="1" s="1"/>
  <c r="J3528" i="1"/>
  <c r="AB3555" i="1" l="1"/>
  <c r="H3555" i="1" s="1"/>
  <c r="Z3556" i="1"/>
  <c r="A3552" i="1"/>
  <c r="B3551" i="1"/>
  <c r="F3548" i="1"/>
  <c r="I3548" i="1" s="1"/>
  <c r="J3529" i="1"/>
  <c r="AB3556" i="1" l="1"/>
  <c r="H3556" i="1" s="1"/>
  <c r="Z3557" i="1"/>
  <c r="A3553" i="1"/>
  <c r="B3552" i="1"/>
  <c r="F3549" i="1"/>
  <c r="I3549" i="1" s="1"/>
  <c r="J3530" i="1"/>
  <c r="AB3557" i="1" l="1"/>
  <c r="H3557" i="1" s="1"/>
  <c r="Z3558" i="1"/>
  <c r="A3554" i="1"/>
  <c r="B3553" i="1"/>
  <c r="F3550" i="1"/>
  <c r="I3550" i="1" s="1"/>
  <c r="J3531" i="1"/>
  <c r="AB3558" i="1" l="1"/>
  <c r="H3558" i="1" s="1"/>
  <c r="Z3559" i="1"/>
  <c r="A3555" i="1"/>
  <c r="B3554" i="1"/>
  <c r="F3551" i="1"/>
  <c r="I3551" i="1" s="1"/>
  <c r="J3532" i="1"/>
  <c r="AB3559" i="1" l="1"/>
  <c r="H3559" i="1" s="1"/>
  <c r="Z3560" i="1"/>
  <c r="A3556" i="1"/>
  <c r="B3555" i="1"/>
  <c r="F3552" i="1"/>
  <c r="I3552" i="1" s="1"/>
  <c r="J3533" i="1"/>
  <c r="AB3560" i="1" l="1"/>
  <c r="H3560" i="1" s="1"/>
  <c r="Z3561" i="1"/>
  <c r="A3557" i="1"/>
  <c r="B3556" i="1"/>
  <c r="F3553" i="1"/>
  <c r="I3553" i="1" s="1"/>
  <c r="J3534" i="1"/>
  <c r="AB3561" i="1" l="1"/>
  <c r="H3561" i="1" s="1"/>
  <c r="Z3562" i="1"/>
  <c r="A3558" i="1"/>
  <c r="B3557" i="1"/>
  <c r="F3554" i="1"/>
  <c r="I3554" i="1" s="1"/>
  <c r="J3535" i="1"/>
  <c r="AB3562" i="1" l="1"/>
  <c r="H3562" i="1" s="1"/>
  <c r="Z3563" i="1"/>
  <c r="A3559" i="1"/>
  <c r="B3558" i="1"/>
  <c r="F3555" i="1"/>
  <c r="I3555" i="1" s="1"/>
  <c r="J3536" i="1"/>
  <c r="AB3563" i="1" l="1"/>
  <c r="H3563" i="1" s="1"/>
  <c r="Z3564" i="1"/>
  <c r="A3560" i="1"/>
  <c r="B3559" i="1"/>
  <c r="F3556" i="1"/>
  <c r="I3556" i="1" s="1"/>
  <c r="J3537" i="1"/>
  <c r="AB3564" i="1" l="1"/>
  <c r="H3564" i="1" s="1"/>
  <c r="Z3565" i="1"/>
  <c r="A3561" i="1"/>
  <c r="B3560" i="1"/>
  <c r="F3557" i="1"/>
  <c r="I3557" i="1" s="1"/>
  <c r="J3538" i="1"/>
  <c r="AB3565" i="1" l="1"/>
  <c r="H3565" i="1" s="1"/>
  <c r="Z3566" i="1"/>
  <c r="A3562" i="1"/>
  <c r="B3561" i="1"/>
  <c r="F3558" i="1"/>
  <c r="I3558" i="1" s="1"/>
  <c r="J3539" i="1"/>
  <c r="AB3566" i="1" l="1"/>
  <c r="H3566" i="1" s="1"/>
  <c r="Z3567" i="1"/>
  <c r="A3563" i="1"/>
  <c r="B3562" i="1"/>
  <c r="F3559" i="1"/>
  <c r="I3559" i="1" s="1"/>
  <c r="J3540" i="1"/>
  <c r="AB3567" i="1" l="1"/>
  <c r="H3567" i="1" s="1"/>
  <c r="Z3568" i="1"/>
  <c r="A3564" i="1"/>
  <c r="B3563" i="1"/>
  <c r="F3560" i="1"/>
  <c r="I3560" i="1" s="1"/>
  <c r="J3541" i="1"/>
  <c r="AB3568" i="1" l="1"/>
  <c r="H3568" i="1" s="1"/>
  <c r="Z3569" i="1"/>
  <c r="A3565" i="1"/>
  <c r="B3564" i="1"/>
  <c r="F3561" i="1"/>
  <c r="I3561" i="1" s="1"/>
  <c r="J3542" i="1"/>
  <c r="AB3569" i="1" l="1"/>
  <c r="H3569" i="1" s="1"/>
  <c r="Z3570" i="1"/>
  <c r="A3566" i="1"/>
  <c r="B3565" i="1"/>
  <c r="F3562" i="1"/>
  <c r="I3562" i="1" s="1"/>
  <c r="J3543" i="1"/>
  <c r="AB3570" i="1" l="1"/>
  <c r="H3570" i="1" s="1"/>
  <c r="Z3571" i="1"/>
  <c r="A3567" i="1"/>
  <c r="B3566" i="1"/>
  <c r="F3563" i="1"/>
  <c r="I3563" i="1" s="1"/>
  <c r="J3544" i="1"/>
  <c r="AB3571" i="1" l="1"/>
  <c r="H3571" i="1" s="1"/>
  <c r="Z3572" i="1"/>
  <c r="A3568" i="1"/>
  <c r="B3567" i="1"/>
  <c r="F3564" i="1"/>
  <c r="I3564" i="1" s="1"/>
  <c r="J3545" i="1"/>
  <c r="AB3572" i="1" l="1"/>
  <c r="H3572" i="1" s="1"/>
  <c r="Z3573" i="1"/>
  <c r="A3569" i="1"/>
  <c r="B3568" i="1"/>
  <c r="F3565" i="1"/>
  <c r="I3565" i="1" s="1"/>
  <c r="J3546" i="1"/>
  <c r="AB3573" i="1" l="1"/>
  <c r="H3573" i="1" s="1"/>
  <c r="Z3574" i="1"/>
  <c r="A3570" i="1"/>
  <c r="B3569" i="1"/>
  <c r="F3566" i="1"/>
  <c r="I3566" i="1" s="1"/>
  <c r="J3547" i="1"/>
  <c r="AB3574" i="1" l="1"/>
  <c r="H3574" i="1" s="1"/>
  <c r="Z3575" i="1"/>
  <c r="A3571" i="1"/>
  <c r="B3570" i="1"/>
  <c r="F3567" i="1"/>
  <c r="I3567" i="1" s="1"/>
  <c r="J3548" i="1"/>
  <c r="AB3575" i="1" l="1"/>
  <c r="H3575" i="1" s="1"/>
  <c r="Z3576" i="1"/>
  <c r="A3572" i="1"/>
  <c r="B3571" i="1"/>
  <c r="F3568" i="1"/>
  <c r="I3568" i="1" s="1"/>
  <c r="J3549" i="1"/>
  <c r="AB3576" i="1" l="1"/>
  <c r="H3576" i="1" s="1"/>
  <c r="Z3577" i="1"/>
  <c r="A3573" i="1"/>
  <c r="B3572" i="1"/>
  <c r="F3569" i="1"/>
  <c r="I3569" i="1" s="1"/>
  <c r="J3550" i="1"/>
  <c r="AB3577" i="1" l="1"/>
  <c r="H3577" i="1" s="1"/>
  <c r="Z3578" i="1"/>
  <c r="A3574" i="1"/>
  <c r="B3573" i="1"/>
  <c r="F3570" i="1"/>
  <c r="I3570" i="1" s="1"/>
  <c r="J3551" i="1"/>
  <c r="AB3578" i="1" l="1"/>
  <c r="H3578" i="1" s="1"/>
  <c r="Z3579" i="1"/>
  <c r="A3575" i="1"/>
  <c r="B3574" i="1"/>
  <c r="F3571" i="1"/>
  <c r="I3571" i="1" s="1"/>
  <c r="J3552" i="1"/>
  <c r="AB3579" i="1" l="1"/>
  <c r="H3579" i="1" s="1"/>
  <c r="Z3580" i="1"/>
  <c r="A3576" i="1"/>
  <c r="B3575" i="1"/>
  <c r="F3572" i="1"/>
  <c r="I3572" i="1" s="1"/>
  <c r="J3553" i="1"/>
  <c r="AB3580" i="1" l="1"/>
  <c r="H3580" i="1" s="1"/>
  <c r="Z3581" i="1"/>
  <c r="A3577" i="1"/>
  <c r="B3576" i="1"/>
  <c r="F3573" i="1"/>
  <c r="I3573" i="1" s="1"/>
  <c r="J3554" i="1"/>
  <c r="AB3581" i="1" l="1"/>
  <c r="H3581" i="1" s="1"/>
  <c r="Z3582" i="1"/>
  <c r="A3578" i="1"/>
  <c r="B3577" i="1"/>
  <c r="F3574" i="1"/>
  <c r="I3574" i="1" s="1"/>
  <c r="J3555" i="1"/>
  <c r="AB3582" i="1" l="1"/>
  <c r="H3582" i="1" s="1"/>
  <c r="Z3583" i="1"/>
  <c r="A3579" i="1"/>
  <c r="B3578" i="1"/>
  <c r="F3575" i="1"/>
  <c r="I3575" i="1" s="1"/>
  <c r="J3556" i="1"/>
  <c r="AB3583" i="1" l="1"/>
  <c r="H3583" i="1" s="1"/>
  <c r="Z3584" i="1"/>
  <c r="A3580" i="1"/>
  <c r="B3579" i="1"/>
  <c r="F3576" i="1"/>
  <c r="I3576" i="1" s="1"/>
  <c r="J3557" i="1"/>
  <c r="AB3584" i="1" l="1"/>
  <c r="H3584" i="1" s="1"/>
  <c r="Z3585" i="1"/>
  <c r="A3581" i="1"/>
  <c r="B3580" i="1"/>
  <c r="F3577" i="1"/>
  <c r="I3577" i="1" s="1"/>
  <c r="J3558" i="1"/>
  <c r="AB3585" i="1" l="1"/>
  <c r="H3585" i="1" s="1"/>
  <c r="Z3586" i="1"/>
  <c r="A3582" i="1"/>
  <c r="B3581" i="1"/>
  <c r="F3578" i="1"/>
  <c r="I3578" i="1" s="1"/>
  <c r="J3559" i="1"/>
  <c r="AB3586" i="1" l="1"/>
  <c r="H3586" i="1" s="1"/>
  <c r="Z3587" i="1"/>
  <c r="A3583" i="1"/>
  <c r="B3582" i="1"/>
  <c r="F3579" i="1"/>
  <c r="I3579" i="1" s="1"/>
  <c r="J3560" i="1"/>
  <c r="AB3587" i="1" l="1"/>
  <c r="H3587" i="1" s="1"/>
  <c r="Z3588" i="1"/>
  <c r="A3584" i="1"/>
  <c r="B3583" i="1"/>
  <c r="F3580" i="1"/>
  <c r="I3580" i="1" s="1"/>
  <c r="J3561" i="1"/>
  <c r="AB3588" i="1" l="1"/>
  <c r="H3588" i="1" s="1"/>
  <c r="Z3589" i="1"/>
  <c r="A3585" i="1"/>
  <c r="B3584" i="1"/>
  <c r="F3581" i="1"/>
  <c r="I3581" i="1" s="1"/>
  <c r="J3562" i="1"/>
  <c r="AB3589" i="1" l="1"/>
  <c r="H3589" i="1" s="1"/>
  <c r="Z3590" i="1"/>
  <c r="A3586" i="1"/>
  <c r="B3585" i="1"/>
  <c r="F3582" i="1"/>
  <c r="I3582" i="1" s="1"/>
  <c r="J3563" i="1"/>
  <c r="AB3590" i="1" l="1"/>
  <c r="H3590" i="1" s="1"/>
  <c r="Z3591" i="1"/>
  <c r="A3587" i="1"/>
  <c r="B3586" i="1"/>
  <c r="F3583" i="1"/>
  <c r="I3583" i="1" s="1"/>
  <c r="J3564" i="1"/>
  <c r="AB3591" i="1" l="1"/>
  <c r="H3591" i="1" s="1"/>
  <c r="Z3592" i="1"/>
  <c r="A3588" i="1"/>
  <c r="B3587" i="1"/>
  <c r="F3584" i="1"/>
  <c r="I3584" i="1" s="1"/>
  <c r="J3565" i="1"/>
  <c r="AB3592" i="1" l="1"/>
  <c r="H3592" i="1" s="1"/>
  <c r="Z3593" i="1"/>
  <c r="A3589" i="1"/>
  <c r="B3588" i="1"/>
  <c r="F3585" i="1"/>
  <c r="I3585" i="1" s="1"/>
  <c r="J3566" i="1"/>
  <c r="AB3593" i="1" l="1"/>
  <c r="H3593" i="1" s="1"/>
  <c r="Z3594" i="1"/>
  <c r="A3590" i="1"/>
  <c r="B3589" i="1"/>
  <c r="F3586" i="1"/>
  <c r="I3586" i="1" s="1"/>
  <c r="J3567" i="1"/>
  <c r="AB3594" i="1" l="1"/>
  <c r="H3594" i="1" s="1"/>
  <c r="Z3595" i="1"/>
  <c r="A3591" i="1"/>
  <c r="B3590" i="1"/>
  <c r="F3587" i="1"/>
  <c r="I3587" i="1" s="1"/>
  <c r="J3568" i="1"/>
  <c r="AB3595" i="1" l="1"/>
  <c r="H3595" i="1" s="1"/>
  <c r="Z3596" i="1"/>
  <c r="AB3596" i="1" s="1"/>
  <c r="H3596" i="1" s="1"/>
  <c r="A3592" i="1"/>
  <c r="B3591" i="1"/>
  <c r="F3588" i="1"/>
  <c r="I3588" i="1" s="1"/>
  <c r="J3569" i="1"/>
  <c r="Z3597" i="1" l="1"/>
  <c r="A3593" i="1"/>
  <c r="B3592" i="1"/>
  <c r="F3589" i="1"/>
  <c r="I3589" i="1" s="1"/>
  <c r="J3570" i="1"/>
  <c r="AB3597" i="1" l="1"/>
  <c r="H3597" i="1" s="1"/>
  <c r="Z3598" i="1"/>
  <c r="A3594" i="1"/>
  <c r="B3593" i="1"/>
  <c r="F3590" i="1"/>
  <c r="I3590" i="1" s="1"/>
  <c r="J3571" i="1"/>
  <c r="AB3598" i="1" l="1"/>
  <c r="H3598" i="1" s="1"/>
  <c r="Z3599" i="1"/>
  <c r="A3595" i="1"/>
  <c r="B3594" i="1"/>
  <c r="F3591" i="1"/>
  <c r="I3591" i="1" s="1"/>
  <c r="J3572" i="1"/>
  <c r="AB3599" i="1" l="1"/>
  <c r="H3599" i="1" s="1"/>
  <c r="Z3600" i="1"/>
  <c r="A3596" i="1"/>
  <c r="B3595" i="1"/>
  <c r="F3592" i="1"/>
  <c r="I3592" i="1" s="1"/>
  <c r="J3573" i="1"/>
  <c r="AB3600" i="1" l="1"/>
  <c r="H3600" i="1" s="1"/>
  <c r="Z3601" i="1"/>
  <c r="A3597" i="1"/>
  <c r="B3596" i="1"/>
  <c r="F3593" i="1"/>
  <c r="I3593" i="1" s="1"/>
  <c r="J3574" i="1"/>
  <c r="AB3601" i="1" l="1"/>
  <c r="H3601" i="1" s="1"/>
  <c r="Z3602" i="1"/>
  <c r="A3598" i="1"/>
  <c r="B3597" i="1"/>
  <c r="F3594" i="1"/>
  <c r="I3594" i="1" s="1"/>
  <c r="J3575" i="1"/>
  <c r="AB3602" i="1" l="1"/>
  <c r="H3602" i="1" s="1"/>
  <c r="Z3603" i="1"/>
  <c r="A3599" i="1"/>
  <c r="B3598" i="1"/>
  <c r="F3595" i="1"/>
  <c r="I3595" i="1" s="1"/>
  <c r="J3576" i="1"/>
  <c r="AB3603" i="1" l="1"/>
  <c r="H3603" i="1" s="1"/>
  <c r="Z3604" i="1"/>
  <c r="A3600" i="1"/>
  <c r="B3599" i="1"/>
  <c r="F3596" i="1"/>
  <c r="I3596" i="1" s="1"/>
  <c r="J3577" i="1"/>
  <c r="AB3604" i="1" l="1"/>
  <c r="H3604" i="1" s="1"/>
  <c r="Z3605" i="1"/>
  <c r="A3601" i="1"/>
  <c r="B3600" i="1"/>
  <c r="F3597" i="1"/>
  <c r="I3597" i="1" s="1"/>
  <c r="J3578" i="1"/>
  <c r="AB3605" i="1" l="1"/>
  <c r="H3605" i="1" s="1"/>
  <c r="Z3606" i="1"/>
  <c r="A3602" i="1"/>
  <c r="B3601" i="1"/>
  <c r="F3598" i="1"/>
  <c r="I3598" i="1" s="1"/>
  <c r="J3579" i="1"/>
  <c r="AB3606" i="1" l="1"/>
  <c r="H3606" i="1" s="1"/>
  <c r="Z3607" i="1"/>
  <c r="A3603" i="1"/>
  <c r="B3602" i="1"/>
  <c r="F3599" i="1"/>
  <c r="I3599" i="1" s="1"/>
  <c r="J3580" i="1"/>
  <c r="AB3607" i="1" l="1"/>
  <c r="H3607" i="1" s="1"/>
  <c r="Z3608" i="1"/>
  <c r="A3604" i="1"/>
  <c r="B3603" i="1"/>
  <c r="F3600" i="1"/>
  <c r="I3600" i="1" s="1"/>
  <c r="J3581" i="1"/>
  <c r="AB3608" i="1" l="1"/>
  <c r="H3608" i="1" s="1"/>
  <c r="Z3609" i="1"/>
  <c r="A3605" i="1"/>
  <c r="B3604" i="1"/>
  <c r="F3601" i="1"/>
  <c r="I3601" i="1" s="1"/>
  <c r="J3582" i="1"/>
  <c r="AB3609" i="1" l="1"/>
  <c r="H3609" i="1" s="1"/>
  <c r="Z3610" i="1"/>
  <c r="A3606" i="1"/>
  <c r="B3605" i="1"/>
  <c r="F3602" i="1"/>
  <c r="I3602" i="1" s="1"/>
  <c r="J3583" i="1"/>
  <c r="AB3610" i="1" l="1"/>
  <c r="H3610" i="1" s="1"/>
  <c r="Z3611" i="1"/>
  <c r="A3607" i="1"/>
  <c r="B3606" i="1"/>
  <c r="F3603" i="1"/>
  <c r="I3603" i="1" s="1"/>
  <c r="J3584" i="1"/>
  <c r="AB3611" i="1" l="1"/>
  <c r="H3611" i="1" s="1"/>
  <c r="Z3612" i="1"/>
  <c r="A3608" i="1"/>
  <c r="B3607" i="1"/>
  <c r="F3604" i="1"/>
  <c r="I3604" i="1" s="1"/>
  <c r="J3585" i="1"/>
  <c r="AB3612" i="1" l="1"/>
  <c r="H3612" i="1" s="1"/>
  <c r="Z3613" i="1"/>
  <c r="A3609" i="1"/>
  <c r="B3608" i="1"/>
  <c r="F3605" i="1"/>
  <c r="I3605" i="1" s="1"/>
  <c r="J3586" i="1"/>
  <c r="AB3613" i="1" l="1"/>
  <c r="H3613" i="1" s="1"/>
  <c r="Z3614" i="1"/>
  <c r="A3610" i="1"/>
  <c r="B3609" i="1"/>
  <c r="F3606" i="1"/>
  <c r="I3606" i="1" s="1"/>
  <c r="J3587" i="1"/>
  <c r="AB3614" i="1" l="1"/>
  <c r="H3614" i="1" s="1"/>
  <c r="Z3615" i="1"/>
  <c r="A3611" i="1"/>
  <c r="B3610" i="1"/>
  <c r="F3607" i="1"/>
  <c r="I3607" i="1" s="1"/>
  <c r="J3588" i="1"/>
  <c r="AB3615" i="1" l="1"/>
  <c r="H3615" i="1" s="1"/>
  <c r="Z3616" i="1"/>
  <c r="A3612" i="1"/>
  <c r="B3611" i="1"/>
  <c r="F3608" i="1"/>
  <c r="I3608" i="1" s="1"/>
  <c r="J3589" i="1"/>
  <c r="AB3616" i="1" l="1"/>
  <c r="H3616" i="1" s="1"/>
  <c r="Z3617" i="1"/>
  <c r="A3613" i="1"/>
  <c r="B3612" i="1"/>
  <c r="F3609" i="1"/>
  <c r="I3609" i="1" s="1"/>
  <c r="J3590" i="1"/>
  <c r="AB3617" i="1" l="1"/>
  <c r="H3617" i="1" s="1"/>
  <c r="Z3618" i="1"/>
  <c r="A3614" i="1"/>
  <c r="B3613" i="1"/>
  <c r="F3610" i="1"/>
  <c r="I3610" i="1" s="1"/>
  <c r="J3591" i="1"/>
  <c r="AB3618" i="1" l="1"/>
  <c r="H3618" i="1" s="1"/>
  <c r="Z3619" i="1"/>
  <c r="A3615" i="1"/>
  <c r="B3614" i="1"/>
  <c r="F3611" i="1"/>
  <c r="I3611" i="1" s="1"/>
  <c r="J3592" i="1"/>
  <c r="AB3619" i="1" l="1"/>
  <c r="H3619" i="1" s="1"/>
  <c r="Z3620" i="1"/>
  <c r="A3616" i="1"/>
  <c r="B3615" i="1"/>
  <c r="F3612" i="1"/>
  <c r="I3612" i="1" s="1"/>
  <c r="J3593" i="1"/>
  <c r="AB3620" i="1" l="1"/>
  <c r="H3620" i="1" s="1"/>
  <c r="Z3621" i="1"/>
  <c r="A3617" i="1"/>
  <c r="B3616" i="1"/>
  <c r="F3613" i="1"/>
  <c r="I3613" i="1" s="1"/>
  <c r="J3594" i="1"/>
  <c r="AB3621" i="1" l="1"/>
  <c r="H3621" i="1" s="1"/>
  <c r="Z3622" i="1"/>
  <c r="A3618" i="1"/>
  <c r="B3617" i="1"/>
  <c r="F3614" i="1"/>
  <c r="I3614" i="1" s="1"/>
  <c r="J3595" i="1"/>
  <c r="AB3622" i="1" l="1"/>
  <c r="H3622" i="1" s="1"/>
  <c r="Z3623" i="1"/>
  <c r="A3619" i="1"/>
  <c r="B3618" i="1"/>
  <c r="F3615" i="1"/>
  <c r="I3615" i="1" s="1"/>
  <c r="J3596" i="1"/>
  <c r="AB3623" i="1" l="1"/>
  <c r="H3623" i="1" s="1"/>
  <c r="Z3624" i="1"/>
  <c r="A3620" i="1"/>
  <c r="B3619" i="1"/>
  <c r="F3616" i="1"/>
  <c r="I3616" i="1" s="1"/>
  <c r="J3597" i="1"/>
  <c r="AB3624" i="1" l="1"/>
  <c r="H3624" i="1" s="1"/>
  <c r="Z3625" i="1"/>
  <c r="A3621" i="1"/>
  <c r="B3620" i="1"/>
  <c r="F3617" i="1"/>
  <c r="I3617" i="1" s="1"/>
  <c r="J3598" i="1"/>
  <c r="AB3625" i="1" l="1"/>
  <c r="H3625" i="1" s="1"/>
  <c r="Z3626" i="1"/>
  <c r="A3622" i="1"/>
  <c r="B3621" i="1"/>
  <c r="F3618" i="1"/>
  <c r="I3618" i="1" s="1"/>
  <c r="J3599" i="1"/>
  <c r="AB3626" i="1" l="1"/>
  <c r="H3626" i="1" s="1"/>
  <c r="Z3627" i="1"/>
  <c r="A3623" i="1"/>
  <c r="B3622" i="1"/>
  <c r="F3619" i="1"/>
  <c r="I3619" i="1" s="1"/>
  <c r="J3600" i="1"/>
  <c r="AB3627" i="1" l="1"/>
  <c r="H3627" i="1" s="1"/>
  <c r="Z3628" i="1"/>
  <c r="A3624" i="1"/>
  <c r="B3623" i="1"/>
  <c r="F3620" i="1"/>
  <c r="I3620" i="1" s="1"/>
  <c r="J3601" i="1"/>
  <c r="AB3628" i="1" l="1"/>
  <c r="H3628" i="1" s="1"/>
  <c r="Z3629" i="1"/>
  <c r="A3625" i="1"/>
  <c r="B3624" i="1"/>
  <c r="F3621" i="1"/>
  <c r="I3621" i="1" s="1"/>
  <c r="J3602" i="1"/>
  <c r="AB3629" i="1" l="1"/>
  <c r="H3629" i="1" s="1"/>
  <c r="Z3630" i="1"/>
  <c r="A3626" i="1"/>
  <c r="B3625" i="1"/>
  <c r="F3622" i="1"/>
  <c r="I3622" i="1" s="1"/>
  <c r="J3603" i="1"/>
  <c r="AB3630" i="1" l="1"/>
  <c r="H3630" i="1" s="1"/>
  <c r="Z3631" i="1"/>
  <c r="A3627" i="1"/>
  <c r="B3626" i="1"/>
  <c r="F3623" i="1"/>
  <c r="I3623" i="1" s="1"/>
  <c r="J3604" i="1"/>
  <c r="AB3631" i="1" l="1"/>
  <c r="H3631" i="1" s="1"/>
  <c r="Z3632" i="1"/>
  <c r="A3628" i="1"/>
  <c r="B3627" i="1"/>
  <c r="F3624" i="1"/>
  <c r="I3624" i="1" s="1"/>
  <c r="J3605" i="1"/>
  <c r="AB3632" i="1" l="1"/>
  <c r="H3632" i="1" s="1"/>
  <c r="Z3633" i="1"/>
  <c r="A3629" i="1"/>
  <c r="B3628" i="1"/>
  <c r="F3625" i="1"/>
  <c r="I3625" i="1" s="1"/>
  <c r="J3606" i="1"/>
  <c r="AB3633" i="1" l="1"/>
  <c r="H3633" i="1" s="1"/>
  <c r="Z3634" i="1"/>
  <c r="A3630" i="1"/>
  <c r="B3629" i="1"/>
  <c r="F3626" i="1"/>
  <c r="I3626" i="1" s="1"/>
  <c r="J3607" i="1"/>
  <c r="AB3634" i="1" l="1"/>
  <c r="H3634" i="1" s="1"/>
  <c r="Z3635" i="1"/>
  <c r="A3631" i="1"/>
  <c r="B3630" i="1"/>
  <c r="F3627" i="1"/>
  <c r="I3627" i="1" s="1"/>
  <c r="J3608" i="1"/>
  <c r="AB3635" i="1" l="1"/>
  <c r="H3635" i="1" s="1"/>
  <c r="Z3636" i="1"/>
  <c r="A3632" i="1"/>
  <c r="B3631" i="1"/>
  <c r="F3628" i="1"/>
  <c r="I3628" i="1" s="1"/>
  <c r="J3609" i="1"/>
  <c r="AB3636" i="1" l="1"/>
  <c r="H3636" i="1" s="1"/>
  <c r="Z3637" i="1"/>
  <c r="A3633" i="1"/>
  <c r="B3632" i="1"/>
  <c r="F3629" i="1"/>
  <c r="I3629" i="1" s="1"/>
  <c r="J3610" i="1"/>
  <c r="AB3637" i="1" l="1"/>
  <c r="H3637" i="1" s="1"/>
  <c r="Z3638" i="1"/>
  <c r="A3634" i="1"/>
  <c r="B3633" i="1"/>
  <c r="F3630" i="1"/>
  <c r="I3630" i="1" s="1"/>
  <c r="J3611" i="1"/>
  <c r="AB3638" i="1" l="1"/>
  <c r="H3638" i="1" s="1"/>
  <c r="Z3639" i="1"/>
  <c r="A3635" i="1"/>
  <c r="B3634" i="1"/>
  <c r="F3631" i="1"/>
  <c r="I3631" i="1" s="1"/>
  <c r="J3612" i="1"/>
  <c r="AB3639" i="1" l="1"/>
  <c r="H3639" i="1" s="1"/>
  <c r="Z3640" i="1"/>
  <c r="A3636" i="1"/>
  <c r="B3635" i="1"/>
  <c r="F3632" i="1"/>
  <c r="I3632" i="1" s="1"/>
  <c r="J3613" i="1"/>
  <c r="AB3640" i="1" l="1"/>
  <c r="H3640" i="1" s="1"/>
  <c r="Z3641" i="1"/>
  <c r="A3637" i="1"/>
  <c r="B3636" i="1"/>
  <c r="F3633" i="1"/>
  <c r="I3633" i="1" s="1"/>
  <c r="J3614" i="1"/>
  <c r="AB3641" i="1" l="1"/>
  <c r="H3641" i="1" s="1"/>
  <c r="Z3642" i="1"/>
  <c r="A3638" i="1"/>
  <c r="B3637" i="1"/>
  <c r="F3634" i="1"/>
  <c r="I3634" i="1" s="1"/>
  <c r="J3615" i="1"/>
  <c r="AB3642" i="1" l="1"/>
  <c r="H3642" i="1" s="1"/>
  <c r="Z3643" i="1"/>
  <c r="A3639" i="1"/>
  <c r="B3638" i="1"/>
  <c r="F3635" i="1"/>
  <c r="I3635" i="1" s="1"/>
  <c r="J3616" i="1"/>
  <c r="AB3643" i="1" l="1"/>
  <c r="H3643" i="1" s="1"/>
  <c r="Z3644" i="1"/>
  <c r="A3640" i="1"/>
  <c r="B3639" i="1"/>
  <c r="F3636" i="1"/>
  <c r="I3636" i="1" s="1"/>
  <c r="J3617" i="1"/>
  <c r="AB3644" i="1" l="1"/>
  <c r="H3644" i="1" s="1"/>
  <c r="Z3645" i="1"/>
  <c r="A3641" i="1"/>
  <c r="B3640" i="1"/>
  <c r="F3637" i="1"/>
  <c r="I3637" i="1" s="1"/>
  <c r="J3618" i="1"/>
  <c r="AB3645" i="1" l="1"/>
  <c r="H3645" i="1" s="1"/>
  <c r="Z3646" i="1"/>
  <c r="A3642" i="1"/>
  <c r="B3641" i="1"/>
  <c r="F3638" i="1"/>
  <c r="I3638" i="1" s="1"/>
  <c r="J3619" i="1"/>
  <c r="AB3646" i="1" l="1"/>
  <c r="H3646" i="1" s="1"/>
  <c r="Z3647" i="1"/>
  <c r="A3643" i="1"/>
  <c r="B3642" i="1"/>
  <c r="F3639" i="1"/>
  <c r="I3639" i="1" s="1"/>
  <c r="J3620" i="1"/>
  <c r="AB3647" i="1" l="1"/>
  <c r="H3647" i="1" s="1"/>
  <c r="Z3648" i="1"/>
  <c r="A3644" i="1"/>
  <c r="B3643" i="1"/>
  <c r="F3640" i="1"/>
  <c r="I3640" i="1" s="1"/>
  <c r="J3621" i="1"/>
  <c r="AB3648" i="1" l="1"/>
  <c r="H3648" i="1" s="1"/>
  <c r="Z3649" i="1"/>
  <c r="A3645" i="1"/>
  <c r="B3644" i="1"/>
  <c r="F3641" i="1"/>
  <c r="I3641" i="1" s="1"/>
  <c r="J3622" i="1"/>
  <c r="AB3649" i="1" l="1"/>
  <c r="H3649" i="1" s="1"/>
  <c r="Z3650" i="1"/>
  <c r="A3646" i="1"/>
  <c r="B3645" i="1"/>
  <c r="F3642" i="1"/>
  <c r="I3642" i="1" s="1"/>
  <c r="J3623" i="1"/>
  <c r="AB3650" i="1" l="1"/>
  <c r="H3650" i="1" s="1"/>
  <c r="Z3651" i="1"/>
  <c r="A3647" i="1"/>
  <c r="B3646" i="1"/>
  <c r="F3643" i="1"/>
  <c r="I3643" i="1" s="1"/>
  <c r="J3624" i="1"/>
  <c r="AB3651" i="1" l="1"/>
  <c r="H3651" i="1" s="1"/>
  <c r="Z3652" i="1"/>
  <c r="A3648" i="1"/>
  <c r="B3647" i="1"/>
  <c r="F3644" i="1"/>
  <c r="I3644" i="1" s="1"/>
  <c r="J3625" i="1"/>
  <c r="AB3652" i="1" l="1"/>
  <c r="H3652" i="1" s="1"/>
  <c r="Z3653" i="1"/>
  <c r="A3649" i="1"/>
  <c r="B3648" i="1"/>
  <c r="F3645" i="1"/>
  <c r="I3645" i="1" s="1"/>
  <c r="J3626" i="1"/>
  <c r="AB3653" i="1" l="1"/>
  <c r="H3653" i="1" s="1"/>
  <c r="Z3654" i="1"/>
  <c r="A3650" i="1"/>
  <c r="B3649" i="1"/>
  <c r="F3646" i="1"/>
  <c r="I3646" i="1" s="1"/>
  <c r="J3627" i="1"/>
  <c r="AB3654" i="1" l="1"/>
  <c r="H3654" i="1" s="1"/>
  <c r="Z3655" i="1"/>
  <c r="A3651" i="1"/>
  <c r="B3650" i="1"/>
  <c r="F3647" i="1"/>
  <c r="I3647" i="1" s="1"/>
  <c r="J3628" i="1"/>
  <c r="AB3655" i="1" l="1"/>
  <c r="H3655" i="1" s="1"/>
  <c r="Z3656" i="1"/>
  <c r="A3652" i="1"/>
  <c r="B3651" i="1"/>
  <c r="F3648" i="1"/>
  <c r="I3648" i="1" s="1"/>
  <c r="J3629" i="1"/>
  <c r="AB3656" i="1" l="1"/>
  <c r="H3656" i="1" s="1"/>
  <c r="Z3657" i="1"/>
  <c r="A3653" i="1"/>
  <c r="B3652" i="1"/>
  <c r="F3649" i="1"/>
  <c r="I3649" i="1" s="1"/>
  <c r="J3630" i="1"/>
  <c r="AB3657" i="1" l="1"/>
  <c r="H3657" i="1" s="1"/>
  <c r="Z3658" i="1"/>
  <c r="A3654" i="1"/>
  <c r="B3653" i="1"/>
  <c r="F3650" i="1"/>
  <c r="I3650" i="1" s="1"/>
  <c r="J3631" i="1"/>
  <c r="AB3658" i="1" l="1"/>
  <c r="H3658" i="1" s="1"/>
  <c r="Z3659" i="1"/>
  <c r="A3655" i="1"/>
  <c r="B3654" i="1"/>
  <c r="F3651" i="1"/>
  <c r="I3651" i="1" s="1"/>
  <c r="J3632" i="1"/>
  <c r="AB3659" i="1" l="1"/>
  <c r="H3659" i="1" s="1"/>
  <c r="Z3660" i="1"/>
  <c r="A3656" i="1"/>
  <c r="B3655" i="1"/>
  <c r="F3652" i="1"/>
  <c r="I3652" i="1" s="1"/>
  <c r="J3633" i="1"/>
  <c r="AB3660" i="1" l="1"/>
  <c r="H3660" i="1" s="1"/>
  <c r="Z3661" i="1"/>
  <c r="A3657" i="1"/>
  <c r="B3656" i="1"/>
  <c r="F3653" i="1"/>
  <c r="I3653" i="1" s="1"/>
  <c r="J3634" i="1"/>
  <c r="AB3661" i="1" l="1"/>
  <c r="H3661" i="1" s="1"/>
  <c r="Z3662" i="1"/>
  <c r="A3658" i="1"/>
  <c r="B3657" i="1"/>
  <c r="F3654" i="1"/>
  <c r="I3654" i="1" s="1"/>
  <c r="J3635" i="1"/>
  <c r="AB3662" i="1" l="1"/>
  <c r="H3662" i="1" s="1"/>
  <c r="Z3663" i="1"/>
  <c r="A3659" i="1"/>
  <c r="B3658" i="1"/>
  <c r="F3655" i="1"/>
  <c r="I3655" i="1" s="1"/>
  <c r="J3636" i="1"/>
  <c r="AB3663" i="1" l="1"/>
  <c r="H3663" i="1" s="1"/>
  <c r="Z3664" i="1"/>
  <c r="A3660" i="1"/>
  <c r="B3659" i="1"/>
  <c r="F3656" i="1"/>
  <c r="I3656" i="1" s="1"/>
  <c r="J3637" i="1"/>
  <c r="AB3664" i="1" l="1"/>
  <c r="H3664" i="1" s="1"/>
  <c r="Z3665" i="1"/>
  <c r="A3661" i="1"/>
  <c r="B3660" i="1"/>
  <c r="F3657" i="1"/>
  <c r="I3657" i="1" s="1"/>
  <c r="J3638" i="1"/>
  <c r="AB3665" i="1" l="1"/>
  <c r="H3665" i="1" s="1"/>
  <c r="Z3666" i="1"/>
  <c r="A3662" i="1"/>
  <c r="B3661" i="1"/>
  <c r="F3658" i="1"/>
  <c r="I3658" i="1" s="1"/>
  <c r="J3639" i="1"/>
  <c r="AB3666" i="1" l="1"/>
  <c r="H3666" i="1" s="1"/>
  <c r="Z3667" i="1"/>
  <c r="A3663" i="1"/>
  <c r="B3662" i="1"/>
  <c r="F3659" i="1"/>
  <c r="I3659" i="1" s="1"/>
  <c r="J3640" i="1"/>
  <c r="AB3667" i="1" l="1"/>
  <c r="H3667" i="1" s="1"/>
  <c r="Z3668" i="1"/>
  <c r="A3664" i="1"/>
  <c r="B3663" i="1"/>
  <c r="F3660" i="1"/>
  <c r="I3660" i="1" s="1"/>
  <c r="J3641" i="1"/>
  <c r="AB3668" i="1" l="1"/>
  <c r="H3668" i="1" s="1"/>
  <c r="Z3669" i="1"/>
  <c r="A3665" i="1"/>
  <c r="B3664" i="1"/>
  <c r="F3661" i="1"/>
  <c r="I3661" i="1" s="1"/>
  <c r="J3642" i="1"/>
  <c r="AB3669" i="1" l="1"/>
  <c r="H3669" i="1" s="1"/>
  <c r="Z3670" i="1"/>
  <c r="A3666" i="1"/>
  <c r="B3665" i="1"/>
  <c r="F3662" i="1"/>
  <c r="I3662" i="1" s="1"/>
  <c r="J3643" i="1"/>
  <c r="AB3670" i="1" l="1"/>
  <c r="H3670" i="1" s="1"/>
  <c r="Z3671" i="1"/>
  <c r="A3667" i="1"/>
  <c r="B3666" i="1"/>
  <c r="F3663" i="1"/>
  <c r="I3663" i="1" s="1"/>
  <c r="J3644" i="1"/>
  <c r="AB3671" i="1" l="1"/>
  <c r="H3671" i="1" s="1"/>
  <c r="Z3672" i="1"/>
  <c r="A3668" i="1"/>
  <c r="B3667" i="1"/>
  <c r="F3664" i="1"/>
  <c r="I3664" i="1" s="1"/>
  <c r="J3645" i="1"/>
  <c r="AB3672" i="1" l="1"/>
  <c r="H3672" i="1" s="1"/>
  <c r="Z3673" i="1"/>
  <c r="A3669" i="1"/>
  <c r="B3668" i="1"/>
  <c r="F3665" i="1"/>
  <c r="I3665" i="1" s="1"/>
  <c r="J3646" i="1"/>
  <c r="AB3673" i="1" l="1"/>
  <c r="H3673" i="1" s="1"/>
  <c r="Z3674" i="1"/>
  <c r="A3670" i="1"/>
  <c r="B3669" i="1"/>
  <c r="F3666" i="1"/>
  <c r="I3666" i="1" s="1"/>
  <c r="J3647" i="1"/>
  <c r="AB3674" i="1" l="1"/>
  <c r="H3674" i="1" s="1"/>
  <c r="Z3675" i="1"/>
  <c r="A3671" i="1"/>
  <c r="B3670" i="1"/>
  <c r="F3667" i="1"/>
  <c r="I3667" i="1" s="1"/>
  <c r="J3648" i="1"/>
  <c r="AB3675" i="1" l="1"/>
  <c r="H3675" i="1" s="1"/>
  <c r="Z3676" i="1"/>
  <c r="A3672" i="1"/>
  <c r="B3671" i="1"/>
  <c r="F3668" i="1"/>
  <c r="I3668" i="1" s="1"/>
  <c r="J3649" i="1"/>
  <c r="AB3676" i="1" l="1"/>
  <c r="H3676" i="1" s="1"/>
  <c r="Z3677" i="1"/>
  <c r="A3673" i="1"/>
  <c r="B3672" i="1"/>
  <c r="F3669" i="1"/>
  <c r="I3669" i="1" s="1"/>
  <c r="J3650" i="1"/>
  <c r="AB3677" i="1" l="1"/>
  <c r="H3677" i="1" s="1"/>
  <c r="Z3678" i="1"/>
  <c r="A3674" i="1"/>
  <c r="B3673" i="1"/>
  <c r="F3670" i="1"/>
  <c r="I3670" i="1" s="1"/>
  <c r="J3651" i="1"/>
  <c r="AB3678" i="1" l="1"/>
  <c r="H3678" i="1" s="1"/>
  <c r="Z3679" i="1"/>
  <c r="A3675" i="1"/>
  <c r="B3674" i="1"/>
  <c r="F3671" i="1"/>
  <c r="I3671" i="1" s="1"/>
  <c r="J3652" i="1"/>
  <c r="AB3679" i="1" l="1"/>
  <c r="H3679" i="1" s="1"/>
  <c r="Z3680" i="1"/>
  <c r="A3676" i="1"/>
  <c r="B3675" i="1"/>
  <c r="F3672" i="1"/>
  <c r="I3672" i="1" s="1"/>
  <c r="J3653" i="1"/>
  <c r="AB3680" i="1" l="1"/>
  <c r="H3680" i="1" s="1"/>
  <c r="Z3681" i="1"/>
  <c r="A3677" i="1"/>
  <c r="B3676" i="1"/>
  <c r="F3673" i="1"/>
  <c r="I3673" i="1" s="1"/>
  <c r="J3654" i="1"/>
  <c r="AB3681" i="1" l="1"/>
  <c r="H3681" i="1" s="1"/>
  <c r="Z3682" i="1"/>
  <c r="A3678" i="1"/>
  <c r="B3677" i="1"/>
  <c r="F3674" i="1"/>
  <c r="I3674" i="1" s="1"/>
  <c r="J3655" i="1"/>
  <c r="AB3682" i="1" l="1"/>
  <c r="H3682" i="1" s="1"/>
  <c r="Z3683" i="1"/>
  <c r="A3679" i="1"/>
  <c r="B3678" i="1"/>
  <c r="F3675" i="1"/>
  <c r="I3675" i="1" s="1"/>
  <c r="J3656" i="1"/>
  <c r="AB3683" i="1" l="1"/>
  <c r="H3683" i="1" s="1"/>
  <c r="Z3684" i="1"/>
  <c r="A3680" i="1"/>
  <c r="B3679" i="1"/>
  <c r="F3676" i="1"/>
  <c r="I3676" i="1" s="1"/>
  <c r="J3657" i="1"/>
  <c r="AB3684" i="1" l="1"/>
  <c r="H3684" i="1" s="1"/>
  <c r="Z3685" i="1"/>
  <c r="A3681" i="1"/>
  <c r="B3680" i="1"/>
  <c r="F3677" i="1"/>
  <c r="I3677" i="1" s="1"/>
  <c r="J3658" i="1"/>
  <c r="AB3685" i="1" l="1"/>
  <c r="H3685" i="1" s="1"/>
  <c r="Z3686" i="1"/>
  <c r="A3682" i="1"/>
  <c r="B3681" i="1"/>
  <c r="F3678" i="1"/>
  <c r="I3678" i="1" s="1"/>
  <c r="J3659" i="1"/>
  <c r="AB3686" i="1" l="1"/>
  <c r="H3686" i="1" s="1"/>
  <c r="Z3687" i="1"/>
  <c r="A3683" i="1"/>
  <c r="B3682" i="1"/>
  <c r="F3679" i="1"/>
  <c r="I3679" i="1" s="1"/>
  <c r="J3660" i="1"/>
  <c r="AB3687" i="1" l="1"/>
  <c r="H3687" i="1" s="1"/>
  <c r="Z3688" i="1"/>
  <c r="A3684" i="1"/>
  <c r="B3683" i="1"/>
  <c r="F3680" i="1"/>
  <c r="I3680" i="1" s="1"/>
  <c r="J3661" i="1"/>
  <c r="AB3688" i="1" l="1"/>
  <c r="H3688" i="1" s="1"/>
  <c r="Z3689" i="1"/>
  <c r="A3685" i="1"/>
  <c r="B3684" i="1"/>
  <c r="F3681" i="1"/>
  <c r="I3681" i="1" s="1"/>
  <c r="J3662" i="1"/>
  <c r="AB3689" i="1" l="1"/>
  <c r="H3689" i="1" s="1"/>
  <c r="Z3690" i="1"/>
  <c r="A3686" i="1"/>
  <c r="B3685" i="1"/>
  <c r="F3682" i="1"/>
  <c r="I3682" i="1" s="1"/>
  <c r="J3663" i="1"/>
  <c r="AB3690" i="1" l="1"/>
  <c r="H3690" i="1" s="1"/>
  <c r="Z3691" i="1"/>
  <c r="A3687" i="1"/>
  <c r="B3686" i="1"/>
  <c r="F3683" i="1"/>
  <c r="I3683" i="1" s="1"/>
  <c r="J3664" i="1"/>
  <c r="AB3691" i="1" l="1"/>
  <c r="H3691" i="1" s="1"/>
  <c r="Z3692" i="1"/>
  <c r="A3688" i="1"/>
  <c r="B3687" i="1"/>
  <c r="F3684" i="1"/>
  <c r="I3684" i="1" s="1"/>
  <c r="J3665" i="1"/>
  <c r="AB3692" i="1" l="1"/>
  <c r="H3692" i="1" s="1"/>
  <c r="Z3693" i="1"/>
  <c r="A3689" i="1"/>
  <c r="B3688" i="1"/>
  <c r="F3685" i="1"/>
  <c r="I3685" i="1" s="1"/>
  <c r="J3666" i="1"/>
  <c r="AB3693" i="1" l="1"/>
  <c r="H3693" i="1" s="1"/>
  <c r="Z3694" i="1"/>
  <c r="A3690" i="1"/>
  <c r="B3689" i="1"/>
  <c r="F3686" i="1"/>
  <c r="I3686" i="1" s="1"/>
  <c r="J3667" i="1"/>
  <c r="AB3694" i="1" l="1"/>
  <c r="H3694" i="1" s="1"/>
  <c r="Z3695" i="1"/>
  <c r="A3691" i="1"/>
  <c r="B3690" i="1"/>
  <c r="F3687" i="1"/>
  <c r="I3687" i="1" s="1"/>
  <c r="J3668" i="1"/>
  <c r="AB3695" i="1" l="1"/>
  <c r="H3695" i="1" s="1"/>
  <c r="Z3696" i="1"/>
  <c r="A3692" i="1"/>
  <c r="B3691" i="1"/>
  <c r="F3688" i="1"/>
  <c r="I3688" i="1" s="1"/>
  <c r="J3669" i="1"/>
  <c r="AB3696" i="1" l="1"/>
  <c r="H3696" i="1" s="1"/>
  <c r="Z3697" i="1"/>
  <c r="A3693" i="1"/>
  <c r="B3692" i="1"/>
  <c r="F3689" i="1"/>
  <c r="I3689" i="1" s="1"/>
  <c r="J3670" i="1"/>
  <c r="AB3697" i="1" l="1"/>
  <c r="H3697" i="1" s="1"/>
  <c r="Z3698" i="1"/>
  <c r="A3694" i="1"/>
  <c r="B3693" i="1"/>
  <c r="F3690" i="1"/>
  <c r="I3690" i="1" s="1"/>
  <c r="J3671" i="1"/>
  <c r="AB3698" i="1" l="1"/>
  <c r="H3698" i="1" s="1"/>
  <c r="Z3699" i="1"/>
  <c r="A3695" i="1"/>
  <c r="B3694" i="1"/>
  <c r="F3691" i="1"/>
  <c r="I3691" i="1" s="1"/>
  <c r="J3672" i="1"/>
  <c r="AB3699" i="1" l="1"/>
  <c r="H3699" i="1" s="1"/>
  <c r="Z3700" i="1"/>
  <c r="A3696" i="1"/>
  <c r="B3695" i="1"/>
  <c r="F3692" i="1"/>
  <c r="I3692" i="1" s="1"/>
  <c r="J3673" i="1"/>
  <c r="AB3700" i="1" l="1"/>
  <c r="H3700" i="1" s="1"/>
  <c r="Z3701" i="1"/>
  <c r="A3697" i="1"/>
  <c r="B3696" i="1"/>
  <c r="F3693" i="1"/>
  <c r="I3693" i="1" s="1"/>
  <c r="J3674" i="1"/>
  <c r="AB3701" i="1" l="1"/>
  <c r="H3701" i="1" s="1"/>
  <c r="Z3702" i="1"/>
  <c r="A3698" i="1"/>
  <c r="B3697" i="1"/>
  <c r="F3694" i="1"/>
  <c r="I3694" i="1" s="1"/>
  <c r="J3675" i="1"/>
  <c r="AB3702" i="1" l="1"/>
  <c r="H3702" i="1" s="1"/>
  <c r="Z3703" i="1"/>
  <c r="A3699" i="1"/>
  <c r="B3698" i="1"/>
  <c r="F3695" i="1"/>
  <c r="I3695" i="1" s="1"/>
  <c r="J3676" i="1"/>
  <c r="AB3703" i="1" l="1"/>
  <c r="H3703" i="1" s="1"/>
  <c r="Z3704" i="1"/>
  <c r="A3700" i="1"/>
  <c r="B3699" i="1"/>
  <c r="F3696" i="1"/>
  <c r="I3696" i="1" s="1"/>
  <c r="J3677" i="1"/>
  <c r="AB3704" i="1" l="1"/>
  <c r="H3704" i="1" s="1"/>
  <c r="Z3705" i="1"/>
  <c r="A3701" i="1"/>
  <c r="B3700" i="1"/>
  <c r="F3697" i="1"/>
  <c r="I3697" i="1" s="1"/>
  <c r="J3678" i="1"/>
  <c r="AB3705" i="1" l="1"/>
  <c r="H3705" i="1" s="1"/>
  <c r="Z3706" i="1"/>
  <c r="A3702" i="1"/>
  <c r="B3701" i="1"/>
  <c r="F3698" i="1"/>
  <c r="I3698" i="1" s="1"/>
  <c r="J3679" i="1"/>
  <c r="AB3706" i="1" l="1"/>
  <c r="H3706" i="1" s="1"/>
  <c r="Z3707" i="1"/>
  <c r="A3703" i="1"/>
  <c r="B3702" i="1"/>
  <c r="F3699" i="1"/>
  <c r="I3699" i="1" s="1"/>
  <c r="J3680" i="1"/>
  <c r="AB3707" i="1" l="1"/>
  <c r="H3707" i="1" s="1"/>
  <c r="Z3708" i="1"/>
  <c r="A3704" i="1"/>
  <c r="B3703" i="1"/>
  <c r="F3700" i="1"/>
  <c r="I3700" i="1" s="1"/>
  <c r="J3681" i="1"/>
  <c r="AB3708" i="1" l="1"/>
  <c r="H3708" i="1" s="1"/>
  <c r="Z3709" i="1"/>
  <c r="A3705" i="1"/>
  <c r="B3704" i="1"/>
  <c r="F3701" i="1"/>
  <c r="I3701" i="1" s="1"/>
  <c r="J3682" i="1"/>
  <c r="AB3709" i="1" l="1"/>
  <c r="H3709" i="1" s="1"/>
  <c r="Z3710" i="1"/>
  <c r="A3706" i="1"/>
  <c r="B3705" i="1"/>
  <c r="F3702" i="1"/>
  <c r="I3702" i="1" s="1"/>
  <c r="J3683" i="1"/>
  <c r="AB3710" i="1" l="1"/>
  <c r="H3710" i="1" s="1"/>
  <c r="Z3711" i="1"/>
  <c r="A3707" i="1"/>
  <c r="B3706" i="1"/>
  <c r="F3703" i="1"/>
  <c r="I3703" i="1" s="1"/>
  <c r="J3684" i="1"/>
  <c r="AB3711" i="1" l="1"/>
  <c r="H3711" i="1" s="1"/>
  <c r="Z3712" i="1"/>
  <c r="A3708" i="1"/>
  <c r="B3707" i="1"/>
  <c r="F3704" i="1"/>
  <c r="I3704" i="1" s="1"/>
  <c r="J3685" i="1"/>
  <c r="AB3712" i="1" l="1"/>
  <c r="H3712" i="1" s="1"/>
  <c r="Z3713" i="1"/>
  <c r="A3709" i="1"/>
  <c r="B3708" i="1"/>
  <c r="F3705" i="1"/>
  <c r="I3705" i="1" s="1"/>
  <c r="J3686" i="1"/>
  <c r="AB3713" i="1" l="1"/>
  <c r="H3713" i="1" s="1"/>
  <c r="Z3714" i="1"/>
  <c r="A3710" i="1"/>
  <c r="B3709" i="1"/>
  <c r="F3706" i="1"/>
  <c r="I3706" i="1" s="1"/>
  <c r="J3687" i="1"/>
  <c r="AB3714" i="1" l="1"/>
  <c r="H3714" i="1" s="1"/>
  <c r="Z3715" i="1"/>
  <c r="A3711" i="1"/>
  <c r="B3710" i="1"/>
  <c r="F3707" i="1"/>
  <c r="I3707" i="1" s="1"/>
  <c r="J3688" i="1"/>
  <c r="AB3715" i="1" l="1"/>
  <c r="H3715" i="1" s="1"/>
  <c r="Z3716" i="1"/>
  <c r="A3712" i="1"/>
  <c r="B3711" i="1"/>
  <c r="F3708" i="1"/>
  <c r="I3708" i="1" s="1"/>
  <c r="J3689" i="1"/>
  <c r="AB3716" i="1" l="1"/>
  <c r="H3716" i="1" s="1"/>
  <c r="Z3717" i="1"/>
  <c r="A3713" i="1"/>
  <c r="B3712" i="1"/>
  <c r="F3709" i="1"/>
  <c r="I3709" i="1" s="1"/>
  <c r="J3690" i="1"/>
  <c r="AB3717" i="1" l="1"/>
  <c r="H3717" i="1" s="1"/>
  <c r="Z3718" i="1"/>
  <c r="A3714" i="1"/>
  <c r="B3713" i="1"/>
  <c r="F3710" i="1"/>
  <c r="I3710" i="1" s="1"/>
  <c r="J3691" i="1"/>
  <c r="AB3718" i="1" l="1"/>
  <c r="H3718" i="1" s="1"/>
  <c r="Z3719" i="1"/>
  <c r="A3715" i="1"/>
  <c r="B3714" i="1"/>
  <c r="F3711" i="1"/>
  <c r="I3711" i="1" s="1"/>
  <c r="J3692" i="1"/>
  <c r="AB3719" i="1" l="1"/>
  <c r="H3719" i="1" s="1"/>
  <c r="Z3720" i="1"/>
  <c r="A3716" i="1"/>
  <c r="B3715" i="1"/>
  <c r="F3712" i="1"/>
  <c r="I3712" i="1" s="1"/>
  <c r="J3693" i="1"/>
  <c r="AB3720" i="1" l="1"/>
  <c r="H3720" i="1" s="1"/>
  <c r="Z3721" i="1"/>
  <c r="A3717" i="1"/>
  <c r="B3716" i="1"/>
  <c r="F3713" i="1"/>
  <c r="I3713" i="1" s="1"/>
  <c r="J3694" i="1"/>
  <c r="AB3721" i="1" l="1"/>
  <c r="H3721" i="1" s="1"/>
  <c r="Z3722" i="1"/>
  <c r="A3718" i="1"/>
  <c r="B3717" i="1"/>
  <c r="F3714" i="1"/>
  <c r="I3714" i="1" s="1"/>
  <c r="J3695" i="1"/>
  <c r="AB3722" i="1" l="1"/>
  <c r="H3722" i="1" s="1"/>
  <c r="Z3723" i="1"/>
  <c r="AB3723" i="1" s="1"/>
  <c r="A3719" i="1"/>
  <c r="B3718" i="1"/>
  <c r="F3715" i="1"/>
  <c r="I3715" i="1" s="1"/>
  <c r="J3696" i="1"/>
  <c r="Z3724" i="1" l="1"/>
  <c r="H3723" i="1"/>
  <c r="A3720" i="1"/>
  <c r="B3719" i="1"/>
  <c r="F3716" i="1"/>
  <c r="I3716" i="1" s="1"/>
  <c r="J3697" i="1"/>
  <c r="AB3724" i="1" l="1"/>
  <c r="H3724" i="1" s="1"/>
  <c r="Z3725" i="1"/>
  <c r="A3721" i="1"/>
  <c r="B3720" i="1"/>
  <c r="F3717" i="1"/>
  <c r="I3717" i="1" s="1"/>
  <c r="J3698" i="1"/>
  <c r="AB3725" i="1" l="1"/>
  <c r="H3725" i="1" s="1"/>
  <c r="Z3726" i="1"/>
  <c r="A3722" i="1"/>
  <c r="B3721" i="1"/>
  <c r="F3718" i="1"/>
  <c r="I3718" i="1" s="1"/>
  <c r="J3699" i="1"/>
  <c r="AB3726" i="1" l="1"/>
  <c r="H3726" i="1" s="1"/>
  <c r="Z3727" i="1"/>
  <c r="A3723" i="1"/>
  <c r="B3722" i="1"/>
  <c r="F3719" i="1"/>
  <c r="I3719" i="1" s="1"/>
  <c r="J3700" i="1"/>
  <c r="AB3727" i="1" l="1"/>
  <c r="H3727" i="1" s="1"/>
  <c r="Z3728" i="1"/>
  <c r="A3724" i="1"/>
  <c r="B3723" i="1"/>
  <c r="F3720" i="1"/>
  <c r="I3720" i="1" s="1"/>
  <c r="J3701" i="1"/>
  <c r="AB3728" i="1" l="1"/>
  <c r="H3728" i="1" s="1"/>
  <c r="Z3729" i="1"/>
  <c r="A3725" i="1"/>
  <c r="B3724" i="1"/>
  <c r="F3721" i="1"/>
  <c r="I3721" i="1" s="1"/>
  <c r="J3702" i="1"/>
  <c r="AB3729" i="1" l="1"/>
  <c r="H3729" i="1" s="1"/>
  <c r="Z3730" i="1"/>
  <c r="A3726" i="1"/>
  <c r="B3725" i="1"/>
  <c r="F3722" i="1"/>
  <c r="I3722" i="1" s="1"/>
  <c r="J3703" i="1"/>
  <c r="AB3730" i="1" l="1"/>
  <c r="H3730" i="1" s="1"/>
  <c r="Z3731" i="1"/>
  <c r="A3727" i="1"/>
  <c r="B3726" i="1"/>
  <c r="F3723" i="1"/>
  <c r="I3723" i="1" s="1"/>
  <c r="J3704" i="1"/>
  <c r="AB3731" i="1" l="1"/>
  <c r="H3731" i="1" s="1"/>
  <c r="Z3732" i="1"/>
  <c r="A3728" i="1"/>
  <c r="B3727" i="1"/>
  <c r="F3724" i="1"/>
  <c r="I3724" i="1" s="1"/>
  <c r="J3705" i="1"/>
  <c r="AB3732" i="1" l="1"/>
  <c r="H3732" i="1" s="1"/>
  <c r="Z3733" i="1"/>
  <c r="A3729" i="1"/>
  <c r="B3728" i="1"/>
  <c r="F3725" i="1"/>
  <c r="I3725" i="1" s="1"/>
  <c r="J3706" i="1"/>
  <c r="AB3733" i="1" l="1"/>
  <c r="H3733" i="1" s="1"/>
  <c r="Z3734" i="1"/>
  <c r="A3730" i="1"/>
  <c r="B3729" i="1"/>
  <c r="F3726" i="1"/>
  <c r="I3726" i="1" s="1"/>
  <c r="J3707" i="1"/>
  <c r="AB3734" i="1" l="1"/>
  <c r="H3734" i="1" s="1"/>
  <c r="Z3735" i="1"/>
  <c r="A3731" i="1"/>
  <c r="B3730" i="1"/>
  <c r="F3727" i="1"/>
  <c r="I3727" i="1" s="1"/>
  <c r="J3708" i="1"/>
  <c r="AB3735" i="1" l="1"/>
  <c r="H3735" i="1" s="1"/>
  <c r="Z3736" i="1"/>
  <c r="A3732" i="1"/>
  <c r="B3731" i="1"/>
  <c r="F3728" i="1"/>
  <c r="I3728" i="1" s="1"/>
  <c r="J3709" i="1"/>
  <c r="AB3736" i="1" l="1"/>
  <c r="H3736" i="1" s="1"/>
  <c r="Z3737" i="1"/>
  <c r="A3733" i="1"/>
  <c r="B3732" i="1"/>
  <c r="F3729" i="1"/>
  <c r="I3729" i="1" s="1"/>
  <c r="J3710" i="1"/>
  <c r="AB3737" i="1" l="1"/>
  <c r="H3737" i="1" s="1"/>
  <c r="Z3738" i="1"/>
  <c r="A3734" i="1"/>
  <c r="B3733" i="1"/>
  <c r="F3730" i="1"/>
  <c r="I3730" i="1" s="1"/>
  <c r="J3711" i="1"/>
  <c r="AB3738" i="1" l="1"/>
  <c r="H3738" i="1" s="1"/>
  <c r="Z3739" i="1"/>
  <c r="A3735" i="1"/>
  <c r="B3734" i="1"/>
  <c r="F3731" i="1"/>
  <c r="I3731" i="1" s="1"/>
  <c r="J3712" i="1"/>
  <c r="AB3739" i="1" l="1"/>
  <c r="H3739" i="1" s="1"/>
  <c r="Z3740" i="1"/>
  <c r="A3736" i="1"/>
  <c r="B3735" i="1"/>
  <c r="F3732" i="1"/>
  <c r="I3732" i="1" s="1"/>
  <c r="J3713" i="1"/>
  <c r="AB3740" i="1" l="1"/>
  <c r="H3740" i="1" s="1"/>
  <c r="Z3741" i="1"/>
  <c r="A3737" i="1"/>
  <c r="B3736" i="1"/>
  <c r="F3733" i="1"/>
  <c r="I3733" i="1" s="1"/>
  <c r="J3714" i="1"/>
  <c r="AB3741" i="1" l="1"/>
  <c r="H3741" i="1" s="1"/>
  <c r="Z3742" i="1"/>
  <c r="A3738" i="1"/>
  <c r="B3737" i="1"/>
  <c r="F3734" i="1"/>
  <c r="I3734" i="1" s="1"/>
  <c r="J3715" i="1"/>
  <c r="AB3742" i="1" l="1"/>
  <c r="H3742" i="1" s="1"/>
  <c r="Z3743" i="1"/>
  <c r="A3739" i="1"/>
  <c r="B3738" i="1"/>
  <c r="F3735" i="1"/>
  <c r="I3735" i="1" s="1"/>
  <c r="J3716" i="1"/>
  <c r="AB3743" i="1" l="1"/>
  <c r="H3743" i="1" s="1"/>
  <c r="Z3744" i="1"/>
  <c r="A3740" i="1"/>
  <c r="B3739" i="1"/>
  <c r="F3736" i="1"/>
  <c r="I3736" i="1" s="1"/>
  <c r="J3717" i="1"/>
  <c r="AB3744" i="1" l="1"/>
  <c r="H3744" i="1" s="1"/>
  <c r="Z3745" i="1"/>
  <c r="A3741" i="1"/>
  <c r="B3740" i="1"/>
  <c r="F3737" i="1"/>
  <c r="I3737" i="1" s="1"/>
  <c r="J3718" i="1"/>
  <c r="AB3745" i="1" l="1"/>
  <c r="H3745" i="1" s="1"/>
  <c r="Z3746" i="1"/>
  <c r="A3742" i="1"/>
  <c r="B3741" i="1"/>
  <c r="F3738" i="1"/>
  <c r="I3738" i="1" s="1"/>
  <c r="J3719" i="1"/>
  <c r="AB3746" i="1" l="1"/>
  <c r="H3746" i="1" s="1"/>
  <c r="Z3747" i="1"/>
  <c r="A3743" i="1"/>
  <c r="B3742" i="1"/>
  <c r="F3739" i="1"/>
  <c r="I3739" i="1" s="1"/>
  <c r="J3720" i="1"/>
  <c r="AB3747" i="1" l="1"/>
  <c r="H3747" i="1" s="1"/>
  <c r="Z3748" i="1"/>
  <c r="A3744" i="1"/>
  <c r="B3743" i="1"/>
  <c r="F3740" i="1"/>
  <c r="I3740" i="1" s="1"/>
  <c r="J3721" i="1"/>
  <c r="AB3748" i="1" l="1"/>
  <c r="H3748" i="1" s="1"/>
  <c r="Z3749" i="1"/>
  <c r="A3745" i="1"/>
  <c r="B3744" i="1"/>
  <c r="F3741" i="1"/>
  <c r="I3741" i="1" s="1"/>
  <c r="J3722" i="1"/>
  <c r="AB3749" i="1" l="1"/>
  <c r="H3749" i="1" s="1"/>
  <c r="Z3750" i="1"/>
  <c r="A3746" i="1"/>
  <c r="B3745" i="1"/>
  <c r="F3742" i="1"/>
  <c r="I3742" i="1" s="1"/>
  <c r="J3723" i="1"/>
  <c r="AB3750" i="1" l="1"/>
  <c r="H3750" i="1" s="1"/>
  <c r="Z3751" i="1"/>
  <c r="A3747" i="1"/>
  <c r="B3746" i="1"/>
  <c r="F3743" i="1"/>
  <c r="I3743" i="1" s="1"/>
  <c r="J3724" i="1"/>
  <c r="AB3751" i="1" l="1"/>
  <c r="H3751" i="1" s="1"/>
  <c r="Z3752" i="1"/>
  <c r="A3748" i="1"/>
  <c r="B3747" i="1"/>
  <c r="F3744" i="1"/>
  <c r="I3744" i="1" s="1"/>
  <c r="J3725" i="1"/>
  <c r="AB3752" i="1" l="1"/>
  <c r="H3752" i="1" s="1"/>
  <c r="Z3753" i="1"/>
  <c r="A3749" i="1"/>
  <c r="B3748" i="1"/>
  <c r="F3745" i="1"/>
  <c r="I3745" i="1" s="1"/>
  <c r="J3726" i="1"/>
  <c r="AB3753" i="1" l="1"/>
  <c r="H3753" i="1" s="1"/>
  <c r="Z3754" i="1"/>
  <c r="A3750" i="1"/>
  <c r="B3749" i="1"/>
  <c r="F3746" i="1"/>
  <c r="I3746" i="1" s="1"/>
  <c r="J3727" i="1"/>
  <c r="AB3754" i="1" l="1"/>
  <c r="H3754" i="1" s="1"/>
  <c r="Z3755" i="1"/>
  <c r="A3751" i="1"/>
  <c r="B3750" i="1"/>
  <c r="F3747" i="1"/>
  <c r="I3747" i="1" s="1"/>
  <c r="J3728" i="1"/>
  <c r="AB3755" i="1" l="1"/>
  <c r="H3755" i="1" s="1"/>
  <c r="Z3756" i="1"/>
  <c r="A3752" i="1"/>
  <c r="B3751" i="1"/>
  <c r="F3748" i="1"/>
  <c r="I3748" i="1" s="1"/>
  <c r="J3729" i="1"/>
  <c r="AB3756" i="1" l="1"/>
  <c r="H3756" i="1" s="1"/>
  <c r="Z3757" i="1"/>
  <c r="A3753" i="1"/>
  <c r="B3752" i="1"/>
  <c r="F3749" i="1"/>
  <c r="I3749" i="1" s="1"/>
  <c r="J3730" i="1"/>
  <c r="AB3757" i="1" l="1"/>
  <c r="H3757" i="1" s="1"/>
  <c r="Z3758" i="1"/>
  <c r="A3754" i="1"/>
  <c r="B3753" i="1"/>
  <c r="F3750" i="1"/>
  <c r="I3750" i="1" s="1"/>
  <c r="J3731" i="1"/>
  <c r="AB3758" i="1" l="1"/>
  <c r="H3758" i="1" s="1"/>
  <c r="Z3759" i="1"/>
  <c r="A3755" i="1"/>
  <c r="B3754" i="1"/>
  <c r="F3751" i="1"/>
  <c r="I3751" i="1" s="1"/>
  <c r="J3732" i="1"/>
  <c r="AB3759" i="1" l="1"/>
  <c r="H3759" i="1" s="1"/>
  <c r="Z3760" i="1"/>
  <c r="A3756" i="1"/>
  <c r="B3755" i="1"/>
  <c r="F3752" i="1"/>
  <c r="I3752" i="1" s="1"/>
  <c r="J3733" i="1"/>
  <c r="AB3760" i="1" l="1"/>
  <c r="H3760" i="1" s="1"/>
  <c r="Z3761" i="1"/>
  <c r="A3757" i="1"/>
  <c r="B3756" i="1"/>
  <c r="F3753" i="1"/>
  <c r="I3753" i="1" s="1"/>
  <c r="J3734" i="1"/>
  <c r="AB3761" i="1" l="1"/>
  <c r="H3761" i="1" s="1"/>
  <c r="Z3762" i="1"/>
  <c r="A3758" i="1"/>
  <c r="B3757" i="1"/>
  <c r="F3754" i="1"/>
  <c r="I3754" i="1" s="1"/>
  <c r="J3735" i="1"/>
  <c r="AB3762" i="1" l="1"/>
  <c r="H3762" i="1" s="1"/>
  <c r="Z3763" i="1"/>
  <c r="A3759" i="1"/>
  <c r="B3758" i="1"/>
  <c r="F3755" i="1"/>
  <c r="I3755" i="1" s="1"/>
  <c r="J3736" i="1"/>
  <c r="AB3763" i="1" l="1"/>
  <c r="H3763" i="1" s="1"/>
  <c r="Z3764" i="1"/>
  <c r="A3760" i="1"/>
  <c r="B3759" i="1"/>
  <c r="F3756" i="1"/>
  <c r="I3756" i="1" s="1"/>
  <c r="J3737" i="1"/>
  <c r="AB3764" i="1" l="1"/>
  <c r="H3764" i="1" s="1"/>
  <c r="Z3765" i="1"/>
  <c r="A3761" i="1"/>
  <c r="B3760" i="1"/>
  <c r="F3757" i="1"/>
  <c r="I3757" i="1" s="1"/>
  <c r="J3738" i="1"/>
  <c r="AB3765" i="1" l="1"/>
  <c r="H3765" i="1" s="1"/>
  <c r="Z3766" i="1"/>
  <c r="A3762" i="1"/>
  <c r="B3761" i="1"/>
  <c r="F3758" i="1"/>
  <c r="I3758" i="1" s="1"/>
  <c r="J3739" i="1"/>
  <c r="AB3766" i="1" l="1"/>
  <c r="H3766" i="1" s="1"/>
  <c r="Z3767" i="1"/>
  <c r="A3763" i="1"/>
  <c r="B3762" i="1"/>
  <c r="F3759" i="1"/>
  <c r="I3759" i="1" s="1"/>
  <c r="J3740" i="1"/>
  <c r="AB3767" i="1" l="1"/>
  <c r="H3767" i="1" s="1"/>
  <c r="Z3768" i="1"/>
  <c r="A3764" i="1"/>
  <c r="B3763" i="1"/>
  <c r="F3760" i="1"/>
  <c r="I3760" i="1" s="1"/>
  <c r="J3741" i="1"/>
  <c r="AB3768" i="1" l="1"/>
  <c r="H3768" i="1" s="1"/>
  <c r="Z3769" i="1"/>
  <c r="A3765" i="1"/>
  <c r="B3764" i="1"/>
  <c r="F3761" i="1"/>
  <c r="I3761" i="1" s="1"/>
  <c r="J3742" i="1"/>
  <c r="AB3769" i="1" l="1"/>
  <c r="H3769" i="1" s="1"/>
  <c r="Z3770" i="1"/>
  <c r="A3766" i="1"/>
  <c r="B3765" i="1"/>
  <c r="F3762" i="1"/>
  <c r="I3762" i="1" s="1"/>
  <c r="J3743" i="1"/>
  <c r="AB3770" i="1" l="1"/>
  <c r="H3770" i="1" s="1"/>
  <c r="Z3771" i="1"/>
  <c r="A3767" i="1"/>
  <c r="B3766" i="1"/>
  <c r="F3763" i="1"/>
  <c r="I3763" i="1" s="1"/>
  <c r="J3744" i="1"/>
  <c r="AB3771" i="1" l="1"/>
  <c r="H3771" i="1" s="1"/>
  <c r="Z3772" i="1"/>
  <c r="A3768" i="1"/>
  <c r="B3767" i="1"/>
  <c r="F3764" i="1"/>
  <c r="I3764" i="1" s="1"/>
  <c r="J3745" i="1"/>
  <c r="AB3772" i="1" l="1"/>
  <c r="H3772" i="1" s="1"/>
  <c r="Z3773" i="1"/>
  <c r="A3769" i="1"/>
  <c r="B3768" i="1"/>
  <c r="F3765" i="1"/>
  <c r="I3765" i="1" s="1"/>
  <c r="J3746" i="1"/>
  <c r="AB3773" i="1" l="1"/>
  <c r="H3773" i="1" s="1"/>
  <c r="Z3774" i="1"/>
  <c r="A3770" i="1"/>
  <c r="B3769" i="1"/>
  <c r="F3766" i="1"/>
  <c r="I3766" i="1" s="1"/>
  <c r="J3747" i="1"/>
  <c r="AB3774" i="1" l="1"/>
  <c r="H3774" i="1" s="1"/>
  <c r="Z3775" i="1"/>
  <c r="A3771" i="1"/>
  <c r="B3770" i="1"/>
  <c r="F3767" i="1"/>
  <c r="I3767" i="1" s="1"/>
  <c r="J3748" i="1"/>
  <c r="AB3775" i="1" l="1"/>
  <c r="H3775" i="1" s="1"/>
  <c r="Z3776" i="1"/>
  <c r="A3772" i="1"/>
  <c r="B3771" i="1"/>
  <c r="F3768" i="1"/>
  <c r="I3768" i="1" s="1"/>
  <c r="J3749" i="1"/>
  <c r="AB3776" i="1" l="1"/>
  <c r="H3776" i="1" s="1"/>
  <c r="Z3777" i="1"/>
  <c r="A3773" i="1"/>
  <c r="B3772" i="1"/>
  <c r="F3769" i="1"/>
  <c r="I3769" i="1" s="1"/>
  <c r="J3750" i="1"/>
  <c r="AB3777" i="1" l="1"/>
  <c r="H3777" i="1" s="1"/>
  <c r="Z3778" i="1"/>
  <c r="A3774" i="1"/>
  <c r="B3773" i="1"/>
  <c r="F3770" i="1"/>
  <c r="I3770" i="1" s="1"/>
  <c r="J3751" i="1"/>
  <c r="AB3778" i="1" l="1"/>
  <c r="H3778" i="1" s="1"/>
  <c r="Z3779" i="1"/>
  <c r="A3775" i="1"/>
  <c r="B3774" i="1"/>
  <c r="F3771" i="1"/>
  <c r="I3771" i="1" s="1"/>
  <c r="J3752" i="1"/>
  <c r="AB3779" i="1" l="1"/>
  <c r="H3779" i="1" s="1"/>
  <c r="Z3780" i="1"/>
  <c r="A3776" i="1"/>
  <c r="B3775" i="1"/>
  <c r="F3772" i="1"/>
  <c r="I3772" i="1" s="1"/>
  <c r="J3753" i="1"/>
  <c r="AB3780" i="1" l="1"/>
  <c r="H3780" i="1" s="1"/>
  <c r="Z3781" i="1"/>
  <c r="A3777" i="1"/>
  <c r="B3776" i="1"/>
  <c r="F3773" i="1"/>
  <c r="I3773" i="1" s="1"/>
  <c r="J3754" i="1"/>
  <c r="AB3781" i="1" l="1"/>
  <c r="H3781" i="1" s="1"/>
  <c r="Z3782" i="1"/>
  <c r="A3778" i="1"/>
  <c r="B3777" i="1"/>
  <c r="F3774" i="1"/>
  <c r="I3774" i="1" s="1"/>
  <c r="J3755" i="1"/>
  <c r="AB3782" i="1" l="1"/>
  <c r="H3782" i="1" s="1"/>
  <c r="Z3783" i="1"/>
  <c r="A3779" i="1"/>
  <c r="B3778" i="1"/>
  <c r="F3775" i="1"/>
  <c r="I3775" i="1" s="1"/>
  <c r="J3756" i="1"/>
  <c r="AB3783" i="1" l="1"/>
  <c r="H3783" i="1" s="1"/>
  <c r="Z3784" i="1"/>
  <c r="A3780" i="1"/>
  <c r="B3779" i="1"/>
  <c r="F3776" i="1"/>
  <c r="I3776" i="1" s="1"/>
  <c r="J3757" i="1"/>
  <c r="AB3784" i="1" l="1"/>
  <c r="H3784" i="1" s="1"/>
  <c r="Z3785" i="1"/>
  <c r="A3781" i="1"/>
  <c r="B3780" i="1"/>
  <c r="F3777" i="1"/>
  <c r="I3777" i="1" s="1"/>
  <c r="J3758" i="1"/>
  <c r="AB3785" i="1" l="1"/>
  <c r="H3785" i="1" s="1"/>
  <c r="Z3786" i="1"/>
  <c r="A3782" i="1"/>
  <c r="B3781" i="1"/>
  <c r="F3778" i="1"/>
  <c r="I3778" i="1" s="1"/>
  <c r="J3759" i="1"/>
  <c r="AB3786" i="1" l="1"/>
  <c r="H3786" i="1" s="1"/>
  <c r="Z3787" i="1"/>
  <c r="A3783" i="1"/>
  <c r="B3782" i="1"/>
  <c r="F3779" i="1"/>
  <c r="I3779" i="1" s="1"/>
  <c r="J3760" i="1"/>
  <c r="AB3787" i="1" l="1"/>
  <c r="H3787" i="1" s="1"/>
  <c r="Z3788" i="1"/>
  <c r="A3784" i="1"/>
  <c r="B3783" i="1"/>
  <c r="F3780" i="1"/>
  <c r="I3780" i="1" s="1"/>
  <c r="J3761" i="1"/>
  <c r="AB3788" i="1" l="1"/>
  <c r="H3788" i="1" s="1"/>
  <c r="Z3789" i="1"/>
  <c r="A3785" i="1"/>
  <c r="B3784" i="1"/>
  <c r="F3781" i="1"/>
  <c r="I3781" i="1" s="1"/>
  <c r="J3762" i="1"/>
  <c r="AB3789" i="1" l="1"/>
  <c r="H3789" i="1" s="1"/>
  <c r="Z3790" i="1"/>
  <c r="A3786" i="1"/>
  <c r="B3785" i="1"/>
  <c r="F3782" i="1"/>
  <c r="I3782" i="1" s="1"/>
  <c r="J3763" i="1"/>
  <c r="AB3790" i="1" l="1"/>
  <c r="H3790" i="1" s="1"/>
  <c r="Z3791" i="1"/>
  <c r="A3787" i="1"/>
  <c r="B3786" i="1"/>
  <c r="F3783" i="1"/>
  <c r="I3783" i="1" s="1"/>
  <c r="J3764" i="1"/>
  <c r="AB3791" i="1" l="1"/>
  <c r="H3791" i="1" s="1"/>
  <c r="Z3792" i="1"/>
  <c r="A3788" i="1"/>
  <c r="B3787" i="1"/>
  <c r="F3784" i="1"/>
  <c r="I3784" i="1" s="1"/>
  <c r="J3765" i="1"/>
  <c r="AB3792" i="1" l="1"/>
  <c r="H3792" i="1" s="1"/>
  <c r="Z3793" i="1"/>
  <c r="A3789" i="1"/>
  <c r="B3788" i="1"/>
  <c r="F3785" i="1"/>
  <c r="I3785" i="1" s="1"/>
  <c r="J3766" i="1"/>
  <c r="AB3793" i="1" l="1"/>
  <c r="H3793" i="1" s="1"/>
  <c r="Z3794" i="1"/>
  <c r="A3790" i="1"/>
  <c r="B3789" i="1"/>
  <c r="F3786" i="1"/>
  <c r="I3786" i="1" s="1"/>
  <c r="J3767" i="1"/>
  <c r="AB3794" i="1" l="1"/>
  <c r="H3794" i="1" s="1"/>
  <c r="Z3795" i="1"/>
  <c r="A3791" i="1"/>
  <c r="B3790" i="1"/>
  <c r="F3787" i="1"/>
  <c r="I3787" i="1" s="1"/>
  <c r="J3768" i="1"/>
  <c r="AB3795" i="1" l="1"/>
  <c r="H3795" i="1" s="1"/>
  <c r="Z3796" i="1"/>
  <c r="A3792" i="1"/>
  <c r="B3791" i="1"/>
  <c r="F3788" i="1"/>
  <c r="I3788" i="1" s="1"/>
  <c r="J3769" i="1"/>
  <c r="AB3796" i="1" l="1"/>
  <c r="H3796" i="1" s="1"/>
  <c r="Z3797" i="1"/>
  <c r="A3793" i="1"/>
  <c r="B3792" i="1"/>
  <c r="F3789" i="1"/>
  <c r="I3789" i="1" s="1"/>
  <c r="J3770" i="1"/>
  <c r="AB3797" i="1" l="1"/>
  <c r="H3797" i="1" s="1"/>
  <c r="Z3798" i="1"/>
  <c r="A3794" i="1"/>
  <c r="B3793" i="1"/>
  <c r="F3790" i="1"/>
  <c r="I3790" i="1" s="1"/>
  <c r="J3771" i="1"/>
  <c r="AB3798" i="1" l="1"/>
  <c r="H3798" i="1" s="1"/>
  <c r="Z3799" i="1"/>
  <c r="A3795" i="1"/>
  <c r="B3794" i="1"/>
  <c r="F3791" i="1"/>
  <c r="I3791" i="1" s="1"/>
  <c r="J3772" i="1"/>
  <c r="AB3799" i="1" l="1"/>
  <c r="H3799" i="1" s="1"/>
  <c r="Z3800" i="1"/>
  <c r="A3796" i="1"/>
  <c r="B3795" i="1"/>
  <c r="F3792" i="1"/>
  <c r="I3792" i="1" s="1"/>
  <c r="J3773" i="1"/>
  <c r="AB3800" i="1" l="1"/>
  <c r="H3800" i="1" s="1"/>
  <c r="Z3801" i="1"/>
  <c r="A3797" i="1"/>
  <c r="B3796" i="1"/>
  <c r="F3793" i="1"/>
  <c r="I3793" i="1" s="1"/>
  <c r="J3774" i="1"/>
  <c r="AB3801" i="1" l="1"/>
  <c r="H3801" i="1" s="1"/>
  <c r="Z3802" i="1"/>
  <c r="A3798" i="1"/>
  <c r="B3797" i="1"/>
  <c r="F3794" i="1"/>
  <c r="I3794" i="1" s="1"/>
  <c r="J3775" i="1"/>
  <c r="AB3802" i="1" l="1"/>
  <c r="H3802" i="1" s="1"/>
  <c r="Z3803" i="1"/>
  <c r="A3799" i="1"/>
  <c r="B3798" i="1"/>
  <c r="F3795" i="1"/>
  <c r="I3795" i="1" s="1"/>
  <c r="J3776" i="1"/>
  <c r="AB3803" i="1" l="1"/>
  <c r="H3803" i="1" s="1"/>
  <c r="Z3804" i="1"/>
  <c r="A3800" i="1"/>
  <c r="B3799" i="1"/>
  <c r="F3796" i="1"/>
  <c r="I3796" i="1" s="1"/>
  <c r="J3777" i="1"/>
  <c r="AB3804" i="1" l="1"/>
  <c r="H3804" i="1" s="1"/>
  <c r="Z3805" i="1"/>
  <c r="A3801" i="1"/>
  <c r="B3800" i="1"/>
  <c r="F3797" i="1"/>
  <c r="I3797" i="1" s="1"/>
  <c r="J3778" i="1"/>
  <c r="AB3805" i="1" l="1"/>
  <c r="H3805" i="1" s="1"/>
  <c r="Z3806" i="1"/>
  <c r="A3802" i="1"/>
  <c r="B3801" i="1"/>
  <c r="F3798" i="1"/>
  <c r="I3798" i="1" s="1"/>
  <c r="J3779" i="1"/>
  <c r="AB3806" i="1" l="1"/>
  <c r="H3806" i="1" s="1"/>
  <c r="Z3807" i="1"/>
  <c r="A3803" i="1"/>
  <c r="B3802" i="1"/>
  <c r="F3799" i="1"/>
  <c r="I3799" i="1" s="1"/>
  <c r="J3780" i="1"/>
  <c r="AB3807" i="1" l="1"/>
  <c r="H3807" i="1" s="1"/>
  <c r="Z3808" i="1"/>
  <c r="A3804" i="1"/>
  <c r="B3803" i="1"/>
  <c r="F3800" i="1"/>
  <c r="I3800" i="1" s="1"/>
  <c r="J3781" i="1"/>
  <c r="AB3808" i="1" l="1"/>
  <c r="H3808" i="1" s="1"/>
  <c r="Z3809" i="1"/>
  <c r="A3805" i="1"/>
  <c r="B3804" i="1"/>
  <c r="F3801" i="1"/>
  <c r="I3801" i="1" s="1"/>
  <c r="J3782" i="1"/>
  <c r="AB3809" i="1" l="1"/>
  <c r="H3809" i="1" s="1"/>
  <c r="Z3810" i="1"/>
  <c r="A3806" i="1"/>
  <c r="B3805" i="1"/>
  <c r="F3802" i="1"/>
  <c r="I3802" i="1" s="1"/>
  <c r="J3783" i="1"/>
  <c r="AB3810" i="1" l="1"/>
  <c r="H3810" i="1" s="1"/>
  <c r="Z3811" i="1"/>
  <c r="A3807" i="1"/>
  <c r="B3806" i="1"/>
  <c r="F3803" i="1"/>
  <c r="I3803" i="1" s="1"/>
  <c r="J3784" i="1"/>
  <c r="AB3811" i="1" l="1"/>
  <c r="H3811" i="1" s="1"/>
  <c r="Z3812" i="1"/>
  <c r="A3808" i="1"/>
  <c r="B3807" i="1"/>
  <c r="F3804" i="1"/>
  <c r="I3804" i="1" s="1"/>
  <c r="J3785" i="1"/>
  <c r="AB3812" i="1" l="1"/>
  <c r="H3812" i="1" s="1"/>
  <c r="Z3813" i="1"/>
  <c r="A3809" i="1"/>
  <c r="B3808" i="1"/>
  <c r="F3805" i="1"/>
  <c r="I3805" i="1" s="1"/>
  <c r="J3786" i="1"/>
  <c r="AB3813" i="1" l="1"/>
  <c r="H3813" i="1" s="1"/>
  <c r="Z3814" i="1"/>
  <c r="A3810" i="1"/>
  <c r="B3809" i="1"/>
  <c r="F3806" i="1"/>
  <c r="I3806" i="1" s="1"/>
  <c r="J3787" i="1"/>
  <c r="AB3814" i="1" l="1"/>
  <c r="H3814" i="1" s="1"/>
  <c r="Z3815" i="1"/>
  <c r="A3811" i="1"/>
  <c r="B3810" i="1"/>
  <c r="F3807" i="1"/>
  <c r="I3807" i="1" s="1"/>
  <c r="J3788" i="1"/>
  <c r="AB3815" i="1" l="1"/>
  <c r="H3815" i="1" s="1"/>
  <c r="Z3816" i="1"/>
  <c r="A3812" i="1"/>
  <c r="B3811" i="1"/>
  <c r="F3808" i="1"/>
  <c r="I3808" i="1" s="1"/>
  <c r="J3789" i="1"/>
  <c r="AB3816" i="1" l="1"/>
  <c r="H3816" i="1" s="1"/>
  <c r="Z3817" i="1"/>
  <c r="A3813" i="1"/>
  <c r="B3812" i="1"/>
  <c r="F3809" i="1"/>
  <c r="I3809" i="1" s="1"/>
  <c r="J3790" i="1"/>
  <c r="AB3817" i="1" l="1"/>
  <c r="H3817" i="1" s="1"/>
  <c r="Z3818" i="1"/>
  <c r="A3814" i="1"/>
  <c r="B3813" i="1"/>
  <c r="F3810" i="1"/>
  <c r="I3810" i="1" s="1"/>
  <c r="J3791" i="1"/>
  <c r="AB3818" i="1" l="1"/>
  <c r="H3818" i="1" s="1"/>
  <c r="Z3819" i="1"/>
  <c r="A3815" i="1"/>
  <c r="B3814" i="1"/>
  <c r="F3811" i="1"/>
  <c r="I3811" i="1" s="1"/>
  <c r="J3792" i="1"/>
  <c r="AB3819" i="1" l="1"/>
  <c r="H3819" i="1" s="1"/>
  <c r="Z3820" i="1"/>
  <c r="A3816" i="1"/>
  <c r="B3815" i="1"/>
  <c r="F3812" i="1"/>
  <c r="I3812" i="1" s="1"/>
  <c r="J3793" i="1"/>
  <c r="AB3820" i="1" l="1"/>
  <c r="H3820" i="1" s="1"/>
  <c r="Z3821" i="1"/>
  <c r="A3817" i="1"/>
  <c r="B3816" i="1"/>
  <c r="F3813" i="1"/>
  <c r="I3813" i="1" s="1"/>
  <c r="J3794" i="1"/>
  <c r="AB3821" i="1" l="1"/>
  <c r="H3821" i="1" s="1"/>
  <c r="Z3822" i="1"/>
  <c r="A3818" i="1"/>
  <c r="B3817" i="1"/>
  <c r="F3814" i="1"/>
  <c r="I3814" i="1" s="1"/>
  <c r="J3795" i="1"/>
  <c r="AB3822" i="1" l="1"/>
  <c r="H3822" i="1" s="1"/>
  <c r="Z3823" i="1"/>
  <c r="A3819" i="1"/>
  <c r="B3818" i="1"/>
  <c r="F3815" i="1"/>
  <c r="I3815" i="1" s="1"/>
  <c r="J3796" i="1"/>
  <c r="AB3823" i="1" l="1"/>
  <c r="H3823" i="1" s="1"/>
  <c r="Z3824" i="1"/>
  <c r="A3820" i="1"/>
  <c r="B3819" i="1"/>
  <c r="F3816" i="1"/>
  <c r="I3816" i="1" s="1"/>
  <c r="J3797" i="1"/>
  <c r="AB3824" i="1" l="1"/>
  <c r="H3824" i="1" s="1"/>
  <c r="Z3825" i="1"/>
  <c r="A3821" i="1"/>
  <c r="B3820" i="1"/>
  <c r="F3817" i="1"/>
  <c r="I3817" i="1" s="1"/>
  <c r="J3798" i="1"/>
  <c r="AB3825" i="1" l="1"/>
  <c r="H3825" i="1" s="1"/>
  <c r="Z3826" i="1"/>
  <c r="A3822" i="1"/>
  <c r="B3821" i="1"/>
  <c r="F3818" i="1"/>
  <c r="I3818" i="1" s="1"/>
  <c r="J3799" i="1"/>
  <c r="AB3826" i="1" l="1"/>
  <c r="H3826" i="1" s="1"/>
  <c r="Z3827" i="1"/>
  <c r="A3823" i="1"/>
  <c r="B3822" i="1"/>
  <c r="F3819" i="1"/>
  <c r="I3819" i="1" s="1"/>
  <c r="J3800" i="1"/>
  <c r="AB3827" i="1" l="1"/>
  <c r="H3827" i="1" s="1"/>
  <c r="Z3828" i="1"/>
  <c r="A3824" i="1"/>
  <c r="B3823" i="1"/>
  <c r="F3820" i="1"/>
  <c r="I3820" i="1" s="1"/>
  <c r="J3801" i="1"/>
  <c r="AB3828" i="1" l="1"/>
  <c r="H3828" i="1" s="1"/>
  <c r="Z3829" i="1"/>
  <c r="A3825" i="1"/>
  <c r="B3824" i="1"/>
  <c r="F3821" i="1"/>
  <c r="I3821" i="1" s="1"/>
  <c r="J3802" i="1"/>
  <c r="AB3829" i="1" l="1"/>
  <c r="H3829" i="1" s="1"/>
  <c r="Z3830" i="1"/>
  <c r="A3826" i="1"/>
  <c r="B3825" i="1"/>
  <c r="F3822" i="1"/>
  <c r="I3822" i="1" s="1"/>
  <c r="J3803" i="1"/>
  <c r="AB3830" i="1" l="1"/>
  <c r="H3830" i="1" s="1"/>
  <c r="Z3831" i="1"/>
  <c r="A3827" i="1"/>
  <c r="B3826" i="1"/>
  <c r="F3823" i="1"/>
  <c r="I3823" i="1" s="1"/>
  <c r="J3804" i="1"/>
  <c r="AB3831" i="1" l="1"/>
  <c r="H3831" i="1" s="1"/>
  <c r="Z3832" i="1"/>
  <c r="A3828" i="1"/>
  <c r="B3827" i="1"/>
  <c r="F3824" i="1"/>
  <c r="I3824" i="1" s="1"/>
  <c r="J3805" i="1"/>
  <c r="AB3832" i="1" l="1"/>
  <c r="H3832" i="1" s="1"/>
  <c r="Z3833" i="1"/>
  <c r="A3829" i="1"/>
  <c r="B3828" i="1"/>
  <c r="F3825" i="1"/>
  <c r="I3825" i="1" s="1"/>
  <c r="J3806" i="1"/>
  <c r="AB3833" i="1" l="1"/>
  <c r="H3833" i="1" s="1"/>
  <c r="Z3834" i="1"/>
  <c r="A3830" i="1"/>
  <c r="B3829" i="1"/>
  <c r="F3826" i="1"/>
  <c r="I3826" i="1" s="1"/>
  <c r="J3807" i="1"/>
  <c r="AB3834" i="1" l="1"/>
  <c r="H3834" i="1" s="1"/>
  <c r="Z3835" i="1"/>
  <c r="A3831" i="1"/>
  <c r="B3830" i="1"/>
  <c r="F3827" i="1"/>
  <c r="I3827" i="1" s="1"/>
  <c r="J3808" i="1"/>
  <c r="AB3835" i="1" l="1"/>
  <c r="H3835" i="1" s="1"/>
  <c r="Z3836" i="1"/>
  <c r="A3832" i="1"/>
  <c r="B3831" i="1"/>
  <c r="F3828" i="1"/>
  <c r="I3828" i="1" s="1"/>
  <c r="J3809" i="1"/>
  <c r="AB3836" i="1" l="1"/>
  <c r="H3836" i="1" s="1"/>
  <c r="Z3837" i="1"/>
  <c r="A3833" i="1"/>
  <c r="B3832" i="1"/>
  <c r="F3829" i="1"/>
  <c r="I3829" i="1" s="1"/>
  <c r="J3810" i="1"/>
  <c r="AB3837" i="1" l="1"/>
  <c r="H3837" i="1" s="1"/>
  <c r="Z3838" i="1"/>
  <c r="A3834" i="1"/>
  <c r="B3833" i="1"/>
  <c r="F3830" i="1"/>
  <c r="I3830" i="1" s="1"/>
  <c r="J3811" i="1"/>
  <c r="AB3838" i="1" l="1"/>
  <c r="H3838" i="1" s="1"/>
  <c r="Z3839" i="1"/>
  <c r="A3835" i="1"/>
  <c r="B3834" i="1"/>
  <c r="F3831" i="1"/>
  <c r="I3831" i="1" s="1"/>
  <c r="J3812" i="1"/>
  <c r="AB3839" i="1" l="1"/>
  <c r="H3839" i="1" s="1"/>
  <c r="Z3840" i="1"/>
  <c r="A3836" i="1"/>
  <c r="B3835" i="1"/>
  <c r="F3832" i="1"/>
  <c r="I3832" i="1" s="1"/>
  <c r="J3813" i="1"/>
  <c r="AB3840" i="1" l="1"/>
  <c r="H3840" i="1" s="1"/>
  <c r="Z3841" i="1"/>
  <c r="A3837" i="1"/>
  <c r="B3836" i="1"/>
  <c r="F3833" i="1"/>
  <c r="I3833" i="1" s="1"/>
  <c r="J3814" i="1"/>
  <c r="AB3841" i="1" l="1"/>
  <c r="H3841" i="1" s="1"/>
  <c r="Z3842" i="1"/>
  <c r="A3838" i="1"/>
  <c r="B3837" i="1"/>
  <c r="F3834" i="1"/>
  <c r="I3834" i="1" s="1"/>
  <c r="J3815" i="1"/>
  <c r="AB3842" i="1" l="1"/>
  <c r="H3842" i="1" s="1"/>
  <c r="Z3843" i="1"/>
  <c r="A3839" i="1"/>
  <c r="B3838" i="1"/>
  <c r="F3835" i="1"/>
  <c r="I3835" i="1" s="1"/>
  <c r="J3816" i="1"/>
  <c r="AB3843" i="1" l="1"/>
  <c r="H3843" i="1" s="1"/>
  <c r="Z3844" i="1"/>
  <c r="A3840" i="1"/>
  <c r="B3839" i="1"/>
  <c r="F3836" i="1"/>
  <c r="I3836" i="1" s="1"/>
  <c r="J3817" i="1"/>
  <c r="AB3844" i="1" l="1"/>
  <c r="H3844" i="1" s="1"/>
  <c r="Z3845" i="1"/>
  <c r="A3841" i="1"/>
  <c r="B3840" i="1"/>
  <c r="F3837" i="1"/>
  <c r="I3837" i="1" s="1"/>
  <c r="J3818" i="1"/>
  <c r="AB3845" i="1" l="1"/>
  <c r="H3845" i="1" s="1"/>
  <c r="Z3846" i="1"/>
  <c r="A3842" i="1"/>
  <c r="B3841" i="1"/>
  <c r="F3838" i="1"/>
  <c r="I3838" i="1" s="1"/>
  <c r="J3819" i="1"/>
  <c r="AB3846" i="1" l="1"/>
  <c r="H3846" i="1" s="1"/>
  <c r="Z3847" i="1"/>
  <c r="A3843" i="1"/>
  <c r="B3842" i="1"/>
  <c r="F3839" i="1"/>
  <c r="I3839" i="1" s="1"/>
  <c r="J3820" i="1"/>
  <c r="AB3847" i="1" l="1"/>
  <c r="H3847" i="1" s="1"/>
  <c r="Z3848" i="1"/>
  <c r="A3844" i="1"/>
  <c r="B3843" i="1"/>
  <c r="F3840" i="1"/>
  <c r="I3840" i="1" s="1"/>
  <c r="J3821" i="1"/>
  <c r="AB3848" i="1" l="1"/>
  <c r="H3848" i="1" s="1"/>
  <c r="Z3849" i="1"/>
  <c r="A3845" i="1"/>
  <c r="B3844" i="1"/>
  <c r="F3841" i="1"/>
  <c r="I3841" i="1" s="1"/>
  <c r="J3822" i="1"/>
  <c r="AB3849" i="1" l="1"/>
  <c r="H3849" i="1" s="1"/>
  <c r="Z3850" i="1"/>
  <c r="A3846" i="1"/>
  <c r="B3845" i="1"/>
  <c r="F3842" i="1"/>
  <c r="I3842" i="1" s="1"/>
  <c r="J3823" i="1"/>
  <c r="AB3850" i="1" l="1"/>
  <c r="H3850" i="1" s="1"/>
  <c r="Z3851" i="1"/>
  <c r="A3847" i="1"/>
  <c r="B3846" i="1"/>
  <c r="F3843" i="1"/>
  <c r="I3843" i="1" s="1"/>
  <c r="J3824" i="1"/>
  <c r="AB3851" i="1" l="1"/>
  <c r="H3851" i="1" s="1"/>
  <c r="Z3852" i="1"/>
  <c r="A3848" i="1"/>
  <c r="B3847" i="1"/>
  <c r="F3844" i="1"/>
  <c r="I3844" i="1" s="1"/>
  <c r="J3825" i="1"/>
  <c r="AB3852" i="1" l="1"/>
  <c r="H3852" i="1" s="1"/>
  <c r="Z3853" i="1"/>
  <c r="A3849" i="1"/>
  <c r="B3848" i="1"/>
  <c r="F3845" i="1"/>
  <c r="I3845" i="1" s="1"/>
  <c r="J3826" i="1"/>
  <c r="AB3853" i="1" l="1"/>
  <c r="H3853" i="1" s="1"/>
  <c r="Z3854" i="1"/>
  <c r="A3850" i="1"/>
  <c r="B3849" i="1"/>
  <c r="F3846" i="1"/>
  <c r="I3846" i="1" s="1"/>
  <c r="J3827" i="1"/>
  <c r="AB3854" i="1" l="1"/>
  <c r="H3854" i="1" s="1"/>
  <c r="Z3855" i="1"/>
  <c r="A3851" i="1"/>
  <c r="B3850" i="1"/>
  <c r="F3847" i="1"/>
  <c r="I3847" i="1" s="1"/>
  <c r="J3828" i="1"/>
  <c r="AB3855" i="1" l="1"/>
  <c r="H3855" i="1" s="1"/>
  <c r="Z3856" i="1"/>
  <c r="A3852" i="1"/>
  <c r="B3851" i="1"/>
  <c r="F3848" i="1"/>
  <c r="I3848" i="1" s="1"/>
  <c r="J3829" i="1"/>
  <c r="AB3856" i="1" l="1"/>
  <c r="H3856" i="1" s="1"/>
  <c r="Z3857" i="1"/>
  <c r="A3853" i="1"/>
  <c r="B3852" i="1"/>
  <c r="F3849" i="1"/>
  <c r="I3849" i="1" s="1"/>
  <c r="J3830" i="1"/>
  <c r="AB3857" i="1" l="1"/>
  <c r="H3857" i="1" s="1"/>
  <c r="Z3858" i="1"/>
  <c r="A3854" i="1"/>
  <c r="B3853" i="1"/>
  <c r="F3850" i="1"/>
  <c r="I3850" i="1" s="1"/>
  <c r="J3831" i="1"/>
  <c r="AB3858" i="1" l="1"/>
  <c r="H3858" i="1" s="1"/>
  <c r="Z3859" i="1"/>
  <c r="A3855" i="1"/>
  <c r="B3854" i="1"/>
  <c r="F3851" i="1"/>
  <c r="I3851" i="1" s="1"/>
  <c r="J3832" i="1"/>
  <c r="AB3859" i="1" l="1"/>
  <c r="H3859" i="1" s="1"/>
  <c r="Z3860" i="1"/>
  <c r="A3856" i="1"/>
  <c r="B3855" i="1"/>
  <c r="F3852" i="1"/>
  <c r="I3852" i="1" s="1"/>
  <c r="J3833" i="1"/>
  <c r="AB3860" i="1" l="1"/>
  <c r="H3860" i="1" s="1"/>
  <c r="Z3861" i="1"/>
  <c r="A3857" i="1"/>
  <c r="B3856" i="1"/>
  <c r="F3853" i="1"/>
  <c r="I3853" i="1" s="1"/>
  <c r="J3834" i="1"/>
  <c r="AB3861" i="1" l="1"/>
  <c r="H3861" i="1" s="1"/>
  <c r="Z3862" i="1"/>
  <c r="A3858" i="1"/>
  <c r="B3857" i="1"/>
  <c r="F3854" i="1"/>
  <c r="I3854" i="1" s="1"/>
  <c r="J3835" i="1"/>
  <c r="AB3862" i="1" l="1"/>
  <c r="H3862" i="1" s="1"/>
  <c r="Z3863" i="1"/>
  <c r="A3859" i="1"/>
  <c r="B3858" i="1"/>
  <c r="F3855" i="1"/>
  <c r="I3855" i="1" s="1"/>
  <c r="J3836" i="1"/>
  <c r="AB3863" i="1" l="1"/>
  <c r="H3863" i="1" s="1"/>
  <c r="Z3864" i="1"/>
  <c r="A3860" i="1"/>
  <c r="B3859" i="1"/>
  <c r="F3856" i="1"/>
  <c r="I3856" i="1" s="1"/>
  <c r="J3837" i="1"/>
  <c r="AB3864" i="1" l="1"/>
  <c r="H3864" i="1" s="1"/>
  <c r="Z3865" i="1"/>
  <c r="A3861" i="1"/>
  <c r="B3860" i="1"/>
  <c r="F3857" i="1"/>
  <c r="I3857" i="1" s="1"/>
  <c r="J3838" i="1"/>
  <c r="AB3865" i="1" l="1"/>
  <c r="H3865" i="1" s="1"/>
  <c r="Z3866" i="1"/>
  <c r="A3862" i="1"/>
  <c r="B3861" i="1"/>
  <c r="F3858" i="1"/>
  <c r="I3858" i="1" s="1"/>
  <c r="J3839" i="1"/>
  <c r="AB3866" i="1" l="1"/>
  <c r="H3866" i="1" s="1"/>
  <c r="Z3867" i="1"/>
  <c r="A3863" i="1"/>
  <c r="B3862" i="1"/>
  <c r="F3859" i="1"/>
  <c r="I3859" i="1" s="1"/>
  <c r="J3840" i="1"/>
  <c r="AB3867" i="1" l="1"/>
  <c r="H3867" i="1" s="1"/>
  <c r="Z3868" i="1"/>
  <c r="A3864" i="1"/>
  <c r="B3863" i="1"/>
  <c r="F3860" i="1"/>
  <c r="I3860" i="1" s="1"/>
  <c r="J3841" i="1"/>
  <c r="AB3868" i="1" l="1"/>
  <c r="H3868" i="1" s="1"/>
  <c r="Z3869" i="1"/>
  <c r="A3865" i="1"/>
  <c r="B3864" i="1"/>
  <c r="F3861" i="1"/>
  <c r="I3861" i="1" s="1"/>
  <c r="J3842" i="1"/>
  <c r="AB3869" i="1" l="1"/>
  <c r="H3869" i="1" s="1"/>
  <c r="Z3870" i="1"/>
  <c r="A3866" i="1"/>
  <c r="B3865" i="1"/>
  <c r="F3862" i="1"/>
  <c r="I3862" i="1" s="1"/>
  <c r="J3843" i="1"/>
  <c r="AB3870" i="1" l="1"/>
  <c r="H3870" i="1" s="1"/>
  <c r="Z3871" i="1"/>
  <c r="A3867" i="1"/>
  <c r="B3866" i="1"/>
  <c r="F3863" i="1"/>
  <c r="I3863" i="1" s="1"/>
  <c r="J3844" i="1"/>
  <c r="AB3871" i="1" l="1"/>
  <c r="H3871" i="1" s="1"/>
  <c r="Z3872" i="1"/>
  <c r="A3868" i="1"/>
  <c r="B3867" i="1"/>
  <c r="F3864" i="1"/>
  <c r="I3864" i="1" s="1"/>
  <c r="J3845" i="1"/>
  <c r="AB3872" i="1" l="1"/>
  <c r="H3872" i="1" s="1"/>
  <c r="Z3873" i="1"/>
  <c r="A3869" i="1"/>
  <c r="B3868" i="1"/>
  <c r="F3865" i="1"/>
  <c r="I3865" i="1" s="1"/>
  <c r="J3846" i="1"/>
  <c r="AB3873" i="1" l="1"/>
  <c r="H3873" i="1" s="1"/>
  <c r="Z3874" i="1"/>
  <c r="A3870" i="1"/>
  <c r="B3869" i="1"/>
  <c r="F3866" i="1"/>
  <c r="I3866" i="1" s="1"/>
  <c r="J3847" i="1"/>
  <c r="AB3874" i="1" l="1"/>
  <c r="H3874" i="1" s="1"/>
  <c r="Z3875" i="1"/>
  <c r="A3871" i="1"/>
  <c r="B3870" i="1"/>
  <c r="F3867" i="1"/>
  <c r="I3867" i="1" s="1"/>
  <c r="J3848" i="1"/>
  <c r="AB3875" i="1" l="1"/>
  <c r="H3875" i="1" s="1"/>
  <c r="Z3876" i="1"/>
  <c r="A3872" i="1"/>
  <c r="B3871" i="1"/>
  <c r="F3868" i="1"/>
  <c r="I3868" i="1" s="1"/>
  <c r="J3849" i="1"/>
  <c r="AB3876" i="1" l="1"/>
  <c r="H3876" i="1" s="1"/>
  <c r="Z3877" i="1"/>
  <c r="A3873" i="1"/>
  <c r="B3872" i="1"/>
  <c r="F3869" i="1"/>
  <c r="I3869" i="1" s="1"/>
  <c r="J3850" i="1"/>
  <c r="AB3877" i="1" l="1"/>
  <c r="H3877" i="1" s="1"/>
  <c r="Z3878" i="1"/>
  <c r="A3874" i="1"/>
  <c r="B3873" i="1"/>
  <c r="F3870" i="1"/>
  <c r="I3870" i="1" s="1"/>
  <c r="J3851" i="1"/>
  <c r="AB3878" i="1" l="1"/>
  <c r="H3878" i="1" s="1"/>
  <c r="Z3879" i="1"/>
  <c r="A3875" i="1"/>
  <c r="B3874" i="1"/>
  <c r="F3871" i="1"/>
  <c r="I3871" i="1" s="1"/>
  <c r="J3852" i="1"/>
  <c r="AB3879" i="1" l="1"/>
  <c r="H3879" i="1" s="1"/>
  <c r="Z3880" i="1"/>
  <c r="A3876" i="1"/>
  <c r="B3875" i="1"/>
  <c r="F3872" i="1"/>
  <c r="I3872" i="1" s="1"/>
  <c r="J3853" i="1"/>
  <c r="AB3880" i="1" l="1"/>
  <c r="H3880" i="1" s="1"/>
  <c r="Z3881" i="1"/>
  <c r="A3877" i="1"/>
  <c r="B3876" i="1"/>
  <c r="F3873" i="1"/>
  <c r="I3873" i="1" s="1"/>
  <c r="J3854" i="1"/>
  <c r="AB3881" i="1" l="1"/>
  <c r="H3881" i="1" s="1"/>
  <c r="Z3882" i="1"/>
  <c r="A3878" i="1"/>
  <c r="B3877" i="1"/>
  <c r="F3874" i="1"/>
  <c r="I3874" i="1" s="1"/>
  <c r="J3855" i="1"/>
  <c r="AB3882" i="1" l="1"/>
  <c r="H3882" i="1" s="1"/>
  <c r="Z3883" i="1"/>
  <c r="A3879" i="1"/>
  <c r="B3878" i="1"/>
  <c r="F3875" i="1"/>
  <c r="I3875" i="1" s="1"/>
  <c r="J3856" i="1"/>
  <c r="AB3883" i="1" l="1"/>
  <c r="H3883" i="1" s="1"/>
  <c r="Z3884" i="1"/>
  <c r="A3880" i="1"/>
  <c r="B3879" i="1"/>
  <c r="F3876" i="1"/>
  <c r="I3876" i="1" s="1"/>
  <c r="J3857" i="1"/>
  <c r="AB3884" i="1" l="1"/>
  <c r="H3884" i="1" s="1"/>
  <c r="Z3885" i="1"/>
  <c r="A3881" i="1"/>
  <c r="B3880" i="1"/>
  <c r="F3877" i="1"/>
  <c r="I3877" i="1" s="1"/>
  <c r="J3858" i="1"/>
  <c r="AB3885" i="1" l="1"/>
  <c r="H3885" i="1" s="1"/>
  <c r="Z3886" i="1"/>
  <c r="A3882" i="1"/>
  <c r="B3881" i="1"/>
  <c r="F3878" i="1"/>
  <c r="I3878" i="1" s="1"/>
  <c r="J3859" i="1"/>
  <c r="AB3886" i="1" l="1"/>
  <c r="H3886" i="1" s="1"/>
  <c r="Z3887" i="1"/>
  <c r="A3883" i="1"/>
  <c r="B3882" i="1"/>
  <c r="F3879" i="1"/>
  <c r="I3879" i="1" s="1"/>
  <c r="J3860" i="1"/>
  <c r="AB3887" i="1" l="1"/>
  <c r="H3887" i="1" s="1"/>
  <c r="Z3888" i="1"/>
  <c r="A3884" i="1"/>
  <c r="B3883" i="1"/>
  <c r="F3880" i="1"/>
  <c r="I3880" i="1" s="1"/>
  <c r="J3861" i="1"/>
  <c r="AB3888" i="1" l="1"/>
  <c r="H3888" i="1" s="1"/>
  <c r="Z3889" i="1"/>
  <c r="A3885" i="1"/>
  <c r="B3884" i="1"/>
  <c r="F3881" i="1"/>
  <c r="I3881" i="1" s="1"/>
  <c r="J3862" i="1"/>
  <c r="AB3889" i="1" l="1"/>
  <c r="H3889" i="1" s="1"/>
  <c r="Z3890" i="1"/>
  <c r="A3886" i="1"/>
  <c r="B3885" i="1"/>
  <c r="F3882" i="1"/>
  <c r="I3882" i="1" s="1"/>
  <c r="J3863" i="1"/>
  <c r="AB3890" i="1" l="1"/>
  <c r="H3890" i="1" s="1"/>
  <c r="Z3891" i="1"/>
  <c r="A3887" i="1"/>
  <c r="B3886" i="1"/>
  <c r="F3883" i="1"/>
  <c r="I3883" i="1" s="1"/>
  <c r="J3864" i="1"/>
  <c r="AB3891" i="1" l="1"/>
  <c r="H3891" i="1" s="1"/>
  <c r="Z3892" i="1"/>
  <c r="A3888" i="1"/>
  <c r="B3887" i="1"/>
  <c r="F3884" i="1"/>
  <c r="I3884" i="1" s="1"/>
  <c r="J3865" i="1"/>
  <c r="AB3892" i="1" l="1"/>
  <c r="H3892" i="1" s="1"/>
  <c r="Z3893" i="1"/>
  <c r="A3889" i="1"/>
  <c r="B3888" i="1"/>
  <c r="F3885" i="1"/>
  <c r="I3885" i="1" s="1"/>
  <c r="J3866" i="1"/>
  <c r="AB3893" i="1" l="1"/>
  <c r="H3893" i="1" s="1"/>
  <c r="Z3894" i="1"/>
  <c r="A3890" i="1"/>
  <c r="B3889" i="1"/>
  <c r="F3886" i="1"/>
  <c r="I3886" i="1" s="1"/>
  <c r="J3867" i="1"/>
  <c r="AB3894" i="1" l="1"/>
  <c r="H3894" i="1" s="1"/>
  <c r="Z3895" i="1"/>
  <c r="A3891" i="1"/>
  <c r="B3890" i="1"/>
  <c r="F3887" i="1"/>
  <c r="I3887" i="1" s="1"/>
  <c r="J3868" i="1"/>
  <c r="AB3895" i="1" l="1"/>
  <c r="H3895" i="1" s="1"/>
  <c r="Z3896" i="1"/>
  <c r="A3892" i="1"/>
  <c r="B3891" i="1"/>
  <c r="F3888" i="1"/>
  <c r="I3888" i="1" s="1"/>
  <c r="J3869" i="1"/>
  <c r="AB3896" i="1" l="1"/>
  <c r="H3896" i="1" s="1"/>
  <c r="Z3897" i="1"/>
  <c r="A3893" i="1"/>
  <c r="B3892" i="1"/>
  <c r="F3889" i="1"/>
  <c r="I3889" i="1" s="1"/>
  <c r="J3870" i="1"/>
  <c r="AB3897" i="1" l="1"/>
  <c r="H3897" i="1" s="1"/>
  <c r="Z3898" i="1"/>
  <c r="A3894" i="1"/>
  <c r="B3893" i="1"/>
  <c r="F3890" i="1"/>
  <c r="I3890" i="1" s="1"/>
  <c r="J3871" i="1"/>
  <c r="AB3898" i="1" l="1"/>
  <c r="H3898" i="1" s="1"/>
  <c r="Z3899" i="1"/>
  <c r="A3895" i="1"/>
  <c r="B3894" i="1"/>
  <c r="F3891" i="1"/>
  <c r="I3891" i="1" s="1"/>
  <c r="J3872" i="1"/>
  <c r="AB3899" i="1" l="1"/>
  <c r="H3899" i="1" s="1"/>
  <c r="Z3900" i="1"/>
  <c r="A3896" i="1"/>
  <c r="B3895" i="1"/>
  <c r="F3892" i="1"/>
  <c r="I3892" i="1" s="1"/>
  <c r="J3873" i="1"/>
  <c r="AB3900" i="1" l="1"/>
  <c r="H3900" i="1" s="1"/>
  <c r="Z3901" i="1"/>
  <c r="A3897" i="1"/>
  <c r="B3896" i="1"/>
  <c r="F3893" i="1"/>
  <c r="I3893" i="1" s="1"/>
  <c r="J3874" i="1"/>
  <c r="AB3901" i="1" l="1"/>
  <c r="H3901" i="1" s="1"/>
  <c r="Z3902" i="1"/>
  <c r="A3898" i="1"/>
  <c r="B3897" i="1"/>
  <c r="F3894" i="1"/>
  <c r="I3894" i="1" s="1"/>
  <c r="J3875" i="1"/>
  <c r="AB3902" i="1" l="1"/>
  <c r="H3902" i="1" s="1"/>
  <c r="Z3903" i="1"/>
  <c r="A3899" i="1"/>
  <c r="B3898" i="1"/>
  <c r="F3895" i="1"/>
  <c r="I3895" i="1" s="1"/>
  <c r="J3876" i="1"/>
  <c r="AB3903" i="1" l="1"/>
  <c r="H3903" i="1" s="1"/>
  <c r="Z3904" i="1"/>
  <c r="A3900" i="1"/>
  <c r="B3899" i="1"/>
  <c r="F3896" i="1"/>
  <c r="I3896" i="1" s="1"/>
  <c r="J3877" i="1"/>
  <c r="AB3904" i="1" l="1"/>
  <c r="H3904" i="1" s="1"/>
  <c r="Z3905" i="1"/>
  <c r="A3901" i="1"/>
  <c r="B3900" i="1"/>
  <c r="F3897" i="1"/>
  <c r="I3897" i="1" s="1"/>
  <c r="J3878" i="1"/>
  <c r="AB3905" i="1" l="1"/>
  <c r="H3905" i="1" s="1"/>
  <c r="Z3906" i="1"/>
  <c r="A3902" i="1"/>
  <c r="B3901" i="1"/>
  <c r="F3898" i="1"/>
  <c r="I3898" i="1" s="1"/>
  <c r="J3879" i="1"/>
  <c r="AB3906" i="1" l="1"/>
  <c r="H3906" i="1" s="1"/>
  <c r="Z3907" i="1"/>
  <c r="A3903" i="1"/>
  <c r="B3902" i="1"/>
  <c r="F3899" i="1"/>
  <c r="I3899" i="1" s="1"/>
  <c r="J3880" i="1"/>
  <c r="AB3907" i="1" l="1"/>
  <c r="H3907" i="1" s="1"/>
  <c r="Z3908" i="1"/>
  <c r="A3904" i="1"/>
  <c r="B3903" i="1"/>
  <c r="F3900" i="1"/>
  <c r="I3900" i="1" s="1"/>
  <c r="J3881" i="1"/>
  <c r="AB3908" i="1" l="1"/>
  <c r="H3908" i="1" s="1"/>
  <c r="Z3909" i="1"/>
  <c r="A3905" i="1"/>
  <c r="B3904" i="1"/>
  <c r="F3901" i="1"/>
  <c r="I3901" i="1" s="1"/>
  <c r="J3882" i="1"/>
  <c r="AB3909" i="1" l="1"/>
  <c r="H3909" i="1" s="1"/>
  <c r="Z3910" i="1"/>
  <c r="A3906" i="1"/>
  <c r="B3905" i="1"/>
  <c r="F3902" i="1"/>
  <c r="I3902" i="1" s="1"/>
  <c r="J3883" i="1"/>
  <c r="AB3910" i="1" l="1"/>
  <c r="H3910" i="1" s="1"/>
  <c r="Z3911" i="1"/>
  <c r="A3907" i="1"/>
  <c r="B3906" i="1"/>
  <c r="F3903" i="1"/>
  <c r="I3903" i="1" s="1"/>
  <c r="J3884" i="1"/>
  <c r="AB3911" i="1" l="1"/>
  <c r="H3911" i="1" s="1"/>
  <c r="Z3912" i="1"/>
  <c r="A3908" i="1"/>
  <c r="B3907" i="1"/>
  <c r="F3904" i="1"/>
  <c r="I3904" i="1" s="1"/>
  <c r="J3885" i="1"/>
  <c r="AB3912" i="1" l="1"/>
  <c r="H3912" i="1" s="1"/>
  <c r="Z3913" i="1"/>
  <c r="A3909" i="1"/>
  <c r="B3908" i="1"/>
  <c r="F3905" i="1"/>
  <c r="I3905" i="1" s="1"/>
  <c r="J3886" i="1"/>
  <c r="AB3913" i="1" l="1"/>
  <c r="H3913" i="1" s="1"/>
  <c r="Z3914" i="1"/>
  <c r="A3910" i="1"/>
  <c r="B3909" i="1"/>
  <c r="F3906" i="1"/>
  <c r="I3906" i="1" s="1"/>
  <c r="J3887" i="1"/>
  <c r="AB3914" i="1" l="1"/>
  <c r="H3914" i="1" s="1"/>
  <c r="Z3915" i="1"/>
  <c r="A3911" i="1"/>
  <c r="B3910" i="1"/>
  <c r="F3907" i="1"/>
  <c r="I3907" i="1" s="1"/>
  <c r="J3888" i="1"/>
  <c r="AB3915" i="1" l="1"/>
  <c r="H3915" i="1" s="1"/>
  <c r="Z3916" i="1"/>
  <c r="A3912" i="1"/>
  <c r="B3911" i="1"/>
  <c r="F3908" i="1"/>
  <c r="I3908" i="1" s="1"/>
  <c r="J3889" i="1"/>
  <c r="AB3916" i="1" l="1"/>
  <c r="H3916" i="1" s="1"/>
  <c r="Z3917" i="1"/>
  <c r="A3913" i="1"/>
  <c r="B3912" i="1"/>
  <c r="F3909" i="1"/>
  <c r="I3909" i="1" s="1"/>
  <c r="J3890" i="1"/>
  <c r="AB3917" i="1" l="1"/>
  <c r="H3917" i="1" s="1"/>
  <c r="Z3918" i="1"/>
  <c r="A3914" i="1"/>
  <c r="B3913" i="1"/>
  <c r="F3910" i="1"/>
  <c r="I3910" i="1" s="1"/>
  <c r="J3891" i="1"/>
  <c r="AB3918" i="1" l="1"/>
  <c r="H3918" i="1" s="1"/>
  <c r="Z3919" i="1"/>
  <c r="A3915" i="1"/>
  <c r="B3914" i="1"/>
  <c r="F3911" i="1"/>
  <c r="I3911" i="1" s="1"/>
  <c r="J3892" i="1"/>
  <c r="AB3919" i="1" l="1"/>
  <c r="H3919" i="1" s="1"/>
  <c r="Z3920" i="1"/>
  <c r="A3916" i="1"/>
  <c r="B3915" i="1"/>
  <c r="F3912" i="1"/>
  <c r="I3912" i="1" s="1"/>
  <c r="J3893" i="1"/>
  <c r="AB3920" i="1" l="1"/>
  <c r="H3920" i="1" s="1"/>
  <c r="Z3921" i="1"/>
  <c r="A3917" i="1"/>
  <c r="B3916" i="1"/>
  <c r="F3913" i="1"/>
  <c r="I3913" i="1" s="1"/>
  <c r="J3894" i="1"/>
  <c r="AB3921" i="1" l="1"/>
  <c r="H3921" i="1" s="1"/>
  <c r="Z3922" i="1"/>
  <c r="A3918" i="1"/>
  <c r="B3917" i="1"/>
  <c r="F3914" i="1"/>
  <c r="I3914" i="1" s="1"/>
  <c r="J3895" i="1"/>
  <c r="AB3922" i="1" l="1"/>
  <c r="H3922" i="1" s="1"/>
  <c r="Z3923" i="1"/>
  <c r="A3919" i="1"/>
  <c r="B3918" i="1"/>
  <c r="F3915" i="1"/>
  <c r="I3915" i="1" s="1"/>
  <c r="J3896" i="1"/>
  <c r="AB3923" i="1" l="1"/>
  <c r="H3923" i="1" s="1"/>
  <c r="Z3924" i="1"/>
  <c r="A3920" i="1"/>
  <c r="B3919" i="1"/>
  <c r="F3916" i="1"/>
  <c r="I3916" i="1" s="1"/>
  <c r="J3897" i="1"/>
  <c r="AB3924" i="1" l="1"/>
  <c r="H3924" i="1" s="1"/>
  <c r="Z3925" i="1"/>
  <c r="AB3925" i="1" s="1"/>
  <c r="A3921" i="1"/>
  <c r="B3920" i="1"/>
  <c r="F3917" i="1"/>
  <c r="I3917" i="1" s="1"/>
  <c r="J3898" i="1"/>
  <c r="H3925" i="1" l="1"/>
  <c r="Z3926" i="1"/>
  <c r="A3922" i="1"/>
  <c r="B3921" i="1"/>
  <c r="F3918" i="1"/>
  <c r="I3918" i="1" s="1"/>
  <c r="J3899" i="1"/>
  <c r="AB3926" i="1" l="1"/>
  <c r="H3926" i="1" s="1"/>
  <c r="Z3927" i="1"/>
  <c r="A3923" i="1"/>
  <c r="B3922" i="1"/>
  <c r="F3919" i="1"/>
  <c r="I3919" i="1" s="1"/>
  <c r="J3900" i="1"/>
  <c r="AB3927" i="1" l="1"/>
  <c r="H3927" i="1" s="1"/>
  <c r="Z3928" i="1"/>
  <c r="A3924" i="1"/>
  <c r="B3923" i="1"/>
  <c r="F3920" i="1"/>
  <c r="I3920" i="1" s="1"/>
  <c r="J3901" i="1"/>
  <c r="AB3928" i="1" l="1"/>
  <c r="H3928" i="1" s="1"/>
  <c r="Z3929" i="1"/>
  <c r="A3925" i="1"/>
  <c r="B3924" i="1"/>
  <c r="F3921" i="1"/>
  <c r="I3921" i="1" s="1"/>
  <c r="J3902" i="1"/>
  <c r="AB3929" i="1" l="1"/>
  <c r="H3929" i="1" s="1"/>
  <c r="Z3930" i="1"/>
  <c r="A3926" i="1"/>
  <c r="B3925" i="1"/>
  <c r="F3922" i="1"/>
  <c r="I3922" i="1" s="1"/>
  <c r="J3903" i="1"/>
  <c r="AB3930" i="1" l="1"/>
  <c r="H3930" i="1" s="1"/>
  <c r="Z3931" i="1"/>
  <c r="A3927" i="1"/>
  <c r="B3926" i="1"/>
  <c r="F3923" i="1"/>
  <c r="I3923" i="1" s="1"/>
  <c r="J3904" i="1"/>
  <c r="AB3931" i="1" l="1"/>
  <c r="H3931" i="1" s="1"/>
  <c r="Z3932" i="1"/>
  <c r="A3928" i="1"/>
  <c r="B3927" i="1"/>
  <c r="F3924" i="1"/>
  <c r="I3924" i="1" s="1"/>
  <c r="J3905" i="1"/>
  <c r="AB3932" i="1" l="1"/>
  <c r="H3932" i="1" s="1"/>
  <c r="Z3933" i="1"/>
  <c r="A3929" i="1"/>
  <c r="B3928" i="1"/>
  <c r="F3925" i="1"/>
  <c r="I3925" i="1" s="1"/>
  <c r="J3906" i="1"/>
  <c r="AB3933" i="1" l="1"/>
  <c r="H3933" i="1" s="1"/>
  <c r="Z3934" i="1"/>
  <c r="A3930" i="1"/>
  <c r="B3929" i="1"/>
  <c r="F3926" i="1"/>
  <c r="I3926" i="1" s="1"/>
  <c r="J3907" i="1"/>
  <c r="AB3934" i="1" l="1"/>
  <c r="H3934" i="1" s="1"/>
  <c r="Z3935" i="1"/>
  <c r="A3931" i="1"/>
  <c r="B3930" i="1"/>
  <c r="F3927" i="1"/>
  <c r="I3927" i="1" s="1"/>
  <c r="J3908" i="1"/>
  <c r="AB3935" i="1" l="1"/>
  <c r="H3935" i="1" s="1"/>
  <c r="Z3936" i="1"/>
  <c r="A3932" i="1"/>
  <c r="B3931" i="1"/>
  <c r="F3928" i="1"/>
  <c r="I3928" i="1" s="1"/>
  <c r="J3909" i="1"/>
  <c r="AB3936" i="1" l="1"/>
  <c r="H3936" i="1" s="1"/>
  <c r="Z3937" i="1"/>
  <c r="A3933" i="1"/>
  <c r="B3932" i="1"/>
  <c r="F3929" i="1"/>
  <c r="I3929" i="1" s="1"/>
  <c r="J3910" i="1"/>
  <c r="AB3937" i="1" l="1"/>
  <c r="H3937" i="1" s="1"/>
  <c r="Z3938" i="1"/>
  <c r="A3934" i="1"/>
  <c r="B3933" i="1"/>
  <c r="F3930" i="1"/>
  <c r="I3930" i="1" s="1"/>
  <c r="J3911" i="1"/>
  <c r="AB3938" i="1" l="1"/>
  <c r="H3938" i="1" s="1"/>
  <c r="Z3939" i="1"/>
  <c r="A3935" i="1"/>
  <c r="B3934" i="1"/>
  <c r="F3931" i="1"/>
  <c r="I3931" i="1" s="1"/>
  <c r="J3912" i="1"/>
  <c r="AB3939" i="1" l="1"/>
  <c r="H3939" i="1" s="1"/>
  <c r="Z3940" i="1"/>
  <c r="A3936" i="1"/>
  <c r="B3935" i="1"/>
  <c r="F3932" i="1"/>
  <c r="I3932" i="1" s="1"/>
  <c r="J3913" i="1"/>
  <c r="AB3940" i="1" l="1"/>
  <c r="H3940" i="1" s="1"/>
  <c r="Z3941" i="1"/>
  <c r="A3937" i="1"/>
  <c r="B3936" i="1"/>
  <c r="F3933" i="1"/>
  <c r="I3933" i="1" s="1"/>
  <c r="J3914" i="1"/>
  <c r="AB3941" i="1" l="1"/>
  <c r="H3941" i="1" s="1"/>
  <c r="Z3942" i="1"/>
  <c r="A3938" i="1"/>
  <c r="B3937" i="1"/>
  <c r="F3934" i="1"/>
  <c r="I3934" i="1" s="1"/>
  <c r="J3915" i="1"/>
  <c r="AB3942" i="1" l="1"/>
  <c r="H3942" i="1" s="1"/>
  <c r="Z3943" i="1"/>
  <c r="A3939" i="1"/>
  <c r="B3938" i="1"/>
  <c r="F3935" i="1"/>
  <c r="I3935" i="1" s="1"/>
  <c r="J3916" i="1"/>
  <c r="AB3943" i="1" l="1"/>
  <c r="H3943" i="1" s="1"/>
  <c r="Z3944" i="1"/>
  <c r="A3940" i="1"/>
  <c r="B3939" i="1"/>
  <c r="F3936" i="1"/>
  <c r="I3936" i="1" s="1"/>
  <c r="J3917" i="1"/>
  <c r="AB3944" i="1" l="1"/>
  <c r="H3944" i="1" s="1"/>
  <c r="Z3945" i="1"/>
  <c r="A3941" i="1"/>
  <c r="B3940" i="1"/>
  <c r="F3937" i="1"/>
  <c r="I3937" i="1" s="1"/>
  <c r="J3918" i="1"/>
  <c r="AB3945" i="1" l="1"/>
  <c r="H3945" i="1" s="1"/>
  <c r="Z3946" i="1"/>
  <c r="A3942" i="1"/>
  <c r="B3941" i="1"/>
  <c r="F3938" i="1"/>
  <c r="I3938" i="1" s="1"/>
  <c r="J3919" i="1"/>
  <c r="AB3946" i="1" l="1"/>
  <c r="H3946" i="1" s="1"/>
  <c r="Z3947" i="1"/>
  <c r="A3943" i="1"/>
  <c r="B3942" i="1"/>
  <c r="F3939" i="1"/>
  <c r="I3939" i="1" s="1"/>
  <c r="J3920" i="1"/>
  <c r="AB3947" i="1" l="1"/>
  <c r="H3947" i="1" s="1"/>
  <c r="Z3948" i="1"/>
  <c r="A3944" i="1"/>
  <c r="B3943" i="1"/>
  <c r="F3940" i="1"/>
  <c r="I3940" i="1" s="1"/>
  <c r="J3921" i="1"/>
  <c r="AB3948" i="1" l="1"/>
  <c r="H3948" i="1" s="1"/>
  <c r="Z3949" i="1"/>
  <c r="A3945" i="1"/>
  <c r="B3944" i="1"/>
  <c r="F3941" i="1"/>
  <c r="I3941" i="1" s="1"/>
  <c r="J3922" i="1"/>
  <c r="AB3949" i="1" l="1"/>
  <c r="H3949" i="1" s="1"/>
  <c r="Z3950" i="1"/>
  <c r="A3946" i="1"/>
  <c r="B3945" i="1"/>
  <c r="F3942" i="1"/>
  <c r="I3942" i="1" s="1"/>
  <c r="J3923" i="1"/>
  <c r="AB3950" i="1" l="1"/>
  <c r="H3950" i="1" s="1"/>
  <c r="Z3951" i="1"/>
  <c r="A3947" i="1"/>
  <c r="B3946" i="1"/>
  <c r="F3943" i="1"/>
  <c r="I3943" i="1" s="1"/>
  <c r="J3924" i="1"/>
  <c r="AB3951" i="1" l="1"/>
  <c r="H3951" i="1" s="1"/>
  <c r="Z3952" i="1"/>
  <c r="A3948" i="1"/>
  <c r="B3947" i="1"/>
  <c r="F3944" i="1"/>
  <c r="I3944" i="1" s="1"/>
  <c r="J3925" i="1"/>
  <c r="AB3952" i="1" l="1"/>
  <c r="H3952" i="1" s="1"/>
  <c r="Z3953" i="1"/>
  <c r="A3949" i="1"/>
  <c r="B3948" i="1"/>
  <c r="F3945" i="1"/>
  <c r="I3945" i="1" s="1"/>
  <c r="J3926" i="1"/>
  <c r="AB3953" i="1" l="1"/>
  <c r="H3953" i="1" s="1"/>
  <c r="Z3954" i="1"/>
  <c r="A3950" i="1"/>
  <c r="B3949" i="1"/>
  <c r="F3946" i="1"/>
  <c r="I3946" i="1" s="1"/>
  <c r="J3927" i="1"/>
  <c r="AB3954" i="1" l="1"/>
  <c r="H3954" i="1" s="1"/>
  <c r="Z3955" i="1"/>
  <c r="A3951" i="1"/>
  <c r="B3950" i="1"/>
  <c r="F3947" i="1"/>
  <c r="I3947" i="1" s="1"/>
  <c r="J3928" i="1"/>
  <c r="AB3955" i="1" l="1"/>
  <c r="H3955" i="1" s="1"/>
  <c r="Z3956" i="1"/>
  <c r="A3952" i="1"/>
  <c r="B3951" i="1"/>
  <c r="F3948" i="1"/>
  <c r="I3948" i="1" s="1"/>
  <c r="J3929" i="1"/>
  <c r="AB3956" i="1" l="1"/>
  <c r="H3956" i="1" s="1"/>
  <c r="Z3957" i="1"/>
  <c r="A3953" i="1"/>
  <c r="B3952" i="1"/>
  <c r="F3949" i="1"/>
  <c r="I3949" i="1" s="1"/>
  <c r="J3930" i="1"/>
  <c r="AB3957" i="1" l="1"/>
  <c r="H3957" i="1" s="1"/>
  <c r="Z3958" i="1"/>
  <c r="A3954" i="1"/>
  <c r="B3953" i="1"/>
  <c r="F3950" i="1"/>
  <c r="I3950" i="1" s="1"/>
  <c r="J3931" i="1"/>
  <c r="AB3958" i="1" l="1"/>
  <c r="H3958" i="1" s="1"/>
  <c r="Z3959" i="1"/>
  <c r="A3955" i="1"/>
  <c r="B3954" i="1"/>
  <c r="F3951" i="1"/>
  <c r="I3951" i="1" s="1"/>
  <c r="J3932" i="1"/>
  <c r="AB3959" i="1" l="1"/>
  <c r="H3959" i="1" s="1"/>
  <c r="Z3960" i="1"/>
  <c r="A3956" i="1"/>
  <c r="B3955" i="1"/>
  <c r="F3952" i="1"/>
  <c r="I3952" i="1" s="1"/>
  <c r="J3933" i="1"/>
  <c r="AB3960" i="1" l="1"/>
  <c r="H3960" i="1" s="1"/>
  <c r="Z3961" i="1"/>
  <c r="A3957" i="1"/>
  <c r="B3956" i="1"/>
  <c r="F3953" i="1"/>
  <c r="I3953" i="1" s="1"/>
  <c r="J3934" i="1"/>
  <c r="AB3961" i="1" l="1"/>
  <c r="H3961" i="1" s="1"/>
  <c r="Z3962" i="1"/>
  <c r="A3958" i="1"/>
  <c r="B3957" i="1"/>
  <c r="F3954" i="1"/>
  <c r="I3954" i="1" s="1"/>
  <c r="J3935" i="1"/>
  <c r="AB3962" i="1" l="1"/>
  <c r="H3962" i="1" s="1"/>
  <c r="Z3963" i="1"/>
  <c r="A3959" i="1"/>
  <c r="B3958" i="1"/>
  <c r="F3955" i="1"/>
  <c r="I3955" i="1" s="1"/>
  <c r="J3936" i="1"/>
  <c r="AB3963" i="1" l="1"/>
  <c r="H3963" i="1" s="1"/>
  <c r="Z3964" i="1"/>
  <c r="A3960" i="1"/>
  <c r="B3959" i="1"/>
  <c r="F3956" i="1"/>
  <c r="I3956" i="1" s="1"/>
  <c r="J3937" i="1"/>
  <c r="AB3964" i="1" l="1"/>
  <c r="H3964" i="1" s="1"/>
  <c r="Z3965" i="1"/>
  <c r="A3961" i="1"/>
  <c r="B3960" i="1"/>
  <c r="F3957" i="1"/>
  <c r="I3957" i="1" s="1"/>
  <c r="J3938" i="1"/>
  <c r="AB3965" i="1" l="1"/>
  <c r="H3965" i="1" s="1"/>
  <c r="Z3966" i="1"/>
  <c r="A3962" i="1"/>
  <c r="B3961" i="1"/>
  <c r="F3958" i="1"/>
  <c r="I3958" i="1" s="1"/>
  <c r="J3939" i="1"/>
  <c r="AB3966" i="1" l="1"/>
  <c r="H3966" i="1" s="1"/>
  <c r="Z3967" i="1"/>
  <c r="A3963" i="1"/>
  <c r="B3962" i="1"/>
  <c r="F3959" i="1"/>
  <c r="I3959" i="1" s="1"/>
  <c r="J3940" i="1"/>
  <c r="AB3967" i="1" l="1"/>
  <c r="H3967" i="1" s="1"/>
  <c r="Z3968" i="1"/>
  <c r="A3964" i="1"/>
  <c r="B3963" i="1"/>
  <c r="F3960" i="1"/>
  <c r="I3960" i="1" s="1"/>
  <c r="J3941" i="1"/>
  <c r="AB3968" i="1" l="1"/>
  <c r="H3968" i="1" s="1"/>
  <c r="Z3969" i="1"/>
  <c r="A3965" i="1"/>
  <c r="B3964" i="1"/>
  <c r="F3961" i="1"/>
  <c r="I3961" i="1" s="1"/>
  <c r="J3942" i="1"/>
  <c r="AB3969" i="1" l="1"/>
  <c r="H3969" i="1" s="1"/>
  <c r="Z3970" i="1"/>
  <c r="A3966" i="1"/>
  <c r="B3965" i="1"/>
  <c r="F3962" i="1"/>
  <c r="I3962" i="1" s="1"/>
  <c r="J3943" i="1"/>
  <c r="AB3970" i="1" l="1"/>
  <c r="H3970" i="1" s="1"/>
  <c r="Z3971" i="1"/>
  <c r="A3967" i="1"/>
  <c r="B3966" i="1"/>
  <c r="F3963" i="1"/>
  <c r="I3963" i="1" s="1"/>
  <c r="J3944" i="1"/>
  <c r="AB3971" i="1" l="1"/>
  <c r="H3971" i="1" s="1"/>
  <c r="Z3972" i="1"/>
  <c r="A3968" i="1"/>
  <c r="B3967" i="1"/>
  <c r="F3964" i="1"/>
  <c r="I3964" i="1" s="1"/>
  <c r="J3945" i="1"/>
  <c r="AB3972" i="1" l="1"/>
  <c r="H3972" i="1" s="1"/>
  <c r="Z3973" i="1"/>
  <c r="A3969" i="1"/>
  <c r="B3968" i="1"/>
  <c r="F3965" i="1"/>
  <c r="I3965" i="1" s="1"/>
  <c r="J3946" i="1"/>
  <c r="AB3973" i="1" l="1"/>
  <c r="H3973" i="1" s="1"/>
  <c r="Z3974" i="1"/>
  <c r="A3970" i="1"/>
  <c r="B3969" i="1"/>
  <c r="F3966" i="1"/>
  <c r="I3966" i="1" s="1"/>
  <c r="J3947" i="1"/>
  <c r="AB3974" i="1" l="1"/>
  <c r="H3974" i="1" s="1"/>
  <c r="Z3975" i="1"/>
  <c r="A3971" i="1"/>
  <c r="B3970" i="1"/>
  <c r="F3967" i="1"/>
  <c r="I3967" i="1" s="1"/>
  <c r="J3948" i="1"/>
  <c r="AB3975" i="1" l="1"/>
  <c r="H3975" i="1" s="1"/>
  <c r="Z3976" i="1"/>
  <c r="A3972" i="1"/>
  <c r="B3971" i="1"/>
  <c r="F3968" i="1"/>
  <c r="I3968" i="1" s="1"/>
  <c r="J3949" i="1"/>
  <c r="AB3976" i="1" l="1"/>
  <c r="H3976" i="1" s="1"/>
  <c r="Z3977" i="1"/>
  <c r="A3973" i="1"/>
  <c r="B3972" i="1"/>
  <c r="F3969" i="1"/>
  <c r="I3969" i="1" s="1"/>
  <c r="J3950" i="1"/>
  <c r="AB3977" i="1" l="1"/>
  <c r="H3977" i="1" s="1"/>
  <c r="Z3978" i="1"/>
  <c r="A3974" i="1"/>
  <c r="B3973" i="1"/>
  <c r="F3970" i="1"/>
  <c r="I3970" i="1" s="1"/>
  <c r="J3951" i="1"/>
  <c r="AB3978" i="1" l="1"/>
  <c r="H3978" i="1" s="1"/>
  <c r="Z3979" i="1"/>
  <c r="A3975" i="1"/>
  <c r="B3974" i="1"/>
  <c r="F3971" i="1"/>
  <c r="I3971" i="1" s="1"/>
  <c r="J3952" i="1"/>
  <c r="AB3979" i="1" l="1"/>
  <c r="H3979" i="1" s="1"/>
  <c r="Z3980" i="1"/>
  <c r="A3976" i="1"/>
  <c r="B3975" i="1"/>
  <c r="F3972" i="1"/>
  <c r="I3972" i="1" s="1"/>
  <c r="J3953" i="1"/>
  <c r="AB3980" i="1" l="1"/>
  <c r="H3980" i="1" s="1"/>
  <c r="Z3981" i="1"/>
  <c r="A3977" i="1"/>
  <c r="B3976" i="1"/>
  <c r="F3973" i="1"/>
  <c r="I3973" i="1" s="1"/>
  <c r="J3954" i="1"/>
  <c r="AB3981" i="1" l="1"/>
  <c r="H3981" i="1" s="1"/>
  <c r="Z3982" i="1"/>
  <c r="A3978" i="1"/>
  <c r="B3977" i="1"/>
  <c r="F3974" i="1"/>
  <c r="I3974" i="1" s="1"/>
  <c r="J3955" i="1"/>
  <c r="AB3982" i="1" l="1"/>
  <c r="H3982" i="1" s="1"/>
  <c r="Z3983" i="1"/>
  <c r="A3979" i="1"/>
  <c r="B3978" i="1"/>
  <c r="F3975" i="1"/>
  <c r="I3975" i="1" s="1"/>
  <c r="J3956" i="1"/>
  <c r="AB3983" i="1" l="1"/>
  <c r="H3983" i="1" s="1"/>
  <c r="Z3984" i="1"/>
  <c r="A3980" i="1"/>
  <c r="B3979" i="1"/>
  <c r="F3976" i="1"/>
  <c r="I3976" i="1" s="1"/>
  <c r="J3957" i="1"/>
  <c r="AB3984" i="1" l="1"/>
  <c r="H3984" i="1" s="1"/>
  <c r="Z3985" i="1"/>
  <c r="A3981" i="1"/>
  <c r="B3980" i="1"/>
  <c r="F3977" i="1"/>
  <c r="I3977" i="1" s="1"/>
  <c r="J3958" i="1"/>
  <c r="AB3985" i="1" l="1"/>
  <c r="H3985" i="1" s="1"/>
  <c r="Z3986" i="1"/>
  <c r="A3982" i="1"/>
  <c r="B3981" i="1"/>
  <c r="F3978" i="1"/>
  <c r="I3978" i="1" s="1"/>
  <c r="J3959" i="1"/>
  <c r="AB3986" i="1" l="1"/>
  <c r="H3986" i="1" s="1"/>
  <c r="Z3987" i="1"/>
  <c r="A3983" i="1"/>
  <c r="B3982" i="1"/>
  <c r="F3979" i="1"/>
  <c r="I3979" i="1" s="1"/>
  <c r="J3960" i="1"/>
  <c r="AB3987" i="1" l="1"/>
  <c r="H3987" i="1" s="1"/>
  <c r="Z3988" i="1"/>
  <c r="A3984" i="1"/>
  <c r="B3983" i="1"/>
  <c r="F3980" i="1"/>
  <c r="I3980" i="1" s="1"/>
  <c r="J3961" i="1"/>
  <c r="AB3988" i="1" l="1"/>
  <c r="H3988" i="1" s="1"/>
  <c r="Z3989" i="1"/>
  <c r="A3985" i="1"/>
  <c r="B3984" i="1"/>
  <c r="F3981" i="1"/>
  <c r="I3981" i="1" s="1"/>
  <c r="J3962" i="1"/>
  <c r="AB3989" i="1" l="1"/>
  <c r="H3989" i="1" s="1"/>
  <c r="Z3990" i="1"/>
  <c r="A3986" i="1"/>
  <c r="B3985" i="1"/>
  <c r="F3982" i="1"/>
  <c r="I3982" i="1" s="1"/>
  <c r="J3963" i="1"/>
  <c r="AB3990" i="1" l="1"/>
  <c r="H3990" i="1" s="1"/>
  <c r="Z3991" i="1"/>
  <c r="A3987" i="1"/>
  <c r="B3986" i="1"/>
  <c r="F3983" i="1"/>
  <c r="I3983" i="1" s="1"/>
  <c r="J3964" i="1"/>
  <c r="AB3991" i="1" l="1"/>
  <c r="H3991" i="1" s="1"/>
  <c r="Z3992" i="1"/>
  <c r="A3988" i="1"/>
  <c r="B3987" i="1"/>
  <c r="F3984" i="1"/>
  <c r="I3984" i="1" s="1"/>
  <c r="J3965" i="1"/>
  <c r="AB3992" i="1" l="1"/>
  <c r="H3992" i="1" s="1"/>
  <c r="Z3993" i="1"/>
  <c r="A3989" i="1"/>
  <c r="B3988" i="1"/>
  <c r="F3985" i="1"/>
  <c r="I3985" i="1" s="1"/>
  <c r="J3966" i="1"/>
  <c r="AB3993" i="1" l="1"/>
  <c r="H3993" i="1" s="1"/>
  <c r="Z3994" i="1"/>
  <c r="A3990" i="1"/>
  <c r="B3989" i="1"/>
  <c r="F3986" i="1"/>
  <c r="I3986" i="1" s="1"/>
  <c r="J3967" i="1"/>
  <c r="AB3994" i="1" l="1"/>
  <c r="H3994" i="1" s="1"/>
  <c r="Z3995" i="1"/>
  <c r="A3991" i="1"/>
  <c r="B3990" i="1"/>
  <c r="F3987" i="1"/>
  <c r="I3987" i="1" s="1"/>
  <c r="J3968" i="1"/>
  <c r="AB3995" i="1" l="1"/>
  <c r="H3995" i="1" s="1"/>
  <c r="Z3996" i="1"/>
  <c r="A3992" i="1"/>
  <c r="B3991" i="1"/>
  <c r="F3988" i="1"/>
  <c r="I3988" i="1" s="1"/>
  <c r="J3969" i="1"/>
  <c r="AB3996" i="1" l="1"/>
  <c r="H3996" i="1" s="1"/>
  <c r="Z3997" i="1"/>
  <c r="A3993" i="1"/>
  <c r="B3992" i="1"/>
  <c r="F3989" i="1"/>
  <c r="I3989" i="1" s="1"/>
  <c r="J3970" i="1"/>
  <c r="AB3997" i="1" l="1"/>
  <c r="H3997" i="1" s="1"/>
  <c r="Z3998" i="1"/>
  <c r="A3994" i="1"/>
  <c r="B3993" i="1"/>
  <c r="F3990" i="1"/>
  <c r="I3990" i="1" s="1"/>
  <c r="J3971" i="1"/>
  <c r="AB3998" i="1" l="1"/>
  <c r="H3998" i="1" s="1"/>
  <c r="Z3999" i="1"/>
  <c r="A3995" i="1"/>
  <c r="B3994" i="1"/>
  <c r="F3991" i="1"/>
  <c r="I3991" i="1" s="1"/>
  <c r="J3972" i="1"/>
  <c r="AB3999" i="1" l="1"/>
  <c r="H3999" i="1" s="1"/>
  <c r="Z4000" i="1"/>
  <c r="A3996" i="1"/>
  <c r="B3995" i="1"/>
  <c r="F3992" i="1"/>
  <c r="I3992" i="1" s="1"/>
  <c r="J3973" i="1"/>
  <c r="AB4000" i="1" l="1"/>
  <c r="H4000" i="1" s="1"/>
  <c r="Z4001" i="1"/>
  <c r="A3997" i="1"/>
  <c r="B3996" i="1"/>
  <c r="F3993" i="1"/>
  <c r="I3993" i="1" s="1"/>
  <c r="J3974" i="1"/>
  <c r="AB4001" i="1" l="1"/>
  <c r="H4001" i="1" s="1"/>
  <c r="Z4002" i="1"/>
  <c r="A3998" i="1"/>
  <c r="B3997" i="1"/>
  <c r="F3994" i="1"/>
  <c r="I3994" i="1" s="1"/>
  <c r="J3975" i="1"/>
  <c r="AB4002" i="1" l="1"/>
  <c r="H4002" i="1" s="1"/>
  <c r="Z4003" i="1"/>
  <c r="A3999" i="1"/>
  <c r="B3998" i="1"/>
  <c r="F3995" i="1"/>
  <c r="I3995" i="1" s="1"/>
  <c r="J3976" i="1"/>
  <c r="AB4003" i="1" l="1"/>
  <c r="H4003" i="1" s="1"/>
  <c r="Z4004" i="1"/>
  <c r="A4000" i="1"/>
  <c r="B3999" i="1"/>
  <c r="F3996" i="1"/>
  <c r="I3996" i="1" s="1"/>
  <c r="J3977" i="1"/>
  <c r="AB4004" i="1" l="1"/>
  <c r="H4004" i="1" s="1"/>
  <c r="Z4005" i="1"/>
  <c r="A4001" i="1"/>
  <c r="B4000" i="1"/>
  <c r="F3997" i="1"/>
  <c r="I3997" i="1" s="1"/>
  <c r="J3978" i="1"/>
  <c r="AB4005" i="1" l="1"/>
  <c r="H4005" i="1" s="1"/>
  <c r="Z4006" i="1"/>
  <c r="A4002" i="1"/>
  <c r="B4001" i="1"/>
  <c r="F3998" i="1"/>
  <c r="I3998" i="1" s="1"/>
  <c r="J3979" i="1"/>
  <c r="AB4006" i="1" l="1"/>
  <c r="H4006" i="1" s="1"/>
  <c r="Z4007" i="1"/>
  <c r="A4003" i="1"/>
  <c r="B4002" i="1"/>
  <c r="F3999" i="1"/>
  <c r="I3999" i="1" s="1"/>
  <c r="J3980" i="1"/>
  <c r="AB4007" i="1" l="1"/>
  <c r="H4007" i="1" s="1"/>
  <c r="Z4008" i="1"/>
  <c r="A4004" i="1"/>
  <c r="B4003" i="1"/>
  <c r="F4000" i="1"/>
  <c r="I4000" i="1" s="1"/>
  <c r="J3981" i="1"/>
  <c r="AB4008" i="1" l="1"/>
  <c r="H4008" i="1" s="1"/>
  <c r="Z4009" i="1"/>
  <c r="A4005" i="1"/>
  <c r="B4004" i="1"/>
  <c r="F4001" i="1"/>
  <c r="I4001" i="1" s="1"/>
  <c r="J3982" i="1"/>
  <c r="AB4009" i="1" l="1"/>
  <c r="H4009" i="1" s="1"/>
  <c r="Z4010" i="1"/>
  <c r="A4006" i="1"/>
  <c r="B4005" i="1"/>
  <c r="F4002" i="1"/>
  <c r="I4002" i="1" s="1"/>
  <c r="J3983" i="1"/>
  <c r="AB4010" i="1" l="1"/>
  <c r="H4010" i="1" s="1"/>
  <c r="Z4011" i="1"/>
  <c r="A4007" i="1"/>
  <c r="B4006" i="1"/>
  <c r="F4003" i="1"/>
  <c r="I4003" i="1" s="1"/>
  <c r="J3984" i="1"/>
  <c r="AB4011" i="1" l="1"/>
  <c r="H4011" i="1" s="1"/>
  <c r="Z4012" i="1"/>
  <c r="A4008" i="1"/>
  <c r="B4007" i="1"/>
  <c r="F4004" i="1"/>
  <c r="I4004" i="1" s="1"/>
  <c r="J3985" i="1"/>
  <c r="AB4012" i="1" l="1"/>
  <c r="H4012" i="1" s="1"/>
  <c r="Z4013" i="1"/>
  <c r="A4009" i="1"/>
  <c r="B4008" i="1"/>
  <c r="F4005" i="1"/>
  <c r="I4005" i="1" s="1"/>
  <c r="J3986" i="1"/>
  <c r="AB4013" i="1" l="1"/>
  <c r="H4013" i="1" s="1"/>
  <c r="Z4014" i="1"/>
  <c r="A4010" i="1"/>
  <c r="B4009" i="1"/>
  <c r="F4006" i="1"/>
  <c r="I4006" i="1" s="1"/>
  <c r="J3987" i="1"/>
  <c r="AB4014" i="1" l="1"/>
  <c r="H4014" i="1" s="1"/>
  <c r="Z4015" i="1"/>
  <c r="A4011" i="1"/>
  <c r="B4010" i="1"/>
  <c r="F4007" i="1"/>
  <c r="I4007" i="1" s="1"/>
  <c r="J3988" i="1"/>
  <c r="AB4015" i="1" l="1"/>
  <c r="H4015" i="1" s="1"/>
  <c r="Z4016" i="1"/>
  <c r="A4012" i="1"/>
  <c r="B4011" i="1"/>
  <c r="F4008" i="1"/>
  <c r="I4008" i="1" s="1"/>
  <c r="J3989" i="1"/>
  <c r="AB4016" i="1" l="1"/>
  <c r="H4016" i="1" s="1"/>
  <c r="Z4017" i="1"/>
  <c r="A4013" i="1"/>
  <c r="B4012" i="1"/>
  <c r="F4009" i="1"/>
  <c r="I4009" i="1" s="1"/>
  <c r="J3990" i="1"/>
  <c r="AB4017" i="1" l="1"/>
  <c r="H4017" i="1" s="1"/>
  <c r="Z4018" i="1"/>
  <c r="A4014" i="1"/>
  <c r="B4013" i="1"/>
  <c r="F4010" i="1"/>
  <c r="I4010" i="1" s="1"/>
  <c r="J3991" i="1"/>
  <c r="AB4018" i="1" l="1"/>
  <c r="H4018" i="1" s="1"/>
  <c r="Z4019" i="1"/>
  <c r="A4015" i="1"/>
  <c r="B4014" i="1"/>
  <c r="F4011" i="1"/>
  <c r="I4011" i="1" s="1"/>
  <c r="J3992" i="1"/>
  <c r="AB4019" i="1" l="1"/>
  <c r="H4019" i="1" s="1"/>
  <c r="Z4020" i="1"/>
  <c r="A4016" i="1"/>
  <c r="B4015" i="1"/>
  <c r="F4012" i="1"/>
  <c r="I4012" i="1" s="1"/>
  <c r="J3993" i="1"/>
  <c r="AB4020" i="1" l="1"/>
  <c r="H4020" i="1" s="1"/>
  <c r="Z4021" i="1"/>
  <c r="A4017" i="1"/>
  <c r="B4016" i="1"/>
  <c r="F4013" i="1"/>
  <c r="I4013" i="1" s="1"/>
  <c r="J3994" i="1"/>
  <c r="AB4021" i="1" l="1"/>
  <c r="H4021" i="1" s="1"/>
  <c r="Z4022" i="1"/>
  <c r="A4018" i="1"/>
  <c r="B4017" i="1"/>
  <c r="F4014" i="1"/>
  <c r="I4014" i="1" s="1"/>
  <c r="J3995" i="1"/>
  <c r="AB4022" i="1" l="1"/>
  <c r="H4022" i="1" s="1"/>
  <c r="Z4023" i="1"/>
  <c r="A4019" i="1"/>
  <c r="B4018" i="1"/>
  <c r="F4015" i="1"/>
  <c r="I4015" i="1" s="1"/>
  <c r="J3996" i="1"/>
  <c r="AB4023" i="1" l="1"/>
  <c r="H4023" i="1" s="1"/>
  <c r="Z4024" i="1"/>
  <c r="A4020" i="1"/>
  <c r="B4019" i="1"/>
  <c r="F4016" i="1"/>
  <c r="I4016" i="1" s="1"/>
  <c r="J3997" i="1"/>
  <c r="AB4024" i="1" l="1"/>
  <c r="H4024" i="1" s="1"/>
  <c r="Z4025" i="1"/>
  <c r="A4021" i="1"/>
  <c r="B4020" i="1"/>
  <c r="F4017" i="1"/>
  <c r="I4017" i="1" s="1"/>
  <c r="J3998" i="1"/>
  <c r="AB4025" i="1" l="1"/>
  <c r="H4025" i="1" s="1"/>
  <c r="Z4026" i="1"/>
  <c r="A4022" i="1"/>
  <c r="B4021" i="1"/>
  <c r="F4018" i="1"/>
  <c r="I4018" i="1" s="1"/>
  <c r="J3999" i="1"/>
  <c r="AB4026" i="1" l="1"/>
  <c r="H4026" i="1" s="1"/>
  <c r="Z4027" i="1"/>
  <c r="A4023" i="1"/>
  <c r="B4022" i="1"/>
  <c r="F4019" i="1"/>
  <c r="I4019" i="1" s="1"/>
  <c r="J4000" i="1"/>
  <c r="AB4027" i="1" l="1"/>
  <c r="H4027" i="1" s="1"/>
  <c r="Z4028" i="1"/>
  <c r="A4024" i="1"/>
  <c r="B4023" i="1"/>
  <c r="F4020" i="1"/>
  <c r="I4020" i="1" s="1"/>
  <c r="J4001" i="1"/>
  <c r="AB4028" i="1" l="1"/>
  <c r="H4028" i="1" s="1"/>
  <c r="Z4029" i="1"/>
  <c r="A4025" i="1"/>
  <c r="B4024" i="1"/>
  <c r="F4021" i="1"/>
  <c r="I4021" i="1" s="1"/>
  <c r="J4002" i="1"/>
  <c r="AB4029" i="1" l="1"/>
  <c r="H4029" i="1" s="1"/>
  <c r="Z4030" i="1"/>
  <c r="A4026" i="1"/>
  <c r="B4025" i="1"/>
  <c r="F4022" i="1"/>
  <c r="I4022" i="1" s="1"/>
  <c r="J4003" i="1"/>
  <c r="AB4030" i="1" l="1"/>
  <c r="H4030" i="1" s="1"/>
  <c r="Z4031" i="1"/>
  <c r="A4027" i="1"/>
  <c r="B4026" i="1"/>
  <c r="F4023" i="1"/>
  <c r="I4023" i="1" s="1"/>
  <c r="J4004" i="1"/>
  <c r="AB4031" i="1" l="1"/>
  <c r="H4031" i="1" s="1"/>
  <c r="Z4032" i="1"/>
  <c r="A4028" i="1"/>
  <c r="B4027" i="1"/>
  <c r="F4024" i="1"/>
  <c r="I4024" i="1" s="1"/>
  <c r="J4005" i="1"/>
  <c r="AB4032" i="1" l="1"/>
  <c r="H4032" i="1" s="1"/>
  <c r="Z4033" i="1"/>
  <c r="A4029" i="1"/>
  <c r="B4028" i="1"/>
  <c r="F4025" i="1"/>
  <c r="I4025" i="1" s="1"/>
  <c r="J4006" i="1"/>
  <c r="AB4033" i="1" l="1"/>
  <c r="H4033" i="1" s="1"/>
  <c r="Z4034" i="1"/>
  <c r="A4030" i="1"/>
  <c r="B4029" i="1"/>
  <c r="F4026" i="1"/>
  <c r="I4026" i="1" s="1"/>
  <c r="J4007" i="1"/>
  <c r="AB4034" i="1" l="1"/>
  <c r="H4034" i="1" s="1"/>
  <c r="Z4035" i="1"/>
  <c r="A4031" i="1"/>
  <c r="B4030" i="1"/>
  <c r="F4027" i="1"/>
  <c r="I4027" i="1" s="1"/>
  <c r="J4008" i="1"/>
  <c r="AB4035" i="1" l="1"/>
  <c r="H4035" i="1" s="1"/>
  <c r="Z4036" i="1"/>
  <c r="A4032" i="1"/>
  <c r="B4031" i="1"/>
  <c r="F4028" i="1"/>
  <c r="I4028" i="1" s="1"/>
  <c r="J4009" i="1"/>
  <c r="AB4036" i="1" l="1"/>
  <c r="H4036" i="1" s="1"/>
  <c r="Z4037" i="1"/>
  <c r="A4033" i="1"/>
  <c r="B4032" i="1"/>
  <c r="F4029" i="1"/>
  <c r="I4029" i="1" s="1"/>
  <c r="J4010" i="1"/>
  <c r="AB4037" i="1" l="1"/>
  <c r="H4037" i="1" s="1"/>
  <c r="Z4038" i="1"/>
  <c r="A4034" i="1"/>
  <c r="B4033" i="1"/>
  <c r="F4030" i="1"/>
  <c r="I4030" i="1" s="1"/>
  <c r="J4011" i="1"/>
  <c r="AB4038" i="1" l="1"/>
  <c r="H4038" i="1" s="1"/>
  <c r="Z4039" i="1"/>
  <c r="A4035" i="1"/>
  <c r="B4034" i="1"/>
  <c r="F4031" i="1"/>
  <c r="I4031" i="1" s="1"/>
  <c r="J4012" i="1"/>
  <c r="AB4039" i="1" l="1"/>
  <c r="H4039" i="1" s="1"/>
  <c r="Z4040" i="1"/>
  <c r="A4036" i="1"/>
  <c r="B4035" i="1"/>
  <c r="F4032" i="1"/>
  <c r="I4032" i="1" s="1"/>
  <c r="J4013" i="1"/>
  <c r="AB4040" i="1" l="1"/>
  <c r="H4040" i="1" s="1"/>
  <c r="Z4041" i="1"/>
  <c r="A4037" i="1"/>
  <c r="B4036" i="1"/>
  <c r="F4033" i="1"/>
  <c r="I4033" i="1" s="1"/>
  <c r="J4014" i="1"/>
  <c r="AB4041" i="1" l="1"/>
  <c r="H4041" i="1" s="1"/>
  <c r="Z4042" i="1"/>
  <c r="A4038" i="1"/>
  <c r="B4037" i="1"/>
  <c r="F4034" i="1"/>
  <c r="I4034" i="1" s="1"/>
  <c r="J4015" i="1"/>
  <c r="AB4042" i="1" l="1"/>
  <c r="H4042" i="1" s="1"/>
  <c r="Z4043" i="1"/>
  <c r="A4039" i="1"/>
  <c r="B4038" i="1"/>
  <c r="F4035" i="1"/>
  <c r="I4035" i="1" s="1"/>
  <c r="J4016" i="1"/>
  <c r="AB4043" i="1" l="1"/>
  <c r="H4043" i="1" s="1"/>
  <c r="Z4044" i="1"/>
  <c r="A4040" i="1"/>
  <c r="B4039" i="1"/>
  <c r="F4036" i="1"/>
  <c r="I4036" i="1" s="1"/>
  <c r="J4017" i="1"/>
  <c r="AB4044" i="1" l="1"/>
  <c r="H4044" i="1" s="1"/>
  <c r="Z4045" i="1"/>
  <c r="A4041" i="1"/>
  <c r="B4040" i="1"/>
  <c r="F4037" i="1"/>
  <c r="I4037" i="1" s="1"/>
  <c r="J4018" i="1"/>
  <c r="AB4045" i="1" l="1"/>
  <c r="H4045" i="1" s="1"/>
  <c r="Z4046" i="1"/>
  <c r="A4042" i="1"/>
  <c r="B4041" i="1"/>
  <c r="F4038" i="1"/>
  <c r="I4038" i="1" s="1"/>
  <c r="J4019" i="1"/>
  <c r="AB4046" i="1" l="1"/>
  <c r="H4046" i="1" s="1"/>
  <c r="Z4047" i="1"/>
  <c r="A4043" i="1"/>
  <c r="B4042" i="1"/>
  <c r="F4039" i="1"/>
  <c r="I4039" i="1" s="1"/>
  <c r="J4020" i="1"/>
  <c r="AB4047" i="1" l="1"/>
  <c r="H4047" i="1" s="1"/>
  <c r="Z4048" i="1"/>
  <c r="A4044" i="1"/>
  <c r="B4043" i="1"/>
  <c r="F4040" i="1"/>
  <c r="I4040" i="1" s="1"/>
  <c r="J4021" i="1"/>
  <c r="AB4048" i="1" l="1"/>
  <c r="H4048" i="1" s="1"/>
  <c r="Z4049" i="1"/>
  <c r="A4045" i="1"/>
  <c r="B4044" i="1"/>
  <c r="F4041" i="1"/>
  <c r="I4041" i="1" s="1"/>
  <c r="J4022" i="1"/>
  <c r="AB4049" i="1" l="1"/>
  <c r="H4049" i="1" s="1"/>
  <c r="Z4050" i="1"/>
  <c r="AB4050" i="1" s="1"/>
  <c r="A4046" i="1"/>
  <c r="B4045" i="1"/>
  <c r="F4042" i="1"/>
  <c r="I4042" i="1" s="1"/>
  <c r="J4023" i="1"/>
  <c r="Z4051" i="1" l="1"/>
  <c r="H4050" i="1"/>
  <c r="A4047" i="1"/>
  <c r="B4046" i="1"/>
  <c r="F4043" i="1"/>
  <c r="I4043" i="1" s="1"/>
  <c r="J4024" i="1"/>
  <c r="AB4051" i="1" l="1"/>
  <c r="H4051" i="1" s="1"/>
  <c r="Z4052" i="1"/>
  <c r="A4048" i="1"/>
  <c r="B4047" i="1"/>
  <c r="F4044" i="1"/>
  <c r="I4044" i="1" s="1"/>
  <c r="J4025" i="1"/>
  <c r="AB4052" i="1" l="1"/>
  <c r="H4052" i="1" s="1"/>
  <c r="Z4053" i="1"/>
  <c r="A4049" i="1"/>
  <c r="B4048" i="1"/>
  <c r="F4045" i="1"/>
  <c r="I4045" i="1" s="1"/>
  <c r="J4026" i="1"/>
  <c r="AB4053" i="1" l="1"/>
  <c r="H4053" i="1" s="1"/>
  <c r="Z4054" i="1"/>
  <c r="A4050" i="1"/>
  <c r="B4049" i="1"/>
  <c r="F4046" i="1"/>
  <c r="I4046" i="1" s="1"/>
  <c r="J4027" i="1"/>
  <c r="AB4054" i="1" l="1"/>
  <c r="H4054" i="1" s="1"/>
  <c r="Z4055" i="1"/>
  <c r="A4051" i="1"/>
  <c r="B4050" i="1"/>
  <c r="F4047" i="1"/>
  <c r="I4047" i="1" s="1"/>
  <c r="J4028" i="1"/>
  <c r="AB4055" i="1" l="1"/>
  <c r="H4055" i="1" s="1"/>
  <c r="Z4056" i="1"/>
  <c r="A4052" i="1"/>
  <c r="B4051" i="1"/>
  <c r="F4048" i="1"/>
  <c r="I4048" i="1" s="1"/>
  <c r="J4029" i="1"/>
  <c r="AB4056" i="1" l="1"/>
  <c r="H4056" i="1" s="1"/>
  <c r="Z4057" i="1"/>
  <c r="A4053" i="1"/>
  <c r="B4052" i="1"/>
  <c r="F4049" i="1"/>
  <c r="I4049" i="1" s="1"/>
  <c r="J4030" i="1"/>
  <c r="AB4057" i="1" l="1"/>
  <c r="H4057" i="1" s="1"/>
  <c r="Z4058" i="1"/>
  <c r="A4054" i="1"/>
  <c r="B4053" i="1"/>
  <c r="F4050" i="1"/>
  <c r="I4050" i="1" s="1"/>
  <c r="J4031" i="1"/>
  <c r="AB4058" i="1" l="1"/>
  <c r="H4058" i="1" s="1"/>
  <c r="Z4059" i="1"/>
  <c r="A4055" i="1"/>
  <c r="B4054" i="1"/>
  <c r="F4051" i="1"/>
  <c r="I4051" i="1" s="1"/>
  <c r="J4032" i="1"/>
  <c r="AB4059" i="1" l="1"/>
  <c r="H4059" i="1" s="1"/>
  <c r="Z4060" i="1"/>
  <c r="A4056" i="1"/>
  <c r="B4055" i="1"/>
  <c r="F4052" i="1"/>
  <c r="I4052" i="1" s="1"/>
  <c r="J4033" i="1"/>
  <c r="AB4060" i="1" l="1"/>
  <c r="H4060" i="1" s="1"/>
  <c r="Z4061" i="1"/>
  <c r="A4057" i="1"/>
  <c r="B4056" i="1"/>
  <c r="F4053" i="1"/>
  <c r="I4053" i="1" s="1"/>
  <c r="J4034" i="1"/>
  <c r="AB4061" i="1" l="1"/>
  <c r="H4061" i="1" s="1"/>
  <c r="Z4062" i="1"/>
  <c r="A4058" i="1"/>
  <c r="B4057" i="1"/>
  <c r="F4054" i="1"/>
  <c r="I4054" i="1" s="1"/>
  <c r="J4035" i="1"/>
  <c r="AB4062" i="1" l="1"/>
  <c r="H4062" i="1" s="1"/>
  <c r="Z4063" i="1"/>
  <c r="A4059" i="1"/>
  <c r="B4058" i="1"/>
  <c r="F4055" i="1"/>
  <c r="I4055" i="1" s="1"/>
  <c r="J4036" i="1"/>
  <c r="AB4063" i="1" l="1"/>
  <c r="H4063" i="1" s="1"/>
  <c r="Z4064" i="1"/>
  <c r="A4060" i="1"/>
  <c r="B4059" i="1"/>
  <c r="F4056" i="1"/>
  <c r="I4056" i="1" s="1"/>
  <c r="J4037" i="1"/>
  <c r="AB4064" i="1" l="1"/>
  <c r="H4064" i="1" s="1"/>
  <c r="Z4065" i="1"/>
  <c r="A4061" i="1"/>
  <c r="B4060" i="1"/>
  <c r="F4057" i="1"/>
  <c r="I4057" i="1" s="1"/>
  <c r="J4038" i="1"/>
  <c r="AB4065" i="1" l="1"/>
  <c r="H4065" i="1" s="1"/>
  <c r="Z4066" i="1"/>
  <c r="A4062" i="1"/>
  <c r="B4061" i="1"/>
  <c r="F4058" i="1"/>
  <c r="I4058" i="1" s="1"/>
  <c r="J4039" i="1"/>
  <c r="AB4066" i="1" l="1"/>
  <c r="H4066" i="1" s="1"/>
  <c r="Z4067" i="1"/>
  <c r="A4063" i="1"/>
  <c r="B4062" i="1"/>
  <c r="F4059" i="1"/>
  <c r="I4059" i="1" s="1"/>
  <c r="J4040" i="1"/>
  <c r="AB4067" i="1" l="1"/>
  <c r="H4067" i="1" s="1"/>
  <c r="Z4068" i="1"/>
  <c r="A4064" i="1"/>
  <c r="B4063" i="1"/>
  <c r="F4060" i="1"/>
  <c r="I4060" i="1" s="1"/>
  <c r="J4041" i="1"/>
  <c r="AB4068" i="1" l="1"/>
  <c r="H4068" i="1" s="1"/>
  <c r="Z4069" i="1"/>
  <c r="A4065" i="1"/>
  <c r="B4064" i="1"/>
  <c r="F4061" i="1"/>
  <c r="I4061" i="1" s="1"/>
  <c r="J4042" i="1"/>
  <c r="AB4069" i="1" l="1"/>
  <c r="H4069" i="1" s="1"/>
  <c r="Z4070" i="1"/>
  <c r="A4066" i="1"/>
  <c r="B4065" i="1"/>
  <c r="F4062" i="1"/>
  <c r="I4062" i="1" s="1"/>
  <c r="J4043" i="1"/>
  <c r="AB4070" i="1" l="1"/>
  <c r="H4070" i="1" s="1"/>
  <c r="Z4071" i="1"/>
  <c r="A4067" i="1"/>
  <c r="B4066" i="1"/>
  <c r="F4063" i="1"/>
  <c r="I4063" i="1" s="1"/>
  <c r="J4044" i="1"/>
  <c r="AB4071" i="1" l="1"/>
  <c r="H4071" i="1" s="1"/>
  <c r="Z4072" i="1"/>
  <c r="A4068" i="1"/>
  <c r="B4067" i="1"/>
  <c r="F4064" i="1"/>
  <c r="I4064" i="1" s="1"/>
  <c r="J4045" i="1"/>
  <c r="AB4072" i="1" l="1"/>
  <c r="H4072" i="1" s="1"/>
  <c r="Z4073" i="1"/>
  <c r="A4069" i="1"/>
  <c r="B4068" i="1"/>
  <c r="F4065" i="1"/>
  <c r="I4065" i="1" s="1"/>
  <c r="J4046" i="1"/>
  <c r="AB4073" i="1" l="1"/>
  <c r="H4073" i="1" s="1"/>
  <c r="Z4074" i="1"/>
  <c r="A4070" i="1"/>
  <c r="B4069" i="1"/>
  <c r="F4066" i="1"/>
  <c r="I4066" i="1" s="1"/>
  <c r="J4047" i="1"/>
  <c r="AB4074" i="1" l="1"/>
  <c r="H4074" i="1" s="1"/>
  <c r="Z4075" i="1"/>
  <c r="A4071" i="1"/>
  <c r="B4070" i="1"/>
  <c r="F4067" i="1"/>
  <c r="I4067" i="1" s="1"/>
  <c r="J4048" i="1"/>
  <c r="AB4075" i="1" l="1"/>
  <c r="H4075" i="1" s="1"/>
  <c r="Z4076" i="1"/>
  <c r="A4072" i="1"/>
  <c r="B4071" i="1"/>
  <c r="F4068" i="1"/>
  <c r="I4068" i="1" s="1"/>
  <c r="J4049" i="1"/>
  <c r="AB4076" i="1" l="1"/>
  <c r="H4076" i="1" s="1"/>
  <c r="Z4077" i="1"/>
  <c r="A4073" i="1"/>
  <c r="B4072" i="1"/>
  <c r="F4069" i="1"/>
  <c r="I4069" i="1" s="1"/>
  <c r="J4050" i="1"/>
  <c r="AB4077" i="1" l="1"/>
  <c r="H4077" i="1" s="1"/>
  <c r="Z4078" i="1"/>
  <c r="A4074" i="1"/>
  <c r="B4073" i="1"/>
  <c r="F4070" i="1"/>
  <c r="I4070" i="1" s="1"/>
  <c r="J4051" i="1"/>
  <c r="AB4078" i="1" l="1"/>
  <c r="H4078" i="1" s="1"/>
  <c r="Z4079" i="1"/>
  <c r="A4075" i="1"/>
  <c r="B4074" i="1"/>
  <c r="F4071" i="1"/>
  <c r="I4071" i="1" s="1"/>
  <c r="J4052" i="1"/>
  <c r="AB4079" i="1" l="1"/>
  <c r="H4079" i="1" s="1"/>
  <c r="Z4080" i="1"/>
  <c r="A4076" i="1"/>
  <c r="B4075" i="1"/>
  <c r="F4072" i="1"/>
  <c r="I4072" i="1" s="1"/>
  <c r="J4053" i="1"/>
  <c r="AB4080" i="1" l="1"/>
  <c r="H4080" i="1" s="1"/>
  <c r="Z4081" i="1"/>
  <c r="A4077" i="1"/>
  <c r="B4076" i="1"/>
  <c r="F4073" i="1"/>
  <c r="I4073" i="1" s="1"/>
  <c r="J4054" i="1"/>
  <c r="AB4081" i="1" l="1"/>
  <c r="H4081" i="1" s="1"/>
  <c r="Z4082" i="1"/>
  <c r="A4078" i="1"/>
  <c r="B4077" i="1"/>
  <c r="F4074" i="1"/>
  <c r="I4074" i="1" s="1"/>
  <c r="J4055" i="1"/>
  <c r="AB4082" i="1" l="1"/>
  <c r="H4082" i="1" s="1"/>
  <c r="Z4083" i="1"/>
  <c r="A4079" i="1"/>
  <c r="B4078" i="1"/>
  <c r="F4075" i="1"/>
  <c r="I4075" i="1" s="1"/>
  <c r="J4056" i="1"/>
  <c r="AB4083" i="1" l="1"/>
  <c r="H4083" i="1" s="1"/>
  <c r="Z4084" i="1"/>
  <c r="A4080" i="1"/>
  <c r="B4079" i="1"/>
  <c r="F4076" i="1"/>
  <c r="I4076" i="1" s="1"/>
  <c r="J4057" i="1"/>
  <c r="AB4084" i="1" l="1"/>
  <c r="H4084" i="1" s="1"/>
  <c r="Z4085" i="1"/>
  <c r="A4081" i="1"/>
  <c r="B4080" i="1"/>
  <c r="F4077" i="1"/>
  <c r="I4077" i="1" s="1"/>
  <c r="J4058" i="1"/>
  <c r="AB4085" i="1" l="1"/>
  <c r="H4085" i="1" s="1"/>
  <c r="Z4086" i="1"/>
  <c r="A4082" i="1"/>
  <c r="B4081" i="1"/>
  <c r="F4078" i="1"/>
  <c r="I4078" i="1" s="1"/>
  <c r="J4059" i="1"/>
  <c r="AB4086" i="1" l="1"/>
  <c r="H4086" i="1" s="1"/>
  <c r="Z4087" i="1"/>
  <c r="A4083" i="1"/>
  <c r="B4082" i="1"/>
  <c r="F4079" i="1"/>
  <c r="I4079" i="1" s="1"/>
  <c r="J4060" i="1"/>
  <c r="AB4087" i="1" l="1"/>
  <c r="H4087" i="1" s="1"/>
  <c r="Z4088" i="1"/>
  <c r="A4084" i="1"/>
  <c r="B4083" i="1"/>
  <c r="F4080" i="1"/>
  <c r="I4080" i="1" s="1"/>
  <c r="J4061" i="1"/>
  <c r="AB4088" i="1" l="1"/>
  <c r="H4088" i="1" s="1"/>
  <c r="Z4089" i="1"/>
  <c r="A4085" i="1"/>
  <c r="B4084" i="1"/>
  <c r="F4081" i="1"/>
  <c r="I4081" i="1" s="1"/>
  <c r="J4062" i="1"/>
  <c r="AB4089" i="1" l="1"/>
  <c r="H4089" i="1" s="1"/>
  <c r="Z4090" i="1"/>
  <c r="A4086" i="1"/>
  <c r="B4085" i="1"/>
  <c r="F4082" i="1"/>
  <c r="I4082" i="1" s="1"/>
  <c r="J4063" i="1"/>
  <c r="AB4090" i="1" l="1"/>
  <c r="H4090" i="1" s="1"/>
  <c r="Z4091" i="1"/>
  <c r="A4087" i="1"/>
  <c r="B4086" i="1"/>
  <c r="F4083" i="1"/>
  <c r="I4083" i="1" s="1"/>
  <c r="J4064" i="1"/>
  <c r="AB4091" i="1" l="1"/>
  <c r="H4091" i="1" s="1"/>
  <c r="Z4092" i="1"/>
  <c r="A4088" i="1"/>
  <c r="B4087" i="1"/>
  <c r="F4084" i="1"/>
  <c r="I4084" i="1" s="1"/>
  <c r="J4065" i="1"/>
  <c r="AB4092" i="1" l="1"/>
  <c r="H4092" i="1" s="1"/>
  <c r="Z4093" i="1"/>
  <c r="A4089" i="1"/>
  <c r="B4088" i="1"/>
  <c r="F4085" i="1"/>
  <c r="I4085" i="1" s="1"/>
  <c r="J4066" i="1"/>
  <c r="AB4093" i="1" l="1"/>
  <c r="H4093" i="1" s="1"/>
  <c r="Z4094" i="1"/>
  <c r="A4090" i="1"/>
  <c r="B4089" i="1"/>
  <c r="F4086" i="1"/>
  <c r="I4086" i="1" s="1"/>
  <c r="J4067" i="1"/>
  <c r="AB4094" i="1" l="1"/>
  <c r="H4094" i="1" s="1"/>
  <c r="Z4095" i="1"/>
  <c r="A4091" i="1"/>
  <c r="B4090" i="1"/>
  <c r="F4087" i="1"/>
  <c r="I4087" i="1" s="1"/>
  <c r="J4068" i="1"/>
  <c r="AB4095" i="1" l="1"/>
  <c r="H4095" i="1" s="1"/>
  <c r="Z4096" i="1"/>
  <c r="A4092" i="1"/>
  <c r="B4091" i="1"/>
  <c r="F4088" i="1"/>
  <c r="I4088" i="1" s="1"/>
  <c r="J4069" i="1"/>
  <c r="AB4096" i="1" l="1"/>
  <c r="H4096" i="1" s="1"/>
  <c r="Z4097" i="1"/>
  <c r="A4093" i="1"/>
  <c r="B4092" i="1"/>
  <c r="F4089" i="1"/>
  <c r="I4089" i="1" s="1"/>
  <c r="J4070" i="1"/>
  <c r="AB4097" i="1" l="1"/>
  <c r="H4097" i="1" s="1"/>
  <c r="Z4098" i="1"/>
  <c r="A4094" i="1"/>
  <c r="B4093" i="1"/>
  <c r="F4090" i="1"/>
  <c r="I4090" i="1" s="1"/>
  <c r="J4071" i="1"/>
  <c r="AB4098" i="1" l="1"/>
  <c r="H4098" i="1" s="1"/>
  <c r="Z4099" i="1"/>
  <c r="A4095" i="1"/>
  <c r="B4094" i="1"/>
  <c r="F4091" i="1"/>
  <c r="I4091" i="1" s="1"/>
  <c r="J4072" i="1"/>
  <c r="AB4099" i="1" l="1"/>
  <c r="H4099" i="1" s="1"/>
  <c r="Z4100" i="1"/>
  <c r="A4096" i="1"/>
  <c r="B4095" i="1"/>
  <c r="F4092" i="1"/>
  <c r="I4092" i="1" s="1"/>
  <c r="J4073" i="1"/>
  <c r="AB4100" i="1" l="1"/>
  <c r="H4100" i="1" s="1"/>
  <c r="Z4101" i="1"/>
  <c r="A4097" i="1"/>
  <c r="B4096" i="1"/>
  <c r="F4093" i="1"/>
  <c r="I4093" i="1" s="1"/>
  <c r="J4074" i="1"/>
  <c r="AB4101" i="1" l="1"/>
  <c r="H4101" i="1" s="1"/>
  <c r="Z4102" i="1"/>
  <c r="A4098" i="1"/>
  <c r="B4097" i="1"/>
  <c r="F4094" i="1"/>
  <c r="I4094" i="1" s="1"/>
  <c r="J4075" i="1"/>
  <c r="AB4102" i="1" l="1"/>
  <c r="H4102" i="1" s="1"/>
  <c r="Z4103" i="1"/>
  <c r="A4099" i="1"/>
  <c r="B4098" i="1"/>
  <c r="F4095" i="1"/>
  <c r="I4095" i="1" s="1"/>
  <c r="J4076" i="1"/>
  <c r="AB4103" i="1" l="1"/>
  <c r="H4103" i="1" s="1"/>
  <c r="Z4104" i="1"/>
  <c r="A4100" i="1"/>
  <c r="B4099" i="1"/>
  <c r="F4096" i="1"/>
  <c r="I4096" i="1" s="1"/>
  <c r="J4077" i="1"/>
  <c r="AB4104" i="1" l="1"/>
  <c r="H4104" i="1" s="1"/>
  <c r="Z4105" i="1"/>
  <c r="A4101" i="1"/>
  <c r="B4100" i="1"/>
  <c r="F4097" i="1"/>
  <c r="I4097" i="1" s="1"/>
  <c r="J4078" i="1"/>
  <c r="AB4105" i="1" l="1"/>
  <c r="H4105" i="1" s="1"/>
  <c r="Z4106" i="1"/>
  <c r="A4102" i="1"/>
  <c r="B4101" i="1"/>
  <c r="F4098" i="1"/>
  <c r="I4098" i="1" s="1"/>
  <c r="J4079" i="1"/>
  <c r="AB4106" i="1" l="1"/>
  <c r="H4106" i="1" s="1"/>
  <c r="Z4107" i="1"/>
  <c r="A4103" i="1"/>
  <c r="B4102" i="1"/>
  <c r="F4099" i="1"/>
  <c r="I4099" i="1" s="1"/>
  <c r="J4080" i="1"/>
  <c r="AB4107" i="1" l="1"/>
  <c r="H4107" i="1" s="1"/>
  <c r="Z4108" i="1"/>
  <c r="A4104" i="1"/>
  <c r="B4103" i="1"/>
  <c r="F4100" i="1"/>
  <c r="I4100" i="1" s="1"/>
  <c r="J4081" i="1"/>
  <c r="AB4108" i="1" l="1"/>
  <c r="H4108" i="1" s="1"/>
  <c r="Z4109" i="1"/>
  <c r="A4105" i="1"/>
  <c r="B4104" i="1"/>
  <c r="F4101" i="1"/>
  <c r="I4101" i="1" s="1"/>
  <c r="J4082" i="1"/>
  <c r="AB4109" i="1" l="1"/>
  <c r="H4109" i="1" s="1"/>
  <c r="Z4110" i="1"/>
  <c r="A4106" i="1"/>
  <c r="B4105" i="1"/>
  <c r="F4102" i="1"/>
  <c r="I4102" i="1" s="1"/>
  <c r="J4083" i="1"/>
  <c r="AB4110" i="1" l="1"/>
  <c r="H4110" i="1" s="1"/>
  <c r="Z4111" i="1"/>
  <c r="A4107" i="1"/>
  <c r="B4106" i="1"/>
  <c r="F4103" i="1"/>
  <c r="I4103" i="1" s="1"/>
  <c r="J4084" i="1"/>
  <c r="AB4111" i="1" l="1"/>
  <c r="H4111" i="1" s="1"/>
  <c r="Z4112" i="1"/>
  <c r="A4108" i="1"/>
  <c r="B4107" i="1"/>
  <c r="F4104" i="1"/>
  <c r="I4104" i="1" s="1"/>
  <c r="J4085" i="1"/>
  <c r="AB4112" i="1" l="1"/>
  <c r="H4112" i="1" s="1"/>
  <c r="Z4113" i="1"/>
  <c r="A4109" i="1"/>
  <c r="B4108" i="1"/>
  <c r="F4105" i="1"/>
  <c r="I4105" i="1" s="1"/>
  <c r="J4086" i="1"/>
  <c r="AB4113" i="1" l="1"/>
  <c r="H4113" i="1" s="1"/>
  <c r="Z4114" i="1"/>
  <c r="A4110" i="1"/>
  <c r="B4109" i="1"/>
  <c r="F4106" i="1"/>
  <c r="I4106" i="1" s="1"/>
  <c r="J4087" i="1"/>
  <c r="AB4114" i="1" l="1"/>
  <c r="H4114" i="1" s="1"/>
  <c r="Z4115" i="1"/>
  <c r="A4111" i="1"/>
  <c r="B4110" i="1"/>
  <c r="F4107" i="1"/>
  <c r="I4107" i="1" s="1"/>
  <c r="J4088" i="1"/>
  <c r="AB4115" i="1" l="1"/>
  <c r="H4115" i="1" s="1"/>
  <c r="Z4116" i="1"/>
  <c r="A4112" i="1"/>
  <c r="B4111" i="1"/>
  <c r="F4108" i="1"/>
  <c r="I4108" i="1" s="1"/>
  <c r="J4089" i="1"/>
  <c r="AB4116" i="1" l="1"/>
  <c r="H4116" i="1" s="1"/>
  <c r="Z4117" i="1"/>
  <c r="A4113" i="1"/>
  <c r="B4112" i="1"/>
  <c r="F4109" i="1"/>
  <c r="I4109" i="1" s="1"/>
  <c r="J4090" i="1"/>
  <c r="AB4117" i="1" l="1"/>
  <c r="H4117" i="1" s="1"/>
  <c r="Z4118" i="1"/>
  <c r="A4114" i="1"/>
  <c r="B4113" i="1"/>
  <c r="F4110" i="1"/>
  <c r="I4110" i="1" s="1"/>
  <c r="J4091" i="1"/>
  <c r="AB4118" i="1" l="1"/>
  <c r="H4118" i="1" s="1"/>
  <c r="Z4119" i="1"/>
  <c r="A4115" i="1"/>
  <c r="B4114" i="1"/>
  <c r="F4111" i="1"/>
  <c r="I4111" i="1" s="1"/>
  <c r="J4092" i="1"/>
  <c r="AB4119" i="1" l="1"/>
  <c r="H4119" i="1" s="1"/>
  <c r="Z4120" i="1"/>
  <c r="A4116" i="1"/>
  <c r="B4115" i="1"/>
  <c r="F4112" i="1"/>
  <c r="I4112" i="1" s="1"/>
  <c r="J4093" i="1"/>
  <c r="AB4120" i="1" l="1"/>
  <c r="H4120" i="1" s="1"/>
  <c r="Z4121" i="1"/>
  <c r="A4117" i="1"/>
  <c r="B4116" i="1"/>
  <c r="F4113" i="1"/>
  <c r="I4113" i="1" s="1"/>
  <c r="J4094" i="1"/>
  <c r="AB4121" i="1" l="1"/>
  <c r="H4121" i="1" s="1"/>
  <c r="Z4122" i="1"/>
  <c r="A4118" i="1"/>
  <c r="B4117" i="1"/>
  <c r="F4114" i="1"/>
  <c r="I4114" i="1" s="1"/>
  <c r="J4095" i="1"/>
  <c r="AB4122" i="1" l="1"/>
  <c r="H4122" i="1" s="1"/>
  <c r="Z4123" i="1"/>
  <c r="A4119" i="1"/>
  <c r="B4118" i="1"/>
  <c r="F4115" i="1"/>
  <c r="I4115" i="1" s="1"/>
  <c r="J4096" i="1"/>
  <c r="AB4123" i="1" l="1"/>
  <c r="H4123" i="1" s="1"/>
  <c r="Z4124" i="1"/>
  <c r="A4120" i="1"/>
  <c r="B4119" i="1"/>
  <c r="F4116" i="1"/>
  <c r="I4116" i="1" s="1"/>
  <c r="J4097" i="1"/>
  <c r="AB4124" i="1" l="1"/>
  <c r="H4124" i="1" s="1"/>
  <c r="Z4125" i="1"/>
  <c r="A4121" i="1"/>
  <c r="B4120" i="1"/>
  <c r="F4117" i="1"/>
  <c r="I4117" i="1" s="1"/>
  <c r="J4098" i="1"/>
  <c r="AB4125" i="1" l="1"/>
  <c r="H4125" i="1" s="1"/>
  <c r="Z4126" i="1"/>
  <c r="A4122" i="1"/>
  <c r="B4121" i="1"/>
  <c r="F4118" i="1"/>
  <c r="I4118" i="1" s="1"/>
  <c r="J4099" i="1"/>
  <c r="AB4126" i="1" l="1"/>
  <c r="H4126" i="1" s="1"/>
  <c r="Z4127" i="1"/>
  <c r="A4123" i="1"/>
  <c r="B4122" i="1"/>
  <c r="F4119" i="1"/>
  <c r="I4119" i="1" s="1"/>
  <c r="J4100" i="1"/>
  <c r="AB4127" i="1" l="1"/>
  <c r="H4127" i="1" s="1"/>
  <c r="Z4128" i="1"/>
  <c r="A4124" i="1"/>
  <c r="B4123" i="1"/>
  <c r="F4120" i="1"/>
  <c r="I4120" i="1" s="1"/>
  <c r="J4101" i="1"/>
  <c r="AB4128" i="1" l="1"/>
  <c r="H4128" i="1" s="1"/>
  <c r="Z4129" i="1"/>
  <c r="A4125" i="1"/>
  <c r="B4124" i="1"/>
  <c r="F4121" i="1"/>
  <c r="I4121" i="1" s="1"/>
  <c r="J4102" i="1"/>
  <c r="AB4129" i="1" l="1"/>
  <c r="H4129" i="1" s="1"/>
  <c r="Z4130" i="1"/>
  <c r="A4126" i="1"/>
  <c r="B4125" i="1"/>
  <c r="F4122" i="1"/>
  <c r="I4122" i="1" s="1"/>
  <c r="J4103" i="1"/>
  <c r="AB4130" i="1" l="1"/>
  <c r="H4130" i="1" s="1"/>
  <c r="Z4131" i="1"/>
  <c r="A4127" i="1"/>
  <c r="B4126" i="1"/>
  <c r="F4123" i="1"/>
  <c r="I4123" i="1" s="1"/>
  <c r="J4104" i="1"/>
  <c r="AB4131" i="1" l="1"/>
  <c r="H4131" i="1" s="1"/>
  <c r="Z4132" i="1"/>
  <c r="A4128" i="1"/>
  <c r="B4127" i="1"/>
  <c r="F4124" i="1"/>
  <c r="I4124" i="1" s="1"/>
  <c r="J4105" i="1"/>
  <c r="AB4132" i="1" l="1"/>
  <c r="H4132" i="1" s="1"/>
  <c r="Z4133" i="1"/>
  <c r="A4129" i="1"/>
  <c r="B4128" i="1"/>
  <c r="F4125" i="1"/>
  <c r="I4125" i="1" s="1"/>
  <c r="J4106" i="1"/>
  <c r="AB4133" i="1" l="1"/>
  <c r="H4133" i="1" s="1"/>
  <c r="Z4134" i="1"/>
  <c r="A4130" i="1"/>
  <c r="B4129" i="1"/>
  <c r="F4126" i="1"/>
  <c r="I4126" i="1" s="1"/>
  <c r="J4107" i="1"/>
  <c r="AB4134" i="1" l="1"/>
  <c r="H4134" i="1" s="1"/>
  <c r="Z4135" i="1"/>
  <c r="A4131" i="1"/>
  <c r="B4130" i="1"/>
  <c r="F4127" i="1"/>
  <c r="I4127" i="1" s="1"/>
  <c r="J4108" i="1"/>
  <c r="AB4135" i="1" l="1"/>
  <c r="H4135" i="1" s="1"/>
  <c r="Z4136" i="1"/>
  <c r="A4132" i="1"/>
  <c r="B4131" i="1"/>
  <c r="F4128" i="1"/>
  <c r="I4128" i="1" s="1"/>
  <c r="J4109" i="1"/>
  <c r="AB4136" i="1" l="1"/>
  <c r="H4136" i="1" s="1"/>
  <c r="Z4137" i="1"/>
  <c r="A4133" i="1"/>
  <c r="B4132" i="1"/>
  <c r="F4129" i="1"/>
  <c r="I4129" i="1" s="1"/>
  <c r="J4110" i="1"/>
  <c r="AB4137" i="1" l="1"/>
  <c r="H4137" i="1" s="1"/>
  <c r="Z4138" i="1"/>
  <c r="A4134" i="1"/>
  <c r="B4133" i="1"/>
  <c r="F4130" i="1"/>
  <c r="I4130" i="1" s="1"/>
  <c r="J4111" i="1"/>
  <c r="AB4138" i="1" l="1"/>
  <c r="H4138" i="1" s="1"/>
  <c r="Z4139" i="1"/>
  <c r="A4135" i="1"/>
  <c r="B4134" i="1"/>
  <c r="F4131" i="1"/>
  <c r="I4131" i="1" s="1"/>
  <c r="J4112" i="1"/>
  <c r="AB4139" i="1" l="1"/>
  <c r="H4139" i="1" s="1"/>
  <c r="Z4140" i="1"/>
  <c r="A4136" i="1"/>
  <c r="B4135" i="1"/>
  <c r="F4132" i="1"/>
  <c r="I4132" i="1" s="1"/>
  <c r="J4113" i="1"/>
  <c r="AB4140" i="1" l="1"/>
  <c r="H4140" i="1" s="1"/>
  <c r="Z4141" i="1"/>
  <c r="A4137" i="1"/>
  <c r="B4136" i="1"/>
  <c r="F4133" i="1"/>
  <c r="I4133" i="1" s="1"/>
  <c r="J4114" i="1"/>
  <c r="AB4141" i="1" l="1"/>
  <c r="H4141" i="1" s="1"/>
  <c r="Z4142" i="1"/>
  <c r="A4138" i="1"/>
  <c r="B4137" i="1"/>
  <c r="F4134" i="1"/>
  <c r="I4134" i="1" s="1"/>
  <c r="J4115" i="1"/>
  <c r="AB4142" i="1" l="1"/>
  <c r="H4142" i="1" s="1"/>
  <c r="Z4143" i="1"/>
  <c r="A4139" i="1"/>
  <c r="B4138" i="1"/>
  <c r="F4135" i="1"/>
  <c r="I4135" i="1" s="1"/>
  <c r="J4116" i="1"/>
  <c r="AB4143" i="1" l="1"/>
  <c r="H4143" i="1" s="1"/>
  <c r="Z4144" i="1"/>
  <c r="A4140" i="1"/>
  <c r="B4139" i="1"/>
  <c r="F4136" i="1"/>
  <c r="I4136" i="1" s="1"/>
  <c r="J4117" i="1"/>
  <c r="AB4144" i="1" l="1"/>
  <c r="H4144" i="1" s="1"/>
  <c r="Z4145" i="1"/>
  <c r="A4141" i="1"/>
  <c r="B4140" i="1"/>
  <c r="F4137" i="1"/>
  <c r="I4137" i="1" s="1"/>
  <c r="J4118" i="1"/>
  <c r="AB4145" i="1" l="1"/>
  <c r="H4145" i="1" s="1"/>
  <c r="Z4146" i="1"/>
  <c r="A4142" i="1"/>
  <c r="B4141" i="1"/>
  <c r="F4138" i="1"/>
  <c r="I4138" i="1" s="1"/>
  <c r="J4119" i="1"/>
  <c r="AB4146" i="1" l="1"/>
  <c r="H4146" i="1" s="1"/>
  <c r="Z4147" i="1"/>
  <c r="A4143" i="1"/>
  <c r="B4142" i="1"/>
  <c r="F4139" i="1"/>
  <c r="I4139" i="1" s="1"/>
  <c r="J4120" i="1"/>
  <c r="AB4147" i="1" l="1"/>
  <c r="H4147" i="1" s="1"/>
  <c r="Z4148" i="1"/>
  <c r="A4144" i="1"/>
  <c r="B4143" i="1"/>
  <c r="F4140" i="1"/>
  <c r="I4140" i="1" s="1"/>
  <c r="J4121" i="1"/>
  <c r="AB4148" i="1" l="1"/>
  <c r="H4148" i="1" s="1"/>
  <c r="Z4149" i="1"/>
  <c r="A4145" i="1"/>
  <c r="B4144" i="1"/>
  <c r="F4141" i="1"/>
  <c r="I4141" i="1" s="1"/>
  <c r="J4122" i="1"/>
  <c r="AB4149" i="1" l="1"/>
  <c r="H4149" i="1" s="1"/>
  <c r="Z4150" i="1"/>
  <c r="A4146" i="1"/>
  <c r="B4145" i="1"/>
  <c r="F4142" i="1"/>
  <c r="I4142" i="1" s="1"/>
  <c r="J4123" i="1"/>
  <c r="AB4150" i="1" l="1"/>
  <c r="H4150" i="1" s="1"/>
  <c r="Z4151" i="1"/>
  <c r="A4147" i="1"/>
  <c r="B4146" i="1"/>
  <c r="F4143" i="1"/>
  <c r="I4143" i="1" s="1"/>
  <c r="J4124" i="1"/>
  <c r="AB4151" i="1" l="1"/>
  <c r="H4151" i="1" s="1"/>
  <c r="Z4152" i="1"/>
  <c r="A4148" i="1"/>
  <c r="B4147" i="1"/>
  <c r="F4144" i="1"/>
  <c r="I4144" i="1" s="1"/>
  <c r="J4125" i="1"/>
  <c r="AB4152" i="1" l="1"/>
  <c r="H4152" i="1" s="1"/>
  <c r="Z4153" i="1"/>
  <c r="A4149" i="1"/>
  <c r="B4148" i="1"/>
  <c r="F4145" i="1"/>
  <c r="I4145" i="1" s="1"/>
  <c r="J4126" i="1"/>
  <c r="AB4153" i="1" l="1"/>
  <c r="H4153" i="1" s="1"/>
  <c r="Z4154" i="1"/>
  <c r="A4150" i="1"/>
  <c r="B4149" i="1"/>
  <c r="F4146" i="1"/>
  <c r="I4146" i="1" s="1"/>
  <c r="J4127" i="1"/>
  <c r="AB4154" i="1" l="1"/>
  <c r="H4154" i="1" s="1"/>
  <c r="Z4155" i="1"/>
  <c r="A4151" i="1"/>
  <c r="B4150" i="1"/>
  <c r="F4147" i="1"/>
  <c r="I4147" i="1" s="1"/>
  <c r="J4128" i="1"/>
  <c r="AB4155" i="1" l="1"/>
  <c r="H4155" i="1" s="1"/>
  <c r="Z4156" i="1"/>
  <c r="A4152" i="1"/>
  <c r="B4151" i="1"/>
  <c r="F4148" i="1"/>
  <c r="I4148" i="1" s="1"/>
  <c r="J4129" i="1"/>
  <c r="AB4156" i="1" l="1"/>
  <c r="H4156" i="1" s="1"/>
  <c r="Z4157" i="1"/>
  <c r="A4153" i="1"/>
  <c r="B4152" i="1"/>
  <c r="F4149" i="1"/>
  <c r="I4149" i="1" s="1"/>
  <c r="J4130" i="1"/>
  <c r="AB4157" i="1" l="1"/>
  <c r="H4157" i="1" s="1"/>
  <c r="Z4158" i="1"/>
  <c r="A4154" i="1"/>
  <c r="B4153" i="1"/>
  <c r="F4150" i="1"/>
  <c r="I4150" i="1" s="1"/>
  <c r="J4131" i="1"/>
  <c r="AB4158" i="1" l="1"/>
  <c r="H4158" i="1" s="1"/>
  <c r="Z4159" i="1"/>
  <c r="A4155" i="1"/>
  <c r="B4154" i="1"/>
  <c r="F4151" i="1"/>
  <c r="I4151" i="1" s="1"/>
  <c r="J4132" i="1"/>
  <c r="AB4159" i="1" l="1"/>
  <c r="H4159" i="1" s="1"/>
  <c r="Z4160" i="1"/>
  <c r="A4156" i="1"/>
  <c r="B4155" i="1"/>
  <c r="F4152" i="1"/>
  <c r="I4152" i="1" s="1"/>
  <c r="J4133" i="1"/>
  <c r="AB4160" i="1" l="1"/>
  <c r="H4160" i="1" s="1"/>
  <c r="Z4161" i="1"/>
  <c r="A4157" i="1"/>
  <c r="B4156" i="1"/>
  <c r="F4153" i="1"/>
  <c r="I4153" i="1" s="1"/>
  <c r="J4134" i="1"/>
  <c r="AB4161" i="1" l="1"/>
  <c r="H4161" i="1" s="1"/>
  <c r="Z4162" i="1"/>
  <c r="A4158" i="1"/>
  <c r="B4157" i="1"/>
  <c r="F4154" i="1"/>
  <c r="I4154" i="1" s="1"/>
  <c r="J4135" i="1"/>
  <c r="AB4162" i="1" l="1"/>
  <c r="H4162" i="1" s="1"/>
  <c r="Z4163" i="1"/>
  <c r="A4159" i="1"/>
  <c r="B4158" i="1"/>
  <c r="F4155" i="1"/>
  <c r="I4155" i="1" s="1"/>
  <c r="J4136" i="1"/>
  <c r="AB4163" i="1" l="1"/>
  <c r="H4163" i="1" s="1"/>
  <c r="Z4164" i="1"/>
  <c r="A4160" i="1"/>
  <c r="B4159" i="1"/>
  <c r="F4156" i="1"/>
  <c r="I4156" i="1" s="1"/>
  <c r="J4137" i="1"/>
  <c r="AB4164" i="1" l="1"/>
  <c r="H4164" i="1" s="1"/>
  <c r="Z4165" i="1"/>
  <c r="A4161" i="1"/>
  <c r="B4160" i="1"/>
  <c r="F4157" i="1"/>
  <c r="I4157" i="1" s="1"/>
  <c r="J4138" i="1"/>
  <c r="AB4165" i="1" l="1"/>
  <c r="H4165" i="1" s="1"/>
  <c r="Z4166" i="1"/>
  <c r="A4162" i="1"/>
  <c r="B4161" i="1"/>
  <c r="F4158" i="1"/>
  <c r="I4158" i="1" s="1"/>
  <c r="J4139" i="1"/>
  <c r="AB4166" i="1" l="1"/>
  <c r="H4166" i="1" s="1"/>
  <c r="Z4167" i="1"/>
  <c r="A4163" i="1"/>
  <c r="B4162" i="1"/>
  <c r="F4159" i="1"/>
  <c r="I4159" i="1" s="1"/>
  <c r="J4140" i="1"/>
  <c r="AB4167" i="1" l="1"/>
  <c r="H4167" i="1" s="1"/>
  <c r="Z4168" i="1"/>
  <c r="A4164" i="1"/>
  <c r="B4163" i="1"/>
  <c r="F4160" i="1"/>
  <c r="I4160" i="1" s="1"/>
  <c r="J4141" i="1"/>
  <c r="AB4168" i="1" l="1"/>
  <c r="H4168" i="1" s="1"/>
  <c r="Z4169" i="1"/>
  <c r="A4165" i="1"/>
  <c r="B4164" i="1"/>
  <c r="F4161" i="1"/>
  <c r="I4161" i="1" s="1"/>
  <c r="J4142" i="1"/>
  <c r="AB4169" i="1" l="1"/>
  <c r="H4169" i="1" s="1"/>
  <c r="Z4170" i="1"/>
  <c r="A4166" i="1"/>
  <c r="B4165" i="1"/>
  <c r="F4162" i="1"/>
  <c r="I4162" i="1" s="1"/>
  <c r="J4143" i="1"/>
  <c r="AB4170" i="1" l="1"/>
  <c r="H4170" i="1" s="1"/>
  <c r="Z4171" i="1"/>
  <c r="A4167" i="1"/>
  <c r="B4166" i="1"/>
  <c r="F4163" i="1"/>
  <c r="I4163" i="1" s="1"/>
  <c r="J4144" i="1"/>
  <c r="AB4171" i="1" l="1"/>
  <c r="H4171" i="1" s="1"/>
  <c r="Z4172" i="1"/>
  <c r="A4168" i="1"/>
  <c r="B4167" i="1"/>
  <c r="F4164" i="1"/>
  <c r="I4164" i="1" s="1"/>
  <c r="J4145" i="1"/>
  <c r="AB4172" i="1" l="1"/>
  <c r="H4172" i="1" s="1"/>
  <c r="Z4173" i="1"/>
  <c r="A4169" i="1"/>
  <c r="B4168" i="1"/>
  <c r="F4165" i="1"/>
  <c r="I4165" i="1" s="1"/>
  <c r="J4146" i="1"/>
  <c r="AB4173" i="1" l="1"/>
  <c r="H4173" i="1" s="1"/>
  <c r="Z4174" i="1"/>
  <c r="A4170" i="1"/>
  <c r="B4169" i="1"/>
  <c r="F4166" i="1"/>
  <c r="I4166" i="1" s="1"/>
  <c r="J4147" i="1"/>
  <c r="AB4174" i="1" l="1"/>
  <c r="H4174" i="1" s="1"/>
  <c r="Z4175" i="1"/>
  <c r="A4171" i="1"/>
  <c r="B4170" i="1"/>
  <c r="F4167" i="1"/>
  <c r="I4167" i="1" s="1"/>
  <c r="J4148" i="1"/>
  <c r="AB4175" i="1" l="1"/>
  <c r="H4175" i="1" s="1"/>
  <c r="Z4176" i="1"/>
  <c r="A4172" i="1"/>
  <c r="B4171" i="1"/>
  <c r="F4168" i="1"/>
  <c r="I4168" i="1" s="1"/>
  <c r="J4149" i="1"/>
  <c r="AB4176" i="1" l="1"/>
  <c r="H4176" i="1" s="1"/>
  <c r="Z4177" i="1"/>
  <c r="AB4177" i="1" s="1"/>
  <c r="A4173" i="1"/>
  <c r="B4172" i="1"/>
  <c r="F4169" i="1"/>
  <c r="I4169" i="1" s="1"/>
  <c r="J4150" i="1"/>
  <c r="Z4178" i="1" l="1"/>
  <c r="AB4178" i="1" s="1"/>
  <c r="H4177" i="1"/>
  <c r="A4174" i="1"/>
  <c r="B4173" i="1"/>
  <c r="F4170" i="1"/>
  <c r="I4170" i="1" s="1"/>
  <c r="J4151" i="1"/>
  <c r="Z4179" i="1" l="1"/>
  <c r="H4178" i="1"/>
  <c r="A4175" i="1"/>
  <c r="B4174" i="1"/>
  <c r="F4171" i="1"/>
  <c r="I4171" i="1" s="1"/>
  <c r="J4152" i="1"/>
  <c r="AB4179" i="1" l="1"/>
  <c r="H4179" i="1" s="1"/>
  <c r="Z4180" i="1"/>
  <c r="A4176" i="1"/>
  <c r="B4175" i="1"/>
  <c r="F4172" i="1"/>
  <c r="I4172" i="1" s="1"/>
  <c r="J4153" i="1"/>
  <c r="AB4180" i="1" l="1"/>
  <c r="H4180" i="1" s="1"/>
  <c r="Z4181" i="1"/>
  <c r="A4177" i="1"/>
  <c r="B4176" i="1"/>
  <c r="F4173" i="1"/>
  <c r="I4173" i="1" s="1"/>
  <c r="J4154" i="1"/>
  <c r="AB4181" i="1" l="1"/>
  <c r="H4181" i="1" s="1"/>
  <c r="Z4182" i="1"/>
  <c r="A4178" i="1"/>
  <c r="B4177" i="1"/>
  <c r="F4174" i="1"/>
  <c r="I4174" i="1" s="1"/>
  <c r="J4155" i="1"/>
  <c r="AB4182" i="1" l="1"/>
  <c r="H4182" i="1" s="1"/>
  <c r="Z4183" i="1"/>
  <c r="A4179" i="1"/>
  <c r="B4178" i="1"/>
  <c r="F4175" i="1"/>
  <c r="I4175" i="1" s="1"/>
  <c r="J4156" i="1"/>
  <c r="AB4183" i="1" l="1"/>
  <c r="H4183" i="1" s="1"/>
  <c r="Z4184" i="1"/>
  <c r="A4180" i="1"/>
  <c r="B4179" i="1"/>
  <c r="F4176" i="1"/>
  <c r="I4176" i="1" s="1"/>
  <c r="J4157" i="1"/>
  <c r="AB4184" i="1" l="1"/>
  <c r="H4184" i="1" s="1"/>
  <c r="Z4185" i="1"/>
  <c r="A4181" i="1"/>
  <c r="B4180" i="1"/>
  <c r="F4177" i="1"/>
  <c r="I4177" i="1" s="1"/>
  <c r="J4158" i="1"/>
  <c r="AB4185" i="1" l="1"/>
  <c r="H4185" i="1" s="1"/>
  <c r="Z4186" i="1"/>
  <c r="A4182" i="1"/>
  <c r="B4181" i="1"/>
  <c r="F4178" i="1"/>
  <c r="I4178" i="1" s="1"/>
  <c r="J4159" i="1"/>
  <c r="AB4186" i="1" l="1"/>
  <c r="H4186" i="1" s="1"/>
  <c r="Z4187" i="1"/>
  <c r="A4183" i="1"/>
  <c r="B4182" i="1"/>
  <c r="F4179" i="1"/>
  <c r="I4179" i="1" s="1"/>
  <c r="J4160" i="1"/>
  <c r="AB4187" i="1" l="1"/>
  <c r="H4187" i="1" s="1"/>
  <c r="Z4188" i="1"/>
  <c r="A4184" i="1"/>
  <c r="B4183" i="1"/>
  <c r="F4180" i="1"/>
  <c r="I4180" i="1" s="1"/>
  <c r="J4161" i="1"/>
  <c r="AB4188" i="1" l="1"/>
  <c r="H4188" i="1" s="1"/>
  <c r="Z4189" i="1"/>
  <c r="A4185" i="1"/>
  <c r="B4184" i="1"/>
  <c r="F4181" i="1"/>
  <c r="I4181" i="1" s="1"/>
  <c r="J4162" i="1"/>
  <c r="AB4189" i="1" l="1"/>
  <c r="H4189" i="1" s="1"/>
  <c r="Z4190" i="1"/>
  <c r="A4186" i="1"/>
  <c r="B4185" i="1"/>
  <c r="F4182" i="1"/>
  <c r="I4182" i="1" s="1"/>
  <c r="J4163" i="1"/>
  <c r="AB4190" i="1" l="1"/>
  <c r="H4190" i="1" s="1"/>
  <c r="Z4191" i="1"/>
  <c r="A4187" i="1"/>
  <c r="B4186" i="1"/>
  <c r="F4183" i="1"/>
  <c r="I4183" i="1" s="1"/>
  <c r="J4164" i="1"/>
  <c r="AB4191" i="1" l="1"/>
  <c r="H4191" i="1" s="1"/>
  <c r="Z4192" i="1"/>
  <c r="A4188" i="1"/>
  <c r="B4187" i="1"/>
  <c r="F4184" i="1"/>
  <c r="I4184" i="1" s="1"/>
  <c r="J4165" i="1"/>
  <c r="AB4192" i="1" l="1"/>
  <c r="H4192" i="1" s="1"/>
  <c r="Z4193" i="1"/>
  <c r="A4189" i="1"/>
  <c r="B4188" i="1"/>
  <c r="F4185" i="1"/>
  <c r="I4185" i="1" s="1"/>
  <c r="J4166" i="1"/>
  <c r="AB4193" i="1" l="1"/>
  <c r="H4193" i="1" s="1"/>
  <c r="Z4194" i="1"/>
  <c r="A4190" i="1"/>
  <c r="B4189" i="1"/>
  <c r="F4186" i="1"/>
  <c r="I4186" i="1" s="1"/>
  <c r="J4167" i="1"/>
  <c r="AB4194" i="1" l="1"/>
  <c r="H4194" i="1" s="1"/>
  <c r="Z4195" i="1"/>
  <c r="AB4195" i="1" s="1"/>
  <c r="A4191" i="1"/>
  <c r="B4190" i="1"/>
  <c r="F4187" i="1"/>
  <c r="I4187" i="1" s="1"/>
  <c r="J4168" i="1"/>
  <c r="Z4196" i="1" l="1"/>
  <c r="H4195" i="1"/>
  <c r="A4192" i="1"/>
  <c r="B4191" i="1"/>
  <c r="F4188" i="1"/>
  <c r="I4188" i="1" s="1"/>
  <c r="J4169" i="1"/>
  <c r="AB4196" i="1" l="1"/>
  <c r="H4196" i="1" s="1"/>
  <c r="Z4197" i="1"/>
  <c r="A4193" i="1"/>
  <c r="B4192" i="1"/>
  <c r="F4189" i="1"/>
  <c r="I4189" i="1" s="1"/>
  <c r="J4170" i="1"/>
  <c r="AB4197" i="1" l="1"/>
  <c r="H4197" i="1" s="1"/>
  <c r="Z4198" i="1"/>
  <c r="A4194" i="1"/>
  <c r="B4193" i="1"/>
  <c r="F4190" i="1"/>
  <c r="I4190" i="1" s="1"/>
  <c r="J4171" i="1"/>
  <c r="AB4198" i="1" l="1"/>
  <c r="H4198" i="1" s="1"/>
  <c r="Z4199" i="1"/>
  <c r="A4195" i="1"/>
  <c r="B4194" i="1"/>
  <c r="F4191" i="1"/>
  <c r="I4191" i="1" s="1"/>
  <c r="J4172" i="1"/>
  <c r="AB4199" i="1" l="1"/>
  <c r="H4199" i="1" s="1"/>
  <c r="Z4200" i="1"/>
  <c r="A4196" i="1"/>
  <c r="B4195" i="1"/>
  <c r="F4192" i="1"/>
  <c r="I4192" i="1" s="1"/>
  <c r="J4173" i="1"/>
  <c r="AB4200" i="1" l="1"/>
  <c r="H4200" i="1" s="1"/>
  <c r="Z4201" i="1"/>
  <c r="A4197" i="1"/>
  <c r="B4196" i="1"/>
  <c r="F4193" i="1"/>
  <c r="I4193" i="1" s="1"/>
  <c r="J4174" i="1"/>
  <c r="AB4201" i="1" l="1"/>
  <c r="H4201" i="1" s="1"/>
  <c r="Z4202" i="1"/>
  <c r="A4198" i="1"/>
  <c r="B4197" i="1"/>
  <c r="F4194" i="1"/>
  <c r="I4194" i="1" s="1"/>
  <c r="J4175" i="1"/>
  <c r="AB4202" i="1" l="1"/>
  <c r="H4202" i="1" s="1"/>
  <c r="Z4203" i="1"/>
  <c r="A4199" i="1"/>
  <c r="B4198" i="1"/>
  <c r="F4195" i="1"/>
  <c r="I4195" i="1" s="1"/>
  <c r="J4176" i="1"/>
  <c r="AB4203" i="1" l="1"/>
  <c r="H4203" i="1" s="1"/>
  <c r="Z4204" i="1"/>
  <c r="A4200" i="1"/>
  <c r="B4199" i="1"/>
  <c r="F4196" i="1"/>
  <c r="I4196" i="1" s="1"/>
  <c r="J4177" i="1"/>
  <c r="AB4204" i="1" l="1"/>
  <c r="H4204" i="1" s="1"/>
  <c r="Z4205" i="1"/>
  <c r="A4201" i="1"/>
  <c r="B4200" i="1"/>
  <c r="F4197" i="1"/>
  <c r="I4197" i="1" s="1"/>
  <c r="J4178" i="1"/>
  <c r="AB4205" i="1" l="1"/>
  <c r="H4205" i="1" s="1"/>
  <c r="Z4206" i="1"/>
  <c r="A4202" i="1"/>
  <c r="B4201" i="1"/>
  <c r="F4198" i="1"/>
  <c r="I4198" i="1" s="1"/>
  <c r="J4179" i="1"/>
  <c r="AB4206" i="1" l="1"/>
  <c r="H4206" i="1" s="1"/>
  <c r="Z4207" i="1"/>
  <c r="A4203" i="1"/>
  <c r="B4202" i="1"/>
  <c r="F4199" i="1"/>
  <c r="I4199" i="1" s="1"/>
  <c r="J4180" i="1"/>
  <c r="AB4207" i="1" l="1"/>
  <c r="H4207" i="1" s="1"/>
  <c r="Z4208" i="1"/>
  <c r="A4204" i="1"/>
  <c r="B4203" i="1"/>
  <c r="F4200" i="1"/>
  <c r="I4200" i="1" s="1"/>
  <c r="J4181" i="1"/>
  <c r="AB4208" i="1" l="1"/>
  <c r="H4208" i="1" s="1"/>
  <c r="Z4209" i="1"/>
  <c r="A4205" i="1"/>
  <c r="B4204" i="1"/>
  <c r="F4201" i="1"/>
  <c r="I4201" i="1" s="1"/>
  <c r="J4182" i="1"/>
  <c r="AB4209" i="1" l="1"/>
  <c r="H4209" i="1" s="1"/>
  <c r="Z4210" i="1"/>
  <c r="A4206" i="1"/>
  <c r="B4205" i="1"/>
  <c r="F4202" i="1"/>
  <c r="I4202" i="1" s="1"/>
  <c r="J4183" i="1"/>
  <c r="AB4210" i="1" l="1"/>
  <c r="H4210" i="1" s="1"/>
  <c r="Z4211" i="1"/>
  <c r="A4207" i="1"/>
  <c r="B4206" i="1"/>
  <c r="F4203" i="1"/>
  <c r="I4203" i="1" s="1"/>
  <c r="J4184" i="1"/>
  <c r="AB4211" i="1" l="1"/>
  <c r="H4211" i="1" s="1"/>
  <c r="Z4212" i="1"/>
  <c r="A4208" i="1"/>
  <c r="B4207" i="1"/>
  <c r="F4204" i="1"/>
  <c r="I4204" i="1" s="1"/>
  <c r="J4185" i="1"/>
  <c r="AB4212" i="1" l="1"/>
  <c r="H4212" i="1" s="1"/>
  <c r="Z4213" i="1"/>
  <c r="A4209" i="1"/>
  <c r="B4208" i="1"/>
  <c r="F4205" i="1"/>
  <c r="I4205" i="1" s="1"/>
  <c r="J4186" i="1"/>
  <c r="AB4213" i="1" l="1"/>
  <c r="H4213" i="1" s="1"/>
  <c r="Z4214" i="1"/>
  <c r="A4210" i="1"/>
  <c r="B4209" i="1"/>
  <c r="F4206" i="1"/>
  <c r="I4206" i="1" s="1"/>
  <c r="J4187" i="1"/>
  <c r="AB4214" i="1" l="1"/>
  <c r="H4214" i="1" s="1"/>
  <c r="Z4215" i="1"/>
  <c r="A4211" i="1"/>
  <c r="B4210" i="1"/>
  <c r="F4207" i="1"/>
  <c r="I4207" i="1" s="1"/>
  <c r="J4188" i="1"/>
  <c r="AB4215" i="1" l="1"/>
  <c r="H4215" i="1" s="1"/>
  <c r="Z4216" i="1"/>
  <c r="A4212" i="1"/>
  <c r="B4211" i="1"/>
  <c r="F4208" i="1"/>
  <c r="I4208" i="1" s="1"/>
  <c r="J4189" i="1"/>
  <c r="AB4216" i="1" l="1"/>
  <c r="H4216" i="1" s="1"/>
  <c r="Z4217" i="1"/>
  <c r="A4213" i="1"/>
  <c r="B4212" i="1"/>
  <c r="F4209" i="1"/>
  <c r="I4209" i="1" s="1"/>
  <c r="J4190" i="1"/>
  <c r="AB4217" i="1" l="1"/>
  <c r="H4217" i="1" s="1"/>
  <c r="Z4218" i="1"/>
  <c r="A4214" i="1"/>
  <c r="B4213" i="1"/>
  <c r="F4210" i="1"/>
  <c r="I4210" i="1" s="1"/>
  <c r="J4191" i="1"/>
  <c r="AB4218" i="1" l="1"/>
  <c r="H4218" i="1" s="1"/>
  <c r="Z4219" i="1"/>
  <c r="A4215" i="1"/>
  <c r="B4214" i="1"/>
  <c r="F4211" i="1"/>
  <c r="I4211" i="1" s="1"/>
  <c r="J4192" i="1"/>
  <c r="AB4219" i="1" l="1"/>
  <c r="H4219" i="1" s="1"/>
  <c r="Z4220" i="1"/>
  <c r="A4216" i="1"/>
  <c r="B4215" i="1"/>
  <c r="F4212" i="1"/>
  <c r="I4212" i="1" s="1"/>
  <c r="J4193" i="1"/>
  <c r="AB4220" i="1" l="1"/>
  <c r="H4220" i="1" s="1"/>
  <c r="Z4221" i="1"/>
  <c r="A4217" i="1"/>
  <c r="B4216" i="1"/>
  <c r="F4213" i="1"/>
  <c r="I4213" i="1" s="1"/>
  <c r="J4194" i="1"/>
  <c r="AB4221" i="1" l="1"/>
  <c r="H4221" i="1" s="1"/>
  <c r="Z4222" i="1"/>
  <c r="A4218" i="1"/>
  <c r="B4217" i="1"/>
  <c r="F4214" i="1"/>
  <c r="I4214" i="1" s="1"/>
  <c r="J4195" i="1"/>
  <c r="AB4222" i="1" l="1"/>
  <c r="H4222" i="1" s="1"/>
  <c r="Z4223" i="1"/>
  <c r="A4219" i="1"/>
  <c r="B4218" i="1"/>
  <c r="F4215" i="1"/>
  <c r="I4215" i="1" s="1"/>
  <c r="J4196" i="1"/>
  <c r="AB4223" i="1" l="1"/>
  <c r="H4223" i="1" s="1"/>
  <c r="Z4224" i="1"/>
  <c r="A4220" i="1"/>
  <c r="B4219" i="1"/>
  <c r="F4216" i="1"/>
  <c r="I4216" i="1" s="1"/>
  <c r="J4197" i="1"/>
  <c r="AB4224" i="1" l="1"/>
  <c r="H4224" i="1" s="1"/>
  <c r="Z4225" i="1"/>
  <c r="A4221" i="1"/>
  <c r="B4220" i="1"/>
  <c r="F4217" i="1"/>
  <c r="I4217" i="1" s="1"/>
  <c r="J4198" i="1"/>
  <c r="AB4225" i="1" l="1"/>
  <c r="H4225" i="1" s="1"/>
  <c r="Z4226" i="1"/>
  <c r="A4222" i="1"/>
  <c r="B4221" i="1"/>
  <c r="F4218" i="1"/>
  <c r="I4218" i="1" s="1"/>
  <c r="J4199" i="1"/>
  <c r="AB4226" i="1" l="1"/>
  <c r="H4226" i="1" s="1"/>
  <c r="Z4227" i="1"/>
  <c r="A4223" i="1"/>
  <c r="B4222" i="1"/>
  <c r="F4219" i="1"/>
  <c r="I4219" i="1" s="1"/>
  <c r="J4200" i="1"/>
  <c r="AB4227" i="1" l="1"/>
  <c r="H4227" i="1" s="1"/>
  <c r="Z4228" i="1"/>
  <c r="A4224" i="1"/>
  <c r="B4223" i="1"/>
  <c r="F4220" i="1"/>
  <c r="I4220" i="1" s="1"/>
  <c r="J4201" i="1"/>
  <c r="AB4228" i="1" l="1"/>
  <c r="H4228" i="1" s="1"/>
  <c r="Z4229" i="1"/>
  <c r="A4225" i="1"/>
  <c r="B4224" i="1"/>
  <c r="F4221" i="1"/>
  <c r="I4221" i="1" s="1"/>
  <c r="J4202" i="1"/>
  <c r="AB4229" i="1" l="1"/>
  <c r="H4229" i="1" s="1"/>
  <c r="Z4230" i="1"/>
  <c r="A4226" i="1"/>
  <c r="B4225" i="1"/>
  <c r="F4222" i="1"/>
  <c r="I4222" i="1" s="1"/>
  <c r="J4203" i="1"/>
  <c r="AB4230" i="1" l="1"/>
  <c r="H4230" i="1" s="1"/>
  <c r="Z4231" i="1"/>
  <c r="A4227" i="1"/>
  <c r="B4226" i="1"/>
  <c r="F4223" i="1"/>
  <c r="I4223" i="1" s="1"/>
  <c r="J4204" i="1"/>
  <c r="AB4231" i="1" l="1"/>
  <c r="H4231" i="1" s="1"/>
  <c r="Z4232" i="1"/>
  <c r="A4228" i="1"/>
  <c r="B4227" i="1"/>
  <c r="F4224" i="1"/>
  <c r="I4224" i="1" s="1"/>
  <c r="J4205" i="1"/>
  <c r="AB4232" i="1" l="1"/>
  <c r="H4232" i="1" s="1"/>
  <c r="Z4233" i="1"/>
  <c r="A4229" i="1"/>
  <c r="B4228" i="1"/>
  <c r="F4225" i="1"/>
  <c r="I4225" i="1" s="1"/>
  <c r="J4206" i="1"/>
  <c r="AB4233" i="1" l="1"/>
  <c r="H4233" i="1" s="1"/>
  <c r="Z4234" i="1"/>
  <c r="A4230" i="1"/>
  <c r="B4229" i="1"/>
  <c r="F4226" i="1"/>
  <c r="I4226" i="1" s="1"/>
  <c r="J4207" i="1"/>
  <c r="AB4234" i="1" l="1"/>
  <c r="H4234" i="1" s="1"/>
  <c r="Z4235" i="1"/>
  <c r="A4231" i="1"/>
  <c r="B4230" i="1"/>
  <c r="F4227" i="1"/>
  <c r="I4227" i="1" s="1"/>
  <c r="J4208" i="1"/>
  <c r="AB4235" i="1" l="1"/>
  <c r="H4235" i="1" s="1"/>
  <c r="Z4236" i="1"/>
  <c r="A4232" i="1"/>
  <c r="B4231" i="1"/>
  <c r="F4228" i="1"/>
  <c r="I4228" i="1" s="1"/>
  <c r="J4209" i="1"/>
  <c r="AB4236" i="1" l="1"/>
  <c r="H4236" i="1" s="1"/>
  <c r="Z4237" i="1"/>
  <c r="A4233" i="1"/>
  <c r="B4232" i="1"/>
  <c r="F4229" i="1"/>
  <c r="I4229" i="1" s="1"/>
  <c r="J4210" i="1"/>
  <c r="AB4237" i="1" l="1"/>
  <c r="H4237" i="1" s="1"/>
  <c r="Z4238" i="1"/>
  <c r="A4234" i="1"/>
  <c r="B4233" i="1"/>
  <c r="F4230" i="1"/>
  <c r="I4230" i="1" s="1"/>
  <c r="J4211" i="1"/>
  <c r="AB4238" i="1" l="1"/>
  <c r="H4238" i="1" s="1"/>
  <c r="Z4239" i="1"/>
  <c r="A4235" i="1"/>
  <c r="B4234" i="1"/>
  <c r="F4231" i="1"/>
  <c r="I4231" i="1" s="1"/>
  <c r="J4212" i="1"/>
  <c r="AB4239" i="1" l="1"/>
  <c r="H4239" i="1" s="1"/>
  <c r="Z4240" i="1"/>
  <c r="A4236" i="1"/>
  <c r="B4235" i="1"/>
  <c r="F4232" i="1"/>
  <c r="I4232" i="1" s="1"/>
  <c r="J4213" i="1"/>
  <c r="AB4240" i="1" l="1"/>
  <c r="H4240" i="1" s="1"/>
  <c r="Z4241" i="1"/>
  <c r="A4237" i="1"/>
  <c r="B4236" i="1"/>
  <c r="F4233" i="1"/>
  <c r="I4233" i="1" s="1"/>
  <c r="J4214" i="1"/>
  <c r="AB4241" i="1" l="1"/>
  <c r="H4241" i="1" s="1"/>
  <c r="Z4242" i="1"/>
  <c r="A4238" i="1"/>
  <c r="B4237" i="1"/>
  <c r="F4234" i="1"/>
  <c r="I4234" i="1" s="1"/>
  <c r="J4215" i="1"/>
  <c r="AB4242" i="1" l="1"/>
  <c r="H4242" i="1" s="1"/>
  <c r="Z4243" i="1"/>
  <c r="A4239" i="1"/>
  <c r="B4238" i="1"/>
  <c r="F4235" i="1"/>
  <c r="I4235" i="1" s="1"/>
  <c r="J4216" i="1"/>
  <c r="AB4243" i="1" l="1"/>
  <c r="H4243" i="1" s="1"/>
  <c r="Z4244" i="1"/>
  <c r="A4240" i="1"/>
  <c r="B4239" i="1"/>
  <c r="F4236" i="1"/>
  <c r="I4236" i="1" s="1"/>
  <c r="J4217" i="1"/>
  <c r="AB4244" i="1" l="1"/>
  <c r="H4244" i="1" s="1"/>
  <c r="Z4245" i="1"/>
  <c r="A4241" i="1"/>
  <c r="B4240" i="1"/>
  <c r="F4237" i="1"/>
  <c r="I4237" i="1" s="1"/>
  <c r="J4218" i="1"/>
  <c r="AB4245" i="1" l="1"/>
  <c r="H4245" i="1" s="1"/>
  <c r="Z4246" i="1"/>
  <c r="A4242" i="1"/>
  <c r="B4241" i="1"/>
  <c r="F4238" i="1"/>
  <c r="I4238" i="1" s="1"/>
  <c r="J4219" i="1"/>
  <c r="AB4246" i="1" l="1"/>
  <c r="H4246" i="1" s="1"/>
  <c r="Z4247" i="1"/>
  <c r="A4243" i="1"/>
  <c r="B4242" i="1"/>
  <c r="F4239" i="1"/>
  <c r="I4239" i="1" s="1"/>
  <c r="J4220" i="1"/>
  <c r="AB4247" i="1" l="1"/>
  <c r="H4247" i="1" s="1"/>
  <c r="Z4248" i="1"/>
  <c r="A4244" i="1"/>
  <c r="B4243" i="1"/>
  <c r="F4240" i="1"/>
  <c r="I4240" i="1" s="1"/>
  <c r="J4221" i="1"/>
  <c r="AB4248" i="1" l="1"/>
  <c r="H4248" i="1" s="1"/>
  <c r="Z4249" i="1"/>
  <c r="A4245" i="1"/>
  <c r="B4244" i="1"/>
  <c r="F4241" i="1"/>
  <c r="I4241" i="1" s="1"/>
  <c r="J4222" i="1"/>
  <c r="AB4249" i="1" l="1"/>
  <c r="H4249" i="1" s="1"/>
  <c r="Z4250" i="1"/>
  <c r="A4246" i="1"/>
  <c r="B4245" i="1"/>
  <c r="F4242" i="1"/>
  <c r="I4242" i="1" s="1"/>
  <c r="J4223" i="1"/>
  <c r="AB4250" i="1" l="1"/>
  <c r="H4250" i="1" s="1"/>
  <c r="Z4251" i="1"/>
  <c r="A4247" i="1"/>
  <c r="B4246" i="1"/>
  <c r="F4243" i="1"/>
  <c r="I4243" i="1" s="1"/>
  <c r="J4224" i="1"/>
  <c r="AB4251" i="1" l="1"/>
  <c r="H4251" i="1" s="1"/>
  <c r="Z4252" i="1"/>
  <c r="A4248" i="1"/>
  <c r="B4247" i="1"/>
  <c r="F4244" i="1"/>
  <c r="I4244" i="1" s="1"/>
  <c r="J4225" i="1"/>
  <c r="AB4252" i="1" l="1"/>
  <c r="H4252" i="1" s="1"/>
  <c r="Z4253" i="1"/>
  <c r="A4249" i="1"/>
  <c r="B4248" i="1"/>
  <c r="F4245" i="1"/>
  <c r="I4245" i="1" s="1"/>
  <c r="J4226" i="1"/>
  <c r="AB4253" i="1" l="1"/>
  <c r="H4253" i="1" s="1"/>
  <c r="Z4254" i="1"/>
  <c r="A4250" i="1"/>
  <c r="B4249" i="1"/>
  <c r="F4246" i="1"/>
  <c r="I4246" i="1" s="1"/>
  <c r="J4227" i="1"/>
  <c r="AB4254" i="1" l="1"/>
  <c r="H4254" i="1" s="1"/>
  <c r="Z4255" i="1"/>
  <c r="A4251" i="1"/>
  <c r="B4250" i="1"/>
  <c r="F4247" i="1"/>
  <c r="I4247" i="1" s="1"/>
  <c r="J4228" i="1"/>
  <c r="AB4255" i="1" l="1"/>
  <c r="H4255" i="1" s="1"/>
  <c r="Z4256" i="1"/>
  <c r="A4252" i="1"/>
  <c r="B4251" i="1"/>
  <c r="F4248" i="1"/>
  <c r="I4248" i="1" s="1"/>
  <c r="J4229" i="1"/>
  <c r="AB4256" i="1" l="1"/>
  <c r="H4256" i="1" s="1"/>
  <c r="Z4257" i="1"/>
  <c r="A4253" i="1"/>
  <c r="B4252" i="1"/>
  <c r="F4249" i="1"/>
  <c r="I4249" i="1" s="1"/>
  <c r="J4230" i="1"/>
  <c r="AB4257" i="1" l="1"/>
  <c r="H4257" i="1" s="1"/>
  <c r="Z4258" i="1"/>
  <c r="A4254" i="1"/>
  <c r="B4253" i="1"/>
  <c r="F4250" i="1"/>
  <c r="I4250" i="1" s="1"/>
  <c r="J4231" i="1"/>
  <c r="AB4258" i="1" l="1"/>
  <c r="H4258" i="1" s="1"/>
  <c r="Z4259" i="1"/>
  <c r="A4255" i="1"/>
  <c r="B4254" i="1"/>
  <c r="F4251" i="1"/>
  <c r="I4251" i="1" s="1"/>
  <c r="J4232" i="1"/>
  <c r="AB4259" i="1" l="1"/>
  <c r="H4259" i="1" s="1"/>
  <c r="Z4260" i="1"/>
  <c r="A4256" i="1"/>
  <c r="B4255" i="1"/>
  <c r="F4252" i="1"/>
  <c r="I4252" i="1" s="1"/>
  <c r="J4233" i="1"/>
  <c r="AB4260" i="1" l="1"/>
  <c r="H4260" i="1" s="1"/>
  <c r="Z4261" i="1"/>
  <c r="A4257" i="1"/>
  <c r="B4256" i="1"/>
  <c r="F4253" i="1"/>
  <c r="I4253" i="1" s="1"/>
  <c r="J4234" i="1"/>
  <c r="AB4261" i="1" l="1"/>
  <c r="H4261" i="1" s="1"/>
  <c r="Z4262" i="1"/>
  <c r="A4258" i="1"/>
  <c r="B4257" i="1"/>
  <c r="F4254" i="1"/>
  <c r="I4254" i="1" s="1"/>
  <c r="J4235" i="1"/>
  <c r="AB4262" i="1" l="1"/>
  <c r="H4262" i="1" s="1"/>
  <c r="Z4263" i="1"/>
  <c r="A4259" i="1"/>
  <c r="B4258" i="1"/>
  <c r="F4255" i="1"/>
  <c r="I4255" i="1" s="1"/>
  <c r="J4236" i="1"/>
  <c r="AB4263" i="1" l="1"/>
  <c r="H4263" i="1" s="1"/>
  <c r="Z4264" i="1"/>
  <c r="A4260" i="1"/>
  <c r="B4259" i="1"/>
  <c r="F4256" i="1"/>
  <c r="I4256" i="1" s="1"/>
  <c r="J4237" i="1"/>
  <c r="AB4264" i="1" l="1"/>
  <c r="H4264" i="1" s="1"/>
  <c r="Z4265" i="1"/>
  <c r="A4261" i="1"/>
  <c r="B4260" i="1"/>
  <c r="F4257" i="1"/>
  <c r="I4257" i="1" s="1"/>
  <c r="J4238" i="1"/>
  <c r="AB4265" i="1" l="1"/>
  <c r="H4265" i="1" s="1"/>
  <c r="Z4266" i="1"/>
  <c r="A4262" i="1"/>
  <c r="B4261" i="1"/>
  <c r="F4258" i="1"/>
  <c r="I4258" i="1" s="1"/>
  <c r="J4239" i="1"/>
  <c r="AB4266" i="1" l="1"/>
  <c r="H4266" i="1" s="1"/>
  <c r="Z4267" i="1"/>
  <c r="A4263" i="1"/>
  <c r="B4262" i="1"/>
  <c r="F4259" i="1"/>
  <c r="I4259" i="1" s="1"/>
  <c r="J4240" i="1"/>
  <c r="AB4267" i="1" l="1"/>
  <c r="H4267" i="1" s="1"/>
  <c r="Z4268" i="1"/>
  <c r="A4264" i="1"/>
  <c r="B4263" i="1"/>
  <c r="F4260" i="1"/>
  <c r="I4260" i="1" s="1"/>
  <c r="J4241" i="1"/>
  <c r="AB4268" i="1" l="1"/>
  <c r="H4268" i="1" s="1"/>
  <c r="Z4269" i="1"/>
  <c r="A4265" i="1"/>
  <c r="B4264" i="1"/>
  <c r="F4261" i="1"/>
  <c r="I4261" i="1" s="1"/>
  <c r="J4242" i="1"/>
  <c r="AB4269" i="1" l="1"/>
  <c r="H4269" i="1" s="1"/>
  <c r="Z4270" i="1"/>
  <c r="A4266" i="1"/>
  <c r="B4265" i="1"/>
  <c r="F4262" i="1"/>
  <c r="I4262" i="1" s="1"/>
  <c r="J4243" i="1"/>
  <c r="AB4270" i="1" l="1"/>
  <c r="H4270" i="1" s="1"/>
  <c r="Z4271" i="1"/>
  <c r="A4267" i="1"/>
  <c r="B4266" i="1"/>
  <c r="F4263" i="1"/>
  <c r="I4263" i="1" s="1"/>
  <c r="J4244" i="1"/>
  <c r="AB4271" i="1" l="1"/>
  <c r="H4271" i="1" s="1"/>
  <c r="Z4272" i="1"/>
  <c r="A4268" i="1"/>
  <c r="B4267" i="1"/>
  <c r="F4264" i="1"/>
  <c r="I4264" i="1" s="1"/>
  <c r="J4245" i="1"/>
  <c r="AB4272" i="1" l="1"/>
  <c r="H4272" i="1" s="1"/>
  <c r="Z4273" i="1"/>
  <c r="A4269" i="1"/>
  <c r="B4268" i="1"/>
  <c r="F4265" i="1"/>
  <c r="I4265" i="1" s="1"/>
  <c r="J4246" i="1"/>
  <c r="AB4273" i="1" l="1"/>
  <c r="H4273" i="1" s="1"/>
  <c r="Z4274" i="1"/>
  <c r="A4270" i="1"/>
  <c r="B4269" i="1"/>
  <c r="F4266" i="1"/>
  <c r="I4266" i="1" s="1"/>
  <c r="J4247" i="1"/>
  <c r="AB4274" i="1" l="1"/>
  <c r="H4274" i="1" s="1"/>
  <c r="Z4275" i="1"/>
  <c r="A4271" i="1"/>
  <c r="B4270" i="1"/>
  <c r="F4267" i="1"/>
  <c r="I4267" i="1" s="1"/>
  <c r="J4248" i="1"/>
  <c r="AB4275" i="1" l="1"/>
  <c r="H4275" i="1" s="1"/>
  <c r="Z4276" i="1"/>
  <c r="A4272" i="1"/>
  <c r="B4271" i="1"/>
  <c r="F4268" i="1"/>
  <c r="I4268" i="1" s="1"/>
  <c r="J4249" i="1"/>
  <c r="AB4276" i="1" l="1"/>
  <c r="H4276" i="1" s="1"/>
  <c r="Z4277" i="1"/>
  <c r="A4273" i="1"/>
  <c r="B4272" i="1"/>
  <c r="F4269" i="1"/>
  <c r="I4269" i="1" s="1"/>
  <c r="J4250" i="1"/>
  <c r="AB4277" i="1" l="1"/>
  <c r="H4277" i="1" s="1"/>
  <c r="Z4278" i="1"/>
  <c r="A4274" i="1"/>
  <c r="B4273" i="1"/>
  <c r="F4270" i="1"/>
  <c r="I4270" i="1" s="1"/>
  <c r="J4251" i="1"/>
  <c r="AB4278" i="1" l="1"/>
  <c r="H4278" i="1" s="1"/>
  <c r="Z4279" i="1"/>
  <c r="A4275" i="1"/>
  <c r="B4274" i="1"/>
  <c r="F4271" i="1"/>
  <c r="I4271" i="1" s="1"/>
  <c r="J4252" i="1"/>
  <c r="AB4279" i="1" l="1"/>
  <c r="H4279" i="1" s="1"/>
  <c r="Z4280" i="1"/>
  <c r="A4276" i="1"/>
  <c r="B4275" i="1"/>
  <c r="F4272" i="1"/>
  <c r="I4272" i="1" s="1"/>
  <c r="J4253" i="1"/>
  <c r="AB4280" i="1" l="1"/>
  <c r="H4280" i="1" s="1"/>
  <c r="Z4281" i="1"/>
  <c r="A4277" i="1"/>
  <c r="B4276" i="1"/>
  <c r="F4273" i="1"/>
  <c r="I4273" i="1" s="1"/>
  <c r="J4254" i="1"/>
  <c r="AB4281" i="1" l="1"/>
  <c r="H4281" i="1" s="1"/>
  <c r="Z4282" i="1"/>
  <c r="A4278" i="1"/>
  <c r="B4277" i="1"/>
  <c r="F4274" i="1"/>
  <c r="I4274" i="1" s="1"/>
  <c r="J4255" i="1"/>
  <c r="AB4282" i="1" l="1"/>
  <c r="H4282" i="1" s="1"/>
  <c r="Z4283" i="1"/>
  <c r="A4279" i="1"/>
  <c r="B4278" i="1"/>
  <c r="F4275" i="1"/>
  <c r="I4275" i="1" s="1"/>
  <c r="J4256" i="1"/>
  <c r="AB4283" i="1" l="1"/>
  <c r="H4283" i="1" s="1"/>
  <c r="Z4284" i="1"/>
  <c r="A4280" i="1"/>
  <c r="B4279" i="1"/>
  <c r="F4276" i="1"/>
  <c r="I4276" i="1" s="1"/>
  <c r="J4257" i="1"/>
  <c r="AB4284" i="1" l="1"/>
  <c r="H4284" i="1" s="1"/>
  <c r="Z4285" i="1"/>
  <c r="A4281" i="1"/>
  <c r="B4280" i="1"/>
  <c r="F4277" i="1"/>
  <c r="I4277" i="1" s="1"/>
  <c r="J4258" i="1"/>
  <c r="AB4285" i="1" l="1"/>
  <c r="H4285" i="1" s="1"/>
  <c r="Z4286" i="1"/>
  <c r="A4282" i="1"/>
  <c r="B4281" i="1"/>
  <c r="F4278" i="1"/>
  <c r="I4278" i="1" s="1"/>
  <c r="J4259" i="1"/>
  <c r="AB4286" i="1" l="1"/>
  <c r="H4286" i="1" s="1"/>
  <c r="Z4287" i="1"/>
  <c r="A4283" i="1"/>
  <c r="B4282" i="1"/>
  <c r="F4279" i="1"/>
  <c r="I4279" i="1" s="1"/>
  <c r="J4260" i="1"/>
  <c r="AB4287" i="1" l="1"/>
  <c r="H4287" i="1" s="1"/>
  <c r="Z4288" i="1"/>
  <c r="A4284" i="1"/>
  <c r="B4283" i="1"/>
  <c r="F4280" i="1"/>
  <c r="I4280" i="1" s="1"/>
  <c r="J4261" i="1"/>
  <c r="AB4288" i="1" l="1"/>
  <c r="H4288" i="1" s="1"/>
  <c r="Z4289" i="1"/>
  <c r="A4285" i="1"/>
  <c r="B4284" i="1"/>
  <c r="F4281" i="1"/>
  <c r="I4281" i="1" s="1"/>
  <c r="J4262" i="1"/>
  <c r="AB4289" i="1" l="1"/>
  <c r="H4289" i="1" s="1"/>
  <c r="Z4290" i="1"/>
  <c r="A4286" i="1"/>
  <c r="B4285" i="1"/>
  <c r="F4282" i="1"/>
  <c r="I4282" i="1" s="1"/>
  <c r="J4263" i="1"/>
  <c r="AB4290" i="1" l="1"/>
  <c r="H4290" i="1" s="1"/>
  <c r="Z4291" i="1"/>
  <c r="A4287" i="1"/>
  <c r="B4286" i="1"/>
  <c r="F4283" i="1"/>
  <c r="I4283" i="1" s="1"/>
  <c r="J4264" i="1"/>
  <c r="AB4291" i="1" l="1"/>
  <c r="H4291" i="1" s="1"/>
  <c r="Z4292" i="1"/>
  <c r="A4288" i="1"/>
  <c r="B4287" i="1"/>
  <c r="F4284" i="1"/>
  <c r="I4284" i="1" s="1"/>
  <c r="J4265" i="1"/>
  <c r="AB4292" i="1" l="1"/>
  <c r="H4292" i="1" s="1"/>
  <c r="Z4293" i="1"/>
  <c r="A4289" i="1"/>
  <c r="B4288" i="1"/>
  <c r="F4285" i="1"/>
  <c r="I4285" i="1" s="1"/>
  <c r="J4266" i="1"/>
  <c r="AB4293" i="1" l="1"/>
  <c r="H4293" i="1" s="1"/>
  <c r="Z4294" i="1"/>
  <c r="A4290" i="1"/>
  <c r="B4289" i="1"/>
  <c r="F4286" i="1"/>
  <c r="I4286" i="1" s="1"/>
  <c r="J4267" i="1"/>
  <c r="AB4294" i="1" l="1"/>
  <c r="H4294" i="1" s="1"/>
  <c r="Z4295" i="1"/>
  <c r="A4291" i="1"/>
  <c r="B4290" i="1"/>
  <c r="F4287" i="1"/>
  <c r="I4287" i="1" s="1"/>
  <c r="J4268" i="1"/>
  <c r="AB4295" i="1" l="1"/>
  <c r="H4295" i="1" s="1"/>
  <c r="Z4296" i="1"/>
  <c r="A4292" i="1"/>
  <c r="B4291" i="1"/>
  <c r="F4288" i="1"/>
  <c r="I4288" i="1" s="1"/>
  <c r="J4269" i="1"/>
  <c r="AB4296" i="1" l="1"/>
  <c r="H4296" i="1" s="1"/>
  <c r="Z4297" i="1"/>
  <c r="A4293" i="1"/>
  <c r="B4292" i="1"/>
  <c r="F4289" i="1"/>
  <c r="I4289" i="1" s="1"/>
  <c r="J4270" i="1"/>
  <c r="AB4297" i="1" l="1"/>
  <c r="H4297" i="1" s="1"/>
  <c r="Z4298" i="1"/>
  <c r="A4294" i="1"/>
  <c r="B4293" i="1"/>
  <c r="F4290" i="1"/>
  <c r="I4290" i="1" s="1"/>
  <c r="J4271" i="1"/>
  <c r="AB4298" i="1" l="1"/>
  <c r="H4298" i="1" s="1"/>
  <c r="Z4299" i="1"/>
  <c r="A4295" i="1"/>
  <c r="B4294" i="1"/>
  <c r="F4291" i="1"/>
  <c r="I4291" i="1" s="1"/>
  <c r="J4272" i="1"/>
  <c r="AB4299" i="1" l="1"/>
  <c r="H4299" i="1" s="1"/>
  <c r="Z4300" i="1"/>
  <c r="AB4300" i="1" s="1"/>
  <c r="A4296" i="1"/>
  <c r="B4295" i="1"/>
  <c r="F4292" i="1"/>
  <c r="I4292" i="1" s="1"/>
  <c r="J4273" i="1"/>
  <c r="H4300" i="1" l="1"/>
  <c r="Z4301" i="1"/>
  <c r="AB4301" i="1" s="1"/>
  <c r="A4297" i="1"/>
  <c r="B4296" i="1"/>
  <c r="F4293" i="1"/>
  <c r="I4293" i="1" s="1"/>
  <c r="J4274" i="1"/>
  <c r="H4301" i="1" l="1"/>
  <c r="Z4302" i="1"/>
  <c r="AB4302" i="1" s="1"/>
  <c r="A4298" i="1"/>
  <c r="B4297" i="1"/>
  <c r="F4294" i="1"/>
  <c r="I4294" i="1" s="1"/>
  <c r="J4275" i="1"/>
  <c r="H4302" i="1" l="1"/>
  <c r="Z4303" i="1"/>
  <c r="A4299" i="1"/>
  <c r="B4298" i="1"/>
  <c r="F4295" i="1"/>
  <c r="I4295" i="1" s="1"/>
  <c r="J4276" i="1"/>
  <c r="AB4303" i="1" l="1"/>
  <c r="H4303" i="1" s="1"/>
  <c r="Z4304" i="1"/>
  <c r="A4300" i="1"/>
  <c r="B4299" i="1"/>
  <c r="F4296" i="1"/>
  <c r="I4296" i="1" s="1"/>
  <c r="J4277" i="1"/>
  <c r="AB4304" i="1" l="1"/>
  <c r="H4304" i="1" s="1"/>
  <c r="Z4305" i="1"/>
  <c r="A4301" i="1"/>
  <c r="B4300" i="1"/>
  <c r="F4297" i="1"/>
  <c r="I4297" i="1" s="1"/>
  <c r="J4278" i="1"/>
  <c r="AB4305" i="1" l="1"/>
  <c r="H4305" i="1" s="1"/>
  <c r="Z4306" i="1"/>
  <c r="A4302" i="1"/>
  <c r="B4301" i="1"/>
  <c r="F4298" i="1"/>
  <c r="I4298" i="1" s="1"/>
  <c r="J4279" i="1"/>
  <c r="AB4306" i="1" l="1"/>
  <c r="H4306" i="1" s="1"/>
  <c r="Z4307" i="1"/>
  <c r="A4303" i="1"/>
  <c r="B4302" i="1"/>
  <c r="F4299" i="1"/>
  <c r="I4299" i="1" s="1"/>
  <c r="J4280" i="1"/>
  <c r="AB4307" i="1" l="1"/>
  <c r="H4307" i="1" s="1"/>
  <c r="Z4308" i="1"/>
  <c r="A4304" i="1"/>
  <c r="B4303" i="1"/>
  <c r="F4300" i="1"/>
  <c r="I4300" i="1" s="1"/>
  <c r="J4281" i="1"/>
  <c r="AB4308" i="1" l="1"/>
  <c r="H4308" i="1" s="1"/>
  <c r="Z4309" i="1"/>
  <c r="A4305" i="1"/>
  <c r="B4304" i="1"/>
  <c r="F4301" i="1"/>
  <c r="I4301" i="1" s="1"/>
  <c r="J4282" i="1"/>
  <c r="AB4309" i="1" l="1"/>
  <c r="H4309" i="1" s="1"/>
  <c r="Z4310" i="1"/>
  <c r="A4306" i="1"/>
  <c r="B4305" i="1"/>
  <c r="F4302" i="1"/>
  <c r="I4302" i="1" s="1"/>
  <c r="J4283" i="1"/>
  <c r="AB4310" i="1" l="1"/>
  <c r="H4310" i="1" s="1"/>
  <c r="Z4311" i="1"/>
  <c r="A4307" i="1"/>
  <c r="B4306" i="1"/>
  <c r="F4303" i="1"/>
  <c r="I4303" i="1" s="1"/>
  <c r="J4284" i="1"/>
  <c r="AB4311" i="1" l="1"/>
  <c r="H4311" i="1" s="1"/>
  <c r="Z4312" i="1"/>
  <c r="A4308" i="1"/>
  <c r="B4307" i="1"/>
  <c r="F4304" i="1"/>
  <c r="I4304" i="1" s="1"/>
  <c r="J4285" i="1"/>
  <c r="AB4312" i="1" l="1"/>
  <c r="H4312" i="1" s="1"/>
  <c r="Z4313" i="1"/>
  <c r="A4309" i="1"/>
  <c r="B4308" i="1"/>
  <c r="F4305" i="1"/>
  <c r="I4305" i="1" s="1"/>
  <c r="J4286" i="1"/>
  <c r="AB4313" i="1" l="1"/>
  <c r="H4313" i="1" s="1"/>
  <c r="Z4314" i="1"/>
  <c r="A4310" i="1"/>
  <c r="B4309" i="1"/>
  <c r="F4306" i="1"/>
  <c r="I4306" i="1" s="1"/>
  <c r="J4287" i="1"/>
  <c r="AB4314" i="1" l="1"/>
  <c r="H4314" i="1" s="1"/>
  <c r="Z4315" i="1"/>
  <c r="A4311" i="1"/>
  <c r="B4310" i="1"/>
  <c r="F4307" i="1"/>
  <c r="I4307" i="1" s="1"/>
  <c r="J4288" i="1"/>
  <c r="AB4315" i="1" l="1"/>
  <c r="H4315" i="1" s="1"/>
  <c r="Z4316" i="1"/>
  <c r="A4312" i="1"/>
  <c r="B4311" i="1"/>
  <c r="F4308" i="1"/>
  <c r="I4308" i="1" s="1"/>
  <c r="J4289" i="1"/>
  <c r="AB4316" i="1" l="1"/>
  <c r="H4316" i="1" s="1"/>
  <c r="Z4317" i="1"/>
  <c r="A4313" i="1"/>
  <c r="B4312" i="1"/>
  <c r="F4309" i="1"/>
  <c r="I4309" i="1" s="1"/>
  <c r="J4290" i="1"/>
  <c r="AB4317" i="1" l="1"/>
  <c r="H4317" i="1" s="1"/>
  <c r="Z4318" i="1"/>
  <c r="A4314" i="1"/>
  <c r="B4313" i="1"/>
  <c r="F4310" i="1"/>
  <c r="I4310" i="1" s="1"/>
  <c r="J4291" i="1"/>
  <c r="AB4318" i="1" l="1"/>
  <c r="H4318" i="1" s="1"/>
  <c r="Z4319" i="1"/>
  <c r="A4315" i="1"/>
  <c r="B4314" i="1"/>
  <c r="F4311" i="1"/>
  <c r="I4311" i="1" s="1"/>
  <c r="J4292" i="1"/>
  <c r="AB4319" i="1" l="1"/>
  <c r="H4319" i="1" s="1"/>
  <c r="Z4320" i="1"/>
  <c r="A4316" i="1"/>
  <c r="B4315" i="1"/>
  <c r="F4312" i="1"/>
  <c r="I4312" i="1" s="1"/>
  <c r="J4293" i="1"/>
  <c r="AB4320" i="1" l="1"/>
  <c r="H4320" i="1" s="1"/>
  <c r="Z4321" i="1"/>
  <c r="A4317" i="1"/>
  <c r="B4316" i="1"/>
  <c r="F4313" i="1"/>
  <c r="I4313" i="1" s="1"/>
  <c r="J4294" i="1"/>
  <c r="AB4321" i="1" l="1"/>
  <c r="H4321" i="1" s="1"/>
  <c r="Z4322" i="1"/>
  <c r="A4318" i="1"/>
  <c r="B4317" i="1"/>
  <c r="F4314" i="1"/>
  <c r="I4314" i="1" s="1"/>
  <c r="J4295" i="1"/>
  <c r="AB4322" i="1" l="1"/>
  <c r="H4322" i="1" s="1"/>
  <c r="Z4323" i="1"/>
  <c r="A4319" i="1"/>
  <c r="B4318" i="1"/>
  <c r="F4315" i="1"/>
  <c r="I4315" i="1" s="1"/>
  <c r="J4296" i="1"/>
  <c r="AB4323" i="1" l="1"/>
  <c r="H4323" i="1" s="1"/>
  <c r="Z4324" i="1"/>
  <c r="A4320" i="1"/>
  <c r="B4319" i="1"/>
  <c r="F4316" i="1"/>
  <c r="I4316" i="1" s="1"/>
  <c r="J4297" i="1"/>
  <c r="AB4324" i="1" l="1"/>
  <c r="H4324" i="1" s="1"/>
  <c r="Z4325" i="1"/>
  <c r="A4321" i="1"/>
  <c r="B4320" i="1"/>
  <c r="F4317" i="1"/>
  <c r="I4317" i="1" s="1"/>
  <c r="J4298" i="1"/>
  <c r="AB4325" i="1" l="1"/>
  <c r="H4325" i="1" s="1"/>
  <c r="Z4326" i="1"/>
  <c r="A4322" i="1"/>
  <c r="B4321" i="1"/>
  <c r="F4318" i="1"/>
  <c r="I4318" i="1" s="1"/>
  <c r="J4299" i="1"/>
  <c r="AB4326" i="1" l="1"/>
  <c r="H4326" i="1" s="1"/>
  <c r="Z4327" i="1"/>
  <c r="A4323" i="1"/>
  <c r="B4322" i="1"/>
  <c r="F4319" i="1"/>
  <c r="I4319" i="1" s="1"/>
  <c r="J4300" i="1"/>
  <c r="AB4327" i="1" l="1"/>
  <c r="H4327" i="1" s="1"/>
  <c r="Z4328" i="1"/>
  <c r="A4324" i="1"/>
  <c r="B4323" i="1"/>
  <c r="F4320" i="1"/>
  <c r="I4320" i="1" s="1"/>
  <c r="J4301" i="1"/>
  <c r="AB4328" i="1" l="1"/>
  <c r="H4328" i="1" s="1"/>
  <c r="Z4329" i="1"/>
  <c r="A4325" i="1"/>
  <c r="B4324" i="1"/>
  <c r="F4321" i="1"/>
  <c r="I4321" i="1" s="1"/>
  <c r="J4302" i="1"/>
  <c r="AB4329" i="1" l="1"/>
  <c r="H4329" i="1" s="1"/>
  <c r="Z4330" i="1"/>
  <c r="A4326" i="1"/>
  <c r="B4325" i="1"/>
  <c r="F4322" i="1"/>
  <c r="I4322" i="1" s="1"/>
  <c r="J4303" i="1"/>
  <c r="AB4330" i="1" l="1"/>
  <c r="H4330" i="1" s="1"/>
  <c r="Z4331" i="1"/>
  <c r="A4327" i="1"/>
  <c r="B4326" i="1"/>
  <c r="F4323" i="1"/>
  <c r="I4323" i="1" s="1"/>
  <c r="J4304" i="1"/>
  <c r="AB4331" i="1" l="1"/>
  <c r="H4331" i="1" s="1"/>
  <c r="Z4332" i="1"/>
  <c r="A4328" i="1"/>
  <c r="B4327" i="1"/>
  <c r="F4324" i="1"/>
  <c r="I4324" i="1" s="1"/>
  <c r="J4305" i="1"/>
  <c r="AB4332" i="1" l="1"/>
  <c r="H4332" i="1" s="1"/>
  <c r="Z4333" i="1"/>
  <c r="A4329" i="1"/>
  <c r="B4328" i="1"/>
  <c r="F4325" i="1"/>
  <c r="I4325" i="1" s="1"/>
  <c r="J4306" i="1"/>
  <c r="AB4333" i="1" l="1"/>
  <c r="H4333" i="1" s="1"/>
  <c r="Z4334" i="1"/>
  <c r="A4330" i="1"/>
  <c r="B4329" i="1"/>
  <c r="F4326" i="1"/>
  <c r="I4326" i="1" s="1"/>
  <c r="J4307" i="1"/>
  <c r="AB4334" i="1" l="1"/>
  <c r="H4334" i="1" s="1"/>
  <c r="Z4335" i="1"/>
  <c r="A4331" i="1"/>
  <c r="B4330" i="1"/>
  <c r="F4327" i="1"/>
  <c r="I4327" i="1" s="1"/>
  <c r="J4308" i="1"/>
  <c r="AB4335" i="1" l="1"/>
  <c r="H4335" i="1" s="1"/>
  <c r="Z4336" i="1"/>
  <c r="A4332" i="1"/>
  <c r="B4331" i="1"/>
  <c r="F4328" i="1"/>
  <c r="I4328" i="1" s="1"/>
  <c r="J4309" i="1"/>
  <c r="AB4336" i="1" l="1"/>
  <c r="H4336" i="1" s="1"/>
  <c r="Z4337" i="1"/>
  <c r="A4333" i="1"/>
  <c r="B4332" i="1"/>
  <c r="F4329" i="1"/>
  <c r="I4329" i="1" s="1"/>
  <c r="J4310" i="1"/>
  <c r="AB4337" i="1" l="1"/>
  <c r="H4337" i="1" s="1"/>
  <c r="Z4338" i="1"/>
  <c r="A4334" i="1"/>
  <c r="B4333" i="1"/>
  <c r="F4330" i="1"/>
  <c r="I4330" i="1" s="1"/>
  <c r="J4311" i="1"/>
  <c r="AB4338" i="1" l="1"/>
  <c r="H4338" i="1" s="1"/>
  <c r="Z4339" i="1"/>
  <c r="A4335" i="1"/>
  <c r="B4334" i="1"/>
  <c r="F4331" i="1"/>
  <c r="I4331" i="1" s="1"/>
  <c r="J4312" i="1"/>
  <c r="AB4339" i="1" l="1"/>
  <c r="H4339" i="1" s="1"/>
  <c r="Z4340" i="1"/>
  <c r="A4336" i="1"/>
  <c r="B4335" i="1"/>
  <c r="F4332" i="1"/>
  <c r="I4332" i="1" s="1"/>
  <c r="J4313" i="1"/>
  <c r="AB4340" i="1" l="1"/>
  <c r="H4340" i="1" s="1"/>
  <c r="Z4341" i="1"/>
  <c r="A4337" i="1"/>
  <c r="B4336" i="1"/>
  <c r="F4333" i="1"/>
  <c r="I4333" i="1" s="1"/>
  <c r="J4314" i="1"/>
  <c r="AB4341" i="1" l="1"/>
  <c r="H4341" i="1" s="1"/>
  <c r="Z4342" i="1"/>
  <c r="A4338" i="1"/>
  <c r="B4337" i="1"/>
  <c r="F4334" i="1"/>
  <c r="I4334" i="1" s="1"/>
  <c r="J4315" i="1"/>
  <c r="AB4342" i="1" l="1"/>
  <c r="H4342" i="1" s="1"/>
  <c r="Z4343" i="1"/>
  <c r="A4339" i="1"/>
  <c r="B4338" i="1"/>
  <c r="F4335" i="1"/>
  <c r="I4335" i="1" s="1"/>
  <c r="J4316" i="1"/>
  <c r="AB4343" i="1" l="1"/>
  <c r="H4343" i="1" s="1"/>
  <c r="Z4344" i="1"/>
  <c r="A4340" i="1"/>
  <c r="B4339" i="1"/>
  <c r="F4336" i="1"/>
  <c r="I4336" i="1" s="1"/>
  <c r="J4317" i="1"/>
  <c r="AB4344" i="1" l="1"/>
  <c r="H4344" i="1" s="1"/>
  <c r="Z4345" i="1"/>
  <c r="A4341" i="1"/>
  <c r="B4340" i="1"/>
  <c r="F4337" i="1"/>
  <c r="I4337" i="1" s="1"/>
  <c r="J4318" i="1"/>
  <c r="AB4345" i="1" l="1"/>
  <c r="H4345" i="1" s="1"/>
  <c r="Z4346" i="1"/>
  <c r="A4342" i="1"/>
  <c r="B4341" i="1"/>
  <c r="F4338" i="1"/>
  <c r="I4338" i="1" s="1"/>
  <c r="J4319" i="1"/>
  <c r="AB4346" i="1" l="1"/>
  <c r="H4346" i="1" s="1"/>
  <c r="Z4347" i="1"/>
  <c r="A4343" i="1"/>
  <c r="B4342" i="1"/>
  <c r="F4339" i="1"/>
  <c r="I4339" i="1" s="1"/>
  <c r="J4320" i="1"/>
  <c r="AB4347" i="1" l="1"/>
  <c r="H4347" i="1" s="1"/>
  <c r="Z4348" i="1"/>
  <c r="A4344" i="1"/>
  <c r="B4343" i="1"/>
  <c r="F4340" i="1"/>
  <c r="I4340" i="1" s="1"/>
  <c r="J4321" i="1"/>
  <c r="AB4348" i="1" l="1"/>
  <c r="H4348" i="1" s="1"/>
  <c r="Z4349" i="1"/>
  <c r="A4345" i="1"/>
  <c r="B4344" i="1"/>
  <c r="F4341" i="1"/>
  <c r="I4341" i="1" s="1"/>
  <c r="J4322" i="1"/>
  <c r="AB4349" i="1" l="1"/>
  <c r="H4349" i="1" s="1"/>
  <c r="Z4350" i="1"/>
  <c r="A4346" i="1"/>
  <c r="B4345" i="1"/>
  <c r="F4342" i="1"/>
  <c r="I4342" i="1" s="1"/>
  <c r="J4323" i="1"/>
  <c r="AB4350" i="1" l="1"/>
  <c r="H4350" i="1" s="1"/>
  <c r="Z4351" i="1"/>
  <c r="A4347" i="1"/>
  <c r="B4346" i="1"/>
  <c r="F4343" i="1"/>
  <c r="I4343" i="1" s="1"/>
  <c r="J4324" i="1"/>
  <c r="AB4351" i="1" l="1"/>
  <c r="H4351" i="1" s="1"/>
  <c r="Z4352" i="1"/>
  <c r="A4348" i="1"/>
  <c r="B4347" i="1"/>
  <c r="F4344" i="1"/>
  <c r="I4344" i="1" s="1"/>
  <c r="J4325" i="1"/>
  <c r="AB4352" i="1" l="1"/>
  <c r="H4352" i="1" s="1"/>
  <c r="Z4353" i="1"/>
  <c r="A4349" i="1"/>
  <c r="B4348" i="1"/>
  <c r="F4345" i="1"/>
  <c r="I4345" i="1" s="1"/>
  <c r="J4326" i="1"/>
  <c r="AB4353" i="1" l="1"/>
  <c r="H4353" i="1" s="1"/>
  <c r="Z4354" i="1"/>
  <c r="AB4354" i="1" s="1"/>
  <c r="H4354" i="1" s="1"/>
  <c r="A4350" i="1"/>
  <c r="B4349" i="1"/>
  <c r="F4346" i="1"/>
  <c r="I4346" i="1" s="1"/>
  <c r="J4327" i="1"/>
  <c r="Z4355" i="1" l="1"/>
  <c r="A4351" i="1"/>
  <c r="B4350" i="1"/>
  <c r="F4347" i="1"/>
  <c r="I4347" i="1" s="1"/>
  <c r="J4328" i="1"/>
  <c r="AB4355" i="1" l="1"/>
  <c r="H4355" i="1" s="1"/>
  <c r="Z4356" i="1"/>
  <c r="A4352" i="1"/>
  <c r="B4351" i="1"/>
  <c r="F4348" i="1"/>
  <c r="I4348" i="1" s="1"/>
  <c r="J4329" i="1"/>
  <c r="AB4356" i="1" l="1"/>
  <c r="H4356" i="1" s="1"/>
  <c r="Z4357" i="1"/>
  <c r="A4353" i="1"/>
  <c r="B4352" i="1"/>
  <c r="F4349" i="1"/>
  <c r="I4349" i="1" s="1"/>
  <c r="J4330" i="1"/>
  <c r="AB4357" i="1" l="1"/>
  <c r="H4357" i="1" s="1"/>
  <c r="Z4358" i="1"/>
  <c r="A4354" i="1"/>
  <c r="B4353" i="1"/>
  <c r="F4350" i="1"/>
  <c r="I4350" i="1" s="1"/>
  <c r="J4331" i="1"/>
  <c r="AB4358" i="1" l="1"/>
  <c r="H4358" i="1" s="1"/>
  <c r="Z4359" i="1"/>
  <c r="A4355" i="1"/>
  <c r="B4354" i="1"/>
  <c r="F4351" i="1"/>
  <c r="I4351" i="1" s="1"/>
  <c r="J4332" i="1"/>
  <c r="AB4359" i="1" l="1"/>
  <c r="H4359" i="1" s="1"/>
  <c r="Z4360" i="1"/>
  <c r="A4356" i="1"/>
  <c r="B4355" i="1"/>
  <c r="F4352" i="1"/>
  <c r="I4352" i="1" s="1"/>
  <c r="J4333" i="1"/>
  <c r="AB4360" i="1" l="1"/>
  <c r="H4360" i="1" s="1"/>
  <c r="Z4361" i="1"/>
  <c r="A4357" i="1"/>
  <c r="B4356" i="1"/>
  <c r="F4353" i="1"/>
  <c r="I4353" i="1" s="1"/>
  <c r="J4334" i="1"/>
  <c r="AB4361" i="1" l="1"/>
  <c r="H4361" i="1" s="1"/>
  <c r="Z4362" i="1"/>
  <c r="A4358" i="1"/>
  <c r="B4357" i="1"/>
  <c r="F4354" i="1"/>
  <c r="I4354" i="1" s="1"/>
  <c r="J4335" i="1"/>
  <c r="AB4362" i="1" l="1"/>
  <c r="H4362" i="1" s="1"/>
  <c r="Z4363" i="1"/>
  <c r="A4359" i="1"/>
  <c r="B4358" i="1"/>
  <c r="F4355" i="1"/>
  <c r="I4355" i="1" s="1"/>
  <c r="J4336" i="1"/>
  <c r="AB4363" i="1" l="1"/>
  <c r="H4363" i="1" s="1"/>
  <c r="Z4364" i="1"/>
  <c r="A4360" i="1"/>
  <c r="B4359" i="1"/>
  <c r="F4356" i="1"/>
  <c r="I4356" i="1" s="1"/>
  <c r="J4337" i="1"/>
  <c r="AB4364" i="1" l="1"/>
  <c r="H4364" i="1" s="1"/>
  <c r="Z4365" i="1"/>
  <c r="A4361" i="1"/>
  <c r="B4360" i="1"/>
  <c r="F4357" i="1"/>
  <c r="I4357" i="1" s="1"/>
  <c r="J4338" i="1"/>
  <c r="AB4365" i="1" l="1"/>
  <c r="H4365" i="1" s="1"/>
  <c r="Z4366" i="1"/>
  <c r="A4362" i="1"/>
  <c r="B4361" i="1"/>
  <c r="F4358" i="1"/>
  <c r="I4358" i="1" s="1"/>
  <c r="J4339" i="1"/>
  <c r="AB4366" i="1" l="1"/>
  <c r="H4366" i="1" s="1"/>
  <c r="Z4367" i="1"/>
  <c r="A4363" i="1"/>
  <c r="B4362" i="1"/>
  <c r="F4359" i="1"/>
  <c r="I4359" i="1" s="1"/>
  <c r="J4340" i="1"/>
  <c r="AB4367" i="1" l="1"/>
  <c r="H4367" i="1" s="1"/>
  <c r="Z4368" i="1"/>
  <c r="A4364" i="1"/>
  <c r="B4363" i="1"/>
  <c r="F4360" i="1"/>
  <c r="I4360" i="1" s="1"/>
  <c r="J4341" i="1"/>
  <c r="AB4368" i="1" l="1"/>
  <c r="H4368" i="1" s="1"/>
  <c r="Z4369" i="1"/>
  <c r="A4365" i="1"/>
  <c r="B4364" i="1"/>
  <c r="F4361" i="1"/>
  <c r="I4361" i="1" s="1"/>
  <c r="J4342" i="1"/>
  <c r="AB4369" i="1" l="1"/>
  <c r="H4369" i="1" s="1"/>
  <c r="Z4370" i="1"/>
  <c r="A4366" i="1"/>
  <c r="B4365" i="1"/>
  <c r="F4362" i="1"/>
  <c r="I4362" i="1" s="1"/>
  <c r="J4343" i="1"/>
  <c r="AB4370" i="1" l="1"/>
  <c r="H4370" i="1" s="1"/>
  <c r="Z4371" i="1"/>
  <c r="A4367" i="1"/>
  <c r="B4366" i="1"/>
  <c r="F4363" i="1"/>
  <c r="I4363" i="1" s="1"/>
  <c r="J4344" i="1"/>
  <c r="AB4371" i="1" l="1"/>
  <c r="H4371" i="1" s="1"/>
  <c r="Z4372" i="1"/>
  <c r="A4368" i="1"/>
  <c r="B4367" i="1"/>
  <c r="F4364" i="1"/>
  <c r="I4364" i="1" s="1"/>
  <c r="J4345" i="1"/>
  <c r="AB4372" i="1" l="1"/>
  <c r="H4372" i="1" s="1"/>
  <c r="Z4373" i="1"/>
  <c r="A4369" i="1"/>
  <c r="B4368" i="1"/>
  <c r="F4365" i="1"/>
  <c r="I4365" i="1" s="1"/>
  <c r="J4346" i="1"/>
  <c r="AB4373" i="1" l="1"/>
  <c r="H4373" i="1" s="1"/>
  <c r="Z4374" i="1"/>
  <c r="A4370" i="1"/>
  <c r="B4369" i="1"/>
  <c r="F4366" i="1"/>
  <c r="I4366" i="1" s="1"/>
  <c r="J4347" i="1"/>
  <c r="AB4374" i="1" l="1"/>
  <c r="H4374" i="1" s="1"/>
  <c r="Z4375" i="1"/>
  <c r="A4371" i="1"/>
  <c r="B4370" i="1"/>
  <c r="F4367" i="1"/>
  <c r="I4367" i="1" s="1"/>
  <c r="J4348" i="1"/>
  <c r="AB4375" i="1" l="1"/>
  <c r="H4375" i="1" s="1"/>
  <c r="Z4376" i="1"/>
  <c r="A4372" i="1"/>
  <c r="B4371" i="1"/>
  <c r="F4368" i="1"/>
  <c r="I4368" i="1" s="1"/>
  <c r="J4349" i="1"/>
  <c r="AB4376" i="1" l="1"/>
  <c r="H4376" i="1" s="1"/>
  <c r="Z4377" i="1"/>
  <c r="A4373" i="1"/>
  <c r="B4372" i="1"/>
  <c r="F4369" i="1"/>
  <c r="I4369" i="1" s="1"/>
  <c r="J4350" i="1"/>
  <c r="AB4377" i="1" l="1"/>
  <c r="H4377" i="1" s="1"/>
  <c r="Z4378" i="1"/>
  <c r="A4374" i="1"/>
  <c r="B4373" i="1"/>
  <c r="F4370" i="1"/>
  <c r="I4370" i="1" s="1"/>
  <c r="J4351" i="1"/>
  <c r="AB4378" i="1" l="1"/>
  <c r="H4378" i="1" s="1"/>
  <c r="Z4379" i="1"/>
  <c r="A4375" i="1"/>
  <c r="B4374" i="1"/>
  <c r="F4371" i="1"/>
  <c r="I4371" i="1" s="1"/>
  <c r="J4352" i="1"/>
  <c r="AB4379" i="1" l="1"/>
  <c r="H4379" i="1" s="1"/>
  <c r="Z4380" i="1"/>
  <c r="A4376" i="1"/>
  <c r="B4375" i="1"/>
  <c r="F4372" i="1"/>
  <c r="I4372" i="1" s="1"/>
  <c r="J4353" i="1"/>
  <c r="AB4380" i="1" l="1"/>
  <c r="H4380" i="1" s="1"/>
  <c r="Z4381" i="1"/>
  <c r="A4377" i="1"/>
  <c r="B4376" i="1"/>
  <c r="F4373" i="1"/>
  <c r="I4373" i="1" s="1"/>
  <c r="J4354" i="1"/>
  <c r="AB4381" i="1" l="1"/>
  <c r="H4381" i="1" s="1"/>
  <c r="Z4382" i="1"/>
  <c r="A4378" i="1"/>
  <c r="B4377" i="1"/>
  <c r="F4374" i="1"/>
  <c r="I4374" i="1" s="1"/>
  <c r="J4355" i="1"/>
  <c r="AB4382" i="1" l="1"/>
  <c r="H4382" i="1" s="1"/>
  <c r="Z4383" i="1"/>
  <c r="A4379" i="1"/>
  <c r="B4378" i="1"/>
  <c r="F4375" i="1"/>
  <c r="I4375" i="1" s="1"/>
  <c r="J4356" i="1"/>
  <c r="AB4383" i="1" l="1"/>
  <c r="H4383" i="1" s="1"/>
  <c r="Z4384" i="1"/>
  <c r="A4380" i="1"/>
  <c r="B4379" i="1"/>
  <c r="F4376" i="1"/>
  <c r="I4376" i="1" s="1"/>
  <c r="J4357" i="1"/>
  <c r="AB4384" i="1" l="1"/>
  <c r="H4384" i="1" s="1"/>
  <c r="Z4385" i="1"/>
  <c r="A4381" i="1"/>
  <c r="B4380" i="1"/>
  <c r="F4377" i="1"/>
  <c r="I4377" i="1" s="1"/>
  <c r="J4358" i="1"/>
  <c r="AB4385" i="1" l="1"/>
  <c r="H4385" i="1" s="1"/>
  <c r="Z4386" i="1"/>
  <c r="A4382" i="1"/>
  <c r="B4381" i="1"/>
  <c r="F4378" i="1"/>
  <c r="I4378" i="1" s="1"/>
  <c r="J4359" i="1"/>
  <c r="AB4386" i="1" l="1"/>
  <c r="H4386" i="1" s="1"/>
  <c r="Z4387" i="1"/>
  <c r="A4383" i="1"/>
  <c r="B4382" i="1"/>
  <c r="F4379" i="1"/>
  <c r="I4379" i="1" s="1"/>
  <c r="J4360" i="1"/>
  <c r="AB4387" i="1" l="1"/>
  <c r="H4387" i="1" s="1"/>
  <c r="Z4388" i="1"/>
  <c r="A4384" i="1"/>
  <c r="B4383" i="1"/>
  <c r="F4380" i="1"/>
  <c r="I4380" i="1" s="1"/>
  <c r="J4361" i="1"/>
  <c r="AB4388" i="1" l="1"/>
  <c r="H4388" i="1" s="1"/>
  <c r="Z4389" i="1"/>
  <c r="A4385" i="1"/>
  <c r="B4384" i="1"/>
  <c r="F4381" i="1"/>
  <c r="I4381" i="1" s="1"/>
  <c r="J4362" i="1"/>
  <c r="AB4389" i="1" l="1"/>
  <c r="H4389" i="1" s="1"/>
  <c r="Z4390" i="1"/>
  <c r="A4386" i="1"/>
  <c r="B4385" i="1"/>
  <c r="F4382" i="1"/>
  <c r="I4382" i="1" s="1"/>
  <c r="J4363" i="1"/>
  <c r="AB4390" i="1" l="1"/>
  <c r="H4390" i="1" s="1"/>
  <c r="Z4391" i="1"/>
  <c r="A4387" i="1"/>
  <c r="B4386" i="1"/>
  <c r="F4383" i="1"/>
  <c r="I4383" i="1" s="1"/>
  <c r="J4364" i="1"/>
  <c r="AB4391" i="1" l="1"/>
  <c r="H4391" i="1" s="1"/>
  <c r="Z4392" i="1"/>
  <c r="A4388" i="1"/>
  <c r="B4387" i="1"/>
  <c r="F4384" i="1"/>
  <c r="I4384" i="1" s="1"/>
  <c r="J4365" i="1"/>
  <c r="AB4392" i="1" l="1"/>
  <c r="H4392" i="1" s="1"/>
  <c r="Z4393" i="1"/>
  <c r="A4389" i="1"/>
  <c r="B4388" i="1"/>
  <c r="F4385" i="1"/>
  <c r="I4385" i="1" s="1"/>
  <c r="J4366" i="1"/>
  <c r="AB4393" i="1" l="1"/>
  <c r="H4393" i="1" s="1"/>
  <c r="Z4394" i="1"/>
  <c r="A4390" i="1"/>
  <c r="B4389" i="1"/>
  <c r="F4386" i="1"/>
  <c r="I4386" i="1" s="1"/>
  <c r="J4367" i="1"/>
  <c r="AB4394" i="1" l="1"/>
  <c r="H4394" i="1" s="1"/>
  <c r="Z4395" i="1"/>
  <c r="A4391" i="1"/>
  <c r="B4390" i="1"/>
  <c r="F4387" i="1"/>
  <c r="I4387" i="1" s="1"/>
  <c r="J4368" i="1"/>
  <c r="AB4395" i="1" l="1"/>
  <c r="H4395" i="1" s="1"/>
  <c r="Z4396" i="1"/>
  <c r="A4392" i="1"/>
  <c r="B4391" i="1"/>
  <c r="F4388" i="1"/>
  <c r="I4388" i="1" s="1"/>
  <c r="J4369" i="1"/>
  <c r="AB4396" i="1" l="1"/>
  <c r="H4396" i="1" s="1"/>
  <c r="Z4397" i="1"/>
  <c r="A4393" i="1"/>
  <c r="B4392" i="1"/>
  <c r="F4389" i="1"/>
  <c r="I4389" i="1" s="1"/>
  <c r="J4370" i="1"/>
  <c r="AB4397" i="1" l="1"/>
  <c r="H4397" i="1" s="1"/>
  <c r="Z4398" i="1"/>
  <c r="A4394" i="1"/>
  <c r="B4393" i="1"/>
  <c r="F4390" i="1"/>
  <c r="I4390" i="1" s="1"/>
  <c r="J4371" i="1"/>
  <c r="AB4398" i="1" l="1"/>
  <c r="H4398" i="1" s="1"/>
  <c r="Z4399" i="1"/>
  <c r="A4395" i="1"/>
  <c r="B4394" i="1"/>
  <c r="F4391" i="1"/>
  <c r="I4391" i="1" s="1"/>
  <c r="J4372" i="1"/>
  <c r="AB4399" i="1" l="1"/>
  <c r="H4399" i="1" s="1"/>
  <c r="Z4400" i="1"/>
  <c r="A4396" i="1"/>
  <c r="B4395" i="1"/>
  <c r="F4392" i="1"/>
  <c r="I4392" i="1" s="1"/>
  <c r="J4373" i="1"/>
  <c r="AB4400" i="1" l="1"/>
  <c r="H4400" i="1" s="1"/>
  <c r="Z4401" i="1"/>
  <c r="A4397" i="1"/>
  <c r="B4396" i="1"/>
  <c r="F4393" i="1"/>
  <c r="I4393" i="1" s="1"/>
  <c r="J4374" i="1"/>
  <c r="AB4401" i="1" l="1"/>
  <c r="H4401" i="1" s="1"/>
  <c r="Z4402" i="1"/>
  <c r="A4398" i="1"/>
  <c r="B4397" i="1"/>
  <c r="F4394" i="1"/>
  <c r="I4394" i="1" s="1"/>
  <c r="J4375" i="1"/>
  <c r="AB4402" i="1" l="1"/>
  <c r="H4402" i="1" s="1"/>
  <c r="Z4403" i="1"/>
  <c r="A4399" i="1"/>
  <c r="B4398" i="1"/>
  <c r="F4395" i="1"/>
  <c r="I4395" i="1" s="1"/>
  <c r="J4376" i="1"/>
  <c r="AB4403" i="1" l="1"/>
  <c r="H4403" i="1" s="1"/>
  <c r="Z4404" i="1"/>
  <c r="A4400" i="1"/>
  <c r="B4399" i="1"/>
  <c r="F4396" i="1"/>
  <c r="I4396" i="1" s="1"/>
  <c r="J4377" i="1"/>
  <c r="AB4404" i="1" l="1"/>
  <c r="H4404" i="1" s="1"/>
  <c r="Z4405" i="1"/>
  <c r="A4401" i="1"/>
  <c r="B4400" i="1"/>
  <c r="F4397" i="1"/>
  <c r="I4397" i="1" s="1"/>
  <c r="J4378" i="1"/>
  <c r="AB4405" i="1" l="1"/>
  <c r="H4405" i="1" s="1"/>
  <c r="Z4406" i="1"/>
  <c r="A4402" i="1"/>
  <c r="B4401" i="1"/>
  <c r="F4398" i="1"/>
  <c r="I4398" i="1" s="1"/>
  <c r="J4379" i="1"/>
  <c r="AB4406" i="1" l="1"/>
  <c r="H4406" i="1" s="1"/>
  <c r="Z4407" i="1"/>
  <c r="A4403" i="1"/>
  <c r="B4402" i="1"/>
  <c r="F4399" i="1"/>
  <c r="I4399" i="1" s="1"/>
  <c r="J4380" i="1"/>
  <c r="AB4407" i="1" l="1"/>
  <c r="H4407" i="1" s="1"/>
  <c r="Z4408" i="1"/>
  <c r="A4404" i="1"/>
  <c r="B4403" i="1"/>
  <c r="F4400" i="1"/>
  <c r="I4400" i="1" s="1"/>
  <c r="J4381" i="1"/>
  <c r="AB4408" i="1" l="1"/>
  <c r="H4408" i="1" s="1"/>
  <c r="Z4409" i="1"/>
  <c r="A4405" i="1"/>
  <c r="B4404" i="1"/>
  <c r="F4401" i="1"/>
  <c r="I4401" i="1" s="1"/>
  <c r="J4382" i="1"/>
  <c r="AB4409" i="1" l="1"/>
  <c r="H4409" i="1" s="1"/>
  <c r="Z4410" i="1"/>
  <c r="A4406" i="1"/>
  <c r="B4405" i="1"/>
  <c r="F4402" i="1"/>
  <c r="I4402" i="1" s="1"/>
  <c r="J4383" i="1"/>
  <c r="AB4410" i="1" l="1"/>
  <c r="H4410" i="1" s="1"/>
  <c r="Z4411" i="1"/>
  <c r="A4407" i="1"/>
  <c r="B4406" i="1"/>
  <c r="F4403" i="1"/>
  <c r="I4403" i="1" s="1"/>
  <c r="J4384" i="1"/>
  <c r="AB4411" i="1" l="1"/>
  <c r="H4411" i="1" s="1"/>
  <c r="Z4412" i="1"/>
  <c r="A4408" i="1"/>
  <c r="B4407" i="1"/>
  <c r="F4404" i="1"/>
  <c r="I4404" i="1" s="1"/>
  <c r="J4385" i="1"/>
  <c r="AB4412" i="1" l="1"/>
  <c r="H4412" i="1" s="1"/>
  <c r="Z4413" i="1"/>
  <c r="A4409" i="1"/>
  <c r="B4408" i="1"/>
  <c r="F4405" i="1"/>
  <c r="I4405" i="1" s="1"/>
  <c r="J4386" i="1"/>
  <c r="AB4413" i="1" l="1"/>
  <c r="H4413" i="1" s="1"/>
  <c r="Z4414" i="1"/>
  <c r="A4410" i="1"/>
  <c r="B4409" i="1"/>
  <c r="F4406" i="1"/>
  <c r="I4406" i="1" s="1"/>
  <c r="J4387" i="1"/>
  <c r="AB4414" i="1" l="1"/>
  <c r="H4414" i="1" s="1"/>
  <c r="Z4415" i="1"/>
  <c r="A4411" i="1"/>
  <c r="B4410" i="1"/>
  <c r="F4407" i="1"/>
  <c r="I4407" i="1" s="1"/>
  <c r="J4388" i="1"/>
  <c r="AB4415" i="1" l="1"/>
  <c r="H4415" i="1" s="1"/>
  <c r="Z4416" i="1"/>
  <c r="A4412" i="1"/>
  <c r="B4411" i="1"/>
  <c r="F4408" i="1"/>
  <c r="I4408" i="1" s="1"/>
  <c r="J4389" i="1"/>
  <c r="AB4416" i="1" l="1"/>
  <c r="H4416" i="1" s="1"/>
  <c r="Z4417" i="1"/>
  <c r="A4413" i="1"/>
  <c r="B4412" i="1"/>
  <c r="F4409" i="1"/>
  <c r="I4409" i="1" s="1"/>
  <c r="J4390" i="1"/>
  <c r="AB4417" i="1" l="1"/>
  <c r="H4417" i="1" s="1"/>
  <c r="Z4418" i="1"/>
  <c r="A4414" i="1"/>
  <c r="B4413" i="1"/>
  <c r="F4410" i="1"/>
  <c r="I4410" i="1" s="1"/>
  <c r="J4391" i="1"/>
  <c r="AB4418" i="1" l="1"/>
  <c r="H4418" i="1" s="1"/>
  <c r="Z4419" i="1"/>
  <c r="A4415" i="1"/>
  <c r="B4414" i="1"/>
  <c r="F4411" i="1"/>
  <c r="I4411" i="1" s="1"/>
  <c r="J4392" i="1"/>
  <c r="AB4419" i="1" l="1"/>
  <c r="H4419" i="1" s="1"/>
  <c r="Z4420" i="1"/>
  <c r="A4416" i="1"/>
  <c r="B4415" i="1"/>
  <c r="F4412" i="1"/>
  <c r="I4412" i="1" s="1"/>
  <c r="J4393" i="1"/>
  <c r="AB4420" i="1" l="1"/>
  <c r="H4420" i="1" s="1"/>
  <c r="Z4421" i="1"/>
  <c r="A4417" i="1"/>
  <c r="B4416" i="1"/>
  <c r="F4413" i="1"/>
  <c r="I4413" i="1" s="1"/>
  <c r="J4394" i="1"/>
  <c r="AB4421" i="1" l="1"/>
  <c r="H4421" i="1" s="1"/>
  <c r="Z4422" i="1"/>
  <c r="A4418" i="1"/>
  <c r="B4417" i="1"/>
  <c r="F4414" i="1"/>
  <c r="I4414" i="1" s="1"/>
  <c r="J4395" i="1"/>
  <c r="AB4422" i="1" l="1"/>
  <c r="H4422" i="1" s="1"/>
  <c r="Z4423" i="1"/>
  <c r="A4419" i="1"/>
  <c r="B4418" i="1"/>
  <c r="F4415" i="1"/>
  <c r="I4415" i="1" s="1"/>
  <c r="J4396" i="1"/>
  <c r="AB4423" i="1" l="1"/>
  <c r="H4423" i="1" s="1"/>
  <c r="Z4424" i="1"/>
  <c r="A4420" i="1"/>
  <c r="B4419" i="1"/>
  <c r="F4416" i="1"/>
  <c r="I4416" i="1" s="1"/>
  <c r="J4397" i="1"/>
  <c r="AB4424" i="1" l="1"/>
  <c r="H4424" i="1" s="1"/>
  <c r="Z4425" i="1"/>
  <c r="A4421" i="1"/>
  <c r="B4420" i="1"/>
  <c r="F4417" i="1"/>
  <c r="I4417" i="1" s="1"/>
  <c r="J4398" i="1"/>
  <c r="AB4425" i="1" l="1"/>
  <c r="H4425" i="1" s="1"/>
  <c r="Z4426" i="1"/>
  <c r="A4422" i="1"/>
  <c r="B4421" i="1"/>
  <c r="F4418" i="1"/>
  <c r="I4418" i="1" s="1"/>
  <c r="J4399" i="1"/>
  <c r="AB4426" i="1" l="1"/>
  <c r="H4426" i="1" s="1"/>
  <c r="Z4427" i="1"/>
  <c r="A4423" i="1"/>
  <c r="B4422" i="1"/>
  <c r="F4419" i="1"/>
  <c r="I4419" i="1" s="1"/>
  <c r="J4400" i="1"/>
  <c r="AB4427" i="1" l="1"/>
  <c r="H4427" i="1" s="1"/>
  <c r="Z4428" i="1"/>
  <c r="A4424" i="1"/>
  <c r="B4423" i="1"/>
  <c r="F4420" i="1"/>
  <c r="I4420" i="1" s="1"/>
  <c r="J4401" i="1"/>
  <c r="AB4428" i="1" l="1"/>
  <c r="H4428" i="1" s="1"/>
  <c r="Z4429" i="1"/>
  <c r="A4425" i="1"/>
  <c r="B4424" i="1"/>
  <c r="F4421" i="1"/>
  <c r="I4421" i="1" s="1"/>
  <c r="J4402" i="1"/>
  <c r="AB4429" i="1" l="1"/>
  <c r="H4429" i="1" s="1"/>
  <c r="Z4430" i="1"/>
  <c r="A4426" i="1"/>
  <c r="B4425" i="1"/>
  <c r="F4422" i="1"/>
  <c r="I4422" i="1" s="1"/>
  <c r="J4403" i="1"/>
  <c r="AB4430" i="1" l="1"/>
  <c r="H4430" i="1" s="1"/>
  <c r="Z4431" i="1"/>
  <c r="A4427" i="1"/>
  <c r="B4426" i="1"/>
  <c r="F4423" i="1"/>
  <c r="I4423" i="1" s="1"/>
  <c r="J4404" i="1"/>
  <c r="AB4431" i="1" l="1"/>
  <c r="H4431" i="1" s="1"/>
  <c r="Z4432" i="1"/>
  <c r="A4428" i="1"/>
  <c r="B4427" i="1"/>
  <c r="F4424" i="1"/>
  <c r="I4424" i="1" s="1"/>
  <c r="J4405" i="1"/>
  <c r="AB4432" i="1" l="1"/>
  <c r="H4432" i="1" s="1"/>
  <c r="Z4433" i="1"/>
  <c r="A4429" i="1"/>
  <c r="B4428" i="1"/>
  <c r="F4425" i="1"/>
  <c r="I4425" i="1" s="1"/>
  <c r="J4406" i="1"/>
  <c r="AB4433" i="1" l="1"/>
  <c r="H4433" i="1" s="1"/>
  <c r="Z4434" i="1"/>
  <c r="A4430" i="1"/>
  <c r="B4429" i="1"/>
  <c r="F4426" i="1"/>
  <c r="I4426" i="1" s="1"/>
  <c r="J4407" i="1"/>
  <c r="AB4434" i="1" l="1"/>
  <c r="H4434" i="1" s="1"/>
  <c r="Z4435" i="1"/>
  <c r="A4431" i="1"/>
  <c r="B4430" i="1"/>
  <c r="F4427" i="1"/>
  <c r="I4427" i="1" s="1"/>
  <c r="J4408" i="1"/>
  <c r="AB4435" i="1" l="1"/>
  <c r="H4435" i="1" s="1"/>
  <c r="Z4436" i="1"/>
  <c r="A4432" i="1"/>
  <c r="B4431" i="1"/>
  <c r="F4428" i="1"/>
  <c r="I4428" i="1" s="1"/>
  <c r="J4409" i="1"/>
  <c r="AB4436" i="1" l="1"/>
  <c r="H4436" i="1" s="1"/>
  <c r="Z4437" i="1"/>
  <c r="A4433" i="1"/>
  <c r="B4432" i="1"/>
  <c r="F4429" i="1"/>
  <c r="I4429" i="1" s="1"/>
  <c r="J4410" i="1"/>
  <c r="AB4437" i="1" l="1"/>
  <c r="H4437" i="1" s="1"/>
  <c r="Z4438" i="1"/>
  <c r="A4434" i="1"/>
  <c r="B4433" i="1"/>
  <c r="F4430" i="1"/>
  <c r="I4430" i="1" s="1"/>
  <c r="J4411" i="1"/>
  <c r="AB4438" i="1" l="1"/>
  <c r="H4438" i="1" s="1"/>
  <c r="Z4439" i="1"/>
  <c r="A4435" i="1"/>
  <c r="B4434" i="1"/>
  <c r="F4431" i="1"/>
  <c r="I4431" i="1" s="1"/>
  <c r="J4412" i="1"/>
  <c r="AB4439" i="1" l="1"/>
  <c r="H4439" i="1" s="1"/>
  <c r="Z4440" i="1"/>
  <c r="A4436" i="1"/>
  <c r="B4435" i="1"/>
  <c r="F4432" i="1"/>
  <c r="I4432" i="1" s="1"/>
  <c r="J4413" i="1"/>
  <c r="AB4440" i="1" l="1"/>
  <c r="H4440" i="1" s="1"/>
  <c r="Z4441" i="1"/>
  <c r="A4437" i="1"/>
  <c r="B4436" i="1"/>
  <c r="F4433" i="1"/>
  <c r="I4433" i="1" s="1"/>
  <c r="J4414" i="1"/>
  <c r="AB4441" i="1" l="1"/>
  <c r="H4441" i="1" s="1"/>
  <c r="Z4442" i="1"/>
  <c r="A4438" i="1"/>
  <c r="B4437" i="1"/>
  <c r="F4434" i="1"/>
  <c r="I4434" i="1" s="1"/>
  <c r="J4415" i="1"/>
  <c r="AB4442" i="1" l="1"/>
  <c r="H4442" i="1" s="1"/>
  <c r="Z4443" i="1"/>
  <c r="A4439" i="1"/>
  <c r="B4438" i="1"/>
  <c r="F4435" i="1"/>
  <c r="I4435" i="1" s="1"/>
  <c r="J4416" i="1"/>
  <c r="AB4443" i="1" l="1"/>
  <c r="H4443" i="1" s="1"/>
  <c r="Z4444" i="1"/>
  <c r="A4440" i="1"/>
  <c r="B4439" i="1"/>
  <c r="F4436" i="1"/>
  <c r="I4436" i="1" s="1"/>
  <c r="J4417" i="1"/>
  <c r="AB4444" i="1" l="1"/>
  <c r="H4444" i="1" s="1"/>
  <c r="Z4445" i="1"/>
  <c r="A4441" i="1"/>
  <c r="B4440" i="1"/>
  <c r="F4437" i="1"/>
  <c r="I4437" i="1" s="1"/>
  <c r="J4418" i="1"/>
  <c r="AB4445" i="1" l="1"/>
  <c r="H4445" i="1" s="1"/>
  <c r="Z4446" i="1"/>
  <c r="A4442" i="1"/>
  <c r="B4441" i="1"/>
  <c r="F4438" i="1"/>
  <c r="I4438" i="1" s="1"/>
  <c r="J4419" i="1"/>
  <c r="AB4446" i="1" l="1"/>
  <c r="H4446" i="1" s="1"/>
  <c r="Z4447" i="1"/>
  <c r="A4443" i="1"/>
  <c r="B4442" i="1"/>
  <c r="F4439" i="1"/>
  <c r="I4439" i="1" s="1"/>
  <c r="J4420" i="1"/>
  <c r="AB4447" i="1" l="1"/>
  <c r="H4447" i="1" s="1"/>
  <c r="Z4448" i="1"/>
  <c r="A4444" i="1"/>
  <c r="B4443" i="1"/>
  <c r="F4440" i="1"/>
  <c r="I4440" i="1" s="1"/>
  <c r="J4421" i="1"/>
  <c r="AB4448" i="1" l="1"/>
  <c r="H4448" i="1" s="1"/>
  <c r="Z4449" i="1"/>
  <c r="A4445" i="1"/>
  <c r="B4444" i="1"/>
  <c r="F4441" i="1"/>
  <c r="I4441" i="1" s="1"/>
  <c r="J4422" i="1"/>
  <c r="AB4449" i="1" l="1"/>
  <c r="H4449" i="1" s="1"/>
  <c r="Z4450" i="1"/>
  <c r="A4446" i="1"/>
  <c r="B4445" i="1"/>
  <c r="F4442" i="1"/>
  <c r="I4442" i="1" s="1"/>
  <c r="J4423" i="1"/>
  <c r="AB4450" i="1" l="1"/>
  <c r="H4450" i="1" s="1"/>
  <c r="Z4451" i="1"/>
  <c r="A4447" i="1"/>
  <c r="B4446" i="1"/>
  <c r="F4443" i="1"/>
  <c r="I4443" i="1" s="1"/>
  <c r="J4424" i="1"/>
  <c r="AB4451" i="1" l="1"/>
  <c r="H4451" i="1" s="1"/>
  <c r="Z4452" i="1"/>
  <c r="A4448" i="1"/>
  <c r="B4447" i="1"/>
  <c r="F4444" i="1"/>
  <c r="I4444" i="1" s="1"/>
  <c r="J4425" i="1"/>
  <c r="AB4452" i="1" l="1"/>
  <c r="H4452" i="1" s="1"/>
  <c r="Z4453" i="1"/>
  <c r="A4449" i="1"/>
  <c r="B4448" i="1"/>
  <c r="F4445" i="1"/>
  <c r="I4445" i="1" s="1"/>
  <c r="J4426" i="1"/>
  <c r="AB4453" i="1" l="1"/>
  <c r="H4453" i="1" s="1"/>
  <c r="Z4454" i="1"/>
  <c r="AB4454" i="1" s="1"/>
  <c r="A4450" i="1"/>
  <c r="B4449" i="1"/>
  <c r="F4446" i="1"/>
  <c r="I4446" i="1" s="1"/>
  <c r="J4427" i="1"/>
  <c r="H4454" i="1" l="1"/>
  <c r="Z4455" i="1"/>
  <c r="A4451" i="1"/>
  <c r="B4450" i="1"/>
  <c r="F4447" i="1"/>
  <c r="I4447" i="1" s="1"/>
  <c r="J4428" i="1"/>
  <c r="AB4455" i="1" l="1"/>
  <c r="H4455" i="1" s="1"/>
  <c r="Z4456" i="1"/>
  <c r="A4452" i="1"/>
  <c r="B4451" i="1"/>
  <c r="F4448" i="1"/>
  <c r="I4448" i="1" s="1"/>
  <c r="J4429" i="1"/>
  <c r="AB4456" i="1" l="1"/>
  <c r="H4456" i="1" s="1"/>
  <c r="Z4457" i="1"/>
  <c r="A4453" i="1"/>
  <c r="B4452" i="1"/>
  <c r="F4449" i="1"/>
  <c r="I4449" i="1" s="1"/>
  <c r="J4430" i="1"/>
  <c r="AB4457" i="1" l="1"/>
  <c r="H4457" i="1" s="1"/>
  <c r="Z4458" i="1"/>
  <c r="A4454" i="1"/>
  <c r="B4453" i="1"/>
  <c r="F4450" i="1"/>
  <c r="I4450" i="1" s="1"/>
  <c r="J4431" i="1"/>
  <c r="AB4458" i="1" l="1"/>
  <c r="H4458" i="1" s="1"/>
  <c r="Z4459" i="1"/>
  <c r="A4455" i="1"/>
  <c r="B4454" i="1"/>
  <c r="F4451" i="1"/>
  <c r="I4451" i="1" s="1"/>
  <c r="J4432" i="1"/>
  <c r="AB4459" i="1" l="1"/>
  <c r="H4459" i="1" s="1"/>
  <c r="Z4460" i="1"/>
  <c r="A4456" i="1"/>
  <c r="B4455" i="1"/>
  <c r="F4452" i="1"/>
  <c r="I4452" i="1" s="1"/>
  <c r="J4433" i="1"/>
  <c r="AB4460" i="1" l="1"/>
  <c r="H4460" i="1" s="1"/>
  <c r="Z4461" i="1"/>
  <c r="A4457" i="1"/>
  <c r="B4456" i="1"/>
  <c r="F4453" i="1"/>
  <c r="I4453" i="1" s="1"/>
  <c r="J4434" i="1"/>
  <c r="AB4461" i="1" l="1"/>
  <c r="H4461" i="1" s="1"/>
  <c r="Z4462" i="1"/>
  <c r="A4458" i="1"/>
  <c r="B4457" i="1"/>
  <c r="F4454" i="1"/>
  <c r="I4454" i="1" s="1"/>
  <c r="J4435" i="1"/>
  <c r="AB4462" i="1" l="1"/>
  <c r="H4462" i="1" s="1"/>
  <c r="Z4463" i="1"/>
  <c r="A4459" i="1"/>
  <c r="B4458" i="1"/>
  <c r="F4455" i="1"/>
  <c r="I4455" i="1" s="1"/>
  <c r="J4436" i="1"/>
  <c r="AB4463" i="1" l="1"/>
  <c r="H4463" i="1" s="1"/>
  <c r="Z4464" i="1"/>
  <c r="A4460" i="1"/>
  <c r="B4459" i="1"/>
  <c r="F4456" i="1"/>
  <c r="I4456" i="1" s="1"/>
  <c r="J4437" i="1"/>
  <c r="AB4464" i="1" l="1"/>
  <c r="H4464" i="1" s="1"/>
  <c r="Z4465" i="1"/>
  <c r="A4461" i="1"/>
  <c r="B4460" i="1"/>
  <c r="F4457" i="1"/>
  <c r="I4457" i="1" s="1"/>
  <c r="J4438" i="1"/>
  <c r="AB4465" i="1" l="1"/>
  <c r="H4465" i="1" s="1"/>
  <c r="Z4466" i="1"/>
  <c r="A4462" i="1"/>
  <c r="B4461" i="1"/>
  <c r="F4458" i="1"/>
  <c r="I4458" i="1" s="1"/>
  <c r="J4439" i="1"/>
  <c r="AB4466" i="1" l="1"/>
  <c r="H4466" i="1" s="1"/>
  <c r="Z4467" i="1"/>
  <c r="A4463" i="1"/>
  <c r="B4462" i="1"/>
  <c r="F4459" i="1"/>
  <c r="I4459" i="1" s="1"/>
  <c r="J4440" i="1"/>
  <c r="AB4467" i="1" l="1"/>
  <c r="H4467" i="1" s="1"/>
  <c r="Z4468" i="1"/>
  <c r="A4464" i="1"/>
  <c r="B4463" i="1"/>
  <c r="F4460" i="1"/>
  <c r="I4460" i="1" s="1"/>
  <c r="J4441" i="1"/>
  <c r="AB4468" i="1" l="1"/>
  <c r="H4468" i="1" s="1"/>
  <c r="Z4469" i="1"/>
  <c r="A4465" i="1"/>
  <c r="B4464" i="1"/>
  <c r="F4461" i="1"/>
  <c r="I4461" i="1" s="1"/>
  <c r="J4442" i="1"/>
  <c r="AB4469" i="1" l="1"/>
  <c r="H4469" i="1" s="1"/>
  <c r="Z4470" i="1"/>
  <c r="A4466" i="1"/>
  <c r="B4465" i="1"/>
  <c r="F4462" i="1"/>
  <c r="I4462" i="1" s="1"/>
  <c r="J4443" i="1"/>
  <c r="AB4470" i="1" l="1"/>
  <c r="H4470" i="1" s="1"/>
  <c r="Z4471" i="1"/>
  <c r="A4467" i="1"/>
  <c r="B4466" i="1"/>
  <c r="F4463" i="1"/>
  <c r="I4463" i="1" s="1"/>
  <c r="J4444" i="1"/>
  <c r="AB4471" i="1" l="1"/>
  <c r="H4471" i="1" s="1"/>
  <c r="Z4472" i="1"/>
  <c r="A4468" i="1"/>
  <c r="B4467" i="1"/>
  <c r="F4464" i="1"/>
  <c r="I4464" i="1" s="1"/>
  <c r="J4445" i="1"/>
  <c r="AB4472" i="1" l="1"/>
  <c r="H4472" i="1" s="1"/>
  <c r="Z4473" i="1"/>
  <c r="A4469" i="1"/>
  <c r="B4468" i="1"/>
  <c r="F4465" i="1"/>
  <c r="I4465" i="1" s="1"/>
  <c r="J4446" i="1"/>
  <c r="AB4473" i="1" l="1"/>
  <c r="H4473" i="1" s="1"/>
  <c r="Z4474" i="1"/>
  <c r="A4470" i="1"/>
  <c r="B4469" i="1"/>
  <c r="F4466" i="1"/>
  <c r="I4466" i="1" s="1"/>
  <c r="J4447" i="1"/>
  <c r="AB4474" i="1" l="1"/>
  <c r="H4474" i="1" s="1"/>
  <c r="Z4475" i="1"/>
  <c r="A4471" i="1"/>
  <c r="B4470" i="1"/>
  <c r="F4467" i="1"/>
  <c r="I4467" i="1" s="1"/>
  <c r="J4448" i="1"/>
  <c r="AB4475" i="1" l="1"/>
  <c r="H4475" i="1" s="1"/>
  <c r="Z4476" i="1"/>
  <c r="A4472" i="1"/>
  <c r="B4471" i="1"/>
  <c r="F4468" i="1"/>
  <c r="I4468" i="1" s="1"/>
  <c r="J4449" i="1"/>
  <c r="AB4476" i="1" l="1"/>
  <c r="H4476" i="1" s="1"/>
  <c r="Z4477" i="1"/>
  <c r="A4473" i="1"/>
  <c r="B4472" i="1"/>
  <c r="F4469" i="1"/>
  <c r="I4469" i="1" s="1"/>
  <c r="J4450" i="1"/>
  <c r="AB4477" i="1" l="1"/>
  <c r="H4477" i="1" s="1"/>
  <c r="Z4478" i="1"/>
  <c r="A4474" i="1"/>
  <c r="B4473" i="1"/>
  <c r="F4470" i="1"/>
  <c r="I4470" i="1" s="1"/>
  <c r="J4451" i="1"/>
  <c r="AB4478" i="1" l="1"/>
  <c r="H4478" i="1" s="1"/>
  <c r="Z4479" i="1"/>
  <c r="A4475" i="1"/>
  <c r="B4474" i="1"/>
  <c r="F4471" i="1"/>
  <c r="I4471" i="1" s="1"/>
  <c r="J4452" i="1"/>
  <c r="AB4479" i="1" l="1"/>
  <c r="H4479" i="1" s="1"/>
  <c r="Z4480" i="1"/>
  <c r="A4476" i="1"/>
  <c r="B4475" i="1"/>
  <c r="F4472" i="1"/>
  <c r="I4472" i="1" s="1"/>
  <c r="J4453" i="1"/>
  <c r="AB4480" i="1" l="1"/>
  <c r="H4480" i="1" s="1"/>
  <c r="Z4481" i="1"/>
  <c r="A4477" i="1"/>
  <c r="B4476" i="1"/>
  <c r="F4473" i="1"/>
  <c r="I4473" i="1" s="1"/>
  <c r="J4454" i="1"/>
  <c r="AB4481" i="1" l="1"/>
  <c r="H4481" i="1" s="1"/>
  <c r="Z4482" i="1"/>
  <c r="AB4482" i="1" s="1"/>
  <c r="H4482" i="1" s="1"/>
  <c r="A4478" i="1"/>
  <c r="B4477" i="1"/>
  <c r="F4474" i="1"/>
  <c r="I4474" i="1" s="1"/>
  <c r="J4455" i="1"/>
  <c r="Z4483" i="1" l="1"/>
  <c r="A4479" i="1"/>
  <c r="B4478" i="1"/>
  <c r="F4475" i="1"/>
  <c r="I4475" i="1" s="1"/>
  <c r="J4456" i="1"/>
  <c r="AB4483" i="1" l="1"/>
  <c r="H4483" i="1" s="1"/>
  <c r="Z4484" i="1"/>
  <c r="A4480" i="1"/>
  <c r="B4479" i="1"/>
  <c r="F4476" i="1"/>
  <c r="I4476" i="1" s="1"/>
  <c r="J4457" i="1"/>
  <c r="AB4484" i="1" l="1"/>
  <c r="H4484" i="1" s="1"/>
  <c r="Z4485" i="1"/>
  <c r="A4481" i="1"/>
  <c r="B4480" i="1"/>
  <c r="F4477" i="1"/>
  <c r="I4477" i="1" s="1"/>
  <c r="J4458" i="1"/>
  <c r="AB4485" i="1" l="1"/>
  <c r="H4485" i="1" s="1"/>
  <c r="Z4486" i="1"/>
  <c r="A4482" i="1"/>
  <c r="B4481" i="1"/>
  <c r="F4478" i="1"/>
  <c r="I4478" i="1" s="1"/>
  <c r="J4459" i="1"/>
  <c r="AB4486" i="1" l="1"/>
  <c r="H4486" i="1" s="1"/>
  <c r="Z4487" i="1"/>
  <c r="A4483" i="1"/>
  <c r="B4482" i="1"/>
  <c r="F4479" i="1"/>
  <c r="I4479" i="1" s="1"/>
  <c r="J4460" i="1"/>
  <c r="AB4487" i="1" l="1"/>
  <c r="H4487" i="1" s="1"/>
  <c r="Z4488" i="1"/>
  <c r="A4484" i="1"/>
  <c r="B4483" i="1"/>
  <c r="F4480" i="1"/>
  <c r="I4480" i="1" s="1"/>
  <c r="J4461" i="1"/>
  <c r="AB4488" i="1" l="1"/>
  <c r="H4488" i="1" s="1"/>
  <c r="Z4489" i="1"/>
  <c r="A4485" i="1"/>
  <c r="B4484" i="1"/>
  <c r="F4481" i="1"/>
  <c r="I4481" i="1" s="1"/>
  <c r="J4462" i="1"/>
  <c r="AB4489" i="1" l="1"/>
  <c r="H4489" i="1" s="1"/>
  <c r="Z4490" i="1"/>
  <c r="A4486" i="1"/>
  <c r="B4485" i="1"/>
  <c r="F4482" i="1"/>
  <c r="I4482" i="1" s="1"/>
  <c r="J4463" i="1"/>
  <c r="AB4490" i="1" l="1"/>
  <c r="H4490" i="1" s="1"/>
  <c r="Z4491" i="1"/>
  <c r="A4487" i="1"/>
  <c r="B4486" i="1"/>
  <c r="F4483" i="1"/>
  <c r="I4483" i="1" s="1"/>
  <c r="J4464" i="1"/>
  <c r="AB4491" i="1" l="1"/>
  <c r="H4491" i="1" s="1"/>
  <c r="Z4492" i="1"/>
  <c r="A4488" i="1"/>
  <c r="B4487" i="1"/>
  <c r="F4484" i="1"/>
  <c r="I4484" i="1" s="1"/>
  <c r="J4465" i="1"/>
  <c r="AB4492" i="1" l="1"/>
  <c r="H4492" i="1" s="1"/>
  <c r="Z4493" i="1"/>
  <c r="A4489" i="1"/>
  <c r="B4488" i="1"/>
  <c r="F4485" i="1"/>
  <c r="I4485" i="1" s="1"/>
  <c r="J4466" i="1"/>
  <c r="AB4493" i="1" l="1"/>
  <c r="H4493" i="1" s="1"/>
  <c r="Z4494" i="1"/>
  <c r="A4490" i="1"/>
  <c r="B4489" i="1"/>
  <c r="F4486" i="1"/>
  <c r="I4486" i="1" s="1"/>
  <c r="J4467" i="1"/>
  <c r="AB4494" i="1" l="1"/>
  <c r="H4494" i="1" s="1"/>
  <c r="Z4495" i="1"/>
  <c r="A4491" i="1"/>
  <c r="B4490" i="1"/>
  <c r="F4487" i="1"/>
  <c r="I4487" i="1" s="1"/>
  <c r="J4468" i="1"/>
  <c r="AB4495" i="1" l="1"/>
  <c r="H4495" i="1" s="1"/>
  <c r="Z4496" i="1"/>
  <c r="A4492" i="1"/>
  <c r="B4491" i="1"/>
  <c r="F4488" i="1"/>
  <c r="I4488" i="1" s="1"/>
  <c r="J4469" i="1"/>
  <c r="AB4496" i="1" l="1"/>
  <c r="H4496" i="1" s="1"/>
  <c r="Z4497" i="1"/>
  <c r="A4493" i="1"/>
  <c r="B4492" i="1"/>
  <c r="F4489" i="1"/>
  <c r="I4489" i="1" s="1"/>
  <c r="J4470" i="1"/>
  <c r="AB4497" i="1" l="1"/>
  <c r="H4497" i="1" s="1"/>
  <c r="Z4498" i="1"/>
  <c r="A4494" i="1"/>
  <c r="B4493" i="1"/>
  <c r="F4490" i="1"/>
  <c r="I4490" i="1" s="1"/>
  <c r="J4471" i="1"/>
  <c r="AB4498" i="1" l="1"/>
  <c r="H4498" i="1" s="1"/>
  <c r="Z4499" i="1"/>
  <c r="A4495" i="1"/>
  <c r="B4494" i="1"/>
  <c r="F4491" i="1"/>
  <c r="I4491" i="1" s="1"/>
  <c r="J4472" i="1"/>
  <c r="AB4499" i="1" l="1"/>
  <c r="H4499" i="1" s="1"/>
  <c r="Z4500" i="1"/>
  <c r="A4496" i="1"/>
  <c r="B4495" i="1"/>
  <c r="F4492" i="1"/>
  <c r="I4492" i="1" s="1"/>
  <c r="J4473" i="1"/>
  <c r="AB4500" i="1" l="1"/>
  <c r="H4500" i="1" s="1"/>
  <c r="Z4501" i="1"/>
  <c r="A4497" i="1"/>
  <c r="B4496" i="1"/>
  <c r="F4493" i="1"/>
  <c r="I4493" i="1" s="1"/>
  <c r="J4474" i="1"/>
  <c r="AB4501" i="1" l="1"/>
  <c r="H4501" i="1" s="1"/>
  <c r="Z4502" i="1"/>
  <c r="A4498" i="1"/>
  <c r="B4497" i="1"/>
  <c r="F4494" i="1"/>
  <c r="I4494" i="1" s="1"/>
  <c r="J4475" i="1"/>
  <c r="AB4502" i="1" l="1"/>
  <c r="H4502" i="1" s="1"/>
  <c r="Z4503" i="1"/>
  <c r="A4499" i="1"/>
  <c r="B4498" i="1"/>
  <c r="F4495" i="1"/>
  <c r="I4495" i="1" s="1"/>
  <c r="J4476" i="1"/>
  <c r="AB4503" i="1" l="1"/>
  <c r="H4503" i="1" s="1"/>
  <c r="Z4504" i="1"/>
  <c r="A4500" i="1"/>
  <c r="B4499" i="1"/>
  <c r="F4496" i="1"/>
  <c r="I4496" i="1" s="1"/>
  <c r="J4477" i="1"/>
  <c r="AB4504" i="1" l="1"/>
  <c r="H4504" i="1" s="1"/>
  <c r="Z4505" i="1"/>
  <c r="AB4505" i="1" s="1"/>
  <c r="H4505" i="1" s="1"/>
  <c r="A4501" i="1"/>
  <c r="B4500" i="1"/>
  <c r="F4497" i="1"/>
  <c r="I4497" i="1" s="1"/>
  <c r="J4478" i="1"/>
  <c r="Z4506" i="1" l="1"/>
  <c r="A4502" i="1"/>
  <c r="B4501" i="1"/>
  <c r="F4498" i="1"/>
  <c r="I4498" i="1" s="1"/>
  <c r="J4479" i="1"/>
  <c r="AB4506" i="1" l="1"/>
  <c r="H4506" i="1" s="1"/>
  <c r="Z4507" i="1"/>
  <c r="A4503" i="1"/>
  <c r="B4502" i="1"/>
  <c r="F4499" i="1"/>
  <c r="I4499" i="1" s="1"/>
  <c r="J4480" i="1"/>
  <c r="AB4507" i="1" l="1"/>
  <c r="H4507" i="1" s="1"/>
  <c r="Z4508" i="1"/>
  <c r="A4504" i="1"/>
  <c r="B4503" i="1"/>
  <c r="F4500" i="1"/>
  <c r="I4500" i="1" s="1"/>
  <c r="J4481" i="1"/>
  <c r="AB4508" i="1" l="1"/>
  <c r="H4508" i="1" s="1"/>
  <c r="Z4509" i="1"/>
  <c r="A4505" i="1"/>
  <c r="B4504" i="1"/>
  <c r="F4501" i="1"/>
  <c r="I4501" i="1" s="1"/>
  <c r="J4482" i="1"/>
  <c r="AB4509" i="1" l="1"/>
  <c r="H4509" i="1" s="1"/>
  <c r="Z4510" i="1"/>
  <c r="A4506" i="1"/>
  <c r="B4505" i="1"/>
  <c r="F4502" i="1"/>
  <c r="I4502" i="1" s="1"/>
  <c r="J4483" i="1"/>
  <c r="AB4510" i="1" l="1"/>
  <c r="H4510" i="1" s="1"/>
  <c r="Z4511" i="1"/>
  <c r="A4507" i="1"/>
  <c r="B4506" i="1"/>
  <c r="F4503" i="1"/>
  <c r="I4503" i="1" s="1"/>
  <c r="J4484" i="1"/>
  <c r="AB4511" i="1" l="1"/>
  <c r="H4511" i="1" s="1"/>
  <c r="Z4512" i="1"/>
  <c r="A4508" i="1"/>
  <c r="B4507" i="1"/>
  <c r="F4504" i="1"/>
  <c r="I4504" i="1" s="1"/>
  <c r="J4485" i="1"/>
  <c r="AB4512" i="1" l="1"/>
  <c r="H4512" i="1" s="1"/>
  <c r="Z4513" i="1"/>
  <c r="A4509" i="1"/>
  <c r="B4508" i="1"/>
  <c r="F4505" i="1"/>
  <c r="I4505" i="1" s="1"/>
  <c r="J4486" i="1"/>
  <c r="AB4513" i="1" l="1"/>
  <c r="H4513" i="1" s="1"/>
  <c r="Z4514" i="1"/>
  <c r="A4510" i="1"/>
  <c r="B4509" i="1"/>
  <c r="F4506" i="1"/>
  <c r="I4506" i="1" s="1"/>
  <c r="J4487" i="1"/>
  <c r="AB4514" i="1" l="1"/>
  <c r="H4514" i="1" s="1"/>
  <c r="Z4515" i="1"/>
  <c r="A4511" i="1"/>
  <c r="B4510" i="1"/>
  <c r="F4507" i="1"/>
  <c r="I4507" i="1" s="1"/>
  <c r="J4488" i="1"/>
  <c r="AB4515" i="1" l="1"/>
  <c r="H4515" i="1" s="1"/>
  <c r="Z4516" i="1"/>
  <c r="A4512" i="1"/>
  <c r="B4511" i="1"/>
  <c r="F4508" i="1"/>
  <c r="I4508" i="1" s="1"/>
  <c r="J4489" i="1"/>
  <c r="AB4516" i="1" l="1"/>
  <c r="H4516" i="1" s="1"/>
  <c r="Z4517" i="1"/>
  <c r="A4513" i="1"/>
  <c r="B4512" i="1"/>
  <c r="F4509" i="1"/>
  <c r="I4509" i="1" s="1"/>
  <c r="J4490" i="1"/>
  <c r="AB4517" i="1" l="1"/>
  <c r="H4517" i="1" s="1"/>
  <c r="Z4518" i="1"/>
  <c r="A4514" i="1"/>
  <c r="B4513" i="1"/>
  <c r="F4510" i="1"/>
  <c r="I4510" i="1" s="1"/>
  <c r="J4491" i="1"/>
  <c r="AB4518" i="1" l="1"/>
  <c r="H4518" i="1" s="1"/>
  <c r="Z4519" i="1"/>
  <c r="A4515" i="1"/>
  <c r="B4514" i="1"/>
  <c r="F4511" i="1"/>
  <c r="I4511" i="1" s="1"/>
  <c r="J4492" i="1"/>
  <c r="AB4519" i="1" l="1"/>
  <c r="H4519" i="1" s="1"/>
  <c r="Z4520" i="1"/>
  <c r="A4516" i="1"/>
  <c r="B4515" i="1"/>
  <c r="F4512" i="1"/>
  <c r="I4512" i="1" s="1"/>
  <c r="J4493" i="1"/>
  <c r="AB4520" i="1" l="1"/>
  <c r="H4520" i="1" s="1"/>
  <c r="Z4521" i="1"/>
  <c r="A4517" i="1"/>
  <c r="B4516" i="1"/>
  <c r="F4513" i="1"/>
  <c r="I4513" i="1" s="1"/>
  <c r="J4494" i="1"/>
  <c r="AB4521" i="1" l="1"/>
  <c r="H4521" i="1" s="1"/>
  <c r="Z4522" i="1"/>
  <c r="A4518" i="1"/>
  <c r="B4517" i="1"/>
  <c r="F4514" i="1"/>
  <c r="I4514" i="1" s="1"/>
  <c r="J4495" i="1"/>
  <c r="AB4522" i="1" l="1"/>
  <c r="H4522" i="1" s="1"/>
  <c r="Z4523" i="1"/>
  <c r="A4519" i="1"/>
  <c r="B4518" i="1"/>
  <c r="F4515" i="1"/>
  <c r="I4515" i="1" s="1"/>
  <c r="J4496" i="1"/>
  <c r="AB4523" i="1" l="1"/>
  <c r="H4523" i="1" s="1"/>
  <c r="Z4524" i="1"/>
  <c r="A4520" i="1"/>
  <c r="B4519" i="1"/>
  <c r="F4516" i="1"/>
  <c r="I4516" i="1" s="1"/>
  <c r="J4497" i="1"/>
  <c r="AB4524" i="1" l="1"/>
  <c r="H4524" i="1" s="1"/>
  <c r="Z4525" i="1"/>
  <c r="A4521" i="1"/>
  <c r="B4520" i="1"/>
  <c r="F4517" i="1"/>
  <c r="I4517" i="1" s="1"/>
  <c r="J4498" i="1"/>
  <c r="AB4525" i="1" l="1"/>
  <c r="H4525" i="1" s="1"/>
  <c r="Z4526" i="1"/>
  <c r="A4522" i="1"/>
  <c r="B4521" i="1"/>
  <c r="F4518" i="1"/>
  <c r="I4518" i="1" s="1"/>
  <c r="J4499" i="1"/>
  <c r="AB4526" i="1" l="1"/>
  <c r="H4526" i="1" s="1"/>
  <c r="Z4527" i="1"/>
  <c r="A4523" i="1"/>
  <c r="B4522" i="1"/>
  <c r="F4519" i="1"/>
  <c r="I4519" i="1" s="1"/>
  <c r="J4500" i="1"/>
  <c r="AB4527" i="1" l="1"/>
  <c r="H4527" i="1" s="1"/>
  <c r="Z4528" i="1"/>
  <c r="A4524" i="1"/>
  <c r="B4523" i="1"/>
  <c r="F4520" i="1"/>
  <c r="I4520" i="1" s="1"/>
  <c r="J4501" i="1"/>
  <c r="AB4528" i="1" l="1"/>
  <c r="H4528" i="1" s="1"/>
  <c r="Z4529" i="1"/>
  <c r="A4525" i="1"/>
  <c r="B4524" i="1"/>
  <c r="F4521" i="1"/>
  <c r="I4521" i="1" s="1"/>
  <c r="J4502" i="1"/>
  <c r="AB4529" i="1" l="1"/>
  <c r="H4529" i="1" s="1"/>
  <c r="Z4530" i="1"/>
  <c r="A4526" i="1"/>
  <c r="B4525" i="1"/>
  <c r="F4522" i="1"/>
  <c r="I4522" i="1" s="1"/>
  <c r="J4503" i="1"/>
  <c r="AB4530" i="1" l="1"/>
  <c r="H4530" i="1" s="1"/>
  <c r="Z4531" i="1"/>
  <c r="A4527" i="1"/>
  <c r="B4526" i="1"/>
  <c r="F4523" i="1"/>
  <c r="I4523" i="1" s="1"/>
  <c r="J4504" i="1"/>
  <c r="AB4531" i="1" l="1"/>
  <c r="H4531" i="1" s="1"/>
  <c r="Z4532" i="1"/>
  <c r="A4528" i="1"/>
  <c r="B4527" i="1"/>
  <c r="F4524" i="1"/>
  <c r="I4524" i="1" s="1"/>
  <c r="J4505" i="1"/>
  <c r="AB4532" i="1" l="1"/>
  <c r="H4532" i="1" s="1"/>
  <c r="Z4533" i="1"/>
  <c r="A4529" i="1"/>
  <c r="B4528" i="1"/>
  <c r="F4525" i="1"/>
  <c r="I4525" i="1" s="1"/>
  <c r="J4506" i="1"/>
  <c r="AB4533" i="1" l="1"/>
  <c r="H4533" i="1" s="1"/>
  <c r="Z4534" i="1"/>
  <c r="A4530" i="1"/>
  <c r="B4529" i="1"/>
  <c r="F4526" i="1"/>
  <c r="I4526" i="1" s="1"/>
  <c r="J4507" i="1"/>
  <c r="AB4534" i="1" l="1"/>
  <c r="H4534" i="1" s="1"/>
  <c r="Z4535" i="1"/>
  <c r="A4531" i="1"/>
  <c r="B4530" i="1"/>
  <c r="F4527" i="1"/>
  <c r="I4527" i="1" s="1"/>
  <c r="J4508" i="1"/>
  <c r="AB4535" i="1" l="1"/>
  <c r="H4535" i="1" s="1"/>
  <c r="Z4536" i="1"/>
  <c r="A4532" i="1"/>
  <c r="B4531" i="1"/>
  <c r="F4528" i="1"/>
  <c r="I4528" i="1" s="1"/>
  <c r="J4509" i="1"/>
  <c r="AB4536" i="1" l="1"/>
  <c r="H4536" i="1" s="1"/>
  <c r="Z4537" i="1"/>
  <c r="A4533" i="1"/>
  <c r="B4532" i="1"/>
  <c r="F4529" i="1"/>
  <c r="I4529" i="1" s="1"/>
  <c r="J4510" i="1"/>
  <c r="AB4537" i="1" l="1"/>
  <c r="H4537" i="1" s="1"/>
  <c r="Z4538" i="1"/>
  <c r="A4534" i="1"/>
  <c r="B4533" i="1"/>
  <c r="F4530" i="1"/>
  <c r="I4530" i="1" s="1"/>
  <c r="J4511" i="1"/>
  <c r="AB4538" i="1" l="1"/>
  <c r="H4538" i="1" s="1"/>
  <c r="Z4539" i="1"/>
  <c r="A4535" i="1"/>
  <c r="B4534" i="1"/>
  <c r="F4531" i="1"/>
  <c r="I4531" i="1" s="1"/>
  <c r="J4512" i="1"/>
  <c r="AB4539" i="1" l="1"/>
  <c r="H4539" i="1" s="1"/>
  <c r="Z4540" i="1"/>
  <c r="A4536" i="1"/>
  <c r="B4535" i="1"/>
  <c r="F4532" i="1"/>
  <c r="I4532" i="1" s="1"/>
  <c r="J4513" i="1"/>
  <c r="AB4540" i="1" l="1"/>
  <c r="H4540" i="1" s="1"/>
  <c r="Z4541" i="1"/>
  <c r="A4537" i="1"/>
  <c r="B4536" i="1"/>
  <c r="F4533" i="1"/>
  <c r="I4533" i="1" s="1"/>
  <c r="J4514" i="1"/>
  <c r="AB4541" i="1" l="1"/>
  <c r="H4541" i="1" s="1"/>
  <c r="Z4542" i="1"/>
  <c r="A4538" i="1"/>
  <c r="B4537" i="1"/>
  <c r="F4534" i="1"/>
  <c r="I4534" i="1" s="1"/>
  <c r="J4515" i="1"/>
  <c r="AB4542" i="1" l="1"/>
  <c r="H4542" i="1" s="1"/>
  <c r="Z4543" i="1"/>
  <c r="A4539" i="1"/>
  <c r="B4538" i="1"/>
  <c r="F4535" i="1"/>
  <c r="I4535" i="1" s="1"/>
  <c r="J4516" i="1"/>
  <c r="AB4543" i="1" l="1"/>
  <c r="H4543" i="1" s="1"/>
  <c r="Z4544" i="1"/>
  <c r="A4540" i="1"/>
  <c r="B4539" i="1"/>
  <c r="F4536" i="1"/>
  <c r="I4536" i="1" s="1"/>
  <c r="J4517" i="1"/>
  <c r="AB4544" i="1" l="1"/>
  <c r="H4544" i="1" s="1"/>
  <c r="Z4545" i="1"/>
  <c r="A4541" i="1"/>
  <c r="B4540" i="1"/>
  <c r="F4537" i="1"/>
  <c r="I4537" i="1" s="1"/>
  <c r="J4518" i="1"/>
  <c r="AB4545" i="1" l="1"/>
  <c r="H4545" i="1" s="1"/>
  <c r="Z4546" i="1"/>
  <c r="A4542" i="1"/>
  <c r="B4541" i="1"/>
  <c r="F4538" i="1"/>
  <c r="I4538" i="1" s="1"/>
  <c r="J4519" i="1"/>
  <c r="AB4546" i="1" l="1"/>
  <c r="H4546" i="1" s="1"/>
  <c r="Z4547" i="1"/>
  <c r="A4543" i="1"/>
  <c r="B4542" i="1"/>
  <c r="F4539" i="1"/>
  <c r="I4539" i="1" s="1"/>
  <c r="J4520" i="1"/>
  <c r="AB4547" i="1" l="1"/>
  <c r="H4547" i="1" s="1"/>
  <c r="Z4548" i="1"/>
  <c r="A4544" i="1"/>
  <c r="B4543" i="1"/>
  <c r="F4540" i="1"/>
  <c r="I4540" i="1" s="1"/>
  <c r="J4521" i="1"/>
  <c r="AB4548" i="1" l="1"/>
  <c r="H4548" i="1" s="1"/>
  <c r="Z4549" i="1"/>
  <c r="A4545" i="1"/>
  <c r="B4544" i="1"/>
  <c r="F4541" i="1"/>
  <c r="I4541" i="1" s="1"/>
  <c r="J4522" i="1"/>
  <c r="AB4549" i="1" l="1"/>
  <c r="H4549" i="1" s="1"/>
  <c r="Z4550" i="1"/>
  <c r="A4546" i="1"/>
  <c r="B4545" i="1"/>
  <c r="F4542" i="1"/>
  <c r="I4542" i="1" s="1"/>
  <c r="J4523" i="1"/>
  <c r="AB4550" i="1" l="1"/>
  <c r="H4550" i="1" s="1"/>
  <c r="Z4551" i="1"/>
  <c r="A4547" i="1"/>
  <c r="B4546" i="1"/>
  <c r="F4543" i="1"/>
  <c r="I4543" i="1" s="1"/>
  <c r="J4524" i="1"/>
  <c r="AB4551" i="1" l="1"/>
  <c r="H4551" i="1" s="1"/>
  <c r="Z4552" i="1"/>
  <c r="A4548" i="1"/>
  <c r="B4547" i="1"/>
  <c r="F4544" i="1"/>
  <c r="I4544" i="1" s="1"/>
  <c r="J4525" i="1"/>
  <c r="AB4552" i="1" l="1"/>
  <c r="H4552" i="1" s="1"/>
  <c r="Z4553" i="1"/>
  <c r="A4549" i="1"/>
  <c r="B4548" i="1"/>
  <c r="F4545" i="1"/>
  <c r="I4545" i="1" s="1"/>
  <c r="J4526" i="1"/>
  <c r="AB4553" i="1" l="1"/>
  <c r="H4553" i="1" s="1"/>
  <c r="Z4554" i="1"/>
  <c r="A4550" i="1"/>
  <c r="B4549" i="1"/>
  <c r="F4546" i="1"/>
  <c r="I4546" i="1" s="1"/>
  <c r="J4527" i="1"/>
  <c r="AB4554" i="1" l="1"/>
  <c r="H4554" i="1" s="1"/>
  <c r="Z4555" i="1"/>
  <c r="A4551" i="1"/>
  <c r="B4550" i="1"/>
  <c r="F4547" i="1"/>
  <c r="I4547" i="1" s="1"/>
  <c r="J4528" i="1"/>
  <c r="AB4555" i="1" l="1"/>
  <c r="H4555" i="1" s="1"/>
  <c r="Z4556" i="1"/>
  <c r="A4552" i="1"/>
  <c r="B4551" i="1"/>
  <c r="F4548" i="1"/>
  <c r="I4548" i="1" s="1"/>
  <c r="J4529" i="1"/>
  <c r="AB4556" i="1" l="1"/>
  <c r="H4556" i="1" s="1"/>
  <c r="Z4557" i="1"/>
  <c r="A4553" i="1"/>
  <c r="B4552" i="1"/>
  <c r="F4549" i="1"/>
  <c r="I4549" i="1" s="1"/>
  <c r="J4530" i="1"/>
  <c r="AB4557" i="1" l="1"/>
  <c r="H4557" i="1" s="1"/>
  <c r="Z4558" i="1"/>
  <c r="A4554" i="1"/>
  <c r="B4553" i="1"/>
  <c r="F4550" i="1"/>
  <c r="I4550" i="1" s="1"/>
  <c r="J4531" i="1"/>
  <c r="AB4558" i="1" l="1"/>
  <c r="H4558" i="1" s="1"/>
  <c r="Z4559" i="1"/>
  <c r="A4555" i="1"/>
  <c r="B4554" i="1"/>
  <c r="F4551" i="1"/>
  <c r="I4551" i="1" s="1"/>
  <c r="J4532" i="1"/>
  <c r="AB4559" i="1" l="1"/>
  <c r="H4559" i="1" s="1"/>
  <c r="Z4560" i="1"/>
  <c r="A4556" i="1"/>
  <c r="B4555" i="1"/>
  <c r="F4552" i="1"/>
  <c r="I4552" i="1" s="1"/>
  <c r="J4533" i="1"/>
  <c r="AB4560" i="1" l="1"/>
  <c r="H4560" i="1" s="1"/>
  <c r="Z4561" i="1"/>
  <c r="A4557" i="1"/>
  <c r="B4556" i="1"/>
  <c r="F4553" i="1"/>
  <c r="I4553" i="1" s="1"/>
  <c r="J4534" i="1"/>
  <c r="AB4561" i="1" l="1"/>
  <c r="H4561" i="1" s="1"/>
  <c r="Z4562" i="1"/>
  <c r="A4558" i="1"/>
  <c r="B4557" i="1"/>
  <c r="F4554" i="1"/>
  <c r="I4554" i="1" s="1"/>
  <c r="J4535" i="1"/>
  <c r="AB4562" i="1" l="1"/>
  <c r="H4562" i="1" s="1"/>
  <c r="Z4563" i="1"/>
  <c r="A4559" i="1"/>
  <c r="B4558" i="1"/>
  <c r="F4555" i="1"/>
  <c r="I4555" i="1" s="1"/>
  <c r="J4536" i="1"/>
  <c r="AB4563" i="1" l="1"/>
  <c r="H4563" i="1" s="1"/>
  <c r="Z4564" i="1"/>
  <c r="A4560" i="1"/>
  <c r="B4559" i="1"/>
  <c r="F4556" i="1"/>
  <c r="I4556" i="1" s="1"/>
  <c r="J4537" i="1"/>
  <c r="AB4564" i="1" l="1"/>
  <c r="H4564" i="1" s="1"/>
  <c r="Z4565" i="1"/>
  <c r="A4561" i="1"/>
  <c r="B4560" i="1"/>
  <c r="F4557" i="1"/>
  <c r="I4557" i="1" s="1"/>
  <c r="J4538" i="1"/>
  <c r="AB4565" i="1" l="1"/>
  <c r="H4565" i="1" s="1"/>
  <c r="Z4566" i="1"/>
  <c r="A4562" i="1"/>
  <c r="B4561" i="1"/>
  <c r="F4558" i="1"/>
  <c r="I4558" i="1" s="1"/>
  <c r="J4539" i="1"/>
  <c r="AB4566" i="1" l="1"/>
  <c r="H4566" i="1" s="1"/>
  <c r="Z4567" i="1"/>
  <c r="A4563" i="1"/>
  <c r="B4562" i="1"/>
  <c r="F4559" i="1"/>
  <c r="I4559" i="1" s="1"/>
  <c r="J4540" i="1"/>
  <c r="AB4567" i="1" l="1"/>
  <c r="H4567" i="1" s="1"/>
  <c r="Z4568" i="1"/>
  <c r="A4564" i="1"/>
  <c r="B4563" i="1"/>
  <c r="F4560" i="1"/>
  <c r="I4560" i="1" s="1"/>
  <c r="J4541" i="1"/>
  <c r="AB4568" i="1" l="1"/>
  <c r="H4568" i="1" s="1"/>
  <c r="Z4569" i="1"/>
  <c r="A4565" i="1"/>
  <c r="B4564" i="1"/>
  <c r="F4561" i="1"/>
  <c r="I4561" i="1" s="1"/>
  <c r="J4542" i="1"/>
  <c r="AB4569" i="1" l="1"/>
  <c r="H4569" i="1" s="1"/>
  <c r="Z4570" i="1"/>
  <c r="A4566" i="1"/>
  <c r="B4565" i="1"/>
  <c r="F4562" i="1"/>
  <c r="I4562" i="1" s="1"/>
  <c r="J4543" i="1"/>
  <c r="AB4570" i="1" l="1"/>
  <c r="H4570" i="1" s="1"/>
  <c r="Z4571" i="1"/>
  <c r="A4567" i="1"/>
  <c r="B4566" i="1"/>
  <c r="F4563" i="1"/>
  <c r="I4563" i="1" s="1"/>
  <c r="J4544" i="1"/>
  <c r="AB4571" i="1" l="1"/>
  <c r="H4571" i="1" s="1"/>
  <c r="Z4572" i="1"/>
  <c r="A4568" i="1"/>
  <c r="B4567" i="1"/>
  <c r="F4564" i="1"/>
  <c r="I4564" i="1" s="1"/>
  <c r="J4545" i="1"/>
  <c r="AB4572" i="1" l="1"/>
  <c r="H4572" i="1" s="1"/>
  <c r="Z4573" i="1"/>
  <c r="A4569" i="1"/>
  <c r="B4568" i="1"/>
  <c r="F4565" i="1"/>
  <c r="I4565" i="1" s="1"/>
  <c r="J4546" i="1"/>
  <c r="AB4573" i="1" l="1"/>
  <c r="H4573" i="1" s="1"/>
  <c r="Z4574" i="1"/>
  <c r="A4570" i="1"/>
  <c r="B4569" i="1"/>
  <c r="F4566" i="1"/>
  <c r="I4566" i="1" s="1"/>
  <c r="J4547" i="1"/>
  <c r="AB4574" i="1" l="1"/>
  <c r="H4574" i="1" s="1"/>
  <c r="Z4575" i="1"/>
  <c r="A4571" i="1"/>
  <c r="B4570" i="1"/>
  <c r="F4567" i="1"/>
  <c r="I4567" i="1" s="1"/>
  <c r="J4548" i="1"/>
  <c r="AB4575" i="1" l="1"/>
  <c r="H4575" i="1" s="1"/>
  <c r="Z4576" i="1"/>
  <c r="A4572" i="1"/>
  <c r="B4571" i="1"/>
  <c r="F4568" i="1"/>
  <c r="I4568" i="1" s="1"/>
  <c r="J4549" i="1"/>
  <c r="AB4576" i="1" l="1"/>
  <c r="H4576" i="1" s="1"/>
  <c r="Z4577" i="1"/>
  <c r="A4573" i="1"/>
  <c r="B4572" i="1"/>
  <c r="F4569" i="1"/>
  <c r="I4569" i="1" s="1"/>
  <c r="J4550" i="1"/>
  <c r="AB4577" i="1" l="1"/>
  <c r="H4577" i="1" s="1"/>
  <c r="Z4578" i="1"/>
  <c r="A4574" i="1"/>
  <c r="B4573" i="1"/>
  <c r="F4570" i="1"/>
  <c r="I4570" i="1" s="1"/>
  <c r="J4551" i="1"/>
  <c r="AB4578" i="1" l="1"/>
  <c r="H4578" i="1" s="1"/>
  <c r="Z4579" i="1"/>
  <c r="A4575" i="1"/>
  <c r="B4574" i="1"/>
  <c r="F4571" i="1"/>
  <c r="I4571" i="1" s="1"/>
  <c r="J4552" i="1"/>
  <c r="AB4579" i="1" l="1"/>
  <c r="H4579" i="1" s="1"/>
  <c r="Z4580" i="1"/>
  <c r="A4576" i="1"/>
  <c r="B4575" i="1"/>
  <c r="F4572" i="1"/>
  <c r="I4572" i="1" s="1"/>
  <c r="J4553" i="1"/>
  <c r="AB4580" i="1" l="1"/>
  <c r="H4580" i="1" s="1"/>
  <c r="Z4581" i="1"/>
  <c r="A4577" i="1"/>
  <c r="B4576" i="1"/>
  <c r="F4573" i="1"/>
  <c r="I4573" i="1" s="1"/>
  <c r="J4554" i="1"/>
  <c r="AB4581" i="1" l="1"/>
  <c r="H4581" i="1" s="1"/>
  <c r="Z4582" i="1"/>
  <c r="A4578" i="1"/>
  <c r="B4577" i="1"/>
  <c r="F4574" i="1"/>
  <c r="I4574" i="1" s="1"/>
  <c r="J4555" i="1"/>
  <c r="AB4582" i="1" l="1"/>
  <c r="H4582" i="1" s="1"/>
  <c r="Z4583" i="1"/>
  <c r="A4579" i="1"/>
  <c r="B4578" i="1"/>
  <c r="F4575" i="1"/>
  <c r="I4575" i="1" s="1"/>
  <c r="J4556" i="1"/>
  <c r="AB4583" i="1" l="1"/>
  <c r="H4583" i="1" s="1"/>
  <c r="Z4584" i="1"/>
  <c r="A4580" i="1"/>
  <c r="B4579" i="1"/>
  <c r="F4576" i="1"/>
  <c r="I4576" i="1" s="1"/>
  <c r="J4557" i="1"/>
  <c r="AB4584" i="1" l="1"/>
  <c r="H4584" i="1" s="1"/>
  <c r="Z4585" i="1"/>
  <c r="A4581" i="1"/>
  <c r="B4580" i="1"/>
  <c r="F4577" i="1"/>
  <c r="I4577" i="1" s="1"/>
  <c r="J4558" i="1"/>
  <c r="AB4585" i="1" l="1"/>
  <c r="H4585" i="1" s="1"/>
  <c r="Z4586" i="1"/>
  <c r="A4582" i="1"/>
  <c r="B4581" i="1"/>
  <c r="F4578" i="1"/>
  <c r="I4578" i="1" s="1"/>
  <c r="J4559" i="1"/>
  <c r="AB4586" i="1" l="1"/>
  <c r="H4586" i="1" s="1"/>
  <c r="Z4587" i="1"/>
  <c r="A4583" i="1"/>
  <c r="B4582" i="1"/>
  <c r="F4579" i="1"/>
  <c r="I4579" i="1" s="1"/>
  <c r="J4560" i="1"/>
  <c r="AB4587" i="1" l="1"/>
  <c r="H4587" i="1" s="1"/>
  <c r="Z4588" i="1"/>
  <c r="A4584" i="1"/>
  <c r="B4583" i="1"/>
  <c r="F4580" i="1"/>
  <c r="I4580" i="1" s="1"/>
  <c r="J4561" i="1"/>
  <c r="AB4588" i="1" l="1"/>
  <c r="H4588" i="1" s="1"/>
  <c r="Z4589" i="1"/>
  <c r="A4585" i="1"/>
  <c r="B4584" i="1"/>
  <c r="F4581" i="1"/>
  <c r="I4581" i="1" s="1"/>
  <c r="J4562" i="1"/>
  <c r="AB4589" i="1" l="1"/>
  <c r="H4589" i="1" s="1"/>
  <c r="Z4590" i="1"/>
  <c r="A4586" i="1"/>
  <c r="B4585" i="1"/>
  <c r="F4582" i="1"/>
  <c r="I4582" i="1" s="1"/>
  <c r="J4563" i="1"/>
  <c r="AB4590" i="1" l="1"/>
  <c r="H4590" i="1" s="1"/>
  <c r="Z4591" i="1"/>
  <c r="A4587" i="1"/>
  <c r="B4586" i="1"/>
  <c r="F4583" i="1"/>
  <c r="I4583" i="1" s="1"/>
  <c r="J4564" i="1"/>
  <c r="AB4591" i="1" l="1"/>
  <c r="H4591" i="1" s="1"/>
  <c r="Z4592" i="1"/>
  <c r="A4588" i="1"/>
  <c r="B4587" i="1"/>
  <c r="F4584" i="1"/>
  <c r="I4584" i="1" s="1"/>
  <c r="J4565" i="1"/>
  <c r="AB4592" i="1" l="1"/>
  <c r="H4592" i="1" s="1"/>
  <c r="Z4593" i="1"/>
  <c r="A4589" i="1"/>
  <c r="B4588" i="1"/>
  <c r="F4585" i="1"/>
  <c r="I4585" i="1" s="1"/>
  <c r="J4566" i="1"/>
  <c r="AB4593" i="1" l="1"/>
  <c r="H4593" i="1" s="1"/>
  <c r="Z4594" i="1"/>
  <c r="A4590" i="1"/>
  <c r="B4589" i="1"/>
  <c r="F4586" i="1"/>
  <c r="I4586" i="1" s="1"/>
  <c r="J4567" i="1"/>
  <c r="AB4594" i="1" l="1"/>
  <c r="H4594" i="1" s="1"/>
  <c r="Z4595" i="1"/>
  <c r="A4591" i="1"/>
  <c r="B4590" i="1"/>
  <c r="F4587" i="1"/>
  <c r="I4587" i="1" s="1"/>
  <c r="J4568" i="1"/>
  <c r="AB4595" i="1" l="1"/>
  <c r="H4595" i="1" s="1"/>
  <c r="Z4596" i="1"/>
  <c r="A4592" i="1"/>
  <c r="B4591" i="1"/>
  <c r="F4588" i="1"/>
  <c r="I4588" i="1" s="1"/>
  <c r="J4569" i="1"/>
  <c r="AB4596" i="1" l="1"/>
  <c r="H4596" i="1" s="1"/>
  <c r="Z4597" i="1"/>
  <c r="A4593" i="1"/>
  <c r="B4592" i="1"/>
  <c r="F4589" i="1"/>
  <c r="I4589" i="1" s="1"/>
  <c r="J4570" i="1"/>
  <c r="AB4597" i="1" l="1"/>
  <c r="H4597" i="1" s="1"/>
  <c r="Z4598" i="1"/>
  <c r="A4594" i="1"/>
  <c r="B4593" i="1"/>
  <c r="F4590" i="1"/>
  <c r="I4590" i="1" s="1"/>
  <c r="J4571" i="1"/>
  <c r="AB4598" i="1" l="1"/>
  <c r="H4598" i="1" s="1"/>
  <c r="Z4599" i="1"/>
  <c r="A4595" i="1"/>
  <c r="B4594" i="1"/>
  <c r="F4591" i="1"/>
  <c r="I4591" i="1" s="1"/>
  <c r="J4572" i="1"/>
  <c r="AB4599" i="1" l="1"/>
  <c r="H4599" i="1" s="1"/>
  <c r="Z4600" i="1"/>
  <c r="A4596" i="1"/>
  <c r="B4595" i="1"/>
  <c r="F4592" i="1"/>
  <c r="I4592" i="1" s="1"/>
  <c r="J4573" i="1"/>
  <c r="AB4600" i="1" l="1"/>
  <c r="H4600" i="1" s="1"/>
  <c r="Z4601" i="1"/>
  <c r="A4597" i="1"/>
  <c r="B4596" i="1"/>
  <c r="F4593" i="1"/>
  <c r="I4593" i="1" s="1"/>
  <c r="J4574" i="1"/>
  <c r="AB4601" i="1" l="1"/>
  <c r="H4601" i="1" s="1"/>
  <c r="Z4602" i="1"/>
  <c r="A4598" i="1"/>
  <c r="B4597" i="1"/>
  <c r="F4594" i="1"/>
  <c r="I4594" i="1" s="1"/>
  <c r="J4575" i="1"/>
  <c r="AB4602" i="1" l="1"/>
  <c r="H4602" i="1" s="1"/>
  <c r="Z4603" i="1"/>
  <c r="A4599" i="1"/>
  <c r="B4598" i="1"/>
  <c r="F4595" i="1"/>
  <c r="I4595" i="1" s="1"/>
  <c r="J4576" i="1"/>
  <c r="AB4603" i="1" l="1"/>
  <c r="H4603" i="1" s="1"/>
  <c r="Z4604" i="1"/>
  <c r="A4600" i="1"/>
  <c r="B4599" i="1"/>
  <c r="F4596" i="1"/>
  <c r="I4596" i="1" s="1"/>
  <c r="J4577" i="1"/>
  <c r="AB4604" i="1" l="1"/>
  <c r="H4604" i="1" s="1"/>
  <c r="Z4605" i="1"/>
  <c r="A4601" i="1"/>
  <c r="B4600" i="1"/>
  <c r="F4597" i="1"/>
  <c r="I4597" i="1" s="1"/>
  <c r="J4578" i="1"/>
  <c r="AB4605" i="1" l="1"/>
  <c r="H4605" i="1" s="1"/>
  <c r="Z4606" i="1"/>
  <c r="A4602" i="1"/>
  <c r="B4601" i="1"/>
  <c r="F4598" i="1"/>
  <c r="I4598" i="1" s="1"/>
  <c r="J4579" i="1"/>
  <c r="AB4606" i="1" l="1"/>
  <c r="H4606" i="1" s="1"/>
  <c r="Z4607" i="1"/>
  <c r="A4603" i="1"/>
  <c r="B4602" i="1"/>
  <c r="F4599" i="1"/>
  <c r="I4599" i="1" s="1"/>
  <c r="J4580" i="1"/>
  <c r="AB4607" i="1" l="1"/>
  <c r="H4607" i="1" s="1"/>
  <c r="Z4608" i="1"/>
  <c r="A4604" i="1"/>
  <c r="B4603" i="1"/>
  <c r="F4600" i="1"/>
  <c r="I4600" i="1" s="1"/>
  <c r="J4581" i="1"/>
  <c r="AB4608" i="1" l="1"/>
  <c r="H4608" i="1" s="1"/>
  <c r="Z4609" i="1"/>
  <c r="A4605" i="1"/>
  <c r="B4604" i="1"/>
  <c r="F4601" i="1"/>
  <c r="I4601" i="1" s="1"/>
  <c r="J4582" i="1"/>
  <c r="AB4609" i="1" l="1"/>
  <c r="H4609" i="1" s="1"/>
  <c r="Z4610" i="1"/>
  <c r="A4606" i="1"/>
  <c r="B4605" i="1"/>
  <c r="F4602" i="1"/>
  <c r="I4602" i="1" s="1"/>
  <c r="J4583" i="1"/>
  <c r="AB4610" i="1" l="1"/>
  <c r="H4610" i="1" s="1"/>
  <c r="Z4611" i="1"/>
  <c r="A4607" i="1"/>
  <c r="B4606" i="1"/>
  <c r="F4603" i="1"/>
  <c r="I4603" i="1" s="1"/>
  <c r="J4584" i="1"/>
  <c r="AB4611" i="1" l="1"/>
  <c r="H4611" i="1" s="1"/>
  <c r="Z4612" i="1"/>
  <c r="A4608" i="1"/>
  <c r="B4607" i="1"/>
  <c r="F4604" i="1"/>
  <c r="I4604" i="1" s="1"/>
  <c r="J4585" i="1"/>
  <c r="AB4612" i="1" l="1"/>
  <c r="H4612" i="1" s="1"/>
  <c r="Z4613" i="1"/>
  <c r="A4609" i="1"/>
  <c r="B4608" i="1"/>
  <c r="F4605" i="1"/>
  <c r="I4605" i="1" s="1"/>
  <c r="J4586" i="1"/>
  <c r="AB4613" i="1" l="1"/>
  <c r="H4613" i="1" s="1"/>
  <c r="Z4614" i="1"/>
  <c r="A4610" i="1"/>
  <c r="B4609" i="1"/>
  <c r="F4606" i="1"/>
  <c r="I4606" i="1" s="1"/>
  <c r="J4587" i="1"/>
  <c r="AB4614" i="1" l="1"/>
  <c r="H4614" i="1" s="1"/>
  <c r="Z4615" i="1"/>
  <c r="A4611" i="1"/>
  <c r="B4610" i="1"/>
  <c r="F4607" i="1"/>
  <c r="I4607" i="1" s="1"/>
  <c r="J4588" i="1"/>
  <c r="AB4615" i="1" l="1"/>
  <c r="H4615" i="1" s="1"/>
  <c r="Z4616" i="1"/>
  <c r="A4612" i="1"/>
  <c r="B4611" i="1"/>
  <c r="F4608" i="1"/>
  <c r="I4608" i="1" s="1"/>
  <c r="J4589" i="1"/>
  <c r="AB4616" i="1" l="1"/>
  <c r="H4616" i="1" s="1"/>
  <c r="Z4617" i="1"/>
  <c r="A4613" i="1"/>
  <c r="B4612" i="1"/>
  <c r="F4609" i="1"/>
  <c r="I4609" i="1" s="1"/>
  <c r="J4590" i="1"/>
  <c r="AB4617" i="1" l="1"/>
  <c r="H4617" i="1" s="1"/>
  <c r="Z4618" i="1"/>
  <c r="A4614" i="1"/>
  <c r="B4613" i="1"/>
  <c r="F4610" i="1"/>
  <c r="I4610" i="1" s="1"/>
  <c r="J4591" i="1"/>
  <c r="AB4618" i="1" l="1"/>
  <c r="H4618" i="1" s="1"/>
  <c r="Z4619" i="1"/>
  <c r="A4615" i="1"/>
  <c r="B4614" i="1"/>
  <c r="F4611" i="1"/>
  <c r="I4611" i="1" s="1"/>
  <c r="J4592" i="1"/>
  <c r="AB4619" i="1" l="1"/>
  <c r="H4619" i="1" s="1"/>
  <c r="Z4620" i="1"/>
  <c r="A4616" i="1"/>
  <c r="B4615" i="1"/>
  <c r="F4612" i="1"/>
  <c r="I4612" i="1" s="1"/>
  <c r="J4593" i="1"/>
  <c r="AB4620" i="1" l="1"/>
  <c r="H4620" i="1" s="1"/>
  <c r="Z4621" i="1"/>
  <c r="A4617" i="1"/>
  <c r="B4616" i="1"/>
  <c r="F4613" i="1"/>
  <c r="I4613" i="1" s="1"/>
  <c r="J4594" i="1"/>
  <c r="AB4621" i="1" l="1"/>
  <c r="H4621" i="1" s="1"/>
  <c r="Z4622" i="1"/>
  <c r="A4618" i="1"/>
  <c r="B4617" i="1"/>
  <c r="F4614" i="1"/>
  <c r="I4614" i="1" s="1"/>
  <c r="J4595" i="1"/>
  <c r="AB4622" i="1" l="1"/>
  <c r="H4622" i="1" s="1"/>
  <c r="Z4623" i="1"/>
  <c r="A4619" i="1"/>
  <c r="B4618" i="1"/>
  <c r="F4615" i="1"/>
  <c r="I4615" i="1" s="1"/>
  <c r="J4596" i="1"/>
  <c r="AB4623" i="1" l="1"/>
  <c r="H4623" i="1" s="1"/>
  <c r="Z4624" i="1"/>
  <c r="A4620" i="1"/>
  <c r="B4619" i="1"/>
  <c r="F4616" i="1"/>
  <c r="I4616" i="1" s="1"/>
  <c r="J4597" i="1"/>
  <c r="AB4624" i="1" l="1"/>
  <c r="H4624" i="1" s="1"/>
  <c r="Z4625" i="1"/>
  <c r="A4621" i="1"/>
  <c r="B4620" i="1"/>
  <c r="F4617" i="1"/>
  <c r="I4617" i="1" s="1"/>
  <c r="J4598" i="1"/>
  <c r="AB4625" i="1" l="1"/>
  <c r="H4625" i="1" s="1"/>
  <c r="Z4626" i="1"/>
  <c r="A4622" i="1"/>
  <c r="B4621" i="1"/>
  <c r="F4618" i="1"/>
  <c r="I4618" i="1" s="1"/>
  <c r="J4599" i="1"/>
  <c r="AB4626" i="1" l="1"/>
  <c r="H4626" i="1" s="1"/>
  <c r="Z4627" i="1"/>
  <c r="A4623" i="1"/>
  <c r="B4622" i="1"/>
  <c r="F4619" i="1"/>
  <c r="I4619" i="1" s="1"/>
  <c r="J4600" i="1"/>
  <c r="AB4627" i="1" l="1"/>
  <c r="H4627" i="1" s="1"/>
  <c r="Z4628" i="1"/>
  <c r="A4624" i="1"/>
  <c r="B4623" i="1"/>
  <c r="F4620" i="1"/>
  <c r="I4620" i="1" s="1"/>
  <c r="J4601" i="1"/>
  <c r="AB4628" i="1" l="1"/>
  <c r="H4628" i="1" s="1"/>
  <c r="Z4629" i="1"/>
  <c r="A4625" i="1"/>
  <c r="B4624" i="1"/>
  <c r="F4621" i="1"/>
  <c r="I4621" i="1" s="1"/>
  <c r="J4602" i="1"/>
  <c r="AB4629" i="1" l="1"/>
  <c r="H4629" i="1" s="1"/>
  <c r="Z4630" i="1"/>
  <c r="A4626" i="1"/>
  <c r="B4625" i="1"/>
  <c r="F4622" i="1"/>
  <c r="I4622" i="1" s="1"/>
  <c r="J4603" i="1"/>
  <c r="AB4630" i="1" l="1"/>
  <c r="H4630" i="1" s="1"/>
  <c r="Z4631" i="1"/>
  <c r="A4627" i="1"/>
  <c r="B4626" i="1"/>
  <c r="F4623" i="1"/>
  <c r="I4623" i="1" s="1"/>
  <c r="J4604" i="1"/>
  <c r="AB4631" i="1" l="1"/>
  <c r="H4631" i="1" s="1"/>
  <c r="Z4632" i="1"/>
  <c r="A4628" i="1"/>
  <c r="B4627" i="1"/>
  <c r="F4624" i="1"/>
  <c r="I4624" i="1" s="1"/>
  <c r="J4605" i="1"/>
  <c r="AB4632" i="1" l="1"/>
  <c r="H4632" i="1" s="1"/>
  <c r="Z4633" i="1"/>
  <c r="A4629" i="1"/>
  <c r="B4628" i="1"/>
  <c r="F4625" i="1"/>
  <c r="I4625" i="1" s="1"/>
  <c r="J4606" i="1"/>
  <c r="AB4633" i="1" l="1"/>
  <c r="H4633" i="1" s="1"/>
  <c r="Z4634" i="1"/>
  <c r="A4630" i="1"/>
  <c r="B4629" i="1"/>
  <c r="F4626" i="1"/>
  <c r="I4626" i="1" s="1"/>
  <c r="J4607" i="1"/>
  <c r="AB4634" i="1" l="1"/>
  <c r="H4634" i="1" s="1"/>
  <c r="Z4635" i="1"/>
  <c r="A4631" i="1"/>
  <c r="B4630" i="1"/>
  <c r="F4627" i="1"/>
  <c r="I4627" i="1" s="1"/>
  <c r="J4608" i="1"/>
  <c r="AB4635" i="1" l="1"/>
  <c r="H4635" i="1" s="1"/>
  <c r="Z4636" i="1"/>
  <c r="A4632" i="1"/>
  <c r="B4631" i="1"/>
  <c r="F4628" i="1"/>
  <c r="I4628" i="1" s="1"/>
  <c r="J4609" i="1"/>
  <c r="AB4636" i="1" l="1"/>
  <c r="H4636" i="1" s="1"/>
  <c r="Z4637" i="1"/>
  <c r="A4633" i="1"/>
  <c r="B4632" i="1"/>
  <c r="F4629" i="1"/>
  <c r="I4629" i="1" s="1"/>
  <c r="J4610" i="1"/>
  <c r="AB4637" i="1" l="1"/>
  <c r="H4637" i="1" s="1"/>
  <c r="Z4638" i="1"/>
  <c r="A4634" i="1"/>
  <c r="B4633" i="1"/>
  <c r="F4630" i="1"/>
  <c r="I4630" i="1" s="1"/>
  <c r="J4611" i="1"/>
  <c r="AB4638" i="1" l="1"/>
  <c r="H4638" i="1" s="1"/>
  <c r="Z4639" i="1"/>
  <c r="A4635" i="1"/>
  <c r="B4634" i="1"/>
  <c r="F4631" i="1"/>
  <c r="I4631" i="1" s="1"/>
  <c r="J4612" i="1"/>
  <c r="AB4639" i="1" l="1"/>
  <c r="H4639" i="1" s="1"/>
  <c r="Z4640" i="1"/>
  <c r="A4636" i="1"/>
  <c r="B4635" i="1"/>
  <c r="F4632" i="1"/>
  <c r="I4632" i="1" s="1"/>
  <c r="J4613" i="1"/>
  <c r="AB4640" i="1" l="1"/>
  <c r="H4640" i="1" s="1"/>
  <c r="Z4641" i="1"/>
  <c r="A4637" i="1"/>
  <c r="B4636" i="1"/>
  <c r="F4633" i="1"/>
  <c r="I4633" i="1" s="1"/>
  <c r="J4614" i="1"/>
  <c r="AB4641" i="1" l="1"/>
  <c r="H4641" i="1" s="1"/>
  <c r="Z4642" i="1"/>
  <c r="A4638" i="1"/>
  <c r="B4637" i="1"/>
  <c r="F4634" i="1"/>
  <c r="I4634" i="1" s="1"/>
  <c r="J4615" i="1"/>
  <c r="AB4642" i="1" l="1"/>
  <c r="H4642" i="1" s="1"/>
  <c r="Z4643" i="1"/>
  <c r="A4639" i="1"/>
  <c r="B4638" i="1"/>
  <c r="F4635" i="1"/>
  <c r="I4635" i="1" s="1"/>
  <c r="J4616" i="1"/>
  <c r="AB4643" i="1" l="1"/>
  <c r="H4643" i="1" s="1"/>
  <c r="Z4644" i="1"/>
  <c r="A4640" i="1"/>
  <c r="B4639" i="1"/>
  <c r="F4636" i="1"/>
  <c r="I4636" i="1" s="1"/>
  <c r="J4617" i="1"/>
  <c r="AB4644" i="1" l="1"/>
  <c r="H4644" i="1" s="1"/>
  <c r="Z4645" i="1"/>
  <c r="A4641" i="1"/>
  <c r="B4640" i="1"/>
  <c r="F4637" i="1"/>
  <c r="I4637" i="1" s="1"/>
  <c r="J4618" i="1"/>
  <c r="AB4645" i="1" l="1"/>
  <c r="H4645" i="1" s="1"/>
  <c r="Z4646" i="1"/>
  <c r="A4642" i="1"/>
  <c r="B4641" i="1"/>
  <c r="F4638" i="1"/>
  <c r="I4638" i="1" s="1"/>
  <c r="J4619" i="1"/>
  <c r="AB4646" i="1" l="1"/>
  <c r="H4646" i="1" s="1"/>
  <c r="Z4647" i="1"/>
  <c r="A4643" i="1"/>
  <c r="B4642" i="1"/>
  <c r="F4639" i="1"/>
  <c r="I4639" i="1" s="1"/>
  <c r="J4620" i="1"/>
  <c r="AB4647" i="1" l="1"/>
  <c r="H4647" i="1" s="1"/>
  <c r="Z4648" i="1"/>
  <c r="A4644" i="1"/>
  <c r="B4643" i="1"/>
  <c r="F4640" i="1"/>
  <c r="I4640" i="1" s="1"/>
  <c r="J4621" i="1"/>
  <c r="AB4648" i="1" l="1"/>
  <c r="H4648" i="1" s="1"/>
  <c r="Z4649" i="1"/>
  <c r="A4645" i="1"/>
  <c r="B4644" i="1"/>
  <c r="F4641" i="1"/>
  <c r="I4641" i="1" s="1"/>
  <c r="J4622" i="1"/>
  <c r="AB4649" i="1" l="1"/>
  <c r="H4649" i="1" s="1"/>
  <c r="Z4650" i="1"/>
  <c r="A4646" i="1"/>
  <c r="B4645" i="1"/>
  <c r="F4642" i="1"/>
  <c r="I4642" i="1" s="1"/>
  <c r="J4623" i="1"/>
  <c r="AB4650" i="1" l="1"/>
  <c r="H4650" i="1" s="1"/>
  <c r="Z4651" i="1"/>
  <c r="A4647" i="1"/>
  <c r="B4646" i="1"/>
  <c r="F4643" i="1"/>
  <c r="I4643" i="1" s="1"/>
  <c r="J4624" i="1"/>
  <c r="AB4651" i="1" l="1"/>
  <c r="H4651" i="1" s="1"/>
  <c r="Z4652" i="1"/>
  <c r="A4648" i="1"/>
  <c r="B4647" i="1"/>
  <c r="F4644" i="1"/>
  <c r="I4644" i="1" s="1"/>
  <c r="J4625" i="1"/>
  <c r="AB4652" i="1" l="1"/>
  <c r="H4652" i="1" s="1"/>
  <c r="Z4653" i="1"/>
  <c r="A4649" i="1"/>
  <c r="B4648" i="1"/>
  <c r="F4645" i="1"/>
  <c r="I4645" i="1" s="1"/>
  <c r="J4626" i="1"/>
  <c r="AB4653" i="1" l="1"/>
  <c r="H4653" i="1" s="1"/>
  <c r="Z4654" i="1"/>
  <c r="A4650" i="1"/>
  <c r="B4649" i="1"/>
  <c r="F4646" i="1"/>
  <c r="I4646" i="1" s="1"/>
  <c r="J4627" i="1"/>
  <c r="AB4654" i="1" l="1"/>
  <c r="H4654" i="1" s="1"/>
  <c r="Z4655" i="1"/>
  <c r="A4651" i="1"/>
  <c r="B4650" i="1"/>
  <c r="F4647" i="1"/>
  <c r="I4647" i="1" s="1"/>
  <c r="J4628" i="1"/>
  <c r="AB4655" i="1" l="1"/>
  <c r="H4655" i="1" s="1"/>
  <c r="Z4656" i="1"/>
  <c r="A4652" i="1"/>
  <c r="B4651" i="1"/>
  <c r="F4648" i="1"/>
  <c r="I4648" i="1" s="1"/>
  <c r="J4629" i="1"/>
  <c r="AB4656" i="1" l="1"/>
  <c r="H4656" i="1" s="1"/>
  <c r="Z4657" i="1"/>
  <c r="A4653" i="1"/>
  <c r="B4652" i="1"/>
  <c r="F4649" i="1"/>
  <c r="I4649" i="1" s="1"/>
  <c r="J4630" i="1"/>
  <c r="AB4657" i="1" l="1"/>
  <c r="H4657" i="1" s="1"/>
  <c r="Z4658" i="1"/>
  <c r="A4654" i="1"/>
  <c r="B4653" i="1"/>
  <c r="F4650" i="1"/>
  <c r="I4650" i="1" s="1"/>
  <c r="J4631" i="1"/>
  <c r="AB4658" i="1" l="1"/>
  <c r="H4658" i="1" s="1"/>
  <c r="Z4659" i="1"/>
  <c r="A4655" i="1"/>
  <c r="B4654" i="1"/>
  <c r="F4651" i="1"/>
  <c r="I4651" i="1" s="1"/>
  <c r="J4632" i="1"/>
  <c r="AB4659" i="1" l="1"/>
  <c r="H4659" i="1" s="1"/>
  <c r="Z4660" i="1"/>
  <c r="A4656" i="1"/>
  <c r="B4655" i="1"/>
  <c r="F4652" i="1"/>
  <c r="I4652" i="1" s="1"/>
  <c r="J4633" i="1"/>
  <c r="AB4660" i="1" l="1"/>
  <c r="H4660" i="1" s="1"/>
  <c r="Z4661" i="1"/>
  <c r="A4657" i="1"/>
  <c r="B4656" i="1"/>
  <c r="F4653" i="1"/>
  <c r="I4653" i="1" s="1"/>
  <c r="J4634" i="1"/>
  <c r="AB4661" i="1" l="1"/>
  <c r="H4661" i="1" s="1"/>
  <c r="Z4662" i="1"/>
  <c r="A4658" i="1"/>
  <c r="B4657" i="1"/>
  <c r="F4654" i="1"/>
  <c r="I4654" i="1" s="1"/>
  <c r="J4635" i="1"/>
  <c r="AB4662" i="1" l="1"/>
  <c r="H4662" i="1" s="1"/>
  <c r="Z4663" i="1"/>
  <c r="A4659" i="1"/>
  <c r="B4658" i="1"/>
  <c r="F4655" i="1"/>
  <c r="I4655" i="1" s="1"/>
  <c r="J4636" i="1"/>
  <c r="AB4663" i="1" l="1"/>
  <c r="H4663" i="1" s="1"/>
  <c r="Z4664" i="1"/>
  <c r="A4660" i="1"/>
  <c r="B4659" i="1"/>
  <c r="F4656" i="1"/>
  <c r="I4656" i="1" s="1"/>
  <c r="J4637" i="1"/>
  <c r="AB4664" i="1" l="1"/>
  <c r="H4664" i="1" s="1"/>
  <c r="Z4665" i="1"/>
  <c r="A4661" i="1"/>
  <c r="B4660" i="1"/>
  <c r="F4657" i="1"/>
  <c r="I4657" i="1" s="1"/>
  <c r="J4638" i="1"/>
  <c r="AB4665" i="1" l="1"/>
  <c r="H4665" i="1" s="1"/>
  <c r="Z4666" i="1"/>
  <c r="A4662" i="1"/>
  <c r="B4661" i="1"/>
  <c r="F4658" i="1"/>
  <c r="I4658" i="1" s="1"/>
  <c r="J4639" i="1"/>
  <c r="AB4666" i="1" l="1"/>
  <c r="H4666" i="1" s="1"/>
  <c r="Z4667" i="1"/>
  <c r="A4663" i="1"/>
  <c r="B4662" i="1"/>
  <c r="F4659" i="1"/>
  <c r="I4659" i="1" s="1"/>
  <c r="J4640" i="1"/>
  <c r="AB4667" i="1" l="1"/>
  <c r="H4667" i="1" s="1"/>
  <c r="Z4668" i="1"/>
  <c r="A4664" i="1"/>
  <c r="B4663" i="1"/>
  <c r="F4660" i="1"/>
  <c r="I4660" i="1" s="1"/>
  <c r="J4641" i="1"/>
  <c r="AB4668" i="1" l="1"/>
  <c r="H4668" i="1" s="1"/>
  <c r="Z4669" i="1"/>
  <c r="A4665" i="1"/>
  <c r="B4664" i="1"/>
  <c r="F4661" i="1"/>
  <c r="I4661" i="1" s="1"/>
  <c r="J4642" i="1"/>
  <c r="AB4669" i="1" l="1"/>
  <c r="H4669" i="1" s="1"/>
  <c r="Z4670" i="1"/>
  <c r="A4666" i="1"/>
  <c r="B4665" i="1"/>
  <c r="F4662" i="1"/>
  <c r="I4662" i="1" s="1"/>
  <c r="J4643" i="1"/>
  <c r="AB4670" i="1" l="1"/>
  <c r="H4670" i="1" s="1"/>
  <c r="Z4671" i="1"/>
  <c r="A4667" i="1"/>
  <c r="B4666" i="1"/>
  <c r="F4663" i="1"/>
  <c r="I4663" i="1" s="1"/>
  <c r="J4644" i="1"/>
  <c r="AB4671" i="1" l="1"/>
  <c r="H4671" i="1" s="1"/>
  <c r="Z4672" i="1"/>
  <c r="A4668" i="1"/>
  <c r="B4667" i="1"/>
  <c r="F4664" i="1"/>
  <c r="I4664" i="1" s="1"/>
  <c r="J4645" i="1"/>
  <c r="AB4672" i="1" l="1"/>
  <c r="H4672" i="1" s="1"/>
  <c r="Z4673" i="1"/>
  <c r="A4669" i="1"/>
  <c r="B4668" i="1"/>
  <c r="F4665" i="1"/>
  <c r="I4665" i="1" s="1"/>
  <c r="J4646" i="1"/>
  <c r="AB4673" i="1" l="1"/>
  <c r="H4673" i="1" s="1"/>
  <c r="Z4674" i="1"/>
  <c r="A4670" i="1"/>
  <c r="B4669" i="1"/>
  <c r="F4666" i="1"/>
  <c r="I4666" i="1" s="1"/>
  <c r="J4647" i="1"/>
  <c r="AB4674" i="1" l="1"/>
  <c r="H4674" i="1" s="1"/>
  <c r="Z4675" i="1"/>
  <c r="A4671" i="1"/>
  <c r="B4670" i="1"/>
  <c r="F4667" i="1"/>
  <c r="I4667" i="1" s="1"/>
  <c r="J4648" i="1"/>
  <c r="AB4675" i="1" l="1"/>
  <c r="H4675" i="1" s="1"/>
  <c r="Z4676" i="1"/>
  <c r="A4672" i="1"/>
  <c r="B4671" i="1"/>
  <c r="F4668" i="1"/>
  <c r="I4668" i="1" s="1"/>
  <c r="J4649" i="1"/>
  <c r="AB4676" i="1" l="1"/>
  <c r="H4676" i="1" s="1"/>
  <c r="Z4677" i="1"/>
  <c r="A4673" i="1"/>
  <c r="B4672" i="1"/>
  <c r="F4669" i="1"/>
  <c r="I4669" i="1" s="1"/>
  <c r="J4650" i="1"/>
  <c r="AB4677" i="1" l="1"/>
  <c r="H4677" i="1" s="1"/>
  <c r="Z4678" i="1"/>
  <c r="A4674" i="1"/>
  <c r="B4673" i="1"/>
  <c r="F4670" i="1"/>
  <c r="I4670" i="1" s="1"/>
  <c r="J4651" i="1"/>
  <c r="AB4678" i="1" l="1"/>
  <c r="H4678" i="1" s="1"/>
  <c r="Z4679" i="1"/>
  <c r="A4675" i="1"/>
  <c r="B4674" i="1"/>
  <c r="F4671" i="1"/>
  <c r="I4671" i="1" s="1"/>
  <c r="J4652" i="1"/>
  <c r="AB4679" i="1" l="1"/>
  <c r="H4679" i="1" s="1"/>
  <c r="Z4680" i="1"/>
  <c r="A4676" i="1"/>
  <c r="B4675" i="1"/>
  <c r="F4672" i="1"/>
  <c r="I4672" i="1" s="1"/>
  <c r="J4653" i="1"/>
  <c r="AB4680" i="1" l="1"/>
  <c r="H4680" i="1" s="1"/>
  <c r="Z4681" i="1"/>
  <c r="A4677" i="1"/>
  <c r="B4676" i="1"/>
  <c r="F4673" i="1"/>
  <c r="I4673" i="1" s="1"/>
  <c r="J4654" i="1"/>
  <c r="AB4681" i="1" l="1"/>
  <c r="H4681" i="1" s="1"/>
  <c r="Z4682" i="1"/>
  <c r="A4678" i="1"/>
  <c r="B4677" i="1"/>
  <c r="F4674" i="1"/>
  <c r="I4674" i="1" s="1"/>
  <c r="J4655" i="1"/>
  <c r="AB4682" i="1" l="1"/>
  <c r="H4682" i="1" s="1"/>
  <c r="Z4683" i="1"/>
  <c r="A4679" i="1"/>
  <c r="B4678" i="1"/>
  <c r="F4675" i="1"/>
  <c r="I4675" i="1" s="1"/>
  <c r="J4656" i="1"/>
  <c r="AB4683" i="1" l="1"/>
  <c r="H4683" i="1" s="1"/>
  <c r="Z4684" i="1"/>
  <c r="A4680" i="1"/>
  <c r="B4679" i="1"/>
  <c r="F4676" i="1"/>
  <c r="I4676" i="1" s="1"/>
  <c r="J4657" i="1"/>
  <c r="AB4684" i="1" l="1"/>
  <c r="H4684" i="1" s="1"/>
  <c r="Z4685" i="1"/>
  <c r="A4681" i="1"/>
  <c r="B4680" i="1"/>
  <c r="F4677" i="1"/>
  <c r="I4677" i="1" s="1"/>
  <c r="J4658" i="1"/>
  <c r="AB4685" i="1" l="1"/>
  <c r="H4685" i="1" s="1"/>
  <c r="Z4686" i="1"/>
  <c r="A4682" i="1"/>
  <c r="B4681" i="1"/>
  <c r="F4678" i="1"/>
  <c r="I4678" i="1" s="1"/>
  <c r="J4659" i="1"/>
  <c r="AB4686" i="1" l="1"/>
  <c r="H4686" i="1" s="1"/>
  <c r="Z4687" i="1"/>
  <c r="A4683" i="1"/>
  <c r="B4682" i="1"/>
  <c r="F4679" i="1"/>
  <c r="I4679" i="1" s="1"/>
  <c r="J4660" i="1"/>
  <c r="AB4687" i="1" l="1"/>
  <c r="H4687" i="1" s="1"/>
  <c r="Z4688" i="1"/>
  <c r="A4684" i="1"/>
  <c r="B4683" i="1"/>
  <c r="F4680" i="1"/>
  <c r="I4680" i="1" s="1"/>
  <c r="J4661" i="1"/>
  <c r="AB4688" i="1" l="1"/>
  <c r="H4688" i="1" s="1"/>
  <c r="Z4689" i="1"/>
  <c r="A4685" i="1"/>
  <c r="B4684" i="1"/>
  <c r="F4681" i="1"/>
  <c r="I4681" i="1" s="1"/>
  <c r="J4662" i="1"/>
  <c r="AB4689" i="1" l="1"/>
  <c r="H4689" i="1" s="1"/>
  <c r="Z4690" i="1"/>
  <c r="A4686" i="1"/>
  <c r="B4685" i="1"/>
  <c r="F4682" i="1"/>
  <c r="I4682" i="1" s="1"/>
  <c r="J4663" i="1"/>
  <c r="AB4690" i="1" l="1"/>
  <c r="H4690" i="1" s="1"/>
  <c r="Z4691" i="1"/>
  <c r="A4687" i="1"/>
  <c r="B4686" i="1"/>
  <c r="F4683" i="1"/>
  <c r="I4683" i="1" s="1"/>
  <c r="J4664" i="1"/>
  <c r="AB4691" i="1" l="1"/>
  <c r="H4691" i="1" s="1"/>
  <c r="Z4692" i="1"/>
  <c r="A4688" i="1"/>
  <c r="B4687" i="1"/>
  <c r="F4684" i="1"/>
  <c r="I4684" i="1" s="1"/>
  <c r="J4665" i="1"/>
  <c r="AB4692" i="1" l="1"/>
  <c r="H4692" i="1" s="1"/>
  <c r="Z4693" i="1"/>
  <c r="A4689" i="1"/>
  <c r="B4688" i="1"/>
  <c r="F4685" i="1"/>
  <c r="I4685" i="1" s="1"/>
  <c r="J4666" i="1"/>
  <c r="AB4693" i="1" l="1"/>
  <c r="H4693" i="1" s="1"/>
  <c r="Z4694" i="1"/>
  <c r="A4690" i="1"/>
  <c r="B4689" i="1"/>
  <c r="F4686" i="1"/>
  <c r="I4686" i="1" s="1"/>
  <c r="J4667" i="1"/>
  <c r="AB4694" i="1" l="1"/>
  <c r="H4694" i="1" s="1"/>
  <c r="Z4695" i="1"/>
  <c r="A4691" i="1"/>
  <c r="B4690" i="1"/>
  <c r="F4687" i="1"/>
  <c r="I4687" i="1" s="1"/>
  <c r="J4668" i="1"/>
  <c r="AB4695" i="1" l="1"/>
  <c r="H4695" i="1" s="1"/>
  <c r="Z4696" i="1"/>
  <c r="A4692" i="1"/>
  <c r="B4691" i="1"/>
  <c r="F4688" i="1"/>
  <c r="I4688" i="1" s="1"/>
  <c r="J4669" i="1"/>
  <c r="AB4696" i="1" l="1"/>
  <c r="H4696" i="1" s="1"/>
  <c r="Z4697" i="1"/>
  <c r="A4693" i="1"/>
  <c r="B4692" i="1"/>
  <c r="F4689" i="1"/>
  <c r="I4689" i="1" s="1"/>
  <c r="J4670" i="1"/>
  <c r="AB4697" i="1" l="1"/>
  <c r="H4697" i="1" s="1"/>
  <c r="Z4698" i="1"/>
  <c r="A4694" i="1"/>
  <c r="B4693" i="1"/>
  <c r="F4690" i="1"/>
  <c r="I4690" i="1" s="1"/>
  <c r="J4671" i="1"/>
  <c r="AB4698" i="1" l="1"/>
  <c r="H4698" i="1" s="1"/>
  <c r="Z4699" i="1"/>
  <c r="A4695" i="1"/>
  <c r="B4694" i="1"/>
  <c r="F4691" i="1"/>
  <c r="I4691" i="1" s="1"/>
  <c r="J4672" i="1"/>
  <c r="AB4699" i="1" l="1"/>
  <c r="H4699" i="1" s="1"/>
  <c r="Z4700" i="1"/>
  <c r="A4696" i="1"/>
  <c r="B4695" i="1"/>
  <c r="F4692" i="1"/>
  <c r="I4692" i="1" s="1"/>
  <c r="J4673" i="1"/>
  <c r="AB4700" i="1" l="1"/>
  <c r="H4700" i="1" s="1"/>
  <c r="Z4701" i="1"/>
  <c r="A4697" i="1"/>
  <c r="B4696" i="1"/>
  <c r="F4693" i="1"/>
  <c r="I4693" i="1" s="1"/>
  <c r="J4674" i="1"/>
  <c r="AB4701" i="1" l="1"/>
  <c r="H4701" i="1" s="1"/>
  <c r="Z4702" i="1"/>
  <c r="A4698" i="1"/>
  <c r="B4697" i="1"/>
  <c r="F4694" i="1"/>
  <c r="I4694" i="1" s="1"/>
  <c r="J4675" i="1"/>
  <c r="AB4702" i="1" l="1"/>
  <c r="H4702" i="1" s="1"/>
  <c r="Z4703" i="1"/>
  <c r="A4699" i="1"/>
  <c r="B4698" i="1"/>
  <c r="F4695" i="1"/>
  <c r="I4695" i="1" s="1"/>
  <c r="J4676" i="1"/>
  <c r="AB4703" i="1" l="1"/>
  <c r="H4703" i="1" s="1"/>
  <c r="Z4704" i="1"/>
  <c r="A4700" i="1"/>
  <c r="B4699" i="1"/>
  <c r="F4696" i="1"/>
  <c r="I4696" i="1" s="1"/>
  <c r="J4677" i="1"/>
  <c r="AB4704" i="1" l="1"/>
  <c r="H4704" i="1" s="1"/>
  <c r="Z4705" i="1"/>
  <c r="A4701" i="1"/>
  <c r="B4700" i="1"/>
  <c r="F4697" i="1"/>
  <c r="I4697" i="1" s="1"/>
  <c r="J4678" i="1"/>
  <c r="AB4705" i="1" l="1"/>
  <c r="H4705" i="1" s="1"/>
  <c r="Z4706" i="1"/>
  <c r="A4702" i="1"/>
  <c r="B4701" i="1"/>
  <c r="F4698" i="1"/>
  <c r="I4698" i="1" s="1"/>
  <c r="J4679" i="1"/>
  <c r="AB4706" i="1" l="1"/>
  <c r="H4706" i="1" s="1"/>
  <c r="Z4707" i="1"/>
  <c r="A4703" i="1"/>
  <c r="B4702" i="1"/>
  <c r="F4699" i="1"/>
  <c r="I4699" i="1" s="1"/>
  <c r="J4680" i="1"/>
  <c r="AB4707" i="1" l="1"/>
  <c r="H4707" i="1" s="1"/>
  <c r="Z4708" i="1"/>
  <c r="A4704" i="1"/>
  <c r="B4703" i="1"/>
  <c r="F4700" i="1"/>
  <c r="I4700" i="1" s="1"/>
  <c r="J4681" i="1"/>
  <c r="AB4708" i="1" l="1"/>
  <c r="H4708" i="1" s="1"/>
  <c r="Z4709" i="1"/>
  <c r="A4705" i="1"/>
  <c r="B4704" i="1"/>
  <c r="F4701" i="1"/>
  <c r="I4701" i="1" s="1"/>
  <c r="J4682" i="1"/>
  <c r="AB4709" i="1" l="1"/>
  <c r="H4709" i="1" s="1"/>
  <c r="Z4710" i="1"/>
  <c r="A4706" i="1"/>
  <c r="B4705" i="1"/>
  <c r="F4702" i="1"/>
  <c r="I4702" i="1" s="1"/>
  <c r="J4683" i="1"/>
  <c r="AB4710" i="1" l="1"/>
  <c r="H4710" i="1" s="1"/>
  <c r="Z4711" i="1"/>
  <c r="A4707" i="1"/>
  <c r="B4706" i="1"/>
  <c r="F4703" i="1"/>
  <c r="I4703" i="1" s="1"/>
  <c r="J4684" i="1"/>
  <c r="AB4711" i="1" l="1"/>
  <c r="H4711" i="1" s="1"/>
  <c r="Z4712" i="1"/>
  <c r="A4708" i="1"/>
  <c r="B4707" i="1"/>
  <c r="F4704" i="1"/>
  <c r="I4704" i="1" s="1"/>
  <c r="J4685" i="1"/>
  <c r="AB4712" i="1" l="1"/>
  <c r="H4712" i="1" s="1"/>
  <c r="Z4713" i="1"/>
  <c r="A4709" i="1"/>
  <c r="B4708" i="1"/>
  <c r="F4705" i="1"/>
  <c r="I4705" i="1" s="1"/>
  <c r="J4686" i="1"/>
  <c r="AB4713" i="1" l="1"/>
  <c r="H4713" i="1" s="1"/>
  <c r="Z4714" i="1"/>
  <c r="A4710" i="1"/>
  <c r="B4709" i="1"/>
  <c r="F4706" i="1"/>
  <c r="I4706" i="1" s="1"/>
  <c r="J4687" i="1"/>
  <c r="AB4714" i="1" l="1"/>
  <c r="H4714" i="1" s="1"/>
  <c r="Z4715" i="1"/>
  <c r="A4711" i="1"/>
  <c r="B4710" i="1"/>
  <c r="F4707" i="1"/>
  <c r="I4707" i="1" s="1"/>
  <c r="J4688" i="1"/>
  <c r="AB4715" i="1" l="1"/>
  <c r="H4715" i="1" s="1"/>
  <c r="Z4716" i="1"/>
  <c r="A4712" i="1"/>
  <c r="B4711" i="1"/>
  <c r="F4708" i="1"/>
  <c r="I4708" i="1" s="1"/>
  <c r="J4689" i="1"/>
  <c r="AB4716" i="1" l="1"/>
  <c r="H4716" i="1" s="1"/>
  <c r="Z4717" i="1"/>
  <c r="A4713" i="1"/>
  <c r="B4712" i="1"/>
  <c r="F4709" i="1"/>
  <c r="I4709" i="1" s="1"/>
  <c r="J4690" i="1"/>
  <c r="AB4717" i="1" l="1"/>
  <c r="H4717" i="1" s="1"/>
  <c r="Z4718" i="1"/>
  <c r="A4714" i="1"/>
  <c r="B4713" i="1"/>
  <c r="F4710" i="1"/>
  <c r="I4710" i="1" s="1"/>
  <c r="J4691" i="1"/>
  <c r="AB4718" i="1" l="1"/>
  <c r="H4718" i="1" s="1"/>
  <c r="Z4719" i="1"/>
  <c r="A4715" i="1"/>
  <c r="B4714" i="1"/>
  <c r="F4711" i="1"/>
  <c r="I4711" i="1" s="1"/>
  <c r="J4692" i="1"/>
  <c r="AB4719" i="1" l="1"/>
  <c r="H4719" i="1" s="1"/>
  <c r="Z4720" i="1"/>
  <c r="A4716" i="1"/>
  <c r="B4715" i="1"/>
  <c r="F4712" i="1"/>
  <c r="I4712" i="1" s="1"/>
  <c r="J4693" i="1"/>
  <c r="AB4720" i="1" l="1"/>
  <c r="H4720" i="1" s="1"/>
  <c r="Z4721" i="1"/>
  <c r="A4717" i="1"/>
  <c r="B4716" i="1"/>
  <c r="F4713" i="1"/>
  <c r="I4713" i="1" s="1"/>
  <c r="J4694" i="1"/>
  <c r="AB4721" i="1" l="1"/>
  <c r="H4721" i="1" s="1"/>
  <c r="Z4722" i="1"/>
  <c r="A4718" i="1"/>
  <c r="B4717" i="1"/>
  <c r="F4714" i="1"/>
  <c r="I4714" i="1" s="1"/>
  <c r="J4695" i="1"/>
  <c r="AB4722" i="1" l="1"/>
  <c r="H4722" i="1" s="1"/>
  <c r="Z4723" i="1"/>
  <c r="A4719" i="1"/>
  <c r="B4718" i="1"/>
  <c r="F4715" i="1"/>
  <c r="I4715" i="1" s="1"/>
  <c r="J4696" i="1"/>
  <c r="AB4723" i="1" l="1"/>
  <c r="H4723" i="1" s="1"/>
  <c r="Z4724" i="1"/>
  <c r="A4720" i="1"/>
  <c r="B4719" i="1"/>
  <c r="F4716" i="1"/>
  <c r="I4716" i="1" s="1"/>
  <c r="J4697" i="1"/>
  <c r="AB4724" i="1" l="1"/>
  <c r="H4724" i="1" s="1"/>
  <c r="Z4725" i="1"/>
  <c r="A4721" i="1"/>
  <c r="B4720" i="1"/>
  <c r="F4717" i="1"/>
  <c r="I4717" i="1" s="1"/>
  <c r="J4698" i="1"/>
  <c r="AB4725" i="1" l="1"/>
  <c r="H4725" i="1" s="1"/>
  <c r="Z4726" i="1"/>
  <c r="A4722" i="1"/>
  <c r="B4721" i="1"/>
  <c r="F4718" i="1"/>
  <c r="I4718" i="1" s="1"/>
  <c r="J4699" i="1"/>
  <c r="AB4726" i="1" l="1"/>
  <c r="H4726" i="1" s="1"/>
  <c r="Z4727" i="1"/>
  <c r="A4723" i="1"/>
  <c r="B4722" i="1"/>
  <c r="F4719" i="1"/>
  <c r="I4719" i="1" s="1"/>
  <c r="J4700" i="1"/>
  <c r="AB4727" i="1" l="1"/>
  <c r="H4727" i="1" s="1"/>
  <c r="Z4728" i="1"/>
  <c r="A4724" i="1"/>
  <c r="B4723" i="1"/>
  <c r="F4720" i="1"/>
  <c r="I4720" i="1" s="1"/>
  <c r="J4701" i="1"/>
  <c r="AB4728" i="1" l="1"/>
  <c r="H4728" i="1" s="1"/>
  <c r="Z4729" i="1"/>
  <c r="A4725" i="1"/>
  <c r="B4724" i="1"/>
  <c r="F4721" i="1"/>
  <c r="I4721" i="1" s="1"/>
  <c r="J4702" i="1"/>
  <c r="AB4729" i="1" l="1"/>
  <c r="H4729" i="1" s="1"/>
  <c r="Z4730" i="1"/>
  <c r="A4726" i="1"/>
  <c r="B4725" i="1"/>
  <c r="F4722" i="1"/>
  <c r="I4722" i="1" s="1"/>
  <c r="J4703" i="1"/>
  <c r="AB4730" i="1" l="1"/>
  <c r="H4730" i="1" s="1"/>
  <c r="Z4731" i="1"/>
  <c r="A4727" i="1"/>
  <c r="B4726" i="1"/>
  <c r="F4723" i="1"/>
  <c r="I4723" i="1" s="1"/>
  <c r="J4704" i="1"/>
  <c r="AB4731" i="1" l="1"/>
  <c r="H4731" i="1" s="1"/>
  <c r="Z4732" i="1"/>
  <c r="A4728" i="1"/>
  <c r="B4727" i="1"/>
  <c r="F4724" i="1"/>
  <c r="I4724" i="1" s="1"/>
  <c r="J4705" i="1"/>
  <c r="AB4732" i="1" l="1"/>
  <c r="H4732" i="1" s="1"/>
  <c r="Z4733" i="1"/>
  <c r="A4729" i="1"/>
  <c r="B4728" i="1"/>
  <c r="F4725" i="1"/>
  <c r="I4725" i="1" s="1"/>
  <c r="J4706" i="1"/>
  <c r="AB4733" i="1" l="1"/>
  <c r="H4733" i="1" s="1"/>
  <c r="Z4734" i="1"/>
  <c r="A4730" i="1"/>
  <c r="B4729" i="1"/>
  <c r="F4726" i="1"/>
  <c r="I4726" i="1" s="1"/>
  <c r="J4707" i="1"/>
  <c r="AB4734" i="1" l="1"/>
  <c r="H4734" i="1" s="1"/>
  <c r="Z4735" i="1"/>
  <c r="A4731" i="1"/>
  <c r="B4730" i="1"/>
  <c r="F4727" i="1"/>
  <c r="I4727" i="1" s="1"/>
  <c r="J4708" i="1"/>
  <c r="AB4735" i="1" l="1"/>
  <c r="H4735" i="1" s="1"/>
  <c r="Z4736" i="1"/>
  <c r="A4732" i="1"/>
  <c r="B4731" i="1"/>
  <c r="F4728" i="1"/>
  <c r="I4728" i="1" s="1"/>
  <c r="J4709" i="1"/>
  <c r="AB4736" i="1" l="1"/>
  <c r="H4736" i="1" s="1"/>
  <c r="Z4737" i="1"/>
  <c r="AB4737" i="1" s="1"/>
  <c r="A4733" i="1"/>
  <c r="B4732" i="1"/>
  <c r="F4729" i="1"/>
  <c r="I4729" i="1" s="1"/>
  <c r="J4710" i="1"/>
  <c r="Z4738" i="1" l="1"/>
  <c r="AB4738" i="1" s="1"/>
  <c r="H4737" i="1"/>
  <c r="A4734" i="1"/>
  <c r="B4733" i="1"/>
  <c r="F4730" i="1"/>
  <c r="I4730" i="1" s="1"/>
  <c r="J4711" i="1"/>
  <c r="Z4739" i="1" l="1"/>
  <c r="H4738" i="1"/>
  <c r="A4735" i="1"/>
  <c r="B4734" i="1"/>
  <c r="F4731" i="1"/>
  <c r="I4731" i="1" s="1"/>
  <c r="J4712" i="1"/>
  <c r="AB4739" i="1" l="1"/>
  <c r="H4739" i="1" s="1"/>
  <c r="Z4740" i="1"/>
  <c r="A4736" i="1"/>
  <c r="B4735" i="1"/>
  <c r="F4732" i="1"/>
  <c r="I4732" i="1" s="1"/>
  <c r="J4713" i="1"/>
  <c r="AB4740" i="1" l="1"/>
  <c r="H4740" i="1" s="1"/>
  <c r="Z4741" i="1"/>
  <c r="A4737" i="1"/>
  <c r="B4736" i="1"/>
  <c r="F4733" i="1"/>
  <c r="I4733" i="1" s="1"/>
  <c r="J4714" i="1"/>
  <c r="AB4741" i="1" l="1"/>
  <c r="H4741" i="1" s="1"/>
  <c r="Z4742" i="1"/>
  <c r="A4738" i="1"/>
  <c r="B4737" i="1"/>
  <c r="F4734" i="1"/>
  <c r="I4734" i="1" s="1"/>
  <c r="J4715" i="1"/>
  <c r="AB4742" i="1" l="1"/>
  <c r="H4742" i="1" s="1"/>
  <c r="Z4743" i="1"/>
  <c r="A4739" i="1"/>
  <c r="B4738" i="1"/>
  <c r="F4735" i="1"/>
  <c r="I4735" i="1" s="1"/>
  <c r="J4716" i="1"/>
  <c r="AB4743" i="1" l="1"/>
  <c r="H4743" i="1" s="1"/>
  <c r="Z4744" i="1"/>
  <c r="A4740" i="1"/>
  <c r="B4739" i="1"/>
  <c r="F4736" i="1"/>
  <c r="I4736" i="1" s="1"/>
  <c r="J4717" i="1"/>
  <c r="AB4744" i="1" l="1"/>
  <c r="H4744" i="1" s="1"/>
  <c r="Z4745" i="1"/>
  <c r="A4741" i="1"/>
  <c r="B4740" i="1"/>
  <c r="F4737" i="1"/>
  <c r="I4737" i="1" s="1"/>
  <c r="J4718" i="1"/>
  <c r="AB4745" i="1" l="1"/>
  <c r="H4745" i="1" s="1"/>
  <c r="Z4746" i="1"/>
  <c r="A4742" i="1"/>
  <c r="B4741" i="1"/>
  <c r="F4738" i="1"/>
  <c r="I4738" i="1" s="1"/>
  <c r="J4719" i="1"/>
  <c r="AB4746" i="1" l="1"/>
  <c r="H4746" i="1" s="1"/>
  <c r="Z4747" i="1"/>
  <c r="A4743" i="1"/>
  <c r="B4742" i="1"/>
  <c r="F4739" i="1"/>
  <c r="I4739" i="1" s="1"/>
  <c r="J4720" i="1"/>
  <c r="AB4747" i="1" l="1"/>
  <c r="H4747" i="1" s="1"/>
  <c r="Z4748" i="1"/>
  <c r="A4744" i="1"/>
  <c r="B4743" i="1"/>
  <c r="F4740" i="1"/>
  <c r="I4740" i="1" s="1"/>
  <c r="J4721" i="1"/>
  <c r="AB4748" i="1" l="1"/>
  <c r="H4748" i="1" s="1"/>
  <c r="Z4749" i="1"/>
  <c r="A4745" i="1"/>
  <c r="B4744" i="1"/>
  <c r="F4741" i="1"/>
  <c r="I4741" i="1" s="1"/>
  <c r="J4722" i="1"/>
  <c r="AB4749" i="1" l="1"/>
  <c r="H4749" i="1" s="1"/>
  <c r="Z4750" i="1"/>
  <c r="A4746" i="1"/>
  <c r="B4745" i="1"/>
  <c r="F4742" i="1"/>
  <c r="I4742" i="1" s="1"/>
  <c r="J4723" i="1"/>
  <c r="AB4750" i="1" l="1"/>
  <c r="H4750" i="1" s="1"/>
  <c r="Z4751" i="1"/>
  <c r="A4747" i="1"/>
  <c r="B4746" i="1"/>
  <c r="F4743" i="1"/>
  <c r="I4743" i="1" s="1"/>
  <c r="J4724" i="1"/>
  <c r="AB4751" i="1" l="1"/>
  <c r="H4751" i="1" s="1"/>
  <c r="Z4752" i="1"/>
  <c r="A4748" i="1"/>
  <c r="B4747" i="1"/>
  <c r="F4744" i="1"/>
  <c r="I4744" i="1" s="1"/>
  <c r="J4725" i="1"/>
  <c r="AB4752" i="1" l="1"/>
  <c r="H4752" i="1" s="1"/>
  <c r="Z4753" i="1"/>
  <c r="A4749" i="1"/>
  <c r="B4748" i="1"/>
  <c r="F4745" i="1"/>
  <c r="I4745" i="1" s="1"/>
  <c r="J4726" i="1"/>
  <c r="AB4753" i="1" l="1"/>
  <c r="H4753" i="1" s="1"/>
  <c r="Z4754" i="1"/>
  <c r="A4750" i="1"/>
  <c r="B4749" i="1"/>
  <c r="F4746" i="1"/>
  <c r="I4746" i="1" s="1"/>
  <c r="J4727" i="1"/>
  <c r="AB4754" i="1" l="1"/>
  <c r="H4754" i="1" s="1"/>
  <c r="Z4755" i="1"/>
  <c r="A4751" i="1"/>
  <c r="B4750" i="1"/>
  <c r="F4747" i="1"/>
  <c r="I4747" i="1" s="1"/>
  <c r="J4728" i="1"/>
  <c r="AB4755" i="1" l="1"/>
  <c r="H4755" i="1" s="1"/>
  <c r="Z4756" i="1"/>
  <c r="A4752" i="1"/>
  <c r="B4751" i="1"/>
  <c r="F4748" i="1"/>
  <c r="I4748" i="1" s="1"/>
  <c r="J4729" i="1"/>
  <c r="AB4756" i="1" l="1"/>
  <c r="H4756" i="1" s="1"/>
  <c r="Z4757" i="1"/>
  <c r="A4753" i="1"/>
  <c r="B4752" i="1"/>
  <c r="F4749" i="1"/>
  <c r="I4749" i="1" s="1"/>
  <c r="J4730" i="1"/>
  <c r="AB4757" i="1" l="1"/>
  <c r="H4757" i="1" s="1"/>
  <c r="Z4758" i="1"/>
  <c r="A4754" i="1"/>
  <c r="B4753" i="1"/>
  <c r="F4750" i="1"/>
  <c r="I4750" i="1" s="1"/>
  <c r="J4731" i="1"/>
  <c r="AB4758" i="1" l="1"/>
  <c r="H4758" i="1" s="1"/>
  <c r="Z4759" i="1"/>
  <c r="A4755" i="1"/>
  <c r="B4754" i="1"/>
  <c r="F4751" i="1"/>
  <c r="I4751" i="1" s="1"/>
  <c r="J4732" i="1"/>
  <c r="AB4759" i="1" l="1"/>
  <c r="H4759" i="1" s="1"/>
  <c r="Z4760" i="1"/>
  <c r="A4756" i="1"/>
  <c r="B4755" i="1"/>
  <c r="F4752" i="1"/>
  <c r="I4752" i="1" s="1"/>
  <c r="J4733" i="1"/>
  <c r="AB4760" i="1" l="1"/>
  <c r="H4760" i="1" s="1"/>
  <c r="Z4761" i="1"/>
  <c r="A4757" i="1"/>
  <c r="B4756" i="1"/>
  <c r="F4753" i="1"/>
  <c r="I4753" i="1" s="1"/>
  <c r="J4734" i="1"/>
  <c r="AB4761" i="1" l="1"/>
  <c r="H4761" i="1" s="1"/>
  <c r="Z4762" i="1"/>
  <c r="A4758" i="1"/>
  <c r="B4757" i="1"/>
  <c r="F4754" i="1"/>
  <c r="I4754" i="1" s="1"/>
  <c r="J4735" i="1"/>
  <c r="AB4762" i="1" l="1"/>
  <c r="H4762" i="1" s="1"/>
  <c r="Z4763" i="1"/>
  <c r="AB4763" i="1" s="1"/>
  <c r="A4759" i="1"/>
  <c r="B4758" i="1"/>
  <c r="F4755" i="1"/>
  <c r="I4755" i="1" s="1"/>
  <c r="J4736" i="1"/>
  <c r="Z4764" i="1" l="1"/>
  <c r="H4763" i="1"/>
  <c r="A4760" i="1"/>
  <c r="B4759" i="1"/>
  <c r="F4756" i="1"/>
  <c r="I4756" i="1" s="1"/>
  <c r="J4737" i="1"/>
  <c r="AB4764" i="1" l="1"/>
  <c r="H4764" i="1" s="1"/>
  <c r="Z4765" i="1"/>
  <c r="A4761" i="1"/>
  <c r="B4760" i="1"/>
  <c r="F4757" i="1"/>
  <c r="I4757" i="1" s="1"/>
  <c r="J4738" i="1"/>
  <c r="AB4765" i="1" l="1"/>
  <c r="H4765" i="1" s="1"/>
  <c r="Z4766" i="1"/>
  <c r="A4762" i="1"/>
  <c r="B4761" i="1"/>
  <c r="F4758" i="1"/>
  <c r="I4758" i="1" s="1"/>
  <c r="J4739" i="1"/>
  <c r="AB4766" i="1" l="1"/>
  <c r="H4766" i="1" s="1"/>
  <c r="Z4767" i="1"/>
  <c r="A4763" i="1"/>
  <c r="B4762" i="1"/>
  <c r="F4759" i="1"/>
  <c r="I4759" i="1" s="1"/>
  <c r="J4740" i="1"/>
  <c r="AB4767" i="1" l="1"/>
  <c r="H4767" i="1" s="1"/>
  <c r="Z4768" i="1"/>
  <c r="A4764" i="1"/>
  <c r="B4763" i="1"/>
  <c r="F4760" i="1"/>
  <c r="I4760" i="1" s="1"/>
  <c r="J4741" i="1"/>
  <c r="AB4768" i="1" l="1"/>
  <c r="H4768" i="1" s="1"/>
  <c r="Z4769" i="1"/>
  <c r="A4765" i="1"/>
  <c r="B4764" i="1"/>
  <c r="F4761" i="1"/>
  <c r="I4761" i="1" s="1"/>
  <c r="J4742" i="1"/>
  <c r="AB4769" i="1" l="1"/>
  <c r="H4769" i="1" s="1"/>
  <c r="Z4770" i="1"/>
  <c r="A4766" i="1"/>
  <c r="B4765" i="1"/>
  <c r="F4762" i="1"/>
  <c r="I4762" i="1" s="1"/>
  <c r="J4743" i="1"/>
  <c r="AB4770" i="1" l="1"/>
  <c r="H4770" i="1" s="1"/>
  <c r="Z4771" i="1"/>
  <c r="A4767" i="1"/>
  <c r="B4766" i="1"/>
  <c r="F4763" i="1"/>
  <c r="I4763" i="1" s="1"/>
  <c r="J4744" i="1"/>
  <c r="AB4771" i="1" l="1"/>
  <c r="H4771" i="1" s="1"/>
  <c r="Z4772" i="1"/>
  <c r="A4768" i="1"/>
  <c r="B4767" i="1"/>
  <c r="F4764" i="1"/>
  <c r="I4764" i="1" s="1"/>
  <c r="J4745" i="1"/>
  <c r="AB4772" i="1" l="1"/>
  <c r="H4772" i="1" s="1"/>
  <c r="Z4773" i="1"/>
  <c r="A4769" i="1"/>
  <c r="B4768" i="1"/>
  <c r="F4765" i="1"/>
  <c r="I4765" i="1" s="1"/>
  <c r="J4746" i="1"/>
  <c r="AB4773" i="1" l="1"/>
  <c r="H4773" i="1" s="1"/>
  <c r="Z4774" i="1"/>
  <c r="A4770" i="1"/>
  <c r="B4769" i="1"/>
  <c r="F4766" i="1"/>
  <c r="I4766" i="1" s="1"/>
  <c r="J4747" i="1"/>
  <c r="AB4774" i="1" l="1"/>
  <c r="H4774" i="1" s="1"/>
  <c r="Z4775" i="1"/>
  <c r="A4771" i="1"/>
  <c r="B4770" i="1"/>
  <c r="F4767" i="1"/>
  <c r="I4767" i="1" s="1"/>
  <c r="J4748" i="1"/>
  <c r="AB4775" i="1" l="1"/>
  <c r="H4775" i="1" s="1"/>
  <c r="Z4776" i="1"/>
  <c r="A4772" i="1"/>
  <c r="B4771" i="1"/>
  <c r="F4768" i="1"/>
  <c r="I4768" i="1" s="1"/>
  <c r="J4749" i="1"/>
  <c r="AB4776" i="1" l="1"/>
  <c r="H4776" i="1" s="1"/>
  <c r="Z4777" i="1"/>
  <c r="A4773" i="1"/>
  <c r="B4772" i="1"/>
  <c r="F4769" i="1"/>
  <c r="I4769" i="1" s="1"/>
  <c r="J4750" i="1"/>
  <c r="AB4777" i="1" l="1"/>
  <c r="H4777" i="1" s="1"/>
  <c r="Z4778" i="1"/>
  <c r="A4774" i="1"/>
  <c r="B4773" i="1"/>
  <c r="F4770" i="1"/>
  <c r="I4770" i="1" s="1"/>
  <c r="J4751" i="1"/>
  <c r="AB4778" i="1" l="1"/>
  <c r="H4778" i="1" s="1"/>
  <c r="Z4779" i="1"/>
  <c r="A4775" i="1"/>
  <c r="B4774" i="1"/>
  <c r="F4771" i="1"/>
  <c r="I4771" i="1" s="1"/>
  <c r="J4752" i="1"/>
  <c r="AB4779" i="1" l="1"/>
  <c r="H4779" i="1" s="1"/>
  <c r="Z4780" i="1"/>
  <c r="A4776" i="1"/>
  <c r="B4775" i="1"/>
  <c r="F4772" i="1"/>
  <c r="I4772" i="1" s="1"/>
  <c r="J4753" i="1"/>
  <c r="AB4780" i="1" l="1"/>
  <c r="H4780" i="1" s="1"/>
  <c r="Z4781" i="1"/>
  <c r="A4777" i="1"/>
  <c r="B4776" i="1"/>
  <c r="F4773" i="1"/>
  <c r="I4773" i="1" s="1"/>
  <c r="J4754" i="1"/>
  <c r="AB4781" i="1" l="1"/>
  <c r="H4781" i="1" s="1"/>
  <c r="Z4782" i="1"/>
  <c r="A4778" i="1"/>
  <c r="B4777" i="1"/>
  <c r="F4774" i="1"/>
  <c r="I4774" i="1" s="1"/>
  <c r="J4755" i="1"/>
  <c r="AB4782" i="1" l="1"/>
  <c r="H4782" i="1" s="1"/>
  <c r="Z4783" i="1"/>
  <c r="AB4783" i="1" s="1"/>
  <c r="A4779" i="1"/>
  <c r="B4778" i="1"/>
  <c r="F4775" i="1"/>
  <c r="I4775" i="1" s="1"/>
  <c r="J4756" i="1"/>
  <c r="Z4784" i="1" l="1"/>
  <c r="H4783" i="1"/>
  <c r="A4780" i="1"/>
  <c r="B4779" i="1"/>
  <c r="F4776" i="1"/>
  <c r="I4776" i="1" s="1"/>
  <c r="J4757" i="1"/>
  <c r="AB4784" i="1" l="1"/>
  <c r="H4784" i="1" s="1"/>
  <c r="Z4785" i="1"/>
  <c r="A4781" i="1"/>
  <c r="B4780" i="1"/>
  <c r="F4777" i="1"/>
  <c r="I4777" i="1" s="1"/>
  <c r="J4758" i="1"/>
  <c r="AB4785" i="1" l="1"/>
  <c r="H4785" i="1" s="1"/>
  <c r="Z4786" i="1"/>
  <c r="A4782" i="1"/>
  <c r="B4781" i="1"/>
  <c r="F4778" i="1"/>
  <c r="I4778" i="1" s="1"/>
  <c r="J4759" i="1"/>
  <c r="AB4786" i="1" l="1"/>
  <c r="H4786" i="1" s="1"/>
  <c r="Z4787" i="1"/>
  <c r="A4783" i="1"/>
  <c r="B4782" i="1"/>
  <c r="F4779" i="1"/>
  <c r="I4779" i="1" s="1"/>
  <c r="J4760" i="1"/>
  <c r="AB4787" i="1" l="1"/>
  <c r="H4787" i="1" s="1"/>
  <c r="Z4788" i="1"/>
  <c r="A4784" i="1"/>
  <c r="B4783" i="1"/>
  <c r="F4780" i="1"/>
  <c r="I4780" i="1" s="1"/>
  <c r="J4761" i="1"/>
  <c r="AB4788" i="1" l="1"/>
  <c r="H4788" i="1" s="1"/>
  <c r="Z4789" i="1"/>
  <c r="A4785" i="1"/>
  <c r="B4784" i="1"/>
  <c r="F4781" i="1"/>
  <c r="I4781" i="1" s="1"/>
  <c r="J4762" i="1"/>
  <c r="AB4789" i="1" l="1"/>
  <c r="H4789" i="1" s="1"/>
  <c r="Z4790" i="1"/>
  <c r="A4786" i="1"/>
  <c r="B4785" i="1"/>
  <c r="F4782" i="1"/>
  <c r="I4782" i="1" s="1"/>
  <c r="J4763" i="1"/>
  <c r="AB4790" i="1" l="1"/>
  <c r="H4790" i="1" s="1"/>
  <c r="Z4791" i="1"/>
  <c r="A4787" i="1"/>
  <c r="B4786" i="1"/>
  <c r="F4783" i="1"/>
  <c r="I4783" i="1" s="1"/>
  <c r="J4764" i="1"/>
  <c r="AB4791" i="1" l="1"/>
  <c r="H4791" i="1" s="1"/>
  <c r="Z4792" i="1"/>
  <c r="A4788" i="1"/>
  <c r="B4787" i="1"/>
  <c r="F4784" i="1"/>
  <c r="I4784" i="1" s="1"/>
  <c r="J4765" i="1"/>
  <c r="AB4792" i="1" l="1"/>
  <c r="H4792" i="1" s="1"/>
  <c r="Z4793" i="1"/>
  <c r="A4789" i="1"/>
  <c r="B4788" i="1"/>
  <c r="F4785" i="1"/>
  <c r="I4785" i="1" s="1"/>
  <c r="J4766" i="1"/>
  <c r="AB4793" i="1" l="1"/>
  <c r="H4793" i="1" s="1"/>
  <c r="Z4794" i="1"/>
  <c r="A4790" i="1"/>
  <c r="B4789" i="1"/>
  <c r="F4786" i="1"/>
  <c r="I4786" i="1" s="1"/>
  <c r="J4767" i="1"/>
  <c r="AB4794" i="1" l="1"/>
  <c r="H4794" i="1" s="1"/>
  <c r="Z4795" i="1"/>
  <c r="A4791" i="1"/>
  <c r="B4790" i="1"/>
  <c r="F4787" i="1"/>
  <c r="I4787" i="1" s="1"/>
  <c r="J4768" i="1"/>
  <c r="AB4795" i="1" l="1"/>
  <c r="H4795" i="1" s="1"/>
  <c r="Z4796" i="1"/>
  <c r="A4792" i="1"/>
  <c r="B4791" i="1"/>
  <c r="F4788" i="1"/>
  <c r="I4788" i="1" s="1"/>
  <c r="J4769" i="1"/>
  <c r="AB4796" i="1" l="1"/>
  <c r="H4796" i="1" s="1"/>
  <c r="Z4797" i="1"/>
  <c r="A4793" i="1"/>
  <c r="B4792" i="1"/>
  <c r="F4789" i="1"/>
  <c r="I4789" i="1" s="1"/>
  <c r="J4770" i="1"/>
  <c r="AB4797" i="1" l="1"/>
  <c r="H4797" i="1" s="1"/>
  <c r="Z4798" i="1"/>
  <c r="A4794" i="1"/>
  <c r="B4793" i="1"/>
  <c r="F4790" i="1"/>
  <c r="I4790" i="1" s="1"/>
  <c r="J4771" i="1"/>
  <c r="AB4798" i="1" l="1"/>
  <c r="H4798" i="1" s="1"/>
  <c r="Z4799" i="1"/>
  <c r="A4795" i="1"/>
  <c r="B4794" i="1"/>
  <c r="F4791" i="1"/>
  <c r="I4791" i="1" s="1"/>
  <c r="J4772" i="1"/>
  <c r="AB4799" i="1" l="1"/>
  <c r="H4799" i="1" s="1"/>
  <c r="Z4800" i="1"/>
  <c r="A4796" i="1"/>
  <c r="B4795" i="1"/>
  <c r="F4792" i="1"/>
  <c r="I4792" i="1" s="1"/>
  <c r="J4773" i="1"/>
  <c r="AB4800" i="1" l="1"/>
  <c r="H4800" i="1" s="1"/>
  <c r="Z4801" i="1"/>
  <c r="A4797" i="1"/>
  <c r="B4796" i="1"/>
  <c r="F4793" i="1"/>
  <c r="I4793" i="1" s="1"/>
  <c r="J4774" i="1"/>
  <c r="AB4801" i="1" l="1"/>
  <c r="H4801" i="1" s="1"/>
  <c r="Z4802" i="1"/>
  <c r="A4798" i="1"/>
  <c r="B4797" i="1"/>
  <c r="F4794" i="1"/>
  <c r="I4794" i="1" s="1"/>
  <c r="J4775" i="1"/>
  <c r="AB4802" i="1" l="1"/>
  <c r="H4802" i="1" s="1"/>
  <c r="Z4803" i="1"/>
  <c r="A4799" i="1"/>
  <c r="B4798" i="1"/>
  <c r="F4795" i="1"/>
  <c r="I4795" i="1" s="1"/>
  <c r="J4776" i="1"/>
  <c r="AB4803" i="1" l="1"/>
  <c r="H4803" i="1" s="1"/>
  <c r="Z4804" i="1"/>
  <c r="A4800" i="1"/>
  <c r="B4799" i="1"/>
  <c r="F4796" i="1"/>
  <c r="I4796" i="1" s="1"/>
  <c r="J4777" i="1"/>
  <c r="AB4804" i="1" l="1"/>
  <c r="H4804" i="1" s="1"/>
  <c r="Z4805" i="1"/>
  <c r="A4801" i="1"/>
  <c r="B4800" i="1"/>
  <c r="F4797" i="1"/>
  <c r="I4797" i="1" s="1"/>
  <c r="J4778" i="1"/>
  <c r="AB4805" i="1" l="1"/>
  <c r="H4805" i="1" s="1"/>
  <c r="Z4806" i="1"/>
  <c r="A4802" i="1"/>
  <c r="B4801" i="1"/>
  <c r="F4798" i="1"/>
  <c r="I4798" i="1" s="1"/>
  <c r="J4779" i="1"/>
  <c r="AB4806" i="1" l="1"/>
  <c r="H4806" i="1" s="1"/>
  <c r="Z4807" i="1"/>
  <c r="A4803" i="1"/>
  <c r="B4802" i="1"/>
  <c r="F4799" i="1"/>
  <c r="I4799" i="1" s="1"/>
  <c r="J4780" i="1"/>
  <c r="AB4807" i="1" l="1"/>
  <c r="H4807" i="1" s="1"/>
  <c r="Z4808" i="1"/>
  <c r="A4804" i="1"/>
  <c r="B4803" i="1"/>
  <c r="F4800" i="1"/>
  <c r="I4800" i="1" s="1"/>
  <c r="J4781" i="1"/>
  <c r="AB4808" i="1" l="1"/>
  <c r="H4808" i="1" s="1"/>
  <c r="Z4809" i="1"/>
  <c r="A4805" i="1"/>
  <c r="B4804" i="1"/>
  <c r="F4801" i="1"/>
  <c r="I4801" i="1" s="1"/>
  <c r="J4782" i="1"/>
  <c r="AB4809" i="1" l="1"/>
  <c r="H4809" i="1" s="1"/>
  <c r="Z4810" i="1"/>
  <c r="A4806" i="1"/>
  <c r="B4805" i="1"/>
  <c r="F4802" i="1"/>
  <c r="I4802" i="1" s="1"/>
  <c r="J4783" i="1"/>
  <c r="AB4810" i="1" l="1"/>
  <c r="H4810" i="1" s="1"/>
  <c r="Z4811" i="1"/>
  <c r="A4807" i="1"/>
  <c r="B4806" i="1"/>
  <c r="F4803" i="1"/>
  <c r="I4803" i="1" s="1"/>
  <c r="J4784" i="1"/>
  <c r="AB4811" i="1" l="1"/>
  <c r="H4811" i="1" s="1"/>
  <c r="Z4812" i="1"/>
  <c r="A4808" i="1"/>
  <c r="B4807" i="1"/>
  <c r="F4804" i="1"/>
  <c r="I4804" i="1" s="1"/>
  <c r="J4785" i="1"/>
  <c r="AB4812" i="1" l="1"/>
  <c r="H4812" i="1" s="1"/>
  <c r="Z4813" i="1"/>
  <c r="A4809" i="1"/>
  <c r="B4808" i="1"/>
  <c r="F4805" i="1"/>
  <c r="I4805" i="1" s="1"/>
  <c r="J4786" i="1"/>
  <c r="AB4813" i="1" l="1"/>
  <c r="H4813" i="1" s="1"/>
  <c r="Z4814" i="1"/>
  <c r="A4810" i="1"/>
  <c r="B4809" i="1"/>
  <c r="F4806" i="1"/>
  <c r="I4806" i="1" s="1"/>
  <c r="J4787" i="1"/>
  <c r="AB4814" i="1" l="1"/>
  <c r="H4814" i="1" s="1"/>
  <c r="Z4815" i="1"/>
  <c r="A4811" i="1"/>
  <c r="B4810" i="1"/>
  <c r="F4807" i="1"/>
  <c r="I4807" i="1" s="1"/>
  <c r="J4788" i="1"/>
  <c r="AB4815" i="1" l="1"/>
  <c r="H4815" i="1" s="1"/>
  <c r="Z4816" i="1"/>
  <c r="A4812" i="1"/>
  <c r="B4811" i="1"/>
  <c r="F4808" i="1"/>
  <c r="I4808" i="1" s="1"/>
  <c r="J4789" i="1"/>
  <c r="AB4816" i="1" l="1"/>
  <c r="H4816" i="1" s="1"/>
  <c r="Z4817" i="1"/>
  <c r="A4813" i="1"/>
  <c r="B4812" i="1"/>
  <c r="F4809" i="1"/>
  <c r="I4809" i="1" s="1"/>
  <c r="J4790" i="1"/>
  <c r="AB4817" i="1" l="1"/>
  <c r="H4817" i="1" s="1"/>
  <c r="Z4818" i="1"/>
  <c r="A4814" i="1"/>
  <c r="B4813" i="1"/>
  <c r="F4810" i="1"/>
  <c r="I4810" i="1" s="1"/>
  <c r="J4791" i="1"/>
  <c r="AB4818" i="1" l="1"/>
  <c r="H4818" i="1" s="1"/>
  <c r="Z4819" i="1"/>
  <c r="A4815" i="1"/>
  <c r="B4814" i="1"/>
  <c r="F4811" i="1"/>
  <c r="I4811" i="1" s="1"/>
  <c r="J4792" i="1"/>
  <c r="AB4819" i="1" l="1"/>
  <c r="H4819" i="1" s="1"/>
  <c r="Z4820" i="1"/>
  <c r="A4816" i="1"/>
  <c r="B4815" i="1"/>
  <c r="F4812" i="1"/>
  <c r="I4812" i="1" s="1"/>
  <c r="J4793" i="1"/>
  <c r="AB4820" i="1" l="1"/>
  <c r="H4820" i="1" s="1"/>
  <c r="Z4821" i="1"/>
  <c r="A4817" i="1"/>
  <c r="B4816" i="1"/>
  <c r="F4813" i="1"/>
  <c r="I4813" i="1" s="1"/>
  <c r="J4794" i="1"/>
  <c r="AB4821" i="1" l="1"/>
  <c r="H4821" i="1" s="1"/>
  <c r="Z4822" i="1"/>
  <c r="A4818" i="1"/>
  <c r="B4817" i="1"/>
  <c r="F4814" i="1"/>
  <c r="I4814" i="1" s="1"/>
  <c r="J4795" i="1"/>
  <c r="AB4822" i="1" l="1"/>
  <c r="H4822" i="1" s="1"/>
  <c r="Z4823" i="1"/>
  <c r="A4819" i="1"/>
  <c r="B4818" i="1"/>
  <c r="F4815" i="1"/>
  <c r="I4815" i="1" s="1"/>
  <c r="J4796" i="1"/>
  <c r="AB4823" i="1" l="1"/>
  <c r="H4823" i="1" s="1"/>
  <c r="Z4824" i="1"/>
  <c r="A4820" i="1"/>
  <c r="B4819" i="1"/>
  <c r="F4816" i="1"/>
  <c r="I4816" i="1" s="1"/>
  <c r="J4797" i="1"/>
  <c r="AB4824" i="1" l="1"/>
  <c r="H4824" i="1" s="1"/>
  <c r="Z4825" i="1"/>
  <c r="A4821" i="1"/>
  <c r="B4820" i="1"/>
  <c r="F4817" i="1"/>
  <c r="I4817" i="1" s="1"/>
  <c r="J4798" i="1"/>
  <c r="AB4825" i="1" l="1"/>
  <c r="H4825" i="1" s="1"/>
  <c r="Z4826" i="1"/>
  <c r="A4822" i="1"/>
  <c r="B4821" i="1"/>
  <c r="F4818" i="1"/>
  <c r="I4818" i="1" s="1"/>
  <c r="J4799" i="1"/>
  <c r="AB4826" i="1" l="1"/>
  <c r="H4826" i="1" s="1"/>
  <c r="Z4827" i="1"/>
  <c r="A4823" i="1"/>
  <c r="B4822" i="1"/>
  <c r="F4819" i="1"/>
  <c r="I4819" i="1" s="1"/>
  <c r="J4800" i="1"/>
  <c r="AB4827" i="1" l="1"/>
  <c r="H4827" i="1" s="1"/>
  <c r="Z4828" i="1"/>
  <c r="A4824" i="1"/>
  <c r="B4823" i="1"/>
  <c r="F4820" i="1"/>
  <c r="I4820" i="1" s="1"/>
  <c r="J4801" i="1"/>
  <c r="AB4828" i="1" l="1"/>
  <c r="H4828" i="1" s="1"/>
  <c r="Z4829" i="1"/>
  <c r="A4825" i="1"/>
  <c r="B4824" i="1"/>
  <c r="F4821" i="1"/>
  <c r="I4821" i="1" s="1"/>
  <c r="J4802" i="1"/>
  <c r="AB4829" i="1" l="1"/>
  <c r="H4829" i="1" s="1"/>
  <c r="Z4830" i="1"/>
  <c r="A4826" i="1"/>
  <c r="B4825" i="1"/>
  <c r="F4822" i="1"/>
  <c r="I4822" i="1" s="1"/>
  <c r="J4803" i="1"/>
  <c r="AB4830" i="1" l="1"/>
  <c r="H4830" i="1" s="1"/>
  <c r="Z4831" i="1"/>
  <c r="A4827" i="1"/>
  <c r="B4826" i="1"/>
  <c r="F4823" i="1"/>
  <c r="I4823" i="1" s="1"/>
  <c r="J4804" i="1"/>
  <c r="AB4831" i="1" l="1"/>
  <c r="H4831" i="1" s="1"/>
  <c r="Z4832" i="1"/>
  <c r="A4828" i="1"/>
  <c r="B4827" i="1"/>
  <c r="F4824" i="1"/>
  <c r="I4824" i="1" s="1"/>
  <c r="J4805" i="1"/>
  <c r="AB4832" i="1" l="1"/>
  <c r="H4832" i="1" s="1"/>
  <c r="Z4833" i="1"/>
  <c r="A4829" i="1"/>
  <c r="B4828" i="1"/>
  <c r="F4825" i="1"/>
  <c r="I4825" i="1" s="1"/>
  <c r="J4806" i="1"/>
  <c r="AB4833" i="1" l="1"/>
  <c r="H4833" i="1" s="1"/>
  <c r="Z4834" i="1"/>
  <c r="A4830" i="1"/>
  <c r="B4829" i="1"/>
  <c r="F4826" i="1"/>
  <c r="I4826" i="1" s="1"/>
  <c r="J4807" i="1"/>
  <c r="AB4834" i="1" l="1"/>
  <c r="H4834" i="1" s="1"/>
  <c r="Z4835" i="1"/>
  <c r="A4831" i="1"/>
  <c r="B4830" i="1"/>
  <c r="F4827" i="1"/>
  <c r="I4827" i="1" s="1"/>
  <c r="J4808" i="1"/>
  <c r="AB4835" i="1" l="1"/>
  <c r="H4835" i="1" s="1"/>
  <c r="Z4836" i="1"/>
  <c r="A4832" i="1"/>
  <c r="B4831" i="1"/>
  <c r="F4828" i="1"/>
  <c r="I4828" i="1" s="1"/>
  <c r="J4809" i="1"/>
  <c r="AB4836" i="1" l="1"/>
  <c r="H4836" i="1" s="1"/>
  <c r="Z4837" i="1"/>
  <c r="A4833" i="1"/>
  <c r="B4832" i="1"/>
  <c r="F4829" i="1"/>
  <c r="I4829" i="1" s="1"/>
  <c r="J4810" i="1"/>
  <c r="AB4837" i="1" l="1"/>
  <c r="H4837" i="1" s="1"/>
  <c r="Z4838" i="1"/>
  <c r="A4834" i="1"/>
  <c r="B4833" i="1"/>
  <c r="F4830" i="1"/>
  <c r="I4830" i="1" s="1"/>
  <c r="J4811" i="1"/>
  <c r="AB4838" i="1" l="1"/>
  <c r="H4838" i="1" s="1"/>
  <c r="Z4839" i="1"/>
  <c r="A4835" i="1"/>
  <c r="B4834" i="1"/>
  <c r="F4831" i="1"/>
  <c r="I4831" i="1" s="1"/>
  <c r="J4812" i="1"/>
  <c r="AB4839" i="1" l="1"/>
  <c r="H4839" i="1" s="1"/>
  <c r="Z4840" i="1"/>
  <c r="A4836" i="1"/>
  <c r="B4835" i="1"/>
  <c r="F4832" i="1"/>
  <c r="I4832" i="1" s="1"/>
  <c r="J4813" i="1"/>
  <c r="AB4840" i="1" l="1"/>
  <c r="H4840" i="1" s="1"/>
  <c r="Z4841" i="1"/>
  <c r="A4837" i="1"/>
  <c r="B4836" i="1"/>
  <c r="F4833" i="1"/>
  <c r="I4833" i="1" s="1"/>
  <c r="J4814" i="1"/>
  <c r="AB4841" i="1" l="1"/>
  <c r="H4841" i="1" s="1"/>
  <c r="Z4842" i="1"/>
  <c r="A4838" i="1"/>
  <c r="B4837" i="1"/>
  <c r="F4834" i="1"/>
  <c r="I4834" i="1" s="1"/>
  <c r="J4815" i="1"/>
  <c r="AB4842" i="1" l="1"/>
  <c r="H4842" i="1" s="1"/>
  <c r="Z4843" i="1"/>
  <c r="A4839" i="1"/>
  <c r="B4838" i="1"/>
  <c r="F4835" i="1"/>
  <c r="I4835" i="1" s="1"/>
  <c r="J4816" i="1"/>
  <c r="AB4843" i="1" l="1"/>
  <c r="H4843" i="1" s="1"/>
  <c r="Z4844" i="1"/>
  <c r="A4840" i="1"/>
  <c r="B4839" i="1"/>
  <c r="F4836" i="1"/>
  <c r="I4836" i="1" s="1"/>
  <c r="J4817" i="1"/>
  <c r="AB4844" i="1" l="1"/>
  <c r="H4844" i="1" s="1"/>
  <c r="Z4845" i="1"/>
  <c r="A4841" i="1"/>
  <c r="B4840" i="1"/>
  <c r="F4837" i="1"/>
  <c r="I4837" i="1" s="1"/>
  <c r="J4818" i="1"/>
  <c r="AB4845" i="1" l="1"/>
  <c r="H4845" i="1" s="1"/>
  <c r="Z4846" i="1"/>
  <c r="A4842" i="1"/>
  <c r="B4841" i="1"/>
  <c r="F4838" i="1"/>
  <c r="I4838" i="1" s="1"/>
  <c r="J4819" i="1"/>
  <c r="AB4846" i="1" l="1"/>
  <c r="H4846" i="1" s="1"/>
  <c r="Z4847" i="1"/>
  <c r="A4843" i="1"/>
  <c r="B4842" i="1"/>
  <c r="F4839" i="1"/>
  <c r="I4839" i="1" s="1"/>
  <c r="J4820" i="1"/>
  <c r="AB4847" i="1" l="1"/>
  <c r="H4847" i="1" s="1"/>
  <c r="Z4848" i="1"/>
  <c r="A4844" i="1"/>
  <c r="B4843" i="1"/>
  <c r="F4840" i="1"/>
  <c r="I4840" i="1" s="1"/>
  <c r="J4821" i="1"/>
  <c r="AB4848" i="1" l="1"/>
  <c r="H4848" i="1" s="1"/>
  <c r="Z4849" i="1"/>
  <c r="A4845" i="1"/>
  <c r="B4844" i="1"/>
  <c r="F4841" i="1"/>
  <c r="I4841" i="1" s="1"/>
  <c r="J4822" i="1"/>
  <c r="AB4849" i="1" l="1"/>
  <c r="H4849" i="1" s="1"/>
  <c r="Z4850" i="1"/>
  <c r="A4846" i="1"/>
  <c r="B4845" i="1"/>
  <c r="F4842" i="1"/>
  <c r="I4842" i="1" s="1"/>
  <c r="J4823" i="1"/>
  <c r="AB4850" i="1" l="1"/>
  <c r="H4850" i="1" s="1"/>
  <c r="Z4851" i="1"/>
  <c r="A4847" i="1"/>
  <c r="B4846" i="1"/>
  <c r="F4843" i="1"/>
  <c r="I4843" i="1" s="1"/>
  <c r="J4824" i="1"/>
  <c r="AB4851" i="1" l="1"/>
  <c r="H4851" i="1" s="1"/>
  <c r="Z4852" i="1"/>
  <c r="A4848" i="1"/>
  <c r="B4847" i="1"/>
  <c r="F4844" i="1"/>
  <c r="I4844" i="1" s="1"/>
  <c r="J4825" i="1"/>
  <c r="AB4852" i="1" l="1"/>
  <c r="H4852" i="1" s="1"/>
  <c r="Z4853" i="1"/>
  <c r="A4849" i="1"/>
  <c r="B4848" i="1"/>
  <c r="F4845" i="1"/>
  <c r="I4845" i="1" s="1"/>
  <c r="J4826" i="1"/>
  <c r="AB4853" i="1" l="1"/>
  <c r="H4853" i="1" s="1"/>
  <c r="Z4854" i="1"/>
  <c r="A4850" i="1"/>
  <c r="B4849" i="1"/>
  <c r="F4846" i="1"/>
  <c r="I4846" i="1" s="1"/>
  <c r="J4827" i="1"/>
  <c r="AB4854" i="1" l="1"/>
  <c r="H4854" i="1" s="1"/>
  <c r="Z4855" i="1"/>
  <c r="A4851" i="1"/>
  <c r="B4850" i="1"/>
  <c r="F4847" i="1"/>
  <c r="I4847" i="1" s="1"/>
  <c r="J4828" i="1"/>
  <c r="AB4855" i="1" l="1"/>
  <c r="H4855" i="1" s="1"/>
  <c r="Z4856" i="1"/>
  <c r="A4852" i="1"/>
  <c r="B4851" i="1"/>
  <c r="F4848" i="1"/>
  <c r="I4848" i="1" s="1"/>
  <c r="J4829" i="1"/>
  <c r="AB4856" i="1" l="1"/>
  <c r="H4856" i="1" s="1"/>
  <c r="Z4857" i="1"/>
  <c r="A4853" i="1"/>
  <c r="B4852" i="1"/>
  <c r="F4849" i="1"/>
  <c r="I4849" i="1" s="1"/>
  <c r="J4830" i="1"/>
  <c r="AB4857" i="1" l="1"/>
  <c r="H4857" i="1" s="1"/>
  <c r="Z4858" i="1"/>
  <c r="A4854" i="1"/>
  <c r="B4853" i="1"/>
  <c r="F4850" i="1"/>
  <c r="I4850" i="1" s="1"/>
  <c r="J4831" i="1"/>
  <c r="AB4858" i="1" l="1"/>
  <c r="H4858" i="1" s="1"/>
  <c r="Z4859" i="1"/>
  <c r="A4855" i="1"/>
  <c r="B4854" i="1"/>
  <c r="F4851" i="1"/>
  <c r="I4851" i="1" s="1"/>
  <c r="J4832" i="1"/>
  <c r="AB4859" i="1" l="1"/>
  <c r="H4859" i="1" s="1"/>
  <c r="Z4860" i="1"/>
  <c r="A4856" i="1"/>
  <c r="B4855" i="1"/>
  <c r="F4852" i="1"/>
  <c r="I4852" i="1" s="1"/>
  <c r="J4833" i="1"/>
  <c r="AB4860" i="1" l="1"/>
  <c r="H4860" i="1" s="1"/>
  <c r="Z4861" i="1"/>
  <c r="A4857" i="1"/>
  <c r="B4856" i="1"/>
  <c r="F4853" i="1"/>
  <c r="I4853" i="1" s="1"/>
  <c r="J4834" i="1"/>
  <c r="AB4861" i="1" l="1"/>
  <c r="H4861" i="1" s="1"/>
  <c r="Z4862" i="1"/>
  <c r="A4858" i="1"/>
  <c r="B4857" i="1"/>
  <c r="F4854" i="1"/>
  <c r="I4854" i="1" s="1"/>
  <c r="J4835" i="1"/>
  <c r="AB4862" i="1" l="1"/>
  <c r="H4862" i="1" s="1"/>
  <c r="Z4863" i="1"/>
  <c r="A4859" i="1"/>
  <c r="B4858" i="1"/>
  <c r="F4855" i="1"/>
  <c r="I4855" i="1" s="1"/>
  <c r="J4836" i="1"/>
  <c r="AB4863" i="1" l="1"/>
  <c r="H4863" i="1" s="1"/>
  <c r="Z4864" i="1"/>
  <c r="A4860" i="1"/>
  <c r="B4859" i="1"/>
  <c r="F4856" i="1"/>
  <c r="I4856" i="1" s="1"/>
  <c r="J4837" i="1"/>
  <c r="AB4864" i="1" l="1"/>
  <c r="H4864" i="1" s="1"/>
  <c r="Z4865" i="1"/>
  <c r="A4861" i="1"/>
  <c r="B4860" i="1"/>
  <c r="F4857" i="1"/>
  <c r="I4857" i="1" s="1"/>
  <c r="J4838" i="1"/>
  <c r="AB4865" i="1" l="1"/>
  <c r="H4865" i="1" s="1"/>
  <c r="Z4866" i="1"/>
  <c r="A4862" i="1"/>
  <c r="B4861" i="1"/>
  <c r="F4858" i="1"/>
  <c r="I4858" i="1" s="1"/>
  <c r="J4839" i="1"/>
  <c r="AB4866" i="1" l="1"/>
  <c r="H4866" i="1" s="1"/>
  <c r="Z4867" i="1"/>
  <c r="A4863" i="1"/>
  <c r="B4862" i="1"/>
  <c r="F4859" i="1"/>
  <c r="I4859" i="1" s="1"/>
  <c r="J4840" i="1"/>
  <c r="AB4867" i="1" l="1"/>
  <c r="H4867" i="1" s="1"/>
  <c r="Z4868" i="1"/>
  <c r="A4864" i="1"/>
  <c r="B4863" i="1"/>
  <c r="F4860" i="1"/>
  <c r="I4860" i="1" s="1"/>
  <c r="J4841" i="1"/>
  <c r="AB4868" i="1" l="1"/>
  <c r="H4868" i="1" s="1"/>
  <c r="Z4869" i="1"/>
  <c r="A4865" i="1"/>
  <c r="B4864" i="1"/>
  <c r="F4861" i="1"/>
  <c r="I4861" i="1" s="1"/>
  <c r="J4842" i="1"/>
  <c r="AB4869" i="1" l="1"/>
  <c r="H4869" i="1" s="1"/>
  <c r="Z4870" i="1"/>
  <c r="A4866" i="1"/>
  <c r="B4865" i="1"/>
  <c r="F4862" i="1"/>
  <c r="I4862" i="1" s="1"/>
  <c r="J4843" i="1"/>
  <c r="AB4870" i="1" l="1"/>
  <c r="H4870" i="1" s="1"/>
  <c r="Z4871" i="1"/>
  <c r="A4867" i="1"/>
  <c r="B4866" i="1"/>
  <c r="F4863" i="1"/>
  <c r="I4863" i="1" s="1"/>
  <c r="J4844" i="1"/>
  <c r="AB4871" i="1" l="1"/>
  <c r="H4871" i="1" s="1"/>
  <c r="Z4872" i="1"/>
  <c r="A4868" i="1"/>
  <c r="B4867" i="1"/>
  <c r="F4864" i="1"/>
  <c r="I4864" i="1" s="1"/>
  <c r="J4845" i="1"/>
  <c r="AB4872" i="1" l="1"/>
  <c r="H4872" i="1" s="1"/>
  <c r="Z4873" i="1"/>
  <c r="A4869" i="1"/>
  <c r="B4868" i="1"/>
  <c r="F4865" i="1"/>
  <c r="I4865" i="1" s="1"/>
  <c r="J4846" i="1"/>
  <c r="AB4873" i="1" l="1"/>
  <c r="H4873" i="1" s="1"/>
  <c r="Z4874" i="1"/>
  <c r="A4870" i="1"/>
  <c r="B4869" i="1"/>
  <c r="F4866" i="1"/>
  <c r="I4866" i="1" s="1"/>
  <c r="J4847" i="1"/>
  <c r="AB4874" i="1" l="1"/>
  <c r="H4874" i="1" s="1"/>
  <c r="Z4875" i="1"/>
  <c r="A4871" i="1"/>
  <c r="B4870" i="1"/>
  <c r="F4867" i="1"/>
  <c r="I4867" i="1" s="1"/>
  <c r="J4848" i="1"/>
  <c r="AB4875" i="1" l="1"/>
  <c r="H4875" i="1" s="1"/>
  <c r="Z4876" i="1"/>
  <c r="A4872" i="1"/>
  <c r="B4871" i="1"/>
  <c r="F4868" i="1"/>
  <c r="I4868" i="1" s="1"/>
  <c r="J4849" i="1"/>
  <c r="AB4876" i="1" l="1"/>
  <c r="H4876" i="1" s="1"/>
  <c r="Z4877" i="1"/>
  <c r="A4873" i="1"/>
  <c r="B4872" i="1"/>
  <c r="F4869" i="1"/>
  <c r="I4869" i="1" s="1"/>
  <c r="J4850" i="1"/>
  <c r="AB4877" i="1" l="1"/>
  <c r="H4877" i="1" s="1"/>
  <c r="Z4878" i="1"/>
  <c r="A4874" i="1"/>
  <c r="B4873" i="1"/>
  <c r="F4870" i="1"/>
  <c r="I4870" i="1" s="1"/>
  <c r="J4851" i="1"/>
  <c r="AB4878" i="1" l="1"/>
  <c r="H4878" i="1" s="1"/>
  <c r="Z4879" i="1"/>
  <c r="A4875" i="1"/>
  <c r="B4874" i="1"/>
  <c r="F4871" i="1"/>
  <c r="I4871" i="1" s="1"/>
  <c r="J4852" i="1"/>
  <c r="AB4879" i="1" l="1"/>
  <c r="H4879" i="1" s="1"/>
  <c r="Z4880" i="1"/>
  <c r="A4876" i="1"/>
  <c r="B4875" i="1"/>
  <c r="F4872" i="1"/>
  <c r="I4872" i="1" s="1"/>
  <c r="J4853" i="1"/>
  <c r="AB4880" i="1" l="1"/>
  <c r="H4880" i="1" s="1"/>
  <c r="Z4881" i="1"/>
  <c r="A4877" i="1"/>
  <c r="B4876" i="1"/>
  <c r="F4873" i="1"/>
  <c r="I4873" i="1" s="1"/>
  <c r="J4854" i="1"/>
  <c r="AB4881" i="1" l="1"/>
  <c r="H4881" i="1" s="1"/>
  <c r="Z4882" i="1"/>
  <c r="A4878" i="1"/>
  <c r="B4877" i="1"/>
  <c r="F4874" i="1"/>
  <c r="I4874" i="1" s="1"/>
  <c r="J4855" i="1"/>
  <c r="AB4882" i="1" l="1"/>
  <c r="H4882" i="1" s="1"/>
  <c r="Z4883" i="1"/>
  <c r="A4879" i="1"/>
  <c r="B4878" i="1"/>
  <c r="F4875" i="1"/>
  <c r="I4875" i="1" s="1"/>
  <c r="J4856" i="1"/>
  <c r="AB4883" i="1" l="1"/>
  <c r="H4883" i="1" s="1"/>
  <c r="Z4884" i="1"/>
  <c r="A4880" i="1"/>
  <c r="B4879" i="1"/>
  <c r="F4876" i="1"/>
  <c r="I4876" i="1" s="1"/>
  <c r="J4857" i="1"/>
  <c r="AB4884" i="1" l="1"/>
  <c r="H4884" i="1" s="1"/>
  <c r="Z4885" i="1"/>
  <c r="A4881" i="1"/>
  <c r="B4880" i="1"/>
  <c r="F4877" i="1"/>
  <c r="I4877" i="1" s="1"/>
  <c r="J4858" i="1"/>
  <c r="AB4885" i="1" l="1"/>
  <c r="H4885" i="1" s="1"/>
  <c r="Z4886" i="1"/>
  <c r="A4882" i="1"/>
  <c r="B4881" i="1"/>
  <c r="F4878" i="1"/>
  <c r="I4878" i="1" s="1"/>
  <c r="J4859" i="1"/>
  <c r="AB4886" i="1" l="1"/>
  <c r="H4886" i="1" s="1"/>
  <c r="Z4887" i="1"/>
  <c r="A4883" i="1"/>
  <c r="B4882" i="1"/>
  <c r="F4879" i="1"/>
  <c r="I4879" i="1" s="1"/>
  <c r="J4860" i="1"/>
  <c r="AB4887" i="1" l="1"/>
  <c r="H4887" i="1" s="1"/>
  <c r="Z4888" i="1"/>
  <c r="A4884" i="1"/>
  <c r="B4883" i="1"/>
  <c r="F4880" i="1"/>
  <c r="I4880" i="1" s="1"/>
  <c r="J4861" i="1"/>
  <c r="AB4888" i="1" l="1"/>
  <c r="H4888" i="1" s="1"/>
  <c r="Z4889" i="1"/>
  <c r="A4885" i="1"/>
  <c r="B4884" i="1"/>
  <c r="F4881" i="1"/>
  <c r="I4881" i="1" s="1"/>
  <c r="J4862" i="1"/>
  <c r="AB4889" i="1" l="1"/>
  <c r="H4889" i="1" s="1"/>
  <c r="Z4890" i="1"/>
  <c r="A4886" i="1"/>
  <c r="B4885" i="1"/>
  <c r="F4882" i="1"/>
  <c r="I4882" i="1" s="1"/>
  <c r="J4863" i="1"/>
  <c r="AB4890" i="1" l="1"/>
  <c r="H4890" i="1" s="1"/>
  <c r="Z4891" i="1"/>
  <c r="A4887" i="1"/>
  <c r="B4886" i="1"/>
  <c r="F4883" i="1"/>
  <c r="I4883" i="1" s="1"/>
  <c r="J4864" i="1"/>
  <c r="AB4891" i="1" l="1"/>
  <c r="H4891" i="1" s="1"/>
  <c r="Z4892" i="1"/>
  <c r="A4888" i="1"/>
  <c r="B4887" i="1"/>
  <c r="F4884" i="1"/>
  <c r="I4884" i="1" s="1"/>
  <c r="J4865" i="1"/>
  <c r="AB4892" i="1" l="1"/>
  <c r="H4892" i="1" s="1"/>
  <c r="Z4893" i="1"/>
  <c r="A4889" i="1"/>
  <c r="B4888" i="1"/>
  <c r="F4885" i="1"/>
  <c r="I4885" i="1" s="1"/>
  <c r="J4866" i="1"/>
  <c r="AB4893" i="1" l="1"/>
  <c r="H4893" i="1" s="1"/>
  <c r="Z4894" i="1"/>
  <c r="A4890" i="1"/>
  <c r="B4889" i="1"/>
  <c r="F4886" i="1"/>
  <c r="I4886" i="1" s="1"/>
  <c r="J4867" i="1"/>
  <c r="AB4894" i="1" l="1"/>
  <c r="H4894" i="1" s="1"/>
  <c r="Z4895" i="1"/>
  <c r="A4891" i="1"/>
  <c r="B4890" i="1"/>
  <c r="F4887" i="1"/>
  <c r="I4887" i="1" s="1"/>
  <c r="J4868" i="1"/>
  <c r="AB4895" i="1" l="1"/>
  <c r="H4895" i="1" s="1"/>
  <c r="Z4896" i="1"/>
  <c r="A4892" i="1"/>
  <c r="B4891" i="1"/>
  <c r="F4888" i="1"/>
  <c r="I4888" i="1" s="1"/>
  <c r="J4869" i="1"/>
  <c r="AB4896" i="1" l="1"/>
  <c r="H4896" i="1" s="1"/>
  <c r="Z4897" i="1"/>
  <c r="A4893" i="1"/>
  <c r="B4892" i="1"/>
  <c r="F4889" i="1"/>
  <c r="I4889" i="1" s="1"/>
  <c r="J4870" i="1"/>
  <c r="AB4897" i="1" l="1"/>
  <c r="H4897" i="1" s="1"/>
  <c r="Z4898" i="1"/>
  <c r="A4894" i="1"/>
  <c r="B4893" i="1"/>
  <c r="F4890" i="1"/>
  <c r="I4890" i="1" s="1"/>
  <c r="J4871" i="1"/>
  <c r="AB4898" i="1" l="1"/>
  <c r="H4898" i="1" s="1"/>
  <c r="Z4899" i="1"/>
  <c r="A4895" i="1"/>
  <c r="B4894" i="1"/>
  <c r="F4891" i="1"/>
  <c r="I4891" i="1" s="1"/>
  <c r="J4872" i="1"/>
  <c r="AB4899" i="1" l="1"/>
  <c r="H4899" i="1" s="1"/>
  <c r="Z4900" i="1"/>
  <c r="A4896" i="1"/>
  <c r="B4895" i="1"/>
  <c r="F4892" i="1"/>
  <c r="I4892" i="1" s="1"/>
  <c r="J4873" i="1"/>
  <c r="AB4900" i="1" l="1"/>
  <c r="H4900" i="1" s="1"/>
  <c r="Z4901" i="1"/>
  <c r="A4897" i="1"/>
  <c r="B4896" i="1"/>
  <c r="F4893" i="1"/>
  <c r="I4893" i="1" s="1"/>
  <c r="J4874" i="1"/>
  <c r="AB4901" i="1" l="1"/>
  <c r="H4901" i="1" s="1"/>
  <c r="Z4902" i="1"/>
  <c r="A4898" i="1"/>
  <c r="B4897" i="1"/>
  <c r="F4894" i="1"/>
  <c r="I4894" i="1" s="1"/>
  <c r="J4875" i="1"/>
  <c r="AB4902" i="1" l="1"/>
  <c r="H4902" i="1" s="1"/>
  <c r="Z4903" i="1"/>
  <c r="A4899" i="1"/>
  <c r="B4898" i="1"/>
  <c r="F4895" i="1"/>
  <c r="I4895" i="1" s="1"/>
  <c r="J4876" i="1"/>
  <c r="AB4903" i="1" l="1"/>
  <c r="H4903" i="1" s="1"/>
  <c r="Z4904" i="1"/>
  <c r="A4900" i="1"/>
  <c r="B4899" i="1"/>
  <c r="F4896" i="1"/>
  <c r="I4896" i="1" s="1"/>
  <c r="J4877" i="1"/>
  <c r="AB4904" i="1" l="1"/>
  <c r="H4904" i="1" s="1"/>
  <c r="Z4905" i="1"/>
  <c r="A4901" i="1"/>
  <c r="B4900" i="1"/>
  <c r="F4897" i="1"/>
  <c r="I4897" i="1" s="1"/>
  <c r="J4878" i="1"/>
  <c r="AB4905" i="1" l="1"/>
  <c r="H4905" i="1" s="1"/>
  <c r="Z4906" i="1"/>
  <c r="A4902" i="1"/>
  <c r="B4901" i="1"/>
  <c r="F4898" i="1"/>
  <c r="I4898" i="1" s="1"/>
  <c r="J4879" i="1"/>
  <c r="AB4906" i="1" l="1"/>
  <c r="H4906" i="1" s="1"/>
  <c r="Z4907" i="1"/>
  <c r="A4903" i="1"/>
  <c r="B4902" i="1"/>
  <c r="F4899" i="1"/>
  <c r="I4899" i="1" s="1"/>
  <c r="J4880" i="1"/>
  <c r="AB4907" i="1" l="1"/>
  <c r="H4907" i="1" s="1"/>
  <c r="Z4908" i="1"/>
  <c r="A4904" i="1"/>
  <c r="B4903" i="1"/>
  <c r="F4900" i="1"/>
  <c r="I4900" i="1" s="1"/>
  <c r="J4881" i="1"/>
  <c r="AB4908" i="1" l="1"/>
  <c r="H4908" i="1" s="1"/>
  <c r="Z4909" i="1"/>
  <c r="A4905" i="1"/>
  <c r="B4904" i="1"/>
  <c r="F4901" i="1"/>
  <c r="I4901" i="1" s="1"/>
  <c r="J4882" i="1"/>
  <c r="AB4909" i="1" l="1"/>
  <c r="H4909" i="1" s="1"/>
  <c r="Z4910" i="1"/>
  <c r="A4906" i="1"/>
  <c r="B4905" i="1"/>
  <c r="F4902" i="1"/>
  <c r="I4902" i="1" s="1"/>
  <c r="J4883" i="1"/>
  <c r="AB4910" i="1" l="1"/>
  <c r="H4910" i="1" s="1"/>
  <c r="Z4911" i="1"/>
  <c r="A4907" i="1"/>
  <c r="B4906" i="1"/>
  <c r="F4903" i="1"/>
  <c r="I4903" i="1" s="1"/>
  <c r="J4884" i="1"/>
  <c r="AB4911" i="1" l="1"/>
  <c r="H4911" i="1" s="1"/>
  <c r="Z4912" i="1"/>
  <c r="A4908" i="1"/>
  <c r="B4907" i="1"/>
  <c r="F4904" i="1"/>
  <c r="I4904" i="1" s="1"/>
  <c r="J4885" i="1"/>
  <c r="AB4912" i="1" l="1"/>
  <c r="H4912" i="1" s="1"/>
  <c r="Z4913" i="1"/>
  <c r="A4909" i="1"/>
  <c r="B4908" i="1"/>
  <c r="F4905" i="1"/>
  <c r="I4905" i="1" s="1"/>
  <c r="J4886" i="1"/>
  <c r="AB4913" i="1" l="1"/>
  <c r="H4913" i="1" s="1"/>
  <c r="Z4914" i="1"/>
  <c r="A4910" i="1"/>
  <c r="B4909" i="1"/>
  <c r="F4906" i="1"/>
  <c r="I4906" i="1" s="1"/>
  <c r="J4887" i="1"/>
  <c r="AB4914" i="1" l="1"/>
  <c r="H4914" i="1" s="1"/>
  <c r="Z4915" i="1"/>
  <c r="A4911" i="1"/>
  <c r="B4910" i="1"/>
  <c r="F4907" i="1"/>
  <c r="I4907" i="1" s="1"/>
  <c r="J4888" i="1"/>
  <c r="AB4915" i="1" l="1"/>
  <c r="H4915" i="1" s="1"/>
  <c r="Z4916" i="1"/>
  <c r="A4912" i="1"/>
  <c r="B4911" i="1"/>
  <c r="F4908" i="1"/>
  <c r="I4908" i="1" s="1"/>
  <c r="J4889" i="1"/>
  <c r="AB4916" i="1" l="1"/>
  <c r="H4916" i="1" s="1"/>
  <c r="Z4917" i="1"/>
  <c r="A4913" i="1"/>
  <c r="B4912" i="1"/>
  <c r="F4909" i="1"/>
  <c r="I4909" i="1" s="1"/>
  <c r="J4890" i="1"/>
  <c r="AB4917" i="1" l="1"/>
  <c r="H4917" i="1" s="1"/>
  <c r="Z4918" i="1"/>
  <c r="A4914" i="1"/>
  <c r="B4913" i="1"/>
  <c r="F4910" i="1"/>
  <c r="I4910" i="1" s="1"/>
  <c r="J4891" i="1"/>
  <c r="AB4918" i="1" l="1"/>
  <c r="H4918" i="1" s="1"/>
  <c r="Z4919" i="1"/>
  <c r="A4915" i="1"/>
  <c r="B4914" i="1"/>
  <c r="F4911" i="1"/>
  <c r="I4911" i="1" s="1"/>
  <c r="J4892" i="1"/>
  <c r="AB4919" i="1" l="1"/>
  <c r="H4919" i="1" s="1"/>
  <c r="Z4920" i="1"/>
  <c r="A4916" i="1"/>
  <c r="B4915" i="1"/>
  <c r="F4912" i="1"/>
  <c r="I4912" i="1" s="1"/>
  <c r="J4893" i="1"/>
  <c r="AB4920" i="1" l="1"/>
  <c r="H4920" i="1" s="1"/>
  <c r="Z4921" i="1"/>
  <c r="A4917" i="1"/>
  <c r="B4916" i="1"/>
  <c r="F4913" i="1"/>
  <c r="I4913" i="1" s="1"/>
  <c r="J4894" i="1"/>
  <c r="AB4921" i="1" l="1"/>
  <c r="H4921" i="1" s="1"/>
  <c r="Z4922" i="1"/>
  <c r="A4918" i="1"/>
  <c r="B4917" i="1"/>
  <c r="F4914" i="1"/>
  <c r="I4914" i="1" s="1"/>
  <c r="J4895" i="1"/>
  <c r="AB4922" i="1" l="1"/>
  <c r="H4922" i="1" s="1"/>
  <c r="Z4923" i="1"/>
  <c r="A4919" i="1"/>
  <c r="B4918" i="1"/>
  <c r="F4915" i="1"/>
  <c r="I4915" i="1" s="1"/>
  <c r="J4896" i="1"/>
  <c r="AB4923" i="1" l="1"/>
  <c r="H4923" i="1" s="1"/>
  <c r="Z4924" i="1"/>
  <c r="A4920" i="1"/>
  <c r="B4919" i="1"/>
  <c r="F4916" i="1"/>
  <c r="I4916" i="1" s="1"/>
  <c r="J4897" i="1"/>
  <c r="AB4924" i="1" l="1"/>
  <c r="H4924" i="1" s="1"/>
  <c r="Z4925" i="1"/>
  <c r="A4921" i="1"/>
  <c r="B4920" i="1"/>
  <c r="F4917" i="1"/>
  <c r="I4917" i="1" s="1"/>
  <c r="J4898" i="1"/>
  <c r="AB4925" i="1" l="1"/>
  <c r="H4925" i="1" s="1"/>
  <c r="Z4926" i="1"/>
  <c r="A4922" i="1"/>
  <c r="B4921" i="1"/>
  <c r="F4918" i="1"/>
  <c r="I4918" i="1" s="1"/>
  <c r="J4899" i="1"/>
  <c r="AB4926" i="1" l="1"/>
  <c r="H4926" i="1" s="1"/>
  <c r="Z4927" i="1"/>
  <c r="A4923" i="1"/>
  <c r="B4922" i="1"/>
  <c r="F4919" i="1"/>
  <c r="I4919" i="1" s="1"/>
  <c r="J4900" i="1"/>
  <c r="AB4927" i="1" l="1"/>
  <c r="H4927" i="1" s="1"/>
  <c r="Z4928" i="1"/>
  <c r="A4924" i="1"/>
  <c r="B4923" i="1"/>
  <c r="F4920" i="1"/>
  <c r="I4920" i="1" s="1"/>
  <c r="J4901" i="1"/>
  <c r="AB4928" i="1" l="1"/>
  <c r="H4928" i="1" s="1"/>
  <c r="Z4929" i="1"/>
  <c r="A4925" i="1"/>
  <c r="B4924" i="1"/>
  <c r="F4921" i="1"/>
  <c r="I4921" i="1" s="1"/>
  <c r="J4902" i="1"/>
  <c r="AB4929" i="1" l="1"/>
  <c r="H4929" i="1" s="1"/>
  <c r="Z4930" i="1"/>
  <c r="A4926" i="1"/>
  <c r="B4925" i="1"/>
  <c r="F4922" i="1"/>
  <c r="I4922" i="1" s="1"/>
  <c r="J4903" i="1"/>
  <c r="AB4930" i="1" l="1"/>
  <c r="H4930" i="1" s="1"/>
  <c r="Z4931" i="1"/>
  <c r="A4927" i="1"/>
  <c r="B4926" i="1"/>
  <c r="F4923" i="1"/>
  <c r="I4923" i="1" s="1"/>
  <c r="J4904" i="1"/>
  <c r="AB4931" i="1" l="1"/>
  <c r="H4931" i="1" s="1"/>
  <c r="Z4932" i="1"/>
  <c r="A4928" i="1"/>
  <c r="B4927" i="1"/>
  <c r="F4924" i="1"/>
  <c r="I4924" i="1" s="1"/>
  <c r="J4905" i="1"/>
  <c r="AB4932" i="1" l="1"/>
  <c r="H4932" i="1" s="1"/>
  <c r="Z4933" i="1"/>
  <c r="A4929" i="1"/>
  <c r="B4928" i="1"/>
  <c r="F4925" i="1"/>
  <c r="I4925" i="1" s="1"/>
  <c r="J4906" i="1"/>
  <c r="AB4933" i="1" l="1"/>
  <c r="H4933" i="1" s="1"/>
  <c r="Z4934" i="1"/>
  <c r="A4930" i="1"/>
  <c r="B4929" i="1"/>
  <c r="F4926" i="1"/>
  <c r="I4926" i="1" s="1"/>
  <c r="J4907" i="1"/>
  <c r="AB4934" i="1" l="1"/>
  <c r="H4934" i="1" s="1"/>
  <c r="Z4935" i="1"/>
  <c r="A4931" i="1"/>
  <c r="B4930" i="1"/>
  <c r="F4927" i="1"/>
  <c r="I4927" i="1" s="1"/>
  <c r="J4908" i="1"/>
  <c r="AB4935" i="1" l="1"/>
  <c r="H4935" i="1" s="1"/>
  <c r="Z4936" i="1"/>
  <c r="A4932" i="1"/>
  <c r="B4931" i="1"/>
  <c r="F4928" i="1"/>
  <c r="I4928" i="1" s="1"/>
  <c r="J4909" i="1"/>
  <c r="AB4936" i="1" l="1"/>
  <c r="H4936" i="1" s="1"/>
  <c r="Z4937" i="1"/>
  <c r="A4933" i="1"/>
  <c r="B4932" i="1"/>
  <c r="F4929" i="1"/>
  <c r="I4929" i="1" s="1"/>
  <c r="J4910" i="1"/>
  <c r="AB4937" i="1" l="1"/>
  <c r="H4937" i="1" s="1"/>
  <c r="Z4938" i="1"/>
  <c r="A4934" i="1"/>
  <c r="B4933" i="1"/>
  <c r="F4930" i="1"/>
  <c r="I4930" i="1" s="1"/>
  <c r="J4911" i="1"/>
  <c r="AB4938" i="1" l="1"/>
  <c r="H4938" i="1" s="1"/>
  <c r="Z4939" i="1"/>
  <c r="A4935" i="1"/>
  <c r="B4934" i="1"/>
  <c r="F4931" i="1"/>
  <c r="I4931" i="1" s="1"/>
  <c r="J4912" i="1"/>
  <c r="AB4939" i="1" l="1"/>
  <c r="H4939" i="1" s="1"/>
  <c r="Z4940" i="1"/>
  <c r="A4936" i="1"/>
  <c r="B4935" i="1"/>
  <c r="F4932" i="1"/>
  <c r="I4932" i="1" s="1"/>
  <c r="J4913" i="1"/>
  <c r="AB4940" i="1" l="1"/>
  <c r="H4940" i="1" s="1"/>
  <c r="Z4941" i="1"/>
  <c r="A4937" i="1"/>
  <c r="B4936" i="1"/>
  <c r="F4933" i="1"/>
  <c r="I4933" i="1" s="1"/>
  <c r="J4914" i="1"/>
  <c r="AB4941" i="1" l="1"/>
  <c r="H4941" i="1" s="1"/>
  <c r="Z4942" i="1"/>
  <c r="A4938" i="1"/>
  <c r="B4937" i="1"/>
  <c r="F4934" i="1"/>
  <c r="I4934" i="1" s="1"/>
  <c r="J4915" i="1"/>
  <c r="AB4942" i="1" l="1"/>
  <c r="H4942" i="1" s="1"/>
  <c r="Z4943" i="1"/>
  <c r="A4939" i="1"/>
  <c r="B4938" i="1"/>
  <c r="F4935" i="1"/>
  <c r="I4935" i="1" s="1"/>
  <c r="J4916" i="1"/>
  <c r="AB4943" i="1" l="1"/>
  <c r="H4943" i="1" s="1"/>
  <c r="Z4944" i="1"/>
  <c r="A4940" i="1"/>
  <c r="B4939" i="1"/>
  <c r="F4936" i="1"/>
  <c r="I4936" i="1" s="1"/>
  <c r="J4917" i="1"/>
  <c r="AB4944" i="1" l="1"/>
  <c r="H4944" i="1" s="1"/>
  <c r="Z4945" i="1"/>
  <c r="A4941" i="1"/>
  <c r="B4940" i="1"/>
  <c r="F4937" i="1"/>
  <c r="I4937" i="1" s="1"/>
  <c r="J4918" i="1"/>
  <c r="AB4945" i="1" l="1"/>
  <c r="H4945" i="1" s="1"/>
  <c r="Z4946" i="1"/>
  <c r="A4942" i="1"/>
  <c r="B4941" i="1"/>
  <c r="F4938" i="1"/>
  <c r="I4938" i="1" s="1"/>
  <c r="J4919" i="1"/>
  <c r="AB4946" i="1" l="1"/>
  <c r="H4946" i="1" s="1"/>
  <c r="Z4947" i="1"/>
  <c r="A4943" i="1"/>
  <c r="B4942" i="1"/>
  <c r="F4939" i="1"/>
  <c r="I4939" i="1" s="1"/>
  <c r="J4920" i="1"/>
  <c r="AB4947" i="1" l="1"/>
  <c r="H4947" i="1" s="1"/>
  <c r="Z4948" i="1"/>
  <c r="A4944" i="1"/>
  <c r="B4943" i="1"/>
  <c r="F4940" i="1"/>
  <c r="I4940" i="1" s="1"/>
  <c r="J4921" i="1"/>
  <c r="AB4948" i="1" l="1"/>
  <c r="H4948" i="1" s="1"/>
  <c r="Z4949" i="1"/>
  <c r="A4945" i="1"/>
  <c r="B4944" i="1"/>
  <c r="F4941" i="1"/>
  <c r="I4941" i="1" s="1"/>
  <c r="J4922" i="1"/>
  <c r="AB4949" i="1" l="1"/>
  <c r="H4949" i="1" s="1"/>
  <c r="Z4950" i="1"/>
  <c r="A4946" i="1"/>
  <c r="B4945" i="1"/>
  <c r="F4942" i="1"/>
  <c r="I4942" i="1" s="1"/>
  <c r="J4923" i="1"/>
  <c r="AB4950" i="1" l="1"/>
  <c r="H4950" i="1" s="1"/>
  <c r="Z4951" i="1"/>
  <c r="A4947" i="1"/>
  <c r="B4946" i="1"/>
  <c r="F4943" i="1"/>
  <c r="I4943" i="1" s="1"/>
  <c r="J4924" i="1"/>
  <c r="AB4951" i="1" l="1"/>
  <c r="H4951" i="1" s="1"/>
  <c r="Z4952" i="1"/>
  <c r="A4948" i="1"/>
  <c r="B4947" i="1"/>
  <c r="F4944" i="1"/>
  <c r="I4944" i="1" s="1"/>
  <c r="J4925" i="1"/>
  <c r="AB4952" i="1" l="1"/>
  <c r="H4952" i="1" s="1"/>
  <c r="Z4953" i="1"/>
  <c r="A4949" i="1"/>
  <c r="B4948" i="1"/>
  <c r="F4945" i="1"/>
  <c r="I4945" i="1" s="1"/>
  <c r="J4926" i="1"/>
  <c r="AB4953" i="1" l="1"/>
  <c r="H4953" i="1" s="1"/>
  <c r="Z4954" i="1"/>
  <c r="A4950" i="1"/>
  <c r="B4949" i="1"/>
  <c r="F4946" i="1"/>
  <c r="I4946" i="1" s="1"/>
  <c r="J4927" i="1"/>
  <c r="AB4954" i="1" l="1"/>
  <c r="H4954" i="1" s="1"/>
  <c r="Z4955" i="1"/>
  <c r="A4951" i="1"/>
  <c r="B4950" i="1"/>
  <c r="F4947" i="1"/>
  <c r="I4947" i="1" s="1"/>
  <c r="J4928" i="1"/>
  <c r="AB4955" i="1" l="1"/>
  <c r="H4955" i="1" s="1"/>
  <c r="Z4956" i="1"/>
  <c r="A4952" i="1"/>
  <c r="B4951" i="1"/>
  <c r="F4948" i="1"/>
  <c r="I4948" i="1" s="1"/>
  <c r="J4929" i="1"/>
  <c r="AB4956" i="1" l="1"/>
  <c r="H4956" i="1" s="1"/>
  <c r="Z4957" i="1"/>
  <c r="A4953" i="1"/>
  <c r="B4952" i="1"/>
  <c r="F4949" i="1"/>
  <c r="I4949" i="1" s="1"/>
  <c r="J4930" i="1"/>
  <c r="AB4957" i="1" l="1"/>
  <c r="H4957" i="1" s="1"/>
  <c r="Z4958" i="1"/>
  <c r="A4954" i="1"/>
  <c r="B4953" i="1"/>
  <c r="F4950" i="1"/>
  <c r="I4950" i="1" s="1"/>
  <c r="J4931" i="1"/>
  <c r="AB4958" i="1" l="1"/>
  <c r="H4958" i="1" s="1"/>
  <c r="Z4959" i="1"/>
  <c r="A4955" i="1"/>
  <c r="B4954" i="1"/>
  <c r="F4951" i="1"/>
  <c r="I4951" i="1" s="1"/>
  <c r="J4932" i="1"/>
  <c r="AB4959" i="1" l="1"/>
  <c r="H4959" i="1" s="1"/>
  <c r="Z4960" i="1"/>
  <c r="A4956" i="1"/>
  <c r="B4955" i="1"/>
  <c r="F4952" i="1"/>
  <c r="I4952" i="1" s="1"/>
  <c r="J4933" i="1"/>
  <c r="AB4960" i="1" l="1"/>
  <c r="H4960" i="1" s="1"/>
  <c r="Z4961" i="1"/>
  <c r="A4957" i="1"/>
  <c r="B4956" i="1"/>
  <c r="F4953" i="1"/>
  <c r="I4953" i="1" s="1"/>
  <c r="J4934" i="1"/>
  <c r="AB4961" i="1" l="1"/>
  <c r="H4961" i="1" s="1"/>
  <c r="Z4962" i="1"/>
  <c r="A4958" i="1"/>
  <c r="B4957" i="1"/>
  <c r="F4954" i="1"/>
  <c r="I4954" i="1" s="1"/>
  <c r="J4935" i="1"/>
  <c r="AB4962" i="1" l="1"/>
  <c r="H4962" i="1" s="1"/>
  <c r="Z4963" i="1"/>
  <c r="A4959" i="1"/>
  <c r="B4958" i="1"/>
  <c r="F4955" i="1"/>
  <c r="I4955" i="1" s="1"/>
  <c r="J4936" i="1"/>
  <c r="AB4963" i="1" l="1"/>
  <c r="H4963" i="1" s="1"/>
  <c r="Z4964" i="1"/>
  <c r="A4960" i="1"/>
  <c r="B4959" i="1"/>
  <c r="F4956" i="1"/>
  <c r="I4956" i="1" s="1"/>
  <c r="J4937" i="1"/>
  <c r="AB4964" i="1" l="1"/>
  <c r="H4964" i="1" s="1"/>
  <c r="Z4965" i="1"/>
  <c r="A4961" i="1"/>
  <c r="B4960" i="1"/>
  <c r="F4957" i="1"/>
  <c r="I4957" i="1" s="1"/>
  <c r="J4938" i="1"/>
  <c r="AB4965" i="1" l="1"/>
  <c r="H4965" i="1" s="1"/>
  <c r="Z4966" i="1"/>
  <c r="A4962" i="1"/>
  <c r="B4961" i="1"/>
  <c r="F4958" i="1"/>
  <c r="I4958" i="1" s="1"/>
  <c r="J4939" i="1"/>
  <c r="AB4966" i="1" l="1"/>
  <c r="H4966" i="1" s="1"/>
  <c r="Z4967" i="1"/>
  <c r="A4963" i="1"/>
  <c r="B4962" i="1"/>
  <c r="F4959" i="1"/>
  <c r="I4959" i="1" s="1"/>
  <c r="J4940" i="1"/>
  <c r="AB4967" i="1" l="1"/>
  <c r="H4967" i="1" s="1"/>
  <c r="Z4968" i="1"/>
  <c r="A4964" i="1"/>
  <c r="B4963" i="1"/>
  <c r="F4960" i="1"/>
  <c r="I4960" i="1" s="1"/>
  <c r="J4941" i="1"/>
  <c r="AB4968" i="1" l="1"/>
  <c r="H4968" i="1" s="1"/>
  <c r="Z4969" i="1"/>
  <c r="A4965" i="1"/>
  <c r="B4964" i="1"/>
  <c r="F4961" i="1"/>
  <c r="I4961" i="1" s="1"/>
  <c r="J4942" i="1"/>
  <c r="AB4969" i="1" l="1"/>
  <c r="H4969" i="1" s="1"/>
  <c r="Z4970" i="1"/>
  <c r="A4966" i="1"/>
  <c r="B4965" i="1"/>
  <c r="F4962" i="1"/>
  <c r="I4962" i="1" s="1"/>
  <c r="J4943" i="1"/>
  <c r="AB4970" i="1" l="1"/>
  <c r="H4970" i="1" s="1"/>
  <c r="Z4971" i="1"/>
  <c r="A4967" i="1"/>
  <c r="B4966" i="1"/>
  <c r="F4963" i="1"/>
  <c r="I4963" i="1" s="1"/>
  <c r="J4944" i="1"/>
  <c r="AB4971" i="1" l="1"/>
  <c r="H4971" i="1" s="1"/>
  <c r="Z4972" i="1"/>
  <c r="A4968" i="1"/>
  <c r="B4967" i="1"/>
  <c r="F4964" i="1"/>
  <c r="I4964" i="1" s="1"/>
  <c r="J4945" i="1"/>
  <c r="AB4972" i="1" l="1"/>
  <c r="H4972" i="1" s="1"/>
  <c r="Z4973" i="1"/>
  <c r="A4969" i="1"/>
  <c r="B4968" i="1"/>
  <c r="F4965" i="1"/>
  <c r="I4965" i="1" s="1"/>
  <c r="J4946" i="1"/>
  <c r="AB4973" i="1" l="1"/>
  <c r="H4973" i="1" s="1"/>
  <c r="Z4974" i="1"/>
  <c r="A4970" i="1"/>
  <c r="B4969" i="1"/>
  <c r="F4966" i="1"/>
  <c r="I4966" i="1" s="1"/>
  <c r="J4947" i="1"/>
  <c r="AB4974" i="1" l="1"/>
  <c r="H4974" i="1" s="1"/>
  <c r="Z4975" i="1"/>
  <c r="A4971" i="1"/>
  <c r="B4970" i="1"/>
  <c r="F4967" i="1"/>
  <c r="I4967" i="1" s="1"/>
  <c r="J4948" i="1"/>
  <c r="AB4975" i="1" l="1"/>
  <c r="H4975" i="1" s="1"/>
  <c r="Z4976" i="1"/>
  <c r="A4972" i="1"/>
  <c r="B4971" i="1"/>
  <c r="F4968" i="1"/>
  <c r="I4968" i="1" s="1"/>
  <c r="J4949" i="1"/>
  <c r="AB4976" i="1" l="1"/>
  <c r="H4976" i="1" s="1"/>
  <c r="Z4977" i="1"/>
  <c r="A4973" i="1"/>
  <c r="B4972" i="1"/>
  <c r="F4969" i="1"/>
  <c r="I4969" i="1" s="1"/>
  <c r="J4950" i="1"/>
  <c r="AB4977" i="1" l="1"/>
  <c r="H4977" i="1" s="1"/>
  <c r="Z4978" i="1"/>
  <c r="A4974" i="1"/>
  <c r="B4973" i="1"/>
  <c r="F4970" i="1"/>
  <c r="I4970" i="1" s="1"/>
  <c r="J4951" i="1"/>
  <c r="AB4978" i="1" l="1"/>
  <c r="H4978" i="1" s="1"/>
  <c r="Z4979" i="1"/>
  <c r="A4975" i="1"/>
  <c r="B4974" i="1"/>
  <c r="F4971" i="1"/>
  <c r="I4971" i="1" s="1"/>
  <c r="J4952" i="1"/>
  <c r="AB4979" i="1" l="1"/>
  <c r="H4979" i="1" s="1"/>
  <c r="Z4980" i="1"/>
  <c r="A4976" i="1"/>
  <c r="B4975" i="1"/>
  <c r="F4972" i="1"/>
  <c r="I4972" i="1" s="1"/>
  <c r="J4953" i="1"/>
  <c r="AB4980" i="1" l="1"/>
  <c r="H4980" i="1" s="1"/>
  <c r="Z4981" i="1"/>
  <c r="A4977" i="1"/>
  <c r="B4976" i="1"/>
  <c r="F4973" i="1"/>
  <c r="I4973" i="1" s="1"/>
  <c r="J4954" i="1"/>
  <c r="AB4981" i="1" l="1"/>
  <c r="H4981" i="1" s="1"/>
  <c r="Z4982" i="1"/>
  <c r="A4978" i="1"/>
  <c r="B4977" i="1"/>
  <c r="F4974" i="1"/>
  <c r="I4974" i="1" s="1"/>
  <c r="J4955" i="1"/>
  <c r="AB4982" i="1" l="1"/>
  <c r="H4982" i="1" s="1"/>
  <c r="Z4983" i="1"/>
  <c r="A4979" i="1"/>
  <c r="B4978" i="1"/>
  <c r="F4975" i="1"/>
  <c r="I4975" i="1" s="1"/>
  <c r="J4956" i="1"/>
  <c r="AB4983" i="1" l="1"/>
  <c r="H4983" i="1" s="1"/>
  <c r="Z4984" i="1"/>
  <c r="A4980" i="1"/>
  <c r="B4979" i="1"/>
  <c r="F4976" i="1"/>
  <c r="I4976" i="1" s="1"/>
  <c r="J4957" i="1"/>
  <c r="AB4984" i="1" l="1"/>
  <c r="H4984" i="1" s="1"/>
  <c r="Z4985" i="1"/>
  <c r="A4981" i="1"/>
  <c r="B4980" i="1"/>
  <c r="F4977" i="1"/>
  <c r="I4977" i="1" s="1"/>
  <c r="J4958" i="1"/>
  <c r="AB4985" i="1" l="1"/>
  <c r="H4985" i="1" s="1"/>
  <c r="Z4986" i="1"/>
  <c r="A4982" i="1"/>
  <c r="B4981" i="1"/>
  <c r="F4978" i="1"/>
  <c r="I4978" i="1" s="1"/>
  <c r="J4959" i="1"/>
  <c r="AB4986" i="1" l="1"/>
  <c r="H4986" i="1" s="1"/>
  <c r="Z4987" i="1"/>
  <c r="A4983" i="1"/>
  <c r="B4982" i="1"/>
  <c r="F4979" i="1"/>
  <c r="I4979" i="1" s="1"/>
  <c r="J4960" i="1"/>
  <c r="AB4987" i="1" l="1"/>
  <c r="H4987" i="1" s="1"/>
  <c r="Z4988" i="1"/>
  <c r="A4984" i="1"/>
  <c r="B4983" i="1"/>
  <c r="F4980" i="1"/>
  <c r="I4980" i="1" s="1"/>
  <c r="J4961" i="1"/>
  <c r="AB4988" i="1" l="1"/>
  <c r="H4988" i="1" s="1"/>
  <c r="Z4989" i="1"/>
  <c r="A4985" i="1"/>
  <c r="B4984" i="1"/>
  <c r="F4981" i="1"/>
  <c r="I4981" i="1" s="1"/>
  <c r="J4962" i="1"/>
  <c r="AB4989" i="1" l="1"/>
  <c r="H4989" i="1" s="1"/>
  <c r="Z4990" i="1"/>
  <c r="A4986" i="1"/>
  <c r="B4985" i="1"/>
  <c r="F4982" i="1"/>
  <c r="I4982" i="1" s="1"/>
  <c r="J4963" i="1"/>
  <c r="AB4990" i="1" l="1"/>
  <c r="H4990" i="1" s="1"/>
  <c r="Z4991" i="1"/>
  <c r="A4987" i="1"/>
  <c r="B4986" i="1"/>
  <c r="F4983" i="1"/>
  <c r="I4983" i="1" s="1"/>
  <c r="J4964" i="1"/>
  <c r="AB4991" i="1" l="1"/>
  <c r="H4991" i="1" s="1"/>
  <c r="Z4992" i="1"/>
  <c r="A4988" i="1"/>
  <c r="B4987" i="1"/>
  <c r="F4984" i="1"/>
  <c r="I4984" i="1" s="1"/>
  <c r="J4965" i="1"/>
  <c r="AB4992" i="1" l="1"/>
  <c r="H4992" i="1" s="1"/>
  <c r="Z4993" i="1"/>
  <c r="A4989" i="1"/>
  <c r="B4988" i="1"/>
  <c r="F4985" i="1"/>
  <c r="I4985" i="1" s="1"/>
  <c r="J4966" i="1"/>
  <c r="AB4993" i="1" l="1"/>
  <c r="H4993" i="1" s="1"/>
  <c r="Z4994" i="1"/>
  <c r="A4990" i="1"/>
  <c r="B4989" i="1"/>
  <c r="F4986" i="1"/>
  <c r="I4986" i="1" s="1"/>
  <c r="J4967" i="1"/>
  <c r="AB4994" i="1" l="1"/>
  <c r="H4994" i="1" s="1"/>
  <c r="Z4995" i="1"/>
  <c r="A4991" i="1"/>
  <c r="B4990" i="1"/>
  <c r="F4987" i="1"/>
  <c r="I4987" i="1" s="1"/>
  <c r="J4968" i="1"/>
  <c r="AB4995" i="1" l="1"/>
  <c r="H4995" i="1" s="1"/>
  <c r="Z4996" i="1"/>
  <c r="A4992" i="1"/>
  <c r="B4991" i="1"/>
  <c r="F4988" i="1"/>
  <c r="I4988" i="1" s="1"/>
  <c r="J4969" i="1"/>
  <c r="AB4996" i="1" l="1"/>
  <c r="H4996" i="1" s="1"/>
  <c r="Z4997" i="1"/>
  <c r="A4993" i="1"/>
  <c r="B4992" i="1"/>
  <c r="F4989" i="1"/>
  <c r="I4989" i="1" s="1"/>
  <c r="J4970" i="1"/>
  <c r="AB4997" i="1" l="1"/>
  <c r="H4997" i="1" s="1"/>
  <c r="Z4998" i="1"/>
  <c r="A4994" i="1"/>
  <c r="B4993" i="1"/>
  <c r="F4990" i="1"/>
  <c r="I4990" i="1" s="1"/>
  <c r="J4971" i="1"/>
  <c r="AB4998" i="1" l="1"/>
  <c r="H4998" i="1" s="1"/>
  <c r="Z4999" i="1"/>
  <c r="A4995" i="1"/>
  <c r="B4994" i="1"/>
  <c r="F4991" i="1"/>
  <c r="I4991" i="1" s="1"/>
  <c r="J4972" i="1"/>
  <c r="AB4999" i="1" l="1"/>
  <c r="H4999" i="1" s="1"/>
  <c r="Z5000" i="1"/>
  <c r="A4996" i="1"/>
  <c r="B4995" i="1"/>
  <c r="F4992" i="1"/>
  <c r="I4992" i="1" s="1"/>
  <c r="J4973" i="1"/>
  <c r="AB5000" i="1" l="1"/>
  <c r="H5000" i="1" s="1"/>
  <c r="Z5001" i="1"/>
  <c r="A4997" i="1"/>
  <c r="B4996" i="1"/>
  <c r="F4993" i="1"/>
  <c r="I4993" i="1" s="1"/>
  <c r="J4974" i="1"/>
  <c r="AB5001" i="1" l="1"/>
  <c r="H5001" i="1" s="1"/>
  <c r="Z5002" i="1"/>
  <c r="A4998" i="1"/>
  <c r="B4997" i="1"/>
  <c r="F4994" i="1"/>
  <c r="I4994" i="1" s="1"/>
  <c r="J4975" i="1"/>
  <c r="AB5002" i="1" l="1"/>
  <c r="H5002" i="1" s="1"/>
  <c r="Z5003" i="1"/>
  <c r="A4999" i="1"/>
  <c r="B4998" i="1"/>
  <c r="F4995" i="1"/>
  <c r="I4995" i="1" s="1"/>
  <c r="J4976" i="1"/>
  <c r="AB5003" i="1" l="1"/>
  <c r="H5003" i="1" s="1"/>
  <c r="Z5004" i="1"/>
  <c r="A5000" i="1"/>
  <c r="B4999" i="1"/>
  <c r="F4996" i="1"/>
  <c r="I4996" i="1" s="1"/>
  <c r="J4977" i="1"/>
  <c r="AB5004" i="1" l="1"/>
  <c r="H5004" i="1" s="1"/>
  <c r="Z5005" i="1"/>
  <c r="A5001" i="1"/>
  <c r="B5000" i="1"/>
  <c r="F4997" i="1"/>
  <c r="I4997" i="1" s="1"/>
  <c r="J4978" i="1"/>
  <c r="AB5005" i="1" l="1"/>
  <c r="H5005" i="1" s="1"/>
  <c r="Z5006" i="1"/>
  <c r="A5002" i="1"/>
  <c r="B5001" i="1"/>
  <c r="F4998" i="1"/>
  <c r="I4998" i="1" s="1"/>
  <c r="J4979" i="1"/>
  <c r="AB5006" i="1" l="1"/>
  <c r="H5006" i="1" s="1"/>
  <c r="Z5007" i="1"/>
  <c r="A5003" i="1"/>
  <c r="B5002" i="1"/>
  <c r="F4999" i="1"/>
  <c r="I4999" i="1" s="1"/>
  <c r="J4980" i="1"/>
  <c r="AB5007" i="1" l="1"/>
  <c r="H5007" i="1" s="1"/>
  <c r="Z5008" i="1"/>
  <c r="A5004" i="1"/>
  <c r="B5003" i="1"/>
  <c r="F5000" i="1"/>
  <c r="I5000" i="1" s="1"/>
  <c r="J4981" i="1"/>
  <c r="AB5008" i="1" l="1"/>
  <c r="H5008" i="1" s="1"/>
  <c r="Z5009" i="1"/>
  <c r="A5005" i="1"/>
  <c r="B5004" i="1"/>
  <c r="F5001" i="1"/>
  <c r="I5001" i="1" s="1"/>
  <c r="J4982" i="1"/>
  <c r="AB5009" i="1" l="1"/>
  <c r="H5009" i="1" s="1"/>
  <c r="Z5010" i="1"/>
  <c r="A5006" i="1"/>
  <c r="B5005" i="1"/>
  <c r="F5002" i="1"/>
  <c r="I5002" i="1" s="1"/>
  <c r="J4983" i="1"/>
  <c r="AB5010" i="1" l="1"/>
  <c r="H5010" i="1" s="1"/>
  <c r="Z5011" i="1"/>
  <c r="A5007" i="1"/>
  <c r="B5006" i="1"/>
  <c r="F5003" i="1"/>
  <c r="I5003" i="1" s="1"/>
  <c r="J4984" i="1"/>
  <c r="AB5011" i="1" l="1"/>
  <c r="H5011" i="1" s="1"/>
  <c r="Z5012" i="1"/>
  <c r="A5008" i="1"/>
  <c r="B5007" i="1"/>
  <c r="F5004" i="1"/>
  <c r="I5004" i="1" s="1"/>
  <c r="J4985" i="1"/>
  <c r="AB5012" i="1" l="1"/>
  <c r="H5012" i="1" s="1"/>
  <c r="Z5013" i="1"/>
  <c r="A5009" i="1"/>
  <c r="B5008" i="1"/>
  <c r="F5005" i="1"/>
  <c r="I5005" i="1" s="1"/>
  <c r="J4986" i="1"/>
  <c r="AB5013" i="1" l="1"/>
  <c r="H5013" i="1" s="1"/>
  <c r="Z5014" i="1"/>
  <c r="A5010" i="1"/>
  <c r="B5009" i="1"/>
  <c r="F5006" i="1"/>
  <c r="I5006" i="1" s="1"/>
  <c r="J4987" i="1"/>
  <c r="AB5014" i="1" l="1"/>
  <c r="H5014" i="1" s="1"/>
  <c r="Z5015" i="1"/>
  <c r="A5011" i="1"/>
  <c r="B5010" i="1"/>
  <c r="F5007" i="1"/>
  <c r="I5007" i="1" s="1"/>
  <c r="J4988" i="1"/>
  <c r="AB5015" i="1" l="1"/>
  <c r="H5015" i="1" s="1"/>
  <c r="Z5016" i="1"/>
  <c r="A5012" i="1"/>
  <c r="B5011" i="1"/>
  <c r="F5008" i="1"/>
  <c r="I5008" i="1" s="1"/>
  <c r="J4989" i="1"/>
  <c r="AB5016" i="1" l="1"/>
  <c r="H5016" i="1" s="1"/>
  <c r="Z5017" i="1"/>
  <c r="A5013" i="1"/>
  <c r="B5012" i="1"/>
  <c r="F5009" i="1"/>
  <c r="I5009" i="1" s="1"/>
  <c r="J4990" i="1"/>
  <c r="AB5017" i="1" l="1"/>
  <c r="H5017" i="1" s="1"/>
  <c r="Z5018" i="1"/>
  <c r="AB5018" i="1" s="1"/>
  <c r="A5014" i="1"/>
  <c r="B5013" i="1"/>
  <c r="F5010" i="1"/>
  <c r="I5010" i="1" s="1"/>
  <c r="J4991" i="1"/>
  <c r="H5018" i="1" l="1"/>
  <c r="Z5019" i="1"/>
  <c r="A5015" i="1"/>
  <c r="B5014" i="1"/>
  <c r="F5011" i="1"/>
  <c r="I5011" i="1" s="1"/>
  <c r="J4992" i="1"/>
  <c r="AB5019" i="1" l="1"/>
  <c r="H5019" i="1" s="1"/>
  <c r="Z5020" i="1"/>
  <c r="AB5020" i="1" s="1"/>
  <c r="A5016" i="1"/>
  <c r="B5015" i="1"/>
  <c r="F5015" i="1" s="1"/>
  <c r="I5015" i="1" s="1"/>
  <c r="F5012" i="1"/>
  <c r="I5012" i="1" s="1"/>
  <c r="J4993" i="1"/>
  <c r="H5020" i="1" l="1"/>
  <c r="Z5024" i="1"/>
  <c r="Z5021" i="1"/>
  <c r="AB5021" i="1" s="1"/>
  <c r="A5017" i="1"/>
  <c r="B5016" i="1"/>
  <c r="F5016" i="1" s="1"/>
  <c r="I5016" i="1" s="1"/>
  <c r="F5013" i="1"/>
  <c r="I5013" i="1" s="1"/>
  <c r="J4994" i="1"/>
  <c r="AB5024" i="1" l="1"/>
  <c r="H5024" i="1" s="1"/>
  <c r="H5021" i="1"/>
  <c r="Z5025" i="1"/>
  <c r="Z5022" i="1"/>
  <c r="AB5022" i="1" s="1"/>
  <c r="A5018" i="1"/>
  <c r="B5017" i="1"/>
  <c r="F5017" i="1" s="1"/>
  <c r="I5017" i="1" s="1"/>
  <c r="F5014" i="1"/>
  <c r="I5014" i="1" s="1"/>
  <c r="J4997" i="1"/>
  <c r="J4996" i="1"/>
  <c r="J4995" i="1"/>
  <c r="J4998" i="1"/>
  <c r="AB5025" i="1" l="1"/>
  <c r="H5025" i="1" s="1"/>
  <c r="H5022" i="1"/>
  <c r="Z5023" i="1"/>
  <c r="Z5026" i="1"/>
  <c r="AB5026" i="1" s="1"/>
  <c r="A5019" i="1"/>
  <c r="B5018" i="1"/>
  <c r="F5018" i="1" s="1"/>
  <c r="I5018" i="1" s="1"/>
  <c r="J4999" i="1"/>
  <c r="AB5023" i="1" l="1"/>
  <c r="H5023" i="1" s="1"/>
  <c r="H5026" i="1"/>
  <c r="Z5027" i="1"/>
  <c r="A5020" i="1"/>
  <c r="B5019" i="1"/>
  <c r="F5019" i="1" s="1"/>
  <c r="I5019" i="1" s="1"/>
  <c r="F15" i="1"/>
  <c r="I15" i="1" s="1"/>
  <c r="J16" i="1"/>
  <c r="J15" i="1"/>
  <c r="J5000" i="1"/>
  <c r="AB5027" i="1" l="1"/>
  <c r="H5027" i="1" s="1"/>
  <c r="Z5028" i="1"/>
  <c r="Z24" i="1"/>
  <c r="B5020" i="1"/>
  <c r="F5020" i="1" s="1"/>
  <c r="I5020" i="1" s="1"/>
  <c r="A5021" i="1"/>
  <c r="E15" i="1"/>
  <c r="L15" i="1" s="1"/>
  <c r="J5001" i="1"/>
  <c r="AB24" i="1" l="1"/>
  <c r="H24" i="1" s="1"/>
  <c r="I24" i="1" s="1"/>
  <c r="AB5028" i="1"/>
  <c r="H5028" i="1" s="1"/>
  <c r="Z5029" i="1"/>
  <c r="AB5029" i="1" s="1"/>
  <c r="G15" i="1"/>
  <c r="B5021" i="1"/>
  <c r="F5021" i="1" s="1"/>
  <c r="I5021" i="1" s="1"/>
  <c r="A5022" i="1"/>
  <c r="J5002" i="1"/>
  <c r="P24" i="1" l="1"/>
  <c r="H5029" i="1"/>
  <c r="Z5030" i="1"/>
  <c r="M15" i="1"/>
  <c r="S15" i="1" s="1"/>
  <c r="A5023" i="1"/>
  <c r="B5022" i="1"/>
  <c r="F5022" i="1" s="1"/>
  <c r="I5022" i="1" s="1"/>
  <c r="J5003" i="1"/>
  <c r="AB5030" i="1" l="1"/>
  <c r="H5030" i="1" s="1"/>
  <c r="Z5031" i="1"/>
  <c r="P27" i="1"/>
  <c r="Q15" i="1"/>
  <c r="K15" i="1" s="1"/>
  <c r="A5024" i="1"/>
  <c r="B5023" i="1"/>
  <c r="F5023" i="1" s="1"/>
  <c r="I5023" i="1" s="1"/>
  <c r="J5004" i="1"/>
  <c r="AB5031" i="1" l="1"/>
  <c r="H5031" i="1" s="1"/>
  <c r="Z5032" i="1"/>
  <c r="N15" i="1"/>
  <c r="E16" i="1" s="1"/>
  <c r="A5025" i="1"/>
  <c r="B5024" i="1"/>
  <c r="F5024" i="1" s="1"/>
  <c r="I5024" i="1" s="1"/>
  <c r="J5005" i="1"/>
  <c r="AB5032" i="1" l="1"/>
  <c r="H5032" i="1" s="1"/>
  <c r="Z5033" i="1"/>
  <c r="AB5033" i="1" s="1"/>
  <c r="G16" i="1"/>
  <c r="M16" i="1"/>
  <c r="S16" i="1" s="1"/>
  <c r="B5025" i="1"/>
  <c r="F5025" i="1" s="1"/>
  <c r="I5025" i="1" s="1"/>
  <c r="A5026" i="1"/>
  <c r="J5006" i="1"/>
  <c r="Z5034" i="1" l="1"/>
  <c r="H5033" i="1"/>
  <c r="P28" i="1"/>
  <c r="A5027" i="1"/>
  <c r="B5026" i="1"/>
  <c r="F5026" i="1" s="1"/>
  <c r="I5026" i="1" s="1"/>
  <c r="J5007" i="1"/>
  <c r="AB5034" i="1" l="1"/>
  <c r="H5034" i="1" s="1"/>
  <c r="Z5035" i="1"/>
  <c r="B5027" i="1"/>
  <c r="F5027" i="1" s="1"/>
  <c r="I5027" i="1" s="1"/>
  <c r="A5028" i="1"/>
  <c r="J5008" i="1"/>
  <c r="AB5035" i="1" l="1"/>
  <c r="H5035" i="1" s="1"/>
  <c r="Z5036" i="1"/>
  <c r="A5029" i="1"/>
  <c r="B5028" i="1"/>
  <c r="F5028" i="1" s="1"/>
  <c r="I5028" i="1" s="1"/>
  <c r="J5009" i="1"/>
  <c r="AB5036" i="1" l="1"/>
  <c r="H5036" i="1" s="1"/>
  <c r="Z5037" i="1"/>
  <c r="A5030" i="1"/>
  <c r="B5029" i="1"/>
  <c r="F5029" i="1" s="1"/>
  <c r="I5029" i="1" s="1"/>
  <c r="J5010" i="1"/>
  <c r="AB5037" i="1" l="1"/>
  <c r="H5037" i="1" s="1"/>
  <c r="Z5038" i="1"/>
  <c r="A5031" i="1"/>
  <c r="B5030" i="1"/>
  <c r="F5030" i="1" s="1"/>
  <c r="I5030" i="1" s="1"/>
  <c r="J5011" i="1"/>
  <c r="AB5038" i="1" l="1"/>
  <c r="H5038" i="1" s="1"/>
  <c r="Z5039" i="1"/>
  <c r="A5032" i="1"/>
  <c r="B5031" i="1"/>
  <c r="F5031" i="1" s="1"/>
  <c r="I5031" i="1" s="1"/>
  <c r="J5012" i="1"/>
  <c r="AB5039" i="1" l="1"/>
  <c r="H5039" i="1" s="1"/>
  <c r="Z5040" i="1"/>
  <c r="A5033" i="1"/>
  <c r="B5032" i="1"/>
  <c r="F5032" i="1" s="1"/>
  <c r="I5032" i="1" s="1"/>
  <c r="J5013" i="1"/>
  <c r="AB5040" i="1" l="1"/>
  <c r="H5040" i="1" s="1"/>
  <c r="Z5041" i="1"/>
  <c r="A5034" i="1"/>
  <c r="B5033" i="1"/>
  <c r="F5033" i="1" s="1"/>
  <c r="I5033" i="1" s="1"/>
  <c r="J5014" i="1"/>
  <c r="AB5041" i="1" l="1"/>
  <c r="H5041" i="1" s="1"/>
  <c r="Z5042" i="1"/>
  <c r="A5035" i="1"/>
  <c r="B5034" i="1"/>
  <c r="F5034" i="1" s="1"/>
  <c r="I5034" i="1" s="1"/>
  <c r="J5015" i="1"/>
  <c r="AB5042" i="1" l="1"/>
  <c r="H5042" i="1" s="1"/>
  <c r="Z5043" i="1"/>
  <c r="B5035" i="1"/>
  <c r="F5035" i="1" s="1"/>
  <c r="I5035" i="1" s="1"/>
  <c r="A5036" i="1"/>
  <c r="J5016" i="1"/>
  <c r="AB5043" i="1" l="1"/>
  <c r="H5043" i="1" s="1"/>
  <c r="Z5044" i="1"/>
  <c r="B5036" i="1"/>
  <c r="F5036" i="1" s="1"/>
  <c r="I5036" i="1" s="1"/>
  <c r="A5037" i="1"/>
  <c r="J5017" i="1"/>
  <c r="AB5044" i="1" l="1"/>
  <c r="H5044" i="1" s="1"/>
  <c r="Z5045" i="1"/>
  <c r="B5037" i="1"/>
  <c r="F5037" i="1" s="1"/>
  <c r="I5037" i="1" s="1"/>
  <c r="A5038" i="1"/>
  <c r="J5018" i="1"/>
  <c r="AB5045" i="1" l="1"/>
  <c r="H5045" i="1" s="1"/>
  <c r="Z5046" i="1"/>
  <c r="A5039" i="1"/>
  <c r="B5038" i="1"/>
  <c r="F5038" i="1" s="1"/>
  <c r="I5038" i="1" s="1"/>
  <c r="J5019" i="1"/>
  <c r="AB5046" i="1" l="1"/>
  <c r="H5046" i="1" s="1"/>
  <c r="Z5047" i="1"/>
  <c r="B5039" i="1"/>
  <c r="F5039" i="1" s="1"/>
  <c r="I5039" i="1" s="1"/>
  <c r="A5040" i="1"/>
  <c r="J5020" i="1"/>
  <c r="AB5047" i="1" l="1"/>
  <c r="H5047" i="1" s="1"/>
  <c r="Z5048" i="1"/>
  <c r="A5041" i="1"/>
  <c r="B5040" i="1"/>
  <c r="F5040" i="1" s="1"/>
  <c r="I5040" i="1" s="1"/>
  <c r="J5021" i="1"/>
  <c r="AB5048" i="1" l="1"/>
  <c r="H5048" i="1" s="1"/>
  <c r="Z5049" i="1"/>
  <c r="A5042" i="1"/>
  <c r="B5041" i="1"/>
  <c r="F5041" i="1" s="1"/>
  <c r="I5041" i="1" s="1"/>
  <c r="J5022" i="1"/>
  <c r="AB5049" i="1" l="1"/>
  <c r="H5049" i="1" s="1"/>
  <c r="Z5050" i="1"/>
  <c r="A5043" i="1"/>
  <c r="B5042" i="1"/>
  <c r="F5042" i="1" s="1"/>
  <c r="I5042" i="1" s="1"/>
  <c r="J5023" i="1"/>
  <c r="AB5050" i="1" l="1"/>
  <c r="H5050" i="1" s="1"/>
  <c r="Z5051" i="1"/>
  <c r="A5044" i="1"/>
  <c r="B5043" i="1"/>
  <c r="F5043" i="1" s="1"/>
  <c r="I5043" i="1" s="1"/>
  <c r="J5024" i="1"/>
  <c r="AB5051" i="1" l="1"/>
  <c r="H5051" i="1" s="1"/>
  <c r="Z5052" i="1"/>
  <c r="B5044" i="1"/>
  <c r="F5044" i="1" s="1"/>
  <c r="I5044" i="1" s="1"/>
  <c r="A5045" i="1"/>
  <c r="J5025" i="1"/>
  <c r="AB5052" i="1" l="1"/>
  <c r="H5052" i="1" s="1"/>
  <c r="Z5053" i="1"/>
  <c r="A5046" i="1"/>
  <c r="B5045" i="1"/>
  <c r="F5045" i="1" s="1"/>
  <c r="I5045" i="1" s="1"/>
  <c r="J5026" i="1"/>
  <c r="AB5053" i="1" l="1"/>
  <c r="H5053" i="1" s="1"/>
  <c r="Z5054" i="1"/>
  <c r="B5046" i="1"/>
  <c r="F5046" i="1" s="1"/>
  <c r="I5046" i="1" s="1"/>
  <c r="A5047" i="1"/>
  <c r="J5027" i="1"/>
  <c r="AB5054" i="1" l="1"/>
  <c r="H5054" i="1" s="1"/>
  <c r="Z5055" i="1"/>
  <c r="A5048" i="1"/>
  <c r="B5047" i="1"/>
  <c r="F5047" i="1" s="1"/>
  <c r="I5047" i="1" s="1"/>
  <c r="J5028" i="1"/>
  <c r="AB5055" i="1" l="1"/>
  <c r="H5055" i="1" s="1"/>
  <c r="Z5056" i="1"/>
  <c r="A5049" i="1"/>
  <c r="B5048" i="1"/>
  <c r="F5048" i="1" s="1"/>
  <c r="I5048" i="1" s="1"/>
  <c r="J5029" i="1"/>
  <c r="AB5056" i="1" l="1"/>
  <c r="H5056" i="1" s="1"/>
  <c r="Z5057" i="1"/>
  <c r="B5049" i="1"/>
  <c r="F5049" i="1" s="1"/>
  <c r="I5049" i="1" s="1"/>
  <c r="A5050" i="1"/>
  <c r="J5030" i="1"/>
  <c r="AB5057" i="1" l="1"/>
  <c r="H5057" i="1" s="1"/>
  <c r="Z5058" i="1"/>
  <c r="A5051" i="1"/>
  <c r="B5050" i="1"/>
  <c r="F5050" i="1" s="1"/>
  <c r="I5050" i="1" s="1"/>
  <c r="J5031" i="1"/>
  <c r="AB5058" i="1" l="1"/>
  <c r="H5058" i="1" s="1"/>
  <c r="Z5059" i="1"/>
  <c r="B5051" i="1"/>
  <c r="F5051" i="1" s="1"/>
  <c r="I5051" i="1" s="1"/>
  <c r="A5052" i="1"/>
  <c r="J5032" i="1"/>
  <c r="AB5059" i="1" l="1"/>
  <c r="H5059" i="1" s="1"/>
  <c r="Z5060" i="1"/>
  <c r="B5052" i="1"/>
  <c r="F5052" i="1" s="1"/>
  <c r="I5052" i="1" s="1"/>
  <c r="A5053" i="1"/>
  <c r="J5033" i="1"/>
  <c r="AB5060" i="1" l="1"/>
  <c r="H5060" i="1" s="1"/>
  <c r="Z5061" i="1"/>
  <c r="A5054" i="1"/>
  <c r="B5053" i="1"/>
  <c r="F5053" i="1" s="1"/>
  <c r="I5053" i="1" s="1"/>
  <c r="J5034" i="1"/>
  <c r="AB5061" i="1" l="1"/>
  <c r="H5061" i="1" s="1"/>
  <c r="Z5062" i="1"/>
  <c r="A5055" i="1"/>
  <c r="B5054" i="1"/>
  <c r="F5054" i="1" s="1"/>
  <c r="I5054" i="1" s="1"/>
  <c r="J5035" i="1"/>
  <c r="AB5062" i="1" l="1"/>
  <c r="H5062" i="1" s="1"/>
  <c r="Z5063" i="1"/>
  <c r="A5056" i="1"/>
  <c r="B5055" i="1"/>
  <c r="F5055" i="1" s="1"/>
  <c r="I5055" i="1" s="1"/>
  <c r="J5036" i="1"/>
  <c r="AB5063" i="1" l="1"/>
  <c r="H5063" i="1" s="1"/>
  <c r="Z5064" i="1"/>
  <c r="A5057" i="1"/>
  <c r="B5056" i="1"/>
  <c r="F5056" i="1" s="1"/>
  <c r="I5056" i="1" s="1"/>
  <c r="J5037" i="1"/>
  <c r="AB5064" i="1" l="1"/>
  <c r="H5064" i="1" s="1"/>
  <c r="Z5065" i="1"/>
  <c r="B5057" i="1"/>
  <c r="F5057" i="1" s="1"/>
  <c r="I5057" i="1" s="1"/>
  <c r="A5058" i="1"/>
  <c r="J5038" i="1"/>
  <c r="AB5065" i="1" l="1"/>
  <c r="H5065" i="1" s="1"/>
  <c r="Z5066" i="1"/>
  <c r="A5059" i="1"/>
  <c r="B5058" i="1"/>
  <c r="F5058" i="1" s="1"/>
  <c r="I5058" i="1" s="1"/>
  <c r="J5039" i="1"/>
  <c r="AB5066" i="1" l="1"/>
  <c r="H5066" i="1" s="1"/>
  <c r="Z5067" i="1"/>
  <c r="A5060" i="1"/>
  <c r="B5059" i="1"/>
  <c r="F5059" i="1" s="1"/>
  <c r="I5059" i="1" s="1"/>
  <c r="J5040" i="1"/>
  <c r="AB5067" i="1" l="1"/>
  <c r="H5067" i="1" s="1"/>
  <c r="Z5068" i="1"/>
  <c r="A5061" i="1"/>
  <c r="B5060" i="1"/>
  <c r="F5060" i="1" s="1"/>
  <c r="I5060" i="1" s="1"/>
  <c r="J5041" i="1"/>
  <c r="AB5068" i="1" l="1"/>
  <c r="H5068" i="1" s="1"/>
  <c r="Z5069" i="1"/>
  <c r="A5062" i="1"/>
  <c r="B5061" i="1"/>
  <c r="F5061" i="1" s="1"/>
  <c r="I5061" i="1" s="1"/>
  <c r="J5042" i="1"/>
  <c r="AB5069" i="1" l="1"/>
  <c r="H5069" i="1" s="1"/>
  <c r="Z5070" i="1"/>
  <c r="A5063" i="1"/>
  <c r="B5062" i="1"/>
  <c r="F5062" i="1" s="1"/>
  <c r="I5062" i="1" s="1"/>
  <c r="J5043" i="1"/>
  <c r="AB5070" i="1" l="1"/>
  <c r="H5070" i="1" s="1"/>
  <c r="Z5071" i="1"/>
  <c r="B5063" i="1"/>
  <c r="F5063" i="1" s="1"/>
  <c r="I5063" i="1" s="1"/>
  <c r="A5064" i="1"/>
  <c r="J5044" i="1"/>
  <c r="AB5071" i="1" l="1"/>
  <c r="H5071" i="1" s="1"/>
  <c r="Z5072" i="1"/>
  <c r="B5064" i="1"/>
  <c r="F5064" i="1" s="1"/>
  <c r="I5064" i="1" s="1"/>
  <c r="A5065" i="1"/>
  <c r="J5045" i="1"/>
  <c r="AB5072" i="1" l="1"/>
  <c r="H5072" i="1" s="1"/>
  <c r="Z5073" i="1"/>
  <c r="B5065" i="1"/>
  <c r="F5065" i="1" s="1"/>
  <c r="I5065" i="1" s="1"/>
  <c r="A5066" i="1"/>
  <c r="J5046" i="1"/>
  <c r="AB5073" i="1" l="1"/>
  <c r="H5073" i="1" s="1"/>
  <c r="Z5074" i="1"/>
  <c r="B5066" i="1"/>
  <c r="F5066" i="1" s="1"/>
  <c r="I5066" i="1" s="1"/>
  <c r="A5067" i="1"/>
  <c r="J5047" i="1"/>
  <c r="AB5074" i="1" l="1"/>
  <c r="H5074" i="1" s="1"/>
  <c r="Z5075" i="1"/>
  <c r="B5067" i="1"/>
  <c r="F5067" i="1" s="1"/>
  <c r="I5067" i="1" s="1"/>
  <c r="A5068" i="1"/>
  <c r="J5048" i="1"/>
  <c r="AB5075" i="1" l="1"/>
  <c r="H5075" i="1" s="1"/>
  <c r="Z5076" i="1"/>
  <c r="A5069" i="1"/>
  <c r="B5068" i="1"/>
  <c r="F5068" i="1" s="1"/>
  <c r="I5068" i="1" s="1"/>
  <c r="J5049" i="1"/>
  <c r="AB5076" i="1" l="1"/>
  <c r="H5076" i="1" s="1"/>
  <c r="Z5077" i="1"/>
  <c r="B5069" i="1"/>
  <c r="F5069" i="1" s="1"/>
  <c r="I5069" i="1" s="1"/>
  <c r="A5070" i="1"/>
  <c r="J5050" i="1"/>
  <c r="AB5077" i="1" l="1"/>
  <c r="H5077" i="1" s="1"/>
  <c r="Z5078" i="1"/>
  <c r="A5071" i="1"/>
  <c r="B5070" i="1"/>
  <c r="F5070" i="1" s="1"/>
  <c r="I5070" i="1" s="1"/>
  <c r="J5051" i="1"/>
  <c r="AB5078" i="1" l="1"/>
  <c r="H5078" i="1" s="1"/>
  <c r="Z5079" i="1"/>
  <c r="B5071" i="1"/>
  <c r="F5071" i="1" s="1"/>
  <c r="I5071" i="1" s="1"/>
  <c r="A5072" i="1"/>
  <c r="J5052" i="1"/>
  <c r="AB5079" i="1" l="1"/>
  <c r="H5079" i="1" s="1"/>
  <c r="Z5080" i="1"/>
  <c r="A5073" i="1"/>
  <c r="B5072" i="1"/>
  <c r="F5072" i="1" s="1"/>
  <c r="I5072" i="1" s="1"/>
  <c r="J5053" i="1"/>
  <c r="AB5080" i="1" l="1"/>
  <c r="H5080" i="1" s="1"/>
  <c r="Z5081" i="1"/>
  <c r="B5073" i="1"/>
  <c r="F5073" i="1" s="1"/>
  <c r="I5073" i="1" s="1"/>
  <c r="A5074" i="1"/>
  <c r="J5054" i="1"/>
  <c r="AB5081" i="1" l="1"/>
  <c r="H5081" i="1" s="1"/>
  <c r="Z5082" i="1"/>
  <c r="A5075" i="1"/>
  <c r="B5074" i="1"/>
  <c r="F5074" i="1" s="1"/>
  <c r="I5074" i="1" s="1"/>
  <c r="J5055" i="1"/>
  <c r="AB5082" i="1" l="1"/>
  <c r="H5082" i="1" s="1"/>
  <c r="Z5083" i="1"/>
  <c r="B5075" i="1"/>
  <c r="F5075" i="1" s="1"/>
  <c r="I5075" i="1" s="1"/>
  <c r="A5076" i="1"/>
  <c r="J5056" i="1"/>
  <c r="AB5083" i="1" l="1"/>
  <c r="H5083" i="1" s="1"/>
  <c r="Z5084" i="1"/>
  <c r="A5077" i="1"/>
  <c r="B5076" i="1"/>
  <c r="F5076" i="1" s="1"/>
  <c r="I5076" i="1" s="1"/>
  <c r="J5057" i="1"/>
  <c r="AB5084" i="1" l="1"/>
  <c r="H5084" i="1" s="1"/>
  <c r="Z5085" i="1"/>
  <c r="B5077" i="1"/>
  <c r="F5077" i="1" s="1"/>
  <c r="I5077" i="1" s="1"/>
  <c r="A5078" i="1"/>
  <c r="J5058" i="1"/>
  <c r="AB5085" i="1" l="1"/>
  <c r="H5085" i="1" s="1"/>
  <c r="Z5086" i="1"/>
  <c r="A5079" i="1"/>
  <c r="B5078" i="1"/>
  <c r="F5078" i="1" s="1"/>
  <c r="I5078" i="1" s="1"/>
  <c r="J5059" i="1"/>
  <c r="AB5086" i="1" l="1"/>
  <c r="H5086" i="1" s="1"/>
  <c r="Z5087" i="1"/>
  <c r="A5080" i="1"/>
  <c r="B5079" i="1"/>
  <c r="F5079" i="1" s="1"/>
  <c r="I5079" i="1" s="1"/>
  <c r="J5060" i="1"/>
  <c r="AB5087" i="1" l="1"/>
  <c r="H5087" i="1" s="1"/>
  <c r="Z5088" i="1"/>
  <c r="A5081" i="1"/>
  <c r="B5080" i="1"/>
  <c r="F5080" i="1" s="1"/>
  <c r="I5080" i="1" s="1"/>
  <c r="J5061" i="1"/>
  <c r="AB5088" i="1" l="1"/>
  <c r="H5088" i="1" s="1"/>
  <c r="Z5089" i="1"/>
  <c r="A5082" i="1"/>
  <c r="B5081" i="1"/>
  <c r="F5081" i="1" s="1"/>
  <c r="I5081" i="1" s="1"/>
  <c r="J5062" i="1"/>
  <c r="AB5089" i="1" l="1"/>
  <c r="H5089" i="1" s="1"/>
  <c r="Z5090" i="1"/>
  <c r="A5083" i="1"/>
  <c r="B5082" i="1"/>
  <c r="F5082" i="1" s="1"/>
  <c r="I5082" i="1" s="1"/>
  <c r="J5063" i="1"/>
  <c r="AB5090" i="1" l="1"/>
  <c r="H5090" i="1" s="1"/>
  <c r="Z5091" i="1"/>
  <c r="A5084" i="1"/>
  <c r="B5083" i="1"/>
  <c r="F5083" i="1" s="1"/>
  <c r="I5083" i="1" s="1"/>
  <c r="J5064" i="1"/>
  <c r="AB5091" i="1" l="1"/>
  <c r="H5091" i="1" s="1"/>
  <c r="Z5092" i="1"/>
  <c r="A5085" i="1"/>
  <c r="B5084" i="1"/>
  <c r="F5084" i="1" s="1"/>
  <c r="I5084" i="1" s="1"/>
  <c r="J5065" i="1"/>
  <c r="AB5092" i="1" l="1"/>
  <c r="H5092" i="1" s="1"/>
  <c r="Z5093" i="1"/>
  <c r="B5085" i="1"/>
  <c r="F5085" i="1" s="1"/>
  <c r="I5085" i="1" s="1"/>
  <c r="A5086" i="1"/>
  <c r="J5066" i="1"/>
  <c r="AB5093" i="1" l="1"/>
  <c r="H5093" i="1" s="1"/>
  <c r="Z5094" i="1"/>
  <c r="A5087" i="1"/>
  <c r="B5086" i="1"/>
  <c r="F5086" i="1" s="1"/>
  <c r="I5086" i="1" s="1"/>
  <c r="J5067" i="1"/>
  <c r="AB5094" i="1" l="1"/>
  <c r="H5094" i="1" s="1"/>
  <c r="Z5095" i="1"/>
  <c r="B5087" i="1"/>
  <c r="F5087" i="1" s="1"/>
  <c r="I5087" i="1" s="1"/>
  <c r="A5088" i="1"/>
  <c r="J5068" i="1"/>
  <c r="AB5095" i="1" l="1"/>
  <c r="H5095" i="1" s="1"/>
  <c r="Z5096" i="1"/>
  <c r="A5089" i="1"/>
  <c r="B5088" i="1"/>
  <c r="F5088" i="1" s="1"/>
  <c r="I5088" i="1" s="1"/>
  <c r="J5069" i="1"/>
  <c r="AB5096" i="1" l="1"/>
  <c r="H5096" i="1" s="1"/>
  <c r="Z5097" i="1"/>
  <c r="B5089" i="1"/>
  <c r="F5089" i="1" s="1"/>
  <c r="I5089" i="1" s="1"/>
  <c r="A5090" i="1"/>
  <c r="J5070" i="1"/>
  <c r="AB5097" i="1" l="1"/>
  <c r="H5097" i="1" s="1"/>
  <c r="Z5098" i="1"/>
  <c r="A5091" i="1"/>
  <c r="B5090" i="1"/>
  <c r="F5090" i="1" s="1"/>
  <c r="I5090" i="1" s="1"/>
  <c r="J5071" i="1"/>
  <c r="AB5098" i="1" l="1"/>
  <c r="H5098" i="1" s="1"/>
  <c r="Z5099" i="1"/>
  <c r="B5091" i="1"/>
  <c r="F5091" i="1" s="1"/>
  <c r="I5091" i="1" s="1"/>
  <c r="A5092" i="1"/>
  <c r="J5072" i="1"/>
  <c r="AB5099" i="1" l="1"/>
  <c r="H5099" i="1" s="1"/>
  <c r="Z5100" i="1"/>
  <c r="A5093" i="1"/>
  <c r="B5092" i="1"/>
  <c r="F5092" i="1" s="1"/>
  <c r="I5092" i="1" s="1"/>
  <c r="J5073" i="1"/>
  <c r="AB5100" i="1" l="1"/>
  <c r="H5100" i="1" s="1"/>
  <c r="Z5101" i="1"/>
  <c r="B5093" i="1"/>
  <c r="F5093" i="1" s="1"/>
  <c r="I5093" i="1" s="1"/>
  <c r="A5094" i="1"/>
  <c r="J5074" i="1"/>
  <c r="AB5101" i="1" l="1"/>
  <c r="H5101" i="1" s="1"/>
  <c r="Z5102" i="1"/>
  <c r="A5095" i="1"/>
  <c r="B5094" i="1"/>
  <c r="F5094" i="1" s="1"/>
  <c r="I5094" i="1" s="1"/>
  <c r="J5075" i="1"/>
  <c r="AB5102" i="1" l="1"/>
  <c r="H5102" i="1" s="1"/>
  <c r="Z5103" i="1"/>
  <c r="B5095" i="1"/>
  <c r="F5095" i="1" s="1"/>
  <c r="I5095" i="1" s="1"/>
  <c r="A5096" i="1"/>
  <c r="J5076" i="1"/>
  <c r="AB5103" i="1" l="1"/>
  <c r="H5103" i="1" s="1"/>
  <c r="Z5104" i="1"/>
  <c r="A5097" i="1"/>
  <c r="B5096" i="1"/>
  <c r="F5096" i="1" s="1"/>
  <c r="I5096" i="1" s="1"/>
  <c r="J5077" i="1"/>
  <c r="AB5104" i="1" l="1"/>
  <c r="H5104" i="1" s="1"/>
  <c r="Z5105" i="1"/>
  <c r="B5097" i="1"/>
  <c r="F5097" i="1" s="1"/>
  <c r="I5097" i="1" s="1"/>
  <c r="A5098" i="1"/>
  <c r="J5078" i="1"/>
  <c r="AB5105" i="1" l="1"/>
  <c r="H5105" i="1" s="1"/>
  <c r="Z5106" i="1"/>
  <c r="A5099" i="1"/>
  <c r="B5098" i="1"/>
  <c r="F5098" i="1" s="1"/>
  <c r="I5098" i="1" s="1"/>
  <c r="J5079" i="1"/>
  <c r="AB5106" i="1" l="1"/>
  <c r="H5106" i="1" s="1"/>
  <c r="Z5107" i="1"/>
  <c r="B5099" i="1"/>
  <c r="F5099" i="1" s="1"/>
  <c r="I5099" i="1" s="1"/>
  <c r="A5100" i="1"/>
  <c r="J5080" i="1"/>
  <c r="AB5107" i="1" l="1"/>
  <c r="H5107" i="1" s="1"/>
  <c r="Z5108" i="1"/>
  <c r="A5101" i="1"/>
  <c r="B5100" i="1"/>
  <c r="F5100" i="1" s="1"/>
  <c r="I5100" i="1" s="1"/>
  <c r="J5081" i="1"/>
  <c r="AB5108" i="1" l="1"/>
  <c r="H5108" i="1" s="1"/>
  <c r="Z5109" i="1"/>
  <c r="B5101" i="1"/>
  <c r="F5101" i="1" s="1"/>
  <c r="I5101" i="1" s="1"/>
  <c r="A5102" i="1"/>
  <c r="J5082" i="1"/>
  <c r="AB5109" i="1" l="1"/>
  <c r="H5109" i="1" s="1"/>
  <c r="Z5110" i="1"/>
  <c r="A5103" i="1"/>
  <c r="B5102" i="1"/>
  <c r="F5102" i="1" s="1"/>
  <c r="I5102" i="1" s="1"/>
  <c r="J5083" i="1"/>
  <c r="AB5110" i="1" l="1"/>
  <c r="H5110" i="1" s="1"/>
  <c r="Z5111" i="1"/>
  <c r="B5103" i="1"/>
  <c r="F5103" i="1" s="1"/>
  <c r="I5103" i="1" s="1"/>
  <c r="A5104" i="1"/>
  <c r="J5084" i="1"/>
  <c r="AB5111" i="1" l="1"/>
  <c r="H5111" i="1" s="1"/>
  <c r="Z5112" i="1"/>
  <c r="A5105" i="1"/>
  <c r="B5104" i="1"/>
  <c r="F5104" i="1" s="1"/>
  <c r="I5104" i="1" s="1"/>
  <c r="J5085" i="1"/>
  <c r="AB5112" i="1" l="1"/>
  <c r="H5112" i="1" s="1"/>
  <c r="Z5113" i="1"/>
  <c r="B5105" i="1"/>
  <c r="F5105" i="1" s="1"/>
  <c r="I5105" i="1" s="1"/>
  <c r="A5106" i="1"/>
  <c r="J5086" i="1"/>
  <c r="AB5113" i="1" l="1"/>
  <c r="H5113" i="1" s="1"/>
  <c r="Z5114" i="1"/>
  <c r="A5107" i="1"/>
  <c r="B5106" i="1"/>
  <c r="F5106" i="1" s="1"/>
  <c r="I5106" i="1" s="1"/>
  <c r="J5087" i="1"/>
  <c r="AB5114" i="1" l="1"/>
  <c r="H5114" i="1" s="1"/>
  <c r="Z5115" i="1"/>
  <c r="A5108" i="1"/>
  <c r="B5107" i="1"/>
  <c r="F5107" i="1" s="1"/>
  <c r="I5107" i="1" s="1"/>
  <c r="J5088" i="1"/>
  <c r="AB5115" i="1" l="1"/>
  <c r="H5115" i="1" s="1"/>
  <c r="Z5116" i="1"/>
  <c r="A5109" i="1"/>
  <c r="B5108" i="1"/>
  <c r="F5108" i="1" s="1"/>
  <c r="I5108" i="1" s="1"/>
  <c r="J5089" i="1"/>
  <c r="AB5116" i="1" l="1"/>
  <c r="H5116" i="1" s="1"/>
  <c r="Z5117" i="1"/>
  <c r="A5110" i="1"/>
  <c r="B5109" i="1"/>
  <c r="F5109" i="1" s="1"/>
  <c r="I5109" i="1" s="1"/>
  <c r="J5090" i="1"/>
  <c r="AB5117" i="1" l="1"/>
  <c r="H5117" i="1" s="1"/>
  <c r="Z5118" i="1"/>
  <c r="A5111" i="1"/>
  <c r="B5110" i="1"/>
  <c r="F5110" i="1" s="1"/>
  <c r="I5110" i="1" s="1"/>
  <c r="J5091" i="1"/>
  <c r="AB5118" i="1" l="1"/>
  <c r="H5118" i="1" s="1"/>
  <c r="Z5119" i="1"/>
  <c r="A5112" i="1"/>
  <c r="B5111" i="1"/>
  <c r="F5111" i="1" s="1"/>
  <c r="I5111" i="1" s="1"/>
  <c r="J5092" i="1"/>
  <c r="AB5119" i="1" l="1"/>
  <c r="H5119" i="1" s="1"/>
  <c r="Z5120" i="1"/>
  <c r="A5113" i="1"/>
  <c r="B5112" i="1"/>
  <c r="F5112" i="1" s="1"/>
  <c r="I5112" i="1" s="1"/>
  <c r="J5093" i="1"/>
  <c r="AB5120" i="1" l="1"/>
  <c r="H5120" i="1" s="1"/>
  <c r="Z5121" i="1"/>
  <c r="A5114" i="1"/>
  <c r="B5113" i="1"/>
  <c r="F5113" i="1" s="1"/>
  <c r="I5113" i="1" s="1"/>
  <c r="J5094" i="1"/>
  <c r="AB5121" i="1" l="1"/>
  <c r="H5121" i="1" s="1"/>
  <c r="Z5122" i="1"/>
  <c r="A5115" i="1"/>
  <c r="B5114" i="1"/>
  <c r="F5114" i="1" s="1"/>
  <c r="I5114" i="1" s="1"/>
  <c r="J5095" i="1"/>
  <c r="AB5122" i="1" l="1"/>
  <c r="H5122" i="1" s="1"/>
  <c r="Z5123" i="1"/>
  <c r="A5116" i="1"/>
  <c r="B5115" i="1"/>
  <c r="F5115" i="1" s="1"/>
  <c r="I5115" i="1" s="1"/>
  <c r="J5096" i="1"/>
  <c r="AB5123" i="1" l="1"/>
  <c r="H5123" i="1" s="1"/>
  <c r="Z5124" i="1"/>
  <c r="A5117" i="1"/>
  <c r="B5116" i="1"/>
  <c r="F5116" i="1" s="1"/>
  <c r="I5116" i="1" s="1"/>
  <c r="J5097" i="1"/>
  <c r="AB5124" i="1" l="1"/>
  <c r="H5124" i="1" s="1"/>
  <c r="Z5125" i="1"/>
  <c r="A5118" i="1"/>
  <c r="B5117" i="1"/>
  <c r="F5117" i="1" s="1"/>
  <c r="I5117" i="1" s="1"/>
  <c r="J5098" i="1"/>
  <c r="AB5125" i="1" l="1"/>
  <c r="H5125" i="1" s="1"/>
  <c r="Z5126" i="1"/>
  <c r="A5119" i="1"/>
  <c r="B5118" i="1"/>
  <c r="F5118" i="1" s="1"/>
  <c r="I5118" i="1" s="1"/>
  <c r="J5099" i="1"/>
  <c r="AB5126" i="1" l="1"/>
  <c r="H5126" i="1" s="1"/>
  <c r="Z5127" i="1"/>
  <c r="B5119" i="1"/>
  <c r="F5119" i="1" s="1"/>
  <c r="I5119" i="1" s="1"/>
  <c r="A5120" i="1"/>
  <c r="J5100" i="1"/>
  <c r="AB5127" i="1" l="1"/>
  <c r="H5127" i="1" s="1"/>
  <c r="Z5128" i="1"/>
  <c r="A5121" i="1"/>
  <c r="B5120" i="1"/>
  <c r="F5120" i="1" s="1"/>
  <c r="I5120" i="1" s="1"/>
  <c r="J5101" i="1"/>
  <c r="AB5128" i="1" l="1"/>
  <c r="H5128" i="1" s="1"/>
  <c r="Z5129" i="1"/>
  <c r="B5121" i="1"/>
  <c r="F5121" i="1" s="1"/>
  <c r="I5121" i="1" s="1"/>
  <c r="A5122" i="1"/>
  <c r="J5102" i="1"/>
  <c r="AB5129" i="1" l="1"/>
  <c r="H5129" i="1" s="1"/>
  <c r="Z5130" i="1"/>
  <c r="A5123" i="1"/>
  <c r="B5122" i="1"/>
  <c r="F5122" i="1" s="1"/>
  <c r="I5122" i="1" s="1"/>
  <c r="J5103" i="1"/>
  <c r="AB5130" i="1" l="1"/>
  <c r="H5130" i="1" s="1"/>
  <c r="Z5131" i="1"/>
  <c r="B5123" i="1"/>
  <c r="F5123" i="1" s="1"/>
  <c r="I5123" i="1" s="1"/>
  <c r="A5124" i="1"/>
  <c r="J5104" i="1"/>
  <c r="AB5131" i="1" l="1"/>
  <c r="H5131" i="1" s="1"/>
  <c r="Z5132" i="1"/>
  <c r="A5125" i="1"/>
  <c r="B5124" i="1"/>
  <c r="F5124" i="1" s="1"/>
  <c r="I5124" i="1" s="1"/>
  <c r="J5105" i="1"/>
  <c r="AB5132" i="1" l="1"/>
  <c r="H5132" i="1" s="1"/>
  <c r="Z5133" i="1"/>
  <c r="B5125" i="1"/>
  <c r="F5125" i="1" s="1"/>
  <c r="I5125" i="1" s="1"/>
  <c r="A5126" i="1"/>
  <c r="J5106" i="1"/>
  <c r="AB5133" i="1" l="1"/>
  <c r="H5133" i="1" s="1"/>
  <c r="Z5134" i="1"/>
  <c r="A5127" i="1"/>
  <c r="B5126" i="1"/>
  <c r="F5126" i="1" s="1"/>
  <c r="I5126" i="1" s="1"/>
  <c r="J5107" i="1"/>
  <c r="AB5134" i="1" l="1"/>
  <c r="H5134" i="1" s="1"/>
  <c r="Z5135" i="1"/>
  <c r="B5127" i="1"/>
  <c r="F5127" i="1" s="1"/>
  <c r="I5127" i="1" s="1"/>
  <c r="A5128" i="1"/>
  <c r="J5108" i="1"/>
  <c r="AB5135" i="1" l="1"/>
  <c r="H5135" i="1" s="1"/>
  <c r="Z5136" i="1"/>
  <c r="A5129" i="1"/>
  <c r="B5128" i="1"/>
  <c r="F5128" i="1" s="1"/>
  <c r="I5128" i="1" s="1"/>
  <c r="J5109" i="1"/>
  <c r="AB5136" i="1" l="1"/>
  <c r="H5136" i="1" s="1"/>
  <c r="Z5137" i="1"/>
  <c r="B5129" i="1"/>
  <c r="F5129" i="1" s="1"/>
  <c r="I5129" i="1" s="1"/>
  <c r="A5130" i="1"/>
  <c r="J5110" i="1"/>
  <c r="AB5137" i="1" l="1"/>
  <c r="H5137" i="1" s="1"/>
  <c r="Z5138" i="1"/>
  <c r="A5131" i="1"/>
  <c r="B5130" i="1"/>
  <c r="F5130" i="1" s="1"/>
  <c r="I5130" i="1" s="1"/>
  <c r="J5111" i="1"/>
  <c r="AB5138" i="1" l="1"/>
  <c r="H5138" i="1" s="1"/>
  <c r="Z5139" i="1"/>
  <c r="B5131" i="1"/>
  <c r="F5131" i="1" s="1"/>
  <c r="I5131" i="1" s="1"/>
  <c r="A5132" i="1"/>
  <c r="J5112" i="1"/>
  <c r="AB5139" i="1" l="1"/>
  <c r="H5139" i="1" s="1"/>
  <c r="Z5140" i="1"/>
  <c r="A5133" i="1"/>
  <c r="B5132" i="1"/>
  <c r="F5132" i="1" s="1"/>
  <c r="I5132" i="1" s="1"/>
  <c r="J5113" i="1"/>
  <c r="AB5140" i="1" l="1"/>
  <c r="H5140" i="1" s="1"/>
  <c r="Z5141" i="1"/>
  <c r="B5133" i="1"/>
  <c r="F5133" i="1" s="1"/>
  <c r="I5133" i="1" s="1"/>
  <c r="A5134" i="1"/>
  <c r="J5114" i="1"/>
  <c r="AB5141" i="1" l="1"/>
  <c r="H5141" i="1" s="1"/>
  <c r="Z5142" i="1"/>
  <c r="A5135" i="1"/>
  <c r="B5134" i="1"/>
  <c r="F5134" i="1" s="1"/>
  <c r="I5134" i="1" s="1"/>
  <c r="J5115" i="1"/>
  <c r="AB5142" i="1" l="1"/>
  <c r="H5142" i="1" s="1"/>
  <c r="Z5143" i="1"/>
  <c r="A5136" i="1"/>
  <c r="B5135" i="1"/>
  <c r="F5135" i="1" s="1"/>
  <c r="I5135" i="1" s="1"/>
  <c r="J5116" i="1"/>
  <c r="AB5143" i="1" l="1"/>
  <c r="H5143" i="1" s="1"/>
  <c r="Z5144" i="1"/>
  <c r="A5137" i="1"/>
  <c r="B5136" i="1"/>
  <c r="F5136" i="1" s="1"/>
  <c r="I5136" i="1" s="1"/>
  <c r="J5117" i="1"/>
  <c r="AB5144" i="1" l="1"/>
  <c r="H5144" i="1" s="1"/>
  <c r="Z5145" i="1"/>
  <c r="A5138" i="1"/>
  <c r="B5137" i="1"/>
  <c r="F5137" i="1" s="1"/>
  <c r="I5137" i="1" s="1"/>
  <c r="J5118" i="1"/>
  <c r="AB5145" i="1" l="1"/>
  <c r="H5145" i="1" s="1"/>
  <c r="Z5146" i="1"/>
  <c r="A5139" i="1"/>
  <c r="B5138" i="1"/>
  <c r="F5138" i="1" s="1"/>
  <c r="I5138" i="1" s="1"/>
  <c r="J5119" i="1"/>
  <c r="AB5146" i="1" l="1"/>
  <c r="H5146" i="1" s="1"/>
  <c r="Z5147" i="1"/>
  <c r="A5140" i="1"/>
  <c r="B5139" i="1"/>
  <c r="F5139" i="1" s="1"/>
  <c r="I5139" i="1" s="1"/>
  <c r="J5120" i="1"/>
  <c r="AB5147" i="1" l="1"/>
  <c r="H5147" i="1" s="1"/>
  <c r="Z5148" i="1"/>
  <c r="A5141" i="1"/>
  <c r="B5140" i="1"/>
  <c r="F5140" i="1" s="1"/>
  <c r="I5140" i="1" s="1"/>
  <c r="J5121" i="1"/>
  <c r="AB5148" i="1" l="1"/>
  <c r="H5148" i="1" s="1"/>
  <c r="Z5149" i="1"/>
  <c r="A5142" i="1"/>
  <c r="B5141" i="1"/>
  <c r="F5141" i="1" s="1"/>
  <c r="I5141" i="1" s="1"/>
  <c r="J5122" i="1"/>
  <c r="AB5149" i="1" l="1"/>
  <c r="H5149" i="1" s="1"/>
  <c r="Z5150" i="1"/>
  <c r="A5143" i="1"/>
  <c r="B5142" i="1"/>
  <c r="F5142" i="1" s="1"/>
  <c r="I5142" i="1" s="1"/>
  <c r="J5123" i="1"/>
  <c r="AB5150" i="1" l="1"/>
  <c r="H5150" i="1" s="1"/>
  <c r="Z5151" i="1"/>
  <c r="A5144" i="1"/>
  <c r="B5143" i="1"/>
  <c r="F5143" i="1" s="1"/>
  <c r="I5143" i="1" s="1"/>
  <c r="J5124" i="1"/>
  <c r="AB5151" i="1" l="1"/>
  <c r="H5151" i="1" s="1"/>
  <c r="Z5152" i="1"/>
  <c r="A5145" i="1"/>
  <c r="B5144" i="1"/>
  <c r="F5144" i="1" s="1"/>
  <c r="I5144" i="1" s="1"/>
  <c r="J5125" i="1"/>
  <c r="AB5152" i="1" l="1"/>
  <c r="H5152" i="1" s="1"/>
  <c r="Z5153" i="1"/>
  <c r="A5146" i="1"/>
  <c r="B5145" i="1"/>
  <c r="F5145" i="1" s="1"/>
  <c r="I5145" i="1" s="1"/>
  <c r="J5126" i="1"/>
  <c r="AB5153" i="1" l="1"/>
  <c r="H5153" i="1" s="1"/>
  <c r="Z5154" i="1"/>
  <c r="A5147" i="1"/>
  <c r="B5146" i="1"/>
  <c r="F5146" i="1" s="1"/>
  <c r="I5146" i="1" s="1"/>
  <c r="J5127" i="1"/>
  <c r="AB5154" i="1" l="1"/>
  <c r="H5154" i="1" s="1"/>
  <c r="Z5155" i="1"/>
  <c r="B5147" i="1"/>
  <c r="F5147" i="1" s="1"/>
  <c r="I5147" i="1" s="1"/>
  <c r="A5148" i="1"/>
  <c r="J5128" i="1"/>
  <c r="AB5155" i="1" l="1"/>
  <c r="H5155" i="1" s="1"/>
  <c r="Z5156" i="1"/>
  <c r="A5149" i="1"/>
  <c r="B5148" i="1"/>
  <c r="F5148" i="1" s="1"/>
  <c r="I5148" i="1" s="1"/>
  <c r="J5129" i="1"/>
  <c r="AB5156" i="1" l="1"/>
  <c r="H5156" i="1" s="1"/>
  <c r="Z5157" i="1"/>
  <c r="A5150" i="1"/>
  <c r="B5149" i="1"/>
  <c r="F5149" i="1" s="1"/>
  <c r="I5149" i="1" s="1"/>
  <c r="J5130" i="1"/>
  <c r="AB5157" i="1" l="1"/>
  <c r="H5157" i="1" s="1"/>
  <c r="Z5158" i="1"/>
  <c r="AB5158" i="1" s="1"/>
  <c r="A5151" i="1"/>
  <c r="B5150" i="1"/>
  <c r="F5150" i="1" s="1"/>
  <c r="I5150" i="1" s="1"/>
  <c r="J5131" i="1"/>
  <c r="Z5159" i="1" l="1"/>
  <c r="H5158" i="1"/>
  <c r="A5152" i="1"/>
  <c r="B5151" i="1"/>
  <c r="F5151" i="1" s="1"/>
  <c r="I5151" i="1" s="1"/>
  <c r="J5132" i="1"/>
  <c r="AB5159" i="1" l="1"/>
  <c r="H5159" i="1" s="1"/>
  <c r="Z5160" i="1"/>
  <c r="A5153" i="1"/>
  <c r="B5152" i="1"/>
  <c r="F5152" i="1" s="1"/>
  <c r="I5152" i="1" s="1"/>
  <c r="J5133" i="1"/>
  <c r="AB5160" i="1" l="1"/>
  <c r="H5160" i="1" s="1"/>
  <c r="Z5161" i="1"/>
  <c r="A5154" i="1"/>
  <c r="B5153" i="1"/>
  <c r="F5153" i="1" s="1"/>
  <c r="I5153" i="1" s="1"/>
  <c r="J5134" i="1"/>
  <c r="AB5161" i="1" l="1"/>
  <c r="H5161" i="1" s="1"/>
  <c r="Z5162" i="1"/>
  <c r="A5155" i="1"/>
  <c r="B5154" i="1"/>
  <c r="F5154" i="1" s="1"/>
  <c r="I5154" i="1" s="1"/>
  <c r="J5135" i="1"/>
  <c r="AB5162" i="1" l="1"/>
  <c r="H5162" i="1" s="1"/>
  <c r="Z5163" i="1"/>
  <c r="A5156" i="1"/>
  <c r="B5155" i="1"/>
  <c r="F5155" i="1" s="1"/>
  <c r="I5155" i="1" s="1"/>
  <c r="J5136" i="1"/>
  <c r="AB5163" i="1" l="1"/>
  <c r="H5163" i="1" s="1"/>
  <c r="Z5164" i="1"/>
  <c r="A5157" i="1"/>
  <c r="B5156" i="1"/>
  <c r="F5156" i="1" s="1"/>
  <c r="I5156" i="1" s="1"/>
  <c r="J5137" i="1"/>
  <c r="AB5164" i="1" l="1"/>
  <c r="H5164" i="1" s="1"/>
  <c r="Z5165" i="1"/>
  <c r="A5158" i="1"/>
  <c r="B5157" i="1"/>
  <c r="F5157" i="1" s="1"/>
  <c r="I5157" i="1" s="1"/>
  <c r="J5138" i="1"/>
  <c r="AB5165" i="1" l="1"/>
  <c r="H5165" i="1" s="1"/>
  <c r="Z5166" i="1"/>
  <c r="AB5166" i="1" s="1"/>
  <c r="H5166" i="1" s="1"/>
  <c r="A5159" i="1"/>
  <c r="B5158" i="1"/>
  <c r="F5158" i="1" s="1"/>
  <c r="I5158" i="1" s="1"/>
  <c r="J5139" i="1"/>
  <c r="Z5167" i="1" l="1"/>
  <c r="A5160" i="1"/>
  <c r="B5159" i="1"/>
  <c r="F5159" i="1" s="1"/>
  <c r="I5159" i="1" s="1"/>
  <c r="J5140" i="1"/>
  <c r="AB5167" i="1" l="1"/>
  <c r="H5167" i="1" s="1"/>
  <c r="Z5168" i="1"/>
  <c r="A5161" i="1"/>
  <c r="B5160" i="1"/>
  <c r="F5160" i="1" s="1"/>
  <c r="I5160" i="1" s="1"/>
  <c r="J5141" i="1"/>
  <c r="AB5168" i="1" l="1"/>
  <c r="H5168" i="1" s="1"/>
  <c r="Z5169" i="1"/>
  <c r="B5161" i="1"/>
  <c r="F5161" i="1" s="1"/>
  <c r="I5161" i="1" s="1"/>
  <c r="A5162" i="1"/>
  <c r="J5142" i="1"/>
  <c r="AB5169" i="1" l="1"/>
  <c r="H5169" i="1" s="1"/>
  <c r="Z5170" i="1"/>
  <c r="A5163" i="1"/>
  <c r="B5162" i="1"/>
  <c r="F5162" i="1" s="1"/>
  <c r="I5162" i="1" s="1"/>
  <c r="J5143" i="1"/>
  <c r="AB5170" i="1" l="1"/>
  <c r="H5170" i="1" s="1"/>
  <c r="Z5171" i="1"/>
  <c r="B5163" i="1"/>
  <c r="F5163" i="1" s="1"/>
  <c r="I5163" i="1" s="1"/>
  <c r="A5164" i="1"/>
  <c r="J5144" i="1"/>
  <c r="AB5171" i="1" l="1"/>
  <c r="H5171" i="1" s="1"/>
  <c r="Z5172" i="1"/>
  <c r="A5165" i="1"/>
  <c r="B5164" i="1"/>
  <c r="F5164" i="1" s="1"/>
  <c r="I5164" i="1" s="1"/>
  <c r="J5145" i="1"/>
  <c r="AB5172" i="1" l="1"/>
  <c r="H5172" i="1" s="1"/>
  <c r="Z5173" i="1"/>
  <c r="A5166" i="1"/>
  <c r="B5165" i="1"/>
  <c r="F5165" i="1" s="1"/>
  <c r="I5165" i="1" s="1"/>
  <c r="J5146" i="1"/>
  <c r="AB5173" i="1" l="1"/>
  <c r="H5173" i="1" s="1"/>
  <c r="Z5174" i="1"/>
  <c r="A5167" i="1"/>
  <c r="B5166" i="1"/>
  <c r="F5166" i="1" s="1"/>
  <c r="I5166" i="1" s="1"/>
  <c r="J5147" i="1"/>
  <c r="AB5174" i="1" l="1"/>
  <c r="H5174" i="1" s="1"/>
  <c r="Z5175" i="1"/>
  <c r="B5167" i="1"/>
  <c r="F5167" i="1" s="1"/>
  <c r="I5167" i="1" s="1"/>
  <c r="A5168" i="1"/>
  <c r="J5148" i="1"/>
  <c r="AB5175" i="1" l="1"/>
  <c r="H5175" i="1" s="1"/>
  <c r="Z5176" i="1"/>
  <c r="A5169" i="1"/>
  <c r="B5168" i="1"/>
  <c r="F5168" i="1" s="1"/>
  <c r="I5168" i="1" s="1"/>
  <c r="J5149" i="1"/>
  <c r="AB5176" i="1" l="1"/>
  <c r="H5176" i="1" s="1"/>
  <c r="Z5177" i="1"/>
  <c r="A5170" i="1"/>
  <c r="B5169" i="1"/>
  <c r="F5169" i="1" s="1"/>
  <c r="I5169" i="1" s="1"/>
  <c r="J5150" i="1"/>
  <c r="AB5177" i="1" l="1"/>
  <c r="H5177" i="1" s="1"/>
  <c r="Z5178" i="1"/>
  <c r="A5171" i="1"/>
  <c r="B5170" i="1"/>
  <c r="F5170" i="1" s="1"/>
  <c r="I5170" i="1" s="1"/>
  <c r="J5151" i="1"/>
  <c r="AB5178" i="1" l="1"/>
  <c r="H5178" i="1" s="1"/>
  <c r="Z5179" i="1"/>
  <c r="B5171" i="1"/>
  <c r="F5171" i="1" s="1"/>
  <c r="I5171" i="1" s="1"/>
  <c r="A5172" i="1"/>
  <c r="J5152" i="1"/>
  <c r="AB5179" i="1" l="1"/>
  <c r="H5179" i="1" s="1"/>
  <c r="Z5180" i="1"/>
  <c r="A5173" i="1"/>
  <c r="B5172" i="1"/>
  <c r="F5172" i="1" s="1"/>
  <c r="I5172" i="1" s="1"/>
  <c r="J5153" i="1"/>
  <c r="AB5180" i="1" l="1"/>
  <c r="H5180" i="1" s="1"/>
  <c r="Z5181" i="1"/>
  <c r="B5173" i="1"/>
  <c r="F5173" i="1" s="1"/>
  <c r="I5173" i="1" s="1"/>
  <c r="A5174" i="1"/>
  <c r="J5154" i="1"/>
  <c r="AB5181" i="1" l="1"/>
  <c r="H5181" i="1" s="1"/>
  <c r="Z5182" i="1"/>
  <c r="A5175" i="1"/>
  <c r="B5174" i="1"/>
  <c r="F5174" i="1" s="1"/>
  <c r="I5174" i="1" s="1"/>
  <c r="J5155" i="1"/>
  <c r="AB5182" i="1" l="1"/>
  <c r="H5182" i="1" s="1"/>
  <c r="Z5183" i="1"/>
  <c r="A5176" i="1"/>
  <c r="B5175" i="1"/>
  <c r="F5175" i="1" s="1"/>
  <c r="I5175" i="1" s="1"/>
  <c r="J5156" i="1"/>
  <c r="AB5183" i="1" l="1"/>
  <c r="H5183" i="1" s="1"/>
  <c r="Z5184" i="1"/>
  <c r="A5177" i="1"/>
  <c r="B5176" i="1"/>
  <c r="F5176" i="1" s="1"/>
  <c r="I5176" i="1" s="1"/>
  <c r="J5157" i="1"/>
  <c r="AB5184" i="1" l="1"/>
  <c r="H5184" i="1" s="1"/>
  <c r="Z5185" i="1"/>
  <c r="B5177" i="1"/>
  <c r="F5177" i="1" s="1"/>
  <c r="I5177" i="1" s="1"/>
  <c r="A5178" i="1"/>
  <c r="J5158" i="1"/>
  <c r="AB5185" i="1" l="1"/>
  <c r="H5185" i="1" s="1"/>
  <c r="Z5186" i="1"/>
  <c r="AB5186" i="1" s="1"/>
  <c r="H5186" i="1" s="1"/>
  <c r="A5179" i="1"/>
  <c r="B5178" i="1"/>
  <c r="F5178" i="1" s="1"/>
  <c r="I5178" i="1" s="1"/>
  <c r="J5159" i="1"/>
  <c r="Z5187" i="1" l="1"/>
  <c r="A5180" i="1"/>
  <c r="B5179" i="1"/>
  <c r="F5179" i="1" s="1"/>
  <c r="I5179" i="1" s="1"/>
  <c r="J5160" i="1"/>
  <c r="AB5187" i="1" l="1"/>
  <c r="H5187" i="1" s="1"/>
  <c r="Z5188" i="1"/>
  <c r="A5181" i="1"/>
  <c r="B5180" i="1"/>
  <c r="F5180" i="1" s="1"/>
  <c r="I5180" i="1" s="1"/>
  <c r="J5161" i="1"/>
  <c r="AB5188" i="1" l="1"/>
  <c r="H5188" i="1" s="1"/>
  <c r="Z5189" i="1"/>
  <c r="A5182" i="1"/>
  <c r="B5181" i="1"/>
  <c r="F5181" i="1" s="1"/>
  <c r="I5181" i="1" s="1"/>
  <c r="J5162" i="1"/>
  <c r="AB5189" i="1" l="1"/>
  <c r="H5189" i="1" s="1"/>
  <c r="Z5190" i="1"/>
  <c r="A5183" i="1"/>
  <c r="B5182" i="1"/>
  <c r="F5182" i="1" s="1"/>
  <c r="I5182" i="1" s="1"/>
  <c r="J5163" i="1"/>
  <c r="AB5190" i="1" l="1"/>
  <c r="H5190" i="1" s="1"/>
  <c r="Z5191" i="1"/>
  <c r="A5184" i="1"/>
  <c r="B5183" i="1"/>
  <c r="F5183" i="1" s="1"/>
  <c r="I5183" i="1" s="1"/>
  <c r="J5164" i="1"/>
  <c r="AB5191" i="1" l="1"/>
  <c r="H5191" i="1" s="1"/>
  <c r="Z5192" i="1"/>
  <c r="A5185" i="1"/>
  <c r="B5184" i="1"/>
  <c r="F5184" i="1" s="1"/>
  <c r="I5184" i="1" s="1"/>
  <c r="J5165" i="1"/>
  <c r="AB5192" i="1" l="1"/>
  <c r="H5192" i="1" s="1"/>
  <c r="Z5193" i="1"/>
  <c r="B5185" i="1"/>
  <c r="F5185" i="1" s="1"/>
  <c r="I5185" i="1" s="1"/>
  <c r="A5186" i="1"/>
  <c r="J5166" i="1"/>
  <c r="AB5193" i="1" l="1"/>
  <c r="H5193" i="1" s="1"/>
  <c r="Z5194" i="1"/>
  <c r="A5187" i="1"/>
  <c r="B5186" i="1"/>
  <c r="F5186" i="1" s="1"/>
  <c r="I5186" i="1" s="1"/>
  <c r="J5167" i="1"/>
  <c r="AB5194" i="1" l="1"/>
  <c r="H5194" i="1" s="1"/>
  <c r="Z5195" i="1"/>
  <c r="A5188" i="1"/>
  <c r="B5187" i="1"/>
  <c r="F5187" i="1" s="1"/>
  <c r="I5187" i="1" s="1"/>
  <c r="J5168" i="1"/>
  <c r="AB5195" i="1" l="1"/>
  <c r="H5195" i="1" s="1"/>
  <c r="Z5196" i="1"/>
  <c r="A5189" i="1"/>
  <c r="B5188" i="1"/>
  <c r="F5188" i="1" s="1"/>
  <c r="I5188" i="1" s="1"/>
  <c r="J5169" i="1"/>
  <c r="AB5196" i="1" l="1"/>
  <c r="H5196" i="1" s="1"/>
  <c r="Z5197" i="1"/>
  <c r="A5190" i="1"/>
  <c r="B5189" i="1"/>
  <c r="F5189" i="1" s="1"/>
  <c r="I5189" i="1" s="1"/>
  <c r="J5170" i="1"/>
  <c r="AB5197" i="1" l="1"/>
  <c r="H5197" i="1" s="1"/>
  <c r="Z5198" i="1"/>
  <c r="A5191" i="1"/>
  <c r="B5190" i="1"/>
  <c r="F5190" i="1" s="1"/>
  <c r="I5190" i="1" s="1"/>
  <c r="J5171" i="1"/>
  <c r="AB5198" i="1" l="1"/>
  <c r="H5198" i="1" s="1"/>
  <c r="Z5199" i="1"/>
  <c r="A5192" i="1"/>
  <c r="B5191" i="1"/>
  <c r="F5191" i="1" s="1"/>
  <c r="I5191" i="1" s="1"/>
  <c r="J5172" i="1"/>
  <c r="AB5199" i="1" l="1"/>
  <c r="H5199" i="1" s="1"/>
  <c r="Z5200" i="1"/>
  <c r="AB5200" i="1" s="1"/>
  <c r="A5193" i="1"/>
  <c r="B5192" i="1"/>
  <c r="F5192" i="1" s="1"/>
  <c r="I5192" i="1" s="1"/>
  <c r="J5173" i="1"/>
  <c r="Z5201" i="1" l="1"/>
  <c r="H5200" i="1"/>
  <c r="A5194" i="1"/>
  <c r="B5193" i="1"/>
  <c r="F5193" i="1" s="1"/>
  <c r="I5193" i="1" s="1"/>
  <c r="J5174" i="1"/>
  <c r="AB5201" i="1" l="1"/>
  <c r="H5201" i="1" s="1"/>
  <c r="Z5202" i="1"/>
  <c r="A5195" i="1"/>
  <c r="B5194" i="1"/>
  <c r="F5194" i="1" s="1"/>
  <c r="I5194" i="1" s="1"/>
  <c r="J5175" i="1"/>
  <c r="AB5202" i="1" l="1"/>
  <c r="H5202" i="1" s="1"/>
  <c r="Z5203" i="1"/>
  <c r="A5196" i="1"/>
  <c r="B5195" i="1"/>
  <c r="F5195" i="1" s="1"/>
  <c r="I5195" i="1" s="1"/>
  <c r="J5176" i="1"/>
  <c r="AB5203" i="1" l="1"/>
  <c r="H5203" i="1" s="1"/>
  <c r="Z5204" i="1"/>
  <c r="A5197" i="1"/>
  <c r="B5196" i="1"/>
  <c r="F5196" i="1" s="1"/>
  <c r="I5196" i="1" s="1"/>
  <c r="J5177" i="1"/>
  <c r="AB5204" i="1" l="1"/>
  <c r="H5204" i="1" s="1"/>
  <c r="Z5205" i="1"/>
  <c r="A5198" i="1"/>
  <c r="B5197" i="1"/>
  <c r="F5197" i="1" s="1"/>
  <c r="I5197" i="1" s="1"/>
  <c r="J5178" i="1"/>
  <c r="AB5205" i="1" l="1"/>
  <c r="H5205" i="1" s="1"/>
  <c r="Z5206" i="1"/>
  <c r="A5199" i="1"/>
  <c r="B5198" i="1"/>
  <c r="F5198" i="1" s="1"/>
  <c r="I5198" i="1" s="1"/>
  <c r="J5179" i="1"/>
  <c r="AB5206" i="1" l="1"/>
  <c r="H5206" i="1" s="1"/>
  <c r="Z5207" i="1"/>
  <c r="A5200" i="1"/>
  <c r="B5199" i="1"/>
  <c r="F5199" i="1" s="1"/>
  <c r="I5199" i="1" s="1"/>
  <c r="J5180" i="1"/>
  <c r="AB5207" i="1" l="1"/>
  <c r="H5207" i="1" s="1"/>
  <c r="Z5208" i="1"/>
  <c r="A5201" i="1"/>
  <c r="B5200" i="1"/>
  <c r="F5200" i="1" s="1"/>
  <c r="I5200" i="1" s="1"/>
  <c r="J5181" i="1"/>
  <c r="AB5208" i="1" l="1"/>
  <c r="H5208" i="1" s="1"/>
  <c r="Z5209" i="1"/>
  <c r="B5201" i="1"/>
  <c r="F5201" i="1" s="1"/>
  <c r="I5201" i="1" s="1"/>
  <c r="A5202" i="1"/>
  <c r="J5182" i="1"/>
  <c r="AB5209" i="1" l="1"/>
  <c r="H5209" i="1" s="1"/>
  <c r="Z5210" i="1"/>
  <c r="A5203" i="1"/>
  <c r="B5202" i="1"/>
  <c r="F5202" i="1" s="1"/>
  <c r="I5202" i="1" s="1"/>
  <c r="J5183" i="1"/>
  <c r="AB5210" i="1" l="1"/>
  <c r="H5210" i="1" s="1"/>
  <c r="Z5211" i="1"/>
  <c r="B5203" i="1"/>
  <c r="F5203" i="1" s="1"/>
  <c r="I5203" i="1" s="1"/>
  <c r="A5204" i="1"/>
  <c r="J5184" i="1"/>
  <c r="AB5211" i="1" l="1"/>
  <c r="H5211" i="1" s="1"/>
  <c r="Z5212" i="1"/>
  <c r="A5205" i="1"/>
  <c r="B5204" i="1"/>
  <c r="F5204" i="1" s="1"/>
  <c r="I5204" i="1" s="1"/>
  <c r="J5185" i="1"/>
  <c r="AB5212" i="1" l="1"/>
  <c r="H5212" i="1" s="1"/>
  <c r="Z5213" i="1"/>
  <c r="B5205" i="1"/>
  <c r="F5205" i="1" s="1"/>
  <c r="I5205" i="1" s="1"/>
  <c r="A5206" i="1"/>
  <c r="J5186" i="1"/>
  <c r="AB5213" i="1" l="1"/>
  <c r="H5213" i="1" s="1"/>
  <c r="Z5214" i="1"/>
  <c r="A5207" i="1"/>
  <c r="B5206" i="1"/>
  <c r="F5206" i="1" s="1"/>
  <c r="I5206" i="1" s="1"/>
  <c r="J5187" i="1"/>
  <c r="AB5214" i="1" l="1"/>
  <c r="H5214" i="1" s="1"/>
  <c r="Z5215" i="1"/>
  <c r="B5207" i="1"/>
  <c r="F5207" i="1" s="1"/>
  <c r="I5207" i="1" s="1"/>
  <c r="A5208" i="1"/>
  <c r="J5188" i="1"/>
  <c r="AB5215" i="1" l="1"/>
  <c r="H5215" i="1" s="1"/>
  <c r="Z5216" i="1"/>
  <c r="A5209" i="1"/>
  <c r="B5208" i="1"/>
  <c r="F5208" i="1" s="1"/>
  <c r="I5208" i="1" s="1"/>
  <c r="J5189" i="1"/>
  <c r="AB5216" i="1" l="1"/>
  <c r="H5216" i="1" s="1"/>
  <c r="Z5217" i="1"/>
  <c r="B5209" i="1"/>
  <c r="F5209" i="1" s="1"/>
  <c r="I5209" i="1" s="1"/>
  <c r="A5210" i="1"/>
  <c r="J5190" i="1"/>
  <c r="AB5217" i="1" l="1"/>
  <c r="H5217" i="1" s="1"/>
  <c r="Z5218" i="1"/>
  <c r="AB5218" i="1" s="1"/>
  <c r="H5218" i="1" s="1"/>
  <c r="A5211" i="1"/>
  <c r="B5210" i="1"/>
  <c r="F5210" i="1" s="1"/>
  <c r="I5210" i="1" s="1"/>
  <c r="J5191" i="1"/>
  <c r="Z5219" i="1" l="1"/>
  <c r="B5211" i="1"/>
  <c r="F5211" i="1" s="1"/>
  <c r="I5211" i="1" s="1"/>
  <c r="A5212" i="1"/>
  <c r="J5192" i="1"/>
  <c r="AB5219" i="1" l="1"/>
  <c r="H5219" i="1" s="1"/>
  <c r="Z5220" i="1"/>
  <c r="A5213" i="1"/>
  <c r="B5212" i="1"/>
  <c r="F5212" i="1" s="1"/>
  <c r="I5212" i="1" s="1"/>
  <c r="J5193" i="1"/>
  <c r="AB5220" i="1" l="1"/>
  <c r="H5220" i="1" s="1"/>
  <c r="Z5221" i="1"/>
  <c r="B5213" i="1"/>
  <c r="F5213" i="1" s="1"/>
  <c r="I5213" i="1" s="1"/>
  <c r="A5214" i="1"/>
  <c r="J5194" i="1"/>
  <c r="AB5221" i="1" l="1"/>
  <c r="H5221" i="1" s="1"/>
  <c r="Z5222" i="1"/>
  <c r="A5215" i="1"/>
  <c r="B5214" i="1"/>
  <c r="F5214" i="1" s="1"/>
  <c r="I5214" i="1" s="1"/>
  <c r="J5195" i="1"/>
  <c r="AB5222" i="1" l="1"/>
  <c r="H5222" i="1" s="1"/>
  <c r="Z5223" i="1"/>
  <c r="A5216" i="1"/>
  <c r="B5215" i="1"/>
  <c r="F5215" i="1" s="1"/>
  <c r="I5215" i="1" s="1"/>
  <c r="J5196" i="1"/>
  <c r="AB5223" i="1" l="1"/>
  <c r="H5223" i="1" s="1"/>
  <c r="Z5224" i="1"/>
  <c r="A5217" i="1"/>
  <c r="B5216" i="1"/>
  <c r="F5216" i="1" s="1"/>
  <c r="I5216" i="1" s="1"/>
  <c r="J5197" i="1"/>
  <c r="AB5224" i="1" l="1"/>
  <c r="H5224" i="1" s="1"/>
  <c r="Z5225" i="1"/>
  <c r="A5218" i="1"/>
  <c r="B5217" i="1"/>
  <c r="F5217" i="1" s="1"/>
  <c r="I5217" i="1" s="1"/>
  <c r="J5198" i="1"/>
  <c r="AB5225" i="1" l="1"/>
  <c r="H5225" i="1" s="1"/>
  <c r="Z5226" i="1"/>
  <c r="A5219" i="1"/>
  <c r="B5218" i="1"/>
  <c r="F5218" i="1" s="1"/>
  <c r="I5218" i="1" s="1"/>
  <c r="J5199" i="1"/>
  <c r="AB5226" i="1" l="1"/>
  <c r="H5226" i="1" s="1"/>
  <c r="Z5227" i="1"/>
  <c r="B5219" i="1"/>
  <c r="F5219" i="1" s="1"/>
  <c r="I5219" i="1" s="1"/>
  <c r="A5220" i="1"/>
  <c r="J5200" i="1"/>
  <c r="AB5227" i="1" l="1"/>
  <c r="H5227" i="1" s="1"/>
  <c r="Z5228" i="1"/>
  <c r="A5221" i="1"/>
  <c r="B5220" i="1"/>
  <c r="F5220" i="1" s="1"/>
  <c r="I5220" i="1" s="1"/>
  <c r="J5201" i="1"/>
  <c r="AB5228" i="1" l="1"/>
  <c r="H5228" i="1" s="1"/>
  <c r="Z5229" i="1"/>
  <c r="B5221" i="1"/>
  <c r="F5221" i="1" s="1"/>
  <c r="I5221" i="1" s="1"/>
  <c r="A5222" i="1"/>
  <c r="J5202" i="1"/>
  <c r="AB5229" i="1" l="1"/>
  <c r="H5229" i="1" s="1"/>
  <c r="Z5230" i="1"/>
  <c r="A5223" i="1"/>
  <c r="B5222" i="1"/>
  <c r="F5222" i="1" s="1"/>
  <c r="I5222" i="1" s="1"/>
  <c r="J5203" i="1"/>
  <c r="AB5230" i="1" l="1"/>
  <c r="H5230" i="1" s="1"/>
  <c r="Z5231" i="1"/>
  <c r="B5223" i="1"/>
  <c r="F5223" i="1" s="1"/>
  <c r="I5223" i="1" s="1"/>
  <c r="A5224" i="1"/>
  <c r="J5204" i="1"/>
  <c r="AB5231" i="1" l="1"/>
  <c r="H5231" i="1" s="1"/>
  <c r="Z5232" i="1"/>
  <c r="AB5232" i="1" s="1"/>
  <c r="A5225" i="1"/>
  <c r="B5224" i="1"/>
  <c r="F5224" i="1" s="1"/>
  <c r="I5224" i="1" s="1"/>
  <c r="J5205" i="1"/>
  <c r="Z5233" i="1" l="1"/>
  <c r="H5232" i="1"/>
  <c r="B5225" i="1"/>
  <c r="F5225" i="1" s="1"/>
  <c r="I5225" i="1" s="1"/>
  <c r="A5226" i="1"/>
  <c r="J5206" i="1"/>
  <c r="AB5233" i="1" l="1"/>
  <c r="H5233" i="1" s="1"/>
  <c r="Z5234" i="1"/>
  <c r="A5227" i="1"/>
  <c r="B5226" i="1"/>
  <c r="F5226" i="1" s="1"/>
  <c r="I5226" i="1" s="1"/>
  <c r="J5207" i="1"/>
  <c r="AB5234" i="1" l="1"/>
  <c r="H5234" i="1" s="1"/>
  <c r="Z5235" i="1"/>
  <c r="B5227" i="1"/>
  <c r="F5227" i="1" s="1"/>
  <c r="I5227" i="1" s="1"/>
  <c r="A5228" i="1"/>
  <c r="J5208" i="1"/>
  <c r="AB5235" i="1" l="1"/>
  <c r="H5235" i="1" s="1"/>
  <c r="Z5236" i="1"/>
  <c r="A5229" i="1"/>
  <c r="B5228" i="1"/>
  <c r="F5228" i="1" s="1"/>
  <c r="I5228" i="1" s="1"/>
  <c r="J5209" i="1"/>
  <c r="AB5236" i="1" l="1"/>
  <c r="H5236" i="1" s="1"/>
  <c r="Z5237" i="1"/>
  <c r="B5229" i="1"/>
  <c r="F5229" i="1" s="1"/>
  <c r="I5229" i="1" s="1"/>
  <c r="A5230" i="1"/>
  <c r="J5210" i="1"/>
  <c r="AB5237" i="1" l="1"/>
  <c r="H5237" i="1" s="1"/>
  <c r="Z5238" i="1"/>
  <c r="AB5238" i="1" s="1"/>
  <c r="A5231" i="1"/>
  <c r="B5230" i="1"/>
  <c r="F5230" i="1" s="1"/>
  <c r="I5230" i="1" s="1"/>
  <c r="J5211" i="1"/>
  <c r="Z5239" i="1" l="1"/>
  <c r="H5238" i="1"/>
  <c r="B5231" i="1"/>
  <c r="F5231" i="1" s="1"/>
  <c r="I5231" i="1" s="1"/>
  <c r="A5232" i="1"/>
  <c r="J5212" i="1"/>
  <c r="AB5239" i="1" l="1"/>
  <c r="H5239" i="1" s="1"/>
  <c r="Z5240" i="1"/>
  <c r="AB5240" i="1" s="1"/>
  <c r="A5233" i="1"/>
  <c r="B5232" i="1"/>
  <c r="F5232" i="1" s="1"/>
  <c r="I5232" i="1" s="1"/>
  <c r="J5213" i="1"/>
  <c r="Z5241" i="1" l="1"/>
  <c r="H5240" i="1"/>
  <c r="B5233" i="1"/>
  <c r="F5233" i="1" s="1"/>
  <c r="I5233" i="1" s="1"/>
  <c r="A5234" i="1"/>
  <c r="J5214" i="1"/>
  <c r="AB5241" i="1" l="1"/>
  <c r="H5241" i="1" s="1"/>
  <c r="Z5242" i="1"/>
  <c r="A5235" i="1"/>
  <c r="B5234" i="1"/>
  <c r="F5234" i="1" s="1"/>
  <c r="I5234" i="1" s="1"/>
  <c r="J5215" i="1"/>
  <c r="AB5242" i="1" l="1"/>
  <c r="H5242" i="1" s="1"/>
  <c r="Z5243" i="1"/>
  <c r="B5235" i="1"/>
  <c r="F5235" i="1" s="1"/>
  <c r="I5235" i="1" s="1"/>
  <c r="A5236" i="1"/>
  <c r="J5216" i="1"/>
  <c r="AB5243" i="1" l="1"/>
  <c r="H5243" i="1" s="1"/>
  <c r="Z5244" i="1"/>
  <c r="A5237" i="1"/>
  <c r="B5236" i="1"/>
  <c r="F5236" i="1" s="1"/>
  <c r="I5236" i="1" s="1"/>
  <c r="J5217" i="1"/>
  <c r="AB5244" i="1" l="1"/>
  <c r="H5244" i="1" s="1"/>
  <c r="Z5245" i="1"/>
  <c r="B5237" i="1"/>
  <c r="F5237" i="1" s="1"/>
  <c r="I5237" i="1" s="1"/>
  <c r="A5238" i="1"/>
  <c r="J5218" i="1"/>
  <c r="AB5245" i="1" l="1"/>
  <c r="H5245" i="1" s="1"/>
  <c r="Z5246" i="1"/>
  <c r="A5239" i="1"/>
  <c r="B5238" i="1"/>
  <c r="F5238" i="1" s="1"/>
  <c r="I5238" i="1" s="1"/>
  <c r="J5219" i="1"/>
  <c r="AB5246" i="1" l="1"/>
  <c r="H5246" i="1" s="1"/>
  <c r="Z5247" i="1"/>
  <c r="B5239" i="1"/>
  <c r="F5239" i="1" s="1"/>
  <c r="I5239" i="1" s="1"/>
  <c r="A5240" i="1"/>
  <c r="J5220" i="1"/>
  <c r="AB5247" i="1" l="1"/>
  <c r="H5247" i="1" s="1"/>
  <c r="Z5248" i="1"/>
  <c r="A5241" i="1"/>
  <c r="B5240" i="1"/>
  <c r="F5240" i="1" s="1"/>
  <c r="I5240" i="1" s="1"/>
  <c r="J5221" i="1"/>
  <c r="AB5248" i="1" l="1"/>
  <c r="H5248" i="1" s="1"/>
  <c r="Z5249" i="1"/>
  <c r="A5242" i="1"/>
  <c r="B5241" i="1"/>
  <c r="F5241" i="1" s="1"/>
  <c r="I5241" i="1" s="1"/>
  <c r="J5222" i="1"/>
  <c r="AB5249" i="1" l="1"/>
  <c r="H5249" i="1" s="1"/>
  <c r="Z5250" i="1"/>
  <c r="A5243" i="1"/>
  <c r="B5242" i="1"/>
  <c r="F5242" i="1" s="1"/>
  <c r="I5242" i="1" s="1"/>
  <c r="J5223" i="1"/>
  <c r="AB5250" i="1" l="1"/>
  <c r="H5250" i="1" s="1"/>
  <c r="Z5251" i="1"/>
  <c r="A5244" i="1"/>
  <c r="B5243" i="1"/>
  <c r="F5243" i="1" s="1"/>
  <c r="I5243" i="1" s="1"/>
  <c r="J5224" i="1"/>
  <c r="AB5251" i="1" l="1"/>
  <c r="H5251" i="1" s="1"/>
  <c r="Z5252" i="1"/>
  <c r="A5245" i="1"/>
  <c r="B5244" i="1"/>
  <c r="F5244" i="1" s="1"/>
  <c r="I5244" i="1" s="1"/>
  <c r="J5225" i="1"/>
  <c r="AB5252" i="1" l="1"/>
  <c r="H5252" i="1" s="1"/>
  <c r="Z5253" i="1"/>
  <c r="B5245" i="1"/>
  <c r="F5245" i="1" s="1"/>
  <c r="I5245" i="1" s="1"/>
  <c r="A5246" i="1"/>
  <c r="J5226" i="1"/>
  <c r="AB5253" i="1" l="1"/>
  <c r="H5253" i="1" s="1"/>
  <c r="Z5254" i="1"/>
  <c r="A5247" i="1"/>
  <c r="B5246" i="1"/>
  <c r="F5246" i="1" s="1"/>
  <c r="I5246" i="1" s="1"/>
  <c r="J5227" i="1"/>
  <c r="AB5254" i="1" l="1"/>
  <c r="H5254" i="1" s="1"/>
  <c r="Z5255" i="1"/>
  <c r="A5248" i="1"/>
  <c r="B5247" i="1"/>
  <c r="F5247" i="1" s="1"/>
  <c r="I5247" i="1" s="1"/>
  <c r="J5228" i="1"/>
  <c r="AB5255" i="1" l="1"/>
  <c r="H5255" i="1" s="1"/>
  <c r="Z5256" i="1"/>
  <c r="AB5256" i="1" s="1"/>
  <c r="A5249" i="1"/>
  <c r="B5248" i="1"/>
  <c r="F5248" i="1" s="1"/>
  <c r="I5248" i="1" s="1"/>
  <c r="J5229" i="1"/>
  <c r="Z5257" i="1" l="1"/>
  <c r="H5256" i="1"/>
  <c r="B5249" i="1"/>
  <c r="F5249" i="1" s="1"/>
  <c r="I5249" i="1" s="1"/>
  <c r="A5250" i="1"/>
  <c r="J5230" i="1"/>
  <c r="AB5257" i="1" l="1"/>
  <c r="H5257" i="1" s="1"/>
  <c r="Z5258" i="1"/>
  <c r="A5251" i="1"/>
  <c r="B5250" i="1"/>
  <c r="F5250" i="1" s="1"/>
  <c r="I5250" i="1" s="1"/>
  <c r="J5231" i="1"/>
  <c r="AB5258" i="1" l="1"/>
  <c r="H5258" i="1" s="1"/>
  <c r="Z5259" i="1"/>
  <c r="A5252" i="1"/>
  <c r="B5251" i="1"/>
  <c r="F5251" i="1" s="1"/>
  <c r="I5251" i="1" s="1"/>
  <c r="J5232" i="1"/>
  <c r="AB5259" i="1" l="1"/>
  <c r="H5259" i="1" s="1"/>
  <c r="Z5260" i="1"/>
  <c r="A5253" i="1"/>
  <c r="B5252" i="1"/>
  <c r="F5252" i="1" s="1"/>
  <c r="I5252" i="1" s="1"/>
  <c r="J5233" i="1"/>
  <c r="AB5260" i="1" l="1"/>
  <c r="H5260" i="1" s="1"/>
  <c r="Z5261" i="1"/>
  <c r="A5254" i="1"/>
  <c r="B5253" i="1"/>
  <c r="F5253" i="1" s="1"/>
  <c r="I5253" i="1" s="1"/>
  <c r="J5234" i="1"/>
  <c r="AB5261" i="1" l="1"/>
  <c r="H5261" i="1" s="1"/>
  <c r="Z5262" i="1"/>
  <c r="A5255" i="1"/>
  <c r="B5254" i="1"/>
  <c r="F5254" i="1" s="1"/>
  <c r="I5254" i="1" s="1"/>
  <c r="J5235" i="1"/>
  <c r="AB5262" i="1" l="1"/>
  <c r="H5262" i="1" s="1"/>
  <c r="Z5263" i="1"/>
  <c r="A5256" i="1"/>
  <c r="B5255" i="1"/>
  <c r="F5255" i="1" s="1"/>
  <c r="I5255" i="1" s="1"/>
  <c r="J5236" i="1"/>
  <c r="AB5263" i="1" l="1"/>
  <c r="H5263" i="1" s="1"/>
  <c r="Z5264" i="1"/>
  <c r="A5257" i="1"/>
  <c r="B5256" i="1"/>
  <c r="F5256" i="1" s="1"/>
  <c r="I5256" i="1" s="1"/>
  <c r="J5237" i="1"/>
  <c r="AB5264" i="1" l="1"/>
  <c r="H5264" i="1" s="1"/>
  <c r="Z5265" i="1"/>
  <c r="A5258" i="1"/>
  <c r="B5257" i="1"/>
  <c r="F5257" i="1" s="1"/>
  <c r="I5257" i="1" s="1"/>
  <c r="J5238" i="1"/>
  <c r="AB5265" i="1" l="1"/>
  <c r="H5265" i="1" s="1"/>
  <c r="Z5266" i="1"/>
  <c r="A5259" i="1"/>
  <c r="B5258" i="1"/>
  <c r="F5258" i="1" s="1"/>
  <c r="I5258" i="1" s="1"/>
  <c r="J5239" i="1"/>
  <c r="AB5266" i="1" l="1"/>
  <c r="H5266" i="1" s="1"/>
  <c r="Z5267" i="1"/>
  <c r="B5259" i="1"/>
  <c r="F5259" i="1" s="1"/>
  <c r="I5259" i="1" s="1"/>
  <c r="A5260" i="1"/>
  <c r="J5240" i="1"/>
  <c r="AB5267" i="1" l="1"/>
  <c r="H5267" i="1" s="1"/>
  <c r="Z5268" i="1"/>
  <c r="A5261" i="1"/>
  <c r="B5260" i="1"/>
  <c r="F5260" i="1" s="1"/>
  <c r="I5260" i="1" s="1"/>
  <c r="J5241" i="1"/>
  <c r="AB5268" i="1" l="1"/>
  <c r="H5268" i="1" s="1"/>
  <c r="Z5269" i="1"/>
  <c r="A5262" i="1"/>
  <c r="B5261" i="1"/>
  <c r="F5261" i="1" s="1"/>
  <c r="I5261" i="1" s="1"/>
  <c r="J5242" i="1"/>
  <c r="AB5269" i="1" l="1"/>
  <c r="H5269" i="1" s="1"/>
  <c r="Z5270" i="1"/>
  <c r="A5263" i="1"/>
  <c r="B5262" i="1"/>
  <c r="F5262" i="1" s="1"/>
  <c r="I5262" i="1" s="1"/>
  <c r="J5243" i="1"/>
  <c r="AB5270" i="1" l="1"/>
  <c r="H5270" i="1" s="1"/>
  <c r="Z5271" i="1"/>
  <c r="A5264" i="1"/>
  <c r="B5263" i="1"/>
  <c r="F5263" i="1" s="1"/>
  <c r="I5263" i="1" s="1"/>
  <c r="J5244" i="1"/>
  <c r="AB5271" i="1" l="1"/>
  <c r="H5271" i="1" s="1"/>
  <c r="Z5272" i="1"/>
  <c r="A5265" i="1"/>
  <c r="B5264" i="1"/>
  <c r="F5264" i="1" s="1"/>
  <c r="I5264" i="1" s="1"/>
  <c r="J5245" i="1"/>
  <c r="AB5272" i="1" l="1"/>
  <c r="H5272" i="1" s="1"/>
  <c r="Z5273" i="1"/>
  <c r="A5266" i="1"/>
  <c r="B5265" i="1"/>
  <c r="F5265" i="1" s="1"/>
  <c r="I5265" i="1" s="1"/>
  <c r="J5246" i="1"/>
  <c r="AB5273" i="1" l="1"/>
  <c r="H5273" i="1" s="1"/>
  <c r="Z5274" i="1"/>
  <c r="A5267" i="1"/>
  <c r="B5266" i="1"/>
  <c r="F5266" i="1" s="1"/>
  <c r="I5266" i="1" s="1"/>
  <c r="J5247" i="1"/>
  <c r="AB5274" i="1" l="1"/>
  <c r="H5274" i="1" s="1"/>
  <c r="Z5275" i="1"/>
  <c r="B5267" i="1"/>
  <c r="F5267" i="1" s="1"/>
  <c r="I5267" i="1" s="1"/>
  <c r="A5268" i="1"/>
  <c r="J5248" i="1"/>
  <c r="AB5275" i="1" l="1"/>
  <c r="H5275" i="1" s="1"/>
  <c r="Z5276" i="1"/>
  <c r="A5269" i="1"/>
  <c r="B5268" i="1"/>
  <c r="F5268" i="1" s="1"/>
  <c r="I5268" i="1" s="1"/>
  <c r="J5249" i="1"/>
  <c r="AB5276" i="1" l="1"/>
  <c r="H5276" i="1" s="1"/>
  <c r="Z5277" i="1"/>
  <c r="A5270" i="1"/>
  <c r="B5269" i="1"/>
  <c r="F5269" i="1" s="1"/>
  <c r="I5269" i="1" s="1"/>
  <c r="J5250" i="1"/>
  <c r="AB5277" i="1" l="1"/>
  <c r="H5277" i="1" s="1"/>
  <c r="Z5278" i="1"/>
  <c r="A5271" i="1"/>
  <c r="B5270" i="1"/>
  <c r="F5270" i="1" s="1"/>
  <c r="I5270" i="1" s="1"/>
  <c r="J5251" i="1"/>
  <c r="AB5278" i="1" l="1"/>
  <c r="H5278" i="1" s="1"/>
  <c r="Z5279" i="1"/>
  <c r="B5271" i="1"/>
  <c r="F5271" i="1" s="1"/>
  <c r="I5271" i="1" s="1"/>
  <c r="A5272" i="1"/>
  <c r="J5252" i="1"/>
  <c r="AB5279" i="1" l="1"/>
  <c r="H5279" i="1" s="1"/>
  <c r="Z5280" i="1"/>
  <c r="A5273" i="1"/>
  <c r="B5272" i="1"/>
  <c r="F5272" i="1" s="1"/>
  <c r="I5272" i="1" s="1"/>
  <c r="J5253" i="1"/>
  <c r="AB5280" i="1" l="1"/>
  <c r="H5280" i="1" s="1"/>
  <c r="Z5281" i="1"/>
  <c r="A5274" i="1"/>
  <c r="B5273" i="1"/>
  <c r="F5273" i="1" s="1"/>
  <c r="I5273" i="1" s="1"/>
  <c r="J5254" i="1"/>
  <c r="AB5281" i="1" l="1"/>
  <c r="H5281" i="1" s="1"/>
  <c r="Z5282" i="1"/>
  <c r="A5275" i="1"/>
  <c r="B5274" i="1"/>
  <c r="F5274" i="1" s="1"/>
  <c r="I5274" i="1" s="1"/>
  <c r="J5255" i="1"/>
  <c r="AB5282" i="1" l="1"/>
  <c r="H5282" i="1" s="1"/>
  <c r="Z5283" i="1"/>
  <c r="A5276" i="1"/>
  <c r="B5275" i="1"/>
  <c r="F5275" i="1" s="1"/>
  <c r="I5275" i="1" s="1"/>
  <c r="J5256" i="1"/>
  <c r="AB5283" i="1" l="1"/>
  <c r="H5283" i="1" s="1"/>
  <c r="Z5284" i="1"/>
  <c r="A5277" i="1"/>
  <c r="B5276" i="1"/>
  <c r="F5276" i="1" s="1"/>
  <c r="I5276" i="1" s="1"/>
  <c r="J5257" i="1"/>
  <c r="AB5284" i="1" l="1"/>
  <c r="H5284" i="1" s="1"/>
  <c r="Z5285" i="1"/>
  <c r="A5278" i="1"/>
  <c r="B5277" i="1"/>
  <c r="F5277" i="1" s="1"/>
  <c r="I5277" i="1" s="1"/>
  <c r="J5258" i="1"/>
  <c r="AB5285" i="1" l="1"/>
  <c r="H5285" i="1" s="1"/>
  <c r="Z5286" i="1"/>
  <c r="A5279" i="1"/>
  <c r="B5278" i="1"/>
  <c r="F5278" i="1" s="1"/>
  <c r="I5278" i="1" s="1"/>
  <c r="J5259" i="1"/>
  <c r="AB5286" i="1" l="1"/>
  <c r="H5286" i="1" s="1"/>
  <c r="Z5287" i="1"/>
  <c r="A5280" i="1"/>
  <c r="B5279" i="1"/>
  <c r="F5279" i="1" s="1"/>
  <c r="I5279" i="1" s="1"/>
  <c r="J5260" i="1"/>
  <c r="AB5287" i="1" l="1"/>
  <c r="H5287" i="1" s="1"/>
  <c r="Z5288" i="1"/>
  <c r="A5281" i="1"/>
  <c r="B5280" i="1"/>
  <c r="F5280" i="1" s="1"/>
  <c r="I5280" i="1" s="1"/>
  <c r="J5261" i="1"/>
  <c r="AB5288" i="1" l="1"/>
  <c r="H5288" i="1" s="1"/>
  <c r="Z5289" i="1"/>
  <c r="B5281" i="1"/>
  <c r="F5281" i="1" s="1"/>
  <c r="I5281" i="1" s="1"/>
  <c r="A5282" i="1"/>
  <c r="J5262" i="1"/>
  <c r="AB5289" i="1" l="1"/>
  <c r="H5289" i="1" s="1"/>
  <c r="Z5290" i="1"/>
  <c r="A5283" i="1"/>
  <c r="B5282" i="1"/>
  <c r="F5282" i="1" s="1"/>
  <c r="I5282" i="1" s="1"/>
  <c r="J5263" i="1"/>
  <c r="AB5290" i="1" l="1"/>
  <c r="H5290" i="1" s="1"/>
  <c r="Z5291" i="1"/>
  <c r="B5283" i="1"/>
  <c r="F5283" i="1" s="1"/>
  <c r="I5283" i="1" s="1"/>
  <c r="A5284" i="1"/>
  <c r="J5264" i="1"/>
  <c r="AB5291" i="1" l="1"/>
  <c r="H5291" i="1" s="1"/>
  <c r="Z5292" i="1"/>
  <c r="A5285" i="1"/>
  <c r="B5284" i="1"/>
  <c r="F5284" i="1" s="1"/>
  <c r="I5284" i="1" s="1"/>
  <c r="J5265" i="1"/>
  <c r="AB5292" i="1" l="1"/>
  <c r="H5292" i="1" s="1"/>
  <c r="Z5293" i="1"/>
  <c r="B5285" i="1"/>
  <c r="F5285" i="1" s="1"/>
  <c r="I5285" i="1" s="1"/>
  <c r="A5286" i="1"/>
  <c r="J5266" i="1"/>
  <c r="AB5293" i="1" l="1"/>
  <c r="H5293" i="1" s="1"/>
  <c r="Z5294" i="1"/>
  <c r="A5287" i="1"/>
  <c r="B5286" i="1"/>
  <c r="F5286" i="1" s="1"/>
  <c r="I5286" i="1" s="1"/>
  <c r="J5267" i="1"/>
  <c r="AB5294" i="1" l="1"/>
  <c r="H5294" i="1" s="1"/>
  <c r="Z5295" i="1"/>
  <c r="B5287" i="1"/>
  <c r="F5287" i="1" s="1"/>
  <c r="I5287" i="1" s="1"/>
  <c r="A5288" i="1"/>
  <c r="J5268" i="1"/>
  <c r="AB5295" i="1" l="1"/>
  <c r="H5295" i="1" s="1"/>
  <c r="Z5296" i="1"/>
  <c r="A5289" i="1"/>
  <c r="B5288" i="1"/>
  <c r="F5288" i="1" s="1"/>
  <c r="I5288" i="1" s="1"/>
  <c r="J5269" i="1"/>
  <c r="AB5296" i="1" l="1"/>
  <c r="H5296" i="1" s="1"/>
  <c r="Z5297" i="1"/>
  <c r="B5289" i="1"/>
  <c r="F5289" i="1" s="1"/>
  <c r="I5289" i="1" s="1"/>
  <c r="A5290" i="1"/>
  <c r="J5270" i="1"/>
  <c r="AB5297" i="1" l="1"/>
  <c r="H5297" i="1" s="1"/>
  <c r="Z5298" i="1"/>
  <c r="A5291" i="1"/>
  <c r="B5290" i="1"/>
  <c r="F5290" i="1" s="1"/>
  <c r="I5290" i="1" s="1"/>
  <c r="J5271" i="1"/>
  <c r="AB5298" i="1" l="1"/>
  <c r="H5298" i="1" s="1"/>
  <c r="Z5299" i="1"/>
  <c r="B5291" i="1"/>
  <c r="F5291" i="1" s="1"/>
  <c r="I5291" i="1" s="1"/>
  <c r="A5292" i="1"/>
  <c r="J5272" i="1"/>
  <c r="AB5299" i="1" l="1"/>
  <c r="H5299" i="1" s="1"/>
  <c r="Z5300" i="1"/>
  <c r="A5293" i="1"/>
  <c r="B5292" i="1"/>
  <c r="F5292" i="1" s="1"/>
  <c r="I5292" i="1" s="1"/>
  <c r="J5273" i="1"/>
  <c r="AB5300" i="1" l="1"/>
  <c r="H5300" i="1" s="1"/>
  <c r="Z5301" i="1"/>
  <c r="B5293" i="1"/>
  <c r="F5293" i="1" s="1"/>
  <c r="I5293" i="1" s="1"/>
  <c r="A5294" i="1"/>
  <c r="J5274" i="1"/>
  <c r="AB5301" i="1" l="1"/>
  <c r="H5301" i="1" s="1"/>
  <c r="Z5302" i="1"/>
  <c r="A5295" i="1"/>
  <c r="B5294" i="1"/>
  <c r="F5294" i="1" s="1"/>
  <c r="I5294" i="1" s="1"/>
  <c r="J5275" i="1"/>
  <c r="AB5302" i="1" l="1"/>
  <c r="H5302" i="1" s="1"/>
  <c r="Z5303" i="1"/>
  <c r="B5295" i="1"/>
  <c r="F5295" i="1" s="1"/>
  <c r="I5295" i="1" s="1"/>
  <c r="A5296" i="1"/>
  <c r="J5276" i="1"/>
  <c r="AB5303" i="1" l="1"/>
  <c r="H5303" i="1" s="1"/>
  <c r="Z5304" i="1"/>
  <c r="A5297" i="1"/>
  <c r="B5296" i="1"/>
  <c r="F5296" i="1" s="1"/>
  <c r="I5296" i="1" s="1"/>
  <c r="J5277" i="1"/>
  <c r="AB5304" i="1" l="1"/>
  <c r="H5304" i="1" s="1"/>
  <c r="Z5305" i="1"/>
  <c r="B5297" i="1"/>
  <c r="F5297" i="1" s="1"/>
  <c r="I5297" i="1" s="1"/>
  <c r="A5298" i="1"/>
  <c r="J5278" i="1"/>
  <c r="AB5305" i="1" l="1"/>
  <c r="H5305" i="1" s="1"/>
  <c r="Z5306" i="1"/>
  <c r="A5299" i="1"/>
  <c r="B5298" i="1"/>
  <c r="F5298" i="1" s="1"/>
  <c r="I5298" i="1" s="1"/>
  <c r="J5279" i="1"/>
  <c r="AB5306" i="1" l="1"/>
  <c r="H5306" i="1" s="1"/>
  <c r="Z5307" i="1"/>
  <c r="B5299" i="1"/>
  <c r="F5299" i="1" s="1"/>
  <c r="I5299" i="1" s="1"/>
  <c r="A5300" i="1"/>
  <c r="J5280" i="1"/>
  <c r="AB5307" i="1" l="1"/>
  <c r="H5307" i="1" s="1"/>
  <c r="Z5308" i="1"/>
  <c r="A5301" i="1"/>
  <c r="B5300" i="1"/>
  <c r="F5300" i="1" s="1"/>
  <c r="I5300" i="1" s="1"/>
  <c r="J5281" i="1"/>
  <c r="AB5308" i="1" l="1"/>
  <c r="H5308" i="1" s="1"/>
  <c r="Z5309" i="1"/>
  <c r="A5302" i="1"/>
  <c r="B5301" i="1"/>
  <c r="F5301" i="1" s="1"/>
  <c r="I5301" i="1" s="1"/>
  <c r="J5282" i="1"/>
  <c r="AB5309" i="1" l="1"/>
  <c r="H5309" i="1" s="1"/>
  <c r="Z5310" i="1"/>
  <c r="A5303" i="1"/>
  <c r="B5302" i="1"/>
  <c r="F5302" i="1" s="1"/>
  <c r="I5302" i="1" s="1"/>
  <c r="J5283" i="1"/>
  <c r="AB5310" i="1" l="1"/>
  <c r="H5310" i="1" s="1"/>
  <c r="Z5311" i="1"/>
  <c r="A5304" i="1"/>
  <c r="B5303" i="1"/>
  <c r="F5303" i="1" s="1"/>
  <c r="I5303" i="1" s="1"/>
  <c r="J5284" i="1"/>
  <c r="AB5311" i="1" l="1"/>
  <c r="H5311" i="1" s="1"/>
  <c r="Z5312" i="1"/>
  <c r="A5305" i="1"/>
  <c r="B5304" i="1"/>
  <c r="F5304" i="1" s="1"/>
  <c r="I5304" i="1" s="1"/>
  <c r="J5285" i="1"/>
  <c r="AB5312" i="1" l="1"/>
  <c r="H5312" i="1" s="1"/>
  <c r="Z5313" i="1"/>
  <c r="A5306" i="1"/>
  <c r="B5305" i="1"/>
  <c r="F5305" i="1" s="1"/>
  <c r="I5305" i="1" s="1"/>
  <c r="J5286" i="1"/>
  <c r="AB5313" i="1" l="1"/>
  <c r="H5313" i="1" s="1"/>
  <c r="Z5314" i="1"/>
  <c r="A5307" i="1"/>
  <c r="B5306" i="1"/>
  <c r="F5306" i="1" s="1"/>
  <c r="I5306" i="1" s="1"/>
  <c r="J5287" i="1"/>
  <c r="AB5314" i="1" l="1"/>
  <c r="H5314" i="1" s="1"/>
  <c r="Z5315" i="1"/>
  <c r="A5308" i="1"/>
  <c r="B5307" i="1"/>
  <c r="F5307" i="1" s="1"/>
  <c r="I5307" i="1" s="1"/>
  <c r="J5288" i="1"/>
  <c r="AB5315" i="1" l="1"/>
  <c r="H5315" i="1" s="1"/>
  <c r="Z5316" i="1"/>
  <c r="A5309" i="1"/>
  <c r="B5308" i="1"/>
  <c r="F5308" i="1" s="1"/>
  <c r="I5308" i="1" s="1"/>
  <c r="J5289" i="1"/>
  <c r="AB5316" i="1" l="1"/>
  <c r="H5316" i="1" s="1"/>
  <c r="Z5317" i="1"/>
  <c r="A5310" i="1"/>
  <c r="B5309" i="1"/>
  <c r="F5309" i="1" s="1"/>
  <c r="I5309" i="1" s="1"/>
  <c r="J5290" i="1"/>
  <c r="AB5317" i="1" l="1"/>
  <c r="H5317" i="1" s="1"/>
  <c r="Z5318" i="1"/>
  <c r="A5311" i="1"/>
  <c r="B5310" i="1"/>
  <c r="F5310" i="1" s="1"/>
  <c r="I5310" i="1" s="1"/>
  <c r="J5291" i="1"/>
  <c r="AB5318" i="1" l="1"/>
  <c r="H5318" i="1" s="1"/>
  <c r="Z5319" i="1"/>
  <c r="B5311" i="1"/>
  <c r="F5311" i="1" s="1"/>
  <c r="I5311" i="1" s="1"/>
  <c r="A5312" i="1"/>
  <c r="J5292" i="1"/>
  <c r="AB5319" i="1" l="1"/>
  <c r="H5319" i="1" s="1"/>
  <c r="Z5320" i="1"/>
  <c r="A5313" i="1"/>
  <c r="B5312" i="1"/>
  <c r="F5312" i="1" s="1"/>
  <c r="I5312" i="1" s="1"/>
  <c r="J5293" i="1"/>
  <c r="AB5320" i="1" l="1"/>
  <c r="H5320" i="1" s="1"/>
  <c r="Z5321" i="1"/>
  <c r="A5314" i="1"/>
  <c r="B5313" i="1"/>
  <c r="F5313" i="1" s="1"/>
  <c r="I5313" i="1" s="1"/>
  <c r="J5294" i="1"/>
  <c r="AB5321" i="1" l="1"/>
  <c r="H5321" i="1" s="1"/>
  <c r="Z5322" i="1"/>
  <c r="A5315" i="1"/>
  <c r="B5314" i="1"/>
  <c r="F5314" i="1" s="1"/>
  <c r="I5314" i="1" s="1"/>
  <c r="J5295" i="1"/>
  <c r="AB5322" i="1" l="1"/>
  <c r="H5322" i="1" s="1"/>
  <c r="Z5323" i="1"/>
  <c r="A5316" i="1"/>
  <c r="B5315" i="1"/>
  <c r="F5315" i="1" s="1"/>
  <c r="I5315" i="1" s="1"/>
  <c r="J5296" i="1"/>
  <c r="AB5323" i="1" l="1"/>
  <c r="H5323" i="1" s="1"/>
  <c r="Z5324" i="1"/>
  <c r="A5317" i="1"/>
  <c r="B5316" i="1"/>
  <c r="F5316" i="1" s="1"/>
  <c r="I5316" i="1" s="1"/>
  <c r="J5297" i="1"/>
  <c r="AB5324" i="1" l="1"/>
  <c r="H5324" i="1" s="1"/>
  <c r="Z5325" i="1"/>
  <c r="B5317" i="1"/>
  <c r="F5317" i="1" s="1"/>
  <c r="I5317" i="1" s="1"/>
  <c r="A5318" i="1"/>
  <c r="J5298" i="1"/>
  <c r="AB5325" i="1" l="1"/>
  <c r="H5325" i="1" s="1"/>
  <c r="Z5326" i="1"/>
  <c r="A5319" i="1"/>
  <c r="B5318" i="1"/>
  <c r="F5318" i="1" s="1"/>
  <c r="I5318" i="1" s="1"/>
  <c r="J5299" i="1"/>
  <c r="AB5326" i="1" l="1"/>
  <c r="H5326" i="1" s="1"/>
  <c r="Z5327" i="1"/>
  <c r="B5319" i="1"/>
  <c r="F5319" i="1" s="1"/>
  <c r="I5319" i="1" s="1"/>
  <c r="A5320" i="1"/>
  <c r="J5300" i="1"/>
  <c r="AB5327" i="1" l="1"/>
  <c r="H5327" i="1" s="1"/>
  <c r="Z5328" i="1"/>
  <c r="A5321" i="1"/>
  <c r="B5320" i="1"/>
  <c r="F5320" i="1" s="1"/>
  <c r="I5320" i="1" s="1"/>
  <c r="J5301" i="1"/>
  <c r="AB5328" i="1" l="1"/>
  <c r="H5328" i="1" s="1"/>
  <c r="Z5329" i="1"/>
  <c r="A5322" i="1"/>
  <c r="B5321" i="1"/>
  <c r="F5321" i="1" s="1"/>
  <c r="I5321" i="1" s="1"/>
  <c r="J5302" i="1"/>
  <c r="AB5329" i="1" l="1"/>
  <c r="H5329" i="1" s="1"/>
  <c r="Z5330" i="1"/>
  <c r="A5323" i="1"/>
  <c r="B5322" i="1"/>
  <c r="F5322" i="1" s="1"/>
  <c r="I5322" i="1" s="1"/>
  <c r="J5303" i="1"/>
  <c r="AB5330" i="1" l="1"/>
  <c r="H5330" i="1" s="1"/>
  <c r="Z5331" i="1"/>
  <c r="B5323" i="1"/>
  <c r="F5323" i="1" s="1"/>
  <c r="I5323" i="1" s="1"/>
  <c r="A5324" i="1"/>
  <c r="J5304" i="1"/>
  <c r="AB5331" i="1" l="1"/>
  <c r="H5331" i="1" s="1"/>
  <c r="Z5332" i="1"/>
  <c r="A5325" i="1"/>
  <c r="B5324" i="1"/>
  <c r="F5324" i="1" s="1"/>
  <c r="I5324" i="1" s="1"/>
  <c r="J5305" i="1"/>
  <c r="AB5332" i="1" l="1"/>
  <c r="H5332" i="1" s="1"/>
  <c r="Z5333" i="1"/>
  <c r="B5325" i="1"/>
  <c r="F5325" i="1" s="1"/>
  <c r="I5325" i="1" s="1"/>
  <c r="A5326" i="1"/>
  <c r="J5306" i="1"/>
  <c r="AB5333" i="1" l="1"/>
  <c r="H5333" i="1" s="1"/>
  <c r="Z5334" i="1"/>
  <c r="A5327" i="1"/>
  <c r="B5326" i="1"/>
  <c r="F5326" i="1" s="1"/>
  <c r="I5326" i="1" s="1"/>
  <c r="J5307" i="1"/>
  <c r="AB5334" i="1" l="1"/>
  <c r="H5334" i="1" s="1"/>
  <c r="Z5335" i="1"/>
  <c r="A5328" i="1"/>
  <c r="B5327" i="1"/>
  <c r="F5327" i="1" s="1"/>
  <c r="I5327" i="1" s="1"/>
  <c r="J5308" i="1"/>
  <c r="AB5335" i="1" l="1"/>
  <c r="H5335" i="1" s="1"/>
  <c r="Z5336" i="1"/>
  <c r="A5329" i="1"/>
  <c r="B5328" i="1"/>
  <c r="F5328" i="1" s="1"/>
  <c r="I5328" i="1" s="1"/>
  <c r="J5309" i="1"/>
  <c r="AB5336" i="1" l="1"/>
  <c r="H5336" i="1" s="1"/>
  <c r="Z5337" i="1"/>
  <c r="B5329" i="1"/>
  <c r="F5329" i="1" s="1"/>
  <c r="I5329" i="1" s="1"/>
  <c r="A5330" i="1"/>
  <c r="J5310" i="1"/>
  <c r="AB5337" i="1" l="1"/>
  <c r="H5337" i="1" s="1"/>
  <c r="Z5338" i="1"/>
  <c r="A5331" i="1"/>
  <c r="B5330" i="1"/>
  <c r="F5330" i="1" s="1"/>
  <c r="I5330" i="1" s="1"/>
  <c r="J5311" i="1"/>
  <c r="AB5338" i="1" l="1"/>
  <c r="H5338" i="1" s="1"/>
  <c r="Z5339" i="1"/>
  <c r="A5332" i="1"/>
  <c r="B5331" i="1"/>
  <c r="F5331" i="1" s="1"/>
  <c r="I5331" i="1" s="1"/>
  <c r="J5312" i="1"/>
  <c r="AB5339" i="1" l="1"/>
  <c r="H5339" i="1" s="1"/>
  <c r="Z5340" i="1"/>
  <c r="A5333" i="1"/>
  <c r="B5332" i="1"/>
  <c r="F5332" i="1" s="1"/>
  <c r="I5332" i="1" s="1"/>
  <c r="J5313" i="1"/>
  <c r="AB5340" i="1" l="1"/>
  <c r="H5340" i="1" s="1"/>
  <c r="Z5341" i="1"/>
  <c r="A5334" i="1"/>
  <c r="B5333" i="1"/>
  <c r="F5333" i="1" s="1"/>
  <c r="I5333" i="1" s="1"/>
  <c r="J5314" i="1"/>
  <c r="AB5341" i="1" l="1"/>
  <c r="H5341" i="1" s="1"/>
  <c r="Z5342" i="1"/>
  <c r="A5335" i="1"/>
  <c r="B5334" i="1"/>
  <c r="F5334" i="1" s="1"/>
  <c r="I5334" i="1" s="1"/>
  <c r="J5315" i="1"/>
  <c r="AB5342" i="1" l="1"/>
  <c r="H5342" i="1" s="1"/>
  <c r="Z5343" i="1"/>
  <c r="B5335" i="1"/>
  <c r="F5335" i="1" s="1"/>
  <c r="I5335" i="1" s="1"/>
  <c r="A5336" i="1"/>
  <c r="J5316" i="1"/>
  <c r="AB5343" i="1" l="1"/>
  <c r="H5343" i="1" s="1"/>
  <c r="Z5344" i="1"/>
  <c r="A5337" i="1"/>
  <c r="B5336" i="1"/>
  <c r="F5336" i="1" s="1"/>
  <c r="I5336" i="1" s="1"/>
  <c r="J5317" i="1"/>
  <c r="AB5344" i="1" l="1"/>
  <c r="H5344" i="1" s="1"/>
  <c r="Z5345" i="1"/>
  <c r="B5337" i="1"/>
  <c r="F5337" i="1" s="1"/>
  <c r="I5337" i="1" s="1"/>
  <c r="A5338" i="1"/>
  <c r="J5318" i="1"/>
  <c r="AB5345" i="1" l="1"/>
  <c r="H5345" i="1" s="1"/>
  <c r="Z5346" i="1"/>
  <c r="A5339" i="1"/>
  <c r="B5338" i="1"/>
  <c r="F5338" i="1" s="1"/>
  <c r="I5338" i="1" s="1"/>
  <c r="J5319" i="1"/>
  <c r="AB5346" i="1" l="1"/>
  <c r="H5346" i="1" s="1"/>
  <c r="Z5347" i="1"/>
  <c r="B5339" i="1"/>
  <c r="F5339" i="1" s="1"/>
  <c r="I5339" i="1" s="1"/>
  <c r="A5340" i="1"/>
  <c r="J5320" i="1"/>
  <c r="AB5347" i="1" l="1"/>
  <c r="H5347" i="1" s="1"/>
  <c r="Z5348" i="1"/>
  <c r="A5341" i="1"/>
  <c r="B5340" i="1"/>
  <c r="F5340" i="1" s="1"/>
  <c r="I5340" i="1" s="1"/>
  <c r="J5321" i="1"/>
  <c r="AB5348" i="1" l="1"/>
  <c r="H5348" i="1" s="1"/>
  <c r="Z5349" i="1"/>
  <c r="B5341" i="1"/>
  <c r="F5341" i="1" s="1"/>
  <c r="I5341" i="1" s="1"/>
  <c r="A5342" i="1"/>
  <c r="J5322" i="1"/>
  <c r="AB5349" i="1" l="1"/>
  <c r="H5349" i="1" s="1"/>
  <c r="Z5350" i="1"/>
  <c r="A5343" i="1"/>
  <c r="B5342" i="1"/>
  <c r="F5342" i="1" s="1"/>
  <c r="I5342" i="1" s="1"/>
  <c r="J5323" i="1"/>
  <c r="AB5350" i="1" l="1"/>
  <c r="H5350" i="1" s="1"/>
  <c r="Z5351" i="1"/>
  <c r="B5343" i="1"/>
  <c r="F5343" i="1" s="1"/>
  <c r="I5343" i="1" s="1"/>
  <c r="A5344" i="1"/>
  <c r="J5324" i="1"/>
  <c r="AB5351" i="1" l="1"/>
  <c r="H5351" i="1" s="1"/>
  <c r="Z5352" i="1"/>
  <c r="A5345" i="1"/>
  <c r="B5344" i="1"/>
  <c r="F5344" i="1" s="1"/>
  <c r="I5344" i="1" s="1"/>
  <c r="J5325" i="1"/>
  <c r="AB5352" i="1" l="1"/>
  <c r="H5352" i="1" s="1"/>
  <c r="Z5353" i="1"/>
  <c r="B5345" i="1"/>
  <c r="F5345" i="1" s="1"/>
  <c r="I5345" i="1" s="1"/>
  <c r="A5346" i="1"/>
  <c r="J5326" i="1"/>
  <c r="AB5353" i="1" l="1"/>
  <c r="H5353" i="1" s="1"/>
  <c r="Z5354" i="1"/>
  <c r="A5347" i="1"/>
  <c r="B5346" i="1"/>
  <c r="F5346" i="1" s="1"/>
  <c r="I5346" i="1" s="1"/>
  <c r="J5327" i="1"/>
  <c r="AB5354" i="1" l="1"/>
  <c r="H5354" i="1" s="1"/>
  <c r="Z5355" i="1"/>
  <c r="B5347" i="1"/>
  <c r="F5347" i="1" s="1"/>
  <c r="I5347" i="1" s="1"/>
  <c r="A5348" i="1"/>
  <c r="J5328" i="1"/>
  <c r="AB5355" i="1" l="1"/>
  <c r="H5355" i="1" s="1"/>
  <c r="Z5356" i="1"/>
  <c r="A5349" i="1"/>
  <c r="B5348" i="1"/>
  <c r="F5348" i="1" s="1"/>
  <c r="I5348" i="1" s="1"/>
  <c r="J5329" i="1"/>
  <c r="AB5356" i="1" l="1"/>
  <c r="H5356" i="1" s="1"/>
  <c r="Z5357" i="1"/>
  <c r="B5349" i="1"/>
  <c r="F5349" i="1" s="1"/>
  <c r="I5349" i="1" s="1"/>
  <c r="A5350" i="1"/>
  <c r="J5330" i="1"/>
  <c r="AB5357" i="1" l="1"/>
  <c r="H5357" i="1" s="1"/>
  <c r="Z5358" i="1"/>
  <c r="A5351" i="1"/>
  <c r="B5350" i="1"/>
  <c r="F5350" i="1" s="1"/>
  <c r="I5350" i="1" s="1"/>
  <c r="J5331" i="1"/>
  <c r="AB5358" i="1" l="1"/>
  <c r="H5358" i="1" s="1"/>
  <c r="Z5359" i="1"/>
  <c r="B5351" i="1"/>
  <c r="F5351" i="1" s="1"/>
  <c r="I5351" i="1" s="1"/>
  <c r="A5352" i="1"/>
  <c r="J5332" i="1"/>
  <c r="AB5359" i="1" l="1"/>
  <c r="H5359" i="1" s="1"/>
  <c r="Z5360" i="1"/>
  <c r="B5352" i="1"/>
  <c r="F5352" i="1" s="1"/>
  <c r="I5352" i="1" s="1"/>
  <c r="A5353" i="1"/>
  <c r="J5333" i="1"/>
  <c r="AB5360" i="1" l="1"/>
  <c r="H5360" i="1" s="1"/>
  <c r="Z5361" i="1"/>
  <c r="B5353" i="1"/>
  <c r="F5353" i="1" s="1"/>
  <c r="I5353" i="1" s="1"/>
  <c r="A5354" i="1"/>
  <c r="J5334" i="1"/>
  <c r="AB5361" i="1" l="1"/>
  <c r="H5361" i="1" s="1"/>
  <c r="Z5362" i="1"/>
  <c r="A5355" i="1"/>
  <c r="B5354" i="1"/>
  <c r="F5354" i="1" s="1"/>
  <c r="I5354" i="1" s="1"/>
  <c r="J5335" i="1"/>
  <c r="AB5362" i="1" l="1"/>
  <c r="H5362" i="1" s="1"/>
  <c r="Z5363" i="1"/>
  <c r="B5355" i="1"/>
  <c r="F5355" i="1" s="1"/>
  <c r="I5355" i="1" s="1"/>
  <c r="A5356" i="1"/>
  <c r="J5336" i="1"/>
  <c r="AB5363" i="1" l="1"/>
  <c r="H5363" i="1" s="1"/>
  <c r="Z5364" i="1"/>
  <c r="A5357" i="1"/>
  <c r="B5356" i="1"/>
  <c r="F5356" i="1" s="1"/>
  <c r="I5356" i="1" s="1"/>
  <c r="J5337" i="1"/>
  <c r="AB5364" i="1" l="1"/>
  <c r="H5364" i="1" s="1"/>
  <c r="Z5365" i="1"/>
  <c r="B5357" i="1"/>
  <c r="F5357" i="1" s="1"/>
  <c r="I5357" i="1" s="1"/>
  <c r="A5358" i="1"/>
  <c r="J5338" i="1"/>
  <c r="AB5365" i="1" l="1"/>
  <c r="H5365" i="1" s="1"/>
  <c r="Z5366" i="1"/>
  <c r="A5359" i="1"/>
  <c r="B5358" i="1"/>
  <c r="F5358" i="1" s="1"/>
  <c r="I5358" i="1" s="1"/>
  <c r="J5339" i="1"/>
  <c r="AB5366" i="1" l="1"/>
  <c r="H5366" i="1" s="1"/>
  <c r="Z5367" i="1"/>
  <c r="A5360" i="1"/>
  <c r="B5359" i="1"/>
  <c r="F5359" i="1" s="1"/>
  <c r="I5359" i="1" s="1"/>
  <c r="J5340" i="1"/>
  <c r="AB5367" i="1" l="1"/>
  <c r="H5367" i="1" s="1"/>
  <c r="Z5368" i="1"/>
  <c r="A5361" i="1"/>
  <c r="B5360" i="1"/>
  <c r="F5360" i="1" s="1"/>
  <c r="I5360" i="1" s="1"/>
  <c r="J5341" i="1"/>
  <c r="AB5368" i="1" l="1"/>
  <c r="H5368" i="1" s="1"/>
  <c r="Z5369" i="1"/>
  <c r="A5362" i="1"/>
  <c r="B5361" i="1"/>
  <c r="F5361" i="1" s="1"/>
  <c r="I5361" i="1" s="1"/>
  <c r="J5342" i="1"/>
  <c r="AB5369" i="1" l="1"/>
  <c r="H5369" i="1" s="1"/>
  <c r="Z5370" i="1"/>
  <c r="A5363" i="1"/>
  <c r="B5362" i="1"/>
  <c r="F5362" i="1" s="1"/>
  <c r="I5362" i="1" s="1"/>
  <c r="J5343" i="1"/>
  <c r="AB5370" i="1" l="1"/>
  <c r="H5370" i="1" s="1"/>
  <c r="Z5371" i="1"/>
  <c r="B5363" i="1"/>
  <c r="F5363" i="1" s="1"/>
  <c r="I5363" i="1" s="1"/>
  <c r="A5364" i="1"/>
  <c r="J5344" i="1"/>
  <c r="AB5371" i="1" l="1"/>
  <c r="H5371" i="1" s="1"/>
  <c r="Z5372" i="1"/>
  <c r="A5365" i="1"/>
  <c r="B5364" i="1"/>
  <c r="F5364" i="1" s="1"/>
  <c r="I5364" i="1" s="1"/>
  <c r="J5345" i="1"/>
  <c r="AB5372" i="1" l="1"/>
  <c r="H5372" i="1" s="1"/>
  <c r="Z5373" i="1"/>
  <c r="A5366" i="1"/>
  <c r="B5365" i="1"/>
  <c r="F5365" i="1" s="1"/>
  <c r="I5365" i="1" s="1"/>
  <c r="J5346" i="1"/>
  <c r="AB5373" i="1" l="1"/>
  <c r="H5373" i="1" s="1"/>
  <c r="Z5374" i="1"/>
  <c r="A5367" i="1"/>
  <c r="B5366" i="1"/>
  <c r="F5366" i="1" s="1"/>
  <c r="I5366" i="1" s="1"/>
  <c r="J5347" i="1"/>
  <c r="AB5374" i="1" l="1"/>
  <c r="H5374" i="1" s="1"/>
  <c r="Z5375" i="1"/>
  <c r="A5368" i="1"/>
  <c r="B5367" i="1"/>
  <c r="F5367" i="1" s="1"/>
  <c r="I5367" i="1" s="1"/>
  <c r="J5348" i="1"/>
  <c r="AB5375" i="1" l="1"/>
  <c r="H5375" i="1" s="1"/>
  <c r="Z5376" i="1"/>
  <c r="A5369" i="1"/>
  <c r="B5368" i="1"/>
  <c r="F5368" i="1" s="1"/>
  <c r="I5368" i="1" s="1"/>
  <c r="J5349" i="1"/>
  <c r="AB5376" i="1" l="1"/>
  <c r="H5376" i="1" s="1"/>
  <c r="Z5377" i="1"/>
  <c r="A5370" i="1"/>
  <c r="B5369" i="1"/>
  <c r="F5369" i="1" s="1"/>
  <c r="I5369" i="1" s="1"/>
  <c r="J5350" i="1"/>
  <c r="AB5377" i="1" l="1"/>
  <c r="H5377" i="1" s="1"/>
  <c r="Z5378" i="1"/>
  <c r="A5371" i="1"/>
  <c r="B5370" i="1"/>
  <c r="F5370" i="1" s="1"/>
  <c r="I5370" i="1" s="1"/>
  <c r="J5351" i="1"/>
  <c r="AB5378" i="1" l="1"/>
  <c r="H5378" i="1" s="1"/>
  <c r="Z5379" i="1"/>
  <c r="B5371" i="1"/>
  <c r="F5371" i="1" s="1"/>
  <c r="I5371" i="1" s="1"/>
  <c r="A5372" i="1"/>
  <c r="J5352" i="1"/>
  <c r="AB5379" i="1" l="1"/>
  <c r="H5379" i="1" s="1"/>
  <c r="Z5380" i="1"/>
  <c r="A5373" i="1"/>
  <c r="B5372" i="1"/>
  <c r="F5372" i="1" s="1"/>
  <c r="I5372" i="1" s="1"/>
  <c r="J5353" i="1"/>
  <c r="AB5380" i="1" l="1"/>
  <c r="H5380" i="1" s="1"/>
  <c r="Z5381" i="1"/>
  <c r="B5373" i="1"/>
  <c r="F5373" i="1" s="1"/>
  <c r="I5373" i="1" s="1"/>
  <c r="A5374" i="1"/>
  <c r="J5354" i="1"/>
  <c r="AB5381" i="1" l="1"/>
  <c r="H5381" i="1" s="1"/>
  <c r="Z5382" i="1"/>
  <c r="A5375" i="1"/>
  <c r="B5374" i="1"/>
  <c r="F5374" i="1" s="1"/>
  <c r="I5374" i="1" s="1"/>
  <c r="J5355" i="1"/>
  <c r="AB5382" i="1" l="1"/>
  <c r="H5382" i="1" s="1"/>
  <c r="Z5383" i="1"/>
  <c r="A5376" i="1"/>
  <c r="B5375" i="1"/>
  <c r="F5375" i="1" s="1"/>
  <c r="I5375" i="1" s="1"/>
  <c r="J5356" i="1"/>
  <c r="AB5383" i="1" l="1"/>
  <c r="H5383" i="1" s="1"/>
  <c r="Z5384" i="1"/>
  <c r="A5377" i="1"/>
  <c r="B5376" i="1"/>
  <c r="F5376" i="1" s="1"/>
  <c r="I5376" i="1" s="1"/>
  <c r="J5357" i="1"/>
  <c r="AB5384" i="1" l="1"/>
  <c r="H5384" i="1" s="1"/>
  <c r="Z5385" i="1"/>
  <c r="A5378" i="1"/>
  <c r="B5377" i="1"/>
  <c r="F5377" i="1" s="1"/>
  <c r="I5377" i="1" s="1"/>
  <c r="J5358" i="1"/>
  <c r="AB5385" i="1" l="1"/>
  <c r="H5385" i="1" s="1"/>
  <c r="Z5386" i="1"/>
  <c r="A5379" i="1"/>
  <c r="B5378" i="1"/>
  <c r="F5378" i="1" s="1"/>
  <c r="I5378" i="1" s="1"/>
  <c r="J5359" i="1"/>
  <c r="AB5386" i="1" l="1"/>
  <c r="H5386" i="1" s="1"/>
  <c r="Z5387" i="1"/>
  <c r="A5380" i="1"/>
  <c r="B5379" i="1"/>
  <c r="F5379" i="1" s="1"/>
  <c r="I5379" i="1" s="1"/>
  <c r="J5360" i="1"/>
  <c r="AB5387" i="1" l="1"/>
  <c r="H5387" i="1" s="1"/>
  <c r="Z5388" i="1"/>
  <c r="A5381" i="1"/>
  <c r="B5380" i="1"/>
  <c r="F5380" i="1" s="1"/>
  <c r="I5380" i="1" s="1"/>
  <c r="J5361" i="1"/>
  <c r="AB5388" i="1" l="1"/>
  <c r="H5388" i="1" s="1"/>
  <c r="Z5389" i="1"/>
  <c r="B5381" i="1"/>
  <c r="F5381" i="1" s="1"/>
  <c r="I5381" i="1" s="1"/>
  <c r="A5382" i="1"/>
  <c r="J5362" i="1"/>
  <c r="AB5389" i="1" l="1"/>
  <c r="H5389" i="1" s="1"/>
  <c r="Z5390" i="1"/>
  <c r="A5383" i="1"/>
  <c r="B5382" i="1"/>
  <c r="F5382" i="1" s="1"/>
  <c r="I5382" i="1" s="1"/>
  <c r="J5363" i="1"/>
  <c r="AB5390" i="1" l="1"/>
  <c r="H5390" i="1" s="1"/>
  <c r="Z5391" i="1"/>
  <c r="A5384" i="1"/>
  <c r="B5383" i="1"/>
  <c r="F5383" i="1" s="1"/>
  <c r="I5383" i="1" s="1"/>
  <c r="J5364" i="1"/>
  <c r="AB5391" i="1" l="1"/>
  <c r="H5391" i="1" s="1"/>
  <c r="Z5392" i="1"/>
  <c r="A5385" i="1"/>
  <c r="B5384" i="1"/>
  <c r="F5384" i="1" s="1"/>
  <c r="I5384" i="1" s="1"/>
  <c r="J5365" i="1"/>
  <c r="AB5392" i="1" l="1"/>
  <c r="H5392" i="1" s="1"/>
  <c r="Z5393" i="1"/>
  <c r="B5385" i="1"/>
  <c r="F5385" i="1" s="1"/>
  <c r="I5385" i="1" s="1"/>
  <c r="A5386" i="1"/>
  <c r="J5366" i="1"/>
  <c r="AB5393" i="1" l="1"/>
  <c r="H5393" i="1" s="1"/>
  <c r="Z5394" i="1"/>
  <c r="A5387" i="1"/>
  <c r="B5386" i="1"/>
  <c r="F5386" i="1" s="1"/>
  <c r="I5386" i="1" s="1"/>
  <c r="J5367" i="1"/>
  <c r="AB5394" i="1" l="1"/>
  <c r="H5394" i="1" s="1"/>
  <c r="Z5395" i="1"/>
  <c r="B5387" i="1"/>
  <c r="F5387" i="1" s="1"/>
  <c r="I5387" i="1" s="1"/>
  <c r="A5388" i="1"/>
  <c r="J5368" i="1"/>
  <c r="AB5395" i="1" l="1"/>
  <c r="H5395" i="1" s="1"/>
  <c r="Z5396" i="1"/>
  <c r="A5389" i="1"/>
  <c r="B5388" i="1"/>
  <c r="F5388" i="1" s="1"/>
  <c r="I5388" i="1" s="1"/>
  <c r="J5369" i="1"/>
  <c r="AB5396" i="1" l="1"/>
  <c r="H5396" i="1" s="1"/>
  <c r="Z5397" i="1"/>
  <c r="A5390" i="1"/>
  <c r="B5389" i="1"/>
  <c r="F5389" i="1" s="1"/>
  <c r="I5389" i="1" s="1"/>
  <c r="J5370" i="1"/>
  <c r="AB5397" i="1" l="1"/>
  <c r="H5397" i="1" s="1"/>
  <c r="Z5398" i="1"/>
  <c r="A5391" i="1"/>
  <c r="B5390" i="1"/>
  <c r="F5390" i="1" s="1"/>
  <c r="I5390" i="1" s="1"/>
  <c r="J5371" i="1"/>
  <c r="AB5398" i="1" l="1"/>
  <c r="H5398" i="1" s="1"/>
  <c r="Z5399" i="1"/>
  <c r="B5391" i="1"/>
  <c r="F5391" i="1" s="1"/>
  <c r="I5391" i="1" s="1"/>
  <c r="A5392" i="1"/>
  <c r="J5372" i="1"/>
  <c r="AB5399" i="1" l="1"/>
  <c r="H5399" i="1" s="1"/>
  <c r="Z5400" i="1"/>
  <c r="A5393" i="1"/>
  <c r="B5392" i="1"/>
  <c r="F5392" i="1" s="1"/>
  <c r="I5392" i="1" s="1"/>
  <c r="J5373" i="1"/>
  <c r="AB5400" i="1" l="1"/>
  <c r="H5400" i="1" s="1"/>
  <c r="Z5401" i="1"/>
  <c r="A5394" i="1"/>
  <c r="B5393" i="1"/>
  <c r="F5393" i="1" s="1"/>
  <c r="I5393" i="1" s="1"/>
  <c r="J5374" i="1"/>
  <c r="AB5401" i="1" l="1"/>
  <c r="H5401" i="1" s="1"/>
  <c r="Z5402" i="1"/>
  <c r="A5395" i="1"/>
  <c r="B5394" i="1"/>
  <c r="F5394" i="1" s="1"/>
  <c r="I5394" i="1" s="1"/>
  <c r="J5375" i="1"/>
  <c r="AB5402" i="1" l="1"/>
  <c r="H5402" i="1" s="1"/>
  <c r="Z5403" i="1"/>
  <c r="B5395" i="1"/>
  <c r="F5395" i="1" s="1"/>
  <c r="I5395" i="1" s="1"/>
  <c r="A5396" i="1"/>
  <c r="J5376" i="1"/>
  <c r="AB5403" i="1" l="1"/>
  <c r="H5403" i="1" s="1"/>
  <c r="Z5404" i="1"/>
  <c r="A5397" i="1"/>
  <c r="B5396" i="1"/>
  <c r="F5396" i="1" s="1"/>
  <c r="I5396" i="1" s="1"/>
  <c r="J5377" i="1"/>
  <c r="AB5404" i="1" l="1"/>
  <c r="H5404" i="1" s="1"/>
  <c r="Z5405" i="1"/>
  <c r="B5397" i="1"/>
  <c r="F5397" i="1" s="1"/>
  <c r="I5397" i="1" s="1"/>
  <c r="A5398" i="1"/>
  <c r="J5378" i="1"/>
  <c r="AB5405" i="1" l="1"/>
  <c r="H5405" i="1" s="1"/>
  <c r="Z5406" i="1"/>
  <c r="A5399" i="1"/>
  <c r="B5398" i="1"/>
  <c r="F5398" i="1" s="1"/>
  <c r="I5398" i="1" s="1"/>
  <c r="J5379" i="1"/>
  <c r="AB5406" i="1" l="1"/>
  <c r="H5406" i="1" s="1"/>
  <c r="Z5407" i="1"/>
  <c r="B5399" i="1"/>
  <c r="F5399" i="1" s="1"/>
  <c r="I5399" i="1" s="1"/>
  <c r="A5400" i="1"/>
  <c r="J5380" i="1"/>
  <c r="AB5407" i="1" l="1"/>
  <c r="H5407" i="1" s="1"/>
  <c r="Z5408" i="1"/>
  <c r="A5401" i="1"/>
  <c r="B5400" i="1"/>
  <c r="F5400" i="1" s="1"/>
  <c r="I5400" i="1" s="1"/>
  <c r="J5381" i="1"/>
  <c r="AB5408" i="1" l="1"/>
  <c r="H5408" i="1" s="1"/>
  <c r="Z5409" i="1"/>
  <c r="B5401" i="1"/>
  <c r="F5401" i="1" s="1"/>
  <c r="I5401" i="1" s="1"/>
  <c r="A5402" i="1"/>
  <c r="J5382" i="1"/>
  <c r="AB5409" i="1" l="1"/>
  <c r="H5409" i="1" s="1"/>
  <c r="Z5410" i="1"/>
  <c r="A5403" i="1"/>
  <c r="B5402" i="1"/>
  <c r="F5402" i="1" s="1"/>
  <c r="I5402" i="1" s="1"/>
  <c r="J5383" i="1"/>
  <c r="AB5410" i="1" l="1"/>
  <c r="H5410" i="1" s="1"/>
  <c r="Z5411" i="1"/>
  <c r="B5403" i="1"/>
  <c r="F5403" i="1" s="1"/>
  <c r="I5403" i="1" s="1"/>
  <c r="A5404" i="1"/>
  <c r="J5384" i="1"/>
  <c r="AB5411" i="1" l="1"/>
  <c r="H5411" i="1" s="1"/>
  <c r="Z5412" i="1"/>
  <c r="A5405" i="1"/>
  <c r="B5404" i="1"/>
  <c r="F5404" i="1" s="1"/>
  <c r="I5404" i="1" s="1"/>
  <c r="J5385" i="1"/>
  <c r="AB5412" i="1" l="1"/>
  <c r="H5412" i="1" s="1"/>
  <c r="Z5413" i="1"/>
  <c r="B5405" i="1"/>
  <c r="F5405" i="1" s="1"/>
  <c r="I5405" i="1" s="1"/>
  <c r="A5406" i="1"/>
  <c r="J5386" i="1"/>
  <c r="AB5413" i="1" l="1"/>
  <c r="H5413" i="1" s="1"/>
  <c r="Z5414" i="1"/>
  <c r="A5407" i="1"/>
  <c r="B5406" i="1"/>
  <c r="F5406" i="1" s="1"/>
  <c r="I5406" i="1" s="1"/>
  <c r="J5387" i="1"/>
  <c r="AB5414" i="1" l="1"/>
  <c r="H5414" i="1" s="1"/>
  <c r="Z5415" i="1"/>
  <c r="B5407" i="1"/>
  <c r="F5407" i="1" s="1"/>
  <c r="I5407" i="1" s="1"/>
  <c r="A5408" i="1"/>
  <c r="J5388" i="1"/>
  <c r="AB5415" i="1" l="1"/>
  <c r="H5415" i="1" s="1"/>
  <c r="Z5416" i="1"/>
  <c r="A5409" i="1"/>
  <c r="B5408" i="1"/>
  <c r="F5408" i="1" s="1"/>
  <c r="I5408" i="1" s="1"/>
  <c r="J5389" i="1"/>
  <c r="AB5416" i="1" l="1"/>
  <c r="H5416" i="1" s="1"/>
  <c r="Z5417" i="1"/>
  <c r="B5409" i="1"/>
  <c r="F5409" i="1" s="1"/>
  <c r="I5409" i="1" s="1"/>
  <c r="A5410" i="1"/>
  <c r="J5390" i="1"/>
  <c r="AB5417" i="1" l="1"/>
  <c r="H5417" i="1" s="1"/>
  <c r="Z5418" i="1"/>
  <c r="A5411" i="1"/>
  <c r="B5410" i="1"/>
  <c r="F5410" i="1" s="1"/>
  <c r="I5410" i="1" s="1"/>
  <c r="J5391" i="1"/>
  <c r="AB5418" i="1" l="1"/>
  <c r="H5418" i="1" s="1"/>
  <c r="Z5419" i="1"/>
  <c r="B5411" i="1"/>
  <c r="F5411" i="1" s="1"/>
  <c r="I5411" i="1" s="1"/>
  <c r="A5412" i="1"/>
  <c r="J5392" i="1"/>
  <c r="AB5419" i="1" l="1"/>
  <c r="H5419" i="1" s="1"/>
  <c r="Z5420" i="1"/>
  <c r="A5413" i="1"/>
  <c r="B5412" i="1"/>
  <c r="F5412" i="1" s="1"/>
  <c r="I5412" i="1" s="1"/>
  <c r="J5393" i="1"/>
  <c r="AB5420" i="1" l="1"/>
  <c r="H5420" i="1" s="1"/>
  <c r="Z5421" i="1"/>
  <c r="B5413" i="1"/>
  <c r="F5413" i="1" s="1"/>
  <c r="I5413" i="1" s="1"/>
  <c r="A5414" i="1"/>
  <c r="J5394" i="1"/>
  <c r="AB5421" i="1" l="1"/>
  <c r="H5421" i="1" s="1"/>
  <c r="Z5422" i="1"/>
  <c r="A5415" i="1"/>
  <c r="B5414" i="1"/>
  <c r="F5414" i="1" s="1"/>
  <c r="I5414" i="1" s="1"/>
  <c r="J5395" i="1"/>
  <c r="AB5422" i="1" l="1"/>
  <c r="H5422" i="1" s="1"/>
  <c r="Z5423" i="1"/>
  <c r="A5416" i="1"/>
  <c r="B5415" i="1"/>
  <c r="F5415" i="1" s="1"/>
  <c r="I5415" i="1" s="1"/>
  <c r="J5396" i="1"/>
  <c r="AB5423" i="1" l="1"/>
  <c r="H5423" i="1" s="1"/>
  <c r="Z5424" i="1"/>
  <c r="A5417" i="1"/>
  <c r="B5416" i="1"/>
  <c r="F5416" i="1" s="1"/>
  <c r="I5416" i="1" s="1"/>
  <c r="J5397" i="1"/>
  <c r="AB5424" i="1" l="1"/>
  <c r="H5424" i="1" s="1"/>
  <c r="Z5425" i="1"/>
  <c r="B5417" i="1"/>
  <c r="F5417" i="1" s="1"/>
  <c r="I5417" i="1" s="1"/>
  <c r="A5418" i="1"/>
  <c r="J5398" i="1"/>
  <c r="AB5425" i="1" l="1"/>
  <c r="H5425" i="1" s="1"/>
  <c r="Z5426" i="1"/>
  <c r="A5419" i="1"/>
  <c r="B5418" i="1"/>
  <c r="F5418" i="1" s="1"/>
  <c r="I5418" i="1" s="1"/>
  <c r="J5399" i="1"/>
  <c r="AB5426" i="1" l="1"/>
  <c r="H5426" i="1" s="1"/>
  <c r="Z5427" i="1"/>
  <c r="A5420" i="1"/>
  <c r="B5419" i="1"/>
  <c r="F5419" i="1" s="1"/>
  <c r="I5419" i="1" s="1"/>
  <c r="J5400" i="1"/>
  <c r="AB5427" i="1" l="1"/>
  <c r="H5427" i="1" s="1"/>
  <c r="Z5428" i="1"/>
  <c r="A5421" i="1"/>
  <c r="B5420" i="1"/>
  <c r="F5420" i="1" s="1"/>
  <c r="I5420" i="1" s="1"/>
  <c r="J5401" i="1"/>
  <c r="AB5428" i="1" l="1"/>
  <c r="H5428" i="1" s="1"/>
  <c r="Z5429" i="1"/>
  <c r="B5421" i="1"/>
  <c r="F5421" i="1" s="1"/>
  <c r="I5421" i="1" s="1"/>
  <c r="A5422" i="1"/>
  <c r="J5402" i="1"/>
  <c r="AB5429" i="1" l="1"/>
  <c r="H5429" i="1" s="1"/>
  <c r="Z5430" i="1"/>
  <c r="A5423" i="1"/>
  <c r="B5422" i="1"/>
  <c r="F5422" i="1" s="1"/>
  <c r="I5422" i="1" s="1"/>
  <c r="J5403" i="1"/>
  <c r="AB5430" i="1" l="1"/>
  <c r="H5430" i="1" s="1"/>
  <c r="Z5431" i="1"/>
  <c r="B5423" i="1"/>
  <c r="F5423" i="1" s="1"/>
  <c r="I5423" i="1" s="1"/>
  <c r="A5424" i="1"/>
  <c r="J5404" i="1"/>
  <c r="AB5431" i="1" l="1"/>
  <c r="H5431" i="1" s="1"/>
  <c r="Z5432" i="1"/>
  <c r="A5425" i="1"/>
  <c r="B5424" i="1"/>
  <c r="F5424" i="1" s="1"/>
  <c r="I5424" i="1" s="1"/>
  <c r="J5405" i="1"/>
  <c r="AB5432" i="1" l="1"/>
  <c r="H5432" i="1" s="1"/>
  <c r="Z5433" i="1"/>
  <c r="B5425" i="1"/>
  <c r="F5425" i="1" s="1"/>
  <c r="I5425" i="1" s="1"/>
  <c r="A5426" i="1"/>
  <c r="J5406" i="1"/>
  <c r="AB5433" i="1" l="1"/>
  <c r="H5433" i="1" s="1"/>
  <c r="Z5434" i="1"/>
  <c r="A5427" i="1"/>
  <c r="B5426" i="1"/>
  <c r="F5426" i="1" s="1"/>
  <c r="I5426" i="1" s="1"/>
  <c r="J5407" i="1"/>
  <c r="AB5434" i="1" l="1"/>
  <c r="H5434" i="1" s="1"/>
  <c r="Z5435" i="1"/>
  <c r="B5427" i="1"/>
  <c r="F5427" i="1" s="1"/>
  <c r="I5427" i="1" s="1"/>
  <c r="A5428" i="1"/>
  <c r="J5408" i="1"/>
  <c r="AB5435" i="1" l="1"/>
  <c r="H5435" i="1" s="1"/>
  <c r="Z5436" i="1"/>
  <c r="A5429" i="1"/>
  <c r="B5428" i="1"/>
  <c r="F5428" i="1" s="1"/>
  <c r="I5428" i="1" s="1"/>
  <c r="J5409" i="1"/>
  <c r="AB5436" i="1" l="1"/>
  <c r="H5436" i="1" s="1"/>
  <c r="Z5437" i="1"/>
  <c r="B5429" i="1"/>
  <c r="F5429" i="1" s="1"/>
  <c r="I5429" i="1" s="1"/>
  <c r="A5430" i="1"/>
  <c r="J5410" i="1"/>
  <c r="AB5437" i="1" l="1"/>
  <c r="H5437" i="1" s="1"/>
  <c r="Z5438" i="1"/>
  <c r="A5431" i="1"/>
  <c r="B5430" i="1"/>
  <c r="F5430" i="1" s="1"/>
  <c r="I5430" i="1" s="1"/>
  <c r="J5411" i="1"/>
  <c r="AB5438" i="1" l="1"/>
  <c r="H5438" i="1" s="1"/>
  <c r="Z5439" i="1"/>
  <c r="B5431" i="1"/>
  <c r="F5431" i="1" s="1"/>
  <c r="I5431" i="1" s="1"/>
  <c r="A5432" i="1"/>
  <c r="J5412" i="1"/>
  <c r="AB5439" i="1" l="1"/>
  <c r="H5439" i="1" s="1"/>
  <c r="Z5440" i="1"/>
  <c r="A5433" i="1"/>
  <c r="B5432" i="1"/>
  <c r="F5432" i="1" s="1"/>
  <c r="I5432" i="1" s="1"/>
  <c r="J5413" i="1"/>
  <c r="AB5440" i="1" l="1"/>
  <c r="H5440" i="1" s="1"/>
  <c r="Z5441" i="1"/>
  <c r="B5433" i="1"/>
  <c r="F5433" i="1" s="1"/>
  <c r="I5433" i="1" s="1"/>
  <c r="A5434" i="1"/>
  <c r="J5414" i="1"/>
  <c r="AB5441" i="1" l="1"/>
  <c r="H5441" i="1" s="1"/>
  <c r="Z5442" i="1"/>
  <c r="A5435" i="1"/>
  <c r="B5434" i="1"/>
  <c r="F5434" i="1" s="1"/>
  <c r="I5434" i="1" s="1"/>
  <c r="J5415" i="1"/>
  <c r="AB5442" i="1" l="1"/>
  <c r="H5442" i="1" s="1"/>
  <c r="Z5443" i="1"/>
  <c r="B5435" i="1"/>
  <c r="F5435" i="1" s="1"/>
  <c r="I5435" i="1" s="1"/>
  <c r="A5436" i="1"/>
  <c r="J5416" i="1"/>
  <c r="AB5443" i="1" l="1"/>
  <c r="H5443" i="1" s="1"/>
  <c r="Z5444" i="1"/>
  <c r="A5437" i="1"/>
  <c r="B5436" i="1"/>
  <c r="F5436" i="1" s="1"/>
  <c r="I5436" i="1" s="1"/>
  <c r="J5417" i="1"/>
  <c r="AB5444" i="1" l="1"/>
  <c r="H5444" i="1" s="1"/>
  <c r="Z5445" i="1"/>
  <c r="B5437" i="1"/>
  <c r="F5437" i="1" s="1"/>
  <c r="I5437" i="1" s="1"/>
  <c r="A5438" i="1"/>
  <c r="J5418" i="1"/>
  <c r="AB5445" i="1" l="1"/>
  <c r="H5445" i="1" s="1"/>
  <c r="Z5446" i="1"/>
  <c r="A5439" i="1"/>
  <c r="B5438" i="1"/>
  <c r="F5438" i="1" s="1"/>
  <c r="I5438" i="1" s="1"/>
  <c r="J5419" i="1"/>
  <c r="AB5446" i="1" l="1"/>
  <c r="H5446" i="1" s="1"/>
  <c r="Z5447" i="1"/>
  <c r="B5439" i="1"/>
  <c r="F5439" i="1" s="1"/>
  <c r="I5439" i="1" s="1"/>
  <c r="A5440" i="1"/>
  <c r="J5420" i="1"/>
  <c r="AB5447" i="1" l="1"/>
  <c r="H5447" i="1" s="1"/>
  <c r="Z5448" i="1"/>
  <c r="A5441" i="1"/>
  <c r="B5440" i="1"/>
  <c r="F5440" i="1" s="1"/>
  <c r="I5440" i="1" s="1"/>
  <c r="J5421" i="1"/>
  <c r="AB5448" i="1" l="1"/>
  <c r="H5448" i="1" s="1"/>
  <c r="Z5449" i="1"/>
  <c r="B5441" i="1"/>
  <c r="F5441" i="1" s="1"/>
  <c r="I5441" i="1" s="1"/>
  <c r="A5442" i="1"/>
  <c r="J5422" i="1"/>
  <c r="AB5449" i="1" l="1"/>
  <c r="H5449" i="1" s="1"/>
  <c r="Z5450" i="1"/>
  <c r="A5443" i="1"/>
  <c r="B5442" i="1"/>
  <c r="F5442" i="1" s="1"/>
  <c r="I5442" i="1" s="1"/>
  <c r="J5423" i="1"/>
  <c r="AB5450" i="1" l="1"/>
  <c r="H5450" i="1" s="1"/>
  <c r="Z5451" i="1"/>
  <c r="B5443" i="1"/>
  <c r="F5443" i="1" s="1"/>
  <c r="I5443" i="1" s="1"/>
  <c r="A5444" i="1"/>
  <c r="J5424" i="1"/>
  <c r="AB5451" i="1" l="1"/>
  <c r="H5451" i="1" s="1"/>
  <c r="Z5452" i="1"/>
  <c r="A5445" i="1"/>
  <c r="B5444" i="1"/>
  <c r="F5444" i="1" s="1"/>
  <c r="I5444" i="1" s="1"/>
  <c r="J5425" i="1"/>
  <c r="AB5452" i="1" l="1"/>
  <c r="H5452" i="1" s="1"/>
  <c r="Z5453" i="1"/>
  <c r="B5445" i="1"/>
  <c r="F5445" i="1" s="1"/>
  <c r="I5445" i="1" s="1"/>
  <c r="A5446" i="1"/>
  <c r="J5426" i="1"/>
  <c r="AB5453" i="1" l="1"/>
  <c r="H5453" i="1" s="1"/>
  <c r="Z5454" i="1"/>
  <c r="A5447" i="1"/>
  <c r="B5446" i="1"/>
  <c r="F5446" i="1" s="1"/>
  <c r="I5446" i="1" s="1"/>
  <c r="J5427" i="1"/>
  <c r="AB5454" i="1" l="1"/>
  <c r="H5454" i="1" s="1"/>
  <c r="Z5455" i="1"/>
  <c r="B5447" i="1"/>
  <c r="F5447" i="1" s="1"/>
  <c r="I5447" i="1" s="1"/>
  <c r="A5448" i="1"/>
  <c r="J5428" i="1"/>
  <c r="AB5455" i="1" l="1"/>
  <c r="H5455" i="1" s="1"/>
  <c r="Z5456" i="1"/>
  <c r="A5449" i="1"/>
  <c r="B5448" i="1"/>
  <c r="F5448" i="1" s="1"/>
  <c r="I5448" i="1" s="1"/>
  <c r="J5429" i="1"/>
  <c r="AB5456" i="1" l="1"/>
  <c r="H5456" i="1" s="1"/>
  <c r="Z5457" i="1"/>
  <c r="B5449" i="1"/>
  <c r="F5449" i="1" s="1"/>
  <c r="I5449" i="1" s="1"/>
  <c r="A5450" i="1"/>
  <c r="J5430" i="1"/>
  <c r="AB5457" i="1" l="1"/>
  <c r="H5457" i="1" s="1"/>
  <c r="Z5458" i="1"/>
  <c r="A5451" i="1"/>
  <c r="B5450" i="1"/>
  <c r="F5450" i="1" s="1"/>
  <c r="I5450" i="1" s="1"/>
  <c r="J5431" i="1"/>
  <c r="AB5458" i="1" l="1"/>
  <c r="H5458" i="1" s="1"/>
  <c r="Z5459" i="1"/>
  <c r="B5451" i="1"/>
  <c r="F5451" i="1" s="1"/>
  <c r="I5451" i="1" s="1"/>
  <c r="A5452" i="1"/>
  <c r="J5432" i="1"/>
  <c r="AB5459" i="1" l="1"/>
  <c r="H5459" i="1" s="1"/>
  <c r="Z5460" i="1"/>
  <c r="A5453" i="1"/>
  <c r="B5452" i="1"/>
  <c r="F5452" i="1" s="1"/>
  <c r="I5452" i="1" s="1"/>
  <c r="J5433" i="1"/>
  <c r="AB5460" i="1" l="1"/>
  <c r="H5460" i="1" s="1"/>
  <c r="Z5461" i="1"/>
  <c r="B5453" i="1"/>
  <c r="F5453" i="1" s="1"/>
  <c r="I5453" i="1" s="1"/>
  <c r="A5454" i="1"/>
  <c r="J5434" i="1"/>
  <c r="AB5461" i="1" l="1"/>
  <c r="H5461" i="1" s="1"/>
  <c r="Z5462" i="1"/>
  <c r="A5455" i="1"/>
  <c r="B5454" i="1"/>
  <c r="F5454" i="1" s="1"/>
  <c r="I5454" i="1" s="1"/>
  <c r="J5435" i="1"/>
  <c r="AB5462" i="1" l="1"/>
  <c r="H5462" i="1" s="1"/>
  <c r="Z5463" i="1"/>
  <c r="B5455" i="1"/>
  <c r="F5455" i="1" s="1"/>
  <c r="I5455" i="1" s="1"/>
  <c r="A5456" i="1"/>
  <c r="J5436" i="1"/>
  <c r="AB5463" i="1" l="1"/>
  <c r="H5463" i="1" s="1"/>
  <c r="Z5464" i="1"/>
  <c r="A5457" i="1"/>
  <c r="B5456" i="1"/>
  <c r="F5456" i="1" s="1"/>
  <c r="I5456" i="1" s="1"/>
  <c r="J5437" i="1"/>
  <c r="AB5464" i="1" l="1"/>
  <c r="H5464" i="1" s="1"/>
  <c r="Z5465" i="1"/>
  <c r="B5457" i="1"/>
  <c r="F5457" i="1" s="1"/>
  <c r="I5457" i="1" s="1"/>
  <c r="A5458" i="1"/>
  <c r="J5438" i="1"/>
  <c r="AB5465" i="1" l="1"/>
  <c r="H5465" i="1" s="1"/>
  <c r="Z5466" i="1"/>
  <c r="A5459" i="1"/>
  <c r="B5458" i="1"/>
  <c r="F5458" i="1" s="1"/>
  <c r="I5458" i="1" s="1"/>
  <c r="J5439" i="1"/>
  <c r="AB5466" i="1" l="1"/>
  <c r="H5466" i="1" s="1"/>
  <c r="Z5467" i="1"/>
  <c r="B5459" i="1"/>
  <c r="F5459" i="1" s="1"/>
  <c r="I5459" i="1" s="1"/>
  <c r="A5460" i="1"/>
  <c r="J5440" i="1"/>
  <c r="AB5467" i="1" l="1"/>
  <c r="H5467" i="1" s="1"/>
  <c r="Z5468" i="1"/>
  <c r="A5461" i="1"/>
  <c r="B5460" i="1"/>
  <c r="F5460" i="1" s="1"/>
  <c r="I5460" i="1" s="1"/>
  <c r="J5441" i="1"/>
  <c r="AB5468" i="1" l="1"/>
  <c r="H5468" i="1" s="1"/>
  <c r="Z5469" i="1"/>
  <c r="A5462" i="1"/>
  <c r="B5461" i="1"/>
  <c r="F5461" i="1" s="1"/>
  <c r="I5461" i="1" s="1"/>
  <c r="J5442" i="1"/>
  <c r="AB5469" i="1" l="1"/>
  <c r="H5469" i="1" s="1"/>
  <c r="Z5470" i="1"/>
  <c r="A5463" i="1"/>
  <c r="B5462" i="1"/>
  <c r="F5462" i="1" s="1"/>
  <c r="I5462" i="1" s="1"/>
  <c r="J5443" i="1"/>
  <c r="AB5470" i="1" l="1"/>
  <c r="H5470" i="1" s="1"/>
  <c r="Z5471" i="1"/>
  <c r="B5463" i="1"/>
  <c r="F5463" i="1" s="1"/>
  <c r="I5463" i="1" s="1"/>
  <c r="A5464" i="1"/>
  <c r="J5444" i="1"/>
  <c r="AB5471" i="1" l="1"/>
  <c r="H5471" i="1" s="1"/>
  <c r="Z5472" i="1"/>
  <c r="A5465" i="1"/>
  <c r="B5464" i="1"/>
  <c r="F5464" i="1" s="1"/>
  <c r="I5464" i="1" s="1"/>
  <c r="J5445" i="1"/>
  <c r="AB5472" i="1" l="1"/>
  <c r="H5472" i="1" s="1"/>
  <c r="Z5473" i="1"/>
  <c r="B5465" i="1"/>
  <c r="F5465" i="1" s="1"/>
  <c r="I5465" i="1" s="1"/>
  <c r="A5466" i="1"/>
  <c r="J5446" i="1"/>
  <c r="AB5473" i="1" l="1"/>
  <c r="H5473" i="1" s="1"/>
  <c r="Z5474" i="1"/>
  <c r="A5467" i="1"/>
  <c r="B5466" i="1"/>
  <c r="F5466" i="1" s="1"/>
  <c r="I5466" i="1" s="1"/>
  <c r="J5447" i="1"/>
  <c r="AB5474" i="1" l="1"/>
  <c r="H5474" i="1" s="1"/>
  <c r="Z5475" i="1"/>
  <c r="B5467" i="1"/>
  <c r="F5467" i="1" s="1"/>
  <c r="I5467" i="1" s="1"/>
  <c r="A5468" i="1"/>
  <c r="J5448" i="1"/>
  <c r="AB5475" i="1" l="1"/>
  <c r="H5475" i="1" s="1"/>
  <c r="Z5476" i="1"/>
  <c r="A5469" i="1"/>
  <c r="B5468" i="1"/>
  <c r="F5468" i="1" s="1"/>
  <c r="I5468" i="1" s="1"/>
  <c r="J5449" i="1"/>
  <c r="AB5476" i="1" l="1"/>
  <c r="H5476" i="1" s="1"/>
  <c r="Z5477" i="1"/>
  <c r="B5469" i="1"/>
  <c r="F5469" i="1" s="1"/>
  <c r="I5469" i="1" s="1"/>
  <c r="A5470" i="1"/>
  <c r="J5450" i="1"/>
  <c r="AB5477" i="1" l="1"/>
  <c r="H5477" i="1" s="1"/>
  <c r="Z5478" i="1"/>
  <c r="A5471" i="1"/>
  <c r="B5470" i="1"/>
  <c r="F5470" i="1" s="1"/>
  <c r="I5470" i="1" s="1"/>
  <c r="J5451" i="1"/>
  <c r="AB5478" i="1" l="1"/>
  <c r="H5478" i="1" s="1"/>
  <c r="Z5479" i="1"/>
  <c r="B5471" i="1"/>
  <c r="F5471" i="1" s="1"/>
  <c r="I5471" i="1" s="1"/>
  <c r="A5472" i="1"/>
  <c r="J5452" i="1"/>
  <c r="AB5479" i="1" l="1"/>
  <c r="H5479" i="1" s="1"/>
  <c r="Z5480" i="1"/>
  <c r="A5473" i="1"/>
  <c r="B5472" i="1"/>
  <c r="F5472" i="1" s="1"/>
  <c r="I5472" i="1" s="1"/>
  <c r="J5453" i="1"/>
  <c r="AB5480" i="1" l="1"/>
  <c r="H5480" i="1" s="1"/>
  <c r="Z5481" i="1"/>
  <c r="B5473" i="1"/>
  <c r="F5473" i="1" s="1"/>
  <c r="I5473" i="1" s="1"/>
  <c r="A5474" i="1"/>
  <c r="J5454" i="1"/>
  <c r="AB5481" i="1" l="1"/>
  <c r="H5481" i="1" s="1"/>
  <c r="Z5482" i="1"/>
  <c r="A5475" i="1"/>
  <c r="B5474" i="1"/>
  <c r="F5474" i="1" s="1"/>
  <c r="I5474" i="1" s="1"/>
  <c r="J5455" i="1"/>
  <c r="AB5482" i="1" l="1"/>
  <c r="H5482" i="1" s="1"/>
  <c r="Z5483" i="1"/>
  <c r="B5475" i="1"/>
  <c r="F5475" i="1" s="1"/>
  <c r="I5475" i="1" s="1"/>
  <c r="A5476" i="1"/>
  <c r="J5456" i="1"/>
  <c r="AB5483" i="1" l="1"/>
  <c r="H5483" i="1" s="1"/>
  <c r="Z5484" i="1"/>
  <c r="A5477" i="1"/>
  <c r="B5476" i="1"/>
  <c r="F5476" i="1" s="1"/>
  <c r="I5476" i="1" s="1"/>
  <c r="J5457" i="1"/>
  <c r="AB5484" i="1" l="1"/>
  <c r="H5484" i="1" s="1"/>
  <c r="Z5485" i="1"/>
  <c r="B5477" i="1"/>
  <c r="F5477" i="1" s="1"/>
  <c r="I5477" i="1" s="1"/>
  <c r="A5478" i="1"/>
  <c r="J5458" i="1"/>
  <c r="AB5485" i="1" l="1"/>
  <c r="H5485" i="1" s="1"/>
  <c r="Z5486" i="1"/>
  <c r="A5479" i="1"/>
  <c r="B5478" i="1"/>
  <c r="F5478" i="1" s="1"/>
  <c r="I5478" i="1" s="1"/>
  <c r="J5459" i="1"/>
  <c r="AB5486" i="1" l="1"/>
  <c r="H5486" i="1" s="1"/>
  <c r="Z5487" i="1"/>
  <c r="B5479" i="1"/>
  <c r="F5479" i="1" s="1"/>
  <c r="I5479" i="1" s="1"/>
  <c r="A5480" i="1"/>
  <c r="J5460" i="1"/>
  <c r="AB5487" i="1" l="1"/>
  <c r="H5487" i="1" s="1"/>
  <c r="Z5488" i="1"/>
  <c r="A5481" i="1"/>
  <c r="B5480" i="1"/>
  <c r="F5480" i="1" s="1"/>
  <c r="I5480" i="1" s="1"/>
  <c r="J5461" i="1"/>
  <c r="AB5488" i="1" l="1"/>
  <c r="H5488" i="1" s="1"/>
  <c r="Z5489" i="1"/>
  <c r="B5481" i="1"/>
  <c r="F5481" i="1" s="1"/>
  <c r="I5481" i="1" s="1"/>
  <c r="A5482" i="1"/>
  <c r="J5462" i="1"/>
  <c r="AB5489" i="1" l="1"/>
  <c r="H5489" i="1" s="1"/>
  <c r="Z5490" i="1"/>
  <c r="A5483" i="1"/>
  <c r="B5482" i="1"/>
  <c r="F5482" i="1" s="1"/>
  <c r="I5482" i="1" s="1"/>
  <c r="J5463" i="1"/>
  <c r="AB5490" i="1" l="1"/>
  <c r="H5490" i="1" s="1"/>
  <c r="Z5491" i="1"/>
  <c r="B5483" i="1"/>
  <c r="F5483" i="1" s="1"/>
  <c r="I5483" i="1" s="1"/>
  <c r="A5484" i="1"/>
  <c r="J5464" i="1"/>
  <c r="AB5491" i="1" l="1"/>
  <c r="H5491" i="1" s="1"/>
  <c r="Z5492" i="1"/>
  <c r="A5485" i="1"/>
  <c r="B5484" i="1"/>
  <c r="F5484" i="1" s="1"/>
  <c r="I5484" i="1" s="1"/>
  <c r="J5465" i="1"/>
  <c r="AB5492" i="1" l="1"/>
  <c r="H5492" i="1" s="1"/>
  <c r="Z5493" i="1"/>
  <c r="B5485" i="1"/>
  <c r="F5485" i="1" s="1"/>
  <c r="I5485" i="1" s="1"/>
  <c r="A5486" i="1"/>
  <c r="J5466" i="1"/>
  <c r="AB5493" i="1" l="1"/>
  <c r="H5493" i="1" s="1"/>
  <c r="Z5494" i="1"/>
  <c r="A5487" i="1"/>
  <c r="B5486" i="1"/>
  <c r="F5486" i="1" s="1"/>
  <c r="I5486" i="1" s="1"/>
  <c r="J5467" i="1"/>
  <c r="AB5494" i="1" l="1"/>
  <c r="H5494" i="1" s="1"/>
  <c r="Z5495" i="1"/>
  <c r="B5487" i="1"/>
  <c r="F5487" i="1" s="1"/>
  <c r="I5487" i="1" s="1"/>
  <c r="A5488" i="1"/>
  <c r="J5468" i="1"/>
  <c r="AB5495" i="1" l="1"/>
  <c r="H5495" i="1" s="1"/>
  <c r="Z5496" i="1"/>
  <c r="A5489" i="1"/>
  <c r="B5488" i="1"/>
  <c r="F5488" i="1" s="1"/>
  <c r="I5488" i="1" s="1"/>
  <c r="J5469" i="1"/>
  <c r="AB5496" i="1" l="1"/>
  <c r="H5496" i="1" s="1"/>
  <c r="Z5497" i="1"/>
  <c r="B5489" i="1"/>
  <c r="F5489" i="1" s="1"/>
  <c r="I5489" i="1" s="1"/>
  <c r="A5490" i="1"/>
  <c r="J5470" i="1"/>
  <c r="AB5497" i="1" l="1"/>
  <c r="H5497" i="1" s="1"/>
  <c r="Z5498" i="1"/>
  <c r="A5491" i="1"/>
  <c r="B5490" i="1"/>
  <c r="F5490" i="1" s="1"/>
  <c r="I5490" i="1" s="1"/>
  <c r="J5471" i="1"/>
  <c r="AB5498" i="1" l="1"/>
  <c r="H5498" i="1" s="1"/>
  <c r="Z5499" i="1"/>
  <c r="B5491" i="1"/>
  <c r="F5491" i="1" s="1"/>
  <c r="I5491" i="1" s="1"/>
  <c r="A5492" i="1"/>
  <c r="J5472" i="1"/>
  <c r="AB5499" i="1" l="1"/>
  <c r="H5499" i="1" s="1"/>
  <c r="Z5500" i="1"/>
  <c r="A5493" i="1"/>
  <c r="B5492" i="1"/>
  <c r="F5492" i="1" s="1"/>
  <c r="I5492" i="1" s="1"/>
  <c r="J5473" i="1"/>
  <c r="AB5500" i="1" l="1"/>
  <c r="H5500" i="1" s="1"/>
  <c r="Z5501" i="1"/>
  <c r="B5493" i="1"/>
  <c r="F5493" i="1" s="1"/>
  <c r="I5493" i="1" s="1"/>
  <c r="A5494" i="1"/>
  <c r="J5474" i="1"/>
  <c r="AB5501" i="1" l="1"/>
  <c r="H5501" i="1" s="1"/>
  <c r="Z5502" i="1"/>
  <c r="A5495" i="1"/>
  <c r="B5494" i="1"/>
  <c r="F5494" i="1" s="1"/>
  <c r="I5494" i="1" s="1"/>
  <c r="J5475" i="1"/>
  <c r="AB5502" i="1" l="1"/>
  <c r="H5502" i="1" s="1"/>
  <c r="Z5503" i="1"/>
  <c r="B5495" i="1"/>
  <c r="F5495" i="1" s="1"/>
  <c r="I5495" i="1" s="1"/>
  <c r="A5496" i="1"/>
  <c r="J5476" i="1"/>
  <c r="AB5503" i="1" l="1"/>
  <c r="H5503" i="1" s="1"/>
  <c r="Z5504" i="1"/>
  <c r="A5497" i="1"/>
  <c r="B5496" i="1"/>
  <c r="F5496" i="1" s="1"/>
  <c r="I5496" i="1" s="1"/>
  <c r="J5477" i="1"/>
  <c r="AB5504" i="1" l="1"/>
  <c r="H5504" i="1" s="1"/>
  <c r="Z5505" i="1"/>
  <c r="B5497" i="1"/>
  <c r="F5497" i="1" s="1"/>
  <c r="I5497" i="1" s="1"/>
  <c r="A5498" i="1"/>
  <c r="J5478" i="1"/>
  <c r="AB5505" i="1" l="1"/>
  <c r="H5505" i="1" s="1"/>
  <c r="Z5506" i="1"/>
  <c r="A5499" i="1"/>
  <c r="B5498" i="1"/>
  <c r="F5498" i="1" s="1"/>
  <c r="I5498" i="1" s="1"/>
  <c r="J5479" i="1"/>
  <c r="AB5506" i="1" l="1"/>
  <c r="H5506" i="1" s="1"/>
  <c r="Z5507" i="1"/>
  <c r="B5499" i="1"/>
  <c r="F5499" i="1" s="1"/>
  <c r="I5499" i="1" s="1"/>
  <c r="A5500" i="1"/>
  <c r="J5480" i="1"/>
  <c r="AB5507" i="1" l="1"/>
  <c r="H5507" i="1" s="1"/>
  <c r="Z5508" i="1"/>
  <c r="A5501" i="1"/>
  <c r="B5500" i="1"/>
  <c r="F5500" i="1" s="1"/>
  <c r="I5500" i="1" s="1"/>
  <c r="J5481" i="1"/>
  <c r="AB5508" i="1" l="1"/>
  <c r="H5508" i="1" s="1"/>
  <c r="Z5509" i="1"/>
  <c r="B5501" i="1"/>
  <c r="F5501" i="1" s="1"/>
  <c r="I5501" i="1" s="1"/>
  <c r="A5502" i="1"/>
  <c r="J5482" i="1"/>
  <c r="AB5509" i="1" l="1"/>
  <c r="H5509" i="1" s="1"/>
  <c r="Z5510" i="1"/>
  <c r="A5503" i="1"/>
  <c r="B5502" i="1"/>
  <c r="F5502" i="1" s="1"/>
  <c r="I5502" i="1" s="1"/>
  <c r="J5483" i="1"/>
  <c r="AB5510" i="1" l="1"/>
  <c r="H5510" i="1" s="1"/>
  <c r="Z5511" i="1"/>
  <c r="B5503" i="1"/>
  <c r="F5503" i="1" s="1"/>
  <c r="I5503" i="1" s="1"/>
  <c r="A5504" i="1"/>
  <c r="J5484" i="1"/>
  <c r="AB5511" i="1" l="1"/>
  <c r="H5511" i="1" s="1"/>
  <c r="Z5512" i="1"/>
  <c r="A5505" i="1"/>
  <c r="B5504" i="1"/>
  <c r="F5504" i="1" s="1"/>
  <c r="I5504" i="1" s="1"/>
  <c r="J5485" i="1"/>
  <c r="AB5512" i="1" l="1"/>
  <c r="H5512" i="1" s="1"/>
  <c r="Z5513" i="1"/>
  <c r="B5505" i="1"/>
  <c r="F5505" i="1" s="1"/>
  <c r="I5505" i="1" s="1"/>
  <c r="A5506" i="1"/>
  <c r="J5486" i="1"/>
  <c r="AB5513" i="1" l="1"/>
  <c r="H5513" i="1" s="1"/>
  <c r="Z5514" i="1"/>
  <c r="A5507" i="1"/>
  <c r="B5506" i="1"/>
  <c r="F5506" i="1" s="1"/>
  <c r="I5506" i="1" s="1"/>
  <c r="J5487" i="1"/>
  <c r="AB5514" i="1" l="1"/>
  <c r="H5514" i="1" s="1"/>
  <c r="Z5515" i="1"/>
  <c r="B5507" i="1"/>
  <c r="F5507" i="1" s="1"/>
  <c r="I5507" i="1" s="1"/>
  <c r="A5508" i="1"/>
  <c r="J5488" i="1"/>
  <c r="AB5515" i="1" l="1"/>
  <c r="H5515" i="1" s="1"/>
  <c r="Z5516" i="1"/>
  <c r="A5509" i="1"/>
  <c r="B5508" i="1"/>
  <c r="F5508" i="1" s="1"/>
  <c r="I5508" i="1" s="1"/>
  <c r="J5489" i="1"/>
  <c r="AB5516" i="1" l="1"/>
  <c r="H5516" i="1" s="1"/>
  <c r="Z5517" i="1"/>
  <c r="B5509" i="1"/>
  <c r="F5509" i="1" s="1"/>
  <c r="I5509" i="1" s="1"/>
  <c r="A5510" i="1"/>
  <c r="J5490" i="1"/>
  <c r="AB5517" i="1" l="1"/>
  <c r="H5517" i="1" s="1"/>
  <c r="Z5518" i="1"/>
  <c r="A5511" i="1"/>
  <c r="B5510" i="1"/>
  <c r="F5510" i="1" s="1"/>
  <c r="I5510" i="1" s="1"/>
  <c r="J5491" i="1"/>
  <c r="AB5518" i="1" l="1"/>
  <c r="H5518" i="1" s="1"/>
  <c r="Z5519" i="1"/>
  <c r="B5511" i="1"/>
  <c r="F5511" i="1" s="1"/>
  <c r="I5511" i="1" s="1"/>
  <c r="A5512" i="1"/>
  <c r="J5492" i="1"/>
  <c r="AB5519" i="1" l="1"/>
  <c r="H5519" i="1" s="1"/>
  <c r="Z5520" i="1"/>
  <c r="A5513" i="1"/>
  <c r="B5512" i="1"/>
  <c r="F5512" i="1" s="1"/>
  <c r="I5512" i="1" s="1"/>
  <c r="J5493" i="1"/>
  <c r="AB5520" i="1" l="1"/>
  <c r="H5520" i="1" s="1"/>
  <c r="Z5521" i="1"/>
  <c r="B5513" i="1"/>
  <c r="F5513" i="1" s="1"/>
  <c r="I5513" i="1" s="1"/>
  <c r="A5514" i="1"/>
  <c r="J5494" i="1"/>
  <c r="AB5521" i="1" l="1"/>
  <c r="H5521" i="1" s="1"/>
  <c r="Z5522" i="1"/>
  <c r="A5515" i="1"/>
  <c r="B5514" i="1"/>
  <c r="F5514" i="1" s="1"/>
  <c r="I5514" i="1" s="1"/>
  <c r="J5495" i="1"/>
  <c r="AB5522" i="1" l="1"/>
  <c r="H5522" i="1" s="1"/>
  <c r="Z5523" i="1"/>
  <c r="B5515" i="1"/>
  <c r="F5515" i="1" s="1"/>
  <c r="I5515" i="1" s="1"/>
  <c r="A5516" i="1"/>
  <c r="J5496" i="1"/>
  <c r="AB5523" i="1" l="1"/>
  <c r="H5523" i="1" s="1"/>
  <c r="Z5524" i="1"/>
  <c r="A5517" i="1"/>
  <c r="B5516" i="1"/>
  <c r="F5516" i="1" s="1"/>
  <c r="I5516" i="1" s="1"/>
  <c r="J5497" i="1"/>
  <c r="AB5524" i="1" l="1"/>
  <c r="H5524" i="1" s="1"/>
  <c r="Z5525" i="1"/>
  <c r="B5517" i="1"/>
  <c r="F5517" i="1" s="1"/>
  <c r="I5517" i="1" s="1"/>
  <c r="A5518" i="1"/>
  <c r="J5498" i="1"/>
  <c r="AB5525" i="1" l="1"/>
  <c r="H5525" i="1" s="1"/>
  <c r="Z5526" i="1"/>
  <c r="A5519" i="1"/>
  <c r="B5518" i="1"/>
  <c r="F5518" i="1" s="1"/>
  <c r="I5518" i="1" s="1"/>
  <c r="J5499" i="1"/>
  <c r="AB5526" i="1" l="1"/>
  <c r="H5526" i="1" s="1"/>
  <c r="Z5527" i="1"/>
  <c r="B5519" i="1"/>
  <c r="F5519" i="1" s="1"/>
  <c r="I5519" i="1" s="1"/>
  <c r="A5520" i="1"/>
  <c r="J5500" i="1"/>
  <c r="AB5527" i="1" l="1"/>
  <c r="H5527" i="1" s="1"/>
  <c r="Z5528" i="1"/>
  <c r="A5521" i="1"/>
  <c r="B5520" i="1"/>
  <c r="F5520" i="1" s="1"/>
  <c r="I5520" i="1" s="1"/>
  <c r="J5501" i="1"/>
  <c r="AB5528" i="1" l="1"/>
  <c r="H5528" i="1" s="1"/>
  <c r="Z5529" i="1"/>
  <c r="AB5529" i="1" s="1"/>
  <c r="H5529" i="1" s="1"/>
  <c r="B5521" i="1"/>
  <c r="F5521" i="1" s="1"/>
  <c r="I5521" i="1" s="1"/>
  <c r="A5522" i="1"/>
  <c r="J5502" i="1"/>
  <c r="Z5530" i="1" l="1"/>
  <c r="A5523" i="1"/>
  <c r="B5522" i="1"/>
  <c r="F5522" i="1" s="1"/>
  <c r="I5522" i="1" s="1"/>
  <c r="J5503" i="1"/>
  <c r="AB5530" i="1" l="1"/>
  <c r="H5530" i="1" s="1"/>
  <c r="Z5531" i="1"/>
  <c r="B5523" i="1"/>
  <c r="F5523" i="1" s="1"/>
  <c r="I5523" i="1" s="1"/>
  <c r="A5524" i="1"/>
  <c r="J5504" i="1"/>
  <c r="AB5531" i="1" l="1"/>
  <c r="H5531" i="1" s="1"/>
  <c r="Z5532" i="1"/>
  <c r="A5525" i="1"/>
  <c r="B5524" i="1"/>
  <c r="F5524" i="1" s="1"/>
  <c r="I5524" i="1" s="1"/>
  <c r="J5505" i="1"/>
  <c r="AB5532" i="1" l="1"/>
  <c r="H5532" i="1" s="1"/>
  <c r="Z5533" i="1"/>
  <c r="B5525" i="1"/>
  <c r="F5525" i="1" s="1"/>
  <c r="I5525" i="1" s="1"/>
  <c r="A5526" i="1"/>
  <c r="J5506" i="1"/>
  <c r="AB5533" i="1" l="1"/>
  <c r="H5533" i="1" s="1"/>
  <c r="Z5534" i="1"/>
  <c r="A5527" i="1"/>
  <c r="B5526" i="1"/>
  <c r="F5526" i="1" s="1"/>
  <c r="I5526" i="1" s="1"/>
  <c r="J5507" i="1"/>
  <c r="AB5534" i="1" l="1"/>
  <c r="H5534" i="1" s="1"/>
  <c r="Z5535" i="1"/>
  <c r="B5527" i="1"/>
  <c r="F5527" i="1" s="1"/>
  <c r="I5527" i="1" s="1"/>
  <c r="A5528" i="1"/>
  <c r="J5508" i="1"/>
  <c r="AB5535" i="1" l="1"/>
  <c r="H5535" i="1" s="1"/>
  <c r="Z5536" i="1"/>
  <c r="A5529" i="1"/>
  <c r="B5528" i="1"/>
  <c r="F5528" i="1" s="1"/>
  <c r="I5528" i="1" s="1"/>
  <c r="J5509" i="1"/>
  <c r="AB5536" i="1" l="1"/>
  <c r="H5536" i="1" s="1"/>
  <c r="Z5537" i="1"/>
  <c r="B5529" i="1"/>
  <c r="F5529" i="1" s="1"/>
  <c r="I5529" i="1" s="1"/>
  <c r="A5530" i="1"/>
  <c r="J5510" i="1"/>
  <c r="AB5537" i="1" l="1"/>
  <c r="H5537" i="1" s="1"/>
  <c r="Z5538" i="1"/>
  <c r="A5531" i="1"/>
  <c r="B5530" i="1"/>
  <c r="F5530" i="1" s="1"/>
  <c r="I5530" i="1" s="1"/>
  <c r="J5511" i="1"/>
  <c r="AB5538" i="1" l="1"/>
  <c r="H5538" i="1" s="1"/>
  <c r="Z5539" i="1"/>
  <c r="B5531" i="1"/>
  <c r="F5531" i="1" s="1"/>
  <c r="I5531" i="1" s="1"/>
  <c r="A5532" i="1"/>
  <c r="J5512" i="1"/>
  <c r="AB5539" i="1" l="1"/>
  <c r="H5539" i="1" s="1"/>
  <c r="Z5540" i="1"/>
  <c r="A5533" i="1"/>
  <c r="B5532" i="1"/>
  <c r="F5532" i="1" s="1"/>
  <c r="I5532" i="1" s="1"/>
  <c r="J5513" i="1"/>
  <c r="AB5540" i="1" l="1"/>
  <c r="H5540" i="1" s="1"/>
  <c r="Z5541" i="1"/>
  <c r="B5533" i="1"/>
  <c r="F5533" i="1" s="1"/>
  <c r="I5533" i="1" s="1"/>
  <c r="A5534" i="1"/>
  <c r="J5514" i="1"/>
  <c r="AB5541" i="1" l="1"/>
  <c r="H5541" i="1" s="1"/>
  <c r="Z5542" i="1"/>
  <c r="A5535" i="1"/>
  <c r="B5534" i="1"/>
  <c r="F5534" i="1" s="1"/>
  <c r="I5534" i="1" s="1"/>
  <c r="J5515" i="1"/>
  <c r="AB5542" i="1" l="1"/>
  <c r="H5542" i="1" s="1"/>
  <c r="Z5543" i="1"/>
  <c r="B5535" i="1"/>
  <c r="F5535" i="1" s="1"/>
  <c r="I5535" i="1" s="1"/>
  <c r="A5536" i="1"/>
  <c r="J5516" i="1"/>
  <c r="AB5543" i="1" l="1"/>
  <c r="H5543" i="1" s="1"/>
  <c r="Z5544" i="1"/>
  <c r="A5537" i="1"/>
  <c r="B5536" i="1"/>
  <c r="F5536" i="1" s="1"/>
  <c r="I5536" i="1" s="1"/>
  <c r="J5517" i="1"/>
  <c r="AB5544" i="1" l="1"/>
  <c r="H5544" i="1" s="1"/>
  <c r="Z5545" i="1"/>
  <c r="B5537" i="1"/>
  <c r="F5537" i="1" s="1"/>
  <c r="I5537" i="1" s="1"/>
  <c r="A5538" i="1"/>
  <c r="J5518" i="1"/>
  <c r="AB5545" i="1" l="1"/>
  <c r="H5545" i="1" s="1"/>
  <c r="Z5546" i="1"/>
  <c r="A5539" i="1"/>
  <c r="B5538" i="1"/>
  <c r="F5538" i="1" s="1"/>
  <c r="I5538" i="1" s="1"/>
  <c r="J5519" i="1"/>
  <c r="AB5546" i="1" l="1"/>
  <c r="H5546" i="1" s="1"/>
  <c r="Z5547" i="1"/>
  <c r="B5539" i="1"/>
  <c r="F5539" i="1" s="1"/>
  <c r="I5539" i="1" s="1"/>
  <c r="A5540" i="1"/>
  <c r="J5520" i="1"/>
  <c r="AB5547" i="1" l="1"/>
  <c r="H5547" i="1" s="1"/>
  <c r="Z5548" i="1"/>
  <c r="B5540" i="1"/>
  <c r="F5540" i="1" s="1"/>
  <c r="I5540" i="1" s="1"/>
  <c r="A5541" i="1"/>
  <c r="J5521" i="1"/>
  <c r="AB5548" i="1" l="1"/>
  <c r="H5548" i="1" s="1"/>
  <c r="Z5549" i="1"/>
  <c r="A5542" i="1"/>
  <c r="B5541" i="1"/>
  <c r="F5541" i="1" s="1"/>
  <c r="I5541" i="1" s="1"/>
  <c r="J5522" i="1"/>
  <c r="AB5549" i="1" l="1"/>
  <c r="H5549" i="1" s="1"/>
  <c r="Z5550" i="1"/>
  <c r="A5543" i="1"/>
  <c r="B5542" i="1"/>
  <c r="F5542" i="1" s="1"/>
  <c r="I5542" i="1" s="1"/>
  <c r="J5523" i="1"/>
  <c r="AB5550" i="1" l="1"/>
  <c r="H5550" i="1" s="1"/>
  <c r="Z5551" i="1"/>
  <c r="A5544" i="1"/>
  <c r="B5543" i="1"/>
  <c r="F5543" i="1" s="1"/>
  <c r="I5543" i="1" s="1"/>
  <c r="J5524" i="1"/>
  <c r="AB5551" i="1" l="1"/>
  <c r="H5551" i="1" s="1"/>
  <c r="Z5552" i="1"/>
  <c r="B5544" i="1"/>
  <c r="F5544" i="1" s="1"/>
  <c r="I5544" i="1" s="1"/>
  <c r="A5545" i="1"/>
  <c r="J5525" i="1"/>
  <c r="AB5552" i="1" l="1"/>
  <c r="H5552" i="1" s="1"/>
  <c r="Z5553" i="1"/>
  <c r="B5545" i="1"/>
  <c r="F5545" i="1" s="1"/>
  <c r="I5545" i="1" s="1"/>
  <c r="A5546" i="1"/>
  <c r="J5526" i="1"/>
  <c r="AB5553" i="1" l="1"/>
  <c r="H5553" i="1" s="1"/>
  <c r="Z5554" i="1"/>
  <c r="B5546" i="1"/>
  <c r="F5546" i="1" s="1"/>
  <c r="I5546" i="1" s="1"/>
  <c r="A5547" i="1"/>
  <c r="J5527" i="1"/>
  <c r="AB5554" i="1" l="1"/>
  <c r="H5554" i="1" s="1"/>
  <c r="Z5555" i="1"/>
  <c r="B5547" i="1"/>
  <c r="F5547" i="1" s="1"/>
  <c r="I5547" i="1" s="1"/>
  <c r="A5548" i="1"/>
  <c r="J5528" i="1"/>
  <c r="AB5555" i="1" l="1"/>
  <c r="H5555" i="1" s="1"/>
  <c r="Z5556" i="1"/>
  <c r="A5549" i="1"/>
  <c r="B5548" i="1"/>
  <c r="F5548" i="1" s="1"/>
  <c r="I5548" i="1" s="1"/>
  <c r="J5529" i="1"/>
  <c r="AB5556" i="1" l="1"/>
  <c r="H5556" i="1" s="1"/>
  <c r="Z5557" i="1"/>
  <c r="B5549" i="1"/>
  <c r="F5549" i="1" s="1"/>
  <c r="I5549" i="1" s="1"/>
  <c r="A5550" i="1"/>
  <c r="J5530" i="1"/>
  <c r="AB5557" i="1" l="1"/>
  <c r="H5557" i="1" s="1"/>
  <c r="Z5558" i="1"/>
  <c r="A5551" i="1"/>
  <c r="B5550" i="1"/>
  <c r="F5550" i="1" s="1"/>
  <c r="I5550" i="1" s="1"/>
  <c r="J5531" i="1"/>
  <c r="AB5558" i="1" l="1"/>
  <c r="H5558" i="1" s="1"/>
  <c r="Z5559" i="1"/>
  <c r="B5551" i="1"/>
  <c r="F5551" i="1" s="1"/>
  <c r="I5551" i="1" s="1"/>
  <c r="A5552" i="1"/>
  <c r="J5532" i="1"/>
  <c r="AB5559" i="1" l="1"/>
  <c r="H5559" i="1" s="1"/>
  <c r="Z5560" i="1"/>
  <c r="A5553" i="1"/>
  <c r="B5552" i="1"/>
  <c r="F5552" i="1" s="1"/>
  <c r="I5552" i="1" s="1"/>
  <c r="J5533" i="1"/>
  <c r="AB5560" i="1" l="1"/>
  <c r="H5560" i="1" s="1"/>
  <c r="Z5561" i="1"/>
  <c r="B5553" i="1"/>
  <c r="F5553" i="1" s="1"/>
  <c r="I5553" i="1" s="1"/>
  <c r="A5554" i="1"/>
  <c r="J5534" i="1"/>
  <c r="AB5561" i="1" l="1"/>
  <c r="H5561" i="1" s="1"/>
  <c r="Z5562" i="1"/>
  <c r="A5555" i="1"/>
  <c r="B5554" i="1"/>
  <c r="F5554" i="1" s="1"/>
  <c r="I5554" i="1" s="1"/>
  <c r="J5535" i="1"/>
  <c r="AB5562" i="1" l="1"/>
  <c r="H5562" i="1" s="1"/>
  <c r="Z5563" i="1"/>
  <c r="B5555" i="1"/>
  <c r="F5555" i="1" s="1"/>
  <c r="I5555" i="1" s="1"/>
  <c r="A5556" i="1"/>
  <c r="J5536" i="1"/>
  <c r="AB5563" i="1" l="1"/>
  <c r="H5563" i="1" s="1"/>
  <c r="Z5564" i="1"/>
  <c r="A5557" i="1"/>
  <c r="B5556" i="1"/>
  <c r="F5556" i="1" s="1"/>
  <c r="I5556" i="1" s="1"/>
  <c r="J5537" i="1"/>
  <c r="AB5564" i="1" l="1"/>
  <c r="H5564" i="1" s="1"/>
  <c r="Z5565" i="1"/>
  <c r="B5557" i="1"/>
  <c r="F5557" i="1" s="1"/>
  <c r="I5557" i="1" s="1"/>
  <c r="A5558" i="1"/>
  <c r="J5538" i="1"/>
  <c r="AB5565" i="1" l="1"/>
  <c r="H5565" i="1" s="1"/>
  <c r="Z5566" i="1"/>
  <c r="A5559" i="1"/>
  <c r="B5558" i="1"/>
  <c r="F5558" i="1" s="1"/>
  <c r="I5558" i="1" s="1"/>
  <c r="J5539" i="1"/>
  <c r="AB5566" i="1" l="1"/>
  <c r="H5566" i="1" s="1"/>
  <c r="Z5567" i="1"/>
  <c r="B5559" i="1"/>
  <c r="F5559" i="1" s="1"/>
  <c r="I5559" i="1" s="1"/>
  <c r="A5560" i="1"/>
  <c r="J5540" i="1"/>
  <c r="AB5567" i="1" l="1"/>
  <c r="H5567" i="1" s="1"/>
  <c r="Z5568" i="1"/>
  <c r="A5561" i="1"/>
  <c r="B5560" i="1"/>
  <c r="F5560" i="1" s="1"/>
  <c r="I5560" i="1" s="1"/>
  <c r="J5541" i="1"/>
  <c r="AB5568" i="1" l="1"/>
  <c r="H5568" i="1" s="1"/>
  <c r="Z5569" i="1"/>
  <c r="B5561" i="1"/>
  <c r="F5561" i="1" s="1"/>
  <c r="I5561" i="1" s="1"/>
  <c r="A5562" i="1"/>
  <c r="J5542" i="1"/>
  <c r="AB5569" i="1" l="1"/>
  <c r="H5569" i="1" s="1"/>
  <c r="Z5570" i="1"/>
  <c r="A5563" i="1"/>
  <c r="B5562" i="1"/>
  <c r="F5562" i="1" s="1"/>
  <c r="I5562" i="1" s="1"/>
  <c r="J5543" i="1"/>
  <c r="AB5570" i="1" l="1"/>
  <c r="H5570" i="1" s="1"/>
  <c r="Z5571" i="1"/>
  <c r="B5563" i="1"/>
  <c r="F5563" i="1" s="1"/>
  <c r="I5563" i="1" s="1"/>
  <c r="A5564" i="1"/>
  <c r="J5544" i="1"/>
  <c r="AB5571" i="1" l="1"/>
  <c r="H5571" i="1" s="1"/>
  <c r="Z5572" i="1"/>
  <c r="A5565" i="1"/>
  <c r="B5564" i="1"/>
  <c r="F5564" i="1" s="1"/>
  <c r="I5564" i="1" s="1"/>
  <c r="J5545" i="1"/>
  <c r="AB5572" i="1" l="1"/>
  <c r="H5572" i="1" s="1"/>
  <c r="Z5573" i="1"/>
  <c r="B5565" i="1"/>
  <c r="F5565" i="1" s="1"/>
  <c r="I5565" i="1" s="1"/>
  <c r="A5566" i="1"/>
  <c r="J5546" i="1"/>
  <c r="AB5573" i="1" l="1"/>
  <c r="H5573" i="1" s="1"/>
  <c r="Z5574" i="1"/>
  <c r="A5567" i="1"/>
  <c r="B5566" i="1"/>
  <c r="F5566" i="1" s="1"/>
  <c r="I5566" i="1" s="1"/>
  <c r="J5547" i="1"/>
  <c r="AB5574" i="1" l="1"/>
  <c r="H5574" i="1" s="1"/>
  <c r="Z5575" i="1"/>
  <c r="B5567" i="1"/>
  <c r="F5567" i="1" s="1"/>
  <c r="I5567" i="1" s="1"/>
  <c r="A5568" i="1"/>
  <c r="J5548" i="1"/>
  <c r="AB5575" i="1" l="1"/>
  <c r="H5575" i="1" s="1"/>
  <c r="Z5576" i="1"/>
  <c r="A5569" i="1"/>
  <c r="B5568" i="1"/>
  <c r="F5568" i="1" s="1"/>
  <c r="I5568" i="1" s="1"/>
  <c r="J5549" i="1"/>
  <c r="AB5576" i="1" l="1"/>
  <c r="H5576" i="1" s="1"/>
  <c r="Z5577" i="1"/>
  <c r="B5569" i="1"/>
  <c r="F5569" i="1" s="1"/>
  <c r="I5569" i="1" s="1"/>
  <c r="A5570" i="1"/>
  <c r="J5550" i="1"/>
  <c r="AB5577" i="1" l="1"/>
  <c r="H5577" i="1" s="1"/>
  <c r="Z5578" i="1"/>
  <c r="A5571" i="1"/>
  <c r="B5570" i="1"/>
  <c r="F5570" i="1" s="1"/>
  <c r="I5570" i="1" s="1"/>
  <c r="J5551" i="1"/>
  <c r="AB5578" i="1" l="1"/>
  <c r="H5578" i="1" s="1"/>
  <c r="Z5579" i="1"/>
  <c r="B5571" i="1"/>
  <c r="F5571" i="1" s="1"/>
  <c r="I5571" i="1" s="1"/>
  <c r="A5572" i="1"/>
  <c r="J5552" i="1"/>
  <c r="AB5579" i="1" l="1"/>
  <c r="H5579" i="1" s="1"/>
  <c r="Z5580" i="1"/>
  <c r="A5573" i="1"/>
  <c r="B5572" i="1"/>
  <c r="F5572" i="1" s="1"/>
  <c r="I5572" i="1" s="1"/>
  <c r="J5553" i="1"/>
  <c r="AB5580" i="1" l="1"/>
  <c r="H5580" i="1" s="1"/>
  <c r="Z5581" i="1"/>
  <c r="B5573" i="1"/>
  <c r="F5573" i="1" s="1"/>
  <c r="I5573" i="1" s="1"/>
  <c r="A5574" i="1"/>
  <c r="J5554" i="1"/>
  <c r="AB5581" i="1" l="1"/>
  <c r="H5581" i="1" s="1"/>
  <c r="Z5582" i="1"/>
  <c r="A5575" i="1"/>
  <c r="B5574" i="1"/>
  <c r="F5574" i="1" s="1"/>
  <c r="I5574" i="1" s="1"/>
  <c r="J5555" i="1"/>
  <c r="AB5582" i="1" l="1"/>
  <c r="H5582" i="1" s="1"/>
  <c r="Z5583" i="1"/>
  <c r="AB5583" i="1" s="1"/>
  <c r="B5575" i="1"/>
  <c r="F5575" i="1" s="1"/>
  <c r="I5575" i="1" s="1"/>
  <c r="A5576" i="1"/>
  <c r="J5556" i="1"/>
  <c r="H5583" i="1" l="1"/>
  <c r="Z5584" i="1"/>
  <c r="A5577" i="1"/>
  <c r="B5576" i="1"/>
  <c r="F5576" i="1" s="1"/>
  <c r="I5576" i="1" s="1"/>
  <c r="J5557" i="1"/>
  <c r="AB5584" i="1" l="1"/>
  <c r="H5584" i="1" s="1"/>
  <c r="Z5585" i="1"/>
  <c r="B5577" i="1"/>
  <c r="F5577" i="1" s="1"/>
  <c r="I5577" i="1" s="1"/>
  <c r="A5578" i="1"/>
  <c r="J5558" i="1"/>
  <c r="AB5585" i="1" l="1"/>
  <c r="H5585" i="1" s="1"/>
  <c r="Z5586" i="1"/>
  <c r="A5579" i="1"/>
  <c r="B5578" i="1"/>
  <c r="F5578" i="1" s="1"/>
  <c r="I5578" i="1" s="1"/>
  <c r="J5559" i="1"/>
  <c r="AB5586" i="1" l="1"/>
  <c r="H5586" i="1" s="1"/>
  <c r="Z5587" i="1"/>
  <c r="B5579" i="1"/>
  <c r="F5579" i="1" s="1"/>
  <c r="I5579" i="1" s="1"/>
  <c r="A5580" i="1"/>
  <c r="J5560" i="1"/>
  <c r="AB5587" i="1" l="1"/>
  <c r="H5587" i="1" s="1"/>
  <c r="Z5588" i="1"/>
  <c r="AB5588" i="1" s="1"/>
  <c r="A5581" i="1"/>
  <c r="B5580" i="1"/>
  <c r="F5580" i="1" s="1"/>
  <c r="I5580" i="1" s="1"/>
  <c r="J5561" i="1"/>
  <c r="Z5589" i="1" l="1"/>
  <c r="AB5589" i="1" s="1"/>
  <c r="H5588" i="1"/>
  <c r="B5581" i="1"/>
  <c r="F5581" i="1" s="1"/>
  <c r="I5581" i="1" s="1"/>
  <c r="A5582" i="1"/>
  <c r="J5562" i="1"/>
  <c r="Z5590" i="1" l="1"/>
  <c r="H5589" i="1"/>
  <c r="A5583" i="1"/>
  <c r="B5582" i="1"/>
  <c r="F5582" i="1" s="1"/>
  <c r="I5582" i="1" s="1"/>
  <c r="J5563" i="1"/>
  <c r="AB5590" i="1" l="1"/>
  <c r="H5590" i="1" s="1"/>
  <c r="Z5591" i="1"/>
  <c r="B5583" i="1"/>
  <c r="F5583" i="1" s="1"/>
  <c r="I5583" i="1" s="1"/>
  <c r="A5584" i="1"/>
  <c r="J5564" i="1"/>
  <c r="AB5591" i="1" l="1"/>
  <c r="H5591" i="1" s="1"/>
  <c r="Z5592" i="1"/>
  <c r="A5585" i="1"/>
  <c r="B5584" i="1"/>
  <c r="F5584" i="1" s="1"/>
  <c r="I5584" i="1" s="1"/>
  <c r="J5565" i="1"/>
  <c r="AB5592" i="1" l="1"/>
  <c r="H5592" i="1" s="1"/>
  <c r="Z5593" i="1"/>
  <c r="AB5593" i="1" s="1"/>
  <c r="H5593" i="1" s="1"/>
  <c r="B5585" i="1"/>
  <c r="F5585" i="1" s="1"/>
  <c r="I5585" i="1" s="1"/>
  <c r="A5586" i="1"/>
  <c r="J5566" i="1"/>
  <c r="Z5594" i="1" l="1"/>
  <c r="A5587" i="1"/>
  <c r="B5586" i="1"/>
  <c r="F5586" i="1" s="1"/>
  <c r="I5586" i="1" s="1"/>
  <c r="J5567" i="1"/>
  <c r="AB5594" i="1" l="1"/>
  <c r="H5594" i="1" s="1"/>
  <c r="Z5595" i="1"/>
  <c r="B5587" i="1"/>
  <c r="F5587" i="1" s="1"/>
  <c r="I5587" i="1" s="1"/>
  <c r="A5588" i="1"/>
  <c r="J5568" i="1"/>
  <c r="AB5595" i="1" l="1"/>
  <c r="H5595" i="1" s="1"/>
  <c r="Z5596" i="1"/>
  <c r="A5589" i="1"/>
  <c r="B5588" i="1"/>
  <c r="F5588" i="1" s="1"/>
  <c r="I5588" i="1" s="1"/>
  <c r="J5569" i="1"/>
  <c r="AB5596" i="1" l="1"/>
  <c r="H5596" i="1" s="1"/>
  <c r="Z5597" i="1"/>
  <c r="B5589" i="1"/>
  <c r="F5589" i="1" s="1"/>
  <c r="I5589" i="1" s="1"/>
  <c r="A5590" i="1"/>
  <c r="J5570" i="1"/>
  <c r="AB5597" i="1" l="1"/>
  <c r="H5597" i="1" s="1"/>
  <c r="Z5598" i="1"/>
  <c r="A5591" i="1"/>
  <c r="B5590" i="1"/>
  <c r="F5590" i="1" s="1"/>
  <c r="I5590" i="1" s="1"/>
  <c r="J5571" i="1"/>
  <c r="AB5598" i="1" l="1"/>
  <c r="H5598" i="1" s="1"/>
  <c r="Z5599" i="1"/>
  <c r="A5592" i="1"/>
  <c r="B5591" i="1"/>
  <c r="F5591" i="1" s="1"/>
  <c r="I5591" i="1" s="1"/>
  <c r="J5572" i="1"/>
  <c r="AB5599" i="1" l="1"/>
  <c r="H5599" i="1" s="1"/>
  <c r="Z5600" i="1"/>
  <c r="A5593" i="1"/>
  <c r="B5592" i="1"/>
  <c r="F5592" i="1" s="1"/>
  <c r="I5592" i="1" s="1"/>
  <c r="J5573" i="1"/>
  <c r="AB5600" i="1" l="1"/>
  <c r="H5600" i="1" s="1"/>
  <c r="Z5601" i="1"/>
  <c r="B5593" i="1"/>
  <c r="F5593" i="1" s="1"/>
  <c r="I5593" i="1" s="1"/>
  <c r="A5594" i="1"/>
  <c r="J5574" i="1"/>
  <c r="AB5601" i="1" l="1"/>
  <c r="H5601" i="1" s="1"/>
  <c r="Z5602" i="1"/>
  <c r="AB5602" i="1" s="1"/>
  <c r="A5595" i="1"/>
  <c r="B5594" i="1"/>
  <c r="F5594" i="1" s="1"/>
  <c r="I5594" i="1" s="1"/>
  <c r="J5575" i="1"/>
  <c r="Z5603" i="1" l="1"/>
  <c r="H5602" i="1"/>
  <c r="B5595" i="1"/>
  <c r="F5595" i="1" s="1"/>
  <c r="I5595" i="1" s="1"/>
  <c r="A5596" i="1"/>
  <c r="J5576" i="1"/>
  <c r="AB5603" i="1" l="1"/>
  <c r="H5603" i="1" s="1"/>
  <c r="Z5604" i="1"/>
  <c r="AB5604" i="1" s="1"/>
  <c r="H5604" i="1" s="1"/>
  <c r="A5597" i="1"/>
  <c r="B5596" i="1"/>
  <c r="F5596" i="1" s="1"/>
  <c r="I5596" i="1" s="1"/>
  <c r="J5577" i="1"/>
  <c r="Z5605" i="1" l="1"/>
  <c r="B5597" i="1"/>
  <c r="F5597" i="1" s="1"/>
  <c r="I5597" i="1" s="1"/>
  <c r="A5598" i="1"/>
  <c r="J5578" i="1"/>
  <c r="AB5605" i="1" l="1"/>
  <c r="H5605" i="1" s="1"/>
  <c r="Z5606" i="1"/>
  <c r="A5599" i="1"/>
  <c r="B5598" i="1"/>
  <c r="F5598" i="1" s="1"/>
  <c r="I5598" i="1" s="1"/>
  <c r="J5579" i="1"/>
  <c r="AB5606" i="1" l="1"/>
  <c r="H5606" i="1" s="1"/>
  <c r="Z5607" i="1"/>
  <c r="A5600" i="1"/>
  <c r="B5599" i="1"/>
  <c r="F5599" i="1" s="1"/>
  <c r="I5599" i="1" s="1"/>
  <c r="J5580" i="1"/>
  <c r="AB5607" i="1" l="1"/>
  <c r="H5607" i="1" s="1"/>
  <c r="Z5608" i="1"/>
  <c r="A5601" i="1"/>
  <c r="B5600" i="1"/>
  <c r="F5600" i="1" s="1"/>
  <c r="I5600" i="1" s="1"/>
  <c r="J5581" i="1"/>
  <c r="AB5608" i="1" l="1"/>
  <c r="H5608" i="1" s="1"/>
  <c r="Z5609" i="1"/>
  <c r="B5601" i="1"/>
  <c r="F5601" i="1" s="1"/>
  <c r="I5601" i="1" s="1"/>
  <c r="A5602" i="1"/>
  <c r="J5582" i="1"/>
  <c r="AB5609" i="1" l="1"/>
  <c r="H5609" i="1" s="1"/>
  <c r="Z5610" i="1"/>
  <c r="A5603" i="1"/>
  <c r="B5602" i="1"/>
  <c r="F5602" i="1" s="1"/>
  <c r="I5602" i="1" s="1"/>
  <c r="J5583" i="1"/>
  <c r="AB5610" i="1" l="1"/>
  <c r="H5610" i="1" s="1"/>
  <c r="Z5611" i="1"/>
  <c r="B5603" i="1"/>
  <c r="F5603" i="1" s="1"/>
  <c r="I5603" i="1" s="1"/>
  <c r="A5604" i="1"/>
  <c r="J5584" i="1"/>
  <c r="AB5611" i="1" l="1"/>
  <c r="H5611" i="1" s="1"/>
  <c r="Z5612" i="1"/>
  <c r="A5605" i="1"/>
  <c r="B5604" i="1"/>
  <c r="F5604" i="1" s="1"/>
  <c r="I5604" i="1" s="1"/>
  <c r="J5585" i="1"/>
  <c r="AB5612" i="1" l="1"/>
  <c r="H5612" i="1" s="1"/>
  <c r="Z5613" i="1"/>
  <c r="B5605" i="1"/>
  <c r="F5605" i="1" s="1"/>
  <c r="I5605" i="1" s="1"/>
  <c r="A5606" i="1"/>
  <c r="J5586" i="1"/>
  <c r="AB5613" i="1" l="1"/>
  <c r="H5613" i="1" s="1"/>
  <c r="Z5614" i="1"/>
  <c r="A5607" i="1"/>
  <c r="B5606" i="1"/>
  <c r="F5606" i="1" s="1"/>
  <c r="I5606" i="1" s="1"/>
  <c r="J5587" i="1"/>
  <c r="AB5614" i="1" l="1"/>
  <c r="H5614" i="1" s="1"/>
  <c r="Z5615" i="1"/>
  <c r="B5607" i="1"/>
  <c r="F5607" i="1" s="1"/>
  <c r="I5607" i="1" s="1"/>
  <c r="A5608" i="1"/>
  <c r="J5588" i="1"/>
  <c r="AB5615" i="1" l="1"/>
  <c r="H5615" i="1" s="1"/>
  <c r="Z5616" i="1"/>
  <c r="A5609" i="1"/>
  <c r="B5608" i="1"/>
  <c r="F5608" i="1" s="1"/>
  <c r="I5608" i="1" s="1"/>
  <c r="J5589" i="1"/>
  <c r="AB5616" i="1" l="1"/>
  <c r="H5616" i="1" s="1"/>
  <c r="Z5617" i="1"/>
  <c r="B5609" i="1"/>
  <c r="F5609" i="1" s="1"/>
  <c r="I5609" i="1" s="1"/>
  <c r="A5610" i="1"/>
  <c r="J5590" i="1"/>
  <c r="AB5617" i="1" l="1"/>
  <c r="H5617" i="1" s="1"/>
  <c r="Z5618" i="1"/>
  <c r="A5611" i="1"/>
  <c r="B5610" i="1"/>
  <c r="F5610" i="1" s="1"/>
  <c r="I5610" i="1" s="1"/>
  <c r="J5591" i="1"/>
  <c r="AB5618" i="1" l="1"/>
  <c r="H5618" i="1" s="1"/>
  <c r="Z5619" i="1"/>
  <c r="B5611" i="1"/>
  <c r="F5611" i="1" s="1"/>
  <c r="I5611" i="1" s="1"/>
  <c r="A5612" i="1"/>
  <c r="J5592" i="1"/>
  <c r="AB5619" i="1" l="1"/>
  <c r="H5619" i="1" s="1"/>
  <c r="Z5620" i="1"/>
  <c r="A5613" i="1"/>
  <c r="B5612" i="1"/>
  <c r="F5612" i="1" s="1"/>
  <c r="I5612" i="1" s="1"/>
  <c r="J5593" i="1"/>
  <c r="AB5620" i="1" l="1"/>
  <c r="H5620" i="1" s="1"/>
  <c r="Z5621" i="1"/>
  <c r="B5613" i="1"/>
  <c r="F5613" i="1" s="1"/>
  <c r="I5613" i="1" s="1"/>
  <c r="A5614" i="1"/>
  <c r="J5594" i="1"/>
  <c r="AB5621" i="1" l="1"/>
  <c r="H5621" i="1" s="1"/>
  <c r="Z5622" i="1"/>
  <c r="A5615" i="1"/>
  <c r="B5614" i="1"/>
  <c r="F5614" i="1" s="1"/>
  <c r="I5614" i="1" s="1"/>
  <c r="J5595" i="1"/>
  <c r="AB5622" i="1" l="1"/>
  <c r="H5622" i="1" s="1"/>
  <c r="Z5623" i="1"/>
  <c r="B5615" i="1"/>
  <c r="F5615" i="1" s="1"/>
  <c r="I5615" i="1" s="1"/>
  <c r="A5616" i="1"/>
  <c r="J5596" i="1"/>
  <c r="AB5623" i="1" l="1"/>
  <c r="H5623" i="1" s="1"/>
  <c r="Z5624" i="1"/>
  <c r="AB5624" i="1" s="1"/>
  <c r="H5624" i="1" s="1"/>
  <c r="A5617" i="1"/>
  <c r="B5616" i="1"/>
  <c r="F5616" i="1" s="1"/>
  <c r="I5616" i="1" s="1"/>
  <c r="J5597" i="1"/>
  <c r="Z5625" i="1" l="1"/>
  <c r="B5617" i="1"/>
  <c r="F5617" i="1" s="1"/>
  <c r="I5617" i="1" s="1"/>
  <c r="A5618" i="1"/>
  <c r="J5598" i="1"/>
  <c r="AB5625" i="1" l="1"/>
  <c r="H5625" i="1" s="1"/>
  <c r="Z5626" i="1"/>
  <c r="A5619" i="1"/>
  <c r="B5618" i="1"/>
  <c r="F5618" i="1" s="1"/>
  <c r="I5618" i="1" s="1"/>
  <c r="J5599" i="1"/>
  <c r="AB5626" i="1" l="1"/>
  <c r="H5626" i="1" s="1"/>
  <c r="Z5627" i="1"/>
  <c r="B5619" i="1"/>
  <c r="F5619" i="1" s="1"/>
  <c r="I5619" i="1" s="1"/>
  <c r="A5620" i="1"/>
  <c r="J5600" i="1"/>
  <c r="AB5627" i="1" l="1"/>
  <c r="H5627" i="1" s="1"/>
  <c r="Z5628" i="1"/>
  <c r="A5621" i="1"/>
  <c r="B5620" i="1"/>
  <c r="F5620" i="1" s="1"/>
  <c r="I5620" i="1" s="1"/>
  <c r="J5601" i="1"/>
  <c r="AB5628" i="1" l="1"/>
  <c r="H5628" i="1" s="1"/>
  <c r="Z5629" i="1"/>
  <c r="B5621" i="1"/>
  <c r="F5621" i="1" s="1"/>
  <c r="I5621" i="1" s="1"/>
  <c r="A5622" i="1"/>
  <c r="J5602" i="1"/>
  <c r="AB5629" i="1" l="1"/>
  <c r="H5629" i="1" s="1"/>
  <c r="Z5630" i="1"/>
  <c r="A5623" i="1"/>
  <c r="B5622" i="1"/>
  <c r="F5622" i="1" s="1"/>
  <c r="I5622" i="1" s="1"/>
  <c r="J5603" i="1"/>
  <c r="AB5630" i="1" l="1"/>
  <c r="H5630" i="1" s="1"/>
  <c r="Z5631" i="1"/>
  <c r="AB5631" i="1" s="1"/>
  <c r="B5623" i="1"/>
  <c r="F5623" i="1" s="1"/>
  <c r="I5623" i="1" s="1"/>
  <c r="A5624" i="1"/>
  <c r="J5604" i="1"/>
  <c r="Z5632" i="1" l="1"/>
  <c r="H5631" i="1"/>
  <c r="A5625" i="1"/>
  <c r="B5624" i="1"/>
  <c r="F5624" i="1" s="1"/>
  <c r="I5624" i="1" s="1"/>
  <c r="J5605" i="1"/>
  <c r="AB5632" i="1" l="1"/>
  <c r="H5632" i="1" s="1"/>
  <c r="Z5633" i="1"/>
  <c r="B5625" i="1"/>
  <c r="F5625" i="1" s="1"/>
  <c r="I5625" i="1" s="1"/>
  <c r="A5626" i="1"/>
  <c r="J5606" i="1"/>
  <c r="AB5633" i="1" l="1"/>
  <c r="H5633" i="1" s="1"/>
  <c r="Z5634" i="1"/>
  <c r="A5627" i="1"/>
  <c r="B5626" i="1"/>
  <c r="F5626" i="1" s="1"/>
  <c r="I5626" i="1" s="1"/>
  <c r="J5607" i="1"/>
  <c r="AB5634" i="1" l="1"/>
  <c r="H5634" i="1" s="1"/>
  <c r="Z5635" i="1"/>
  <c r="B5627" i="1"/>
  <c r="F5627" i="1" s="1"/>
  <c r="I5627" i="1" s="1"/>
  <c r="A5628" i="1"/>
  <c r="J5608" i="1"/>
  <c r="AB5635" i="1" l="1"/>
  <c r="H5635" i="1" s="1"/>
  <c r="Z5636" i="1"/>
  <c r="A5629" i="1"/>
  <c r="B5628" i="1"/>
  <c r="F5628" i="1" s="1"/>
  <c r="I5628" i="1" s="1"/>
  <c r="J5609" i="1"/>
  <c r="AB5636" i="1" l="1"/>
  <c r="H5636" i="1" s="1"/>
  <c r="Z5637" i="1"/>
  <c r="B5629" i="1"/>
  <c r="F5629" i="1" s="1"/>
  <c r="I5629" i="1" s="1"/>
  <c r="A5630" i="1"/>
  <c r="J5610" i="1"/>
  <c r="AB5637" i="1" l="1"/>
  <c r="H5637" i="1" s="1"/>
  <c r="Z5638" i="1"/>
  <c r="A5631" i="1"/>
  <c r="B5630" i="1"/>
  <c r="F5630" i="1" s="1"/>
  <c r="I5630" i="1" s="1"/>
  <c r="J5611" i="1"/>
  <c r="AB5638" i="1" l="1"/>
  <c r="H5638" i="1" s="1"/>
  <c r="Z5639" i="1"/>
  <c r="B5631" i="1"/>
  <c r="F5631" i="1" s="1"/>
  <c r="I5631" i="1" s="1"/>
  <c r="A5632" i="1"/>
  <c r="J5612" i="1"/>
  <c r="AB5639" i="1" l="1"/>
  <c r="H5639" i="1" s="1"/>
  <c r="Z5640" i="1"/>
  <c r="A5633" i="1"/>
  <c r="B5632" i="1"/>
  <c r="F5632" i="1" s="1"/>
  <c r="I5632" i="1" s="1"/>
  <c r="J5613" i="1"/>
  <c r="AB5640" i="1" l="1"/>
  <c r="H5640" i="1" s="1"/>
  <c r="Z5641" i="1"/>
  <c r="B5633" i="1"/>
  <c r="F5633" i="1" s="1"/>
  <c r="I5633" i="1" s="1"/>
  <c r="A5634" i="1"/>
  <c r="J5614" i="1"/>
  <c r="AB5641" i="1" l="1"/>
  <c r="H5641" i="1" s="1"/>
  <c r="Z5642" i="1"/>
  <c r="A5635" i="1"/>
  <c r="B5634" i="1"/>
  <c r="F5634" i="1" s="1"/>
  <c r="I5634" i="1" s="1"/>
  <c r="J5615" i="1"/>
  <c r="AB5642" i="1" l="1"/>
  <c r="H5642" i="1" s="1"/>
  <c r="Z5643" i="1"/>
  <c r="B5635" i="1"/>
  <c r="F5635" i="1" s="1"/>
  <c r="I5635" i="1" s="1"/>
  <c r="A5636" i="1"/>
  <c r="J5616" i="1"/>
  <c r="AB5643" i="1" l="1"/>
  <c r="H5643" i="1" s="1"/>
  <c r="Z5644" i="1"/>
  <c r="A5637" i="1"/>
  <c r="B5636" i="1"/>
  <c r="F5636" i="1" s="1"/>
  <c r="I5636" i="1" s="1"/>
  <c r="J5617" i="1"/>
  <c r="AB5644" i="1" l="1"/>
  <c r="H5644" i="1" s="1"/>
  <c r="Z5645" i="1"/>
  <c r="A5638" i="1"/>
  <c r="B5637" i="1"/>
  <c r="F5637" i="1" s="1"/>
  <c r="I5637" i="1" s="1"/>
  <c r="J5618" i="1"/>
  <c r="AB5645" i="1" l="1"/>
  <c r="H5645" i="1" s="1"/>
  <c r="Z5646" i="1"/>
  <c r="AB5646" i="1" s="1"/>
  <c r="A5639" i="1"/>
  <c r="B5638" i="1"/>
  <c r="F5638" i="1" s="1"/>
  <c r="I5638" i="1" s="1"/>
  <c r="J5619" i="1"/>
  <c r="H5646" i="1" l="1"/>
  <c r="Z5647" i="1"/>
  <c r="B5639" i="1"/>
  <c r="F5639" i="1" s="1"/>
  <c r="I5639" i="1" s="1"/>
  <c r="A5640" i="1"/>
  <c r="J5620" i="1"/>
  <c r="AB5647" i="1" l="1"/>
  <c r="H5647" i="1" s="1"/>
  <c r="Z5648" i="1"/>
  <c r="A5641" i="1"/>
  <c r="B5640" i="1"/>
  <c r="F5640" i="1" s="1"/>
  <c r="I5640" i="1" s="1"/>
  <c r="J5621" i="1"/>
  <c r="AB5648" i="1" l="1"/>
  <c r="H5648" i="1" s="1"/>
  <c r="Z5649" i="1"/>
  <c r="B5641" i="1"/>
  <c r="F5641" i="1" s="1"/>
  <c r="I5641" i="1" s="1"/>
  <c r="A5642" i="1"/>
  <c r="J5622" i="1"/>
  <c r="AB5649" i="1" l="1"/>
  <c r="H5649" i="1" s="1"/>
  <c r="Z5650" i="1"/>
  <c r="A5643" i="1"/>
  <c r="B5642" i="1"/>
  <c r="F5642" i="1" s="1"/>
  <c r="I5642" i="1" s="1"/>
  <c r="J5623" i="1"/>
  <c r="AB5650" i="1" l="1"/>
  <c r="H5650" i="1" s="1"/>
  <c r="Z5651" i="1"/>
  <c r="B5643" i="1"/>
  <c r="F5643" i="1" s="1"/>
  <c r="I5643" i="1" s="1"/>
  <c r="A5644" i="1"/>
  <c r="J5624" i="1"/>
  <c r="AB5651" i="1" l="1"/>
  <c r="H5651" i="1" s="1"/>
  <c r="Z5652" i="1"/>
  <c r="A5645" i="1"/>
  <c r="B5644" i="1"/>
  <c r="F5644" i="1" s="1"/>
  <c r="I5644" i="1" s="1"/>
  <c r="J5625" i="1"/>
  <c r="AB5652" i="1" l="1"/>
  <c r="H5652" i="1" s="1"/>
  <c r="Z5653" i="1"/>
  <c r="B5645" i="1"/>
  <c r="F5645" i="1" s="1"/>
  <c r="I5645" i="1" s="1"/>
  <c r="A5646" i="1"/>
  <c r="J5626" i="1"/>
  <c r="AB5653" i="1" l="1"/>
  <c r="H5653" i="1" s="1"/>
  <c r="Z5654" i="1"/>
  <c r="A5647" i="1"/>
  <c r="B5646" i="1"/>
  <c r="F5646" i="1" s="1"/>
  <c r="I5646" i="1" s="1"/>
  <c r="J5627" i="1"/>
  <c r="AB5654" i="1" l="1"/>
  <c r="H5654" i="1" s="1"/>
  <c r="Z5655" i="1"/>
  <c r="B5647" i="1"/>
  <c r="F5647" i="1" s="1"/>
  <c r="I5647" i="1" s="1"/>
  <c r="A5648" i="1"/>
  <c r="J5628" i="1"/>
  <c r="AB5655" i="1" l="1"/>
  <c r="H5655" i="1" s="1"/>
  <c r="Z5656" i="1"/>
  <c r="A5649" i="1"/>
  <c r="B5648" i="1"/>
  <c r="F5648" i="1" s="1"/>
  <c r="I5648" i="1" s="1"/>
  <c r="J5629" i="1"/>
  <c r="AB5656" i="1" l="1"/>
  <c r="H5656" i="1" s="1"/>
  <c r="Z5657" i="1"/>
  <c r="B5649" i="1"/>
  <c r="F5649" i="1" s="1"/>
  <c r="I5649" i="1" s="1"/>
  <c r="A5650" i="1"/>
  <c r="J5630" i="1"/>
  <c r="AB5657" i="1" l="1"/>
  <c r="H5657" i="1" s="1"/>
  <c r="Z5658" i="1"/>
  <c r="A5651" i="1"/>
  <c r="B5650" i="1"/>
  <c r="F5650" i="1" s="1"/>
  <c r="I5650" i="1" s="1"/>
  <c r="J5631" i="1"/>
  <c r="AB5658" i="1" l="1"/>
  <c r="H5658" i="1" s="1"/>
  <c r="Z5659" i="1"/>
  <c r="B5651" i="1"/>
  <c r="F5651" i="1" s="1"/>
  <c r="I5651" i="1" s="1"/>
  <c r="A5652" i="1"/>
  <c r="J5632" i="1"/>
  <c r="AB5659" i="1" l="1"/>
  <c r="H5659" i="1" s="1"/>
  <c r="Z5660" i="1"/>
  <c r="A5653" i="1"/>
  <c r="B5652" i="1"/>
  <c r="F5652" i="1" s="1"/>
  <c r="I5652" i="1" s="1"/>
  <c r="J5633" i="1"/>
  <c r="AB5660" i="1" l="1"/>
  <c r="H5660" i="1" s="1"/>
  <c r="Z5661" i="1"/>
  <c r="B5653" i="1"/>
  <c r="F5653" i="1" s="1"/>
  <c r="I5653" i="1" s="1"/>
  <c r="A5654" i="1"/>
  <c r="J5634" i="1"/>
  <c r="AB5661" i="1" l="1"/>
  <c r="H5661" i="1" s="1"/>
  <c r="Z5662" i="1"/>
  <c r="A5655" i="1"/>
  <c r="B5654" i="1"/>
  <c r="F5654" i="1" s="1"/>
  <c r="I5654" i="1" s="1"/>
  <c r="J5635" i="1"/>
  <c r="AB5662" i="1" l="1"/>
  <c r="H5662" i="1" s="1"/>
  <c r="Z5663" i="1"/>
  <c r="B5655" i="1"/>
  <c r="F5655" i="1" s="1"/>
  <c r="I5655" i="1" s="1"/>
  <c r="A5656" i="1"/>
  <c r="J5636" i="1"/>
  <c r="AB5663" i="1" l="1"/>
  <c r="H5663" i="1" s="1"/>
  <c r="Z5664" i="1"/>
  <c r="A5657" i="1"/>
  <c r="B5656" i="1"/>
  <c r="F5656" i="1" s="1"/>
  <c r="I5656" i="1" s="1"/>
  <c r="J5637" i="1"/>
  <c r="AB5664" i="1" l="1"/>
  <c r="H5664" i="1" s="1"/>
  <c r="Z5665" i="1"/>
  <c r="A5658" i="1"/>
  <c r="B5657" i="1"/>
  <c r="F5657" i="1" s="1"/>
  <c r="I5657" i="1" s="1"/>
  <c r="J5638" i="1"/>
  <c r="AB5665" i="1" l="1"/>
  <c r="H5665" i="1" s="1"/>
  <c r="Z5666" i="1"/>
  <c r="B5658" i="1"/>
  <c r="F5658" i="1" s="1"/>
  <c r="I5658" i="1" s="1"/>
  <c r="A5659" i="1"/>
  <c r="J5639" i="1"/>
  <c r="AB5666" i="1" l="1"/>
  <c r="H5666" i="1" s="1"/>
  <c r="Z5667" i="1"/>
  <c r="A5660" i="1"/>
  <c r="B5659" i="1"/>
  <c r="F5659" i="1" s="1"/>
  <c r="I5659" i="1" s="1"/>
  <c r="J5640" i="1"/>
  <c r="AB5667" i="1" l="1"/>
  <c r="H5667" i="1" s="1"/>
  <c r="Z5668" i="1"/>
  <c r="A5661" i="1"/>
  <c r="B5660" i="1"/>
  <c r="F5660" i="1" s="1"/>
  <c r="I5660" i="1" s="1"/>
  <c r="J5641" i="1"/>
  <c r="AB5668" i="1" l="1"/>
  <c r="H5668" i="1" s="1"/>
  <c r="Z5669" i="1"/>
  <c r="A5662" i="1"/>
  <c r="B5661" i="1"/>
  <c r="F5661" i="1" s="1"/>
  <c r="I5661" i="1" s="1"/>
  <c r="J5642" i="1"/>
  <c r="AB5669" i="1" l="1"/>
  <c r="H5669" i="1" s="1"/>
  <c r="Z5670" i="1"/>
  <c r="B5662" i="1"/>
  <c r="F5662" i="1" s="1"/>
  <c r="I5662" i="1" s="1"/>
  <c r="A5663" i="1"/>
  <c r="J5643" i="1"/>
  <c r="AB5670" i="1" l="1"/>
  <c r="H5670" i="1" s="1"/>
  <c r="Z5671" i="1"/>
  <c r="AB5671" i="1" s="1"/>
  <c r="A5664" i="1"/>
  <c r="B5663" i="1"/>
  <c r="F5663" i="1" s="1"/>
  <c r="I5663" i="1" s="1"/>
  <c r="J5644" i="1"/>
  <c r="H5671" i="1" l="1"/>
  <c r="Z5672" i="1"/>
  <c r="A5665" i="1"/>
  <c r="B5664" i="1"/>
  <c r="F5664" i="1" s="1"/>
  <c r="I5664" i="1" s="1"/>
  <c r="J5645" i="1"/>
  <c r="AB5672" i="1" l="1"/>
  <c r="H5672" i="1" s="1"/>
  <c r="Z5673" i="1"/>
  <c r="A5666" i="1"/>
  <c r="B5665" i="1"/>
  <c r="F5665" i="1" s="1"/>
  <c r="I5665" i="1" s="1"/>
  <c r="J5646" i="1"/>
  <c r="AB5673" i="1" l="1"/>
  <c r="H5673" i="1" s="1"/>
  <c r="Z5674" i="1"/>
  <c r="A5667" i="1"/>
  <c r="B5666" i="1"/>
  <c r="F5666" i="1" s="1"/>
  <c r="I5666" i="1" s="1"/>
  <c r="J5647" i="1"/>
  <c r="AB5674" i="1" l="1"/>
  <c r="H5674" i="1" s="1"/>
  <c r="Z5675" i="1"/>
  <c r="A5668" i="1"/>
  <c r="B5667" i="1"/>
  <c r="F5667" i="1" s="1"/>
  <c r="I5667" i="1" s="1"/>
  <c r="J5648" i="1"/>
  <c r="AB5675" i="1" l="1"/>
  <c r="H5675" i="1" s="1"/>
  <c r="Z5676" i="1"/>
  <c r="A5669" i="1"/>
  <c r="B5668" i="1"/>
  <c r="F5668" i="1" s="1"/>
  <c r="I5668" i="1" s="1"/>
  <c r="J5649" i="1"/>
  <c r="AB5676" i="1" l="1"/>
  <c r="H5676" i="1" s="1"/>
  <c r="Z5677" i="1"/>
  <c r="A5670" i="1"/>
  <c r="B5669" i="1"/>
  <c r="F5669" i="1" s="1"/>
  <c r="I5669" i="1" s="1"/>
  <c r="J5650" i="1"/>
  <c r="AB5677" i="1" l="1"/>
  <c r="H5677" i="1" s="1"/>
  <c r="Z5678" i="1"/>
  <c r="AB5678" i="1" s="1"/>
  <c r="A5671" i="1"/>
  <c r="B5670" i="1"/>
  <c r="F5670" i="1" s="1"/>
  <c r="I5670" i="1" s="1"/>
  <c r="J5651" i="1"/>
  <c r="H5678" i="1" l="1"/>
  <c r="Z5679" i="1"/>
  <c r="A5672" i="1"/>
  <c r="B5671" i="1"/>
  <c r="F5671" i="1" s="1"/>
  <c r="I5671" i="1" s="1"/>
  <c r="J5652" i="1"/>
  <c r="AB5679" i="1" l="1"/>
  <c r="H5679" i="1" s="1"/>
  <c r="Z5680" i="1"/>
  <c r="A5673" i="1"/>
  <c r="B5672" i="1"/>
  <c r="F5672" i="1" s="1"/>
  <c r="I5672" i="1" s="1"/>
  <c r="J5653" i="1"/>
  <c r="AB5680" i="1" l="1"/>
  <c r="H5680" i="1" s="1"/>
  <c r="Z5681" i="1"/>
  <c r="AB5681" i="1" s="1"/>
  <c r="A5674" i="1"/>
  <c r="B5673" i="1"/>
  <c r="F5673" i="1" s="1"/>
  <c r="I5673" i="1" s="1"/>
  <c r="J5654" i="1"/>
  <c r="H5681" i="1" l="1"/>
  <c r="Z5682" i="1"/>
  <c r="B5674" i="1"/>
  <c r="F5674" i="1" s="1"/>
  <c r="I5674" i="1" s="1"/>
  <c r="A5675" i="1"/>
  <c r="J5655" i="1"/>
  <c r="AB5682" i="1" l="1"/>
  <c r="H5682" i="1" s="1"/>
  <c r="Z5683" i="1"/>
  <c r="A5676" i="1"/>
  <c r="B5675" i="1"/>
  <c r="F5675" i="1" s="1"/>
  <c r="I5675" i="1" s="1"/>
  <c r="J5656" i="1"/>
  <c r="AB5683" i="1" l="1"/>
  <c r="H5683" i="1" s="1"/>
  <c r="Z5684" i="1"/>
  <c r="A5677" i="1"/>
  <c r="B5676" i="1"/>
  <c r="F5676" i="1" s="1"/>
  <c r="I5676" i="1" s="1"/>
  <c r="J5657" i="1"/>
  <c r="AB5684" i="1" l="1"/>
  <c r="H5684" i="1" s="1"/>
  <c r="Z5685" i="1"/>
  <c r="A5678" i="1"/>
  <c r="B5677" i="1"/>
  <c r="F5677" i="1" s="1"/>
  <c r="I5677" i="1" s="1"/>
  <c r="J5658" i="1"/>
  <c r="AB5685" i="1" l="1"/>
  <c r="H5685" i="1" s="1"/>
  <c r="Z5686" i="1"/>
  <c r="A5679" i="1"/>
  <c r="B5678" i="1"/>
  <c r="F5678" i="1" s="1"/>
  <c r="I5678" i="1" s="1"/>
  <c r="J5659" i="1"/>
  <c r="AB5686" i="1" l="1"/>
  <c r="H5686" i="1" s="1"/>
  <c r="Z5687" i="1"/>
  <c r="A5680" i="1"/>
  <c r="B5679" i="1"/>
  <c r="F5679" i="1" s="1"/>
  <c r="I5679" i="1" s="1"/>
  <c r="J5660" i="1"/>
  <c r="AB5687" i="1" l="1"/>
  <c r="H5687" i="1" s="1"/>
  <c r="Z5688" i="1"/>
  <c r="A5681" i="1"/>
  <c r="B5680" i="1"/>
  <c r="F5680" i="1" s="1"/>
  <c r="I5680" i="1" s="1"/>
  <c r="J5661" i="1"/>
  <c r="AB5688" i="1" l="1"/>
  <c r="H5688" i="1" s="1"/>
  <c r="Z5689" i="1"/>
  <c r="A5682" i="1"/>
  <c r="B5681" i="1"/>
  <c r="F5681" i="1" s="1"/>
  <c r="I5681" i="1" s="1"/>
  <c r="J5662" i="1"/>
  <c r="AB5689" i="1" l="1"/>
  <c r="H5689" i="1" s="1"/>
  <c r="Z5690" i="1"/>
  <c r="A5683" i="1"/>
  <c r="B5682" i="1"/>
  <c r="F5682" i="1" s="1"/>
  <c r="I5682" i="1" s="1"/>
  <c r="J5663" i="1"/>
  <c r="AB5690" i="1" l="1"/>
  <c r="H5690" i="1" s="1"/>
  <c r="Z5691" i="1"/>
  <c r="A5684" i="1"/>
  <c r="B5683" i="1"/>
  <c r="F5683" i="1" s="1"/>
  <c r="I5683" i="1" s="1"/>
  <c r="J5664" i="1"/>
  <c r="AB5691" i="1" l="1"/>
  <c r="H5691" i="1" s="1"/>
  <c r="Z5692" i="1"/>
  <c r="A5685" i="1"/>
  <c r="B5684" i="1"/>
  <c r="F5684" i="1" s="1"/>
  <c r="I5684" i="1" s="1"/>
  <c r="J5665" i="1"/>
  <c r="AB5692" i="1" l="1"/>
  <c r="H5692" i="1" s="1"/>
  <c r="Z5693" i="1"/>
  <c r="A5686" i="1"/>
  <c r="B5685" i="1"/>
  <c r="F5685" i="1" s="1"/>
  <c r="I5685" i="1" s="1"/>
  <c r="J5666" i="1"/>
  <c r="AB5693" i="1" l="1"/>
  <c r="H5693" i="1" s="1"/>
  <c r="Z5694" i="1"/>
  <c r="A5687" i="1"/>
  <c r="B5686" i="1"/>
  <c r="F5686" i="1" s="1"/>
  <c r="I5686" i="1" s="1"/>
  <c r="J5667" i="1"/>
  <c r="AB5694" i="1" l="1"/>
  <c r="H5694" i="1" s="1"/>
  <c r="Z5695" i="1"/>
  <c r="A5688" i="1"/>
  <c r="B5687" i="1"/>
  <c r="F5687" i="1" s="1"/>
  <c r="I5687" i="1" s="1"/>
  <c r="J5668" i="1"/>
  <c r="AB5695" i="1" l="1"/>
  <c r="H5695" i="1" s="1"/>
  <c r="Z5696" i="1"/>
  <c r="A5689" i="1"/>
  <c r="B5688" i="1"/>
  <c r="F5688" i="1" s="1"/>
  <c r="I5688" i="1" s="1"/>
  <c r="J5669" i="1"/>
  <c r="AB5696" i="1" l="1"/>
  <c r="H5696" i="1" s="1"/>
  <c r="Z5697" i="1"/>
  <c r="A5690" i="1"/>
  <c r="B5689" i="1"/>
  <c r="F5689" i="1" s="1"/>
  <c r="I5689" i="1" s="1"/>
  <c r="J5670" i="1"/>
  <c r="AB5697" i="1" l="1"/>
  <c r="H5697" i="1" s="1"/>
  <c r="Z5698" i="1"/>
  <c r="B5690" i="1"/>
  <c r="F5690" i="1" s="1"/>
  <c r="I5690" i="1" s="1"/>
  <c r="A5691" i="1"/>
  <c r="J5671" i="1"/>
  <c r="AB5698" i="1" l="1"/>
  <c r="H5698" i="1" s="1"/>
  <c r="Z5699" i="1"/>
  <c r="A5692" i="1"/>
  <c r="B5691" i="1"/>
  <c r="F5691" i="1" s="1"/>
  <c r="I5691" i="1" s="1"/>
  <c r="J5672" i="1"/>
  <c r="AB5699" i="1" l="1"/>
  <c r="H5699" i="1" s="1"/>
  <c r="Z5700" i="1"/>
  <c r="A5693" i="1"/>
  <c r="B5692" i="1"/>
  <c r="F5692" i="1" s="1"/>
  <c r="I5692" i="1" s="1"/>
  <c r="J5673" i="1"/>
  <c r="AB5700" i="1" l="1"/>
  <c r="H5700" i="1" s="1"/>
  <c r="Z5701" i="1"/>
  <c r="A5694" i="1"/>
  <c r="B5693" i="1"/>
  <c r="F5693" i="1" s="1"/>
  <c r="I5693" i="1" s="1"/>
  <c r="J5674" i="1"/>
  <c r="AB5701" i="1" l="1"/>
  <c r="H5701" i="1" s="1"/>
  <c r="Z5702" i="1"/>
  <c r="A5695" i="1"/>
  <c r="B5694" i="1"/>
  <c r="F5694" i="1" s="1"/>
  <c r="I5694" i="1" s="1"/>
  <c r="J5675" i="1"/>
  <c r="AB5702" i="1" l="1"/>
  <c r="H5702" i="1" s="1"/>
  <c r="Z5703" i="1"/>
  <c r="A5696" i="1"/>
  <c r="B5695" i="1"/>
  <c r="F5695" i="1" s="1"/>
  <c r="I5695" i="1" s="1"/>
  <c r="J5676" i="1"/>
  <c r="AB5703" i="1" l="1"/>
  <c r="H5703" i="1" s="1"/>
  <c r="Z5704" i="1"/>
  <c r="A5697" i="1"/>
  <c r="B5696" i="1"/>
  <c r="F5696" i="1" s="1"/>
  <c r="I5696" i="1" s="1"/>
  <c r="J5677" i="1"/>
  <c r="AB5704" i="1" l="1"/>
  <c r="H5704" i="1" s="1"/>
  <c r="Z5705" i="1"/>
  <c r="A5698" i="1"/>
  <c r="B5697" i="1"/>
  <c r="F5697" i="1" s="1"/>
  <c r="I5697" i="1" s="1"/>
  <c r="J5678" i="1"/>
  <c r="AB5705" i="1" l="1"/>
  <c r="H5705" i="1" s="1"/>
  <c r="Z5706" i="1"/>
  <c r="A5699" i="1"/>
  <c r="B5698" i="1"/>
  <c r="F5698" i="1" s="1"/>
  <c r="I5698" i="1" s="1"/>
  <c r="J5679" i="1"/>
  <c r="AB5706" i="1" l="1"/>
  <c r="H5706" i="1" s="1"/>
  <c r="Z5707" i="1"/>
  <c r="A5700" i="1"/>
  <c r="B5699" i="1"/>
  <c r="F5699" i="1" s="1"/>
  <c r="I5699" i="1" s="1"/>
  <c r="J5680" i="1"/>
  <c r="AB5707" i="1" l="1"/>
  <c r="H5707" i="1" s="1"/>
  <c r="Z5708" i="1"/>
  <c r="A5701" i="1"/>
  <c r="B5700" i="1"/>
  <c r="F5700" i="1" s="1"/>
  <c r="I5700" i="1" s="1"/>
  <c r="J5681" i="1"/>
  <c r="AB5708" i="1" l="1"/>
  <c r="H5708" i="1" s="1"/>
  <c r="Z5709" i="1"/>
  <c r="A5702" i="1"/>
  <c r="B5701" i="1"/>
  <c r="F5701" i="1" s="1"/>
  <c r="I5701" i="1" s="1"/>
  <c r="J5682" i="1"/>
  <c r="AB5709" i="1" l="1"/>
  <c r="H5709" i="1" s="1"/>
  <c r="Z5710" i="1"/>
  <c r="A5703" i="1"/>
  <c r="B5702" i="1"/>
  <c r="F5702" i="1" s="1"/>
  <c r="I5702" i="1" s="1"/>
  <c r="J5683" i="1"/>
  <c r="AB5710" i="1" l="1"/>
  <c r="H5710" i="1" s="1"/>
  <c r="Z5711" i="1"/>
  <c r="A5704" i="1"/>
  <c r="B5703" i="1"/>
  <c r="F5703" i="1" s="1"/>
  <c r="I5703" i="1" s="1"/>
  <c r="J5684" i="1"/>
  <c r="AB5711" i="1" l="1"/>
  <c r="H5711" i="1" s="1"/>
  <c r="Z5712" i="1"/>
  <c r="A5705" i="1"/>
  <c r="B5704" i="1"/>
  <c r="F5704" i="1" s="1"/>
  <c r="I5704" i="1" s="1"/>
  <c r="J5685" i="1"/>
  <c r="AB5712" i="1" l="1"/>
  <c r="H5712" i="1" s="1"/>
  <c r="Z5713" i="1"/>
  <c r="A5706" i="1"/>
  <c r="B5705" i="1"/>
  <c r="F5705" i="1" s="1"/>
  <c r="I5705" i="1" s="1"/>
  <c r="J5686" i="1"/>
  <c r="AB5713" i="1" l="1"/>
  <c r="H5713" i="1" s="1"/>
  <c r="Z5714" i="1"/>
  <c r="B5706" i="1"/>
  <c r="F5706" i="1" s="1"/>
  <c r="I5706" i="1" s="1"/>
  <c r="A5707" i="1"/>
  <c r="J5687" i="1"/>
  <c r="AB5714" i="1" l="1"/>
  <c r="H5714" i="1" s="1"/>
  <c r="Z5715" i="1"/>
  <c r="A5708" i="1"/>
  <c r="B5707" i="1"/>
  <c r="F5707" i="1" s="1"/>
  <c r="I5707" i="1" s="1"/>
  <c r="J5688" i="1"/>
  <c r="AB5715" i="1" l="1"/>
  <c r="H5715" i="1" s="1"/>
  <c r="Z5716" i="1"/>
  <c r="A5709" i="1"/>
  <c r="B5708" i="1"/>
  <c r="F5708" i="1" s="1"/>
  <c r="I5708" i="1" s="1"/>
  <c r="J5689" i="1"/>
  <c r="AB5716" i="1" l="1"/>
  <c r="H5716" i="1" s="1"/>
  <c r="Z5717" i="1"/>
  <c r="A5710" i="1"/>
  <c r="B5709" i="1"/>
  <c r="F5709" i="1" s="1"/>
  <c r="I5709" i="1" s="1"/>
  <c r="J5690" i="1"/>
  <c r="AB5717" i="1" l="1"/>
  <c r="H5717" i="1" s="1"/>
  <c r="Z5718" i="1"/>
  <c r="A5711" i="1"/>
  <c r="B5710" i="1"/>
  <c r="F5710" i="1" s="1"/>
  <c r="I5710" i="1" s="1"/>
  <c r="J5691" i="1"/>
  <c r="AB5718" i="1" l="1"/>
  <c r="H5718" i="1" s="1"/>
  <c r="Z5719" i="1"/>
  <c r="A5712" i="1"/>
  <c r="B5711" i="1"/>
  <c r="F5711" i="1" s="1"/>
  <c r="I5711" i="1" s="1"/>
  <c r="J5692" i="1"/>
  <c r="AB5719" i="1" l="1"/>
  <c r="H5719" i="1" s="1"/>
  <c r="Z5720" i="1"/>
  <c r="A5713" i="1"/>
  <c r="B5712" i="1"/>
  <c r="F5712" i="1" s="1"/>
  <c r="I5712" i="1" s="1"/>
  <c r="J5693" i="1"/>
  <c r="AB5720" i="1" l="1"/>
  <c r="H5720" i="1" s="1"/>
  <c r="Z5721" i="1"/>
  <c r="A5714" i="1"/>
  <c r="B5713" i="1"/>
  <c r="F5713" i="1" s="1"/>
  <c r="I5713" i="1" s="1"/>
  <c r="J5694" i="1"/>
  <c r="AB5721" i="1" l="1"/>
  <c r="H5721" i="1" s="1"/>
  <c r="Z5722" i="1"/>
  <c r="A5715" i="1"/>
  <c r="B5714" i="1"/>
  <c r="F5714" i="1" s="1"/>
  <c r="I5714" i="1" s="1"/>
  <c r="J5695" i="1"/>
  <c r="AB5722" i="1" l="1"/>
  <c r="H5722" i="1" s="1"/>
  <c r="Z5723" i="1"/>
  <c r="A5716" i="1"/>
  <c r="B5715" i="1"/>
  <c r="F5715" i="1" s="1"/>
  <c r="I5715" i="1" s="1"/>
  <c r="J5696" i="1"/>
  <c r="AB5723" i="1" l="1"/>
  <c r="H5723" i="1" s="1"/>
  <c r="Z5724" i="1"/>
  <c r="A5717" i="1"/>
  <c r="B5716" i="1"/>
  <c r="F5716" i="1" s="1"/>
  <c r="I5716" i="1" s="1"/>
  <c r="J5697" i="1"/>
  <c r="AB5724" i="1" l="1"/>
  <c r="H5724" i="1" s="1"/>
  <c r="Z5725" i="1"/>
  <c r="A5718" i="1"/>
  <c r="B5717" i="1"/>
  <c r="F5717" i="1" s="1"/>
  <c r="I5717" i="1" s="1"/>
  <c r="J5698" i="1"/>
  <c r="AB5725" i="1" l="1"/>
  <c r="H5725" i="1" s="1"/>
  <c r="Z5726" i="1"/>
  <c r="A5719" i="1"/>
  <c r="B5718" i="1"/>
  <c r="F5718" i="1" s="1"/>
  <c r="I5718" i="1" s="1"/>
  <c r="J5699" i="1"/>
  <c r="AB5726" i="1" l="1"/>
  <c r="H5726" i="1" s="1"/>
  <c r="Z5727" i="1"/>
  <c r="A5720" i="1"/>
  <c r="B5719" i="1"/>
  <c r="F5719" i="1" s="1"/>
  <c r="I5719" i="1" s="1"/>
  <c r="J5700" i="1"/>
  <c r="AB5727" i="1" l="1"/>
  <c r="H5727" i="1" s="1"/>
  <c r="Z5728" i="1"/>
  <c r="A5721" i="1"/>
  <c r="B5720" i="1"/>
  <c r="F5720" i="1" s="1"/>
  <c r="I5720" i="1" s="1"/>
  <c r="J5701" i="1"/>
  <c r="AB5728" i="1" l="1"/>
  <c r="H5728" i="1" s="1"/>
  <c r="Z5729" i="1"/>
  <c r="A5722" i="1"/>
  <c r="B5721" i="1"/>
  <c r="F5721" i="1" s="1"/>
  <c r="I5721" i="1" s="1"/>
  <c r="J5702" i="1"/>
  <c r="AB5729" i="1" l="1"/>
  <c r="H5729" i="1" s="1"/>
  <c r="Z5730" i="1"/>
  <c r="B5722" i="1"/>
  <c r="F5722" i="1" s="1"/>
  <c r="I5722" i="1" s="1"/>
  <c r="A5723" i="1"/>
  <c r="J5703" i="1"/>
  <c r="AB5730" i="1" l="1"/>
  <c r="H5730" i="1" s="1"/>
  <c r="Z5731" i="1"/>
  <c r="A5724" i="1"/>
  <c r="B5723" i="1"/>
  <c r="F5723" i="1" s="1"/>
  <c r="I5723" i="1" s="1"/>
  <c r="J5704" i="1"/>
  <c r="AB5731" i="1" l="1"/>
  <c r="H5731" i="1" s="1"/>
  <c r="Z5732" i="1"/>
  <c r="A5725" i="1"/>
  <c r="B5724" i="1"/>
  <c r="F5724" i="1" s="1"/>
  <c r="I5724" i="1" s="1"/>
  <c r="J5705" i="1"/>
  <c r="AB5732" i="1" l="1"/>
  <c r="H5732" i="1" s="1"/>
  <c r="Z5733" i="1"/>
  <c r="A5726" i="1"/>
  <c r="B5725" i="1"/>
  <c r="F5725" i="1" s="1"/>
  <c r="I5725" i="1" s="1"/>
  <c r="J5706" i="1"/>
  <c r="AB5733" i="1" l="1"/>
  <c r="H5733" i="1" s="1"/>
  <c r="Z5734" i="1"/>
  <c r="A5727" i="1"/>
  <c r="B5726" i="1"/>
  <c r="F5726" i="1" s="1"/>
  <c r="I5726" i="1" s="1"/>
  <c r="J5707" i="1"/>
  <c r="AB5734" i="1" l="1"/>
  <c r="H5734" i="1" s="1"/>
  <c r="Z5735" i="1"/>
  <c r="A5728" i="1"/>
  <c r="B5727" i="1"/>
  <c r="F5727" i="1" s="1"/>
  <c r="I5727" i="1" s="1"/>
  <c r="J5708" i="1"/>
  <c r="AB5735" i="1" l="1"/>
  <c r="H5735" i="1" s="1"/>
  <c r="Z5736" i="1"/>
  <c r="A5729" i="1"/>
  <c r="B5728" i="1"/>
  <c r="F5728" i="1" s="1"/>
  <c r="I5728" i="1" s="1"/>
  <c r="J5709" i="1"/>
  <c r="AB5736" i="1" l="1"/>
  <c r="H5736" i="1" s="1"/>
  <c r="Z5737" i="1"/>
  <c r="A5730" i="1"/>
  <c r="B5729" i="1"/>
  <c r="F5729" i="1" s="1"/>
  <c r="I5729" i="1" s="1"/>
  <c r="J5710" i="1"/>
  <c r="AB5737" i="1" l="1"/>
  <c r="H5737" i="1" s="1"/>
  <c r="Z5738" i="1"/>
  <c r="A5731" i="1"/>
  <c r="B5730" i="1"/>
  <c r="F5730" i="1" s="1"/>
  <c r="I5730" i="1" s="1"/>
  <c r="J5711" i="1"/>
  <c r="AB5738" i="1" l="1"/>
  <c r="H5738" i="1" s="1"/>
  <c r="Z5739" i="1"/>
  <c r="A5732" i="1"/>
  <c r="B5731" i="1"/>
  <c r="F5731" i="1" s="1"/>
  <c r="I5731" i="1" s="1"/>
  <c r="J5712" i="1"/>
  <c r="AB5739" i="1" l="1"/>
  <c r="H5739" i="1" s="1"/>
  <c r="Z5740" i="1"/>
  <c r="A5733" i="1"/>
  <c r="B5732" i="1"/>
  <c r="F5732" i="1" s="1"/>
  <c r="I5732" i="1" s="1"/>
  <c r="J5713" i="1"/>
  <c r="AB5740" i="1" l="1"/>
  <c r="H5740" i="1" s="1"/>
  <c r="Z5741" i="1"/>
  <c r="A5734" i="1"/>
  <c r="B5733" i="1"/>
  <c r="F5733" i="1" s="1"/>
  <c r="I5733" i="1" s="1"/>
  <c r="J5714" i="1"/>
  <c r="AB5741" i="1" l="1"/>
  <c r="H5741" i="1" s="1"/>
  <c r="Z5742" i="1"/>
  <c r="A5735" i="1"/>
  <c r="B5734" i="1"/>
  <c r="F5734" i="1" s="1"/>
  <c r="I5734" i="1" s="1"/>
  <c r="J5715" i="1"/>
  <c r="AB5742" i="1" l="1"/>
  <c r="H5742" i="1" s="1"/>
  <c r="Z5743" i="1"/>
  <c r="A5736" i="1"/>
  <c r="B5735" i="1"/>
  <c r="F5735" i="1" s="1"/>
  <c r="I5735" i="1" s="1"/>
  <c r="J5716" i="1"/>
  <c r="AB5743" i="1" l="1"/>
  <c r="H5743" i="1" s="1"/>
  <c r="Z5744" i="1"/>
  <c r="A5737" i="1"/>
  <c r="B5736" i="1"/>
  <c r="F5736" i="1" s="1"/>
  <c r="I5736" i="1" s="1"/>
  <c r="J5717" i="1"/>
  <c r="AB5744" i="1" l="1"/>
  <c r="H5744" i="1" s="1"/>
  <c r="Z5745" i="1"/>
  <c r="A5738" i="1"/>
  <c r="B5737" i="1"/>
  <c r="F5737" i="1" s="1"/>
  <c r="I5737" i="1" s="1"/>
  <c r="J5718" i="1"/>
  <c r="AB5745" i="1" l="1"/>
  <c r="H5745" i="1" s="1"/>
  <c r="Z5746" i="1"/>
  <c r="B5738" i="1"/>
  <c r="F5738" i="1" s="1"/>
  <c r="I5738" i="1" s="1"/>
  <c r="A5739" i="1"/>
  <c r="J5719" i="1"/>
  <c r="AB5746" i="1" l="1"/>
  <c r="H5746" i="1" s="1"/>
  <c r="Z5747" i="1"/>
  <c r="A5740" i="1"/>
  <c r="B5739" i="1"/>
  <c r="F5739" i="1" s="1"/>
  <c r="I5739" i="1" s="1"/>
  <c r="J5720" i="1"/>
  <c r="AB5747" i="1" l="1"/>
  <c r="H5747" i="1" s="1"/>
  <c r="Z5748" i="1"/>
  <c r="A5741" i="1"/>
  <c r="B5740" i="1"/>
  <c r="F5740" i="1" s="1"/>
  <c r="I5740" i="1" s="1"/>
  <c r="J5721" i="1"/>
  <c r="AB5748" i="1" l="1"/>
  <c r="H5748" i="1" s="1"/>
  <c r="Z5749" i="1"/>
  <c r="A5742" i="1"/>
  <c r="B5741" i="1"/>
  <c r="F5741" i="1" s="1"/>
  <c r="I5741" i="1" s="1"/>
  <c r="J5722" i="1"/>
  <c r="AB5749" i="1" l="1"/>
  <c r="H5749" i="1" s="1"/>
  <c r="Z5750" i="1"/>
  <c r="A5743" i="1"/>
  <c r="B5742" i="1"/>
  <c r="F5742" i="1" s="1"/>
  <c r="I5742" i="1" s="1"/>
  <c r="J5723" i="1"/>
  <c r="AB5750" i="1" l="1"/>
  <c r="H5750" i="1" s="1"/>
  <c r="Z5751" i="1"/>
  <c r="A5744" i="1"/>
  <c r="B5743" i="1"/>
  <c r="F5743" i="1" s="1"/>
  <c r="I5743" i="1" s="1"/>
  <c r="J5724" i="1"/>
  <c r="AB5751" i="1" l="1"/>
  <c r="H5751" i="1" s="1"/>
  <c r="Z5752" i="1"/>
  <c r="A5745" i="1"/>
  <c r="B5744" i="1"/>
  <c r="F5744" i="1" s="1"/>
  <c r="I5744" i="1" s="1"/>
  <c r="J5725" i="1"/>
  <c r="AB5752" i="1" l="1"/>
  <c r="H5752" i="1" s="1"/>
  <c r="Z5753" i="1"/>
  <c r="A5746" i="1"/>
  <c r="B5745" i="1"/>
  <c r="F5745" i="1" s="1"/>
  <c r="I5745" i="1" s="1"/>
  <c r="J5726" i="1"/>
  <c r="AB5753" i="1" l="1"/>
  <c r="H5753" i="1" s="1"/>
  <c r="Z5754" i="1"/>
  <c r="A5747" i="1"/>
  <c r="B5746" i="1"/>
  <c r="F5746" i="1" s="1"/>
  <c r="I5746" i="1" s="1"/>
  <c r="J5727" i="1"/>
  <c r="AB5754" i="1" l="1"/>
  <c r="H5754" i="1" s="1"/>
  <c r="Z5755" i="1"/>
  <c r="A5748" i="1"/>
  <c r="B5747" i="1"/>
  <c r="F5747" i="1" s="1"/>
  <c r="I5747" i="1" s="1"/>
  <c r="J5728" i="1"/>
  <c r="AB5755" i="1" l="1"/>
  <c r="H5755" i="1" s="1"/>
  <c r="Z5756" i="1"/>
  <c r="A5749" i="1"/>
  <c r="B5748" i="1"/>
  <c r="F5748" i="1" s="1"/>
  <c r="I5748" i="1" s="1"/>
  <c r="J5729" i="1"/>
  <c r="AB5756" i="1" l="1"/>
  <c r="H5756" i="1" s="1"/>
  <c r="Z5757" i="1"/>
  <c r="AB5757" i="1" s="1"/>
  <c r="A5750" i="1"/>
  <c r="B5749" i="1"/>
  <c r="F5749" i="1" s="1"/>
  <c r="I5749" i="1" s="1"/>
  <c r="J5730" i="1"/>
  <c r="Z5758" i="1" l="1"/>
  <c r="H5757" i="1"/>
  <c r="A5751" i="1"/>
  <c r="B5750" i="1"/>
  <c r="F5750" i="1" s="1"/>
  <c r="I5750" i="1" s="1"/>
  <c r="J5731" i="1"/>
  <c r="AB5758" i="1" l="1"/>
  <c r="H5758" i="1" s="1"/>
  <c r="Z5759" i="1"/>
  <c r="A5752" i="1"/>
  <c r="B5751" i="1"/>
  <c r="F5751" i="1" s="1"/>
  <c r="I5751" i="1" s="1"/>
  <c r="J5732" i="1"/>
  <c r="AB5759" i="1" l="1"/>
  <c r="H5759" i="1" s="1"/>
  <c r="Z5760" i="1"/>
  <c r="A5753" i="1"/>
  <c r="B5752" i="1"/>
  <c r="F5752" i="1" s="1"/>
  <c r="I5752" i="1" s="1"/>
  <c r="J5733" i="1"/>
  <c r="AB5760" i="1" l="1"/>
  <c r="H5760" i="1" s="1"/>
  <c r="Z5761" i="1"/>
  <c r="A5754" i="1"/>
  <c r="B5753" i="1"/>
  <c r="F5753" i="1" s="1"/>
  <c r="I5753" i="1" s="1"/>
  <c r="J5734" i="1"/>
  <c r="AB5761" i="1" l="1"/>
  <c r="H5761" i="1" s="1"/>
  <c r="Z5762" i="1"/>
  <c r="B5754" i="1"/>
  <c r="F5754" i="1" s="1"/>
  <c r="I5754" i="1" s="1"/>
  <c r="A5755" i="1"/>
  <c r="J5735" i="1"/>
  <c r="AB5762" i="1" l="1"/>
  <c r="H5762" i="1" s="1"/>
  <c r="Z5763" i="1"/>
  <c r="A5756" i="1"/>
  <c r="B5755" i="1"/>
  <c r="F5755" i="1" s="1"/>
  <c r="I5755" i="1" s="1"/>
  <c r="J5736" i="1"/>
  <c r="AB5763" i="1" l="1"/>
  <c r="H5763" i="1" s="1"/>
  <c r="Z5764" i="1"/>
  <c r="A5757" i="1"/>
  <c r="B5756" i="1"/>
  <c r="F5756" i="1" s="1"/>
  <c r="I5756" i="1" s="1"/>
  <c r="J5737" i="1"/>
  <c r="AB5764" i="1" l="1"/>
  <c r="H5764" i="1" s="1"/>
  <c r="Z5765" i="1"/>
  <c r="A5758" i="1"/>
  <c r="B5757" i="1"/>
  <c r="F5757" i="1" s="1"/>
  <c r="I5757" i="1" s="1"/>
  <c r="J5738" i="1"/>
  <c r="AB5765" i="1" l="1"/>
  <c r="H5765" i="1" s="1"/>
  <c r="Z5766" i="1"/>
  <c r="A5759" i="1"/>
  <c r="B5758" i="1"/>
  <c r="F5758" i="1" s="1"/>
  <c r="I5758" i="1" s="1"/>
  <c r="J5739" i="1"/>
  <c r="AB5766" i="1" l="1"/>
  <c r="H5766" i="1" s="1"/>
  <c r="Z5767" i="1"/>
  <c r="A5760" i="1"/>
  <c r="B5759" i="1"/>
  <c r="F5759" i="1" s="1"/>
  <c r="I5759" i="1" s="1"/>
  <c r="J5740" i="1"/>
  <c r="AB5767" i="1" l="1"/>
  <c r="H5767" i="1" s="1"/>
  <c r="Z5768" i="1"/>
  <c r="A5761" i="1"/>
  <c r="B5760" i="1"/>
  <c r="F5760" i="1" s="1"/>
  <c r="I5760" i="1" s="1"/>
  <c r="J5741" i="1"/>
  <c r="AB5768" i="1" l="1"/>
  <c r="H5768" i="1" s="1"/>
  <c r="Z5769" i="1"/>
  <c r="A5762" i="1"/>
  <c r="B5761" i="1"/>
  <c r="F5761" i="1" s="1"/>
  <c r="I5761" i="1" s="1"/>
  <c r="J5742" i="1"/>
  <c r="AB5769" i="1" l="1"/>
  <c r="H5769" i="1" s="1"/>
  <c r="Z5770" i="1"/>
  <c r="A5763" i="1"/>
  <c r="B5762" i="1"/>
  <c r="F5762" i="1" s="1"/>
  <c r="I5762" i="1" s="1"/>
  <c r="J5743" i="1"/>
  <c r="AB5770" i="1" l="1"/>
  <c r="H5770" i="1" s="1"/>
  <c r="Z5771" i="1"/>
  <c r="A5764" i="1"/>
  <c r="B5763" i="1"/>
  <c r="F5763" i="1" s="1"/>
  <c r="I5763" i="1" s="1"/>
  <c r="J5744" i="1"/>
  <c r="AB5771" i="1" l="1"/>
  <c r="H5771" i="1" s="1"/>
  <c r="Z5772" i="1"/>
  <c r="A5765" i="1"/>
  <c r="B5764" i="1"/>
  <c r="F5764" i="1" s="1"/>
  <c r="I5764" i="1" s="1"/>
  <c r="J5745" i="1"/>
  <c r="AB5772" i="1" l="1"/>
  <c r="H5772" i="1" s="1"/>
  <c r="Z5773" i="1"/>
  <c r="A5766" i="1"/>
  <c r="B5765" i="1"/>
  <c r="F5765" i="1" s="1"/>
  <c r="I5765" i="1" s="1"/>
  <c r="J5746" i="1"/>
  <c r="AB5773" i="1" l="1"/>
  <c r="H5773" i="1" s="1"/>
  <c r="Z5774" i="1"/>
  <c r="A5767" i="1"/>
  <c r="B5766" i="1"/>
  <c r="F5766" i="1" s="1"/>
  <c r="I5766" i="1" s="1"/>
  <c r="J5747" i="1"/>
  <c r="AB5774" i="1" l="1"/>
  <c r="H5774" i="1" s="1"/>
  <c r="Z5775" i="1"/>
  <c r="A5768" i="1"/>
  <c r="B5767" i="1"/>
  <c r="F5767" i="1" s="1"/>
  <c r="I5767" i="1" s="1"/>
  <c r="J5748" i="1"/>
  <c r="AB5775" i="1" l="1"/>
  <c r="H5775" i="1" s="1"/>
  <c r="Z5776" i="1"/>
  <c r="AB5776" i="1" s="1"/>
  <c r="H5776" i="1" s="1"/>
  <c r="A5769" i="1"/>
  <c r="B5768" i="1"/>
  <c r="F5768" i="1" s="1"/>
  <c r="I5768" i="1" s="1"/>
  <c r="J5749" i="1"/>
  <c r="Z5777" i="1" l="1"/>
  <c r="A5770" i="1"/>
  <c r="B5769" i="1"/>
  <c r="F5769" i="1" s="1"/>
  <c r="I5769" i="1" s="1"/>
  <c r="J5750" i="1"/>
  <c r="AB5777" i="1" l="1"/>
  <c r="H5777" i="1" s="1"/>
  <c r="Z5778" i="1"/>
  <c r="B5770" i="1"/>
  <c r="F5770" i="1" s="1"/>
  <c r="I5770" i="1" s="1"/>
  <c r="A5771" i="1"/>
  <c r="J5751" i="1"/>
  <c r="AB5778" i="1" l="1"/>
  <c r="H5778" i="1" s="1"/>
  <c r="Z5779" i="1"/>
  <c r="A5772" i="1"/>
  <c r="B5771" i="1"/>
  <c r="F5771" i="1" s="1"/>
  <c r="I5771" i="1" s="1"/>
  <c r="J5752" i="1"/>
  <c r="AB5779" i="1" l="1"/>
  <c r="H5779" i="1" s="1"/>
  <c r="Z5780" i="1"/>
  <c r="A5773" i="1"/>
  <c r="B5772" i="1"/>
  <c r="F5772" i="1" s="1"/>
  <c r="I5772" i="1" s="1"/>
  <c r="J5753" i="1"/>
  <c r="AB5780" i="1" l="1"/>
  <c r="H5780" i="1" s="1"/>
  <c r="Z5781" i="1"/>
  <c r="A5774" i="1"/>
  <c r="B5773" i="1"/>
  <c r="F5773" i="1" s="1"/>
  <c r="I5773" i="1" s="1"/>
  <c r="J5754" i="1"/>
  <c r="AB5781" i="1" l="1"/>
  <c r="H5781" i="1" s="1"/>
  <c r="Z5782" i="1"/>
  <c r="A5775" i="1"/>
  <c r="B5774" i="1"/>
  <c r="F5774" i="1" s="1"/>
  <c r="I5774" i="1" s="1"/>
  <c r="J5755" i="1"/>
  <c r="AB5782" i="1" l="1"/>
  <c r="H5782" i="1" s="1"/>
  <c r="Z5783" i="1"/>
  <c r="A5776" i="1"/>
  <c r="B5775" i="1"/>
  <c r="F5775" i="1" s="1"/>
  <c r="I5775" i="1" s="1"/>
  <c r="J5756" i="1"/>
  <c r="AB5783" i="1" l="1"/>
  <c r="H5783" i="1" s="1"/>
  <c r="Z5784" i="1"/>
  <c r="A5777" i="1"/>
  <c r="B5776" i="1"/>
  <c r="F5776" i="1" s="1"/>
  <c r="I5776" i="1" s="1"/>
  <c r="J5757" i="1"/>
  <c r="AB5784" i="1" l="1"/>
  <c r="H5784" i="1" s="1"/>
  <c r="Z5785" i="1"/>
  <c r="A5778" i="1"/>
  <c r="B5777" i="1"/>
  <c r="F5777" i="1" s="1"/>
  <c r="I5777" i="1" s="1"/>
  <c r="J5758" i="1"/>
  <c r="AB5785" i="1" l="1"/>
  <c r="H5785" i="1" s="1"/>
  <c r="Z5786" i="1"/>
  <c r="A5779" i="1"/>
  <c r="B5778" i="1"/>
  <c r="F5778" i="1" s="1"/>
  <c r="I5778" i="1" s="1"/>
  <c r="J5759" i="1"/>
  <c r="AB5786" i="1" l="1"/>
  <c r="H5786" i="1" s="1"/>
  <c r="Z5787" i="1"/>
  <c r="A5780" i="1"/>
  <c r="B5779" i="1"/>
  <c r="F5779" i="1" s="1"/>
  <c r="I5779" i="1" s="1"/>
  <c r="J5760" i="1"/>
  <c r="AB5787" i="1" l="1"/>
  <c r="H5787" i="1" s="1"/>
  <c r="Z5788" i="1"/>
  <c r="A5781" i="1"/>
  <c r="B5780" i="1"/>
  <c r="F5780" i="1" s="1"/>
  <c r="I5780" i="1" s="1"/>
  <c r="J5761" i="1"/>
  <c r="AB5788" i="1" l="1"/>
  <c r="H5788" i="1" s="1"/>
  <c r="Z5789" i="1"/>
  <c r="A5782" i="1"/>
  <c r="B5781" i="1"/>
  <c r="F5781" i="1" s="1"/>
  <c r="I5781" i="1" s="1"/>
  <c r="J5762" i="1"/>
  <c r="AB5789" i="1" l="1"/>
  <c r="H5789" i="1" s="1"/>
  <c r="Z5790" i="1"/>
  <c r="A5783" i="1"/>
  <c r="B5782" i="1"/>
  <c r="F5782" i="1" s="1"/>
  <c r="I5782" i="1" s="1"/>
  <c r="J5763" i="1"/>
  <c r="AB5790" i="1" l="1"/>
  <c r="H5790" i="1" s="1"/>
  <c r="Z5791" i="1"/>
  <c r="A5784" i="1"/>
  <c r="B5783" i="1"/>
  <c r="F5783" i="1" s="1"/>
  <c r="I5783" i="1" s="1"/>
  <c r="J5764" i="1"/>
  <c r="AB5791" i="1" l="1"/>
  <c r="H5791" i="1" s="1"/>
  <c r="Z5792" i="1"/>
  <c r="A5785" i="1"/>
  <c r="B5784" i="1"/>
  <c r="F5784" i="1" s="1"/>
  <c r="I5784" i="1" s="1"/>
  <c r="J5765" i="1"/>
  <c r="AB5792" i="1" l="1"/>
  <c r="H5792" i="1" s="1"/>
  <c r="Z5793" i="1"/>
  <c r="A5786" i="1"/>
  <c r="B5785" i="1"/>
  <c r="F5785" i="1" s="1"/>
  <c r="I5785" i="1" s="1"/>
  <c r="J5766" i="1"/>
  <c r="AB5793" i="1" l="1"/>
  <c r="H5793" i="1" s="1"/>
  <c r="Z5794" i="1"/>
  <c r="B5786" i="1"/>
  <c r="F5786" i="1" s="1"/>
  <c r="I5786" i="1" s="1"/>
  <c r="A5787" i="1"/>
  <c r="J5767" i="1"/>
  <c r="AB5794" i="1" l="1"/>
  <c r="H5794" i="1" s="1"/>
  <c r="Z5795" i="1"/>
  <c r="A5788" i="1"/>
  <c r="B5787" i="1"/>
  <c r="F5787" i="1" s="1"/>
  <c r="I5787" i="1" s="1"/>
  <c r="J5768" i="1"/>
  <c r="AB5795" i="1" l="1"/>
  <c r="H5795" i="1" s="1"/>
  <c r="Z5796" i="1"/>
  <c r="A5789" i="1"/>
  <c r="B5788" i="1"/>
  <c r="F5788" i="1" s="1"/>
  <c r="I5788" i="1" s="1"/>
  <c r="J5769" i="1"/>
  <c r="AB5796" i="1" l="1"/>
  <c r="H5796" i="1" s="1"/>
  <c r="Z5797" i="1"/>
  <c r="A5790" i="1"/>
  <c r="B5789" i="1"/>
  <c r="F5789" i="1" s="1"/>
  <c r="I5789" i="1" s="1"/>
  <c r="J5770" i="1"/>
  <c r="AB5797" i="1" l="1"/>
  <c r="H5797" i="1" s="1"/>
  <c r="Z5798" i="1"/>
  <c r="A5791" i="1"/>
  <c r="B5790" i="1"/>
  <c r="F5790" i="1" s="1"/>
  <c r="I5790" i="1" s="1"/>
  <c r="J5771" i="1"/>
  <c r="AB5798" i="1" l="1"/>
  <c r="H5798" i="1" s="1"/>
  <c r="Z5799" i="1"/>
  <c r="A5792" i="1"/>
  <c r="B5791" i="1"/>
  <c r="F5791" i="1" s="1"/>
  <c r="I5791" i="1" s="1"/>
  <c r="J5772" i="1"/>
  <c r="AB5799" i="1" l="1"/>
  <c r="H5799" i="1" s="1"/>
  <c r="Z5800" i="1"/>
  <c r="A5793" i="1"/>
  <c r="B5792" i="1"/>
  <c r="F5792" i="1" s="1"/>
  <c r="I5792" i="1" s="1"/>
  <c r="J5773" i="1"/>
  <c r="AB5800" i="1" l="1"/>
  <c r="H5800" i="1" s="1"/>
  <c r="Z5801" i="1"/>
  <c r="A5794" i="1"/>
  <c r="B5793" i="1"/>
  <c r="F5793" i="1" s="1"/>
  <c r="I5793" i="1" s="1"/>
  <c r="J5774" i="1"/>
  <c r="AB5801" i="1" l="1"/>
  <c r="H5801" i="1" s="1"/>
  <c r="Z5802" i="1"/>
  <c r="A5795" i="1"/>
  <c r="B5794" i="1"/>
  <c r="F5794" i="1" s="1"/>
  <c r="I5794" i="1" s="1"/>
  <c r="J5775" i="1"/>
  <c r="AB5802" i="1" l="1"/>
  <c r="H5802" i="1" s="1"/>
  <c r="Z5803" i="1"/>
  <c r="A5796" i="1"/>
  <c r="B5795" i="1"/>
  <c r="F5795" i="1" s="1"/>
  <c r="I5795" i="1" s="1"/>
  <c r="J5776" i="1"/>
  <c r="AB5803" i="1" l="1"/>
  <c r="H5803" i="1" s="1"/>
  <c r="Z5804" i="1"/>
  <c r="A5797" i="1"/>
  <c r="B5796" i="1"/>
  <c r="F5796" i="1" s="1"/>
  <c r="I5796" i="1" s="1"/>
  <c r="J5777" i="1"/>
  <c r="AB5804" i="1" l="1"/>
  <c r="H5804" i="1" s="1"/>
  <c r="Z5805" i="1"/>
  <c r="A5798" i="1"/>
  <c r="B5797" i="1"/>
  <c r="F5797" i="1" s="1"/>
  <c r="I5797" i="1" s="1"/>
  <c r="J5778" i="1"/>
  <c r="AB5805" i="1" l="1"/>
  <c r="H5805" i="1" s="1"/>
  <c r="Z5806" i="1"/>
  <c r="A5799" i="1"/>
  <c r="B5798" i="1"/>
  <c r="F5798" i="1" s="1"/>
  <c r="I5798" i="1" s="1"/>
  <c r="J5779" i="1"/>
  <c r="AB5806" i="1" l="1"/>
  <c r="H5806" i="1" s="1"/>
  <c r="Z5807" i="1"/>
  <c r="A5800" i="1"/>
  <c r="B5799" i="1"/>
  <c r="F5799" i="1" s="1"/>
  <c r="I5799" i="1" s="1"/>
  <c r="J5780" i="1"/>
  <c r="AB5807" i="1" l="1"/>
  <c r="H5807" i="1" s="1"/>
  <c r="Z5808" i="1"/>
  <c r="A5801" i="1"/>
  <c r="B5800" i="1"/>
  <c r="F5800" i="1" s="1"/>
  <c r="I5800" i="1" s="1"/>
  <c r="J5781" i="1"/>
  <c r="AB5808" i="1" l="1"/>
  <c r="H5808" i="1" s="1"/>
  <c r="Z5809" i="1"/>
  <c r="A5802" i="1"/>
  <c r="B5801" i="1"/>
  <c r="F5801" i="1" s="1"/>
  <c r="I5801" i="1" s="1"/>
  <c r="J5782" i="1"/>
  <c r="AB5809" i="1" l="1"/>
  <c r="H5809" i="1" s="1"/>
  <c r="Z5810" i="1"/>
  <c r="B5802" i="1"/>
  <c r="F5802" i="1" s="1"/>
  <c r="I5802" i="1" s="1"/>
  <c r="A5803" i="1"/>
  <c r="J5783" i="1"/>
  <c r="AB5810" i="1" l="1"/>
  <c r="H5810" i="1" s="1"/>
  <c r="Z5811" i="1"/>
  <c r="A5804" i="1"/>
  <c r="B5803" i="1"/>
  <c r="F5803" i="1" s="1"/>
  <c r="I5803" i="1" s="1"/>
  <c r="J5784" i="1"/>
  <c r="AB5811" i="1" l="1"/>
  <c r="H5811" i="1" s="1"/>
  <c r="Z5812" i="1"/>
  <c r="A5805" i="1"/>
  <c r="B5804" i="1"/>
  <c r="F5804" i="1" s="1"/>
  <c r="I5804" i="1" s="1"/>
  <c r="J5785" i="1"/>
  <c r="AB5812" i="1" l="1"/>
  <c r="H5812" i="1" s="1"/>
  <c r="Z5813" i="1"/>
  <c r="A5806" i="1"/>
  <c r="B5805" i="1"/>
  <c r="F5805" i="1" s="1"/>
  <c r="I5805" i="1" s="1"/>
  <c r="J5786" i="1"/>
  <c r="AB5813" i="1" l="1"/>
  <c r="H5813" i="1" s="1"/>
  <c r="Z5814" i="1"/>
  <c r="A5807" i="1"/>
  <c r="B5806" i="1"/>
  <c r="F5806" i="1" s="1"/>
  <c r="I5806" i="1" s="1"/>
  <c r="J5787" i="1"/>
  <c r="AB5814" i="1" l="1"/>
  <c r="H5814" i="1" s="1"/>
  <c r="Z5815" i="1"/>
  <c r="A5808" i="1"/>
  <c r="B5807" i="1"/>
  <c r="F5807" i="1" s="1"/>
  <c r="I5807" i="1" s="1"/>
  <c r="J5788" i="1"/>
  <c r="AB5815" i="1" l="1"/>
  <c r="H5815" i="1" s="1"/>
  <c r="Z5816" i="1"/>
  <c r="A5809" i="1"/>
  <c r="B5808" i="1"/>
  <c r="F5808" i="1" s="1"/>
  <c r="I5808" i="1" s="1"/>
  <c r="J5789" i="1"/>
  <c r="AB5816" i="1" l="1"/>
  <c r="H5816" i="1" s="1"/>
  <c r="Z5817" i="1"/>
  <c r="A5810" i="1"/>
  <c r="B5809" i="1"/>
  <c r="F5809" i="1" s="1"/>
  <c r="I5809" i="1" s="1"/>
  <c r="J5790" i="1"/>
  <c r="AB5817" i="1" l="1"/>
  <c r="H5817" i="1" s="1"/>
  <c r="Z5818" i="1"/>
  <c r="A5811" i="1"/>
  <c r="B5810" i="1"/>
  <c r="F5810" i="1" s="1"/>
  <c r="I5810" i="1" s="1"/>
  <c r="J5791" i="1"/>
  <c r="AB5818" i="1" l="1"/>
  <c r="H5818" i="1" s="1"/>
  <c r="Z5819" i="1"/>
  <c r="A5812" i="1"/>
  <c r="B5811" i="1"/>
  <c r="F5811" i="1" s="1"/>
  <c r="I5811" i="1" s="1"/>
  <c r="J5792" i="1"/>
  <c r="AB5819" i="1" l="1"/>
  <c r="H5819" i="1" s="1"/>
  <c r="Z5820" i="1"/>
  <c r="A5813" i="1"/>
  <c r="B5812" i="1"/>
  <c r="F5812" i="1" s="1"/>
  <c r="I5812" i="1" s="1"/>
  <c r="J5793" i="1"/>
  <c r="AB5820" i="1" l="1"/>
  <c r="H5820" i="1" s="1"/>
  <c r="Z5821" i="1"/>
  <c r="A5814" i="1"/>
  <c r="B5813" i="1"/>
  <c r="F5813" i="1" s="1"/>
  <c r="I5813" i="1" s="1"/>
  <c r="J5794" i="1"/>
  <c r="AB5821" i="1" l="1"/>
  <c r="H5821" i="1" s="1"/>
  <c r="Z5822" i="1"/>
  <c r="A5815" i="1"/>
  <c r="B5814" i="1"/>
  <c r="F5814" i="1" s="1"/>
  <c r="I5814" i="1" s="1"/>
  <c r="J5795" i="1"/>
  <c r="AB5822" i="1" l="1"/>
  <c r="H5822" i="1" s="1"/>
  <c r="Z5823" i="1"/>
  <c r="A5816" i="1"/>
  <c r="B5815" i="1"/>
  <c r="F5815" i="1" s="1"/>
  <c r="I5815" i="1" s="1"/>
  <c r="J5796" i="1"/>
  <c r="AB5823" i="1" l="1"/>
  <c r="H5823" i="1" s="1"/>
  <c r="Z5824" i="1"/>
  <c r="A5817" i="1"/>
  <c r="B5816" i="1"/>
  <c r="F5816" i="1" s="1"/>
  <c r="I5816" i="1" s="1"/>
  <c r="J5797" i="1"/>
  <c r="AB5824" i="1" l="1"/>
  <c r="H5824" i="1" s="1"/>
  <c r="Z5825" i="1"/>
  <c r="A5818" i="1"/>
  <c r="B5817" i="1"/>
  <c r="F5817" i="1" s="1"/>
  <c r="I5817" i="1" s="1"/>
  <c r="J5798" i="1"/>
  <c r="AB5825" i="1" l="1"/>
  <c r="H5825" i="1" s="1"/>
  <c r="Z5826" i="1"/>
  <c r="B5818" i="1"/>
  <c r="F5818" i="1" s="1"/>
  <c r="I5818" i="1" s="1"/>
  <c r="A5819" i="1"/>
  <c r="J5799" i="1"/>
  <c r="AB5826" i="1" l="1"/>
  <c r="H5826" i="1" s="1"/>
  <c r="Z5827" i="1"/>
  <c r="A5820" i="1"/>
  <c r="B5819" i="1"/>
  <c r="F5819" i="1" s="1"/>
  <c r="I5819" i="1" s="1"/>
  <c r="J5800" i="1"/>
  <c r="AB5827" i="1" l="1"/>
  <c r="H5827" i="1" s="1"/>
  <c r="Z5828" i="1"/>
  <c r="A5821" i="1"/>
  <c r="B5820" i="1"/>
  <c r="F5820" i="1" s="1"/>
  <c r="I5820" i="1" s="1"/>
  <c r="J5801" i="1"/>
  <c r="AB5828" i="1" l="1"/>
  <c r="H5828" i="1" s="1"/>
  <c r="Z5829" i="1"/>
  <c r="A5822" i="1"/>
  <c r="B5821" i="1"/>
  <c r="F5821" i="1" s="1"/>
  <c r="I5821" i="1" s="1"/>
  <c r="J5802" i="1"/>
  <c r="AB5829" i="1" l="1"/>
  <c r="H5829" i="1" s="1"/>
  <c r="Z5830" i="1"/>
  <c r="A5823" i="1"/>
  <c r="B5822" i="1"/>
  <c r="F5822" i="1" s="1"/>
  <c r="I5822" i="1" s="1"/>
  <c r="J5803" i="1"/>
  <c r="AB5830" i="1" l="1"/>
  <c r="H5830" i="1" s="1"/>
  <c r="Z5831" i="1"/>
  <c r="A5824" i="1"/>
  <c r="B5823" i="1"/>
  <c r="F5823" i="1" s="1"/>
  <c r="I5823" i="1" s="1"/>
  <c r="J5804" i="1"/>
  <c r="AB5831" i="1" l="1"/>
  <c r="H5831" i="1" s="1"/>
  <c r="Z5832" i="1"/>
  <c r="A5825" i="1"/>
  <c r="B5824" i="1"/>
  <c r="F5824" i="1" s="1"/>
  <c r="I5824" i="1" s="1"/>
  <c r="J5805" i="1"/>
  <c r="AB5832" i="1" l="1"/>
  <c r="H5832" i="1" s="1"/>
  <c r="Z5833" i="1"/>
  <c r="A5826" i="1"/>
  <c r="B5825" i="1"/>
  <c r="F5825" i="1" s="1"/>
  <c r="I5825" i="1" s="1"/>
  <c r="J5806" i="1"/>
  <c r="AB5833" i="1" l="1"/>
  <c r="H5833" i="1" s="1"/>
  <c r="Z5834" i="1"/>
  <c r="A5827" i="1"/>
  <c r="B5826" i="1"/>
  <c r="F5826" i="1" s="1"/>
  <c r="I5826" i="1" s="1"/>
  <c r="J5807" i="1"/>
  <c r="AB5834" i="1" l="1"/>
  <c r="H5834" i="1" s="1"/>
  <c r="Z5835" i="1"/>
  <c r="A5828" i="1"/>
  <c r="B5827" i="1"/>
  <c r="F5827" i="1" s="1"/>
  <c r="I5827" i="1" s="1"/>
  <c r="J5808" i="1"/>
  <c r="AB5835" i="1" l="1"/>
  <c r="H5835" i="1" s="1"/>
  <c r="Z5836" i="1"/>
  <c r="A5829" i="1"/>
  <c r="B5828" i="1"/>
  <c r="F5828" i="1" s="1"/>
  <c r="I5828" i="1" s="1"/>
  <c r="J5809" i="1"/>
  <c r="AB5836" i="1" l="1"/>
  <c r="H5836" i="1" s="1"/>
  <c r="Z5837" i="1"/>
  <c r="A5830" i="1"/>
  <c r="B5829" i="1"/>
  <c r="F5829" i="1" s="1"/>
  <c r="I5829" i="1" s="1"/>
  <c r="J5810" i="1"/>
  <c r="AB5837" i="1" l="1"/>
  <c r="H5837" i="1" s="1"/>
  <c r="Z5838" i="1"/>
  <c r="A5831" i="1"/>
  <c r="B5830" i="1"/>
  <c r="F5830" i="1" s="1"/>
  <c r="I5830" i="1" s="1"/>
  <c r="J5811" i="1"/>
  <c r="AB5838" i="1" l="1"/>
  <c r="H5838" i="1" s="1"/>
  <c r="Z5839" i="1"/>
  <c r="A5832" i="1"/>
  <c r="B5831" i="1"/>
  <c r="F5831" i="1" s="1"/>
  <c r="I5831" i="1" s="1"/>
  <c r="J5812" i="1"/>
  <c r="AB5839" i="1" l="1"/>
  <c r="H5839" i="1" s="1"/>
  <c r="Z5840" i="1"/>
  <c r="A5833" i="1"/>
  <c r="B5832" i="1"/>
  <c r="F5832" i="1" s="1"/>
  <c r="I5832" i="1" s="1"/>
  <c r="J5813" i="1"/>
  <c r="AB5840" i="1" l="1"/>
  <c r="H5840" i="1" s="1"/>
  <c r="Z5841" i="1"/>
  <c r="A5834" i="1"/>
  <c r="B5833" i="1"/>
  <c r="F5833" i="1" s="1"/>
  <c r="I5833" i="1" s="1"/>
  <c r="J5814" i="1"/>
  <c r="AB5841" i="1" l="1"/>
  <c r="H5841" i="1" s="1"/>
  <c r="Z5842" i="1"/>
  <c r="B5834" i="1"/>
  <c r="F5834" i="1" s="1"/>
  <c r="I5834" i="1" s="1"/>
  <c r="A5835" i="1"/>
  <c r="J5815" i="1"/>
  <c r="AB5842" i="1" l="1"/>
  <c r="H5842" i="1" s="1"/>
  <c r="Z5843" i="1"/>
  <c r="A5836" i="1"/>
  <c r="B5835" i="1"/>
  <c r="F5835" i="1" s="1"/>
  <c r="I5835" i="1" s="1"/>
  <c r="J5816" i="1"/>
  <c r="AB5843" i="1" l="1"/>
  <c r="H5843" i="1" s="1"/>
  <c r="Z5844" i="1"/>
  <c r="A5837" i="1"/>
  <c r="B5836" i="1"/>
  <c r="F5836" i="1" s="1"/>
  <c r="I5836" i="1" s="1"/>
  <c r="J5817" i="1"/>
  <c r="AB5844" i="1" l="1"/>
  <c r="H5844" i="1" s="1"/>
  <c r="Z5845" i="1"/>
  <c r="A5838" i="1"/>
  <c r="B5837" i="1"/>
  <c r="F5837" i="1" s="1"/>
  <c r="I5837" i="1" s="1"/>
  <c r="J5818" i="1"/>
  <c r="AB5845" i="1" l="1"/>
  <c r="H5845" i="1" s="1"/>
  <c r="Z5846" i="1"/>
  <c r="A5839" i="1"/>
  <c r="B5838" i="1"/>
  <c r="F5838" i="1" s="1"/>
  <c r="I5838" i="1" s="1"/>
  <c r="J5819" i="1"/>
  <c r="AB5846" i="1" l="1"/>
  <c r="H5846" i="1" s="1"/>
  <c r="Z5847" i="1"/>
  <c r="A5840" i="1"/>
  <c r="B5839" i="1"/>
  <c r="F5839" i="1" s="1"/>
  <c r="I5839" i="1" s="1"/>
  <c r="J5820" i="1"/>
  <c r="AB5847" i="1" l="1"/>
  <c r="H5847" i="1" s="1"/>
  <c r="Z5848" i="1"/>
  <c r="A5841" i="1"/>
  <c r="B5840" i="1"/>
  <c r="F5840" i="1" s="1"/>
  <c r="I5840" i="1" s="1"/>
  <c r="J5821" i="1"/>
  <c r="AB5848" i="1" l="1"/>
  <c r="H5848" i="1" s="1"/>
  <c r="Z5849" i="1"/>
  <c r="A5842" i="1"/>
  <c r="B5841" i="1"/>
  <c r="F5841" i="1" s="1"/>
  <c r="I5841" i="1" s="1"/>
  <c r="J5822" i="1"/>
  <c r="AB5849" i="1" l="1"/>
  <c r="H5849" i="1" s="1"/>
  <c r="Z5850" i="1"/>
  <c r="A5843" i="1"/>
  <c r="B5842" i="1"/>
  <c r="F5842" i="1" s="1"/>
  <c r="I5842" i="1" s="1"/>
  <c r="J5823" i="1"/>
  <c r="AB5850" i="1" l="1"/>
  <c r="H5850" i="1" s="1"/>
  <c r="Z5851" i="1"/>
  <c r="A5844" i="1"/>
  <c r="B5843" i="1"/>
  <c r="F5843" i="1" s="1"/>
  <c r="I5843" i="1" s="1"/>
  <c r="J5824" i="1"/>
  <c r="AB5851" i="1" l="1"/>
  <c r="H5851" i="1" s="1"/>
  <c r="Z5852" i="1"/>
  <c r="A5845" i="1"/>
  <c r="B5844" i="1"/>
  <c r="F5844" i="1" s="1"/>
  <c r="I5844" i="1" s="1"/>
  <c r="J5825" i="1"/>
  <c r="AB5852" i="1" l="1"/>
  <c r="H5852" i="1" s="1"/>
  <c r="Z5853" i="1"/>
  <c r="A5846" i="1"/>
  <c r="B5845" i="1"/>
  <c r="F5845" i="1" s="1"/>
  <c r="I5845" i="1" s="1"/>
  <c r="J5826" i="1"/>
  <c r="AB5853" i="1" l="1"/>
  <c r="H5853" i="1" s="1"/>
  <c r="Z5854" i="1"/>
  <c r="B5846" i="1"/>
  <c r="F5846" i="1" s="1"/>
  <c r="I5846" i="1" s="1"/>
  <c r="A5847" i="1"/>
  <c r="J5827" i="1"/>
  <c r="AB5854" i="1" l="1"/>
  <c r="H5854" i="1" s="1"/>
  <c r="Z5855" i="1"/>
  <c r="B5847" i="1"/>
  <c r="F5847" i="1" s="1"/>
  <c r="I5847" i="1" s="1"/>
  <c r="A5848" i="1"/>
  <c r="J5828" i="1"/>
  <c r="AB5855" i="1" l="1"/>
  <c r="H5855" i="1" s="1"/>
  <c r="Z5856" i="1"/>
  <c r="AB5856" i="1" s="1"/>
  <c r="H5856" i="1" s="1"/>
  <c r="B5848" i="1"/>
  <c r="F5848" i="1" s="1"/>
  <c r="I5848" i="1" s="1"/>
  <c r="A5849" i="1"/>
  <c r="J5829" i="1"/>
  <c r="Z5857" i="1" l="1"/>
  <c r="A5850" i="1"/>
  <c r="B5849" i="1"/>
  <c r="F5849" i="1" s="1"/>
  <c r="I5849" i="1" s="1"/>
  <c r="J5830" i="1"/>
  <c r="AB5857" i="1" l="1"/>
  <c r="H5857" i="1" s="1"/>
  <c r="Z5858" i="1"/>
  <c r="B5850" i="1"/>
  <c r="F5850" i="1" s="1"/>
  <c r="I5850" i="1" s="1"/>
  <c r="A5851" i="1"/>
  <c r="J5831" i="1"/>
  <c r="AB5858" i="1" l="1"/>
  <c r="H5858" i="1" s="1"/>
  <c r="Z5859" i="1"/>
  <c r="A5852" i="1"/>
  <c r="B5851" i="1"/>
  <c r="F5851" i="1" s="1"/>
  <c r="I5851" i="1" s="1"/>
  <c r="J5832" i="1"/>
  <c r="AB5859" i="1" l="1"/>
  <c r="H5859" i="1" s="1"/>
  <c r="Z5860" i="1"/>
  <c r="A5853" i="1"/>
  <c r="B5852" i="1"/>
  <c r="F5852" i="1" s="1"/>
  <c r="I5852" i="1" s="1"/>
  <c r="J5833" i="1"/>
  <c r="AB5860" i="1" l="1"/>
  <c r="H5860" i="1" s="1"/>
  <c r="Z5861" i="1"/>
  <c r="A5854" i="1"/>
  <c r="B5853" i="1"/>
  <c r="F5853" i="1" s="1"/>
  <c r="I5853" i="1" s="1"/>
  <c r="J5834" i="1"/>
  <c r="AB5861" i="1" l="1"/>
  <c r="H5861" i="1" s="1"/>
  <c r="Z5862" i="1"/>
  <c r="A5855" i="1"/>
  <c r="B5854" i="1"/>
  <c r="F5854" i="1" s="1"/>
  <c r="I5854" i="1" s="1"/>
  <c r="J5835" i="1"/>
  <c r="AB5862" i="1" l="1"/>
  <c r="H5862" i="1" s="1"/>
  <c r="Z5863" i="1"/>
  <c r="A5856" i="1"/>
  <c r="B5855" i="1"/>
  <c r="F5855" i="1" s="1"/>
  <c r="I5855" i="1" s="1"/>
  <c r="J5836" i="1"/>
  <c r="AB5863" i="1" l="1"/>
  <c r="H5863" i="1" s="1"/>
  <c r="Z5864" i="1"/>
  <c r="AB5864" i="1" s="1"/>
  <c r="H5864" i="1" s="1"/>
  <c r="A5857" i="1"/>
  <c r="B5856" i="1"/>
  <c r="F5856" i="1" s="1"/>
  <c r="I5856" i="1" s="1"/>
  <c r="J5837" i="1"/>
  <c r="Z5865" i="1" l="1"/>
  <c r="A5858" i="1"/>
  <c r="B5857" i="1"/>
  <c r="F5857" i="1" s="1"/>
  <c r="I5857" i="1" s="1"/>
  <c r="J5838" i="1"/>
  <c r="AB5865" i="1" l="1"/>
  <c r="H5865" i="1" s="1"/>
  <c r="Z5866" i="1"/>
  <c r="A5859" i="1"/>
  <c r="B5858" i="1"/>
  <c r="F5858" i="1" s="1"/>
  <c r="I5858" i="1" s="1"/>
  <c r="J5839" i="1"/>
  <c r="AB5866" i="1" l="1"/>
  <c r="H5866" i="1" s="1"/>
  <c r="Z5867" i="1"/>
  <c r="A5860" i="1"/>
  <c r="B5859" i="1"/>
  <c r="F5859" i="1" s="1"/>
  <c r="I5859" i="1" s="1"/>
  <c r="J5840" i="1"/>
  <c r="AB5867" i="1" l="1"/>
  <c r="H5867" i="1" s="1"/>
  <c r="Z5868" i="1"/>
  <c r="A5861" i="1"/>
  <c r="B5860" i="1"/>
  <c r="F5860" i="1" s="1"/>
  <c r="I5860" i="1" s="1"/>
  <c r="J5841" i="1"/>
  <c r="AB5868" i="1" l="1"/>
  <c r="H5868" i="1" s="1"/>
  <c r="Z5869" i="1"/>
  <c r="A5862" i="1"/>
  <c r="B5861" i="1"/>
  <c r="F5861" i="1" s="1"/>
  <c r="I5861" i="1" s="1"/>
  <c r="J5842" i="1"/>
  <c r="AB5869" i="1" l="1"/>
  <c r="H5869" i="1" s="1"/>
  <c r="Z5870" i="1"/>
  <c r="A5863" i="1"/>
  <c r="B5862" i="1"/>
  <c r="F5862" i="1" s="1"/>
  <c r="I5862" i="1" s="1"/>
  <c r="J5843" i="1"/>
  <c r="AB5870" i="1" l="1"/>
  <c r="H5870" i="1" s="1"/>
  <c r="Z5871" i="1"/>
  <c r="A5864" i="1"/>
  <c r="B5863" i="1"/>
  <c r="F5863" i="1" s="1"/>
  <c r="I5863" i="1" s="1"/>
  <c r="J5844" i="1"/>
  <c r="AB5871" i="1" l="1"/>
  <c r="H5871" i="1" s="1"/>
  <c r="Z5872" i="1"/>
  <c r="A5865" i="1"/>
  <c r="B5864" i="1"/>
  <c r="F5864" i="1" s="1"/>
  <c r="I5864" i="1" s="1"/>
  <c r="J5845" i="1"/>
  <c r="AB5872" i="1" l="1"/>
  <c r="H5872" i="1" s="1"/>
  <c r="Z5873" i="1"/>
  <c r="A5866" i="1"/>
  <c r="B5865" i="1"/>
  <c r="F5865" i="1" s="1"/>
  <c r="I5865" i="1" s="1"/>
  <c r="J5846" i="1"/>
  <c r="AB5873" i="1" l="1"/>
  <c r="H5873" i="1" s="1"/>
  <c r="Z5874" i="1"/>
  <c r="B5866" i="1"/>
  <c r="F5866" i="1" s="1"/>
  <c r="I5866" i="1" s="1"/>
  <c r="A5867" i="1"/>
  <c r="J5847" i="1"/>
  <c r="AB5874" i="1" l="1"/>
  <c r="H5874" i="1" s="1"/>
  <c r="Z5875" i="1"/>
  <c r="A5868" i="1"/>
  <c r="B5867" i="1"/>
  <c r="F5867" i="1" s="1"/>
  <c r="I5867" i="1" s="1"/>
  <c r="J5848" i="1"/>
  <c r="AB5875" i="1" l="1"/>
  <c r="H5875" i="1" s="1"/>
  <c r="Z5876" i="1"/>
  <c r="A5869" i="1"/>
  <c r="B5868" i="1"/>
  <c r="F5868" i="1" s="1"/>
  <c r="I5868" i="1" s="1"/>
  <c r="J5849" i="1"/>
  <c r="AB5876" i="1" l="1"/>
  <c r="H5876" i="1" s="1"/>
  <c r="Z5877" i="1"/>
  <c r="A5870" i="1"/>
  <c r="B5869" i="1"/>
  <c r="F5869" i="1" s="1"/>
  <c r="I5869" i="1" s="1"/>
  <c r="J5850" i="1"/>
  <c r="AB5877" i="1" l="1"/>
  <c r="H5877" i="1" s="1"/>
  <c r="Z5878" i="1"/>
  <c r="A5871" i="1"/>
  <c r="B5870" i="1"/>
  <c r="F5870" i="1" s="1"/>
  <c r="I5870" i="1" s="1"/>
  <c r="J5851" i="1"/>
  <c r="AB5878" i="1" l="1"/>
  <c r="H5878" i="1" s="1"/>
  <c r="Z5879" i="1"/>
  <c r="A5872" i="1"/>
  <c r="B5871" i="1"/>
  <c r="F5871" i="1" s="1"/>
  <c r="I5871" i="1" s="1"/>
  <c r="J5852" i="1"/>
  <c r="AB5879" i="1" l="1"/>
  <c r="H5879" i="1" s="1"/>
  <c r="Z5880" i="1"/>
  <c r="A5873" i="1"/>
  <c r="B5872" i="1"/>
  <c r="F5872" i="1" s="1"/>
  <c r="I5872" i="1" s="1"/>
  <c r="J5853" i="1"/>
  <c r="AB5880" i="1" l="1"/>
  <c r="H5880" i="1" s="1"/>
  <c r="Z5881" i="1"/>
  <c r="A5874" i="1"/>
  <c r="B5873" i="1"/>
  <c r="F5873" i="1" s="1"/>
  <c r="I5873" i="1" s="1"/>
  <c r="J5854" i="1"/>
  <c r="AB5881" i="1" l="1"/>
  <c r="H5881" i="1" s="1"/>
  <c r="Z5882" i="1"/>
  <c r="A5875" i="1"/>
  <c r="B5874" i="1"/>
  <c r="F5874" i="1" s="1"/>
  <c r="I5874" i="1" s="1"/>
  <c r="J5855" i="1"/>
  <c r="AB5882" i="1" l="1"/>
  <c r="H5882" i="1" s="1"/>
  <c r="Z5883" i="1"/>
  <c r="A5876" i="1"/>
  <c r="B5875" i="1"/>
  <c r="F5875" i="1" s="1"/>
  <c r="I5875" i="1" s="1"/>
  <c r="J5856" i="1"/>
  <c r="AB5883" i="1" l="1"/>
  <c r="H5883" i="1" s="1"/>
  <c r="Z5884" i="1"/>
  <c r="A5877" i="1"/>
  <c r="B5876" i="1"/>
  <c r="F5876" i="1" s="1"/>
  <c r="I5876" i="1" s="1"/>
  <c r="J5857" i="1"/>
  <c r="AB5884" i="1" l="1"/>
  <c r="H5884" i="1" s="1"/>
  <c r="Z5885" i="1"/>
  <c r="A5878" i="1"/>
  <c r="B5877" i="1"/>
  <c r="F5877" i="1" s="1"/>
  <c r="I5877" i="1" s="1"/>
  <c r="J5858" i="1"/>
  <c r="AB5885" i="1" l="1"/>
  <c r="H5885" i="1" s="1"/>
  <c r="Z5886" i="1"/>
  <c r="A5879" i="1"/>
  <c r="B5878" i="1"/>
  <c r="F5878" i="1" s="1"/>
  <c r="I5878" i="1" s="1"/>
  <c r="J5859" i="1"/>
  <c r="AB5886" i="1" l="1"/>
  <c r="H5886" i="1" s="1"/>
  <c r="Z5887" i="1"/>
  <c r="A5880" i="1"/>
  <c r="B5879" i="1"/>
  <c r="F5879" i="1" s="1"/>
  <c r="I5879" i="1" s="1"/>
  <c r="J5860" i="1"/>
  <c r="AB5887" i="1" l="1"/>
  <c r="H5887" i="1" s="1"/>
  <c r="Z5888" i="1"/>
  <c r="A5881" i="1"/>
  <c r="B5880" i="1"/>
  <c r="F5880" i="1" s="1"/>
  <c r="I5880" i="1" s="1"/>
  <c r="J5861" i="1"/>
  <c r="AB5888" i="1" l="1"/>
  <c r="H5888" i="1" s="1"/>
  <c r="Z5889" i="1"/>
  <c r="A5882" i="1"/>
  <c r="B5881" i="1"/>
  <c r="F5881" i="1" s="1"/>
  <c r="I5881" i="1" s="1"/>
  <c r="J5862" i="1"/>
  <c r="AB5889" i="1" l="1"/>
  <c r="H5889" i="1" s="1"/>
  <c r="Z5890" i="1"/>
  <c r="B5882" i="1"/>
  <c r="F5882" i="1" s="1"/>
  <c r="I5882" i="1" s="1"/>
  <c r="A5883" i="1"/>
  <c r="J5863" i="1"/>
  <c r="AB5890" i="1" l="1"/>
  <c r="H5890" i="1" s="1"/>
  <c r="Z5891" i="1"/>
  <c r="A5884" i="1"/>
  <c r="B5883" i="1"/>
  <c r="F5883" i="1" s="1"/>
  <c r="I5883" i="1" s="1"/>
  <c r="J5864" i="1"/>
  <c r="AB5891" i="1" l="1"/>
  <c r="H5891" i="1" s="1"/>
  <c r="Z5892" i="1"/>
  <c r="A5885" i="1"/>
  <c r="B5884" i="1"/>
  <c r="F5884" i="1" s="1"/>
  <c r="I5884" i="1" s="1"/>
  <c r="J5865" i="1"/>
  <c r="AB5892" i="1" l="1"/>
  <c r="H5892" i="1" s="1"/>
  <c r="Z5893" i="1"/>
  <c r="A5886" i="1"/>
  <c r="B5885" i="1"/>
  <c r="F5885" i="1" s="1"/>
  <c r="I5885" i="1" s="1"/>
  <c r="J5866" i="1"/>
  <c r="AB5893" i="1" l="1"/>
  <c r="H5893" i="1" s="1"/>
  <c r="Z5894" i="1"/>
  <c r="A5887" i="1"/>
  <c r="B5886" i="1"/>
  <c r="F5886" i="1" s="1"/>
  <c r="I5886" i="1" s="1"/>
  <c r="J5867" i="1"/>
  <c r="AB5894" i="1" l="1"/>
  <c r="H5894" i="1" s="1"/>
  <c r="Z5895" i="1"/>
  <c r="A5888" i="1"/>
  <c r="B5887" i="1"/>
  <c r="F5887" i="1" s="1"/>
  <c r="I5887" i="1" s="1"/>
  <c r="J5868" i="1"/>
  <c r="AB5895" i="1" l="1"/>
  <c r="H5895" i="1" s="1"/>
  <c r="Z5896" i="1"/>
  <c r="B5888" i="1"/>
  <c r="F5888" i="1" s="1"/>
  <c r="I5888" i="1" s="1"/>
  <c r="A5889" i="1"/>
  <c r="J5869" i="1"/>
  <c r="AB5896" i="1" l="1"/>
  <c r="H5896" i="1" s="1"/>
  <c r="Z5897" i="1"/>
  <c r="A5890" i="1"/>
  <c r="B5889" i="1"/>
  <c r="F5889" i="1" s="1"/>
  <c r="I5889" i="1" s="1"/>
  <c r="J5870" i="1"/>
  <c r="AB5897" i="1" l="1"/>
  <c r="H5897" i="1" s="1"/>
  <c r="Z5898" i="1"/>
  <c r="A5891" i="1"/>
  <c r="B5890" i="1"/>
  <c r="F5890" i="1" s="1"/>
  <c r="I5890" i="1" s="1"/>
  <c r="J5871" i="1"/>
  <c r="AB5898" i="1" l="1"/>
  <c r="H5898" i="1" s="1"/>
  <c r="Z5899" i="1"/>
  <c r="A5892" i="1"/>
  <c r="B5891" i="1"/>
  <c r="F5891" i="1" s="1"/>
  <c r="I5891" i="1" s="1"/>
  <c r="J5872" i="1"/>
  <c r="AB5899" i="1" l="1"/>
  <c r="H5899" i="1" s="1"/>
  <c r="Z5900" i="1"/>
  <c r="A5893" i="1"/>
  <c r="B5892" i="1"/>
  <c r="F5892" i="1" s="1"/>
  <c r="I5892" i="1" s="1"/>
  <c r="J5873" i="1"/>
  <c r="AB5900" i="1" l="1"/>
  <c r="H5900" i="1" s="1"/>
  <c r="Z5901" i="1"/>
  <c r="A5894" i="1"/>
  <c r="B5893" i="1"/>
  <c r="F5893" i="1" s="1"/>
  <c r="I5893" i="1" s="1"/>
  <c r="J5874" i="1"/>
  <c r="AB5901" i="1" l="1"/>
  <c r="H5901" i="1" s="1"/>
  <c r="Z5902" i="1"/>
  <c r="B5894" i="1"/>
  <c r="F5894" i="1" s="1"/>
  <c r="I5894" i="1" s="1"/>
  <c r="A5895" i="1"/>
  <c r="J5875" i="1"/>
  <c r="AB5902" i="1" l="1"/>
  <c r="H5902" i="1" s="1"/>
  <c r="Z5903" i="1"/>
  <c r="A5896" i="1"/>
  <c r="B5895" i="1"/>
  <c r="F5895" i="1" s="1"/>
  <c r="I5895" i="1" s="1"/>
  <c r="J5876" i="1"/>
  <c r="AB5903" i="1" l="1"/>
  <c r="H5903" i="1" s="1"/>
  <c r="Z5904" i="1"/>
  <c r="B5896" i="1"/>
  <c r="F5896" i="1" s="1"/>
  <c r="I5896" i="1" s="1"/>
  <c r="A5897" i="1"/>
  <c r="J5877" i="1"/>
  <c r="AB5904" i="1" l="1"/>
  <c r="H5904" i="1" s="1"/>
  <c r="Z5905" i="1"/>
  <c r="B5897" i="1"/>
  <c r="F5897" i="1" s="1"/>
  <c r="I5897" i="1" s="1"/>
  <c r="A5898" i="1"/>
  <c r="J5878" i="1"/>
  <c r="AB5905" i="1" l="1"/>
  <c r="H5905" i="1" s="1"/>
  <c r="Z5906" i="1"/>
  <c r="B5898" i="1"/>
  <c r="F5898" i="1" s="1"/>
  <c r="I5898" i="1" s="1"/>
  <c r="A5899" i="1"/>
  <c r="J5879" i="1"/>
  <c r="AB5906" i="1" l="1"/>
  <c r="H5906" i="1" s="1"/>
  <c r="Z5907" i="1"/>
  <c r="B5899" i="1"/>
  <c r="F5899" i="1" s="1"/>
  <c r="I5899" i="1" s="1"/>
  <c r="A5900" i="1"/>
  <c r="J5880" i="1"/>
  <c r="AB5907" i="1" l="1"/>
  <c r="H5907" i="1" s="1"/>
  <c r="Z5908" i="1"/>
  <c r="A5901" i="1"/>
  <c r="B5900" i="1"/>
  <c r="F5900" i="1" s="1"/>
  <c r="I5900" i="1" s="1"/>
  <c r="J5881" i="1"/>
  <c r="AB5908" i="1" l="1"/>
  <c r="H5908" i="1" s="1"/>
  <c r="Z5909" i="1"/>
  <c r="B5901" i="1"/>
  <c r="F5901" i="1" s="1"/>
  <c r="I5901" i="1" s="1"/>
  <c r="A5902" i="1"/>
  <c r="J5882" i="1"/>
  <c r="AB5909" i="1" l="1"/>
  <c r="H5909" i="1" s="1"/>
  <c r="Z5910" i="1"/>
  <c r="B5902" i="1"/>
  <c r="F5902" i="1" s="1"/>
  <c r="I5902" i="1" s="1"/>
  <c r="A5903" i="1"/>
  <c r="J5883" i="1"/>
  <c r="AB5910" i="1" l="1"/>
  <c r="H5910" i="1" s="1"/>
  <c r="Z5911" i="1"/>
  <c r="B5903" i="1"/>
  <c r="F5903" i="1" s="1"/>
  <c r="I5903" i="1" s="1"/>
  <c r="A5904" i="1"/>
  <c r="J5884" i="1"/>
  <c r="AB5911" i="1" l="1"/>
  <c r="H5911" i="1" s="1"/>
  <c r="Z5912" i="1"/>
  <c r="AB5912" i="1" s="1"/>
  <c r="H5912" i="1" s="1"/>
  <c r="B5904" i="1"/>
  <c r="F5904" i="1" s="1"/>
  <c r="I5904" i="1" s="1"/>
  <c r="A5905" i="1"/>
  <c r="J5885" i="1"/>
  <c r="Z5913" i="1" l="1"/>
  <c r="B5905" i="1"/>
  <c r="F5905" i="1" s="1"/>
  <c r="I5905" i="1" s="1"/>
  <c r="A5906" i="1"/>
  <c r="J5886" i="1"/>
  <c r="AB5913" i="1" l="1"/>
  <c r="H5913" i="1" s="1"/>
  <c r="Z5914" i="1"/>
  <c r="A5907" i="1"/>
  <c r="B5906" i="1"/>
  <c r="F5906" i="1" s="1"/>
  <c r="I5906" i="1" s="1"/>
  <c r="J5887" i="1"/>
  <c r="AB5914" i="1" l="1"/>
  <c r="H5914" i="1" s="1"/>
  <c r="Z5915" i="1"/>
  <c r="B5907" i="1"/>
  <c r="F5907" i="1" s="1"/>
  <c r="I5907" i="1" s="1"/>
  <c r="A5908" i="1"/>
  <c r="J5888" i="1"/>
  <c r="AB5915" i="1" l="1"/>
  <c r="H5915" i="1" s="1"/>
  <c r="Z5916" i="1"/>
  <c r="B5908" i="1"/>
  <c r="F5908" i="1" s="1"/>
  <c r="I5908" i="1" s="1"/>
  <c r="A5909" i="1"/>
  <c r="J5889" i="1"/>
  <c r="AB5916" i="1" l="1"/>
  <c r="H5916" i="1" s="1"/>
  <c r="Z5917" i="1"/>
  <c r="B5909" i="1"/>
  <c r="F5909" i="1" s="1"/>
  <c r="I5909" i="1" s="1"/>
  <c r="A5910" i="1"/>
  <c r="J5890" i="1"/>
  <c r="AB5917" i="1" l="1"/>
  <c r="H5917" i="1" s="1"/>
  <c r="Z5918" i="1"/>
  <c r="A5911" i="1"/>
  <c r="B5910" i="1"/>
  <c r="F5910" i="1" s="1"/>
  <c r="I5910" i="1" s="1"/>
  <c r="J5891" i="1"/>
  <c r="AB5918" i="1" l="1"/>
  <c r="H5918" i="1" s="1"/>
  <c r="Z5919" i="1"/>
  <c r="A5912" i="1"/>
  <c r="B5911" i="1"/>
  <c r="F5911" i="1" s="1"/>
  <c r="I5911" i="1" s="1"/>
  <c r="J5892" i="1"/>
  <c r="AB5919" i="1" l="1"/>
  <c r="H5919" i="1" s="1"/>
  <c r="Z5920" i="1"/>
  <c r="A5913" i="1"/>
  <c r="B5912" i="1"/>
  <c r="F5912" i="1" s="1"/>
  <c r="I5912" i="1" s="1"/>
  <c r="J5893" i="1"/>
  <c r="AB5920" i="1" l="1"/>
  <c r="H5920" i="1" s="1"/>
  <c r="Z5921" i="1"/>
  <c r="A5914" i="1"/>
  <c r="B5913" i="1"/>
  <c r="F5913" i="1" s="1"/>
  <c r="I5913" i="1" s="1"/>
  <c r="J5894" i="1"/>
  <c r="AB5921" i="1" l="1"/>
  <c r="H5921" i="1" s="1"/>
  <c r="Z5922" i="1"/>
  <c r="B5914" i="1"/>
  <c r="F5914" i="1" s="1"/>
  <c r="I5914" i="1" s="1"/>
  <c r="A5915" i="1"/>
  <c r="J5895" i="1"/>
  <c r="AB5922" i="1" l="1"/>
  <c r="H5922" i="1" s="1"/>
  <c r="Z5923" i="1"/>
  <c r="A5916" i="1"/>
  <c r="B5915" i="1"/>
  <c r="F5915" i="1" s="1"/>
  <c r="I5915" i="1" s="1"/>
  <c r="J5896" i="1"/>
  <c r="AB5923" i="1" l="1"/>
  <c r="H5923" i="1" s="1"/>
  <c r="Z5924" i="1"/>
  <c r="A5917" i="1"/>
  <c r="B5916" i="1"/>
  <c r="F5916" i="1" s="1"/>
  <c r="I5916" i="1" s="1"/>
  <c r="J5897" i="1"/>
  <c r="AB5924" i="1" l="1"/>
  <c r="H5924" i="1" s="1"/>
  <c r="Z5925" i="1"/>
  <c r="A5918" i="1"/>
  <c r="B5917" i="1"/>
  <c r="F5917" i="1" s="1"/>
  <c r="I5917" i="1" s="1"/>
  <c r="J5898" i="1"/>
  <c r="AB5925" i="1" l="1"/>
  <c r="H5925" i="1" s="1"/>
  <c r="Z5926" i="1"/>
  <c r="A5919" i="1"/>
  <c r="B5918" i="1"/>
  <c r="F5918" i="1" s="1"/>
  <c r="I5918" i="1" s="1"/>
  <c r="J5899" i="1"/>
  <c r="AB5926" i="1" l="1"/>
  <c r="H5926" i="1" s="1"/>
  <c r="Z5927" i="1"/>
  <c r="A5920" i="1"/>
  <c r="B5919" i="1"/>
  <c r="F5919" i="1" s="1"/>
  <c r="I5919" i="1" s="1"/>
  <c r="J5900" i="1"/>
  <c r="AB5927" i="1" l="1"/>
  <c r="H5927" i="1" s="1"/>
  <c r="Z5928" i="1"/>
  <c r="A5921" i="1"/>
  <c r="B5920" i="1"/>
  <c r="F5920" i="1" s="1"/>
  <c r="I5920" i="1" s="1"/>
  <c r="J5901" i="1"/>
  <c r="AB5928" i="1" l="1"/>
  <c r="H5928" i="1" s="1"/>
  <c r="Z5929" i="1"/>
  <c r="A5922" i="1"/>
  <c r="B5921" i="1"/>
  <c r="F5921" i="1" s="1"/>
  <c r="I5921" i="1" s="1"/>
  <c r="J5902" i="1"/>
  <c r="AB5929" i="1" l="1"/>
  <c r="H5929" i="1" s="1"/>
  <c r="Z5930" i="1"/>
  <c r="A5923" i="1"/>
  <c r="B5922" i="1"/>
  <c r="F5922" i="1" s="1"/>
  <c r="I5922" i="1" s="1"/>
  <c r="J5903" i="1"/>
  <c r="AB5930" i="1" l="1"/>
  <c r="H5930" i="1" s="1"/>
  <c r="Z5931" i="1"/>
  <c r="A5924" i="1"/>
  <c r="B5923" i="1"/>
  <c r="F5923" i="1" s="1"/>
  <c r="I5923" i="1" s="1"/>
  <c r="J5904" i="1"/>
  <c r="AB5931" i="1" l="1"/>
  <c r="H5931" i="1" s="1"/>
  <c r="Z5932" i="1"/>
  <c r="A5925" i="1"/>
  <c r="B5924" i="1"/>
  <c r="F5924" i="1" s="1"/>
  <c r="I5924" i="1" s="1"/>
  <c r="J5905" i="1"/>
  <c r="AB5932" i="1" l="1"/>
  <c r="H5932" i="1" s="1"/>
  <c r="Z5933" i="1"/>
  <c r="A5926" i="1"/>
  <c r="B5925" i="1"/>
  <c r="F5925" i="1" s="1"/>
  <c r="I5925" i="1" s="1"/>
  <c r="J5906" i="1"/>
  <c r="AB5933" i="1" l="1"/>
  <c r="H5933" i="1" s="1"/>
  <c r="Z5934" i="1"/>
  <c r="A5927" i="1"/>
  <c r="B5926" i="1"/>
  <c r="F5926" i="1" s="1"/>
  <c r="I5926" i="1" s="1"/>
  <c r="J5907" i="1"/>
  <c r="AB5934" i="1" l="1"/>
  <c r="H5934" i="1" s="1"/>
  <c r="Z5935" i="1"/>
  <c r="A5928" i="1"/>
  <c r="B5927" i="1"/>
  <c r="F5927" i="1" s="1"/>
  <c r="I5927" i="1" s="1"/>
  <c r="J5908" i="1"/>
  <c r="AB5935" i="1" l="1"/>
  <c r="H5935" i="1" s="1"/>
  <c r="Z5936" i="1"/>
  <c r="A5929" i="1"/>
  <c r="B5928" i="1"/>
  <c r="F5928" i="1" s="1"/>
  <c r="I5928" i="1" s="1"/>
  <c r="J5909" i="1"/>
  <c r="AB5936" i="1" l="1"/>
  <c r="H5936" i="1" s="1"/>
  <c r="Z5937" i="1"/>
  <c r="A5930" i="1"/>
  <c r="B5929" i="1"/>
  <c r="F5929" i="1" s="1"/>
  <c r="I5929" i="1" s="1"/>
  <c r="J5910" i="1"/>
  <c r="AB5937" i="1" l="1"/>
  <c r="H5937" i="1" s="1"/>
  <c r="Z5938" i="1"/>
  <c r="B5930" i="1"/>
  <c r="F5930" i="1" s="1"/>
  <c r="I5930" i="1" s="1"/>
  <c r="A5931" i="1"/>
  <c r="J5911" i="1"/>
  <c r="AB5938" i="1" l="1"/>
  <c r="H5938" i="1" s="1"/>
  <c r="Z5939" i="1"/>
  <c r="A5932" i="1"/>
  <c r="B5931" i="1"/>
  <c r="F5931" i="1" s="1"/>
  <c r="I5931" i="1" s="1"/>
  <c r="J5912" i="1"/>
  <c r="AB5939" i="1" l="1"/>
  <c r="H5939" i="1" s="1"/>
  <c r="Z5940" i="1"/>
  <c r="A5933" i="1"/>
  <c r="B5932" i="1"/>
  <c r="F5932" i="1" s="1"/>
  <c r="I5932" i="1" s="1"/>
  <c r="J5913" i="1"/>
  <c r="AB5940" i="1" l="1"/>
  <c r="H5940" i="1" s="1"/>
  <c r="Z5941" i="1"/>
  <c r="A5934" i="1"/>
  <c r="B5933" i="1"/>
  <c r="F5933" i="1" s="1"/>
  <c r="I5933" i="1" s="1"/>
  <c r="J5914" i="1"/>
  <c r="AB5941" i="1" l="1"/>
  <c r="H5941" i="1" s="1"/>
  <c r="Z5942" i="1"/>
  <c r="A5935" i="1"/>
  <c r="B5934" i="1"/>
  <c r="F5934" i="1" s="1"/>
  <c r="I5934" i="1" s="1"/>
  <c r="J5915" i="1"/>
  <c r="AB5942" i="1" l="1"/>
  <c r="H5942" i="1" s="1"/>
  <c r="Z5943" i="1"/>
  <c r="A5936" i="1"/>
  <c r="B5935" i="1"/>
  <c r="F5935" i="1" s="1"/>
  <c r="I5935" i="1" s="1"/>
  <c r="J5916" i="1"/>
  <c r="AB5943" i="1" l="1"/>
  <c r="H5943" i="1" s="1"/>
  <c r="Z5944" i="1"/>
  <c r="A5937" i="1"/>
  <c r="B5936" i="1"/>
  <c r="F5936" i="1" s="1"/>
  <c r="I5936" i="1" s="1"/>
  <c r="J5917" i="1"/>
  <c r="AB5944" i="1" l="1"/>
  <c r="H5944" i="1" s="1"/>
  <c r="Z5945" i="1"/>
  <c r="A5938" i="1"/>
  <c r="B5937" i="1"/>
  <c r="F5937" i="1" s="1"/>
  <c r="I5937" i="1" s="1"/>
  <c r="J5918" i="1"/>
  <c r="AB5945" i="1" l="1"/>
  <c r="H5945" i="1" s="1"/>
  <c r="Z5946" i="1"/>
  <c r="A5939" i="1"/>
  <c r="B5938" i="1"/>
  <c r="F5938" i="1" s="1"/>
  <c r="I5938" i="1" s="1"/>
  <c r="J5919" i="1"/>
  <c r="AB5946" i="1" l="1"/>
  <c r="H5946" i="1" s="1"/>
  <c r="Z5947" i="1"/>
  <c r="A5940" i="1"/>
  <c r="B5939" i="1"/>
  <c r="F5939" i="1" s="1"/>
  <c r="I5939" i="1" s="1"/>
  <c r="J5920" i="1"/>
  <c r="AB5947" i="1" l="1"/>
  <c r="H5947" i="1" s="1"/>
  <c r="Z5948" i="1"/>
  <c r="A5941" i="1"/>
  <c r="B5940" i="1"/>
  <c r="F5940" i="1" s="1"/>
  <c r="I5940" i="1" s="1"/>
  <c r="J5921" i="1"/>
  <c r="AB5948" i="1" l="1"/>
  <c r="H5948" i="1" s="1"/>
  <c r="Z5949" i="1"/>
  <c r="A5942" i="1"/>
  <c r="B5941" i="1"/>
  <c r="F5941" i="1" s="1"/>
  <c r="I5941" i="1" s="1"/>
  <c r="J5922" i="1"/>
  <c r="AB5949" i="1" l="1"/>
  <c r="H5949" i="1" s="1"/>
  <c r="Z5950" i="1"/>
  <c r="A5943" i="1"/>
  <c r="B5942" i="1"/>
  <c r="F5942" i="1" s="1"/>
  <c r="I5942" i="1" s="1"/>
  <c r="J5923" i="1"/>
  <c r="AB5950" i="1" l="1"/>
  <c r="H5950" i="1" s="1"/>
  <c r="Z5951" i="1"/>
  <c r="A5944" i="1"/>
  <c r="B5943" i="1"/>
  <c r="F5943" i="1" s="1"/>
  <c r="I5943" i="1" s="1"/>
  <c r="J5924" i="1"/>
  <c r="AB5951" i="1" l="1"/>
  <c r="H5951" i="1" s="1"/>
  <c r="Z5952" i="1"/>
  <c r="A5945" i="1"/>
  <c r="B5944" i="1"/>
  <c r="F5944" i="1" s="1"/>
  <c r="I5944" i="1" s="1"/>
  <c r="J5925" i="1"/>
  <c r="AB5952" i="1" l="1"/>
  <c r="H5952" i="1" s="1"/>
  <c r="Z5953" i="1"/>
  <c r="A5946" i="1"/>
  <c r="B5945" i="1"/>
  <c r="F5945" i="1" s="1"/>
  <c r="I5945" i="1" s="1"/>
  <c r="J5926" i="1"/>
  <c r="AB5953" i="1" l="1"/>
  <c r="H5953" i="1" s="1"/>
  <c r="Z5954" i="1"/>
  <c r="B5946" i="1"/>
  <c r="F5946" i="1" s="1"/>
  <c r="I5946" i="1" s="1"/>
  <c r="A5947" i="1"/>
  <c r="J5927" i="1"/>
  <c r="AB5954" i="1" l="1"/>
  <c r="H5954" i="1" s="1"/>
  <c r="Z5955" i="1"/>
  <c r="A5948" i="1"/>
  <c r="B5947" i="1"/>
  <c r="F5947" i="1" s="1"/>
  <c r="I5947" i="1" s="1"/>
  <c r="J5928" i="1"/>
  <c r="AB5955" i="1" l="1"/>
  <c r="H5955" i="1" s="1"/>
  <c r="Z5956" i="1"/>
  <c r="A5949" i="1"/>
  <c r="B5948" i="1"/>
  <c r="F5948" i="1" s="1"/>
  <c r="I5948" i="1" s="1"/>
  <c r="J5929" i="1"/>
  <c r="AB5956" i="1" l="1"/>
  <c r="H5956" i="1" s="1"/>
  <c r="Z5957" i="1"/>
  <c r="A5950" i="1"/>
  <c r="B5949" i="1"/>
  <c r="F5949" i="1" s="1"/>
  <c r="I5949" i="1" s="1"/>
  <c r="J5930" i="1"/>
  <c r="AB5957" i="1" l="1"/>
  <c r="H5957" i="1" s="1"/>
  <c r="Z5958" i="1"/>
  <c r="A5951" i="1"/>
  <c r="B5950" i="1"/>
  <c r="F5950" i="1" s="1"/>
  <c r="I5950" i="1" s="1"/>
  <c r="J5931" i="1"/>
  <c r="AB5958" i="1" l="1"/>
  <c r="H5958" i="1" s="1"/>
  <c r="Z5959" i="1"/>
  <c r="B5951" i="1"/>
  <c r="F5951" i="1" s="1"/>
  <c r="I5951" i="1" s="1"/>
  <c r="A5952" i="1"/>
  <c r="J5932" i="1"/>
  <c r="AB5959" i="1" l="1"/>
  <c r="H5959" i="1" s="1"/>
  <c r="Z5960" i="1"/>
  <c r="A5953" i="1"/>
  <c r="B5952" i="1"/>
  <c r="F5952" i="1" s="1"/>
  <c r="I5952" i="1" s="1"/>
  <c r="J5933" i="1"/>
  <c r="AB5960" i="1" l="1"/>
  <c r="H5960" i="1" s="1"/>
  <c r="Z5961" i="1"/>
  <c r="A5954" i="1"/>
  <c r="B5953" i="1"/>
  <c r="F5953" i="1" s="1"/>
  <c r="I5953" i="1" s="1"/>
  <c r="J5934" i="1"/>
  <c r="AB5961" i="1" l="1"/>
  <c r="H5961" i="1" s="1"/>
  <c r="Z5962" i="1"/>
  <c r="A5955" i="1"/>
  <c r="B5954" i="1"/>
  <c r="F5954" i="1" s="1"/>
  <c r="I5954" i="1" s="1"/>
  <c r="J5935" i="1"/>
  <c r="AB5962" i="1" l="1"/>
  <c r="H5962" i="1" s="1"/>
  <c r="Z5963" i="1"/>
  <c r="A5956" i="1"/>
  <c r="B5955" i="1"/>
  <c r="F5955" i="1" s="1"/>
  <c r="I5955" i="1" s="1"/>
  <c r="J5936" i="1"/>
  <c r="AB5963" i="1" l="1"/>
  <c r="H5963" i="1" s="1"/>
  <c r="Z5964" i="1"/>
  <c r="A5957" i="1"/>
  <c r="B5956" i="1"/>
  <c r="F5956" i="1" s="1"/>
  <c r="I5956" i="1" s="1"/>
  <c r="J5937" i="1"/>
  <c r="AB5964" i="1" l="1"/>
  <c r="H5964" i="1" s="1"/>
  <c r="Z5965" i="1"/>
  <c r="A5958" i="1"/>
  <c r="B5957" i="1"/>
  <c r="F5957" i="1" s="1"/>
  <c r="I5957" i="1" s="1"/>
  <c r="J5938" i="1"/>
  <c r="AB5965" i="1" l="1"/>
  <c r="H5965" i="1" s="1"/>
  <c r="Z5966" i="1"/>
  <c r="A5959" i="1"/>
  <c r="B5958" i="1"/>
  <c r="F5958" i="1" s="1"/>
  <c r="I5958" i="1" s="1"/>
  <c r="J5939" i="1"/>
  <c r="AB5966" i="1" l="1"/>
  <c r="H5966" i="1" s="1"/>
  <c r="Z5967" i="1"/>
  <c r="A5960" i="1"/>
  <c r="B5959" i="1"/>
  <c r="F5959" i="1" s="1"/>
  <c r="I5959" i="1" s="1"/>
  <c r="J5940" i="1"/>
  <c r="AB5967" i="1" l="1"/>
  <c r="H5967" i="1" s="1"/>
  <c r="Z5968" i="1"/>
  <c r="A5961" i="1"/>
  <c r="B5960" i="1"/>
  <c r="F5960" i="1" s="1"/>
  <c r="I5960" i="1" s="1"/>
  <c r="J5941" i="1"/>
  <c r="AB5968" i="1" l="1"/>
  <c r="H5968" i="1" s="1"/>
  <c r="Z5969" i="1"/>
  <c r="A5962" i="1"/>
  <c r="B5961" i="1"/>
  <c r="F5961" i="1" s="1"/>
  <c r="I5961" i="1" s="1"/>
  <c r="J5942" i="1"/>
  <c r="AB5969" i="1" l="1"/>
  <c r="H5969" i="1" s="1"/>
  <c r="Z5970" i="1"/>
  <c r="B5962" i="1"/>
  <c r="F5962" i="1" s="1"/>
  <c r="I5962" i="1" s="1"/>
  <c r="A5963" i="1"/>
  <c r="J5943" i="1"/>
  <c r="AB5970" i="1" l="1"/>
  <c r="H5970" i="1" s="1"/>
  <c r="Z5971" i="1"/>
  <c r="A5964" i="1"/>
  <c r="B5963" i="1"/>
  <c r="F5963" i="1" s="1"/>
  <c r="I5963" i="1" s="1"/>
  <c r="J5944" i="1"/>
  <c r="AB5971" i="1" l="1"/>
  <c r="H5971" i="1" s="1"/>
  <c r="Z5972" i="1"/>
  <c r="A5965" i="1"/>
  <c r="B5964" i="1"/>
  <c r="F5964" i="1" s="1"/>
  <c r="I5964" i="1" s="1"/>
  <c r="J5945" i="1"/>
  <c r="AB5972" i="1" l="1"/>
  <c r="H5972" i="1" s="1"/>
  <c r="Z5973" i="1"/>
  <c r="A5966" i="1"/>
  <c r="B5965" i="1"/>
  <c r="F5965" i="1" s="1"/>
  <c r="I5965" i="1" s="1"/>
  <c r="J5946" i="1"/>
  <c r="AB5973" i="1" l="1"/>
  <c r="H5973" i="1" s="1"/>
  <c r="Z5974" i="1"/>
  <c r="A5967" i="1"/>
  <c r="B5966" i="1"/>
  <c r="F5966" i="1" s="1"/>
  <c r="I5966" i="1" s="1"/>
  <c r="J5947" i="1"/>
  <c r="AB5974" i="1" l="1"/>
  <c r="H5974" i="1" s="1"/>
  <c r="Z5975" i="1"/>
  <c r="A5968" i="1"/>
  <c r="B5967" i="1"/>
  <c r="F5967" i="1" s="1"/>
  <c r="I5967" i="1" s="1"/>
  <c r="J5948" i="1"/>
  <c r="AB5975" i="1" l="1"/>
  <c r="H5975" i="1" s="1"/>
  <c r="Z5976" i="1"/>
  <c r="A5969" i="1"/>
  <c r="B5968" i="1"/>
  <c r="F5968" i="1" s="1"/>
  <c r="I5968" i="1" s="1"/>
  <c r="J5949" i="1"/>
  <c r="AB5976" i="1" l="1"/>
  <c r="H5976" i="1" s="1"/>
  <c r="Z5977" i="1"/>
  <c r="A5970" i="1"/>
  <c r="B5969" i="1"/>
  <c r="F5969" i="1" s="1"/>
  <c r="I5969" i="1" s="1"/>
  <c r="J5950" i="1"/>
  <c r="AB5977" i="1" l="1"/>
  <c r="H5977" i="1" s="1"/>
  <c r="Z5978" i="1"/>
  <c r="A5971" i="1"/>
  <c r="B5970" i="1"/>
  <c r="F5970" i="1" s="1"/>
  <c r="I5970" i="1" s="1"/>
  <c r="J5951" i="1"/>
  <c r="AB5978" i="1" l="1"/>
  <c r="H5978" i="1" s="1"/>
  <c r="Z5979" i="1"/>
  <c r="A5972" i="1"/>
  <c r="B5971" i="1"/>
  <c r="F5971" i="1" s="1"/>
  <c r="I5971" i="1" s="1"/>
  <c r="J5952" i="1"/>
  <c r="AB5979" i="1" l="1"/>
  <c r="H5979" i="1" s="1"/>
  <c r="Z5980" i="1"/>
  <c r="A5973" i="1"/>
  <c r="B5972" i="1"/>
  <c r="F5972" i="1" s="1"/>
  <c r="I5972" i="1" s="1"/>
  <c r="J5953" i="1"/>
  <c r="AB5980" i="1" l="1"/>
  <c r="H5980" i="1" s="1"/>
  <c r="Z5981" i="1"/>
  <c r="A5974" i="1"/>
  <c r="B5973" i="1"/>
  <c r="F5973" i="1" s="1"/>
  <c r="I5973" i="1" s="1"/>
  <c r="J5954" i="1"/>
  <c r="AB5981" i="1" l="1"/>
  <c r="H5981" i="1" s="1"/>
  <c r="Z5982" i="1"/>
  <c r="A5975" i="1"/>
  <c r="B5974" i="1"/>
  <c r="F5974" i="1" s="1"/>
  <c r="I5974" i="1" s="1"/>
  <c r="J5955" i="1"/>
  <c r="AB5982" i="1" l="1"/>
  <c r="H5982" i="1" s="1"/>
  <c r="Z5983" i="1"/>
  <c r="A5976" i="1"/>
  <c r="B5975" i="1"/>
  <c r="F5975" i="1" s="1"/>
  <c r="I5975" i="1" s="1"/>
  <c r="J5956" i="1"/>
  <c r="AB5983" i="1" l="1"/>
  <c r="H5983" i="1" s="1"/>
  <c r="Z5984" i="1"/>
  <c r="A5977" i="1"/>
  <c r="B5976" i="1"/>
  <c r="F5976" i="1" s="1"/>
  <c r="I5976" i="1" s="1"/>
  <c r="J5957" i="1"/>
  <c r="AB5984" i="1" l="1"/>
  <c r="H5984" i="1" s="1"/>
  <c r="Z5985" i="1"/>
  <c r="A5978" i="1"/>
  <c r="B5977" i="1"/>
  <c r="F5977" i="1" s="1"/>
  <c r="I5977" i="1" s="1"/>
  <c r="J5958" i="1"/>
  <c r="AB5985" i="1" l="1"/>
  <c r="H5985" i="1" s="1"/>
  <c r="Z5986" i="1"/>
  <c r="B5978" i="1"/>
  <c r="F5978" i="1" s="1"/>
  <c r="I5978" i="1" s="1"/>
  <c r="A5979" i="1"/>
  <c r="J5959" i="1"/>
  <c r="AB5986" i="1" l="1"/>
  <c r="H5986" i="1" s="1"/>
  <c r="Z5987" i="1"/>
  <c r="A5980" i="1"/>
  <c r="B5979" i="1"/>
  <c r="F5979" i="1" s="1"/>
  <c r="I5979" i="1" s="1"/>
  <c r="J5960" i="1"/>
  <c r="AB5987" i="1" l="1"/>
  <c r="H5987" i="1" s="1"/>
  <c r="Z5988" i="1"/>
  <c r="A5981" i="1"/>
  <c r="B5980" i="1"/>
  <c r="F5980" i="1" s="1"/>
  <c r="I5980" i="1" s="1"/>
  <c r="J5961" i="1"/>
  <c r="AB5988" i="1" l="1"/>
  <c r="H5988" i="1" s="1"/>
  <c r="Z5989" i="1"/>
  <c r="A5982" i="1"/>
  <c r="B5981" i="1"/>
  <c r="F5981" i="1" s="1"/>
  <c r="I5981" i="1" s="1"/>
  <c r="J5962" i="1"/>
  <c r="AB5989" i="1" l="1"/>
  <c r="H5989" i="1" s="1"/>
  <c r="Z5990" i="1"/>
  <c r="A5983" i="1"/>
  <c r="B5982" i="1"/>
  <c r="F5982" i="1" s="1"/>
  <c r="I5982" i="1" s="1"/>
  <c r="J5963" i="1"/>
  <c r="AB5990" i="1" l="1"/>
  <c r="H5990" i="1" s="1"/>
  <c r="Z5991" i="1"/>
  <c r="A5984" i="1"/>
  <c r="B5983" i="1"/>
  <c r="F5983" i="1" s="1"/>
  <c r="I5983" i="1" s="1"/>
  <c r="J5964" i="1"/>
  <c r="AB5991" i="1" l="1"/>
  <c r="H5991" i="1" s="1"/>
  <c r="Z5992" i="1"/>
  <c r="A5985" i="1"/>
  <c r="B5984" i="1"/>
  <c r="F5984" i="1" s="1"/>
  <c r="I5984" i="1" s="1"/>
  <c r="J5965" i="1"/>
  <c r="AB5992" i="1" l="1"/>
  <c r="H5992" i="1" s="1"/>
  <c r="Z5993" i="1"/>
  <c r="A5986" i="1"/>
  <c r="B5985" i="1"/>
  <c r="F5985" i="1" s="1"/>
  <c r="I5985" i="1" s="1"/>
  <c r="J5966" i="1"/>
  <c r="AB5993" i="1" l="1"/>
  <c r="H5993" i="1" s="1"/>
  <c r="Z5994" i="1"/>
  <c r="A5987" i="1"/>
  <c r="B5986" i="1"/>
  <c r="F5986" i="1" s="1"/>
  <c r="I5986" i="1" s="1"/>
  <c r="J5967" i="1"/>
  <c r="AB5994" i="1" l="1"/>
  <c r="H5994" i="1" s="1"/>
  <c r="Z5995" i="1"/>
  <c r="A5988" i="1"/>
  <c r="B5987" i="1"/>
  <c r="F5987" i="1" s="1"/>
  <c r="I5987" i="1" s="1"/>
  <c r="J5968" i="1"/>
  <c r="AB5995" i="1" l="1"/>
  <c r="H5995" i="1" s="1"/>
  <c r="Z5996" i="1"/>
  <c r="A5989" i="1"/>
  <c r="B5988" i="1"/>
  <c r="F5988" i="1" s="1"/>
  <c r="I5988" i="1" s="1"/>
  <c r="J5969" i="1"/>
  <c r="AB5996" i="1" l="1"/>
  <c r="H5996" i="1" s="1"/>
  <c r="Z5997" i="1"/>
  <c r="A5990" i="1"/>
  <c r="B5989" i="1"/>
  <c r="F5989" i="1" s="1"/>
  <c r="I5989" i="1" s="1"/>
  <c r="J5970" i="1"/>
  <c r="AB5997" i="1" l="1"/>
  <c r="H5997" i="1" s="1"/>
  <c r="Z5998" i="1"/>
  <c r="A5991" i="1"/>
  <c r="B5990" i="1"/>
  <c r="F5990" i="1" s="1"/>
  <c r="I5990" i="1" s="1"/>
  <c r="J5971" i="1"/>
  <c r="AB5998" i="1" l="1"/>
  <c r="H5998" i="1" s="1"/>
  <c r="Z5999" i="1"/>
  <c r="A5992" i="1"/>
  <c r="B5991" i="1"/>
  <c r="F5991" i="1" s="1"/>
  <c r="I5991" i="1" s="1"/>
  <c r="J5972" i="1"/>
  <c r="AB5999" i="1" l="1"/>
  <c r="H5999" i="1" s="1"/>
  <c r="Z6000" i="1"/>
  <c r="A5993" i="1"/>
  <c r="B5992" i="1"/>
  <c r="F5992" i="1" s="1"/>
  <c r="I5992" i="1" s="1"/>
  <c r="J5973" i="1"/>
  <c r="AB6000" i="1" l="1"/>
  <c r="H6000" i="1" s="1"/>
  <c r="Z6001" i="1"/>
  <c r="A5994" i="1"/>
  <c r="B5993" i="1"/>
  <c r="F5993" i="1" s="1"/>
  <c r="I5993" i="1" s="1"/>
  <c r="J5974" i="1"/>
  <c r="AB6001" i="1" l="1"/>
  <c r="H6001" i="1" s="1"/>
  <c r="Z6002" i="1"/>
  <c r="B5994" i="1"/>
  <c r="F5994" i="1" s="1"/>
  <c r="I5994" i="1" s="1"/>
  <c r="A5995" i="1"/>
  <c r="J5975" i="1"/>
  <c r="AB6002" i="1" l="1"/>
  <c r="H6002" i="1" s="1"/>
  <c r="Z6003" i="1"/>
  <c r="A5996" i="1"/>
  <c r="B5995" i="1"/>
  <c r="F5995" i="1" s="1"/>
  <c r="I5995" i="1" s="1"/>
  <c r="J5976" i="1"/>
  <c r="AB6003" i="1" l="1"/>
  <c r="H6003" i="1" s="1"/>
  <c r="Z6004" i="1"/>
  <c r="A5997" i="1"/>
  <c r="B5996" i="1"/>
  <c r="F5996" i="1" s="1"/>
  <c r="I5996" i="1" s="1"/>
  <c r="J5977" i="1"/>
  <c r="AB6004" i="1" l="1"/>
  <c r="H6004" i="1" s="1"/>
  <c r="Z6005" i="1"/>
  <c r="A5998" i="1"/>
  <c r="B5997" i="1"/>
  <c r="F5997" i="1" s="1"/>
  <c r="I5997" i="1" s="1"/>
  <c r="J5978" i="1"/>
  <c r="AB6005" i="1" l="1"/>
  <c r="H6005" i="1" s="1"/>
  <c r="Z6006" i="1"/>
  <c r="A5999" i="1"/>
  <c r="B5998" i="1"/>
  <c r="F5998" i="1" s="1"/>
  <c r="I5998" i="1" s="1"/>
  <c r="J5979" i="1"/>
  <c r="AB6006" i="1" l="1"/>
  <c r="H6006" i="1" s="1"/>
  <c r="Z6007" i="1"/>
  <c r="A6000" i="1"/>
  <c r="B5999" i="1"/>
  <c r="F5999" i="1" s="1"/>
  <c r="I5999" i="1" s="1"/>
  <c r="J5980" i="1"/>
  <c r="AB6007" i="1" l="1"/>
  <c r="H6007" i="1" s="1"/>
  <c r="Z6008" i="1"/>
  <c r="B6000" i="1"/>
  <c r="F6000" i="1" s="1"/>
  <c r="I6000" i="1" s="1"/>
  <c r="A6001" i="1"/>
  <c r="J5981" i="1"/>
  <c r="AB6008" i="1" l="1"/>
  <c r="H6008" i="1" s="1"/>
  <c r="Z6009" i="1"/>
  <c r="A6002" i="1"/>
  <c r="B6001" i="1"/>
  <c r="F6001" i="1" s="1"/>
  <c r="I6001" i="1" s="1"/>
  <c r="J5982" i="1"/>
  <c r="AB6009" i="1" l="1"/>
  <c r="H6009" i="1" s="1"/>
  <c r="Z6010" i="1"/>
  <c r="A6003" i="1"/>
  <c r="B6002" i="1"/>
  <c r="F6002" i="1" s="1"/>
  <c r="I6002" i="1" s="1"/>
  <c r="J5983" i="1"/>
  <c r="AB6010" i="1" l="1"/>
  <c r="H6010" i="1" s="1"/>
  <c r="Z6011" i="1"/>
  <c r="A6004" i="1"/>
  <c r="B6003" i="1"/>
  <c r="F6003" i="1" s="1"/>
  <c r="I6003" i="1" s="1"/>
  <c r="J5984" i="1"/>
  <c r="AB6011" i="1" l="1"/>
  <c r="H6011" i="1" s="1"/>
  <c r="Z6012" i="1"/>
  <c r="A6005" i="1"/>
  <c r="B6004" i="1"/>
  <c r="F6004" i="1" s="1"/>
  <c r="I6004" i="1" s="1"/>
  <c r="J5985" i="1"/>
  <c r="AB6012" i="1" l="1"/>
  <c r="H6012" i="1" s="1"/>
  <c r="Z6013" i="1"/>
  <c r="A6006" i="1"/>
  <c r="B6005" i="1"/>
  <c r="F6005" i="1" s="1"/>
  <c r="I6005" i="1" s="1"/>
  <c r="J5986" i="1"/>
  <c r="AB6013" i="1" l="1"/>
  <c r="H6013" i="1" s="1"/>
  <c r="Z6014" i="1"/>
  <c r="A6007" i="1"/>
  <c r="B6006" i="1"/>
  <c r="F6006" i="1" s="1"/>
  <c r="I6006" i="1" s="1"/>
  <c r="J5987" i="1"/>
  <c r="AB6014" i="1" l="1"/>
  <c r="H6014" i="1" s="1"/>
  <c r="Z6015" i="1"/>
  <c r="A6008" i="1"/>
  <c r="B6007" i="1"/>
  <c r="F6007" i="1" s="1"/>
  <c r="I6007" i="1" s="1"/>
  <c r="J5988" i="1"/>
  <c r="AB6015" i="1" l="1"/>
  <c r="H6015" i="1" s="1"/>
  <c r="Z6016" i="1"/>
  <c r="A6009" i="1"/>
  <c r="B6008" i="1"/>
  <c r="F6008" i="1" s="1"/>
  <c r="I6008" i="1" s="1"/>
  <c r="J5989" i="1"/>
  <c r="AB6016" i="1" l="1"/>
  <c r="H6016" i="1" s="1"/>
  <c r="Z6017" i="1"/>
  <c r="A6010" i="1"/>
  <c r="B6009" i="1"/>
  <c r="F6009" i="1" s="1"/>
  <c r="I6009" i="1" s="1"/>
  <c r="J5990" i="1"/>
  <c r="AB6017" i="1" l="1"/>
  <c r="H6017" i="1" s="1"/>
  <c r="Z6018" i="1"/>
  <c r="B6010" i="1"/>
  <c r="F6010" i="1" s="1"/>
  <c r="I6010" i="1" s="1"/>
  <c r="A6011" i="1"/>
  <c r="J5991" i="1"/>
  <c r="AB6018" i="1" l="1"/>
  <c r="H6018" i="1" s="1"/>
  <c r="Z6019" i="1"/>
  <c r="A6012" i="1"/>
  <c r="B6011" i="1"/>
  <c r="F6011" i="1" s="1"/>
  <c r="I6011" i="1" s="1"/>
  <c r="J5992" i="1"/>
  <c r="AB6019" i="1" l="1"/>
  <c r="H6019" i="1" s="1"/>
  <c r="Z6020" i="1"/>
  <c r="A6013" i="1"/>
  <c r="B6012" i="1"/>
  <c r="F6012" i="1" s="1"/>
  <c r="I6012" i="1" s="1"/>
  <c r="J5993" i="1"/>
  <c r="AB6020" i="1" l="1"/>
  <c r="H6020" i="1" s="1"/>
  <c r="Z6021" i="1"/>
  <c r="A6014" i="1"/>
  <c r="B6013" i="1"/>
  <c r="F6013" i="1" s="1"/>
  <c r="I6013" i="1" s="1"/>
  <c r="J5994" i="1"/>
  <c r="AB6021" i="1" l="1"/>
  <c r="H6021" i="1" s="1"/>
  <c r="Z6022" i="1"/>
  <c r="A6015" i="1"/>
  <c r="B6014" i="1"/>
  <c r="F6014" i="1" s="1"/>
  <c r="I6014" i="1" s="1"/>
  <c r="J5995" i="1"/>
  <c r="AB6022" i="1" l="1"/>
  <c r="H6022" i="1" s="1"/>
  <c r="Z6023" i="1"/>
  <c r="A6016" i="1"/>
  <c r="B6015" i="1"/>
  <c r="F6015" i="1" s="1"/>
  <c r="I6015" i="1" s="1"/>
  <c r="J5996" i="1"/>
  <c r="AB6023" i="1" l="1"/>
  <c r="H6023" i="1" s="1"/>
  <c r="Z6024" i="1"/>
  <c r="A6017" i="1"/>
  <c r="B6016" i="1"/>
  <c r="F6016" i="1" s="1"/>
  <c r="I6016" i="1" s="1"/>
  <c r="J5997" i="1"/>
  <c r="AB6024" i="1" l="1"/>
  <c r="H6024" i="1" s="1"/>
  <c r="Z6025" i="1"/>
  <c r="B6017" i="1"/>
  <c r="F6017" i="1" s="1"/>
  <c r="I6017" i="1" s="1"/>
  <c r="A6018" i="1"/>
  <c r="J5998" i="1"/>
  <c r="AB6025" i="1" l="1"/>
  <c r="H6025" i="1" s="1"/>
  <c r="Z6026" i="1"/>
  <c r="A6019" i="1"/>
  <c r="B6018" i="1"/>
  <c r="F6018" i="1" s="1"/>
  <c r="I6018" i="1" s="1"/>
  <c r="J5999" i="1"/>
  <c r="AB6026" i="1" l="1"/>
  <c r="H6026" i="1" s="1"/>
  <c r="Z6027" i="1"/>
  <c r="A6020" i="1"/>
  <c r="B6019" i="1"/>
  <c r="F6019" i="1" s="1"/>
  <c r="I6019" i="1" s="1"/>
  <c r="J6000" i="1"/>
  <c r="AB6027" i="1" l="1"/>
  <c r="H6027" i="1" s="1"/>
  <c r="Z6028" i="1"/>
  <c r="A6021" i="1"/>
  <c r="B6020" i="1"/>
  <c r="F6020" i="1" s="1"/>
  <c r="I6020" i="1" s="1"/>
  <c r="J6001" i="1"/>
  <c r="AB6028" i="1" l="1"/>
  <c r="H6028" i="1" s="1"/>
  <c r="Z6029" i="1"/>
  <c r="A6022" i="1"/>
  <c r="B6021" i="1"/>
  <c r="F6021" i="1" s="1"/>
  <c r="I6021" i="1" s="1"/>
  <c r="J6002" i="1"/>
  <c r="AB6029" i="1" l="1"/>
  <c r="H6029" i="1" s="1"/>
  <c r="Z6030" i="1"/>
  <c r="A6023" i="1"/>
  <c r="B6022" i="1"/>
  <c r="F6022" i="1" s="1"/>
  <c r="I6022" i="1" s="1"/>
  <c r="J6003" i="1"/>
  <c r="AB6030" i="1" l="1"/>
  <c r="H6030" i="1" s="1"/>
  <c r="Z6031" i="1"/>
  <c r="A6024" i="1"/>
  <c r="B6023" i="1"/>
  <c r="F6023" i="1" s="1"/>
  <c r="I6023" i="1" s="1"/>
  <c r="J6004" i="1"/>
  <c r="AB6031" i="1" l="1"/>
  <c r="H6031" i="1" s="1"/>
  <c r="Z6032" i="1"/>
  <c r="A6025" i="1"/>
  <c r="B6024" i="1"/>
  <c r="F6024" i="1" s="1"/>
  <c r="I6024" i="1" s="1"/>
  <c r="J6005" i="1"/>
  <c r="AB6032" i="1" l="1"/>
  <c r="H6032" i="1" s="1"/>
  <c r="Z6033" i="1"/>
  <c r="A6026" i="1"/>
  <c r="B6025" i="1"/>
  <c r="F6025" i="1" s="1"/>
  <c r="I6025" i="1" s="1"/>
  <c r="J6006" i="1"/>
  <c r="AB6033" i="1" l="1"/>
  <c r="H6033" i="1" s="1"/>
  <c r="Z6034" i="1"/>
  <c r="B6026" i="1"/>
  <c r="F6026" i="1" s="1"/>
  <c r="I6026" i="1" s="1"/>
  <c r="A6027" i="1"/>
  <c r="J6007" i="1"/>
  <c r="AB6034" i="1" l="1"/>
  <c r="H6034" i="1" s="1"/>
  <c r="Z6035" i="1"/>
  <c r="A6028" i="1"/>
  <c r="B6027" i="1"/>
  <c r="F6027" i="1" s="1"/>
  <c r="I6027" i="1" s="1"/>
  <c r="J6008" i="1"/>
  <c r="AB6035" i="1" l="1"/>
  <c r="H6035" i="1" s="1"/>
  <c r="Z6036" i="1"/>
  <c r="A6029" i="1"/>
  <c r="B6028" i="1"/>
  <c r="F6028" i="1" s="1"/>
  <c r="I6028" i="1" s="1"/>
  <c r="J6009" i="1"/>
  <c r="AB6036" i="1" l="1"/>
  <c r="H6036" i="1" s="1"/>
  <c r="Z6037" i="1"/>
  <c r="A6030" i="1"/>
  <c r="B6029" i="1"/>
  <c r="F6029" i="1" s="1"/>
  <c r="I6029" i="1" s="1"/>
  <c r="J6010" i="1"/>
  <c r="AB6037" i="1" l="1"/>
  <c r="H6037" i="1" s="1"/>
  <c r="Z6038" i="1"/>
  <c r="A6031" i="1"/>
  <c r="B6030" i="1"/>
  <c r="F6030" i="1" s="1"/>
  <c r="I6030" i="1" s="1"/>
  <c r="J6011" i="1"/>
  <c r="AB6038" i="1" l="1"/>
  <c r="H6038" i="1" s="1"/>
  <c r="Z6039" i="1"/>
  <c r="A6032" i="1"/>
  <c r="B6031" i="1"/>
  <c r="F6031" i="1" s="1"/>
  <c r="I6031" i="1" s="1"/>
  <c r="J6012" i="1"/>
  <c r="AB6039" i="1" l="1"/>
  <c r="H6039" i="1" s="1"/>
  <c r="Z6040" i="1"/>
  <c r="A6033" i="1"/>
  <c r="B6032" i="1"/>
  <c r="F6032" i="1" s="1"/>
  <c r="I6032" i="1" s="1"/>
  <c r="J6013" i="1"/>
  <c r="AB6040" i="1" l="1"/>
  <c r="H6040" i="1" s="1"/>
  <c r="Z6041" i="1"/>
  <c r="A6034" i="1"/>
  <c r="B6033" i="1"/>
  <c r="F6033" i="1" s="1"/>
  <c r="I6033" i="1" s="1"/>
  <c r="J6014" i="1"/>
  <c r="AB6041" i="1" l="1"/>
  <c r="H6041" i="1" s="1"/>
  <c r="Z6042" i="1"/>
  <c r="A6035" i="1"/>
  <c r="B6034" i="1"/>
  <c r="F6034" i="1" s="1"/>
  <c r="I6034" i="1" s="1"/>
  <c r="J6015" i="1"/>
  <c r="AB6042" i="1" l="1"/>
  <c r="H6042" i="1" s="1"/>
  <c r="Z6043" i="1"/>
  <c r="A6036" i="1"/>
  <c r="B6035" i="1"/>
  <c r="F6035" i="1" s="1"/>
  <c r="I6035" i="1" s="1"/>
  <c r="J6016" i="1"/>
  <c r="AB6043" i="1" l="1"/>
  <c r="H6043" i="1" s="1"/>
  <c r="Z6044" i="1"/>
  <c r="A6037" i="1"/>
  <c r="B6036" i="1"/>
  <c r="F6036" i="1" s="1"/>
  <c r="I6036" i="1" s="1"/>
  <c r="J6017" i="1"/>
  <c r="AB6044" i="1" l="1"/>
  <c r="H6044" i="1" s="1"/>
  <c r="Z6045" i="1"/>
  <c r="A6038" i="1"/>
  <c r="B6037" i="1"/>
  <c r="F6037" i="1" s="1"/>
  <c r="I6037" i="1" s="1"/>
  <c r="J6018" i="1"/>
  <c r="AB6045" i="1" l="1"/>
  <c r="H6045" i="1" s="1"/>
  <c r="Z6046" i="1"/>
  <c r="A6039" i="1"/>
  <c r="B6038" i="1"/>
  <c r="F6038" i="1" s="1"/>
  <c r="I6038" i="1" s="1"/>
  <c r="J6019" i="1"/>
  <c r="AB6046" i="1" l="1"/>
  <c r="H6046" i="1" s="1"/>
  <c r="Z6047" i="1"/>
  <c r="A6040" i="1"/>
  <c r="B6039" i="1"/>
  <c r="F6039" i="1" s="1"/>
  <c r="I6039" i="1" s="1"/>
  <c r="J6020" i="1"/>
  <c r="AB6047" i="1" l="1"/>
  <c r="H6047" i="1" s="1"/>
  <c r="Z6048" i="1"/>
  <c r="A6041" i="1"/>
  <c r="B6040" i="1"/>
  <c r="F6040" i="1" s="1"/>
  <c r="I6040" i="1" s="1"/>
  <c r="J6021" i="1"/>
  <c r="AB6048" i="1" l="1"/>
  <c r="H6048" i="1" s="1"/>
  <c r="Z6049" i="1"/>
  <c r="A6042" i="1"/>
  <c r="B6041" i="1"/>
  <c r="F6041" i="1" s="1"/>
  <c r="I6041" i="1" s="1"/>
  <c r="J6022" i="1"/>
  <c r="AB6049" i="1" l="1"/>
  <c r="H6049" i="1" s="1"/>
  <c r="Z6050" i="1"/>
  <c r="B6042" i="1"/>
  <c r="F6042" i="1" s="1"/>
  <c r="I6042" i="1" s="1"/>
  <c r="A6043" i="1"/>
  <c r="J6023" i="1"/>
  <c r="AB6050" i="1" l="1"/>
  <c r="H6050" i="1" s="1"/>
  <c r="Z6051" i="1"/>
  <c r="A6044" i="1"/>
  <c r="B6043" i="1"/>
  <c r="F6043" i="1" s="1"/>
  <c r="I6043" i="1" s="1"/>
  <c r="J6024" i="1"/>
  <c r="AB6051" i="1" l="1"/>
  <c r="H6051" i="1" s="1"/>
  <c r="Z6052" i="1"/>
  <c r="A6045" i="1"/>
  <c r="B6044" i="1"/>
  <c r="F6044" i="1" s="1"/>
  <c r="I6044" i="1" s="1"/>
  <c r="J6025" i="1"/>
  <c r="AB6052" i="1" l="1"/>
  <c r="H6052" i="1" s="1"/>
  <c r="Z6053" i="1"/>
  <c r="A6046" i="1"/>
  <c r="B6045" i="1"/>
  <c r="F6045" i="1" s="1"/>
  <c r="I6045" i="1" s="1"/>
  <c r="J6026" i="1"/>
  <c r="AB6053" i="1" l="1"/>
  <c r="H6053" i="1" s="1"/>
  <c r="Z6054" i="1"/>
  <c r="A6047" i="1"/>
  <c r="B6046" i="1"/>
  <c r="F6046" i="1" s="1"/>
  <c r="I6046" i="1" s="1"/>
  <c r="J6027" i="1"/>
  <c r="AB6054" i="1" l="1"/>
  <c r="H6054" i="1" s="1"/>
  <c r="Z6055" i="1"/>
  <c r="A6048" i="1"/>
  <c r="B6047" i="1"/>
  <c r="F6047" i="1" s="1"/>
  <c r="I6047" i="1" s="1"/>
  <c r="J6028" i="1"/>
  <c r="AB6055" i="1" l="1"/>
  <c r="H6055" i="1" s="1"/>
  <c r="Z6056" i="1"/>
  <c r="A6049" i="1"/>
  <c r="B6048" i="1"/>
  <c r="F6048" i="1" s="1"/>
  <c r="I6048" i="1" s="1"/>
  <c r="J6029" i="1"/>
  <c r="AB6056" i="1" l="1"/>
  <c r="H6056" i="1" s="1"/>
  <c r="Z6057" i="1"/>
  <c r="A6050" i="1"/>
  <c r="B6049" i="1"/>
  <c r="F6049" i="1" s="1"/>
  <c r="I6049" i="1" s="1"/>
  <c r="J6030" i="1"/>
  <c r="AB6057" i="1" l="1"/>
  <c r="H6057" i="1" s="1"/>
  <c r="Z6058" i="1"/>
  <c r="A6051" i="1"/>
  <c r="B6050" i="1"/>
  <c r="F6050" i="1" s="1"/>
  <c r="I6050" i="1" s="1"/>
  <c r="J6031" i="1"/>
  <c r="AB6058" i="1" l="1"/>
  <c r="H6058" i="1" s="1"/>
  <c r="Z6059" i="1"/>
  <c r="A6052" i="1"/>
  <c r="B6051" i="1"/>
  <c r="F6051" i="1" s="1"/>
  <c r="I6051" i="1" s="1"/>
  <c r="J6032" i="1"/>
  <c r="AB6059" i="1" l="1"/>
  <c r="H6059" i="1" s="1"/>
  <c r="Z6060" i="1"/>
  <c r="A6053" i="1"/>
  <c r="B6052" i="1"/>
  <c r="F6052" i="1" s="1"/>
  <c r="I6052" i="1" s="1"/>
  <c r="J6033" i="1"/>
  <c r="AB6060" i="1" l="1"/>
  <c r="H6060" i="1" s="1"/>
  <c r="Z6061" i="1"/>
  <c r="A6054" i="1"/>
  <c r="B6053" i="1"/>
  <c r="F6053" i="1" s="1"/>
  <c r="I6053" i="1" s="1"/>
  <c r="J6034" i="1"/>
  <c r="AB6061" i="1" l="1"/>
  <c r="H6061" i="1" s="1"/>
  <c r="Z6062" i="1"/>
  <c r="A6055" i="1"/>
  <c r="B6054" i="1"/>
  <c r="F6054" i="1" s="1"/>
  <c r="I6054" i="1" s="1"/>
  <c r="J6035" i="1"/>
  <c r="AB6062" i="1" l="1"/>
  <c r="H6062" i="1" s="1"/>
  <c r="Z6063" i="1"/>
  <c r="A6056" i="1"/>
  <c r="B6055" i="1"/>
  <c r="F6055" i="1" s="1"/>
  <c r="I6055" i="1" s="1"/>
  <c r="J6036" i="1"/>
  <c r="AB6063" i="1" l="1"/>
  <c r="H6063" i="1" s="1"/>
  <c r="Z6064" i="1"/>
  <c r="A6057" i="1"/>
  <c r="B6056" i="1"/>
  <c r="F6056" i="1" s="1"/>
  <c r="I6056" i="1" s="1"/>
  <c r="J6037" i="1"/>
  <c r="AB6064" i="1" l="1"/>
  <c r="H6064" i="1" s="1"/>
  <c r="Z6065" i="1"/>
  <c r="A6058" i="1"/>
  <c r="B6057" i="1"/>
  <c r="F6057" i="1" s="1"/>
  <c r="I6057" i="1" s="1"/>
  <c r="J6038" i="1"/>
  <c r="AB6065" i="1" l="1"/>
  <c r="H6065" i="1" s="1"/>
  <c r="Z6066" i="1"/>
  <c r="A6059" i="1"/>
  <c r="B6058" i="1"/>
  <c r="F6058" i="1" s="1"/>
  <c r="I6058" i="1" s="1"/>
  <c r="J6039" i="1"/>
  <c r="AB6066" i="1" l="1"/>
  <c r="H6066" i="1" s="1"/>
  <c r="Z6067" i="1"/>
  <c r="B6059" i="1"/>
  <c r="F6059" i="1" s="1"/>
  <c r="I6059" i="1" s="1"/>
  <c r="A6060" i="1"/>
  <c r="J6040" i="1"/>
  <c r="AB6067" i="1" l="1"/>
  <c r="H6067" i="1" s="1"/>
  <c r="Z6068" i="1"/>
  <c r="B6060" i="1"/>
  <c r="F6060" i="1" s="1"/>
  <c r="I6060" i="1" s="1"/>
  <c r="A6061" i="1"/>
  <c r="J6041" i="1"/>
  <c r="AB6068" i="1" l="1"/>
  <c r="H6068" i="1" s="1"/>
  <c r="Z6069" i="1"/>
  <c r="B6061" i="1"/>
  <c r="F6061" i="1" s="1"/>
  <c r="I6061" i="1" s="1"/>
  <c r="A6062" i="1"/>
  <c r="J6042" i="1"/>
  <c r="AB6069" i="1" l="1"/>
  <c r="H6069" i="1" s="1"/>
  <c r="Z6070" i="1"/>
  <c r="B6062" i="1"/>
  <c r="F6062" i="1" s="1"/>
  <c r="I6062" i="1" s="1"/>
  <c r="A6063" i="1"/>
  <c r="J6043" i="1"/>
  <c r="AB6070" i="1" l="1"/>
  <c r="H6070" i="1" s="1"/>
  <c r="Z6071" i="1"/>
  <c r="B6063" i="1"/>
  <c r="F6063" i="1" s="1"/>
  <c r="I6063" i="1" s="1"/>
  <c r="A6064" i="1"/>
  <c r="J6044" i="1"/>
  <c r="AB6071" i="1" l="1"/>
  <c r="H6071" i="1" s="1"/>
  <c r="Z6072" i="1"/>
  <c r="A6065" i="1"/>
  <c r="B6064" i="1"/>
  <c r="F6064" i="1" s="1"/>
  <c r="I6064" i="1" s="1"/>
  <c r="J6045" i="1"/>
  <c r="AB6072" i="1" l="1"/>
  <c r="H6072" i="1" s="1"/>
  <c r="Z6073" i="1"/>
  <c r="B6065" i="1"/>
  <c r="F6065" i="1" s="1"/>
  <c r="I6065" i="1" s="1"/>
  <c r="A6066" i="1"/>
  <c r="J6046" i="1"/>
  <c r="AB6073" i="1" l="1"/>
  <c r="H6073" i="1" s="1"/>
  <c r="Z6074" i="1"/>
  <c r="A6067" i="1"/>
  <c r="B6066" i="1"/>
  <c r="F6066" i="1" s="1"/>
  <c r="I6066" i="1" s="1"/>
  <c r="J6047" i="1"/>
  <c r="AB6074" i="1" l="1"/>
  <c r="H6074" i="1" s="1"/>
  <c r="Z6075" i="1"/>
  <c r="B6067" i="1"/>
  <c r="F6067" i="1" s="1"/>
  <c r="I6067" i="1" s="1"/>
  <c r="A6068" i="1"/>
  <c r="J6048" i="1"/>
  <c r="AB6075" i="1" l="1"/>
  <c r="H6075" i="1" s="1"/>
  <c r="Z6076" i="1"/>
  <c r="B6068" i="1"/>
  <c r="F6068" i="1" s="1"/>
  <c r="I6068" i="1" s="1"/>
  <c r="A6069" i="1"/>
  <c r="J6049" i="1"/>
  <c r="AB6076" i="1" l="1"/>
  <c r="H6076" i="1" s="1"/>
  <c r="Z6077" i="1"/>
  <c r="B6069" i="1"/>
  <c r="F6069" i="1" s="1"/>
  <c r="I6069" i="1" s="1"/>
  <c r="A6070" i="1"/>
  <c r="J6050" i="1"/>
  <c r="AB6077" i="1" l="1"/>
  <c r="H6077" i="1" s="1"/>
  <c r="Z6078" i="1"/>
  <c r="B6070" i="1"/>
  <c r="F6070" i="1" s="1"/>
  <c r="I6070" i="1" s="1"/>
  <c r="A6071" i="1"/>
  <c r="J6051" i="1"/>
  <c r="AB6078" i="1" l="1"/>
  <c r="H6078" i="1" s="1"/>
  <c r="Z6079" i="1"/>
  <c r="B6071" i="1"/>
  <c r="F6071" i="1" s="1"/>
  <c r="I6071" i="1" s="1"/>
  <c r="A6072" i="1"/>
  <c r="J6052" i="1"/>
  <c r="AB6079" i="1" l="1"/>
  <c r="H6079" i="1" s="1"/>
  <c r="Z6080" i="1"/>
  <c r="A6073" i="1"/>
  <c r="B6072" i="1"/>
  <c r="F6072" i="1" s="1"/>
  <c r="I6072" i="1" s="1"/>
  <c r="J6053" i="1"/>
  <c r="AB6080" i="1" l="1"/>
  <c r="H6080" i="1" s="1"/>
  <c r="Z6081" i="1"/>
  <c r="B6073" i="1"/>
  <c r="F6073" i="1" s="1"/>
  <c r="I6073" i="1" s="1"/>
  <c r="A6074" i="1"/>
  <c r="J6054" i="1"/>
  <c r="AB6081" i="1" l="1"/>
  <c r="H6081" i="1" s="1"/>
  <c r="Z6082" i="1"/>
  <c r="A6075" i="1"/>
  <c r="B6074" i="1"/>
  <c r="F6074" i="1" s="1"/>
  <c r="I6074" i="1" s="1"/>
  <c r="J6055" i="1"/>
  <c r="AB6082" i="1" l="1"/>
  <c r="H6082" i="1" s="1"/>
  <c r="Z6083" i="1"/>
  <c r="B6075" i="1"/>
  <c r="F6075" i="1" s="1"/>
  <c r="I6075" i="1" s="1"/>
  <c r="A6076" i="1"/>
  <c r="J6056" i="1"/>
  <c r="AB6083" i="1" l="1"/>
  <c r="H6083" i="1" s="1"/>
  <c r="Z6084" i="1"/>
  <c r="B6076" i="1"/>
  <c r="F6076" i="1" s="1"/>
  <c r="I6076" i="1" s="1"/>
  <c r="A6077" i="1"/>
  <c r="J6057" i="1"/>
  <c r="AB6084" i="1" l="1"/>
  <c r="H6084" i="1" s="1"/>
  <c r="Z6085" i="1"/>
  <c r="B6077" i="1"/>
  <c r="F6077" i="1" s="1"/>
  <c r="I6077" i="1" s="1"/>
  <c r="A6078" i="1"/>
  <c r="J6058" i="1"/>
  <c r="AB6085" i="1" l="1"/>
  <c r="H6085" i="1" s="1"/>
  <c r="Z6086" i="1"/>
  <c r="A6079" i="1"/>
  <c r="B6078" i="1"/>
  <c r="F6078" i="1" s="1"/>
  <c r="I6078" i="1" s="1"/>
  <c r="J6059" i="1"/>
  <c r="AB6086" i="1" l="1"/>
  <c r="H6086" i="1" s="1"/>
  <c r="Z6087" i="1"/>
  <c r="B6079" i="1"/>
  <c r="F6079" i="1" s="1"/>
  <c r="I6079" i="1" s="1"/>
  <c r="A6080" i="1"/>
  <c r="J6060" i="1"/>
  <c r="AB6087" i="1" l="1"/>
  <c r="H6087" i="1" s="1"/>
  <c r="Z6088" i="1"/>
  <c r="A6081" i="1"/>
  <c r="B6080" i="1"/>
  <c r="F6080" i="1" s="1"/>
  <c r="I6080" i="1" s="1"/>
  <c r="J6061" i="1"/>
  <c r="AB6088" i="1" l="1"/>
  <c r="H6088" i="1" s="1"/>
  <c r="Z6089" i="1"/>
  <c r="B6081" i="1"/>
  <c r="F6081" i="1" s="1"/>
  <c r="I6081" i="1" s="1"/>
  <c r="A6082" i="1"/>
  <c r="J6062" i="1"/>
  <c r="AB6089" i="1" l="1"/>
  <c r="H6089" i="1" s="1"/>
  <c r="Z6090" i="1"/>
  <c r="A6083" i="1"/>
  <c r="B6082" i="1"/>
  <c r="F6082" i="1" s="1"/>
  <c r="I6082" i="1" s="1"/>
  <c r="J6063" i="1"/>
  <c r="AB6090" i="1" l="1"/>
  <c r="H6090" i="1" s="1"/>
  <c r="Z6091" i="1"/>
  <c r="B6083" i="1"/>
  <c r="F6083" i="1" s="1"/>
  <c r="I6083" i="1" s="1"/>
  <c r="A6084" i="1"/>
  <c r="J6064" i="1"/>
  <c r="AB6091" i="1" l="1"/>
  <c r="H6091" i="1" s="1"/>
  <c r="Z6092" i="1"/>
  <c r="A6085" i="1"/>
  <c r="B6084" i="1"/>
  <c r="F6084" i="1" s="1"/>
  <c r="I6084" i="1" s="1"/>
  <c r="J6065" i="1"/>
  <c r="AB6092" i="1" l="1"/>
  <c r="H6092" i="1" s="1"/>
  <c r="Z6093" i="1"/>
  <c r="B6085" i="1"/>
  <c r="F6085" i="1" s="1"/>
  <c r="I6085" i="1" s="1"/>
  <c r="A6086" i="1"/>
  <c r="J6066" i="1"/>
  <c r="AB6093" i="1" l="1"/>
  <c r="H6093" i="1" s="1"/>
  <c r="Z6094" i="1"/>
  <c r="A6087" i="1"/>
  <c r="B6086" i="1"/>
  <c r="F6086" i="1" s="1"/>
  <c r="I6086" i="1" s="1"/>
  <c r="J6067" i="1"/>
  <c r="AB6094" i="1" l="1"/>
  <c r="H6094" i="1" s="1"/>
  <c r="Z6095" i="1"/>
  <c r="B6087" i="1"/>
  <c r="F6087" i="1" s="1"/>
  <c r="I6087" i="1" s="1"/>
  <c r="A6088" i="1"/>
  <c r="J6068" i="1"/>
  <c r="AB6095" i="1" l="1"/>
  <c r="H6095" i="1" s="1"/>
  <c r="Z6096" i="1"/>
  <c r="AB6096" i="1" s="1"/>
  <c r="H6096" i="1" s="1"/>
  <c r="A6089" i="1"/>
  <c r="B6088" i="1"/>
  <c r="F6088" i="1" s="1"/>
  <c r="I6088" i="1" s="1"/>
  <c r="J6069" i="1"/>
  <c r="Z6097" i="1" l="1"/>
  <c r="B6089" i="1"/>
  <c r="F6089" i="1" s="1"/>
  <c r="I6089" i="1" s="1"/>
  <c r="A6090" i="1"/>
  <c r="J6070" i="1"/>
  <c r="AB6097" i="1" l="1"/>
  <c r="H6097" i="1" s="1"/>
  <c r="Z6098" i="1"/>
  <c r="A6091" i="1"/>
  <c r="B6090" i="1"/>
  <c r="F6090" i="1" s="1"/>
  <c r="I6090" i="1" s="1"/>
  <c r="J6071" i="1"/>
  <c r="AB6098" i="1" l="1"/>
  <c r="H6098" i="1" s="1"/>
  <c r="Z6099" i="1"/>
  <c r="B6091" i="1"/>
  <c r="F6091" i="1" s="1"/>
  <c r="I6091" i="1" s="1"/>
  <c r="A6092" i="1"/>
  <c r="J6072" i="1"/>
  <c r="AB6099" i="1" l="1"/>
  <c r="H6099" i="1" s="1"/>
  <c r="Z6100" i="1"/>
  <c r="A6093" i="1"/>
  <c r="B6092" i="1"/>
  <c r="F6092" i="1" s="1"/>
  <c r="I6092" i="1" s="1"/>
  <c r="J6073" i="1"/>
  <c r="AB6100" i="1" l="1"/>
  <c r="H6100" i="1" s="1"/>
  <c r="Z6101" i="1"/>
  <c r="B6093" i="1"/>
  <c r="F6093" i="1" s="1"/>
  <c r="I6093" i="1" s="1"/>
  <c r="A6094" i="1"/>
  <c r="J6074" i="1"/>
  <c r="AB6101" i="1" l="1"/>
  <c r="H6101" i="1" s="1"/>
  <c r="Z6102" i="1"/>
  <c r="A6095" i="1"/>
  <c r="B6094" i="1"/>
  <c r="F6094" i="1" s="1"/>
  <c r="I6094" i="1" s="1"/>
  <c r="J6075" i="1"/>
  <c r="AB6102" i="1" l="1"/>
  <c r="H6102" i="1" s="1"/>
  <c r="Z6103" i="1"/>
  <c r="B6095" i="1"/>
  <c r="F6095" i="1" s="1"/>
  <c r="I6095" i="1" s="1"/>
  <c r="A6096" i="1"/>
  <c r="J6076" i="1"/>
  <c r="AB6103" i="1" l="1"/>
  <c r="H6103" i="1" s="1"/>
  <c r="Z6104" i="1"/>
  <c r="A6097" i="1"/>
  <c r="B6096" i="1"/>
  <c r="F6096" i="1" s="1"/>
  <c r="I6096" i="1" s="1"/>
  <c r="J6077" i="1"/>
  <c r="AB6104" i="1" l="1"/>
  <c r="H6104" i="1" s="1"/>
  <c r="Z6105" i="1"/>
  <c r="B6097" i="1"/>
  <c r="F6097" i="1" s="1"/>
  <c r="I6097" i="1" s="1"/>
  <c r="A6098" i="1"/>
  <c r="J6078" i="1"/>
  <c r="AB6105" i="1" l="1"/>
  <c r="H6105" i="1" s="1"/>
  <c r="Z6106" i="1"/>
  <c r="A6099" i="1"/>
  <c r="B6098" i="1"/>
  <c r="F6098" i="1" s="1"/>
  <c r="I6098" i="1" s="1"/>
  <c r="J6079" i="1"/>
  <c r="AB6106" i="1" l="1"/>
  <c r="H6106" i="1" s="1"/>
  <c r="Z6107" i="1"/>
  <c r="B6099" i="1"/>
  <c r="F6099" i="1" s="1"/>
  <c r="I6099" i="1" s="1"/>
  <c r="A6100" i="1"/>
  <c r="J6080" i="1"/>
  <c r="AB6107" i="1" l="1"/>
  <c r="H6107" i="1" s="1"/>
  <c r="Z6108" i="1"/>
  <c r="A6101" i="1"/>
  <c r="B6100" i="1"/>
  <c r="F6100" i="1" s="1"/>
  <c r="I6100" i="1" s="1"/>
  <c r="J6081" i="1"/>
  <c r="AB6108" i="1" l="1"/>
  <c r="H6108" i="1" s="1"/>
  <c r="Z6109" i="1"/>
  <c r="B6101" i="1"/>
  <c r="F6101" i="1" s="1"/>
  <c r="I6101" i="1" s="1"/>
  <c r="A6102" i="1"/>
  <c r="J6082" i="1"/>
  <c r="AB6109" i="1" l="1"/>
  <c r="H6109" i="1" s="1"/>
  <c r="Z6110" i="1"/>
  <c r="A6103" i="1"/>
  <c r="B6102" i="1"/>
  <c r="F6102" i="1" s="1"/>
  <c r="I6102" i="1" s="1"/>
  <c r="J6083" i="1"/>
  <c r="AB6110" i="1" l="1"/>
  <c r="H6110" i="1" s="1"/>
  <c r="Z6111" i="1"/>
  <c r="B6103" i="1"/>
  <c r="F6103" i="1" s="1"/>
  <c r="I6103" i="1" s="1"/>
  <c r="A6104" i="1"/>
  <c r="J6084" i="1"/>
  <c r="AB6111" i="1" l="1"/>
  <c r="H6111" i="1" s="1"/>
  <c r="Z6112" i="1"/>
  <c r="AB6112" i="1" s="1"/>
  <c r="H6112" i="1" s="1"/>
  <c r="A6105" i="1"/>
  <c r="B6104" i="1"/>
  <c r="F6104" i="1" s="1"/>
  <c r="I6104" i="1" s="1"/>
  <c r="J6085" i="1"/>
  <c r="Z6113" i="1" l="1"/>
  <c r="B6105" i="1"/>
  <c r="F6105" i="1" s="1"/>
  <c r="I6105" i="1" s="1"/>
  <c r="A6106" i="1"/>
  <c r="J6086" i="1"/>
  <c r="AB6113" i="1" l="1"/>
  <c r="H6113" i="1" s="1"/>
  <c r="Z6114" i="1"/>
  <c r="A6107" i="1"/>
  <c r="B6106" i="1"/>
  <c r="F6106" i="1" s="1"/>
  <c r="I6106" i="1" s="1"/>
  <c r="J6087" i="1"/>
  <c r="AB6114" i="1" l="1"/>
  <c r="H6114" i="1" s="1"/>
  <c r="Z6115" i="1"/>
  <c r="B6107" i="1"/>
  <c r="F6107" i="1" s="1"/>
  <c r="I6107" i="1" s="1"/>
  <c r="A6108" i="1"/>
  <c r="J6088" i="1"/>
  <c r="AB6115" i="1" l="1"/>
  <c r="H6115" i="1" s="1"/>
  <c r="Z6116" i="1"/>
  <c r="A6109" i="1"/>
  <c r="B6108" i="1"/>
  <c r="F6108" i="1" s="1"/>
  <c r="I6108" i="1" s="1"/>
  <c r="J6089" i="1"/>
  <c r="AB6116" i="1" l="1"/>
  <c r="H6116" i="1" s="1"/>
  <c r="Z6117" i="1"/>
  <c r="B6109" i="1"/>
  <c r="F6109" i="1" s="1"/>
  <c r="I6109" i="1" s="1"/>
  <c r="A6110" i="1"/>
  <c r="J6090" i="1"/>
  <c r="AB6117" i="1" l="1"/>
  <c r="H6117" i="1" s="1"/>
  <c r="Z6118" i="1"/>
  <c r="A6111" i="1"/>
  <c r="B6110" i="1"/>
  <c r="F6110" i="1" s="1"/>
  <c r="I6110" i="1" s="1"/>
  <c r="J6091" i="1"/>
  <c r="AB6118" i="1" l="1"/>
  <c r="H6118" i="1" s="1"/>
  <c r="Z6119" i="1"/>
  <c r="B6111" i="1"/>
  <c r="F6111" i="1" s="1"/>
  <c r="I6111" i="1" s="1"/>
  <c r="A6112" i="1"/>
  <c r="J6092" i="1"/>
  <c r="AB6119" i="1" l="1"/>
  <c r="H6119" i="1" s="1"/>
  <c r="Z6120" i="1"/>
  <c r="AB6120" i="1" s="1"/>
  <c r="H6120" i="1" s="1"/>
  <c r="A6113" i="1"/>
  <c r="B6112" i="1"/>
  <c r="F6112" i="1" s="1"/>
  <c r="I6112" i="1" s="1"/>
  <c r="J6093" i="1"/>
  <c r="Z6121" i="1" l="1"/>
  <c r="B6113" i="1"/>
  <c r="F6113" i="1" s="1"/>
  <c r="I6113" i="1" s="1"/>
  <c r="A6114" i="1"/>
  <c r="J6094" i="1"/>
  <c r="AB6121" i="1" l="1"/>
  <c r="H6121" i="1" s="1"/>
  <c r="Z6122" i="1"/>
  <c r="A6115" i="1"/>
  <c r="B6114" i="1"/>
  <c r="F6114" i="1" s="1"/>
  <c r="I6114" i="1" s="1"/>
  <c r="J6095" i="1"/>
  <c r="AB6122" i="1" l="1"/>
  <c r="H6122" i="1" s="1"/>
  <c r="Z6123" i="1"/>
  <c r="B6115" i="1"/>
  <c r="F6115" i="1" s="1"/>
  <c r="I6115" i="1" s="1"/>
  <c r="A6116" i="1"/>
  <c r="J6096" i="1"/>
  <c r="AB6123" i="1" l="1"/>
  <c r="H6123" i="1" s="1"/>
  <c r="Z6124" i="1"/>
  <c r="A6117" i="1"/>
  <c r="B6116" i="1"/>
  <c r="F6116" i="1" s="1"/>
  <c r="I6116" i="1" s="1"/>
  <c r="J6097" i="1"/>
  <c r="AB6124" i="1" l="1"/>
  <c r="H6124" i="1" s="1"/>
  <c r="Z6125" i="1"/>
  <c r="B6117" i="1"/>
  <c r="F6117" i="1" s="1"/>
  <c r="I6117" i="1" s="1"/>
  <c r="A6118" i="1"/>
  <c r="J6098" i="1"/>
  <c r="AB6125" i="1" l="1"/>
  <c r="H6125" i="1" s="1"/>
  <c r="Z6126" i="1"/>
  <c r="A6119" i="1"/>
  <c r="B6118" i="1"/>
  <c r="F6118" i="1" s="1"/>
  <c r="I6118" i="1" s="1"/>
  <c r="J6099" i="1"/>
  <c r="AB6126" i="1" l="1"/>
  <c r="H6126" i="1" s="1"/>
  <c r="Z6127" i="1"/>
  <c r="B6119" i="1"/>
  <c r="F6119" i="1" s="1"/>
  <c r="I6119" i="1" s="1"/>
  <c r="A6120" i="1"/>
  <c r="J6100" i="1"/>
  <c r="AB6127" i="1" l="1"/>
  <c r="H6127" i="1" s="1"/>
  <c r="Z6128" i="1"/>
  <c r="A6121" i="1"/>
  <c r="B6120" i="1"/>
  <c r="F6120" i="1" s="1"/>
  <c r="I6120" i="1" s="1"/>
  <c r="J6101" i="1"/>
  <c r="AB6128" i="1" l="1"/>
  <c r="H6128" i="1" s="1"/>
  <c r="Z6129" i="1"/>
  <c r="B6121" i="1"/>
  <c r="F6121" i="1" s="1"/>
  <c r="I6121" i="1" s="1"/>
  <c r="A6122" i="1"/>
  <c r="J6102" i="1"/>
  <c r="AB6129" i="1" l="1"/>
  <c r="H6129" i="1" s="1"/>
  <c r="Z6130" i="1"/>
  <c r="A6123" i="1"/>
  <c r="B6122" i="1"/>
  <c r="F6122" i="1" s="1"/>
  <c r="I6122" i="1" s="1"/>
  <c r="J6103" i="1"/>
  <c r="AB6130" i="1" l="1"/>
  <c r="H6130" i="1" s="1"/>
  <c r="Z6131" i="1"/>
  <c r="B6123" i="1"/>
  <c r="F6123" i="1" s="1"/>
  <c r="I6123" i="1" s="1"/>
  <c r="A6124" i="1"/>
  <c r="J6104" i="1"/>
  <c r="AB6131" i="1" l="1"/>
  <c r="H6131" i="1" s="1"/>
  <c r="Z6132" i="1"/>
  <c r="A6125" i="1"/>
  <c r="B6124" i="1"/>
  <c r="F6124" i="1" s="1"/>
  <c r="I6124" i="1" s="1"/>
  <c r="J6105" i="1"/>
  <c r="AB6132" i="1" l="1"/>
  <c r="H6132" i="1" s="1"/>
  <c r="Z6133" i="1"/>
  <c r="B6125" i="1"/>
  <c r="F6125" i="1" s="1"/>
  <c r="I6125" i="1" s="1"/>
  <c r="A6126" i="1"/>
  <c r="J6106" i="1"/>
  <c r="AB6133" i="1" l="1"/>
  <c r="H6133" i="1" s="1"/>
  <c r="Z6134" i="1"/>
  <c r="A6127" i="1"/>
  <c r="B6126" i="1"/>
  <c r="F6126" i="1" s="1"/>
  <c r="I6126" i="1" s="1"/>
  <c r="J6107" i="1"/>
  <c r="AB6134" i="1" l="1"/>
  <c r="H6134" i="1" s="1"/>
  <c r="Z6135" i="1"/>
  <c r="B6127" i="1"/>
  <c r="F6127" i="1" s="1"/>
  <c r="I6127" i="1" s="1"/>
  <c r="A6128" i="1"/>
  <c r="J6108" i="1"/>
  <c r="AB6135" i="1" l="1"/>
  <c r="H6135" i="1" s="1"/>
  <c r="Z6136" i="1"/>
  <c r="A6129" i="1"/>
  <c r="B6128" i="1"/>
  <c r="F6128" i="1" s="1"/>
  <c r="I6128" i="1" s="1"/>
  <c r="J6109" i="1"/>
  <c r="AB6136" i="1" l="1"/>
  <c r="H6136" i="1" s="1"/>
  <c r="Z6137" i="1"/>
  <c r="B6129" i="1"/>
  <c r="F6129" i="1" s="1"/>
  <c r="I6129" i="1" s="1"/>
  <c r="A6130" i="1"/>
  <c r="J6110" i="1"/>
  <c r="AB6137" i="1" l="1"/>
  <c r="H6137" i="1" s="1"/>
  <c r="Z6138" i="1"/>
  <c r="A6131" i="1"/>
  <c r="B6130" i="1"/>
  <c r="F6130" i="1" s="1"/>
  <c r="I6130" i="1" s="1"/>
  <c r="J6111" i="1"/>
  <c r="AB6138" i="1" l="1"/>
  <c r="H6138" i="1" s="1"/>
  <c r="Z6139" i="1"/>
  <c r="B6131" i="1"/>
  <c r="F6131" i="1" s="1"/>
  <c r="I6131" i="1" s="1"/>
  <c r="A6132" i="1"/>
  <c r="J6112" i="1"/>
  <c r="AB6139" i="1" l="1"/>
  <c r="H6139" i="1" s="1"/>
  <c r="Z6140" i="1"/>
  <c r="A6133" i="1"/>
  <c r="B6132" i="1"/>
  <c r="F6132" i="1" s="1"/>
  <c r="I6132" i="1" s="1"/>
  <c r="J6113" i="1"/>
  <c r="AB6140" i="1" l="1"/>
  <c r="H6140" i="1" s="1"/>
  <c r="Z6141" i="1"/>
  <c r="B6133" i="1"/>
  <c r="F6133" i="1" s="1"/>
  <c r="I6133" i="1" s="1"/>
  <c r="A6134" i="1"/>
  <c r="J6114" i="1"/>
  <c r="AB6141" i="1" l="1"/>
  <c r="H6141" i="1" s="1"/>
  <c r="Z6142" i="1"/>
  <c r="A6135" i="1"/>
  <c r="B6134" i="1"/>
  <c r="F6134" i="1" s="1"/>
  <c r="I6134" i="1" s="1"/>
  <c r="J6115" i="1"/>
  <c r="AB6142" i="1" l="1"/>
  <c r="H6142" i="1" s="1"/>
  <c r="Z6143" i="1"/>
  <c r="B6135" i="1"/>
  <c r="F6135" i="1" s="1"/>
  <c r="I6135" i="1" s="1"/>
  <c r="A6136" i="1"/>
  <c r="J6116" i="1"/>
  <c r="AB6143" i="1" l="1"/>
  <c r="H6143" i="1" s="1"/>
  <c r="Z6144" i="1"/>
  <c r="A6137" i="1"/>
  <c r="B6136" i="1"/>
  <c r="F6136" i="1" s="1"/>
  <c r="I6136" i="1" s="1"/>
  <c r="J6117" i="1"/>
  <c r="AB6144" i="1" l="1"/>
  <c r="H6144" i="1" s="1"/>
  <c r="Z6145" i="1"/>
  <c r="B6137" i="1"/>
  <c r="F6137" i="1" s="1"/>
  <c r="I6137" i="1" s="1"/>
  <c r="A6138" i="1"/>
  <c r="J6118" i="1"/>
  <c r="AB6145" i="1" l="1"/>
  <c r="H6145" i="1" s="1"/>
  <c r="Z6146" i="1"/>
  <c r="A6139" i="1"/>
  <c r="B6138" i="1"/>
  <c r="F6138" i="1" s="1"/>
  <c r="I6138" i="1" s="1"/>
  <c r="J6119" i="1"/>
  <c r="AB6146" i="1" l="1"/>
  <c r="H6146" i="1" s="1"/>
  <c r="Z6147" i="1"/>
  <c r="B6139" i="1"/>
  <c r="F6139" i="1" s="1"/>
  <c r="I6139" i="1" s="1"/>
  <c r="A6140" i="1"/>
  <c r="J6120" i="1"/>
  <c r="AB6147" i="1" l="1"/>
  <c r="H6147" i="1" s="1"/>
  <c r="Z6148" i="1"/>
  <c r="A6141" i="1"/>
  <c r="B6140" i="1"/>
  <c r="F6140" i="1" s="1"/>
  <c r="I6140" i="1" s="1"/>
  <c r="J6121" i="1"/>
  <c r="AB6148" i="1" l="1"/>
  <c r="H6148" i="1" s="1"/>
  <c r="Z6149" i="1"/>
  <c r="AB6149" i="1" s="1"/>
  <c r="H6149" i="1" s="1"/>
  <c r="B6141" i="1"/>
  <c r="F6141" i="1" s="1"/>
  <c r="I6141" i="1" s="1"/>
  <c r="A6142" i="1"/>
  <c r="J6122" i="1"/>
  <c r="Z6150" i="1" l="1"/>
  <c r="A6143" i="1"/>
  <c r="B6142" i="1"/>
  <c r="F6142" i="1" s="1"/>
  <c r="I6142" i="1" s="1"/>
  <c r="J6123" i="1"/>
  <c r="AB6150" i="1" l="1"/>
  <c r="H6150" i="1" s="1"/>
  <c r="Z6151" i="1"/>
  <c r="B6143" i="1"/>
  <c r="F6143" i="1" s="1"/>
  <c r="I6143" i="1" s="1"/>
  <c r="A6144" i="1"/>
  <c r="J6124" i="1"/>
  <c r="AB6151" i="1" l="1"/>
  <c r="H6151" i="1" s="1"/>
  <c r="Z6152" i="1"/>
  <c r="A6145" i="1"/>
  <c r="B6144" i="1"/>
  <c r="F6144" i="1" s="1"/>
  <c r="I6144" i="1" s="1"/>
  <c r="J6125" i="1"/>
  <c r="AB6152" i="1" l="1"/>
  <c r="H6152" i="1" s="1"/>
  <c r="Z6153" i="1"/>
  <c r="B6145" i="1"/>
  <c r="F6145" i="1" s="1"/>
  <c r="I6145" i="1" s="1"/>
  <c r="A6146" i="1"/>
  <c r="J6126" i="1"/>
  <c r="AB6153" i="1" l="1"/>
  <c r="H6153" i="1" s="1"/>
  <c r="Z6154" i="1"/>
  <c r="A6147" i="1"/>
  <c r="B6146" i="1"/>
  <c r="F6146" i="1" s="1"/>
  <c r="I6146" i="1" s="1"/>
  <c r="J6127" i="1"/>
  <c r="AB6154" i="1" l="1"/>
  <c r="H6154" i="1" s="1"/>
  <c r="Z6155" i="1"/>
  <c r="B6147" i="1"/>
  <c r="F6147" i="1" s="1"/>
  <c r="I6147" i="1" s="1"/>
  <c r="A6148" i="1"/>
  <c r="J6128" i="1"/>
  <c r="AB6155" i="1" l="1"/>
  <c r="H6155" i="1" s="1"/>
  <c r="Z6156" i="1"/>
  <c r="A6149" i="1"/>
  <c r="B6148" i="1"/>
  <c r="F6148" i="1" s="1"/>
  <c r="I6148" i="1" s="1"/>
  <c r="J6129" i="1"/>
  <c r="AB6156" i="1" l="1"/>
  <c r="H6156" i="1" s="1"/>
  <c r="Z6157" i="1"/>
  <c r="B6149" i="1"/>
  <c r="F6149" i="1" s="1"/>
  <c r="I6149" i="1" s="1"/>
  <c r="A6150" i="1"/>
  <c r="J6130" i="1"/>
  <c r="AB6157" i="1" l="1"/>
  <c r="H6157" i="1" s="1"/>
  <c r="Z6158" i="1"/>
  <c r="A6151" i="1"/>
  <c r="B6150" i="1"/>
  <c r="F6150" i="1" s="1"/>
  <c r="I6150" i="1" s="1"/>
  <c r="J6131" i="1"/>
  <c r="AB6158" i="1" l="1"/>
  <c r="H6158" i="1" s="1"/>
  <c r="Z6159" i="1"/>
  <c r="B6151" i="1"/>
  <c r="F6151" i="1" s="1"/>
  <c r="I6151" i="1" s="1"/>
  <c r="A6152" i="1"/>
  <c r="J6132" i="1"/>
  <c r="AB6159" i="1" l="1"/>
  <c r="H6159" i="1" s="1"/>
  <c r="Z6160" i="1"/>
  <c r="A6153" i="1"/>
  <c r="B6152" i="1"/>
  <c r="F6152" i="1" s="1"/>
  <c r="I6152" i="1" s="1"/>
  <c r="J6133" i="1"/>
  <c r="AB6160" i="1" l="1"/>
  <c r="H6160" i="1" s="1"/>
  <c r="Z6161" i="1"/>
  <c r="B6153" i="1"/>
  <c r="F6153" i="1" s="1"/>
  <c r="I6153" i="1" s="1"/>
  <c r="A6154" i="1"/>
  <c r="J6134" i="1"/>
  <c r="AB6161" i="1" l="1"/>
  <c r="H6161" i="1" s="1"/>
  <c r="Z6162" i="1"/>
  <c r="A6155" i="1"/>
  <c r="B6154" i="1"/>
  <c r="F6154" i="1" s="1"/>
  <c r="I6154" i="1" s="1"/>
  <c r="J6135" i="1"/>
  <c r="AB6162" i="1" l="1"/>
  <c r="H6162" i="1" s="1"/>
  <c r="Z6163" i="1"/>
  <c r="B6155" i="1"/>
  <c r="F6155" i="1" s="1"/>
  <c r="I6155" i="1" s="1"/>
  <c r="A6156" i="1"/>
  <c r="J6136" i="1"/>
  <c r="AB6163" i="1" l="1"/>
  <c r="H6163" i="1" s="1"/>
  <c r="Z6164" i="1"/>
  <c r="A6157" i="1"/>
  <c r="B6156" i="1"/>
  <c r="F6156" i="1" s="1"/>
  <c r="I6156" i="1" s="1"/>
  <c r="J6137" i="1"/>
  <c r="AB6164" i="1" l="1"/>
  <c r="H6164" i="1" s="1"/>
  <c r="Z6165" i="1"/>
  <c r="B6157" i="1"/>
  <c r="F6157" i="1" s="1"/>
  <c r="I6157" i="1" s="1"/>
  <c r="A6158" i="1"/>
  <c r="J6138" i="1"/>
  <c r="AB6165" i="1" l="1"/>
  <c r="H6165" i="1" s="1"/>
  <c r="Z6166" i="1"/>
  <c r="A6159" i="1"/>
  <c r="B6158" i="1"/>
  <c r="F6158" i="1" s="1"/>
  <c r="I6158" i="1" s="1"/>
  <c r="J6139" i="1"/>
  <c r="AB6166" i="1" l="1"/>
  <c r="H6166" i="1" s="1"/>
  <c r="Z6167" i="1"/>
  <c r="B6159" i="1"/>
  <c r="F6159" i="1" s="1"/>
  <c r="I6159" i="1" s="1"/>
  <c r="A6160" i="1"/>
  <c r="J6140" i="1"/>
  <c r="AB6167" i="1" l="1"/>
  <c r="H6167" i="1" s="1"/>
  <c r="Z6168" i="1"/>
  <c r="A6161" i="1"/>
  <c r="B6160" i="1"/>
  <c r="F6160" i="1" s="1"/>
  <c r="I6160" i="1" s="1"/>
  <c r="J6141" i="1"/>
  <c r="AB6168" i="1" l="1"/>
  <c r="H6168" i="1" s="1"/>
  <c r="Z6169" i="1"/>
  <c r="B6161" i="1"/>
  <c r="F6161" i="1" s="1"/>
  <c r="I6161" i="1" s="1"/>
  <c r="A6162" i="1"/>
  <c r="J6142" i="1"/>
  <c r="AB6169" i="1" l="1"/>
  <c r="H6169" i="1" s="1"/>
  <c r="Z6170" i="1"/>
  <c r="A6163" i="1"/>
  <c r="B6162" i="1"/>
  <c r="F6162" i="1" s="1"/>
  <c r="I6162" i="1" s="1"/>
  <c r="J6143" i="1"/>
  <c r="AB6170" i="1" l="1"/>
  <c r="H6170" i="1" s="1"/>
  <c r="Z6171" i="1"/>
  <c r="B6163" i="1"/>
  <c r="F6163" i="1" s="1"/>
  <c r="I6163" i="1" s="1"/>
  <c r="A6164" i="1"/>
  <c r="J6144" i="1"/>
  <c r="AB6171" i="1" l="1"/>
  <c r="H6171" i="1" s="1"/>
  <c r="Z6172" i="1"/>
  <c r="A6165" i="1"/>
  <c r="B6164" i="1"/>
  <c r="F6164" i="1" s="1"/>
  <c r="I6164" i="1" s="1"/>
  <c r="J6145" i="1"/>
  <c r="AB6172" i="1" l="1"/>
  <c r="H6172" i="1" s="1"/>
  <c r="Z6173" i="1"/>
  <c r="B6165" i="1"/>
  <c r="F6165" i="1" s="1"/>
  <c r="I6165" i="1" s="1"/>
  <c r="A6166" i="1"/>
  <c r="J6146" i="1"/>
  <c r="AB6173" i="1" l="1"/>
  <c r="H6173" i="1" s="1"/>
  <c r="Z6174" i="1"/>
  <c r="A6167" i="1"/>
  <c r="B6166" i="1"/>
  <c r="F6166" i="1" s="1"/>
  <c r="I6166" i="1" s="1"/>
  <c r="J6147" i="1"/>
  <c r="AB6174" i="1" l="1"/>
  <c r="H6174" i="1" s="1"/>
  <c r="Z6175" i="1"/>
  <c r="B6167" i="1"/>
  <c r="F6167" i="1" s="1"/>
  <c r="I6167" i="1" s="1"/>
  <c r="A6168" i="1"/>
  <c r="J6148" i="1"/>
  <c r="AB6175" i="1" l="1"/>
  <c r="H6175" i="1" s="1"/>
  <c r="Z6176" i="1"/>
  <c r="A6169" i="1"/>
  <c r="B6168" i="1"/>
  <c r="F6168" i="1" s="1"/>
  <c r="I6168" i="1" s="1"/>
  <c r="J6149" i="1"/>
  <c r="AB6176" i="1" l="1"/>
  <c r="H6176" i="1" s="1"/>
  <c r="Z6177" i="1"/>
  <c r="B6169" i="1"/>
  <c r="F6169" i="1" s="1"/>
  <c r="I6169" i="1" s="1"/>
  <c r="A6170" i="1"/>
  <c r="J6150" i="1"/>
  <c r="AB6177" i="1" l="1"/>
  <c r="H6177" i="1" s="1"/>
  <c r="Z6178" i="1"/>
  <c r="A6171" i="1"/>
  <c r="B6170" i="1"/>
  <c r="F6170" i="1" s="1"/>
  <c r="I6170" i="1" s="1"/>
  <c r="J6151" i="1"/>
  <c r="AB6178" i="1" l="1"/>
  <c r="H6178" i="1" s="1"/>
  <c r="Z6179" i="1"/>
  <c r="B6171" i="1"/>
  <c r="F6171" i="1" s="1"/>
  <c r="I6171" i="1" s="1"/>
  <c r="A6172" i="1"/>
  <c r="J6152" i="1"/>
  <c r="AB6179" i="1" l="1"/>
  <c r="H6179" i="1" s="1"/>
  <c r="Z6180" i="1"/>
  <c r="A6173" i="1"/>
  <c r="B6172" i="1"/>
  <c r="F6172" i="1" s="1"/>
  <c r="I6172" i="1" s="1"/>
  <c r="J6153" i="1"/>
  <c r="AB6180" i="1" l="1"/>
  <c r="H6180" i="1" s="1"/>
  <c r="Z6181" i="1"/>
  <c r="B6173" i="1"/>
  <c r="F6173" i="1" s="1"/>
  <c r="I6173" i="1" s="1"/>
  <c r="A6174" i="1"/>
  <c r="J6154" i="1"/>
  <c r="AB6181" i="1" l="1"/>
  <c r="H6181" i="1" s="1"/>
  <c r="Z6182" i="1"/>
  <c r="A6175" i="1"/>
  <c r="B6174" i="1"/>
  <c r="F6174" i="1" s="1"/>
  <c r="I6174" i="1" s="1"/>
  <c r="J6155" i="1"/>
  <c r="AB6182" i="1" l="1"/>
  <c r="H6182" i="1" s="1"/>
  <c r="Z6183" i="1"/>
  <c r="B6175" i="1"/>
  <c r="F6175" i="1" s="1"/>
  <c r="I6175" i="1" s="1"/>
  <c r="A6176" i="1"/>
  <c r="J6156" i="1"/>
  <c r="AB6183" i="1" l="1"/>
  <c r="H6183" i="1" s="1"/>
  <c r="Z6184" i="1"/>
  <c r="A6177" i="1"/>
  <c r="B6176" i="1"/>
  <c r="F6176" i="1" s="1"/>
  <c r="I6176" i="1" s="1"/>
  <c r="J6157" i="1"/>
  <c r="AB6184" i="1" l="1"/>
  <c r="H6184" i="1" s="1"/>
  <c r="Z6185" i="1"/>
  <c r="B6177" i="1"/>
  <c r="F6177" i="1" s="1"/>
  <c r="I6177" i="1" s="1"/>
  <c r="A6178" i="1"/>
  <c r="J6158" i="1"/>
  <c r="AB6185" i="1" l="1"/>
  <c r="H6185" i="1" s="1"/>
  <c r="Z6186" i="1"/>
  <c r="A6179" i="1"/>
  <c r="B6178" i="1"/>
  <c r="F6178" i="1" s="1"/>
  <c r="I6178" i="1" s="1"/>
  <c r="J6159" i="1"/>
  <c r="AB6186" i="1" l="1"/>
  <c r="H6186" i="1" s="1"/>
  <c r="Z6187" i="1"/>
  <c r="A6180" i="1"/>
  <c r="B6179" i="1"/>
  <c r="F6179" i="1" s="1"/>
  <c r="I6179" i="1" s="1"/>
  <c r="J6160" i="1"/>
  <c r="AB6187" i="1" l="1"/>
  <c r="H6187" i="1" s="1"/>
  <c r="Z6188" i="1"/>
  <c r="B6180" i="1"/>
  <c r="F6180" i="1" s="1"/>
  <c r="I6180" i="1" s="1"/>
  <c r="A6181" i="1"/>
  <c r="J6161" i="1"/>
  <c r="AB6188" i="1" l="1"/>
  <c r="H6188" i="1" s="1"/>
  <c r="Z6189" i="1"/>
  <c r="A6182" i="1"/>
  <c r="B6181" i="1"/>
  <c r="F6181" i="1" s="1"/>
  <c r="I6181" i="1" s="1"/>
  <c r="J6162" i="1"/>
  <c r="AB6189" i="1" l="1"/>
  <c r="H6189" i="1" s="1"/>
  <c r="Z6190" i="1"/>
  <c r="B6182" i="1"/>
  <c r="F6182" i="1" s="1"/>
  <c r="I6182" i="1" s="1"/>
  <c r="A6183" i="1"/>
  <c r="J6163" i="1"/>
  <c r="AB6190" i="1" l="1"/>
  <c r="H6190" i="1" s="1"/>
  <c r="Z6191" i="1"/>
  <c r="A6184" i="1"/>
  <c r="B6183" i="1"/>
  <c r="F6183" i="1" s="1"/>
  <c r="I6183" i="1" s="1"/>
  <c r="J6164" i="1"/>
  <c r="AB6191" i="1" l="1"/>
  <c r="H6191" i="1" s="1"/>
  <c r="Z6192" i="1"/>
  <c r="B6184" i="1"/>
  <c r="F6184" i="1" s="1"/>
  <c r="I6184" i="1" s="1"/>
  <c r="A6185" i="1"/>
  <c r="J6165" i="1"/>
  <c r="AB6192" i="1" l="1"/>
  <c r="H6192" i="1" s="1"/>
  <c r="Z6193" i="1"/>
  <c r="B6185" i="1"/>
  <c r="F6185" i="1" s="1"/>
  <c r="I6185" i="1" s="1"/>
  <c r="A6186" i="1"/>
  <c r="J6166" i="1"/>
  <c r="AB6193" i="1" l="1"/>
  <c r="H6193" i="1" s="1"/>
  <c r="Z6194" i="1"/>
  <c r="A6187" i="1"/>
  <c r="B6186" i="1"/>
  <c r="F6186" i="1" s="1"/>
  <c r="I6186" i="1" s="1"/>
  <c r="J6167" i="1"/>
  <c r="AB6194" i="1" l="1"/>
  <c r="H6194" i="1" s="1"/>
  <c r="Z6195" i="1"/>
  <c r="A6188" i="1"/>
  <c r="B6187" i="1"/>
  <c r="F6187" i="1" s="1"/>
  <c r="I6187" i="1" s="1"/>
  <c r="J6168" i="1"/>
  <c r="AB6195" i="1" l="1"/>
  <c r="H6195" i="1" s="1"/>
  <c r="Z6196" i="1"/>
  <c r="B6188" i="1"/>
  <c r="F6188" i="1" s="1"/>
  <c r="I6188" i="1" s="1"/>
  <c r="A6189" i="1"/>
  <c r="J6169" i="1"/>
  <c r="AB6196" i="1" l="1"/>
  <c r="H6196" i="1" s="1"/>
  <c r="Z6197" i="1"/>
  <c r="A6190" i="1"/>
  <c r="B6189" i="1"/>
  <c r="F6189" i="1" s="1"/>
  <c r="I6189" i="1" s="1"/>
  <c r="J6170" i="1"/>
  <c r="AB6197" i="1" l="1"/>
  <c r="H6197" i="1" s="1"/>
  <c r="Z6198" i="1"/>
  <c r="B6190" i="1"/>
  <c r="F6190" i="1" s="1"/>
  <c r="I6190" i="1" s="1"/>
  <c r="A6191" i="1"/>
  <c r="J6171" i="1"/>
  <c r="AB6198" i="1" l="1"/>
  <c r="H6198" i="1" s="1"/>
  <c r="Z6199" i="1"/>
  <c r="A6192" i="1"/>
  <c r="B6191" i="1"/>
  <c r="F6191" i="1" s="1"/>
  <c r="I6191" i="1" s="1"/>
  <c r="J6172" i="1"/>
  <c r="AB6199" i="1" l="1"/>
  <c r="H6199" i="1" s="1"/>
  <c r="Z6200" i="1"/>
  <c r="B6192" i="1"/>
  <c r="F6192" i="1" s="1"/>
  <c r="I6192" i="1" s="1"/>
  <c r="A6193" i="1"/>
  <c r="J6173" i="1"/>
  <c r="AB6200" i="1" l="1"/>
  <c r="H6200" i="1" s="1"/>
  <c r="Z6201" i="1"/>
  <c r="A6194" i="1"/>
  <c r="B6193" i="1"/>
  <c r="F6193" i="1" s="1"/>
  <c r="I6193" i="1" s="1"/>
  <c r="J6174" i="1"/>
  <c r="AB6201" i="1" l="1"/>
  <c r="H6201" i="1" s="1"/>
  <c r="Z6202" i="1"/>
  <c r="B6194" i="1"/>
  <c r="F6194" i="1" s="1"/>
  <c r="I6194" i="1" s="1"/>
  <c r="A6195" i="1"/>
  <c r="J6175" i="1"/>
  <c r="AB6202" i="1" l="1"/>
  <c r="H6202" i="1" s="1"/>
  <c r="Z6203" i="1"/>
  <c r="A6196" i="1"/>
  <c r="B6195" i="1"/>
  <c r="F6195" i="1" s="1"/>
  <c r="I6195" i="1" s="1"/>
  <c r="J6176" i="1"/>
  <c r="AB6203" i="1" l="1"/>
  <c r="H6203" i="1" s="1"/>
  <c r="Z6204" i="1"/>
  <c r="B6196" i="1"/>
  <c r="F6196" i="1" s="1"/>
  <c r="I6196" i="1" s="1"/>
  <c r="A6197" i="1"/>
  <c r="J6177" i="1"/>
  <c r="AB6204" i="1" l="1"/>
  <c r="H6204" i="1" s="1"/>
  <c r="Z6205" i="1"/>
  <c r="B6197" i="1"/>
  <c r="F6197" i="1" s="1"/>
  <c r="I6197" i="1" s="1"/>
  <c r="A6198" i="1"/>
  <c r="J6178" i="1"/>
  <c r="AB6205" i="1" l="1"/>
  <c r="H6205" i="1" s="1"/>
  <c r="Z6206" i="1"/>
  <c r="B6198" i="1"/>
  <c r="F6198" i="1" s="1"/>
  <c r="I6198" i="1" s="1"/>
  <c r="A6199" i="1"/>
  <c r="J6179" i="1"/>
  <c r="AB6206" i="1" l="1"/>
  <c r="H6206" i="1" s="1"/>
  <c r="Z6207" i="1"/>
  <c r="A6200" i="1"/>
  <c r="B6199" i="1"/>
  <c r="F6199" i="1" s="1"/>
  <c r="I6199" i="1" s="1"/>
  <c r="J6180" i="1"/>
  <c r="AB6207" i="1" l="1"/>
  <c r="H6207" i="1" s="1"/>
  <c r="Z6208" i="1"/>
  <c r="B6200" i="1"/>
  <c r="F6200" i="1" s="1"/>
  <c r="I6200" i="1" s="1"/>
  <c r="A6201" i="1"/>
  <c r="J6181" i="1"/>
  <c r="AB6208" i="1" l="1"/>
  <c r="H6208" i="1" s="1"/>
  <c r="Z6209" i="1"/>
  <c r="A6202" i="1"/>
  <c r="B6201" i="1"/>
  <c r="F6201" i="1" s="1"/>
  <c r="I6201" i="1" s="1"/>
  <c r="J6182" i="1"/>
  <c r="AB6209" i="1" l="1"/>
  <c r="H6209" i="1" s="1"/>
  <c r="Z6210" i="1"/>
  <c r="B6202" i="1"/>
  <c r="F6202" i="1" s="1"/>
  <c r="I6202" i="1" s="1"/>
  <c r="A6203" i="1"/>
  <c r="J6183" i="1"/>
  <c r="AB6210" i="1" l="1"/>
  <c r="H6210" i="1" s="1"/>
  <c r="Z6211" i="1"/>
  <c r="A6204" i="1"/>
  <c r="B6203" i="1"/>
  <c r="F6203" i="1" s="1"/>
  <c r="I6203" i="1" s="1"/>
  <c r="J6184" i="1"/>
  <c r="AB6211" i="1" l="1"/>
  <c r="H6211" i="1" s="1"/>
  <c r="Z6212" i="1"/>
  <c r="A6205" i="1"/>
  <c r="B6204" i="1"/>
  <c r="F6204" i="1" s="1"/>
  <c r="I6204" i="1" s="1"/>
  <c r="J6185" i="1"/>
  <c r="AB6212" i="1" l="1"/>
  <c r="H6212" i="1" s="1"/>
  <c r="Z6213" i="1"/>
  <c r="B6205" i="1"/>
  <c r="F6205" i="1" s="1"/>
  <c r="I6205" i="1" s="1"/>
  <c r="A6206" i="1"/>
  <c r="J6186" i="1"/>
  <c r="AB6213" i="1" l="1"/>
  <c r="H6213" i="1" s="1"/>
  <c r="Z6214" i="1"/>
  <c r="A6207" i="1"/>
  <c r="B6206" i="1"/>
  <c r="F6206" i="1" s="1"/>
  <c r="I6206" i="1" s="1"/>
  <c r="J6187" i="1"/>
  <c r="AB6214" i="1" l="1"/>
  <c r="H6214" i="1" s="1"/>
  <c r="Z6215" i="1"/>
  <c r="B6207" i="1"/>
  <c r="F6207" i="1" s="1"/>
  <c r="I6207" i="1" s="1"/>
  <c r="A6208" i="1"/>
  <c r="J6188" i="1"/>
  <c r="AB6215" i="1" l="1"/>
  <c r="H6215" i="1" s="1"/>
  <c r="Z6216" i="1"/>
  <c r="A6209" i="1"/>
  <c r="B6208" i="1"/>
  <c r="F6208" i="1" s="1"/>
  <c r="I6208" i="1" s="1"/>
  <c r="J6189" i="1"/>
  <c r="AB6216" i="1" l="1"/>
  <c r="H6216" i="1" s="1"/>
  <c r="Z6217" i="1"/>
  <c r="B6209" i="1"/>
  <c r="F6209" i="1" s="1"/>
  <c r="I6209" i="1" s="1"/>
  <c r="A6210" i="1"/>
  <c r="J6190" i="1"/>
  <c r="AB6217" i="1" l="1"/>
  <c r="H6217" i="1" s="1"/>
  <c r="Z6218" i="1"/>
  <c r="A6211" i="1"/>
  <c r="B6210" i="1"/>
  <c r="F6210" i="1" s="1"/>
  <c r="I6210" i="1" s="1"/>
  <c r="J6191" i="1"/>
  <c r="AB6218" i="1" l="1"/>
  <c r="H6218" i="1" s="1"/>
  <c r="Z6219" i="1"/>
  <c r="B6211" i="1"/>
  <c r="F6211" i="1" s="1"/>
  <c r="I6211" i="1" s="1"/>
  <c r="A6212" i="1"/>
  <c r="J6192" i="1"/>
  <c r="AB6219" i="1" l="1"/>
  <c r="H6219" i="1" s="1"/>
  <c r="Z6220" i="1"/>
  <c r="A6213" i="1"/>
  <c r="B6212" i="1"/>
  <c r="F6212" i="1" s="1"/>
  <c r="I6212" i="1" s="1"/>
  <c r="J6193" i="1"/>
  <c r="AB6220" i="1" l="1"/>
  <c r="H6220" i="1" s="1"/>
  <c r="Z6221" i="1"/>
  <c r="B6213" i="1"/>
  <c r="F6213" i="1" s="1"/>
  <c r="I6213" i="1" s="1"/>
  <c r="A6214" i="1"/>
  <c r="J6194" i="1"/>
  <c r="AB6221" i="1" l="1"/>
  <c r="H6221" i="1" s="1"/>
  <c r="Z6222" i="1"/>
  <c r="A6215" i="1"/>
  <c r="B6214" i="1"/>
  <c r="F6214" i="1" s="1"/>
  <c r="I6214" i="1" s="1"/>
  <c r="J6195" i="1"/>
  <c r="AB6222" i="1" l="1"/>
  <c r="H6222" i="1" s="1"/>
  <c r="Z6223" i="1"/>
  <c r="B6215" i="1"/>
  <c r="F6215" i="1" s="1"/>
  <c r="I6215" i="1" s="1"/>
  <c r="A6216" i="1"/>
  <c r="J6196" i="1"/>
  <c r="AB6223" i="1" l="1"/>
  <c r="H6223" i="1" s="1"/>
  <c r="Z6224" i="1"/>
  <c r="A6217" i="1"/>
  <c r="B6216" i="1"/>
  <c r="F6216" i="1" s="1"/>
  <c r="I6216" i="1" s="1"/>
  <c r="J6197" i="1"/>
  <c r="AB6224" i="1" l="1"/>
  <c r="H6224" i="1" s="1"/>
  <c r="Z6225" i="1"/>
  <c r="B6217" i="1"/>
  <c r="F6217" i="1" s="1"/>
  <c r="I6217" i="1" s="1"/>
  <c r="A6218" i="1"/>
  <c r="J6198" i="1"/>
  <c r="AB6225" i="1" l="1"/>
  <c r="H6225" i="1" s="1"/>
  <c r="Z6226" i="1"/>
  <c r="A6219" i="1"/>
  <c r="B6218" i="1"/>
  <c r="F6218" i="1" s="1"/>
  <c r="I6218" i="1" s="1"/>
  <c r="J6199" i="1"/>
  <c r="AB6226" i="1" l="1"/>
  <c r="H6226" i="1" s="1"/>
  <c r="Z6227" i="1"/>
  <c r="B6219" i="1"/>
  <c r="F6219" i="1" s="1"/>
  <c r="I6219" i="1" s="1"/>
  <c r="A6220" i="1"/>
  <c r="J6200" i="1"/>
  <c r="AB6227" i="1" l="1"/>
  <c r="H6227" i="1" s="1"/>
  <c r="Z6228" i="1"/>
  <c r="A6221" i="1"/>
  <c r="B6220" i="1"/>
  <c r="F6220" i="1" s="1"/>
  <c r="I6220" i="1" s="1"/>
  <c r="J6201" i="1"/>
  <c r="AB6228" i="1" l="1"/>
  <c r="H6228" i="1" s="1"/>
  <c r="Z6229" i="1"/>
  <c r="B6221" i="1"/>
  <c r="F6221" i="1" s="1"/>
  <c r="I6221" i="1" s="1"/>
  <c r="A6222" i="1"/>
  <c r="J6202" i="1"/>
  <c r="AB6229" i="1" l="1"/>
  <c r="H6229" i="1" s="1"/>
  <c r="Z6230" i="1"/>
  <c r="A6223" i="1"/>
  <c r="B6222" i="1"/>
  <c r="F6222" i="1" s="1"/>
  <c r="I6222" i="1" s="1"/>
  <c r="J6203" i="1"/>
  <c r="AB6230" i="1" l="1"/>
  <c r="H6230" i="1" s="1"/>
  <c r="Z6231" i="1"/>
  <c r="B6223" i="1"/>
  <c r="F6223" i="1" s="1"/>
  <c r="I6223" i="1" s="1"/>
  <c r="A6224" i="1"/>
  <c r="J6204" i="1"/>
  <c r="AB6231" i="1" l="1"/>
  <c r="H6231" i="1" s="1"/>
  <c r="Z6232" i="1"/>
  <c r="A6225" i="1"/>
  <c r="B6224" i="1"/>
  <c r="F6224" i="1" s="1"/>
  <c r="I6224" i="1" s="1"/>
  <c r="J6205" i="1"/>
  <c r="AB6232" i="1" l="1"/>
  <c r="H6232" i="1" s="1"/>
  <c r="Z6233" i="1"/>
  <c r="B6225" i="1"/>
  <c r="F6225" i="1" s="1"/>
  <c r="I6225" i="1" s="1"/>
  <c r="A6226" i="1"/>
  <c r="J6206" i="1"/>
  <c r="AB6233" i="1" l="1"/>
  <c r="H6233" i="1" s="1"/>
  <c r="Z6234" i="1"/>
  <c r="A6227" i="1"/>
  <c r="B6226" i="1"/>
  <c r="F6226" i="1" s="1"/>
  <c r="I6226" i="1" s="1"/>
  <c r="J6207" i="1"/>
  <c r="AB6234" i="1" l="1"/>
  <c r="H6234" i="1" s="1"/>
  <c r="Z6235" i="1"/>
  <c r="B6227" i="1"/>
  <c r="F6227" i="1" s="1"/>
  <c r="I6227" i="1" s="1"/>
  <c r="A6228" i="1"/>
  <c r="J6208" i="1"/>
  <c r="AB6235" i="1" l="1"/>
  <c r="H6235" i="1" s="1"/>
  <c r="Z6236" i="1"/>
  <c r="A6229" i="1"/>
  <c r="B6228" i="1"/>
  <c r="F6228" i="1" s="1"/>
  <c r="I6228" i="1" s="1"/>
  <c r="J6209" i="1"/>
  <c r="AB6236" i="1" l="1"/>
  <c r="H6236" i="1" s="1"/>
  <c r="Z6237" i="1"/>
  <c r="B6229" i="1"/>
  <c r="F6229" i="1" s="1"/>
  <c r="I6229" i="1" s="1"/>
  <c r="A6230" i="1"/>
  <c r="J6210" i="1"/>
  <c r="AB6237" i="1" l="1"/>
  <c r="H6237" i="1" s="1"/>
  <c r="Z6238" i="1"/>
  <c r="A6231" i="1"/>
  <c r="B6230" i="1"/>
  <c r="F6230" i="1" s="1"/>
  <c r="I6230" i="1" s="1"/>
  <c r="J6211" i="1"/>
  <c r="AB6238" i="1" l="1"/>
  <c r="H6238" i="1" s="1"/>
  <c r="Z6239" i="1"/>
  <c r="B6231" i="1"/>
  <c r="F6231" i="1" s="1"/>
  <c r="I6231" i="1" s="1"/>
  <c r="A6232" i="1"/>
  <c r="J6212" i="1"/>
  <c r="AB6239" i="1" l="1"/>
  <c r="H6239" i="1" s="1"/>
  <c r="Z6240" i="1"/>
  <c r="A6233" i="1"/>
  <c r="B6232" i="1"/>
  <c r="F6232" i="1" s="1"/>
  <c r="I6232" i="1" s="1"/>
  <c r="J6213" i="1"/>
  <c r="AB6240" i="1" l="1"/>
  <c r="H6240" i="1" s="1"/>
  <c r="Z6241" i="1"/>
  <c r="B6233" i="1"/>
  <c r="F6233" i="1" s="1"/>
  <c r="I6233" i="1" s="1"/>
  <c r="A6234" i="1"/>
  <c r="J6214" i="1"/>
  <c r="AB6241" i="1" l="1"/>
  <c r="H6241" i="1" s="1"/>
  <c r="Z6242" i="1"/>
  <c r="A6235" i="1"/>
  <c r="B6234" i="1"/>
  <c r="F6234" i="1" s="1"/>
  <c r="I6234" i="1" s="1"/>
  <c r="J6215" i="1"/>
  <c r="AB6242" i="1" l="1"/>
  <c r="H6242" i="1" s="1"/>
  <c r="Z6243" i="1"/>
  <c r="B6235" i="1"/>
  <c r="F6235" i="1" s="1"/>
  <c r="I6235" i="1" s="1"/>
  <c r="A6236" i="1"/>
  <c r="J6216" i="1"/>
  <c r="AB6243" i="1" l="1"/>
  <c r="H6243" i="1" s="1"/>
  <c r="Z6244" i="1"/>
  <c r="A6237" i="1"/>
  <c r="B6236" i="1"/>
  <c r="F6236" i="1" s="1"/>
  <c r="I6236" i="1" s="1"/>
  <c r="J6217" i="1"/>
  <c r="AB6244" i="1" l="1"/>
  <c r="H6244" i="1" s="1"/>
  <c r="Z6245" i="1"/>
  <c r="B6237" i="1"/>
  <c r="F6237" i="1" s="1"/>
  <c r="I6237" i="1" s="1"/>
  <c r="A6238" i="1"/>
  <c r="J6218" i="1"/>
  <c r="AB6245" i="1" l="1"/>
  <c r="H6245" i="1" s="1"/>
  <c r="Z6246" i="1"/>
  <c r="A6239" i="1"/>
  <c r="B6238" i="1"/>
  <c r="F6238" i="1" s="1"/>
  <c r="I6238" i="1" s="1"/>
  <c r="J6219" i="1"/>
  <c r="AB6246" i="1" l="1"/>
  <c r="H6246" i="1" s="1"/>
  <c r="Z6247" i="1"/>
  <c r="B6239" i="1"/>
  <c r="F6239" i="1" s="1"/>
  <c r="I6239" i="1" s="1"/>
  <c r="A6240" i="1"/>
  <c r="J6220" i="1"/>
  <c r="AB6247" i="1" l="1"/>
  <c r="H6247" i="1" s="1"/>
  <c r="Z6248" i="1"/>
  <c r="A6241" i="1"/>
  <c r="B6240" i="1"/>
  <c r="F6240" i="1" s="1"/>
  <c r="I6240" i="1" s="1"/>
  <c r="J6221" i="1"/>
  <c r="AB6248" i="1" l="1"/>
  <c r="H6248" i="1" s="1"/>
  <c r="Z6249" i="1"/>
  <c r="B6241" i="1"/>
  <c r="F6241" i="1" s="1"/>
  <c r="I6241" i="1" s="1"/>
  <c r="A6242" i="1"/>
  <c r="J6222" i="1"/>
  <c r="AB6249" i="1" l="1"/>
  <c r="H6249" i="1" s="1"/>
  <c r="Z6250" i="1"/>
  <c r="A6243" i="1"/>
  <c r="B6242" i="1"/>
  <c r="F6242" i="1" s="1"/>
  <c r="I6242" i="1" s="1"/>
  <c r="J6223" i="1"/>
  <c r="AB6250" i="1" l="1"/>
  <c r="H6250" i="1" s="1"/>
  <c r="Z6251" i="1"/>
  <c r="B6243" i="1"/>
  <c r="F6243" i="1" s="1"/>
  <c r="I6243" i="1" s="1"/>
  <c r="A6244" i="1"/>
  <c r="J6224" i="1"/>
  <c r="AB6251" i="1" l="1"/>
  <c r="H6251" i="1" s="1"/>
  <c r="Z6252" i="1"/>
  <c r="A6245" i="1"/>
  <c r="B6244" i="1"/>
  <c r="F6244" i="1" s="1"/>
  <c r="I6244" i="1" s="1"/>
  <c r="J6225" i="1"/>
  <c r="AB6252" i="1" l="1"/>
  <c r="H6252" i="1" s="1"/>
  <c r="Z6253" i="1"/>
  <c r="B6245" i="1"/>
  <c r="F6245" i="1" s="1"/>
  <c r="I6245" i="1" s="1"/>
  <c r="A6246" i="1"/>
  <c r="J6226" i="1"/>
  <c r="AB6253" i="1" l="1"/>
  <c r="H6253" i="1" s="1"/>
  <c r="Z6254" i="1"/>
  <c r="A6247" i="1"/>
  <c r="B6246" i="1"/>
  <c r="F6246" i="1" s="1"/>
  <c r="I6246" i="1" s="1"/>
  <c r="J6227" i="1"/>
  <c r="AB6254" i="1" l="1"/>
  <c r="H6254" i="1" s="1"/>
  <c r="Z6255" i="1"/>
  <c r="B6247" i="1"/>
  <c r="F6247" i="1" s="1"/>
  <c r="I6247" i="1" s="1"/>
  <c r="A6248" i="1"/>
  <c r="J6228" i="1"/>
  <c r="AB6255" i="1" l="1"/>
  <c r="H6255" i="1" s="1"/>
  <c r="Z6256" i="1"/>
  <c r="AB6256" i="1" s="1"/>
  <c r="A6249" i="1"/>
  <c r="B6248" i="1"/>
  <c r="F6248" i="1" s="1"/>
  <c r="I6248" i="1" s="1"/>
  <c r="J6229" i="1"/>
  <c r="H6256" i="1" l="1"/>
  <c r="Z6257" i="1"/>
  <c r="B6249" i="1"/>
  <c r="F6249" i="1" s="1"/>
  <c r="I6249" i="1" s="1"/>
  <c r="A6250" i="1"/>
  <c r="J6230" i="1"/>
  <c r="AB6257" i="1" l="1"/>
  <c r="H6257" i="1" s="1"/>
  <c r="Z6258" i="1"/>
  <c r="A6251" i="1"/>
  <c r="B6250" i="1"/>
  <c r="F6250" i="1" s="1"/>
  <c r="I6250" i="1" s="1"/>
  <c r="J6231" i="1"/>
  <c r="AB6258" i="1" l="1"/>
  <c r="H6258" i="1" s="1"/>
  <c r="Z6259" i="1"/>
  <c r="B6251" i="1"/>
  <c r="F6251" i="1" s="1"/>
  <c r="I6251" i="1" s="1"/>
  <c r="A6252" i="1"/>
  <c r="J6232" i="1"/>
  <c r="AB6259" i="1" l="1"/>
  <c r="H6259" i="1" s="1"/>
  <c r="Z6260" i="1"/>
  <c r="A6253" i="1"/>
  <c r="B6252" i="1"/>
  <c r="F6252" i="1" s="1"/>
  <c r="I6252" i="1" s="1"/>
  <c r="J6233" i="1"/>
  <c r="AB6260" i="1" l="1"/>
  <c r="H6260" i="1" s="1"/>
  <c r="Z6261" i="1"/>
  <c r="B6253" i="1"/>
  <c r="F6253" i="1" s="1"/>
  <c r="I6253" i="1" s="1"/>
  <c r="A6254" i="1"/>
  <c r="J6234" i="1"/>
  <c r="AB6261" i="1" l="1"/>
  <c r="H6261" i="1" s="1"/>
  <c r="Z6262" i="1"/>
  <c r="A6255" i="1"/>
  <c r="B6254" i="1"/>
  <c r="F6254" i="1" s="1"/>
  <c r="I6254" i="1" s="1"/>
  <c r="J6235" i="1"/>
  <c r="AB6262" i="1" l="1"/>
  <c r="H6262" i="1" s="1"/>
  <c r="Z6263" i="1"/>
  <c r="B6255" i="1"/>
  <c r="F6255" i="1" s="1"/>
  <c r="I6255" i="1" s="1"/>
  <c r="A6256" i="1"/>
  <c r="J6236" i="1"/>
  <c r="AB6263" i="1" l="1"/>
  <c r="H6263" i="1" s="1"/>
  <c r="Z6264" i="1"/>
  <c r="A6257" i="1"/>
  <c r="B6256" i="1"/>
  <c r="F6256" i="1" s="1"/>
  <c r="I6256" i="1" s="1"/>
  <c r="J6237" i="1"/>
  <c r="AB6264" i="1" l="1"/>
  <c r="H6264" i="1" s="1"/>
  <c r="Z6265" i="1"/>
  <c r="B6257" i="1"/>
  <c r="F6257" i="1" s="1"/>
  <c r="I6257" i="1" s="1"/>
  <c r="A6258" i="1"/>
  <c r="J6238" i="1"/>
  <c r="AB6265" i="1" l="1"/>
  <c r="H6265" i="1" s="1"/>
  <c r="Z6266" i="1"/>
  <c r="A6259" i="1"/>
  <c r="B6258" i="1"/>
  <c r="F6258" i="1" s="1"/>
  <c r="I6258" i="1" s="1"/>
  <c r="J6239" i="1"/>
  <c r="AB6266" i="1" l="1"/>
  <c r="H6266" i="1" s="1"/>
  <c r="Z6267" i="1"/>
  <c r="B6259" i="1"/>
  <c r="F6259" i="1" s="1"/>
  <c r="I6259" i="1" s="1"/>
  <c r="A6260" i="1"/>
  <c r="J6240" i="1"/>
  <c r="AB6267" i="1" l="1"/>
  <c r="H6267" i="1" s="1"/>
  <c r="Z6268" i="1"/>
  <c r="A6261" i="1"/>
  <c r="B6260" i="1"/>
  <c r="F6260" i="1" s="1"/>
  <c r="I6260" i="1" s="1"/>
  <c r="J6241" i="1"/>
  <c r="AB6268" i="1" l="1"/>
  <c r="H6268" i="1" s="1"/>
  <c r="Z6269" i="1"/>
  <c r="B6261" i="1"/>
  <c r="F6261" i="1" s="1"/>
  <c r="I6261" i="1" s="1"/>
  <c r="A6262" i="1"/>
  <c r="J6242" i="1"/>
  <c r="AB6269" i="1" l="1"/>
  <c r="H6269" i="1" s="1"/>
  <c r="Z6270" i="1"/>
  <c r="A6263" i="1"/>
  <c r="B6262" i="1"/>
  <c r="F6262" i="1" s="1"/>
  <c r="I6262" i="1" s="1"/>
  <c r="J6243" i="1"/>
  <c r="AB6270" i="1" l="1"/>
  <c r="H6270" i="1" s="1"/>
  <c r="Z6271" i="1"/>
  <c r="B6263" i="1"/>
  <c r="F6263" i="1" s="1"/>
  <c r="I6263" i="1" s="1"/>
  <c r="A6264" i="1"/>
  <c r="J6244" i="1"/>
  <c r="AB6271" i="1" l="1"/>
  <c r="H6271" i="1" s="1"/>
  <c r="Z6272" i="1"/>
  <c r="A6265" i="1"/>
  <c r="B6264" i="1"/>
  <c r="F6264" i="1" s="1"/>
  <c r="I6264" i="1" s="1"/>
  <c r="J6245" i="1"/>
  <c r="AB6272" i="1" l="1"/>
  <c r="H6272" i="1" s="1"/>
  <c r="Z6273" i="1"/>
  <c r="B6265" i="1"/>
  <c r="F6265" i="1" s="1"/>
  <c r="I6265" i="1" s="1"/>
  <c r="A6266" i="1"/>
  <c r="J6246" i="1"/>
  <c r="AB6273" i="1" l="1"/>
  <c r="H6273" i="1" s="1"/>
  <c r="Z6274" i="1"/>
  <c r="A6267" i="1"/>
  <c r="B6266" i="1"/>
  <c r="F6266" i="1" s="1"/>
  <c r="I6266" i="1" s="1"/>
  <c r="J6247" i="1"/>
  <c r="AB6274" i="1" l="1"/>
  <c r="H6274" i="1" s="1"/>
  <c r="Z6275" i="1"/>
  <c r="B6267" i="1"/>
  <c r="F6267" i="1" s="1"/>
  <c r="I6267" i="1" s="1"/>
  <c r="A6268" i="1"/>
  <c r="J6248" i="1"/>
  <c r="AB6275" i="1" l="1"/>
  <c r="H6275" i="1" s="1"/>
  <c r="Z6276" i="1"/>
  <c r="A6269" i="1"/>
  <c r="B6268" i="1"/>
  <c r="F6268" i="1" s="1"/>
  <c r="I6268" i="1" s="1"/>
  <c r="J6249" i="1"/>
  <c r="AB6276" i="1" l="1"/>
  <c r="H6276" i="1" s="1"/>
  <c r="Z6277" i="1"/>
  <c r="AB6277" i="1" s="1"/>
  <c r="H6277" i="1" s="1"/>
  <c r="B6269" i="1"/>
  <c r="F6269" i="1" s="1"/>
  <c r="I6269" i="1" s="1"/>
  <c r="A6270" i="1"/>
  <c r="J6250" i="1"/>
  <c r="Z6278" i="1" l="1"/>
  <c r="A6271" i="1"/>
  <c r="B6270" i="1"/>
  <c r="F6270" i="1" s="1"/>
  <c r="I6270" i="1" s="1"/>
  <c r="J6251" i="1"/>
  <c r="AB6278" i="1" l="1"/>
  <c r="H6278" i="1" s="1"/>
  <c r="Z6279" i="1"/>
  <c r="B6271" i="1"/>
  <c r="F6271" i="1" s="1"/>
  <c r="I6271" i="1" s="1"/>
  <c r="A6272" i="1"/>
  <c r="J6252" i="1"/>
  <c r="AB6279" i="1" l="1"/>
  <c r="H6279" i="1" s="1"/>
  <c r="Z6280" i="1"/>
  <c r="A6273" i="1"/>
  <c r="B6272" i="1"/>
  <c r="F6272" i="1" s="1"/>
  <c r="I6272" i="1" s="1"/>
  <c r="J6253" i="1"/>
  <c r="AB6280" i="1" l="1"/>
  <c r="H6280" i="1" s="1"/>
  <c r="Z6281" i="1"/>
  <c r="B6273" i="1"/>
  <c r="F6273" i="1" s="1"/>
  <c r="I6273" i="1" s="1"/>
  <c r="A6274" i="1"/>
  <c r="J6254" i="1"/>
  <c r="AB6281" i="1" l="1"/>
  <c r="H6281" i="1" s="1"/>
  <c r="Z6282" i="1"/>
  <c r="A6275" i="1"/>
  <c r="B6274" i="1"/>
  <c r="F6274" i="1" s="1"/>
  <c r="I6274" i="1" s="1"/>
  <c r="J6255" i="1"/>
  <c r="AB6282" i="1" l="1"/>
  <c r="H6282" i="1" s="1"/>
  <c r="Z6283" i="1"/>
  <c r="B6275" i="1"/>
  <c r="F6275" i="1" s="1"/>
  <c r="I6275" i="1" s="1"/>
  <c r="A6276" i="1"/>
  <c r="J6256" i="1"/>
  <c r="AB6283" i="1" l="1"/>
  <c r="H6283" i="1" s="1"/>
  <c r="Z6284" i="1"/>
  <c r="A6277" i="1"/>
  <c r="B6276" i="1"/>
  <c r="F6276" i="1" s="1"/>
  <c r="I6276" i="1" s="1"/>
  <c r="J6257" i="1"/>
  <c r="AB6284" i="1" l="1"/>
  <c r="H6284" i="1" s="1"/>
  <c r="Z6285" i="1"/>
  <c r="B6277" i="1"/>
  <c r="F6277" i="1" s="1"/>
  <c r="I6277" i="1" s="1"/>
  <c r="A6278" i="1"/>
  <c r="J6258" i="1"/>
  <c r="AB6285" i="1" l="1"/>
  <c r="H6285" i="1" s="1"/>
  <c r="Z6286" i="1"/>
  <c r="A6279" i="1"/>
  <c r="B6278" i="1"/>
  <c r="F6278" i="1" s="1"/>
  <c r="I6278" i="1" s="1"/>
  <c r="J6259" i="1"/>
  <c r="AB6286" i="1" l="1"/>
  <c r="H6286" i="1" s="1"/>
  <c r="Z6287" i="1"/>
  <c r="B6279" i="1"/>
  <c r="F6279" i="1" s="1"/>
  <c r="I6279" i="1" s="1"/>
  <c r="A6280" i="1"/>
  <c r="J6260" i="1"/>
  <c r="AB6287" i="1" l="1"/>
  <c r="H6287" i="1" s="1"/>
  <c r="Z6288" i="1"/>
  <c r="A6281" i="1"/>
  <c r="B6280" i="1"/>
  <c r="F6280" i="1" s="1"/>
  <c r="I6280" i="1" s="1"/>
  <c r="J6261" i="1"/>
  <c r="AB6288" i="1" l="1"/>
  <c r="H6288" i="1" s="1"/>
  <c r="Z6289" i="1"/>
  <c r="B6281" i="1"/>
  <c r="F6281" i="1" s="1"/>
  <c r="I6281" i="1" s="1"/>
  <c r="A6282" i="1"/>
  <c r="J6262" i="1"/>
  <c r="AB6289" i="1" l="1"/>
  <c r="H6289" i="1" s="1"/>
  <c r="Z6290" i="1"/>
  <c r="A6283" i="1"/>
  <c r="B6282" i="1"/>
  <c r="F6282" i="1" s="1"/>
  <c r="I6282" i="1" s="1"/>
  <c r="J6263" i="1"/>
  <c r="AB6290" i="1" l="1"/>
  <c r="H6290" i="1" s="1"/>
  <c r="Z6291" i="1"/>
  <c r="B6283" i="1"/>
  <c r="F6283" i="1" s="1"/>
  <c r="I6283" i="1" s="1"/>
  <c r="A6284" i="1"/>
  <c r="J6264" i="1"/>
  <c r="AB6291" i="1" l="1"/>
  <c r="H6291" i="1" s="1"/>
  <c r="Z6292" i="1"/>
  <c r="A6285" i="1"/>
  <c r="B6284" i="1"/>
  <c r="F6284" i="1" s="1"/>
  <c r="I6284" i="1" s="1"/>
  <c r="J6265" i="1"/>
  <c r="AB6292" i="1" l="1"/>
  <c r="H6292" i="1" s="1"/>
  <c r="Z6293" i="1"/>
  <c r="B6285" i="1"/>
  <c r="F6285" i="1" s="1"/>
  <c r="I6285" i="1" s="1"/>
  <c r="A6286" i="1"/>
  <c r="J6266" i="1"/>
  <c r="AB6293" i="1" l="1"/>
  <c r="H6293" i="1" s="1"/>
  <c r="Z6294" i="1"/>
  <c r="A6287" i="1"/>
  <c r="B6286" i="1"/>
  <c r="F6286" i="1" s="1"/>
  <c r="I6286" i="1" s="1"/>
  <c r="J6267" i="1"/>
  <c r="AB6294" i="1" l="1"/>
  <c r="H6294" i="1" s="1"/>
  <c r="Z6295" i="1"/>
  <c r="B6287" i="1"/>
  <c r="F6287" i="1" s="1"/>
  <c r="I6287" i="1" s="1"/>
  <c r="A6288" i="1"/>
  <c r="J6268" i="1"/>
  <c r="AB6295" i="1" l="1"/>
  <c r="H6295" i="1" s="1"/>
  <c r="Z6296" i="1"/>
  <c r="A6289" i="1"/>
  <c r="B6288" i="1"/>
  <c r="F6288" i="1" s="1"/>
  <c r="I6288" i="1" s="1"/>
  <c r="J6269" i="1"/>
  <c r="AB6296" i="1" l="1"/>
  <c r="H6296" i="1" s="1"/>
  <c r="Z6297" i="1"/>
  <c r="B6289" i="1"/>
  <c r="F6289" i="1" s="1"/>
  <c r="I6289" i="1" s="1"/>
  <c r="A6290" i="1"/>
  <c r="J6270" i="1"/>
  <c r="AB6297" i="1" l="1"/>
  <c r="H6297" i="1" s="1"/>
  <c r="Z6298" i="1"/>
  <c r="A6291" i="1"/>
  <c r="B6290" i="1"/>
  <c r="F6290" i="1" s="1"/>
  <c r="I6290" i="1" s="1"/>
  <c r="J6271" i="1"/>
  <c r="AB6298" i="1" l="1"/>
  <c r="H6298" i="1" s="1"/>
  <c r="Z6299" i="1"/>
  <c r="B6291" i="1"/>
  <c r="F6291" i="1" s="1"/>
  <c r="I6291" i="1" s="1"/>
  <c r="A6292" i="1"/>
  <c r="J6272" i="1"/>
  <c r="AB6299" i="1" l="1"/>
  <c r="H6299" i="1" s="1"/>
  <c r="Z6300" i="1"/>
  <c r="A6293" i="1"/>
  <c r="B6292" i="1"/>
  <c r="F6292" i="1" s="1"/>
  <c r="I6292" i="1" s="1"/>
  <c r="J6273" i="1"/>
  <c r="AB6300" i="1" l="1"/>
  <c r="H6300" i="1" s="1"/>
  <c r="Z6301" i="1"/>
  <c r="B6293" i="1"/>
  <c r="F6293" i="1" s="1"/>
  <c r="I6293" i="1" s="1"/>
  <c r="A6294" i="1"/>
  <c r="J6274" i="1"/>
  <c r="AB6301" i="1" l="1"/>
  <c r="H6301" i="1" s="1"/>
  <c r="Z6302" i="1"/>
  <c r="A6295" i="1"/>
  <c r="B6294" i="1"/>
  <c r="F6294" i="1" s="1"/>
  <c r="I6294" i="1" s="1"/>
  <c r="J6275" i="1"/>
  <c r="AB6302" i="1" l="1"/>
  <c r="H6302" i="1" s="1"/>
  <c r="Z6303" i="1"/>
  <c r="B6295" i="1"/>
  <c r="F6295" i="1" s="1"/>
  <c r="I6295" i="1" s="1"/>
  <c r="A6296" i="1"/>
  <c r="J6276" i="1"/>
  <c r="AB6303" i="1" l="1"/>
  <c r="H6303" i="1" s="1"/>
  <c r="Z6304" i="1"/>
  <c r="A6297" i="1"/>
  <c r="B6296" i="1"/>
  <c r="F6296" i="1" s="1"/>
  <c r="I6296" i="1" s="1"/>
  <c r="J6277" i="1"/>
  <c r="AB6304" i="1" l="1"/>
  <c r="H6304" i="1" s="1"/>
  <c r="Z6305" i="1"/>
  <c r="B6297" i="1"/>
  <c r="F6297" i="1" s="1"/>
  <c r="I6297" i="1" s="1"/>
  <c r="A6298" i="1"/>
  <c r="J6278" i="1"/>
  <c r="AB6305" i="1" l="1"/>
  <c r="H6305" i="1" s="1"/>
  <c r="Z6306" i="1"/>
  <c r="A6299" i="1"/>
  <c r="B6298" i="1"/>
  <c r="F6298" i="1" s="1"/>
  <c r="I6298" i="1" s="1"/>
  <c r="J6279" i="1"/>
  <c r="AB6306" i="1" l="1"/>
  <c r="H6306" i="1" s="1"/>
  <c r="Z6307" i="1"/>
  <c r="B6299" i="1"/>
  <c r="F6299" i="1" s="1"/>
  <c r="I6299" i="1" s="1"/>
  <c r="A6300" i="1"/>
  <c r="J6280" i="1"/>
  <c r="AB6307" i="1" l="1"/>
  <c r="H6307" i="1" s="1"/>
  <c r="Z6308" i="1"/>
  <c r="A6301" i="1"/>
  <c r="B6300" i="1"/>
  <c r="F6300" i="1" s="1"/>
  <c r="I6300" i="1" s="1"/>
  <c r="J6281" i="1"/>
  <c r="AB6308" i="1" l="1"/>
  <c r="H6308" i="1" s="1"/>
  <c r="Z6309" i="1"/>
  <c r="B6301" i="1"/>
  <c r="F6301" i="1" s="1"/>
  <c r="I6301" i="1" s="1"/>
  <c r="A6302" i="1"/>
  <c r="J6282" i="1"/>
  <c r="AB6309" i="1" l="1"/>
  <c r="H6309" i="1" s="1"/>
  <c r="Z6310" i="1"/>
  <c r="A6303" i="1"/>
  <c r="B6302" i="1"/>
  <c r="F6302" i="1" s="1"/>
  <c r="I6302" i="1" s="1"/>
  <c r="J6283" i="1"/>
  <c r="AB6310" i="1" l="1"/>
  <c r="H6310" i="1" s="1"/>
  <c r="Z6311" i="1"/>
  <c r="B6303" i="1"/>
  <c r="F6303" i="1" s="1"/>
  <c r="I6303" i="1" s="1"/>
  <c r="A6304" i="1"/>
  <c r="J6284" i="1"/>
  <c r="AB6311" i="1" l="1"/>
  <c r="H6311" i="1" s="1"/>
  <c r="Z6312" i="1"/>
  <c r="A6305" i="1"/>
  <c r="B6304" i="1"/>
  <c r="F6304" i="1" s="1"/>
  <c r="I6304" i="1" s="1"/>
  <c r="J6285" i="1"/>
  <c r="AB6312" i="1" l="1"/>
  <c r="H6312" i="1" s="1"/>
  <c r="Z6313" i="1"/>
  <c r="B6305" i="1"/>
  <c r="F6305" i="1" s="1"/>
  <c r="I6305" i="1" s="1"/>
  <c r="A6306" i="1"/>
  <c r="J6286" i="1"/>
  <c r="AB6313" i="1" l="1"/>
  <c r="H6313" i="1" s="1"/>
  <c r="Z6314" i="1"/>
  <c r="A6307" i="1"/>
  <c r="B6306" i="1"/>
  <c r="F6306" i="1" s="1"/>
  <c r="I6306" i="1" s="1"/>
  <c r="J6287" i="1"/>
  <c r="AB6314" i="1" l="1"/>
  <c r="H6314" i="1" s="1"/>
  <c r="Z6315" i="1"/>
  <c r="B6307" i="1"/>
  <c r="F6307" i="1" s="1"/>
  <c r="I6307" i="1" s="1"/>
  <c r="A6308" i="1"/>
  <c r="J6288" i="1"/>
  <c r="AB6315" i="1" l="1"/>
  <c r="H6315" i="1" s="1"/>
  <c r="Z6316" i="1"/>
  <c r="A6309" i="1"/>
  <c r="B6308" i="1"/>
  <c r="F6308" i="1" s="1"/>
  <c r="I6308" i="1" s="1"/>
  <c r="J6289" i="1"/>
  <c r="AB6316" i="1" l="1"/>
  <c r="H6316" i="1" s="1"/>
  <c r="Z6317" i="1"/>
  <c r="B6309" i="1"/>
  <c r="F6309" i="1" s="1"/>
  <c r="I6309" i="1" s="1"/>
  <c r="A6310" i="1"/>
  <c r="J6290" i="1"/>
  <c r="AB6317" i="1" l="1"/>
  <c r="H6317" i="1" s="1"/>
  <c r="Z6318" i="1"/>
  <c r="A6311" i="1"/>
  <c r="B6310" i="1"/>
  <c r="F6310" i="1" s="1"/>
  <c r="I6310" i="1" s="1"/>
  <c r="J6291" i="1"/>
  <c r="AB6318" i="1" l="1"/>
  <c r="H6318" i="1" s="1"/>
  <c r="Z6319" i="1"/>
  <c r="B6311" i="1"/>
  <c r="F6311" i="1" s="1"/>
  <c r="I6311" i="1" s="1"/>
  <c r="A6312" i="1"/>
  <c r="J6292" i="1"/>
  <c r="AB6319" i="1" l="1"/>
  <c r="H6319" i="1" s="1"/>
  <c r="Z6320" i="1"/>
  <c r="A6313" i="1"/>
  <c r="B6312" i="1"/>
  <c r="F6312" i="1" s="1"/>
  <c r="I6312" i="1" s="1"/>
  <c r="J6293" i="1"/>
  <c r="AB6320" i="1" l="1"/>
  <c r="H6320" i="1" s="1"/>
  <c r="Z6321" i="1"/>
  <c r="B6313" i="1"/>
  <c r="F6313" i="1" s="1"/>
  <c r="I6313" i="1" s="1"/>
  <c r="A6314" i="1"/>
  <c r="J6294" i="1"/>
  <c r="AB6321" i="1" l="1"/>
  <c r="H6321" i="1" s="1"/>
  <c r="Z6322" i="1"/>
  <c r="A6315" i="1"/>
  <c r="B6314" i="1"/>
  <c r="F6314" i="1" s="1"/>
  <c r="I6314" i="1" s="1"/>
  <c r="J6295" i="1"/>
  <c r="AB6322" i="1" l="1"/>
  <c r="H6322" i="1" s="1"/>
  <c r="Z6323" i="1"/>
  <c r="B6315" i="1"/>
  <c r="F6315" i="1" s="1"/>
  <c r="I6315" i="1" s="1"/>
  <c r="A6316" i="1"/>
  <c r="J6296" i="1"/>
  <c r="AB6323" i="1" l="1"/>
  <c r="H6323" i="1" s="1"/>
  <c r="Z6324" i="1"/>
  <c r="A6317" i="1"/>
  <c r="B6316" i="1"/>
  <c r="F6316" i="1" s="1"/>
  <c r="I6316" i="1" s="1"/>
  <c r="J6297" i="1"/>
  <c r="AB6324" i="1" l="1"/>
  <c r="H6324" i="1" s="1"/>
  <c r="Z6325" i="1"/>
  <c r="B6317" i="1"/>
  <c r="F6317" i="1" s="1"/>
  <c r="I6317" i="1" s="1"/>
  <c r="A6318" i="1"/>
  <c r="J6298" i="1"/>
  <c r="AB6325" i="1" l="1"/>
  <c r="H6325" i="1" s="1"/>
  <c r="Z6326" i="1"/>
  <c r="A6319" i="1"/>
  <c r="B6318" i="1"/>
  <c r="F6318" i="1" s="1"/>
  <c r="I6318" i="1" s="1"/>
  <c r="J6299" i="1"/>
  <c r="AB6326" i="1" l="1"/>
  <c r="H6326" i="1" s="1"/>
  <c r="Z6327" i="1"/>
  <c r="B6319" i="1"/>
  <c r="F6319" i="1" s="1"/>
  <c r="I6319" i="1" s="1"/>
  <c r="A6320" i="1"/>
  <c r="J6300" i="1"/>
  <c r="AB6327" i="1" l="1"/>
  <c r="H6327" i="1" s="1"/>
  <c r="Z6328" i="1"/>
  <c r="A6321" i="1"/>
  <c r="B6320" i="1"/>
  <c r="F6320" i="1" s="1"/>
  <c r="I6320" i="1" s="1"/>
  <c r="J6301" i="1"/>
  <c r="AB6328" i="1" l="1"/>
  <c r="H6328" i="1" s="1"/>
  <c r="Z6329" i="1"/>
  <c r="B6321" i="1"/>
  <c r="F6321" i="1" s="1"/>
  <c r="I6321" i="1" s="1"/>
  <c r="A6322" i="1"/>
  <c r="J6302" i="1"/>
  <c r="AB6329" i="1" l="1"/>
  <c r="H6329" i="1" s="1"/>
  <c r="Z6330" i="1"/>
  <c r="A6323" i="1"/>
  <c r="B6322" i="1"/>
  <c r="F6322" i="1" s="1"/>
  <c r="I6322" i="1" s="1"/>
  <c r="J6303" i="1"/>
  <c r="AB6330" i="1" l="1"/>
  <c r="H6330" i="1" s="1"/>
  <c r="Z6331" i="1"/>
  <c r="B6323" i="1"/>
  <c r="F6323" i="1" s="1"/>
  <c r="I6323" i="1" s="1"/>
  <c r="A6324" i="1"/>
  <c r="J6304" i="1"/>
  <c r="AB6331" i="1" l="1"/>
  <c r="H6331" i="1" s="1"/>
  <c r="Z6332" i="1"/>
  <c r="A6325" i="1"/>
  <c r="B6324" i="1"/>
  <c r="F6324" i="1" s="1"/>
  <c r="I6324" i="1" s="1"/>
  <c r="J6305" i="1"/>
  <c r="AB6332" i="1" l="1"/>
  <c r="H6332" i="1" s="1"/>
  <c r="Z6333" i="1"/>
  <c r="B6325" i="1"/>
  <c r="F6325" i="1" s="1"/>
  <c r="I6325" i="1" s="1"/>
  <c r="A6326" i="1"/>
  <c r="J6306" i="1"/>
  <c r="AB6333" i="1" l="1"/>
  <c r="H6333" i="1" s="1"/>
  <c r="Z6334" i="1"/>
  <c r="A6327" i="1"/>
  <c r="B6326" i="1"/>
  <c r="F6326" i="1" s="1"/>
  <c r="I6326" i="1" s="1"/>
  <c r="J6307" i="1"/>
  <c r="AB6334" i="1" l="1"/>
  <c r="H6334" i="1" s="1"/>
  <c r="Z6335" i="1"/>
  <c r="B6327" i="1"/>
  <c r="F6327" i="1" s="1"/>
  <c r="I6327" i="1" s="1"/>
  <c r="A6328" i="1"/>
  <c r="J6308" i="1"/>
  <c r="AB6335" i="1" l="1"/>
  <c r="H6335" i="1" s="1"/>
  <c r="Z6336" i="1"/>
  <c r="A6329" i="1"/>
  <c r="B6328" i="1"/>
  <c r="F6328" i="1" s="1"/>
  <c r="I6328" i="1" s="1"/>
  <c r="J6309" i="1"/>
  <c r="AB6336" i="1" l="1"/>
  <c r="H6336" i="1" s="1"/>
  <c r="Z6337" i="1"/>
  <c r="B6329" i="1"/>
  <c r="F6329" i="1" s="1"/>
  <c r="I6329" i="1" s="1"/>
  <c r="A6330" i="1"/>
  <c r="J6310" i="1"/>
  <c r="AB6337" i="1" l="1"/>
  <c r="H6337" i="1" s="1"/>
  <c r="Z6338" i="1"/>
  <c r="A6331" i="1"/>
  <c r="B6330" i="1"/>
  <c r="F6330" i="1" s="1"/>
  <c r="I6330" i="1" s="1"/>
  <c r="J6311" i="1"/>
  <c r="AB6338" i="1" l="1"/>
  <c r="H6338" i="1" s="1"/>
  <c r="Z6339" i="1"/>
  <c r="B6331" i="1"/>
  <c r="F6331" i="1" s="1"/>
  <c r="I6331" i="1" s="1"/>
  <c r="A6332" i="1"/>
  <c r="J6312" i="1"/>
  <c r="AB6339" i="1" l="1"/>
  <c r="H6339" i="1" s="1"/>
  <c r="Z6340" i="1"/>
  <c r="A6333" i="1"/>
  <c r="B6332" i="1"/>
  <c r="F6332" i="1" s="1"/>
  <c r="I6332" i="1" s="1"/>
  <c r="J6313" i="1"/>
  <c r="AB6340" i="1" l="1"/>
  <c r="H6340" i="1" s="1"/>
  <c r="Z6341" i="1"/>
  <c r="B6333" i="1"/>
  <c r="F6333" i="1" s="1"/>
  <c r="I6333" i="1" s="1"/>
  <c r="A6334" i="1"/>
  <c r="J6314" i="1"/>
  <c r="AB6341" i="1" l="1"/>
  <c r="H6341" i="1" s="1"/>
  <c r="Z6342" i="1"/>
  <c r="A6335" i="1"/>
  <c r="B6334" i="1"/>
  <c r="F6334" i="1" s="1"/>
  <c r="I6334" i="1" s="1"/>
  <c r="J6315" i="1"/>
  <c r="AB6342" i="1" l="1"/>
  <c r="H6342" i="1" s="1"/>
  <c r="Z6343" i="1"/>
  <c r="B6335" i="1"/>
  <c r="F6335" i="1" s="1"/>
  <c r="I6335" i="1" s="1"/>
  <c r="A6336" i="1"/>
  <c r="J6316" i="1"/>
  <c r="AB6343" i="1" l="1"/>
  <c r="H6343" i="1" s="1"/>
  <c r="Z6344" i="1"/>
  <c r="A6337" i="1"/>
  <c r="B6336" i="1"/>
  <c r="F6336" i="1" s="1"/>
  <c r="I6336" i="1" s="1"/>
  <c r="J6317" i="1"/>
  <c r="AB6344" i="1" l="1"/>
  <c r="H6344" i="1" s="1"/>
  <c r="Z6345" i="1"/>
  <c r="B6337" i="1"/>
  <c r="F6337" i="1" s="1"/>
  <c r="I6337" i="1" s="1"/>
  <c r="A6338" i="1"/>
  <c r="J6318" i="1"/>
  <c r="AB6345" i="1" l="1"/>
  <c r="H6345" i="1" s="1"/>
  <c r="Z6346" i="1"/>
  <c r="A6339" i="1"/>
  <c r="B6338" i="1"/>
  <c r="F6338" i="1" s="1"/>
  <c r="I6338" i="1" s="1"/>
  <c r="J6319" i="1"/>
  <c r="AB6346" i="1" l="1"/>
  <c r="H6346" i="1" s="1"/>
  <c r="Z6347" i="1"/>
  <c r="B6339" i="1"/>
  <c r="F6339" i="1" s="1"/>
  <c r="I6339" i="1" s="1"/>
  <c r="A6340" i="1"/>
  <c r="J6320" i="1"/>
  <c r="AB6347" i="1" l="1"/>
  <c r="H6347" i="1" s="1"/>
  <c r="Z6348" i="1"/>
  <c r="A6341" i="1"/>
  <c r="B6340" i="1"/>
  <c r="F6340" i="1" s="1"/>
  <c r="I6340" i="1" s="1"/>
  <c r="J6321" i="1"/>
  <c r="AB6348" i="1" l="1"/>
  <c r="H6348" i="1" s="1"/>
  <c r="Z6349" i="1"/>
  <c r="B6341" i="1"/>
  <c r="F6341" i="1" s="1"/>
  <c r="I6341" i="1" s="1"/>
  <c r="A6342" i="1"/>
  <c r="J6322" i="1"/>
  <c r="AB6349" i="1" l="1"/>
  <c r="H6349" i="1" s="1"/>
  <c r="Z6350" i="1"/>
  <c r="A6343" i="1"/>
  <c r="B6342" i="1"/>
  <c r="F6342" i="1" s="1"/>
  <c r="I6342" i="1" s="1"/>
  <c r="J6323" i="1"/>
  <c r="AB6350" i="1" l="1"/>
  <c r="H6350" i="1" s="1"/>
  <c r="Z6351" i="1"/>
  <c r="B6343" i="1"/>
  <c r="F6343" i="1" s="1"/>
  <c r="I6343" i="1" s="1"/>
  <c r="A6344" i="1"/>
  <c r="J6324" i="1"/>
  <c r="AB6351" i="1" l="1"/>
  <c r="H6351" i="1" s="1"/>
  <c r="Z6352" i="1"/>
  <c r="A6345" i="1"/>
  <c r="B6344" i="1"/>
  <c r="F6344" i="1" s="1"/>
  <c r="I6344" i="1" s="1"/>
  <c r="J6325" i="1"/>
  <c r="AB6352" i="1" l="1"/>
  <c r="H6352" i="1" s="1"/>
  <c r="Z6353" i="1"/>
  <c r="B6345" i="1"/>
  <c r="F6345" i="1" s="1"/>
  <c r="I6345" i="1" s="1"/>
  <c r="A6346" i="1"/>
  <c r="J6326" i="1"/>
  <c r="AB6353" i="1" l="1"/>
  <c r="H6353" i="1" s="1"/>
  <c r="Z6354" i="1"/>
  <c r="A6347" i="1"/>
  <c r="B6346" i="1"/>
  <c r="F6346" i="1" s="1"/>
  <c r="I6346" i="1" s="1"/>
  <c r="J6327" i="1"/>
  <c r="AB6354" i="1" l="1"/>
  <c r="H6354" i="1" s="1"/>
  <c r="Z6355" i="1"/>
  <c r="B6347" i="1"/>
  <c r="F6347" i="1" s="1"/>
  <c r="I6347" i="1" s="1"/>
  <c r="A6348" i="1"/>
  <c r="J6328" i="1"/>
  <c r="AB6355" i="1" l="1"/>
  <c r="H6355" i="1" s="1"/>
  <c r="Z6356" i="1"/>
  <c r="A6349" i="1"/>
  <c r="B6348" i="1"/>
  <c r="F6348" i="1" s="1"/>
  <c r="I6348" i="1" s="1"/>
  <c r="J6329" i="1"/>
  <c r="AB6356" i="1" l="1"/>
  <c r="H6356" i="1" s="1"/>
  <c r="Z6357" i="1"/>
  <c r="B6349" i="1"/>
  <c r="F6349" i="1" s="1"/>
  <c r="I6349" i="1" s="1"/>
  <c r="A6350" i="1"/>
  <c r="J6330" i="1"/>
  <c r="AB6357" i="1" l="1"/>
  <c r="H6357" i="1" s="1"/>
  <c r="Z6358" i="1"/>
  <c r="A6351" i="1"/>
  <c r="B6350" i="1"/>
  <c r="F6350" i="1" s="1"/>
  <c r="I6350" i="1" s="1"/>
  <c r="J6331" i="1"/>
  <c r="AB6358" i="1" l="1"/>
  <c r="H6358" i="1" s="1"/>
  <c r="Z6359" i="1"/>
  <c r="B6351" i="1"/>
  <c r="F6351" i="1" s="1"/>
  <c r="I6351" i="1" s="1"/>
  <c r="A6352" i="1"/>
  <c r="J6332" i="1"/>
  <c r="AB6359" i="1" l="1"/>
  <c r="H6359" i="1" s="1"/>
  <c r="Z6360" i="1"/>
  <c r="A6353" i="1"/>
  <c r="B6352" i="1"/>
  <c r="F6352" i="1" s="1"/>
  <c r="I6352" i="1" s="1"/>
  <c r="J6333" i="1"/>
  <c r="AB6360" i="1" l="1"/>
  <c r="H6360" i="1" s="1"/>
  <c r="Z6361" i="1"/>
  <c r="B6353" i="1"/>
  <c r="F6353" i="1" s="1"/>
  <c r="I6353" i="1" s="1"/>
  <c r="A6354" i="1"/>
  <c r="J6334" i="1"/>
  <c r="AB6361" i="1" l="1"/>
  <c r="H6361" i="1" s="1"/>
  <c r="Z6362" i="1"/>
  <c r="A6355" i="1"/>
  <c r="B6354" i="1"/>
  <c r="F6354" i="1" s="1"/>
  <c r="I6354" i="1" s="1"/>
  <c r="J6335" i="1"/>
  <c r="AB6362" i="1" l="1"/>
  <c r="H6362" i="1" s="1"/>
  <c r="Z6363" i="1"/>
  <c r="B6355" i="1"/>
  <c r="F6355" i="1" s="1"/>
  <c r="I6355" i="1" s="1"/>
  <c r="A6356" i="1"/>
  <c r="J6336" i="1"/>
  <c r="AB6363" i="1" l="1"/>
  <c r="H6363" i="1" s="1"/>
  <c r="Z6364" i="1"/>
  <c r="A6357" i="1"/>
  <c r="B6356" i="1"/>
  <c r="F6356" i="1" s="1"/>
  <c r="I6356" i="1" s="1"/>
  <c r="J6337" i="1"/>
  <c r="AB6364" i="1" l="1"/>
  <c r="H6364" i="1" s="1"/>
  <c r="Z6365" i="1"/>
  <c r="B6357" i="1"/>
  <c r="F6357" i="1" s="1"/>
  <c r="I6357" i="1" s="1"/>
  <c r="A6358" i="1"/>
  <c r="J6338" i="1"/>
  <c r="AB6365" i="1" l="1"/>
  <c r="H6365" i="1" s="1"/>
  <c r="Z6366" i="1"/>
  <c r="A6359" i="1"/>
  <c r="B6358" i="1"/>
  <c r="F6358" i="1" s="1"/>
  <c r="I6358" i="1" s="1"/>
  <c r="J6339" i="1"/>
  <c r="AB6366" i="1" l="1"/>
  <c r="H6366" i="1" s="1"/>
  <c r="Z6367" i="1"/>
  <c r="B6359" i="1"/>
  <c r="F6359" i="1" s="1"/>
  <c r="I6359" i="1" s="1"/>
  <c r="A6360" i="1"/>
  <c r="J6340" i="1"/>
  <c r="AB6367" i="1" l="1"/>
  <c r="H6367" i="1" s="1"/>
  <c r="Z6368" i="1"/>
  <c r="AB6368" i="1" s="1"/>
  <c r="H6368" i="1" s="1"/>
  <c r="A6361" i="1"/>
  <c r="B6360" i="1"/>
  <c r="F6360" i="1" s="1"/>
  <c r="I6360" i="1" s="1"/>
  <c r="J6341" i="1"/>
  <c r="Z6369" i="1" l="1"/>
  <c r="B6361" i="1"/>
  <c r="F6361" i="1" s="1"/>
  <c r="I6361" i="1" s="1"/>
  <c r="A6362" i="1"/>
  <c r="J6342" i="1"/>
  <c r="AB6369" i="1" l="1"/>
  <c r="H6369" i="1" s="1"/>
  <c r="Z6370" i="1"/>
  <c r="A6363" i="1"/>
  <c r="B6362" i="1"/>
  <c r="F6362" i="1" s="1"/>
  <c r="I6362" i="1" s="1"/>
  <c r="J6343" i="1"/>
  <c r="AB6370" i="1" l="1"/>
  <c r="H6370" i="1" s="1"/>
  <c r="Z6371" i="1"/>
  <c r="B6363" i="1"/>
  <c r="F6363" i="1" s="1"/>
  <c r="I6363" i="1" s="1"/>
  <c r="A6364" i="1"/>
  <c r="J6344" i="1"/>
  <c r="AB6371" i="1" l="1"/>
  <c r="H6371" i="1" s="1"/>
  <c r="Z6372" i="1"/>
  <c r="A6365" i="1"/>
  <c r="B6364" i="1"/>
  <c r="F6364" i="1" s="1"/>
  <c r="I6364" i="1" s="1"/>
  <c r="J6345" i="1"/>
  <c r="AB6372" i="1" l="1"/>
  <c r="H6372" i="1" s="1"/>
  <c r="Z6373" i="1"/>
  <c r="B6365" i="1"/>
  <c r="F6365" i="1" s="1"/>
  <c r="I6365" i="1" s="1"/>
  <c r="A6366" i="1"/>
  <c r="J6346" i="1"/>
  <c r="AB6373" i="1" l="1"/>
  <c r="H6373" i="1" s="1"/>
  <c r="Z6374" i="1"/>
  <c r="A6367" i="1"/>
  <c r="B6366" i="1"/>
  <c r="F6366" i="1" s="1"/>
  <c r="I6366" i="1" s="1"/>
  <c r="J6347" i="1"/>
  <c r="AB6374" i="1" l="1"/>
  <c r="H6374" i="1" s="1"/>
  <c r="Z6375" i="1"/>
  <c r="AB6375" i="1" s="1"/>
  <c r="B6367" i="1"/>
  <c r="F6367" i="1" s="1"/>
  <c r="I6367" i="1" s="1"/>
  <c r="A6368" i="1"/>
  <c r="J6348" i="1"/>
  <c r="Z6376" i="1" l="1"/>
  <c r="AB6376" i="1" s="1"/>
  <c r="H6376" i="1" s="1"/>
  <c r="H6375" i="1"/>
  <c r="A6369" i="1"/>
  <c r="B6368" i="1"/>
  <c r="F6368" i="1" s="1"/>
  <c r="I6368" i="1" s="1"/>
  <c r="J6349" i="1"/>
  <c r="Z6377" i="1" l="1"/>
  <c r="B6369" i="1"/>
  <c r="F6369" i="1" s="1"/>
  <c r="I6369" i="1" s="1"/>
  <c r="A6370" i="1"/>
  <c r="J6350" i="1"/>
  <c r="AB6377" i="1" l="1"/>
  <c r="H6377" i="1" s="1"/>
  <c r="Z6378" i="1"/>
  <c r="A6371" i="1"/>
  <c r="B6370" i="1"/>
  <c r="F6370" i="1" s="1"/>
  <c r="I6370" i="1" s="1"/>
  <c r="J6351" i="1"/>
  <c r="AB6378" i="1" l="1"/>
  <c r="H6378" i="1" s="1"/>
  <c r="Z6379" i="1"/>
  <c r="AB6379" i="1" s="1"/>
  <c r="B6371" i="1"/>
  <c r="F6371" i="1" s="1"/>
  <c r="I6371" i="1" s="1"/>
  <c r="A6372" i="1"/>
  <c r="J6352" i="1"/>
  <c r="H6379" i="1" l="1"/>
  <c r="Z6380" i="1"/>
  <c r="A6373" i="1"/>
  <c r="B6372" i="1"/>
  <c r="F6372" i="1" s="1"/>
  <c r="I6372" i="1" s="1"/>
  <c r="J6353" i="1"/>
  <c r="AB6380" i="1" l="1"/>
  <c r="H6380" i="1" s="1"/>
  <c r="Z6381" i="1"/>
  <c r="AB6381" i="1" s="1"/>
  <c r="B6373" i="1"/>
  <c r="F6373" i="1" s="1"/>
  <c r="I6373" i="1" s="1"/>
  <c r="A6374" i="1"/>
  <c r="J6354" i="1"/>
  <c r="H6381" i="1" l="1"/>
  <c r="Z6382" i="1"/>
  <c r="AB6382" i="1" s="1"/>
  <c r="A6375" i="1"/>
  <c r="B6374" i="1"/>
  <c r="F6374" i="1" s="1"/>
  <c r="I6374" i="1" s="1"/>
  <c r="J6355" i="1"/>
  <c r="H6382" i="1" l="1"/>
  <c r="Z6383" i="1"/>
  <c r="B6375" i="1"/>
  <c r="F6375" i="1" s="1"/>
  <c r="I6375" i="1" s="1"/>
  <c r="A6376" i="1"/>
  <c r="J6356" i="1"/>
  <c r="AB6383" i="1" l="1"/>
  <c r="H6383" i="1" s="1"/>
  <c r="Z6384" i="1"/>
  <c r="A6377" i="1"/>
  <c r="B6376" i="1"/>
  <c r="F6376" i="1" s="1"/>
  <c r="I6376" i="1" s="1"/>
  <c r="J6357" i="1"/>
  <c r="AB6384" i="1" l="1"/>
  <c r="H6384" i="1" s="1"/>
  <c r="Z6385" i="1"/>
  <c r="B6377" i="1"/>
  <c r="F6377" i="1" s="1"/>
  <c r="I6377" i="1" s="1"/>
  <c r="A6378" i="1"/>
  <c r="J6358" i="1"/>
  <c r="AB6385" i="1" l="1"/>
  <c r="H6385" i="1" s="1"/>
  <c r="Z6386" i="1"/>
  <c r="A6379" i="1"/>
  <c r="B6378" i="1"/>
  <c r="F6378" i="1" s="1"/>
  <c r="I6378" i="1" s="1"/>
  <c r="J6359" i="1"/>
  <c r="AB6386" i="1" l="1"/>
  <c r="H6386" i="1" s="1"/>
  <c r="Z6387" i="1"/>
  <c r="B6379" i="1"/>
  <c r="F6379" i="1" s="1"/>
  <c r="I6379" i="1" s="1"/>
  <c r="A6380" i="1"/>
  <c r="J6360" i="1"/>
  <c r="AB6387" i="1" l="1"/>
  <c r="H6387" i="1" s="1"/>
  <c r="Z6388" i="1"/>
  <c r="A6381" i="1"/>
  <c r="B6380" i="1"/>
  <c r="F6380" i="1" s="1"/>
  <c r="I6380" i="1" s="1"/>
  <c r="J6361" i="1"/>
  <c r="AB6388" i="1" l="1"/>
  <c r="H6388" i="1" s="1"/>
  <c r="Z6389" i="1"/>
  <c r="B6381" i="1"/>
  <c r="F6381" i="1" s="1"/>
  <c r="I6381" i="1" s="1"/>
  <c r="A6382" i="1"/>
  <c r="J6362" i="1"/>
  <c r="AB6389" i="1" l="1"/>
  <c r="H6389" i="1" s="1"/>
  <c r="Z6390" i="1"/>
  <c r="A6383" i="1"/>
  <c r="B6382" i="1"/>
  <c r="F6382" i="1" s="1"/>
  <c r="I6382" i="1" s="1"/>
  <c r="J6363" i="1"/>
  <c r="AB6390" i="1" l="1"/>
  <c r="H6390" i="1" s="1"/>
  <c r="Z6391" i="1"/>
  <c r="B6383" i="1"/>
  <c r="F6383" i="1" s="1"/>
  <c r="I6383" i="1" s="1"/>
  <c r="A6384" i="1"/>
  <c r="J6364" i="1"/>
  <c r="AB6391" i="1" l="1"/>
  <c r="H6391" i="1" s="1"/>
  <c r="Z6392" i="1"/>
  <c r="A6385" i="1"/>
  <c r="B6384" i="1"/>
  <c r="F6384" i="1" s="1"/>
  <c r="I6384" i="1" s="1"/>
  <c r="J6365" i="1"/>
  <c r="AB6392" i="1" l="1"/>
  <c r="H6392" i="1" s="1"/>
  <c r="Z6393" i="1"/>
  <c r="B6385" i="1"/>
  <c r="F6385" i="1" s="1"/>
  <c r="I6385" i="1" s="1"/>
  <c r="A6386" i="1"/>
  <c r="J6366" i="1"/>
  <c r="AB6393" i="1" l="1"/>
  <c r="H6393" i="1" s="1"/>
  <c r="Z6394" i="1"/>
  <c r="A6387" i="1"/>
  <c r="B6386" i="1"/>
  <c r="F6386" i="1" s="1"/>
  <c r="I6386" i="1" s="1"/>
  <c r="J6367" i="1"/>
  <c r="AB6394" i="1" l="1"/>
  <c r="H6394" i="1" s="1"/>
  <c r="Z6395" i="1"/>
  <c r="B6387" i="1"/>
  <c r="F6387" i="1" s="1"/>
  <c r="I6387" i="1" s="1"/>
  <c r="A6388" i="1"/>
  <c r="J6368" i="1"/>
  <c r="AB6395" i="1" l="1"/>
  <c r="H6395" i="1" s="1"/>
  <c r="Z6396" i="1"/>
  <c r="A6389" i="1"/>
  <c r="B6388" i="1"/>
  <c r="F6388" i="1" s="1"/>
  <c r="I6388" i="1" s="1"/>
  <c r="J6369" i="1"/>
  <c r="AB6396" i="1" l="1"/>
  <c r="H6396" i="1" s="1"/>
  <c r="Z6397" i="1"/>
  <c r="AB6397" i="1" s="1"/>
  <c r="H6397" i="1" s="1"/>
  <c r="B6389" i="1"/>
  <c r="F6389" i="1" s="1"/>
  <c r="I6389" i="1" s="1"/>
  <c r="A6390" i="1"/>
  <c r="J6370" i="1"/>
  <c r="Z6398" i="1" l="1"/>
  <c r="A6391" i="1"/>
  <c r="B6390" i="1"/>
  <c r="F6390" i="1" s="1"/>
  <c r="I6390" i="1" s="1"/>
  <c r="J6371" i="1"/>
  <c r="AB6398" i="1" l="1"/>
  <c r="H6398" i="1" s="1"/>
  <c r="Z6399" i="1"/>
  <c r="B6391" i="1"/>
  <c r="F6391" i="1" s="1"/>
  <c r="I6391" i="1" s="1"/>
  <c r="A6392" i="1"/>
  <c r="J6372" i="1"/>
  <c r="AB6399" i="1" l="1"/>
  <c r="H6399" i="1" s="1"/>
  <c r="Z6400" i="1"/>
  <c r="A6393" i="1"/>
  <c r="B6392" i="1"/>
  <c r="F6392" i="1" s="1"/>
  <c r="I6392" i="1" s="1"/>
  <c r="J6373" i="1"/>
  <c r="AB6400" i="1" l="1"/>
  <c r="H6400" i="1" s="1"/>
  <c r="Z6401" i="1"/>
  <c r="B6393" i="1"/>
  <c r="F6393" i="1" s="1"/>
  <c r="I6393" i="1" s="1"/>
  <c r="A6394" i="1"/>
  <c r="J6374" i="1"/>
  <c r="AB6401" i="1" l="1"/>
  <c r="H6401" i="1" s="1"/>
  <c r="Z6402" i="1"/>
  <c r="A6395" i="1"/>
  <c r="B6394" i="1"/>
  <c r="F6394" i="1" s="1"/>
  <c r="I6394" i="1" s="1"/>
  <c r="J6375" i="1"/>
  <c r="AB6402" i="1" l="1"/>
  <c r="H6402" i="1" s="1"/>
  <c r="Z6403" i="1"/>
  <c r="B6395" i="1"/>
  <c r="F6395" i="1" s="1"/>
  <c r="I6395" i="1" s="1"/>
  <c r="A6396" i="1"/>
  <c r="J6376" i="1"/>
  <c r="AB6403" i="1" l="1"/>
  <c r="H6403" i="1" s="1"/>
  <c r="Z6404" i="1"/>
  <c r="A6397" i="1"/>
  <c r="B6396" i="1"/>
  <c r="F6396" i="1" s="1"/>
  <c r="I6396" i="1" s="1"/>
  <c r="J6377" i="1"/>
  <c r="AB6404" i="1" l="1"/>
  <c r="H6404" i="1" s="1"/>
  <c r="Z6405" i="1"/>
  <c r="B6397" i="1"/>
  <c r="F6397" i="1" s="1"/>
  <c r="I6397" i="1" s="1"/>
  <c r="A6398" i="1"/>
  <c r="J6378" i="1"/>
  <c r="AB6405" i="1" l="1"/>
  <c r="H6405" i="1" s="1"/>
  <c r="Z6406" i="1"/>
  <c r="A6399" i="1"/>
  <c r="B6398" i="1"/>
  <c r="F6398" i="1" s="1"/>
  <c r="I6398" i="1" s="1"/>
  <c r="J6379" i="1"/>
  <c r="AB6406" i="1" l="1"/>
  <c r="H6406" i="1" s="1"/>
  <c r="Z6407" i="1"/>
  <c r="B6399" i="1"/>
  <c r="F6399" i="1" s="1"/>
  <c r="I6399" i="1" s="1"/>
  <c r="A6400" i="1"/>
  <c r="J6380" i="1"/>
  <c r="AB6407" i="1" l="1"/>
  <c r="H6407" i="1" s="1"/>
  <c r="Z6408" i="1"/>
  <c r="A6401" i="1"/>
  <c r="B6400" i="1"/>
  <c r="F6400" i="1" s="1"/>
  <c r="I6400" i="1" s="1"/>
  <c r="J6381" i="1"/>
  <c r="AB6408" i="1" l="1"/>
  <c r="H6408" i="1" s="1"/>
  <c r="Z6409" i="1"/>
  <c r="B6401" i="1"/>
  <c r="F6401" i="1" s="1"/>
  <c r="I6401" i="1" s="1"/>
  <c r="A6402" i="1"/>
  <c r="J6382" i="1"/>
  <c r="AB6409" i="1" l="1"/>
  <c r="H6409" i="1" s="1"/>
  <c r="Z6410" i="1"/>
  <c r="A6403" i="1"/>
  <c r="B6402" i="1"/>
  <c r="F6402" i="1" s="1"/>
  <c r="I6402" i="1" s="1"/>
  <c r="J6383" i="1"/>
  <c r="AB6410" i="1" l="1"/>
  <c r="H6410" i="1" s="1"/>
  <c r="Z6411" i="1"/>
  <c r="B6403" i="1"/>
  <c r="F6403" i="1" s="1"/>
  <c r="I6403" i="1" s="1"/>
  <c r="A6404" i="1"/>
  <c r="J6384" i="1"/>
  <c r="AB6411" i="1" l="1"/>
  <c r="H6411" i="1" s="1"/>
  <c r="Z6412" i="1"/>
  <c r="A6405" i="1"/>
  <c r="B6404" i="1"/>
  <c r="F6404" i="1" s="1"/>
  <c r="I6404" i="1" s="1"/>
  <c r="J6385" i="1"/>
  <c r="AB6412" i="1" l="1"/>
  <c r="H6412" i="1" s="1"/>
  <c r="Z6413" i="1"/>
  <c r="B6405" i="1"/>
  <c r="F6405" i="1" s="1"/>
  <c r="I6405" i="1" s="1"/>
  <c r="A6406" i="1"/>
  <c r="J6386" i="1"/>
  <c r="AB6413" i="1" l="1"/>
  <c r="H6413" i="1" s="1"/>
  <c r="Z6414" i="1"/>
  <c r="A6407" i="1"/>
  <c r="B6406" i="1"/>
  <c r="F6406" i="1" s="1"/>
  <c r="I6406" i="1" s="1"/>
  <c r="J6387" i="1"/>
  <c r="AB6414" i="1" l="1"/>
  <c r="H6414" i="1" s="1"/>
  <c r="Z6415" i="1"/>
  <c r="B6407" i="1"/>
  <c r="F6407" i="1" s="1"/>
  <c r="I6407" i="1" s="1"/>
  <c r="A6408" i="1"/>
  <c r="J6388" i="1"/>
  <c r="AB6415" i="1" l="1"/>
  <c r="H6415" i="1" s="1"/>
  <c r="Z6416" i="1"/>
  <c r="A6409" i="1"/>
  <c r="B6408" i="1"/>
  <c r="F6408" i="1" s="1"/>
  <c r="I6408" i="1" s="1"/>
  <c r="J6389" i="1"/>
  <c r="AB6416" i="1" l="1"/>
  <c r="H6416" i="1" s="1"/>
  <c r="Z6417" i="1"/>
  <c r="B6409" i="1"/>
  <c r="F6409" i="1" s="1"/>
  <c r="I6409" i="1" s="1"/>
  <c r="A6410" i="1"/>
  <c r="J6390" i="1"/>
  <c r="AB6417" i="1" l="1"/>
  <c r="H6417" i="1" s="1"/>
  <c r="Z6418" i="1"/>
  <c r="A6411" i="1"/>
  <c r="B6410" i="1"/>
  <c r="F6410" i="1" s="1"/>
  <c r="I6410" i="1" s="1"/>
  <c r="J6391" i="1"/>
  <c r="AB6418" i="1" l="1"/>
  <c r="H6418" i="1" s="1"/>
  <c r="Z6419" i="1"/>
  <c r="B6411" i="1"/>
  <c r="F6411" i="1" s="1"/>
  <c r="I6411" i="1" s="1"/>
  <c r="A6412" i="1"/>
  <c r="J6392" i="1"/>
  <c r="AB6419" i="1" l="1"/>
  <c r="H6419" i="1" s="1"/>
  <c r="Z6420" i="1"/>
  <c r="A6413" i="1"/>
  <c r="B6412" i="1"/>
  <c r="F6412" i="1" s="1"/>
  <c r="I6412" i="1" s="1"/>
  <c r="J6393" i="1"/>
  <c r="AB6420" i="1" l="1"/>
  <c r="H6420" i="1" s="1"/>
  <c r="Z6421" i="1"/>
  <c r="B6413" i="1"/>
  <c r="F6413" i="1" s="1"/>
  <c r="I6413" i="1" s="1"/>
  <c r="A6414" i="1"/>
  <c r="J6394" i="1"/>
  <c r="AB6421" i="1" l="1"/>
  <c r="H6421" i="1" s="1"/>
  <c r="Z6422" i="1"/>
  <c r="A6415" i="1"/>
  <c r="B6414" i="1"/>
  <c r="F6414" i="1" s="1"/>
  <c r="I6414" i="1" s="1"/>
  <c r="J6395" i="1"/>
  <c r="AB6422" i="1" l="1"/>
  <c r="H6422" i="1" s="1"/>
  <c r="Z6423" i="1"/>
  <c r="B6415" i="1"/>
  <c r="F6415" i="1" s="1"/>
  <c r="I6415" i="1" s="1"/>
  <c r="A6416" i="1"/>
  <c r="J6396" i="1"/>
  <c r="AB6423" i="1" l="1"/>
  <c r="H6423" i="1" s="1"/>
  <c r="Z6424" i="1"/>
  <c r="A6417" i="1"/>
  <c r="B6416" i="1"/>
  <c r="F6416" i="1" s="1"/>
  <c r="I6416" i="1" s="1"/>
  <c r="J6397" i="1"/>
  <c r="AB6424" i="1" l="1"/>
  <c r="H6424" i="1" s="1"/>
  <c r="Z6425" i="1"/>
  <c r="B6417" i="1"/>
  <c r="F6417" i="1" s="1"/>
  <c r="I6417" i="1" s="1"/>
  <c r="A6418" i="1"/>
  <c r="J6398" i="1"/>
  <c r="AB6425" i="1" l="1"/>
  <c r="H6425" i="1" s="1"/>
  <c r="Z6426" i="1"/>
  <c r="A6419" i="1"/>
  <c r="B6418" i="1"/>
  <c r="F6418" i="1" s="1"/>
  <c r="I6418" i="1" s="1"/>
  <c r="J6399" i="1"/>
  <c r="AB6426" i="1" l="1"/>
  <c r="H6426" i="1" s="1"/>
  <c r="Z6427" i="1"/>
  <c r="B6419" i="1"/>
  <c r="F6419" i="1" s="1"/>
  <c r="I6419" i="1" s="1"/>
  <c r="A6420" i="1"/>
  <c r="J6400" i="1"/>
  <c r="AB6427" i="1" l="1"/>
  <c r="H6427" i="1" s="1"/>
  <c r="Z6428" i="1"/>
  <c r="A6421" i="1"/>
  <c r="B6420" i="1"/>
  <c r="F6420" i="1" s="1"/>
  <c r="I6420" i="1" s="1"/>
  <c r="J6401" i="1"/>
  <c r="AB6428" i="1" l="1"/>
  <c r="H6428" i="1" s="1"/>
  <c r="Z6429" i="1"/>
  <c r="B6421" i="1"/>
  <c r="F6421" i="1" s="1"/>
  <c r="I6421" i="1" s="1"/>
  <c r="A6422" i="1"/>
  <c r="J6402" i="1"/>
  <c r="AB6429" i="1" l="1"/>
  <c r="H6429" i="1" s="1"/>
  <c r="Z6430" i="1"/>
  <c r="A6423" i="1"/>
  <c r="B6422" i="1"/>
  <c r="F6422" i="1" s="1"/>
  <c r="I6422" i="1" s="1"/>
  <c r="J6403" i="1"/>
  <c r="AB6430" i="1" l="1"/>
  <c r="H6430" i="1" s="1"/>
  <c r="Z6431" i="1"/>
  <c r="B6423" i="1"/>
  <c r="F6423" i="1" s="1"/>
  <c r="I6423" i="1" s="1"/>
  <c r="A6424" i="1"/>
  <c r="J6404" i="1"/>
  <c r="AB6431" i="1" l="1"/>
  <c r="H6431" i="1" s="1"/>
  <c r="Z6432" i="1"/>
  <c r="A6425" i="1"/>
  <c r="B6424" i="1"/>
  <c r="F6424" i="1" s="1"/>
  <c r="I6424" i="1" s="1"/>
  <c r="J6405" i="1"/>
  <c r="AB6432" i="1" l="1"/>
  <c r="H6432" i="1" s="1"/>
  <c r="Z6433" i="1"/>
  <c r="B6425" i="1"/>
  <c r="F6425" i="1" s="1"/>
  <c r="I6425" i="1" s="1"/>
  <c r="A6426" i="1"/>
  <c r="J6406" i="1"/>
  <c r="AB6433" i="1" l="1"/>
  <c r="H6433" i="1" s="1"/>
  <c r="Z6434" i="1"/>
  <c r="A6427" i="1"/>
  <c r="B6426" i="1"/>
  <c r="F6426" i="1" s="1"/>
  <c r="I6426" i="1" s="1"/>
  <c r="J6407" i="1"/>
  <c r="AB6434" i="1" l="1"/>
  <c r="H6434" i="1" s="1"/>
  <c r="Z6435" i="1"/>
  <c r="B6427" i="1"/>
  <c r="F6427" i="1" s="1"/>
  <c r="I6427" i="1" s="1"/>
  <c r="A6428" i="1"/>
  <c r="J6408" i="1"/>
  <c r="AB6435" i="1" l="1"/>
  <c r="H6435" i="1" s="1"/>
  <c r="Z6436" i="1"/>
  <c r="A6429" i="1"/>
  <c r="B6428" i="1"/>
  <c r="F6428" i="1" s="1"/>
  <c r="I6428" i="1" s="1"/>
  <c r="J6409" i="1"/>
  <c r="AB6436" i="1" l="1"/>
  <c r="H6436" i="1" s="1"/>
  <c r="Z6437" i="1"/>
  <c r="B6429" i="1"/>
  <c r="F6429" i="1" s="1"/>
  <c r="I6429" i="1" s="1"/>
  <c r="A6430" i="1"/>
  <c r="J6410" i="1"/>
  <c r="AB6437" i="1" l="1"/>
  <c r="H6437" i="1" s="1"/>
  <c r="Z6438" i="1"/>
  <c r="A6431" i="1"/>
  <c r="B6430" i="1"/>
  <c r="F6430" i="1" s="1"/>
  <c r="I6430" i="1" s="1"/>
  <c r="J6411" i="1"/>
  <c r="AB6438" i="1" l="1"/>
  <c r="H6438" i="1" s="1"/>
  <c r="Z6439" i="1"/>
  <c r="B6431" i="1"/>
  <c r="F6431" i="1" s="1"/>
  <c r="I6431" i="1" s="1"/>
  <c r="A6432" i="1"/>
  <c r="J6412" i="1"/>
  <c r="AB6439" i="1" l="1"/>
  <c r="H6439" i="1" s="1"/>
  <c r="Z6440" i="1"/>
  <c r="A6433" i="1"/>
  <c r="B6432" i="1"/>
  <c r="F6432" i="1" s="1"/>
  <c r="I6432" i="1" s="1"/>
  <c r="J6413" i="1"/>
  <c r="AB6440" i="1" l="1"/>
  <c r="H6440" i="1" s="1"/>
  <c r="Z6441" i="1"/>
  <c r="B6433" i="1"/>
  <c r="F6433" i="1" s="1"/>
  <c r="I6433" i="1" s="1"/>
  <c r="A6434" i="1"/>
  <c r="J6414" i="1"/>
  <c r="AB6441" i="1" l="1"/>
  <c r="H6441" i="1" s="1"/>
  <c r="Z6442" i="1"/>
  <c r="A6435" i="1"/>
  <c r="B6434" i="1"/>
  <c r="F6434" i="1" s="1"/>
  <c r="I6434" i="1" s="1"/>
  <c r="J6415" i="1"/>
  <c r="AB6442" i="1" l="1"/>
  <c r="H6442" i="1" s="1"/>
  <c r="Z6443" i="1"/>
  <c r="B6435" i="1"/>
  <c r="F6435" i="1" s="1"/>
  <c r="I6435" i="1" s="1"/>
  <c r="A6436" i="1"/>
  <c r="J6416" i="1"/>
  <c r="AB6443" i="1" l="1"/>
  <c r="H6443" i="1" s="1"/>
  <c r="Z6444" i="1"/>
  <c r="A6437" i="1"/>
  <c r="B6436" i="1"/>
  <c r="F6436" i="1" s="1"/>
  <c r="I6436" i="1" s="1"/>
  <c r="J6417" i="1"/>
  <c r="AB6444" i="1" l="1"/>
  <c r="H6444" i="1" s="1"/>
  <c r="Z6445" i="1"/>
  <c r="B6437" i="1"/>
  <c r="F6437" i="1" s="1"/>
  <c r="I6437" i="1" s="1"/>
  <c r="A6438" i="1"/>
  <c r="J6418" i="1"/>
  <c r="AB6445" i="1" l="1"/>
  <c r="H6445" i="1" s="1"/>
  <c r="Z6446" i="1"/>
  <c r="A6439" i="1"/>
  <c r="B6438" i="1"/>
  <c r="F6438" i="1" s="1"/>
  <c r="I6438" i="1" s="1"/>
  <c r="J6419" i="1"/>
  <c r="AB6446" i="1" l="1"/>
  <c r="H6446" i="1" s="1"/>
  <c r="Z6447" i="1"/>
  <c r="B6439" i="1"/>
  <c r="F6439" i="1" s="1"/>
  <c r="I6439" i="1" s="1"/>
  <c r="A6440" i="1"/>
  <c r="J6420" i="1"/>
  <c r="AB6447" i="1" l="1"/>
  <c r="H6447" i="1" s="1"/>
  <c r="Z6448" i="1"/>
  <c r="A6441" i="1"/>
  <c r="B6440" i="1"/>
  <c r="F6440" i="1" s="1"/>
  <c r="I6440" i="1" s="1"/>
  <c r="J6421" i="1"/>
  <c r="AB6448" i="1" l="1"/>
  <c r="H6448" i="1" s="1"/>
  <c r="Z6449" i="1"/>
  <c r="B6441" i="1"/>
  <c r="F6441" i="1" s="1"/>
  <c r="I6441" i="1" s="1"/>
  <c r="A6442" i="1"/>
  <c r="J6422" i="1"/>
  <c r="AB6449" i="1" l="1"/>
  <c r="H6449" i="1" s="1"/>
  <c r="Z6450" i="1"/>
  <c r="A6443" i="1"/>
  <c r="B6442" i="1"/>
  <c r="F6442" i="1" s="1"/>
  <c r="I6442" i="1" s="1"/>
  <c r="J6423" i="1"/>
  <c r="AB6450" i="1" l="1"/>
  <c r="H6450" i="1" s="1"/>
  <c r="Z6451" i="1"/>
  <c r="B6443" i="1"/>
  <c r="F6443" i="1" s="1"/>
  <c r="I6443" i="1" s="1"/>
  <c r="A6444" i="1"/>
  <c r="J6424" i="1"/>
  <c r="AB6451" i="1" l="1"/>
  <c r="H6451" i="1" s="1"/>
  <c r="Z6452" i="1"/>
  <c r="A6445" i="1"/>
  <c r="B6444" i="1"/>
  <c r="F6444" i="1" s="1"/>
  <c r="I6444" i="1" s="1"/>
  <c r="J6425" i="1"/>
  <c r="AB6452" i="1" l="1"/>
  <c r="H6452" i="1" s="1"/>
  <c r="Z6453" i="1"/>
  <c r="B6445" i="1"/>
  <c r="F6445" i="1" s="1"/>
  <c r="I6445" i="1" s="1"/>
  <c r="A6446" i="1"/>
  <c r="J6426" i="1"/>
  <c r="AB6453" i="1" l="1"/>
  <c r="H6453" i="1" s="1"/>
  <c r="Z6454" i="1"/>
  <c r="A6447" i="1"/>
  <c r="B6446" i="1"/>
  <c r="F6446" i="1" s="1"/>
  <c r="I6446" i="1" s="1"/>
  <c r="J6427" i="1"/>
  <c r="AB6454" i="1" l="1"/>
  <c r="H6454" i="1" s="1"/>
  <c r="Z6455" i="1"/>
  <c r="B6447" i="1"/>
  <c r="F6447" i="1" s="1"/>
  <c r="I6447" i="1" s="1"/>
  <c r="A6448" i="1"/>
  <c r="J6428" i="1"/>
  <c r="AB6455" i="1" l="1"/>
  <c r="H6455" i="1" s="1"/>
  <c r="Z6456" i="1"/>
  <c r="AB6456" i="1" s="1"/>
  <c r="H6456" i="1" s="1"/>
  <c r="A6449" i="1"/>
  <c r="B6448" i="1"/>
  <c r="F6448" i="1" s="1"/>
  <c r="I6448" i="1" s="1"/>
  <c r="J6429" i="1"/>
  <c r="Z6457" i="1" l="1"/>
  <c r="B6449" i="1"/>
  <c r="F6449" i="1" s="1"/>
  <c r="I6449" i="1" s="1"/>
  <c r="A6450" i="1"/>
  <c r="J6430" i="1"/>
  <c r="AB6457" i="1" l="1"/>
  <c r="H6457" i="1" s="1"/>
  <c r="Z6458" i="1"/>
  <c r="A6451" i="1"/>
  <c r="B6450" i="1"/>
  <c r="F6450" i="1" s="1"/>
  <c r="I6450" i="1" s="1"/>
  <c r="J6431" i="1"/>
  <c r="AB6458" i="1" l="1"/>
  <c r="H6458" i="1" s="1"/>
  <c r="Z6459" i="1"/>
  <c r="B6451" i="1"/>
  <c r="F6451" i="1" s="1"/>
  <c r="I6451" i="1" s="1"/>
  <c r="A6452" i="1"/>
  <c r="J6432" i="1"/>
  <c r="AB6459" i="1" l="1"/>
  <c r="H6459" i="1" s="1"/>
  <c r="Z6460" i="1"/>
  <c r="A6453" i="1"/>
  <c r="B6452" i="1"/>
  <c r="F6452" i="1" s="1"/>
  <c r="I6452" i="1" s="1"/>
  <c r="J6433" i="1"/>
  <c r="AB6460" i="1" l="1"/>
  <c r="H6460" i="1" s="1"/>
  <c r="Z6461" i="1"/>
  <c r="B6453" i="1"/>
  <c r="F6453" i="1" s="1"/>
  <c r="I6453" i="1" s="1"/>
  <c r="A6454" i="1"/>
  <c r="J6434" i="1"/>
  <c r="AB6461" i="1" l="1"/>
  <c r="H6461" i="1" s="1"/>
  <c r="Z6462" i="1"/>
  <c r="A6455" i="1"/>
  <c r="B6454" i="1"/>
  <c r="F6454" i="1" s="1"/>
  <c r="I6454" i="1" s="1"/>
  <c r="J6435" i="1"/>
  <c r="AB6462" i="1" l="1"/>
  <c r="H6462" i="1" s="1"/>
  <c r="Z6463" i="1"/>
  <c r="B6455" i="1"/>
  <c r="F6455" i="1" s="1"/>
  <c r="I6455" i="1" s="1"/>
  <c r="A6456" i="1"/>
  <c r="J6436" i="1"/>
  <c r="AB6463" i="1" l="1"/>
  <c r="H6463" i="1" s="1"/>
  <c r="Z6464" i="1"/>
  <c r="A6457" i="1"/>
  <c r="B6456" i="1"/>
  <c r="F6456" i="1" s="1"/>
  <c r="I6456" i="1" s="1"/>
  <c r="J6437" i="1"/>
  <c r="AB6464" i="1" l="1"/>
  <c r="H6464" i="1" s="1"/>
  <c r="Z6465" i="1"/>
  <c r="B6457" i="1"/>
  <c r="F6457" i="1" s="1"/>
  <c r="I6457" i="1" s="1"/>
  <c r="A6458" i="1"/>
  <c r="J6438" i="1"/>
  <c r="AB6465" i="1" l="1"/>
  <c r="H6465" i="1" s="1"/>
  <c r="Z6466" i="1"/>
  <c r="A6459" i="1"/>
  <c r="B6458" i="1"/>
  <c r="F6458" i="1" s="1"/>
  <c r="I6458" i="1" s="1"/>
  <c r="J6439" i="1"/>
  <c r="AB6466" i="1" l="1"/>
  <c r="H6466" i="1" s="1"/>
  <c r="Z6467" i="1"/>
  <c r="B6459" i="1"/>
  <c r="F6459" i="1" s="1"/>
  <c r="I6459" i="1" s="1"/>
  <c r="A6460" i="1"/>
  <c r="J6440" i="1"/>
  <c r="AB6467" i="1" l="1"/>
  <c r="H6467" i="1" s="1"/>
  <c r="Z6468" i="1"/>
  <c r="A6461" i="1"/>
  <c r="B6460" i="1"/>
  <c r="F6460" i="1" s="1"/>
  <c r="I6460" i="1" s="1"/>
  <c r="J6441" i="1"/>
  <c r="AB6468" i="1" l="1"/>
  <c r="H6468" i="1" s="1"/>
  <c r="Z6469" i="1"/>
  <c r="B6461" i="1"/>
  <c r="F6461" i="1" s="1"/>
  <c r="I6461" i="1" s="1"/>
  <c r="A6462" i="1"/>
  <c r="J6442" i="1"/>
  <c r="AB6469" i="1" l="1"/>
  <c r="H6469" i="1" s="1"/>
  <c r="Z6470" i="1"/>
  <c r="A6463" i="1"/>
  <c r="B6462" i="1"/>
  <c r="F6462" i="1" s="1"/>
  <c r="I6462" i="1" s="1"/>
  <c r="J6443" i="1"/>
  <c r="AB6470" i="1" l="1"/>
  <c r="H6470" i="1" s="1"/>
  <c r="Z6471" i="1"/>
  <c r="B6463" i="1"/>
  <c r="F6463" i="1" s="1"/>
  <c r="I6463" i="1" s="1"/>
  <c r="A6464" i="1"/>
  <c r="J6444" i="1"/>
  <c r="AB6471" i="1" l="1"/>
  <c r="H6471" i="1" s="1"/>
  <c r="Z6472" i="1"/>
  <c r="A6465" i="1"/>
  <c r="B6464" i="1"/>
  <c r="F6464" i="1" s="1"/>
  <c r="I6464" i="1" s="1"/>
  <c r="J6445" i="1"/>
  <c r="AB6472" i="1" l="1"/>
  <c r="H6472" i="1" s="1"/>
  <c r="Z6473" i="1"/>
  <c r="B6465" i="1"/>
  <c r="F6465" i="1" s="1"/>
  <c r="I6465" i="1" s="1"/>
  <c r="A6466" i="1"/>
  <c r="J6446" i="1"/>
  <c r="AB6473" i="1" l="1"/>
  <c r="H6473" i="1" s="1"/>
  <c r="Z6474" i="1"/>
  <c r="A6467" i="1"/>
  <c r="B6466" i="1"/>
  <c r="F6466" i="1" s="1"/>
  <c r="I6466" i="1" s="1"/>
  <c r="J6447" i="1"/>
  <c r="AB6474" i="1" l="1"/>
  <c r="H6474" i="1" s="1"/>
  <c r="Z6475" i="1"/>
  <c r="B6467" i="1"/>
  <c r="F6467" i="1" s="1"/>
  <c r="I6467" i="1" s="1"/>
  <c r="A6468" i="1"/>
  <c r="J6448" i="1"/>
  <c r="AB6475" i="1" l="1"/>
  <c r="H6475" i="1" s="1"/>
  <c r="Z6476" i="1"/>
  <c r="A6469" i="1"/>
  <c r="B6468" i="1"/>
  <c r="F6468" i="1" s="1"/>
  <c r="I6468" i="1" s="1"/>
  <c r="J6449" i="1"/>
  <c r="AB6476" i="1" l="1"/>
  <c r="H6476" i="1" s="1"/>
  <c r="Z6477" i="1"/>
  <c r="B6469" i="1"/>
  <c r="F6469" i="1" s="1"/>
  <c r="I6469" i="1" s="1"/>
  <c r="A6470" i="1"/>
  <c r="J6450" i="1"/>
  <c r="AB6477" i="1" l="1"/>
  <c r="H6477" i="1" s="1"/>
  <c r="Z6478" i="1"/>
  <c r="A6471" i="1"/>
  <c r="B6470" i="1"/>
  <c r="F6470" i="1" s="1"/>
  <c r="I6470" i="1" s="1"/>
  <c r="J6451" i="1"/>
  <c r="AB6478" i="1" l="1"/>
  <c r="H6478" i="1" s="1"/>
  <c r="Z6479" i="1"/>
  <c r="B6471" i="1"/>
  <c r="F6471" i="1" s="1"/>
  <c r="I6471" i="1" s="1"/>
  <c r="A6472" i="1"/>
  <c r="J6452" i="1"/>
  <c r="AB6479" i="1" l="1"/>
  <c r="H6479" i="1" s="1"/>
  <c r="Z6480" i="1"/>
  <c r="A6473" i="1"/>
  <c r="B6472" i="1"/>
  <c r="F6472" i="1" s="1"/>
  <c r="I6472" i="1" s="1"/>
  <c r="J6453" i="1"/>
  <c r="AB6480" i="1" l="1"/>
  <c r="H6480" i="1" s="1"/>
  <c r="Z6481" i="1"/>
  <c r="B6473" i="1"/>
  <c r="F6473" i="1" s="1"/>
  <c r="I6473" i="1" s="1"/>
  <c r="A6474" i="1"/>
  <c r="J6454" i="1"/>
  <c r="AB6481" i="1" l="1"/>
  <c r="H6481" i="1" s="1"/>
  <c r="Z6482" i="1"/>
  <c r="A6475" i="1"/>
  <c r="B6474" i="1"/>
  <c r="F6474" i="1" s="1"/>
  <c r="I6474" i="1" s="1"/>
  <c r="J6455" i="1"/>
  <c r="AB6482" i="1" l="1"/>
  <c r="H6482" i="1" s="1"/>
  <c r="Z6483" i="1"/>
  <c r="B6475" i="1"/>
  <c r="F6475" i="1" s="1"/>
  <c r="I6475" i="1" s="1"/>
  <c r="A6476" i="1"/>
  <c r="J6456" i="1"/>
  <c r="AB6483" i="1" l="1"/>
  <c r="H6483" i="1" s="1"/>
  <c r="Z6484" i="1"/>
  <c r="A6477" i="1"/>
  <c r="B6476" i="1"/>
  <c r="F6476" i="1" s="1"/>
  <c r="I6476" i="1" s="1"/>
  <c r="J6457" i="1"/>
  <c r="AB6484" i="1" l="1"/>
  <c r="H6484" i="1" s="1"/>
  <c r="Z6485" i="1"/>
  <c r="A6478" i="1"/>
  <c r="B6477" i="1"/>
  <c r="F6477" i="1" s="1"/>
  <c r="I6477" i="1" s="1"/>
  <c r="J6458" i="1"/>
  <c r="AB6485" i="1" l="1"/>
  <c r="H6485" i="1" s="1"/>
  <c r="Z6486" i="1"/>
  <c r="B6478" i="1"/>
  <c r="F6478" i="1" s="1"/>
  <c r="I6478" i="1" s="1"/>
  <c r="A6479" i="1"/>
  <c r="J6459" i="1"/>
  <c r="AB6486" i="1" l="1"/>
  <c r="H6486" i="1" s="1"/>
  <c r="Z6487" i="1"/>
  <c r="A6480" i="1"/>
  <c r="B6479" i="1"/>
  <c r="F6479" i="1" s="1"/>
  <c r="I6479" i="1" s="1"/>
  <c r="J6460" i="1"/>
  <c r="AB6487" i="1" l="1"/>
  <c r="H6487" i="1" s="1"/>
  <c r="Z6488" i="1"/>
  <c r="B6480" i="1"/>
  <c r="F6480" i="1" s="1"/>
  <c r="I6480" i="1" s="1"/>
  <c r="A6481" i="1"/>
  <c r="J6461" i="1"/>
  <c r="AB6488" i="1" l="1"/>
  <c r="H6488" i="1" s="1"/>
  <c r="Z6489" i="1"/>
  <c r="A6482" i="1"/>
  <c r="B6481" i="1"/>
  <c r="F6481" i="1" s="1"/>
  <c r="I6481" i="1" s="1"/>
  <c r="J6462" i="1"/>
  <c r="AB6489" i="1" l="1"/>
  <c r="H6489" i="1" s="1"/>
  <c r="Z6490" i="1"/>
  <c r="B6482" i="1"/>
  <c r="F6482" i="1" s="1"/>
  <c r="I6482" i="1" s="1"/>
  <c r="A6483" i="1"/>
  <c r="J6463" i="1"/>
  <c r="AB6490" i="1" l="1"/>
  <c r="H6490" i="1" s="1"/>
  <c r="Z6491" i="1"/>
  <c r="A6484" i="1"/>
  <c r="B6483" i="1"/>
  <c r="F6483" i="1" s="1"/>
  <c r="I6483" i="1" s="1"/>
  <c r="J6464" i="1"/>
  <c r="AB6491" i="1" l="1"/>
  <c r="H6491" i="1" s="1"/>
  <c r="Z6492" i="1"/>
  <c r="A6485" i="1"/>
  <c r="B6484" i="1"/>
  <c r="F6484" i="1" s="1"/>
  <c r="I6484" i="1" s="1"/>
  <c r="J6465" i="1"/>
  <c r="AB6492" i="1" l="1"/>
  <c r="H6492" i="1" s="1"/>
  <c r="Z6493" i="1"/>
  <c r="A6486" i="1"/>
  <c r="B6485" i="1"/>
  <c r="F6485" i="1" s="1"/>
  <c r="I6485" i="1" s="1"/>
  <c r="J6466" i="1"/>
  <c r="AB6493" i="1" l="1"/>
  <c r="H6493" i="1" s="1"/>
  <c r="Z6494" i="1"/>
  <c r="A6487" i="1"/>
  <c r="B6486" i="1"/>
  <c r="F6486" i="1" s="1"/>
  <c r="I6486" i="1" s="1"/>
  <c r="J6467" i="1"/>
  <c r="AB6494" i="1" l="1"/>
  <c r="H6494" i="1" s="1"/>
  <c r="Z6495" i="1"/>
  <c r="A6488" i="1"/>
  <c r="B6487" i="1"/>
  <c r="F6487" i="1" s="1"/>
  <c r="I6487" i="1" s="1"/>
  <c r="J6468" i="1"/>
  <c r="AB6495" i="1" l="1"/>
  <c r="H6495" i="1" s="1"/>
  <c r="Z6496" i="1"/>
  <c r="B6488" i="1"/>
  <c r="F6488" i="1" s="1"/>
  <c r="I6488" i="1" s="1"/>
  <c r="A6489" i="1"/>
  <c r="J6469" i="1"/>
  <c r="AB6496" i="1" l="1"/>
  <c r="H6496" i="1" s="1"/>
  <c r="Z6497" i="1"/>
  <c r="A6490" i="1"/>
  <c r="B6489" i="1"/>
  <c r="F6489" i="1" s="1"/>
  <c r="I6489" i="1" s="1"/>
  <c r="J6470" i="1"/>
  <c r="AB6497" i="1" l="1"/>
  <c r="H6497" i="1" s="1"/>
  <c r="Z6498" i="1"/>
  <c r="B6490" i="1"/>
  <c r="F6490" i="1" s="1"/>
  <c r="I6490" i="1" s="1"/>
  <c r="A6491" i="1"/>
  <c r="J6471" i="1"/>
  <c r="AB6498" i="1" l="1"/>
  <c r="H6498" i="1" s="1"/>
  <c r="Z6499" i="1"/>
  <c r="A6492" i="1"/>
  <c r="B6491" i="1"/>
  <c r="F6491" i="1" s="1"/>
  <c r="I6491" i="1" s="1"/>
  <c r="J6472" i="1"/>
  <c r="AB6499" i="1" l="1"/>
  <c r="H6499" i="1" s="1"/>
  <c r="Z6500" i="1"/>
  <c r="B6492" i="1"/>
  <c r="F6492" i="1" s="1"/>
  <c r="I6492" i="1" s="1"/>
  <c r="A6493" i="1"/>
  <c r="J6473" i="1"/>
  <c r="AB6500" i="1" l="1"/>
  <c r="H6500" i="1" s="1"/>
  <c r="Z6501" i="1"/>
  <c r="A6494" i="1"/>
  <c r="B6493" i="1"/>
  <c r="F6493" i="1" s="1"/>
  <c r="I6493" i="1" s="1"/>
  <c r="J6474" i="1"/>
  <c r="AB6501" i="1" l="1"/>
  <c r="H6501" i="1" s="1"/>
  <c r="Z6502" i="1"/>
  <c r="A6495" i="1"/>
  <c r="B6494" i="1"/>
  <c r="F6494" i="1" s="1"/>
  <c r="I6494" i="1" s="1"/>
  <c r="J6475" i="1"/>
  <c r="AB6502" i="1" l="1"/>
  <c r="H6502" i="1" s="1"/>
  <c r="Z6503" i="1"/>
  <c r="A6496" i="1"/>
  <c r="B6495" i="1"/>
  <c r="F6495" i="1" s="1"/>
  <c r="I6495" i="1" s="1"/>
  <c r="J6476" i="1"/>
  <c r="AB6503" i="1" l="1"/>
  <c r="H6503" i="1" s="1"/>
  <c r="Z6504" i="1"/>
  <c r="B6496" i="1"/>
  <c r="F6496" i="1" s="1"/>
  <c r="I6496" i="1" s="1"/>
  <c r="A6497" i="1"/>
  <c r="J6477" i="1"/>
  <c r="AB6504" i="1" l="1"/>
  <c r="H6504" i="1" s="1"/>
  <c r="Z6505" i="1"/>
  <c r="A6498" i="1"/>
  <c r="B6497" i="1"/>
  <c r="F6497" i="1" s="1"/>
  <c r="I6497" i="1" s="1"/>
  <c r="J6478" i="1"/>
  <c r="AB6505" i="1" l="1"/>
  <c r="H6505" i="1" s="1"/>
  <c r="Z6506" i="1"/>
  <c r="A6499" i="1"/>
  <c r="B6498" i="1"/>
  <c r="F6498" i="1" s="1"/>
  <c r="I6498" i="1" s="1"/>
  <c r="J6479" i="1"/>
  <c r="AB6506" i="1" l="1"/>
  <c r="H6506" i="1" s="1"/>
  <c r="Z6507" i="1"/>
  <c r="B6499" i="1"/>
  <c r="F6499" i="1" s="1"/>
  <c r="I6499" i="1" s="1"/>
  <c r="A6500" i="1"/>
  <c r="J6480" i="1"/>
  <c r="AB6507" i="1" l="1"/>
  <c r="H6507" i="1" s="1"/>
  <c r="Z6508" i="1"/>
  <c r="A6501" i="1"/>
  <c r="B6500" i="1"/>
  <c r="F6500" i="1" s="1"/>
  <c r="I6500" i="1" s="1"/>
  <c r="J6481" i="1"/>
  <c r="AB6508" i="1" l="1"/>
  <c r="H6508" i="1" s="1"/>
  <c r="Z6509" i="1"/>
  <c r="B6501" i="1"/>
  <c r="F6501" i="1" s="1"/>
  <c r="I6501" i="1" s="1"/>
  <c r="A6502" i="1"/>
  <c r="J6482" i="1"/>
  <c r="AB6509" i="1" l="1"/>
  <c r="H6509" i="1" s="1"/>
  <c r="Z6510" i="1"/>
  <c r="A6503" i="1"/>
  <c r="B6502" i="1"/>
  <c r="F6502" i="1" s="1"/>
  <c r="I6502" i="1" s="1"/>
  <c r="J6483" i="1"/>
  <c r="AB6510" i="1" l="1"/>
  <c r="H6510" i="1" s="1"/>
  <c r="Z6511" i="1"/>
  <c r="B6503" i="1"/>
  <c r="F6503" i="1" s="1"/>
  <c r="I6503" i="1" s="1"/>
  <c r="A6504" i="1"/>
  <c r="J6484" i="1"/>
  <c r="AB6511" i="1" l="1"/>
  <c r="H6511" i="1" s="1"/>
  <c r="Z6512" i="1"/>
  <c r="A6505" i="1"/>
  <c r="B6504" i="1"/>
  <c r="F6504" i="1" s="1"/>
  <c r="I6504" i="1" s="1"/>
  <c r="J6485" i="1"/>
  <c r="AB6512" i="1" l="1"/>
  <c r="H6512" i="1" s="1"/>
  <c r="Z6513" i="1"/>
  <c r="B6505" i="1"/>
  <c r="F6505" i="1" s="1"/>
  <c r="I6505" i="1" s="1"/>
  <c r="A6506" i="1"/>
  <c r="J6486" i="1"/>
  <c r="AB6513" i="1" l="1"/>
  <c r="H6513" i="1" s="1"/>
  <c r="Z6514" i="1"/>
  <c r="A6507" i="1"/>
  <c r="B6506" i="1"/>
  <c r="F6506" i="1" s="1"/>
  <c r="I6506" i="1" s="1"/>
  <c r="J6487" i="1"/>
  <c r="AB6514" i="1" l="1"/>
  <c r="H6514" i="1" s="1"/>
  <c r="Z6515" i="1"/>
  <c r="B6507" i="1"/>
  <c r="F6507" i="1" s="1"/>
  <c r="I6507" i="1" s="1"/>
  <c r="A6508" i="1"/>
  <c r="J6488" i="1"/>
  <c r="AB6515" i="1" l="1"/>
  <c r="H6515" i="1" s="1"/>
  <c r="Z6516" i="1"/>
  <c r="A6509" i="1"/>
  <c r="B6508" i="1"/>
  <c r="F6508" i="1" s="1"/>
  <c r="I6508" i="1" s="1"/>
  <c r="J6489" i="1"/>
  <c r="AB6516" i="1" l="1"/>
  <c r="H6516" i="1" s="1"/>
  <c r="Z6517" i="1"/>
  <c r="B6509" i="1"/>
  <c r="F6509" i="1" s="1"/>
  <c r="I6509" i="1" s="1"/>
  <c r="A6510" i="1"/>
  <c r="J6490" i="1"/>
  <c r="AB6517" i="1" l="1"/>
  <c r="H6517" i="1" s="1"/>
  <c r="Z6518" i="1"/>
  <c r="A6511" i="1"/>
  <c r="B6510" i="1"/>
  <c r="F6510" i="1" s="1"/>
  <c r="I6510" i="1" s="1"/>
  <c r="J6491" i="1"/>
  <c r="AB6518" i="1" l="1"/>
  <c r="H6518" i="1" s="1"/>
  <c r="Z6519" i="1"/>
  <c r="B6511" i="1"/>
  <c r="F6511" i="1" s="1"/>
  <c r="I6511" i="1" s="1"/>
  <c r="A6512" i="1"/>
  <c r="J6492" i="1"/>
  <c r="AB6519" i="1" l="1"/>
  <c r="H6519" i="1" s="1"/>
  <c r="Z6520" i="1"/>
  <c r="A6513" i="1"/>
  <c r="B6512" i="1"/>
  <c r="F6512" i="1" s="1"/>
  <c r="I6512" i="1" s="1"/>
  <c r="J6493" i="1"/>
  <c r="AB6520" i="1" l="1"/>
  <c r="H6520" i="1" s="1"/>
  <c r="Z6521" i="1"/>
  <c r="B6513" i="1"/>
  <c r="F6513" i="1" s="1"/>
  <c r="I6513" i="1" s="1"/>
  <c r="A6514" i="1"/>
  <c r="J6494" i="1"/>
  <c r="AB6521" i="1" l="1"/>
  <c r="H6521" i="1" s="1"/>
  <c r="Z6522" i="1"/>
  <c r="A6515" i="1"/>
  <c r="B6514" i="1"/>
  <c r="F6514" i="1" s="1"/>
  <c r="I6514" i="1" s="1"/>
  <c r="J6495" i="1"/>
  <c r="AB6522" i="1" l="1"/>
  <c r="H6522" i="1" s="1"/>
  <c r="Z6523" i="1"/>
  <c r="B6515" i="1"/>
  <c r="F6515" i="1" s="1"/>
  <c r="I6515" i="1" s="1"/>
  <c r="A6516" i="1"/>
  <c r="J6496" i="1"/>
  <c r="AB6523" i="1" l="1"/>
  <c r="H6523" i="1" s="1"/>
  <c r="Z6524" i="1"/>
  <c r="A6517" i="1"/>
  <c r="B6516" i="1"/>
  <c r="F6516" i="1" s="1"/>
  <c r="I6516" i="1" s="1"/>
  <c r="J6497" i="1"/>
  <c r="AB6524" i="1" l="1"/>
  <c r="H6524" i="1" s="1"/>
  <c r="Z6525" i="1"/>
  <c r="AB6525" i="1" s="1"/>
  <c r="H6525" i="1" s="1"/>
  <c r="B6517" i="1"/>
  <c r="F6517" i="1" s="1"/>
  <c r="I6517" i="1" s="1"/>
  <c r="A6518" i="1"/>
  <c r="J6498" i="1"/>
  <c r="Z6526" i="1" l="1"/>
  <c r="A6519" i="1"/>
  <c r="B6518" i="1"/>
  <c r="F6518" i="1" s="1"/>
  <c r="I6518" i="1" s="1"/>
  <c r="J6499" i="1"/>
  <c r="AB6526" i="1" l="1"/>
  <c r="H6526" i="1" s="1"/>
  <c r="Z6527" i="1"/>
  <c r="B6519" i="1"/>
  <c r="F6519" i="1" s="1"/>
  <c r="I6519" i="1" s="1"/>
  <c r="A6520" i="1"/>
  <c r="J6500" i="1"/>
  <c r="AB6527" i="1" l="1"/>
  <c r="H6527" i="1" s="1"/>
  <c r="Z6528" i="1"/>
  <c r="A6521" i="1"/>
  <c r="B6520" i="1"/>
  <c r="F6520" i="1" s="1"/>
  <c r="I6520" i="1" s="1"/>
  <c r="J6501" i="1"/>
  <c r="AB6528" i="1" l="1"/>
  <c r="H6528" i="1" s="1"/>
  <c r="Z6529" i="1"/>
  <c r="B6521" i="1"/>
  <c r="F6521" i="1" s="1"/>
  <c r="I6521" i="1" s="1"/>
  <c r="A6522" i="1"/>
  <c r="J6502" i="1"/>
  <c r="AB6529" i="1" l="1"/>
  <c r="H6529" i="1" s="1"/>
  <c r="Z6530" i="1"/>
  <c r="A6523" i="1"/>
  <c r="B6522" i="1"/>
  <c r="F6522" i="1" s="1"/>
  <c r="I6522" i="1" s="1"/>
  <c r="J6503" i="1"/>
  <c r="AB6530" i="1" l="1"/>
  <c r="H6530" i="1" s="1"/>
  <c r="Z6531" i="1"/>
  <c r="B6523" i="1"/>
  <c r="F6523" i="1" s="1"/>
  <c r="I6523" i="1" s="1"/>
  <c r="A6524" i="1"/>
  <c r="J6504" i="1"/>
  <c r="AB6531" i="1" l="1"/>
  <c r="H6531" i="1" s="1"/>
  <c r="Z6532" i="1"/>
  <c r="A6525" i="1"/>
  <c r="B6524" i="1"/>
  <c r="F6524" i="1" s="1"/>
  <c r="I6524" i="1" s="1"/>
  <c r="J6505" i="1"/>
  <c r="AB6532" i="1" l="1"/>
  <c r="H6532" i="1" s="1"/>
  <c r="Z6533" i="1"/>
  <c r="B6525" i="1"/>
  <c r="F6525" i="1" s="1"/>
  <c r="I6525" i="1" s="1"/>
  <c r="A6526" i="1"/>
  <c r="J6506" i="1"/>
  <c r="AB6533" i="1" l="1"/>
  <c r="H6533" i="1" s="1"/>
  <c r="Z6534" i="1"/>
  <c r="A6527" i="1"/>
  <c r="B6526" i="1"/>
  <c r="F6526" i="1" s="1"/>
  <c r="I6526" i="1" s="1"/>
  <c r="J6507" i="1"/>
  <c r="AB6534" i="1" l="1"/>
  <c r="H6534" i="1" s="1"/>
  <c r="Z6535" i="1"/>
  <c r="B6527" i="1"/>
  <c r="F6527" i="1" s="1"/>
  <c r="I6527" i="1" s="1"/>
  <c r="A6528" i="1"/>
  <c r="J6508" i="1"/>
  <c r="AB6535" i="1" l="1"/>
  <c r="H6535" i="1" s="1"/>
  <c r="Z6536" i="1"/>
  <c r="A6529" i="1"/>
  <c r="B6528" i="1"/>
  <c r="F6528" i="1" s="1"/>
  <c r="I6528" i="1" s="1"/>
  <c r="J6509" i="1"/>
  <c r="AB6536" i="1" l="1"/>
  <c r="H6536" i="1" s="1"/>
  <c r="Z6537" i="1"/>
  <c r="B6529" i="1"/>
  <c r="F6529" i="1" s="1"/>
  <c r="I6529" i="1" s="1"/>
  <c r="A6530" i="1"/>
  <c r="J6510" i="1"/>
  <c r="AB6537" i="1" l="1"/>
  <c r="H6537" i="1" s="1"/>
  <c r="Z6538" i="1"/>
  <c r="A6531" i="1"/>
  <c r="B6530" i="1"/>
  <c r="F6530" i="1" s="1"/>
  <c r="I6530" i="1" s="1"/>
  <c r="J6511" i="1"/>
  <c r="AB6538" i="1" l="1"/>
  <c r="H6538" i="1" s="1"/>
  <c r="Z6539" i="1"/>
  <c r="B6531" i="1"/>
  <c r="F6531" i="1" s="1"/>
  <c r="I6531" i="1" s="1"/>
  <c r="A6532" i="1"/>
  <c r="J6512" i="1"/>
  <c r="AB6539" i="1" l="1"/>
  <c r="H6539" i="1" s="1"/>
  <c r="Z6540" i="1"/>
  <c r="A6533" i="1"/>
  <c r="B6532" i="1"/>
  <c r="F6532" i="1" s="1"/>
  <c r="I6532" i="1" s="1"/>
  <c r="J6513" i="1"/>
  <c r="AB6540" i="1" l="1"/>
  <c r="H6540" i="1" s="1"/>
  <c r="Z6541" i="1"/>
  <c r="B6533" i="1"/>
  <c r="F6533" i="1" s="1"/>
  <c r="I6533" i="1" s="1"/>
  <c r="A6534" i="1"/>
  <c r="J6514" i="1"/>
  <c r="AB6541" i="1" l="1"/>
  <c r="H6541" i="1" s="1"/>
  <c r="Z6542" i="1"/>
  <c r="A6535" i="1"/>
  <c r="B6534" i="1"/>
  <c r="F6534" i="1" s="1"/>
  <c r="I6534" i="1" s="1"/>
  <c r="J6515" i="1"/>
  <c r="AB6542" i="1" l="1"/>
  <c r="H6542" i="1" s="1"/>
  <c r="Z6543" i="1"/>
  <c r="B6535" i="1"/>
  <c r="F6535" i="1" s="1"/>
  <c r="I6535" i="1" s="1"/>
  <c r="A6536" i="1"/>
  <c r="J6516" i="1"/>
  <c r="AB6543" i="1" l="1"/>
  <c r="H6543" i="1" s="1"/>
  <c r="Z6544" i="1"/>
  <c r="A6537" i="1"/>
  <c r="B6536" i="1"/>
  <c r="F6536" i="1" s="1"/>
  <c r="I6536" i="1" s="1"/>
  <c r="J6517" i="1"/>
  <c r="AB6544" i="1" l="1"/>
  <c r="H6544" i="1" s="1"/>
  <c r="Z6545" i="1"/>
  <c r="B6537" i="1"/>
  <c r="F6537" i="1" s="1"/>
  <c r="I6537" i="1" s="1"/>
  <c r="A6538" i="1"/>
  <c r="J6518" i="1"/>
  <c r="AB6545" i="1" l="1"/>
  <c r="H6545" i="1" s="1"/>
  <c r="Z6546" i="1"/>
  <c r="A6539" i="1"/>
  <c r="B6538" i="1"/>
  <c r="F6538" i="1" s="1"/>
  <c r="I6538" i="1" s="1"/>
  <c r="J6519" i="1"/>
  <c r="AB6546" i="1" l="1"/>
  <c r="H6546" i="1" s="1"/>
  <c r="Z6547" i="1"/>
  <c r="B6539" i="1"/>
  <c r="F6539" i="1" s="1"/>
  <c r="I6539" i="1" s="1"/>
  <c r="A6540" i="1"/>
  <c r="J6520" i="1"/>
  <c r="AB6547" i="1" l="1"/>
  <c r="H6547" i="1" s="1"/>
  <c r="Z6548" i="1"/>
  <c r="A6541" i="1"/>
  <c r="B6540" i="1"/>
  <c r="F6540" i="1" s="1"/>
  <c r="I6540" i="1" s="1"/>
  <c r="J6521" i="1"/>
  <c r="AB6548" i="1" l="1"/>
  <c r="H6548" i="1" s="1"/>
  <c r="Z6549" i="1"/>
  <c r="B6541" i="1"/>
  <c r="F6541" i="1" s="1"/>
  <c r="I6541" i="1" s="1"/>
  <c r="A6542" i="1"/>
  <c r="J6522" i="1"/>
  <c r="AB6549" i="1" l="1"/>
  <c r="H6549" i="1" s="1"/>
  <c r="Z6550" i="1"/>
  <c r="A6543" i="1"/>
  <c r="B6542" i="1"/>
  <c r="F6542" i="1" s="1"/>
  <c r="I6542" i="1" s="1"/>
  <c r="J6523" i="1"/>
  <c r="AB6550" i="1" l="1"/>
  <c r="H6550" i="1" s="1"/>
  <c r="Z6551" i="1"/>
  <c r="B6543" i="1"/>
  <c r="F6543" i="1" s="1"/>
  <c r="I6543" i="1" s="1"/>
  <c r="A6544" i="1"/>
  <c r="J6524" i="1"/>
  <c r="AB6551" i="1" l="1"/>
  <c r="H6551" i="1" s="1"/>
  <c r="Z6552" i="1"/>
  <c r="A6545" i="1"/>
  <c r="B6544" i="1"/>
  <c r="F6544" i="1" s="1"/>
  <c r="I6544" i="1" s="1"/>
  <c r="J6525" i="1"/>
  <c r="AB6552" i="1" l="1"/>
  <c r="H6552" i="1" s="1"/>
  <c r="Z6553" i="1"/>
  <c r="B6545" i="1"/>
  <c r="F6545" i="1" s="1"/>
  <c r="I6545" i="1" s="1"/>
  <c r="A6546" i="1"/>
  <c r="J6526" i="1"/>
  <c r="AB6553" i="1" l="1"/>
  <c r="H6553" i="1" s="1"/>
  <c r="Z6554" i="1"/>
  <c r="A6547" i="1"/>
  <c r="B6546" i="1"/>
  <c r="F6546" i="1" s="1"/>
  <c r="I6546" i="1" s="1"/>
  <c r="J6527" i="1"/>
  <c r="AB6554" i="1" l="1"/>
  <c r="H6554" i="1" s="1"/>
  <c r="Z6555" i="1"/>
  <c r="B6547" i="1"/>
  <c r="F6547" i="1" s="1"/>
  <c r="I6547" i="1" s="1"/>
  <c r="A6548" i="1"/>
  <c r="J6528" i="1"/>
  <c r="AB6555" i="1" l="1"/>
  <c r="H6555" i="1" s="1"/>
  <c r="Z6556" i="1"/>
  <c r="A6549" i="1"/>
  <c r="B6548" i="1"/>
  <c r="F6548" i="1" s="1"/>
  <c r="I6548" i="1" s="1"/>
  <c r="J6529" i="1"/>
  <c r="AB6556" i="1" l="1"/>
  <c r="H6556" i="1" s="1"/>
  <c r="Z6557" i="1"/>
  <c r="B6549" i="1"/>
  <c r="F6549" i="1" s="1"/>
  <c r="I6549" i="1" s="1"/>
  <c r="A6550" i="1"/>
  <c r="J6530" i="1"/>
  <c r="AB6557" i="1" l="1"/>
  <c r="H6557" i="1" s="1"/>
  <c r="Z6558" i="1"/>
  <c r="A6551" i="1"/>
  <c r="B6550" i="1"/>
  <c r="F6550" i="1" s="1"/>
  <c r="I6550" i="1" s="1"/>
  <c r="J6531" i="1"/>
  <c r="AB6558" i="1" l="1"/>
  <c r="H6558" i="1" s="1"/>
  <c r="Z6559" i="1"/>
  <c r="A6552" i="1"/>
  <c r="B6551" i="1"/>
  <c r="F6551" i="1" s="1"/>
  <c r="I6551" i="1" s="1"/>
  <c r="J6532" i="1"/>
  <c r="AB6559" i="1" l="1"/>
  <c r="H6559" i="1" s="1"/>
  <c r="Z6560" i="1"/>
  <c r="A6553" i="1"/>
  <c r="B6552" i="1"/>
  <c r="F6552" i="1" s="1"/>
  <c r="I6552" i="1" s="1"/>
  <c r="J6533" i="1"/>
  <c r="AB6560" i="1" l="1"/>
  <c r="H6560" i="1" s="1"/>
  <c r="Z6561" i="1"/>
  <c r="B6553" i="1"/>
  <c r="F6553" i="1" s="1"/>
  <c r="I6553" i="1" s="1"/>
  <c r="A6554" i="1"/>
  <c r="J6534" i="1"/>
  <c r="AB6561" i="1" l="1"/>
  <c r="H6561" i="1" s="1"/>
  <c r="Z6562" i="1"/>
  <c r="A6555" i="1"/>
  <c r="B6554" i="1"/>
  <c r="F6554" i="1" s="1"/>
  <c r="I6554" i="1" s="1"/>
  <c r="J6535" i="1"/>
  <c r="AB6562" i="1" l="1"/>
  <c r="H6562" i="1" s="1"/>
  <c r="Z6563" i="1"/>
  <c r="B6555" i="1"/>
  <c r="F6555" i="1" s="1"/>
  <c r="I6555" i="1" s="1"/>
  <c r="A6556" i="1"/>
  <c r="J6536" i="1"/>
  <c r="AB6563" i="1" l="1"/>
  <c r="H6563" i="1" s="1"/>
  <c r="Z6564" i="1"/>
  <c r="A6557" i="1"/>
  <c r="B6556" i="1"/>
  <c r="F6556" i="1" s="1"/>
  <c r="I6556" i="1" s="1"/>
  <c r="J6537" i="1"/>
  <c r="AB6564" i="1" l="1"/>
  <c r="H6564" i="1" s="1"/>
  <c r="Z6565" i="1"/>
  <c r="B6557" i="1"/>
  <c r="F6557" i="1" s="1"/>
  <c r="I6557" i="1" s="1"/>
  <c r="A6558" i="1"/>
  <c r="J6538" i="1"/>
  <c r="AB6565" i="1" l="1"/>
  <c r="H6565" i="1" s="1"/>
  <c r="Z6566" i="1"/>
  <c r="A6559" i="1"/>
  <c r="B6558" i="1"/>
  <c r="F6558" i="1" s="1"/>
  <c r="I6558" i="1" s="1"/>
  <c r="J6539" i="1"/>
  <c r="AB6566" i="1" l="1"/>
  <c r="H6566" i="1" s="1"/>
  <c r="Z6567" i="1"/>
  <c r="B6559" i="1"/>
  <c r="F6559" i="1" s="1"/>
  <c r="I6559" i="1" s="1"/>
  <c r="A6560" i="1"/>
  <c r="J6540" i="1"/>
  <c r="AB6567" i="1" l="1"/>
  <c r="H6567" i="1" s="1"/>
  <c r="Z6568" i="1"/>
  <c r="A6561" i="1"/>
  <c r="B6560" i="1"/>
  <c r="F6560" i="1" s="1"/>
  <c r="I6560" i="1" s="1"/>
  <c r="J6541" i="1"/>
  <c r="AB6568" i="1" l="1"/>
  <c r="H6568" i="1" s="1"/>
  <c r="Z6569" i="1"/>
  <c r="B6561" i="1"/>
  <c r="F6561" i="1" s="1"/>
  <c r="I6561" i="1" s="1"/>
  <c r="A6562" i="1"/>
  <c r="J6542" i="1"/>
  <c r="AB6569" i="1" l="1"/>
  <c r="H6569" i="1" s="1"/>
  <c r="Z6570" i="1"/>
  <c r="A6563" i="1"/>
  <c r="B6562" i="1"/>
  <c r="F6562" i="1" s="1"/>
  <c r="I6562" i="1" s="1"/>
  <c r="J6543" i="1"/>
  <c r="AB6570" i="1" l="1"/>
  <c r="H6570" i="1" s="1"/>
  <c r="Z6571" i="1"/>
  <c r="B6563" i="1"/>
  <c r="F6563" i="1" s="1"/>
  <c r="I6563" i="1" s="1"/>
  <c r="A6564" i="1"/>
  <c r="J6544" i="1"/>
  <c r="AB6571" i="1" l="1"/>
  <c r="H6571" i="1" s="1"/>
  <c r="Z6572" i="1"/>
  <c r="A6565" i="1"/>
  <c r="B6564" i="1"/>
  <c r="F6564" i="1" s="1"/>
  <c r="I6564" i="1" s="1"/>
  <c r="J6545" i="1"/>
  <c r="AB6572" i="1" l="1"/>
  <c r="H6572" i="1" s="1"/>
  <c r="Z6573" i="1"/>
  <c r="B6565" i="1"/>
  <c r="F6565" i="1" s="1"/>
  <c r="I6565" i="1" s="1"/>
  <c r="A6566" i="1"/>
  <c r="J6546" i="1"/>
  <c r="AB6573" i="1" l="1"/>
  <c r="H6573" i="1" s="1"/>
  <c r="Z6574" i="1"/>
  <c r="A6567" i="1"/>
  <c r="B6566" i="1"/>
  <c r="F6566" i="1" s="1"/>
  <c r="I6566" i="1" s="1"/>
  <c r="J6547" i="1"/>
  <c r="AB6574" i="1" l="1"/>
  <c r="H6574" i="1" s="1"/>
  <c r="Z6575" i="1"/>
  <c r="B6567" i="1"/>
  <c r="F6567" i="1" s="1"/>
  <c r="I6567" i="1" s="1"/>
  <c r="A6568" i="1"/>
  <c r="J6548" i="1"/>
  <c r="AB6575" i="1" l="1"/>
  <c r="H6575" i="1" s="1"/>
  <c r="Z6576" i="1"/>
  <c r="A6569" i="1"/>
  <c r="B6568" i="1"/>
  <c r="F6568" i="1" s="1"/>
  <c r="I6568" i="1" s="1"/>
  <c r="J6549" i="1"/>
  <c r="AB6576" i="1" l="1"/>
  <c r="H6576" i="1" s="1"/>
  <c r="Z6577" i="1"/>
  <c r="B6569" i="1"/>
  <c r="F6569" i="1" s="1"/>
  <c r="I6569" i="1" s="1"/>
  <c r="A6570" i="1"/>
  <c r="J6550" i="1"/>
  <c r="AB6577" i="1" l="1"/>
  <c r="H6577" i="1" s="1"/>
  <c r="Z6578" i="1"/>
  <c r="A6571" i="1"/>
  <c r="B6570" i="1"/>
  <c r="F6570" i="1" s="1"/>
  <c r="I6570" i="1" s="1"/>
  <c r="J6551" i="1"/>
  <c r="AB6578" i="1" l="1"/>
  <c r="H6578" i="1" s="1"/>
  <c r="Z6579" i="1"/>
  <c r="B6571" i="1"/>
  <c r="F6571" i="1" s="1"/>
  <c r="I6571" i="1" s="1"/>
  <c r="A6572" i="1"/>
  <c r="J6552" i="1"/>
  <c r="AB6579" i="1" l="1"/>
  <c r="H6579" i="1" s="1"/>
  <c r="Z6580" i="1"/>
  <c r="A6573" i="1"/>
  <c r="B6572" i="1"/>
  <c r="F6572" i="1" s="1"/>
  <c r="I6572" i="1" s="1"/>
  <c r="J6553" i="1"/>
  <c r="AB6580" i="1" l="1"/>
  <c r="H6580" i="1" s="1"/>
  <c r="Z6581" i="1"/>
  <c r="B6573" i="1"/>
  <c r="F6573" i="1" s="1"/>
  <c r="I6573" i="1" s="1"/>
  <c r="A6574" i="1"/>
  <c r="J6554" i="1"/>
  <c r="AB6581" i="1" l="1"/>
  <c r="H6581" i="1" s="1"/>
  <c r="Z6582" i="1"/>
  <c r="A6575" i="1"/>
  <c r="B6574" i="1"/>
  <c r="F6574" i="1" s="1"/>
  <c r="I6574" i="1" s="1"/>
  <c r="J6555" i="1"/>
  <c r="AB6582" i="1" l="1"/>
  <c r="H6582" i="1" s="1"/>
  <c r="Z6583" i="1"/>
  <c r="B6575" i="1"/>
  <c r="F6575" i="1" s="1"/>
  <c r="I6575" i="1" s="1"/>
  <c r="A6576" i="1"/>
  <c r="J6556" i="1"/>
  <c r="AB6583" i="1" l="1"/>
  <c r="H6583" i="1" s="1"/>
  <c r="Z6584" i="1"/>
  <c r="A6577" i="1"/>
  <c r="B6576" i="1"/>
  <c r="F6576" i="1" s="1"/>
  <c r="I6576" i="1" s="1"/>
  <c r="J6557" i="1"/>
  <c r="AB6584" i="1" l="1"/>
  <c r="H6584" i="1" s="1"/>
  <c r="Z6585" i="1"/>
  <c r="B6577" i="1"/>
  <c r="F6577" i="1" s="1"/>
  <c r="I6577" i="1" s="1"/>
  <c r="A6578" i="1"/>
  <c r="J6558" i="1"/>
  <c r="AB6585" i="1" l="1"/>
  <c r="H6585" i="1" s="1"/>
  <c r="Z6586" i="1"/>
  <c r="A6579" i="1"/>
  <c r="B6578" i="1"/>
  <c r="F6578" i="1" s="1"/>
  <c r="I6578" i="1" s="1"/>
  <c r="J6559" i="1"/>
  <c r="AB6586" i="1" l="1"/>
  <c r="H6586" i="1" s="1"/>
  <c r="Z6587" i="1"/>
  <c r="B6579" i="1"/>
  <c r="F6579" i="1" s="1"/>
  <c r="I6579" i="1" s="1"/>
  <c r="A6580" i="1"/>
  <c r="J6560" i="1"/>
  <c r="AB6587" i="1" l="1"/>
  <c r="H6587" i="1" s="1"/>
  <c r="Z6588" i="1"/>
  <c r="A6581" i="1"/>
  <c r="B6580" i="1"/>
  <c r="F6580" i="1" s="1"/>
  <c r="I6580" i="1" s="1"/>
  <c r="J6561" i="1"/>
  <c r="AB6588" i="1" l="1"/>
  <c r="H6588" i="1" s="1"/>
  <c r="Z6589" i="1"/>
  <c r="B6581" i="1"/>
  <c r="F6581" i="1" s="1"/>
  <c r="I6581" i="1" s="1"/>
  <c r="A6582" i="1"/>
  <c r="J6562" i="1"/>
  <c r="AB6589" i="1" l="1"/>
  <c r="H6589" i="1" s="1"/>
  <c r="Z6590" i="1"/>
  <c r="A6583" i="1"/>
  <c r="B6582" i="1"/>
  <c r="F6582" i="1" s="1"/>
  <c r="I6582" i="1" s="1"/>
  <c r="J6563" i="1"/>
  <c r="AB6590" i="1" l="1"/>
  <c r="H6590" i="1" s="1"/>
  <c r="Z6591" i="1"/>
  <c r="B6583" i="1"/>
  <c r="F6583" i="1" s="1"/>
  <c r="I6583" i="1" s="1"/>
  <c r="A6584" i="1"/>
  <c r="J6564" i="1"/>
  <c r="AB6591" i="1" l="1"/>
  <c r="H6591" i="1" s="1"/>
  <c r="Z6592" i="1"/>
  <c r="AB6592" i="1" s="1"/>
  <c r="H6592" i="1" s="1"/>
  <c r="A6585" i="1"/>
  <c r="B6584" i="1"/>
  <c r="F6584" i="1" s="1"/>
  <c r="I6584" i="1" s="1"/>
  <c r="J6565" i="1"/>
  <c r="Z6593" i="1" l="1"/>
  <c r="B6585" i="1"/>
  <c r="F6585" i="1" s="1"/>
  <c r="I6585" i="1" s="1"/>
  <c r="A6586" i="1"/>
  <c r="J6566" i="1"/>
  <c r="AB6593" i="1" l="1"/>
  <c r="H6593" i="1" s="1"/>
  <c r="Z6594" i="1"/>
  <c r="A6587" i="1"/>
  <c r="B6586" i="1"/>
  <c r="F6586" i="1" s="1"/>
  <c r="I6586" i="1" s="1"/>
  <c r="J6567" i="1"/>
  <c r="AB6594" i="1" l="1"/>
  <c r="H6594" i="1" s="1"/>
  <c r="Z6595" i="1"/>
  <c r="B6587" i="1"/>
  <c r="F6587" i="1" s="1"/>
  <c r="I6587" i="1" s="1"/>
  <c r="A6588" i="1"/>
  <c r="J6568" i="1"/>
  <c r="AB6595" i="1" l="1"/>
  <c r="H6595" i="1" s="1"/>
  <c r="Z6596" i="1"/>
  <c r="A6589" i="1"/>
  <c r="B6588" i="1"/>
  <c r="F6588" i="1" s="1"/>
  <c r="I6588" i="1" s="1"/>
  <c r="J6569" i="1"/>
  <c r="AB6596" i="1" l="1"/>
  <c r="H6596" i="1" s="1"/>
  <c r="Z6597" i="1"/>
  <c r="B6589" i="1"/>
  <c r="F6589" i="1" s="1"/>
  <c r="I6589" i="1" s="1"/>
  <c r="A6590" i="1"/>
  <c r="J6570" i="1"/>
  <c r="AB6597" i="1" l="1"/>
  <c r="H6597" i="1" s="1"/>
  <c r="Z6598" i="1"/>
  <c r="A6591" i="1"/>
  <c r="B6590" i="1"/>
  <c r="F6590" i="1" s="1"/>
  <c r="I6590" i="1" s="1"/>
  <c r="J6571" i="1"/>
  <c r="AB6598" i="1" l="1"/>
  <c r="H6598" i="1" s="1"/>
  <c r="Z6599" i="1"/>
  <c r="B6591" i="1"/>
  <c r="F6591" i="1" s="1"/>
  <c r="I6591" i="1" s="1"/>
  <c r="A6592" i="1"/>
  <c r="J6572" i="1"/>
  <c r="AB6599" i="1" l="1"/>
  <c r="H6599" i="1" s="1"/>
  <c r="Z6600" i="1"/>
  <c r="A6593" i="1"/>
  <c r="B6592" i="1"/>
  <c r="F6592" i="1" s="1"/>
  <c r="I6592" i="1" s="1"/>
  <c r="J6573" i="1"/>
  <c r="AB6600" i="1" l="1"/>
  <c r="H6600" i="1" s="1"/>
  <c r="Z6601" i="1"/>
  <c r="B6593" i="1"/>
  <c r="F6593" i="1" s="1"/>
  <c r="I6593" i="1" s="1"/>
  <c r="A6594" i="1"/>
  <c r="J6574" i="1"/>
  <c r="AB6601" i="1" l="1"/>
  <c r="H6601" i="1" s="1"/>
  <c r="Z6602" i="1"/>
  <c r="AB6602" i="1" s="1"/>
  <c r="H6602" i="1" s="1"/>
  <c r="A6595" i="1"/>
  <c r="B6594" i="1"/>
  <c r="F6594" i="1" s="1"/>
  <c r="I6594" i="1" s="1"/>
  <c r="J6575" i="1"/>
  <c r="Z6603" i="1" l="1"/>
  <c r="A6596" i="1"/>
  <c r="B6595" i="1"/>
  <c r="F6595" i="1" s="1"/>
  <c r="I6595" i="1" s="1"/>
  <c r="J6576" i="1"/>
  <c r="AB6603" i="1" l="1"/>
  <c r="H6603" i="1" s="1"/>
  <c r="Z6604" i="1"/>
  <c r="A6597" i="1"/>
  <c r="B6596" i="1"/>
  <c r="F6596" i="1" s="1"/>
  <c r="I6596" i="1" s="1"/>
  <c r="J6577" i="1"/>
  <c r="AB6604" i="1" l="1"/>
  <c r="H6604" i="1" s="1"/>
  <c r="Z6605" i="1"/>
  <c r="A6598" i="1"/>
  <c r="B6597" i="1"/>
  <c r="F6597" i="1" s="1"/>
  <c r="I6597" i="1" s="1"/>
  <c r="J6578" i="1"/>
  <c r="AB6605" i="1" l="1"/>
  <c r="H6605" i="1" s="1"/>
  <c r="Z6606" i="1"/>
  <c r="AB6606" i="1" s="1"/>
  <c r="H6606" i="1" s="1"/>
  <c r="A6599" i="1"/>
  <c r="B6598" i="1"/>
  <c r="F6598" i="1" s="1"/>
  <c r="I6598" i="1" s="1"/>
  <c r="J6579" i="1"/>
  <c r="Z6607" i="1" l="1"/>
  <c r="A6600" i="1"/>
  <c r="B6599" i="1"/>
  <c r="F6599" i="1" s="1"/>
  <c r="I6599" i="1" s="1"/>
  <c r="J6580" i="1"/>
  <c r="AB6607" i="1" l="1"/>
  <c r="H6607" i="1" s="1"/>
  <c r="Z6608" i="1"/>
  <c r="AB6608" i="1" s="1"/>
  <c r="H6608" i="1" s="1"/>
  <c r="A6601" i="1"/>
  <c r="B6600" i="1"/>
  <c r="F6600" i="1" s="1"/>
  <c r="I6600" i="1" s="1"/>
  <c r="J6581" i="1"/>
  <c r="Z6609" i="1" l="1"/>
  <c r="A6602" i="1"/>
  <c r="B6601" i="1"/>
  <c r="F6601" i="1" s="1"/>
  <c r="I6601" i="1" s="1"/>
  <c r="J6582" i="1"/>
  <c r="AB6609" i="1" l="1"/>
  <c r="H6609" i="1" s="1"/>
  <c r="Z6610" i="1"/>
  <c r="B6602" i="1"/>
  <c r="F6602" i="1" s="1"/>
  <c r="I6602" i="1" s="1"/>
  <c r="A6603" i="1"/>
  <c r="J6583" i="1"/>
  <c r="AB6610" i="1" l="1"/>
  <c r="H6610" i="1" s="1"/>
  <c r="Z6611" i="1"/>
  <c r="A6604" i="1"/>
  <c r="B6603" i="1"/>
  <c r="F6603" i="1" s="1"/>
  <c r="I6603" i="1" s="1"/>
  <c r="J6584" i="1"/>
  <c r="AB6611" i="1" l="1"/>
  <c r="H6611" i="1" s="1"/>
  <c r="Z6612" i="1"/>
  <c r="A6605" i="1"/>
  <c r="B6604" i="1"/>
  <c r="F6604" i="1" s="1"/>
  <c r="I6604" i="1" s="1"/>
  <c r="J6585" i="1"/>
  <c r="AB6612" i="1" l="1"/>
  <c r="H6612" i="1" s="1"/>
  <c r="Z6613" i="1"/>
  <c r="A6606" i="1"/>
  <c r="B6605" i="1"/>
  <c r="F6605" i="1" s="1"/>
  <c r="I6605" i="1" s="1"/>
  <c r="J6586" i="1"/>
  <c r="AB6613" i="1" l="1"/>
  <c r="H6613" i="1" s="1"/>
  <c r="Z6614" i="1"/>
  <c r="A6607" i="1"/>
  <c r="B6606" i="1"/>
  <c r="F6606" i="1" s="1"/>
  <c r="I6606" i="1" s="1"/>
  <c r="J6587" i="1"/>
  <c r="AB6614" i="1" l="1"/>
  <c r="H6614" i="1" s="1"/>
  <c r="Z6615" i="1"/>
  <c r="A6608" i="1"/>
  <c r="B6607" i="1"/>
  <c r="F6607" i="1" s="1"/>
  <c r="I6607" i="1" s="1"/>
  <c r="J6588" i="1"/>
  <c r="AB6615" i="1" l="1"/>
  <c r="H6615" i="1" s="1"/>
  <c r="Z6616" i="1"/>
  <c r="A6609" i="1"/>
  <c r="B6608" i="1"/>
  <c r="F6608" i="1" s="1"/>
  <c r="I6608" i="1" s="1"/>
  <c r="J6589" i="1"/>
  <c r="AB6616" i="1" l="1"/>
  <c r="H6616" i="1" s="1"/>
  <c r="Z6617" i="1"/>
  <c r="A6610" i="1"/>
  <c r="B6609" i="1"/>
  <c r="F6609" i="1" s="1"/>
  <c r="I6609" i="1" s="1"/>
  <c r="J6590" i="1"/>
  <c r="AB6617" i="1" l="1"/>
  <c r="H6617" i="1" s="1"/>
  <c r="Z6618" i="1"/>
  <c r="A6611" i="1"/>
  <c r="B6610" i="1"/>
  <c r="F6610" i="1" s="1"/>
  <c r="I6610" i="1" s="1"/>
  <c r="J6591" i="1"/>
  <c r="AB6618" i="1" l="1"/>
  <c r="H6618" i="1" s="1"/>
  <c r="Z6619" i="1"/>
  <c r="A6612" i="1"/>
  <c r="B6611" i="1"/>
  <c r="F6611" i="1" s="1"/>
  <c r="I6611" i="1" s="1"/>
  <c r="J6592" i="1"/>
  <c r="AB6619" i="1" l="1"/>
  <c r="H6619" i="1" s="1"/>
  <c r="Z6620" i="1"/>
  <c r="A6613" i="1"/>
  <c r="B6612" i="1"/>
  <c r="F6612" i="1" s="1"/>
  <c r="I6612" i="1" s="1"/>
  <c r="J6593" i="1"/>
  <c r="AB6620" i="1" l="1"/>
  <c r="H6620" i="1" s="1"/>
  <c r="Z6621" i="1"/>
  <c r="A6614" i="1"/>
  <c r="B6613" i="1"/>
  <c r="F6613" i="1" s="1"/>
  <c r="I6613" i="1" s="1"/>
  <c r="J6594" i="1"/>
  <c r="AB6621" i="1" l="1"/>
  <c r="H6621" i="1" s="1"/>
  <c r="Z6622" i="1"/>
  <c r="A6615" i="1"/>
  <c r="B6614" i="1"/>
  <c r="F6614" i="1" s="1"/>
  <c r="I6614" i="1" s="1"/>
  <c r="J6595" i="1"/>
  <c r="AB6622" i="1" l="1"/>
  <c r="H6622" i="1" s="1"/>
  <c r="Z6623" i="1"/>
  <c r="A6616" i="1"/>
  <c r="B6615" i="1"/>
  <c r="F6615" i="1" s="1"/>
  <c r="I6615" i="1" s="1"/>
  <c r="J6596" i="1"/>
  <c r="AB6623" i="1" l="1"/>
  <c r="H6623" i="1" s="1"/>
  <c r="Z6624" i="1"/>
  <c r="A6617" i="1"/>
  <c r="B6616" i="1"/>
  <c r="F6616" i="1" s="1"/>
  <c r="I6616" i="1" s="1"/>
  <c r="J6597" i="1"/>
  <c r="AB6624" i="1" l="1"/>
  <c r="H6624" i="1" s="1"/>
  <c r="Z6625" i="1"/>
  <c r="A6618" i="1"/>
  <c r="B6617" i="1"/>
  <c r="F6617" i="1" s="1"/>
  <c r="I6617" i="1" s="1"/>
  <c r="J6598" i="1"/>
  <c r="AB6625" i="1" l="1"/>
  <c r="H6625" i="1" s="1"/>
  <c r="Z6626" i="1"/>
  <c r="B6618" i="1"/>
  <c r="F6618" i="1" s="1"/>
  <c r="I6618" i="1" s="1"/>
  <c r="A6619" i="1"/>
  <c r="J6599" i="1"/>
  <c r="AB6626" i="1" l="1"/>
  <c r="H6626" i="1" s="1"/>
  <c r="Z6627" i="1"/>
  <c r="A6620" i="1"/>
  <c r="B6619" i="1"/>
  <c r="F6619" i="1" s="1"/>
  <c r="I6619" i="1" s="1"/>
  <c r="J6600" i="1"/>
  <c r="AB6627" i="1" l="1"/>
  <c r="H6627" i="1" s="1"/>
  <c r="Z6628" i="1"/>
  <c r="A6621" i="1"/>
  <c r="B6620" i="1"/>
  <c r="F6620" i="1" s="1"/>
  <c r="I6620" i="1" s="1"/>
  <c r="J6601" i="1"/>
  <c r="AB6628" i="1" l="1"/>
  <c r="H6628" i="1" s="1"/>
  <c r="Z6629" i="1"/>
  <c r="A6622" i="1"/>
  <c r="B6621" i="1"/>
  <c r="F6621" i="1" s="1"/>
  <c r="I6621" i="1" s="1"/>
  <c r="J6602" i="1"/>
  <c r="AB6629" i="1" l="1"/>
  <c r="H6629" i="1" s="1"/>
  <c r="Z6630" i="1"/>
  <c r="A6623" i="1"/>
  <c r="B6622" i="1"/>
  <c r="F6622" i="1" s="1"/>
  <c r="I6622" i="1" s="1"/>
  <c r="J6603" i="1"/>
  <c r="AB6630" i="1" l="1"/>
  <c r="H6630" i="1" s="1"/>
  <c r="Z6631" i="1"/>
  <c r="A6624" i="1"/>
  <c r="B6623" i="1"/>
  <c r="F6623" i="1" s="1"/>
  <c r="I6623" i="1" s="1"/>
  <c r="J6604" i="1"/>
  <c r="AB6631" i="1" l="1"/>
  <c r="H6631" i="1" s="1"/>
  <c r="Z6632" i="1"/>
  <c r="A6625" i="1"/>
  <c r="B6624" i="1"/>
  <c r="F6624" i="1" s="1"/>
  <c r="I6624" i="1" s="1"/>
  <c r="J6605" i="1"/>
  <c r="AB6632" i="1" l="1"/>
  <c r="H6632" i="1" s="1"/>
  <c r="Z6633" i="1"/>
  <c r="A6626" i="1"/>
  <c r="B6625" i="1"/>
  <c r="F6625" i="1" s="1"/>
  <c r="I6625" i="1" s="1"/>
  <c r="J6606" i="1"/>
  <c r="AB6633" i="1" l="1"/>
  <c r="H6633" i="1" s="1"/>
  <c r="Z6634" i="1"/>
  <c r="A6627" i="1"/>
  <c r="B6626" i="1"/>
  <c r="F6626" i="1" s="1"/>
  <c r="I6626" i="1" s="1"/>
  <c r="J6607" i="1"/>
  <c r="AB6634" i="1" l="1"/>
  <c r="H6634" i="1" s="1"/>
  <c r="Z6635" i="1"/>
  <c r="A6628" i="1"/>
  <c r="B6627" i="1"/>
  <c r="F6627" i="1" s="1"/>
  <c r="I6627" i="1" s="1"/>
  <c r="J6608" i="1"/>
  <c r="AB6635" i="1" l="1"/>
  <c r="H6635" i="1" s="1"/>
  <c r="Z6636" i="1"/>
  <c r="A6629" i="1"/>
  <c r="B6628" i="1"/>
  <c r="F6628" i="1" s="1"/>
  <c r="I6628" i="1" s="1"/>
  <c r="J6609" i="1"/>
  <c r="AB6636" i="1" l="1"/>
  <c r="H6636" i="1" s="1"/>
  <c r="Z6637" i="1"/>
  <c r="A6630" i="1"/>
  <c r="B6629" i="1"/>
  <c r="F6629" i="1" s="1"/>
  <c r="I6629" i="1" s="1"/>
  <c r="J6610" i="1"/>
  <c r="AB6637" i="1" l="1"/>
  <c r="H6637" i="1" s="1"/>
  <c r="Z6638" i="1"/>
  <c r="A6631" i="1"/>
  <c r="B6630" i="1"/>
  <c r="F6630" i="1" s="1"/>
  <c r="I6630" i="1" s="1"/>
  <c r="J6611" i="1"/>
  <c r="AB6638" i="1" l="1"/>
  <c r="H6638" i="1" s="1"/>
  <c r="Z6639" i="1"/>
  <c r="A6632" i="1"/>
  <c r="B6631" i="1"/>
  <c r="F6631" i="1" s="1"/>
  <c r="I6631" i="1" s="1"/>
  <c r="J6612" i="1"/>
  <c r="AB6639" i="1" l="1"/>
  <c r="H6639" i="1" s="1"/>
  <c r="Z6640" i="1"/>
  <c r="A6633" i="1"/>
  <c r="B6632" i="1"/>
  <c r="F6632" i="1" s="1"/>
  <c r="I6632" i="1" s="1"/>
  <c r="J6613" i="1"/>
  <c r="AB6640" i="1" l="1"/>
  <c r="H6640" i="1" s="1"/>
  <c r="Z6641" i="1"/>
  <c r="A6634" i="1"/>
  <c r="B6633" i="1"/>
  <c r="F6633" i="1" s="1"/>
  <c r="I6633" i="1" s="1"/>
  <c r="J6614" i="1"/>
  <c r="AB6641" i="1" l="1"/>
  <c r="H6641" i="1" s="1"/>
  <c r="Z6642" i="1"/>
  <c r="B6634" i="1"/>
  <c r="F6634" i="1" s="1"/>
  <c r="I6634" i="1" s="1"/>
  <c r="A6635" i="1"/>
  <c r="J6615" i="1"/>
  <c r="AB6642" i="1" l="1"/>
  <c r="H6642" i="1" s="1"/>
  <c r="Z6643" i="1"/>
  <c r="A6636" i="1"/>
  <c r="B6635" i="1"/>
  <c r="F6635" i="1" s="1"/>
  <c r="I6635" i="1" s="1"/>
  <c r="J6616" i="1"/>
  <c r="AB6643" i="1" l="1"/>
  <c r="H6643" i="1" s="1"/>
  <c r="Z6644" i="1"/>
  <c r="A6637" i="1"/>
  <c r="B6636" i="1"/>
  <c r="F6636" i="1" s="1"/>
  <c r="I6636" i="1" s="1"/>
  <c r="J6617" i="1"/>
  <c r="AB6644" i="1" l="1"/>
  <c r="H6644" i="1" s="1"/>
  <c r="Z6645" i="1"/>
  <c r="A6638" i="1"/>
  <c r="B6637" i="1"/>
  <c r="F6637" i="1" s="1"/>
  <c r="I6637" i="1" s="1"/>
  <c r="J6618" i="1"/>
  <c r="AB6645" i="1" l="1"/>
  <c r="H6645" i="1" s="1"/>
  <c r="Z6646" i="1"/>
  <c r="A6639" i="1"/>
  <c r="B6638" i="1"/>
  <c r="F6638" i="1" s="1"/>
  <c r="I6638" i="1" s="1"/>
  <c r="J6619" i="1"/>
  <c r="AB6646" i="1" l="1"/>
  <c r="H6646" i="1" s="1"/>
  <c r="Z6647" i="1"/>
  <c r="A6640" i="1"/>
  <c r="B6639" i="1"/>
  <c r="F6639" i="1" s="1"/>
  <c r="I6639" i="1" s="1"/>
  <c r="J6620" i="1"/>
  <c r="AB6647" i="1" l="1"/>
  <c r="H6647" i="1" s="1"/>
  <c r="Z6648" i="1"/>
  <c r="A6641" i="1"/>
  <c r="B6640" i="1"/>
  <c r="F6640" i="1" s="1"/>
  <c r="I6640" i="1" s="1"/>
  <c r="J6621" i="1"/>
  <c r="AB6648" i="1" l="1"/>
  <c r="H6648" i="1" s="1"/>
  <c r="Z6649" i="1"/>
  <c r="AB6649" i="1" s="1"/>
  <c r="H6649" i="1" s="1"/>
  <c r="A6642" i="1"/>
  <c r="B6641" i="1"/>
  <c r="F6641" i="1" s="1"/>
  <c r="I6641" i="1" s="1"/>
  <c r="J6622" i="1"/>
  <c r="Z6650" i="1" l="1"/>
  <c r="A6643" i="1"/>
  <c r="B6642" i="1"/>
  <c r="F6642" i="1" s="1"/>
  <c r="I6642" i="1" s="1"/>
  <c r="J6623" i="1"/>
  <c r="AB6650" i="1" l="1"/>
  <c r="H6650" i="1" s="1"/>
  <c r="Z6651" i="1"/>
  <c r="A6644" i="1"/>
  <c r="B6643" i="1"/>
  <c r="F6643" i="1" s="1"/>
  <c r="I6643" i="1" s="1"/>
  <c r="J6624" i="1"/>
  <c r="AB6651" i="1" l="1"/>
  <c r="H6651" i="1" s="1"/>
  <c r="Z6652" i="1"/>
  <c r="A6645" i="1"/>
  <c r="B6644" i="1"/>
  <c r="F6644" i="1" s="1"/>
  <c r="I6644" i="1" s="1"/>
  <c r="J6625" i="1"/>
  <c r="AB6652" i="1" l="1"/>
  <c r="H6652" i="1" s="1"/>
  <c r="Z6653" i="1"/>
  <c r="A6646" i="1"/>
  <c r="B6645" i="1"/>
  <c r="F6645" i="1" s="1"/>
  <c r="I6645" i="1" s="1"/>
  <c r="J6626" i="1"/>
  <c r="AB6653" i="1" l="1"/>
  <c r="H6653" i="1" s="1"/>
  <c r="Z6654" i="1"/>
  <c r="A6647" i="1"/>
  <c r="B6646" i="1"/>
  <c r="F6646" i="1" s="1"/>
  <c r="I6646" i="1" s="1"/>
  <c r="J6627" i="1"/>
  <c r="AB6654" i="1" l="1"/>
  <c r="H6654" i="1" s="1"/>
  <c r="Z6655" i="1"/>
  <c r="A6648" i="1"/>
  <c r="B6647" i="1"/>
  <c r="F6647" i="1" s="1"/>
  <c r="I6647" i="1" s="1"/>
  <c r="J6628" i="1"/>
  <c r="AB6655" i="1" l="1"/>
  <c r="H6655" i="1" s="1"/>
  <c r="Z6656" i="1"/>
  <c r="A6649" i="1"/>
  <c r="B6648" i="1"/>
  <c r="F6648" i="1" s="1"/>
  <c r="I6648" i="1" s="1"/>
  <c r="J6629" i="1"/>
  <c r="AB6656" i="1" l="1"/>
  <c r="H6656" i="1" s="1"/>
  <c r="Z6657" i="1"/>
  <c r="A6650" i="1"/>
  <c r="B6649" i="1"/>
  <c r="F6649" i="1" s="1"/>
  <c r="I6649" i="1" s="1"/>
  <c r="J6630" i="1"/>
  <c r="AB6657" i="1" l="1"/>
  <c r="H6657" i="1" s="1"/>
  <c r="Z6658" i="1"/>
  <c r="B6650" i="1"/>
  <c r="F6650" i="1" s="1"/>
  <c r="I6650" i="1" s="1"/>
  <c r="A6651" i="1"/>
  <c r="J6631" i="1"/>
  <c r="AB6658" i="1" l="1"/>
  <c r="H6658" i="1" s="1"/>
  <c r="Z6659" i="1"/>
  <c r="A6652" i="1"/>
  <c r="B6651" i="1"/>
  <c r="F6651" i="1" s="1"/>
  <c r="I6651" i="1" s="1"/>
  <c r="J6632" i="1"/>
  <c r="AB6659" i="1" l="1"/>
  <c r="H6659" i="1" s="1"/>
  <c r="Z6660" i="1"/>
  <c r="A6653" i="1"/>
  <c r="B6652" i="1"/>
  <c r="F6652" i="1" s="1"/>
  <c r="I6652" i="1" s="1"/>
  <c r="J6633" i="1"/>
  <c r="AB6660" i="1" l="1"/>
  <c r="H6660" i="1" s="1"/>
  <c r="Z6661" i="1"/>
  <c r="A6654" i="1"/>
  <c r="B6653" i="1"/>
  <c r="F6653" i="1" s="1"/>
  <c r="I6653" i="1" s="1"/>
  <c r="J6634" i="1"/>
  <c r="AB6661" i="1" l="1"/>
  <c r="H6661" i="1" s="1"/>
  <c r="Z6662" i="1"/>
  <c r="A6655" i="1"/>
  <c r="B6654" i="1"/>
  <c r="F6654" i="1" s="1"/>
  <c r="I6654" i="1" s="1"/>
  <c r="J6635" i="1"/>
  <c r="AB6662" i="1" l="1"/>
  <c r="H6662" i="1" s="1"/>
  <c r="Z6663" i="1"/>
  <c r="A6656" i="1"/>
  <c r="B6655" i="1"/>
  <c r="F6655" i="1" s="1"/>
  <c r="I6655" i="1" s="1"/>
  <c r="J6636" i="1"/>
  <c r="AB6663" i="1" l="1"/>
  <c r="H6663" i="1" s="1"/>
  <c r="Z6664" i="1"/>
  <c r="A6657" i="1"/>
  <c r="B6656" i="1"/>
  <c r="F6656" i="1" s="1"/>
  <c r="I6656" i="1" s="1"/>
  <c r="J6637" i="1"/>
  <c r="AB6664" i="1" l="1"/>
  <c r="H6664" i="1" s="1"/>
  <c r="Z6665" i="1"/>
  <c r="A6658" i="1"/>
  <c r="B6657" i="1"/>
  <c r="F6657" i="1" s="1"/>
  <c r="I6657" i="1" s="1"/>
  <c r="J6638" i="1"/>
  <c r="AB6665" i="1" l="1"/>
  <c r="H6665" i="1" s="1"/>
  <c r="Z6666" i="1"/>
  <c r="A6659" i="1"/>
  <c r="B6658" i="1"/>
  <c r="F6658" i="1" s="1"/>
  <c r="I6658" i="1" s="1"/>
  <c r="J6639" i="1"/>
  <c r="AB6666" i="1" l="1"/>
  <c r="H6666" i="1" s="1"/>
  <c r="Z6667" i="1"/>
  <c r="A6660" i="1"/>
  <c r="B6659" i="1"/>
  <c r="F6659" i="1" s="1"/>
  <c r="I6659" i="1" s="1"/>
  <c r="J6640" i="1"/>
  <c r="AB6667" i="1" l="1"/>
  <c r="H6667" i="1" s="1"/>
  <c r="Z6668" i="1"/>
  <c r="A6661" i="1"/>
  <c r="B6660" i="1"/>
  <c r="F6660" i="1" s="1"/>
  <c r="I6660" i="1" s="1"/>
  <c r="J6641" i="1"/>
  <c r="AB6668" i="1" l="1"/>
  <c r="H6668" i="1" s="1"/>
  <c r="Z6669" i="1"/>
  <c r="A6662" i="1"/>
  <c r="B6661" i="1"/>
  <c r="F6661" i="1" s="1"/>
  <c r="I6661" i="1" s="1"/>
  <c r="J6642" i="1"/>
  <c r="AB6669" i="1" l="1"/>
  <c r="H6669" i="1" s="1"/>
  <c r="Z6670" i="1"/>
  <c r="A6663" i="1"/>
  <c r="B6662" i="1"/>
  <c r="F6662" i="1" s="1"/>
  <c r="I6662" i="1" s="1"/>
  <c r="J6643" i="1"/>
  <c r="AB6670" i="1" l="1"/>
  <c r="H6670" i="1" s="1"/>
  <c r="Z6671" i="1"/>
  <c r="A6664" i="1"/>
  <c r="B6663" i="1"/>
  <c r="F6663" i="1" s="1"/>
  <c r="I6663" i="1" s="1"/>
  <c r="J6644" i="1"/>
  <c r="AB6671" i="1" l="1"/>
  <c r="H6671" i="1" s="1"/>
  <c r="Z6672" i="1"/>
  <c r="A6665" i="1"/>
  <c r="B6664" i="1"/>
  <c r="F6664" i="1" s="1"/>
  <c r="I6664" i="1" s="1"/>
  <c r="J6645" i="1"/>
  <c r="AB6672" i="1" l="1"/>
  <c r="H6672" i="1" s="1"/>
  <c r="Z6673" i="1"/>
  <c r="A6666" i="1"/>
  <c r="B6665" i="1"/>
  <c r="F6665" i="1" s="1"/>
  <c r="I6665" i="1" s="1"/>
  <c r="J6646" i="1"/>
  <c r="AB6673" i="1" l="1"/>
  <c r="H6673" i="1" s="1"/>
  <c r="Z6674" i="1"/>
  <c r="B6666" i="1"/>
  <c r="F6666" i="1" s="1"/>
  <c r="I6666" i="1" s="1"/>
  <c r="A6667" i="1"/>
  <c r="J6647" i="1"/>
  <c r="AB6674" i="1" l="1"/>
  <c r="H6674" i="1" s="1"/>
  <c r="Z6675" i="1"/>
  <c r="A6668" i="1"/>
  <c r="B6667" i="1"/>
  <c r="F6667" i="1" s="1"/>
  <c r="I6667" i="1" s="1"/>
  <c r="J6648" i="1"/>
  <c r="AB6675" i="1" l="1"/>
  <c r="H6675" i="1" s="1"/>
  <c r="Z6676" i="1"/>
  <c r="A6669" i="1"/>
  <c r="B6668" i="1"/>
  <c r="F6668" i="1" s="1"/>
  <c r="I6668" i="1" s="1"/>
  <c r="J6649" i="1"/>
  <c r="AB6676" i="1" l="1"/>
  <c r="H6676" i="1" s="1"/>
  <c r="Z6677" i="1"/>
  <c r="A6670" i="1"/>
  <c r="B6669" i="1"/>
  <c r="F6669" i="1" s="1"/>
  <c r="I6669" i="1" s="1"/>
  <c r="J6650" i="1"/>
  <c r="AB6677" i="1" l="1"/>
  <c r="H6677" i="1" s="1"/>
  <c r="Z6678" i="1"/>
  <c r="A6671" i="1"/>
  <c r="B6670" i="1"/>
  <c r="F6670" i="1" s="1"/>
  <c r="I6670" i="1" s="1"/>
  <c r="J6651" i="1"/>
  <c r="AB6678" i="1" l="1"/>
  <c r="H6678" i="1" s="1"/>
  <c r="Z6679" i="1"/>
  <c r="A6672" i="1"/>
  <c r="B6671" i="1"/>
  <c r="F6671" i="1" s="1"/>
  <c r="I6671" i="1" s="1"/>
  <c r="J6652" i="1"/>
  <c r="AB6679" i="1" l="1"/>
  <c r="H6679" i="1" s="1"/>
  <c r="Z6680" i="1"/>
  <c r="A6673" i="1"/>
  <c r="B6672" i="1"/>
  <c r="F6672" i="1" s="1"/>
  <c r="I6672" i="1" s="1"/>
  <c r="J6653" i="1"/>
  <c r="AB6680" i="1" l="1"/>
  <c r="H6680" i="1" s="1"/>
  <c r="Z6681" i="1"/>
  <c r="A6674" i="1"/>
  <c r="B6673" i="1"/>
  <c r="F6673" i="1" s="1"/>
  <c r="I6673" i="1" s="1"/>
  <c r="J6654" i="1"/>
  <c r="AB6681" i="1" l="1"/>
  <c r="H6681" i="1" s="1"/>
  <c r="Z6682" i="1"/>
  <c r="A6675" i="1"/>
  <c r="B6674" i="1"/>
  <c r="F6674" i="1" s="1"/>
  <c r="I6674" i="1" s="1"/>
  <c r="J6655" i="1"/>
  <c r="AB6682" i="1" l="1"/>
  <c r="H6682" i="1" s="1"/>
  <c r="Z6683" i="1"/>
  <c r="A6676" i="1"/>
  <c r="B6675" i="1"/>
  <c r="F6675" i="1" s="1"/>
  <c r="I6675" i="1" s="1"/>
  <c r="J6656" i="1"/>
  <c r="AB6683" i="1" l="1"/>
  <c r="H6683" i="1" s="1"/>
  <c r="Z6684" i="1"/>
  <c r="A6677" i="1"/>
  <c r="B6676" i="1"/>
  <c r="F6676" i="1" s="1"/>
  <c r="I6676" i="1" s="1"/>
  <c r="J6657" i="1"/>
  <c r="AB6684" i="1" l="1"/>
  <c r="H6684" i="1" s="1"/>
  <c r="Z6685" i="1"/>
  <c r="A6678" i="1"/>
  <c r="B6677" i="1"/>
  <c r="F6677" i="1" s="1"/>
  <c r="I6677" i="1" s="1"/>
  <c r="J6658" i="1"/>
  <c r="AB6685" i="1" l="1"/>
  <c r="H6685" i="1" s="1"/>
  <c r="Z6686" i="1"/>
  <c r="A6679" i="1"/>
  <c r="B6678" i="1"/>
  <c r="F6678" i="1" s="1"/>
  <c r="I6678" i="1" s="1"/>
  <c r="J6659" i="1"/>
  <c r="AB6686" i="1" l="1"/>
  <c r="H6686" i="1" s="1"/>
  <c r="Z6687" i="1"/>
  <c r="A6680" i="1"/>
  <c r="B6679" i="1"/>
  <c r="F6679" i="1" s="1"/>
  <c r="I6679" i="1" s="1"/>
  <c r="J6660" i="1"/>
  <c r="AB6687" i="1" l="1"/>
  <c r="H6687" i="1" s="1"/>
  <c r="Z6688" i="1"/>
  <c r="A6681" i="1"/>
  <c r="B6680" i="1"/>
  <c r="F6680" i="1" s="1"/>
  <c r="I6680" i="1" s="1"/>
  <c r="J6661" i="1"/>
  <c r="AB6688" i="1" l="1"/>
  <c r="H6688" i="1" s="1"/>
  <c r="Z6689" i="1"/>
  <c r="A6682" i="1"/>
  <c r="B6681" i="1"/>
  <c r="F6681" i="1" s="1"/>
  <c r="I6681" i="1" s="1"/>
  <c r="J6662" i="1"/>
  <c r="AB6689" i="1" l="1"/>
  <c r="H6689" i="1" s="1"/>
  <c r="Z6690" i="1"/>
  <c r="B6682" i="1"/>
  <c r="F6682" i="1" s="1"/>
  <c r="I6682" i="1" s="1"/>
  <c r="A6683" i="1"/>
  <c r="J6663" i="1"/>
  <c r="AB6690" i="1" l="1"/>
  <c r="H6690" i="1" s="1"/>
  <c r="Z6691" i="1"/>
  <c r="A6684" i="1"/>
  <c r="B6683" i="1"/>
  <c r="F6683" i="1" s="1"/>
  <c r="I6683" i="1" s="1"/>
  <c r="J6664" i="1"/>
  <c r="AB6691" i="1" l="1"/>
  <c r="H6691" i="1" s="1"/>
  <c r="Z6692" i="1"/>
  <c r="AB6692" i="1" s="1"/>
  <c r="H6692" i="1" s="1"/>
  <c r="A6685" i="1"/>
  <c r="B6684" i="1"/>
  <c r="F6684" i="1" s="1"/>
  <c r="I6684" i="1" s="1"/>
  <c r="J6665" i="1"/>
  <c r="Z6693" i="1" l="1"/>
  <c r="A6686" i="1"/>
  <c r="B6685" i="1"/>
  <c r="F6685" i="1" s="1"/>
  <c r="I6685" i="1" s="1"/>
  <c r="J6666" i="1"/>
  <c r="AB6693" i="1" l="1"/>
  <c r="H6693" i="1" s="1"/>
  <c r="Z6694" i="1"/>
  <c r="A6687" i="1"/>
  <c r="B6686" i="1"/>
  <c r="F6686" i="1" s="1"/>
  <c r="I6686" i="1" s="1"/>
  <c r="J6667" i="1"/>
  <c r="AB6694" i="1" l="1"/>
  <c r="H6694" i="1" s="1"/>
  <c r="Z6695" i="1"/>
  <c r="A6688" i="1"/>
  <c r="B6687" i="1"/>
  <c r="F6687" i="1" s="1"/>
  <c r="I6687" i="1" s="1"/>
  <c r="J6668" i="1"/>
  <c r="AB6695" i="1" l="1"/>
  <c r="H6695" i="1" s="1"/>
  <c r="Z6696" i="1"/>
  <c r="A6689" i="1"/>
  <c r="B6688" i="1"/>
  <c r="F6688" i="1" s="1"/>
  <c r="I6688" i="1" s="1"/>
  <c r="J6669" i="1"/>
  <c r="AB6696" i="1" l="1"/>
  <c r="H6696" i="1" s="1"/>
  <c r="Z6697" i="1"/>
  <c r="A6690" i="1"/>
  <c r="B6689" i="1"/>
  <c r="F6689" i="1" s="1"/>
  <c r="I6689" i="1" s="1"/>
  <c r="J6670" i="1"/>
  <c r="AB6697" i="1" l="1"/>
  <c r="H6697" i="1" s="1"/>
  <c r="Z6698" i="1"/>
  <c r="A6691" i="1"/>
  <c r="B6690" i="1"/>
  <c r="F6690" i="1" s="1"/>
  <c r="I6690" i="1" s="1"/>
  <c r="J6671" i="1"/>
  <c r="AB6698" i="1" l="1"/>
  <c r="H6698" i="1" s="1"/>
  <c r="Z6699" i="1"/>
  <c r="A6692" i="1"/>
  <c r="B6691" i="1"/>
  <c r="F6691" i="1" s="1"/>
  <c r="I6691" i="1" s="1"/>
  <c r="J6672" i="1"/>
  <c r="AB6699" i="1" l="1"/>
  <c r="H6699" i="1" s="1"/>
  <c r="Z6700" i="1"/>
  <c r="A6693" i="1"/>
  <c r="B6692" i="1"/>
  <c r="F6692" i="1" s="1"/>
  <c r="I6692" i="1" s="1"/>
  <c r="J6673" i="1"/>
  <c r="AB6700" i="1" l="1"/>
  <c r="H6700" i="1" s="1"/>
  <c r="Z6701" i="1"/>
  <c r="B6693" i="1"/>
  <c r="F6693" i="1" s="1"/>
  <c r="I6693" i="1" s="1"/>
  <c r="A6694" i="1"/>
  <c r="J6674" i="1"/>
  <c r="AB6701" i="1" l="1"/>
  <c r="H6701" i="1" s="1"/>
  <c r="Z6702" i="1"/>
  <c r="A6695" i="1"/>
  <c r="B6694" i="1"/>
  <c r="F6694" i="1" s="1"/>
  <c r="I6694" i="1" s="1"/>
  <c r="J6675" i="1"/>
  <c r="AB6702" i="1" l="1"/>
  <c r="H6702" i="1" s="1"/>
  <c r="Z6703" i="1"/>
  <c r="A6696" i="1"/>
  <c r="B6695" i="1"/>
  <c r="F6695" i="1" s="1"/>
  <c r="I6695" i="1" s="1"/>
  <c r="J6676" i="1"/>
  <c r="AB6703" i="1" l="1"/>
  <c r="H6703" i="1" s="1"/>
  <c r="Z6704" i="1"/>
  <c r="A6697" i="1"/>
  <c r="B6696" i="1"/>
  <c r="F6696" i="1" s="1"/>
  <c r="I6696" i="1" s="1"/>
  <c r="J6677" i="1"/>
  <c r="AB6704" i="1" l="1"/>
  <c r="H6704" i="1" s="1"/>
  <c r="Z6705" i="1"/>
  <c r="A6698" i="1"/>
  <c r="B6697" i="1"/>
  <c r="F6697" i="1" s="1"/>
  <c r="I6697" i="1" s="1"/>
  <c r="J6678" i="1"/>
  <c r="AB6705" i="1" l="1"/>
  <c r="H6705" i="1" s="1"/>
  <c r="Z6706" i="1"/>
  <c r="B6698" i="1"/>
  <c r="F6698" i="1" s="1"/>
  <c r="I6698" i="1" s="1"/>
  <c r="A6699" i="1"/>
  <c r="J6679" i="1"/>
  <c r="AB6706" i="1" l="1"/>
  <c r="H6706" i="1" s="1"/>
  <c r="Z6707" i="1"/>
  <c r="A6700" i="1"/>
  <c r="B6699" i="1"/>
  <c r="F6699" i="1" s="1"/>
  <c r="I6699" i="1" s="1"/>
  <c r="J6680" i="1"/>
  <c r="AB6707" i="1" l="1"/>
  <c r="H6707" i="1" s="1"/>
  <c r="Z6708" i="1"/>
  <c r="A6701" i="1"/>
  <c r="B6700" i="1"/>
  <c r="F6700" i="1" s="1"/>
  <c r="I6700" i="1" s="1"/>
  <c r="J6681" i="1"/>
  <c r="AB6708" i="1" l="1"/>
  <c r="H6708" i="1" s="1"/>
  <c r="Z6709" i="1"/>
  <c r="A6702" i="1"/>
  <c r="B6701" i="1"/>
  <c r="F6701" i="1" s="1"/>
  <c r="I6701" i="1" s="1"/>
  <c r="J6682" i="1"/>
  <c r="AB6709" i="1" l="1"/>
  <c r="H6709" i="1" s="1"/>
  <c r="Z6710" i="1"/>
  <c r="A6703" i="1"/>
  <c r="B6702" i="1"/>
  <c r="F6702" i="1" s="1"/>
  <c r="I6702" i="1" s="1"/>
  <c r="J6683" i="1"/>
  <c r="AB6710" i="1" l="1"/>
  <c r="H6710" i="1" s="1"/>
  <c r="Z6711" i="1"/>
  <c r="A6704" i="1"/>
  <c r="B6703" i="1"/>
  <c r="F6703" i="1" s="1"/>
  <c r="I6703" i="1" s="1"/>
  <c r="J6684" i="1"/>
  <c r="AB6711" i="1" l="1"/>
  <c r="H6711" i="1" s="1"/>
  <c r="Z6712" i="1"/>
  <c r="A6705" i="1"/>
  <c r="B6704" i="1"/>
  <c r="F6704" i="1" s="1"/>
  <c r="I6704" i="1" s="1"/>
  <c r="J6685" i="1"/>
  <c r="AB6712" i="1" l="1"/>
  <c r="H6712" i="1" s="1"/>
  <c r="Z6713" i="1"/>
  <c r="A6706" i="1"/>
  <c r="B6705" i="1"/>
  <c r="F6705" i="1" s="1"/>
  <c r="I6705" i="1" s="1"/>
  <c r="J6686" i="1"/>
  <c r="AB6713" i="1" l="1"/>
  <c r="H6713" i="1" s="1"/>
  <c r="Z6714" i="1"/>
  <c r="A6707" i="1"/>
  <c r="B6706" i="1"/>
  <c r="F6706" i="1" s="1"/>
  <c r="I6706" i="1" s="1"/>
  <c r="J6687" i="1"/>
  <c r="AB6714" i="1" l="1"/>
  <c r="H6714" i="1" s="1"/>
  <c r="Z6715" i="1"/>
  <c r="A6708" i="1"/>
  <c r="B6707" i="1"/>
  <c r="F6707" i="1" s="1"/>
  <c r="I6707" i="1" s="1"/>
  <c r="J6688" i="1"/>
  <c r="AB6715" i="1" l="1"/>
  <c r="H6715" i="1" s="1"/>
  <c r="Z6716" i="1"/>
  <c r="A6709" i="1"/>
  <c r="B6708" i="1"/>
  <c r="F6708" i="1" s="1"/>
  <c r="I6708" i="1" s="1"/>
  <c r="J6689" i="1"/>
  <c r="AB6716" i="1" l="1"/>
  <c r="H6716" i="1" s="1"/>
  <c r="Z6717" i="1"/>
  <c r="A6710" i="1"/>
  <c r="B6709" i="1"/>
  <c r="F6709" i="1" s="1"/>
  <c r="I6709" i="1" s="1"/>
  <c r="J6690" i="1"/>
  <c r="AB6717" i="1" l="1"/>
  <c r="H6717" i="1" s="1"/>
  <c r="Z6718" i="1"/>
  <c r="A6711" i="1"/>
  <c r="B6710" i="1"/>
  <c r="F6710" i="1" s="1"/>
  <c r="I6710" i="1" s="1"/>
  <c r="J6691" i="1"/>
  <c r="AB6718" i="1" l="1"/>
  <c r="H6718" i="1" s="1"/>
  <c r="Z6719" i="1"/>
  <c r="A6712" i="1"/>
  <c r="B6711" i="1"/>
  <c r="F6711" i="1" s="1"/>
  <c r="I6711" i="1" s="1"/>
  <c r="J6692" i="1"/>
  <c r="AB6719" i="1" l="1"/>
  <c r="H6719" i="1" s="1"/>
  <c r="Z6720" i="1"/>
  <c r="A6713" i="1"/>
  <c r="B6712" i="1"/>
  <c r="F6712" i="1" s="1"/>
  <c r="I6712" i="1" s="1"/>
  <c r="J6693" i="1"/>
  <c r="AB6720" i="1" l="1"/>
  <c r="H6720" i="1" s="1"/>
  <c r="Z6721" i="1"/>
  <c r="A6714" i="1"/>
  <c r="B6713" i="1"/>
  <c r="F6713" i="1" s="1"/>
  <c r="I6713" i="1" s="1"/>
  <c r="J6694" i="1"/>
  <c r="AB6721" i="1" l="1"/>
  <c r="H6721" i="1" s="1"/>
  <c r="Z6722" i="1"/>
  <c r="B6714" i="1"/>
  <c r="F6714" i="1" s="1"/>
  <c r="I6714" i="1" s="1"/>
  <c r="A6715" i="1"/>
  <c r="J6695" i="1"/>
  <c r="AB6722" i="1" l="1"/>
  <c r="H6722" i="1" s="1"/>
  <c r="Z6723" i="1"/>
  <c r="A6716" i="1"/>
  <c r="B6715" i="1"/>
  <c r="F6715" i="1" s="1"/>
  <c r="I6715" i="1" s="1"/>
  <c r="J6696" i="1"/>
  <c r="AB6723" i="1" l="1"/>
  <c r="H6723" i="1" s="1"/>
  <c r="Z6724" i="1"/>
  <c r="A6717" i="1"/>
  <c r="B6716" i="1"/>
  <c r="F6716" i="1" s="1"/>
  <c r="I6716" i="1" s="1"/>
  <c r="J6697" i="1"/>
  <c r="AB6724" i="1" l="1"/>
  <c r="H6724" i="1" s="1"/>
  <c r="Z6725" i="1"/>
  <c r="AB6725" i="1" s="1"/>
  <c r="H6725" i="1" s="1"/>
  <c r="A6718" i="1"/>
  <c r="B6717" i="1"/>
  <c r="F6717" i="1" s="1"/>
  <c r="I6717" i="1" s="1"/>
  <c r="J6698" i="1"/>
  <c r="Z6726" i="1" l="1"/>
  <c r="A6719" i="1"/>
  <c r="B6718" i="1"/>
  <c r="F6718" i="1" s="1"/>
  <c r="I6718" i="1" s="1"/>
  <c r="J6699" i="1"/>
  <c r="AB6726" i="1" l="1"/>
  <c r="H6726" i="1" s="1"/>
  <c r="Z6727" i="1"/>
  <c r="A6720" i="1"/>
  <c r="B6719" i="1"/>
  <c r="F6719" i="1" s="1"/>
  <c r="I6719" i="1" s="1"/>
  <c r="J6700" i="1"/>
  <c r="AB6727" i="1" l="1"/>
  <c r="H6727" i="1" s="1"/>
  <c r="Z6728" i="1"/>
  <c r="A6721" i="1"/>
  <c r="B6720" i="1"/>
  <c r="F6720" i="1" s="1"/>
  <c r="I6720" i="1" s="1"/>
  <c r="J6701" i="1"/>
  <c r="AB6728" i="1" l="1"/>
  <c r="H6728" i="1" s="1"/>
  <c r="Z6729" i="1"/>
  <c r="A6722" i="1"/>
  <c r="B6721" i="1"/>
  <c r="F6721" i="1" s="1"/>
  <c r="I6721" i="1" s="1"/>
  <c r="J6702" i="1"/>
  <c r="AB6729" i="1" l="1"/>
  <c r="H6729" i="1" s="1"/>
  <c r="Z6730" i="1"/>
  <c r="A6723" i="1"/>
  <c r="B6722" i="1"/>
  <c r="F6722" i="1" s="1"/>
  <c r="I6722" i="1" s="1"/>
  <c r="J6703" i="1"/>
  <c r="AB6730" i="1" l="1"/>
  <c r="H6730" i="1" s="1"/>
  <c r="Z6731" i="1"/>
  <c r="A6724" i="1"/>
  <c r="B6723" i="1"/>
  <c r="F6723" i="1" s="1"/>
  <c r="I6723" i="1" s="1"/>
  <c r="J6704" i="1"/>
  <c r="AB6731" i="1" l="1"/>
  <c r="H6731" i="1" s="1"/>
  <c r="Z6732" i="1"/>
  <c r="A6725" i="1"/>
  <c r="B6724" i="1"/>
  <c r="F6724" i="1" s="1"/>
  <c r="I6724" i="1" s="1"/>
  <c r="J6705" i="1"/>
  <c r="AB6732" i="1" l="1"/>
  <c r="H6732" i="1" s="1"/>
  <c r="Z6733" i="1"/>
  <c r="A6726" i="1"/>
  <c r="B6725" i="1"/>
  <c r="F6725" i="1" s="1"/>
  <c r="I6725" i="1" s="1"/>
  <c r="J6706" i="1"/>
  <c r="AB6733" i="1" l="1"/>
  <c r="H6733" i="1" s="1"/>
  <c r="Z6734" i="1"/>
  <c r="A6727" i="1"/>
  <c r="B6726" i="1"/>
  <c r="F6726" i="1" s="1"/>
  <c r="I6726" i="1" s="1"/>
  <c r="J6707" i="1"/>
  <c r="AB6734" i="1" l="1"/>
  <c r="H6734" i="1" s="1"/>
  <c r="Z6735" i="1"/>
  <c r="A6728" i="1"/>
  <c r="B6727" i="1"/>
  <c r="F6727" i="1" s="1"/>
  <c r="I6727" i="1" s="1"/>
  <c r="J6708" i="1"/>
  <c r="AB6735" i="1" l="1"/>
  <c r="H6735" i="1" s="1"/>
  <c r="Z6736" i="1"/>
  <c r="A6729" i="1"/>
  <c r="B6728" i="1"/>
  <c r="F6728" i="1" s="1"/>
  <c r="I6728" i="1" s="1"/>
  <c r="J6709" i="1"/>
  <c r="AB6736" i="1" l="1"/>
  <c r="H6736" i="1" s="1"/>
  <c r="Z6737" i="1"/>
  <c r="A6730" i="1"/>
  <c r="B6729" i="1"/>
  <c r="F6729" i="1" s="1"/>
  <c r="I6729" i="1" s="1"/>
  <c r="J6710" i="1"/>
  <c r="AB6737" i="1" l="1"/>
  <c r="H6737" i="1" s="1"/>
  <c r="Z6738" i="1"/>
  <c r="B6730" i="1"/>
  <c r="F6730" i="1" s="1"/>
  <c r="I6730" i="1" s="1"/>
  <c r="A6731" i="1"/>
  <c r="J6711" i="1"/>
  <c r="AB6738" i="1" l="1"/>
  <c r="H6738" i="1" s="1"/>
  <c r="Z6739" i="1"/>
  <c r="A6732" i="1"/>
  <c r="B6731" i="1"/>
  <c r="F6731" i="1" s="1"/>
  <c r="I6731" i="1" s="1"/>
  <c r="J6712" i="1"/>
  <c r="AB6739" i="1" l="1"/>
  <c r="H6739" i="1" s="1"/>
  <c r="Z6740" i="1"/>
  <c r="A6733" i="1"/>
  <c r="B6732" i="1"/>
  <c r="F6732" i="1" s="1"/>
  <c r="I6732" i="1" s="1"/>
  <c r="J6713" i="1"/>
  <c r="AB6740" i="1" l="1"/>
  <c r="H6740" i="1" s="1"/>
  <c r="Z6741" i="1"/>
  <c r="A6734" i="1"/>
  <c r="B6733" i="1"/>
  <c r="F6733" i="1" s="1"/>
  <c r="I6733" i="1" s="1"/>
  <c r="J6714" i="1"/>
  <c r="AB6741" i="1" l="1"/>
  <c r="H6741" i="1" s="1"/>
  <c r="Z6742" i="1"/>
  <c r="A6735" i="1"/>
  <c r="B6734" i="1"/>
  <c r="F6734" i="1" s="1"/>
  <c r="I6734" i="1" s="1"/>
  <c r="J6715" i="1"/>
  <c r="AB6742" i="1" l="1"/>
  <c r="H6742" i="1" s="1"/>
  <c r="Z6743" i="1"/>
  <c r="A6736" i="1"/>
  <c r="B6735" i="1"/>
  <c r="F6735" i="1" s="1"/>
  <c r="I6735" i="1" s="1"/>
  <c r="J6716" i="1"/>
  <c r="AB6743" i="1" l="1"/>
  <c r="H6743" i="1" s="1"/>
  <c r="Z6744" i="1"/>
  <c r="A6737" i="1"/>
  <c r="B6736" i="1"/>
  <c r="F6736" i="1" s="1"/>
  <c r="I6736" i="1" s="1"/>
  <c r="J6717" i="1"/>
  <c r="AB6744" i="1" l="1"/>
  <c r="H6744" i="1" s="1"/>
  <c r="Z6745" i="1"/>
  <c r="A6738" i="1"/>
  <c r="B6737" i="1"/>
  <c r="F6737" i="1" s="1"/>
  <c r="I6737" i="1" s="1"/>
  <c r="J6718" i="1"/>
  <c r="AB6745" i="1" l="1"/>
  <c r="H6745" i="1" s="1"/>
  <c r="Z6746" i="1"/>
  <c r="A6739" i="1"/>
  <c r="B6738" i="1"/>
  <c r="F6738" i="1" s="1"/>
  <c r="I6738" i="1" s="1"/>
  <c r="J6719" i="1"/>
  <c r="AB6746" i="1" l="1"/>
  <c r="H6746" i="1" s="1"/>
  <c r="Z6747" i="1"/>
  <c r="A6740" i="1"/>
  <c r="B6739" i="1"/>
  <c r="F6739" i="1" s="1"/>
  <c r="I6739" i="1" s="1"/>
  <c r="J6720" i="1"/>
  <c r="AB6747" i="1" l="1"/>
  <c r="H6747" i="1" s="1"/>
  <c r="Z6748" i="1"/>
  <c r="A6741" i="1"/>
  <c r="B6740" i="1"/>
  <c r="F6740" i="1" s="1"/>
  <c r="I6740" i="1" s="1"/>
  <c r="J6721" i="1"/>
  <c r="AB6748" i="1" l="1"/>
  <c r="H6748" i="1" s="1"/>
  <c r="Z6749" i="1"/>
  <c r="A6742" i="1"/>
  <c r="B6741" i="1"/>
  <c r="F6741" i="1" s="1"/>
  <c r="I6741" i="1" s="1"/>
  <c r="J6722" i="1"/>
  <c r="AB6749" i="1" l="1"/>
  <c r="H6749" i="1" s="1"/>
  <c r="Z6750" i="1"/>
  <c r="A6743" i="1"/>
  <c r="B6742" i="1"/>
  <c r="F6742" i="1" s="1"/>
  <c r="I6742" i="1" s="1"/>
  <c r="J6723" i="1"/>
  <c r="AB6750" i="1" l="1"/>
  <c r="H6750" i="1" s="1"/>
  <c r="Z6751" i="1"/>
  <c r="A6744" i="1"/>
  <c r="B6743" i="1"/>
  <c r="F6743" i="1" s="1"/>
  <c r="I6743" i="1" s="1"/>
  <c r="J6724" i="1"/>
  <c r="AB6751" i="1" l="1"/>
  <c r="H6751" i="1" s="1"/>
  <c r="Z6752" i="1"/>
  <c r="A6745" i="1"/>
  <c r="B6744" i="1"/>
  <c r="F6744" i="1" s="1"/>
  <c r="I6744" i="1" s="1"/>
  <c r="J6725" i="1"/>
  <c r="AB6752" i="1" l="1"/>
  <c r="H6752" i="1" s="1"/>
  <c r="Z6753" i="1"/>
  <c r="A6746" i="1"/>
  <c r="B6745" i="1"/>
  <c r="F6745" i="1" s="1"/>
  <c r="I6745" i="1" s="1"/>
  <c r="J6726" i="1"/>
  <c r="AB6753" i="1" l="1"/>
  <c r="H6753" i="1" s="1"/>
  <c r="Z6754" i="1"/>
  <c r="B6746" i="1"/>
  <c r="F6746" i="1" s="1"/>
  <c r="I6746" i="1" s="1"/>
  <c r="A6747" i="1"/>
  <c r="J6727" i="1"/>
  <c r="AB6754" i="1" l="1"/>
  <c r="H6754" i="1" s="1"/>
  <c r="Z6755" i="1"/>
  <c r="A6748" i="1"/>
  <c r="B6747" i="1"/>
  <c r="F6747" i="1" s="1"/>
  <c r="I6747" i="1" s="1"/>
  <c r="J6728" i="1"/>
  <c r="AB6755" i="1" l="1"/>
  <c r="H6755" i="1" s="1"/>
  <c r="Z6756" i="1"/>
  <c r="A6749" i="1"/>
  <c r="B6748" i="1"/>
  <c r="F6748" i="1" s="1"/>
  <c r="I6748" i="1" s="1"/>
  <c r="J6729" i="1"/>
  <c r="AB6756" i="1" l="1"/>
  <c r="H6756" i="1" s="1"/>
  <c r="Z6757" i="1"/>
  <c r="A6750" i="1"/>
  <c r="B6749" i="1"/>
  <c r="F6749" i="1" s="1"/>
  <c r="I6749" i="1" s="1"/>
  <c r="J6730" i="1"/>
  <c r="AB6757" i="1" l="1"/>
  <c r="H6757" i="1" s="1"/>
  <c r="Z6758" i="1"/>
  <c r="A6751" i="1"/>
  <c r="B6750" i="1"/>
  <c r="F6750" i="1" s="1"/>
  <c r="I6750" i="1" s="1"/>
  <c r="J6731" i="1"/>
  <c r="AB6758" i="1" l="1"/>
  <c r="H6758" i="1" s="1"/>
  <c r="Z6759" i="1"/>
  <c r="A6752" i="1"/>
  <c r="B6751" i="1"/>
  <c r="F6751" i="1" s="1"/>
  <c r="I6751" i="1" s="1"/>
  <c r="J6732" i="1"/>
  <c r="AB6759" i="1" l="1"/>
  <c r="H6759" i="1" s="1"/>
  <c r="Z6760" i="1"/>
  <c r="A6753" i="1"/>
  <c r="B6752" i="1"/>
  <c r="F6752" i="1" s="1"/>
  <c r="I6752" i="1" s="1"/>
  <c r="J6733" i="1"/>
  <c r="AB6760" i="1" l="1"/>
  <c r="H6760" i="1" s="1"/>
  <c r="Z6761" i="1"/>
  <c r="A6754" i="1"/>
  <c r="B6753" i="1"/>
  <c r="F6753" i="1" s="1"/>
  <c r="I6753" i="1" s="1"/>
  <c r="J6734" i="1"/>
  <c r="AB6761" i="1" l="1"/>
  <c r="H6761" i="1" s="1"/>
  <c r="Z6762" i="1"/>
  <c r="AB6762" i="1" s="1"/>
  <c r="H6762" i="1" s="1"/>
  <c r="A6755" i="1"/>
  <c r="B6754" i="1"/>
  <c r="F6754" i="1" s="1"/>
  <c r="I6754" i="1" s="1"/>
  <c r="J6735" i="1"/>
  <c r="Z6763" i="1" l="1"/>
  <c r="A6756" i="1"/>
  <c r="B6755" i="1"/>
  <c r="F6755" i="1" s="1"/>
  <c r="I6755" i="1" s="1"/>
  <c r="J6736" i="1"/>
  <c r="AB6763" i="1" l="1"/>
  <c r="H6763" i="1" s="1"/>
  <c r="Z6764" i="1"/>
  <c r="A6757" i="1"/>
  <c r="B6756" i="1"/>
  <c r="F6756" i="1" s="1"/>
  <c r="I6756" i="1" s="1"/>
  <c r="J6737" i="1"/>
  <c r="AB6764" i="1" l="1"/>
  <c r="H6764" i="1" s="1"/>
  <c r="Z6765" i="1"/>
  <c r="A6758" i="1"/>
  <c r="B6757" i="1"/>
  <c r="F6757" i="1" s="1"/>
  <c r="I6757" i="1" s="1"/>
  <c r="J6738" i="1"/>
  <c r="AB6765" i="1" l="1"/>
  <c r="H6765" i="1" s="1"/>
  <c r="Z6766" i="1"/>
  <c r="A6759" i="1"/>
  <c r="B6758" i="1"/>
  <c r="F6758" i="1" s="1"/>
  <c r="I6758" i="1" s="1"/>
  <c r="J6739" i="1"/>
  <c r="AB6766" i="1" l="1"/>
  <c r="H6766" i="1" s="1"/>
  <c r="Z6767" i="1"/>
  <c r="A6760" i="1"/>
  <c r="B6759" i="1"/>
  <c r="F6759" i="1" s="1"/>
  <c r="I6759" i="1" s="1"/>
  <c r="J6740" i="1"/>
  <c r="AB6767" i="1" l="1"/>
  <c r="H6767" i="1" s="1"/>
  <c r="Z6768" i="1"/>
  <c r="A6761" i="1"/>
  <c r="B6760" i="1"/>
  <c r="F6760" i="1" s="1"/>
  <c r="I6760" i="1" s="1"/>
  <c r="J6741" i="1"/>
  <c r="AB6768" i="1" l="1"/>
  <c r="H6768" i="1" s="1"/>
  <c r="Z6769" i="1"/>
  <c r="A6762" i="1"/>
  <c r="B6761" i="1"/>
  <c r="F6761" i="1" s="1"/>
  <c r="I6761" i="1" s="1"/>
  <c r="J6742" i="1"/>
  <c r="AB6769" i="1" l="1"/>
  <c r="H6769" i="1" s="1"/>
  <c r="Z6770" i="1"/>
  <c r="B6762" i="1"/>
  <c r="F6762" i="1" s="1"/>
  <c r="I6762" i="1" s="1"/>
  <c r="A6763" i="1"/>
  <c r="J6743" i="1"/>
  <c r="AB6770" i="1" l="1"/>
  <c r="H6770" i="1" s="1"/>
  <c r="Z6771" i="1"/>
  <c r="A6764" i="1"/>
  <c r="B6763" i="1"/>
  <c r="F6763" i="1" s="1"/>
  <c r="I6763" i="1" s="1"/>
  <c r="J6744" i="1"/>
  <c r="AB6771" i="1" l="1"/>
  <c r="H6771" i="1" s="1"/>
  <c r="Z6772" i="1"/>
  <c r="A6765" i="1"/>
  <c r="B6764" i="1"/>
  <c r="F6764" i="1" s="1"/>
  <c r="I6764" i="1" s="1"/>
  <c r="J6745" i="1"/>
  <c r="AB6772" i="1" l="1"/>
  <c r="H6772" i="1" s="1"/>
  <c r="Z6773" i="1"/>
  <c r="AB6773" i="1" s="1"/>
  <c r="H6773" i="1" s="1"/>
  <c r="A6766" i="1"/>
  <c r="B6765" i="1"/>
  <c r="F6765" i="1" s="1"/>
  <c r="I6765" i="1" s="1"/>
  <c r="J6746" i="1"/>
  <c r="Z6774" i="1" l="1"/>
  <c r="A6767" i="1"/>
  <c r="B6766" i="1"/>
  <c r="F6766" i="1" s="1"/>
  <c r="I6766" i="1" s="1"/>
  <c r="J6747" i="1"/>
  <c r="AB6774" i="1" l="1"/>
  <c r="H6774" i="1" s="1"/>
  <c r="Z6775" i="1"/>
  <c r="A6768" i="1"/>
  <c r="B6767" i="1"/>
  <c r="F6767" i="1" s="1"/>
  <c r="I6767" i="1" s="1"/>
  <c r="J6748" i="1"/>
  <c r="AB6775" i="1" l="1"/>
  <c r="H6775" i="1" s="1"/>
  <c r="Z6776" i="1"/>
  <c r="A6769" i="1"/>
  <c r="B6768" i="1"/>
  <c r="F6768" i="1" s="1"/>
  <c r="I6768" i="1" s="1"/>
  <c r="J6749" i="1"/>
  <c r="AB6776" i="1" l="1"/>
  <c r="H6776" i="1" s="1"/>
  <c r="Z6777" i="1"/>
  <c r="A6770" i="1"/>
  <c r="B6769" i="1"/>
  <c r="F6769" i="1" s="1"/>
  <c r="I6769" i="1" s="1"/>
  <c r="J6750" i="1"/>
  <c r="AB6777" i="1" l="1"/>
  <c r="H6777" i="1" s="1"/>
  <c r="Z6778" i="1"/>
  <c r="AB6778" i="1" s="1"/>
  <c r="H6778" i="1" s="1"/>
  <c r="A6771" i="1"/>
  <c r="B6770" i="1"/>
  <c r="F6770" i="1" s="1"/>
  <c r="I6770" i="1" s="1"/>
  <c r="J6751" i="1"/>
  <c r="Z6779" i="1" l="1"/>
  <c r="A6772" i="1"/>
  <c r="B6771" i="1"/>
  <c r="F6771" i="1" s="1"/>
  <c r="I6771" i="1" s="1"/>
  <c r="J6752" i="1"/>
  <c r="AB6779" i="1" l="1"/>
  <c r="H6779" i="1" s="1"/>
  <c r="Z6780" i="1"/>
  <c r="B6772" i="1"/>
  <c r="F6772" i="1" s="1"/>
  <c r="I6772" i="1" s="1"/>
  <c r="A6773" i="1"/>
  <c r="J6753" i="1"/>
  <c r="AB6780" i="1" l="1"/>
  <c r="H6780" i="1" s="1"/>
  <c r="Z6781" i="1"/>
  <c r="B6773" i="1"/>
  <c r="F6773" i="1" s="1"/>
  <c r="I6773" i="1" s="1"/>
  <c r="A6774" i="1"/>
  <c r="J6754" i="1"/>
  <c r="AB6781" i="1" l="1"/>
  <c r="H6781" i="1" s="1"/>
  <c r="Z6782" i="1"/>
  <c r="B6774" i="1"/>
  <c r="F6774" i="1" s="1"/>
  <c r="I6774" i="1" s="1"/>
  <c r="A6775" i="1"/>
  <c r="J6755" i="1"/>
  <c r="AB6782" i="1" l="1"/>
  <c r="H6782" i="1" s="1"/>
  <c r="Z6783" i="1"/>
  <c r="B6775" i="1"/>
  <c r="F6775" i="1" s="1"/>
  <c r="I6775" i="1" s="1"/>
  <c r="A6776" i="1"/>
  <c r="J6756" i="1"/>
  <c r="AB6783" i="1" l="1"/>
  <c r="H6783" i="1" s="1"/>
  <c r="Z6784" i="1"/>
  <c r="B6776" i="1"/>
  <c r="F6776" i="1" s="1"/>
  <c r="I6776" i="1" s="1"/>
  <c r="A6777" i="1"/>
  <c r="J6757" i="1"/>
  <c r="AB6784" i="1" l="1"/>
  <c r="H6784" i="1" s="1"/>
  <c r="Z6785" i="1"/>
  <c r="B6777" i="1"/>
  <c r="F6777" i="1" s="1"/>
  <c r="I6777" i="1" s="1"/>
  <c r="A6778" i="1"/>
  <c r="J6758" i="1"/>
  <c r="AB6785" i="1" l="1"/>
  <c r="H6785" i="1" s="1"/>
  <c r="Z6786" i="1"/>
  <c r="A6779" i="1"/>
  <c r="B6778" i="1"/>
  <c r="F6778" i="1" s="1"/>
  <c r="I6778" i="1" s="1"/>
  <c r="J6759" i="1"/>
  <c r="AB6786" i="1" l="1"/>
  <c r="H6786" i="1" s="1"/>
  <c r="Z6787" i="1"/>
  <c r="B6779" i="1"/>
  <c r="F6779" i="1" s="1"/>
  <c r="I6779" i="1" s="1"/>
  <c r="A6780" i="1"/>
  <c r="J6760" i="1"/>
  <c r="AB6787" i="1" l="1"/>
  <c r="H6787" i="1" s="1"/>
  <c r="Z6788" i="1"/>
  <c r="B6780" i="1"/>
  <c r="F6780" i="1" s="1"/>
  <c r="I6780" i="1" s="1"/>
  <c r="A6781" i="1"/>
  <c r="J6761" i="1"/>
  <c r="AB6788" i="1" l="1"/>
  <c r="H6788" i="1" s="1"/>
  <c r="Z6789" i="1"/>
  <c r="B6781" i="1"/>
  <c r="F6781" i="1" s="1"/>
  <c r="I6781" i="1" s="1"/>
  <c r="A6782" i="1"/>
  <c r="J6762" i="1"/>
  <c r="AB6789" i="1" l="1"/>
  <c r="H6789" i="1" s="1"/>
  <c r="Z6790" i="1"/>
  <c r="B6782" i="1"/>
  <c r="F6782" i="1" s="1"/>
  <c r="I6782" i="1" s="1"/>
  <c r="A6783" i="1"/>
  <c r="J6763" i="1"/>
  <c r="AB6790" i="1" l="1"/>
  <c r="H6790" i="1" s="1"/>
  <c r="Z6791" i="1"/>
  <c r="B6783" i="1"/>
  <c r="F6783" i="1" s="1"/>
  <c r="I6783" i="1" s="1"/>
  <c r="A6784" i="1"/>
  <c r="J6764" i="1"/>
  <c r="AB6791" i="1" l="1"/>
  <c r="H6791" i="1" s="1"/>
  <c r="Z6792" i="1"/>
  <c r="B6784" i="1"/>
  <c r="F6784" i="1" s="1"/>
  <c r="I6784" i="1" s="1"/>
  <c r="A6785" i="1"/>
  <c r="J6765" i="1"/>
  <c r="AB6792" i="1" l="1"/>
  <c r="H6792" i="1" s="1"/>
  <c r="Z6793" i="1"/>
  <c r="B6785" i="1"/>
  <c r="F6785" i="1" s="1"/>
  <c r="I6785" i="1" s="1"/>
  <c r="A6786" i="1"/>
  <c r="J6766" i="1"/>
  <c r="AB6793" i="1" l="1"/>
  <c r="H6793" i="1" s="1"/>
  <c r="Z6794" i="1"/>
  <c r="B6786" i="1"/>
  <c r="F6786" i="1" s="1"/>
  <c r="I6786" i="1" s="1"/>
  <c r="A6787" i="1"/>
  <c r="J6767" i="1"/>
  <c r="AB6794" i="1" l="1"/>
  <c r="H6794" i="1" s="1"/>
  <c r="Z6795" i="1"/>
  <c r="B6787" i="1"/>
  <c r="F6787" i="1" s="1"/>
  <c r="I6787" i="1" s="1"/>
  <c r="A6788" i="1"/>
  <c r="J6768" i="1"/>
  <c r="AB6795" i="1" l="1"/>
  <c r="H6795" i="1" s="1"/>
  <c r="Z6796" i="1"/>
  <c r="B6788" i="1"/>
  <c r="F6788" i="1" s="1"/>
  <c r="I6788" i="1" s="1"/>
  <c r="A6789" i="1"/>
  <c r="J6769" i="1"/>
  <c r="AB6796" i="1" l="1"/>
  <c r="H6796" i="1" s="1"/>
  <c r="Z6797" i="1"/>
  <c r="B6789" i="1"/>
  <c r="F6789" i="1" s="1"/>
  <c r="I6789" i="1" s="1"/>
  <c r="A6790" i="1"/>
  <c r="J6770" i="1"/>
  <c r="AB6797" i="1" l="1"/>
  <c r="H6797" i="1" s="1"/>
  <c r="Z6798" i="1"/>
  <c r="B6790" i="1"/>
  <c r="F6790" i="1" s="1"/>
  <c r="I6790" i="1" s="1"/>
  <c r="A6791" i="1"/>
  <c r="J6771" i="1"/>
  <c r="AB6798" i="1" l="1"/>
  <c r="H6798" i="1" s="1"/>
  <c r="Z6799" i="1"/>
  <c r="B6791" i="1"/>
  <c r="F6791" i="1" s="1"/>
  <c r="I6791" i="1" s="1"/>
  <c r="A6792" i="1"/>
  <c r="J6772" i="1"/>
  <c r="AB6799" i="1" l="1"/>
  <c r="H6799" i="1" s="1"/>
  <c r="Z6800" i="1"/>
  <c r="B6792" i="1"/>
  <c r="F6792" i="1" s="1"/>
  <c r="I6792" i="1" s="1"/>
  <c r="A6793" i="1"/>
  <c r="J6773" i="1"/>
  <c r="AB6800" i="1" l="1"/>
  <c r="H6800" i="1" s="1"/>
  <c r="Z6801" i="1"/>
  <c r="B6793" i="1"/>
  <c r="F6793" i="1" s="1"/>
  <c r="I6793" i="1" s="1"/>
  <c r="A6794" i="1"/>
  <c r="J6774" i="1"/>
  <c r="AB6801" i="1" l="1"/>
  <c r="H6801" i="1" s="1"/>
  <c r="Z6802" i="1"/>
  <c r="A6795" i="1"/>
  <c r="B6794" i="1"/>
  <c r="F6794" i="1" s="1"/>
  <c r="I6794" i="1" s="1"/>
  <c r="J6775" i="1"/>
  <c r="AB6802" i="1" l="1"/>
  <c r="H6802" i="1" s="1"/>
  <c r="Z6803" i="1"/>
  <c r="A6796" i="1"/>
  <c r="B6795" i="1"/>
  <c r="F6795" i="1" s="1"/>
  <c r="I6795" i="1" s="1"/>
  <c r="J6776" i="1"/>
  <c r="AB6803" i="1" l="1"/>
  <c r="H6803" i="1" s="1"/>
  <c r="Z6804" i="1"/>
  <c r="B6796" i="1"/>
  <c r="F6796" i="1" s="1"/>
  <c r="I6796" i="1" s="1"/>
  <c r="A6797" i="1"/>
  <c r="J6777" i="1"/>
  <c r="AB6804" i="1" l="1"/>
  <c r="H6804" i="1" s="1"/>
  <c r="Z6805" i="1"/>
  <c r="B6797" i="1"/>
  <c r="F6797" i="1" s="1"/>
  <c r="I6797" i="1" s="1"/>
  <c r="A6798" i="1"/>
  <c r="J6778" i="1"/>
  <c r="AB6805" i="1" l="1"/>
  <c r="H6805" i="1" s="1"/>
  <c r="Z6806" i="1"/>
  <c r="A6799" i="1"/>
  <c r="B6798" i="1"/>
  <c r="F6798" i="1" s="1"/>
  <c r="I6798" i="1" s="1"/>
  <c r="J6779" i="1"/>
  <c r="AB6806" i="1" l="1"/>
  <c r="H6806" i="1" s="1"/>
  <c r="Z6807" i="1"/>
  <c r="B6799" i="1"/>
  <c r="F6799" i="1" s="1"/>
  <c r="I6799" i="1" s="1"/>
  <c r="A6800" i="1"/>
  <c r="J6780" i="1"/>
  <c r="AB6807" i="1" l="1"/>
  <c r="H6807" i="1" s="1"/>
  <c r="Z6808" i="1"/>
  <c r="A6801" i="1"/>
  <c r="B6800" i="1"/>
  <c r="F6800" i="1" s="1"/>
  <c r="I6800" i="1" s="1"/>
  <c r="J6781" i="1"/>
  <c r="AB6808" i="1" l="1"/>
  <c r="H6808" i="1" s="1"/>
  <c r="Z6809" i="1"/>
  <c r="B6801" i="1"/>
  <c r="F6801" i="1" s="1"/>
  <c r="I6801" i="1" s="1"/>
  <c r="A6802" i="1"/>
  <c r="J6782" i="1"/>
  <c r="AB6809" i="1" l="1"/>
  <c r="H6809" i="1" s="1"/>
  <c r="Z6810" i="1"/>
  <c r="A6803" i="1"/>
  <c r="B6802" i="1"/>
  <c r="F6802" i="1" s="1"/>
  <c r="I6802" i="1" s="1"/>
  <c r="J6783" i="1"/>
  <c r="AB6810" i="1" l="1"/>
  <c r="H6810" i="1" s="1"/>
  <c r="Z6811" i="1"/>
  <c r="B6803" i="1"/>
  <c r="F6803" i="1" s="1"/>
  <c r="I6803" i="1" s="1"/>
  <c r="A6804" i="1"/>
  <c r="J6784" i="1"/>
  <c r="AB6811" i="1" l="1"/>
  <c r="H6811" i="1" s="1"/>
  <c r="Z6812" i="1"/>
  <c r="A6805" i="1"/>
  <c r="B6804" i="1"/>
  <c r="F6804" i="1" s="1"/>
  <c r="I6804" i="1" s="1"/>
  <c r="J6785" i="1"/>
  <c r="AB6812" i="1" l="1"/>
  <c r="H6812" i="1" s="1"/>
  <c r="Z6813" i="1"/>
  <c r="B6805" i="1"/>
  <c r="F6805" i="1" s="1"/>
  <c r="I6805" i="1" s="1"/>
  <c r="A6806" i="1"/>
  <c r="J6786" i="1"/>
  <c r="AB6813" i="1" l="1"/>
  <c r="H6813" i="1" s="1"/>
  <c r="Z6814" i="1"/>
  <c r="A6807" i="1"/>
  <c r="B6806" i="1"/>
  <c r="F6806" i="1" s="1"/>
  <c r="I6806" i="1" s="1"/>
  <c r="J6787" i="1"/>
  <c r="AB6814" i="1" l="1"/>
  <c r="H6814" i="1" s="1"/>
  <c r="Z6815" i="1"/>
  <c r="A6808" i="1"/>
  <c r="B6807" i="1"/>
  <c r="F6807" i="1" s="1"/>
  <c r="I6807" i="1" s="1"/>
  <c r="J6788" i="1"/>
  <c r="AB6815" i="1" l="1"/>
  <c r="H6815" i="1" s="1"/>
  <c r="Z6816" i="1"/>
  <c r="B6808" i="1"/>
  <c r="F6808" i="1" s="1"/>
  <c r="I6808" i="1" s="1"/>
  <c r="A6809" i="1"/>
  <c r="J6789" i="1"/>
  <c r="AB6816" i="1" l="1"/>
  <c r="H6816" i="1" s="1"/>
  <c r="Z6817" i="1"/>
  <c r="A6810" i="1"/>
  <c r="B6809" i="1"/>
  <c r="F6809" i="1" s="1"/>
  <c r="I6809" i="1" s="1"/>
  <c r="J6790" i="1"/>
  <c r="AB6817" i="1" l="1"/>
  <c r="H6817" i="1" s="1"/>
  <c r="Z6818" i="1"/>
  <c r="B6810" i="1"/>
  <c r="F6810" i="1" s="1"/>
  <c r="I6810" i="1" s="1"/>
  <c r="A6811" i="1"/>
  <c r="J6791" i="1"/>
  <c r="AB6818" i="1" l="1"/>
  <c r="H6818" i="1" s="1"/>
  <c r="Z6819" i="1"/>
  <c r="A6812" i="1"/>
  <c r="B6811" i="1"/>
  <c r="F6811" i="1" s="1"/>
  <c r="I6811" i="1" s="1"/>
  <c r="J6792" i="1"/>
  <c r="AB6819" i="1" l="1"/>
  <c r="H6819" i="1" s="1"/>
  <c r="Z6820" i="1"/>
  <c r="A6813" i="1"/>
  <c r="B6812" i="1"/>
  <c r="F6812" i="1" s="1"/>
  <c r="I6812" i="1" s="1"/>
  <c r="J6793" i="1"/>
  <c r="AB6820" i="1" l="1"/>
  <c r="H6820" i="1" s="1"/>
  <c r="Z6821" i="1"/>
  <c r="A6814" i="1"/>
  <c r="B6813" i="1"/>
  <c r="F6813" i="1" s="1"/>
  <c r="I6813" i="1" s="1"/>
  <c r="J6794" i="1"/>
  <c r="AB6821" i="1" l="1"/>
  <c r="H6821" i="1" s="1"/>
  <c r="Z6822" i="1"/>
  <c r="A6815" i="1"/>
  <c r="B6814" i="1"/>
  <c r="F6814" i="1" s="1"/>
  <c r="I6814" i="1" s="1"/>
  <c r="J6795" i="1"/>
  <c r="AB6822" i="1" l="1"/>
  <c r="H6822" i="1" s="1"/>
  <c r="Z6823" i="1"/>
  <c r="A6816" i="1"/>
  <c r="B6815" i="1"/>
  <c r="F6815" i="1" s="1"/>
  <c r="I6815" i="1" s="1"/>
  <c r="J6796" i="1"/>
  <c r="AB6823" i="1" l="1"/>
  <c r="H6823" i="1" s="1"/>
  <c r="Z6824" i="1"/>
  <c r="A6817" i="1"/>
  <c r="B6816" i="1"/>
  <c r="F6816" i="1" s="1"/>
  <c r="I6816" i="1" s="1"/>
  <c r="J6797" i="1"/>
  <c r="AB6824" i="1" l="1"/>
  <c r="H6824" i="1" s="1"/>
  <c r="Z6825" i="1"/>
  <c r="A6818" i="1"/>
  <c r="B6817" i="1"/>
  <c r="F6817" i="1" s="1"/>
  <c r="I6817" i="1" s="1"/>
  <c r="J6798" i="1"/>
  <c r="AB6825" i="1" l="1"/>
  <c r="H6825" i="1" s="1"/>
  <c r="Z6826" i="1"/>
  <c r="A6819" i="1"/>
  <c r="B6818" i="1"/>
  <c r="F6818" i="1" s="1"/>
  <c r="I6818" i="1" s="1"/>
  <c r="J6799" i="1"/>
  <c r="AB6826" i="1" l="1"/>
  <c r="H6826" i="1" s="1"/>
  <c r="Z6827" i="1"/>
  <c r="A6820" i="1"/>
  <c r="B6819" i="1"/>
  <c r="F6819" i="1" s="1"/>
  <c r="I6819" i="1" s="1"/>
  <c r="J6800" i="1"/>
  <c r="AB6827" i="1" l="1"/>
  <c r="H6827" i="1" s="1"/>
  <c r="Z6828" i="1"/>
  <c r="A6821" i="1"/>
  <c r="B6820" i="1"/>
  <c r="F6820" i="1" s="1"/>
  <c r="I6820" i="1" s="1"/>
  <c r="J6801" i="1"/>
  <c r="AB6828" i="1" l="1"/>
  <c r="H6828" i="1" s="1"/>
  <c r="Z6829" i="1"/>
  <c r="A6822" i="1"/>
  <c r="B6821" i="1"/>
  <c r="F6821" i="1" s="1"/>
  <c r="I6821" i="1" s="1"/>
  <c r="J6802" i="1"/>
  <c r="AB6829" i="1" l="1"/>
  <c r="H6829" i="1" s="1"/>
  <c r="Z6830" i="1"/>
  <c r="A6823" i="1"/>
  <c r="B6822" i="1"/>
  <c r="F6822" i="1" s="1"/>
  <c r="I6822" i="1" s="1"/>
  <c r="J6803" i="1"/>
  <c r="AB6830" i="1" l="1"/>
  <c r="H6830" i="1" s="1"/>
  <c r="Z6831" i="1"/>
  <c r="A6824" i="1"/>
  <c r="B6823" i="1"/>
  <c r="F6823" i="1" s="1"/>
  <c r="I6823" i="1" s="1"/>
  <c r="J6804" i="1"/>
  <c r="AB6831" i="1" l="1"/>
  <c r="H6831" i="1" s="1"/>
  <c r="Z6832" i="1"/>
  <c r="A6825" i="1"/>
  <c r="B6824" i="1"/>
  <c r="F6824" i="1" s="1"/>
  <c r="I6824" i="1" s="1"/>
  <c r="J6805" i="1"/>
  <c r="AB6832" i="1" l="1"/>
  <c r="H6832" i="1" s="1"/>
  <c r="Z6833" i="1"/>
  <c r="A6826" i="1"/>
  <c r="B6825" i="1"/>
  <c r="F6825" i="1" s="1"/>
  <c r="I6825" i="1" s="1"/>
  <c r="J6806" i="1"/>
  <c r="AB6833" i="1" l="1"/>
  <c r="H6833" i="1" s="1"/>
  <c r="Z6834" i="1"/>
  <c r="B6826" i="1"/>
  <c r="F6826" i="1" s="1"/>
  <c r="I6826" i="1" s="1"/>
  <c r="A6827" i="1"/>
  <c r="J6807" i="1"/>
  <c r="AB6834" i="1" l="1"/>
  <c r="H6834" i="1" s="1"/>
  <c r="Z6835" i="1"/>
  <c r="A6828" i="1"/>
  <c r="B6827" i="1"/>
  <c r="F6827" i="1" s="1"/>
  <c r="I6827" i="1" s="1"/>
  <c r="J6808" i="1"/>
  <c r="AB6835" i="1" l="1"/>
  <c r="H6835" i="1" s="1"/>
  <c r="Z6836" i="1"/>
  <c r="A6829" i="1"/>
  <c r="B6828" i="1"/>
  <c r="F6828" i="1" s="1"/>
  <c r="I6828" i="1" s="1"/>
  <c r="J6809" i="1"/>
  <c r="AB6836" i="1" l="1"/>
  <c r="H6836" i="1" s="1"/>
  <c r="Z6837" i="1"/>
  <c r="A6830" i="1"/>
  <c r="B6829" i="1"/>
  <c r="F6829" i="1" s="1"/>
  <c r="I6829" i="1" s="1"/>
  <c r="J6810" i="1"/>
  <c r="AB6837" i="1" l="1"/>
  <c r="H6837" i="1" s="1"/>
  <c r="Z6838" i="1"/>
  <c r="A6831" i="1"/>
  <c r="B6830" i="1"/>
  <c r="F6830" i="1" s="1"/>
  <c r="I6830" i="1" s="1"/>
  <c r="J6811" i="1"/>
  <c r="AB6838" i="1" l="1"/>
  <c r="H6838" i="1" s="1"/>
  <c r="Z6839" i="1"/>
  <c r="A6832" i="1"/>
  <c r="B6831" i="1"/>
  <c r="F6831" i="1" s="1"/>
  <c r="I6831" i="1" s="1"/>
  <c r="J6812" i="1"/>
  <c r="AB6839" i="1" l="1"/>
  <c r="H6839" i="1" s="1"/>
  <c r="Z6840" i="1"/>
  <c r="A6833" i="1"/>
  <c r="B6832" i="1"/>
  <c r="F6832" i="1" s="1"/>
  <c r="I6832" i="1" s="1"/>
  <c r="J6813" i="1"/>
  <c r="AB6840" i="1" l="1"/>
  <c r="H6840" i="1" s="1"/>
  <c r="Z6841" i="1"/>
  <c r="A6834" i="1"/>
  <c r="B6833" i="1"/>
  <c r="F6833" i="1" s="1"/>
  <c r="I6833" i="1" s="1"/>
  <c r="J6814" i="1"/>
  <c r="AB6841" i="1" l="1"/>
  <c r="H6841" i="1" s="1"/>
  <c r="Z6842" i="1"/>
  <c r="A6835" i="1"/>
  <c r="B6834" i="1"/>
  <c r="F6834" i="1" s="1"/>
  <c r="I6834" i="1" s="1"/>
  <c r="J6815" i="1"/>
  <c r="AB6842" i="1" l="1"/>
  <c r="H6842" i="1" s="1"/>
  <c r="Z6843" i="1"/>
  <c r="B6835" i="1"/>
  <c r="F6835" i="1" s="1"/>
  <c r="I6835" i="1" s="1"/>
  <c r="A6836" i="1"/>
  <c r="J6816" i="1"/>
  <c r="AB6843" i="1" l="1"/>
  <c r="H6843" i="1" s="1"/>
  <c r="Z6844" i="1"/>
  <c r="A6837" i="1"/>
  <c r="B6836" i="1"/>
  <c r="F6836" i="1" s="1"/>
  <c r="I6836" i="1" s="1"/>
  <c r="J6817" i="1"/>
  <c r="AB6844" i="1" l="1"/>
  <c r="H6844" i="1" s="1"/>
  <c r="Z6845" i="1"/>
  <c r="A6838" i="1"/>
  <c r="B6837" i="1"/>
  <c r="F6837" i="1" s="1"/>
  <c r="I6837" i="1" s="1"/>
  <c r="J6818" i="1"/>
  <c r="AB6845" i="1" l="1"/>
  <c r="H6845" i="1" s="1"/>
  <c r="Z6846" i="1"/>
  <c r="A6839" i="1"/>
  <c r="B6838" i="1"/>
  <c r="F6838" i="1" s="1"/>
  <c r="I6838" i="1" s="1"/>
  <c r="J6819" i="1"/>
  <c r="AB6846" i="1" l="1"/>
  <c r="H6846" i="1" s="1"/>
  <c r="Z6847" i="1"/>
  <c r="A6840" i="1"/>
  <c r="B6839" i="1"/>
  <c r="F6839" i="1" s="1"/>
  <c r="I6839" i="1" s="1"/>
  <c r="J6820" i="1"/>
  <c r="AB6847" i="1" l="1"/>
  <c r="H6847" i="1" s="1"/>
  <c r="Z6848" i="1"/>
  <c r="A6841" i="1"/>
  <c r="B6840" i="1"/>
  <c r="F6840" i="1" s="1"/>
  <c r="I6840" i="1" s="1"/>
  <c r="J6821" i="1"/>
  <c r="AB6848" i="1" l="1"/>
  <c r="H6848" i="1" s="1"/>
  <c r="Z6849" i="1"/>
  <c r="A6842" i="1"/>
  <c r="B6841" i="1"/>
  <c r="F6841" i="1" s="1"/>
  <c r="I6841" i="1" s="1"/>
  <c r="J6822" i="1"/>
  <c r="AB6849" i="1" l="1"/>
  <c r="H6849" i="1" s="1"/>
  <c r="Z6850" i="1"/>
  <c r="B6842" i="1"/>
  <c r="F6842" i="1" s="1"/>
  <c r="I6842" i="1" s="1"/>
  <c r="A6843" i="1"/>
  <c r="J6823" i="1"/>
  <c r="AB6850" i="1" l="1"/>
  <c r="H6850" i="1" s="1"/>
  <c r="Z6851" i="1"/>
  <c r="A6844" i="1"/>
  <c r="B6843" i="1"/>
  <c r="F6843" i="1" s="1"/>
  <c r="I6843" i="1" s="1"/>
  <c r="J6824" i="1"/>
  <c r="AB6851" i="1" l="1"/>
  <c r="H6851" i="1" s="1"/>
  <c r="Z6852" i="1"/>
  <c r="A6845" i="1"/>
  <c r="B6844" i="1"/>
  <c r="F6844" i="1" s="1"/>
  <c r="I6844" i="1" s="1"/>
  <c r="J6825" i="1"/>
  <c r="AB6852" i="1" l="1"/>
  <c r="H6852" i="1" s="1"/>
  <c r="Z6853" i="1"/>
  <c r="A6846" i="1"/>
  <c r="B6845" i="1"/>
  <c r="F6845" i="1" s="1"/>
  <c r="I6845" i="1" s="1"/>
  <c r="J6826" i="1"/>
  <c r="AB6853" i="1" l="1"/>
  <c r="H6853" i="1" s="1"/>
  <c r="Z6854" i="1"/>
  <c r="A6847" i="1"/>
  <c r="B6846" i="1"/>
  <c r="F6846" i="1" s="1"/>
  <c r="I6846" i="1" s="1"/>
  <c r="J6827" i="1"/>
  <c r="AB6854" i="1" l="1"/>
  <c r="H6854" i="1" s="1"/>
  <c r="Z6855" i="1"/>
  <c r="A6848" i="1"/>
  <c r="B6847" i="1"/>
  <c r="F6847" i="1" s="1"/>
  <c r="I6847" i="1" s="1"/>
  <c r="J6828" i="1"/>
  <c r="AB6855" i="1" l="1"/>
  <c r="H6855" i="1" s="1"/>
  <c r="Z6856" i="1"/>
  <c r="A6849" i="1"/>
  <c r="B6848" i="1"/>
  <c r="F6848" i="1" s="1"/>
  <c r="I6848" i="1" s="1"/>
  <c r="J6829" i="1"/>
  <c r="AB6856" i="1" l="1"/>
  <c r="H6856" i="1" s="1"/>
  <c r="Z6857" i="1"/>
  <c r="A6850" i="1"/>
  <c r="B6849" i="1"/>
  <c r="F6849" i="1" s="1"/>
  <c r="I6849" i="1" s="1"/>
  <c r="J6830" i="1"/>
  <c r="AB6857" i="1" l="1"/>
  <c r="H6857" i="1" s="1"/>
  <c r="Z6858" i="1"/>
  <c r="A6851" i="1"/>
  <c r="B6850" i="1"/>
  <c r="F6850" i="1" s="1"/>
  <c r="I6850" i="1" s="1"/>
  <c r="J6831" i="1"/>
  <c r="AB6858" i="1" l="1"/>
  <c r="H6858" i="1" s="1"/>
  <c r="Z6859" i="1"/>
  <c r="A6852" i="1"/>
  <c r="B6851" i="1"/>
  <c r="F6851" i="1" s="1"/>
  <c r="I6851" i="1" s="1"/>
  <c r="J6832" i="1"/>
  <c r="AB6859" i="1" l="1"/>
  <c r="H6859" i="1" s="1"/>
  <c r="Z6860" i="1"/>
  <c r="A6853" i="1"/>
  <c r="B6852" i="1"/>
  <c r="F6852" i="1" s="1"/>
  <c r="I6852" i="1" s="1"/>
  <c r="J6833" i="1"/>
  <c r="AB6860" i="1" l="1"/>
  <c r="H6860" i="1" s="1"/>
  <c r="Z6861" i="1"/>
  <c r="A6854" i="1"/>
  <c r="B6853" i="1"/>
  <c r="F6853" i="1" s="1"/>
  <c r="I6853" i="1" s="1"/>
  <c r="J6834" i="1"/>
  <c r="AB6861" i="1" l="1"/>
  <c r="H6861" i="1" s="1"/>
  <c r="Z6862" i="1"/>
  <c r="A6855" i="1"/>
  <c r="B6854" i="1"/>
  <c r="F6854" i="1" s="1"/>
  <c r="I6854" i="1" s="1"/>
  <c r="J6835" i="1"/>
  <c r="AB6862" i="1" l="1"/>
  <c r="H6862" i="1" s="1"/>
  <c r="Z6863" i="1"/>
  <c r="A6856" i="1"/>
  <c r="B6855" i="1"/>
  <c r="F6855" i="1" s="1"/>
  <c r="I6855" i="1" s="1"/>
  <c r="J6836" i="1"/>
  <c r="AB6863" i="1" l="1"/>
  <c r="H6863" i="1" s="1"/>
  <c r="Z6864" i="1"/>
  <c r="A6857" i="1"/>
  <c r="B6856" i="1"/>
  <c r="F6856" i="1" s="1"/>
  <c r="I6856" i="1" s="1"/>
  <c r="J6837" i="1"/>
  <c r="AB6864" i="1" l="1"/>
  <c r="H6864" i="1" s="1"/>
  <c r="Z6865" i="1"/>
  <c r="A6858" i="1"/>
  <c r="B6857" i="1"/>
  <c r="F6857" i="1" s="1"/>
  <c r="I6857" i="1" s="1"/>
  <c r="J6838" i="1"/>
  <c r="AB6865" i="1" l="1"/>
  <c r="H6865" i="1" s="1"/>
  <c r="Z6866" i="1"/>
  <c r="B6858" i="1"/>
  <c r="F6858" i="1" s="1"/>
  <c r="I6858" i="1" s="1"/>
  <c r="A6859" i="1"/>
  <c r="J6839" i="1"/>
  <c r="AB6866" i="1" l="1"/>
  <c r="H6866" i="1" s="1"/>
  <c r="Z6867" i="1"/>
  <c r="A6860" i="1"/>
  <c r="B6859" i="1"/>
  <c r="F6859" i="1" s="1"/>
  <c r="I6859" i="1" s="1"/>
  <c r="J6840" i="1"/>
  <c r="AB6867" i="1" l="1"/>
  <c r="H6867" i="1" s="1"/>
  <c r="Z6868" i="1"/>
  <c r="AB6868" i="1" s="1"/>
  <c r="H6868" i="1" s="1"/>
  <c r="A6861" i="1"/>
  <c r="B6860" i="1"/>
  <c r="F6860" i="1" s="1"/>
  <c r="I6860" i="1" s="1"/>
  <c r="J6841" i="1"/>
  <c r="Z6869" i="1" l="1"/>
  <c r="B6861" i="1"/>
  <c r="F6861" i="1" s="1"/>
  <c r="I6861" i="1" s="1"/>
  <c r="A6862" i="1"/>
  <c r="J6842" i="1"/>
  <c r="AB6869" i="1" l="1"/>
  <c r="H6869" i="1" s="1"/>
  <c r="Z6870" i="1"/>
  <c r="A6863" i="1"/>
  <c r="B6862" i="1"/>
  <c r="F6862" i="1" s="1"/>
  <c r="I6862" i="1" s="1"/>
  <c r="J6843" i="1"/>
  <c r="AB6870" i="1" l="1"/>
  <c r="H6870" i="1" s="1"/>
  <c r="Z6871" i="1"/>
  <c r="A6864" i="1"/>
  <c r="B6863" i="1"/>
  <c r="F6863" i="1" s="1"/>
  <c r="I6863" i="1" s="1"/>
  <c r="J6844" i="1"/>
  <c r="AB6871" i="1" l="1"/>
  <c r="H6871" i="1" s="1"/>
  <c r="Z6872" i="1"/>
  <c r="A6865" i="1"/>
  <c r="B6864" i="1"/>
  <c r="F6864" i="1" s="1"/>
  <c r="I6864" i="1" s="1"/>
  <c r="J6845" i="1"/>
  <c r="AB6872" i="1" l="1"/>
  <c r="H6872" i="1" s="1"/>
  <c r="Z6873" i="1"/>
  <c r="A6866" i="1"/>
  <c r="B6865" i="1"/>
  <c r="F6865" i="1" s="1"/>
  <c r="I6865" i="1" s="1"/>
  <c r="J6846" i="1"/>
  <c r="AB6873" i="1" l="1"/>
  <c r="H6873" i="1" s="1"/>
  <c r="Z6874" i="1"/>
  <c r="A6867" i="1"/>
  <c r="B6866" i="1"/>
  <c r="F6866" i="1" s="1"/>
  <c r="I6866" i="1" s="1"/>
  <c r="J6847" i="1"/>
  <c r="AB6874" i="1" l="1"/>
  <c r="H6874" i="1" s="1"/>
  <c r="Z6875" i="1"/>
  <c r="A6868" i="1"/>
  <c r="B6867" i="1"/>
  <c r="F6867" i="1" s="1"/>
  <c r="I6867" i="1" s="1"/>
  <c r="J6848" i="1"/>
  <c r="AB6875" i="1" l="1"/>
  <c r="H6875" i="1" s="1"/>
  <c r="Z6876" i="1"/>
  <c r="A6869" i="1"/>
  <c r="B6868" i="1"/>
  <c r="F6868" i="1" s="1"/>
  <c r="I6868" i="1" s="1"/>
  <c r="J6849" i="1"/>
  <c r="AB6876" i="1" l="1"/>
  <c r="H6876" i="1" s="1"/>
  <c r="Z6877" i="1"/>
  <c r="A6870" i="1"/>
  <c r="B6869" i="1"/>
  <c r="F6869" i="1" s="1"/>
  <c r="I6869" i="1" s="1"/>
  <c r="J6850" i="1"/>
  <c r="AB6877" i="1" l="1"/>
  <c r="H6877" i="1" s="1"/>
  <c r="Z6878" i="1"/>
  <c r="A6871" i="1"/>
  <c r="B6870" i="1"/>
  <c r="F6870" i="1" s="1"/>
  <c r="I6870" i="1" s="1"/>
  <c r="J6851" i="1"/>
  <c r="AB6878" i="1" l="1"/>
  <c r="H6878" i="1" s="1"/>
  <c r="Z6879" i="1"/>
  <c r="A6872" i="1"/>
  <c r="B6871" i="1"/>
  <c r="F6871" i="1" s="1"/>
  <c r="I6871" i="1" s="1"/>
  <c r="J6852" i="1"/>
  <c r="AB6879" i="1" l="1"/>
  <c r="H6879" i="1" s="1"/>
  <c r="Z6880" i="1"/>
  <c r="A6873" i="1"/>
  <c r="B6872" i="1"/>
  <c r="F6872" i="1" s="1"/>
  <c r="I6872" i="1" s="1"/>
  <c r="J6853" i="1"/>
  <c r="AB6880" i="1" l="1"/>
  <c r="H6880" i="1" s="1"/>
  <c r="Z6881" i="1"/>
  <c r="A6874" i="1"/>
  <c r="B6873" i="1"/>
  <c r="F6873" i="1" s="1"/>
  <c r="I6873" i="1" s="1"/>
  <c r="J6854" i="1"/>
  <c r="AB6881" i="1" l="1"/>
  <c r="H6881" i="1" s="1"/>
  <c r="Z6882" i="1"/>
  <c r="B6874" i="1"/>
  <c r="F6874" i="1" s="1"/>
  <c r="I6874" i="1" s="1"/>
  <c r="A6875" i="1"/>
  <c r="J6855" i="1"/>
  <c r="AB6882" i="1" l="1"/>
  <c r="H6882" i="1" s="1"/>
  <c r="Z6883" i="1"/>
  <c r="A6876" i="1"/>
  <c r="B6875" i="1"/>
  <c r="F6875" i="1" s="1"/>
  <c r="I6875" i="1" s="1"/>
  <c r="J6856" i="1"/>
  <c r="AB6883" i="1" l="1"/>
  <c r="H6883" i="1" s="1"/>
  <c r="Z6884" i="1"/>
  <c r="A6877" i="1"/>
  <c r="B6876" i="1"/>
  <c r="F6876" i="1" s="1"/>
  <c r="I6876" i="1" s="1"/>
  <c r="J6857" i="1"/>
  <c r="AB6884" i="1" l="1"/>
  <c r="H6884" i="1" s="1"/>
  <c r="Z6885" i="1"/>
  <c r="A6878" i="1"/>
  <c r="B6877" i="1"/>
  <c r="F6877" i="1" s="1"/>
  <c r="I6877" i="1" s="1"/>
  <c r="J6858" i="1"/>
  <c r="AB6885" i="1" l="1"/>
  <c r="H6885" i="1" s="1"/>
  <c r="Z6886" i="1"/>
  <c r="A6879" i="1"/>
  <c r="B6878" i="1"/>
  <c r="F6878" i="1" s="1"/>
  <c r="I6878" i="1" s="1"/>
  <c r="J6859" i="1"/>
  <c r="AB6886" i="1" l="1"/>
  <c r="H6886" i="1" s="1"/>
  <c r="Z6887" i="1"/>
  <c r="A6880" i="1"/>
  <c r="B6879" i="1"/>
  <c r="F6879" i="1" s="1"/>
  <c r="I6879" i="1" s="1"/>
  <c r="J6860" i="1"/>
  <c r="AB6887" i="1" l="1"/>
  <c r="H6887" i="1" s="1"/>
  <c r="Z6888" i="1"/>
  <c r="A6881" i="1"/>
  <c r="B6880" i="1"/>
  <c r="F6880" i="1" s="1"/>
  <c r="I6880" i="1" s="1"/>
  <c r="J6861" i="1"/>
  <c r="AB6888" i="1" l="1"/>
  <c r="H6888" i="1" s="1"/>
  <c r="Z6889" i="1"/>
  <c r="A6882" i="1"/>
  <c r="B6881" i="1"/>
  <c r="F6881" i="1" s="1"/>
  <c r="I6881" i="1" s="1"/>
  <c r="J6862" i="1"/>
  <c r="AB6889" i="1" l="1"/>
  <c r="H6889" i="1" s="1"/>
  <c r="Z6890" i="1"/>
  <c r="A6883" i="1"/>
  <c r="B6882" i="1"/>
  <c r="F6882" i="1" s="1"/>
  <c r="I6882" i="1" s="1"/>
  <c r="J6863" i="1"/>
  <c r="AB6890" i="1" l="1"/>
  <c r="H6890" i="1" s="1"/>
  <c r="Z6891" i="1"/>
  <c r="A6884" i="1"/>
  <c r="B6883" i="1"/>
  <c r="F6883" i="1" s="1"/>
  <c r="I6883" i="1" s="1"/>
  <c r="J6864" i="1"/>
  <c r="AB6891" i="1" l="1"/>
  <c r="H6891" i="1" s="1"/>
  <c r="Z6892" i="1"/>
  <c r="A6885" i="1"/>
  <c r="B6884" i="1"/>
  <c r="F6884" i="1" s="1"/>
  <c r="I6884" i="1" s="1"/>
  <c r="J6865" i="1"/>
  <c r="AB6892" i="1" l="1"/>
  <c r="H6892" i="1" s="1"/>
  <c r="Z6893" i="1"/>
  <c r="A6886" i="1"/>
  <c r="B6885" i="1"/>
  <c r="F6885" i="1" s="1"/>
  <c r="I6885" i="1" s="1"/>
  <c r="J6866" i="1"/>
  <c r="AB6893" i="1" l="1"/>
  <c r="H6893" i="1" s="1"/>
  <c r="Z6894" i="1"/>
  <c r="A6887" i="1"/>
  <c r="B6886" i="1"/>
  <c r="F6886" i="1" s="1"/>
  <c r="I6886" i="1" s="1"/>
  <c r="J6867" i="1"/>
  <c r="AB6894" i="1" l="1"/>
  <c r="H6894" i="1" s="1"/>
  <c r="Z6895" i="1"/>
  <c r="A6888" i="1"/>
  <c r="B6887" i="1"/>
  <c r="F6887" i="1" s="1"/>
  <c r="I6887" i="1" s="1"/>
  <c r="J6868" i="1"/>
  <c r="AB6895" i="1" l="1"/>
  <c r="H6895" i="1" s="1"/>
  <c r="Z6896" i="1"/>
  <c r="A6889" i="1"/>
  <c r="B6888" i="1"/>
  <c r="F6888" i="1" s="1"/>
  <c r="I6888" i="1" s="1"/>
  <c r="J6869" i="1"/>
  <c r="AB6896" i="1" l="1"/>
  <c r="H6896" i="1" s="1"/>
  <c r="Z6897" i="1"/>
  <c r="A6890" i="1"/>
  <c r="B6889" i="1"/>
  <c r="F6889" i="1" s="1"/>
  <c r="I6889" i="1" s="1"/>
  <c r="J6870" i="1"/>
  <c r="AB6897" i="1" l="1"/>
  <c r="H6897" i="1" s="1"/>
  <c r="Z6898" i="1"/>
  <c r="B6890" i="1"/>
  <c r="F6890" i="1" s="1"/>
  <c r="I6890" i="1" s="1"/>
  <c r="A6891" i="1"/>
  <c r="J6871" i="1"/>
  <c r="AB6898" i="1" l="1"/>
  <c r="H6898" i="1" s="1"/>
  <c r="Z6899" i="1"/>
  <c r="A6892" i="1"/>
  <c r="B6891" i="1"/>
  <c r="F6891" i="1" s="1"/>
  <c r="I6891" i="1" s="1"/>
  <c r="J6872" i="1"/>
  <c r="AB6899" i="1" l="1"/>
  <c r="H6899" i="1" s="1"/>
  <c r="Z6900" i="1"/>
  <c r="A6893" i="1"/>
  <c r="B6892" i="1"/>
  <c r="F6892" i="1" s="1"/>
  <c r="I6892" i="1" s="1"/>
  <c r="J6873" i="1"/>
  <c r="AB6900" i="1" l="1"/>
  <c r="H6900" i="1" s="1"/>
  <c r="Z6901" i="1"/>
  <c r="A6894" i="1"/>
  <c r="B6893" i="1"/>
  <c r="F6893" i="1" s="1"/>
  <c r="I6893" i="1" s="1"/>
  <c r="J6874" i="1"/>
  <c r="AB6901" i="1" l="1"/>
  <c r="H6901" i="1" s="1"/>
  <c r="Z6902" i="1"/>
  <c r="A6895" i="1"/>
  <c r="B6894" i="1"/>
  <c r="F6894" i="1" s="1"/>
  <c r="I6894" i="1" s="1"/>
  <c r="J6875" i="1"/>
  <c r="AB6902" i="1" l="1"/>
  <c r="H6902" i="1" s="1"/>
  <c r="Z6903" i="1"/>
  <c r="A6896" i="1"/>
  <c r="B6895" i="1"/>
  <c r="F6895" i="1" s="1"/>
  <c r="I6895" i="1" s="1"/>
  <c r="J6876" i="1"/>
  <c r="AB6903" i="1" l="1"/>
  <c r="H6903" i="1" s="1"/>
  <c r="Z6904" i="1"/>
  <c r="A6897" i="1"/>
  <c r="B6896" i="1"/>
  <c r="F6896" i="1" s="1"/>
  <c r="I6896" i="1" s="1"/>
  <c r="J6877" i="1"/>
  <c r="AB6904" i="1" l="1"/>
  <c r="H6904" i="1" s="1"/>
  <c r="Z6905" i="1"/>
  <c r="A6898" i="1"/>
  <c r="B6897" i="1"/>
  <c r="F6897" i="1" s="1"/>
  <c r="I6897" i="1" s="1"/>
  <c r="J6878" i="1"/>
  <c r="AB6905" i="1" l="1"/>
  <c r="H6905" i="1" s="1"/>
  <c r="Z6906" i="1"/>
  <c r="A6899" i="1"/>
  <c r="B6898" i="1"/>
  <c r="F6898" i="1" s="1"/>
  <c r="I6898" i="1" s="1"/>
  <c r="J6879" i="1"/>
  <c r="AB6906" i="1" l="1"/>
  <c r="H6906" i="1" s="1"/>
  <c r="Z6907" i="1"/>
  <c r="A6900" i="1"/>
  <c r="B6899" i="1"/>
  <c r="F6899" i="1" s="1"/>
  <c r="I6899" i="1" s="1"/>
  <c r="J6880" i="1"/>
  <c r="AB6907" i="1" l="1"/>
  <c r="H6907" i="1" s="1"/>
  <c r="Z6908" i="1"/>
  <c r="A6901" i="1"/>
  <c r="B6900" i="1"/>
  <c r="F6900" i="1" s="1"/>
  <c r="I6900" i="1" s="1"/>
  <c r="J6881" i="1"/>
  <c r="AB6908" i="1" l="1"/>
  <c r="H6908" i="1" s="1"/>
  <c r="Z6909" i="1"/>
  <c r="A6902" i="1"/>
  <c r="B6901" i="1"/>
  <c r="F6901" i="1" s="1"/>
  <c r="I6901" i="1" s="1"/>
  <c r="J6882" i="1"/>
  <c r="AB6909" i="1" l="1"/>
  <c r="H6909" i="1" s="1"/>
  <c r="Z6910" i="1"/>
  <c r="A6903" i="1"/>
  <c r="B6902" i="1"/>
  <c r="F6902" i="1" s="1"/>
  <c r="I6902" i="1" s="1"/>
  <c r="J6883" i="1"/>
  <c r="AB6910" i="1" l="1"/>
  <c r="H6910" i="1" s="1"/>
  <c r="Z6911" i="1"/>
  <c r="A6904" i="1"/>
  <c r="B6903" i="1"/>
  <c r="F6903" i="1" s="1"/>
  <c r="I6903" i="1" s="1"/>
  <c r="J6884" i="1"/>
  <c r="AB6911" i="1" l="1"/>
  <c r="H6911" i="1" s="1"/>
  <c r="Z6912" i="1"/>
  <c r="A6905" i="1"/>
  <c r="B6904" i="1"/>
  <c r="F6904" i="1" s="1"/>
  <c r="I6904" i="1" s="1"/>
  <c r="J6885" i="1"/>
  <c r="AB6912" i="1" l="1"/>
  <c r="H6912" i="1" s="1"/>
  <c r="Z6913" i="1"/>
  <c r="A6906" i="1"/>
  <c r="B6905" i="1"/>
  <c r="F6905" i="1" s="1"/>
  <c r="I6905" i="1" s="1"/>
  <c r="J6886" i="1"/>
  <c r="AB6913" i="1" l="1"/>
  <c r="H6913" i="1" s="1"/>
  <c r="Z6914" i="1"/>
  <c r="B6906" i="1"/>
  <c r="F6906" i="1" s="1"/>
  <c r="I6906" i="1" s="1"/>
  <c r="A6907" i="1"/>
  <c r="J6887" i="1"/>
  <c r="AB6914" i="1" l="1"/>
  <c r="H6914" i="1" s="1"/>
  <c r="Z6915" i="1"/>
  <c r="A6908" i="1"/>
  <c r="B6907" i="1"/>
  <c r="F6907" i="1" s="1"/>
  <c r="I6907" i="1" s="1"/>
  <c r="J6888" i="1"/>
  <c r="AB6915" i="1" l="1"/>
  <c r="H6915" i="1" s="1"/>
  <c r="Z6916" i="1"/>
  <c r="A6909" i="1"/>
  <c r="B6908" i="1"/>
  <c r="F6908" i="1" s="1"/>
  <c r="I6908" i="1" s="1"/>
  <c r="J6889" i="1"/>
  <c r="AB6916" i="1" l="1"/>
  <c r="H6916" i="1" s="1"/>
  <c r="Z6917" i="1"/>
  <c r="A6910" i="1"/>
  <c r="B6909" i="1"/>
  <c r="F6909" i="1" s="1"/>
  <c r="I6909" i="1" s="1"/>
  <c r="J6890" i="1"/>
  <c r="AB6917" i="1" l="1"/>
  <c r="H6917" i="1" s="1"/>
  <c r="Z6918" i="1"/>
  <c r="A6911" i="1"/>
  <c r="B6910" i="1"/>
  <c r="F6910" i="1" s="1"/>
  <c r="I6910" i="1" s="1"/>
  <c r="J6891" i="1"/>
  <c r="AB6918" i="1" l="1"/>
  <c r="H6918" i="1" s="1"/>
  <c r="Z6919" i="1"/>
  <c r="A6912" i="1"/>
  <c r="B6911" i="1"/>
  <c r="F6911" i="1" s="1"/>
  <c r="I6911" i="1" s="1"/>
  <c r="J6892" i="1"/>
  <c r="AB6919" i="1" l="1"/>
  <c r="H6919" i="1" s="1"/>
  <c r="Z6920" i="1"/>
  <c r="A6913" i="1"/>
  <c r="B6912" i="1"/>
  <c r="F6912" i="1" s="1"/>
  <c r="I6912" i="1" s="1"/>
  <c r="J6893" i="1"/>
  <c r="AB6920" i="1" l="1"/>
  <c r="H6920" i="1" s="1"/>
  <c r="Z6921" i="1"/>
  <c r="A6914" i="1"/>
  <c r="B6913" i="1"/>
  <c r="F6913" i="1" s="1"/>
  <c r="I6913" i="1" s="1"/>
  <c r="J6894" i="1"/>
  <c r="AB6921" i="1" l="1"/>
  <c r="H6921" i="1" s="1"/>
  <c r="Z6922" i="1"/>
  <c r="A6915" i="1"/>
  <c r="B6914" i="1"/>
  <c r="F6914" i="1" s="1"/>
  <c r="I6914" i="1" s="1"/>
  <c r="J6895" i="1"/>
  <c r="AB6922" i="1" l="1"/>
  <c r="H6922" i="1" s="1"/>
  <c r="Z6923" i="1"/>
  <c r="A6916" i="1"/>
  <c r="B6915" i="1"/>
  <c r="F6915" i="1" s="1"/>
  <c r="I6915" i="1" s="1"/>
  <c r="J6896" i="1"/>
  <c r="AB6923" i="1" l="1"/>
  <c r="H6923" i="1" s="1"/>
  <c r="Z6924" i="1"/>
  <c r="A6917" i="1"/>
  <c r="B6916" i="1"/>
  <c r="F6916" i="1" s="1"/>
  <c r="I6916" i="1" s="1"/>
  <c r="J6897" i="1"/>
  <c r="AB6924" i="1" l="1"/>
  <c r="H6924" i="1" s="1"/>
  <c r="Z6925" i="1"/>
  <c r="A6918" i="1"/>
  <c r="B6917" i="1"/>
  <c r="F6917" i="1" s="1"/>
  <c r="I6917" i="1" s="1"/>
  <c r="J6898" i="1"/>
  <c r="AB6925" i="1" l="1"/>
  <c r="H6925" i="1" s="1"/>
  <c r="Z6926" i="1"/>
  <c r="A6919" i="1"/>
  <c r="B6918" i="1"/>
  <c r="F6918" i="1" s="1"/>
  <c r="I6918" i="1" s="1"/>
  <c r="J6899" i="1"/>
  <c r="AB6926" i="1" l="1"/>
  <c r="H6926" i="1" s="1"/>
  <c r="Z6927" i="1"/>
  <c r="A6920" i="1"/>
  <c r="B6919" i="1"/>
  <c r="F6919" i="1" s="1"/>
  <c r="I6919" i="1" s="1"/>
  <c r="J6900" i="1"/>
  <c r="AB6927" i="1" l="1"/>
  <c r="H6927" i="1" s="1"/>
  <c r="Z6928" i="1"/>
  <c r="A6921" i="1"/>
  <c r="B6920" i="1"/>
  <c r="F6920" i="1" s="1"/>
  <c r="I6920" i="1" s="1"/>
  <c r="J6901" i="1"/>
  <c r="AB6928" i="1" l="1"/>
  <c r="H6928" i="1" s="1"/>
  <c r="Z6929" i="1"/>
  <c r="A6922" i="1"/>
  <c r="B6921" i="1"/>
  <c r="F6921" i="1" s="1"/>
  <c r="I6921" i="1" s="1"/>
  <c r="J6902" i="1"/>
  <c r="AB6929" i="1" l="1"/>
  <c r="H6929" i="1" s="1"/>
  <c r="Z6930" i="1"/>
  <c r="B6922" i="1"/>
  <c r="F6922" i="1" s="1"/>
  <c r="I6922" i="1" s="1"/>
  <c r="A6923" i="1"/>
  <c r="J6903" i="1"/>
  <c r="AB6930" i="1" l="1"/>
  <c r="H6930" i="1" s="1"/>
  <c r="Z6931" i="1"/>
  <c r="A6924" i="1"/>
  <c r="B6923" i="1"/>
  <c r="F6923" i="1" s="1"/>
  <c r="I6923" i="1" s="1"/>
  <c r="J6904" i="1"/>
  <c r="AB6931" i="1" l="1"/>
  <c r="H6931" i="1" s="1"/>
  <c r="Z6932" i="1"/>
  <c r="A6925" i="1"/>
  <c r="B6924" i="1"/>
  <c r="F6924" i="1" s="1"/>
  <c r="I6924" i="1" s="1"/>
  <c r="J6905" i="1"/>
  <c r="AB6932" i="1" l="1"/>
  <c r="H6932" i="1" s="1"/>
  <c r="Z6933" i="1"/>
  <c r="AB6933" i="1" s="1"/>
  <c r="H6933" i="1" s="1"/>
  <c r="A6926" i="1"/>
  <c r="B6925" i="1"/>
  <c r="F6925" i="1" s="1"/>
  <c r="I6925" i="1" s="1"/>
  <c r="J6906" i="1"/>
  <c r="Z6934" i="1" l="1"/>
  <c r="A6927" i="1"/>
  <c r="B6926" i="1"/>
  <c r="F6926" i="1" s="1"/>
  <c r="I6926" i="1" s="1"/>
  <c r="J6907" i="1"/>
  <c r="AB6934" i="1" l="1"/>
  <c r="H6934" i="1" s="1"/>
  <c r="Z6935" i="1"/>
  <c r="A6928" i="1"/>
  <c r="B6927" i="1"/>
  <c r="F6927" i="1" s="1"/>
  <c r="I6927" i="1" s="1"/>
  <c r="J6908" i="1"/>
  <c r="AB6935" i="1" l="1"/>
  <c r="H6935" i="1" s="1"/>
  <c r="Z6936" i="1"/>
  <c r="A6929" i="1"/>
  <c r="B6928" i="1"/>
  <c r="F6928" i="1" s="1"/>
  <c r="I6928" i="1" s="1"/>
  <c r="J6909" i="1"/>
  <c r="AB6936" i="1" l="1"/>
  <c r="H6936" i="1" s="1"/>
  <c r="Z6937" i="1"/>
  <c r="A6930" i="1"/>
  <c r="B6929" i="1"/>
  <c r="F6929" i="1" s="1"/>
  <c r="I6929" i="1" s="1"/>
  <c r="J6910" i="1"/>
  <c r="AB6937" i="1" l="1"/>
  <c r="H6937" i="1" s="1"/>
  <c r="Z6938" i="1"/>
  <c r="A6931" i="1"/>
  <c r="B6930" i="1"/>
  <c r="F6930" i="1" s="1"/>
  <c r="I6930" i="1" s="1"/>
  <c r="J6911" i="1"/>
  <c r="AB6938" i="1" l="1"/>
  <c r="H6938" i="1" s="1"/>
  <c r="Z6939" i="1"/>
  <c r="A6932" i="1"/>
  <c r="B6931" i="1"/>
  <c r="F6931" i="1" s="1"/>
  <c r="I6931" i="1" s="1"/>
  <c r="J6912" i="1"/>
  <c r="AB6939" i="1" l="1"/>
  <c r="H6939" i="1" s="1"/>
  <c r="Z6940" i="1"/>
  <c r="A6933" i="1"/>
  <c r="B6932" i="1"/>
  <c r="F6932" i="1" s="1"/>
  <c r="I6932" i="1" s="1"/>
  <c r="J6913" i="1"/>
  <c r="AB6940" i="1" l="1"/>
  <c r="H6940" i="1" s="1"/>
  <c r="Z6941" i="1"/>
  <c r="A6934" i="1"/>
  <c r="B6933" i="1"/>
  <c r="F6933" i="1" s="1"/>
  <c r="I6933" i="1" s="1"/>
  <c r="J6914" i="1"/>
  <c r="AB6941" i="1" l="1"/>
  <c r="H6941" i="1" s="1"/>
  <c r="Z6942" i="1"/>
  <c r="A6935" i="1"/>
  <c r="B6934" i="1"/>
  <c r="F6934" i="1" s="1"/>
  <c r="I6934" i="1" s="1"/>
  <c r="J6915" i="1"/>
  <c r="AB6942" i="1" l="1"/>
  <c r="H6942" i="1" s="1"/>
  <c r="Z6943" i="1"/>
  <c r="A6936" i="1"/>
  <c r="B6935" i="1"/>
  <c r="F6935" i="1" s="1"/>
  <c r="I6935" i="1" s="1"/>
  <c r="J6916" i="1"/>
  <c r="AB6943" i="1" l="1"/>
  <c r="H6943" i="1" s="1"/>
  <c r="Z6944" i="1"/>
  <c r="AB6944" i="1" s="1"/>
  <c r="H6944" i="1" s="1"/>
  <c r="A6937" i="1"/>
  <c r="B6936" i="1"/>
  <c r="F6936" i="1" s="1"/>
  <c r="I6936" i="1" s="1"/>
  <c r="J6917" i="1"/>
  <c r="Z6945" i="1" l="1"/>
  <c r="A6938" i="1"/>
  <c r="B6937" i="1"/>
  <c r="F6937" i="1" s="1"/>
  <c r="I6937" i="1" s="1"/>
  <c r="J6918" i="1"/>
  <c r="AB6945" i="1" l="1"/>
  <c r="H6945" i="1" s="1"/>
  <c r="Z6946" i="1"/>
  <c r="B6938" i="1"/>
  <c r="F6938" i="1" s="1"/>
  <c r="I6938" i="1" s="1"/>
  <c r="A6939" i="1"/>
  <c r="J6919" i="1"/>
  <c r="AB6946" i="1" l="1"/>
  <c r="H6946" i="1" s="1"/>
  <c r="Z6947" i="1"/>
  <c r="A6940" i="1"/>
  <c r="B6939" i="1"/>
  <c r="F6939" i="1" s="1"/>
  <c r="I6939" i="1" s="1"/>
  <c r="J6920" i="1"/>
  <c r="AB6947" i="1" l="1"/>
  <c r="H6947" i="1" s="1"/>
  <c r="Z6948" i="1"/>
  <c r="AB6948" i="1" s="1"/>
  <c r="H6948" i="1" s="1"/>
  <c r="A6941" i="1"/>
  <c r="B6940" i="1"/>
  <c r="F6940" i="1" s="1"/>
  <c r="I6940" i="1" s="1"/>
  <c r="J6921" i="1"/>
  <c r="Z6949" i="1" l="1"/>
  <c r="AB6949" i="1" s="1"/>
  <c r="H6949" i="1" s="1"/>
  <c r="A6942" i="1"/>
  <c r="B6941" i="1"/>
  <c r="F6941" i="1" s="1"/>
  <c r="I6941" i="1" s="1"/>
  <c r="J6922" i="1"/>
  <c r="Z6950" i="1" l="1"/>
  <c r="A6943" i="1"/>
  <c r="B6942" i="1"/>
  <c r="F6942" i="1" s="1"/>
  <c r="I6942" i="1" s="1"/>
  <c r="J6923" i="1"/>
  <c r="AB6950" i="1" l="1"/>
  <c r="H6950" i="1" s="1"/>
  <c r="Z6951" i="1"/>
  <c r="A6944" i="1"/>
  <c r="B6943" i="1"/>
  <c r="F6943" i="1" s="1"/>
  <c r="I6943" i="1" s="1"/>
  <c r="J6924" i="1"/>
  <c r="AB6951" i="1" l="1"/>
  <c r="H6951" i="1" s="1"/>
  <c r="Z6952" i="1"/>
  <c r="A6945" i="1"/>
  <c r="B6944" i="1"/>
  <c r="F6944" i="1" s="1"/>
  <c r="I6944" i="1" s="1"/>
  <c r="J6925" i="1"/>
  <c r="AB6952" i="1" l="1"/>
  <c r="H6952" i="1" s="1"/>
  <c r="Z6953" i="1"/>
  <c r="A6946" i="1"/>
  <c r="B6945" i="1"/>
  <c r="F6945" i="1" s="1"/>
  <c r="I6945" i="1" s="1"/>
  <c r="J6926" i="1"/>
  <c r="AB6953" i="1" l="1"/>
  <c r="H6953" i="1" s="1"/>
  <c r="Z6954" i="1"/>
  <c r="A6947" i="1"/>
  <c r="B6946" i="1"/>
  <c r="F6946" i="1" s="1"/>
  <c r="I6946" i="1" s="1"/>
  <c r="J6927" i="1"/>
  <c r="AB6954" i="1" l="1"/>
  <c r="H6954" i="1" s="1"/>
  <c r="Z6955" i="1"/>
  <c r="A6948" i="1"/>
  <c r="B6947" i="1"/>
  <c r="F6947" i="1" s="1"/>
  <c r="I6947" i="1" s="1"/>
  <c r="J6928" i="1"/>
  <c r="AB6955" i="1" l="1"/>
  <c r="H6955" i="1" s="1"/>
  <c r="Z6956" i="1"/>
  <c r="A6949" i="1"/>
  <c r="B6948" i="1"/>
  <c r="F6948" i="1" s="1"/>
  <c r="I6948" i="1" s="1"/>
  <c r="J6929" i="1"/>
  <c r="AB6956" i="1" l="1"/>
  <c r="H6956" i="1" s="1"/>
  <c r="Z6957" i="1"/>
  <c r="A6950" i="1"/>
  <c r="B6949" i="1"/>
  <c r="F6949" i="1" s="1"/>
  <c r="I6949" i="1" s="1"/>
  <c r="J6930" i="1"/>
  <c r="AB6957" i="1" l="1"/>
  <c r="H6957" i="1" s="1"/>
  <c r="Z6958" i="1"/>
  <c r="A6951" i="1"/>
  <c r="B6950" i="1"/>
  <c r="F6950" i="1" s="1"/>
  <c r="I6950" i="1" s="1"/>
  <c r="J6931" i="1"/>
  <c r="AB6958" i="1" l="1"/>
  <c r="H6958" i="1" s="1"/>
  <c r="Z6959" i="1"/>
  <c r="A6952" i="1"/>
  <c r="B6951" i="1"/>
  <c r="F6951" i="1" s="1"/>
  <c r="I6951" i="1" s="1"/>
  <c r="J6932" i="1"/>
  <c r="AB6959" i="1" l="1"/>
  <c r="H6959" i="1" s="1"/>
  <c r="Z6960" i="1"/>
  <c r="A6953" i="1"/>
  <c r="B6952" i="1"/>
  <c r="F6952" i="1" s="1"/>
  <c r="I6952" i="1" s="1"/>
  <c r="J6933" i="1"/>
  <c r="AB6960" i="1" l="1"/>
  <c r="H6960" i="1" s="1"/>
  <c r="Z6961" i="1"/>
  <c r="A6954" i="1"/>
  <c r="B6953" i="1"/>
  <c r="F6953" i="1" s="1"/>
  <c r="I6953" i="1" s="1"/>
  <c r="J6934" i="1"/>
  <c r="AB6961" i="1" l="1"/>
  <c r="H6961" i="1" s="1"/>
  <c r="Z6962" i="1"/>
  <c r="B6954" i="1"/>
  <c r="F6954" i="1" s="1"/>
  <c r="I6954" i="1" s="1"/>
  <c r="A6955" i="1"/>
  <c r="J6935" i="1"/>
  <c r="AB6962" i="1" l="1"/>
  <c r="H6962" i="1" s="1"/>
  <c r="Z6963" i="1"/>
  <c r="A6956" i="1"/>
  <c r="B6955" i="1"/>
  <c r="F6955" i="1" s="1"/>
  <c r="I6955" i="1" s="1"/>
  <c r="J6936" i="1"/>
  <c r="AB6963" i="1" l="1"/>
  <c r="H6963" i="1" s="1"/>
  <c r="Z6964" i="1"/>
  <c r="A6957" i="1"/>
  <c r="B6956" i="1"/>
  <c r="F6956" i="1" s="1"/>
  <c r="I6956" i="1" s="1"/>
  <c r="J6937" i="1"/>
  <c r="AB6964" i="1" l="1"/>
  <c r="H6964" i="1" s="1"/>
  <c r="Z6965" i="1"/>
  <c r="A6958" i="1"/>
  <c r="B6957" i="1"/>
  <c r="F6957" i="1" s="1"/>
  <c r="I6957" i="1" s="1"/>
  <c r="J6938" i="1"/>
  <c r="AB6965" i="1" l="1"/>
  <c r="H6965" i="1" s="1"/>
  <c r="Z6966" i="1"/>
  <c r="A6959" i="1"/>
  <c r="B6958" i="1"/>
  <c r="F6958" i="1" s="1"/>
  <c r="I6958" i="1" s="1"/>
  <c r="J6939" i="1"/>
  <c r="AB6966" i="1" l="1"/>
  <c r="H6966" i="1" s="1"/>
  <c r="Z6967" i="1"/>
  <c r="A6960" i="1"/>
  <c r="B6959" i="1"/>
  <c r="F6959" i="1" s="1"/>
  <c r="I6959" i="1" s="1"/>
  <c r="J6940" i="1"/>
  <c r="AB6967" i="1" l="1"/>
  <c r="H6967" i="1" s="1"/>
  <c r="Z6968" i="1"/>
  <c r="A6961" i="1"/>
  <c r="B6960" i="1"/>
  <c r="F6960" i="1" s="1"/>
  <c r="I6960" i="1" s="1"/>
  <c r="J6941" i="1"/>
  <c r="AB6968" i="1" l="1"/>
  <c r="H6968" i="1" s="1"/>
  <c r="Z6969" i="1"/>
  <c r="A6962" i="1"/>
  <c r="B6961" i="1"/>
  <c r="F6961" i="1" s="1"/>
  <c r="I6961" i="1" s="1"/>
  <c r="J6942" i="1"/>
  <c r="AB6969" i="1" l="1"/>
  <c r="H6969" i="1" s="1"/>
  <c r="Z6970" i="1"/>
  <c r="A6963" i="1"/>
  <c r="B6962" i="1"/>
  <c r="F6962" i="1" s="1"/>
  <c r="I6962" i="1" s="1"/>
  <c r="J6943" i="1"/>
  <c r="AB6970" i="1" l="1"/>
  <c r="H6970" i="1" s="1"/>
  <c r="Z6971" i="1"/>
  <c r="A6964" i="1"/>
  <c r="B6963" i="1"/>
  <c r="F6963" i="1" s="1"/>
  <c r="I6963" i="1" s="1"/>
  <c r="J6944" i="1"/>
  <c r="AB6971" i="1" l="1"/>
  <c r="H6971" i="1" s="1"/>
  <c r="Z6972" i="1"/>
  <c r="A6965" i="1"/>
  <c r="B6964" i="1"/>
  <c r="F6964" i="1" s="1"/>
  <c r="I6964" i="1" s="1"/>
  <c r="J6945" i="1"/>
  <c r="AB6972" i="1" l="1"/>
  <c r="H6972" i="1" s="1"/>
  <c r="Z6973" i="1"/>
  <c r="A6966" i="1"/>
  <c r="B6965" i="1"/>
  <c r="F6965" i="1" s="1"/>
  <c r="I6965" i="1" s="1"/>
  <c r="J6946" i="1"/>
  <c r="AB6973" i="1" l="1"/>
  <c r="H6973" i="1" s="1"/>
  <c r="Z6974" i="1"/>
  <c r="B6966" i="1"/>
  <c r="F6966" i="1" s="1"/>
  <c r="I6966" i="1" s="1"/>
  <c r="A6967" i="1"/>
  <c r="J6947" i="1"/>
  <c r="AB6974" i="1" l="1"/>
  <c r="H6974" i="1" s="1"/>
  <c r="Z6975" i="1"/>
  <c r="A6968" i="1"/>
  <c r="B6967" i="1"/>
  <c r="F6967" i="1" s="1"/>
  <c r="I6967" i="1" s="1"/>
  <c r="J6948" i="1"/>
  <c r="AB6975" i="1" l="1"/>
  <c r="H6975" i="1" s="1"/>
  <c r="Z6976" i="1"/>
  <c r="A6969" i="1"/>
  <c r="B6968" i="1"/>
  <c r="F6968" i="1" s="1"/>
  <c r="I6968" i="1" s="1"/>
  <c r="J6949" i="1"/>
  <c r="AB6976" i="1" l="1"/>
  <c r="H6976" i="1" s="1"/>
  <c r="Z6977" i="1"/>
  <c r="A6970" i="1"/>
  <c r="B6969" i="1"/>
  <c r="F6969" i="1" s="1"/>
  <c r="I6969" i="1" s="1"/>
  <c r="J6950" i="1"/>
  <c r="AB6977" i="1" l="1"/>
  <c r="H6977" i="1" s="1"/>
  <c r="Z6978" i="1"/>
  <c r="A6971" i="1"/>
  <c r="B6970" i="1"/>
  <c r="F6970" i="1" s="1"/>
  <c r="I6970" i="1" s="1"/>
  <c r="J6951" i="1"/>
  <c r="AB6978" i="1" l="1"/>
  <c r="H6978" i="1" s="1"/>
  <c r="Z6979" i="1"/>
  <c r="A6972" i="1"/>
  <c r="B6971" i="1"/>
  <c r="F6971" i="1" s="1"/>
  <c r="I6971" i="1" s="1"/>
  <c r="J6952" i="1"/>
  <c r="AB6979" i="1" l="1"/>
  <c r="H6979" i="1" s="1"/>
  <c r="Z6980" i="1"/>
  <c r="A6973" i="1"/>
  <c r="B6972" i="1"/>
  <c r="F6972" i="1" s="1"/>
  <c r="I6972" i="1" s="1"/>
  <c r="J6953" i="1"/>
  <c r="AB6980" i="1" l="1"/>
  <c r="H6980" i="1" s="1"/>
  <c r="Z6981" i="1"/>
  <c r="A6974" i="1"/>
  <c r="B6973" i="1"/>
  <c r="F6973" i="1" s="1"/>
  <c r="I6973" i="1" s="1"/>
  <c r="J6954" i="1"/>
  <c r="AB6981" i="1" l="1"/>
  <c r="H6981" i="1" s="1"/>
  <c r="Z6982" i="1"/>
  <c r="A6975" i="1"/>
  <c r="B6974" i="1"/>
  <c r="F6974" i="1" s="1"/>
  <c r="I6974" i="1" s="1"/>
  <c r="J6955" i="1"/>
  <c r="AB6982" i="1" l="1"/>
  <c r="H6982" i="1" s="1"/>
  <c r="Z6983" i="1"/>
  <c r="A6976" i="1"/>
  <c r="B6975" i="1"/>
  <c r="F6975" i="1" s="1"/>
  <c r="I6975" i="1" s="1"/>
  <c r="J6956" i="1"/>
  <c r="AB6983" i="1" l="1"/>
  <c r="H6983" i="1" s="1"/>
  <c r="Z6984" i="1"/>
  <c r="A6977" i="1"/>
  <c r="B6976" i="1"/>
  <c r="F6976" i="1" s="1"/>
  <c r="I6976" i="1" s="1"/>
  <c r="J6957" i="1"/>
  <c r="AB6984" i="1" l="1"/>
  <c r="H6984" i="1" s="1"/>
  <c r="Z6985" i="1"/>
  <c r="A6978" i="1"/>
  <c r="B6977" i="1"/>
  <c r="F6977" i="1" s="1"/>
  <c r="I6977" i="1" s="1"/>
  <c r="J6958" i="1"/>
  <c r="AB6985" i="1" l="1"/>
  <c r="H6985" i="1" s="1"/>
  <c r="Z6986" i="1"/>
  <c r="A6979" i="1"/>
  <c r="B6978" i="1"/>
  <c r="F6978" i="1" s="1"/>
  <c r="I6978" i="1" s="1"/>
  <c r="J6959" i="1"/>
  <c r="AB6986" i="1" l="1"/>
  <c r="H6986" i="1" s="1"/>
  <c r="Z6987" i="1"/>
  <c r="A6980" i="1"/>
  <c r="B6979" i="1"/>
  <c r="F6979" i="1" s="1"/>
  <c r="I6979" i="1" s="1"/>
  <c r="J6960" i="1"/>
  <c r="AB6987" i="1" l="1"/>
  <c r="H6987" i="1" s="1"/>
  <c r="Z6988" i="1"/>
  <c r="A6981" i="1"/>
  <c r="B6980" i="1"/>
  <c r="F6980" i="1" s="1"/>
  <c r="I6980" i="1" s="1"/>
  <c r="J6961" i="1"/>
  <c r="AB6988" i="1" l="1"/>
  <c r="H6988" i="1" s="1"/>
  <c r="Z6989" i="1"/>
  <c r="A6982" i="1"/>
  <c r="B6981" i="1"/>
  <c r="F6981" i="1" s="1"/>
  <c r="I6981" i="1" s="1"/>
  <c r="J6962" i="1"/>
  <c r="AB6989" i="1" l="1"/>
  <c r="H6989" i="1" s="1"/>
  <c r="Z6990" i="1"/>
  <c r="A6983" i="1"/>
  <c r="B6982" i="1"/>
  <c r="F6982" i="1" s="1"/>
  <c r="I6982" i="1" s="1"/>
  <c r="J6963" i="1"/>
  <c r="AB6990" i="1" l="1"/>
  <c r="H6990" i="1" s="1"/>
  <c r="Z6991" i="1"/>
  <c r="A6984" i="1"/>
  <c r="B6983" i="1"/>
  <c r="F6983" i="1" s="1"/>
  <c r="I6983" i="1" s="1"/>
  <c r="J6964" i="1"/>
  <c r="AB6991" i="1" l="1"/>
  <c r="H6991" i="1" s="1"/>
  <c r="Z6992" i="1"/>
  <c r="B6984" i="1"/>
  <c r="F6984" i="1" s="1"/>
  <c r="I6984" i="1" s="1"/>
  <c r="A6985" i="1"/>
  <c r="J6965" i="1"/>
  <c r="AB6992" i="1" l="1"/>
  <c r="H6992" i="1" s="1"/>
  <c r="Z6993" i="1"/>
  <c r="A6986" i="1"/>
  <c r="B6985" i="1"/>
  <c r="F6985" i="1" s="1"/>
  <c r="I6985" i="1" s="1"/>
  <c r="J6966" i="1"/>
  <c r="AB6993" i="1" l="1"/>
  <c r="H6993" i="1" s="1"/>
  <c r="Z6994" i="1"/>
  <c r="A6987" i="1"/>
  <c r="B6986" i="1"/>
  <c r="F6986" i="1" s="1"/>
  <c r="I6986" i="1" s="1"/>
  <c r="J6967" i="1"/>
  <c r="AB6994" i="1" l="1"/>
  <c r="H6994" i="1" s="1"/>
  <c r="Z6995" i="1"/>
  <c r="A6988" i="1"/>
  <c r="B6987" i="1"/>
  <c r="F6987" i="1" s="1"/>
  <c r="I6987" i="1" s="1"/>
  <c r="J6968" i="1"/>
  <c r="AB6995" i="1" l="1"/>
  <c r="H6995" i="1" s="1"/>
  <c r="Z6996" i="1"/>
  <c r="A6989" i="1"/>
  <c r="B6988" i="1"/>
  <c r="F6988" i="1" s="1"/>
  <c r="I6988" i="1" s="1"/>
  <c r="J6969" i="1"/>
  <c r="AB6996" i="1" l="1"/>
  <c r="H6996" i="1" s="1"/>
  <c r="Z6997" i="1"/>
  <c r="A6990" i="1"/>
  <c r="B6989" i="1"/>
  <c r="F6989" i="1" s="1"/>
  <c r="I6989" i="1" s="1"/>
  <c r="J6970" i="1"/>
  <c r="AB6997" i="1" l="1"/>
  <c r="H6997" i="1" s="1"/>
  <c r="Z6998" i="1"/>
  <c r="A6991" i="1"/>
  <c r="B6990" i="1"/>
  <c r="F6990" i="1" s="1"/>
  <c r="I6990" i="1" s="1"/>
  <c r="J6971" i="1"/>
  <c r="AB6998" i="1" l="1"/>
  <c r="H6998" i="1" s="1"/>
  <c r="Z6999" i="1"/>
  <c r="A6992" i="1"/>
  <c r="B6991" i="1"/>
  <c r="F6991" i="1" s="1"/>
  <c r="I6991" i="1" s="1"/>
  <c r="J6972" i="1"/>
  <c r="AB6999" i="1" l="1"/>
  <c r="H6999" i="1" s="1"/>
  <c r="Z7000" i="1"/>
  <c r="A6993" i="1"/>
  <c r="B6992" i="1"/>
  <c r="F6992" i="1" s="1"/>
  <c r="I6992" i="1" s="1"/>
  <c r="J6973" i="1"/>
  <c r="AB7000" i="1" l="1"/>
  <c r="H7000" i="1" s="1"/>
  <c r="Z7001" i="1"/>
  <c r="A6994" i="1"/>
  <c r="B6993" i="1"/>
  <c r="F6993" i="1" s="1"/>
  <c r="I6993" i="1" s="1"/>
  <c r="J6974" i="1"/>
  <c r="AB7001" i="1" l="1"/>
  <c r="H7001" i="1" s="1"/>
  <c r="Z7002" i="1"/>
  <c r="A6995" i="1"/>
  <c r="B6994" i="1"/>
  <c r="F6994" i="1" s="1"/>
  <c r="I6994" i="1" s="1"/>
  <c r="J6975" i="1"/>
  <c r="AB7002" i="1" l="1"/>
  <c r="H7002" i="1" s="1"/>
  <c r="Z7003" i="1"/>
  <c r="A6996" i="1"/>
  <c r="B6995" i="1"/>
  <c r="F6995" i="1" s="1"/>
  <c r="I6995" i="1" s="1"/>
  <c r="J6976" i="1"/>
  <c r="AB7003" i="1" l="1"/>
  <c r="H7003" i="1" s="1"/>
  <c r="Z7004" i="1"/>
  <c r="A6997" i="1"/>
  <c r="B6996" i="1"/>
  <c r="F6996" i="1" s="1"/>
  <c r="I6996" i="1" s="1"/>
  <c r="J6977" i="1"/>
  <c r="AB7004" i="1" l="1"/>
  <c r="H7004" i="1" s="1"/>
  <c r="Z7005" i="1"/>
  <c r="A6998" i="1"/>
  <c r="B6997" i="1"/>
  <c r="F6997" i="1" s="1"/>
  <c r="I6997" i="1" s="1"/>
  <c r="J6978" i="1"/>
  <c r="AB7005" i="1" l="1"/>
  <c r="H7005" i="1" s="1"/>
  <c r="Z7006" i="1"/>
  <c r="A6999" i="1"/>
  <c r="B6998" i="1"/>
  <c r="F6998" i="1" s="1"/>
  <c r="I6998" i="1" s="1"/>
  <c r="J6979" i="1"/>
  <c r="AB7006" i="1" l="1"/>
  <c r="H7006" i="1" s="1"/>
  <c r="Z7007" i="1"/>
  <c r="A7000" i="1"/>
  <c r="B6999" i="1"/>
  <c r="F6999" i="1" s="1"/>
  <c r="I6999" i="1" s="1"/>
  <c r="J6980" i="1"/>
  <c r="AB7007" i="1" l="1"/>
  <c r="H7007" i="1" s="1"/>
  <c r="Z7008" i="1"/>
  <c r="A7001" i="1"/>
  <c r="B7000" i="1"/>
  <c r="F7000" i="1" s="1"/>
  <c r="I7000" i="1" s="1"/>
  <c r="J6981" i="1"/>
  <c r="AB7008" i="1" l="1"/>
  <c r="H7008" i="1" s="1"/>
  <c r="Z7009" i="1"/>
  <c r="A7002" i="1"/>
  <c r="B7001" i="1"/>
  <c r="F7001" i="1" s="1"/>
  <c r="I7001" i="1" s="1"/>
  <c r="J6982" i="1"/>
  <c r="AB7009" i="1" l="1"/>
  <c r="H7009" i="1" s="1"/>
  <c r="Z7010" i="1"/>
  <c r="A7003" i="1"/>
  <c r="B7002" i="1"/>
  <c r="F7002" i="1" s="1"/>
  <c r="I7002" i="1" s="1"/>
  <c r="J6983" i="1"/>
  <c r="AB7010" i="1" l="1"/>
  <c r="H7010" i="1" s="1"/>
  <c r="Z7011" i="1"/>
  <c r="A7004" i="1"/>
  <c r="B7003" i="1"/>
  <c r="F7003" i="1" s="1"/>
  <c r="I7003" i="1" s="1"/>
  <c r="J6984" i="1"/>
  <c r="AB7011" i="1" l="1"/>
  <c r="H7011" i="1" s="1"/>
  <c r="Z7012" i="1"/>
  <c r="A7005" i="1"/>
  <c r="B7004" i="1"/>
  <c r="F7004" i="1" s="1"/>
  <c r="I7004" i="1" s="1"/>
  <c r="J6985" i="1"/>
  <c r="AB7012" i="1" l="1"/>
  <c r="H7012" i="1" s="1"/>
  <c r="Z7013" i="1"/>
  <c r="A7006" i="1"/>
  <c r="B7005" i="1"/>
  <c r="F7005" i="1" s="1"/>
  <c r="I7005" i="1" s="1"/>
  <c r="J6986" i="1"/>
  <c r="AB7013" i="1" l="1"/>
  <c r="H7013" i="1" s="1"/>
  <c r="Z7014" i="1"/>
  <c r="A7007" i="1"/>
  <c r="B7006" i="1"/>
  <c r="F7006" i="1" s="1"/>
  <c r="I7006" i="1" s="1"/>
  <c r="J6987" i="1"/>
  <c r="AB7014" i="1" l="1"/>
  <c r="H7014" i="1" s="1"/>
  <c r="Z7015" i="1"/>
  <c r="A7008" i="1"/>
  <c r="B7007" i="1"/>
  <c r="F7007" i="1" s="1"/>
  <c r="I7007" i="1" s="1"/>
  <c r="J6988" i="1"/>
  <c r="AB7015" i="1" l="1"/>
  <c r="H7015" i="1" s="1"/>
  <c r="Z7016" i="1"/>
  <c r="A7009" i="1"/>
  <c r="B7008" i="1"/>
  <c r="F7008" i="1" s="1"/>
  <c r="I7008" i="1" s="1"/>
  <c r="J6989" i="1"/>
  <c r="AB7016" i="1" l="1"/>
  <c r="H7016" i="1" s="1"/>
  <c r="Z7017" i="1"/>
  <c r="A7010" i="1"/>
  <c r="B7009" i="1"/>
  <c r="F7009" i="1" s="1"/>
  <c r="I7009" i="1" s="1"/>
  <c r="J6990" i="1"/>
  <c r="AB7017" i="1" l="1"/>
  <c r="H7017" i="1" s="1"/>
  <c r="Z7018" i="1"/>
  <c r="A7011" i="1"/>
  <c r="B7010" i="1"/>
  <c r="F7010" i="1" s="1"/>
  <c r="I7010" i="1" s="1"/>
  <c r="J6991" i="1"/>
  <c r="AB7018" i="1" l="1"/>
  <c r="H7018" i="1" s="1"/>
  <c r="Z7019" i="1"/>
  <c r="A7012" i="1"/>
  <c r="B7011" i="1"/>
  <c r="F7011" i="1" s="1"/>
  <c r="I7011" i="1" s="1"/>
  <c r="J6992" i="1"/>
  <c r="AB7019" i="1" l="1"/>
  <c r="H7019" i="1" s="1"/>
  <c r="Z7020" i="1"/>
  <c r="A7013" i="1"/>
  <c r="B7012" i="1"/>
  <c r="F7012" i="1" s="1"/>
  <c r="I7012" i="1" s="1"/>
  <c r="J6993" i="1"/>
  <c r="AB7020" i="1" l="1"/>
  <c r="H7020" i="1" s="1"/>
  <c r="Z7021" i="1"/>
  <c r="A7014" i="1"/>
  <c r="B7013" i="1"/>
  <c r="F7013" i="1" s="1"/>
  <c r="I7013" i="1" s="1"/>
  <c r="J6994" i="1"/>
  <c r="AB7021" i="1" l="1"/>
  <c r="H7021" i="1" s="1"/>
  <c r="Z7022" i="1"/>
  <c r="B7014" i="1"/>
  <c r="F7014" i="1" s="1"/>
  <c r="I7014" i="1" s="1"/>
  <c r="A7015" i="1"/>
  <c r="J6995" i="1"/>
  <c r="AB7022" i="1" l="1"/>
  <c r="H7022" i="1" s="1"/>
  <c r="Z7023" i="1"/>
  <c r="A7016" i="1"/>
  <c r="B7015" i="1"/>
  <c r="F7015" i="1" s="1"/>
  <c r="I7015" i="1" s="1"/>
  <c r="J6996" i="1"/>
  <c r="AB7023" i="1" l="1"/>
  <c r="H7023" i="1" s="1"/>
  <c r="Z7024" i="1"/>
  <c r="A7017" i="1"/>
  <c r="B7016" i="1"/>
  <c r="F7016" i="1" s="1"/>
  <c r="I7016" i="1" s="1"/>
  <c r="J6997" i="1"/>
  <c r="AB7024" i="1" l="1"/>
  <c r="H7024" i="1" s="1"/>
  <c r="Z7025" i="1"/>
  <c r="A7018" i="1"/>
  <c r="B7017" i="1"/>
  <c r="F7017" i="1" s="1"/>
  <c r="I7017" i="1" s="1"/>
  <c r="J6998" i="1"/>
  <c r="AB7025" i="1" l="1"/>
  <c r="H7025" i="1" s="1"/>
  <c r="Z7026" i="1"/>
  <c r="A7019" i="1"/>
  <c r="B7018" i="1"/>
  <c r="F7018" i="1" s="1"/>
  <c r="I7018" i="1" s="1"/>
  <c r="J6999" i="1"/>
  <c r="AB7026" i="1" l="1"/>
  <c r="H7026" i="1" s="1"/>
  <c r="Z7027" i="1"/>
  <c r="A7020" i="1"/>
  <c r="B7019" i="1"/>
  <c r="F7019" i="1" s="1"/>
  <c r="I7019" i="1" s="1"/>
  <c r="J7000" i="1"/>
  <c r="AB7027" i="1" l="1"/>
  <c r="H7027" i="1" s="1"/>
  <c r="Z7028" i="1"/>
  <c r="A7021" i="1"/>
  <c r="B7020" i="1"/>
  <c r="F7020" i="1" s="1"/>
  <c r="I7020" i="1" s="1"/>
  <c r="J7001" i="1"/>
  <c r="AB7028" i="1" l="1"/>
  <c r="H7028" i="1" s="1"/>
  <c r="Z7029" i="1"/>
  <c r="A7022" i="1"/>
  <c r="B7021" i="1"/>
  <c r="F7021" i="1" s="1"/>
  <c r="I7021" i="1" s="1"/>
  <c r="J7002" i="1"/>
  <c r="AB7029" i="1" l="1"/>
  <c r="H7029" i="1" s="1"/>
  <c r="Z7030" i="1"/>
  <c r="A7023" i="1"/>
  <c r="B7022" i="1"/>
  <c r="F7022" i="1" s="1"/>
  <c r="I7022" i="1" s="1"/>
  <c r="J7003" i="1"/>
  <c r="AB7030" i="1" l="1"/>
  <c r="H7030" i="1" s="1"/>
  <c r="Z7031" i="1"/>
  <c r="A7024" i="1"/>
  <c r="B7023" i="1"/>
  <c r="F7023" i="1" s="1"/>
  <c r="I7023" i="1" s="1"/>
  <c r="J7004" i="1"/>
  <c r="AB7031" i="1" l="1"/>
  <c r="H7031" i="1" s="1"/>
  <c r="Z7032" i="1"/>
  <c r="A7025" i="1"/>
  <c r="B7024" i="1"/>
  <c r="F7024" i="1" s="1"/>
  <c r="I7024" i="1" s="1"/>
  <c r="J7005" i="1"/>
  <c r="AB7032" i="1" l="1"/>
  <c r="H7032" i="1" s="1"/>
  <c r="Z7033" i="1"/>
  <c r="AB7033" i="1" s="1"/>
  <c r="H7033" i="1" s="1"/>
  <c r="A7026" i="1"/>
  <c r="B7025" i="1"/>
  <c r="F7025" i="1" s="1"/>
  <c r="I7025" i="1" s="1"/>
  <c r="J7006" i="1"/>
  <c r="Z7034" i="1" l="1"/>
  <c r="A7027" i="1"/>
  <c r="B7026" i="1"/>
  <c r="F7026" i="1" s="1"/>
  <c r="I7026" i="1" s="1"/>
  <c r="J7007" i="1"/>
  <c r="AB7034" i="1" l="1"/>
  <c r="H7034" i="1" s="1"/>
  <c r="Z7035" i="1"/>
  <c r="A7028" i="1"/>
  <c r="B7027" i="1"/>
  <c r="F7027" i="1" s="1"/>
  <c r="I7027" i="1" s="1"/>
  <c r="J7008" i="1"/>
  <c r="AB7035" i="1" l="1"/>
  <c r="H7035" i="1" s="1"/>
  <c r="Z7036" i="1"/>
  <c r="A7029" i="1"/>
  <c r="B7028" i="1"/>
  <c r="F7028" i="1" s="1"/>
  <c r="I7028" i="1" s="1"/>
  <c r="J7009" i="1"/>
  <c r="AB7036" i="1" l="1"/>
  <c r="H7036" i="1" s="1"/>
  <c r="Z7037" i="1"/>
  <c r="A7030" i="1"/>
  <c r="B7029" i="1"/>
  <c r="F7029" i="1" s="1"/>
  <c r="I7029" i="1" s="1"/>
  <c r="J7010" i="1"/>
  <c r="AB7037" i="1" l="1"/>
  <c r="H7037" i="1" s="1"/>
  <c r="Z7038" i="1"/>
  <c r="A7031" i="1"/>
  <c r="B7030" i="1"/>
  <c r="F7030" i="1" s="1"/>
  <c r="I7030" i="1" s="1"/>
  <c r="J7011" i="1"/>
  <c r="AB7038" i="1" l="1"/>
  <c r="H7038" i="1" s="1"/>
  <c r="Z7039" i="1"/>
  <c r="A7032" i="1"/>
  <c r="B7031" i="1"/>
  <c r="F7031" i="1" s="1"/>
  <c r="I7031" i="1" s="1"/>
  <c r="J7012" i="1"/>
  <c r="AB7039" i="1" l="1"/>
  <c r="H7039" i="1" s="1"/>
  <c r="Z7040" i="1"/>
  <c r="A7033" i="1"/>
  <c r="B7032" i="1"/>
  <c r="F7032" i="1" s="1"/>
  <c r="I7032" i="1" s="1"/>
  <c r="J7013" i="1"/>
  <c r="AB7040" i="1" l="1"/>
  <c r="H7040" i="1" s="1"/>
  <c r="Z7041" i="1"/>
  <c r="A7034" i="1"/>
  <c r="B7033" i="1"/>
  <c r="F7033" i="1" s="1"/>
  <c r="I7033" i="1" s="1"/>
  <c r="J7014" i="1"/>
  <c r="AB7041" i="1" l="1"/>
  <c r="H7041" i="1" s="1"/>
  <c r="Z7042" i="1"/>
  <c r="A7035" i="1"/>
  <c r="B7034" i="1"/>
  <c r="F7034" i="1" s="1"/>
  <c r="I7034" i="1" s="1"/>
  <c r="J7015" i="1"/>
  <c r="AB7042" i="1" l="1"/>
  <c r="H7042" i="1" s="1"/>
  <c r="Z7043" i="1"/>
  <c r="A7036" i="1"/>
  <c r="B7035" i="1"/>
  <c r="F7035" i="1" s="1"/>
  <c r="I7035" i="1" s="1"/>
  <c r="J7016" i="1"/>
  <c r="AB7043" i="1" l="1"/>
  <c r="H7043" i="1" s="1"/>
  <c r="Z7044" i="1"/>
  <c r="A7037" i="1"/>
  <c r="B7036" i="1"/>
  <c r="F7036" i="1" s="1"/>
  <c r="I7036" i="1" s="1"/>
  <c r="J7017" i="1"/>
  <c r="AB7044" i="1" l="1"/>
  <c r="H7044" i="1" s="1"/>
  <c r="Z7045" i="1"/>
  <c r="A7038" i="1"/>
  <c r="B7037" i="1"/>
  <c r="F7037" i="1" s="1"/>
  <c r="I7037" i="1" s="1"/>
  <c r="J7018" i="1"/>
  <c r="AB7045" i="1" l="1"/>
  <c r="H7045" i="1" s="1"/>
  <c r="Z7046" i="1"/>
  <c r="A7039" i="1"/>
  <c r="B7038" i="1"/>
  <c r="F7038" i="1" s="1"/>
  <c r="I7038" i="1" s="1"/>
  <c r="J7019" i="1"/>
  <c r="AB7046" i="1" l="1"/>
  <c r="H7046" i="1" s="1"/>
  <c r="Z7047" i="1"/>
  <c r="A7040" i="1"/>
  <c r="B7039" i="1"/>
  <c r="F7039" i="1" s="1"/>
  <c r="I7039" i="1" s="1"/>
  <c r="J7020" i="1"/>
  <c r="AB7047" i="1" l="1"/>
  <c r="H7047" i="1" s="1"/>
  <c r="Z7048" i="1"/>
  <c r="A7041" i="1"/>
  <c r="B7040" i="1"/>
  <c r="F7040" i="1" s="1"/>
  <c r="I7040" i="1" s="1"/>
  <c r="J7021" i="1"/>
  <c r="AB7048" i="1" l="1"/>
  <c r="H7048" i="1" s="1"/>
  <c r="Z7049" i="1"/>
  <c r="A7042" i="1"/>
  <c r="B7041" i="1"/>
  <c r="F7041" i="1" s="1"/>
  <c r="I7041" i="1" s="1"/>
  <c r="J7022" i="1"/>
  <c r="AB7049" i="1" l="1"/>
  <c r="H7049" i="1" s="1"/>
  <c r="Z7050" i="1"/>
  <c r="A7043" i="1"/>
  <c r="B7042" i="1"/>
  <c r="F7042" i="1" s="1"/>
  <c r="I7042" i="1" s="1"/>
  <c r="J7023" i="1"/>
  <c r="AB7050" i="1" l="1"/>
  <c r="H7050" i="1" s="1"/>
  <c r="Z7051" i="1"/>
  <c r="A7044" i="1"/>
  <c r="B7043" i="1"/>
  <c r="F7043" i="1" s="1"/>
  <c r="I7043" i="1" s="1"/>
  <c r="J7024" i="1"/>
  <c r="AB7051" i="1" l="1"/>
  <c r="H7051" i="1" s="1"/>
  <c r="Z7052" i="1"/>
  <c r="A7045" i="1"/>
  <c r="B7044" i="1"/>
  <c r="F7044" i="1" s="1"/>
  <c r="I7044" i="1" s="1"/>
  <c r="J7025" i="1"/>
  <c r="AB7052" i="1" l="1"/>
  <c r="H7052" i="1" s="1"/>
  <c r="Z7053" i="1"/>
  <c r="A7046" i="1"/>
  <c r="B7045" i="1"/>
  <c r="F7045" i="1" s="1"/>
  <c r="I7045" i="1" s="1"/>
  <c r="J7026" i="1"/>
  <c r="AB7053" i="1" l="1"/>
  <c r="H7053" i="1" s="1"/>
  <c r="Z7054" i="1"/>
  <c r="A7047" i="1"/>
  <c r="B7046" i="1"/>
  <c r="F7046" i="1" s="1"/>
  <c r="I7046" i="1" s="1"/>
  <c r="J7027" i="1"/>
  <c r="AB7054" i="1" l="1"/>
  <c r="H7054" i="1" s="1"/>
  <c r="Z7055" i="1"/>
  <c r="A7048" i="1"/>
  <c r="B7047" i="1"/>
  <c r="F7047" i="1" s="1"/>
  <c r="I7047" i="1" s="1"/>
  <c r="J7028" i="1"/>
  <c r="AB7055" i="1" l="1"/>
  <c r="H7055" i="1" s="1"/>
  <c r="Z7056" i="1"/>
  <c r="A7049" i="1"/>
  <c r="B7048" i="1"/>
  <c r="F7048" i="1" s="1"/>
  <c r="I7048" i="1" s="1"/>
  <c r="J7029" i="1"/>
  <c r="AB7056" i="1" l="1"/>
  <c r="H7056" i="1" s="1"/>
  <c r="Z7057" i="1"/>
  <c r="A7050" i="1"/>
  <c r="B7049" i="1"/>
  <c r="F7049" i="1" s="1"/>
  <c r="I7049" i="1" s="1"/>
  <c r="J7030" i="1"/>
  <c r="AB7057" i="1" l="1"/>
  <c r="H7057" i="1" s="1"/>
  <c r="Z7058" i="1"/>
  <c r="A7051" i="1"/>
  <c r="B7050" i="1"/>
  <c r="F7050" i="1" s="1"/>
  <c r="I7050" i="1" s="1"/>
  <c r="J7031" i="1"/>
  <c r="AB7058" i="1" l="1"/>
  <c r="H7058" i="1" s="1"/>
  <c r="Z7059" i="1"/>
  <c r="A7052" i="1"/>
  <c r="B7051" i="1"/>
  <c r="F7051" i="1" s="1"/>
  <c r="I7051" i="1" s="1"/>
  <c r="J7032" i="1"/>
  <c r="AB7059" i="1" l="1"/>
  <c r="H7059" i="1" s="1"/>
  <c r="Z7060" i="1"/>
  <c r="A7053" i="1"/>
  <c r="B7052" i="1"/>
  <c r="F7052" i="1" s="1"/>
  <c r="I7052" i="1" s="1"/>
  <c r="J7033" i="1"/>
  <c r="AB7060" i="1" l="1"/>
  <c r="H7060" i="1" s="1"/>
  <c r="Z7061" i="1"/>
  <c r="A7054" i="1"/>
  <c r="B7053" i="1"/>
  <c r="F7053" i="1" s="1"/>
  <c r="I7053" i="1" s="1"/>
  <c r="J7034" i="1"/>
  <c r="AB7061" i="1" l="1"/>
  <c r="H7061" i="1" s="1"/>
  <c r="Z7062" i="1"/>
  <c r="A7055" i="1"/>
  <c r="B7054" i="1"/>
  <c r="F7054" i="1" s="1"/>
  <c r="I7054" i="1" s="1"/>
  <c r="J7035" i="1"/>
  <c r="AB7062" i="1" l="1"/>
  <c r="H7062" i="1" s="1"/>
  <c r="Z7063" i="1"/>
  <c r="A7056" i="1"/>
  <c r="B7055" i="1"/>
  <c r="F7055" i="1" s="1"/>
  <c r="I7055" i="1" s="1"/>
  <c r="J7036" i="1"/>
  <c r="AB7063" i="1" l="1"/>
  <c r="H7063" i="1" s="1"/>
  <c r="Z7064" i="1"/>
  <c r="A7057" i="1"/>
  <c r="B7056" i="1"/>
  <c r="F7056" i="1" s="1"/>
  <c r="I7056" i="1" s="1"/>
  <c r="J7037" i="1"/>
  <c r="AB7064" i="1" l="1"/>
  <c r="H7064" i="1" s="1"/>
  <c r="Z7065" i="1"/>
  <c r="A7058" i="1"/>
  <c r="B7057" i="1"/>
  <c r="F7057" i="1" s="1"/>
  <c r="I7057" i="1" s="1"/>
  <c r="J7038" i="1"/>
  <c r="AB7065" i="1" l="1"/>
  <c r="H7065" i="1" s="1"/>
  <c r="Z7066" i="1"/>
  <c r="A7059" i="1"/>
  <c r="B7058" i="1"/>
  <c r="F7058" i="1" s="1"/>
  <c r="I7058" i="1" s="1"/>
  <c r="J7039" i="1"/>
  <c r="AB7066" i="1" l="1"/>
  <c r="H7066" i="1" s="1"/>
  <c r="Z7067" i="1"/>
  <c r="A7060" i="1"/>
  <c r="B7059" i="1"/>
  <c r="F7059" i="1" s="1"/>
  <c r="I7059" i="1" s="1"/>
  <c r="J7040" i="1"/>
  <c r="AB7067" i="1" l="1"/>
  <c r="H7067" i="1" s="1"/>
  <c r="Z7068" i="1"/>
  <c r="A7061" i="1"/>
  <c r="B7060" i="1"/>
  <c r="F7060" i="1" s="1"/>
  <c r="I7060" i="1" s="1"/>
  <c r="J7041" i="1"/>
  <c r="AB7068" i="1" l="1"/>
  <c r="H7068" i="1" s="1"/>
  <c r="Z7069" i="1"/>
  <c r="A7062" i="1"/>
  <c r="B7061" i="1"/>
  <c r="F7061" i="1" s="1"/>
  <c r="I7061" i="1" s="1"/>
  <c r="J7042" i="1"/>
  <c r="AB7069" i="1" l="1"/>
  <c r="H7069" i="1" s="1"/>
  <c r="Z7070" i="1"/>
  <c r="A7063" i="1"/>
  <c r="B7062" i="1"/>
  <c r="F7062" i="1" s="1"/>
  <c r="I7062" i="1" s="1"/>
  <c r="J7043" i="1"/>
  <c r="AB7070" i="1" l="1"/>
  <c r="H7070" i="1" s="1"/>
  <c r="Z7071" i="1"/>
  <c r="B7063" i="1"/>
  <c r="F7063" i="1" s="1"/>
  <c r="I7063" i="1" s="1"/>
  <c r="A7064" i="1"/>
  <c r="J7044" i="1"/>
  <c r="AB7071" i="1" l="1"/>
  <c r="H7071" i="1" s="1"/>
  <c r="Z7072" i="1"/>
  <c r="A7065" i="1"/>
  <c r="B7064" i="1"/>
  <c r="F7064" i="1" s="1"/>
  <c r="I7064" i="1" s="1"/>
  <c r="J7045" i="1"/>
  <c r="AB7072" i="1" l="1"/>
  <c r="H7072" i="1" s="1"/>
  <c r="Z7073" i="1"/>
  <c r="B7065" i="1"/>
  <c r="F7065" i="1" s="1"/>
  <c r="I7065" i="1" s="1"/>
  <c r="A7066" i="1"/>
  <c r="J7046" i="1"/>
  <c r="AB7073" i="1" l="1"/>
  <c r="H7073" i="1" s="1"/>
  <c r="Z7074" i="1"/>
  <c r="A7067" i="1"/>
  <c r="B7066" i="1"/>
  <c r="F7066" i="1" s="1"/>
  <c r="I7066" i="1" s="1"/>
  <c r="J7047" i="1"/>
  <c r="AB7074" i="1" l="1"/>
  <c r="H7074" i="1" s="1"/>
  <c r="Z7075" i="1"/>
  <c r="B7067" i="1"/>
  <c r="F7067" i="1" s="1"/>
  <c r="I7067" i="1" s="1"/>
  <c r="A7068" i="1"/>
  <c r="J7048" i="1"/>
  <c r="AB7075" i="1" l="1"/>
  <c r="H7075" i="1" s="1"/>
  <c r="Z7076" i="1"/>
  <c r="A7069" i="1"/>
  <c r="B7068" i="1"/>
  <c r="F7068" i="1" s="1"/>
  <c r="I7068" i="1" s="1"/>
  <c r="J7049" i="1"/>
  <c r="AB7076" i="1" l="1"/>
  <c r="H7076" i="1" s="1"/>
  <c r="Z7077" i="1"/>
  <c r="B7069" i="1"/>
  <c r="F7069" i="1" s="1"/>
  <c r="I7069" i="1" s="1"/>
  <c r="A7070" i="1"/>
  <c r="J7050" i="1"/>
  <c r="AB7077" i="1" l="1"/>
  <c r="H7077" i="1" s="1"/>
  <c r="Z7078" i="1"/>
  <c r="A7071" i="1"/>
  <c r="B7070" i="1"/>
  <c r="F7070" i="1" s="1"/>
  <c r="I7070" i="1" s="1"/>
  <c r="J7051" i="1"/>
  <c r="AB7078" i="1" l="1"/>
  <c r="H7078" i="1" s="1"/>
  <c r="Z7079" i="1"/>
  <c r="B7071" i="1"/>
  <c r="F7071" i="1" s="1"/>
  <c r="I7071" i="1" s="1"/>
  <c r="A7072" i="1"/>
  <c r="J7052" i="1"/>
  <c r="AB7079" i="1" l="1"/>
  <c r="H7079" i="1" s="1"/>
  <c r="Z7080" i="1"/>
  <c r="A7073" i="1"/>
  <c r="B7072" i="1"/>
  <c r="F7072" i="1" s="1"/>
  <c r="I7072" i="1" s="1"/>
  <c r="J7053" i="1"/>
  <c r="AB7080" i="1" l="1"/>
  <c r="H7080" i="1" s="1"/>
  <c r="Z7081" i="1"/>
  <c r="AB7081" i="1" s="1"/>
  <c r="B7073" i="1"/>
  <c r="F7073" i="1" s="1"/>
  <c r="I7073" i="1" s="1"/>
  <c r="A7074" i="1"/>
  <c r="J7054" i="1"/>
  <c r="H7081" i="1" l="1"/>
  <c r="Z7082" i="1"/>
  <c r="A7075" i="1"/>
  <c r="B7074" i="1"/>
  <c r="F7074" i="1" s="1"/>
  <c r="I7074" i="1" s="1"/>
  <c r="J7055" i="1"/>
  <c r="AB7082" i="1" l="1"/>
  <c r="H7082" i="1" s="1"/>
  <c r="Z7083" i="1"/>
  <c r="B7075" i="1"/>
  <c r="F7075" i="1" s="1"/>
  <c r="I7075" i="1" s="1"/>
  <c r="A7076" i="1"/>
  <c r="J7056" i="1"/>
  <c r="AB7083" i="1" l="1"/>
  <c r="H7083" i="1" s="1"/>
  <c r="Z7084" i="1"/>
  <c r="A7077" i="1"/>
  <c r="B7076" i="1"/>
  <c r="F7076" i="1" s="1"/>
  <c r="I7076" i="1" s="1"/>
  <c r="J7057" i="1"/>
  <c r="AB7084" i="1" l="1"/>
  <c r="H7084" i="1" s="1"/>
  <c r="Z7085" i="1"/>
  <c r="B7077" i="1"/>
  <c r="F7077" i="1" s="1"/>
  <c r="I7077" i="1" s="1"/>
  <c r="A7078" i="1"/>
  <c r="J7058" i="1"/>
  <c r="AB7085" i="1" l="1"/>
  <c r="H7085" i="1" s="1"/>
  <c r="Z7086" i="1"/>
  <c r="A7079" i="1"/>
  <c r="B7078" i="1"/>
  <c r="F7078" i="1" s="1"/>
  <c r="I7078" i="1" s="1"/>
  <c r="J7059" i="1"/>
  <c r="AB7086" i="1" l="1"/>
  <c r="H7086" i="1" s="1"/>
  <c r="Z7087" i="1"/>
  <c r="B7079" i="1"/>
  <c r="F7079" i="1" s="1"/>
  <c r="I7079" i="1" s="1"/>
  <c r="A7080" i="1"/>
  <c r="J7060" i="1"/>
  <c r="AB7087" i="1" l="1"/>
  <c r="H7087" i="1" s="1"/>
  <c r="Z7088" i="1"/>
  <c r="A7081" i="1"/>
  <c r="B7080" i="1"/>
  <c r="F7080" i="1" s="1"/>
  <c r="I7080" i="1" s="1"/>
  <c r="J7061" i="1"/>
  <c r="AB7088" i="1" l="1"/>
  <c r="H7088" i="1" s="1"/>
  <c r="Z7089" i="1"/>
  <c r="B7081" i="1"/>
  <c r="F7081" i="1" s="1"/>
  <c r="I7081" i="1" s="1"/>
  <c r="A7082" i="1"/>
  <c r="J7062" i="1"/>
  <c r="AB7089" i="1" l="1"/>
  <c r="H7089" i="1" s="1"/>
  <c r="Z7090" i="1"/>
  <c r="A7083" i="1"/>
  <c r="B7082" i="1"/>
  <c r="F7082" i="1" s="1"/>
  <c r="I7082" i="1" s="1"/>
  <c r="J7063" i="1"/>
  <c r="AB7090" i="1" l="1"/>
  <c r="H7090" i="1" s="1"/>
  <c r="Z7091" i="1"/>
  <c r="B7083" i="1"/>
  <c r="F7083" i="1" s="1"/>
  <c r="I7083" i="1" s="1"/>
  <c r="A7084" i="1"/>
  <c r="J7064" i="1"/>
  <c r="AB7091" i="1" l="1"/>
  <c r="H7091" i="1" s="1"/>
  <c r="Z7092" i="1"/>
  <c r="A7085" i="1"/>
  <c r="B7084" i="1"/>
  <c r="F7084" i="1" s="1"/>
  <c r="I7084" i="1" s="1"/>
  <c r="J7065" i="1"/>
  <c r="AB7092" i="1" l="1"/>
  <c r="H7092" i="1" s="1"/>
  <c r="Z7093" i="1"/>
  <c r="B7085" i="1"/>
  <c r="F7085" i="1" s="1"/>
  <c r="I7085" i="1" s="1"/>
  <c r="A7086" i="1"/>
  <c r="J7066" i="1"/>
  <c r="AB7093" i="1" l="1"/>
  <c r="H7093" i="1" s="1"/>
  <c r="Z7094" i="1"/>
  <c r="A7087" i="1"/>
  <c r="B7086" i="1"/>
  <c r="F7086" i="1" s="1"/>
  <c r="I7086" i="1" s="1"/>
  <c r="J7067" i="1"/>
  <c r="AB7094" i="1" l="1"/>
  <c r="H7094" i="1" s="1"/>
  <c r="Z7095" i="1"/>
  <c r="B7087" i="1"/>
  <c r="F7087" i="1" s="1"/>
  <c r="I7087" i="1" s="1"/>
  <c r="A7088" i="1"/>
  <c r="J7068" i="1"/>
  <c r="AB7095" i="1" l="1"/>
  <c r="H7095" i="1" s="1"/>
  <c r="Z7096" i="1"/>
  <c r="AB7096" i="1" s="1"/>
  <c r="A7089" i="1"/>
  <c r="B7088" i="1"/>
  <c r="F7088" i="1" s="1"/>
  <c r="I7088" i="1" s="1"/>
  <c r="J7069" i="1"/>
  <c r="H7096" i="1" l="1"/>
  <c r="Z7097" i="1"/>
  <c r="B7089" i="1"/>
  <c r="F7089" i="1" s="1"/>
  <c r="I7089" i="1" s="1"/>
  <c r="A7090" i="1"/>
  <c r="J7070" i="1"/>
  <c r="AB7097" i="1" l="1"/>
  <c r="H7097" i="1" s="1"/>
  <c r="Z7098" i="1"/>
  <c r="A7091" i="1"/>
  <c r="B7090" i="1"/>
  <c r="F7090" i="1" s="1"/>
  <c r="I7090" i="1" s="1"/>
  <c r="J7071" i="1"/>
  <c r="AB7098" i="1" l="1"/>
  <c r="H7098" i="1" s="1"/>
  <c r="Z7099" i="1"/>
  <c r="A7092" i="1"/>
  <c r="B7091" i="1"/>
  <c r="F7091" i="1" s="1"/>
  <c r="I7091" i="1" s="1"/>
  <c r="J7072" i="1"/>
  <c r="AB7099" i="1" l="1"/>
  <c r="H7099" i="1" s="1"/>
  <c r="Z7100" i="1"/>
  <c r="A7093" i="1"/>
  <c r="B7092" i="1"/>
  <c r="F7092" i="1" s="1"/>
  <c r="I7092" i="1" s="1"/>
  <c r="J7073" i="1"/>
  <c r="AB7100" i="1" l="1"/>
  <c r="H7100" i="1" s="1"/>
  <c r="Z7101" i="1"/>
  <c r="A7094" i="1"/>
  <c r="B7093" i="1"/>
  <c r="F7093" i="1" s="1"/>
  <c r="I7093" i="1" s="1"/>
  <c r="J7074" i="1"/>
  <c r="AB7101" i="1" l="1"/>
  <c r="H7101" i="1" s="1"/>
  <c r="Z7102" i="1"/>
  <c r="A7095" i="1"/>
  <c r="B7094" i="1"/>
  <c r="F7094" i="1" s="1"/>
  <c r="I7094" i="1" s="1"/>
  <c r="J7075" i="1"/>
  <c r="AB7102" i="1" l="1"/>
  <c r="H7102" i="1" s="1"/>
  <c r="Z7103" i="1"/>
  <c r="B7095" i="1"/>
  <c r="F7095" i="1" s="1"/>
  <c r="I7095" i="1" s="1"/>
  <c r="A7096" i="1"/>
  <c r="J7076" i="1"/>
  <c r="AB7103" i="1" l="1"/>
  <c r="H7103" i="1" s="1"/>
  <c r="Z7104" i="1"/>
  <c r="A7097" i="1"/>
  <c r="B7096" i="1"/>
  <c r="F7096" i="1" s="1"/>
  <c r="I7096" i="1" s="1"/>
  <c r="J7077" i="1"/>
  <c r="AB7104" i="1" l="1"/>
  <c r="H7104" i="1" s="1"/>
  <c r="Z7105" i="1"/>
  <c r="A7098" i="1"/>
  <c r="B7097" i="1"/>
  <c r="F7097" i="1" s="1"/>
  <c r="I7097" i="1" s="1"/>
  <c r="J7078" i="1"/>
  <c r="AB7105" i="1" l="1"/>
  <c r="H7105" i="1" s="1"/>
  <c r="Z7106" i="1"/>
  <c r="A7099" i="1"/>
  <c r="B7098" i="1"/>
  <c r="F7098" i="1" s="1"/>
  <c r="I7098" i="1" s="1"/>
  <c r="J7079" i="1"/>
  <c r="AB7106" i="1" l="1"/>
  <c r="H7106" i="1" s="1"/>
  <c r="Z7107" i="1"/>
  <c r="A7100" i="1"/>
  <c r="B7099" i="1"/>
  <c r="F7099" i="1" s="1"/>
  <c r="I7099" i="1" s="1"/>
  <c r="J7080" i="1"/>
  <c r="AB7107" i="1" l="1"/>
  <c r="H7107" i="1" s="1"/>
  <c r="Z7108" i="1"/>
  <c r="A7101" i="1"/>
  <c r="B7100" i="1"/>
  <c r="F7100" i="1" s="1"/>
  <c r="I7100" i="1" s="1"/>
  <c r="J7081" i="1"/>
  <c r="AB7108" i="1" l="1"/>
  <c r="H7108" i="1" s="1"/>
  <c r="Z7109" i="1"/>
  <c r="B7101" i="1"/>
  <c r="F7101" i="1" s="1"/>
  <c r="I7101" i="1" s="1"/>
  <c r="A7102" i="1"/>
  <c r="J7082" i="1"/>
  <c r="AB7109" i="1" l="1"/>
  <c r="H7109" i="1" s="1"/>
  <c r="Z7110" i="1"/>
  <c r="A7103" i="1"/>
  <c r="B7102" i="1"/>
  <c r="F7102" i="1" s="1"/>
  <c r="I7102" i="1" s="1"/>
  <c r="J7083" i="1"/>
  <c r="AB7110" i="1" l="1"/>
  <c r="H7110" i="1" s="1"/>
  <c r="Z7111" i="1"/>
  <c r="AB7111" i="1" s="1"/>
  <c r="A7104" i="1"/>
  <c r="B7103" i="1"/>
  <c r="F7103" i="1" s="1"/>
  <c r="I7103" i="1" s="1"/>
  <c r="J7084" i="1"/>
  <c r="Z7112" i="1" l="1"/>
  <c r="H7111" i="1"/>
  <c r="B7104" i="1"/>
  <c r="F7104" i="1" s="1"/>
  <c r="I7104" i="1" s="1"/>
  <c r="A7105" i="1"/>
  <c r="J7085" i="1"/>
  <c r="AB7112" i="1" l="1"/>
  <c r="H7112" i="1" s="1"/>
  <c r="Z7113" i="1"/>
  <c r="B7105" i="1"/>
  <c r="F7105" i="1" s="1"/>
  <c r="I7105" i="1" s="1"/>
  <c r="A7106" i="1"/>
  <c r="J7086" i="1"/>
  <c r="AB7113" i="1" l="1"/>
  <c r="H7113" i="1" s="1"/>
  <c r="Z7114" i="1"/>
  <c r="AB7114" i="1" s="1"/>
  <c r="H7114" i="1" s="1"/>
  <c r="A7107" i="1"/>
  <c r="B7106" i="1"/>
  <c r="F7106" i="1" s="1"/>
  <c r="I7106" i="1" s="1"/>
  <c r="J7087" i="1"/>
  <c r="Z7115" i="1" l="1"/>
  <c r="B7107" i="1"/>
  <c r="F7107" i="1" s="1"/>
  <c r="I7107" i="1" s="1"/>
  <c r="A7108" i="1"/>
  <c r="J7088" i="1"/>
  <c r="AB7115" i="1" l="1"/>
  <c r="H7115" i="1" s="1"/>
  <c r="Z7116" i="1"/>
  <c r="A7109" i="1"/>
  <c r="B7108" i="1"/>
  <c r="F7108" i="1" s="1"/>
  <c r="I7108" i="1" s="1"/>
  <c r="J7089" i="1"/>
  <c r="AB7116" i="1" l="1"/>
  <c r="H7116" i="1" s="1"/>
  <c r="Z7117" i="1"/>
  <c r="A7110" i="1"/>
  <c r="B7109" i="1"/>
  <c r="F7109" i="1" s="1"/>
  <c r="I7109" i="1" s="1"/>
  <c r="J7090" i="1"/>
  <c r="AB7117" i="1" l="1"/>
  <c r="H7117" i="1" s="1"/>
  <c r="Z7118" i="1"/>
  <c r="AB7118" i="1" s="1"/>
  <c r="H7118" i="1" s="1"/>
  <c r="B7110" i="1"/>
  <c r="F7110" i="1" s="1"/>
  <c r="I7110" i="1" s="1"/>
  <c r="A7111" i="1"/>
  <c r="J7091" i="1"/>
  <c r="Z7119" i="1" l="1"/>
  <c r="B7111" i="1"/>
  <c r="F7111" i="1" s="1"/>
  <c r="I7111" i="1" s="1"/>
  <c r="A7112" i="1"/>
  <c r="J7092" i="1"/>
  <c r="AB7119" i="1" l="1"/>
  <c r="H7119" i="1" s="1"/>
  <c r="Z7120" i="1"/>
  <c r="AB7120" i="1" s="1"/>
  <c r="H7120" i="1" s="1"/>
  <c r="A7113" i="1"/>
  <c r="B7112" i="1"/>
  <c r="F7112" i="1" s="1"/>
  <c r="I7112" i="1" s="1"/>
  <c r="J7093" i="1"/>
  <c r="Z7121" i="1" l="1"/>
  <c r="B7113" i="1"/>
  <c r="F7113" i="1" s="1"/>
  <c r="I7113" i="1" s="1"/>
  <c r="A7114" i="1"/>
  <c r="J7094" i="1"/>
  <c r="AB7121" i="1" l="1"/>
  <c r="H7121" i="1" s="1"/>
  <c r="Z7122" i="1"/>
  <c r="A7115" i="1"/>
  <c r="B7114" i="1"/>
  <c r="F7114" i="1" s="1"/>
  <c r="I7114" i="1" s="1"/>
  <c r="J7095" i="1"/>
  <c r="AB7122" i="1" l="1"/>
  <c r="H7122" i="1" s="1"/>
  <c r="Z7123" i="1"/>
  <c r="A7116" i="1"/>
  <c r="B7115" i="1"/>
  <c r="F7115" i="1" s="1"/>
  <c r="I7115" i="1" s="1"/>
  <c r="J7096" i="1"/>
  <c r="AB7123" i="1" l="1"/>
  <c r="H7123" i="1" s="1"/>
  <c r="Z7124" i="1"/>
  <c r="A7117" i="1"/>
  <c r="B7116" i="1"/>
  <c r="F7116" i="1" s="1"/>
  <c r="I7116" i="1" s="1"/>
  <c r="J7097" i="1"/>
  <c r="AB7124" i="1" l="1"/>
  <c r="H7124" i="1" s="1"/>
  <c r="Z7125" i="1"/>
  <c r="A7118" i="1"/>
  <c r="B7117" i="1"/>
  <c r="F7117" i="1" s="1"/>
  <c r="I7117" i="1" s="1"/>
  <c r="J7098" i="1"/>
  <c r="AB7125" i="1" l="1"/>
  <c r="H7125" i="1" s="1"/>
  <c r="Z7126" i="1"/>
  <c r="B7118" i="1"/>
  <c r="F7118" i="1" s="1"/>
  <c r="I7118" i="1" s="1"/>
  <c r="A7119" i="1"/>
  <c r="J7099" i="1"/>
  <c r="AB7126" i="1" l="1"/>
  <c r="H7126" i="1" s="1"/>
  <c r="Z7127" i="1"/>
  <c r="B7119" i="1"/>
  <c r="F7119" i="1" s="1"/>
  <c r="I7119" i="1" s="1"/>
  <c r="A7120" i="1"/>
  <c r="J7100" i="1"/>
  <c r="AB7127" i="1" l="1"/>
  <c r="H7127" i="1" s="1"/>
  <c r="Z7128" i="1"/>
  <c r="A7121" i="1"/>
  <c r="B7120" i="1"/>
  <c r="F7120" i="1" s="1"/>
  <c r="I7120" i="1" s="1"/>
  <c r="J7101" i="1"/>
  <c r="AB7128" i="1" l="1"/>
  <c r="H7128" i="1" s="1"/>
  <c r="Z7129" i="1"/>
  <c r="B7121" i="1"/>
  <c r="F7121" i="1" s="1"/>
  <c r="I7121" i="1" s="1"/>
  <c r="A7122" i="1"/>
  <c r="J7102" i="1"/>
  <c r="AB7129" i="1" l="1"/>
  <c r="H7129" i="1" s="1"/>
  <c r="Z7130" i="1"/>
  <c r="B7122" i="1"/>
  <c r="F7122" i="1" s="1"/>
  <c r="I7122" i="1" s="1"/>
  <c r="A7123" i="1"/>
  <c r="J7103" i="1"/>
  <c r="AB7130" i="1" l="1"/>
  <c r="H7130" i="1" s="1"/>
  <c r="Z7131" i="1"/>
  <c r="A7124" i="1"/>
  <c r="B7123" i="1"/>
  <c r="F7123" i="1" s="1"/>
  <c r="I7123" i="1" s="1"/>
  <c r="J7104" i="1"/>
  <c r="AB7131" i="1" l="1"/>
  <c r="H7131" i="1" s="1"/>
  <c r="Z7132" i="1"/>
  <c r="A7125" i="1"/>
  <c r="B7124" i="1"/>
  <c r="F7124" i="1" s="1"/>
  <c r="I7124" i="1" s="1"/>
  <c r="J7105" i="1"/>
  <c r="AB7132" i="1" l="1"/>
  <c r="H7132" i="1" s="1"/>
  <c r="Z7133" i="1"/>
  <c r="A7126" i="1"/>
  <c r="B7125" i="1"/>
  <c r="F7125" i="1" s="1"/>
  <c r="I7125" i="1" s="1"/>
  <c r="J7106" i="1"/>
  <c r="AB7133" i="1" l="1"/>
  <c r="H7133" i="1" s="1"/>
  <c r="Z7134" i="1"/>
  <c r="A7127" i="1"/>
  <c r="B7126" i="1"/>
  <c r="F7126" i="1" s="1"/>
  <c r="I7126" i="1" s="1"/>
  <c r="J7107" i="1"/>
  <c r="AB7134" i="1" l="1"/>
  <c r="H7134" i="1" s="1"/>
  <c r="Z7135" i="1"/>
  <c r="A7128" i="1"/>
  <c r="B7127" i="1"/>
  <c r="F7127" i="1" s="1"/>
  <c r="I7127" i="1" s="1"/>
  <c r="J7108" i="1"/>
  <c r="AB7135" i="1" l="1"/>
  <c r="H7135" i="1" s="1"/>
  <c r="Z7136" i="1"/>
  <c r="B7128" i="1"/>
  <c r="F7128" i="1" s="1"/>
  <c r="I7128" i="1" s="1"/>
  <c r="A7129" i="1"/>
  <c r="J7109" i="1"/>
  <c r="AB7136" i="1" l="1"/>
  <c r="H7136" i="1" s="1"/>
  <c r="Z7137" i="1"/>
  <c r="A7130" i="1"/>
  <c r="B7129" i="1"/>
  <c r="F7129" i="1" s="1"/>
  <c r="I7129" i="1" s="1"/>
  <c r="J7110" i="1"/>
  <c r="AB7137" i="1" l="1"/>
  <c r="H7137" i="1" s="1"/>
  <c r="Z7138" i="1"/>
  <c r="A7131" i="1"/>
  <c r="B7130" i="1"/>
  <c r="F7130" i="1" s="1"/>
  <c r="I7130" i="1" s="1"/>
  <c r="J7111" i="1"/>
  <c r="AB7138" i="1" l="1"/>
  <c r="H7138" i="1" s="1"/>
  <c r="Z7139" i="1"/>
  <c r="A7132" i="1"/>
  <c r="B7131" i="1"/>
  <c r="F7131" i="1" s="1"/>
  <c r="I7131" i="1" s="1"/>
  <c r="J7112" i="1"/>
  <c r="AB7139" i="1" l="1"/>
  <c r="H7139" i="1" s="1"/>
  <c r="Z7140" i="1"/>
  <c r="AB7140" i="1" s="1"/>
  <c r="A7133" i="1"/>
  <c r="B7132" i="1"/>
  <c r="F7132" i="1" s="1"/>
  <c r="I7132" i="1" s="1"/>
  <c r="J7113" i="1"/>
  <c r="H7140" i="1" l="1"/>
  <c r="Z7141" i="1"/>
  <c r="A7134" i="1"/>
  <c r="B7133" i="1"/>
  <c r="F7133" i="1" s="1"/>
  <c r="I7133" i="1" s="1"/>
  <c r="J7114" i="1"/>
  <c r="AB7141" i="1" l="1"/>
  <c r="H7141" i="1" s="1"/>
  <c r="Z7142" i="1"/>
  <c r="A7135" i="1"/>
  <c r="B7134" i="1"/>
  <c r="F7134" i="1" s="1"/>
  <c r="I7134" i="1" s="1"/>
  <c r="J7115" i="1"/>
  <c r="AB7142" i="1" l="1"/>
  <c r="H7142" i="1" s="1"/>
  <c r="Z7143" i="1"/>
  <c r="A7136" i="1"/>
  <c r="B7135" i="1"/>
  <c r="F7135" i="1" s="1"/>
  <c r="I7135" i="1" s="1"/>
  <c r="J7116" i="1"/>
  <c r="AB7143" i="1" l="1"/>
  <c r="H7143" i="1" s="1"/>
  <c r="Z7144" i="1"/>
  <c r="A7137" i="1"/>
  <c r="B7136" i="1"/>
  <c r="F7136" i="1" s="1"/>
  <c r="I7136" i="1" s="1"/>
  <c r="J7117" i="1"/>
  <c r="AB7144" i="1" l="1"/>
  <c r="H7144" i="1" s="1"/>
  <c r="Z7145" i="1"/>
  <c r="A7138" i="1"/>
  <c r="B7137" i="1"/>
  <c r="F7137" i="1" s="1"/>
  <c r="I7137" i="1" s="1"/>
  <c r="J7118" i="1"/>
  <c r="AB7145" i="1" l="1"/>
  <c r="H7145" i="1" s="1"/>
  <c r="Z7146" i="1"/>
  <c r="AB7146" i="1" s="1"/>
  <c r="H7146" i="1" s="1"/>
  <c r="B7138" i="1"/>
  <c r="F7138" i="1" s="1"/>
  <c r="I7138" i="1" s="1"/>
  <c r="A7139" i="1"/>
  <c r="J7119" i="1"/>
  <c r="Z7147" i="1" l="1"/>
  <c r="A7140" i="1"/>
  <c r="B7139" i="1"/>
  <c r="F7139" i="1" s="1"/>
  <c r="I7139" i="1" s="1"/>
  <c r="J7120" i="1"/>
  <c r="AB7147" i="1" l="1"/>
  <c r="H7147" i="1" s="1"/>
  <c r="Z7148" i="1"/>
  <c r="A7141" i="1"/>
  <c r="B7140" i="1"/>
  <c r="F7140" i="1" s="1"/>
  <c r="I7140" i="1" s="1"/>
  <c r="J7121" i="1"/>
  <c r="AB7148" i="1" l="1"/>
  <c r="H7148" i="1" s="1"/>
  <c r="Z7149" i="1"/>
  <c r="A7142" i="1"/>
  <c r="B7141" i="1"/>
  <c r="F7141" i="1" s="1"/>
  <c r="I7141" i="1" s="1"/>
  <c r="J7122" i="1"/>
  <c r="AB7149" i="1" l="1"/>
  <c r="H7149" i="1" s="1"/>
  <c r="Z7150" i="1"/>
  <c r="A7143" i="1"/>
  <c r="B7142" i="1"/>
  <c r="F7142" i="1" s="1"/>
  <c r="I7142" i="1" s="1"/>
  <c r="J7123" i="1"/>
  <c r="AB7150" i="1" l="1"/>
  <c r="H7150" i="1" s="1"/>
  <c r="Z7151" i="1"/>
  <c r="A7144" i="1"/>
  <c r="B7143" i="1"/>
  <c r="F7143" i="1" s="1"/>
  <c r="I7143" i="1" s="1"/>
  <c r="J7124" i="1"/>
  <c r="AB7151" i="1" l="1"/>
  <c r="H7151" i="1" s="1"/>
  <c r="Z7152" i="1"/>
  <c r="B7144" i="1"/>
  <c r="F7144" i="1" s="1"/>
  <c r="I7144" i="1" s="1"/>
  <c r="A7145" i="1"/>
  <c r="J7125" i="1"/>
  <c r="AB7152" i="1" l="1"/>
  <c r="H7152" i="1" s="1"/>
  <c r="Z7153" i="1"/>
  <c r="B7145" i="1"/>
  <c r="F7145" i="1" s="1"/>
  <c r="I7145" i="1" s="1"/>
  <c r="A7146" i="1"/>
  <c r="J7126" i="1"/>
  <c r="AB7153" i="1" l="1"/>
  <c r="H7153" i="1" s="1"/>
  <c r="Z7154" i="1"/>
  <c r="B7146" i="1"/>
  <c r="F7146" i="1" s="1"/>
  <c r="I7146" i="1" s="1"/>
  <c r="A7147" i="1"/>
  <c r="J7127" i="1"/>
  <c r="AB7154" i="1" l="1"/>
  <c r="H7154" i="1" s="1"/>
  <c r="Z7155" i="1"/>
  <c r="A7148" i="1"/>
  <c r="B7147" i="1"/>
  <c r="F7147" i="1" s="1"/>
  <c r="I7147" i="1" s="1"/>
  <c r="J7128" i="1"/>
  <c r="AB7155" i="1" l="1"/>
  <c r="H7155" i="1" s="1"/>
  <c r="Z7156" i="1"/>
  <c r="A7149" i="1"/>
  <c r="B7148" i="1"/>
  <c r="F7148" i="1" s="1"/>
  <c r="I7148" i="1" s="1"/>
  <c r="J7129" i="1"/>
  <c r="AB7156" i="1" l="1"/>
  <c r="H7156" i="1" s="1"/>
  <c r="Z7157" i="1"/>
  <c r="B7149" i="1"/>
  <c r="F7149" i="1" s="1"/>
  <c r="I7149" i="1" s="1"/>
  <c r="A7150" i="1"/>
  <c r="J7130" i="1"/>
  <c r="AB7157" i="1" l="1"/>
  <c r="H7157" i="1" s="1"/>
  <c r="Z7158" i="1"/>
  <c r="A7151" i="1"/>
  <c r="B7150" i="1"/>
  <c r="F7150" i="1" s="1"/>
  <c r="I7150" i="1" s="1"/>
  <c r="J7131" i="1"/>
  <c r="AB7158" i="1" l="1"/>
  <c r="H7158" i="1" s="1"/>
  <c r="Z7159" i="1"/>
  <c r="A7152" i="1"/>
  <c r="B7151" i="1"/>
  <c r="F7151" i="1" s="1"/>
  <c r="I7151" i="1" s="1"/>
  <c r="J7132" i="1"/>
  <c r="AB7159" i="1" l="1"/>
  <c r="H7159" i="1" s="1"/>
  <c r="Z7160" i="1"/>
  <c r="A7153" i="1"/>
  <c r="B7152" i="1"/>
  <c r="F7152" i="1" s="1"/>
  <c r="I7152" i="1" s="1"/>
  <c r="J7133" i="1"/>
  <c r="AB7160" i="1" l="1"/>
  <c r="H7160" i="1" s="1"/>
  <c r="Z7161" i="1"/>
  <c r="B7153" i="1"/>
  <c r="F7153" i="1" s="1"/>
  <c r="I7153" i="1" s="1"/>
  <c r="A7154" i="1"/>
  <c r="J7134" i="1"/>
  <c r="AB7161" i="1" l="1"/>
  <c r="H7161" i="1" s="1"/>
  <c r="Z7162" i="1"/>
  <c r="A7155" i="1"/>
  <c r="B7154" i="1"/>
  <c r="F7154" i="1" s="1"/>
  <c r="I7154" i="1" s="1"/>
  <c r="J7135" i="1"/>
  <c r="AB7162" i="1" l="1"/>
  <c r="H7162" i="1" s="1"/>
  <c r="Z7163" i="1"/>
  <c r="B7155" i="1"/>
  <c r="F7155" i="1" s="1"/>
  <c r="I7155" i="1" s="1"/>
  <c r="A7156" i="1"/>
  <c r="J7136" i="1"/>
  <c r="AB7163" i="1" l="1"/>
  <c r="H7163" i="1" s="1"/>
  <c r="Z7164" i="1"/>
  <c r="A7157" i="1"/>
  <c r="B7156" i="1"/>
  <c r="F7156" i="1" s="1"/>
  <c r="I7156" i="1" s="1"/>
  <c r="J7137" i="1"/>
  <c r="AB7164" i="1" l="1"/>
  <c r="H7164" i="1" s="1"/>
  <c r="Z7165" i="1"/>
  <c r="B7157" i="1"/>
  <c r="F7157" i="1" s="1"/>
  <c r="I7157" i="1" s="1"/>
  <c r="A7158" i="1"/>
  <c r="J7138" i="1"/>
  <c r="AB7165" i="1" l="1"/>
  <c r="H7165" i="1" s="1"/>
  <c r="Z7166" i="1"/>
  <c r="A7159" i="1"/>
  <c r="B7158" i="1"/>
  <c r="F7158" i="1" s="1"/>
  <c r="I7158" i="1" s="1"/>
  <c r="J7139" i="1"/>
  <c r="AB7166" i="1" l="1"/>
  <c r="H7166" i="1" s="1"/>
  <c r="Z7167" i="1"/>
  <c r="B7159" i="1"/>
  <c r="F7159" i="1" s="1"/>
  <c r="I7159" i="1" s="1"/>
  <c r="A7160" i="1"/>
  <c r="J7140" i="1"/>
  <c r="AB7167" i="1" l="1"/>
  <c r="H7167" i="1" s="1"/>
  <c r="Z7168" i="1"/>
  <c r="A7161" i="1"/>
  <c r="B7160" i="1"/>
  <c r="F7160" i="1" s="1"/>
  <c r="I7160" i="1" s="1"/>
  <c r="J7141" i="1"/>
  <c r="AB7168" i="1" l="1"/>
  <c r="H7168" i="1" s="1"/>
  <c r="Z7169" i="1"/>
  <c r="B7161" i="1"/>
  <c r="F7161" i="1" s="1"/>
  <c r="I7161" i="1" s="1"/>
  <c r="A7162" i="1"/>
  <c r="J7142" i="1"/>
  <c r="AB7169" i="1" l="1"/>
  <c r="H7169" i="1" s="1"/>
  <c r="Z7170" i="1"/>
  <c r="A7163" i="1"/>
  <c r="B7162" i="1"/>
  <c r="F7162" i="1" s="1"/>
  <c r="I7162" i="1" s="1"/>
  <c r="J7143" i="1"/>
  <c r="AB7170" i="1" l="1"/>
  <c r="H7170" i="1" s="1"/>
  <c r="Z7171" i="1"/>
  <c r="B7163" i="1"/>
  <c r="F7163" i="1" s="1"/>
  <c r="I7163" i="1" s="1"/>
  <c r="A7164" i="1"/>
  <c r="J7144" i="1"/>
  <c r="AB7171" i="1" l="1"/>
  <c r="H7171" i="1" s="1"/>
  <c r="Z7172" i="1"/>
  <c r="A7165" i="1"/>
  <c r="B7164" i="1"/>
  <c r="F7164" i="1" s="1"/>
  <c r="I7164" i="1" s="1"/>
  <c r="J7145" i="1"/>
  <c r="AB7172" i="1" l="1"/>
  <c r="H7172" i="1" s="1"/>
  <c r="Z7173" i="1"/>
  <c r="B7165" i="1"/>
  <c r="F7165" i="1" s="1"/>
  <c r="I7165" i="1" s="1"/>
  <c r="A7166" i="1"/>
  <c r="J7146" i="1"/>
  <c r="AB7173" i="1" l="1"/>
  <c r="H7173" i="1" s="1"/>
  <c r="Z7174" i="1"/>
  <c r="A7167" i="1"/>
  <c r="B7166" i="1"/>
  <c r="F7166" i="1" s="1"/>
  <c r="I7166" i="1" s="1"/>
  <c r="J7147" i="1"/>
  <c r="AB7174" i="1" l="1"/>
  <c r="H7174" i="1" s="1"/>
  <c r="Z7175" i="1"/>
  <c r="B7167" i="1"/>
  <c r="F7167" i="1" s="1"/>
  <c r="I7167" i="1" s="1"/>
  <c r="A7168" i="1"/>
  <c r="J7148" i="1"/>
  <c r="AB7175" i="1" l="1"/>
  <c r="H7175" i="1" s="1"/>
  <c r="Z7176" i="1"/>
  <c r="A7169" i="1"/>
  <c r="B7168" i="1"/>
  <c r="F7168" i="1" s="1"/>
  <c r="I7168" i="1" s="1"/>
  <c r="J7149" i="1"/>
  <c r="AB7176" i="1" l="1"/>
  <c r="H7176" i="1" s="1"/>
  <c r="Z7177" i="1"/>
  <c r="B7169" i="1"/>
  <c r="F7169" i="1" s="1"/>
  <c r="I7169" i="1" s="1"/>
  <c r="A7170" i="1"/>
  <c r="J7150" i="1"/>
  <c r="AB7177" i="1" l="1"/>
  <c r="H7177" i="1" s="1"/>
  <c r="Z7178" i="1"/>
  <c r="A7171" i="1"/>
  <c r="B7170" i="1"/>
  <c r="F7170" i="1" s="1"/>
  <c r="I7170" i="1" s="1"/>
  <c r="J7151" i="1"/>
  <c r="AB7178" i="1" l="1"/>
  <c r="H7178" i="1" s="1"/>
  <c r="Z7179" i="1"/>
  <c r="B7171" i="1"/>
  <c r="F7171" i="1" s="1"/>
  <c r="I7171" i="1" s="1"/>
  <c r="A7172" i="1"/>
  <c r="J7152" i="1"/>
  <c r="AB7179" i="1" l="1"/>
  <c r="H7179" i="1" s="1"/>
  <c r="Z7180" i="1"/>
  <c r="A7173" i="1"/>
  <c r="B7172" i="1"/>
  <c r="F7172" i="1" s="1"/>
  <c r="I7172" i="1" s="1"/>
  <c r="J7153" i="1"/>
  <c r="AB7180" i="1" l="1"/>
  <c r="H7180" i="1" s="1"/>
  <c r="Z7181" i="1"/>
  <c r="B7173" i="1"/>
  <c r="F7173" i="1" s="1"/>
  <c r="I7173" i="1" s="1"/>
  <c r="A7174" i="1"/>
  <c r="J7154" i="1"/>
  <c r="AB7181" i="1" l="1"/>
  <c r="H7181" i="1" s="1"/>
  <c r="Z7182" i="1"/>
  <c r="A7175" i="1"/>
  <c r="B7174" i="1"/>
  <c r="F7174" i="1" s="1"/>
  <c r="I7174" i="1" s="1"/>
  <c r="J7155" i="1"/>
  <c r="AB7182" i="1" l="1"/>
  <c r="H7182" i="1" s="1"/>
  <c r="Z7183" i="1"/>
  <c r="B7175" i="1"/>
  <c r="F7175" i="1" s="1"/>
  <c r="I7175" i="1" s="1"/>
  <c r="A7176" i="1"/>
  <c r="J7156" i="1"/>
  <c r="AB7183" i="1" l="1"/>
  <c r="H7183" i="1" s="1"/>
  <c r="Z7184" i="1"/>
  <c r="A7177" i="1"/>
  <c r="B7176" i="1"/>
  <c r="F7176" i="1" s="1"/>
  <c r="I7176" i="1" s="1"/>
  <c r="J7157" i="1"/>
  <c r="AB7184" i="1" l="1"/>
  <c r="H7184" i="1" s="1"/>
  <c r="Z7185" i="1"/>
  <c r="B7177" i="1"/>
  <c r="F7177" i="1" s="1"/>
  <c r="I7177" i="1" s="1"/>
  <c r="A7178" i="1"/>
  <c r="J7158" i="1"/>
  <c r="AB7185" i="1" l="1"/>
  <c r="H7185" i="1" s="1"/>
  <c r="Z7186" i="1"/>
  <c r="A7179" i="1"/>
  <c r="B7178" i="1"/>
  <c r="F7178" i="1" s="1"/>
  <c r="I7178" i="1" s="1"/>
  <c r="J7159" i="1"/>
  <c r="AB7186" i="1" l="1"/>
  <c r="H7186" i="1" s="1"/>
  <c r="Z7187" i="1"/>
  <c r="B7179" i="1"/>
  <c r="F7179" i="1" s="1"/>
  <c r="I7179" i="1" s="1"/>
  <c r="A7180" i="1"/>
  <c r="J7160" i="1"/>
  <c r="AB7187" i="1" l="1"/>
  <c r="H7187" i="1" s="1"/>
  <c r="Z7188" i="1"/>
  <c r="A7181" i="1"/>
  <c r="B7180" i="1"/>
  <c r="F7180" i="1" s="1"/>
  <c r="I7180" i="1" s="1"/>
  <c r="J7161" i="1"/>
  <c r="AB7188" i="1" l="1"/>
  <c r="H7188" i="1" s="1"/>
  <c r="Z7189" i="1"/>
  <c r="B7181" i="1"/>
  <c r="F7181" i="1" s="1"/>
  <c r="I7181" i="1" s="1"/>
  <c r="A7182" i="1"/>
  <c r="J7162" i="1"/>
  <c r="AB7189" i="1" l="1"/>
  <c r="H7189" i="1" s="1"/>
  <c r="Z7190" i="1"/>
  <c r="A7183" i="1"/>
  <c r="B7182" i="1"/>
  <c r="F7182" i="1" s="1"/>
  <c r="I7182" i="1" s="1"/>
  <c r="J7163" i="1"/>
  <c r="AB7190" i="1" l="1"/>
  <c r="H7190" i="1" s="1"/>
  <c r="Z7191" i="1"/>
  <c r="B7183" i="1"/>
  <c r="F7183" i="1" s="1"/>
  <c r="I7183" i="1" s="1"/>
  <c r="A7184" i="1"/>
  <c r="J7164" i="1"/>
  <c r="AB7191" i="1" l="1"/>
  <c r="H7191" i="1" s="1"/>
  <c r="Z7192" i="1"/>
  <c r="A7185" i="1"/>
  <c r="B7184" i="1"/>
  <c r="F7184" i="1" s="1"/>
  <c r="I7184" i="1" s="1"/>
  <c r="J7165" i="1"/>
  <c r="AB7192" i="1" l="1"/>
  <c r="H7192" i="1" s="1"/>
  <c r="Z7193" i="1"/>
  <c r="B7185" i="1"/>
  <c r="F7185" i="1" s="1"/>
  <c r="I7185" i="1" s="1"/>
  <c r="A7186" i="1"/>
  <c r="J7166" i="1"/>
  <c r="AB7193" i="1" l="1"/>
  <c r="H7193" i="1" s="1"/>
  <c r="Z7194" i="1"/>
  <c r="A7187" i="1"/>
  <c r="B7186" i="1"/>
  <c r="F7186" i="1" s="1"/>
  <c r="I7186" i="1" s="1"/>
  <c r="J7167" i="1"/>
  <c r="AB7194" i="1" l="1"/>
  <c r="H7194" i="1" s="1"/>
  <c r="Z7195" i="1"/>
  <c r="B7187" i="1"/>
  <c r="F7187" i="1" s="1"/>
  <c r="I7187" i="1" s="1"/>
  <c r="A7188" i="1"/>
  <c r="J7168" i="1"/>
  <c r="AB7195" i="1" l="1"/>
  <c r="H7195" i="1" s="1"/>
  <c r="Z7196" i="1"/>
  <c r="A7189" i="1"/>
  <c r="B7188" i="1"/>
  <c r="F7188" i="1" s="1"/>
  <c r="I7188" i="1" s="1"/>
  <c r="J7169" i="1"/>
  <c r="AB7196" i="1" l="1"/>
  <c r="H7196" i="1" s="1"/>
  <c r="Z7197" i="1"/>
  <c r="B7189" i="1"/>
  <c r="F7189" i="1" s="1"/>
  <c r="I7189" i="1" s="1"/>
  <c r="A7190" i="1"/>
  <c r="J7170" i="1"/>
  <c r="AB7197" i="1" l="1"/>
  <c r="H7197" i="1" s="1"/>
  <c r="Z7198" i="1"/>
  <c r="A7191" i="1"/>
  <c r="B7190" i="1"/>
  <c r="F7190" i="1" s="1"/>
  <c r="I7190" i="1" s="1"/>
  <c r="J7171" i="1"/>
  <c r="AB7198" i="1" l="1"/>
  <c r="H7198" i="1" s="1"/>
  <c r="Z7199" i="1"/>
  <c r="B7191" i="1"/>
  <c r="F7191" i="1" s="1"/>
  <c r="I7191" i="1" s="1"/>
  <c r="A7192" i="1"/>
  <c r="J7172" i="1"/>
  <c r="AB7199" i="1" l="1"/>
  <c r="H7199" i="1" s="1"/>
  <c r="Z7200" i="1"/>
  <c r="A7193" i="1"/>
  <c r="B7192" i="1"/>
  <c r="F7192" i="1" s="1"/>
  <c r="I7192" i="1" s="1"/>
  <c r="J7173" i="1"/>
  <c r="AB7200" i="1" l="1"/>
  <c r="H7200" i="1" s="1"/>
  <c r="Z7201" i="1"/>
  <c r="A7194" i="1"/>
  <c r="B7193" i="1"/>
  <c r="F7193" i="1" s="1"/>
  <c r="I7193" i="1" s="1"/>
  <c r="J7174" i="1"/>
  <c r="AB7201" i="1" l="1"/>
  <c r="H7201" i="1" s="1"/>
  <c r="Z7202" i="1"/>
  <c r="A7195" i="1"/>
  <c r="B7194" i="1"/>
  <c r="F7194" i="1" s="1"/>
  <c r="I7194" i="1" s="1"/>
  <c r="J7175" i="1"/>
  <c r="AB7202" i="1" l="1"/>
  <c r="H7202" i="1" s="1"/>
  <c r="Z7203" i="1"/>
  <c r="A7196" i="1"/>
  <c r="B7195" i="1"/>
  <c r="F7195" i="1" s="1"/>
  <c r="I7195" i="1" s="1"/>
  <c r="J7176" i="1"/>
  <c r="AB7203" i="1" l="1"/>
  <c r="H7203" i="1" s="1"/>
  <c r="Z7204" i="1"/>
  <c r="AB7204" i="1" s="1"/>
  <c r="H7204" i="1" s="1"/>
  <c r="A7197" i="1"/>
  <c r="B7196" i="1"/>
  <c r="F7196" i="1" s="1"/>
  <c r="I7196" i="1" s="1"/>
  <c r="J7177" i="1"/>
  <c r="Z7205" i="1" l="1"/>
  <c r="A7198" i="1"/>
  <c r="B7197" i="1"/>
  <c r="F7197" i="1" s="1"/>
  <c r="I7197" i="1" s="1"/>
  <c r="J7178" i="1"/>
  <c r="AB7205" i="1" l="1"/>
  <c r="H7205" i="1" s="1"/>
  <c r="Z7206" i="1"/>
  <c r="B7198" i="1"/>
  <c r="F7198" i="1" s="1"/>
  <c r="I7198" i="1" s="1"/>
  <c r="A7199" i="1"/>
  <c r="J7179" i="1"/>
  <c r="AB7206" i="1" l="1"/>
  <c r="H7206" i="1" s="1"/>
  <c r="Z7207" i="1"/>
  <c r="B7199" i="1"/>
  <c r="F7199" i="1" s="1"/>
  <c r="I7199" i="1" s="1"/>
  <c r="A7200" i="1"/>
  <c r="J7180" i="1"/>
  <c r="AB7207" i="1" l="1"/>
  <c r="H7207" i="1" s="1"/>
  <c r="Z7208" i="1"/>
  <c r="A7201" i="1"/>
  <c r="B7200" i="1"/>
  <c r="F7200" i="1" s="1"/>
  <c r="I7200" i="1" s="1"/>
  <c r="J7181" i="1"/>
  <c r="AB7208" i="1" l="1"/>
  <c r="H7208" i="1" s="1"/>
  <c r="Z7209" i="1"/>
  <c r="A7202" i="1"/>
  <c r="B7201" i="1"/>
  <c r="F7201" i="1" s="1"/>
  <c r="I7201" i="1" s="1"/>
  <c r="J7182" i="1"/>
  <c r="AB7209" i="1" l="1"/>
  <c r="H7209" i="1" s="1"/>
  <c r="Z7210" i="1"/>
  <c r="A7203" i="1"/>
  <c r="B7202" i="1"/>
  <c r="F7202" i="1" s="1"/>
  <c r="I7202" i="1" s="1"/>
  <c r="J7183" i="1"/>
  <c r="AB7210" i="1" l="1"/>
  <c r="H7210" i="1" s="1"/>
  <c r="Z7211" i="1"/>
  <c r="A7204" i="1"/>
  <c r="B7203" i="1"/>
  <c r="F7203" i="1" s="1"/>
  <c r="I7203" i="1" s="1"/>
  <c r="J7184" i="1"/>
  <c r="AB7211" i="1" l="1"/>
  <c r="H7211" i="1" s="1"/>
  <c r="Z7212" i="1"/>
  <c r="A7205" i="1"/>
  <c r="B7204" i="1"/>
  <c r="F7204" i="1" s="1"/>
  <c r="I7204" i="1" s="1"/>
  <c r="J7185" i="1"/>
  <c r="AB7212" i="1" l="1"/>
  <c r="H7212" i="1" s="1"/>
  <c r="Z7213" i="1"/>
  <c r="A7206" i="1"/>
  <c r="B7205" i="1"/>
  <c r="F7205" i="1" s="1"/>
  <c r="I7205" i="1" s="1"/>
  <c r="J7186" i="1"/>
  <c r="AB7213" i="1" l="1"/>
  <c r="H7213" i="1" s="1"/>
  <c r="Z7214" i="1"/>
  <c r="A7207" i="1"/>
  <c r="B7206" i="1"/>
  <c r="F7206" i="1" s="1"/>
  <c r="I7206" i="1" s="1"/>
  <c r="J7187" i="1"/>
  <c r="AB7214" i="1" l="1"/>
  <c r="H7214" i="1" s="1"/>
  <c r="Z7215" i="1"/>
  <c r="B7207" i="1"/>
  <c r="F7207" i="1" s="1"/>
  <c r="I7207" i="1" s="1"/>
  <c r="A7208" i="1"/>
  <c r="J7188" i="1"/>
  <c r="AB7215" i="1" l="1"/>
  <c r="H7215" i="1" s="1"/>
  <c r="Z7216" i="1"/>
  <c r="B7208" i="1"/>
  <c r="F7208" i="1" s="1"/>
  <c r="I7208" i="1" s="1"/>
  <c r="A7209" i="1"/>
  <c r="J7189" i="1"/>
  <c r="AB7216" i="1" l="1"/>
  <c r="H7216" i="1" s="1"/>
  <c r="Z7217" i="1"/>
  <c r="B7209" i="1"/>
  <c r="F7209" i="1" s="1"/>
  <c r="I7209" i="1" s="1"/>
  <c r="A7210" i="1"/>
  <c r="J7190" i="1"/>
  <c r="AB7217" i="1" l="1"/>
  <c r="H7217" i="1" s="1"/>
  <c r="Z7218" i="1"/>
  <c r="B7210" i="1"/>
  <c r="F7210" i="1" s="1"/>
  <c r="I7210" i="1" s="1"/>
  <c r="A7211" i="1"/>
  <c r="J7191" i="1"/>
  <c r="AB7218" i="1" l="1"/>
  <c r="H7218" i="1" s="1"/>
  <c r="Z7219" i="1"/>
  <c r="B7211" i="1"/>
  <c r="F7211" i="1" s="1"/>
  <c r="I7211" i="1" s="1"/>
  <c r="A7212" i="1"/>
  <c r="J7192" i="1"/>
  <c r="AB7219" i="1" l="1"/>
  <c r="H7219" i="1" s="1"/>
  <c r="Z7220" i="1"/>
  <c r="A7213" i="1"/>
  <c r="B7212" i="1"/>
  <c r="F7212" i="1" s="1"/>
  <c r="I7212" i="1" s="1"/>
  <c r="J7193" i="1"/>
  <c r="AB7220" i="1" l="1"/>
  <c r="H7220" i="1" s="1"/>
  <c r="Z7221" i="1"/>
  <c r="A7214" i="1"/>
  <c r="B7213" i="1"/>
  <c r="F7213" i="1" s="1"/>
  <c r="I7213" i="1" s="1"/>
  <c r="J7194" i="1"/>
  <c r="AB7221" i="1" l="1"/>
  <c r="H7221" i="1" s="1"/>
  <c r="Z7222" i="1"/>
  <c r="B7214" i="1"/>
  <c r="F7214" i="1" s="1"/>
  <c r="I7214" i="1" s="1"/>
  <c r="A7215" i="1"/>
  <c r="J7195" i="1"/>
  <c r="AB7222" i="1" l="1"/>
  <c r="H7222" i="1" s="1"/>
  <c r="Z7223" i="1"/>
  <c r="B7215" i="1"/>
  <c r="F7215" i="1" s="1"/>
  <c r="I7215" i="1" s="1"/>
  <c r="A7216" i="1"/>
  <c r="J7196" i="1"/>
  <c r="AB7223" i="1" l="1"/>
  <c r="H7223" i="1" s="1"/>
  <c r="Z7224" i="1"/>
  <c r="B7216" i="1"/>
  <c r="F7216" i="1" s="1"/>
  <c r="I7216" i="1" s="1"/>
  <c r="A7217" i="1"/>
  <c r="J7197" i="1"/>
  <c r="AB7224" i="1" l="1"/>
  <c r="H7224" i="1" s="1"/>
  <c r="Z7225" i="1"/>
  <c r="B7217" i="1"/>
  <c r="F7217" i="1" s="1"/>
  <c r="I7217" i="1" s="1"/>
  <c r="A7218" i="1"/>
  <c r="J7198" i="1"/>
  <c r="AB7225" i="1" l="1"/>
  <c r="H7225" i="1" s="1"/>
  <c r="Z7226" i="1"/>
  <c r="B7218" i="1"/>
  <c r="F7218" i="1" s="1"/>
  <c r="I7218" i="1" s="1"/>
  <c r="A7219" i="1"/>
  <c r="J7199" i="1"/>
  <c r="AB7226" i="1" l="1"/>
  <c r="H7226" i="1" s="1"/>
  <c r="Z7227" i="1"/>
  <c r="B7219" i="1"/>
  <c r="F7219" i="1" s="1"/>
  <c r="I7219" i="1" s="1"/>
  <c r="A7220" i="1"/>
  <c r="J7200" i="1"/>
  <c r="AB7227" i="1" l="1"/>
  <c r="H7227" i="1" s="1"/>
  <c r="Z7228" i="1"/>
  <c r="B7220" i="1"/>
  <c r="F7220" i="1" s="1"/>
  <c r="I7220" i="1" s="1"/>
  <c r="A7221" i="1"/>
  <c r="J7201" i="1"/>
  <c r="AB7228" i="1" l="1"/>
  <c r="H7228" i="1" s="1"/>
  <c r="Z7229" i="1"/>
  <c r="A7222" i="1"/>
  <c r="B7221" i="1"/>
  <c r="F7221" i="1" s="1"/>
  <c r="I7221" i="1" s="1"/>
  <c r="J7202" i="1"/>
  <c r="AB7229" i="1" l="1"/>
  <c r="H7229" i="1" s="1"/>
  <c r="Z7230" i="1"/>
  <c r="A7223" i="1"/>
  <c r="B7222" i="1"/>
  <c r="F7222" i="1" s="1"/>
  <c r="I7222" i="1" s="1"/>
  <c r="J7203" i="1"/>
  <c r="AB7230" i="1" l="1"/>
  <c r="H7230" i="1" s="1"/>
  <c r="Z7231" i="1"/>
  <c r="A7224" i="1"/>
  <c r="B7223" i="1"/>
  <c r="F7223" i="1" s="1"/>
  <c r="I7223" i="1" s="1"/>
  <c r="J7204" i="1"/>
  <c r="AB7231" i="1" l="1"/>
  <c r="H7231" i="1" s="1"/>
  <c r="Z7232" i="1"/>
  <c r="A7225" i="1"/>
  <c r="B7224" i="1"/>
  <c r="F7224" i="1" s="1"/>
  <c r="I7224" i="1" s="1"/>
  <c r="J7205" i="1"/>
  <c r="AB7232" i="1" l="1"/>
  <c r="H7232" i="1" s="1"/>
  <c r="Z7233" i="1"/>
  <c r="A7226" i="1"/>
  <c r="B7225" i="1"/>
  <c r="F7225" i="1" s="1"/>
  <c r="I7225" i="1" s="1"/>
  <c r="J7206" i="1"/>
  <c r="AB7233" i="1" l="1"/>
  <c r="H7233" i="1" s="1"/>
  <c r="Z7234" i="1"/>
  <c r="A7227" i="1"/>
  <c r="B7226" i="1"/>
  <c r="F7226" i="1" s="1"/>
  <c r="I7226" i="1" s="1"/>
  <c r="J7207" i="1"/>
  <c r="AB7234" i="1" l="1"/>
  <c r="H7234" i="1" s="1"/>
  <c r="Z7235" i="1"/>
  <c r="A7228" i="1"/>
  <c r="B7227" i="1"/>
  <c r="F7227" i="1" s="1"/>
  <c r="I7227" i="1" s="1"/>
  <c r="J7208" i="1"/>
  <c r="AB7235" i="1" l="1"/>
  <c r="H7235" i="1" s="1"/>
  <c r="Z7236" i="1"/>
  <c r="A7229" i="1"/>
  <c r="B7228" i="1"/>
  <c r="F7228" i="1" s="1"/>
  <c r="I7228" i="1" s="1"/>
  <c r="J7209" i="1"/>
  <c r="AB7236" i="1" l="1"/>
  <c r="H7236" i="1" s="1"/>
  <c r="Z7237" i="1"/>
  <c r="A7230" i="1"/>
  <c r="B7229" i="1"/>
  <c r="F7229" i="1" s="1"/>
  <c r="I7229" i="1" s="1"/>
  <c r="J7210" i="1"/>
  <c r="AB7237" i="1" l="1"/>
  <c r="H7237" i="1" s="1"/>
  <c r="Z7238" i="1"/>
  <c r="A7231" i="1"/>
  <c r="B7230" i="1"/>
  <c r="F7230" i="1" s="1"/>
  <c r="I7230" i="1" s="1"/>
  <c r="J7211" i="1"/>
  <c r="AB7238" i="1" l="1"/>
  <c r="H7238" i="1" s="1"/>
  <c r="Z7239" i="1"/>
  <c r="A7232" i="1"/>
  <c r="B7231" i="1"/>
  <c r="F7231" i="1" s="1"/>
  <c r="I7231" i="1" s="1"/>
  <c r="J7212" i="1"/>
  <c r="AB7239" i="1" l="1"/>
  <c r="H7239" i="1" s="1"/>
  <c r="Z7240" i="1"/>
  <c r="A7233" i="1"/>
  <c r="B7232" i="1"/>
  <c r="F7232" i="1" s="1"/>
  <c r="I7232" i="1" s="1"/>
  <c r="J7213" i="1"/>
  <c r="AB7240" i="1" l="1"/>
  <c r="H7240" i="1" s="1"/>
  <c r="Z7241" i="1"/>
  <c r="A7234" i="1"/>
  <c r="B7233" i="1"/>
  <c r="F7233" i="1" s="1"/>
  <c r="I7233" i="1" s="1"/>
  <c r="J7214" i="1"/>
  <c r="AB7241" i="1" l="1"/>
  <c r="H7241" i="1" s="1"/>
  <c r="Z7242" i="1"/>
  <c r="A7235" i="1"/>
  <c r="B7234" i="1"/>
  <c r="F7234" i="1" s="1"/>
  <c r="I7234" i="1" s="1"/>
  <c r="J7215" i="1"/>
  <c r="AB7242" i="1" l="1"/>
  <c r="H7242" i="1" s="1"/>
  <c r="Z7243" i="1"/>
  <c r="A7236" i="1"/>
  <c r="B7235" i="1"/>
  <c r="F7235" i="1" s="1"/>
  <c r="I7235" i="1" s="1"/>
  <c r="J7216" i="1"/>
  <c r="AB7243" i="1" l="1"/>
  <c r="H7243" i="1" s="1"/>
  <c r="Z7244" i="1"/>
  <c r="A7237" i="1"/>
  <c r="B7236" i="1"/>
  <c r="F7236" i="1" s="1"/>
  <c r="I7236" i="1" s="1"/>
  <c r="J7217" i="1"/>
  <c r="AB7244" i="1" l="1"/>
  <c r="H7244" i="1" s="1"/>
  <c r="Z7245" i="1"/>
  <c r="B7237" i="1"/>
  <c r="F7237" i="1" s="1"/>
  <c r="I7237" i="1" s="1"/>
  <c r="A7238" i="1"/>
  <c r="J7218" i="1"/>
  <c r="AB7245" i="1" l="1"/>
  <c r="H7245" i="1" s="1"/>
  <c r="Z7246" i="1"/>
  <c r="A7239" i="1"/>
  <c r="B7238" i="1"/>
  <c r="F7238" i="1" s="1"/>
  <c r="I7238" i="1" s="1"/>
  <c r="J7219" i="1"/>
  <c r="AB7246" i="1" l="1"/>
  <c r="H7246" i="1" s="1"/>
  <c r="Z7247" i="1"/>
  <c r="B7239" i="1"/>
  <c r="F7239" i="1" s="1"/>
  <c r="I7239" i="1" s="1"/>
  <c r="A7240" i="1"/>
  <c r="J7220" i="1"/>
  <c r="AB7247" i="1" l="1"/>
  <c r="H7247" i="1" s="1"/>
  <c r="Z7248" i="1"/>
  <c r="A7241" i="1"/>
  <c r="B7240" i="1"/>
  <c r="F7240" i="1" s="1"/>
  <c r="I7240" i="1" s="1"/>
  <c r="J7221" i="1"/>
  <c r="AB7248" i="1" l="1"/>
  <c r="H7248" i="1" s="1"/>
  <c r="Z7249" i="1"/>
  <c r="A7242" i="1"/>
  <c r="B7241" i="1"/>
  <c r="F7241" i="1" s="1"/>
  <c r="I7241" i="1" s="1"/>
  <c r="J7222" i="1"/>
  <c r="AB7249" i="1" l="1"/>
  <c r="H7249" i="1" s="1"/>
  <c r="Z7250" i="1"/>
  <c r="B7242" i="1"/>
  <c r="F7242" i="1" s="1"/>
  <c r="I7242" i="1" s="1"/>
  <c r="A7243" i="1"/>
  <c r="J7223" i="1"/>
  <c r="AB7250" i="1" l="1"/>
  <c r="H7250" i="1" s="1"/>
  <c r="Z7251" i="1"/>
  <c r="A7244" i="1"/>
  <c r="B7243" i="1"/>
  <c r="F7243" i="1" s="1"/>
  <c r="I7243" i="1" s="1"/>
  <c r="J7224" i="1"/>
  <c r="AB7251" i="1" l="1"/>
  <c r="H7251" i="1" s="1"/>
  <c r="Z7252" i="1"/>
  <c r="A7245" i="1"/>
  <c r="B7244" i="1"/>
  <c r="F7244" i="1" s="1"/>
  <c r="I7244" i="1" s="1"/>
  <c r="J7225" i="1"/>
  <c r="AB7252" i="1" l="1"/>
  <c r="H7252" i="1" s="1"/>
  <c r="Z7253" i="1"/>
  <c r="A7246" i="1"/>
  <c r="B7245" i="1"/>
  <c r="F7245" i="1" s="1"/>
  <c r="I7245" i="1" s="1"/>
  <c r="J7226" i="1"/>
  <c r="AB7253" i="1" l="1"/>
  <c r="H7253" i="1" s="1"/>
  <c r="Z7254" i="1"/>
  <c r="B7246" i="1"/>
  <c r="F7246" i="1" s="1"/>
  <c r="I7246" i="1" s="1"/>
  <c r="A7247" i="1"/>
  <c r="J7227" i="1"/>
  <c r="AB7254" i="1" l="1"/>
  <c r="H7254" i="1" s="1"/>
  <c r="Z7255" i="1"/>
  <c r="A7248" i="1"/>
  <c r="B7247" i="1"/>
  <c r="F7247" i="1" s="1"/>
  <c r="I7247" i="1" s="1"/>
  <c r="J7228" i="1"/>
  <c r="AB7255" i="1" l="1"/>
  <c r="H7255" i="1" s="1"/>
  <c r="Z7256" i="1"/>
  <c r="B7248" i="1"/>
  <c r="F7248" i="1" s="1"/>
  <c r="I7248" i="1" s="1"/>
  <c r="A7249" i="1"/>
  <c r="J7229" i="1"/>
  <c r="AB7256" i="1" l="1"/>
  <c r="H7256" i="1" s="1"/>
  <c r="Z7257" i="1"/>
  <c r="AB7257" i="1" s="1"/>
  <c r="H7257" i="1" s="1"/>
  <c r="A7250" i="1"/>
  <c r="B7249" i="1"/>
  <c r="F7249" i="1" s="1"/>
  <c r="I7249" i="1" s="1"/>
  <c r="J7230" i="1"/>
  <c r="Z7258" i="1" l="1"/>
  <c r="B7250" i="1"/>
  <c r="F7250" i="1" s="1"/>
  <c r="I7250" i="1" s="1"/>
  <c r="A7251" i="1"/>
  <c r="J7231" i="1"/>
  <c r="AB7258" i="1" l="1"/>
  <c r="H7258" i="1" s="1"/>
  <c r="Z7259" i="1"/>
  <c r="A7252" i="1"/>
  <c r="B7251" i="1"/>
  <c r="F7251" i="1" s="1"/>
  <c r="I7251" i="1" s="1"/>
  <c r="J7232" i="1"/>
  <c r="AB7259" i="1" l="1"/>
  <c r="H7259" i="1" s="1"/>
  <c r="Z7260" i="1"/>
  <c r="A7253" i="1"/>
  <c r="B7252" i="1"/>
  <c r="F7252" i="1" s="1"/>
  <c r="I7252" i="1" s="1"/>
  <c r="J7233" i="1"/>
  <c r="AB7260" i="1" l="1"/>
  <c r="H7260" i="1" s="1"/>
  <c r="Z7261" i="1"/>
  <c r="A7254" i="1"/>
  <c r="B7253" i="1"/>
  <c r="F7253" i="1" s="1"/>
  <c r="I7253" i="1" s="1"/>
  <c r="J7234" i="1"/>
  <c r="AB7261" i="1" l="1"/>
  <c r="H7261" i="1" s="1"/>
  <c r="Z7262" i="1"/>
  <c r="B7254" i="1"/>
  <c r="F7254" i="1" s="1"/>
  <c r="I7254" i="1" s="1"/>
  <c r="A7255" i="1"/>
  <c r="J7235" i="1"/>
  <c r="AB7262" i="1" l="1"/>
  <c r="H7262" i="1" s="1"/>
  <c r="Z7263" i="1"/>
  <c r="A7256" i="1"/>
  <c r="B7255" i="1"/>
  <c r="F7255" i="1" s="1"/>
  <c r="I7255" i="1" s="1"/>
  <c r="J7236" i="1"/>
  <c r="AB7263" i="1" l="1"/>
  <c r="H7263" i="1" s="1"/>
  <c r="Z7264" i="1"/>
  <c r="B7256" i="1"/>
  <c r="F7256" i="1" s="1"/>
  <c r="I7256" i="1" s="1"/>
  <c r="A7257" i="1"/>
  <c r="J7237" i="1"/>
  <c r="AB7264" i="1" l="1"/>
  <c r="H7264" i="1" s="1"/>
  <c r="Z7265" i="1"/>
  <c r="A7258" i="1"/>
  <c r="B7257" i="1"/>
  <c r="F7257" i="1" s="1"/>
  <c r="I7257" i="1" s="1"/>
  <c r="J7238" i="1"/>
  <c r="AB7265" i="1" l="1"/>
  <c r="H7265" i="1" s="1"/>
  <c r="Z7266" i="1"/>
  <c r="B7258" i="1"/>
  <c r="F7258" i="1" s="1"/>
  <c r="I7258" i="1" s="1"/>
  <c r="A7259" i="1"/>
  <c r="J7239" i="1"/>
  <c r="AB7266" i="1" l="1"/>
  <c r="H7266" i="1" s="1"/>
  <c r="Z7267" i="1"/>
  <c r="A7260" i="1"/>
  <c r="B7259" i="1"/>
  <c r="F7259" i="1" s="1"/>
  <c r="I7259" i="1" s="1"/>
  <c r="J7240" i="1"/>
  <c r="AB7267" i="1" l="1"/>
  <c r="H7267" i="1" s="1"/>
  <c r="Z7268" i="1"/>
  <c r="B7260" i="1"/>
  <c r="F7260" i="1" s="1"/>
  <c r="I7260" i="1" s="1"/>
  <c r="A7261" i="1"/>
  <c r="J7241" i="1"/>
  <c r="AB7268" i="1" l="1"/>
  <c r="H7268" i="1" s="1"/>
  <c r="Z7269" i="1"/>
  <c r="AB7269" i="1" s="1"/>
  <c r="H7269" i="1" s="1"/>
  <c r="A7262" i="1"/>
  <c r="B7261" i="1"/>
  <c r="F7261" i="1" s="1"/>
  <c r="I7261" i="1" s="1"/>
  <c r="J7242" i="1"/>
  <c r="Z7270" i="1" l="1"/>
  <c r="B7262" i="1"/>
  <c r="F7262" i="1" s="1"/>
  <c r="I7262" i="1" s="1"/>
  <c r="A7263" i="1"/>
  <c r="J7243" i="1"/>
  <c r="AB7270" i="1" l="1"/>
  <c r="H7270" i="1" s="1"/>
  <c r="Z7271" i="1"/>
  <c r="A7264" i="1"/>
  <c r="B7263" i="1"/>
  <c r="F7263" i="1" s="1"/>
  <c r="I7263" i="1" s="1"/>
  <c r="J7244" i="1"/>
  <c r="AB7271" i="1" l="1"/>
  <c r="H7271" i="1" s="1"/>
  <c r="Z7272" i="1"/>
  <c r="A7265" i="1"/>
  <c r="B7264" i="1"/>
  <c r="F7264" i="1" s="1"/>
  <c r="I7264" i="1" s="1"/>
  <c r="J7245" i="1"/>
  <c r="AB7272" i="1" l="1"/>
  <c r="H7272" i="1" s="1"/>
  <c r="Z7273" i="1"/>
  <c r="A7266" i="1"/>
  <c r="B7265" i="1"/>
  <c r="F7265" i="1" s="1"/>
  <c r="I7265" i="1" s="1"/>
  <c r="J7246" i="1"/>
  <c r="AB7273" i="1" l="1"/>
  <c r="H7273" i="1" s="1"/>
  <c r="Z7274" i="1"/>
  <c r="A7267" i="1"/>
  <c r="B7266" i="1"/>
  <c r="F7266" i="1" s="1"/>
  <c r="I7266" i="1" s="1"/>
  <c r="J7247" i="1"/>
  <c r="AB7274" i="1" l="1"/>
  <c r="H7274" i="1" s="1"/>
  <c r="Z7275" i="1"/>
  <c r="A7268" i="1"/>
  <c r="B7267" i="1"/>
  <c r="F7267" i="1" s="1"/>
  <c r="I7267" i="1" s="1"/>
  <c r="J7248" i="1"/>
  <c r="AB7275" i="1" l="1"/>
  <c r="H7275" i="1" s="1"/>
  <c r="Z7276" i="1"/>
  <c r="A7269" i="1"/>
  <c r="B7268" i="1"/>
  <c r="F7268" i="1" s="1"/>
  <c r="I7268" i="1" s="1"/>
  <c r="J7249" i="1"/>
  <c r="AB7276" i="1" l="1"/>
  <c r="H7276" i="1" s="1"/>
  <c r="Z7277" i="1"/>
  <c r="A7270" i="1"/>
  <c r="B7269" i="1"/>
  <c r="F7269" i="1" s="1"/>
  <c r="I7269" i="1" s="1"/>
  <c r="J7250" i="1"/>
  <c r="AB7277" i="1" l="1"/>
  <c r="H7277" i="1" s="1"/>
  <c r="Z7278" i="1"/>
  <c r="A7271" i="1"/>
  <c r="B7270" i="1"/>
  <c r="F7270" i="1" s="1"/>
  <c r="I7270" i="1" s="1"/>
  <c r="J7251" i="1"/>
  <c r="AB7278" i="1" l="1"/>
  <c r="H7278" i="1" s="1"/>
  <c r="Z7279" i="1"/>
  <c r="A7272" i="1"/>
  <c r="B7271" i="1"/>
  <c r="F7271" i="1" s="1"/>
  <c r="I7271" i="1" s="1"/>
  <c r="J7252" i="1"/>
  <c r="AB7279" i="1" l="1"/>
  <c r="H7279" i="1" s="1"/>
  <c r="Z7280" i="1"/>
  <c r="A7273" i="1"/>
  <c r="B7272" i="1"/>
  <c r="F7272" i="1" s="1"/>
  <c r="I7272" i="1" s="1"/>
  <c r="J7253" i="1"/>
  <c r="AB7280" i="1" l="1"/>
  <c r="H7280" i="1" s="1"/>
  <c r="Z7281" i="1"/>
  <c r="A7274" i="1"/>
  <c r="B7273" i="1"/>
  <c r="F7273" i="1" s="1"/>
  <c r="I7273" i="1" s="1"/>
  <c r="J7254" i="1"/>
  <c r="AB7281" i="1" l="1"/>
  <c r="H7281" i="1" s="1"/>
  <c r="Z7282" i="1"/>
  <c r="A7275" i="1"/>
  <c r="B7274" i="1"/>
  <c r="F7274" i="1" s="1"/>
  <c r="I7274" i="1" s="1"/>
  <c r="J7255" i="1"/>
  <c r="AB7282" i="1" l="1"/>
  <c r="H7282" i="1" s="1"/>
  <c r="Z7283" i="1"/>
  <c r="A7276" i="1"/>
  <c r="B7275" i="1"/>
  <c r="F7275" i="1" s="1"/>
  <c r="I7275" i="1" s="1"/>
  <c r="J7256" i="1"/>
  <c r="AB7283" i="1" l="1"/>
  <c r="H7283" i="1" s="1"/>
  <c r="Z7284" i="1"/>
  <c r="B7276" i="1"/>
  <c r="F7276" i="1" s="1"/>
  <c r="I7276" i="1" s="1"/>
  <c r="A7277" i="1"/>
  <c r="J7257" i="1"/>
  <c r="AB7284" i="1" l="1"/>
  <c r="H7284" i="1" s="1"/>
  <c r="Z7285" i="1"/>
  <c r="A7278" i="1"/>
  <c r="B7277" i="1"/>
  <c r="F7277" i="1" s="1"/>
  <c r="I7277" i="1" s="1"/>
  <c r="J7258" i="1"/>
  <c r="AB7285" i="1" l="1"/>
  <c r="H7285" i="1" s="1"/>
  <c r="Z7286" i="1"/>
  <c r="A7279" i="1"/>
  <c r="B7278" i="1"/>
  <c r="F7278" i="1" s="1"/>
  <c r="I7278" i="1" s="1"/>
  <c r="J7259" i="1"/>
  <c r="AB7286" i="1" l="1"/>
  <c r="H7286" i="1" s="1"/>
  <c r="Z7287" i="1"/>
  <c r="A7280" i="1"/>
  <c r="B7279" i="1"/>
  <c r="F7279" i="1" s="1"/>
  <c r="I7279" i="1" s="1"/>
  <c r="J7260" i="1"/>
  <c r="AB7287" i="1" l="1"/>
  <c r="H7287" i="1" s="1"/>
  <c r="Z7288" i="1"/>
  <c r="A7281" i="1"/>
  <c r="B7280" i="1"/>
  <c r="F7280" i="1" s="1"/>
  <c r="I7280" i="1" s="1"/>
  <c r="J7261" i="1"/>
  <c r="AB7288" i="1" l="1"/>
  <c r="H7288" i="1" s="1"/>
  <c r="Z7289" i="1"/>
  <c r="A7282" i="1"/>
  <c r="B7281" i="1"/>
  <c r="F7281" i="1" s="1"/>
  <c r="I7281" i="1" s="1"/>
  <c r="J7262" i="1"/>
  <c r="AB7289" i="1" l="1"/>
  <c r="H7289" i="1" s="1"/>
  <c r="Z7290" i="1"/>
  <c r="A7283" i="1"/>
  <c r="B7282" i="1"/>
  <c r="F7282" i="1" s="1"/>
  <c r="I7282" i="1" s="1"/>
  <c r="J7263" i="1"/>
  <c r="AB7290" i="1" l="1"/>
  <c r="H7290" i="1" s="1"/>
  <c r="Z7291" i="1"/>
  <c r="A7284" i="1"/>
  <c r="B7283" i="1"/>
  <c r="F7283" i="1" s="1"/>
  <c r="I7283" i="1" s="1"/>
  <c r="J7264" i="1"/>
  <c r="AB7291" i="1" l="1"/>
  <c r="H7291" i="1" s="1"/>
  <c r="Z7292" i="1"/>
  <c r="B7284" i="1"/>
  <c r="F7284" i="1" s="1"/>
  <c r="I7284" i="1" s="1"/>
  <c r="A7285" i="1"/>
  <c r="J7265" i="1"/>
  <c r="AB7292" i="1" l="1"/>
  <c r="H7292" i="1" s="1"/>
  <c r="Z7293" i="1"/>
  <c r="A7286" i="1"/>
  <c r="B7285" i="1"/>
  <c r="F7285" i="1" s="1"/>
  <c r="I7285" i="1" s="1"/>
  <c r="J7266" i="1"/>
  <c r="AB7293" i="1" l="1"/>
  <c r="H7293" i="1" s="1"/>
  <c r="Z7294" i="1"/>
  <c r="A7287" i="1"/>
  <c r="B7286" i="1"/>
  <c r="F7286" i="1" s="1"/>
  <c r="I7286" i="1" s="1"/>
  <c r="J7267" i="1"/>
  <c r="AB7294" i="1" l="1"/>
  <c r="H7294" i="1" s="1"/>
  <c r="Z7295" i="1"/>
  <c r="A7288" i="1"/>
  <c r="B7287" i="1"/>
  <c r="F7287" i="1" s="1"/>
  <c r="I7287" i="1" s="1"/>
  <c r="J7268" i="1"/>
  <c r="AB7295" i="1" l="1"/>
  <c r="H7295" i="1" s="1"/>
  <c r="Z7296" i="1"/>
  <c r="A7289" i="1"/>
  <c r="B7288" i="1"/>
  <c r="F7288" i="1" s="1"/>
  <c r="I7288" i="1" s="1"/>
  <c r="J7269" i="1"/>
  <c r="AB7296" i="1" l="1"/>
  <c r="H7296" i="1" s="1"/>
  <c r="Z7297" i="1"/>
  <c r="A7290" i="1"/>
  <c r="B7289" i="1"/>
  <c r="F7289" i="1" s="1"/>
  <c r="I7289" i="1" s="1"/>
  <c r="J7270" i="1"/>
  <c r="AB7297" i="1" l="1"/>
  <c r="H7297" i="1" s="1"/>
  <c r="Z7298" i="1"/>
  <c r="A7291" i="1"/>
  <c r="B7290" i="1"/>
  <c r="F7290" i="1" s="1"/>
  <c r="I7290" i="1" s="1"/>
  <c r="J7271" i="1"/>
  <c r="AB7298" i="1" l="1"/>
  <c r="H7298" i="1" s="1"/>
  <c r="Z7299" i="1"/>
  <c r="A7292" i="1"/>
  <c r="B7291" i="1"/>
  <c r="F7291" i="1" s="1"/>
  <c r="I7291" i="1" s="1"/>
  <c r="J7272" i="1"/>
  <c r="AB7299" i="1" l="1"/>
  <c r="H7299" i="1" s="1"/>
  <c r="Z7300" i="1"/>
  <c r="A7293" i="1"/>
  <c r="B7292" i="1"/>
  <c r="F7292" i="1" s="1"/>
  <c r="I7292" i="1" s="1"/>
  <c r="J7273" i="1"/>
  <c r="AB7300" i="1" l="1"/>
  <c r="H7300" i="1" s="1"/>
  <c r="Z7301" i="1"/>
  <c r="A7294" i="1"/>
  <c r="B7293" i="1"/>
  <c r="F7293" i="1" s="1"/>
  <c r="I7293" i="1" s="1"/>
  <c r="J7274" i="1"/>
  <c r="AB7301" i="1" l="1"/>
  <c r="H7301" i="1" s="1"/>
  <c r="Z7302" i="1"/>
  <c r="A7295" i="1"/>
  <c r="B7294" i="1"/>
  <c r="F7294" i="1" s="1"/>
  <c r="I7294" i="1" s="1"/>
  <c r="J7275" i="1"/>
  <c r="AB7302" i="1" l="1"/>
  <c r="H7302" i="1" s="1"/>
  <c r="Z7303" i="1"/>
  <c r="A7296" i="1"/>
  <c r="B7295" i="1"/>
  <c r="F7295" i="1" s="1"/>
  <c r="I7295" i="1" s="1"/>
  <c r="J7276" i="1"/>
  <c r="AB7303" i="1" l="1"/>
  <c r="H7303" i="1" s="1"/>
  <c r="Z7304" i="1"/>
  <c r="A7297" i="1"/>
  <c r="B7296" i="1"/>
  <c r="F7296" i="1" s="1"/>
  <c r="I7296" i="1" s="1"/>
  <c r="J7277" i="1"/>
  <c r="AB7304" i="1" l="1"/>
  <c r="H7304" i="1" s="1"/>
  <c r="Z7305" i="1"/>
  <c r="A7298" i="1"/>
  <c r="B7297" i="1"/>
  <c r="F7297" i="1" s="1"/>
  <c r="I7297" i="1" s="1"/>
  <c r="J7278" i="1"/>
  <c r="AB7305" i="1" l="1"/>
  <c r="H7305" i="1" s="1"/>
  <c r="Z7306" i="1"/>
  <c r="AB7306" i="1" s="1"/>
  <c r="H7306" i="1" s="1"/>
  <c r="A7299" i="1"/>
  <c r="B7298" i="1"/>
  <c r="F7298" i="1" s="1"/>
  <c r="I7298" i="1" s="1"/>
  <c r="J7279" i="1"/>
  <c r="Z7307" i="1" l="1"/>
  <c r="A7300" i="1"/>
  <c r="B7299" i="1"/>
  <c r="F7299" i="1" s="1"/>
  <c r="I7299" i="1" s="1"/>
  <c r="J7280" i="1"/>
  <c r="AB7307" i="1" l="1"/>
  <c r="H7307" i="1" s="1"/>
  <c r="Z7308" i="1"/>
  <c r="A7301" i="1"/>
  <c r="B7300" i="1"/>
  <c r="F7300" i="1" s="1"/>
  <c r="I7300" i="1" s="1"/>
  <c r="J7281" i="1"/>
  <c r="AB7308" i="1" l="1"/>
  <c r="H7308" i="1" s="1"/>
  <c r="Z7309" i="1"/>
  <c r="A7302" i="1"/>
  <c r="B7301" i="1"/>
  <c r="F7301" i="1" s="1"/>
  <c r="I7301" i="1" s="1"/>
  <c r="J7282" i="1"/>
  <c r="AB7309" i="1" l="1"/>
  <c r="H7309" i="1" s="1"/>
  <c r="Z7310" i="1"/>
  <c r="B7302" i="1"/>
  <c r="F7302" i="1" s="1"/>
  <c r="I7302" i="1" s="1"/>
  <c r="A7303" i="1"/>
  <c r="J7283" i="1"/>
  <c r="AB7310" i="1" l="1"/>
  <c r="H7310" i="1" s="1"/>
  <c r="Z7311" i="1"/>
  <c r="A7304" i="1"/>
  <c r="B7303" i="1"/>
  <c r="F7303" i="1" s="1"/>
  <c r="I7303" i="1" s="1"/>
  <c r="J7284" i="1"/>
  <c r="AB7311" i="1" l="1"/>
  <c r="H7311" i="1" s="1"/>
  <c r="Z7312" i="1"/>
  <c r="A7305" i="1"/>
  <c r="B7304" i="1"/>
  <c r="F7304" i="1" s="1"/>
  <c r="I7304" i="1" s="1"/>
  <c r="J7285" i="1"/>
  <c r="AB7312" i="1" l="1"/>
  <c r="H7312" i="1" s="1"/>
  <c r="Z7313" i="1"/>
  <c r="A7306" i="1"/>
  <c r="B7305" i="1"/>
  <c r="F7305" i="1" s="1"/>
  <c r="I7305" i="1" s="1"/>
  <c r="J7286" i="1"/>
  <c r="AB7313" i="1" l="1"/>
  <c r="H7313" i="1" s="1"/>
  <c r="Z7314" i="1"/>
  <c r="A7307" i="1"/>
  <c r="B7306" i="1"/>
  <c r="F7306" i="1" s="1"/>
  <c r="I7306" i="1" s="1"/>
  <c r="J7287" i="1"/>
  <c r="AB7314" i="1" l="1"/>
  <c r="H7314" i="1" s="1"/>
  <c r="Z7315" i="1"/>
  <c r="A7308" i="1"/>
  <c r="B7307" i="1"/>
  <c r="F7307" i="1" s="1"/>
  <c r="I7307" i="1" s="1"/>
  <c r="J7288" i="1"/>
  <c r="AB7315" i="1" l="1"/>
  <c r="H7315" i="1" s="1"/>
  <c r="Z7316" i="1"/>
  <c r="B7308" i="1"/>
  <c r="F7308" i="1" s="1"/>
  <c r="I7308" i="1" s="1"/>
  <c r="A7309" i="1"/>
  <c r="J7289" i="1"/>
  <c r="AB7316" i="1" l="1"/>
  <c r="H7316" i="1" s="1"/>
  <c r="Z7317" i="1"/>
  <c r="A7310" i="1"/>
  <c r="B7309" i="1"/>
  <c r="F7309" i="1" s="1"/>
  <c r="I7309" i="1" s="1"/>
  <c r="J7290" i="1"/>
  <c r="AB7317" i="1" l="1"/>
  <c r="H7317" i="1" s="1"/>
  <c r="Z7318" i="1"/>
  <c r="A7311" i="1"/>
  <c r="B7310" i="1"/>
  <c r="F7310" i="1" s="1"/>
  <c r="I7310" i="1" s="1"/>
  <c r="J7291" i="1"/>
  <c r="AB7318" i="1" l="1"/>
  <c r="H7318" i="1" s="1"/>
  <c r="Z7319" i="1"/>
  <c r="A7312" i="1"/>
  <c r="B7311" i="1"/>
  <c r="F7311" i="1" s="1"/>
  <c r="I7311" i="1" s="1"/>
  <c r="J7292" i="1"/>
  <c r="AB7319" i="1" l="1"/>
  <c r="H7319" i="1" s="1"/>
  <c r="Z7320" i="1"/>
  <c r="A7313" i="1"/>
  <c r="B7312" i="1"/>
  <c r="F7312" i="1" s="1"/>
  <c r="I7312" i="1" s="1"/>
  <c r="J7293" i="1"/>
  <c r="AB7320" i="1" l="1"/>
  <c r="H7320" i="1" s="1"/>
  <c r="Z7321" i="1"/>
  <c r="A7314" i="1"/>
  <c r="B7313" i="1"/>
  <c r="F7313" i="1" s="1"/>
  <c r="I7313" i="1" s="1"/>
  <c r="J7294" i="1"/>
  <c r="AB7321" i="1" l="1"/>
  <c r="H7321" i="1" s="1"/>
  <c r="Z7322" i="1"/>
  <c r="A7315" i="1"/>
  <c r="B7314" i="1"/>
  <c r="F7314" i="1" s="1"/>
  <c r="I7314" i="1" s="1"/>
  <c r="J7295" i="1"/>
  <c r="AB7322" i="1" l="1"/>
  <c r="H7322" i="1" s="1"/>
  <c r="Z7323" i="1"/>
  <c r="A7316" i="1"/>
  <c r="B7315" i="1"/>
  <c r="F7315" i="1" s="1"/>
  <c r="I7315" i="1" s="1"/>
  <c r="J7296" i="1"/>
  <c r="AB7323" i="1" l="1"/>
  <c r="H7323" i="1" s="1"/>
  <c r="Z7324" i="1"/>
  <c r="B7316" i="1"/>
  <c r="F7316" i="1" s="1"/>
  <c r="I7316" i="1" s="1"/>
  <c r="A7317" i="1"/>
  <c r="J7297" i="1"/>
  <c r="AB7324" i="1" l="1"/>
  <c r="H7324" i="1" s="1"/>
  <c r="Z7325" i="1"/>
  <c r="A7318" i="1"/>
  <c r="B7317" i="1"/>
  <c r="F7317" i="1" s="1"/>
  <c r="I7317" i="1" s="1"/>
  <c r="J7298" i="1"/>
  <c r="AB7325" i="1" l="1"/>
  <c r="H7325" i="1" s="1"/>
  <c r="Z7326" i="1"/>
  <c r="A7319" i="1"/>
  <c r="B7318" i="1"/>
  <c r="F7318" i="1" s="1"/>
  <c r="I7318" i="1" s="1"/>
  <c r="J7299" i="1"/>
  <c r="AB7326" i="1" l="1"/>
  <c r="H7326" i="1" s="1"/>
  <c r="Z7327" i="1"/>
  <c r="A7320" i="1"/>
  <c r="B7319" i="1"/>
  <c r="F7319" i="1" s="1"/>
  <c r="I7319" i="1" s="1"/>
  <c r="J7300" i="1"/>
  <c r="AB7327" i="1" l="1"/>
  <c r="H7327" i="1" s="1"/>
  <c r="Z7328" i="1"/>
  <c r="A7321" i="1"/>
  <c r="B7320" i="1"/>
  <c r="F7320" i="1" s="1"/>
  <c r="I7320" i="1" s="1"/>
  <c r="J7301" i="1"/>
  <c r="AB7328" i="1" l="1"/>
  <c r="H7328" i="1" s="1"/>
  <c r="Z7329" i="1"/>
  <c r="A7322" i="1"/>
  <c r="B7321" i="1"/>
  <c r="F7321" i="1" s="1"/>
  <c r="I7321" i="1" s="1"/>
  <c r="J7302" i="1"/>
  <c r="AB7329" i="1" l="1"/>
  <c r="H7329" i="1" s="1"/>
  <c r="Z7330" i="1"/>
  <c r="A7323" i="1"/>
  <c r="B7322" i="1"/>
  <c r="F7322" i="1" s="1"/>
  <c r="I7322" i="1" s="1"/>
  <c r="J7303" i="1"/>
  <c r="AB7330" i="1" l="1"/>
  <c r="H7330" i="1" s="1"/>
  <c r="Z7331" i="1"/>
  <c r="A7324" i="1"/>
  <c r="B7323" i="1"/>
  <c r="F7323" i="1" s="1"/>
  <c r="I7323" i="1" s="1"/>
  <c r="J7304" i="1"/>
  <c r="AB7331" i="1" l="1"/>
  <c r="H7331" i="1" s="1"/>
  <c r="Z7332" i="1"/>
  <c r="A7325" i="1"/>
  <c r="B7324" i="1"/>
  <c r="F7324" i="1" s="1"/>
  <c r="I7324" i="1" s="1"/>
  <c r="J7305" i="1"/>
  <c r="AB7332" i="1" l="1"/>
  <c r="H7332" i="1" s="1"/>
  <c r="Z7333" i="1"/>
  <c r="A7326" i="1"/>
  <c r="B7325" i="1"/>
  <c r="F7325" i="1" s="1"/>
  <c r="I7325" i="1" s="1"/>
  <c r="J7306" i="1"/>
  <c r="AB7333" i="1" l="1"/>
  <c r="H7333" i="1" s="1"/>
  <c r="Z7334" i="1"/>
  <c r="A7327" i="1"/>
  <c r="B7326" i="1"/>
  <c r="F7326" i="1" s="1"/>
  <c r="I7326" i="1" s="1"/>
  <c r="J7307" i="1"/>
  <c r="AB7334" i="1" l="1"/>
  <c r="H7334" i="1" s="1"/>
  <c r="Z7335" i="1"/>
  <c r="A7328" i="1"/>
  <c r="B7327" i="1"/>
  <c r="F7327" i="1" s="1"/>
  <c r="I7327" i="1" s="1"/>
  <c r="J7308" i="1"/>
  <c r="AB7335" i="1" l="1"/>
  <c r="H7335" i="1" s="1"/>
  <c r="Z7336" i="1"/>
  <c r="A7329" i="1"/>
  <c r="B7328" i="1"/>
  <c r="F7328" i="1" s="1"/>
  <c r="I7328" i="1" s="1"/>
  <c r="J7309" i="1"/>
  <c r="AB7336" i="1" l="1"/>
  <c r="H7336" i="1" s="1"/>
  <c r="Z7337" i="1"/>
  <c r="A7330" i="1"/>
  <c r="B7329" i="1"/>
  <c r="F7329" i="1" s="1"/>
  <c r="I7329" i="1" s="1"/>
  <c r="J7310" i="1"/>
  <c r="AB7337" i="1" l="1"/>
  <c r="H7337" i="1" s="1"/>
  <c r="Z7338" i="1"/>
  <c r="A7331" i="1"/>
  <c r="B7330" i="1"/>
  <c r="F7330" i="1" s="1"/>
  <c r="I7330" i="1" s="1"/>
  <c r="J7311" i="1"/>
  <c r="AB7338" i="1" l="1"/>
  <c r="H7338" i="1" s="1"/>
  <c r="Z7339" i="1"/>
  <c r="A7332" i="1"/>
  <c r="B7331" i="1"/>
  <c r="F7331" i="1" s="1"/>
  <c r="I7331" i="1" s="1"/>
  <c r="J7312" i="1"/>
  <c r="AB7339" i="1" l="1"/>
  <c r="H7339" i="1" s="1"/>
  <c r="Z7340" i="1"/>
  <c r="A7333" i="1"/>
  <c r="B7332" i="1"/>
  <c r="F7332" i="1" s="1"/>
  <c r="I7332" i="1" s="1"/>
  <c r="J7313" i="1"/>
  <c r="AB7340" i="1" l="1"/>
  <c r="H7340" i="1" s="1"/>
  <c r="Z7341" i="1"/>
  <c r="A7334" i="1"/>
  <c r="B7333" i="1"/>
  <c r="F7333" i="1" s="1"/>
  <c r="I7333" i="1" s="1"/>
  <c r="J7314" i="1"/>
  <c r="AB7341" i="1" l="1"/>
  <c r="H7341" i="1" s="1"/>
  <c r="Z7342" i="1"/>
  <c r="AB7342" i="1" s="1"/>
  <c r="H7342" i="1" s="1"/>
  <c r="A7335" i="1"/>
  <c r="B7334" i="1"/>
  <c r="F7334" i="1" s="1"/>
  <c r="I7334" i="1" s="1"/>
  <c r="J7315" i="1"/>
  <c r="Z7343" i="1" l="1"/>
  <c r="A7336" i="1"/>
  <c r="B7335" i="1"/>
  <c r="F7335" i="1" s="1"/>
  <c r="I7335" i="1" s="1"/>
  <c r="J7316" i="1"/>
  <c r="AB7343" i="1" l="1"/>
  <c r="H7343" i="1" s="1"/>
  <c r="Z7344" i="1"/>
  <c r="A7337" i="1"/>
  <c r="B7336" i="1"/>
  <c r="F7336" i="1" s="1"/>
  <c r="I7336" i="1" s="1"/>
  <c r="J7317" i="1"/>
  <c r="AB7344" i="1" l="1"/>
  <c r="H7344" i="1" s="1"/>
  <c r="Z7345" i="1"/>
  <c r="A7338" i="1"/>
  <c r="B7337" i="1"/>
  <c r="F7337" i="1" s="1"/>
  <c r="I7337" i="1" s="1"/>
  <c r="J7318" i="1"/>
  <c r="AB7345" i="1" l="1"/>
  <c r="H7345" i="1" s="1"/>
  <c r="Z7346" i="1"/>
  <c r="A7339" i="1"/>
  <c r="B7338" i="1"/>
  <c r="F7338" i="1" s="1"/>
  <c r="I7338" i="1" s="1"/>
  <c r="J7319" i="1"/>
  <c r="AB7346" i="1" l="1"/>
  <c r="H7346" i="1" s="1"/>
  <c r="Z7347" i="1"/>
  <c r="A7340" i="1"/>
  <c r="B7339" i="1"/>
  <c r="F7339" i="1" s="1"/>
  <c r="I7339" i="1" s="1"/>
  <c r="J7320" i="1"/>
  <c r="AB7347" i="1" l="1"/>
  <c r="H7347" i="1" s="1"/>
  <c r="Z7348" i="1"/>
  <c r="B7340" i="1"/>
  <c r="F7340" i="1" s="1"/>
  <c r="I7340" i="1" s="1"/>
  <c r="A7341" i="1"/>
  <c r="J7321" i="1"/>
  <c r="AB7348" i="1" l="1"/>
  <c r="H7348" i="1" s="1"/>
  <c r="Z7349" i="1"/>
  <c r="A7342" i="1"/>
  <c r="B7341" i="1"/>
  <c r="F7341" i="1" s="1"/>
  <c r="I7341" i="1" s="1"/>
  <c r="J7322" i="1"/>
  <c r="AB7349" i="1" l="1"/>
  <c r="H7349" i="1" s="1"/>
  <c r="Z7350" i="1"/>
  <c r="A7343" i="1"/>
  <c r="B7342" i="1"/>
  <c r="F7342" i="1" s="1"/>
  <c r="I7342" i="1" s="1"/>
  <c r="J7323" i="1"/>
  <c r="AB7350" i="1" l="1"/>
  <c r="H7350" i="1" s="1"/>
  <c r="Z7351" i="1"/>
  <c r="A7344" i="1"/>
  <c r="B7343" i="1"/>
  <c r="F7343" i="1" s="1"/>
  <c r="I7343" i="1" s="1"/>
  <c r="J7324" i="1"/>
  <c r="AB7351" i="1" l="1"/>
  <c r="H7351" i="1" s="1"/>
  <c r="Z7352" i="1"/>
  <c r="A7345" i="1"/>
  <c r="B7344" i="1"/>
  <c r="F7344" i="1" s="1"/>
  <c r="I7344" i="1" s="1"/>
  <c r="J7325" i="1"/>
  <c r="AB7352" i="1" l="1"/>
  <c r="H7352" i="1" s="1"/>
  <c r="Z7353" i="1"/>
  <c r="A7346" i="1"/>
  <c r="B7345" i="1"/>
  <c r="F7345" i="1" s="1"/>
  <c r="I7345" i="1" s="1"/>
  <c r="J7326" i="1"/>
  <c r="AB7353" i="1" l="1"/>
  <c r="H7353" i="1" s="1"/>
  <c r="Z7354" i="1"/>
  <c r="A7347" i="1"/>
  <c r="B7346" i="1"/>
  <c r="F7346" i="1" s="1"/>
  <c r="I7346" i="1" s="1"/>
  <c r="J7327" i="1"/>
  <c r="AB7354" i="1" l="1"/>
  <c r="H7354" i="1" s="1"/>
  <c r="Z7355" i="1"/>
  <c r="A7348" i="1"/>
  <c r="B7347" i="1"/>
  <c r="F7347" i="1" s="1"/>
  <c r="I7347" i="1" s="1"/>
  <c r="J7328" i="1"/>
  <c r="AB7355" i="1" l="1"/>
  <c r="H7355" i="1" s="1"/>
  <c r="Z7356" i="1"/>
  <c r="B7348" i="1"/>
  <c r="F7348" i="1" s="1"/>
  <c r="I7348" i="1" s="1"/>
  <c r="A7349" i="1"/>
  <c r="J7329" i="1"/>
  <c r="AB7356" i="1" l="1"/>
  <c r="H7356" i="1" s="1"/>
  <c r="Z7357" i="1"/>
  <c r="A7350" i="1"/>
  <c r="B7349" i="1"/>
  <c r="F7349" i="1" s="1"/>
  <c r="I7349" i="1" s="1"/>
  <c r="J7330" i="1"/>
  <c r="AB7357" i="1" l="1"/>
  <c r="H7357" i="1" s="1"/>
  <c r="Z7358" i="1"/>
  <c r="A7351" i="1"/>
  <c r="B7350" i="1"/>
  <c r="F7350" i="1" s="1"/>
  <c r="I7350" i="1" s="1"/>
  <c r="J7331" i="1"/>
  <c r="AB7358" i="1" l="1"/>
  <c r="H7358" i="1" s="1"/>
  <c r="Z7359" i="1"/>
  <c r="A7352" i="1"/>
  <c r="B7351" i="1"/>
  <c r="F7351" i="1" s="1"/>
  <c r="I7351" i="1" s="1"/>
  <c r="J7332" i="1"/>
  <c r="AB7359" i="1" l="1"/>
  <c r="H7359" i="1" s="1"/>
  <c r="Z7360" i="1"/>
  <c r="A7353" i="1"/>
  <c r="B7352" i="1"/>
  <c r="F7352" i="1" s="1"/>
  <c r="I7352" i="1" s="1"/>
  <c r="J7333" i="1"/>
  <c r="AB7360" i="1" l="1"/>
  <c r="H7360" i="1" s="1"/>
  <c r="Z7361" i="1"/>
  <c r="A7354" i="1"/>
  <c r="B7353" i="1"/>
  <c r="F7353" i="1" s="1"/>
  <c r="I7353" i="1" s="1"/>
  <c r="J7334" i="1"/>
  <c r="AB7361" i="1" l="1"/>
  <c r="H7361" i="1" s="1"/>
  <c r="Z7362" i="1"/>
  <c r="A7355" i="1"/>
  <c r="B7354" i="1"/>
  <c r="F7354" i="1" s="1"/>
  <c r="I7354" i="1" s="1"/>
  <c r="J7335" i="1"/>
  <c r="AB7362" i="1" l="1"/>
  <c r="H7362" i="1" s="1"/>
  <c r="Z7363" i="1"/>
  <c r="A7356" i="1"/>
  <c r="B7355" i="1"/>
  <c r="F7355" i="1" s="1"/>
  <c r="I7355" i="1" s="1"/>
  <c r="J7336" i="1"/>
  <c r="AB7363" i="1" l="1"/>
  <c r="H7363" i="1" s="1"/>
  <c r="Z7364" i="1"/>
  <c r="A7357" i="1"/>
  <c r="B7356" i="1"/>
  <c r="F7356" i="1" s="1"/>
  <c r="I7356" i="1" s="1"/>
  <c r="J7337" i="1"/>
  <c r="AB7364" i="1" l="1"/>
  <c r="H7364" i="1" s="1"/>
  <c r="Z7365" i="1"/>
  <c r="A7358" i="1"/>
  <c r="B7357" i="1"/>
  <c r="F7357" i="1" s="1"/>
  <c r="I7357" i="1" s="1"/>
  <c r="J7338" i="1"/>
  <c r="AB7365" i="1" l="1"/>
  <c r="H7365" i="1" s="1"/>
  <c r="Z7366" i="1"/>
  <c r="A7359" i="1"/>
  <c r="B7358" i="1"/>
  <c r="F7358" i="1" s="1"/>
  <c r="I7358" i="1" s="1"/>
  <c r="J7339" i="1"/>
  <c r="AB7366" i="1" l="1"/>
  <c r="H7366" i="1" s="1"/>
  <c r="Z7367" i="1"/>
  <c r="A7360" i="1"/>
  <c r="B7359" i="1"/>
  <c r="F7359" i="1" s="1"/>
  <c r="I7359" i="1" s="1"/>
  <c r="J7340" i="1"/>
  <c r="AB7367" i="1" l="1"/>
  <c r="H7367" i="1" s="1"/>
  <c r="Z7368" i="1"/>
  <c r="A7361" i="1"/>
  <c r="B7360" i="1"/>
  <c r="F7360" i="1" s="1"/>
  <c r="I7360" i="1" s="1"/>
  <c r="J7341" i="1"/>
  <c r="AB7368" i="1" l="1"/>
  <c r="H7368" i="1" s="1"/>
  <c r="Z7369" i="1"/>
  <c r="AB7369" i="1" s="1"/>
  <c r="H7369" i="1" s="1"/>
  <c r="A7362" i="1"/>
  <c r="B7361" i="1"/>
  <c r="F7361" i="1" s="1"/>
  <c r="I7361" i="1" s="1"/>
  <c r="J7342" i="1"/>
  <c r="Z7370" i="1" l="1"/>
  <c r="A7363" i="1"/>
  <c r="B7362" i="1"/>
  <c r="F7362" i="1" s="1"/>
  <c r="I7362" i="1" s="1"/>
  <c r="J7343" i="1"/>
  <c r="AB7370" i="1" l="1"/>
  <c r="H7370" i="1" s="1"/>
  <c r="Z7371" i="1"/>
  <c r="A7364" i="1"/>
  <c r="B7363" i="1"/>
  <c r="F7363" i="1" s="1"/>
  <c r="I7363" i="1" s="1"/>
  <c r="J7344" i="1"/>
  <c r="AB7371" i="1" l="1"/>
  <c r="H7371" i="1" s="1"/>
  <c r="Z7372" i="1"/>
  <c r="A7365" i="1"/>
  <c r="B7364" i="1"/>
  <c r="F7364" i="1" s="1"/>
  <c r="I7364" i="1" s="1"/>
  <c r="J7345" i="1"/>
  <c r="AB7372" i="1" l="1"/>
  <c r="H7372" i="1" s="1"/>
  <c r="Z7373" i="1"/>
  <c r="A7366" i="1"/>
  <c r="B7365" i="1"/>
  <c r="F7365" i="1" s="1"/>
  <c r="I7365" i="1" s="1"/>
  <c r="J7346" i="1"/>
  <c r="AB7373" i="1" l="1"/>
  <c r="H7373" i="1" s="1"/>
  <c r="Z7374" i="1"/>
  <c r="A7367" i="1"/>
  <c r="B7366" i="1"/>
  <c r="F7366" i="1" s="1"/>
  <c r="I7366" i="1" s="1"/>
  <c r="J7347" i="1"/>
  <c r="AB7374" i="1" l="1"/>
  <c r="H7374" i="1" s="1"/>
  <c r="Z7375" i="1"/>
  <c r="A7368" i="1"/>
  <c r="B7367" i="1"/>
  <c r="F7367" i="1" s="1"/>
  <c r="I7367" i="1" s="1"/>
  <c r="J7348" i="1"/>
  <c r="AB7375" i="1" l="1"/>
  <c r="H7375" i="1" s="1"/>
  <c r="Z7376" i="1"/>
  <c r="A7369" i="1"/>
  <c r="B7368" i="1"/>
  <c r="F7368" i="1" s="1"/>
  <c r="I7368" i="1" s="1"/>
  <c r="J7349" i="1"/>
  <c r="AB7376" i="1" l="1"/>
  <c r="H7376" i="1" s="1"/>
  <c r="Z7377" i="1"/>
  <c r="A7370" i="1"/>
  <c r="B7369" i="1"/>
  <c r="F7369" i="1" s="1"/>
  <c r="I7369" i="1" s="1"/>
  <c r="J7350" i="1"/>
  <c r="AB7377" i="1" l="1"/>
  <c r="H7377" i="1" s="1"/>
  <c r="Z7378" i="1"/>
  <c r="A7371" i="1"/>
  <c r="B7370" i="1"/>
  <c r="F7370" i="1" s="1"/>
  <c r="I7370" i="1" s="1"/>
  <c r="J7351" i="1"/>
  <c r="AB7378" i="1" l="1"/>
  <c r="H7378" i="1" s="1"/>
  <c r="Z7379" i="1"/>
  <c r="A7372" i="1"/>
  <c r="B7371" i="1"/>
  <c r="F7371" i="1" s="1"/>
  <c r="I7371" i="1" s="1"/>
  <c r="J7352" i="1"/>
  <c r="AB7379" i="1" l="1"/>
  <c r="H7379" i="1" s="1"/>
  <c r="Z7380" i="1"/>
  <c r="B7372" i="1"/>
  <c r="F7372" i="1" s="1"/>
  <c r="I7372" i="1" s="1"/>
  <c r="A7373" i="1"/>
  <c r="J7353" i="1"/>
  <c r="AB7380" i="1" l="1"/>
  <c r="H7380" i="1" s="1"/>
  <c r="Z7381" i="1"/>
  <c r="A7374" i="1"/>
  <c r="B7373" i="1"/>
  <c r="F7373" i="1" s="1"/>
  <c r="I7373" i="1" s="1"/>
  <c r="J7354" i="1"/>
  <c r="AB7381" i="1" l="1"/>
  <c r="H7381" i="1" s="1"/>
  <c r="Z7382" i="1"/>
  <c r="A7375" i="1"/>
  <c r="B7374" i="1"/>
  <c r="F7374" i="1" s="1"/>
  <c r="I7374" i="1" s="1"/>
  <c r="J7355" i="1"/>
  <c r="AB7382" i="1" l="1"/>
  <c r="H7382" i="1" s="1"/>
  <c r="Z7383" i="1"/>
  <c r="A7376" i="1"/>
  <c r="B7375" i="1"/>
  <c r="F7375" i="1" s="1"/>
  <c r="I7375" i="1" s="1"/>
  <c r="J7356" i="1"/>
  <c r="AB7383" i="1" l="1"/>
  <c r="H7383" i="1" s="1"/>
  <c r="Z7384" i="1"/>
  <c r="A7377" i="1"/>
  <c r="B7376" i="1"/>
  <c r="F7376" i="1" s="1"/>
  <c r="I7376" i="1" s="1"/>
  <c r="J7357" i="1"/>
  <c r="AB7384" i="1" l="1"/>
  <c r="H7384" i="1" s="1"/>
  <c r="Z7385" i="1"/>
  <c r="A7378" i="1"/>
  <c r="B7377" i="1"/>
  <c r="F7377" i="1" s="1"/>
  <c r="I7377" i="1" s="1"/>
  <c r="J7358" i="1"/>
  <c r="AB7385" i="1" l="1"/>
  <c r="H7385" i="1" s="1"/>
  <c r="Z7386" i="1"/>
  <c r="AB7386" i="1" s="1"/>
  <c r="H7386" i="1" s="1"/>
  <c r="A7379" i="1"/>
  <c r="B7378" i="1"/>
  <c r="F7378" i="1" s="1"/>
  <c r="I7378" i="1" s="1"/>
  <c r="J7359" i="1"/>
  <c r="Z7387" i="1" l="1"/>
  <c r="A7380" i="1"/>
  <c r="B7379" i="1"/>
  <c r="F7379" i="1" s="1"/>
  <c r="I7379" i="1" s="1"/>
  <c r="J7360" i="1"/>
  <c r="AB7387" i="1" l="1"/>
  <c r="H7387" i="1" s="1"/>
  <c r="Z7388" i="1"/>
  <c r="B7380" i="1"/>
  <c r="F7380" i="1" s="1"/>
  <c r="I7380" i="1" s="1"/>
  <c r="A7381" i="1"/>
  <c r="J7361" i="1"/>
  <c r="AB7388" i="1" l="1"/>
  <c r="H7388" i="1" s="1"/>
  <c r="Z7389" i="1"/>
  <c r="A7382" i="1"/>
  <c r="B7381" i="1"/>
  <c r="F7381" i="1" s="1"/>
  <c r="I7381" i="1" s="1"/>
  <c r="J7362" i="1"/>
  <c r="AB7389" i="1" l="1"/>
  <c r="H7389" i="1" s="1"/>
  <c r="Z7390" i="1"/>
  <c r="A7383" i="1"/>
  <c r="B7382" i="1"/>
  <c r="F7382" i="1" s="1"/>
  <c r="I7382" i="1" s="1"/>
  <c r="J7363" i="1"/>
  <c r="AB7390" i="1" l="1"/>
  <c r="H7390" i="1" s="1"/>
  <c r="Z7391" i="1"/>
  <c r="A7384" i="1"/>
  <c r="B7383" i="1"/>
  <c r="F7383" i="1" s="1"/>
  <c r="I7383" i="1" s="1"/>
  <c r="J7364" i="1"/>
  <c r="AB7391" i="1" l="1"/>
  <c r="H7391" i="1" s="1"/>
  <c r="Z7392" i="1"/>
  <c r="A7385" i="1"/>
  <c r="B7384" i="1"/>
  <c r="F7384" i="1" s="1"/>
  <c r="I7384" i="1" s="1"/>
  <c r="J7365" i="1"/>
  <c r="AB7392" i="1" l="1"/>
  <c r="H7392" i="1" s="1"/>
  <c r="Z7393" i="1"/>
  <c r="A7386" i="1"/>
  <c r="B7385" i="1"/>
  <c r="F7385" i="1" s="1"/>
  <c r="I7385" i="1" s="1"/>
  <c r="J7366" i="1"/>
  <c r="AB7393" i="1" l="1"/>
  <c r="H7393" i="1" s="1"/>
  <c r="Z7394" i="1"/>
  <c r="B7386" i="1"/>
  <c r="F7386" i="1" s="1"/>
  <c r="I7386" i="1" s="1"/>
  <c r="A7387" i="1"/>
  <c r="J7367" i="1"/>
  <c r="AB7394" i="1" l="1"/>
  <c r="H7394" i="1" s="1"/>
  <c r="Z7395" i="1"/>
  <c r="B7387" i="1"/>
  <c r="F7387" i="1" s="1"/>
  <c r="I7387" i="1" s="1"/>
  <c r="A7388" i="1"/>
  <c r="J7368" i="1"/>
  <c r="AB7395" i="1" l="1"/>
  <c r="H7395" i="1" s="1"/>
  <c r="Z7396" i="1"/>
  <c r="A7389" i="1"/>
  <c r="B7388" i="1"/>
  <c r="F7388" i="1" s="1"/>
  <c r="I7388" i="1" s="1"/>
  <c r="J7369" i="1"/>
  <c r="AB7396" i="1" l="1"/>
  <c r="H7396" i="1" s="1"/>
  <c r="Z7397" i="1"/>
  <c r="A7390" i="1"/>
  <c r="B7389" i="1"/>
  <c r="F7389" i="1" s="1"/>
  <c r="I7389" i="1" s="1"/>
  <c r="J7370" i="1"/>
  <c r="AB7397" i="1" l="1"/>
  <c r="H7397" i="1" s="1"/>
  <c r="Z7398" i="1"/>
  <c r="A7391" i="1"/>
  <c r="B7390" i="1"/>
  <c r="F7390" i="1" s="1"/>
  <c r="I7390" i="1" s="1"/>
  <c r="J7371" i="1"/>
  <c r="AB7398" i="1" l="1"/>
  <c r="H7398" i="1" s="1"/>
  <c r="Z7399" i="1"/>
  <c r="A7392" i="1"/>
  <c r="B7391" i="1"/>
  <c r="F7391" i="1" s="1"/>
  <c r="I7391" i="1" s="1"/>
  <c r="J7372" i="1"/>
  <c r="AB7399" i="1" l="1"/>
  <c r="H7399" i="1" s="1"/>
  <c r="Z7400" i="1"/>
  <c r="AB7400" i="1" s="1"/>
  <c r="H7400" i="1" s="1"/>
  <c r="A7393" i="1"/>
  <c r="B7392" i="1"/>
  <c r="F7392" i="1" s="1"/>
  <c r="I7392" i="1" s="1"/>
  <c r="J7373" i="1"/>
  <c r="Z7401" i="1" l="1"/>
  <c r="A7394" i="1"/>
  <c r="B7393" i="1"/>
  <c r="F7393" i="1" s="1"/>
  <c r="I7393" i="1" s="1"/>
  <c r="J7374" i="1"/>
  <c r="AB7401" i="1" l="1"/>
  <c r="H7401" i="1" s="1"/>
  <c r="Z7402" i="1"/>
  <c r="A7395" i="1"/>
  <c r="B7394" i="1"/>
  <c r="F7394" i="1" s="1"/>
  <c r="I7394" i="1" s="1"/>
  <c r="J7375" i="1"/>
  <c r="AB7402" i="1" l="1"/>
  <c r="H7402" i="1" s="1"/>
  <c r="Z7403" i="1"/>
  <c r="A7396" i="1"/>
  <c r="B7395" i="1"/>
  <c r="F7395" i="1" s="1"/>
  <c r="I7395" i="1" s="1"/>
  <c r="J7376" i="1"/>
  <c r="AB7403" i="1" l="1"/>
  <c r="H7403" i="1" s="1"/>
  <c r="Z7404" i="1"/>
  <c r="A7397" i="1"/>
  <c r="B7396" i="1"/>
  <c r="F7396" i="1" s="1"/>
  <c r="I7396" i="1" s="1"/>
  <c r="J7377" i="1"/>
  <c r="AB7404" i="1" l="1"/>
  <c r="H7404" i="1" s="1"/>
  <c r="Z7405" i="1"/>
  <c r="A7398" i="1"/>
  <c r="B7397" i="1"/>
  <c r="F7397" i="1" s="1"/>
  <c r="I7397" i="1" s="1"/>
  <c r="J7378" i="1"/>
  <c r="AB7405" i="1" l="1"/>
  <c r="H7405" i="1" s="1"/>
  <c r="Z7406" i="1"/>
  <c r="A7399" i="1"/>
  <c r="B7398" i="1"/>
  <c r="F7398" i="1" s="1"/>
  <c r="I7398" i="1" s="1"/>
  <c r="J7379" i="1"/>
  <c r="AB7406" i="1" l="1"/>
  <c r="H7406" i="1" s="1"/>
  <c r="Z7407" i="1"/>
  <c r="A7400" i="1"/>
  <c r="B7399" i="1"/>
  <c r="F7399" i="1" s="1"/>
  <c r="I7399" i="1" s="1"/>
  <c r="J7380" i="1"/>
  <c r="AB7407" i="1" l="1"/>
  <c r="H7407" i="1" s="1"/>
  <c r="Z7408" i="1"/>
  <c r="A7401" i="1"/>
  <c r="B7400" i="1"/>
  <c r="F7400" i="1" s="1"/>
  <c r="I7400" i="1" s="1"/>
  <c r="J7381" i="1"/>
  <c r="AB7408" i="1" l="1"/>
  <c r="H7408" i="1" s="1"/>
  <c r="Z7409" i="1"/>
  <c r="A7402" i="1"/>
  <c r="B7401" i="1"/>
  <c r="F7401" i="1" s="1"/>
  <c r="I7401" i="1" s="1"/>
  <c r="J7382" i="1"/>
  <c r="AB7409" i="1" l="1"/>
  <c r="H7409" i="1" s="1"/>
  <c r="Z7410" i="1"/>
  <c r="A7403" i="1"/>
  <c r="B7402" i="1"/>
  <c r="F7402" i="1" s="1"/>
  <c r="I7402" i="1" s="1"/>
  <c r="J7383" i="1"/>
  <c r="AB7410" i="1" l="1"/>
  <c r="H7410" i="1" s="1"/>
  <c r="Z7411" i="1"/>
  <c r="A7404" i="1"/>
  <c r="B7403" i="1"/>
  <c r="F7403" i="1" s="1"/>
  <c r="I7403" i="1" s="1"/>
  <c r="J7384" i="1"/>
  <c r="AB7411" i="1" l="1"/>
  <c r="H7411" i="1" s="1"/>
  <c r="Z7412" i="1"/>
  <c r="B7404" i="1"/>
  <c r="F7404" i="1" s="1"/>
  <c r="I7404" i="1" s="1"/>
  <c r="A7405" i="1"/>
  <c r="J7385" i="1"/>
  <c r="AB7412" i="1" l="1"/>
  <c r="H7412" i="1" s="1"/>
  <c r="Z7413" i="1"/>
  <c r="A7406" i="1"/>
  <c r="B7405" i="1"/>
  <c r="F7405" i="1" s="1"/>
  <c r="I7405" i="1" s="1"/>
  <c r="J7386" i="1"/>
  <c r="AB7413" i="1" l="1"/>
  <c r="H7413" i="1" s="1"/>
  <c r="Z7414" i="1"/>
  <c r="A7407" i="1"/>
  <c r="B7406" i="1"/>
  <c r="F7406" i="1" s="1"/>
  <c r="I7406" i="1" s="1"/>
  <c r="J7387" i="1"/>
  <c r="AB7414" i="1" l="1"/>
  <c r="H7414" i="1" s="1"/>
  <c r="Z7415" i="1"/>
  <c r="A7408" i="1"/>
  <c r="B7407" i="1"/>
  <c r="F7407" i="1" s="1"/>
  <c r="I7407" i="1" s="1"/>
  <c r="J7388" i="1"/>
  <c r="AB7415" i="1" l="1"/>
  <c r="H7415" i="1" s="1"/>
  <c r="Z7416" i="1"/>
  <c r="A7409" i="1"/>
  <c r="B7408" i="1"/>
  <c r="F7408" i="1" s="1"/>
  <c r="I7408" i="1" s="1"/>
  <c r="J7389" i="1"/>
  <c r="AB7416" i="1" l="1"/>
  <c r="H7416" i="1" s="1"/>
  <c r="Z7417" i="1"/>
  <c r="A7410" i="1"/>
  <c r="B7409" i="1"/>
  <c r="F7409" i="1" s="1"/>
  <c r="I7409" i="1" s="1"/>
  <c r="J7390" i="1"/>
  <c r="AB7417" i="1" l="1"/>
  <c r="H7417" i="1" s="1"/>
  <c r="Z7418" i="1"/>
  <c r="A7411" i="1"/>
  <c r="B7410" i="1"/>
  <c r="F7410" i="1" s="1"/>
  <c r="I7410" i="1" s="1"/>
  <c r="J7391" i="1"/>
  <c r="AB7418" i="1" l="1"/>
  <c r="H7418" i="1" s="1"/>
  <c r="Z7419" i="1"/>
  <c r="AB7419" i="1" s="1"/>
  <c r="H7419" i="1" s="1"/>
  <c r="A7412" i="1"/>
  <c r="B7411" i="1"/>
  <c r="F7411" i="1" s="1"/>
  <c r="I7411" i="1" s="1"/>
  <c r="J7392" i="1"/>
  <c r="Z7420" i="1" l="1"/>
  <c r="AB7420" i="1" s="1"/>
  <c r="H7420" i="1" s="1"/>
  <c r="B7412" i="1"/>
  <c r="F7412" i="1" s="1"/>
  <c r="I7412" i="1" s="1"/>
  <c r="A7413" i="1"/>
  <c r="J7393" i="1"/>
  <c r="Z7421" i="1" l="1"/>
  <c r="A7414" i="1"/>
  <c r="B7413" i="1"/>
  <c r="F7413" i="1" s="1"/>
  <c r="I7413" i="1" s="1"/>
  <c r="J7394" i="1"/>
  <c r="AB7421" i="1" l="1"/>
  <c r="H7421" i="1" s="1"/>
  <c r="Z7422" i="1"/>
  <c r="A7415" i="1"/>
  <c r="B7414" i="1"/>
  <c r="F7414" i="1" s="1"/>
  <c r="I7414" i="1" s="1"/>
  <c r="J7395" i="1"/>
  <c r="AB7422" i="1" l="1"/>
  <c r="H7422" i="1" s="1"/>
  <c r="Z7423" i="1"/>
  <c r="A7416" i="1"/>
  <c r="B7415" i="1"/>
  <c r="F7415" i="1" s="1"/>
  <c r="I7415" i="1" s="1"/>
  <c r="J7396" i="1"/>
  <c r="AB7423" i="1" l="1"/>
  <c r="H7423" i="1" s="1"/>
  <c r="Z7424" i="1"/>
  <c r="A7417" i="1"/>
  <c r="B7416" i="1"/>
  <c r="F7416" i="1" s="1"/>
  <c r="I7416" i="1" s="1"/>
  <c r="J7397" i="1"/>
  <c r="AB7424" i="1" l="1"/>
  <c r="H7424" i="1" s="1"/>
  <c r="Z7425" i="1"/>
  <c r="A7418" i="1"/>
  <c r="B7417" i="1"/>
  <c r="F7417" i="1" s="1"/>
  <c r="I7417" i="1" s="1"/>
  <c r="J7398" i="1"/>
  <c r="AB7425" i="1" l="1"/>
  <c r="H7425" i="1" s="1"/>
  <c r="Z7426" i="1"/>
  <c r="A7419" i="1"/>
  <c r="B7418" i="1"/>
  <c r="F7418" i="1" s="1"/>
  <c r="I7418" i="1" s="1"/>
  <c r="J7399" i="1"/>
  <c r="AB7426" i="1" l="1"/>
  <c r="H7426" i="1" s="1"/>
  <c r="Z7427" i="1"/>
  <c r="A7420" i="1"/>
  <c r="B7419" i="1"/>
  <c r="F7419" i="1" s="1"/>
  <c r="I7419" i="1" s="1"/>
  <c r="J7400" i="1"/>
  <c r="AB7427" i="1" l="1"/>
  <c r="H7427" i="1" s="1"/>
  <c r="Z7428" i="1"/>
  <c r="A7421" i="1"/>
  <c r="B7420" i="1"/>
  <c r="F7420" i="1" s="1"/>
  <c r="I7420" i="1" s="1"/>
  <c r="J7401" i="1"/>
  <c r="AB7428" i="1" l="1"/>
  <c r="H7428" i="1" s="1"/>
  <c r="Z7429" i="1"/>
  <c r="A7422" i="1"/>
  <c r="B7421" i="1"/>
  <c r="F7421" i="1" s="1"/>
  <c r="I7421" i="1" s="1"/>
  <c r="J7402" i="1"/>
  <c r="AB7429" i="1" l="1"/>
  <c r="H7429" i="1" s="1"/>
  <c r="Z7430" i="1"/>
  <c r="A7423" i="1"/>
  <c r="B7422" i="1"/>
  <c r="F7422" i="1" s="1"/>
  <c r="I7422" i="1" s="1"/>
  <c r="J7403" i="1"/>
  <c r="AB7430" i="1" l="1"/>
  <c r="H7430" i="1" s="1"/>
  <c r="Z7431" i="1"/>
  <c r="AB7431" i="1" s="1"/>
  <c r="H7431" i="1" s="1"/>
  <c r="A7424" i="1"/>
  <c r="B7423" i="1"/>
  <c r="F7423" i="1" s="1"/>
  <c r="I7423" i="1" s="1"/>
  <c r="J7404" i="1"/>
  <c r="Z7432" i="1" l="1"/>
  <c r="A7425" i="1"/>
  <c r="B7424" i="1"/>
  <c r="F7424" i="1" s="1"/>
  <c r="I7424" i="1" s="1"/>
  <c r="J7405" i="1"/>
  <c r="AB7432" i="1" l="1"/>
  <c r="H7432" i="1" s="1"/>
  <c r="Z7433" i="1"/>
  <c r="A7426" i="1"/>
  <c r="B7425" i="1"/>
  <c r="F7425" i="1" s="1"/>
  <c r="I7425" i="1" s="1"/>
  <c r="J7406" i="1"/>
  <c r="AB7433" i="1" l="1"/>
  <c r="H7433" i="1" s="1"/>
  <c r="Z7434" i="1"/>
  <c r="A7427" i="1"/>
  <c r="B7426" i="1"/>
  <c r="F7426" i="1" s="1"/>
  <c r="I7426" i="1" s="1"/>
  <c r="J7407" i="1"/>
  <c r="AB7434" i="1" l="1"/>
  <c r="H7434" i="1" s="1"/>
  <c r="Z7435" i="1"/>
  <c r="A7428" i="1"/>
  <c r="B7427" i="1"/>
  <c r="F7427" i="1" s="1"/>
  <c r="I7427" i="1" s="1"/>
  <c r="J7408" i="1"/>
  <c r="AB7435" i="1" l="1"/>
  <c r="H7435" i="1" s="1"/>
  <c r="Z7436" i="1"/>
  <c r="B7428" i="1"/>
  <c r="F7428" i="1" s="1"/>
  <c r="I7428" i="1" s="1"/>
  <c r="A7429" i="1"/>
  <c r="J7409" i="1"/>
  <c r="AB7436" i="1" l="1"/>
  <c r="H7436" i="1" s="1"/>
  <c r="Z7437" i="1"/>
  <c r="A7430" i="1"/>
  <c r="B7429" i="1"/>
  <c r="F7429" i="1" s="1"/>
  <c r="I7429" i="1" s="1"/>
  <c r="J7410" i="1"/>
  <c r="AB7437" i="1" l="1"/>
  <c r="H7437" i="1" s="1"/>
  <c r="Z7438" i="1"/>
  <c r="A7431" i="1"/>
  <c r="B7430" i="1"/>
  <c r="F7430" i="1" s="1"/>
  <c r="I7430" i="1" s="1"/>
  <c r="J7411" i="1"/>
  <c r="AB7438" i="1" l="1"/>
  <c r="H7438" i="1" s="1"/>
  <c r="Z7439" i="1"/>
  <c r="A7432" i="1"/>
  <c r="B7431" i="1"/>
  <c r="F7431" i="1" s="1"/>
  <c r="I7431" i="1" s="1"/>
  <c r="J7412" i="1"/>
  <c r="AB7439" i="1" l="1"/>
  <c r="H7439" i="1" s="1"/>
  <c r="Z7440" i="1"/>
  <c r="A7433" i="1"/>
  <c r="B7432" i="1"/>
  <c r="F7432" i="1" s="1"/>
  <c r="I7432" i="1" s="1"/>
  <c r="J7413" i="1"/>
  <c r="AB7440" i="1" l="1"/>
  <c r="H7440" i="1" s="1"/>
  <c r="Z7441" i="1"/>
  <c r="A7434" i="1"/>
  <c r="B7433" i="1"/>
  <c r="F7433" i="1" s="1"/>
  <c r="I7433" i="1" s="1"/>
  <c r="J7414" i="1"/>
  <c r="AB7441" i="1" l="1"/>
  <c r="H7441" i="1" s="1"/>
  <c r="Z7442" i="1"/>
  <c r="A7435" i="1"/>
  <c r="B7434" i="1"/>
  <c r="F7434" i="1" s="1"/>
  <c r="I7434" i="1" s="1"/>
  <c r="J7415" i="1"/>
  <c r="AB7442" i="1" l="1"/>
  <c r="H7442" i="1" s="1"/>
  <c r="Z7443" i="1"/>
  <c r="A7436" i="1"/>
  <c r="B7435" i="1"/>
  <c r="F7435" i="1" s="1"/>
  <c r="I7435" i="1" s="1"/>
  <c r="J7416" i="1"/>
  <c r="AB7443" i="1" l="1"/>
  <c r="H7443" i="1" s="1"/>
  <c r="Z7444" i="1"/>
  <c r="B7436" i="1"/>
  <c r="F7436" i="1" s="1"/>
  <c r="I7436" i="1" s="1"/>
  <c r="A7437" i="1"/>
  <c r="J7417" i="1"/>
  <c r="AB7444" i="1" l="1"/>
  <c r="H7444" i="1" s="1"/>
  <c r="Z7445" i="1"/>
  <c r="A7438" i="1"/>
  <c r="B7437" i="1"/>
  <c r="F7437" i="1" s="1"/>
  <c r="I7437" i="1" s="1"/>
  <c r="J7418" i="1"/>
  <c r="AB7445" i="1" l="1"/>
  <c r="H7445" i="1" s="1"/>
  <c r="Z7446" i="1"/>
  <c r="A7439" i="1"/>
  <c r="B7438" i="1"/>
  <c r="F7438" i="1" s="1"/>
  <c r="I7438" i="1" s="1"/>
  <c r="J7419" i="1"/>
  <c r="AB7446" i="1" l="1"/>
  <c r="H7446" i="1" s="1"/>
  <c r="Z7447" i="1"/>
  <c r="A7440" i="1"/>
  <c r="B7439" i="1"/>
  <c r="F7439" i="1" s="1"/>
  <c r="I7439" i="1" s="1"/>
  <c r="J7420" i="1"/>
  <c r="AB7447" i="1" l="1"/>
  <c r="H7447" i="1" s="1"/>
  <c r="Z7448" i="1"/>
  <c r="A7441" i="1"/>
  <c r="B7440" i="1"/>
  <c r="F7440" i="1" s="1"/>
  <c r="I7440" i="1" s="1"/>
  <c r="J7421" i="1"/>
  <c r="AB7448" i="1" l="1"/>
  <c r="H7448" i="1" s="1"/>
  <c r="Z7449" i="1"/>
  <c r="A7442" i="1"/>
  <c r="B7441" i="1"/>
  <c r="F7441" i="1" s="1"/>
  <c r="I7441" i="1" s="1"/>
  <c r="J7422" i="1"/>
  <c r="AB7449" i="1" l="1"/>
  <c r="H7449" i="1" s="1"/>
  <c r="Z7450" i="1"/>
  <c r="A7443" i="1"/>
  <c r="B7442" i="1"/>
  <c r="F7442" i="1" s="1"/>
  <c r="I7442" i="1" s="1"/>
  <c r="J7423" i="1"/>
  <c r="AB7450" i="1" l="1"/>
  <c r="H7450" i="1" s="1"/>
  <c r="Z7451" i="1"/>
  <c r="A7444" i="1"/>
  <c r="B7443" i="1"/>
  <c r="F7443" i="1" s="1"/>
  <c r="I7443" i="1" s="1"/>
  <c r="J7424" i="1"/>
  <c r="AB7451" i="1" l="1"/>
  <c r="H7451" i="1" s="1"/>
  <c r="Z7452" i="1"/>
  <c r="B7444" i="1"/>
  <c r="F7444" i="1" s="1"/>
  <c r="I7444" i="1" s="1"/>
  <c r="A7445" i="1"/>
  <c r="J7425" i="1"/>
  <c r="AB7452" i="1" l="1"/>
  <c r="H7452" i="1" s="1"/>
  <c r="Z7453" i="1"/>
  <c r="A7446" i="1"/>
  <c r="B7445" i="1"/>
  <c r="F7445" i="1" s="1"/>
  <c r="I7445" i="1" s="1"/>
  <c r="J7426" i="1"/>
  <c r="AB7453" i="1" l="1"/>
  <c r="H7453" i="1" s="1"/>
  <c r="Z7454" i="1"/>
  <c r="A7447" i="1"/>
  <c r="B7446" i="1"/>
  <c r="F7446" i="1" s="1"/>
  <c r="I7446" i="1" s="1"/>
  <c r="J7427" i="1"/>
  <c r="AB7454" i="1" l="1"/>
  <c r="H7454" i="1" s="1"/>
  <c r="Z7455" i="1"/>
  <c r="A7448" i="1"/>
  <c r="B7447" i="1"/>
  <c r="F7447" i="1" s="1"/>
  <c r="I7447" i="1" s="1"/>
  <c r="J7428" i="1"/>
  <c r="AB7455" i="1" l="1"/>
  <c r="H7455" i="1" s="1"/>
  <c r="Z7456" i="1"/>
  <c r="AB7456" i="1" s="1"/>
  <c r="H7456" i="1" s="1"/>
  <c r="A7449" i="1"/>
  <c r="B7448" i="1"/>
  <c r="F7448" i="1" s="1"/>
  <c r="I7448" i="1" s="1"/>
  <c r="J7429" i="1"/>
  <c r="Z7457" i="1" l="1"/>
  <c r="A7450" i="1"/>
  <c r="B7449" i="1"/>
  <c r="F7449" i="1" s="1"/>
  <c r="I7449" i="1" s="1"/>
  <c r="J7430" i="1"/>
  <c r="AB7457" i="1" l="1"/>
  <c r="H7457" i="1" s="1"/>
  <c r="Z7458" i="1"/>
  <c r="A7451" i="1"/>
  <c r="B7450" i="1"/>
  <c r="F7450" i="1" s="1"/>
  <c r="I7450" i="1" s="1"/>
  <c r="J7431" i="1"/>
  <c r="AB7458" i="1" l="1"/>
  <c r="H7458" i="1" s="1"/>
  <c r="Z7459" i="1"/>
  <c r="A7452" i="1"/>
  <c r="B7451" i="1"/>
  <c r="F7451" i="1" s="1"/>
  <c r="I7451" i="1" s="1"/>
  <c r="J7432" i="1"/>
  <c r="AB7459" i="1" l="1"/>
  <c r="H7459" i="1" s="1"/>
  <c r="Z7460" i="1"/>
  <c r="A7453" i="1"/>
  <c r="B7452" i="1"/>
  <c r="F7452" i="1" s="1"/>
  <c r="I7452" i="1" s="1"/>
  <c r="J7433" i="1"/>
  <c r="AB7460" i="1" l="1"/>
  <c r="H7460" i="1" s="1"/>
  <c r="Z7461" i="1"/>
  <c r="A7454" i="1"/>
  <c r="B7453" i="1"/>
  <c r="F7453" i="1" s="1"/>
  <c r="I7453" i="1" s="1"/>
  <c r="J7434" i="1"/>
  <c r="AB7461" i="1" l="1"/>
  <c r="H7461" i="1" s="1"/>
  <c r="Z7462" i="1"/>
  <c r="A7455" i="1"/>
  <c r="B7454" i="1"/>
  <c r="F7454" i="1" s="1"/>
  <c r="I7454" i="1" s="1"/>
  <c r="J7435" i="1"/>
  <c r="AB7462" i="1" l="1"/>
  <c r="H7462" i="1" s="1"/>
  <c r="Z7463" i="1"/>
  <c r="A7456" i="1"/>
  <c r="B7455" i="1"/>
  <c r="F7455" i="1" s="1"/>
  <c r="I7455" i="1" s="1"/>
  <c r="J7436" i="1"/>
  <c r="AB7463" i="1" l="1"/>
  <c r="H7463" i="1" s="1"/>
  <c r="Z7464" i="1"/>
  <c r="A7457" i="1"/>
  <c r="B7456" i="1"/>
  <c r="F7456" i="1" s="1"/>
  <c r="I7456" i="1" s="1"/>
  <c r="J7437" i="1"/>
  <c r="AB7464" i="1" l="1"/>
  <c r="H7464" i="1" s="1"/>
  <c r="Z7465" i="1"/>
  <c r="A7458" i="1"/>
  <c r="B7457" i="1"/>
  <c r="F7457" i="1" s="1"/>
  <c r="I7457" i="1" s="1"/>
  <c r="J7438" i="1"/>
  <c r="AB7465" i="1" l="1"/>
  <c r="H7465" i="1" s="1"/>
  <c r="Z7466" i="1"/>
  <c r="A7459" i="1"/>
  <c r="B7458" i="1"/>
  <c r="F7458" i="1" s="1"/>
  <c r="I7458" i="1" s="1"/>
  <c r="J7439" i="1"/>
  <c r="AB7466" i="1" l="1"/>
  <c r="H7466" i="1" s="1"/>
  <c r="Z7467" i="1"/>
  <c r="A7460" i="1"/>
  <c r="B7459" i="1"/>
  <c r="F7459" i="1" s="1"/>
  <c r="I7459" i="1" s="1"/>
  <c r="J7440" i="1"/>
  <c r="AB7467" i="1" l="1"/>
  <c r="H7467" i="1" s="1"/>
  <c r="Z7468" i="1"/>
  <c r="A7461" i="1"/>
  <c r="B7460" i="1"/>
  <c r="F7460" i="1" s="1"/>
  <c r="I7460" i="1" s="1"/>
  <c r="J7441" i="1"/>
  <c r="AB7468" i="1" l="1"/>
  <c r="H7468" i="1" s="1"/>
  <c r="Z7469" i="1"/>
  <c r="B7461" i="1"/>
  <c r="F7461" i="1" s="1"/>
  <c r="I7461" i="1" s="1"/>
  <c r="A7462" i="1"/>
  <c r="J7442" i="1"/>
  <c r="AB7469" i="1" l="1"/>
  <c r="H7469" i="1" s="1"/>
  <c r="Z7470" i="1"/>
  <c r="A7463" i="1"/>
  <c r="B7462" i="1"/>
  <c r="F7462" i="1" s="1"/>
  <c r="I7462" i="1" s="1"/>
  <c r="J7443" i="1"/>
  <c r="AB7470" i="1" l="1"/>
  <c r="H7470" i="1" s="1"/>
  <c r="Z7471" i="1"/>
  <c r="A7464" i="1"/>
  <c r="B7463" i="1"/>
  <c r="F7463" i="1" s="1"/>
  <c r="I7463" i="1" s="1"/>
  <c r="J7444" i="1"/>
  <c r="AB7471" i="1" l="1"/>
  <c r="H7471" i="1" s="1"/>
  <c r="Z7472" i="1"/>
  <c r="A7465" i="1"/>
  <c r="B7464" i="1"/>
  <c r="F7464" i="1" s="1"/>
  <c r="I7464" i="1" s="1"/>
  <c r="J7445" i="1"/>
  <c r="AB7472" i="1" l="1"/>
  <c r="H7472" i="1" s="1"/>
  <c r="Z7473" i="1"/>
  <c r="A7466" i="1"/>
  <c r="B7465" i="1"/>
  <c r="F7465" i="1" s="1"/>
  <c r="I7465" i="1" s="1"/>
  <c r="J7446" i="1"/>
  <c r="AB7473" i="1" l="1"/>
  <c r="H7473" i="1" s="1"/>
  <c r="Z7474" i="1"/>
  <c r="A7467" i="1"/>
  <c r="B7466" i="1"/>
  <c r="F7466" i="1" s="1"/>
  <c r="I7466" i="1" s="1"/>
  <c r="J7447" i="1"/>
  <c r="AB7474" i="1" l="1"/>
  <c r="H7474" i="1" s="1"/>
  <c r="Z7475" i="1"/>
  <c r="A7468" i="1"/>
  <c r="B7467" i="1"/>
  <c r="F7467" i="1" s="1"/>
  <c r="I7467" i="1" s="1"/>
  <c r="J7448" i="1"/>
  <c r="AB7475" i="1" l="1"/>
  <c r="H7475" i="1" s="1"/>
  <c r="Z7476" i="1"/>
  <c r="B7468" i="1"/>
  <c r="F7468" i="1" s="1"/>
  <c r="I7468" i="1" s="1"/>
  <c r="A7469" i="1"/>
  <c r="J7449" i="1"/>
  <c r="AB7476" i="1" l="1"/>
  <c r="H7476" i="1" s="1"/>
  <c r="Z7477" i="1"/>
  <c r="A7470" i="1"/>
  <c r="B7469" i="1"/>
  <c r="F7469" i="1" s="1"/>
  <c r="I7469" i="1" s="1"/>
  <c r="J7450" i="1"/>
  <c r="AB7477" i="1" l="1"/>
  <c r="H7477" i="1" s="1"/>
  <c r="Z7478" i="1"/>
  <c r="A7471" i="1"/>
  <c r="B7470" i="1"/>
  <c r="F7470" i="1" s="1"/>
  <c r="I7470" i="1" s="1"/>
  <c r="J7451" i="1"/>
  <c r="AB7478" i="1" l="1"/>
  <c r="H7478" i="1" s="1"/>
  <c r="Z7479" i="1"/>
  <c r="A7472" i="1"/>
  <c r="B7471" i="1"/>
  <c r="F7471" i="1" s="1"/>
  <c r="I7471" i="1" s="1"/>
  <c r="J7452" i="1"/>
  <c r="AB7479" i="1" l="1"/>
  <c r="H7479" i="1" s="1"/>
  <c r="Z7480" i="1"/>
  <c r="A7473" i="1"/>
  <c r="B7472" i="1"/>
  <c r="F7472" i="1" s="1"/>
  <c r="I7472" i="1" s="1"/>
  <c r="J7453" i="1"/>
  <c r="AB7480" i="1" l="1"/>
  <c r="H7480" i="1" s="1"/>
  <c r="Z7481" i="1"/>
  <c r="A7474" i="1"/>
  <c r="B7473" i="1"/>
  <c r="F7473" i="1" s="1"/>
  <c r="I7473" i="1" s="1"/>
  <c r="J7454" i="1"/>
  <c r="AB7481" i="1" l="1"/>
  <c r="H7481" i="1" s="1"/>
  <c r="Z7482" i="1"/>
  <c r="A7475" i="1"/>
  <c r="B7474" i="1"/>
  <c r="F7474" i="1" s="1"/>
  <c r="I7474" i="1" s="1"/>
  <c r="J7455" i="1"/>
  <c r="AB7482" i="1" l="1"/>
  <c r="H7482" i="1" s="1"/>
  <c r="Z7483" i="1"/>
  <c r="AB7483" i="1" s="1"/>
  <c r="H7483" i="1" s="1"/>
  <c r="A7476" i="1"/>
  <c r="B7475" i="1"/>
  <c r="F7475" i="1" s="1"/>
  <c r="I7475" i="1" s="1"/>
  <c r="J7456" i="1"/>
  <c r="Z7484" i="1" l="1"/>
  <c r="B7476" i="1"/>
  <c r="F7476" i="1" s="1"/>
  <c r="I7476" i="1" s="1"/>
  <c r="A7477" i="1"/>
  <c r="J7457" i="1"/>
  <c r="AB7484" i="1" l="1"/>
  <c r="H7484" i="1" s="1"/>
  <c r="Z7485" i="1"/>
  <c r="A7478" i="1"/>
  <c r="B7477" i="1"/>
  <c r="F7477" i="1" s="1"/>
  <c r="I7477" i="1" s="1"/>
  <c r="J7458" i="1"/>
  <c r="AB7485" i="1" l="1"/>
  <c r="H7485" i="1" s="1"/>
  <c r="Z7486" i="1"/>
  <c r="A7479" i="1"/>
  <c r="B7478" i="1"/>
  <c r="F7478" i="1" s="1"/>
  <c r="I7478" i="1" s="1"/>
  <c r="J7459" i="1"/>
  <c r="AB7486" i="1" l="1"/>
  <c r="H7486" i="1" s="1"/>
  <c r="Z7487" i="1"/>
  <c r="A7480" i="1"/>
  <c r="B7479" i="1"/>
  <c r="F7479" i="1" s="1"/>
  <c r="I7479" i="1" s="1"/>
  <c r="J7460" i="1"/>
  <c r="AB7487" i="1" l="1"/>
  <c r="H7487" i="1" s="1"/>
  <c r="Z7488" i="1"/>
  <c r="A7481" i="1"/>
  <c r="B7480" i="1"/>
  <c r="F7480" i="1" s="1"/>
  <c r="I7480" i="1" s="1"/>
  <c r="J7461" i="1"/>
  <c r="AB7488" i="1" l="1"/>
  <c r="H7488" i="1" s="1"/>
  <c r="Z7489" i="1"/>
  <c r="A7482" i="1"/>
  <c r="B7481" i="1"/>
  <c r="F7481" i="1" s="1"/>
  <c r="I7481" i="1" s="1"/>
  <c r="J7462" i="1"/>
  <c r="AB7489" i="1" l="1"/>
  <c r="H7489" i="1" s="1"/>
  <c r="Z7490" i="1"/>
  <c r="A7483" i="1"/>
  <c r="B7482" i="1"/>
  <c r="F7482" i="1" s="1"/>
  <c r="I7482" i="1" s="1"/>
  <c r="J7463" i="1"/>
  <c r="AB7490" i="1" l="1"/>
  <c r="H7490" i="1" s="1"/>
  <c r="Z7491" i="1"/>
  <c r="A7484" i="1"/>
  <c r="B7483" i="1"/>
  <c r="F7483" i="1" s="1"/>
  <c r="I7483" i="1" s="1"/>
  <c r="J7464" i="1"/>
  <c r="AB7491" i="1" l="1"/>
  <c r="H7491" i="1" s="1"/>
  <c r="Z7492" i="1"/>
  <c r="AB7492" i="1" s="1"/>
  <c r="H7492" i="1" s="1"/>
  <c r="A7485" i="1"/>
  <c r="B7484" i="1"/>
  <c r="F7484" i="1" s="1"/>
  <c r="I7484" i="1" s="1"/>
  <c r="J7465" i="1"/>
  <c r="Z7493" i="1" l="1"/>
  <c r="A7486" i="1"/>
  <c r="B7485" i="1"/>
  <c r="F7485" i="1" s="1"/>
  <c r="I7485" i="1" s="1"/>
  <c r="J7466" i="1"/>
  <c r="AB7493" i="1" l="1"/>
  <c r="H7493" i="1" s="1"/>
  <c r="Z7494" i="1"/>
  <c r="A7487" i="1"/>
  <c r="B7486" i="1"/>
  <c r="F7486" i="1" s="1"/>
  <c r="I7486" i="1" s="1"/>
  <c r="J7467" i="1"/>
  <c r="AB7494" i="1" l="1"/>
  <c r="H7494" i="1" s="1"/>
  <c r="Z7495" i="1"/>
  <c r="A7488" i="1"/>
  <c r="B7487" i="1"/>
  <c r="F7487" i="1" s="1"/>
  <c r="I7487" i="1" s="1"/>
  <c r="J7468" i="1"/>
  <c r="AB7495" i="1" l="1"/>
  <c r="H7495" i="1" s="1"/>
  <c r="Z7496" i="1"/>
  <c r="A7489" i="1"/>
  <c r="B7488" i="1"/>
  <c r="F7488" i="1" s="1"/>
  <c r="I7488" i="1" s="1"/>
  <c r="J7469" i="1"/>
  <c r="AB7496" i="1" l="1"/>
  <c r="H7496" i="1" s="1"/>
  <c r="Z7497" i="1"/>
  <c r="A7490" i="1"/>
  <c r="B7489" i="1"/>
  <c r="F7489" i="1" s="1"/>
  <c r="I7489" i="1" s="1"/>
  <c r="J7470" i="1"/>
  <c r="AB7497" i="1" l="1"/>
  <c r="H7497" i="1" s="1"/>
  <c r="Z7498" i="1"/>
  <c r="A7491" i="1"/>
  <c r="B7490" i="1"/>
  <c r="F7490" i="1" s="1"/>
  <c r="I7490" i="1" s="1"/>
  <c r="J7471" i="1"/>
  <c r="AB7498" i="1" l="1"/>
  <c r="H7498" i="1" s="1"/>
  <c r="Z7499" i="1"/>
  <c r="A7492" i="1"/>
  <c r="B7491" i="1"/>
  <c r="F7491" i="1" s="1"/>
  <c r="I7491" i="1" s="1"/>
  <c r="J7472" i="1"/>
  <c r="AB7499" i="1" l="1"/>
  <c r="H7499" i="1" s="1"/>
  <c r="Z7500" i="1"/>
  <c r="A7493" i="1"/>
  <c r="B7492" i="1"/>
  <c r="F7492" i="1" s="1"/>
  <c r="I7492" i="1" s="1"/>
  <c r="J7473" i="1"/>
  <c r="AB7500" i="1" l="1"/>
  <c r="H7500" i="1" s="1"/>
  <c r="Z7501" i="1"/>
  <c r="A7494" i="1"/>
  <c r="B7493" i="1"/>
  <c r="F7493" i="1" s="1"/>
  <c r="I7493" i="1" s="1"/>
  <c r="J7474" i="1"/>
  <c r="AB7501" i="1" l="1"/>
  <c r="H7501" i="1" s="1"/>
  <c r="Z7502" i="1"/>
  <c r="A7495" i="1"/>
  <c r="B7494" i="1"/>
  <c r="F7494" i="1" s="1"/>
  <c r="I7494" i="1" s="1"/>
  <c r="J7475" i="1"/>
  <c r="AB7502" i="1" l="1"/>
  <c r="H7502" i="1" s="1"/>
  <c r="Z7503" i="1"/>
  <c r="A7496" i="1"/>
  <c r="B7495" i="1"/>
  <c r="F7495" i="1" s="1"/>
  <c r="I7495" i="1" s="1"/>
  <c r="J7476" i="1"/>
  <c r="AB7503" i="1" l="1"/>
  <c r="H7503" i="1" s="1"/>
  <c r="Z7504" i="1"/>
  <c r="A7497" i="1"/>
  <c r="B7496" i="1"/>
  <c r="F7496" i="1" s="1"/>
  <c r="I7496" i="1" s="1"/>
  <c r="J7477" i="1"/>
  <c r="AB7504" i="1" l="1"/>
  <c r="H7504" i="1" s="1"/>
  <c r="Z7505" i="1"/>
  <c r="A7498" i="1"/>
  <c r="B7497" i="1"/>
  <c r="F7497" i="1" s="1"/>
  <c r="I7497" i="1" s="1"/>
  <c r="J7478" i="1"/>
  <c r="AB7505" i="1" l="1"/>
  <c r="H7505" i="1" s="1"/>
  <c r="Z7506" i="1"/>
  <c r="A7499" i="1"/>
  <c r="B7498" i="1"/>
  <c r="F7498" i="1" s="1"/>
  <c r="I7498" i="1" s="1"/>
  <c r="J7479" i="1"/>
  <c r="AB7506" i="1" l="1"/>
  <c r="H7506" i="1" s="1"/>
  <c r="Z7507" i="1"/>
  <c r="A7500" i="1"/>
  <c r="B7499" i="1"/>
  <c r="F7499" i="1" s="1"/>
  <c r="I7499" i="1" s="1"/>
  <c r="J7480" i="1"/>
  <c r="AB7507" i="1" l="1"/>
  <c r="H7507" i="1" s="1"/>
  <c r="Z7508" i="1"/>
  <c r="B7500" i="1"/>
  <c r="F7500" i="1" s="1"/>
  <c r="I7500" i="1" s="1"/>
  <c r="A7501" i="1"/>
  <c r="J7481" i="1"/>
  <c r="AB7508" i="1" l="1"/>
  <c r="H7508" i="1" s="1"/>
  <c r="Z7509" i="1"/>
  <c r="A7502" i="1"/>
  <c r="B7501" i="1"/>
  <c r="F7501" i="1" s="1"/>
  <c r="I7501" i="1" s="1"/>
  <c r="J7482" i="1"/>
  <c r="AB7509" i="1" l="1"/>
  <c r="H7509" i="1" s="1"/>
  <c r="Z7510" i="1"/>
  <c r="A7503" i="1"/>
  <c r="B7502" i="1"/>
  <c r="F7502" i="1" s="1"/>
  <c r="I7502" i="1" s="1"/>
  <c r="J7483" i="1"/>
  <c r="AB7510" i="1" l="1"/>
  <c r="H7510" i="1" s="1"/>
  <c r="Z7511" i="1"/>
  <c r="A7504" i="1"/>
  <c r="B7503" i="1"/>
  <c r="F7503" i="1" s="1"/>
  <c r="I7503" i="1" s="1"/>
  <c r="J7484" i="1"/>
  <c r="AB7511" i="1" l="1"/>
  <c r="H7511" i="1" s="1"/>
  <c r="Z7512" i="1"/>
  <c r="A7505" i="1"/>
  <c r="B7504" i="1"/>
  <c r="F7504" i="1" s="1"/>
  <c r="I7504" i="1" s="1"/>
  <c r="J7485" i="1"/>
  <c r="AB7512" i="1" l="1"/>
  <c r="H7512" i="1" s="1"/>
  <c r="Z7513" i="1"/>
  <c r="A7506" i="1"/>
  <c r="B7505" i="1"/>
  <c r="F7505" i="1" s="1"/>
  <c r="I7505" i="1" s="1"/>
  <c r="J7486" i="1"/>
  <c r="AB7513" i="1" l="1"/>
  <c r="H7513" i="1" s="1"/>
  <c r="Z7514" i="1"/>
  <c r="A7507" i="1"/>
  <c r="B7506" i="1"/>
  <c r="F7506" i="1" s="1"/>
  <c r="I7506" i="1" s="1"/>
  <c r="J7487" i="1"/>
  <c r="AB7514" i="1" l="1"/>
  <c r="H7514" i="1" s="1"/>
  <c r="Z7515" i="1"/>
  <c r="A7508" i="1"/>
  <c r="B7507" i="1"/>
  <c r="F7507" i="1" s="1"/>
  <c r="I7507" i="1" s="1"/>
  <c r="J7488" i="1"/>
  <c r="AB7515" i="1" l="1"/>
  <c r="H7515" i="1" s="1"/>
  <c r="Z7516" i="1"/>
  <c r="B7508" i="1"/>
  <c r="F7508" i="1" s="1"/>
  <c r="I7508" i="1" s="1"/>
  <c r="A7509" i="1"/>
  <c r="J7489" i="1"/>
  <c r="AB7516" i="1" l="1"/>
  <c r="H7516" i="1" s="1"/>
  <c r="Z7517" i="1"/>
  <c r="A7510" i="1"/>
  <c r="B7509" i="1"/>
  <c r="F7509" i="1" s="1"/>
  <c r="I7509" i="1" s="1"/>
  <c r="J7490" i="1"/>
  <c r="AB7517" i="1" l="1"/>
  <c r="H7517" i="1" s="1"/>
  <c r="Z7518" i="1"/>
  <c r="A7511" i="1"/>
  <c r="B7510" i="1"/>
  <c r="F7510" i="1" s="1"/>
  <c r="I7510" i="1" s="1"/>
  <c r="J7491" i="1"/>
  <c r="AB7518" i="1" l="1"/>
  <c r="H7518" i="1" s="1"/>
  <c r="Z7519" i="1"/>
  <c r="AB7519" i="1" s="1"/>
  <c r="H7519" i="1" s="1"/>
  <c r="A7512" i="1"/>
  <c r="B7511" i="1"/>
  <c r="F7511" i="1" s="1"/>
  <c r="I7511" i="1" s="1"/>
  <c r="J7492" i="1"/>
  <c r="Z7520" i="1" l="1"/>
  <c r="A7513" i="1"/>
  <c r="B7512" i="1"/>
  <c r="F7512" i="1" s="1"/>
  <c r="I7512" i="1" s="1"/>
  <c r="J7493" i="1"/>
  <c r="AB7520" i="1" l="1"/>
  <c r="H7520" i="1" s="1"/>
  <c r="Z7521" i="1"/>
  <c r="A7514" i="1"/>
  <c r="B7513" i="1"/>
  <c r="F7513" i="1" s="1"/>
  <c r="I7513" i="1" s="1"/>
  <c r="J7494" i="1"/>
  <c r="AB7521" i="1" l="1"/>
  <c r="H7521" i="1" s="1"/>
  <c r="Z7522" i="1"/>
  <c r="A7515" i="1"/>
  <c r="B7514" i="1"/>
  <c r="F7514" i="1" s="1"/>
  <c r="I7514" i="1" s="1"/>
  <c r="J7495" i="1"/>
  <c r="AB7522" i="1" l="1"/>
  <c r="H7522" i="1" s="1"/>
  <c r="Z7523" i="1"/>
  <c r="A7516" i="1"/>
  <c r="B7515" i="1"/>
  <c r="F7515" i="1" s="1"/>
  <c r="I7515" i="1" s="1"/>
  <c r="J7496" i="1"/>
  <c r="AB7523" i="1" l="1"/>
  <c r="H7523" i="1" s="1"/>
  <c r="Z7524" i="1"/>
  <c r="A7517" i="1"/>
  <c r="B7516" i="1"/>
  <c r="F7516" i="1" s="1"/>
  <c r="I7516" i="1" s="1"/>
  <c r="J7497" i="1"/>
  <c r="AB7524" i="1" l="1"/>
  <c r="H7524" i="1" s="1"/>
  <c r="Z7525" i="1"/>
  <c r="A7518" i="1"/>
  <c r="B7517" i="1"/>
  <c r="F7517" i="1" s="1"/>
  <c r="I7517" i="1" s="1"/>
  <c r="J7498" i="1"/>
  <c r="AB7525" i="1" l="1"/>
  <c r="H7525" i="1" s="1"/>
  <c r="Z7526" i="1"/>
  <c r="A7519" i="1"/>
  <c r="B7518" i="1"/>
  <c r="F7518" i="1" s="1"/>
  <c r="I7518" i="1" s="1"/>
  <c r="J7499" i="1"/>
  <c r="AB7526" i="1" l="1"/>
  <c r="H7526" i="1" s="1"/>
  <c r="Z7527" i="1"/>
  <c r="A7520" i="1"/>
  <c r="B7519" i="1"/>
  <c r="F7519" i="1" s="1"/>
  <c r="I7519" i="1" s="1"/>
  <c r="J7500" i="1"/>
  <c r="AB7527" i="1" l="1"/>
  <c r="H7527" i="1" s="1"/>
  <c r="Z7528" i="1"/>
  <c r="A7521" i="1"/>
  <c r="B7520" i="1"/>
  <c r="F7520" i="1" s="1"/>
  <c r="I7520" i="1" s="1"/>
  <c r="J7501" i="1"/>
  <c r="AB7528" i="1" l="1"/>
  <c r="H7528" i="1" s="1"/>
  <c r="Z7529" i="1"/>
  <c r="A7522" i="1"/>
  <c r="B7521" i="1"/>
  <c r="F7521" i="1" s="1"/>
  <c r="I7521" i="1" s="1"/>
  <c r="J7502" i="1"/>
  <c r="AB7529" i="1" l="1"/>
  <c r="H7529" i="1" s="1"/>
  <c r="Z7530" i="1"/>
  <c r="A7523" i="1"/>
  <c r="B7522" i="1"/>
  <c r="F7522" i="1" s="1"/>
  <c r="I7522" i="1" s="1"/>
  <c r="J7503" i="1"/>
  <c r="AB7530" i="1" l="1"/>
  <c r="H7530" i="1" s="1"/>
  <c r="Z7531" i="1"/>
  <c r="A7524" i="1"/>
  <c r="B7523" i="1"/>
  <c r="F7523" i="1" s="1"/>
  <c r="I7523" i="1" s="1"/>
  <c r="J7504" i="1"/>
  <c r="AB7531" i="1" l="1"/>
  <c r="H7531" i="1" s="1"/>
  <c r="Z7532" i="1"/>
  <c r="A7525" i="1"/>
  <c r="B7524" i="1"/>
  <c r="F7524" i="1" s="1"/>
  <c r="I7524" i="1" s="1"/>
  <c r="J7505" i="1"/>
  <c r="AB7532" i="1" l="1"/>
  <c r="H7532" i="1" s="1"/>
  <c r="Z7533" i="1"/>
  <c r="A7526" i="1"/>
  <c r="B7525" i="1"/>
  <c r="F7525" i="1" s="1"/>
  <c r="I7525" i="1" s="1"/>
  <c r="J7506" i="1"/>
  <c r="AB7533" i="1" l="1"/>
  <c r="H7533" i="1" s="1"/>
  <c r="Z7534" i="1"/>
  <c r="A7527" i="1"/>
  <c r="B7526" i="1"/>
  <c r="F7526" i="1" s="1"/>
  <c r="I7526" i="1" s="1"/>
  <c r="J7507" i="1"/>
  <c r="AB7534" i="1" l="1"/>
  <c r="H7534" i="1" s="1"/>
  <c r="Z7535" i="1"/>
  <c r="A7528" i="1"/>
  <c r="B7527" i="1"/>
  <c r="F7527" i="1" s="1"/>
  <c r="I7527" i="1" s="1"/>
  <c r="J7508" i="1"/>
  <c r="AB7535" i="1" l="1"/>
  <c r="H7535" i="1" s="1"/>
  <c r="Z7536" i="1"/>
  <c r="A7529" i="1"/>
  <c r="B7528" i="1"/>
  <c r="F7528" i="1" s="1"/>
  <c r="I7528" i="1" s="1"/>
  <c r="J7509" i="1"/>
  <c r="AB7536" i="1" l="1"/>
  <c r="H7536" i="1" s="1"/>
  <c r="Z7537" i="1"/>
  <c r="A7530" i="1"/>
  <c r="B7529" i="1"/>
  <c r="F7529" i="1" s="1"/>
  <c r="I7529" i="1" s="1"/>
  <c r="J7510" i="1"/>
  <c r="AB7537" i="1" l="1"/>
  <c r="H7537" i="1" s="1"/>
  <c r="Z7538" i="1"/>
  <c r="A7531" i="1"/>
  <c r="B7530" i="1"/>
  <c r="F7530" i="1" s="1"/>
  <c r="I7530" i="1" s="1"/>
  <c r="J7511" i="1"/>
  <c r="AB7538" i="1" l="1"/>
  <c r="H7538" i="1" s="1"/>
  <c r="Z7539" i="1"/>
  <c r="A7532" i="1"/>
  <c r="B7531" i="1"/>
  <c r="F7531" i="1" s="1"/>
  <c r="I7531" i="1" s="1"/>
  <c r="J7512" i="1"/>
  <c r="AB7539" i="1" l="1"/>
  <c r="H7539" i="1" s="1"/>
  <c r="Z7540" i="1"/>
  <c r="B7532" i="1"/>
  <c r="F7532" i="1" s="1"/>
  <c r="I7532" i="1" s="1"/>
  <c r="A7533" i="1"/>
  <c r="J7513" i="1"/>
  <c r="AB7540" i="1" l="1"/>
  <c r="H7540" i="1" s="1"/>
  <c r="Z7541" i="1"/>
  <c r="A7534" i="1"/>
  <c r="B7533" i="1"/>
  <c r="F7533" i="1" s="1"/>
  <c r="I7533" i="1" s="1"/>
  <c r="J7514" i="1"/>
  <c r="AB7541" i="1" l="1"/>
  <c r="H7541" i="1" s="1"/>
  <c r="Z7542" i="1"/>
  <c r="A7535" i="1"/>
  <c r="B7534" i="1"/>
  <c r="F7534" i="1" s="1"/>
  <c r="I7534" i="1" s="1"/>
  <c r="J7515" i="1"/>
  <c r="AB7542" i="1" l="1"/>
  <c r="H7542" i="1" s="1"/>
  <c r="Z7543" i="1"/>
  <c r="A7536" i="1"/>
  <c r="B7535" i="1"/>
  <c r="F7535" i="1" s="1"/>
  <c r="I7535" i="1" s="1"/>
  <c r="J7516" i="1"/>
  <c r="AB7543" i="1" l="1"/>
  <c r="H7543" i="1" s="1"/>
  <c r="Z7544" i="1"/>
  <c r="A7537" i="1"/>
  <c r="B7536" i="1"/>
  <c r="F7536" i="1" s="1"/>
  <c r="I7536" i="1" s="1"/>
  <c r="J7517" i="1"/>
  <c r="AB7544" i="1" l="1"/>
  <c r="H7544" i="1" s="1"/>
  <c r="Z7545" i="1"/>
  <c r="AB7545" i="1" s="1"/>
  <c r="A7538" i="1"/>
  <c r="B7537" i="1"/>
  <c r="F7537" i="1" s="1"/>
  <c r="I7537" i="1" s="1"/>
  <c r="J7518" i="1"/>
  <c r="H7545" i="1" l="1"/>
  <c r="Z7546" i="1"/>
  <c r="A7539" i="1"/>
  <c r="B7538" i="1"/>
  <c r="F7538" i="1" s="1"/>
  <c r="I7538" i="1" s="1"/>
  <c r="J7519" i="1"/>
  <c r="AB7546" i="1" l="1"/>
  <c r="H7546" i="1" s="1"/>
  <c r="Z7547" i="1"/>
  <c r="AB7547" i="1" s="1"/>
  <c r="H7547" i="1" s="1"/>
  <c r="A7540" i="1"/>
  <c r="B7539" i="1"/>
  <c r="F7539" i="1" s="1"/>
  <c r="I7539" i="1" s="1"/>
  <c r="J7520" i="1"/>
  <c r="Z7548" i="1" l="1"/>
  <c r="B7540" i="1"/>
  <c r="F7540" i="1" s="1"/>
  <c r="I7540" i="1" s="1"/>
  <c r="A7541" i="1"/>
  <c r="J7521" i="1"/>
  <c r="AB7548" i="1" l="1"/>
  <c r="H7548" i="1" s="1"/>
  <c r="Z7549" i="1"/>
  <c r="A7542" i="1"/>
  <c r="B7541" i="1"/>
  <c r="F7541" i="1" s="1"/>
  <c r="I7541" i="1" s="1"/>
  <c r="J7522" i="1"/>
  <c r="AB7549" i="1" l="1"/>
  <c r="H7549" i="1" s="1"/>
  <c r="Z7550" i="1"/>
  <c r="A7543" i="1"/>
  <c r="B7542" i="1"/>
  <c r="F7542" i="1" s="1"/>
  <c r="I7542" i="1" s="1"/>
  <c r="J7523" i="1"/>
  <c r="AB7550" i="1" l="1"/>
  <c r="H7550" i="1" s="1"/>
  <c r="Z7551" i="1"/>
  <c r="A7544" i="1"/>
  <c r="B7543" i="1"/>
  <c r="F7543" i="1" s="1"/>
  <c r="I7543" i="1" s="1"/>
  <c r="J7524" i="1"/>
  <c r="AB7551" i="1" l="1"/>
  <c r="H7551" i="1" s="1"/>
  <c r="Z7552" i="1"/>
  <c r="A7545" i="1"/>
  <c r="B7544" i="1"/>
  <c r="F7544" i="1" s="1"/>
  <c r="I7544" i="1" s="1"/>
  <c r="J7525" i="1"/>
  <c r="AB7552" i="1" l="1"/>
  <c r="H7552" i="1" s="1"/>
  <c r="Z7553" i="1"/>
  <c r="A7546" i="1"/>
  <c r="B7545" i="1"/>
  <c r="F7545" i="1" s="1"/>
  <c r="I7545" i="1" s="1"/>
  <c r="J7526" i="1"/>
  <c r="AB7553" i="1" l="1"/>
  <c r="H7553" i="1" s="1"/>
  <c r="Z7554" i="1"/>
  <c r="A7547" i="1"/>
  <c r="B7546" i="1"/>
  <c r="F7546" i="1" s="1"/>
  <c r="I7546" i="1" s="1"/>
  <c r="J7527" i="1"/>
  <c r="AB7554" i="1" l="1"/>
  <c r="H7554" i="1" s="1"/>
  <c r="Z7555" i="1"/>
  <c r="A7548" i="1"/>
  <c r="B7547" i="1"/>
  <c r="F7547" i="1" s="1"/>
  <c r="I7547" i="1" s="1"/>
  <c r="J7528" i="1"/>
  <c r="AB7555" i="1" l="1"/>
  <c r="H7555" i="1" s="1"/>
  <c r="Z7556" i="1"/>
  <c r="A7549" i="1"/>
  <c r="B7548" i="1"/>
  <c r="F7548" i="1" s="1"/>
  <c r="I7548" i="1" s="1"/>
  <c r="J7529" i="1"/>
  <c r="AB7556" i="1" l="1"/>
  <c r="H7556" i="1" s="1"/>
  <c r="Z7557" i="1"/>
  <c r="A7550" i="1"/>
  <c r="B7549" i="1"/>
  <c r="F7549" i="1" s="1"/>
  <c r="I7549" i="1" s="1"/>
  <c r="J7530" i="1"/>
  <c r="AB7557" i="1" l="1"/>
  <c r="H7557" i="1" s="1"/>
  <c r="Z7558" i="1"/>
  <c r="A7551" i="1"/>
  <c r="B7550" i="1"/>
  <c r="F7550" i="1" s="1"/>
  <c r="I7550" i="1" s="1"/>
  <c r="J7531" i="1"/>
  <c r="AB7558" i="1" l="1"/>
  <c r="H7558" i="1" s="1"/>
  <c r="Z7559" i="1"/>
  <c r="A7552" i="1"/>
  <c r="B7551" i="1"/>
  <c r="F7551" i="1" s="1"/>
  <c r="I7551" i="1" s="1"/>
  <c r="J7532" i="1"/>
  <c r="AB7559" i="1" l="1"/>
  <c r="H7559" i="1" s="1"/>
  <c r="Z7560" i="1"/>
  <c r="A7553" i="1"/>
  <c r="B7552" i="1"/>
  <c r="F7552" i="1" s="1"/>
  <c r="I7552" i="1" s="1"/>
  <c r="J7533" i="1"/>
  <c r="AB7560" i="1" l="1"/>
  <c r="H7560" i="1" s="1"/>
  <c r="Z7561" i="1"/>
  <c r="A7554" i="1"/>
  <c r="B7553" i="1"/>
  <c r="F7553" i="1" s="1"/>
  <c r="I7553" i="1" s="1"/>
  <c r="J7534" i="1"/>
  <c r="AB7561" i="1" l="1"/>
  <c r="H7561" i="1" s="1"/>
  <c r="Z7562" i="1"/>
  <c r="A7555" i="1"/>
  <c r="B7554" i="1"/>
  <c r="F7554" i="1" s="1"/>
  <c r="I7554" i="1" s="1"/>
  <c r="J7535" i="1"/>
  <c r="AB7562" i="1" l="1"/>
  <c r="H7562" i="1" s="1"/>
  <c r="Z7563" i="1"/>
  <c r="A7556" i="1"/>
  <c r="B7555" i="1"/>
  <c r="F7555" i="1" s="1"/>
  <c r="I7555" i="1" s="1"/>
  <c r="J7536" i="1"/>
  <c r="AB7563" i="1" l="1"/>
  <c r="H7563" i="1" s="1"/>
  <c r="Z7564" i="1"/>
  <c r="A7557" i="1"/>
  <c r="B7556" i="1"/>
  <c r="F7556" i="1" s="1"/>
  <c r="I7556" i="1" s="1"/>
  <c r="J7537" i="1"/>
  <c r="AB7564" i="1" l="1"/>
  <c r="H7564" i="1" s="1"/>
  <c r="Z7565" i="1"/>
  <c r="A7558" i="1"/>
  <c r="B7557" i="1"/>
  <c r="F7557" i="1" s="1"/>
  <c r="I7557" i="1" s="1"/>
  <c r="J7538" i="1"/>
  <c r="AB7565" i="1" l="1"/>
  <c r="H7565" i="1" s="1"/>
  <c r="Z7566" i="1"/>
  <c r="A7559" i="1"/>
  <c r="B7558" i="1"/>
  <c r="F7558" i="1" s="1"/>
  <c r="I7558" i="1" s="1"/>
  <c r="J7539" i="1"/>
  <c r="AB7566" i="1" l="1"/>
  <c r="H7566" i="1" s="1"/>
  <c r="Z7567" i="1"/>
  <c r="A7560" i="1"/>
  <c r="B7559" i="1"/>
  <c r="F7559" i="1" s="1"/>
  <c r="I7559" i="1" s="1"/>
  <c r="J7540" i="1"/>
  <c r="AB7567" i="1" l="1"/>
  <c r="H7567" i="1" s="1"/>
  <c r="Z7568" i="1"/>
  <c r="A7561" i="1"/>
  <c r="B7560" i="1"/>
  <c r="F7560" i="1" s="1"/>
  <c r="I7560" i="1" s="1"/>
  <c r="J7541" i="1"/>
  <c r="AB7568" i="1" l="1"/>
  <c r="H7568" i="1" s="1"/>
  <c r="Z7569" i="1"/>
  <c r="A7562" i="1"/>
  <c r="B7561" i="1"/>
  <c r="F7561" i="1" s="1"/>
  <c r="I7561" i="1" s="1"/>
  <c r="J7542" i="1"/>
  <c r="AB7569" i="1" l="1"/>
  <c r="H7569" i="1" s="1"/>
  <c r="Z7570" i="1"/>
  <c r="A7563" i="1"/>
  <c r="B7562" i="1"/>
  <c r="F7562" i="1" s="1"/>
  <c r="I7562" i="1" s="1"/>
  <c r="J7543" i="1"/>
  <c r="AB7570" i="1" l="1"/>
  <c r="H7570" i="1" s="1"/>
  <c r="Z7571" i="1"/>
  <c r="A7564" i="1"/>
  <c r="B7563" i="1"/>
  <c r="F7563" i="1" s="1"/>
  <c r="I7563" i="1" s="1"/>
  <c r="J7544" i="1"/>
  <c r="AB7571" i="1" l="1"/>
  <c r="H7571" i="1" s="1"/>
  <c r="Z7572" i="1"/>
  <c r="A7565" i="1"/>
  <c r="B7564" i="1"/>
  <c r="F7564" i="1" s="1"/>
  <c r="I7564" i="1" s="1"/>
  <c r="J7545" i="1"/>
  <c r="AB7572" i="1" l="1"/>
  <c r="H7572" i="1" s="1"/>
  <c r="Z7573" i="1"/>
  <c r="A7566" i="1"/>
  <c r="B7565" i="1"/>
  <c r="F7565" i="1" s="1"/>
  <c r="I7565" i="1" s="1"/>
  <c r="J7546" i="1"/>
  <c r="AB7573" i="1" l="1"/>
  <c r="H7573" i="1" s="1"/>
  <c r="Z7574" i="1"/>
  <c r="A7567" i="1"/>
  <c r="B7566" i="1"/>
  <c r="F7566" i="1" s="1"/>
  <c r="I7566" i="1" s="1"/>
  <c r="J7547" i="1"/>
  <c r="AB7574" i="1" l="1"/>
  <c r="H7574" i="1" s="1"/>
  <c r="Z7575" i="1"/>
  <c r="A7568" i="1"/>
  <c r="B7567" i="1"/>
  <c r="F7567" i="1" s="1"/>
  <c r="I7567" i="1" s="1"/>
  <c r="J7548" i="1"/>
  <c r="AB7575" i="1" l="1"/>
  <c r="H7575" i="1" s="1"/>
  <c r="Z7576" i="1"/>
  <c r="A7569" i="1"/>
  <c r="B7568" i="1"/>
  <c r="F7568" i="1" s="1"/>
  <c r="I7568" i="1" s="1"/>
  <c r="J7549" i="1"/>
  <c r="AB7576" i="1" l="1"/>
  <c r="H7576" i="1" s="1"/>
  <c r="Z7577" i="1"/>
  <c r="A7570" i="1"/>
  <c r="B7569" i="1"/>
  <c r="F7569" i="1" s="1"/>
  <c r="I7569" i="1" s="1"/>
  <c r="J7550" i="1"/>
  <c r="AB7577" i="1" l="1"/>
  <c r="H7577" i="1" s="1"/>
  <c r="Z7578" i="1"/>
  <c r="A7571" i="1"/>
  <c r="B7570" i="1"/>
  <c r="F7570" i="1" s="1"/>
  <c r="I7570" i="1" s="1"/>
  <c r="J7551" i="1"/>
  <c r="AB7578" i="1" l="1"/>
  <c r="H7578" i="1" s="1"/>
  <c r="Z7579" i="1"/>
  <c r="A7572" i="1"/>
  <c r="B7571" i="1"/>
  <c r="F7571" i="1" s="1"/>
  <c r="I7571" i="1" s="1"/>
  <c r="J7552" i="1"/>
  <c r="AB7579" i="1" l="1"/>
  <c r="H7579" i="1" s="1"/>
  <c r="Z7580" i="1"/>
  <c r="A7573" i="1"/>
  <c r="B7572" i="1"/>
  <c r="F7572" i="1" s="1"/>
  <c r="I7572" i="1" s="1"/>
  <c r="J7553" i="1"/>
  <c r="AB7580" i="1" l="1"/>
  <c r="H7580" i="1" s="1"/>
  <c r="Z7581" i="1"/>
  <c r="A7574" i="1"/>
  <c r="B7573" i="1"/>
  <c r="F7573" i="1" s="1"/>
  <c r="I7573" i="1" s="1"/>
  <c r="J7554" i="1"/>
  <c r="AB7581" i="1" l="1"/>
  <c r="H7581" i="1" s="1"/>
  <c r="Z7582" i="1"/>
  <c r="A7575" i="1"/>
  <c r="B7574" i="1"/>
  <c r="F7574" i="1" s="1"/>
  <c r="I7574" i="1" s="1"/>
  <c r="J7555" i="1"/>
  <c r="AB7582" i="1" l="1"/>
  <c r="H7582" i="1" s="1"/>
  <c r="Z7583" i="1"/>
  <c r="A7576" i="1"/>
  <c r="B7575" i="1"/>
  <c r="F7575" i="1" s="1"/>
  <c r="I7575" i="1" s="1"/>
  <c r="J7556" i="1"/>
  <c r="AB7583" i="1" l="1"/>
  <c r="H7583" i="1" s="1"/>
  <c r="Z7584" i="1"/>
  <c r="A7577" i="1"/>
  <c r="B7576" i="1"/>
  <c r="F7576" i="1" s="1"/>
  <c r="I7576" i="1" s="1"/>
  <c r="J7557" i="1"/>
  <c r="AB7584" i="1" l="1"/>
  <c r="H7584" i="1" s="1"/>
  <c r="Z7585" i="1"/>
  <c r="A7578" i="1"/>
  <c r="B7577" i="1"/>
  <c r="F7577" i="1" s="1"/>
  <c r="I7577" i="1" s="1"/>
  <c r="J7558" i="1"/>
  <c r="AB7585" i="1" l="1"/>
  <c r="H7585" i="1" s="1"/>
  <c r="Z7586" i="1"/>
  <c r="A7579" i="1"/>
  <c r="B7578" i="1"/>
  <c r="F7578" i="1" s="1"/>
  <c r="I7578" i="1" s="1"/>
  <c r="J7559" i="1"/>
  <c r="AB7586" i="1" l="1"/>
  <c r="H7586" i="1" s="1"/>
  <c r="Z7587" i="1"/>
  <c r="A7580" i="1"/>
  <c r="B7579" i="1"/>
  <c r="F7579" i="1" s="1"/>
  <c r="I7579" i="1" s="1"/>
  <c r="J7560" i="1"/>
  <c r="AB7587" i="1" l="1"/>
  <c r="H7587" i="1" s="1"/>
  <c r="Z7588" i="1"/>
  <c r="AB7588" i="1" s="1"/>
  <c r="H7588" i="1" s="1"/>
  <c r="A7581" i="1"/>
  <c r="B7580" i="1"/>
  <c r="F7580" i="1" s="1"/>
  <c r="I7580" i="1" s="1"/>
  <c r="J7561" i="1"/>
  <c r="Z7589" i="1" l="1"/>
  <c r="A7582" i="1"/>
  <c r="B7581" i="1"/>
  <c r="F7581" i="1" s="1"/>
  <c r="I7581" i="1" s="1"/>
  <c r="J7562" i="1"/>
  <c r="AB7589" i="1" l="1"/>
  <c r="H7589" i="1" s="1"/>
  <c r="Z7590" i="1"/>
  <c r="A7583" i="1"/>
  <c r="B7582" i="1"/>
  <c r="F7582" i="1" s="1"/>
  <c r="I7582" i="1" s="1"/>
  <c r="J7563" i="1"/>
  <c r="AB7590" i="1" l="1"/>
  <c r="H7590" i="1" s="1"/>
  <c r="Z7591" i="1"/>
  <c r="A7584" i="1"/>
  <c r="B7583" i="1"/>
  <c r="F7583" i="1" s="1"/>
  <c r="I7583" i="1" s="1"/>
  <c r="J7564" i="1"/>
  <c r="AB7591" i="1" l="1"/>
  <c r="H7591" i="1" s="1"/>
  <c r="Z7592" i="1"/>
  <c r="AB7592" i="1" s="1"/>
  <c r="H7592" i="1" s="1"/>
  <c r="A7585" i="1"/>
  <c r="B7584" i="1"/>
  <c r="F7584" i="1" s="1"/>
  <c r="I7584" i="1" s="1"/>
  <c r="J7565" i="1"/>
  <c r="Z7593" i="1" l="1"/>
  <c r="A7586" i="1"/>
  <c r="B7585" i="1"/>
  <c r="F7585" i="1" s="1"/>
  <c r="I7585" i="1" s="1"/>
  <c r="J7566" i="1"/>
  <c r="AB7593" i="1" l="1"/>
  <c r="H7593" i="1" s="1"/>
  <c r="Z7594" i="1"/>
  <c r="A7587" i="1"/>
  <c r="B7586" i="1"/>
  <c r="F7586" i="1" s="1"/>
  <c r="I7586" i="1" s="1"/>
  <c r="J7567" i="1"/>
  <c r="AB7594" i="1" l="1"/>
  <c r="H7594" i="1" s="1"/>
  <c r="Z7595" i="1"/>
  <c r="A7588" i="1"/>
  <c r="B7587" i="1"/>
  <c r="F7587" i="1" s="1"/>
  <c r="I7587" i="1" s="1"/>
  <c r="J7568" i="1"/>
  <c r="AB7595" i="1" l="1"/>
  <c r="H7595" i="1" s="1"/>
  <c r="Z7596" i="1"/>
  <c r="A7589" i="1"/>
  <c r="B7588" i="1"/>
  <c r="F7588" i="1" s="1"/>
  <c r="I7588" i="1" s="1"/>
  <c r="J7569" i="1"/>
  <c r="AB7596" i="1" l="1"/>
  <c r="H7596" i="1" s="1"/>
  <c r="Z7597" i="1"/>
  <c r="AB7597" i="1" s="1"/>
  <c r="A7590" i="1"/>
  <c r="B7589" i="1"/>
  <c r="F7589" i="1" s="1"/>
  <c r="I7589" i="1" s="1"/>
  <c r="J7570" i="1"/>
  <c r="H7597" i="1" l="1"/>
  <c r="Z7598" i="1"/>
  <c r="A7591" i="1"/>
  <c r="B7590" i="1"/>
  <c r="F7590" i="1" s="1"/>
  <c r="I7590" i="1" s="1"/>
  <c r="J7571" i="1"/>
  <c r="AB7598" i="1" l="1"/>
  <c r="H7598" i="1" s="1"/>
  <c r="Z7599" i="1"/>
  <c r="A7592" i="1"/>
  <c r="B7591" i="1"/>
  <c r="F7591" i="1" s="1"/>
  <c r="I7591" i="1" s="1"/>
  <c r="J7572" i="1"/>
  <c r="AB7599" i="1" l="1"/>
  <c r="H7599" i="1" s="1"/>
  <c r="Z7600" i="1"/>
  <c r="A7593" i="1"/>
  <c r="B7592" i="1"/>
  <c r="F7592" i="1" s="1"/>
  <c r="I7592" i="1" s="1"/>
  <c r="J7573" i="1"/>
  <c r="AB7600" i="1" l="1"/>
  <c r="H7600" i="1" s="1"/>
  <c r="Z7601" i="1"/>
  <c r="A7594" i="1"/>
  <c r="B7593" i="1"/>
  <c r="F7593" i="1" s="1"/>
  <c r="I7593" i="1" s="1"/>
  <c r="J7574" i="1"/>
  <c r="AB7601" i="1" l="1"/>
  <c r="H7601" i="1" s="1"/>
  <c r="Z7602" i="1"/>
  <c r="A7595" i="1"/>
  <c r="B7594" i="1"/>
  <c r="F7594" i="1" s="1"/>
  <c r="I7594" i="1" s="1"/>
  <c r="J7575" i="1"/>
  <c r="AB7602" i="1" l="1"/>
  <c r="H7602" i="1" s="1"/>
  <c r="Z7603" i="1"/>
  <c r="A7596" i="1"/>
  <c r="B7595" i="1"/>
  <c r="F7595" i="1" s="1"/>
  <c r="I7595" i="1" s="1"/>
  <c r="J7576" i="1"/>
  <c r="AB7603" i="1" l="1"/>
  <c r="H7603" i="1" s="1"/>
  <c r="Z7604" i="1"/>
  <c r="A7597" i="1"/>
  <c r="B7596" i="1"/>
  <c r="F7596" i="1" s="1"/>
  <c r="I7596" i="1" s="1"/>
  <c r="J7577" i="1"/>
  <c r="AB7604" i="1" l="1"/>
  <c r="H7604" i="1" s="1"/>
  <c r="Z7605" i="1"/>
  <c r="A7598" i="1"/>
  <c r="B7597" i="1"/>
  <c r="F7597" i="1" s="1"/>
  <c r="I7597" i="1" s="1"/>
  <c r="J7578" i="1"/>
  <c r="AB7605" i="1" l="1"/>
  <c r="H7605" i="1" s="1"/>
  <c r="Z7606" i="1"/>
  <c r="A7599" i="1"/>
  <c r="B7598" i="1"/>
  <c r="F7598" i="1" s="1"/>
  <c r="I7598" i="1" s="1"/>
  <c r="J7579" i="1"/>
  <c r="AB7606" i="1" l="1"/>
  <c r="H7606" i="1" s="1"/>
  <c r="Z7607" i="1"/>
  <c r="A7600" i="1"/>
  <c r="B7599" i="1"/>
  <c r="F7599" i="1" s="1"/>
  <c r="I7599" i="1" s="1"/>
  <c r="J7580" i="1"/>
  <c r="AB7607" i="1" l="1"/>
  <c r="H7607" i="1" s="1"/>
  <c r="Z7608" i="1"/>
  <c r="A7601" i="1"/>
  <c r="B7600" i="1"/>
  <c r="F7600" i="1" s="1"/>
  <c r="I7600" i="1" s="1"/>
  <c r="J7581" i="1"/>
  <c r="AB7608" i="1" l="1"/>
  <c r="H7608" i="1" s="1"/>
  <c r="Z7609" i="1"/>
  <c r="A7602" i="1"/>
  <c r="B7601" i="1"/>
  <c r="F7601" i="1" s="1"/>
  <c r="I7601" i="1" s="1"/>
  <c r="J7582" i="1"/>
  <c r="AB7609" i="1" l="1"/>
  <c r="H7609" i="1" s="1"/>
  <c r="Z7610" i="1"/>
  <c r="A7603" i="1"/>
  <c r="B7602" i="1"/>
  <c r="F7602" i="1" s="1"/>
  <c r="I7602" i="1" s="1"/>
  <c r="J7583" i="1"/>
  <c r="AB7610" i="1" l="1"/>
  <c r="H7610" i="1" s="1"/>
  <c r="Z7611" i="1"/>
  <c r="AB7611" i="1" s="1"/>
  <c r="H7611" i="1" s="1"/>
  <c r="A7604" i="1"/>
  <c r="B7603" i="1"/>
  <c r="F7603" i="1" s="1"/>
  <c r="I7603" i="1" s="1"/>
  <c r="J7584" i="1"/>
  <c r="Z7612" i="1" l="1"/>
  <c r="A7605" i="1"/>
  <c r="B7604" i="1"/>
  <c r="F7604" i="1" s="1"/>
  <c r="I7604" i="1" s="1"/>
  <c r="J7585" i="1"/>
  <c r="AB7612" i="1" l="1"/>
  <c r="H7612" i="1" s="1"/>
  <c r="Z7613" i="1"/>
  <c r="A7606" i="1"/>
  <c r="B7605" i="1"/>
  <c r="F7605" i="1" s="1"/>
  <c r="I7605" i="1" s="1"/>
  <c r="J7586" i="1"/>
  <c r="AB7613" i="1" l="1"/>
  <c r="H7613" i="1" s="1"/>
  <c r="Z7614" i="1"/>
  <c r="A7607" i="1"/>
  <c r="B7606" i="1"/>
  <c r="F7606" i="1" s="1"/>
  <c r="I7606" i="1" s="1"/>
  <c r="J7587" i="1"/>
  <c r="AB7614" i="1" l="1"/>
  <c r="H7614" i="1" s="1"/>
  <c r="Z7615" i="1"/>
  <c r="A7608" i="1"/>
  <c r="B7607" i="1"/>
  <c r="F7607" i="1" s="1"/>
  <c r="I7607" i="1" s="1"/>
  <c r="J7588" i="1"/>
  <c r="AB7615" i="1" l="1"/>
  <c r="H7615" i="1" s="1"/>
  <c r="Z7616" i="1"/>
  <c r="A7609" i="1"/>
  <c r="B7608" i="1"/>
  <c r="F7608" i="1" s="1"/>
  <c r="I7608" i="1" s="1"/>
  <c r="J7589" i="1"/>
  <c r="AB7616" i="1" l="1"/>
  <c r="H7616" i="1" s="1"/>
  <c r="Z7617" i="1"/>
  <c r="A7610" i="1"/>
  <c r="B7609" i="1"/>
  <c r="F7609" i="1" s="1"/>
  <c r="I7609" i="1" s="1"/>
  <c r="J7590" i="1"/>
  <c r="AB7617" i="1" l="1"/>
  <c r="H7617" i="1" s="1"/>
  <c r="Z7618" i="1"/>
  <c r="A7611" i="1"/>
  <c r="B7610" i="1"/>
  <c r="F7610" i="1" s="1"/>
  <c r="I7610" i="1" s="1"/>
  <c r="J7591" i="1"/>
  <c r="AB7618" i="1" l="1"/>
  <c r="H7618" i="1" s="1"/>
  <c r="Z7619" i="1"/>
  <c r="A7612" i="1"/>
  <c r="B7611" i="1"/>
  <c r="F7611" i="1" s="1"/>
  <c r="I7611" i="1" s="1"/>
  <c r="J7592" i="1"/>
  <c r="AB7619" i="1" l="1"/>
  <c r="H7619" i="1" s="1"/>
  <c r="Z7620" i="1"/>
  <c r="A7613" i="1"/>
  <c r="B7612" i="1"/>
  <c r="F7612" i="1" s="1"/>
  <c r="I7612" i="1" s="1"/>
  <c r="J7593" i="1"/>
  <c r="AB7620" i="1" l="1"/>
  <c r="H7620" i="1" s="1"/>
  <c r="Z7621" i="1"/>
  <c r="A7614" i="1"/>
  <c r="B7613" i="1"/>
  <c r="F7613" i="1" s="1"/>
  <c r="I7613" i="1" s="1"/>
  <c r="J7594" i="1"/>
  <c r="AB7621" i="1" l="1"/>
  <c r="H7621" i="1" s="1"/>
  <c r="Z7622" i="1"/>
  <c r="A7615" i="1"/>
  <c r="B7614" i="1"/>
  <c r="F7614" i="1" s="1"/>
  <c r="I7614" i="1" s="1"/>
  <c r="J7595" i="1"/>
  <c r="AB7622" i="1" l="1"/>
  <c r="H7622" i="1" s="1"/>
  <c r="Z7623" i="1"/>
  <c r="A7616" i="1"/>
  <c r="B7615" i="1"/>
  <c r="F7615" i="1" s="1"/>
  <c r="I7615" i="1" s="1"/>
  <c r="J7596" i="1"/>
  <c r="AB7623" i="1" l="1"/>
  <c r="H7623" i="1" s="1"/>
  <c r="Z7624" i="1"/>
  <c r="A7617" i="1"/>
  <c r="B7616" i="1"/>
  <c r="F7616" i="1" s="1"/>
  <c r="I7616" i="1" s="1"/>
  <c r="J7597" i="1"/>
  <c r="AB7624" i="1" l="1"/>
  <c r="H7624" i="1" s="1"/>
  <c r="Z7625" i="1"/>
  <c r="A7618" i="1"/>
  <c r="B7617" i="1"/>
  <c r="F7617" i="1" s="1"/>
  <c r="I7617" i="1" s="1"/>
  <c r="J7598" i="1"/>
  <c r="AB7625" i="1" l="1"/>
  <c r="H7625" i="1" s="1"/>
  <c r="Z7626" i="1"/>
  <c r="A7619" i="1"/>
  <c r="B7618" i="1"/>
  <c r="F7618" i="1" s="1"/>
  <c r="I7618" i="1" s="1"/>
  <c r="J7599" i="1"/>
  <c r="AB7626" i="1" l="1"/>
  <c r="H7626" i="1" s="1"/>
  <c r="Z7627" i="1"/>
  <c r="A7620" i="1"/>
  <c r="B7619" i="1"/>
  <c r="F7619" i="1" s="1"/>
  <c r="I7619" i="1" s="1"/>
  <c r="J7600" i="1"/>
  <c r="AB7627" i="1" l="1"/>
  <c r="H7627" i="1" s="1"/>
  <c r="Z7628" i="1"/>
  <c r="A7621" i="1"/>
  <c r="B7620" i="1"/>
  <c r="F7620" i="1" s="1"/>
  <c r="I7620" i="1" s="1"/>
  <c r="J7601" i="1"/>
  <c r="AB7628" i="1" l="1"/>
  <c r="H7628" i="1" s="1"/>
  <c r="Z7629" i="1"/>
  <c r="A7622" i="1"/>
  <c r="B7621" i="1"/>
  <c r="F7621" i="1" s="1"/>
  <c r="I7621" i="1" s="1"/>
  <c r="J7602" i="1"/>
  <c r="AB7629" i="1" l="1"/>
  <c r="H7629" i="1" s="1"/>
  <c r="Z7630" i="1"/>
  <c r="A7623" i="1"/>
  <c r="B7622" i="1"/>
  <c r="F7622" i="1" s="1"/>
  <c r="I7622" i="1" s="1"/>
  <c r="J7603" i="1"/>
  <c r="AB7630" i="1" l="1"/>
  <c r="H7630" i="1" s="1"/>
  <c r="Z7631" i="1"/>
  <c r="A7624" i="1"/>
  <c r="B7623" i="1"/>
  <c r="F7623" i="1" s="1"/>
  <c r="I7623" i="1" s="1"/>
  <c r="J7604" i="1"/>
  <c r="AB7631" i="1" l="1"/>
  <c r="H7631" i="1" s="1"/>
  <c r="Z7632" i="1"/>
  <c r="A7625" i="1"/>
  <c r="B7624" i="1"/>
  <c r="F7624" i="1" s="1"/>
  <c r="I7624" i="1" s="1"/>
  <c r="J7605" i="1"/>
  <c r="AB7632" i="1" l="1"/>
  <c r="H7632" i="1" s="1"/>
  <c r="Z7633" i="1"/>
  <c r="A7626" i="1"/>
  <c r="B7625" i="1"/>
  <c r="F7625" i="1" s="1"/>
  <c r="I7625" i="1" s="1"/>
  <c r="J7606" i="1"/>
  <c r="AB7633" i="1" l="1"/>
  <c r="H7633" i="1" s="1"/>
  <c r="Z7634" i="1"/>
  <c r="A7627" i="1"/>
  <c r="B7626" i="1"/>
  <c r="F7626" i="1" s="1"/>
  <c r="I7626" i="1" s="1"/>
  <c r="J7607" i="1"/>
  <c r="AB7634" i="1" l="1"/>
  <c r="H7634" i="1" s="1"/>
  <c r="Z7635" i="1"/>
  <c r="A7628" i="1"/>
  <c r="B7627" i="1"/>
  <c r="F7627" i="1" s="1"/>
  <c r="I7627" i="1" s="1"/>
  <c r="J7608" i="1"/>
  <c r="AB7635" i="1" l="1"/>
  <c r="H7635" i="1" s="1"/>
  <c r="Z7636" i="1"/>
  <c r="A7629" i="1"/>
  <c r="B7628" i="1"/>
  <c r="F7628" i="1" s="1"/>
  <c r="I7628" i="1" s="1"/>
  <c r="J7609" i="1"/>
  <c r="AB7636" i="1" l="1"/>
  <c r="H7636" i="1" s="1"/>
  <c r="Z7637" i="1"/>
  <c r="A7630" i="1"/>
  <c r="B7629" i="1"/>
  <c r="F7629" i="1" s="1"/>
  <c r="I7629" i="1" s="1"/>
  <c r="J7610" i="1"/>
  <c r="AB7637" i="1" l="1"/>
  <c r="H7637" i="1" s="1"/>
  <c r="Z7638" i="1"/>
  <c r="A7631" i="1"/>
  <c r="B7630" i="1"/>
  <c r="F7630" i="1" s="1"/>
  <c r="I7630" i="1" s="1"/>
  <c r="J7611" i="1"/>
  <c r="AB7638" i="1" l="1"/>
  <c r="H7638" i="1" s="1"/>
  <c r="Z7639" i="1"/>
  <c r="A7632" i="1"/>
  <c r="B7631" i="1"/>
  <c r="F7631" i="1" s="1"/>
  <c r="I7631" i="1" s="1"/>
  <c r="J7612" i="1"/>
  <c r="AB7639" i="1" l="1"/>
  <c r="H7639" i="1" s="1"/>
  <c r="Z7640" i="1"/>
  <c r="A7633" i="1"/>
  <c r="B7632" i="1"/>
  <c r="F7632" i="1" s="1"/>
  <c r="I7632" i="1" s="1"/>
  <c r="J7613" i="1"/>
  <c r="AB7640" i="1" l="1"/>
  <c r="H7640" i="1" s="1"/>
  <c r="Z7641" i="1"/>
  <c r="A7634" i="1"/>
  <c r="B7633" i="1"/>
  <c r="F7633" i="1" s="1"/>
  <c r="I7633" i="1" s="1"/>
  <c r="J7614" i="1"/>
  <c r="AB7641" i="1" l="1"/>
  <c r="H7641" i="1" s="1"/>
  <c r="Z7642" i="1"/>
  <c r="A7635" i="1"/>
  <c r="B7634" i="1"/>
  <c r="F7634" i="1" s="1"/>
  <c r="I7634" i="1" s="1"/>
  <c r="J7615" i="1"/>
  <c r="AB7642" i="1" l="1"/>
  <c r="H7642" i="1" s="1"/>
  <c r="Z7643" i="1"/>
  <c r="A7636" i="1"/>
  <c r="B7635" i="1"/>
  <c r="F7635" i="1" s="1"/>
  <c r="I7635" i="1" s="1"/>
  <c r="J7616" i="1"/>
  <c r="AB7643" i="1" l="1"/>
  <c r="H7643" i="1" s="1"/>
  <c r="Z7644" i="1"/>
  <c r="AB7644" i="1" s="1"/>
  <c r="H7644" i="1" s="1"/>
  <c r="A7637" i="1"/>
  <c r="B7636" i="1"/>
  <c r="F7636" i="1" s="1"/>
  <c r="I7636" i="1" s="1"/>
  <c r="J7617" i="1"/>
  <c r="Z7645" i="1" l="1"/>
  <c r="A7638" i="1"/>
  <c r="B7637" i="1"/>
  <c r="F7637" i="1" s="1"/>
  <c r="I7637" i="1" s="1"/>
  <c r="J7618" i="1"/>
  <c r="AB7645" i="1" l="1"/>
  <c r="H7645" i="1" s="1"/>
  <c r="Z7646" i="1"/>
  <c r="A7639" i="1"/>
  <c r="B7638" i="1"/>
  <c r="F7638" i="1" s="1"/>
  <c r="I7638" i="1" s="1"/>
  <c r="J7619" i="1"/>
  <c r="AB7646" i="1" l="1"/>
  <c r="H7646" i="1" s="1"/>
  <c r="Z7647" i="1"/>
  <c r="A7640" i="1"/>
  <c r="B7639" i="1"/>
  <c r="F7639" i="1" s="1"/>
  <c r="I7639" i="1" s="1"/>
  <c r="J7620" i="1"/>
  <c r="AB7647" i="1" l="1"/>
  <c r="H7647" i="1" s="1"/>
  <c r="Z7648" i="1"/>
  <c r="A7641" i="1"/>
  <c r="B7640" i="1"/>
  <c r="F7640" i="1" s="1"/>
  <c r="I7640" i="1" s="1"/>
  <c r="J7621" i="1"/>
  <c r="AB7648" i="1" l="1"/>
  <c r="H7648" i="1" s="1"/>
  <c r="Z7649" i="1"/>
  <c r="A7642" i="1"/>
  <c r="B7641" i="1"/>
  <c r="F7641" i="1" s="1"/>
  <c r="I7641" i="1" s="1"/>
  <c r="J7622" i="1"/>
  <c r="AB7649" i="1" l="1"/>
  <c r="H7649" i="1" s="1"/>
  <c r="Z7650" i="1"/>
  <c r="A7643" i="1"/>
  <c r="B7642" i="1"/>
  <c r="F7642" i="1" s="1"/>
  <c r="I7642" i="1" s="1"/>
  <c r="J7623" i="1"/>
  <c r="AB7650" i="1" l="1"/>
  <c r="H7650" i="1" s="1"/>
  <c r="Z7651" i="1"/>
  <c r="A7644" i="1"/>
  <c r="B7643" i="1"/>
  <c r="F7643" i="1" s="1"/>
  <c r="I7643" i="1" s="1"/>
  <c r="J7624" i="1"/>
  <c r="AB7651" i="1" l="1"/>
  <c r="H7651" i="1" s="1"/>
  <c r="Z7652" i="1"/>
  <c r="A7645" i="1"/>
  <c r="B7644" i="1"/>
  <c r="F7644" i="1" s="1"/>
  <c r="I7644" i="1" s="1"/>
  <c r="J7625" i="1"/>
  <c r="AB7652" i="1" l="1"/>
  <c r="H7652" i="1" s="1"/>
  <c r="Z7653" i="1"/>
  <c r="A7646" i="1"/>
  <c r="B7645" i="1"/>
  <c r="F7645" i="1" s="1"/>
  <c r="I7645" i="1" s="1"/>
  <c r="J7626" i="1"/>
  <c r="AB7653" i="1" l="1"/>
  <c r="H7653" i="1" s="1"/>
  <c r="Z7654" i="1"/>
  <c r="A7647" i="1"/>
  <c r="B7646" i="1"/>
  <c r="F7646" i="1" s="1"/>
  <c r="I7646" i="1" s="1"/>
  <c r="J7627" i="1"/>
  <c r="AB7654" i="1" l="1"/>
  <c r="H7654" i="1" s="1"/>
  <c r="Z7655" i="1"/>
  <c r="A7648" i="1"/>
  <c r="B7647" i="1"/>
  <c r="F7647" i="1" s="1"/>
  <c r="I7647" i="1" s="1"/>
  <c r="J7628" i="1"/>
  <c r="AB7655" i="1" l="1"/>
  <c r="H7655" i="1" s="1"/>
  <c r="Z7656" i="1"/>
  <c r="A7649" i="1"/>
  <c r="B7648" i="1"/>
  <c r="F7648" i="1" s="1"/>
  <c r="I7648" i="1" s="1"/>
  <c r="J7629" i="1"/>
  <c r="AB7656" i="1" l="1"/>
  <c r="H7656" i="1" s="1"/>
  <c r="Z7657" i="1"/>
  <c r="A7650" i="1"/>
  <c r="B7649" i="1"/>
  <c r="F7649" i="1" s="1"/>
  <c r="I7649" i="1" s="1"/>
  <c r="J7630" i="1"/>
  <c r="AB7657" i="1" l="1"/>
  <c r="H7657" i="1" s="1"/>
  <c r="Z7658" i="1"/>
  <c r="A7651" i="1"/>
  <c r="B7650" i="1"/>
  <c r="F7650" i="1" s="1"/>
  <c r="I7650" i="1" s="1"/>
  <c r="J7631" i="1"/>
  <c r="AB7658" i="1" l="1"/>
  <c r="H7658" i="1" s="1"/>
  <c r="Z7659" i="1"/>
  <c r="A7652" i="1"/>
  <c r="B7651" i="1"/>
  <c r="F7651" i="1" s="1"/>
  <c r="I7651" i="1" s="1"/>
  <c r="J7632" i="1"/>
  <c r="AB7659" i="1" l="1"/>
  <c r="H7659" i="1" s="1"/>
  <c r="Z7660" i="1"/>
  <c r="A7653" i="1"/>
  <c r="B7652" i="1"/>
  <c r="F7652" i="1" s="1"/>
  <c r="I7652" i="1" s="1"/>
  <c r="J7633" i="1"/>
  <c r="AB7660" i="1" l="1"/>
  <c r="H7660" i="1" s="1"/>
  <c r="Z7661" i="1"/>
  <c r="AB7661" i="1" s="1"/>
  <c r="A7654" i="1"/>
  <c r="B7653" i="1"/>
  <c r="F7653" i="1" s="1"/>
  <c r="I7653" i="1" s="1"/>
  <c r="J7634" i="1"/>
  <c r="H7661" i="1" l="1"/>
  <c r="Z7662" i="1"/>
  <c r="AB7662" i="1" s="1"/>
  <c r="A7655" i="1"/>
  <c r="B7654" i="1"/>
  <c r="F7654" i="1" s="1"/>
  <c r="I7654" i="1" s="1"/>
  <c r="J7635" i="1"/>
  <c r="H7662" i="1" l="1"/>
  <c r="Z7663" i="1"/>
  <c r="AB7663" i="1" s="1"/>
  <c r="H7663" i="1" s="1"/>
  <c r="A7656" i="1"/>
  <c r="B7655" i="1"/>
  <c r="F7655" i="1" s="1"/>
  <c r="I7655" i="1" s="1"/>
  <c r="J7636" i="1"/>
  <c r="Z7664" i="1" l="1"/>
  <c r="AB7664" i="1" s="1"/>
  <c r="A7657" i="1"/>
  <c r="B7656" i="1"/>
  <c r="F7656" i="1" s="1"/>
  <c r="I7656" i="1" s="1"/>
  <c r="J7637" i="1"/>
  <c r="Z7665" i="1" l="1"/>
  <c r="AB7665" i="1" s="1"/>
  <c r="H7664" i="1"/>
  <c r="A7658" i="1"/>
  <c r="B7657" i="1"/>
  <c r="F7657" i="1" s="1"/>
  <c r="I7657" i="1" s="1"/>
  <c r="J7638" i="1"/>
  <c r="Z7666" i="1" l="1"/>
  <c r="H7665" i="1"/>
  <c r="A7659" i="1"/>
  <c r="B7658" i="1"/>
  <c r="F7658" i="1" s="1"/>
  <c r="I7658" i="1" s="1"/>
  <c r="J7639" i="1"/>
  <c r="AB7666" i="1" l="1"/>
  <c r="H7666" i="1" s="1"/>
  <c r="Z7667" i="1"/>
  <c r="B7659" i="1"/>
  <c r="F7659" i="1" s="1"/>
  <c r="I7659" i="1" s="1"/>
  <c r="A7660" i="1"/>
  <c r="J7640" i="1"/>
  <c r="AB7667" i="1" l="1"/>
  <c r="H7667" i="1" s="1"/>
  <c r="Z7668" i="1"/>
  <c r="A7661" i="1"/>
  <c r="B7660" i="1"/>
  <c r="F7660" i="1" s="1"/>
  <c r="I7660" i="1" s="1"/>
  <c r="J7641" i="1"/>
  <c r="AB7668" i="1" l="1"/>
  <c r="H7668" i="1" s="1"/>
  <c r="Z7669" i="1"/>
  <c r="B7661" i="1"/>
  <c r="F7661" i="1" s="1"/>
  <c r="I7661" i="1" s="1"/>
  <c r="A7662" i="1"/>
  <c r="J7642" i="1"/>
  <c r="AB7669" i="1" l="1"/>
  <c r="H7669" i="1" s="1"/>
  <c r="Z7670" i="1"/>
  <c r="A7663" i="1"/>
  <c r="B7662" i="1"/>
  <c r="F7662" i="1" s="1"/>
  <c r="I7662" i="1" s="1"/>
  <c r="J7643" i="1"/>
  <c r="AB7670" i="1" l="1"/>
  <c r="H7670" i="1" s="1"/>
  <c r="Z7671" i="1"/>
  <c r="B7663" i="1"/>
  <c r="F7663" i="1" s="1"/>
  <c r="I7663" i="1" s="1"/>
  <c r="A7664" i="1"/>
  <c r="J7644" i="1"/>
  <c r="AB7671" i="1" l="1"/>
  <c r="H7671" i="1" s="1"/>
  <c r="Z7672" i="1"/>
  <c r="A7665" i="1"/>
  <c r="B7664" i="1"/>
  <c r="F7664" i="1" s="1"/>
  <c r="I7664" i="1" s="1"/>
  <c r="J7645" i="1"/>
  <c r="AB7672" i="1" l="1"/>
  <c r="H7672" i="1" s="1"/>
  <c r="Z7673" i="1"/>
  <c r="B7665" i="1"/>
  <c r="F7665" i="1" s="1"/>
  <c r="I7665" i="1" s="1"/>
  <c r="A7666" i="1"/>
  <c r="J7646" i="1"/>
  <c r="AB7673" i="1" l="1"/>
  <c r="H7673" i="1" s="1"/>
  <c r="Z7674" i="1"/>
  <c r="A7667" i="1"/>
  <c r="B7666" i="1"/>
  <c r="F7666" i="1" s="1"/>
  <c r="I7666" i="1" s="1"/>
  <c r="J7647" i="1"/>
  <c r="AB7674" i="1" l="1"/>
  <c r="H7674" i="1" s="1"/>
  <c r="Z7675" i="1"/>
  <c r="AB7675" i="1" s="1"/>
  <c r="H7675" i="1" s="1"/>
  <c r="B7667" i="1"/>
  <c r="F7667" i="1" s="1"/>
  <c r="I7667" i="1" s="1"/>
  <c r="A7668" i="1"/>
  <c r="J7648" i="1"/>
  <c r="Z7676" i="1" l="1"/>
  <c r="A7669" i="1"/>
  <c r="B7668" i="1"/>
  <c r="F7668" i="1" s="1"/>
  <c r="I7668" i="1" s="1"/>
  <c r="J7649" i="1"/>
  <c r="AB7676" i="1" l="1"/>
  <c r="H7676" i="1" s="1"/>
  <c r="Z7677" i="1"/>
  <c r="B7669" i="1"/>
  <c r="F7669" i="1" s="1"/>
  <c r="I7669" i="1" s="1"/>
  <c r="A7670" i="1"/>
  <c r="J7650" i="1"/>
  <c r="AB7677" i="1" l="1"/>
  <c r="H7677" i="1" s="1"/>
  <c r="Z7678" i="1"/>
  <c r="A7671" i="1"/>
  <c r="B7670" i="1"/>
  <c r="F7670" i="1" s="1"/>
  <c r="I7670" i="1" s="1"/>
  <c r="J7651" i="1"/>
  <c r="AB7678" i="1" l="1"/>
  <c r="H7678" i="1" s="1"/>
  <c r="Z7679" i="1"/>
  <c r="B7671" i="1"/>
  <c r="F7671" i="1" s="1"/>
  <c r="I7671" i="1" s="1"/>
  <c r="A7672" i="1"/>
  <c r="J7652" i="1"/>
  <c r="AB7679" i="1" l="1"/>
  <c r="H7679" i="1" s="1"/>
  <c r="Z7680" i="1"/>
  <c r="A7673" i="1"/>
  <c r="B7672" i="1"/>
  <c r="F7672" i="1" s="1"/>
  <c r="I7672" i="1" s="1"/>
  <c r="J7653" i="1"/>
  <c r="AB7680" i="1" l="1"/>
  <c r="H7680" i="1" s="1"/>
  <c r="Z7681" i="1"/>
  <c r="B7673" i="1"/>
  <c r="F7673" i="1" s="1"/>
  <c r="I7673" i="1" s="1"/>
  <c r="A7674" i="1"/>
  <c r="J7654" i="1"/>
  <c r="AB7681" i="1" l="1"/>
  <c r="H7681" i="1" s="1"/>
  <c r="Z7682" i="1"/>
  <c r="A7675" i="1"/>
  <c r="B7674" i="1"/>
  <c r="F7674" i="1" s="1"/>
  <c r="I7674" i="1" s="1"/>
  <c r="J7655" i="1"/>
  <c r="AB7682" i="1" l="1"/>
  <c r="H7682" i="1" s="1"/>
  <c r="Z7683" i="1"/>
  <c r="B7675" i="1"/>
  <c r="F7675" i="1" s="1"/>
  <c r="I7675" i="1" s="1"/>
  <c r="A7676" i="1"/>
  <c r="J7656" i="1"/>
  <c r="AB7683" i="1" l="1"/>
  <c r="H7683" i="1" s="1"/>
  <c r="Z7684" i="1"/>
  <c r="A7677" i="1"/>
  <c r="B7676" i="1"/>
  <c r="F7676" i="1" s="1"/>
  <c r="I7676" i="1" s="1"/>
  <c r="J7657" i="1"/>
  <c r="AB7684" i="1" l="1"/>
  <c r="H7684" i="1" s="1"/>
  <c r="Z7685" i="1"/>
  <c r="B7677" i="1"/>
  <c r="F7677" i="1" s="1"/>
  <c r="I7677" i="1" s="1"/>
  <c r="A7678" i="1"/>
  <c r="J7658" i="1"/>
  <c r="AB7685" i="1" l="1"/>
  <c r="H7685" i="1" s="1"/>
  <c r="Z7686" i="1"/>
  <c r="A7679" i="1"/>
  <c r="B7678" i="1"/>
  <c r="F7678" i="1" s="1"/>
  <c r="I7678" i="1" s="1"/>
  <c r="J7659" i="1"/>
  <c r="AB7686" i="1" l="1"/>
  <c r="H7686" i="1" s="1"/>
  <c r="Z7687" i="1"/>
  <c r="A7680" i="1"/>
  <c r="B7679" i="1"/>
  <c r="F7679" i="1" s="1"/>
  <c r="I7679" i="1" s="1"/>
  <c r="J7660" i="1"/>
  <c r="AB7687" i="1" l="1"/>
  <c r="H7687" i="1" s="1"/>
  <c r="Z7688" i="1"/>
  <c r="A7681" i="1"/>
  <c r="B7680" i="1"/>
  <c r="F7680" i="1" s="1"/>
  <c r="I7680" i="1" s="1"/>
  <c r="J7661" i="1"/>
  <c r="AB7688" i="1" l="1"/>
  <c r="H7688" i="1" s="1"/>
  <c r="Z7689" i="1"/>
  <c r="B7681" i="1"/>
  <c r="F7681" i="1" s="1"/>
  <c r="I7681" i="1" s="1"/>
  <c r="A7682" i="1"/>
  <c r="J7662" i="1"/>
  <c r="AB7689" i="1" l="1"/>
  <c r="H7689" i="1" s="1"/>
  <c r="Z7690" i="1"/>
  <c r="A7683" i="1"/>
  <c r="B7682" i="1"/>
  <c r="F7682" i="1" s="1"/>
  <c r="I7682" i="1" s="1"/>
  <c r="J7663" i="1"/>
  <c r="AB7690" i="1" l="1"/>
  <c r="H7690" i="1" s="1"/>
  <c r="Z7691" i="1"/>
  <c r="B7683" i="1"/>
  <c r="F7683" i="1" s="1"/>
  <c r="I7683" i="1" s="1"/>
  <c r="A7684" i="1"/>
  <c r="J7664" i="1"/>
  <c r="AB7691" i="1" l="1"/>
  <c r="H7691" i="1" s="1"/>
  <c r="Z7692" i="1"/>
  <c r="A7685" i="1"/>
  <c r="B7684" i="1"/>
  <c r="F7684" i="1" s="1"/>
  <c r="I7684" i="1" s="1"/>
  <c r="J7665" i="1"/>
  <c r="AB7692" i="1" l="1"/>
  <c r="H7692" i="1" s="1"/>
  <c r="Z7693" i="1"/>
  <c r="B7685" i="1"/>
  <c r="F7685" i="1" s="1"/>
  <c r="I7685" i="1" s="1"/>
  <c r="A7686" i="1"/>
  <c r="J7666" i="1"/>
  <c r="AB7693" i="1" l="1"/>
  <c r="H7693" i="1" s="1"/>
  <c r="Z7694" i="1"/>
  <c r="A7687" i="1"/>
  <c r="B7686" i="1"/>
  <c r="F7686" i="1" s="1"/>
  <c r="I7686" i="1" s="1"/>
  <c r="J7667" i="1"/>
  <c r="AB7694" i="1" l="1"/>
  <c r="H7694" i="1" s="1"/>
  <c r="Z7695" i="1"/>
  <c r="B7687" i="1"/>
  <c r="F7687" i="1" s="1"/>
  <c r="I7687" i="1" s="1"/>
  <c r="A7688" i="1"/>
  <c r="J7668" i="1"/>
  <c r="AB7695" i="1" l="1"/>
  <c r="H7695" i="1" s="1"/>
  <c r="Z7696" i="1"/>
  <c r="A7689" i="1"/>
  <c r="B7688" i="1"/>
  <c r="F7688" i="1" s="1"/>
  <c r="I7688" i="1" s="1"/>
  <c r="J7669" i="1"/>
  <c r="AB7696" i="1" l="1"/>
  <c r="H7696" i="1" s="1"/>
  <c r="Z7697" i="1"/>
  <c r="B7689" i="1"/>
  <c r="F7689" i="1" s="1"/>
  <c r="I7689" i="1" s="1"/>
  <c r="A7690" i="1"/>
  <c r="J7670" i="1"/>
  <c r="AB7697" i="1" l="1"/>
  <c r="H7697" i="1" s="1"/>
  <c r="Z7698" i="1"/>
  <c r="A7691" i="1"/>
  <c r="B7690" i="1"/>
  <c r="F7690" i="1" s="1"/>
  <c r="I7690" i="1" s="1"/>
  <c r="J7671" i="1"/>
  <c r="AB7698" i="1" l="1"/>
  <c r="H7698" i="1" s="1"/>
  <c r="Z7699" i="1"/>
  <c r="B7691" i="1"/>
  <c r="F7691" i="1" s="1"/>
  <c r="I7691" i="1" s="1"/>
  <c r="A7692" i="1"/>
  <c r="J7672" i="1"/>
  <c r="AB7699" i="1" l="1"/>
  <c r="H7699" i="1" s="1"/>
  <c r="Z7700" i="1"/>
  <c r="A7693" i="1"/>
  <c r="B7692" i="1"/>
  <c r="F7692" i="1" s="1"/>
  <c r="I7692" i="1" s="1"/>
  <c r="J7673" i="1"/>
  <c r="AB7700" i="1" l="1"/>
  <c r="H7700" i="1" s="1"/>
  <c r="Z7701" i="1"/>
  <c r="B7693" i="1"/>
  <c r="F7693" i="1" s="1"/>
  <c r="I7693" i="1" s="1"/>
  <c r="A7694" i="1"/>
  <c r="J7674" i="1"/>
  <c r="AB7701" i="1" l="1"/>
  <c r="H7701" i="1" s="1"/>
  <c r="Z7702" i="1"/>
  <c r="A7695" i="1"/>
  <c r="B7694" i="1"/>
  <c r="F7694" i="1" s="1"/>
  <c r="I7694" i="1" s="1"/>
  <c r="J7675" i="1"/>
  <c r="AB7702" i="1" l="1"/>
  <c r="H7702" i="1" s="1"/>
  <c r="Z7703" i="1"/>
  <c r="B7695" i="1"/>
  <c r="F7695" i="1" s="1"/>
  <c r="I7695" i="1" s="1"/>
  <c r="A7696" i="1"/>
  <c r="J7676" i="1"/>
  <c r="AB7703" i="1" l="1"/>
  <c r="H7703" i="1" s="1"/>
  <c r="Z7704" i="1"/>
  <c r="A7697" i="1"/>
  <c r="B7696" i="1"/>
  <c r="F7696" i="1" s="1"/>
  <c r="I7696" i="1" s="1"/>
  <c r="J7677" i="1"/>
  <c r="AB7704" i="1" l="1"/>
  <c r="H7704" i="1" s="1"/>
  <c r="Z7705" i="1"/>
  <c r="B7697" i="1"/>
  <c r="F7697" i="1" s="1"/>
  <c r="I7697" i="1" s="1"/>
  <c r="A7698" i="1"/>
  <c r="J7678" i="1"/>
  <c r="AB7705" i="1" l="1"/>
  <c r="H7705" i="1" s="1"/>
  <c r="Z7706" i="1"/>
  <c r="A7699" i="1"/>
  <c r="B7698" i="1"/>
  <c r="F7698" i="1" s="1"/>
  <c r="I7698" i="1" s="1"/>
  <c r="J7679" i="1"/>
  <c r="AB7706" i="1" l="1"/>
  <c r="H7706" i="1" s="1"/>
  <c r="Z7707" i="1"/>
  <c r="B7699" i="1"/>
  <c r="F7699" i="1" s="1"/>
  <c r="I7699" i="1" s="1"/>
  <c r="A7700" i="1"/>
  <c r="J7680" i="1"/>
  <c r="AB7707" i="1" l="1"/>
  <c r="H7707" i="1" s="1"/>
  <c r="Z7708" i="1"/>
  <c r="A7701" i="1"/>
  <c r="B7700" i="1"/>
  <c r="F7700" i="1" s="1"/>
  <c r="I7700" i="1" s="1"/>
  <c r="J7681" i="1"/>
  <c r="AB7708" i="1" l="1"/>
  <c r="H7708" i="1" s="1"/>
  <c r="Z7709" i="1"/>
  <c r="B7701" i="1"/>
  <c r="F7701" i="1" s="1"/>
  <c r="I7701" i="1" s="1"/>
  <c r="A7702" i="1"/>
  <c r="J7682" i="1"/>
  <c r="AB7709" i="1" l="1"/>
  <c r="H7709" i="1" s="1"/>
  <c r="Z7710" i="1"/>
  <c r="A7703" i="1"/>
  <c r="B7702" i="1"/>
  <c r="F7702" i="1" s="1"/>
  <c r="I7702" i="1" s="1"/>
  <c r="J7683" i="1"/>
  <c r="AB7710" i="1" l="1"/>
  <c r="H7710" i="1" s="1"/>
  <c r="Z7711" i="1"/>
  <c r="B7703" i="1"/>
  <c r="F7703" i="1" s="1"/>
  <c r="I7703" i="1" s="1"/>
  <c r="A7704" i="1"/>
  <c r="J7684" i="1"/>
  <c r="AB7711" i="1" l="1"/>
  <c r="H7711" i="1" s="1"/>
  <c r="Z7712" i="1"/>
  <c r="AB7712" i="1" s="1"/>
  <c r="A7705" i="1"/>
  <c r="B7704" i="1"/>
  <c r="F7704" i="1" s="1"/>
  <c r="I7704" i="1" s="1"/>
  <c r="J7685" i="1"/>
  <c r="Z7713" i="1" l="1"/>
  <c r="H7712" i="1"/>
  <c r="B7705" i="1"/>
  <c r="F7705" i="1" s="1"/>
  <c r="I7705" i="1" s="1"/>
  <c r="A7706" i="1"/>
  <c r="J7686" i="1"/>
  <c r="AB7713" i="1" l="1"/>
  <c r="H7713" i="1" s="1"/>
  <c r="Z7714" i="1"/>
  <c r="A7707" i="1"/>
  <c r="B7706" i="1"/>
  <c r="F7706" i="1" s="1"/>
  <c r="I7706" i="1" s="1"/>
  <c r="J7687" i="1"/>
  <c r="AB7714" i="1" l="1"/>
  <c r="H7714" i="1" s="1"/>
  <c r="Z7715" i="1"/>
  <c r="B7707" i="1"/>
  <c r="F7707" i="1" s="1"/>
  <c r="I7707" i="1" s="1"/>
  <c r="A7708" i="1"/>
  <c r="J7688" i="1"/>
  <c r="AB7715" i="1" l="1"/>
  <c r="H7715" i="1" s="1"/>
  <c r="Z7716" i="1"/>
  <c r="A7709" i="1"/>
  <c r="B7708" i="1"/>
  <c r="F7708" i="1" s="1"/>
  <c r="I7708" i="1" s="1"/>
  <c r="J7689" i="1"/>
  <c r="AB7716" i="1" l="1"/>
  <c r="H7716" i="1" s="1"/>
  <c r="Z7717" i="1"/>
  <c r="B7709" i="1"/>
  <c r="F7709" i="1" s="1"/>
  <c r="I7709" i="1" s="1"/>
  <c r="A7710" i="1"/>
  <c r="J7690" i="1"/>
  <c r="AB7717" i="1" l="1"/>
  <c r="H7717" i="1" s="1"/>
  <c r="Z7718" i="1"/>
  <c r="A7711" i="1"/>
  <c r="B7710" i="1"/>
  <c r="F7710" i="1" s="1"/>
  <c r="I7710" i="1" s="1"/>
  <c r="J7691" i="1"/>
  <c r="AB7718" i="1" l="1"/>
  <c r="H7718" i="1" s="1"/>
  <c r="Z7719" i="1"/>
  <c r="B7711" i="1"/>
  <c r="F7711" i="1" s="1"/>
  <c r="I7711" i="1" s="1"/>
  <c r="A7712" i="1"/>
  <c r="J7692" i="1"/>
  <c r="AB7719" i="1" l="1"/>
  <c r="H7719" i="1" s="1"/>
  <c r="Z7720" i="1"/>
  <c r="A7713" i="1"/>
  <c r="B7712" i="1"/>
  <c r="F7712" i="1" s="1"/>
  <c r="I7712" i="1" s="1"/>
  <c r="J7693" i="1"/>
  <c r="AB7720" i="1" l="1"/>
  <c r="H7720" i="1" s="1"/>
  <c r="Z7721" i="1"/>
  <c r="B7713" i="1"/>
  <c r="F7713" i="1" s="1"/>
  <c r="I7713" i="1" s="1"/>
  <c r="A7714" i="1"/>
  <c r="J7694" i="1"/>
  <c r="AB7721" i="1" l="1"/>
  <c r="H7721" i="1" s="1"/>
  <c r="Z7722" i="1"/>
  <c r="A7715" i="1"/>
  <c r="B7714" i="1"/>
  <c r="F7714" i="1" s="1"/>
  <c r="I7714" i="1" s="1"/>
  <c r="J7695" i="1"/>
  <c r="AB7722" i="1" l="1"/>
  <c r="H7722" i="1" s="1"/>
  <c r="Z7723" i="1"/>
  <c r="B7715" i="1"/>
  <c r="F7715" i="1" s="1"/>
  <c r="I7715" i="1" s="1"/>
  <c r="A7716" i="1"/>
  <c r="J7696" i="1"/>
  <c r="AB7723" i="1" l="1"/>
  <c r="H7723" i="1" s="1"/>
  <c r="Z7724" i="1"/>
  <c r="A7717" i="1"/>
  <c r="B7716" i="1"/>
  <c r="F7716" i="1" s="1"/>
  <c r="I7716" i="1" s="1"/>
  <c r="J7697" i="1"/>
  <c r="AB7724" i="1" l="1"/>
  <c r="H7724" i="1" s="1"/>
  <c r="Z7725" i="1"/>
  <c r="B7717" i="1"/>
  <c r="F7717" i="1" s="1"/>
  <c r="I7717" i="1" s="1"/>
  <c r="A7718" i="1"/>
  <c r="J7698" i="1"/>
  <c r="AB7725" i="1" l="1"/>
  <c r="H7725" i="1" s="1"/>
  <c r="Z7726" i="1"/>
  <c r="A7719" i="1"/>
  <c r="B7718" i="1"/>
  <c r="F7718" i="1" s="1"/>
  <c r="I7718" i="1" s="1"/>
  <c r="J7699" i="1"/>
  <c r="AB7726" i="1" l="1"/>
  <c r="H7726" i="1" s="1"/>
  <c r="Z7727" i="1"/>
  <c r="B7719" i="1"/>
  <c r="F7719" i="1" s="1"/>
  <c r="I7719" i="1" s="1"/>
  <c r="A7720" i="1"/>
  <c r="J7700" i="1"/>
  <c r="AB7727" i="1" l="1"/>
  <c r="H7727" i="1" s="1"/>
  <c r="Z7728" i="1"/>
  <c r="AB7728" i="1" s="1"/>
  <c r="H7728" i="1" s="1"/>
  <c r="A7721" i="1"/>
  <c r="B7720" i="1"/>
  <c r="F7720" i="1" s="1"/>
  <c r="I7720" i="1" s="1"/>
  <c r="J7701" i="1"/>
  <c r="Z7729" i="1" l="1"/>
  <c r="A7722" i="1"/>
  <c r="B7721" i="1"/>
  <c r="F7721" i="1" s="1"/>
  <c r="I7721" i="1" s="1"/>
  <c r="J7702" i="1"/>
  <c r="AB7729" i="1" l="1"/>
  <c r="H7729" i="1" s="1"/>
  <c r="Z7730" i="1"/>
  <c r="A7723" i="1"/>
  <c r="B7722" i="1"/>
  <c r="F7722" i="1" s="1"/>
  <c r="I7722" i="1" s="1"/>
  <c r="J7703" i="1"/>
  <c r="AB7730" i="1" l="1"/>
  <c r="H7730" i="1" s="1"/>
  <c r="Z7731" i="1"/>
  <c r="B7723" i="1"/>
  <c r="F7723" i="1" s="1"/>
  <c r="I7723" i="1" s="1"/>
  <c r="A7724" i="1"/>
  <c r="J7704" i="1"/>
  <c r="AB7731" i="1" l="1"/>
  <c r="H7731" i="1" s="1"/>
  <c r="Z7732" i="1"/>
  <c r="A7725" i="1"/>
  <c r="B7724" i="1"/>
  <c r="F7724" i="1" s="1"/>
  <c r="I7724" i="1" s="1"/>
  <c r="J7705" i="1"/>
  <c r="AB7732" i="1" l="1"/>
  <c r="H7732" i="1" s="1"/>
  <c r="Z7733" i="1"/>
  <c r="B7725" i="1"/>
  <c r="F7725" i="1" s="1"/>
  <c r="I7725" i="1" s="1"/>
  <c r="A7726" i="1"/>
  <c r="J7706" i="1"/>
  <c r="AB7733" i="1" l="1"/>
  <c r="H7733" i="1" s="1"/>
  <c r="Z7734" i="1"/>
  <c r="A7727" i="1"/>
  <c r="B7726" i="1"/>
  <c r="F7726" i="1" s="1"/>
  <c r="I7726" i="1" s="1"/>
  <c r="J7707" i="1"/>
  <c r="AB7734" i="1" l="1"/>
  <c r="H7734" i="1" s="1"/>
  <c r="Z7735" i="1"/>
  <c r="A7728" i="1"/>
  <c r="B7727" i="1"/>
  <c r="F7727" i="1" s="1"/>
  <c r="I7727" i="1" s="1"/>
  <c r="J7708" i="1"/>
  <c r="AB7735" i="1" l="1"/>
  <c r="H7735" i="1" s="1"/>
  <c r="Z7736" i="1"/>
  <c r="A7729" i="1"/>
  <c r="B7728" i="1"/>
  <c r="F7728" i="1" s="1"/>
  <c r="I7728" i="1" s="1"/>
  <c r="J7709" i="1"/>
  <c r="AB7736" i="1" l="1"/>
  <c r="H7736" i="1" s="1"/>
  <c r="Z7737" i="1"/>
  <c r="A7730" i="1"/>
  <c r="B7729" i="1"/>
  <c r="F7729" i="1" s="1"/>
  <c r="I7729" i="1" s="1"/>
  <c r="J7710" i="1"/>
  <c r="AB7737" i="1" l="1"/>
  <c r="H7737" i="1" s="1"/>
  <c r="Z7738" i="1"/>
  <c r="B7730" i="1"/>
  <c r="F7730" i="1" s="1"/>
  <c r="I7730" i="1" s="1"/>
  <c r="A7731" i="1"/>
  <c r="J7711" i="1"/>
  <c r="AB7738" i="1" l="1"/>
  <c r="H7738" i="1" s="1"/>
  <c r="Z7739" i="1"/>
  <c r="AB7739" i="1" s="1"/>
  <c r="H7739" i="1" s="1"/>
  <c r="A7732" i="1"/>
  <c r="B7731" i="1"/>
  <c r="F7731" i="1" s="1"/>
  <c r="I7731" i="1" s="1"/>
  <c r="J7712" i="1"/>
  <c r="Z7740" i="1" l="1"/>
  <c r="B7732" i="1"/>
  <c r="F7732" i="1" s="1"/>
  <c r="I7732" i="1" s="1"/>
  <c r="A7733" i="1"/>
  <c r="J7713" i="1"/>
  <c r="AB7740" i="1" l="1"/>
  <c r="H7740" i="1" s="1"/>
  <c r="Z7741" i="1"/>
  <c r="A7734" i="1"/>
  <c r="B7733" i="1"/>
  <c r="F7733" i="1" s="1"/>
  <c r="I7733" i="1" s="1"/>
  <c r="J7714" i="1"/>
  <c r="AB7741" i="1" l="1"/>
  <c r="H7741" i="1" s="1"/>
  <c r="Z7742" i="1"/>
  <c r="B7734" i="1"/>
  <c r="F7734" i="1" s="1"/>
  <c r="I7734" i="1" s="1"/>
  <c r="A7735" i="1"/>
  <c r="J7715" i="1"/>
  <c r="AB7742" i="1" l="1"/>
  <c r="H7742" i="1" s="1"/>
  <c r="Z7743" i="1"/>
  <c r="A7736" i="1"/>
  <c r="B7735" i="1"/>
  <c r="F7735" i="1" s="1"/>
  <c r="I7735" i="1" s="1"/>
  <c r="J7716" i="1"/>
  <c r="AB7743" i="1" l="1"/>
  <c r="H7743" i="1" s="1"/>
  <c r="Z7744" i="1"/>
  <c r="A7737" i="1"/>
  <c r="B7736" i="1"/>
  <c r="F7736" i="1" s="1"/>
  <c r="I7736" i="1" s="1"/>
  <c r="J7717" i="1"/>
  <c r="AB7744" i="1" l="1"/>
  <c r="H7744" i="1" s="1"/>
  <c r="Z7745" i="1"/>
  <c r="A7738" i="1"/>
  <c r="B7737" i="1"/>
  <c r="F7737" i="1" s="1"/>
  <c r="I7737" i="1" s="1"/>
  <c r="J7718" i="1"/>
  <c r="AB7745" i="1" l="1"/>
  <c r="H7745" i="1" s="1"/>
  <c r="Z7746" i="1"/>
  <c r="B7738" i="1"/>
  <c r="F7738" i="1" s="1"/>
  <c r="I7738" i="1" s="1"/>
  <c r="A7739" i="1"/>
  <c r="J7719" i="1"/>
  <c r="AB7746" i="1" l="1"/>
  <c r="H7746" i="1" s="1"/>
  <c r="Z7747" i="1"/>
  <c r="A7740" i="1"/>
  <c r="B7739" i="1"/>
  <c r="F7739" i="1" s="1"/>
  <c r="I7739" i="1" s="1"/>
  <c r="J7720" i="1"/>
  <c r="AB7747" i="1" l="1"/>
  <c r="H7747" i="1" s="1"/>
  <c r="Z7748" i="1"/>
  <c r="B7740" i="1"/>
  <c r="F7740" i="1" s="1"/>
  <c r="I7740" i="1" s="1"/>
  <c r="A7741" i="1"/>
  <c r="J7721" i="1"/>
  <c r="AB7748" i="1" l="1"/>
  <c r="H7748" i="1" s="1"/>
  <c r="Z7749" i="1"/>
  <c r="A7742" i="1"/>
  <c r="B7741" i="1"/>
  <c r="F7741" i="1" s="1"/>
  <c r="I7741" i="1" s="1"/>
  <c r="J7722" i="1"/>
  <c r="AB7749" i="1" l="1"/>
  <c r="H7749" i="1" s="1"/>
  <c r="Z7750" i="1"/>
  <c r="B7742" i="1"/>
  <c r="F7742" i="1" s="1"/>
  <c r="I7742" i="1" s="1"/>
  <c r="A7743" i="1"/>
  <c r="J7723" i="1"/>
  <c r="AB7750" i="1" l="1"/>
  <c r="H7750" i="1" s="1"/>
  <c r="Z7751" i="1"/>
  <c r="A7744" i="1"/>
  <c r="B7743" i="1"/>
  <c r="F7743" i="1" s="1"/>
  <c r="I7743" i="1" s="1"/>
  <c r="J7724" i="1"/>
  <c r="AB7751" i="1" l="1"/>
  <c r="H7751" i="1" s="1"/>
  <c r="Z7752" i="1"/>
  <c r="B7744" i="1"/>
  <c r="F7744" i="1" s="1"/>
  <c r="I7744" i="1" s="1"/>
  <c r="A7745" i="1"/>
  <c r="J7725" i="1"/>
  <c r="AB7752" i="1" l="1"/>
  <c r="H7752" i="1" s="1"/>
  <c r="Z7753" i="1"/>
  <c r="A7746" i="1"/>
  <c r="B7745" i="1"/>
  <c r="F7745" i="1" s="1"/>
  <c r="I7745" i="1" s="1"/>
  <c r="J7726" i="1"/>
  <c r="AB7753" i="1" l="1"/>
  <c r="H7753" i="1" s="1"/>
  <c r="Z7754" i="1"/>
  <c r="B7746" i="1"/>
  <c r="F7746" i="1" s="1"/>
  <c r="I7746" i="1" s="1"/>
  <c r="A7747" i="1"/>
  <c r="J7727" i="1"/>
  <c r="AB7754" i="1" l="1"/>
  <c r="H7754" i="1" s="1"/>
  <c r="Z7755" i="1"/>
  <c r="A7748" i="1"/>
  <c r="B7747" i="1"/>
  <c r="F7747" i="1" s="1"/>
  <c r="I7747" i="1" s="1"/>
  <c r="J7728" i="1"/>
  <c r="AB7755" i="1" l="1"/>
  <c r="H7755" i="1" s="1"/>
  <c r="Z7756" i="1"/>
  <c r="AB7756" i="1" s="1"/>
  <c r="H7756" i="1" s="1"/>
  <c r="A7749" i="1"/>
  <c r="B7748" i="1"/>
  <c r="F7748" i="1" s="1"/>
  <c r="I7748" i="1" s="1"/>
  <c r="J7729" i="1"/>
  <c r="Z7757" i="1" l="1"/>
  <c r="B7749" i="1"/>
  <c r="F7749" i="1" s="1"/>
  <c r="I7749" i="1" s="1"/>
  <c r="A7750" i="1"/>
  <c r="J7730" i="1"/>
  <c r="AB7757" i="1" l="1"/>
  <c r="H7757" i="1" s="1"/>
  <c r="Z7758" i="1"/>
  <c r="A7751" i="1"/>
  <c r="B7750" i="1"/>
  <c r="F7750" i="1" s="1"/>
  <c r="I7750" i="1" s="1"/>
  <c r="J7731" i="1"/>
  <c r="AB7758" i="1" l="1"/>
  <c r="H7758" i="1" s="1"/>
  <c r="Z7759" i="1"/>
  <c r="B7751" i="1"/>
  <c r="F7751" i="1" s="1"/>
  <c r="I7751" i="1" s="1"/>
  <c r="A7752" i="1"/>
  <c r="J7732" i="1"/>
  <c r="AB7759" i="1" l="1"/>
  <c r="H7759" i="1" s="1"/>
  <c r="Z7760" i="1"/>
  <c r="A7753" i="1"/>
  <c r="B7752" i="1"/>
  <c r="F7752" i="1" s="1"/>
  <c r="I7752" i="1" s="1"/>
  <c r="J7733" i="1"/>
  <c r="AB7760" i="1" l="1"/>
  <c r="H7760" i="1" s="1"/>
  <c r="Z7761" i="1"/>
  <c r="B7753" i="1"/>
  <c r="F7753" i="1" s="1"/>
  <c r="I7753" i="1" s="1"/>
  <c r="A7754" i="1"/>
  <c r="J7734" i="1"/>
  <c r="AB7761" i="1" l="1"/>
  <c r="H7761" i="1" s="1"/>
  <c r="Z7762" i="1"/>
  <c r="A7755" i="1"/>
  <c r="B7754" i="1"/>
  <c r="F7754" i="1" s="1"/>
  <c r="I7754" i="1" s="1"/>
  <c r="J7735" i="1"/>
  <c r="AB7762" i="1" l="1"/>
  <c r="H7762" i="1" s="1"/>
  <c r="Z7763" i="1"/>
  <c r="B7755" i="1"/>
  <c r="F7755" i="1" s="1"/>
  <c r="I7755" i="1" s="1"/>
  <c r="A7756" i="1"/>
  <c r="J7736" i="1"/>
  <c r="AB7763" i="1" l="1"/>
  <c r="H7763" i="1" s="1"/>
  <c r="Z7764" i="1"/>
  <c r="A7757" i="1"/>
  <c r="B7756" i="1"/>
  <c r="F7756" i="1" s="1"/>
  <c r="I7756" i="1" s="1"/>
  <c r="J7737" i="1"/>
  <c r="AB7764" i="1" l="1"/>
  <c r="H7764" i="1" s="1"/>
  <c r="Z7765" i="1"/>
  <c r="B7757" i="1"/>
  <c r="F7757" i="1" s="1"/>
  <c r="I7757" i="1" s="1"/>
  <c r="A7758" i="1"/>
  <c r="J7738" i="1"/>
  <c r="AB7765" i="1" l="1"/>
  <c r="H7765" i="1" s="1"/>
  <c r="Z7766" i="1"/>
  <c r="A7759" i="1"/>
  <c r="B7758" i="1"/>
  <c r="F7758" i="1" s="1"/>
  <c r="I7758" i="1" s="1"/>
  <c r="J7739" i="1"/>
  <c r="AB7766" i="1" l="1"/>
  <c r="H7766" i="1" s="1"/>
  <c r="Z7767" i="1"/>
  <c r="B7759" i="1"/>
  <c r="F7759" i="1" s="1"/>
  <c r="I7759" i="1" s="1"/>
  <c r="A7760" i="1"/>
  <c r="J7740" i="1"/>
  <c r="AB7767" i="1" l="1"/>
  <c r="H7767" i="1" s="1"/>
  <c r="Z7768" i="1"/>
  <c r="A7761" i="1"/>
  <c r="B7760" i="1"/>
  <c r="F7760" i="1" s="1"/>
  <c r="I7760" i="1" s="1"/>
  <c r="J7741" i="1"/>
  <c r="AB7768" i="1" l="1"/>
  <c r="H7768" i="1" s="1"/>
  <c r="Z7769" i="1"/>
  <c r="B7761" i="1"/>
  <c r="F7761" i="1" s="1"/>
  <c r="I7761" i="1" s="1"/>
  <c r="A7762" i="1"/>
  <c r="J7742" i="1"/>
  <c r="AB7769" i="1" l="1"/>
  <c r="H7769" i="1" s="1"/>
  <c r="Z7770" i="1"/>
  <c r="A7763" i="1"/>
  <c r="B7762" i="1"/>
  <c r="F7762" i="1" s="1"/>
  <c r="I7762" i="1" s="1"/>
  <c r="J7743" i="1"/>
  <c r="AB7770" i="1" l="1"/>
  <c r="H7770" i="1" s="1"/>
  <c r="Z7771" i="1"/>
  <c r="B7763" i="1"/>
  <c r="F7763" i="1" s="1"/>
  <c r="I7763" i="1" s="1"/>
  <c r="A7764" i="1"/>
  <c r="J7744" i="1"/>
  <c r="AB7771" i="1" l="1"/>
  <c r="H7771" i="1" s="1"/>
  <c r="Z7772" i="1"/>
  <c r="A7765" i="1"/>
  <c r="B7764" i="1"/>
  <c r="F7764" i="1" s="1"/>
  <c r="I7764" i="1" s="1"/>
  <c r="J7745" i="1"/>
  <c r="AB7772" i="1" l="1"/>
  <c r="H7772" i="1" s="1"/>
  <c r="Z7773" i="1"/>
  <c r="B7765" i="1"/>
  <c r="F7765" i="1" s="1"/>
  <c r="I7765" i="1" s="1"/>
  <c r="A7766" i="1"/>
  <c r="J7746" i="1"/>
  <c r="AB7773" i="1" l="1"/>
  <c r="H7773" i="1" s="1"/>
  <c r="Z7774" i="1"/>
  <c r="A7767" i="1"/>
  <c r="B7766" i="1"/>
  <c r="F7766" i="1" s="1"/>
  <c r="I7766" i="1" s="1"/>
  <c r="J7747" i="1"/>
  <c r="AB7774" i="1" l="1"/>
  <c r="H7774" i="1" s="1"/>
  <c r="Z7775" i="1"/>
  <c r="B7767" i="1"/>
  <c r="F7767" i="1" s="1"/>
  <c r="I7767" i="1" s="1"/>
  <c r="A7768" i="1"/>
  <c r="J7748" i="1"/>
  <c r="AB7775" i="1" l="1"/>
  <c r="H7775" i="1" s="1"/>
  <c r="Z7776" i="1"/>
  <c r="A7769" i="1"/>
  <c r="B7768" i="1"/>
  <c r="F7768" i="1" s="1"/>
  <c r="I7768" i="1" s="1"/>
  <c r="J7749" i="1"/>
  <c r="AB7776" i="1" l="1"/>
  <c r="H7776" i="1" s="1"/>
  <c r="Z7777" i="1"/>
  <c r="B7769" i="1"/>
  <c r="F7769" i="1" s="1"/>
  <c r="I7769" i="1" s="1"/>
  <c r="A7770" i="1"/>
  <c r="J7750" i="1"/>
  <c r="AB7777" i="1" l="1"/>
  <c r="H7777" i="1" s="1"/>
  <c r="Z7778" i="1"/>
  <c r="A7771" i="1"/>
  <c r="B7770" i="1"/>
  <c r="F7770" i="1" s="1"/>
  <c r="I7770" i="1" s="1"/>
  <c r="J7751" i="1"/>
  <c r="AB7778" i="1" l="1"/>
  <c r="H7778" i="1" s="1"/>
  <c r="Z7779" i="1"/>
  <c r="B7771" i="1"/>
  <c r="F7771" i="1" s="1"/>
  <c r="I7771" i="1" s="1"/>
  <c r="A7772" i="1"/>
  <c r="J7752" i="1"/>
  <c r="AB7779" i="1" l="1"/>
  <c r="H7779" i="1" s="1"/>
  <c r="Z7780" i="1"/>
  <c r="A7773" i="1"/>
  <c r="B7772" i="1"/>
  <c r="F7772" i="1" s="1"/>
  <c r="I7772" i="1" s="1"/>
  <c r="J7753" i="1"/>
  <c r="AB7780" i="1" l="1"/>
  <c r="H7780" i="1" s="1"/>
  <c r="Z7781" i="1"/>
  <c r="B7773" i="1"/>
  <c r="F7773" i="1" s="1"/>
  <c r="I7773" i="1" s="1"/>
  <c r="A7774" i="1"/>
  <c r="J7754" i="1"/>
  <c r="AB7781" i="1" l="1"/>
  <c r="H7781" i="1" s="1"/>
  <c r="Z7782" i="1"/>
  <c r="A7775" i="1"/>
  <c r="B7774" i="1"/>
  <c r="F7774" i="1" s="1"/>
  <c r="I7774" i="1" s="1"/>
  <c r="J7755" i="1"/>
  <c r="AB7782" i="1" l="1"/>
  <c r="H7782" i="1" s="1"/>
  <c r="Z7783" i="1"/>
  <c r="B7775" i="1"/>
  <c r="F7775" i="1" s="1"/>
  <c r="I7775" i="1" s="1"/>
  <c r="A7776" i="1"/>
  <c r="J7756" i="1"/>
  <c r="AB7783" i="1" l="1"/>
  <c r="H7783" i="1" s="1"/>
  <c r="Z7784" i="1"/>
  <c r="A7777" i="1"/>
  <c r="B7776" i="1"/>
  <c r="F7776" i="1" s="1"/>
  <c r="I7776" i="1" s="1"/>
  <c r="J7757" i="1"/>
  <c r="AB7784" i="1" l="1"/>
  <c r="H7784" i="1" s="1"/>
  <c r="Z7785" i="1"/>
  <c r="B7777" i="1"/>
  <c r="F7777" i="1" s="1"/>
  <c r="I7777" i="1" s="1"/>
  <c r="A7778" i="1"/>
  <c r="J7758" i="1"/>
  <c r="AB7785" i="1" l="1"/>
  <c r="H7785" i="1" s="1"/>
  <c r="Z7786" i="1"/>
  <c r="A7779" i="1"/>
  <c r="B7778" i="1"/>
  <c r="F7778" i="1" s="1"/>
  <c r="I7778" i="1" s="1"/>
  <c r="J7759" i="1"/>
  <c r="AB7786" i="1" l="1"/>
  <c r="H7786" i="1" s="1"/>
  <c r="Z7787" i="1"/>
  <c r="B7779" i="1"/>
  <c r="F7779" i="1" s="1"/>
  <c r="I7779" i="1" s="1"/>
  <c r="A7780" i="1"/>
  <c r="J7760" i="1"/>
  <c r="AB7787" i="1" l="1"/>
  <c r="H7787" i="1" s="1"/>
  <c r="Z7788" i="1"/>
  <c r="A7781" i="1"/>
  <c r="B7780" i="1"/>
  <c r="F7780" i="1" s="1"/>
  <c r="I7780" i="1" s="1"/>
  <c r="J7761" i="1"/>
  <c r="AB7788" i="1" l="1"/>
  <c r="H7788" i="1" s="1"/>
  <c r="Z7789" i="1"/>
  <c r="B7781" i="1"/>
  <c r="F7781" i="1" s="1"/>
  <c r="I7781" i="1" s="1"/>
  <c r="A7782" i="1"/>
  <c r="J7762" i="1"/>
  <c r="AB7789" i="1" l="1"/>
  <c r="H7789" i="1" s="1"/>
  <c r="Z7790" i="1"/>
  <c r="A7783" i="1"/>
  <c r="B7782" i="1"/>
  <c r="F7782" i="1" s="1"/>
  <c r="I7782" i="1" s="1"/>
  <c r="J7763" i="1"/>
  <c r="AB7790" i="1" l="1"/>
  <c r="H7790" i="1" s="1"/>
  <c r="Z7791" i="1"/>
  <c r="AB7791" i="1" s="1"/>
  <c r="H7791" i="1" s="1"/>
  <c r="B7783" i="1"/>
  <c r="F7783" i="1" s="1"/>
  <c r="I7783" i="1" s="1"/>
  <c r="A7784" i="1"/>
  <c r="J7764" i="1"/>
  <c r="Z7792" i="1" l="1"/>
  <c r="A7785" i="1"/>
  <c r="B7784" i="1"/>
  <c r="F7784" i="1" s="1"/>
  <c r="I7784" i="1" s="1"/>
  <c r="J7765" i="1"/>
  <c r="AB7792" i="1" l="1"/>
  <c r="H7792" i="1" s="1"/>
  <c r="Z7793" i="1"/>
  <c r="B7785" i="1"/>
  <c r="F7785" i="1" s="1"/>
  <c r="I7785" i="1" s="1"/>
  <c r="A7786" i="1"/>
  <c r="J7766" i="1"/>
  <c r="AB7793" i="1" l="1"/>
  <c r="H7793" i="1" s="1"/>
  <c r="Z7794" i="1"/>
  <c r="A7787" i="1"/>
  <c r="B7786" i="1"/>
  <c r="F7786" i="1" s="1"/>
  <c r="I7786" i="1" s="1"/>
  <c r="J7767" i="1"/>
  <c r="AB7794" i="1" l="1"/>
  <c r="H7794" i="1" s="1"/>
  <c r="Z7795" i="1"/>
  <c r="B7787" i="1"/>
  <c r="F7787" i="1" s="1"/>
  <c r="I7787" i="1" s="1"/>
  <c r="A7788" i="1"/>
  <c r="J7768" i="1"/>
  <c r="AB7795" i="1" l="1"/>
  <c r="H7795" i="1" s="1"/>
  <c r="Z7796" i="1"/>
  <c r="AB7796" i="1" s="1"/>
  <c r="H7796" i="1" s="1"/>
  <c r="A7789" i="1"/>
  <c r="B7788" i="1"/>
  <c r="F7788" i="1" s="1"/>
  <c r="I7788" i="1" s="1"/>
  <c r="J7769" i="1"/>
  <c r="Z7797" i="1" l="1"/>
  <c r="B7789" i="1"/>
  <c r="F7789" i="1" s="1"/>
  <c r="I7789" i="1" s="1"/>
  <c r="A7790" i="1"/>
  <c r="J7770" i="1"/>
  <c r="AB7797" i="1" l="1"/>
  <c r="H7797" i="1" s="1"/>
  <c r="Z7798" i="1"/>
  <c r="A7791" i="1"/>
  <c r="B7790" i="1"/>
  <c r="F7790" i="1" s="1"/>
  <c r="I7790" i="1" s="1"/>
  <c r="J7771" i="1"/>
  <c r="AB7798" i="1" l="1"/>
  <c r="H7798" i="1" s="1"/>
  <c r="Z7799" i="1"/>
  <c r="B7791" i="1"/>
  <c r="F7791" i="1" s="1"/>
  <c r="I7791" i="1" s="1"/>
  <c r="A7792" i="1"/>
  <c r="J7772" i="1"/>
  <c r="AB7799" i="1" l="1"/>
  <c r="H7799" i="1" s="1"/>
  <c r="Z7800" i="1"/>
  <c r="A7793" i="1"/>
  <c r="B7792" i="1"/>
  <c r="F7792" i="1" s="1"/>
  <c r="I7792" i="1" s="1"/>
  <c r="J7773" i="1"/>
  <c r="AB7800" i="1" l="1"/>
  <c r="H7800" i="1" s="1"/>
  <c r="Z7801" i="1"/>
  <c r="B7793" i="1"/>
  <c r="F7793" i="1" s="1"/>
  <c r="I7793" i="1" s="1"/>
  <c r="A7794" i="1"/>
  <c r="J7774" i="1"/>
  <c r="AB7801" i="1" l="1"/>
  <c r="H7801" i="1" s="1"/>
  <c r="Z7802" i="1"/>
  <c r="A7795" i="1"/>
  <c r="B7794" i="1"/>
  <c r="F7794" i="1" s="1"/>
  <c r="I7794" i="1" s="1"/>
  <c r="J7775" i="1"/>
  <c r="AB7802" i="1" l="1"/>
  <c r="H7802" i="1" s="1"/>
  <c r="Z7803" i="1"/>
  <c r="AB7803" i="1" s="1"/>
  <c r="H7803" i="1" s="1"/>
  <c r="B7795" i="1"/>
  <c r="F7795" i="1" s="1"/>
  <c r="I7795" i="1" s="1"/>
  <c r="A7796" i="1"/>
  <c r="J7776" i="1"/>
  <c r="Z7804" i="1" l="1"/>
  <c r="A7797" i="1"/>
  <c r="B7796" i="1"/>
  <c r="F7796" i="1" s="1"/>
  <c r="I7796" i="1" s="1"/>
  <c r="J7777" i="1"/>
  <c r="AB7804" i="1" l="1"/>
  <c r="H7804" i="1" s="1"/>
  <c r="Z7805" i="1"/>
  <c r="B7797" i="1"/>
  <c r="F7797" i="1" s="1"/>
  <c r="I7797" i="1" s="1"/>
  <c r="A7798" i="1"/>
  <c r="J7778" i="1"/>
  <c r="AB7805" i="1" l="1"/>
  <c r="H7805" i="1" s="1"/>
  <c r="Z7806" i="1"/>
  <c r="A7799" i="1"/>
  <c r="B7798" i="1"/>
  <c r="F7798" i="1" s="1"/>
  <c r="I7798" i="1" s="1"/>
  <c r="J7779" i="1"/>
  <c r="AB7806" i="1" l="1"/>
  <c r="H7806" i="1" s="1"/>
  <c r="Z7807" i="1"/>
  <c r="B7799" i="1"/>
  <c r="F7799" i="1" s="1"/>
  <c r="I7799" i="1" s="1"/>
  <c r="A7800" i="1"/>
  <c r="J7780" i="1"/>
  <c r="AB7807" i="1" l="1"/>
  <c r="H7807" i="1" s="1"/>
  <c r="Z7808" i="1"/>
  <c r="A7801" i="1"/>
  <c r="B7800" i="1"/>
  <c r="F7800" i="1" s="1"/>
  <c r="I7800" i="1" s="1"/>
  <c r="J7781" i="1"/>
  <c r="AB7808" i="1" l="1"/>
  <c r="H7808" i="1" s="1"/>
  <c r="Z7809" i="1"/>
  <c r="B7801" i="1"/>
  <c r="F7801" i="1" s="1"/>
  <c r="I7801" i="1" s="1"/>
  <c r="A7802" i="1"/>
  <c r="J7782" i="1"/>
  <c r="AB7809" i="1" l="1"/>
  <c r="H7809" i="1" s="1"/>
  <c r="Z7810" i="1"/>
  <c r="A7803" i="1"/>
  <c r="B7802" i="1"/>
  <c r="F7802" i="1" s="1"/>
  <c r="I7802" i="1" s="1"/>
  <c r="J7783" i="1"/>
  <c r="AB7810" i="1" l="1"/>
  <c r="H7810" i="1" s="1"/>
  <c r="Z7811" i="1"/>
  <c r="B7803" i="1"/>
  <c r="F7803" i="1" s="1"/>
  <c r="I7803" i="1" s="1"/>
  <c r="A7804" i="1"/>
  <c r="J7784" i="1"/>
  <c r="AB7811" i="1" l="1"/>
  <c r="H7811" i="1" s="1"/>
  <c r="Z7812" i="1"/>
  <c r="A7805" i="1"/>
  <c r="B7804" i="1"/>
  <c r="F7804" i="1" s="1"/>
  <c r="I7804" i="1" s="1"/>
  <c r="J7785" i="1"/>
  <c r="AB7812" i="1" l="1"/>
  <c r="H7812" i="1" s="1"/>
  <c r="Z7813" i="1"/>
  <c r="B7805" i="1"/>
  <c r="F7805" i="1" s="1"/>
  <c r="I7805" i="1" s="1"/>
  <c r="A7806" i="1"/>
  <c r="J7786" i="1"/>
  <c r="AB7813" i="1" l="1"/>
  <c r="H7813" i="1" s="1"/>
  <c r="Z7814" i="1"/>
  <c r="A7807" i="1"/>
  <c r="B7806" i="1"/>
  <c r="F7806" i="1" s="1"/>
  <c r="I7806" i="1" s="1"/>
  <c r="J7787" i="1"/>
  <c r="AB7814" i="1" l="1"/>
  <c r="H7814" i="1" s="1"/>
  <c r="Z7815" i="1"/>
  <c r="B7807" i="1"/>
  <c r="F7807" i="1" s="1"/>
  <c r="I7807" i="1" s="1"/>
  <c r="A7808" i="1"/>
  <c r="J7788" i="1"/>
  <c r="AB7815" i="1" l="1"/>
  <c r="H7815" i="1" s="1"/>
  <c r="Z7816" i="1"/>
  <c r="A7809" i="1"/>
  <c r="B7808" i="1"/>
  <c r="F7808" i="1" s="1"/>
  <c r="I7808" i="1" s="1"/>
  <c r="J7789" i="1"/>
  <c r="AB7816" i="1" l="1"/>
  <c r="H7816" i="1" s="1"/>
  <c r="Z7817" i="1"/>
  <c r="B7809" i="1"/>
  <c r="F7809" i="1" s="1"/>
  <c r="I7809" i="1" s="1"/>
  <c r="A7810" i="1"/>
  <c r="J7790" i="1"/>
  <c r="AB7817" i="1" l="1"/>
  <c r="H7817" i="1" s="1"/>
  <c r="Z7818" i="1"/>
  <c r="A7811" i="1"/>
  <c r="B7810" i="1"/>
  <c r="F7810" i="1" s="1"/>
  <c r="I7810" i="1" s="1"/>
  <c r="J7791" i="1"/>
  <c r="AB7818" i="1" l="1"/>
  <c r="H7818" i="1" s="1"/>
  <c r="Z7819" i="1"/>
  <c r="B7811" i="1"/>
  <c r="F7811" i="1" s="1"/>
  <c r="I7811" i="1" s="1"/>
  <c r="A7812" i="1"/>
  <c r="J7792" i="1"/>
  <c r="AB7819" i="1" l="1"/>
  <c r="H7819" i="1" s="1"/>
  <c r="Z7820" i="1"/>
  <c r="A7813" i="1"/>
  <c r="B7812" i="1"/>
  <c r="F7812" i="1" s="1"/>
  <c r="I7812" i="1" s="1"/>
  <c r="J7793" i="1"/>
  <c r="AB7820" i="1" l="1"/>
  <c r="H7820" i="1" s="1"/>
  <c r="Z7821" i="1"/>
  <c r="B7813" i="1"/>
  <c r="F7813" i="1" s="1"/>
  <c r="I7813" i="1" s="1"/>
  <c r="A7814" i="1"/>
  <c r="J7794" i="1"/>
  <c r="AB7821" i="1" l="1"/>
  <c r="H7821" i="1" s="1"/>
  <c r="Z7822" i="1"/>
  <c r="A7815" i="1"/>
  <c r="B7814" i="1"/>
  <c r="F7814" i="1" s="1"/>
  <c r="I7814" i="1" s="1"/>
  <c r="J7795" i="1"/>
  <c r="AB7822" i="1" l="1"/>
  <c r="H7822" i="1" s="1"/>
  <c r="Z7823" i="1"/>
  <c r="B7815" i="1"/>
  <c r="F7815" i="1" s="1"/>
  <c r="I7815" i="1" s="1"/>
  <c r="A7816" i="1"/>
  <c r="J7796" i="1"/>
  <c r="AB7823" i="1" l="1"/>
  <c r="H7823" i="1" s="1"/>
  <c r="Z7824" i="1"/>
  <c r="A7817" i="1"/>
  <c r="B7816" i="1"/>
  <c r="F7816" i="1" s="1"/>
  <c r="I7816" i="1" s="1"/>
  <c r="J7797" i="1"/>
  <c r="AB7824" i="1" l="1"/>
  <c r="H7824" i="1" s="1"/>
  <c r="Z7825" i="1"/>
  <c r="B7817" i="1"/>
  <c r="F7817" i="1" s="1"/>
  <c r="I7817" i="1" s="1"/>
  <c r="A7818" i="1"/>
  <c r="J7798" i="1"/>
  <c r="AB7825" i="1" l="1"/>
  <c r="H7825" i="1" s="1"/>
  <c r="Z7826" i="1"/>
  <c r="A7819" i="1"/>
  <c r="B7818" i="1"/>
  <c r="F7818" i="1" s="1"/>
  <c r="I7818" i="1" s="1"/>
  <c r="J7799" i="1"/>
  <c r="AB7826" i="1" l="1"/>
  <c r="H7826" i="1" s="1"/>
  <c r="Z7827" i="1"/>
  <c r="B7819" i="1"/>
  <c r="F7819" i="1" s="1"/>
  <c r="I7819" i="1" s="1"/>
  <c r="A7820" i="1"/>
  <c r="J7800" i="1"/>
  <c r="AB7827" i="1" l="1"/>
  <c r="H7827" i="1" s="1"/>
  <c r="Z7828" i="1"/>
  <c r="A7821" i="1"/>
  <c r="B7820" i="1"/>
  <c r="F7820" i="1" s="1"/>
  <c r="I7820" i="1" s="1"/>
  <c r="J7801" i="1"/>
  <c r="AB7828" i="1" l="1"/>
  <c r="H7828" i="1" s="1"/>
  <c r="Z7829" i="1"/>
  <c r="B7821" i="1"/>
  <c r="F7821" i="1" s="1"/>
  <c r="I7821" i="1" s="1"/>
  <c r="A7822" i="1"/>
  <c r="J7802" i="1"/>
  <c r="AB7829" i="1" l="1"/>
  <c r="H7829" i="1" s="1"/>
  <c r="Z7830" i="1"/>
  <c r="A7823" i="1"/>
  <c r="B7822" i="1"/>
  <c r="F7822" i="1" s="1"/>
  <c r="I7822" i="1" s="1"/>
  <c r="J7803" i="1"/>
  <c r="AB7830" i="1" l="1"/>
  <c r="H7830" i="1" s="1"/>
  <c r="Z7831" i="1"/>
  <c r="B7823" i="1"/>
  <c r="F7823" i="1" s="1"/>
  <c r="I7823" i="1" s="1"/>
  <c r="A7824" i="1"/>
  <c r="J7804" i="1"/>
  <c r="AB7831" i="1" l="1"/>
  <c r="H7831" i="1" s="1"/>
  <c r="Z7832" i="1"/>
  <c r="A7825" i="1"/>
  <c r="B7824" i="1"/>
  <c r="F7824" i="1" s="1"/>
  <c r="I7824" i="1" s="1"/>
  <c r="J7805" i="1"/>
  <c r="AB7832" i="1" l="1"/>
  <c r="H7832" i="1" s="1"/>
  <c r="Z7833" i="1"/>
  <c r="B7825" i="1"/>
  <c r="F7825" i="1" s="1"/>
  <c r="I7825" i="1" s="1"/>
  <c r="A7826" i="1"/>
  <c r="J7806" i="1"/>
  <c r="AB7833" i="1" l="1"/>
  <c r="H7833" i="1" s="1"/>
  <c r="Z7834" i="1"/>
  <c r="A7827" i="1"/>
  <c r="B7826" i="1"/>
  <c r="F7826" i="1" s="1"/>
  <c r="I7826" i="1" s="1"/>
  <c r="J7807" i="1"/>
  <c r="AB7834" i="1" l="1"/>
  <c r="H7834" i="1" s="1"/>
  <c r="Z7835" i="1"/>
  <c r="B7827" i="1"/>
  <c r="F7827" i="1" s="1"/>
  <c r="I7827" i="1" s="1"/>
  <c r="A7828" i="1"/>
  <c r="J7808" i="1"/>
  <c r="AB7835" i="1" l="1"/>
  <c r="H7835" i="1" s="1"/>
  <c r="Z7836" i="1"/>
  <c r="A7829" i="1"/>
  <c r="B7828" i="1"/>
  <c r="F7828" i="1" s="1"/>
  <c r="I7828" i="1" s="1"/>
  <c r="J7809" i="1"/>
  <c r="AB7836" i="1" l="1"/>
  <c r="H7836" i="1" s="1"/>
  <c r="Z7837" i="1"/>
  <c r="B7829" i="1"/>
  <c r="F7829" i="1" s="1"/>
  <c r="I7829" i="1" s="1"/>
  <c r="A7830" i="1"/>
  <c r="J7810" i="1"/>
  <c r="AB7837" i="1" l="1"/>
  <c r="H7837" i="1" s="1"/>
  <c r="Z7838" i="1"/>
  <c r="A7831" i="1"/>
  <c r="B7830" i="1"/>
  <c r="F7830" i="1" s="1"/>
  <c r="I7830" i="1" s="1"/>
  <c r="J7811" i="1"/>
  <c r="AB7838" i="1" l="1"/>
  <c r="H7838" i="1" s="1"/>
  <c r="Z7839" i="1"/>
  <c r="B7831" i="1"/>
  <c r="F7831" i="1" s="1"/>
  <c r="I7831" i="1" s="1"/>
  <c r="A7832" i="1"/>
  <c r="J7812" i="1"/>
  <c r="AB7839" i="1" l="1"/>
  <c r="H7839" i="1" s="1"/>
  <c r="Z7840" i="1"/>
  <c r="AB7840" i="1" s="1"/>
  <c r="H7840" i="1" s="1"/>
  <c r="A7833" i="1"/>
  <c r="B7832" i="1"/>
  <c r="F7832" i="1" s="1"/>
  <c r="I7832" i="1" s="1"/>
  <c r="J7813" i="1"/>
  <c r="Z7841" i="1" l="1"/>
  <c r="B7833" i="1"/>
  <c r="F7833" i="1" s="1"/>
  <c r="I7833" i="1" s="1"/>
  <c r="A7834" i="1"/>
  <c r="J7814" i="1"/>
  <c r="AB7841" i="1" l="1"/>
  <c r="H7841" i="1" s="1"/>
  <c r="Z7842" i="1"/>
  <c r="A7835" i="1"/>
  <c r="B7834" i="1"/>
  <c r="F7834" i="1" s="1"/>
  <c r="I7834" i="1" s="1"/>
  <c r="J7815" i="1"/>
  <c r="AB7842" i="1" l="1"/>
  <c r="H7842" i="1" s="1"/>
  <c r="Z7843" i="1"/>
  <c r="B7835" i="1"/>
  <c r="F7835" i="1" s="1"/>
  <c r="I7835" i="1" s="1"/>
  <c r="A7836" i="1"/>
  <c r="J7816" i="1"/>
  <c r="AB7843" i="1" l="1"/>
  <c r="H7843" i="1" s="1"/>
  <c r="Z7844" i="1"/>
  <c r="A7837" i="1"/>
  <c r="B7836" i="1"/>
  <c r="F7836" i="1" s="1"/>
  <c r="I7836" i="1" s="1"/>
  <c r="J7817" i="1"/>
  <c r="AB7844" i="1" l="1"/>
  <c r="H7844" i="1" s="1"/>
  <c r="Z7845" i="1"/>
  <c r="B7837" i="1"/>
  <c r="F7837" i="1" s="1"/>
  <c r="I7837" i="1" s="1"/>
  <c r="A7838" i="1"/>
  <c r="J7818" i="1"/>
  <c r="AB7845" i="1" l="1"/>
  <c r="H7845" i="1" s="1"/>
  <c r="Z7846" i="1"/>
  <c r="A7839" i="1"/>
  <c r="B7838" i="1"/>
  <c r="F7838" i="1" s="1"/>
  <c r="I7838" i="1" s="1"/>
  <c r="J7819" i="1"/>
  <c r="AB7846" i="1" l="1"/>
  <c r="H7846" i="1" s="1"/>
  <c r="Z7847" i="1"/>
  <c r="AB7847" i="1" s="1"/>
  <c r="H7847" i="1" s="1"/>
  <c r="B7839" i="1"/>
  <c r="F7839" i="1" s="1"/>
  <c r="I7839" i="1" s="1"/>
  <c r="A7840" i="1"/>
  <c r="J7820" i="1"/>
  <c r="Z7848" i="1" l="1"/>
  <c r="AB7848" i="1" s="1"/>
  <c r="H7848" i="1" s="1"/>
  <c r="A7841" i="1"/>
  <c r="B7840" i="1"/>
  <c r="F7840" i="1" s="1"/>
  <c r="I7840" i="1" s="1"/>
  <c r="J7821" i="1"/>
  <c r="Z7849" i="1" l="1"/>
  <c r="B7841" i="1"/>
  <c r="F7841" i="1" s="1"/>
  <c r="I7841" i="1" s="1"/>
  <c r="A7842" i="1"/>
  <c r="J7822" i="1"/>
  <c r="AB7849" i="1" l="1"/>
  <c r="H7849" i="1" s="1"/>
  <c r="Z7850" i="1"/>
  <c r="A7843" i="1"/>
  <c r="B7842" i="1"/>
  <c r="F7842" i="1" s="1"/>
  <c r="I7842" i="1" s="1"/>
  <c r="J7823" i="1"/>
  <c r="AB7850" i="1" l="1"/>
  <c r="H7850" i="1" s="1"/>
  <c r="Z7851" i="1"/>
  <c r="B7843" i="1"/>
  <c r="F7843" i="1" s="1"/>
  <c r="I7843" i="1" s="1"/>
  <c r="A7844" i="1"/>
  <c r="J7824" i="1"/>
  <c r="AB7851" i="1" l="1"/>
  <c r="H7851" i="1" s="1"/>
  <c r="Z7852" i="1"/>
  <c r="AB7852" i="1" s="1"/>
  <c r="A7845" i="1"/>
  <c r="B7844" i="1"/>
  <c r="F7844" i="1" s="1"/>
  <c r="I7844" i="1" s="1"/>
  <c r="J7825" i="1"/>
  <c r="Z7853" i="1" l="1"/>
  <c r="H7852" i="1"/>
  <c r="B7845" i="1"/>
  <c r="F7845" i="1" s="1"/>
  <c r="I7845" i="1" s="1"/>
  <c r="A7846" i="1"/>
  <c r="J7826" i="1"/>
  <c r="AB7853" i="1" l="1"/>
  <c r="H7853" i="1" s="1"/>
  <c r="Z7854" i="1"/>
  <c r="A7847" i="1"/>
  <c r="B7846" i="1"/>
  <c r="F7846" i="1" s="1"/>
  <c r="I7846" i="1" s="1"/>
  <c r="J7827" i="1"/>
  <c r="AB7854" i="1" l="1"/>
  <c r="H7854" i="1" s="1"/>
  <c r="Z7855" i="1"/>
  <c r="B7847" i="1"/>
  <c r="F7847" i="1" s="1"/>
  <c r="I7847" i="1" s="1"/>
  <c r="A7848" i="1"/>
  <c r="J7828" i="1"/>
  <c r="AB7855" i="1" l="1"/>
  <c r="H7855" i="1" s="1"/>
  <c r="Z7856" i="1"/>
  <c r="A7849" i="1"/>
  <c r="B7848" i="1"/>
  <c r="F7848" i="1" s="1"/>
  <c r="I7848" i="1" s="1"/>
  <c r="J7829" i="1"/>
  <c r="AB7856" i="1" l="1"/>
  <c r="H7856" i="1" s="1"/>
  <c r="Z7857" i="1"/>
  <c r="B7849" i="1"/>
  <c r="F7849" i="1" s="1"/>
  <c r="I7849" i="1" s="1"/>
  <c r="A7850" i="1"/>
  <c r="J7830" i="1"/>
  <c r="AB7857" i="1" l="1"/>
  <c r="H7857" i="1" s="1"/>
  <c r="Z7858" i="1"/>
  <c r="A7851" i="1"/>
  <c r="B7850" i="1"/>
  <c r="F7850" i="1" s="1"/>
  <c r="I7850" i="1" s="1"/>
  <c r="J7831" i="1"/>
  <c r="AB7858" i="1" l="1"/>
  <c r="H7858" i="1" s="1"/>
  <c r="Z7859" i="1"/>
  <c r="B7851" i="1"/>
  <c r="F7851" i="1" s="1"/>
  <c r="I7851" i="1" s="1"/>
  <c r="A7852" i="1"/>
  <c r="J7832" i="1"/>
  <c r="AB7859" i="1" l="1"/>
  <c r="H7859" i="1" s="1"/>
  <c r="Z7860" i="1"/>
  <c r="A7853" i="1"/>
  <c r="B7852" i="1"/>
  <c r="F7852" i="1" s="1"/>
  <c r="I7852" i="1" s="1"/>
  <c r="J7833" i="1"/>
  <c r="AB7860" i="1" l="1"/>
  <c r="H7860" i="1" s="1"/>
  <c r="Z7861" i="1"/>
  <c r="B7853" i="1"/>
  <c r="F7853" i="1" s="1"/>
  <c r="I7853" i="1" s="1"/>
  <c r="A7854" i="1"/>
  <c r="J7834" i="1"/>
  <c r="AB7861" i="1" l="1"/>
  <c r="H7861" i="1" s="1"/>
  <c r="Z7862" i="1"/>
  <c r="A7855" i="1"/>
  <c r="B7854" i="1"/>
  <c r="F7854" i="1" s="1"/>
  <c r="I7854" i="1" s="1"/>
  <c r="J7835" i="1"/>
  <c r="AB7862" i="1" l="1"/>
  <c r="H7862" i="1" s="1"/>
  <c r="Z7863" i="1"/>
  <c r="B7855" i="1"/>
  <c r="F7855" i="1" s="1"/>
  <c r="I7855" i="1" s="1"/>
  <c r="A7856" i="1"/>
  <c r="J7836" i="1"/>
  <c r="AB7863" i="1" l="1"/>
  <c r="H7863" i="1" s="1"/>
  <c r="Z7864" i="1"/>
  <c r="A7857" i="1"/>
  <c r="B7856" i="1"/>
  <c r="F7856" i="1" s="1"/>
  <c r="I7856" i="1" s="1"/>
  <c r="J7837" i="1"/>
  <c r="AB7864" i="1" l="1"/>
  <c r="H7864" i="1" s="1"/>
  <c r="Z7865" i="1"/>
  <c r="B7857" i="1"/>
  <c r="F7857" i="1" s="1"/>
  <c r="I7857" i="1" s="1"/>
  <c r="A7858" i="1"/>
  <c r="J7838" i="1"/>
  <c r="AB7865" i="1" l="1"/>
  <c r="H7865" i="1" s="1"/>
  <c r="Z7866" i="1"/>
  <c r="A7859" i="1"/>
  <c r="B7858" i="1"/>
  <c r="F7858" i="1" s="1"/>
  <c r="I7858" i="1" s="1"/>
  <c r="J7839" i="1"/>
  <c r="AB7866" i="1" l="1"/>
  <c r="H7866" i="1" s="1"/>
  <c r="Z7867" i="1"/>
  <c r="AB7867" i="1" s="1"/>
  <c r="H7867" i="1" s="1"/>
  <c r="B7859" i="1"/>
  <c r="F7859" i="1" s="1"/>
  <c r="I7859" i="1" s="1"/>
  <c r="A7860" i="1"/>
  <c r="J7840" i="1"/>
  <c r="Z7868" i="1" l="1"/>
  <c r="A7861" i="1"/>
  <c r="B7860" i="1"/>
  <c r="F7860" i="1" s="1"/>
  <c r="I7860" i="1" s="1"/>
  <c r="J7841" i="1"/>
  <c r="AB7868" i="1" l="1"/>
  <c r="H7868" i="1" s="1"/>
  <c r="Z7869" i="1"/>
  <c r="B7861" i="1"/>
  <c r="F7861" i="1" s="1"/>
  <c r="I7861" i="1" s="1"/>
  <c r="A7862" i="1"/>
  <c r="J7842" i="1"/>
  <c r="AB7869" i="1" l="1"/>
  <c r="H7869" i="1" s="1"/>
  <c r="Z7870" i="1"/>
  <c r="A7863" i="1"/>
  <c r="B7862" i="1"/>
  <c r="F7862" i="1" s="1"/>
  <c r="I7862" i="1" s="1"/>
  <c r="J7843" i="1"/>
  <c r="AB7870" i="1" l="1"/>
  <c r="H7870" i="1" s="1"/>
  <c r="Z7871" i="1"/>
  <c r="B7863" i="1"/>
  <c r="F7863" i="1" s="1"/>
  <c r="I7863" i="1" s="1"/>
  <c r="A7864" i="1"/>
  <c r="J7844" i="1"/>
  <c r="AB7871" i="1" l="1"/>
  <c r="H7871" i="1" s="1"/>
  <c r="Z7872" i="1"/>
  <c r="A7865" i="1"/>
  <c r="B7864" i="1"/>
  <c r="F7864" i="1" s="1"/>
  <c r="I7864" i="1" s="1"/>
  <c r="J7845" i="1"/>
  <c r="AB7872" i="1" l="1"/>
  <c r="H7872" i="1" s="1"/>
  <c r="Z7873" i="1"/>
  <c r="B7865" i="1"/>
  <c r="F7865" i="1" s="1"/>
  <c r="I7865" i="1" s="1"/>
  <c r="A7866" i="1"/>
  <c r="J7846" i="1"/>
  <c r="AB7873" i="1" l="1"/>
  <c r="H7873" i="1" s="1"/>
  <c r="Z7874" i="1"/>
  <c r="A7867" i="1"/>
  <c r="B7866" i="1"/>
  <c r="F7866" i="1" s="1"/>
  <c r="I7866" i="1" s="1"/>
  <c r="J7847" i="1"/>
  <c r="AB7874" i="1" l="1"/>
  <c r="H7874" i="1" s="1"/>
  <c r="Z7875" i="1"/>
  <c r="B7867" i="1"/>
  <c r="F7867" i="1" s="1"/>
  <c r="I7867" i="1" s="1"/>
  <c r="A7868" i="1"/>
  <c r="J7848" i="1"/>
  <c r="AB7875" i="1" l="1"/>
  <c r="H7875" i="1" s="1"/>
  <c r="Z7876" i="1"/>
  <c r="A7869" i="1"/>
  <c r="B7868" i="1"/>
  <c r="F7868" i="1" s="1"/>
  <c r="I7868" i="1" s="1"/>
  <c r="J7849" i="1"/>
  <c r="AB7876" i="1" l="1"/>
  <c r="H7876" i="1" s="1"/>
  <c r="Z7877" i="1"/>
  <c r="B7869" i="1"/>
  <c r="F7869" i="1" s="1"/>
  <c r="I7869" i="1" s="1"/>
  <c r="A7870" i="1"/>
  <c r="J7850" i="1"/>
  <c r="AB7877" i="1" l="1"/>
  <c r="H7877" i="1" s="1"/>
  <c r="Z7878" i="1"/>
  <c r="A7871" i="1"/>
  <c r="B7870" i="1"/>
  <c r="F7870" i="1" s="1"/>
  <c r="I7870" i="1" s="1"/>
  <c r="J7851" i="1"/>
  <c r="AB7878" i="1" l="1"/>
  <c r="H7878" i="1" s="1"/>
  <c r="Z7879" i="1"/>
  <c r="B7871" i="1"/>
  <c r="F7871" i="1" s="1"/>
  <c r="I7871" i="1" s="1"/>
  <c r="A7872" i="1"/>
  <c r="J7852" i="1"/>
  <c r="AB7879" i="1" l="1"/>
  <c r="H7879" i="1" s="1"/>
  <c r="Z7880" i="1"/>
  <c r="A7873" i="1"/>
  <c r="B7872" i="1"/>
  <c r="F7872" i="1" s="1"/>
  <c r="I7872" i="1" s="1"/>
  <c r="J7853" i="1"/>
  <c r="AB7880" i="1" l="1"/>
  <c r="H7880" i="1" s="1"/>
  <c r="Z7881" i="1"/>
  <c r="B7873" i="1"/>
  <c r="F7873" i="1" s="1"/>
  <c r="I7873" i="1" s="1"/>
  <c r="A7874" i="1"/>
  <c r="J7854" i="1"/>
  <c r="AB7881" i="1" l="1"/>
  <c r="H7881" i="1" s="1"/>
  <c r="Z7882" i="1"/>
  <c r="A7875" i="1"/>
  <c r="B7874" i="1"/>
  <c r="F7874" i="1" s="1"/>
  <c r="I7874" i="1" s="1"/>
  <c r="J7855" i="1"/>
  <c r="AB7882" i="1" l="1"/>
  <c r="H7882" i="1" s="1"/>
  <c r="Z7883" i="1"/>
  <c r="B7875" i="1"/>
  <c r="F7875" i="1" s="1"/>
  <c r="I7875" i="1" s="1"/>
  <c r="A7876" i="1"/>
  <c r="J7856" i="1"/>
  <c r="AB7883" i="1" l="1"/>
  <c r="H7883" i="1" s="1"/>
  <c r="Z7884" i="1"/>
  <c r="A7877" i="1"/>
  <c r="B7876" i="1"/>
  <c r="F7876" i="1" s="1"/>
  <c r="I7876" i="1" s="1"/>
  <c r="J7857" i="1"/>
  <c r="AB7884" i="1" l="1"/>
  <c r="H7884" i="1" s="1"/>
  <c r="Z7885" i="1"/>
  <c r="B7877" i="1"/>
  <c r="F7877" i="1" s="1"/>
  <c r="I7877" i="1" s="1"/>
  <c r="A7878" i="1"/>
  <c r="J7858" i="1"/>
  <c r="AB7885" i="1" l="1"/>
  <c r="H7885" i="1" s="1"/>
  <c r="Z7886" i="1"/>
  <c r="A7879" i="1"/>
  <c r="B7878" i="1"/>
  <c r="F7878" i="1" s="1"/>
  <c r="I7878" i="1" s="1"/>
  <c r="J7859" i="1"/>
  <c r="AB7886" i="1" l="1"/>
  <c r="H7886" i="1" s="1"/>
  <c r="Z7887" i="1"/>
  <c r="B7879" i="1"/>
  <c r="F7879" i="1" s="1"/>
  <c r="I7879" i="1" s="1"/>
  <c r="A7880" i="1"/>
  <c r="J7860" i="1"/>
  <c r="AB7887" i="1" l="1"/>
  <c r="H7887" i="1" s="1"/>
  <c r="Z7888" i="1"/>
  <c r="A7881" i="1"/>
  <c r="B7880" i="1"/>
  <c r="F7880" i="1" s="1"/>
  <c r="I7880" i="1" s="1"/>
  <c r="J7861" i="1"/>
  <c r="AB7888" i="1" l="1"/>
  <c r="H7888" i="1" s="1"/>
  <c r="Z7889" i="1"/>
  <c r="B7881" i="1"/>
  <c r="F7881" i="1" s="1"/>
  <c r="I7881" i="1" s="1"/>
  <c r="A7882" i="1"/>
  <c r="J7862" i="1"/>
  <c r="AB7889" i="1" l="1"/>
  <c r="H7889" i="1" s="1"/>
  <c r="Z7890" i="1"/>
  <c r="A7883" i="1"/>
  <c r="B7882" i="1"/>
  <c r="F7882" i="1" s="1"/>
  <c r="I7882" i="1" s="1"/>
  <c r="J7863" i="1"/>
  <c r="AB7890" i="1" l="1"/>
  <c r="H7890" i="1" s="1"/>
  <c r="Z7891" i="1"/>
  <c r="B7883" i="1"/>
  <c r="F7883" i="1" s="1"/>
  <c r="I7883" i="1" s="1"/>
  <c r="A7884" i="1"/>
  <c r="J7864" i="1"/>
  <c r="AB7891" i="1" l="1"/>
  <c r="H7891" i="1" s="1"/>
  <c r="Z7892" i="1"/>
  <c r="A7885" i="1"/>
  <c r="B7884" i="1"/>
  <c r="F7884" i="1" s="1"/>
  <c r="I7884" i="1" s="1"/>
  <c r="J7865" i="1"/>
  <c r="AB7892" i="1" l="1"/>
  <c r="H7892" i="1" s="1"/>
  <c r="Z7893" i="1"/>
  <c r="B7885" i="1"/>
  <c r="F7885" i="1" s="1"/>
  <c r="I7885" i="1" s="1"/>
  <c r="A7886" i="1"/>
  <c r="J7866" i="1"/>
  <c r="AB7893" i="1" l="1"/>
  <c r="H7893" i="1" s="1"/>
  <c r="Z7894" i="1"/>
  <c r="A7887" i="1"/>
  <c r="B7886" i="1"/>
  <c r="F7886" i="1" s="1"/>
  <c r="I7886" i="1" s="1"/>
  <c r="J7867" i="1"/>
  <c r="AB7894" i="1" l="1"/>
  <c r="H7894" i="1" s="1"/>
  <c r="Z7895" i="1"/>
  <c r="B7887" i="1"/>
  <c r="F7887" i="1" s="1"/>
  <c r="I7887" i="1" s="1"/>
  <c r="A7888" i="1"/>
  <c r="J7868" i="1"/>
  <c r="AB7895" i="1" l="1"/>
  <c r="H7895" i="1" s="1"/>
  <c r="Z7896" i="1"/>
  <c r="A7889" i="1"/>
  <c r="B7888" i="1"/>
  <c r="F7888" i="1" s="1"/>
  <c r="I7888" i="1" s="1"/>
  <c r="J7869" i="1"/>
  <c r="AB7896" i="1" l="1"/>
  <c r="H7896" i="1" s="1"/>
  <c r="Z7897" i="1"/>
  <c r="B7889" i="1"/>
  <c r="F7889" i="1" s="1"/>
  <c r="I7889" i="1" s="1"/>
  <c r="A7890" i="1"/>
  <c r="J7870" i="1"/>
  <c r="AB7897" i="1" l="1"/>
  <c r="H7897" i="1" s="1"/>
  <c r="Z7898" i="1"/>
  <c r="A7891" i="1"/>
  <c r="B7890" i="1"/>
  <c r="F7890" i="1" s="1"/>
  <c r="I7890" i="1" s="1"/>
  <c r="J7871" i="1"/>
  <c r="AB7898" i="1" l="1"/>
  <c r="H7898" i="1" s="1"/>
  <c r="Z7899" i="1"/>
  <c r="B7891" i="1"/>
  <c r="F7891" i="1" s="1"/>
  <c r="I7891" i="1" s="1"/>
  <c r="A7892" i="1"/>
  <c r="J7872" i="1"/>
  <c r="AB7899" i="1" l="1"/>
  <c r="H7899" i="1" s="1"/>
  <c r="Z7900" i="1"/>
  <c r="A7893" i="1"/>
  <c r="B7892" i="1"/>
  <c r="F7892" i="1" s="1"/>
  <c r="I7892" i="1" s="1"/>
  <c r="J7873" i="1"/>
  <c r="AB7900" i="1" l="1"/>
  <c r="H7900" i="1" s="1"/>
  <c r="Z7901" i="1"/>
  <c r="B7893" i="1"/>
  <c r="F7893" i="1" s="1"/>
  <c r="I7893" i="1" s="1"/>
  <c r="A7894" i="1"/>
  <c r="J7874" i="1"/>
  <c r="AB7901" i="1" l="1"/>
  <c r="H7901" i="1" s="1"/>
  <c r="Z7902" i="1"/>
  <c r="A7895" i="1"/>
  <c r="B7894" i="1"/>
  <c r="F7894" i="1" s="1"/>
  <c r="I7894" i="1" s="1"/>
  <c r="J7875" i="1"/>
  <c r="AB7902" i="1" l="1"/>
  <c r="H7902" i="1" s="1"/>
  <c r="Z7903" i="1"/>
  <c r="B7895" i="1"/>
  <c r="F7895" i="1" s="1"/>
  <c r="I7895" i="1" s="1"/>
  <c r="A7896" i="1"/>
  <c r="J7876" i="1"/>
  <c r="AB7903" i="1" l="1"/>
  <c r="H7903" i="1" s="1"/>
  <c r="Z7904" i="1"/>
  <c r="A7897" i="1"/>
  <c r="B7896" i="1"/>
  <c r="F7896" i="1" s="1"/>
  <c r="I7896" i="1" s="1"/>
  <c r="J7877" i="1"/>
  <c r="AB7904" i="1" l="1"/>
  <c r="H7904" i="1" s="1"/>
  <c r="Z7905" i="1"/>
  <c r="B7897" i="1"/>
  <c r="F7897" i="1" s="1"/>
  <c r="I7897" i="1" s="1"/>
  <c r="A7898" i="1"/>
  <c r="J7878" i="1"/>
  <c r="AB7905" i="1" l="1"/>
  <c r="H7905" i="1" s="1"/>
  <c r="Z7906" i="1"/>
  <c r="A7899" i="1"/>
  <c r="B7898" i="1"/>
  <c r="F7898" i="1" s="1"/>
  <c r="I7898" i="1" s="1"/>
  <c r="J7879" i="1"/>
  <c r="AB7906" i="1" l="1"/>
  <c r="H7906" i="1" s="1"/>
  <c r="Z7907" i="1"/>
  <c r="B7899" i="1"/>
  <c r="F7899" i="1" s="1"/>
  <c r="I7899" i="1" s="1"/>
  <c r="A7900" i="1"/>
  <c r="J7880" i="1"/>
  <c r="AB7907" i="1" l="1"/>
  <c r="H7907" i="1" s="1"/>
  <c r="Z7908" i="1"/>
  <c r="A7901" i="1"/>
  <c r="B7900" i="1"/>
  <c r="F7900" i="1" s="1"/>
  <c r="I7900" i="1" s="1"/>
  <c r="J7881" i="1"/>
  <c r="AB7908" i="1" l="1"/>
  <c r="H7908" i="1" s="1"/>
  <c r="Z7909" i="1"/>
  <c r="B7901" i="1"/>
  <c r="F7901" i="1" s="1"/>
  <c r="I7901" i="1" s="1"/>
  <c r="A7902" i="1"/>
  <c r="J7882" i="1"/>
  <c r="AB7909" i="1" l="1"/>
  <c r="H7909" i="1" s="1"/>
  <c r="Z7910" i="1"/>
  <c r="A7903" i="1"/>
  <c r="B7902" i="1"/>
  <c r="F7902" i="1" s="1"/>
  <c r="I7902" i="1" s="1"/>
  <c r="J7883" i="1"/>
  <c r="AB7910" i="1" l="1"/>
  <c r="H7910" i="1" s="1"/>
  <c r="Z7911" i="1"/>
  <c r="B7903" i="1"/>
  <c r="F7903" i="1" s="1"/>
  <c r="I7903" i="1" s="1"/>
  <c r="A7904" i="1"/>
  <c r="J7884" i="1"/>
  <c r="AB7911" i="1" l="1"/>
  <c r="H7911" i="1" s="1"/>
  <c r="Z7912" i="1"/>
  <c r="A7905" i="1"/>
  <c r="B7904" i="1"/>
  <c r="F7904" i="1" s="1"/>
  <c r="I7904" i="1" s="1"/>
  <c r="J7885" i="1"/>
  <c r="AB7912" i="1" l="1"/>
  <c r="H7912" i="1" s="1"/>
  <c r="Z7913" i="1"/>
  <c r="B7905" i="1"/>
  <c r="F7905" i="1" s="1"/>
  <c r="I7905" i="1" s="1"/>
  <c r="A7906" i="1"/>
  <c r="J7886" i="1"/>
  <c r="AB7913" i="1" l="1"/>
  <c r="H7913" i="1" s="1"/>
  <c r="Z7914" i="1"/>
  <c r="A7907" i="1"/>
  <c r="B7906" i="1"/>
  <c r="F7906" i="1" s="1"/>
  <c r="I7906" i="1" s="1"/>
  <c r="J7887" i="1"/>
  <c r="AB7914" i="1" l="1"/>
  <c r="H7914" i="1" s="1"/>
  <c r="Z7915" i="1"/>
  <c r="B7907" i="1"/>
  <c r="F7907" i="1" s="1"/>
  <c r="I7907" i="1" s="1"/>
  <c r="A7908" i="1"/>
  <c r="J7888" i="1"/>
  <c r="AB7915" i="1" l="1"/>
  <c r="H7915" i="1" s="1"/>
  <c r="Z7916" i="1"/>
  <c r="A7909" i="1"/>
  <c r="B7908" i="1"/>
  <c r="F7908" i="1" s="1"/>
  <c r="I7908" i="1" s="1"/>
  <c r="J7889" i="1"/>
  <c r="AB7916" i="1" l="1"/>
  <c r="H7916" i="1" s="1"/>
  <c r="Z7917" i="1"/>
  <c r="B7909" i="1"/>
  <c r="F7909" i="1" s="1"/>
  <c r="I7909" i="1" s="1"/>
  <c r="A7910" i="1"/>
  <c r="J7890" i="1"/>
  <c r="AB7917" i="1" l="1"/>
  <c r="H7917" i="1" s="1"/>
  <c r="Z7918" i="1"/>
  <c r="A7911" i="1"/>
  <c r="B7910" i="1"/>
  <c r="F7910" i="1" s="1"/>
  <c r="I7910" i="1" s="1"/>
  <c r="J7891" i="1"/>
  <c r="AB7918" i="1" l="1"/>
  <c r="H7918" i="1" s="1"/>
  <c r="Z7919" i="1"/>
  <c r="AB7919" i="1" s="1"/>
  <c r="H7919" i="1" s="1"/>
  <c r="B7911" i="1"/>
  <c r="F7911" i="1" s="1"/>
  <c r="I7911" i="1" s="1"/>
  <c r="A7912" i="1"/>
  <c r="J7892" i="1"/>
  <c r="Z7920" i="1" l="1"/>
  <c r="A7913" i="1"/>
  <c r="B7912" i="1"/>
  <c r="F7912" i="1" s="1"/>
  <c r="I7912" i="1" s="1"/>
  <c r="J7893" i="1"/>
  <c r="AB7920" i="1" l="1"/>
  <c r="H7920" i="1" s="1"/>
  <c r="Z7921" i="1"/>
  <c r="B7913" i="1"/>
  <c r="F7913" i="1" s="1"/>
  <c r="I7913" i="1" s="1"/>
  <c r="A7914" i="1"/>
  <c r="J7894" i="1"/>
  <c r="AB7921" i="1" l="1"/>
  <c r="H7921" i="1" s="1"/>
  <c r="Z7922" i="1"/>
  <c r="A7915" i="1"/>
  <c r="B7914" i="1"/>
  <c r="F7914" i="1" s="1"/>
  <c r="I7914" i="1" s="1"/>
  <c r="J7895" i="1"/>
  <c r="AB7922" i="1" l="1"/>
  <c r="H7922" i="1" s="1"/>
  <c r="Z7923" i="1"/>
  <c r="B7915" i="1"/>
  <c r="F7915" i="1" s="1"/>
  <c r="I7915" i="1" s="1"/>
  <c r="A7916" i="1"/>
  <c r="J7896" i="1"/>
  <c r="AB7923" i="1" l="1"/>
  <c r="H7923" i="1" s="1"/>
  <c r="Z7924" i="1"/>
  <c r="AB7924" i="1" s="1"/>
  <c r="H7924" i="1" s="1"/>
  <c r="A7917" i="1"/>
  <c r="B7916" i="1"/>
  <c r="F7916" i="1" s="1"/>
  <c r="I7916" i="1" s="1"/>
  <c r="J7897" i="1"/>
  <c r="Z7925" i="1" l="1"/>
  <c r="B7917" i="1"/>
  <c r="F7917" i="1" s="1"/>
  <c r="I7917" i="1" s="1"/>
  <c r="A7918" i="1"/>
  <c r="J7898" i="1"/>
  <c r="AB7925" i="1" l="1"/>
  <c r="H7925" i="1" s="1"/>
  <c r="Z7926" i="1"/>
  <c r="A7919" i="1"/>
  <c r="B7918" i="1"/>
  <c r="F7918" i="1" s="1"/>
  <c r="I7918" i="1" s="1"/>
  <c r="J7899" i="1"/>
  <c r="AB7926" i="1" l="1"/>
  <c r="H7926" i="1" s="1"/>
  <c r="Z7927" i="1"/>
  <c r="B7919" i="1"/>
  <c r="F7919" i="1" s="1"/>
  <c r="I7919" i="1" s="1"/>
  <c r="A7920" i="1"/>
  <c r="J7900" i="1"/>
  <c r="AB7927" i="1" l="1"/>
  <c r="H7927" i="1" s="1"/>
  <c r="Z7928" i="1"/>
  <c r="A7921" i="1"/>
  <c r="B7920" i="1"/>
  <c r="F7920" i="1" s="1"/>
  <c r="I7920" i="1" s="1"/>
  <c r="J7901" i="1"/>
  <c r="AB7928" i="1" l="1"/>
  <c r="H7928" i="1" s="1"/>
  <c r="Z7929" i="1"/>
  <c r="B7921" i="1"/>
  <c r="F7921" i="1" s="1"/>
  <c r="I7921" i="1" s="1"/>
  <c r="A7922" i="1"/>
  <c r="J7902" i="1"/>
  <c r="AB7929" i="1" l="1"/>
  <c r="H7929" i="1" s="1"/>
  <c r="Z7930" i="1"/>
  <c r="A7923" i="1"/>
  <c r="B7922" i="1"/>
  <c r="F7922" i="1" s="1"/>
  <c r="I7922" i="1" s="1"/>
  <c r="J7903" i="1"/>
  <c r="AB7930" i="1" l="1"/>
  <c r="H7930" i="1" s="1"/>
  <c r="Z7931" i="1"/>
  <c r="AB7931" i="1" s="1"/>
  <c r="H7931" i="1" s="1"/>
  <c r="B7923" i="1"/>
  <c r="F7923" i="1" s="1"/>
  <c r="I7923" i="1" s="1"/>
  <c r="A7924" i="1"/>
  <c r="J7904" i="1"/>
  <c r="Z7932" i="1" l="1"/>
  <c r="A7925" i="1"/>
  <c r="B7924" i="1"/>
  <c r="F7924" i="1" s="1"/>
  <c r="I7924" i="1" s="1"/>
  <c r="J7905" i="1"/>
  <c r="AB7932" i="1" l="1"/>
  <c r="H7932" i="1" s="1"/>
  <c r="Z7933" i="1"/>
  <c r="B7925" i="1"/>
  <c r="F7925" i="1" s="1"/>
  <c r="I7925" i="1" s="1"/>
  <c r="A7926" i="1"/>
  <c r="J7906" i="1"/>
  <c r="AB7933" i="1" l="1"/>
  <c r="H7933" i="1" s="1"/>
  <c r="Z7934" i="1"/>
  <c r="A7927" i="1"/>
  <c r="B7926" i="1"/>
  <c r="F7926" i="1" s="1"/>
  <c r="I7926" i="1" s="1"/>
  <c r="J7907" i="1"/>
  <c r="AB7934" i="1" l="1"/>
  <c r="H7934" i="1" s="1"/>
  <c r="Z7935" i="1"/>
  <c r="B7927" i="1"/>
  <c r="F7927" i="1" s="1"/>
  <c r="I7927" i="1" s="1"/>
  <c r="A7928" i="1"/>
  <c r="J7908" i="1"/>
  <c r="AB7935" i="1" l="1"/>
  <c r="H7935" i="1" s="1"/>
  <c r="Z7936" i="1"/>
  <c r="A7929" i="1"/>
  <c r="B7928" i="1"/>
  <c r="F7928" i="1" s="1"/>
  <c r="I7928" i="1" s="1"/>
  <c r="J7909" i="1"/>
  <c r="AB7936" i="1" l="1"/>
  <c r="H7936" i="1" s="1"/>
  <c r="Z7937" i="1"/>
  <c r="B7929" i="1"/>
  <c r="F7929" i="1" s="1"/>
  <c r="I7929" i="1" s="1"/>
  <c r="A7930" i="1"/>
  <c r="J7910" i="1"/>
  <c r="AB7937" i="1" l="1"/>
  <c r="H7937" i="1" s="1"/>
  <c r="Z7938" i="1"/>
  <c r="A7931" i="1"/>
  <c r="B7930" i="1"/>
  <c r="F7930" i="1" s="1"/>
  <c r="I7930" i="1" s="1"/>
  <c r="J7911" i="1"/>
  <c r="AB7938" i="1" l="1"/>
  <c r="H7938" i="1" s="1"/>
  <c r="Z7939" i="1"/>
  <c r="B7931" i="1"/>
  <c r="F7931" i="1" s="1"/>
  <c r="I7931" i="1" s="1"/>
  <c r="A7932" i="1"/>
  <c r="J7912" i="1"/>
  <c r="AB7939" i="1" l="1"/>
  <c r="H7939" i="1" s="1"/>
  <c r="Z7940" i="1"/>
  <c r="A7933" i="1"/>
  <c r="B7932" i="1"/>
  <c r="F7932" i="1" s="1"/>
  <c r="I7932" i="1" s="1"/>
  <c r="J7913" i="1"/>
  <c r="AB7940" i="1" l="1"/>
  <c r="H7940" i="1" s="1"/>
  <c r="Z7941" i="1"/>
  <c r="B7933" i="1"/>
  <c r="F7933" i="1" s="1"/>
  <c r="I7933" i="1" s="1"/>
  <c r="A7934" i="1"/>
  <c r="J7914" i="1"/>
  <c r="AB7941" i="1" l="1"/>
  <c r="H7941" i="1" s="1"/>
  <c r="Z7942" i="1"/>
  <c r="A7935" i="1"/>
  <c r="B7934" i="1"/>
  <c r="F7934" i="1" s="1"/>
  <c r="I7934" i="1" s="1"/>
  <c r="J7915" i="1"/>
  <c r="AB7942" i="1" l="1"/>
  <c r="H7942" i="1" s="1"/>
  <c r="Z7943" i="1"/>
  <c r="B7935" i="1"/>
  <c r="F7935" i="1" s="1"/>
  <c r="I7935" i="1" s="1"/>
  <c r="A7936" i="1"/>
  <c r="J7916" i="1"/>
  <c r="AB7943" i="1" l="1"/>
  <c r="H7943" i="1" s="1"/>
  <c r="Z7944" i="1"/>
  <c r="A7937" i="1"/>
  <c r="B7936" i="1"/>
  <c r="F7936" i="1" s="1"/>
  <c r="I7936" i="1" s="1"/>
  <c r="J7917" i="1"/>
  <c r="AB7944" i="1" l="1"/>
  <c r="H7944" i="1" s="1"/>
  <c r="Z7945" i="1"/>
  <c r="B7937" i="1"/>
  <c r="F7937" i="1" s="1"/>
  <c r="I7937" i="1" s="1"/>
  <c r="A7938" i="1"/>
  <c r="J7918" i="1"/>
  <c r="AB7945" i="1" l="1"/>
  <c r="H7945" i="1" s="1"/>
  <c r="Z7946" i="1"/>
  <c r="A7939" i="1"/>
  <c r="B7938" i="1"/>
  <c r="F7938" i="1" s="1"/>
  <c r="I7938" i="1" s="1"/>
  <c r="J7919" i="1"/>
  <c r="AB7946" i="1" l="1"/>
  <c r="H7946" i="1" s="1"/>
  <c r="Z7947" i="1"/>
  <c r="B7939" i="1"/>
  <c r="F7939" i="1" s="1"/>
  <c r="I7939" i="1" s="1"/>
  <c r="A7940" i="1"/>
  <c r="J7920" i="1"/>
  <c r="AB7947" i="1" l="1"/>
  <c r="H7947" i="1" s="1"/>
  <c r="Z7948" i="1"/>
  <c r="A7941" i="1"/>
  <c r="B7940" i="1"/>
  <c r="F7940" i="1" s="1"/>
  <c r="I7940" i="1" s="1"/>
  <c r="J7921" i="1"/>
  <c r="AB7948" i="1" l="1"/>
  <c r="H7948" i="1" s="1"/>
  <c r="Z7949" i="1"/>
  <c r="B7941" i="1"/>
  <c r="F7941" i="1" s="1"/>
  <c r="I7941" i="1" s="1"/>
  <c r="A7942" i="1"/>
  <c r="J7922" i="1"/>
  <c r="AB7949" i="1" l="1"/>
  <c r="H7949" i="1" s="1"/>
  <c r="Z7950" i="1"/>
  <c r="A7943" i="1"/>
  <c r="B7942" i="1"/>
  <c r="F7942" i="1" s="1"/>
  <c r="I7942" i="1" s="1"/>
  <c r="J7923" i="1"/>
  <c r="AB7950" i="1" l="1"/>
  <c r="H7950" i="1" s="1"/>
  <c r="Z7951" i="1"/>
  <c r="B7943" i="1"/>
  <c r="F7943" i="1" s="1"/>
  <c r="I7943" i="1" s="1"/>
  <c r="A7944" i="1"/>
  <c r="J7924" i="1"/>
  <c r="AB7951" i="1" l="1"/>
  <c r="H7951" i="1" s="1"/>
  <c r="Z7952" i="1"/>
  <c r="A7945" i="1"/>
  <c r="B7944" i="1"/>
  <c r="F7944" i="1" s="1"/>
  <c r="I7944" i="1" s="1"/>
  <c r="J7925" i="1"/>
  <c r="AB7952" i="1" l="1"/>
  <c r="H7952" i="1" s="1"/>
  <c r="Z7953" i="1"/>
  <c r="B7945" i="1"/>
  <c r="F7945" i="1" s="1"/>
  <c r="I7945" i="1" s="1"/>
  <c r="A7946" i="1"/>
  <c r="J7926" i="1"/>
  <c r="AB7953" i="1" l="1"/>
  <c r="H7953" i="1" s="1"/>
  <c r="Z7954" i="1"/>
  <c r="A7947" i="1"/>
  <c r="B7946" i="1"/>
  <c r="F7946" i="1" s="1"/>
  <c r="I7946" i="1" s="1"/>
  <c r="J7927" i="1"/>
  <c r="AB7954" i="1" l="1"/>
  <c r="H7954" i="1" s="1"/>
  <c r="Z7955" i="1"/>
  <c r="B7947" i="1"/>
  <c r="F7947" i="1" s="1"/>
  <c r="I7947" i="1" s="1"/>
  <c r="A7948" i="1"/>
  <c r="J7928" i="1"/>
  <c r="AB7955" i="1" l="1"/>
  <c r="H7955" i="1" s="1"/>
  <c r="Z7956" i="1"/>
  <c r="AB7956" i="1" s="1"/>
  <c r="H7956" i="1" s="1"/>
  <c r="A7949" i="1"/>
  <c r="B7948" i="1"/>
  <c r="F7948" i="1" s="1"/>
  <c r="I7948" i="1" s="1"/>
  <c r="J7929" i="1"/>
  <c r="Z7957" i="1" l="1"/>
  <c r="B7949" i="1"/>
  <c r="F7949" i="1" s="1"/>
  <c r="I7949" i="1" s="1"/>
  <c r="A7950" i="1"/>
  <c r="J7930" i="1"/>
  <c r="AB7957" i="1" l="1"/>
  <c r="H7957" i="1" s="1"/>
  <c r="Z7958" i="1"/>
  <c r="A7951" i="1"/>
  <c r="B7950" i="1"/>
  <c r="F7950" i="1" s="1"/>
  <c r="I7950" i="1" s="1"/>
  <c r="J7931" i="1"/>
  <c r="AB7958" i="1" l="1"/>
  <c r="H7958" i="1" s="1"/>
  <c r="Z7959" i="1"/>
  <c r="B7951" i="1"/>
  <c r="F7951" i="1" s="1"/>
  <c r="I7951" i="1" s="1"/>
  <c r="A7952" i="1"/>
  <c r="J7932" i="1"/>
  <c r="AB7959" i="1" l="1"/>
  <c r="H7959" i="1" s="1"/>
  <c r="Z7960" i="1"/>
  <c r="A7953" i="1"/>
  <c r="B7952" i="1"/>
  <c r="F7952" i="1" s="1"/>
  <c r="I7952" i="1" s="1"/>
  <c r="J7933" i="1"/>
  <c r="AB7960" i="1" l="1"/>
  <c r="H7960" i="1" s="1"/>
  <c r="Z7961" i="1"/>
  <c r="B7953" i="1"/>
  <c r="F7953" i="1" s="1"/>
  <c r="I7953" i="1" s="1"/>
  <c r="A7954" i="1"/>
  <c r="J7934" i="1"/>
  <c r="AB7961" i="1" l="1"/>
  <c r="H7961" i="1" s="1"/>
  <c r="Z7962" i="1"/>
  <c r="A7955" i="1"/>
  <c r="B7954" i="1"/>
  <c r="F7954" i="1" s="1"/>
  <c r="I7954" i="1" s="1"/>
  <c r="J7935" i="1"/>
  <c r="AB7962" i="1" l="1"/>
  <c r="H7962" i="1" s="1"/>
  <c r="Z7963" i="1"/>
  <c r="B7955" i="1"/>
  <c r="F7955" i="1" s="1"/>
  <c r="I7955" i="1" s="1"/>
  <c r="A7956" i="1"/>
  <c r="J7936" i="1"/>
  <c r="AB7963" i="1" l="1"/>
  <c r="H7963" i="1" s="1"/>
  <c r="Z7964" i="1"/>
  <c r="A7957" i="1"/>
  <c r="B7956" i="1"/>
  <c r="F7956" i="1" s="1"/>
  <c r="I7956" i="1" s="1"/>
  <c r="J7937" i="1"/>
  <c r="AB7964" i="1" l="1"/>
  <c r="H7964" i="1" s="1"/>
  <c r="Z7965" i="1"/>
  <c r="B7957" i="1"/>
  <c r="F7957" i="1" s="1"/>
  <c r="I7957" i="1" s="1"/>
  <c r="A7958" i="1"/>
  <c r="J7938" i="1"/>
  <c r="AB7965" i="1" l="1"/>
  <c r="H7965" i="1" s="1"/>
  <c r="Z7966" i="1"/>
  <c r="A7959" i="1"/>
  <c r="B7958" i="1"/>
  <c r="F7958" i="1" s="1"/>
  <c r="I7958" i="1" s="1"/>
  <c r="J7939" i="1"/>
  <c r="AB7966" i="1" l="1"/>
  <c r="H7966" i="1" s="1"/>
  <c r="Z7967" i="1"/>
  <c r="B7959" i="1"/>
  <c r="F7959" i="1" s="1"/>
  <c r="I7959" i="1" s="1"/>
  <c r="A7960" i="1"/>
  <c r="J7940" i="1"/>
  <c r="AB7967" i="1" l="1"/>
  <c r="H7967" i="1" s="1"/>
  <c r="Z7968" i="1"/>
  <c r="A7961" i="1"/>
  <c r="B7960" i="1"/>
  <c r="F7960" i="1" s="1"/>
  <c r="I7960" i="1" s="1"/>
  <c r="J7941" i="1"/>
  <c r="AB7968" i="1" l="1"/>
  <c r="H7968" i="1" s="1"/>
  <c r="Z7969" i="1"/>
  <c r="B7961" i="1"/>
  <c r="F7961" i="1" s="1"/>
  <c r="I7961" i="1" s="1"/>
  <c r="A7962" i="1"/>
  <c r="J7942" i="1"/>
  <c r="AB7969" i="1" l="1"/>
  <c r="H7969" i="1" s="1"/>
  <c r="Z7970" i="1"/>
  <c r="A7963" i="1"/>
  <c r="B7962" i="1"/>
  <c r="F7962" i="1" s="1"/>
  <c r="I7962" i="1" s="1"/>
  <c r="J7943" i="1"/>
  <c r="AB7970" i="1" l="1"/>
  <c r="H7970" i="1" s="1"/>
  <c r="Z7971" i="1"/>
  <c r="B7963" i="1"/>
  <c r="F7963" i="1" s="1"/>
  <c r="I7963" i="1" s="1"/>
  <c r="A7964" i="1"/>
  <c r="J7944" i="1"/>
  <c r="AB7971" i="1" l="1"/>
  <c r="H7971" i="1" s="1"/>
  <c r="Z7972" i="1"/>
  <c r="A7965" i="1"/>
  <c r="B7964" i="1"/>
  <c r="F7964" i="1" s="1"/>
  <c r="I7964" i="1" s="1"/>
  <c r="J7945" i="1"/>
  <c r="AB7972" i="1" l="1"/>
  <c r="H7972" i="1" s="1"/>
  <c r="Z7973" i="1"/>
  <c r="B7965" i="1"/>
  <c r="F7965" i="1" s="1"/>
  <c r="I7965" i="1" s="1"/>
  <c r="A7966" i="1"/>
  <c r="J7946" i="1"/>
  <c r="AB7973" i="1" l="1"/>
  <c r="H7973" i="1" s="1"/>
  <c r="Z7974" i="1"/>
  <c r="A7967" i="1"/>
  <c r="B7966" i="1"/>
  <c r="F7966" i="1" s="1"/>
  <c r="I7966" i="1" s="1"/>
  <c r="J7947" i="1"/>
  <c r="AB7974" i="1" l="1"/>
  <c r="H7974" i="1" s="1"/>
  <c r="Z7975" i="1"/>
  <c r="AB7975" i="1" s="1"/>
  <c r="B7967" i="1"/>
  <c r="F7967" i="1" s="1"/>
  <c r="I7967" i="1" s="1"/>
  <c r="A7968" i="1"/>
  <c r="J7948" i="1"/>
  <c r="H7975" i="1" l="1"/>
  <c r="Z7976" i="1"/>
  <c r="AB7976" i="1" s="1"/>
  <c r="H7976" i="1" s="1"/>
  <c r="A7969" i="1"/>
  <c r="B7968" i="1"/>
  <c r="F7968" i="1" s="1"/>
  <c r="I7968" i="1" s="1"/>
  <c r="J7949" i="1"/>
  <c r="Z7977" i="1" l="1"/>
  <c r="AB7977" i="1" s="1"/>
  <c r="B7969" i="1"/>
  <c r="F7969" i="1" s="1"/>
  <c r="I7969" i="1" s="1"/>
  <c r="A7970" i="1"/>
  <c r="J7950" i="1"/>
  <c r="H7977" i="1" l="1"/>
  <c r="Z7978" i="1"/>
  <c r="A7971" i="1"/>
  <c r="B7970" i="1"/>
  <c r="F7970" i="1" s="1"/>
  <c r="I7970" i="1" s="1"/>
  <c r="J7951" i="1"/>
  <c r="AB7978" i="1" l="1"/>
  <c r="H7978" i="1" s="1"/>
  <c r="Z7979" i="1"/>
  <c r="B7971" i="1"/>
  <c r="F7971" i="1" s="1"/>
  <c r="I7971" i="1" s="1"/>
  <c r="A7972" i="1"/>
  <c r="J7952" i="1"/>
  <c r="AB7979" i="1" l="1"/>
  <c r="H7979" i="1" s="1"/>
  <c r="Z7980" i="1"/>
  <c r="A7973" i="1"/>
  <c r="B7972" i="1"/>
  <c r="F7972" i="1" s="1"/>
  <c r="I7972" i="1" s="1"/>
  <c r="J7953" i="1"/>
  <c r="AB7980" i="1" l="1"/>
  <c r="H7980" i="1" s="1"/>
  <c r="Z7981" i="1"/>
  <c r="B7973" i="1"/>
  <c r="F7973" i="1" s="1"/>
  <c r="I7973" i="1" s="1"/>
  <c r="A7974" i="1"/>
  <c r="J7954" i="1"/>
  <c r="AB7981" i="1" l="1"/>
  <c r="H7981" i="1" s="1"/>
  <c r="Z7982" i="1"/>
  <c r="A7975" i="1"/>
  <c r="B7974" i="1"/>
  <c r="F7974" i="1" s="1"/>
  <c r="I7974" i="1" s="1"/>
  <c r="J7955" i="1"/>
  <c r="AB7982" i="1" l="1"/>
  <c r="H7982" i="1" s="1"/>
  <c r="Z7983" i="1"/>
  <c r="B7975" i="1"/>
  <c r="F7975" i="1" s="1"/>
  <c r="I7975" i="1" s="1"/>
  <c r="A7976" i="1"/>
  <c r="J7956" i="1"/>
  <c r="AB7983" i="1" l="1"/>
  <c r="H7983" i="1" s="1"/>
  <c r="Z7984" i="1"/>
  <c r="A7977" i="1"/>
  <c r="B7976" i="1"/>
  <c r="F7976" i="1" s="1"/>
  <c r="I7976" i="1" s="1"/>
  <c r="J7957" i="1"/>
  <c r="AB7984" i="1" l="1"/>
  <c r="H7984" i="1" s="1"/>
  <c r="Z7985" i="1"/>
  <c r="B7977" i="1"/>
  <c r="F7977" i="1" s="1"/>
  <c r="I7977" i="1" s="1"/>
  <c r="A7978" i="1"/>
  <c r="J7958" i="1"/>
  <c r="AB7985" i="1" l="1"/>
  <c r="H7985" i="1" s="1"/>
  <c r="Z7986" i="1"/>
  <c r="A7979" i="1"/>
  <c r="B7978" i="1"/>
  <c r="F7978" i="1" s="1"/>
  <c r="I7978" i="1" s="1"/>
  <c r="J7959" i="1"/>
  <c r="AB7986" i="1" l="1"/>
  <c r="H7986" i="1" s="1"/>
  <c r="Z7987" i="1"/>
  <c r="B7979" i="1"/>
  <c r="F7979" i="1" s="1"/>
  <c r="I7979" i="1" s="1"/>
  <c r="A7980" i="1"/>
  <c r="J7960" i="1"/>
  <c r="AB7987" i="1" l="1"/>
  <c r="H7987" i="1" s="1"/>
  <c r="Z7988" i="1"/>
  <c r="A7981" i="1"/>
  <c r="B7980" i="1"/>
  <c r="F7980" i="1" s="1"/>
  <c r="I7980" i="1" s="1"/>
  <c r="J7961" i="1"/>
  <c r="AB7988" i="1" l="1"/>
  <c r="H7988" i="1" s="1"/>
  <c r="Z7989" i="1"/>
  <c r="B7981" i="1"/>
  <c r="F7981" i="1" s="1"/>
  <c r="I7981" i="1" s="1"/>
  <c r="A7982" i="1"/>
  <c r="J7962" i="1"/>
  <c r="AB7989" i="1" l="1"/>
  <c r="H7989" i="1" s="1"/>
  <c r="Z7990" i="1"/>
  <c r="A7983" i="1"/>
  <c r="B7982" i="1"/>
  <c r="F7982" i="1" s="1"/>
  <c r="I7982" i="1" s="1"/>
  <c r="J7963" i="1"/>
  <c r="AB7990" i="1" l="1"/>
  <c r="H7990" i="1" s="1"/>
  <c r="Z7991" i="1"/>
  <c r="B7983" i="1"/>
  <c r="F7983" i="1" s="1"/>
  <c r="I7983" i="1" s="1"/>
  <c r="A7984" i="1"/>
  <c r="J7964" i="1"/>
  <c r="AB7991" i="1" l="1"/>
  <c r="H7991" i="1" s="1"/>
  <c r="Z7992" i="1"/>
  <c r="A7985" i="1"/>
  <c r="B7984" i="1"/>
  <c r="F7984" i="1" s="1"/>
  <c r="I7984" i="1" s="1"/>
  <c r="J7965" i="1"/>
  <c r="AB7992" i="1" l="1"/>
  <c r="H7992" i="1" s="1"/>
  <c r="Z7993" i="1"/>
  <c r="AB7993" i="1" s="1"/>
  <c r="B7985" i="1"/>
  <c r="F7985" i="1" s="1"/>
  <c r="I7985" i="1" s="1"/>
  <c r="A7986" i="1"/>
  <c r="J7966" i="1"/>
  <c r="H7993" i="1" l="1"/>
  <c r="Z7994" i="1"/>
  <c r="A7987" i="1"/>
  <c r="B7986" i="1"/>
  <c r="F7986" i="1" s="1"/>
  <c r="I7986" i="1" s="1"/>
  <c r="J7967" i="1"/>
  <c r="AB7994" i="1" l="1"/>
  <c r="H7994" i="1" s="1"/>
  <c r="Z7995" i="1"/>
  <c r="AB7995" i="1" s="1"/>
  <c r="H7995" i="1" s="1"/>
  <c r="B7987" i="1"/>
  <c r="F7987" i="1" s="1"/>
  <c r="I7987" i="1" s="1"/>
  <c r="A7988" i="1"/>
  <c r="J7968" i="1"/>
  <c r="Z7996" i="1" l="1"/>
  <c r="A7989" i="1"/>
  <c r="B7988" i="1"/>
  <c r="F7988" i="1" s="1"/>
  <c r="I7988" i="1" s="1"/>
  <c r="J7969" i="1"/>
  <c r="AB7996" i="1" l="1"/>
  <c r="H7996" i="1" s="1"/>
  <c r="Z7997" i="1"/>
  <c r="B7989" i="1"/>
  <c r="F7989" i="1" s="1"/>
  <c r="I7989" i="1" s="1"/>
  <c r="A7990" i="1"/>
  <c r="J7970" i="1"/>
  <c r="AB7997" i="1" l="1"/>
  <c r="H7997" i="1" s="1"/>
  <c r="Z7998" i="1"/>
  <c r="A7991" i="1"/>
  <c r="B7990" i="1"/>
  <c r="F7990" i="1" s="1"/>
  <c r="I7990" i="1" s="1"/>
  <c r="J7971" i="1"/>
  <c r="AB7998" i="1" l="1"/>
  <c r="H7998" i="1" s="1"/>
  <c r="Z7999" i="1"/>
  <c r="B7991" i="1"/>
  <c r="F7991" i="1" s="1"/>
  <c r="I7991" i="1" s="1"/>
  <c r="A7992" i="1"/>
  <c r="J7972" i="1"/>
  <c r="AB7999" i="1" l="1"/>
  <c r="H7999" i="1" s="1"/>
  <c r="Z8000" i="1"/>
  <c r="A7993" i="1"/>
  <c r="B7992" i="1"/>
  <c r="F7992" i="1" s="1"/>
  <c r="I7992" i="1" s="1"/>
  <c r="J7973" i="1"/>
  <c r="AB8000" i="1" l="1"/>
  <c r="H8000" i="1" s="1"/>
  <c r="Z8001" i="1"/>
  <c r="B7993" i="1"/>
  <c r="F7993" i="1" s="1"/>
  <c r="I7993" i="1" s="1"/>
  <c r="A7994" i="1"/>
  <c r="J7974" i="1"/>
  <c r="AB8001" i="1" l="1"/>
  <c r="H8001" i="1" s="1"/>
  <c r="Z8002" i="1"/>
  <c r="A7995" i="1"/>
  <c r="B7994" i="1"/>
  <c r="F7994" i="1" s="1"/>
  <c r="I7994" i="1" s="1"/>
  <c r="J7975" i="1"/>
  <c r="AB8002" i="1" l="1"/>
  <c r="H8002" i="1" s="1"/>
  <c r="Z8003" i="1"/>
  <c r="B7995" i="1"/>
  <c r="F7995" i="1" s="1"/>
  <c r="I7995" i="1" s="1"/>
  <c r="A7996" i="1"/>
  <c r="J7976" i="1"/>
  <c r="AB8003" i="1" l="1"/>
  <c r="H8003" i="1" s="1"/>
  <c r="Z8004" i="1"/>
  <c r="A7997" i="1"/>
  <c r="B7996" i="1"/>
  <c r="F7996" i="1" s="1"/>
  <c r="I7996" i="1" s="1"/>
  <c r="J7977" i="1"/>
  <c r="AB8004" i="1" l="1"/>
  <c r="H8004" i="1" s="1"/>
  <c r="Z8005" i="1"/>
  <c r="B7997" i="1"/>
  <c r="F7997" i="1" s="1"/>
  <c r="I7997" i="1" s="1"/>
  <c r="A7998" i="1"/>
  <c r="J7978" i="1"/>
  <c r="AB8005" i="1" l="1"/>
  <c r="H8005" i="1" s="1"/>
  <c r="Z8006" i="1"/>
  <c r="A7999" i="1"/>
  <c r="B7998" i="1"/>
  <c r="F7998" i="1" s="1"/>
  <c r="I7998" i="1" s="1"/>
  <c r="J7979" i="1"/>
  <c r="AB8006" i="1" l="1"/>
  <c r="H8006" i="1" s="1"/>
  <c r="Z8007" i="1"/>
  <c r="B7999" i="1"/>
  <c r="F7999" i="1" s="1"/>
  <c r="I7999" i="1" s="1"/>
  <c r="A8000" i="1"/>
  <c r="J7980" i="1"/>
  <c r="AB8007" i="1" l="1"/>
  <c r="H8007" i="1" s="1"/>
  <c r="Z8008" i="1"/>
  <c r="A8001" i="1"/>
  <c r="B8000" i="1"/>
  <c r="F8000" i="1" s="1"/>
  <c r="I8000" i="1" s="1"/>
  <c r="J7981" i="1"/>
  <c r="AB8008" i="1" l="1"/>
  <c r="H8008" i="1" s="1"/>
  <c r="Z8009" i="1"/>
  <c r="B8001" i="1"/>
  <c r="F8001" i="1" s="1"/>
  <c r="I8001" i="1" s="1"/>
  <c r="A8002" i="1"/>
  <c r="J7982" i="1"/>
  <c r="AB8009" i="1" l="1"/>
  <c r="H8009" i="1" s="1"/>
  <c r="Z8010" i="1"/>
  <c r="A8003" i="1"/>
  <c r="B8002" i="1"/>
  <c r="F8002" i="1" s="1"/>
  <c r="I8002" i="1" s="1"/>
  <c r="J7983" i="1"/>
  <c r="AB8010" i="1" l="1"/>
  <c r="H8010" i="1" s="1"/>
  <c r="Z8011" i="1"/>
  <c r="B8003" i="1"/>
  <c r="F8003" i="1" s="1"/>
  <c r="I8003" i="1" s="1"/>
  <c r="A8004" i="1"/>
  <c r="J7984" i="1"/>
  <c r="AB8011" i="1" l="1"/>
  <c r="H8011" i="1" s="1"/>
  <c r="Z8012" i="1"/>
  <c r="A8005" i="1"/>
  <c r="B8004" i="1"/>
  <c r="F8004" i="1" s="1"/>
  <c r="I8004" i="1" s="1"/>
  <c r="J7985" i="1"/>
  <c r="AB8012" i="1" l="1"/>
  <c r="H8012" i="1" s="1"/>
  <c r="Z8013" i="1"/>
  <c r="B8005" i="1"/>
  <c r="F8005" i="1" s="1"/>
  <c r="I8005" i="1" s="1"/>
  <c r="A8006" i="1"/>
  <c r="J7986" i="1"/>
  <c r="AB8013" i="1" l="1"/>
  <c r="H8013" i="1" s="1"/>
  <c r="Z8014" i="1"/>
  <c r="A8007" i="1"/>
  <c r="B8006" i="1"/>
  <c r="F8006" i="1" s="1"/>
  <c r="I8006" i="1" s="1"/>
  <c r="J7987" i="1"/>
  <c r="AB8014" i="1" l="1"/>
  <c r="H8014" i="1" s="1"/>
  <c r="B8007" i="1"/>
  <c r="F8007" i="1" s="1"/>
  <c r="I8007" i="1" s="1"/>
  <c r="A8008" i="1"/>
  <c r="J7988" i="1"/>
  <c r="A8009" i="1" l="1"/>
  <c r="B8008" i="1"/>
  <c r="F8008" i="1" s="1"/>
  <c r="I8008" i="1" s="1"/>
  <c r="J7989" i="1"/>
  <c r="B8009" i="1" l="1"/>
  <c r="F8009" i="1" s="1"/>
  <c r="I8009" i="1" s="1"/>
  <c r="A8010" i="1"/>
  <c r="J7990" i="1"/>
  <c r="A8011" i="1" l="1"/>
  <c r="B8010" i="1"/>
  <c r="F8010" i="1" s="1"/>
  <c r="I8010" i="1" s="1"/>
  <c r="J7991" i="1"/>
  <c r="B8011" i="1" l="1"/>
  <c r="F8011" i="1" s="1"/>
  <c r="I8011" i="1" s="1"/>
  <c r="A8012" i="1"/>
  <c r="J7992" i="1"/>
  <c r="B8012" i="1" l="1"/>
  <c r="F8012" i="1" s="1"/>
  <c r="I8012" i="1" s="1"/>
  <c r="A8013" i="1"/>
  <c r="J7993" i="1"/>
  <c r="B8013" i="1" l="1"/>
  <c r="F8013" i="1" s="1"/>
  <c r="I8013" i="1" s="1"/>
  <c r="A8014" i="1"/>
  <c r="B6" i="1" s="1"/>
  <c r="J7994" i="1"/>
  <c r="B8014" i="1" l="1"/>
  <c r="F8014" i="1" s="1"/>
  <c r="I8014" i="1" s="1"/>
  <c r="J8014" i="1"/>
  <c r="J8000" i="1"/>
  <c r="J7997" i="1"/>
  <c r="J8012" i="1"/>
  <c r="J8002" i="1"/>
  <c r="J7998" i="1"/>
  <c r="J8003" i="1"/>
  <c r="J8007" i="1"/>
  <c r="J8013" i="1"/>
  <c r="J7999" i="1"/>
  <c r="J7995" i="1"/>
  <c r="J8005" i="1"/>
  <c r="J8010" i="1"/>
  <c r="J8004" i="1"/>
  <c r="J8008" i="1"/>
  <c r="J8001" i="1"/>
  <c r="J8011" i="1"/>
  <c r="J8006" i="1"/>
  <c r="J7996" i="1"/>
  <c r="J8009" i="1"/>
  <c r="L16" i="1" l="1"/>
  <c r="Q16" i="1" l="1"/>
  <c r="K16" i="1" s="1"/>
  <c r="M17" i="1"/>
  <c r="S17" i="1" s="1"/>
  <c r="P29" i="1" l="1"/>
  <c r="P30" i="1" l="1"/>
  <c r="P32" i="1" l="1"/>
  <c r="P31" i="1" l="1"/>
  <c r="P34" i="1" l="1"/>
  <c r="P33" i="1" l="1"/>
  <c r="P36" i="1" l="1"/>
  <c r="P35" i="1"/>
  <c r="P37" i="1" l="1"/>
  <c r="P38" i="1"/>
  <c r="P39" i="1" l="1"/>
  <c r="P40" i="1" l="1"/>
  <c r="P41" i="1" l="1"/>
  <c r="P42" i="1" l="1"/>
  <c r="P43" i="1" l="1"/>
  <c r="P44" i="1"/>
  <c r="P45" i="1" l="1"/>
  <c r="P47" i="1" l="1"/>
  <c r="P46" i="1"/>
  <c r="P48" i="1" l="1"/>
  <c r="P49" i="1" l="1"/>
  <c r="P50" i="1" l="1"/>
  <c r="P51" i="1"/>
  <c r="P52" i="1" l="1"/>
  <c r="P53" i="1"/>
  <c r="P55" i="1" l="1"/>
  <c r="P54" i="1"/>
  <c r="P56" i="1" l="1"/>
  <c r="P57" i="1" l="1"/>
  <c r="P58" i="1" l="1"/>
  <c r="P59" i="1"/>
  <c r="P60" i="1" l="1"/>
  <c r="P61" i="1"/>
  <c r="P63" i="1" l="1"/>
  <c r="P62" i="1" l="1"/>
  <c r="P65" i="1" l="1"/>
  <c r="P64" i="1"/>
  <c r="P66" i="1" l="1"/>
  <c r="P67" i="1" l="1"/>
  <c r="P69" i="1" l="1"/>
  <c r="P68" i="1"/>
  <c r="P70" i="1" l="1"/>
  <c r="P71" i="1"/>
  <c r="P73" i="1" l="1"/>
  <c r="P72" i="1"/>
  <c r="P74" i="1" l="1"/>
  <c r="P75" i="1"/>
  <c r="P76" i="1" l="1"/>
  <c r="P77" i="1"/>
  <c r="P78" i="1" l="1"/>
  <c r="P79" i="1" l="1"/>
  <c r="P80" i="1" l="1"/>
  <c r="P82" i="1" l="1"/>
  <c r="P81" i="1"/>
  <c r="P83" i="1" l="1"/>
  <c r="P84" i="1" l="1"/>
  <c r="P85" i="1" l="1"/>
  <c r="P86" i="1" l="1"/>
  <c r="P87" i="1" l="1"/>
  <c r="P88" i="1" l="1"/>
  <c r="P89" i="1" l="1"/>
  <c r="P90" i="1" l="1"/>
  <c r="P92" i="1" l="1"/>
  <c r="P93" i="1" l="1"/>
  <c r="P91" i="1"/>
  <c r="P95" i="1" l="1"/>
  <c r="P94" i="1" l="1"/>
  <c r="P97" i="1" l="1"/>
  <c r="P96" i="1"/>
  <c r="P99" i="1" l="1"/>
  <c r="P98" i="1"/>
  <c r="P100" i="1" l="1"/>
  <c r="P102" i="1" l="1"/>
  <c r="P101" i="1"/>
  <c r="P104" i="1" l="1"/>
  <c r="P103" i="1"/>
  <c r="P105" i="1" l="1"/>
  <c r="P106" i="1" l="1"/>
  <c r="P107" i="1" l="1"/>
  <c r="P109" i="1" l="1"/>
  <c r="P110" i="1" l="1"/>
  <c r="P108" i="1"/>
  <c r="P111" i="1" l="1"/>
  <c r="P112" i="1" l="1"/>
  <c r="P113" i="1" l="1"/>
  <c r="P114" i="1" l="1"/>
  <c r="P115" i="1"/>
  <c r="P117" i="1" l="1"/>
  <c r="P116" i="1"/>
  <c r="P118" i="1" l="1"/>
  <c r="P119" i="1" l="1"/>
  <c r="P120" i="1" l="1"/>
  <c r="P121" i="1" l="1"/>
  <c r="P122" i="1" l="1"/>
  <c r="P123" i="1"/>
  <c r="P124" i="1" l="1"/>
  <c r="P125" i="1" l="1"/>
  <c r="P126" i="1" l="1"/>
  <c r="P127" i="1" l="1"/>
  <c r="P128" i="1" l="1"/>
  <c r="P130" i="1" l="1"/>
  <c r="P129" i="1" l="1"/>
  <c r="P132" i="1" l="1"/>
  <c r="P131" i="1"/>
  <c r="P133" i="1" l="1"/>
  <c r="P134" i="1"/>
  <c r="P135" i="1" l="1"/>
  <c r="P136" i="1"/>
  <c r="P138" i="1" l="1"/>
  <c r="P137" i="1"/>
  <c r="P140" i="1" l="1"/>
  <c r="P141" i="1" l="1"/>
  <c r="P139" i="1"/>
  <c r="P143" i="1" l="1"/>
  <c r="P142" i="1" l="1"/>
  <c r="P144" i="1" l="1"/>
  <c r="P145" i="1" l="1"/>
  <c r="P146" i="1" l="1"/>
  <c r="P148" i="1" l="1"/>
  <c r="P147" i="1"/>
  <c r="P150" i="1" l="1"/>
  <c r="P149" i="1"/>
  <c r="P152" i="1" l="1"/>
  <c r="P151" i="1"/>
  <c r="P153" i="1" l="1"/>
  <c r="P154" i="1" l="1"/>
  <c r="P156" i="1" l="1"/>
  <c r="P155" i="1" l="1"/>
  <c r="P157" i="1" l="1"/>
  <c r="P158" i="1" l="1"/>
  <c r="P159" i="1" l="1"/>
  <c r="P160" i="1" l="1"/>
  <c r="P161" i="1" l="1"/>
  <c r="P162" i="1" l="1"/>
  <c r="P164" i="1" l="1"/>
  <c r="P163" i="1" l="1"/>
  <c r="P165" i="1" l="1"/>
  <c r="P166" i="1"/>
  <c r="P167" i="1" l="1"/>
  <c r="P169" i="1" l="1"/>
  <c r="P168" i="1" l="1"/>
  <c r="P170" i="1" l="1"/>
  <c r="P171" i="1" l="1"/>
  <c r="P173" i="1" l="1"/>
  <c r="P172" i="1" l="1"/>
  <c r="P174" i="1" l="1"/>
  <c r="P176" i="1" l="1"/>
  <c r="P175" i="1" l="1"/>
  <c r="P178" i="1" l="1"/>
  <c r="P177" i="1" l="1"/>
  <c r="P180" i="1" l="1"/>
  <c r="P179" i="1" l="1"/>
  <c r="P181" i="1" l="1"/>
  <c r="P182" i="1" l="1"/>
  <c r="P183" i="1"/>
  <c r="P184" i="1" l="1"/>
  <c r="P185" i="1" l="1"/>
  <c r="P187" i="1" l="1"/>
  <c r="P186" i="1" l="1"/>
  <c r="P188" i="1" l="1"/>
  <c r="P189" i="1" l="1"/>
  <c r="P190" i="1"/>
  <c r="P191" i="1" l="1"/>
  <c r="P192" i="1" l="1"/>
  <c r="P194" i="1" l="1"/>
  <c r="P193" i="1"/>
  <c r="P196" i="1" l="1"/>
  <c r="P195" i="1"/>
  <c r="P198" i="1" l="1"/>
  <c r="P197" i="1" l="1"/>
  <c r="P199" i="1" l="1"/>
  <c r="P201" i="1" l="1"/>
  <c r="P200" i="1" l="1"/>
  <c r="P203" i="1" l="1"/>
  <c r="P202" i="1"/>
  <c r="P204" i="1" l="1"/>
  <c r="P205" i="1" l="1"/>
  <c r="P206" i="1"/>
  <c r="P207" i="1" l="1"/>
  <c r="P208" i="1"/>
  <c r="P209" i="1" l="1"/>
  <c r="P210" i="1" l="1"/>
  <c r="P211" i="1" l="1"/>
  <c r="P212" i="1" l="1"/>
  <c r="P213" i="1" l="1"/>
  <c r="P214" i="1" l="1"/>
  <c r="P215" i="1"/>
  <c r="P217" i="1" l="1"/>
  <c r="P216" i="1"/>
  <c r="P219" i="1" l="1"/>
  <c r="P218" i="1" l="1"/>
  <c r="P221" i="1" l="1"/>
  <c r="P220" i="1"/>
  <c r="P223" i="1" l="1"/>
  <c r="P222" i="1"/>
  <c r="P224" i="1" l="1"/>
  <c r="P225" i="1" l="1"/>
  <c r="P227" i="1" l="1"/>
  <c r="P226" i="1" l="1"/>
  <c r="P229" i="1" l="1"/>
  <c r="P228" i="1" l="1"/>
  <c r="P230" i="1" l="1"/>
  <c r="P231" i="1" l="1"/>
  <c r="P232" i="1" l="1"/>
  <c r="P233" i="1"/>
  <c r="P234" i="1" l="1"/>
  <c r="P235" i="1" l="1"/>
  <c r="P236" i="1" l="1"/>
  <c r="P237" i="1"/>
  <c r="P238" i="1" l="1"/>
  <c r="P239" i="1" l="1"/>
  <c r="P240" i="1"/>
  <c r="P242" i="1" l="1"/>
  <c r="P241" i="1" l="1"/>
  <c r="P243" i="1" l="1"/>
  <c r="P244" i="1" l="1"/>
  <c r="P246" i="1" l="1"/>
  <c r="P245" i="1" l="1"/>
  <c r="P247" i="1" l="1"/>
  <c r="P249" i="1" l="1"/>
  <c r="P248" i="1"/>
  <c r="P250" i="1" l="1"/>
  <c r="P251" i="1" l="1"/>
  <c r="P252" i="1"/>
  <c r="P253" i="1" l="1"/>
  <c r="P254" i="1" l="1"/>
  <c r="P255" i="1" l="1"/>
  <c r="P256" i="1" l="1"/>
  <c r="P257" i="1" l="1"/>
  <c r="P259" i="1" l="1"/>
  <c r="P258" i="1" l="1"/>
  <c r="P261" i="1" l="1"/>
  <c r="P260" i="1" l="1"/>
  <c r="P263" i="1" l="1"/>
  <c r="P262" i="1" l="1"/>
  <c r="P265" i="1" l="1"/>
  <c r="P264" i="1" l="1"/>
  <c r="P266" i="1" l="1"/>
  <c r="P267" i="1" l="1"/>
  <c r="P268" i="1"/>
  <c r="P270" i="1" l="1"/>
  <c r="P269" i="1"/>
  <c r="P272" i="1" l="1"/>
  <c r="P271" i="1" l="1"/>
  <c r="P273" i="1" l="1"/>
  <c r="P274" i="1" l="1"/>
  <c r="P275" i="1"/>
  <c r="P276" i="1" l="1"/>
  <c r="P278" i="1" l="1"/>
  <c r="P277" i="1" l="1"/>
  <c r="P279" i="1" l="1"/>
  <c r="P280" i="1"/>
  <c r="P281" i="1" l="1"/>
  <c r="P282" i="1" l="1"/>
  <c r="P283" i="1" l="1"/>
  <c r="P284" i="1"/>
  <c r="P285" i="1" l="1"/>
  <c r="P287" i="1" l="1"/>
  <c r="P286" i="1"/>
  <c r="P288" i="1" l="1"/>
  <c r="P289" i="1" l="1"/>
  <c r="P291" i="1" l="1"/>
  <c r="P290" i="1" l="1"/>
  <c r="P292" i="1" l="1"/>
  <c r="P293" i="1"/>
  <c r="P294" i="1" l="1"/>
  <c r="P296" i="1" l="1"/>
  <c r="P295" i="1" l="1"/>
  <c r="P298" i="1" l="1"/>
  <c r="P297" i="1" l="1"/>
  <c r="P299" i="1" l="1"/>
  <c r="P300" i="1" l="1"/>
  <c r="P301" i="1" l="1"/>
  <c r="P302" i="1" l="1"/>
  <c r="P303" i="1" l="1"/>
  <c r="P304" i="1" l="1"/>
  <c r="P305" i="1"/>
  <c r="P306" i="1" l="1"/>
  <c r="P307" i="1" l="1"/>
  <c r="P308" i="1" l="1"/>
  <c r="P309" i="1" l="1"/>
  <c r="P310" i="1" l="1"/>
  <c r="P312" i="1" l="1"/>
  <c r="P311" i="1" l="1"/>
  <c r="P313" i="1" l="1"/>
  <c r="P314" i="1" l="1"/>
  <c r="P315" i="1" l="1"/>
  <c r="P316" i="1" l="1"/>
  <c r="P317" i="1" l="1"/>
  <c r="P318" i="1" l="1"/>
  <c r="P319" i="1" l="1"/>
  <c r="P320" i="1" l="1"/>
  <c r="P321" i="1" l="1"/>
  <c r="P322" i="1"/>
  <c r="P324" i="1" l="1"/>
  <c r="P323" i="1"/>
  <c r="P325" i="1" l="1"/>
  <c r="P326" i="1" l="1"/>
  <c r="P327" i="1"/>
  <c r="P328" i="1" l="1"/>
  <c r="P329" i="1" l="1"/>
  <c r="P330" i="1" l="1"/>
  <c r="P331" i="1" l="1"/>
  <c r="P332" i="1"/>
  <c r="P334" i="1" l="1"/>
  <c r="P336" i="1" l="1"/>
  <c r="P335" i="1"/>
  <c r="P333" i="1"/>
  <c r="P337" i="1" l="1"/>
  <c r="P339" i="1" l="1"/>
  <c r="P338" i="1" l="1"/>
  <c r="P340" i="1" l="1"/>
  <c r="P341" i="1" l="1"/>
  <c r="P342" i="1" l="1"/>
  <c r="P344" i="1" l="1"/>
  <c r="P343" i="1" l="1"/>
  <c r="P346" i="1" l="1"/>
  <c r="P345" i="1"/>
  <c r="P347" i="1" l="1"/>
  <c r="P349" i="1" l="1"/>
  <c r="P348" i="1" l="1"/>
  <c r="P350" i="1" l="1"/>
  <c r="P351" i="1"/>
  <c r="P352" i="1" l="1"/>
  <c r="P354" i="1" l="1"/>
  <c r="P353" i="1" l="1"/>
  <c r="P356" i="1" l="1"/>
  <c r="P355" i="1" l="1"/>
  <c r="P357" i="1" l="1"/>
  <c r="P358" i="1" l="1"/>
  <c r="P360" i="1" l="1"/>
  <c r="P359" i="1"/>
  <c r="P361" i="1" l="1"/>
  <c r="P362" i="1" l="1"/>
  <c r="P364" i="1" l="1"/>
  <c r="P365" i="1" l="1"/>
  <c r="P363" i="1"/>
  <c r="P366" i="1" l="1"/>
  <c r="P367" i="1" l="1"/>
  <c r="P368" i="1"/>
  <c r="P369" i="1" l="1"/>
  <c r="P370" i="1" l="1"/>
  <c r="P372" i="1" l="1"/>
  <c r="P371" i="1" l="1"/>
  <c r="P373" i="1" l="1"/>
  <c r="P374" i="1" l="1"/>
  <c r="P375" i="1"/>
  <c r="P376" i="1" l="1"/>
  <c r="P377" i="1" l="1"/>
  <c r="P378" i="1" l="1"/>
  <c r="P379" i="1" l="1"/>
  <c r="P381" i="1" l="1"/>
  <c r="P380" i="1"/>
  <c r="P382" i="1" l="1"/>
  <c r="P384" i="1" l="1"/>
  <c r="P383" i="1" l="1"/>
  <c r="P386" i="1" l="1"/>
  <c r="P385" i="1"/>
  <c r="P387" i="1" l="1"/>
  <c r="P388" i="1" l="1"/>
  <c r="P389" i="1" l="1"/>
  <c r="P390" i="1"/>
  <c r="P391" i="1" l="1"/>
  <c r="P392" i="1" l="1"/>
  <c r="P393" i="1"/>
  <c r="P394" i="1" l="1"/>
  <c r="P395" i="1" l="1"/>
  <c r="P396" i="1" l="1"/>
  <c r="P397" i="1" l="1"/>
  <c r="P398" i="1" l="1"/>
  <c r="P399" i="1" l="1"/>
  <c r="P400" i="1" l="1"/>
  <c r="P401" i="1" l="1"/>
  <c r="P402" i="1" l="1"/>
  <c r="P404" i="1" l="1"/>
  <c r="P403" i="1" l="1"/>
  <c r="P405" i="1" l="1"/>
  <c r="P407" i="1" l="1"/>
  <c r="P408" i="1" l="1"/>
  <c r="P406" i="1"/>
  <c r="P409" i="1" l="1"/>
  <c r="P411" i="1" l="1"/>
  <c r="P412" i="1" l="1"/>
  <c r="P410" i="1"/>
  <c r="P413" i="1" l="1"/>
  <c r="P415" i="1" l="1"/>
  <c r="P414" i="1" l="1"/>
  <c r="P416" i="1" l="1"/>
  <c r="P418" i="1" l="1"/>
  <c r="P417" i="1"/>
  <c r="P419" i="1" l="1"/>
  <c r="P420" i="1" l="1"/>
  <c r="P422" i="1" l="1"/>
  <c r="P421" i="1"/>
  <c r="P424" i="1" l="1"/>
  <c r="P423" i="1" l="1"/>
  <c r="P426" i="1" l="1"/>
  <c r="P425" i="1"/>
  <c r="P428" i="1" l="1"/>
  <c r="P427" i="1" l="1"/>
  <c r="P429" i="1" l="1"/>
  <c r="P430" i="1" l="1"/>
  <c r="P432" i="1" l="1"/>
  <c r="P431" i="1"/>
  <c r="P433" i="1" l="1"/>
  <c r="P434" i="1" l="1"/>
  <c r="P435" i="1" l="1"/>
  <c r="P436" i="1" l="1"/>
  <c r="P437" i="1" l="1"/>
  <c r="P438" i="1" l="1"/>
  <c r="P439" i="1" l="1"/>
  <c r="P440" i="1"/>
  <c r="P441" i="1" l="1"/>
  <c r="P442" i="1"/>
  <c r="P443" i="1" l="1"/>
  <c r="P444" i="1" l="1"/>
  <c r="P446" i="1" l="1"/>
  <c r="P445" i="1" l="1"/>
  <c r="P448" i="1" l="1"/>
  <c r="P447" i="1"/>
  <c r="P449" i="1" l="1"/>
  <c r="P450" i="1" l="1"/>
  <c r="P451" i="1"/>
  <c r="P452" i="1" l="1"/>
  <c r="P453" i="1" l="1"/>
  <c r="P454" i="1" l="1"/>
  <c r="P455" i="1" l="1"/>
  <c r="P456" i="1"/>
  <c r="P457" i="1" l="1"/>
  <c r="P458" i="1" l="1"/>
  <c r="P459" i="1" l="1"/>
  <c r="P460" i="1" l="1"/>
  <c r="P461" i="1" l="1"/>
  <c r="P462" i="1"/>
  <c r="P464" i="1" l="1"/>
  <c r="P463" i="1"/>
  <c r="P465" i="1" l="1"/>
  <c r="P466" i="1" l="1"/>
  <c r="P467" i="1" l="1"/>
  <c r="P469" i="1" l="1"/>
  <c r="P468" i="1" l="1"/>
  <c r="P470" i="1" l="1"/>
  <c r="P471" i="1"/>
  <c r="P472" i="1" l="1"/>
  <c r="P473" i="1" l="1"/>
  <c r="P474" i="1" l="1"/>
  <c r="P475" i="1" l="1"/>
  <c r="P476" i="1" l="1"/>
  <c r="P477" i="1" l="1"/>
  <c r="P478" i="1" l="1"/>
  <c r="P479" i="1" l="1"/>
  <c r="P480" i="1" l="1"/>
  <c r="P481" i="1" l="1"/>
  <c r="P482" i="1" l="1"/>
  <c r="P484" i="1" l="1"/>
  <c r="P483" i="1"/>
  <c r="P485" i="1" l="1"/>
  <c r="P486" i="1" l="1"/>
  <c r="P487" i="1" l="1"/>
  <c r="P488" i="1" l="1"/>
  <c r="P489" i="1" l="1"/>
  <c r="P490" i="1" l="1"/>
  <c r="P492" i="1" l="1"/>
  <c r="P491" i="1" l="1"/>
  <c r="P493" i="1" l="1"/>
  <c r="P494" i="1"/>
  <c r="P496" i="1" l="1"/>
  <c r="P495" i="1"/>
  <c r="P497" i="1" l="1"/>
  <c r="P498" i="1" l="1"/>
  <c r="P499" i="1" l="1"/>
  <c r="P500" i="1" l="1"/>
  <c r="P502" i="1" l="1"/>
  <c r="P501" i="1"/>
  <c r="P503" i="1" l="1"/>
  <c r="P504" i="1" l="1"/>
  <c r="P506" i="1" l="1"/>
  <c r="P505" i="1" l="1"/>
  <c r="P507" i="1" l="1"/>
  <c r="P508" i="1" l="1"/>
  <c r="P509" i="1" l="1"/>
  <c r="P510" i="1"/>
  <c r="P511" i="1" l="1"/>
  <c r="P512" i="1"/>
  <c r="P513" i="1" l="1"/>
  <c r="P514" i="1" l="1"/>
  <c r="P516" i="1" l="1"/>
  <c r="P515" i="1" l="1"/>
  <c r="P517" i="1" l="1"/>
  <c r="P518" i="1"/>
  <c r="P519" i="1" l="1"/>
  <c r="P521" i="1" l="1"/>
  <c r="P520" i="1" l="1"/>
  <c r="P523" i="1" l="1"/>
  <c r="P522" i="1" l="1"/>
  <c r="P524" i="1" l="1"/>
  <c r="P525" i="1" l="1"/>
  <c r="P527" i="1" l="1"/>
  <c r="P526" i="1" l="1"/>
  <c r="P528" i="1" l="1"/>
  <c r="P529" i="1" l="1"/>
  <c r="P530" i="1" l="1"/>
  <c r="P532" i="1" l="1"/>
  <c r="P531" i="1" l="1"/>
  <c r="P533" i="1" l="1"/>
  <c r="P534" i="1" l="1"/>
  <c r="P536" i="1" l="1"/>
  <c r="P535" i="1" l="1"/>
  <c r="P538" i="1" l="1"/>
  <c r="P537" i="1" l="1"/>
  <c r="P539" i="1" l="1"/>
  <c r="P541" i="1" l="1"/>
  <c r="P540" i="1" l="1"/>
  <c r="P542" i="1" l="1"/>
  <c r="P543" i="1" l="1"/>
  <c r="P544" i="1"/>
  <c r="P545" i="1" l="1"/>
  <c r="P546" i="1" l="1"/>
  <c r="P547" i="1" l="1"/>
  <c r="P548" i="1" l="1"/>
  <c r="P549" i="1" l="1"/>
  <c r="P550" i="1"/>
  <c r="P551" i="1" l="1"/>
  <c r="P552" i="1" l="1"/>
  <c r="P553" i="1" l="1"/>
  <c r="P554" i="1"/>
  <c r="P556" i="1" l="1"/>
  <c r="P555" i="1" l="1"/>
  <c r="P557" i="1" l="1"/>
  <c r="P558" i="1" l="1"/>
  <c r="P559" i="1" l="1"/>
  <c r="P560" i="1" l="1"/>
  <c r="P561" i="1" l="1"/>
  <c r="P562" i="1" l="1"/>
  <c r="P563" i="1"/>
  <c r="P565" i="1" l="1"/>
  <c r="P564" i="1"/>
  <c r="P566" i="1" l="1"/>
  <c r="P568" i="1" l="1"/>
  <c r="P567" i="1" l="1"/>
  <c r="P569" i="1" l="1"/>
  <c r="P571" i="1" l="1"/>
  <c r="P570" i="1" l="1"/>
  <c r="P572" i="1" l="1"/>
  <c r="P573" i="1" l="1"/>
  <c r="P574" i="1"/>
  <c r="P575" i="1" l="1"/>
  <c r="P576" i="1" l="1"/>
  <c r="P578" i="1" l="1"/>
  <c r="P579" i="1" l="1"/>
  <c r="P577" i="1"/>
  <c r="P580" i="1" l="1"/>
  <c r="P581" i="1" l="1"/>
  <c r="P582" i="1" l="1"/>
  <c r="P583" i="1" l="1"/>
  <c r="P584" i="1" l="1"/>
  <c r="P585" i="1"/>
  <c r="P586" i="1" l="1"/>
  <c r="P587" i="1"/>
  <c r="P588" i="1" l="1"/>
  <c r="P589" i="1" l="1"/>
  <c r="P590" i="1" l="1"/>
  <c r="P591" i="1" l="1"/>
  <c r="P592" i="1" l="1"/>
  <c r="P593" i="1" l="1"/>
  <c r="P595" i="1" l="1"/>
  <c r="P594" i="1" l="1"/>
  <c r="P596" i="1" l="1"/>
  <c r="P597" i="1" l="1"/>
  <c r="P598" i="1" l="1"/>
  <c r="P600" i="1" l="1"/>
  <c r="P599" i="1"/>
  <c r="P601" i="1" l="1"/>
  <c r="P602" i="1" l="1"/>
  <c r="P604" i="1" l="1"/>
  <c r="P603" i="1" l="1"/>
  <c r="P605" i="1" l="1"/>
  <c r="P606" i="1"/>
  <c r="P608" i="1" l="1"/>
  <c r="P607" i="1" l="1"/>
  <c r="P609" i="1" l="1"/>
  <c r="P611" i="1" l="1"/>
  <c r="P610" i="1"/>
  <c r="P612" i="1" l="1"/>
  <c r="P613" i="1" l="1"/>
  <c r="P615" i="1" l="1"/>
  <c r="P616" i="1" l="1"/>
  <c r="P614" i="1"/>
  <c r="P617" i="1" l="1"/>
  <c r="P619" i="1" l="1"/>
  <c r="P620" i="1" l="1"/>
  <c r="P618" i="1"/>
  <c r="P621" i="1" l="1"/>
  <c r="P622" i="1" l="1"/>
  <c r="P624" i="1" l="1"/>
  <c r="P623" i="1" l="1"/>
  <c r="P625" i="1" l="1"/>
  <c r="P626" i="1"/>
  <c r="P627" i="1" l="1"/>
  <c r="P628" i="1"/>
  <c r="P630" i="1" l="1"/>
  <c r="P629" i="1" l="1"/>
  <c r="P631" i="1" l="1"/>
  <c r="P632" i="1"/>
  <c r="P633" i="1" l="1"/>
  <c r="P634" i="1"/>
  <c r="P635" i="1" l="1"/>
  <c r="P636" i="1" l="1"/>
  <c r="P637" i="1"/>
  <c r="P638" i="1" l="1"/>
  <c r="P639" i="1" l="1"/>
  <c r="P641" i="1" l="1"/>
  <c r="P640" i="1"/>
  <c r="P642" i="1" l="1"/>
  <c r="P644" i="1" l="1"/>
  <c r="P645" i="1" l="1"/>
  <c r="P643" i="1"/>
  <c r="P647" i="1" l="1"/>
  <c r="P646" i="1" l="1"/>
  <c r="P648" i="1" l="1"/>
  <c r="P649" i="1" l="1"/>
  <c r="P650" i="1"/>
  <c r="P651" i="1" l="1"/>
  <c r="P652" i="1" l="1"/>
  <c r="P653" i="1" l="1"/>
  <c r="P654" i="1" l="1"/>
  <c r="P655" i="1" l="1"/>
  <c r="P656" i="1" l="1"/>
  <c r="P657" i="1" l="1"/>
  <c r="P658" i="1" l="1"/>
  <c r="P659" i="1"/>
  <c r="P660" i="1" l="1"/>
  <c r="P661" i="1" l="1"/>
  <c r="P662" i="1" l="1"/>
  <c r="P664" i="1" l="1"/>
  <c r="P663" i="1" l="1"/>
  <c r="P665" i="1" l="1"/>
  <c r="P667" i="1" l="1"/>
  <c r="P666" i="1" l="1"/>
  <c r="P669" i="1" l="1"/>
  <c r="P668" i="1"/>
  <c r="P671" i="1" l="1"/>
  <c r="P670" i="1" l="1"/>
  <c r="P673" i="1" l="1"/>
  <c r="P672" i="1" l="1"/>
  <c r="P675" i="1" l="1"/>
  <c r="P674" i="1" l="1"/>
  <c r="P677" i="1" l="1"/>
  <c r="P676" i="1"/>
  <c r="P678" i="1" l="1"/>
  <c r="P680" i="1" l="1"/>
  <c r="P679" i="1" l="1"/>
  <c r="P682" i="1" l="1"/>
  <c r="P681" i="1" l="1"/>
  <c r="P684" i="1" l="1"/>
  <c r="P683" i="1"/>
  <c r="P685" i="1" l="1"/>
  <c r="P686" i="1" l="1"/>
  <c r="P687" i="1"/>
  <c r="P688" i="1" l="1"/>
  <c r="P690" i="1" l="1"/>
  <c r="P691" i="1" l="1"/>
  <c r="P689" i="1"/>
  <c r="P693" i="1" l="1"/>
  <c r="P692" i="1" l="1"/>
  <c r="P695" i="1" l="1"/>
  <c r="P694" i="1"/>
  <c r="P697" i="1" l="1"/>
  <c r="P696" i="1"/>
  <c r="P699" i="1" l="1"/>
  <c r="P698" i="1"/>
  <c r="P700" i="1" l="1"/>
  <c r="P701" i="1"/>
  <c r="P703" i="1" l="1"/>
  <c r="P702" i="1"/>
  <c r="P704" i="1" l="1"/>
  <c r="P705" i="1" l="1"/>
  <c r="P706" i="1" l="1"/>
  <c r="P707" i="1" l="1"/>
  <c r="P708" i="1"/>
  <c r="P709" i="1" l="1"/>
  <c r="P711" i="1" l="1"/>
  <c r="P710" i="1" l="1"/>
  <c r="P713" i="1" l="1"/>
  <c r="P712" i="1" l="1"/>
  <c r="P714" i="1" l="1"/>
  <c r="P716" i="1" l="1"/>
  <c r="P715" i="1"/>
  <c r="P717" i="1" l="1"/>
  <c r="P718" i="1" l="1"/>
  <c r="P720" i="1" l="1"/>
  <c r="P719" i="1" l="1"/>
  <c r="P722" i="1" l="1"/>
  <c r="P721" i="1"/>
  <c r="P723" i="1" l="1"/>
  <c r="P725" i="1" l="1"/>
  <c r="P724" i="1" l="1"/>
  <c r="P727" i="1" l="1"/>
  <c r="P726" i="1"/>
  <c r="P728" i="1" l="1"/>
  <c r="P730" i="1" l="1"/>
  <c r="P729" i="1"/>
  <c r="P731" i="1" l="1"/>
  <c r="P732" i="1"/>
  <c r="P733" i="1" l="1"/>
  <c r="P734" i="1" l="1"/>
  <c r="P735" i="1"/>
  <c r="P737" i="1" l="1"/>
  <c r="P736" i="1" l="1"/>
  <c r="P738" i="1" l="1"/>
  <c r="P739" i="1"/>
  <c r="P741" i="1" l="1"/>
  <c r="P740" i="1"/>
  <c r="P742" i="1" l="1"/>
  <c r="P744" i="1" l="1"/>
  <c r="P743" i="1"/>
  <c r="P745" i="1" l="1"/>
  <c r="P747" i="1" l="1"/>
  <c r="P746" i="1" l="1"/>
  <c r="P748" i="1" l="1"/>
  <c r="P749" i="1" l="1"/>
  <c r="P751" i="1" l="1"/>
  <c r="P750" i="1" l="1"/>
  <c r="P753" i="1" l="1"/>
  <c r="P752" i="1" l="1"/>
  <c r="P755" i="1" l="1"/>
  <c r="P754" i="1" l="1"/>
  <c r="P757" i="1" l="1"/>
  <c r="P756" i="1" l="1"/>
  <c r="P758" i="1" l="1"/>
  <c r="P759" i="1"/>
  <c r="P760" i="1" l="1"/>
  <c r="P761" i="1"/>
  <c r="P762" i="1" l="1"/>
  <c r="P763" i="1" l="1"/>
  <c r="P764" i="1" l="1"/>
  <c r="P766" i="1" l="1"/>
  <c r="P765" i="1" l="1"/>
  <c r="P767" i="1" l="1"/>
  <c r="P768" i="1" l="1"/>
  <c r="P769" i="1"/>
  <c r="P770" i="1" l="1"/>
  <c r="P771" i="1" l="1"/>
  <c r="P772" i="1" l="1"/>
  <c r="P774" i="1" l="1"/>
  <c r="P773" i="1" l="1"/>
  <c r="P817" i="1" l="1"/>
  <c r="P775" i="1"/>
  <c r="P776" i="1" l="1"/>
  <c r="P777" i="1"/>
  <c r="P779" i="1" l="1"/>
  <c r="P778" i="1"/>
  <c r="P781" i="1" l="1"/>
  <c r="P780" i="1" l="1"/>
  <c r="P783" i="1" l="1"/>
  <c r="P782" i="1"/>
  <c r="P784" i="1" l="1"/>
  <c r="P786" i="1" l="1"/>
  <c r="P785" i="1" l="1"/>
  <c r="P787" i="1" l="1"/>
  <c r="P788" i="1"/>
  <c r="P789" i="1" l="1"/>
  <c r="P790" i="1" l="1"/>
  <c r="P791" i="1"/>
  <c r="P792" i="1" l="1"/>
  <c r="P793" i="1" l="1"/>
  <c r="P795" i="1" l="1"/>
  <c r="P794" i="1" l="1"/>
  <c r="P796" i="1" l="1"/>
  <c r="P797" i="1" l="1"/>
  <c r="P798" i="1" l="1"/>
  <c r="P799" i="1" l="1"/>
  <c r="P800" i="1" l="1"/>
  <c r="P802" i="1" l="1"/>
  <c r="P801" i="1" l="1"/>
  <c r="P803" i="1" l="1"/>
  <c r="P804" i="1"/>
  <c r="P806" i="1" l="1"/>
  <c r="P805" i="1" l="1"/>
  <c r="P807" i="1" l="1"/>
  <c r="P809" i="1" l="1"/>
  <c r="P808" i="1" l="1"/>
  <c r="P810" i="1" l="1"/>
  <c r="P812" i="1" l="1"/>
  <c r="P811" i="1" l="1"/>
  <c r="P813" i="1" l="1"/>
  <c r="P814" i="1" l="1"/>
  <c r="P815" i="1" l="1"/>
  <c r="P816" i="1" l="1"/>
  <c r="P819" i="1" l="1"/>
  <c r="P818" i="1" l="1"/>
  <c r="P820" i="1" l="1"/>
  <c r="P821" i="1" l="1"/>
  <c r="P822" i="1" l="1"/>
  <c r="P823" i="1" l="1"/>
  <c r="P824" i="1" l="1"/>
  <c r="P825" i="1" l="1"/>
  <c r="P826" i="1" l="1"/>
  <c r="P827" i="1" l="1"/>
  <c r="P828" i="1" l="1"/>
  <c r="P829" i="1" l="1"/>
  <c r="P830" i="1"/>
  <c r="P832" i="1" l="1"/>
  <c r="P831" i="1" l="1"/>
  <c r="P834" i="1" l="1"/>
  <c r="P833" i="1"/>
  <c r="P835" i="1" l="1"/>
  <c r="P836" i="1" l="1"/>
  <c r="P838" i="1" l="1"/>
  <c r="P839" i="1" l="1"/>
  <c r="P837" i="1"/>
  <c r="P840" i="1" l="1"/>
  <c r="P841" i="1" l="1"/>
  <c r="P842" i="1" l="1"/>
  <c r="P843" i="1" l="1"/>
  <c r="P844" i="1" l="1"/>
  <c r="P845" i="1"/>
  <c r="P846" i="1" l="1"/>
  <c r="P847" i="1"/>
  <c r="P848" i="1" l="1"/>
  <c r="P850" i="1" l="1"/>
  <c r="P849" i="1"/>
  <c r="P851" i="1" l="1"/>
  <c r="P853" i="1" l="1"/>
  <c r="P852" i="1" l="1"/>
  <c r="P856" i="1" l="1"/>
  <c r="P854" i="1"/>
  <c r="P855" i="1" l="1"/>
  <c r="P901" i="1" l="1"/>
  <c r="P857" i="1"/>
  <c r="P858" i="1"/>
  <c r="P859" i="1" l="1"/>
  <c r="P860" i="1"/>
  <c r="P861" i="1" l="1"/>
  <c r="P863" i="1" l="1"/>
  <c r="P862" i="1"/>
  <c r="P864" i="1" l="1"/>
  <c r="P866" i="1" l="1"/>
  <c r="P865" i="1" l="1"/>
  <c r="P867" i="1"/>
  <c r="P868" i="1" l="1"/>
  <c r="P869" i="1" l="1"/>
  <c r="P870" i="1" l="1"/>
  <c r="P872" i="1" l="1"/>
  <c r="P871" i="1"/>
  <c r="P874" i="1" l="1"/>
  <c r="P873" i="1" l="1"/>
  <c r="P875" i="1" l="1"/>
  <c r="P876" i="1" l="1"/>
  <c r="P877" i="1" l="1"/>
  <c r="P878" i="1" l="1"/>
  <c r="P879" i="1" l="1"/>
  <c r="P880" i="1"/>
  <c r="P882" i="1" l="1"/>
  <c r="P881" i="1" l="1"/>
  <c r="P883" i="1" l="1"/>
  <c r="P885" i="1" l="1"/>
  <c r="P884" i="1" l="1"/>
  <c r="P886" i="1"/>
  <c r="P887" i="1" l="1"/>
  <c r="P888" i="1" l="1"/>
  <c r="P889" i="1" l="1"/>
  <c r="P890" i="1"/>
  <c r="P891" i="1" l="1"/>
  <c r="P892" i="1" l="1"/>
  <c r="P893" i="1"/>
  <c r="P894" i="1" l="1"/>
  <c r="P895" i="1" l="1"/>
  <c r="P896" i="1" l="1"/>
  <c r="P898" i="1" l="1"/>
  <c r="P897" i="1" l="1"/>
  <c r="P899" i="1" l="1"/>
  <c r="P900" i="1" l="1"/>
  <c r="P902" i="1" l="1"/>
  <c r="P903" i="1" l="1"/>
  <c r="P904" i="1" l="1"/>
  <c r="P905" i="1" l="1"/>
  <c r="P907" i="1" l="1"/>
  <c r="P906" i="1" l="1"/>
  <c r="P908" i="1" l="1"/>
  <c r="P909" i="1" l="1"/>
  <c r="P910" i="1" l="1"/>
  <c r="P911" i="1" l="1"/>
  <c r="P912" i="1" l="1"/>
  <c r="P913" i="1" l="1"/>
  <c r="P914" i="1" l="1"/>
  <c r="P915" i="1" l="1"/>
  <c r="P916" i="1" l="1"/>
  <c r="P918" i="1" l="1"/>
  <c r="P917" i="1" l="1"/>
  <c r="P920" i="1" l="1"/>
  <c r="P919" i="1" l="1"/>
  <c r="P921" i="1" l="1"/>
  <c r="P922" i="1" l="1"/>
  <c r="P923" i="1" l="1"/>
  <c r="P924" i="1" l="1"/>
  <c r="P925" i="1" l="1"/>
  <c r="P926" i="1" l="1"/>
  <c r="P927" i="1" l="1"/>
  <c r="P929" i="1" l="1"/>
  <c r="P930" i="1" l="1"/>
  <c r="P928" i="1"/>
  <c r="P931" i="1" l="1"/>
  <c r="P933" i="1" l="1"/>
  <c r="P932" i="1" l="1"/>
  <c r="P934" i="1" l="1"/>
  <c r="P935" i="1" l="1"/>
  <c r="P937" i="1" l="1"/>
  <c r="P936" i="1" l="1"/>
  <c r="P938" i="1" l="1"/>
  <c r="P939" i="1"/>
  <c r="P941" i="1" l="1"/>
  <c r="P940" i="1"/>
  <c r="P942" i="1" l="1"/>
  <c r="P943" i="1"/>
  <c r="P944" i="1" l="1"/>
  <c r="P946" i="1" l="1"/>
  <c r="P945" i="1" l="1"/>
  <c r="P948" i="1" l="1"/>
  <c r="P947" i="1" l="1"/>
  <c r="P949" i="1" l="1"/>
  <c r="P951" i="1" l="1"/>
  <c r="P952" i="1" l="1"/>
  <c r="P950" i="1"/>
  <c r="P953" i="1" l="1"/>
  <c r="P954" i="1" l="1"/>
  <c r="P955" i="1" l="1"/>
  <c r="P956" i="1" l="1"/>
  <c r="P957" i="1" l="1"/>
  <c r="P958" i="1" l="1"/>
  <c r="P959" i="1" l="1"/>
  <c r="P960" i="1" l="1"/>
  <c r="P961" i="1"/>
  <c r="P962" i="1" l="1"/>
  <c r="P964" i="1" l="1"/>
  <c r="P1018" i="1" l="1"/>
  <c r="P963" i="1" l="1"/>
  <c r="P966" i="1" l="1"/>
  <c r="P965" i="1"/>
  <c r="P967" i="1" l="1"/>
  <c r="P968" i="1" l="1"/>
  <c r="P969" i="1" l="1"/>
  <c r="P970" i="1" l="1"/>
  <c r="P971" i="1" l="1"/>
  <c r="P972" i="1" l="1"/>
  <c r="P974" i="1" l="1"/>
  <c r="P973" i="1" l="1"/>
  <c r="P975" i="1"/>
  <c r="P977" i="1" l="1"/>
  <c r="P976" i="1" l="1"/>
  <c r="P979" i="1" l="1"/>
  <c r="P978" i="1" l="1"/>
  <c r="P980" i="1" l="1"/>
  <c r="P981" i="1" l="1"/>
  <c r="P982" i="1"/>
  <c r="P983" i="1" l="1"/>
  <c r="P984" i="1"/>
  <c r="P985" i="1" l="1"/>
  <c r="P986" i="1" l="1"/>
  <c r="P987" i="1"/>
  <c r="P988" i="1" l="1"/>
  <c r="P989" i="1"/>
  <c r="P990" i="1" l="1"/>
  <c r="P991" i="1"/>
  <c r="P993" i="1" l="1"/>
  <c r="P992" i="1"/>
  <c r="P994" i="1" l="1"/>
  <c r="P996" i="1" l="1"/>
  <c r="P995" i="1"/>
  <c r="P997" i="1" l="1"/>
  <c r="P998" i="1" l="1"/>
  <c r="P1000" i="1" l="1"/>
  <c r="P999" i="1" l="1"/>
  <c r="P1002" i="1" l="1"/>
  <c r="P1001" i="1" l="1"/>
  <c r="P1003" i="1" l="1"/>
  <c r="P1004" i="1" l="1"/>
  <c r="P1005" i="1"/>
  <c r="P1006" i="1" l="1"/>
  <c r="P1007" i="1" l="1"/>
  <c r="P1008" i="1" l="1"/>
  <c r="P1009" i="1" l="1"/>
  <c r="P1011" i="1" l="1"/>
  <c r="P1010" i="1"/>
  <c r="P1012" i="1" l="1"/>
  <c r="P1014" i="1" l="1"/>
  <c r="P1013" i="1"/>
  <c r="P1015" i="1" l="1"/>
  <c r="P1017" i="1" l="1"/>
  <c r="P1016" i="1"/>
  <c r="P1019" i="1" l="1"/>
  <c r="P1020" i="1" l="1"/>
  <c r="P1021" i="1" l="1"/>
  <c r="P1022" i="1" l="1"/>
  <c r="P1023" i="1"/>
  <c r="P1025" i="1" l="1"/>
  <c r="P1024" i="1" l="1"/>
  <c r="P1026" i="1" l="1"/>
  <c r="P1028" i="1" l="1"/>
  <c r="P1027" i="1" l="1"/>
  <c r="P1029" i="1" l="1"/>
  <c r="P1030" i="1" l="1"/>
  <c r="P1031" i="1" l="1"/>
  <c r="P1033" i="1" l="1"/>
  <c r="P1032" i="1" l="1"/>
  <c r="P1034" i="1" l="1"/>
  <c r="P1035" i="1" l="1"/>
  <c r="P1036" i="1" l="1"/>
  <c r="P1038" i="1" l="1"/>
  <c r="P1037" i="1" l="1"/>
  <c r="P1040" i="1" l="1"/>
  <c r="P1039" i="1" l="1"/>
  <c r="P1041" i="1" l="1"/>
  <c r="P1043" i="1" l="1"/>
  <c r="P1042" i="1"/>
  <c r="P1044" i="1" l="1"/>
  <c r="P1045" i="1" l="1"/>
  <c r="P1047" i="1" l="1"/>
  <c r="P1046" i="1" l="1"/>
  <c r="P1048" i="1" l="1"/>
  <c r="P1050" i="1" l="1"/>
  <c r="P1049" i="1" l="1"/>
  <c r="P1051" i="1" l="1"/>
  <c r="P1052" i="1"/>
  <c r="P1054" i="1" l="1"/>
  <c r="P1053" i="1"/>
  <c r="P1055" i="1" l="1"/>
  <c r="P1056" i="1" l="1"/>
  <c r="P1057" i="1"/>
  <c r="P1058" i="1" l="1"/>
  <c r="P1060" i="1" l="1"/>
  <c r="P1059" i="1" l="1"/>
  <c r="P1061" i="1" l="1"/>
  <c r="P1062" i="1" l="1"/>
  <c r="P1063" i="1" l="1"/>
  <c r="P1065" i="1" l="1"/>
  <c r="P1064" i="1"/>
  <c r="P1066" i="1" l="1"/>
  <c r="P1067" i="1" l="1"/>
  <c r="P1068" i="1" l="1"/>
  <c r="P1069" i="1"/>
  <c r="P1070" i="1" l="1"/>
  <c r="P1071" i="1" l="1"/>
  <c r="P1072" i="1"/>
  <c r="P1074" i="1" l="1"/>
  <c r="P1073" i="1"/>
  <c r="P1075" i="1" l="1"/>
  <c r="P1076" i="1" l="1"/>
  <c r="P1077" i="1" l="1"/>
  <c r="P1078" i="1" l="1"/>
  <c r="P1079" i="1" l="1"/>
  <c r="P1081" i="1" l="1"/>
  <c r="P1080" i="1" l="1"/>
  <c r="P1082" i="1" l="1"/>
  <c r="P1083" i="1"/>
  <c r="P1084" i="1" l="1"/>
  <c r="P1086" i="1" l="1"/>
  <c r="P1085" i="1" l="1"/>
  <c r="P1088" i="1" l="1"/>
  <c r="P1089" i="1" l="1"/>
  <c r="P1087" i="1"/>
  <c r="P1090" i="1" l="1"/>
  <c r="P1091" i="1" l="1"/>
  <c r="P1092" i="1" l="1"/>
  <c r="P1093" i="1" l="1"/>
  <c r="P1094" i="1"/>
  <c r="P1095" i="1" l="1"/>
  <c r="P1096" i="1"/>
  <c r="P1097" i="1" l="1"/>
  <c r="P1098" i="1" l="1"/>
  <c r="P1100" i="1" l="1"/>
  <c r="P1099" i="1" l="1"/>
  <c r="P1102" i="1" l="1"/>
  <c r="P1101" i="1"/>
  <c r="P1103" i="1" l="1"/>
  <c r="P1104" i="1" l="1"/>
  <c r="P1106" i="1" l="1"/>
  <c r="P1105" i="1" l="1"/>
  <c r="P1107" i="1" l="1"/>
  <c r="P1108" i="1" l="1"/>
  <c r="P1109" i="1" l="1"/>
  <c r="P1110" i="1" l="1"/>
  <c r="P1112" i="1" l="1"/>
  <c r="P1111" i="1" l="1"/>
  <c r="P1113" i="1" l="1"/>
  <c r="P1114" i="1"/>
  <c r="P1115" i="1" l="1"/>
  <c r="P1116" i="1" l="1"/>
  <c r="P1118" i="1" l="1"/>
  <c r="P1117" i="1" l="1"/>
  <c r="P1119" i="1" l="1"/>
  <c r="P1121" i="1" l="1"/>
  <c r="P1120" i="1"/>
  <c r="P1122" i="1" l="1"/>
  <c r="P1123" i="1" l="1"/>
  <c r="P1124" i="1" l="1"/>
  <c r="P1125" i="1" l="1"/>
  <c r="P1126" i="1" l="1"/>
  <c r="P1127" i="1" l="1"/>
  <c r="P1128" i="1" l="1"/>
  <c r="P1129" i="1" l="1"/>
  <c r="P1131" i="1" l="1"/>
  <c r="P1130" i="1"/>
  <c r="P1132" i="1" l="1"/>
  <c r="P1133" i="1" l="1"/>
  <c r="P1134" i="1" l="1"/>
  <c r="P1135" i="1"/>
  <c r="P1136" i="1" l="1"/>
  <c r="P1137" i="1" l="1"/>
  <c r="P1138" i="1" l="1"/>
  <c r="P1139" i="1"/>
  <c r="P1140" i="1" l="1"/>
  <c r="P1141" i="1" l="1"/>
  <c r="P1143" i="1" l="1"/>
  <c r="P1142" i="1"/>
  <c r="P1144" i="1" l="1"/>
  <c r="P1145" i="1" l="1"/>
  <c r="P1146" i="1" l="1"/>
  <c r="P1147" i="1" l="1"/>
  <c r="P1148" i="1" l="1"/>
  <c r="P1149" i="1" l="1"/>
  <c r="P1150" i="1"/>
  <c r="P1151" i="1" l="1"/>
  <c r="P1152" i="1" l="1"/>
  <c r="P1154" i="1" l="1"/>
  <c r="P1153" i="1" l="1"/>
  <c r="P1155" i="1" l="1"/>
  <c r="P1156" i="1"/>
  <c r="P1157" i="1" l="1"/>
  <c r="P1159" i="1" l="1"/>
  <c r="P1158" i="1"/>
  <c r="P1160" i="1" l="1"/>
  <c r="P1162" i="1" l="1"/>
  <c r="P1161" i="1"/>
  <c r="P1163" i="1" l="1"/>
  <c r="P1165" i="1" l="1"/>
  <c r="P1164" i="1"/>
  <c r="P1166" i="1" l="1"/>
  <c r="P1167" i="1" l="1"/>
  <c r="P1168" i="1" l="1"/>
  <c r="P1169" i="1" l="1"/>
  <c r="P1170" i="1" l="1"/>
  <c r="P1172" i="1" l="1"/>
  <c r="P1171" i="1" l="1"/>
  <c r="P1173" i="1" l="1"/>
  <c r="P1174" i="1"/>
  <c r="P1175" i="1" l="1"/>
  <c r="P1177" i="1" l="1"/>
  <c r="P1176" i="1" l="1"/>
  <c r="P1178" i="1" l="1"/>
  <c r="P1179" i="1" l="1"/>
  <c r="P1180" i="1"/>
  <c r="P1181" i="1" l="1"/>
  <c r="P1182" i="1" l="1"/>
  <c r="P1183" i="1" l="1"/>
  <c r="P1184" i="1" l="1"/>
  <c r="P1185" i="1"/>
  <c r="P1187" i="1" l="1"/>
  <c r="P1186" i="1"/>
  <c r="P1188" i="1" l="1"/>
  <c r="P1189" i="1" l="1"/>
  <c r="P1190" i="1" l="1"/>
  <c r="P1191" i="1" l="1"/>
  <c r="P1192" i="1" l="1"/>
  <c r="P1193" i="1" l="1"/>
  <c r="P1194" i="1" l="1"/>
  <c r="P1195" i="1" l="1"/>
  <c r="P1196" i="1" l="1"/>
  <c r="P1198" i="1" l="1"/>
  <c r="P1197" i="1"/>
  <c r="P1199" i="1" l="1"/>
  <c r="P1200" i="1" l="1"/>
  <c r="P1202" i="1" l="1"/>
  <c r="P1201" i="1" l="1"/>
  <c r="P1203" i="1" l="1"/>
  <c r="P1205" i="1" l="1"/>
  <c r="P1204" i="1" l="1"/>
  <c r="P1207" i="1" l="1"/>
  <c r="P1206" i="1"/>
  <c r="P1208" i="1" l="1"/>
  <c r="P1209" i="1" l="1"/>
  <c r="P1210" i="1" l="1"/>
  <c r="P1211" i="1" l="1"/>
  <c r="P1212" i="1" l="1"/>
  <c r="P1213" i="1" l="1"/>
  <c r="P1214" i="1" l="1"/>
  <c r="P1216" i="1" l="1"/>
  <c r="P1215" i="1" l="1"/>
  <c r="P1217" i="1" l="1"/>
  <c r="P1218" i="1"/>
  <c r="P1220" i="1" l="1"/>
  <c r="P1219" i="1"/>
  <c r="P1222" i="1" l="1"/>
  <c r="P1221" i="1"/>
  <c r="P1223" i="1" l="1"/>
  <c r="P1224" i="1"/>
  <c r="P1226" i="1" l="1"/>
  <c r="P1225" i="1" l="1"/>
  <c r="P1228" i="1" l="1"/>
  <c r="P1227" i="1" l="1"/>
  <c r="P1229" i="1" l="1"/>
  <c r="P1231" i="1" l="1"/>
  <c r="P1230" i="1" l="1"/>
  <c r="P1232" i="1"/>
  <c r="P1234" i="1" l="1"/>
  <c r="P1233" i="1" l="1"/>
  <c r="P1236" i="1" l="1"/>
  <c r="P1235" i="1"/>
  <c r="P1237" i="1" l="1"/>
  <c r="P1238" i="1" l="1"/>
  <c r="P1240" i="1" l="1"/>
  <c r="P1239" i="1" l="1"/>
  <c r="P1241" i="1" l="1"/>
  <c r="P1242" i="1"/>
  <c r="P1244" i="1" l="1"/>
  <c r="P1243" i="1" l="1"/>
  <c r="P1245" i="1" l="1"/>
  <c r="P1246" i="1" l="1"/>
  <c r="P1247" i="1" l="1"/>
  <c r="P1248" i="1" l="1"/>
  <c r="P1249" i="1" l="1"/>
  <c r="P1250" i="1" l="1"/>
  <c r="P1252" i="1" l="1"/>
  <c r="P1251" i="1" l="1"/>
  <c r="P1253" i="1" l="1"/>
  <c r="P1254" i="1" l="1"/>
  <c r="P1255" i="1" l="1"/>
  <c r="P1256" i="1" l="1"/>
  <c r="P1257" i="1" l="1"/>
  <c r="P1258" i="1" l="1"/>
  <c r="P1259" i="1" l="1"/>
  <c r="P1261" i="1" l="1"/>
  <c r="P1260" i="1" l="1"/>
  <c r="P1263" i="1" l="1"/>
  <c r="P1262" i="1"/>
  <c r="P1264" i="1" l="1"/>
  <c r="P1265" i="1" l="1"/>
  <c r="P1266" i="1" l="1"/>
  <c r="P1267" i="1"/>
  <c r="P1269" i="1" l="1"/>
  <c r="P1268" i="1" l="1"/>
  <c r="P1270" i="1" l="1"/>
  <c r="P1271" i="1"/>
  <c r="P1272" i="1" l="1"/>
  <c r="P1273" i="1"/>
  <c r="P1274" i="1" l="1"/>
  <c r="P1275" i="1" l="1"/>
  <c r="P1276" i="1" l="1"/>
  <c r="P1277" i="1" l="1"/>
  <c r="P1278" i="1" l="1"/>
  <c r="P1279" i="1" l="1"/>
  <c r="P1281" i="1" l="1"/>
  <c r="P1280" i="1" l="1"/>
  <c r="P1283" i="1" l="1"/>
  <c r="P1285" i="1" l="1"/>
  <c r="P1282" i="1"/>
  <c r="P1284" i="1"/>
  <c r="P1286" i="1" l="1"/>
  <c r="P1288" i="1" l="1"/>
  <c r="P1289" i="1" l="1"/>
  <c r="P1287" i="1"/>
  <c r="P1291" i="1" l="1"/>
  <c r="P1290" i="1" l="1"/>
  <c r="P1292" i="1" l="1"/>
  <c r="P1293" i="1" l="1"/>
  <c r="P1294" i="1" l="1"/>
  <c r="P1295" i="1" l="1"/>
  <c r="P1296" i="1" l="1"/>
  <c r="P1297" i="1" l="1"/>
  <c r="P1298" i="1" l="1"/>
  <c r="P1299" i="1"/>
  <c r="P1300" i="1" l="1"/>
  <c r="P1301" i="1" l="1"/>
  <c r="P1302" i="1" l="1"/>
  <c r="P1304" i="1" l="1"/>
  <c r="P1303" i="1" l="1"/>
  <c r="P1305" i="1"/>
  <c r="P1306" i="1" l="1"/>
  <c r="P1308" i="1" l="1"/>
  <c r="P1307" i="1" l="1"/>
  <c r="P1309" i="1"/>
  <c r="P1310" i="1" l="1"/>
  <c r="P1311" i="1" l="1"/>
  <c r="P1313" i="1" l="1"/>
  <c r="P1312" i="1" l="1"/>
  <c r="P1315" i="1" l="1"/>
  <c r="P1314" i="1"/>
  <c r="P1316" i="1" l="1"/>
  <c r="P1318" i="1" l="1"/>
  <c r="P1317" i="1"/>
  <c r="P1319" i="1" l="1"/>
  <c r="P1321" i="1" l="1"/>
  <c r="P1320" i="1" l="1"/>
  <c r="P1323" i="1" l="1"/>
  <c r="P1322" i="1" l="1"/>
  <c r="P1324" i="1" l="1"/>
  <c r="P1325" i="1"/>
  <c r="P1326" i="1" l="1"/>
  <c r="P1327" i="1" l="1"/>
  <c r="P1329" i="1" l="1"/>
  <c r="P1330" i="1" l="1"/>
  <c r="P1328" i="1"/>
  <c r="P1332" i="1" l="1"/>
  <c r="P1331" i="1"/>
  <c r="P1333" i="1" l="1"/>
  <c r="P1335" i="1" l="1"/>
  <c r="P1334" i="1" l="1"/>
  <c r="P1336" i="1" l="1"/>
  <c r="P1337" i="1" l="1"/>
  <c r="P1339" i="1" l="1"/>
  <c r="P1338" i="1"/>
  <c r="P1340" i="1" l="1"/>
  <c r="P1341" i="1"/>
  <c r="P1342" i="1" l="1"/>
  <c r="P1343" i="1" l="1"/>
  <c r="P1344" i="1" l="1"/>
  <c r="P1345" i="1" l="1"/>
  <c r="P1346" i="1"/>
  <c r="P1347" i="1" l="1"/>
  <c r="P1348" i="1"/>
  <c r="P1350" i="1" l="1"/>
  <c r="P1349" i="1" l="1"/>
  <c r="P1351" i="1" l="1"/>
  <c r="P1352" i="1" l="1"/>
  <c r="P1354" i="1" l="1"/>
  <c r="P1353" i="1" l="1"/>
  <c r="P1356" i="1" l="1"/>
  <c r="P1355" i="1" l="1"/>
  <c r="P1357" i="1" l="1"/>
  <c r="P1358" i="1" l="1"/>
  <c r="P1359" i="1" l="1"/>
  <c r="P1360" i="1"/>
  <c r="P1362" i="1" l="1"/>
  <c r="P1361" i="1"/>
  <c r="P1363" i="1" l="1"/>
  <c r="P1364" i="1" l="1"/>
  <c r="P1365" i="1" l="1"/>
  <c r="P1366" i="1" l="1"/>
  <c r="P1367" i="1"/>
  <c r="P1368" i="1" l="1"/>
  <c r="P1370" i="1" l="1"/>
  <c r="P1369" i="1" l="1"/>
  <c r="P1372" i="1" l="1"/>
  <c r="P1371" i="1" l="1"/>
  <c r="P1373" i="1" l="1"/>
  <c r="P1374" i="1" l="1"/>
  <c r="P1375" i="1" l="1"/>
  <c r="P1376" i="1" l="1"/>
  <c r="P1378" i="1" l="1"/>
  <c r="P1377" i="1"/>
  <c r="P1379" i="1" l="1"/>
  <c r="P1380" i="1" l="1"/>
  <c r="P1381" i="1" l="1"/>
  <c r="P1382" i="1" l="1"/>
  <c r="P1383" i="1" l="1"/>
  <c r="P1385" i="1" l="1"/>
  <c r="P1384" i="1"/>
  <c r="P1387" i="1" l="1"/>
  <c r="P1388" i="1" l="1"/>
  <c r="P1386" i="1"/>
  <c r="P1389" i="1"/>
  <c r="P1390" i="1" l="1"/>
  <c r="P1391" i="1" l="1"/>
  <c r="P1392" i="1"/>
  <c r="P1394" i="1" l="1"/>
  <c r="P1393" i="1"/>
  <c r="P1396" i="1" l="1"/>
  <c r="P1395" i="1"/>
  <c r="P1397" i="1" l="1"/>
  <c r="P1398" i="1" l="1"/>
  <c r="P1399" i="1" l="1"/>
  <c r="P1400" i="1" l="1"/>
  <c r="P1401" i="1" l="1"/>
  <c r="P1402" i="1" l="1"/>
  <c r="P1403" i="1"/>
  <c r="P1404" i="1" l="1"/>
  <c r="P1405" i="1"/>
  <c r="P1407" i="1" l="1"/>
  <c r="P1406" i="1"/>
  <c r="P1409" i="1" l="1"/>
  <c r="P1408" i="1" l="1"/>
  <c r="P1411" i="1" l="1"/>
  <c r="P1410" i="1"/>
  <c r="P1412" i="1" l="1"/>
  <c r="P1413" i="1" l="1"/>
  <c r="P1414" i="1" l="1"/>
  <c r="P1415" i="1" l="1"/>
  <c r="P1417" i="1" l="1"/>
  <c r="P1416" i="1" l="1"/>
  <c r="P1418" i="1" l="1"/>
  <c r="P1419" i="1" l="1"/>
  <c r="P1421" i="1" l="1"/>
  <c r="P1420" i="1" l="1"/>
  <c r="P1423" i="1" l="1"/>
  <c r="P1422" i="1"/>
  <c r="P1424" i="1" l="1"/>
  <c r="P1425" i="1" l="1"/>
  <c r="P1426" i="1" l="1"/>
  <c r="P1427" i="1" l="1"/>
  <c r="P1428" i="1"/>
  <c r="P1429" i="1" l="1"/>
  <c r="P1430" i="1" l="1"/>
  <c r="P1431" i="1" l="1"/>
  <c r="P1432" i="1" l="1"/>
  <c r="P1435" i="1" l="1"/>
  <c r="P1433" i="1"/>
  <c r="P1434" i="1" l="1"/>
  <c r="P1437" i="1" l="1"/>
  <c r="P1436" i="1"/>
  <c r="P1439" i="1" l="1"/>
  <c r="P1438" i="1" l="1"/>
  <c r="P1441" i="1" l="1"/>
  <c r="P1440" i="1" l="1"/>
  <c r="P1442" i="1" l="1"/>
  <c r="P1443" i="1"/>
  <c r="P1444" i="1" l="1"/>
  <c r="P1445" i="1" l="1"/>
  <c r="P1447" i="1" l="1"/>
  <c r="P1446" i="1"/>
  <c r="P1448" i="1" l="1"/>
  <c r="P1449" i="1" l="1"/>
  <c r="P1450" i="1" l="1"/>
  <c r="P1451" i="1"/>
  <c r="P1452" i="1" l="1"/>
  <c r="P1453" i="1" l="1"/>
  <c r="P1454" i="1" l="1"/>
  <c r="P1457" i="1" l="1"/>
  <c r="P1455" i="1"/>
  <c r="P1456" i="1" l="1"/>
  <c r="P1459" i="1" l="1"/>
  <c r="P1458" i="1"/>
  <c r="P1460" i="1" l="1"/>
  <c r="P1461" i="1" l="1"/>
  <c r="P1463" i="1" l="1"/>
  <c r="P1462" i="1" l="1"/>
  <c r="P1464" i="1" l="1"/>
  <c r="P1465" i="1"/>
  <c r="P1466" i="1" l="1"/>
  <c r="P1467" i="1" l="1"/>
  <c r="P1468" i="1" l="1"/>
  <c r="P1469" i="1" l="1"/>
  <c r="P1470" i="1" l="1"/>
  <c r="P1471" i="1" l="1"/>
  <c r="P1472" i="1" l="1"/>
  <c r="P1473" i="1" l="1"/>
  <c r="P1474" i="1" l="1"/>
  <c r="P1476" i="1" l="1"/>
  <c r="P1475" i="1" l="1"/>
  <c r="P1477" i="1" l="1"/>
  <c r="P1478" i="1" l="1"/>
  <c r="P1479" i="1" l="1"/>
  <c r="P1480" i="1" l="1"/>
  <c r="P1482" i="1" l="1"/>
  <c r="P1481" i="1"/>
  <c r="P1483" i="1" l="1"/>
  <c r="P1484" i="1"/>
  <c r="P1485" i="1" l="1"/>
  <c r="P1486" i="1" l="1"/>
  <c r="P1487" i="1" l="1"/>
  <c r="P1488" i="1" l="1"/>
  <c r="P1490" i="1" l="1"/>
  <c r="P1489" i="1" l="1"/>
  <c r="P1492" i="1" l="1"/>
  <c r="P1491" i="1"/>
  <c r="P1493" i="1" l="1"/>
  <c r="P1494" i="1"/>
  <c r="P1495" i="1" l="1"/>
  <c r="P1497" i="1" l="1"/>
  <c r="P1496" i="1" l="1"/>
  <c r="P1499" i="1" l="1"/>
  <c r="P1498" i="1"/>
  <c r="P1501" i="1" l="1"/>
  <c r="P1500" i="1" l="1"/>
  <c r="P1502" i="1" l="1"/>
  <c r="P1503" i="1"/>
  <c r="P1504" i="1" l="1"/>
  <c r="P1506" i="1" l="1"/>
  <c r="P1505" i="1" l="1"/>
  <c r="P1507" i="1" l="1"/>
  <c r="P1508" i="1" l="1"/>
  <c r="P1509" i="1" l="1"/>
  <c r="P1510" i="1" l="1"/>
  <c r="P1511" i="1"/>
  <c r="P1512" i="1" l="1"/>
  <c r="P1514" i="1"/>
  <c r="P1513" i="1" l="1"/>
  <c r="P1515" i="1" l="1"/>
  <c r="P1516" i="1" l="1"/>
  <c r="P1517" i="1"/>
  <c r="P1518" i="1" l="1"/>
  <c r="P1520" i="1" l="1"/>
  <c r="P1519" i="1" l="1"/>
  <c r="P1521" i="1"/>
  <c r="P1522" i="1" l="1"/>
  <c r="P1523" i="1" l="1"/>
  <c r="P1524" i="1"/>
  <c r="P1525" i="1" l="1"/>
  <c r="P1526" i="1" l="1"/>
  <c r="P1528" i="1" l="1"/>
  <c r="P1527" i="1" l="1"/>
  <c r="P1529" i="1" l="1"/>
  <c r="P1530" i="1" l="1"/>
  <c r="P1531" i="1" l="1"/>
  <c r="P1532" i="1"/>
  <c r="P1533" i="1" l="1"/>
  <c r="P1534" i="1" l="1"/>
  <c r="P1535" i="1"/>
  <c r="P1537" i="1" l="1"/>
  <c r="P1536" i="1"/>
  <c r="P1538" i="1" l="1"/>
  <c r="P1539" i="1" l="1"/>
  <c r="P1541" i="1" l="1"/>
  <c r="P1540" i="1"/>
  <c r="P1542" i="1" l="1"/>
  <c r="P1543" i="1" l="1"/>
  <c r="P1544" i="1" l="1"/>
  <c r="P1546" i="1" l="1"/>
  <c r="P1545" i="1" l="1"/>
  <c r="P1547" i="1" l="1"/>
  <c r="P1549" i="1" l="1"/>
  <c r="P1548" i="1" l="1"/>
  <c r="P1550" i="1" l="1"/>
  <c r="P1552" i="1" l="1"/>
  <c r="P1551" i="1" l="1"/>
  <c r="P1554" i="1" l="1"/>
  <c r="P1553" i="1" l="1"/>
  <c r="P1555" i="1" l="1"/>
  <c r="P1557" i="1" l="1"/>
  <c r="P1556" i="1" l="1"/>
  <c r="P1558" i="1" l="1"/>
  <c r="P1559" i="1" l="1"/>
  <c r="P1560" i="1" l="1"/>
  <c r="P1561" i="1" l="1"/>
  <c r="P1562" i="1" l="1"/>
  <c r="P1563" i="1" l="1"/>
  <c r="P1565" i="1" l="1"/>
  <c r="P1564" i="1" l="1"/>
  <c r="P1566" i="1" l="1"/>
  <c r="P1567" i="1"/>
  <c r="P1568" i="1" l="1"/>
  <c r="P1569" i="1" l="1"/>
  <c r="P1570" i="1" l="1"/>
  <c r="P1572" i="1" l="1"/>
  <c r="P1571" i="1" l="1"/>
  <c r="P1574" i="1" l="1"/>
  <c r="P1573" i="1"/>
  <c r="P1575" i="1" l="1"/>
  <c r="P1577" i="1" l="1"/>
  <c r="P1576" i="1" l="1"/>
  <c r="P1578" i="1" l="1"/>
  <c r="P1579" i="1" l="1"/>
  <c r="P1580" i="1"/>
  <c r="P1581" i="1" l="1"/>
  <c r="P1582" i="1" l="1"/>
  <c r="P1583" i="1"/>
  <c r="P1584" i="1" l="1"/>
  <c r="P1585" i="1" l="1"/>
  <c r="P1587" i="1" l="1"/>
  <c r="P1586" i="1" l="1"/>
  <c r="P1589" i="1" l="1"/>
  <c r="P1588" i="1" l="1"/>
  <c r="P1590" i="1" l="1"/>
  <c r="P1591" i="1"/>
  <c r="P1592" i="1" l="1"/>
  <c r="P1594" i="1" l="1"/>
  <c r="P1593" i="1" l="1"/>
  <c r="P1596" i="1" l="1"/>
  <c r="P1595" i="1"/>
  <c r="P1598" i="1" l="1"/>
  <c r="P1597" i="1"/>
  <c r="P1599" i="1" l="1"/>
  <c r="P1600" i="1" l="1"/>
  <c r="P1601" i="1" l="1"/>
  <c r="P1602" i="1" l="1"/>
  <c r="P1603" i="1" l="1"/>
  <c r="P1604" i="1" l="1"/>
  <c r="P1605" i="1" l="1"/>
  <c r="P1606" i="1" l="1"/>
  <c r="P1607" i="1" l="1"/>
  <c r="P1609" i="1" l="1"/>
  <c r="P1610" i="1" l="1"/>
  <c r="P1608" i="1"/>
  <c r="P1611" i="1" l="1"/>
  <c r="P1612" i="1" l="1"/>
  <c r="P1614" i="1" l="1"/>
  <c r="P1613" i="1" l="1"/>
  <c r="P1615" i="1" l="1"/>
  <c r="P1616" i="1" l="1"/>
  <c r="P1617" i="1" l="1"/>
  <c r="P1618" i="1" l="1"/>
  <c r="P1620" i="1" l="1"/>
  <c r="P1619" i="1"/>
  <c r="P1621" i="1" l="1"/>
  <c r="P1622" i="1" l="1"/>
  <c r="P1624" i="1" l="1"/>
  <c r="P1623" i="1" l="1"/>
  <c r="P1626" i="1" l="1"/>
  <c r="P1627" i="1" l="1"/>
  <c r="P1625" i="1"/>
  <c r="P1628" i="1" l="1"/>
  <c r="P1629" i="1" l="1"/>
  <c r="P1631" i="1" l="1"/>
  <c r="P1630" i="1" l="1"/>
  <c r="P1632" i="1" l="1"/>
  <c r="P1633" i="1" l="1"/>
  <c r="P1634" i="1" l="1"/>
  <c r="P1635" i="1" l="1"/>
  <c r="P1636" i="1" l="1"/>
  <c r="P1637" i="1" l="1"/>
  <c r="P1639" i="1" l="1"/>
  <c r="P1638" i="1"/>
  <c r="P1641" i="1" l="1"/>
  <c r="P1640" i="1"/>
  <c r="P1642" i="1" l="1"/>
  <c r="P1644" i="1" l="1"/>
  <c r="P1643" i="1"/>
  <c r="P1646" i="1" l="1"/>
  <c r="P1645" i="1"/>
  <c r="P1648" i="1" l="1"/>
  <c r="P1647" i="1" l="1"/>
  <c r="P1649" i="1" l="1"/>
  <c r="P1650" i="1"/>
  <c r="P1651" i="1" l="1"/>
  <c r="P1653" i="1" l="1"/>
  <c r="P1652" i="1" l="1"/>
  <c r="P1654" i="1" l="1"/>
  <c r="P1655" i="1"/>
  <c r="P1656" i="1" l="1"/>
  <c r="P1657" i="1" l="1"/>
  <c r="P1658" i="1"/>
  <c r="P1659" i="1" l="1"/>
  <c r="P1660" i="1" l="1"/>
  <c r="P1662" i="1" l="1"/>
  <c r="P1661" i="1" l="1"/>
  <c r="P1663" i="1" l="1"/>
  <c r="P1665" i="1" l="1"/>
  <c r="P1664" i="1" l="1"/>
  <c r="P1666" i="1" l="1"/>
  <c r="P1667" i="1" l="1"/>
  <c r="P1668" i="1" l="1"/>
  <c r="P1669" i="1" l="1"/>
  <c r="P1671" i="1" l="1"/>
  <c r="P1670" i="1" l="1"/>
  <c r="P1672" i="1" l="1"/>
  <c r="P1673" i="1" l="1"/>
  <c r="P1674" i="1" l="1"/>
  <c r="P1676" i="1" l="1"/>
  <c r="P1675" i="1"/>
  <c r="P1677" i="1" l="1"/>
  <c r="P1678" i="1" l="1"/>
  <c r="P1679" i="1"/>
  <c r="P1680" i="1" l="1"/>
  <c r="P1681" i="1"/>
  <c r="P1682" i="1" l="1"/>
  <c r="P1684" i="1" l="1"/>
  <c r="P1685" i="1" l="1"/>
  <c r="P1683" i="1"/>
  <c r="P1687" i="1" l="1"/>
  <c r="P1686" i="1" l="1"/>
  <c r="P1688" i="1" l="1"/>
  <c r="P1690" i="1" l="1"/>
  <c r="P1689" i="1"/>
  <c r="P1691" i="1" l="1"/>
  <c r="P1692" i="1" l="1"/>
  <c r="P1693" i="1" l="1"/>
  <c r="P1694" i="1"/>
  <c r="P1695" i="1" l="1"/>
  <c r="P1697" i="1" l="1"/>
  <c r="P1696" i="1"/>
  <c r="P1698" i="1" l="1"/>
  <c r="P1699" i="1" l="1"/>
  <c r="P1701" i="1" l="1"/>
  <c r="P1700" i="1" l="1"/>
  <c r="P1702" i="1" l="1"/>
  <c r="P1704" i="1" l="1"/>
  <c r="P1705" i="1" l="1"/>
  <c r="P1703" i="1"/>
  <c r="P1707" i="1" l="1"/>
  <c r="P1706" i="1" l="1"/>
  <c r="P1708" i="1" l="1"/>
  <c r="P1709" i="1" l="1"/>
  <c r="P1710" i="1"/>
  <c r="P1711" i="1" l="1"/>
  <c r="P1713" i="1" l="1"/>
  <c r="P1712" i="1"/>
  <c r="P1714" i="1" l="1"/>
  <c r="P1715" i="1" l="1"/>
  <c r="P1716" i="1"/>
  <c r="P1718" i="1" l="1"/>
  <c r="P1719" i="1" l="1"/>
  <c r="P1717" i="1"/>
  <c r="P1720" i="1" l="1"/>
  <c r="P1721" i="1" l="1"/>
  <c r="P1722" i="1" l="1"/>
  <c r="P1723" i="1" l="1"/>
  <c r="P1724" i="1" l="1"/>
  <c r="P1725" i="1"/>
  <c r="P1726" i="1" l="1"/>
  <c r="P1728" i="1" l="1"/>
  <c r="P1727" i="1" l="1"/>
  <c r="P1730" i="1" l="1"/>
  <c r="P1729" i="1" l="1"/>
  <c r="P1731" i="1" l="1"/>
  <c r="P1732" i="1"/>
  <c r="P1733" i="1" l="1"/>
  <c r="P1734" i="1"/>
  <c r="P1735" i="1" l="1"/>
  <c r="P1736" i="1" l="1"/>
  <c r="P1738" i="1" l="1"/>
  <c r="P1737" i="1"/>
  <c r="P1739" i="1" l="1"/>
  <c r="P1741" i="1" l="1"/>
  <c r="P1740" i="1" l="1"/>
  <c r="P1742" i="1" l="1"/>
  <c r="P1744" i="1" l="1"/>
  <c r="P1746" i="1" l="1"/>
  <c r="P1743" i="1"/>
  <c r="P1745" i="1" l="1"/>
  <c r="P1747" i="1" l="1"/>
  <c r="P1749" i="1" l="1"/>
  <c r="P1750" i="1" l="1"/>
  <c r="P1748" i="1"/>
  <c r="P1751" i="1" l="1"/>
  <c r="P1752" i="1" l="1"/>
  <c r="P1754" i="1" l="1"/>
  <c r="P1753" i="1" l="1"/>
  <c r="P1755" i="1" l="1"/>
  <c r="P1756" i="1"/>
  <c r="P1757" i="1" l="1"/>
  <c r="P1758" i="1" l="1"/>
  <c r="P1759" i="1" l="1"/>
  <c r="P1761" i="1" l="1"/>
  <c r="P1760" i="1" l="1"/>
  <c r="P1762" i="1" l="1"/>
  <c r="P1763" i="1"/>
  <c r="P1764" i="1" l="1"/>
  <c r="P1765" i="1" l="1"/>
  <c r="P1766" i="1" l="1"/>
  <c r="P1768" i="1" l="1"/>
  <c r="P1767" i="1"/>
  <c r="P1770" i="1" l="1"/>
  <c r="P1769" i="1" l="1"/>
  <c r="P1772" i="1" l="1"/>
  <c r="P1771" i="1"/>
  <c r="P1774" i="1" l="1"/>
  <c r="P1773" i="1"/>
  <c r="P1776" i="1" l="1"/>
  <c r="P1775" i="1"/>
  <c r="P1777" i="1" l="1"/>
  <c r="P1779" i="1" l="1"/>
  <c r="P1780" i="1" l="1"/>
  <c r="P1778" i="1"/>
  <c r="P1781" i="1" l="1"/>
  <c r="P1783" i="1" l="1"/>
  <c r="P1782" i="1" l="1"/>
  <c r="P1784" i="1" l="1"/>
  <c r="P1786" i="1" l="1"/>
  <c r="P1785" i="1" l="1"/>
  <c r="P1788" i="1" l="1"/>
  <c r="P1787" i="1" l="1"/>
  <c r="P1789" i="1" l="1"/>
  <c r="P1790" i="1"/>
  <c r="P1792" i="1" l="1"/>
  <c r="P1791" i="1"/>
  <c r="P1794" i="1" l="1"/>
  <c r="P1793" i="1" l="1"/>
  <c r="P1795" i="1" l="1"/>
  <c r="P1797" i="1" l="1"/>
  <c r="P1796" i="1" l="1"/>
  <c r="P1799" i="1" l="1"/>
  <c r="P1798" i="1"/>
  <c r="P1800" i="1" l="1"/>
  <c r="P1802" i="1" l="1"/>
  <c r="P1801" i="1" l="1"/>
  <c r="P1804" i="1" l="1"/>
  <c r="P1803" i="1" l="1"/>
  <c r="P1806" i="1" l="1"/>
  <c r="P1805" i="1" l="1"/>
  <c r="P1807" i="1" l="1"/>
  <c r="P1809" i="1" l="1"/>
  <c r="P1810" i="1" l="1"/>
  <c r="P1808" i="1"/>
  <c r="P1811" i="1" l="1"/>
  <c r="P1812" i="1" l="1"/>
  <c r="P1813" i="1" l="1"/>
  <c r="P1814" i="1" l="1"/>
  <c r="P1815" i="1" l="1"/>
  <c r="P1816" i="1" l="1"/>
  <c r="P1817" i="1"/>
  <c r="P1818" i="1" l="1"/>
  <c r="P1819" i="1" l="1"/>
  <c r="P1820" i="1" l="1"/>
  <c r="P1821" i="1" l="1"/>
  <c r="P1822" i="1" l="1"/>
  <c r="P1824" i="1" l="1"/>
  <c r="P1823" i="1" l="1"/>
  <c r="P1826" i="1" l="1"/>
  <c r="P1825" i="1" l="1"/>
  <c r="P1827" i="1" l="1"/>
  <c r="P1828" i="1" l="1"/>
  <c r="P1829" i="1"/>
  <c r="P1830" i="1" l="1"/>
  <c r="P1832" i="1" l="1"/>
  <c r="P1831" i="1"/>
  <c r="P1833" i="1" l="1"/>
  <c r="P1834" i="1" l="1"/>
  <c r="P1835" i="1" l="1"/>
  <c r="P1836" i="1" l="1"/>
  <c r="P1838" i="1" l="1"/>
  <c r="P1837" i="1"/>
  <c r="P1839" i="1" l="1"/>
  <c r="P1840" i="1" l="1"/>
  <c r="P1841" i="1" l="1"/>
  <c r="P1843" i="1" l="1"/>
  <c r="P1842" i="1" l="1"/>
  <c r="P1844" i="1" l="1"/>
  <c r="P1845" i="1" l="1"/>
  <c r="P1846" i="1"/>
  <c r="P1847" i="1" l="1"/>
  <c r="P1848" i="1" l="1"/>
  <c r="P1849" i="1" l="1"/>
  <c r="P1851" i="1" l="1"/>
  <c r="P1850" i="1" l="1"/>
  <c r="P1853" i="1" l="1"/>
  <c r="P1854" i="1" l="1"/>
  <c r="P1852" i="1"/>
  <c r="P1856" i="1" l="1"/>
  <c r="P1855" i="1" l="1"/>
  <c r="P1858" i="1" l="1"/>
  <c r="P1857" i="1" l="1"/>
  <c r="P1859" i="1" l="1"/>
  <c r="P1860" i="1" l="1"/>
  <c r="P1861" i="1"/>
  <c r="P1862" i="1" l="1"/>
  <c r="P1864" i="1" l="1"/>
  <c r="P1863" i="1" l="1"/>
  <c r="P1865" i="1" l="1"/>
  <c r="P1866" i="1" l="1"/>
  <c r="P1867" i="1" l="1"/>
  <c r="P1868" i="1"/>
  <c r="P1869" i="1" l="1"/>
  <c r="P1870" i="1" l="1"/>
  <c r="P1872" i="1" l="1"/>
  <c r="P1871" i="1" l="1"/>
  <c r="P1873" i="1" l="1"/>
  <c r="P1874" i="1" l="1"/>
  <c r="P1875" i="1" l="1"/>
  <c r="P1876" i="1"/>
  <c r="P1877" i="1" l="1"/>
  <c r="P1878" i="1" l="1"/>
  <c r="P1880" i="1" l="1"/>
  <c r="P1879" i="1" l="1"/>
  <c r="P1881" i="1" l="1"/>
  <c r="P1882" i="1"/>
  <c r="P1883" i="1" l="1"/>
  <c r="P1884" i="1" l="1"/>
  <c r="P1885" i="1" l="1"/>
  <c r="P1886" i="1"/>
  <c r="P1887" i="1" l="1"/>
  <c r="P1889" i="1" l="1"/>
  <c r="P1888" i="1" l="1"/>
  <c r="P1890" i="1" l="1"/>
  <c r="P1891" i="1" l="1"/>
  <c r="P1892" i="1" l="1"/>
  <c r="P1893" i="1" l="1"/>
  <c r="P1895" i="1" l="1"/>
  <c r="P1894" i="1" l="1"/>
  <c r="P1896" i="1" l="1"/>
  <c r="P1897" i="1" l="1"/>
  <c r="P1898" i="1" l="1"/>
  <c r="P1899" i="1" l="1"/>
  <c r="P1900" i="1" l="1"/>
  <c r="P1902" i="1" l="1"/>
  <c r="P1903" i="1" l="1"/>
  <c r="P1901" i="1"/>
  <c r="P1904" i="1" l="1"/>
  <c r="P1905" i="1" l="1"/>
  <c r="P1906" i="1" l="1"/>
  <c r="P1907" i="1" l="1"/>
  <c r="P1909" i="1" l="1"/>
  <c r="P1908" i="1" l="1"/>
  <c r="P1911" i="1" l="1"/>
  <c r="P1910" i="1"/>
  <c r="P1912" i="1" l="1"/>
  <c r="P1913" i="1"/>
  <c r="P1915" i="1" l="1"/>
  <c r="P1914" i="1"/>
  <c r="P1917" i="1" l="1"/>
  <c r="P1916" i="1" l="1"/>
  <c r="P1919" i="1" l="1"/>
  <c r="P1918" i="1" l="1"/>
  <c r="P1920" i="1" l="1"/>
  <c r="P1921" i="1" l="1"/>
  <c r="P1922" i="1" l="1"/>
  <c r="P1923" i="1"/>
  <c r="P1924" i="1" l="1"/>
  <c r="P1925" i="1" l="1"/>
  <c r="P1926" i="1" l="1"/>
  <c r="P1927" i="1"/>
  <c r="P1929" i="1" l="1"/>
  <c r="P1928" i="1" l="1"/>
  <c r="P1930" i="1" l="1"/>
  <c r="P1932" i="1" l="1"/>
  <c r="P1931" i="1" l="1"/>
  <c r="P1933" i="1" l="1"/>
  <c r="P1934" i="1" l="1"/>
  <c r="P1935" i="1" l="1"/>
  <c r="P1937" i="1" l="1"/>
  <c r="P1936" i="1" l="1"/>
  <c r="P1938" i="1" l="1"/>
  <c r="P1939" i="1" l="1"/>
  <c r="P1940" i="1" l="1"/>
  <c r="P1941" i="1" l="1"/>
  <c r="P1942" i="1"/>
  <c r="P1943" i="1" l="1"/>
  <c r="P1944" i="1" l="1"/>
  <c r="P1945" i="1" l="1"/>
  <c r="P1946" i="1" l="1"/>
  <c r="P1947" i="1"/>
  <c r="P1948" i="1" l="1"/>
  <c r="P1949" i="1"/>
  <c r="P1950" i="1" l="1"/>
  <c r="P1951" i="1"/>
  <c r="P1952" i="1" l="1"/>
  <c r="P1954" i="1" l="1"/>
  <c r="P1953" i="1"/>
  <c r="P1955" i="1" l="1"/>
  <c r="P1956" i="1" l="1"/>
  <c r="P1957" i="1" l="1"/>
  <c r="P1958" i="1"/>
  <c r="P1959" i="1" l="1"/>
  <c r="P1961" i="1" l="1"/>
  <c r="P1960" i="1" l="1"/>
  <c r="P1962" i="1" l="1"/>
  <c r="P1963" i="1" l="1"/>
  <c r="P1964" i="1" l="1"/>
  <c r="P1966" i="1" l="1"/>
  <c r="P1965" i="1" l="1"/>
  <c r="P1968" i="1" l="1"/>
  <c r="P1967" i="1"/>
  <c r="P1970" i="1" l="1"/>
  <c r="P1969" i="1" l="1"/>
  <c r="P1972" i="1" l="1"/>
  <c r="P1971" i="1"/>
  <c r="P1973" i="1" l="1"/>
  <c r="P1974" i="1" l="1"/>
  <c r="P1975" i="1" l="1"/>
  <c r="P1977" i="1" l="1"/>
  <c r="P1976" i="1"/>
  <c r="P1978" i="1" l="1"/>
  <c r="P1979" i="1"/>
  <c r="P1980" i="1" l="1"/>
  <c r="P1982" i="1" l="1"/>
  <c r="P1981" i="1" l="1"/>
  <c r="P1983" i="1" l="1"/>
  <c r="P1984" i="1" l="1"/>
  <c r="P1985" i="1" l="1"/>
  <c r="P1986" i="1" l="1"/>
  <c r="P1987" i="1" l="1"/>
  <c r="P1988" i="1" l="1"/>
  <c r="P1989" i="1" l="1"/>
  <c r="P1990" i="1" l="1"/>
  <c r="P1991" i="1" l="1"/>
  <c r="P1992" i="1"/>
  <c r="P1993" i="1" l="1"/>
  <c r="P1994" i="1" l="1"/>
  <c r="P1995" i="1"/>
  <c r="P1996" i="1" l="1"/>
  <c r="P1997" i="1" l="1"/>
  <c r="P1998" i="1" l="1"/>
  <c r="P1999" i="1"/>
  <c r="P2000" i="1" l="1"/>
  <c r="P2001" i="1" l="1"/>
  <c r="P2003" i="1" l="1"/>
  <c r="P2002" i="1" l="1"/>
  <c r="P2004" i="1" l="1"/>
  <c r="P2005" i="1" l="1"/>
  <c r="P2006" i="1" l="1"/>
  <c r="P2007" i="1" l="1"/>
  <c r="P2008" i="1" l="1"/>
  <c r="P2010" i="1" l="1"/>
  <c r="P2009" i="1" l="1"/>
  <c r="P2012" i="1"/>
  <c r="P2011" i="1" l="1"/>
  <c r="P2013" i="1" l="1"/>
  <c r="P2014" i="1" l="1"/>
  <c r="P2015" i="1" l="1"/>
  <c r="P2016" i="1" l="1"/>
  <c r="P2017" i="1" l="1"/>
  <c r="P2018" i="1" l="1"/>
  <c r="P2020" i="1" l="1"/>
  <c r="P2019" i="1"/>
  <c r="P2021" i="1" l="1"/>
  <c r="P2022" i="1" l="1"/>
  <c r="P2023" i="1" l="1"/>
  <c r="P2024" i="1"/>
  <c r="P2025" i="1" l="1"/>
  <c r="P2027" i="1" l="1"/>
  <c r="P2026" i="1" l="1"/>
  <c r="P2029" i="1" l="1"/>
  <c r="P2028" i="1" l="1"/>
  <c r="P2030" i="1" l="1"/>
  <c r="P2031" i="1" l="1"/>
  <c r="P2032" i="1" l="1"/>
  <c r="P2033" i="1" l="1"/>
  <c r="P2034" i="1" l="1"/>
  <c r="P2036" i="1" l="1"/>
  <c r="P2035" i="1" l="1"/>
  <c r="P2037" i="1" l="1"/>
  <c r="P2038" i="1" l="1"/>
  <c r="P2039" i="1" l="1"/>
  <c r="P2040" i="1" l="1"/>
  <c r="P2042" i="1" l="1"/>
  <c r="P2041" i="1" l="1"/>
  <c r="P2043" i="1" l="1"/>
  <c r="P2045" i="1" l="1"/>
  <c r="P2044" i="1" l="1"/>
  <c r="P2047" i="1" l="1"/>
  <c r="P2046" i="1" l="1"/>
  <c r="P2049" i="1" l="1"/>
  <c r="P2048" i="1"/>
  <c r="P2051" i="1" l="1"/>
  <c r="P2050" i="1" l="1"/>
  <c r="P2052" i="1" l="1"/>
  <c r="P2053" i="1"/>
  <c r="P2055" i="1" l="1"/>
  <c r="P2054" i="1" l="1"/>
  <c r="P2056" i="1" l="1"/>
  <c r="P2057" i="1" l="1"/>
  <c r="P2058" i="1"/>
  <c r="P2060" i="1" l="1"/>
  <c r="P2059" i="1"/>
  <c r="P2062" i="1" l="1"/>
  <c r="P2061" i="1" l="1"/>
  <c r="P2063" i="1" l="1"/>
  <c r="P2064" i="1" l="1"/>
  <c r="P2065" i="1" l="1"/>
  <c r="P2066" i="1" l="1"/>
  <c r="P2067" i="1"/>
  <c r="P2068" i="1" l="1"/>
  <c r="P2069" i="1" l="1"/>
  <c r="P2070" i="1"/>
  <c r="P2071" i="1" l="1"/>
  <c r="P2072" i="1" l="1"/>
  <c r="P2073" i="1" l="1"/>
  <c r="P2074" i="1"/>
  <c r="P2075" i="1" l="1"/>
  <c r="P2077" i="1" l="1"/>
  <c r="P2076" i="1" l="1"/>
  <c r="P2078" i="1" l="1"/>
  <c r="P2079" i="1" l="1"/>
  <c r="P2081" i="1" l="1"/>
  <c r="P2080" i="1"/>
  <c r="P2082" i="1" l="1"/>
  <c r="P2084" i="1" l="1"/>
  <c r="P2083" i="1"/>
  <c r="P2086" i="1" l="1"/>
  <c r="P2085" i="1"/>
  <c r="P2088" i="1" l="1"/>
  <c r="P2087" i="1"/>
  <c r="P2089" i="1" l="1"/>
  <c r="P2091" i="1" l="1"/>
  <c r="P2090" i="1"/>
  <c r="P2092" i="1" l="1"/>
  <c r="P2093" i="1" l="1"/>
  <c r="P2095" i="1" l="1"/>
  <c r="P2094" i="1" l="1"/>
  <c r="P2097" i="1" l="1"/>
  <c r="P2096" i="1" l="1"/>
  <c r="P2098" i="1" l="1"/>
  <c r="P2099" i="1" l="1"/>
  <c r="P2100" i="1" l="1"/>
  <c r="P2102" i="1" l="1"/>
  <c r="P2101" i="1" l="1"/>
  <c r="P2103" i="1" l="1"/>
  <c r="P2105" i="1" l="1"/>
  <c r="P2104" i="1"/>
  <c r="P2106" i="1" l="1"/>
  <c r="P2107" i="1" l="1"/>
  <c r="P2108" i="1" l="1"/>
  <c r="P2109" i="1" l="1"/>
  <c r="P2111" i="1" l="1"/>
  <c r="P2110" i="1" l="1"/>
  <c r="P2112" i="1" l="1"/>
  <c r="P2113" i="1"/>
  <c r="P2114" i="1" l="1"/>
  <c r="P2115" i="1" l="1"/>
  <c r="P2116" i="1" l="1"/>
  <c r="P2117" i="1" l="1"/>
  <c r="P2118" i="1" l="1"/>
  <c r="P2119" i="1" l="1"/>
  <c r="P2120" i="1" l="1"/>
  <c r="P2121" i="1" l="1"/>
  <c r="P2122" i="1" l="1"/>
  <c r="P2124" i="1" l="1"/>
  <c r="P2123" i="1" l="1"/>
  <c r="P2125" i="1" l="1"/>
  <c r="P2126" i="1" l="1"/>
  <c r="P2127" i="1" l="1"/>
  <c r="P2128" i="1" l="1"/>
  <c r="P2129" i="1" l="1"/>
  <c r="P2130" i="1" l="1"/>
  <c r="P2131" i="1" l="1"/>
  <c r="P2132" i="1"/>
  <c r="P2133" i="1" l="1"/>
  <c r="P2134" i="1" l="1"/>
  <c r="P2136" i="1" l="1"/>
  <c r="P2135" i="1" l="1"/>
  <c r="P2138" i="1" l="1"/>
  <c r="P2137" i="1"/>
  <c r="P2140" i="1" l="1"/>
  <c r="P2139" i="1" l="1"/>
  <c r="P2141" i="1" l="1"/>
  <c r="P2143" i="1" l="1"/>
  <c r="P2142" i="1" l="1"/>
  <c r="P2206" i="1" l="1"/>
  <c r="P2144" i="1"/>
  <c r="P2145" i="1" l="1"/>
  <c r="P2146" i="1" l="1"/>
  <c r="P2147" i="1" l="1"/>
  <c r="P2148" i="1" l="1"/>
  <c r="P2149" i="1" l="1"/>
  <c r="P2150" i="1" l="1"/>
  <c r="P2151" i="1" l="1"/>
  <c r="P2152" i="1" l="1"/>
  <c r="P2153" i="1" l="1"/>
  <c r="P2155" i="1" l="1"/>
  <c r="P2156" i="1" l="1"/>
  <c r="P2154" i="1"/>
  <c r="P2157" i="1" l="1"/>
  <c r="P2158" i="1" l="1"/>
  <c r="P2159" i="1" l="1"/>
  <c r="P2160" i="1" l="1"/>
  <c r="P2161" i="1" l="1"/>
  <c r="P2162" i="1" l="1"/>
  <c r="P2163" i="1" l="1"/>
  <c r="P2164" i="1" l="1"/>
  <c r="P2165" i="1"/>
  <c r="P2167" i="1" l="1"/>
  <c r="P2166" i="1"/>
  <c r="P2168" i="1" l="1"/>
  <c r="P2170" i="1" l="1"/>
  <c r="P2169" i="1" l="1"/>
  <c r="P2171" i="1" l="1"/>
  <c r="P2172" i="1" l="1"/>
  <c r="P2174" i="1" l="1"/>
  <c r="P2173" i="1" l="1"/>
  <c r="P2175" i="1" l="1"/>
  <c r="P2176" i="1" l="1"/>
  <c r="P2177" i="1"/>
  <c r="P2178" i="1" l="1"/>
  <c r="P2179" i="1" l="1"/>
  <c r="P2180" i="1" l="1"/>
  <c r="P2181" i="1"/>
  <c r="P2182" i="1" l="1"/>
  <c r="P2183" i="1" l="1"/>
  <c r="P2184" i="1" l="1"/>
  <c r="P2185" i="1" l="1"/>
  <c r="P2187" i="1" l="1"/>
  <c r="P2186" i="1" l="1"/>
  <c r="P2188" i="1" l="1"/>
  <c r="P2189" i="1" l="1"/>
  <c r="P2191" i="1" l="1"/>
  <c r="P2190" i="1" l="1"/>
  <c r="P2192" i="1" l="1"/>
  <c r="P2193" i="1"/>
  <c r="P2194" i="1" l="1"/>
  <c r="P2196" i="1" l="1"/>
  <c r="P2195" i="1" l="1"/>
  <c r="P2198" i="1" l="1"/>
  <c r="P2197" i="1" l="1"/>
  <c r="P2200" i="1" l="1"/>
  <c r="P2199" i="1" l="1"/>
  <c r="P2201" i="1" l="1"/>
  <c r="P2203" i="1" l="1"/>
  <c r="P2202" i="1" l="1"/>
  <c r="P2204" i="1"/>
  <c r="P2205" i="1" l="1"/>
  <c r="P2207" i="1" l="1"/>
  <c r="P2208" i="1" l="1"/>
  <c r="P2209" i="1" l="1"/>
  <c r="P2210" i="1" l="1"/>
  <c r="P2212" i="1" l="1"/>
  <c r="P2213" i="1" l="1"/>
  <c r="P2211" i="1"/>
  <c r="P2215" i="1" l="1"/>
  <c r="P2214" i="1"/>
  <c r="P2217" i="1" l="1"/>
  <c r="P2216" i="1" l="1"/>
  <c r="P2219" i="1" l="1"/>
  <c r="P2218" i="1"/>
  <c r="P2220" i="1" l="1"/>
  <c r="P2221" i="1" l="1"/>
  <c r="P2222" i="1" l="1"/>
  <c r="P2223" i="1" l="1"/>
  <c r="P2224" i="1" l="1"/>
  <c r="P2225" i="1" l="1"/>
  <c r="P2226" i="1" l="1"/>
  <c r="P2227" i="1" l="1"/>
  <c r="P2228" i="1" l="1"/>
  <c r="P2231" i="1" l="1"/>
  <c r="P2229" i="1"/>
  <c r="P2230" i="1" l="1"/>
  <c r="P2233" i="1" l="1"/>
  <c r="P2232" i="1"/>
  <c r="P2234" i="1" l="1"/>
  <c r="P2235" i="1" l="1"/>
  <c r="P2237" i="1" l="1"/>
  <c r="P2236" i="1" l="1"/>
  <c r="P2239" i="1" l="1"/>
  <c r="P2238" i="1"/>
  <c r="P2241" i="1" l="1"/>
  <c r="P2240" i="1"/>
  <c r="P2242" i="1" l="1"/>
  <c r="P2244" i="1" l="1"/>
  <c r="P2243" i="1"/>
  <c r="P2245" i="1" l="1"/>
  <c r="P2246" i="1" l="1"/>
  <c r="P2247" i="1" l="1"/>
  <c r="P2248" i="1" l="1"/>
  <c r="P2250" i="1" l="1"/>
  <c r="P2249" i="1" l="1"/>
  <c r="P2252" i="1" l="1"/>
  <c r="P2251" i="1" l="1"/>
  <c r="P2253" i="1" l="1"/>
  <c r="P2254" i="1" l="1"/>
  <c r="P2255" i="1" l="1"/>
  <c r="P2256" i="1" l="1"/>
  <c r="P2257" i="1" l="1"/>
  <c r="P2258" i="1"/>
  <c r="P2259" i="1" l="1"/>
  <c r="P2260" i="1" l="1"/>
  <c r="P2261" i="1" l="1"/>
  <c r="P2262" i="1" l="1"/>
  <c r="P2263" i="1" l="1"/>
  <c r="P2264" i="1" l="1"/>
  <c r="P2265" i="1" l="1"/>
  <c r="P2268" i="1" l="1"/>
  <c r="P2266" i="1"/>
  <c r="P2267" i="1" l="1"/>
  <c r="P2269" i="1" l="1"/>
  <c r="P2270" i="1" l="1"/>
  <c r="P2271" i="1" l="1"/>
  <c r="P2272" i="1" l="1"/>
  <c r="P2273" i="1" l="1"/>
  <c r="P2274" i="1" l="1"/>
  <c r="P2275" i="1" l="1"/>
  <c r="P2277" i="1" l="1"/>
  <c r="P2276" i="1" l="1"/>
  <c r="P2278" i="1" l="1"/>
  <c r="P2279" i="1" l="1"/>
  <c r="P2281" i="1" l="1"/>
  <c r="P2280" i="1" l="1"/>
  <c r="P2282" i="1" l="1"/>
  <c r="P2283" i="1" l="1"/>
  <c r="P2284" i="1" l="1"/>
  <c r="P2285" i="1"/>
  <c r="P2286" i="1" l="1"/>
  <c r="P2287" i="1" l="1"/>
  <c r="P2289" i="1" l="1"/>
  <c r="P2290" i="1" l="1"/>
  <c r="P2288" i="1"/>
  <c r="P2291" i="1" l="1"/>
  <c r="P2293" i="1" l="1"/>
  <c r="P2292" i="1" l="1"/>
  <c r="P2294" i="1" l="1"/>
  <c r="P2295" i="1" l="1"/>
  <c r="P2296" i="1" l="1"/>
  <c r="P2297" i="1" l="1"/>
  <c r="P2298" i="1" l="1"/>
  <c r="P2300" i="1" l="1"/>
  <c r="P2299" i="1"/>
  <c r="P2301" i="1" l="1"/>
  <c r="P2303" i="1" l="1"/>
  <c r="P2302" i="1" l="1"/>
  <c r="P2304" i="1" l="1"/>
  <c r="P2305" i="1" l="1"/>
  <c r="P2307" i="1" l="1"/>
  <c r="P2306" i="1"/>
  <c r="P2309" i="1" l="1"/>
  <c r="P2308" i="1" l="1"/>
  <c r="P2310" i="1" l="1"/>
  <c r="P2312" i="1" l="1"/>
  <c r="P2311" i="1"/>
  <c r="P2313" i="1" l="1"/>
  <c r="P2314" i="1"/>
  <c r="P2315" i="1" l="1"/>
  <c r="P2316" i="1"/>
  <c r="P2317" i="1" l="1"/>
  <c r="P2318" i="1" l="1"/>
  <c r="P2319" i="1"/>
  <c r="P2320" i="1" l="1"/>
  <c r="P2321" i="1"/>
  <c r="P2322" i="1" l="1"/>
  <c r="P2323" i="1" l="1"/>
  <c r="P2324" i="1" l="1"/>
  <c r="P2325" i="1" l="1"/>
  <c r="P2326" i="1" l="1"/>
  <c r="P2327" i="1" l="1"/>
  <c r="P2328" i="1" l="1"/>
  <c r="P2330" i="1" l="1"/>
  <c r="P2331" i="1" l="1"/>
  <c r="P2329" i="1"/>
  <c r="P2332" i="1" l="1"/>
  <c r="P2333" i="1" l="1"/>
  <c r="P2334" i="1" l="1"/>
  <c r="P2336" i="1" l="1"/>
  <c r="P2335" i="1"/>
  <c r="P2337" i="1" l="1"/>
  <c r="P2338" i="1"/>
  <c r="P2340" i="1" l="1"/>
  <c r="P2339" i="1" l="1"/>
  <c r="P2341" i="1" l="1"/>
  <c r="P2344" i="1" l="1"/>
  <c r="P2342" i="1"/>
  <c r="P2343" i="1" l="1"/>
  <c r="P2345" i="1" l="1"/>
  <c r="P2346" i="1" l="1"/>
  <c r="P2347" i="1" l="1"/>
  <c r="P2349" i="1" l="1"/>
  <c r="P2350" i="1" l="1"/>
  <c r="P2348" i="1"/>
  <c r="P2351" i="1" l="1"/>
  <c r="P2352" i="1" l="1"/>
  <c r="P2353" i="1" l="1"/>
  <c r="P2354" i="1" l="1"/>
  <c r="P2356" i="1" l="1"/>
  <c r="P2355" i="1" l="1"/>
  <c r="P2357" i="1" l="1"/>
  <c r="P2358" i="1" l="1"/>
  <c r="P2359" i="1" l="1"/>
  <c r="P2360" i="1" l="1"/>
  <c r="P2361" i="1"/>
  <c r="P2362" i="1" l="1"/>
  <c r="P2363" i="1" l="1"/>
  <c r="P2364" i="1" l="1"/>
  <c r="P2365" i="1" l="1"/>
  <c r="P2366" i="1" l="1"/>
  <c r="P2367" i="1" l="1"/>
  <c r="P2368" i="1"/>
  <c r="P2370" i="1" l="1"/>
  <c r="P2369" i="1" l="1"/>
  <c r="P2372" i="1" l="1"/>
  <c r="P2371" i="1" l="1"/>
  <c r="P2373" i="1" l="1"/>
  <c r="P2375" i="1" l="1"/>
  <c r="P2374" i="1"/>
  <c r="P2376" i="1" l="1"/>
  <c r="P2377" i="1" l="1"/>
  <c r="P2379" i="1" l="1"/>
  <c r="P2378" i="1" l="1"/>
  <c r="P2380" i="1" l="1"/>
  <c r="P2381" i="1" l="1"/>
  <c r="P2382" i="1" l="1"/>
  <c r="P2383" i="1" l="1"/>
  <c r="P2384" i="1" l="1"/>
  <c r="P2385" i="1" l="1"/>
  <c r="P2386" i="1" l="1"/>
  <c r="P2388" i="1" l="1"/>
  <c r="P2387" i="1"/>
  <c r="P2390" i="1" l="1"/>
  <c r="P2389" i="1" l="1"/>
  <c r="P2392" i="1" l="1"/>
  <c r="P2391" i="1"/>
  <c r="P2393" i="1" l="1"/>
  <c r="P2394" i="1" l="1"/>
  <c r="P2395" i="1" l="1"/>
  <c r="P2396" i="1"/>
  <c r="P2397" i="1" l="1"/>
  <c r="P2398" i="1" l="1"/>
  <c r="P2400" i="1" l="1"/>
  <c r="P2401" i="1" l="1"/>
  <c r="P2399" i="1"/>
  <c r="P2402" i="1" l="1"/>
  <c r="P2403" i="1" l="1"/>
  <c r="P2404" i="1" l="1"/>
  <c r="P2405" i="1" l="1"/>
  <c r="P2406" i="1" l="1"/>
  <c r="P2407" i="1"/>
  <c r="P2408" i="1" l="1"/>
  <c r="P2409" i="1" l="1"/>
  <c r="P2410" i="1" l="1"/>
  <c r="P2411" i="1" l="1"/>
  <c r="P2412" i="1" l="1"/>
  <c r="P2413" i="1" l="1"/>
  <c r="P2414" i="1" l="1"/>
  <c r="P2416" i="1" l="1"/>
  <c r="P2415" i="1" l="1"/>
  <c r="P2418" i="1" l="1"/>
  <c r="P2417" i="1"/>
  <c r="P2420" i="1" l="1"/>
  <c r="P2419" i="1"/>
  <c r="P2421" i="1" l="1"/>
  <c r="P2422" i="1" l="1"/>
  <c r="P2423" i="1" l="1"/>
  <c r="P2424" i="1" l="1"/>
  <c r="P2425" i="1" l="1"/>
  <c r="P2426" i="1" l="1"/>
  <c r="P2427" i="1" l="1"/>
  <c r="P2428" i="1" l="1"/>
  <c r="P2429" i="1" l="1"/>
  <c r="P2430" i="1"/>
  <c r="P2431" i="1" l="1"/>
  <c r="P2432" i="1" l="1"/>
  <c r="P2434" i="1" l="1"/>
  <c r="P2433" i="1" l="1"/>
  <c r="P2436" i="1" l="1"/>
  <c r="P2435" i="1"/>
  <c r="P2437" i="1" l="1"/>
  <c r="P2438" i="1" l="1"/>
  <c r="P2440" i="1" l="1"/>
  <c r="P2439" i="1" l="1"/>
  <c r="P2441" i="1"/>
  <c r="P2442" i="1" l="1"/>
  <c r="P2444" i="1" l="1"/>
  <c r="P2443" i="1" l="1"/>
  <c r="P2446" i="1" l="1"/>
  <c r="P2445" i="1" l="1"/>
  <c r="P2447" i="1" l="1"/>
  <c r="P2448" i="1"/>
  <c r="P2449" i="1" l="1"/>
  <c r="P2450" i="1"/>
  <c r="P2451" i="1" l="1"/>
  <c r="P2453" i="1" l="1"/>
  <c r="P2454" i="1" l="1"/>
  <c r="P2452" i="1"/>
  <c r="P2455" i="1" l="1"/>
  <c r="P2456" i="1" l="1"/>
  <c r="P2457" i="1"/>
  <c r="P2458" i="1" l="1"/>
  <c r="P2459" i="1" l="1"/>
  <c r="P2460" i="1" l="1"/>
  <c r="P2461" i="1" l="1"/>
  <c r="P2462" i="1" l="1"/>
  <c r="P2463" i="1"/>
  <c r="P2465" i="1" l="1"/>
  <c r="P2464" i="1"/>
  <c r="P2466" i="1" l="1"/>
  <c r="P2468" i="1" l="1"/>
  <c r="P2467" i="1"/>
  <c r="P2469" i="1" l="1"/>
  <c r="P2470" i="1" l="1"/>
  <c r="P2471" i="1" l="1"/>
  <c r="P2472" i="1" l="1"/>
  <c r="P2473" i="1" l="1"/>
  <c r="P2475" i="1" l="1"/>
  <c r="P2474" i="1"/>
  <c r="P2476" i="1" l="1"/>
  <c r="P2477" i="1" l="1"/>
  <c r="P2478" i="1" l="1"/>
  <c r="P2479" i="1" l="1"/>
  <c r="P2480" i="1" l="1"/>
  <c r="P2481" i="1" l="1"/>
  <c r="P2482" i="1" l="1"/>
  <c r="P2483" i="1" l="1"/>
  <c r="P2484" i="1" l="1"/>
  <c r="P2485" i="1" l="1"/>
  <c r="P2486" i="1" l="1"/>
  <c r="P2487" i="1" l="1"/>
  <c r="P2488" i="1" l="1"/>
  <c r="P2489" i="1" l="1"/>
  <c r="P2490" i="1" l="1"/>
  <c r="P2491" i="1" l="1"/>
  <c r="P2492" i="1" l="1"/>
  <c r="P2494" i="1" l="1"/>
  <c r="P2493" i="1" l="1"/>
  <c r="P2496" i="1" l="1"/>
  <c r="P2495" i="1" l="1"/>
  <c r="P2498" i="1" l="1"/>
  <c r="P2497" i="1"/>
  <c r="P2499" i="1" l="1"/>
  <c r="P2500" i="1" l="1"/>
  <c r="P2503" i="1" l="1"/>
  <c r="P2501" i="1"/>
  <c r="P2502" i="1" l="1"/>
  <c r="P2504" i="1" l="1"/>
  <c r="P2505" i="1" l="1"/>
  <c r="P2506" i="1"/>
  <c r="P2507" i="1" l="1"/>
  <c r="P2508" i="1" l="1"/>
  <c r="P2509" i="1" l="1"/>
  <c r="P2510" i="1" l="1"/>
  <c r="P2511" i="1" l="1"/>
  <c r="P2512" i="1" l="1"/>
  <c r="P2513" i="1" l="1"/>
  <c r="P2514" i="1"/>
  <c r="P2515" i="1" l="1"/>
  <c r="P2516" i="1"/>
  <c r="P2517" i="1" l="1"/>
  <c r="P2519" i="1" l="1"/>
  <c r="P2518" i="1"/>
  <c r="P2520" i="1" l="1"/>
  <c r="P2522" i="1" l="1"/>
  <c r="P2521" i="1"/>
  <c r="P2523" i="1" l="1"/>
  <c r="P2524" i="1"/>
  <c r="P2525" i="1" l="1"/>
  <c r="P2526" i="1" l="1"/>
  <c r="P2527" i="1" l="1"/>
  <c r="P2528" i="1" l="1"/>
  <c r="P2530" i="1" l="1"/>
  <c r="P2529" i="1" l="1"/>
  <c r="P2532" i="1" l="1"/>
  <c r="P2531" i="1" l="1"/>
  <c r="P2533" i="1" l="1"/>
  <c r="P2535" i="1" l="1"/>
  <c r="P2534" i="1" l="1"/>
  <c r="P2536" i="1" l="1"/>
  <c r="P2537" i="1" l="1"/>
  <c r="P2538" i="1" l="1"/>
  <c r="P2540" i="1" l="1"/>
  <c r="P2539" i="1"/>
  <c r="P2541" i="1" l="1"/>
  <c r="P2542" i="1"/>
  <c r="P2543" i="1" l="1"/>
  <c r="P2544" i="1" l="1"/>
  <c r="P2546" i="1" l="1"/>
  <c r="P2545" i="1" l="1"/>
  <c r="P2547" i="1" l="1"/>
  <c r="P2548" i="1" l="1"/>
  <c r="P2550" i="1" l="1"/>
  <c r="P2549" i="1"/>
  <c r="P2551" i="1" l="1"/>
  <c r="P2553" i="1"/>
  <c r="P2552" i="1" l="1"/>
  <c r="P2554" i="1" l="1"/>
  <c r="P2555" i="1" l="1"/>
  <c r="P2557" i="1" l="1"/>
  <c r="P2556" i="1" l="1"/>
  <c r="P2558" i="1" l="1"/>
  <c r="P2560" i="1" l="1"/>
  <c r="P2559" i="1"/>
  <c r="P2561" i="1" l="1"/>
  <c r="P2562" i="1" l="1"/>
  <c r="P2564" i="1" l="1"/>
  <c r="P2563" i="1" l="1"/>
  <c r="P2565" i="1" l="1"/>
  <c r="P2566" i="1" l="1"/>
  <c r="P2568" i="1" l="1"/>
  <c r="P2569" i="1" l="1"/>
  <c r="P2567" i="1"/>
  <c r="P2571" i="1" l="1"/>
  <c r="P2570" i="1" l="1"/>
  <c r="P2572" i="1" l="1"/>
  <c r="P2573" i="1"/>
  <c r="P2575" i="1" l="1"/>
  <c r="P2574" i="1"/>
  <c r="P2576" i="1" l="1"/>
  <c r="P2577" i="1"/>
  <c r="P2578" i="1" l="1"/>
  <c r="P2579" i="1" l="1"/>
  <c r="P2581" i="1"/>
  <c r="P2580" i="1" l="1"/>
  <c r="P2583" i="1" l="1"/>
  <c r="P2582" i="1"/>
  <c r="P2584" i="1" l="1"/>
  <c r="P2585" i="1" l="1"/>
  <c r="P2644" i="1"/>
  <c r="P2586" i="1" l="1"/>
  <c r="P2588" i="1" l="1"/>
  <c r="P2587" i="1" l="1"/>
  <c r="P2590" i="1" l="1"/>
  <c r="P2591" i="1" l="1"/>
  <c r="P2589" i="1"/>
  <c r="P2593" i="1" l="1"/>
  <c r="P2592" i="1" l="1"/>
  <c r="P2594" i="1" l="1"/>
  <c r="P2595" i="1" l="1"/>
  <c r="P2596" i="1" l="1"/>
  <c r="P2597" i="1" l="1"/>
  <c r="P2598" i="1" l="1"/>
  <c r="P2599" i="1" l="1"/>
  <c r="P2601" i="1" l="1"/>
  <c r="P2600" i="1" l="1"/>
  <c r="P2603" i="1" l="1"/>
  <c r="P2602" i="1" l="1"/>
  <c r="P2604" i="1" l="1"/>
  <c r="P2605" i="1" l="1"/>
  <c r="P2606" i="1" l="1"/>
  <c r="P2608" i="1" l="1"/>
  <c r="P2607" i="1" l="1"/>
  <c r="P2609" i="1" l="1"/>
  <c r="P2610" i="1" l="1"/>
  <c r="P2611" i="1" l="1"/>
  <c r="P2612" i="1" l="1"/>
  <c r="P2613" i="1" l="1"/>
  <c r="P2615" i="1" l="1"/>
  <c r="P2614" i="1" l="1"/>
  <c r="P2616" i="1" l="1"/>
  <c r="P2617" i="1" l="1"/>
  <c r="P2619" i="1" l="1"/>
  <c r="P2618" i="1" l="1"/>
  <c r="P2621" i="1" l="1"/>
  <c r="P2620" i="1" l="1"/>
  <c r="P2622" i="1" l="1"/>
  <c r="P2624" i="1" l="1"/>
  <c r="P2623" i="1" l="1"/>
  <c r="P2625" i="1" l="1"/>
  <c r="P2626" i="1" l="1"/>
  <c r="P2627" i="1" l="1"/>
  <c r="P2628" i="1"/>
  <c r="P2629" i="1" l="1"/>
  <c r="P2630" i="1" l="1"/>
  <c r="P2631" i="1" l="1"/>
  <c r="P2632" i="1" l="1"/>
  <c r="P2634" i="1" l="1"/>
  <c r="P2633" i="1" l="1"/>
  <c r="P2635" i="1" l="1"/>
  <c r="P2636" i="1" l="1"/>
  <c r="P2637" i="1" l="1"/>
  <c r="P2638" i="1" l="1"/>
  <c r="P2639" i="1" l="1"/>
  <c r="P2641" i="1" l="1"/>
  <c r="P2640" i="1" l="1"/>
  <c r="P2642" i="1" l="1"/>
  <c r="P2643" i="1" l="1"/>
  <c r="P2645" i="1" l="1"/>
  <c r="P2646" i="1" l="1"/>
  <c r="P2647" i="1" l="1"/>
  <c r="P2648" i="1"/>
  <c r="P2649" i="1" l="1"/>
  <c r="P2650" i="1" l="1"/>
  <c r="P2651" i="1" l="1"/>
  <c r="P2652" i="1" l="1"/>
  <c r="P2653" i="1" l="1"/>
  <c r="P2654" i="1" l="1"/>
  <c r="P2655" i="1" l="1"/>
  <c r="P2656" i="1" l="1"/>
  <c r="P2657" i="1" l="1"/>
  <c r="P2658" i="1" l="1"/>
  <c r="P2660" i="1" l="1"/>
  <c r="P2659" i="1" l="1"/>
  <c r="P2662" i="1" l="1"/>
  <c r="P2661" i="1" l="1"/>
  <c r="P2663" i="1" l="1"/>
  <c r="P2664" i="1"/>
  <c r="P2665" i="1" l="1"/>
  <c r="P2666" i="1"/>
  <c r="P2668" i="1" l="1"/>
  <c r="P2667" i="1" l="1"/>
  <c r="P2669" i="1" l="1"/>
  <c r="P2670" i="1" l="1"/>
  <c r="P2671" i="1"/>
  <c r="P2672" i="1" l="1"/>
  <c r="P2673" i="1" l="1"/>
  <c r="P2674" i="1" l="1"/>
  <c r="P2675" i="1"/>
  <c r="P2676" i="1" l="1"/>
  <c r="P2677" i="1"/>
  <c r="P2678" i="1" l="1"/>
  <c r="P2679" i="1" l="1"/>
  <c r="P2680" i="1" l="1"/>
  <c r="P2681" i="1" l="1"/>
  <c r="P2682" i="1" l="1"/>
  <c r="P2683" i="1" l="1"/>
  <c r="P2684" i="1"/>
  <c r="P2686" i="1" l="1"/>
  <c r="P2685" i="1" l="1"/>
  <c r="P2687" i="1" l="1"/>
  <c r="P2688" i="1" l="1"/>
  <c r="P2689" i="1" l="1"/>
  <c r="P2690" i="1" l="1"/>
  <c r="P2692" i="1" l="1"/>
  <c r="P2693" i="1" l="1"/>
  <c r="P2691" i="1"/>
  <c r="P2694" i="1" l="1"/>
  <c r="P2695" i="1"/>
  <c r="P2696" i="1" l="1"/>
  <c r="P2697" i="1" l="1"/>
  <c r="P2698" i="1" l="1"/>
  <c r="P2699" i="1" l="1"/>
  <c r="P2701" i="1" l="1"/>
  <c r="P2700" i="1"/>
  <c r="P2702" i="1" l="1"/>
  <c r="P2704" i="1" l="1"/>
  <c r="P2703" i="1" l="1"/>
  <c r="P2705" i="1"/>
  <c r="P2706" i="1" l="1"/>
  <c r="P2707" i="1" l="1"/>
  <c r="P2708" i="1" l="1"/>
  <c r="P2709" i="1" l="1"/>
  <c r="P2710" i="1"/>
  <c r="P2711" i="1" l="1"/>
  <c r="P2712" i="1" l="1"/>
  <c r="P2713" i="1"/>
  <c r="P2714" i="1" l="1"/>
  <c r="P2715" i="1"/>
  <c r="P2716" i="1" l="1"/>
  <c r="P2717" i="1" l="1"/>
  <c r="P2718" i="1" l="1"/>
  <c r="P2719" i="1" l="1"/>
  <c r="P2720" i="1" l="1"/>
  <c r="P2721" i="1" l="1"/>
  <c r="P2722" i="1" l="1"/>
  <c r="P2724" i="1" l="1"/>
  <c r="P2723" i="1"/>
  <c r="P2725" i="1" l="1"/>
  <c r="P2726" i="1"/>
  <c r="P2727" i="1" l="1"/>
  <c r="P2729" i="1" l="1"/>
  <c r="P2728" i="1" l="1"/>
  <c r="P2730" i="1" l="1"/>
  <c r="P2731" i="1" l="1"/>
  <c r="P2733" i="1" l="1"/>
  <c r="P2734" i="1" l="1"/>
  <c r="P2732" i="1"/>
  <c r="P2735" i="1" l="1"/>
  <c r="P2736" i="1" l="1"/>
  <c r="P2737" i="1" l="1"/>
  <c r="P2739" i="1" l="1"/>
  <c r="P2738" i="1" l="1"/>
  <c r="P2740" i="1" l="1"/>
  <c r="P2741" i="1" l="1"/>
  <c r="P2743" i="1" l="1"/>
  <c r="P2744" i="1" l="1"/>
  <c r="P2742" i="1"/>
  <c r="P2745" i="1" l="1"/>
  <c r="P2746" i="1" l="1"/>
  <c r="P2747" i="1" l="1"/>
  <c r="P2748" i="1"/>
  <c r="P2750" i="1" l="1"/>
  <c r="P2749" i="1" l="1"/>
  <c r="P2751" i="1" l="1"/>
  <c r="P2753" i="1" l="1"/>
  <c r="P2752" i="1" l="1"/>
  <c r="P2755" i="1" l="1"/>
  <c r="P2754" i="1"/>
  <c r="P2757" i="1" l="1"/>
  <c r="P2756" i="1" l="1"/>
  <c r="P2758" i="1" l="1"/>
  <c r="P2759" i="1" l="1"/>
  <c r="P2761" i="1" l="1"/>
  <c r="P2760" i="1"/>
  <c r="P2762" i="1" l="1"/>
  <c r="P2763" i="1"/>
  <c r="P2764" i="1" l="1"/>
  <c r="P2765" i="1" l="1"/>
  <c r="P2766" i="1" l="1"/>
  <c r="P2768" i="1" l="1"/>
  <c r="P2767" i="1" l="1"/>
  <c r="P2769" i="1" l="1"/>
  <c r="P2771" i="1" l="1"/>
  <c r="P2770" i="1" l="1"/>
  <c r="P2772" i="1" l="1"/>
  <c r="P2773" i="1" l="1"/>
  <c r="P2775" i="1" l="1"/>
  <c r="P2774" i="1" l="1"/>
  <c r="P2776" i="1" l="1"/>
  <c r="P2778" i="1" l="1"/>
  <c r="P2777" i="1" l="1"/>
  <c r="P2779" i="1" l="1"/>
  <c r="P2780" i="1"/>
  <c r="P2781" i="1" l="1"/>
  <c r="P2782" i="1" l="1"/>
  <c r="P2783" i="1" l="1"/>
  <c r="P2784" i="1" l="1"/>
  <c r="P2785" i="1" l="1"/>
  <c r="P2786" i="1" l="1"/>
  <c r="P2788" i="1" l="1"/>
  <c r="P2789" i="1" l="1"/>
  <c r="P2787" i="1"/>
  <c r="P2791" i="1" l="1"/>
  <c r="P2790" i="1" l="1"/>
  <c r="P2793" i="1" l="1"/>
  <c r="P2792" i="1" l="1"/>
  <c r="P2794" i="1" l="1"/>
  <c r="P2795" i="1" l="1"/>
  <c r="P2796" i="1"/>
  <c r="P2797" i="1" l="1"/>
  <c r="P2798" i="1" l="1"/>
  <c r="P2799" i="1" l="1"/>
  <c r="P2800" i="1" l="1"/>
  <c r="P2801" i="1"/>
  <c r="P2802" i="1" l="1"/>
  <c r="P2804" i="1" l="1"/>
  <c r="P2803" i="1" l="1"/>
  <c r="P2806" i="1" l="1"/>
  <c r="P2805" i="1"/>
  <c r="P2807" i="1" l="1"/>
  <c r="P2808" i="1" l="1"/>
  <c r="P2810" i="1" l="1"/>
  <c r="P2809" i="1" l="1"/>
  <c r="P2811" i="1"/>
  <c r="P2813" i="1" l="1"/>
  <c r="P2812" i="1" l="1"/>
  <c r="P2814" i="1" l="1"/>
  <c r="P2816" i="1" l="1"/>
  <c r="P2815" i="1"/>
  <c r="P2818" i="1" l="1"/>
  <c r="P2819" i="1" l="1"/>
  <c r="P2817" i="1"/>
  <c r="P2820" i="1" l="1"/>
  <c r="P2821" i="1"/>
  <c r="P2823" i="1" l="1"/>
  <c r="P2822" i="1" l="1"/>
  <c r="P2824" i="1" l="1"/>
  <c r="P2825" i="1" l="1"/>
  <c r="P2826" i="1" l="1"/>
  <c r="P2827" i="1" l="1"/>
  <c r="P2828" i="1" l="1"/>
  <c r="P2829" i="1" l="1"/>
  <c r="P2830" i="1" l="1"/>
  <c r="P2832" i="1"/>
  <c r="P2831" i="1" l="1"/>
  <c r="P2833" i="1" l="1"/>
  <c r="P2834" i="1"/>
  <c r="P2835" i="1" l="1"/>
  <c r="P2836" i="1" l="1"/>
  <c r="P2838" i="1" l="1"/>
  <c r="P2837" i="1"/>
  <c r="P2840" i="1" l="1"/>
  <c r="P2839" i="1" l="1"/>
  <c r="P2841" i="1" l="1"/>
  <c r="P2842" i="1" l="1"/>
  <c r="P2843" i="1" l="1"/>
  <c r="P2844" i="1" l="1"/>
  <c r="P2846" i="1" l="1"/>
  <c r="P2845" i="1" l="1"/>
  <c r="P2847" i="1" l="1"/>
  <c r="P2848" i="1" l="1"/>
  <c r="P2849" i="1" l="1"/>
  <c r="P2850" i="1" l="1"/>
  <c r="P2851" i="1" l="1"/>
  <c r="P2852" i="1" l="1"/>
  <c r="P2853" i="1" l="1"/>
  <c r="P2855" i="1" l="1"/>
  <c r="P2854" i="1"/>
  <c r="P2856" i="1" l="1"/>
  <c r="P2857" i="1" l="1"/>
  <c r="P2858" i="1"/>
  <c r="P2859" i="1" l="1"/>
  <c r="P2860" i="1" l="1"/>
  <c r="P2861" i="1" l="1"/>
  <c r="P2862" i="1" l="1"/>
  <c r="P2864" i="1" l="1"/>
  <c r="P2863" i="1" l="1"/>
  <c r="P2865" i="1" l="1"/>
  <c r="P2866" i="1"/>
  <c r="P2868" i="1" l="1"/>
  <c r="P2867" i="1" l="1"/>
  <c r="P2869" i="1" l="1"/>
  <c r="P2870" i="1"/>
  <c r="P2871" i="1" l="1"/>
  <c r="P2872" i="1" l="1"/>
  <c r="P2873" i="1"/>
  <c r="P2874" i="1" l="1"/>
  <c r="P2875" i="1"/>
  <c r="P2877" i="1" l="1"/>
  <c r="P2876" i="1"/>
  <c r="P2879" i="1" l="1"/>
  <c r="P2878" i="1"/>
  <c r="P2880" i="1" l="1"/>
  <c r="P2881" i="1" l="1"/>
  <c r="P2883" i="1" l="1"/>
  <c r="P2882" i="1" l="1"/>
  <c r="P2884" i="1" l="1"/>
  <c r="P2885" i="1" l="1"/>
  <c r="P2886" i="1"/>
  <c r="P2887" i="1" l="1"/>
  <c r="P2888" i="1"/>
  <c r="P2889" i="1" l="1"/>
  <c r="P2890" i="1" l="1"/>
  <c r="P2891" i="1" l="1"/>
  <c r="P2892" i="1" l="1"/>
  <c r="P2893" i="1" l="1"/>
  <c r="P2895" i="1" l="1"/>
  <c r="P2894" i="1" l="1"/>
  <c r="P2896" i="1" l="1"/>
  <c r="P2897" i="1" l="1"/>
  <c r="P2898" i="1" l="1"/>
  <c r="P2899" i="1" l="1"/>
  <c r="P2900" i="1" l="1"/>
  <c r="P2902" i="1" l="1"/>
  <c r="P2901" i="1" l="1"/>
  <c r="P2904" i="1" l="1"/>
  <c r="P2905" i="1" l="1"/>
  <c r="P2903" i="1"/>
  <c r="P2906" i="1" l="1"/>
  <c r="P2907" i="1" l="1"/>
  <c r="P2909" i="1" l="1"/>
  <c r="P2908" i="1" l="1"/>
  <c r="P2910" i="1" l="1"/>
  <c r="P2911" i="1"/>
  <c r="P2912" i="1" l="1"/>
  <c r="P2913" i="1" l="1"/>
  <c r="P2915" i="1" l="1"/>
  <c r="P2914" i="1" l="1"/>
  <c r="P2917" i="1" l="1"/>
  <c r="P2916" i="1"/>
  <c r="P2918" i="1" l="1"/>
  <c r="P2920" i="1" l="1"/>
  <c r="P2919" i="1" l="1"/>
  <c r="P2921" i="1" l="1"/>
  <c r="P2922" i="1" l="1"/>
  <c r="P2923" i="1" l="1"/>
  <c r="P2924" i="1" l="1"/>
  <c r="P2926" i="1" l="1"/>
  <c r="P2925" i="1"/>
  <c r="P2927" i="1" l="1"/>
  <c r="P2928" i="1"/>
  <c r="P2929" i="1" l="1"/>
  <c r="P2930" i="1" l="1"/>
  <c r="P2931" i="1" l="1"/>
  <c r="P2932" i="1" l="1"/>
  <c r="P2933" i="1"/>
  <c r="P2934" i="1" l="1"/>
  <c r="P2935" i="1" l="1"/>
  <c r="P2936" i="1" l="1"/>
  <c r="P2937" i="1" l="1"/>
  <c r="P2938" i="1" l="1"/>
  <c r="P2939" i="1"/>
  <c r="P2940" i="1" l="1"/>
  <c r="P2941" i="1" l="1"/>
  <c r="P2943" i="1" l="1"/>
  <c r="P2942" i="1" l="1"/>
  <c r="P2945" i="1" l="1"/>
  <c r="P2944" i="1" l="1"/>
  <c r="P2946" i="1" l="1"/>
  <c r="P2948" i="1" l="1"/>
  <c r="P2947" i="1" l="1"/>
  <c r="P2950" i="1" l="1"/>
  <c r="P2949" i="1" l="1"/>
  <c r="P2951" i="1" l="1"/>
  <c r="P2952" i="1" l="1"/>
  <c r="P2954" i="1" l="1"/>
  <c r="P2953" i="1"/>
  <c r="P2955" i="1" l="1"/>
  <c r="P2956" i="1" l="1"/>
  <c r="P2957" i="1" l="1"/>
  <c r="P2958" i="1"/>
  <c r="P2960" i="1" l="1"/>
  <c r="P2959" i="1"/>
  <c r="P2962" i="1" l="1"/>
  <c r="P2961" i="1" l="1"/>
  <c r="P2963" i="1" l="1"/>
  <c r="P2964" i="1" l="1"/>
  <c r="P2965" i="1" l="1"/>
  <c r="P2966" i="1" l="1"/>
  <c r="P2967" i="1" l="1"/>
  <c r="P2968" i="1"/>
  <c r="P2969" i="1" l="1"/>
  <c r="P2970" i="1" l="1"/>
  <c r="P2971" i="1" l="1"/>
  <c r="P2972" i="1"/>
  <c r="P2973" i="1" l="1"/>
  <c r="P2974" i="1" l="1"/>
  <c r="P2975" i="1" l="1"/>
  <c r="P2976" i="1" l="1"/>
  <c r="P2977" i="1" l="1"/>
  <c r="P2978" i="1" l="1"/>
  <c r="P2979" i="1" l="1"/>
  <c r="P2980" i="1" l="1"/>
  <c r="P2982" i="1" l="1"/>
  <c r="P2983" i="1" l="1"/>
  <c r="P2981" i="1"/>
  <c r="P2984" i="1" l="1"/>
  <c r="P2985" i="1" l="1"/>
  <c r="P2986" i="1" l="1"/>
  <c r="P2987" i="1" l="1"/>
  <c r="P2988" i="1" l="1"/>
  <c r="P2989" i="1" l="1"/>
  <c r="P2990" i="1"/>
  <c r="P2991" i="1" l="1"/>
  <c r="P2993" i="1" l="1"/>
  <c r="P2992" i="1"/>
  <c r="P2994" i="1" l="1"/>
  <c r="P2995" i="1" l="1"/>
  <c r="P2997" i="1" l="1"/>
  <c r="P2996" i="1"/>
  <c r="P2998" i="1" l="1"/>
  <c r="P2999" i="1" l="1"/>
  <c r="P3000" i="1" l="1"/>
  <c r="P3001" i="1" l="1"/>
  <c r="P3002" i="1" l="1"/>
  <c r="P3003" i="1" l="1"/>
  <c r="P3005" i="1" l="1"/>
  <c r="P3006" i="1" l="1"/>
  <c r="P3004" i="1"/>
  <c r="P3007" i="1" l="1"/>
  <c r="P3008" i="1" l="1"/>
  <c r="P3010" i="1" l="1"/>
  <c r="P3009" i="1" l="1"/>
  <c r="P3011" i="1" l="1"/>
  <c r="P3012" i="1" l="1"/>
  <c r="P3013" i="1"/>
  <c r="P3014" i="1" l="1"/>
  <c r="P3015" i="1"/>
  <c r="P3016" i="1" l="1"/>
  <c r="P3017" i="1" l="1"/>
  <c r="P3019" i="1" l="1"/>
  <c r="P3018" i="1"/>
  <c r="P3020" i="1" l="1"/>
  <c r="P3021" i="1" l="1"/>
  <c r="P3022" i="1" l="1"/>
  <c r="P3024" i="1" l="1"/>
  <c r="P3025" i="1" l="1"/>
  <c r="P3023" i="1"/>
  <c r="P3027" i="1" l="1"/>
  <c r="P3026" i="1"/>
  <c r="P3028" i="1" l="1"/>
  <c r="P3029" i="1" l="1"/>
  <c r="P3030" i="1" l="1"/>
  <c r="P3032" i="1" l="1"/>
  <c r="P3031" i="1" l="1"/>
  <c r="P3033" i="1" l="1"/>
  <c r="P3034" i="1" l="1"/>
  <c r="P3035" i="1" l="1"/>
  <c r="P3036" i="1" l="1"/>
  <c r="P3037" i="1" l="1"/>
  <c r="P3039" i="1" l="1"/>
  <c r="P3038" i="1" l="1"/>
  <c r="P3040" i="1" l="1"/>
  <c r="P3041" i="1"/>
  <c r="P3043" i="1" l="1"/>
  <c r="P3042" i="1"/>
  <c r="P3044" i="1" l="1"/>
  <c r="P3046" i="1" l="1"/>
  <c r="P3045" i="1" l="1"/>
  <c r="P3048" i="1" l="1"/>
  <c r="P3047" i="1" l="1"/>
  <c r="P3049" i="1" l="1"/>
  <c r="P3050" i="1" l="1"/>
  <c r="P3051" i="1" l="1"/>
  <c r="P3053" i="1" l="1"/>
  <c r="P3052" i="1" l="1"/>
  <c r="P3055" i="1" l="1"/>
  <c r="P3054" i="1" l="1"/>
  <c r="P3056" i="1" l="1"/>
  <c r="P3057" i="1" l="1"/>
  <c r="P3059" i="1" l="1"/>
  <c r="P3058" i="1" l="1"/>
  <c r="P3060" i="1" l="1"/>
  <c r="P3061" i="1" l="1"/>
  <c r="P3062" i="1" l="1"/>
  <c r="P3063" i="1" l="1"/>
  <c r="P3064" i="1"/>
  <c r="P3065" i="1" l="1"/>
  <c r="P3066" i="1" l="1"/>
  <c r="P3067" i="1" l="1"/>
  <c r="P3068" i="1" l="1"/>
  <c r="P3069" i="1" l="1"/>
  <c r="P3070" i="1" l="1"/>
  <c r="P3071" i="1" l="1"/>
  <c r="P3072" i="1" l="1"/>
  <c r="P3073" i="1"/>
  <c r="P3075" i="1" l="1"/>
  <c r="P3074" i="1" l="1"/>
  <c r="P3076" i="1" l="1"/>
  <c r="P3078" i="1" l="1"/>
  <c r="P3077" i="1" l="1"/>
  <c r="P3080" i="1" l="1"/>
  <c r="P3079" i="1" l="1"/>
  <c r="P3081" i="1" l="1"/>
  <c r="P3082" i="1"/>
  <c r="P3084" i="1" l="1"/>
  <c r="P3083" i="1"/>
  <c r="P3086" i="1" l="1"/>
  <c r="P3085" i="1" l="1"/>
  <c r="P3089" i="1" l="1"/>
  <c r="P3087" i="1"/>
  <c r="P3088" i="1" l="1"/>
  <c r="P3090" i="1" l="1"/>
  <c r="P3091" i="1" l="1"/>
  <c r="P3092" i="1" l="1"/>
  <c r="P3093" i="1" l="1"/>
  <c r="P3094" i="1" l="1"/>
  <c r="P3095" i="1" l="1"/>
  <c r="P3096" i="1" l="1"/>
  <c r="P3097" i="1" l="1"/>
  <c r="P3098" i="1" l="1"/>
  <c r="P3099" i="1" l="1"/>
  <c r="P3101" i="1" l="1"/>
  <c r="P3102" i="1" l="1"/>
  <c r="P3100" i="1"/>
  <c r="P3103" i="1" l="1"/>
  <c r="P3104" i="1" l="1"/>
  <c r="P3105" i="1" l="1"/>
  <c r="P3106" i="1" l="1"/>
  <c r="P3107" i="1" l="1"/>
  <c r="P3109" i="1" l="1"/>
  <c r="P3108" i="1"/>
  <c r="P3110" i="1" l="1"/>
  <c r="P3111" i="1"/>
  <c r="P3112" i="1" l="1"/>
  <c r="P3113" i="1" l="1"/>
  <c r="P3115" i="1" l="1"/>
  <c r="P3114" i="1" l="1"/>
  <c r="P3117" i="1" l="1"/>
  <c r="P3116" i="1" l="1"/>
  <c r="P3118" i="1" l="1"/>
  <c r="P3119" i="1" l="1"/>
  <c r="P3120" i="1" l="1"/>
  <c r="P3121" i="1" l="1"/>
  <c r="P3122" i="1"/>
  <c r="P3123" i="1" l="1"/>
  <c r="P3124" i="1" l="1"/>
  <c r="P3125" i="1" l="1"/>
  <c r="P3127" i="1" l="1"/>
  <c r="P3126" i="1" l="1"/>
  <c r="P3128" i="1" l="1"/>
  <c r="P3129" i="1" l="1"/>
  <c r="P3130" i="1" l="1"/>
  <c r="P3131" i="1" l="1"/>
  <c r="P3132" i="1" l="1"/>
  <c r="P3134" i="1" l="1"/>
  <c r="P3133" i="1" l="1"/>
  <c r="P3135" i="1" l="1"/>
  <c r="P3136" i="1" l="1"/>
  <c r="P3137" i="1" l="1"/>
  <c r="P3138" i="1" l="1"/>
  <c r="P3140" i="1" l="1"/>
  <c r="P3139" i="1"/>
  <c r="P3141" i="1" l="1"/>
  <c r="P3142" i="1"/>
  <c r="P3144" i="1" l="1"/>
  <c r="P3143" i="1"/>
  <c r="P3146" i="1" l="1"/>
  <c r="P3145" i="1" l="1"/>
  <c r="P3148" i="1" l="1"/>
  <c r="P3147" i="1"/>
  <c r="P3149" i="1" l="1"/>
  <c r="P3151" i="1" l="1"/>
  <c r="P3150" i="1" l="1"/>
  <c r="P3153" i="1" l="1"/>
  <c r="P3152" i="1" l="1"/>
  <c r="P3155" i="1" l="1"/>
  <c r="P3156" i="1" l="1"/>
  <c r="P3154" i="1"/>
  <c r="P3157" i="1" l="1"/>
  <c r="P3159" i="1" l="1"/>
  <c r="P3158" i="1" l="1"/>
  <c r="P3161" i="1" l="1"/>
  <c r="P3160" i="1"/>
  <c r="P3162" i="1" l="1"/>
  <c r="P3164" i="1" l="1"/>
  <c r="P3163" i="1" l="1"/>
  <c r="P3165" i="1" l="1"/>
  <c r="P3166" i="1" l="1"/>
  <c r="P3167" i="1" l="1"/>
  <c r="P3168" i="1" l="1"/>
  <c r="P3170" i="1" l="1"/>
  <c r="P3169" i="1"/>
  <c r="P3171" i="1" l="1"/>
  <c r="P3172" i="1"/>
  <c r="P3173" i="1" l="1"/>
  <c r="P3174" i="1"/>
  <c r="P3175" i="1" l="1"/>
  <c r="P3177" i="1" l="1"/>
  <c r="P3176" i="1"/>
  <c r="P3178" i="1" l="1"/>
  <c r="P3180" i="1" l="1"/>
  <c r="P3179" i="1"/>
  <c r="P3181" i="1" l="1"/>
  <c r="P3182" i="1" l="1"/>
  <c r="P3184" i="1" l="1"/>
  <c r="P3183" i="1" l="1"/>
  <c r="P3185" i="1" l="1"/>
  <c r="P3186" i="1" l="1"/>
  <c r="P3187" i="1" l="1"/>
  <c r="P3189" i="1" l="1"/>
  <c r="P3188" i="1"/>
  <c r="P3190" i="1" l="1"/>
  <c r="P3191" i="1" l="1"/>
  <c r="P3192" i="1" l="1"/>
  <c r="P3193" i="1"/>
  <c r="P3194" i="1" l="1"/>
  <c r="P3195" i="1"/>
  <c r="P3196" i="1" l="1"/>
  <c r="P3197" i="1" l="1"/>
  <c r="P3199" i="1" l="1"/>
  <c r="P3198" i="1" l="1"/>
  <c r="P3200" i="1" l="1"/>
  <c r="P3201" i="1" l="1"/>
  <c r="P3202" i="1" l="1"/>
  <c r="P3203" i="1" l="1"/>
  <c r="P3204" i="1" l="1"/>
  <c r="P3205" i="1" l="1"/>
  <c r="P3206" i="1" l="1"/>
  <c r="P3207" i="1" l="1"/>
  <c r="P3209" i="1" l="1"/>
  <c r="P3208" i="1" l="1"/>
  <c r="P3210" i="1" l="1"/>
  <c r="P3211" i="1" l="1"/>
  <c r="P3212" i="1" l="1"/>
  <c r="P3214" i="1" l="1"/>
  <c r="P3213" i="1"/>
  <c r="P3216" i="1" l="1"/>
  <c r="P3217" i="1" l="1"/>
  <c r="P3215" i="1"/>
  <c r="P3218" i="1" l="1"/>
  <c r="P3219" i="1" l="1"/>
  <c r="P3221" i="1" l="1"/>
  <c r="P3220" i="1" l="1"/>
  <c r="P3223" i="1" l="1"/>
  <c r="P3222" i="1" l="1"/>
  <c r="P3224" i="1" l="1"/>
  <c r="P3225" i="1" l="1"/>
  <c r="P3227" i="1" l="1"/>
  <c r="P3226" i="1" l="1"/>
  <c r="P3228" i="1" l="1"/>
  <c r="P3229" i="1"/>
  <c r="P3230" i="1" l="1"/>
  <c r="P3231" i="1"/>
  <c r="P3232" i="1" l="1"/>
  <c r="P3234" i="1" l="1"/>
  <c r="P3233" i="1" l="1"/>
  <c r="P3236" i="1" l="1"/>
  <c r="P3235" i="1"/>
  <c r="P3237" i="1" l="1"/>
  <c r="P3238" i="1"/>
  <c r="P3239" i="1" l="1"/>
  <c r="P3240" i="1" l="1"/>
  <c r="P3242" i="1" l="1"/>
  <c r="P3241" i="1" l="1"/>
  <c r="P3243" i="1" l="1"/>
  <c r="P3244" i="1" l="1"/>
  <c r="P3245" i="1" l="1"/>
  <c r="P3246" i="1" l="1"/>
  <c r="P3247" i="1" l="1"/>
  <c r="P3248" i="1" l="1"/>
  <c r="P3250" i="1" l="1"/>
  <c r="P3249" i="1" l="1"/>
  <c r="P3252" i="1" l="1"/>
  <c r="P3251" i="1"/>
  <c r="P3254" i="1" l="1"/>
  <c r="P3253" i="1"/>
  <c r="P3255" i="1" l="1"/>
  <c r="P3256" i="1" l="1"/>
  <c r="P3257" i="1"/>
  <c r="P3258" i="1" l="1"/>
  <c r="P3259" i="1" l="1"/>
  <c r="P3261" i="1" l="1"/>
  <c r="P3260" i="1"/>
  <c r="P3262" i="1" l="1"/>
  <c r="P3263" i="1" l="1"/>
  <c r="P3265" i="1" l="1"/>
  <c r="P3264" i="1" l="1"/>
  <c r="P3266" i="1" l="1"/>
  <c r="P3267" i="1" l="1"/>
  <c r="P3268" i="1" l="1"/>
  <c r="P3269" i="1"/>
  <c r="P3270" i="1" l="1"/>
  <c r="P3271" i="1" l="1"/>
  <c r="P3272" i="1" l="1"/>
  <c r="P3273" i="1"/>
  <c r="P3274" i="1" l="1"/>
  <c r="P3275" i="1" l="1"/>
  <c r="P3276" i="1" l="1"/>
  <c r="P3277" i="1"/>
  <c r="P3280" i="1" l="1"/>
  <c r="P3278" i="1"/>
  <c r="P3279" i="1" l="1"/>
  <c r="P3282" i="1" l="1"/>
  <c r="P3281" i="1"/>
  <c r="P3284" i="1" l="1"/>
  <c r="P3283" i="1" l="1"/>
  <c r="P3285" i="1" l="1"/>
  <c r="P3287" i="1" l="1"/>
  <c r="P3288" i="1" l="1"/>
  <c r="P3286" i="1"/>
  <c r="P3290" i="1" l="1"/>
  <c r="P3289" i="1" l="1"/>
  <c r="P3291" i="1" l="1"/>
  <c r="P3292" i="1" l="1"/>
  <c r="P3293" i="1" l="1"/>
  <c r="P3294" i="1"/>
  <c r="P3295" i="1" l="1"/>
  <c r="P3296" i="1" l="1"/>
  <c r="P3297" i="1" l="1"/>
  <c r="P3298" i="1" l="1"/>
  <c r="P3300" i="1" l="1"/>
  <c r="P3299" i="1" l="1"/>
  <c r="P3302" i="1" l="1"/>
  <c r="P3301" i="1" l="1"/>
  <c r="P3304" i="1" l="1"/>
  <c r="P3303" i="1" l="1"/>
  <c r="P3305" i="1" l="1"/>
  <c r="P3306" i="1" l="1"/>
  <c r="P3307" i="1"/>
  <c r="P3308" i="1" l="1"/>
  <c r="P3310" i="1" l="1"/>
  <c r="P3309" i="1" l="1"/>
  <c r="P3311" i="1" l="1"/>
  <c r="P3312" i="1" l="1"/>
  <c r="P3313" i="1" l="1"/>
  <c r="P3314" i="1" l="1"/>
  <c r="P3315" i="1" l="1"/>
  <c r="P3316" i="1" l="1"/>
  <c r="P3317" i="1" l="1"/>
  <c r="P3319" i="1" l="1"/>
  <c r="P3318" i="1" l="1"/>
  <c r="P3320" i="1" l="1"/>
  <c r="P3321" i="1" l="1"/>
  <c r="P3322" i="1"/>
  <c r="P3324" i="1" l="1"/>
  <c r="P3323" i="1"/>
  <c r="P3325" i="1" l="1"/>
  <c r="P3326" i="1" l="1"/>
  <c r="P3328" i="1" l="1"/>
  <c r="P3327" i="1" l="1"/>
  <c r="P3329" i="1" l="1"/>
  <c r="P3331" i="1" l="1"/>
  <c r="P3330" i="1" l="1"/>
  <c r="P3333" i="1" l="1"/>
  <c r="P3332" i="1" l="1"/>
  <c r="P3335" i="1" l="1"/>
  <c r="P3334" i="1"/>
  <c r="P3336" i="1" l="1"/>
  <c r="P3337" i="1" l="1"/>
  <c r="P3338" i="1"/>
  <c r="P3340" i="1" l="1"/>
  <c r="P3339" i="1"/>
  <c r="P3341" i="1" l="1"/>
  <c r="P3342" i="1" l="1"/>
  <c r="P3343" i="1" l="1"/>
  <c r="P3345" i="1" l="1"/>
  <c r="P3344" i="1" l="1"/>
  <c r="P3346" i="1" l="1"/>
  <c r="P3347" i="1" l="1"/>
  <c r="P3348" i="1" l="1"/>
  <c r="P3349" i="1" l="1"/>
  <c r="P3350" i="1" l="1"/>
  <c r="P3351" i="1" l="1"/>
  <c r="P3353" i="1" l="1"/>
  <c r="P3352" i="1" l="1"/>
  <c r="P3354" i="1" l="1"/>
  <c r="P3356" i="1" l="1"/>
  <c r="P3355" i="1" l="1"/>
  <c r="P3357" i="1" l="1"/>
  <c r="P3359" i="1" l="1"/>
  <c r="P3358" i="1"/>
  <c r="P3360" i="1" l="1"/>
  <c r="P3361" i="1" l="1"/>
  <c r="P3362" i="1" l="1"/>
  <c r="P3363" i="1" l="1"/>
  <c r="P3365" i="1" l="1"/>
  <c r="P3364" i="1" l="1"/>
  <c r="P3367" i="1" l="1"/>
  <c r="P3366" i="1"/>
  <c r="P3368" i="1" l="1"/>
  <c r="P3369" i="1"/>
  <c r="P3371" i="1" l="1"/>
  <c r="P3370" i="1"/>
  <c r="P3372" i="1" l="1"/>
  <c r="P3373" i="1" l="1"/>
  <c r="P3374" i="1" l="1"/>
  <c r="P3375" i="1" l="1"/>
  <c r="P3376" i="1" l="1"/>
  <c r="P3377" i="1"/>
  <c r="P3378" i="1" l="1"/>
  <c r="P3379" i="1"/>
  <c r="P3380" i="1" l="1"/>
  <c r="P3382" i="1" l="1"/>
  <c r="P3381" i="1" l="1"/>
  <c r="P3383" i="1" l="1"/>
  <c r="P3385" i="1" l="1"/>
  <c r="P3384" i="1" l="1"/>
  <c r="P3387" i="1" l="1"/>
  <c r="P3386" i="1"/>
  <c r="P3388" i="1" l="1"/>
  <c r="P3389" i="1" l="1"/>
  <c r="P3390" i="1" l="1"/>
  <c r="P3391" i="1" l="1"/>
  <c r="P3393" i="1" l="1"/>
  <c r="P3392" i="1"/>
  <c r="P3394" i="1" l="1"/>
  <c r="P3396" i="1" l="1"/>
  <c r="P3395" i="1" l="1"/>
  <c r="P3397" i="1" l="1"/>
  <c r="P3398" i="1"/>
  <c r="P3400" i="1" l="1"/>
  <c r="P3399" i="1"/>
  <c r="P3401" i="1" l="1"/>
  <c r="P3403" i="1" l="1"/>
  <c r="P3402" i="1" l="1"/>
  <c r="P3404" i="1" l="1"/>
  <c r="P3405" i="1"/>
  <c r="P3406" i="1" l="1"/>
  <c r="P3407" i="1" l="1"/>
  <c r="P3409" i="1" l="1"/>
  <c r="P3408" i="1" l="1"/>
  <c r="P3411" i="1" l="1"/>
  <c r="P3410" i="1"/>
  <c r="P3412" i="1" l="1"/>
  <c r="P3413" i="1" l="1"/>
  <c r="P3414" i="1" l="1"/>
  <c r="P3415" i="1" l="1"/>
  <c r="P3417" i="1" l="1"/>
  <c r="P3416" i="1" l="1"/>
  <c r="P3418" i="1" l="1"/>
  <c r="P3419" i="1"/>
  <c r="P3420" i="1" l="1"/>
  <c r="P3421" i="1" l="1"/>
  <c r="P3422" i="1" l="1"/>
  <c r="P3423" i="1" l="1"/>
  <c r="P3424" i="1" l="1"/>
  <c r="P3425" i="1"/>
  <c r="P3426" i="1" l="1"/>
  <c r="P3427" i="1" l="1"/>
  <c r="P3428" i="1" l="1"/>
  <c r="P3429" i="1"/>
  <c r="P3431" i="1" l="1"/>
  <c r="P3430" i="1"/>
  <c r="P3432" i="1" l="1"/>
  <c r="P3433" i="1" l="1"/>
  <c r="P3434" i="1" l="1"/>
  <c r="P3435" i="1" l="1"/>
  <c r="P3436" i="1" l="1"/>
  <c r="P3437" i="1"/>
  <c r="P3439" i="1" l="1"/>
  <c r="P3438" i="1" l="1"/>
  <c r="P3440" i="1"/>
  <c r="P3441" i="1" l="1"/>
  <c r="P3442" i="1" l="1"/>
  <c r="P3443" i="1"/>
  <c r="P3445" i="1" l="1"/>
  <c r="P3444" i="1" l="1"/>
  <c r="P3446" i="1" l="1"/>
  <c r="P3447" i="1" l="1"/>
  <c r="P3448" i="1" l="1"/>
  <c r="P3449" i="1"/>
  <c r="P3450" i="1" l="1"/>
  <c r="P3452" i="1" l="1"/>
  <c r="P3451" i="1" l="1"/>
  <c r="P3453" i="1" l="1"/>
  <c r="P3454" i="1" l="1"/>
  <c r="P3455" i="1"/>
  <c r="P3456" i="1" l="1"/>
  <c r="P3457" i="1" l="1"/>
  <c r="P3458" i="1" l="1"/>
  <c r="P3459" i="1"/>
  <c r="P3460" i="1" l="1"/>
  <c r="P3461" i="1" l="1"/>
  <c r="P3463" i="1" l="1"/>
  <c r="P3464" i="1" l="1"/>
  <c r="P3462" i="1"/>
  <c r="P3465" i="1" l="1"/>
  <c r="P3467" i="1" l="1"/>
  <c r="P3466" i="1" l="1"/>
  <c r="P3469" i="1" l="1"/>
  <c r="P3468" i="1"/>
  <c r="P3470" i="1" l="1"/>
  <c r="P3471" i="1" l="1"/>
  <c r="P3472" i="1" l="1"/>
  <c r="P3473" i="1" l="1"/>
  <c r="P3474" i="1" l="1"/>
  <c r="P3476" i="1" l="1"/>
  <c r="P3475" i="1" l="1"/>
  <c r="P3478" i="1" l="1"/>
  <c r="P3477" i="1" l="1"/>
  <c r="P3480" i="1" l="1"/>
  <c r="P3479" i="1"/>
  <c r="P3482" i="1" l="1"/>
  <c r="P3481" i="1" l="1"/>
  <c r="P3483" i="1" l="1"/>
  <c r="P3484" i="1" l="1"/>
  <c r="P3485" i="1" l="1"/>
  <c r="P3486" i="1" l="1"/>
  <c r="P3488" i="1" l="1"/>
  <c r="P3487" i="1" l="1"/>
  <c r="P3489" i="1" l="1"/>
  <c r="P3490" i="1" l="1"/>
  <c r="P3491" i="1" l="1"/>
  <c r="P3492" i="1" l="1"/>
  <c r="P3493" i="1" l="1"/>
  <c r="P3494" i="1" l="1"/>
  <c r="P3496" i="1" l="1"/>
  <c r="P3495" i="1"/>
  <c r="P3497" i="1" l="1"/>
  <c r="P3498" i="1" l="1"/>
  <c r="P3499" i="1" l="1"/>
  <c r="P3500" i="1"/>
  <c r="P3501" i="1" l="1"/>
  <c r="P3503" i="1" l="1"/>
  <c r="P3502" i="1"/>
  <c r="P3504" i="1" l="1"/>
  <c r="P3505" i="1"/>
  <c r="P3506" i="1" l="1"/>
  <c r="P3508" i="1" l="1"/>
  <c r="P3507" i="1" l="1"/>
  <c r="P3510" i="1" l="1"/>
  <c r="P3509" i="1"/>
  <c r="P3511" i="1" l="1"/>
  <c r="P3512" i="1" l="1"/>
  <c r="P3513" i="1" l="1"/>
  <c r="P3514" i="1"/>
  <c r="P3515" i="1" l="1"/>
  <c r="P3516" i="1" l="1"/>
  <c r="P3517" i="1"/>
  <c r="P3518" i="1" l="1"/>
  <c r="P3519" i="1"/>
  <c r="P3521" i="1" l="1"/>
  <c r="P3520" i="1" l="1"/>
  <c r="P3522" i="1" l="1"/>
  <c r="P3523" i="1" l="1"/>
  <c r="P3525" i="1" l="1"/>
  <c r="P3526" i="1" l="1"/>
  <c r="P3524" i="1"/>
  <c r="P3527" i="1" l="1"/>
  <c r="P3529" i="1" l="1"/>
  <c r="P3528" i="1" l="1"/>
  <c r="P3531" i="1" l="1"/>
  <c r="P3530" i="1" l="1"/>
  <c r="P3533" i="1" l="1"/>
  <c r="P3532" i="1"/>
  <c r="P3534" i="1" l="1"/>
  <c r="P3535" i="1" l="1"/>
  <c r="P3536" i="1"/>
  <c r="P3537" i="1" l="1"/>
  <c r="P3538" i="1" l="1"/>
  <c r="P3539" i="1" l="1"/>
  <c r="P3541" i="1" l="1"/>
  <c r="P3540" i="1" l="1"/>
  <c r="P3542" i="1" l="1"/>
  <c r="P3543" i="1" l="1"/>
  <c r="P3544" i="1" l="1"/>
  <c r="P3545" i="1" l="1"/>
  <c r="P3546" i="1" l="1"/>
  <c r="P3547" i="1" l="1"/>
  <c r="P3548" i="1"/>
  <c r="P3549" i="1" l="1"/>
  <c r="P3550" i="1" l="1"/>
  <c r="P3551" i="1" l="1"/>
  <c r="P3552" i="1" l="1"/>
  <c r="P3553" i="1" l="1"/>
  <c r="P3554" i="1" l="1"/>
  <c r="P3556" i="1" l="1"/>
  <c r="P3555" i="1" l="1"/>
  <c r="P3557" i="1" l="1"/>
  <c r="P3558" i="1" l="1"/>
  <c r="P3559" i="1" l="1"/>
  <c r="P3560" i="1" l="1"/>
  <c r="P3561" i="1" l="1"/>
  <c r="P3562" i="1" l="1"/>
  <c r="P3563" i="1"/>
  <c r="P3566" i="1" l="1"/>
  <c r="P3564" i="1"/>
  <c r="P3565" i="1" l="1"/>
  <c r="P3567" i="1" l="1"/>
  <c r="P3569" i="1" l="1"/>
  <c r="P3568" i="1"/>
  <c r="P3570" i="1" l="1"/>
  <c r="P3572" i="1" l="1"/>
  <c r="P3571" i="1"/>
  <c r="P3574" i="1" l="1"/>
  <c r="P3573" i="1" l="1"/>
  <c r="P3575" i="1" l="1"/>
  <c r="P3577" i="1" l="1"/>
  <c r="P3576" i="1"/>
  <c r="P3579" i="1" l="1"/>
  <c r="P3578" i="1" l="1"/>
  <c r="P3580" i="1"/>
  <c r="P3581" i="1" l="1"/>
  <c r="P3583" i="1" l="1"/>
  <c r="P3582" i="1" l="1"/>
  <c r="P3584" i="1" l="1"/>
  <c r="P3586" i="1" l="1"/>
  <c r="P3585" i="1" l="1"/>
  <c r="P3588" i="1" l="1"/>
  <c r="P3587" i="1"/>
  <c r="P3589" i="1" l="1"/>
  <c r="P3591" i="1" l="1"/>
  <c r="P3590" i="1" l="1"/>
  <c r="P3592" i="1" l="1"/>
  <c r="P3593" i="1" l="1"/>
  <c r="P3595" i="1" l="1"/>
  <c r="P3594" i="1"/>
  <c r="P3596" i="1" l="1"/>
  <c r="P3597" i="1" l="1"/>
  <c r="P3598" i="1" l="1"/>
  <c r="P3599" i="1" l="1"/>
  <c r="P3600" i="1" l="1"/>
  <c r="P3601" i="1"/>
  <c r="P3603" i="1" l="1"/>
  <c r="P3602" i="1"/>
  <c r="P3605" i="1" l="1"/>
  <c r="P3604" i="1" l="1"/>
  <c r="P3606" i="1" l="1"/>
  <c r="P3607" i="1" l="1"/>
  <c r="P3608" i="1" l="1"/>
  <c r="P3610" i="1" l="1"/>
  <c r="P3609" i="1" l="1"/>
  <c r="P3612" i="1" l="1"/>
  <c r="P3611" i="1" l="1"/>
  <c r="P3613" i="1"/>
  <c r="P3614" i="1" l="1"/>
  <c r="P3616" i="1" l="1"/>
  <c r="P3615" i="1"/>
  <c r="P3618" i="1" l="1"/>
  <c r="P3617" i="1" l="1"/>
  <c r="P3620" i="1" l="1"/>
  <c r="P3619" i="1" l="1"/>
  <c r="P3621" i="1" l="1"/>
  <c r="P3622" i="1"/>
  <c r="P3623" i="1" l="1"/>
  <c r="P3624" i="1" l="1"/>
  <c r="P3625" i="1" l="1"/>
  <c r="P3626" i="1" l="1"/>
  <c r="P3627" i="1" l="1"/>
  <c r="P3628" i="1" l="1"/>
  <c r="P3629" i="1" l="1"/>
  <c r="P3630" i="1" l="1"/>
  <c r="P3631" i="1" l="1"/>
  <c r="P3632" i="1" l="1"/>
  <c r="P3633" i="1"/>
  <c r="P3634" i="1" l="1"/>
  <c r="P3635" i="1" l="1"/>
  <c r="P3636" i="1" l="1"/>
  <c r="P3637" i="1" l="1"/>
  <c r="P3639" i="1" l="1"/>
  <c r="P3640" i="1" l="1"/>
  <c r="P3638" i="1"/>
  <c r="P3641" i="1" l="1"/>
  <c r="P3643" i="1" l="1"/>
  <c r="P3642" i="1" l="1"/>
  <c r="P3644" i="1" l="1"/>
  <c r="P3645" i="1"/>
  <c r="P3646" i="1" l="1"/>
  <c r="P3647" i="1" l="1"/>
  <c r="P3649" i="1" l="1"/>
  <c r="P3650" i="1" l="1"/>
  <c r="P3648" i="1"/>
  <c r="P3651" i="1" l="1"/>
  <c r="P3652" i="1" l="1"/>
  <c r="P3653" i="1" l="1"/>
  <c r="P3654" i="1" l="1"/>
  <c r="P3655" i="1" l="1"/>
  <c r="P3656" i="1" l="1"/>
  <c r="P3657" i="1"/>
  <c r="P3658" i="1" l="1"/>
  <c r="P3660" i="1" l="1"/>
  <c r="P3659" i="1" l="1"/>
  <c r="P3661" i="1" l="1"/>
  <c r="P3663" i="1" l="1"/>
  <c r="P3662" i="1" l="1"/>
  <c r="P3665" i="1" l="1"/>
  <c r="P3664" i="1"/>
  <c r="P3666" i="1" l="1"/>
  <c r="P3667" i="1" l="1"/>
  <c r="P3669" i="1" l="1"/>
  <c r="P3668" i="1" l="1"/>
  <c r="P3670" i="1" l="1"/>
  <c r="P3672" i="1" l="1"/>
  <c r="P3671" i="1" l="1"/>
  <c r="P3673" i="1" l="1"/>
  <c r="P3674" i="1" l="1"/>
  <c r="P3675" i="1" l="1"/>
  <c r="P3676" i="1" l="1"/>
  <c r="P3677" i="1" l="1"/>
  <c r="P3678" i="1"/>
  <c r="P3680" i="1" l="1"/>
  <c r="P3679" i="1" l="1"/>
  <c r="P3681" i="1" l="1"/>
  <c r="P3683" i="1" l="1"/>
  <c r="P3682" i="1" l="1"/>
  <c r="P3685" i="1" l="1"/>
  <c r="P3684" i="1"/>
  <c r="P3687" i="1" l="1"/>
  <c r="P3688" i="1" l="1"/>
  <c r="P3686" i="1"/>
  <c r="P3689" i="1" l="1"/>
  <c r="P3690" i="1" l="1"/>
  <c r="P3691" i="1" l="1"/>
  <c r="P3693" i="1" l="1"/>
  <c r="P3692" i="1" l="1"/>
  <c r="P3694" i="1" l="1"/>
  <c r="P3696" i="1" l="1"/>
  <c r="P3695" i="1" l="1"/>
  <c r="P3697" i="1" l="1"/>
  <c r="P3698" i="1" l="1"/>
  <c r="P3699" i="1" l="1"/>
  <c r="P3700" i="1"/>
  <c r="P3702" i="1" l="1"/>
  <c r="P3701" i="1" l="1"/>
  <c r="P3704" i="1" l="1"/>
  <c r="P3703" i="1"/>
  <c r="P3705" i="1" l="1"/>
  <c r="P3706" i="1" l="1"/>
  <c r="P3707" i="1" l="1"/>
  <c r="P3708" i="1" l="1"/>
  <c r="P3709" i="1" l="1"/>
  <c r="P3710" i="1" l="1"/>
  <c r="P3711" i="1"/>
  <c r="P3712" i="1" l="1"/>
  <c r="P3713" i="1" l="1"/>
  <c r="P3714" i="1" l="1"/>
  <c r="P3715" i="1" l="1"/>
  <c r="P3716" i="1" l="1"/>
  <c r="P3717" i="1"/>
  <c r="P3718" i="1" l="1"/>
  <c r="P3719" i="1" l="1"/>
  <c r="P3720" i="1" l="1"/>
  <c r="P3721" i="1" l="1"/>
  <c r="P3722" i="1" l="1"/>
  <c r="P3723" i="1" l="1"/>
  <c r="P3724" i="1" l="1"/>
  <c r="P3725" i="1" l="1"/>
  <c r="P3726" i="1" l="1"/>
  <c r="P3727" i="1" l="1"/>
  <c r="P3728" i="1" l="1"/>
  <c r="P3730" i="1" l="1"/>
  <c r="P3729" i="1"/>
  <c r="P3731" i="1" l="1"/>
  <c r="P3733" i="1" l="1"/>
  <c r="P3732" i="1" l="1"/>
  <c r="P3734" i="1" l="1"/>
  <c r="P3735" i="1" l="1"/>
  <c r="P3736" i="1" l="1"/>
  <c r="P3737" i="1" l="1"/>
  <c r="P3738" i="1" l="1"/>
  <c r="P3739" i="1" l="1"/>
  <c r="P3740" i="1" l="1"/>
  <c r="P3741" i="1" l="1"/>
  <c r="P3742" i="1" l="1"/>
  <c r="P3743" i="1"/>
  <c r="P3744" i="1" l="1"/>
  <c r="P3746" i="1" l="1"/>
  <c r="P3745" i="1" l="1"/>
  <c r="P3747" i="1" l="1"/>
  <c r="P3748" i="1" l="1"/>
  <c r="P3749" i="1" l="1"/>
  <c r="P3750" i="1" l="1"/>
  <c r="P3751" i="1" l="1"/>
  <c r="P3752" i="1"/>
  <c r="P3753" i="1" l="1"/>
  <c r="P3755" i="1" l="1"/>
  <c r="P3754" i="1" l="1"/>
  <c r="P3756" i="1" l="1"/>
  <c r="P3759" i="1" l="1"/>
  <c r="P3757" i="1"/>
  <c r="P3758" i="1" l="1"/>
  <c r="P3761" i="1" l="1"/>
  <c r="P3760" i="1" l="1"/>
  <c r="P3762" i="1" l="1"/>
  <c r="P3763" i="1" l="1"/>
  <c r="P3765" i="1" l="1"/>
  <c r="P3764" i="1" l="1"/>
  <c r="P3767" i="1" l="1"/>
  <c r="P3766" i="1"/>
  <c r="P3768" i="1" l="1"/>
  <c r="P3769" i="1"/>
  <c r="P3770" i="1" l="1"/>
  <c r="P3771" i="1" l="1"/>
  <c r="P3772" i="1" l="1"/>
  <c r="P3773" i="1"/>
  <c r="P3774" i="1" l="1"/>
  <c r="P3775" i="1" l="1"/>
  <c r="P3776" i="1" l="1"/>
  <c r="P3777" i="1" l="1"/>
  <c r="P3778" i="1" l="1"/>
  <c r="P3780" i="1" l="1"/>
  <c r="P3779" i="1" l="1"/>
  <c r="P3781" i="1" l="1"/>
  <c r="P3782" i="1" l="1"/>
  <c r="P3783" i="1" l="1"/>
  <c r="P3784" i="1" l="1"/>
  <c r="P3786" i="1" l="1"/>
  <c r="P3785" i="1" l="1"/>
  <c r="P3787" i="1" l="1"/>
  <c r="P3788" i="1" l="1"/>
  <c r="P3790" i="1" l="1"/>
  <c r="P3789" i="1" l="1"/>
  <c r="P3791" i="1" l="1"/>
  <c r="P3792" i="1" l="1"/>
  <c r="P3793" i="1" l="1"/>
  <c r="P3795" i="1" l="1"/>
  <c r="P3794" i="1" l="1"/>
  <c r="P3797" i="1" l="1"/>
  <c r="P3798" i="1" l="1"/>
  <c r="P3796" i="1"/>
  <c r="P3799" i="1" l="1"/>
  <c r="P3800" i="1" l="1"/>
  <c r="P3802" i="1" l="1"/>
  <c r="P3803" i="1" l="1"/>
  <c r="P3801" i="1"/>
  <c r="P3804" i="1" l="1"/>
  <c r="P3805" i="1" l="1"/>
  <c r="P3807" i="1" l="1"/>
  <c r="P3806" i="1"/>
  <c r="P3808" i="1" l="1"/>
  <c r="P3809" i="1" l="1"/>
  <c r="P3811" i="1" l="1"/>
  <c r="P3810" i="1" l="1"/>
  <c r="P3813" i="1" l="1"/>
  <c r="P3812" i="1"/>
  <c r="P3815" i="1" l="1"/>
  <c r="P3814" i="1"/>
  <c r="P3816" i="1" l="1"/>
  <c r="P3817" i="1" l="1"/>
  <c r="P3818" i="1"/>
  <c r="P3819" i="1" l="1"/>
  <c r="P3821" i="1" l="1"/>
  <c r="P3820" i="1"/>
  <c r="P3823" i="1" l="1"/>
  <c r="P3822" i="1" l="1"/>
  <c r="P3824" i="1" l="1"/>
  <c r="P3825" i="1"/>
  <c r="P3826" i="1" l="1"/>
  <c r="P3828" i="1" l="1"/>
  <c r="P3827" i="1" l="1"/>
  <c r="P3830" i="1" l="1"/>
  <c r="P3829" i="1" l="1"/>
  <c r="P3832" i="1" l="1"/>
  <c r="P3831" i="1"/>
  <c r="P3834" i="1" l="1"/>
  <c r="P3833" i="1"/>
  <c r="P3835" i="1" l="1"/>
  <c r="P3836" i="1" l="1"/>
  <c r="P3837" i="1" l="1"/>
  <c r="P3838" i="1" l="1"/>
  <c r="P3839" i="1" l="1"/>
  <c r="P3840" i="1" l="1"/>
  <c r="P3841" i="1" l="1"/>
  <c r="P3842" i="1" l="1"/>
  <c r="P3844" i="1" l="1"/>
  <c r="P3843" i="1"/>
  <c r="P3845" i="1" l="1"/>
  <c r="P3847" i="1" l="1"/>
  <c r="P3846" i="1" l="1"/>
  <c r="P3848" i="1" l="1"/>
  <c r="P3849" i="1" l="1"/>
  <c r="P3852" i="1" l="1"/>
  <c r="P3850" i="1"/>
  <c r="P3851" i="1" l="1"/>
  <c r="P3853" i="1" l="1"/>
  <c r="P3854" i="1" l="1"/>
  <c r="P3855" i="1" l="1"/>
  <c r="P3856" i="1" l="1"/>
  <c r="P3858" i="1" l="1"/>
  <c r="P3857" i="1" l="1"/>
  <c r="P3859" i="1" l="1"/>
  <c r="P3860" i="1" l="1"/>
  <c r="P3861" i="1" l="1"/>
  <c r="P3863" i="1" l="1"/>
  <c r="P3862" i="1" l="1"/>
  <c r="P3865" i="1" l="1"/>
  <c r="P3864" i="1"/>
  <c r="P3866" i="1" l="1"/>
  <c r="P3867" i="1" l="1"/>
  <c r="P3868" i="1" l="1"/>
  <c r="P3869" i="1" l="1"/>
  <c r="P3870" i="1" l="1"/>
  <c r="P3871" i="1"/>
  <c r="P3872" i="1" l="1"/>
  <c r="P3873" i="1" l="1"/>
  <c r="P3874" i="1" l="1"/>
  <c r="P3875" i="1"/>
  <c r="P3876" i="1" l="1"/>
  <c r="P3877" i="1" l="1"/>
  <c r="P3878" i="1" l="1"/>
  <c r="P3880" i="1" l="1"/>
  <c r="P3879" i="1" l="1"/>
  <c r="P3881" i="1" l="1"/>
  <c r="P3882" i="1" l="1"/>
  <c r="P3883" i="1" l="1"/>
  <c r="P3884" i="1" l="1"/>
  <c r="P3885" i="1"/>
  <c r="P3886" i="1" l="1"/>
  <c r="P3888" i="1" l="1"/>
  <c r="P3887" i="1" l="1"/>
  <c r="P3890" i="1" l="1"/>
  <c r="P3889" i="1"/>
  <c r="P3891" i="1" l="1"/>
  <c r="P3892" i="1" l="1"/>
  <c r="P3893" i="1"/>
  <c r="P3895" i="1" l="1"/>
  <c r="P3894" i="1"/>
  <c r="P3897" i="1" l="1"/>
  <c r="P3896" i="1" l="1"/>
  <c r="P3898" i="1" l="1"/>
  <c r="P3899" i="1" l="1"/>
  <c r="P3900" i="1" l="1"/>
  <c r="P3901" i="1" l="1"/>
  <c r="P3903" i="1" l="1"/>
  <c r="P3902" i="1"/>
  <c r="P3905" i="1" l="1"/>
  <c r="P3904" i="1" l="1"/>
  <c r="P3906" i="1" l="1"/>
  <c r="P3907" i="1" l="1"/>
  <c r="P3908" i="1" l="1"/>
  <c r="P3909" i="1" l="1"/>
  <c r="P3910" i="1"/>
  <c r="P3911" i="1" l="1"/>
  <c r="P3913" i="1" l="1"/>
  <c r="P3912" i="1" l="1"/>
  <c r="P3915" i="1" l="1"/>
  <c r="P3914" i="1" l="1"/>
  <c r="P3916" i="1" l="1"/>
  <c r="P3917" i="1" l="1"/>
  <c r="P3919" i="1" l="1"/>
  <c r="P3918" i="1" l="1"/>
  <c r="P3921" i="1" l="1"/>
  <c r="P3920" i="1" l="1"/>
  <c r="P3922" i="1" l="1"/>
  <c r="P3924" i="1" l="1"/>
  <c r="P3923" i="1" l="1"/>
  <c r="P3925" i="1" l="1"/>
  <c r="P3926" i="1" l="1"/>
  <c r="P3927" i="1" l="1"/>
  <c r="P3930" i="1" l="1"/>
  <c r="P3928" i="1"/>
  <c r="P3929" i="1" l="1"/>
  <c r="P3931" i="1" l="1"/>
  <c r="P3932" i="1"/>
  <c r="P3934" i="1" l="1"/>
  <c r="P3933" i="1"/>
  <c r="P3937" i="1" l="1"/>
  <c r="P3935" i="1"/>
  <c r="P3936" i="1" l="1"/>
  <c r="P3939" i="1" l="1"/>
  <c r="P3938" i="1"/>
  <c r="P3940" i="1" l="1"/>
  <c r="P3942" i="1" l="1"/>
  <c r="P3941" i="1" l="1"/>
  <c r="P3943" i="1" l="1"/>
  <c r="P3945" i="1" l="1"/>
  <c r="P3944" i="1" l="1"/>
  <c r="P3947" i="1" l="1"/>
  <c r="P3946" i="1"/>
  <c r="P3948" i="1" l="1"/>
  <c r="P3949" i="1" l="1"/>
  <c r="P3950" i="1"/>
  <c r="P3952" i="1" l="1"/>
  <c r="P3951" i="1"/>
  <c r="P3953" i="1" l="1"/>
  <c r="P3954" i="1" l="1"/>
  <c r="P3955" i="1" l="1"/>
  <c r="P3957" i="1" l="1"/>
  <c r="P3956" i="1"/>
  <c r="P3958" i="1" l="1"/>
  <c r="P3960" i="1" l="1"/>
  <c r="P3959" i="1" l="1"/>
  <c r="P3961" i="1" l="1"/>
  <c r="P3963" i="1" l="1"/>
  <c r="P3962" i="1" l="1"/>
  <c r="P3964" i="1" l="1"/>
  <c r="P3965" i="1"/>
  <c r="P3966" i="1" l="1"/>
  <c r="P3967" i="1"/>
  <c r="P3968" i="1" l="1"/>
  <c r="P3970" i="1" l="1"/>
  <c r="P3969" i="1" l="1"/>
  <c r="P3972" i="1" l="1"/>
  <c r="P3971" i="1"/>
  <c r="P3974" i="1" l="1"/>
  <c r="P3973" i="1"/>
  <c r="P3975" i="1" l="1"/>
  <c r="P3976" i="1"/>
  <c r="P3977" i="1" l="1"/>
  <c r="P3979" i="1" l="1"/>
  <c r="P3978" i="1"/>
  <c r="P3980" i="1" l="1"/>
  <c r="P3981" i="1" l="1"/>
  <c r="P3983" i="1" l="1"/>
  <c r="P3984" i="1" l="1"/>
  <c r="P3982" i="1"/>
  <c r="P3985" i="1" l="1"/>
  <c r="P3986" i="1" l="1"/>
  <c r="P3987" i="1" l="1"/>
  <c r="P3988" i="1"/>
  <c r="P3989" i="1" l="1"/>
  <c r="P3990" i="1" l="1"/>
  <c r="P3992" i="1" l="1"/>
  <c r="P3991" i="1" l="1"/>
  <c r="P3993" i="1" l="1"/>
  <c r="P3995" i="1" l="1"/>
  <c r="P3994" i="1" l="1"/>
  <c r="P3997" i="1" l="1"/>
  <c r="P3996" i="1" l="1"/>
  <c r="P3998" i="1" l="1"/>
  <c r="P3999" i="1"/>
  <c r="P4000" i="1" l="1"/>
  <c r="P4001" i="1" l="1"/>
  <c r="P4002" i="1" l="1"/>
  <c r="P4003" i="1" l="1"/>
  <c r="P4004" i="1" l="1"/>
  <c r="P4006" i="1" l="1"/>
  <c r="P4005" i="1" l="1"/>
  <c r="P4007" i="1" l="1"/>
  <c r="P4008" i="1" l="1"/>
  <c r="P4010" i="1" l="1"/>
  <c r="P4011" i="1" l="1"/>
  <c r="P4009" i="1"/>
  <c r="P4012" i="1" l="1"/>
  <c r="P4013" i="1" l="1"/>
  <c r="P4015" i="1" l="1"/>
  <c r="P4014" i="1" l="1"/>
  <c r="P4016" i="1" l="1"/>
  <c r="P4018" i="1" l="1"/>
  <c r="P4017" i="1"/>
  <c r="P4019" i="1" l="1"/>
  <c r="P4020" i="1" l="1"/>
  <c r="P4021" i="1" l="1"/>
  <c r="P4022" i="1" l="1"/>
  <c r="P4023" i="1"/>
  <c r="P4025" i="1" l="1"/>
  <c r="P4024" i="1" l="1"/>
  <c r="P4027" i="1" l="1"/>
  <c r="P4029" i="1" l="1"/>
  <c r="P4026" i="1"/>
  <c r="P4028" i="1"/>
  <c r="P4030" i="1" l="1"/>
  <c r="P4031" i="1" l="1"/>
  <c r="P4033" i="1" l="1"/>
  <c r="P4032" i="1" l="1"/>
  <c r="P4035" i="1" l="1"/>
  <c r="P4034" i="1"/>
  <c r="P4036" i="1" l="1"/>
  <c r="P4037" i="1" l="1"/>
  <c r="P4039" i="1" l="1"/>
  <c r="P4038" i="1" l="1"/>
  <c r="P4040" i="1" l="1"/>
  <c r="P4042" i="1" l="1"/>
  <c r="P4041" i="1" l="1"/>
  <c r="P4044" i="1" l="1"/>
  <c r="P4043" i="1" l="1"/>
  <c r="P4045" i="1" l="1"/>
  <c r="P4046" i="1" l="1"/>
  <c r="P4047" i="1" l="1"/>
  <c r="P4049" i="1" l="1"/>
  <c r="P4048" i="1" l="1"/>
  <c r="P4050" i="1" l="1"/>
  <c r="P4051" i="1" l="1"/>
  <c r="P4052" i="1" l="1"/>
  <c r="P4053" i="1" l="1"/>
  <c r="P4054" i="1" l="1"/>
  <c r="P4055" i="1" l="1"/>
  <c r="P4057" i="1" l="1"/>
  <c r="P4056" i="1" l="1"/>
  <c r="P4058" i="1" l="1"/>
  <c r="P4059" i="1" l="1"/>
  <c r="P4060" i="1" l="1"/>
  <c r="P4061" i="1" l="1"/>
  <c r="P4062" i="1" l="1"/>
  <c r="P4063" i="1" l="1"/>
  <c r="P4064" i="1" l="1"/>
  <c r="P4065" i="1" l="1"/>
  <c r="P4066" i="1" l="1"/>
  <c r="P4067" i="1" l="1"/>
  <c r="P4068" i="1" l="1"/>
  <c r="P4069" i="1" l="1"/>
  <c r="P4070" i="1" l="1"/>
  <c r="P4071" i="1" l="1"/>
  <c r="P4073" i="1" l="1"/>
  <c r="P4072" i="1" l="1"/>
  <c r="P4075" i="1" l="1"/>
  <c r="P4074" i="1" l="1"/>
  <c r="P4076" i="1" l="1"/>
  <c r="P4078" i="1" l="1"/>
  <c r="P4077" i="1" l="1"/>
  <c r="P4080" i="1" l="1"/>
  <c r="P4079" i="1"/>
  <c r="P4081" i="1" l="1"/>
  <c r="P4082" i="1" l="1"/>
  <c r="P4083" i="1" l="1"/>
  <c r="P4085" i="1" l="1"/>
  <c r="P4086" i="1" l="1"/>
  <c r="P4084" i="1"/>
  <c r="P4087" i="1" l="1"/>
  <c r="P4088" i="1" l="1"/>
  <c r="P4089" i="1" l="1"/>
  <c r="P4090" i="1" l="1"/>
  <c r="P4091" i="1" l="1"/>
  <c r="P4092" i="1"/>
  <c r="P4093" i="1" l="1"/>
  <c r="P4094" i="1" l="1"/>
  <c r="P4096" i="1" l="1"/>
  <c r="P4095" i="1"/>
  <c r="P4097" i="1" l="1"/>
  <c r="P4098" i="1" l="1"/>
  <c r="P4099" i="1"/>
  <c r="P4100" i="1" l="1"/>
  <c r="P4101" i="1" l="1"/>
  <c r="P4102" i="1" l="1"/>
  <c r="P4104" i="1" l="1"/>
  <c r="P4103" i="1" l="1"/>
  <c r="P4106" i="1" l="1"/>
  <c r="P4105" i="1" l="1"/>
  <c r="P4107" i="1" l="1"/>
  <c r="P4108" i="1"/>
  <c r="P4109" i="1" l="1"/>
  <c r="P4110" i="1" l="1"/>
  <c r="P4111" i="1" l="1"/>
  <c r="P4112" i="1" l="1"/>
  <c r="P4114" i="1" l="1"/>
  <c r="P4113" i="1"/>
  <c r="P4115" i="1" l="1"/>
  <c r="P4117" i="1" l="1"/>
  <c r="P4116" i="1" l="1"/>
  <c r="P4118" i="1" l="1"/>
  <c r="P4119" i="1" l="1"/>
  <c r="P4120" i="1" l="1"/>
  <c r="P4121" i="1" l="1"/>
  <c r="P4122" i="1" l="1"/>
  <c r="P4123" i="1" l="1"/>
  <c r="P4125" i="1" l="1"/>
  <c r="P4124" i="1" l="1"/>
  <c r="P4126" i="1" l="1"/>
  <c r="P4128" i="1" l="1"/>
  <c r="P4127" i="1" l="1"/>
  <c r="P4129" i="1" l="1"/>
  <c r="P4130" i="1" l="1"/>
  <c r="P4131" i="1" l="1"/>
  <c r="P4132" i="1" l="1"/>
  <c r="P4133" i="1" l="1"/>
  <c r="P4134" i="1" l="1"/>
  <c r="P4135" i="1" l="1"/>
  <c r="P4136" i="1" l="1"/>
  <c r="P4137" i="1" l="1"/>
  <c r="P4138" i="1" l="1"/>
  <c r="P4139" i="1" l="1"/>
  <c r="P4140" i="1" l="1"/>
  <c r="P4142" i="1" l="1"/>
  <c r="P4141" i="1" l="1"/>
  <c r="P4143" i="1" l="1"/>
  <c r="P4145" i="1" l="1"/>
  <c r="P4144" i="1"/>
  <c r="P4146" i="1" l="1"/>
  <c r="P4147" i="1" l="1"/>
  <c r="P4148" i="1" l="1"/>
  <c r="P4149" i="1" l="1"/>
  <c r="P4150" i="1" l="1"/>
  <c r="P4151" i="1" l="1"/>
  <c r="P4153" i="1" l="1"/>
  <c r="P4152" i="1" l="1"/>
  <c r="P4155" i="1" l="1"/>
  <c r="P4154" i="1" l="1"/>
  <c r="P4157" i="1" l="1"/>
  <c r="P4156" i="1" l="1"/>
  <c r="P4158" i="1" l="1"/>
  <c r="P4159" i="1" l="1"/>
  <c r="P4160" i="1" l="1"/>
  <c r="P4161" i="1" l="1"/>
  <c r="P4163" i="1" l="1"/>
  <c r="P4162" i="1" l="1"/>
  <c r="P4164" i="1" l="1"/>
  <c r="P4165" i="1" l="1"/>
  <c r="P4166" i="1" l="1"/>
  <c r="P4168" i="1" l="1"/>
  <c r="P4167" i="1" l="1"/>
  <c r="P4169" i="1" l="1"/>
  <c r="P4170" i="1"/>
  <c r="P4171" i="1" l="1"/>
  <c r="P4173" i="1" l="1"/>
  <c r="P4172" i="1" l="1"/>
  <c r="P4174" i="1" l="1"/>
  <c r="P4175" i="1" l="1"/>
  <c r="P4176" i="1"/>
  <c r="P4177" i="1" l="1"/>
  <c r="P4178" i="1" l="1"/>
  <c r="P4179" i="1" l="1"/>
  <c r="P4180" i="1" l="1"/>
  <c r="P4181" i="1" l="1"/>
  <c r="P4182" i="1" l="1"/>
  <c r="P4183" i="1" l="1"/>
  <c r="P4184" i="1" l="1"/>
  <c r="P4185" i="1" l="1"/>
  <c r="P4186" i="1" l="1"/>
  <c r="P4187" i="1" l="1"/>
  <c r="P4189" i="1" l="1"/>
  <c r="P4188" i="1" l="1"/>
  <c r="P4190" i="1" l="1"/>
  <c r="P4191" i="1" l="1"/>
  <c r="P4192" i="1" l="1"/>
  <c r="P4194" i="1" l="1"/>
  <c r="P4193" i="1" l="1"/>
  <c r="P4196" i="1" l="1"/>
  <c r="P4195" i="1" l="1"/>
  <c r="P4198" i="1" l="1"/>
  <c r="P4197" i="1" l="1"/>
  <c r="P4200" i="1" l="1"/>
  <c r="P4199" i="1"/>
  <c r="P4201" i="1" l="1"/>
  <c r="P4203" i="1" l="1"/>
  <c r="P4202" i="1" l="1"/>
  <c r="P4204" i="1" l="1"/>
  <c r="P4205" i="1" l="1"/>
  <c r="P4206" i="1" l="1"/>
  <c r="P4207" i="1" l="1"/>
  <c r="P4208" i="1" l="1"/>
  <c r="P4209" i="1" l="1"/>
  <c r="P4210" i="1"/>
  <c r="P4211" i="1" l="1"/>
  <c r="P4212" i="1" l="1"/>
  <c r="P4213" i="1" l="1"/>
  <c r="P4214" i="1"/>
  <c r="P4215" i="1" l="1"/>
  <c r="P4216" i="1" l="1"/>
  <c r="P4217" i="1"/>
  <c r="P4218" i="1" l="1"/>
  <c r="P4219" i="1" l="1"/>
  <c r="P4220" i="1" l="1"/>
  <c r="P4221" i="1" l="1"/>
  <c r="P4222" i="1" l="1"/>
  <c r="P4224" i="1" l="1"/>
  <c r="P4223" i="1" l="1"/>
  <c r="P4225" i="1" l="1"/>
  <c r="P4226" i="1" l="1"/>
  <c r="P4227" i="1" l="1"/>
  <c r="P4228" i="1" l="1"/>
  <c r="P4229" i="1" l="1"/>
  <c r="P4230" i="1" l="1"/>
  <c r="P4233" i="1" l="1"/>
  <c r="P4231" i="1"/>
  <c r="P4232" i="1" l="1"/>
  <c r="P4234" i="1" l="1"/>
  <c r="P4236" i="1" l="1"/>
  <c r="P4235" i="1" l="1"/>
  <c r="P4237" i="1" l="1"/>
  <c r="P4239" i="1" l="1"/>
  <c r="P4238" i="1" l="1"/>
  <c r="P4240" i="1" l="1"/>
  <c r="P4241" i="1"/>
  <c r="P4242" i="1" l="1"/>
  <c r="P4243" i="1" l="1"/>
  <c r="P4244" i="1" l="1"/>
  <c r="P4245" i="1" l="1"/>
  <c r="P4246" i="1"/>
  <c r="P4247" i="1" l="1"/>
  <c r="P4249" i="1" l="1"/>
  <c r="P4248" i="1" l="1"/>
  <c r="P4251" i="1" l="1"/>
  <c r="P4250" i="1" l="1"/>
  <c r="P4252" i="1" l="1"/>
  <c r="P4254" i="1" l="1"/>
  <c r="P4253" i="1" l="1"/>
  <c r="P4255" i="1" l="1"/>
  <c r="P4256" i="1" l="1"/>
  <c r="P4257" i="1" l="1"/>
  <c r="P4259" i="1" l="1"/>
  <c r="P4258" i="1"/>
  <c r="P4260" i="1" l="1"/>
  <c r="P4261" i="1"/>
  <c r="P4263" i="1" l="1"/>
  <c r="P4262" i="1" l="1"/>
  <c r="P4264" i="1" l="1"/>
  <c r="P4265" i="1" l="1"/>
  <c r="P4266" i="1" l="1"/>
  <c r="P4267" i="1" l="1"/>
  <c r="P4268" i="1" l="1"/>
  <c r="P4269" i="1" l="1"/>
  <c r="P4270" i="1" l="1"/>
  <c r="P4271" i="1" l="1"/>
  <c r="P4273" i="1" l="1"/>
  <c r="P4272" i="1"/>
  <c r="P4276" i="1" l="1"/>
  <c r="P4274" i="1"/>
  <c r="P4275" i="1" l="1"/>
  <c r="P4277" i="1" l="1"/>
  <c r="P4279" i="1" l="1"/>
  <c r="P4278" i="1"/>
  <c r="P4280" i="1" l="1"/>
  <c r="P4281" i="1" l="1"/>
  <c r="P4283" i="1" l="1"/>
  <c r="P4282" i="1" l="1"/>
  <c r="P4284" i="1" l="1"/>
  <c r="P4285" i="1"/>
  <c r="P4287" i="1" l="1"/>
  <c r="P4286" i="1" l="1"/>
  <c r="P4288" i="1" l="1"/>
  <c r="P4289" i="1" l="1"/>
  <c r="P4290" i="1" l="1"/>
  <c r="P4291" i="1" l="1"/>
  <c r="P4293" i="1" l="1"/>
  <c r="P4292" i="1" l="1"/>
  <c r="P4294" i="1" l="1"/>
  <c r="P4295" i="1" l="1"/>
  <c r="P4296" i="1" l="1"/>
  <c r="P4298" i="1" l="1"/>
  <c r="P4297" i="1" l="1"/>
  <c r="P4300" i="1" l="1"/>
  <c r="P4299" i="1" l="1"/>
  <c r="P4301" i="1" l="1"/>
  <c r="P4302" i="1" l="1"/>
  <c r="P4303" i="1" l="1"/>
  <c r="P4304" i="1" l="1"/>
  <c r="P4306" i="1" l="1"/>
  <c r="P4305" i="1"/>
  <c r="P4307" i="1" l="1"/>
  <c r="P4308" i="1" l="1"/>
  <c r="P4309" i="1" l="1"/>
  <c r="P4310" i="1" l="1"/>
  <c r="P4312" i="1" l="1"/>
  <c r="P4311" i="1" l="1"/>
  <c r="P4314" i="1" l="1"/>
  <c r="P4313" i="1"/>
  <c r="P4315" i="1" l="1"/>
  <c r="P4316" i="1" l="1"/>
  <c r="P4318" i="1" l="1"/>
  <c r="P4317" i="1" l="1"/>
  <c r="P4319" i="1" l="1"/>
  <c r="P4320" i="1" l="1"/>
  <c r="P4321" i="1" l="1"/>
  <c r="P4322" i="1" l="1"/>
  <c r="P4324" i="1" l="1"/>
  <c r="P4323" i="1" l="1"/>
  <c r="P4325" i="1" l="1"/>
  <c r="P4326" i="1" l="1"/>
  <c r="P4327" i="1" l="1"/>
  <c r="P4328" i="1" l="1"/>
  <c r="P4329" i="1"/>
  <c r="P4330" i="1" l="1"/>
  <c r="P4331" i="1" l="1"/>
  <c r="P4332" i="1" l="1"/>
  <c r="P4333" i="1" l="1"/>
  <c r="P4334" i="1" l="1"/>
  <c r="P4335" i="1" l="1"/>
  <c r="P4336" i="1"/>
  <c r="P4338" i="1" l="1"/>
  <c r="P4337" i="1"/>
  <c r="P4339" i="1" l="1"/>
  <c r="P4340" i="1" l="1"/>
  <c r="P4343" i="1" l="1"/>
  <c r="P4341" i="1"/>
  <c r="P4342" i="1" l="1"/>
  <c r="P4345" i="1" l="1"/>
  <c r="P4344" i="1" l="1"/>
  <c r="P4346" i="1" l="1"/>
  <c r="P4348" i="1" l="1"/>
  <c r="P4347" i="1"/>
  <c r="P4349" i="1" l="1"/>
  <c r="P4350" i="1" l="1"/>
  <c r="P4352" i="1" l="1"/>
  <c r="P4351" i="1" l="1"/>
  <c r="P4353" i="1" l="1"/>
  <c r="P4354" i="1" l="1"/>
  <c r="P4356" i="1" l="1"/>
  <c r="P4355" i="1" l="1"/>
  <c r="P4357" i="1" l="1"/>
  <c r="P4359" i="1" l="1"/>
  <c r="P4358" i="1" l="1"/>
  <c r="P4360" i="1" l="1"/>
  <c r="P4361" i="1" l="1"/>
  <c r="P4362" i="1"/>
  <c r="P4364" i="1" l="1"/>
  <c r="P4363" i="1"/>
  <c r="P4365" i="1" l="1"/>
  <c r="P4366" i="1"/>
  <c r="P4368" i="1" l="1"/>
  <c r="P4367" i="1" l="1"/>
  <c r="P4369" i="1" l="1"/>
  <c r="P4370" i="1"/>
  <c r="P4371" i="1" l="1"/>
  <c r="P4372" i="1" l="1"/>
  <c r="P4374" i="1" l="1"/>
  <c r="P4373" i="1" l="1"/>
  <c r="P4375" i="1" l="1"/>
  <c r="P4376" i="1" l="1"/>
  <c r="P4377" i="1"/>
  <c r="P4378" i="1" l="1"/>
  <c r="P4379" i="1" l="1"/>
  <c r="P4380" i="1" l="1"/>
  <c r="P4381" i="1" l="1"/>
  <c r="P4382" i="1" l="1"/>
  <c r="P4383" i="1"/>
  <c r="P4384" i="1" l="1"/>
  <c r="P4385" i="1"/>
  <c r="P4386" i="1" l="1"/>
  <c r="P4387" i="1" l="1"/>
  <c r="P4388" i="1" l="1"/>
  <c r="P4389" i="1" l="1"/>
  <c r="P4390" i="1" l="1"/>
  <c r="P4391" i="1" l="1"/>
  <c r="P4392" i="1" l="1"/>
  <c r="P4394" i="1" l="1"/>
  <c r="P4393" i="1"/>
  <c r="P4395" i="1" l="1"/>
  <c r="P4396" i="1" l="1"/>
  <c r="P4398" i="1" l="1"/>
  <c r="P4397" i="1" l="1"/>
  <c r="P4400" i="1" l="1"/>
  <c r="P4399" i="1"/>
  <c r="P4401" i="1" l="1"/>
  <c r="P4402" i="1" l="1"/>
  <c r="P4403" i="1" l="1"/>
  <c r="P4405" i="1" l="1"/>
  <c r="P4406" i="1" l="1"/>
  <c r="P4404" i="1"/>
  <c r="P4407" i="1" l="1"/>
  <c r="P4408" i="1" l="1"/>
  <c r="P4409" i="1"/>
  <c r="P4410" i="1" l="1"/>
  <c r="P4411" i="1" l="1"/>
  <c r="P4412" i="1" l="1"/>
  <c r="P4414" i="1" l="1"/>
  <c r="P4413" i="1" l="1"/>
  <c r="P4415" i="1" l="1"/>
  <c r="P4417" i="1" l="1"/>
  <c r="P4416" i="1" l="1"/>
  <c r="P4418" i="1" l="1"/>
  <c r="P4419" i="1" l="1"/>
  <c r="P4420" i="1" l="1"/>
  <c r="P4421" i="1" l="1"/>
  <c r="P4422" i="1"/>
  <c r="P4423" i="1" l="1"/>
  <c r="P4424" i="1" l="1"/>
  <c r="P4425" i="1" l="1"/>
  <c r="P4426" i="1" l="1"/>
  <c r="P4427" i="1"/>
  <c r="P4428" i="1" l="1"/>
  <c r="P4429" i="1" l="1"/>
  <c r="P4430" i="1" l="1"/>
  <c r="P4431" i="1" l="1"/>
  <c r="P4432" i="1" l="1"/>
  <c r="P4434" i="1" l="1"/>
  <c r="P4433" i="1" l="1"/>
  <c r="P4436" i="1" l="1"/>
  <c r="P4435" i="1"/>
  <c r="P4438" i="1" l="1"/>
  <c r="P4437" i="1"/>
  <c r="P4439" i="1" l="1"/>
  <c r="P4440" i="1" l="1"/>
  <c r="P4441" i="1" l="1"/>
  <c r="P4443" i="1" l="1"/>
  <c r="P4442" i="1" l="1"/>
  <c r="P4444" i="1" l="1"/>
  <c r="P4445" i="1" l="1"/>
  <c r="P4446" i="1" l="1"/>
  <c r="P4447" i="1" l="1"/>
  <c r="P4448" i="1" l="1"/>
  <c r="P4449" i="1"/>
  <c r="P4450" i="1" l="1"/>
  <c r="P4451" i="1"/>
  <c r="P4453" i="1" l="1"/>
  <c r="P4452" i="1" l="1"/>
  <c r="P4455" i="1" l="1"/>
  <c r="P4454" i="1" l="1"/>
  <c r="P4456" i="1" l="1"/>
  <c r="P4457" i="1" l="1"/>
  <c r="P4458" i="1" l="1"/>
  <c r="P4460" i="1" l="1"/>
  <c r="P4459" i="1" l="1"/>
  <c r="P4461" i="1" l="1"/>
  <c r="P4462" i="1" l="1"/>
  <c r="P4463" i="1"/>
  <c r="P4464" i="1" l="1"/>
  <c r="P4465" i="1" l="1"/>
  <c r="P4466" i="1" l="1"/>
  <c r="P4467" i="1" l="1"/>
  <c r="P4468" i="1" l="1"/>
  <c r="P4470" i="1" l="1"/>
  <c r="P4469" i="1"/>
  <c r="P4471" i="1" l="1"/>
  <c r="P4472" i="1" l="1"/>
  <c r="P4473" i="1" l="1"/>
  <c r="P4474" i="1" l="1"/>
  <c r="P4476" i="1" l="1"/>
  <c r="P4475" i="1" l="1"/>
  <c r="P4477" i="1" l="1"/>
  <c r="P4478" i="1"/>
  <c r="P4480" i="1" l="1"/>
  <c r="P4479" i="1"/>
  <c r="P4481" i="1" l="1"/>
  <c r="P4482" i="1"/>
  <c r="P4483" i="1" l="1"/>
  <c r="P4484" i="1"/>
  <c r="P4485" i="1" l="1"/>
  <c r="P4487" i="1" l="1"/>
  <c r="P4486" i="1" l="1"/>
  <c r="P4488" i="1" l="1"/>
  <c r="P4489" i="1" l="1"/>
  <c r="P4490" i="1" l="1"/>
  <c r="P4491" i="1" l="1"/>
  <c r="P4493" i="1" l="1"/>
  <c r="P4492" i="1" l="1"/>
  <c r="P4494" i="1" l="1"/>
  <c r="P4495" i="1" l="1"/>
  <c r="P4496" i="1" l="1"/>
  <c r="P4497" i="1" l="1"/>
  <c r="P4499" i="1" l="1"/>
  <c r="P4498" i="1" l="1"/>
  <c r="P4501" i="1" l="1"/>
  <c r="P4500" i="1" l="1"/>
  <c r="P4502" i="1" l="1"/>
  <c r="P4503" i="1" l="1"/>
  <c r="P4504" i="1"/>
  <c r="P4505" i="1" l="1"/>
  <c r="P4506" i="1"/>
  <c r="P4507" i="1" l="1"/>
  <c r="P4508" i="1" l="1"/>
  <c r="P4509" i="1" l="1"/>
  <c r="P4510" i="1"/>
  <c r="P4511" i="1" l="1"/>
  <c r="P4512" i="1" l="1"/>
  <c r="P4513" i="1" l="1"/>
  <c r="P4514" i="1" l="1"/>
  <c r="P4516" i="1" l="1"/>
  <c r="P4515" i="1"/>
  <c r="P4517" i="1" l="1"/>
  <c r="P4518" i="1" l="1"/>
  <c r="P4519" i="1"/>
  <c r="P4520" i="1" l="1"/>
  <c r="P4521" i="1" l="1"/>
  <c r="P4523" i="1" l="1"/>
  <c r="P4522" i="1" l="1"/>
  <c r="P4524" i="1" l="1"/>
  <c r="P4526" i="1" l="1"/>
  <c r="P4525" i="1"/>
  <c r="P4527" i="1" l="1"/>
  <c r="P4528" i="1" l="1"/>
  <c r="P4529" i="1"/>
  <c r="P4531" i="1" l="1"/>
  <c r="P4530" i="1"/>
  <c r="P4532" i="1" l="1"/>
  <c r="P4534" i="1" l="1"/>
  <c r="P4533" i="1" l="1"/>
  <c r="P4536" i="1" l="1"/>
  <c r="P4535" i="1" l="1"/>
  <c r="P4537" i="1" l="1"/>
  <c r="P4538" i="1" l="1"/>
  <c r="P4539" i="1" l="1"/>
  <c r="P4540" i="1" l="1"/>
  <c r="P4541" i="1" l="1"/>
  <c r="P4542" i="1" l="1"/>
  <c r="P4543" i="1" l="1"/>
  <c r="P4545" i="1" l="1"/>
  <c r="P4544" i="1"/>
  <c r="P4547" i="1" l="1"/>
  <c r="P4546" i="1" l="1"/>
  <c r="P4548" i="1" l="1"/>
  <c r="P4549" i="1"/>
  <c r="P4552" i="1" l="1"/>
  <c r="P4550" i="1"/>
  <c r="P4551" i="1" l="1"/>
  <c r="P4553" i="1" l="1"/>
  <c r="P4554" i="1"/>
  <c r="P4555" i="1" l="1"/>
  <c r="P4556" i="1" l="1"/>
  <c r="P4557" i="1" l="1"/>
  <c r="P4559" i="1" l="1"/>
  <c r="P4558" i="1"/>
  <c r="P4560" i="1" l="1"/>
  <c r="P4561" i="1" l="1"/>
  <c r="P4563" i="1" l="1"/>
  <c r="P4562" i="1" l="1"/>
  <c r="P4565" i="1" l="1"/>
  <c r="P4564" i="1" l="1"/>
  <c r="P4567" i="1" l="1"/>
  <c r="P4566" i="1"/>
  <c r="P4568" i="1" l="1"/>
  <c r="P4569" i="1" l="1"/>
  <c r="P4570" i="1" l="1"/>
  <c r="P4571" i="1" l="1"/>
  <c r="P4572" i="1" l="1"/>
  <c r="P4573" i="1" l="1"/>
  <c r="P4574" i="1" l="1"/>
  <c r="P4576" i="1" l="1"/>
  <c r="P4575" i="1" l="1"/>
  <c r="P4577" i="1" l="1"/>
  <c r="P4578" i="1" l="1"/>
  <c r="P4579" i="1" l="1"/>
  <c r="P4580" i="1" l="1"/>
  <c r="P4582" i="1" l="1"/>
  <c r="P4581" i="1" l="1"/>
  <c r="P4583" i="1" l="1"/>
  <c r="P4585" i="1" l="1"/>
  <c r="P4584" i="1" l="1"/>
  <c r="P4586" i="1" l="1"/>
  <c r="P4587" i="1" l="1"/>
  <c r="P4588" i="1" l="1"/>
  <c r="P4589" i="1" l="1"/>
  <c r="P4590" i="1" l="1"/>
  <c r="P4591" i="1" l="1"/>
  <c r="P4592" i="1" l="1"/>
  <c r="P4593" i="1" l="1"/>
  <c r="P4594" i="1" l="1"/>
  <c r="P4595" i="1"/>
  <c r="P4596" i="1" l="1"/>
  <c r="P4597" i="1" l="1"/>
  <c r="P4598" i="1" l="1"/>
  <c r="P4599" i="1" l="1"/>
  <c r="P4601" i="1" l="1"/>
  <c r="P4600" i="1" l="1"/>
  <c r="P4602" i="1" l="1"/>
  <c r="P4604" i="1" l="1"/>
  <c r="P4603" i="1" l="1"/>
  <c r="P4606" i="1" l="1"/>
  <c r="P4605" i="1" l="1"/>
  <c r="P4608" i="1" l="1"/>
  <c r="P4607" i="1"/>
  <c r="P4610" i="1" l="1"/>
  <c r="P4609" i="1"/>
  <c r="P4612" i="1" l="1"/>
  <c r="P4611" i="1"/>
  <c r="P4613" i="1" l="1"/>
  <c r="P4614" i="1" l="1"/>
  <c r="P4615" i="1"/>
  <c r="P4616" i="1" l="1"/>
  <c r="P4618" i="1" l="1"/>
  <c r="P4617" i="1" l="1"/>
  <c r="P4619" i="1" l="1"/>
  <c r="P4620" i="1" l="1"/>
  <c r="P4621" i="1" l="1"/>
  <c r="P4622" i="1" l="1"/>
  <c r="P4624" i="1" l="1"/>
  <c r="P4623" i="1" l="1"/>
  <c r="P4625" i="1" l="1"/>
  <c r="P4627" i="1" l="1"/>
  <c r="P4626" i="1" l="1"/>
  <c r="P4628" i="1" l="1"/>
  <c r="P4629" i="1" l="1"/>
  <c r="P4630" i="1" l="1"/>
  <c r="P4631" i="1"/>
  <c r="P4632" i="1" l="1"/>
  <c r="P4633" i="1" l="1"/>
  <c r="P4634" i="1" l="1"/>
  <c r="P4635" i="1" l="1"/>
  <c r="P4636" i="1" l="1"/>
  <c r="P4638" i="1" l="1"/>
  <c r="P4637" i="1" l="1"/>
  <c r="P4639" i="1" l="1"/>
  <c r="P4640" i="1" l="1"/>
  <c r="P4641" i="1" l="1"/>
  <c r="P4643" i="1" l="1"/>
  <c r="P4642" i="1"/>
  <c r="P4644" i="1" l="1"/>
  <c r="P4645" i="1" l="1"/>
  <c r="P4646" i="1" l="1"/>
  <c r="P4647" i="1" l="1"/>
  <c r="P4648" i="1"/>
  <c r="P4649" i="1" l="1"/>
  <c r="P4651" i="1" l="1"/>
  <c r="P4650" i="1"/>
  <c r="P4652" i="1" l="1"/>
  <c r="P4654" i="1" l="1"/>
  <c r="P4653" i="1" l="1"/>
  <c r="P4656" i="1" l="1"/>
  <c r="P4655" i="1" l="1"/>
  <c r="P4657" i="1" l="1"/>
  <c r="P4658" i="1"/>
  <c r="P4659" i="1" l="1"/>
  <c r="P4660" i="1" l="1"/>
  <c r="P4662" i="1" l="1"/>
  <c r="P4661" i="1" l="1"/>
  <c r="P4664" i="1" l="1"/>
  <c r="P4663" i="1" l="1"/>
  <c r="P4665" i="1" l="1"/>
  <c r="P4666" i="1" l="1"/>
  <c r="P4668" i="1" l="1"/>
  <c r="P4667" i="1"/>
  <c r="P4669" i="1" l="1"/>
  <c r="P4671" i="1" l="1"/>
  <c r="P4672" i="1" l="1"/>
  <c r="P4670" i="1"/>
  <c r="P4673" i="1" l="1"/>
  <c r="P4675" i="1" l="1"/>
  <c r="P4674" i="1" l="1"/>
  <c r="P4677" i="1" l="1"/>
  <c r="P4676" i="1" l="1"/>
  <c r="P4678" i="1" l="1"/>
  <c r="P4679" i="1" l="1"/>
  <c r="P4680" i="1" l="1"/>
  <c r="P4682" i="1" l="1"/>
  <c r="P4681" i="1" l="1"/>
  <c r="P4683" i="1" l="1"/>
  <c r="P4685" i="1" l="1"/>
  <c r="P4684" i="1" l="1"/>
  <c r="P4686" i="1" l="1"/>
  <c r="P4687" i="1"/>
  <c r="P4688" i="1" l="1"/>
  <c r="P4689" i="1"/>
  <c r="P4691" i="1" l="1"/>
  <c r="P4690" i="1" l="1"/>
  <c r="P4693" i="1" l="1"/>
  <c r="P4692" i="1" l="1"/>
  <c r="P4694" i="1" l="1"/>
  <c r="P4695" i="1" l="1"/>
  <c r="P4697" i="1" l="1"/>
  <c r="P4696" i="1" l="1"/>
  <c r="P4699" i="1" l="1"/>
  <c r="P4700" i="1" l="1"/>
  <c r="P4698" i="1"/>
  <c r="P4701" i="1" l="1"/>
  <c r="P4702" i="1" l="1"/>
  <c r="P4703" i="1"/>
  <c r="P4704" i="1" l="1"/>
  <c r="P4705" i="1"/>
  <c r="P4707" i="1" l="1"/>
  <c r="P4706" i="1" l="1"/>
  <c r="P4708" i="1" l="1"/>
  <c r="P4710" i="1" l="1"/>
  <c r="P4709" i="1" l="1"/>
  <c r="P4712" i="1" l="1"/>
  <c r="P4711" i="1" l="1"/>
  <c r="P4713" i="1" l="1"/>
  <c r="P4714" i="1" l="1"/>
  <c r="P4716" i="1" l="1"/>
  <c r="P4715" i="1" l="1"/>
  <c r="P4717" i="1" l="1"/>
  <c r="P4718" i="1" l="1"/>
  <c r="P4719" i="1" l="1"/>
  <c r="P4720" i="1" l="1"/>
  <c r="P4721" i="1"/>
  <c r="P4723" i="1" l="1"/>
  <c r="P4722" i="1" l="1"/>
  <c r="P4724" i="1" l="1"/>
  <c r="P4725" i="1" l="1"/>
  <c r="P4726" i="1" l="1"/>
  <c r="P4727" i="1" l="1"/>
  <c r="P4728" i="1"/>
  <c r="P4730" i="1" l="1"/>
  <c r="P4729" i="1"/>
  <c r="P4731" i="1" l="1"/>
  <c r="P4732" i="1"/>
  <c r="P4733" i="1" l="1"/>
  <c r="P4734" i="1" l="1"/>
  <c r="P4735" i="1" l="1"/>
  <c r="P4736" i="1" l="1"/>
  <c r="P4738" i="1" l="1"/>
  <c r="P4737" i="1" l="1"/>
  <c r="P4739" i="1" l="1"/>
  <c r="P4740" i="1"/>
  <c r="P4741" i="1" l="1"/>
  <c r="P4742" i="1" l="1"/>
  <c r="P4743" i="1"/>
  <c r="P4744" i="1" l="1"/>
  <c r="P4745" i="1" l="1"/>
  <c r="P4746" i="1" l="1"/>
  <c r="P4747" i="1"/>
  <c r="P4748" i="1" l="1"/>
  <c r="P4750" i="1" l="1"/>
  <c r="P4749" i="1"/>
  <c r="P4751" i="1" l="1"/>
  <c r="P4752" i="1" l="1"/>
  <c r="P4753" i="1" l="1"/>
  <c r="P4754" i="1" l="1"/>
  <c r="P4756" i="1" l="1"/>
  <c r="P4755" i="1" l="1"/>
  <c r="P4757" i="1" l="1"/>
  <c r="P4758" i="1" l="1"/>
  <c r="P4760" i="1" l="1"/>
  <c r="P4759" i="1"/>
  <c r="P4761" i="1" l="1"/>
  <c r="P4762" i="1" l="1"/>
  <c r="P4763" i="1" l="1"/>
  <c r="P4764" i="1" l="1"/>
  <c r="P4765" i="1" l="1"/>
  <c r="P4766" i="1" l="1"/>
  <c r="P4767" i="1" l="1"/>
  <c r="P4769" i="1" l="1"/>
  <c r="P4768" i="1" l="1"/>
  <c r="P4770" i="1" l="1"/>
  <c r="P4772" i="1" l="1"/>
  <c r="P4771" i="1"/>
  <c r="P4773" i="1" l="1"/>
  <c r="P4774" i="1" l="1"/>
  <c r="P4775" i="1"/>
  <c r="P4776" i="1" l="1"/>
  <c r="P4777" i="1" l="1"/>
  <c r="P4779" i="1" l="1"/>
  <c r="P4780" i="1" l="1"/>
  <c r="P4778" i="1"/>
  <c r="P4782" i="1" l="1"/>
  <c r="P4781" i="1" l="1"/>
  <c r="P4784" i="1" l="1"/>
  <c r="P4783" i="1"/>
  <c r="P4785" i="1" l="1"/>
  <c r="P4786" i="1" l="1"/>
  <c r="P4787" i="1" l="1"/>
  <c r="P4788" i="1"/>
  <c r="P4790" i="1" l="1"/>
  <c r="P4789" i="1" l="1"/>
  <c r="P4791" i="1" l="1"/>
  <c r="P4792" i="1" l="1"/>
  <c r="P4793" i="1" l="1"/>
  <c r="P4794" i="1"/>
  <c r="P4796" i="1" l="1"/>
  <c r="P4795" i="1"/>
  <c r="P4798" i="1" l="1"/>
  <c r="P4797" i="1" l="1"/>
  <c r="P4799" i="1" l="1"/>
  <c r="P4800" i="1" l="1"/>
  <c r="P4801" i="1" l="1"/>
  <c r="P4802" i="1"/>
  <c r="P4803" i="1" l="1"/>
  <c r="P4804" i="1" l="1"/>
  <c r="P4805" i="1" l="1"/>
  <c r="P4806" i="1" l="1"/>
  <c r="P4808" i="1" l="1"/>
  <c r="P4807" i="1"/>
  <c r="P4809" i="1" l="1"/>
  <c r="P4810" i="1" l="1"/>
  <c r="P4811" i="1" l="1"/>
  <c r="P4812" i="1" l="1"/>
  <c r="P4813" i="1"/>
  <c r="P4814" i="1" l="1"/>
  <c r="P4815" i="1" l="1"/>
  <c r="P4816" i="1" l="1"/>
  <c r="P4817" i="1" l="1"/>
  <c r="P4818" i="1" l="1"/>
  <c r="P4819" i="1" l="1"/>
  <c r="P4821" i="1" l="1"/>
  <c r="P4820" i="1" l="1"/>
  <c r="P4822" i="1" l="1"/>
  <c r="P4823" i="1" l="1"/>
  <c r="P4824" i="1"/>
  <c r="P4825" i="1" l="1"/>
  <c r="P4827" i="1" l="1"/>
  <c r="P4828" i="1" l="1"/>
  <c r="P4826" i="1"/>
  <c r="P4829" i="1" l="1"/>
  <c r="P4831" i="1" l="1"/>
  <c r="P4830" i="1" l="1"/>
  <c r="P4832" i="1" l="1"/>
  <c r="P4833" i="1" l="1"/>
  <c r="P4834" i="1" l="1"/>
  <c r="P4835" i="1" l="1"/>
  <c r="P4836" i="1" l="1"/>
  <c r="P4837" i="1"/>
  <c r="P4838" i="1" l="1"/>
  <c r="P4839" i="1" l="1"/>
  <c r="P4840" i="1" l="1"/>
  <c r="P4841" i="1"/>
  <c r="P4843" i="1" l="1"/>
  <c r="P4842" i="1" l="1"/>
  <c r="P4844" i="1" l="1"/>
  <c r="P4845" i="1" l="1"/>
  <c r="P4847" i="1" l="1"/>
  <c r="P4846" i="1" l="1"/>
  <c r="P4848" i="1" l="1"/>
  <c r="P4849" i="1" l="1"/>
  <c r="P4850" i="1" l="1"/>
  <c r="P4851" i="1" l="1"/>
  <c r="P4852" i="1" l="1"/>
  <c r="P4853" i="1" l="1"/>
  <c r="P4854" i="1"/>
  <c r="P4855" i="1" l="1"/>
  <c r="P4856" i="1" l="1"/>
  <c r="P4858" i="1" l="1"/>
  <c r="P4857" i="1" l="1"/>
  <c r="P4859" i="1" l="1"/>
  <c r="P4861" i="1" l="1"/>
  <c r="P4860" i="1" l="1"/>
  <c r="P4862" i="1" l="1"/>
  <c r="P4863" i="1" l="1"/>
  <c r="P4864" i="1"/>
  <c r="P4865" i="1" l="1"/>
  <c r="P4866" i="1" l="1"/>
  <c r="P4867" i="1" l="1"/>
  <c r="P4868" i="1"/>
  <c r="P4870" i="1" l="1"/>
  <c r="P4869" i="1"/>
  <c r="P4871" i="1" l="1"/>
  <c r="P4872" i="1" l="1"/>
  <c r="P4873" i="1" l="1"/>
  <c r="P4874" i="1"/>
  <c r="P4876" i="1" l="1"/>
  <c r="P4875" i="1" l="1"/>
  <c r="P4878" i="1" l="1"/>
  <c r="P4877" i="1"/>
  <c r="P4879" i="1" l="1"/>
  <c r="P4880" i="1" l="1"/>
  <c r="P4881" i="1"/>
  <c r="P4882" i="1" l="1"/>
  <c r="P4883" i="1" l="1"/>
  <c r="P4885" i="1" l="1"/>
  <c r="P4884" i="1" l="1"/>
  <c r="P4886" i="1" l="1"/>
  <c r="P4887" i="1"/>
  <c r="P4889" i="1" l="1"/>
  <c r="P4888" i="1" l="1"/>
  <c r="P4890" i="1" l="1"/>
  <c r="P4891" i="1" l="1"/>
  <c r="P4892" i="1" l="1"/>
  <c r="P4893" i="1" l="1"/>
  <c r="P4894" i="1" l="1"/>
  <c r="P4896" i="1" l="1"/>
  <c r="P4895" i="1" l="1"/>
  <c r="P4897" i="1" l="1"/>
  <c r="P4898" i="1"/>
  <c r="P4899" i="1" l="1"/>
  <c r="P4900" i="1" l="1"/>
  <c r="P4901" i="1"/>
  <c r="P4902" i="1" l="1"/>
  <c r="P4903" i="1" l="1"/>
  <c r="P4904" i="1" l="1"/>
  <c r="P4905" i="1" l="1"/>
  <c r="P4907" i="1" l="1"/>
  <c r="P4906" i="1"/>
  <c r="P4908" i="1" l="1"/>
  <c r="P4909" i="1"/>
  <c r="P4911" i="1" l="1"/>
  <c r="P4910" i="1" l="1"/>
  <c r="P4913" i="1" l="1"/>
  <c r="P4912" i="1"/>
  <c r="P4914" i="1" l="1"/>
  <c r="P4915" i="1" l="1"/>
  <c r="P4916" i="1" l="1"/>
  <c r="P4917" i="1" l="1"/>
  <c r="P4918" i="1" l="1"/>
  <c r="P4919" i="1" l="1"/>
  <c r="P4920" i="1" l="1"/>
  <c r="P4922" i="1" l="1"/>
  <c r="P4923" i="1" l="1"/>
  <c r="P4921" i="1"/>
  <c r="P4924" i="1" l="1"/>
  <c r="P4925" i="1" l="1"/>
  <c r="P4926" i="1" l="1"/>
  <c r="P4927" i="1" l="1"/>
  <c r="P4928" i="1"/>
  <c r="P4930" i="1" l="1"/>
  <c r="P4929" i="1" l="1"/>
  <c r="P4931" i="1" l="1"/>
  <c r="P4932" i="1" l="1"/>
  <c r="P4934" i="1" l="1"/>
  <c r="P4933" i="1" l="1"/>
  <c r="P4936" i="1" l="1"/>
  <c r="P4937" i="1" l="1"/>
  <c r="P4935" i="1"/>
  <c r="P4939" i="1" l="1"/>
  <c r="P4938" i="1"/>
  <c r="P4941" i="1" l="1"/>
  <c r="P4940" i="1" l="1"/>
  <c r="P4942" i="1" l="1"/>
  <c r="P4944" i="1" l="1"/>
  <c r="P4943" i="1" l="1"/>
  <c r="P4946" i="1" l="1"/>
  <c r="P4945" i="1" l="1"/>
  <c r="P4947" i="1" l="1"/>
  <c r="P4948" i="1" l="1"/>
  <c r="P4949" i="1" l="1"/>
  <c r="P4950" i="1" l="1"/>
  <c r="P4951" i="1" l="1"/>
  <c r="P4953" i="1" l="1"/>
  <c r="P4952" i="1" l="1"/>
  <c r="P4955" i="1" l="1"/>
  <c r="P4954" i="1" l="1"/>
  <c r="P4956" i="1" l="1"/>
  <c r="P4958" i="1" l="1"/>
  <c r="P4957" i="1" l="1"/>
  <c r="P4959" i="1" l="1"/>
  <c r="P4961" i="1" l="1"/>
  <c r="P4960" i="1"/>
  <c r="P4962" i="1" l="1"/>
  <c r="P4963" i="1" l="1"/>
  <c r="P4964" i="1" l="1"/>
  <c r="P4966" i="1" l="1"/>
  <c r="P4965" i="1" l="1"/>
  <c r="P4968" i="1" l="1"/>
  <c r="P4967" i="1" l="1"/>
  <c r="P4969" i="1" l="1"/>
  <c r="P4970" i="1" l="1"/>
  <c r="P4971" i="1" l="1"/>
  <c r="P4972" i="1" l="1"/>
  <c r="P4973" i="1" l="1"/>
  <c r="P4975" i="1" l="1"/>
  <c r="P4974" i="1" l="1"/>
  <c r="P4976" i="1" l="1"/>
  <c r="P4977" i="1" l="1"/>
  <c r="P4978" i="1"/>
  <c r="P4979" i="1" l="1"/>
  <c r="P4981" i="1" l="1"/>
  <c r="P4980" i="1" l="1"/>
  <c r="P4982" i="1" l="1"/>
  <c r="P4984" i="1" l="1"/>
  <c r="P4985" i="1" l="1"/>
  <c r="P4983" i="1"/>
  <c r="P4986" i="1" l="1"/>
  <c r="P4987" i="1" l="1"/>
  <c r="P4989" i="1" l="1"/>
  <c r="P4988" i="1" l="1"/>
  <c r="P4990" i="1" l="1"/>
  <c r="P4991" i="1" l="1"/>
  <c r="P4992" i="1" l="1"/>
  <c r="P4993" i="1" l="1"/>
  <c r="P4994" i="1" l="1"/>
  <c r="P4995" i="1" l="1"/>
  <c r="P4996" i="1" l="1"/>
  <c r="P4997" i="1" l="1"/>
  <c r="P4999" i="1" l="1"/>
  <c r="P4998" i="1"/>
  <c r="P5000" i="1" l="1"/>
  <c r="P5001" i="1" l="1"/>
  <c r="P5002" i="1" l="1"/>
  <c r="P5003" i="1" l="1"/>
  <c r="P5004" i="1" l="1"/>
  <c r="P5005" i="1" l="1"/>
  <c r="P5006" i="1"/>
  <c r="P5008" i="1" l="1"/>
  <c r="P5007" i="1"/>
  <c r="P5010" i="1" l="1"/>
  <c r="P5009" i="1" l="1"/>
  <c r="P5011" i="1" l="1"/>
  <c r="P5012" i="1"/>
  <c r="P5014" i="1" l="1"/>
  <c r="P5013" i="1" l="1"/>
  <c r="P5015" i="1" l="1"/>
  <c r="P5016" i="1" l="1"/>
  <c r="P5018" i="1" l="1"/>
  <c r="P5017" i="1" l="1"/>
  <c r="P5019" i="1" l="1"/>
  <c r="P5020" i="1" l="1"/>
  <c r="P5021" i="1" l="1"/>
  <c r="P5022" i="1" l="1"/>
  <c r="P5024" i="1" l="1"/>
  <c r="P5023" i="1" l="1"/>
  <c r="P5025" i="1" l="1"/>
  <c r="P5026" i="1" l="1"/>
  <c r="P5028" i="1" l="1"/>
  <c r="P5027" i="1"/>
  <c r="P5029" i="1" l="1"/>
  <c r="P5030" i="1" l="1"/>
  <c r="P5031" i="1"/>
  <c r="P5033" i="1" l="1"/>
  <c r="P5032" i="1" l="1"/>
  <c r="P5034" i="1" l="1"/>
  <c r="P5035" i="1"/>
  <c r="P5036" i="1" l="1"/>
  <c r="P5038" i="1" l="1"/>
  <c r="P5037" i="1"/>
  <c r="P5039" i="1" l="1"/>
  <c r="P5040" i="1"/>
  <c r="P5042" i="1" l="1"/>
  <c r="P5041" i="1"/>
  <c r="P5043" i="1" l="1"/>
  <c r="P5044" i="1" l="1"/>
  <c r="P5045" i="1"/>
  <c r="P5046" i="1" l="1"/>
  <c r="P5047" i="1" l="1"/>
  <c r="P5048" i="1" l="1"/>
  <c r="P5049" i="1" l="1"/>
  <c r="P5050" i="1"/>
  <c r="P5051" i="1" l="1"/>
  <c r="P5052" i="1" l="1"/>
  <c r="P5053" i="1" l="1"/>
  <c r="P5055" i="1" l="1"/>
  <c r="P5054" i="1" l="1"/>
  <c r="P5056" i="1" l="1"/>
  <c r="P5057" i="1" l="1"/>
  <c r="P5058" i="1"/>
  <c r="P5059" i="1" l="1"/>
  <c r="P5061" i="1" l="1"/>
  <c r="P5060" i="1" l="1"/>
  <c r="P5062" i="1" l="1"/>
  <c r="P5063" i="1" l="1"/>
  <c r="P5064" i="1" l="1"/>
  <c r="P5065" i="1" l="1"/>
  <c r="P5066" i="1" l="1"/>
  <c r="P5067" i="1" l="1"/>
  <c r="P5068" i="1" l="1"/>
  <c r="P5069" i="1"/>
  <c r="P5070" i="1" l="1"/>
  <c r="P5071" i="1" l="1"/>
  <c r="P5072" i="1" l="1"/>
  <c r="P5073" i="1" l="1"/>
  <c r="P5074" i="1" l="1"/>
  <c r="P5075" i="1" l="1"/>
  <c r="P5076" i="1"/>
  <c r="P5078" i="1" l="1"/>
  <c r="P5077" i="1"/>
  <c r="P5079" i="1" l="1"/>
  <c r="P5080" i="1" l="1"/>
  <c r="P5081" i="1" l="1"/>
  <c r="P5082" i="1" l="1"/>
  <c r="P5083" i="1"/>
  <c r="P5085" i="1" l="1"/>
  <c r="P5084" i="1"/>
  <c r="P5087" i="1" l="1"/>
  <c r="P5086" i="1" l="1"/>
  <c r="P5088" i="1" l="1"/>
  <c r="P5090" i="1" l="1"/>
  <c r="P5089" i="1"/>
  <c r="P5091" i="1" l="1"/>
  <c r="P5092" i="1" l="1"/>
  <c r="P5093" i="1" l="1"/>
  <c r="P5094" i="1" l="1"/>
  <c r="P5095" i="1" l="1"/>
  <c r="P5096" i="1" l="1"/>
  <c r="P5097" i="1" l="1"/>
  <c r="P5098" i="1"/>
  <c r="P5099" i="1" l="1"/>
  <c r="P5100" i="1" l="1"/>
  <c r="P5102" i="1" l="1"/>
  <c r="P5101" i="1" l="1"/>
  <c r="P5103" i="1" l="1"/>
  <c r="P5105" i="1" l="1"/>
  <c r="P5104" i="1" l="1"/>
  <c r="P5106" i="1" l="1"/>
  <c r="P5107" i="1" l="1"/>
  <c r="P5108" i="1" l="1"/>
  <c r="P5110" i="1" l="1"/>
  <c r="P5109" i="1"/>
  <c r="P5111" i="1" l="1"/>
  <c r="P5112" i="1" l="1"/>
  <c r="P5114" i="1" l="1"/>
  <c r="P5113" i="1" l="1"/>
  <c r="P5116" i="1" l="1"/>
  <c r="P5115" i="1" l="1"/>
  <c r="P5118" i="1" l="1"/>
  <c r="P5117" i="1"/>
  <c r="P5119" i="1" l="1"/>
  <c r="P5122" i="1" l="1"/>
  <c r="P5120" i="1"/>
  <c r="P5121" i="1" l="1"/>
  <c r="P5123" i="1"/>
  <c r="P5124" i="1" l="1"/>
  <c r="P5126" i="1" l="1"/>
  <c r="P5125" i="1" l="1"/>
  <c r="P5128" i="1" l="1"/>
  <c r="P5127" i="1"/>
  <c r="P5129" i="1" l="1"/>
  <c r="P5130" i="1" l="1"/>
  <c r="P5131" i="1" l="1"/>
  <c r="P5132" i="1" l="1"/>
  <c r="P5133" i="1" l="1"/>
  <c r="P5134" i="1" l="1"/>
  <c r="P5136" i="1" l="1"/>
  <c r="P5135" i="1" l="1"/>
  <c r="P5138" i="1" l="1"/>
  <c r="P5137" i="1" l="1"/>
  <c r="P5139" i="1" l="1"/>
  <c r="P5140" i="1" l="1"/>
  <c r="P5141" i="1"/>
  <c r="P5142" i="1" l="1"/>
  <c r="P5143" i="1" l="1"/>
  <c r="P5144" i="1" l="1"/>
  <c r="P5145" i="1" l="1"/>
  <c r="P5147" i="1" l="1"/>
  <c r="P5146" i="1" l="1"/>
  <c r="P5149" i="1" l="1"/>
  <c r="P5148" i="1"/>
  <c r="P5150" i="1" l="1"/>
  <c r="P5151" i="1"/>
  <c r="P5153" i="1" l="1"/>
  <c r="P5152" i="1" l="1"/>
  <c r="P5154" i="1" l="1"/>
  <c r="P5155" i="1"/>
  <c r="P5156" i="1" l="1"/>
  <c r="P5157" i="1" l="1"/>
  <c r="P5158" i="1" l="1"/>
  <c r="P5159" i="1" l="1"/>
  <c r="P5160" i="1" l="1"/>
  <c r="P5161" i="1" l="1"/>
  <c r="P5162" i="1" l="1"/>
  <c r="P5163" i="1" l="1"/>
  <c r="P5164" i="1"/>
  <c r="P5165" i="1" l="1"/>
  <c r="P5166" i="1" l="1"/>
  <c r="P5167" i="1" l="1"/>
  <c r="P5168" i="1" l="1"/>
  <c r="P5169" i="1"/>
  <c r="P5171" i="1" l="1"/>
  <c r="P5172" i="1" l="1"/>
  <c r="P5170" i="1"/>
  <c r="P5173" i="1" l="1"/>
  <c r="P5174" i="1" l="1"/>
  <c r="P5175" i="1" l="1"/>
  <c r="P5177" i="1" l="1"/>
  <c r="P5178" i="1" l="1"/>
  <c r="P5176" i="1"/>
  <c r="P5180" i="1" l="1"/>
  <c r="P5179" i="1"/>
  <c r="P5181" i="1" l="1"/>
  <c r="P5182" i="1"/>
  <c r="P5183" i="1" l="1"/>
  <c r="P5185" i="1" l="1"/>
  <c r="P5184" i="1" l="1"/>
  <c r="P5186" i="1" l="1"/>
  <c r="P5187" i="1"/>
  <c r="P5188" i="1" l="1"/>
  <c r="P5189" i="1" l="1"/>
  <c r="P5190" i="1" l="1"/>
  <c r="P5191" i="1"/>
  <c r="P5192" i="1" l="1"/>
  <c r="P5193" i="1" l="1"/>
  <c r="P5195" i="1" l="1"/>
  <c r="P5194" i="1" l="1"/>
  <c r="P5196" i="1" l="1"/>
  <c r="P5198" i="1" l="1"/>
  <c r="P5197" i="1" l="1"/>
  <c r="P5199" i="1" l="1"/>
  <c r="P5200" i="1" l="1"/>
  <c r="P5201" i="1"/>
  <c r="P5203" i="1" l="1"/>
  <c r="P5202" i="1" l="1"/>
  <c r="P5204" i="1" l="1"/>
  <c r="P5205" i="1"/>
  <c r="P5207" i="1" l="1"/>
  <c r="P5206" i="1"/>
  <c r="P5208" i="1" l="1"/>
  <c r="P5209" i="1" l="1"/>
  <c r="P5210" i="1" l="1"/>
  <c r="P5211" i="1" l="1"/>
  <c r="P5212" i="1" l="1"/>
  <c r="P5213" i="1"/>
  <c r="P5214" i="1" l="1"/>
  <c r="P5216" i="1" l="1"/>
  <c r="P5215" i="1" l="1"/>
  <c r="P5217" i="1" l="1"/>
  <c r="P5218" i="1" l="1"/>
  <c r="P5219" i="1" l="1"/>
  <c r="P5220" i="1" l="1"/>
  <c r="P5221" i="1" l="1"/>
  <c r="P5222" i="1" l="1"/>
  <c r="P5223" i="1" l="1"/>
  <c r="P5224" i="1" l="1"/>
  <c r="P5225" i="1"/>
  <c r="P5226" i="1" l="1"/>
  <c r="P5227" i="1" l="1"/>
  <c r="P5229" i="1" l="1"/>
  <c r="P5228" i="1"/>
  <c r="P5230" i="1" l="1"/>
  <c r="P5231" i="1" l="1"/>
  <c r="P5232" i="1" l="1"/>
  <c r="P5233" i="1" l="1"/>
  <c r="P5235" i="1" l="1"/>
  <c r="P5236" i="1" l="1"/>
  <c r="P5234" i="1"/>
  <c r="P5238" i="1" l="1"/>
  <c r="P5237" i="1"/>
  <c r="P5239" i="1" l="1"/>
  <c r="P5240" i="1" l="1"/>
  <c r="P5242" i="1" l="1"/>
  <c r="P5241" i="1" l="1"/>
  <c r="P5243" i="1" l="1"/>
  <c r="P5244" i="1" l="1"/>
  <c r="P5245" i="1" l="1"/>
  <c r="P5247" i="1" l="1"/>
  <c r="P5246" i="1"/>
  <c r="P5250" i="1" l="1"/>
  <c r="P5248" i="1"/>
  <c r="P5249" i="1" l="1"/>
  <c r="P5251" i="1" l="1"/>
  <c r="P5252" i="1" l="1"/>
  <c r="P5253" i="1" l="1"/>
  <c r="P5255" i="1"/>
  <c r="P5254" i="1" l="1"/>
  <c r="P5256" i="1" l="1"/>
  <c r="P5257" i="1" l="1"/>
  <c r="P5258" i="1" l="1"/>
  <c r="P5259" i="1" l="1"/>
  <c r="P5260" i="1" l="1"/>
  <c r="P5262" i="1" l="1"/>
  <c r="P5261" i="1" l="1"/>
  <c r="P5263" i="1" l="1"/>
  <c r="P5264" i="1" l="1"/>
  <c r="P5265" i="1"/>
  <c r="P5267" i="1" l="1"/>
  <c r="P5266" i="1"/>
  <c r="P5268" i="1" l="1"/>
  <c r="P5269" i="1"/>
  <c r="P5270" i="1" l="1"/>
  <c r="P5271" i="1" l="1"/>
  <c r="P5272" i="1" l="1"/>
  <c r="P5273" i="1" l="1"/>
  <c r="P5274" i="1" l="1"/>
  <c r="P5275" i="1" l="1"/>
  <c r="P5276" i="1" l="1"/>
  <c r="P5277" i="1" l="1"/>
  <c r="P5278" i="1" l="1"/>
  <c r="P5279" i="1" l="1"/>
  <c r="P5280" i="1"/>
  <c r="P5281" i="1" l="1"/>
  <c r="P5282" i="1" l="1"/>
  <c r="P5284" i="1" l="1"/>
  <c r="P5283" i="1" l="1"/>
  <c r="P5286" i="1" l="1"/>
  <c r="P5285" i="1"/>
  <c r="P5287" i="1" l="1"/>
  <c r="P5288" i="1" l="1"/>
  <c r="P5289" i="1"/>
  <c r="P5290" i="1" l="1"/>
  <c r="P5291" i="1" l="1"/>
  <c r="P5293" i="1" l="1"/>
  <c r="P5292" i="1" l="1"/>
  <c r="P5295" i="1" l="1"/>
  <c r="P5294" i="1" l="1"/>
  <c r="P5296" i="1" l="1"/>
  <c r="P5298" i="1" l="1"/>
  <c r="P5297" i="1" l="1"/>
  <c r="P5299" i="1" l="1"/>
  <c r="P5300" i="1"/>
  <c r="P5301" i="1" l="1"/>
  <c r="P5303" i="1" l="1"/>
  <c r="P5302" i="1" l="1"/>
  <c r="P5305" i="1" l="1"/>
  <c r="P5304" i="1"/>
  <c r="P5307" i="1" l="1"/>
  <c r="P5306" i="1"/>
  <c r="P5308" i="1" l="1"/>
  <c r="P5309" i="1" l="1"/>
  <c r="P5310" i="1"/>
  <c r="P5311" i="1" l="1"/>
  <c r="P5313" i="1" l="1"/>
  <c r="P5312" i="1" l="1"/>
  <c r="P5314" i="1" l="1"/>
  <c r="P5316" i="1"/>
  <c r="P5315" i="1" l="1"/>
  <c r="P5317" i="1" l="1"/>
  <c r="P5318" i="1" l="1"/>
  <c r="P5320" i="1" l="1"/>
  <c r="P5319" i="1" l="1"/>
  <c r="P5321" i="1" l="1"/>
  <c r="P5322" i="1" l="1"/>
  <c r="P5323" i="1" l="1"/>
  <c r="P5324" i="1" l="1"/>
  <c r="P5325" i="1" l="1"/>
  <c r="P5327" i="1" l="1"/>
  <c r="P5326" i="1" l="1"/>
  <c r="P5328" i="1" l="1"/>
  <c r="P5330" i="1" l="1"/>
  <c r="P5329" i="1" l="1"/>
  <c r="P5331" i="1" l="1"/>
  <c r="P5332" i="1" l="1"/>
  <c r="P5334" i="1" l="1"/>
  <c r="P5335" i="1" l="1"/>
  <c r="P5333" i="1"/>
  <c r="P5336" i="1" l="1"/>
  <c r="P5337" i="1" l="1"/>
  <c r="P5338" i="1" l="1"/>
  <c r="P5340" i="1" l="1"/>
  <c r="P5339" i="1" l="1"/>
  <c r="P5341" i="1" l="1"/>
  <c r="P5342" i="1" l="1"/>
  <c r="P5343" i="1" l="1"/>
  <c r="P5345" i="1" l="1"/>
  <c r="P5344" i="1"/>
  <c r="P5346" i="1" l="1"/>
  <c r="P5347" i="1" l="1"/>
  <c r="P5348" i="1" l="1"/>
  <c r="P5349" i="1" l="1"/>
  <c r="P5350" i="1" l="1"/>
  <c r="P5351" i="1" l="1"/>
  <c r="P5352" i="1" l="1"/>
  <c r="P5353" i="1" l="1"/>
  <c r="P5354" i="1"/>
  <c r="P5355" i="1" l="1"/>
  <c r="P5357" i="1" l="1"/>
  <c r="P5356" i="1" l="1"/>
  <c r="P5358" i="1" l="1"/>
  <c r="P5360" i="1" l="1"/>
  <c r="P5359" i="1" l="1"/>
  <c r="P5361" i="1" l="1"/>
  <c r="P5363" i="1" l="1"/>
  <c r="P5362" i="1" l="1"/>
  <c r="P5364" i="1" l="1"/>
  <c r="P5366" i="1" l="1"/>
  <c r="P5365" i="1"/>
  <c r="P5367" i="1" l="1"/>
  <c r="P5368" i="1" l="1"/>
  <c r="P5369" i="1" l="1"/>
  <c r="P5370" i="1" l="1"/>
  <c r="P5371" i="1" l="1"/>
  <c r="P5372" i="1" l="1"/>
  <c r="P5373" i="1" l="1"/>
  <c r="P5375" i="1" l="1"/>
  <c r="P5374" i="1" l="1"/>
  <c r="P5376" i="1" l="1"/>
  <c r="P5377" i="1" l="1"/>
  <c r="P5378" i="1" l="1"/>
  <c r="P5379" i="1" l="1"/>
  <c r="P5380" i="1" l="1"/>
  <c r="P5381" i="1" l="1"/>
  <c r="P5382" i="1" l="1"/>
  <c r="P5383" i="1" l="1"/>
  <c r="P5384" i="1" l="1"/>
  <c r="P5386" i="1" l="1"/>
  <c r="P5385" i="1" l="1"/>
  <c r="P5388" i="1" l="1"/>
  <c r="P5387" i="1" l="1"/>
  <c r="P5390" i="1" l="1"/>
  <c r="P5389" i="1"/>
  <c r="P5391" i="1" l="1"/>
  <c r="P5392" i="1" l="1"/>
  <c r="P5393" i="1" l="1"/>
  <c r="P5394" i="1" l="1"/>
  <c r="P5395" i="1" l="1"/>
  <c r="P5396" i="1" l="1"/>
  <c r="P5398" i="1" l="1"/>
  <c r="P5397" i="1"/>
  <c r="P5400" i="1" l="1"/>
  <c r="P5399" i="1" l="1"/>
  <c r="P5401" i="1" l="1"/>
  <c r="P5402" i="1" l="1"/>
  <c r="P5404" i="1" l="1"/>
  <c r="P5403" i="1" l="1"/>
  <c r="P5405" i="1" l="1"/>
  <c r="P5406" i="1" l="1"/>
  <c r="P5407" i="1" l="1"/>
  <c r="P5409" i="1" l="1"/>
  <c r="P5408" i="1" l="1"/>
  <c r="P5410" i="1" l="1"/>
  <c r="P5412" i="1" l="1"/>
  <c r="P5411" i="1" l="1"/>
  <c r="P5414" i="1" l="1"/>
  <c r="P5413" i="1" l="1"/>
  <c r="P5415" i="1" l="1"/>
  <c r="P5416" i="1"/>
  <c r="P5418" i="1" l="1"/>
  <c r="P5417" i="1"/>
  <c r="P5419" i="1" l="1"/>
  <c r="P5420" i="1" l="1"/>
  <c r="P5421" i="1" l="1"/>
  <c r="P5423" i="1" l="1"/>
  <c r="P5422" i="1" l="1"/>
  <c r="P5424" i="1" l="1"/>
  <c r="P5425" i="1" l="1"/>
  <c r="P5426" i="1" l="1"/>
  <c r="P5427" i="1" l="1"/>
  <c r="P5428" i="1" l="1"/>
  <c r="P5429" i="1" l="1"/>
  <c r="P5430" i="1" l="1"/>
  <c r="P5432" i="1" l="1"/>
  <c r="P5431" i="1"/>
  <c r="P5433" i="1" l="1"/>
  <c r="P5434" i="1" l="1"/>
  <c r="P5435" i="1"/>
  <c r="P5436" i="1" l="1"/>
  <c r="P5438" i="1" l="1"/>
  <c r="P5437" i="1"/>
  <c r="P5440" i="1" l="1"/>
  <c r="P5439" i="1"/>
  <c r="P5442" i="1" l="1"/>
  <c r="P5441" i="1" l="1"/>
  <c r="P5443" i="1" l="1"/>
  <c r="P5444" i="1"/>
  <c r="P5445" i="1" l="1"/>
  <c r="P5446" i="1" l="1"/>
  <c r="P5448" i="1" l="1"/>
  <c r="P5447" i="1" l="1"/>
  <c r="P5449" i="1" l="1"/>
  <c r="P5450" i="1" l="1"/>
  <c r="P5451" i="1" l="1"/>
  <c r="P5452" i="1" l="1"/>
  <c r="P5454" i="1" l="1"/>
  <c r="P5455" i="1" l="1"/>
  <c r="P5453" i="1"/>
  <c r="P5456" i="1" l="1"/>
  <c r="P5457" i="1" l="1"/>
  <c r="P5459" i="1" l="1"/>
  <c r="P5458" i="1" l="1"/>
  <c r="P5461" i="1" l="1"/>
  <c r="P5460" i="1"/>
  <c r="P5462" i="1" l="1"/>
  <c r="P5463" i="1" l="1"/>
  <c r="P5464" i="1" l="1"/>
  <c r="P5465" i="1" l="1"/>
  <c r="P5466" i="1" l="1"/>
  <c r="P5467" i="1"/>
  <c r="P5468" i="1" l="1"/>
  <c r="P5469" i="1" l="1"/>
  <c r="P5470" i="1" l="1"/>
  <c r="P5471" i="1" l="1"/>
  <c r="P5472" i="1" l="1"/>
  <c r="P5473" i="1" l="1"/>
  <c r="P5474" i="1" l="1"/>
  <c r="P5475" i="1" l="1"/>
  <c r="P5476" i="1" l="1"/>
  <c r="P5477" i="1" l="1"/>
  <c r="P5478" i="1" l="1"/>
  <c r="P5479" i="1" l="1"/>
  <c r="P5480" i="1" l="1"/>
  <c r="P5481" i="1"/>
  <c r="P5483" i="1" l="1"/>
  <c r="P5482" i="1" l="1"/>
  <c r="P5484" i="1" l="1"/>
  <c r="P5485" i="1" l="1"/>
  <c r="P5487" i="1" l="1"/>
  <c r="P5486" i="1" l="1"/>
  <c r="P5489" i="1" l="1"/>
  <c r="P5490" i="1" l="1"/>
  <c r="P5488" i="1"/>
  <c r="P5492" i="1" l="1"/>
  <c r="P5491" i="1"/>
  <c r="P5493" i="1" l="1"/>
  <c r="P5494" i="1" l="1"/>
  <c r="P5495" i="1"/>
  <c r="P5497" i="1" l="1"/>
  <c r="P5496" i="1" l="1"/>
  <c r="P5498" i="1" l="1"/>
  <c r="P5500" i="1" l="1"/>
  <c r="P5499" i="1"/>
  <c r="P5501" i="1" l="1"/>
  <c r="P5502" i="1" l="1"/>
  <c r="P5503" i="1"/>
  <c r="P5506" i="1" l="1"/>
  <c r="P5504" i="1"/>
  <c r="P5505" i="1" l="1"/>
  <c r="P5507" i="1" l="1"/>
  <c r="P5508" i="1" l="1"/>
  <c r="P5509" i="1" l="1"/>
  <c r="P5511" i="1" l="1"/>
  <c r="P5510" i="1" l="1"/>
  <c r="P5512" i="1" l="1"/>
  <c r="P5513" i="1" l="1"/>
  <c r="P5514" i="1" l="1"/>
  <c r="P5516" i="1" l="1"/>
  <c r="P5515" i="1"/>
  <c r="P5517" i="1" l="1"/>
  <c r="P5518" i="1" l="1"/>
  <c r="P5519" i="1" l="1"/>
  <c r="P5520" i="1" l="1"/>
  <c r="P5521" i="1" l="1"/>
  <c r="P5522" i="1" l="1"/>
  <c r="P5524" i="1" l="1"/>
  <c r="P5523" i="1" l="1"/>
  <c r="P5526" i="1" l="1"/>
  <c r="P5525" i="1"/>
  <c r="P5527" i="1" l="1"/>
  <c r="P5529" i="1" l="1"/>
  <c r="P5528" i="1" l="1"/>
  <c r="P5531" i="1" l="1"/>
  <c r="P5530" i="1" l="1"/>
  <c r="P5532" i="1" l="1"/>
  <c r="P5534" i="1" l="1"/>
  <c r="P5535" i="1" l="1"/>
  <c r="P5533" i="1"/>
  <c r="P5536" i="1" l="1"/>
  <c r="P5537" i="1" l="1"/>
  <c r="P5538" i="1" l="1"/>
  <c r="P5539" i="1" l="1"/>
  <c r="P5540" i="1"/>
  <c r="P5541" i="1" l="1"/>
  <c r="P5542" i="1" l="1"/>
  <c r="P5543" i="1" l="1"/>
  <c r="P5545" i="1" l="1"/>
  <c r="P5544" i="1"/>
  <c r="P5546" i="1" l="1"/>
  <c r="P5547" i="1"/>
  <c r="P5549" i="1" l="1"/>
  <c r="P5548" i="1" l="1"/>
  <c r="P5550" i="1" l="1"/>
  <c r="P5551" i="1" l="1"/>
  <c r="P5553" i="1" l="1"/>
  <c r="P5552" i="1" l="1"/>
  <c r="P5554" i="1" l="1"/>
  <c r="P5555" i="1" l="1"/>
  <c r="P5556" i="1" l="1"/>
  <c r="P5557" i="1" l="1"/>
  <c r="P5558" i="1" l="1"/>
  <c r="P5560" i="1" l="1"/>
  <c r="P5559" i="1" l="1"/>
  <c r="P5561" i="1" l="1"/>
  <c r="P5562" i="1"/>
  <c r="P5563" i="1" l="1"/>
  <c r="P5564" i="1" l="1"/>
  <c r="P5565" i="1" l="1"/>
  <c r="P5567" i="1" l="1"/>
  <c r="P5566" i="1"/>
  <c r="P5569" i="1" l="1"/>
  <c r="P5568" i="1"/>
  <c r="P5570" i="1" l="1"/>
  <c r="P5571" i="1" l="1"/>
  <c r="P5572" i="1" l="1"/>
  <c r="P5573" i="1" l="1"/>
  <c r="P5574" i="1" l="1"/>
  <c r="P5575" i="1" l="1"/>
  <c r="P5576" i="1"/>
  <c r="P5577" i="1" l="1"/>
  <c r="P5578" i="1" l="1"/>
  <c r="P5579" i="1" l="1"/>
  <c r="P5580" i="1"/>
  <c r="P5581" i="1" l="1"/>
  <c r="P5583" i="1" l="1"/>
  <c r="P5582" i="1" l="1"/>
  <c r="P5584" i="1" l="1"/>
  <c r="P5585" i="1"/>
  <c r="P5586" i="1" l="1"/>
  <c r="P5587" i="1" l="1"/>
  <c r="P5588" i="1" l="1"/>
  <c r="P5589" i="1" l="1"/>
  <c r="P5590" i="1"/>
  <c r="P5591" i="1" l="1"/>
  <c r="P5592" i="1"/>
  <c r="P5593" i="1" l="1"/>
  <c r="P5595" i="1" l="1"/>
  <c r="P5594" i="1"/>
  <c r="P5596" i="1" l="1"/>
  <c r="P5597" i="1" l="1"/>
  <c r="P5598" i="1" l="1"/>
  <c r="P5600" i="1" l="1"/>
  <c r="P5599" i="1" l="1"/>
  <c r="P5601" i="1" l="1"/>
  <c r="P5602" i="1" l="1"/>
  <c r="P5603" i="1" l="1"/>
  <c r="P5604" i="1" l="1"/>
  <c r="P5607" i="1" l="1"/>
  <c r="P5605" i="1"/>
  <c r="P5606" i="1" l="1"/>
  <c r="P5608" i="1" l="1"/>
  <c r="P5609" i="1" l="1"/>
  <c r="P5610" i="1" l="1"/>
  <c r="P5611" i="1" l="1"/>
  <c r="P5612" i="1"/>
  <c r="P5613" i="1" l="1"/>
  <c r="P5614" i="1" l="1"/>
  <c r="P5615" i="1" l="1"/>
  <c r="P5616" i="1" l="1"/>
  <c r="P5617" i="1"/>
  <c r="P5618" i="1" l="1"/>
  <c r="P5619" i="1" l="1"/>
  <c r="P5620" i="1" l="1"/>
  <c r="P5621" i="1" l="1"/>
  <c r="P5622" i="1"/>
  <c r="P5623" i="1" l="1"/>
  <c r="P5624" i="1"/>
  <c r="P5626" i="1" l="1"/>
  <c r="P5625" i="1" l="1"/>
  <c r="P5627" i="1" l="1"/>
  <c r="P5628" i="1" l="1"/>
  <c r="P5629" i="1" l="1"/>
  <c r="P5630" i="1"/>
  <c r="P5632" i="1" l="1"/>
  <c r="P5631" i="1" l="1"/>
  <c r="P5633" i="1" l="1"/>
  <c r="P5634" i="1"/>
  <c r="P5635" i="1" l="1"/>
  <c r="P5636" i="1" l="1"/>
  <c r="P5637" i="1"/>
  <c r="P5639" i="1" l="1"/>
  <c r="P5638" i="1"/>
  <c r="P5640" i="1" l="1"/>
  <c r="P5641" i="1"/>
  <c r="P5642" i="1" l="1"/>
  <c r="P5643" i="1"/>
  <c r="P5645" i="1" l="1"/>
  <c r="P5644" i="1" l="1"/>
  <c r="P5646" i="1" l="1"/>
  <c r="P5647" i="1" l="1"/>
  <c r="P5649" i="1" l="1"/>
  <c r="P5648" i="1" l="1"/>
  <c r="P5650" i="1" l="1"/>
  <c r="P5651" i="1" l="1"/>
  <c r="P5652" i="1" l="1"/>
  <c r="P5653" i="1" l="1"/>
  <c r="P5654" i="1" l="1"/>
  <c r="P5655" i="1" l="1"/>
  <c r="P5657" i="1" l="1"/>
  <c r="P5656" i="1"/>
  <c r="P5659" i="1" l="1"/>
  <c r="P5658" i="1" l="1"/>
  <c r="P5660" i="1" l="1"/>
  <c r="P5662" i="1" l="1"/>
  <c r="P5661" i="1" l="1"/>
  <c r="P5663" i="1" l="1"/>
  <c r="P5664" i="1" l="1"/>
  <c r="P5665" i="1" l="1"/>
  <c r="P5666" i="1" l="1"/>
  <c r="P5668" i="1" l="1"/>
  <c r="P5667" i="1" l="1"/>
  <c r="P5670" i="1" l="1"/>
  <c r="P5671" i="1" l="1"/>
  <c r="P5669" i="1"/>
  <c r="P5672" i="1" l="1"/>
  <c r="P5674" i="1" l="1"/>
  <c r="P5673" i="1" l="1"/>
  <c r="P5675" i="1" l="1"/>
  <c r="P5676" i="1" l="1"/>
  <c r="P5677" i="1" l="1"/>
  <c r="P5678" i="1" l="1"/>
  <c r="P5679" i="1" l="1"/>
  <c r="P5680" i="1"/>
  <c r="P5682" i="1" l="1"/>
  <c r="P5681" i="1" l="1"/>
  <c r="P5683" i="1" l="1"/>
  <c r="P5685" i="1" l="1"/>
  <c r="P5684" i="1" l="1"/>
  <c r="P5687" i="1" l="1"/>
  <c r="P5686" i="1" l="1"/>
  <c r="P5688" i="1" l="1"/>
  <c r="P5689" i="1"/>
  <c r="P5690" i="1" l="1"/>
  <c r="P5692" i="1" l="1"/>
  <c r="P5691" i="1" l="1"/>
  <c r="P5693" i="1" l="1"/>
  <c r="P5694" i="1" l="1"/>
  <c r="P5695" i="1" l="1"/>
  <c r="P5696" i="1" l="1"/>
  <c r="P5698" i="1" l="1"/>
  <c r="P5697" i="1"/>
  <c r="P5699" i="1" l="1"/>
  <c r="P5701" i="1" l="1"/>
  <c r="P5700" i="1" l="1"/>
  <c r="P5703" i="1" l="1"/>
  <c r="P5702" i="1" l="1"/>
  <c r="P5706" i="1" l="1"/>
  <c r="P5704" i="1"/>
  <c r="P5705" i="1" l="1"/>
  <c r="P5707" i="1" l="1"/>
  <c r="P5708" i="1"/>
  <c r="P5709" i="1" l="1"/>
  <c r="P5710" i="1"/>
  <c r="P5712" i="1" l="1"/>
  <c r="P5711" i="1" l="1"/>
  <c r="P5713" i="1" l="1"/>
  <c r="P5714" i="1" l="1"/>
  <c r="P5716" i="1" l="1"/>
  <c r="P5715" i="1" l="1"/>
  <c r="P5717" i="1" l="1"/>
  <c r="P5718" i="1"/>
  <c r="P5719" i="1" l="1"/>
  <c r="P5720" i="1"/>
  <c r="P5721" i="1" l="1"/>
  <c r="P5722" i="1" l="1"/>
  <c r="P5723" i="1" l="1"/>
  <c r="P5725" i="1" l="1"/>
  <c r="P5724" i="1" l="1"/>
  <c r="P5726" i="1" l="1"/>
  <c r="P5727" i="1" l="1"/>
  <c r="P5728" i="1" l="1"/>
  <c r="P5730" i="1" l="1"/>
  <c r="P5729" i="1" l="1"/>
  <c r="P5731" i="1" l="1"/>
  <c r="P5732" i="1" l="1"/>
  <c r="P5733" i="1"/>
  <c r="P5734" i="1" l="1"/>
  <c r="P5735" i="1"/>
  <c r="P5736" i="1" l="1"/>
  <c r="P5737" i="1"/>
  <c r="P5739" i="1" l="1"/>
  <c r="P5738" i="1" l="1"/>
  <c r="P5740" i="1" l="1"/>
  <c r="P5741" i="1"/>
  <c r="P5742" i="1" l="1"/>
  <c r="P5743" i="1" l="1"/>
  <c r="P5744" i="1"/>
  <c r="P5745" i="1" l="1"/>
  <c r="P5746" i="1" l="1"/>
  <c r="P5747" i="1" l="1"/>
  <c r="P5748" i="1"/>
  <c r="P5749" i="1" l="1"/>
  <c r="P5751" i="1" l="1"/>
  <c r="P5750" i="1" l="1"/>
  <c r="P5753" i="1" l="1"/>
  <c r="P5752" i="1"/>
  <c r="P5754" i="1" l="1"/>
  <c r="P5756" i="1" l="1"/>
  <c r="P5755" i="1" l="1"/>
  <c r="P5758" i="1" l="1"/>
  <c r="P5757" i="1"/>
  <c r="P5759" i="1" l="1"/>
  <c r="P5760" i="1" l="1"/>
  <c r="P5761" i="1"/>
  <c r="P5762" i="1" l="1"/>
  <c r="P5763" i="1" l="1"/>
  <c r="P5764" i="1" l="1"/>
  <c r="P5765" i="1" l="1"/>
  <c r="P5766" i="1" l="1"/>
  <c r="P5767" i="1" l="1"/>
  <c r="P5768" i="1" l="1"/>
  <c r="P5770" i="1" l="1"/>
  <c r="P5769" i="1" l="1"/>
  <c r="P5771" i="1" l="1"/>
  <c r="P5772" i="1" l="1"/>
  <c r="P5773" i="1" l="1"/>
  <c r="P5774" i="1" l="1"/>
  <c r="P5775" i="1" l="1"/>
  <c r="P5776" i="1"/>
  <c r="P5777" i="1" l="1"/>
  <c r="P5778" i="1" l="1"/>
  <c r="P5779" i="1" l="1"/>
  <c r="P5780" i="1" l="1"/>
  <c r="P5781" i="1" l="1"/>
  <c r="P5782" i="1" l="1"/>
  <c r="P5783" i="1" l="1"/>
  <c r="P5784" i="1" l="1"/>
  <c r="P5785" i="1" l="1"/>
  <c r="P5786" i="1"/>
  <c r="P5788" i="1" l="1"/>
  <c r="P5787" i="1" l="1"/>
  <c r="P5789" i="1" l="1"/>
  <c r="P5790" i="1" l="1"/>
  <c r="P5791" i="1" l="1"/>
  <c r="P5792" i="1"/>
  <c r="P5794" i="1" l="1"/>
  <c r="P5793" i="1"/>
  <c r="P5796" i="1" l="1"/>
  <c r="P5795" i="1"/>
  <c r="P5798" i="1" l="1"/>
  <c r="P5799" i="1" l="1"/>
  <c r="P5797" i="1"/>
  <c r="P5800" i="1" l="1"/>
  <c r="P5802" i="1" l="1"/>
  <c r="P5801" i="1"/>
  <c r="P5804" i="1" l="1"/>
  <c r="P5803" i="1"/>
  <c r="P5805" i="1" l="1"/>
  <c r="P5806" i="1" l="1"/>
  <c r="P5807" i="1" l="1"/>
  <c r="P5808" i="1" l="1"/>
  <c r="P5809" i="1" l="1"/>
  <c r="P5810" i="1" l="1"/>
  <c r="P5812" i="1" l="1"/>
  <c r="P5811" i="1" l="1"/>
  <c r="P5814" i="1" l="1"/>
  <c r="P5813" i="1" l="1"/>
  <c r="P5815" i="1" l="1"/>
  <c r="P5817" i="1" l="1"/>
  <c r="P5816" i="1"/>
  <c r="P5818" i="1" l="1"/>
  <c r="P5820" i="1" l="1"/>
  <c r="P5819" i="1" l="1"/>
  <c r="P5821" i="1" l="1"/>
  <c r="P5822" i="1" l="1"/>
  <c r="P5823" i="1" l="1"/>
  <c r="P5824" i="1"/>
  <c r="P5825" i="1" l="1"/>
  <c r="P5826" i="1" l="1"/>
  <c r="P5828" i="1" l="1"/>
  <c r="P5827" i="1"/>
  <c r="P5830" i="1" l="1"/>
  <c r="P5829" i="1"/>
  <c r="P5831" i="1" l="1"/>
  <c r="P5832" i="1" l="1"/>
  <c r="P5834" i="1" l="1"/>
  <c r="P5833" i="1" l="1"/>
  <c r="P5835" i="1" l="1"/>
  <c r="P5836" i="1" l="1"/>
  <c r="P5837" i="1" l="1"/>
  <c r="P5839" i="1" l="1"/>
  <c r="P5838" i="1"/>
  <c r="P5841" i="1" l="1"/>
  <c r="P5840" i="1" l="1"/>
  <c r="P5842" i="1" l="1"/>
  <c r="P5843" i="1" l="1"/>
  <c r="P5845" i="1" l="1"/>
  <c r="P5844" i="1" l="1"/>
  <c r="P5846" i="1" l="1"/>
  <c r="P5847" i="1" l="1"/>
  <c r="P5848" i="1"/>
  <c r="P5850" i="1" l="1"/>
  <c r="P5849" i="1" l="1"/>
  <c r="P5851" i="1" l="1"/>
  <c r="P5852" i="1" l="1"/>
  <c r="P5853" i="1" l="1"/>
  <c r="P5855" i="1" l="1"/>
  <c r="P5854" i="1"/>
  <c r="P5856" i="1" l="1"/>
  <c r="P5858" i="1" l="1"/>
  <c r="P5857" i="1" l="1"/>
  <c r="P5859" i="1" l="1"/>
  <c r="P5860" i="1" l="1"/>
  <c r="P5861" i="1" l="1"/>
  <c r="P5862" i="1" l="1"/>
  <c r="P5864" i="1" l="1"/>
  <c r="P5863" i="1" l="1"/>
  <c r="P5866" i="1" l="1"/>
  <c r="P5865" i="1" l="1"/>
  <c r="P5868" i="1" l="1"/>
  <c r="P5867" i="1"/>
  <c r="P5869" i="1" l="1"/>
  <c r="P5871" i="1" l="1"/>
  <c r="P5870" i="1" l="1"/>
  <c r="P5872" i="1" l="1"/>
  <c r="P5874" i="1" l="1"/>
  <c r="P5873" i="1" l="1"/>
  <c r="P5875" i="1" l="1"/>
  <c r="P5877" i="1" l="1"/>
  <c r="P5876" i="1" l="1"/>
  <c r="P5878" i="1" l="1"/>
  <c r="P5879" i="1" l="1"/>
  <c r="P5880" i="1" l="1"/>
  <c r="P5881" i="1"/>
  <c r="P5882" i="1" l="1"/>
  <c r="P5883" i="1"/>
  <c r="P5884" i="1" l="1"/>
  <c r="P5885" i="1"/>
  <c r="P5886" i="1" l="1"/>
  <c r="P5887" i="1"/>
  <c r="P5888" i="1" l="1"/>
  <c r="P5891" i="1" l="1"/>
  <c r="P5889" i="1"/>
  <c r="P5890" i="1" l="1"/>
  <c r="P5892" i="1" l="1"/>
  <c r="P5893" i="1" l="1"/>
  <c r="P5894" i="1" l="1"/>
  <c r="P5895" i="1" l="1"/>
  <c r="P5896" i="1"/>
  <c r="P5897" i="1" l="1"/>
  <c r="P5898" i="1" l="1"/>
  <c r="P5899" i="1" l="1"/>
  <c r="P5900" i="1" l="1"/>
  <c r="P5902" i="1" l="1"/>
  <c r="P5901" i="1" l="1"/>
  <c r="P5904" i="1" l="1"/>
  <c r="P5903" i="1"/>
  <c r="P5905" i="1" l="1"/>
  <c r="P5906" i="1" l="1"/>
  <c r="P5907" i="1" l="1"/>
  <c r="P5908" i="1" l="1"/>
  <c r="P5910" i="1" l="1"/>
  <c r="P5909" i="1" l="1"/>
  <c r="P5911" i="1" l="1"/>
  <c r="P5912" i="1" l="1"/>
  <c r="P5914" i="1" l="1"/>
  <c r="P5913" i="1" l="1"/>
  <c r="P5915" i="1" l="1"/>
  <c r="P5916" i="1" l="1"/>
  <c r="P5917" i="1" l="1"/>
  <c r="P5918" i="1" l="1"/>
  <c r="P5919" i="1" l="1"/>
  <c r="P5920" i="1" l="1"/>
  <c r="P5921" i="1"/>
  <c r="P5922" i="1" l="1"/>
  <c r="P5923" i="1" l="1"/>
  <c r="P5925" i="1" l="1"/>
  <c r="P5924" i="1" l="1"/>
  <c r="P5926" i="1" l="1"/>
  <c r="P5928" i="1" l="1"/>
  <c r="P5927" i="1" l="1"/>
  <c r="P5929" i="1" l="1"/>
  <c r="P5930" i="1" l="1"/>
  <c r="P5931" i="1" l="1"/>
  <c r="P5932" i="1" l="1"/>
  <c r="P5933" i="1"/>
  <c r="P5935" i="1" l="1"/>
  <c r="P5934" i="1" l="1"/>
  <c r="P5936" i="1" l="1"/>
  <c r="P5937" i="1"/>
  <c r="P5938" i="1" l="1"/>
  <c r="P5939" i="1" l="1"/>
  <c r="P5941" i="1" l="1"/>
  <c r="P5942" i="1" l="1"/>
  <c r="P5940" i="1"/>
  <c r="P5944" i="1" l="1"/>
  <c r="P5943" i="1"/>
  <c r="P5945" i="1" l="1"/>
  <c r="P5946" i="1" l="1"/>
  <c r="P5947" i="1" l="1"/>
  <c r="P5949" i="1" l="1"/>
  <c r="P5948" i="1" l="1"/>
  <c r="P5950" i="1" l="1"/>
  <c r="P5951" i="1" l="1"/>
  <c r="P5952" i="1" l="1"/>
  <c r="P5953" i="1" l="1"/>
  <c r="P5955" i="1" l="1"/>
  <c r="P5954" i="1"/>
  <c r="P5956" i="1" l="1"/>
  <c r="P5957" i="1"/>
  <c r="P5959" i="1" l="1"/>
  <c r="P5960" i="1" l="1"/>
  <c r="P5958" i="1"/>
  <c r="P5961" i="1" l="1"/>
  <c r="P5962" i="1"/>
  <c r="P5963" i="1" l="1"/>
  <c r="P5965" i="1" l="1"/>
  <c r="P5966" i="1" l="1"/>
  <c r="P5964" i="1"/>
  <c r="P5968" i="1" l="1"/>
  <c r="P5967" i="1"/>
  <c r="P5969" i="1" l="1"/>
  <c r="P5970" i="1" l="1"/>
  <c r="P5971" i="1" l="1"/>
  <c r="P5972" i="1" l="1"/>
  <c r="P5973" i="1"/>
  <c r="P5975" i="1" l="1"/>
  <c r="P5974" i="1" l="1"/>
  <c r="P5976" i="1" l="1"/>
  <c r="P5977" i="1" l="1"/>
  <c r="P5978" i="1" l="1"/>
  <c r="P5980" i="1" l="1"/>
  <c r="P5979" i="1" l="1"/>
  <c r="P5981" i="1" l="1"/>
  <c r="P5982" i="1"/>
  <c r="P5983" i="1" l="1"/>
  <c r="P5985" i="1" l="1"/>
  <c r="P5984" i="1" l="1"/>
  <c r="P5986" i="1" l="1"/>
  <c r="P5988" i="1" l="1"/>
  <c r="P5987" i="1"/>
  <c r="P5989" i="1" l="1"/>
  <c r="P5991" i="1" l="1"/>
  <c r="P5990" i="1" l="1"/>
  <c r="P5992" i="1" l="1"/>
  <c r="P5993" i="1" l="1"/>
  <c r="P5994" i="1" l="1"/>
  <c r="P5995" i="1" l="1"/>
  <c r="P5996" i="1" l="1"/>
  <c r="P5998" i="1" l="1"/>
  <c r="P5997" i="1" l="1"/>
  <c r="P5999" i="1" l="1"/>
  <c r="P6000" i="1"/>
  <c r="P6001" i="1" l="1"/>
  <c r="P6003" i="1" l="1"/>
  <c r="P6002" i="1" l="1"/>
  <c r="P6004" i="1" l="1"/>
  <c r="P6005" i="1" l="1"/>
  <c r="P6006" i="1" l="1"/>
  <c r="P6007" i="1" l="1"/>
  <c r="P6008" i="1" l="1"/>
  <c r="P6009" i="1" l="1"/>
  <c r="P6010" i="1" l="1"/>
  <c r="P6011" i="1"/>
  <c r="P6013" i="1" l="1"/>
  <c r="P6012" i="1" l="1"/>
  <c r="P6014" i="1" l="1"/>
  <c r="P6015" i="1" l="1"/>
  <c r="P6016" i="1" l="1"/>
  <c r="P6017" i="1" l="1"/>
  <c r="P6019" i="1" l="1"/>
  <c r="P6018" i="1" l="1"/>
  <c r="P6021" i="1" l="1"/>
  <c r="P6020" i="1"/>
  <c r="P6022" i="1" l="1"/>
  <c r="P6023" i="1"/>
  <c r="P6024" i="1" l="1"/>
  <c r="P6025" i="1" l="1"/>
  <c r="P6026" i="1" l="1"/>
  <c r="P6027" i="1" l="1"/>
  <c r="P6028" i="1"/>
  <c r="P6029" i="1" l="1"/>
  <c r="P6030" i="1" l="1"/>
  <c r="P6031" i="1" l="1"/>
  <c r="P6032" i="1" l="1"/>
  <c r="P6033" i="1" l="1"/>
  <c r="P6034" i="1" l="1"/>
  <c r="P6035" i="1" l="1"/>
  <c r="P6037" i="1" l="1"/>
  <c r="P6036" i="1" l="1"/>
  <c r="P6038" i="1" l="1"/>
  <c r="P6039" i="1" l="1"/>
  <c r="P6040" i="1" l="1"/>
  <c r="P6041" i="1" l="1"/>
  <c r="P6042" i="1" l="1"/>
  <c r="P6043" i="1"/>
  <c r="P6045" i="1" l="1"/>
  <c r="P6046" i="1" l="1"/>
  <c r="P6044" i="1"/>
  <c r="P6047" i="1" l="1"/>
  <c r="P6048" i="1" l="1"/>
  <c r="P6049" i="1" l="1"/>
  <c r="P6050" i="1" l="1"/>
  <c r="P6053" i="1" l="1"/>
  <c r="P6051" i="1"/>
  <c r="P6052" i="1" l="1"/>
  <c r="P6055" i="1" l="1"/>
  <c r="P6054" i="1" l="1"/>
  <c r="P6056" i="1" l="1"/>
  <c r="P6057" i="1" l="1"/>
  <c r="P6058" i="1"/>
  <c r="P6059" i="1" l="1"/>
  <c r="P6060" i="1" l="1"/>
  <c r="P6061" i="1" l="1"/>
  <c r="P6062" i="1"/>
  <c r="P6064" i="1" l="1"/>
  <c r="P6063" i="1"/>
  <c r="P6066" i="1" l="1"/>
  <c r="P6065" i="1" l="1"/>
  <c r="P6067" i="1" l="1"/>
  <c r="P6068" i="1" l="1"/>
  <c r="P6070" i="1" l="1"/>
  <c r="P6069" i="1"/>
  <c r="P6071" i="1" l="1"/>
  <c r="P6072" i="1" l="1"/>
  <c r="P6073" i="1"/>
  <c r="P6075" i="1" l="1"/>
  <c r="P6074" i="1"/>
  <c r="P6076" i="1" l="1"/>
  <c r="P6077" i="1"/>
  <c r="P6078" i="1" l="1"/>
  <c r="P6079" i="1" l="1"/>
  <c r="P6080" i="1" l="1"/>
  <c r="P6082" i="1" l="1"/>
  <c r="P6081" i="1" l="1"/>
  <c r="P6083" i="1" l="1"/>
  <c r="P6084" i="1" l="1"/>
  <c r="P6085" i="1"/>
  <c r="P6086" i="1" l="1"/>
  <c r="P6087" i="1" l="1"/>
  <c r="P6088" i="1" l="1"/>
  <c r="P6089" i="1"/>
  <c r="P6090" i="1" l="1"/>
  <c r="P6091" i="1" l="1"/>
  <c r="P6092" i="1" l="1"/>
  <c r="P6093" i="1"/>
  <c r="P6094" i="1" l="1"/>
  <c r="P6096" i="1" l="1"/>
  <c r="P6095" i="1" l="1"/>
  <c r="P6098" i="1" l="1"/>
  <c r="P6097" i="1"/>
  <c r="P6099" i="1" l="1"/>
  <c r="P6100" i="1" l="1"/>
  <c r="P6102" i="1" l="1"/>
  <c r="P6101" i="1" l="1"/>
  <c r="P6103" i="1" l="1"/>
  <c r="P6104" i="1" l="1"/>
  <c r="P6106" i="1" l="1"/>
  <c r="P6105" i="1" l="1"/>
  <c r="P6107" i="1" l="1"/>
  <c r="P6109" i="1" l="1"/>
  <c r="P6108" i="1" l="1"/>
  <c r="P6110" i="1" l="1"/>
  <c r="P6112" i="1" l="1"/>
  <c r="P6113" i="1" l="1"/>
  <c r="P6111" i="1"/>
  <c r="P6114" i="1" l="1"/>
  <c r="P6115" i="1" l="1"/>
  <c r="P6116" i="1" l="1"/>
  <c r="P6117" i="1" l="1"/>
  <c r="P6118" i="1" l="1"/>
  <c r="P6119" i="1" l="1"/>
  <c r="P6120" i="1"/>
  <c r="P6121" i="1" l="1"/>
  <c r="P6122" i="1"/>
  <c r="P6124" i="1" l="1"/>
  <c r="P6123" i="1"/>
  <c r="P6125" i="1" l="1"/>
  <c r="P6126" i="1" l="1"/>
  <c r="P6127" i="1"/>
  <c r="P6128" i="1" l="1"/>
  <c r="P6129" i="1" l="1"/>
  <c r="P6130" i="1"/>
  <c r="P6131" i="1" l="1"/>
  <c r="P6132" i="1" l="1"/>
  <c r="P6133" i="1" l="1"/>
  <c r="P6135" i="1" l="1"/>
  <c r="P6134" i="1"/>
  <c r="P6136" i="1" l="1"/>
  <c r="P6137" i="1" l="1"/>
  <c r="P6138" i="1" l="1"/>
  <c r="P6139" i="1" l="1"/>
  <c r="P6141" i="1" l="1"/>
  <c r="P6140" i="1"/>
  <c r="P6143" i="1" l="1"/>
  <c r="P6144" i="1" l="1"/>
  <c r="P6142" i="1"/>
  <c r="P6145" i="1" l="1"/>
  <c r="P6146" i="1" l="1"/>
  <c r="P6148" i="1" l="1"/>
  <c r="P6147" i="1"/>
  <c r="P6149" i="1" l="1"/>
  <c r="P6150" i="1" l="1"/>
  <c r="P6151" i="1"/>
  <c r="P6152" i="1" l="1"/>
  <c r="P6154" i="1" l="1"/>
  <c r="P6153" i="1" l="1"/>
  <c r="P6156" i="1" l="1"/>
  <c r="P6155" i="1" l="1"/>
  <c r="P6157" i="1" l="1"/>
  <c r="P6158" i="1" l="1"/>
  <c r="P6159" i="1" l="1"/>
  <c r="P6160" i="1" l="1"/>
  <c r="P6161" i="1" l="1"/>
  <c r="P6162" i="1" l="1"/>
  <c r="P6163" i="1" l="1"/>
  <c r="P6164" i="1" l="1"/>
  <c r="P6166" i="1" l="1"/>
  <c r="P6165" i="1" l="1"/>
  <c r="P6167" i="1" l="1"/>
  <c r="P6168" i="1" l="1"/>
  <c r="P6169" i="1" l="1"/>
  <c r="P6170" i="1" l="1"/>
  <c r="P6171" i="1"/>
  <c r="P6172" i="1" l="1"/>
  <c r="P6173" i="1" l="1"/>
  <c r="P6174" i="1" l="1"/>
  <c r="P6175" i="1" l="1"/>
  <c r="P6176" i="1" l="1"/>
  <c r="P6177" i="1" l="1"/>
  <c r="P6178" i="1"/>
  <c r="P6179" i="1" l="1"/>
  <c r="P6180" i="1" l="1"/>
  <c r="P6181" i="1"/>
  <c r="P6182" i="1" l="1"/>
  <c r="P6184" i="1" l="1"/>
  <c r="P6183" i="1" l="1"/>
  <c r="P6186" i="1" l="1"/>
  <c r="P6185" i="1" l="1"/>
  <c r="P6188" i="1" l="1"/>
  <c r="P6187" i="1" l="1"/>
  <c r="P6189" i="1" l="1"/>
  <c r="P6190" i="1" l="1"/>
  <c r="P6191" i="1" l="1"/>
  <c r="P6192" i="1" l="1"/>
  <c r="P6193" i="1" l="1"/>
  <c r="P6194" i="1" l="1"/>
  <c r="P6195" i="1"/>
  <c r="P6197" i="1" l="1"/>
  <c r="P6196" i="1" l="1"/>
  <c r="P6199" i="1" l="1"/>
  <c r="P6198" i="1" l="1"/>
  <c r="P6201" i="1" l="1"/>
  <c r="P6200" i="1"/>
  <c r="P6203" i="1" l="1"/>
  <c r="P6204" i="1" l="1"/>
  <c r="P6202" i="1"/>
  <c r="P6205" i="1" l="1"/>
  <c r="P6206" i="1" l="1"/>
  <c r="P6207" i="1" l="1"/>
  <c r="P6208" i="1" l="1"/>
  <c r="P6209" i="1"/>
  <c r="P6211" i="1" l="1"/>
  <c r="P6210" i="1" l="1"/>
  <c r="P6212" i="1" l="1"/>
  <c r="P6213" i="1"/>
  <c r="P6214" i="1" l="1"/>
  <c r="P6216" i="1" l="1"/>
  <c r="P6215" i="1" l="1"/>
  <c r="P6218" i="1" l="1"/>
  <c r="P6217" i="1" l="1"/>
  <c r="P6219" i="1" l="1"/>
  <c r="P6220" i="1" l="1"/>
  <c r="P6221" i="1"/>
  <c r="P6222" i="1" l="1"/>
  <c r="P6224" i="1" l="1"/>
  <c r="P6225" i="1" l="1"/>
  <c r="P6223" i="1"/>
  <c r="P6227" i="1" l="1"/>
  <c r="P6226" i="1" l="1"/>
  <c r="P6228" i="1" l="1"/>
  <c r="P6229" i="1" l="1"/>
  <c r="P6230" i="1"/>
  <c r="P6231" i="1" l="1"/>
  <c r="P6232" i="1" l="1"/>
  <c r="P6234" i="1" l="1"/>
  <c r="P6233" i="1" l="1"/>
  <c r="P6235" i="1" l="1"/>
  <c r="P6236" i="1" l="1"/>
  <c r="P6237" i="1"/>
  <c r="P6238" i="1" l="1"/>
  <c r="P6239" i="1"/>
  <c r="P6241" i="1" l="1"/>
  <c r="P6240" i="1"/>
  <c r="P6242" i="1" l="1"/>
  <c r="P6243" i="1" l="1"/>
  <c r="P6245" i="1" l="1"/>
  <c r="P6244" i="1"/>
  <c r="P6246" i="1" l="1"/>
  <c r="P6247" i="1" l="1"/>
  <c r="P6248" i="1"/>
  <c r="P6249" i="1" l="1"/>
  <c r="P6250" i="1"/>
  <c r="P6252" i="1" l="1"/>
  <c r="P6251" i="1"/>
  <c r="P6254" i="1" l="1"/>
  <c r="P6253" i="1"/>
  <c r="P6255" i="1" l="1"/>
  <c r="P6256" i="1" l="1"/>
  <c r="P6257" i="1" l="1"/>
  <c r="P6258" i="1" l="1"/>
  <c r="P6259" i="1" l="1"/>
  <c r="P6260" i="1"/>
  <c r="P6261" i="1" l="1"/>
  <c r="P6263" i="1" l="1"/>
  <c r="P6262" i="1"/>
  <c r="P6264" i="1" l="1"/>
  <c r="P6266" i="1" l="1"/>
  <c r="P6265" i="1" l="1"/>
  <c r="P6267" i="1" l="1"/>
  <c r="P6268" i="1" l="1"/>
  <c r="P6270" i="1" l="1"/>
  <c r="P6269" i="1" l="1"/>
  <c r="P6271" i="1" l="1"/>
  <c r="P6273" i="1" l="1"/>
  <c r="P6272" i="1" l="1"/>
  <c r="P6274" i="1" l="1"/>
  <c r="P6275" i="1" l="1"/>
  <c r="P6276" i="1" l="1"/>
  <c r="P6277" i="1" l="1"/>
  <c r="P6279" i="1" l="1"/>
  <c r="P6278" i="1" l="1"/>
  <c r="P6280" i="1" l="1"/>
  <c r="P6281" i="1" l="1"/>
  <c r="P6282" i="1" l="1"/>
  <c r="P6283" i="1" l="1"/>
  <c r="P6284" i="1" l="1"/>
  <c r="P6285" i="1"/>
  <c r="P6286" i="1" l="1"/>
  <c r="P6287" i="1"/>
  <c r="P6288" i="1" l="1"/>
  <c r="P6289" i="1" l="1"/>
  <c r="P6290" i="1" l="1"/>
  <c r="P6291" i="1" l="1"/>
  <c r="P6292" i="1" l="1"/>
  <c r="P6293" i="1" l="1"/>
  <c r="P6294" i="1" l="1"/>
  <c r="P6295" i="1" l="1"/>
  <c r="P6296" i="1" l="1"/>
  <c r="P6298" i="1" l="1"/>
  <c r="P6299" i="1" l="1"/>
  <c r="P6297" i="1"/>
  <c r="P6300" i="1" l="1"/>
  <c r="P6301" i="1"/>
  <c r="P6302" i="1" l="1"/>
  <c r="P6303" i="1" l="1"/>
  <c r="P6304" i="1" l="1"/>
  <c r="P6305" i="1" l="1"/>
  <c r="P6306" i="1" l="1"/>
  <c r="P6307" i="1" l="1"/>
  <c r="P6308" i="1" l="1"/>
  <c r="P6309" i="1" l="1"/>
  <c r="P6310" i="1" l="1"/>
  <c r="P6311" i="1" l="1"/>
  <c r="P6312" i="1" l="1"/>
  <c r="P6314" i="1" l="1"/>
  <c r="P6313" i="1"/>
  <c r="P6316" i="1" l="1"/>
  <c r="P6315" i="1" l="1"/>
  <c r="P6318" i="1" l="1"/>
  <c r="P6317" i="1"/>
  <c r="P6319" i="1" l="1"/>
  <c r="P6320" i="1" l="1"/>
  <c r="P6321" i="1" l="1"/>
  <c r="P6322" i="1" l="1"/>
  <c r="P6323" i="1" l="1"/>
  <c r="P6325" i="1" l="1"/>
  <c r="P6324" i="1" l="1"/>
  <c r="P6327" i="1" l="1"/>
  <c r="P6326" i="1" l="1"/>
  <c r="P6329" i="1" l="1"/>
  <c r="P6328" i="1" l="1"/>
  <c r="P6331" i="1" l="1"/>
  <c r="P6330" i="1" l="1"/>
  <c r="P6332" i="1" l="1"/>
  <c r="P6334" i="1" l="1"/>
  <c r="P6333" i="1"/>
  <c r="P6335" i="1" l="1"/>
  <c r="P6337" i="1" l="1"/>
  <c r="P6336" i="1" l="1"/>
  <c r="P6338" i="1" l="1"/>
  <c r="P6339" i="1" l="1"/>
  <c r="P6340" i="1" l="1"/>
  <c r="P6341" i="1" l="1"/>
  <c r="P6342" i="1" l="1"/>
  <c r="P6344" i="1" l="1"/>
  <c r="P6343" i="1" l="1"/>
  <c r="P6345" i="1" l="1"/>
  <c r="P6346" i="1" l="1"/>
  <c r="P6347" i="1" l="1"/>
  <c r="P6348" i="1" l="1"/>
  <c r="P6349" i="1" l="1"/>
  <c r="P6350" i="1" l="1"/>
  <c r="P6352" i="1" l="1"/>
  <c r="P6351" i="1"/>
  <c r="P6353" i="1" l="1"/>
  <c r="P6354" i="1" l="1"/>
  <c r="P6355" i="1"/>
  <c r="P6356" i="1" l="1"/>
  <c r="P6357" i="1" l="1"/>
  <c r="P6358" i="1" l="1"/>
  <c r="P6359" i="1" l="1"/>
  <c r="P6360" i="1" l="1"/>
  <c r="P6361" i="1" l="1"/>
  <c r="P6363" i="1" l="1"/>
  <c r="P6362" i="1"/>
  <c r="P6364" i="1" l="1"/>
  <c r="P6365" i="1" l="1"/>
  <c r="P6366" i="1" l="1"/>
  <c r="P6367" i="1" l="1"/>
  <c r="P6368" i="1" l="1"/>
  <c r="P6369" i="1" l="1"/>
  <c r="P6370" i="1" l="1"/>
  <c r="P6371" i="1" l="1"/>
  <c r="P6372" i="1" l="1"/>
  <c r="P6373" i="1" l="1"/>
  <c r="P6374" i="1" l="1"/>
  <c r="P6375" i="1" l="1"/>
  <c r="P6377" i="1" l="1"/>
  <c r="P6376" i="1" l="1"/>
  <c r="P6378" i="1" l="1"/>
  <c r="P6379" i="1"/>
  <c r="P6381" i="1" l="1"/>
  <c r="P6380" i="1" l="1"/>
  <c r="P6382" i="1" l="1"/>
  <c r="P6384" i="1" l="1"/>
  <c r="P6383" i="1" l="1"/>
  <c r="P6385" i="1" l="1"/>
  <c r="P6386" i="1" l="1"/>
  <c r="P6388" i="1" l="1"/>
  <c r="P6387" i="1" l="1"/>
  <c r="P6389" i="1" l="1"/>
  <c r="P6390" i="1" l="1"/>
  <c r="P6391" i="1" l="1"/>
  <c r="P6392" i="1" l="1"/>
  <c r="P6393" i="1" l="1"/>
  <c r="P6395" i="1" l="1"/>
  <c r="P6394" i="1" l="1"/>
  <c r="P6396" i="1" l="1"/>
  <c r="P6397" i="1" l="1"/>
  <c r="P6398" i="1"/>
  <c r="P6400" i="1" l="1"/>
  <c r="P6399" i="1" l="1"/>
  <c r="P6401" i="1" l="1"/>
  <c r="P6402" i="1" l="1"/>
  <c r="P6404" i="1" l="1"/>
  <c r="P6403" i="1" l="1"/>
  <c r="P6406" i="1" l="1"/>
  <c r="P6405" i="1" l="1"/>
  <c r="P6407" i="1" l="1"/>
  <c r="P6408" i="1" l="1"/>
  <c r="P6409" i="1" l="1"/>
  <c r="P6410" i="1" l="1"/>
  <c r="P6412" i="1" l="1"/>
  <c r="P6411" i="1"/>
  <c r="P6413" i="1" l="1"/>
  <c r="P6414" i="1" l="1"/>
  <c r="P6415" i="1" l="1"/>
  <c r="P6416" i="1"/>
  <c r="P6417" i="1" l="1"/>
  <c r="P6418" i="1" l="1"/>
  <c r="P6419" i="1" l="1"/>
  <c r="P6420" i="1" l="1"/>
  <c r="P6421" i="1"/>
  <c r="P6422" i="1" l="1"/>
  <c r="P6423" i="1" l="1"/>
  <c r="P6424" i="1" l="1"/>
  <c r="P6425" i="1" l="1"/>
  <c r="P6426" i="1" l="1"/>
  <c r="P6427" i="1" l="1"/>
  <c r="P6429" i="1" l="1"/>
  <c r="P6428" i="1" l="1"/>
  <c r="P6430" i="1" l="1"/>
  <c r="P6431" i="1" l="1"/>
  <c r="P6432" i="1"/>
  <c r="P6433" i="1" l="1"/>
  <c r="P6434" i="1" l="1"/>
  <c r="P6435" i="1" l="1"/>
  <c r="P6437" i="1" l="1"/>
  <c r="P6438" i="1" l="1"/>
  <c r="P6436" i="1"/>
  <c r="P6439" i="1" l="1"/>
  <c r="P6440" i="1" l="1"/>
  <c r="P6441" i="1" l="1"/>
  <c r="P6442" i="1" l="1"/>
  <c r="P6443" i="1" l="1"/>
  <c r="P6444" i="1" l="1"/>
  <c r="P6445" i="1" l="1"/>
  <c r="P6446" i="1"/>
  <c r="P6448" i="1" l="1"/>
  <c r="P6447" i="1" l="1"/>
  <c r="P6450" i="1" l="1"/>
  <c r="P6449" i="1" l="1"/>
  <c r="P6452" i="1" l="1"/>
  <c r="P6451" i="1" l="1"/>
  <c r="P6453" i="1" l="1"/>
  <c r="P6454" i="1" l="1"/>
  <c r="P6455" i="1" l="1"/>
  <c r="P6456" i="1" l="1"/>
  <c r="P6457" i="1" l="1"/>
  <c r="P6458" i="1"/>
  <c r="P6460" i="1" l="1"/>
  <c r="P6459" i="1" l="1"/>
  <c r="P6462" i="1" l="1"/>
  <c r="P6463" i="1" l="1"/>
  <c r="P6461" i="1"/>
  <c r="P6465" i="1" l="1"/>
  <c r="P6464" i="1" l="1"/>
  <c r="P6466" i="1" l="1"/>
  <c r="P6467" i="1" l="1"/>
  <c r="P6468" i="1" l="1"/>
  <c r="P6469" i="1" l="1"/>
  <c r="P6471" i="1" l="1"/>
  <c r="P6470" i="1"/>
  <c r="P6472" i="1" l="1"/>
  <c r="P6474" i="1" l="1"/>
  <c r="P6473" i="1" l="1"/>
  <c r="P6475" i="1" l="1"/>
  <c r="P6476" i="1" l="1"/>
  <c r="P6478" i="1" l="1"/>
  <c r="P6477" i="1" l="1"/>
  <c r="P6479" i="1" l="1"/>
  <c r="P6480" i="1" l="1"/>
  <c r="P6481" i="1"/>
  <c r="P6483" i="1" l="1"/>
  <c r="P6482" i="1" l="1"/>
  <c r="P6484" i="1" l="1"/>
  <c r="P6486" i="1" l="1"/>
  <c r="P6485" i="1" l="1"/>
  <c r="P6487" i="1" l="1"/>
  <c r="P6488" i="1"/>
  <c r="P6489" i="1" l="1"/>
  <c r="P6490" i="1" l="1"/>
  <c r="P6491" i="1" l="1"/>
  <c r="P6492" i="1"/>
  <c r="P6493" i="1" l="1"/>
  <c r="P6495" i="1" l="1"/>
  <c r="P6494" i="1" l="1"/>
  <c r="P6497" i="1" l="1"/>
  <c r="P6496" i="1"/>
  <c r="P6499" i="1" l="1"/>
  <c r="P6500" i="1" l="1"/>
  <c r="P6498" i="1"/>
  <c r="P6501" i="1" l="1"/>
  <c r="P6502" i="1" l="1"/>
  <c r="P6503" i="1"/>
  <c r="P6504" i="1" l="1"/>
  <c r="P6505" i="1" l="1"/>
  <c r="P6506" i="1" l="1"/>
  <c r="P6507" i="1" l="1"/>
  <c r="P6508" i="1" l="1"/>
  <c r="P6510" i="1" l="1"/>
  <c r="P6509" i="1"/>
  <c r="P6511" i="1" l="1"/>
  <c r="P6512" i="1"/>
  <c r="P6514" i="1" l="1"/>
  <c r="P6513" i="1" l="1"/>
  <c r="P6516" i="1" l="1"/>
  <c r="P6515" i="1" l="1"/>
  <c r="P6517" i="1" l="1"/>
  <c r="P6518" i="1" l="1"/>
  <c r="P6520" i="1" l="1"/>
  <c r="P6519" i="1" l="1"/>
  <c r="P6522" i="1" l="1"/>
  <c r="P6521" i="1" l="1"/>
  <c r="P6524" i="1" l="1"/>
  <c r="P6523" i="1"/>
  <c r="P6526" i="1" l="1"/>
  <c r="P6525" i="1"/>
  <c r="P6527" i="1" l="1"/>
  <c r="P6528" i="1"/>
  <c r="P6529" i="1" l="1"/>
  <c r="P6531" i="1" l="1"/>
  <c r="P6530" i="1"/>
  <c r="P6532" i="1" l="1"/>
  <c r="P6533" i="1" l="1"/>
  <c r="P6534" i="1" l="1"/>
  <c r="P6535" i="1" l="1"/>
  <c r="P6536" i="1" l="1"/>
  <c r="P6538" i="1" l="1"/>
  <c r="P6537" i="1" l="1"/>
  <c r="P6539" i="1" l="1"/>
  <c r="P6540" i="1" l="1"/>
  <c r="P6541" i="1" l="1"/>
  <c r="P6542" i="1" l="1"/>
  <c r="P6543" i="1" l="1"/>
  <c r="P6544" i="1" l="1"/>
  <c r="P6545" i="1" l="1"/>
  <c r="P6546" i="1"/>
  <c r="P6548" i="1" l="1"/>
  <c r="P6547" i="1"/>
  <c r="P6550" i="1" l="1"/>
  <c r="P6549" i="1"/>
  <c r="P6551" i="1" l="1"/>
  <c r="P6553" i="1" l="1"/>
  <c r="P6552" i="1" l="1"/>
  <c r="P6555" i="1" l="1"/>
  <c r="P6554" i="1" l="1"/>
  <c r="P6556" i="1" l="1"/>
  <c r="P6558" i="1" l="1"/>
  <c r="P6557" i="1" l="1"/>
  <c r="P6559" i="1" l="1"/>
  <c r="P6560" i="1" l="1"/>
  <c r="P6561" i="1" l="1"/>
  <c r="P6563" i="1" l="1"/>
  <c r="P6562" i="1" l="1"/>
  <c r="P6564" i="1" l="1"/>
  <c r="P6565" i="1"/>
  <c r="P6566" i="1" l="1"/>
  <c r="P6567" i="1" l="1"/>
  <c r="P6568" i="1" l="1"/>
  <c r="P6570" i="1" l="1"/>
  <c r="P6569" i="1" l="1"/>
  <c r="P6572" i="1" l="1"/>
  <c r="P6571" i="1"/>
  <c r="P6573" i="1" l="1"/>
  <c r="P6574" i="1"/>
  <c r="P6575" i="1" l="1"/>
  <c r="P6576" i="1"/>
  <c r="P6577" i="1" l="1"/>
  <c r="P6579" i="1" l="1"/>
  <c r="P6578" i="1" l="1"/>
  <c r="P6580" i="1" l="1"/>
  <c r="P6582" i="1" l="1"/>
  <c r="P6581" i="1" l="1"/>
  <c r="P6583" i="1" l="1"/>
  <c r="P6584" i="1" l="1"/>
  <c r="P6585" i="1" l="1"/>
  <c r="P6587" i="1" l="1"/>
  <c r="P6586" i="1"/>
  <c r="P6588" i="1" l="1"/>
  <c r="P6589" i="1" l="1"/>
  <c r="P6590" i="1" l="1"/>
  <c r="P6591" i="1"/>
  <c r="P6592" i="1" l="1"/>
  <c r="P6594" i="1" l="1"/>
  <c r="P6593" i="1" l="1"/>
  <c r="P6595" i="1" l="1"/>
  <c r="P6597" i="1" l="1"/>
  <c r="P6596" i="1" l="1"/>
  <c r="P6599" i="1" l="1"/>
  <c r="P6598" i="1" l="1"/>
  <c r="P6600" i="1" l="1"/>
  <c r="P6601" i="1" l="1"/>
  <c r="P6602" i="1" l="1"/>
  <c r="P6604" i="1" l="1"/>
  <c r="P6605" i="1" l="1"/>
  <c r="P6603" i="1"/>
  <c r="P6606" i="1" l="1"/>
  <c r="P6607" i="1" l="1"/>
  <c r="P6608" i="1" l="1"/>
  <c r="P6609" i="1" l="1"/>
  <c r="P6610" i="1" l="1"/>
  <c r="P6612" i="1" l="1"/>
  <c r="P6613" i="1" l="1"/>
  <c r="P6611" i="1"/>
  <c r="P6614" i="1" l="1"/>
  <c r="P6615" i="1" l="1"/>
  <c r="P6616" i="1" l="1"/>
  <c r="P6617" i="1" l="1"/>
  <c r="P6619" i="1" l="1"/>
  <c r="P6618" i="1" l="1"/>
  <c r="P6620" i="1" l="1"/>
  <c r="P6621" i="1" l="1"/>
  <c r="P6622" i="1" l="1"/>
  <c r="P6623" i="1" l="1"/>
  <c r="P6624" i="1" l="1"/>
  <c r="P6625" i="1" l="1"/>
  <c r="P6626" i="1"/>
  <c r="P6628" i="1" l="1"/>
  <c r="P6627" i="1" l="1"/>
  <c r="P6629" i="1" l="1"/>
  <c r="P6630" i="1" l="1"/>
  <c r="P6632" i="1" l="1"/>
  <c r="P6631" i="1"/>
  <c r="P6634" i="1" l="1"/>
  <c r="P6633" i="1" l="1"/>
  <c r="P6637" i="1" l="1"/>
  <c r="P6635" i="1"/>
  <c r="P6636" i="1" l="1"/>
  <c r="P6638" i="1" l="1"/>
  <c r="P6640" i="1" l="1"/>
  <c r="P6639" i="1"/>
  <c r="P6641" i="1" l="1"/>
  <c r="P6642" i="1" l="1"/>
  <c r="P6643" i="1"/>
  <c r="P6645" i="1" l="1"/>
  <c r="P6644" i="1"/>
  <c r="P6647" i="1" l="1"/>
  <c r="P6646" i="1" l="1"/>
  <c r="P6649" i="1" l="1"/>
  <c r="P6648" i="1" l="1"/>
  <c r="P6651" i="1" l="1"/>
  <c r="P6650" i="1"/>
  <c r="P6652" i="1" l="1"/>
  <c r="P6653" i="1" l="1"/>
  <c r="P6655" i="1" l="1"/>
  <c r="P6654" i="1" l="1"/>
  <c r="P6657" i="1" l="1"/>
  <c r="P6656" i="1" l="1"/>
  <c r="P6659" i="1" l="1"/>
  <c r="P6658" i="1" l="1"/>
  <c r="P6660" i="1" l="1"/>
  <c r="P6661" i="1" l="1"/>
  <c r="P6662" i="1"/>
  <c r="P6663" i="1" l="1"/>
  <c r="P6664" i="1" l="1"/>
  <c r="P6665" i="1" l="1"/>
  <c r="P6666" i="1" l="1"/>
  <c r="P6667" i="1" l="1"/>
  <c r="P6668" i="1" l="1"/>
  <c r="P6669" i="1" l="1"/>
  <c r="P6670" i="1" l="1"/>
  <c r="P6671" i="1" l="1"/>
  <c r="P6672" i="1" l="1"/>
  <c r="P6674" i="1" l="1"/>
  <c r="P6673" i="1" l="1"/>
  <c r="P6676" i="1" l="1"/>
  <c r="P6675" i="1" l="1"/>
  <c r="P6678" i="1" l="1"/>
  <c r="P6677" i="1"/>
  <c r="P6679" i="1" l="1"/>
  <c r="P6680" i="1" l="1"/>
  <c r="P6681" i="1"/>
  <c r="P6683" i="1" l="1"/>
  <c r="P6684" i="1" l="1"/>
  <c r="P6682" i="1"/>
  <c r="P6686" i="1" l="1"/>
  <c r="P6685" i="1" l="1"/>
  <c r="P6687" i="1" l="1"/>
  <c r="P6688" i="1" l="1"/>
  <c r="P6689" i="1" l="1"/>
  <c r="P6690" i="1" l="1"/>
  <c r="P6691" i="1" l="1"/>
  <c r="P6692" i="1" l="1"/>
  <c r="P6693" i="1"/>
  <c r="P6694" i="1" l="1"/>
  <c r="P6696" i="1" l="1"/>
  <c r="P6695" i="1" l="1"/>
  <c r="P6697" i="1" l="1"/>
  <c r="P6698" i="1"/>
  <c r="P6699" i="1" l="1"/>
  <c r="P6700" i="1"/>
  <c r="P6701" i="1" l="1"/>
  <c r="P6702" i="1"/>
  <c r="P6703" i="1" l="1"/>
  <c r="P6705" i="1" l="1"/>
  <c r="P6704" i="1" l="1"/>
  <c r="P6706" i="1" l="1"/>
  <c r="P6708" i="1" l="1"/>
  <c r="P6707" i="1" l="1"/>
  <c r="P6709" i="1" l="1"/>
  <c r="P6710" i="1" l="1"/>
  <c r="P6711" i="1" l="1"/>
  <c r="P6712" i="1" l="1"/>
  <c r="P6713" i="1" l="1"/>
  <c r="P6714" i="1" l="1"/>
  <c r="P6715" i="1" l="1"/>
  <c r="P6716" i="1" l="1"/>
  <c r="P6718" i="1" l="1"/>
  <c r="P6717" i="1" l="1"/>
  <c r="P6719" i="1" l="1"/>
  <c r="P6720" i="1" l="1"/>
  <c r="P6721" i="1" l="1"/>
  <c r="P6722" i="1" l="1"/>
  <c r="P6724" i="1" l="1"/>
  <c r="P6723" i="1" l="1"/>
  <c r="P6726" i="1" l="1"/>
  <c r="P6725" i="1" l="1"/>
  <c r="P6728" i="1" l="1"/>
  <c r="P6727" i="1"/>
  <c r="P6730" i="1" l="1"/>
  <c r="P6729" i="1" l="1"/>
  <c r="P6731" i="1" l="1"/>
  <c r="P6733" i="1" l="1"/>
  <c r="P6734" i="1" l="1"/>
  <c r="P6732" i="1"/>
  <c r="P6735" i="1" l="1"/>
  <c r="P6736" i="1" l="1"/>
  <c r="P6737" i="1"/>
  <c r="P6739" i="1" l="1"/>
  <c r="P6738" i="1" l="1"/>
  <c r="P6741" i="1" l="1"/>
  <c r="P6740" i="1"/>
  <c r="P6742" i="1" l="1"/>
  <c r="P6743" i="1" l="1"/>
  <c r="P6744" i="1" l="1"/>
  <c r="P6745" i="1"/>
  <c r="P6747" i="1" l="1"/>
  <c r="P6746" i="1"/>
  <c r="P6748" i="1" l="1"/>
  <c r="P6749" i="1" l="1"/>
  <c r="P6750" i="1"/>
  <c r="P6752" i="1" l="1"/>
  <c r="P6751" i="1" l="1"/>
  <c r="P6753" i="1" l="1"/>
  <c r="P6754" i="1" l="1"/>
  <c r="P6755" i="1" l="1"/>
  <c r="P6756" i="1" l="1"/>
  <c r="P6758" i="1" l="1"/>
  <c r="P6757" i="1" l="1"/>
  <c r="P6759" i="1" l="1"/>
  <c r="P6761" i="1" l="1"/>
  <c r="P6760" i="1" l="1"/>
  <c r="P6763" i="1" l="1"/>
  <c r="P6762" i="1" l="1"/>
  <c r="P6764" i="1" l="1"/>
  <c r="P6765" i="1" l="1"/>
  <c r="P6767" i="1" l="1"/>
  <c r="P6766" i="1"/>
  <c r="P6768" i="1" l="1"/>
  <c r="P6769" i="1" l="1"/>
  <c r="P6770" i="1" l="1"/>
  <c r="P6771" i="1" l="1"/>
  <c r="P6772" i="1"/>
  <c r="P6773" i="1" l="1"/>
  <c r="P6774" i="1"/>
  <c r="P6776" i="1" l="1"/>
  <c r="P6775" i="1" l="1"/>
  <c r="P6777" i="1" l="1"/>
  <c r="P6778" i="1" l="1"/>
  <c r="P6779" i="1" l="1"/>
  <c r="P6781" i="1" l="1"/>
  <c r="P6780" i="1"/>
  <c r="P6782" i="1" l="1"/>
  <c r="P6784" i="1" l="1"/>
  <c r="P6783" i="1" l="1"/>
  <c r="P6786" i="1" l="1"/>
  <c r="P6785" i="1" l="1"/>
  <c r="P6889" i="1" l="1"/>
  <c r="P6787" i="1"/>
  <c r="P6788" i="1" l="1"/>
  <c r="P6789" i="1" l="1"/>
  <c r="P6790" i="1" l="1"/>
  <c r="P6791" i="1" l="1"/>
  <c r="P6792" i="1" l="1"/>
  <c r="P6793" i="1" l="1"/>
  <c r="P6795" i="1" l="1"/>
  <c r="P6794" i="1" l="1"/>
  <c r="P6796" i="1" l="1"/>
  <c r="P6797" i="1"/>
  <c r="P6798" i="1" l="1"/>
  <c r="P6799" i="1" l="1"/>
  <c r="P6800" i="1" l="1"/>
  <c r="P6801" i="1" l="1"/>
  <c r="P6802" i="1" l="1"/>
  <c r="P6803" i="1" l="1"/>
  <c r="P6804" i="1" l="1"/>
  <c r="P6805" i="1" l="1"/>
  <c r="P6806" i="1"/>
  <c r="P6807" i="1" l="1"/>
  <c r="P6808" i="1" l="1"/>
  <c r="P6809" i="1"/>
  <c r="P6811" i="1" l="1"/>
  <c r="P6810" i="1"/>
  <c r="P6812" i="1" l="1"/>
  <c r="P6814" i="1" l="1"/>
  <c r="P6813" i="1" l="1"/>
  <c r="P6817" i="1" l="1"/>
  <c r="P6815" i="1"/>
  <c r="P6816" i="1" l="1"/>
  <c r="P6818" i="1" l="1"/>
  <c r="P6819" i="1" l="1"/>
  <c r="P6820" i="1" l="1"/>
  <c r="P6821" i="1" l="1"/>
  <c r="P6823" i="1" l="1"/>
  <c r="P6822" i="1" l="1"/>
  <c r="P6824" i="1" l="1"/>
  <c r="P6826" i="1" l="1"/>
  <c r="P6825" i="1"/>
  <c r="P6827" i="1" l="1"/>
  <c r="P6828" i="1" l="1"/>
  <c r="P6829" i="1"/>
  <c r="P6830" i="1" l="1"/>
  <c r="P6831" i="1" l="1"/>
  <c r="P6832" i="1"/>
  <c r="P6834" i="1" l="1"/>
  <c r="P6833" i="1"/>
  <c r="P6835" i="1" l="1"/>
  <c r="P6836" i="1" l="1"/>
  <c r="P6838" i="1" l="1"/>
  <c r="P6837" i="1" l="1"/>
  <c r="P6839" i="1" l="1"/>
  <c r="P6841" i="1" l="1"/>
  <c r="P6840" i="1" l="1"/>
  <c r="P6842" i="1" l="1"/>
  <c r="P6843" i="1" l="1"/>
  <c r="P6845" i="1" l="1"/>
  <c r="P6844" i="1" l="1"/>
  <c r="P6846" i="1" l="1"/>
  <c r="P6847" i="1" l="1"/>
  <c r="P6848" i="1" l="1"/>
  <c r="P6850" i="1" l="1"/>
  <c r="P6849" i="1"/>
  <c r="P6852" i="1" l="1"/>
  <c r="P6851" i="1"/>
  <c r="P6853" i="1" l="1"/>
  <c r="P6854" i="1" l="1"/>
  <c r="P6855" i="1" l="1"/>
  <c r="P6856" i="1" l="1"/>
  <c r="P6857" i="1" l="1"/>
  <c r="P6858" i="1" l="1"/>
  <c r="P6860" i="1" l="1"/>
  <c r="P6859" i="1" l="1"/>
  <c r="P6861" i="1" l="1"/>
  <c r="P6863" i="1" l="1"/>
  <c r="P6862" i="1" l="1"/>
  <c r="P6864" i="1" l="1"/>
  <c r="P6865" i="1" l="1"/>
  <c r="P6867" i="1" l="1"/>
  <c r="P6866" i="1"/>
  <c r="P6868" i="1" l="1"/>
  <c r="P6869" i="1" l="1"/>
  <c r="P6870" i="1" l="1"/>
  <c r="P6871" i="1" l="1"/>
  <c r="P6872" i="1" l="1"/>
  <c r="P6874" i="1" l="1"/>
  <c r="P6873" i="1" l="1"/>
  <c r="P6875" i="1" l="1"/>
  <c r="P6876" i="1"/>
  <c r="P6878" i="1" l="1"/>
  <c r="P6877" i="1" l="1"/>
  <c r="P6880" i="1" l="1"/>
  <c r="P6879" i="1" l="1"/>
  <c r="P6883" i="1" l="1"/>
  <c r="P6881" i="1" l="1"/>
  <c r="P6882" i="1"/>
  <c r="P6884" i="1" l="1"/>
  <c r="P6885" i="1" l="1"/>
  <c r="P6886" i="1" l="1"/>
  <c r="P6887" i="1" l="1"/>
  <c r="P6888" i="1" l="1"/>
  <c r="P6891" i="1" l="1"/>
  <c r="P6890" i="1"/>
  <c r="P6892" i="1" l="1"/>
  <c r="P6893" i="1" l="1"/>
  <c r="P6894" i="1" l="1"/>
  <c r="P6895" i="1" l="1"/>
  <c r="P6896" i="1"/>
  <c r="P6897" i="1" l="1"/>
  <c r="P6898" i="1" l="1"/>
  <c r="P6899" i="1" l="1"/>
  <c r="P6901" i="1" l="1"/>
  <c r="P6900" i="1"/>
  <c r="P6903" i="1" l="1"/>
  <c r="P6902" i="1"/>
  <c r="P6905" i="1" l="1"/>
  <c r="P6904" i="1" l="1"/>
  <c r="P6906" i="1" l="1"/>
  <c r="P6907" i="1"/>
  <c r="P6908" i="1" l="1"/>
  <c r="P6909" i="1" l="1"/>
  <c r="P6910" i="1" l="1"/>
  <c r="P6911" i="1" l="1"/>
  <c r="P6912" i="1" l="1"/>
  <c r="P6913" i="1" l="1"/>
  <c r="P6915" i="1" l="1"/>
  <c r="P6916" i="1" l="1"/>
  <c r="P6914" i="1"/>
  <c r="P6917" i="1" l="1"/>
  <c r="P6918" i="1" l="1"/>
  <c r="P6919" i="1"/>
  <c r="P6921" i="1" l="1"/>
  <c r="P6920" i="1"/>
  <c r="P6922" i="1" l="1"/>
  <c r="P6924" i="1" l="1"/>
  <c r="P6923" i="1" l="1"/>
  <c r="P6926" i="1" l="1"/>
  <c r="P6927" i="1" l="1"/>
  <c r="P6925" i="1"/>
  <c r="P6929" i="1" l="1"/>
  <c r="P6928" i="1" l="1"/>
  <c r="P6930" i="1" l="1"/>
  <c r="P6932" i="1" l="1"/>
  <c r="P6931" i="1" l="1"/>
  <c r="P6933" i="1" l="1"/>
  <c r="P6934" i="1"/>
  <c r="P6935" i="1" l="1"/>
  <c r="P6937" i="1" l="1"/>
  <c r="P6936" i="1"/>
  <c r="P6938" i="1" l="1"/>
  <c r="P6939" i="1" l="1"/>
  <c r="P6940" i="1" l="1"/>
  <c r="P6941" i="1" l="1"/>
  <c r="P6942" i="1"/>
  <c r="P6943" i="1" l="1"/>
  <c r="P6944" i="1"/>
  <c r="P6946" i="1" l="1"/>
  <c r="P6945" i="1" l="1"/>
  <c r="P6949" i="1" l="1"/>
  <c r="P6947" i="1"/>
  <c r="P6948" i="1" l="1"/>
  <c r="P6951" i="1" l="1"/>
  <c r="P6950" i="1" l="1"/>
  <c r="P6952" i="1" l="1"/>
  <c r="P6953" i="1" l="1"/>
  <c r="P6954" i="1"/>
  <c r="P6955" i="1" l="1"/>
  <c r="P6956" i="1" l="1"/>
  <c r="P6958" i="1" l="1"/>
  <c r="P6957" i="1"/>
  <c r="P6959" i="1" l="1"/>
  <c r="P6960" i="1" l="1"/>
  <c r="P6961" i="1" l="1"/>
  <c r="P6962" i="1" l="1"/>
  <c r="P6964" i="1" l="1"/>
  <c r="P6963" i="1" l="1"/>
  <c r="P6966" i="1" l="1"/>
  <c r="P6965" i="1" l="1"/>
  <c r="P6968" i="1" l="1"/>
  <c r="P6967" i="1" l="1"/>
  <c r="P6969" i="1" l="1"/>
  <c r="P6970" i="1"/>
  <c r="P6971" i="1" l="1"/>
  <c r="P6972" i="1"/>
  <c r="P6974" i="1" l="1"/>
  <c r="P6973" i="1"/>
  <c r="P6975" i="1" l="1"/>
  <c r="P6976" i="1"/>
  <c r="P6977" i="1" l="1"/>
  <c r="P6978" i="1" l="1"/>
  <c r="P6980" i="1" l="1"/>
  <c r="P6979" i="1" l="1"/>
  <c r="P6981" i="1" l="1"/>
  <c r="P6983" i="1" l="1"/>
  <c r="P6982" i="1" l="1"/>
  <c r="P6984" i="1" l="1"/>
  <c r="P6985" i="1" l="1"/>
  <c r="P6987" i="1" l="1"/>
  <c r="P6986" i="1" l="1"/>
  <c r="P6988" i="1" l="1"/>
  <c r="P6989" i="1" l="1"/>
  <c r="P6991" i="1" l="1"/>
  <c r="P6990" i="1" l="1"/>
  <c r="P6993" i="1" l="1"/>
  <c r="P6992" i="1"/>
  <c r="P6995" i="1" l="1"/>
  <c r="P6994" i="1" l="1"/>
  <c r="P6997" i="1" l="1"/>
  <c r="P6996" i="1" l="1"/>
  <c r="P6998" i="1" l="1"/>
  <c r="P7000" i="1" l="1"/>
  <c r="P6999" i="1"/>
  <c r="P7001" i="1" l="1"/>
  <c r="P7002" i="1" l="1"/>
  <c r="P7003" i="1" l="1"/>
  <c r="P7004" i="1"/>
  <c r="P7006" i="1" l="1"/>
  <c r="P7005" i="1"/>
  <c r="P7008" i="1" l="1"/>
  <c r="P7007" i="1" l="1"/>
  <c r="P7009" i="1" l="1"/>
  <c r="P7010" i="1" l="1"/>
  <c r="P7012" i="1" l="1"/>
  <c r="P7011" i="1" l="1"/>
  <c r="P7013" i="1" l="1"/>
  <c r="P7014" i="1" l="1"/>
  <c r="P7015" i="1"/>
  <c r="P7016" i="1" l="1"/>
  <c r="P7018" i="1" l="1"/>
  <c r="P7017" i="1" l="1"/>
  <c r="P7020" i="1" l="1"/>
  <c r="P7019" i="1" l="1"/>
  <c r="P7022" i="1" l="1"/>
  <c r="P7021" i="1" l="1"/>
  <c r="P7023" i="1" l="1"/>
  <c r="P7024" i="1" l="1"/>
  <c r="P7025" i="1"/>
  <c r="P7027" i="1" l="1"/>
  <c r="P7026" i="1" l="1"/>
  <c r="P7028" i="1" l="1"/>
  <c r="P7029" i="1" l="1"/>
  <c r="P7031" i="1" l="1"/>
  <c r="P7030" i="1" l="1"/>
  <c r="P7033" i="1" l="1"/>
  <c r="P7032" i="1" l="1"/>
  <c r="P7034" i="1" l="1"/>
  <c r="P7036" i="1" l="1"/>
  <c r="P7035" i="1" l="1"/>
  <c r="P7037" i="1" l="1"/>
  <c r="P7038" i="1" l="1"/>
  <c r="P7039" i="1"/>
  <c r="P7040" i="1" l="1"/>
  <c r="P7041" i="1" l="1"/>
  <c r="P7042" i="1" l="1"/>
  <c r="P7043" i="1" l="1"/>
  <c r="P7044" i="1" l="1"/>
  <c r="P7045" i="1" l="1"/>
  <c r="P7046" i="1" l="1"/>
  <c r="P7047" i="1" l="1"/>
  <c r="P7049" i="1" l="1"/>
  <c r="P7048" i="1"/>
  <c r="P7051" i="1" l="1"/>
  <c r="P7050" i="1" l="1"/>
  <c r="P7053" i="1" l="1"/>
  <c r="P7052" i="1" l="1"/>
  <c r="P7054" i="1" l="1"/>
  <c r="P7055" i="1" l="1"/>
  <c r="P7056" i="1" l="1"/>
  <c r="P7057" i="1" l="1"/>
  <c r="P7058" i="1" l="1"/>
  <c r="P7059" i="1"/>
  <c r="P7060" i="1" l="1"/>
  <c r="P7061" i="1" l="1"/>
  <c r="P7063" i="1" l="1"/>
  <c r="P7062" i="1"/>
  <c r="P7064" i="1" l="1"/>
  <c r="P7065" i="1" l="1"/>
  <c r="P7066" i="1" l="1"/>
  <c r="P7067" i="1" l="1"/>
  <c r="P7068" i="1" l="1"/>
  <c r="P7069" i="1"/>
  <c r="P7071" i="1" l="1"/>
  <c r="P7070" i="1"/>
  <c r="P7072" i="1" l="1"/>
  <c r="P7074" i="1" l="1"/>
  <c r="P7073" i="1" l="1"/>
  <c r="P7076" i="1" l="1"/>
  <c r="P7075" i="1" l="1"/>
  <c r="P7078" i="1" l="1"/>
  <c r="P7077" i="1"/>
  <c r="P7079" i="1" l="1"/>
  <c r="P7080" i="1"/>
  <c r="P7081" i="1" l="1"/>
  <c r="P7082" i="1" l="1"/>
  <c r="P7083" i="1"/>
  <c r="P7085" i="1" l="1"/>
  <c r="P7084" i="1" l="1"/>
  <c r="P7086" i="1" l="1"/>
  <c r="P7087" i="1" l="1"/>
  <c r="P7088" i="1" l="1"/>
  <c r="P7089" i="1" l="1"/>
  <c r="P7090" i="1" l="1"/>
  <c r="P7091" i="1" l="1"/>
  <c r="P7092" i="1" l="1"/>
  <c r="P7093" i="1" l="1"/>
  <c r="P7094" i="1" l="1"/>
  <c r="P7095" i="1" l="1"/>
  <c r="P7096" i="1" l="1"/>
  <c r="P7098" i="1" l="1"/>
  <c r="P7097" i="1" l="1"/>
  <c r="P7100" i="1" l="1"/>
  <c r="P7099" i="1"/>
  <c r="P7101" i="1" l="1"/>
  <c r="P7102" i="1" l="1"/>
  <c r="P7103" i="1"/>
  <c r="P7104" i="1" l="1"/>
  <c r="P7105" i="1" l="1"/>
  <c r="P7106" i="1" l="1"/>
  <c r="P7107" i="1" l="1"/>
  <c r="P7108" i="1"/>
  <c r="P7110" i="1" l="1"/>
  <c r="P7109" i="1" l="1"/>
  <c r="P7112" i="1" l="1"/>
  <c r="P7111" i="1"/>
  <c r="P7114" i="1" l="1"/>
  <c r="P7113" i="1" l="1"/>
  <c r="P7115" i="1" l="1"/>
  <c r="P7116" i="1" l="1"/>
  <c r="P7117" i="1" l="1"/>
  <c r="P7119" i="1" l="1"/>
  <c r="P7118" i="1"/>
  <c r="P7120" i="1" l="1"/>
  <c r="P7121" i="1" l="1"/>
  <c r="P7122" i="1" l="1"/>
  <c r="P7123" i="1" l="1"/>
  <c r="P7124" i="1" l="1"/>
  <c r="P7125" i="1" l="1"/>
  <c r="P7126" i="1" l="1"/>
  <c r="P7127" i="1" l="1"/>
  <c r="P7128" i="1"/>
  <c r="P7129" i="1" l="1"/>
  <c r="P7130" i="1" l="1"/>
  <c r="P7131" i="1" l="1"/>
  <c r="P7132" i="1" l="1"/>
  <c r="P7133" i="1" l="1"/>
  <c r="P7134" i="1" l="1"/>
  <c r="P7135" i="1" l="1"/>
  <c r="P7136" i="1" l="1"/>
  <c r="P7137" i="1" l="1"/>
  <c r="P7138" i="1"/>
  <c r="P7140" i="1" l="1"/>
  <c r="P7139" i="1"/>
  <c r="P7141" i="1" l="1"/>
  <c r="P7142" i="1"/>
  <c r="P7143" i="1" l="1"/>
  <c r="P7145" i="1" l="1"/>
  <c r="P7144" i="1" l="1"/>
  <c r="P7146" i="1" l="1"/>
  <c r="P7147" i="1" l="1"/>
  <c r="P7148" i="1" l="1"/>
  <c r="P7150" i="1" l="1"/>
  <c r="P7149" i="1" l="1"/>
  <c r="P7151" i="1" l="1"/>
  <c r="P7153" i="1" l="1"/>
  <c r="P7152" i="1" l="1"/>
  <c r="P7154" i="1" l="1"/>
  <c r="P7155" i="1" l="1"/>
  <c r="P7156" i="1" l="1"/>
  <c r="P7158" i="1" l="1"/>
  <c r="P7157" i="1" l="1"/>
  <c r="P7159" i="1" l="1"/>
  <c r="P7161" i="1" l="1"/>
  <c r="P7160" i="1" l="1"/>
  <c r="P7162" i="1" l="1"/>
  <c r="P7163" i="1" l="1"/>
  <c r="P7165" i="1" l="1"/>
  <c r="P7164" i="1" l="1"/>
  <c r="P7166" i="1" l="1"/>
  <c r="P7167" i="1" l="1"/>
  <c r="P7168" i="1"/>
  <c r="P7169" i="1" l="1"/>
  <c r="P7170" i="1" l="1"/>
  <c r="P7172" i="1" l="1"/>
  <c r="P7171" i="1" l="1"/>
  <c r="P7173" i="1" l="1"/>
  <c r="P7174" i="1" l="1"/>
  <c r="P7175" i="1"/>
  <c r="P7177" i="1" l="1"/>
  <c r="P7176" i="1"/>
  <c r="P7179" i="1" l="1"/>
  <c r="P7178" i="1" l="1"/>
  <c r="P7181" i="1" l="1"/>
  <c r="P7180" i="1" l="1"/>
  <c r="P7182" i="1" l="1"/>
  <c r="P7183" i="1" l="1"/>
  <c r="P7184" i="1" l="1"/>
  <c r="P7185" i="1" l="1"/>
  <c r="P7186" i="1" l="1"/>
  <c r="P7187" i="1" l="1"/>
  <c r="P7188" i="1" l="1"/>
  <c r="P7189" i="1" l="1"/>
  <c r="P7191" i="1" l="1"/>
  <c r="P7190" i="1" l="1"/>
  <c r="P7192" i="1" l="1"/>
  <c r="P7193" i="1" l="1"/>
  <c r="P7194" i="1" l="1"/>
  <c r="P7195" i="1" l="1"/>
  <c r="P7196" i="1" l="1"/>
  <c r="P7197" i="1" l="1"/>
  <c r="P7198" i="1"/>
  <c r="P7199" i="1" l="1"/>
  <c r="P7200" i="1" l="1"/>
  <c r="P7201" i="1" l="1"/>
  <c r="P7202" i="1"/>
  <c r="P7204" i="1" l="1"/>
  <c r="P7203" i="1" l="1"/>
  <c r="P7205" i="1" l="1"/>
  <c r="P7206" i="1"/>
  <c r="P7207" i="1" l="1"/>
  <c r="P7208" i="1" l="1"/>
  <c r="P7209" i="1" l="1"/>
  <c r="P7210" i="1" l="1"/>
  <c r="P7211" i="1" l="1"/>
  <c r="P7212" i="1" l="1"/>
  <c r="P7214" i="1" l="1"/>
  <c r="P7213" i="1" l="1"/>
  <c r="P7215" i="1" l="1"/>
  <c r="P7216" i="1" l="1"/>
  <c r="P7218" i="1" l="1"/>
  <c r="P7217" i="1"/>
  <c r="P7219" i="1" l="1"/>
  <c r="P7220" i="1" l="1"/>
  <c r="P7221" i="1"/>
  <c r="P7223" i="1" l="1"/>
  <c r="P7222" i="1"/>
  <c r="P7224" i="1" l="1"/>
  <c r="P7225" i="1" l="1"/>
  <c r="P7226" i="1" l="1"/>
  <c r="P7227" i="1" l="1"/>
  <c r="P7228" i="1" l="1"/>
  <c r="P7229" i="1" l="1"/>
  <c r="P7231" i="1" l="1"/>
  <c r="P7230" i="1"/>
  <c r="P7233" i="1" l="1"/>
  <c r="P7232" i="1" l="1"/>
  <c r="P7234" i="1" l="1"/>
  <c r="P7235" i="1" l="1"/>
  <c r="P7236" i="1" l="1"/>
  <c r="P7237" i="1" l="1"/>
  <c r="P7238" i="1" l="1"/>
  <c r="P7239" i="1" l="1"/>
  <c r="P7240" i="1"/>
  <c r="P7241" i="1" l="1"/>
  <c r="P7242" i="1" l="1"/>
  <c r="P7243" i="1" l="1"/>
  <c r="P7245" i="1" l="1"/>
  <c r="P7244" i="1" l="1"/>
  <c r="P7246" i="1" l="1"/>
  <c r="P7247" i="1" l="1"/>
  <c r="P7248" i="1"/>
  <c r="P7250" i="1" l="1"/>
  <c r="P7249" i="1" l="1"/>
  <c r="P7252" i="1" l="1"/>
  <c r="P7251" i="1" l="1"/>
  <c r="P7253" i="1" l="1"/>
  <c r="P7254" i="1"/>
  <c r="P7255" i="1" l="1"/>
  <c r="P7256" i="1" l="1"/>
  <c r="P7257" i="1"/>
  <c r="P7258" i="1" l="1"/>
  <c r="P7259" i="1" l="1"/>
  <c r="P7260" i="1" l="1"/>
  <c r="P7261" i="1" l="1"/>
  <c r="P7263" i="1" l="1"/>
  <c r="P7262" i="1" l="1"/>
  <c r="P7265" i="1" l="1"/>
  <c r="P7264" i="1" l="1"/>
  <c r="P7266" i="1" l="1"/>
  <c r="P7268" i="1" l="1"/>
  <c r="P7267" i="1" l="1"/>
  <c r="P7270" i="1" l="1"/>
  <c r="P7269" i="1" l="1"/>
  <c r="P7272" i="1" l="1"/>
  <c r="P7271" i="1"/>
  <c r="P7274" i="1" l="1"/>
  <c r="P7273" i="1"/>
  <c r="P7275" i="1" l="1"/>
  <c r="P7276" i="1" l="1"/>
  <c r="P7278" i="1" l="1"/>
  <c r="P7277" i="1" l="1"/>
  <c r="P7279" i="1" l="1"/>
  <c r="P7280" i="1" l="1"/>
  <c r="P7281" i="1" l="1"/>
  <c r="P7282" i="1" l="1"/>
  <c r="P7283" i="1" l="1"/>
  <c r="P7285" i="1" l="1"/>
  <c r="P7284" i="1" l="1"/>
  <c r="P7286" i="1" l="1"/>
  <c r="P7288" i="1" l="1"/>
  <c r="P7287" i="1" l="1"/>
  <c r="P7289" i="1" l="1"/>
  <c r="P7290" i="1" l="1"/>
  <c r="P7292" i="1" l="1"/>
  <c r="P7291" i="1" l="1"/>
  <c r="P7293" i="1" l="1"/>
  <c r="P7294" i="1" l="1"/>
  <c r="P7295" i="1"/>
  <c r="P7296" i="1" l="1"/>
  <c r="P7297" i="1"/>
  <c r="P7299" i="1" l="1"/>
  <c r="P7298" i="1" l="1"/>
  <c r="P7300" i="1" l="1"/>
  <c r="P7302" i="1" l="1"/>
  <c r="P7301" i="1"/>
  <c r="P7303" i="1" l="1"/>
  <c r="P7304" i="1" l="1"/>
  <c r="P7306" i="1" l="1"/>
  <c r="P7307" i="1" l="1"/>
  <c r="P7305" i="1"/>
  <c r="P7309" i="1" l="1"/>
  <c r="P7308" i="1"/>
  <c r="P7311" i="1" l="1"/>
  <c r="P7313" i="1" l="1"/>
  <c r="P7312" i="1"/>
  <c r="P7310" i="1"/>
  <c r="P7314" i="1" l="1"/>
  <c r="P7315" i="1"/>
  <c r="P7316" i="1" l="1"/>
  <c r="P7317" i="1" l="1"/>
  <c r="P7318" i="1" l="1"/>
  <c r="P7319" i="1"/>
  <c r="P7320" i="1" l="1"/>
  <c r="P7321" i="1" l="1"/>
  <c r="P7323" i="1" l="1"/>
  <c r="P7322" i="1" l="1"/>
  <c r="P7324" i="1" l="1"/>
  <c r="P7326" i="1" l="1"/>
  <c r="P7325" i="1" l="1"/>
  <c r="P7327" i="1" l="1"/>
  <c r="P7329" i="1" l="1"/>
  <c r="P7328" i="1" l="1"/>
  <c r="P7330" i="1" l="1"/>
  <c r="P7331" i="1" l="1"/>
  <c r="P7333" i="1" l="1"/>
  <c r="P7332" i="1" l="1"/>
  <c r="P7334" i="1" l="1"/>
  <c r="P7335" i="1" l="1"/>
  <c r="P7336" i="1" l="1"/>
  <c r="P7337" i="1" l="1"/>
  <c r="P7338" i="1"/>
  <c r="P7339" i="1" l="1"/>
  <c r="P7340" i="1" l="1"/>
  <c r="P7342" i="1" l="1"/>
  <c r="P7341" i="1" l="1"/>
  <c r="P7344" i="1" l="1"/>
  <c r="P7343" i="1" l="1"/>
  <c r="P7345" i="1" l="1"/>
  <c r="P7346" i="1"/>
  <c r="P7347" i="1" l="1"/>
  <c r="P7348" i="1" l="1"/>
  <c r="P7349" i="1" l="1"/>
  <c r="P7351" i="1" l="1"/>
  <c r="P7350" i="1" l="1"/>
  <c r="P7352" i="1" l="1"/>
  <c r="P7353" i="1" l="1"/>
  <c r="P7354" i="1" l="1"/>
  <c r="P7356" i="1" l="1"/>
  <c r="P7355" i="1" l="1"/>
  <c r="P7357" i="1" l="1"/>
  <c r="P7358" i="1" l="1"/>
  <c r="P7359" i="1" l="1"/>
  <c r="P7360" i="1" l="1"/>
  <c r="P7361" i="1" l="1"/>
  <c r="P7362" i="1" l="1"/>
  <c r="P7364" i="1" l="1"/>
  <c r="P7363" i="1" l="1"/>
  <c r="P7365" i="1" l="1"/>
  <c r="P7366" i="1" l="1"/>
  <c r="P7367" i="1" l="1"/>
  <c r="P7368" i="1" l="1"/>
  <c r="P7369" i="1" l="1"/>
  <c r="P7370" i="1" l="1"/>
  <c r="P7371" i="1" l="1"/>
  <c r="P7373" i="1" l="1"/>
  <c r="P7372" i="1" l="1"/>
  <c r="P7374" i="1" l="1"/>
  <c r="P7375" i="1" l="1"/>
  <c r="P7376" i="1" l="1"/>
  <c r="P7378" i="1" l="1"/>
  <c r="P7377" i="1" l="1"/>
  <c r="P7379" i="1" l="1"/>
  <c r="P7380" i="1" l="1"/>
  <c r="P7381" i="1" l="1"/>
  <c r="P7382" i="1" l="1"/>
  <c r="P7383" i="1"/>
  <c r="P7384" i="1" l="1"/>
  <c r="P7385" i="1" l="1"/>
  <c r="P7387" i="1" l="1"/>
  <c r="P7386" i="1" l="1"/>
  <c r="P7389" i="1" l="1"/>
  <c r="P7388" i="1"/>
  <c r="P7390" i="1" l="1"/>
  <c r="P7391" i="1" l="1"/>
  <c r="P7393" i="1" l="1"/>
  <c r="P7392" i="1" l="1"/>
  <c r="P7395" i="1" l="1"/>
  <c r="P7394" i="1" l="1"/>
  <c r="P7396" i="1" l="1"/>
  <c r="P7397" i="1" l="1"/>
  <c r="P7398" i="1" l="1"/>
  <c r="P7399" i="1" l="1"/>
  <c r="P7400" i="1" l="1"/>
  <c r="P7401" i="1" l="1"/>
  <c r="P7402" i="1" l="1"/>
  <c r="P7403" i="1" l="1"/>
  <c r="P7405" i="1" l="1"/>
  <c r="P7404" i="1" l="1"/>
  <c r="P7407" i="1" l="1"/>
  <c r="P7406" i="1"/>
  <c r="P7408" i="1" l="1"/>
  <c r="P7410" i="1" l="1"/>
  <c r="P7409" i="1"/>
  <c r="P7411" i="1" l="1"/>
  <c r="P7413" i="1" l="1"/>
  <c r="P7414" i="1" l="1"/>
  <c r="P7412" i="1"/>
  <c r="P7415" i="1" l="1"/>
  <c r="P7417" i="1" l="1"/>
  <c r="P7416" i="1" l="1"/>
  <c r="P7418" i="1" l="1"/>
  <c r="P7419" i="1" l="1"/>
  <c r="P7420" i="1" l="1"/>
  <c r="P7422" i="1" l="1"/>
  <c r="P7421" i="1"/>
  <c r="P7423" i="1" l="1"/>
  <c r="P7425" i="1" l="1"/>
  <c r="P7424" i="1" l="1"/>
  <c r="P7426" i="1" l="1"/>
  <c r="P7428" i="1" l="1"/>
  <c r="P7429" i="1" l="1"/>
  <c r="P7427" i="1"/>
  <c r="P7430" i="1" l="1"/>
  <c r="P7431" i="1" l="1"/>
  <c r="P7432" i="1" l="1"/>
  <c r="P7433" i="1" l="1"/>
  <c r="P7435" i="1" l="1"/>
  <c r="P7434" i="1" l="1"/>
  <c r="P7437" i="1" l="1"/>
  <c r="P7436" i="1" l="1"/>
  <c r="P7439" i="1" l="1"/>
  <c r="P7438" i="1"/>
  <c r="P7440" i="1" l="1"/>
  <c r="P7441" i="1" l="1"/>
  <c r="P7442" i="1" l="1"/>
  <c r="P7444" i="1" l="1"/>
  <c r="P7443" i="1" l="1"/>
  <c r="P7445" i="1" l="1"/>
  <c r="P7446" i="1" l="1"/>
  <c r="P7447" i="1" l="1"/>
  <c r="P7448" i="1" l="1"/>
  <c r="P7449" i="1" l="1"/>
  <c r="P7450" i="1" l="1"/>
  <c r="P7452" i="1" l="1"/>
  <c r="P7451" i="1" l="1"/>
  <c r="P7453" i="1" l="1"/>
  <c r="P7454" i="1" l="1"/>
  <c r="P7456" i="1" l="1"/>
  <c r="P7455" i="1"/>
  <c r="P7457" i="1" l="1"/>
  <c r="P7458" i="1" l="1"/>
  <c r="P7459" i="1" l="1"/>
  <c r="P7460" i="1"/>
  <c r="P7461" i="1" l="1"/>
  <c r="P7463" i="1" l="1"/>
  <c r="P7462" i="1" l="1"/>
  <c r="P7465" i="1" l="1"/>
  <c r="P7464" i="1" l="1"/>
  <c r="P7466" i="1" l="1"/>
  <c r="P7467" i="1" l="1"/>
  <c r="P7468" i="1" l="1"/>
  <c r="P7470" i="1" l="1"/>
  <c r="P7469" i="1" l="1"/>
  <c r="P7472" i="1" l="1"/>
  <c r="P7471" i="1" l="1"/>
  <c r="P7473" i="1" l="1"/>
  <c r="P7475" i="1" l="1"/>
  <c r="P7474" i="1" l="1"/>
  <c r="P7477" i="1" l="1"/>
  <c r="P7476" i="1" l="1"/>
  <c r="P7478" i="1" l="1"/>
  <c r="P7479" i="1" l="1"/>
  <c r="P7481" i="1" l="1"/>
  <c r="P7480" i="1" l="1"/>
  <c r="P7482" i="1" l="1"/>
  <c r="P7483" i="1"/>
  <c r="P7484" i="1" l="1"/>
  <c r="P7485" i="1" l="1"/>
  <c r="P7487" i="1" l="1"/>
  <c r="P7486" i="1"/>
  <c r="P7488" i="1" l="1"/>
  <c r="P7489" i="1"/>
  <c r="P7490" i="1" l="1"/>
  <c r="P7491" i="1" l="1"/>
  <c r="P7493" i="1" l="1"/>
  <c r="P7492" i="1" l="1"/>
  <c r="P7494" i="1" l="1"/>
  <c r="P7496" i="1" l="1"/>
  <c r="P7495" i="1" l="1"/>
  <c r="P7498" i="1" l="1"/>
  <c r="P7497" i="1" l="1"/>
  <c r="P7499" i="1" l="1"/>
  <c r="P7500" i="1" l="1"/>
  <c r="P7502" i="1" l="1"/>
  <c r="P7501" i="1" l="1"/>
  <c r="P7503" i="1" l="1"/>
  <c r="P7504" i="1"/>
  <c r="P7505" i="1" l="1"/>
  <c r="P7507" i="1" l="1"/>
  <c r="P7506" i="1"/>
  <c r="P7508" i="1" l="1"/>
  <c r="P7509" i="1" l="1"/>
  <c r="P7510" i="1"/>
  <c r="P7511" i="1" l="1"/>
  <c r="P7512" i="1" l="1"/>
  <c r="P7513" i="1" l="1"/>
  <c r="P7514" i="1"/>
  <c r="P7515" i="1" l="1"/>
  <c r="P7516" i="1" l="1"/>
  <c r="P7517" i="1" l="1"/>
  <c r="P7518" i="1" l="1"/>
  <c r="P7519" i="1" l="1"/>
  <c r="P7520" i="1"/>
  <c r="P7522" i="1" l="1"/>
  <c r="P7521" i="1" l="1"/>
  <c r="P7523" i="1" l="1"/>
  <c r="P7525" i="1" l="1"/>
  <c r="P7524" i="1" l="1"/>
  <c r="P7526" i="1" l="1"/>
  <c r="P7527" i="1" l="1"/>
  <c r="P7529" i="1" l="1"/>
  <c r="P7528" i="1" l="1"/>
  <c r="P7531" i="1" l="1"/>
  <c r="P7530" i="1"/>
  <c r="P7532" i="1" l="1"/>
  <c r="P7533" i="1" l="1"/>
  <c r="P7534" i="1"/>
  <c r="P7535" i="1" l="1"/>
  <c r="P7536" i="1"/>
  <c r="P7537" i="1" l="1"/>
  <c r="P7538" i="1"/>
  <c r="P7539" i="1" l="1"/>
  <c r="P7540" i="1" l="1"/>
  <c r="P7541" i="1" l="1"/>
  <c r="P7542" i="1" l="1"/>
  <c r="P7543" i="1" l="1"/>
  <c r="P7545" i="1" l="1"/>
  <c r="P7544" i="1" l="1"/>
  <c r="P7547" i="1" l="1"/>
  <c r="P7546" i="1" l="1"/>
  <c r="P7548" i="1" l="1"/>
  <c r="P7550" i="1" l="1"/>
  <c r="P7549" i="1" l="1"/>
  <c r="P7551" i="1" l="1"/>
  <c r="P7552" i="1" l="1"/>
  <c r="P7553" i="1" l="1"/>
  <c r="P7554" i="1" l="1"/>
  <c r="P7555" i="1" l="1"/>
  <c r="P7556" i="1" l="1"/>
  <c r="P7557" i="1" l="1"/>
  <c r="P7558" i="1" l="1"/>
  <c r="P7559" i="1" l="1"/>
  <c r="P7560" i="1" l="1"/>
  <c r="P7561" i="1"/>
  <c r="P7562" i="1" l="1"/>
  <c r="P7563" i="1" l="1"/>
  <c r="P7564" i="1"/>
  <c r="P7565" i="1" l="1"/>
  <c r="P7567" i="1" l="1"/>
  <c r="P7566" i="1" l="1"/>
  <c r="P7568" i="1" l="1"/>
  <c r="P7569" i="1" l="1"/>
  <c r="P7570" i="1" l="1"/>
  <c r="P7571" i="1" l="1"/>
  <c r="P7572" i="1" l="1"/>
  <c r="P7573" i="1"/>
  <c r="P7574" i="1" l="1"/>
  <c r="P7575" i="1" l="1"/>
  <c r="P7576" i="1"/>
  <c r="P7578" i="1" l="1"/>
  <c r="P7579" i="1" l="1"/>
  <c r="P7577" i="1"/>
  <c r="P7581" i="1" l="1"/>
  <c r="P7580" i="1" l="1"/>
  <c r="P7582" i="1" l="1"/>
  <c r="P7583" i="1" l="1"/>
  <c r="P7584" i="1"/>
  <c r="P7585" i="1" l="1"/>
  <c r="P7587" i="1" l="1"/>
  <c r="P7586" i="1" l="1"/>
  <c r="P7588" i="1" l="1"/>
  <c r="P7589" i="1" l="1"/>
  <c r="P7590" i="1" l="1"/>
  <c r="P7592" i="1" l="1"/>
  <c r="P7591" i="1" l="1"/>
  <c r="P7594" i="1" l="1"/>
  <c r="P7593" i="1"/>
  <c r="P7595" i="1" l="1"/>
  <c r="P7596" i="1" l="1"/>
  <c r="P7598" i="1" l="1"/>
  <c r="P7597" i="1" l="1"/>
  <c r="P7599" i="1" l="1"/>
  <c r="P7600" i="1" l="1"/>
  <c r="P7601" i="1" l="1"/>
  <c r="P7602" i="1" l="1"/>
  <c r="P7603" i="1" l="1"/>
  <c r="P7604" i="1" l="1"/>
  <c r="P7605" i="1" l="1"/>
  <c r="P7607" i="1" l="1"/>
  <c r="P7606" i="1" l="1"/>
  <c r="P7608" i="1" l="1"/>
  <c r="P7609" i="1" l="1"/>
  <c r="P7610" i="1" l="1"/>
  <c r="P7612" i="1" l="1"/>
  <c r="P7611" i="1" l="1"/>
  <c r="P7614" i="1" l="1"/>
  <c r="P7613" i="1" l="1"/>
  <c r="P7615" i="1" l="1"/>
  <c r="P7616" i="1" l="1"/>
  <c r="P7618" i="1" l="1"/>
  <c r="P7617" i="1" l="1"/>
  <c r="P7619" i="1" l="1"/>
  <c r="P7620" i="1"/>
  <c r="P7621" i="1" l="1"/>
  <c r="P7622" i="1" l="1"/>
  <c r="P7623" i="1" l="1"/>
  <c r="P7624" i="1" l="1"/>
  <c r="P7626" i="1" l="1"/>
  <c r="P7625" i="1" l="1"/>
  <c r="P7629" i="1" l="1"/>
  <c r="P7627" i="1"/>
  <c r="P7628" i="1" l="1"/>
  <c r="P7631" i="1" l="1"/>
  <c r="P7630" i="1"/>
  <c r="P7632" i="1" l="1"/>
  <c r="P7634" i="1" l="1"/>
  <c r="P7633" i="1" l="1"/>
  <c r="P7635" i="1" l="1"/>
  <c r="P7637" i="1" l="1"/>
  <c r="P7636" i="1" l="1"/>
  <c r="P7638" i="1" l="1"/>
  <c r="P7639" i="1" l="1"/>
  <c r="P7640" i="1" l="1"/>
  <c r="P7642" i="1" l="1"/>
  <c r="P7641" i="1" l="1"/>
  <c r="P7643" i="1" l="1"/>
  <c r="P7644" i="1"/>
  <c r="P7645" i="1" l="1"/>
  <c r="P7646" i="1" l="1"/>
  <c r="P7647" i="1" l="1"/>
  <c r="P7649" i="1" l="1"/>
  <c r="P7648" i="1" l="1"/>
  <c r="P7650" i="1" l="1"/>
  <c r="P7652" i="1" l="1"/>
  <c r="P7651" i="1"/>
  <c r="P7653" i="1" l="1"/>
  <c r="P7654" i="1" l="1"/>
  <c r="P7656" i="1" l="1"/>
  <c r="P7655" i="1" l="1"/>
  <c r="P7658" i="1" l="1"/>
  <c r="P7657" i="1"/>
  <c r="P7659" i="1" l="1"/>
  <c r="P7660" i="1" l="1"/>
  <c r="P7661" i="1"/>
  <c r="P7663" i="1" l="1"/>
  <c r="P7662" i="1"/>
  <c r="P7664" i="1" l="1"/>
  <c r="P7666" i="1" l="1"/>
  <c r="P7665" i="1" l="1"/>
  <c r="P7668" i="1" l="1"/>
  <c r="P7667" i="1"/>
  <c r="P7669" i="1" l="1"/>
  <c r="P7671" i="1" l="1"/>
  <c r="P7670" i="1" l="1"/>
  <c r="P7672" i="1" l="1"/>
  <c r="P7673" i="1" l="1"/>
  <c r="P7674" i="1" l="1"/>
  <c r="P7675" i="1" l="1"/>
  <c r="P7676" i="1" l="1"/>
  <c r="P7677" i="1"/>
  <c r="P7678" i="1" l="1"/>
  <c r="P7679" i="1" l="1"/>
  <c r="P7680" i="1"/>
  <c r="P7681" i="1" l="1"/>
  <c r="P7682" i="1" l="1"/>
  <c r="P7683" i="1" l="1"/>
  <c r="P7684" i="1" l="1"/>
  <c r="P7685" i="1" l="1"/>
  <c r="P7686" i="1" l="1"/>
  <c r="P7687" i="1" l="1"/>
  <c r="P7688" i="1" l="1"/>
  <c r="P7689" i="1" l="1"/>
  <c r="P7691" i="1" l="1"/>
  <c r="P7690" i="1" l="1"/>
  <c r="P7692" i="1" l="1"/>
  <c r="P7693" i="1" l="1"/>
  <c r="P7694" i="1" l="1"/>
  <c r="P7696" i="1" l="1"/>
  <c r="P7695" i="1" l="1"/>
  <c r="P7697" i="1" l="1"/>
  <c r="P7699" i="1" l="1"/>
  <c r="P7700" i="1" l="1"/>
  <c r="P7698" i="1"/>
  <c r="P7701" i="1" l="1"/>
  <c r="P7702" i="1" l="1"/>
  <c r="P7703" i="1" l="1"/>
  <c r="P7704" i="1" l="1"/>
  <c r="P7705" i="1" l="1"/>
  <c r="P7706" i="1" l="1"/>
  <c r="P7707" i="1" l="1"/>
  <c r="P7708" i="1" l="1"/>
  <c r="P7709" i="1" l="1"/>
  <c r="P7710" i="1" l="1"/>
  <c r="P7711" i="1" l="1"/>
  <c r="P7712" i="1"/>
  <c r="P7713" i="1" l="1"/>
  <c r="P7714" i="1" l="1"/>
  <c r="P7715" i="1" l="1"/>
  <c r="P7717" i="1" l="1"/>
  <c r="P7716" i="1" l="1"/>
  <c r="P7718" i="1" l="1"/>
  <c r="P7719" i="1" l="1"/>
  <c r="P7721" i="1" l="1"/>
  <c r="P7720" i="1" l="1"/>
  <c r="P7723" i="1" l="1"/>
  <c r="P7722" i="1" l="1"/>
  <c r="P7725" i="1" l="1"/>
  <c r="P7724" i="1"/>
  <c r="P7726" i="1" l="1"/>
  <c r="P7727" i="1"/>
  <c r="P7729" i="1" l="1"/>
  <c r="P7728" i="1" l="1"/>
  <c r="P7730" i="1" l="1"/>
  <c r="P7731" i="1" l="1"/>
  <c r="P7733" i="1" l="1"/>
  <c r="P7732" i="1" l="1"/>
  <c r="P7734" i="1" l="1"/>
  <c r="P7735" i="1" l="1"/>
  <c r="P7736" i="1" l="1"/>
  <c r="P7737" i="1"/>
  <c r="P7738" i="1" l="1"/>
  <c r="P7739" i="1" l="1"/>
  <c r="P7740" i="1"/>
  <c r="P7741" i="1" l="1"/>
  <c r="P7742" i="1" l="1"/>
  <c r="P7743" i="1" l="1"/>
  <c r="P7744" i="1" l="1"/>
  <c r="P7745" i="1"/>
  <c r="P7746" i="1" l="1"/>
  <c r="P7747" i="1" l="1"/>
  <c r="P7748" i="1" l="1"/>
  <c r="P7749" i="1" l="1"/>
  <c r="P7750" i="1" l="1"/>
  <c r="P7751" i="1" l="1"/>
  <c r="P7752" i="1" l="1"/>
  <c r="P7754" i="1" l="1"/>
  <c r="P7753" i="1"/>
  <c r="P7755" i="1" l="1"/>
  <c r="P7757" i="1" l="1"/>
  <c r="P7756" i="1" l="1"/>
  <c r="P7758" i="1" l="1"/>
  <c r="P7759" i="1" l="1"/>
  <c r="P7760" i="1"/>
  <c r="P7762" i="1" l="1"/>
  <c r="P7763" i="1" l="1"/>
  <c r="P7761" i="1"/>
  <c r="P7764" i="1" l="1"/>
  <c r="P7765" i="1" l="1"/>
  <c r="P7766" i="1" l="1"/>
  <c r="P7767" i="1"/>
  <c r="P7768" i="1" l="1"/>
  <c r="P7769" i="1" l="1"/>
  <c r="P7770" i="1" l="1"/>
  <c r="P7771" i="1" l="1"/>
  <c r="P7772" i="1"/>
  <c r="P7773" i="1" l="1"/>
  <c r="P7774" i="1" l="1"/>
  <c r="P7775" i="1" l="1"/>
  <c r="P7776" i="1" l="1"/>
  <c r="P7777" i="1" l="1"/>
  <c r="P7778" i="1" l="1"/>
  <c r="P7779" i="1" l="1"/>
  <c r="P7780" i="1" l="1"/>
  <c r="P7781" i="1" l="1"/>
  <c r="P7782" i="1" l="1"/>
  <c r="P7783" i="1" l="1"/>
  <c r="P7785" i="1" l="1"/>
  <c r="P7784" i="1" l="1"/>
  <c r="P7787" i="1" l="1"/>
  <c r="P7786" i="1" l="1"/>
  <c r="P7788" i="1" l="1"/>
  <c r="P7789" i="1" l="1"/>
  <c r="P7790" i="1" l="1"/>
  <c r="P7791" i="1" l="1"/>
  <c r="P7792" i="1" l="1"/>
  <c r="P7793" i="1" l="1"/>
  <c r="P7794" i="1" l="1"/>
  <c r="P7795" i="1" l="1"/>
  <c r="P7796" i="1" l="1"/>
  <c r="P7797" i="1" l="1"/>
  <c r="P7798" i="1" l="1"/>
  <c r="P7799" i="1"/>
  <c r="P7800" i="1" l="1"/>
  <c r="P7801" i="1" l="1"/>
  <c r="P7802" i="1"/>
  <c r="P7803" i="1" l="1"/>
  <c r="P7804" i="1" l="1"/>
  <c r="P7805" i="1" l="1"/>
  <c r="P7807" i="1" l="1"/>
  <c r="P7806" i="1" l="1"/>
  <c r="P7809" i="1" l="1"/>
  <c r="P7808" i="1"/>
  <c r="P7810" i="1" l="1"/>
  <c r="P7811" i="1" l="1"/>
  <c r="P7812" i="1" l="1"/>
  <c r="P7814" i="1" l="1"/>
  <c r="P7813" i="1"/>
  <c r="P7815" i="1" l="1"/>
  <c r="P7816" i="1"/>
  <c r="P7818" i="1" l="1"/>
  <c r="P7817" i="1" l="1"/>
  <c r="P7820" i="1" l="1"/>
  <c r="P7819" i="1"/>
  <c r="P7821" i="1" l="1"/>
  <c r="P7823" i="1" l="1"/>
  <c r="P7822" i="1" l="1"/>
  <c r="P7824" i="1" l="1"/>
  <c r="P7826" i="1" l="1"/>
  <c r="P7825" i="1" l="1"/>
  <c r="P7827" i="1" l="1"/>
  <c r="P7829" i="1" l="1"/>
  <c r="P7828" i="1" l="1"/>
  <c r="P7830" i="1" l="1"/>
  <c r="P7831" i="1"/>
  <c r="P7832" i="1" l="1"/>
  <c r="P7834" i="1" l="1"/>
  <c r="P7833" i="1" l="1"/>
  <c r="P7836" i="1" l="1"/>
  <c r="P7835" i="1" l="1"/>
  <c r="P7838" i="1" l="1"/>
  <c r="P7837" i="1"/>
  <c r="P7839" i="1" l="1"/>
  <c r="P7840" i="1" l="1"/>
  <c r="P7842" i="1" l="1"/>
  <c r="P7841" i="1" l="1"/>
  <c r="P7844" i="1" l="1"/>
  <c r="P7843" i="1" l="1"/>
  <c r="P7845" i="1" l="1"/>
  <c r="P7846" i="1" l="1"/>
  <c r="P7847" i="1"/>
  <c r="P7849" i="1" l="1"/>
  <c r="P7848" i="1"/>
  <c r="P7850" i="1" l="1"/>
  <c r="P7851" i="1" l="1"/>
  <c r="P7852" i="1" l="1"/>
  <c r="P7853" i="1" l="1"/>
  <c r="P7854" i="1" l="1"/>
  <c r="P7855" i="1" l="1"/>
  <c r="P7856" i="1"/>
  <c r="P7857" i="1" l="1"/>
  <c r="P7858" i="1" l="1"/>
  <c r="P7859" i="1" l="1"/>
  <c r="P7860" i="1" l="1"/>
  <c r="P7861" i="1" l="1"/>
  <c r="P7862" i="1" l="1"/>
  <c r="P7864" i="1" l="1"/>
  <c r="P7863" i="1" l="1"/>
  <c r="P7866" i="1" l="1"/>
  <c r="P7865" i="1" l="1"/>
  <c r="P7867" i="1" l="1"/>
  <c r="P7868" i="1" l="1"/>
  <c r="P7870" i="1" l="1"/>
  <c r="P7869" i="1"/>
  <c r="P7871" i="1" l="1"/>
  <c r="P7872" i="1" l="1"/>
  <c r="P7874" i="1" l="1"/>
  <c r="P7873" i="1"/>
  <c r="P7875" i="1" l="1"/>
  <c r="P7876" i="1" l="1"/>
  <c r="P7877" i="1" l="1"/>
  <c r="P7878" i="1" l="1"/>
  <c r="P7879" i="1"/>
  <c r="P7880" i="1" l="1"/>
  <c r="P7881" i="1" l="1"/>
  <c r="P7882" i="1" l="1"/>
  <c r="P7883" i="1" l="1"/>
  <c r="P7884" i="1" l="1"/>
  <c r="P7886" i="1" l="1"/>
  <c r="P7885" i="1" l="1"/>
  <c r="P7887" i="1" l="1"/>
  <c r="P7888" i="1" l="1"/>
  <c r="P7889" i="1" l="1"/>
  <c r="P7891" i="1" l="1"/>
  <c r="P7890" i="1"/>
  <c r="P7892" i="1" l="1"/>
  <c r="P7894" i="1" l="1"/>
  <c r="P7893" i="1"/>
  <c r="P7895" i="1" l="1"/>
  <c r="P7896" i="1" l="1"/>
  <c r="P7897" i="1" l="1"/>
  <c r="P7899" i="1" l="1"/>
  <c r="P7900" i="1" l="1"/>
  <c r="P7898" i="1"/>
  <c r="P7901" i="1" l="1"/>
  <c r="P7902" i="1" l="1"/>
  <c r="P7903" i="1" l="1"/>
  <c r="P7904" i="1" l="1"/>
  <c r="P7905" i="1"/>
  <c r="P7906" i="1" l="1"/>
  <c r="P7907" i="1" l="1"/>
  <c r="P7909" i="1" l="1"/>
  <c r="P7908" i="1" l="1"/>
  <c r="P7910" i="1" l="1"/>
  <c r="P7911" i="1" l="1"/>
  <c r="P7913" i="1" l="1"/>
  <c r="P7912" i="1"/>
  <c r="P7915" i="1" l="1"/>
  <c r="P7914" i="1"/>
  <c r="P7916" i="1" l="1"/>
  <c r="P7917" i="1"/>
  <c r="P7918" i="1" l="1"/>
  <c r="P7919" i="1" l="1"/>
  <c r="P7920" i="1" l="1"/>
  <c r="P7921" i="1" l="1"/>
  <c r="P7923" i="1" l="1"/>
  <c r="P7922" i="1" l="1"/>
  <c r="P7924" i="1" l="1"/>
  <c r="P7925" i="1" l="1"/>
  <c r="P7926" i="1" l="1"/>
  <c r="P7927" i="1"/>
  <c r="P7928" i="1" l="1"/>
  <c r="P7929" i="1" l="1"/>
  <c r="P7930" i="1" l="1"/>
  <c r="P7931" i="1" l="1"/>
  <c r="P7932" i="1" l="1"/>
  <c r="P7933" i="1" l="1"/>
  <c r="P7934" i="1"/>
  <c r="P7936" i="1" l="1"/>
  <c r="P7935" i="1" l="1"/>
  <c r="P7937" i="1" l="1"/>
  <c r="P7938" i="1" l="1"/>
  <c r="P7939" i="1"/>
  <c r="P7941" i="1" l="1"/>
  <c r="P7940" i="1"/>
  <c r="P7942" i="1" l="1"/>
  <c r="P7943" i="1" l="1"/>
  <c r="P7944" i="1" l="1"/>
  <c r="P7945" i="1" l="1"/>
  <c r="P7946" i="1" l="1"/>
  <c r="P7947" i="1" l="1"/>
  <c r="P7948" i="1"/>
  <c r="P7949" i="1" l="1"/>
  <c r="P7950" i="1" l="1"/>
  <c r="P7952" i="1" l="1"/>
  <c r="P7951" i="1" l="1"/>
  <c r="P7954" i="1" l="1"/>
  <c r="P7955" i="1" l="1"/>
  <c r="P7953" i="1"/>
  <c r="P7956" i="1" l="1"/>
  <c r="P7958" i="1" l="1"/>
  <c r="P7957" i="1" l="1"/>
  <c r="P7959" i="1" l="1"/>
  <c r="P7960" i="1"/>
  <c r="P7961" i="1" l="1"/>
  <c r="P7962" i="1" l="1"/>
  <c r="P7964" i="1" l="1"/>
  <c r="P7963" i="1"/>
  <c r="P7965" i="1" l="1"/>
  <c r="P7966" i="1" l="1"/>
  <c r="P7967" i="1" l="1"/>
  <c r="P7968" i="1" l="1"/>
  <c r="P7969" i="1" l="1"/>
  <c r="P7970" i="1" l="1"/>
  <c r="P7972" i="1" l="1"/>
  <c r="P7971" i="1"/>
  <c r="P7973" i="1" l="1"/>
  <c r="P7974" i="1" l="1"/>
  <c r="P7976" i="1" l="1"/>
  <c r="P7975" i="1" l="1"/>
  <c r="P7978" i="1" l="1"/>
  <c r="P7977" i="1" l="1"/>
  <c r="P7979" i="1" l="1"/>
  <c r="P7980" i="1" l="1"/>
  <c r="P7981" i="1" l="1"/>
  <c r="P7982" i="1" l="1"/>
  <c r="P7984" i="1" l="1"/>
  <c r="P7983" i="1"/>
  <c r="P7985" i="1" l="1"/>
  <c r="P7986" i="1" l="1"/>
  <c r="P7988" i="1" l="1"/>
  <c r="P7987" i="1" l="1"/>
  <c r="P7989" i="1" l="1"/>
  <c r="P7990" i="1" l="1"/>
  <c r="P7991" i="1"/>
  <c r="P7992" i="1" l="1"/>
  <c r="P7993" i="1" l="1"/>
  <c r="P7995" i="1" l="1"/>
  <c r="P7994" i="1" l="1"/>
  <c r="P7997" i="1" l="1"/>
  <c r="P7996" i="1"/>
  <c r="P7998" i="1" l="1"/>
  <c r="P7999" i="1" l="1"/>
  <c r="P8000" i="1" l="1"/>
  <c r="P8001" i="1" l="1"/>
  <c r="P8002" i="1" l="1"/>
  <c r="P8004" i="1" l="1"/>
  <c r="P8003" i="1"/>
  <c r="P8005" i="1" l="1"/>
  <c r="P8006" i="1" l="1"/>
  <c r="P8008" i="1" l="1"/>
  <c r="P8007" i="1"/>
  <c r="P8009" i="1" l="1"/>
  <c r="P8011" i="1" l="1"/>
  <c r="P8010" i="1" l="1"/>
  <c r="P8012" i="1" l="1"/>
  <c r="P8013" i="1" l="1"/>
  <c r="P8014" i="1" l="1"/>
  <c r="Z17" i="1" l="1"/>
  <c r="AB17" i="1" s="1"/>
  <c r="H17" i="1" s="1"/>
  <c r="Z16" i="1"/>
  <c r="AB16" i="1" s="1"/>
  <c r="H16" i="1" s="1"/>
  <c r="I16" i="1" s="1"/>
  <c r="P17" i="1" l="1"/>
  <c r="I17" i="1"/>
  <c r="B3" i="4"/>
  <c r="P16" i="1"/>
  <c r="F3" i="4"/>
  <c r="J3" i="4"/>
  <c r="C3" i="4"/>
  <c r="G3" i="4"/>
  <c r="K3" i="4"/>
  <c r="L3" i="4"/>
  <c r="I3" i="4"/>
  <c r="E3" i="4"/>
  <c r="H3" i="4"/>
  <c r="D3" i="4"/>
  <c r="D4" i="4" l="1"/>
  <c r="H4" i="4"/>
  <c r="C4" i="4"/>
  <c r="L4" i="4"/>
  <c r="G4" i="4"/>
  <c r="K4" i="4"/>
  <c r="F4" i="4"/>
  <c r="E4" i="4"/>
  <c r="N7" i="1"/>
  <c r="N16" i="1"/>
  <c r="V11" i="1"/>
  <c r="V12" i="1" s="1"/>
  <c r="V13" i="1" s="1"/>
  <c r="I4" i="4"/>
  <c r="J4" i="4"/>
  <c r="N8" i="1"/>
  <c r="I5" i="4" l="1"/>
  <c r="H8" i="4" s="1"/>
  <c r="J5" i="4"/>
  <c r="I8" i="4" s="1"/>
  <c r="L5" i="4"/>
  <c r="K8" i="4" s="1"/>
  <c r="E17" i="1"/>
  <c r="E5" i="4"/>
  <c r="D8" i="4" s="1"/>
  <c r="K5" i="4"/>
  <c r="J8" i="4" s="1"/>
  <c r="C5" i="4"/>
  <c r="B8" i="4" s="1"/>
  <c r="D5" i="4"/>
  <c r="C8" i="4" s="1"/>
  <c r="F5" i="4"/>
  <c r="E8" i="4" s="1"/>
  <c r="G5" i="4"/>
  <c r="F8" i="4" s="1"/>
  <c r="H5" i="4"/>
  <c r="G8" i="4" s="1"/>
  <c r="G17" i="1" l="1"/>
  <c r="N17" i="1" s="1"/>
  <c r="L17" i="1"/>
  <c r="M19" i="1" l="1"/>
  <c r="S19" i="1" s="1"/>
  <c r="M18" i="1"/>
  <c r="S18" i="1" s="1"/>
  <c r="E18" i="1"/>
  <c r="Q17" i="1"/>
  <c r="K17" i="1" s="1"/>
  <c r="G18" i="1" l="1"/>
  <c r="N18" i="1" s="1"/>
  <c r="L18" i="1"/>
  <c r="E19" i="1" l="1"/>
  <c r="Q18" i="1"/>
  <c r="K18" i="1" s="1"/>
  <c r="G19" i="1" l="1"/>
  <c r="N19" i="1" s="1"/>
  <c r="L19" i="1"/>
  <c r="M20" i="1" l="1"/>
  <c r="S20" i="1" s="1"/>
  <c r="E20" i="1"/>
  <c r="Q19" i="1"/>
  <c r="K19" i="1" s="1"/>
  <c r="L20" i="1" l="1"/>
  <c r="G20" i="1"/>
  <c r="N20" i="1" s="1"/>
  <c r="M22" i="1" l="1"/>
  <c r="S22" i="1" s="1"/>
  <c r="M21" i="1"/>
  <c r="S21" i="1" s="1"/>
  <c r="E21" i="1"/>
  <c r="Q20" i="1"/>
  <c r="K20" i="1" s="1"/>
  <c r="L21" i="1" l="1"/>
  <c r="G21" i="1"/>
  <c r="N21" i="1" s="1"/>
  <c r="E22" i="1" s="1"/>
  <c r="M23" i="1" l="1"/>
  <c r="S23" i="1" s="1"/>
  <c r="G22" i="1"/>
  <c r="N22" i="1" s="1"/>
  <c r="E23" i="1" s="1"/>
  <c r="Q21" i="1"/>
  <c r="K21" i="1" s="1"/>
  <c r="L22" i="1" s="1"/>
  <c r="Q22" i="1" l="1"/>
  <c r="K22" i="1" s="1"/>
  <c r="L23" i="1" s="1"/>
  <c r="G23" i="1"/>
  <c r="N23" i="1" s="1"/>
  <c r="E24" i="1" s="1"/>
  <c r="M25" i="1" l="1"/>
  <c r="S25" i="1" s="1"/>
  <c r="M24" i="1"/>
  <c r="S24" i="1" s="1"/>
  <c r="Q23" i="1"/>
  <c r="K23" i="1" s="1"/>
  <c r="L24" i="1" s="1"/>
  <c r="G24" i="1"/>
  <c r="N24" i="1" l="1"/>
  <c r="E25" i="1" s="1"/>
  <c r="G25" i="1" s="1"/>
  <c r="N25" i="1" s="1"/>
  <c r="E26" i="1" s="1"/>
  <c r="Q24" i="1"/>
  <c r="K24" i="1" s="1"/>
  <c r="L25" i="1" l="1"/>
  <c r="M26" i="1" s="1"/>
  <c r="S26" i="1" s="1"/>
  <c r="G26" i="1"/>
  <c r="N26" i="1" l="1"/>
  <c r="E27" i="1" s="1"/>
  <c r="G27" i="1" s="1"/>
  <c r="Q25" i="1"/>
  <c r="K25" i="1" s="1"/>
  <c r="L26" i="1" s="1"/>
  <c r="Q26" i="1" s="1"/>
  <c r="K26" i="1" s="1"/>
  <c r="M28" i="1"/>
  <c r="S28" i="1" s="1"/>
  <c r="M27" i="1"/>
  <c r="S27" i="1" s="1"/>
  <c r="L27" i="1" l="1"/>
  <c r="Q27" i="1" s="1"/>
  <c r="K27" i="1" s="1"/>
  <c r="N27" i="1"/>
  <c r="E28" i="1" s="1"/>
  <c r="G28" i="1" s="1"/>
  <c r="N28" i="1" s="1"/>
  <c r="E29" i="1" s="1"/>
  <c r="L28" i="1" l="1"/>
  <c r="Q28" i="1" s="1"/>
  <c r="K28" i="1" s="1"/>
  <c r="L29" i="1" s="1"/>
  <c r="M30" i="1"/>
  <c r="S30" i="1" s="1"/>
  <c r="M29" i="1"/>
  <c r="S29" i="1" s="1"/>
  <c r="G29" i="1"/>
  <c r="N29" i="1" l="1"/>
  <c r="E30" i="1" s="1"/>
  <c r="G30" i="1" s="1"/>
  <c r="N30" i="1" s="1"/>
  <c r="E31" i="1" s="1"/>
  <c r="Q29" i="1"/>
  <c r="K29" i="1" s="1"/>
  <c r="L30" i="1" l="1"/>
  <c r="M31" i="1" s="1"/>
  <c r="S31" i="1" s="1"/>
  <c r="G31" i="1"/>
  <c r="M33" i="1"/>
  <c r="S33" i="1" s="1"/>
  <c r="Q30" i="1" l="1"/>
  <c r="K30" i="1" s="1"/>
  <c r="L31" i="1" s="1"/>
  <c r="M32" i="1" s="1"/>
  <c r="S32" i="1" s="1"/>
  <c r="N31" i="1"/>
  <c r="E32" i="1" s="1"/>
  <c r="G32" i="1" s="1"/>
  <c r="Q31" i="1" l="1"/>
  <c r="K31" i="1" s="1"/>
  <c r="L32" i="1" s="1"/>
  <c r="Q32" i="1" s="1"/>
  <c r="K32" i="1" s="1"/>
  <c r="N32" i="1"/>
  <c r="E33" i="1" s="1"/>
  <c r="G33" i="1" s="1"/>
  <c r="N33" i="1" s="1"/>
  <c r="E34" i="1" s="1"/>
  <c r="L33" i="1" l="1"/>
  <c r="M34" i="1" s="1"/>
  <c r="S34" i="1" s="1"/>
  <c r="G34" i="1"/>
  <c r="M36" i="1"/>
  <c r="S36" i="1" s="1"/>
  <c r="Q33" i="1" l="1"/>
  <c r="K33" i="1" s="1"/>
  <c r="L34" i="1" s="1"/>
  <c r="M35" i="1" s="1"/>
  <c r="S35" i="1" s="1"/>
  <c r="N34" i="1"/>
  <c r="E35" i="1" s="1"/>
  <c r="G35" i="1" s="1"/>
  <c r="Q34" i="1" l="1"/>
  <c r="K34" i="1" s="1"/>
  <c r="L35" i="1" s="1"/>
  <c r="Q35" i="1" s="1"/>
  <c r="K35" i="1" s="1"/>
  <c r="N35" i="1"/>
  <c r="E36" i="1" s="1"/>
  <c r="G36" i="1" s="1"/>
  <c r="N36" i="1" s="1"/>
  <c r="E37" i="1" s="1"/>
  <c r="L36" i="1" l="1"/>
  <c r="M37" i="1" s="1"/>
  <c r="S37" i="1" s="1"/>
  <c r="M39" i="1"/>
  <c r="S39" i="1" s="1"/>
  <c r="G37" i="1"/>
  <c r="Q36" i="1" l="1"/>
  <c r="K36" i="1" s="1"/>
  <c r="L37" i="1" s="1"/>
  <c r="M38" i="1" s="1"/>
  <c r="S38" i="1" s="1"/>
  <c r="N37" i="1"/>
  <c r="E38" i="1" s="1"/>
  <c r="G38" i="1" s="1"/>
  <c r="M40" i="1"/>
  <c r="S40" i="1" s="1"/>
  <c r="Q37" i="1" l="1"/>
  <c r="K37" i="1" s="1"/>
  <c r="L38" i="1" s="1"/>
  <c r="N38" i="1"/>
  <c r="E39" i="1" s="1"/>
  <c r="G39" i="1" s="1"/>
  <c r="N39" i="1" s="1"/>
  <c r="E40" i="1" s="1"/>
  <c r="Q38" i="1" l="1"/>
  <c r="K38" i="1" s="1"/>
  <c r="L39" i="1" s="1"/>
  <c r="Q39" i="1" s="1"/>
  <c r="K39" i="1" s="1"/>
  <c r="L40" i="1" s="1"/>
  <c r="M41" i="1"/>
  <c r="S41" i="1" s="1"/>
  <c r="G40" i="1"/>
  <c r="N40" i="1" s="1"/>
  <c r="E41" i="1" s="1"/>
  <c r="G41" i="1" l="1"/>
  <c r="N41" i="1" s="1"/>
  <c r="E42" i="1" s="1"/>
  <c r="M43" i="1"/>
  <c r="S43" i="1" s="1"/>
  <c r="Q40" i="1"/>
  <c r="K40" i="1" s="1"/>
  <c r="L41" i="1" s="1"/>
  <c r="M42" i="1" s="1"/>
  <c r="S42" i="1" s="1"/>
  <c r="Q41" i="1" l="1"/>
  <c r="K41" i="1" s="1"/>
  <c r="L42" i="1" s="1"/>
  <c r="G42" i="1"/>
  <c r="N42" i="1" s="1"/>
  <c r="E43" i="1" s="1"/>
  <c r="G43" i="1" l="1"/>
  <c r="N43" i="1" s="1"/>
  <c r="E44" i="1" s="1"/>
  <c r="Q42" i="1"/>
  <c r="K42" i="1" s="1"/>
  <c r="L43" i="1" s="1"/>
  <c r="M45" i="1" l="1"/>
  <c r="S45" i="1" s="1"/>
  <c r="M44" i="1"/>
  <c r="S44" i="1" s="1"/>
  <c r="M46" i="1"/>
  <c r="S46" i="1" s="1"/>
  <c r="Q43" i="1"/>
  <c r="K43" i="1" s="1"/>
  <c r="L44" i="1" s="1"/>
  <c r="G44" i="1"/>
  <c r="N44" i="1" l="1"/>
  <c r="E45" i="1" s="1"/>
  <c r="G45" i="1" s="1"/>
  <c r="N45" i="1" s="1"/>
  <c r="E46" i="1" s="1"/>
  <c r="M47" i="1"/>
  <c r="S47" i="1" s="1"/>
  <c r="Q44" i="1"/>
  <c r="K44" i="1" s="1"/>
  <c r="L45" i="1" l="1"/>
  <c r="Q45" i="1" s="1"/>
  <c r="K45" i="1" s="1"/>
  <c r="L46" i="1" s="1"/>
  <c r="G46" i="1"/>
  <c r="N46" i="1" s="1"/>
  <c r="E47" i="1" s="1"/>
  <c r="G47" i="1" l="1"/>
  <c r="N47" i="1" s="1"/>
  <c r="E48" i="1" s="1"/>
  <c r="Q46" i="1"/>
  <c r="K46" i="1" s="1"/>
  <c r="L47" i="1" s="1"/>
  <c r="M48" i="1" s="1"/>
  <c r="S48" i="1" s="1"/>
  <c r="M50" i="1" l="1"/>
  <c r="S50" i="1" s="1"/>
  <c r="Q47" i="1"/>
  <c r="K47" i="1" s="1"/>
  <c r="L48" i="1" s="1"/>
  <c r="M49" i="1" s="1"/>
  <c r="S49" i="1" s="1"/>
  <c r="G48" i="1"/>
  <c r="N48" i="1" s="1"/>
  <c r="E49" i="1" s="1"/>
  <c r="M51" i="1" l="1"/>
  <c r="S51" i="1" s="1"/>
  <c r="Q48" i="1"/>
  <c r="K48" i="1" s="1"/>
  <c r="L49" i="1" s="1"/>
  <c r="G49" i="1"/>
  <c r="N49" i="1" s="1"/>
  <c r="E50" i="1" s="1"/>
  <c r="G50" i="1" l="1"/>
  <c r="N50" i="1" s="1"/>
  <c r="E51" i="1" s="1"/>
  <c r="M52" i="1"/>
  <c r="S52" i="1" s="1"/>
  <c r="Q49" i="1"/>
  <c r="K49" i="1" s="1"/>
  <c r="L50" i="1" s="1"/>
  <c r="Q50" i="1" l="1"/>
  <c r="K50" i="1" s="1"/>
  <c r="L51" i="1" s="1"/>
  <c r="G51" i="1"/>
  <c r="N51" i="1" s="1"/>
  <c r="E52" i="1" s="1"/>
  <c r="G52" i="1" l="1"/>
  <c r="N52" i="1" s="1"/>
  <c r="E53" i="1" s="1"/>
  <c r="M54" i="1"/>
  <c r="S54" i="1" s="1"/>
  <c r="Q51" i="1"/>
  <c r="K51" i="1" s="1"/>
  <c r="L52" i="1" s="1"/>
  <c r="M53" i="1" s="1"/>
  <c r="S53" i="1" s="1"/>
  <c r="M55" i="1" l="1"/>
  <c r="S55" i="1" s="1"/>
  <c r="Q52" i="1"/>
  <c r="K52" i="1" s="1"/>
  <c r="L53" i="1" s="1"/>
  <c r="G53" i="1"/>
  <c r="N53" i="1" s="1"/>
  <c r="E54" i="1" s="1"/>
  <c r="G54" i="1" l="1"/>
  <c r="N54" i="1" s="1"/>
  <c r="E55" i="1" s="1"/>
  <c r="M56" i="1"/>
  <c r="S56" i="1" s="1"/>
  <c r="Q53" i="1"/>
  <c r="K53" i="1" s="1"/>
  <c r="L54" i="1" s="1"/>
  <c r="M57" i="1" l="1"/>
  <c r="S57" i="1" s="1"/>
  <c r="Q54" i="1"/>
  <c r="K54" i="1" s="1"/>
  <c r="L55" i="1" s="1"/>
  <c r="G55" i="1"/>
  <c r="N55" i="1" s="1"/>
  <c r="E56" i="1" s="1"/>
  <c r="M58" i="1" l="1"/>
  <c r="S58" i="1" s="1"/>
  <c r="Q55" i="1"/>
  <c r="K55" i="1" s="1"/>
  <c r="L56" i="1" s="1"/>
  <c r="G56" i="1"/>
  <c r="N56" i="1" s="1"/>
  <c r="E57" i="1" s="1"/>
  <c r="G57" i="1" l="1"/>
  <c r="N57" i="1" s="1"/>
  <c r="E58" i="1" s="1"/>
  <c r="Q56" i="1"/>
  <c r="K56" i="1" s="1"/>
  <c r="L57" i="1" s="1"/>
  <c r="Q57" i="1" l="1"/>
  <c r="K57" i="1" s="1"/>
  <c r="L58" i="1" s="1"/>
  <c r="M59" i="1" s="1"/>
  <c r="S59" i="1" s="1"/>
  <c r="G58" i="1"/>
  <c r="N58" i="1" s="1"/>
  <c r="E59" i="1" s="1"/>
  <c r="G59" i="1" l="1"/>
  <c r="N59" i="1" s="1"/>
  <c r="E60" i="1" s="1"/>
  <c r="Q58" i="1"/>
  <c r="K58" i="1" s="1"/>
  <c r="L59" i="1" s="1"/>
  <c r="M60" i="1" s="1"/>
  <c r="S60" i="1" s="1"/>
  <c r="Q59" i="1" l="1"/>
  <c r="K59" i="1" s="1"/>
  <c r="L60" i="1" s="1"/>
  <c r="M61" i="1" s="1"/>
  <c r="S61" i="1" s="1"/>
  <c r="G60" i="1"/>
  <c r="N60" i="1" s="1"/>
  <c r="E61" i="1" s="1"/>
  <c r="G61" i="1" l="1"/>
  <c r="N61" i="1" s="1"/>
  <c r="E62" i="1" s="1"/>
  <c r="M63" i="1"/>
  <c r="S63" i="1" s="1"/>
  <c r="Q60" i="1"/>
  <c r="K60" i="1" s="1"/>
  <c r="L61" i="1" s="1"/>
  <c r="M62" i="1" s="1"/>
  <c r="S62" i="1" s="1"/>
  <c r="M64" i="1" l="1"/>
  <c r="S64" i="1" s="1"/>
  <c r="Q61" i="1"/>
  <c r="K61" i="1" s="1"/>
  <c r="L62" i="1" s="1"/>
  <c r="G62" i="1"/>
  <c r="N62" i="1" s="1"/>
  <c r="E63" i="1" s="1"/>
  <c r="G63" i="1" l="1"/>
  <c r="N63" i="1" s="1"/>
  <c r="E64" i="1" s="1"/>
  <c r="M65" i="1"/>
  <c r="S65" i="1" s="1"/>
  <c r="Q62" i="1"/>
  <c r="K62" i="1" s="1"/>
  <c r="L63" i="1" s="1"/>
  <c r="M66" i="1" l="1"/>
  <c r="S66" i="1" s="1"/>
  <c r="Q63" i="1"/>
  <c r="K63" i="1" s="1"/>
  <c r="L64" i="1" s="1"/>
  <c r="G64" i="1"/>
  <c r="N64" i="1" s="1"/>
  <c r="E65" i="1" s="1"/>
  <c r="G65" i="1" l="1"/>
  <c r="N65" i="1" s="1"/>
  <c r="E66" i="1" s="1"/>
  <c r="Q64" i="1"/>
  <c r="K64" i="1" s="1"/>
  <c r="L65" i="1" s="1"/>
  <c r="M68" i="1" l="1"/>
  <c r="S68" i="1" s="1"/>
  <c r="Q65" i="1"/>
  <c r="K65" i="1" s="1"/>
  <c r="L66" i="1" s="1"/>
  <c r="M67" i="1" s="1"/>
  <c r="S67" i="1" s="1"/>
  <c r="G66" i="1"/>
  <c r="N66" i="1" s="1"/>
  <c r="E67" i="1" s="1"/>
  <c r="Q66" i="1" l="1"/>
  <c r="K66" i="1" s="1"/>
  <c r="L67" i="1" s="1"/>
  <c r="G67" i="1"/>
  <c r="N67" i="1" s="1"/>
  <c r="E68" i="1" s="1"/>
  <c r="G68" i="1" l="1"/>
  <c r="N68" i="1" s="1"/>
  <c r="E69" i="1" s="1"/>
  <c r="M70" i="1"/>
  <c r="S70" i="1" s="1"/>
  <c r="Q67" i="1"/>
  <c r="K67" i="1" s="1"/>
  <c r="L68" i="1" s="1"/>
  <c r="M69" i="1" s="1"/>
  <c r="S69" i="1" s="1"/>
  <c r="Q68" i="1" l="1"/>
  <c r="K68" i="1" s="1"/>
  <c r="L69" i="1" s="1"/>
  <c r="G69" i="1"/>
  <c r="N69" i="1" s="1"/>
  <c r="E70" i="1" s="1"/>
  <c r="Q69" i="1" l="1"/>
  <c r="K69" i="1" s="1"/>
  <c r="L70" i="1" s="1"/>
  <c r="M71" i="1" s="1"/>
  <c r="S71" i="1" s="1"/>
  <c r="G70" i="1"/>
  <c r="N70" i="1" s="1"/>
  <c r="E71" i="1" s="1"/>
  <c r="M73" i="1" l="1"/>
  <c r="S73" i="1" s="1"/>
  <c r="Q70" i="1"/>
  <c r="K70" i="1" s="1"/>
  <c r="L71" i="1" s="1"/>
  <c r="M72" i="1" s="1"/>
  <c r="S72" i="1" s="1"/>
  <c r="G71" i="1"/>
  <c r="N71" i="1" s="1"/>
  <c r="E72" i="1" s="1"/>
  <c r="G72" i="1" l="1"/>
  <c r="N72" i="1" s="1"/>
  <c r="E73" i="1" s="1"/>
  <c r="M74" i="1"/>
  <c r="S74" i="1" s="1"/>
  <c r="Q71" i="1"/>
  <c r="K71" i="1" s="1"/>
  <c r="L72" i="1" s="1"/>
  <c r="M75" i="1" l="1"/>
  <c r="S75" i="1" s="1"/>
  <c r="Q72" i="1"/>
  <c r="K72" i="1" s="1"/>
  <c r="L73" i="1" s="1"/>
  <c r="G73" i="1"/>
  <c r="N73" i="1" s="1"/>
  <c r="E74" i="1" s="1"/>
  <c r="G74" i="1" l="1"/>
  <c r="N74" i="1" s="1"/>
  <c r="E75" i="1" s="1"/>
  <c r="M76" i="1"/>
  <c r="S76" i="1" s="1"/>
  <c r="Q73" i="1"/>
  <c r="K73" i="1" s="1"/>
  <c r="L74" i="1" s="1"/>
  <c r="M77" i="1" l="1"/>
  <c r="S77" i="1" s="1"/>
  <c r="Q74" i="1"/>
  <c r="K74" i="1" s="1"/>
  <c r="L75" i="1" s="1"/>
  <c r="G75" i="1"/>
  <c r="N75" i="1" s="1"/>
  <c r="E76" i="1" s="1"/>
  <c r="G76" i="1" l="1"/>
  <c r="N76" i="1" s="1"/>
  <c r="E77" i="1" s="1"/>
  <c r="Q75" i="1"/>
  <c r="K75" i="1" s="1"/>
  <c r="L76" i="1" s="1"/>
  <c r="Q76" i="1" l="1"/>
  <c r="K76" i="1" s="1"/>
  <c r="L77" i="1" s="1"/>
  <c r="M78" i="1" s="1"/>
  <c r="S78" i="1" s="1"/>
  <c r="G77" i="1"/>
  <c r="N77" i="1" s="1"/>
  <c r="E78" i="1" s="1"/>
  <c r="G78" i="1" l="1"/>
  <c r="N78" i="1" s="1"/>
  <c r="E79" i="1" s="1"/>
  <c r="Q77" i="1"/>
  <c r="K77" i="1" s="1"/>
  <c r="L78" i="1" s="1"/>
  <c r="M79" i="1" s="1"/>
  <c r="S79" i="1" s="1"/>
  <c r="M81" i="1" l="1"/>
  <c r="S81" i="1" s="1"/>
  <c r="Q78" i="1"/>
  <c r="K78" i="1" s="1"/>
  <c r="L79" i="1" s="1"/>
  <c r="M80" i="1" s="1"/>
  <c r="S80" i="1" s="1"/>
  <c r="G79" i="1"/>
  <c r="N79" i="1" s="1"/>
  <c r="E80" i="1" s="1"/>
  <c r="G80" i="1" l="1"/>
  <c r="N80" i="1" s="1"/>
  <c r="E81" i="1" s="1"/>
  <c r="M82" i="1"/>
  <c r="S82" i="1" s="1"/>
  <c r="Q79" i="1"/>
  <c r="K79" i="1" s="1"/>
  <c r="L80" i="1" s="1"/>
  <c r="Q80" i="1" l="1"/>
  <c r="K80" i="1" s="1"/>
  <c r="L81" i="1" s="1"/>
  <c r="G81" i="1"/>
  <c r="N81" i="1" s="1"/>
  <c r="E82" i="1" s="1"/>
  <c r="G82" i="1" l="1"/>
  <c r="N82" i="1" s="1"/>
  <c r="E83" i="1" s="1"/>
  <c r="Q81" i="1"/>
  <c r="K81" i="1" s="1"/>
  <c r="L82" i="1" s="1"/>
  <c r="M83" i="1" s="1"/>
  <c r="S83" i="1" s="1"/>
  <c r="Q82" i="1" l="1"/>
  <c r="K82" i="1" s="1"/>
  <c r="L83" i="1" s="1"/>
  <c r="M84" i="1" s="1"/>
  <c r="S84" i="1" s="1"/>
  <c r="G83" i="1"/>
  <c r="N83" i="1" s="1"/>
  <c r="E84" i="1" s="1"/>
  <c r="G84" i="1" l="1"/>
  <c r="N84" i="1" s="1"/>
  <c r="E85" i="1" s="1"/>
  <c r="Q83" i="1"/>
  <c r="K83" i="1" s="1"/>
  <c r="L84" i="1" s="1"/>
  <c r="M85" i="1" s="1"/>
  <c r="S85" i="1" s="1"/>
  <c r="Q84" i="1" l="1"/>
  <c r="K84" i="1" s="1"/>
  <c r="L85" i="1" s="1"/>
  <c r="G85" i="1"/>
  <c r="N85" i="1" s="1"/>
  <c r="E86" i="1" s="1"/>
  <c r="M87" i="1" l="1"/>
  <c r="S87" i="1" s="1"/>
  <c r="M86" i="1"/>
  <c r="S86" i="1" s="1"/>
  <c r="Q85" i="1"/>
  <c r="K85" i="1" s="1"/>
  <c r="L86" i="1" s="1"/>
  <c r="G86" i="1"/>
  <c r="N86" i="1" l="1"/>
  <c r="E87" i="1" s="1"/>
  <c r="G87" i="1" s="1"/>
  <c r="N87" i="1" s="1"/>
  <c r="E88" i="1" s="1"/>
  <c r="Q86" i="1"/>
  <c r="K86" i="1" s="1"/>
  <c r="L87" i="1" l="1"/>
  <c r="M88" i="1" s="1"/>
  <c r="S88" i="1" s="1"/>
  <c r="G88" i="1"/>
  <c r="N88" i="1" l="1"/>
  <c r="E89" i="1" s="1"/>
  <c r="G89" i="1" s="1"/>
  <c r="Q87" i="1"/>
  <c r="K87" i="1" s="1"/>
  <c r="L88" i="1" s="1"/>
  <c r="Q88" i="1" s="1"/>
  <c r="K88" i="1" s="1"/>
  <c r="M90" i="1"/>
  <c r="S90" i="1" s="1"/>
  <c r="M89" i="1"/>
  <c r="S89" i="1" s="1"/>
  <c r="L89" i="1" l="1"/>
  <c r="Q89" i="1" s="1"/>
  <c r="K89" i="1" s="1"/>
  <c r="N89" i="1"/>
  <c r="E90" i="1" s="1"/>
  <c r="G90" i="1" s="1"/>
  <c r="N90" i="1" s="1"/>
  <c r="E91" i="1" s="1"/>
  <c r="L90" i="1" l="1"/>
  <c r="M91" i="1" s="1"/>
  <c r="S91" i="1" s="1"/>
  <c r="G91" i="1"/>
  <c r="Q90" i="1" l="1"/>
  <c r="K90" i="1" s="1"/>
  <c r="L91" i="1" s="1"/>
  <c r="M92" i="1" s="1"/>
  <c r="S92" i="1" s="1"/>
  <c r="N91" i="1"/>
  <c r="E92" i="1" s="1"/>
  <c r="G92" i="1" s="1"/>
  <c r="N92" i="1" l="1"/>
  <c r="E93" i="1" s="1"/>
  <c r="G93" i="1" s="1"/>
  <c r="Q91" i="1"/>
  <c r="K91" i="1" s="1"/>
  <c r="L92" i="1" s="1"/>
  <c r="M93" i="1" s="1"/>
  <c r="S93" i="1" s="1"/>
  <c r="Q92" i="1" l="1"/>
  <c r="K92" i="1" s="1"/>
  <c r="L93" i="1" s="1"/>
  <c r="M94" i="1" s="1"/>
  <c r="S94" i="1" s="1"/>
  <c r="N93" i="1"/>
  <c r="E94" i="1" s="1"/>
  <c r="G94" i="1" s="1"/>
  <c r="M96" i="1"/>
  <c r="S96" i="1" s="1"/>
  <c r="Q93" i="1" l="1"/>
  <c r="K93" i="1" s="1"/>
  <c r="L94" i="1" s="1"/>
  <c r="M95" i="1" s="1"/>
  <c r="S95" i="1" s="1"/>
  <c r="N94" i="1"/>
  <c r="E95" i="1" s="1"/>
  <c r="G95" i="1" s="1"/>
  <c r="N95" i="1" l="1"/>
  <c r="E96" i="1" s="1"/>
  <c r="G96" i="1" s="1"/>
  <c r="N96" i="1" s="1"/>
  <c r="E97" i="1" s="1"/>
  <c r="Q94" i="1"/>
  <c r="K94" i="1" s="1"/>
  <c r="L95" i="1" s="1"/>
  <c r="Q95" i="1" s="1"/>
  <c r="K95" i="1" s="1"/>
  <c r="L96" i="1" l="1"/>
  <c r="M97" i="1" s="1"/>
  <c r="S97" i="1" s="1"/>
  <c r="G97" i="1"/>
  <c r="Q96" i="1" l="1"/>
  <c r="K96" i="1" s="1"/>
  <c r="L97" i="1" s="1"/>
  <c r="M98" i="1" s="1"/>
  <c r="S98" i="1" s="1"/>
  <c r="N97" i="1"/>
  <c r="E98" i="1" s="1"/>
  <c r="G98" i="1"/>
  <c r="Q97" i="1" l="1"/>
  <c r="K97" i="1" s="1"/>
  <c r="L98" i="1" s="1"/>
  <c r="M99" i="1" s="1"/>
  <c r="S99" i="1" s="1"/>
  <c r="N98" i="1"/>
  <c r="E99" i="1" s="1"/>
  <c r="Q98" i="1"/>
  <c r="K98" i="1" s="1"/>
  <c r="L99" i="1" s="1"/>
  <c r="M100" i="1" s="1"/>
  <c r="S100" i="1" s="1"/>
  <c r="G99" i="1"/>
  <c r="N99" i="1" l="1"/>
  <c r="E100" i="1" s="1"/>
  <c r="G100" i="1" s="1"/>
  <c r="N100" i="1" s="1"/>
  <c r="E101" i="1" s="1"/>
  <c r="M102" i="1"/>
  <c r="S102" i="1" s="1"/>
  <c r="Q99" i="1"/>
  <c r="K99" i="1" s="1"/>
  <c r="L100" i="1" s="1"/>
  <c r="M101" i="1" s="1"/>
  <c r="S101" i="1" s="1"/>
  <c r="Q100" i="1" l="1"/>
  <c r="K100" i="1" s="1"/>
  <c r="L101" i="1" s="1"/>
  <c r="M103" i="1" s="1"/>
  <c r="S103" i="1" s="1"/>
  <c r="G101" i="1"/>
  <c r="N101" i="1" s="1"/>
  <c r="E102" i="1" s="1"/>
  <c r="G102" i="1" l="1"/>
  <c r="N102" i="1" s="1"/>
  <c r="E103" i="1" s="1"/>
  <c r="Q101" i="1"/>
  <c r="K101" i="1" s="1"/>
  <c r="L102" i="1" s="1"/>
  <c r="G103" i="1" l="1"/>
  <c r="N103" i="1" s="1"/>
  <c r="E104" i="1" s="1"/>
  <c r="M105" i="1"/>
  <c r="S105" i="1" s="1"/>
  <c r="Q102" i="1"/>
  <c r="K102" i="1" s="1"/>
  <c r="L103" i="1" s="1"/>
  <c r="M104" i="1" s="1"/>
  <c r="S104" i="1" s="1"/>
  <c r="Q103" i="1" l="1"/>
  <c r="K103" i="1" s="1"/>
  <c r="L104" i="1" s="1"/>
  <c r="G104" i="1"/>
  <c r="N104" i="1" s="1"/>
  <c r="E105" i="1" s="1"/>
  <c r="Q104" i="1" l="1"/>
  <c r="K104" i="1" s="1"/>
  <c r="L105" i="1" s="1"/>
  <c r="G105" i="1"/>
  <c r="N105" i="1" s="1"/>
  <c r="E106" i="1" s="1"/>
  <c r="M107" i="1" l="1"/>
  <c r="S107" i="1" s="1"/>
  <c r="M106" i="1"/>
  <c r="S106" i="1" s="1"/>
  <c r="G106" i="1"/>
  <c r="Q105" i="1"/>
  <c r="K105" i="1" s="1"/>
  <c r="L106" i="1" s="1"/>
  <c r="N106" i="1" l="1"/>
  <c r="E107" i="1" s="1"/>
  <c r="G107" i="1" s="1"/>
  <c r="N107" i="1" s="1"/>
  <c r="E108" i="1" s="1"/>
  <c r="Q106" i="1"/>
  <c r="K106" i="1" s="1"/>
  <c r="L107" i="1" l="1"/>
  <c r="M108" i="1" s="1"/>
  <c r="S108" i="1" s="1"/>
  <c r="G108" i="1"/>
  <c r="Q107" i="1" l="1"/>
  <c r="K107" i="1" s="1"/>
  <c r="L108" i="1" s="1"/>
  <c r="M109" i="1" s="1"/>
  <c r="S109" i="1" s="1"/>
  <c r="N108" i="1"/>
  <c r="E109" i="1" s="1"/>
  <c r="G109" i="1" s="1"/>
  <c r="M111" i="1"/>
  <c r="S111" i="1" s="1"/>
  <c r="N109" i="1" l="1"/>
  <c r="E110" i="1" s="1"/>
  <c r="G110" i="1" s="1"/>
  <c r="Q108" i="1"/>
  <c r="K108" i="1" s="1"/>
  <c r="L109" i="1" s="1"/>
  <c r="M110" i="1" s="1"/>
  <c r="S110" i="1" s="1"/>
  <c r="M112" i="1"/>
  <c r="S112" i="1" s="1"/>
  <c r="N110" i="1" l="1"/>
  <c r="E111" i="1" s="1"/>
  <c r="G111" i="1" s="1"/>
  <c r="N111" i="1" s="1"/>
  <c r="E112" i="1" s="1"/>
  <c r="Q109" i="1"/>
  <c r="K109" i="1" s="1"/>
  <c r="L110" i="1" s="1"/>
  <c r="Q110" i="1" s="1"/>
  <c r="K110" i="1" s="1"/>
  <c r="M113" i="1"/>
  <c r="S113" i="1" s="1"/>
  <c r="L111" i="1" l="1"/>
  <c r="Q111" i="1" s="1"/>
  <c r="K111" i="1" s="1"/>
  <c r="L112" i="1" s="1"/>
  <c r="M114" i="1"/>
  <c r="S114" i="1" s="1"/>
  <c r="G112" i="1"/>
  <c r="N112" i="1" s="1"/>
  <c r="E113" i="1" s="1"/>
  <c r="G113" i="1" l="1"/>
  <c r="N113" i="1" s="1"/>
  <c r="E114" i="1" s="1"/>
  <c r="M115" i="1"/>
  <c r="S115" i="1" s="1"/>
  <c r="Q112" i="1"/>
  <c r="K112" i="1" s="1"/>
  <c r="L113" i="1" s="1"/>
  <c r="Q113" i="1" l="1"/>
  <c r="K113" i="1" s="1"/>
  <c r="L114" i="1" s="1"/>
  <c r="G114" i="1"/>
  <c r="N114" i="1" s="1"/>
  <c r="E115" i="1" s="1"/>
  <c r="G115" i="1" l="1"/>
  <c r="N115" i="1" s="1"/>
  <c r="E116" i="1" s="1"/>
  <c r="M117" i="1"/>
  <c r="S117" i="1" s="1"/>
  <c r="Q114" i="1"/>
  <c r="K114" i="1" s="1"/>
  <c r="L115" i="1" s="1"/>
  <c r="M116" i="1" s="1"/>
  <c r="S116" i="1" s="1"/>
  <c r="Q115" i="1" l="1"/>
  <c r="K115" i="1" s="1"/>
  <c r="L116" i="1" s="1"/>
  <c r="G116" i="1"/>
  <c r="N116" i="1" s="1"/>
  <c r="E117" i="1" s="1"/>
  <c r="M119" i="1" l="1"/>
  <c r="S119" i="1" s="1"/>
  <c r="Q116" i="1"/>
  <c r="K116" i="1" s="1"/>
  <c r="L117" i="1" s="1"/>
  <c r="M118" i="1" s="1"/>
  <c r="S118" i="1" s="1"/>
  <c r="G117" i="1"/>
  <c r="N117" i="1" s="1"/>
  <c r="E118" i="1" s="1"/>
  <c r="G118" i="1" l="1"/>
  <c r="N118" i="1" s="1"/>
  <c r="E119" i="1" s="1"/>
  <c r="Q117" i="1"/>
  <c r="K117" i="1" s="1"/>
  <c r="L118" i="1" s="1"/>
  <c r="G119" i="1" l="1"/>
  <c r="N119" i="1" s="1"/>
  <c r="E120" i="1" s="1"/>
  <c r="Q118" i="1"/>
  <c r="K118" i="1" s="1"/>
  <c r="L119" i="1" s="1"/>
  <c r="M120" i="1" s="1"/>
  <c r="S120" i="1" s="1"/>
  <c r="M122" i="1" l="1"/>
  <c r="S122" i="1" s="1"/>
  <c r="Q119" i="1"/>
  <c r="K119" i="1" s="1"/>
  <c r="L120" i="1" s="1"/>
  <c r="M121" i="1" s="1"/>
  <c r="S121" i="1" s="1"/>
  <c r="G120" i="1"/>
  <c r="N120" i="1" s="1"/>
  <c r="E121" i="1" s="1"/>
  <c r="G121" i="1" l="1"/>
  <c r="N121" i="1" s="1"/>
  <c r="E122" i="1" s="1"/>
  <c r="Q120" i="1"/>
  <c r="K120" i="1" s="1"/>
  <c r="L121" i="1" s="1"/>
  <c r="G122" i="1" l="1"/>
  <c r="N122" i="1" s="1"/>
  <c r="E123" i="1" s="1"/>
  <c r="Q121" i="1"/>
  <c r="K121" i="1" s="1"/>
  <c r="L122" i="1" s="1"/>
  <c r="M123" i="1" s="1"/>
  <c r="S123" i="1" s="1"/>
  <c r="Q122" i="1" l="1"/>
  <c r="K122" i="1" s="1"/>
  <c r="L123" i="1" s="1"/>
  <c r="M124" i="1" s="1"/>
  <c r="S124" i="1" s="1"/>
  <c r="G123" i="1"/>
  <c r="N123" i="1" s="1"/>
  <c r="E124" i="1" s="1"/>
  <c r="G124" i="1" l="1"/>
  <c r="N124" i="1" s="1"/>
  <c r="E125" i="1" s="1"/>
  <c r="M126" i="1"/>
  <c r="S126" i="1" s="1"/>
  <c r="Q123" i="1"/>
  <c r="K123" i="1" s="1"/>
  <c r="L124" i="1" s="1"/>
  <c r="M125" i="1" s="1"/>
  <c r="S125" i="1" s="1"/>
  <c r="Q124" i="1" l="1"/>
  <c r="K124" i="1" s="1"/>
  <c r="L125" i="1" s="1"/>
  <c r="G125" i="1"/>
  <c r="N125" i="1" s="1"/>
  <c r="E126" i="1" s="1"/>
  <c r="G126" i="1" l="1"/>
  <c r="N126" i="1" s="1"/>
  <c r="E127" i="1" s="1"/>
  <c r="Q125" i="1"/>
  <c r="K125" i="1" s="1"/>
  <c r="L126" i="1" s="1"/>
  <c r="M127" i="1" s="1"/>
  <c r="S127" i="1" s="1"/>
  <c r="M129" i="1" l="1"/>
  <c r="S129" i="1" s="1"/>
  <c r="Q126" i="1"/>
  <c r="K126" i="1" s="1"/>
  <c r="L127" i="1" s="1"/>
  <c r="M128" i="1" s="1"/>
  <c r="S128" i="1" s="1"/>
  <c r="G127" i="1"/>
  <c r="N127" i="1" s="1"/>
  <c r="E128" i="1" s="1"/>
  <c r="G128" i="1" l="1"/>
  <c r="N128" i="1" s="1"/>
  <c r="E129" i="1" s="1"/>
  <c r="Q127" i="1"/>
  <c r="K127" i="1" s="1"/>
  <c r="L128" i="1" s="1"/>
  <c r="Q128" i="1" l="1"/>
  <c r="K128" i="1" s="1"/>
  <c r="L129" i="1" s="1"/>
  <c r="M130" i="1" s="1"/>
  <c r="S130" i="1" s="1"/>
  <c r="G129" i="1"/>
  <c r="N129" i="1" s="1"/>
  <c r="E130" i="1" s="1"/>
  <c r="M132" i="1" l="1"/>
  <c r="S132" i="1" s="1"/>
  <c r="Q129" i="1"/>
  <c r="K129" i="1" s="1"/>
  <c r="L130" i="1" s="1"/>
  <c r="M131" i="1" s="1"/>
  <c r="S131" i="1" s="1"/>
  <c r="G130" i="1"/>
  <c r="N130" i="1" s="1"/>
  <c r="E131" i="1" s="1"/>
  <c r="G131" i="1" l="1"/>
  <c r="N131" i="1" s="1"/>
  <c r="E132" i="1" s="1"/>
  <c r="M133" i="1"/>
  <c r="S133" i="1" s="1"/>
  <c r="Q130" i="1"/>
  <c r="K130" i="1" s="1"/>
  <c r="L131" i="1" s="1"/>
  <c r="G132" i="1" l="1"/>
  <c r="N132" i="1" s="1"/>
  <c r="E133" i="1" s="1"/>
  <c r="M134" i="1"/>
  <c r="S134" i="1" s="1"/>
  <c r="Q131" i="1"/>
  <c r="K131" i="1" s="1"/>
  <c r="L132" i="1" s="1"/>
  <c r="Q132" i="1" l="1"/>
  <c r="K132" i="1" s="1"/>
  <c r="L133" i="1" s="1"/>
  <c r="G133" i="1"/>
  <c r="N133" i="1" s="1"/>
  <c r="E134" i="1" s="1"/>
  <c r="M136" i="1" l="1"/>
  <c r="S136" i="1" s="1"/>
  <c r="Q133" i="1"/>
  <c r="K133" i="1" s="1"/>
  <c r="L134" i="1" s="1"/>
  <c r="M135" i="1" s="1"/>
  <c r="S135" i="1" s="1"/>
  <c r="G134" i="1"/>
  <c r="N134" i="1" s="1"/>
  <c r="E135" i="1" s="1"/>
  <c r="Q134" i="1" l="1"/>
  <c r="K134" i="1" s="1"/>
  <c r="L135" i="1" s="1"/>
  <c r="G135" i="1"/>
  <c r="N135" i="1" s="1"/>
  <c r="E136" i="1" s="1"/>
  <c r="Q135" i="1" l="1"/>
  <c r="K135" i="1" s="1"/>
  <c r="L136" i="1" s="1"/>
  <c r="M137" i="1" s="1"/>
  <c r="S137" i="1" s="1"/>
  <c r="G136" i="1"/>
  <c r="N136" i="1" s="1"/>
  <c r="E137" i="1" s="1"/>
  <c r="Q136" i="1" l="1"/>
  <c r="K136" i="1" s="1"/>
  <c r="L137" i="1" s="1"/>
  <c r="M138" i="1" s="1"/>
  <c r="S138" i="1" s="1"/>
  <c r="G137" i="1"/>
  <c r="N137" i="1" s="1"/>
  <c r="E138" i="1" s="1"/>
  <c r="M140" i="1" l="1"/>
  <c r="S140" i="1" s="1"/>
  <c r="Q137" i="1"/>
  <c r="K137" i="1" s="1"/>
  <c r="L138" i="1" s="1"/>
  <c r="M139" i="1" s="1"/>
  <c r="S139" i="1" s="1"/>
  <c r="G138" i="1"/>
  <c r="N138" i="1" s="1"/>
  <c r="E139" i="1" s="1"/>
  <c r="Q138" i="1" l="1"/>
  <c r="K138" i="1" s="1"/>
  <c r="L139" i="1" s="1"/>
  <c r="G139" i="1"/>
  <c r="N139" i="1" s="1"/>
  <c r="E140" i="1" s="1"/>
  <c r="G140" i="1" l="1"/>
  <c r="N140" i="1" s="1"/>
  <c r="E141" i="1" s="1"/>
  <c r="M142" i="1"/>
  <c r="S142" i="1" s="1"/>
  <c r="Q139" i="1"/>
  <c r="K139" i="1" s="1"/>
  <c r="L140" i="1" s="1"/>
  <c r="M141" i="1" s="1"/>
  <c r="S141" i="1" s="1"/>
  <c r="M143" i="1" l="1"/>
  <c r="S143" i="1" s="1"/>
  <c r="Q140" i="1"/>
  <c r="K140" i="1" s="1"/>
  <c r="L141" i="1" s="1"/>
  <c r="G141" i="1"/>
  <c r="N141" i="1" s="1"/>
  <c r="E142" i="1" s="1"/>
  <c r="G142" i="1" l="1"/>
  <c r="N142" i="1" s="1"/>
  <c r="E143" i="1" s="1"/>
  <c r="Q141" i="1"/>
  <c r="K141" i="1" s="1"/>
  <c r="L142" i="1" s="1"/>
  <c r="M145" i="1" l="1"/>
  <c r="S145" i="1" s="1"/>
  <c r="Q142" i="1"/>
  <c r="K142" i="1" s="1"/>
  <c r="L143" i="1" s="1"/>
  <c r="M144" i="1" s="1"/>
  <c r="S144" i="1" s="1"/>
  <c r="G143" i="1"/>
  <c r="N143" i="1" s="1"/>
  <c r="E144" i="1" s="1"/>
  <c r="G144" i="1" l="1"/>
  <c r="N144" i="1" s="1"/>
  <c r="E145" i="1" s="1"/>
  <c r="Q143" i="1"/>
  <c r="K143" i="1" s="1"/>
  <c r="L144" i="1" s="1"/>
  <c r="G145" i="1" l="1"/>
  <c r="N145" i="1" s="1"/>
  <c r="E146" i="1" s="1"/>
  <c r="M147" i="1"/>
  <c r="S147" i="1" s="1"/>
  <c r="Q144" i="1"/>
  <c r="K144" i="1" s="1"/>
  <c r="L145" i="1" s="1"/>
  <c r="M146" i="1" s="1"/>
  <c r="S146" i="1" s="1"/>
  <c r="Q145" i="1" l="1"/>
  <c r="K145" i="1" s="1"/>
  <c r="L146" i="1" s="1"/>
  <c r="G146" i="1"/>
  <c r="N146" i="1" s="1"/>
  <c r="E147" i="1" s="1"/>
  <c r="Q146" i="1" l="1"/>
  <c r="K146" i="1" s="1"/>
  <c r="L147" i="1" s="1"/>
  <c r="M148" i="1" s="1"/>
  <c r="S148" i="1" s="1"/>
  <c r="G147" i="1"/>
  <c r="N147" i="1" s="1"/>
  <c r="E148" i="1" s="1"/>
  <c r="M150" i="1" l="1"/>
  <c r="S150" i="1" s="1"/>
  <c r="Q147" i="1"/>
  <c r="K147" i="1" s="1"/>
  <c r="L148" i="1" s="1"/>
  <c r="M149" i="1" s="1"/>
  <c r="S149" i="1" s="1"/>
  <c r="G148" i="1"/>
  <c r="N148" i="1" s="1"/>
  <c r="E149" i="1" s="1"/>
  <c r="G149" i="1" l="1"/>
  <c r="N149" i="1" s="1"/>
  <c r="E150" i="1" s="1"/>
  <c r="Q148" i="1"/>
  <c r="K148" i="1" s="1"/>
  <c r="L149" i="1" s="1"/>
  <c r="Q149" i="1" l="1"/>
  <c r="K149" i="1" s="1"/>
  <c r="L150" i="1" s="1"/>
  <c r="M151" i="1" s="1"/>
  <c r="S151" i="1" s="1"/>
  <c r="G150" i="1"/>
  <c r="N150" i="1" s="1"/>
  <c r="E151" i="1" s="1"/>
  <c r="G151" i="1" l="1"/>
  <c r="N151" i="1" s="1"/>
  <c r="E152" i="1" s="1"/>
  <c r="M153" i="1"/>
  <c r="S153" i="1" s="1"/>
  <c r="Q150" i="1"/>
  <c r="K150" i="1" s="1"/>
  <c r="L151" i="1" s="1"/>
  <c r="M152" i="1" s="1"/>
  <c r="S152" i="1" s="1"/>
  <c r="Q151" i="1" l="1"/>
  <c r="K151" i="1" s="1"/>
  <c r="L152" i="1" s="1"/>
  <c r="G152" i="1"/>
  <c r="N152" i="1" s="1"/>
  <c r="E153" i="1" s="1"/>
  <c r="G153" i="1" l="1"/>
  <c r="N153" i="1" s="1"/>
  <c r="E154" i="1" s="1"/>
  <c r="M155" i="1"/>
  <c r="S155" i="1" s="1"/>
  <c r="Q152" i="1"/>
  <c r="K152" i="1" s="1"/>
  <c r="L153" i="1" s="1"/>
  <c r="M154" i="1" s="1"/>
  <c r="S154" i="1" s="1"/>
  <c r="G154" i="1" l="1"/>
  <c r="N154" i="1" s="1"/>
  <c r="E155" i="1" s="1"/>
  <c r="M156" i="1"/>
  <c r="S156" i="1" s="1"/>
  <c r="Q153" i="1"/>
  <c r="K153" i="1" s="1"/>
  <c r="L154" i="1" s="1"/>
  <c r="Q154" i="1" l="1"/>
  <c r="K154" i="1" s="1"/>
  <c r="L155" i="1" s="1"/>
  <c r="G155" i="1"/>
  <c r="N155" i="1" s="1"/>
  <c r="E156" i="1" s="1"/>
  <c r="G156" i="1" l="1"/>
  <c r="N156" i="1" s="1"/>
  <c r="E157" i="1" s="1"/>
  <c r="Q155" i="1"/>
  <c r="K155" i="1" s="1"/>
  <c r="L156" i="1" s="1"/>
  <c r="M157" i="1" s="1"/>
  <c r="S157" i="1" s="1"/>
  <c r="Q156" i="1" l="1"/>
  <c r="K156" i="1" s="1"/>
  <c r="L157" i="1" s="1"/>
  <c r="M158" i="1" s="1"/>
  <c r="S158" i="1" s="1"/>
  <c r="G157" i="1"/>
  <c r="N157" i="1" s="1"/>
  <c r="E158" i="1" s="1"/>
  <c r="G158" i="1" l="1"/>
  <c r="N158" i="1" s="1"/>
  <c r="E159" i="1" s="1"/>
  <c r="Q157" i="1"/>
  <c r="K157" i="1" s="1"/>
  <c r="L158" i="1" s="1"/>
  <c r="M159" i="1" s="1"/>
  <c r="S159" i="1" s="1"/>
  <c r="Q158" i="1" l="1"/>
  <c r="K158" i="1" s="1"/>
  <c r="L159" i="1" s="1"/>
  <c r="M160" i="1" s="1"/>
  <c r="S160" i="1" s="1"/>
  <c r="G159" i="1"/>
  <c r="N159" i="1" s="1"/>
  <c r="E160" i="1" s="1"/>
  <c r="G160" i="1" l="1"/>
  <c r="N160" i="1" s="1"/>
  <c r="E161" i="1" s="1"/>
  <c r="M162" i="1"/>
  <c r="S162" i="1" s="1"/>
  <c r="Q159" i="1"/>
  <c r="K159" i="1" s="1"/>
  <c r="L160" i="1" s="1"/>
  <c r="M161" i="1" s="1"/>
  <c r="S161" i="1" s="1"/>
  <c r="Q160" i="1" l="1"/>
  <c r="K160" i="1" s="1"/>
  <c r="L161" i="1" s="1"/>
  <c r="G161" i="1"/>
  <c r="N161" i="1" s="1"/>
  <c r="E162" i="1" s="1"/>
  <c r="G162" i="1" l="1"/>
  <c r="N162" i="1" s="1"/>
  <c r="E163" i="1" s="1"/>
  <c r="M164" i="1"/>
  <c r="S164" i="1" s="1"/>
  <c r="Q161" i="1"/>
  <c r="K161" i="1" s="1"/>
  <c r="L162" i="1" s="1"/>
  <c r="M163" i="1" s="1"/>
  <c r="S163" i="1" s="1"/>
  <c r="M165" i="1" l="1"/>
  <c r="S165" i="1" s="1"/>
  <c r="Q162" i="1"/>
  <c r="K162" i="1" s="1"/>
  <c r="L163" i="1" s="1"/>
  <c r="G163" i="1"/>
  <c r="N163" i="1" s="1"/>
  <c r="E164" i="1" s="1"/>
  <c r="G164" i="1" l="1"/>
  <c r="N164" i="1" s="1"/>
  <c r="E165" i="1" s="1"/>
  <c r="Q163" i="1"/>
  <c r="K163" i="1" s="1"/>
  <c r="L164" i="1" s="1"/>
  <c r="Q164" i="1" l="1"/>
  <c r="K164" i="1" s="1"/>
  <c r="L165" i="1" s="1"/>
  <c r="M166" i="1" s="1"/>
  <c r="S166" i="1" s="1"/>
  <c r="G165" i="1"/>
  <c r="N165" i="1" s="1"/>
  <c r="E166" i="1" s="1"/>
  <c r="M168" i="1" l="1"/>
  <c r="S168" i="1" s="1"/>
  <c r="Q165" i="1"/>
  <c r="K165" i="1" s="1"/>
  <c r="L166" i="1" s="1"/>
  <c r="M167" i="1" s="1"/>
  <c r="S167" i="1" s="1"/>
  <c r="G166" i="1"/>
  <c r="N166" i="1" s="1"/>
  <c r="E167" i="1" s="1"/>
  <c r="G167" i="1" l="1"/>
  <c r="N167" i="1" s="1"/>
  <c r="E168" i="1" s="1"/>
  <c r="Q166" i="1"/>
  <c r="K166" i="1" s="1"/>
  <c r="L167" i="1" s="1"/>
  <c r="Q167" i="1" l="1"/>
  <c r="K167" i="1" s="1"/>
  <c r="L168" i="1" s="1"/>
  <c r="M169" i="1" s="1"/>
  <c r="S169" i="1" s="1"/>
  <c r="G168" i="1"/>
  <c r="N168" i="1" s="1"/>
  <c r="E169" i="1" s="1"/>
  <c r="Q168" i="1" l="1"/>
  <c r="K168" i="1" s="1"/>
  <c r="L169" i="1" s="1"/>
  <c r="M170" i="1" s="1"/>
  <c r="S170" i="1" s="1"/>
  <c r="G169" i="1"/>
  <c r="N169" i="1" s="1"/>
  <c r="E170" i="1" s="1"/>
  <c r="Q169" i="1" l="1"/>
  <c r="K169" i="1" s="1"/>
  <c r="L170" i="1" s="1"/>
  <c r="M171" i="1" s="1"/>
  <c r="S171" i="1" s="1"/>
  <c r="G170" i="1"/>
  <c r="N170" i="1" s="1"/>
  <c r="E171" i="1" s="1"/>
  <c r="G171" i="1" l="1"/>
  <c r="N171" i="1" s="1"/>
  <c r="E172" i="1" s="1"/>
  <c r="M173" i="1"/>
  <c r="S173" i="1" s="1"/>
  <c r="Q170" i="1"/>
  <c r="K170" i="1" s="1"/>
  <c r="L171" i="1" s="1"/>
  <c r="M172" i="1" s="1"/>
  <c r="S172" i="1" s="1"/>
  <c r="M174" i="1" l="1"/>
  <c r="S174" i="1" s="1"/>
  <c r="Q171" i="1"/>
  <c r="K171" i="1" s="1"/>
  <c r="L172" i="1" s="1"/>
  <c r="G172" i="1"/>
  <c r="N172" i="1" s="1"/>
  <c r="E173" i="1" s="1"/>
  <c r="G173" i="1" l="1"/>
  <c r="N173" i="1" s="1"/>
  <c r="E174" i="1" s="1"/>
  <c r="Q172" i="1"/>
  <c r="K172" i="1" s="1"/>
  <c r="L173" i="1" s="1"/>
  <c r="M176" i="1" l="1"/>
  <c r="S176" i="1" s="1"/>
  <c r="Q173" i="1"/>
  <c r="K173" i="1" s="1"/>
  <c r="L174" i="1" s="1"/>
  <c r="M175" i="1" s="1"/>
  <c r="S175" i="1" s="1"/>
  <c r="G174" i="1"/>
  <c r="N174" i="1" s="1"/>
  <c r="E175" i="1" s="1"/>
  <c r="G175" i="1" l="1"/>
  <c r="N175" i="1" s="1"/>
  <c r="E176" i="1" s="1"/>
  <c r="Q174" i="1"/>
  <c r="K174" i="1" s="1"/>
  <c r="L175" i="1" s="1"/>
  <c r="Q175" i="1" l="1"/>
  <c r="K175" i="1" s="1"/>
  <c r="L176" i="1" s="1"/>
  <c r="M177" i="1" s="1"/>
  <c r="S177" i="1" s="1"/>
  <c r="G176" i="1"/>
  <c r="N176" i="1" s="1"/>
  <c r="E177" i="1" s="1"/>
  <c r="G177" i="1" l="1"/>
  <c r="N177" i="1" s="1"/>
  <c r="E178" i="1" s="1"/>
  <c r="Q176" i="1"/>
  <c r="K176" i="1" s="1"/>
  <c r="L177" i="1" s="1"/>
  <c r="M178" i="1" s="1"/>
  <c r="S178" i="1" s="1"/>
  <c r="M180" i="1" l="1"/>
  <c r="S180" i="1" s="1"/>
  <c r="Q177" i="1"/>
  <c r="K177" i="1" s="1"/>
  <c r="L178" i="1" s="1"/>
  <c r="M179" i="1" s="1"/>
  <c r="S179" i="1" s="1"/>
  <c r="G178" i="1"/>
  <c r="N178" i="1" s="1"/>
  <c r="E179" i="1" s="1"/>
  <c r="Q178" i="1" l="1"/>
  <c r="K178" i="1" s="1"/>
  <c r="L179" i="1" s="1"/>
  <c r="M181" i="1" s="1"/>
  <c r="S181" i="1" s="1"/>
  <c r="G179" i="1"/>
  <c r="N179" i="1" s="1"/>
  <c r="E180" i="1" s="1"/>
  <c r="G180" i="1" l="1"/>
  <c r="N180" i="1" s="1"/>
  <c r="E181" i="1" s="1"/>
  <c r="M182" i="1"/>
  <c r="S182" i="1" s="1"/>
  <c r="Q179" i="1"/>
  <c r="K179" i="1" s="1"/>
  <c r="L180" i="1" s="1"/>
  <c r="Q180" i="1" l="1"/>
  <c r="K180" i="1" s="1"/>
  <c r="L181" i="1" s="1"/>
  <c r="G181" i="1"/>
  <c r="N181" i="1" s="1"/>
  <c r="E182" i="1" s="1"/>
  <c r="M183" i="1" l="1"/>
  <c r="S183" i="1" s="1"/>
  <c r="G182" i="1"/>
  <c r="N182" i="1" s="1"/>
  <c r="E183" i="1" s="1"/>
  <c r="Q181" i="1"/>
  <c r="K181" i="1" s="1"/>
  <c r="L182" i="1" s="1"/>
  <c r="Q182" i="1" l="1"/>
  <c r="K182" i="1" s="1"/>
  <c r="L183" i="1" s="1"/>
  <c r="G183" i="1"/>
  <c r="N183" i="1" s="1"/>
  <c r="E184" i="1" s="1"/>
  <c r="M185" i="1" l="1"/>
  <c r="S185" i="1" s="1"/>
  <c r="M184" i="1"/>
  <c r="S184" i="1" s="1"/>
  <c r="G184" i="1"/>
  <c r="M186" i="1"/>
  <c r="S186" i="1" s="1"/>
  <c r="Q183" i="1"/>
  <c r="K183" i="1" s="1"/>
  <c r="L184" i="1" s="1"/>
  <c r="N184" i="1" l="1"/>
  <c r="E185" i="1" s="1"/>
  <c r="G185" i="1" s="1"/>
  <c r="N185" i="1" s="1"/>
  <c r="E186" i="1" s="1"/>
  <c r="Q184" i="1"/>
  <c r="K184" i="1" s="1"/>
  <c r="L185" i="1" l="1"/>
  <c r="M187" i="1" s="1"/>
  <c r="S187" i="1" s="1"/>
  <c r="G186" i="1"/>
  <c r="N186" i="1" s="1"/>
  <c r="E187" i="1" s="1"/>
  <c r="Q185" i="1" l="1"/>
  <c r="K185" i="1" s="1"/>
  <c r="L186" i="1" s="1"/>
  <c r="M188" i="1" s="1"/>
  <c r="S188" i="1" s="1"/>
  <c r="G187" i="1"/>
  <c r="N187" i="1" s="1"/>
  <c r="E188" i="1" s="1"/>
  <c r="Q186" i="1" l="1"/>
  <c r="K186" i="1" s="1"/>
  <c r="L187" i="1" s="1"/>
  <c r="Q187" i="1" s="1"/>
  <c r="K187" i="1" s="1"/>
  <c r="L188" i="1" s="1"/>
  <c r="M190" i="1" s="1"/>
  <c r="S190" i="1" s="1"/>
  <c r="M189" i="1"/>
  <c r="S189" i="1" s="1"/>
  <c r="G188" i="1"/>
  <c r="N188" i="1" s="1"/>
  <c r="E189" i="1" s="1"/>
  <c r="Q188" i="1" l="1"/>
  <c r="K188" i="1" s="1"/>
  <c r="L189" i="1" s="1"/>
  <c r="G189" i="1"/>
  <c r="N189" i="1" s="1"/>
  <c r="E190" i="1" s="1"/>
  <c r="M191" i="1" l="1"/>
  <c r="S191" i="1" s="1"/>
  <c r="Q189" i="1"/>
  <c r="K189" i="1" s="1"/>
  <c r="L190" i="1" s="1"/>
  <c r="M192" i="1" s="1"/>
  <c r="S192" i="1" s="1"/>
  <c r="G190" i="1"/>
  <c r="N190" i="1" s="1"/>
  <c r="E191" i="1" s="1"/>
  <c r="Q190" i="1" l="1"/>
  <c r="K190" i="1" s="1"/>
  <c r="L191" i="1" s="1"/>
  <c r="M193" i="1" s="1"/>
  <c r="S193" i="1" s="1"/>
  <c r="G191" i="1"/>
  <c r="N191" i="1" s="1"/>
  <c r="E192" i="1" s="1"/>
  <c r="Q191" i="1" l="1"/>
  <c r="K191" i="1" s="1"/>
  <c r="L192" i="1" s="1"/>
  <c r="M194" i="1" s="1"/>
  <c r="S194" i="1" s="1"/>
  <c r="G192" i="1"/>
  <c r="N192" i="1" s="1"/>
  <c r="E193" i="1" s="1"/>
  <c r="G193" i="1" l="1"/>
  <c r="N193" i="1" s="1"/>
  <c r="E194" i="1" s="1"/>
  <c r="Q192" i="1"/>
  <c r="K192" i="1" s="1"/>
  <c r="L193" i="1" s="1"/>
  <c r="M195" i="1" s="1"/>
  <c r="S195" i="1" s="1"/>
  <c r="Q193" i="1" l="1"/>
  <c r="K193" i="1" s="1"/>
  <c r="L194" i="1" s="1"/>
  <c r="G194" i="1"/>
  <c r="N194" i="1" s="1"/>
  <c r="E195" i="1" s="1"/>
  <c r="M196" i="1" l="1"/>
  <c r="S196" i="1" s="1"/>
  <c r="G195" i="1"/>
  <c r="N195" i="1" s="1"/>
  <c r="E196" i="1" s="1"/>
  <c r="Q194" i="1"/>
  <c r="K194" i="1" s="1"/>
  <c r="L195" i="1" s="1"/>
  <c r="M197" i="1" s="1"/>
  <c r="S197" i="1" s="1"/>
  <c r="Q195" i="1" l="1"/>
  <c r="K195" i="1" s="1"/>
  <c r="L196" i="1" s="1"/>
  <c r="G196" i="1"/>
  <c r="N196" i="1" s="1"/>
  <c r="E197" i="1" s="1"/>
  <c r="M198" i="1" l="1"/>
  <c r="S198" i="1" s="1"/>
  <c r="G197" i="1"/>
  <c r="N197" i="1" s="1"/>
  <c r="E198" i="1" s="1"/>
  <c r="Q196" i="1"/>
  <c r="K196" i="1" s="1"/>
  <c r="L197" i="1" s="1"/>
  <c r="M199" i="1" s="1"/>
  <c r="S199" i="1" s="1"/>
  <c r="Q197" i="1" l="1"/>
  <c r="K197" i="1" s="1"/>
  <c r="L198" i="1" s="1"/>
  <c r="G198" i="1"/>
  <c r="N198" i="1" s="1"/>
  <c r="E199" i="1" s="1"/>
  <c r="M200" i="1" l="1"/>
  <c r="S200" i="1" s="1"/>
  <c r="G199" i="1"/>
  <c r="N199" i="1" s="1"/>
  <c r="E200" i="1" s="1"/>
  <c r="Q198" i="1"/>
  <c r="K198" i="1" s="1"/>
  <c r="L199" i="1" s="1"/>
  <c r="M201" i="1" s="1"/>
  <c r="S201" i="1" s="1"/>
  <c r="Q199" i="1" l="1"/>
  <c r="K199" i="1" s="1"/>
  <c r="L200" i="1" s="1"/>
  <c r="G200" i="1"/>
  <c r="N200" i="1" s="1"/>
  <c r="E201" i="1" s="1"/>
  <c r="M202" i="1" l="1"/>
  <c r="S202" i="1" s="1"/>
  <c r="G201" i="1"/>
  <c r="N201" i="1" s="1"/>
  <c r="E202" i="1" s="1"/>
  <c r="Q200" i="1"/>
  <c r="K200" i="1" s="1"/>
  <c r="L201" i="1" s="1"/>
  <c r="M203" i="1" l="1"/>
  <c r="S203" i="1" s="1"/>
  <c r="Q201" i="1"/>
  <c r="K201" i="1" s="1"/>
  <c r="L202" i="1" s="1"/>
  <c r="G202" i="1"/>
  <c r="N202" i="1" s="1"/>
  <c r="E203" i="1" s="1"/>
  <c r="M204" i="1" l="1"/>
  <c r="S204" i="1" s="1"/>
  <c r="M205" i="1"/>
  <c r="S205" i="1" s="1"/>
  <c r="Q202" i="1"/>
  <c r="K202" i="1" s="1"/>
  <c r="L203" i="1" s="1"/>
  <c r="G203" i="1"/>
  <c r="N203" i="1" s="1"/>
  <c r="E204" i="1" s="1"/>
  <c r="Q203" i="1" l="1"/>
  <c r="K203" i="1" s="1"/>
  <c r="L204" i="1" s="1"/>
  <c r="G204" i="1"/>
  <c r="N204" i="1" s="1"/>
  <c r="E205" i="1" s="1"/>
  <c r="M206" i="1" l="1"/>
  <c r="S206" i="1" s="1"/>
  <c r="G205" i="1"/>
  <c r="N205" i="1" s="1"/>
  <c r="E206" i="1" s="1"/>
  <c r="Q204" i="1"/>
  <c r="K204" i="1" s="1"/>
  <c r="L205" i="1" s="1"/>
  <c r="G206" i="1" l="1"/>
  <c r="N206" i="1" s="1"/>
  <c r="E207" i="1" s="1"/>
  <c r="Q205" i="1"/>
  <c r="K205" i="1" s="1"/>
  <c r="L206" i="1" s="1"/>
  <c r="M208" i="1" l="1"/>
  <c r="S208" i="1" s="1"/>
  <c r="M207" i="1"/>
  <c r="S207" i="1" s="1"/>
  <c r="M209" i="1"/>
  <c r="S209" i="1" s="1"/>
  <c r="Q206" i="1"/>
  <c r="K206" i="1" s="1"/>
  <c r="L207" i="1" s="1"/>
  <c r="G207" i="1"/>
  <c r="N207" i="1" l="1"/>
  <c r="E208" i="1" s="1"/>
  <c r="G208" i="1" s="1"/>
  <c r="N208" i="1" s="1"/>
  <c r="E209" i="1" s="1"/>
  <c r="Q207" i="1"/>
  <c r="K207" i="1" s="1"/>
  <c r="L208" i="1" l="1"/>
  <c r="M210" i="1"/>
  <c r="S210" i="1" s="1"/>
  <c r="Q208" i="1"/>
  <c r="K208" i="1" s="1"/>
  <c r="L209" i="1" s="1"/>
  <c r="G209" i="1"/>
  <c r="N209" i="1" s="1"/>
  <c r="E210" i="1" s="1"/>
  <c r="Q209" i="1" l="1"/>
  <c r="K209" i="1" s="1"/>
  <c r="L210" i="1" s="1"/>
  <c r="G210" i="1"/>
  <c r="N210" i="1" s="1"/>
  <c r="E211" i="1" s="1"/>
  <c r="M212" i="1" l="1"/>
  <c r="S212" i="1" s="1"/>
  <c r="M211" i="1"/>
  <c r="S211" i="1" s="1"/>
  <c r="G211" i="1"/>
  <c r="M213" i="1"/>
  <c r="S213" i="1" s="1"/>
  <c r="Q210" i="1"/>
  <c r="K210" i="1" s="1"/>
  <c r="L211" i="1" s="1"/>
  <c r="N211" i="1" l="1"/>
  <c r="E212" i="1" s="1"/>
  <c r="G212" i="1" s="1"/>
  <c r="N212" i="1" s="1"/>
  <c r="E213" i="1" s="1"/>
  <c r="Q211" i="1"/>
  <c r="K211" i="1" s="1"/>
  <c r="L212" i="1" s="1"/>
  <c r="M214" i="1" l="1"/>
  <c r="S214" i="1" s="1"/>
  <c r="Q212" i="1"/>
  <c r="K212" i="1" s="1"/>
  <c r="L213" i="1" s="1"/>
  <c r="G213" i="1"/>
  <c r="N213" i="1" s="1"/>
  <c r="E214" i="1" s="1"/>
  <c r="M215" i="1" l="1"/>
  <c r="S215" i="1" s="1"/>
  <c r="G214" i="1"/>
  <c r="N214" i="1" s="1"/>
  <c r="E215" i="1" s="1"/>
  <c r="Q213" i="1"/>
  <c r="K213" i="1" s="1"/>
  <c r="L214" i="1" s="1"/>
  <c r="M216" i="1" l="1"/>
  <c r="S216" i="1" s="1"/>
  <c r="Q214" i="1"/>
  <c r="K214" i="1" s="1"/>
  <c r="L215" i="1" s="1"/>
  <c r="M217" i="1" s="1"/>
  <c r="S217" i="1" s="1"/>
  <c r="G215" i="1"/>
  <c r="N215" i="1" s="1"/>
  <c r="E216" i="1" s="1"/>
  <c r="Q215" i="1" l="1"/>
  <c r="K215" i="1" s="1"/>
  <c r="L216" i="1" s="1"/>
  <c r="G216" i="1"/>
  <c r="N216" i="1" s="1"/>
  <c r="E217" i="1" s="1"/>
  <c r="M218" i="1" l="1"/>
  <c r="S218" i="1" s="1"/>
  <c r="G217" i="1"/>
  <c r="N217" i="1" s="1"/>
  <c r="E218" i="1" s="1"/>
  <c r="Q216" i="1"/>
  <c r="K216" i="1" s="1"/>
  <c r="L217" i="1" s="1"/>
  <c r="M219" i="1" l="1"/>
  <c r="S219" i="1" s="1"/>
  <c r="G218" i="1"/>
  <c r="N218" i="1" s="1"/>
  <c r="E219" i="1" s="1"/>
  <c r="Q217" i="1"/>
  <c r="K217" i="1" s="1"/>
  <c r="L218" i="1" s="1"/>
  <c r="M220" i="1" l="1"/>
  <c r="S220" i="1" s="1"/>
  <c r="Q218" i="1"/>
  <c r="K218" i="1" s="1"/>
  <c r="L219" i="1" s="1"/>
  <c r="G219" i="1"/>
  <c r="N219" i="1" s="1"/>
  <c r="E220" i="1" s="1"/>
  <c r="M221" i="1" l="1"/>
  <c r="S221" i="1" s="1"/>
  <c r="Q219" i="1"/>
  <c r="K219" i="1" s="1"/>
  <c r="L220" i="1" s="1"/>
  <c r="M222" i="1" s="1"/>
  <c r="S222" i="1" s="1"/>
  <c r="G220" i="1"/>
  <c r="N220" i="1" s="1"/>
  <c r="E221" i="1" s="1"/>
  <c r="G221" i="1" l="1"/>
  <c r="N221" i="1" s="1"/>
  <c r="E222" i="1" s="1"/>
  <c r="Q220" i="1"/>
  <c r="K220" i="1" s="1"/>
  <c r="L221" i="1" s="1"/>
  <c r="M223" i="1" l="1"/>
  <c r="S223" i="1" s="1"/>
  <c r="Q221" i="1"/>
  <c r="K221" i="1" s="1"/>
  <c r="L222" i="1" s="1"/>
  <c r="M224" i="1" s="1"/>
  <c r="S224" i="1" s="1"/>
  <c r="G222" i="1"/>
  <c r="N222" i="1" s="1"/>
  <c r="E223" i="1" s="1"/>
  <c r="M225" i="1" l="1"/>
  <c r="S225" i="1" s="1"/>
  <c r="Q222" i="1"/>
  <c r="K222" i="1" s="1"/>
  <c r="L223" i="1" s="1"/>
  <c r="G223" i="1"/>
  <c r="N223" i="1" s="1"/>
  <c r="E224" i="1" s="1"/>
  <c r="Q223" i="1" l="1"/>
  <c r="K223" i="1" s="1"/>
  <c r="L224" i="1" s="1"/>
  <c r="M226" i="1" s="1"/>
  <c r="S226" i="1" s="1"/>
  <c r="G224" i="1"/>
  <c r="N224" i="1" s="1"/>
  <c r="E225" i="1" s="1"/>
  <c r="G225" i="1" l="1"/>
  <c r="N225" i="1" s="1"/>
  <c r="E226" i="1" s="1"/>
  <c r="Q224" i="1"/>
  <c r="K224" i="1" s="1"/>
  <c r="L225" i="1" s="1"/>
  <c r="M227" i="1" l="1"/>
  <c r="S227" i="1" s="1"/>
  <c r="G226" i="1"/>
  <c r="N226" i="1" s="1"/>
  <c r="E227" i="1" s="1"/>
  <c r="Q225" i="1"/>
  <c r="K225" i="1" s="1"/>
  <c r="L226" i="1" s="1"/>
  <c r="M228" i="1" l="1"/>
  <c r="S228" i="1" s="1"/>
  <c r="Q226" i="1"/>
  <c r="K226" i="1" s="1"/>
  <c r="L227" i="1" s="1"/>
  <c r="G227" i="1"/>
  <c r="N227" i="1" s="1"/>
  <c r="E228" i="1" s="1"/>
  <c r="M229" i="1" l="1"/>
  <c r="S229" i="1" s="1"/>
  <c r="M230" i="1"/>
  <c r="S230" i="1" s="1"/>
  <c r="Q227" i="1"/>
  <c r="K227" i="1" s="1"/>
  <c r="L228" i="1" s="1"/>
  <c r="G228" i="1"/>
  <c r="N228" i="1" s="1"/>
  <c r="E229" i="1" s="1"/>
  <c r="Q228" i="1" l="1"/>
  <c r="K228" i="1" s="1"/>
  <c r="L229" i="1" s="1"/>
  <c r="G229" i="1"/>
  <c r="N229" i="1" s="1"/>
  <c r="E230" i="1" s="1"/>
  <c r="M231" i="1" l="1"/>
  <c r="S231" i="1" s="1"/>
  <c r="G230" i="1"/>
  <c r="N230" i="1" s="1"/>
  <c r="E231" i="1" s="1"/>
  <c r="Q229" i="1"/>
  <c r="K229" i="1" s="1"/>
  <c r="L230" i="1" s="1"/>
  <c r="Q230" i="1" l="1"/>
  <c r="K230" i="1" s="1"/>
  <c r="L231" i="1" s="1"/>
  <c r="G231" i="1"/>
  <c r="N231" i="1" s="1"/>
  <c r="E232" i="1" s="1"/>
  <c r="M233" i="1" l="1"/>
  <c r="S233" i="1" s="1"/>
  <c r="M232" i="1"/>
  <c r="S232" i="1" s="1"/>
  <c r="G232" i="1"/>
  <c r="M234" i="1"/>
  <c r="S234" i="1" s="1"/>
  <c r="Q231" i="1"/>
  <c r="K231" i="1" s="1"/>
  <c r="L232" i="1" s="1"/>
  <c r="N232" i="1" l="1"/>
  <c r="E233" i="1" s="1"/>
  <c r="G233" i="1" s="1"/>
  <c r="N233" i="1" s="1"/>
  <c r="E234" i="1" s="1"/>
  <c r="Q232" i="1"/>
  <c r="K232" i="1" s="1"/>
  <c r="L233" i="1" s="1"/>
  <c r="M235" i="1" l="1"/>
  <c r="S235" i="1" s="1"/>
  <c r="M236" i="1"/>
  <c r="S236" i="1" s="1"/>
  <c r="Q233" i="1"/>
  <c r="K233" i="1" s="1"/>
  <c r="L234" i="1" s="1"/>
  <c r="G234" i="1"/>
  <c r="N234" i="1" s="1"/>
  <c r="E235" i="1" s="1"/>
  <c r="Q234" i="1" l="1"/>
  <c r="K234" i="1" s="1"/>
  <c r="L235" i="1" s="1"/>
  <c r="G235" i="1"/>
  <c r="N235" i="1" s="1"/>
  <c r="E236" i="1" s="1"/>
  <c r="M237" i="1" l="1"/>
  <c r="S237" i="1" s="1"/>
  <c r="G236" i="1"/>
  <c r="N236" i="1" s="1"/>
  <c r="E237" i="1" s="1"/>
  <c r="M238" i="1"/>
  <c r="S238" i="1" s="1"/>
  <c r="Q235" i="1"/>
  <c r="K235" i="1" s="1"/>
  <c r="L236" i="1" s="1"/>
  <c r="Q236" i="1" l="1"/>
  <c r="K236" i="1" s="1"/>
  <c r="L237" i="1" s="1"/>
  <c r="M239" i="1" s="1"/>
  <c r="S239" i="1" s="1"/>
  <c r="G237" i="1"/>
  <c r="N237" i="1" s="1"/>
  <c r="E238" i="1" s="1"/>
  <c r="G238" i="1" l="1"/>
  <c r="N238" i="1" s="1"/>
  <c r="E239" i="1" s="1"/>
  <c r="Q237" i="1"/>
  <c r="K237" i="1" s="1"/>
  <c r="L238" i="1" s="1"/>
  <c r="Q238" i="1" l="1"/>
  <c r="K238" i="1" s="1"/>
  <c r="L239" i="1" s="1"/>
  <c r="G239" i="1"/>
  <c r="N239" i="1" s="1"/>
  <c r="E240" i="1" s="1"/>
  <c r="M241" i="1" l="1"/>
  <c r="S241" i="1" s="1"/>
  <c r="M240" i="1"/>
  <c r="S240" i="1" s="1"/>
  <c r="Q239" i="1"/>
  <c r="K239" i="1" s="1"/>
  <c r="L240" i="1" s="1"/>
  <c r="G240" i="1"/>
  <c r="N240" i="1" l="1"/>
  <c r="E241" i="1" s="1"/>
  <c r="G241" i="1" s="1"/>
  <c r="N241" i="1" s="1"/>
  <c r="E242" i="1" s="1"/>
  <c r="Q240" i="1"/>
  <c r="K240" i="1" s="1"/>
  <c r="L241" i="1" s="1"/>
  <c r="M243" i="1" l="1"/>
  <c r="S243" i="1" s="1"/>
  <c r="M242" i="1"/>
  <c r="S242" i="1" s="1"/>
  <c r="G242" i="1"/>
  <c r="Q241" i="1"/>
  <c r="K241" i="1" s="1"/>
  <c r="L242" i="1" s="1"/>
  <c r="M244" i="1" l="1"/>
  <c r="S244" i="1" s="1"/>
  <c r="N242" i="1"/>
  <c r="E243" i="1" s="1"/>
  <c r="G243" i="1" s="1"/>
  <c r="N243" i="1" s="1"/>
  <c r="E244" i="1" s="1"/>
  <c r="Q242" i="1"/>
  <c r="K242" i="1" s="1"/>
  <c r="L243" i="1" s="1"/>
  <c r="M245" i="1" s="1"/>
  <c r="S245" i="1" s="1"/>
  <c r="G244" i="1" l="1"/>
  <c r="N244" i="1" s="1"/>
  <c r="E245" i="1" s="1"/>
  <c r="Q243" i="1"/>
  <c r="K243" i="1" s="1"/>
  <c r="L244" i="1" s="1"/>
  <c r="M246" i="1" s="1"/>
  <c r="S246" i="1" s="1"/>
  <c r="Q244" i="1" l="1"/>
  <c r="K244" i="1" s="1"/>
  <c r="L245" i="1" s="1"/>
  <c r="G245" i="1"/>
  <c r="N245" i="1" s="1"/>
  <c r="E246" i="1" s="1"/>
  <c r="M247" i="1" l="1"/>
  <c r="S247" i="1" s="1"/>
  <c r="G246" i="1"/>
  <c r="N246" i="1" s="1"/>
  <c r="E247" i="1" s="1"/>
  <c r="Q245" i="1"/>
  <c r="K245" i="1" s="1"/>
  <c r="L246" i="1" s="1"/>
  <c r="M248" i="1" s="1"/>
  <c r="S248" i="1" s="1"/>
  <c r="Q246" i="1" l="1"/>
  <c r="K246" i="1" s="1"/>
  <c r="L247" i="1" s="1"/>
  <c r="M249" i="1" s="1"/>
  <c r="S249" i="1" s="1"/>
  <c r="G247" i="1"/>
  <c r="N247" i="1" s="1"/>
  <c r="E248" i="1" s="1"/>
  <c r="G248" i="1" l="1"/>
  <c r="N248" i="1" s="1"/>
  <c r="E249" i="1" s="1"/>
  <c r="Q247" i="1"/>
  <c r="K247" i="1" s="1"/>
  <c r="L248" i="1" s="1"/>
  <c r="G249" i="1" l="1"/>
  <c r="N249" i="1" s="1"/>
  <c r="E250" i="1" s="1"/>
  <c r="Q248" i="1"/>
  <c r="K248" i="1" s="1"/>
  <c r="L249" i="1" s="1"/>
  <c r="M251" i="1" l="1"/>
  <c r="S251" i="1" s="1"/>
  <c r="M250" i="1"/>
  <c r="S250" i="1" s="1"/>
  <c r="Q249" i="1"/>
  <c r="K249" i="1" s="1"/>
  <c r="L250" i="1" s="1"/>
  <c r="M252" i="1" s="1"/>
  <c r="S252" i="1" s="1"/>
  <c r="G250" i="1"/>
  <c r="N250" i="1" l="1"/>
  <c r="E251" i="1" s="1"/>
  <c r="G251" i="1" s="1"/>
  <c r="N251" i="1" s="1"/>
  <c r="E252" i="1" s="1"/>
  <c r="Q250" i="1"/>
  <c r="K250" i="1" s="1"/>
  <c r="L251" i="1" s="1"/>
  <c r="M253" i="1" l="1"/>
  <c r="S253" i="1" s="1"/>
  <c r="G252" i="1"/>
  <c r="N252" i="1" s="1"/>
  <c r="E253" i="1" s="1"/>
  <c r="Q251" i="1"/>
  <c r="K251" i="1" s="1"/>
  <c r="L252" i="1" s="1"/>
  <c r="M254" i="1" s="1"/>
  <c r="S254" i="1" s="1"/>
  <c r="M255" i="1" l="1"/>
  <c r="S255" i="1" s="1"/>
  <c r="Q252" i="1"/>
  <c r="K252" i="1" s="1"/>
  <c r="L253" i="1" s="1"/>
  <c r="G253" i="1"/>
  <c r="N253" i="1" s="1"/>
  <c r="E254" i="1" s="1"/>
  <c r="Q253" i="1" l="1"/>
  <c r="K253" i="1" s="1"/>
  <c r="L254" i="1" s="1"/>
  <c r="G254" i="1"/>
  <c r="N254" i="1" s="1"/>
  <c r="E255" i="1" s="1"/>
  <c r="M256" i="1" l="1"/>
  <c r="S256" i="1" s="1"/>
  <c r="G255" i="1"/>
  <c r="N255" i="1" s="1"/>
  <c r="E256" i="1" s="1"/>
  <c r="Q254" i="1"/>
  <c r="K254" i="1" s="1"/>
  <c r="L255" i="1" s="1"/>
  <c r="M257" i="1" s="1"/>
  <c r="S257" i="1" s="1"/>
  <c r="Q255" i="1" l="1"/>
  <c r="K255" i="1" s="1"/>
  <c r="L256" i="1" s="1"/>
  <c r="G256" i="1"/>
  <c r="N256" i="1" s="1"/>
  <c r="E257" i="1" s="1"/>
  <c r="M258" i="1" l="1"/>
  <c r="S258" i="1" s="1"/>
  <c r="G257" i="1"/>
  <c r="N257" i="1" s="1"/>
  <c r="E258" i="1" s="1"/>
  <c r="Q256" i="1"/>
  <c r="K256" i="1" s="1"/>
  <c r="L257" i="1" s="1"/>
  <c r="M259" i="1" l="1"/>
  <c r="S259" i="1" s="1"/>
  <c r="Q257" i="1"/>
  <c r="K257" i="1" s="1"/>
  <c r="L258" i="1" s="1"/>
  <c r="G258" i="1"/>
  <c r="N258" i="1" s="1"/>
  <c r="E259" i="1" s="1"/>
  <c r="M260" i="1" l="1"/>
  <c r="S260" i="1" s="1"/>
  <c r="Q258" i="1"/>
  <c r="K258" i="1" s="1"/>
  <c r="L259" i="1" s="1"/>
  <c r="G259" i="1"/>
  <c r="N259" i="1" s="1"/>
  <c r="E260" i="1" s="1"/>
  <c r="M261" i="1" l="1"/>
  <c r="S261" i="1" s="1"/>
  <c r="Q259" i="1"/>
  <c r="K259" i="1" s="1"/>
  <c r="L260" i="1" s="1"/>
  <c r="M262" i="1" s="1"/>
  <c r="S262" i="1" s="1"/>
  <c r="G260" i="1"/>
  <c r="N260" i="1" s="1"/>
  <c r="E261" i="1" s="1"/>
  <c r="Q260" i="1" l="1"/>
  <c r="K260" i="1" s="1"/>
  <c r="L261" i="1" s="1"/>
  <c r="G261" i="1"/>
  <c r="N261" i="1" s="1"/>
  <c r="E262" i="1" s="1"/>
  <c r="M263" i="1" l="1"/>
  <c r="S263" i="1" s="1"/>
  <c r="G262" i="1"/>
  <c r="N262" i="1" s="1"/>
  <c r="E263" i="1" s="1"/>
  <c r="Q261" i="1"/>
  <c r="K261" i="1" s="1"/>
  <c r="L262" i="1" s="1"/>
  <c r="M264" i="1" l="1"/>
  <c r="S264" i="1" s="1"/>
  <c r="M265" i="1"/>
  <c r="S265" i="1" s="1"/>
  <c r="Q262" i="1"/>
  <c r="K262" i="1" s="1"/>
  <c r="L263" i="1" s="1"/>
  <c r="G263" i="1"/>
  <c r="N263" i="1" s="1"/>
  <c r="E264" i="1" s="1"/>
  <c r="Q263" i="1" l="1"/>
  <c r="K263" i="1" s="1"/>
  <c r="L264" i="1" s="1"/>
  <c r="G264" i="1"/>
  <c r="N264" i="1" s="1"/>
  <c r="E265" i="1" s="1"/>
  <c r="M266" i="1" l="1"/>
  <c r="S266" i="1" s="1"/>
  <c r="M267" i="1"/>
  <c r="S267" i="1" s="1"/>
  <c r="Q264" i="1"/>
  <c r="K264" i="1" s="1"/>
  <c r="L265" i="1" s="1"/>
  <c r="G265" i="1"/>
  <c r="N265" i="1" s="1"/>
  <c r="E266" i="1" s="1"/>
  <c r="Q265" i="1" l="1"/>
  <c r="K265" i="1" s="1"/>
  <c r="L266" i="1" s="1"/>
  <c r="G266" i="1"/>
  <c r="N266" i="1" s="1"/>
  <c r="E267" i="1" s="1"/>
  <c r="M268" i="1" l="1"/>
  <c r="S268" i="1" s="1"/>
  <c r="M269" i="1"/>
  <c r="S269" i="1" s="1"/>
  <c r="Q266" i="1"/>
  <c r="K266" i="1" s="1"/>
  <c r="L267" i="1" s="1"/>
  <c r="G267" i="1"/>
  <c r="N267" i="1" s="1"/>
  <c r="E268" i="1" s="1"/>
  <c r="G268" i="1" l="1"/>
  <c r="N268" i="1" s="1"/>
  <c r="E269" i="1" s="1"/>
  <c r="Q267" i="1"/>
  <c r="K267" i="1" s="1"/>
  <c r="L268" i="1" s="1"/>
  <c r="M270" i="1" s="1"/>
  <c r="S270" i="1" s="1"/>
  <c r="G269" i="1" l="1"/>
  <c r="N269" i="1" s="1"/>
  <c r="E270" i="1" s="1"/>
  <c r="Q268" i="1"/>
  <c r="K268" i="1" s="1"/>
  <c r="L269" i="1" s="1"/>
  <c r="M271" i="1" s="1"/>
  <c r="S271" i="1" s="1"/>
  <c r="Q269" i="1" l="1"/>
  <c r="K269" i="1" s="1"/>
  <c r="L270" i="1" s="1"/>
  <c r="G270" i="1"/>
  <c r="N270" i="1" s="1"/>
  <c r="E271" i="1" s="1"/>
  <c r="M272" i="1" l="1"/>
  <c r="S272" i="1" s="1"/>
  <c r="G271" i="1"/>
  <c r="N271" i="1" s="1"/>
  <c r="E272" i="1" s="1"/>
  <c r="Q270" i="1"/>
  <c r="K270" i="1" s="1"/>
  <c r="L271" i="1" s="1"/>
  <c r="Q271" i="1" l="1"/>
  <c r="K271" i="1" s="1"/>
  <c r="L272" i="1" s="1"/>
  <c r="G272" i="1"/>
  <c r="N272" i="1" s="1"/>
  <c r="E273" i="1" s="1"/>
  <c r="M274" i="1" l="1"/>
  <c r="S274" i="1" s="1"/>
  <c r="M273" i="1"/>
  <c r="S273" i="1" s="1"/>
  <c r="G273" i="1"/>
  <c r="M275" i="1"/>
  <c r="S275" i="1" s="1"/>
  <c r="Q272" i="1"/>
  <c r="K272" i="1" s="1"/>
  <c r="L273" i="1" s="1"/>
  <c r="N273" i="1" l="1"/>
  <c r="E274" i="1" s="1"/>
  <c r="G274" i="1" s="1"/>
  <c r="N274" i="1" s="1"/>
  <c r="E275" i="1" s="1"/>
  <c r="Q273" i="1"/>
  <c r="K273" i="1" s="1"/>
  <c r="L274" i="1" s="1"/>
  <c r="M276" i="1" l="1"/>
  <c r="S276" i="1" s="1"/>
  <c r="Q274" i="1"/>
  <c r="K274" i="1" s="1"/>
  <c r="L275" i="1" s="1"/>
  <c r="G275" i="1"/>
  <c r="N275" i="1" s="1"/>
  <c r="E276" i="1" s="1"/>
  <c r="Q275" i="1" l="1"/>
  <c r="K275" i="1" s="1"/>
  <c r="L276" i="1" s="1"/>
  <c r="G276" i="1"/>
  <c r="N276" i="1" s="1"/>
  <c r="E277" i="1" s="1"/>
  <c r="M278" i="1" l="1"/>
  <c r="S278" i="1" s="1"/>
  <c r="M277" i="1"/>
  <c r="S277" i="1" s="1"/>
  <c r="Q276" i="1"/>
  <c r="K276" i="1" s="1"/>
  <c r="L277" i="1" s="1"/>
  <c r="G277" i="1"/>
  <c r="M279" i="1" l="1"/>
  <c r="S279" i="1" s="1"/>
  <c r="N277" i="1"/>
  <c r="E278" i="1" s="1"/>
  <c r="G278" i="1" s="1"/>
  <c r="N278" i="1" s="1"/>
  <c r="E279" i="1" s="1"/>
  <c r="Q277" i="1"/>
  <c r="K277" i="1" s="1"/>
  <c r="L278" i="1" l="1"/>
  <c r="M280" i="1" s="1"/>
  <c r="S280" i="1" s="1"/>
  <c r="G279" i="1"/>
  <c r="N279" i="1" s="1"/>
  <c r="E280" i="1" s="1"/>
  <c r="Q278" i="1" l="1"/>
  <c r="K278" i="1" s="1"/>
  <c r="L279" i="1" s="1"/>
  <c r="M281" i="1" s="1"/>
  <c r="S281" i="1" s="1"/>
  <c r="G280" i="1"/>
  <c r="N280" i="1" s="1"/>
  <c r="E281" i="1" s="1"/>
  <c r="M282" i="1"/>
  <c r="S282" i="1" s="1"/>
  <c r="Q279" i="1" l="1"/>
  <c r="K279" i="1" s="1"/>
  <c r="L280" i="1" s="1"/>
  <c r="Q280" i="1" s="1"/>
  <c r="K280" i="1" s="1"/>
  <c r="L281" i="1" s="1"/>
  <c r="G281" i="1"/>
  <c r="N281" i="1" s="1"/>
  <c r="E282" i="1" s="1"/>
  <c r="M283" i="1" l="1"/>
  <c r="S283" i="1" s="1"/>
  <c r="Q281" i="1"/>
  <c r="K281" i="1" s="1"/>
  <c r="L282" i="1" s="1"/>
  <c r="G282" i="1"/>
  <c r="N282" i="1" s="1"/>
  <c r="E283" i="1" s="1"/>
  <c r="M284" i="1" l="1"/>
  <c r="S284" i="1" s="1"/>
  <c r="G283" i="1"/>
  <c r="N283" i="1" s="1"/>
  <c r="E284" i="1" s="1"/>
  <c r="Q282" i="1"/>
  <c r="K282" i="1" s="1"/>
  <c r="L283" i="1" s="1"/>
  <c r="M285" i="1" s="1"/>
  <c r="S285" i="1" s="1"/>
  <c r="G284" i="1" l="1"/>
  <c r="N284" i="1" s="1"/>
  <c r="E285" i="1" s="1"/>
  <c r="Q283" i="1"/>
  <c r="K283" i="1" s="1"/>
  <c r="L284" i="1" s="1"/>
  <c r="M286" i="1" l="1"/>
  <c r="S286" i="1" s="1"/>
  <c r="Q284" i="1"/>
  <c r="K284" i="1" s="1"/>
  <c r="L285" i="1" s="1"/>
  <c r="M287" i="1" s="1"/>
  <c r="S287" i="1" s="1"/>
  <c r="G285" i="1"/>
  <c r="N285" i="1" s="1"/>
  <c r="E286" i="1" s="1"/>
  <c r="G286" i="1" l="1"/>
  <c r="N286" i="1" s="1"/>
  <c r="E287" i="1" s="1"/>
  <c r="Q285" i="1"/>
  <c r="K285" i="1" s="1"/>
  <c r="L286" i="1" s="1"/>
  <c r="M288" i="1" l="1"/>
  <c r="S288" i="1" s="1"/>
  <c r="G287" i="1"/>
  <c r="N287" i="1" s="1"/>
  <c r="E288" i="1" s="1"/>
  <c r="Q286" i="1"/>
  <c r="K286" i="1" s="1"/>
  <c r="L287" i="1" s="1"/>
  <c r="M289" i="1" s="1"/>
  <c r="S289" i="1" s="1"/>
  <c r="Q287" i="1" l="1"/>
  <c r="K287" i="1" s="1"/>
  <c r="L288" i="1" s="1"/>
  <c r="G288" i="1"/>
  <c r="N288" i="1" s="1"/>
  <c r="E289" i="1" s="1"/>
  <c r="M290" i="1" l="1"/>
  <c r="S290" i="1" s="1"/>
  <c r="G289" i="1"/>
  <c r="N289" i="1" s="1"/>
  <c r="E290" i="1" s="1"/>
  <c r="Q288" i="1"/>
  <c r="K288" i="1" s="1"/>
  <c r="L289" i="1" s="1"/>
  <c r="M291" i="1" l="1"/>
  <c r="S291" i="1" s="1"/>
  <c r="G290" i="1"/>
  <c r="N290" i="1" s="1"/>
  <c r="E291" i="1" s="1"/>
  <c r="Q289" i="1"/>
  <c r="K289" i="1" s="1"/>
  <c r="L290" i="1" s="1"/>
  <c r="M292" i="1" s="1"/>
  <c r="S292" i="1" s="1"/>
  <c r="Q290" i="1" l="1"/>
  <c r="K290" i="1" s="1"/>
  <c r="L291" i="1" s="1"/>
  <c r="M293" i="1" s="1"/>
  <c r="S293" i="1" s="1"/>
  <c r="G291" i="1"/>
  <c r="N291" i="1" s="1"/>
  <c r="E292" i="1" s="1"/>
  <c r="Q291" i="1" l="1"/>
  <c r="K291" i="1" s="1"/>
  <c r="L292" i="1" s="1"/>
  <c r="G292" i="1"/>
  <c r="N292" i="1" s="1"/>
  <c r="E293" i="1" s="1"/>
  <c r="M294" i="1" l="1"/>
  <c r="S294" i="1" s="1"/>
  <c r="G293" i="1"/>
  <c r="N293" i="1" s="1"/>
  <c r="E294" i="1" s="1"/>
  <c r="Q292" i="1"/>
  <c r="K292" i="1" s="1"/>
  <c r="L293" i="1" s="1"/>
  <c r="M295" i="1" l="1"/>
  <c r="S295" i="1" s="1"/>
  <c r="Q293" i="1"/>
  <c r="K293" i="1" s="1"/>
  <c r="L294" i="1" s="1"/>
  <c r="G294" i="1"/>
  <c r="N294" i="1" s="1"/>
  <c r="E295" i="1" s="1"/>
  <c r="M296" i="1" l="1"/>
  <c r="S296" i="1" s="1"/>
  <c r="G295" i="1"/>
  <c r="N295" i="1" s="1"/>
  <c r="E296" i="1" s="1"/>
  <c r="Q294" i="1"/>
  <c r="K294" i="1" s="1"/>
  <c r="L295" i="1" s="1"/>
  <c r="M297" i="1" l="1"/>
  <c r="S297" i="1" s="1"/>
  <c r="Q295" i="1"/>
  <c r="K295" i="1" s="1"/>
  <c r="L296" i="1" s="1"/>
  <c r="M298" i="1" s="1"/>
  <c r="S298" i="1" s="1"/>
  <c r="G296" i="1"/>
  <c r="N296" i="1" s="1"/>
  <c r="E297" i="1" s="1"/>
  <c r="G297" i="1" l="1"/>
  <c r="N297" i="1" s="1"/>
  <c r="E298" i="1" s="1"/>
  <c r="Q296" i="1"/>
  <c r="K296" i="1" s="1"/>
  <c r="L297" i="1" s="1"/>
  <c r="M299" i="1" s="1"/>
  <c r="S299" i="1" s="1"/>
  <c r="Q297" i="1" l="1"/>
  <c r="K297" i="1" s="1"/>
  <c r="L298" i="1" s="1"/>
  <c r="G298" i="1"/>
  <c r="N298" i="1" s="1"/>
  <c r="E299" i="1" s="1"/>
  <c r="M300" i="1" l="1"/>
  <c r="S300" i="1" s="1"/>
  <c r="G299" i="1"/>
  <c r="N299" i="1" s="1"/>
  <c r="E300" i="1" s="1"/>
  <c r="Q298" i="1"/>
  <c r="K298" i="1" s="1"/>
  <c r="L299" i="1" s="1"/>
  <c r="M301" i="1" s="1"/>
  <c r="S301" i="1" s="1"/>
  <c r="Q299" i="1" l="1"/>
  <c r="K299" i="1" s="1"/>
  <c r="L300" i="1" s="1"/>
  <c r="M302" i="1" s="1"/>
  <c r="S302" i="1" s="1"/>
  <c r="G300" i="1"/>
  <c r="N300" i="1" s="1"/>
  <c r="E301" i="1" s="1"/>
  <c r="G301" i="1" l="1"/>
  <c r="N301" i="1" s="1"/>
  <c r="E302" i="1" s="1"/>
  <c r="Q300" i="1"/>
  <c r="K300" i="1" s="1"/>
  <c r="L301" i="1" s="1"/>
  <c r="M303" i="1" s="1"/>
  <c r="S303" i="1" s="1"/>
  <c r="Q301" i="1" l="1"/>
  <c r="K301" i="1" s="1"/>
  <c r="L302" i="1" s="1"/>
  <c r="G302" i="1"/>
  <c r="N302" i="1" s="1"/>
  <c r="E303" i="1" s="1"/>
  <c r="M304" i="1" l="1"/>
  <c r="S304" i="1" s="1"/>
  <c r="G303" i="1"/>
  <c r="N303" i="1" s="1"/>
  <c r="E304" i="1" s="1"/>
  <c r="Q302" i="1"/>
  <c r="K302" i="1" s="1"/>
  <c r="L303" i="1" s="1"/>
  <c r="M305" i="1" s="1"/>
  <c r="S305" i="1" s="1"/>
  <c r="Q303" i="1" l="1"/>
  <c r="K303" i="1" s="1"/>
  <c r="L304" i="1" s="1"/>
  <c r="G304" i="1"/>
  <c r="N304" i="1" s="1"/>
  <c r="E305" i="1" s="1"/>
  <c r="M306" i="1" l="1"/>
  <c r="S306" i="1" s="1"/>
  <c r="G305" i="1"/>
  <c r="N305" i="1" s="1"/>
  <c r="E306" i="1" s="1"/>
  <c r="Q304" i="1"/>
  <c r="K304" i="1" s="1"/>
  <c r="L305" i="1" s="1"/>
  <c r="M307" i="1" s="1"/>
  <c r="S307" i="1" s="1"/>
  <c r="Q305" i="1" l="1"/>
  <c r="K305" i="1" s="1"/>
  <c r="L306" i="1" s="1"/>
  <c r="G306" i="1"/>
  <c r="N306" i="1" s="1"/>
  <c r="E307" i="1" s="1"/>
  <c r="G307" i="1" l="1"/>
  <c r="N307" i="1" s="1"/>
  <c r="E308" i="1" s="1"/>
  <c r="Q306" i="1"/>
  <c r="K306" i="1" s="1"/>
  <c r="L307" i="1" s="1"/>
  <c r="M309" i="1" l="1"/>
  <c r="S309" i="1" s="1"/>
  <c r="M308" i="1"/>
  <c r="S308" i="1" s="1"/>
  <c r="Q307" i="1"/>
  <c r="K307" i="1" s="1"/>
  <c r="L308" i="1" s="1"/>
  <c r="G308" i="1"/>
  <c r="N308" i="1" l="1"/>
  <c r="E309" i="1" s="1"/>
  <c r="G309" i="1" s="1"/>
  <c r="N309" i="1" s="1"/>
  <c r="E310" i="1" s="1"/>
  <c r="Q308" i="1"/>
  <c r="K308" i="1" s="1"/>
  <c r="L309" i="1" s="1"/>
  <c r="M311" i="1" l="1"/>
  <c r="S311" i="1" s="1"/>
  <c r="M310" i="1"/>
  <c r="S310" i="1" s="1"/>
  <c r="M312" i="1"/>
  <c r="S312" i="1" s="1"/>
  <c r="Q309" i="1"/>
  <c r="K309" i="1" s="1"/>
  <c r="L310" i="1" s="1"/>
  <c r="G310" i="1"/>
  <c r="N310" i="1" l="1"/>
  <c r="E311" i="1" s="1"/>
  <c r="G311" i="1" s="1"/>
  <c r="N311" i="1" s="1"/>
  <c r="E312" i="1" s="1"/>
  <c r="Q310" i="1"/>
  <c r="K310" i="1" s="1"/>
  <c r="L311" i="1" s="1"/>
  <c r="M313" i="1" s="1"/>
  <c r="S313" i="1" s="1"/>
  <c r="Q311" i="1" l="1"/>
  <c r="K311" i="1" s="1"/>
  <c r="L312" i="1" s="1"/>
  <c r="G312" i="1"/>
  <c r="N312" i="1" s="1"/>
  <c r="E313" i="1" s="1"/>
  <c r="G313" i="1" l="1"/>
  <c r="N313" i="1" s="1"/>
  <c r="E314" i="1" s="1"/>
  <c r="Q312" i="1"/>
  <c r="K312" i="1" s="1"/>
  <c r="L313" i="1" s="1"/>
  <c r="M315" i="1" l="1"/>
  <c r="S315" i="1" s="1"/>
  <c r="M314" i="1"/>
  <c r="S314" i="1" s="1"/>
  <c r="Q313" i="1"/>
  <c r="K313" i="1" s="1"/>
  <c r="L314" i="1" s="1"/>
  <c r="G314" i="1"/>
  <c r="N314" i="1" l="1"/>
  <c r="E315" i="1" s="1"/>
  <c r="G315" i="1" s="1"/>
  <c r="N315" i="1" s="1"/>
  <c r="E316" i="1" s="1"/>
  <c r="Q314" i="1"/>
  <c r="K314" i="1" s="1"/>
  <c r="L315" i="1" l="1"/>
  <c r="M317" i="1"/>
  <c r="S317" i="1" s="1"/>
  <c r="M316" i="1"/>
  <c r="S316" i="1" s="1"/>
  <c r="Q315" i="1"/>
  <c r="K315" i="1" s="1"/>
  <c r="L316" i="1" s="1"/>
  <c r="G316" i="1"/>
  <c r="N316" i="1" l="1"/>
  <c r="E317" i="1" s="1"/>
  <c r="G317" i="1" s="1"/>
  <c r="N317" i="1" s="1"/>
  <c r="E318" i="1" s="1"/>
  <c r="Q316" i="1"/>
  <c r="K316" i="1" s="1"/>
  <c r="L317" i="1" s="1"/>
  <c r="M319" i="1" l="1"/>
  <c r="S319" i="1" s="1"/>
  <c r="M318" i="1"/>
  <c r="S318" i="1" s="1"/>
  <c r="M320" i="1"/>
  <c r="S320" i="1" s="1"/>
  <c r="Q317" i="1"/>
  <c r="K317" i="1" s="1"/>
  <c r="L318" i="1" s="1"/>
  <c r="G318" i="1"/>
  <c r="N318" i="1" l="1"/>
  <c r="E319" i="1" s="1"/>
  <c r="G319" i="1" s="1"/>
  <c r="N319" i="1" s="1"/>
  <c r="E320" i="1" s="1"/>
  <c r="Q318" i="1"/>
  <c r="K318" i="1" s="1"/>
  <c r="L319" i="1" s="1"/>
  <c r="M321" i="1" l="1"/>
  <c r="S321" i="1" s="1"/>
  <c r="M322" i="1"/>
  <c r="S322" i="1" s="1"/>
  <c r="Q319" i="1"/>
  <c r="K319" i="1" s="1"/>
  <c r="L320" i="1" s="1"/>
  <c r="G320" i="1"/>
  <c r="N320" i="1" s="1"/>
  <c r="E321" i="1" s="1"/>
  <c r="G321" i="1" l="1"/>
  <c r="N321" i="1" s="1"/>
  <c r="E322" i="1" s="1"/>
  <c r="Q320" i="1"/>
  <c r="K320" i="1" s="1"/>
  <c r="L321" i="1" s="1"/>
  <c r="M323" i="1" l="1"/>
  <c r="S323" i="1" s="1"/>
  <c r="M324" i="1"/>
  <c r="S324" i="1" s="1"/>
  <c r="Q321" i="1"/>
  <c r="K321" i="1" s="1"/>
  <c r="L322" i="1" s="1"/>
  <c r="G322" i="1"/>
  <c r="N322" i="1" s="1"/>
  <c r="E323" i="1" s="1"/>
  <c r="Q322" i="1" l="1"/>
  <c r="K322" i="1" s="1"/>
  <c r="L323" i="1" s="1"/>
  <c r="G323" i="1"/>
  <c r="N323" i="1" s="1"/>
  <c r="E324" i="1" s="1"/>
  <c r="M325" i="1" l="1"/>
  <c r="S325" i="1" s="1"/>
  <c r="G324" i="1"/>
  <c r="N324" i="1" s="1"/>
  <c r="E325" i="1" s="1"/>
  <c r="M326" i="1"/>
  <c r="S326" i="1" s="1"/>
  <c r="Q323" i="1"/>
  <c r="K323" i="1" s="1"/>
  <c r="L324" i="1" s="1"/>
  <c r="Q324" i="1" l="1"/>
  <c r="K324" i="1" s="1"/>
  <c r="L325" i="1" s="1"/>
  <c r="G325" i="1"/>
  <c r="N325" i="1" s="1"/>
  <c r="E326" i="1" s="1"/>
  <c r="M327" i="1" l="1"/>
  <c r="S327" i="1" s="1"/>
  <c r="G326" i="1"/>
  <c r="N326" i="1" s="1"/>
  <c r="E327" i="1" s="1"/>
  <c r="Q325" i="1"/>
  <c r="K325" i="1" s="1"/>
  <c r="L326" i="1" s="1"/>
  <c r="Q326" i="1" l="1"/>
  <c r="K326" i="1" s="1"/>
  <c r="L327" i="1" s="1"/>
  <c r="G327" i="1"/>
  <c r="N327" i="1" s="1"/>
  <c r="E328" i="1" s="1"/>
  <c r="M329" i="1" l="1"/>
  <c r="S329" i="1" s="1"/>
  <c r="M328" i="1"/>
  <c r="S328" i="1" s="1"/>
  <c r="G328" i="1"/>
  <c r="Q327" i="1"/>
  <c r="K327" i="1" s="1"/>
  <c r="L328" i="1" s="1"/>
  <c r="N328" i="1" l="1"/>
  <c r="E329" i="1" s="1"/>
  <c r="G329" i="1" s="1"/>
  <c r="N329" i="1" s="1"/>
  <c r="E330" i="1" s="1"/>
  <c r="Q328" i="1"/>
  <c r="K328" i="1" s="1"/>
  <c r="L329" i="1" s="1"/>
  <c r="M330" i="1" s="1"/>
  <c r="S330" i="1" s="1"/>
  <c r="M331" i="1" l="1"/>
  <c r="S331" i="1" s="1"/>
  <c r="Q329" i="1"/>
  <c r="K329" i="1" s="1"/>
  <c r="L330" i="1" s="1"/>
  <c r="G330" i="1"/>
  <c r="N330" i="1" s="1"/>
  <c r="E331" i="1" s="1"/>
  <c r="G331" i="1" l="1"/>
  <c r="N331" i="1" s="1"/>
  <c r="E332" i="1" s="1"/>
  <c r="Q330" i="1"/>
  <c r="K330" i="1" s="1"/>
  <c r="L331" i="1" s="1"/>
  <c r="M333" i="1" l="1"/>
  <c r="S333" i="1" s="1"/>
  <c r="M332" i="1"/>
  <c r="S332" i="1" s="1"/>
  <c r="G332" i="1"/>
  <c r="Q331" i="1"/>
  <c r="K331" i="1" s="1"/>
  <c r="L332" i="1" s="1"/>
  <c r="N332" i="1" l="1"/>
  <c r="E333" i="1" s="1"/>
  <c r="G333" i="1" s="1"/>
  <c r="N333" i="1" s="1"/>
  <c r="E334" i="1" s="1"/>
  <c r="Q332" i="1"/>
  <c r="K332" i="1" s="1"/>
  <c r="L333" i="1" s="1"/>
  <c r="M334" i="1" s="1"/>
  <c r="S334" i="1" s="1"/>
  <c r="M335" i="1" l="1"/>
  <c r="S335" i="1" s="1"/>
  <c r="G334" i="1"/>
  <c r="N334" i="1" s="1"/>
  <c r="E335" i="1" s="1"/>
  <c r="M336" i="1"/>
  <c r="S336" i="1" s="1"/>
  <c r="Q333" i="1"/>
  <c r="K333" i="1" s="1"/>
  <c r="L334" i="1" s="1"/>
  <c r="Q334" i="1" l="1"/>
  <c r="K334" i="1" s="1"/>
  <c r="L335" i="1" s="1"/>
  <c r="M337" i="1" s="1"/>
  <c r="S337" i="1" s="1"/>
  <c r="G335" i="1"/>
  <c r="N335" i="1" s="1"/>
  <c r="E336" i="1" s="1"/>
  <c r="M338" i="1" l="1"/>
  <c r="S338" i="1" s="1"/>
  <c r="Q335" i="1"/>
  <c r="K335" i="1" s="1"/>
  <c r="L336" i="1" s="1"/>
  <c r="G336" i="1"/>
  <c r="N336" i="1" s="1"/>
  <c r="E337" i="1" s="1"/>
  <c r="G337" i="1" l="1"/>
  <c r="N337" i="1" s="1"/>
  <c r="E338" i="1" s="1"/>
  <c r="Q336" i="1"/>
  <c r="K336" i="1" s="1"/>
  <c r="L337" i="1" s="1"/>
  <c r="M339" i="1" s="1"/>
  <c r="S339" i="1" s="1"/>
  <c r="G338" i="1" l="1"/>
  <c r="N338" i="1" s="1"/>
  <c r="E339" i="1" s="1"/>
  <c r="M340" i="1"/>
  <c r="S340" i="1" s="1"/>
  <c r="Q337" i="1"/>
  <c r="K337" i="1" s="1"/>
  <c r="L338" i="1" s="1"/>
  <c r="Q338" i="1" l="1"/>
  <c r="K338" i="1" s="1"/>
  <c r="L339" i="1" s="1"/>
  <c r="M341" i="1" s="1"/>
  <c r="S341" i="1" s="1"/>
  <c r="G339" i="1"/>
  <c r="N339" i="1" s="1"/>
  <c r="E340" i="1" s="1"/>
  <c r="G340" i="1" l="1"/>
  <c r="N340" i="1" s="1"/>
  <c r="E341" i="1" s="1"/>
  <c r="Q339" i="1"/>
  <c r="K339" i="1" s="1"/>
  <c r="L340" i="1" s="1"/>
  <c r="Q340" i="1" l="1"/>
  <c r="K340" i="1" s="1"/>
  <c r="L341" i="1" s="1"/>
  <c r="G341" i="1"/>
  <c r="N341" i="1" s="1"/>
  <c r="E342" i="1" s="1"/>
  <c r="M343" i="1" l="1"/>
  <c r="S343" i="1" s="1"/>
  <c r="M342" i="1"/>
  <c r="S342" i="1" s="1"/>
  <c r="Q341" i="1"/>
  <c r="K341" i="1" s="1"/>
  <c r="L342" i="1" s="1"/>
  <c r="G342" i="1"/>
  <c r="N342" i="1" l="1"/>
  <c r="E343" i="1" s="1"/>
  <c r="G343" i="1" s="1"/>
  <c r="N343" i="1" s="1"/>
  <c r="E344" i="1" s="1"/>
  <c r="Q342" i="1"/>
  <c r="K342" i="1" s="1"/>
  <c r="L343" i="1" s="1"/>
  <c r="M345" i="1" l="1"/>
  <c r="S345" i="1" s="1"/>
  <c r="M344" i="1"/>
  <c r="S344" i="1" s="1"/>
  <c r="Q343" i="1"/>
  <c r="K343" i="1" s="1"/>
  <c r="L344" i="1" s="1"/>
  <c r="G344" i="1"/>
  <c r="N344" i="1" l="1"/>
  <c r="E345" i="1" s="1"/>
  <c r="G345" i="1" s="1"/>
  <c r="N345" i="1" s="1"/>
  <c r="E346" i="1" s="1"/>
  <c r="Q344" i="1"/>
  <c r="K344" i="1" s="1"/>
  <c r="L345" i="1" s="1"/>
  <c r="M347" i="1" l="1"/>
  <c r="S347" i="1" s="1"/>
  <c r="M346" i="1"/>
  <c r="S346" i="1" s="1"/>
  <c r="G346" i="1"/>
  <c r="Q345" i="1"/>
  <c r="K345" i="1" s="1"/>
  <c r="L346" i="1" s="1"/>
  <c r="N346" i="1" l="1"/>
  <c r="E347" i="1" s="1"/>
  <c r="G347" i="1" s="1"/>
  <c r="N347" i="1" s="1"/>
  <c r="E348" i="1" s="1"/>
  <c r="Q346" i="1"/>
  <c r="K346" i="1" s="1"/>
  <c r="L347" i="1" s="1"/>
  <c r="M349" i="1" l="1"/>
  <c r="S349" i="1" s="1"/>
  <c r="M348" i="1"/>
  <c r="S348" i="1" s="1"/>
  <c r="G348" i="1"/>
  <c r="M350" i="1"/>
  <c r="S350" i="1" s="1"/>
  <c r="Q347" i="1"/>
  <c r="K347" i="1" s="1"/>
  <c r="L348" i="1" s="1"/>
  <c r="N348" i="1" l="1"/>
  <c r="E349" i="1" s="1"/>
  <c r="G349" i="1" s="1"/>
  <c r="N349" i="1" s="1"/>
  <c r="E350" i="1" s="1"/>
  <c r="Q348" i="1"/>
  <c r="K348" i="1" s="1"/>
  <c r="L349" i="1" s="1"/>
  <c r="M351" i="1" l="1"/>
  <c r="S351" i="1" s="1"/>
  <c r="Q349" i="1"/>
  <c r="K349" i="1" s="1"/>
  <c r="L350" i="1" s="1"/>
  <c r="G350" i="1"/>
  <c r="N350" i="1" s="1"/>
  <c r="E351" i="1" s="1"/>
  <c r="Q350" i="1" l="1"/>
  <c r="K350" i="1" s="1"/>
  <c r="L351" i="1" s="1"/>
  <c r="G351" i="1"/>
  <c r="N351" i="1" s="1"/>
  <c r="E352" i="1" s="1"/>
  <c r="M353" i="1" l="1"/>
  <c r="S353" i="1" s="1"/>
  <c r="M352" i="1"/>
  <c r="S352" i="1" s="1"/>
  <c r="Q351" i="1"/>
  <c r="K351" i="1" s="1"/>
  <c r="L352" i="1" s="1"/>
  <c r="G352" i="1"/>
  <c r="N352" i="1" l="1"/>
  <c r="E353" i="1" s="1"/>
  <c r="G353" i="1" s="1"/>
  <c r="N353" i="1" s="1"/>
  <c r="E354" i="1" s="1"/>
  <c r="M354" i="1"/>
  <c r="S354" i="1" s="1"/>
  <c r="Q352" i="1"/>
  <c r="K352" i="1" s="1"/>
  <c r="L353" i="1" s="1"/>
  <c r="M355" i="1" l="1"/>
  <c r="S355" i="1" s="1"/>
  <c r="Q353" i="1"/>
  <c r="K353" i="1" s="1"/>
  <c r="L354" i="1" s="1"/>
  <c r="M356" i="1" s="1"/>
  <c r="S356" i="1" s="1"/>
  <c r="G354" i="1"/>
  <c r="N354" i="1" s="1"/>
  <c r="E355" i="1" s="1"/>
  <c r="G355" i="1" l="1"/>
  <c r="N355" i="1" s="1"/>
  <c r="E356" i="1" s="1"/>
  <c r="Q354" i="1"/>
  <c r="K354" i="1" s="1"/>
  <c r="L355" i="1" s="1"/>
  <c r="M357" i="1" s="1"/>
  <c r="S357" i="1" s="1"/>
  <c r="Q355" i="1" l="1"/>
  <c r="K355" i="1" s="1"/>
  <c r="L356" i="1" s="1"/>
  <c r="G356" i="1"/>
  <c r="N356" i="1" s="1"/>
  <c r="E357" i="1" s="1"/>
  <c r="M358" i="1" l="1"/>
  <c r="S358" i="1" s="1"/>
  <c r="G357" i="1"/>
  <c r="N357" i="1" s="1"/>
  <c r="E358" i="1" s="1"/>
  <c r="M359" i="1"/>
  <c r="S359" i="1" s="1"/>
  <c r="Q356" i="1"/>
  <c r="K356" i="1" s="1"/>
  <c r="L357" i="1" s="1"/>
  <c r="Q357" i="1" l="1"/>
  <c r="K357" i="1" s="1"/>
  <c r="L358" i="1" s="1"/>
  <c r="M360" i="1" s="1"/>
  <c r="S360" i="1" s="1"/>
  <c r="G358" i="1"/>
  <c r="N358" i="1" s="1"/>
  <c r="E359" i="1" s="1"/>
  <c r="G359" i="1" l="1"/>
  <c r="N359" i="1" s="1"/>
  <c r="E360" i="1" s="1"/>
  <c r="Q358" i="1"/>
  <c r="K358" i="1" s="1"/>
  <c r="L359" i="1" s="1"/>
  <c r="M361" i="1" l="1"/>
  <c r="S361" i="1" s="1"/>
  <c r="Q359" i="1"/>
  <c r="K359" i="1" s="1"/>
  <c r="L360" i="1" s="1"/>
  <c r="M362" i="1" s="1"/>
  <c r="S362" i="1" s="1"/>
  <c r="G360" i="1"/>
  <c r="N360" i="1" s="1"/>
  <c r="E361" i="1" s="1"/>
  <c r="G361" i="1" l="1"/>
  <c r="N361" i="1" s="1"/>
  <c r="E362" i="1" s="1"/>
  <c r="Q360" i="1"/>
  <c r="K360" i="1" s="1"/>
  <c r="L361" i="1" s="1"/>
  <c r="Q361" i="1" l="1"/>
  <c r="K361" i="1" s="1"/>
  <c r="L362" i="1" s="1"/>
  <c r="G362" i="1"/>
  <c r="N362" i="1" s="1"/>
  <c r="E363" i="1" s="1"/>
  <c r="M364" i="1" l="1"/>
  <c r="S364" i="1" s="1"/>
  <c r="M363" i="1"/>
  <c r="S363" i="1" s="1"/>
  <c r="G363" i="1"/>
  <c r="Q362" i="1"/>
  <c r="K362" i="1" s="1"/>
  <c r="L363" i="1" s="1"/>
  <c r="N363" i="1" l="1"/>
  <c r="E364" i="1" s="1"/>
  <c r="G364" i="1" s="1"/>
  <c r="N364" i="1" s="1"/>
  <c r="E365" i="1" s="1"/>
  <c r="Q363" i="1"/>
  <c r="K363" i="1" s="1"/>
  <c r="L364" i="1" s="1"/>
  <c r="M366" i="1" l="1"/>
  <c r="S366" i="1" s="1"/>
  <c r="M365" i="1"/>
  <c r="S365" i="1" s="1"/>
  <c r="G365" i="1"/>
  <c r="M367" i="1"/>
  <c r="S367" i="1" s="1"/>
  <c r="Q364" i="1"/>
  <c r="K364" i="1" s="1"/>
  <c r="L365" i="1" s="1"/>
  <c r="N365" i="1" l="1"/>
  <c r="E366" i="1" s="1"/>
  <c r="G366" i="1" s="1"/>
  <c r="N366" i="1" s="1"/>
  <c r="E367" i="1" s="1"/>
  <c r="Q365" i="1"/>
  <c r="K365" i="1" s="1"/>
  <c r="L366" i="1" s="1"/>
  <c r="M368" i="1" s="1"/>
  <c r="S368" i="1" s="1"/>
  <c r="G367" i="1" l="1"/>
  <c r="N367" i="1" s="1"/>
  <c r="E368" i="1" s="1"/>
  <c r="Q366" i="1"/>
  <c r="K366" i="1" s="1"/>
  <c r="L367" i="1" s="1"/>
  <c r="Q367" i="1" l="1"/>
  <c r="K367" i="1" s="1"/>
  <c r="L368" i="1" s="1"/>
  <c r="M369" i="1" s="1"/>
  <c r="S369" i="1" s="1"/>
  <c r="G368" i="1"/>
  <c r="N368" i="1" s="1"/>
  <c r="E369" i="1" s="1"/>
  <c r="M370" i="1" l="1"/>
  <c r="S370" i="1" s="1"/>
  <c r="Q368" i="1"/>
  <c r="K368" i="1" s="1"/>
  <c r="L369" i="1" s="1"/>
  <c r="M371" i="1" s="1"/>
  <c r="S371" i="1" s="1"/>
  <c r="G369" i="1"/>
  <c r="N369" i="1" s="1"/>
  <c r="E370" i="1" s="1"/>
  <c r="G370" i="1" l="1"/>
  <c r="N370" i="1" s="1"/>
  <c r="E371" i="1" s="1"/>
  <c r="Q369" i="1"/>
  <c r="K369" i="1" s="1"/>
  <c r="L370" i="1" s="1"/>
  <c r="M372" i="1" l="1"/>
  <c r="S372" i="1" s="1"/>
  <c r="Q370" i="1"/>
  <c r="K370" i="1" s="1"/>
  <c r="L371" i="1" s="1"/>
  <c r="M373" i="1" s="1"/>
  <c r="S373" i="1" s="1"/>
  <c r="G371" i="1"/>
  <c r="N371" i="1" s="1"/>
  <c r="E372" i="1" s="1"/>
  <c r="Q371" i="1" l="1"/>
  <c r="K371" i="1" s="1"/>
  <c r="L372" i="1" s="1"/>
  <c r="G372" i="1"/>
  <c r="N372" i="1" s="1"/>
  <c r="E373" i="1" s="1"/>
  <c r="M374" i="1" l="1"/>
  <c r="S374" i="1" s="1"/>
  <c r="G373" i="1"/>
  <c r="N373" i="1" s="1"/>
  <c r="E374" i="1" s="1"/>
  <c r="Q372" i="1"/>
  <c r="K372" i="1" s="1"/>
  <c r="L373" i="1" s="1"/>
  <c r="M375" i="1" l="1"/>
  <c r="S375" i="1" s="1"/>
  <c r="M376" i="1"/>
  <c r="S376" i="1" s="1"/>
  <c r="Q373" i="1"/>
  <c r="K373" i="1" s="1"/>
  <c r="L374" i="1" s="1"/>
  <c r="G374" i="1"/>
  <c r="N374" i="1" s="1"/>
  <c r="E375" i="1" s="1"/>
  <c r="G375" i="1" l="1"/>
  <c r="N375" i="1" s="1"/>
  <c r="E376" i="1" s="1"/>
  <c r="Q374" i="1"/>
  <c r="K374" i="1" s="1"/>
  <c r="L375" i="1" s="1"/>
  <c r="M377" i="1" s="1"/>
  <c r="S377" i="1" s="1"/>
  <c r="Q375" i="1" l="1"/>
  <c r="K375" i="1" s="1"/>
  <c r="L376" i="1" s="1"/>
  <c r="G376" i="1"/>
  <c r="N376" i="1" s="1"/>
  <c r="E377" i="1" s="1"/>
  <c r="M378" i="1" l="1"/>
  <c r="S378" i="1" s="1"/>
  <c r="G377" i="1"/>
  <c r="N377" i="1" s="1"/>
  <c r="E378" i="1" s="1"/>
  <c r="Q376" i="1"/>
  <c r="K376" i="1" s="1"/>
  <c r="L377" i="1" s="1"/>
  <c r="M379" i="1" s="1"/>
  <c r="S379" i="1" s="1"/>
  <c r="Q377" i="1" l="1"/>
  <c r="K377" i="1" s="1"/>
  <c r="L378" i="1" s="1"/>
  <c r="G378" i="1"/>
  <c r="N378" i="1" s="1"/>
  <c r="E379" i="1" s="1"/>
  <c r="M380" i="1" l="1"/>
  <c r="S380" i="1" s="1"/>
  <c r="G379" i="1"/>
  <c r="N379" i="1" s="1"/>
  <c r="E380" i="1" s="1"/>
  <c r="Q378" i="1"/>
  <c r="K378" i="1" s="1"/>
  <c r="L379" i="1" s="1"/>
  <c r="M381" i="1" l="1"/>
  <c r="S381" i="1" s="1"/>
  <c r="Q379" i="1"/>
  <c r="K379" i="1" s="1"/>
  <c r="L380" i="1" s="1"/>
  <c r="G380" i="1"/>
  <c r="N380" i="1" s="1"/>
  <c r="E381" i="1" s="1"/>
  <c r="Q380" i="1" l="1"/>
  <c r="K380" i="1" s="1"/>
  <c r="L381" i="1" s="1"/>
  <c r="G381" i="1"/>
  <c r="N381" i="1" s="1"/>
  <c r="E382" i="1" s="1"/>
  <c r="M383" i="1" l="1"/>
  <c r="S383" i="1" s="1"/>
  <c r="M382" i="1"/>
  <c r="S382" i="1" s="1"/>
  <c r="Q381" i="1"/>
  <c r="K381" i="1" s="1"/>
  <c r="L382" i="1" s="1"/>
  <c r="M384" i="1" s="1"/>
  <c r="S384" i="1" s="1"/>
  <c r="G382" i="1"/>
  <c r="N382" i="1" l="1"/>
  <c r="E383" i="1" s="1"/>
  <c r="G383" i="1" s="1"/>
  <c r="N383" i="1" s="1"/>
  <c r="E384" i="1" s="1"/>
  <c r="Q382" i="1"/>
  <c r="K382" i="1" s="1"/>
  <c r="L383" i="1" s="1"/>
  <c r="M385" i="1" l="1"/>
  <c r="S385" i="1" s="1"/>
  <c r="Q383" i="1"/>
  <c r="K383" i="1" s="1"/>
  <c r="L384" i="1" s="1"/>
  <c r="M386" i="1" s="1"/>
  <c r="S386" i="1" s="1"/>
  <c r="G384" i="1"/>
  <c r="N384" i="1" s="1"/>
  <c r="E385" i="1" s="1"/>
  <c r="G385" i="1" l="1"/>
  <c r="N385" i="1" s="1"/>
  <c r="E386" i="1" s="1"/>
  <c r="Q384" i="1"/>
  <c r="K384" i="1" s="1"/>
  <c r="L385" i="1" s="1"/>
  <c r="M387" i="1" l="1"/>
  <c r="S387" i="1" s="1"/>
  <c r="Q385" i="1"/>
  <c r="K385" i="1" s="1"/>
  <c r="L386" i="1" s="1"/>
  <c r="M388" i="1" s="1"/>
  <c r="S388" i="1" s="1"/>
  <c r="G386" i="1"/>
  <c r="N386" i="1" s="1"/>
  <c r="E387" i="1" s="1"/>
  <c r="G387" i="1" l="1"/>
  <c r="N387" i="1" s="1"/>
  <c r="E388" i="1" s="1"/>
  <c r="Q386" i="1"/>
  <c r="K386" i="1" s="1"/>
  <c r="L387" i="1" s="1"/>
  <c r="M389" i="1" l="1"/>
  <c r="S389" i="1" s="1"/>
  <c r="G388" i="1"/>
  <c r="N388" i="1" s="1"/>
  <c r="E389" i="1" s="1"/>
  <c r="Q387" i="1"/>
  <c r="K387" i="1" s="1"/>
  <c r="L388" i="1" s="1"/>
  <c r="M390" i="1" l="1"/>
  <c r="S390" i="1" s="1"/>
  <c r="M391" i="1"/>
  <c r="S391" i="1" s="1"/>
  <c r="Q388" i="1"/>
  <c r="K388" i="1" s="1"/>
  <c r="L389" i="1" s="1"/>
  <c r="G389" i="1"/>
  <c r="N389" i="1" s="1"/>
  <c r="E390" i="1" s="1"/>
  <c r="G390" i="1" l="1"/>
  <c r="N390" i="1" s="1"/>
  <c r="E391" i="1" s="1"/>
  <c r="Q389" i="1"/>
  <c r="K389" i="1" s="1"/>
  <c r="L390" i="1" s="1"/>
  <c r="M392" i="1" s="1"/>
  <c r="S392" i="1" s="1"/>
  <c r="M393" i="1" l="1"/>
  <c r="S393" i="1" s="1"/>
  <c r="Q390" i="1"/>
  <c r="K390" i="1" s="1"/>
  <c r="L391" i="1" s="1"/>
  <c r="G391" i="1"/>
  <c r="N391" i="1" s="1"/>
  <c r="E392" i="1" s="1"/>
  <c r="G392" i="1" l="1"/>
  <c r="N392" i="1" s="1"/>
  <c r="E393" i="1" s="1"/>
  <c r="Q391" i="1"/>
  <c r="K391" i="1" s="1"/>
  <c r="L392" i="1" s="1"/>
  <c r="M394" i="1" s="1"/>
  <c r="S394" i="1" s="1"/>
  <c r="M395" i="1" l="1"/>
  <c r="S395" i="1" s="1"/>
  <c r="Q392" i="1"/>
  <c r="K392" i="1" s="1"/>
  <c r="L393" i="1" s="1"/>
  <c r="G393" i="1"/>
  <c r="N393" i="1" s="1"/>
  <c r="E394" i="1" s="1"/>
  <c r="Q393" i="1" l="1"/>
  <c r="K393" i="1" s="1"/>
  <c r="L394" i="1" s="1"/>
  <c r="G394" i="1"/>
  <c r="N394" i="1" s="1"/>
  <c r="E395" i="1" s="1"/>
  <c r="M396" i="1" l="1"/>
  <c r="S396" i="1" s="1"/>
  <c r="G395" i="1"/>
  <c r="N395" i="1" s="1"/>
  <c r="E396" i="1" s="1"/>
  <c r="Q394" i="1"/>
  <c r="K394" i="1" s="1"/>
  <c r="L395" i="1" s="1"/>
  <c r="Q395" i="1" l="1"/>
  <c r="K395" i="1" s="1"/>
  <c r="L396" i="1" s="1"/>
  <c r="G396" i="1"/>
  <c r="N396" i="1" s="1"/>
  <c r="E397" i="1" s="1"/>
  <c r="M398" i="1" l="1"/>
  <c r="S398" i="1" s="1"/>
  <c r="M397" i="1"/>
  <c r="S397" i="1" s="1"/>
  <c r="M399" i="1"/>
  <c r="S399" i="1" s="1"/>
  <c r="Q396" i="1"/>
  <c r="K396" i="1" s="1"/>
  <c r="L397" i="1" s="1"/>
  <c r="G397" i="1"/>
  <c r="N397" i="1" l="1"/>
  <c r="E398" i="1" s="1"/>
  <c r="G398" i="1" s="1"/>
  <c r="N398" i="1" s="1"/>
  <c r="E399" i="1" s="1"/>
  <c r="Q397" i="1"/>
  <c r="K397" i="1" s="1"/>
  <c r="L398" i="1" s="1"/>
  <c r="M400" i="1" s="1"/>
  <c r="S400" i="1" s="1"/>
  <c r="G399" i="1" l="1"/>
  <c r="N399" i="1" s="1"/>
  <c r="E400" i="1" s="1"/>
  <c r="Q398" i="1"/>
  <c r="K398" i="1" s="1"/>
  <c r="L399" i="1" s="1"/>
  <c r="Q399" i="1" l="1"/>
  <c r="K399" i="1" s="1"/>
  <c r="L400" i="1" s="1"/>
  <c r="G400" i="1"/>
  <c r="N400" i="1" s="1"/>
  <c r="E401" i="1" s="1"/>
  <c r="M402" i="1" l="1"/>
  <c r="S402" i="1" s="1"/>
  <c r="M401" i="1"/>
  <c r="S401" i="1" s="1"/>
  <c r="G401" i="1"/>
  <c r="M403" i="1"/>
  <c r="S403" i="1" s="1"/>
  <c r="Q400" i="1"/>
  <c r="K400" i="1" s="1"/>
  <c r="L401" i="1" s="1"/>
  <c r="N401" i="1" l="1"/>
  <c r="E402" i="1" s="1"/>
  <c r="G402" i="1" s="1"/>
  <c r="N402" i="1" s="1"/>
  <c r="E403" i="1" s="1"/>
  <c r="Q401" i="1"/>
  <c r="K401" i="1" s="1"/>
  <c r="L402" i="1" s="1"/>
  <c r="M404" i="1" l="1"/>
  <c r="S404" i="1" s="1"/>
  <c r="M405" i="1"/>
  <c r="S405" i="1" s="1"/>
  <c r="Q402" i="1"/>
  <c r="K402" i="1" s="1"/>
  <c r="L403" i="1" s="1"/>
  <c r="G403" i="1"/>
  <c r="N403" i="1" s="1"/>
  <c r="E404" i="1" s="1"/>
  <c r="G404" i="1" l="1"/>
  <c r="N404" i="1" s="1"/>
  <c r="E405" i="1" s="1"/>
  <c r="Q403" i="1"/>
  <c r="K403" i="1" s="1"/>
  <c r="L404" i="1" s="1"/>
  <c r="M406" i="1" l="1"/>
  <c r="S406" i="1" s="1"/>
  <c r="Q404" i="1"/>
  <c r="K404" i="1" s="1"/>
  <c r="L405" i="1" s="1"/>
  <c r="G405" i="1"/>
  <c r="N405" i="1" s="1"/>
  <c r="E406" i="1" s="1"/>
  <c r="M407" i="1" l="1"/>
  <c r="S407" i="1" s="1"/>
  <c r="G406" i="1"/>
  <c r="N406" i="1" s="1"/>
  <c r="E407" i="1" s="1"/>
  <c r="M408" i="1"/>
  <c r="S408" i="1" s="1"/>
  <c r="Q405" i="1"/>
  <c r="K405" i="1" s="1"/>
  <c r="L406" i="1" s="1"/>
  <c r="G407" i="1" l="1"/>
  <c r="N407" i="1" s="1"/>
  <c r="E408" i="1" s="1"/>
  <c r="Q406" i="1"/>
  <c r="K406" i="1" s="1"/>
  <c r="L407" i="1" s="1"/>
  <c r="M409" i="1" s="1"/>
  <c r="S409" i="1" s="1"/>
  <c r="Q407" i="1" l="1"/>
  <c r="K407" i="1" s="1"/>
  <c r="L408" i="1" s="1"/>
  <c r="M410" i="1" s="1"/>
  <c r="S410" i="1" s="1"/>
  <c r="G408" i="1"/>
  <c r="N408" i="1" s="1"/>
  <c r="E409" i="1" s="1"/>
  <c r="G409" i="1" l="1"/>
  <c r="N409" i="1" s="1"/>
  <c r="E410" i="1" s="1"/>
  <c r="Q408" i="1"/>
  <c r="K408" i="1" s="1"/>
  <c r="L409" i="1" s="1"/>
  <c r="M411" i="1" l="1"/>
  <c r="S411" i="1" s="1"/>
  <c r="Q409" i="1"/>
  <c r="K409" i="1" s="1"/>
  <c r="L410" i="1" s="1"/>
  <c r="G410" i="1"/>
  <c r="N410" i="1" s="1"/>
  <c r="E411" i="1" s="1"/>
  <c r="M412" i="1" l="1"/>
  <c r="S412" i="1" s="1"/>
  <c r="G411" i="1"/>
  <c r="N411" i="1" s="1"/>
  <c r="E412" i="1" s="1"/>
  <c r="Q410" i="1"/>
  <c r="K410" i="1" s="1"/>
  <c r="L411" i="1" s="1"/>
  <c r="Q411" i="1" l="1"/>
  <c r="K411" i="1" s="1"/>
  <c r="L412" i="1" s="1"/>
  <c r="G412" i="1"/>
  <c r="N412" i="1" s="1"/>
  <c r="E413" i="1" s="1"/>
  <c r="M414" i="1" l="1"/>
  <c r="S414" i="1" s="1"/>
  <c r="M413" i="1"/>
  <c r="S413" i="1" s="1"/>
  <c r="G413" i="1"/>
  <c r="M415" i="1"/>
  <c r="S415" i="1" s="1"/>
  <c r="Q412" i="1"/>
  <c r="K412" i="1" s="1"/>
  <c r="L413" i="1" s="1"/>
  <c r="N413" i="1" l="1"/>
  <c r="E414" i="1" s="1"/>
  <c r="G414" i="1" s="1"/>
  <c r="N414" i="1" s="1"/>
  <c r="E415" i="1" s="1"/>
  <c r="Q413" i="1"/>
  <c r="K413" i="1" s="1"/>
  <c r="L414" i="1" s="1"/>
  <c r="M416" i="1" l="1"/>
  <c r="S416" i="1" s="1"/>
  <c r="G415" i="1"/>
  <c r="N415" i="1" s="1"/>
  <c r="E416" i="1" s="1"/>
  <c r="Q414" i="1"/>
  <c r="K414" i="1" s="1"/>
  <c r="L415" i="1" s="1"/>
  <c r="Q415" i="1" l="1"/>
  <c r="K415" i="1" s="1"/>
  <c r="L416" i="1" s="1"/>
  <c r="G416" i="1"/>
  <c r="N416" i="1" s="1"/>
  <c r="E417" i="1" s="1"/>
  <c r="M418" i="1" l="1"/>
  <c r="S418" i="1" s="1"/>
  <c r="M417" i="1"/>
  <c r="S417" i="1" s="1"/>
  <c r="Q416" i="1"/>
  <c r="K416" i="1" s="1"/>
  <c r="L417" i="1" s="1"/>
  <c r="G417" i="1"/>
  <c r="N417" i="1" l="1"/>
  <c r="E418" i="1" s="1"/>
  <c r="G418" i="1" s="1"/>
  <c r="N418" i="1" s="1"/>
  <c r="E419" i="1" s="1"/>
  <c r="M419" i="1"/>
  <c r="S419" i="1" s="1"/>
  <c r="Q417" i="1"/>
  <c r="K417" i="1" s="1"/>
  <c r="L418" i="1" s="1"/>
  <c r="M420" i="1" l="1"/>
  <c r="S420" i="1" s="1"/>
  <c r="Q418" i="1"/>
  <c r="K418" i="1" s="1"/>
  <c r="L419" i="1" s="1"/>
  <c r="G419" i="1"/>
  <c r="N419" i="1" s="1"/>
  <c r="E420" i="1" s="1"/>
  <c r="M421" i="1" l="1"/>
  <c r="S421" i="1" s="1"/>
  <c r="G420" i="1"/>
  <c r="N420" i="1" s="1"/>
  <c r="E421" i="1" s="1"/>
  <c r="Q419" i="1"/>
  <c r="K419" i="1" s="1"/>
  <c r="L420" i="1" s="1"/>
  <c r="M422" i="1" l="1"/>
  <c r="S422" i="1" s="1"/>
  <c r="Q420" i="1"/>
  <c r="K420" i="1" s="1"/>
  <c r="L421" i="1" s="1"/>
  <c r="G421" i="1"/>
  <c r="N421" i="1" s="1"/>
  <c r="E422" i="1" s="1"/>
  <c r="M423" i="1" l="1"/>
  <c r="S423" i="1" s="1"/>
  <c r="G422" i="1"/>
  <c r="N422" i="1" s="1"/>
  <c r="E423" i="1" s="1"/>
  <c r="Q421" i="1"/>
  <c r="K421" i="1" s="1"/>
  <c r="L422" i="1" s="1"/>
  <c r="M424" i="1" l="1"/>
  <c r="S424" i="1" s="1"/>
  <c r="G423" i="1"/>
  <c r="N423" i="1" s="1"/>
  <c r="E424" i="1" s="1"/>
  <c r="Q422" i="1"/>
  <c r="K422" i="1" s="1"/>
  <c r="L423" i="1" s="1"/>
  <c r="M425" i="1" l="1"/>
  <c r="S425" i="1" s="1"/>
  <c r="Q423" i="1"/>
  <c r="K423" i="1" s="1"/>
  <c r="L424" i="1" s="1"/>
  <c r="G424" i="1"/>
  <c r="N424" i="1" s="1"/>
  <c r="E425" i="1" s="1"/>
  <c r="G425" i="1" l="1"/>
  <c r="N425" i="1" s="1"/>
  <c r="E426" i="1" s="1"/>
  <c r="M427" i="1"/>
  <c r="S427" i="1" s="1"/>
  <c r="Q424" i="1"/>
  <c r="K424" i="1" s="1"/>
  <c r="L425" i="1" s="1"/>
  <c r="M426" i="1" s="1"/>
  <c r="S426" i="1" s="1"/>
  <c r="G426" i="1" l="1"/>
  <c r="N426" i="1" s="1"/>
  <c r="E427" i="1" s="1"/>
  <c r="Q425" i="1"/>
  <c r="K425" i="1" s="1"/>
  <c r="L426" i="1" s="1"/>
  <c r="M428" i="1" l="1"/>
  <c r="S428" i="1" s="1"/>
  <c r="Q426" i="1"/>
  <c r="K426" i="1" s="1"/>
  <c r="L427" i="1" s="1"/>
  <c r="G427" i="1"/>
  <c r="N427" i="1" s="1"/>
  <c r="E428" i="1" s="1"/>
  <c r="M429" i="1" l="1"/>
  <c r="S429" i="1" s="1"/>
  <c r="G428" i="1"/>
  <c r="N428" i="1" s="1"/>
  <c r="E429" i="1" s="1"/>
  <c r="Q427" i="1"/>
  <c r="K427" i="1" s="1"/>
  <c r="L428" i="1" s="1"/>
  <c r="M430" i="1" l="1"/>
  <c r="S430" i="1" s="1"/>
  <c r="Q428" i="1"/>
  <c r="K428" i="1" s="1"/>
  <c r="L429" i="1" s="1"/>
  <c r="M431" i="1" s="1"/>
  <c r="S431" i="1" s="1"/>
  <c r="G429" i="1"/>
  <c r="N429" i="1" s="1"/>
  <c r="E430" i="1" s="1"/>
  <c r="G430" i="1" l="1"/>
  <c r="N430" i="1" s="1"/>
  <c r="E431" i="1" s="1"/>
  <c r="Q429" i="1"/>
  <c r="K429" i="1" s="1"/>
  <c r="L430" i="1" s="1"/>
  <c r="Q430" i="1" l="1"/>
  <c r="K430" i="1" s="1"/>
  <c r="L431" i="1" s="1"/>
  <c r="G431" i="1"/>
  <c r="N431" i="1" s="1"/>
  <c r="E432" i="1" s="1"/>
  <c r="M433" i="1" l="1"/>
  <c r="S433" i="1" s="1"/>
  <c r="M432" i="1"/>
  <c r="S432" i="1" s="1"/>
  <c r="G432" i="1"/>
  <c r="Q431" i="1"/>
  <c r="K431" i="1" s="1"/>
  <c r="L432" i="1" s="1"/>
  <c r="M434" i="1" l="1"/>
  <c r="S434" i="1" s="1"/>
  <c r="N432" i="1"/>
  <c r="E433" i="1" s="1"/>
  <c r="G433" i="1" s="1"/>
  <c r="N433" i="1" s="1"/>
  <c r="E434" i="1" s="1"/>
  <c r="Q432" i="1"/>
  <c r="K432" i="1" s="1"/>
  <c r="L433" i="1" s="1"/>
  <c r="M435" i="1" s="1"/>
  <c r="S435" i="1" s="1"/>
  <c r="G434" i="1" l="1"/>
  <c r="N434" i="1" s="1"/>
  <c r="E435" i="1" s="1"/>
  <c r="M436" i="1"/>
  <c r="S436" i="1" s="1"/>
  <c r="Q433" i="1"/>
  <c r="K433" i="1" s="1"/>
  <c r="L434" i="1" s="1"/>
  <c r="Q434" i="1" l="1"/>
  <c r="K434" i="1" s="1"/>
  <c r="L435" i="1" s="1"/>
  <c r="G435" i="1"/>
  <c r="N435" i="1" s="1"/>
  <c r="E436" i="1" s="1"/>
  <c r="M437" i="1" l="1"/>
  <c r="S437" i="1" s="1"/>
  <c r="M438" i="1"/>
  <c r="S438" i="1" s="1"/>
  <c r="Q435" i="1"/>
  <c r="K435" i="1" s="1"/>
  <c r="L436" i="1" s="1"/>
  <c r="G436" i="1"/>
  <c r="N436" i="1" s="1"/>
  <c r="E437" i="1" s="1"/>
  <c r="Q436" i="1" l="1"/>
  <c r="K436" i="1" s="1"/>
  <c r="L437" i="1" s="1"/>
  <c r="M439" i="1" s="1"/>
  <c r="S439" i="1" s="1"/>
  <c r="G437" i="1"/>
  <c r="N437" i="1" s="1"/>
  <c r="E438" i="1" s="1"/>
  <c r="G438" i="1" l="1"/>
  <c r="N438" i="1" s="1"/>
  <c r="E439" i="1" s="1"/>
  <c r="Q437" i="1"/>
  <c r="K437" i="1" s="1"/>
  <c r="L438" i="1" s="1"/>
  <c r="Q438" i="1" l="1"/>
  <c r="K438" i="1" s="1"/>
  <c r="L439" i="1" s="1"/>
  <c r="G439" i="1"/>
  <c r="N439" i="1" s="1"/>
  <c r="E440" i="1" s="1"/>
  <c r="M441" i="1" l="1"/>
  <c r="S441" i="1" s="1"/>
  <c r="M440" i="1"/>
  <c r="S440" i="1" s="1"/>
  <c r="G440" i="1"/>
  <c r="M442" i="1"/>
  <c r="S442" i="1" s="1"/>
  <c r="Q439" i="1"/>
  <c r="K439" i="1" s="1"/>
  <c r="L440" i="1" s="1"/>
  <c r="N440" i="1" l="1"/>
  <c r="E441" i="1" s="1"/>
  <c r="G441" i="1" s="1"/>
  <c r="N441" i="1" s="1"/>
  <c r="E442" i="1" s="1"/>
  <c r="Q440" i="1"/>
  <c r="K440" i="1" s="1"/>
  <c r="L441" i="1" s="1"/>
  <c r="M443" i="1" s="1"/>
  <c r="S443" i="1" s="1"/>
  <c r="Q441" i="1" l="1"/>
  <c r="K441" i="1" s="1"/>
  <c r="L442" i="1" s="1"/>
  <c r="G442" i="1"/>
  <c r="N442" i="1" s="1"/>
  <c r="E443" i="1" s="1"/>
  <c r="M444" i="1" l="1"/>
  <c r="S444" i="1" s="1"/>
  <c r="G443" i="1"/>
  <c r="N443" i="1" s="1"/>
  <c r="E444" i="1" s="1"/>
  <c r="Q442" i="1"/>
  <c r="K442" i="1" s="1"/>
  <c r="L443" i="1" s="1"/>
  <c r="M445" i="1" s="1"/>
  <c r="S445" i="1" s="1"/>
  <c r="G444" i="1" l="1"/>
  <c r="N444" i="1" s="1"/>
  <c r="E445" i="1" s="1"/>
  <c r="Q443" i="1"/>
  <c r="K443" i="1" s="1"/>
  <c r="L444" i="1" s="1"/>
  <c r="M446" i="1" s="1"/>
  <c r="S446" i="1" s="1"/>
  <c r="Q444" i="1" l="1"/>
  <c r="K444" i="1" s="1"/>
  <c r="L445" i="1" s="1"/>
  <c r="M447" i="1" s="1"/>
  <c r="S447" i="1" s="1"/>
  <c r="G445" i="1"/>
  <c r="N445" i="1" s="1"/>
  <c r="E446" i="1" s="1"/>
  <c r="G446" i="1" l="1"/>
  <c r="N446" i="1" s="1"/>
  <c r="E447" i="1" s="1"/>
  <c r="Q445" i="1"/>
  <c r="K445" i="1" s="1"/>
  <c r="L446" i="1" s="1"/>
  <c r="M448" i="1" l="1"/>
  <c r="S448" i="1" s="1"/>
  <c r="Q446" i="1"/>
  <c r="K446" i="1" s="1"/>
  <c r="L447" i="1" s="1"/>
  <c r="G447" i="1"/>
  <c r="N447" i="1" s="1"/>
  <c r="E448" i="1" s="1"/>
  <c r="G448" i="1" l="1"/>
  <c r="N448" i="1" s="1"/>
  <c r="E449" i="1" s="1"/>
  <c r="Q447" i="1"/>
  <c r="K447" i="1" s="1"/>
  <c r="L448" i="1" s="1"/>
  <c r="M450" i="1" l="1"/>
  <c r="S450" i="1" s="1"/>
  <c r="M449" i="1"/>
  <c r="S449" i="1" s="1"/>
  <c r="Q448" i="1"/>
  <c r="K448" i="1" s="1"/>
  <c r="L449" i="1" s="1"/>
  <c r="M451" i="1" s="1"/>
  <c r="S451" i="1" s="1"/>
  <c r="G449" i="1"/>
  <c r="N449" i="1" l="1"/>
  <c r="E450" i="1" s="1"/>
  <c r="G450" i="1" s="1"/>
  <c r="N450" i="1" s="1"/>
  <c r="E451" i="1" s="1"/>
  <c r="Q449" i="1"/>
  <c r="K449" i="1" s="1"/>
  <c r="L450" i="1" s="1"/>
  <c r="M452" i="1" s="1"/>
  <c r="S452" i="1" s="1"/>
  <c r="G451" i="1" l="1"/>
  <c r="N451" i="1" s="1"/>
  <c r="E452" i="1" s="1"/>
  <c r="Q450" i="1"/>
  <c r="K450" i="1" s="1"/>
  <c r="L451" i="1" s="1"/>
  <c r="G452" i="1" l="1"/>
  <c r="N452" i="1" s="1"/>
  <c r="E453" i="1" s="1"/>
  <c r="M454" i="1"/>
  <c r="S454" i="1" s="1"/>
  <c r="Q451" i="1"/>
  <c r="K451" i="1" s="1"/>
  <c r="L452" i="1" s="1"/>
  <c r="M453" i="1" s="1"/>
  <c r="S453" i="1" s="1"/>
  <c r="Q452" i="1" l="1"/>
  <c r="K452" i="1" s="1"/>
  <c r="L453" i="1" s="1"/>
  <c r="G453" i="1"/>
  <c r="N453" i="1" s="1"/>
  <c r="E454" i="1" s="1"/>
  <c r="M455" i="1" l="1"/>
  <c r="S455" i="1" s="1"/>
  <c r="G454" i="1"/>
  <c r="N454" i="1" s="1"/>
  <c r="E455" i="1" s="1"/>
  <c r="Q453" i="1"/>
  <c r="K453" i="1" s="1"/>
  <c r="L454" i="1" s="1"/>
  <c r="M456" i="1" s="1"/>
  <c r="S456" i="1" s="1"/>
  <c r="M457" i="1" l="1"/>
  <c r="S457" i="1" s="1"/>
  <c r="Q454" i="1"/>
  <c r="K454" i="1" s="1"/>
  <c r="L455" i="1" s="1"/>
  <c r="G455" i="1"/>
  <c r="N455" i="1" s="1"/>
  <c r="E456" i="1" s="1"/>
  <c r="Q455" i="1" l="1"/>
  <c r="K455" i="1" s="1"/>
  <c r="L456" i="1" s="1"/>
  <c r="M458" i="1" s="1"/>
  <c r="S458" i="1" s="1"/>
  <c r="G456" i="1"/>
  <c r="N456" i="1" s="1"/>
  <c r="E457" i="1" s="1"/>
  <c r="G457" i="1" l="1"/>
  <c r="N457" i="1" s="1"/>
  <c r="E458" i="1" s="1"/>
  <c r="Q456" i="1"/>
  <c r="K456" i="1" s="1"/>
  <c r="L457" i="1" s="1"/>
  <c r="M459" i="1" l="1"/>
  <c r="S459" i="1" s="1"/>
  <c r="G458" i="1"/>
  <c r="N458" i="1" s="1"/>
  <c r="E459" i="1" s="1"/>
  <c r="Q457" i="1"/>
  <c r="K457" i="1" s="1"/>
  <c r="L458" i="1" s="1"/>
  <c r="M460" i="1" l="1"/>
  <c r="S460" i="1" s="1"/>
  <c r="Q458" i="1"/>
  <c r="K458" i="1" s="1"/>
  <c r="L459" i="1" s="1"/>
  <c r="G459" i="1"/>
  <c r="N459" i="1" s="1"/>
  <c r="E460" i="1" s="1"/>
  <c r="G460" i="1" l="1"/>
  <c r="N460" i="1" s="1"/>
  <c r="E461" i="1" s="1"/>
  <c r="Q459" i="1"/>
  <c r="K459" i="1" s="1"/>
  <c r="L460" i="1" s="1"/>
  <c r="M462" i="1" l="1"/>
  <c r="S462" i="1" s="1"/>
  <c r="M461" i="1"/>
  <c r="S461" i="1" s="1"/>
  <c r="G461" i="1"/>
  <c r="Q460" i="1"/>
  <c r="K460" i="1" s="1"/>
  <c r="L461" i="1" s="1"/>
  <c r="N461" i="1" l="1"/>
  <c r="E462" i="1" s="1"/>
  <c r="G462" i="1" s="1"/>
  <c r="N462" i="1" s="1"/>
  <c r="E463" i="1" s="1"/>
  <c r="Q461" i="1"/>
  <c r="K461" i="1" s="1"/>
  <c r="L462" i="1" s="1"/>
  <c r="M464" i="1" l="1"/>
  <c r="S464" i="1" s="1"/>
  <c r="M463" i="1"/>
  <c r="S463" i="1" s="1"/>
  <c r="G463" i="1"/>
  <c r="Q462" i="1"/>
  <c r="K462" i="1" s="1"/>
  <c r="L463" i="1" s="1"/>
  <c r="M465" i="1" s="1"/>
  <c r="S465" i="1" s="1"/>
  <c r="N463" i="1" l="1"/>
  <c r="E464" i="1" s="1"/>
  <c r="G464" i="1" s="1"/>
  <c r="N464" i="1" s="1"/>
  <c r="E465" i="1" s="1"/>
  <c r="Q463" i="1"/>
  <c r="K463" i="1" s="1"/>
  <c r="L464" i="1" s="1"/>
  <c r="M466" i="1" l="1"/>
  <c r="S466" i="1" s="1"/>
  <c r="M467" i="1"/>
  <c r="S467" i="1" s="1"/>
  <c r="Q464" i="1"/>
  <c r="K464" i="1" s="1"/>
  <c r="L465" i="1" s="1"/>
  <c r="G465" i="1"/>
  <c r="N465" i="1" s="1"/>
  <c r="E466" i="1" s="1"/>
  <c r="Q465" i="1" l="1"/>
  <c r="K465" i="1" s="1"/>
  <c r="L466" i="1" s="1"/>
  <c r="M468" i="1" s="1"/>
  <c r="S468" i="1" s="1"/>
  <c r="G466" i="1"/>
  <c r="N466" i="1" s="1"/>
  <c r="E467" i="1" s="1"/>
  <c r="M469" i="1" l="1"/>
  <c r="S469" i="1" s="1"/>
  <c r="Q466" i="1"/>
  <c r="K466" i="1" s="1"/>
  <c r="L467" i="1" s="1"/>
  <c r="G467" i="1"/>
  <c r="N467" i="1" s="1"/>
  <c r="E468" i="1" s="1"/>
  <c r="G468" i="1" l="1"/>
  <c r="N468" i="1" s="1"/>
  <c r="E469" i="1" s="1"/>
  <c r="Q467" i="1"/>
  <c r="K467" i="1" s="1"/>
  <c r="L468" i="1" s="1"/>
  <c r="M470" i="1" s="1"/>
  <c r="S470" i="1" s="1"/>
  <c r="G469" i="1" l="1"/>
  <c r="N469" i="1" s="1"/>
  <c r="E470" i="1" s="1"/>
  <c r="Q468" i="1"/>
  <c r="K468" i="1" s="1"/>
  <c r="L469" i="1" s="1"/>
  <c r="M471" i="1" s="1"/>
  <c r="S471" i="1" s="1"/>
  <c r="G470" i="1" l="1"/>
  <c r="N470" i="1" s="1"/>
  <c r="E471" i="1" s="1"/>
  <c r="Q469" i="1"/>
  <c r="K469" i="1" s="1"/>
  <c r="L470" i="1" s="1"/>
  <c r="M472" i="1" s="1"/>
  <c r="S472" i="1" s="1"/>
  <c r="Q470" i="1" l="1"/>
  <c r="K470" i="1" s="1"/>
  <c r="L471" i="1" s="1"/>
  <c r="G471" i="1"/>
  <c r="N471" i="1" s="1"/>
  <c r="E472" i="1" s="1"/>
  <c r="M473" i="1" l="1"/>
  <c r="S473" i="1" s="1"/>
  <c r="G472" i="1"/>
  <c r="N472" i="1" s="1"/>
  <c r="E473" i="1" s="1"/>
  <c r="Q471" i="1"/>
  <c r="K471" i="1" s="1"/>
  <c r="L472" i="1" s="1"/>
  <c r="M474" i="1" s="1"/>
  <c r="S474" i="1" s="1"/>
  <c r="Q472" i="1" l="1"/>
  <c r="K472" i="1" s="1"/>
  <c r="L473" i="1" s="1"/>
  <c r="G473" i="1"/>
  <c r="N473" i="1" s="1"/>
  <c r="E474" i="1" s="1"/>
  <c r="G474" i="1" l="1"/>
  <c r="N474" i="1" s="1"/>
  <c r="E475" i="1" s="1"/>
  <c r="Q473" i="1"/>
  <c r="K473" i="1" s="1"/>
  <c r="L474" i="1" s="1"/>
  <c r="M476" i="1" l="1"/>
  <c r="S476" i="1" s="1"/>
  <c r="M475" i="1"/>
  <c r="S475" i="1" s="1"/>
  <c r="M477" i="1"/>
  <c r="S477" i="1" s="1"/>
  <c r="Q474" i="1"/>
  <c r="K474" i="1" s="1"/>
  <c r="L475" i="1" s="1"/>
  <c r="G475" i="1"/>
  <c r="N475" i="1" l="1"/>
  <c r="E476" i="1" s="1"/>
  <c r="G476" i="1" s="1"/>
  <c r="N476" i="1" s="1"/>
  <c r="E477" i="1" s="1"/>
  <c r="Q475" i="1"/>
  <c r="K475" i="1" s="1"/>
  <c r="L476" i="1" s="1"/>
  <c r="M478" i="1" l="1"/>
  <c r="S478" i="1" s="1"/>
  <c r="Q476" i="1"/>
  <c r="K476" i="1" s="1"/>
  <c r="L477" i="1" s="1"/>
  <c r="G477" i="1"/>
  <c r="N477" i="1" s="1"/>
  <c r="E478" i="1" s="1"/>
  <c r="Q477" i="1" l="1"/>
  <c r="K477" i="1" s="1"/>
  <c r="L478" i="1" s="1"/>
  <c r="G478" i="1"/>
  <c r="N478" i="1" s="1"/>
  <c r="E479" i="1" s="1"/>
  <c r="M480" i="1" l="1"/>
  <c r="S480" i="1" s="1"/>
  <c r="M479" i="1"/>
  <c r="S479" i="1" s="1"/>
  <c r="Q478" i="1"/>
  <c r="K478" i="1" s="1"/>
  <c r="L479" i="1" s="1"/>
  <c r="G479" i="1"/>
  <c r="N479" i="1" l="1"/>
  <c r="E480" i="1" s="1"/>
  <c r="G480" i="1" s="1"/>
  <c r="N480" i="1" s="1"/>
  <c r="E481" i="1" s="1"/>
  <c r="M481" i="1"/>
  <c r="S481" i="1" s="1"/>
  <c r="Q479" i="1"/>
  <c r="K479" i="1" s="1"/>
  <c r="L480" i="1" s="1"/>
  <c r="M482" i="1" s="1"/>
  <c r="S482" i="1" s="1"/>
  <c r="G481" i="1" l="1"/>
  <c r="N481" i="1" s="1"/>
  <c r="E482" i="1" s="1"/>
  <c r="Q480" i="1"/>
  <c r="K480" i="1" s="1"/>
  <c r="L481" i="1" s="1"/>
  <c r="M483" i="1" s="1"/>
  <c r="S483" i="1" s="1"/>
  <c r="Q481" i="1" l="1"/>
  <c r="K481" i="1" s="1"/>
  <c r="L482" i="1" s="1"/>
  <c r="M484" i="1" s="1"/>
  <c r="S484" i="1" s="1"/>
  <c r="G482" i="1"/>
  <c r="N482" i="1" s="1"/>
  <c r="E483" i="1" s="1"/>
  <c r="M485" i="1" l="1"/>
  <c r="S485" i="1" s="1"/>
  <c r="Q482" i="1"/>
  <c r="K482" i="1" s="1"/>
  <c r="L483" i="1" s="1"/>
  <c r="G483" i="1"/>
  <c r="N483" i="1" s="1"/>
  <c r="E484" i="1" s="1"/>
  <c r="G484" i="1" l="1"/>
  <c r="N484" i="1" s="1"/>
  <c r="E485" i="1" s="1"/>
  <c r="Q483" i="1"/>
  <c r="K483" i="1" s="1"/>
  <c r="L484" i="1" s="1"/>
  <c r="M486" i="1" l="1"/>
  <c r="S486" i="1" s="1"/>
  <c r="G485" i="1"/>
  <c r="N485" i="1" s="1"/>
  <c r="E486" i="1" s="1"/>
  <c r="Q484" i="1"/>
  <c r="K484" i="1" s="1"/>
  <c r="L485" i="1" s="1"/>
  <c r="Q485" i="1" l="1"/>
  <c r="K485" i="1" s="1"/>
  <c r="L486" i="1" s="1"/>
  <c r="G486" i="1"/>
  <c r="N486" i="1" s="1"/>
  <c r="E487" i="1" s="1"/>
  <c r="M488" i="1" l="1"/>
  <c r="S488" i="1" s="1"/>
  <c r="M487" i="1"/>
  <c r="S487" i="1" s="1"/>
  <c r="Q486" i="1"/>
  <c r="K486" i="1" s="1"/>
  <c r="L487" i="1" s="1"/>
  <c r="M489" i="1" s="1"/>
  <c r="S489" i="1" s="1"/>
  <c r="G487" i="1"/>
  <c r="N487" i="1" l="1"/>
  <c r="E488" i="1" s="1"/>
  <c r="G488" i="1" s="1"/>
  <c r="N488" i="1" s="1"/>
  <c r="E489" i="1" s="1"/>
  <c r="Q487" i="1"/>
  <c r="K487" i="1" s="1"/>
  <c r="L488" i="1" s="1"/>
  <c r="M490" i="1" s="1"/>
  <c r="S490" i="1" s="1"/>
  <c r="Q488" i="1" l="1"/>
  <c r="K488" i="1" s="1"/>
  <c r="L489" i="1" s="1"/>
  <c r="G489" i="1"/>
  <c r="N489" i="1" s="1"/>
  <c r="E490" i="1" s="1"/>
  <c r="M491" i="1" l="1"/>
  <c r="S491" i="1" s="1"/>
  <c r="G490" i="1"/>
  <c r="N490" i="1" s="1"/>
  <c r="E491" i="1" s="1"/>
  <c r="Q489" i="1"/>
  <c r="K489" i="1" s="1"/>
  <c r="L490" i="1" s="1"/>
  <c r="Q490" i="1" l="1"/>
  <c r="K490" i="1" s="1"/>
  <c r="L491" i="1" s="1"/>
  <c r="G491" i="1"/>
  <c r="N491" i="1" s="1"/>
  <c r="E492" i="1" s="1"/>
  <c r="M493" i="1" l="1"/>
  <c r="S493" i="1" s="1"/>
  <c r="M492" i="1"/>
  <c r="S492" i="1" s="1"/>
  <c r="G492" i="1"/>
  <c r="Q491" i="1"/>
  <c r="K491" i="1" s="1"/>
  <c r="L492" i="1" s="1"/>
  <c r="M494" i="1" l="1"/>
  <c r="S494" i="1" s="1"/>
  <c r="N492" i="1"/>
  <c r="E493" i="1" s="1"/>
  <c r="G493" i="1" s="1"/>
  <c r="N493" i="1" s="1"/>
  <c r="E494" i="1" s="1"/>
  <c r="Q492" i="1"/>
  <c r="K492" i="1" s="1"/>
  <c r="L493" i="1" s="1"/>
  <c r="M495" i="1" s="1"/>
  <c r="S495" i="1" s="1"/>
  <c r="G494" i="1" l="1"/>
  <c r="N494" i="1" s="1"/>
  <c r="E495" i="1" s="1"/>
  <c r="Q493" i="1"/>
  <c r="K493" i="1" s="1"/>
  <c r="L494" i="1" s="1"/>
  <c r="M496" i="1" s="1"/>
  <c r="S496" i="1" s="1"/>
  <c r="Q494" i="1" l="1"/>
  <c r="K494" i="1" s="1"/>
  <c r="L495" i="1" s="1"/>
  <c r="M497" i="1" s="1"/>
  <c r="S497" i="1" s="1"/>
  <c r="G495" i="1"/>
  <c r="N495" i="1" s="1"/>
  <c r="E496" i="1" s="1"/>
  <c r="G496" i="1" l="1"/>
  <c r="N496" i="1" s="1"/>
  <c r="E497" i="1" s="1"/>
  <c r="M498" i="1"/>
  <c r="S498" i="1" s="1"/>
  <c r="Q495" i="1"/>
  <c r="K495" i="1" s="1"/>
  <c r="L496" i="1" s="1"/>
  <c r="Q496" i="1" l="1"/>
  <c r="K496" i="1" s="1"/>
  <c r="L497" i="1" s="1"/>
  <c r="G497" i="1"/>
  <c r="N497" i="1" s="1"/>
  <c r="E498" i="1" s="1"/>
  <c r="M499" i="1" l="1"/>
  <c r="S499" i="1" s="1"/>
  <c r="G498" i="1"/>
  <c r="N498" i="1" s="1"/>
  <c r="E499" i="1" s="1"/>
  <c r="Q497" i="1"/>
  <c r="K497" i="1" s="1"/>
  <c r="L498" i="1" s="1"/>
  <c r="M500" i="1" l="1"/>
  <c r="S500" i="1" s="1"/>
  <c r="Q498" i="1"/>
  <c r="K498" i="1" s="1"/>
  <c r="L499" i="1" s="1"/>
  <c r="G499" i="1"/>
  <c r="N499" i="1" s="1"/>
  <c r="E500" i="1" s="1"/>
  <c r="M501" i="1" l="1"/>
  <c r="S501" i="1" s="1"/>
  <c r="G500" i="1"/>
  <c r="N500" i="1" s="1"/>
  <c r="E501" i="1" s="1"/>
  <c r="Q499" i="1"/>
  <c r="K499" i="1" s="1"/>
  <c r="L500" i="1" s="1"/>
  <c r="G501" i="1" l="1"/>
  <c r="N501" i="1" s="1"/>
  <c r="E502" i="1" s="1"/>
  <c r="Q500" i="1"/>
  <c r="K500" i="1" s="1"/>
  <c r="L501" i="1" s="1"/>
  <c r="M503" i="1" l="1"/>
  <c r="S503" i="1" s="1"/>
  <c r="M502" i="1"/>
  <c r="S502" i="1" s="1"/>
  <c r="Q501" i="1"/>
  <c r="K501" i="1" s="1"/>
  <c r="L502" i="1" s="1"/>
  <c r="M504" i="1" s="1"/>
  <c r="S504" i="1" s="1"/>
  <c r="G502" i="1"/>
  <c r="N502" i="1" l="1"/>
  <c r="E503" i="1" s="1"/>
  <c r="G503" i="1" s="1"/>
  <c r="N503" i="1" s="1"/>
  <c r="E504" i="1" s="1"/>
  <c r="Q502" i="1"/>
  <c r="K502" i="1" s="1"/>
  <c r="L503" i="1" l="1"/>
  <c r="M505" i="1" s="1"/>
  <c r="S505" i="1" s="1"/>
  <c r="Q503" i="1"/>
  <c r="K503" i="1" s="1"/>
  <c r="L504" i="1" s="1"/>
  <c r="G504" i="1"/>
  <c r="N504" i="1" s="1"/>
  <c r="E505" i="1" s="1"/>
  <c r="M506" i="1" l="1"/>
  <c r="S506" i="1" s="1"/>
  <c r="Q504" i="1"/>
  <c r="K504" i="1" s="1"/>
  <c r="L505" i="1" s="1"/>
  <c r="G505" i="1"/>
  <c r="N505" i="1" s="1"/>
  <c r="E506" i="1" s="1"/>
  <c r="M507" i="1" l="1"/>
  <c r="S507" i="1" s="1"/>
  <c r="G506" i="1"/>
  <c r="N506" i="1" s="1"/>
  <c r="E507" i="1" s="1"/>
  <c r="Q505" i="1"/>
  <c r="K505" i="1" s="1"/>
  <c r="L506" i="1" s="1"/>
  <c r="M508" i="1" l="1"/>
  <c r="S508" i="1" s="1"/>
  <c r="G507" i="1"/>
  <c r="N507" i="1" s="1"/>
  <c r="E508" i="1" s="1"/>
  <c r="Q506" i="1"/>
  <c r="K506" i="1" s="1"/>
  <c r="L507" i="1" s="1"/>
  <c r="Q507" i="1" l="1"/>
  <c r="K507" i="1" s="1"/>
  <c r="L508" i="1" s="1"/>
  <c r="M509" i="1" s="1"/>
  <c r="S509" i="1" s="1"/>
  <c r="G508" i="1"/>
  <c r="N508" i="1" s="1"/>
  <c r="E509" i="1" s="1"/>
  <c r="M510" i="1" l="1"/>
  <c r="S510" i="1" s="1"/>
  <c r="G509" i="1"/>
  <c r="N509" i="1" s="1"/>
  <c r="E510" i="1" s="1"/>
  <c r="Q508" i="1"/>
  <c r="K508" i="1" s="1"/>
  <c r="L509" i="1" s="1"/>
  <c r="Q509" i="1" l="1"/>
  <c r="K509" i="1" s="1"/>
  <c r="L510" i="1" s="1"/>
  <c r="G510" i="1"/>
  <c r="N510" i="1" s="1"/>
  <c r="E511" i="1" s="1"/>
  <c r="M512" i="1" l="1"/>
  <c r="S512" i="1" s="1"/>
  <c r="M511" i="1"/>
  <c r="S511" i="1" s="1"/>
  <c r="G511" i="1"/>
  <c r="Q510" i="1"/>
  <c r="K510" i="1" s="1"/>
  <c r="L511" i="1" s="1"/>
  <c r="N511" i="1" l="1"/>
  <c r="E512" i="1" s="1"/>
  <c r="G512" i="1" s="1"/>
  <c r="N512" i="1" s="1"/>
  <c r="E513" i="1" s="1"/>
  <c r="Q511" i="1"/>
  <c r="K511" i="1" s="1"/>
  <c r="L512" i="1" s="1"/>
  <c r="M514" i="1" l="1"/>
  <c r="S514" i="1" s="1"/>
  <c r="M513" i="1"/>
  <c r="S513" i="1" s="1"/>
  <c r="Q512" i="1"/>
  <c r="K512" i="1" s="1"/>
  <c r="L513" i="1" s="1"/>
  <c r="G513" i="1"/>
  <c r="N513" i="1" l="1"/>
  <c r="E514" i="1" s="1"/>
  <c r="G514" i="1" s="1"/>
  <c r="N514" i="1" s="1"/>
  <c r="E515" i="1" s="1"/>
  <c r="Q513" i="1"/>
  <c r="K513" i="1" s="1"/>
  <c r="L514" i="1" s="1"/>
  <c r="M516" i="1" l="1"/>
  <c r="S516" i="1" s="1"/>
  <c r="M515" i="1"/>
  <c r="S515" i="1" s="1"/>
  <c r="G515" i="1"/>
  <c r="Q514" i="1"/>
  <c r="K514" i="1" s="1"/>
  <c r="L515" i="1" s="1"/>
  <c r="N515" i="1" l="1"/>
  <c r="E516" i="1" s="1"/>
  <c r="G516" i="1" s="1"/>
  <c r="N516" i="1" s="1"/>
  <c r="E517" i="1" s="1"/>
  <c r="Q515" i="1"/>
  <c r="K515" i="1" s="1"/>
  <c r="L516" i="1" s="1"/>
  <c r="M518" i="1" l="1"/>
  <c r="S518" i="1" s="1"/>
  <c r="M517" i="1"/>
  <c r="S517" i="1" s="1"/>
  <c r="Q516" i="1"/>
  <c r="K516" i="1" s="1"/>
  <c r="L517" i="1" s="1"/>
  <c r="G517" i="1"/>
  <c r="N517" i="1" l="1"/>
  <c r="E518" i="1" s="1"/>
  <c r="G518" i="1" s="1"/>
  <c r="N518" i="1" s="1"/>
  <c r="E519" i="1" s="1"/>
  <c r="M519" i="1"/>
  <c r="S519" i="1" s="1"/>
  <c r="Q517" i="1"/>
  <c r="K517" i="1" s="1"/>
  <c r="L518" i="1" s="1"/>
  <c r="M520" i="1" l="1"/>
  <c r="S520" i="1" s="1"/>
  <c r="G519" i="1"/>
  <c r="N519" i="1" s="1"/>
  <c r="E520" i="1" s="1"/>
  <c r="Q518" i="1"/>
  <c r="K518" i="1" s="1"/>
  <c r="L519" i="1" s="1"/>
  <c r="M521" i="1" s="1"/>
  <c r="S521" i="1" s="1"/>
  <c r="Q519" i="1" l="1"/>
  <c r="K519" i="1" s="1"/>
  <c r="L520" i="1" s="1"/>
  <c r="M522" i="1" s="1"/>
  <c r="S522" i="1" s="1"/>
  <c r="G520" i="1"/>
  <c r="N520" i="1" s="1"/>
  <c r="E521" i="1" s="1"/>
  <c r="Q520" i="1" l="1"/>
  <c r="K520" i="1" s="1"/>
  <c r="L521" i="1" s="1"/>
  <c r="M523" i="1" s="1"/>
  <c r="S523" i="1" s="1"/>
  <c r="G521" i="1"/>
  <c r="N521" i="1" s="1"/>
  <c r="E522" i="1" s="1"/>
  <c r="Q521" i="1" l="1"/>
  <c r="K521" i="1" s="1"/>
  <c r="L522" i="1" s="1"/>
  <c r="G522" i="1"/>
  <c r="N522" i="1" s="1"/>
  <c r="E523" i="1" s="1"/>
  <c r="G523" i="1" l="1"/>
  <c r="N523" i="1" s="1"/>
  <c r="E524" i="1" s="1"/>
  <c r="Q522" i="1"/>
  <c r="K522" i="1" s="1"/>
  <c r="L523" i="1" s="1"/>
  <c r="M525" i="1" l="1"/>
  <c r="S525" i="1" s="1"/>
  <c r="M524" i="1"/>
  <c r="S524" i="1" s="1"/>
  <c r="Q523" i="1"/>
  <c r="K523" i="1" s="1"/>
  <c r="L524" i="1" s="1"/>
  <c r="M526" i="1" s="1"/>
  <c r="S526" i="1" s="1"/>
  <c r="G524" i="1"/>
  <c r="N524" i="1" l="1"/>
  <c r="E525" i="1" s="1"/>
  <c r="G525" i="1" s="1"/>
  <c r="N525" i="1" s="1"/>
  <c r="E526" i="1" s="1"/>
  <c r="Q524" i="1"/>
  <c r="K524" i="1" s="1"/>
  <c r="L525" i="1" s="1"/>
  <c r="M527" i="1" s="1"/>
  <c r="S527" i="1" s="1"/>
  <c r="M528" i="1" l="1"/>
  <c r="S528" i="1" s="1"/>
  <c r="Q525" i="1"/>
  <c r="K525" i="1" s="1"/>
  <c r="L526" i="1" s="1"/>
  <c r="G526" i="1"/>
  <c r="N526" i="1" s="1"/>
  <c r="E527" i="1" s="1"/>
  <c r="G527" i="1" l="1"/>
  <c r="N527" i="1" s="1"/>
  <c r="E528" i="1" s="1"/>
  <c r="Q526" i="1"/>
  <c r="K526" i="1" s="1"/>
  <c r="L527" i="1" s="1"/>
  <c r="M529" i="1" l="1"/>
  <c r="S529" i="1" s="1"/>
  <c r="G528" i="1"/>
  <c r="N528" i="1" s="1"/>
  <c r="E529" i="1" s="1"/>
  <c r="Q527" i="1"/>
  <c r="K527" i="1" s="1"/>
  <c r="L528" i="1" s="1"/>
  <c r="M530" i="1" s="1"/>
  <c r="S530" i="1" s="1"/>
  <c r="Q528" i="1" l="1"/>
  <c r="K528" i="1" s="1"/>
  <c r="L529" i="1" s="1"/>
  <c r="G529" i="1"/>
  <c r="N529" i="1" s="1"/>
  <c r="E530" i="1" s="1"/>
  <c r="M531" i="1" l="1"/>
  <c r="S531" i="1" s="1"/>
  <c r="G530" i="1"/>
  <c r="N530" i="1" s="1"/>
  <c r="E531" i="1" s="1"/>
  <c r="Q529" i="1"/>
  <c r="K529" i="1" s="1"/>
  <c r="L530" i="1" s="1"/>
  <c r="M532" i="1" s="1"/>
  <c r="S532" i="1" s="1"/>
  <c r="Q530" i="1" l="1"/>
  <c r="K530" i="1" s="1"/>
  <c r="L531" i="1" s="1"/>
  <c r="M533" i="1" s="1"/>
  <c r="S533" i="1" s="1"/>
  <c r="G531" i="1"/>
  <c r="N531" i="1" s="1"/>
  <c r="E532" i="1" s="1"/>
  <c r="G532" i="1" l="1"/>
  <c r="N532" i="1" s="1"/>
  <c r="E533" i="1" s="1"/>
  <c r="Q531" i="1"/>
  <c r="K531" i="1" s="1"/>
  <c r="L532" i="1" s="1"/>
  <c r="M534" i="1" l="1"/>
  <c r="S534" i="1" s="1"/>
  <c r="Q532" i="1"/>
  <c r="K532" i="1" s="1"/>
  <c r="L533" i="1" s="1"/>
  <c r="M535" i="1" s="1"/>
  <c r="S535" i="1" s="1"/>
  <c r="G533" i="1"/>
  <c r="N533" i="1" s="1"/>
  <c r="E534" i="1" s="1"/>
  <c r="G534" i="1" l="1"/>
  <c r="N534" i="1" s="1"/>
  <c r="E535" i="1" s="1"/>
  <c r="Q533" i="1"/>
  <c r="K533" i="1" s="1"/>
  <c r="L534" i="1" s="1"/>
  <c r="M536" i="1" l="1"/>
  <c r="S536" i="1" s="1"/>
  <c r="Q534" i="1"/>
  <c r="K534" i="1" s="1"/>
  <c r="L535" i="1" s="1"/>
  <c r="G535" i="1"/>
  <c r="N535" i="1" s="1"/>
  <c r="E536" i="1" s="1"/>
  <c r="M537" i="1" l="1"/>
  <c r="S537" i="1" s="1"/>
  <c r="G536" i="1"/>
  <c r="N536" i="1" s="1"/>
  <c r="E537" i="1" s="1"/>
  <c r="Q535" i="1"/>
  <c r="K535" i="1" s="1"/>
  <c r="L536" i="1" s="1"/>
  <c r="M538" i="1" s="1"/>
  <c r="S538" i="1" s="1"/>
  <c r="Q536" i="1" l="1"/>
  <c r="K536" i="1" s="1"/>
  <c r="L537" i="1" s="1"/>
  <c r="M539" i="1" s="1"/>
  <c r="S539" i="1" s="1"/>
  <c r="G537" i="1"/>
  <c r="N537" i="1" s="1"/>
  <c r="E538" i="1" s="1"/>
  <c r="G538" i="1" l="1"/>
  <c r="N538" i="1" s="1"/>
  <c r="E539" i="1" s="1"/>
  <c r="Q537" i="1"/>
  <c r="K537" i="1" s="1"/>
  <c r="L538" i="1" s="1"/>
  <c r="Q538" i="1" l="1"/>
  <c r="K538" i="1" s="1"/>
  <c r="L539" i="1" s="1"/>
  <c r="G539" i="1"/>
  <c r="N539" i="1" s="1"/>
  <c r="E540" i="1" s="1"/>
  <c r="M541" i="1" l="1"/>
  <c r="S541" i="1" s="1"/>
  <c r="M540" i="1"/>
  <c r="S540" i="1" s="1"/>
  <c r="Q539" i="1"/>
  <c r="K539" i="1" s="1"/>
  <c r="L540" i="1" s="1"/>
  <c r="G540" i="1"/>
  <c r="N540" i="1" l="1"/>
  <c r="E541" i="1" s="1"/>
  <c r="G541" i="1" s="1"/>
  <c r="N541" i="1" s="1"/>
  <c r="E542" i="1" s="1"/>
  <c r="M542" i="1"/>
  <c r="S542" i="1" s="1"/>
  <c r="Q540" i="1"/>
  <c r="K540" i="1" s="1"/>
  <c r="L541" i="1" s="1"/>
  <c r="Q541" i="1" l="1"/>
  <c r="K541" i="1" s="1"/>
  <c r="L542" i="1" s="1"/>
  <c r="M543" i="1" s="1"/>
  <c r="S543" i="1" s="1"/>
  <c r="G542" i="1"/>
  <c r="N542" i="1" s="1"/>
  <c r="E543" i="1" s="1"/>
  <c r="M544" i="1" l="1"/>
  <c r="S544" i="1" s="1"/>
  <c r="G543" i="1"/>
  <c r="N543" i="1" s="1"/>
  <c r="E544" i="1" s="1"/>
  <c r="Q542" i="1"/>
  <c r="K542" i="1" s="1"/>
  <c r="L543" i="1" s="1"/>
  <c r="G544" i="1" l="1"/>
  <c r="N544" i="1" s="1"/>
  <c r="E545" i="1" s="1"/>
  <c r="Q543" i="1"/>
  <c r="K543" i="1" s="1"/>
  <c r="L544" i="1" s="1"/>
  <c r="M546" i="1" l="1"/>
  <c r="S546" i="1" s="1"/>
  <c r="M545" i="1"/>
  <c r="S545" i="1" s="1"/>
  <c r="Q544" i="1"/>
  <c r="K544" i="1" s="1"/>
  <c r="L545" i="1" s="1"/>
  <c r="M547" i="1" s="1"/>
  <c r="S547" i="1" s="1"/>
  <c r="G545" i="1"/>
  <c r="N545" i="1" l="1"/>
  <c r="E546" i="1" s="1"/>
  <c r="G546" i="1" s="1"/>
  <c r="N546" i="1" s="1"/>
  <c r="E547" i="1" s="1"/>
  <c r="Q545" i="1"/>
  <c r="K545" i="1" s="1"/>
  <c r="L546" i="1" s="1"/>
  <c r="M548" i="1" s="1"/>
  <c r="S548" i="1" s="1"/>
  <c r="G547" i="1" l="1"/>
  <c r="N547" i="1" s="1"/>
  <c r="E548" i="1" s="1"/>
  <c r="Q546" i="1"/>
  <c r="K546" i="1" s="1"/>
  <c r="L547" i="1" s="1"/>
  <c r="M549" i="1" l="1"/>
  <c r="S549" i="1" s="1"/>
  <c r="Q547" i="1"/>
  <c r="K547" i="1" s="1"/>
  <c r="L548" i="1" s="1"/>
  <c r="M550" i="1" s="1"/>
  <c r="S550" i="1" s="1"/>
  <c r="G548" i="1"/>
  <c r="N548" i="1" s="1"/>
  <c r="E549" i="1" s="1"/>
  <c r="G549" i="1" l="1"/>
  <c r="N549" i="1" s="1"/>
  <c r="E550" i="1" s="1"/>
  <c r="Q548" i="1"/>
  <c r="K548" i="1" s="1"/>
  <c r="L549" i="1" s="1"/>
  <c r="M551" i="1" s="1"/>
  <c r="S551" i="1" s="1"/>
  <c r="Q549" i="1" l="1"/>
  <c r="K549" i="1" s="1"/>
  <c r="L550" i="1" s="1"/>
  <c r="G550" i="1"/>
  <c r="N550" i="1" s="1"/>
  <c r="E551" i="1" s="1"/>
  <c r="M552" i="1" l="1"/>
  <c r="S552" i="1" s="1"/>
  <c r="M553" i="1"/>
  <c r="S553" i="1" s="1"/>
  <c r="Q550" i="1"/>
  <c r="K550" i="1" s="1"/>
  <c r="L551" i="1" s="1"/>
  <c r="G551" i="1"/>
  <c r="N551" i="1" s="1"/>
  <c r="E552" i="1" s="1"/>
  <c r="G552" i="1" l="1"/>
  <c r="N552" i="1" s="1"/>
  <c r="E553" i="1" s="1"/>
  <c r="Q551" i="1"/>
  <c r="K551" i="1" s="1"/>
  <c r="L552" i="1" s="1"/>
  <c r="M554" i="1" s="1"/>
  <c r="S554" i="1" s="1"/>
  <c r="Q552" i="1" l="1"/>
  <c r="K552" i="1" s="1"/>
  <c r="L553" i="1" s="1"/>
  <c r="M555" i="1" s="1"/>
  <c r="S555" i="1" s="1"/>
  <c r="G553" i="1"/>
  <c r="N553" i="1" s="1"/>
  <c r="E554" i="1" s="1"/>
  <c r="Q553" i="1" l="1"/>
  <c r="K553" i="1" s="1"/>
  <c r="L554" i="1" s="1"/>
  <c r="G554" i="1"/>
  <c r="N554" i="1" s="1"/>
  <c r="E555" i="1" s="1"/>
  <c r="M556" i="1" l="1"/>
  <c r="S556" i="1" s="1"/>
  <c r="Q554" i="1"/>
  <c r="K554" i="1" s="1"/>
  <c r="L555" i="1" s="1"/>
  <c r="G555" i="1"/>
  <c r="N555" i="1" s="1"/>
  <c r="E556" i="1" s="1"/>
  <c r="G556" i="1" l="1"/>
  <c r="N556" i="1" s="1"/>
  <c r="E557" i="1" s="1"/>
  <c r="Q555" i="1"/>
  <c r="K555" i="1" s="1"/>
  <c r="L556" i="1" s="1"/>
  <c r="M558" i="1" l="1"/>
  <c r="S558" i="1" s="1"/>
  <c r="M557" i="1"/>
  <c r="S557" i="1" s="1"/>
  <c r="Q556" i="1"/>
  <c r="K556" i="1" s="1"/>
  <c r="L557" i="1" s="1"/>
  <c r="G557" i="1"/>
  <c r="N557" i="1" l="1"/>
  <c r="E558" i="1" s="1"/>
  <c r="G558" i="1" s="1"/>
  <c r="N558" i="1" s="1"/>
  <c r="E559" i="1" s="1"/>
  <c r="M559" i="1"/>
  <c r="S559" i="1" s="1"/>
  <c r="Q557" i="1"/>
  <c r="K557" i="1" s="1"/>
  <c r="L558" i="1" s="1"/>
  <c r="M560" i="1" l="1"/>
  <c r="S560" i="1" s="1"/>
  <c r="Q558" i="1"/>
  <c r="K558" i="1" s="1"/>
  <c r="L559" i="1" s="1"/>
  <c r="G559" i="1"/>
  <c r="N559" i="1" s="1"/>
  <c r="E560" i="1" s="1"/>
  <c r="M561" i="1" l="1"/>
  <c r="S561" i="1" s="1"/>
  <c r="Q559" i="1"/>
  <c r="K559" i="1" s="1"/>
  <c r="L560" i="1" s="1"/>
  <c r="G560" i="1"/>
  <c r="N560" i="1" s="1"/>
  <c r="E561" i="1" s="1"/>
  <c r="G561" i="1" l="1"/>
  <c r="N561" i="1" s="1"/>
  <c r="E562" i="1" s="1"/>
  <c r="Q560" i="1"/>
  <c r="K560" i="1" s="1"/>
  <c r="L561" i="1" s="1"/>
  <c r="M563" i="1" l="1"/>
  <c r="S563" i="1" s="1"/>
  <c r="M562" i="1"/>
  <c r="S562" i="1" s="1"/>
  <c r="G562" i="1"/>
  <c r="M564" i="1"/>
  <c r="S564" i="1" s="1"/>
  <c r="Q561" i="1"/>
  <c r="K561" i="1" s="1"/>
  <c r="L562" i="1" s="1"/>
  <c r="N562" i="1" l="1"/>
  <c r="E563" i="1" s="1"/>
  <c r="G563" i="1" s="1"/>
  <c r="N563" i="1" s="1"/>
  <c r="E564" i="1" s="1"/>
  <c r="Q562" i="1"/>
  <c r="K562" i="1" s="1"/>
  <c r="L563" i="1" s="1"/>
  <c r="G564" i="1" l="1"/>
  <c r="N564" i="1" s="1"/>
  <c r="E565" i="1" s="1"/>
  <c r="Q563" i="1"/>
  <c r="K563" i="1" s="1"/>
  <c r="L564" i="1" s="1"/>
  <c r="M566" i="1" l="1"/>
  <c r="S566" i="1" s="1"/>
  <c r="M565" i="1"/>
  <c r="S565" i="1" s="1"/>
  <c r="Q564" i="1"/>
  <c r="K564" i="1" s="1"/>
  <c r="L565" i="1" s="1"/>
  <c r="G565" i="1"/>
  <c r="N565" i="1" l="1"/>
  <c r="E566" i="1" s="1"/>
  <c r="G566" i="1" s="1"/>
  <c r="N566" i="1" s="1"/>
  <c r="E567" i="1" s="1"/>
  <c r="M567" i="1"/>
  <c r="S567" i="1" s="1"/>
  <c r="M568" i="1"/>
  <c r="S568" i="1" s="1"/>
  <c r="Q565" i="1"/>
  <c r="K565" i="1" s="1"/>
  <c r="L566" i="1" s="1"/>
  <c r="G567" i="1" l="1"/>
  <c r="N567" i="1" s="1"/>
  <c r="E568" i="1" s="1"/>
  <c r="M569" i="1"/>
  <c r="S569" i="1" s="1"/>
  <c r="Q566" i="1"/>
  <c r="K566" i="1" s="1"/>
  <c r="L567" i="1" s="1"/>
  <c r="G568" i="1" l="1"/>
  <c r="N568" i="1" s="1"/>
  <c r="E569" i="1" s="1"/>
  <c r="Q567" i="1"/>
  <c r="K567" i="1" s="1"/>
  <c r="L568" i="1" s="1"/>
  <c r="Q568" i="1" l="1"/>
  <c r="K568" i="1" s="1"/>
  <c r="L569" i="1" s="1"/>
  <c r="G569" i="1"/>
  <c r="N569" i="1" s="1"/>
  <c r="E570" i="1" s="1"/>
  <c r="M571" i="1" l="1"/>
  <c r="S571" i="1" s="1"/>
  <c r="M570" i="1"/>
  <c r="S570" i="1" s="1"/>
  <c r="G570" i="1"/>
  <c r="Q569" i="1"/>
  <c r="K569" i="1" s="1"/>
  <c r="L570" i="1" s="1"/>
  <c r="M572" i="1" l="1"/>
  <c r="S572" i="1" s="1"/>
  <c r="N570" i="1"/>
  <c r="E571" i="1" s="1"/>
  <c r="G571" i="1" s="1"/>
  <c r="N571" i="1" s="1"/>
  <c r="E572" i="1" s="1"/>
  <c r="Q570" i="1"/>
  <c r="K570" i="1" s="1"/>
  <c r="L571" i="1" l="1"/>
  <c r="G572" i="1"/>
  <c r="N572" i="1" s="1"/>
  <c r="E573" i="1" s="1"/>
  <c r="Q571" i="1"/>
  <c r="K571" i="1" s="1"/>
  <c r="L572" i="1" s="1"/>
  <c r="M574" i="1" l="1"/>
  <c r="S574" i="1" s="1"/>
  <c r="M573" i="1"/>
  <c r="S573" i="1" s="1"/>
  <c r="Q572" i="1"/>
  <c r="K572" i="1" s="1"/>
  <c r="L573" i="1" s="1"/>
  <c r="G573" i="1"/>
  <c r="N573" i="1" l="1"/>
  <c r="E574" i="1" s="1"/>
  <c r="G574" i="1" s="1"/>
  <c r="N574" i="1" s="1"/>
  <c r="E575" i="1" s="1"/>
  <c r="M575" i="1"/>
  <c r="S575" i="1" s="1"/>
  <c r="Q573" i="1"/>
  <c r="K573" i="1" s="1"/>
  <c r="L574" i="1" s="1"/>
  <c r="M576" i="1" l="1"/>
  <c r="S576" i="1" s="1"/>
  <c r="Q574" i="1"/>
  <c r="K574" i="1" s="1"/>
  <c r="L575" i="1" s="1"/>
  <c r="G575" i="1"/>
  <c r="N575" i="1" s="1"/>
  <c r="E576" i="1" s="1"/>
  <c r="M577" i="1" l="1"/>
  <c r="S577" i="1" s="1"/>
  <c r="G576" i="1"/>
  <c r="N576" i="1" s="1"/>
  <c r="E577" i="1" s="1"/>
  <c r="Q575" i="1"/>
  <c r="K575" i="1" s="1"/>
  <c r="L576" i="1" s="1"/>
  <c r="M578" i="1" l="1"/>
  <c r="S578" i="1" s="1"/>
  <c r="G577" i="1"/>
  <c r="N577" i="1" s="1"/>
  <c r="E578" i="1" s="1"/>
  <c r="Q576" i="1"/>
  <c r="K576" i="1" s="1"/>
  <c r="L577" i="1" s="1"/>
  <c r="M579" i="1" s="1"/>
  <c r="S579" i="1" s="1"/>
  <c r="M580" i="1" l="1"/>
  <c r="S580" i="1" s="1"/>
  <c r="Q577" i="1"/>
  <c r="K577" i="1" s="1"/>
  <c r="L578" i="1" s="1"/>
  <c r="G578" i="1"/>
  <c r="N578" i="1" s="1"/>
  <c r="E579" i="1" s="1"/>
  <c r="G579" i="1" l="1"/>
  <c r="N579" i="1" s="1"/>
  <c r="E580" i="1" s="1"/>
  <c r="Q578" i="1"/>
  <c r="K578" i="1" s="1"/>
  <c r="L579" i="1" s="1"/>
  <c r="M581" i="1" s="1"/>
  <c r="S581" i="1" s="1"/>
  <c r="Q579" i="1" l="1"/>
  <c r="K579" i="1" s="1"/>
  <c r="L580" i="1" s="1"/>
  <c r="G580" i="1"/>
  <c r="N580" i="1" s="1"/>
  <c r="E581" i="1" s="1"/>
  <c r="G581" i="1" l="1"/>
  <c r="N581" i="1" s="1"/>
  <c r="E582" i="1" s="1"/>
  <c r="M583" i="1"/>
  <c r="S583" i="1" s="1"/>
  <c r="Q580" i="1"/>
  <c r="K580" i="1" s="1"/>
  <c r="L581" i="1" s="1"/>
  <c r="M582" i="1" s="1"/>
  <c r="S582" i="1" s="1"/>
  <c r="Q581" i="1" l="1"/>
  <c r="K581" i="1" s="1"/>
  <c r="L582" i="1" s="1"/>
  <c r="M584" i="1" s="1"/>
  <c r="S584" i="1" s="1"/>
  <c r="G582" i="1"/>
  <c r="N582" i="1" s="1"/>
  <c r="E583" i="1" s="1"/>
  <c r="G583" i="1" l="1"/>
  <c r="N583" i="1" s="1"/>
  <c r="E584" i="1" s="1"/>
  <c r="Q582" i="1"/>
  <c r="K582" i="1" s="1"/>
  <c r="L583" i="1" s="1"/>
  <c r="M585" i="1" l="1"/>
  <c r="S585" i="1" s="1"/>
  <c r="Q583" i="1"/>
  <c r="K583" i="1" s="1"/>
  <c r="L584" i="1" s="1"/>
  <c r="G584" i="1"/>
  <c r="N584" i="1" s="1"/>
  <c r="E585" i="1" s="1"/>
  <c r="M586" i="1" l="1"/>
  <c r="S586" i="1" s="1"/>
  <c r="G585" i="1"/>
  <c r="N585" i="1" s="1"/>
  <c r="E586" i="1" s="1"/>
  <c r="Q584" i="1"/>
  <c r="K584" i="1" s="1"/>
  <c r="L585" i="1" s="1"/>
  <c r="M587" i="1" s="1"/>
  <c r="S587" i="1" s="1"/>
  <c r="Q585" i="1" l="1"/>
  <c r="K585" i="1" s="1"/>
  <c r="L586" i="1" s="1"/>
  <c r="M588" i="1" s="1"/>
  <c r="S588" i="1" s="1"/>
  <c r="G586" i="1"/>
  <c r="N586" i="1" s="1"/>
  <c r="E587" i="1" s="1"/>
  <c r="G587" i="1" l="1"/>
  <c r="N587" i="1" s="1"/>
  <c r="E588" i="1" s="1"/>
  <c r="Q586" i="1"/>
  <c r="K586" i="1" s="1"/>
  <c r="L587" i="1" s="1"/>
  <c r="M589" i="1" s="1"/>
  <c r="S589" i="1" s="1"/>
  <c r="G588" i="1" l="1"/>
  <c r="N588" i="1" s="1"/>
  <c r="E589" i="1" s="1"/>
  <c r="M590" i="1"/>
  <c r="S590" i="1" s="1"/>
  <c r="Q587" i="1"/>
  <c r="K587" i="1" s="1"/>
  <c r="L588" i="1" s="1"/>
  <c r="Q588" i="1" l="1"/>
  <c r="K588" i="1" s="1"/>
  <c r="L589" i="1" s="1"/>
  <c r="G589" i="1"/>
  <c r="N589" i="1" s="1"/>
  <c r="E590" i="1" s="1"/>
  <c r="M591" i="1" l="1"/>
  <c r="S591" i="1" s="1"/>
  <c r="G590" i="1"/>
  <c r="N590" i="1" s="1"/>
  <c r="E591" i="1" s="1"/>
  <c r="M592" i="1"/>
  <c r="S592" i="1" s="1"/>
  <c r="Q589" i="1"/>
  <c r="K589" i="1" s="1"/>
  <c r="L590" i="1" s="1"/>
  <c r="Q590" i="1" l="1"/>
  <c r="K590" i="1" s="1"/>
  <c r="L591" i="1" s="1"/>
  <c r="G591" i="1"/>
  <c r="N591" i="1" s="1"/>
  <c r="E592" i="1" s="1"/>
  <c r="G592" i="1" l="1"/>
  <c r="N592" i="1" s="1"/>
  <c r="E593" i="1" s="1"/>
  <c r="Q591" i="1"/>
  <c r="K591" i="1" s="1"/>
  <c r="L592" i="1" s="1"/>
  <c r="M594" i="1" l="1"/>
  <c r="S594" i="1" s="1"/>
  <c r="M593" i="1"/>
  <c r="S593" i="1" s="1"/>
  <c r="Q592" i="1"/>
  <c r="K592" i="1" s="1"/>
  <c r="L593" i="1" s="1"/>
  <c r="G593" i="1"/>
  <c r="N593" i="1" l="1"/>
  <c r="E594" i="1" s="1"/>
  <c r="G594" i="1" s="1"/>
  <c r="N594" i="1" s="1"/>
  <c r="E595" i="1" s="1"/>
  <c r="M595" i="1"/>
  <c r="S595" i="1" s="1"/>
  <c r="Q593" i="1"/>
  <c r="K593" i="1" s="1"/>
  <c r="L594" i="1" s="1"/>
  <c r="M596" i="1" s="1"/>
  <c r="S596" i="1" s="1"/>
  <c r="M597" i="1" l="1"/>
  <c r="S597" i="1" s="1"/>
  <c r="Q594" i="1"/>
  <c r="K594" i="1" s="1"/>
  <c r="L595" i="1" s="1"/>
  <c r="G595" i="1"/>
  <c r="N595" i="1" s="1"/>
  <c r="E596" i="1" s="1"/>
  <c r="G596" i="1" l="1"/>
  <c r="N596" i="1" s="1"/>
  <c r="E597" i="1" s="1"/>
  <c r="Q595" i="1"/>
  <c r="K595" i="1" s="1"/>
  <c r="L596" i="1" s="1"/>
  <c r="M598" i="1" s="1"/>
  <c r="S598" i="1" s="1"/>
  <c r="Q596" i="1" l="1"/>
  <c r="K596" i="1" s="1"/>
  <c r="L597" i="1" s="1"/>
  <c r="G597" i="1"/>
  <c r="N597" i="1" s="1"/>
  <c r="E598" i="1" s="1"/>
  <c r="M599" i="1" l="1"/>
  <c r="S599" i="1" s="1"/>
  <c r="Q597" i="1"/>
  <c r="K597" i="1" s="1"/>
  <c r="L598" i="1" s="1"/>
  <c r="M600" i="1" s="1"/>
  <c r="S600" i="1" s="1"/>
  <c r="G598" i="1"/>
  <c r="N598" i="1" s="1"/>
  <c r="E599" i="1" s="1"/>
  <c r="Q598" i="1" l="1"/>
  <c r="K598" i="1" s="1"/>
  <c r="L599" i="1" s="1"/>
  <c r="M601" i="1" s="1"/>
  <c r="S601" i="1" s="1"/>
  <c r="G599" i="1"/>
  <c r="N599" i="1" s="1"/>
  <c r="E600" i="1" s="1"/>
  <c r="G600" i="1" l="1"/>
  <c r="N600" i="1" s="1"/>
  <c r="E601" i="1" s="1"/>
  <c r="Q599" i="1"/>
  <c r="K599" i="1" s="1"/>
  <c r="L600" i="1" s="1"/>
  <c r="M602" i="1" s="1"/>
  <c r="S602" i="1" s="1"/>
  <c r="Q600" i="1" l="1"/>
  <c r="K600" i="1" s="1"/>
  <c r="L601" i="1" s="1"/>
  <c r="G601" i="1"/>
  <c r="N601" i="1" s="1"/>
  <c r="E602" i="1" s="1"/>
  <c r="M603" i="1" l="1"/>
  <c r="S603" i="1" s="1"/>
  <c r="G602" i="1"/>
  <c r="N602" i="1" s="1"/>
  <c r="E603" i="1" s="1"/>
  <c r="Q601" i="1"/>
  <c r="K601" i="1" s="1"/>
  <c r="L602" i="1" s="1"/>
  <c r="M604" i="1" l="1"/>
  <c r="S604" i="1" s="1"/>
  <c r="Q602" i="1"/>
  <c r="K602" i="1" s="1"/>
  <c r="L603" i="1" s="1"/>
  <c r="G603" i="1"/>
  <c r="N603" i="1" s="1"/>
  <c r="E604" i="1" s="1"/>
  <c r="M605" i="1" l="1"/>
  <c r="S605" i="1" s="1"/>
  <c r="G604" i="1"/>
  <c r="N604" i="1" s="1"/>
  <c r="E605" i="1" s="1"/>
  <c r="Q603" i="1"/>
  <c r="K603" i="1" s="1"/>
  <c r="L604" i="1" s="1"/>
  <c r="M606" i="1" l="1"/>
  <c r="S606" i="1" s="1"/>
  <c r="G605" i="1"/>
  <c r="N605" i="1" s="1"/>
  <c r="E606" i="1" s="1"/>
  <c r="Q604" i="1"/>
  <c r="K604" i="1" s="1"/>
  <c r="L605" i="1" s="1"/>
  <c r="M607" i="1" s="1"/>
  <c r="S607" i="1" s="1"/>
  <c r="Q605" i="1" l="1"/>
  <c r="K605" i="1" s="1"/>
  <c r="L606" i="1" s="1"/>
  <c r="G606" i="1"/>
  <c r="N606" i="1" s="1"/>
  <c r="E607" i="1" s="1"/>
  <c r="M608" i="1" l="1"/>
  <c r="S608" i="1" s="1"/>
  <c r="G607" i="1"/>
  <c r="N607" i="1" s="1"/>
  <c r="E608" i="1" s="1"/>
  <c r="Q606" i="1"/>
  <c r="K606" i="1" s="1"/>
  <c r="L607" i="1" s="1"/>
  <c r="M609" i="1" s="1"/>
  <c r="S609" i="1" s="1"/>
  <c r="Q607" i="1" l="1"/>
  <c r="K607" i="1" s="1"/>
  <c r="L608" i="1" s="1"/>
  <c r="G608" i="1"/>
  <c r="N608" i="1" s="1"/>
  <c r="E609" i="1" s="1"/>
  <c r="M610" i="1" l="1"/>
  <c r="S610" i="1" s="1"/>
  <c r="G609" i="1"/>
  <c r="N609" i="1" s="1"/>
  <c r="E610" i="1" s="1"/>
  <c r="Q608" i="1"/>
  <c r="K608" i="1" s="1"/>
  <c r="L609" i="1" s="1"/>
  <c r="M611" i="1" l="1"/>
  <c r="S611" i="1" s="1"/>
  <c r="Q609" i="1"/>
  <c r="K609" i="1" s="1"/>
  <c r="L610" i="1" s="1"/>
  <c r="G610" i="1"/>
  <c r="N610" i="1" s="1"/>
  <c r="E611" i="1" s="1"/>
  <c r="M612" i="1" l="1"/>
  <c r="S612" i="1" s="1"/>
  <c r="G611" i="1"/>
  <c r="N611" i="1" s="1"/>
  <c r="E612" i="1" s="1"/>
  <c r="Q610" i="1"/>
  <c r="K610" i="1" s="1"/>
  <c r="L611" i="1" s="1"/>
  <c r="M613" i="1" l="1"/>
  <c r="S613" i="1" s="1"/>
  <c r="Q611" i="1"/>
  <c r="K611" i="1" s="1"/>
  <c r="L612" i="1" s="1"/>
  <c r="G612" i="1"/>
  <c r="N612" i="1" s="1"/>
  <c r="E613" i="1" s="1"/>
  <c r="G613" i="1" l="1"/>
  <c r="N613" i="1" s="1"/>
  <c r="E614" i="1" s="1"/>
  <c r="Q612" i="1"/>
  <c r="K612" i="1" s="1"/>
  <c r="L613" i="1" s="1"/>
  <c r="M614" i="1" s="1"/>
  <c r="S614" i="1" s="1"/>
  <c r="M615" i="1" l="1"/>
  <c r="S615" i="1" s="1"/>
  <c r="Q613" i="1"/>
  <c r="K613" i="1" s="1"/>
  <c r="L614" i="1" s="1"/>
  <c r="G614" i="1"/>
  <c r="N614" i="1" s="1"/>
  <c r="E615" i="1" s="1"/>
  <c r="M616" i="1" l="1"/>
  <c r="S616" i="1" s="1"/>
  <c r="M617" i="1"/>
  <c r="S617" i="1" s="1"/>
  <c r="Q614" i="1"/>
  <c r="K614" i="1" s="1"/>
  <c r="L615" i="1" s="1"/>
  <c r="G615" i="1"/>
  <c r="N615" i="1" s="1"/>
  <c r="E616" i="1" s="1"/>
  <c r="Q615" i="1" l="1"/>
  <c r="K615" i="1" s="1"/>
  <c r="L616" i="1" s="1"/>
  <c r="M618" i="1" s="1"/>
  <c r="S618" i="1" s="1"/>
  <c r="G616" i="1"/>
  <c r="N616" i="1" s="1"/>
  <c r="E617" i="1" s="1"/>
  <c r="G617" i="1" l="1"/>
  <c r="N617" i="1" s="1"/>
  <c r="E618" i="1" s="1"/>
  <c r="M619" i="1"/>
  <c r="S619" i="1" s="1"/>
  <c r="Q616" i="1"/>
  <c r="K616" i="1" s="1"/>
  <c r="L617" i="1" s="1"/>
  <c r="M620" i="1" l="1"/>
  <c r="S620" i="1" s="1"/>
  <c r="Q617" i="1"/>
  <c r="K617" i="1" s="1"/>
  <c r="L618" i="1" s="1"/>
  <c r="G618" i="1"/>
  <c r="N618" i="1" s="1"/>
  <c r="E619" i="1" s="1"/>
  <c r="G619" i="1" l="1"/>
  <c r="N619" i="1" s="1"/>
  <c r="E620" i="1" s="1"/>
  <c r="Q618" i="1"/>
  <c r="K618" i="1" s="1"/>
  <c r="L619" i="1" s="1"/>
  <c r="M621" i="1" l="1"/>
  <c r="S621" i="1" s="1"/>
  <c r="Q619" i="1"/>
  <c r="K619" i="1" s="1"/>
  <c r="L620" i="1" s="1"/>
  <c r="M622" i="1" s="1"/>
  <c r="S622" i="1" s="1"/>
  <c r="G620" i="1"/>
  <c r="N620" i="1" s="1"/>
  <c r="E621" i="1" s="1"/>
  <c r="G621" i="1" l="1"/>
  <c r="N621" i="1" s="1"/>
  <c r="E622" i="1" s="1"/>
  <c r="Q620" i="1"/>
  <c r="K620" i="1" s="1"/>
  <c r="L621" i="1" s="1"/>
  <c r="M623" i="1" l="1"/>
  <c r="S623" i="1" s="1"/>
  <c r="G622" i="1"/>
  <c r="N622" i="1" s="1"/>
  <c r="E623" i="1" s="1"/>
  <c r="Q621" i="1"/>
  <c r="K621" i="1" s="1"/>
  <c r="L622" i="1" s="1"/>
  <c r="M624" i="1" s="1"/>
  <c r="S624" i="1" s="1"/>
  <c r="M625" i="1" l="1"/>
  <c r="S625" i="1" s="1"/>
  <c r="Q622" i="1"/>
  <c r="K622" i="1" s="1"/>
  <c r="L623" i="1" s="1"/>
  <c r="G623" i="1"/>
  <c r="N623" i="1" s="1"/>
  <c r="E624" i="1" s="1"/>
  <c r="G624" i="1" l="1"/>
  <c r="N624" i="1" s="1"/>
  <c r="E625" i="1" s="1"/>
  <c r="Q623" i="1"/>
  <c r="K623" i="1" s="1"/>
  <c r="L624" i="1" s="1"/>
  <c r="M626" i="1" s="1"/>
  <c r="S626" i="1" s="1"/>
  <c r="Q624" i="1" l="1"/>
  <c r="K624" i="1" s="1"/>
  <c r="L625" i="1" s="1"/>
  <c r="M627" i="1" s="1"/>
  <c r="S627" i="1" s="1"/>
  <c r="G625" i="1"/>
  <c r="N625" i="1" s="1"/>
  <c r="E626" i="1" s="1"/>
  <c r="Q625" i="1" l="1"/>
  <c r="K625" i="1" s="1"/>
  <c r="L626" i="1" s="1"/>
  <c r="G626" i="1"/>
  <c r="N626" i="1" s="1"/>
  <c r="E627" i="1" s="1"/>
  <c r="M628" i="1" l="1"/>
  <c r="S628" i="1" s="1"/>
  <c r="Q626" i="1"/>
  <c r="K626" i="1" s="1"/>
  <c r="L627" i="1" s="1"/>
  <c r="G627" i="1"/>
  <c r="N627" i="1" s="1"/>
  <c r="E628" i="1" s="1"/>
  <c r="M629" i="1" l="1"/>
  <c r="S629" i="1" s="1"/>
  <c r="G628" i="1"/>
  <c r="N628" i="1" s="1"/>
  <c r="E629" i="1" s="1"/>
  <c r="Q627" i="1"/>
  <c r="K627" i="1" s="1"/>
  <c r="L628" i="1" s="1"/>
  <c r="M630" i="1" l="1"/>
  <c r="S630" i="1" s="1"/>
  <c r="G629" i="1"/>
  <c r="N629" i="1" s="1"/>
  <c r="E630" i="1" s="1"/>
  <c r="Q628" i="1"/>
  <c r="K628" i="1" s="1"/>
  <c r="L629" i="1" s="1"/>
  <c r="M631" i="1" l="1"/>
  <c r="S631" i="1" s="1"/>
  <c r="Q629" i="1"/>
  <c r="K629" i="1" s="1"/>
  <c r="L630" i="1" s="1"/>
  <c r="M632" i="1" s="1"/>
  <c r="S632" i="1" s="1"/>
  <c r="G630" i="1"/>
  <c r="N630" i="1" s="1"/>
  <c r="E631" i="1" s="1"/>
  <c r="Q630" i="1" l="1"/>
  <c r="K630" i="1" s="1"/>
  <c r="L631" i="1" s="1"/>
  <c r="M633" i="1" s="1"/>
  <c r="S633" i="1" s="1"/>
  <c r="G631" i="1"/>
  <c r="N631" i="1" s="1"/>
  <c r="E632" i="1" s="1"/>
  <c r="M634" i="1" l="1"/>
  <c r="S634" i="1" s="1"/>
  <c r="Q631" i="1"/>
  <c r="K631" i="1" s="1"/>
  <c r="L632" i="1" s="1"/>
  <c r="G632" i="1"/>
  <c r="N632" i="1" s="1"/>
  <c r="E633" i="1" s="1"/>
  <c r="M635" i="1" l="1"/>
  <c r="S635" i="1" s="1"/>
  <c r="Q632" i="1"/>
  <c r="K632" i="1" s="1"/>
  <c r="L633" i="1" s="1"/>
  <c r="G633" i="1"/>
  <c r="N633" i="1" s="1"/>
  <c r="E634" i="1" s="1"/>
  <c r="Q633" i="1" l="1"/>
  <c r="K633" i="1" s="1"/>
  <c r="L634" i="1" s="1"/>
  <c r="G634" i="1"/>
  <c r="N634" i="1" s="1"/>
  <c r="E635" i="1" s="1"/>
  <c r="G635" i="1" l="1"/>
  <c r="N635" i="1" s="1"/>
  <c r="E636" i="1" s="1"/>
  <c r="Q634" i="1"/>
  <c r="K634" i="1" s="1"/>
  <c r="L635" i="1" s="1"/>
  <c r="M637" i="1" l="1"/>
  <c r="S637" i="1" s="1"/>
  <c r="M636" i="1"/>
  <c r="S636" i="1" s="1"/>
  <c r="Q635" i="1"/>
  <c r="K635" i="1" s="1"/>
  <c r="L636" i="1" s="1"/>
  <c r="M638" i="1" s="1"/>
  <c r="S638" i="1" s="1"/>
  <c r="G636" i="1"/>
  <c r="N636" i="1" l="1"/>
  <c r="E637" i="1" s="1"/>
  <c r="G637" i="1" s="1"/>
  <c r="N637" i="1" s="1"/>
  <c r="E638" i="1" s="1"/>
  <c r="Q636" i="1"/>
  <c r="K636" i="1" s="1"/>
  <c r="L637" i="1" s="1"/>
  <c r="M639" i="1" l="1"/>
  <c r="S639" i="1" s="1"/>
  <c r="G638" i="1"/>
  <c r="N638" i="1" s="1"/>
  <c r="E639" i="1" s="1"/>
  <c r="Q637" i="1"/>
  <c r="K637" i="1" s="1"/>
  <c r="L638" i="1" s="1"/>
  <c r="M640" i="1" s="1"/>
  <c r="S640" i="1" s="1"/>
  <c r="G639" i="1" l="1"/>
  <c r="N639" i="1" s="1"/>
  <c r="E640" i="1" s="1"/>
  <c r="Q638" i="1"/>
  <c r="K638" i="1" s="1"/>
  <c r="L639" i="1" s="1"/>
  <c r="M641" i="1" l="1"/>
  <c r="S641" i="1" s="1"/>
  <c r="Q639" i="1"/>
  <c r="K639" i="1" s="1"/>
  <c r="L640" i="1" s="1"/>
  <c r="G640" i="1"/>
  <c r="N640" i="1" s="1"/>
  <c r="E641" i="1" s="1"/>
  <c r="G641" i="1" l="1"/>
  <c r="N641" i="1" s="1"/>
  <c r="E642" i="1" s="1"/>
  <c r="Q640" i="1"/>
  <c r="K640" i="1" s="1"/>
  <c r="L641" i="1" s="1"/>
  <c r="M643" i="1" l="1"/>
  <c r="S643" i="1" s="1"/>
  <c r="M642" i="1"/>
  <c r="S642" i="1" s="1"/>
  <c r="Q641" i="1"/>
  <c r="K641" i="1" s="1"/>
  <c r="L642" i="1" s="1"/>
  <c r="G642" i="1"/>
  <c r="M644" i="1" l="1"/>
  <c r="S644" i="1" s="1"/>
  <c r="N642" i="1"/>
  <c r="E643" i="1" s="1"/>
  <c r="G643" i="1" s="1"/>
  <c r="N643" i="1" s="1"/>
  <c r="E644" i="1" s="1"/>
  <c r="Q642" i="1"/>
  <c r="K642" i="1" s="1"/>
  <c r="L643" i="1" s="1"/>
  <c r="M645" i="1" l="1"/>
  <c r="S645" i="1" s="1"/>
  <c r="Q643" i="1"/>
  <c r="K643" i="1" s="1"/>
  <c r="L644" i="1" s="1"/>
  <c r="M646" i="1" s="1"/>
  <c r="S646" i="1" s="1"/>
  <c r="G644" i="1"/>
  <c r="N644" i="1" s="1"/>
  <c r="E645" i="1" s="1"/>
  <c r="G645" i="1" l="1"/>
  <c r="N645" i="1" s="1"/>
  <c r="E646" i="1" s="1"/>
  <c r="Q644" i="1"/>
  <c r="K644" i="1" s="1"/>
  <c r="L645" i="1" s="1"/>
  <c r="M647" i="1" l="1"/>
  <c r="S647" i="1" s="1"/>
  <c r="Q645" i="1"/>
  <c r="K645" i="1" s="1"/>
  <c r="L646" i="1" s="1"/>
  <c r="G646" i="1"/>
  <c r="N646" i="1" s="1"/>
  <c r="E647" i="1" s="1"/>
  <c r="M648" i="1" l="1"/>
  <c r="S648" i="1" s="1"/>
  <c r="G647" i="1"/>
  <c r="N647" i="1" s="1"/>
  <c r="E648" i="1" s="1"/>
  <c r="Q646" i="1"/>
  <c r="K646" i="1" s="1"/>
  <c r="L647" i="1" s="1"/>
  <c r="M649" i="1" l="1"/>
  <c r="S649" i="1" s="1"/>
  <c r="M650" i="1"/>
  <c r="S650" i="1" s="1"/>
  <c r="Q647" i="1"/>
  <c r="K647" i="1" s="1"/>
  <c r="L648" i="1" s="1"/>
  <c r="G648" i="1"/>
  <c r="N648" i="1" s="1"/>
  <c r="E649" i="1" s="1"/>
  <c r="G649" i="1" l="1"/>
  <c r="N649" i="1" s="1"/>
  <c r="E650" i="1" s="1"/>
  <c r="Q648" i="1"/>
  <c r="K648" i="1" s="1"/>
  <c r="L649" i="1" s="1"/>
  <c r="M651" i="1" s="1"/>
  <c r="S651" i="1" s="1"/>
  <c r="Q649" i="1" l="1"/>
  <c r="K649" i="1" s="1"/>
  <c r="L650" i="1" s="1"/>
  <c r="G650" i="1"/>
  <c r="N650" i="1" s="1"/>
  <c r="E651" i="1" s="1"/>
  <c r="Q650" i="1" l="1"/>
  <c r="K650" i="1" s="1"/>
  <c r="L651" i="1" s="1"/>
  <c r="M652" i="1" s="1"/>
  <c r="S652" i="1" s="1"/>
  <c r="G651" i="1"/>
  <c r="N651" i="1" s="1"/>
  <c r="E652" i="1" s="1"/>
  <c r="G652" i="1" l="1"/>
  <c r="N652" i="1" s="1"/>
  <c r="E653" i="1" s="1"/>
  <c r="Q651" i="1"/>
  <c r="K651" i="1" s="1"/>
  <c r="L652" i="1" s="1"/>
  <c r="M654" i="1" l="1"/>
  <c r="S654" i="1" s="1"/>
  <c r="M653" i="1"/>
  <c r="S653" i="1" s="1"/>
  <c r="G653" i="1"/>
  <c r="Q652" i="1"/>
  <c r="K652" i="1" s="1"/>
  <c r="L653" i="1" s="1"/>
  <c r="M655" i="1" s="1"/>
  <c r="S655" i="1" s="1"/>
  <c r="N653" i="1" l="1"/>
  <c r="E654" i="1" s="1"/>
  <c r="G654" i="1" s="1"/>
  <c r="N654" i="1" s="1"/>
  <c r="E655" i="1" s="1"/>
  <c r="Q653" i="1"/>
  <c r="K653" i="1" s="1"/>
  <c r="L654" i="1" s="1"/>
  <c r="M656" i="1" s="1"/>
  <c r="S656" i="1" s="1"/>
  <c r="G655" i="1" l="1"/>
  <c r="N655" i="1" s="1"/>
  <c r="E656" i="1" s="1"/>
  <c r="Q654" i="1"/>
  <c r="K654" i="1" s="1"/>
  <c r="L655" i="1" s="1"/>
  <c r="M657" i="1" s="1"/>
  <c r="S657" i="1" s="1"/>
  <c r="M658" i="1" l="1"/>
  <c r="S658" i="1" s="1"/>
  <c r="Q655" i="1"/>
  <c r="K655" i="1" s="1"/>
  <c r="L656" i="1" s="1"/>
  <c r="G656" i="1"/>
  <c r="N656" i="1" s="1"/>
  <c r="E657" i="1" s="1"/>
  <c r="G657" i="1" l="1"/>
  <c r="N657" i="1" s="1"/>
  <c r="E658" i="1" s="1"/>
  <c r="Q656" i="1"/>
  <c r="K656" i="1" s="1"/>
  <c r="L657" i="1" s="1"/>
  <c r="M659" i="1" l="1"/>
  <c r="S659" i="1" s="1"/>
  <c r="Q657" i="1"/>
  <c r="K657" i="1" s="1"/>
  <c r="L658" i="1" s="1"/>
  <c r="M660" i="1" s="1"/>
  <c r="S660" i="1" s="1"/>
  <c r="G658" i="1"/>
  <c r="N658" i="1" s="1"/>
  <c r="E659" i="1" s="1"/>
  <c r="G659" i="1" l="1"/>
  <c r="N659" i="1" s="1"/>
  <c r="E660" i="1" s="1"/>
  <c r="Q658" i="1"/>
  <c r="K658" i="1" s="1"/>
  <c r="L659" i="1" s="1"/>
  <c r="M661" i="1" s="1"/>
  <c r="S661" i="1" s="1"/>
  <c r="Q659" i="1" l="1"/>
  <c r="K659" i="1" s="1"/>
  <c r="L660" i="1" s="1"/>
  <c r="G660" i="1"/>
  <c r="N660" i="1" s="1"/>
  <c r="E661" i="1" s="1"/>
  <c r="M662" i="1" l="1"/>
  <c r="S662" i="1" s="1"/>
  <c r="G661" i="1"/>
  <c r="N661" i="1" s="1"/>
  <c r="E662" i="1" s="1"/>
  <c r="Q660" i="1"/>
  <c r="K660" i="1" s="1"/>
  <c r="L661" i="1" s="1"/>
  <c r="M663" i="1" s="1"/>
  <c r="S663" i="1" s="1"/>
  <c r="Q661" i="1" l="1"/>
  <c r="K661" i="1" s="1"/>
  <c r="L662" i="1" s="1"/>
  <c r="M664" i="1" s="1"/>
  <c r="S664" i="1" s="1"/>
  <c r="G662" i="1"/>
  <c r="N662" i="1" s="1"/>
  <c r="E663" i="1" s="1"/>
  <c r="G663" i="1" l="1"/>
  <c r="N663" i="1" s="1"/>
  <c r="E664" i="1" s="1"/>
  <c r="Q662" i="1"/>
  <c r="K662" i="1" s="1"/>
  <c r="L663" i="1" s="1"/>
  <c r="M665" i="1" l="1"/>
  <c r="S665" i="1" s="1"/>
  <c r="M666" i="1"/>
  <c r="S666" i="1" s="1"/>
  <c r="Q663" i="1"/>
  <c r="K663" i="1" s="1"/>
  <c r="L664" i="1" s="1"/>
  <c r="G664" i="1"/>
  <c r="N664" i="1" s="1"/>
  <c r="E665" i="1" s="1"/>
  <c r="G665" i="1" l="1"/>
  <c r="N665" i="1" s="1"/>
  <c r="E666" i="1" s="1"/>
  <c r="Q664" i="1"/>
  <c r="K664" i="1" s="1"/>
  <c r="L665" i="1" s="1"/>
  <c r="Q665" i="1" l="1"/>
  <c r="K665" i="1" s="1"/>
  <c r="L666" i="1" s="1"/>
  <c r="G666" i="1"/>
  <c r="N666" i="1" s="1"/>
  <c r="E667" i="1" s="1"/>
  <c r="M668" i="1" l="1"/>
  <c r="S668" i="1" s="1"/>
  <c r="M667" i="1"/>
  <c r="S667" i="1" s="1"/>
  <c r="G667" i="1"/>
  <c r="Q666" i="1"/>
  <c r="K666" i="1" s="1"/>
  <c r="L667" i="1" s="1"/>
  <c r="M669" i="1" s="1"/>
  <c r="S669" i="1" s="1"/>
  <c r="N667" i="1" l="1"/>
  <c r="E668" i="1" s="1"/>
  <c r="G668" i="1" s="1"/>
  <c r="N668" i="1" s="1"/>
  <c r="E669" i="1" s="1"/>
  <c r="Q667" i="1"/>
  <c r="K667" i="1" s="1"/>
  <c r="L668" i="1" s="1"/>
  <c r="G669" i="1" l="1"/>
  <c r="N669" i="1" s="1"/>
  <c r="E670" i="1" s="1"/>
  <c r="Q668" i="1"/>
  <c r="K668" i="1" s="1"/>
  <c r="L669" i="1" s="1"/>
  <c r="M670" i="1" s="1"/>
  <c r="S670" i="1" s="1"/>
  <c r="Q669" i="1" l="1"/>
  <c r="K669" i="1" s="1"/>
  <c r="L670" i="1" s="1"/>
  <c r="M671" i="1" s="1"/>
  <c r="S671" i="1" s="1"/>
  <c r="G670" i="1"/>
  <c r="N670" i="1" s="1"/>
  <c r="E671" i="1" s="1"/>
  <c r="G671" i="1" l="1"/>
  <c r="N671" i="1" s="1"/>
  <c r="E672" i="1" s="1"/>
  <c r="Q670" i="1"/>
  <c r="K670" i="1" s="1"/>
  <c r="L671" i="1" s="1"/>
  <c r="M673" i="1" l="1"/>
  <c r="S673" i="1" s="1"/>
  <c r="M672" i="1"/>
  <c r="S672" i="1" s="1"/>
  <c r="Q671" i="1"/>
  <c r="K671" i="1" s="1"/>
  <c r="L672" i="1" s="1"/>
  <c r="M674" i="1" s="1"/>
  <c r="S674" i="1" s="1"/>
  <c r="G672" i="1"/>
  <c r="N672" i="1" l="1"/>
  <c r="E673" i="1" s="1"/>
  <c r="G673" i="1" s="1"/>
  <c r="N673" i="1" s="1"/>
  <c r="E674" i="1" s="1"/>
  <c r="Q672" i="1"/>
  <c r="K672" i="1" s="1"/>
  <c r="L673" i="1" s="1"/>
  <c r="Q673" i="1" l="1"/>
  <c r="K673" i="1" s="1"/>
  <c r="L674" i="1" s="1"/>
  <c r="G674" i="1"/>
  <c r="N674" i="1" s="1"/>
  <c r="E675" i="1" s="1"/>
  <c r="M676" i="1" l="1"/>
  <c r="S676" i="1" s="1"/>
  <c r="M675" i="1"/>
  <c r="S675" i="1" s="1"/>
  <c r="G675" i="1"/>
  <c r="Q674" i="1"/>
  <c r="K674" i="1" s="1"/>
  <c r="L675" i="1" s="1"/>
  <c r="M677" i="1" l="1"/>
  <c r="S677" i="1" s="1"/>
  <c r="N675" i="1"/>
  <c r="E676" i="1" s="1"/>
  <c r="G676" i="1" s="1"/>
  <c r="N676" i="1" s="1"/>
  <c r="E677" i="1" s="1"/>
  <c r="Q675" i="1"/>
  <c r="K675" i="1" s="1"/>
  <c r="L676" i="1" s="1"/>
  <c r="M678" i="1" s="1"/>
  <c r="S678" i="1" s="1"/>
  <c r="Q676" i="1" l="1"/>
  <c r="K676" i="1" s="1"/>
  <c r="L677" i="1" s="1"/>
  <c r="G677" i="1"/>
  <c r="N677" i="1" s="1"/>
  <c r="E678" i="1" s="1"/>
  <c r="M679" i="1" l="1"/>
  <c r="S679" i="1" s="1"/>
  <c r="G678" i="1"/>
  <c r="N678" i="1" s="1"/>
  <c r="E679" i="1" s="1"/>
  <c r="Q677" i="1"/>
  <c r="K677" i="1" s="1"/>
  <c r="L678" i="1" s="1"/>
  <c r="M680" i="1" s="1"/>
  <c r="S680" i="1" s="1"/>
  <c r="G679" i="1" l="1"/>
  <c r="N679" i="1" s="1"/>
  <c r="E680" i="1" s="1"/>
  <c r="Q678" i="1"/>
  <c r="K678" i="1" s="1"/>
  <c r="L679" i="1" s="1"/>
  <c r="M681" i="1" s="1"/>
  <c r="S681" i="1" s="1"/>
  <c r="Q679" i="1" l="1"/>
  <c r="K679" i="1" s="1"/>
  <c r="L680" i="1" s="1"/>
  <c r="G680" i="1"/>
  <c r="N680" i="1" s="1"/>
  <c r="E681" i="1" s="1"/>
  <c r="M682" i="1" l="1"/>
  <c r="S682" i="1" s="1"/>
  <c r="G681" i="1"/>
  <c r="N681" i="1" s="1"/>
  <c r="E682" i="1" s="1"/>
  <c r="Q680" i="1"/>
  <c r="K680" i="1" s="1"/>
  <c r="L681" i="1" s="1"/>
  <c r="M683" i="1" l="1"/>
  <c r="S683" i="1" s="1"/>
  <c r="Q681" i="1"/>
  <c r="K681" i="1" s="1"/>
  <c r="L682" i="1" s="1"/>
  <c r="M684" i="1" s="1"/>
  <c r="S684" i="1" s="1"/>
  <c r="G682" i="1"/>
  <c r="N682" i="1" s="1"/>
  <c r="E683" i="1" s="1"/>
  <c r="G683" i="1" l="1"/>
  <c r="N683" i="1" s="1"/>
  <c r="E684" i="1" s="1"/>
  <c r="M685" i="1"/>
  <c r="S685" i="1" s="1"/>
  <c r="Q682" i="1"/>
  <c r="K682" i="1" s="1"/>
  <c r="L683" i="1" s="1"/>
  <c r="M686" i="1" l="1"/>
  <c r="S686" i="1" s="1"/>
  <c r="Q683" i="1"/>
  <c r="K683" i="1" s="1"/>
  <c r="L684" i="1" s="1"/>
  <c r="G684" i="1"/>
  <c r="N684" i="1" s="1"/>
  <c r="E685" i="1" s="1"/>
  <c r="M687" i="1" l="1"/>
  <c r="S687" i="1" s="1"/>
  <c r="Q684" i="1"/>
  <c r="K684" i="1" s="1"/>
  <c r="L685" i="1" s="1"/>
  <c r="G685" i="1"/>
  <c r="N685" i="1" s="1"/>
  <c r="E686" i="1" s="1"/>
  <c r="G686" i="1" l="1"/>
  <c r="N686" i="1" s="1"/>
  <c r="E687" i="1" s="1"/>
  <c r="Q685" i="1"/>
  <c r="K685" i="1" s="1"/>
  <c r="L686" i="1" s="1"/>
  <c r="M688" i="1" l="1"/>
  <c r="S688" i="1" s="1"/>
  <c r="Q686" i="1"/>
  <c r="K686" i="1" s="1"/>
  <c r="L687" i="1" s="1"/>
  <c r="G687" i="1"/>
  <c r="N687" i="1" s="1"/>
  <c r="E688" i="1" s="1"/>
  <c r="M689" i="1" l="1"/>
  <c r="S689" i="1" s="1"/>
  <c r="G688" i="1"/>
  <c r="N688" i="1" s="1"/>
  <c r="E689" i="1" s="1"/>
  <c r="Q687" i="1"/>
  <c r="K687" i="1" s="1"/>
  <c r="L688" i="1" s="1"/>
  <c r="M690" i="1" l="1"/>
  <c r="S690" i="1" s="1"/>
  <c r="M691" i="1"/>
  <c r="S691" i="1" s="1"/>
  <c r="Q688" i="1"/>
  <c r="K688" i="1" s="1"/>
  <c r="L689" i="1" s="1"/>
  <c r="G689" i="1"/>
  <c r="N689" i="1" s="1"/>
  <c r="E690" i="1" s="1"/>
  <c r="Q689" i="1" l="1"/>
  <c r="K689" i="1" s="1"/>
  <c r="L690" i="1" s="1"/>
  <c r="G690" i="1"/>
  <c r="N690" i="1" s="1"/>
  <c r="E691" i="1" s="1"/>
  <c r="G691" i="1" l="1"/>
  <c r="N691" i="1" s="1"/>
  <c r="E692" i="1" s="1"/>
  <c r="Q690" i="1"/>
  <c r="K690" i="1" s="1"/>
  <c r="L691" i="1" s="1"/>
  <c r="M693" i="1" l="1"/>
  <c r="S693" i="1" s="1"/>
  <c r="M692" i="1"/>
  <c r="S692" i="1" s="1"/>
  <c r="Q691" i="1"/>
  <c r="K691" i="1" s="1"/>
  <c r="L692" i="1" s="1"/>
  <c r="G692" i="1"/>
  <c r="M694" i="1" l="1"/>
  <c r="S694" i="1" s="1"/>
  <c r="N692" i="1"/>
  <c r="E693" i="1" s="1"/>
  <c r="G693" i="1" s="1"/>
  <c r="N693" i="1" s="1"/>
  <c r="E694" i="1" s="1"/>
  <c r="Q692" i="1"/>
  <c r="K692" i="1" s="1"/>
  <c r="L693" i="1" s="1"/>
  <c r="M695" i="1" l="1"/>
  <c r="S695" i="1" s="1"/>
  <c r="Q693" i="1"/>
  <c r="K693" i="1" s="1"/>
  <c r="L694" i="1" s="1"/>
  <c r="G694" i="1"/>
  <c r="N694" i="1" s="1"/>
  <c r="E695" i="1" s="1"/>
  <c r="M696" i="1" l="1"/>
  <c r="S696" i="1" s="1"/>
  <c r="G695" i="1"/>
  <c r="N695" i="1" s="1"/>
  <c r="E696" i="1" s="1"/>
  <c r="Q694" i="1"/>
  <c r="K694" i="1" s="1"/>
  <c r="L695" i="1" s="1"/>
  <c r="M697" i="1" l="1"/>
  <c r="S697" i="1" s="1"/>
  <c r="Q695" i="1"/>
  <c r="K695" i="1" s="1"/>
  <c r="L696" i="1" s="1"/>
  <c r="G696" i="1"/>
  <c r="N696" i="1" s="1"/>
  <c r="E697" i="1" s="1"/>
  <c r="M698" i="1" l="1"/>
  <c r="S698" i="1" s="1"/>
  <c r="G697" i="1"/>
  <c r="N697" i="1" s="1"/>
  <c r="E698" i="1" s="1"/>
  <c r="Q696" i="1"/>
  <c r="K696" i="1" s="1"/>
  <c r="L697" i="1" s="1"/>
  <c r="M699" i="1" s="1"/>
  <c r="S699" i="1" s="1"/>
  <c r="Q697" i="1" l="1"/>
  <c r="K697" i="1" s="1"/>
  <c r="L698" i="1" s="1"/>
  <c r="G698" i="1"/>
  <c r="N698" i="1" s="1"/>
  <c r="E699" i="1" s="1"/>
  <c r="G699" i="1" l="1"/>
  <c r="N699" i="1" s="1"/>
  <c r="E700" i="1" s="1"/>
  <c r="Q698" i="1"/>
  <c r="K698" i="1" s="1"/>
  <c r="L699" i="1" s="1"/>
  <c r="M701" i="1" l="1"/>
  <c r="S701" i="1" s="1"/>
  <c r="M700" i="1"/>
  <c r="S700" i="1" s="1"/>
  <c r="M702" i="1"/>
  <c r="S702" i="1" s="1"/>
  <c r="Q699" i="1"/>
  <c r="K699" i="1" s="1"/>
  <c r="L700" i="1" s="1"/>
  <c r="G700" i="1"/>
  <c r="N700" i="1" l="1"/>
  <c r="E701" i="1" s="1"/>
  <c r="G701" i="1" s="1"/>
  <c r="N701" i="1" s="1"/>
  <c r="E702" i="1" s="1"/>
  <c r="Q700" i="1"/>
  <c r="K700" i="1" s="1"/>
  <c r="L701" i="1" s="1"/>
  <c r="Q701" i="1" l="1"/>
  <c r="K701" i="1" s="1"/>
  <c r="L702" i="1" s="1"/>
  <c r="G702" i="1"/>
  <c r="N702" i="1" s="1"/>
  <c r="E703" i="1" s="1"/>
  <c r="M704" i="1" l="1"/>
  <c r="S704" i="1" s="1"/>
  <c r="M703" i="1"/>
  <c r="S703" i="1" s="1"/>
  <c r="Q702" i="1"/>
  <c r="K702" i="1" s="1"/>
  <c r="L703" i="1" s="1"/>
  <c r="G703" i="1"/>
  <c r="N703" i="1" l="1"/>
  <c r="E704" i="1" s="1"/>
  <c r="G704" i="1" s="1"/>
  <c r="N704" i="1" s="1"/>
  <c r="E705" i="1" s="1"/>
  <c r="Q703" i="1"/>
  <c r="K703" i="1" s="1"/>
  <c r="L704" i="1" s="1"/>
  <c r="M706" i="1" l="1"/>
  <c r="S706" i="1" s="1"/>
  <c r="M705" i="1"/>
  <c r="S705" i="1" s="1"/>
  <c r="G705" i="1"/>
  <c r="Q704" i="1"/>
  <c r="K704" i="1" s="1"/>
  <c r="L705" i="1" s="1"/>
  <c r="M707" i="1" l="1"/>
  <c r="S707" i="1" s="1"/>
  <c r="N705" i="1"/>
  <c r="E706" i="1" s="1"/>
  <c r="G706" i="1" s="1"/>
  <c r="N706" i="1" s="1"/>
  <c r="E707" i="1" s="1"/>
  <c r="Q705" i="1"/>
  <c r="K705" i="1" s="1"/>
  <c r="L706" i="1" s="1"/>
  <c r="G707" i="1" l="1"/>
  <c r="N707" i="1" s="1"/>
  <c r="E708" i="1" s="1"/>
  <c r="Q706" i="1"/>
  <c r="K706" i="1" s="1"/>
  <c r="L707" i="1" s="1"/>
  <c r="M708" i="1" s="1"/>
  <c r="S708" i="1" s="1"/>
  <c r="M709" i="1" l="1"/>
  <c r="S709" i="1" s="1"/>
  <c r="Q707" i="1"/>
  <c r="K707" i="1" s="1"/>
  <c r="L708" i="1" s="1"/>
  <c r="G708" i="1"/>
  <c r="N708" i="1" s="1"/>
  <c r="E709" i="1" s="1"/>
  <c r="G709" i="1" l="1"/>
  <c r="N709" i="1" s="1"/>
  <c r="E710" i="1" s="1"/>
  <c r="Q708" i="1"/>
  <c r="K708" i="1" s="1"/>
  <c r="L709" i="1" s="1"/>
  <c r="M711" i="1" l="1"/>
  <c r="S711" i="1" s="1"/>
  <c r="M710" i="1"/>
  <c r="S710" i="1" s="1"/>
  <c r="Q709" i="1"/>
  <c r="K709" i="1" s="1"/>
  <c r="L710" i="1" s="1"/>
  <c r="G710" i="1"/>
  <c r="M712" i="1" l="1"/>
  <c r="S712" i="1" s="1"/>
  <c r="N710" i="1"/>
  <c r="E711" i="1" s="1"/>
  <c r="G711" i="1" s="1"/>
  <c r="N711" i="1" s="1"/>
  <c r="E712" i="1" s="1"/>
  <c r="Q710" i="1"/>
  <c r="K710" i="1" s="1"/>
  <c r="L711" i="1" s="1"/>
  <c r="M713" i="1" s="1"/>
  <c r="S713" i="1" s="1"/>
  <c r="M714" i="1" l="1"/>
  <c r="S714" i="1" s="1"/>
  <c r="Q711" i="1"/>
  <c r="K711" i="1" s="1"/>
  <c r="L712" i="1" s="1"/>
  <c r="G712" i="1"/>
  <c r="N712" i="1" s="1"/>
  <c r="E713" i="1" s="1"/>
  <c r="Q712" i="1" l="1"/>
  <c r="K712" i="1" s="1"/>
  <c r="L713" i="1" s="1"/>
  <c r="G713" i="1"/>
  <c r="N713" i="1" s="1"/>
  <c r="E714" i="1" s="1"/>
  <c r="G714" i="1" l="1"/>
  <c r="N714" i="1" s="1"/>
  <c r="E715" i="1" s="1"/>
  <c r="Q713" i="1"/>
  <c r="K713" i="1" s="1"/>
  <c r="L714" i="1" s="1"/>
  <c r="M716" i="1" l="1"/>
  <c r="S716" i="1" s="1"/>
  <c r="M715" i="1"/>
  <c r="S715" i="1" s="1"/>
  <c r="Q714" i="1"/>
  <c r="K714" i="1" s="1"/>
  <c r="L715" i="1" s="1"/>
  <c r="G715" i="1"/>
  <c r="N715" i="1" l="1"/>
  <c r="E716" i="1" s="1"/>
  <c r="G716" i="1" s="1"/>
  <c r="N716" i="1" s="1"/>
  <c r="E717" i="1" s="1"/>
  <c r="Q715" i="1"/>
  <c r="K715" i="1" s="1"/>
  <c r="L716" i="1" s="1"/>
  <c r="M717" i="1" s="1"/>
  <c r="S717" i="1" s="1"/>
  <c r="M719" i="1" l="1"/>
  <c r="S719" i="1" s="1"/>
  <c r="Q716" i="1"/>
  <c r="K716" i="1" s="1"/>
  <c r="L717" i="1" s="1"/>
  <c r="M718" i="1" s="1"/>
  <c r="S718" i="1" s="1"/>
  <c r="G717" i="1"/>
  <c r="N717" i="1" s="1"/>
  <c r="E718" i="1" s="1"/>
  <c r="G718" i="1" l="1"/>
  <c r="N718" i="1" s="1"/>
  <c r="E719" i="1" s="1"/>
  <c r="Q717" i="1"/>
  <c r="K717" i="1" s="1"/>
  <c r="L718" i="1" s="1"/>
  <c r="M720" i="1" s="1"/>
  <c r="S720" i="1" s="1"/>
  <c r="G719" i="1" l="1"/>
  <c r="N719" i="1" s="1"/>
  <c r="E720" i="1" s="1"/>
  <c r="Q718" i="1"/>
  <c r="K718" i="1" s="1"/>
  <c r="L719" i="1" s="1"/>
  <c r="M721" i="1" s="1"/>
  <c r="S721" i="1" s="1"/>
  <c r="Q719" i="1" l="1"/>
  <c r="K719" i="1" s="1"/>
  <c r="L720" i="1" s="1"/>
  <c r="G720" i="1"/>
  <c r="N720" i="1" s="1"/>
  <c r="E721" i="1" s="1"/>
  <c r="G721" i="1" l="1"/>
  <c r="N721" i="1" s="1"/>
  <c r="E722" i="1" s="1"/>
  <c r="Q720" i="1"/>
  <c r="K720" i="1" s="1"/>
  <c r="L721" i="1" s="1"/>
  <c r="M722" i="1" s="1"/>
  <c r="S722" i="1" s="1"/>
  <c r="Q721" i="1" l="1"/>
  <c r="K721" i="1" s="1"/>
  <c r="L722" i="1" s="1"/>
  <c r="M723" i="1" s="1"/>
  <c r="S723" i="1" s="1"/>
  <c r="G722" i="1"/>
  <c r="N722" i="1" s="1"/>
  <c r="E723" i="1" s="1"/>
  <c r="G723" i="1" l="1"/>
  <c r="N723" i="1" s="1"/>
  <c r="E724" i="1" s="1"/>
  <c r="Q722" i="1"/>
  <c r="K722" i="1" s="1"/>
  <c r="L723" i="1" s="1"/>
  <c r="M724" i="1" s="1"/>
  <c r="S724" i="1" s="1"/>
  <c r="M725" i="1" l="1"/>
  <c r="S725" i="1" s="1"/>
  <c r="Q723" i="1"/>
  <c r="K723" i="1" s="1"/>
  <c r="L724" i="1" s="1"/>
  <c r="M726" i="1" s="1"/>
  <c r="S726" i="1" s="1"/>
  <c r="G724" i="1"/>
  <c r="N724" i="1" s="1"/>
  <c r="E725" i="1" s="1"/>
  <c r="G725" i="1" l="1"/>
  <c r="N725" i="1" s="1"/>
  <c r="E726" i="1" s="1"/>
  <c r="Q724" i="1"/>
  <c r="K724" i="1" s="1"/>
  <c r="L725" i="1" s="1"/>
  <c r="M727" i="1" l="1"/>
  <c r="S727" i="1" s="1"/>
  <c r="Q725" i="1"/>
  <c r="K725" i="1" s="1"/>
  <c r="L726" i="1" s="1"/>
  <c r="M728" i="1" s="1"/>
  <c r="S728" i="1" s="1"/>
  <c r="G726" i="1"/>
  <c r="N726" i="1" s="1"/>
  <c r="E727" i="1" s="1"/>
  <c r="G727" i="1" l="1"/>
  <c r="N727" i="1" s="1"/>
  <c r="E728" i="1" s="1"/>
  <c r="Q726" i="1"/>
  <c r="K726" i="1" s="1"/>
  <c r="L727" i="1" s="1"/>
  <c r="M729" i="1" s="1"/>
  <c r="S729" i="1" s="1"/>
  <c r="Q727" i="1" l="1"/>
  <c r="K727" i="1" s="1"/>
  <c r="L728" i="1" s="1"/>
  <c r="G728" i="1"/>
  <c r="N728" i="1" s="1"/>
  <c r="E729" i="1" s="1"/>
  <c r="Q728" i="1" l="1"/>
  <c r="K728" i="1" s="1"/>
  <c r="L729" i="1" s="1"/>
  <c r="G729" i="1"/>
  <c r="N729" i="1" s="1"/>
  <c r="E730" i="1" s="1"/>
  <c r="M731" i="1" l="1"/>
  <c r="S731" i="1" s="1"/>
  <c r="M730" i="1"/>
  <c r="S730" i="1" s="1"/>
  <c r="Q729" i="1"/>
  <c r="K729" i="1" s="1"/>
  <c r="L730" i="1" s="1"/>
  <c r="M732" i="1" s="1"/>
  <c r="S732" i="1" s="1"/>
  <c r="G730" i="1"/>
  <c r="N730" i="1" l="1"/>
  <c r="E731" i="1" s="1"/>
  <c r="G731" i="1" s="1"/>
  <c r="N731" i="1" s="1"/>
  <c r="E732" i="1" s="1"/>
  <c r="Q730" i="1"/>
  <c r="K730" i="1" s="1"/>
  <c r="L731" i="1" s="1"/>
  <c r="M733" i="1" s="1"/>
  <c r="S733" i="1" s="1"/>
  <c r="Q731" i="1" l="1"/>
  <c r="K731" i="1" s="1"/>
  <c r="L732" i="1" s="1"/>
  <c r="G732" i="1"/>
  <c r="N732" i="1" s="1"/>
  <c r="E733" i="1" s="1"/>
  <c r="G733" i="1" l="1"/>
  <c r="N733" i="1" s="1"/>
  <c r="E734" i="1" s="1"/>
  <c r="M735" i="1"/>
  <c r="S735" i="1" s="1"/>
  <c r="Q732" i="1"/>
  <c r="K732" i="1" s="1"/>
  <c r="L733" i="1" s="1"/>
  <c r="M734" i="1" s="1"/>
  <c r="S734" i="1" s="1"/>
  <c r="G734" i="1" l="1"/>
  <c r="N734" i="1" s="1"/>
  <c r="E735" i="1" s="1"/>
  <c r="Q733" i="1"/>
  <c r="K733" i="1" s="1"/>
  <c r="L734" i="1" s="1"/>
  <c r="M736" i="1" l="1"/>
  <c r="S736" i="1" s="1"/>
  <c r="Q734" i="1"/>
  <c r="K734" i="1" s="1"/>
  <c r="L735" i="1" s="1"/>
  <c r="G735" i="1"/>
  <c r="N735" i="1" s="1"/>
  <c r="E736" i="1" s="1"/>
  <c r="G736" i="1" l="1"/>
  <c r="N736" i="1" s="1"/>
  <c r="E737" i="1" s="1"/>
  <c r="M738" i="1"/>
  <c r="S738" i="1" s="1"/>
  <c r="Q735" i="1"/>
  <c r="K735" i="1" s="1"/>
  <c r="L736" i="1" s="1"/>
  <c r="M737" i="1" s="1"/>
  <c r="S737" i="1" s="1"/>
  <c r="Q736" i="1" l="1"/>
  <c r="K736" i="1" s="1"/>
  <c r="L737" i="1" s="1"/>
  <c r="G737" i="1"/>
  <c r="N737" i="1" s="1"/>
  <c r="E738" i="1" s="1"/>
  <c r="M739" i="1" l="1"/>
  <c r="S739" i="1" s="1"/>
  <c r="G738" i="1"/>
  <c r="N738" i="1" s="1"/>
  <c r="E739" i="1" s="1"/>
  <c r="M740" i="1"/>
  <c r="S740" i="1" s="1"/>
  <c r="Q737" i="1"/>
  <c r="K737" i="1" s="1"/>
  <c r="L738" i="1" s="1"/>
  <c r="G739" i="1" l="1"/>
  <c r="N739" i="1" s="1"/>
  <c r="E740" i="1" s="1"/>
  <c r="M741" i="1"/>
  <c r="S741" i="1" s="1"/>
  <c r="Q738" i="1"/>
  <c r="K738" i="1" s="1"/>
  <c r="L739" i="1" s="1"/>
  <c r="Q739" i="1" l="1"/>
  <c r="K739" i="1" s="1"/>
  <c r="L740" i="1" s="1"/>
  <c r="M742" i="1" s="1"/>
  <c r="S742" i="1" s="1"/>
  <c r="G740" i="1"/>
  <c r="N740" i="1" s="1"/>
  <c r="E741" i="1" s="1"/>
  <c r="Q740" i="1" l="1"/>
  <c r="K740" i="1" s="1"/>
  <c r="L741" i="1" s="1"/>
  <c r="M743" i="1" s="1"/>
  <c r="S743" i="1" s="1"/>
  <c r="G741" i="1"/>
  <c r="N741" i="1" s="1"/>
  <c r="E742" i="1" s="1"/>
  <c r="G742" i="1" l="1"/>
  <c r="N742" i="1" s="1"/>
  <c r="E743" i="1" s="1"/>
  <c r="Q741" i="1"/>
  <c r="K741" i="1" s="1"/>
  <c r="L742" i="1" s="1"/>
  <c r="M744" i="1" l="1"/>
  <c r="S744" i="1" s="1"/>
  <c r="G743" i="1"/>
  <c r="N743" i="1" s="1"/>
  <c r="E744" i="1" s="1"/>
  <c r="Q742" i="1"/>
  <c r="K742" i="1" s="1"/>
  <c r="L743" i="1" s="1"/>
  <c r="M745" i="1" l="1"/>
  <c r="S745" i="1" s="1"/>
  <c r="Q743" i="1"/>
  <c r="K743" i="1" s="1"/>
  <c r="L744" i="1" s="1"/>
  <c r="G744" i="1"/>
  <c r="N744" i="1" s="1"/>
  <c r="E745" i="1" s="1"/>
  <c r="M746" i="1" l="1"/>
  <c r="S746" i="1" s="1"/>
  <c r="G745" i="1"/>
  <c r="N745" i="1" s="1"/>
  <c r="E746" i="1" s="1"/>
  <c r="Q744" i="1"/>
  <c r="K744" i="1" s="1"/>
  <c r="L745" i="1" s="1"/>
  <c r="M747" i="1" l="1"/>
  <c r="S747" i="1" s="1"/>
  <c r="G746" i="1"/>
  <c r="N746" i="1" s="1"/>
  <c r="E747" i="1" s="1"/>
  <c r="Q745" i="1"/>
  <c r="K745" i="1" s="1"/>
  <c r="L746" i="1" s="1"/>
  <c r="M748" i="1" l="1"/>
  <c r="S748" i="1" s="1"/>
  <c r="Q746" i="1"/>
  <c r="K746" i="1" s="1"/>
  <c r="L747" i="1" s="1"/>
  <c r="M749" i="1" s="1"/>
  <c r="S749" i="1" s="1"/>
  <c r="G747" i="1"/>
  <c r="N747" i="1" s="1"/>
  <c r="E748" i="1" s="1"/>
  <c r="Q747" i="1" l="1"/>
  <c r="K747" i="1" s="1"/>
  <c r="L748" i="1" s="1"/>
  <c r="G748" i="1"/>
  <c r="N748" i="1" s="1"/>
  <c r="E749" i="1" s="1"/>
  <c r="M750" i="1" l="1"/>
  <c r="S750" i="1" s="1"/>
  <c r="G749" i="1"/>
  <c r="N749" i="1" s="1"/>
  <c r="E750" i="1" s="1"/>
  <c r="Q748" i="1"/>
  <c r="K748" i="1" s="1"/>
  <c r="L749" i="1" s="1"/>
  <c r="M751" i="1" s="1"/>
  <c r="S751" i="1" s="1"/>
  <c r="Q749" i="1" l="1"/>
  <c r="K749" i="1" s="1"/>
  <c r="L750" i="1" s="1"/>
  <c r="G750" i="1"/>
  <c r="N750" i="1" s="1"/>
  <c r="E751" i="1" s="1"/>
  <c r="M752" i="1" l="1"/>
  <c r="S752" i="1" s="1"/>
  <c r="G751" i="1"/>
  <c r="N751" i="1" s="1"/>
  <c r="E752" i="1" s="1"/>
  <c r="Q750" i="1"/>
  <c r="K750" i="1" s="1"/>
  <c r="L751" i="1" s="1"/>
  <c r="M753" i="1" l="1"/>
  <c r="S753" i="1" s="1"/>
  <c r="Q751" i="1"/>
  <c r="K751" i="1" s="1"/>
  <c r="L752" i="1" s="1"/>
  <c r="G752" i="1"/>
  <c r="N752" i="1" s="1"/>
  <c r="E753" i="1" s="1"/>
  <c r="M754" i="1" l="1"/>
  <c r="S754" i="1" s="1"/>
  <c r="G753" i="1"/>
  <c r="N753" i="1" s="1"/>
  <c r="E754" i="1" s="1"/>
  <c r="Q752" i="1"/>
  <c r="K752" i="1" s="1"/>
  <c r="L753" i="1" s="1"/>
  <c r="M755" i="1" l="1"/>
  <c r="S755" i="1" s="1"/>
  <c r="Q753" i="1"/>
  <c r="K753" i="1" s="1"/>
  <c r="L754" i="1" s="1"/>
  <c r="G754" i="1"/>
  <c r="N754" i="1" s="1"/>
  <c r="E755" i="1" s="1"/>
  <c r="M756" i="1" l="1"/>
  <c r="S756" i="1" s="1"/>
  <c r="G755" i="1"/>
  <c r="N755" i="1" s="1"/>
  <c r="E756" i="1" s="1"/>
  <c r="Q754" i="1"/>
  <c r="K754" i="1" s="1"/>
  <c r="L755" i="1" s="1"/>
  <c r="M757" i="1" l="1"/>
  <c r="S757" i="1" s="1"/>
  <c r="Q755" i="1"/>
  <c r="K755" i="1" s="1"/>
  <c r="L756" i="1" s="1"/>
  <c r="G756" i="1"/>
  <c r="N756" i="1" s="1"/>
  <c r="E757" i="1" s="1"/>
  <c r="M758" i="1" l="1"/>
  <c r="S758" i="1" s="1"/>
  <c r="G757" i="1"/>
  <c r="N757" i="1" s="1"/>
  <c r="E758" i="1" s="1"/>
  <c r="Q756" i="1"/>
  <c r="K756" i="1" s="1"/>
  <c r="L757" i="1" s="1"/>
  <c r="M759" i="1" l="1"/>
  <c r="S759" i="1" s="1"/>
  <c r="G758" i="1"/>
  <c r="N758" i="1" s="1"/>
  <c r="E759" i="1" s="1"/>
  <c r="Q757" i="1"/>
  <c r="K757" i="1" s="1"/>
  <c r="L758" i="1" s="1"/>
  <c r="Q758" i="1" l="1"/>
  <c r="K758" i="1" s="1"/>
  <c r="L759" i="1" s="1"/>
  <c r="M760" i="1" s="1"/>
  <c r="S760" i="1" s="1"/>
  <c r="G759" i="1"/>
  <c r="N759" i="1" s="1"/>
  <c r="E760" i="1" s="1"/>
  <c r="G760" i="1" l="1"/>
  <c r="N760" i="1" s="1"/>
  <c r="E761" i="1" s="1"/>
  <c r="Q759" i="1"/>
  <c r="K759" i="1" s="1"/>
  <c r="L760" i="1" s="1"/>
  <c r="M762" i="1" l="1"/>
  <c r="S762" i="1" s="1"/>
  <c r="M761" i="1"/>
  <c r="S761" i="1" s="1"/>
  <c r="G761" i="1"/>
  <c r="Q760" i="1"/>
  <c r="K760" i="1" s="1"/>
  <c r="L761" i="1" s="1"/>
  <c r="M763" i="1" l="1"/>
  <c r="S763" i="1" s="1"/>
  <c r="N761" i="1"/>
  <c r="E762" i="1" s="1"/>
  <c r="G762" i="1" s="1"/>
  <c r="N762" i="1" s="1"/>
  <c r="E763" i="1" s="1"/>
  <c r="Q761" i="1"/>
  <c r="K761" i="1" s="1"/>
  <c r="L762" i="1" s="1"/>
  <c r="Q762" i="1" l="1"/>
  <c r="K762" i="1" s="1"/>
  <c r="L763" i="1" s="1"/>
  <c r="M764" i="1" s="1"/>
  <c r="S764" i="1" s="1"/>
  <c r="G763" i="1"/>
  <c r="N763" i="1" s="1"/>
  <c r="E764" i="1" s="1"/>
  <c r="Q763" i="1" l="1"/>
  <c r="K763" i="1" s="1"/>
  <c r="L764" i="1" s="1"/>
  <c r="G764" i="1"/>
  <c r="N764" i="1" s="1"/>
  <c r="E765" i="1" s="1"/>
  <c r="M766" i="1" l="1"/>
  <c r="S766" i="1" s="1"/>
  <c r="M765" i="1"/>
  <c r="S765" i="1" s="1"/>
  <c r="G765" i="1"/>
  <c r="Q764" i="1"/>
  <c r="K764" i="1" s="1"/>
  <c r="L765" i="1" s="1"/>
  <c r="M767" i="1" l="1"/>
  <c r="S767" i="1" s="1"/>
  <c r="N765" i="1"/>
  <c r="E766" i="1" s="1"/>
  <c r="G766" i="1" s="1"/>
  <c r="N766" i="1" s="1"/>
  <c r="E767" i="1" s="1"/>
  <c r="Q765" i="1"/>
  <c r="K765" i="1" s="1"/>
  <c r="L766" i="1" s="1"/>
  <c r="Q766" i="1" l="1"/>
  <c r="K766" i="1" s="1"/>
  <c r="L767" i="1" s="1"/>
  <c r="G767" i="1"/>
  <c r="N767" i="1" s="1"/>
  <c r="E768" i="1" s="1"/>
  <c r="M769" i="1" l="1"/>
  <c r="S769" i="1" s="1"/>
  <c r="M768" i="1"/>
  <c r="S768" i="1" s="1"/>
  <c r="G768" i="1"/>
  <c r="Q767" i="1"/>
  <c r="K767" i="1" s="1"/>
  <c r="L768" i="1" s="1"/>
  <c r="M770" i="1" s="1"/>
  <c r="S770" i="1" s="1"/>
  <c r="N768" i="1" l="1"/>
  <c r="E769" i="1" s="1"/>
  <c r="M771" i="1"/>
  <c r="S771" i="1" s="1"/>
  <c r="Q768" i="1"/>
  <c r="K768" i="1" s="1"/>
  <c r="L769" i="1" s="1"/>
  <c r="G769" i="1"/>
  <c r="N769" i="1" s="1"/>
  <c r="E770" i="1" s="1"/>
  <c r="G770" i="1" l="1"/>
  <c r="N770" i="1" s="1"/>
  <c r="E771" i="1" s="1"/>
  <c r="Q769" i="1"/>
  <c r="K769" i="1" s="1"/>
  <c r="L770" i="1" s="1"/>
  <c r="M772" i="1" l="1"/>
  <c r="S772" i="1" s="1"/>
  <c r="Q770" i="1"/>
  <c r="K770" i="1" s="1"/>
  <c r="L771" i="1" s="1"/>
  <c r="G771" i="1"/>
  <c r="N771" i="1" s="1"/>
  <c r="E772" i="1" s="1"/>
  <c r="G772" i="1" l="1"/>
  <c r="N772" i="1" s="1"/>
  <c r="E773" i="1" s="1"/>
  <c r="Q771" i="1"/>
  <c r="K771" i="1" s="1"/>
  <c r="L772" i="1" s="1"/>
  <c r="M773" i="1" s="1"/>
  <c r="S773" i="1" s="1"/>
  <c r="M774" i="1" l="1"/>
  <c r="S774" i="1" s="1"/>
  <c r="Q772" i="1"/>
  <c r="K772" i="1" s="1"/>
  <c r="L773" i="1" s="1"/>
  <c r="G773" i="1"/>
  <c r="N773" i="1" s="1"/>
  <c r="E774" i="1" s="1"/>
  <c r="M775" i="1" l="1"/>
  <c r="S775" i="1" s="1"/>
  <c r="G774" i="1"/>
  <c r="N774" i="1" s="1"/>
  <c r="E775" i="1" s="1"/>
  <c r="Q773" i="1"/>
  <c r="K773" i="1" s="1"/>
  <c r="L774" i="1" s="1"/>
  <c r="Q774" i="1" l="1"/>
  <c r="K774" i="1" s="1"/>
  <c r="L775" i="1" s="1"/>
  <c r="G775" i="1"/>
  <c r="N775" i="1" s="1"/>
  <c r="E776" i="1" s="1"/>
  <c r="M777" i="1" l="1"/>
  <c r="S777" i="1" s="1"/>
  <c r="M776" i="1"/>
  <c r="S776" i="1" s="1"/>
  <c r="Q775" i="1"/>
  <c r="K775" i="1" s="1"/>
  <c r="L776" i="1" s="1"/>
  <c r="G776" i="1"/>
  <c r="N776" i="1" l="1"/>
  <c r="E777" i="1" s="1"/>
  <c r="G777" i="1" s="1"/>
  <c r="N777" i="1" s="1"/>
  <c r="E778" i="1" s="1"/>
  <c r="Q776" i="1"/>
  <c r="K776" i="1" s="1"/>
  <c r="L777" i="1" s="1"/>
  <c r="M778" i="1" s="1"/>
  <c r="S778" i="1" s="1"/>
  <c r="Q777" i="1" l="1"/>
  <c r="K777" i="1" s="1"/>
  <c r="L778" i="1" s="1"/>
  <c r="G778" i="1"/>
  <c r="N778" i="1" s="1"/>
  <c r="E779" i="1" s="1"/>
  <c r="M780" i="1" l="1"/>
  <c r="S780" i="1" s="1"/>
  <c r="M779" i="1"/>
  <c r="S779" i="1" s="1"/>
  <c r="M781" i="1"/>
  <c r="S781" i="1" s="1"/>
  <c r="Q778" i="1"/>
  <c r="K778" i="1" s="1"/>
  <c r="L779" i="1" s="1"/>
  <c r="G779" i="1"/>
  <c r="N779" i="1" l="1"/>
  <c r="E780" i="1" s="1"/>
  <c r="G780" i="1" s="1"/>
  <c r="N780" i="1" s="1"/>
  <c r="E781" i="1" s="1"/>
  <c r="Q779" i="1"/>
  <c r="K779" i="1" s="1"/>
  <c r="L780" i="1" s="1"/>
  <c r="G781" i="1" l="1"/>
  <c r="N781" i="1" s="1"/>
  <c r="E782" i="1" s="1"/>
  <c r="Q780" i="1"/>
  <c r="K780" i="1" s="1"/>
  <c r="L781" i="1" s="1"/>
  <c r="M783" i="1" l="1"/>
  <c r="S783" i="1" s="1"/>
  <c r="M782" i="1"/>
  <c r="S782" i="1" s="1"/>
  <c r="G782" i="1"/>
  <c r="Q781" i="1"/>
  <c r="K781" i="1" s="1"/>
  <c r="L782" i="1" s="1"/>
  <c r="M784" i="1" s="1"/>
  <c r="S784" i="1" s="1"/>
  <c r="N782" i="1" l="1"/>
  <c r="E783" i="1" s="1"/>
  <c r="G783" i="1" s="1"/>
  <c r="N783" i="1" s="1"/>
  <c r="E784" i="1" s="1"/>
  <c r="Q782" i="1"/>
  <c r="K782" i="1" s="1"/>
  <c r="L783" i="1" s="1"/>
  <c r="G784" i="1" l="1"/>
  <c r="N784" i="1" s="1"/>
  <c r="E785" i="1" s="1"/>
  <c r="Q783" i="1"/>
  <c r="K783" i="1" s="1"/>
  <c r="L784" i="1" s="1"/>
  <c r="M786" i="1" l="1"/>
  <c r="S786" i="1" s="1"/>
  <c r="M785" i="1"/>
  <c r="S785" i="1" s="1"/>
  <c r="G785" i="1"/>
  <c r="Q784" i="1"/>
  <c r="K784" i="1" s="1"/>
  <c r="L785" i="1" s="1"/>
  <c r="N785" i="1" l="1"/>
  <c r="E786" i="1" s="1"/>
  <c r="G786" i="1" s="1"/>
  <c r="N786" i="1" s="1"/>
  <c r="E787" i="1" s="1"/>
  <c r="Q785" i="1"/>
  <c r="K785" i="1" s="1"/>
  <c r="L786" i="1" s="1"/>
  <c r="M787" i="1" s="1"/>
  <c r="S787" i="1" s="1"/>
  <c r="G787" i="1" l="1"/>
  <c r="N787" i="1" s="1"/>
  <c r="E788" i="1" s="1"/>
  <c r="Q786" i="1"/>
  <c r="K786" i="1" s="1"/>
  <c r="L787" i="1" s="1"/>
  <c r="M788" i="1" s="1"/>
  <c r="S788" i="1" s="1"/>
  <c r="M789" i="1" l="1"/>
  <c r="S789" i="1" s="1"/>
  <c r="G788" i="1"/>
  <c r="N788" i="1" s="1"/>
  <c r="E789" i="1" s="1"/>
  <c r="Q787" i="1"/>
  <c r="K787" i="1" s="1"/>
  <c r="L788" i="1" s="1"/>
  <c r="M790" i="1" s="1"/>
  <c r="S790" i="1" s="1"/>
  <c r="Q788" i="1" l="1"/>
  <c r="K788" i="1" s="1"/>
  <c r="L789" i="1" s="1"/>
  <c r="G789" i="1"/>
  <c r="N789" i="1" s="1"/>
  <c r="E790" i="1" s="1"/>
  <c r="G790" i="1" l="1"/>
  <c r="N790" i="1" s="1"/>
  <c r="E791" i="1" s="1"/>
  <c r="Q789" i="1"/>
  <c r="K789" i="1" s="1"/>
  <c r="L790" i="1" s="1"/>
  <c r="M792" i="1" l="1"/>
  <c r="S792" i="1" s="1"/>
  <c r="M791" i="1"/>
  <c r="S791" i="1" s="1"/>
  <c r="Q790" i="1"/>
  <c r="K790" i="1" s="1"/>
  <c r="L791" i="1" s="1"/>
  <c r="G791" i="1"/>
  <c r="N791" i="1" l="1"/>
  <c r="E792" i="1" s="1"/>
  <c r="G792" i="1" s="1"/>
  <c r="N792" i="1" s="1"/>
  <c r="E793" i="1" s="1"/>
  <c r="Q791" i="1"/>
  <c r="K791" i="1" s="1"/>
  <c r="L792" i="1" s="1"/>
  <c r="M794" i="1" l="1"/>
  <c r="S794" i="1" s="1"/>
  <c r="M793" i="1"/>
  <c r="S793" i="1" s="1"/>
  <c r="Q792" i="1"/>
  <c r="K792" i="1" s="1"/>
  <c r="L793" i="1" s="1"/>
  <c r="G793" i="1"/>
  <c r="N793" i="1" l="1"/>
  <c r="E794" i="1" s="1"/>
  <c r="G794" i="1" s="1"/>
  <c r="N794" i="1" s="1"/>
  <c r="E795" i="1" s="1"/>
  <c r="Q793" i="1"/>
  <c r="K793" i="1" s="1"/>
  <c r="L794" i="1" s="1"/>
  <c r="M796" i="1" l="1"/>
  <c r="S796" i="1" s="1"/>
  <c r="M795" i="1"/>
  <c r="S795" i="1" s="1"/>
  <c r="Q794" i="1"/>
  <c r="K794" i="1" s="1"/>
  <c r="L795" i="1" s="1"/>
  <c r="G795" i="1"/>
  <c r="N795" i="1" l="1"/>
  <c r="E796" i="1" s="1"/>
  <c r="G796" i="1" s="1"/>
  <c r="N796" i="1" s="1"/>
  <c r="E797" i="1" s="1"/>
  <c r="M797" i="1"/>
  <c r="S797" i="1" s="1"/>
  <c r="Q795" i="1"/>
  <c r="K795" i="1" s="1"/>
  <c r="L796" i="1" s="1"/>
  <c r="M798" i="1" l="1"/>
  <c r="S798" i="1" s="1"/>
  <c r="Q796" i="1"/>
  <c r="K796" i="1" s="1"/>
  <c r="L797" i="1" s="1"/>
  <c r="G797" i="1"/>
  <c r="N797" i="1" s="1"/>
  <c r="E798" i="1" s="1"/>
  <c r="Q797" i="1" l="1"/>
  <c r="K797" i="1" s="1"/>
  <c r="L798" i="1" s="1"/>
  <c r="M799" i="1" s="1"/>
  <c r="S799" i="1" s="1"/>
  <c r="G798" i="1"/>
  <c r="N798" i="1" s="1"/>
  <c r="E799" i="1" s="1"/>
  <c r="G799" i="1" l="1"/>
  <c r="N799" i="1" s="1"/>
  <c r="E800" i="1" s="1"/>
  <c r="Q798" i="1"/>
  <c r="K798" i="1" s="1"/>
  <c r="L799" i="1" s="1"/>
  <c r="M800" i="1" s="1"/>
  <c r="S800" i="1" s="1"/>
  <c r="M801" i="1" l="1"/>
  <c r="S801" i="1" s="1"/>
  <c r="G800" i="1"/>
  <c r="N800" i="1" s="1"/>
  <c r="E801" i="1" s="1"/>
  <c r="Q799" i="1"/>
  <c r="K799" i="1" s="1"/>
  <c r="L800" i="1" s="1"/>
  <c r="M803" i="1" l="1"/>
  <c r="S803" i="1" s="1"/>
  <c r="Q800" i="1"/>
  <c r="K800" i="1" s="1"/>
  <c r="L801" i="1" s="1"/>
  <c r="M802" i="1" s="1"/>
  <c r="S802" i="1" s="1"/>
  <c r="G801" i="1"/>
  <c r="N801" i="1" s="1"/>
  <c r="E802" i="1" s="1"/>
  <c r="M804" i="1" l="1"/>
  <c r="S804" i="1" s="1"/>
  <c r="Q801" i="1"/>
  <c r="K801" i="1" s="1"/>
  <c r="L802" i="1" s="1"/>
  <c r="G802" i="1"/>
  <c r="N802" i="1" s="1"/>
  <c r="E803" i="1" s="1"/>
  <c r="G803" i="1" l="1"/>
  <c r="N803" i="1" s="1"/>
  <c r="E804" i="1" s="1"/>
  <c r="Q802" i="1"/>
  <c r="K802" i="1" s="1"/>
  <c r="L803" i="1" s="1"/>
  <c r="M806" i="1" l="1"/>
  <c r="S806" i="1" s="1"/>
  <c r="Q803" i="1"/>
  <c r="K803" i="1" s="1"/>
  <c r="L804" i="1" s="1"/>
  <c r="M805" i="1" s="1"/>
  <c r="S805" i="1" s="1"/>
  <c r="G804" i="1"/>
  <c r="N804" i="1" s="1"/>
  <c r="E805" i="1" s="1"/>
  <c r="G805" i="1" l="1"/>
  <c r="N805" i="1" s="1"/>
  <c r="E806" i="1" s="1"/>
  <c r="Q804" i="1"/>
  <c r="K804" i="1" s="1"/>
  <c r="L805" i="1" s="1"/>
  <c r="M807" i="1" s="1"/>
  <c r="S807" i="1" s="1"/>
  <c r="G806" i="1" l="1"/>
  <c r="N806" i="1" s="1"/>
  <c r="E807" i="1" s="1"/>
  <c r="M808" i="1"/>
  <c r="S808" i="1" s="1"/>
  <c r="Q805" i="1"/>
  <c r="K805" i="1" s="1"/>
  <c r="L806" i="1" s="1"/>
  <c r="Q806" i="1" l="1"/>
  <c r="K806" i="1" s="1"/>
  <c r="L807" i="1" s="1"/>
  <c r="M809" i="1" s="1"/>
  <c r="S809" i="1" s="1"/>
  <c r="G807" i="1"/>
  <c r="N807" i="1" s="1"/>
  <c r="E808" i="1" s="1"/>
  <c r="G808" i="1" l="1"/>
  <c r="N808" i="1" s="1"/>
  <c r="E809" i="1" s="1"/>
  <c r="Q807" i="1"/>
  <c r="K807" i="1" s="1"/>
  <c r="L808" i="1" s="1"/>
  <c r="M810" i="1" s="1"/>
  <c r="S810" i="1" s="1"/>
  <c r="Q808" i="1" l="1"/>
  <c r="K808" i="1" s="1"/>
  <c r="L809" i="1" s="1"/>
  <c r="G809" i="1"/>
  <c r="N809" i="1" s="1"/>
  <c r="E810" i="1" s="1"/>
  <c r="G810" i="1" l="1"/>
  <c r="N810" i="1" s="1"/>
  <c r="E811" i="1" s="1"/>
  <c r="Q809" i="1"/>
  <c r="K809" i="1" s="1"/>
  <c r="L810" i="1" s="1"/>
  <c r="M812" i="1" l="1"/>
  <c r="S812" i="1" s="1"/>
  <c r="M811" i="1"/>
  <c r="S811" i="1" s="1"/>
  <c r="M813" i="1"/>
  <c r="S813" i="1" s="1"/>
  <c r="Q810" i="1"/>
  <c r="K810" i="1" s="1"/>
  <c r="L811" i="1" s="1"/>
  <c r="G811" i="1"/>
  <c r="N811" i="1" l="1"/>
  <c r="E812" i="1" s="1"/>
  <c r="G812" i="1" s="1"/>
  <c r="N812" i="1" s="1"/>
  <c r="E813" i="1" s="1"/>
  <c r="Q811" i="1"/>
  <c r="K811" i="1" s="1"/>
  <c r="L812" i="1" s="1"/>
  <c r="M814" i="1" l="1"/>
  <c r="S814" i="1" s="1"/>
  <c r="G813" i="1"/>
  <c r="N813" i="1" s="1"/>
  <c r="E814" i="1" s="1"/>
  <c r="Q812" i="1"/>
  <c r="K812" i="1" s="1"/>
  <c r="L813" i="1" s="1"/>
  <c r="M816" i="1" l="1"/>
  <c r="S816" i="1" s="1"/>
  <c r="Q813" i="1"/>
  <c r="K813" i="1" s="1"/>
  <c r="L814" i="1" s="1"/>
  <c r="M815" i="1" s="1"/>
  <c r="S815" i="1" s="1"/>
  <c r="G814" i="1"/>
  <c r="N814" i="1" s="1"/>
  <c r="E815" i="1" s="1"/>
  <c r="Q814" i="1" l="1"/>
  <c r="K814" i="1" s="1"/>
  <c r="L815" i="1" s="1"/>
  <c r="G815" i="1"/>
  <c r="N815" i="1" s="1"/>
  <c r="E816" i="1" s="1"/>
  <c r="M818" i="1" l="1"/>
  <c r="S818" i="1" s="1"/>
  <c r="Q815" i="1"/>
  <c r="K815" i="1" s="1"/>
  <c r="L816" i="1" s="1"/>
  <c r="M817" i="1" s="1"/>
  <c r="S817" i="1" s="1"/>
  <c r="G816" i="1"/>
  <c r="N816" i="1" s="1"/>
  <c r="E817" i="1" s="1"/>
  <c r="Q816" i="1" l="1"/>
  <c r="K816" i="1" s="1"/>
  <c r="L817" i="1" s="1"/>
  <c r="G817" i="1"/>
  <c r="N817" i="1" s="1"/>
  <c r="E818" i="1" s="1"/>
  <c r="G818" i="1" l="1"/>
  <c r="N818" i="1" s="1"/>
  <c r="E819" i="1" s="1"/>
  <c r="Q817" i="1"/>
  <c r="K817" i="1" s="1"/>
  <c r="L818" i="1" s="1"/>
  <c r="M819" i="1" s="1"/>
  <c r="S819" i="1" s="1"/>
  <c r="M820" i="1" l="1"/>
  <c r="S820" i="1" s="1"/>
  <c r="G819" i="1"/>
  <c r="N819" i="1" s="1"/>
  <c r="E820" i="1" s="1"/>
  <c r="Q818" i="1"/>
  <c r="K818" i="1" s="1"/>
  <c r="L819" i="1" s="1"/>
  <c r="M821" i="1" l="1"/>
  <c r="S821" i="1" s="1"/>
  <c r="M822" i="1"/>
  <c r="S822" i="1" s="1"/>
  <c r="Q819" i="1"/>
  <c r="K819" i="1" s="1"/>
  <c r="L820" i="1" s="1"/>
  <c r="G820" i="1"/>
  <c r="N820" i="1" s="1"/>
  <c r="E821" i="1" s="1"/>
  <c r="G821" i="1" l="1"/>
  <c r="N821" i="1" s="1"/>
  <c r="E822" i="1" s="1"/>
  <c r="M823" i="1"/>
  <c r="S823" i="1" s="1"/>
  <c r="Q820" i="1"/>
  <c r="K820" i="1" s="1"/>
  <c r="L821" i="1" s="1"/>
  <c r="Q821" i="1" l="1"/>
  <c r="K821" i="1" s="1"/>
  <c r="L822" i="1" s="1"/>
  <c r="G822" i="1"/>
  <c r="N822" i="1" s="1"/>
  <c r="E823" i="1" s="1"/>
  <c r="M825" i="1" l="1"/>
  <c r="S825" i="1" s="1"/>
  <c r="Q822" i="1"/>
  <c r="K822" i="1" s="1"/>
  <c r="L823" i="1" s="1"/>
  <c r="M824" i="1" s="1"/>
  <c r="S824" i="1" s="1"/>
  <c r="G823" i="1"/>
  <c r="N823" i="1" s="1"/>
  <c r="E824" i="1" s="1"/>
  <c r="G824" i="1" l="1"/>
  <c r="N824" i="1" s="1"/>
  <c r="E825" i="1" s="1"/>
  <c r="Q823" i="1"/>
  <c r="K823" i="1" s="1"/>
  <c r="L824" i="1" s="1"/>
  <c r="M826" i="1" l="1"/>
  <c r="S826" i="1" s="1"/>
  <c r="Q824" i="1"/>
  <c r="K824" i="1" s="1"/>
  <c r="L825" i="1" s="1"/>
  <c r="G825" i="1"/>
  <c r="N825" i="1" s="1"/>
  <c r="E826" i="1" s="1"/>
  <c r="G826" i="1" l="1"/>
  <c r="N826" i="1" s="1"/>
  <c r="E827" i="1" s="1"/>
  <c r="Q825" i="1"/>
  <c r="K825" i="1" s="1"/>
  <c r="L826" i="1" s="1"/>
  <c r="M828" i="1" l="1"/>
  <c r="S828" i="1" s="1"/>
  <c r="M827" i="1"/>
  <c r="S827" i="1" s="1"/>
  <c r="M829" i="1"/>
  <c r="S829" i="1" s="1"/>
  <c r="Q826" i="1"/>
  <c r="K826" i="1" s="1"/>
  <c r="L827" i="1" s="1"/>
  <c r="G827" i="1"/>
  <c r="N827" i="1" l="1"/>
  <c r="E828" i="1" s="1"/>
  <c r="G828" i="1" s="1"/>
  <c r="N828" i="1" s="1"/>
  <c r="E829" i="1" s="1"/>
  <c r="Q827" i="1"/>
  <c r="K827" i="1" s="1"/>
  <c r="L828" i="1" s="1"/>
  <c r="M830" i="1" s="1"/>
  <c r="S830" i="1" s="1"/>
  <c r="Q828" i="1" l="1"/>
  <c r="K828" i="1" s="1"/>
  <c r="L829" i="1" s="1"/>
  <c r="G829" i="1"/>
  <c r="N829" i="1" s="1"/>
  <c r="E830" i="1" s="1"/>
  <c r="M831" i="1" l="1"/>
  <c r="S831" i="1" s="1"/>
  <c r="G830" i="1"/>
  <c r="N830" i="1" s="1"/>
  <c r="E831" i="1" s="1"/>
  <c r="Q829" i="1"/>
  <c r="K829" i="1" s="1"/>
  <c r="L830" i="1" s="1"/>
  <c r="Q830" i="1" l="1"/>
  <c r="K830" i="1" s="1"/>
  <c r="L831" i="1" s="1"/>
  <c r="G831" i="1"/>
  <c r="N831" i="1" s="1"/>
  <c r="E832" i="1" s="1"/>
  <c r="M833" i="1" l="1"/>
  <c r="S833" i="1" s="1"/>
  <c r="M832" i="1"/>
  <c r="S832" i="1" s="1"/>
  <c r="G832" i="1"/>
  <c r="M834" i="1"/>
  <c r="S834" i="1" s="1"/>
  <c r="Q831" i="1"/>
  <c r="K831" i="1" s="1"/>
  <c r="L832" i="1" s="1"/>
  <c r="N832" i="1" l="1"/>
  <c r="E833" i="1" s="1"/>
  <c r="G833" i="1" s="1"/>
  <c r="N833" i="1" s="1"/>
  <c r="E834" i="1" s="1"/>
  <c r="Q832" i="1"/>
  <c r="K832" i="1" s="1"/>
  <c r="L833" i="1" s="1"/>
  <c r="M835" i="1" s="1"/>
  <c r="S835" i="1" s="1"/>
  <c r="G834" i="1" l="1"/>
  <c r="N834" i="1" s="1"/>
  <c r="E835" i="1" s="1"/>
  <c r="Q833" i="1"/>
  <c r="K833" i="1" s="1"/>
  <c r="L834" i="1" s="1"/>
  <c r="M836" i="1" s="1"/>
  <c r="S836" i="1" s="1"/>
  <c r="Q834" i="1" l="1"/>
  <c r="K834" i="1" s="1"/>
  <c r="L835" i="1" s="1"/>
  <c r="G835" i="1"/>
  <c r="N835" i="1" s="1"/>
  <c r="E836" i="1" s="1"/>
  <c r="M837" i="1" l="1"/>
  <c r="S837" i="1" s="1"/>
  <c r="G836" i="1"/>
  <c r="N836" i="1" s="1"/>
  <c r="E837" i="1" s="1"/>
  <c r="M838" i="1"/>
  <c r="S838" i="1" s="1"/>
  <c r="Q835" i="1"/>
  <c r="K835" i="1" s="1"/>
  <c r="L836" i="1" s="1"/>
  <c r="Q836" i="1" l="1"/>
  <c r="K836" i="1" s="1"/>
  <c r="L837" i="1" s="1"/>
  <c r="G837" i="1"/>
  <c r="N837" i="1" s="1"/>
  <c r="E838" i="1" s="1"/>
  <c r="G838" i="1" l="1"/>
  <c r="N838" i="1" s="1"/>
  <c r="E839" i="1" s="1"/>
  <c r="Q837" i="1"/>
  <c r="K837" i="1" s="1"/>
  <c r="L838" i="1" s="1"/>
  <c r="M839" i="1" s="1"/>
  <c r="S839" i="1" s="1"/>
  <c r="G839" i="1" l="1"/>
  <c r="N839" i="1" s="1"/>
  <c r="E840" i="1" s="1"/>
  <c r="M841" i="1"/>
  <c r="S841" i="1" s="1"/>
  <c r="Q838" i="1"/>
  <c r="K838" i="1" s="1"/>
  <c r="L839" i="1" s="1"/>
  <c r="M840" i="1" s="1"/>
  <c r="S840" i="1" s="1"/>
  <c r="Q839" i="1" l="1"/>
  <c r="K839" i="1" s="1"/>
  <c r="L840" i="1" s="1"/>
  <c r="G840" i="1"/>
  <c r="N840" i="1" s="1"/>
  <c r="E841" i="1" s="1"/>
  <c r="M842" i="1" l="1"/>
  <c r="S842" i="1" s="1"/>
  <c r="G841" i="1"/>
  <c r="N841" i="1" s="1"/>
  <c r="E842" i="1" s="1"/>
  <c r="Q840" i="1"/>
  <c r="K840" i="1" s="1"/>
  <c r="L841" i="1" s="1"/>
  <c r="Q841" i="1" l="1"/>
  <c r="K841" i="1" s="1"/>
  <c r="L842" i="1" s="1"/>
  <c r="G842" i="1"/>
  <c r="N842" i="1" s="1"/>
  <c r="E843" i="1" s="1"/>
  <c r="M844" i="1" l="1"/>
  <c r="S844" i="1" s="1"/>
  <c r="M843" i="1"/>
  <c r="S843" i="1" s="1"/>
  <c r="G843" i="1"/>
  <c r="M845" i="1"/>
  <c r="S845" i="1" s="1"/>
  <c r="Q842" i="1"/>
  <c r="K842" i="1" s="1"/>
  <c r="L843" i="1" s="1"/>
  <c r="N843" i="1" l="1"/>
  <c r="E844" i="1" s="1"/>
  <c r="G844" i="1" s="1"/>
  <c r="N844" i="1" s="1"/>
  <c r="E845" i="1" s="1"/>
  <c r="Q843" i="1"/>
  <c r="K843" i="1" s="1"/>
  <c r="L844" i="1" s="1"/>
  <c r="M846" i="1" s="1"/>
  <c r="S846" i="1" s="1"/>
  <c r="Q844" i="1" l="1"/>
  <c r="K844" i="1" s="1"/>
  <c r="L845" i="1" s="1"/>
  <c r="G845" i="1"/>
  <c r="N845" i="1" s="1"/>
  <c r="E846" i="1" s="1"/>
  <c r="M847" i="1" l="1"/>
  <c r="S847" i="1" s="1"/>
  <c r="G846" i="1"/>
  <c r="N846" i="1" s="1"/>
  <c r="E847" i="1" s="1"/>
  <c r="Q845" i="1"/>
  <c r="K845" i="1" s="1"/>
  <c r="L846" i="1" s="1"/>
  <c r="M848" i="1" s="1"/>
  <c r="S848" i="1" s="1"/>
  <c r="Q846" i="1" l="1"/>
  <c r="K846" i="1" s="1"/>
  <c r="L847" i="1" s="1"/>
  <c r="G847" i="1"/>
  <c r="N847" i="1" s="1"/>
  <c r="E848" i="1" s="1"/>
  <c r="M849" i="1" l="1"/>
  <c r="S849" i="1" s="1"/>
  <c r="G848" i="1"/>
  <c r="N848" i="1" s="1"/>
  <c r="E849" i="1" s="1"/>
  <c r="Q847" i="1"/>
  <c r="K847" i="1" s="1"/>
  <c r="L848" i="1" s="1"/>
  <c r="Q848" i="1" l="1"/>
  <c r="K848" i="1" s="1"/>
  <c r="L849" i="1" s="1"/>
  <c r="G849" i="1"/>
  <c r="N849" i="1" s="1"/>
  <c r="E850" i="1" s="1"/>
  <c r="M851" i="1" l="1"/>
  <c r="S851" i="1" s="1"/>
  <c r="M850" i="1"/>
  <c r="S850" i="1" s="1"/>
  <c r="G850" i="1"/>
  <c r="M852" i="1"/>
  <c r="S852" i="1" s="1"/>
  <c r="Q849" i="1"/>
  <c r="K849" i="1" s="1"/>
  <c r="L850" i="1" s="1"/>
  <c r="N850" i="1" l="1"/>
  <c r="E851" i="1" s="1"/>
  <c r="G851" i="1" s="1"/>
  <c r="N851" i="1" s="1"/>
  <c r="E852" i="1" s="1"/>
  <c r="Q850" i="1"/>
  <c r="K850" i="1" s="1"/>
  <c r="L851" i="1" s="1"/>
  <c r="M853" i="1" s="1"/>
  <c r="S853" i="1" s="1"/>
  <c r="Q851" i="1" l="1"/>
  <c r="K851" i="1" s="1"/>
  <c r="L852" i="1" s="1"/>
  <c r="M854" i="1" s="1"/>
  <c r="S854" i="1" s="1"/>
  <c r="G852" i="1"/>
  <c r="N852" i="1" s="1"/>
  <c r="E853" i="1" s="1"/>
  <c r="G853" i="1" l="1"/>
  <c r="N853" i="1" s="1"/>
  <c r="E854" i="1" s="1"/>
  <c r="Q852" i="1"/>
  <c r="K852" i="1" s="1"/>
  <c r="L853" i="1" s="1"/>
  <c r="G854" i="1" l="1"/>
  <c r="N854" i="1" s="1"/>
  <c r="E855" i="1" s="1"/>
  <c r="Q853" i="1"/>
  <c r="K853" i="1" s="1"/>
  <c r="L854" i="1" s="1"/>
  <c r="M855" i="1" s="1"/>
  <c r="S855" i="1" s="1"/>
  <c r="Q854" i="1" l="1"/>
  <c r="K854" i="1" s="1"/>
  <c r="L855" i="1" s="1"/>
  <c r="G855" i="1"/>
  <c r="N855" i="1" s="1"/>
  <c r="E856" i="1" s="1"/>
  <c r="M857" i="1" l="1"/>
  <c r="S857" i="1" s="1"/>
  <c r="M856" i="1"/>
  <c r="S856" i="1" s="1"/>
  <c r="Q855" i="1"/>
  <c r="K855" i="1" s="1"/>
  <c r="L856" i="1" s="1"/>
  <c r="G856" i="1"/>
  <c r="N856" i="1" l="1"/>
  <c r="E857" i="1" s="1"/>
  <c r="G857" i="1" s="1"/>
  <c r="N857" i="1" s="1"/>
  <c r="E858" i="1" s="1"/>
  <c r="M858" i="1"/>
  <c r="S858" i="1" s="1"/>
  <c r="Q856" i="1"/>
  <c r="K856" i="1" s="1"/>
  <c r="L857" i="1" s="1"/>
  <c r="M859" i="1" s="1"/>
  <c r="S859" i="1" s="1"/>
  <c r="G858" i="1" l="1"/>
  <c r="N858" i="1" s="1"/>
  <c r="E859" i="1" s="1"/>
  <c r="Q857" i="1"/>
  <c r="K857" i="1" s="1"/>
  <c r="L858" i="1" s="1"/>
  <c r="M860" i="1" s="1"/>
  <c r="S860" i="1" s="1"/>
  <c r="Q858" i="1" l="1"/>
  <c r="K858" i="1" s="1"/>
  <c r="L859" i="1" s="1"/>
  <c r="M861" i="1" s="1"/>
  <c r="S861" i="1" s="1"/>
  <c r="G859" i="1"/>
  <c r="N859" i="1" s="1"/>
  <c r="E860" i="1" s="1"/>
  <c r="G860" i="1" l="1"/>
  <c r="N860" i="1" s="1"/>
  <c r="E861" i="1" s="1"/>
  <c r="M862" i="1"/>
  <c r="S862" i="1" s="1"/>
  <c r="Q859" i="1"/>
  <c r="K859" i="1" s="1"/>
  <c r="L860" i="1" s="1"/>
  <c r="Q860" i="1" l="1"/>
  <c r="K860" i="1" s="1"/>
  <c r="L861" i="1" s="1"/>
  <c r="M863" i="1" s="1"/>
  <c r="S863" i="1" s="1"/>
  <c r="G861" i="1"/>
  <c r="N861" i="1" s="1"/>
  <c r="E862" i="1" s="1"/>
  <c r="M864" i="1" l="1"/>
  <c r="S864" i="1" s="1"/>
  <c r="Q861" i="1"/>
  <c r="K861" i="1" s="1"/>
  <c r="L862" i="1" s="1"/>
  <c r="G862" i="1"/>
  <c r="N862" i="1" s="1"/>
  <c r="E863" i="1" s="1"/>
  <c r="Q862" i="1" l="1"/>
  <c r="K862" i="1" s="1"/>
  <c r="L863" i="1" s="1"/>
  <c r="M865" i="1" s="1"/>
  <c r="S865" i="1" s="1"/>
  <c r="G863" i="1"/>
  <c r="N863" i="1" s="1"/>
  <c r="E864" i="1" s="1"/>
  <c r="Q863" i="1" l="1"/>
  <c r="K863" i="1" s="1"/>
  <c r="L864" i="1" s="1"/>
  <c r="G864" i="1"/>
  <c r="N864" i="1" s="1"/>
  <c r="E865" i="1" s="1"/>
  <c r="G865" i="1" l="1"/>
  <c r="N865" i="1" s="1"/>
  <c r="E866" i="1" s="1"/>
  <c r="Q864" i="1"/>
  <c r="K864" i="1" s="1"/>
  <c r="L865" i="1" s="1"/>
  <c r="M866" i="1" s="1"/>
  <c r="S866" i="1" s="1"/>
  <c r="G866" i="1" l="1"/>
  <c r="N866" i="1" s="1"/>
  <c r="E867" i="1" s="1"/>
  <c r="M868" i="1"/>
  <c r="S868" i="1" s="1"/>
  <c r="Q865" i="1"/>
  <c r="K865" i="1" s="1"/>
  <c r="L866" i="1" s="1"/>
  <c r="M867" i="1" s="1"/>
  <c r="S867" i="1" s="1"/>
  <c r="Q866" i="1" l="1"/>
  <c r="K866" i="1" s="1"/>
  <c r="L867" i="1" s="1"/>
  <c r="G867" i="1"/>
  <c r="N867" i="1" s="1"/>
  <c r="E868" i="1" s="1"/>
  <c r="G868" i="1" l="1"/>
  <c r="N868" i="1" s="1"/>
  <c r="E869" i="1" s="1"/>
  <c r="Q867" i="1"/>
  <c r="K867" i="1" s="1"/>
  <c r="L868" i="1" s="1"/>
  <c r="M869" i="1" s="1"/>
  <c r="S869" i="1" s="1"/>
  <c r="M870" i="1" l="1"/>
  <c r="S870" i="1" s="1"/>
  <c r="M871" i="1"/>
  <c r="S871" i="1" s="1"/>
  <c r="Q868" i="1"/>
  <c r="K868" i="1" s="1"/>
  <c r="L869" i="1" s="1"/>
  <c r="G869" i="1"/>
  <c r="N869" i="1" s="1"/>
  <c r="E870" i="1" s="1"/>
  <c r="G870" i="1" l="1"/>
  <c r="N870" i="1" s="1"/>
  <c r="E871" i="1" s="1"/>
  <c r="Q869" i="1"/>
  <c r="K869" i="1" s="1"/>
  <c r="L870" i="1" s="1"/>
  <c r="M872" i="1" l="1"/>
  <c r="S872" i="1" s="1"/>
  <c r="M873" i="1"/>
  <c r="S873" i="1" s="1"/>
  <c r="Q870" i="1"/>
  <c r="K870" i="1" s="1"/>
  <c r="L871" i="1" s="1"/>
  <c r="G871" i="1"/>
  <c r="N871" i="1" s="1"/>
  <c r="E872" i="1" s="1"/>
  <c r="G872" i="1" l="1"/>
  <c r="N872" i="1" s="1"/>
  <c r="E873" i="1" s="1"/>
  <c r="Q871" i="1"/>
  <c r="K871" i="1" s="1"/>
  <c r="L872" i="1" s="1"/>
  <c r="M874" i="1" l="1"/>
  <c r="S874" i="1" s="1"/>
  <c r="Q872" i="1"/>
  <c r="K872" i="1" s="1"/>
  <c r="L873" i="1" s="1"/>
  <c r="M875" i="1" s="1"/>
  <c r="S875" i="1" s="1"/>
  <c r="G873" i="1"/>
  <c r="N873" i="1" s="1"/>
  <c r="E874" i="1" s="1"/>
  <c r="G874" i="1" l="1"/>
  <c r="N874" i="1" s="1"/>
  <c r="E875" i="1" s="1"/>
  <c r="M876" i="1"/>
  <c r="S876" i="1" s="1"/>
  <c r="Q873" i="1"/>
  <c r="K873" i="1" s="1"/>
  <c r="L874" i="1" s="1"/>
  <c r="G875" i="1" l="1"/>
  <c r="N875" i="1" s="1"/>
  <c r="E876" i="1" s="1"/>
  <c r="M877" i="1"/>
  <c r="S877" i="1" s="1"/>
  <c r="Q874" i="1"/>
  <c r="K874" i="1" s="1"/>
  <c r="L875" i="1" s="1"/>
  <c r="M878" i="1" l="1"/>
  <c r="S878" i="1" s="1"/>
  <c r="Q875" i="1"/>
  <c r="K875" i="1" s="1"/>
  <c r="L876" i="1" s="1"/>
  <c r="G876" i="1"/>
  <c r="N876" i="1" s="1"/>
  <c r="E877" i="1" s="1"/>
  <c r="G877" i="1" l="1"/>
  <c r="N877" i="1" s="1"/>
  <c r="E878" i="1" s="1"/>
  <c r="Q876" i="1"/>
  <c r="K876" i="1" s="1"/>
  <c r="L877" i="1" s="1"/>
  <c r="Q877" i="1" l="1"/>
  <c r="K877" i="1" s="1"/>
  <c r="L878" i="1" s="1"/>
  <c r="G878" i="1"/>
  <c r="N878" i="1" s="1"/>
  <c r="E879" i="1" s="1"/>
  <c r="M880" i="1" l="1"/>
  <c r="S880" i="1" s="1"/>
  <c r="M879" i="1"/>
  <c r="S879" i="1" s="1"/>
  <c r="G879" i="1"/>
  <c r="Q878" i="1"/>
  <c r="K878" i="1" s="1"/>
  <c r="L879" i="1" s="1"/>
  <c r="M881" i="1" s="1"/>
  <c r="S881" i="1" s="1"/>
  <c r="N879" i="1" l="1"/>
  <c r="E880" i="1" s="1"/>
  <c r="G880" i="1" s="1"/>
  <c r="N880" i="1" s="1"/>
  <c r="E881" i="1" s="1"/>
  <c r="Q879" i="1"/>
  <c r="K879" i="1" s="1"/>
  <c r="L880" i="1" s="1"/>
  <c r="M882" i="1" s="1"/>
  <c r="S882" i="1" s="1"/>
  <c r="Q880" i="1" l="1"/>
  <c r="K880" i="1" s="1"/>
  <c r="L881" i="1" s="1"/>
  <c r="M883" i="1" s="1"/>
  <c r="S883" i="1" s="1"/>
  <c r="G881" i="1"/>
  <c r="N881" i="1" s="1"/>
  <c r="E882" i="1" s="1"/>
  <c r="G882" i="1" l="1"/>
  <c r="N882" i="1" s="1"/>
  <c r="E883" i="1" s="1"/>
  <c r="Q881" i="1"/>
  <c r="K881" i="1" s="1"/>
  <c r="L882" i="1" s="1"/>
  <c r="G883" i="1" l="1"/>
  <c r="N883" i="1" s="1"/>
  <c r="E884" i="1" s="1"/>
  <c r="Q882" i="1"/>
  <c r="K882" i="1" s="1"/>
  <c r="L883" i="1" s="1"/>
  <c r="M884" i="1" s="1"/>
  <c r="S884" i="1" s="1"/>
  <c r="Q883" i="1" l="1"/>
  <c r="K883" i="1" s="1"/>
  <c r="L884" i="1" s="1"/>
  <c r="G884" i="1"/>
  <c r="N884" i="1" s="1"/>
  <c r="E885" i="1" s="1"/>
  <c r="M886" i="1" l="1"/>
  <c r="S886" i="1" s="1"/>
  <c r="M885" i="1"/>
  <c r="S885" i="1" s="1"/>
  <c r="G885" i="1"/>
  <c r="Q884" i="1"/>
  <c r="K884" i="1" s="1"/>
  <c r="L885" i="1" s="1"/>
  <c r="M887" i="1" l="1"/>
  <c r="S887" i="1" s="1"/>
  <c r="N885" i="1"/>
  <c r="E886" i="1" s="1"/>
  <c r="G886" i="1" s="1"/>
  <c r="N886" i="1" s="1"/>
  <c r="E887" i="1" s="1"/>
  <c r="Q885" i="1"/>
  <c r="K885" i="1" s="1"/>
  <c r="L886" i="1" s="1"/>
  <c r="M888" i="1" s="1"/>
  <c r="S888" i="1" s="1"/>
  <c r="G887" i="1" l="1"/>
  <c r="N887" i="1" s="1"/>
  <c r="E888" i="1" s="1"/>
  <c r="Q886" i="1"/>
  <c r="K886" i="1" s="1"/>
  <c r="L887" i="1" s="1"/>
  <c r="M889" i="1" l="1"/>
  <c r="S889" i="1" s="1"/>
  <c r="Q887" i="1"/>
  <c r="K887" i="1" s="1"/>
  <c r="L888" i="1" s="1"/>
  <c r="G888" i="1"/>
  <c r="N888" i="1" s="1"/>
  <c r="E889" i="1" s="1"/>
  <c r="M890" i="1" l="1"/>
  <c r="S890" i="1" s="1"/>
  <c r="G889" i="1"/>
  <c r="N889" i="1" s="1"/>
  <c r="E890" i="1" s="1"/>
  <c r="Q888" i="1"/>
  <c r="K888" i="1" s="1"/>
  <c r="L889" i="1" s="1"/>
  <c r="M891" i="1" s="1"/>
  <c r="S891" i="1" s="1"/>
  <c r="Q889" i="1" l="1"/>
  <c r="K889" i="1" s="1"/>
  <c r="L890" i="1" s="1"/>
  <c r="G890" i="1"/>
  <c r="N890" i="1" s="1"/>
  <c r="E891" i="1" s="1"/>
  <c r="M892" i="1" l="1"/>
  <c r="S892" i="1" s="1"/>
  <c r="Q890" i="1"/>
  <c r="K890" i="1" s="1"/>
  <c r="L891" i="1" s="1"/>
  <c r="M893" i="1" s="1"/>
  <c r="S893" i="1" s="1"/>
  <c r="G891" i="1"/>
  <c r="N891" i="1" s="1"/>
  <c r="E892" i="1" s="1"/>
  <c r="G892" i="1" l="1"/>
  <c r="N892" i="1" s="1"/>
  <c r="E893" i="1" s="1"/>
  <c r="Q891" i="1"/>
  <c r="K891" i="1" s="1"/>
  <c r="L892" i="1" s="1"/>
  <c r="M894" i="1" l="1"/>
  <c r="S894" i="1" s="1"/>
  <c r="Q892" i="1"/>
  <c r="K892" i="1" s="1"/>
  <c r="L893" i="1" s="1"/>
  <c r="G893" i="1"/>
  <c r="N893" i="1" s="1"/>
  <c r="E894" i="1" s="1"/>
  <c r="Q893" i="1" l="1"/>
  <c r="K893" i="1" s="1"/>
  <c r="L894" i="1" s="1"/>
  <c r="M895" i="1" s="1"/>
  <c r="S895" i="1" s="1"/>
  <c r="G894" i="1"/>
  <c r="N894" i="1" s="1"/>
  <c r="E895" i="1" s="1"/>
  <c r="G895" i="1" l="1"/>
  <c r="N895" i="1" s="1"/>
  <c r="E896" i="1" s="1"/>
  <c r="Q894" i="1"/>
  <c r="K894" i="1" s="1"/>
  <c r="L895" i="1" s="1"/>
  <c r="M896" i="1" s="1"/>
  <c r="S896" i="1" s="1"/>
  <c r="M897" i="1" l="1"/>
  <c r="S897" i="1" s="1"/>
  <c r="G896" i="1"/>
  <c r="N896" i="1" s="1"/>
  <c r="E897" i="1" s="1"/>
  <c r="Q895" i="1"/>
  <c r="K895" i="1" s="1"/>
  <c r="L896" i="1" s="1"/>
  <c r="Q896" i="1" l="1"/>
  <c r="K896" i="1" s="1"/>
  <c r="L897" i="1" s="1"/>
  <c r="M898" i="1" s="1"/>
  <c r="S898" i="1" s="1"/>
  <c r="G897" i="1"/>
  <c r="N897" i="1" s="1"/>
  <c r="E898" i="1" s="1"/>
  <c r="G898" i="1" l="1"/>
  <c r="N898" i="1" s="1"/>
  <c r="E899" i="1" s="1"/>
  <c r="M900" i="1"/>
  <c r="S900" i="1" s="1"/>
  <c r="Q897" i="1"/>
  <c r="K897" i="1" s="1"/>
  <c r="L898" i="1" s="1"/>
  <c r="M899" i="1" s="1"/>
  <c r="S899" i="1" s="1"/>
  <c r="Q898" i="1" l="1"/>
  <c r="K898" i="1" s="1"/>
  <c r="L899" i="1" s="1"/>
  <c r="G899" i="1"/>
  <c r="N899" i="1" s="1"/>
  <c r="E900" i="1" s="1"/>
  <c r="G900" i="1" l="1"/>
  <c r="N900" i="1" s="1"/>
  <c r="E901" i="1" s="1"/>
  <c r="Q899" i="1"/>
  <c r="K899" i="1" s="1"/>
  <c r="L900" i="1" s="1"/>
  <c r="M901" i="1" s="1"/>
  <c r="S901" i="1" s="1"/>
  <c r="G901" i="1" l="1"/>
  <c r="N901" i="1" s="1"/>
  <c r="E902" i="1" s="1"/>
  <c r="M903" i="1"/>
  <c r="S903" i="1" s="1"/>
  <c r="Q900" i="1"/>
  <c r="K900" i="1" s="1"/>
  <c r="L901" i="1" s="1"/>
  <c r="M902" i="1" s="1"/>
  <c r="S902" i="1" s="1"/>
  <c r="Q901" i="1" l="1"/>
  <c r="K901" i="1" s="1"/>
  <c r="L902" i="1" s="1"/>
  <c r="M904" i="1" s="1"/>
  <c r="S904" i="1" s="1"/>
  <c r="G902" i="1"/>
  <c r="N902" i="1" s="1"/>
  <c r="E903" i="1" s="1"/>
  <c r="G903" i="1" l="1"/>
  <c r="N903" i="1" s="1"/>
  <c r="E904" i="1" s="1"/>
  <c r="Q902" i="1"/>
  <c r="K902" i="1" s="1"/>
  <c r="L903" i="1" s="1"/>
  <c r="G904" i="1" l="1"/>
  <c r="N904" i="1" s="1"/>
  <c r="E905" i="1" s="1"/>
  <c r="M906" i="1"/>
  <c r="S906" i="1" s="1"/>
  <c r="Q903" i="1"/>
  <c r="K903" i="1" s="1"/>
  <c r="L904" i="1" s="1"/>
  <c r="M905" i="1" s="1"/>
  <c r="S905" i="1" s="1"/>
  <c r="Q904" i="1" l="1"/>
  <c r="K904" i="1" s="1"/>
  <c r="L905" i="1" s="1"/>
  <c r="G905" i="1"/>
  <c r="N905" i="1" s="1"/>
  <c r="E906" i="1" s="1"/>
  <c r="M907" i="1" l="1"/>
  <c r="S907" i="1" s="1"/>
  <c r="G906" i="1"/>
  <c r="N906" i="1" s="1"/>
  <c r="E907" i="1" s="1"/>
  <c r="Q905" i="1"/>
  <c r="K905" i="1" s="1"/>
  <c r="L906" i="1" s="1"/>
  <c r="Q906" i="1" l="1"/>
  <c r="K906" i="1" s="1"/>
  <c r="L907" i="1" s="1"/>
  <c r="M908" i="1" s="1"/>
  <c r="S908" i="1" s="1"/>
  <c r="G907" i="1"/>
  <c r="N907" i="1" s="1"/>
  <c r="E908" i="1" s="1"/>
  <c r="G908" i="1" l="1"/>
  <c r="N908" i="1" s="1"/>
  <c r="E909" i="1" s="1"/>
  <c r="M910" i="1"/>
  <c r="S910" i="1" s="1"/>
  <c r="Q907" i="1"/>
  <c r="K907" i="1" s="1"/>
  <c r="L908" i="1" s="1"/>
  <c r="M909" i="1" s="1"/>
  <c r="S909" i="1" s="1"/>
  <c r="M911" i="1" l="1"/>
  <c r="S911" i="1" s="1"/>
  <c r="Q908" i="1"/>
  <c r="K908" i="1" s="1"/>
  <c r="L909" i="1" s="1"/>
  <c r="G909" i="1"/>
  <c r="N909" i="1" s="1"/>
  <c r="E910" i="1" s="1"/>
  <c r="G910" i="1" l="1"/>
  <c r="N910" i="1" s="1"/>
  <c r="E911" i="1" s="1"/>
  <c r="Q909" i="1"/>
  <c r="K909" i="1" s="1"/>
  <c r="L910" i="1" s="1"/>
  <c r="M912" i="1" s="1"/>
  <c r="S912" i="1" s="1"/>
  <c r="M913" i="1" l="1"/>
  <c r="S913" i="1" s="1"/>
  <c r="Q910" i="1"/>
  <c r="K910" i="1" s="1"/>
  <c r="L911" i="1" s="1"/>
  <c r="G911" i="1"/>
  <c r="N911" i="1" s="1"/>
  <c r="E912" i="1" s="1"/>
  <c r="G912" i="1" l="1"/>
  <c r="N912" i="1" s="1"/>
  <c r="E913" i="1" s="1"/>
  <c r="Q911" i="1"/>
  <c r="K911" i="1" s="1"/>
  <c r="L912" i="1" s="1"/>
  <c r="G913" i="1" l="1"/>
  <c r="N913" i="1" s="1"/>
  <c r="E914" i="1" s="1"/>
  <c r="Q912" i="1"/>
  <c r="K912" i="1" s="1"/>
  <c r="L913" i="1" s="1"/>
  <c r="M914" i="1" s="1"/>
  <c r="S914" i="1" s="1"/>
  <c r="M916" i="1" l="1"/>
  <c r="S916" i="1" s="1"/>
  <c r="Q913" i="1"/>
  <c r="K913" i="1" s="1"/>
  <c r="L914" i="1" s="1"/>
  <c r="M915" i="1" s="1"/>
  <c r="S915" i="1" s="1"/>
  <c r="G914" i="1"/>
  <c r="N914" i="1" s="1"/>
  <c r="E915" i="1" s="1"/>
  <c r="Q914" i="1" l="1"/>
  <c r="K914" i="1" s="1"/>
  <c r="L915" i="1" s="1"/>
  <c r="G915" i="1"/>
  <c r="N915" i="1" s="1"/>
  <c r="E916" i="1" s="1"/>
  <c r="G916" i="1" l="1"/>
  <c r="N916" i="1" s="1"/>
  <c r="E917" i="1" s="1"/>
  <c r="Q915" i="1"/>
  <c r="K915" i="1" s="1"/>
  <c r="L916" i="1" s="1"/>
  <c r="M918" i="1" l="1"/>
  <c r="S918" i="1" s="1"/>
  <c r="M917" i="1"/>
  <c r="S917" i="1" s="1"/>
  <c r="Q916" i="1"/>
  <c r="K916" i="1" s="1"/>
  <c r="L917" i="1" s="1"/>
  <c r="G917" i="1"/>
  <c r="N917" i="1" l="1"/>
  <c r="E918" i="1" s="1"/>
  <c r="M919" i="1"/>
  <c r="S919" i="1" s="1"/>
  <c r="Q917" i="1"/>
  <c r="K917" i="1" s="1"/>
  <c r="L918" i="1" s="1"/>
  <c r="G918" i="1"/>
  <c r="N918" i="1" s="1"/>
  <c r="E919" i="1" s="1"/>
  <c r="G919" i="1" l="1"/>
  <c r="N919" i="1" s="1"/>
  <c r="E920" i="1" s="1"/>
  <c r="Q918" i="1"/>
  <c r="K918" i="1" s="1"/>
  <c r="L919" i="1" s="1"/>
  <c r="M921" i="1" l="1"/>
  <c r="S921" i="1" s="1"/>
  <c r="M920" i="1"/>
  <c r="S920" i="1" s="1"/>
  <c r="G920" i="1"/>
  <c r="Q919" i="1"/>
  <c r="K919" i="1" s="1"/>
  <c r="L920" i="1" s="1"/>
  <c r="M922" i="1" l="1"/>
  <c r="S922" i="1" s="1"/>
  <c r="N920" i="1"/>
  <c r="E921" i="1" s="1"/>
  <c r="G921" i="1" s="1"/>
  <c r="N921" i="1" s="1"/>
  <c r="E922" i="1" s="1"/>
  <c r="Q920" i="1"/>
  <c r="K920" i="1" s="1"/>
  <c r="L921" i="1" s="1"/>
  <c r="M923" i="1" l="1"/>
  <c r="S923" i="1" s="1"/>
  <c r="Q921" i="1"/>
  <c r="K921" i="1" s="1"/>
  <c r="L922" i="1" s="1"/>
  <c r="M924" i="1" s="1"/>
  <c r="S924" i="1" s="1"/>
  <c r="G922" i="1"/>
  <c r="N922" i="1" s="1"/>
  <c r="E923" i="1" s="1"/>
  <c r="Q922" i="1" l="1"/>
  <c r="K922" i="1" s="1"/>
  <c r="L923" i="1" s="1"/>
  <c r="M925" i="1" s="1"/>
  <c r="S925" i="1" s="1"/>
  <c r="G923" i="1"/>
  <c r="N923" i="1" s="1"/>
  <c r="E924" i="1" s="1"/>
  <c r="G924" i="1" l="1"/>
  <c r="N924" i="1" s="1"/>
  <c r="E925" i="1" s="1"/>
  <c r="M926" i="1"/>
  <c r="S926" i="1" s="1"/>
  <c r="Q923" i="1"/>
  <c r="K923" i="1" s="1"/>
  <c r="L924" i="1" s="1"/>
  <c r="Q924" i="1" l="1"/>
  <c r="K924" i="1" s="1"/>
  <c r="L925" i="1" s="1"/>
  <c r="M927" i="1" s="1"/>
  <c r="S927" i="1" s="1"/>
  <c r="G925" i="1"/>
  <c r="N925" i="1" s="1"/>
  <c r="E926" i="1" s="1"/>
  <c r="G926" i="1" l="1"/>
  <c r="N926" i="1" s="1"/>
  <c r="E927" i="1" s="1"/>
  <c r="M928" i="1"/>
  <c r="S928" i="1" s="1"/>
  <c r="Q925" i="1"/>
  <c r="K925" i="1" s="1"/>
  <c r="L926" i="1" s="1"/>
  <c r="Q926" i="1" l="1"/>
  <c r="K926" i="1" s="1"/>
  <c r="L927" i="1" s="1"/>
  <c r="M929" i="1" s="1"/>
  <c r="S929" i="1" s="1"/>
  <c r="G927" i="1"/>
  <c r="N927" i="1" s="1"/>
  <c r="E928" i="1" s="1"/>
  <c r="G928" i="1" l="1"/>
  <c r="N928" i="1" s="1"/>
  <c r="E929" i="1" s="1"/>
  <c r="M930" i="1"/>
  <c r="S930" i="1" s="1"/>
  <c r="Q927" i="1"/>
  <c r="K927" i="1" s="1"/>
  <c r="L928" i="1" s="1"/>
  <c r="Q928" i="1" l="1"/>
  <c r="K928" i="1" s="1"/>
  <c r="L929" i="1" s="1"/>
  <c r="G929" i="1"/>
  <c r="N929" i="1" s="1"/>
  <c r="E930" i="1" s="1"/>
  <c r="M931" i="1" l="1"/>
  <c r="S931" i="1" s="1"/>
  <c r="G930" i="1"/>
  <c r="N930" i="1" s="1"/>
  <c r="E931" i="1" s="1"/>
  <c r="M932" i="1"/>
  <c r="S932" i="1" s="1"/>
  <c r="Q929" i="1"/>
  <c r="K929" i="1" s="1"/>
  <c r="L930" i="1" s="1"/>
  <c r="M933" i="1" l="1"/>
  <c r="S933" i="1" s="1"/>
  <c r="Q930" i="1"/>
  <c r="K930" i="1" s="1"/>
  <c r="L931" i="1" s="1"/>
  <c r="G931" i="1"/>
  <c r="N931" i="1" s="1"/>
  <c r="E932" i="1" s="1"/>
  <c r="G932" i="1" l="1"/>
  <c r="N932" i="1" s="1"/>
  <c r="E933" i="1" s="1"/>
  <c r="Q931" i="1"/>
  <c r="K931" i="1" s="1"/>
  <c r="L932" i="1" s="1"/>
  <c r="M934" i="1" s="1"/>
  <c r="S934" i="1" s="1"/>
  <c r="G933" i="1" l="1"/>
  <c r="N933" i="1" s="1"/>
  <c r="E934" i="1" s="1"/>
  <c r="Q932" i="1"/>
  <c r="K932" i="1" s="1"/>
  <c r="L933" i="1" s="1"/>
  <c r="M935" i="1" s="1"/>
  <c r="S935" i="1" s="1"/>
  <c r="Q933" i="1" l="1"/>
  <c r="K933" i="1" s="1"/>
  <c r="L934" i="1" s="1"/>
  <c r="M936" i="1" s="1"/>
  <c r="S936" i="1" s="1"/>
  <c r="G934" i="1"/>
  <c r="N934" i="1" s="1"/>
  <c r="E935" i="1" s="1"/>
  <c r="G935" i="1" l="1"/>
  <c r="N935" i="1" s="1"/>
  <c r="E936" i="1" s="1"/>
  <c r="M937" i="1"/>
  <c r="S937" i="1" s="1"/>
  <c r="Q934" i="1"/>
  <c r="K934" i="1" s="1"/>
  <c r="L935" i="1" s="1"/>
  <c r="M938" i="1" l="1"/>
  <c r="S938" i="1" s="1"/>
  <c r="Q935" i="1"/>
  <c r="K935" i="1" s="1"/>
  <c r="L936" i="1" s="1"/>
  <c r="G936" i="1"/>
  <c r="N936" i="1" s="1"/>
  <c r="E937" i="1" s="1"/>
  <c r="G937" i="1" l="1"/>
  <c r="N937" i="1" s="1"/>
  <c r="E938" i="1" s="1"/>
  <c r="M939" i="1"/>
  <c r="S939" i="1" s="1"/>
  <c r="Q936" i="1"/>
  <c r="K936" i="1" s="1"/>
  <c r="L937" i="1" s="1"/>
  <c r="G938" i="1" l="1"/>
  <c r="N938" i="1" s="1"/>
  <c r="E939" i="1" s="1"/>
  <c r="Q937" i="1"/>
  <c r="K937" i="1" s="1"/>
  <c r="L938" i="1" s="1"/>
  <c r="M940" i="1" s="1"/>
  <c r="S940" i="1" s="1"/>
  <c r="Q938" i="1" l="1"/>
  <c r="K938" i="1" s="1"/>
  <c r="L939" i="1" s="1"/>
  <c r="G939" i="1"/>
  <c r="N939" i="1" s="1"/>
  <c r="E940" i="1" s="1"/>
  <c r="M941" i="1" l="1"/>
  <c r="S941" i="1" s="1"/>
  <c r="G940" i="1"/>
  <c r="N940" i="1" s="1"/>
  <c r="E941" i="1" s="1"/>
  <c r="Q939" i="1"/>
  <c r="K939" i="1" s="1"/>
  <c r="L940" i="1" s="1"/>
  <c r="M942" i="1" l="1"/>
  <c r="S942" i="1" s="1"/>
  <c r="Q940" i="1"/>
  <c r="K940" i="1" s="1"/>
  <c r="L941" i="1" s="1"/>
  <c r="G941" i="1"/>
  <c r="N941" i="1" s="1"/>
  <c r="E942" i="1" s="1"/>
  <c r="M943" i="1" l="1"/>
  <c r="S943" i="1" s="1"/>
  <c r="G942" i="1"/>
  <c r="N942" i="1" s="1"/>
  <c r="E943" i="1" s="1"/>
  <c r="Q941" i="1"/>
  <c r="K941" i="1" s="1"/>
  <c r="L942" i="1" s="1"/>
  <c r="M944" i="1" l="1"/>
  <c r="S944" i="1" s="1"/>
  <c r="Q942" i="1"/>
  <c r="K942" i="1" s="1"/>
  <c r="L943" i="1" s="1"/>
  <c r="M945" i="1" s="1"/>
  <c r="S945" i="1" s="1"/>
  <c r="G943" i="1"/>
  <c r="N943" i="1" s="1"/>
  <c r="E944" i="1" s="1"/>
  <c r="G944" i="1" l="1"/>
  <c r="N944" i="1" s="1"/>
  <c r="E945" i="1" s="1"/>
  <c r="Q943" i="1"/>
  <c r="K943" i="1" s="1"/>
  <c r="L944" i="1" s="1"/>
  <c r="M946" i="1" s="1"/>
  <c r="S946" i="1" s="1"/>
  <c r="Q944" i="1" l="1"/>
  <c r="K944" i="1" s="1"/>
  <c r="L945" i="1" s="1"/>
  <c r="M947" i="1" s="1"/>
  <c r="S947" i="1" s="1"/>
  <c r="G945" i="1"/>
  <c r="N945" i="1" s="1"/>
  <c r="E946" i="1" s="1"/>
  <c r="G946" i="1" l="1"/>
  <c r="N946" i="1" s="1"/>
  <c r="E947" i="1" s="1"/>
  <c r="Q945" i="1"/>
  <c r="K945" i="1" s="1"/>
  <c r="L946" i="1" s="1"/>
  <c r="M948" i="1" l="1"/>
  <c r="S948" i="1" s="1"/>
  <c r="G947" i="1"/>
  <c r="N947" i="1" s="1"/>
  <c r="E948" i="1" s="1"/>
  <c r="Q946" i="1"/>
  <c r="K946" i="1" s="1"/>
  <c r="L947" i="1" s="1"/>
  <c r="M949" i="1" l="1"/>
  <c r="S949" i="1" s="1"/>
  <c r="Q947" i="1"/>
  <c r="K947" i="1" s="1"/>
  <c r="L948" i="1" s="1"/>
  <c r="G948" i="1"/>
  <c r="N948" i="1" s="1"/>
  <c r="E949" i="1" s="1"/>
  <c r="M950" i="1" l="1"/>
  <c r="S950" i="1" s="1"/>
  <c r="G949" i="1"/>
  <c r="N949" i="1" s="1"/>
  <c r="E950" i="1" s="1"/>
  <c r="Q948" i="1"/>
  <c r="K948" i="1" s="1"/>
  <c r="L949" i="1" s="1"/>
  <c r="M951" i="1" l="1"/>
  <c r="S951" i="1" s="1"/>
  <c r="G950" i="1"/>
  <c r="N950" i="1" s="1"/>
  <c r="E951" i="1" s="1"/>
  <c r="Q949" i="1"/>
  <c r="K949" i="1" s="1"/>
  <c r="L950" i="1" s="1"/>
  <c r="M952" i="1" s="1"/>
  <c r="S952" i="1" s="1"/>
  <c r="M953" i="1" l="1"/>
  <c r="S953" i="1" s="1"/>
  <c r="Q950" i="1"/>
  <c r="K950" i="1" s="1"/>
  <c r="L951" i="1" s="1"/>
  <c r="G951" i="1"/>
  <c r="N951" i="1" s="1"/>
  <c r="E952" i="1" s="1"/>
  <c r="G952" i="1" l="1"/>
  <c r="N952" i="1" s="1"/>
  <c r="E953" i="1" s="1"/>
  <c r="M954" i="1"/>
  <c r="S954" i="1" s="1"/>
  <c r="Q951" i="1"/>
  <c r="K951" i="1" s="1"/>
  <c r="L952" i="1" s="1"/>
  <c r="Q952" i="1" l="1"/>
  <c r="K952" i="1" s="1"/>
  <c r="L953" i="1" s="1"/>
  <c r="G953" i="1"/>
  <c r="N953" i="1" s="1"/>
  <c r="E954" i="1" s="1"/>
  <c r="M955" i="1" l="1"/>
  <c r="S955" i="1" s="1"/>
  <c r="G954" i="1"/>
  <c r="N954" i="1" s="1"/>
  <c r="E955" i="1" s="1"/>
  <c r="M956" i="1"/>
  <c r="S956" i="1" s="1"/>
  <c r="Q953" i="1"/>
  <c r="K953" i="1" s="1"/>
  <c r="L954" i="1" s="1"/>
  <c r="Q954" i="1" l="1"/>
  <c r="K954" i="1" s="1"/>
  <c r="L955" i="1" s="1"/>
  <c r="G955" i="1"/>
  <c r="N955" i="1" s="1"/>
  <c r="E956" i="1" s="1"/>
  <c r="M957" i="1" l="1"/>
  <c r="S957" i="1" s="1"/>
  <c r="G956" i="1"/>
  <c r="N956" i="1" s="1"/>
  <c r="E957" i="1" s="1"/>
  <c r="M958" i="1"/>
  <c r="S958" i="1" s="1"/>
  <c r="Q955" i="1"/>
  <c r="K955" i="1" s="1"/>
  <c r="L956" i="1" s="1"/>
  <c r="Q956" i="1" l="1"/>
  <c r="K956" i="1" s="1"/>
  <c r="L957" i="1" s="1"/>
  <c r="G957" i="1"/>
  <c r="N957" i="1" s="1"/>
  <c r="E958" i="1" s="1"/>
  <c r="M959" i="1" l="1"/>
  <c r="S959" i="1" s="1"/>
  <c r="G958" i="1"/>
  <c r="N958" i="1" s="1"/>
  <c r="E959" i="1" s="1"/>
  <c r="Q957" i="1"/>
  <c r="K957" i="1" s="1"/>
  <c r="L958" i="1" s="1"/>
  <c r="Q958" i="1" l="1"/>
  <c r="K958" i="1" s="1"/>
  <c r="L959" i="1" s="1"/>
  <c r="G959" i="1"/>
  <c r="N959" i="1" s="1"/>
  <c r="E960" i="1" s="1"/>
  <c r="M961" i="1" l="1"/>
  <c r="S961" i="1" s="1"/>
  <c r="M960" i="1"/>
  <c r="S960" i="1" s="1"/>
  <c r="G960" i="1"/>
  <c r="Q959" i="1"/>
  <c r="K959" i="1" s="1"/>
  <c r="L960" i="1" s="1"/>
  <c r="N960" i="1" l="1"/>
  <c r="E961" i="1" s="1"/>
  <c r="G961" i="1" s="1"/>
  <c r="N961" i="1" s="1"/>
  <c r="E962" i="1" s="1"/>
  <c r="Q960" i="1"/>
  <c r="K960" i="1" s="1"/>
  <c r="L961" i="1" s="1"/>
  <c r="M963" i="1" l="1"/>
  <c r="S963" i="1" s="1"/>
  <c r="M962" i="1"/>
  <c r="S962" i="1" s="1"/>
  <c r="Q961" i="1"/>
  <c r="K961" i="1" s="1"/>
  <c r="L962" i="1" s="1"/>
  <c r="G962" i="1"/>
  <c r="M964" i="1" l="1"/>
  <c r="S964" i="1" s="1"/>
  <c r="N962" i="1"/>
  <c r="E963" i="1" s="1"/>
  <c r="G963" i="1" s="1"/>
  <c r="N963" i="1" s="1"/>
  <c r="E964" i="1" s="1"/>
  <c r="Q962" i="1"/>
  <c r="K962" i="1" s="1"/>
  <c r="L963" i="1" s="1"/>
  <c r="G964" i="1" l="1"/>
  <c r="N964" i="1" s="1"/>
  <c r="E965" i="1" s="1"/>
  <c r="Q963" i="1"/>
  <c r="K963" i="1" s="1"/>
  <c r="L964" i="1" s="1"/>
  <c r="M966" i="1" l="1"/>
  <c r="S966" i="1" s="1"/>
  <c r="M965" i="1"/>
  <c r="S965" i="1" s="1"/>
  <c r="Q964" i="1"/>
  <c r="K964" i="1" s="1"/>
  <c r="L965" i="1" s="1"/>
  <c r="M967" i="1" s="1"/>
  <c r="S967" i="1" s="1"/>
  <c r="G965" i="1"/>
  <c r="N965" i="1" l="1"/>
  <c r="E966" i="1" s="1"/>
  <c r="G966" i="1" s="1"/>
  <c r="N966" i="1" s="1"/>
  <c r="E967" i="1" s="1"/>
  <c r="Q965" i="1"/>
  <c r="K965" i="1" s="1"/>
  <c r="L966" i="1" s="1"/>
  <c r="Q966" i="1" l="1"/>
  <c r="K966" i="1" s="1"/>
  <c r="L967" i="1" s="1"/>
  <c r="G967" i="1"/>
  <c r="N967" i="1" s="1"/>
  <c r="E968" i="1" s="1"/>
  <c r="M969" i="1" l="1"/>
  <c r="S969" i="1" s="1"/>
  <c r="M968" i="1"/>
  <c r="S968" i="1" s="1"/>
  <c r="G968" i="1"/>
  <c r="Q967" i="1"/>
  <c r="K967" i="1" s="1"/>
  <c r="L968" i="1" s="1"/>
  <c r="M970" i="1" s="1"/>
  <c r="S970" i="1" s="1"/>
  <c r="N968" i="1" l="1"/>
  <c r="E969" i="1" s="1"/>
  <c r="G969" i="1" s="1"/>
  <c r="N969" i="1" s="1"/>
  <c r="E970" i="1" s="1"/>
  <c r="Q968" i="1"/>
  <c r="K968" i="1" s="1"/>
  <c r="L969" i="1" s="1"/>
  <c r="M971" i="1" l="1"/>
  <c r="S971" i="1" s="1"/>
  <c r="Q969" i="1"/>
  <c r="K969" i="1" s="1"/>
  <c r="L970" i="1" s="1"/>
  <c r="M972" i="1" s="1"/>
  <c r="S972" i="1" s="1"/>
  <c r="G970" i="1"/>
  <c r="N970" i="1" s="1"/>
  <c r="E971" i="1" s="1"/>
  <c r="Q970" i="1" l="1"/>
  <c r="K970" i="1" s="1"/>
  <c r="L971" i="1" s="1"/>
  <c r="G971" i="1"/>
  <c r="N971" i="1" s="1"/>
  <c r="E972" i="1" s="1"/>
  <c r="M973" i="1" l="1"/>
  <c r="S973" i="1" s="1"/>
  <c r="G972" i="1"/>
  <c r="N972" i="1" s="1"/>
  <c r="E973" i="1" s="1"/>
  <c r="Q971" i="1"/>
  <c r="K971" i="1" s="1"/>
  <c r="L972" i="1" s="1"/>
  <c r="Q972" i="1" l="1"/>
  <c r="K972" i="1" s="1"/>
  <c r="L973" i="1" s="1"/>
  <c r="G973" i="1"/>
  <c r="N973" i="1" s="1"/>
  <c r="E974" i="1" s="1"/>
  <c r="M975" i="1" l="1"/>
  <c r="S975" i="1" s="1"/>
  <c r="M974" i="1"/>
  <c r="S974" i="1" s="1"/>
  <c r="G974" i="1"/>
  <c r="Q973" i="1"/>
  <c r="K973" i="1" s="1"/>
  <c r="L974" i="1" s="1"/>
  <c r="N974" i="1" l="1"/>
  <c r="E975" i="1" s="1"/>
  <c r="G975" i="1" s="1"/>
  <c r="N975" i="1" s="1"/>
  <c r="E976" i="1" s="1"/>
  <c r="Q974" i="1"/>
  <c r="K974" i="1" s="1"/>
  <c r="L975" i="1" s="1"/>
  <c r="M976" i="1" s="1"/>
  <c r="S976" i="1" s="1"/>
  <c r="M977" i="1" l="1"/>
  <c r="S977" i="1" s="1"/>
  <c r="Q975" i="1"/>
  <c r="K975" i="1" s="1"/>
  <c r="L976" i="1" s="1"/>
  <c r="G976" i="1"/>
  <c r="N976" i="1" s="1"/>
  <c r="E977" i="1" s="1"/>
  <c r="M978" i="1" l="1"/>
  <c r="S978" i="1" s="1"/>
  <c r="G977" i="1"/>
  <c r="N977" i="1" s="1"/>
  <c r="E978" i="1" s="1"/>
  <c r="M979" i="1"/>
  <c r="S979" i="1" s="1"/>
  <c r="Q976" i="1"/>
  <c r="K976" i="1" s="1"/>
  <c r="L977" i="1" s="1"/>
  <c r="Q977" i="1" l="1"/>
  <c r="K977" i="1" s="1"/>
  <c r="L978" i="1" s="1"/>
  <c r="G978" i="1"/>
  <c r="N978" i="1" s="1"/>
  <c r="E979" i="1" s="1"/>
  <c r="M980" i="1" l="1"/>
  <c r="S980" i="1" s="1"/>
  <c r="G979" i="1"/>
  <c r="N979" i="1" s="1"/>
  <c r="E980" i="1" s="1"/>
  <c r="Q978" i="1"/>
  <c r="K978" i="1" s="1"/>
  <c r="L979" i="1" s="1"/>
  <c r="M981" i="1" s="1"/>
  <c r="S981" i="1" s="1"/>
  <c r="Q979" i="1" l="1"/>
  <c r="K979" i="1" s="1"/>
  <c r="L980" i="1" s="1"/>
  <c r="M982" i="1" s="1"/>
  <c r="S982" i="1" s="1"/>
  <c r="G980" i="1"/>
  <c r="N980" i="1" s="1"/>
  <c r="E981" i="1" s="1"/>
  <c r="G981" i="1" l="1"/>
  <c r="N981" i="1" s="1"/>
  <c r="E982" i="1" s="1"/>
  <c r="Q980" i="1"/>
  <c r="K980" i="1" s="1"/>
  <c r="L981" i="1" s="1"/>
  <c r="Q981" i="1" l="1"/>
  <c r="K981" i="1" s="1"/>
  <c r="L982" i="1" s="1"/>
  <c r="G982" i="1"/>
  <c r="N982" i="1" s="1"/>
  <c r="E983" i="1" s="1"/>
  <c r="M984" i="1" l="1"/>
  <c r="S984" i="1" s="1"/>
  <c r="M983" i="1"/>
  <c r="S983" i="1" s="1"/>
  <c r="G983" i="1"/>
  <c r="Q982" i="1"/>
  <c r="K982" i="1" s="1"/>
  <c r="L983" i="1" s="1"/>
  <c r="M985" i="1" s="1"/>
  <c r="S985" i="1" s="1"/>
  <c r="N983" i="1" l="1"/>
  <c r="E984" i="1" s="1"/>
  <c r="G984" i="1" s="1"/>
  <c r="N984" i="1" s="1"/>
  <c r="E985" i="1" s="1"/>
  <c r="Q983" i="1"/>
  <c r="K983" i="1" s="1"/>
  <c r="L984" i="1" s="1"/>
  <c r="M986" i="1" s="1"/>
  <c r="S986" i="1" s="1"/>
  <c r="Q984" i="1" l="1"/>
  <c r="K984" i="1" s="1"/>
  <c r="L985" i="1" s="1"/>
  <c r="G985" i="1"/>
  <c r="N985" i="1" s="1"/>
  <c r="E986" i="1" s="1"/>
  <c r="M987" i="1" l="1"/>
  <c r="S987" i="1" s="1"/>
  <c r="G986" i="1"/>
  <c r="N986" i="1" s="1"/>
  <c r="E987" i="1" s="1"/>
  <c r="Q985" i="1"/>
  <c r="K985" i="1" s="1"/>
  <c r="L986" i="1" s="1"/>
  <c r="M988" i="1" s="1"/>
  <c r="S988" i="1" s="1"/>
  <c r="Q986" i="1" l="1"/>
  <c r="K986" i="1" s="1"/>
  <c r="L987" i="1" s="1"/>
  <c r="M989" i="1" s="1"/>
  <c r="S989" i="1" s="1"/>
  <c r="G987" i="1"/>
  <c r="N987" i="1" s="1"/>
  <c r="E988" i="1" s="1"/>
  <c r="G988" i="1" l="1"/>
  <c r="N988" i="1" s="1"/>
  <c r="E989" i="1" s="1"/>
  <c r="Q987" i="1"/>
  <c r="K987" i="1" s="1"/>
  <c r="L988" i="1" s="1"/>
  <c r="M990" i="1" l="1"/>
  <c r="S990" i="1" s="1"/>
  <c r="G989" i="1"/>
  <c r="N989" i="1" s="1"/>
  <c r="E990" i="1" s="1"/>
  <c r="Q988" i="1"/>
  <c r="K988" i="1" s="1"/>
  <c r="L989" i="1" s="1"/>
  <c r="M991" i="1" l="1"/>
  <c r="S991" i="1" s="1"/>
  <c r="Q989" i="1"/>
  <c r="K989" i="1" s="1"/>
  <c r="L990" i="1" s="1"/>
  <c r="M992" i="1" s="1"/>
  <c r="S992" i="1" s="1"/>
  <c r="G990" i="1"/>
  <c r="N990" i="1" s="1"/>
  <c r="E991" i="1" s="1"/>
  <c r="Q990" i="1" l="1"/>
  <c r="K990" i="1" s="1"/>
  <c r="L991" i="1" s="1"/>
  <c r="M993" i="1" s="1"/>
  <c r="S993" i="1" s="1"/>
  <c r="G991" i="1"/>
  <c r="N991" i="1" s="1"/>
  <c r="E992" i="1" s="1"/>
  <c r="M994" i="1" l="1"/>
  <c r="S994" i="1" s="1"/>
  <c r="Q991" i="1"/>
  <c r="K991" i="1" s="1"/>
  <c r="L992" i="1" s="1"/>
  <c r="G992" i="1"/>
  <c r="N992" i="1" s="1"/>
  <c r="E993" i="1" s="1"/>
  <c r="G993" i="1" l="1"/>
  <c r="N993" i="1" s="1"/>
  <c r="E994" i="1" s="1"/>
  <c r="Q992" i="1"/>
  <c r="K992" i="1" s="1"/>
  <c r="L993" i="1" s="1"/>
  <c r="M995" i="1" l="1"/>
  <c r="S995" i="1" s="1"/>
  <c r="Q993" i="1"/>
  <c r="K993" i="1" s="1"/>
  <c r="L994" i="1" s="1"/>
  <c r="G994" i="1"/>
  <c r="N994" i="1" s="1"/>
  <c r="E995" i="1" s="1"/>
  <c r="M996" i="1" l="1"/>
  <c r="S996" i="1" s="1"/>
  <c r="G995" i="1"/>
  <c r="N995" i="1" s="1"/>
  <c r="E996" i="1" s="1"/>
  <c r="M997" i="1"/>
  <c r="S997" i="1" s="1"/>
  <c r="Q994" i="1"/>
  <c r="K994" i="1" s="1"/>
  <c r="L995" i="1" s="1"/>
  <c r="G996" i="1" l="1"/>
  <c r="N996" i="1" s="1"/>
  <c r="E997" i="1" s="1"/>
  <c r="Q995" i="1"/>
  <c r="K995" i="1" s="1"/>
  <c r="L996" i="1" s="1"/>
  <c r="M998" i="1" l="1"/>
  <c r="S998" i="1" s="1"/>
  <c r="Q996" i="1"/>
  <c r="K996" i="1" s="1"/>
  <c r="L997" i="1" s="1"/>
  <c r="G997" i="1"/>
  <c r="N997" i="1" s="1"/>
  <c r="E998" i="1" s="1"/>
  <c r="M999" i="1" l="1"/>
  <c r="S999" i="1" s="1"/>
  <c r="G998" i="1"/>
  <c r="N998" i="1" s="1"/>
  <c r="E999" i="1" s="1"/>
  <c r="Q997" i="1"/>
  <c r="K997" i="1" s="1"/>
  <c r="L998" i="1" s="1"/>
  <c r="M1000" i="1" l="1"/>
  <c r="S1000" i="1" s="1"/>
  <c r="G999" i="1"/>
  <c r="N999" i="1" s="1"/>
  <c r="E1000" i="1" s="1"/>
  <c r="Q998" i="1"/>
  <c r="K998" i="1" s="1"/>
  <c r="L999" i="1" s="1"/>
  <c r="Q999" i="1" l="1"/>
  <c r="K999" i="1" s="1"/>
  <c r="L1000" i="1" s="1"/>
  <c r="M1001" i="1" s="1"/>
  <c r="S1001" i="1" s="1"/>
  <c r="G1000" i="1"/>
  <c r="N1000" i="1" s="1"/>
  <c r="E1001" i="1" s="1"/>
  <c r="M1002" i="1" l="1"/>
  <c r="S1002" i="1" s="1"/>
  <c r="G1001" i="1"/>
  <c r="N1001" i="1" s="1"/>
  <c r="E1002" i="1" s="1"/>
  <c r="Q1000" i="1"/>
  <c r="K1000" i="1" s="1"/>
  <c r="L1001" i="1" s="1"/>
  <c r="M1004" i="1" l="1"/>
  <c r="S1004" i="1" s="1"/>
  <c r="Q1001" i="1"/>
  <c r="K1001" i="1" s="1"/>
  <c r="L1002" i="1" s="1"/>
  <c r="M1003" i="1" s="1"/>
  <c r="S1003" i="1" s="1"/>
  <c r="G1002" i="1"/>
  <c r="N1002" i="1" s="1"/>
  <c r="E1003" i="1" s="1"/>
  <c r="G1003" i="1" l="1"/>
  <c r="N1003" i="1" s="1"/>
  <c r="E1004" i="1" s="1"/>
  <c r="Q1002" i="1"/>
  <c r="K1002" i="1" s="1"/>
  <c r="L1003" i="1" s="1"/>
  <c r="M1005" i="1" l="1"/>
  <c r="S1005" i="1" s="1"/>
  <c r="G1004" i="1"/>
  <c r="N1004" i="1" s="1"/>
  <c r="E1005" i="1" s="1"/>
  <c r="Q1003" i="1"/>
  <c r="K1003" i="1" s="1"/>
  <c r="L1004" i="1" s="1"/>
  <c r="M1006" i="1" s="1"/>
  <c r="S1006" i="1" s="1"/>
  <c r="G1005" i="1" l="1"/>
  <c r="N1005" i="1" s="1"/>
  <c r="E1006" i="1" s="1"/>
  <c r="Q1004" i="1"/>
  <c r="K1004" i="1" s="1"/>
  <c r="L1005" i="1" s="1"/>
  <c r="M1007" i="1" l="1"/>
  <c r="S1007" i="1" s="1"/>
  <c r="M1008" i="1"/>
  <c r="S1008" i="1" s="1"/>
  <c r="Q1005" i="1"/>
  <c r="K1005" i="1" s="1"/>
  <c r="L1006" i="1" s="1"/>
  <c r="G1006" i="1"/>
  <c r="N1006" i="1" s="1"/>
  <c r="E1007" i="1" s="1"/>
  <c r="Q1006" i="1" l="1"/>
  <c r="K1006" i="1" s="1"/>
  <c r="L1007" i="1" s="1"/>
  <c r="G1007" i="1"/>
  <c r="N1007" i="1" s="1"/>
  <c r="E1008" i="1" s="1"/>
  <c r="Q1007" i="1" l="1"/>
  <c r="K1007" i="1" s="1"/>
  <c r="L1008" i="1" s="1"/>
  <c r="G1008" i="1"/>
  <c r="N1008" i="1" s="1"/>
  <c r="E1009" i="1" s="1"/>
  <c r="M1010" i="1" l="1"/>
  <c r="S1010" i="1" s="1"/>
  <c r="M1009" i="1"/>
  <c r="S1009" i="1" s="1"/>
  <c r="Q1008" i="1"/>
  <c r="K1008" i="1" s="1"/>
  <c r="L1009" i="1" s="1"/>
  <c r="M1011" i="1" s="1"/>
  <c r="S1011" i="1" s="1"/>
  <c r="G1009" i="1"/>
  <c r="N1009" i="1" l="1"/>
  <c r="E1010" i="1" s="1"/>
  <c r="G1010" i="1" s="1"/>
  <c r="N1010" i="1" s="1"/>
  <c r="E1011" i="1" s="1"/>
  <c r="Q1009" i="1"/>
  <c r="K1009" i="1" s="1"/>
  <c r="L1010" i="1" s="1"/>
  <c r="M1012" i="1" l="1"/>
  <c r="S1012" i="1" s="1"/>
  <c r="Q1010" i="1"/>
  <c r="K1010" i="1" s="1"/>
  <c r="L1011" i="1" s="1"/>
  <c r="G1011" i="1"/>
  <c r="N1011" i="1" s="1"/>
  <c r="E1012" i="1" s="1"/>
  <c r="G1012" i="1" l="1"/>
  <c r="N1012" i="1" s="1"/>
  <c r="E1013" i="1" s="1"/>
  <c r="Q1011" i="1"/>
  <c r="K1011" i="1" s="1"/>
  <c r="L1012" i="1" s="1"/>
  <c r="M1013" i="1" s="1"/>
  <c r="S1013" i="1" s="1"/>
  <c r="Q1012" i="1" l="1"/>
  <c r="K1012" i="1" s="1"/>
  <c r="L1013" i="1" s="1"/>
  <c r="M1014" i="1" s="1"/>
  <c r="S1014" i="1" s="1"/>
  <c r="G1013" i="1"/>
  <c r="N1013" i="1" s="1"/>
  <c r="E1014" i="1" s="1"/>
  <c r="Q1013" i="1" l="1"/>
  <c r="K1013" i="1" s="1"/>
  <c r="L1014" i="1" s="1"/>
  <c r="G1014" i="1"/>
  <c r="N1014" i="1" s="1"/>
  <c r="E1015" i="1" s="1"/>
  <c r="M1016" i="1" l="1"/>
  <c r="S1016" i="1" s="1"/>
  <c r="M1015" i="1"/>
  <c r="S1015" i="1" s="1"/>
  <c r="G1015" i="1"/>
  <c r="Q1014" i="1"/>
  <c r="K1014" i="1" s="1"/>
  <c r="L1015" i="1" s="1"/>
  <c r="M1017" i="1" s="1"/>
  <c r="S1017" i="1" s="1"/>
  <c r="N1015" i="1" l="1"/>
  <c r="E1016" i="1" s="1"/>
  <c r="M1018" i="1"/>
  <c r="S1018" i="1" s="1"/>
  <c r="Q1015" i="1"/>
  <c r="K1015" i="1" s="1"/>
  <c r="L1016" i="1" s="1"/>
  <c r="G1016" i="1"/>
  <c r="N1016" i="1" s="1"/>
  <c r="E1017" i="1" s="1"/>
  <c r="M1019" i="1" l="1"/>
  <c r="S1019" i="1" s="1"/>
  <c r="Q1016" i="1"/>
  <c r="K1016" i="1" s="1"/>
  <c r="L1017" i="1" s="1"/>
  <c r="G1017" i="1"/>
  <c r="N1017" i="1" s="1"/>
  <c r="E1018" i="1" s="1"/>
  <c r="M1020" i="1" l="1"/>
  <c r="S1020" i="1" s="1"/>
  <c r="Q1017" i="1"/>
  <c r="K1017" i="1" s="1"/>
  <c r="L1018" i="1" s="1"/>
  <c r="G1018" i="1"/>
  <c r="N1018" i="1" s="1"/>
  <c r="E1019" i="1" s="1"/>
  <c r="G1019" i="1" l="1"/>
  <c r="N1019" i="1" s="1"/>
  <c r="E1020" i="1" s="1"/>
  <c r="M1021" i="1"/>
  <c r="S1021" i="1" s="1"/>
  <c r="Q1018" i="1"/>
  <c r="K1018" i="1" s="1"/>
  <c r="L1019" i="1" s="1"/>
  <c r="M1022" i="1" l="1"/>
  <c r="S1022" i="1" s="1"/>
  <c r="Q1019" i="1"/>
  <c r="K1019" i="1" s="1"/>
  <c r="L1020" i="1" s="1"/>
  <c r="G1020" i="1"/>
  <c r="N1020" i="1" s="1"/>
  <c r="E1021" i="1" s="1"/>
  <c r="Q1020" i="1" l="1"/>
  <c r="K1020" i="1" s="1"/>
  <c r="L1021" i="1" s="1"/>
  <c r="G1021" i="1"/>
  <c r="N1021" i="1" s="1"/>
  <c r="E1022" i="1" s="1"/>
  <c r="G1022" i="1" l="1"/>
  <c r="N1022" i="1" s="1"/>
  <c r="E1023" i="1" s="1"/>
  <c r="Q1021" i="1"/>
  <c r="K1021" i="1" s="1"/>
  <c r="L1022" i="1" s="1"/>
  <c r="M1024" i="1" l="1"/>
  <c r="S1024" i="1" s="1"/>
  <c r="M1023" i="1"/>
  <c r="S1023" i="1" s="1"/>
  <c r="Q1022" i="1"/>
  <c r="K1022" i="1" s="1"/>
  <c r="L1023" i="1" s="1"/>
  <c r="G1023" i="1"/>
  <c r="N1023" i="1" l="1"/>
  <c r="E1024" i="1" s="1"/>
  <c r="G1024" i="1" s="1"/>
  <c r="N1024" i="1" s="1"/>
  <c r="E1025" i="1" s="1"/>
  <c r="Q1023" i="1"/>
  <c r="K1023" i="1" s="1"/>
  <c r="L1024" i="1" s="1"/>
  <c r="M1025" i="1" s="1"/>
  <c r="S1025" i="1" s="1"/>
  <c r="G1025" i="1" l="1"/>
  <c r="N1025" i="1" s="1"/>
  <c r="E1026" i="1" s="1"/>
  <c r="Q1024" i="1"/>
  <c r="K1024" i="1" s="1"/>
  <c r="L1025" i="1" s="1"/>
  <c r="M1026" i="1" s="1"/>
  <c r="S1026" i="1" s="1"/>
  <c r="Q1025" i="1" l="1"/>
  <c r="K1025" i="1" s="1"/>
  <c r="L1026" i="1" s="1"/>
  <c r="M1027" i="1" s="1"/>
  <c r="S1027" i="1" s="1"/>
  <c r="G1026" i="1"/>
  <c r="N1026" i="1" s="1"/>
  <c r="E1027" i="1" s="1"/>
  <c r="G1027" i="1" l="1"/>
  <c r="N1027" i="1" s="1"/>
  <c r="E1028" i="1" s="1"/>
  <c r="Q1026" i="1"/>
  <c r="K1026" i="1" s="1"/>
  <c r="L1027" i="1" s="1"/>
  <c r="M1029" i="1" l="1"/>
  <c r="S1029" i="1" s="1"/>
  <c r="M1028" i="1"/>
  <c r="S1028" i="1" s="1"/>
  <c r="Q1027" i="1"/>
  <c r="K1027" i="1" s="1"/>
  <c r="L1028" i="1" s="1"/>
  <c r="G1028" i="1"/>
  <c r="N1028" i="1" l="1"/>
  <c r="E1029" i="1" s="1"/>
  <c r="G1029" i="1" s="1"/>
  <c r="N1029" i="1" s="1"/>
  <c r="E1030" i="1" s="1"/>
  <c r="M1031" i="1"/>
  <c r="S1031" i="1" s="1"/>
  <c r="Q1028" i="1"/>
  <c r="K1028" i="1" s="1"/>
  <c r="L1029" i="1" s="1"/>
  <c r="M1030" i="1" s="1"/>
  <c r="S1030" i="1" s="1"/>
  <c r="Q1029" i="1" l="1"/>
  <c r="K1029" i="1" s="1"/>
  <c r="L1030" i="1" s="1"/>
  <c r="G1030" i="1"/>
  <c r="N1030" i="1" s="1"/>
  <c r="E1031" i="1" s="1"/>
  <c r="Q1030" i="1" l="1"/>
  <c r="K1030" i="1" s="1"/>
  <c r="L1031" i="1" s="1"/>
  <c r="M1032" i="1" s="1"/>
  <c r="S1032" i="1" s="1"/>
  <c r="G1031" i="1"/>
  <c r="N1031" i="1" s="1"/>
  <c r="E1032" i="1" s="1"/>
  <c r="G1032" i="1" l="1"/>
  <c r="N1032" i="1" s="1"/>
  <c r="E1033" i="1" s="1"/>
  <c r="M1034" i="1"/>
  <c r="S1034" i="1" s="1"/>
  <c r="Q1031" i="1"/>
  <c r="K1031" i="1" s="1"/>
  <c r="L1032" i="1" s="1"/>
  <c r="M1033" i="1" s="1"/>
  <c r="S1033" i="1" s="1"/>
  <c r="Q1032" i="1" l="1"/>
  <c r="K1032" i="1" s="1"/>
  <c r="L1033" i="1" s="1"/>
  <c r="M1035" i="1" s="1"/>
  <c r="S1035" i="1" s="1"/>
  <c r="G1033" i="1"/>
  <c r="N1033" i="1" s="1"/>
  <c r="E1034" i="1" s="1"/>
  <c r="G1034" i="1" l="1"/>
  <c r="N1034" i="1" s="1"/>
  <c r="E1035" i="1" s="1"/>
  <c r="Q1033" i="1"/>
  <c r="K1033" i="1" s="1"/>
  <c r="L1034" i="1" s="1"/>
  <c r="M1037" i="1" l="1"/>
  <c r="S1037" i="1" s="1"/>
  <c r="Q1034" i="1"/>
  <c r="K1034" i="1" s="1"/>
  <c r="L1035" i="1" s="1"/>
  <c r="M1036" i="1" s="1"/>
  <c r="S1036" i="1" s="1"/>
  <c r="G1035" i="1"/>
  <c r="N1035" i="1" s="1"/>
  <c r="E1036" i="1" s="1"/>
  <c r="G1036" i="1" l="1"/>
  <c r="N1036" i="1" s="1"/>
  <c r="E1037" i="1" s="1"/>
  <c r="Q1035" i="1"/>
  <c r="K1035" i="1" s="1"/>
  <c r="L1036" i="1" s="1"/>
  <c r="Q1036" i="1" l="1"/>
  <c r="K1036" i="1" s="1"/>
  <c r="L1037" i="1" s="1"/>
  <c r="M1038" i="1" s="1"/>
  <c r="S1038" i="1" s="1"/>
  <c r="G1037" i="1"/>
  <c r="N1037" i="1" s="1"/>
  <c r="E1038" i="1" s="1"/>
  <c r="G1038" i="1" l="1"/>
  <c r="N1038" i="1" s="1"/>
  <c r="E1039" i="1" s="1"/>
  <c r="M1040" i="1"/>
  <c r="S1040" i="1" s="1"/>
  <c r="Q1037" i="1"/>
  <c r="K1037" i="1" s="1"/>
  <c r="L1038" i="1" s="1"/>
  <c r="M1039" i="1" s="1"/>
  <c r="S1039" i="1" s="1"/>
  <c r="Q1038" i="1" l="1"/>
  <c r="K1038" i="1" s="1"/>
  <c r="L1039" i="1" s="1"/>
  <c r="G1039" i="1"/>
  <c r="N1039" i="1" s="1"/>
  <c r="E1040" i="1" s="1"/>
  <c r="G1040" i="1" l="1"/>
  <c r="N1040" i="1" s="1"/>
  <c r="E1041" i="1" s="1"/>
  <c r="Q1039" i="1"/>
  <c r="K1039" i="1" s="1"/>
  <c r="L1040" i="1" s="1"/>
  <c r="M1041" i="1" s="1"/>
  <c r="S1041" i="1" s="1"/>
  <c r="G1041" i="1" l="1"/>
  <c r="N1041" i="1" s="1"/>
  <c r="E1042" i="1" s="1"/>
  <c r="Q1040" i="1"/>
  <c r="K1040" i="1" s="1"/>
  <c r="L1041" i="1" s="1"/>
  <c r="M1043" i="1" l="1"/>
  <c r="S1043" i="1" s="1"/>
  <c r="M1042" i="1"/>
  <c r="S1042" i="1" s="1"/>
  <c r="M1044" i="1"/>
  <c r="S1044" i="1" s="1"/>
  <c r="Q1041" i="1"/>
  <c r="K1041" i="1" s="1"/>
  <c r="L1042" i="1" s="1"/>
  <c r="G1042" i="1"/>
  <c r="N1042" i="1" l="1"/>
  <c r="E1043" i="1" s="1"/>
  <c r="G1043" i="1" s="1"/>
  <c r="N1043" i="1" s="1"/>
  <c r="E1044" i="1" s="1"/>
  <c r="Q1042" i="1"/>
  <c r="K1042" i="1" s="1"/>
  <c r="L1043" i="1" s="1"/>
  <c r="M1045" i="1" s="1"/>
  <c r="S1045" i="1" s="1"/>
  <c r="G1044" i="1" l="1"/>
  <c r="N1044" i="1" s="1"/>
  <c r="E1045" i="1" s="1"/>
  <c r="M1046" i="1"/>
  <c r="S1046" i="1" s="1"/>
  <c r="Q1043" i="1"/>
  <c r="K1043" i="1" s="1"/>
  <c r="L1044" i="1" s="1"/>
  <c r="M1047" i="1" l="1"/>
  <c r="S1047" i="1" s="1"/>
  <c r="Q1044" i="1"/>
  <c r="K1044" i="1" s="1"/>
  <c r="L1045" i="1" s="1"/>
  <c r="G1045" i="1"/>
  <c r="N1045" i="1" s="1"/>
  <c r="E1046" i="1" s="1"/>
  <c r="M1048" i="1" l="1"/>
  <c r="S1048" i="1" s="1"/>
  <c r="Q1045" i="1"/>
  <c r="K1045" i="1" s="1"/>
  <c r="L1046" i="1" s="1"/>
  <c r="G1046" i="1"/>
  <c r="N1046" i="1" s="1"/>
  <c r="E1047" i="1" s="1"/>
  <c r="M1049" i="1" l="1"/>
  <c r="S1049" i="1" s="1"/>
  <c r="Q1046" i="1"/>
  <c r="K1046" i="1" s="1"/>
  <c r="L1047" i="1" s="1"/>
  <c r="G1047" i="1"/>
  <c r="N1047" i="1" s="1"/>
  <c r="E1048" i="1" s="1"/>
  <c r="G1048" i="1" l="1"/>
  <c r="N1048" i="1" s="1"/>
  <c r="E1049" i="1" s="1"/>
  <c r="Q1047" i="1"/>
  <c r="K1047" i="1" s="1"/>
  <c r="L1048" i="1" s="1"/>
  <c r="Q1048" i="1" l="1"/>
  <c r="K1048" i="1" s="1"/>
  <c r="L1049" i="1" s="1"/>
  <c r="M1050" i="1" s="1"/>
  <c r="S1050" i="1" s="1"/>
  <c r="G1049" i="1"/>
  <c r="N1049" i="1" s="1"/>
  <c r="E1050" i="1" s="1"/>
  <c r="G1050" i="1" l="1"/>
  <c r="N1050" i="1" s="1"/>
  <c r="E1051" i="1" s="1"/>
  <c r="Q1049" i="1"/>
  <c r="K1049" i="1" s="1"/>
  <c r="L1050" i="1" s="1"/>
  <c r="M1052" i="1" l="1"/>
  <c r="S1052" i="1" s="1"/>
  <c r="M1051" i="1"/>
  <c r="S1051" i="1" s="1"/>
  <c r="Q1050" i="1"/>
  <c r="K1050" i="1" s="1"/>
  <c r="L1051" i="1" s="1"/>
  <c r="G1051" i="1"/>
  <c r="N1051" i="1" l="1"/>
  <c r="E1052" i="1" s="1"/>
  <c r="G1052" i="1" s="1"/>
  <c r="N1052" i="1" s="1"/>
  <c r="E1053" i="1" s="1"/>
  <c r="Q1051" i="1"/>
  <c r="K1051" i="1" s="1"/>
  <c r="L1052" i="1" s="1"/>
  <c r="M1053" i="1" s="1"/>
  <c r="S1053" i="1" s="1"/>
  <c r="M1055" i="1" l="1"/>
  <c r="S1055" i="1" s="1"/>
  <c r="Q1052" i="1"/>
  <c r="K1052" i="1" s="1"/>
  <c r="L1053" i="1" s="1"/>
  <c r="M1054" i="1" s="1"/>
  <c r="S1054" i="1" s="1"/>
  <c r="G1053" i="1"/>
  <c r="N1053" i="1" s="1"/>
  <c r="E1054" i="1" s="1"/>
  <c r="G1054" i="1" l="1"/>
  <c r="N1054" i="1" s="1"/>
  <c r="E1055" i="1" s="1"/>
  <c r="Q1053" i="1"/>
  <c r="K1053" i="1" s="1"/>
  <c r="L1054" i="1" s="1"/>
  <c r="M1056" i="1" s="1"/>
  <c r="S1056" i="1" s="1"/>
  <c r="G1055" i="1" l="1"/>
  <c r="N1055" i="1" s="1"/>
  <c r="E1056" i="1" s="1"/>
  <c r="Q1054" i="1"/>
  <c r="K1054" i="1" s="1"/>
  <c r="L1055" i="1" s="1"/>
  <c r="M1058" i="1" l="1"/>
  <c r="S1058" i="1" s="1"/>
  <c r="Q1055" i="1"/>
  <c r="K1055" i="1" s="1"/>
  <c r="L1056" i="1" s="1"/>
  <c r="M1057" i="1" s="1"/>
  <c r="S1057" i="1" s="1"/>
  <c r="G1056" i="1"/>
  <c r="N1056" i="1" s="1"/>
  <c r="E1057" i="1" s="1"/>
  <c r="Q1056" i="1" l="1"/>
  <c r="K1056" i="1" s="1"/>
  <c r="L1057" i="1" s="1"/>
  <c r="G1057" i="1"/>
  <c r="N1057" i="1" s="1"/>
  <c r="E1058" i="1" s="1"/>
  <c r="G1058" i="1" l="1"/>
  <c r="N1058" i="1" s="1"/>
  <c r="E1059" i="1" s="1"/>
  <c r="Q1057" i="1"/>
  <c r="K1057" i="1" s="1"/>
  <c r="L1058" i="1" s="1"/>
  <c r="M1059" i="1" s="1"/>
  <c r="S1059" i="1" s="1"/>
  <c r="G1059" i="1" l="1"/>
  <c r="N1059" i="1" s="1"/>
  <c r="E1060" i="1" s="1"/>
  <c r="Q1058" i="1"/>
  <c r="K1058" i="1" s="1"/>
  <c r="L1059" i="1" s="1"/>
  <c r="M1060" i="1" s="1"/>
  <c r="S1060" i="1" s="1"/>
  <c r="M1062" i="1" l="1"/>
  <c r="S1062" i="1" s="1"/>
  <c r="Q1059" i="1"/>
  <c r="K1059" i="1" s="1"/>
  <c r="L1060" i="1" s="1"/>
  <c r="M1061" i="1" s="1"/>
  <c r="S1061" i="1" s="1"/>
  <c r="G1060" i="1"/>
  <c r="N1060" i="1" s="1"/>
  <c r="E1061" i="1" s="1"/>
  <c r="G1061" i="1" l="1"/>
  <c r="N1061" i="1" s="1"/>
  <c r="E1062" i="1" s="1"/>
  <c r="M1063" i="1"/>
  <c r="S1063" i="1" s="1"/>
  <c r="Q1060" i="1"/>
  <c r="K1060" i="1" s="1"/>
  <c r="L1061" i="1" s="1"/>
  <c r="Q1061" i="1" l="1"/>
  <c r="K1061" i="1" s="1"/>
  <c r="L1062" i="1" s="1"/>
  <c r="G1062" i="1"/>
  <c r="N1062" i="1" s="1"/>
  <c r="E1063" i="1" s="1"/>
  <c r="M1064" i="1" l="1"/>
  <c r="S1064" i="1" s="1"/>
  <c r="G1063" i="1"/>
  <c r="N1063" i="1" s="1"/>
  <c r="E1064" i="1" s="1"/>
  <c r="M1065" i="1"/>
  <c r="S1065" i="1" s="1"/>
  <c r="Q1062" i="1"/>
  <c r="K1062" i="1" s="1"/>
  <c r="L1063" i="1" s="1"/>
  <c r="Q1063" i="1" l="1"/>
  <c r="K1063" i="1" s="1"/>
  <c r="L1064" i="1" s="1"/>
  <c r="M1066" i="1" s="1"/>
  <c r="S1066" i="1" s="1"/>
  <c r="G1064" i="1"/>
  <c r="N1064" i="1" s="1"/>
  <c r="E1065" i="1" s="1"/>
  <c r="G1065" i="1" l="1"/>
  <c r="N1065" i="1" s="1"/>
  <c r="E1066" i="1" s="1"/>
  <c r="Q1064" i="1"/>
  <c r="K1064" i="1" s="1"/>
  <c r="L1065" i="1" s="1"/>
  <c r="Q1065" i="1" l="1"/>
  <c r="K1065" i="1" s="1"/>
  <c r="L1066" i="1" s="1"/>
  <c r="G1066" i="1"/>
  <c r="N1066" i="1" s="1"/>
  <c r="E1067" i="1" s="1"/>
  <c r="M1068" i="1" l="1"/>
  <c r="S1068" i="1" s="1"/>
  <c r="M1067" i="1"/>
  <c r="S1067" i="1" s="1"/>
  <c r="G1067" i="1"/>
  <c r="M1069" i="1"/>
  <c r="S1069" i="1" s="1"/>
  <c r="Q1066" i="1"/>
  <c r="K1066" i="1" s="1"/>
  <c r="L1067" i="1" s="1"/>
  <c r="N1067" i="1" l="1"/>
  <c r="E1068" i="1" s="1"/>
  <c r="G1068" i="1" s="1"/>
  <c r="N1068" i="1" s="1"/>
  <c r="E1069" i="1" s="1"/>
  <c r="Q1067" i="1"/>
  <c r="K1067" i="1" s="1"/>
  <c r="L1068" i="1" s="1"/>
  <c r="Q1068" i="1" l="1"/>
  <c r="K1068" i="1" s="1"/>
  <c r="L1069" i="1" s="1"/>
  <c r="M1070" i="1" s="1"/>
  <c r="S1070" i="1" s="1"/>
  <c r="G1069" i="1"/>
  <c r="N1069" i="1" s="1"/>
  <c r="E1070" i="1" s="1"/>
  <c r="M1071" i="1" l="1"/>
  <c r="S1071" i="1" s="1"/>
  <c r="G1070" i="1"/>
  <c r="N1070" i="1" s="1"/>
  <c r="E1071" i="1" s="1"/>
  <c r="Q1069" i="1"/>
  <c r="K1069" i="1" s="1"/>
  <c r="L1070" i="1" s="1"/>
  <c r="Q1070" i="1" l="1"/>
  <c r="K1070" i="1" s="1"/>
  <c r="L1071" i="1" s="1"/>
  <c r="G1071" i="1"/>
  <c r="N1071" i="1" s="1"/>
  <c r="E1072" i="1" s="1"/>
  <c r="M1073" i="1" l="1"/>
  <c r="S1073" i="1" s="1"/>
  <c r="M1072" i="1"/>
  <c r="S1072" i="1" s="1"/>
  <c r="G1072" i="1"/>
  <c r="M1074" i="1"/>
  <c r="S1074" i="1" s="1"/>
  <c r="Q1071" i="1"/>
  <c r="K1071" i="1" s="1"/>
  <c r="L1072" i="1" s="1"/>
  <c r="N1072" i="1" l="1"/>
  <c r="E1073" i="1" s="1"/>
  <c r="G1073" i="1" s="1"/>
  <c r="N1073" i="1" s="1"/>
  <c r="E1074" i="1" s="1"/>
  <c r="Q1072" i="1"/>
  <c r="K1072" i="1" s="1"/>
  <c r="L1073" i="1" s="1"/>
  <c r="M1075" i="1" l="1"/>
  <c r="S1075" i="1" s="1"/>
  <c r="Q1073" i="1"/>
  <c r="K1073" i="1" s="1"/>
  <c r="L1074" i="1" s="1"/>
  <c r="G1074" i="1"/>
  <c r="N1074" i="1" s="1"/>
  <c r="E1075" i="1" s="1"/>
  <c r="Q1074" i="1" l="1"/>
  <c r="K1074" i="1" s="1"/>
  <c r="L1075" i="1" s="1"/>
  <c r="M1076" i="1" s="1"/>
  <c r="S1076" i="1" s="1"/>
  <c r="G1075" i="1"/>
  <c r="N1075" i="1" s="1"/>
  <c r="E1076" i="1" s="1"/>
  <c r="G1076" i="1" l="1"/>
  <c r="N1076" i="1" s="1"/>
  <c r="E1077" i="1" s="1"/>
  <c r="Q1075" i="1"/>
  <c r="K1075" i="1" s="1"/>
  <c r="L1076" i="1" s="1"/>
  <c r="M1077" i="1" s="1"/>
  <c r="S1077" i="1" s="1"/>
  <c r="M1078" i="1" l="1"/>
  <c r="S1078" i="1" s="1"/>
  <c r="Q1076" i="1"/>
  <c r="K1076" i="1" s="1"/>
  <c r="L1077" i="1" s="1"/>
  <c r="G1077" i="1"/>
  <c r="N1077" i="1" s="1"/>
  <c r="E1078" i="1" s="1"/>
  <c r="M1079" i="1" l="1"/>
  <c r="S1079" i="1" s="1"/>
  <c r="G1078" i="1"/>
  <c r="N1078" i="1" s="1"/>
  <c r="E1079" i="1" s="1"/>
  <c r="M1080" i="1"/>
  <c r="S1080" i="1" s="1"/>
  <c r="Q1077" i="1"/>
  <c r="K1077" i="1" s="1"/>
  <c r="L1078" i="1" s="1"/>
  <c r="Q1078" i="1" l="1"/>
  <c r="K1078" i="1" s="1"/>
  <c r="L1079" i="1" s="1"/>
  <c r="G1079" i="1"/>
  <c r="N1079" i="1" s="1"/>
  <c r="E1080" i="1" s="1"/>
  <c r="M1081" i="1" l="1"/>
  <c r="S1081" i="1" s="1"/>
  <c r="G1080" i="1"/>
  <c r="N1080" i="1" s="1"/>
  <c r="E1081" i="1" s="1"/>
  <c r="Q1079" i="1"/>
  <c r="K1079" i="1" s="1"/>
  <c r="L1080" i="1" s="1"/>
  <c r="M1082" i="1" l="1"/>
  <c r="S1082" i="1" s="1"/>
  <c r="G1081" i="1"/>
  <c r="N1081" i="1" s="1"/>
  <c r="E1082" i="1" s="1"/>
  <c r="Q1080" i="1"/>
  <c r="K1080" i="1" s="1"/>
  <c r="L1081" i="1" s="1"/>
  <c r="G1082" i="1" l="1"/>
  <c r="N1082" i="1" s="1"/>
  <c r="E1083" i="1" s="1"/>
  <c r="Q1081" i="1"/>
  <c r="K1081" i="1" s="1"/>
  <c r="L1082" i="1" s="1"/>
  <c r="M1084" i="1" l="1"/>
  <c r="S1084" i="1" s="1"/>
  <c r="M1083" i="1"/>
  <c r="S1083" i="1" s="1"/>
  <c r="M1085" i="1"/>
  <c r="S1085" i="1" s="1"/>
  <c r="Q1082" i="1"/>
  <c r="K1082" i="1" s="1"/>
  <c r="L1083" i="1" s="1"/>
  <c r="G1083" i="1"/>
  <c r="N1083" i="1" l="1"/>
  <c r="E1084" i="1" s="1"/>
  <c r="G1084" i="1" s="1"/>
  <c r="N1084" i="1" s="1"/>
  <c r="E1085" i="1" s="1"/>
  <c r="Q1083" i="1"/>
  <c r="K1083" i="1" s="1"/>
  <c r="L1084" i="1" s="1"/>
  <c r="G1085" i="1" l="1"/>
  <c r="N1085" i="1" s="1"/>
  <c r="E1086" i="1" s="1"/>
  <c r="Q1084" i="1"/>
  <c r="K1084" i="1" s="1"/>
  <c r="L1085" i="1" s="1"/>
  <c r="M1086" i="1" s="1"/>
  <c r="S1086" i="1" s="1"/>
  <c r="M1087" i="1" l="1"/>
  <c r="S1087" i="1" s="1"/>
  <c r="M1088" i="1"/>
  <c r="S1088" i="1" s="1"/>
  <c r="Q1085" i="1"/>
  <c r="K1085" i="1" s="1"/>
  <c r="L1086" i="1" s="1"/>
  <c r="G1086" i="1"/>
  <c r="N1086" i="1" s="1"/>
  <c r="E1087" i="1" s="1"/>
  <c r="Q1086" i="1" l="1"/>
  <c r="K1086" i="1" s="1"/>
  <c r="L1087" i="1" s="1"/>
  <c r="G1087" i="1"/>
  <c r="N1087" i="1" s="1"/>
  <c r="E1088" i="1" s="1"/>
  <c r="Q1087" i="1" l="1"/>
  <c r="K1087" i="1" s="1"/>
  <c r="L1088" i="1" s="1"/>
  <c r="M1089" i="1" s="1"/>
  <c r="S1089" i="1" s="1"/>
  <c r="G1088" i="1"/>
  <c r="N1088" i="1" s="1"/>
  <c r="E1089" i="1" s="1"/>
  <c r="Q1088" i="1" l="1"/>
  <c r="K1088" i="1" s="1"/>
  <c r="L1089" i="1" s="1"/>
  <c r="G1089" i="1"/>
  <c r="N1089" i="1" s="1"/>
  <c r="E1090" i="1" s="1"/>
  <c r="M1091" i="1" l="1"/>
  <c r="S1091" i="1" s="1"/>
  <c r="M1090" i="1"/>
  <c r="S1090" i="1" s="1"/>
  <c r="G1090" i="1"/>
  <c r="M1092" i="1"/>
  <c r="S1092" i="1" s="1"/>
  <c r="Q1089" i="1"/>
  <c r="K1089" i="1" s="1"/>
  <c r="L1090" i="1" s="1"/>
  <c r="N1090" i="1" l="1"/>
  <c r="E1091" i="1" s="1"/>
  <c r="G1091" i="1" s="1"/>
  <c r="N1091" i="1" s="1"/>
  <c r="E1092" i="1" s="1"/>
  <c r="Q1090" i="1"/>
  <c r="K1090" i="1" s="1"/>
  <c r="L1091" i="1" s="1"/>
  <c r="M1093" i="1" l="1"/>
  <c r="S1093" i="1" s="1"/>
  <c r="G1092" i="1"/>
  <c r="N1092" i="1" s="1"/>
  <c r="E1093" i="1" s="1"/>
  <c r="Q1091" i="1"/>
  <c r="K1091" i="1" s="1"/>
  <c r="L1092" i="1" s="1"/>
  <c r="M1094" i="1" l="1"/>
  <c r="S1094" i="1" s="1"/>
  <c r="M1095" i="1"/>
  <c r="S1095" i="1" s="1"/>
  <c r="Q1092" i="1"/>
  <c r="K1092" i="1" s="1"/>
  <c r="L1093" i="1" s="1"/>
  <c r="G1093" i="1"/>
  <c r="N1093" i="1" s="1"/>
  <c r="E1094" i="1" s="1"/>
  <c r="Q1093" i="1" l="1"/>
  <c r="K1093" i="1" s="1"/>
  <c r="L1094" i="1" s="1"/>
  <c r="G1094" i="1"/>
  <c r="N1094" i="1" s="1"/>
  <c r="E1095" i="1" s="1"/>
  <c r="M1097" i="1" l="1"/>
  <c r="S1097" i="1" s="1"/>
  <c r="Q1094" i="1"/>
  <c r="K1094" i="1" s="1"/>
  <c r="L1095" i="1" s="1"/>
  <c r="M1096" i="1" s="1"/>
  <c r="S1096" i="1" s="1"/>
  <c r="G1095" i="1"/>
  <c r="N1095" i="1" s="1"/>
  <c r="E1096" i="1" s="1"/>
  <c r="G1096" i="1" l="1"/>
  <c r="N1096" i="1" s="1"/>
  <c r="E1097" i="1" s="1"/>
  <c r="Q1095" i="1"/>
  <c r="K1095" i="1" s="1"/>
  <c r="L1096" i="1" s="1"/>
  <c r="M1098" i="1" s="1"/>
  <c r="S1098" i="1" s="1"/>
  <c r="Q1096" i="1" l="1"/>
  <c r="K1096" i="1" s="1"/>
  <c r="L1097" i="1" s="1"/>
  <c r="G1097" i="1"/>
  <c r="N1097" i="1" s="1"/>
  <c r="E1098" i="1" s="1"/>
  <c r="G1098" i="1" l="1"/>
  <c r="N1098" i="1" s="1"/>
  <c r="E1099" i="1" s="1"/>
  <c r="Q1097" i="1"/>
  <c r="K1097" i="1" s="1"/>
  <c r="L1098" i="1" s="1"/>
  <c r="M1099" i="1" s="1"/>
  <c r="S1099" i="1" s="1"/>
  <c r="Q1098" i="1" l="1"/>
  <c r="K1098" i="1" s="1"/>
  <c r="L1099" i="1" s="1"/>
  <c r="M1100" i="1" s="1"/>
  <c r="S1100" i="1" s="1"/>
  <c r="G1099" i="1"/>
  <c r="N1099" i="1" s="1"/>
  <c r="E1100" i="1" s="1"/>
  <c r="M1101" i="1" l="1"/>
  <c r="S1101" i="1" s="1"/>
  <c r="G1100" i="1"/>
  <c r="N1100" i="1" s="1"/>
  <c r="E1101" i="1" s="1"/>
  <c r="M1102" i="1"/>
  <c r="S1102" i="1" s="1"/>
  <c r="Q1099" i="1"/>
  <c r="K1099" i="1" s="1"/>
  <c r="L1100" i="1" s="1"/>
  <c r="M1103" i="1" l="1"/>
  <c r="S1103" i="1" s="1"/>
  <c r="Q1100" i="1"/>
  <c r="K1100" i="1" s="1"/>
  <c r="L1101" i="1" s="1"/>
  <c r="G1101" i="1"/>
  <c r="N1101" i="1" s="1"/>
  <c r="E1102" i="1" s="1"/>
  <c r="G1102" i="1" l="1"/>
  <c r="N1102" i="1" s="1"/>
  <c r="E1103" i="1" s="1"/>
  <c r="Q1101" i="1"/>
  <c r="K1101" i="1" s="1"/>
  <c r="L1102" i="1" s="1"/>
  <c r="M1104" i="1" s="1"/>
  <c r="S1104" i="1" s="1"/>
  <c r="Q1102" i="1" l="1"/>
  <c r="K1102" i="1" s="1"/>
  <c r="L1103" i="1" s="1"/>
  <c r="G1103" i="1"/>
  <c r="N1103" i="1" s="1"/>
  <c r="E1104" i="1" s="1"/>
  <c r="G1104" i="1" l="1"/>
  <c r="N1104" i="1" s="1"/>
  <c r="E1105" i="1" s="1"/>
  <c r="M1106" i="1"/>
  <c r="S1106" i="1" s="1"/>
  <c r="Q1103" i="1"/>
  <c r="K1103" i="1" s="1"/>
  <c r="L1104" i="1" s="1"/>
  <c r="M1105" i="1" s="1"/>
  <c r="S1105" i="1" s="1"/>
  <c r="M1107" i="1" l="1"/>
  <c r="S1107" i="1" s="1"/>
  <c r="Q1104" i="1"/>
  <c r="K1104" i="1" s="1"/>
  <c r="L1105" i="1" s="1"/>
  <c r="G1105" i="1"/>
  <c r="N1105" i="1" s="1"/>
  <c r="E1106" i="1" s="1"/>
  <c r="G1106" i="1" l="1"/>
  <c r="N1106" i="1" s="1"/>
  <c r="E1107" i="1" s="1"/>
  <c r="Q1105" i="1"/>
  <c r="K1105" i="1" s="1"/>
  <c r="L1106" i="1" s="1"/>
  <c r="M1109" i="1" l="1"/>
  <c r="S1109" i="1" s="1"/>
  <c r="Q1106" i="1"/>
  <c r="K1106" i="1" s="1"/>
  <c r="L1107" i="1" s="1"/>
  <c r="M1108" i="1" s="1"/>
  <c r="S1108" i="1" s="1"/>
  <c r="G1107" i="1"/>
  <c r="N1107" i="1" s="1"/>
  <c r="E1108" i="1" s="1"/>
  <c r="G1108" i="1" l="1"/>
  <c r="N1108" i="1" s="1"/>
  <c r="E1109" i="1" s="1"/>
  <c r="Q1107" i="1"/>
  <c r="K1107" i="1" s="1"/>
  <c r="L1108" i="1" s="1"/>
  <c r="M1110" i="1" s="1"/>
  <c r="S1110" i="1" s="1"/>
  <c r="Q1108" i="1" l="1"/>
  <c r="K1108" i="1" s="1"/>
  <c r="L1109" i="1" s="1"/>
  <c r="G1109" i="1"/>
  <c r="N1109" i="1" s="1"/>
  <c r="E1110" i="1" s="1"/>
  <c r="G1110" i="1" l="1"/>
  <c r="N1110" i="1" s="1"/>
  <c r="E1111" i="1" s="1"/>
  <c r="Q1109" i="1"/>
  <c r="K1109" i="1" s="1"/>
  <c r="L1110" i="1" s="1"/>
  <c r="M1111" i="1" s="1"/>
  <c r="S1111" i="1" s="1"/>
  <c r="G1111" i="1" l="1"/>
  <c r="N1111" i="1" s="1"/>
  <c r="E1112" i="1" s="1"/>
  <c r="Q1110" i="1"/>
  <c r="K1110" i="1" s="1"/>
  <c r="L1111" i="1" s="1"/>
  <c r="M1113" i="1" l="1"/>
  <c r="S1113" i="1" s="1"/>
  <c r="M1112" i="1"/>
  <c r="S1112" i="1" s="1"/>
  <c r="M1114" i="1"/>
  <c r="S1114" i="1" s="1"/>
  <c r="Q1111" i="1"/>
  <c r="K1111" i="1" s="1"/>
  <c r="L1112" i="1" s="1"/>
  <c r="G1112" i="1"/>
  <c r="N1112" i="1" l="1"/>
  <c r="E1113" i="1" s="1"/>
  <c r="G1113" i="1" s="1"/>
  <c r="N1113" i="1" s="1"/>
  <c r="E1114" i="1" s="1"/>
  <c r="M1115" i="1"/>
  <c r="S1115" i="1" s="1"/>
  <c r="Q1112" i="1"/>
  <c r="K1112" i="1" s="1"/>
  <c r="L1113" i="1" s="1"/>
  <c r="Q1113" i="1" l="1"/>
  <c r="K1113" i="1" s="1"/>
  <c r="L1114" i="1" s="1"/>
  <c r="M1116" i="1" s="1"/>
  <c r="S1116" i="1" s="1"/>
  <c r="G1114" i="1"/>
  <c r="N1114" i="1" s="1"/>
  <c r="E1115" i="1" s="1"/>
  <c r="G1115" i="1" l="1"/>
  <c r="N1115" i="1" s="1"/>
  <c r="E1116" i="1" s="1"/>
  <c r="M1117" i="1"/>
  <c r="S1117" i="1" s="1"/>
  <c r="Q1114" i="1"/>
  <c r="K1114" i="1" s="1"/>
  <c r="L1115" i="1" s="1"/>
  <c r="M1118" i="1" l="1"/>
  <c r="S1118" i="1" s="1"/>
  <c r="Q1115" i="1"/>
  <c r="K1115" i="1" s="1"/>
  <c r="L1116" i="1" s="1"/>
  <c r="G1116" i="1"/>
  <c r="N1116" i="1" s="1"/>
  <c r="E1117" i="1" s="1"/>
  <c r="M1119" i="1" l="1"/>
  <c r="S1119" i="1" s="1"/>
  <c r="Q1116" i="1"/>
  <c r="K1116" i="1" s="1"/>
  <c r="L1117" i="1" s="1"/>
  <c r="G1117" i="1"/>
  <c r="N1117" i="1" s="1"/>
  <c r="E1118" i="1" s="1"/>
  <c r="Q1117" i="1" l="1"/>
  <c r="K1117" i="1" s="1"/>
  <c r="L1118" i="1" s="1"/>
  <c r="G1118" i="1"/>
  <c r="N1118" i="1" s="1"/>
  <c r="E1119" i="1" s="1"/>
  <c r="G1119" i="1" l="1"/>
  <c r="N1119" i="1" s="1"/>
  <c r="E1120" i="1" s="1"/>
  <c r="Q1118" i="1"/>
  <c r="K1118" i="1" s="1"/>
  <c r="L1119" i="1" s="1"/>
  <c r="M1120" i="1" s="1"/>
  <c r="S1120" i="1" s="1"/>
  <c r="M1121" i="1" l="1"/>
  <c r="S1121" i="1" s="1"/>
  <c r="M1122" i="1"/>
  <c r="S1122" i="1" s="1"/>
  <c r="Q1119" i="1"/>
  <c r="K1119" i="1" s="1"/>
  <c r="L1120" i="1" s="1"/>
  <c r="G1120" i="1"/>
  <c r="N1120" i="1" s="1"/>
  <c r="E1121" i="1" s="1"/>
  <c r="Q1120" i="1" l="1"/>
  <c r="K1120" i="1" s="1"/>
  <c r="L1121" i="1" s="1"/>
  <c r="G1121" i="1"/>
  <c r="N1121" i="1" s="1"/>
  <c r="E1122" i="1" s="1"/>
  <c r="G1122" i="1" l="1"/>
  <c r="N1122" i="1" s="1"/>
  <c r="E1123" i="1" s="1"/>
  <c r="Q1121" i="1"/>
  <c r="K1121" i="1" s="1"/>
  <c r="L1122" i="1" s="1"/>
  <c r="M1124" i="1" l="1"/>
  <c r="S1124" i="1" s="1"/>
  <c r="M1123" i="1"/>
  <c r="S1123" i="1" s="1"/>
  <c r="M1125" i="1"/>
  <c r="S1125" i="1" s="1"/>
  <c r="Q1122" i="1"/>
  <c r="K1122" i="1" s="1"/>
  <c r="L1123" i="1" s="1"/>
  <c r="G1123" i="1"/>
  <c r="N1123" i="1" l="1"/>
  <c r="E1124" i="1" s="1"/>
  <c r="G1124" i="1" s="1"/>
  <c r="N1124" i="1" s="1"/>
  <c r="E1125" i="1" s="1"/>
  <c r="Q1123" i="1"/>
  <c r="K1123" i="1" s="1"/>
  <c r="L1124" i="1" s="1"/>
  <c r="M1126" i="1" s="1"/>
  <c r="S1126" i="1" s="1"/>
  <c r="G1125" i="1" l="1"/>
  <c r="N1125" i="1" s="1"/>
  <c r="E1126" i="1" s="1"/>
  <c r="Q1124" i="1"/>
  <c r="K1124" i="1" s="1"/>
  <c r="L1125" i="1" s="1"/>
  <c r="Q1125" i="1" l="1"/>
  <c r="K1125" i="1" s="1"/>
  <c r="L1126" i="1" s="1"/>
  <c r="M1127" i="1" s="1"/>
  <c r="S1127" i="1" s="1"/>
  <c r="G1126" i="1"/>
  <c r="N1126" i="1" s="1"/>
  <c r="E1127" i="1" s="1"/>
  <c r="G1127" i="1" l="1"/>
  <c r="N1127" i="1" s="1"/>
  <c r="E1128" i="1" s="1"/>
  <c r="M1129" i="1"/>
  <c r="S1129" i="1" s="1"/>
  <c r="Q1126" i="1"/>
  <c r="K1126" i="1" s="1"/>
  <c r="L1127" i="1" s="1"/>
  <c r="M1128" i="1" s="1"/>
  <c r="S1128" i="1" s="1"/>
  <c r="Q1127" i="1" l="1"/>
  <c r="K1127" i="1" s="1"/>
  <c r="L1128" i="1" s="1"/>
  <c r="G1128" i="1"/>
  <c r="N1128" i="1" s="1"/>
  <c r="E1129" i="1" s="1"/>
  <c r="M1130" i="1" l="1"/>
  <c r="S1130" i="1" s="1"/>
  <c r="G1129" i="1"/>
  <c r="N1129" i="1" s="1"/>
  <c r="E1130" i="1" s="1"/>
  <c r="M1131" i="1"/>
  <c r="S1131" i="1" s="1"/>
  <c r="Q1128" i="1"/>
  <c r="K1128" i="1" s="1"/>
  <c r="L1129" i="1" s="1"/>
  <c r="Q1129" i="1" l="1"/>
  <c r="K1129" i="1" s="1"/>
  <c r="L1130" i="1" s="1"/>
  <c r="G1130" i="1"/>
  <c r="N1130" i="1" s="1"/>
  <c r="E1131" i="1" s="1"/>
  <c r="M1132" i="1" l="1"/>
  <c r="S1132" i="1" s="1"/>
  <c r="G1131" i="1"/>
  <c r="N1131" i="1" s="1"/>
  <c r="E1132" i="1" s="1"/>
  <c r="Q1130" i="1"/>
  <c r="K1130" i="1" s="1"/>
  <c r="L1131" i="1" s="1"/>
  <c r="G1132" i="1" l="1"/>
  <c r="N1132" i="1" s="1"/>
  <c r="E1133" i="1" s="1"/>
  <c r="Q1131" i="1"/>
  <c r="K1131" i="1" s="1"/>
  <c r="L1132" i="1" s="1"/>
  <c r="M1133" i="1" s="1"/>
  <c r="S1133" i="1" s="1"/>
  <c r="M1135" i="1" l="1"/>
  <c r="S1135" i="1" s="1"/>
  <c r="Q1132" i="1"/>
  <c r="K1132" i="1" s="1"/>
  <c r="L1133" i="1" s="1"/>
  <c r="M1134" i="1" s="1"/>
  <c r="S1134" i="1" s="1"/>
  <c r="G1133" i="1"/>
  <c r="N1133" i="1" s="1"/>
  <c r="E1134" i="1" s="1"/>
  <c r="G1134" i="1" l="1"/>
  <c r="N1134" i="1" s="1"/>
  <c r="E1135" i="1" s="1"/>
  <c r="Q1133" i="1"/>
  <c r="K1133" i="1" s="1"/>
  <c r="L1134" i="1" s="1"/>
  <c r="G1135" i="1" l="1"/>
  <c r="N1135" i="1" s="1"/>
  <c r="E1136" i="1" s="1"/>
  <c r="Q1134" i="1"/>
  <c r="K1134" i="1" s="1"/>
  <c r="L1135" i="1" s="1"/>
  <c r="M1137" i="1" l="1"/>
  <c r="S1137" i="1" s="1"/>
  <c r="M1136" i="1"/>
  <c r="S1136" i="1" s="1"/>
  <c r="Q1135" i="1"/>
  <c r="K1135" i="1" s="1"/>
  <c r="L1136" i="1" s="1"/>
  <c r="M1138" i="1" s="1"/>
  <c r="S1138" i="1" s="1"/>
  <c r="G1136" i="1"/>
  <c r="N1136" i="1" l="1"/>
  <c r="E1137" i="1" s="1"/>
  <c r="G1137" i="1" s="1"/>
  <c r="N1137" i="1" s="1"/>
  <c r="E1138" i="1" s="1"/>
  <c r="Q1136" i="1"/>
  <c r="K1136" i="1" s="1"/>
  <c r="L1137" i="1" s="1"/>
  <c r="M1139" i="1" s="1"/>
  <c r="S1139" i="1" s="1"/>
  <c r="Q1137" i="1" l="1"/>
  <c r="K1137" i="1" s="1"/>
  <c r="L1138" i="1" s="1"/>
  <c r="G1138" i="1"/>
  <c r="N1138" i="1" s="1"/>
  <c r="E1139" i="1" s="1"/>
  <c r="M1140" i="1" l="1"/>
  <c r="S1140" i="1" s="1"/>
  <c r="G1139" i="1"/>
  <c r="N1139" i="1" s="1"/>
  <c r="E1140" i="1" s="1"/>
  <c r="Q1138" i="1"/>
  <c r="K1138" i="1" s="1"/>
  <c r="L1139" i="1" s="1"/>
  <c r="G1140" i="1" l="1"/>
  <c r="N1140" i="1" s="1"/>
  <c r="E1141" i="1" s="1"/>
  <c r="Q1139" i="1"/>
  <c r="K1139" i="1" s="1"/>
  <c r="L1140" i="1" s="1"/>
  <c r="M1141" i="1" s="1"/>
  <c r="S1141" i="1" s="1"/>
  <c r="Q1140" i="1" l="1"/>
  <c r="K1140" i="1" s="1"/>
  <c r="L1141" i="1" s="1"/>
  <c r="G1141" i="1"/>
  <c r="N1141" i="1" s="1"/>
  <c r="E1142" i="1" s="1"/>
  <c r="M1143" i="1" l="1"/>
  <c r="S1143" i="1" s="1"/>
  <c r="M1142" i="1"/>
  <c r="S1142" i="1" s="1"/>
  <c r="G1142" i="1"/>
  <c r="Q1141" i="1"/>
  <c r="K1141" i="1" s="1"/>
  <c r="L1142" i="1" s="1"/>
  <c r="M1144" i="1" l="1"/>
  <c r="S1144" i="1" s="1"/>
  <c r="N1142" i="1"/>
  <c r="E1143" i="1" s="1"/>
  <c r="G1143" i="1" s="1"/>
  <c r="N1143" i="1" s="1"/>
  <c r="E1144" i="1" s="1"/>
  <c r="Q1142" i="1"/>
  <c r="K1142" i="1" s="1"/>
  <c r="L1143" i="1" s="1"/>
  <c r="M1145" i="1" l="1"/>
  <c r="S1145" i="1" s="1"/>
  <c r="Q1143" i="1"/>
  <c r="K1143" i="1" s="1"/>
  <c r="L1144" i="1" s="1"/>
  <c r="M1146" i="1" s="1"/>
  <c r="S1146" i="1" s="1"/>
  <c r="G1144" i="1"/>
  <c r="N1144" i="1" s="1"/>
  <c r="E1145" i="1" s="1"/>
  <c r="Q1144" i="1" l="1"/>
  <c r="K1144" i="1" s="1"/>
  <c r="L1145" i="1" s="1"/>
  <c r="G1145" i="1"/>
  <c r="N1145" i="1" s="1"/>
  <c r="E1146" i="1" s="1"/>
  <c r="M1147" i="1" l="1"/>
  <c r="S1147" i="1" s="1"/>
  <c r="G1146" i="1"/>
  <c r="N1146" i="1" s="1"/>
  <c r="E1147" i="1" s="1"/>
  <c r="Q1145" i="1"/>
  <c r="K1145" i="1" s="1"/>
  <c r="L1146" i="1" s="1"/>
  <c r="G1147" i="1" l="1"/>
  <c r="N1147" i="1" s="1"/>
  <c r="E1148" i="1" s="1"/>
  <c r="Q1146" i="1"/>
  <c r="K1146" i="1" s="1"/>
  <c r="L1147" i="1" s="1"/>
  <c r="M1148" i="1" s="1"/>
  <c r="S1148" i="1" s="1"/>
  <c r="Q1147" i="1" l="1"/>
  <c r="K1147" i="1" s="1"/>
  <c r="L1148" i="1" s="1"/>
  <c r="G1148" i="1"/>
  <c r="N1148" i="1" s="1"/>
  <c r="E1149" i="1" s="1"/>
  <c r="M1150" i="1" l="1"/>
  <c r="S1150" i="1" s="1"/>
  <c r="M1149" i="1"/>
  <c r="S1149" i="1" s="1"/>
  <c r="G1149" i="1"/>
  <c r="Q1148" i="1"/>
  <c r="K1148" i="1" s="1"/>
  <c r="L1149" i="1" s="1"/>
  <c r="M1151" i="1" l="1"/>
  <c r="S1151" i="1" s="1"/>
  <c r="N1149" i="1"/>
  <c r="E1150" i="1" s="1"/>
  <c r="G1150" i="1" s="1"/>
  <c r="N1150" i="1" s="1"/>
  <c r="E1151" i="1" s="1"/>
  <c r="Q1149" i="1"/>
  <c r="K1149" i="1" s="1"/>
  <c r="L1150" i="1" s="1"/>
  <c r="M1152" i="1" l="1"/>
  <c r="S1152" i="1" s="1"/>
  <c r="Q1150" i="1"/>
  <c r="K1150" i="1" s="1"/>
  <c r="L1151" i="1" s="1"/>
  <c r="M1153" i="1" s="1"/>
  <c r="S1153" i="1" s="1"/>
  <c r="G1151" i="1"/>
  <c r="N1151" i="1" s="1"/>
  <c r="E1152" i="1" s="1"/>
  <c r="Q1151" i="1" l="1"/>
  <c r="K1151" i="1" s="1"/>
  <c r="L1152" i="1" s="1"/>
  <c r="G1152" i="1"/>
  <c r="N1152" i="1" s="1"/>
  <c r="E1153" i="1" s="1"/>
  <c r="M1154" i="1" l="1"/>
  <c r="S1154" i="1" s="1"/>
  <c r="G1153" i="1"/>
  <c r="N1153" i="1" s="1"/>
  <c r="E1154" i="1" s="1"/>
  <c r="Q1152" i="1"/>
  <c r="K1152" i="1" s="1"/>
  <c r="L1153" i="1" s="1"/>
  <c r="M1155" i="1" l="1"/>
  <c r="S1155" i="1" s="1"/>
  <c r="Q1153" i="1"/>
  <c r="K1153" i="1" s="1"/>
  <c r="L1154" i="1" s="1"/>
  <c r="G1154" i="1"/>
  <c r="N1154" i="1" s="1"/>
  <c r="E1155" i="1" s="1"/>
  <c r="M1156" i="1" l="1"/>
  <c r="S1156" i="1" s="1"/>
  <c r="G1155" i="1"/>
  <c r="N1155" i="1" s="1"/>
  <c r="E1156" i="1" s="1"/>
  <c r="Q1154" i="1"/>
  <c r="K1154" i="1" s="1"/>
  <c r="L1155" i="1" s="1"/>
  <c r="Q1155" i="1" l="1"/>
  <c r="K1155" i="1" s="1"/>
  <c r="L1156" i="1" s="1"/>
  <c r="G1156" i="1"/>
  <c r="N1156" i="1" s="1"/>
  <c r="E1157" i="1" s="1"/>
  <c r="M1158" i="1" l="1"/>
  <c r="S1158" i="1" s="1"/>
  <c r="M1157" i="1"/>
  <c r="S1157" i="1" s="1"/>
  <c r="G1157" i="1"/>
  <c r="M1159" i="1"/>
  <c r="S1159" i="1" s="1"/>
  <c r="Q1156" i="1"/>
  <c r="K1156" i="1" s="1"/>
  <c r="L1157" i="1" s="1"/>
  <c r="N1157" i="1" l="1"/>
  <c r="E1158" i="1" s="1"/>
  <c r="G1158" i="1" s="1"/>
  <c r="N1158" i="1" s="1"/>
  <c r="E1159" i="1" s="1"/>
  <c r="Q1157" i="1"/>
  <c r="K1157" i="1" s="1"/>
  <c r="L1158" i="1" s="1"/>
  <c r="M1160" i="1" l="1"/>
  <c r="S1160" i="1" s="1"/>
  <c r="G1159" i="1"/>
  <c r="N1159" i="1" s="1"/>
  <c r="E1160" i="1" s="1"/>
  <c r="Q1158" i="1"/>
  <c r="K1158" i="1" s="1"/>
  <c r="L1159" i="1" s="1"/>
  <c r="M1161" i="1" s="1"/>
  <c r="S1161" i="1" s="1"/>
  <c r="Q1159" i="1" l="1"/>
  <c r="K1159" i="1" s="1"/>
  <c r="L1160" i="1" s="1"/>
  <c r="G1160" i="1"/>
  <c r="N1160" i="1" s="1"/>
  <c r="E1161" i="1" s="1"/>
  <c r="M1162" i="1" l="1"/>
  <c r="S1162" i="1" s="1"/>
  <c r="G1161" i="1"/>
  <c r="N1161" i="1" s="1"/>
  <c r="E1162" i="1" s="1"/>
  <c r="Q1160" i="1"/>
  <c r="K1160" i="1" s="1"/>
  <c r="L1161" i="1" s="1"/>
  <c r="M1163" i="1" l="1"/>
  <c r="S1163" i="1" s="1"/>
  <c r="Q1161" i="1"/>
  <c r="K1161" i="1" s="1"/>
  <c r="L1162" i="1" s="1"/>
  <c r="G1162" i="1"/>
  <c r="N1162" i="1" s="1"/>
  <c r="E1163" i="1" s="1"/>
  <c r="G1163" i="1" l="1"/>
  <c r="N1163" i="1" s="1"/>
  <c r="E1164" i="1" s="1"/>
  <c r="Q1162" i="1"/>
  <c r="K1162" i="1" s="1"/>
  <c r="L1163" i="1" s="1"/>
  <c r="M1165" i="1" l="1"/>
  <c r="S1165" i="1" s="1"/>
  <c r="M1164" i="1"/>
  <c r="S1164" i="1" s="1"/>
  <c r="Q1163" i="1"/>
  <c r="K1163" i="1" s="1"/>
  <c r="L1164" i="1" s="1"/>
  <c r="G1164" i="1"/>
  <c r="N1164" i="1" l="1"/>
  <c r="E1165" i="1" s="1"/>
  <c r="G1165" i="1" s="1"/>
  <c r="N1165" i="1" s="1"/>
  <c r="E1166" i="1" s="1"/>
  <c r="Q1164" i="1"/>
  <c r="K1164" i="1" s="1"/>
  <c r="L1165" i="1" s="1"/>
  <c r="M1167" i="1" l="1"/>
  <c r="S1167" i="1" s="1"/>
  <c r="M1166" i="1"/>
  <c r="S1166" i="1" s="1"/>
  <c r="G1166" i="1"/>
  <c r="Q1165" i="1"/>
  <c r="K1165" i="1" s="1"/>
  <c r="L1166" i="1" s="1"/>
  <c r="N1166" i="1" l="1"/>
  <c r="E1167" i="1" s="1"/>
  <c r="M1168" i="1"/>
  <c r="S1168" i="1" s="1"/>
  <c r="M1169" i="1"/>
  <c r="S1169" i="1" s="1"/>
  <c r="Q1166" i="1"/>
  <c r="K1166" i="1" s="1"/>
  <c r="G1167" i="1"/>
  <c r="N1167" i="1" s="1"/>
  <c r="E1168" i="1" s="1"/>
  <c r="L1167" i="1" l="1"/>
  <c r="M1170" i="1"/>
  <c r="S1170" i="1" s="1"/>
  <c r="Q1167" i="1"/>
  <c r="K1167" i="1" s="1"/>
  <c r="L1168" i="1" s="1"/>
  <c r="G1168" i="1"/>
  <c r="N1168" i="1" s="1"/>
  <c r="E1169" i="1" s="1"/>
  <c r="G1169" i="1" l="1"/>
  <c r="N1169" i="1" s="1"/>
  <c r="E1170" i="1" s="1"/>
  <c r="Q1168" i="1"/>
  <c r="K1168" i="1" s="1"/>
  <c r="L1169" i="1" s="1"/>
  <c r="M1171" i="1" s="1"/>
  <c r="S1171" i="1" s="1"/>
  <c r="M1172" i="1" l="1"/>
  <c r="S1172" i="1" s="1"/>
  <c r="Q1169" i="1"/>
  <c r="K1169" i="1" s="1"/>
  <c r="L1170" i="1" s="1"/>
  <c r="G1170" i="1"/>
  <c r="N1170" i="1" s="1"/>
  <c r="E1171" i="1" s="1"/>
  <c r="G1171" i="1" l="1"/>
  <c r="N1171" i="1" s="1"/>
  <c r="E1172" i="1" s="1"/>
  <c r="Q1170" i="1"/>
  <c r="K1170" i="1" s="1"/>
  <c r="L1171" i="1" s="1"/>
  <c r="M1173" i="1" l="1"/>
  <c r="S1173" i="1" s="1"/>
  <c r="M1174" i="1"/>
  <c r="S1174" i="1" s="1"/>
  <c r="Q1171" i="1"/>
  <c r="K1171" i="1" s="1"/>
  <c r="L1172" i="1" s="1"/>
  <c r="G1172" i="1"/>
  <c r="N1172" i="1" s="1"/>
  <c r="E1173" i="1" s="1"/>
  <c r="G1173" i="1" l="1"/>
  <c r="N1173" i="1" s="1"/>
  <c r="E1174" i="1" s="1"/>
  <c r="M1175" i="1"/>
  <c r="S1175" i="1" s="1"/>
  <c r="Q1172" i="1"/>
  <c r="K1172" i="1" s="1"/>
  <c r="L1173" i="1" s="1"/>
  <c r="G1174" i="1" l="1"/>
  <c r="N1174" i="1" s="1"/>
  <c r="E1175" i="1" s="1"/>
  <c r="Q1173" i="1"/>
  <c r="K1173" i="1" s="1"/>
  <c r="L1174" i="1" s="1"/>
  <c r="Q1174" i="1" l="1"/>
  <c r="K1174" i="1" s="1"/>
  <c r="L1175" i="1" s="1"/>
  <c r="G1175" i="1"/>
  <c r="N1175" i="1" s="1"/>
  <c r="E1176" i="1" s="1"/>
  <c r="M1177" i="1" l="1"/>
  <c r="S1177" i="1" s="1"/>
  <c r="M1176" i="1"/>
  <c r="S1176" i="1" s="1"/>
  <c r="Q1175" i="1"/>
  <c r="K1175" i="1" s="1"/>
  <c r="L1176" i="1" s="1"/>
  <c r="G1176" i="1"/>
  <c r="N1176" i="1" l="1"/>
  <c r="E1177" i="1" s="1"/>
  <c r="G1177" i="1" s="1"/>
  <c r="N1177" i="1" s="1"/>
  <c r="E1178" i="1" s="1"/>
  <c r="M1178" i="1"/>
  <c r="S1178" i="1" s="1"/>
  <c r="M1179" i="1"/>
  <c r="S1179" i="1" s="1"/>
  <c r="Q1176" i="1"/>
  <c r="K1176" i="1" s="1"/>
  <c r="L1177" i="1" l="1"/>
  <c r="G1178" i="1"/>
  <c r="N1178" i="1" s="1"/>
  <c r="E1179" i="1" s="1"/>
  <c r="Q1177" i="1"/>
  <c r="K1177" i="1" s="1"/>
  <c r="L1178" i="1" s="1"/>
  <c r="M1180" i="1" l="1"/>
  <c r="S1180" i="1" s="1"/>
  <c r="Q1178" i="1"/>
  <c r="K1178" i="1" s="1"/>
  <c r="L1179" i="1" s="1"/>
  <c r="G1179" i="1"/>
  <c r="N1179" i="1" s="1"/>
  <c r="E1180" i="1" s="1"/>
  <c r="M1181" i="1" l="1"/>
  <c r="S1181" i="1" s="1"/>
  <c r="G1180" i="1"/>
  <c r="N1180" i="1" s="1"/>
  <c r="E1181" i="1" s="1"/>
  <c r="Q1179" i="1"/>
  <c r="K1179" i="1" s="1"/>
  <c r="L1180" i="1" s="1"/>
  <c r="M1182" i="1" l="1"/>
  <c r="S1182" i="1" s="1"/>
  <c r="Q1180" i="1"/>
  <c r="K1180" i="1" s="1"/>
  <c r="L1181" i="1" s="1"/>
  <c r="M1183" i="1" s="1"/>
  <c r="S1183" i="1" s="1"/>
  <c r="G1181" i="1"/>
  <c r="N1181" i="1" s="1"/>
  <c r="E1182" i="1" s="1"/>
  <c r="G1182" i="1" l="1"/>
  <c r="N1182" i="1" s="1"/>
  <c r="E1183" i="1" s="1"/>
  <c r="Q1181" i="1"/>
  <c r="K1181" i="1" s="1"/>
  <c r="L1182" i="1" s="1"/>
  <c r="M1184" i="1" s="1"/>
  <c r="S1184" i="1" s="1"/>
  <c r="Q1182" i="1" l="1"/>
  <c r="K1182" i="1" s="1"/>
  <c r="L1183" i="1" s="1"/>
  <c r="G1183" i="1"/>
  <c r="N1183" i="1" s="1"/>
  <c r="E1184" i="1" s="1"/>
  <c r="M1185" i="1" l="1"/>
  <c r="S1185" i="1" s="1"/>
  <c r="G1184" i="1"/>
  <c r="N1184" i="1" s="1"/>
  <c r="E1185" i="1" s="1"/>
  <c r="Q1183" i="1"/>
  <c r="K1183" i="1" s="1"/>
  <c r="L1184" i="1" s="1"/>
  <c r="Q1184" i="1" l="1"/>
  <c r="K1184" i="1" s="1"/>
  <c r="L1185" i="1" s="1"/>
  <c r="M1186" i="1" s="1"/>
  <c r="S1186" i="1" s="1"/>
  <c r="G1185" i="1"/>
  <c r="N1185" i="1" s="1"/>
  <c r="E1186" i="1" s="1"/>
  <c r="M1187" i="1" l="1"/>
  <c r="S1187" i="1" s="1"/>
  <c r="G1186" i="1"/>
  <c r="N1186" i="1" s="1"/>
  <c r="E1187" i="1" s="1"/>
  <c r="Q1185" i="1"/>
  <c r="K1185" i="1" s="1"/>
  <c r="L1186" i="1" s="1"/>
  <c r="M1188" i="1" l="1"/>
  <c r="S1188" i="1" s="1"/>
  <c r="Q1186" i="1"/>
  <c r="K1186" i="1" s="1"/>
  <c r="L1187" i="1" s="1"/>
  <c r="M1189" i="1" s="1"/>
  <c r="S1189" i="1" s="1"/>
  <c r="G1187" i="1"/>
  <c r="N1187" i="1" s="1"/>
  <c r="E1188" i="1" s="1"/>
  <c r="Q1187" i="1" l="1"/>
  <c r="K1187" i="1" s="1"/>
  <c r="L1188" i="1" s="1"/>
  <c r="M1190" i="1" s="1"/>
  <c r="S1190" i="1" s="1"/>
  <c r="G1188" i="1"/>
  <c r="N1188" i="1" s="1"/>
  <c r="E1189" i="1" s="1"/>
  <c r="Q1188" i="1" l="1"/>
  <c r="K1188" i="1" s="1"/>
  <c r="L1189" i="1" s="1"/>
  <c r="M1191" i="1" s="1"/>
  <c r="S1191" i="1" s="1"/>
  <c r="G1189" i="1"/>
  <c r="N1189" i="1" s="1"/>
  <c r="E1190" i="1" s="1"/>
  <c r="G1190" i="1" l="1"/>
  <c r="N1190" i="1" s="1"/>
  <c r="E1191" i="1" s="1"/>
  <c r="Q1189" i="1"/>
  <c r="K1189" i="1" s="1"/>
  <c r="L1190" i="1" s="1"/>
  <c r="Q1190" i="1" l="1"/>
  <c r="K1190" i="1" s="1"/>
  <c r="L1191" i="1" s="1"/>
  <c r="G1191" i="1"/>
  <c r="N1191" i="1" s="1"/>
  <c r="E1192" i="1" s="1"/>
  <c r="M1193" i="1" l="1"/>
  <c r="S1193" i="1" s="1"/>
  <c r="M1192" i="1"/>
  <c r="S1192" i="1" s="1"/>
  <c r="G1192" i="1"/>
  <c r="Q1191" i="1"/>
  <c r="K1191" i="1" s="1"/>
  <c r="L1192" i="1" s="1"/>
  <c r="M1194" i="1" l="1"/>
  <c r="S1194" i="1" s="1"/>
  <c r="N1192" i="1"/>
  <c r="E1193" i="1" s="1"/>
  <c r="G1193" i="1" s="1"/>
  <c r="N1193" i="1" s="1"/>
  <c r="E1194" i="1" s="1"/>
  <c r="Q1192" i="1"/>
  <c r="K1192" i="1" s="1"/>
  <c r="L1193" i="1" s="1"/>
  <c r="Q1193" i="1" l="1"/>
  <c r="K1193" i="1" s="1"/>
  <c r="L1194" i="1" s="1"/>
  <c r="G1194" i="1"/>
  <c r="N1194" i="1" s="1"/>
  <c r="E1195" i="1" s="1"/>
  <c r="M1196" i="1" l="1"/>
  <c r="S1196" i="1" s="1"/>
  <c r="M1195" i="1"/>
  <c r="S1195" i="1" s="1"/>
  <c r="G1195" i="1"/>
  <c r="Q1194" i="1"/>
  <c r="K1194" i="1" s="1"/>
  <c r="L1195" i="1" s="1"/>
  <c r="M1197" i="1" s="1"/>
  <c r="S1197" i="1" s="1"/>
  <c r="N1195" i="1" l="1"/>
  <c r="E1196" i="1" s="1"/>
  <c r="G1196" i="1" s="1"/>
  <c r="N1196" i="1" s="1"/>
  <c r="E1197" i="1" s="1"/>
  <c r="Q1195" i="1"/>
  <c r="K1195" i="1" s="1"/>
  <c r="L1196" i="1" s="1"/>
  <c r="M1198" i="1" s="1"/>
  <c r="S1198" i="1" s="1"/>
  <c r="G1197" i="1" l="1"/>
  <c r="N1197" i="1" s="1"/>
  <c r="E1198" i="1" s="1"/>
  <c r="Q1196" i="1"/>
  <c r="K1196" i="1" s="1"/>
  <c r="L1197" i="1" s="1"/>
  <c r="M1199" i="1" l="1"/>
  <c r="S1199" i="1" s="1"/>
  <c r="Q1197" i="1"/>
  <c r="K1197" i="1" s="1"/>
  <c r="L1198" i="1" s="1"/>
  <c r="G1198" i="1"/>
  <c r="N1198" i="1" s="1"/>
  <c r="E1199" i="1" s="1"/>
  <c r="Q1198" i="1" l="1"/>
  <c r="K1198" i="1" s="1"/>
  <c r="L1199" i="1" s="1"/>
  <c r="M1200" i="1" s="1"/>
  <c r="S1200" i="1" s="1"/>
  <c r="G1199" i="1"/>
  <c r="N1199" i="1" s="1"/>
  <c r="E1200" i="1" s="1"/>
  <c r="G1200" i="1" l="1"/>
  <c r="N1200" i="1" s="1"/>
  <c r="E1201" i="1" s="1"/>
  <c r="Q1199" i="1"/>
  <c r="K1199" i="1" s="1"/>
  <c r="L1200" i="1" s="1"/>
  <c r="M1202" i="1" l="1"/>
  <c r="S1202" i="1" s="1"/>
  <c r="M1201" i="1"/>
  <c r="S1201" i="1" s="1"/>
  <c r="G1201" i="1"/>
  <c r="M1203" i="1"/>
  <c r="S1203" i="1" s="1"/>
  <c r="Q1200" i="1"/>
  <c r="K1200" i="1" s="1"/>
  <c r="L1201" i="1" s="1"/>
  <c r="N1201" i="1" l="1"/>
  <c r="E1202" i="1" s="1"/>
  <c r="G1202" i="1" s="1"/>
  <c r="N1202" i="1" s="1"/>
  <c r="E1203" i="1" s="1"/>
  <c r="M1204" i="1"/>
  <c r="S1204" i="1" s="1"/>
  <c r="Q1201" i="1"/>
  <c r="K1201" i="1" s="1"/>
  <c r="L1202" i="1" s="1"/>
  <c r="G1203" i="1" l="1"/>
  <c r="N1203" i="1" s="1"/>
  <c r="E1204" i="1" s="1"/>
  <c r="Q1202" i="1"/>
  <c r="K1202" i="1" s="1"/>
  <c r="L1203" i="1" s="1"/>
  <c r="M1205" i="1" l="1"/>
  <c r="S1205" i="1" s="1"/>
  <c r="G1204" i="1"/>
  <c r="N1204" i="1" s="1"/>
  <c r="E1205" i="1" s="1"/>
  <c r="Q1203" i="1"/>
  <c r="K1203" i="1" s="1"/>
  <c r="L1204" i="1" s="1"/>
  <c r="M1206" i="1" s="1"/>
  <c r="S1206" i="1" s="1"/>
  <c r="Q1204" i="1" l="1"/>
  <c r="K1204" i="1" s="1"/>
  <c r="L1205" i="1" s="1"/>
  <c r="M1207" i="1" s="1"/>
  <c r="S1207" i="1" s="1"/>
  <c r="G1205" i="1"/>
  <c r="N1205" i="1" s="1"/>
  <c r="E1206" i="1" s="1"/>
  <c r="G1206" i="1" l="1"/>
  <c r="N1206" i="1" s="1"/>
  <c r="E1207" i="1" s="1"/>
  <c r="Q1205" i="1"/>
  <c r="K1205" i="1" s="1"/>
  <c r="L1206" i="1" s="1"/>
  <c r="M1208" i="1" l="1"/>
  <c r="S1208" i="1" s="1"/>
  <c r="G1207" i="1"/>
  <c r="N1207" i="1" s="1"/>
  <c r="E1208" i="1" s="1"/>
  <c r="Q1206" i="1"/>
  <c r="K1206" i="1" s="1"/>
  <c r="L1207" i="1" s="1"/>
  <c r="M1209" i="1" l="1"/>
  <c r="S1209" i="1" s="1"/>
  <c r="Q1207" i="1"/>
  <c r="K1207" i="1" s="1"/>
  <c r="L1208" i="1" s="1"/>
  <c r="M1210" i="1" s="1"/>
  <c r="S1210" i="1" s="1"/>
  <c r="G1208" i="1"/>
  <c r="N1208" i="1" s="1"/>
  <c r="E1209" i="1" s="1"/>
  <c r="G1209" i="1" l="1"/>
  <c r="N1209" i="1" s="1"/>
  <c r="E1210" i="1" s="1"/>
  <c r="Q1208" i="1"/>
  <c r="K1208" i="1" s="1"/>
  <c r="L1209" i="1" s="1"/>
  <c r="M1211" i="1" s="1"/>
  <c r="S1211" i="1" s="1"/>
  <c r="Q1209" i="1" l="1"/>
  <c r="K1209" i="1" s="1"/>
  <c r="L1210" i="1" s="1"/>
  <c r="M1212" i="1" s="1"/>
  <c r="S1212" i="1" s="1"/>
  <c r="G1210" i="1"/>
  <c r="N1210" i="1" s="1"/>
  <c r="E1211" i="1" s="1"/>
  <c r="G1211" i="1" l="1"/>
  <c r="N1211" i="1" s="1"/>
  <c r="E1212" i="1" s="1"/>
  <c r="Q1210" i="1"/>
  <c r="K1210" i="1" s="1"/>
  <c r="L1211" i="1" s="1"/>
  <c r="M1213" i="1" l="1"/>
  <c r="S1213" i="1" s="1"/>
  <c r="Q1211" i="1"/>
  <c r="K1211" i="1" s="1"/>
  <c r="L1212" i="1" s="1"/>
  <c r="M1214" i="1" s="1"/>
  <c r="S1214" i="1" s="1"/>
  <c r="G1212" i="1"/>
  <c r="N1212" i="1" s="1"/>
  <c r="E1213" i="1" s="1"/>
  <c r="G1213" i="1" l="1"/>
  <c r="N1213" i="1" s="1"/>
  <c r="E1214" i="1" s="1"/>
  <c r="Q1212" i="1"/>
  <c r="K1212" i="1" s="1"/>
  <c r="L1213" i="1" s="1"/>
  <c r="M1215" i="1" l="1"/>
  <c r="S1215" i="1" s="1"/>
  <c r="Q1213" i="1"/>
  <c r="K1213" i="1" s="1"/>
  <c r="L1214" i="1" s="1"/>
  <c r="G1214" i="1"/>
  <c r="N1214" i="1" s="1"/>
  <c r="E1215" i="1" s="1"/>
  <c r="M1216" i="1" l="1"/>
  <c r="S1216" i="1" s="1"/>
  <c r="G1215" i="1"/>
  <c r="N1215" i="1" s="1"/>
  <c r="E1216" i="1" s="1"/>
  <c r="Q1214" i="1"/>
  <c r="K1214" i="1" s="1"/>
  <c r="L1215" i="1" s="1"/>
  <c r="M1217" i="1" l="1"/>
  <c r="S1217" i="1" s="1"/>
  <c r="M1218" i="1"/>
  <c r="S1218" i="1" s="1"/>
  <c r="Q1215" i="1"/>
  <c r="K1215" i="1" s="1"/>
  <c r="L1216" i="1" s="1"/>
  <c r="G1216" i="1"/>
  <c r="N1216" i="1" s="1"/>
  <c r="E1217" i="1" s="1"/>
  <c r="G1217" i="1" l="1"/>
  <c r="N1217" i="1" s="1"/>
  <c r="E1218" i="1" s="1"/>
  <c r="Q1216" i="1"/>
  <c r="K1216" i="1" s="1"/>
  <c r="L1217" i="1" s="1"/>
  <c r="M1219" i="1" s="1"/>
  <c r="S1219" i="1" s="1"/>
  <c r="Q1217" i="1" l="1"/>
  <c r="K1217" i="1" s="1"/>
  <c r="L1218" i="1" s="1"/>
  <c r="G1218" i="1"/>
  <c r="N1218" i="1" s="1"/>
  <c r="E1219" i="1" s="1"/>
  <c r="M1220" i="1" l="1"/>
  <c r="S1220" i="1" s="1"/>
  <c r="G1219" i="1"/>
  <c r="N1219" i="1" s="1"/>
  <c r="E1220" i="1" s="1"/>
  <c r="M1221" i="1"/>
  <c r="S1221" i="1" s="1"/>
  <c r="Q1218" i="1"/>
  <c r="K1218" i="1" s="1"/>
  <c r="L1219" i="1" s="1"/>
  <c r="Q1219" i="1" l="1"/>
  <c r="K1219" i="1" s="1"/>
  <c r="L1220" i="1" s="1"/>
  <c r="M1222" i="1" s="1"/>
  <c r="S1222" i="1" s="1"/>
  <c r="G1220" i="1"/>
  <c r="N1220" i="1" s="1"/>
  <c r="E1221" i="1" s="1"/>
  <c r="G1221" i="1" l="1"/>
  <c r="N1221" i="1" s="1"/>
  <c r="E1222" i="1" s="1"/>
  <c r="Q1220" i="1"/>
  <c r="K1220" i="1" s="1"/>
  <c r="L1221" i="1" s="1"/>
  <c r="M1223" i="1" l="1"/>
  <c r="S1223" i="1" s="1"/>
  <c r="Q1221" i="1"/>
  <c r="K1221" i="1" s="1"/>
  <c r="L1222" i="1" s="1"/>
  <c r="G1222" i="1"/>
  <c r="N1222" i="1" s="1"/>
  <c r="E1223" i="1" s="1"/>
  <c r="M1224" i="1" l="1"/>
  <c r="S1224" i="1" s="1"/>
  <c r="G1223" i="1"/>
  <c r="N1223" i="1" s="1"/>
  <c r="E1224" i="1" s="1"/>
  <c r="M1225" i="1"/>
  <c r="S1225" i="1" s="1"/>
  <c r="Q1222" i="1"/>
  <c r="K1222" i="1" s="1"/>
  <c r="L1223" i="1" s="1"/>
  <c r="Q1223" i="1" l="1"/>
  <c r="K1223" i="1" s="1"/>
  <c r="L1224" i="1" s="1"/>
  <c r="G1224" i="1"/>
  <c r="N1224" i="1" s="1"/>
  <c r="E1225" i="1" s="1"/>
  <c r="M1226" i="1" l="1"/>
  <c r="S1226" i="1" s="1"/>
  <c r="Q1224" i="1"/>
  <c r="K1224" i="1" s="1"/>
  <c r="L1225" i="1" s="1"/>
  <c r="G1225" i="1"/>
  <c r="N1225" i="1" s="1"/>
  <c r="E1226" i="1" s="1"/>
  <c r="M1227" i="1" l="1"/>
  <c r="S1227" i="1" s="1"/>
  <c r="G1226" i="1"/>
  <c r="N1226" i="1" s="1"/>
  <c r="E1227" i="1" s="1"/>
  <c r="Q1225" i="1"/>
  <c r="K1225" i="1" s="1"/>
  <c r="L1226" i="1" s="1"/>
  <c r="Q1226" i="1" l="1"/>
  <c r="K1226" i="1" s="1"/>
  <c r="L1227" i="1" s="1"/>
  <c r="G1227" i="1"/>
  <c r="N1227" i="1" s="1"/>
  <c r="E1228" i="1" s="1"/>
  <c r="M1229" i="1" l="1"/>
  <c r="S1229" i="1" s="1"/>
  <c r="M1228" i="1"/>
  <c r="S1228" i="1" s="1"/>
  <c r="G1228" i="1"/>
  <c r="Q1227" i="1"/>
  <c r="K1227" i="1" s="1"/>
  <c r="L1228" i="1" s="1"/>
  <c r="N1228" i="1" l="1"/>
  <c r="E1229" i="1" s="1"/>
  <c r="G1229" i="1" s="1"/>
  <c r="N1229" i="1" s="1"/>
  <c r="E1230" i="1" s="1"/>
  <c r="Q1228" i="1"/>
  <c r="K1228" i="1" s="1"/>
  <c r="L1229" i="1" s="1"/>
  <c r="M1231" i="1" l="1"/>
  <c r="S1231" i="1" s="1"/>
  <c r="M1230" i="1"/>
  <c r="S1230" i="1" s="1"/>
  <c r="Q1229" i="1"/>
  <c r="K1229" i="1" s="1"/>
  <c r="L1230" i="1" s="1"/>
  <c r="G1230" i="1"/>
  <c r="N1230" i="1" l="1"/>
  <c r="E1231" i="1" s="1"/>
  <c r="G1231" i="1" s="1"/>
  <c r="N1231" i="1" s="1"/>
  <c r="E1232" i="1" s="1"/>
  <c r="Q1230" i="1"/>
  <c r="K1230" i="1" s="1"/>
  <c r="L1231" i="1" s="1"/>
  <c r="M1233" i="1" l="1"/>
  <c r="S1233" i="1" s="1"/>
  <c r="M1232" i="1"/>
  <c r="S1232" i="1" s="1"/>
  <c r="Q1231" i="1"/>
  <c r="K1231" i="1" s="1"/>
  <c r="L1232" i="1" s="1"/>
  <c r="M1234" i="1" s="1"/>
  <c r="S1234" i="1" s="1"/>
  <c r="G1232" i="1"/>
  <c r="N1232" i="1" l="1"/>
  <c r="E1233" i="1" s="1"/>
  <c r="G1233" i="1" s="1"/>
  <c r="N1233" i="1" s="1"/>
  <c r="E1234" i="1" s="1"/>
  <c r="M1235" i="1"/>
  <c r="S1235" i="1" s="1"/>
  <c r="Q1232" i="1"/>
  <c r="K1232" i="1" s="1"/>
  <c r="L1233" i="1" s="1"/>
  <c r="G1234" i="1" l="1"/>
  <c r="N1234" i="1" s="1"/>
  <c r="E1235" i="1" s="1"/>
  <c r="Q1233" i="1"/>
  <c r="K1233" i="1" s="1"/>
  <c r="L1234" i="1" s="1"/>
  <c r="M1236" i="1" s="1"/>
  <c r="S1236" i="1" s="1"/>
  <c r="G1235" i="1" l="1"/>
  <c r="N1235" i="1" s="1"/>
  <c r="E1236" i="1" s="1"/>
  <c r="Q1234" i="1"/>
  <c r="K1234" i="1" s="1"/>
  <c r="L1235" i="1" s="1"/>
  <c r="M1238" i="1" l="1"/>
  <c r="S1238" i="1" s="1"/>
  <c r="Q1235" i="1"/>
  <c r="K1235" i="1" s="1"/>
  <c r="L1236" i="1" s="1"/>
  <c r="M1237" i="1" s="1"/>
  <c r="S1237" i="1" s="1"/>
  <c r="G1236" i="1"/>
  <c r="N1236" i="1" s="1"/>
  <c r="E1237" i="1" s="1"/>
  <c r="G1237" i="1" l="1"/>
  <c r="N1237" i="1" s="1"/>
  <c r="E1238" i="1" s="1"/>
  <c r="M1239" i="1"/>
  <c r="S1239" i="1" s="1"/>
  <c r="Q1236" i="1"/>
  <c r="K1236" i="1" s="1"/>
  <c r="L1237" i="1" s="1"/>
  <c r="Q1237" i="1" l="1"/>
  <c r="K1237" i="1" s="1"/>
  <c r="L1238" i="1" s="1"/>
  <c r="M1240" i="1" s="1"/>
  <c r="S1240" i="1" s="1"/>
  <c r="G1238" i="1"/>
  <c r="N1238" i="1" s="1"/>
  <c r="E1239" i="1" s="1"/>
  <c r="Q1238" i="1" l="1"/>
  <c r="K1238" i="1" s="1"/>
  <c r="L1239" i="1" s="1"/>
  <c r="G1239" i="1"/>
  <c r="N1239" i="1" s="1"/>
  <c r="E1240" i="1" s="1"/>
  <c r="M1241" i="1" l="1"/>
  <c r="S1241" i="1" s="1"/>
  <c r="Q1239" i="1"/>
  <c r="K1239" i="1" s="1"/>
  <c r="L1240" i="1" s="1"/>
  <c r="G1240" i="1"/>
  <c r="N1240" i="1" s="1"/>
  <c r="E1241" i="1" s="1"/>
  <c r="M1242" i="1" l="1"/>
  <c r="S1242" i="1" s="1"/>
  <c r="M1243" i="1"/>
  <c r="S1243" i="1" s="1"/>
  <c r="Q1240" i="1"/>
  <c r="K1240" i="1" s="1"/>
  <c r="L1241" i="1" s="1"/>
  <c r="G1241" i="1"/>
  <c r="N1241" i="1" s="1"/>
  <c r="E1242" i="1" s="1"/>
  <c r="G1242" i="1" l="1"/>
  <c r="N1242" i="1" s="1"/>
  <c r="E1243" i="1" s="1"/>
  <c r="Q1241" i="1"/>
  <c r="K1241" i="1" s="1"/>
  <c r="L1242" i="1" s="1"/>
  <c r="M1244" i="1" l="1"/>
  <c r="S1244" i="1" s="1"/>
  <c r="G1243" i="1"/>
  <c r="N1243" i="1" s="1"/>
  <c r="E1244" i="1" s="1"/>
  <c r="Q1242" i="1"/>
  <c r="K1242" i="1" s="1"/>
  <c r="L1243" i="1" s="1"/>
  <c r="Q1243" i="1" l="1"/>
  <c r="K1243" i="1" s="1"/>
  <c r="L1244" i="1" s="1"/>
  <c r="M1245" i="1" s="1"/>
  <c r="S1245" i="1" s="1"/>
  <c r="G1244" i="1"/>
  <c r="N1244" i="1" s="1"/>
  <c r="E1245" i="1" s="1"/>
  <c r="G1245" i="1" l="1"/>
  <c r="N1245" i="1" s="1"/>
  <c r="E1246" i="1" s="1"/>
  <c r="Q1244" i="1"/>
  <c r="K1244" i="1" s="1"/>
  <c r="L1245" i="1" s="1"/>
  <c r="M1246" i="1" s="1"/>
  <c r="S1246" i="1" s="1"/>
  <c r="M1248" i="1" l="1"/>
  <c r="S1248" i="1" s="1"/>
  <c r="Q1245" i="1"/>
  <c r="K1245" i="1" s="1"/>
  <c r="L1246" i="1" s="1"/>
  <c r="M1247" i="1" s="1"/>
  <c r="S1247" i="1" s="1"/>
  <c r="G1246" i="1"/>
  <c r="N1246" i="1" s="1"/>
  <c r="E1247" i="1" s="1"/>
  <c r="G1247" i="1" l="1"/>
  <c r="N1247" i="1" s="1"/>
  <c r="E1248" i="1" s="1"/>
  <c r="Q1246" i="1"/>
  <c r="K1246" i="1" s="1"/>
  <c r="L1247" i="1" s="1"/>
  <c r="M1249" i="1" l="1"/>
  <c r="S1249" i="1" s="1"/>
  <c r="Q1247" i="1"/>
  <c r="K1247" i="1" s="1"/>
  <c r="L1248" i="1" s="1"/>
  <c r="G1248" i="1"/>
  <c r="N1248" i="1" s="1"/>
  <c r="E1249" i="1" s="1"/>
  <c r="G1249" i="1" l="1"/>
  <c r="N1249" i="1" s="1"/>
  <c r="E1250" i="1" s="1"/>
  <c r="Q1248" i="1"/>
  <c r="K1248" i="1" s="1"/>
  <c r="L1249" i="1" s="1"/>
  <c r="M1251" i="1" l="1"/>
  <c r="S1251" i="1" s="1"/>
  <c r="M1250" i="1"/>
  <c r="S1250" i="1" s="1"/>
  <c r="Q1249" i="1"/>
  <c r="K1249" i="1" s="1"/>
  <c r="L1250" i="1" s="1"/>
  <c r="G1250" i="1"/>
  <c r="N1250" i="1" l="1"/>
  <c r="E1251" i="1" s="1"/>
  <c r="M1252" i="1"/>
  <c r="S1252" i="1" s="1"/>
  <c r="G1251" i="1"/>
  <c r="N1251" i="1" s="1"/>
  <c r="E1252" i="1" s="1"/>
  <c r="Q1250" i="1"/>
  <c r="K1250" i="1" s="1"/>
  <c r="L1251" i="1" s="1"/>
  <c r="M1254" i="1" l="1"/>
  <c r="S1254" i="1" s="1"/>
  <c r="Q1251" i="1"/>
  <c r="K1251" i="1" s="1"/>
  <c r="L1252" i="1" s="1"/>
  <c r="M1253" i="1" s="1"/>
  <c r="S1253" i="1" s="1"/>
  <c r="G1252" i="1"/>
  <c r="N1252" i="1" s="1"/>
  <c r="E1253" i="1" s="1"/>
  <c r="G1253" i="1" l="1"/>
  <c r="N1253" i="1" s="1"/>
  <c r="E1254" i="1" s="1"/>
  <c r="M1255" i="1"/>
  <c r="S1255" i="1" s="1"/>
  <c r="Q1252" i="1"/>
  <c r="K1252" i="1" s="1"/>
  <c r="L1253" i="1" s="1"/>
  <c r="Q1253" i="1" l="1"/>
  <c r="K1253" i="1" s="1"/>
  <c r="L1254" i="1" s="1"/>
  <c r="M1256" i="1" s="1"/>
  <c r="S1256" i="1" s="1"/>
  <c r="G1254" i="1"/>
  <c r="N1254" i="1" s="1"/>
  <c r="E1255" i="1" s="1"/>
  <c r="G1255" i="1" l="1"/>
  <c r="N1255" i="1" s="1"/>
  <c r="E1256" i="1" s="1"/>
  <c r="Q1254" i="1"/>
  <c r="K1254" i="1" s="1"/>
  <c r="L1255" i="1" s="1"/>
  <c r="Q1255" i="1" l="1"/>
  <c r="K1255" i="1" s="1"/>
  <c r="L1256" i="1" s="1"/>
  <c r="G1256" i="1"/>
  <c r="N1256" i="1" s="1"/>
  <c r="E1257" i="1" s="1"/>
  <c r="M1258" i="1" l="1"/>
  <c r="S1258" i="1" s="1"/>
  <c r="M1257" i="1"/>
  <c r="S1257" i="1" s="1"/>
  <c r="G1257" i="1"/>
  <c r="Q1256" i="1"/>
  <c r="K1256" i="1" s="1"/>
  <c r="L1257" i="1" s="1"/>
  <c r="M1259" i="1" s="1"/>
  <c r="S1259" i="1" s="1"/>
  <c r="N1257" i="1" l="1"/>
  <c r="E1258" i="1" s="1"/>
  <c r="G1258" i="1" s="1"/>
  <c r="N1258" i="1" s="1"/>
  <c r="E1259" i="1" s="1"/>
  <c r="Q1257" i="1"/>
  <c r="K1257" i="1" s="1"/>
  <c r="L1258" i="1" s="1"/>
  <c r="G1259" i="1" l="1"/>
  <c r="N1259" i="1" s="1"/>
  <c r="E1260" i="1" s="1"/>
  <c r="M1261" i="1"/>
  <c r="S1261" i="1" s="1"/>
  <c r="Q1258" i="1"/>
  <c r="K1258" i="1" s="1"/>
  <c r="L1259" i="1" s="1"/>
  <c r="M1260" i="1" s="1"/>
  <c r="S1260" i="1" s="1"/>
  <c r="G1260" i="1" l="1"/>
  <c r="N1260" i="1" s="1"/>
  <c r="E1261" i="1" s="1"/>
  <c r="Q1259" i="1"/>
  <c r="K1259" i="1" s="1"/>
  <c r="L1260" i="1" s="1"/>
  <c r="M1262" i="1" l="1"/>
  <c r="S1262" i="1" s="1"/>
  <c r="G1261" i="1"/>
  <c r="N1261" i="1" s="1"/>
  <c r="E1262" i="1" s="1"/>
  <c r="M1263" i="1"/>
  <c r="S1263" i="1" s="1"/>
  <c r="Q1260" i="1"/>
  <c r="K1260" i="1" s="1"/>
  <c r="L1261" i="1" s="1"/>
  <c r="Q1261" i="1" l="1"/>
  <c r="K1261" i="1" s="1"/>
  <c r="L1262" i="1" s="1"/>
  <c r="G1262" i="1"/>
  <c r="N1262" i="1" s="1"/>
  <c r="E1263" i="1" s="1"/>
  <c r="G1263" i="1" l="1"/>
  <c r="N1263" i="1" s="1"/>
  <c r="E1264" i="1" s="1"/>
  <c r="Q1262" i="1"/>
  <c r="K1262" i="1" s="1"/>
  <c r="L1263" i="1" s="1"/>
  <c r="M1264" i="1" s="1"/>
  <c r="S1264" i="1" s="1"/>
  <c r="M1265" i="1" l="1"/>
  <c r="S1265" i="1" s="1"/>
  <c r="Q1263" i="1"/>
  <c r="K1263" i="1" s="1"/>
  <c r="L1264" i="1" s="1"/>
  <c r="G1264" i="1"/>
  <c r="N1264" i="1" s="1"/>
  <c r="E1265" i="1" s="1"/>
  <c r="G1265" i="1" l="1"/>
  <c r="N1265" i="1" s="1"/>
  <c r="E1266" i="1" s="1"/>
  <c r="Q1264" i="1"/>
  <c r="K1264" i="1" s="1"/>
  <c r="L1265" i="1" s="1"/>
  <c r="M1267" i="1" l="1"/>
  <c r="S1267" i="1" s="1"/>
  <c r="M1266" i="1"/>
  <c r="S1266" i="1" s="1"/>
  <c r="M1268" i="1"/>
  <c r="S1268" i="1" s="1"/>
  <c r="Q1265" i="1"/>
  <c r="K1265" i="1" s="1"/>
  <c r="L1266" i="1" s="1"/>
  <c r="G1266" i="1"/>
  <c r="N1266" i="1" l="1"/>
  <c r="E1267" i="1" s="1"/>
  <c r="G1267" i="1" s="1"/>
  <c r="N1267" i="1" s="1"/>
  <c r="E1268" i="1" s="1"/>
  <c r="Q1266" i="1"/>
  <c r="K1266" i="1" s="1"/>
  <c r="L1267" i="1" s="1"/>
  <c r="M1269" i="1" l="1"/>
  <c r="S1269" i="1" s="1"/>
  <c r="Q1267" i="1"/>
  <c r="K1267" i="1" s="1"/>
  <c r="L1268" i="1" s="1"/>
  <c r="G1268" i="1"/>
  <c r="N1268" i="1" s="1"/>
  <c r="E1269" i="1" s="1"/>
  <c r="G1269" i="1" l="1"/>
  <c r="N1269" i="1" s="1"/>
  <c r="E1270" i="1" s="1"/>
  <c r="Q1268" i="1"/>
  <c r="K1268" i="1" s="1"/>
  <c r="L1269" i="1" s="1"/>
  <c r="M1270" i="1" s="1"/>
  <c r="S1270" i="1" s="1"/>
  <c r="M1272" i="1" l="1"/>
  <c r="S1272" i="1" s="1"/>
  <c r="Q1269" i="1"/>
  <c r="K1269" i="1" s="1"/>
  <c r="L1270" i="1" s="1"/>
  <c r="M1271" i="1" s="1"/>
  <c r="S1271" i="1" s="1"/>
  <c r="G1270" i="1"/>
  <c r="N1270" i="1" s="1"/>
  <c r="E1271" i="1" s="1"/>
  <c r="G1271" i="1" l="1"/>
  <c r="N1271" i="1" s="1"/>
  <c r="E1272" i="1" s="1"/>
  <c r="Q1270" i="1"/>
  <c r="K1270" i="1" s="1"/>
  <c r="L1271" i="1" s="1"/>
  <c r="M1273" i="1" s="1"/>
  <c r="S1273" i="1" s="1"/>
  <c r="M1274" i="1" l="1"/>
  <c r="S1274" i="1" s="1"/>
  <c r="Q1271" i="1"/>
  <c r="K1271" i="1" s="1"/>
  <c r="L1272" i="1" s="1"/>
  <c r="G1272" i="1"/>
  <c r="N1272" i="1" s="1"/>
  <c r="E1273" i="1" s="1"/>
  <c r="G1273" i="1" l="1"/>
  <c r="N1273" i="1" s="1"/>
  <c r="E1274" i="1" s="1"/>
  <c r="Q1272" i="1"/>
  <c r="K1272" i="1" s="1"/>
  <c r="L1273" i="1" s="1"/>
  <c r="M1275" i="1" s="1"/>
  <c r="S1275" i="1" s="1"/>
  <c r="M1276" i="1" l="1"/>
  <c r="S1276" i="1" s="1"/>
  <c r="Q1273" i="1"/>
  <c r="K1273" i="1" s="1"/>
  <c r="L1274" i="1" s="1"/>
  <c r="G1274" i="1"/>
  <c r="N1274" i="1" s="1"/>
  <c r="E1275" i="1" s="1"/>
  <c r="Q1274" i="1" l="1"/>
  <c r="K1274" i="1" s="1"/>
  <c r="L1275" i="1" s="1"/>
  <c r="G1275" i="1"/>
  <c r="N1275" i="1" s="1"/>
  <c r="E1276" i="1" s="1"/>
  <c r="G1276" i="1" l="1"/>
  <c r="N1276" i="1" s="1"/>
  <c r="E1277" i="1" s="1"/>
  <c r="Q1275" i="1"/>
  <c r="K1275" i="1" s="1"/>
  <c r="L1276" i="1" s="1"/>
  <c r="M1277" i="1" s="1"/>
  <c r="S1277" i="1" s="1"/>
  <c r="G1277" i="1" l="1"/>
  <c r="N1277" i="1" s="1"/>
  <c r="E1278" i="1" s="1"/>
  <c r="Q1276" i="1"/>
  <c r="K1276" i="1" s="1"/>
  <c r="L1277" i="1" s="1"/>
  <c r="M1279" i="1" l="1"/>
  <c r="S1279" i="1" s="1"/>
  <c r="M1278" i="1"/>
  <c r="S1278" i="1" s="1"/>
  <c r="Q1277" i="1"/>
  <c r="K1277" i="1" s="1"/>
  <c r="L1278" i="1" s="1"/>
  <c r="M1280" i="1" s="1"/>
  <c r="S1280" i="1" s="1"/>
  <c r="G1278" i="1"/>
  <c r="N1278" i="1" l="1"/>
  <c r="E1279" i="1" s="1"/>
  <c r="G1279" i="1" s="1"/>
  <c r="N1279" i="1" s="1"/>
  <c r="E1280" i="1" s="1"/>
  <c r="Q1278" i="1"/>
  <c r="K1278" i="1" s="1"/>
  <c r="L1279" i="1" s="1"/>
  <c r="M1281" i="1" l="1"/>
  <c r="S1281" i="1" s="1"/>
  <c r="Q1279" i="1"/>
  <c r="K1279" i="1" s="1"/>
  <c r="L1280" i="1" s="1"/>
  <c r="G1280" i="1"/>
  <c r="N1280" i="1" s="1"/>
  <c r="E1281" i="1" s="1"/>
  <c r="M1282" i="1" l="1"/>
  <c r="S1282" i="1" s="1"/>
  <c r="G1281" i="1"/>
  <c r="N1281" i="1" s="1"/>
  <c r="E1282" i="1" s="1"/>
  <c r="Q1280" i="1"/>
  <c r="K1280" i="1" s="1"/>
  <c r="L1281" i="1" s="1"/>
  <c r="M1283" i="1" s="1"/>
  <c r="S1283" i="1" s="1"/>
  <c r="Q1281" i="1" l="1"/>
  <c r="K1281" i="1" s="1"/>
  <c r="L1282" i="1" s="1"/>
  <c r="G1282" i="1"/>
  <c r="N1282" i="1" s="1"/>
  <c r="E1283" i="1" s="1"/>
  <c r="M1284" i="1" l="1"/>
  <c r="S1284" i="1" s="1"/>
  <c r="Q1282" i="1"/>
  <c r="K1282" i="1" s="1"/>
  <c r="L1283" i="1" s="1"/>
  <c r="G1283" i="1"/>
  <c r="N1283" i="1" s="1"/>
  <c r="E1284" i="1" s="1"/>
  <c r="M1285" i="1" l="1"/>
  <c r="S1285" i="1" s="1"/>
  <c r="G1284" i="1"/>
  <c r="N1284" i="1" s="1"/>
  <c r="E1285" i="1" s="1"/>
  <c r="Q1283" i="1"/>
  <c r="K1283" i="1" s="1"/>
  <c r="L1284" i="1" s="1"/>
  <c r="M1286" i="1" s="1"/>
  <c r="S1286" i="1" s="1"/>
  <c r="G1285" i="1" l="1"/>
  <c r="N1285" i="1" s="1"/>
  <c r="E1286" i="1" s="1"/>
  <c r="M1287" i="1"/>
  <c r="S1287" i="1" s="1"/>
  <c r="Q1284" i="1"/>
  <c r="K1284" i="1" s="1"/>
  <c r="L1285" i="1" s="1"/>
  <c r="Q1285" i="1" l="1"/>
  <c r="K1285" i="1" s="1"/>
  <c r="L1286" i="1" s="1"/>
  <c r="G1286" i="1"/>
  <c r="N1286" i="1" s="1"/>
  <c r="E1287" i="1" s="1"/>
  <c r="Q1286" i="1" l="1"/>
  <c r="K1286" i="1" s="1"/>
  <c r="L1287" i="1" s="1"/>
  <c r="M1288" i="1" s="1"/>
  <c r="S1288" i="1" s="1"/>
  <c r="G1287" i="1"/>
  <c r="N1287" i="1" s="1"/>
  <c r="E1288" i="1" s="1"/>
  <c r="G1288" i="1" l="1"/>
  <c r="N1288" i="1" s="1"/>
  <c r="E1289" i="1" s="1"/>
  <c r="M1290" i="1"/>
  <c r="S1290" i="1" s="1"/>
  <c r="Q1287" i="1"/>
  <c r="K1287" i="1" s="1"/>
  <c r="L1288" i="1" s="1"/>
  <c r="M1289" i="1" s="1"/>
  <c r="S1289" i="1" s="1"/>
  <c r="M1291" i="1" l="1"/>
  <c r="S1291" i="1" s="1"/>
  <c r="Q1288" i="1"/>
  <c r="K1288" i="1" s="1"/>
  <c r="L1289" i="1" s="1"/>
  <c r="G1289" i="1"/>
  <c r="N1289" i="1" s="1"/>
  <c r="E1290" i="1" s="1"/>
  <c r="G1290" i="1" l="1"/>
  <c r="N1290" i="1" s="1"/>
  <c r="E1291" i="1" s="1"/>
  <c r="Q1289" i="1"/>
  <c r="K1289" i="1" s="1"/>
  <c r="L1290" i="1" s="1"/>
  <c r="M1292" i="1" l="1"/>
  <c r="S1292" i="1" s="1"/>
  <c r="Q1290" i="1"/>
  <c r="K1290" i="1" s="1"/>
  <c r="L1291" i="1" s="1"/>
  <c r="G1291" i="1"/>
  <c r="N1291" i="1" s="1"/>
  <c r="E1292" i="1" s="1"/>
  <c r="G1292" i="1" l="1"/>
  <c r="N1292" i="1" s="1"/>
  <c r="E1293" i="1" s="1"/>
  <c r="Q1291" i="1"/>
  <c r="K1291" i="1" s="1"/>
  <c r="L1292" i="1" s="1"/>
  <c r="M1294" i="1" l="1"/>
  <c r="S1294" i="1" s="1"/>
  <c r="M1293" i="1"/>
  <c r="S1293" i="1" s="1"/>
  <c r="Q1292" i="1"/>
  <c r="K1292" i="1" s="1"/>
  <c r="L1293" i="1" s="1"/>
  <c r="G1293" i="1"/>
  <c r="N1293" i="1" l="1"/>
  <c r="E1294" i="1" s="1"/>
  <c r="G1294" i="1" s="1"/>
  <c r="N1294" i="1" s="1"/>
  <c r="E1295" i="1" s="1"/>
  <c r="Q1293" i="1"/>
  <c r="K1293" i="1" s="1"/>
  <c r="L1294" i="1" s="1"/>
  <c r="M1295" i="1" s="1"/>
  <c r="S1295" i="1" s="1"/>
  <c r="Q1294" i="1" l="1"/>
  <c r="K1294" i="1" s="1"/>
  <c r="L1295" i="1" s="1"/>
  <c r="G1295" i="1"/>
  <c r="N1295" i="1" s="1"/>
  <c r="E1296" i="1" s="1"/>
  <c r="M1297" i="1" l="1"/>
  <c r="S1297" i="1" s="1"/>
  <c r="M1296" i="1"/>
  <c r="S1296" i="1" s="1"/>
  <c r="G1296" i="1"/>
  <c r="M1298" i="1"/>
  <c r="S1298" i="1" s="1"/>
  <c r="Q1295" i="1"/>
  <c r="K1295" i="1" s="1"/>
  <c r="L1296" i="1" s="1"/>
  <c r="N1296" i="1" l="1"/>
  <c r="E1297" i="1" s="1"/>
  <c r="G1297" i="1" s="1"/>
  <c r="N1297" i="1" s="1"/>
  <c r="E1298" i="1" s="1"/>
  <c r="Q1296" i="1"/>
  <c r="K1296" i="1" s="1"/>
  <c r="L1297" i="1" s="1"/>
  <c r="G1298" i="1" l="1"/>
  <c r="N1298" i="1" s="1"/>
  <c r="E1299" i="1" s="1"/>
  <c r="Q1297" i="1"/>
  <c r="K1297" i="1" s="1"/>
  <c r="L1298" i="1" s="1"/>
  <c r="M1300" i="1" l="1"/>
  <c r="S1300" i="1" s="1"/>
  <c r="M1299" i="1"/>
  <c r="S1299" i="1" s="1"/>
  <c r="Q1298" i="1"/>
  <c r="K1298" i="1" s="1"/>
  <c r="L1299" i="1" s="1"/>
  <c r="G1299" i="1"/>
  <c r="N1299" i="1" l="1"/>
  <c r="E1300" i="1" s="1"/>
  <c r="G1300" i="1" s="1"/>
  <c r="N1300" i="1" s="1"/>
  <c r="E1301" i="1" s="1"/>
  <c r="Q1299" i="1"/>
  <c r="K1299" i="1" s="1"/>
  <c r="L1300" i="1" s="1"/>
  <c r="M1302" i="1" l="1"/>
  <c r="S1302" i="1" s="1"/>
  <c r="M1301" i="1"/>
  <c r="S1301" i="1" s="1"/>
  <c r="Q1300" i="1"/>
  <c r="K1300" i="1" s="1"/>
  <c r="L1301" i="1" s="1"/>
  <c r="G1301" i="1"/>
  <c r="N1301" i="1" l="1"/>
  <c r="E1302" i="1" s="1"/>
  <c r="G1302" i="1" s="1"/>
  <c r="N1302" i="1" s="1"/>
  <c r="E1303" i="1" s="1"/>
  <c r="Q1301" i="1"/>
  <c r="K1301" i="1" s="1"/>
  <c r="L1302" i="1" s="1"/>
  <c r="M1303" i="1" s="1"/>
  <c r="S1303" i="1" s="1"/>
  <c r="Q1302" i="1" l="1"/>
  <c r="K1302" i="1" s="1"/>
  <c r="L1303" i="1" s="1"/>
  <c r="M1304" i="1" s="1"/>
  <c r="S1304" i="1" s="1"/>
  <c r="G1303" i="1"/>
  <c r="N1303" i="1" s="1"/>
  <c r="E1304" i="1" s="1"/>
  <c r="Q1303" i="1" l="1"/>
  <c r="K1303" i="1" s="1"/>
  <c r="L1304" i="1" s="1"/>
  <c r="G1304" i="1"/>
  <c r="N1304" i="1" s="1"/>
  <c r="E1305" i="1" s="1"/>
  <c r="M1306" i="1" l="1"/>
  <c r="S1306" i="1" s="1"/>
  <c r="M1305" i="1"/>
  <c r="S1305" i="1" s="1"/>
  <c r="G1305" i="1"/>
  <c r="M1307" i="1"/>
  <c r="S1307" i="1" s="1"/>
  <c r="Q1304" i="1"/>
  <c r="K1304" i="1" s="1"/>
  <c r="L1305" i="1" s="1"/>
  <c r="N1305" i="1" l="1"/>
  <c r="E1306" i="1" s="1"/>
  <c r="G1306" i="1" s="1"/>
  <c r="N1306" i="1" s="1"/>
  <c r="E1307" i="1" s="1"/>
  <c r="Q1305" i="1"/>
  <c r="K1305" i="1" s="1"/>
  <c r="L1306" i="1" s="1"/>
  <c r="M1308" i="1" s="1"/>
  <c r="S1308" i="1" s="1"/>
  <c r="M1309" i="1" l="1"/>
  <c r="S1309" i="1" s="1"/>
  <c r="Q1306" i="1"/>
  <c r="K1306" i="1" s="1"/>
  <c r="L1307" i="1" s="1"/>
  <c r="G1307" i="1"/>
  <c r="N1307" i="1" s="1"/>
  <c r="E1308" i="1" s="1"/>
  <c r="Q1307" i="1" l="1"/>
  <c r="K1307" i="1" s="1"/>
  <c r="L1308" i="1" s="1"/>
  <c r="G1308" i="1"/>
  <c r="N1308" i="1" s="1"/>
  <c r="E1309" i="1" s="1"/>
  <c r="G1309" i="1" l="1"/>
  <c r="N1309" i="1" s="1"/>
  <c r="E1310" i="1" s="1"/>
  <c r="Q1308" i="1"/>
  <c r="K1308" i="1" s="1"/>
  <c r="L1309" i="1" s="1"/>
  <c r="M1310" i="1" s="1"/>
  <c r="S1310" i="1" s="1"/>
  <c r="M1312" i="1" l="1"/>
  <c r="S1312" i="1" s="1"/>
  <c r="Q1309" i="1"/>
  <c r="K1309" i="1" s="1"/>
  <c r="L1310" i="1" s="1"/>
  <c r="M1311" i="1" s="1"/>
  <c r="S1311" i="1" s="1"/>
  <c r="G1310" i="1"/>
  <c r="N1310" i="1" s="1"/>
  <c r="E1311" i="1" s="1"/>
  <c r="G1311" i="1" l="1"/>
  <c r="N1311" i="1" s="1"/>
  <c r="E1312" i="1" s="1"/>
  <c r="Q1310" i="1"/>
  <c r="K1310" i="1" s="1"/>
  <c r="L1311" i="1" s="1"/>
  <c r="Q1311" i="1" l="1"/>
  <c r="K1311" i="1" s="1"/>
  <c r="L1312" i="1" s="1"/>
  <c r="G1312" i="1"/>
  <c r="N1312" i="1" s="1"/>
  <c r="E1313" i="1" s="1"/>
  <c r="M1314" i="1" l="1"/>
  <c r="S1314" i="1" s="1"/>
  <c r="M1313" i="1"/>
  <c r="S1313" i="1" s="1"/>
  <c r="G1313" i="1"/>
  <c r="Q1312" i="1"/>
  <c r="K1312" i="1" s="1"/>
  <c r="L1313" i="1" s="1"/>
  <c r="M1315" i="1" l="1"/>
  <c r="S1315" i="1" s="1"/>
  <c r="N1313" i="1"/>
  <c r="E1314" i="1" s="1"/>
  <c r="G1314" i="1" s="1"/>
  <c r="N1314" i="1" s="1"/>
  <c r="E1315" i="1" s="1"/>
  <c r="Q1313" i="1"/>
  <c r="K1313" i="1" s="1"/>
  <c r="L1314" i="1" s="1"/>
  <c r="G1315" i="1" l="1"/>
  <c r="N1315" i="1" s="1"/>
  <c r="E1316" i="1" s="1"/>
  <c r="Q1314" i="1"/>
  <c r="K1314" i="1" s="1"/>
  <c r="L1315" i="1" s="1"/>
  <c r="M1316" i="1" s="1"/>
  <c r="S1316" i="1" s="1"/>
  <c r="G1316" i="1" l="1"/>
  <c r="N1316" i="1" s="1"/>
  <c r="E1317" i="1" s="1"/>
  <c r="Q1315" i="1"/>
  <c r="K1315" i="1" s="1"/>
  <c r="L1316" i="1" s="1"/>
  <c r="M1317" i="1" s="1"/>
  <c r="S1317" i="1" s="1"/>
  <c r="Q1316" i="1" l="1"/>
  <c r="K1316" i="1" s="1"/>
  <c r="L1317" i="1" s="1"/>
  <c r="M1318" i="1" s="1"/>
  <c r="S1318" i="1" s="1"/>
  <c r="G1317" i="1"/>
  <c r="N1317" i="1" s="1"/>
  <c r="E1318" i="1" s="1"/>
  <c r="G1318" i="1" l="1"/>
  <c r="N1318" i="1" s="1"/>
  <c r="E1319" i="1" s="1"/>
  <c r="Q1317" i="1"/>
  <c r="K1317" i="1" s="1"/>
  <c r="L1318" i="1" s="1"/>
  <c r="M1320" i="1" l="1"/>
  <c r="S1320" i="1" s="1"/>
  <c r="M1319" i="1"/>
  <c r="S1319" i="1" s="1"/>
  <c r="Q1318" i="1"/>
  <c r="K1318" i="1" s="1"/>
  <c r="L1319" i="1" s="1"/>
  <c r="G1319" i="1"/>
  <c r="N1319" i="1" l="1"/>
  <c r="E1320" i="1" s="1"/>
  <c r="G1320" i="1" s="1"/>
  <c r="N1320" i="1" s="1"/>
  <c r="E1321" i="1" s="1"/>
  <c r="Q1319" i="1"/>
  <c r="K1319" i="1" s="1"/>
  <c r="L1320" i="1" s="1"/>
  <c r="M1321" i="1" s="1"/>
  <c r="S1321" i="1" s="1"/>
  <c r="M1323" i="1" l="1"/>
  <c r="S1323" i="1" s="1"/>
  <c r="Q1320" i="1"/>
  <c r="K1320" i="1" s="1"/>
  <c r="L1321" i="1" s="1"/>
  <c r="M1322" i="1" s="1"/>
  <c r="S1322" i="1" s="1"/>
  <c r="G1321" i="1"/>
  <c r="N1321" i="1" s="1"/>
  <c r="E1322" i="1" s="1"/>
  <c r="Q1321" i="1" l="1"/>
  <c r="K1321" i="1" s="1"/>
  <c r="L1322" i="1" s="1"/>
  <c r="G1322" i="1"/>
  <c r="N1322" i="1" s="1"/>
  <c r="E1323" i="1" s="1"/>
  <c r="M1325" i="1" l="1"/>
  <c r="S1325" i="1" s="1"/>
  <c r="Q1322" i="1"/>
  <c r="K1322" i="1" s="1"/>
  <c r="L1323" i="1" s="1"/>
  <c r="M1324" i="1" s="1"/>
  <c r="S1324" i="1" s="1"/>
  <c r="G1323" i="1"/>
  <c r="N1323" i="1" s="1"/>
  <c r="E1324" i="1" s="1"/>
  <c r="Q1323" i="1" l="1"/>
  <c r="K1323" i="1" s="1"/>
  <c r="L1324" i="1" s="1"/>
  <c r="G1324" i="1"/>
  <c r="N1324" i="1" s="1"/>
  <c r="E1325" i="1" s="1"/>
  <c r="M1327" i="1" l="1"/>
  <c r="S1327" i="1" s="1"/>
  <c r="Q1324" i="1"/>
  <c r="K1324" i="1" s="1"/>
  <c r="L1325" i="1" s="1"/>
  <c r="M1326" i="1" s="1"/>
  <c r="S1326" i="1" s="1"/>
  <c r="G1325" i="1"/>
  <c r="N1325" i="1" s="1"/>
  <c r="E1326" i="1" s="1"/>
  <c r="Q1325" i="1" l="1"/>
  <c r="K1325" i="1" s="1"/>
  <c r="L1326" i="1" s="1"/>
  <c r="M1328" i="1" s="1"/>
  <c r="S1328" i="1" s="1"/>
  <c r="G1326" i="1"/>
  <c r="N1326" i="1" s="1"/>
  <c r="E1327" i="1" s="1"/>
  <c r="Q1326" i="1" l="1"/>
  <c r="K1326" i="1" s="1"/>
  <c r="L1327" i="1" s="1"/>
  <c r="M1329" i="1" s="1"/>
  <c r="S1329" i="1" s="1"/>
  <c r="G1327" i="1"/>
  <c r="N1327" i="1" s="1"/>
  <c r="E1328" i="1" s="1"/>
  <c r="Q1327" i="1" l="1"/>
  <c r="K1327" i="1" s="1"/>
  <c r="L1328" i="1" s="1"/>
  <c r="G1328" i="1"/>
  <c r="N1328" i="1" s="1"/>
  <c r="E1329" i="1" s="1"/>
  <c r="M1331" i="1" l="1"/>
  <c r="S1331" i="1" s="1"/>
  <c r="Q1328" i="1"/>
  <c r="K1328" i="1" s="1"/>
  <c r="L1329" i="1" s="1"/>
  <c r="M1330" i="1" s="1"/>
  <c r="S1330" i="1" s="1"/>
  <c r="G1329" i="1"/>
  <c r="N1329" i="1" s="1"/>
  <c r="E1330" i="1" s="1"/>
  <c r="Q1329" i="1" l="1"/>
  <c r="K1329" i="1" s="1"/>
  <c r="L1330" i="1" s="1"/>
  <c r="G1330" i="1"/>
  <c r="N1330" i="1" s="1"/>
  <c r="E1331" i="1" s="1"/>
  <c r="Q1330" i="1" l="1"/>
  <c r="K1330" i="1" s="1"/>
  <c r="L1331" i="1" s="1"/>
  <c r="M1332" i="1" s="1"/>
  <c r="S1332" i="1" s="1"/>
  <c r="G1331" i="1"/>
  <c r="N1331" i="1" s="1"/>
  <c r="E1332" i="1" s="1"/>
  <c r="Q1331" i="1" l="1"/>
  <c r="K1331" i="1" s="1"/>
  <c r="L1332" i="1" s="1"/>
  <c r="M1333" i="1" s="1"/>
  <c r="S1333" i="1" s="1"/>
  <c r="G1332" i="1"/>
  <c r="N1332" i="1" s="1"/>
  <c r="E1333" i="1" s="1"/>
  <c r="M1334" i="1" l="1"/>
  <c r="S1334" i="1" s="1"/>
  <c r="Q1332" i="1"/>
  <c r="K1332" i="1" s="1"/>
  <c r="L1333" i="1" s="1"/>
  <c r="M1335" i="1" s="1"/>
  <c r="S1335" i="1" s="1"/>
  <c r="G1333" i="1"/>
  <c r="N1333" i="1" s="1"/>
  <c r="E1334" i="1" s="1"/>
  <c r="Q1333" i="1" l="1"/>
  <c r="K1333" i="1" s="1"/>
  <c r="L1334" i="1" s="1"/>
  <c r="G1334" i="1"/>
  <c r="N1334" i="1" s="1"/>
  <c r="E1335" i="1" s="1"/>
  <c r="M1336" i="1" l="1"/>
  <c r="S1336" i="1" s="1"/>
  <c r="Q1334" i="1"/>
  <c r="K1334" i="1" s="1"/>
  <c r="L1335" i="1" s="1"/>
  <c r="G1335" i="1"/>
  <c r="N1335" i="1" s="1"/>
  <c r="E1336" i="1" s="1"/>
  <c r="Q1335" i="1" l="1"/>
  <c r="K1335" i="1" s="1"/>
  <c r="L1336" i="1" s="1"/>
  <c r="G1336" i="1"/>
  <c r="N1336" i="1" s="1"/>
  <c r="E1337" i="1" s="1"/>
  <c r="M1338" i="1" l="1"/>
  <c r="S1338" i="1" s="1"/>
  <c r="M1337" i="1"/>
  <c r="S1337" i="1" s="1"/>
  <c r="Q1336" i="1"/>
  <c r="K1336" i="1" s="1"/>
  <c r="L1337" i="1" s="1"/>
  <c r="M1339" i="1" s="1"/>
  <c r="S1339" i="1" s="1"/>
  <c r="G1337" i="1"/>
  <c r="N1337" i="1" l="1"/>
  <c r="E1338" i="1" s="1"/>
  <c r="G1338" i="1" s="1"/>
  <c r="N1338" i="1" s="1"/>
  <c r="E1339" i="1" s="1"/>
  <c r="Q1337" i="1"/>
  <c r="K1337" i="1" s="1"/>
  <c r="L1338" i="1" s="1"/>
  <c r="Q1338" i="1" l="1"/>
  <c r="K1338" i="1" s="1"/>
  <c r="L1339" i="1" s="1"/>
  <c r="M1340" i="1" s="1"/>
  <c r="S1340" i="1" s="1"/>
  <c r="G1339" i="1"/>
  <c r="N1339" i="1" s="1"/>
  <c r="E1340" i="1" s="1"/>
  <c r="M1342" i="1" l="1"/>
  <c r="S1342" i="1" s="1"/>
  <c r="Q1339" i="1"/>
  <c r="K1339" i="1" s="1"/>
  <c r="L1340" i="1" s="1"/>
  <c r="M1341" i="1" s="1"/>
  <c r="S1341" i="1" s="1"/>
  <c r="G1340" i="1"/>
  <c r="N1340" i="1" s="1"/>
  <c r="E1341" i="1" s="1"/>
  <c r="Q1340" i="1" l="1"/>
  <c r="K1340" i="1" s="1"/>
  <c r="L1341" i="1" s="1"/>
  <c r="G1341" i="1"/>
  <c r="N1341" i="1" s="1"/>
  <c r="E1342" i="1" s="1"/>
  <c r="Q1341" i="1" l="1"/>
  <c r="K1341" i="1" s="1"/>
  <c r="L1342" i="1" s="1"/>
  <c r="M1343" i="1" s="1"/>
  <c r="S1343" i="1" s="1"/>
  <c r="G1342" i="1"/>
  <c r="N1342" i="1" s="1"/>
  <c r="E1343" i="1" s="1"/>
  <c r="Q1342" i="1" l="1"/>
  <c r="K1342" i="1" s="1"/>
  <c r="L1343" i="1" s="1"/>
  <c r="M1344" i="1" s="1"/>
  <c r="S1344" i="1" s="1"/>
  <c r="G1343" i="1"/>
  <c r="N1343" i="1" s="1"/>
  <c r="E1344" i="1" s="1"/>
  <c r="Q1343" i="1" l="1"/>
  <c r="K1343" i="1" s="1"/>
  <c r="L1344" i="1" s="1"/>
  <c r="G1344" i="1"/>
  <c r="N1344" i="1" s="1"/>
  <c r="E1345" i="1" s="1"/>
  <c r="M1346" i="1" l="1"/>
  <c r="S1346" i="1" s="1"/>
  <c r="M1345" i="1"/>
  <c r="S1345" i="1" s="1"/>
  <c r="Q1344" i="1"/>
  <c r="K1344" i="1" s="1"/>
  <c r="L1345" i="1" s="1"/>
  <c r="G1345" i="1"/>
  <c r="N1345" i="1" l="1"/>
  <c r="E1346" i="1" s="1"/>
  <c r="G1346" i="1" s="1"/>
  <c r="N1346" i="1" s="1"/>
  <c r="E1347" i="1" s="1"/>
  <c r="M1347" i="1"/>
  <c r="S1347" i="1" s="1"/>
  <c r="Q1345" i="1"/>
  <c r="K1345" i="1" s="1"/>
  <c r="L1346" i="1" s="1"/>
  <c r="M1348" i="1" l="1"/>
  <c r="S1348" i="1" s="1"/>
  <c r="Q1346" i="1"/>
  <c r="K1346" i="1" s="1"/>
  <c r="L1347" i="1" s="1"/>
  <c r="G1347" i="1"/>
  <c r="N1347" i="1" s="1"/>
  <c r="E1348" i="1" s="1"/>
  <c r="M1349" i="1" l="1"/>
  <c r="S1349" i="1" s="1"/>
  <c r="Q1347" i="1"/>
  <c r="K1347" i="1" s="1"/>
  <c r="L1348" i="1" s="1"/>
  <c r="G1348" i="1"/>
  <c r="N1348" i="1" s="1"/>
  <c r="E1349" i="1" s="1"/>
  <c r="Q1348" i="1" l="1"/>
  <c r="K1348" i="1" s="1"/>
  <c r="L1349" i="1" s="1"/>
  <c r="M1350" i="1" s="1"/>
  <c r="S1350" i="1" s="1"/>
  <c r="G1349" i="1"/>
  <c r="N1349" i="1" s="1"/>
  <c r="E1350" i="1" s="1"/>
  <c r="M1351" i="1" l="1"/>
  <c r="S1351" i="1" s="1"/>
  <c r="Q1349" i="1"/>
  <c r="K1349" i="1" s="1"/>
  <c r="L1350" i="1" s="1"/>
  <c r="M1352" i="1" s="1"/>
  <c r="S1352" i="1" s="1"/>
  <c r="G1350" i="1"/>
  <c r="N1350" i="1" s="1"/>
  <c r="E1351" i="1" s="1"/>
  <c r="Q1350" i="1" l="1"/>
  <c r="K1350" i="1" s="1"/>
  <c r="L1351" i="1" s="1"/>
  <c r="G1351" i="1"/>
  <c r="N1351" i="1" s="1"/>
  <c r="E1352" i="1" s="1"/>
  <c r="M1353" i="1" l="1"/>
  <c r="S1353" i="1" s="1"/>
  <c r="Q1351" i="1"/>
  <c r="K1351" i="1" s="1"/>
  <c r="L1352" i="1" s="1"/>
  <c r="G1352" i="1"/>
  <c r="N1352" i="1" s="1"/>
  <c r="E1353" i="1" s="1"/>
  <c r="M1354" i="1" l="1"/>
  <c r="S1354" i="1" s="1"/>
  <c r="Q1352" i="1"/>
  <c r="K1352" i="1" s="1"/>
  <c r="L1353" i="1" s="1"/>
  <c r="G1353" i="1"/>
  <c r="N1353" i="1" s="1"/>
  <c r="E1354" i="1" s="1"/>
  <c r="M1355" i="1" l="1"/>
  <c r="S1355" i="1" s="1"/>
  <c r="Q1353" i="1"/>
  <c r="K1353" i="1" s="1"/>
  <c r="L1354" i="1" s="1"/>
  <c r="G1354" i="1"/>
  <c r="N1354" i="1" s="1"/>
  <c r="E1355" i="1" s="1"/>
  <c r="M1356" i="1" l="1"/>
  <c r="S1356" i="1" s="1"/>
  <c r="Q1354" i="1"/>
  <c r="K1354" i="1" s="1"/>
  <c r="L1355" i="1" s="1"/>
  <c r="G1355" i="1"/>
  <c r="N1355" i="1" s="1"/>
  <c r="E1356" i="1" s="1"/>
  <c r="M1357" i="1" l="1"/>
  <c r="S1357" i="1" s="1"/>
  <c r="Q1355" i="1"/>
  <c r="K1355" i="1" s="1"/>
  <c r="L1356" i="1" s="1"/>
  <c r="M1358" i="1" s="1"/>
  <c r="S1358" i="1" s="1"/>
  <c r="G1356" i="1"/>
  <c r="N1356" i="1" s="1"/>
  <c r="E1357" i="1" s="1"/>
  <c r="Q1356" i="1" l="1"/>
  <c r="K1356" i="1" s="1"/>
  <c r="L1357" i="1" s="1"/>
  <c r="M1359" i="1" s="1"/>
  <c r="S1359" i="1" s="1"/>
  <c r="G1357" i="1"/>
  <c r="N1357" i="1" s="1"/>
  <c r="E1358" i="1" s="1"/>
  <c r="M1360" i="1" l="1"/>
  <c r="S1360" i="1" s="1"/>
  <c r="Q1357" i="1"/>
  <c r="K1357" i="1" s="1"/>
  <c r="L1358" i="1" s="1"/>
  <c r="G1358" i="1"/>
  <c r="N1358" i="1" s="1"/>
  <c r="E1359" i="1" s="1"/>
  <c r="Q1358" i="1" l="1"/>
  <c r="K1358" i="1" s="1"/>
  <c r="L1359" i="1" s="1"/>
  <c r="G1359" i="1"/>
  <c r="N1359" i="1" s="1"/>
  <c r="E1360" i="1" s="1"/>
  <c r="Q1359" i="1" l="1"/>
  <c r="K1359" i="1" s="1"/>
  <c r="L1360" i="1" s="1"/>
  <c r="M1361" i="1" s="1"/>
  <c r="S1361" i="1" s="1"/>
  <c r="G1360" i="1"/>
  <c r="N1360" i="1" s="1"/>
  <c r="E1361" i="1" s="1"/>
  <c r="Q1360" i="1" l="1"/>
  <c r="K1360" i="1" s="1"/>
  <c r="L1361" i="1" s="1"/>
  <c r="M1362" i="1" s="1"/>
  <c r="S1362" i="1" s="1"/>
  <c r="G1361" i="1"/>
  <c r="N1361" i="1" s="1"/>
  <c r="E1362" i="1" s="1"/>
  <c r="M1364" i="1" l="1"/>
  <c r="S1364" i="1" s="1"/>
  <c r="Q1361" i="1"/>
  <c r="K1361" i="1" s="1"/>
  <c r="L1362" i="1" s="1"/>
  <c r="M1363" i="1" s="1"/>
  <c r="S1363" i="1" s="1"/>
  <c r="G1362" i="1"/>
  <c r="N1362" i="1" s="1"/>
  <c r="E1363" i="1" s="1"/>
  <c r="Q1362" i="1" l="1"/>
  <c r="K1362" i="1" s="1"/>
  <c r="L1363" i="1" s="1"/>
  <c r="G1363" i="1"/>
  <c r="N1363" i="1" s="1"/>
  <c r="E1364" i="1" s="1"/>
  <c r="M1366" i="1" l="1"/>
  <c r="S1366" i="1" s="1"/>
  <c r="Q1363" i="1"/>
  <c r="K1363" i="1" s="1"/>
  <c r="L1364" i="1" s="1"/>
  <c r="M1365" i="1" s="1"/>
  <c r="S1365" i="1" s="1"/>
  <c r="G1364" i="1"/>
  <c r="N1364" i="1" s="1"/>
  <c r="E1365" i="1" s="1"/>
  <c r="Q1364" i="1" l="1"/>
  <c r="K1364" i="1" s="1"/>
  <c r="L1365" i="1" s="1"/>
  <c r="G1365" i="1"/>
  <c r="N1365" i="1" s="1"/>
  <c r="E1366" i="1" s="1"/>
  <c r="M1367" i="1" l="1"/>
  <c r="S1367" i="1" s="1"/>
  <c r="Q1365" i="1"/>
  <c r="K1365" i="1" s="1"/>
  <c r="L1366" i="1" s="1"/>
  <c r="G1366" i="1"/>
  <c r="N1366" i="1" s="1"/>
  <c r="E1367" i="1" s="1"/>
  <c r="Q1366" i="1" l="1"/>
  <c r="K1366" i="1" s="1"/>
  <c r="L1367" i="1" s="1"/>
  <c r="M1368" i="1" s="1"/>
  <c r="S1368" i="1" s="1"/>
  <c r="G1367" i="1"/>
  <c r="N1367" i="1" s="1"/>
  <c r="E1368" i="1" s="1"/>
  <c r="Q1367" i="1" l="1"/>
  <c r="K1367" i="1" s="1"/>
  <c r="L1368" i="1" s="1"/>
  <c r="G1368" i="1"/>
  <c r="N1368" i="1" s="1"/>
  <c r="E1369" i="1" s="1"/>
  <c r="M1370" i="1" l="1"/>
  <c r="S1370" i="1" s="1"/>
  <c r="M1369" i="1"/>
  <c r="S1369" i="1" s="1"/>
  <c r="Q1368" i="1"/>
  <c r="K1368" i="1" s="1"/>
  <c r="L1369" i="1" s="1"/>
  <c r="G1369" i="1"/>
  <c r="N1369" i="1" l="1"/>
  <c r="E1370" i="1" s="1"/>
  <c r="G1370" i="1" s="1"/>
  <c r="N1370" i="1" s="1"/>
  <c r="E1371" i="1" s="1"/>
  <c r="M1371" i="1"/>
  <c r="S1371" i="1" s="1"/>
  <c r="Q1369" i="1"/>
  <c r="K1369" i="1" s="1"/>
  <c r="L1370" i="1" s="1"/>
  <c r="M1372" i="1" l="1"/>
  <c r="S1372" i="1" s="1"/>
  <c r="Q1370" i="1"/>
  <c r="K1370" i="1" s="1"/>
  <c r="L1371" i="1" s="1"/>
  <c r="M1373" i="1" s="1"/>
  <c r="S1373" i="1" s="1"/>
  <c r="G1371" i="1"/>
  <c r="N1371" i="1" s="1"/>
  <c r="E1372" i="1" s="1"/>
  <c r="Q1371" i="1" l="1"/>
  <c r="K1371" i="1" s="1"/>
  <c r="L1372" i="1" s="1"/>
  <c r="M1374" i="1" s="1"/>
  <c r="S1374" i="1" s="1"/>
  <c r="G1372" i="1"/>
  <c r="N1372" i="1" s="1"/>
  <c r="E1373" i="1" s="1"/>
  <c r="G1373" i="1" l="1"/>
  <c r="N1373" i="1" s="1"/>
  <c r="E1374" i="1" s="1"/>
  <c r="Q1372" i="1"/>
  <c r="K1372" i="1" s="1"/>
  <c r="L1373" i="1" s="1"/>
  <c r="M1375" i="1" s="1"/>
  <c r="S1375" i="1" s="1"/>
  <c r="Q1373" i="1" l="1"/>
  <c r="K1373" i="1" s="1"/>
  <c r="L1374" i="1" s="1"/>
  <c r="G1374" i="1"/>
  <c r="N1374" i="1" s="1"/>
  <c r="E1375" i="1" s="1"/>
  <c r="M1376" i="1" l="1"/>
  <c r="S1376" i="1" s="1"/>
  <c r="M1377" i="1"/>
  <c r="S1377" i="1" s="1"/>
  <c r="Q1374" i="1"/>
  <c r="K1374" i="1" s="1"/>
  <c r="L1375" i="1" s="1"/>
  <c r="G1375" i="1"/>
  <c r="N1375" i="1" s="1"/>
  <c r="E1376" i="1" s="1"/>
  <c r="Q1375" i="1" l="1"/>
  <c r="K1375" i="1" s="1"/>
  <c r="L1376" i="1" s="1"/>
  <c r="M1378" i="1" s="1"/>
  <c r="S1378" i="1" s="1"/>
  <c r="G1376" i="1"/>
  <c r="N1376" i="1" s="1"/>
  <c r="E1377" i="1" s="1"/>
  <c r="Q1376" i="1" l="1"/>
  <c r="K1376" i="1" s="1"/>
  <c r="L1377" i="1" s="1"/>
  <c r="G1377" i="1"/>
  <c r="N1377" i="1" s="1"/>
  <c r="E1378" i="1" s="1"/>
  <c r="M1379" i="1" l="1"/>
  <c r="S1379" i="1" s="1"/>
  <c r="Q1377" i="1"/>
  <c r="K1377" i="1" s="1"/>
  <c r="L1378" i="1" s="1"/>
  <c r="G1378" i="1"/>
  <c r="N1378" i="1" s="1"/>
  <c r="E1379" i="1" s="1"/>
  <c r="M1380" i="1" l="1"/>
  <c r="S1380" i="1" s="1"/>
  <c r="Q1378" i="1"/>
  <c r="K1378" i="1" s="1"/>
  <c r="L1379" i="1" s="1"/>
  <c r="M1381" i="1" s="1"/>
  <c r="S1381" i="1" s="1"/>
  <c r="G1379" i="1"/>
  <c r="N1379" i="1" s="1"/>
  <c r="E1380" i="1" s="1"/>
  <c r="Q1379" i="1" l="1"/>
  <c r="K1379" i="1" s="1"/>
  <c r="L1380" i="1" s="1"/>
  <c r="G1380" i="1"/>
  <c r="N1380" i="1" s="1"/>
  <c r="E1381" i="1" s="1"/>
  <c r="M1382" i="1" l="1"/>
  <c r="S1382" i="1" s="1"/>
  <c r="M1383" i="1"/>
  <c r="S1383" i="1" s="1"/>
  <c r="Q1380" i="1"/>
  <c r="K1380" i="1" s="1"/>
  <c r="L1381" i="1" s="1"/>
  <c r="G1381" i="1"/>
  <c r="N1381" i="1" s="1"/>
  <c r="E1382" i="1" s="1"/>
  <c r="Q1381" i="1" l="1"/>
  <c r="K1381" i="1" s="1"/>
  <c r="L1382" i="1" s="1"/>
  <c r="M1384" i="1" s="1"/>
  <c r="S1384" i="1" s="1"/>
  <c r="G1382" i="1"/>
  <c r="N1382" i="1" s="1"/>
  <c r="E1383" i="1" s="1"/>
  <c r="M1385" i="1" l="1"/>
  <c r="S1385" i="1" s="1"/>
  <c r="Q1382" i="1"/>
  <c r="K1382" i="1" s="1"/>
  <c r="L1383" i="1" s="1"/>
  <c r="G1383" i="1"/>
  <c r="N1383" i="1" s="1"/>
  <c r="E1384" i="1" s="1"/>
  <c r="Q1383" i="1" l="1"/>
  <c r="K1383" i="1" s="1"/>
  <c r="L1384" i="1" s="1"/>
  <c r="G1384" i="1"/>
  <c r="N1384" i="1" s="1"/>
  <c r="E1385" i="1" s="1"/>
  <c r="M1386" i="1" l="1"/>
  <c r="S1386" i="1" s="1"/>
  <c r="M1387" i="1"/>
  <c r="S1387" i="1" s="1"/>
  <c r="Q1384" i="1"/>
  <c r="K1384" i="1" s="1"/>
  <c r="L1385" i="1" s="1"/>
  <c r="G1385" i="1"/>
  <c r="N1385" i="1" s="1"/>
  <c r="E1386" i="1" s="1"/>
  <c r="M1388" i="1" l="1"/>
  <c r="S1388" i="1" s="1"/>
  <c r="Q1385" i="1"/>
  <c r="K1385" i="1" s="1"/>
  <c r="L1386" i="1" s="1"/>
  <c r="G1386" i="1"/>
  <c r="N1386" i="1" s="1"/>
  <c r="E1387" i="1" s="1"/>
  <c r="Q1386" i="1" l="1"/>
  <c r="K1386" i="1" s="1"/>
  <c r="L1387" i="1" s="1"/>
  <c r="G1387" i="1"/>
  <c r="N1387" i="1" s="1"/>
  <c r="E1388" i="1" s="1"/>
  <c r="Q1387" i="1" l="1"/>
  <c r="K1387" i="1" s="1"/>
  <c r="L1388" i="1" s="1"/>
  <c r="M1389" i="1" s="1"/>
  <c r="S1389" i="1" s="1"/>
  <c r="G1388" i="1"/>
  <c r="N1388" i="1" s="1"/>
  <c r="E1389" i="1" s="1"/>
  <c r="Q1388" i="1" l="1"/>
  <c r="K1388" i="1" s="1"/>
  <c r="L1389" i="1" s="1"/>
  <c r="G1389" i="1"/>
  <c r="N1389" i="1" s="1"/>
  <c r="E1390" i="1" s="1"/>
  <c r="M1391" i="1" l="1"/>
  <c r="S1391" i="1" s="1"/>
  <c r="M1390" i="1"/>
  <c r="S1390" i="1" s="1"/>
  <c r="Q1389" i="1"/>
  <c r="K1389" i="1" s="1"/>
  <c r="L1390" i="1" s="1"/>
  <c r="M1392" i="1" s="1"/>
  <c r="S1392" i="1" s="1"/>
  <c r="G1390" i="1"/>
  <c r="N1390" i="1" l="1"/>
  <c r="E1391" i="1" s="1"/>
  <c r="G1391" i="1" s="1"/>
  <c r="N1391" i="1" s="1"/>
  <c r="E1392" i="1" s="1"/>
  <c r="Q1390" i="1"/>
  <c r="K1390" i="1" s="1"/>
  <c r="L1391" i="1" s="1"/>
  <c r="M1393" i="1" l="1"/>
  <c r="S1393" i="1" s="1"/>
  <c r="Q1391" i="1"/>
  <c r="K1391" i="1" s="1"/>
  <c r="L1392" i="1" s="1"/>
  <c r="G1392" i="1"/>
  <c r="N1392" i="1" s="1"/>
  <c r="E1393" i="1" s="1"/>
  <c r="M1394" i="1" l="1"/>
  <c r="S1394" i="1" s="1"/>
  <c r="Q1392" i="1"/>
  <c r="K1392" i="1" s="1"/>
  <c r="L1393" i="1" s="1"/>
  <c r="G1393" i="1"/>
  <c r="N1393" i="1" s="1"/>
  <c r="E1394" i="1" s="1"/>
  <c r="M1395" i="1" l="1"/>
  <c r="S1395" i="1" s="1"/>
  <c r="M1396" i="1"/>
  <c r="S1396" i="1" s="1"/>
  <c r="Q1393" i="1"/>
  <c r="K1393" i="1" s="1"/>
  <c r="L1394" i="1" s="1"/>
  <c r="G1394" i="1"/>
  <c r="N1394" i="1" s="1"/>
  <c r="E1395" i="1" s="1"/>
  <c r="Q1394" i="1" l="1"/>
  <c r="K1394" i="1" s="1"/>
  <c r="L1395" i="1" s="1"/>
  <c r="G1395" i="1"/>
  <c r="N1395" i="1" s="1"/>
  <c r="E1396" i="1" s="1"/>
  <c r="M1397" i="1" l="1"/>
  <c r="S1397" i="1" s="1"/>
  <c r="Q1395" i="1"/>
  <c r="K1395" i="1" s="1"/>
  <c r="L1396" i="1" s="1"/>
  <c r="M1398" i="1" s="1"/>
  <c r="S1398" i="1" s="1"/>
  <c r="G1396" i="1"/>
  <c r="N1396" i="1" s="1"/>
  <c r="E1397" i="1" s="1"/>
  <c r="Q1396" i="1" l="1"/>
  <c r="K1396" i="1" s="1"/>
  <c r="L1397" i="1" s="1"/>
  <c r="M1399" i="1" s="1"/>
  <c r="S1399" i="1" s="1"/>
  <c r="G1397" i="1"/>
  <c r="N1397" i="1" s="1"/>
  <c r="E1398" i="1" s="1"/>
  <c r="Q1397" i="1" l="1"/>
  <c r="K1397" i="1" s="1"/>
  <c r="L1398" i="1" s="1"/>
  <c r="G1398" i="1"/>
  <c r="N1398" i="1" s="1"/>
  <c r="E1399" i="1" s="1"/>
  <c r="M1400" i="1" l="1"/>
  <c r="S1400" i="1" s="1"/>
  <c r="M1401" i="1"/>
  <c r="S1401" i="1" s="1"/>
  <c r="Q1398" i="1"/>
  <c r="K1398" i="1" s="1"/>
  <c r="L1399" i="1" s="1"/>
  <c r="G1399" i="1"/>
  <c r="N1399" i="1" s="1"/>
  <c r="E1400" i="1" s="1"/>
  <c r="M1402" i="1" l="1"/>
  <c r="S1402" i="1" s="1"/>
  <c r="Q1399" i="1"/>
  <c r="K1399" i="1" s="1"/>
  <c r="L1400" i="1" s="1"/>
  <c r="G1400" i="1"/>
  <c r="N1400" i="1" s="1"/>
  <c r="E1401" i="1" s="1"/>
  <c r="Q1400" i="1" l="1"/>
  <c r="K1400" i="1" s="1"/>
  <c r="L1401" i="1" s="1"/>
  <c r="G1401" i="1"/>
  <c r="N1401" i="1" s="1"/>
  <c r="E1402" i="1" s="1"/>
  <c r="M1404" i="1" l="1"/>
  <c r="S1404" i="1" s="1"/>
  <c r="Q1401" i="1"/>
  <c r="K1401" i="1" s="1"/>
  <c r="L1402" i="1" s="1"/>
  <c r="M1403" i="1" s="1"/>
  <c r="S1403" i="1" s="1"/>
  <c r="G1402" i="1"/>
  <c r="N1402" i="1" s="1"/>
  <c r="E1403" i="1" s="1"/>
  <c r="M1405" i="1" l="1"/>
  <c r="S1405" i="1" s="1"/>
  <c r="Q1402" i="1"/>
  <c r="K1402" i="1" s="1"/>
  <c r="L1403" i="1" s="1"/>
  <c r="G1403" i="1"/>
  <c r="N1403" i="1" s="1"/>
  <c r="E1404" i="1" s="1"/>
  <c r="Q1403" i="1" l="1"/>
  <c r="K1403" i="1" s="1"/>
  <c r="L1404" i="1" s="1"/>
  <c r="G1404" i="1"/>
  <c r="N1404" i="1" s="1"/>
  <c r="E1405" i="1" s="1"/>
  <c r="Q1404" i="1" l="1"/>
  <c r="K1404" i="1" s="1"/>
  <c r="L1405" i="1" s="1"/>
  <c r="G1405" i="1"/>
  <c r="N1405" i="1" s="1"/>
  <c r="E1406" i="1" s="1"/>
  <c r="M1407" i="1" l="1"/>
  <c r="S1407" i="1" s="1"/>
  <c r="M1406" i="1"/>
  <c r="S1406" i="1" s="1"/>
  <c r="Q1405" i="1"/>
  <c r="K1405" i="1" s="1"/>
  <c r="L1406" i="1" s="1"/>
  <c r="G1406" i="1"/>
  <c r="N1406" i="1" l="1"/>
  <c r="E1407" i="1" s="1"/>
  <c r="G1407" i="1" s="1"/>
  <c r="N1407" i="1" s="1"/>
  <c r="E1408" i="1" s="1"/>
  <c r="M1409" i="1"/>
  <c r="S1409" i="1" s="1"/>
  <c r="Q1406" i="1"/>
  <c r="K1406" i="1" s="1"/>
  <c r="L1407" i="1" s="1"/>
  <c r="M1408" i="1" s="1"/>
  <c r="S1408" i="1" s="1"/>
  <c r="M1410" i="1" l="1"/>
  <c r="S1410" i="1" s="1"/>
  <c r="Q1407" i="1"/>
  <c r="K1407" i="1" s="1"/>
  <c r="L1408" i="1" s="1"/>
  <c r="G1408" i="1"/>
  <c r="N1408" i="1" s="1"/>
  <c r="E1409" i="1" s="1"/>
  <c r="Q1408" i="1" l="1"/>
  <c r="K1408" i="1" s="1"/>
  <c r="L1409" i="1" s="1"/>
  <c r="G1409" i="1"/>
  <c r="N1409" i="1" s="1"/>
  <c r="E1410" i="1" s="1"/>
  <c r="Q1409" i="1" l="1"/>
  <c r="K1409" i="1" s="1"/>
  <c r="L1410" i="1" s="1"/>
  <c r="G1410" i="1"/>
  <c r="N1410" i="1" s="1"/>
  <c r="E1411" i="1" s="1"/>
  <c r="M1412" i="1" l="1"/>
  <c r="S1412" i="1" s="1"/>
  <c r="M1411" i="1"/>
  <c r="S1411" i="1" s="1"/>
  <c r="M1413" i="1"/>
  <c r="S1413" i="1" s="1"/>
  <c r="Q1410" i="1"/>
  <c r="K1410" i="1" s="1"/>
  <c r="L1411" i="1" s="1"/>
  <c r="G1411" i="1"/>
  <c r="N1411" i="1" l="1"/>
  <c r="E1412" i="1" s="1"/>
  <c r="G1412" i="1" s="1"/>
  <c r="N1412" i="1" s="1"/>
  <c r="E1413" i="1" s="1"/>
  <c r="Q1411" i="1"/>
  <c r="K1411" i="1" s="1"/>
  <c r="L1412" i="1" s="1"/>
  <c r="M1415" i="1" l="1"/>
  <c r="S1415" i="1" s="1"/>
  <c r="Q1412" i="1"/>
  <c r="K1412" i="1" s="1"/>
  <c r="L1413" i="1" s="1"/>
  <c r="M1414" i="1" s="1"/>
  <c r="S1414" i="1" s="1"/>
  <c r="G1413" i="1"/>
  <c r="N1413" i="1" s="1"/>
  <c r="E1414" i="1" s="1"/>
  <c r="Q1413" i="1" l="1"/>
  <c r="K1413" i="1" s="1"/>
  <c r="L1414" i="1" s="1"/>
  <c r="G1414" i="1"/>
  <c r="N1414" i="1" s="1"/>
  <c r="E1415" i="1" s="1"/>
  <c r="Q1414" i="1" l="1"/>
  <c r="K1414" i="1" s="1"/>
  <c r="L1415" i="1" s="1"/>
  <c r="M1416" i="1" s="1"/>
  <c r="S1416" i="1" s="1"/>
  <c r="G1415" i="1"/>
  <c r="N1415" i="1" s="1"/>
  <c r="E1416" i="1" s="1"/>
  <c r="Q1415" i="1" l="1"/>
  <c r="K1415" i="1" s="1"/>
  <c r="L1416" i="1" s="1"/>
  <c r="M1417" i="1" s="1"/>
  <c r="S1417" i="1" s="1"/>
  <c r="G1416" i="1"/>
  <c r="N1416" i="1" s="1"/>
  <c r="E1417" i="1" s="1"/>
  <c r="Q1416" i="1" l="1"/>
  <c r="K1416" i="1" s="1"/>
  <c r="L1417" i="1" s="1"/>
  <c r="G1417" i="1"/>
  <c r="N1417" i="1" s="1"/>
  <c r="E1418" i="1" s="1"/>
  <c r="M1419" i="1" l="1"/>
  <c r="S1419" i="1" s="1"/>
  <c r="M1418" i="1"/>
  <c r="S1418" i="1" s="1"/>
  <c r="Q1417" i="1"/>
  <c r="K1417" i="1" s="1"/>
  <c r="L1418" i="1" s="1"/>
  <c r="G1418" i="1"/>
  <c r="N1418" i="1" l="1"/>
  <c r="E1419" i="1" s="1"/>
  <c r="G1419" i="1" s="1"/>
  <c r="N1419" i="1" s="1"/>
  <c r="E1420" i="1" s="1"/>
  <c r="Q1418" i="1"/>
  <c r="K1418" i="1" s="1"/>
  <c r="L1419" i="1" s="1"/>
  <c r="M1420" i="1" s="1"/>
  <c r="S1420" i="1" s="1"/>
  <c r="M1422" i="1" l="1"/>
  <c r="S1422" i="1" s="1"/>
  <c r="Q1419" i="1"/>
  <c r="K1419" i="1" s="1"/>
  <c r="L1420" i="1" s="1"/>
  <c r="M1421" i="1" s="1"/>
  <c r="S1421" i="1" s="1"/>
  <c r="G1420" i="1"/>
  <c r="N1420" i="1" s="1"/>
  <c r="E1421" i="1" s="1"/>
  <c r="M1423" i="1" l="1"/>
  <c r="S1423" i="1" s="1"/>
  <c r="Q1420" i="1"/>
  <c r="K1420" i="1" s="1"/>
  <c r="L1421" i="1" s="1"/>
  <c r="G1421" i="1"/>
  <c r="N1421" i="1" s="1"/>
  <c r="E1422" i="1" s="1"/>
  <c r="Q1421" i="1" l="1"/>
  <c r="K1421" i="1" s="1"/>
  <c r="L1422" i="1" s="1"/>
  <c r="G1422" i="1"/>
  <c r="N1422" i="1" s="1"/>
  <c r="E1423" i="1" s="1"/>
  <c r="Q1422" i="1" l="1"/>
  <c r="K1422" i="1" s="1"/>
  <c r="L1423" i="1" s="1"/>
  <c r="M1424" i="1" s="1"/>
  <c r="S1424" i="1" s="1"/>
  <c r="G1423" i="1"/>
  <c r="N1423" i="1" s="1"/>
  <c r="E1424" i="1" s="1"/>
  <c r="Q1423" i="1" l="1"/>
  <c r="K1423" i="1" s="1"/>
  <c r="L1424" i="1" s="1"/>
  <c r="M1425" i="1" s="1"/>
  <c r="S1425" i="1" s="1"/>
  <c r="G1424" i="1"/>
  <c r="N1424" i="1" s="1"/>
  <c r="E1425" i="1" s="1"/>
  <c r="M1427" i="1" l="1"/>
  <c r="S1427" i="1" s="1"/>
  <c r="Q1424" i="1"/>
  <c r="K1424" i="1" s="1"/>
  <c r="L1425" i="1" s="1"/>
  <c r="M1426" i="1" s="1"/>
  <c r="S1426" i="1" s="1"/>
  <c r="G1425" i="1"/>
  <c r="N1425" i="1" s="1"/>
  <c r="E1426" i="1" s="1"/>
  <c r="M1428" i="1" l="1"/>
  <c r="S1428" i="1" s="1"/>
  <c r="Q1425" i="1"/>
  <c r="K1425" i="1" s="1"/>
  <c r="L1426" i="1" s="1"/>
  <c r="G1426" i="1"/>
  <c r="N1426" i="1" s="1"/>
  <c r="E1427" i="1" s="1"/>
  <c r="M1429" i="1" l="1"/>
  <c r="S1429" i="1" s="1"/>
  <c r="Q1426" i="1"/>
  <c r="K1426" i="1" s="1"/>
  <c r="L1427" i="1" s="1"/>
  <c r="G1427" i="1"/>
  <c r="N1427" i="1" s="1"/>
  <c r="E1428" i="1" s="1"/>
  <c r="Q1427" i="1" l="1"/>
  <c r="K1427" i="1" s="1"/>
  <c r="L1428" i="1" s="1"/>
  <c r="M1430" i="1" s="1"/>
  <c r="S1430" i="1" s="1"/>
  <c r="G1428" i="1"/>
  <c r="N1428" i="1" s="1"/>
  <c r="E1429" i="1" s="1"/>
  <c r="Q1428" i="1" l="1"/>
  <c r="K1428" i="1" s="1"/>
  <c r="L1429" i="1" s="1"/>
  <c r="G1429" i="1"/>
  <c r="N1429" i="1" s="1"/>
  <c r="E1430" i="1" s="1"/>
  <c r="M1431" i="1" l="1"/>
  <c r="S1431" i="1" s="1"/>
  <c r="M1432" i="1"/>
  <c r="S1432" i="1" s="1"/>
  <c r="Q1429" i="1"/>
  <c r="K1429" i="1" s="1"/>
  <c r="L1430" i="1" s="1"/>
  <c r="G1430" i="1"/>
  <c r="N1430" i="1" s="1"/>
  <c r="E1431" i="1" s="1"/>
  <c r="Q1430" i="1" l="1"/>
  <c r="K1430" i="1" s="1"/>
  <c r="L1431" i="1" s="1"/>
  <c r="G1431" i="1"/>
  <c r="N1431" i="1" s="1"/>
  <c r="E1432" i="1" s="1"/>
  <c r="Q1431" i="1" l="1"/>
  <c r="K1431" i="1" s="1"/>
  <c r="L1432" i="1" s="1"/>
  <c r="G1432" i="1"/>
  <c r="N1432" i="1" s="1"/>
  <c r="E1433" i="1" s="1"/>
  <c r="M1434" i="1" l="1"/>
  <c r="S1434" i="1" s="1"/>
  <c r="M1433" i="1"/>
  <c r="S1433" i="1" s="1"/>
  <c r="Q1432" i="1"/>
  <c r="K1432" i="1" s="1"/>
  <c r="L1433" i="1" s="1"/>
  <c r="G1433" i="1"/>
  <c r="N1433" i="1" l="1"/>
  <c r="E1434" i="1" s="1"/>
  <c r="G1434" i="1" s="1"/>
  <c r="N1434" i="1" s="1"/>
  <c r="E1435" i="1" s="1"/>
  <c r="Q1433" i="1"/>
  <c r="K1433" i="1" s="1"/>
  <c r="L1434" i="1" s="1"/>
  <c r="M1435" i="1" s="1"/>
  <c r="S1435" i="1" s="1"/>
  <c r="Q1434" i="1" l="1"/>
  <c r="K1434" i="1" s="1"/>
  <c r="L1435" i="1" s="1"/>
  <c r="M1436" i="1" s="1"/>
  <c r="S1436" i="1" s="1"/>
  <c r="G1435" i="1"/>
  <c r="N1435" i="1" s="1"/>
  <c r="E1436" i="1" s="1"/>
  <c r="M1437" i="1" l="1"/>
  <c r="S1437" i="1" s="1"/>
  <c r="M1438" i="1"/>
  <c r="S1438" i="1" s="1"/>
  <c r="Q1435" i="1"/>
  <c r="K1435" i="1" s="1"/>
  <c r="L1436" i="1" s="1"/>
  <c r="G1436" i="1"/>
  <c r="N1436" i="1" s="1"/>
  <c r="E1437" i="1" s="1"/>
  <c r="Q1436" i="1" l="1"/>
  <c r="K1436" i="1" s="1"/>
  <c r="L1437" i="1" s="1"/>
  <c r="G1437" i="1"/>
  <c r="N1437" i="1" s="1"/>
  <c r="E1438" i="1" s="1"/>
  <c r="Q1437" i="1" l="1"/>
  <c r="K1437" i="1" s="1"/>
  <c r="L1438" i="1" s="1"/>
  <c r="M1439" i="1" s="1"/>
  <c r="S1439" i="1" s="1"/>
  <c r="G1438" i="1"/>
  <c r="N1438" i="1" s="1"/>
  <c r="E1439" i="1" s="1"/>
  <c r="M1441" i="1" l="1"/>
  <c r="S1441" i="1" s="1"/>
  <c r="Q1438" i="1"/>
  <c r="K1438" i="1" s="1"/>
  <c r="L1439" i="1" s="1"/>
  <c r="M1440" i="1" s="1"/>
  <c r="S1440" i="1" s="1"/>
  <c r="G1439" i="1"/>
  <c r="N1439" i="1" s="1"/>
  <c r="E1440" i="1" s="1"/>
  <c r="Q1439" i="1" l="1"/>
  <c r="K1439" i="1" s="1"/>
  <c r="L1440" i="1" s="1"/>
  <c r="G1440" i="1"/>
  <c r="N1440" i="1" s="1"/>
  <c r="E1441" i="1" s="1"/>
  <c r="M1443" i="1" l="1"/>
  <c r="S1443" i="1" s="1"/>
  <c r="Q1440" i="1"/>
  <c r="K1440" i="1" s="1"/>
  <c r="L1441" i="1" s="1"/>
  <c r="M1442" i="1" s="1"/>
  <c r="S1442" i="1" s="1"/>
  <c r="G1441" i="1"/>
  <c r="N1441" i="1" s="1"/>
  <c r="E1442" i="1" s="1"/>
  <c r="M1444" i="1" l="1"/>
  <c r="S1444" i="1" s="1"/>
  <c r="Q1441" i="1"/>
  <c r="K1441" i="1" s="1"/>
  <c r="L1442" i="1" s="1"/>
  <c r="G1442" i="1"/>
  <c r="N1442" i="1" s="1"/>
  <c r="E1443" i="1" s="1"/>
  <c r="M1445" i="1" l="1"/>
  <c r="S1445" i="1" s="1"/>
  <c r="Q1442" i="1"/>
  <c r="K1442" i="1" s="1"/>
  <c r="L1443" i="1" s="1"/>
  <c r="G1443" i="1"/>
  <c r="N1443" i="1" s="1"/>
  <c r="E1444" i="1" s="1"/>
  <c r="M1446" i="1" l="1"/>
  <c r="S1446" i="1" s="1"/>
  <c r="Q1443" i="1"/>
  <c r="K1443" i="1" s="1"/>
  <c r="L1444" i="1" s="1"/>
  <c r="G1444" i="1"/>
  <c r="N1444" i="1" s="1"/>
  <c r="E1445" i="1" s="1"/>
  <c r="Q1444" i="1" l="1"/>
  <c r="K1444" i="1" s="1"/>
  <c r="L1445" i="1" s="1"/>
  <c r="G1445" i="1"/>
  <c r="N1445" i="1" s="1"/>
  <c r="E1446" i="1" s="1"/>
  <c r="Q1445" i="1" l="1"/>
  <c r="K1445" i="1" s="1"/>
  <c r="L1446" i="1" s="1"/>
  <c r="M1447" i="1" s="1"/>
  <c r="S1447" i="1" s="1"/>
  <c r="G1446" i="1"/>
  <c r="N1446" i="1" s="1"/>
  <c r="E1447" i="1" s="1"/>
  <c r="M1449" i="1" l="1"/>
  <c r="S1449" i="1" s="1"/>
  <c r="Q1446" i="1"/>
  <c r="K1446" i="1" s="1"/>
  <c r="L1447" i="1" s="1"/>
  <c r="M1448" i="1" s="1"/>
  <c r="S1448" i="1" s="1"/>
  <c r="G1447" i="1"/>
  <c r="N1447" i="1" s="1"/>
  <c r="E1448" i="1" s="1"/>
  <c r="Q1447" i="1" l="1"/>
  <c r="K1447" i="1" s="1"/>
  <c r="L1448" i="1" s="1"/>
  <c r="G1448" i="1"/>
  <c r="N1448" i="1" s="1"/>
  <c r="E1449" i="1" s="1"/>
  <c r="Q1448" i="1" l="1"/>
  <c r="K1448" i="1" s="1"/>
  <c r="L1449" i="1" s="1"/>
  <c r="M1450" i="1" s="1"/>
  <c r="S1450" i="1" s="1"/>
  <c r="G1449" i="1"/>
  <c r="N1449" i="1" s="1"/>
  <c r="E1450" i="1" s="1"/>
  <c r="M1452" i="1" l="1"/>
  <c r="S1452" i="1" s="1"/>
  <c r="Q1449" i="1"/>
  <c r="K1449" i="1" s="1"/>
  <c r="L1450" i="1" s="1"/>
  <c r="M1451" i="1" s="1"/>
  <c r="S1451" i="1" s="1"/>
  <c r="G1450" i="1"/>
  <c r="N1450" i="1" s="1"/>
  <c r="E1451" i="1" s="1"/>
  <c r="M1453" i="1" l="1"/>
  <c r="S1453" i="1" s="1"/>
  <c r="Q1450" i="1"/>
  <c r="K1450" i="1" s="1"/>
  <c r="L1451" i="1" s="1"/>
  <c r="G1451" i="1"/>
  <c r="N1451" i="1" s="1"/>
  <c r="E1452" i="1" s="1"/>
  <c r="M1454" i="1" l="1"/>
  <c r="S1454" i="1" s="1"/>
  <c r="Q1451" i="1"/>
  <c r="K1451" i="1" s="1"/>
  <c r="L1452" i="1" s="1"/>
  <c r="G1452" i="1"/>
  <c r="N1452" i="1" s="1"/>
  <c r="E1453" i="1" s="1"/>
  <c r="M1455" i="1" l="1"/>
  <c r="S1455" i="1" s="1"/>
  <c r="Q1452" i="1"/>
  <c r="K1452" i="1" s="1"/>
  <c r="L1453" i="1" s="1"/>
  <c r="G1453" i="1"/>
  <c r="N1453" i="1" s="1"/>
  <c r="E1454" i="1" s="1"/>
  <c r="Q1453" i="1" l="1"/>
  <c r="K1453" i="1" s="1"/>
  <c r="L1454" i="1" s="1"/>
  <c r="G1454" i="1"/>
  <c r="N1454" i="1" s="1"/>
  <c r="E1455" i="1" s="1"/>
  <c r="Q1454" i="1" l="1"/>
  <c r="K1454" i="1" s="1"/>
  <c r="L1455" i="1" s="1"/>
  <c r="G1455" i="1"/>
  <c r="N1455" i="1" s="1"/>
  <c r="E1456" i="1" s="1"/>
  <c r="M1457" i="1" l="1"/>
  <c r="S1457" i="1" s="1"/>
  <c r="M1456" i="1"/>
  <c r="S1456" i="1" s="1"/>
  <c r="Q1455" i="1"/>
  <c r="K1455" i="1" s="1"/>
  <c r="L1456" i="1" s="1"/>
  <c r="M1458" i="1" s="1"/>
  <c r="S1458" i="1" s="1"/>
  <c r="G1456" i="1"/>
  <c r="N1456" i="1" l="1"/>
  <c r="E1457" i="1" s="1"/>
  <c r="G1457" i="1" s="1"/>
  <c r="N1457" i="1" s="1"/>
  <c r="E1458" i="1" s="1"/>
  <c r="Q1456" i="1"/>
  <c r="K1456" i="1" s="1"/>
  <c r="L1457" i="1" s="1"/>
  <c r="Q1457" i="1" l="1"/>
  <c r="K1457" i="1" s="1"/>
  <c r="L1458" i="1" s="1"/>
  <c r="G1458" i="1"/>
  <c r="N1458" i="1" s="1"/>
  <c r="E1459" i="1" s="1"/>
  <c r="M1460" i="1" l="1"/>
  <c r="S1460" i="1" s="1"/>
  <c r="M1459" i="1"/>
  <c r="S1459" i="1" s="1"/>
  <c r="M1461" i="1"/>
  <c r="S1461" i="1" s="1"/>
  <c r="Q1458" i="1"/>
  <c r="K1458" i="1" s="1"/>
  <c r="L1459" i="1" s="1"/>
  <c r="G1459" i="1"/>
  <c r="N1459" i="1" l="1"/>
  <c r="E1460" i="1" s="1"/>
  <c r="G1460" i="1" s="1"/>
  <c r="N1460" i="1" s="1"/>
  <c r="E1461" i="1" s="1"/>
  <c r="M1462" i="1"/>
  <c r="S1462" i="1" s="1"/>
  <c r="Q1459" i="1"/>
  <c r="K1459" i="1" s="1"/>
  <c r="L1460" i="1" s="1"/>
  <c r="M1463" i="1" l="1"/>
  <c r="S1463" i="1" s="1"/>
  <c r="Q1460" i="1"/>
  <c r="K1460" i="1" s="1"/>
  <c r="L1461" i="1" s="1"/>
  <c r="G1461" i="1"/>
  <c r="N1461" i="1" s="1"/>
  <c r="E1462" i="1" s="1"/>
  <c r="Q1461" i="1" l="1"/>
  <c r="K1461" i="1" s="1"/>
  <c r="L1462" i="1" s="1"/>
  <c r="G1462" i="1"/>
  <c r="N1462" i="1" s="1"/>
  <c r="E1463" i="1" s="1"/>
  <c r="M1464" i="1" l="1"/>
  <c r="S1464" i="1" s="1"/>
  <c r="M1465" i="1"/>
  <c r="S1465" i="1" s="1"/>
  <c r="Q1462" i="1"/>
  <c r="K1462" i="1" s="1"/>
  <c r="L1463" i="1" s="1"/>
  <c r="G1463" i="1"/>
  <c r="N1463" i="1" s="1"/>
  <c r="E1464" i="1" s="1"/>
  <c r="M1466" i="1" l="1"/>
  <c r="S1466" i="1" s="1"/>
  <c r="Q1463" i="1"/>
  <c r="K1463" i="1" s="1"/>
  <c r="L1464" i="1" s="1"/>
  <c r="G1464" i="1"/>
  <c r="N1464" i="1" s="1"/>
  <c r="E1465" i="1" s="1"/>
  <c r="Q1464" i="1" l="1"/>
  <c r="K1464" i="1" s="1"/>
  <c r="L1465" i="1" s="1"/>
  <c r="M1467" i="1" s="1"/>
  <c r="S1467" i="1" s="1"/>
  <c r="G1465" i="1"/>
  <c r="N1465" i="1" s="1"/>
  <c r="E1466" i="1" s="1"/>
  <c r="Q1465" i="1" l="1"/>
  <c r="K1465" i="1" s="1"/>
  <c r="L1466" i="1" s="1"/>
  <c r="G1466" i="1"/>
  <c r="N1466" i="1" s="1"/>
  <c r="E1467" i="1" s="1"/>
  <c r="Q1466" i="1" l="1"/>
  <c r="K1466" i="1" s="1"/>
  <c r="L1467" i="1" s="1"/>
  <c r="M1468" i="1" s="1"/>
  <c r="S1468" i="1" s="1"/>
  <c r="G1467" i="1"/>
  <c r="N1467" i="1" s="1"/>
  <c r="E1468" i="1" s="1"/>
  <c r="Q1467" i="1" l="1"/>
  <c r="K1467" i="1" s="1"/>
  <c r="L1468" i="1" s="1"/>
  <c r="M1469" i="1" s="1"/>
  <c r="S1469" i="1" s="1"/>
  <c r="G1468" i="1"/>
  <c r="N1468" i="1" s="1"/>
  <c r="E1469" i="1" s="1"/>
  <c r="Q1468" i="1" l="1"/>
  <c r="K1468" i="1" s="1"/>
  <c r="L1469" i="1" s="1"/>
  <c r="G1469" i="1"/>
  <c r="N1469" i="1" s="1"/>
  <c r="E1470" i="1" s="1"/>
  <c r="M1471" i="1" l="1"/>
  <c r="S1471" i="1" s="1"/>
  <c r="M1470" i="1"/>
  <c r="S1470" i="1" s="1"/>
  <c r="Q1469" i="1"/>
  <c r="K1469" i="1" s="1"/>
  <c r="L1470" i="1" s="1"/>
  <c r="M1472" i="1" s="1"/>
  <c r="S1472" i="1" s="1"/>
  <c r="G1470" i="1"/>
  <c r="N1470" i="1" l="1"/>
  <c r="E1471" i="1" s="1"/>
  <c r="G1471" i="1" s="1"/>
  <c r="N1471" i="1" s="1"/>
  <c r="E1472" i="1" s="1"/>
  <c r="Q1470" i="1"/>
  <c r="K1470" i="1" s="1"/>
  <c r="L1471" i="1" s="1"/>
  <c r="M1473" i="1" s="1"/>
  <c r="S1473" i="1" s="1"/>
  <c r="Q1471" i="1" l="1"/>
  <c r="K1471" i="1" s="1"/>
  <c r="L1472" i="1" s="1"/>
  <c r="G1472" i="1"/>
  <c r="N1472" i="1" s="1"/>
  <c r="E1473" i="1" s="1"/>
  <c r="M1474" i="1" l="1"/>
  <c r="S1474" i="1" s="1"/>
  <c r="Q1472" i="1"/>
  <c r="K1472" i="1" s="1"/>
  <c r="L1473" i="1" s="1"/>
  <c r="G1473" i="1"/>
  <c r="N1473" i="1" s="1"/>
  <c r="E1474" i="1" s="1"/>
  <c r="M1475" i="1" l="1"/>
  <c r="S1475" i="1" s="1"/>
  <c r="Q1473" i="1"/>
  <c r="K1473" i="1" s="1"/>
  <c r="L1474" i="1" s="1"/>
  <c r="M1476" i="1" s="1"/>
  <c r="S1476" i="1" s="1"/>
  <c r="G1474" i="1"/>
  <c r="N1474" i="1" s="1"/>
  <c r="E1475" i="1" s="1"/>
  <c r="Q1474" i="1" l="1"/>
  <c r="K1474" i="1" s="1"/>
  <c r="L1475" i="1" s="1"/>
  <c r="M1477" i="1" s="1"/>
  <c r="S1477" i="1" s="1"/>
  <c r="G1475" i="1"/>
  <c r="N1475" i="1" s="1"/>
  <c r="E1476" i="1" s="1"/>
  <c r="Q1475" i="1" l="1"/>
  <c r="K1475" i="1" s="1"/>
  <c r="L1476" i="1" s="1"/>
  <c r="M1478" i="1" s="1"/>
  <c r="S1478" i="1" s="1"/>
  <c r="G1476" i="1"/>
  <c r="N1476" i="1" s="1"/>
  <c r="E1477" i="1" s="1"/>
  <c r="Q1476" i="1" l="1"/>
  <c r="K1476" i="1" s="1"/>
  <c r="L1477" i="1" s="1"/>
  <c r="M1479" i="1" s="1"/>
  <c r="S1479" i="1" s="1"/>
  <c r="G1477" i="1"/>
  <c r="N1477" i="1" s="1"/>
  <c r="E1478" i="1" s="1"/>
  <c r="Q1477" i="1" l="1"/>
  <c r="K1477" i="1" s="1"/>
  <c r="L1478" i="1" s="1"/>
  <c r="G1478" i="1"/>
  <c r="N1478" i="1" s="1"/>
  <c r="E1479" i="1" s="1"/>
  <c r="Q1478" i="1" l="1"/>
  <c r="K1478" i="1" s="1"/>
  <c r="L1479" i="1" s="1"/>
  <c r="G1479" i="1"/>
  <c r="N1479" i="1" s="1"/>
  <c r="E1480" i="1" s="1"/>
  <c r="M1481" i="1" l="1"/>
  <c r="S1481" i="1" s="1"/>
  <c r="M1480" i="1"/>
  <c r="S1480" i="1" s="1"/>
  <c r="M1482" i="1"/>
  <c r="S1482" i="1" s="1"/>
  <c r="Q1479" i="1"/>
  <c r="K1479" i="1" s="1"/>
  <c r="L1480" i="1" s="1"/>
  <c r="G1480" i="1"/>
  <c r="N1480" i="1" l="1"/>
  <c r="E1481" i="1" s="1"/>
  <c r="G1481" i="1" s="1"/>
  <c r="N1481" i="1" s="1"/>
  <c r="E1482" i="1" s="1"/>
  <c r="Q1480" i="1"/>
  <c r="K1480" i="1" s="1"/>
  <c r="L1481" i="1" s="1"/>
  <c r="Q1481" i="1" l="1"/>
  <c r="K1481" i="1" s="1"/>
  <c r="L1482" i="1" s="1"/>
  <c r="M1483" i="1" s="1"/>
  <c r="S1483" i="1" s="1"/>
  <c r="G1482" i="1"/>
  <c r="N1482" i="1" s="1"/>
  <c r="E1483" i="1" s="1"/>
  <c r="Q1482" i="1" l="1"/>
  <c r="K1482" i="1" s="1"/>
  <c r="L1483" i="1" s="1"/>
  <c r="M1484" i="1" s="1"/>
  <c r="S1484" i="1" s="1"/>
  <c r="G1483" i="1"/>
  <c r="N1483" i="1" s="1"/>
  <c r="E1484" i="1" s="1"/>
  <c r="Q1483" i="1" l="1"/>
  <c r="K1483" i="1" s="1"/>
  <c r="L1484" i="1" s="1"/>
  <c r="M1485" i="1" s="1"/>
  <c r="S1485" i="1" s="1"/>
  <c r="G1484" i="1"/>
  <c r="N1484" i="1" s="1"/>
  <c r="E1485" i="1" s="1"/>
  <c r="Q1484" i="1" l="1"/>
  <c r="K1484" i="1" s="1"/>
  <c r="L1485" i="1" s="1"/>
  <c r="M1486" i="1" s="1"/>
  <c r="S1486" i="1" s="1"/>
  <c r="G1485" i="1"/>
  <c r="N1485" i="1" s="1"/>
  <c r="E1486" i="1" s="1"/>
  <c r="M1487" i="1" l="1"/>
  <c r="S1487" i="1" s="1"/>
  <c r="Q1485" i="1"/>
  <c r="K1485" i="1" s="1"/>
  <c r="L1486" i="1" s="1"/>
  <c r="M1488" i="1" s="1"/>
  <c r="S1488" i="1" s="1"/>
  <c r="G1486" i="1"/>
  <c r="N1486" i="1" s="1"/>
  <c r="E1487" i="1" s="1"/>
  <c r="Q1486" i="1" l="1"/>
  <c r="K1486" i="1" s="1"/>
  <c r="L1487" i="1" s="1"/>
  <c r="G1487" i="1"/>
  <c r="N1487" i="1" s="1"/>
  <c r="E1488" i="1" s="1"/>
  <c r="Q1487" i="1" l="1"/>
  <c r="K1487" i="1" s="1"/>
  <c r="L1488" i="1" s="1"/>
  <c r="M1489" i="1" s="1"/>
  <c r="S1489" i="1" s="1"/>
  <c r="G1488" i="1"/>
  <c r="N1488" i="1" s="1"/>
  <c r="E1489" i="1" s="1"/>
  <c r="M1490" i="1" l="1"/>
  <c r="S1490" i="1" s="1"/>
  <c r="M1491" i="1"/>
  <c r="S1491" i="1" s="1"/>
  <c r="Q1488" i="1"/>
  <c r="K1488" i="1" s="1"/>
  <c r="L1489" i="1" s="1"/>
  <c r="G1489" i="1"/>
  <c r="N1489" i="1" s="1"/>
  <c r="E1490" i="1" s="1"/>
  <c r="Q1489" i="1" l="1"/>
  <c r="K1489" i="1" s="1"/>
  <c r="L1490" i="1" s="1"/>
  <c r="G1490" i="1"/>
  <c r="N1490" i="1" s="1"/>
  <c r="E1491" i="1" s="1"/>
  <c r="M1493" i="1" l="1"/>
  <c r="S1493" i="1" s="1"/>
  <c r="Q1490" i="1"/>
  <c r="K1490" i="1" s="1"/>
  <c r="L1491" i="1" s="1"/>
  <c r="M1492" i="1" s="1"/>
  <c r="S1492" i="1" s="1"/>
  <c r="G1491" i="1"/>
  <c r="N1491" i="1" s="1"/>
  <c r="E1492" i="1" s="1"/>
  <c r="Q1491" i="1" l="1"/>
  <c r="K1491" i="1" s="1"/>
  <c r="L1492" i="1" s="1"/>
  <c r="G1492" i="1"/>
  <c r="N1492" i="1" s="1"/>
  <c r="E1493" i="1" s="1"/>
  <c r="M1495" i="1" l="1"/>
  <c r="S1495" i="1" s="1"/>
  <c r="Q1492" i="1"/>
  <c r="K1492" i="1" s="1"/>
  <c r="L1493" i="1" s="1"/>
  <c r="M1494" i="1" s="1"/>
  <c r="S1494" i="1" s="1"/>
  <c r="G1493" i="1"/>
  <c r="N1493" i="1" s="1"/>
  <c r="E1494" i="1" s="1"/>
  <c r="Q1493" i="1" l="1"/>
  <c r="K1493" i="1" s="1"/>
  <c r="L1494" i="1" s="1"/>
  <c r="G1494" i="1"/>
  <c r="N1494" i="1" s="1"/>
  <c r="E1495" i="1" s="1"/>
  <c r="Q1494" i="1" l="1"/>
  <c r="K1494" i="1" s="1"/>
  <c r="L1495" i="1" s="1"/>
  <c r="M1496" i="1" s="1"/>
  <c r="S1496" i="1" s="1"/>
  <c r="G1495" i="1"/>
  <c r="N1495" i="1" s="1"/>
  <c r="E1496" i="1" s="1"/>
  <c r="M1498" i="1" l="1"/>
  <c r="S1498" i="1" s="1"/>
  <c r="Q1495" i="1"/>
  <c r="K1495" i="1" s="1"/>
  <c r="L1496" i="1" s="1"/>
  <c r="M1497" i="1" s="1"/>
  <c r="S1497" i="1" s="1"/>
  <c r="G1496" i="1"/>
  <c r="N1496" i="1" s="1"/>
  <c r="E1497" i="1" s="1"/>
  <c r="Q1496" i="1" l="1"/>
  <c r="K1496" i="1" s="1"/>
  <c r="L1497" i="1" s="1"/>
  <c r="G1497" i="1"/>
  <c r="N1497" i="1" s="1"/>
  <c r="E1498" i="1" s="1"/>
  <c r="Q1497" i="1" l="1"/>
  <c r="K1497" i="1" s="1"/>
  <c r="L1498" i="1" s="1"/>
  <c r="M1499" i="1" s="1"/>
  <c r="S1499" i="1" s="1"/>
  <c r="G1498" i="1"/>
  <c r="N1498" i="1" s="1"/>
  <c r="E1499" i="1" s="1"/>
  <c r="M1501" i="1" l="1"/>
  <c r="S1501" i="1" s="1"/>
  <c r="Q1498" i="1"/>
  <c r="K1498" i="1" s="1"/>
  <c r="L1499" i="1" s="1"/>
  <c r="M1500" i="1" s="1"/>
  <c r="S1500" i="1" s="1"/>
  <c r="G1499" i="1"/>
  <c r="N1499" i="1" s="1"/>
  <c r="E1500" i="1" s="1"/>
  <c r="Q1499" i="1" l="1"/>
  <c r="K1499" i="1" s="1"/>
  <c r="L1500" i="1" s="1"/>
  <c r="M1502" i="1" s="1"/>
  <c r="S1502" i="1" s="1"/>
  <c r="G1500" i="1"/>
  <c r="N1500" i="1" s="1"/>
  <c r="E1501" i="1" s="1"/>
  <c r="M1503" i="1" l="1"/>
  <c r="S1503" i="1" s="1"/>
  <c r="Q1500" i="1"/>
  <c r="K1500" i="1" s="1"/>
  <c r="L1501" i="1" s="1"/>
  <c r="G1501" i="1"/>
  <c r="N1501" i="1" s="1"/>
  <c r="E1502" i="1" s="1"/>
  <c r="Q1501" i="1" l="1"/>
  <c r="K1501" i="1" s="1"/>
  <c r="L1502" i="1" s="1"/>
  <c r="G1502" i="1"/>
  <c r="N1502" i="1" s="1"/>
  <c r="E1503" i="1" s="1"/>
  <c r="M1504" i="1" l="1"/>
  <c r="S1504" i="1" s="1"/>
  <c r="M1505" i="1"/>
  <c r="S1505" i="1" s="1"/>
  <c r="Q1502" i="1"/>
  <c r="K1502" i="1" s="1"/>
  <c r="L1503" i="1" s="1"/>
  <c r="G1503" i="1"/>
  <c r="N1503" i="1" s="1"/>
  <c r="E1504" i="1" s="1"/>
  <c r="Q1503" i="1" l="1"/>
  <c r="K1503" i="1" s="1"/>
  <c r="L1504" i="1" s="1"/>
  <c r="M1506" i="1" s="1"/>
  <c r="S1506" i="1" s="1"/>
  <c r="G1504" i="1"/>
  <c r="N1504" i="1" s="1"/>
  <c r="E1505" i="1" s="1"/>
  <c r="M1507" i="1" l="1"/>
  <c r="S1507" i="1" s="1"/>
  <c r="Q1504" i="1"/>
  <c r="K1504" i="1" s="1"/>
  <c r="L1505" i="1" s="1"/>
  <c r="G1505" i="1"/>
  <c r="N1505" i="1" s="1"/>
  <c r="E1506" i="1" s="1"/>
  <c r="Q1505" i="1" l="1"/>
  <c r="K1505" i="1" s="1"/>
  <c r="L1506" i="1" s="1"/>
  <c r="G1506" i="1"/>
  <c r="N1506" i="1" s="1"/>
  <c r="E1507" i="1" s="1"/>
  <c r="M1509" i="1" l="1"/>
  <c r="S1509" i="1" s="1"/>
  <c r="Q1506" i="1"/>
  <c r="K1506" i="1" s="1"/>
  <c r="L1507" i="1" s="1"/>
  <c r="M1508" i="1" s="1"/>
  <c r="S1508" i="1" s="1"/>
  <c r="G1507" i="1"/>
  <c r="N1507" i="1" s="1"/>
  <c r="E1508" i="1" s="1"/>
  <c r="M1510" i="1" l="1"/>
  <c r="S1510" i="1" s="1"/>
  <c r="Q1507" i="1"/>
  <c r="K1507" i="1" s="1"/>
  <c r="L1508" i="1" s="1"/>
  <c r="G1508" i="1"/>
  <c r="N1508" i="1" s="1"/>
  <c r="E1509" i="1" s="1"/>
  <c r="Q1508" i="1" l="1"/>
  <c r="K1508" i="1" s="1"/>
  <c r="L1509" i="1" s="1"/>
  <c r="G1509" i="1"/>
  <c r="N1509" i="1" s="1"/>
  <c r="E1510" i="1" s="1"/>
  <c r="M1512" i="1" l="1"/>
  <c r="S1512" i="1" s="1"/>
  <c r="Q1509" i="1"/>
  <c r="K1509" i="1" s="1"/>
  <c r="L1510" i="1" s="1"/>
  <c r="M1511" i="1" s="1"/>
  <c r="S1511" i="1" s="1"/>
  <c r="G1510" i="1"/>
  <c r="N1510" i="1" s="1"/>
  <c r="E1511" i="1" s="1"/>
  <c r="Q1510" i="1" l="1"/>
  <c r="K1510" i="1" s="1"/>
  <c r="L1511" i="1" s="1"/>
  <c r="G1511" i="1"/>
  <c r="N1511" i="1" s="1"/>
  <c r="E1512" i="1" s="1"/>
  <c r="M1514" i="1" l="1"/>
  <c r="S1514" i="1" s="1"/>
  <c r="Q1511" i="1"/>
  <c r="K1511" i="1" s="1"/>
  <c r="L1512" i="1" s="1"/>
  <c r="M1513" i="1" s="1"/>
  <c r="S1513" i="1" s="1"/>
  <c r="G1512" i="1"/>
  <c r="N1512" i="1" s="1"/>
  <c r="E1513" i="1" s="1"/>
  <c r="Q1512" i="1" l="1"/>
  <c r="K1512" i="1" s="1"/>
  <c r="L1513" i="1" s="1"/>
  <c r="G1513" i="1"/>
  <c r="N1513" i="1" s="1"/>
  <c r="E1514" i="1" s="1"/>
  <c r="Q1513" i="1" l="1"/>
  <c r="K1513" i="1" s="1"/>
  <c r="L1514" i="1" s="1"/>
  <c r="M1515" i="1" s="1"/>
  <c r="S1515" i="1" s="1"/>
  <c r="G1514" i="1"/>
  <c r="N1514" i="1" s="1"/>
  <c r="E1515" i="1" s="1"/>
  <c r="Q1514" i="1" l="1"/>
  <c r="K1514" i="1" s="1"/>
  <c r="L1515" i="1" s="1"/>
  <c r="M1516" i="1" s="1"/>
  <c r="S1516" i="1" s="1"/>
  <c r="G1515" i="1"/>
  <c r="N1515" i="1" s="1"/>
  <c r="E1516" i="1" s="1"/>
  <c r="M1518" i="1" l="1"/>
  <c r="S1518" i="1" s="1"/>
  <c r="Q1515" i="1"/>
  <c r="K1515" i="1" s="1"/>
  <c r="L1516" i="1" s="1"/>
  <c r="M1517" i="1" s="1"/>
  <c r="S1517" i="1" s="1"/>
  <c r="G1516" i="1"/>
  <c r="N1516" i="1" s="1"/>
  <c r="E1517" i="1" s="1"/>
  <c r="Q1516" i="1" l="1"/>
  <c r="K1516" i="1" s="1"/>
  <c r="L1517" i="1" s="1"/>
  <c r="G1517" i="1"/>
  <c r="N1517" i="1" s="1"/>
  <c r="E1518" i="1" s="1"/>
  <c r="Q1517" i="1" l="1"/>
  <c r="K1517" i="1" s="1"/>
  <c r="L1518" i="1" s="1"/>
  <c r="M1519" i="1" s="1"/>
  <c r="S1519" i="1" s="1"/>
  <c r="G1518" i="1"/>
  <c r="N1518" i="1" s="1"/>
  <c r="E1519" i="1" s="1"/>
  <c r="Q1518" i="1" l="1"/>
  <c r="K1518" i="1" s="1"/>
  <c r="L1519" i="1" s="1"/>
  <c r="G1519" i="1"/>
  <c r="N1519" i="1" s="1"/>
  <c r="E1520" i="1" s="1"/>
  <c r="M1521" i="1" l="1"/>
  <c r="S1521" i="1" s="1"/>
  <c r="M1520" i="1"/>
  <c r="S1520" i="1" s="1"/>
  <c r="Q1519" i="1"/>
  <c r="K1519" i="1" s="1"/>
  <c r="L1520" i="1" s="1"/>
  <c r="G1520" i="1"/>
  <c r="N1520" i="1" l="1"/>
  <c r="E1521" i="1" s="1"/>
  <c r="G1521" i="1" s="1"/>
  <c r="N1521" i="1" s="1"/>
  <c r="E1522" i="1" s="1"/>
  <c r="M1523" i="1"/>
  <c r="S1523" i="1" s="1"/>
  <c r="Q1520" i="1"/>
  <c r="K1520" i="1" s="1"/>
  <c r="L1521" i="1" s="1"/>
  <c r="M1522" i="1" s="1"/>
  <c r="S1522" i="1" s="1"/>
  <c r="Q1521" i="1" l="1"/>
  <c r="K1521" i="1" s="1"/>
  <c r="L1522" i="1" s="1"/>
  <c r="G1522" i="1"/>
  <c r="N1522" i="1" s="1"/>
  <c r="E1523" i="1" s="1"/>
  <c r="M1524" i="1" l="1"/>
  <c r="S1524" i="1" s="1"/>
  <c r="M1525" i="1"/>
  <c r="S1525" i="1" s="1"/>
  <c r="Q1522" i="1"/>
  <c r="K1522" i="1" s="1"/>
  <c r="L1523" i="1" s="1"/>
  <c r="G1523" i="1"/>
  <c r="N1523" i="1" s="1"/>
  <c r="E1524" i="1" s="1"/>
  <c r="Q1523" i="1" l="1"/>
  <c r="K1523" i="1" s="1"/>
  <c r="L1524" i="1" s="1"/>
  <c r="G1524" i="1"/>
  <c r="N1524" i="1" s="1"/>
  <c r="E1525" i="1" s="1"/>
  <c r="Q1524" i="1" l="1"/>
  <c r="K1524" i="1" s="1"/>
  <c r="L1525" i="1" s="1"/>
  <c r="M1526" i="1" s="1"/>
  <c r="S1526" i="1" s="1"/>
  <c r="G1525" i="1"/>
  <c r="N1525" i="1" s="1"/>
  <c r="E1526" i="1" s="1"/>
  <c r="M1528" i="1" l="1"/>
  <c r="S1528" i="1" s="1"/>
  <c r="Q1525" i="1"/>
  <c r="K1525" i="1" s="1"/>
  <c r="L1526" i="1" s="1"/>
  <c r="M1527" i="1" s="1"/>
  <c r="S1527" i="1" s="1"/>
  <c r="G1526" i="1"/>
  <c r="N1526" i="1" s="1"/>
  <c r="E1527" i="1" s="1"/>
  <c r="Q1526" i="1" l="1"/>
  <c r="K1526" i="1" s="1"/>
  <c r="L1527" i="1" s="1"/>
  <c r="G1527" i="1"/>
  <c r="N1527" i="1" s="1"/>
  <c r="E1528" i="1" s="1"/>
  <c r="Q1527" i="1" l="1"/>
  <c r="K1527" i="1" s="1"/>
  <c r="L1528" i="1" s="1"/>
  <c r="M1529" i="1" s="1"/>
  <c r="S1529" i="1" s="1"/>
  <c r="G1528" i="1"/>
  <c r="N1528" i="1" s="1"/>
  <c r="E1529" i="1" s="1"/>
  <c r="Q1528" i="1" l="1"/>
  <c r="K1528" i="1" s="1"/>
  <c r="L1529" i="1" s="1"/>
  <c r="G1529" i="1"/>
  <c r="N1529" i="1" s="1"/>
  <c r="E1530" i="1" s="1"/>
  <c r="M1531" i="1" l="1"/>
  <c r="S1531" i="1" s="1"/>
  <c r="M1530" i="1"/>
  <c r="S1530" i="1" s="1"/>
  <c r="M1532" i="1"/>
  <c r="S1532" i="1" s="1"/>
  <c r="Q1529" i="1"/>
  <c r="K1529" i="1" s="1"/>
  <c r="L1530" i="1" s="1"/>
  <c r="G1530" i="1"/>
  <c r="N1530" i="1" l="1"/>
  <c r="E1531" i="1" s="1"/>
  <c r="G1531" i="1" s="1"/>
  <c r="N1531" i="1" s="1"/>
  <c r="E1532" i="1" s="1"/>
  <c r="Q1530" i="1"/>
  <c r="K1530" i="1" s="1"/>
  <c r="L1531" i="1" s="1"/>
  <c r="M1534" i="1" l="1"/>
  <c r="S1534" i="1" s="1"/>
  <c r="Q1531" i="1"/>
  <c r="K1531" i="1" s="1"/>
  <c r="L1532" i="1" s="1"/>
  <c r="M1533" i="1" s="1"/>
  <c r="S1533" i="1" s="1"/>
  <c r="G1532" i="1"/>
  <c r="N1532" i="1" s="1"/>
  <c r="E1533" i="1" s="1"/>
  <c r="Q1532" i="1" l="1"/>
  <c r="K1532" i="1" s="1"/>
  <c r="L1533" i="1" s="1"/>
  <c r="G1533" i="1"/>
  <c r="N1533" i="1" s="1"/>
  <c r="E1534" i="1" s="1"/>
  <c r="Q1533" i="1" l="1"/>
  <c r="K1533" i="1" s="1"/>
  <c r="L1534" i="1" s="1"/>
  <c r="G1534" i="1"/>
  <c r="N1534" i="1" s="1"/>
  <c r="E1535" i="1" s="1"/>
  <c r="M1536" i="1" l="1"/>
  <c r="S1536" i="1" s="1"/>
  <c r="M1535" i="1"/>
  <c r="S1535" i="1" s="1"/>
  <c r="Q1534" i="1"/>
  <c r="K1534" i="1" s="1"/>
  <c r="L1535" i="1" s="1"/>
  <c r="M1537" i="1" s="1"/>
  <c r="S1537" i="1" s="1"/>
  <c r="G1535" i="1"/>
  <c r="N1535" i="1" l="1"/>
  <c r="E1536" i="1" s="1"/>
  <c r="G1536" i="1" s="1"/>
  <c r="N1536" i="1" s="1"/>
  <c r="E1537" i="1" s="1"/>
  <c r="Q1535" i="1"/>
  <c r="K1535" i="1" s="1"/>
  <c r="L1536" i="1" s="1"/>
  <c r="Q1536" i="1" l="1"/>
  <c r="K1536" i="1" s="1"/>
  <c r="L1537" i="1" s="1"/>
  <c r="G1537" i="1"/>
  <c r="N1537" i="1" s="1"/>
  <c r="E1538" i="1" s="1"/>
  <c r="M1539" i="1" l="1"/>
  <c r="S1539" i="1" s="1"/>
  <c r="M1538" i="1"/>
  <c r="S1538" i="1" s="1"/>
  <c r="Q1537" i="1"/>
  <c r="K1537" i="1" s="1"/>
  <c r="L1538" i="1" s="1"/>
  <c r="M1540" i="1" s="1"/>
  <c r="S1540" i="1" s="1"/>
  <c r="G1538" i="1"/>
  <c r="N1538" i="1" l="1"/>
  <c r="E1539" i="1" s="1"/>
  <c r="G1539" i="1" s="1"/>
  <c r="N1539" i="1" s="1"/>
  <c r="E1540" i="1" s="1"/>
  <c r="Q1538" i="1"/>
  <c r="K1538" i="1" s="1"/>
  <c r="L1539" i="1" s="1"/>
  <c r="M1541" i="1" s="1"/>
  <c r="S1541" i="1" s="1"/>
  <c r="Q1539" i="1" l="1"/>
  <c r="K1539" i="1" s="1"/>
  <c r="L1540" i="1" s="1"/>
  <c r="M1542" i="1" s="1"/>
  <c r="S1542" i="1" s="1"/>
  <c r="G1540" i="1"/>
  <c r="N1540" i="1" s="1"/>
  <c r="E1541" i="1" s="1"/>
  <c r="Q1540" i="1" l="1"/>
  <c r="K1540" i="1" s="1"/>
  <c r="L1541" i="1" s="1"/>
  <c r="G1541" i="1"/>
  <c r="N1541" i="1" s="1"/>
  <c r="E1542" i="1" s="1"/>
  <c r="M1543" i="1" l="1"/>
  <c r="S1543" i="1" s="1"/>
  <c r="Q1541" i="1"/>
  <c r="K1541" i="1" s="1"/>
  <c r="L1542" i="1" s="1"/>
  <c r="M1544" i="1" s="1"/>
  <c r="S1544" i="1" s="1"/>
  <c r="G1542" i="1"/>
  <c r="N1542" i="1" s="1"/>
  <c r="E1543" i="1" s="1"/>
  <c r="Q1542" i="1" l="1"/>
  <c r="K1542" i="1" s="1"/>
  <c r="L1543" i="1" s="1"/>
  <c r="G1543" i="1"/>
  <c r="N1543" i="1" s="1"/>
  <c r="E1544" i="1" s="1"/>
  <c r="M1545" i="1" l="1"/>
  <c r="S1545" i="1" s="1"/>
  <c r="Q1543" i="1"/>
  <c r="K1543" i="1" s="1"/>
  <c r="L1544" i="1" s="1"/>
  <c r="G1544" i="1"/>
  <c r="N1544" i="1" s="1"/>
  <c r="E1545" i="1" s="1"/>
  <c r="M1546" i="1" l="1"/>
  <c r="S1546" i="1" s="1"/>
  <c r="Q1544" i="1"/>
  <c r="K1544" i="1" s="1"/>
  <c r="L1545" i="1" s="1"/>
  <c r="G1545" i="1"/>
  <c r="N1545" i="1" s="1"/>
  <c r="E1546" i="1" s="1"/>
  <c r="M1547" i="1" l="1"/>
  <c r="S1547" i="1" s="1"/>
  <c r="Q1545" i="1"/>
  <c r="K1545" i="1" s="1"/>
  <c r="L1546" i="1" s="1"/>
  <c r="G1546" i="1"/>
  <c r="N1546" i="1" s="1"/>
  <c r="E1547" i="1" s="1"/>
  <c r="M1548" i="1" l="1"/>
  <c r="S1548" i="1" s="1"/>
  <c r="Q1546" i="1"/>
  <c r="K1546" i="1" s="1"/>
  <c r="L1547" i="1" s="1"/>
  <c r="G1547" i="1"/>
  <c r="N1547" i="1" s="1"/>
  <c r="E1548" i="1" s="1"/>
  <c r="M1549" i="1" l="1"/>
  <c r="S1549" i="1" s="1"/>
  <c r="Q1547" i="1"/>
  <c r="K1547" i="1" s="1"/>
  <c r="L1548" i="1" s="1"/>
  <c r="M1550" i="1" s="1"/>
  <c r="S1550" i="1" s="1"/>
  <c r="G1548" i="1"/>
  <c r="N1548" i="1" s="1"/>
  <c r="E1549" i="1" s="1"/>
  <c r="G1549" i="1" l="1"/>
  <c r="N1549" i="1" s="1"/>
  <c r="E1550" i="1" s="1"/>
  <c r="Q1548" i="1"/>
  <c r="K1548" i="1" s="1"/>
  <c r="L1549" i="1" s="1"/>
  <c r="M1551" i="1" s="1"/>
  <c r="S1551" i="1" s="1"/>
  <c r="Q1549" i="1" l="1"/>
  <c r="K1549" i="1" s="1"/>
  <c r="L1550" i="1" s="1"/>
  <c r="G1550" i="1"/>
  <c r="N1550" i="1" s="1"/>
  <c r="E1551" i="1" s="1"/>
  <c r="M1553" i="1" l="1"/>
  <c r="S1553" i="1" s="1"/>
  <c r="Q1550" i="1"/>
  <c r="K1550" i="1" s="1"/>
  <c r="L1551" i="1" s="1"/>
  <c r="M1552" i="1" s="1"/>
  <c r="S1552" i="1" s="1"/>
  <c r="G1551" i="1"/>
  <c r="N1551" i="1" s="1"/>
  <c r="E1552" i="1" s="1"/>
  <c r="M1554" i="1" l="1"/>
  <c r="S1554" i="1" s="1"/>
  <c r="Q1551" i="1"/>
  <c r="K1551" i="1" s="1"/>
  <c r="L1552" i="1" s="1"/>
  <c r="G1552" i="1"/>
  <c r="N1552" i="1" s="1"/>
  <c r="E1553" i="1" s="1"/>
  <c r="Q1552" i="1" l="1"/>
  <c r="K1552" i="1" s="1"/>
  <c r="L1553" i="1" s="1"/>
  <c r="G1553" i="1"/>
  <c r="N1553" i="1" s="1"/>
  <c r="E1554" i="1" s="1"/>
  <c r="Q1553" i="1" l="1"/>
  <c r="K1553" i="1" s="1"/>
  <c r="L1554" i="1" s="1"/>
  <c r="G1554" i="1"/>
  <c r="N1554" i="1" s="1"/>
  <c r="E1555" i="1" s="1"/>
  <c r="M1556" i="1" l="1"/>
  <c r="S1556" i="1" s="1"/>
  <c r="M1555" i="1"/>
  <c r="S1555" i="1" s="1"/>
  <c r="M1557" i="1"/>
  <c r="S1557" i="1" s="1"/>
  <c r="Q1554" i="1"/>
  <c r="K1554" i="1" s="1"/>
  <c r="L1555" i="1" s="1"/>
  <c r="G1555" i="1"/>
  <c r="N1555" i="1" l="1"/>
  <c r="E1556" i="1" s="1"/>
  <c r="G1556" i="1" s="1"/>
  <c r="N1556" i="1" s="1"/>
  <c r="E1557" i="1" s="1"/>
  <c r="M1558" i="1"/>
  <c r="S1558" i="1" s="1"/>
  <c r="Q1555" i="1"/>
  <c r="K1555" i="1" s="1"/>
  <c r="L1556" i="1" s="1"/>
  <c r="M1559" i="1" l="1"/>
  <c r="S1559" i="1" s="1"/>
  <c r="Q1556" i="1"/>
  <c r="K1556" i="1" s="1"/>
  <c r="L1557" i="1" s="1"/>
  <c r="G1557" i="1"/>
  <c r="N1557" i="1" s="1"/>
  <c r="E1558" i="1" s="1"/>
  <c r="Q1557" i="1" l="1"/>
  <c r="K1557" i="1" s="1"/>
  <c r="L1558" i="1" s="1"/>
  <c r="G1558" i="1"/>
  <c r="N1558" i="1" s="1"/>
  <c r="E1559" i="1" s="1"/>
  <c r="M1561" i="1" l="1"/>
  <c r="S1561" i="1" s="1"/>
  <c r="Q1558" i="1"/>
  <c r="K1558" i="1" s="1"/>
  <c r="L1559" i="1" s="1"/>
  <c r="M1560" i="1" s="1"/>
  <c r="S1560" i="1" s="1"/>
  <c r="G1559" i="1"/>
  <c r="N1559" i="1" s="1"/>
  <c r="E1560" i="1" s="1"/>
  <c r="Q1559" i="1" l="1"/>
  <c r="K1559" i="1" s="1"/>
  <c r="L1560" i="1" s="1"/>
  <c r="G1560" i="1"/>
  <c r="N1560" i="1" s="1"/>
  <c r="E1561" i="1" s="1"/>
  <c r="M1562" i="1" l="1"/>
  <c r="S1562" i="1" s="1"/>
  <c r="Q1560" i="1"/>
  <c r="K1560" i="1" s="1"/>
  <c r="L1561" i="1" s="1"/>
  <c r="G1561" i="1"/>
  <c r="N1561" i="1" s="1"/>
  <c r="E1562" i="1" s="1"/>
  <c r="M1563" i="1" l="1"/>
  <c r="S1563" i="1" s="1"/>
  <c r="Q1561" i="1"/>
  <c r="K1561" i="1" s="1"/>
  <c r="L1562" i="1" s="1"/>
  <c r="M1564" i="1" s="1"/>
  <c r="S1564" i="1" s="1"/>
  <c r="G1562" i="1"/>
  <c r="N1562" i="1" s="1"/>
  <c r="E1563" i="1" s="1"/>
  <c r="Q1562" i="1" l="1"/>
  <c r="K1562" i="1" s="1"/>
  <c r="L1563" i="1" s="1"/>
  <c r="G1563" i="1"/>
  <c r="N1563" i="1" s="1"/>
  <c r="E1564" i="1" s="1"/>
  <c r="M1566" i="1" l="1"/>
  <c r="S1566" i="1" s="1"/>
  <c r="Q1563" i="1"/>
  <c r="K1563" i="1" s="1"/>
  <c r="L1564" i="1" s="1"/>
  <c r="M1565" i="1" s="1"/>
  <c r="S1565" i="1" s="1"/>
  <c r="G1564" i="1"/>
  <c r="N1564" i="1" s="1"/>
  <c r="E1565" i="1" s="1"/>
  <c r="M1567" i="1" l="1"/>
  <c r="S1567" i="1" s="1"/>
  <c r="Q1564" i="1"/>
  <c r="K1564" i="1" s="1"/>
  <c r="L1565" i="1" s="1"/>
  <c r="G1565" i="1"/>
  <c r="N1565" i="1" s="1"/>
  <c r="E1566" i="1" s="1"/>
  <c r="G1566" i="1" l="1"/>
  <c r="N1566" i="1" s="1"/>
  <c r="E1567" i="1" s="1"/>
  <c r="Q1565" i="1"/>
  <c r="K1565" i="1" s="1"/>
  <c r="L1566" i="1" s="1"/>
  <c r="M1568" i="1" l="1"/>
  <c r="S1568" i="1" s="1"/>
  <c r="Q1566" i="1"/>
  <c r="K1566" i="1" s="1"/>
  <c r="L1567" i="1" s="1"/>
  <c r="M1569" i="1" s="1"/>
  <c r="S1569" i="1" s="1"/>
  <c r="G1567" i="1"/>
  <c r="N1567" i="1" s="1"/>
  <c r="E1568" i="1" s="1"/>
  <c r="Q1567" i="1" l="1"/>
  <c r="K1567" i="1" s="1"/>
  <c r="L1568" i="1" s="1"/>
  <c r="G1568" i="1"/>
  <c r="N1568" i="1" s="1"/>
  <c r="E1569" i="1" s="1"/>
  <c r="M1570" i="1" l="1"/>
  <c r="S1570" i="1" s="1"/>
  <c r="Q1568" i="1"/>
  <c r="K1568" i="1" s="1"/>
  <c r="L1569" i="1" s="1"/>
  <c r="G1569" i="1"/>
  <c r="N1569" i="1" s="1"/>
  <c r="E1570" i="1" s="1"/>
  <c r="M1571" i="1" l="1"/>
  <c r="S1571" i="1" s="1"/>
  <c r="Q1569" i="1"/>
  <c r="K1569" i="1" s="1"/>
  <c r="L1570" i="1" s="1"/>
  <c r="M1572" i="1" s="1"/>
  <c r="S1572" i="1" s="1"/>
  <c r="G1570" i="1"/>
  <c r="N1570" i="1" s="1"/>
  <c r="E1571" i="1" s="1"/>
  <c r="Q1570" i="1" l="1"/>
  <c r="K1570" i="1" s="1"/>
  <c r="L1571" i="1" s="1"/>
  <c r="G1571" i="1"/>
  <c r="N1571" i="1" s="1"/>
  <c r="E1572" i="1" s="1"/>
  <c r="M1573" i="1" l="1"/>
  <c r="S1573" i="1" s="1"/>
  <c r="Q1571" i="1"/>
  <c r="K1571" i="1" s="1"/>
  <c r="L1572" i="1" s="1"/>
  <c r="G1572" i="1"/>
  <c r="N1572" i="1" s="1"/>
  <c r="E1573" i="1" s="1"/>
  <c r="M1574" i="1" l="1"/>
  <c r="S1574" i="1" s="1"/>
  <c r="Q1572" i="1"/>
  <c r="K1572" i="1" s="1"/>
  <c r="L1573" i="1" s="1"/>
  <c r="M1575" i="1" s="1"/>
  <c r="S1575" i="1" s="1"/>
  <c r="G1573" i="1"/>
  <c r="N1573" i="1" s="1"/>
  <c r="E1574" i="1" s="1"/>
  <c r="Q1573" i="1" l="1"/>
  <c r="K1573" i="1" s="1"/>
  <c r="L1574" i="1" s="1"/>
  <c r="M1576" i="1" s="1"/>
  <c r="S1576" i="1" s="1"/>
  <c r="G1574" i="1"/>
  <c r="N1574" i="1" s="1"/>
  <c r="E1575" i="1" s="1"/>
  <c r="Q1574" i="1" l="1"/>
  <c r="K1574" i="1" s="1"/>
  <c r="L1575" i="1" s="1"/>
  <c r="M1577" i="1" s="1"/>
  <c r="S1577" i="1" s="1"/>
  <c r="G1575" i="1"/>
  <c r="N1575" i="1" s="1"/>
  <c r="E1576" i="1" s="1"/>
  <c r="Q1575" i="1" l="1"/>
  <c r="K1575" i="1" s="1"/>
  <c r="L1576" i="1" s="1"/>
  <c r="M1578" i="1" s="1"/>
  <c r="S1578" i="1" s="1"/>
  <c r="G1576" i="1"/>
  <c r="N1576" i="1" s="1"/>
  <c r="E1577" i="1" s="1"/>
  <c r="Q1576" i="1" l="1"/>
  <c r="K1576" i="1" s="1"/>
  <c r="L1577" i="1" s="1"/>
  <c r="M1579" i="1" s="1"/>
  <c r="S1579" i="1" s="1"/>
  <c r="G1577" i="1"/>
  <c r="N1577" i="1" s="1"/>
  <c r="E1578" i="1" s="1"/>
  <c r="Q1577" i="1" l="1"/>
  <c r="K1577" i="1" s="1"/>
  <c r="L1578" i="1" s="1"/>
  <c r="G1578" i="1"/>
  <c r="N1578" i="1" s="1"/>
  <c r="E1579" i="1" s="1"/>
  <c r="M1581" i="1" l="1"/>
  <c r="S1581" i="1" s="1"/>
  <c r="Q1578" i="1"/>
  <c r="K1578" i="1" s="1"/>
  <c r="L1579" i="1" s="1"/>
  <c r="M1580" i="1" s="1"/>
  <c r="S1580" i="1" s="1"/>
  <c r="G1579" i="1"/>
  <c r="N1579" i="1" s="1"/>
  <c r="E1580" i="1" s="1"/>
  <c r="Q1579" i="1" l="1"/>
  <c r="K1579" i="1" s="1"/>
  <c r="L1580" i="1" s="1"/>
  <c r="M1582" i="1" s="1"/>
  <c r="S1582" i="1" s="1"/>
  <c r="G1580" i="1"/>
  <c r="N1580" i="1" s="1"/>
  <c r="E1581" i="1" s="1"/>
  <c r="Q1580" i="1" l="1"/>
  <c r="K1580" i="1" s="1"/>
  <c r="L1581" i="1" s="1"/>
  <c r="G1581" i="1"/>
  <c r="N1581" i="1" s="1"/>
  <c r="E1582" i="1" s="1"/>
  <c r="M1583" i="1" l="1"/>
  <c r="S1583" i="1" s="1"/>
  <c r="Q1581" i="1"/>
  <c r="K1581" i="1" s="1"/>
  <c r="L1582" i="1" s="1"/>
  <c r="G1582" i="1"/>
  <c r="N1582" i="1" s="1"/>
  <c r="E1583" i="1" s="1"/>
  <c r="Q1582" i="1" l="1"/>
  <c r="K1582" i="1" s="1"/>
  <c r="L1583" i="1" s="1"/>
  <c r="M1584" i="1" s="1"/>
  <c r="S1584" i="1" s="1"/>
  <c r="G1583" i="1"/>
  <c r="N1583" i="1" s="1"/>
  <c r="E1584" i="1" s="1"/>
  <c r="M1586" i="1" l="1"/>
  <c r="S1586" i="1" s="1"/>
  <c r="Q1583" i="1"/>
  <c r="K1583" i="1" s="1"/>
  <c r="L1584" i="1" s="1"/>
  <c r="M1585" i="1" s="1"/>
  <c r="S1585" i="1" s="1"/>
  <c r="G1584" i="1"/>
  <c r="N1584" i="1" s="1"/>
  <c r="E1585" i="1" s="1"/>
  <c r="Q1584" i="1" l="1"/>
  <c r="K1584" i="1" s="1"/>
  <c r="L1585" i="1" s="1"/>
  <c r="G1585" i="1"/>
  <c r="N1585" i="1" s="1"/>
  <c r="E1586" i="1" s="1"/>
  <c r="Q1585" i="1" l="1"/>
  <c r="K1585" i="1" s="1"/>
  <c r="L1586" i="1" s="1"/>
  <c r="M1587" i="1" s="1"/>
  <c r="S1587" i="1" s="1"/>
  <c r="G1586" i="1"/>
  <c r="N1586" i="1" s="1"/>
  <c r="E1587" i="1" s="1"/>
  <c r="Q1586" i="1" l="1"/>
  <c r="K1586" i="1" s="1"/>
  <c r="L1587" i="1" s="1"/>
  <c r="M1588" i="1" s="1"/>
  <c r="S1588" i="1" s="1"/>
  <c r="G1587" i="1"/>
  <c r="N1587" i="1" s="1"/>
  <c r="E1588" i="1" s="1"/>
  <c r="Q1587" i="1" l="1"/>
  <c r="K1587" i="1" s="1"/>
  <c r="L1588" i="1" s="1"/>
  <c r="M1589" i="1" s="1"/>
  <c r="S1589" i="1" s="1"/>
  <c r="G1588" i="1"/>
  <c r="N1588" i="1" s="1"/>
  <c r="E1589" i="1" s="1"/>
  <c r="Q1588" i="1" l="1"/>
  <c r="K1588" i="1" s="1"/>
  <c r="L1589" i="1" s="1"/>
  <c r="M1590" i="1" s="1"/>
  <c r="S1590" i="1" s="1"/>
  <c r="G1589" i="1"/>
  <c r="N1589" i="1" s="1"/>
  <c r="E1590" i="1" s="1"/>
  <c r="M1592" i="1" l="1"/>
  <c r="S1592" i="1" s="1"/>
  <c r="Q1589" i="1"/>
  <c r="K1589" i="1" s="1"/>
  <c r="L1590" i="1" s="1"/>
  <c r="M1591" i="1" s="1"/>
  <c r="S1591" i="1" s="1"/>
  <c r="G1590" i="1"/>
  <c r="N1590" i="1" s="1"/>
  <c r="E1591" i="1" s="1"/>
  <c r="Q1590" i="1" l="1"/>
  <c r="K1590" i="1" s="1"/>
  <c r="L1591" i="1" s="1"/>
  <c r="G1591" i="1"/>
  <c r="N1591" i="1" s="1"/>
  <c r="E1592" i="1" s="1"/>
  <c r="Q1591" i="1" l="1"/>
  <c r="K1591" i="1" s="1"/>
  <c r="L1592" i="1" s="1"/>
  <c r="M1593" i="1" s="1"/>
  <c r="S1593" i="1" s="1"/>
  <c r="G1592" i="1"/>
  <c r="N1592" i="1" s="1"/>
  <c r="E1593" i="1" s="1"/>
  <c r="M1595" i="1" l="1"/>
  <c r="S1595" i="1" s="1"/>
  <c r="Q1592" i="1"/>
  <c r="K1592" i="1" s="1"/>
  <c r="L1593" i="1" s="1"/>
  <c r="M1594" i="1" s="1"/>
  <c r="S1594" i="1" s="1"/>
  <c r="G1593" i="1"/>
  <c r="N1593" i="1" s="1"/>
  <c r="E1594" i="1" s="1"/>
  <c r="Q1593" i="1" l="1"/>
  <c r="K1593" i="1" s="1"/>
  <c r="L1594" i="1" s="1"/>
  <c r="M1596" i="1" s="1"/>
  <c r="S1596" i="1" s="1"/>
  <c r="G1594" i="1"/>
  <c r="N1594" i="1" s="1"/>
  <c r="E1595" i="1" s="1"/>
  <c r="M1597" i="1" l="1"/>
  <c r="S1597" i="1" s="1"/>
  <c r="Q1594" i="1"/>
  <c r="K1594" i="1" s="1"/>
  <c r="L1595" i="1" s="1"/>
  <c r="G1595" i="1"/>
  <c r="N1595" i="1" s="1"/>
  <c r="E1596" i="1" s="1"/>
  <c r="M1598" i="1" l="1"/>
  <c r="S1598" i="1" s="1"/>
  <c r="Q1595" i="1"/>
  <c r="K1595" i="1" s="1"/>
  <c r="L1596" i="1" s="1"/>
  <c r="G1596" i="1"/>
  <c r="N1596" i="1" s="1"/>
  <c r="E1597" i="1" s="1"/>
  <c r="Q1596" i="1" l="1"/>
  <c r="K1596" i="1" s="1"/>
  <c r="L1597" i="1" s="1"/>
  <c r="G1597" i="1"/>
  <c r="N1597" i="1" s="1"/>
  <c r="E1598" i="1" s="1"/>
  <c r="M1599" i="1" l="1"/>
  <c r="S1599" i="1" s="1"/>
  <c r="Q1597" i="1"/>
  <c r="K1597" i="1" s="1"/>
  <c r="L1598" i="1" s="1"/>
  <c r="M1600" i="1" s="1"/>
  <c r="S1600" i="1" s="1"/>
  <c r="G1598" i="1"/>
  <c r="N1598" i="1" s="1"/>
  <c r="E1599" i="1" s="1"/>
  <c r="Q1598" i="1" l="1"/>
  <c r="K1598" i="1" s="1"/>
  <c r="L1599" i="1" s="1"/>
  <c r="M1601" i="1" s="1"/>
  <c r="S1601" i="1" s="1"/>
  <c r="G1599" i="1"/>
  <c r="N1599" i="1" s="1"/>
  <c r="E1600" i="1" s="1"/>
  <c r="Q1599" i="1" l="1"/>
  <c r="K1599" i="1" s="1"/>
  <c r="L1600" i="1" s="1"/>
  <c r="G1600" i="1"/>
  <c r="N1600" i="1" s="1"/>
  <c r="E1601" i="1" s="1"/>
  <c r="Q1600" i="1" l="1"/>
  <c r="K1600" i="1" s="1"/>
  <c r="L1601" i="1" s="1"/>
  <c r="M1602" i="1" s="1"/>
  <c r="S1602" i="1" s="1"/>
  <c r="G1601" i="1"/>
  <c r="N1601" i="1" s="1"/>
  <c r="E1602" i="1" s="1"/>
  <c r="M1603" i="1" l="1"/>
  <c r="S1603" i="1" s="1"/>
  <c r="M1604" i="1"/>
  <c r="S1604" i="1" s="1"/>
  <c r="Q1601" i="1"/>
  <c r="K1601" i="1" s="1"/>
  <c r="L1602" i="1" s="1"/>
  <c r="G1602" i="1"/>
  <c r="N1602" i="1" s="1"/>
  <c r="E1603" i="1" s="1"/>
  <c r="Q1602" i="1" l="1"/>
  <c r="K1602" i="1" s="1"/>
  <c r="L1603" i="1" s="1"/>
  <c r="G1603" i="1"/>
  <c r="N1603" i="1" s="1"/>
  <c r="E1604" i="1" s="1"/>
  <c r="Q1603" i="1" l="1"/>
  <c r="K1603" i="1" s="1"/>
  <c r="L1604" i="1" s="1"/>
  <c r="M1605" i="1" s="1"/>
  <c r="S1605" i="1" s="1"/>
  <c r="G1604" i="1"/>
  <c r="N1604" i="1" s="1"/>
  <c r="E1605" i="1" s="1"/>
  <c r="Q1604" i="1" l="1"/>
  <c r="K1604" i="1" s="1"/>
  <c r="L1605" i="1" s="1"/>
  <c r="M1606" i="1" s="1"/>
  <c r="S1606" i="1" s="1"/>
  <c r="G1605" i="1"/>
  <c r="N1605" i="1" s="1"/>
  <c r="E1606" i="1" s="1"/>
  <c r="M1607" i="1" l="1"/>
  <c r="S1607" i="1" s="1"/>
  <c r="Q1605" i="1"/>
  <c r="K1605" i="1" s="1"/>
  <c r="L1606" i="1" s="1"/>
  <c r="G1606" i="1"/>
  <c r="N1606" i="1" s="1"/>
  <c r="E1607" i="1" s="1"/>
  <c r="Q1606" i="1" l="1"/>
  <c r="K1606" i="1" s="1"/>
  <c r="L1607" i="1" s="1"/>
  <c r="M1608" i="1" s="1"/>
  <c r="S1608" i="1" s="1"/>
  <c r="G1607" i="1"/>
  <c r="N1607" i="1" s="1"/>
  <c r="E1608" i="1" s="1"/>
  <c r="Q1607" i="1" l="1"/>
  <c r="K1607" i="1" s="1"/>
  <c r="L1608" i="1" s="1"/>
  <c r="M1609" i="1" s="1"/>
  <c r="S1609" i="1" s="1"/>
  <c r="G1608" i="1"/>
  <c r="N1608" i="1" s="1"/>
  <c r="E1609" i="1" s="1"/>
  <c r="M1610" i="1" l="1"/>
  <c r="S1610" i="1" s="1"/>
  <c r="Q1608" i="1"/>
  <c r="K1608" i="1" s="1"/>
  <c r="L1609" i="1" s="1"/>
  <c r="G1609" i="1"/>
  <c r="N1609" i="1" s="1"/>
  <c r="E1610" i="1" s="1"/>
  <c r="M1612" i="1" l="1"/>
  <c r="S1612" i="1" s="1"/>
  <c r="Q1609" i="1"/>
  <c r="K1609" i="1" s="1"/>
  <c r="L1610" i="1" s="1"/>
  <c r="M1611" i="1" s="1"/>
  <c r="S1611" i="1" s="1"/>
  <c r="G1610" i="1"/>
  <c r="N1610" i="1" s="1"/>
  <c r="E1611" i="1" s="1"/>
  <c r="Q1610" i="1" l="1"/>
  <c r="K1610" i="1" s="1"/>
  <c r="L1611" i="1" s="1"/>
  <c r="G1611" i="1"/>
  <c r="N1611" i="1" s="1"/>
  <c r="E1612" i="1" s="1"/>
  <c r="Q1611" i="1" l="1"/>
  <c r="K1611" i="1" s="1"/>
  <c r="L1612" i="1" s="1"/>
  <c r="M1613" i="1" s="1"/>
  <c r="S1613" i="1" s="1"/>
  <c r="G1612" i="1"/>
  <c r="N1612" i="1" s="1"/>
  <c r="E1613" i="1" s="1"/>
  <c r="Q1612" i="1" l="1"/>
  <c r="K1612" i="1" s="1"/>
  <c r="L1613" i="1" s="1"/>
  <c r="M1614" i="1" s="1"/>
  <c r="S1614" i="1" s="1"/>
  <c r="G1613" i="1"/>
  <c r="N1613" i="1" s="1"/>
  <c r="E1614" i="1" s="1"/>
  <c r="Q1613" i="1" l="1"/>
  <c r="K1613" i="1" s="1"/>
  <c r="L1614" i="1" s="1"/>
  <c r="M1615" i="1" s="1"/>
  <c r="S1615" i="1" s="1"/>
  <c r="G1614" i="1"/>
  <c r="N1614" i="1" s="1"/>
  <c r="E1615" i="1" s="1"/>
  <c r="Q1614" i="1" l="1"/>
  <c r="K1614" i="1" s="1"/>
  <c r="L1615" i="1" s="1"/>
  <c r="M1616" i="1" s="1"/>
  <c r="S1616" i="1" s="1"/>
  <c r="G1615" i="1"/>
  <c r="N1615" i="1" s="1"/>
  <c r="E1616" i="1" s="1"/>
  <c r="Q1615" i="1" l="1"/>
  <c r="K1615" i="1" s="1"/>
  <c r="L1616" i="1" s="1"/>
  <c r="M1617" i="1" s="1"/>
  <c r="S1617" i="1" s="1"/>
  <c r="G1616" i="1"/>
  <c r="N1616" i="1" s="1"/>
  <c r="E1617" i="1" s="1"/>
  <c r="M1619" i="1" l="1"/>
  <c r="S1619" i="1" s="1"/>
  <c r="Q1616" i="1"/>
  <c r="K1616" i="1" s="1"/>
  <c r="L1617" i="1" s="1"/>
  <c r="M1618" i="1" s="1"/>
  <c r="S1618" i="1" s="1"/>
  <c r="G1617" i="1"/>
  <c r="N1617" i="1" s="1"/>
  <c r="E1618" i="1" s="1"/>
  <c r="Q1617" i="1" l="1"/>
  <c r="K1617" i="1" s="1"/>
  <c r="L1618" i="1" s="1"/>
  <c r="G1618" i="1"/>
  <c r="N1618" i="1" s="1"/>
  <c r="E1619" i="1" s="1"/>
  <c r="M1621" i="1" l="1"/>
  <c r="S1621" i="1" s="1"/>
  <c r="Q1618" i="1"/>
  <c r="K1618" i="1" s="1"/>
  <c r="L1619" i="1" s="1"/>
  <c r="M1620" i="1" s="1"/>
  <c r="S1620" i="1" s="1"/>
  <c r="G1619" i="1"/>
  <c r="N1619" i="1" s="1"/>
  <c r="E1620" i="1" s="1"/>
  <c r="Q1619" i="1" l="1"/>
  <c r="K1619" i="1" s="1"/>
  <c r="L1620" i="1" s="1"/>
  <c r="G1620" i="1"/>
  <c r="N1620" i="1" s="1"/>
  <c r="E1621" i="1" s="1"/>
  <c r="M1622" i="1" l="1"/>
  <c r="S1622" i="1" s="1"/>
  <c r="M1623" i="1"/>
  <c r="S1623" i="1" s="1"/>
  <c r="Q1620" i="1"/>
  <c r="K1620" i="1" s="1"/>
  <c r="L1621" i="1" s="1"/>
  <c r="G1621" i="1"/>
  <c r="N1621" i="1" s="1"/>
  <c r="E1622" i="1" s="1"/>
  <c r="Q1621" i="1" l="1"/>
  <c r="K1621" i="1" s="1"/>
  <c r="L1622" i="1" s="1"/>
  <c r="G1622" i="1"/>
  <c r="N1622" i="1" s="1"/>
  <c r="E1623" i="1" s="1"/>
  <c r="M1625" i="1" l="1"/>
  <c r="S1625" i="1" s="1"/>
  <c r="Q1622" i="1"/>
  <c r="K1622" i="1" s="1"/>
  <c r="L1623" i="1" s="1"/>
  <c r="M1624" i="1" s="1"/>
  <c r="S1624" i="1" s="1"/>
  <c r="G1623" i="1"/>
  <c r="N1623" i="1" s="1"/>
  <c r="E1624" i="1" s="1"/>
  <c r="G1624" i="1" l="1"/>
  <c r="N1624" i="1" s="1"/>
  <c r="E1625" i="1" s="1"/>
  <c r="Q1623" i="1"/>
  <c r="K1623" i="1" s="1"/>
  <c r="L1624" i="1" s="1"/>
  <c r="M1626" i="1" s="1"/>
  <c r="S1626" i="1" s="1"/>
  <c r="Q1624" i="1" l="1"/>
  <c r="K1624" i="1" s="1"/>
  <c r="L1625" i="1" s="1"/>
  <c r="G1625" i="1"/>
  <c r="N1625" i="1" s="1"/>
  <c r="E1626" i="1" s="1"/>
  <c r="Q1625" i="1" l="1"/>
  <c r="K1625" i="1" s="1"/>
  <c r="L1626" i="1" s="1"/>
  <c r="M1627" i="1" s="1"/>
  <c r="S1627" i="1" s="1"/>
  <c r="G1626" i="1"/>
  <c r="N1626" i="1" s="1"/>
  <c r="E1627" i="1" s="1"/>
  <c r="M1628" i="1" l="1"/>
  <c r="S1628" i="1" s="1"/>
  <c r="M1629" i="1"/>
  <c r="S1629" i="1" s="1"/>
  <c r="Q1626" i="1"/>
  <c r="K1626" i="1" s="1"/>
  <c r="L1627" i="1" s="1"/>
  <c r="G1627" i="1"/>
  <c r="N1627" i="1" s="1"/>
  <c r="E1628" i="1" s="1"/>
  <c r="M1630" i="1" l="1"/>
  <c r="S1630" i="1" s="1"/>
  <c r="Q1627" i="1"/>
  <c r="K1627" i="1" s="1"/>
  <c r="L1628" i="1" s="1"/>
  <c r="G1628" i="1"/>
  <c r="N1628" i="1" s="1"/>
  <c r="E1629" i="1" s="1"/>
  <c r="Q1628" i="1" l="1"/>
  <c r="K1628" i="1" s="1"/>
  <c r="L1629" i="1" s="1"/>
  <c r="G1629" i="1"/>
  <c r="N1629" i="1" s="1"/>
  <c r="E1630" i="1" s="1"/>
  <c r="Q1629" i="1" l="1"/>
  <c r="K1629" i="1" s="1"/>
  <c r="L1630" i="1" s="1"/>
  <c r="M1631" i="1" s="1"/>
  <c r="S1631" i="1" s="1"/>
  <c r="G1630" i="1"/>
  <c r="N1630" i="1" s="1"/>
  <c r="E1631" i="1" s="1"/>
  <c r="Q1630" i="1" l="1"/>
  <c r="K1630" i="1" s="1"/>
  <c r="L1631" i="1" s="1"/>
  <c r="M1632" i="1" s="1"/>
  <c r="S1632" i="1" s="1"/>
  <c r="G1631" i="1"/>
  <c r="N1631" i="1" s="1"/>
  <c r="E1632" i="1" s="1"/>
  <c r="M1634" i="1" l="1"/>
  <c r="S1634" i="1" s="1"/>
  <c r="Q1631" i="1"/>
  <c r="K1631" i="1" s="1"/>
  <c r="L1632" i="1" s="1"/>
  <c r="M1633" i="1" s="1"/>
  <c r="S1633" i="1" s="1"/>
  <c r="G1632" i="1"/>
  <c r="N1632" i="1" s="1"/>
  <c r="E1633" i="1" s="1"/>
  <c r="Q1632" i="1" l="1"/>
  <c r="K1632" i="1" s="1"/>
  <c r="L1633" i="1" s="1"/>
  <c r="G1633" i="1"/>
  <c r="N1633" i="1" s="1"/>
  <c r="E1634" i="1" s="1"/>
  <c r="Q1633" i="1" l="1"/>
  <c r="K1633" i="1" s="1"/>
  <c r="L1634" i="1" s="1"/>
  <c r="M1635" i="1" s="1"/>
  <c r="S1635" i="1" s="1"/>
  <c r="G1634" i="1"/>
  <c r="N1634" i="1" s="1"/>
  <c r="E1635" i="1" s="1"/>
  <c r="Q1634" i="1" l="1"/>
  <c r="K1634" i="1" s="1"/>
  <c r="L1635" i="1" s="1"/>
  <c r="M1636" i="1" s="1"/>
  <c r="S1636" i="1" s="1"/>
  <c r="G1635" i="1"/>
  <c r="N1635" i="1" s="1"/>
  <c r="E1636" i="1" s="1"/>
  <c r="Q1635" i="1" l="1"/>
  <c r="K1635" i="1" s="1"/>
  <c r="L1636" i="1" s="1"/>
  <c r="G1636" i="1"/>
  <c r="N1636" i="1" s="1"/>
  <c r="E1637" i="1" s="1"/>
  <c r="M1638" i="1" l="1"/>
  <c r="S1638" i="1" s="1"/>
  <c r="M1637" i="1"/>
  <c r="S1637" i="1" s="1"/>
  <c r="M1639" i="1"/>
  <c r="S1639" i="1" s="1"/>
  <c r="Q1636" i="1"/>
  <c r="K1636" i="1" s="1"/>
  <c r="L1637" i="1" s="1"/>
  <c r="G1637" i="1"/>
  <c r="N1637" i="1" l="1"/>
  <c r="E1638" i="1" s="1"/>
  <c r="G1638" i="1" s="1"/>
  <c r="N1638" i="1" s="1"/>
  <c r="E1639" i="1" s="1"/>
  <c r="Q1637" i="1"/>
  <c r="K1637" i="1" s="1"/>
  <c r="L1638" i="1" s="1"/>
  <c r="Q1638" i="1" l="1"/>
  <c r="K1638" i="1" s="1"/>
  <c r="L1639" i="1" s="1"/>
  <c r="M1640" i="1" s="1"/>
  <c r="S1640" i="1" s="1"/>
  <c r="G1639" i="1"/>
  <c r="N1639" i="1" s="1"/>
  <c r="E1640" i="1" s="1"/>
  <c r="M1642" i="1" l="1"/>
  <c r="S1642" i="1" s="1"/>
  <c r="Q1639" i="1"/>
  <c r="K1639" i="1" s="1"/>
  <c r="L1640" i="1" s="1"/>
  <c r="M1641" i="1" s="1"/>
  <c r="S1641" i="1" s="1"/>
  <c r="G1640" i="1"/>
  <c r="N1640" i="1" s="1"/>
  <c r="E1641" i="1" s="1"/>
  <c r="Q1640" i="1" l="1"/>
  <c r="K1640" i="1" s="1"/>
  <c r="L1641" i="1" s="1"/>
  <c r="G1641" i="1"/>
  <c r="N1641" i="1" s="1"/>
  <c r="E1642" i="1" s="1"/>
  <c r="Q1641" i="1" l="1"/>
  <c r="K1641" i="1" s="1"/>
  <c r="L1642" i="1" s="1"/>
  <c r="M1643" i="1" s="1"/>
  <c r="S1643" i="1" s="1"/>
  <c r="G1642" i="1"/>
  <c r="N1642" i="1" s="1"/>
  <c r="E1643" i="1" s="1"/>
  <c r="M1645" i="1" l="1"/>
  <c r="S1645" i="1" s="1"/>
  <c r="Q1642" i="1"/>
  <c r="K1642" i="1" s="1"/>
  <c r="L1643" i="1" s="1"/>
  <c r="M1644" i="1" s="1"/>
  <c r="S1644" i="1" s="1"/>
  <c r="G1643" i="1"/>
  <c r="N1643" i="1" s="1"/>
  <c r="E1644" i="1" s="1"/>
  <c r="M1646" i="1" l="1"/>
  <c r="S1646" i="1" s="1"/>
  <c r="Q1643" i="1"/>
  <c r="K1643" i="1" s="1"/>
  <c r="L1644" i="1" s="1"/>
  <c r="G1644" i="1"/>
  <c r="N1644" i="1" s="1"/>
  <c r="E1645" i="1" s="1"/>
  <c r="Q1644" i="1" l="1"/>
  <c r="K1644" i="1" s="1"/>
  <c r="L1645" i="1" s="1"/>
  <c r="G1645" i="1"/>
  <c r="N1645" i="1" s="1"/>
  <c r="E1646" i="1" s="1"/>
  <c r="Q1645" i="1" l="1"/>
  <c r="K1645" i="1" s="1"/>
  <c r="L1646" i="1" s="1"/>
  <c r="G1646" i="1"/>
  <c r="N1646" i="1" s="1"/>
  <c r="E1647" i="1" s="1"/>
  <c r="M1648" i="1" l="1"/>
  <c r="S1648" i="1" s="1"/>
  <c r="M1647" i="1"/>
  <c r="S1647" i="1" s="1"/>
  <c r="Q1646" i="1"/>
  <c r="K1646" i="1" s="1"/>
  <c r="L1647" i="1" s="1"/>
  <c r="M1649" i="1" s="1"/>
  <c r="S1649" i="1" s="1"/>
  <c r="G1647" i="1"/>
  <c r="N1647" i="1" l="1"/>
  <c r="E1648" i="1" s="1"/>
  <c r="G1648" i="1" s="1"/>
  <c r="N1648" i="1" s="1"/>
  <c r="E1649" i="1" s="1"/>
  <c r="M1650" i="1"/>
  <c r="S1650" i="1" s="1"/>
  <c r="Q1647" i="1"/>
  <c r="K1647" i="1" s="1"/>
  <c r="L1648" i="1" s="1"/>
  <c r="Q1648" i="1" l="1"/>
  <c r="K1648" i="1" s="1"/>
  <c r="L1649" i="1" s="1"/>
  <c r="G1649" i="1"/>
  <c r="N1649" i="1" s="1"/>
  <c r="E1650" i="1" s="1"/>
  <c r="M1651" i="1" l="1"/>
  <c r="S1651" i="1" s="1"/>
  <c r="Q1649" i="1"/>
  <c r="K1649" i="1" s="1"/>
  <c r="L1650" i="1" s="1"/>
  <c r="G1650" i="1"/>
  <c r="N1650" i="1" s="1"/>
  <c r="E1651" i="1" s="1"/>
  <c r="Q1650" i="1" l="1"/>
  <c r="K1650" i="1" s="1"/>
  <c r="L1651" i="1" s="1"/>
  <c r="G1651" i="1"/>
  <c r="N1651" i="1" s="1"/>
  <c r="E1652" i="1" s="1"/>
  <c r="M1653" i="1" l="1"/>
  <c r="S1653" i="1" s="1"/>
  <c r="M1652" i="1"/>
  <c r="S1652" i="1" s="1"/>
  <c r="Q1651" i="1"/>
  <c r="K1651" i="1" s="1"/>
  <c r="L1652" i="1" s="1"/>
  <c r="G1652" i="1"/>
  <c r="N1652" i="1" l="1"/>
  <c r="E1653" i="1" s="1"/>
  <c r="G1653" i="1" s="1"/>
  <c r="N1653" i="1" s="1"/>
  <c r="E1654" i="1" s="1"/>
  <c r="Q1652" i="1"/>
  <c r="K1652" i="1" s="1"/>
  <c r="L1653" i="1" s="1"/>
  <c r="M1654" i="1" s="1"/>
  <c r="S1654" i="1" s="1"/>
  <c r="Q1653" i="1" l="1"/>
  <c r="K1653" i="1" s="1"/>
  <c r="L1654" i="1" s="1"/>
  <c r="M1655" i="1" s="1"/>
  <c r="S1655" i="1" s="1"/>
  <c r="G1654" i="1"/>
  <c r="N1654" i="1" s="1"/>
  <c r="E1655" i="1" s="1"/>
  <c r="M1657" i="1" l="1"/>
  <c r="S1657" i="1" s="1"/>
  <c r="Q1654" i="1"/>
  <c r="K1654" i="1" s="1"/>
  <c r="L1655" i="1" s="1"/>
  <c r="M1656" i="1" s="1"/>
  <c r="S1656" i="1" s="1"/>
  <c r="G1655" i="1"/>
  <c r="N1655" i="1" s="1"/>
  <c r="E1656" i="1" s="1"/>
  <c r="Q1655" i="1" l="1"/>
  <c r="K1655" i="1" s="1"/>
  <c r="L1656" i="1" s="1"/>
  <c r="G1656" i="1"/>
  <c r="N1656" i="1" s="1"/>
  <c r="E1657" i="1" s="1"/>
  <c r="Q1656" i="1" l="1"/>
  <c r="K1656" i="1" s="1"/>
  <c r="L1657" i="1" s="1"/>
  <c r="M1658" i="1" s="1"/>
  <c r="S1658" i="1" s="1"/>
  <c r="G1657" i="1"/>
  <c r="N1657" i="1" s="1"/>
  <c r="E1658" i="1" s="1"/>
  <c r="Q1657" i="1" l="1"/>
  <c r="K1657" i="1" s="1"/>
  <c r="L1658" i="1" s="1"/>
  <c r="M1659" i="1" s="1"/>
  <c r="S1659" i="1" s="1"/>
  <c r="G1658" i="1"/>
  <c r="N1658" i="1" s="1"/>
  <c r="E1659" i="1" s="1"/>
  <c r="M1661" i="1" l="1"/>
  <c r="S1661" i="1" s="1"/>
  <c r="Q1658" i="1"/>
  <c r="K1658" i="1" s="1"/>
  <c r="L1659" i="1" s="1"/>
  <c r="M1660" i="1" s="1"/>
  <c r="S1660" i="1" s="1"/>
  <c r="G1659" i="1"/>
  <c r="N1659" i="1" s="1"/>
  <c r="E1660" i="1" s="1"/>
  <c r="M1662" i="1" l="1"/>
  <c r="S1662" i="1" s="1"/>
  <c r="Q1659" i="1"/>
  <c r="K1659" i="1" s="1"/>
  <c r="L1660" i="1" s="1"/>
  <c r="G1660" i="1"/>
  <c r="N1660" i="1" s="1"/>
  <c r="E1661" i="1" s="1"/>
  <c r="M1663" i="1" l="1"/>
  <c r="S1663" i="1" s="1"/>
  <c r="Q1660" i="1"/>
  <c r="K1660" i="1" s="1"/>
  <c r="L1661" i="1" s="1"/>
  <c r="G1661" i="1"/>
  <c r="N1661" i="1" s="1"/>
  <c r="E1662" i="1" s="1"/>
  <c r="Q1661" i="1" l="1"/>
  <c r="K1661" i="1" s="1"/>
  <c r="L1662" i="1" s="1"/>
  <c r="G1662" i="1"/>
  <c r="N1662" i="1" s="1"/>
  <c r="E1663" i="1" s="1"/>
  <c r="Q1662" i="1" l="1"/>
  <c r="K1662" i="1" s="1"/>
  <c r="L1663" i="1" s="1"/>
  <c r="M1664" i="1" s="1"/>
  <c r="S1664" i="1" s="1"/>
  <c r="G1663" i="1"/>
  <c r="N1663" i="1" s="1"/>
  <c r="E1664" i="1" s="1"/>
  <c r="Q1663" i="1" l="1"/>
  <c r="K1663" i="1" s="1"/>
  <c r="L1664" i="1" s="1"/>
  <c r="M1665" i="1" s="1"/>
  <c r="S1665" i="1" s="1"/>
  <c r="G1664" i="1"/>
  <c r="N1664" i="1" s="1"/>
  <c r="E1665" i="1" s="1"/>
  <c r="Q1664" i="1" l="1"/>
  <c r="K1664" i="1" s="1"/>
  <c r="L1665" i="1" s="1"/>
  <c r="G1665" i="1"/>
  <c r="N1665" i="1" s="1"/>
  <c r="E1666" i="1" s="1"/>
  <c r="M1667" i="1" l="1"/>
  <c r="S1667" i="1" s="1"/>
  <c r="M1666" i="1"/>
  <c r="S1666" i="1" s="1"/>
  <c r="Q1665" i="1"/>
  <c r="K1665" i="1" s="1"/>
  <c r="L1666" i="1" s="1"/>
  <c r="G1666" i="1"/>
  <c r="N1666" i="1" l="1"/>
  <c r="E1667" i="1" s="1"/>
  <c r="G1667" i="1" s="1"/>
  <c r="N1667" i="1" s="1"/>
  <c r="E1668" i="1" s="1"/>
  <c r="Q1666" i="1"/>
  <c r="K1666" i="1" s="1"/>
  <c r="L1667" i="1" s="1"/>
  <c r="M1668" i="1" s="1"/>
  <c r="S1668" i="1" s="1"/>
  <c r="M1670" i="1" l="1"/>
  <c r="S1670" i="1" s="1"/>
  <c r="Q1667" i="1"/>
  <c r="K1667" i="1" s="1"/>
  <c r="L1668" i="1" s="1"/>
  <c r="M1669" i="1" s="1"/>
  <c r="S1669" i="1" s="1"/>
  <c r="G1668" i="1"/>
  <c r="N1668" i="1" s="1"/>
  <c r="E1669" i="1" s="1"/>
  <c r="M1671" i="1" l="1"/>
  <c r="S1671" i="1" s="1"/>
  <c r="Q1668" i="1"/>
  <c r="K1668" i="1" s="1"/>
  <c r="L1669" i="1" s="1"/>
  <c r="G1669" i="1"/>
  <c r="N1669" i="1" s="1"/>
  <c r="E1670" i="1" s="1"/>
  <c r="Q1669" i="1" l="1"/>
  <c r="K1669" i="1" s="1"/>
  <c r="L1670" i="1" s="1"/>
  <c r="G1670" i="1"/>
  <c r="N1670" i="1" s="1"/>
  <c r="E1671" i="1" s="1"/>
  <c r="Q1670" i="1" l="1"/>
  <c r="K1670" i="1" s="1"/>
  <c r="L1671" i="1" s="1"/>
  <c r="M1672" i="1" s="1"/>
  <c r="S1672" i="1" s="1"/>
  <c r="G1671" i="1"/>
  <c r="N1671" i="1" s="1"/>
  <c r="E1672" i="1" s="1"/>
  <c r="M1673" i="1" l="1"/>
  <c r="S1673" i="1" s="1"/>
  <c r="Q1671" i="1"/>
  <c r="K1671" i="1" s="1"/>
  <c r="L1672" i="1" s="1"/>
  <c r="M1674" i="1" s="1"/>
  <c r="S1674" i="1" s="1"/>
  <c r="G1672" i="1"/>
  <c r="N1672" i="1" s="1"/>
  <c r="E1673" i="1" s="1"/>
  <c r="Q1672" i="1" l="1"/>
  <c r="K1672" i="1" s="1"/>
  <c r="L1673" i="1" s="1"/>
  <c r="G1673" i="1"/>
  <c r="N1673" i="1" s="1"/>
  <c r="E1674" i="1" s="1"/>
  <c r="M1676" i="1" l="1"/>
  <c r="S1676" i="1" s="1"/>
  <c r="Q1673" i="1"/>
  <c r="K1673" i="1" s="1"/>
  <c r="L1674" i="1" s="1"/>
  <c r="M1675" i="1" s="1"/>
  <c r="S1675" i="1" s="1"/>
  <c r="G1674" i="1"/>
  <c r="N1674" i="1" s="1"/>
  <c r="E1675" i="1" s="1"/>
  <c r="Q1674" i="1" l="1"/>
  <c r="K1674" i="1" s="1"/>
  <c r="L1675" i="1" s="1"/>
  <c r="G1675" i="1"/>
  <c r="N1675" i="1" s="1"/>
  <c r="E1676" i="1" s="1"/>
  <c r="Q1675" i="1" l="1"/>
  <c r="K1675" i="1" s="1"/>
  <c r="L1676" i="1" s="1"/>
  <c r="G1676" i="1"/>
  <c r="N1676" i="1" s="1"/>
  <c r="E1677" i="1" s="1"/>
  <c r="M1678" i="1" l="1"/>
  <c r="S1678" i="1" s="1"/>
  <c r="M1677" i="1"/>
  <c r="S1677" i="1" s="1"/>
  <c r="Q1676" i="1"/>
  <c r="K1676" i="1" s="1"/>
  <c r="L1677" i="1" s="1"/>
  <c r="G1677" i="1"/>
  <c r="N1677" i="1" l="1"/>
  <c r="E1678" i="1" s="1"/>
  <c r="G1678" i="1" s="1"/>
  <c r="N1678" i="1" s="1"/>
  <c r="E1679" i="1" s="1"/>
  <c r="Q1677" i="1"/>
  <c r="K1677" i="1" s="1"/>
  <c r="L1678" i="1" s="1"/>
  <c r="M1679" i="1" s="1"/>
  <c r="S1679" i="1" s="1"/>
  <c r="Q1678" i="1" l="1"/>
  <c r="K1678" i="1" s="1"/>
  <c r="L1679" i="1" s="1"/>
  <c r="M1680" i="1" s="1"/>
  <c r="S1680" i="1" s="1"/>
  <c r="G1679" i="1"/>
  <c r="N1679" i="1" s="1"/>
  <c r="E1680" i="1" s="1"/>
  <c r="Q1679" i="1" l="1"/>
  <c r="K1679" i="1" s="1"/>
  <c r="L1680" i="1" s="1"/>
  <c r="G1680" i="1"/>
  <c r="N1680" i="1" s="1"/>
  <c r="E1681" i="1" s="1"/>
  <c r="M1682" i="1" l="1"/>
  <c r="S1682" i="1" s="1"/>
  <c r="M1681" i="1"/>
  <c r="S1681" i="1" s="1"/>
  <c r="Q1680" i="1"/>
  <c r="K1680" i="1" s="1"/>
  <c r="L1681" i="1" s="1"/>
  <c r="G1681" i="1"/>
  <c r="N1681" i="1" l="1"/>
  <c r="E1682" i="1" s="1"/>
  <c r="G1682" i="1" s="1"/>
  <c r="N1682" i="1" s="1"/>
  <c r="E1683" i="1" s="1"/>
  <c r="Q1681" i="1"/>
  <c r="K1681" i="1" s="1"/>
  <c r="L1682" i="1" s="1"/>
  <c r="M1684" i="1" l="1"/>
  <c r="S1684" i="1" s="1"/>
  <c r="M1683" i="1"/>
  <c r="S1683" i="1" s="1"/>
  <c r="Q1682" i="1"/>
  <c r="K1682" i="1" s="1"/>
  <c r="L1683" i="1" s="1"/>
  <c r="G1683" i="1"/>
  <c r="N1683" i="1" l="1"/>
  <c r="E1684" i="1" s="1"/>
  <c r="G1684" i="1" s="1"/>
  <c r="N1684" i="1" s="1"/>
  <c r="E1685" i="1" s="1"/>
  <c r="M1685" i="1"/>
  <c r="S1685" i="1" s="1"/>
  <c r="Q1683" i="1"/>
  <c r="K1683" i="1" s="1"/>
  <c r="L1684" i="1" s="1"/>
  <c r="M1686" i="1" s="1"/>
  <c r="S1686" i="1" s="1"/>
  <c r="Q1684" i="1" l="1"/>
  <c r="K1684" i="1" s="1"/>
  <c r="L1685" i="1" s="1"/>
  <c r="M1687" i="1" s="1"/>
  <c r="S1687" i="1" s="1"/>
  <c r="G1685" i="1"/>
  <c r="N1685" i="1" s="1"/>
  <c r="E1686" i="1" s="1"/>
  <c r="Q1685" i="1" l="1"/>
  <c r="K1685" i="1" s="1"/>
  <c r="L1686" i="1" s="1"/>
  <c r="G1686" i="1"/>
  <c r="N1686" i="1" s="1"/>
  <c r="E1687" i="1" s="1"/>
  <c r="M1688" i="1" l="1"/>
  <c r="S1688" i="1" s="1"/>
  <c r="Q1686" i="1"/>
  <c r="K1686" i="1" s="1"/>
  <c r="L1687" i="1" s="1"/>
  <c r="G1687" i="1"/>
  <c r="N1687" i="1" s="1"/>
  <c r="E1688" i="1" s="1"/>
  <c r="M1689" i="1" l="1"/>
  <c r="S1689" i="1" s="1"/>
  <c r="M1690" i="1"/>
  <c r="S1690" i="1" s="1"/>
  <c r="Q1687" i="1"/>
  <c r="K1687" i="1" s="1"/>
  <c r="L1688" i="1" s="1"/>
  <c r="G1688" i="1"/>
  <c r="N1688" i="1" s="1"/>
  <c r="E1689" i="1" s="1"/>
  <c r="M1691" i="1" l="1"/>
  <c r="S1691" i="1" s="1"/>
  <c r="Q1688" i="1"/>
  <c r="K1688" i="1" s="1"/>
  <c r="L1689" i="1" s="1"/>
  <c r="G1689" i="1"/>
  <c r="N1689" i="1" s="1"/>
  <c r="E1690" i="1" s="1"/>
  <c r="M1692" i="1" l="1"/>
  <c r="S1692" i="1" s="1"/>
  <c r="Q1689" i="1"/>
  <c r="K1689" i="1" s="1"/>
  <c r="L1690" i="1" s="1"/>
  <c r="G1690" i="1"/>
  <c r="N1690" i="1" s="1"/>
  <c r="E1691" i="1" s="1"/>
  <c r="M1693" i="1" l="1"/>
  <c r="S1693" i="1" s="1"/>
  <c r="Q1690" i="1"/>
  <c r="K1690" i="1" s="1"/>
  <c r="L1691" i="1" s="1"/>
  <c r="G1691" i="1"/>
  <c r="N1691" i="1" s="1"/>
  <c r="E1692" i="1" s="1"/>
  <c r="Q1691" i="1" l="1"/>
  <c r="K1691" i="1" s="1"/>
  <c r="L1692" i="1" s="1"/>
  <c r="M1694" i="1" s="1"/>
  <c r="S1694" i="1" s="1"/>
  <c r="G1692" i="1"/>
  <c r="N1692" i="1" s="1"/>
  <c r="E1693" i="1" s="1"/>
  <c r="Q1692" i="1" l="1"/>
  <c r="K1692" i="1" s="1"/>
  <c r="L1693" i="1" s="1"/>
  <c r="G1693" i="1"/>
  <c r="N1693" i="1" s="1"/>
  <c r="E1694" i="1" s="1"/>
  <c r="M1695" i="1" l="1"/>
  <c r="S1695" i="1" s="1"/>
  <c r="G1694" i="1"/>
  <c r="N1694" i="1" s="1"/>
  <c r="E1695" i="1" s="1"/>
  <c r="Q1693" i="1"/>
  <c r="K1693" i="1" s="1"/>
  <c r="L1694" i="1" s="1"/>
  <c r="M1696" i="1" l="1"/>
  <c r="S1696" i="1" s="1"/>
  <c r="M1697" i="1"/>
  <c r="S1697" i="1" s="1"/>
  <c r="Q1694" i="1"/>
  <c r="K1694" i="1" s="1"/>
  <c r="L1695" i="1" s="1"/>
  <c r="G1695" i="1"/>
  <c r="N1695" i="1" s="1"/>
  <c r="E1696" i="1" s="1"/>
  <c r="Q1695" i="1" l="1"/>
  <c r="K1695" i="1" s="1"/>
  <c r="L1696" i="1" s="1"/>
  <c r="G1696" i="1"/>
  <c r="N1696" i="1" s="1"/>
  <c r="E1697" i="1" s="1"/>
  <c r="M1699" i="1" l="1"/>
  <c r="S1699" i="1" s="1"/>
  <c r="Q1696" i="1"/>
  <c r="K1696" i="1" s="1"/>
  <c r="L1697" i="1" s="1"/>
  <c r="M1698" i="1" s="1"/>
  <c r="S1698" i="1" s="1"/>
  <c r="G1697" i="1"/>
  <c r="N1697" i="1" s="1"/>
  <c r="E1698" i="1" s="1"/>
  <c r="Q1697" i="1" l="1"/>
  <c r="K1697" i="1" s="1"/>
  <c r="L1698" i="1" s="1"/>
  <c r="M1700" i="1" s="1"/>
  <c r="S1700" i="1" s="1"/>
  <c r="G1698" i="1"/>
  <c r="N1698" i="1" s="1"/>
  <c r="E1699" i="1" s="1"/>
  <c r="Q1698" i="1" l="1"/>
  <c r="K1698" i="1" s="1"/>
  <c r="L1699" i="1" s="1"/>
  <c r="G1699" i="1"/>
  <c r="N1699" i="1" s="1"/>
  <c r="E1700" i="1" s="1"/>
  <c r="Q1699" i="1" l="1"/>
  <c r="K1699" i="1" s="1"/>
  <c r="L1700" i="1" s="1"/>
  <c r="G1700" i="1"/>
  <c r="N1700" i="1" s="1"/>
  <c r="E1701" i="1" s="1"/>
  <c r="M1702" i="1" l="1"/>
  <c r="S1702" i="1" s="1"/>
  <c r="M1701" i="1"/>
  <c r="S1701" i="1" s="1"/>
  <c r="Q1700" i="1"/>
  <c r="K1700" i="1" s="1"/>
  <c r="L1701" i="1" s="1"/>
  <c r="G1701" i="1"/>
  <c r="N1701" i="1" l="1"/>
  <c r="E1702" i="1" s="1"/>
  <c r="G1702" i="1" s="1"/>
  <c r="N1702" i="1" s="1"/>
  <c r="E1703" i="1" s="1"/>
  <c r="Q1701" i="1"/>
  <c r="K1701" i="1" s="1"/>
  <c r="L1702" i="1" s="1"/>
  <c r="M1703" i="1" s="1"/>
  <c r="S1703" i="1" s="1"/>
  <c r="M1704" i="1" l="1"/>
  <c r="S1704" i="1" s="1"/>
  <c r="Q1702" i="1"/>
  <c r="K1702" i="1" s="1"/>
  <c r="L1703" i="1" s="1"/>
  <c r="G1703" i="1"/>
  <c r="N1703" i="1" s="1"/>
  <c r="E1704" i="1" s="1"/>
  <c r="Q1703" i="1" l="1"/>
  <c r="K1703" i="1" s="1"/>
  <c r="L1704" i="1" s="1"/>
  <c r="G1704" i="1"/>
  <c r="N1704" i="1" s="1"/>
  <c r="E1705" i="1" s="1"/>
  <c r="M1706" i="1" l="1"/>
  <c r="S1706" i="1" s="1"/>
  <c r="M1705" i="1"/>
  <c r="S1705" i="1" s="1"/>
  <c r="Q1704" i="1"/>
  <c r="K1704" i="1" s="1"/>
  <c r="L1705" i="1" s="1"/>
  <c r="G1705" i="1"/>
  <c r="N1705" i="1" l="1"/>
  <c r="E1706" i="1" s="1"/>
  <c r="G1706" i="1" s="1"/>
  <c r="N1706" i="1" s="1"/>
  <c r="E1707" i="1" s="1"/>
  <c r="M1708" i="1"/>
  <c r="S1708" i="1" s="1"/>
  <c r="Q1705" i="1"/>
  <c r="K1705" i="1" s="1"/>
  <c r="L1706" i="1" s="1"/>
  <c r="M1707" i="1" s="1"/>
  <c r="S1707" i="1" s="1"/>
  <c r="Q1706" i="1" l="1"/>
  <c r="K1706" i="1" s="1"/>
  <c r="L1707" i="1" s="1"/>
  <c r="G1707" i="1"/>
  <c r="N1707" i="1" s="1"/>
  <c r="E1708" i="1" s="1"/>
  <c r="M1710" i="1" l="1"/>
  <c r="S1710" i="1" s="1"/>
  <c r="Q1707" i="1"/>
  <c r="K1707" i="1" s="1"/>
  <c r="L1708" i="1" s="1"/>
  <c r="M1709" i="1" s="1"/>
  <c r="S1709" i="1" s="1"/>
  <c r="G1708" i="1"/>
  <c r="N1708" i="1" s="1"/>
  <c r="E1709" i="1" s="1"/>
  <c r="Q1708" i="1" l="1"/>
  <c r="K1708" i="1" s="1"/>
  <c r="L1709" i="1" s="1"/>
  <c r="M1711" i="1" s="1"/>
  <c r="S1711" i="1" s="1"/>
  <c r="G1709" i="1"/>
  <c r="N1709" i="1" s="1"/>
  <c r="E1710" i="1" s="1"/>
  <c r="Q1709" i="1" l="1"/>
  <c r="K1709" i="1" s="1"/>
  <c r="L1710" i="1" s="1"/>
  <c r="G1710" i="1"/>
  <c r="N1710" i="1" s="1"/>
  <c r="E1711" i="1" s="1"/>
  <c r="M1712" i="1" l="1"/>
  <c r="S1712" i="1" s="1"/>
  <c r="M1713" i="1"/>
  <c r="S1713" i="1" s="1"/>
  <c r="Q1710" i="1"/>
  <c r="K1710" i="1" s="1"/>
  <c r="L1711" i="1" s="1"/>
  <c r="G1711" i="1"/>
  <c r="N1711" i="1" s="1"/>
  <c r="E1712" i="1" s="1"/>
  <c r="M1714" i="1" l="1"/>
  <c r="S1714" i="1" s="1"/>
  <c r="Q1711" i="1"/>
  <c r="K1711" i="1" s="1"/>
  <c r="L1712" i="1" s="1"/>
  <c r="G1712" i="1"/>
  <c r="N1712" i="1" s="1"/>
  <c r="E1713" i="1" s="1"/>
  <c r="Q1712" i="1" l="1"/>
  <c r="K1712" i="1" s="1"/>
  <c r="L1713" i="1" s="1"/>
  <c r="M1715" i="1" s="1"/>
  <c r="S1715" i="1" s="1"/>
  <c r="G1713" i="1"/>
  <c r="N1713" i="1" s="1"/>
  <c r="E1714" i="1" s="1"/>
  <c r="Q1713" i="1" l="1"/>
  <c r="K1713" i="1" s="1"/>
  <c r="L1714" i="1" s="1"/>
  <c r="G1714" i="1"/>
  <c r="N1714" i="1" s="1"/>
  <c r="E1715" i="1" s="1"/>
  <c r="M1716" i="1" l="1"/>
  <c r="S1716" i="1" s="1"/>
  <c r="Q1714" i="1"/>
  <c r="K1714" i="1" s="1"/>
  <c r="L1715" i="1" s="1"/>
  <c r="G1715" i="1"/>
  <c r="N1715" i="1" s="1"/>
  <c r="E1716" i="1" s="1"/>
  <c r="Q1715" i="1" l="1"/>
  <c r="K1715" i="1" s="1"/>
  <c r="L1716" i="1" s="1"/>
  <c r="M1717" i="1" s="1"/>
  <c r="S1717" i="1" s="1"/>
  <c r="G1716" i="1"/>
  <c r="N1716" i="1" s="1"/>
  <c r="E1717" i="1" s="1"/>
  <c r="Q1716" i="1" l="1"/>
  <c r="K1716" i="1" s="1"/>
  <c r="L1717" i="1" s="1"/>
  <c r="G1717" i="1"/>
  <c r="N1717" i="1" s="1"/>
  <c r="E1718" i="1" s="1"/>
  <c r="M1719" i="1" l="1"/>
  <c r="S1719" i="1" s="1"/>
  <c r="M1718" i="1"/>
  <c r="S1718" i="1" s="1"/>
  <c r="Q1717" i="1"/>
  <c r="K1717" i="1" s="1"/>
  <c r="L1718" i="1" s="1"/>
  <c r="M1720" i="1" s="1"/>
  <c r="S1720" i="1" s="1"/>
  <c r="G1718" i="1"/>
  <c r="N1718" i="1" l="1"/>
  <c r="E1719" i="1" s="1"/>
  <c r="G1719" i="1" s="1"/>
  <c r="N1719" i="1" s="1"/>
  <c r="E1720" i="1" s="1"/>
  <c r="Q1718" i="1"/>
  <c r="K1718" i="1" s="1"/>
  <c r="L1719" i="1" s="1"/>
  <c r="M1721" i="1" l="1"/>
  <c r="S1721" i="1" s="1"/>
  <c r="M1722" i="1"/>
  <c r="S1722" i="1" s="1"/>
  <c r="Q1719" i="1"/>
  <c r="K1719" i="1" s="1"/>
  <c r="L1720" i="1" s="1"/>
  <c r="G1720" i="1"/>
  <c r="N1720" i="1" s="1"/>
  <c r="E1721" i="1" s="1"/>
  <c r="Q1720" i="1" l="1"/>
  <c r="K1720" i="1" s="1"/>
  <c r="L1721" i="1" s="1"/>
  <c r="G1721" i="1"/>
  <c r="N1721" i="1" s="1"/>
  <c r="E1722" i="1" s="1"/>
  <c r="Q1721" i="1" l="1"/>
  <c r="K1721" i="1" s="1"/>
  <c r="L1722" i="1" s="1"/>
  <c r="M1723" i="1" s="1"/>
  <c r="S1723" i="1" s="1"/>
  <c r="G1722" i="1"/>
  <c r="N1722" i="1" s="1"/>
  <c r="E1723" i="1" s="1"/>
  <c r="Q1722" i="1" l="1"/>
  <c r="K1722" i="1" s="1"/>
  <c r="L1723" i="1" s="1"/>
  <c r="M1724" i="1" s="1"/>
  <c r="S1724" i="1" s="1"/>
  <c r="G1723" i="1"/>
  <c r="N1723" i="1" s="1"/>
  <c r="E1724" i="1" s="1"/>
  <c r="Q1723" i="1" l="1"/>
  <c r="K1723" i="1" s="1"/>
  <c r="L1724" i="1" s="1"/>
  <c r="M1725" i="1" s="1"/>
  <c r="S1725" i="1" s="1"/>
  <c r="G1724" i="1"/>
  <c r="N1724" i="1" s="1"/>
  <c r="E1725" i="1" s="1"/>
  <c r="Q1724" i="1" l="1"/>
  <c r="K1724" i="1" s="1"/>
  <c r="L1725" i="1" s="1"/>
  <c r="G1725" i="1"/>
  <c r="N1725" i="1" s="1"/>
  <c r="E1726" i="1" s="1"/>
  <c r="M1727" i="1" l="1"/>
  <c r="S1727" i="1" s="1"/>
  <c r="M1726" i="1"/>
  <c r="S1726" i="1" s="1"/>
  <c r="Q1725" i="1"/>
  <c r="K1725" i="1" s="1"/>
  <c r="L1726" i="1" s="1"/>
  <c r="G1726" i="1"/>
  <c r="N1726" i="1" l="1"/>
  <c r="E1727" i="1" s="1"/>
  <c r="M1729" i="1"/>
  <c r="S1729" i="1" s="1"/>
  <c r="Q1726" i="1"/>
  <c r="K1726" i="1" s="1"/>
  <c r="L1727" i="1" s="1"/>
  <c r="M1728" i="1" s="1"/>
  <c r="S1728" i="1" s="1"/>
  <c r="G1727" i="1"/>
  <c r="N1727" i="1" s="1"/>
  <c r="E1728" i="1" s="1"/>
  <c r="Q1727" i="1" l="1"/>
  <c r="K1727" i="1" s="1"/>
  <c r="L1728" i="1" s="1"/>
  <c r="G1728" i="1"/>
  <c r="N1728" i="1" s="1"/>
  <c r="E1729" i="1" s="1"/>
  <c r="Q1728" i="1" l="1"/>
  <c r="K1728" i="1" s="1"/>
  <c r="L1729" i="1" s="1"/>
  <c r="G1729" i="1"/>
  <c r="N1729" i="1" s="1"/>
  <c r="E1730" i="1" s="1"/>
  <c r="M1731" i="1" l="1"/>
  <c r="S1731" i="1" s="1"/>
  <c r="M1730" i="1"/>
  <c r="S1730" i="1" s="1"/>
  <c r="G1730" i="1"/>
  <c r="Q1729" i="1"/>
  <c r="K1729" i="1" s="1"/>
  <c r="L1730" i="1" s="1"/>
  <c r="M1732" i="1" s="1"/>
  <c r="S1732" i="1" s="1"/>
  <c r="N1730" i="1" l="1"/>
  <c r="E1731" i="1" s="1"/>
  <c r="G1731" i="1" s="1"/>
  <c r="N1731" i="1" s="1"/>
  <c r="E1732" i="1" s="1"/>
  <c r="Q1730" i="1"/>
  <c r="K1730" i="1" s="1"/>
  <c r="L1731" i="1" s="1"/>
  <c r="M1733" i="1" l="1"/>
  <c r="S1733" i="1" s="1"/>
  <c r="Q1731" i="1"/>
  <c r="K1731" i="1" s="1"/>
  <c r="L1732" i="1" s="1"/>
  <c r="G1732" i="1"/>
  <c r="N1732" i="1" s="1"/>
  <c r="E1733" i="1" s="1"/>
  <c r="Q1732" i="1" l="1"/>
  <c r="K1732" i="1" s="1"/>
  <c r="L1733" i="1" s="1"/>
  <c r="M1734" i="1" s="1"/>
  <c r="S1734" i="1" s="1"/>
  <c r="G1733" i="1"/>
  <c r="N1733" i="1" s="1"/>
  <c r="E1734" i="1" s="1"/>
  <c r="Q1733" i="1" l="1"/>
  <c r="K1733" i="1" s="1"/>
  <c r="L1734" i="1" s="1"/>
  <c r="G1734" i="1"/>
  <c r="N1734" i="1" s="1"/>
  <c r="E1735" i="1" s="1"/>
  <c r="M1736" i="1" l="1"/>
  <c r="S1736" i="1" s="1"/>
  <c r="M1735" i="1"/>
  <c r="S1735" i="1" s="1"/>
  <c r="Q1734" i="1"/>
  <c r="K1734" i="1" s="1"/>
  <c r="L1735" i="1" s="1"/>
  <c r="G1735" i="1"/>
  <c r="M1737" i="1" l="1"/>
  <c r="S1737" i="1" s="1"/>
  <c r="N1735" i="1"/>
  <c r="E1736" i="1" s="1"/>
  <c r="G1736" i="1" s="1"/>
  <c r="N1736" i="1" s="1"/>
  <c r="E1737" i="1" s="1"/>
  <c r="Q1735" i="1"/>
  <c r="K1735" i="1" s="1"/>
  <c r="L1736" i="1" s="1"/>
  <c r="M1738" i="1" s="1"/>
  <c r="S1738" i="1" s="1"/>
  <c r="Q1736" i="1" l="1"/>
  <c r="K1736" i="1" s="1"/>
  <c r="L1737" i="1" s="1"/>
  <c r="G1737" i="1"/>
  <c r="N1737" i="1" s="1"/>
  <c r="E1738" i="1" s="1"/>
  <c r="M1739" i="1" l="1"/>
  <c r="S1739" i="1" s="1"/>
  <c r="Q1737" i="1"/>
  <c r="K1737" i="1" s="1"/>
  <c r="L1738" i="1" s="1"/>
  <c r="M1740" i="1" s="1"/>
  <c r="S1740" i="1" s="1"/>
  <c r="G1738" i="1"/>
  <c r="N1738" i="1" s="1"/>
  <c r="E1739" i="1" s="1"/>
  <c r="Q1738" i="1" l="1"/>
  <c r="K1738" i="1" s="1"/>
  <c r="L1739" i="1" s="1"/>
  <c r="G1739" i="1"/>
  <c r="N1739" i="1" s="1"/>
  <c r="E1740" i="1" s="1"/>
  <c r="M1741" i="1" l="1"/>
  <c r="S1741" i="1" s="1"/>
  <c r="Q1739" i="1"/>
  <c r="K1739" i="1" s="1"/>
  <c r="L1740" i="1" s="1"/>
  <c r="G1740" i="1"/>
  <c r="N1740" i="1" s="1"/>
  <c r="E1741" i="1" s="1"/>
  <c r="M1742" i="1" l="1"/>
  <c r="S1742" i="1" s="1"/>
  <c r="Q1740" i="1"/>
  <c r="K1740" i="1" s="1"/>
  <c r="L1741" i="1" s="1"/>
  <c r="G1741" i="1"/>
  <c r="N1741" i="1" s="1"/>
  <c r="E1742" i="1" s="1"/>
  <c r="M1744" i="1" l="1"/>
  <c r="S1744" i="1" s="1"/>
  <c r="Q1741" i="1"/>
  <c r="K1741" i="1" s="1"/>
  <c r="L1742" i="1" s="1"/>
  <c r="M1743" i="1" s="1"/>
  <c r="S1743" i="1" s="1"/>
  <c r="G1742" i="1"/>
  <c r="N1742" i="1" s="1"/>
  <c r="E1743" i="1" s="1"/>
  <c r="Q1742" i="1" l="1"/>
  <c r="K1742" i="1" s="1"/>
  <c r="L1743" i="1" s="1"/>
  <c r="M1745" i="1" s="1"/>
  <c r="S1745" i="1" s="1"/>
  <c r="G1743" i="1"/>
  <c r="N1743" i="1" s="1"/>
  <c r="E1744" i="1" s="1"/>
  <c r="M1746" i="1" l="1"/>
  <c r="S1746" i="1" s="1"/>
  <c r="Q1743" i="1"/>
  <c r="K1743" i="1" s="1"/>
  <c r="L1744" i="1" s="1"/>
  <c r="G1744" i="1"/>
  <c r="N1744" i="1" s="1"/>
  <c r="E1745" i="1" s="1"/>
  <c r="M1747" i="1" l="1"/>
  <c r="S1747" i="1" s="1"/>
  <c r="Q1744" i="1"/>
  <c r="K1744" i="1" s="1"/>
  <c r="L1745" i="1" s="1"/>
  <c r="G1745" i="1"/>
  <c r="N1745" i="1" s="1"/>
  <c r="E1746" i="1" s="1"/>
  <c r="Q1745" i="1" l="1"/>
  <c r="K1745" i="1" s="1"/>
  <c r="L1746" i="1" s="1"/>
  <c r="G1746" i="1"/>
  <c r="N1746" i="1" s="1"/>
  <c r="E1747" i="1" s="1"/>
  <c r="M1749" i="1" l="1"/>
  <c r="S1749" i="1" s="1"/>
  <c r="Q1746" i="1"/>
  <c r="K1746" i="1" s="1"/>
  <c r="L1747" i="1" s="1"/>
  <c r="M1748" i="1" s="1"/>
  <c r="S1748" i="1" s="1"/>
  <c r="G1747" i="1"/>
  <c r="N1747" i="1" s="1"/>
  <c r="E1748" i="1" s="1"/>
  <c r="M1750" i="1" l="1"/>
  <c r="S1750" i="1" s="1"/>
  <c r="Q1747" i="1"/>
  <c r="K1747" i="1" s="1"/>
  <c r="L1748" i="1" s="1"/>
  <c r="G1748" i="1"/>
  <c r="N1748" i="1" s="1"/>
  <c r="E1749" i="1" s="1"/>
  <c r="M1751" i="1" l="1"/>
  <c r="S1751" i="1" s="1"/>
  <c r="Q1748" i="1"/>
  <c r="K1748" i="1" s="1"/>
  <c r="L1749" i="1" s="1"/>
  <c r="G1749" i="1"/>
  <c r="N1749" i="1" s="1"/>
  <c r="E1750" i="1" s="1"/>
  <c r="Q1749" i="1" l="1"/>
  <c r="K1749" i="1" s="1"/>
  <c r="L1750" i="1" s="1"/>
  <c r="G1750" i="1"/>
  <c r="N1750" i="1" s="1"/>
  <c r="E1751" i="1" s="1"/>
  <c r="M1752" i="1" l="1"/>
  <c r="S1752" i="1" s="1"/>
  <c r="Q1750" i="1"/>
  <c r="K1750" i="1" s="1"/>
  <c r="L1751" i="1" s="1"/>
  <c r="G1751" i="1"/>
  <c r="N1751" i="1" s="1"/>
  <c r="E1752" i="1" s="1"/>
  <c r="M1754" i="1" l="1"/>
  <c r="S1754" i="1" s="1"/>
  <c r="Q1751" i="1"/>
  <c r="K1751" i="1" s="1"/>
  <c r="L1752" i="1" s="1"/>
  <c r="M1753" i="1" s="1"/>
  <c r="S1753" i="1" s="1"/>
  <c r="G1752" i="1"/>
  <c r="N1752" i="1" s="1"/>
  <c r="E1753" i="1" s="1"/>
  <c r="M1755" i="1" l="1"/>
  <c r="S1755" i="1" s="1"/>
  <c r="Q1752" i="1"/>
  <c r="K1752" i="1" s="1"/>
  <c r="L1753" i="1" s="1"/>
  <c r="G1753" i="1"/>
  <c r="N1753" i="1" s="1"/>
  <c r="E1754" i="1" s="1"/>
  <c r="M1756" i="1" l="1"/>
  <c r="S1756" i="1" s="1"/>
  <c r="Q1753" i="1"/>
  <c r="K1753" i="1" s="1"/>
  <c r="L1754" i="1" s="1"/>
  <c r="G1754" i="1"/>
  <c r="N1754" i="1" s="1"/>
  <c r="E1755" i="1" s="1"/>
  <c r="Q1754" i="1" l="1"/>
  <c r="K1754" i="1" s="1"/>
  <c r="L1755" i="1" s="1"/>
  <c r="G1755" i="1"/>
  <c r="N1755" i="1" s="1"/>
  <c r="E1756" i="1" s="1"/>
  <c r="M1757" i="1" l="1"/>
  <c r="S1757" i="1" s="1"/>
  <c r="Q1755" i="1"/>
  <c r="K1755" i="1" s="1"/>
  <c r="L1756" i="1" s="1"/>
  <c r="G1756" i="1"/>
  <c r="N1756" i="1" s="1"/>
  <c r="E1757" i="1" s="1"/>
  <c r="M1758" i="1" l="1"/>
  <c r="S1758" i="1" s="1"/>
  <c r="Q1756" i="1"/>
  <c r="K1756" i="1" s="1"/>
  <c r="L1757" i="1" s="1"/>
  <c r="M1759" i="1" s="1"/>
  <c r="S1759" i="1" s="1"/>
  <c r="G1757" i="1"/>
  <c r="N1757" i="1" s="1"/>
  <c r="E1758" i="1" s="1"/>
  <c r="Q1757" i="1" l="1"/>
  <c r="K1757" i="1" s="1"/>
  <c r="L1758" i="1" s="1"/>
  <c r="G1758" i="1"/>
  <c r="N1758" i="1" s="1"/>
  <c r="E1759" i="1" s="1"/>
  <c r="M1760" i="1" l="1"/>
  <c r="S1760" i="1" s="1"/>
  <c r="Q1758" i="1"/>
  <c r="K1758" i="1" s="1"/>
  <c r="L1759" i="1" s="1"/>
  <c r="G1759" i="1"/>
  <c r="N1759" i="1" s="1"/>
  <c r="E1760" i="1" s="1"/>
  <c r="M1761" i="1" l="1"/>
  <c r="S1761" i="1" s="1"/>
  <c r="Q1759" i="1"/>
  <c r="K1759" i="1" s="1"/>
  <c r="L1760" i="1" s="1"/>
  <c r="M1762" i="1" s="1"/>
  <c r="S1762" i="1" s="1"/>
  <c r="G1760" i="1"/>
  <c r="N1760" i="1" s="1"/>
  <c r="E1761" i="1" s="1"/>
  <c r="Q1760" i="1" l="1"/>
  <c r="K1760" i="1" s="1"/>
  <c r="L1761" i="1" s="1"/>
  <c r="G1761" i="1"/>
  <c r="N1761" i="1" s="1"/>
  <c r="E1762" i="1" s="1"/>
  <c r="M1763" i="1" l="1"/>
  <c r="S1763" i="1" s="1"/>
  <c r="Q1761" i="1"/>
  <c r="K1761" i="1" s="1"/>
  <c r="L1762" i="1" s="1"/>
  <c r="G1762" i="1"/>
  <c r="N1762" i="1" s="1"/>
  <c r="E1763" i="1" s="1"/>
  <c r="Q1762" i="1" l="1"/>
  <c r="K1762" i="1" s="1"/>
  <c r="L1763" i="1" s="1"/>
  <c r="M1764" i="1" s="1"/>
  <c r="S1764" i="1" s="1"/>
  <c r="G1763" i="1"/>
  <c r="N1763" i="1" s="1"/>
  <c r="E1764" i="1" s="1"/>
  <c r="M1766" i="1" l="1"/>
  <c r="S1766" i="1" s="1"/>
  <c r="Q1763" i="1"/>
  <c r="K1763" i="1" s="1"/>
  <c r="L1764" i="1" s="1"/>
  <c r="M1765" i="1" s="1"/>
  <c r="S1765" i="1" s="1"/>
  <c r="G1764" i="1"/>
  <c r="N1764" i="1" s="1"/>
  <c r="E1765" i="1" s="1"/>
  <c r="M1767" i="1" l="1"/>
  <c r="S1767" i="1" s="1"/>
  <c r="Q1764" i="1"/>
  <c r="K1764" i="1" s="1"/>
  <c r="L1765" i="1" s="1"/>
  <c r="G1765" i="1"/>
  <c r="N1765" i="1" s="1"/>
  <c r="E1766" i="1" s="1"/>
  <c r="Q1765" i="1" l="1"/>
  <c r="K1765" i="1" s="1"/>
  <c r="L1766" i="1" s="1"/>
  <c r="G1766" i="1"/>
  <c r="N1766" i="1" s="1"/>
  <c r="E1767" i="1" s="1"/>
  <c r="M1768" i="1" l="1"/>
  <c r="S1768" i="1" s="1"/>
  <c r="Q1766" i="1"/>
  <c r="K1766" i="1" s="1"/>
  <c r="L1767" i="1" s="1"/>
  <c r="G1767" i="1"/>
  <c r="N1767" i="1" s="1"/>
  <c r="E1768" i="1" s="1"/>
  <c r="M1769" i="1" l="1"/>
  <c r="S1769" i="1" s="1"/>
  <c r="Q1767" i="1"/>
  <c r="K1767" i="1" s="1"/>
  <c r="L1768" i="1" s="1"/>
  <c r="G1768" i="1"/>
  <c r="N1768" i="1" s="1"/>
  <c r="E1769" i="1" s="1"/>
  <c r="M1771" i="1" l="1"/>
  <c r="S1771" i="1" s="1"/>
  <c r="Q1768" i="1"/>
  <c r="K1768" i="1" s="1"/>
  <c r="L1769" i="1" s="1"/>
  <c r="M1770" i="1" s="1"/>
  <c r="S1770" i="1" s="1"/>
  <c r="G1769" i="1"/>
  <c r="N1769" i="1" s="1"/>
  <c r="E1770" i="1" s="1"/>
  <c r="M1772" i="1" l="1"/>
  <c r="S1772" i="1" s="1"/>
  <c r="Q1769" i="1"/>
  <c r="K1769" i="1" s="1"/>
  <c r="L1770" i="1" s="1"/>
  <c r="G1770" i="1"/>
  <c r="N1770" i="1" s="1"/>
  <c r="E1771" i="1" s="1"/>
  <c r="Q1770" i="1" l="1"/>
  <c r="K1770" i="1" s="1"/>
  <c r="L1771" i="1" s="1"/>
  <c r="M1773" i="1" s="1"/>
  <c r="S1773" i="1" s="1"/>
  <c r="G1771" i="1"/>
  <c r="N1771" i="1" s="1"/>
  <c r="E1772" i="1" s="1"/>
  <c r="M1774" i="1" l="1"/>
  <c r="S1774" i="1" s="1"/>
  <c r="Q1771" i="1"/>
  <c r="K1771" i="1" s="1"/>
  <c r="L1772" i="1" s="1"/>
  <c r="G1772" i="1"/>
  <c r="N1772" i="1" s="1"/>
  <c r="E1773" i="1" s="1"/>
  <c r="M1775" i="1" l="1"/>
  <c r="S1775" i="1" s="1"/>
  <c r="Q1772" i="1"/>
  <c r="K1772" i="1" s="1"/>
  <c r="L1773" i="1" s="1"/>
  <c r="G1773" i="1"/>
  <c r="N1773" i="1" s="1"/>
  <c r="E1774" i="1" s="1"/>
  <c r="Q1773" i="1" l="1"/>
  <c r="K1773" i="1" s="1"/>
  <c r="L1774" i="1" s="1"/>
  <c r="G1774" i="1"/>
  <c r="N1774" i="1" s="1"/>
  <c r="E1775" i="1" s="1"/>
  <c r="Q1774" i="1" l="1"/>
  <c r="K1774" i="1" s="1"/>
  <c r="L1775" i="1" s="1"/>
  <c r="M1776" i="1" s="1"/>
  <c r="S1776" i="1" s="1"/>
  <c r="G1775" i="1"/>
  <c r="N1775" i="1" s="1"/>
  <c r="E1776" i="1" s="1"/>
  <c r="M1778" i="1" l="1"/>
  <c r="S1778" i="1" s="1"/>
  <c r="Q1775" i="1"/>
  <c r="K1775" i="1" s="1"/>
  <c r="L1776" i="1" s="1"/>
  <c r="M1777" i="1" s="1"/>
  <c r="S1777" i="1" s="1"/>
  <c r="G1776" i="1"/>
  <c r="N1776" i="1" s="1"/>
  <c r="E1777" i="1" s="1"/>
  <c r="Q1776" i="1" l="1"/>
  <c r="K1776" i="1" s="1"/>
  <c r="L1777" i="1" s="1"/>
  <c r="G1777" i="1"/>
  <c r="N1777" i="1" s="1"/>
  <c r="E1778" i="1" s="1"/>
  <c r="Q1777" i="1" l="1"/>
  <c r="K1777" i="1" s="1"/>
  <c r="L1778" i="1" s="1"/>
  <c r="M1779" i="1" s="1"/>
  <c r="S1779" i="1" s="1"/>
  <c r="G1778" i="1"/>
  <c r="N1778" i="1" s="1"/>
  <c r="E1779" i="1" s="1"/>
  <c r="M1781" i="1" l="1"/>
  <c r="S1781" i="1" s="1"/>
  <c r="Q1778" i="1"/>
  <c r="K1778" i="1" s="1"/>
  <c r="L1779" i="1" s="1"/>
  <c r="M1780" i="1" s="1"/>
  <c r="S1780" i="1" s="1"/>
  <c r="G1779" i="1"/>
  <c r="N1779" i="1" s="1"/>
  <c r="E1780" i="1" s="1"/>
  <c r="Q1779" i="1" l="1"/>
  <c r="K1779" i="1" s="1"/>
  <c r="L1780" i="1" s="1"/>
  <c r="G1780" i="1"/>
  <c r="N1780" i="1" s="1"/>
  <c r="E1781" i="1" s="1"/>
  <c r="Q1780" i="1" l="1"/>
  <c r="K1780" i="1" s="1"/>
  <c r="L1781" i="1" s="1"/>
  <c r="G1781" i="1"/>
  <c r="N1781" i="1" s="1"/>
  <c r="E1782" i="1" s="1"/>
  <c r="M1783" i="1" l="1"/>
  <c r="S1783" i="1" s="1"/>
  <c r="M1782" i="1"/>
  <c r="S1782" i="1" s="1"/>
  <c r="Q1781" i="1"/>
  <c r="K1781" i="1" s="1"/>
  <c r="L1782" i="1" s="1"/>
  <c r="G1782" i="1"/>
  <c r="N1782" i="1" l="1"/>
  <c r="E1783" i="1" s="1"/>
  <c r="G1783" i="1" s="1"/>
  <c r="N1783" i="1" s="1"/>
  <c r="E1784" i="1" s="1"/>
  <c r="M1785" i="1"/>
  <c r="S1785" i="1" s="1"/>
  <c r="Q1782" i="1"/>
  <c r="K1782" i="1" s="1"/>
  <c r="L1783" i="1" s="1"/>
  <c r="M1784" i="1" s="1"/>
  <c r="S1784" i="1" s="1"/>
  <c r="Q1783" i="1" l="1"/>
  <c r="K1783" i="1" s="1"/>
  <c r="L1784" i="1" s="1"/>
  <c r="G1784" i="1"/>
  <c r="N1784" i="1" s="1"/>
  <c r="E1785" i="1" s="1"/>
  <c r="M1787" i="1" l="1"/>
  <c r="S1787" i="1" s="1"/>
  <c r="Q1784" i="1"/>
  <c r="K1784" i="1" s="1"/>
  <c r="L1785" i="1" s="1"/>
  <c r="M1786" i="1" s="1"/>
  <c r="S1786" i="1" s="1"/>
  <c r="G1785" i="1"/>
  <c r="N1785" i="1" s="1"/>
  <c r="E1786" i="1" s="1"/>
  <c r="M1788" i="1" l="1"/>
  <c r="S1788" i="1" s="1"/>
  <c r="Q1785" i="1"/>
  <c r="K1785" i="1" s="1"/>
  <c r="L1786" i="1" s="1"/>
  <c r="G1786" i="1"/>
  <c r="N1786" i="1" s="1"/>
  <c r="E1787" i="1" s="1"/>
  <c r="Q1786" i="1" l="1"/>
  <c r="K1786" i="1" s="1"/>
  <c r="L1787" i="1" s="1"/>
  <c r="G1787" i="1"/>
  <c r="N1787" i="1" s="1"/>
  <c r="E1788" i="1" s="1"/>
  <c r="Q1787" i="1" l="1"/>
  <c r="K1787" i="1" s="1"/>
  <c r="L1788" i="1" s="1"/>
  <c r="M1789" i="1" s="1"/>
  <c r="S1789" i="1" s="1"/>
  <c r="G1788" i="1"/>
  <c r="N1788" i="1" s="1"/>
  <c r="E1789" i="1" s="1"/>
  <c r="Q1788" i="1" l="1"/>
  <c r="K1788" i="1" s="1"/>
  <c r="L1789" i="1" s="1"/>
  <c r="G1789" i="1"/>
  <c r="N1789" i="1" s="1"/>
  <c r="E1790" i="1" s="1"/>
  <c r="M1791" i="1" l="1"/>
  <c r="S1791" i="1" s="1"/>
  <c r="M1790" i="1"/>
  <c r="S1790" i="1" s="1"/>
  <c r="Q1789" i="1"/>
  <c r="K1789" i="1" s="1"/>
  <c r="L1790" i="1" s="1"/>
  <c r="G1790" i="1"/>
  <c r="N1790" i="1" l="1"/>
  <c r="E1791" i="1" s="1"/>
  <c r="G1791" i="1" s="1"/>
  <c r="N1791" i="1" s="1"/>
  <c r="E1792" i="1" s="1"/>
  <c r="Q1790" i="1"/>
  <c r="K1790" i="1" s="1"/>
  <c r="L1791" i="1" l="1"/>
  <c r="M1792" i="1" s="1"/>
  <c r="S1792" i="1" s="1"/>
  <c r="M1794" i="1"/>
  <c r="S1794" i="1" s="1"/>
  <c r="Q1791" i="1"/>
  <c r="K1791" i="1" s="1"/>
  <c r="L1792" i="1" s="1"/>
  <c r="M1793" i="1" s="1"/>
  <c r="S1793" i="1" s="1"/>
  <c r="G1792" i="1"/>
  <c r="N1792" i="1" l="1"/>
  <c r="E1793" i="1" s="1"/>
  <c r="G1793" i="1" s="1"/>
  <c r="N1793" i="1" s="1"/>
  <c r="E1794" i="1" s="1"/>
  <c r="Q1792" i="1"/>
  <c r="K1792" i="1" s="1"/>
  <c r="L1793" i="1" s="1"/>
  <c r="M1796" i="1" l="1"/>
  <c r="S1796" i="1" s="1"/>
  <c r="Q1793" i="1"/>
  <c r="K1793" i="1" s="1"/>
  <c r="L1794" i="1" s="1"/>
  <c r="M1795" i="1" s="1"/>
  <c r="S1795" i="1" s="1"/>
  <c r="G1794" i="1"/>
  <c r="N1794" i="1" s="1"/>
  <c r="E1795" i="1" s="1"/>
  <c r="Q1794" i="1" l="1"/>
  <c r="K1794" i="1" s="1"/>
  <c r="L1795" i="1" s="1"/>
  <c r="M1797" i="1" s="1"/>
  <c r="S1797" i="1" s="1"/>
  <c r="G1795" i="1"/>
  <c r="N1795" i="1" s="1"/>
  <c r="E1796" i="1" s="1"/>
  <c r="M1798" i="1" l="1"/>
  <c r="S1798" i="1" s="1"/>
  <c r="Q1795" i="1"/>
  <c r="K1795" i="1" s="1"/>
  <c r="L1796" i="1" s="1"/>
  <c r="G1796" i="1"/>
  <c r="N1796" i="1" s="1"/>
  <c r="E1797" i="1" s="1"/>
  <c r="M1799" i="1" l="1"/>
  <c r="S1799" i="1" s="1"/>
  <c r="Q1796" i="1"/>
  <c r="K1796" i="1" s="1"/>
  <c r="L1797" i="1" s="1"/>
  <c r="G1797" i="1"/>
  <c r="N1797" i="1" s="1"/>
  <c r="E1798" i="1" s="1"/>
  <c r="Q1797" i="1" l="1"/>
  <c r="K1797" i="1" s="1"/>
  <c r="L1798" i="1" s="1"/>
  <c r="G1798" i="1"/>
  <c r="N1798" i="1" s="1"/>
  <c r="E1799" i="1" s="1"/>
  <c r="M1801" i="1" l="1"/>
  <c r="S1801" i="1" s="1"/>
  <c r="Q1798" i="1"/>
  <c r="K1798" i="1" s="1"/>
  <c r="L1799" i="1" s="1"/>
  <c r="M1800" i="1" s="1"/>
  <c r="S1800" i="1" s="1"/>
  <c r="G1799" i="1"/>
  <c r="N1799" i="1" s="1"/>
  <c r="E1800" i="1" s="1"/>
  <c r="Q1799" i="1" l="1"/>
  <c r="K1799" i="1" s="1"/>
  <c r="L1800" i="1" s="1"/>
  <c r="G1800" i="1"/>
  <c r="N1800" i="1" s="1"/>
  <c r="E1801" i="1" s="1"/>
  <c r="Q1800" i="1" l="1"/>
  <c r="K1800" i="1" s="1"/>
  <c r="L1801" i="1" s="1"/>
  <c r="G1801" i="1"/>
  <c r="N1801" i="1" s="1"/>
  <c r="E1802" i="1" s="1"/>
  <c r="M1803" i="1" l="1"/>
  <c r="S1803" i="1" s="1"/>
  <c r="M1802" i="1"/>
  <c r="S1802" i="1" s="1"/>
  <c r="M1804" i="1"/>
  <c r="S1804" i="1" s="1"/>
  <c r="Q1801" i="1"/>
  <c r="K1801" i="1" s="1"/>
  <c r="L1802" i="1" s="1"/>
  <c r="G1802" i="1"/>
  <c r="N1802" i="1" l="1"/>
  <c r="E1803" i="1" s="1"/>
  <c r="G1803" i="1" s="1"/>
  <c r="N1803" i="1" s="1"/>
  <c r="E1804" i="1" s="1"/>
  <c r="M1805" i="1"/>
  <c r="S1805" i="1" s="1"/>
  <c r="Q1802" i="1"/>
  <c r="K1802" i="1" s="1"/>
  <c r="L1803" i="1" s="1"/>
  <c r="M1806" i="1" l="1"/>
  <c r="S1806" i="1" s="1"/>
  <c r="Q1803" i="1"/>
  <c r="K1803" i="1" s="1"/>
  <c r="L1804" i="1" s="1"/>
  <c r="G1804" i="1"/>
  <c r="N1804" i="1" s="1"/>
  <c r="E1805" i="1" s="1"/>
  <c r="Q1804" i="1" l="1"/>
  <c r="K1804" i="1" s="1"/>
  <c r="L1805" i="1" s="1"/>
  <c r="G1805" i="1"/>
  <c r="N1805" i="1" s="1"/>
  <c r="E1806" i="1" s="1"/>
  <c r="M1808" i="1" l="1"/>
  <c r="S1808" i="1" s="1"/>
  <c r="Q1805" i="1"/>
  <c r="K1805" i="1" s="1"/>
  <c r="L1806" i="1" s="1"/>
  <c r="M1807" i="1" s="1"/>
  <c r="S1807" i="1" s="1"/>
  <c r="G1806" i="1"/>
  <c r="N1806" i="1" s="1"/>
  <c r="E1807" i="1" s="1"/>
  <c r="Q1806" i="1" l="1"/>
  <c r="K1806" i="1" s="1"/>
  <c r="L1807" i="1" s="1"/>
  <c r="M1809" i="1" s="1"/>
  <c r="S1809" i="1" s="1"/>
  <c r="G1807" i="1"/>
  <c r="N1807" i="1" s="1"/>
  <c r="E1808" i="1" s="1"/>
  <c r="Q1807" i="1" l="1"/>
  <c r="K1807" i="1" s="1"/>
  <c r="L1808" i="1" s="1"/>
  <c r="G1808" i="1"/>
  <c r="N1808" i="1" s="1"/>
  <c r="E1809" i="1" s="1"/>
  <c r="Q1808" i="1" l="1"/>
  <c r="K1808" i="1" s="1"/>
  <c r="L1809" i="1" s="1"/>
  <c r="G1809" i="1"/>
  <c r="N1809" i="1" s="1"/>
  <c r="E1810" i="1" s="1"/>
  <c r="M1811" i="1" l="1"/>
  <c r="S1811" i="1" s="1"/>
  <c r="M1810" i="1"/>
  <c r="S1810" i="1" s="1"/>
  <c r="Q1809" i="1"/>
  <c r="K1809" i="1" s="1"/>
  <c r="L1810" i="1" s="1"/>
  <c r="G1810" i="1"/>
  <c r="N1810" i="1" l="1"/>
  <c r="E1811" i="1" s="1"/>
  <c r="G1811" i="1" s="1"/>
  <c r="N1811" i="1" s="1"/>
  <c r="E1812" i="1" s="1"/>
  <c r="M1813" i="1"/>
  <c r="S1813" i="1" s="1"/>
  <c r="Q1810" i="1"/>
  <c r="K1810" i="1" s="1"/>
  <c r="L1811" i="1" s="1"/>
  <c r="M1812" i="1" s="1"/>
  <c r="S1812" i="1" s="1"/>
  <c r="M1814" i="1" l="1"/>
  <c r="S1814" i="1" s="1"/>
  <c r="Q1811" i="1"/>
  <c r="K1811" i="1" s="1"/>
  <c r="L1812" i="1" s="1"/>
  <c r="G1812" i="1"/>
  <c r="N1812" i="1" s="1"/>
  <c r="E1813" i="1" s="1"/>
  <c r="Q1812" i="1" l="1"/>
  <c r="K1812" i="1" s="1"/>
  <c r="L1813" i="1" s="1"/>
  <c r="M1815" i="1" s="1"/>
  <c r="S1815" i="1" s="1"/>
  <c r="G1813" i="1"/>
  <c r="N1813" i="1" s="1"/>
  <c r="E1814" i="1" s="1"/>
  <c r="M1816" i="1" l="1"/>
  <c r="S1816" i="1" s="1"/>
  <c r="Q1813" i="1"/>
  <c r="K1813" i="1" s="1"/>
  <c r="L1814" i="1" s="1"/>
  <c r="G1814" i="1"/>
  <c r="N1814" i="1" s="1"/>
  <c r="E1815" i="1" s="1"/>
  <c r="M1817" i="1" l="1"/>
  <c r="S1817" i="1" s="1"/>
  <c r="Q1814" i="1"/>
  <c r="K1814" i="1" s="1"/>
  <c r="L1815" i="1" s="1"/>
  <c r="G1815" i="1"/>
  <c r="N1815" i="1" s="1"/>
  <c r="E1816" i="1" s="1"/>
  <c r="Q1815" i="1" l="1"/>
  <c r="K1815" i="1" s="1"/>
  <c r="L1816" i="1" s="1"/>
  <c r="G1816" i="1"/>
  <c r="N1816" i="1" s="1"/>
  <c r="E1817" i="1" s="1"/>
  <c r="Q1816" i="1" l="1"/>
  <c r="K1816" i="1" s="1"/>
  <c r="L1817" i="1" s="1"/>
  <c r="G1817" i="1"/>
  <c r="N1817" i="1" s="1"/>
  <c r="E1818" i="1" s="1"/>
  <c r="M1819" i="1" l="1"/>
  <c r="S1819" i="1" s="1"/>
  <c r="M1818" i="1"/>
  <c r="S1818" i="1" s="1"/>
  <c r="M1820" i="1"/>
  <c r="S1820" i="1" s="1"/>
  <c r="Q1817" i="1"/>
  <c r="K1817" i="1" s="1"/>
  <c r="L1818" i="1" s="1"/>
  <c r="G1818" i="1"/>
  <c r="N1818" i="1" l="1"/>
  <c r="E1819" i="1" s="1"/>
  <c r="G1819" i="1" s="1"/>
  <c r="N1819" i="1" s="1"/>
  <c r="E1820" i="1" s="1"/>
  <c r="M1821" i="1"/>
  <c r="S1821" i="1" s="1"/>
  <c r="Q1818" i="1"/>
  <c r="K1818" i="1" s="1"/>
  <c r="L1819" i="1" s="1"/>
  <c r="M1822" i="1" l="1"/>
  <c r="S1822" i="1" s="1"/>
  <c r="Q1819" i="1"/>
  <c r="K1819" i="1" s="1"/>
  <c r="L1820" i="1" s="1"/>
  <c r="G1820" i="1"/>
  <c r="N1820" i="1" s="1"/>
  <c r="E1821" i="1" s="1"/>
  <c r="M1823" i="1" l="1"/>
  <c r="S1823" i="1" s="1"/>
  <c r="Q1820" i="1"/>
  <c r="K1820" i="1" s="1"/>
  <c r="L1821" i="1" s="1"/>
  <c r="G1821" i="1"/>
  <c r="N1821" i="1" s="1"/>
  <c r="E1822" i="1" s="1"/>
  <c r="Q1821" i="1" l="1"/>
  <c r="K1821" i="1" s="1"/>
  <c r="L1822" i="1" s="1"/>
  <c r="G1822" i="1"/>
  <c r="N1822" i="1" s="1"/>
  <c r="E1823" i="1" s="1"/>
  <c r="Q1822" i="1" l="1"/>
  <c r="K1822" i="1" s="1"/>
  <c r="L1823" i="1" s="1"/>
  <c r="M1824" i="1" s="1"/>
  <c r="S1824" i="1" s="1"/>
  <c r="G1823" i="1"/>
  <c r="N1823" i="1" s="1"/>
  <c r="E1824" i="1" s="1"/>
  <c r="Q1823" i="1" l="1"/>
  <c r="K1823" i="1" s="1"/>
  <c r="L1824" i="1" s="1"/>
  <c r="M1825" i="1" s="1"/>
  <c r="S1825" i="1" s="1"/>
  <c r="G1824" i="1"/>
  <c r="N1824" i="1" s="1"/>
  <c r="E1825" i="1" s="1"/>
  <c r="Q1824" i="1" l="1"/>
  <c r="K1824" i="1" s="1"/>
  <c r="L1825" i="1" s="1"/>
  <c r="G1825" i="1"/>
  <c r="N1825" i="1" s="1"/>
  <c r="E1826" i="1" s="1"/>
  <c r="M1827" i="1" l="1"/>
  <c r="S1827" i="1" s="1"/>
  <c r="M1826" i="1"/>
  <c r="S1826" i="1" s="1"/>
  <c r="Q1825" i="1"/>
  <c r="K1825" i="1" s="1"/>
  <c r="L1826" i="1" s="1"/>
  <c r="G1826" i="1"/>
  <c r="N1826" i="1" l="1"/>
  <c r="E1827" i="1" s="1"/>
  <c r="G1827" i="1" s="1"/>
  <c r="N1827" i="1" s="1"/>
  <c r="E1828" i="1" s="1"/>
  <c r="Q1826" i="1"/>
  <c r="K1826" i="1" s="1"/>
  <c r="L1827" i="1" s="1"/>
  <c r="M1828" i="1" s="1"/>
  <c r="S1828" i="1" s="1"/>
  <c r="Q1827" i="1" l="1"/>
  <c r="K1827" i="1" s="1"/>
  <c r="L1828" i="1" s="1"/>
  <c r="M1829" i="1" s="1"/>
  <c r="S1829" i="1" s="1"/>
  <c r="G1828" i="1"/>
  <c r="N1828" i="1" s="1"/>
  <c r="E1829" i="1" s="1"/>
  <c r="Q1828" i="1" l="1"/>
  <c r="K1828" i="1" s="1"/>
  <c r="L1829" i="1" s="1"/>
  <c r="M1830" i="1" s="1"/>
  <c r="S1830" i="1" s="1"/>
  <c r="G1829" i="1"/>
  <c r="N1829" i="1" s="1"/>
  <c r="E1830" i="1" s="1"/>
  <c r="M1832" i="1" l="1"/>
  <c r="S1832" i="1" s="1"/>
  <c r="Q1829" i="1"/>
  <c r="K1829" i="1" s="1"/>
  <c r="L1830" i="1" s="1"/>
  <c r="M1831" i="1" s="1"/>
  <c r="S1831" i="1" s="1"/>
  <c r="G1830" i="1"/>
  <c r="N1830" i="1" s="1"/>
  <c r="E1831" i="1" s="1"/>
  <c r="Q1830" i="1" l="1"/>
  <c r="K1830" i="1" s="1"/>
  <c r="L1831" i="1" s="1"/>
  <c r="G1831" i="1"/>
  <c r="N1831" i="1" s="1"/>
  <c r="E1832" i="1" s="1"/>
  <c r="M1834" i="1" l="1"/>
  <c r="S1834" i="1" s="1"/>
  <c r="Q1831" i="1"/>
  <c r="K1831" i="1" s="1"/>
  <c r="L1832" i="1" s="1"/>
  <c r="M1833" i="1" s="1"/>
  <c r="S1833" i="1" s="1"/>
  <c r="G1832" i="1"/>
  <c r="N1832" i="1" s="1"/>
  <c r="E1833" i="1" s="1"/>
  <c r="M1835" i="1" l="1"/>
  <c r="S1835" i="1" s="1"/>
  <c r="Q1832" i="1"/>
  <c r="K1832" i="1" s="1"/>
  <c r="L1833" i="1" s="1"/>
  <c r="G1833" i="1"/>
  <c r="N1833" i="1" s="1"/>
  <c r="E1834" i="1" s="1"/>
  <c r="Q1833" i="1" l="1"/>
  <c r="K1833" i="1" s="1"/>
  <c r="L1834" i="1" s="1"/>
  <c r="G1834" i="1"/>
  <c r="N1834" i="1" s="1"/>
  <c r="E1835" i="1" s="1"/>
  <c r="Q1834" i="1" l="1"/>
  <c r="K1834" i="1" s="1"/>
  <c r="L1835" i="1" s="1"/>
  <c r="M1836" i="1" s="1"/>
  <c r="S1836" i="1" s="1"/>
  <c r="G1835" i="1"/>
  <c r="N1835" i="1" s="1"/>
  <c r="E1836" i="1" s="1"/>
  <c r="M1838" i="1" l="1"/>
  <c r="S1838" i="1" s="1"/>
  <c r="Q1835" i="1"/>
  <c r="K1835" i="1" s="1"/>
  <c r="L1836" i="1" s="1"/>
  <c r="M1837" i="1" s="1"/>
  <c r="S1837" i="1" s="1"/>
  <c r="G1836" i="1"/>
  <c r="N1836" i="1" s="1"/>
  <c r="E1837" i="1" s="1"/>
  <c r="Q1836" i="1" l="1"/>
  <c r="K1836" i="1" s="1"/>
  <c r="L1837" i="1" s="1"/>
  <c r="G1837" i="1"/>
  <c r="N1837" i="1" s="1"/>
  <c r="E1838" i="1" s="1"/>
  <c r="M1840" i="1" l="1"/>
  <c r="S1840" i="1" s="1"/>
  <c r="Q1837" i="1"/>
  <c r="K1837" i="1" s="1"/>
  <c r="L1838" i="1" s="1"/>
  <c r="M1839" i="1" s="1"/>
  <c r="S1839" i="1" s="1"/>
  <c r="G1838" i="1"/>
  <c r="N1838" i="1" s="1"/>
  <c r="E1839" i="1" s="1"/>
  <c r="M1841" i="1" l="1"/>
  <c r="S1841" i="1" s="1"/>
  <c r="Q1838" i="1"/>
  <c r="K1838" i="1" s="1"/>
  <c r="L1839" i="1" s="1"/>
  <c r="G1839" i="1"/>
  <c r="N1839" i="1" s="1"/>
  <c r="E1840" i="1" s="1"/>
  <c r="M1842" i="1" l="1"/>
  <c r="S1842" i="1" s="1"/>
  <c r="Q1839" i="1"/>
  <c r="K1839" i="1" s="1"/>
  <c r="L1840" i="1" s="1"/>
  <c r="G1840" i="1"/>
  <c r="N1840" i="1" s="1"/>
  <c r="E1841" i="1" s="1"/>
  <c r="Q1840" i="1" l="1"/>
  <c r="K1840" i="1" s="1"/>
  <c r="L1841" i="1" s="1"/>
  <c r="M1843" i="1" s="1"/>
  <c r="S1843" i="1" s="1"/>
  <c r="G1841" i="1"/>
  <c r="N1841" i="1" s="1"/>
  <c r="E1842" i="1" s="1"/>
  <c r="Q1841" i="1" l="1"/>
  <c r="K1841" i="1" s="1"/>
  <c r="L1842" i="1" s="1"/>
  <c r="G1842" i="1"/>
  <c r="N1842" i="1" s="1"/>
  <c r="E1843" i="1" s="1"/>
  <c r="M1845" i="1" l="1"/>
  <c r="S1845" i="1" s="1"/>
  <c r="Q1842" i="1"/>
  <c r="K1842" i="1" s="1"/>
  <c r="L1843" i="1" s="1"/>
  <c r="M1844" i="1" s="1"/>
  <c r="S1844" i="1" s="1"/>
  <c r="G1843" i="1"/>
  <c r="N1843" i="1" s="1"/>
  <c r="E1844" i="1" s="1"/>
  <c r="Q1843" i="1" l="1"/>
  <c r="K1843" i="1" s="1"/>
  <c r="L1844" i="1" s="1"/>
  <c r="G1844" i="1"/>
  <c r="N1844" i="1" s="1"/>
  <c r="E1845" i="1" s="1"/>
  <c r="M1847" i="1" l="1"/>
  <c r="S1847" i="1" s="1"/>
  <c r="Q1844" i="1"/>
  <c r="K1844" i="1" s="1"/>
  <c r="L1845" i="1" s="1"/>
  <c r="M1846" i="1" s="1"/>
  <c r="S1846" i="1" s="1"/>
  <c r="G1845" i="1"/>
  <c r="N1845" i="1" s="1"/>
  <c r="E1846" i="1" s="1"/>
  <c r="Q1845" i="1" l="1"/>
  <c r="K1845" i="1" s="1"/>
  <c r="L1846" i="1" s="1"/>
  <c r="G1846" i="1"/>
  <c r="N1846" i="1" s="1"/>
  <c r="E1847" i="1" s="1"/>
  <c r="M1849" i="1" l="1"/>
  <c r="S1849" i="1" s="1"/>
  <c r="Q1846" i="1"/>
  <c r="K1846" i="1" s="1"/>
  <c r="L1847" i="1" s="1"/>
  <c r="M1848" i="1" s="1"/>
  <c r="S1848" i="1" s="1"/>
  <c r="G1847" i="1"/>
  <c r="N1847" i="1" s="1"/>
  <c r="E1848" i="1" s="1"/>
  <c r="Q1847" i="1" l="1"/>
  <c r="K1847" i="1" s="1"/>
  <c r="L1848" i="1" s="1"/>
  <c r="M1850" i="1" s="1"/>
  <c r="S1850" i="1" s="1"/>
  <c r="G1848" i="1"/>
  <c r="N1848" i="1" s="1"/>
  <c r="E1849" i="1" s="1"/>
  <c r="M1851" i="1" l="1"/>
  <c r="S1851" i="1" s="1"/>
  <c r="Q1848" i="1"/>
  <c r="K1848" i="1" s="1"/>
  <c r="L1849" i="1" s="1"/>
  <c r="G1849" i="1"/>
  <c r="N1849" i="1" s="1"/>
  <c r="E1850" i="1" s="1"/>
  <c r="M1852" i="1" l="1"/>
  <c r="S1852" i="1" s="1"/>
  <c r="Q1849" i="1"/>
  <c r="K1849" i="1" s="1"/>
  <c r="L1850" i="1" s="1"/>
  <c r="G1850" i="1"/>
  <c r="N1850" i="1" s="1"/>
  <c r="E1851" i="1" s="1"/>
  <c r="Q1850" i="1" l="1"/>
  <c r="K1850" i="1" s="1"/>
  <c r="L1851" i="1" s="1"/>
  <c r="G1851" i="1"/>
  <c r="N1851" i="1" s="1"/>
  <c r="E1852" i="1" s="1"/>
  <c r="Q1851" i="1" l="1"/>
  <c r="K1851" i="1" s="1"/>
  <c r="L1852" i="1" s="1"/>
  <c r="M1853" i="1" s="1"/>
  <c r="S1853" i="1" s="1"/>
  <c r="G1852" i="1"/>
  <c r="N1852" i="1" s="1"/>
  <c r="E1853" i="1" s="1"/>
  <c r="Q1852" i="1" l="1"/>
  <c r="K1852" i="1" s="1"/>
  <c r="L1853" i="1" s="1"/>
  <c r="G1853" i="1"/>
  <c r="N1853" i="1" s="1"/>
  <c r="E1854" i="1" s="1"/>
  <c r="M1855" i="1" l="1"/>
  <c r="S1855" i="1" s="1"/>
  <c r="M1854" i="1"/>
  <c r="S1854" i="1" s="1"/>
  <c r="Q1853" i="1"/>
  <c r="K1853" i="1" s="1"/>
  <c r="L1854" i="1" s="1"/>
  <c r="G1854" i="1"/>
  <c r="N1854" i="1" l="1"/>
  <c r="E1855" i="1" s="1"/>
  <c r="G1855" i="1" s="1"/>
  <c r="N1855" i="1" s="1"/>
  <c r="E1856" i="1" s="1"/>
  <c r="Q1854" i="1"/>
  <c r="K1854" i="1" s="1"/>
  <c r="L1855" i="1" s="1"/>
  <c r="M1856" i="1" s="1"/>
  <c r="S1856" i="1" s="1"/>
  <c r="M1858" i="1" l="1"/>
  <c r="S1858" i="1" s="1"/>
  <c r="Q1855" i="1"/>
  <c r="K1855" i="1" s="1"/>
  <c r="L1856" i="1" s="1"/>
  <c r="M1857" i="1" s="1"/>
  <c r="S1857" i="1" s="1"/>
  <c r="G1856" i="1"/>
  <c r="N1856" i="1" s="1"/>
  <c r="E1857" i="1" s="1"/>
  <c r="M1859" i="1" l="1"/>
  <c r="S1859" i="1" s="1"/>
  <c r="Q1856" i="1"/>
  <c r="K1856" i="1" s="1"/>
  <c r="L1857" i="1" s="1"/>
  <c r="G1857" i="1"/>
  <c r="N1857" i="1" s="1"/>
  <c r="E1858" i="1" s="1"/>
  <c r="M1860" i="1" l="1"/>
  <c r="S1860" i="1" s="1"/>
  <c r="Q1857" i="1"/>
  <c r="K1857" i="1" s="1"/>
  <c r="L1858" i="1" s="1"/>
  <c r="G1858" i="1"/>
  <c r="N1858" i="1" s="1"/>
  <c r="E1859" i="1" s="1"/>
  <c r="Q1858" i="1" l="1"/>
  <c r="K1858" i="1" s="1"/>
  <c r="L1859" i="1" s="1"/>
  <c r="M1861" i="1" s="1"/>
  <c r="S1861" i="1" s="1"/>
  <c r="G1859" i="1"/>
  <c r="N1859" i="1" s="1"/>
  <c r="E1860" i="1" s="1"/>
  <c r="M1862" i="1" l="1"/>
  <c r="S1862" i="1" s="1"/>
  <c r="Q1859" i="1"/>
  <c r="K1859" i="1" s="1"/>
  <c r="L1860" i="1" s="1"/>
  <c r="G1860" i="1"/>
  <c r="N1860" i="1" s="1"/>
  <c r="E1861" i="1" s="1"/>
  <c r="Q1860" i="1" l="1"/>
  <c r="K1860" i="1" s="1"/>
  <c r="L1861" i="1" s="1"/>
  <c r="G1861" i="1"/>
  <c r="N1861" i="1" s="1"/>
  <c r="E1862" i="1" s="1"/>
  <c r="M1863" i="1" l="1"/>
  <c r="S1863" i="1" s="1"/>
  <c r="M1864" i="1"/>
  <c r="S1864" i="1" s="1"/>
  <c r="Q1861" i="1"/>
  <c r="K1861" i="1" s="1"/>
  <c r="L1862" i="1" s="1"/>
  <c r="G1862" i="1"/>
  <c r="N1862" i="1" s="1"/>
  <c r="E1863" i="1" s="1"/>
  <c r="Q1862" i="1" l="1"/>
  <c r="K1862" i="1" s="1"/>
  <c r="L1863" i="1" s="1"/>
  <c r="G1863" i="1"/>
  <c r="N1863" i="1" s="1"/>
  <c r="E1864" i="1" s="1"/>
  <c r="Q1863" i="1" l="1"/>
  <c r="K1863" i="1" s="1"/>
  <c r="L1864" i="1" s="1"/>
  <c r="M1865" i="1" s="1"/>
  <c r="S1865" i="1" s="1"/>
  <c r="G1864" i="1"/>
  <c r="N1864" i="1" s="1"/>
  <c r="E1865" i="1" s="1"/>
  <c r="Q1864" i="1" l="1"/>
  <c r="K1864" i="1" s="1"/>
  <c r="L1865" i="1" s="1"/>
  <c r="G1865" i="1"/>
  <c r="N1865" i="1" s="1"/>
  <c r="E1866" i="1" s="1"/>
  <c r="M1867" i="1" l="1"/>
  <c r="S1867" i="1" s="1"/>
  <c r="M1866" i="1"/>
  <c r="S1866" i="1" s="1"/>
  <c r="Q1865" i="1"/>
  <c r="K1865" i="1" s="1"/>
  <c r="L1866" i="1" s="1"/>
  <c r="G1866" i="1"/>
  <c r="N1866" i="1" l="1"/>
  <c r="E1867" i="1" s="1"/>
  <c r="Q1866" i="1"/>
  <c r="K1866" i="1" s="1"/>
  <c r="L1867" i="1" s="1"/>
  <c r="M1868" i="1" s="1"/>
  <c r="S1868" i="1" s="1"/>
  <c r="G1867" i="1"/>
  <c r="N1867" i="1" s="1"/>
  <c r="E1868" i="1" s="1"/>
  <c r="M1870" i="1" l="1"/>
  <c r="S1870" i="1" s="1"/>
  <c r="Q1867" i="1"/>
  <c r="K1867" i="1" s="1"/>
  <c r="L1868" i="1" s="1"/>
  <c r="M1869" i="1" s="1"/>
  <c r="S1869" i="1" s="1"/>
  <c r="G1868" i="1"/>
  <c r="N1868" i="1" s="1"/>
  <c r="E1869" i="1" s="1"/>
  <c r="M1871" i="1" l="1"/>
  <c r="S1871" i="1" s="1"/>
  <c r="Q1868" i="1"/>
  <c r="K1868" i="1" s="1"/>
  <c r="L1869" i="1" s="1"/>
  <c r="G1869" i="1"/>
  <c r="N1869" i="1" s="1"/>
  <c r="E1870" i="1" s="1"/>
  <c r="M1872" i="1" l="1"/>
  <c r="S1872" i="1" s="1"/>
  <c r="Q1869" i="1"/>
  <c r="K1869" i="1" s="1"/>
  <c r="L1870" i="1" s="1"/>
  <c r="G1870" i="1"/>
  <c r="N1870" i="1" s="1"/>
  <c r="E1871" i="1" s="1"/>
  <c r="M1873" i="1" l="1"/>
  <c r="S1873" i="1" s="1"/>
  <c r="Q1870" i="1"/>
  <c r="K1870" i="1" s="1"/>
  <c r="L1871" i="1" s="1"/>
  <c r="G1871" i="1"/>
  <c r="N1871" i="1" s="1"/>
  <c r="E1872" i="1" s="1"/>
  <c r="M1874" i="1" l="1"/>
  <c r="S1874" i="1" s="1"/>
  <c r="Q1871" i="1"/>
  <c r="K1871" i="1" s="1"/>
  <c r="L1872" i="1" s="1"/>
  <c r="G1872" i="1"/>
  <c r="N1872" i="1" s="1"/>
  <c r="E1873" i="1" s="1"/>
  <c r="M1875" i="1" l="1"/>
  <c r="S1875" i="1" s="1"/>
  <c r="Q1872" i="1"/>
  <c r="K1872" i="1" s="1"/>
  <c r="L1873" i="1" s="1"/>
  <c r="G1873" i="1"/>
  <c r="N1873" i="1" s="1"/>
  <c r="E1874" i="1" s="1"/>
  <c r="Q1873" i="1" l="1"/>
  <c r="K1873" i="1" s="1"/>
  <c r="L1874" i="1" s="1"/>
  <c r="G1874" i="1"/>
  <c r="N1874" i="1" s="1"/>
  <c r="E1875" i="1" s="1"/>
  <c r="M1876" i="1" l="1"/>
  <c r="S1876" i="1" s="1"/>
  <c r="Q1874" i="1"/>
  <c r="K1874" i="1" s="1"/>
  <c r="L1875" i="1" s="1"/>
  <c r="G1875" i="1"/>
  <c r="N1875" i="1" s="1"/>
  <c r="E1876" i="1" s="1"/>
  <c r="M1878" i="1" l="1"/>
  <c r="S1878" i="1" s="1"/>
  <c r="Q1875" i="1"/>
  <c r="K1875" i="1" s="1"/>
  <c r="L1876" i="1" s="1"/>
  <c r="M1877" i="1" s="1"/>
  <c r="S1877" i="1" s="1"/>
  <c r="G1876" i="1"/>
  <c r="N1876" i="1" s="1"/>
  <c r="E1877" i="1" s="1"/>
  <c r="M1879" i="1" l="1"/>
  <c r="S1879" i="1" s="1"/>
  <c r="Q1876" i="1"/>
  <c r="K1876" i="1" s="1"/>
  <c r="L1877" i="1" s="1"/>
  <c r="G1877" i="1"/>
  <c r="N1877" i="1" s="1"/>
  <c r="E1878" i="1" s="1"/>
  <c r="Q1877" i="1" l="1"/>
  <c r="K1877" i="1" s="1"/>
  <c r="L1878" i="1" s="1"/>
  <c r="G1878" i="1"/>
  <c r="N1878" i="1" s="1"/>
  <c r="E1879" i="1" s="1"/>
  <c r="M1881" i="1" l="1"/>
  <c r="S1881" i="1" s="1"/>
  <c r="Q1878" i="1"/>
  <c r="K1878" i="1" s="1"/>
  <c r="L1879" i="1" s="1"/>
  <c r="M1880" i="1" s="1"/>
  <c r="S1880" i="1" s="1"/>
  <c r="G1879" i="1"/>
  <c r="N1879" i="1" s="1"/>
  <c r="E1880" i="1" s="1"/>
  <c r="Q1879" i="1" l="1"/>
  <c r="K1879" i="1" s="1"/>
  <c r="L1880" i="1" s="1"/>
  <c r="G1880" i="1"/>
  <c r="N1880" i="1" s="1"/>
  <c r="E1881" i="1" s="1"/>
  <c r="Q1880" i="1" l="1"/>
  <c r="K1880" i="1" s="1"/>
  <c r="L1881" i="1" s="1"/>
  <c r="M1882" i="1" s="1"/>
  <c r="S1882" i="1" s="1"/>
  <c r="G1881" i="1"/>
  <c r="N1881" i="1" s="1"/>
  <c r="E1882" i="1" s="1"/>
  <c r="Q1881" i="1" l="1"/>
  <c r="K1881" i="1" s="1"/>
  <c r="L1882" i="1" s="1"/>
  <c r="M1883" i="1" s="1"/>
  <c r="S1883" i="1" s="1"/>
  <c r="G1882" i="1"/>
  <c r="N1882" i="1" s="1"/>
  <c r="E1883" i="1" s="1"/>
  <c r="M1885" i="1" l="1"/>
  <c r="S1885" i="1" s="1"/>
  <c r="Q1882" i="1"/>
  <c r="K1882" i="1" s="1"/>
  <c r="L1883" i="1" s="1"/>
  <c r="M1884" i="1" s="1"/>
  <c r="S1884" i="1" s="1"/>
  <c r="G1883" i="1"/>
  <c r="N1883" i="1" s="1"/>
  <c r="E1884" i="1" s="1"/>
  <c r="Q1883" i="1" l="1"/>
  <c r="K1883" i="1" s="1"/>
  <c r="L1884" i="1" s="1"/>
  <c r="M1886" i="1" s="1"/>
  <c r="S1886" i="1" s="1"/>
  <c r="G1884" i="1"/>
  <c r="N1884" i="1" s="1"/>
  <c r="E1885" i="1" s="1"/>
  <c r="Q1884" i="1" l="1"/>
  <c r="K1884" i="1" s="1"/>
  <c r="L1885" i="1" s="1"/>
  <c r="G1885" i="1"/>
  <c r="N1885" i="1" s="1"/>
  <c r="E1886" i="1" s="1"/>
  <c r="Q1885" i="1" l="1"/>
  <c r="K1885" i="1" s="1"/>
  <c r="L1886" i="1" s="1"/>
  <c r="M1887" i="1" s="1"/>
  <c r="S1887" i="1" s="1"/>
  <c r="G1886" i="1"/>
  <c r="N1886" i="1" s="1"/>
  <c r="E1887" i="1" s="1"/>
  <c r="Q1886" i="1" l="1"/>
  <c r="K1886" i="1" s="1"/>
  <c r="L1887" i="1" s="1"/>
  <c r="G1887" i="1"/>
  <c r="N1887" i="1" s="1"/>
  <c r="E1888" i="1" s="1"/>
  <c r="M1889" i="1" l="1"/>
  <c r="S1889" i="1" s="1"/>
  <c r="M1888" i="1"/>
  <c r="S1888" i="1" s="1"/>
  <c r="Q1887" i="1"/>
  <c r="K1887" i="1" s="1"/>
  <c r="L1888" i="1" s="1"/>
  <c r="M1890" i="1" s="1"/>
  <c r="S1890" i="1" s="1"/>
  <c r="G1888" i="1"/>
  <c r="N1888" i="1" l="1"/>
  <c r="E1889" i="1" s="1"/>
  <c r="Q1888" i="1"/>
  <c r="K1888" i="1" s="1"/>
  <c r="L1889" i="1" s="1"/>
  <c r="M1891" i="1" s="1"/>
  <c r="S1891" i="1" s="1"/>
  <c r="G1889" i="1"/>
  <c r="N1889" i="1" s="1"/>
  <c r="E1890" i="1" s="1"/>
  <c r="Q1889" i="1" l="1"/>
  <c r="K1889" i="1" s="1"/>
  <c r="L1890" i="1" s="1"/>
  <c r="M1892" i="1" s="1"/>
  <c r="S1892" i="1" s="1"/>
  <c r="G1890" i="1"/>
  <c r="N1890" i="1" s="1"/>
  <c r="E1891" i="1" s="1"/>
  <c r="Q1890" i="1" l="1"/>
  <c r="K1890" i="1" s="1"/>
  <c r="L1891" i="1" s="1"/>
  <c r="M1893" i="1" s="1"/>
  <c r="S1893" i="1" s="1"/>
  <c r="G1891" i="1"/>
  <c r="N1891" i="1" s="1"/>
  <c r="E1892" i="1" s="1"/>
  <c r="Q1891" i="1" l="1"/>
  <c r="K1891" i="1" s="1"/>
  <c r="L1892" i="1" s="1"/>
  <c r="G1892" i="1"/>
  <c r="N1892" i="1" s="1"/>
  <c r="E1893" i="1" s="1"/>
  <c r="Q1892" i="1" l="1"/>
  <c r="K1892" i="1" s="1"/>
  <c r="L1893" i="1" s="1"/>
  <c r="G1893" i="1"/>
  <c r="N1893" i="1" s="1"/>
  <c r="E1894" i="1" s="1"/>
  <c r="M1895" i="1" l="1"/>
  <c r="S1895" i="1" s="1"/>
  <c r="M1894" i="1"/>
  <c r="S1894" i="1" s="1"/>
  <c r="Q1893" i="1"/>
  <c r="K1893" i="1" s="1"/>
  <c r="L1894" i="1" s="1"/>
  <c r="G1894" i="1"/>
  <c r="N1894" i="1" l="1"/>
  <c r="E1895" i="1" s="1"/>
  <c r="G1895" i="1" s="1"/>
  <c r="N1895" i="1" s="1"/>
  <c r="E1896" i="1" s="1"/>
  <c r="M1896" i="1"/>
  <c r="S1896" i="1" s="1"/>
  <c r="Q1894" i="1"/>
  <c r="K1894" i="1" s="1"/>
  <c r="L1895" i="1" s="1"/>
  <c r="M1897" i="1" l="1"/>
  <c r="S1897" i="1" s="1"/>
  <c r="Q1895" i="1"/>
  <c r="K1895" i="1" s="1"/>
  <c r="L1896" i="1" s="1"/>
  <c r="G1896" i="1"/>
  <c r="N1896" i="1" s="1"/>
  <c r="E1897" i="1" s="1"/>
  <c r="M1898" i="1" l="1"/>
  <c r="S1898" i="1" s="1"/>
  <c r="G1897" i="1"/>
  <c r="N1897" i="1" s="1"/>
  <c r="E1898" i="1" s="1"/>
  <c r="M1899" i="1"/>
  <c r="S1899" i="1" s="1"/>
  <c r="Q1896" i="1"/>
  <c r="K1896" i="1" s="1"/>
  <c r="L1897" i="1" s="1"/>
  <c r="M1900" i="1" l="1"/>
  <c r="S1900" i="1" s="1"/>
  <c r="Q1897" i="1"/>
  <c r="K1897" i="1" s="1"/>
  <c r="L1898" i="1" s="1"/>
  <c r="G1898" i="1"/>
  <c r="N1898" i="1" s="1"/>
  <c r="E1899" i="1" s="1"/>
  <c r="G1899" i="1" l="1"/>
  <c r="N1899" i="1" s="1"/>
  <c r="E1900" i="1" s="1"/>
  <c r="Q1898" i="1"/>
  <c r="K1898" i="1" s="1"/>
  <c r="L1899" i="1" s="1"/>
  <c r="G1900" i="1" l="1"/>
  <c r="N1900" i="1" s="1"/>
  <c r="E1901" i="1" s="1"/>
  <c r="Q1899" i="1"/>
  <c r="K1899" i="1" s="1"/>
  <c r="L1900" i="1" s="1"/>
  <c r="M1901" i="1" s="1"/>
  <c r="S1901" i="1" s="1"/>
  <c r="Q1900" i="1" l="1"/>
  <c r="K1900" i="1" s="1"/>
  <c r="L1901" i="1" s="1"/>
  <c r="M1902" i="1" s="1"/>
  <c r="S1902" i="1" s="1"/>
  <c r="G1901" i="1"/>
  <c r="N1901" i="1" s="1"/>
  <c r="E1902" i="1" s="1"/>
  <c r="G1902" i="1" l="1"/>
  <c r="N1902" i="1" s="1"/>
  <c r="E1903" i="1" s="1"/>
  <c r="M1904" i="1"/>
  <c r="S1904" i="1" s="1"/>
  <c r="Q1901" i="1"/>
  <c r="K1901" i="1" s="1"/>
  <c r="L1902" i="1" s="1"/>
  <c r="M1903" i="1" s="1"/>
  <c r="S1903" i="1" s="1"/>
  <c r="Q1902" i="1" l="1"/>
  <c r="K1902" i="1" s="1"/>
  <c r="L1903" i="1" s="1"/>
  <c r="G1903" i="1"/>
  <c r="N1903" i="1" s="1"/>
  <c r="E1904" i="1" s="1"/>
  <c r="G1904" i="1" l="1"/>
  <c r="N1904" i="1" s="1"/>
  <c r="E1905" i="1" s="1"/>
  <c r="Q1903" i="1"/>
  <c r="K1903" i="1" s="1"/>
  <c r="L1904" i="1" s="1"/>
  <c r="M1905" i="1" s="1"/>
  <c r="S1905" i="1" s="1"/>
  <c r="M1906" i="1" l="1"/>
  <c r="S1906" i="1" s="1"/>
  <c r="G1905" i="1"/>
  <c r="N1905" i="1" s="1"/>
  <c r="E1906" i="1" s="1"/>
  <c r="Q1904" i="1"/>
  <c r="K1904" i="1" s="1"/>
  <c r="L1905" i="1" s="1"/>
  <c r="M1907" i="1" s="1"/>
  <c r="S1907" i="1" s="1"/>
  <c r="M1908" i="1" l="1"/>
  <c r="S1908" i="1" s="1"/>
  <c r="Q1905" i="1"/>
  <c r="K1905" i="1" s="1"/>
  <c r="L1906" i="1" s="1"/>
  <c r="G1906" i="1"/>
  <c r="N1906" i="1" s="1"/>
  <c r="E1907" i="1" s="1"/>
  <c r="G1907" i="1" l="1"/>
  <c r="N1907" i="1" s="1"/>
  <c r="E1908" i="1" s="1"/>
  <c r="Q1906" i="1"/>
  <c r="K1906" i="1" s="1"/>
  <c r="L1907" i="1" s="1"/>
  <c r="Q1907" i="1" l="1"/>
  <c r="K1907" i="1" s="1"/>
  <c r="L1908" i="1" s="1"/>
  <c r="M1909" i="1" s="1"/>
  <c r="S1909" i="1" s="1"/>
  <c r="G1908" i="1"/>
  <c r="N1908" i="1" s="1"/>
  <c r="E1909" i="1" s="1"/>
  <c r="G1909" i="1" l="1"/>
  <c r="N1909" i="1" s="1"/>
  <c r="E1910" i="1" s="1"/>
  <c r="Q1908" i="1"/>
  <c r="K1908" i="1" s="1"/>
  <c r="L1909" i="1" s="1"/>
  <c r="M1910" i="1" s="1"/>
  <c r="S1910" i="1" s="1"/>
  <c r="M1911" i="1" l="1"/>
  <c r="S1911" i="1" s="1"/>
  <c r="M1912" i="1"/>
  <c r="S1912" i="1" s="1"/>
  <c r="Q1909" i="1"/>
  <c r="K1909" i="1" s="1"/>
  <c r="L1910" i="1" s="1"/>
  <c r="G1910" i="1"/>
  <c r="N1910" i="1" s="1"/>
  <c r="E1911" i="1" s="1"/>
  <c r="Q1910" i="1" l="1"/>
  <c r="K1910" i="1" s="1"/>
  <c r="L1911" i="1" s="1"/>
  <c r="G1911" i="1"/>
  <c r="N1911" i="1" s="1"/>
  <c r="E1912" i="1" s="1"/>
  <c r="G1912" i="1" l="1"/>
  <c r="N1912" i="1" s="1"/>
  <c r="E1913" i="1" s="1"/>
  <c r="Q1911" i="1"/>
  <c r="K1911" i="1" s="1"/>
  <c r="L1912" i="1" s="1"/>
  <c r="M1914" i="1" l="1"/>
  <c r="S1914" i="1" s="1"/>
  <c r="M1913" i="1"/>
  <c r="S1913" i="1" s="1"/>
  <c r="M1915" i="1"/>
  <c r="S1915" i="1" s="1"/>
  <c r="Q1912" i="1"/>
  <c r="K1912" i="1" s="1"/>
  <c r="L1913" i="1" s="1"/>
  <c r="G1913" i="1"/>
  <c r="N1913" i="1" l="1"/>
  <c r="E1914" i="1" s="1"/>
  <c r="G1914" i="1" s="1"/>
  <c r="N1914" i="1" s="1"/>
  <c r="E1915" i="1" s="1"/>
  <c r="Q1913" i="1"/>
  <c r="K1913" i="1" s="1"/>
  <c r="L1914" i="1" s="1"/>
  <c r="M1916" i="1" l="1"/>
  <c r="S1916" i="1" s="1"/>
  <c r="G1915" i="1"/>
  <c r="N1915" i="1" s="1"/>
  <c r="E1916" i="1" s="1"/>
  <c r="Q1914" i="1"/>
  <c r="K1914" i="1" s="1"/>
  <c r="L1915" i="1" s="1"/>
  <c r="M1917" i="1" l="1"/>
  <c r="S1917" i="1" s="1"/>
  <c r="M1918" i="1"/>
  <c r="S1918" i="1" s="1"/>
  <c r="Q1915" i="1"/>
  <c r="K1915" i="1" s="1"/>
  <c r="L1916" i="1" s="1"/>
  <c r="G1916" i="1"/>
  <c r="N1916" i="1" s="1"/>
  <c r="E1917" i="1" s="1"/>
  <c r="G1917" i="1" l="1"/>
  <c r="N1917" i="1" s="1"/>
  <c r="E1918" i="1" s="1"/>
  <c r="Q1916" i="1"/>
  <c r="K1916" i="1" s="1"/>
  <c r="L1917" i="1" s="1"/>
  <c r="M1919" i="1" s="1"/>
  <c r="S1919" i="1" s="1"/>
  <c r="Q1917" i="1" l="1"/>
  <c r="K1917" i="1" s="1"/>
  <c r="L1918" i="1" s="1"/>
  <c r="G1918" i="1"/>
  <c r="N1918" i="1" s="1"/>
  <c r="E1919" i="1" s="1"/>
  <c r="M1920" i="1" l="1"/>
  <c r="S1920" i="1" s="1"/>
  <c r="G1919" i="1"/>
  <c r="N1919" i="1" s="1"/>
  <c r="E1920" i="1" s="1"/>
  <c r="M1921" i="1"/>
  <c r="S1921" i="1" s="1"/>
  <c r="Q1918" i="1"/>
  <c r="K1918" i="1" s="1"/>
  <c r="L1919" i="1" s="1"/>
  <c r="Q1919" i="1" l="1"/>
  <c r="K1919" i="1" s="1"/>
  <c r="L1920" i="1" s="1"/>
  <c r="G1920" i="1"/>
  <c r="N1920" i="1" s="1"/>
  <c r="E1921" i="1" s="1"/>
  <c r="G1921" i="1" l="1"/>
  <c r="N1921" i="1" s="1"/>
  <c r="E1922" i="1" s="1"/>
  <c r="Q1920" i="1"/>
  <c r="K1920" i="1" s="1"/>
  <c r="L1921" i="1" s="1"/>
  <c r="M1923" i="1" l="1"/>
  <c r="S1923" i="1" s="1"/>
  <c r="M1922" i="1"/>
  <c r="S1922" i="1" s="1"/>
  <c r="Q1921" i="1"/>
  <c r="K1921" i="1" s="1"/>
  <c r="L1922" i="1" s="1"/>
  <c r="M1924" i="1" s="1"/>
  <c r="S1924" i="1" s="1"/>
  <c r="G1922" i="1"/>
  <c r="N1922" i="1" l="1"/>
  <c r="E1923" i="1" s="1"/>
  <c r="G1923" i="1" s="1"/>
  <c r="N1923" i="1" s="1"/>
  <c r="E1924" i="1" s="1"/>
  <c r="Q1922" i="1"/>
  <c r="K1922" i="1" s="1"/>
  <c r="L1923" i="1" s="1"/>
  <c r="M1925" i="1" l="1"/>
  <c r="S1925" i="1" s="1"/>
  <c r="M1926" i="1"/>
  <c r="S1926" i="1" s="1"/>
  <c r="Q1923" i="1"/>
  <c r="K1923" i="1" s="1"/>
  <c r="L1924" i="1" s="1"/>
  <c r="G1924" i="1"/>
  <c r="N1924" i="1" s="1"/>
  <c r="E1925" i="1" s="1"/>
  <c r="G1925" i="1" l="1"/>
  <c r="N1925" i="1" s="1"/>
  <c r="E1926" i="1" s="1"/>
  <c r="Q1924" i="1"/>
  <c r="K1924" i="1" s="1"/>
  <c r="L1925" i="1" s="1"/>
  <c r="M1927" i="1" s="1"/>
  <c r="S1927" i="1" s="1"/>
  <c r="M1928" i="1" l="1"/>
  <c r="S1928" i="1" s="1"/>
  <c r="Q1925" i="1"/>
  <c r="K1925" i="1" s="1"/>
  <c r="L1926" i="1" s="1"/>
  <c r="G1926" i="1"/>
  <c r="N1926" i="1" s="1"/>
  <c r="E1927" i="1" s="1"/>
  <c r="G1927" i="1" l="1"/>
  <c r="N1927" i="1" s="1"/>
  <c r="E1928" i="1" s="1"/>
  <c r="Q1926" i="1"/>
  <c r="K1926" i="1" s="1"/>
  <c r="L1927" i="1" s="1"/>
  <c r="M1929" i="1" l="1"/>
  <c r="S1929" i="1" s="1"/>
  <c r="Q1927" i="1"/>
  <c r="K1927" i="1" s="1"/>
  <c r="L1928" i="1" s="1"/>
  <c r="G1928" i="1"/>
  <c r="N1928" i="1" s="1"/>
  <c r="E1929" i="1" s="1"/>
  <c r="G1929" i="1" l="1"/>
  <c r="N1929" i="1" s="1"/>
  <c r="E1930" i="1" s="1"/>
  <c r="Q1928" i="1"/>
  <c r="K1928" i="1" s="1"/>
  <c r="L1929" i="1" s="1"/>
  <c r="M1931" i="1" l="1"/>
  <c r="S1931" i="1" s="1"/>
  <c r="M1930" i="1"/>
  <c r="S1930" i="1" s="1"/>
  <c r="Q1929" i="1"/>
  <c r="K1929" i="1" s="1"/>
  <c r="L1930" i="1" s="1"/>
  <c r="G1930" i="1"/>
  <c r="N1930" i="1" l="1"/>
  <c r="E1931" i="1" s="1"/>
  <c r="G1931" i="1" s="1"/>
  <c r="N1931" i="1" s="1"/>
  <c r="E1932" i="1" s="1"/>
  <c r="Q1930" i="1"/>
  <c r="K1930" i="1" s="1"/>
  <c r="L1931" i="1" s="1"/>
  <c r="M1933" i="1" l="1"/>
  <c r="S1933" i="1" s="1"/>
  <c r="M1932" i="1"/>
  <c r="S1932" i="1" s="1"/>
  <c r="G1932" i="1"/>
  <c r="Q1931" i="1"/>
  <c r="K1931" i="1" s="1"/>
  <c r="L1932" i="1" s="1"/>
  <c r="M1934" i="1" l="1"/>
  <c r="S1934" i="1" s="1"/>
  <c r="N1932" i="1"/>
  <c r="E1933" i="1" s="1"/>
  <c r="Q1932" i="1"/>
  <c r="K1932" i="1" s="1"/>
  <c r="L1933" i="1" s="1"/>
  <c r="G1933" i="1"/>
  <c r="N1933" i="1" s="1"/>
  <c r="E1934" i="1" s="1"/>
  <c r="M1935" i="1" l="1"/>
  <c r="S1935" i="1" s="1"/>
  <c r="Q1933" i="1"/>
  <c r="K1933" i="1" s="1"/>
  <c r="L1934" i="1" s="1"/>
  <c r="M1936" i="1" s="1"/>
  <c r="S1936" i="1" s="1"/>
  <c r="G1934" i="1"/>
  <c r="N1934" i="1" s="1"/>
  <c r="E1935" i="1" s="1"/>
  <c r="G1935" i="1" l="1"/>
  <c r="N1935" i="1" s="1"/>
  <c r="E1936" i="1" s="1"/>
  <c r="Q1934" i="1"/>
  <c r="K1934" i="1" s="1"/>
  <c r="L1935" i="1" s="1"/>
  <c r="M1937" i="1" l="1"/>
  <c r="S1937" i="1" s="1"/>
  <c r="G1936" i="1"/>
  <c r="N1936" i="1" s="1"/>
  <c r="E1937" i="1" s="1"/>
  <c r="Q1935" i="1"/>
  <c r="K1935" i="1" s="1"/>
  <c r="L1936" i="1" s="1"/>
  <c r="M1938" i="1" l="1"/>
  <c r="S1938" i="1" s="1"/>
  <c r="Q1936" i="1"/>
  <c r="K1936" i="1" s="1"/>
  <c r="L1937" i="1" s="1"/>
  <c r="G1937" i="1"/>
  <c r="N1937" i="1" s="1"/>
  <c r="E1938" i="1" s="1"/>
  <c r="M1939" i="1" l="1"/>
  <c r="S1939" i="1" s="1"/>
  <c r="G1938" i="1"/>
  <c r="N1938" i="1" s="1"/>
  <c r="E1939" i="1" s="1"/>
  <c r="Q1937" i="1"/>
  <c r="K1937" i="1" s="1"/>
  <c r="L1938" i="1" s="1"/>
  <c r="M1940" i="1" s="1"/>
  <c r="S1940" i="1" s="1"/>
  <c r="Q1938" i="1" l="1"/>
  <c r="K1938" i="1" s="1"/>
  <c r="L1939" i="1" s="1"/>
  <c r="M1941" i="1" s="1"/>
  <c r="S1941" i="1" s="1"/>
  <c r="G1939" i="1"/>
  <c r="N1939" i="1" s="1"/>
  <c r="E1940" i="1" s="1"/>
  <c r="G1940" i="1" l="1"/>
  <c r="N1940" i="1" s="1"/>
  <c r="E1941" i="1" s="1"/>
  <c r="Q1939" i="1"/>
  <c r="K1939" i="1" s="1"/>
  <c r="L1940" i="1" s="1"/>
  <c r="M1942" i="1" s="1"/>
  <c r="S1942" i="1" s="1"/>
  <c r="Q1940" i="1" l="1"/>
  <c r="K1940" i="1" s="1"/>
  <c r="L1941" i="1" s="1"/>
  <c r="M1943" i="1" s="1"/>
  <c r="S1943" i="1" s="1"/>
  <c r="G1941" i="1"/>
  <c r="N1941" i="1" s="1"/>
  <c r="E1942" i="1" s="1"/>
  <c r="G1942" i="1" l="1"/>
  <c r="N1942" i="1" s="1"/>
  <c r="E1943" i="1" s="1"/>
  <c r="Q1941" i="1"/>
  <c r="K1941" i="1" s="1"/>
  <c r="L1942" i="1" s="1"/>
  <c r="M1944" i="1" l="1"/>
  <c r="S1944" i="1" s="1"/>
  <c r="Q1942" i="1"/>
  <c r="K1942" i="1" s="1"/>
  <c r="L1943" i="1" s="1"/>
  <c r="G1943" i="1"/>
  <c r="N1943" i="1" s="1"/>
  <c r="E1944" i="1" s="1"/>
  <c r="G1944" i="1" l="1"/>
  <c r="N1944" i="1" s="1"/>
  <c r="E1945" i="1" s="1"/>
  <c r="Q1943" i="1"/>
  <c r="K1943" i="1" s="1"/>
  <c r="L1944" i="1" s="1"/>
  <c r="M1946" i="1" l="1"/>
  <c r="S1946" i="1" s="1"/>
  <c r="M1945" i="1"/>
  <c r="S1945" i="1" s="1"/>
  <c r="Q1944" i="1"/>
  <c r="K1944" i="1" s="1"/>
  <c r="L1945" i="1" s="1"/>
  <c r="G1945" i="1"/>
  <c r="N1945" i="1" l="1"/>
  <c r="E1946" i="1" s="1"/>
  <c r="G1946" i="1" s="1"/>
  <c r="N1946" i="1" s="1"/>
  <c r="E1947" i="1" s="1"/>
  <c r="M1947" i="1"/>
  <c r="S1947" i="1" s="1"/>
  <c r="Q1945" i="1"/>
  <c r="K1945" i="1" s="1"/>
  <c r="L1946" i="1" s="1"/>
  <c r="M1948" i="1" l="1"/>
  <c r="S1948" i="1" s="1"/>
  <c r="Q1946" i="1"/>
  <c r="K1946" i="1" s="1"/>
  <c r="L1947" i="1" s="1"/>
  <c r="M1949" i="1" s="1"/>
  <c r="S1949" i="1" s="1"/>
  <c r="G1947" i="1"/>
  <c r="N1947" i="1" s="1"/>
  <c r="E1948" i="1" s="1"/>
  <c r="G1948" i="1" l="1"/>
  <c r="N1948" i="1" s="1"/>
  <c r="E1949" i="1" s="1"/>
  <c r="Q1947" i="1"/>
  <c r="K1947" i="1" s="1"/>
  <c r="L1948" i="1" s="1"/>
  <c r="M1950" i="1" s="1"/>
  <c r="S1950" i="1" s="1"/>
  <c r="G1949" i="1" l="1"/>
  <c r="N1949" i="1" s="1"/>
  <c r="E1950" i="1" s="1"/>
  <c r="Q1948" i="1"/>
  <c r="K1948" i="1" s="1"/>
  <c r="L1949" i="1" s="1"/>
  <c r="M1951" i="1" l="1"/>
  <c r="S1951" i="1" s="1"/>
  <c r="Q1949" i="1"/>
  <c r="K1949" i="1" s="1"/>
  <c r="L1950" i="1" s="1"/>
  <c r="G1950" i="1"/>
  <c r="N1950" i="1" s="1"/>
  <c r="E1951" i="1" s="1"/>
  <c r="M1952" i="1" l="1"/>
  <c r="S1952" i="1" s="1"/>
  <c r="Q1950" i="1"/>
  <c r="K1950" i="1" s="1"/>
  <c r="L1951" i="1" s="1"/>
  <c r="G1951" i="1"/>
  <c r="N1951" i="1" s="1"/>
  <c r="E1952" i="1" s="1"/>
  <c r="G1952" i="1" l="1"/>
  <c r="N1952" i="1" s="1"/>
  <c r="E1953" i="1" s="1"/>
  <c r="Q1951" i="1"/>
  <c r="K1951" i="1" s="1"/>
  <c r="L1952" i="1" s="1"/>
  <c r="M1954" i="1" l="1"/>
  <c r="S1954" i="1" s="1"/>
  <c r="M1953" i="1"/>
  <c r="S1953" i="1" s="1"/>
  <c r="G1953" i="1"/>
  <c r="Q1952" i="1"/>
  <c r="K1952" i="1" s="1"/>
  <c r="L1953" i="1" s="1"/>
  <c r="M1955" i="1" l="1"/>
  <c r="S1955" i="1" s="1"/>
  <c r="N1953" i="1"/>
  <c r="E1954" i="1" s="1"/>
  <c r="G1954" i="1" s="1"/>
  <c r="N1954" i="1" s="1"/>
  <c r="E1955" i="1" s="1"/>
  <c r="Q1953" i="1"/>
  <c r="K1953" i="1" s="1"/>
  <c r="L1954" i="1" s="1"/>
  <c r="G1955" i="1" l="1"/>
  <c r="N1955" i="1" s="1"/>
  <c r="E1956" i="1" s="1"/>
  <c r="M1957" i="1"/>
  <c r="S1957" i="1" s="1"/>
  <c r="Q1954" i="1"/>
  <c r="K1954" i="1" s="1"/>
  <c r="L1955" i="1" s="1"/>
  <c r="M1956" i="1" s="1"/>
  <c r="S1956" i="1" s="1"/>
  <c r="Q1955" i="1" l="1"/>
  <c r="K1955" i="1" s="1"/>
  <c r="L1956" i="1" s="1"/>
  <c r="G1956" i="1"/>
  <c r="N1956" i="1" s="1"/>
  <c r="E1957" i="1" s="1"/>
  <c r="Q1956" i="1" l="1"/>
  <c r="K1956" i="1" s="1"/>
  <c r="L1957" i="1" s="1"/>
  <c r="M1958" i="1" s="1"/>
  <c r="S1958" i="1" s="1"/>
  <c r="G1957" i="1"/>
  <c r="N1957" i="1" s="1"/>
  <c r="E1958" i="1" s="1"/>
  <c r="G1958" i="1" l="1"/>
  <c r="N1958" i="1" s="1"/>
  <c r="E1959" i="1" s="1"/>
  <c r="Q1957" i="1"/>
  <c r="K1957" i="1" s="1"/>
  <c r="L1958" i="1" s="1"/>
  <c r="M1960" i="1" l="1"/>
  <c r="S1960" i="1" s="1"/>
  <c r="M1959" i="1"/>
  <c r="S1959" i="1" s="1"/>
  <c r="G1959" i="1"/>
  <c r="Q1958" i="1"/>
  <c r="K1958" i="1" s="1"/>
  <c r="L1959" i="1" s="1"/>
  <c r="M1961" i="1" l="1"/>
  <c r="S1961" i="1" s="1"/>
  <c r="N1959" i="1"/>
  <c r="E1960" i="1" s="1"/>
  <c r="G1960" i="1" s="1"/>
  <c r="N1960" i="1" s="1"/>
  <c r="E1961" i="1" s="1"/>
  <c r="Q1959" i="1"/>
  <c r="K1959" i="1" s="1"/>
  <c r="L1960" i="1" s="1"/>
  <c r="M1962" i="1" l="1"/>
  <c r="S1962" i="1" s="1"/>
  <c r="M1963" i="1"/>
  <c r="S1963" i="1" s="1"/>
  <c r="Q1960" i="1"/>
  <c r="K1960" i="1" s="1"/>
  <c r="L1961" i="1" s="1"/>
  <c r="G1961" i="1"/>
  <c r="N1961" i="1" s="1"/>
  <c r="E1962" i="1" s="1"/>
  <c r="M1964" i="1" l="1"/>
  <c r="S1964" i="1" s="1"/>
  <c r="Q1961" i="1"/>
  <c r="K1961" i="1" s="1"/>
  <c r="L1962" i="1" s="1"/>
  <c r="G1962" i="1"/>
  <c r="N1962" i="1" s="1"/>
  <c r="E1963" i="1" s="1"/>
  <c r="G1963" i="1" l="1"/>
  <c r="N1963" i="1" s="1"/>
  <c r="E1964" i="1" s="1"/>
  <c r="Q1962" i="1"/>
  <c r="K1962" i="1" s="1"/>
  <c r="L1963" i="1" s="1"/>
  <c r="M1965" i="1" s="1"/>
  <c r="S1965" i="1" s="1"/>
  <c r="G1964" i="1" l="1"/>
  <c r="N1964" i="1" s="1"/>
  <c r="E1965" i="1" s="1"/>
  <c r="Q1963" i="1"/>
  <c r="K1963" i="1" s="1"/>
  <c r="L1964" i="1" s="1"/>
  <c r="M1966" i="1" s="1"/>
  <c r="S1966" i="1" s="1"/>
  <c r="M1967" i="1" l="1"/>
  <c r="S1967" i="1" s="1"/>
  <c r="Q1964" i="1"/>
  <c r="K1964" i="1" s="1"/>
  <c r="L1965" i="1" s="1"/>
  <c r="G1965" i="1"/>
  <c r="N1965" i="1" s="1"/>
  <c r="E1966" i="1" s="1"/>
  <c r="G1966" i="1" l="1"/>
  <c r="N1966" i="1" s="1"/>
  <c r="E1967" i="1" s="1"/>
  <c r="Q1965" i="1"/>
  <c r="K1965" i="1" s="1"/>
  <c r="L1966" i="1" s="1"/>
  <c r="M1968" i="1" s="1"/>
  <c r="S1968" i="1" s="1"/>
  <c r="Q1966" i="1" l="1"/>
  <c r="K1966" i="1" s="1"/>
  <c r="L1967" i="1" s="1"/>
  <c r="M1969" i="1" s="1"/>
  <c r="S1969" i="1" s="1"/>
  <c r="G1967" i="1"/>
  <c r="N1967" i="1" s="1"/>
  <c r="E1968" i="1" s="1"/>
  <c r="G1968" i="1" l="1"/>
  <c r="N1968" i="1" s="1"/>
  <c r="E1969" i="1" s="1"/>
  <c r="Q1967" i="1"/>
  <c r="K1967" i="1" s="1"/>
  <c r="L1968" i="1" s="1"/>
  <c r="M1970" i="1" s="1"/>
  <c r="S1970" i="1" s="1"/>
  <c r="Q1968" i="1" l="1"/>
  <c r="K1968" i="1" s="1"/>
  <c r="L1969" i="1" s="1"/>
  <c r="M1971" i="1" s="1"/>
  <c r="S1971" i="1" s="1"/>
  <c r="G1969" i="1"/>
  <c r="N1969" i="1" s="1"/>
  <c r="E1970" i="1" s="1"/>
  <c r="G1970" i="1" l="1"/>
  <c r="N1970" i="1" s="1"/>
  <c r="E1971" i="1" s="1"/>
  <c r="Q1969" i="1"/>
  <c r="K1969" i="1" s="1"/>
  <c r="L1970" i="1" s="1"/>
  <c r="M1972" i="1" l="1"/>
  <c r="S1972" i="1" s="1"/>
  <c r="Q1970" i="1"/>
  <c r="K1970" i="1" s="1"/>
  <c r="L1971" i="1" s="1"/>
  <c r="G1971" i="1"/>
  <c r="N1971" i="1" s="1"/>
  <c r="E1972" i="1" s="1"/>
  <c r="G1972" i="1" l="1"/>
  <c r="N1972" i="1" s="1"/>
  <c r="E1973" i="1" s="1"/>
  <c r="M1974" i="1"/>
  <c r="S1974" i="1" s="1"/>
  <c r="Q1971" i="1"/>
  <c r="K1971" i="1" s="1"/>
  <c r="L1972" i="1" s="1"/>
  <c r="M1973" i="1" s="1"/>
  <c r="S1973" i="1" s="1"/>
  <c r="Q1972" i="1" l="1"/>
  <c r="K1972" i="1" s="1"/>
  <c r="L1973" i="1" s="1"/>
  <c r="G1973" i="1"/>
  <c r="N1973" i="1" s="1"/>
  <c r="E1974" i="1" s="1"/>
  <c r="G1974" i="1" l="1"/>
  <c r="N1974" i="1" s="1"/>
  <c r="E1975" i="1" s="1"/>
  <c r="Q1973" i="1"/>
  <c r="K1973" i="1" s="1"/>
  <c r="L1974" i="1" s="1"/>
  <c r="M1975" i="1" s="1"/>
  <c r="S1975" i="1" s="1"/>
  <c r="M1976" i="1" l="1"/>
  <c r="S1976" i="1" s="1"/>
  <c r="M1977" i="1"/>
  <c r="S1977" i="1" s="1"/>
  <c r="Q1974" i="1"/>
  <c r="K1974" i="1" s="1"/>
  <c r="L1975" i="1" s="1"/>
  <c r="G1975" i="1"/>
  <c r="N1975" i="1" s="1"/>
  <c r="E1976" i="1" s="1"/>
  <c r="G1976" i="1" l="1"/>
  <c r="N1976" i="1" s="1"/>
  <c r="E1977" i="1" s="1"/>
  <c r="Q1975" i="1"/>
  <c r="K1975" i="1" s="1"/>
  <c r="L1976" i="1" s="1"/>
  <c r="M1978" i="1" l="1"/>
  <c r="S1978" i="1" s="1"/>
  <c r="Q1976" i="1"/>
  <c r="K1976" i="1" s="1"/>
  <c r="L1977" i="1" s="1"/>
  <c r="G1977" i="1"/>
  <c r="N1977" i="1" s="1"/>
  <c r="E1978" i="1" s="1"/>
  <c r="G1978" i="1" l="1"/>
  <c r="N1978" i="1" s="1"/>
  <c r="E1979" i="1" s="1"/>
  <c r="M1980" i="1"/>
  <c r="S1980" i="1" s="1"/>
  <c r="Q1977" i="1"/>
  <c r="K1977" i="1" s="1"/>
  <c r="L1978" i="1" s="1"/>
  <c r="M1979" i="1" s="1"/>
  <c r="S1979" i="1" s="1"/>
  <c r="M1981" i="1" l="1"/>
  <c r="S1981" i="1" s="1"/>
  <c r="Q1978" i="1"/>
  <c r="K1978" i="1" s="1"/>
  <c r="L1979" i="1" s="1"/>
  <c r="G1979" i="1"/>
  <c r="N1979" i="1" s="1"/>
  <c r="E1980" i="1" s="1"/>
  <c r="G1980" i="1" l="1"/>
  <c r="N1980" i="1" s="1"/>
  <c r="E1981" i="1" s="1"/>
  <c r="Q1979" i="1"/>
  <c r="K1979" i="1" s="1"/>
  <c r="L1980" i="1" s="1"/>
  <c r="M1982" i="1" s="1"/>
  <c r="S1982" i="1" s="1"/>
  <c r="M1983" i="1" l="1"/>
  <c r="S1983" i="1" s="1"/>
  <c r="Q1980" i="1"/>
  <c r="K1980" i="1" s="1"/>
  <c r="L1981" i="1" s="1"/>
  <c r="G1981" i="1"/>
  <c r="N1981" i="1" s="1"/>
  <c r="E1982" i="1" s="1"/>
  <c r="G1982" i="1" l="1"/>
  <c r="N1982" i="1" s="1"/>
  <c r="E1983" i="1" s="1"/>
  <c r="Q1981" i="1"/>
  <c r="K1981" i="1" s="1"/>
  <c r="L1982" i="1" s="1"/>
  <c r="M1984" i="1" l="1"/>
  <c r="S1984" i="1" s="1"/>
  <c r="M1985" i="1"/>
  <c r="S1985" i="1" s="1"/>
  <c r="Q1982" i="1"/>
  <c r="K1982" i="1" s="1"/>
  <c r="L1983" i="1" s="1"/>
  <c r="G1983" i="1"/>
  <c r="N1983" i="1" s="1"/>
  <c r="E1984" i="1" s="1"/>
  <c r="G1984" i="1" l="1"/>
  <c r="N1984" i="1" s="1"/>
  <c r="E1985" i="1" s="1"/>
  <c r="Q1983" i="1"/>
  <c r="K1983" i="1" s="1"/>
  <c r="L1984" i="1" s="1"/>
  <c r="M1986" i="1" l="1"/>
  <c r="S1986" i="1" s="1"/>
  <c r="M1987" i="1"/>
  <c r="S1987" i="1" s="1"/>
  <c r="Q1984" i="1"/>
  <c r="K1984" i="1" s="1"/>
  <c r="L1985" i="1" s="1"/>
  <c r="G1985" i="1"/>
  <c r="N1985" i="1" s="1"/>
  <c r="E1986" i="1" s="1"/>
  <c r="G1986" i="1" l="1"/>
  <c r="N1986" i="1" s="1"/>
  <c r="E1987" i="1" s="1"/>
  <c r="Q1985" i="1"/>
  <c r="K1985" i="1" s="1"/>
  <c r="L1986" i="1" s="1"/>
  <c r="Q1986" i="1" l="1"/>
  <c r="K1986" i="1" s="1"/>
  <c r="L1987" i="1" s="1"/>
  <c r="M1988" i="1" s="1"/>
  <c r="S1988" i="1" s="1"/>
  <c r="G1987" i="1"/>
  <c r="N1987" i="1" s="1"/>
  <c r="E1988" i="1" s="1"/>
  <c r="G1988" i="1" l="1"/>
  <c r="N1988" i="1" s="1"/>
  <c r="E1989" i="1" s="1"/>
  <c r="Q1987" i="1"/>
  <c r="K1987" i="1" s="1"/>
  <c r="L1988" i="1" s="1"/>
  <c r="M1989" i="1" s="1"/>
  <c r="S1989" i="1" s="1"/>
  <c r="Q1988" i="1" l="1"/>
  <c r="K1988" i="1" s="1"/>
  <c r="L1989" i="1" s="1"/>
  <c r="M1990" i="1" s="1"/>
  <c r="S1990" i="1" s="1"/>
  <c r="G1989" i="1"/>
  <c r="N1989" i="1" s="1"/>
  <c r="E1990" i="1" s="1"/>
  <c r="G1990" i="1" l="1"/>
  <c r="N1990" i="1" s="1"/>
  <c r="E1991" i="1" s="1"/>
  <c r="Q1989" i="1"/>
  <c r="K1989" i="1" s="1"/>
  <c r="L1990" i="1" s="1"/>
  <c r="M1992" i="1" l="1"/>
  <c r="S1992" i="1" s="1"/>
  <c r="M1991" i="1"/>
  <c r="S1991" i="1" s="1"/>
  <c r="Q1990" i="1"/>
  <c r="K1990" i="1" s="1"/>
  <c r="L1991" i="1" s="1"/>
  <c r="G1991" i="1"/>
  <c r="N1991" i="1" l="1"/>
  <c r="E1992" i="1" s="1"/>
  <c r="G1992" i="1" s="1"/>
  <c r="N1992" i="1" s="1"/>
  <c r="E1993" i="1" s="1"/>
  <c r="Q1991" i="1"/>
  <c r="K1991" i="1" s="1"/>
  <c r="L1992" i="1" s="1"/>
  <c r="M1994" i="1" l="1"/>
  <c r="S1994" i="1" s="1"/>
  <c r="M1993" i="1"/>
  <c r="S1993" i="1" s="1"/>
  <c r="Q1992" i="1"/>
  <c r="K1992" i="1" s="1"/>
  <c r="L1993" i="1" s="1"/>
  <c r="G1993" i="1"/>
  <c r="N1993" i="1" l="1"/>
  <c r="E1994" i="1" s="1"/>
  <c r="G1994" i="1" s="1"/>
  <c r="N1994" i="1" s="1"/>
  <c r="E1995" i="1" s="1"/>
  <c r="Q1993" i="1"/>
  <c r="K1993" i="1" s="1"/>
  <c r="L1994" i="1" s="1"/>
  <c r="M1995" i="1" s="1"/>
  <c r="S1995" i="1" s="1"/>
  <c r="M1996" i="1" l="1"/>
  <c r="S1996" i="1" s="1"/>
  <c r="Q1994" i="1"/>
  <c r="K1994" i="1" s="1"/>
  <c r="L1995" i="1" s="1"/>
  <c r="G1995" i="1"/>
  <c r="N1995" i="1" s="1"/>
  <c r="E1996" i="1" s="1"/>
  <c r="M1997" i="1" l="1"/>
  <c r="S1997" i="1" s="1"/>
  <c r="G1996" i="1"/>
  <c r="N1996" i="1" s="1"/>
  <c r="E1997" i="1" s="1"/>
  <c r="Q1995" i="1"/>
  <c r="K1995" i="1" s="1"/>
  <c r="L1996" i="1" s="1"/>
  <c r="M1998" i="1" l="1"/>
  <c r="S1998" i="1" s="1"/>
  <c r="M1999" i="1"/>
  <c r="S1999" i="1" s="1"/>
  <c r="Q1996" i="1"/>
  <c r="K1996" i="1" s="1"/>
  <c r="L1997" i="1" s="1"/>
  <c r="G1997" i="1"/>
  <c r="N1997" i="1" s="1"/>
  <c r="E1998" i="1" s="1"/>
  <c r="G1998" i="1" l="1"/>
  <c r="N1998" i="1" s="1"/>
  <c r="E1999" i="1" s="1"/>
  <c r="Q1997" i="1"/>
  <c r="K1997" i="1" s="1"/>
  <c r="L1998" i="1" s="1"/>
  <c r="G1999" i="1" l="1"/>
  <c r="N1999" i="1" s="1"/>
  <c r="E2000" i="1" s="1"/>
  <c r="Q1998" i="1"/>
  <c r="K1998" i="1" s="1"/>
  <c r="L1999" i="1" s="1"/>
  <c r="M2000" i="1" s="1"/>
  <c r="S2000" i="1" s="1"/>
  <c r="Q1999" i="1" l="1"/>
  <c r="K1999" i="1" s="1"/>
  <c r="L2000" i="1" s="1"/>
  <c r="M2001" i="1" s="1"/>
  <c r="S2001" i="1" s="1"/>
  <c r="G2000" i="1"/>
  <c r="N2000" i="1" s="1"/>
  <c r="E2001" i="1" s="1"/>
  <c r="Q2000" i="1" l="1"/>
  <c r="K2000" i="1" s="1"/>
  <c r="L2001" i="1" s="1"/>
  <c r="M2002" i="1" s="1"/>
  <c r="S2002" i="1" s="1"/>
  <c r="G2001" i="1"/>
  <c r="N2001" i="1" s="1"/>
  <c r="E2002" i="1" s="1"/>
  <c r="G2002" i="1" l="1"/>
  <c r="N2002" i="1" s="1"/>
  <c r="E2003" i="1" s="1"/>
  <c r="Q2001" i="1"/>
  <c r="K2001" i="1" s="1"/>
  <c r="L2002" i="1" s="1"/>
  <c r="M2003" i="1" s="1"/>
  <c r="S2003" i="1" s="1"/>
  <c r="M2004" i="1" l="1"/>
  <c r="S2004" i="1" s="1"/>
  <c r="Q2002" i="1"/>
  <c r="K2002" i="1" s="1"/>
  <c r="L2003" i="1" s="1"/>
  <c r="M2005" i="1" s="1"/>
  <c r="S2005" i="1" s="1"/>
  <c r="G2003" i="1"/>
  <c r="N2003" i="1" s="1"/>
  <c r="E2004" i="1" s="1"/>
  <c r="G2004" i="1" l="1"/>
  <c r="N2004" i="1" s="1"/>
  <c r="E2005" i="1" s="1"/>
  <c r="Q2003" i="1"/>
  <c r="K2003" i="1" s="1"/>
  <c r="L2004" i="1" s="1"/>
  <c r="G2005" i="1" l="1"/>
  <c r="N2005" i="1" s="1"/>
  <c r="E2006" i="1" s="1"/>
  <c r="Q2004" i="1"/>
  <c r="K2004" i="1" s="1"/>
  <c r="L2005" i="1" s="1"/>
  <c r="M2006" i="1" s="1"/>
  <c r="S2006" i="1" s="1"/>
  <c r="M2008" i="1" l="1"/>
  <c r="S2008" i="1" s="1"/>
  <c r="Q2005" i="1"/>
  <c r="K2005" i="1" s="1"/>
  <c r="L2006" i="1" s="1"/>
  <c r="M2007" i="1" s="1"/>
  <c r="S2007" i="1" s="1"/>
  <c r="G2006" i="1"/>
  <c r="N2006" i="1" s="1"/>
  <c r="E2007" i="1" s="1"/>
  <c r="M2009" i="1" l="1"/>
  <c r="S2009" i="1" s="1"/>
  <c r="Q2006" i="1"/>
  <c r="K2006" i="1" s="1"/>
  <c r="L2007" i="1" s="1"/>
  <c r="G2007" i="1"/>
  <c r="N2007" i="1" s="1"/>
  <c r="E2008" i="1" s="1"/>
  <c r="G2008" i="1" l="1"/>
  <c r="N2008" i="1" s="1"/>
  <c r="E2009" i="1" s="1"/>
  <c r="Q2007" i="1"/>
  <c r="K2007" i="1" s="1"/>
  <c r="L2008" i="1" s="1"/>
  <c r="M2010" i="1" s="1"/>
  <c r="S2010" i="1" s="1"/>
  <c r="G2009" i="1" l="1"/>
  <c r="N2009" i="1" s="1"/>
  <c r="E2010" i="1" s="1"/>
  <c r="M2011" i="1"/>
  <c r="S2011" i="1" s="1"/>
  <c r="Q2008" i="1"/>
  <c r="K2008" i="1" s="1"/>
  <c r="L2009" i="1" s="1"/>
  <c r="Q2009" i="1" l="1"/>
  <c r="K2009" i="1" s="1"/>
  <c r="L2010" i="1" s="1"/>
  <c r="G2010" i="1"/>
  <c r="N2010" i="1" s="1"/>
  <c r="E2011" i="1" s="1"/>
  <c r="G2011" i="1" l="1"/>
  <c r="N2011" i="1" s="1"/>
  <c r="E2012" i="1" s="1"/>
  <c r="Q2010" i="1"/>
  <c r="K2010" i="1" s="1"/>
  <c r="L2011" i="1" s="1"/>
  <c r="M2013" i="1" l="1"/>
  <c r="S2013" i="1" s="1"/>
  <c r="M2012" i="1"/>
  <c r="S2012" i="1" s="1"/>
  <c r="M2014" i="1"/>
  <c r="S2014" i="1" s="1"/>
  <c r="Q2011" i="1"/>
  <c r="K2011" i="1" s="1"/>
  <c r="L2012" i="1" s="1"/>
  <c r="G2012" i="1"/>
  <c r="N2012" i="1" l="1"/>
  <c r="E2013" i="1" s="1"/>
  <c r="G2013" i="1" s="1"/>
  <c r="N2013" i="1" s="1"/>
  <c r="E2014" i="1" s="1"/>
  <c r="Q2012" i="1"/>
  <c r="K2012" i="1" s="1"/>
  <c r="L2013" i="1" s="1"/>
  <c r="G2014" i="1" l="1"/>
  <c r="N2014" i="1" s="1"/>
  <c r="E2015" i="1" s="1"/>
  <c r="Q2013" i="1"/>
  <c r="K2013" i="1" s="1"/>
  <c r="L2014" i="1" s="1"/>
  <c r="M2015" i="1" s="1"/>
  <c r="S2015" i="1" s="1"/>
  <c r="M2016" i="1" l="1"/>
  <c r="S2016" i="1" s="1"/>
  <c r="Q2014" i="1"/>
  <c r="K2014" i="1" s="1"/>
  <c r="L2015" i="1" s="1"/>
  <c r="G2015" i="1"/>
  <c r="N2015" i="1" s="1"/>
  <c r="E2016" i="1" s="1"/>
  <c r="M2017" i="1" l="1"/>
  <c r="S2017" i="1" s="1"/>
  <c r="G2016" i="1"/>
  <c r="N2016" i="1" s="1"/>
  <c r="E2017" i="1" s="1"/>
  <c r="Q2015" i="1"/>
  <c r="K2015" i="1" s="1"/>
  <c r="L2016" i="1" s="1"/>
  <c r="M2018" i="1" s="1"/>
  <c r="S2018" i="1" s="1"/>
  <c r="Q2016" i="1" l="1"/>
  <c r="K2016" i="1" s="1"/>
  <c r="L2017" i="1" s="1"/>
  <c r="G2017" i="1"/>
  <c r="N2017" i="1" s="1"/>
  <c r="E2018" i="1" s="1"/>
  <c r="G2018" i="1" l="1"/>
  <c r="N2018" i="1" s="1"/>
  <c r="E2019" i="1" s="1"/>
  <c r="Q2017" i="1"/>
  <c r="K2017" i="1" s="1"/>
  <c r="L2018" i="1" s="1"/>
  <c r="M2020" i="1" l="1"/>
  <c r="S2020" i="1" s="1"/>
  <c r="M2019" i="1"/>
  <c r="S2019" i="1" s="1"/>
  <c r="G2019" i="1"/>
  <c r="Q2018" i="1"/>
  <c r="K2018" i="1" s="1"/>
  <c r="L2019" i="1" s="1"/>
  <c r="N2019" i="1" l="1"/>
  <c r="E2020" i="1" s="1"/>
  <c r="M2021" i="1"/>
  <c r="S2021" i="1" s="1"/>
  <c r="M2022" i="1"/>
  <c r="S2022" i="1" s="1"/>
  <c r="Q2019" i="1"/>
  <c r="K2019" i="1" s="1"/>
  <c r="L2020" i="1" s="1"/>
  <c r="G2020" i="1"/>
  <c r="N2020" i="1" s="1"/>
  <c r="E2021" i="1" s="1"/>
  <c r="G2021" i="1" l="1"/>
  <c r="N2021" i="1" s="1"/>
  <c r="E2022" i="1" s="1"/>
  <c r="Q2020" i="1"/>
  <c r="K2020" i="1" s="1"/>
  <c r="L2021" i="1" s="1"/>
  <c r="G2022" i="1" l="1"/>
  <c r="N2022" i="1" s="1"/>
  <c r="E2023" i="1" s="1"/>
  <c r="Q2021" i="1"/>
  <c r="K2021" i="1" s="1"/>
  <c r="L2022" i="1" s="1"/>
  <c r="M2024" i="1" l="1"/>
  <c r="S2024" i="1" s="1"/>
  <c r="M2023" i="1"/>
  <c r="S2023" i="1" s="1"/>
  <c r="Q2022" i="1"/>
  <c r="K2022" i="1" s="1"/>
  <c r="L2023" i="1" s="1"/>
  <c r="G2023" i="1"/>
  <c r="N2023" i="1" l="1"/>
  <c r="E2024" i="1" s="1"/>
  <c r="G2024" i="1" s="1"/>
  <c r="N2024" i="1" s="1"/>
  <c r="E2025" i="1" s="1"/>
  <c r="Q2023" i="1"/>
  <c r="K2023" i="1" s="1"/>
  <c r="L2024" i="1" s="1"/>
  <c r="M2026" i="1" l="1"/>
  <c r="S2026" i="1" s="1"/>
  <c r="M2025" i="1"/>
  <c r="S2025" i="1" s="1"/>
  <c r="Q2024" i="1"/>
  <c r="K2024" i="1" s="1"/>
  <c r="L2025" i="1" s="1"/>
  <c r="G2025" i="1"/>
  <c r="N2025" i="1" l="1"/>
  <c r="E2026" i="1" s="1"/>
  <c r="G2026" i="1" s="1"/>
  <c r="N2026" i="1" s="1"/>
  <c r="E2027" i="1" s="1"/>
  <c r="M2027" i="1"/>
  <c r="S2027" i="1" s="1"/>
  <c r="Q2025" i="1"/>
  <c r="K2025" i="1" s="1"/>
  <c r="L2026" i="1" s="1"/>
  <c r="M2028" i="1" l="1"/>
  <c r="S2028" i="1" s="1"/>
  <c r="Q2026" i="1"/>
  <c r="K2026" i="1" s="1"/>
  <c r="L2027" i="1" s="1"/>
  <c r="G2027" i="1"/>
  <c r="N2027" i="1" s="1"/>
  <c r="E2028" i="1" s="1"/>
  <c r="G2028" i="1" l="1"/>
  <c r="N2028" i="1" s="1"/>
  <c r="E2029" i="1" s="1"/>
  <c r="Q2027" i="1"/>
  <c r="K2027" i="1" s="1"/>
  <c r="L2028" i="1" s="1"/>
  <c r="M2029" i="1" s="1"/>
  <c r="S2029" i="1" s="1"/>
  <c r="G2029" i="1" l="1"/>
  <c r="N2029" i="1" s="1"/>
  <c r="E2030" i="1" s="1"/>
  <c r="Q2028" i="1"/>
  <c r="K2028" i="1" s="1"/>
  <c r="L2029" i="1" s="1"/>
  <c r="M2031" i="1" l="1"/>
  <c r="S2031" i="1" s="1"/>
  <c r="M2030" i="1"/>
  <c r="S2030" i="1" s="1"/>
  <c r="Q2029" i="1"/>
  <c r="K2029" i="1" s="1"/>
  <c r="L2030" i="1" s="1"/>
  <c r="G2030" i="1"/>
  <c r="N2030" i="1" l="1"/>
  <c r="E2031" i="1" s="1"/>
  <c r="G2031" i="1" s="1"/>
  <c r="N2031" i="1" s="1"/>
  <c r="E2032" i="1" s="1"/>
  <c r="M2032" i="1"/>
  <c r="S2032" i="1" s="1"/>
  <c r="Q2030" i="1"/>
  <c r="K2030" i="1" s="1"/>
  <c r="L2031" i="1" s="1"/>
  <c r="M2033" i="1" s="1"/>
  <c r="S2033" i="1" s="1"/>
  <c r="Q2031" i="1" l="1"/>
  <c r="K2031" i="1" s="1"/>
  <c r="L2032" i="1" s="1"/>
  <c r="G2032" i="1"/>
  <c r="N2032" i="1" s="1"/>
  <c r="E2033" i="1" s="1"/>
  <c r="G2033" i="1" l="1"/>
  <c r="N2033" i="1" s="1"/>
  <c r="E2034" i="1" s="1"/>
  <c r="Q2032" i="1"/>
  <c r="K2032" i="1" s="1"/>
  <c r="L2033" i="1" s="1"/>
  <c r="M2034" i="1" s="1"/>
  <c r="S2034" i="1" s="1"/>
  <c r="Q2033" i="1" l="1"/>
  <c r="K2033" i="1" s="1"/>
  <c r="L2034" i="1" s="1"/>
  <c r="G2034" i="1"/>
  <c r="N2034" i="1" s="1"/>
  <c r="E2035" i="1" s="1"/>
  <c r="M2036" i="1" l="1"/>
  <c r="S2036" i="1" s="1"/>
  <c r="M2035" i="1"/>
  <c r="S2035" i="1" s="1"/>
  <c r="G2035" i="1"/>
  <c r="Q2034" i="1"/>
  <c r="K2034" i="1" s="1"/>
  <c r="L2035" i="1" s="1"/>
  <c r="N2035" i="1" l="1"/>
  <c r="E2036" i="1" s="1"/>
  <c r="G2036" i="1" s="1"/>
  <c r="N2036" i="1" s="1"/>
  <c r="E2037" i="1" s="1"/>
  <c r="Q2035" i="1"/>
  <c r="K2035" i="1" s="1"/>
  <c r="L2036" i="1" s="1"/>
  <c r="M2038" i="1" l="1"/>
  <c r="S2038" i="1" s="1"/>
  <c r="M2037" i="1"/>
  <c r="S2037" i="1" s="1"/>
  <c r="G2037" i="1"/>
  <c r="Q2036" i="1"/>
  <c r="K2036" i="1" s="1"/>
  <c r="L2037" i="1" s="1"/>
  <c r="M2039" i="1" l="1"/>
  <c r="S2039" i="1" s="1"/>
  <c r="N2037" i="1"/>
  <c r="E2038" i="1" s="1"/>
  <c r="G2038" i="1" s="1"/>
  <c r="N2038" i="1" s="1"/>
  <c r="E2039" i="1" s="1"/>
  <c r="Q2037" i="1"/>
  <c r="K2037" i="1" s="1"/>
  <c r="L2038" i="1" s="1"/>
  <c r="M2040" i="1" l="1"/>
  <c r="S2040" i="1" s="1"/>
  <c r="Q2038" i="1"/>
  <c r="K2038" i="1" s="1"/>
  <c r="L2039" i="1" s="1"/>
  <c r="G2039" i="1"/>
  <c r="N2039" i="1" s="1"/>
  <c r="E2040" i="1" s="1"/>
  <c r="M2041" i="1" l="1"/>
  <c r="S2041" i="1" s="1"/>
  <c r="G2040" i="1"/>
  <c r="N2040" i="1" s="1"/>
  <c r="E2041" i="1" s="1"/>
  <c r="Q2039" i="1"/>
  <c r="K2039" i="1" s="1"/>
  <c r="L2040" i="1" s="1"/>
  <c r="M2042" i="1" l="1"/>
  <c r="S2042" i="1" s="1"/>
  <c r="Q2040" i="1"/>
  <c r="K2040" i="1" s="1"/>
  <c r="L2041" i="1" s="1"/>
  <c r="M2043" i="1" s="1"/>
  <c r="S2043" i="1" s="1"/>
  <c r="G2041" i="1"/>
  <c r="N2041" i="1" s="1"/>
  <c r="E2042" i="1" s="1"/>
  <c r="G2042" i="1" l="1"/>
  <c r="N2042" i="1" s="1"/>
  <c r="E2043" i="1" s="1"/>
  <c r="Q2041" i="1"/>
  <c r="K2041" i="1" s="1"/>
  <c r="L2042" i="1" s="1"/>
  <c r="M2044" i="1" s="1"/>
  <c r="S2044" i="1" s="1"/>
  <c r="Q2042" i="1" l="1"/>
  <c r="K2042" i="1" s="1"/>
  <c r="L2043" i="1" s="1"/>
  <c r="M2045" i="1" s="1"/>
  <c r="S2045" i="1" s="1"/>
  <c r="G2043" i="1"/>
  <c r="N2043" i="1" s="1"/>
  <c r="E2044" i="1" s="1"/>
  <c r="G2044" i="1" l="1"/>
  <c r="N2044" i="1" s="1"/>
  <c r="E2045" i="1" s="1"/>
  <c r="Q2043" i="1"/>
  <c r="K2043" i="1" s="1"/>
  <c r="L2044" i="1" s="1"/>
  <c r="M2046" i="1" s="1"/>
  <c r="S2046" i="1" s="1"/>
  <c r="M2047" i="1" l="1"/>
  <c r="S2047" i="1" s="1"/>
  <c r="Q2044" i="1"/>
  <c r="K2044" i="1" s="1"/>
  <c r="L2045" i="1" s="1"/>
  <c r="G2045" i="1"/>
  <c r="N2045" i="1" s="1"/>
  <c r="E2046" i="1" s="1"/>
  <c r="G2046" i="1" l="1"/>
  <c r="N2046" i="1" s="1"/>
  <c r="E2047" i="1" s="1"/>
  <c r="Q2045" i="1"/>
  <c r="K2045" i="1" s="1"/>
  <c r="L2046" i="1" s="1"/>
  <c r="M2048" i="1" s="1"/>
  <c r="S2048" i="1" s="1"/>
  <c r="G2047" i="1" l="1"/>
  <c r="N2047" i="1" s="1"/>
  <c r="E2048" i="1" s="1"/>
  <c r="M2049" i="1"/>
  <c r="S2049" i="1" s="1"/>
  <c r="Q2046" i="1"/>
  <c r="K2046" i="1" s="1"/>
  <c r="L2047" i="1" s="1"/>
  <c r="Q2047" i="1" l="1"/>
  <c r="K2047" i="1" s="1"/>
  <c r="L2048" i="1" s="1"/>
  <c r="G2048" i="1"/>
  <c r="N2048" i="1" s="1"/>
  <c r="E2049" i="1" s="1"/>
  <c r="G2049" i="1" l="1"/>
  <c r="N2049" i="1" s="1"/>
  <c r="E2050" i="1" s="1"/>
  <c r="M2051" i="1"/>
  <c r="S2051" i="1" s="1"/>
  <c r="Q2048" i="1"/>
  <c r="K2048" i="1" s="1"/>
  <c r="L2049" i="1" s="1"/>
  <c r="M2050" i="1" s="1"/>
  <c r="S2050" i="1" s="1"/>
  <c r="Q2049" i="1" l="1"/>
  <c r="K2049" i="1" s="1"/>
  <c r="L2050" i="1" s="1"/>
  <c r="G2050" i="1"/>
  <c r="N2050" i="1" s="1"/>
  <c r="E2051" i="1" s="1"/>
  <c r="M2052" i="1" l="1"/>
  <c r="S2052" i="1" s="1"/>
  <c r="G2051" i="1"/>
  <c r="N2051" i="1" s="1"/>
  <c r="E2052" i="1" s="1"/>
  <c r="M2053" i="1"/>
  <c r="S2053" i="1" s="1"/>
  <c r="Q2050" i="1"/>
  <c r="K2050" i="1" s="1"/>
  <c r="L2051" i="1" s="1"/>
  <c r="Q2051" i="1" l="1"/>
  <c r="K2051" i="1" s="1"/>
  <c r="L2052" i="1" s="1"/>
  <c r="G2052" i="1"/>
  <c r="N2052" i="1" s="1"/>
  <c r="E2053" i="1" s="1"/>
  <c r="M2054" i="1" l="1"/>
  <c r="S2054" i="1" s="1"/>
  <c r="G2053" i="1"/>
  <c r="N2053" i="1" s="1"/>
  <c r="E2054" i="1" s="1"/>
  <c r="Q2052" i="1"/>
  <c r="K2052" i="1" s="1"/>
  <c r="L2053" i="1" s="1"/>
  <c r="M2056" i="1" l="1"/>
  <c r="S2056" i="1" s="1"/>
  <c r="Q2053" i="1"/>
  <c r="K2053" i="1" s="1"/>
  <c r="L2054" i="1" s="1"/>
  <c r="M2055" i="1" s="1"/>
  <c r="S2055" i="1" s="1"/>
  <c r="G2054" i="1"/>
  <c r="N2054" i="1" s="1"/>
  <c r="E2055" i="1" s="1"/>
  <c r="Q2054" i="1" l="1"/>
  <c r="K2054" i="1" s="1"/>
  <c r="L2055" i="1" s="1"/>
  <c r="G2055" i="1"/>
  <c r="N2055" i="1" s="1"/>
  <c r="E2056" i="1" s="1"/>
  <c r="Q2055" i="1" l="1"/>
  <c r="K2055" i="1" s="1"/>
  <c r="L2056" i="1" s="1"/>
  <c r="M2057" i="1" s="1"/>
  <c r="S2057" i="1" s="1"/>
  <c r="G2056" i="1"/>
  <c r="N2056" i="1" s="1"/>
  <c r="E2057" i="1" s="1"/>
  <c r="G2057" i="1" l="1"/>
  <c r="N2057" i="1" s="1"/>
  <c r="E2058" i="1" s="1"/>
  <c r="M2059" i="1"/>
  <c r="S2059" i="1" s="1"/>
  <c r="Q2056" i="1"/>
  <c r="K2056" i="1" s="1"/>
  <c r="L2057" i="1" s="1"/>
  <c r="M2058" i="1" s="1"/>
  <c r="S2058" i="1" s="1"/>
  <c r="Q2057" i="1" l="1"/>
  <c r="K2057" i="1" s="1"/>
  <c r="L2058" i="1" s="1"/>
  <c r="G2058" i="1"/>
  <c r="N2058" i="1" s="1"/>
  <c r="E2059" i="1" s="1"/>
  <c r="M2060" i="1" l="1"/>
  <c r="S2060" i="1" s="1"/>
  <c r="M2061" i="1"/>
  <c r="S2061" i="1" s="1"/>
  <c r="Q2058" i="1"/>
  <c r="K2058" i="1" s="1"/>
  <c r="L2059" i="1" s="1"/>
  <c r="G2059" i="1"/>
  <c r="N2059" i="1" s="1"/>
  <c r="E2060" i="1" s="1"/>
  <c r="Q2059" i="1" l="1"/>
  <c r="K2059" i="1" s="1"/>
  <c r="L2060" i="1" s="1"/>
  <c r="G2060" i="1"/>
  <c r="N2060" i="1" s="1"/>
  <c r="E2061" i="1" s="1"/>
  <c r="G2061" i="1" l="1"/>
  <c r="N2061" i="1" s="1"/>
  <c r="E2062" i="1" s="1"/>
  <c r="Q2060" i="1"/>
  <c r="K2060" i="1" s="1"/>
  <c r="L2061" i="1" s="1"/>
  <c r="M2062" i="1" s="1"/>
  <c r="S2062" i="1" s="1"/>
  <c r="G2062" i="1" l="1"/>
  <c r="N2062" i="1" s="1"/>
  <c r="E2063" i="1" s="1"/>
  <c r="Q2061" i="1"/>
  <c r="K2061" i="1" s="1"/>
  <c r="L2062" i="1" s="1"/>
  <c r="M2064" i="1" l="1"/>
  <c r="S2064" i="1" s="1"/>
  <c r="M2063" i="1"/>
  <c r="S2063" i="1" s="1"/>
  <c r="Q2062" i="1"/>
  <c r="K2062" i="1" s="1"/>
  <c r="L2063" i="1" s="1"/>
  <c r="M2065" i="1" s="1"/>
  <c r="S2065" i="1" s="1"/>
  <c r="G2063" i="1"/>
  <c r="N2063" i="1" l="1"/>
  <c r="E2064" i="1" s="1"/>
  <c r="G2064" i="1" s="1"/>
  <c r="N2064" i="1" s="1"/>
  <c r="E2065" i="1" s="1"/>
  <c r="Q2063" i="1"/>
  <c r="K2063" i="1" s="1"/>
  <c r="L2064" i="1" s="1"/>
  <c r="M2066" i="1" l="1"/>
  <c r="S2066" i="1" s="1"/>
  <c r="G2065" i="1"/>
  <c r="N2065" i="1" s="1"/>
  <c r="E2066" i="1" s="1"/>
  <c r="M2067" i="1"/>
  <c r="S2067" i="1" s="1"/>
  <c r="Q2064" i="1"/>
  <c r="K2064" i="1" s="1"/>
  <c r="L2065" i="1" s="1"/>
  <c r="Q2065" i="1" l="1"/>
  <c r="K2065" i="1" s="1"/>
  <c r="L2066" i="1" s="1"/>
  <c r="M2068" i="1" s="1"/>
  <c r="S2068" i="1" s="1"/>
  <c r="G2066" i="1"/>
  <c r="N2066" i="1" s="1"/>
  <c r="E2067" i="1" s="1"/>
  <c r="Q2066" i="1" l="1"/>
  <c r="K2066" i="1" s="1"/>
  <c r="L2067" i="1" s="1"/>
  <c r="M2069" i="1" s="1"/>
  <c r="S2069" i="1" s="1"/>
  <c r="G2067" i="1"/>
  <c r="N2067" i="1" s="1"/>
  <c r="E2068" i="1" s="1"/>
  <c r="G2068" i="1" l="1"/>
  <c r="N2068" i="1" s="1"/>
  <c r="E2069" i="1" s="1"/>
  <c r="Q2067" i="1"/>
  <c r="K2067" i="1" s="1"/>
  <c r="L2068" i="1" s="1"/>
  <c r="M2070" i="1" l="1"/>
  <c r="S2070" i="1" s="1"/>
  <c r="Q2068" i="1"/>
  <c r="K2068" i="1" s="1"/>
  <c r="L2069" i="1" s="1"/>
  <c r="G2069" i="1"/>
  <c r="N2069" i="1" s="1"/>
  <c r="E2070" i="1" s="1"/>
  <c r="G2070" i="1" l="1"/>
  <c r="N2070" i="1" s="1"/>
  <c r="E2071" i="1" s="1"/>
  <c r="Q2069" i="1"/>
  <c r="K2069" i="1" s="1"/>
  <c r="L2070" i="1" s="1"/>
  <c r="M2072" i="1" l="1"/>
  <c r="S2072" i="1" s="1"/>
  <c r="M2071" i="1"/>
  <c r="S2071" i="1" s="1"/>
  <c r="M2073" i="1"/>
  <c r="S2073" i="1" s="1"/>
  <c r="Q2070" i="1"/>
  <c r="K2070" i="1" s="1"/>
  <c r="L2071" i="1" s="1"/>
  <c r="G2071" i="1"/>
  <c r="N2071" i="1" l="1"/>
  <c r="E2072" i="1" s="1"/>
  <c r="G2072" i="1" s="1"/>
  <c r="N2072" i="1" s="1"/>
  <c r="E2073" i="1" s="1"/>
  <c r="M2074" i="1"/>
  <c r="S2074" i="1" s="1"/>
  <c r="Q2071" i="1"/>
  <c r="K2071" i="1" s="1"/>
  <c r="L2072" i="1" s="1"/>
  <c r="G2073" i="1" l="1"/>
  <c r="N2073" i="1" s="1"/>
  <c r="E2074" i="1" s="1"/>
  <c r="Q2072" i="1"/>
  <c r="K2072" i="1" s="1"/>
  <c r="L2073" i="1" s="1"/>
  <c r="M2075" i="1" l="1"/>
  <c r="S2075" i="1" s="1"/>
  <c r="Q2073" i="1"/>
  <c r="K2073" i="1" s="1"/>
  <c r="L2074" i="1" s="1"/>
  <c r="M2076" i="1" s="1"/>
  <c r="S2076" i="1" s="1"/>
  <c r="G2074" i="1"/>
  <c r="N2074" i="1" s="1"/>
  <c r="E2075" i="1" s="1"/>
  <c r="G2075" i="1" l="1"/>
  <c r="N2075" i="1" s="1"/>
  <c r="E2076" i="1" s="1"/>
  <c r="Q2074" i="1"/>
  <c r="K2074" i="1" s="1"/>
  <c r="L2075" i="1" s="1"/>
  <c r="M2077" i="1" s="1"/>
  <c r="S2077" i="1" s="1"/>
  <c r="Q2075" i="1" l="1"/>
  <c r="K2075" i="1" s="1"/>
  <c r="L2076" i="1" s="1"/>
  <c r="G2076" i="1"/>
  <c r="N2076" i="1" s="1"/>
  <c r="E2077" i="1" s="1"/>
  <c r="G2077" i="1" l="1"/>
  <c r="N2077" i="1" s="1"/>
  <c r="E2078" i="1" s="1"/>
  <c r="Q2076" i="1"/>
  <c r="K2076" i="1" s="1"/>
  <c r="L2077" i="1" s="1"/>
  <c r="M2079" i="1" l="1"/>
  <c r="S2079" i="1" s="1"/>
  <c r="M2078" i="1"/>
  <c r="S2078" i="1" s="1"/>
  <c r="Q2077" i="1"/>
  <c r="K2077" i="1" s="1"/>
  <c r="L2078" i="1" s="1"/>
  <c r="G2078" i="1"/>
  <c r="N2078" i="1" l="1"/>
  <c r="E2079" i="1" s="1"/>
  <c r="G2079" i="1" s="1"/>
  <c r="N2079" i="1" s="1"/>
  <c r="E2080" i="1" s="1"/>
  <c r="Q2078" i="1"/>
  <c r="K2078" i="1" s="1"/>
  <c r="L2079" i="1" s="1"/>
  <c r="M2081" i="1" l="1"/>
  <c r="S2081" i="1" s="1"/>
  <c r="M2080" i="1"/>
  <c r="S2080" i="1" s="1"/>
  <c r="Q2079" i="1"/>
  <c r="K2079" i="1" s="1"/>
  <c r="L2080" i="1" s="1"/>
  <c r="G2080" i="1"/>
  <c r="N2080" i="1" l="1"/>
  <c r="E2081" i="1" s="1"/>
  <c r="G2081" i="1" s="1"/>
  <c r="N2081" i="1" s="1"/>
  <c r="E2082" i="1" s="1"/>
  <c r="M2083" i="1"/>
  <c r="S2083" i="1" s="1"/>
  <c r="Q2080" i="1"/>
  <c r="K2080" i="1" s="1"/>
  <c r="L2081" i="1" s="1"/>
  <c r="M2082" i="1" s="1"/>
  <c r="S2082" i="1" s="1"/>
  <c r="M2084" i="1" l="1"/>
  <c r="S2084" i="1" s="1"/>
  <c r="Q2081" i="1"/>
  <c r="K2081" i="1" s="1"/>
  <c r="L2082" i="1" s="1"/>
  <c r="G2082" i="1"/>
  <c r="N2082" i="1" s="1"/>
  <c r="E2083" i="1" s="1"/>
  <c r="G2083" i="1" l="1"/>
  <c r="N2083" i="1" s="1"/>
  <c r="E2084" i="1" s="1"/>
  <c r="Q2082" i="1"/>
  <c r="K2082" i="1" s="1"/>
  <c r="L2083" i="1" s="1"/>
  <c r="M2086" i="1" l="1"/>
  <c r="S2086" i="1" s="1"/>
  <c r="Q2083" i="1"/>
  <c r="K2083" i="1" s="1"/>
  <c r="L2084" i="1" s="1"/>
  <c r="M2085" i="1" s="1"/>
  <c r="S2085" i="1" s="1"/>
  <c r="G2084" i="1"/>
  <c r="N2084" i="1" s="1"/>
  <c r="E2085" i="1" s="1"/>
  <c r="Q2084" i="1" l="1"/>
  <c r="K2084" i="1" s="1"/>
  <c r="L2085" i="1" s="1"/>
  <c r="G2085" i="1"/>
  <c r="N2085" i="1" s="1"/>
  <c r="E2086" i="1" s="1"/>
  <c r="G2086" i="1" l="1"/>
  <c r="N2086" i="1" s="1"/>
  <c r="E2087" i="1" s="1"/>
  <c r="Q2085" i="1"/>
  <c r="K2085" i="1" s="1"/>
  <c r="L2086" i="1" s="1"/>
  <c r="M2087" i="1" s="1"/>
  <c r="S2087" i="1" s="1"/>
  <c r="G2087" i="1" l="1"/>
  <c r="N2087" i="1" s="1"/>
  <c r="E2088" i="1" s="1"/>
  <c r="Q2086" i="1"/>
  <c r="K2086" i="1" s="1"/>
  <c r="L2087" i="1" s="1"/>
  <c r="M2089" i="1" l="1"/>
  <c r="S2089" i="1" s="1"/>
  <c r="M2088" i="1"/>
  <c r="S2088" i="1" s="1"/>
  <c r="M2090" i="1"/>
  <c r="S2090" i="1" s="1"/>
  <c r="Q2087" i="1"/>
  <c r="K2087" i="1" s="1"/>
  <c r="L2088" i="1" s="1"/>
  <c r="G2088" i="1"/>
  <c r="N2088" i="1" l="1"/>
  <c r="E2089" i="1" s="1"/>
  <c r="G2089" i="1" s="1"/>
  <c r="N2089" i="1" s="1"/>
  <c r="E2090" i="1" s="1"/>
  <c r="Q2088" i="1"/>
  <c r="K2088" i="1" s="1"/>
  <c r="L2089" i="1" s="1"/>
  <c r="Q2089" i="1" l="1"/>
  <c r="K2089" i="1" s="1"/>
  <c r="L2090" i="1" s="1"/>
  <c r="M2091" i="1" s="1"/>
  <c r="S2091" i="1" s="1"/>
  <c r="G2090" i="1"/>
  <c r="N2090" i="1" s="1"/>
  <c r="E2091" i="1" s="1"/>
  <c r="G2091" i="1" l="1"/>
  <c r="N2091" i="1" s="1"/>
  <c r="E2092" i="1" s="1"/>
  <c r="Q2090" i="1"/>
  <c r="K2090" i="1" s="1"/>
  <c r="L2091" i="1" s="1"/>
  <c r="M2092" i="1" s="1"/>
  <c r="S2092" i="1" s="1"/>
  <c r="M2094" i="1" l="1"/>
  <c r="S2094" i="1" s="1"/>
  <c r="Q2091" i="1"/>
  <c r="K2091" i="1" s="1"/>
  <c r="L2092" i="1" s="1"/>
  <c r="M2093" i="1" s="1"/>
  <c r="S2093" i="1" s="1"/>
  <c r="G2092" i="1"/>
  <c r="N2092" i="1" s="1"/>
  <c r="E2093" i="1" s="1"/>
  <c r="Q2092" i="1" l="1"/>
  <c r="K2092" i="1" s="1"/>
  <c r="L2093" i="1" s="1"/>
  <c r="G2093" i="1"/>
  <c r="N2093" i="1" s="1"/>
  <c r="E2094" i="1" s="1"/>
  <c r="M2096" i="1" l="1"/>
  <c r="S2096" i="1" s="1"/>
  <c r="Q2093" i="1"/>
  <c r="K2093" i="1" s="1"/>
  <c r="L2094" i="1" s="1"/>
  <c r="M2095" i="1" s="1"/>
  <c r="S2095" i="1" s="1"/>
  <c r="G2094" i="1"/>
  <c r="N2094" i="1" s="1"/>
  <c r="E2095" i="1" s="1"/>
  <c r="Q2094" i="1" l="1"/>
  <c r="K2094" i="1" s="1"/>
  <c r="L2095" i="1" s="1"/>
  <c r="M2097" i="1" s="1"/>
  <c r="S2097" i="1" s="1"/>
  <c r="G2095" i="1"/>
  <c r="N2095" i="1" s="1"/>
  <c r="E2096" i="1" s="1"/>
  <c r="G2096" i="1" l="1"/>
  <c r="N2096" i="1" s="1"/>
  <c r="E2097" i="1" s="1"/>
  <c r="Q2095" i="1"/>
  <c r="K2095" i="1" s="1"/>
  <c r="L2096" i="1" s="1"/>
  <c r="M2098" i="1" s="1"/>
  <c r="S2098" i="1" s="1"/>
  <c r="Q2096" i="1" l="1"/>
  <c r="K2096" i="1" s="1"/>
  <c r="L2097" i="1" s="1"/>
  <c r="G2097" i="1"/>
  <c r="N2097" i="1" s="1"/>
  <c r="E2098" i="1" s="1"/>
  <c r="G2098" i="1" l="1"/>
  <c r="N2098" i="1" s="1"/>
  <c r="E2099" i="1" s="1"/>
  <c r="Q2097" i="1"/>
  <c r="K2097" i="1" s="1"/>
  <c r="L2098" i="1" s="1"/>
  <c r="M2099" i="1" s="1"/>
  <c r="S2099" i="1" s="1"/>
  <c r="Q2098" i="1" l="1"/>
  <c r="K2098" i="1" s="1"/>
  <c r="L2099" i="1" s="1"/>
  <c r="M2100" i="1" s="1"/>
  <c r="S2100" i="1" s="1"/>
  <c r="G2099" i="1"/>
  <c r="N2099" i="1" s="1"/>
  <c r="E2100" i="1" s="1"/>
  <c r="G2100" i="1" l="1"/>
  <c r="N2100" i="1" s="1"/>
  <c r="E2101" i="1" s="1"/>
  <c r="Q2099" i="1"/>
  <c r="K2099" i="1" s="1"/>
  <c r="L2100" i="1" s="1"/>
  <c r="M2101" i="1" s="1"/>
  <c r="S2101" i="1" s="1"/>
  <c r="M2102" i="1" l="1"/>
  <c r="S2102" i="1" s="1"/>
  <c r="M2103" i="1"/>
  <c r="S2103" i="1" s="1"/>
  <c r="Q2100" i="1"/>
  <c r="K2100" i="1" s="1"/>
  <c r="L2101" i="1" s="1"/>
  <c r="G2101" i="1"/>
  <c r="N2101" i="1" s="1"/>
  <c r="E2102" i="1" s="1"/>
  <c r="G2102" i="1" l="1"/>
  <c r="N2102" i="1" s="1"/>
  <c r="E2103" i="1" s="1"/>
  <c r="Q2101" i="1"/>
  <c r="K2101" i="1" s="1"/>
  <c r="L2102" i="1" s="1"/>
  <c r="M2104" i="1" s="1"/>
  <c r="S2104" i="1" s="1"/>
  <c r="Q2102" i="1" l="1"/>
  <c r="K2102" i="1" s="1"/>
  <c r="L2103" i="1" s="1"/>
  <c r="M2105" i="1" s="1"/>
  <c r="S2105" i="1" s="1"/>
  <c r="G2103" i="1"/>
  <c r="N2103" i="1" s="1"/>
  <c r="E2104" i="1" s="1"/>
  <c r="G2104" i="1" l="1"/>
  <c r="N2104" i="1" s="1"/>
  <c r="E2105" i="1" s="1"/>
  <c r="Q2103" i="1"/>
  <c r="K2103" i="1" s="1"/>
  <c r="L2104" i="1" s="1"/>
  <c r="M2106" i="1" s="1"/>
  <c r="S2106" i="1" s="1"/>
  <c r="Q2104" i="1" l="1"/>
  <c r="K2104" i="1" s="1"/>
  <c r="L2105" i="1" s="1"/>
  <c r="G2105" i="1"/>
  <c r="N2105" i="1" s="1"/>
  <c r="E2106" i="1" s="1"/>
  <c r="G2106" i="1" l="1"/>
  <c r="N2106" i="1" s="1"/>
  <c r="E2107" i="1" s="1"/>
  <c r="M2108" i="1"/>
  <c r="S2108" i="1" s="1"/>
  <c r="Q2105" i="1"/>
  <c r="K2105" i="1" s="1"/>
  <c r="L2106" i="1" s="1"/>
  <c r="M2107" i="1" s="1"/>
  <c r="S2107" i="1" s="1"/>
  <c r="Q2106" i="1" l="1"/>
  <c r="K2106" i="1" s="1"/>
  <c r="L2107" i="1" s="1"/>
  <c r="G2107" i="1"/>
  <c r="N2107" i="1" s="1"/>
  <c r="E2108" i="1" s="1"/>
  <c r="G2108" i="1" l="1"/>
  <c r="N2108" i="1" s="1"/>
  <c r="E2109" i="1" s="1"/>
  <c r="Q2107" i="1"/>
  <c r="K2107" i="1" s="1"/>
  <c r="L2108" i="1" s="1"/>
  <c r="M2109" i="1" s="1"/>
  <c r="S2109" i="1" s="1"/>
  <c r="Q2108" i="1" l="1"/>
  <c r="K2108" i="1" s="1"/>
  <c r="L2109" i="1" s="1"/>
  <c r="M2110" i="1" s="1"/>
  <c r="S2110" i="1" s="1"/>
  <c r="G2109" i="1"/>
  <c r="N2109" i="1" s="1"/>
  <c r="E2110" i="1" s="1"/>
  <c r="G2110" i="1" l="1"/>
  <c r="N2110" i="1" s="1"/>
  <c r="E2111" i="1" s="1"/>
  <c r="Q2109" i="1"/>
  <c r="K2109" i="1" s="1"/>
  <c r="L2110" i="1" s="1"/>
  <c r="M2111" i="1" s="1"/>
  <c r="S2111" i="1" s="1"/>
  <c r="G2111" i="1" l="1"/>
  <c r="N2111" i="1" s="1"/>
  <c r="E2112" i="1" s="1"/>
  <c r="M2113" i="1"/>
  <c r="S2113" i="1" s="1"/>
  <c r="Q2110" i="1"/>
  <c r="K2110" i="1" s="1"/>
  <c r="L2111" i="1" s="1"/>
  <c r="M2112" i="1" s="1"/>
  <c r="S2112" i="1" s="1"/>
  <c r="M2114" i="1" l="1"/>
  <c r="S2114" i="1" s="1"/>
  <c r="Q2111" i="1"/>
  <c r="K2111" i="1" s="1"/>
  <c r="L2112" i="1" s="1"/>
  <c r="G2112" i="1"/>
  <c r="N2112" i="1" s="1"/>
  <c r="E2113" i="1" s="1"/>
  <c r="M2115" i="1" l="1"/>
  <c r="S2115" i="1" s="1"/>
  <c r="Q2112" i="1"/>
  <c r="K2112" i="1" s="1"/>
  <c r="L2113" i="1" s="1"/>
  <c r="G2113" i="1"/>
  <c r="N2113" i="1" s="1"/>
  <c r="E2114" i="1" s="1"/>
  <c r="G2114" i="1" l="1"/>
  <c r="N2114" i="1" s="1"/>
  <c r="E2115" i="1" s="1"/>
  <c r="M2116" i="1"/>
  <c r="S2116" i="1" s="1"/>
  <c r="Q2113" i="1"/>
  <c r="K2113" i="1" s="1"/>
  <c r="L2114" i="1" s="1"/>
  <c r="G2115" i="1" l="1"/>
  <c r="N2115" i="1" s="1"/>
  <c r="E2116" i="1" s="1"/>
  <c r="Q2114" i="1"/>
  <c r="K2114" i="1" s="1"/>
  <c r="L2115" i="1" s="1"/>
  <c r="M2117" i="1" l="1"/>
  <c r="S2117" i="1" s="1"/>
  <c r="Q2115" i="1"/>
  <c r="K2115" i="1" s="1"/>
  <c r="L2116" i="1" s="1"/>
  <c r="M2118" i="1" s="1"/>
  <c r="S2118" i="1" s="1"/>
  <c r="G2116" i="1"/>
  <c r="N2116" i="1" s="1"/>
  <c r="E2117" i="1" s="1"/>
  <c r="G2117" i="1" l="1"/>
  <c r="N2117" i="1" s="1"/>
  <c r="E2118" i="1" s="1"/>
  <c r="Q2116" i="1"/>
  <c r="K2116" i="1" s="1"/>
  <c r="L2117" i="1" s="1"/>
  <c r="M2119" i="1" l="1"/>
  <c r="S2119" i="1" s="1"/>
  <c r="Q2117" i="1"/>
  <c r="K2117" i="1" s="1"/>
  <c r="L2118" i="1" s="1"/>
  <c r="G2118" i="1"/>
  <c r="N2118" i="1" s="1"/>
  <c r="E2119" i="1" s="1"/>
  <c r="M2120" i="1" l="1"/>
  <c r="S2120" i="1" s="1"/>
  <c r="G2119" i="1"/>
  <c r="N2119" i="1" s="1"/>
  <c r="E2120" i="1" s="1"/>
  <c r="Q2118" i="1"/>
  <c r="K2118" i="1" s="1"/>
  <c r="L2119" i="1" s="1"/>
  <c r="M2121" i="1" l="1"/>
  <c r="S2121" i="1" s="1"/>
  <c r="M2122" i="1"/>
  <c r="S2122" i="1" s="1"/>
  <c r="Q2119" i="1"/>
  <c r="K2119" i="1" s="1"/>
  <c r="L2120" i="1" s="1"/>
  <c r="G2120" i="1"/>
  <c r="N2120" i="1" s="1"/>
  <c r="E2121" i="1" s="1"/>
  <c r="Q2120" i="1" l="1"/>
  <c r="K2120" i="1" s="1"/>
  <c r="L2121" i="1" s="1"/>
  <c r="G2121" i="1"/>
  <c r="N2121" i="1" s="1"/>
  <c r="E2122" i="1" s="1"/>
  <c r="G2122" i="1" l="1"/>
  <c r="N2122" i="1" s="1"/>
  <c r="E2123" i="1" s="1"/>
  <c r="Q2121" i="1"/>
  <c r="K2121" i="1" s="1"/>
  <c r="L2122" i="1" s="1"/>
  <c r="M2124" i="1" l="1"/>
  <c r="S2124" i="1" s="1"/>
  <c r="M2123" i="1"/>
  <c r="S2123" i="1" s="1"/>
  <c r="Q2122" i="1"/>
  <c r="K2122" i="1" s="1"/>
  <c r="L2123" i="1" s="1"/>
  <c r="G2123" i="1"/>
  <c r="N2123" i="1" l="1"/>
  <c r="E2124" i="1" s="1"/>
  <c r="G2124" i="1" s="1"/>
  <c r="N2124" i="1" s="1"/>
  <c r="E2125" i="1" s="1"/>
  <c r="M2125" i="1"/>
  <c r="S2125" i="1" s="1"/>
  <c r="M2126" i="1"/>
  <c r="S2126" i="1" s="1"/>
  <c r="Q2123" i="1"/>
  <c r="K2123" i="1" s="1"/>
  <c r="L2124" i="1" s="1"/>
  <c r="Q2124" i="1" l="1"/>
  <c r="K2124" i="1" s="1"/>
  <c r="L2125" i="1" s="1"/>
  <c r="M2127" i="1" s="1"/>
  <c r="S2127" i="1" s="1"/>
  <c r="G2125" i="1"/>
  <c r="N2125" i="1" s="1"/>
  <c r="E2126" i="1" s="1"/>
  <c r="G2126" i="1" l="1"/>
  <c r="N2126" i="1" s="1"/>
  <c r="E2127" i="1" s="1"/>
  <c r="Q2125" i="1"/>
  <c r="K2125" i="1" s="1"/>
  <c r="L2126" i="1" s="1"/>
  <c r="M2128" i="1" s="1"/>
  <c r="S2128" i="1" s="1"/>
  <c r="M2129" i="1" l="1"/>
  <c r="S2129" i="1" s="1"/>
  <c r="Q2126" i="1"/>
  <c r="K2126" i="1" s="1"/>
  <c r="L2127" i="1" s="1"/>
  <c r="G2127" i="1"/>
  <c r="N2127" i="1" s="1"/>
  <c r="E2128" i="1" s="1"/>
  <c r="G2128" i="1" l="1"/>
  <c r="N2128" i="1" s="1"/>
  <c r="E2129" i="1" s="1"/>
  <c r="Q2127" i="1"/>
  <c r="K2127" i="1" s="1"/>
  <c r="L2128" i="1" s="1"/>
  <c r="M2130" i="1" l="1"/>
  <c r="S2130" i="1" s="1"/>
  <c r="M2131" i="1"/>
  <c r="S2131" i="1" s="1"/>
  <c r="Q2128" i="1"/>
  <c r="K2128" i="1" s="1"/>
  <c r="L2129" i="1" s="1"/>
  <c r="G2129" i="1"/>
  <c r="N2129" i="1" s="1"/>
  <c r="E2130" i="1" s="1"/>
  <c r="G2130" i="1" l="1"/>
  <c r="N2130" i="1" s="1"/>
  <c r="E2131" i="1" s="1"/>
  <c r="Q2129" i="1"/>
  <c r="K2129" i="1" s="1"/>
  <c r="L2130" i="1" s="1"/>
  <c r="M2132" i="1" l="1"/>
  <c r="S2132" i="1" s="1"/>
  <c r="Q2130" i="1"/>
  <c r="K2130" i="1" s="1"/>
  <c r="L2131" i="1" s="1"/>
  <c r="G2131" i="1"/>
  <c r="N2131" i="1" s="1"/>
  <c r="E2132" i="1" s="1"/>
  <c r="G2132" i="1" l="1"/>
  <c r="N2132" i="1" s="1"/>
  <c r="E2133" i="1" s="1"/>
  <c r="Q2131" i="1"/>
  <c r="K2131" i="1" s="1"/>
  <c r="L2132" i="1" s="1"/>
  <c r="M2134" i="1" l="1"/>
  <c r="S2134" i="1" s="1"/>
  <c r="M2133" i="1"/>
  <c r="S2133" i="1" s="1"/>
  <c r="M2135" i="1"/>
  <c r="S2135" i="1" s="1"/>
  <c r="Q2132" i="1"/>
  <c r="K2132" i="1" s="1"/>
  <c r="L2133" i="1" s="1"/>
  <c r="G2133" i="1"/>
  <c r="N2133" i="1" l="1"/>
  <c r="E2134" i="1" s="1"/>
  <c r="G2134" i="1" s="1"/>
  <c r="N2134" i="1" s="1"/>
  <c r="E2135" i="1" s="1"/>
  <c r="Q2133" i="1"/>
  <c r="K2133" i="1" s="1"/>
  <c r="L2134" i="1" s="1"/>
  <c r="M2136" i="1" s="1"/>
  <c r="S2136" i="1" s="1"/>
  <c r="M2137" i="1" l="1"/>
  <c r="S2137" i="1" s="1"/>
  <c r="Q2134" i="1"/>
  <c r="K2134" i="1" s="1"/>
  <c r="L2135" i="1" s="1"/>
  <c r="G2135" i="1"/>
  <c r="N2135" i="1" s="1"/>
  <c r="E2136" i="1" s="1"/>
  <c r="G2136" i="1" l="1"/>
  <c r="N2136" i="1" s="1"/>
  <c r="E2137" i="1" s="1"/>
  <c r="Q2135" i="1"/>
  <c r="K2135" i="1" s="1"/>
  <c r="L2136" i="1" s="1"/>
  <c r="M2138" i="1" l="1"/>
  <c r="S2138" i="1" s="1"/>
  <c r="M2139" i="1"/>
  <c r="S2139" i="1" s="1"/>
  <c r="Q2136" i="1"/>
  <c r="K2136" i="1" s="1"/>
  <c r="L2137" i="1" s="1"/>
  <c r="G2137" i="1"/>
  <c r="N2137" i="1" s="1"/>
  <c r="E2138" i="1" s="1"/>
  <c r="G2138" i="1" l="1"/>
  <c r="N2138" i="1" s="1"/>
  <c r="E2139" i="1" s="1"/>
  <c r="Q2137" i="1"/>
  <c r="K2137" i="1" s="1"/>
  <c r="L2138" i="1" s="1"/>
  <c r="M2140" i="1" s="1"/>
  <c r="S2140" i="1" s="1"/>
  <c r="Q2138" i="1" l="1"/>
  <c r="K2138" i="1" s="1"/>
  <c r="L2139" i="1" s="1"/>
  <c r="G2139" i="1"/>
  <c r="N2139" i="1" s="1"/>
  <c r="E2140" i="1" s="1"/>
  <c r="G2140" i="1" l="1"/>
  <c r="N2140" i="1" s="1"/>
  <c r="E2141" i="1" s="1"/>
  <c r="Q2139" i="1"/>
  <c r="K2139" i="1" s="1"/>
  <c r="L2140" i="1" s="1"/>
  <c r="M2142" i="1" l="1"/>
  <c r="S2142" i="1" s="1"/>
  <c r="M2141" i="1"/>
  <c r="S2141" i="1" s="1"/>
  <c r="Q2140" i="1"/>
  <c r="K2140" i="1" s="1"/>
  <c r="L2141" i="1" s="1"/>
  <c r="G2141" i="1"/>
  <c r="N2141" i="1" l="1"/>
  <c r="E2142" i="1" s="1"/>
  <c r="G2142" i="1" s="1"/>
  <c r="N2142" i="1" s="1"/>
  <c r="E2143" i="1" s="1"/>
  <c r="Q2141" i="1"/>
  <c r="K2141" i="1" s="1"/>
  <c r="L2142" i="1" s="1"/>
  <c r="M2143" i="1" s="1"/>
  <c r="S2143" i="1" s="1"/>
  <c r="Q2142" i="1" l="1"/>
  <c r="K2142" i="1" s="1"/>
  <c r="L2143" i="1" s="1"/>
  <c r="M2144" i="1" s="1"/>
  <c r="S2144" i="1" s="1"/>
  <c r="G2143" i="1"/>
  <c r="N2143" i="1" s="1"/>
  <c r="E2144" i="1" s="1"/>
  <c r="G2144" i="1" l="1"/>
  <c r="N2144" i="1" s="1"/>
  <c r="E2145" i="1" s="1"/>
  <c r="Q2143" i="1"/>
  <c r="K2143" i="1" s="1"/>
  <c r="L2144" i="1" s="1"/>
  <c r="M2146" i="1" l="1"/>
  <c r="S2146" i="1" s="1"/>
  <c r="M2145" i="1"/>
  <c r="S2145" i="1" s="1"/>
  <c r="M2147" i="1"/>
  <c r="S2147" i="1" s="1"/>
  <c r="Q2144" i="1"/>
  <c r="K2144" i="1" s="1"/>
  <c r="L2145" i="1" s="1"/>
  <c r="G2145" i="1"/>
  <c r="N2145" i="1" l="1"/>
  <c r="E2146" i="1" s="1"/>
  <c r="G2146" i="1" s="1"/>
  <c r="N2146" i="1" s="1"/>
  <c r="E2147" i="1" s="1"/>
  <c r="Q2145" i="1"/>
  <c r="K2145" i="1" s="1"/>
  <c r="L2146" i="1" s="1"/>
  <c r="M2148" i="1" l="1"/>
  <c r="S2148" i="1" s="1"/>
  <c r="Q2146" i="1"/>
  <c r="K2146" i="1" s="1"/>
  <c r="L2147" i="1" s="1"/>
  <c r="G2147" i="1"/>
  <c r="N2147" i="1" s="1"/>
  <c r="E2148" i="1" s="1"/>
  <c r="G2148" i="1" l="1"/>
  <c r="N2148" i="1" s="1"/>
  <c r="E2149" i="1" s="1"/>
  <c r="M2150" i="1"/>
  <c r="S2150" i="1" s="1"/>
  <c r="Q2147" i="1"/>
  <c r="K2147" i="1" s="1"/>
  <c r="L2148" i="1" s="1"/>
  <c r="M2149" i="1" s="1"/>
  <c r="S2149" i="1" s="1"/>
  <c r="M2151" i="1" l="1"/>
  <c r="S2151" i="1" s="1"/>
  <c r="Q2148" i="1"/>
  <c r="K2148" i="1" s="1"/>
  <c r="L2149" i="1" s="1"/>
  <c r="G2149" i="1"/>
  <c r="N2149" i="1" s="1"/>
  <c r="E2150" i="1" s="1"/>
  <c r="G2150" i="1" l="1"/>
  <c r="N2150" i="1" s="1"/>
  <c r="E2151" i="1" s="1"/>
  <c r="Q2149" i="1"/>
  <c r="K2149" i="1" s="1"/>
  <c r="L2150" i="1" s="1"/>
  <c r="Q2150" i="1" l="1"/>
  <c r="K2150" i="1" s="1"/>
  <c r="L2151" i="1" s="1"/>
  <c r="M2153" i="1" s="1"/>
  <c r="S2153" i="1" s="1"/>
  <c r="G2151" i="1"/>
  <c r="N2151" i="1" s="1"/>
  <c r="E2152" i="1" s="1"/>
  <c r="M2152" i="1" l="1"/>
  <c r="S2152" i="1" s="1"/>
  <c r="Q2151" i="1"/>
  <c r="K2151" i="1" s="1"/>
  <c r="L2152" i="1" s="1"/>
  <c r="G2152" i="1"/>
  <c r="N2152" i="1" l="1"/>
  <c r="E2153" i="1" s="1"/>
  <c r="G2153" i="1" s="1"/>
  <c r="N2153" i="1" s="1"/>
  <c r="E2154" i="1" s="1"/>
  <c r="Q2152" i="1"/>
  <c r="K2152" i="1" s="1"/>
  <c r="L2153" i="1" s="1"/>
  <c r="M2155" i="1" l="1"/>
  <c r="S2155" i="1" s="1"/>
  <c r="M2154" i="1"/>
  <c r="S2154" i="1" s="1"/>
  <c r="Q2153" i="1"/>
  <c r="K2153" i="1" s="1"/>
  <c r="L2154" i="1" s="1"/>
  <c r="G2154" i="1"/>
  <c r="N2154" i="1" l="1"/>
  <c r="E2155" i="1" s="1"/>
  <c r="G2155" i="1" s="1"/>
  <c r="N2155" i="1" s="1"/>
  <c r="E2156" i="1" s="1"/>
  <c r="M2157" i="1"/>
  <c r="S2157" i="1" s="1"/>
  <c r="Q2154" i="1"/>
  <c r="K2154" i="1" s="1"/>
  <c r="L2155" i="1" s="1"/>
  <c r="M2156" i="1" s="1"/>
  <c r="S2156" i="1" s="1"/>
  <c r="G2156" i="1" l="1"/>
  <c r="N2156" i="1" s="1"/>
  <c r="E2157" i="1" s="1"/>
  <c r="Q2155" i="1"/>
  <c r="K2155" i="1" s="1"/>
  <c r="L2156" i="1" s="1"/>
  <c r="M2158" i="1" l="1"/>
  <c r="S2158" i="1" s="1"/>
  <c r="Q2156" i="1"/>
  <c r="K2156" i="1" s="1"/>
  <c r="L2157" i="1" s="1"/>
  <c r="M2159" i="1" s="1"/>
  <c r="S2159" i="1" s="1"/>
  <c r="G2157" i="1"/>
  <c r="N2157" i="1" s="1"/>
  <c r="E2158" i="1" s="1"/>
  <c r="G2158" i="1" l="1"/>
  <c r="N2158" i="1" s="1"/>
  <c r="E2159" i="1" s="1"/>
  <c r="Q2157" i="1"/>
  <c r="K2157" i="1" s="1"/>
  <c r="L2158" i="1" s="1"/>
  <c r="M2160" i="1" l="1"/>
  <c r="S2160" i="1" s="1"/>
  <c r="Q2158" i="1"/>
  <c r="K2158" i="1" s="1"/>
  <c r="L2159" i="1" s="1"/>
  <c r="M2161" i="1" s="1"/>
  <c r="S2161" i="1" s="1"/>
  <c r="G2159" i="1"/>
  <c r="N2159" i="1" s="1"/>
  <c r="E2160" i="1" s="1"/>
  <c r="G2160" i="1" l="1"/>
  <c r="N2160" i="1" s="1"/>
  <c r="E2161" i="1" s="1"/>
  <c r="Q2159" i="1"/>
  <c r="K2159" i="1" s="1"/>
  <c r="L2160" i="1" s="1"/>
  <c r="M2162" i="1" s="1"/>
  <c r="S2162" i="1" s="1"/>
  <c r="Q2160" i="1" l="1"/>
  <c r="K2160" i="1" s="1"/>
  <c r="L2161" i="1" s="1"/>
  <c r="G2161" i="1"/>
  <c r="N2161" i="1" s="1"/>
  <c r="E2162" i="1" s="1"/>
  <c r="G2162" i="1" l="1"/>
  <c r="N2162" i="1" s="1"/>
  <c r="E2163" i="1" s="1"/>
  <c r="Q2161" i="1"/>
  <c r="K2161" i="1" s="1"/>
  <c r="L2162" i="1" s="1"/>
  <c r="M2164" i="1" l="1"/>
  <c r="S2164" i="1" s="1"/>
  <c r="M2163" i="1"/>
  <c r="S2163" i="1" s="1"/>
  <c r="Q2162" i="1"/>
  <c r="K2162" i="1" s="1"/>
  <c r="L2163" i="1" s="1"/>
  <c r="G2163" i="1"/>
  <c r="N2163" i="1" l="1"/>
  <c r="E2164" i="1" s="1"/>
  <c r="G2164" i="1" s="1"/>
  <c r="N2164" i="1" s="1"/>
  <c r="E2165" i="1" s="1"/>
  <c r="M2165" i="1"/>
  <c r="S2165" i="1" s="1"/>
  <c r="Q2163" i="1"/>
  <c r="K2163" i="1" s="1"/>
  <c r="L2164" i="1" s="1"/>
  <c r="M2166" i="1" l="1"/>
  <c r="S2166" i="1" s="1"/>
  <c r="M2167" i="1"/>
  <c r="S2167" i="1" s="1"/>
  <c r="Q2164" i="1"/>
  <c r="K2164" i="1" s="1"/>
  <c r="L2165" i="1" s="1"/>
  <c r="G2165" i="1"/>
  <c r="N2165" i="1" s="1"/>
  <c r="E2166" i="1" s="1"/>
  <c r="G2166" i="1" l="1"/>
  <c r="N2166" i="1" s="1"/>
  <c r="E2167" i="1" s="1"/>
  <c r="Q2165" i="1"/>
  <c r="K2165" i="1" s="1"/>
  <c r="L2166" i="1" s="1"/>
  <c r="M2168" i="1" l="1"/>
  <c r="S2168" i="1" s="1"/>
  <c r="Q2166" i="1"/>
  <c r="K2166" i="1" s="1"/>
  <c r="L2167" i="1" s="1"/>
  <c r="G2167" i="1"/>
  <c r="N2167" i="1" s="1"/>
  <c r="E2168" i="1" s="1"/>
  <c r="G2168" i="1" l="1"/>
  <c r="N2168" i="1" s="1"/>
  <c r="E2169" i="1" s="1"/>
  <c r="M2170" i="1"/>
  <c r="S2170" i="1" s="1"/>
  <c r="Q2167" i="1"/>
  <c r="K2167" i="1" s="1"/>
  <c r="L2168" i="1" s="1"/>
  <c r="M2169" i="1" s="1"/>
  <c r="S2169" i="1" s="1"/>
  <c r="M2171" i="1" l="1"/>
  <c r="S2171" i="1" s="1"/>
  <c r="Q2168" i="1"/>
  <c r="K2168" i="1" s="1"/>
  <c r="L2169" i="1" s="1"/>
  <c r="G2169" i="1"/>
  <c r="N2169" i="1" s="1"/>
  <c r="E2170" i="1" s="1"/>
  <c r="G2170" i="1" l="1"/>
  <c r="N2170" i="1" s="1"/>
  <c r="E2171" i="1" s="1"/>
  <c r="Q2169" i="1"/>
  <c r="K2169" i="1" s="1"/>
  <c r="L2170" i="1" s="1"/>
  <c r="M2172" i="1" s="1"/>
  <c r="S2172" i="1" s="1"/>
  <c r="Q2170" i="1" l="1"/>
  <c r="K2170" i="1" s="1"/>
  <c r="L2171" i="1" s="1"/>
  <c r="G2171" i="1"/>
  <c r="N2171" i="1" s="1"/>
  <c r="E2172" i="1" s="1"/>
  <c r="G2172" i="1" l="1"/>
  <c r="N2172" i="1" s="1"/>
  <c r="E2173" i="1" s="1"/>
  <c r="Q2171" i="1"/>
  <c r="K2171" i="1" s="1"/>
  <c r="L2172" i="1" s="1"/>
  <c r="M2173" i="1" s="1"/>
  <c r="S2173" i="1" s="1"/>
  <c r="Q2172" i="1" l="1"/>
  <c r="K2172" i="1" s="1"/>
  <c r="L2173" i="1" s="1"/>
  <c r="M2174" i="1" s="1"/>
  <c r="S2174" i="1" s="1"/>
  <c r="G2173" i="1"/>
  <c r="N2173" i="1" s="1"/>
  <c r="E2174" i="1" s="1"/>
  <c r="G2174" i="1" l="1"/>
  <c r="N2174" i="1" s="1"/>
  <c r="E2175" i="1" s="1"/>
  <c r="Q2173" i="1"/>
  <c r="K2173" i="1" s="1"/>
  <c r="L2174" i="1" s="1"/>
  <c r="M2176" i="1" l="1"/>
  <c r="S2176" i="1" s="1"/>
  <c r="M2175" i="1"/>
  <c r="S2175" i="1" s="1"/>
  <c r="M2177" i="1"/>
  <c r="S2177" i="1" s="1"/>
  <c r="Q2174" i="1"/>
  <c r="K2174" i="1" s="1"/>
  <c r="L2175" i="1" s="1"/>
  <c r="G2175" i="1"/>
  <c r="N2175" i="1" l="1"/>
  <c r="E2176" i="1" s="1"/>
  <c r="G2176" i="1" s="1"/>
  <c r="N2176" i="1" s="1"/>
  <c r="E2177" i="1" s="1"/>
  <c r="M2178" i="1"/>
  <c r="S2178" i="1" s="1"/>
  <c r="Q2175" i="1"/>
  <c r="K2175" i="1" s="1"/>
  <c r="L2176" i="1" s="1"/>
  <c r="M2179" i="1" l="1"/>
  <c r="S2179" i="1" s="1"/>
  <c r="Q2176" i="1"/>
  <c r="K2176" i="1" s="1"/>
  <c r="L2177" i="1" s="1"/>
  <c r="G2177" i="1"/>
  <c r="N2177" i="1" s="1"/>
  <c r="E2178" i="1" s="1"/>
  <c r="G2178" i="1" l="1"/>
  <c r="N2178" i="1" s="1"/>
  <c r="E2179" i="1" s="1"/>
  <c r="M2180" i="1"/>
  <c r="S2180" i="1" s="1"/>
  <c r="Q2177" i="1"/>
  <c r="K2177" i="1" s="1"/>
  <c r="L2178" i="1" s="1"/>
  <c r="Q2178" i="1" l="1"/>
  <c r="K2178" i="1" s="1"/>
  <c r="L2179" i="1" s="1"/>
  <c r="G2179" i="1"/>
  <c r="N2179" i="1" s="1"/>
  <c r="E2180" i="1" s="1"/>
  <c r="M2181" i="1" l="1"/>
  <c r="S2181" i="1" s="1"/>
  <c r="G2180" i="1"/>
  <c r="N2180" i="1" s="1"/>
  <c r="E2181" i="1" s="1"/>
  <c r="Q2179" i="1"/>
  <c r="K2179" i="1" s="1"/>
  <c r="L2180" i="1" s="1"/>
  <c r="M2182" i="1" s="1"/>
  <c r="S2182" i="1" s="1"/>
  <c r="Q2180" i="1" l="1"/>
  <c r="K2180" i="1" s="1"/>
  <c r="L2181" i="1" s="1"/>
  <c r="M2183" i="1" s="1"/>
  <c r="S2183" i="1" s="1"/>
  <c r="G2181" i="1"/>
  <c r="N2181" i="1" s="1"/>
  <c r="E2182" i="1" s="1"/>
  <c r="G2182" i="1" l="1"/>
  <c r="N2182" i="1" s="1"/>
  <c r="E2183" i="1" s="1"/>
  <c r="Q2181" i="1"/>
  <c r="K2181" i="1" s="1"/>
  <c r="L2182" i="1" s="1"/>
  <c r="Q2182" i="1" l="1"/>
  <c r="K2182" i="1" s="1"/>
  <c r="L2183" i="1" s="1"/>
  <c r="G2183" i="1"/>
  <c r="N2183" i="1" s="1"/>
  <c r="E2184" i="1" s="1"/>
  <c r="M2185" i="1" l="1"/>
  <c r="S2185" i="1" s="1"/>
  <c r="M2184" i="1"/>
  <c r="S2184" i="1" s="1"/>
  <c r="G2184" i="1"/>
  <c r="Q2183" i="1"/>
  <c r="K2183" i="1" s="1"/>
  <c r="L2184" i="1" s="1"/>
  <c r="M2186" i="1" l="1"/>
  <c r="S2186" i="1" s="1"/>
  <c r="N2184" i="1"/>
  <c r="E2185" i="1" s="1"/>
  <c r="G2185" i="1" s="1"/>
  <c r="N2185" i="1" s="1"/>
  <c r="E2186" i="1" s="1"/>
  <c r="Q2184" i="1"/>
  <c r="K2184" i="1" s="1"/>
  <c r="L2185" i="1" s="1"/>
  <c r="M2187" i="1" s="1"/>
  <c r="S2187" i="1" s="1"/>
  <c r="G2186" i="1" l="1"/>
  <c r="N2186" i="1" s="1"/>
  <c r="E2187" i="1" s="1"/>
  <c r="Q2185" i="1"/>
  <c r="K2185" i="1" s="1"/>
  <c r="L2186" i="1" s="1"/>
  <c r="M2188" i="1" s="1"/>
  <c r="S2188" i="1" s="1"/>
  <c r="Q2186" i="1" l="1"/>
  <c r="K2186" i="1" s="1"/>
  <c r="L2187" i="1" s="1"/>
  <c r="G2187" i="1"/>
  <c r="N2187" i="1" s="1"/>
  <c r="E2188" i="1" s="1"/>
  <c r="G2188" i="1" l="1"/>
  <c r="N2188" i="1" s="1"/>
  <c r="E2189" i="1" s="1"/>
  <c r="Q2187" i="1"/>
  <c r="K2187" i="1" s="1"/>
  <c r="L2188" i="1" s="1"/>
  <c r="M2189" i="1" s="1"/>
  <c r="S2189" i="1" s="1"/>
  <c r="G2189" i="1" l="1"/>
  <c r="N2189" i="1" s="1"/>
  <c r="E2190" i="1" s="1"/>
  <c r="Q2188" i="1"/>
  <c r="K2188" i="1" s="1"/>
  <c r="L2189" i="1" s="1"/>
  <c r="M2190" i="1" s="1"/>
  <c r="S2190" i="1" s="1"/>
  <c r="Q2189" i="1" l="1"/>
  <c r="K2189" i="1" s="1"/>
  <c r="L2190" i="1" s="1"/>
  <c r="M2191" i="1" s="1"/>
  <c r="S2191" i="1" s="1"/>
  <c r="G2190" i="1"/>
  <c r="N2190" i="1" s="1"/>
  <c r="E2191" i="1" s="1"/>
  <c r="G2191" i="1" l="1"/>
  <c r="N2191" i="1" s="1"/>
  <c r="E2192" i="1" s="1"/>
  <c r="M2193" i="1"/>
  <c r="S2193" i="1" s="1"/>
  <c r="Q2190" i="1"/>
  <c r="K2190" i="1" s="1"/>
  <c r="L2191" i="1" s="1"/>
  <c r="M2192" i="1" s="1"/>
  <c r="S2192" i="1" s="1"/>
  <c r="Q2191" i="1" l="1"/>
  <c r="K2191" i="1" s="1"/>
  <c r="L2192" i="1" s="1"/>
  <c r="M2194" i="1" s="1"/>
  <c r="S2194" i="1" s="1"/>
  <c r="G2192" i="1"/>
  <c r="N2192" i="1" s="1"/>
  <c r="E2193" i="1" s="1"/>
  <c r="Q2192" i="1" l="1"/>
  <c r="K2192" i="1" s="1"/>
  <c r="L2193" i="1" s="1"/>
  <c r="G2193" i="1"/>
  <c r="N2193" i="1" s="1"/>
  <c r="E2194" i="1" s="1"/>
  <c r="M2195" i="1" l="1"/>
  <c r="S2195" i="1" s="1"/>
  <c r="G2194" i="1"/>
  <c r="N2194" i="1" s="1"/>
  <c r="E2195" i="1" s="1"/>
  <c r="Q2193" i="1"/>
  <c r="K2193" i="1" s="1"/>
  <c r="L2194" i="1" s="1"/>
  <c r="Q2194" i="1" l="1"/>
  <c r="K2194" i="1" s="1"/>
  <c r="L2195" i="1" s="1"/>
  <c r="G2195" i="1"/>
  <c r="N2195" i="1" s="1"/>
  <c r="E2196" i="1" s="1"/>
  <c r="M2197" i="1" l="1"/>
  <c r="S2197" i="1" s="1"/>
  <c r="M2196" i="1"/>
  <c r="S2196" i="1" s="1"/>
  <c r="Q2195" i="1"/>
  <c r="K2195" i="1" s="1"/>
  <c r="L2196" i="1" s="1"/>
  <c r="M2198" i="1" s="1"/>
  <c r="S2198" i="1" s="1"/>
  <c r="G2196" i="1"/>
  <c r="N2196" i="1" l="1"/>
  <c r="E2197" i="1" s="1"/>
  <c r="Q2196" i="1"/>
  <c r="K2196" i="1" s="1"/>
  <c r="L2197" i="1" s="1"/>
  <c r="G2197" i="1"/>
  <c r="N2197" i="1" s="1"/>
  <c r="E2198" i="1" s="1"/>
  <c r="G2198" i="1" l="1"/>
  <c r="N2198" i="1" s="1"/>
  <c r="E2199" i="1" s="1"/>
  <c r="Q2197" i="1"/>
  <c r="K2197" i="1" s="1"/>
  <c r="L2198" i="1" s="1"/>
  <c r="M2200" i="1" l="1"/>
  <c r="S2200" i="1" s="1"/>
  <c r="M2199" i="1"/>
  <c r="S2199" i="1" s="1"/>
  <c r="G2199" i="1"/>
  <c r="Q2198" i="1"/>
  <c r="K2198" i="1" s="1"/>
  <c r="L2199" i="1" s="1"/>
  <c r="M2201" i="1" l="1"/>
  <c r="S2201" i="1" s="1"/>
  <c r="N2199" i="1"/>
  <c r="E2200" i="1" s="1"/>
  <c r="G2200" i="1" s="1"/>
  <c r="N2200" i="1" s="1"/>
  <c r="E2201" i="1" s="1"/>
  <c r="Q2199" i="1"/>
  <c r="K2199" i="1" s="1"/>
  <c r="L2200" i="1" s="1"/>
  <c r="M2202" i="1" s="1"/>
  <c r="S2202" i="1" s="1"/>
  <c r="G2201" i="1" l="1"/>
  <c r="N2201" i="1" s="1"/>
  <c r="E2202" i="1" s="1"/>
  <c r="M2203" i="1"/>
  <c r="S2203" i="1" s="1"/>
  <c r="Q2200" i="1"/>
  <c r="K2200" i="1" s="1"/>
  <c r="L2201" i="1" s="1"/>
  <c r="Q2201" i="1" l="1"/>
  <c r="K2201" i="1" s="1"/>
  <c r="L2202" i="1" s="1"/>
  <c r="G2202" i="1"/>
  <c r="N2202" i="1" s="1"/>
  <c r="E2203" i="1" s="1"/>
  <c r="M2204" i="1" l="1"/>
  <c r="S2204" i="1" s="1"/>
  <c r="Q2202" i="1"/>
  <c r="K2202" i="1" s="1"/>
  <c r="L2203" i="1" s="1"/>
  <c r="M2205" i="1" s="1"/>
  <c r="S2205" i="1" s="1"/>
  <c r="G2203" i="1"/>
  <c r="N2203" i="1" s="1"/>
  <c r="E2204" i="1" s="1"/>
  <c r="Q2203" i="1" l="1"/>
  <c r="K2203" i="1" s="1"/>
  <c r="L2204" i="1" s="1"/>
  <c r="G2204" i="1"/>
  <c r="N2204" i="1" s="1"/>
  <c r="E2205" i="1" s="1"/>
  <c r="M2206" i="1" l="1"/>
  <c r="S2206" i="1" s="1"/>
  <c r="Q2204" i="1"/>
  <c r="K2204" i="1" s="1"/>
  <c r="L2205" i="1" s="1"/>
  <c r="G2205" i="1"/>
  <c r="N2205" i="1" s="1"/>
  <c r="E2206" i="1" s="1"/>
  <c r="M2207" i="1" l="1"/>
  <c r="S2207" i="1" s="1"/>
  <c r="M2208" i="1"/>
  <c r="S2208" i="1" s="1"/>
  <c r="Q2205" i="1"/>
  <c r="K2205" i="1" s="1"/>
  <c r="L2206" i="1" s="1"/>
  <c r="G2206" i="1"/>
  <c r="N2206" i="1" s="1"/>
  <c r="E2207" i="1" s="1"/>
  <c r="Q2206" i="1" l="1"/>
  <c r="K2206" i="1" s="1"/>
  <c r="L2207" i="1" s="1"/>
  <c r="G2207" i="1"/>
  <c r="N2207" i="1" s="1"/>
  <c r="E2208" i="1" s="1"/>
  <c r="Q2207" i="1" l="1"/>
  <c r="K2207" i="1" s="1"/>
  <c r="L2208" i="1" s="1"/>
  <c r="M2210" i="1" s="1"/>
  <c r="S2210" i="1" s="1"/>
  <c r="G2208" i="1"/>
  <c r="N2208" i="1" s="1"/>
  <c r="E2209" i="1" s="1"/>
  <c r="M2209" i="1" l="1"/>
  <c r="S2209" i="1" s="1"/>
  <c r="Q2208" i="1"/>
  <c r="K2208" i="1" s="1"/>
  <c r="L2209" i="1" s="1"/>
  <c r="G2209" i="1"/>
  <c r="N2209" i="1" l="1"/>
  <c r="E2210" i="1" s="1"/>
  <c r="G2210" i="1" s="1"/>
  <c r="N2210" i="1" s="1"/>
  <c r="E2211" i="1" s="1"/>
  <c r="M2211" i="1"/>
  <c r="S2211" i="1" s="1"/>
  <c r="M2212" i="1"/>
  <c r="S2212" i="1" s="1"/>
  <c r="Q2209" i="1"/>
  <c r="K2209" i="1" s="1"/>
  <c r="L2210" i="1" l="1"/>
  <c r="Q2210" i="1"/>
  <c r="K2210" i="1" s="1"/>
  <c r="L2211" i="1" s="1"/>
  <c r="M2213" i="1" s="1"/>
  <c r="S2213" i="1" s="1"/>
  <c r="G2211" i="1"/>
  <c r="N2211" i="1" s="1"/>
  <c r="E2212" i="1" s="1"/>
  <c r="Q2211" i="1" l="1"/>
  <c r="K2211" i="1" s="1"/>
  <c r="L2212" i="1" s="1"/>
  <c r="M2214" i="1" s="1"/>
  <c r="S2214" i="1" s="1"/>
  <c r="G2212" i="1"/>
  <c r="N2212" i="1" s="1"/>
  <c r="E2213" i="1" s="1"/>
  <c r="Q2212" i="1" l="1"/>
  <c r="K2212" i="1" s="1"/>
  <c r="L2213" i="1" s="1"/>
  <c r="G2213" i="1"/>
  <c r="N2213" i="1" s="1"/>
  <c r="E2214" i="1" s="1"/>
  <c r="M2215" i="1" l="1"/>
  <c r="S2215" i="1" s="1"/>
  <c r="M2216" i="1"/>
  <c r="S2216" i="1" s="1"/>
  <c r="Q2213" i="1"/>
  <c r="K2213" i="1" s="1"/>
  <c r="L2214" i="1" s="1"/>
  <c r="G2214" i="1"/>
  <c r="N2214" i="1" s="1"/>
  <c r="E2215" i="1" s="1"/>
  <c r="Q2214" i="1" l="1"/>
  <c r="K2214" i="1" s="1"/>
  <c r="L2215" i="1" s="1"/>
  <c r="M2217" i="1" s="1"/>
  <c r="S2217" i="1" s="1"/>
  <c r="G2215" i="1"/>
  <c r="N2215" i="1" s="1"/>
  <c r="E2216" i="1" s="1"/>
  <c r="Q2215" i="1" l="1"/>
  <c r="K2215" i="1" s="1"/>
  <c r="L2216" i="1" s="1"/>
  <c r="M2218" i="1" s="1"/>
  <c r="S2218" i="1" s="1"/>
  <c r="G2216" i="1"/>
  <c r="N2216" i="1" s="1"/>
  <c r="E2217" i="1" s="1"/>
  <c r="Q2216" i="1" l="1"/>
  <c r="K2216" i="1" s="1"/>
  <c r="L2217" i="1" s="1"/>
  <c r="M2219" i="1" s="1"/>
  <c r="S2219" i="1" s="1"/>
  <c r="G2217" i="1"/>
  <c r="N2217" i="1" s="1"/>
  <c r="E2218" i="1" s="1"/>
  <c r="M2220" i="1" l="1"/>
  <c r="S2220" i="1" s="1"/>
  <c r="Q2217" i="1"/>
  <c r="K2217" i="1" s="1"/>
  <c r="L2218" i="1" s="1"/>
  <c r="G2218" i="1"/>
  <c r="N2218" i="1" s="1"/>
  <c r="E2219" i="1" s="1"/>
  <c r="Q2218" i="1" l="1"/>
  <c r="K2218" i="1" s="1"/>
  <c r="L2219" i="1" s="1"/>
  <c r="G2219" i="1"/>
  <c r="N2219" i="1" s="1"/>
  <c r="E2220" i="1" s="1"/>
  <c r="Q2219" i="1" l="1"/>
  <c r="K2219" i="1" s="1"/>
  <c r="L2220" i="1" s="1"/>
  <c r="G2220" i="1"/>
  <c r="N2220" i="1" s="1"/>
  <c r="E2221" i="1" s="1"/>
  <c r="M2222" i="1" l="1"/>
  <c r="S2222" i="1" s="1"/>
  <c r="M2221" i="1"/>
  <c r="S2221" i="1" s="1"/>
  <c r="Q2220" i="1"/>
  <c r="K2220" i="1" s="1"/>
  <c r="L2221" i="1" s="1"/>
  <c r="M2223" i="1" s="1"/>
  <c r="S2223" i="1" s="1"/>
  <c r="G2221" i="1"/>
  <c r="N2221" i="1" l="1"/>
  <c r="E2222" i="1" s="1"/>
  <c r="G2222" i="1" s="1"/>
  <c r="N2222" i="1" s="1"/>
  <c r="E2223" i="1" s="1"/>
  <c r="Q2221" i="1"/>
  <c r="K2221" i="1" s="1"/>
  <c r="L2222" i="1" s="1"/>
  <c r="M2224" i="1" l="1"/>
  <c r="S2224" i="1" s="1"/>
  <c r="Q2222" i="1"/>
  <c r="K2222" i="1" s="1"/>
  <c r="L2223" i="1" s="1"/>
  <c r="M2225" i="1" s="1"/>
  <c r="S2225" i="1" s="1"/>
  <c r="G2223" i="1"/>
  <c r="N2223" i="1" s="1"/>
  <c r="E2224" i="1" s="1"/>
  <c r="M2226" i="1" l="1"/>
  <c r="S2226" i="1" s="1"/>
  <c r="Q2223" i="1"/>
  <c r="K2223" i="1" s="1"/>
  <c r="L2224" i="1" s="1"/>
  <c r="G2224" i="1"/>
  <c r="N2224" i="1" s="1"/>
  <c r="E2225" i="1" s="1"/>
  <c r="Q2224" i="1" l="1"/>
  <c r="K2224" i="1" s="1"/>
  <c r="L2225" i="1" s="1"/>
  <c r="G2225" i="1"/>
  <c r="N2225" i="1" s="1"/>
  <c r="E2226" i="1" s="1"/>
  <c r="M2227" i="1" l="1"/>
  <c r="S2227" i="1" s="1"/>
  <c r="Q2225" i="1"/>
  <c r="K2225" i="1" s="1"/>
  <c r="L2226" i="1" s="1"/>
  <c r="M2228" i="1" s="1"/>
  <c r="S2228" i="1" s="1"/>
  <c r="G2226" i="1"/>
  <c r="N2226" i="1" s="1"/>
  <c r="E2227" i="1" s="1"/>
  <c r="Q2226" i="1" l="1"/>
  <c r="K2226" i="1" s="1"/>
  <c r="L2227" i="1" s="1"/>
  <c r="M2229" i="1" s="1"/>
  <c r="S2229" i="1" s="1"/>
  <c r="G2227" i="1"/>
  <c r="N2227" i="1" s="1"/>
  <c r="E2228" i="1" s="1"/>
  <c r="Q2227" i="1" l="1"/>
  <c r="K2227" i="1" s="1"/>
  <c r="L2228" i="1" s="1"/>
  <c r="G2228" i="1"/>
  <c r="N2228" i="1" s="1"/>
  <c r="E2229" i="1" s="1"/>
  <c r="Q2228" i="1" l="1"/>
  <c r="K2228" i="1" s="1"/>
  <c r="L2229" i="1" s="1"/>
  <c r="G2229" i="1"/>
  <c r="N2229" i="1" s="1"/>
  <c r="E2230" i="1" s="1"/>
  <c r="M2231" i="1" l="1"/>
  <c r="S2231" i="1" s="1"/>
  <c r="M2230" i="1"/>
  <c r="S2230" i="1" s="1"/>
  <c r="M2232" i="1"/>
  <c r="S2232" i="1" s="1"/>
  <c r="Q2229" i="1"/>
  <c r="K2229" i="1" s="1"/>
  <c r="L2230" i="1" s="1"/>
  <c r="G2230" i="1"/>
  <c r="N2230" i="1" l="1"/>
  <c r="E2231" i="1" s="1"/>
  <c r="G2231" i="1" s="1"/>
  <c r="N2231" i="1" s="1"/>
  <c r="E2232" i="1" s="1"/>
  <c r="Q2230" i="1"/>
  <c r="K2230" i="1" s="1"/>
  <c r="L2231" i="1" s="1"/>
  <c r="M2233" i="1" l="1"/>
  <c r="S2233" i="1" s="1"/>
  <c r="Q2231" i="1"/>
  <c r="K2231" i="1" s="1"/>
  <c r="L2232" i="1" s="1"/>
  <c r="G2232" i="1"/>
  <c r="N2232" i="1" s="1"/>
  <c r="E2233" i="1" s="1"/>
  <c r="M2234" i="1" l="1"/>
  <c r="S2234" i="1" s="1"/>
  <c r="Q2232" i="1"/>
  <c r="K2232" i="1" s="1"/>
  <c r="L2233" i="1" s="1"/>
  <c r="G2233" i="1"/>
  <c r="N2233" i="1" s="1"/>
  <c r="E2234" i="1" s="1"/>
  <c r="Q2233" i="1" l="1"/>
  <c r="K2233" i="1" s="1"/>
  <c r="L2234" i="1" s="1"/>
  <c r="M2235" i="1" s="1"/>
  <c r="S2235" i="1" s="1"/>
  <c r="G2234" i="1"/>
  <c r="N2234" i="1" s="1"/>
  <c r="E2235" i="1" s="1"/>
  <c r="Q2234" i="1" l="1"/>
  <c r="K2234" i="1" s="1"/>
  <c r="L2235" i="1" s="1"/>
  <c r="M2237" i="1" s="1"/>
  <c r="S2237" i="1" s="1"/>
  <c r="G2235" i="1"/>
  <c r="N2235" i="1" s="1"/>
  <c r="E2236" i="1" s="1"/>
  <c r="M2236" i="1" l="1"/>
  <c r="S2236" i="1" s="1"/>
  <c r="Q2235" i="1"/>
  <c r="K2235" i="1" s="1"/>
  <c r="L2236" i="1" s="1"/>
  <c r="G2236" i="1"/>
  <c r="M2238" i="1" l="1"/>
  <c r="S2238" i="1" s="1"/>
  <c r="N2236" i="1"/>
  <c r="E2237" i="1" s="1"/>
  <c r="G2237" i="1" s="1"/>
  <c r="N2237" i="1" s="1"/>
  <c r="E2238" i="1" s="1"/>
  <c r="Q2236" i="1"/>
  <c r="K2236" i="1" s="1"/>
  <c r="L2237" i="1" s="1"/>
  <c r="M2239" i="1" l="1"/>
  <c r="S2239" i="1" s="1"/>
  <c r="Q2237" i="1"/>
  <c r="K2237" i="1" s="1"/>
  <c r="L2238" i="1" s="1"/>
  <c r="G2238" i="1"/>
  <c r="N2238" i="1" s="1"/>
  <c r="E2239" i="1" s="1"/>
  <c r="M2240" i="1" l="1"/>
  <c r="S2240" i="1" s="1"/>
  <c r="Q2238" i="1"/>
  <c r="K2238" i="1" s="1"/>
  <c r="L2239" i="1" s="1"/>
  <c r="M2241" i="1" s="1"/>
  <c r="S2241" i="1" s="1"/>
  <c r="G2239" i="1"/>
  <c r="N2239" i="1" s="1"/>
  <c r="E2240" i="1" s="1"/>
  <c r="Q2239" i="1" l="1"/>
  <c r="K2239" i="1" s="1"/>
  <c r="L2240" i="1" s="1"/>
  <c r="M2242" i="1" s="1"/>
  <c r="S2242" i="1" s="1"/>
  <c r="G2240" i="1"/>
  <c r="N2240" i="1" s="1"/>
  <c r="E2241" i="1" s="1"/>
  <c r="Q2240" i="1" l="1"/>
  <c r="K2240" i="1" s="1"/>
  <c r="L2241" i="1" s="1"/>
  <c r="G2241" i="1"/>
  <c r="N2241" i="1" s="1"/>
  <c r="E2242" i="1" s="1"/>
  <c r="M2243" i="1" l="1"/>
  <c r="S2243" i="1" s="1"/>
  <c r="Q2241" i="1"/>
  <c r="K2241" i="1" s="1"/>
  <c r="L2242" i="1" s="1"/>
  <c r="G2242" i="1"/>
  <c r="N2242" i="1" s="1"/>
  <c r="E2243" i="1" s="1"/>
  <c r="M2244" i="1" l="1"/>
  <c r="S2244" i="1" s="1"/>
  <c r="Q2242" i="1"/>
  <c r="K2242" i="1" s="1"/>
  <c r="L2243" i="1" s="1"/>
  <c r="G2243" i="1"/>
  <c r="N2243" i="1" s="1"/>
  <c r="E2244" i="1" s="1"/>
  <c r="M2245" i="1" l="1"/>
  <c r="S2245" i="1" s="1"/>
  <c r="Q2243" i="1"/>
  <c r="K2243" i="1" s="1"/>
  <c r="L2244" i="1" s="1"/>
  <c r="M2246" i="1" s="1"/>
  <c r="S2246" i="1" s="1"/>
  <c r="G2244" i="1"/>
  <c r="N2244" i="1" s="1"/>
  <c r="E2245" i="1" s="1"/>
  <c r="Q2244" i="1" l="1"/>
  <c r="K2244" i="1" s="1"/>
  <c r="L2245" i="1" s="1"/>
  <c r="M2247" i="1" s="1"/>
  <c r="S2247" i="1" s="1"/>
  <c r="G2245" i="1"/>
  <c r="N2245" i="1" s="1"/>
  <c r="E2246" i="1" s="1"/>
  <c r="Q2245" i="1" l="1"/>
  <c r="K2245" i="1" s="1"/>
  <c r="L2246" i="1" s="1"/>
  <c r="G2246" i="1"/>
  <c r="N2246" i="1" s="1"/>
  <c r="E2247" i="1" s="1"/>
  <c r="M2248" i="1" l="1"/>
  <c r="S2248" i="1" s="1"/>
  <c r="Q2246" i="1"/>
  <c r="K2246" i="1" s="1"/>
  <c r="L2247" i="1" s="1"/>
  <c r="G2247" i="1"/>
  <c r="N2247" i="1" s="1"/>
  <c r="E2248" i="1" s="1"/>
  <c r="M2249" i="1" l="1"/>
  <c r="S2249" i="1" s="1"/>
  <c r="Q2247" i="1"/>
  <c r="K2247" i="1" s="1"/>
  <c r="L2248" i="1" s="1"/>
  <c r="M2250" i="1" s="1"/>
  <c r="S2250" i="1" s="1"/>
  <c r="G2248" i="1"/>
  <c r="N2248" i="1" s="1"/>
  <c r="E2249" i="1" s="1"/>
  <c r="Q2248" i="1" l="1"/>
  <c r="K2248" i="1" s="1"/>
  <c r="L2249" i="1" s="1"/>
  <c r="G2249" i="1"/>
  <c r="N2249" i="1" s="1"/>
  <c r="E2250" i="1" s="1"/>
  <c r="M2251" i="1" l="1"/>
  <c r="S2251" i="1" s="1"/>
  <c r="Q2249" i="1"/>
  <c r="K2249" i="1" s="1"/>
  <c r="L2250" i="1" s="1"/>
  <c r="G2250" i="1"/>
  <c r="N2250" i="1" s="1"/>
  <c r="E2251" i="1" s="1"/>
  <c r="M2252" i="1" l="1"/>
  <c r="S2252" i="1" s="1"/>
  <c r="Q2250" i="1"/>
  <c r="K2250" i="1" s="1"/>
  <c r="L2251" i="1" s="1"/>
  <c r="G2251" i="1"/>
  <c r="N2251" i="1" s="1"/>
  <c r="E2252" i="1" s="1"/>
  <c r="M2253" i="1" l="1"/>
  <c r="S2253" i="1" s="1"/>
  <c r="Q2251" i="1"/>
  <c r="K2251" i="1" s="1"/>
  <c r="L2252" i="1" s="1"/>
  <c r="M2254" i="1" s="1"/>
  <c r="S2254" i="1" s="1"/>
  <c r="G2252" i="1"/>
  <c r="N2252" i="1" s="1"/>
  <c r="E2253" i="1" s="1"/>
  <c r="G2253" i="1" l="1"/>
  <c r="N2253" i="1" s="1"/>
  <c r="E2254" i="1" s="1"/>
  <c r="Q2252" i="1"/>
  <c r="K2252" i="1" s="1"/>
  <c r="L2253" i="1" s="1"/>
  <c r="M2255" i="1" s="1"/>
  <c r="S2255" i="1" s="1"/>
  <c r="M2256" i="1" l="1"/>
  <c r="S2256" i="1" s="1"/>
  <c r="Q2253" i="1"/>
  <c r="K2253" i="1" s="1"/>
  <c r="L2254" i="1" s="1"/>
  <c r="G2254" i="1"/>
  <c r="N2254" i="1" s="1"/>
  <c r="E2255" i="1" s="1"/>
  <c r="Q2254" i="1" l="1"/>
  <c r="K2254" i="1" s="1"/>
  <c r="L2255" i="1" s="1"/>
  <c r="M2257" i="1" s="1"/>
  <c r="S2257" i="1" s="1"/>
  <c r="G2255" i="1"/>
  <c r="N2255" i="1" s="1"/>
  <c r="E2256" i="1" s="1"/>
  <c r="Q2255" i="1" l="1"/>
  <c r="K2255" i="1" s="1"/>
  <c r="L2256" i="1" s="1"/>
  <c r="M2258" i="1" s="1"/>
  <c r="S2258" i="1" s="1"/>
  <c r="G2256" i="1"/>
  <c r="N2256" i="1" s="1"/>
  <c r="E2257" i="1" s="1"/>
  <c r="Q2256" i="1" l="1"/>
  <c r="K2256" i="1" s="1"/>
  <c r="L2257" i="1" s="1"/>
  <c r="G2257" i="1"/>
  <c r="N2257" i="1" s="1"/>
  <c r="E2258" i="1" s="1"/>
  <c r="M2259" i="1" l="1"/>
  <c r="S2259" i="1" s="1"/>
  <c r="M2260" i="1"/>
  <c r="S2260" i="1" s="1"/>
  <c r="Q2257" i="1"/>
  <c r="K2257" i="1" s="1"/>
  <c r="L2258" i="1" s="1"/>
  <c r="G2258" i="1"/>
  <c r="N2258" i="1" s="1"/>
  <c r="E2259" i="1" s="1"/>
  <c r="Q2258" i="1" l="1"/>
  <c r="K2258" i="1" s="1"/>
  <c r="L2259" i="1" s="1"/>
  <c r="G2259" i="1"/>
  <c r="N2259" i="1" s="1"/>
  <c r="E2260" i="1" s="1"/>
  <c r="M2261" i="1" l="1"/>
  <c r="S2261" i="1" s="1"/>
  <c r="Q2259" i="1"/>
  <c r="K2259" i="1" s="1"/>
  <c r="L2260" i="1" s="1"/>
  <c r="G2260" i="1"/>
  <c r="N2260" i="1" s="1"/>
  <c r="E2261" i="1" s="1"/>
  <c r="Q2260" i="1" l="1"/>
  <c r="K2260" i="1" s="1"/>
  <c r="L2261" i="1" s="1"/>
  <c r="G2261" i="1"/>
  <c r="N2261" i="1" s="1"/>
  <c r="E2262" i="1" s="1"/>
  <c r="M2262" i="1" l="1"/>
  <c r="S2262" i="1" s="1"/>
  <c r="Q2261" i="1"/>
  <c r="K2261" i="1" s="1"/>
  <c r="L2262" i="1" s="1"/>
  <c r="M2263" i="1" s="1"/>
  <c r="S2263" i="1" s="1"/>
  <c r="G2262" i="1"/>
  <c r="N2262" i="1" l="1"/>
  <c r="E2263" i="1" s="1"/>
  <c r="G2263" i="1" s="1"/>
  <c r="N2263" i="1" s="1"/>
  <c r="E2264" i="1" s="1"/>
  <c r="Q2262" i="1"/>
  <c r="K2262" i="1" s="1"/>
  <c r="L2263" i="1" s="1"/>
  <c r="M2264" i="1" s="1"/>
  <c r="S2264" i="1" s="1"/>
  <c r="M2265" i="1" l="1"/>
  <c r="S2265" i="1" s="1"/>
  <c r="Q2263" i="1"/>
  <c r="K2263" i="1" s="1"/>
  <c r="L2264" i="1" s="1"/>
  <c r="G2264" i="1"/>
  <c r="N2264" i="1" s="1"/>
  <c r="E2265" i="1" s="1"/>
  <c r="M2266" i="1" l="1"/>
  <c r="S2266" i="1" s="1"/>
  <c r="Q2264" i="1"/>
  <c r="K2264" i="1" s="1"/>
  <c r="L2265" i="1" s="1"/>
  <c r="G2265" i="1"/>
  <c r="N2265" i="1" s="1"/>
  <c r="E2266" i="1" s="1"/>
  <c r="Q2265" i="1" l="1"/>
  <c r="K2265" i="1" s="1"/>
  <c r="L2266" i="1" s="1"/>
  <c r="M2267" i="1" s="1"/>
  <c r="S2267" i="1" s="1"/>
  <c r="G2266" i="1"/>
  <c r="N2266" i="1" s="1"/>
  <c r="E2267" i="1" s="1"/>
  <c r="M2268" i="1" l="1"/>
  <c r="S2268" i="1" s="1"/>
  <c r="Q2266" i="1"/>
  <c r="K2266" i="1" s="1"/>
  <c r="L2267" i="1" s="1"/>
  <c r="M2269" i="1" s="1"/>
  <c r="S2269" i="1" s="1"/>
  <c r="G2267" i="1"/>
  <c r="N2267" i="1" s="1"/>
  <c r="E2268" i="1" s="1"/>
  <c r="Q2267" i="1" l="1"/>
  <c r="K2267" i="1" s="1"/>
  <c r="L2268" i="1" s="1"/>
  <c r="G2268" i="1"/>
  <c r="N2268" i="1" s="1"/>
  <c r="E2269" i="1" s="1"/>
  <c r="M2270" i="1" l="1"/>
  <c r="S2270" i="1" s="1"/>
  <c r="Q2268" i="1"/>
  <c r="K2268" i="1" s="1"/>
  <c r="L2269" i="1" s="1"/>
  <c r="G2269" i="1"/>
  <c r="N2269" i="1" s="1"/>
  <c r="E2270" i="1" s="1"/>
  <c r="M2271" i="1" l="1"/>
  <c r="S2271" i="1" s="1"/>
  <c r="Q2269" i="1"/>
  <c r="K2269" i="1" s="1"/>
  <c r="L2270" i="1" s="1"/>
  <c r="M2272" i="1" s="1"/>
  <c r="S2272" i="1" s="1"/>
  <c r="G2270" i="1"/>
  <c r="N2270" i="1" s="1"/>
  <c r="E2271" i="1" s="1"/>
  <c r="Q2270" i="1" l="1"/>
  <c r="K2270" i="1" s="1"/>
  <c r="L2271" i="1" s="1"/>
  <c r="G2271" i="1"/>
  <c r="N2271" i="1" s="1"/>
  <c r="E2272" i="1" s="1"/>
  <c r="M2273" i="1" l="1"/>
  <c r="S2273" i="1" s="1"/>
  <c r="Q2271" i="1"/>
  <c r="K2271" i="1" s="1"/>
  <c r="L2272" i="1" s="1"/>
  <c r="M2274" i="1" s="1"/>
  <c r="S2274" i="1" s="1"/>
  <c r="G2272" i="1"/>
  <c r="N2272" i="1" s="1"/>
  <c r="E2273" i="1" s="1"/>
  <c r="Q2272" i="1" l="1"/>
  <c r="K2272" i="1" s="1"/>
  <c r="L2273" i="1" s="1"/>
  <c r="M2275" i="1" s="1"/>
  <c r="S2275" i="1" s="1"/>
  <c r="G2273" i="1"/>
  <c r="N2273" i="1" s="1"/>
  <c r="E2274" i="1" s="1"/>
  <c r="Q2273" i="1" l="1"/>
  <c r="K2273" i="1" s="1"/>
  <c r="L2274" i="1" s="1"/>
  <c r="M2276" i="1" s="1"/>
  <c r="S2276" i="1" s="1"/>
  <c r="G2274" i="1"/>
  <c r="N2274" i="1" s="1"/>
  <c r="E2275" i="1" s="1"/>
  <c r="Q2274" i="1" l="1"/>
  <c r="K2274" i="1" s="1"/>
  <c r="L2275" i="1" s="1"/>
  <c r="G2275" i="1"/>
  <c r="N2275" i="1" s="1"/>
  <c r="E2276" i="1" s="1"/>
  <c r="M2277" i="1" l="1"/>
  <c r="S2277" i="1" s="1"/>
  <c r="Q2275" i="1"/>
  <c r="K2275" i="1" s="1"/>
  <c r="L2276" i="1" s="1"/>
  <c r="G2276" i="1"/>
  <c r="N2276" i="1" s="1"/>
  <c r="E2277" i="1" s="1"/>
  <c r="Q2276" i="1" l="1"/>
  <c r="K2276" i="1" s="1"/>
  <c r="L2277" i="1" s="1"/>
  <c r="M2278" i="1" s="1"/>
  <c r="S2278" i="1" s="1"/>
  <c r="G2277" i="1"/>
  <c r="N2277" i="1" s="1"/>
  <c r="E2278" i="1" s="1"/>
  <c r="Q2277" i="1" l="1"/>
  <c r="K2277" i="1" s="1"/>
  <c r="L2278" i="1" s="1"/>
  <c r="G2278" i="1"/>
  <c r="N2278" i="1" s="1"/>
  <c r="E2279" i="1" s="1"/>
  <c r="M2280" i="1" l="1"/>
  <c r="S2280" i="1" s="1"/>
  <c r="M2279" i="1"/>
  <c r="S2279" i="1" s="1"/>
  <c r="Q2278" i="1"/>
  <c r="K2278" i="1" s="1"/>
  <c r="L2279" i="1" s="1"/>
  <c r="G2279" i="1"/>
  <c r="N2279" i="1" l="1"/>
  <c r="E2280" i="1" s="1"/>
  <c r="G2280" i="1" s="1"/>
  <c r="N2280" i="1" s="1"/>
  <c r="E2281" i="1" s="1"/>
  <c r="M2281" i="1"/>
  <c r="S2281" i="1" s="1"/>
  <c r="Q2279" i="1"/>
  <c r="K2279" i="1" s="1"/>
  <c r="L2280" i="1" s="1"/>
  <c r="M2282" i="1" s="1"/>
  <c r="S2282" i="1" s="1"/>
  <c r="Q2280" i="1" l="1"/>
  <c r="K2280" i="1" s="1"/>
  <c r="L2281" i="1" s="1"/>
  <c r="G2281" i="1"/>
  <c r="N2281" i="1" s="1"/>
  <c r="E2282" i="1" s="1"/>
  <c r="M2283" i="1" l="1"/>
  <c r="S2283" i="1" s="1"/>
  <c r="Q2281" i="1"/>
  <c r="K2281" i="1" s="1"/>
  <c r="L2282" i="1" s="1"/>
  <c r="M2284" i="1" s="1"/>
  <c r="S2284" i="1" s="1"/>
  <c r="G2282" i="1"/>
  <c r="N2282" i="1" s="1"/>
  <c r="E2283" i="1" s="1"/>
  <c r="Q2282" i="1" l="1"/>
  <c r="K2282" i="1" s="1"/>
  <c r="L2283" i="1" s="1"/>
  <c r="G2283" i="1"/>
  <c r="N2283" i="1" s="1"/>
  <c r="E2284" i="1" s="1"/>
  <c r="Q2283" i="1" l="1"/>
  <c r="K2283" i="1" s="1"/>
  <c r="L2284" i="1" s="1"/>
  <c r="G2284" i="1"/>
  <c r="N2284" i="1" s="1"/>
  <c r="E2285" i="1" s="1"/>
  <c r="M2286" i="1" l="1"/>
  <c r="S2286" i="1" s="1"/>
  <c r="M2285" i="1"/>
  <c r="S2285" i="1" s="1"/>
  <c r="Q2284" i="1"/>
  <c r="K2284" i="1" s="1"/>
  <c r="L2285" i="1" s="1"/>
  <c r="G2285" i="1"/>
  <c r="N2285" i="1" l="1"/>
  <c r="E2286" i="1" s="1"/>
  <c r="G2286" i="1" s="1"/>
  <c r="N2286" i="1" s="1"/>
  <c r="E2287" i="1" s="1"/>
  <c r="M2287" i="1"/>
  <c r="S2287" i="1" s="1"/>
  <c r="Q2285" i="1"/>
  <c r="K2285" i="1" s="1"/>
  <c r="L2286" i="1" s="1"/>
  <c r="M2288" i="1" s="1"/>
  <c r="S2288" i="1" s="1"/>
  <c r="Q2286" i="1" l="1"/>
  <c r="K2286" i="1" s="1"/>
  <c r="L2287" i="1" s="1"/>
  <c r="G2287" i="1"/>
  <c r="N2287" i="1" s="1"/>
  <c r="E2288" i="1" s="1"/>
  <c r="Q2287" i="1" l="1"/>
  <c r="K2287" i="1" s="1"/>
  <c r="L2288" i="1" s="1"/>
  <c r="G2288" i="1"/>
  <c r="N2288" i="1" s="1"/>
  <c r="E2289" i="1" s="1"/>
  <c r="M2290" i="1" l="1"/>
  <c r="S2290" i="1" s="1"/>
  <c r="M2289" i="1"/>
  <c r="S2289" i="1" s="1"/>
  <c r="Q2288" i="1"/>
  <c r="K2288" i="1" s="1"/>
  <c r="L2289" i="1" s="1"/>
  <c r="M2291" i="1" s="1"/>
  <c r="S2291" i="1" s="1"/>
  <c r="G2289" i="1"/>
  <c r="N2289" i="1" l="1"/>
  <c r="E2290" i="1" s="1"/>
  <c r="G2290" i="1" s="1"/>
  <c r="N2290" i="1" s="1"/>
  <c r="E2291" i="1" s="1"/>
  <c r="Q2289" i="1"/>
  <c r="K2289" i="1" s="1"/>
  <c r="L2290" i="1" l="1"/>
  <c r="Q2290" i="1" s="1"/>
  <c r="K2290" i="1" s="1"/>
  <c r="L2291" i="1" s="1"/>
  <c r="G2291" i="1"/>
  <c r="N2291" i="1" s="1"/>
  <c r="E2292" i="1" s="1"/>
  <c r="M2293" i="1" l="1"/>
  <c r="S2293" i="1" s="1"/>
  <c r="M2292" i="1"/>
  <c r="S2292" i="1" s="1"/>
  <c r="Q2291" i="1"/>
  <c r="K2291" i="1" s="1"/>
  <c r="L2292" i="1" s="1"/>
  <c r="M2294" i="1" s="1"/>
  <c r="S2294" i="1" s="1"/>
  <c r="G2292" i="1"/>
  <c r="N2292" i="1" l="1"/>
  <c r="E2293" i="1" s="1"/>
  <c r="G2293" i="1" s="1"/>
  <c r="N2293" i="1" s="1"/>
  <c r="E2294" i="1" s="1"/>
  <c r="Q2292" i="1"/>
  <c r="K2292" i="1" s="1"/>
  <c r="L2293" i="1" l="1"/>
  <c r="Q2293" i="1" s="1"/>
  <c r="K2293" i="1" s="1"/>
  <c r="L2294" i="1" s="1"/>
  <c r="M2295" i="1"/>
  <c r="S2295" i="1" s="1"/>
  <c r="M2296" i="1"/>
  <c r="S2296" i="1" s="1"/>
  <c r="G2294" i="1"/>
  <c r="N2294" i="1" s="1"/>
  <c r="E2295" i="1" s="1"/>
  <c r="Q2294" i="1" l="1"/>
  <c r="K2294" i="1" s="1"/>
  <c r="L2295" i="1" s="1"/>
  <c r="G2295" i="1"/>
  <c r="N2295" i="1" s="1"/>
  <c r="E2296" i="1" s="1"/>
  <c r="M2297" i="1" l="1"/>
  <c r="S2297" i="1" s="1"/>
  <c r="Q2295" i="1"/>
  <c r="K2295" i="1" s="1"/>
  <c r="L2296" i="1" s="1"/>
  <c r="G2296" i="1"/>
  <c r="N2296" i="1" s="1"/>
  <c r="E2297" i="1" s="1"/>
  <c r="Q2296" i="1" l="1"/>
  <c r="K2296" i="1" s="1"/>
  <c r="L2297" i="1" s="1"/>
  <c r="G2297" i="1"/>
  <c r="N2297" i="1" s="1"/>
  <c r="E2298" i="1" s="1"/>
  <c r="M2298" i="1" l="1"/>
  <c r="S2298" i="1" s="1"/>
  <c r="Q2297" i="1"/>
  <c r="K2297" i="1" s="1"/>
  <c r="L2298" i="1" s="1"/>
  <c r="M2299" i="1" s="1"/>
  <c r="S2299" i="1" s="1"/>
  <c r="G2298" i="1"/>
  <c r="N2298" i="1" l="1"/>
  <c r="E2299" i="1" s="1"/>
  <c r="G2299" i="1" s="1"/>
  <c r="N2299" i="1" s="1"/>
  <c r="E2300" i="1" s="1"/>
  <c r="Q2298" i="1"/>
  <c r="K2298" i="1" s="1"/>
  <c r="L2299" i="1" l="1"/>
  <c r="Q2299" i="1" s="1"/>
  <c r="K2299" i="1" s="1"/>
  <c r="L2300" i="1" s="1"/>
  <c r="M2301" i="1"/>
  <c r="S2301" i="1" s="1"/>
  <c r="M2300" i="1"/>
  <c r="S2300" i="1" s="1"/>
  <c r="G2300" i="1"/>
  <c r="N2300" i="1" l="1"/>
  <c r="E2301" i="1" s="1"/>
  <c r="M2302" i="1"/>
  <c r="S2302" i="1" s="1"/>
  <c r="M2303" i="1"/>
  <c r="S2303" i="1" s="1"/>
  <c r="Q2300" i="1"/>
  <c r="K2300" i="1" s="1"/>
  <c r="G2301" i="1"/>
  <c r="N2301" i="1" s="1"/>
  <c r="E2302" i="1" s="1"/>
  <c r="L2301" i="1" l="1"/>
  <c r="Q2301" i="1" s="1"/>
  <c r="K2301" i="1" s="1"/>
  <c r="L2302" i="1" s="1"/>
  <c r="G2302" i="1"/>
  <c r="N2302" i="1" s="1"/>
  <c r="E2303" i="1" s="1"/>
  <c r="M2304" i="1" l="1"/>
  <c r="S2304" i="1" s="1"/>
  <c r="Q2302" i="1"/>
  <c r="K2302" i="1" s="1"/>
  <c r="L2303" i="1" s="1"/>
  <c r="G2303" i="1"/>
  <c r="N2303" i="1" s="1"/>
  <c r="E2304" i="1" s="1"/>
  <c r="Q2303" i="1" l="1"/>
  <c r="K2303" i="1" s="1"/>
  <c r="L2304" i="1" s="1"/>
  <c r="M2305" i="1" s="1"/>
  <c r="S2305" i="1" s="1"/>
  <c r="G2304" i="1"/>
  <c r="N2304" i="1" s="1"/>
  <c r="E2305" i="1" s="1"/>
  <c r="Q2304" i="1" l="1"/>
  <c r="K2304" i="1" s="1"/>
  <c r="L2305" i="1" s="1"/>
  <c r="M2306" i="1" s="1"/>
  <c r="S2306" i="1" s="1"/>
  <c r="G2305" i="1"/>
  <c r="N2305" i="1" s="1"/>
  <c r="E2306" i="1" s="1"/>
  <c r="Q2305" i="1" l="1"/>
  <c r="K2305" i="1" s="1"/>
  <c r="L2306" i="1" s="1"/>
  <c r="M2308" i="1" s="1"/>
  <c r="S2308" i="1" s="1"/>
  <c r="G2306" i="1"/>
  <c r="N2306" i="1" s="1"/>
  <c r="E2307" i="1" s="1"/>
  <c r="M2307" i="1" l="1"/>
  <c r="S2307" i="1" s="1"/>
  <c r="Q2306" i="1"/>
  <c r="K2306" i="1" s="1"/>
  <c r="L2307" i="1" s="1"/>
  <c r="M2309" i="1" s="1"/>
  <c r="S2309" i="1" s="1"/>
  <c r="G2307" i="1"/>
  <c r="N2307" i="1" l="1"/>
  <c r="E2308" i="1" s="1"/>
  <c r="G2308" i="1" s="1"/>
  <c r="N2308" i="1" s="1"/>
  <c r="E2309" i="1" s="1"/>
  <c r="Q2307" i="1"/>
  <c r="K2307" i="1" s="1"/>
  <c r="L2308" i="1" l="1"/>
  <c r="M2310" i="1"/>
  <c r="S2310" i="1" s="1"/>
  <c r="Q2308" i="1"/>
  <c r="K2308" i="1" s="1"/>
  <c r="L2309" i="1" s="1"/>
  <c r="G2309" i="1"/>
  <c r="N2309" i="1" s="1"/>
  <c r="E2310" i="1" s="1"/>
  <c r="Q2309" i="1" l="1"/>
  <c r="K2309" i="1" s="1"/>
  <c r="L2310" i="1" s="1"/>
  <c r="G2310" i="1"/>
  <c r="N2310" i="1" s="1"/>
  <c r="E2311" i="1" s="1"/>
  <c r="M2312" i="1" l="1"/>
  <c r="S2312" i="1" s="1"/>
  <c r="M2311" i="1"/>
  <c r="S2311" i="1" s="1"/>
  <c r="Q2310" i="1"/>
  <c r="K2310" i="1" s="1"/>
  <c r="L2311" i="1" s="1"/>
  <c r="M2313" i="1" s="1"/>
  <c r="S2313" i="1" s="1"/>
  <c r="G2311" i="1"/>
  <c r="N2311" i="1" l="1"/>
  <c r="E2312" i="1" s="1"/>
  <c r="G2312" i="1" s="1"/>
  <c r="N2312" i="1" s="1"/>
  <c r="E2313" i="1" s="1"/>
  <c r="Q2311" i="1"/>
  <c r="K2311" i="1" s="1"/>
  <c r="L2312" i="1" s="1"/>
  <c r="Q2312" i="1" l="1"/>
  <c r="K2312" i="1" s="1"/>
  <c r="L2313" i="1" s="1"/>
  <c r="M2315" i="1" s="1"/>
  <c r="S2315" i="1" s="1"/>
  <c r="G2313" i="1"/>
  <c r="N2313" i="1" s="1"/>
  <c r="E2314" i="1" s="1"/>
  <c r="M2314" i="1" l="1"/>
  <c r="S2314" i="1" s="1"/>
  <c r="Q2313" i="1"/>
  <c r="K2313" i="1" s="1"/>
  <c r="L2314" i="1" s="1"/>
  <c r="G2314" i="1"/>
  <c r="N2314" i="1" l="1"/>
  <c r="E2315" i="1" s="1"/>
  <c r="G2315" i="1" s="1"/>
  <c r="N2315" i="1" s="1"/>
  <c r="E2316" i="1" s="1"/>
  <c r="M2316" i="1"/>
  <c r="S2316" i="1" s="1"/>
  <c r="Q2314" i="1"/>
  <c r="K2314" i="1" s="1"/>
  <c r="L2315" i="1" s="1"/>
  <c r="Q2315" i="1" l="1"/>
  <c r="K2315" i="1" s="1"/>
  <c r="L2316" i="1" s="1"/>
  <c r="G2316" i="1"/>
  <c r="N2316" i="1" s="1"/>
  <c r="E2317" i="1" s="1"/>
  <c r="M2318" i="1" l="1"/>
  <c r="S2318" i="1" s="1"/>
  <c r="M2317" i="1"/>
  <c r="S2317" i="1" s="1"/>
  <c r="Q2316" i="1"/>
  <c r="K2316" i="1" s="1"/>
  <c r="L2317" i="1" s="1"/>
  <c r="M2319" i="1" s="1"/>
  <c r="S2319" i="1" s="1"/>
  <c r="G2317" i="1"/>
  <c r="N2317" i="1" l="1"/>
  <c r="E2318" i="1" s="1"/>
  <c r="G2318" i="1" s="1"/>
  <c r="N2318" i="1" s="1"/>
  <c r="E2319" i="1" s="1"/>
  <c r="Q2317" i="1"/>
  <c r="K2317" i="1" s="1"/>
  <c r="L2318" i="1" s="1"/>
  <c r="Q2318" i="1" l="1"/>
  <c r="K2318" i="1" s="1"/>
  <c r="L2319" i="1" s="1"/>
  <c r="G2319" i="1"/>
  <c r="N2319" i="1" s="1"/>
  <c r="E2320" i="1" s="1"/>
  <c r="M2320" i="1" l="1"/>
  <c r="S2320" i="1" s="1"/>
  <c r="Q2319" i="1"/>
  <c r="K2319" i="1" s="1"/>
  <c r="L2320" i="1" s="1"/>
  <c r="G2320" i="1"/>
  <c r="N2320" i="1" l="1"/>
  <c r="E2321" i="1" s="1"/>
  <c r="G2321" i="1" s="1"/>
  <c r="M2321" i="1"/>
  <c r="S2321" i="1" s="1"/>
  <c r="Q2320" i="1"/>
  <c r="K2320" i="1" s="1"/>
  <c r="L2321" i="1" s="1"/>
  <c r="M2322" i="1" s="1"/>
  <c r="S2322" i="1" s="1"/>
  <c r="N2321" i="1" l="1"/>
  <c r="E2322" i="1" s="1"/>
  <c r="G2322" i="1" s="1"/>
  <c r="N2322" i="1" s="1"/>
  <c r="E2323" i="1" s="1"/>
  <c r="M2323" i="1"/>
  <c r="S2323" i="1" s="1"/>
  <c r="Q2321" i="1"/>
  <c r="K2321" i="1" s="1"/>
  <c r="L2322" i="1" s="1"/>
  <c r="M2324" i="1" s="1"/>
  <c r="S2324" i="1" s="1"/>
  <c r="Q2322" i="1" l="1"/>
  <c r="K2322" i="1" s="1"/>
  <c r="L2323" i="1" s="1"/>
  <c r="G2323" i="1"/>
  <c r="N2323" i="1" s="1"/>
  <c r="E2324" i="1" s="1"/>
  <c r="M2325" i="1" l="1"/>
  <c r="S2325" i="1" s="1"/>
  <c r="Q2323" i="1"/>
  <c r="K2323" i="1" s="1"/>
  <c r="L2324" i="1" s="1"/>
  <c r="G2324" i="1"/>
  <c r="N2324" i="1" s="1"/>
  <c r="E2325" i="1" s="1"/>
  <c r="Q2324" i="1" l="1"/>
  <c r="K2324" i="1" s="1"/>
  <c r="L2325" i="1" s="1"/>
  <c r="G2325" i="1"/>
  <c r="N2325" i="1" s="1"/>
  <c r="E2326" i="1" s="1"/>
  <c r="M2327" i="1" l="1"/>
  <c r="S2327" i="1" s="1"/>
  <c r="M2326" i="1"/>
  <c r="S2326" i="1" s="1"/>
  <c r="M2328" i="1"/>
  <c r="S2328" i="1" s="1"/>
  <c r="Q2325" i="1"/>
  <c r="K2325" i="1" s="1"/>
  <c r="L2326" i="1" s="1"/>
  <c r="G2326" i="1"/>
  <c r="N2326" i="1" l="1"/>
  <c r="E2327" i="1" s="1"/>
  <c r="G2327" i="1" s="1"/>
  <c r="N2327" i="1" s="1"/>
  <c r="E2328" i="1" s="1"/>
  <c r="Q2326" i="1"/>
  <c r="K2326" i="1" s="1"/>
  <c r="L2327" i="1" s="1"/>
  <c r="M2329" i="1" s="1"/>
  <c r="S2329" i="1" s="1"/>
  <c r="Q2327" i="1" l="1"/>
  <c r="K2327" i="1" s="1"/>
  <c r="L2328" i="1" s="1"/>
  <c r="M2330" i="1" s="1"/>
  <c r="S2330" i="1" s="1"/>
  <c r="G2328" i="1"/>
  <c r="N2328" i="1" s="1"/>
  <c r="E2329" i="1" s="1"/>
  <c r="Q2328" i="1" l="1"/>
  <c r="K2328" i="1" s="1"/>
  <c r="L2329" i="1" s="1"/>
  <c r="M2331" i="1" s="1"/>
  <c r="S2331" i="1" s="1"/>
  <c r="G2329" i="1"/>
  <c r="N2329" i="1" s="1"/>
  <c r="E2330" i="1" s="1"/>
  <c r="G2330" i="1" l="1"/>
  <c r="N2330" i="1" s="1"/>
  <c r="E2331" i="1" s="1"/>
  <c r="Q2329" i="1"/>
  <c r="K2329" i="1" s="1"/>
  <c r="L2330" i="1" s="1"/>
  <c r="M2332" i="1" s="1"/>
  <c r="S2332" i="1" s="1"/>
  <c r="Q2330" i="1" l="1"/>
  <c r="K2330" i="1" s="1"/>
  <c r="L2331" i="1" s="1"/>
  <c r="G2331" i="1"/>
  <c r="N2331" i="1" s="1"/>
  <c r="E2332" i="1" s="1"/>
  <c r="Q2331" i="1" l="1"/>
  <c r="K2331" i="1" s="1"/>
  <c r="L2332" i="1" s="1"/>
  <c r="M2333" i="1" s="1"/>
  <c r="S2333" i="1" s="1"/>
  <c r="G2332" i="1"/>
  <c r="N2332" i="1" s="1"/>
  <c r="E2333" i="1" s="1"/>
  <c r="Q2332" i="1" l="1"/>
  <c r="K2332" i="1" s="1"/>
  <c r="L2333" i="1" s="1"/>
  <c r="G2333" i="1"/>
  <c r="N2333" i="1" s="1"/>
  <c r="E2334" i="1" s="1"/>
  <c r="M2335" i="1" l="1"/>
  <c r="S2335" i="1" s="1"/>
  <c r="M2334" i="1"/>
  <c r="S2334" i="1" s="1"/>
  <c r="Q2333" i="1"/>
  <c r="K2333" i="1" s="1"/>
  <c r="L2334" i="1" s="1"/>
  <c r="G2334" i="1"/>
  <c r="N2334" i="1" l="1"/>
  <c r="E2335" i="1" s="1"/>
  <c r="G2335" i="1" s="1"/>
  <c r="N2335" i="1" s="1"/>
  <c r="E2336" i="1" s="1"/>
  <c r="Q2334" i="1"/>
  <c r="K2334" i="1" s="1"/>
  <c r="L2335" i="1" s="1"/>
  <c r="M2336" i="1" s="1"/>
  <c r="S2336" i="1" s="1"/>
  <c r="Q2335" i="1" l="1"/>
  <c r="K2335" i="1" s="1"/>
  <c r="L2336" i="1" s="1"/>
  <c r="M2337" i="1" s="1"/>
  <c r="S2337" i="1" s="1"/>
  <c r="G2336" i="1"/>
  <c r="N2336" i="1" s="1"/>
  <c r="E2337" i="1" s="1"/>
  <c r="M2338" i="1" l="1"/>
  <c r="S2338" i="1" s="1"/>
  <c r="Q2336" i="1"/>
  <c r="K2336" i="1" s="1"/>
  <c r="L2337" i="1" s="1"/>
  <c r="M2339" i="1" s="1"/>
  <c r="S2339" i="1" s="1"/>
  <c r="G2337" i="1"/>
  <c r="N2337" i="1" s="1"/>
  <c r="E2338" i="1" s="1"/>
  <c r="Q2337" i="1" l="1"/>
  <c r="K2337" i="1" s="1"/>
  <c r="L2338" i="1" s="1"/>
  <c r="G2338" i="1"/>
  <c r="N2338" i="1" s="1"/>
  <c r="E2339" i="1" s="1"/>
  <c r="M2341" i="1" l="1"/>
  <c r="S2341" i="1" s="1"/>
  <c r="Q2338" i="1"/>
  <c r="K2338" i="1" s="1"/>
  <c r="L2339" i="1" s="1"/>
  <c r="M2340" i="1" s="1"/>
  <c r="S2340" i="1" s="1"/>
  <c r="G2339" i="1"/>
  <c r="N2339" i="1" s="1"/>
  <c r="E2340" i="1" s="1"/>
  <c r="Q2339" i="1" l="1"/>
  <c r="K2339" i="1" s="1"/>
  <c r="L2340" i="1" s="1"/>
  <c r="G2340" i="1"/>
  <c r="N2340" i="1" s="1"/>
  <c r="E2341" i="1" s="1"/>
  <c r="Q2340" i="1" l="1"/>
  <c r="K2340" i="1" s="1"/>
  <c r="L2341" i="1" s="1"/>
  <c r="M2342" i="1" s="1"/>
  <c r="S2342" i="1" s="1"/>
  <c r="G2341" i="1"/>
  <c r="N2341" i="1" s="1"/>
  <c r="E2342" i="1" s="1"/>
  <c r="Q2341" i="1" l="1"/>
  <c r="K2341" i="1" s="1"/>
  <c r="L2342" i="1" s="1"/>
  <c r="G2342" i="1"/>
  <c r="N2342" i="1" s="1"/>
  <c r="E2343" i="1" s="1"/>
  <c r="M2344" i="1" l="1"/>
  <c r="S2344" i="1" s="1"/>
  <c r="M2343" i="1"/>
  <c r="S2343" i="1" s="1"/>
  <c r="Q2342" i="1"/>
  <c r="K2342" i="1" s="1"/>
  <c r="L2343" i="1" s="1"/>
  <c r="M2345" i="1" s="1"/>
  <c r="S2345" i="1" s="1"/>
  <c r="G2343" i="1"/>
  <c r="N2343" i="1" l="1"/>
  <c r="E2344" i="1" s="1"/>
  <c r="G2344" i="1" s="1"/>
  <c r="N2344" i="1" s="1"/>
  <c r="E2345" i="1" s="1"/>
  <c r="Q2343" i="1"/>
  <c r="K2343" i="1" s="1"/>
  <c r="L2344" i="1" s="1"/>
  <c r="Q2344" i="1" l="1"/>
  <c r="K2344" i="1" s="1"/>
  <c r="L2345" i="1" s="1"/>
  <c r="M2347" i="1" s="1"/>
  <c r="S2347" i="1" s="1"/>
  <c r="G2345" i="1"/>
  <c r="N2345" i="1" s="1"/>
  <c r="E2346" i="1" s="1"/>
  <c r="M2346" i="1" l="1"/>
  <c r="S2346" i="1" s="1"/>
  <c r="Q2345" i="1"/>
  <c r="K2345" i="1" s="1"/>
  <c r="L2346" i="1" s="1"/>
  <c r="G2346" i="1"/>
  <c r="N2346" i="1" l="1"/>
  <c r="E2347" i="1" s="1"/>
  <c r="G2347" i="1" s="1"/>
  <c r="N2347" i="1" s="1"/>
  <c r="E2348" i="1" s="1"/>
  <c r="M2349" i="1"/>
  <c r="S2349" i="1" s="1"/>
  <c r="Q2346" i="1"/>
  <c r="K2346" i="1" s="1"/>
  <c r="L2347" i="1" s="1"/>
  <c r="M2348" i="1" s="1"/>
  <c r="S2348" i="1" s="1"/>
  <c r="Q2347" i="1" l="1"/>
  <c r="K2347" i="1" s="1"/>
  <c r="L2348" i="1" s="1"/>
  <c r="M2350" i="1" s="1"/>
  <c r="S2350" i="1" s="1"/>
  <c r="G2348" i="1"/>
  <c r="N2348" i="1" s="1"/>
  <c r="E2349" i="1" s="1"/>
  <c r="Q2348" i="1" l="1"/>
  <c r="K2348" i="1" s="1"/>
  <c r="L2349" i="1" s="1"/>
  <c r="M2351" i="1" s="1"/>
  <c r="S2351" i="1" s="1"/>
  <c r="G2349" i="1"/>
  <c r="N2349" i="1" s="1"/>
  <c r="E2350" i="1" s="1"/>
  <c r="Q2349" i="1" l="1"/>
  <c r="K2349" i="1" s="1"/>
  <c r="L2350" i="1" s="1"/>
  <c r="G2350" i="1"/>
  <c r="N2350" i="1" s="1"/>
  <c r="E2351" i="1" s="1"/>
  <c r="Q2350" i="1" l="1"/>
  <c r="K2350" i="1" s="1"/>
  <c r="L2351" i="1" s="1"/>
  <c r="M2352" i="1" s="1"/>
  <c r="S2352" i="1" s="1"/>
  <c r="G2351" i="1"/>
  <c r="N2351" i="1" s="1"/>
  <c r="E2352" i="1" s="1"/>
  <c r="Q2351" i="1" l="1"/>
  <c r="K2351" i="1" s="1"/>
  <c r="L2352" i="1" s="1"/>
  <c r="G2352" i="1"/>
  <c r="N2352" i="1" s="1"/>
  <c r="E2353" i="1" s="1"/>
  <c r="M2354" i="1" l="1"/>
  <c r="S2354" i="1" s="1"/>
  <c r="M2353" i="1"/>
  <c r="S2353" i="1" s="1"/>
  <c r="Q2352" i="1"/>
  <c r="K2352" i="1" s="1"/>
  <c r="L2353" i="1" s="1"/>
  <c r="M2355" i="1" s="1"/>
  <c r="S2355" i="1" s="1"/>
  <c r="G2353" i="1"/>
  <c r="N2353" i="1" l="1"/>
  <c r="E2354" i="1" s="1"/>
  <c r="G2354" i="1" s="1"/>
  <c r="N2354" i="1" s="1"/>
  <c r="E2355" i="1" s="1"/>
  <c r="Q2353" i="1"/>
  <c r="K2353" i="1" s="1"/>
  <c r="L2354" i="1" s="1"/>
  <c r="M2356" i="1" l="1"/>
  <c r="S2356" i="1" s="1"/>
  <c r="Q2354" i="1"/>
  <c r="K2354" i="1" s="1"/>
  <c r="L2355" i="1" s="1"/>
  <c r="G2355" i="1"/>
  <c r="N2355" i="1" s="1"/>
  <c r="E2356" i="1" s="1"/>
  <c r="Q2355" i="1" l="1"/>
  <c r="K2355" i="1" s="1"/>
  <c r="L2356" i="1" s="1"/>
  <c r="G2356" i="1"/>
  <c r="N2356" i="1" s="1"/>
  <c r="E2357" i="1" s="1"/>
  <c r="M2357" i="1" l="1"/>
  <c r="S2357" i="1" s="1"/>
  <c r="G2357" i="1"/>
  <c r="Q2356" i="1"/>
  <c r="K2356" i="1" s="1"/>
  <c r="L2357" i="1" s="1"/>
  <c r="M2359" i="1" s="1"/>
  <c r="S2359" i="1" s="1"/>
  <c r="N2357" i="1" l="1"/>
  <c r="E2358" i="1" s="1"/>
  <c r="G2358" i="1" s="1"/>
  <c r="M2358" i="1"/>
  <c r="S2358" i="1" s="1"/>
  <c r="Q2357" i="1"/>
  <c r="K2357" i="1" s="1"/>
  <c r="L2358" i="1" s="1"/>
  <c r="N2358" i="1" l="1"/>
  <c r="E2359" i="1" s="1"/>
  <c r="G2359" i="1" s="1"/>
  <c r="N2359" i="1" s="1"/>
  <c r="E2360" i="1" s="1"/>
  <c r="M2360" i="1"/>
  <c r="S2360" i="1" s="1"/>
  <c r="Q2358" i="1"/>
  <c r="K2358" i="1" s="1"/>
  <c r="L2359" i="1" s="1"/>
  <c r="Q2359" i="1" l="1"/>
  <c r="K2359" i="1" s="1"/>
  <c r="L2360" i="1" s="1"/>
  <c r="G2360" i="1"/>
  <c r="N2360" i="1" s="1"/>
  <c r="E2361" i="1" s="1"/>
  <c r="M2361" i="1" l="1"/>
  <c r="S2361" i="1" s="1"/>
  <c r="M2363" i="1"/>
  <c r="S2363" i="1" s="1"/>
  <c r="Q2360" i="1"/>
  <c r="K2360" i="1" s="1"/>
  <c r="L2361" i="1" s="1"/>
  <c r="M2362" i="1" s="1"/>
  <c r="S2362" i="1" s="1"/>
  <c r="G2361" i="1"/>
  <c r="N2361" i="1" l="1"/>
  <c r="E2362" i="1" s="1"/>
  <c r="G2362" i="1" s="1"/>
  <c r="N2362" i="1" s="1"/>
  <c r="E2363" i="1" s="1"/>
  <c r="Q2361" i="1"/>
  <c r="K2361" i="1" s="1"/>
  <c r="L2362" i="1" s="1"/>
  <c r="M2364" i="1" s="1"/>
  <c r="S2364" i="1" s="1"/>
  <c r="Q2362" i="1" l="1"/>
  <c r="K2362" i="1" s="1"/>
  <c r="L2363" i="1" s="1"/>
  <c r="M2365" i="1" s="1"/>
  <c r="S2365" i="1" s="1"/>
  <c r="G2363" i="1"/>
  <c r="N2363" i="1" s="1"/>
  <c r="E2364" i="1" s="1"/>
  <c r="Q2363" i="1" l="1"/>
  <c r="K2363" i="1" s="1"/>
  <c r="L2364" i="1" s="1"/>
  <c r="G2364" i="1"/>
  <c r="N2364" i="1" s="1"/>
  <c r="E2365" i="1" s="1"/>
  <c r="M2366" i="1" l="1"/>
  <c r="S2366" i="1" s="1"/>
  <c r="Q2364" i="1"/>
  <c r="K2364" i="1" s="1"/>
  <c r="L2365" i="1" s="1"/>
  <c r="G2365" i="1"/>
  <c r="N2365" i="1" s="1"/>
  <c r="E2366" i="1" s="1"/>
  <c r="M2367" i="1" l="1"/>
  <c r="S2367" i="1" s="1"/>
  <c r="Q2365" i="1"/>
  <c r="K2365" i="1" s="1"/>
  <c r="L2366" i="1" s="1"/>
  <c r="M2368" i="1" s="1"/>
  <c r="S2368" i="1" s="1"/>
  <c r="G2366" i="1"/>
  <c r="N2366" i="1" s="1"/>
  <c r="E2367" i="1" s="1"/>
  <c r="Q2366" i="1" l="1"/>
  <c r="K2366" i="1" s="1"/>
  <c r="L2367" i="1" s="1"/>
  <c r="M2369" i="1" s="1"/>
  <c r="S2369" i="1" s="1"/>
  <c r="G2367" i="1"/>
  <c r="N2367" i="1" s="1"/>
  <c r="E2368" i="1" s="1"/>
  <c r="M2370" i="1" l="1"/>
  <c r="S2370" i="1" s="1"/>
  <c r="Q2367" i="1"/>
  <c r="K2367" i="1" s="1"/>
  <c r="L2368" i="1" s="1"/>
  <c r="G2368" i="1"/>
  <c r="N2368" i="1" s="1"/>
  <c r="E2369" i="1" s="1"/>
  <c r="Q2368" i="1" l="1"/>
  <c r="K2368" i="1" s="1"/>
  <c r="L2369" i="1" s="1"/>
  <c r="M2371" i="1" s="1"/>
  <c r="S2371" i="1" s="1"/>
  <c r="G2369" i="1"/>
  <c r="N2369" i="1" s="1"/>
  <c r="E2370" i="1" s="1"/>
  <c r="M2372" i="1" l="1"/>
  <c r="S2372" i="1" s="1"/>
  <c r="Q2369" i="1"/>
  <c r="K2369" i="1" s="1"/>
  <c r="L2370" i="1" s="1"/>
  <c r="G2370" i="1"/>
  <c r="N2370" i="1" s="1"/>
  <c r="E2371" i="1" s="1"/>
  <c r="Q2370" i="1" l="1"/>
  <c r="K2370" i="1" s="1"/>
  <c r="L2371" i="1" s="1"/>
  <c r="M2373" i="1" s="1"/>
  <c r="S2373" i="1" s="1"/>
  <c r="G2371" i="1"/>
  <c r="N2371" i="1" s="1"/>
  <c r="E2372" i="1" s="1"/>
  <c r="Q2371" i="1" l="1"/>
  <c r="K2371" i="1" s="1"/>
  <c r="L2372" i="1" s="1"/>
  <c r="M2374" i="1" s="1"/>
  <c r="S2374" i="1" s="1"/>
  <c r="G2372" i="1"/>
  <c r="N2372" i="1" s="1"/>
  <c r="E2373" i="1" s="1"/>
  <c r="Q2372" i="1" l="1"/>
  <c r="K2372" i="1" s="1"/>
  <c r="L2373" i="1" s="1"/>
  <c r="G2373" i="1"/>
  <c r="N2373" i="1" s="1"/>
  <c r="E2374" i="1" s="1"/>
  <c r="Q2373" i="1" l="1"/>
  <c r="K2373" i="1" s="1"/>
  <c r="L2374" i="1" s="1"/>
  <c r="G2374" i="1"/>
  <c r="N2374" i="1" s="1"/>
  <c r="E2375" i="1" s="1"/>
  <c r="M2376" i="1" l="1"/>
  <c r="S2376" i="1" s="1"/>
  <c r="M2375" i="1"/>
  <c r="S2375" i="1" s="1"/>
  <c r="Q2374" i="1"/>
  <c r="K2374" i="1" s="1"/>
  <c r="L2375" i="1" s="1"/>
  <c r="G2375" i="1"/>
  <c r="N2375" i="1" l="1"/>
  <c r="E2376" i="1" s="1"/>
  <c r="G2376" i="1" s="1"/>
  <c r="N2376" i="1" s="1"/>
  <c r="E2377" i="1" s="1"/>
  <c r="Q2375" i="1"/>
  <c r="K2375" i="1" s="1"/>
  <c r="L2376" i="1" s="1"/>
  <c r="M2377" i="1" s="1"/>
  <c r="S2377" i="1" s="1"/>
  <c r="Q2376" i="1" l="1"/>
  <c r="K2376" i="1" s="1"/>
  <c r="L2377" i="1" s="1"/>
  <c r="G2377" i="1"/>
  <c r="N2377" i="1" s="1"/>
  <c r="E2378" i="1" s="1"/>
  <c r="M2379" i="1" l="1"/>
  <c r="S2379" i="1" s="1"/>
  <c r="M2378" i="1"/>
  <c r="S2378" i="1" s="1"/>
  <c r="Q2377" i="1"/>
  <c r="K2377" i="1" s="1"/>
  <c r="L2378" i="1" s="1"/>
  <c r="G2378" i="1"/>
  <c r="N2378" i="1" l="1"/>
  <c r="E2379" i="1" s="1"/>
  <c r="G2379" i="1" s="1"/>
  <c r="N2379" i="1" s="1"/>
  <c r="E2380" i="1" s="1"/>
  <c r="Q2378" i="1"/>
  <c r="K2378" i="1" s="1"/>
  <c r="L2379" i="1" s="1"/>
  <c r="M2381" i="1" s="1"/>
  <c r="S2381" i="1" s="1"/>
  <c r="M2380" i="1" l="1"/>
  <c r="S2380" i="1" s="1"/>
  <c r="Q2379" i="1"/>
  <c r="K2379" i="1" s="1"/>
  <c r="L2380" i="1" s="1"/>
  <c r="G2380" i="1"/>
  <c r="N2380" i="1" l="1"/>
  <c r="E2381" i="1" s="1"/>
  <c r="G2381" i="1" s="1"/>
  <c r="N2381" i="1" s="1"/>
  <c r="E2382" i="1" s="1"/>
  <c r="Q2380" i="1"/>
  <c r="K2380" i="1" s="1"/>
  <c r="L2381" i="1" s="1"/>
  <c r="M2382" i="1" s="1"/>
  <c r="S2382" i="1" s="1"/>
  <c r="M2383" i="1" l="1"/>
  <c r="S2383" i="1" s="1"/>
  <c r="Q2381" i="1"/>
  <c r="K2381" i="1" s="1"/>
  <c r="L2382" i="1" s="1"/>
  <c r="M2384" i="1" s="1"/>
  <c r="S2384" i="1" s="1"/>
  <c r="G2382" i="1"/>
  <c r="N2382" i="1" s="1"/>
  <c r="E2383" i="1" s="1"/>
  <c r="Q2382" i="1" l="1"/>
  <c r="K2382" i="1" s="1"/>
  <c r="L2383" i="1" s="1"/>
  <c r="G2383" i="1"/>
  <c r="N2383" i="1" s="1"/>
  <c r="E2384" i="1" s="1"/>
  <c r="M2386" i="1" l="1"/>
  <c r="S2386" i="1" s="1"/>
  <c r="Q2383" i="1"/>
  <c r="K2383" i="1" s="1"/>
  <c r="L2384" i="1" s="1"/>
  <c r="M2385" i="1" s="1"/>
  <c r="S2385" i="1" s="1"/>
  <c r="G2384" i="1"/>
  <c r="N2384" i="1" s="1"/>
  <c r="E2385" i="1" s="1"/>
  <c r="Q2384" i="1" l="1"/>
  <c r="K2384" i="1" s="1"/>
  <c r="L2385" i="1" s="1"/>
  <c r="M2387" i="1" s="1"/>
  <c r="S2387" i="1" s="1"/>
  <c r="G2385" i="1"/>
  <c r="N2385" i="1" s="1"/>
  <c r="E2386" i="1" s="1"/>
  <c r="Q2385" i="1" l="1"/>
  <c r="K2385" i="1" s="1"/>
  <c r="L2386" i="1" s="1"/>
  <c r="G2386" i="1"/>
  <c r="N2386" i="1" s="1"/>
  <c r="E2387" i="1" s="1"/>
  <c r="Q2386" i="1" l="1"/>
  <c r="K2386" i="1" s="1"/>
  <c r="L2387" i="1" s="1"/>
  <c r="G2387" i="1"/>
  <c r="N2387" i="1" s="1"/>
  <c r="E2388" i="1" s="1"/>
  <c r="M2389" i="1" l="1"/>
  <c r="S2389" i="1" s="1"/>
  <c r="M2388" i="1"/>
  <c r="S2388" i="1" s="1"/>
  <c r="Q2387" i="1"/>
  <c r="K2387" i="1" s="1"/>
  <c r="L2388" i="1" s="1"/>
  <c r="M2390" i="1" s="1"/>
  <c r="S2390" i="1" s="1"/>
  <c r="G2388" i="1"/>
  <c r="N2388" i="1" l="1"/>
  <c r="E2389" i="1" s="1"/>
  <c r="G2389" i="1" s="1"/>
  <c r="N2389" i="1" s="1"/>
  <c r="E2390" i="1" s="1"/>
  <c r="Q2388" i="1"/>
  <c r="K2388" i="1" s="1"/>
  <c r="L2389" i="1" s="1"/>
  <c r="Q2389" i="1" l="1"/>
  <c r="K2389" i="1" s="1"/>
  <c r="L2390" i="1" s="1"/>
  <c r="M2391" i="1" s="1"/>
  <c r="S2391" i="1" s="1"/>
  <c r="G2390" i="1"/>
  <c r="N2390" i="1" s="1"/>
  <c r="E2391" i="1" s="1"/>
  <c r="M2392" i="1" l="1"/>
  <c r="S2392" i="1" s="1"/>
  <c r="M2393" i="1"/>
  <c r="S2393" i="1" s="1"/>
  <c r="Q2390" i="1"/>
  <c r="K2390" i="1" s="1"/>
  <c r="L2391" i="1" s="1"/>
  <c r="G2391" i="1"/>
  <c r="N2391" i="1" s="1"/>
  <c r="E2392" i="1" s="1"/>
  <c r="Q2391" i="1" l="1"/>
  <c r="K2391" i="1" s="1"/>
  <c r="L2392" i="1" s="1"/>
  <c r="G2392" i="1"/>
  <c r="N2392" i="1" s="1"/>
  <c r="E2393" i="1" s="1"/>
  <c r="Q2392" i="1" l="1"/>
  <c r="K2392" i="1" s="1"/>
  <c r="L2393" i="1" s="1"/>
  <c r="G2393" i="1"/>
  <c r="N2393" i="1" s="1"/>
  <c r="E2394" i="1" s="1"/>
  <c r="M2394" i="1" l="1"/>
  <c r="S2394" i="1" s="1"/>
  <c r="G2394" i="1"/>
  <c r="Q2393" i="1"/>
  <c r="K2393" i="1" s="1"/>
  <c r="L2394" i="1" s="1"/>
  <c r="M2396" i="1" s="1"/>
  <c r="S2396" i="1" s="1"/>
  <c r="N2394" i="1" l="1"/>
  <c r="E2395" i="1" s="1"/>
  <c r="G2395" i="1" s="1"/>
  <c r="M2395" i="1"/>
  <c r="S2395" i="1" s="1"/>
  <c r="Q2394" i="1"/>
  <c r="K2394" i="1" s="1"/>
  <c r="L2395" i="1" s="1"/>
  <c r="N2395" i="1" l="1"/>
  <c r="E2396" i="1" s="1"/>
  <c r="G2396" i="1" s="1"/>
  <c r="N2396" i="1" s="1"/>
  <c r="E2397" i="1" s="1"/>
  <c r="M2398" i="1"/>
  <c r="S2398" i="1" s="1"/>
  <c r="Q2395" i="1"/>
  <c r="K2395" i="1" s="1"/>
  <c r="L2396" i="1" s="1"/>
  <c r="M2397" i="1" s="1"/>
  <c r="S2397" i="1" s="1"/>
  <c r="Q2396" i="1" l="1"/>
  <c r="K2396" i="1" s="1"/>
  <c r="L2397" i="1" s="1"/>
  <c r="G2397" i="1"/>
  <c r="N2397" i="1" s="1"/>
  <c r="E2398" i="1" s="1"/>
  <c r="Q2397" i="1" l="1"/>
  <c r="K2397" i="1" s="1"/>
  <c r="L2398" i="1" s="1"/>
  <c r="G2398" i="1"/>
  <c r="N2398" i="1" s="1"/>
  <c r="E2399" i="1" s="1"/>
  <c r="M2400" i="1" l="1"/>
  <c r="S2400" i="1" s="1"/>
  <c r="M2399" i="1"/>
  <c r="S2399" i="1" s="1"/>
  <c r="Q2398" i="1"/>
  <c r="K2398" i="1" s="1"/>
  <c r="L2399" i="1" s="1"/>
  <c r="G2399" i="1"/>
  <c r="N2399" i="1" l="1"/>
  <c r="E2400" i="1" s="1"/>
  <c r="Q2399" i="1"/>
  <c r="K2399" i="1" s="1"/>
  <c r="L2400" i="1" s="1"/>
  <c r="M2401" i="1" s="1"/>
  <c r="S2401" i="1" s="1"/>
  <c r="G2400" i="1"/>
  <c r="N2400" i="1" s="1"/>
  <c r="E2401" i="1" s="1"/>
  <c r="Q2400" i="1" l="1"/>
  <c r="K2400" i="1" s="1"/>
  <c r="L2401" i="1" s="1"/>
  <c r="G2401" i="1"/>
  <c r="N2401" i="1" s="1"/>
  <c r="E2402" i="1" s="1"/>
  <c r="M2402" i="1" l="1"/>
  <c r="S2402" i="1" s="1"/>
  <c r="Q2401" i="1"/>
  <c r="K2401" i="1" s="1"/>
  <c r="L2402" i="1" s="1"/>
  <c r="M2403" i="1" s="1"/>
  <c r="S2403" i="1" s="1"/>
  <c r="G2402" i="1"/>
  <c r="N2402" i="1" l="1"/>
  <c r="E2403" i="1" s="1"/>
  <c r="G2403" i="1" s="1"/>
  <c r="N2403" i="1" s="1"/>
  <c r="E2404" i="1" s="1"/>
  <c r="Q2402" i="1"/>
  <c r="K2402" i="1" s="1"/>
  <c r="L2403" i="1" s="1"/>
  <c r="M2405" i="1" l="1"/>
  <c r="S2405" i="1" s="1"/>
  <c r="M2404" i="1"/>
  <c r="S2404" i="1" s="1"/>
  <c r="Q2403" i="1"/>
  <c r="K2403" i="1" s="1"/>
  <c r="L2404" i="1" s="1"/>
  <c r="G2404" i="1"/>
  <c r="N2404" i="1" l="1"/>
  <c r="E2405" i="1" s="1"/>
  <c r="G2405" i="1" s="1"/>
  <c r="N2405" i="1" s="1"/>
  <c r="E2406" i="1" s="1"/>
  <c r="Q2404" i="1"/>
  <c r="K2404" i="1" s="1"/>
  <c r="L2405" i="1" s="1"/>
  <c r="M2407" i="1" s="1"/>
  <c r="S2407" i="1" s="1"/>
  <c r="M2406" i="1" l="1"/>
  <c r="S2406" i="1" s="1"/>
  <c r="Q2405" i="1"/>
  <c r="K2405" i="1" s="1"/>
  <c r="L2406" i="1" s="1"/>
  <c r="G2406" i="1"/>
  <c r="N2406" i="1" l="1"/>
  <c r="E2407" i="1" s="1"/>
  <c r="G2407" i="1" s="1"/>
  <c r="N2407" i="1" s="1"/>
  <c r="E2408" i="1" s="1"/>
  <c r="Q2406" i="1"/>
  <c r="K2406" i="1" s="1"/>
  <c r="L2407" i="1" s="1"/>
  <c r="M2409" i="1" l="1"/>
  <c r="S2409" i="1" s="1"/>
  <c r="M2408" i="1"/>
  <c r="S2408" i="1" s="1"/>
  <c r="Q2407" i="1"/>
  <c r="K2407" i="1" s="1"/>
  <c r="L2408" i="1" s="1"/>
  <c r="G2408" i="1"/>
  <c r="N2408" i="1" l="1"/>
  <c r="E2409" i="1" s="1"/>
  <c r="G2409" i="1" s="1"/>
  <c r="N2409" i="1" s="1"/>
  <c r="E2410" i="1" s="1"/>
  <c r="Q2408" i="1"/>
  <c r="K2408" i="1" s="1"/>
  <c r="L2409" i="1" s="1"/>
  <c r="M2411" i="1" l="1"/>
  <c r="S2411" i="1" s="1"/>
  <c r="M2410" i="1"/>
  <c r="S2410" i="1" s="1"/>
  <c r="G2410" i="1"/>
  <c r="Q2409" i="1"/>
  <c r="K2409" i="1" s="1"/>
  <c r="L2410" i="1" s="1"/>
  <c r="N2410" i="1" l="1"/>
  <c r="E2411" i="1" s="1"/>
  <c r="G2411" i="1" s="1"/>
  <c r="N2411" i="1" s="1"/>
  <c r="E2412" i="1" s="1"/>
  <c r="Q2410" i="1"/>
  <c r="K2410" i="1" s="1"/>
  <c r="L2411" i="1" s="1"/>
  <c r="M2412" i="1" s="1"/>
  <c r="S2412" i="1" s="1"/>
  <c r="Q2411" i="1" l="1"/>
  <c r="K2411" i="1" s="1"/>
  <c r="L2412" i="1" s="1"/>
  <c r="G2412" i="1"/>
  <c r="N2412" i="1" s="1"/>
  <c r="E2413" i="1" s="1"/>
  <c r="M2414" i="1" l="1"/>
  <c r="S2414" i="1" s="1"/>
  <c r="M2413" i="1"/>
  <c r="S2413" i="1" s="1"/>
  <c r="Q2412" i="1"/>
  <c r="K2412" i="1" s="1"/>
  <c r="L2413" i="1" s="1"/>
  <c r="M2415" i="1" s="1"/>
  <c r="S2415" i="1" s="1"/>
  <c r="G2413" i="1"/>
  <c r="N2413" i="1" l="1"/>
  <c r="E2414" i="1" s="1"/>
  <c r="G2414" i="1" s="1"/>
  <c r="N2414" i="1" s="1"/>
  <c r="E2415" i="1" s="1"/>
  <c r="Q2413" i="1"/>
  <c r="K2413" i="1" s="1"/>
  <c r="L2414" i="1" s="1"/>
  <c r="M2416" i="1" s="1"/>
  <c r="S2416" i="1" s="1"/>
  <c r="Q2414" i="1" l="1"/>
  <c r="K2414" i="1" s="1"/>
  <c r="L2415" i="1" s="1"/>
  <c r="G2415" i="1"/>
  <c r="N2415" i="1" s="1"/>
  <c r="E2416" i="1" s="1"/>
  <c r="M2418" i="1" l="1"/>
  <c r="S2418" i="1" s="1"/>
  <c r="Q2415" i="1"/>
  <c r="K2415" i="1" s="1"/>
  <c r="L2416" i="1" s="1"/>
  <c r="M2417" i="1" s="1"/>
  <c r="S2417" i="1" s="1"/>
  <c r="G2416" i="1"/>
  <c r="N2416" i="1" s="1"/>
  <c r="E2417" i="1" s="1"/>
  <c r="Q2416" i="1" l="1"/>
  <c r="K2416" i="1" s="1"/>
  <c r="L2417" i="1" s="1"/>
  <c r="M2419" i="1" s="1"/>
  <c r="S2419" i="1" s="1"/>
  <c r="G2417" i="1"/>
  <c r="N2417" i="1" s="1"/>
  <c r="E2418" i="1" s="1"/>
  <c r="Q2417" i="1" l="1"/>
  <c r="K2417" i="1" s="1"/>
  <c r="L2418" i="1" s="1"/>
  <c r="G2418" i="1"/>
  <c r="N2418" i="1" s="1"/>
  <c r="E2419" i="1" s="1"/>
  <c r="M2420" i="1" l="1"/>
  <c r="S2420" i="1" s="1"/>
  <c r="Q2418" i="1"/>
  <c r="K2418" i="1" s="1"/>
  <c r="L2419" i="1" s="1"/>
  <c r="G2419" i="1"/>
  <c r="N2419" i="1" s="1"/>
  <c r="E2420" i="1" s="1"/>
  <c r="M2421" i="1" l="1"/>
  <c r="S2421" i="1" s="1"/>
  <c r="M2422" i="1"/>
  <c r="S2422" i="1" s="1"/>
  <c r="Q2419" i="1"/>
  <c r="K2419" i="1" s="1"/>
  <c r="L2420" i="1" s="1"/>
  <c r="G2420" i="1"/>
  <c r="N2420" i="1" s="1"/>
  <c r="E2421" i="1" s="1"/>
  <c r="Q2420" i="1" l="1"/>
  <c r="K2420" i="1" s="1"/>
  <c r="L2421" i="1" s="1"/>
  <c r="G2421" i="1"/>
  <c r="N2421" i="1" s="1"/>
  <c r="E2422" i="1" s="1"/>
  <c r="Q2421" i="1" l="1"/>
  <c r="K2421" i="1" s="1"/>
  <c r="L2422" i="1" s="1"/>
  <c r="M2424" i="1" s="1"/>
  <c r="S2424" i="1" s="1"/>
  <c r="G2422" i="1"/>
  <c r="N2422" i="1" s="1"/>
  <c r="E2423" i="1" s="1"/>
  <c r="M2423" i="1" l="1"/>
  <c r="S2423" i="1" s="1"/>
  <c r="Q2422" i="1"/>
  <c r="K2422" i="1" s="1"/>
  <c r="L2423" i="1" s="1"/>
  <c r="G2423" i="1"/>
  <c r="N2423" i="1" l="1"/>
  <c r="E2424" i="1" s="1"/>
  <c r="G2424" i="1" s="1"/>
  <c r="N2424" i="1" s="1"/>
  <c r="E2425" i="1" s="1"/>
  <c r="Q2423" i="1"/>
  <c r="K2423" i="1" s="1"/>
  <c r="L2424" i="1" s="1"/>
  <c r="M2425" i="1" s="1"/>
  <c r="S2425" i="1" s="1"/>
  <c r="Q2424" i="1" l="1"/>
  <c r="K2424" i="1" s="1"/>
  <c r="L2425" i="1" s="1"/>
  <c r="G2425" i="1"/>
  <c r="N2425" i="1" s="1"/>
  <c r="E2426" i="1" s="1"/>
  <c r="M2427" i="1" l="1"/>
  <c r="S2427" i="1" s="1"/>
  <c r="M2426" i="1"/>
  <c r="S2426" i="1" s="1"/>
  <c r="G2426" i="1"/>
  <c r="Q2425" i="1"/>
  <c r="K2425" i="1" s="1"/>
  <c r="L2426" i="1" s="1"/>
  <c r="N2426" i="1" l="1"/>
  <c r="E2427" i="1" s="1"/>
  <c r="G2427" i="1" s="1"/>
  <c r="N2427" i="1" s="1"/>
  <c r="E2428" i="1" s="1"/>
  <c r="Q2426" i="1"/>
  <c r="K2426" i="1" s="1"/>
  <c r="L2427" i="1" s="1"/>
  <c r="M2428" i="1" s="1"/>
  <c r="S2428" i="1" s="1"/>
  <c r="G2428" i="1" l="1"/>
  <c r="N2428" i="1" s="1"/>
  <c r="E2429" i="1" s="1"/>
  <c r="M2430" i="1"/>
  <c r="S2430" i="1" s="1"/>
  <c r="Q2427" i="1"/>
  <c r="K2427" i="1" s="1"/>
  <c r="L2428" i="1" s="1"/>
  <c r="M2429" i="1" s="1"/>
  <c r="S2429" i="1" s="1"/>
  <c r="Q2428" i="1" l="1"/>
  <c r="K2428" i="1" s="1"/>
  <c r="L2429" i="1" s="1"/>
  <c r="G2429" i="1"/>
  <c r="N2429" i="1" s="1"/>
  <c r="E2430" i="1" s="1"/>
  <c r="G2430" i="1" l="1"/>
  <c r="N2430" i="1" s="1"/>
  <c r="E2431" i="1" s="1"/>
  <c r="Q2429" i="1"/>
  <c r="K2429" i="1" s="1"/>
  <c r="L2430" i="1" s="1"/>
  <c r="M2431" i="1" s="1"/>
  <c r="S2431" i="1" s="1"/>
  <c r="Q2430" i="1" l="1"/>
  <c r="K2430" i="1" s="1"/>
  <c r="L2431" i="1" s="1"/>
  <c r="G2431" i="1"/>
  <c r="N2431" i="1" s="1"/>
  <c r="E2432" i="1" s="1"/>
  <c r="M2433" i="1" l="1"/>
  <c r="S2433" i="1" s="1"/>
  <c r="M2432" i="1"/>
  <c r="S2432" i="1" s="1"/>
  <c r="G2432" i="1"/>
  <c r="Q2431" i="1"/>
  <c r="K2431" i="1" s="1"/>
  <c r="L2432" i="1" s="1"/>
  <c r="N2432" i="1" l="1"/>
  <c r="E2433" i="1" s="1"/>
  <c r="G2433" i="1" s="1"/>
  <c r="N2433" i="1" s="1"/>
  <c r="E2434" i="1" s="1"/>
  <c r="M2434" i="1"/>
  <c r="S2434" i="1" s="1"/>
  <c r="Q2432" i="1"/>
  <c r="K2432" i="1" s="1"/>
  <c r="L2433" i="1" s="1"/>
  <c r="M2435" i="1" l="1"/>
  <c r="S2435" i="1" s="1"/>
  <c r="Q2433" i="1"/>
  <c r="K2433" i="1" s="1"/>
  <c r="L2434" i="1" s="1"/>
  <c r="G2434" i="1"/>
  <c r="N2434" i="1" s="1"/>
  <c r="E2435" i="1" s="1"/>
  <c r="Q2434" i="1" l="1"/>
  <c r="K2434" i="1" s="1"/>
  <c r="L2435" i="1" s="1"/>
  <c r="G2435" i="1"/>
  <c r="N2435" i="1" s="1"/>
  <c r="E2436" i="1" s="1"/>
  <c r="M2437" i="1" l="1"/>
  <c r="S2437" i="1" s="1"/>
  <c r="M2436" i="1"/>
  <c r="S2436" i="1" s="1"/>
  <c r="M2438" i="1"/>
  <c r="S2438" i="1" s="1"/>
  <c r="Q2435" i="1"/>
  <c r="K2435" i="1" s="1"/>
  <c r="L2436" i="1" s="1"/>
  <c r="G2436" i="1"/>
  <c r="N2436" i="1" l="1"/>
  <c r="E2437" i="1" s="1"/>
  <c r="G2437" i="1" s="1"/>
  <c r="N2437" i="1" s="1"/>
  <c r="E2438" i="1" s="1"/>
  <c r="Q2436" i="1"/>
  <c r="K2436" i="1" s="1"/>
  <c r="L2437" i="1" s="1"/>
  <c r="M2439" i="1" l="1"/>
  <c r="S2439" i="1" s="1"/>
  <c r="M2440" i="1"/>
  <c r="S2440" i="1" s="1"/>
  <c r="Q2437" i="1"/>
  <c r="K2437" i="1" s="1"/>
  <c r="L2438" i="1" s="1"/>
  <c r="G2438" i="1"/>
  <c r="N2438" i="1" s="1"/>
  <c r="E2439" i="1" s="1"/>
  <c r="Q2438" i="1" l="1"/>
  <c r="K2438" i="1" s="1"/>
  <c r="L2439" i="1" s="1"/>
  <c r="M2441" i="1" s="1"/>
  <c r="S2441" i="1" s="1"/>
  <c r="G2439" i="1"/>
  <c r="N2439" i="1" s="1"/>
  <c r="E2440" i="1" s="1"/>
  <c r="Q2439" i="1" l="1"/>
  <c r="K2439" i="1" s="1"/>
  <c r="L2440" i="1" s="1"/>
  <c r="G2440" i="1"/>
  <c r="N2440" i="1" s="1"/>
  <c r="E2441" i="1" s="1"/>
  <c r="Q2440" i="1" l="1"/>
  <c r="K2440" i="1" s="1"/>
  <c r="L2441" i="1" s="1"/>
  <c r="G2441" i="1"/>
  <c r="N2441" i="1" s="1"/>
  <c r="E2442" i="1" s="1"/>
  <c r="M2443" i="1" l="1"/>
  <c r="S2443" i="1" s="1"/>
  <c r="M2442" i="1"/>
  <c r="S2442" i="1" s="1"/>
  <c r="M2444" i="1"/>
  <c r="S2444" i="1" s="1"/>
  <c r="Q2441" i="1"/>
  <c r="K2441" i="1" s="1"/>
  <c r="L2442" i="1" s="1"/>
  <c r="G2442" i="1"/>
  <c r="N2442" i="1" l="1"/>
  <c r="E2443" i="1" s="1"/>
  <c r="G2443" i="1" s="1"/>
  <c r="N2443" i="1" s="1"/>
  <c r="E2444" i="1" s="1"/>
  <c r="Q2442" i="1"/>
  <c r="K2442" i="1" s="1"/>
  <c r="L2443" i="1" s="1"/>
  <c r="Q2443" i="1" l="1"/>
  <c r="K2443" i="1" s="1"/>
  <c r="L2444" i="1" s="1"/>
  <c r="M2446" i="1" s="1"/>
  <c r="S2446" i="1" s="1"/>
  <c r="G2444" i="1"/>
  <c r="N2444" i="1" s="1"/>
  <c r="E2445" i="1" s="1"/>
  <c r="M2445" i="1" l="1"/>
  <c r="S2445" i="1" s="1"/>
  <c r="Q2444" i="1"/>
  <c r="K2444" i="1" s="1"/>
  <c r="L2445" i="1" s="1"/>
  <c r="M2447" i="1" s="1"/>
  <c r="S2447" i="1" s="1"/>
  <c r="G2445" i="1"/>
  <c r="N2445" i="1" l="1"/>
  <c r="E2446" i="1" s="1"/>
  <c r="G2446" i="1" s="1"/>
  <c r="N2446" i="1" s="1"/>
  <c r="E2447" i="1" s="1"/>
  <c r="Q2445" i="1"/>
  <c r="K2445" i="1" s="1"/>
  <c r="L2446" i="1" s="1"/>
  <c r="M2448" i="1" l="1"/>
  <c r="S2448" i="1" s="1"/>
  <c r="Q2446" i="1"/>
  <c r="K2446" i="1" s="1"/>
  <c r="L2447" i="1" s="1"/>
  <c r="G2447" i="1"/>
  <c r="N2447" i="1" s="1"/>
  <c r="E2448" i="1" s="1"/>
  <c r="Q2447" i="1" l="1"/>
  <c r="K2447" i="1" s="1"/>
  <c r="L2448" i="1" s="1"/>
  <c r="G2448" i="1"/>
  <c r="N2448" i="1" s="1"/>
  <c r="E2449" i="1" s="1"/>
  <c r="M2450" i="1" l="1"/>
  <c r="S2450" i="1" s="1"/>
  <c r="M2449" i="1"/>
  <c r="S2449" i="1" s="1"/>
  <c r="Q2448" i="1"/>
  <c r="K2448" i="1" s="1"/>
  <c r="L2449" i="1" s="1"/>
  <c r="G2449" i="1"/>
  <c r="N2449" i="1" l="1"/>
  <c r="E2450" i="1" s="1"/>
  <c r="G2450" i="1" s="1"/>
  <c r="N2450" i="1" s="1"/>
  <c r="E2451" i="1" s="1"/>
  <c r="Q2449" i="1"/>
  <c r="K2449" i="1" s="1"/>
  <c r="L2450" i="1" s="1"/>
  <c r="M2451" i="1" s="1"/>
  <c r="S2451" i="1" s="1"/>
  <c r="M2452" i="1" l="1"/>
  <c r="S2452" i="1" s="1"/>
  <c r="Q2450" i="1"/>
  <c r="K2450" i="1" s="1"/>
  <c r="L2451" i="1" s="1"/>
  <c r="G2451" i="1"/>
  <c r="N2451" i="1" s="1"/>
  <c r="E2452" i="1" s="1"/>
  <c r="M2453" i="1" l="1"/>
  <c r="S2453" i="1" s="1"/>
  <c r="Q2451" i="1"/>
  <c r="K2451" i="1" s="1"/>
  <c r="L2452" i="1" s="1"/>
  <c r="G2452" i="1"/>
  <c r="N2452" i="1" s="1"/>
  <c r="E2453" i="1" s="1"/>
  <c r="Q2452" i="1" l="1"/>
  <c r="K2452" i="1" s="1"/>
  <c r="L2453" i="1" s="1"/>
  <c r="M2455" i="1" s="1"/>
  <c r="S2455" i="1" s="1"/>
  <c r="G2453" i="1"/>
  <c r="N2453" i="1" s="1"/>
  <c r="E2454" i="1" s="1"/>
  <c r="M2454" i="1" l="1"/>
  <c r="S2454" i="1" s="1"/>
  <c r="Q2453" i="1"/>
  <c r="K2453" i="1" s="1"/>
  <c r="L2454" i="1" s="1"/>
  <c r="G2454" i="1"/>
  <c r="N2454" i="1" l="1"/>
  <c r="E2455" i="1" s="1"/>
  <c r="G2455" i="1" s="1"/>
  <c r="N2455" i="1" s="1"/>
  <c r="E2456" i="1" s="1"/>
  <c r="M2456" i="1"/>
  <c r="S2456" i="1" s="1"/>
  <c r="Q2454" i="1"/>
  <c r="K2454" i="1" s="1"/>
  <c r="L2455" i="1" s="1"/>
  <c r="M2457" i="1" s="1"/>
  <c r="S2457" i="1" s="1"/>
  <c r="Q2455" i="1" l="1"/>
  <c r="K2455" i="1" s="1"/>
  <c r="L2456" i="1" s="1"/>
  <c r="M2458" i="1" s="1"/>
  <c r="S2458" i="1" s="1"/>
  <c r="G2456" i="1"/>
  <c r="N2456" i="1" s="1"/>
  <c r="E2457" i="1" s="1"/>
  <c r="Q2456" i="1" l="1"/>
  <c r="K2456" i="1" s="1"/>
  <c r="L2457" i="1" s="1"/>
  <c r="G2457" i="1"/>
  <c r="N2457" i="1" s="1"/>
  <c r="E2458" i="1" s="1"/>
  <c r="M2460" i="1" l="1"/>
  <c r="S2460" i="1" s="1"/>
  <c r="Q2457" i="1"/>
  <c r="K2457" i="1" s="1"/>
  <c r="L2458" i="1" s="1"/>
  <c r="M2459" i="1" s="1"/>
  <c r="S2459" i="1" s="1"/>
  <c r="G2458" i="1"/>
  <c r="N2458" i="1" s="1"/>
  <c r="E2459" i="1" s="1"/>
  <c r="Q2458" i="1" l="1"/>
  <c r="K2458" i="1" s="1"/>
  <c r="L2459" i="1" s="1"/>
  <c r="G2459" i="1"/>
  <c r="N2459" i="1" s="1"/>
  <c r="E2460" i="1" s="1"/>
  <c r="Q2459" i="1" l="1"/>
  <c r="K2459" i="1" s="1"/>
  <c r="L2460" i="1" s="1"/>
  <c r="M2461" i="1" s="1"/>
  <c r="S2461" i="1" s="1"/>
  <c r="G2460" i="1"/>
  <c r="N2460" i="1" s="1"/>
  <c r="E2461" i="1" s="1"/>
  <c r="Q2460" i="1" l="1"/>
  <c r="K2460" i="1" s="1"/>
  <c r="L2461" i="1" s="1"/>
  <c r="M2463" i="1" s="1"/>
  <c r="S2463" i="1" s="1"/>
  <c r="G2461" i="1"/>
  <c r="N2461" i="1" s="1"/>
  <c r="E2462" i="1" s="1"/>
  <c r="M2462" i="1" l="1"/>
  <c r="S2462" i="1" s="1"/>
  <c r="Q2461" i="1"/>
  <c r="K2461" i="1" s="1"/>
  <c r="L2462" i="1" s="1"/>
  <c r="M2464" i="1" s="1"/>
  <c r="S2464" i="1" s="1"/>
  <c r="G2462" i="1"/>
  <c r="N2462" i="1" l="1"/>
  <c r="E2463" i="1" s="1"/>
  <c r="G2463" i="1" s="1"/>
  <c r="N2463" i="1" s="1"/>
  <c r="E2464" i="1" s="1"/>
  <c r="Q2462" i="1"/>
  <c r="K2462" i="1" s="1"/>
  <c r="L2463" i="1" s="1"/>
  <c r="M2465" i="1" l="1"/>
  <c r="S2465" i="1" s="1"/>
  <c r="Q2463" i="1"/>
  <c r="K2463" i="1" s="1"/>
  <c r="L2464" i="1" s="1"/>
  <c r="G2464" i="1"/>
  <c r="N2464" i="1" s="1"/>
  <c r="E2465" i="1" s="1"/>
  <c r="Q2464" i="1" l="1"/>
  <c r="K2464" i="1" s="1"/>
  <c r="L2465" i="1" s="1"/>
  <c r="G2465" i="1"/>
  <c r="N2465" i="1" s="1"/>
  <c r="E2466" i="1" s="1"/>
  <c r="M2467" i="1" l="1"/>
  <c r="S2467" i="1" s="1"/>
  <c r="M2466" i="1"/>
  <c r="S2466" i="1" s="1"/>
  <c r="Q2465" i="1"/>
  <c r="K2465" i="1" s="1"/>
  <c r="L2466" i="1" s="1"/>
  <c r="G2466" i="1"/>
  <c r="N2466" i="1" l="1"/>
  <c r="E2467" i="1" s="1"/>
  <c r="G2467" i="1" s="1"/>
  <c r="N2467" i="1" s="1"/>
  <c r="E2468" i="1" s="1"/>
  <c r="Q2466" i="1"/>
  <c r="K2466" i="1" s="1"/>
  <c r="L2467" i="1" s="1"/>
  <c r="M2469" i="1" s="1"/>
  <c r="S2469" i="1" s="1"/>
  <c r="M2468" i="1" l="1"/>
  <c r="S2468" i="1" s="1"/>
  <c r="Q2467" i="1"/>
  <c r="K2467" i="1" s="1"/>
  <c r="L2468" i="1" s="1"/>
  <c r="M2470" i="1" s="1"/>
  <c r="S2470" i="1" s="1"/>
  <c r="G2468" i="1"/>
  <c r="N2468" i="1" l="1"/>
  <c r="E2469" i="1" s="1"/>
  <c r="G2469" i="1" s="1"/>
  <c r="N2469" i="1" s="1"/>
  <c r="E2470" i="1" s="1"/>
  <c r="Q2468" i="1"/>
  <c r="K2468" i="1" s="1"/>
  <c r="L2469" i="1" s="1"/>
  <c r="Q2469" i="1" l="1"/>
  <c r="K2469" i="1" s="1"/>
  <c r="L2470" i="1" s="1"/>
  <c r="M2471" i="1" s="1"/>
  <c r="S2471" i="1" s="1"/>
  <c r="G2470" i="1"/>
  <c r="N2470" i="1" s="1"/>
  <c r="E2471" i="1" s="1"/>
  <c r="M2473" i="1" l="1"/>
  <c r="S2473" i="1" s="1"/>
  <c r="Q2470" i="1"/>
  <c r="K2470" i="1" s="1"/>
  <c r="L2471" i="1" s="1"/>
  <c r="M2472" i="1" s="1"/>
  <c r="S2472" i="1" s="1"/>
  <c r="G2471" i="1"/>
  <c r="N2471" i="1" s="1"/>
  <c r="E2472" i="1" s="1"/>
  <c r="G2472" i="1" l="1"/>
  <c r="N2472" i="1" s="1"/>
  <c r="E2473" i="1" s="1"/>
  <c r="M2474" i="1"/>
  <c r="S2474" i="1" s="1"/>
  <c r="Q2471" i="1"/>
  <c r="K2471" i="1" s="1"/>
  <c r="L2472" i="1" s="1"/>
  <c r="Q2472" i="1" l="1"/>
  <c r="K2472" i="1" s="1"/>
  <c r="L2473" i="1" s="1"/>
  <c r="M2475" i="1" s="1"/>
  <c r="S2475" i="1" s="1"/>
  <c r="G2473" i="1"/>
  <c r="N2473" i="1" s="1"/>
  <c r="E2474" i="1" s="1"/>
  <c r="M2476" i="1" l="1"/>
  <c r="S2476" i="1" s="1"/>
  <c r="Q2473" i="1"/>
  <c r="K2473" i="1" s="1"/>
  <c r="L2474" i="1" s="1"/>
  <c r="G2474" i="1"/>
  <c r="N2474" i="1" s="1"/>
  <c r="E2475" i="1" s="1"/>
  <c r="Q2474" i="1" l="1"/>
  <c r="K2474" i="1" s="1"/>
  <c r="L2475" i="1" s="1"/>
  <c r="M2477" i="1" s="1"/>
  <c r="S2477" i="1" s="1"/>
  <c r="G2475" i="1"/>
  <c r="N2475" i="1" s="1"/>
  <c r="E2476" i="1" s="1"/>
  <c r="Q2475" i="1" l="1"/>
  <c r="K2475" i="1" s="1"/>
  <c r="L2476" i="1" s="1"/>
  <c r="M2478" i="1" s="1"/>
  <c r="S2478" i="1" s="1"/>
  <c r="G2476" i="1"/>
  <c r="N2476" i="1" s="1"/>
  <c r="E2477" i="1" s="1"/>
  <c r="Q2476" i="1" l="1"/>
  <c r="K2476" i="1" s="1"/>
  <c r="L2477" i="1" s="1"/>
  <c r="G2477" i="1"/>
  <c r="N2477" i="1" s="1"/>
  <c r="E2478" i="1" s="1"/>
  <c r="Q2477" i="1" l="1"/>
  <c r="K2477" i="1" s="1"/>
  <c r="L2478" i="1" s="1"/>
  <c r="G2478" i="1"/>
  <c r="N2478" i="1" s="1"/>
  <c r="E2479" i="1" s="1"/>
  <c r="M2480" i="1" l="1"/>
  <c r="S2480" i="1" s="1"/>
  <c r="M2479" i="1"/>
  <c r="S2479" i="1" s="1"/>
  <c r="Q2478" i="1"/>
  <c r="K2478" i="1" s="1"/>
  <c r="L2479" i="1" s="1"/>
  <c r="M2481" i="1" s="1"/>
  <c r="S2481" i="1" s="1"/>
  <c r="G2479" i="1"/>
  <c r="N2479" i="1" l="1"/>
  <c r="E2480" i="1" s="1"/>
  <c r="G2480" i="1" s="1"/>
  <c r="N2480" i="1" s="1"/>
  <c r="E2481" i="1" s="1"/>
  <c r="Q2479" i="1"/>
  <c r="K2479" i="1" s="1"/>
  <c r="L2480" i="1" s="1"/>
  <c r="M2482" i="1" s="1"/>
  <c r="S2482" i="1" s="1"/>
  <c r="Q2480" i="1" l="1"/>
  <c r="K2480" i="1" s="1"/>
  <c r="L2481" i="1" s="1"/>
  <c r="G2481" i="1"/>
  <c r="N2481" i="1" s="1"/>
  <c r="E2482" i="1" s="1"/>
  <c r="M2483" i="1" l="1"/>
  <c r="S2483" i="1" s="1"/>
  <c r="Q2481" i="1"/>
  <c r="K2481" i="1" s="1"/>
  <c r="L2482" i="1" s="1"/>
  <c r="G2482" i="1"/>
  <c r="N2482" i="1" s="1"/>
  <c r="E2483" i="1" s="1"/>
  <c r="Q2482" i="1" l="1"/>
  <c r="K2482" i="1" s="1"/>
  <c r="L2483" i="1" s="1"/>
  <c r="G2483" i="1"/>
  <c r="N2483" i="1" s="1"/>
  <c r="E2484" i="1" s="1"/>
  <c r="M2485" i="1" l="1"/>
  <c r="S2485" i="1" s="1"/>
  <c r="M2484" i="1"/>
  <c r="S2484" i="1" s="1"/>
  <c r="Q2483" i="1"/>
  <c r="K2483" i="1" s="1"/>
  <c r="L2484" i="1" s="1"/>
  <c r="M2486" i="1" s="1"/>
  <c r="S2486" i="1" s="1"/>
  <c r="G2484" i="1"/>
  <c r="N2484" i="1" l="1"/>
  <c r="E2485" i="1" s="1"/>
  <c r="G2485" i="1" s="1"/>
  <c r="N2485" i="1" s="1"/>
  <c r="E2486" i="1" s="1"/>
  <c r="Q2484" i="1"/>
  <c r="K2484" i="1" s="1"/>
  <c r="L2485" i="1" s="1"/>
  <c r="M2487" i="1" s="1"/>
  <c r="S2487" i="1" s="1"/>
  <c r="Q2485" i="1" l="1"/>
  <c r="K2485" i="1" s="1"/>
  <c r="L2486" i="1" s="1"/>
  <c r="M2488" i="1" s="1"/>
  <c r="S2488" i="1" s="1"/>
  <c r="G2486" i="1"/>
  <c r="N2486" i="1" s="1"/>
  <c r="E2487" i="1" s="1"/>
  <c r="Q2486" i="1" l="1"/>
  <c r="K2486" i="1" s="1"/>
  <c r="L2487" i="1" s="1"/>
  <c r="G2487" i="1"/>
  <c r="N2487" i="1" s="1"/>
  <c r="E2488" i="1" s="1"/>
  <c r="G2488" i="1" l="1"/>
  <c r="N2488" i="1" s="1"/>
  <c r="E2489" i="1" s="1"/>
  <c r="M2490" i="1"/>
  <c r="S2490" i="1" s="1"/>
  <c r="Q2487" i="1"/>
  <c r="K2487" i="1" s="1"/>
  <c r="L2488" i="1" s="1"/>
  <c r="M2489" i="1" s="1"/>
  <c r="S2489" i="1" s="1"/>
  <c r="Q2488" i="1" l="1"/>
  <c r="K2488" i="1" s="1"/>
  <c r="L2489" i="1" s="1"/>
  <c r="M2491" i="1" s="1"/>
  <c r="S2491" i="1" s="1"/>
  <c r="G2489" i="1"/>
  <c r="N2489" i="1" s="1"/>
  <c r="E2490" i="1" s="1"/>
  <c r="Q2489" i="1" l="1"/>
  <c r="K2489" i="1" s="1"/>
  <c r="L2490" i="1" s="1"/>
  <c r="G2490" i="1"/>
  <c r="N2490" i="1" s="1"/>
  <c r="E2491" i="1" s="1"/>
  <c r="Q2490" i="1" l="1"/>
  <c r="K2490" i="1" s="1"/>
  <c r="L2491" i="1" s="1"/>
  <c r="M2492" i="1" s="1"/>
  <c r="S2492" i="1" s="1"/>
  <c r="G2491" i="1"/>
  <c r="N2491" i="1" s="1"/>
  <c r="E2492" i="1" s="1"/>
  <c r="M2494" i="1" l="1"/>
  <c r="S2494" i="1" s="1"/>
  <c r="Q2491" i="1"/>
  <c r="K2491" i="1" s="1"/>
  <c r="L2492" i="1" s="1"/>
  <c r="M2493" i="1" s="1"/>
  <c r="S2493" i="1" s="1"/>
  <c r="G2492" i="1"/>
  <c r="N2492" i="1" s="1"/>
  <c r="E2493" i="1" s="1"/>
  <c r="Q2492" i="1" l="1"/>
  <c r="K2492" i="1" s="1"/>
  <c r="L2493" i="1" s="1"/>
  <c r="G2493" i="1"/>
  <c r="N2493" i="1" s="1"/>
  <c r="E2494" i="1" s="1"/>
  <c r="Q2493" i="1" l="1"/>
  <c r="K2493" i="1" s="1"/>
  <c r="L2494" i="1" s="1"/>
  <c r="M2496" i="1" s="1"/>
  <c r="S2496" i="1" s="1"/>
  <c r="G2494" i="1"/>
  <c r="N2494" i="1" s="1"/>
  <c r="E2495" i="1" s="1"/>
  <c r="M2495" i="1" l="1"/>
  <c r="S2495" i="1" s="1"/>
  <c r="M2497" i="1"/>
  <c r="S2497" i="1" s="1"/>
  <c r="Q2494" i="1"/>
  <c r="K2494" i="1" s="1"/>
  <c r="L2495" i="1" s="1"/>
  <c r="G2495" i="1"/>
  <c r="N2495" i="1" l="1"/>
  <c r="E2496" i="1" s="1"/>
  <c r="G2496" i="1" s="1"/>
  <c r="N2496" i="1" s="1"/>
  <c r="E2497" i="1" s="1"/>
  <c r="Q2495" i="1"/>
  <c r="K2495" i="1" s="1"/>
  <c r="L2496" i="1" s="1"/>
  <c r="M2498" i="1" l="1"/>
  <c r="S2498" i="1" s="1"/>
  <c r="M2499" i="1"/>
  <c r="S2499" i="1" s="1"/>
  <c r="Q2496" i="1"/>
  <c r="K2496" i="1" s="1"/>
  <c r="L2497" i="1" s="1"/>
  <c r="G2497" i="1"/>
  <c r="N2497" i="1" s="1"/>
  <c r="E2498" i="1" s="1"/>
  <c r="Q2497" i="1" l="1"/>
  <c r="K2497" i="1" s="1"/>
  <c r="L2498" i="1" s="1"/>
  <c r="M2500" i="1" s="1"/>
  <c r="S2500" i="1" s="1"/>
  <c r="G2498" i="1"/>
  <c r="N2498" i="1" s="1"/>
  <c r="E2499" i="1" s="1"/>
  <c r="Q2498" i="1" l="1"/>
  <c r="K2498" i="1" s="1"/>
  <c r="L2499" i="1" s="1"/>
  <c r="M2501" i="1" s="1"/>
  <c r="S2501" i="1" s="1"/>
  <c r="G2499" i="1"/>
  <c r="N2499" i="1" s="1"/>
  <c r="E2500" i="1" s="1"/>
  <c r="Q2499" i="1" l="1"/>
  <c r="K2499" i="1" s="1"/>
  <c r="L2500" i="1" s="1"/>
  <c r="G2500" i="1"/>
  <c r="N2500" i="1" s="1"/>
  <c r="E2501" i="1" s="1"/>
  <c r="Q2500" i="1" l="1"/>
  <c r="K2500" i="1" s="1"/>
  <c r="L2501" i="1" s="1"/>
  <c r="M2502" i="1" s="1"/>
  <c r="S2502" i="1" s="1"/>
  <c r="G2501" i="1"/>
  <c r="N2501" i="1" s="1"/>
  <c r="E2502" i="1" s="1"/>
  <c r="Q2501" i="1" l="1"/>
  <c r="K2501" i="1" s="1"/>
  <c r="L2502" i="1" s="1"/>
  <c r="M2503" i="1" s="1"/>
  <c r="S2503" i="1" s="1"/>
  <c r="G2502" i="1"/>
  <c r="N2502" i="1" s="1"/>
  <c r="E2503" i="1" s="1"/>
  <c r="M2504" i="1" l="1"/>
  <c r="S2504" i="1" s="1"/>
  <c r="M2505" i="1"/>
  <c r="S2505" i="1" s="1"/>
  <c r="Q2502" i="1"/>
  <c r="K2502" i="1" s="1"/>
  <c r="L2503" i="1" s="1"/>
  <c r="G2503" i="1"/>
  <c r="N2503" i="1" s="1"/>
  <c r="E2504" i="1" s="1"/>
  <c r="Q2503" i="1" l="1"/>
  <c r="K2503" i="1" s="1"/>
  <c r="L2504" i="1" s="1"/>
  <c r="M2506" i="1" s="1"/>
  <c r="S2506" i="1" s="1"/>
  <c r="G2504" i="1"/>
  <c r="N2504" i="1" s="1"/>
  <c r="E2505" i="1" s="1"/>
  <c r="Q2504" i="1" l="1"/>
  <c r="K2504" i="1" s="1"/>
  <c r="L2505" i="1" s="1"/>
  <c r="G2505" i="1"/>
  <c r="N2505" i="1" s="1"/>
  <c r="E2506" i="1" s="1"/>
  <c r="Q2505" i="1" l="1"/>
  <c r="K2505" i="1" s="1"/>
  <c r="L2506" i="1" s="1"/>
  <c r="M2507" i="1" s="1"/>
  <c r="S2507" i="1" s="1"/>
  <c r="G2506" i="1"/>
  <c r="N2506" i="1" s="1"/>
  <c r="E2507" i="1" s="1"/>
  <c r="M2508" i="1" l="1"/>
  <c r="S2508" i="1" s="1"/>
  <c r="Q2506" i="1"/>
  <c r="K2506" i="1" s="1"/>
  <c r="L2507" i="1" s="1"/>
  <c r="M2509" i="1" s="1"/>
  <c r="S2509" i="1" s="1"/>
  <c r="G2507" i="1"/>
  <c r="N2507" i="1" s="1"/>
  <c r="E2508" i="1" s="1"/>
  <c r="Q2507" i="1" l="1"/>
  <c r="K2507" i="1" s="1"/>
  <c r="L2508" i="1" s="1"/>
  <c r="G2508" i="1"/>
  <c r="N2508" i="1" s="1"/>
  <c r="E2509" i="1" s="1"/>
  <c r="M2510" i="1" l="1"/>
  <c r="S2510" i="1" s="1"/>
  <c r="Q2508" i="1"/>
  <c r="K2508" i="1" s="1"/>
  <c r="L2509" i="1" s="1"/>
  <c r="G2509" i="1"/>
  <c r="N2509" i="1" s="1"/>
  <c r="E2510" i="1" s="1"/>
  <c r="M2511" i="1" l="1"/>
  <c r="S2511" i="1" s="1"/>
  <c r="Q2509" i="1"/>
  <c r="K2509" i="1" s="1"/>
  <c r="L2510" i="1" s="1"/>
  <c r="G2510" i="1"/>
  <c r="N2510" i="1" s="1"/>
  <c r="E2511" i="1" s="1"/>
  <c r="Q2510" i="1" l="1"/>
  <c r="K2510" i="1" s="1"/>
  <c r="L2511" i="1" s="1"/>
  <c r="G2511" i="1"/>
  <c r="N2511" i="1" s="1"/>
  <c r="E2512" i="1" s="1"/>
  <c r="M2513" i="1" l="1"/>
  <c r="S2513" i="1" s="1"/>
  <c r="M2512" i="1"/>
  <c r="S2512" i="1" s="1"/>
  <c r="M2514" i="1"/>
  <c r="S2514" i="1" s="1"/>
  <c r="Q2511" i="1"/>
  <c r="K2511" i="1" s="1"/>
  <c r="L2512" i="1" s="1"/>
  <c r="G2512" i="1"/>
  <c r="N2512" i="1" l="1"/>
  <c r="E2513" i="1" s="1"/>
  <c r="G2513" i="1" s="1"/>
  <c r="N2513" i="1" s="1"/>
  <c r="E2514" i="1" s="1"/>
  <c r="Q2512" i="1"/>
  <c r="K2512" i="1" s="1"/>
  <c r="L2513" i="1" s="1"/>
  <c r="M2515" i="1" s="1"/>
  <c r="S2515" i="1" s="1"/>
  <c r="Q2513" i="1" l="1"/>
  <c r="K2513" i="1" s="1"/>
  <c r="L2514" i="1" s="1"/>
  <c r="M2516" i="1" s="1"/>
  <c r="S2516" i="1" s="1"/>
  <c r="G2514" i="1"/>
  <c r="N2514" i="1" s="1"/>
  <c r="E2515" i="1" s="1"/>
  <c r="Q2514" i="1" l="1"/>
  <c r="K2514" i="1" s="1"/>
  <c r="L2515" i="1" s="1"/>
  <c r="M2517" i="1" s="1"/>
  <c r="S2517" i="1" s="1"/>
  <c r="G2515" i="1"/>
  <c r="N2515" i="1" s="1"/>
  <c r="E2516" i="1" s="1"/>
  <c r="Q2515" i="1" l="1"/>
  <c r="K2515" i="1" s="1"/>
  <c r="L2516" i="1" s="1"/>
  <c r="G2516" i="1"/>
  <c r="N2516" i="1" s="1"/>
  <c r="E2517" i="1" s="1"/>
  <c r="Q2516" i="1" l="1"/>
  <c r="K2516" i="1" s="1"/>
  <c r="L2517" i="1" s="1"/>
  <c r="G2517" i="1"/>
  <c r="N2517" i="1" s="1"/>
  <c r="E2518" i="1" s="1"/>
  <c r="M2519" i="1" l="1"/>
  <c r="S2519" i="1" s="1"/>
  <c r="M2518" i="1"/>
  <c r="S2518" i="1" s="1"/>
  <c r="Q2517" i="1"/>
  <c r="K2517" i="1" s="1"/>
  <c r="L2518" i="1" s="1"/>
  <c r="G2518" i="1"/>
  <c r="N2518" i="1" l="1"/>
  <c r="E2519" i="1" s="1"/>
  <c r="G2519" i="1" s="1"/>
  <c r="N2519" i="1" s="1"/>
  <c r="E2520" i="1" s="1"/>
  <c r="Q2518" i="1"/>
  <c r="K2518" i="1" s="1"/>
  <c r="L2519" i="1" s="1"/>
  <c r="M2521" i="1" l="1"/>
  <c r="S2521" i="1" s="1"/>
  <c r="M2520" i="1"/>
  <c r="S2520" i="1" s="1"/>
  <c r="Q2519" i="1"/>
  <c r="K2519" i="1" s="1"/>
  <c r="L2520" i="1" s="1"/>
  <c r="M2522" i="1" s="1"/>
  <c r="S2522" i="1" s="1"/>
  <c r="G2520" i="1"/>
  <c r="N2520" i="1" l="1"/>
  <c r="E2521" i="1" s="1"/>
  <c r="G2521" i="1" s="1"/>
  <c r="N2521" i="1" s="1"/>
  <c r="E2522" i="1" s="1"/>
  <c r="Q2520" i="1"/>
  <c r="K2520" i="1" s="1"/>
  <c r="L2521" i="1" s="1"/>
  <c r="M2523" i="1" l="1"/>
  <c r="S2523" i="1" s="1"/>
  <c r="Q2521" i="1"/>
  <c r="K2521" i="1" s="1"/>
  <c r="L2522" i="1" s="1"/>
  <c r="G2522" i="1"/>
  <c r="N2522" i="1" s="1"/>
  <c r="E2523" i="1" s="1"/>
  <c r="Q2522" i="1" l="1"/>
  <c r="K2522" i="1" s="1"/>
  <c r="L2523" i="1" s="1"/>
  <c r="G2523" i="1"/>
  <c r="N2523" i="1" s="1"/>
  <c r="E2524" i="1" s="1"/>
  <c r="M2525" i="1" l="1"/>
  <c r="S2525" i="1" s="1"/>
  <c r="M2524" i="1"/>
  <c r="S2524" i="1" s="1"/>
  <c r="Q2523" i="1"/>
  <c r="K2523" i="1" s="1"/>
  <c r="L2524" i="1" s="1"/>
  <c r="G2524" i="1"/>
  <c r="N2524" i="1" l="1"/>
  <c r="E2525" i="1" s="1"/>
  <c r="G2525" i="1" s="1"/>
  <c r="N2525" i="1" s="1"/>
  <c r="E2526" i="1" s="1"/>
  <c r="Q2524" i="1"/>
  <c r="K2524" i="1" s="1"/>
  <c r="L2525" i="1" s="1"/>
  <c r="M2527" i="1" l="1"/>
  <c r="S2527" i="1" s="1"/>
  <c r="M2526" i="1"/>
  <c r="S2526" i="1" s="1"/>
  <c r="M2528" i="1"/>
  <c r="S2528" i="1" s="1"/>
  <c r="Q2525" i="1"/>
  <c r="K2525" i="1" s="1"/>
  <c r="L2526" i="1" s="1"/>
  <c r="G2526" i="1"/>
  <c r="N2526" i="1" l="1"/>
  <c r="E2527" i="1" s="1"/>
  <c r="G2527" i="1" s="1"/>
  <c r="N2527" i="1" s="1"/>
  <c r="E2528" i="1" s="1"/>
  <c r="Q2526" i="1"/>
  <c r="K2526" i="1" s="1"/>
  <c r="L2527" i="1" s="1"/>
  <c r="M2529" i="1" s="1"/>
  <c r="S2529" i="1" s="1"/>
  <c r="Q2527" i="1" l="1"/>
  <c r="K2527" i="1" s="1"/>
  <c r="L2528" i="1" s="1"/>
  <c r="G2528" i="1"/>
  <c r="N2528" i="1" s="1"/>
  <c r="E2529" i="1" s="1"/>
  <c r="Q2528" i="1" l="1"/>
  <c r="K2528" i="1" s="1"/>
  <c r="L2529" i="1" s="1"/>
  <c r="G2529" i="1"/>
  <c r="N2529" i="1" s="1"/>
  <c r="E2530" i="1" s="1"/>
  <c r="M2530" i="1" l="1"/>
  <c r="S2530" i="1" s="1"/>
  <c r="M2532" i="1"/>
  <c r="S2532" i="1" s="1"/>
  <c r="Q2529" i="1"/>
  <c r="K2529" i="1" s="1"/>
  <c r="L2530" i="1" s="1"/>
  <c r="M2531" i="1" s="1"/>
  <c r="S2531" i="1" s="1"/>
  <c r="G2530" i="1"/>
  <c r="N2530" i="1" l="1"/>
  <c r="E2531" i="1" s="1"/>
  <c r="G2531" i="1" s="1"/>
  <c r="N2531" i="1" s="1"/>
  <c r="E2532" i="1" s="1"/>
  <c r="Q2530" i="1"/>
  <c r="K2530" i="1" s="1"/>
  <c r="L2531" i="1" s="1"/>
  <c r="Q2531" i="1" l="1"/>
  <c r="K2531" i="1" s="1"/>
  <c r="L2532" i="1" s="1"/>
  <c r="G2532" i="1"/>
  <c r="N2532" i="1" s="1"/>
  <c r="E2533" i="1" s="1"/>
  <c r="M2533" i="1" l="1"/>
  <c r="S2533" i="1" s="1"/>
  <c r="M2535" i="1"/>
  <c r="S2535" i="1" s="1"/>
  <c r="Q2532" i="1"/>
  <c r="K2532" i="1" s="1"/>
  <c r="L2533" i="1" s="1"/>
  <c r="M2534" i="1" s="1"/>
  <c r="S2534" i="1" s="1"/>
  <c r="G2533" i="1"/>
  <c r="N2533" i="1" l="1"/>
  <c r="E2534" i="1" s="1"/>
  <c r="G2534" i="1" s="1"/>
  <c r="N2534" i="1" s="1"/>
  <c r="E2535" i="1" s="1"/>
  <c r="Q2533" i="1"/>
  <c r="K2533" i="1" s="1"/>
  <c r="L2534" i="1" s="1"/>
  <c r="M2537" i="1" l="1"/>
  <c r="S2537" i="1" s="1"/>
  <c r="Q2534" i="1"/>
  <c r="K2534" i="1" s="1"/>
  <c r="L2535" i="1" s="1"/>
  <c r="M2536" i="1" s="1"/>
  <c r="S2536" i="1" s="1"/>
  <c r="G2535" i="1"/>
  <c r="N2535" i="1" s="1"/>
  <c r="E2536" i="1" s="1"/>
  <c r="Q2535" i="1" l="1"/>
  <c r="K2535" i="1" s="1"/>
  <c r="L2536" i="1" s="1"/>
  <c r="G2536" i="1"/>
  <c r="N2536" i="1" s="1"/>
  <c r="E2537" i="1" s="1"/>
  <c r="M2539" i="1" l="1"/>
  <c r="S2539" i="1" s="1"/>
  <c r="Q2536" i="1"/>
  <c r="K2536" i="1" s="1"/>
  <c r="L2537" i="1" s="1"/>
  <c r="M2538" i="1" s="1"/>
  <c r="S2538" i="1" s="1"/>
  <c r="G2537" i="1"/>
  <c r="N2537" i="1" s="1"/>
  <c r="E2538" i="1" s="1"/>
  <c r="Q2537" i="1" l="1"/>
  <c r="K2537" i="1" s="1"/>
  <c r="L2538" i="1" s="1"/>
  <c r="G2538" i="1"/>
  <c r="N2538" i="1" s="1"/>
  <c r="E2539" i="1" s="1"/>
  <c r="Q2538" i="1" l="1"/>
  <c r="K2538" i="1" s="1"/>
  <c r="L2539" i="1" s="1"/>
  <c r="G2539" i="1"/>
  <c r="N2539" i="1" s="1"/>
  <c r="E2540" i="1" s="1"/>
  <c r="M2540" i="1" l="1"/>
  <c r="S2540" i="1" s="1"/>
  <c r="Q2539" i="1"/>
  <c r="K2539" i="1" s="1"/>
  <c r="L2540" i="1" s="1"/>
  <c r="M2542" i="1" s="1"/>
  <c r="S2542" i="1" s="1"/>
  <c r="G2540" i="1"/>
  <c r="N2540" i="1" l="1"/>
  <c r="E2541" i="1" s="1"/>
  <c r="G2541" i="1" s="1"/>
  <c r="M2541" i="1"/>
  <c r="S2541" i="1" s="1"/>
  <c r="Q2540" i="1"/>
  <c r="K2540" i="1" s="1"/>
  <c r="L2541" i="1" s="1"/>
  <c r="M2543" i="1" s="1"/>
  <c r="S2543" i="1" s="1"/>
  <c r="N2541" i="1" l="1"/>
  <c r="E2542" i="1" s="1"/>
  <c r="G2542" i="1" s="1"/>
  <c r="N2542" i="1" s="1"/>
  <c r="E2543" i="1" s="1"/>
  <c r="Q2541" i="1"/>
  <c r="K2541" i="1" s="1"/>
  <c r="L2542" i="1" s="1"/>
  <c r="M2545" i="1" l="1"/>
  <c r="S2545" i="1" s="1"/>
  <c r="Q2542" i="1"/>
  <c r="K2542" i="1" s="1"/>
  <c r="L2543" i="1" s="1"/>
  <c r="M2544" i="1" s="1"/>
  <c r="S2544" i="1" s="1"/>
  <c r="G2543" i="1"/>
  <c r="N2543" i="1" s="1"/>
  <c r="E2544" i="1" s="1"/>
  <c r="Q2543" i="1" l="1"/>
  <c r="K2543" i="1" s="1"/>
  <c r="L2544" i="1" s="1"/>
  <c r="G2544" i="1"/>
  <c r="N2544" i="1" s="1"/>
  <c r="E2545" i="1" s="1"/>
  <c r="Q2544" i="1" l="1"/>
  <c r="K2544" i="1" s="1"/>
  <c r="L2545" i="1" s="1"/>
  <c r="M2546" i="1" s="1"/>
  <c r="S2546" i="1" s="1"/>
  <c r="G2545" i="1"/>
  <c r="N2545" i="1" s="1"/>
  <c r="E2546" i="1" s="1"/>
  <c r="Q2545" i="1" l="1"/>
  <c r="K2545" i="1" s="1"/>
  <c r="L2546" i="1" s="1"/>
  <c r="G2546" i="1"/>
  <c r="N2546" i="1" s="1"/>
  <c r="E2547" i="1" s="1"/>
  <c r="M2547" i="1" l="1"/>
  <c r="S2547" i="1" s="1"/>
  <c r="Q2546" i="1"/>
  <c r="K2546" i="1" s="1"/>
  <c r="L2547" i="1" s="1"/>
  <c r="M2548" i="1" s="1"/>
  <c r="S2548" i="1" s="1"/>
  <c r="G2547" i="1"/>
  <c r="N2547" i="1" l="1"/>
  <c r="E2548" i="1" s="1"/>
  <c r="G2548" i="1" s="1"/>
  <c r="N2548" i="1" s="1"/>
  <c r="E2549" i="1" s="1"/>
  <c r="Q2547" i="1"/>
  <c r="K2547" i="1" s="1"/>
  <c r="L2548" i="1" s="1"/>
  <c r="M2550" i="1" s="1"/>
  <c r="S2550" i="1" s="1"/>
  <c r="M2549" i="1" l="1"/>
  <c r="S2549" i="1" s="1"/>
  <c r="Q2548" i="1"/>
  <c r="K2548" i="1" s="1"/>
  <c r="L2549" i="1" s="1"/>
  <c r="G2549" i="1"/>
  <c r="N2549" i="1" l="1"/>
  <c r="E2550" i="1" s="1"/>
  <c r="G2550" i="1" s="1"/>
  <c r="N2550" i="1" s="1"/>
  <c r="E2551" i="1" s="1"/>
  <c r="Q2549" i="1"/>
  <c r="K2549" i="1" s="1"/>
  <c r="L2550" i="1" s="1"/>
  <c r="M2551" i="1" l="1"/>
  <c r="S2551" i="1" s="1"/>
  <c r="M2553" i="1"/>
  <c r="S2553" i="1" s="1"/>
  <c r="Q2550" i="1"/>
  <c r="K2550" i="1" s="1"/>
  <c r="L2551" i="1" s="1"/>
  <c r="M2552" i="1" s="1"/>
  <c r="S2552" i="1" s="1"/>
  <c r="G2551" i="1"/>
  <c r="N2551" i="1" l="1"/>
  <c r="E2552" i="1" s="1"/>
  <c r="G2552" i="1" s="1"/>
  <c r="N2552" i="1" s="1"/>
  <c r="E2553" i="1" s="1"/>
  <c r="Q2551" i="1"/>
  <c r="K2551" i="1" s="1"/>
  <c r="L2552" i="1" s="1"/>
  <c r="M2554" i="1" s="1"/>
  <c r="S2554" i="1" s="1"/>
  <c r="M2555" i="1" l="1"/>
  <c r="S2555" i="1" s="1"/>
  <c r="Q2552" i="1"/>
  <c r="K2552" i="1" s="1"/>
  <c r="L2553" i="1" s="1"/>
  <c r="G2553" i="1"/>
  <c r="N2553" i="1" s="1"/>
  <c r="E2554" i="1" s="1"/>
  <c r="Q2553" i="1" l="1"/>
  <c r="K2553" i="1" s="1"/>
  <c r="L2554" i="1" s="1"/>
  <c r="G2554" i="1"/>
  <c r="N2554" i="1" s="1"/>
  <c r="E2555" i="1" s="1"/>
  <c r="Q2554" i="1" l="1"/>
  <c r="K2554" i="1" s="1"/>
  <c r="L2555" i="1" s="1"/>
  <c r="M2556" i="1" s="1"/>
  <c r="S2556" i="1" s="1"/>
  <c r="G2555" i="1"/>
  <c r="N2555" i="1" s="1"/>
  <c r="E2556" i="1" s="1"/>
  <c r="M2558" i="1" l="1"/>
  <c r="S2558" i="1" s="1"/>
  <c r="Q2555" i="1"/>
  <c r="K2555" i="1" s="1"/>
  <c r="L2556" i="1" s="1"/>
  <c r="M2557" i="1" s="1"/>
  <c r="S2557" i="1" s="1"/>
  <c r="G2556" i="1"/>
  <c r="N2556" i="1" s="1"/>
  <c r="E2557" i="1" s="1"/>
  <c r="Q2556" i="1" l="1"/>
  <c r="K2556" i="1" s="1"/>
  <c r="L2557" i="1" s="1"/>
  <c r="M2559" i="1" s="1"/>
  <c r="S2559" i="1" s="1"/>
  <c r="G2557" i="1"/>
  <c r="N2557" i="1" s="1"/>
  <c r="E2558" i="1" s="1"/>
  <c r="Q2557" i="1" l="1"/>
  <c r="K2557" i="1" s="1"/>
  <c r="L2558" i="1" s="1"/>
  <c r="G2558" i="1"/>
  <c r="N2558" i="1" s="1"/>
  <c r="E2559" i="1" s="1"/>
  <c r="M2560" i="1" l="1"/>
  <c r="S2560" i="1" s="1"/>
  <c r="Q2558" i="1"/>
  <c r="K2558" i="1" s="1"/>
  <c r="L2559" i="1" s="1"/>
  <c r="G2559" i="1"/>
  <c r="N2559" i="1" s="1"/>
  <c r="E2560" i="1" s="1"/>
  <c r="Q2559" i="1" l="1"/>
  <c r="K2559" i="1" s="1"/>
  <c r="L2560" i="1" s="1"/>
  <c r="G2560" i="1"/>
  <c r="N2560" i="1" s="1"/>
  <c r="E2561" i="1" s="1"/>
  <c r="M2562" i="1" l="1"/>
  <c r="S2562" i="1" s="1"/>
  <c r="M2561" i="1"/>
  <c r="S2561" i="1" s="1"/>
  <c r="Q2560" i="1"/>
  <c r="K2560" i="1" s="1"/>
  <c r="L2561" i="1" s="1"/>
  <c r="G2561" i="1"/>
  <c r="N2561" i="1" l="1"/>
  <c r="E2562" i="1" s="1"/>
  <c r="G2562" i="1" s="1"/>
  <c r="N2562" i="1" s="1"/>
  <c r="E2563" i="1" s="1"/>
  <c r="Q2561" i="1"/>
  <c r="K2561" i="1" s="1"/>
  <c r="L2562" i="1" s="1"/>
  <c r="M2564" i="1" l="1"/>
  <c r="S2564" i="1" s="1"/>
  <c r="M2563" i="1"/>
  <c r="S2563" i="1" s="1"/>
  <c r="M2565" i="1"/>
  <c r="S2565" i="1" s="1"/>
  <c r="Q2562" i="1"/>
  <c r="K2562" i="1" s="1"/>
  <c r="L2563" i="1" s="1"/>
  <c r="G2563" i="1"/>
  <c r="N2563" i="1" l="1"/>
  <c r="E2564" i="1" s="1"/>
  <c r="G2564" i="1" s="1"/>
  <c r="N2564" i="1" s="1"/>
  <c r="E2565" i="1" s="1"/>
  <c r="Q2563" i="1"/>
  <c r="K2563" i="1" s="1"/>
  <c r="L2564" i="1" s="1"/>
  <c r="M2566" i="1" s="1"/>
  <c r="S2566" i="1" s="1"/>
  <c r="Q2564" i="1" l="1"/>
  <c r="K2564" i="1" s="1"/>
  <c r="L2565" i="1" s="1"/>
  <c r="M2567" i="1" s="1"/>
  <c r="S2567" i="1" s="1"/>
  <c r="G2565" i="1"/>
  <c r="N2565" i="1" s="1"/>
  <c r="E2566" i="1" s="1"/>
  <c r="M2568" i="1" l="1"/>
  <c r="S2568" i="1" s="1"/>
  <c r="Q2565" i="1"/>
  <c r="K2565" i="1" s="1"/>
  <c r="L2566" i="1" s="1"/>
  <c r="G2566" i="1"/>
  <c r="N2566" i="1" s="1"/>
  <c r="E2567" i="1" s="1"/>
  <c r="Q2566" i="1" l="1"/>
  <c r="K2566" i="1" s="1"/>
  <c r="L2567" i="1" s="1"/>
  <c r="G2567" i="1"/>
  <c r="N2567" i="1" s="1"/>
  <c r="E2568" i="1" s="1"/>
  <c r="M2569" i="1" l="1"/>
  <c r="S2569" i="1" s="1"/>
  <c r="M2570" i="1"/>
  <c r="S2570" i="1" s="1"/>
  <c r="Q2567" i="1"/>
  <c r="K2567" i="1" s="1"/>
  <c r="L2568" i="1" s="1"/>
  <c r="G2568" i="1"/>
  <c r="N2568" i="1" s="1"/>
  <c r="E2569" i="1" s="1"/>
  <c r="Q2568" i="1" l="1"/>
  <c r="K2568" i="1" s="1"/>
  <c r="L2569" i="1" s="1"/>
  <c r="M2571" i="1" s="1"/>
  <c r="S2571" i="1" s="1"/>
  <c r="G2569" i="1"/>
  <c r="N2569" i="1" s="1"/>
  <c r="E2570" i="1" s="1"/>
  <c r="Q2569" i="1" l="1"/>
  <c r="K2569" i="1" s="1"/>
  <c r="L2570" i="1" s="1"/>
  <c r="M2572" i="1" s="1"/>
  <c r="S2572" i="1" s="1"/>
  <c r="G2570" i="1"/>
  <c r="N2570" i="1" s="1"/>
  <c r="E2571" i="1" s="1"/>
  <c r="Q2570" i="1" l="1"/>
  <c r="K2570" i="1" s="1"/>
  <c r="L2571" i="1" s="1"/>
  <c r="G2571" i="1"/>
  <c r="N2571" i="1" s="1"/>
  <c r="E2572" i="1" s="1"/>
  <c r="Q2571" i="1" l="1"/>
  <c r="K2571" i="1" s="1"/>
  <c r="L2572" i="1" s="1"/>
  <c r="M2573" i="1" s="1"/>
  <c r="S2573" i="1" s="1"/>
  <c r="G2572" i="1"/>
  <c r="N2572" i="1" s="1"/>
  <c r="E2573" i="1" s="1"/>
  <c r="G2573" i="1" l="1"/>
  <c r="N2573" i="1" s="1"/>
  <c r="E2574" i="1" s="1"/>
  <c r="Q2572" i="1"/>
  <c r="K2572" i="1" s="1"/>
  <c r="L2573" i="1" s="1"/>
  <c r="M2574" i="1" l="1"/>
  <c r="S2574" i="1" s="1"/>
  <c r="Q2573" i="1"/>
  <c r="K2573" i="1" s="1"/>
  <c r="L2574" i="1" s="1"/>
  <c r="M2575" i="1" s="1"/>
  <c r="S2575" i="1" s="1"/>
  <c r="G2574" i="1"/>
  <c r="N2574" i="1" l="1"/>
  <c r="E2575" i="1" s="1"/>
  <c r="G2575" i="1" s="1"/>
  <c r="N2575" i="1" s="1"/>
  <c r="E2576" i="1" s="1"/>
  <c r="Q2574" i="1"/>
  <c r="K2574" i="1" s="1"/>
  <c r="L2575" i="1" s="1"/>
  <c r="M2576" i="1" l="1"/>
  <c r="S2576" i="1" s="1"/>
  <c r="Q2575" i="1"/>
  <c r="K2575" i="1" s="1"/>
  <c r="L2576" i="1" s="1"/>
  <c r="M2577" i="1" s="1"/>
  <c r="S2577" i="1" s="1"/>
  <c r="G2576" i="1"/>
  <c r="N2576" i="1" l="1"/>
  <c r="E2577" i="1" s="1"/>
  <c r="G2577" i="1" s="1"/>
  <c r="N2577" i="1" s="1"/>
  <c r="E2578" i="1" s="1"/>
  <c r="M2578" i="1"/>
  <c r="S2578" i="1" s="1"/>
  <c r="Q2576" i="1"/>
  <c r="K2576" i="1" s="1"/>
  <c r="L2577" i="1" s="1"/>
  <c r="M2579" i="1" s="1"/>
  <c r="S2579" i="1" s="1"/>
  <c r="Q2577" i="1" l="1"/>
  <c r="K2577" i="1" s="1"/>
  <c r="L2578" i="1" s="1"/>
  <c r="G2578" i="1"/>
  <c r="N2578" i="1" s="1"/>
  <c r="E2579" i="1" s="1"/>
  <c r="Q2578" i="1" l="1"/>
  <c r="K2578" i="1" s="1"/>
  <c r="L2579" i="1" s="1"/>
  <c r="G2579" i="1"/>
  <c r="N2579" i="1" s="1"/>
  <c r="E2580" i="1" s="1"/>
  <c r="M2580" i="1" l="1"/>
  <c r="S2580" i="1" s="1"/>
  <c r="Q2579" i="1"/>
  <c r="K2579" i="1" s="1"/>
  <c r="L2580" i="1" s="1"/>
  <c r="M2581" i="1" s="1"/>
  <c r="S2581" i="1" s="1"/>
  <c r="G2580" i="1"/>
  <c r="N2580" i="1" l="1"/>
  <c r="E2581" i="1" s="1"/>
  <c r="G2581" i="1" s="1"/>
  <c r="N2581" i="1" s="1"/>
  <c r="E2582" i="1" s="1"/>
  <c r="Q2580" i="1"/>
  <c r="K2580" i="1" s="1"/>
  <c r="L2581" i="1" s="1"/>
  <c r="M2582" i="1" s="1"/>
  <c r="S2582" i="1" s="1"/>
  <c r="Q2581" i="1" l="1"/>
  <c r="K2581" i="1" s="1"/>
  <c r="L2582" i="1" s="1"/>
  <c r="M2583" i="1" s="1"/>
  <c r="S2583" i="1" s="1"/>
  <c r="G2582" i="1"/>
  <c r="N2582" i="1" s="1"/>
  <c r="E2583" i="1" s="1"/>
  <c r="Q2582" i="1" l="1"/>
  <c r="K2582" i="1" s="1"/>
  <c r="L2583" i="1" s="1"/>
  <c r="G2583" i="1"/>
  <c r="N2583" i="1" s="1"/>
  <c r="E2584" i="1" s="1"/>
  <c r="M2585" i="1" l="1"/>
  <c r="S2585" i="1" s="1"/>
  <c r="M2584" i="1"/>
  <c r="S2584" i="1" s="1"/>
  <c r="Q2583" i="1"/>
  <c r="K2583" i="1" s="1"/>
  <c r="L2584" i="1" s="1"/>
  <c r="M2586" i="1" s="1"/>
  <c r="S2586" i="1" s="1"/>
  <c r="G2584" i="1"/>
  <c r="N2584" i="1" l="1"/>
  <c r="E2585" i="1" s="1"/>
  <c r="G2585" i="1" s="1"/>
  <c r="N2585" i="1" s="1"/>
  <c r="E2586" i="1" s="1"/>
  <c r="Q2584" i="1"/>
  <c r="K2584" i="1" s="1"/>
  <c r="L2585" i="1" s="1"/>
  <c r="Q2585" i="1" l="1"/>
  <c r="K2585" i="1" s="1"/>
  <c r="L2586" i="1" s="1"/>
  <c r="G2586" i="1"/>
  <c r="N2586" i="1" s="1"/>
  <c r="E2587" i="1" s="1"/>
  <c r="M2588" i="1" l="1"/>
  <c r="S2588" i="1" s="1"/>
  <c r="M2587" i="1"/>
  <c r="S2587" i="1" s="1"/>
  <c r="Q2586" i="1"/>
  <c r="K2586" i="1" s="1"/>
  <c r="L2587" i="1" s="1"/>
  <c r="G2587" i="1"/>
  <c r="N2587" i="1" l="1"/>
  <c r="E2588" i="1" s="1"/>
  <c r="G2588" i="1" s="1"/>
  <c r="N2588" i="1" s="1"/>
  <c r="E2589" i="1" s="1"/>
  <c r="Q2587" i="1"/>
  <c r="K2587" i="1" s="1"/>
  <c r="L2588" i="1" s="1"/>
  <c r="M2589" i="1" l="1"/>
  <c r="S2589" i="1" s="1"/>
  <c r="M2591" i="1"/>
  <c r="S2591" i="1" s="1"/>
  <c r="Q2588" i="1"/>
  <c r="K2588" i="1" s="1"/>
  <c r="L2589" i="1" s="1"/>
  <c r="M2590" i="1" s="1"/>
  <c r="S2590" i="1" s="1"/>
  <c r="G2589" i="1"/>
  <c r="N2589" i="1" l="1"/>
  <c r="E2590" i="1" s="1"/>
  <c r="G2590" i="1" s="1"/>
  <c r="N2590" i="1" s="1"/>
  <c r="E2591" i="1" s="1"/>
  <c r="Q2589" i="1"/>
  <c r="K2589" i="1" s="1"/>
  <c r="L2590" i="1" s="1"/>
  <c r="M2592" i="1" s="1"/>
  <c r="S2592" i="1" s="1"/>
  <c r="Q2590" i="1" l="1"/>
  <c r="K2590" i="1" s="1"/>
  <c r="L2591" i="1" s="1"/>
  <c r="G2591" i="1"/>
  <c r="N2591" i="1" s="1"/>
  <c r="E2592" i="1" s="1"/>
  <c r="Q2591" i="1" l="1"/>
  <c r="K2591" i="1" s="1"/>
  <c r="L2592" i="1" s="1"/>
  <c r="G2592" i="1"/>
  <c r="N2592" i="1" s="1"/>
  <c r="E2593" i="1" s="1"/>
  <c r="M2594" i="1" l="1"/>
  <c r="S2594" i="1" s="1"/>
  <c r="M2593" i="1"/>
  <c r="S2593" i="1" s="1"/>
  <c r="M2595" i="1"/>
  <c r="S2595" i="1" s="1"/>
  <c r="Q2592" i="1"/>
  <c r="K2592" i="1" s="1"/>
  <c r="L2593" i="1" s="1"/>
  <c r="G2593" i="1"/>
  <c r="N2593" i="1" l="1"/>
  <c r="E2594" i="1" s="1"/>
  <c r="G2594" i="1" s="1"/>
  <c r="N2594" i="1" s="1"/>
  <c r="E2595" i="1" s="1"/>
  <c r="Q2593" i="1"/>
  <c r="K2593" i="1" s="1"/>
  <c r="L2594" i="1" s="1"/>
  <c r="M2596" i="1" s="1"/>
  <c r="S2596" i="1" s="1"/>
  <c r="Q2594" i="1" l="1"/>
  <c r="K2594" i="1" s="1"/>
  <c r="L2595" i="1" s="1"/>
  <c r="M2597" i="1" s="1"/>
  <c r="S2597" i="1" s="1"/>
  <c r="G2595" i="1"/>
  <c r="N2595" i="1" s="1"/>
  <c r="E2596" i="1" s="1"/>
  <c r="Q2595" i="1" l="1"/>
  <c r="K2595" i="1" s="1"/>
  <c r="L2596" i="1" s="1"/>
  <c r="M2598" i="1" s="1"/>
  <c r="S2598" i="1" s="1"/>
  <c r="G2596" i="1"/>
  <c r="N2596" i="1" s="1"/>
  <c r="E2597" i="1" s="1"/>
  <c r="Q2596" i="1" l="1"/>
  <c r="K2596" i="1" s="1"/>
  <c r="L2597" i="1" s="1"/>
  <c r="M2599" i="1" s="1"/>
  <c r="S2599" i="1" s="1"/>
  <c r="G2597" i="1"/>
  <c r="N2597" i="1" s="1"/>
  <c r="E2598" i="1" s="1"/>
  <c r="Q2597" i="1" l="1"/>
  <c r="K2597" i="1" s="1"/>
  <c r="L2598" i="1" s="1"/>
  <c r="G2598" i="1"/>
  <c r="N2598" i="1" s="1"/>
  <c r="E2599" i="1" s="1"/>
  <c r="Q2598" i="1" l="1"/>
  <c r="K2598" i="1" s="1"/>
  <c r="L2599" i="1" s="1"/>
  <c r="M2600" i="1" s="1"/>
  <c r="S2600" i="1" s="1"/>
  <c r="G2599" i="1"/>
  <c r="N2599" i="1" s="1"/>
  <c r="E2600" i="1" s="1"/>
  <c r="M2601" i="1" l="1"/>
  <c r="S2601" i="1" s="1"/>
  <c r="Q2599" i="1"/>
  <c r="K2599" i="1" s="1"/>
  <c r="L2600" i="1" s="1"/>
  <c r="G2600" i="1"/>
  <c r="N2600" i="1" s="1"/>
  <c r="E2601" i="1" s="1"/>
  <c r="Q2600" i="1" l="1"/>
  <c r="K2600" i="1" s="1"/>
  <c r="L2601" i="1" s="1"/>
  <c r="G2601" i="1"/>
  <c r="N2601" i="1" s="1"/>
  <c r="E2602" i="1" s="1"/>
  <c r="M2603" i="1" l="1"/>
  <c r="S2603" i="1" s="1"/>
  <c r="M2602" i="1"/>
  <c r="S2602" i="1" s="1"/>
  <c r="Q2601" i="1"/>
  <c r="K2601" i="1" s="1"/>
  <c r="L2602" i="1" s="1"/>
  <c r="G2602" i="1"/>
  <c r="N2602" i="1" l="1"/>
  <c r="E2603" i="1" s="1"/>
  <c r="G2603" i="1" s="1"/>
  <c r="N2603" i="1" s="1"/>
  <c r="E2604" i="1" s="1"/>
  <c r="Q2602" i="1"/>
  <c r="K2602" i="1" s="1"/>
  <c r="L2603" i="1" s="1"/>
  <c r="M2605" i="1" l="1"/>
  <c r="S2605" i="1" s="1"/>
  <c r="M2604" i="1"/>
  <c r="S2604" i="1" s="1"/>
  <c r="Q2603" i="1"/>
  <c r="K2603" i="1" s="1"/>
  <c r="L2604" i="1" s="1"/>
  <c r="G2604" i="1"/>
  <c r="N2604" i="1" l="1"/>
  <c r="E2605" i="1" s="1"/>
  <c r="G2605" i="1" s="1"/>
  <c r="N2605" i="1" s="1"/>
  <c r="E2606" i="1" s="1"/>
  <c r="Q2604" i="1"/>
  <c r="K2604" i="1" s="1"/>
  <c r="L2605" i="1" s="1"/>
  <c r="M2607" i="1" l="1"/>
  <c r="S2607" i="1" s="1"/>
  <c r="M2606" i="1"/>
  <c r="S2606" i="1" s="1"/>
  <c r="Q2605" i="1"/>
  <c r="K2605" i="1" s="1"/>
  <c r="L2606" i="1" s="1"/>
  <c r="G2606" i="1"/>
  <c r="N2606" i="1" l="1"/>
  <c r="E2607" i="1" s="1"/>
  <c r="M2608" i="1"/>
  <c r="S2608" i="1" s="1"/>
  <c r="M2609" i="1"/>
  <c r="S2609" i="1" s="1"/>
  <c r="Q2606" i="1"/>
  <c r="K2606" i="1" s="1"/>
  <c r="L2607" i="1" s="1"/>
  <c r="G2607" i="1"/>
  <c r="N2607" i="1" s="1"/>
  <c r="E2608" i="1" s="1"/>
  <c r="Q2607" i="1" l="1"/>
  <c r="K2607" i="1" s="1"/>
  <c r="L2608" i="1" s="1"/>
  <c r="G2608" i="1"/>
  <c r="N2608" i="1" s="1"/>
  <c r="E2609" i="1" s="1"/>
  <c r="M2610" i="1" l="1"/>
  <c r="S2610" i="1" s="1"/>
  <c r="Q2608" i="1"/>
  <c r="K2608" i="1" s="1"/>
  <c r="L2609" i="1" s="1"/>
  <c r="M2611" i="1" s="1"/>
  <c r="S2611" i="1" s="1"/>
  <c r="G2609" i="1"/>
  <c r="N2609" i="1" s="1"/>
  <c r="E2610" i="1" s="1"/>
  <c r="M2612" i="1" l="1"/>
  <c r="S2612" i="1" s="1"/>
  <c r="Q2609" i="1"/>
  <c r="K2609" i="1" s="1"/>
  <c r="L2610" i="1" s="1"/>
  <c r="G2610" i="1"/>
  <c r="N2610" i="1" s="1"/>
  <c r="E2611" i="1" s="1"/>
  <c r="Q2610" i="1" l="1"/>
  <c r="K2610" i="1" s="1"/>
  <c r="L2611" i="1" s="1"/>
  <c r="M2613" i="1" s="1"/>
  <c r="S2613" i="1" s="1"/>
  <c r="G2611" i="1"/>
  <c r="N2611" i="1" s="1"/>
  <c r="E2612" i="1" s="1"/>
  <c r="M2614" i="1" l="1"/>
  <c r="S2614" i="1" s="1"/>
  <c r="Q2611" i="1"/>
  <c r="K2611" i="1" s="1"/>
  <c r="L2612" i="1" s="1"/>
  <c r="G2612" i="1"/>
  <c r="N2612" i="1" s="1"/>
  <c r="E2613" i="1" s="1"/>
  <c r="Q2612" i="1" l="1"/>
  <c r="K2612" i="1" s="1"/>
  <c r="L2613" i="1" s="1"/>
  <c r="G2613" i="1"/>
  <c r="N2613" i="1" s="1"/>
  <c r="E2614" i="1" s="1"/>
  <c r="M2615" i="1" l="1"/>
  <c r="S2615" i="1" s="1"/>
  <c r="M2616" i="1"/>
  <c r="S2616" i="1" s="1"/>
  <c r="Q2613" i="1"/>
  <c r="K2613" i="1" s="1"/>
  <c r="L2614" i="1" s="1"/>
  <c r="G2614" i="1"/>
  <c r="N2614" i="1" s="1"/>
  <c r="E2615" i="1" s="1"/>
  <c r="Q2614" i="1" l="1"/>
  <c r="K2614" i="1" s="1"/>
  <c r="L2615" i="1" s="1"/>
  <c r="M2617" i="1" s="1"/>
  <c r="S2617" i="1" s="1"/>
  <c r="G2615" i="1"/>
  <c r="N2615" i="1" s="1"/>
  <c r="E2616" i="1" s="1"/>
  <c r="Q2615" i="1" l="1"/>
  <c r="K2615" i="1" s="1"/>
  <c r="L2616" i="1" s="1"/>
  <c r="M2618" i="1" s="1"/>
  <c r="S2618" i="1" s="1"/>
  <c r="G2616" i="1"/>
  <c r="N2616" i="1" s="1"/>
  <c r="E2617" i="1" s="1"/>
  <c r="Q2616" i="1" l="1"/>
  <c r="K2616" i="1" s="1"/>
  <c r="L2617" i="1" s="1"/>
  <c r="G2617" i="1"/>
  <c r="N2617" i="1" s="1"/>
  <c r="E2618" i="1" s="1"/>
  <c r="Q2617" i="1" l="1"/>
  <c r="K2617" i="1" s="1"/>
  <c r="L2618" i="1" s="1"/>
  <c r="M2619" i="1" s="1"/>
  <c r="S2619" i="1" s="1"/>
  <c r="G2618" i="1"/>
  <c r="N2618" i="1" s="1"/>
  <c r="E2619" i="1" s="1"/>
  <c r="M2620" i="1" l="1"/>
  <c r="S2620" i="1" s="1"/>
  <c r="Q2618" i="1"/>
  <c r="K2618" i="1" s="1"/>
  <c r="L2619" i="1" s="1"/>
  <c r="M2621" i="1" s="1"/>
  <c r="S2621" i="1" s="1"/>
  <c r="G2619" i="1"/>
  <c r="N2619" i="1" s="1"/>
  <c r="E2620" i="1" s="1"/>
  <c r="Q2619" i="1" l="1"/>
  <c r="K2619" i="1" s="1"/>
  <c r="L2620" i="1" s="1"/>
  <c r="M2622" i="1" s="1"/>
  <c r="S2622" i="1" s="1"/>
  <c r="G2620" i="1"/>
  <c r="N2620" i="1" s="1"/>
  <c r="E2621" i="1" s="1"/>
  <c r="Q2620" i="1" l="1"/>
  <c r="K2620" i="1" s="1"/>
  <c r="L2621" i="1" s="1"/>
  <c r="M2623" i="1" s="1"/>
  <c r="S2623" i="1" s="1"/>
  <c r="G2621" i="1"/>
  <c r="N2621" i="1" s="1"/>
  <c r="E2622" i="1" s="1"/>
  <c r="Q2621" i="1" l="1"/>
  <c r="K2621" i="1" s="1"/>
  <c r="L2622" i="1" s="1"/>
  <c r="G2622" i="1"/>
  <c r="N2622" i="1" s="1"/>
  <c r="E2623" i="1" s="1"/>
  <c r="Q2622" i="1" l="1"/>
  <c r="K2622" i="1" s="1"/>
  <c r="L2623" i="1" s="1"/>
  <c r="M2624" i="1" s="1"/>
  <c r="S2624" i="1" s="1"/>
  <c r="G2623" i="1"/>
  <c r="N2623" i="1" s="1"/>
  <c r="E2624" i="1" s="1"/>
  <c r="Q2623" i="1" l="1"/>
  <c r="K2623" i="1" s="1"/>
  <c r="L2624" i="1" s="1"/>
  <c r="M2625" i="1" s="1"/>
  <c r="S2625" i="1" s="1"/>
  <c r="G2624" i="1"/>
  <c r="N2624" i="1" s="1"/>
  <c r="E2625" i="1" s="1"/>
  <c r="M2626" i="1" l="1"/>
  <c r="S2626" i="1" s="1"/>
  <c r="Q2624" i="1"/>
  <c r="K2624" i="1" s="1"/>
  <c r="L2625" i="1" s="1"/>
  <c r="M2627" i="1" s="1"/>
  <c r="S2627" i="1" s="1"/>
  <c r="G2625" i="1"/>
  <c r="N2625" i="1" s="1"/>
  <c r="E2626" i="1" s="1"/>
  <c r="Q2625" i="1" l="1"/>
  <c r="K2625" i="1" s="1"/>
  <c r="L2626" i="1" s="1"/>
  <c r="G2626" i="1"/>
  <c r="N2626" i="1" s="1"/>
  <c r="E2627" i="1" s="1"/>
  <c r="M2628" i="1" l="1"/>
  <c r="S2628" i="1" s="1"/>
  <c r="Q2626" i="1"/>
  <c r="K2626" i="1" s="1"/>
  <c r="L2627" i="1" s="1"/>
  <c r="G2627" i="1"/>
  <c r="N2627" i="1" s="1"/>
  <c r="E2628" i="1" s="1"/>
  <c r="M2629" i="1" l="1"/>
  <c r="S2629" i="1" s="1"/>
  <c r="Q2627" i="1"/>
  <c r="K2627" i="1" s="1"/>
  <c r="L2628" i="1" s="1"/>
  <c r="M2630" i="1" s="1"/>
  <c r="S2630" i="1" s="1"/>
  <c r="G2628" i="1"/>
  <c r="N2628" i="1" s="1"/>
  <c r="E2629" i="1" s="1"/>
  <c r="Q2628" i="1" l="1"/>
  <c r="K2628" i="1" s="1"/>
  <c r="L2629" i="1" s="1"/>
  <c r="M2631" i="1" s="1"/>
  <c r="S2631" i="1" s="1"/>
  <c r="G2629" i="1"/>
  <c r="N2629" i="1" s="1"/>
  <c r="E2630" i="1" s="1"/>
  <c r="Q2629" i="1" l="1"/>
  <c r="K2629" i="1" s="1"/>
  <c r="L2630" i="1" s="1"/>
  <c r="M2632" i="1" s="1"/>
  <c r="S2632" i="1" s="1"/>
  <c r="G2630" i="1"/>
  <c r="N2630" i="1" s="1"/>
  <c r="E2631" i="1" s="1"/>
  <c r="Q2630" i="1" l="1"/>
  <c r="K2630" i="1" s="1"/>
  <c r="L2631" i="1" s="1"/>
  <c r="M2633" i="1" s="1"/>
  <c r="S2633" i="1" s="1"/>
  <c r="G2631" i="1"/>
  <c r="N2631" i="1" s="1"/>
  <c r="E2632" i="1" s="1"/>
  <c r="Q2631" i="1" l="1"/>
  <c r="K2631" i="1" s="1"/>
  <c r="L2632" i="1" s="1"/>
  <c r="G2632" i="1"/>
  <c r="N2632" i="1" s="1"/>
  <c r="E2633" i="1" s="1"/>
  <c r="Q2632" i="1" l="1"/>
  <c r="K2632" i="1" s="1"/>
  <c r="L2633" i="1" s="1"/>
  <c r="M2634" i="1" s="1"/>
  <c r="S2634" i="1" s="1"/>
  <c r="G2633" i="1"/>
  <c r="N2633" i="1" s="1"/>
  <c r="E2634" i="1" s="1"/>
  <c r="M2635" i="1" l="1"/>
  <c r="S2635" i="1" s="1"/>
  <c r="Q2633" i="1"/>
  <c r="K2633" i="1" s="1"/>
  <c r="L2634" i="1" s="1"/>
  <c r="G2634" i="1"/>
  <c r="N2634" i="1" s="1"/>
  <c r="E2635" i="1" s="1"/>
  <c r="M2636" i="1" l="1"/>
  <c r="S2636" i="1" s="1"/>
  <c r="Q2634" i="1"/>
  <c r="K2634" i="1" s="1"/>
  <c r="L2635" i="1" s="1"/>
  <c r="G2635" i="1"/>
  <c r="N2635" i="1" s="1"/>
  <c r="E2636" i="1" s="1"/>
  <c r="Q2635" i="1" l="1"/>
  <c r="K2635" i="1" s="1"/>
  <c r="L2636" i="1" s="1"/>
  <c r="G2636" i="1"/>
  <c r="N2636" i="1" s="1"/>
  <c r="E2637" i="1" s="1"/>
  <c r="M2638" i="1" l="1"/>
  <c r="S2638" i="1" s="1"/>
  <c r="M2637" i="1"/>
  <c r="S2637" i="1" s="1"/>
  <c r="Q2636" i="1"/>
  <c r="K2636" i="1" s="1"/>
  <c r="L2637" i="1" s="1"/>
  <c r="G2637" i="1"/>
  <c r="N2637" i="1" l="1"/>
  <c r="E2638" i="1" s="1"/>
  <c r="G2638" i="1" s="1"/>
  <c r="N2638" i="1" s="1"/>
  <c r="E2639" i="1" s="1"/>
  <c r="M2639" i="1"/>
  <c r="S2639" i="1" s="1"/>
  <c r="Q2637" i="1"/>
  <c r="K2637" i="1" s="1"/>
  <c r="L2638" i="1" s="1"/>
  <c r="M2640" i="1" s="1"/>
  <c r="S2640" i="1" s="1"/>
  <c r="Q2638" i="1" l="1"/>
  <c r="K2638" i="1" s="1"/>
  <c r="L2639" i="1" s="1"/>
  <c r="G2639" i="1"/>
  <c r="N2639" i="1" s="1"/>
  <c r="E2640" i="1" s="1"/>
  <c r="Q2639" i="1" l="1"/>
  <c r="K2639" i="1" s="1"/>
  <c r="L2640" i="1" s="1"/>
  <c r="G2640" i="1"/>
  <c r="N2640" i="1" s="1"/>
  <c r="E2641" i="1" s="1"/>
  <c r="M2642" i="1" l="1"/>
  <c r="S2642" i="1" s="1"/>
  <c r="M2641" i="1"/>
  <c r="S2641" i="1" s="1"/>
  <c r="Q2640" i="1"/>
  <c r="K2640" i="1" s="1"/>
  <c r="L2641" i="1" s="1"/>
  <c r="G2641" i="1"/>
  <c r="N2641" i="1" l="1"/>
  <c r="E2642" i="1" s="1"/>
  <c r="G2642" i="1" s="1"/>
  <c r="N2642" i="1" s="1"/>
  <c r="E2643" i="1" s="1"/>
  <c r="Q2641" i="1"/>
  <c r="K2641" i="1" s="1"/>
  <c r="L2642" i="1" s="1"/>
  <c r="M2644" i="1" s="1"/>
  <c r="S2644" i="1" s="1"/>
  <c r="M2643" i="1" l="1"/>
  <c r="S2643" i="1" s="1"/>
  <c r="Q2642" i="1"/>
  <c r="K2642" i="1" s="1"/>
  <c r="L2643" i="1" s="1"/>
  <c r="G2643" i="1"/>
  <c r="N2643" i="1" l="1"/>
  <c r="E2644" i="1" s="1"/>
  <c r="G2644" i="1" s="1"/>
  <c r="N2644" i="1" s="1"/>
  <c r="E2645" i="1" s="1"/>
  <c r="Q2643" i="1"/>
  <c r="K2643" i="1" s="1"/>
  <c r="L2644" i="1" s="1"/>
  <c r="M2645" i="1" l="1"/>
  <c r="S2645" i="1" s="1"/>
  <c r="Q2644" i="1"/>
  <c r="K2644" i="1" s="1"/>
  <c r="L2645" i="1" s="1"/>
  <c r="M2647" i="1" s="1"/>
  <c r="S2647" i="1" s="1"/>
  <c r="G2645" i="1"/>
  <c r="M2646" i="1" l="1"/>
  <c r="S2646" i="1" s="1"/>
  <c r="N2645" i="1"/>
  <c r="E2646" i="1" s="1"/>
  <c r="G2646" i="1" s="1"/>
  <c r="Q2645" i="1"/>
  <c r="K2645" i="1" s="1"/>
  <c r="L2646" i="1" s="1"/>
  <c r="M2648" i="1" s="1"/>
  <c r="S2648" i="1" s="1"/>
  <c r="N2646" i="1" l="1"/>
  <c r="E2647" i="1" s="1"/>
  <c r="G2647" i="1" s="1"/>
  <c r="N2647" i="1" s="1"/>
  <c r="E2648" i="1" s="1"/>
  <c r="Q2646" i="1"/>
  <c r="K2646" i="1" s="1"/>
  <c r="L2647" i="1" s="1"/>
  <c r="G2648" i="1" l="1"/>
  <c r="N2648" i="1" s="1"/>
  <c r="E2649" i="1" s="1"/>
  <c r="Q2647" i="1"/>
  <c r="K2647" i="1" s="1"/>
  <c r="L2648" i="1" s="1"/>
  <c r="M2649" i="1" l="1"/>
  <c r="S2649" i="1" s="1"/>
  <c r="G2649" i="1"/>
  <c r="Q2648" i="1"/>
  <c r="K2648" i="1" s="1"/>
  <c r="L2649" i="1" s="1"/>
  <c r="M2650" i="1" s="1"/>
  <c r="S2650" i="1" s="1"/>
  <c r="N2649" i="1" l="1"/>
  <c r="E2650" i="1" s="1"/>
  <c r="G2650" i="1" s="1"/>
  <c r="N2650" i="1" s="1"/>
  <c r="E2651" i="1" s="1"/>
  <c r="M2652" i="1"/>
  <c r="S2652" i="1" s="1"/>
  <c r="Q2649" i="1"/>
  <c r="K2649" i="1" s="1"/>
  <c r="L2650" i="1" s="1"/>
  <c r="M2651" i="1" s="1"/>
  <c r="S2651" i="1" s="1"/>
  <c r="Q2650" i="1" l="1"/>
  <c r="K2650" i="1" s="1"/>
  <c r="L2651" i="1" s="1"/>
  <c r="G2651" i="1"/>
  <c r="N2651" i="1" s="1"/>
  <c r="E2652" i="1" s="1"/>
  <c r="M2653" i="1" l="1"/>
  <c r="S2653" i="1" s="1"/>
  <c r="M2654" i="1"/>
  <c r="S2654" i="1" s="1"/>
  <c r="Q2651" i="1"/>
  <c r="K2651" i="1" s="1"/>
  <c r="L2652" i="1" s="1"/>
  <c r="G2652" i="1"/>
  <c r="N2652" i="1" s="1"/>
  <c r="E2653" i="1" s="1"/>
  <c r="Q2652" i="1" l="1"/>
  <c r="K2652" i="1" s="1"/>
  <c r="L2653" i="1" s="1"/>
  <c r="G2653" i="1"/>
  <c r="N2653" i="1" s="1"/>
  <c r="E2654" i="1" s="1"/>
  <c r="M2655" i="1" l="1"/>
  <c r="S2655" i="1" s="1"/>
  <c r="Q2653" i="1"/>
  <c r="K2653" i="1" s="1"/>
  <c r="L2654" i="1" s="1"/>
  <c r="G2654" i="1"/>
  <c r="N2654" i="1" s="1"/>
  <c r="E2655" i="1" s="1"/>
  <c r="Q2654" i="1" l="1"/>
  <c r="K2654" i="1" s="1"/>
  <c r="L2655" i="1" s="1"/>
  <c r="G2655" i="1"/>
  <c r="N2655" i="1" s="1"/>
  <c r="E2656" i="1" s="1"/>
  <c r="M2657" i="1" l="1"/>
  <c r="S2657" i="1" s="1"/>
  <c r="M2656" i="1"/>
  <c r="S2656" i="1" s="1"/>
  <c r="Q2655" i="1"/>
  <c r="K2655" i="1" s="1"/>
  <c r="L2656" i="1" s="1"/>
  <c r="M2658" i="1" s="1"/>
  <c r="S2658" i="1" s="1"/>
  <c r="G2656" i="1"/>
  <c r="N2656" i="1" l="1"/>
  <c r="E2657" i="1" s="1"/>
  <c r="G2657" i="1" s="1"/>
  <c r="N2657" i="1" s="1"/>
  <c r="E2658" i="1" s="1"/>
  <c r="Q2656" i="1"/>
  <c r="K2656" i="1" s="1"/>
  <c r="L2657" i="1" s="1"/>
  <c r="M2659" i="1" s="1"/>
  <c r="S2659" i="1" s="1"/>
  <c r="Q2657" i="1" l="1"/>
  <c r="K2657" i="1" s="1"/>
  <c r="L2658" i="1" s="1"/>
  <c r="M2660" i="1" s="1"/>
  <c r="S2660" i="1" s="1"/>
  <c r="G2658" i="1"/>
  <c r="N2658" i="1" s="1"/>
  <c r="E2659" i="1" s="1"/>
  <c r="Q2658" i="1" l="1"/>
  <c r="K2658" i="1" s="1"/>
  <c r="L2659" i="1" s="1"/>
  <c r="G2659" i="1"/>
  <c r="N2659" i="1" s="1"/>
  <c r="E2660" i="1" s="1"/>
  <c r="Q2659" i="1" l="1"/>
  <c r="K2659" i="1" s="1"/>
  <c r="L2660" i="1" s="1"/>
  <c r="G2660" i="1"/>
  <c r="N2660" i="1" s="1"/>
  <c r="E2661" i="1" s="1"/>
  <c r="M2662" i="1" l="1"/>
  <c r="S2662" i="1" s="1"/>
  <c r="M2661" i="1"/>
  <c r="S2661" i="1" s="1"/>
  <c r="Q2660" i="1"/>
  <c r="K2660" i="1" s="1"/>
  <c r="L2661" i="1" s="1"/>
  <c r="G2661" i="1"/>
  <c r="N2661" i="1" l="1"/>
  <c r="E2662" i="1" s="1"/>
  <c r="G2662" i="1" s="1"/>
  <c r="N2662" i="1" s="1"/>
  <c r="E2663" i="1" s="1"/>
  <c r="Q2661" i="1"/>
  <c r="K2661" i="1" s="1"/>
  <c r="L2662" i="1" s="1"/>
  <c r="M2664" i="1" s="1"/>
  <c r="S2664" i="1" s="1"/>
  <c r="M2663" i="1" l="1"/>
  <c r="S2663" i="1" s="1"/>
  <c r="Q2662" i="1"/>
  <c r="K2662" i="1" s="1"/>
  <c r="L2663" i="1" s="1"/>
  <c r="G2663" i="1"/>
  <c r="N2663" i="1" l="1"/>
  <c r="E2664" i="1" s="1"/>
  <c r="G2664" i="1" s="1"/>
  <c r="N2664" i="1" s="1"/>
  <c r="E2665" i="1" s="1"/>
  <c r="Q2663" i="1"/>
  <c r="K2663" i="1" s="1"/>
  <c r="L2664" i="1" s="1"/>
  <c r="M2665" i="1" s="1"/>
  <c r="S2665" i="1" s="1"/>
  <c r="Q2664" i="1" l="1"/>
  <c r="K2664" i="1" s="1"/>
  <c r="L2665" i="1" s="1"/>
  <c r="G2665" i="1"/>
  <c r="N2665" i="1" s="1"/>
  <c r="E2666" i="1" s="1"/>
  <c r="M2667" i="1" l="1"/>
  <c r="S2667" i="1" s="1"/>
  <c r="M2666" i="1"/>
  <c r="S2666" i="1" s="1"/>
  <c r="Q2665" i="1"/>
  <c r="K2665" i="1" s="1"/>
  <c r="L2666" i="1" s="1"/>
  <c r="G2666" i="1"/>
  <c r="N2666" i="1" l="1"/>
  <c r="E2667" i="1" s="1"/>
  <c r="G2667" i="1" s="1"/>
  <c r="N2667" i="1" s="1"/>
  <c r="E2668" i="1" s="1"/>
  <c r="Q2666" i="1"/>
  <c r="K2666" i="1" s="1"/>
  <c r="L2667" i="1" s="1"/>
  <c r="M2669" i="1" l="1"/>
  <c r="S2669" i="1" s="1"/>
  <c r="M2668" i="1"/>
  <c r="S2668" i="1" s="1"/>
  <c r="Q2667" i="1"/>
  <c r="K2667" i="1" s="1"/>
  <c r="L2668" i="1" s="1"/>
  <c r="M2670" i="1" s="1"/>
  <c r="S2670" i="1" s="1"/>
  <c r="G2668" i="1"/>
  <c r="N2668" i="1" l="1"/>
  <c r="E2669" i="1" s="1"/>
  <c r="G2669" i="1" s="1"/>
  <c r="N2669" i="1" s="1"/>
  <c r="E2670" i="1" s="1"/>
  <c r="Q2668" i="1"/>
  <c r="K2668" i="1" s="1"/>
  <c r="L2669" i="1" s="1"/>
  <c r="Q2669" i="1" l="1"/>
  <c r="K2669" i="1" s="1"/>
  <c r="L2670" i="1" s="1"/>
  <c r="M2672" i="1" s="1"/>
  <c r="S2672" i="1" s="1"/>
  <c r="G2670" i="1"/>
  <c r="N2670" i="1" s="1"/>
  <c r="E2671" i="1" s="1"/>
  <c r="M2671" i="1" l="1"/>
  <c r="S2671" i="1" s="1"/>
  <c r="Q2670" i="1"/>
  <c r="K2670" i="1" s="1"/>
  <c r="L2671" i="1" s="1"/>
  <c r="G2671" i="1"/>
  <c r="N2671" i="1" l="1"/>
  <c r="E2672" i="1" s="1"/>
  <c r="G2672" i="1" s="1"/>
  <c r="N2672" i="1" s="1"/>
  <c r="E2673" i="1" s="1"/>
  <c r="Q2671" i="1"/>
  <c r="K2671" i="1" s="1"/>
  <c r="L2672" i="1" s="1"/>
  <c r="M2673" i="1" s="1"/>
  <c r="S2673" i="1" s="1"/>
  <c r="M2674" i="1" l="1"/>
  <c r="S2674" i="1" s="1"/>
  <c r="Q2672" i="1"/>
  <c r="K2672" i="1" s="1"/>
  <c r="L2673" i="1" s="1"/>
  <c r="G2673" i="1"/>
  <c r="N2673" i="1" s="1"/>
  <c r="E2674" i="1" s="1"/>
  <c r="Q2673" i="1" l="1"/>
  <c r="K2673" i="1" s="1"/>
  <c r="L2674" i="1" s="1"/>
  <c r="G2674" i="1"/>
  <c r="N2674" i="1" s="1"/>
  <c r="E2675" i="1" s="1"/>
  <c r="M2676" i="1" l="1"/>
  <c r="S2676" i="1" s="1"/>
  <c r="M2675" i="1"/>
  <c r="S2675" i="1" s="1"/>
  <c r="M2677" i="1"/>
  <c r="S2677" i="1" s="1"/>
  <c r="Q2674" i="1"/>
  <c r="K2674" i="1" s="1"/>
  <c r="L2675" i="1" s="1"/>
  <c r="G2675" i="1"/>
  <c r="N2675" i="1" l="1"/>
  <c r="E2676" i="1" s="1"/>
  <c r="G2676" i="1" s="1"/>
  <c r="N2676" i="1" s="1"/>
  <c r="E2677" i="1" s="1"/>
  <c r="Q2675" i="1"/>
  <c r="K2675" i="1" s="1"/>
  <c r="L2676" i="1" s="1"/>
  <c r="Q2676" i="1" l="1"/>
  <c r="K2676" i="1" s="1"/>
  <c r="L2677" i="1" s="1"/>
  <c r="M2679" i="1" s="1"/>
  <c r="S2679" i="1" s="1"/>
  <c r="G2677" i="1"/>
  <c r="N2677" i="1" s="1"/>
  <c r="E2678" i="1" s="1"/>
  <c r="M2678" i="1" l="1"/>
  <c r="S2678" i="1" s="1"/>
  <c r="Q2677" i="1"/>
  <c r="K2677" i="1" s="1"/>
  <c r="L2678" i="1" s="1"/>
  <c r="G2678" i="1"/>
  <c r="N2678" i="1" l="1"/>
  <c r="E2679" i="1" s="1"/>
  <c r="G2679" i="1" s="1"/>
  <c r="N2679" i="1" s="1"/>
  <c r="E2680" i="1" s="1"/>
  <c r="Q2678" i="1"/>
  <c r="K2678" i="1" s="1"/>
  <c r="L2679" i="1" s="1"/>
  <c r="M2681" i="1" l="1"/>
  <c r="S2681" i="1" s="1"/>
  <c r="M2680" i="1"/>
  <c r="S2680" i="1" s="1"/>
  <c r="Q2679" i="1"/>
  <c r="K2679" i="1" s="1"/>
  <c r="L2680" i="1" s="1"/>
  <c r="G2680" i="1"/>
  <c r="N2680" i="1" l="1"/>
  <c r="E2681" i="1" s="1"/>
  <c r="G2681" i="1" s="1"/>
  <c r="N2681" i="1" s="1"/>
  <c r="E2682" i="1" s="1"/>
  <c r="Q2680" i="1"/>
  <c r="K2680" i="1" s="1"/>
  <c r="L2681" i="1" s="1"/>
  <c r="M2682" i="1" s="1"/>
  <c r="S2682" i="1" s="1"/>
  <c r="Q2681" i="1" l="1"/>
  <c r="K2681" i="1" s="1"/>
  <c r="L2682" i="1" s="1"/>
  <c r="G2682" i="1"/>
  <c r="N2682" i="1" s="1"/>
  <c r="E2683" i="1" s="1"/>
  <c r="M2684" i="1" l="1"/>
  <c r="S2684" i="1" s="1"/>
  <c r="M2683" i="1"/>
  <c r="S2683" i="1" s="1"/>
  <c r="M2685" i="1"/>
  <c r="S2685" i="1" s="1"/>
  <c r="Q2682" i="1"/>
  <c r="K2682" i="1" s="1"/>
  <c r="L2683" i="1" s="1"/>
  <c r="G2683" i="1"/>
  <c r="N2683" i="1" l="1"/>
  <c r="E2684" i="1" s="1"/>
  <c r="G2684" i="1" s="1"/>
  <c r="N2684" i="1" s="1"/>
  <c r="E2685" i="1" s="1"/>
  <c r="Q2683" i="1"/>
  <c r="K2683" i="1" s="1"/>
  <c r="L2684" i="1" s="1"/>
  <c r="M2686" i="1" s="1"/>
  <c r="S2686" i="1" s="1"/>
  <c r="Q2684" i="1" l="1"/>
  <c r="K2684" i="1" s="1"/>
  <c r="L2685" i="1" s="1"/>
  <c r="G2685" i="1"/>
  <c r="N2685" i="1" s="1"/>
  <c r="E2686" i="1" s="1"/>
  <c r="Q2685" i="1" l="1"/>
  <c r="K2685" i="1" s="1"/>
  <c r="L2686" i="1" s="1"/>
  <c r="G2686" i="1"/>
  <c r="N2686" i="1" s="1"/>
  <c r="E2687" i="1" s="1"/>
  <c r="M2688" i="1" l="1"/>
  <c r="S2688" i="1" s="1"/>
  <c r="M2687" i="1"/>
  <c r="S2687" i="1" s="1"/>
  <c r="Q2686" i="1"/>
  <c r="K2686" i="1" s="1"/>
  <c r="L2687" i="1" s="1"/>
  <c r="G2687" i="1"/>
  <c r="N2687" i="1" l="1"/>
  <c r="E2688" i="1" s="1"/>
  <c r="G2688" i="1" s="1"/>
  <c r="N2688" i="1" s="1"/>
  <c r="E2689" i="1" s="1"/>
  <c r="M2689" i="1"/>
  <c r="S2689" i="1" s="1"/>
  <c r="M2690" i="1"/>
  <c r="S2690" i="1" s="1"/>
  <c r="Q2687" i="1"/>
  <c r="K2687" i="1" s="1"/>
  <c r="L2688" i="1" s="1"/>
  <c r="Q2688" i="1" l="1"/>
  <c r="K2688" i="1" s="1"/>
  <c r="L2689" i="1" s="1"/>
  <c r="M2691" i="1" s="1"/>
  <c r="S2691" i="1" s="1"/>
  <c r="G2689" i="1"/>
  <c r="N2689" i="1" s="1"/>
  <c r="E2690" i="1" s="1"/>
  <c r="Q2689" i="1" l="1"/>
  <c r="K2689" i="1" s="1"/>
  <c r="L2690" i="1" s="1"/>
  <c r="G2690" i="1"/>
  <c r="N2690" i="1" s="1"/>
  <c r="E2691" i="1" s="1"/>
  <c r="Q2690" i="1" l="1"/>
  <c r="K2690" i="1" s="1"/>
  <c r="L2691" i="1" s="1"/>
  <c r="M2692" i="1" s="1"/>
  <c r="S2692" i="1" s="1"/>
  <c r="G2691" i="1"/>
  <c r="N2691" i="1" s="1"/>
  <c r="E2692" i="1" s="1"/>
  <c r="Q2691" i="1" l="1"/>
  <c r="K2691" i="1" s="1"/>
  <c r="L2692" i="1" s="1"/>
  <c r="G2692" i="1"/>
  <c r="N2692" i="1" s="1"/>
  <c r="E2693" i="1" s="1"/>
  <c r="M2694" i="1" l="1"/>
  <c r="S2694" i="1" s="1"/>
  <c r="M2693" i="1"/>
  <c r="S2693" i="1" s="1"/>
  <c r="Q2692" i="1"/>
  <c r="K2692" i="1" s="1"/>
  <c r="L2693" i="1" s="1"/>
  <c r="G2693" i="1"/>
  <c r="N2693" i="1" l="1"/>
  <c r="E2694" i="1" s="1"/>
  <c r="G2694" i="1" s="1"/>
  <c r="N2694" i="1" s="1"/>
  <c r="E2695" i="1" s="1"/>
  <c r="M2695" i="1"/>
  <c r="S2695" i="1" s="1"/>
  <c r="Q2693" i="1"/>
  <c r="K2693" i="1" s="1"/>
  <c r="L2694" i="1" s="1"/>
  <c r="M2696" i="1" l="1"/>
  <c r="S2696" i="1" s="1"/>
  <c r="Q2694" i="1"/>
  <c r="K2694" i="1" s="1"/>
  <c r="L2695" i="1" s="1"/>
  <c r="M2697" i="1" s="1"/>
  <c r="S2697" i="1" s="1"/>
  <c r="G2695" i="1"/>
  <c r="N2695" i="1" s="1"/>
  <c r="E2696" i="1" s="1"/>
  <c r="G2696" i="1" l="1"/>
  <c r="N2696" i="1" s="1"/>
  <c r="E2697" i="1" s="1"/>
  <c r="Q2695" i="1"/>
  <c r="K2695" i="1" s="1"/>
  <c r="L2696" i="1" s="1"/>
  <c r="Q2696" i="1" l="1"/>
  <c r="K2696" i="1" s="1"/>
  <c r="L2697" i="1" s="1"/>
  <c r="M2699" i="1" s="1"/>
  <c r="S2699" i="1" s="1"/>
  <c r="G2697" i="1"/>
  <c r="N2697" i="1" s="1"/>
  <c r="E2698" i="1" s="1"/>
  <c r="M2698" i="1" l="1"/>
  <c r="S2698" i="1" s="1"/>
  <c r="Q2697" i="1"/>
  <c r="K2697" i="1" s="1"/>
  <c r="L2698" i="1" s="1"/>
  <c r="M2700" i="1" s="1"/>
  <c r="S2700" i="1" s="1"/>
  <c r="G2698" i="1"/>
  <c r="N2698" i="1" l="1"/>
  <c r="E2699" i="1" s="1"/>
  <c r="G2699" i="1" s="1"/>
  <c r="N2699" i="1" s="1"/>
  <c r="E2700" i="1" s="1"/>
  <c r="Q2698" i="1"/>
  <c r="K2698" i="1" s="1"/>
  <c r="L2699" i="1" s="1"/>
  <c r="M2701" i="1" s="1"/>
  <c r="S2701" i="1" s="1"/>
  <c r="M2702" i="1" l="1"/>
  <c r="S2702" i="1" s="1"/>
  <c r="Q2699" i="1"/>
  <c r="K2699" i="1" s="1"/>
  <c r="L2700" i="1" s="1"/>
  <c r="G2700" i="1"/>
  <c r="N2700" i="1" s="1"/>
  <c r="E2701" i="1" s="1"/>
  <c r="M2703" i="1" l="1"/>
  <c r="S2703" i="1" s="1"/>
  <c r="Q2700" i="1"/>
  <c r="K2700" i="1" s="1"/>
  <c r="L2701" i="1" s="1"/>
  <c r="G2701" i="1"/>
  <c r="N2701" i="1" s="1"/>
  <c r="E2702" i="1" s="1"/>
  <c r="Q2701" i="1" l="1"/>
  <c r="K2701" i="1" s="1"/>
  <c r="L2702" i="1" s="1"/>
  <c r="G2702" i="1"/>
  <c r="N2702" i="1" s="1"/>
  <c r="E2703" i="1" s="1"/>
  <c r="M2705" i="1" l="1"/>
  <c r="S2705" i="1" s="1"/>
  <c r="Q2702" i="1"/>
  <c r="K2702" i="1" s="1"/>
  <c r="L2703" i="1" s="1"/>
  <c r="M2704" i="1" s="1"/>
  <c r="S2704" i="1" s="1"/>
  <c r="G2703" i="1"/>
  <c r="N2703" i="1" s="1"/>
  <c r="E2704" i="1" s="1"/>
  <c r="Q2703" i="1" l="1"/>
  <c r="K2703" i="1" s="1"/>
  <c r="L2704" i="1" s="1"/>
  <c r="G2704" i="1"/>
  <c r="N2704" i="1" s="1"/>
  <c r="E2705" i="1" s="1"/>
  <c r="Q2704" i="1" l="1"/>
  <c r="K2704" i="1" s="1"/>
  <c r="L2705" i="1" s="1"/>
  <c r="G2705" i="1"/>
  <c r="N2705" i="1" s="1"/>
  <c r="E2706" i="1" s="1"/>
  <c r="M2706" i="1" l="1"/>
  <c r="S2706" i="1" s="1"/>
  <c r="Q2705" i="1"/>
  <c r="K2705" i="1" s="1"/>
  <c r="L2706" i="1" s="1"/>
  <c r="M2708" i="1" s="1"/>
  <c r="S2708" i="1" s="1"/>
  <c r="G2706" i="1"/>
  <c r="N2706" i="1" l="1"/>
  <c r="E2707" i="1" s="1"/>
  <c r="G2707" i="1" s="1"/>
  <c r="M2707" i="1"/>
  <c r="S2707" i="1" s="1"/>
  <c r="Q2706" i="1"/>
  <c r="K2706" i="1" s="1"/>
  <c r="L2707" i="1" s="1"/>
  <c r="M2709" i="1" s="1"/>
  <c r="S2709" i="1" s="1"/>
  <c r="N2707" i="1" l="1"/>
  <c r="E2708" i="1" s="1"/>
  <c r="G2708" i="1" s="1"/>
  <c r="N2708" i="1" s="1"/>
  <c r="E2709" i="1" s="1"/>
  <c r="M2710" i="1"/>
  <c r="S2710" i="1" s="1"/>
  <c r="Q2707" i="1"/>
  <c r="K2707" i="1" s="1"/>
  <c r="L2708" i="1" s="1"/>
  <c r="Q2708" i="1" l="1"/>
  <c r="K2708" i="1" s="1"/>
  <c r="L2709" i="1" s="1"/>
  <c r="M2711" i="1" s="1"/>
  <c r="S2711" i="1" s="1"/>
  <c r="G2709" i="1"/>
  <c r="N2709" i="1" s="1"/>
  <c r="E2710" i="1" s="1"/>
  <c r="M2712" i="1" l="1"/>
  <c r="S2712" i="1" s="1"/>
  <c r="Q2709" i="1"/>
  <c r="K2709" i="1" s="1"/>
  <c r="L2710" i="1" s="1"/>
  <c r="G2710" i="1"/>
  <c r="N2710" i="1" s="1"/>
  <c r="E2711" i="1" s="1"/>
  <c r="Q2710" i="1" l="1"/>
  <c r="K2710" i="1" s="1"/>
  <c r="L2711" i="1" s="1"/>
  <c r="G2711" i="1"/>
  <c r="N2711" i="1" s="1"/>
  <c r="E2712" i="1" s="1"/>
  <c r="Q2711" i="1" l="1"/>
  <c r="K2711" i="1" s="1"/>
  <c r="L2712" i="1" s="1"/>
  <c r="G2712" i="1"/>
  <c r="N2712" i="1" s="1"/>
  <c r="E2713" i="1" s="1"/>
  <c r="M2713" i="1" l="1"/>
  <c r="S2713" i="1" s="1"/>
  <c r="Q2712" i="1"/>
  <c r="K2712" i="1" s="1"/>
  <c r="L2713" i="1" s="1"/>
  <c r="G2713" i="1"/>
  <c r="M2715" i="1" l="1"/>
  <c r="S2715" i="1" s="1"/>
  <c r="N2713" i="1"/>
  <c r="E2714" i="1" s="1"/>
  <c r="M2714" i="1"/>
  <c r="S2714" i="1" s="1"/>
  <c r="Q2713" i="1"/>
  <c r="K2713" i="1" s="1"/>
  <c r="L2714" i="1" s="1"/>
  <c r="M2716" i="1" s="1"/>
  <c r="S2716" i="1" s="1"/>
  <c r="G2714" i="1"/>
  <c r="N2714" i="1" l="1"/>
  <c r="E2715" i="1" s="1"/>
  <c r="G2715" i="1" s="1"/>
  <c r="N2715" i="1" s="1"/>
  <c r="E2716" i="1" s="1"/>
  <c r="Q2714" i="1"/>
  <c r="K2714" i="1" s="1"/>
  <c r="L2715" i="1" s="1"/>
  <c r="M2717" i="1" s="1"/>
  <c r="S2717" i="1" s="1"/>
  <c r="Q2715" i="1" l="1"/>
  <c r="K2715" i="1" s="1"/>
  <c r="L2716" i="1" s="1"/>
  <c r="M2718" i="1" s="1"/>
  <c r="S2718" i="1" s="1"/>
  <c r="G2716" i="1"/>
  <c r="N2716" i="1" s="1"/>
  <c r="E2717" i="1" s="1"/>
  <c r="Q2716" i="1" l="1"/>
  <c r="K2716" i="1" s="1"/>
  <c r="L2717" i="1" s="1"/>
  <c r="M2719" i="1" s="1"/>
  <c r="S2719" i="1" s="1"/>
  <c r="G2717" i="1"/>
  <c r="N2717" i="1" s="1"/>
  <c r="E2718" i="1" s="1"/>
  <c r="Q2717" i="1" l="1"/>
  <c r="K2717" i="1" s="1"/>
  <c r="L2718" i="1" s="1"/>
  <c r="G2718" i="1"/>
  <c r="N2718" i="1" s="1"/>
  <c r="E2719" i="1" s="1"/>
  <c r="Q2718" i="1" l="1"/>
  <c r="K2718" i="1" s="1"/>
  <c r="L2719" i="1" s="1"/>
  <c r="M2721" i="1" s="1"/>
  <c r="S2721" i="1" s="1"/>
  <c r="G2719" i="1"/>
  <c r="N2719" i="1" s="1"/>
  <c r="E2720" i="1" s="1"/>
  <c r="M2720" i="1" l="1"/>
  <c r="S2720" i="1" s="1"/>
  <c r="Q2719" i="1"/>
  <c r="K2719" i="1" s="1"/>
  <c r="L2720" i="1" s="1"/>
  <c r="G2720" i="1"/>
  <c r="N2720" i="1" l="1"/>
  <c r="E2721" i="1" s="1"/>
  <c r="G2721" i="1" s="1"/>
  <c r="N2721" i="1" s="1"/>
  <c r="E2722" i="1" s="1"/>
  <c r="Q2720" i="1"/>
  <c r="K2720" i="1" s="1"/>
  <c r="L2721" i="1" s="1"/>
  <c r="M2722" i="1" l="1"/>
  <c r="S2722" i="1" s="1"/>
  <c r="Q2721" i="1"/>
  <c r="K2721" i="1" s="1"/>
  <c r="L2722" i="1" s="1"/>
  <c r="M2724" i="1" s="1"/>
  <c r="S2724" i="1" s="1"/>
  <c r="G2722" i="1"/>
  <c r="N2722" i="1" l="1"/>
  <c r="E2723" i="1" s="1"/>
  <c r="M2723" i="1"/>
  <c r="S2723" i="1" s="1"/>
  <c r="Q2722" i="1"/>
  <c r="K2722" i="1" s="1"/>
  <c r="L2723" i="1" s="1"/>
  <c r="G2723" i="1"/>
  <c r="N2723" i="1" l="1"/>
  <c r="E2724" i="1" s="1"/>
  <c r="G2724" i="1" s="1"/>
  <c r="N2724" i="1" s="1"/>
  <c r="E2725" i="1" s="1"/>
  <c r="Q2723" i="1"/>
  <c r="K2723" i="1" s="1"/>
  <c r="L2724" i="1" s="1"/>
  <c r="M2726" i="1" l="1"/>
  <c r="S2726" i="1" s="1"/>
  <c r="M2725" i="1"/>
  <c r="S2725" i="1" s="1"/>
  <c r="M2727" i="1"/>
  <c r="S2727" i="1" s="1"/>
  <c r="Q2724" i="1"/>
  <c r="K2724" i="1" s="1"/>
  <c r="L2725" i="1" s="1"/>
  <c r="G2725" i="1"/>
  <c r="N2725" i="1" l="1"/>
  <c r="E2726" i="1" s="1"/>
  <c r="G2726" i="1" s="1"/>
  <c r="N2726" i="1" s="1"/>
  <c r="E2727" i="1" s="1"/>
  <c r="Q2725" i="1"/>
  <c r="K2725" i="1" s="1"/>
  <c r="L2726" i="1" s="1"/>
  <c r="M2728" i="1" s="1"/>
  <c r="S2728" i="1" s="1"/>
  <c r="M2729" i="1" l="1"/>
  <c r="S2729" i="1" s="1"/>
  <c r="Q2726" i="1"/>
  <c r="K2726" i="1" s="1"/>
  <c r="L2727" i="1" s="1"/>
  <c r="G2727" i="1"/>
  <c r="N2727" i="1" s="1"/>
  <c r="E2728" i="1" s="1"/>
  <c r="Q2727" i="1" l="1"/>
  <c r="K2727" i="1" s="1"/>
  <c r="L2728" i="1" s="1"/>
  <c r="G2728" i="1"/>
  <c r="N2728" i="1" s="1"/>
  <c r="E2729" i="1" s="1"/>
  <c r="Q2728" i="1" l="1"/>
  <c r="K2728" i="1" s="1"/>
  <c r="L2729" i="1" s="1"/>
  <c r="M2731" i="1" s="1"/>
  <c r="S2731" i="1" s="1"/>
  <c r="G2729" i="1"/>
  <c r="N2729" i="1" s="1"/>
  <c r="E2730" i="1" s="1"/>
  <c r="M2730" i="1" l="1"/>
  <c r="S2730" i="1" s="1"/>
  <c r="Q2729" i="1"/>
  <c r="K2729" i="1" s="1"/>
  <c r="L2730" i="1" s="1"/>
  <c r="G2730" i="1"/>
  <c r="N2730" i="1" l="1"/>
  <c r="E2731" i="1" s="1"/>
  <c r="G2731" i="1" s="1"/>
  <c r="N2731" i="1" s="1"/>
  <c r="E2732" i="1" s="1"/>
  <c r="Q2730" i="1"/>
  <c r="K2730" i="1" s="1"/>
  <c r="L2731" i="1" s="1"/>
  <c r="M2732" i="1" s="1"/>
  <c r="S2732" i="1" s="1"/>
  <c r="Q2731" i="1" l="1"/>
  <c r="K2731" i="1" s="1"/>
  <c r="L2732" i="1" s="1"/>
  <c r="M2733" i="1" s="1"/>
  <c r="S2733" i="1" s="1"/>
  <c r="G2732" i="1"/>
  <c r="N2732" i="1" s="1"/>
  <c r="E2733" i="1" s="1"/>
  <c r="Q2732" i="1" l="1"/>
  <c r="K2732" i="1" s="1"/>
  <c r="L2733" i="1" s="1"/>
  <c r="M2734" i="1" s="1"/>
  <c r="S2734" i="1" s="1"/>
  <c r="G2733" i="1"/>
  <c r="N2733" i="1" s="1"/>
  <c r="E2734" i="1" s="1"/>
  <c r="Q2733" i="1" l="1"/>
  <c r="K2733" i="1" s="1"/>
  <c r="L2734" i="1" s="1"/>
  <c r="G2734" i="1"/>
  <c r="N2734" i="1" s="1"/>
  <c r="E2735" i="1" s="1"/>
  <c r="M2736" i="1" l="1"/>
  <c r="S2736" i="1" s="1"/>
  <c r="M2735" i="1"/>
  <c r="S2735" i="1" s="1"/>
  <c r="Q2734" i="1"/>
  <c r="K2734" i="1" s="1"/>
  <c r="L2735" i="1" s="1"/>
  <c r="G2735" i="1"/>
  <c r="N2735" i="1" l="1"/>
  <c r="E2736" i="1" s="1"/>
  <c r="Q2735" i="1"/>
  <c r="K2735" i="1" s="1"/>
  <c r="L2736" i="1" s="1"/>
  <c r="G2736" i="1"/>
  <c r="N2736" i="1" s="1"/>
  <c r="E2737" i="1" s="1"/>
  <c r="M2737" i="1" l="1"/>
  <c r="S2737" i="1" s="1"/>
  <c r="M2739" i="1"/>
  <c r="S2739" i="1" s="1"/>
  <c r="Q2736" i="1"/>
  <c r="K2736" i="1" s="1"/>
  <c r="L2737" i="1" s="1"/>
  <c r="M2738" i="1" s="1"/>
  <c r="S2738" i="1" s="1"/>
  <c r="G2737" i="1"/>
  <c r="N2737" i="1" l="1"/>
  <c r="E2738" i="1" s="1"/>
  <c r="G2738" i="1" s="1"/>
  <c r="N2738" i="1" s="1"/>
  <c r="E2739" i="1" s="1"/>
  <c r="Q2737" i="1"/>
  <c r="K2737" i="1" s="1"/>
  <c r="L2738" i="1" s="1"/>
  <c r="M2740" i="1" s="1"/>
  <c r="S2740" i="1" s="1"/>
  <c r="Q2738" i="1" l="1"/>
  <c r="K2738" i="1" s="1"/>
  <c r="L2739" i="1" s="1"/>
  <c r="G2739" i="1"/>
  <c r="N2739" i="1" s="1"/>
  <c r="E2740" i="1" s="1"/>
  <c r="M2742" i="1" l="1"/>
  <c r="S2742" i="1" s="1"/>
  <c r="Q2739" i="1"/>
  <c r="K2739" i="1" s="1"/>
  <c r="L2740" i="1" s="1"/>
  <c r="M2741" i="1" s="1"/>
  <c r="S2741" i="1" s="1"/>
  <c r="G2740" i="1"/>
  <c r="N2740" i="1" s="1"/>
  <c r="E2741" i="1" s="1"/>
  <c r="Q2740" i="1" l="1"/>
  <c r="K2740" i="1" s="1"/>
  <c r="L2741" i="1" s="1"/>
  <c r="G2741" i="1"/>
  <c r="N2741" i="1" s="1"/>
  <c r="E2742" i="1" s="1"/>
  <c r="Q2741" i="1" l="1"/>
  <c r="K2741" i="1" s="1"/>
  <c r="L2742" i="1" s="1"/>
  <c r="G2742" i="1"/>
  <c r="N2742" i="1" s="1"/>
  <c r="E2743" i="1" s="1"/>
  <c r="M2743" i="1" l="1"/>
  <c r="S2743" i="1" s="1"/>
  <c r="Q2742" i="1"/>
  <c r="K2742" i="1" s="1"/>
  <c r="L2743" i="1" s="1"/>
  <c r="M2745" i="1" s="1"/>
  <c r="S2745" i="1" s="1"/>
  <c r="G2743" i="1"/>
  <c r="M2744" i="1" l="1"/>
  <c r="S2744" i="1" s="1"/>
  <c r="N2743" i="1"/>
  <c r="E2744" i="1" s="1"/>
  <c r="G2744" i="1" s="1"/>
  <c r="Q2743" i="1"/>
  <c r="K2743" i="1" s="1"/>
  <c r="L2744" i="1" s="1"/>
  <c r="N2744" i="1" l="1"/>
  <c r="E2745" i="1" s="1"/>
  <c r="G2745" i="1" s="1"/>
  <c r="N2745" i="1" s="1"/>
  <c r="E2746" i="1" s="1"/>
  <c r="Q2744" i="1"/>
  <c r="K2744" i="1" s="1"/>
  <c r="L2745" i="1" s="1"/>
  <c r="M2746" i="1" s="1"/>
  <c r="S2746" i="1" s="1"/>
  <c r="M2747" i="1" l="1"/>
  <c r="S2747" i="1" s="1"/>
  <c r="Q2745" i="1"/>
  <c r="K2745" i="1" s="1"/>
  <c r="L2746" i="1" s="1"/>
  <c r="G2746" i="1"/>
  <c r="N2746" i="1" s="1"/>
  <c r="E2747" i="1" s="1"/>
  <c r="M2749" i="1" l="1"/>
  <c r="S2749" i="1" s="1"/>
  <c r="Q2746" i="1"/>
  <c r="K2746" i="1" s="1"/>
  <c r="L2747" i="1" s="1"/>
  <c r="M2748" i="1" s="1"/>
  <c r="S2748" i="1" s="1"/>
  <c r="G2747" i="1"/>
  <c r="N2747" i="1" s="1"/>
  <c r="E2748" i="1" s="1"/>
  <c r="Q2747" i="1" l="1"/>
  <c r="K2747" i="1" s="1"/>
  <c r="L2748" i="1" s="1"/>
  <c r="G2748" i="1"/>
  <c r="N2748" i="1" s="1"/>
  <c r="E2749" i="1" s="1"/>
  <c r="Q2748" i="1" l="1"/>
  <c r="K2748" i="1" s="1"/>
  <c r="L2749" i="1" s="1"/>
  <c r="M2751" i="1" s="1"/>
  <c r="S2751" i="1" s="1"/>
  <c r="G2749" i="1"/>
  <c r="N2749" i="1" s="1"/>
  <c r="E2750" i="1" s="1"/>
  <c r="M2750" i="1" l="1"/>
  <c r="S2750" i="1" s="1"/>
  <c r="Q2749" i="1"/>
  <c r="K2749" i="1" s="1"/>
  <c r="L2750" i="1" s="1"/>
  <c r="G2750" i="1"/>
  <c r="N2750" i="1" l="1"/>
  <c r="E2751" i="1" s="1"/>
  <c r="G2751" i="1" s="1"/>
  <c r="N2751" i="1" s="1"/>
  <c r="E2752" i="1" s="1"/>
  <c r="Q2750" i="1"/>
  <c r="K2750" i="1" s="1"/>
  <c r="L2751" i="1" s="1"/>
  <c r="M2752" i="1" l="1"/>
  <c r="S2752" i="1" s="1"/>
  <c r="Q2751" i="1"/>
  <c r="K2751" i="1" s="1"/>
  <c r="L2752" i="1" s="1"/>
  <c r="M2754" i="1" s="1"/>
  <c r="S2754" i="1" s="1"/>
  <c r="G2752" i="1"/>
  <c r="N2752" i="1" l="1"/>
  <c r="E2753" i="1" s="1"/>
  <c r="G2753" i="1" s="1"/>
  <c r="M2753" i="1"/>
  <c r="S2753" i="1" s="1"/>
  <c r="Q2752" i="1"/>
  <c r="K2752" i="1" s="1"/>
  <c r="L2753" i="1" s="1"/>
  <c r="N2753" i="1" l="1"/>
  <c r="E2754" i="1" s="1"/>
  <c r="G2754" i="1" s="1"/>
  <c r="N2754" i="1" s="1"/>
  <c r="E2755" i="1" s="1"/>
  <c r="Q2753" i="1"/>
  <c r="K2753" i="1" s="1"/>
  <c r="L2754" i="1" s="1"/>
  <c r="M2755" i="1" l="1"/>
  <c r="S2755" i="1" s="1"/>
  <c r="Q2754" i="1"/>
  <c r="K2754" i="1" s="1"/>
  <c r="L2755" i="1" s="1"/>
  <c r="M2757" i="1" s="1"/>
  <c r="S2757" i="1" s="1"/>
  <c r="G2755" i="1"/>
  <c r="N2755" i="1" l="1"/>
  <c r="E2756" i="1" s="1"/>
  <c r="G2756" i="1" s="1"/>
  <c r="M2756" i="1"/>
  <c r="S2756" i="1" s="1"/>
  <c r="Q2755" i="1"/>
  <c r="K2755" i="1" s="1"/>
  <c r="L2756" i="1" s="1"/>
  <c r="N2756" i="1" l="1"/>
  <c r="E2757" i="1" s="1"/>
  <c r="G2757" i="1" s="1"/>
  <c r="N2757" i="1" s="1"/>
  <c r="E2758" i="1" s="1"/>
  <c r="Q2756" i="1"/>
  <c r="K2756" i="1" s="1"/>
  <c r="L2757" i="1" s="1"/>
  <c r="M2758" i="1" l="1"/>
  <c r="S2758" i="1" s="1"/>
  <c r="Q2757" i="1"/>
  <c r="K2757" i="1" s="1"/>
  <c r="L2758" i="1" s="1"/>
  <c r="M2759" i="1" s="1"/>
  <c r="S2759" i="1" s="1"/>
  <c r="G2758" i="1"/>
  <c r="N2758" i="1" l="1"/>
  <c r="E2759" i="1" s="1"/>
  <c r="G2759" i="1" s="1"/>
  <c r="N2759" i="1" s="1"/>
  <c r="E2760" i="1" s="1"/>
  <c r="Q2758" i="1"/>
  <c r="K2758" i="1" s="1"/>
  <c r="L2759" i="1" s="1"/>
  <c r="M2760" i="1" l="1"/>
  <c r="S2760" i="1" s="1"/>
  <c r="Q2759" i="1"/>
  <c r="K2759" i="1" s="1"/>
  <c r="L2760" i="1" s="1"/>
  <c r="G2760" i="1"/>
  <c r="M2761" i="1" l="1"/>
  <c r="S2761" i="1" s="1"/>
  <c r="N2760" i="1"/>
  <c r="E2761" i="1" s="1"/>
  <c r="G2761" i="1" s="1"/>
  <c r="Q2760" i="1"/>
  <c r="K2760" i="1" s="1"/>
  <c r="L2761" i="1" s="1"/>
  <c r="M2763" i="1" s="1"/>
  <c r="S2763" i="1" s="1"/>
  <c r="N2761" i="1" l="1"/>
  <c r="E2762" i="1" s="1"/>
  <c r="G2762" i="1" s="1"/>
  <c r="M2762" i="1"/>
  <c r="S2762" i="1" s="1"/>
  <c r="Q2761" i="1"/>
  <c r="K2761" i="1" s="1"/>
  <c r="L2762" i="1" s="1"/>
  <c r="M2764" i="1" l="1"/>
  <c r="S2764" i="1" s="1"/>
  <c r="N2762" i="1"/>
  <c r="E2763" i="1" s="1"/>
  <c r="Q2762" i="1"/>
  <c r="K2762" i="1" s="1"/>
  <c r="L2763" i="1" s="1"/>
  <c r="G2763" i="1"/>
  <c r="N2763" i="1" s="1"/>
  <c r="E2764" i="1" s="1"/>
  <c r="M2765" i="1" l="1"/>
  <c r="S2765" i="1" s="1"/>
  <c r="Q2763" i="1"/>
  <c r="K2763" i="1" s="1"/>
  <c r="L2764" i="1" s="1"/>
  <c r="G2764" i="1"/>
  <c r="N2764" i="1" s="1"/>
  <c r="E2765" i="1" s="1"/>
  <c r="Q2764" i="1" l="1"/>
  <c r="K2764" i="1" s="1"/>
  <c r="L2765" i="1" s="1"/>
  <c r="M2767" i="1" s="1"/>
  <c r="S2767" i="1" s="1"/>
  <c r="G2765" i="1"/>
  <c r="N2765" i="1" s="1"/>
  <c r="E2766" i="1" s="1"/>
  <c r="M2766" i="1" l="1"/>
  <c r="S2766" i="1" s="1"/>
  <c r="Q2765" i="1"/>
  <c r="K2765" i="1" s="1"/>
  <c r="L2766" i="1" s="1"/>
  <c r="M2768" i="1" s="1"/>
  <c r="S2768" i="1" s="1"/>
  <c r="G2766" i="1"/>
  <c r="N2766" i="1" l="1"/>
  <c r="E2767" i="1" s="1"/>
  <c r="G2767" i="1" s="1"/>
  <c r="N2767" i="1" s="1"/>
  <c r="E2768" i="1" s="1"/>
  <c r="Q2766" i="1"/>
  <c r="K2766" i="1" s="1"/>
  <c r="L2767" i="1" s="1"/>
  <c r="M2769" i="1" s="1"/>
  <c r="S2769" i="1" s="1"/>
  <c r="Q2767" i="1" l="1"/>
  <c r="K2767" i="1" s="1"/>
  <c r="L2768" i="1" s="1"/>
  <c r="G2768" i="1"/>
  <c r="N2768" i="1" s="1"/>
  <c r="E2769" i="1" s="1"/>
  <c r="Q2768" i="1" l="1"/>
  <c r="K2768" i="1" s="1"/>
  <c r="L2769" i="1" s="1"/>
  <c r="M2771" i="1" s="1"/>
  <c r="S2771" i="1" s="1"/>
  <c r="G2769" i="1"/>
  <c r="N2769" i="1" s="1"/>
  <c r="E2770" i="1" s="1"/>
  <c r="M2770" i="1" l="1"/>
  <c r="S2770" i="1" s="1"/>
  <c r="Q2769" i="1"/>
  <c r="K2769" i="1" s="1"/>
  <c r="L2770" i="1" s="1"/>
  <c r="G2770" i="1"/>
  <c r="N2770" i="1" l="1"/>
  <c r="E2771" i="1" s="1"/>
  <c r="G2771" i="1" s="1"/>
  <c r="N2771" i="1" s="1"/>
  <c r="E2772" i="1" s="1"/>
  <c r="Q2770" i="1"/>
  <c r="K2770" i="1" s="1"/>
  <c r="L2771" i="1" s="1"/>
  <c r="M2772" i="1" s="1"/>
  <c r="S2772" i="1" s="1"/>
  <c r="Q2771" i="1" l="1"/>
  <c r="K2771" i="1" s="1"/>
  <c r="L2772" i="1" s="1"/>
  <c r="G2772" i="1"/>
  <c r="N2772" i="1" s="1"/>
  <c r="E2773" i="1" s="1"/>
  <c r="M2774" i="1" l="1"/>
  <c r="S2774" i="1" s="1"/>
  <c r="M2773" i="1"/>
  <c r="S2773" i="1" s="1"/>
  <c r="Q2772" i="1"/>
  <c r="K2772" i="1" s="1"/>
  <c r="L2773" i="1" s="1"/>
  <c r="G2773" i="1"/>
  <c r="M2775" i="1" l="1"/>
  <c r="S2775" i="1" s="1"/>
  <c r="N2773" i="1"/>
  <c r="E2774" i="1" s="1"/>
  <c r="G2774" i="1" s="1"/>
  <c r="N2774" i="1" s="1"/>
  <c r="E2775" i="1" s="1"/>
  <c r="M2776" i="1"/>
  <c r="S2776" i="1" s="1"/>
  <c r="Q2773" i="1"/>
  <c r="K2773" i="1" s="1"/>
  <c r="L2774" i="1" s="1"/>
  <c r="Q2774" i="1" l="1"/>
  <c r="K2774" i="1" s="1"/>
  <c r="L2775" i="1" s="1"/>
  <c r="M2777" i="1" s="1"/>
  <c r="S2777" i="1" s="1"/>
  <c r="G2775" i="1"/>
  <c r="N2775" i="1" s="1"/>
  <c r="E2776" i="1" s="1"/>
  <c r="M2778" i="1" l="1"/>
  <c r="S2778" i="1" s="1"/>
  <c r="Q2775" i="1"/>
  <c r="K2775" i="1" s="1"/>
  <c r="L2776" i="1" s="1"/>
  <c r="G2776" i="1"/>
  <c r="N2776" i="1" s="1"/>
  <c r="E2777" i="1" s="1"/>
  <c r="Q2776" i="1" l="1"/>
  <c r="K2776" i="1" s="1"/>
  <c r="L2777" i="1" s="1"/>
  <c r="M2779" i="1" s="1"/>
  <c r="S2779" i="1" s="1"/>
  <c r="G2777" i="1"/>
  <c r="N2777" i="1" s="1"/>
  <c r="E2778" i="1" s="1"/>
  <c r="Q2777" i="1" l="1"/>
  <c r="K2777" i="1" s="1"/>
  <c r="L2778" i="1" s="1"/>
  <c r="M2780" i="1" s="1"/>
  <c r="S2780" i="1" s="1"/>
  <c r="G2778" i="1"/>
  <c r="N2778" i="1" s="1"/>
  <c r="E2779" i="1" s="1"/>
  <c r="Q2778" i="1" l="1"/>
  <c r="K2778" i="1" s="1"/>
  <c r="L2779" i="1" s="1"/>
  <c r="G2779" i="1"/>
  <c r="N2779" i="1" s="1"/>
  <c r="E2780" i="1" s="1"/>
  <c r="Q2779" i="1" l="1"/>
  <c r="K2779" i="1" s="1"/>
  <c r="L2780" i="1" s="1"/>
  <c r="G2780" i="1"/>
  <c r="N2780" i="1" s="1"/>
  <c r="E2781" i="1" s="1"/>
  <c r="M2781" i="1" l="1"/>
  <c r="S2781" i="1" s="1"/>
  <c r="Q2780" i="1"/>
  <c r="K2780" i="1" s="1"/>
  <c r="L2781" i="1" s="1"/>
  <c r="G2781" i="1"/>
  <c r="N2781" i="1" l="1"/>
  <c r="E2782" i="1" s="1"/>
  <c r="G2782" i="1" s="1"/>
  <c r="M2782" i="1"/>
  <c r="S2782" i="1" s="1"/>
  <c r="Q2781" i="1"/>
  <c r="K2781" i="1" s="1"/>
  <c r="L2782" i="1" s="1"/>
  <c r="M2783" i="1" s="1"/>
  <c r="S2783" i="1" s="1"/>
  <c r="N2782" i="1" l="1"/>
  <c r="E2783" i="1" s="1"/>
  <c r="G2783" i="1" s="1"/>
  <c r="N2783" i="1" s="1"/>
  <c r="E2784" i="1" s="1"/>
  <c r="Q2782" i="1"/>
  <c r="K2782" i="1" s="1"/>
  <c r="L2783" i="1" s="1"/>
  <c r="M2784" i="1" s="1"/>
  <c r="S2784" i="1" s="1"/>
  <c r="Q2783" i="1" l="1"/>
  <c r="K2783" i="1" s="1"/>
  <c r="L2784" i="1" s="1"/>
  <c r="M2785" i="1" s="1"/>
  <c r="S2785" i="1" s="1"/>
  <c r="G2784" i="1"/>
  <c r="N2784" i="1" s="1"/>
  <c r="E2785" i="1" s="1"/>
  <c r="M2787" i="1" l="1"/>
  <c r="S2787" i="1" s="1"/>
  <c r="Q2784" i="1"/>
  <c r="K2784" i="1" s="1"/>
  <c r="L2785" i="1" s="1"/>
  <c r="M2786" i="1" s="1"/>
  <c r="S2786" i="1" s="1"/>
  <c r="G2785" i="1"/>
  <c r="N2785" i="1" s="1"/>
  <c r="E2786" i="1" s="1"/>
  <c r="Q2785" i="1" l="1"/>
  <c r="K2785" i="1" s="1"/>
  <c r="L2786" i="1" s="1"/>
  <c r="G2786" i="1"/>
  <c r="N2786" i="1" s="1"/>
  <c r="E2787" i="1" s="1"/>
  <c r="Q2786" i="1" l="1"/>
  <c r="K2786" i="1" s="1"/>
  <c r="L2787" i="1" s="1"/>
  <c r="M2788" i="1" s="1"/>
  <c r="S2788" i="1" s="1"/>
  <c r="G2787" i="1"/>
  <c r="N2787" i="1" s="1"/>
  <c r="E2788" i="1" s="1"/>
  <c r="Q2787" i="1" l="1"/>
  <c r="K2787" i="1" s="1"/>
  <c r="L2788" i="1" s="1"/>
  <c r="M2790" i="1" s="1"/>
  <c r="S2790" i="1" s="1"/>
  <c r="G2788" i="1"/>
  <c r="N2788" i="1" s="1"/>
  <c r="E2789" i="1" s="1"/>
  <c r="M2789" i="1" l="1"/>
  <c r="S2789" i="1" s="1"/>
  <c r="M2791" i="1"/>
  <c r="S2791" i="1" s="1"/>
  <c r="Q2788" i="1"/>
  <c r="K2788" i="1" s="1"/>
  <c r="L2789" i="1" s="1"/>
  <c r="G2789" i="1"/>
  <c r="N2789" i="1" l="1"/>
  <c r="E2790" i="1" s="1"/>
  <c r="G2790" i="1" s="1"/>
  <c r="N2790" i="1" s="1"/>
  <c r="E2791" i="1" s="1"/>
  <c r="Q2789" i="1"/>
  <c r="K2789" i="1" s="1"/>
  <c r="L2790" i="1" s="1"/>
  <c r="Q2790" i="1" l="1"/>
  <c r="K2790" i="1" s="1"/>
  <c r="L2791" i="1" s="1"/>
  <c r="M2792" i="1" s="1"/>
  <c r="S2792" i="1" s="1"/>
  <c r="G2791" i="1"/>
  <c r="N2791" i="1" s="1"/>
  <c r="E2792" i="1" s="1"/>
  <c r="Q2791" i="1" l="1"/>
  <c r="K2791" i="1" s="1"/>
  <c r="L2792" i="1" s="1"/>
  <c r="G2792" i="1"/>
  <c r="N2792" i="1" s="1"/>
  <c r="E2793" i="1" s="1"/>
  <c r="M2794" i="1" l="1"/>
  <c r="S2794" i="1" s="1"/>
  <c r="M2793" i="1"/>
  <c r="S2793" i="1" s="1"/>
  <c r="Q2792" i="1"/>
  <c r="K2792" i="1" s="1"/>
  <c r="L2793" i="1" s="1"/>
  <c r="G2793" i="1"/>
  <c r="N2793" i="1" l="1"/>
  <c r="E2794" i="1" s="1"/>
  <c r="G2794" i="1" s="1"/>
  <c r="N2794" i="1" s="1"/>
  <c r="E2795" i="1" s="1"/>
  <c r="Q2793" i="1"/>
  <c r="K2793" i="1" s="1"/>
  <c r="L2794" i="1" s="1"/>
  <c r="M2795" i="1" s="1"/>
  <c r="S2795" i="1" s="1"/>
  <c r="Q2794" i="1" l="1"/>
  <c r="K2794" i="1" s="1"/>
  <c r="L2795" i="1" s="1"/>
  <c r="G2795" i="1"/>
  <c r="N2795" i="1" s="1"/>
  <c r="E2796" i="1" s="1"/>
  <c r="M2797" i="1" l="1"/>
  <c r="S2797" i="1" s="1"/>
  <c r="M2796" i="1"/>
  <c r="S2796" i="1" s="1"/>
  <c r="Q2795" i="1"/>
  <c r="K2795" i="1" s="1"/>
  <c r="L2796" i="1" s="1"/>
  <c r="G2796" i="1"/>
  <c r="N2796" i="1" l="1"/>
  <c r="E2797" i="1" s="1"/>
  <c r="G2797" i="1" s="1"/>
  <c r="N2797" i="1" s="1"/>
  <c r="E2798" i="1" s="1"/>
  <c r="Q2796" i="1"/>
  <c r="K2796" i="1" s="1"/>
  <c r="L2797" i="1" s="1"/>
  <c r="M2798" i="1" s="1"/>
  <c r="S2798" i="1" s="1"/>
  <c r="Q2797" i="1" l="1"/>
  <c r="K2797" i="1" s="1"/>
  <c r="L2798" i="1" s="1"/>
  <c r="M2799" i="1" s="1"/>
  <c r="S2799" i="1" s="1"/>
  <c r="G2798" i="1"/>
  <c r="N2798" i="1" s="1"/>
  <c r="E2799" i="1" s="1"/>
  <c r="Q2798" i="1" l="1"/>
  <c r="K2798" i="1" s="1"/>
  <c r="L2799" i="1" s="1"/>
  <c r="M2800" i="1" s="1"/>
  <c r="S2800" i="1" s="1"/>
  <c r="G2799" i="1"/>
  <c r="N2799" i="1" s="1"/>
  <c r="E2800" i="1" s="1"/>
  <c r="Q2799" i="1" l="1"/>
  <c r="K2799" i="1" s="1"/>
  <c r="L2800" i="1" s="1"/>
  <c r="G2800" i="1"/>
  <c r="N2800" i="1" s="1"/>
  <c r="E2801" i="1" s="1"/>
  <c r="M2802" i="1" l="1"/>
  <c r="S2802" i="1" s="1"/>
  <c r="M2801" i="1"/>
  <c r="S2801" i="1" s="1"/>
  <c r="Q2800" i="1"/>
  <c r="K2800" i="1" s="1"/>
  <c r="L2801" i="1" s="1"/>
  <c r="M2803" i="1" s="1"/>
  <c r="S2803" i="1" s="1"/>
  <c r="G2801" i="1"/>
  <c r="N2801" i="1" l="1"/>
  <c r="E2802" i="1" s="1"/>
  <c r="G2802" i="1" s="1"/>
  <c r="N2802" i="1" s="1"/>
  <c r="E2803" i="1" s="1"/>
  <c r="Q2801" i="1"/>
  <c r="K2801" i="1" s="1"/>
  <c r="L2802" i="1" s="1"/>
  <c r="M2805" i="1" l="1"/>
  <c r="S2805" i="1" s="1"/>
  <c r="Q2802" i="1"/>
  <c r="K2802" i="1" s="1"/>
  <c r="L2803" i="1" s="1"/>
  <c r="M2804" i="1" s="1"/>
  <c r="S2804" i="1" s="1"/>
  <c r="G2803" i="1"/>
  <c r="N2803" i="1" s="1"/>
  <c r="E2804" i="1" s="1"/>
  <c r="Q2803" i="1" l="1"/>
  <c r="K2803" i="1" s="1"/>
  <c r="L2804" i="1" s="1"/>
  <c r="G2804" i="1"/>
  <c r="N2804" i="1" s="1"/>
  <c r="E2805" i="1" s="1"/>
  <c r="M2807" i="1" l="1"/>
  <c r="S2807" i="1" s="1"/>
  <c r="Q2804" i="1"/>
  <c r="K2804" i="1" s="1"/>
  <c r="L2805" i="1" s="1"/>
  <c r="M2806" i="1" s="1"/>
  <c r="S2806" i="1" s="1"/>
  <c r="G2805" i="1"/>
  <c r="N2805" i="1" s="1"/>
  <c r="E2806" i="1" s="1"/>
  <c r="Q2805" i="1" l="1"/>
  <c r="K2805" i="1" s="1"/>
  <c r="L2806" i="1" s="1"/>
  <c r="G2806" i="1"/>
  <c r="N2806" i="1" s="1"/>
  <c r="E2807" i="1" s="1"/>
  <c r="Q2806" i="1" l="1"/>
  <c r="K2806" i="1" s="1"/>
  <c r="L2807" i="1" s="1"/>
  <c r="M2809" i="1" s="1"/>
  <c r="S2809" i="1" s="1"/>
  <c r="G2807" i="1"/>
  <c r="N2807" i="1" s="1"/>
  <c r="E2808" i="1" s="1"/>
  <c r="M2808" i="1" l="1"/>
  <c r="S2808" i="1" s="1"/>
  <c r="Q2807" i="1"/>
  <c r="K2807" i="1" s="1"/>
  <c r="L2808" i="1" s="1"/>
  <c r="M2810" i="1" s="1"/>
  <c r="S2810" i="1" s="1"/>
  <c r="G2808" i="1"/>
  <c r="N2808" i="1" l="1"/>
  <c r="E2809" i="1" s="1"/>
  <c r="G2809" i="1" s="1"/>
  <c r="N2809" i="1" s="1"/>
  <c r="E2810" i="1" s="1"/>
  <c r="Q2808" i="1"/>
  <c r="K2808" i="1" s="1"/>
  <c r="L2809" i="1" s="1"/>
  <c r="Q2809" i="1" l="1"/>
  <c r="K2809" i="1" s="1"/>
  <c r="L2810" i="1" s="1"/>
  <c r="M2812" i="1" s="1"/>
  <c r="S2812" i="1" s="1"/>
  <c r="G2810" i="1"/>
  <c r="N2810" i="1" s="1"/>
  <c r="E2811" i="1" s="1"/>
  <c r="M2811" i="1" l="1"/>
  <c r="S2811" i="1" s="1"/>
  <c r="G2811" i="1"/>
  <c r="Q2810" i="1"/>
  <c r="K2810" i="1" s="1"/>
  <c r="L2811" i="1" s="1"/>
  <c r="M2813" i="1" s="1"/>
  <c r="S2813" i="1" s="1"/>
  <c r="N2811" i="1" l="1"/>
  <c r="E2812" i="1" s="1"/>
  <c r="G2812" i="1" s="1"/>
  <c r="N2812" i="1" s="1"/>
  <c r="E2813" i="1" s="1"/>
  <c r="Q2811" i="1"/>
  <c r="K2811" i="1" s="1"/>
  <c r="L2812" i="1" s="1"/>
  <c r="Q2812" i="1" l="1"/>
  <c r="K2812" i="1" s="1"/>
  <c r="L2813" i="1" s="1"/>
  <c r="M2815" i="1" s="1"/>
  <c r="S2815" i="1" s="1"/>
  <c r="G2813" i="1"/>
  <c r="N2813" i="1" s="1"/>
  <c r="E2814" i="1" s="1"/>
  <c r="M2814" i="1" l="1"/>
  <c r="S2814" i="1" s="1"/>
  <c r="Q2813" i="1"/>
  <c r="K2813" i="1" s="1"/>
  <c r="L2814" i="1" s="1"/>
  <c r="M2816" i="1" s="1"/>
  <c r="S2816" i="1" s="1"/>
  <c r="G2814" i="1"/>
  <c r="N2814" i="1" l="1"/>
  <c r="E2815" i="1" s="1"/>
  <c r="G2815" i="1" s="1"/>
  <c r="N2815" i="1" s="1"/>
  <c r="E2816" i="1" s="1"/>
  <c r="Q2814" i="1"/>
  <c r="K2814" i="1" s="1"/>
  <c r="L2815" i="1" s="1"/>
  <c r="Q2815" i="1" l="1"/>
  <c r="K2815" i="1" s="1"/>
  <c r="L2816" i="1" s="1"/>
  <c r="M2817" i="1" s="1"/>
  <c r="S2817" i="1" s="1"/>
  <c r="G2816" i="1"/>
  <c r="N2816" i="1" s="1"/>
  <c r="E2817" i="1" s="1"/>
  <c r="Q2816" i="1" l="1"/>
  <c r="K2816" i="1" s="1"/>
  <c r="L2817" i="1" s="1"/>
  <c r="M2819" i="1" s="1"/>
  <c r="S2819" i="1" s="1"/>
  <c r="G2817" i="1"/>
  <c r="N2817" i="1" s="1"/>
  <c r="E2818" i="1" s="1"/>
  <c r="M2818" i="1" l="1"/>
  <c r="S2818" i="1" s="1"/>
  <c r="Q2817" i="1"/>
  <c r="K2817" i="1" s="1"/>
  <c r="L2818" i="1" s="1"/>
  <c r="M2820" i="1" s="1"/>
  <c r="S2820" i="1" s="1"/>
  <c r="G2818" i="1"/>
  <c r="N2818" i="1" l="1"/>
  <c r="E2819" i="1" s="1"/>
  <c r="G2819" i="1" s="1"/>
  <c r="N2819" i="1" s="1"/>
  <c r="E2820" i="1" s="1"/>
  <c r="Q2818" i="1"/>
  <c r="K2818" i="1" s="1"/>
  <c r="L2819" i="1" s="1"/>
  <c r="Q2819" i="1" l="1"/>
  <c r="K2819" i="1" s="1"/>
  <c r="L2820" i="1" s="1"/>
  <c r="M2822" i="1" s="1"/>
  <c r="S2822" i="1" s="1"/>
  <c r="G2820" i="1"/>
  <c r="N2820" i="1" s="1"/>
  <c r="E2821" i="1" s="1"/>
  <c r="M2821" i="1" l="1"/>
  <c r="S2821" i="1" s="1"/>
  <c r="Q2820" i="1"/>
  <c r="K2820" i="1" s="1"/>
  <c r="L2821" i="1" s="1"/>
  <c r="G2821" i="1"/>
  <c r="N2821" i="1" l="1"/>
  <c r="E2822" i="1" s="1"/>
  <c r="G2822" i="1" s="1"/>
  <c r="N2822" i="1" s="1"/>
  <c r="E2823" i="1" s="1"/>
  <c r="Q2821" i="1"/>
  <c r="K2821" i="1" s="1"/>
  <c r="L2822" i="1" s="1"/>
  <c r="M2823" i="1" s="1"/>
  <c r="S2823" i="1" s="1"/>
  <c r="M2825" i="1" l="1"/>
  <c r="S2825" i="1" s="1"/>
  <c r="Q2822" i="1"/>
  <c r="K2822" i="1" s="1"/>
  <c r="L2823" i="1" s="1"/>
  <c r="M2824" i="1" s="1"/>
  <c r="S2824" i="1" s="1"/>
  <c r="G2823" i="1"/>
  <c r="N2823" i="1" s="1"/>
  <c r="E2824" i="1" s="1"/>
  <c r="Q2823" i="1" l="1"/>
  <c r="K2823" i="1" s="1"/>
  <c r="L2824" i="1" s="1"/>
  <c r="G2824" i="1"/>
  <c r="N2824" i="1" s="1"/>
  <c r="E2825" i="1" s="1"/>
  <c r="M2826" i="1" l="1"/>
  <c r="S2826" i="1" s="1"/>
  <c r="Q2824" i="1"/>
  <c r="K2824" i="1" s="1"/>
  <c r="L2825" i="1" s="1"/>
  <c r="G2825" i="1"/>
  <c r="N2825" i="1" s="1"/>
  <c r="E2826" i="1" s="1"/>
  <c r="Q2825" i="1" l="1"/>
  <c r="K2825" i="1" s="1"/>
  <c r="L2826" i="1" s="1"/>
  <c r="G2826" i="1"/>
  <c r="N2826" i="1" s="1"/>
  <c r="E2827" i="1" s="1"/>
  <c r="M2828" i="1" l="1"/>
  <c r="S2828" i="1" s="1"/>
  <c r="M2827" i="1"/>
  <c r="S2827" i="1" s="1"/>
  <c r="Q2826" i="1"/>
  <c r="K2826" i="1" s="1"/>
  <c r="L2827" i="1" s="1"/>
  <c r="G2827" i="1"/>
  <c r="N2827" i="1" l="1"/>
  <c r="E2828" i="1" s="1"/>
  <c r="G2828" i="1" s="1"/>
  <c r="N2828" i="1" s="1"/>
  <c r="E2829" i="1" s="1"/>
  <c r="M2829" i="1"/>
  <c r="S2829" i="1" s="1"/>
  <c r="Q2827" i="1"/>
  <c r="K2827" i="1" s="1"/>
  <c r="L2828" i="1" s="1"/>
  <c r="Q2828" i="1" l="1"/>
  <c r="K2828" i="1" s="1"/>
  <c r="L2829" i="1" s="1"/>
  <c r="G2829" i="1"/>
  <c r="N2829" i="1" s="1"/>
  <c r="E2830" i="1" s="1"/>
  <c r="M2831" i="1" l="1"/>
  <c r="S2831" i="1" s="1"/>
  <c r="M2830" i="1"/>
  <c r="S2830" i="1" s="1"/>
  <c r="Q2829" i="1"/>
  <c r="K2829" i="1" s="1"/>
  <c r="L2830" i="1" s="1"/>
  <c r="M2832" i="1" s="1"/>
  <c r="S2832" i="1" s="1"/>
  <c r="G2830" i="1"/>
  <c r="N2830" i="1" l="1"/>
  <c r="E2831" i="1" s="1"/>
  <c r="G2831" i="1" s="1"/>
  <c r="N2831" i="1" s="1"/>
  <c r="E2832" i="1" s="1"/>
  <c r="M2833" i="1"/>
  <c r="S2833" i="1" s="1"/>
  <c r="Q2830" i="1"/>
  <c r="K2830" i="1" s="1"/>
  <c r="L2831" i="1" s="1"/>
  <c r="M2834" i="1" l="1"/>
  <c r="S2834" i="1" s="1"/>
  <c r="Q2831" i="1"/>
  <c r="K2831" i="1" s="1"/>
  <c r="L2832" i="1" s="1"/>
  <c r="G2832" i="1"/>
  <c r="N2832" i="1" s="1"/>
  <c r="E2833" i="1" s="1"/>
  <c r="G2833" i="1" l="1"/>
  <c r="N2833" i="1" s="1"/>
  <c r="E2834" i="1" s="1"/>
  <c r="Q2832" i="1"/>
  <c r="K2832" i="1" s="1"/>
  <c r="L2833" i="1" s="1"/>
  <c r="Q2833" i="1" l="1"/>
  <c r="K2833" i="1" s="1"/>
  <c r="L2834" i="1" s="1"/>
  <c r="M2836" i="1" s="1"/>
  <c r="S2836" i="1" s="1"/>
  <c r="G2834" i="1"/>
  <c r="N2834" i="1" s="1"/>
  <c r="E2835" i="1" s="1"/>
  <c r="M2835" i="1" l="1"/>
  <c r="S2835" i="1" s="1"/>
  <c r="Q2834" i="1"/>
  <c r="K2834" i="1" s="1"/>
  <c r="L2835" i="1" s="1"/>
  <c r="G2835" i="1"/>
  <c r="N2835" i="1" l="1"/>
  <c r="E2836" i="1" s="1"/>
  <c r="G2836" i="1" s="1"/>
  <c r="N2836" i="1" s="1"/>
  <c r="E2837" i="1" s="1"/>
  <c r="Q2835" i="1"/>
  <c r="K2835" i="1" s="1"/>
  <c r="L2836" i="1" s="1"/>
  <c r="M2838" i="1" s="1"/>
  <c r="S2838" i="1" s="1"/>
  <c r="M2837" i="1" l="1"/>
  <c r="S2837" i="1" s="1"/>
  <c r="Q2836" i="1"/>
  <c r="K2836" i="1" s="1"/>
  <c r="L2837" i="1" s="1"/>
  <c r="G2837" i="1"/>
  <c r="N2837" i="1" l="1"/>
  <c r="E2838" i="1" s="1"/>
  <c r="G2838" i="1" s="1"/>
  <c r="N2838" i="1" s="1"/>
  <c r="E2839" i="1" s="1"/>
  <c r="Q2837" i="1"/>
  <c r="K2837" i="1" s="1"/>
  <c r="L2838" i="1" s="1"/>
  <c r="M2839" i="1" l="1"/>
  <c r="S2839" i="1" s="1"/>
  <c r="Q2838" i="1"/>
  <c r="K2838" i="1" s="1"/>
  <c r="L2839" i="1" s="1"/>
  <c r="M2841" i="1" s="1"/>
  <c r="S2841" i="1" s="1"/>
  <c r="G2839" i="1"/>
  <c r="M2840" i="1" l="1"/>
  <c r="S2840" i="1" s="1"/>
  <c r="N2839" i="1"/>
  <c r="E2840" i="1" s="1"/>
  <c r="G2840" i="1" s="1"/>
  <c r="Q2839" i="1"/>
  <c r="K2839" i="1" s="1"/>
  <c r="L2840" i="1" s="1"/>
  <c r="N2840" i="1" l="1"/>
  <c r="E2841" i="1" s="1"/>
  <c r="G2841" i="1" s="1"/>
  <c r="N2841" i="1" s="1"/>
  <c r="E2842" i="1" s="1"/>
  <c r="Q2840" i="1"/>
  <c r="K2840" i="1" s="1"/>
  <c r="L2841" i="1" s="1"/>
  <c r="M2842" i="1" s="1"/>
  <c r="S2842" i="1" s="1"/>
  <c r="Q2841" i="1" l="1"/>
  <c r="K2841" i="1" s="1"/>
  <c r="L2842" i="1" s="1"/>
  <c r="G2842" i="1"/>
  <c r="N2842" i="1" s="1"/>
  <c r="E2843" i="1" s="1"/>
  <c r="M2843" i="1" l="1"/>
  <c r="S2843" i="1" s="1"/>
  <c r="Q2842" i="1"/>
  <c r="K2842" i="1" s="1"/>
  <c r="L2843" i="1" s="1"/>
  <c r="M2845" i="1" s="1"/>
  <c r="S2845" i="1" s="1"/>
  <c r="G2843" i="1"/>
  <c r="M2844" i="1" l="1"/>
  <c r="S2844" i="1" s="1"/>
  <c r="N2843" i="1"/>
  <c r="E2844" i="1" s="1"/>
  <c r="G2844" i="1" s="1"/>
  <c r="Q2843" i="1"/>
  <c r="K2843" i="1" s="1"/>
  <c r="L2844" i="1" s="1"/>
  <c r="M2846" i="1" s="1"/>
  <c r="S2846" i="1" s="1"/>
  <c r="N2844" i="1" l="1"/>
  <c r="E2845" i="1" s="1"/>
  <c r="G2845" i="1" s="1"/>
  <c r="N2845" i="1" s="1"/>
  <c r="E2846" i="1" s="1"/>
  <c r="Q2844" i="1"/>
  <c r="K2844" i="1" s="1"/>
  <c r="L2845" i="1" s="1"/>
  <c r="Q2845" i="1" l="1"/>
  <c r="K2845" i="1" s="1"/>
  <c r="L2846" i="1" s="1"/>
  <c r="G2846" i="1"/>
  <c r="N2846" i="1" s="1"/>
  <c r="E2847" i="1" s="1"/>
  <c r="M2847" i="1" l="1"/>
  <c r="S2847" i="1" s="1"/>
  <c r="Q2846" i="1"/>
  <c r="K2846" i="1" s="1"/>
  <c r="L2847" i="1" s="1"/>
  <c r="M2848" i="1" s="1"/>
  <c r="S2848" i="1" s="1"/>
  <c r="G2847" i="1"/>
  <c r="N2847" i="1" l="1"/>
  <c r="E2848" i="1" s="1"/>
  <c r="G2848" i="1" s="1"/>
  <c r="N2848" i="1" s="1"/>
  <c r="E2849" i="1" s="1"/>
  <c r="Q2847" i="1"/>
  <c r="K2847" i="1" s="1"/>
  <c r="L2848" i="1" s="1"/>
  <c r="M2849" i="1" s="1"/>
  <c r="S2849" i="1" s="1"/>
  <c r="Q2848" i="1" l="1"/>
  <c r="K2848" i="1" s="1"/>
  <c r="L2849" i="1" s="1"/>
  <c r="M2850" i="1" s="1"/>
  <c r="S2850" i="1" s="1"/>
  <c r="G2849" i="1"/>
  <c r="N2849" i="1" s="1"/>
  <c r="E2850" i="1" s="1"/>
  <c r="Q2849" i="1" l="1"/>
  <c r="K2849" i="1" s="1"/>
  <c r="L2850" i="1" s="1"/>
  <c r="G2850" i="1"/>
  <c r="N2850" i="1" s="1"/>
  <c r="E2851" i="1" s="1"/>
  <c r="M2852" i="1" l="1"/>
  <c r="S2852" i="1" s="1"/>
  <c r="M2851" i="1"/>
  <c r="S2851" i="1" s="1"/>
  <c r="Q2850" i="1"/>
  <c r="K2850" i="1" s="1"/>
  <c r="L2851" i="1" s="1"/>
  <c r="G2851" i="1"/>
  <c r="N2851" i="1" l="1"/>
  <c r="E2852" i="1" s="1"/>
  <c r="G2852" i="1" s="1"/>
  <c r="N2852" i="1" s="1"/>
  <c r="E2853" i="1" s="1"/>
  <c r="Q2851" i="1"/>
  <c r="K2851" i="1" s="1"/>
  <c r="L2852" i="1" s="1"/>
  <c r="M2854" i="1" s="1"/>
  <c r="S2854" i="1" s="1"/>
  <c r="M2853" i="1" l="1"/>
  <c r="S2853" i="1" s="1"/>
  <c r="Q2852" i="1"/>
  <c r="K2852" i="1" s="1"/>
  <c r="L2853" i="1" s="1"/>
  <c r="G2853" i="1"/>
  <c r="N2853" i="1" l="1"/>
  <c r="E2854" i="1" s="1"/>
  <c r="G2854" i="1" s="1"/>
  <c r="N2854" i="1" s="1"/>
  <c r="E2855" i="1" s="1"/>
  <c r="Q2853" i="1"/>
  <c r="K2853" i="1" s="1"/>
  <c r="L2854" i="1" s="1"/>
  <c r="M2855" i="1" s="1"/>
  <c r="S2855" i="1" s="1"/>
  <c r="M2857" i="1" l="1"/>
  <c r="S2857" i="1" s="1"/>
  <c r="Q2854" i="1"/>
  <c r="K2854" i="1" s="1"/>
  <c r="L2855" i="1" s="1"/>
  <c r="M2856" i="1" s="1"/>
  <c r="S2856" i="1" s="1"/>
  <c r="G2855" i="1"/>
  <c r="N2855" i="1" s="1"/>
  <c r="E2856" i="1" s="1"/>
  <c r="Q2855" i="1" l="1"/>
  <c r="K2855" i="1" s="1"/>
  <c r="L2856" i="1" s="1"/>
  <c r="M2858" i="1" s="1"/>
  <c r="S2858" i="1" s="1"/>
  <c r="G2856" i="1"/>
  <c r="N2856" i="1" s="1"/>
  <c r="E2857" i="1" s="1"/>
  <c r="Q2856" i="1" l="1"/>
  <c r="K2856" i="1" s="1"/>
  <c r="L2857" i="1" s="1"/>
  <c r="M2859" i="1" s="1"/>
  <c r="S2859" i="1" s="1"/>
  <c r="G2857" i="1"/>
  <c r="N2857" i="1" s="1"/>
  <c r="E2858" i="1" s="1"/>
  <c r="Q2857" i="1" l="1"/>
  <c r="K2857" i="1" s="1"/>
  <c r="L2858" i="1" s="1"/>
  <c r="M2860" i="1" s="1"/>
  <c r="S2860" i="1" s="1"/>
  <c r="G2858" i="1"/>
  <c r="N2858" i="1" s="1"/>
  <c r="E2859" i="1" s="1"/>
  <c r="Q2858" i="1" l="1"/>
  <c r="K2858" i="1" s="1"/>
  <c r="L2859" i="1" s="1"/>
  <c r="M2861" i="1" s="1"/>
  <c r="S2861" i="1" s="1"/>
  <c r="G2859" i="1"/>
  <c r="N2859" i="1" s="1"/>
  <c r="E2860" i="1" s="1"/>
  <c r="Q2859" i="1" l="1"/>
  <c r="K2859" i="1" s="1"/>
  <c r="L2860" i="1" s="1"/>
  <c r="M2862" i="1" s="1"/>
  <c r="S2862" i="1" s="1"/>
  <c r="G2860" i="1"/>
  <c r="N2860" i="1" s="1"/>
  <c r="E2861" i="1" s="1"/>
  <c r="Q2860" i="1" l="1"/>
  <c r="K2860" i="1" s="1"/>
  <c r="L2861" i="1" s="1"/>
  <c r="G2861" i="1"/>
  <c r="N2861" i="1" s="1"/>
  <c r="E2862" i="1" s="1"/>
  <c r="Q2861" i="1" l="1"/>
  <c r="K2861" i="1" s="1"/>
  <c r="L2862" i="1" s="1"/>
  <c r="M2864" i="1" s="1"/>
  <c r="S2864" i="1" s="1"/>
  <c r="G2862" i="1"/>
  <c r="N2862" i="1" s="1"/>
  <c r="E2863" i="1" s="1"/>
  <c r="M2863" i="1" l="1"/>
  <c r="S2863" i="1" s="1"/>
  <c r="Q2862" i="1"/>
  <c r="K2862" i="1" s="1"/>
  <c r="L2863" i="1" s="1"/>
  <c r="M2865" i="1" s="1"/>
  <c r="S2865" i="1" s="1"/>
  <c r="G2863" i="1"/>
  <c r="N2863" i="1" l="1"/>
  <c r="E2864" i="1" s="1"/>
  <c r="G2864" i="1" s="1"/>
  <c r="N2864" i="1" s="1"/>
  <c r="E2865" i="1" s="1"/>
  <c r="Q2863" i="1"/>
  <c r="K2863" i="1" s="1"/>
  <c r="L2864" i="1" s="1"/>
  <c r="M2866" i="1" s="1"/>
  <c r="S2866" i="1" s="1"/>
  <c r="Q2864" i="1" l="1"/>
  <c r="K2864" i="1" s="1"/>
  <c r="L2865" i="1" s="1"/>
  <c r="G2865" i="1"/>
  <c r="N2865" i="1" s="1"/>
  <c r="E2866" i="1" s="1"/>
  <c r="Q2865" i="1" l="1"/>
  <c r="K2865" i="1" s="1"/>
  <c r="L2866" i="1" s="1"/>
  <c r="M2867" i="1" s="1"/>
  <c r="S2867" i="1" s="1"/>
  <c r="G2866" i="1"/>
  <c r="N2866" i="1" s="1"/>
  <c r="E2867" i="1" s="1"/>
  <c r="Q2866" i="1" l="1"/>
  <c r="K2866" i="1" s="1"/>
  <c r="L2867" i="1" s="1"/>
  <c r="M2868" i="1" s="1"/>
  <c r="S2868" i="1" s="1"/>
  <c r="G2867" i="1"/>
  <c r="N2867" i="1" s="1"/>
  <c r="E2868" i="1" s="1"/>
  <c r="Q2867" i="1" l="1"/>
  <c r="K2867" i="1" s="1"/>
  <c r="L2868" i="1" s="1"/>
  <c r="M2869" i="1" s="1"/>
  <c r="S2869" i="1" s="1"/>
  <c r="G2868" i="1"/>
  <c r="N2868" i="1" s="1"/>
  <c r="E2869" i="1" s="1"/>
  <c r="Q2868" i="1" l="1"/>
  <c r="K2868" i="1" s="1"/>
  <c r="L2869" i="1" s="1"/>
  <c r="M2870" i="1" s="1"/>
  <c r="S2870" i="1" s="1"/>
  <c r="G2869" i="1"/>
  <c r="N2869" i="1" s="1"/>
  <c r="E2870" i="1" s="1"/>
  <c r="Q2869" i="1" l="1"/>
  <c r="K2869" i="1" s="1"/>
  <c r="L2870" i="1" s="1"/>
  <c r="M2871" i="1" s="1"/>
  <c r="S2871" i="1" s="1"/>
  <c r="G2870" i="1"/>
  <c r="N2870" i="1" s="1"/>
  <c r="E2871" i="1" s="1"/>
  <c r="Q2870" i="1" l="1"/>
  <c r="K2870" i="1" s="1"/>
  <c r="L2871" i="1" s="1"/>
  <c r="M2872" i="1" s="1"/>
  <c r="S2872" i="1" s="1"/>
  <c r="G2871" i="1"/>
  <c r="N2871" i="1" s="1"/>
  <c r="E2872" i="1" s="1"/>
  <c r="M2873" i="1" l="1"/>
  <c r="S2873" i="1" s="1"/>
  <c r="Q2871" i="1"/>
  <c r="K2871" i="1" s="1"/>
  <c r="L2872" i="1" s="1"/>
  <c r="M2874" i="1" s="1"/>
  <c r="S2874" i="1" s="1"/>
  <c r="G2872" i="1"/>
  <c r="N2872" i="1" s="1"/>
  <c r="E2873" i="1" s="1"/>
  <c r="Q2872" i="1" l="1"/>
  <c r="K2872" i="1" s="1"/>
  <c r="L2873" i="1" s="1"/>
  <c r="G2873" i="1"/>
  <c r="N2873" i="1" s="1"/>
  <c r="E2874" i="1" s="1"/>
  <c r="Q2873" i="1" l="1"/>
  <c r="K2873" i="1" s="1"/>
  <c r="L2874" i="1" s="1"/>
  <c r="G2874" i="1"/>
  <c r="N2874" i="1" s="1"/>
  <c r="E2875" i="1" s="1"/>
  <c r="M2875" i="1" l="1"/>
  <c r="S2875" i="1" s="1"/>
  <c r="Q2874" i="1"/>
  <c r="K2874" i="1" s="1"/>
  <c r="L2875" i="1" s="1"/>
  <c r="M2877" i="1" s="1"/>
  <c r="S2877" i="1" s="1"/>
  <c r="G2875" i="1"/>
  <c r="M2876" i="1" l="1"/>
  <c r="S2876" i="1" s="1"/>
  <c r="N2875" i="1"/>
  <c r="E2876" i="1" s="1"/>
  <c r="G2876" i="1" s="1"/>
  <c r="Q2875" i="1"/>
  <c r="K2875" i="1" s="1"/>
  <c r="L2876" i="1" s="1"/>
  <c r="M2878" i="1" s="1"/>
  <c r="S2878" i="1" s="1"/>
  <c r="N2876" i="1" l="1"/>
  <c r="E2877" i="1" s="1"/>
  <c r="G2877" i="1" s="1"/>
  <c r="N2877" i="1" s="1"/>
  <c r="E2878" i="1" s="1"/>
  <c r="Q2876" i="1"/>
  <c r="K2876" i="1" s="1"/>
  <c r="L2877" i="1" s="1"/>
  <c r="M2880" i="1" l="1"/>
  <c r="S2880" i="1" s="1"/>
  <c r="Q2877" i="1"/>
  <c r="K2877" i="1" s="1"/>
  <c r="L2878" i="1" s="1"/>
  <c r="M2879" i="1" s="1"/>
  <c r="S2879" i="1" s="1"/>
  <c r="G2878" i="1"/>
  <c r="N2878" i="1" s="1"/>
  <c r="E2879" i="1" s="1"/>
  <c r="Q2878" i="1" l="1"/>
  <c r="K2878" i="1" s="1"/>
  <c r="L2879" i="1" s="1"/>
  <c r="G2879" i="1"/>
  <c r="N2879" i="1" s="1"/>
  <c r="E2880" i="1" s="1"/>
  <c r="Q2879" i="1" l="1"/>
  <c r="K2879" i="1" s="1"/>
  <c r="L2880" i="1" s="1"/>
  <c r="M2881" i="1" s="1"/>
  <c r="S2881" i="1" s="1"/>
  <c r="G2880" i="1"/>
  <c r="N2880" i="1" s="1"/>
  <c r="E2881" i="1" s="1"/>
  <c r="Q2880" i="1" l="1"/>
  <c r="K2880" i="1" s="1"/>
  <c r="L2881" i="1" s="1"/>
  <c r="G2881" i="1"/>
  <c r="N2881" i="1" s="1"/>
  <c r="E2882" i="1" s="1"/>
  <c r="M2882" i="1" l="1"/>
  <c r="S2882" i="1" s="1"/>
  <c r="Q2881" i="1"/>
  <c r="K2881" i="1" s="1"/>
  <c r="L2882" i="1" s="1"/>
  <c r="M2884" i="1" s="1"/>
  <c r="S2884" i="1" s="1"/>
  <c r="G2882" i="1"/>
  <c r="N2882" i="1" l="1"/>
  <c r="E2883" i="1" s="1"/>
  <c r="G2883" i="1" s="1"/>
  <c r="M2883" i="1"/>
  <c r="S2883" i="1" s="1"/>
  <c r="Q2882" i="1"/>
  <c r="K2882" i="1" s="1"/>
  <c r="L2883" i="1" s="1"/>
  <c r="M2885" i="1" s="1"/>
  <c r="S2885" i="1" s="1"/>
  <c r="N2883" i="1" l="1"/>
  <c r="E2884" i="1" s="1"/>
  <c r="G2884" i="1" s="1"/>
  <c r="N2884" i="1" s="1"/>
  <c r="E2885" i="1" s="1"/>
  <c r="Q2883" i="1"/>
  <c r="K2883" i="1" s="1"/>
  <c r="L2884" i="1" s="1"/>
  <c r="Q2884" i="1" l="1"/>
  <c r="K2884" i="1" s="1"/>
  <c r="L2885" i="1" s="1"/>
  <c r="G2885" i="1"/>
  <c r="N2885" i="1" s="1"/>
  <c r="E2886" i="1" s="1"/>
  <c r="M2886" i="1" l="1"/>
  <c r="S2886" i="1" s="1"/>
  <c r="Q2885" i="1"/>
  <c r="K2885" i="1" s="1"/>
  <c r="L2886" i="1" s="1"/>
  <c r="G2886" i="1"/>
  <c r="N2886" i="1" l="1"/>
  <c r="E2887" i="1" s="1"/>
  <c r="G2887" i="1" s="1"/>
  <c r="M2887" i="1"/>
  <c r="S2887" i="1" s="1"/>
  <c r="Q2886" i="1"/>
  <c r="K2886" i="1" s="1"/>
  <c r="L2887" i="1" s="1"/>
  <c r="M2888" i="1" s="1"/>
  <c r="S2888" i="1" s="1"/>
  <c r="N2887" i="1" l="1"/>
  <c r="E2888" i="1" s="1"/>
  <c r="G2888" i="1" s="1"/>
  <c r="N2888" i="1" s="1"/>
  <c r="E2889" i="1" s="1"/>
  <c r="Q2887" i="1"/>
  <c r="K2887" i="1" s="1"/>
  <c r="L2888" i="1" s="1"/>
  <c r="M2889" i="1" l="1"/>
  <c r="S2889" i="1" s="1"/>
  <c r="Q2888" i="1"/>
  <c r="K2888" i="1" s="1"/>
  <c r="L2889" i="1" s="1"/>
  <c r="M2890" i="1" s="1"/>
  <c r="S2890" i="1" s="1"/>
  <c r="G2889" i="1"/>
  <c r="N2889" i="1" l="1"/>
  <c r="E2890" i="1" s="1"/>
  <c r="G2890" i="1" s="1"/>
  <c r="N2890" i="1" s="1"/>
  <c r="E2891" i="1" s="1"/>
  <c r="Q2889" i="1"/>
  <c r="K2889" i="1" s="1"/>
  <c r="L2890" i="1" s="1"/>
  <c r="M2891" i="1" s="1"/>
  <c r="S2891" i="1" s="1"/>
  <c r="Q2890" i="1" l="1"/>
  <c r="K2890" i="1" s="1"/>
  <c r="L2891" i="1" s="1"/>
  <c r="M2892" i="1" s="1"/>
  <c r="S2892" i="1" s="1"/>
  <c r="G2891" i="1"/>
  <c r="N2891" i="1" s="1"/>
  <c r="E2892" i="1" s="1"/>
  <c r="Q2891" i="1" l="1"/>
  <c r="K2891" i="1" s="1"/>
  <c r="L2892" i="1" s="1"/>
  <c r="G2892" i="1"/>
  <c r="N2892" i="1" s="1"/>
  <c r="E2893" i="1" s="1"/>
  <c r="M2893" i="1" l="1"/>
  <c r="S2893" i="1" s="1"/>
  <c r="Q2892" i="1"/>
  <c r="K2892" i="1" s="1"/>
  <c r="L2893" i="1" s="1"/>
  <c r="M2895" i="1" s="1"/>
  <c r="S2895" i="1" s="1"/>
  <c r="G2893" i="1"/>
  <c r="N2893" i="1" l="1"/>
  <c r="E2894" i="1" s="1"/>
  <c r="G2894" i="1" s="1"/>
  <c r="M2894" i="1"/>
  <c r="S2894" i="1" s="1"/>
  <c r="Q2893" i="1"/>
  <c r="K2893" i="1" s="1"/>
  <c r="L2894" i="1" s="1"/>
  <c r="N2894" i="1" l="1"/>
  <c r="E2895" i="1" s="1"/>
  <c r="G2895" i="1" s="1"/>
  <c r="N2895" i="1" s="1"/>
  <c r="E2896" i="1" s="1"/>
  <c r="Q2894" i="1"/>
  <c r="K2894" i="1" s="1"/>
  <c r="L2895" i="1" s="1"/>
  <c r="M2896" i="1" s="1"/>
  <c r="S2896" i="1" s="1"/>
  <c r="Q2895" i="1" l="1"/>
  <c r="K2895" i="1" s="1"/>
  <c r="L2896" i="1" s="1"/>
  <c r="M2897" i="1" s="1"/>
  <c r="S2897" i="1" s="1"/>
  <c r="G2896" i="1"/>
  <c r="N2896" i="1" s="1"/>
  <c r="E2897" i="1" s="1"/>
  <c r="M2899" i="1" l="1"/>
  <c r="S2899" i="1" s="1"/>
  <c r="Q2896" i="1"/>
  <c r="K2896" i="1" s="1"/>
  <c r="L2897" i="1" s="1"/>
  <c r="M2898" i="1" s="1"/>
  <c r="S2898" i="1" s="1"/>
  <c r="G2897" i="1"/>
  <c r="N2897" i="1" s="1"/>
  <c r="E2898" i="1" s="1"/>
  <c r="Q2897" i="1" l="1"/>
  <c r="K2897" i="1" s="1"/>
  <c r="L2898" i="1" s="1"/>
  <c r="G2898" i="1"/>
  <c r="N2898" i="1" s="1"/>
  <c r="E2899" i="1" s="1"/>
  <c r="M2901" i="1" l="1"/>
  <c r="S2901" i="1" s="1"/>
  <c r="Q2898" i="1"/>
  <c r="K2898" i="1" s="1"/>
  <c r="L2899" i="1" s="1"/>
  <c r="M2900" i="1" s="1"/>
  <c r="S2900" i="1" s="1"/>
  <c r="G2899" i="1"/>
  <c r="N2899" i="1" s="1"/>
  <c r="E2900" i="1" s="1"/>
  <c r="Q2899" i="1" l="1"/>
  <c r="K2899" i="1" s="1"/>
  <c r="L2900" i="1" s="1"/>
  <c r="M2902" i="1" s="1"/>
  <c r="S2902" i="1" s="1"/>
  <c r="G2900" i="1"/>
  <c r="N2900" i="1" s="1"/>
  <c r="E2901" i="1" s="1"/>
  <c r="Q2900" i="1" l="1"/>
  <c r="K2900" i="1" s="1"/>
  <c r="L2901" i="1" s="1"/>
  <c r="M2903" i="1" s="1"/>
  <c r="S2903" i="1" s="1"/>
  <c r="G2901" i="1"/>
  <c r="N2901" i="1" s="1"/>
  <c r="E2902" i="1" s="1"/>
  <c r="Q2901" i="1" l="1"/>
  <c r="K2901" i="1" s="1"/>
  <c r="L2902" i="1" s="1"/>
  <c r="M2904" i="1" s="1"/>
  <c r="S2904" i="1" s="1"/>
  <c r="G2902" i="1"/>
  <c r="N2902" i="1" s="1"/>
  <c r="E2903" i="1" s="1"/>
  <c r="Q2902" i="1" l="1"/>
  <c r="K2902" i="1" s="1"/>
  <c r="L2903" i="1" s="1"/>
  <c r="G2903" i="1"/>
  <c r="N2903" i="1" s="1"/>
  <c r="E2904" i="1" s="1"/>
  <c r="Q2903" i="1" l="1"/>
  <c r="K2903" i="1" s="1"/>
  <c r="L2904" i="1" s="1"/>
  <c r="G2904" i="1"/>
  <c r="N2904" i="1" s="1"/>
  <c r="E2905" i="1" s="1"/>
  <c r="M2905" i="1" l="1"/>
  <c r="S2905" i="1" s="1"/>
  <c r="Q2904" i="1"/>
  <c r="K2904" i="1" s="1"/>
  <c r="L2905" i="1" s="1"/>
  <c r="M2906" i="1" s="1"/>
  <c r="S2906" i="1" s="1"/>
  <c r="G2905" i="1"/>
  <c r="N2905" i="1" l="1"/>
  <c r="E2906" i="1" s="1"/>
  <c r="G2906" i="1" s="1"/>
  <c r="N2906" i="1" s="1"/>
  <c r="E2907" i="1" s="1"/>
  <c r="M2908" i="1"/>
  <c r="S2908" i="1" s="1"/>
  <c r="Q2905" i="1"/>
  <c r="K2905" i="1" s="1"/>
  <c r="L2906" i="1" s="1"/>
  <c r="M2907" i="1" s="1"/>
  <c r="S2907" i="1" s="1"/>
  <c r="Q2906" i="1" l="1"/>
  <c r="K2906" i="1" s="1"/>
  <c r="L2907" i="1" s="1"/>
  <c r="G2907" i="1"/>
  <c r="N2907" i="1" s="1"/>
  <c r="E2908" i="1" s="1"/>
  <c r="Q2907" i="1" l="1"/>
  <c r="K2907" i="1" s="1"/>
  <c r="L2908" i="1" s="1"/>
  <c r="G2908" i="1"/>
  <c r="N2908" i="1" s="1"/>
  <c r="E2909" i="1" s="1"/>
  <c r="M2909" i="1" l="1"/>
  <c r="S2909" i="1" s="1"/>
  <c r="Q2908" i="1"/>
  <c r="K2908" i="1" s="1"/>
  <c r="L2909" i="1" s="1"/>
  <c r="M2910" i="1" s="1"/>
  <c r="S2910" i="1" s="1"/>
  <c r="G2909" i="1"/>
  <c r="N2909" i="1" l="1"/>
  <c r="E2910" i="1" s="1"/>
  <c r="G2910" i="1" s="1"/>
  <c r="N2910" i="1" s="1"/>
  <c r="E2911" i="1" s="1"/>
  <c r="Q2909" i="1"/>
  <c r="K2909" i="1" s="1"/>
  <c r="L2910" i="1" s="1"/>
  <c r="M2911" i="1" l="1"/>
  <c r="S2911" i="1" s="1"/>
  <c r="Q2910" i="1"/>
  <c r="K2910" i="1" s="1"/>
  <c r="L2911" i="1" s="1"/>
  <c r="M2912" i="1" s="1"/>
  <c r="S2912" i="1" s="1"/>
  <c r="G2911" i="1"/>
  <c r="N2911" i="1" l="1"/>
  <c r="E2912" i="1" s="1"/>
  <c r="G2912" i="1" s="1"/>
  <c r="N2912" i="1" s="1"/>
  <c r="E2913" i="1" s="1"/>
  <c r="Q2911" i="1"/>
  <c r="K2911" i="1" s="1"/>
  <c r="L2912" i="1" s="1"/>
  <c r="M2913" i="1" l="1"/>
  <c r="S2913" i="1" s="1"/>
  <c r="Q2912" i="1"/>
  <c r="K2912" i="1" s="1"/>
  <c r="L2913" i="1" s="1"/>
  <c r="M2914" i="1" s="1"/>
  <c r="S2914" i="1" s="1"/>
  <c r="G2913" i="1"/>
  <c r="N2913" i="1" l="1"/>
  <c r="E2914" i="1" s="1"/>
  <c r="G2914" i="1" s="1"/>
  <c r="N2914" i="1" s="1"/>
  <c r="E2915" i="1" s="1"/>
  <c r="Q2913" i="1"/>
  <c r="K2913" i="1" s="1"/>
  <c r="L2914" i="1" s="1"/>
  <c r="M2915" i="1" s="1"/>
  <c r="S2915" i="1" s="1"/>
  <c r="Q2914" i="1" l="1"/>
  <c r="K2914" i="1" s="1"/>
  <c r="L2915" i="1" s="1"/>
  <c r="G2915" i="1"/>
  <c r="N2915" i="1" s="1"/>
  <c r="E2916" i="1" s="1"/>
  <c r="M2917" i="1" l="1"/>
  <c r="S2917" i="1" s="1"/>
  <c r="M2916" i="1"/>
  <c r="S2916" i="1" s="1"/>
  <c r="M2918" i="1"/>
  <c r="S2918" i="1" s="1"/>
  <c r="Q2915" i="1"/>
  <c r="K2915" i="1" s="1"/>
  <c r="L2916" i="1" s="1"/>
  <c r="G2916" i="1"/>
  <c r="N2916" i="1" l="1"/>
  <c r="E2917" i="1" s="1"/>
  <c r="G2917" i="1" s="1"/>
  <c r="N2917" i="1" s="1"/>
  <c r="E2918" i="1" s="1"/>
  <c r="Q2916" i="1"/>
  <c r="K2916" i="1" s="1"/>
  <c r="L2917" i="1" s="1"/>
  <c r="M2919" i="1" s="1"/>
  <c r="S2919" i="1" s="1"/>
  <c r="Q2917" i="1" l="1"/>
  <c r="K2917" i="1" s="1"/>
  <c r="L2918" i="1" s="1"/>
  <c r="M2920" i="1" s="1"/>
  <c r="S2920" i="1" s="1"/>
  <c r="G2918" i="1"/>
  <c r="N2918" i="1" s="1"/>
  <c r="E2919" i="1" s="1"/>
  <c r="Q2918" i="1" l="1"/>
  <c r="K2918" i="1" s="1"/>
  <c r="L2919" i="1" s="1"/>
  <c r="G2919" i="1"/>
  <c r="N2919" i="1" s="1"/>
  <c r="E2920" i="1" s="1"/>
  <c r="M2922" i="1" l="1"/>
  <c r="S2922" i="1" s="1"/>
  <c r="Q2919" i="1"/>
  <c r="K2919" i="1" s="1"/>
  <c r="L2920" i="1" s="1"/>
  <c r="M2921" i="1" s="1"/>
  <c r="S2921" i="1" s="1"/>
  <c r="G2920" i="1"/>
  <c r="N2920" i="1" s="1"/>
  <c r="E2921" i="1" s="1"/>
  <c r="Q2920" i="1" l="1"/>
  <c r="K2920" i="1" s="1"/>
  <c r="L2921" i="1" s="1"/>
  <c r="G2921" i="1"/>
  <c r="N2921" i="1" s="1"/>
  <c r="E2922" i="1" s="1"/>
  <c r="Q2921" i="1" l="1"/>
  <c r="K2921" i="1" s="1"/>
  <c r="L2922" i="1" s="1"/>
  <c r="M2924" i="1" s="1"/>
  <c r="S2924" i="1" s="1"/>
  <c r="G2922" i="1"/>
  <c r="N2922" i="1" s="1"/>
  <c r="E2923" i="1" s="1"/>
  <c r="M2923" i="1" l="1"/>
  <c r="S2923" i="1" s="1"/>
  <c r="Q2922" i="1"/>
  <c r="K2922" i="1" s="1"/>
  <c r="L2923" i="1" s="1"/>
  <c r="M2925" i="1" s="1"/>
  <c r="S2925" i="1" s="1"/>
  <c r="G2923" i="1"/>
  <c r="N2923" i="1" l="1"/>
  <c r="E2924" i="1" s="1"/>
  <c r="G2924" i="1" s="1"/>
  <c r="N2924" i="1" s="1"/>
  <c r="E2925" i="1" s="1"/>
  <c r="Q2923" i="1"/>
  <c r="K2923" i="1" s="1"/>
  <c r="L2924" i="1" s="1"/>
  <c r="Q2924" i="1" l="1"/>
  <c r="K2924" i="1" s="1"/>
  <c r="L2925" i="1" s="1"/>
  <c r="M2926" i="1" s="1"/>
  <c r="S2926" i="1" s="1"/>
  <c r="G2925" i="1"/>
  <c r="N2925" i="1" s="1"/>
  <c r="E2926" i="1" s="1"/>
  <c r="Q2925" i="1" l="1"/>
  <c r="K2925" i="1" s="1"/>
  <c r="L2926" i="1" s="1"/>
  <c r="M2927" i="1" s="1"/>
  <c r="S2927" i="1" s="1"/>
  <c r="G2926" i="1"/>
  <c r="N2926" i="1" s="1"/>
  <c r="E2927" i="1" s="1"/>
  <c r="Q2926" i="1" l="1"/>
  <c r="K2926" i="1" s="1"/>
  <c r="L2927" i="1" s="1"/>
  <c r="M2928" i="1" s="1"/>
  <c r="S2928" i="1" s="1"/>
  <c r="G2927" i="1"/>
  <c r="N2927" i="1" s="1"/>
  <c r="E2928" i="1" s="1"/>
  <c r="Q2927" i="1" l="1"/>
  <c r="K2927" i="1" s="1"/>
  <c r="L2928" i="1" s="1"/>
  <c r="M2929" i="1" s="1"/>
  <c r="S2929" i="1" s="1"/>
  <c r="G2928" i="1"/>
  <c r="N2928" i="1" s="1"/>
  <c r="E2929" i="1" s="1"/>
  <c r="Q2928" i="1" l="1"/>
  <c r="K2928" i="1" s="1"/>
  <c r="L2929" i="1" s="1"/>
  <c r="M2930" i="1" s="1"/>
  <c r="S2930" i="1" s="1"/>
  <c r="G2929" i="1"/>
  <c r="N2929" i="1" s="1"/>
  <c r="E2930" i="1" s="1"/>
  <c r="M2932" i="1" l="1"/>
  <c r="S2932" i="1" s="1"/>
  <c r="Q2929" i="1"/>
  <c r="K2929" i="1" s="1"/>
  <c r="L2930" i="1" s="1"/>
  <c r="M2931" i="1" s="1"/>
  <c r="S2931" i="1" s="1"/>
  <c r="G2930" i="1"/>
  <c r="N2930" i="1" s="1"/>
  <c r="E2931" i="1" s="1"/>
  <c r="Q2930" i="1" l="1"/>
  <c r="K2930" i="1" s="1"/>
  <c r="L2931" i="1" s="1"/>
  <c r="M2933" i="1" s="1"/>
  <c r="S2933" i="1" s="1"/>
  <c r="G2931" i="1"/>
  <c r="N2931" i="1" s="1"/>
  <c r="E2932" i="1" s="1"/>
  <c r="Q2931" i="1" l="1"/>
  <c r="K2931" i="1" s="1"/>
  <c r="L2932" i="1" s="1"/>
  <c r="G2932" i="1"/>
  <c r="N2932" i="1" s="1"/>
  <c r="E2933" i="1" s="1"/>
  <c r="Q2932" i="1" l="1"/>
  <c r="K2932" i="1" s="1"/>
  <c r="L2933" i="1" s="1"/>
  <c r="G2933" i="1"/>
  <c r="N2933" i="1" s="1"/>
  <c r="E2934" i="1" s="1"/>
  <c r="M2935" i="1" l="1"/>
  <c r="S2935" i="1" s="1"/>
  <c r="M2934" i="1"/>
  <c r="S2934" i="1" s="1"/>
  <c r="Q2933" i="1"/>
  <c r="K2933" i="1" s="1"/>
  <c r="L2934" i="1" s="1"/>
  <c r="M2936" i="1" s="1"/>
  <c r="S2936" i="1" s="1"/>
  <c r="G2934" i="1"/>
  <c r="N2934" i="1" l="1"/>
  <c r="E2935" i="1" s="1"/>
  <c r="G2935" i="1" s="1"/>
  <c r="N2935" i="1" s="1"/>
  <c r="E2936" i="1" s="1"/>
  <c r="Q2934" i="1"/>
  <c r="K2934" i="1" s="1"/>
  <c r="L2935" i="1" s="1"/>
  <c r="M2937" i="1" s="1"/>
  <c r="S2937" i="1" s="1"/>
  <c r="Q2935" i="1" l="1"/>
  <c r="K2935" i="1" s="1"/>
  <c r="L2936" i="1" s="1"/>
  <c r="G2936" i="1"/>
  <c r="N2936" i="1" s="1"/>
  <c r="E2937" i="1" s="1"/>
  <c r="Q2936" i="1" l="1"/>
  <c r="K2936" i="1" s="1"/>
  <c r="L2937" i="1" s="1"/>
  <c r="G2937" i="1"/>
  <c r="N2937" i="1" s="1"/>
  <c r="E2938" i="1" s="1"/>
  <c r="M2939" i="1" l="1"/>
  <c r="S2939" i="1" s="1"/>
  <c r="M2938" i="1"/>
  <c r="S2938" i="1" s="1"/>
  <c r="Q2937" i="1"/>
  <c r="K2937" i="1" s="1"/>
  <c r="L2938" i="1" s="1"/>
  <c r="G2938" i="1"/>
  <c r="N2938" i="1" l="1"/>
  <c r="E2939" i="1" s="1"/>
  <c r="G2939" i="1" s="1"/>
  <c r="N2939" i="1" s="1"/>
  <c r="E2940" i="1" s="1"/>
  <c r="Q2938" i="1"/>
  <c r="K2938" i="1" s="1"/>
  <c r="L2939" i="1" s="1"/>
  <c r="M2940" i="1" s="1"/>
  <c r="S2940" i="1" s="1"/>
  <c r="Q2939" i="1" l="1"/>
  <c r="K2939" i="1" s="1"/>
  <c r="L2940" i="1" s="1"/>
  <c r="M2942" i="1" s="1"/>
  <c r="S2942" i="1" s="1"/>
  <c r="G2940" i="1"/>
  <c r="N2940" i="1" s="1"/>
  <c r="E2941" i="1" s="1"/>
  <c r="M2941" i="1" l="1"/>
  <c r="S2941" i="1" s="1"/>
  <c r="Q2940" i="1"/>
  <c r="K2940" i="1" s="1"/>
  <c r="L2941" i="1" s="1"/>
  <c r="M2943" i="1" s="1"/>
  <c r="S2943" i="1" s="1"/>
  <c r="G2941" i="1"/>
  <c r="N2941" i="1" l="1"/>
  <c r="E2942" i="1" s="1"/>
  <c r="G2942" i="1" s="1"/>
  <c r="N2942" i="1" s="1"/>
  <c r="E2943" i="1" s="1"/>
  <c r="Q2941" i="1"/>
  <c r="K2941" i="1" s="1"/>
  <c r="L2942" i="1" s="1"/>
  <c r="M2944" i="1" s="1"/>
  <c r="S2944" i="1" s="1"/>
  <c r="Q2942" i="1" l="1"/>
  <c r="K2942" i="1" s="1"/>
  <c r="L2943" i="1" s="1"/>
  <c r="M2945" i="1" s="1"/>
  <c r="S2945" i="1" s="1"/>
  <c r="G2943" i="1"/>
  <c r="N2943" i="1" s="1"/>
  <c r="E2944" i="1" s="1"/>
  <c r="Q2943" i="1" l="1"/>
  <c r="K2943" i="1" s="1"/>
  <c r="L2944" i="1" s="1"/>
  <c r="G2944" i="1"/>
  <c r="N2944" i="1" s="1"/>
  <c r="E2945" i="1" s="1"/>
  <c r="Q2944" i="1" l="1"/>
  <c r="K2944" i="1" s="1"/>
  <c r="L2945" i="1" s="1"/>
  <c r="M2946" i="1" s="1"/>
  <c r="S2946" i="1" s="1"/>
  <c r="G2945" i="1"/>
  <c r="N2945" i="1" s="1"/>
  <c r="E2946" i="1" s="1"/>
  <c r="Q2945" i="1" l="1"/>
  <c r="K2945" i="1" s="1"/>
  <c r="L2946" i="1" s="1"/>
  <c r="M2947" i="1" s="1"/>
  <c r="S2947" i="1" s="1"/>
  <c r="G2946" i="1"/>
  <c r="N2946" i="1" s="1"/>
  <c r="E2947" i="1" s="1"/>
  <c r="Q2946" i="1" l="1"/>
  <c r="K2946" i="1" s="1"/>
  <c r="L2947" i="1" s="1"/>
  <c r="G2947" i="1"/>
  <c r="N2947" i="1" s="1"/>
  <c r="E2948" i="1" s="1"/>
  <c r="M2948" i="1" l="1"/>
  <c r="S2948" i="1" s="1"/>
  <c r="Q2947" i="1"/>
  <c r="K2947" i="1" s="1"/>
  <c r="L2948" i="1" s="1"/>
  <c r="G2948" i="1"/>
  <c r="M2949" i="1" l="1"/>
  <c r="S2949" i="1" s="1"/>
  <c r="N2948" i="1"/>
  <c r="E2949" i="1" s="1"/>
  <c r="G2949" i="1" s="1"/>
  <c r="Q2948" i="1"/>
  <c r="K2948" i="1" s="1"/>
  <c r="L2949" i="1" s="1"/>
  <c r="M2951" i="1" s="1"/>
  <c r="S2951" i="1" s="1"/>
  <c r="N2949" i="1" l="1"/>
  <c r="E2950" i="1" s="1"/>
  <c r="G2950" i="1" s="1"/>
  <c r="M2950" i="1"/>
  <c r="S2950" i="1" s="1"/>
  <c r="Q2949" i="1"/>
  <c r="K2949" i="1" s="1"/>
  <c r="L2950" i="1" s="1"/>
  <c r="M2952" i="1" s="1"/>
  <c r="S2952" i="1" s="1"/>
  <c r="N2950" i="1" l="1"/>
  <c r="E2951" i="1" s="1"/>
  <c r="G2951" i="1" s="1"/>
  <c r="N2951" i="1" s="1"/>
  <c r="E2952" i="1" s="1"/>
  <c r="Q2950" i="1"/>
  <c r="K2950" i="1" s="1"/>
  <c r="L2951" i="1" s="1"/>
  <c r="Q2951" i="1" l="1"/>
  <c r="K2951" i="1" s="1"/>
  <c r="L2952" i="1" s="1"/>
  <c r="M2953" i="1" s="1"/>
  <c r="S2953" i="1" s="1"/>
  <c r="G2952" i="1"/>
  <c r="N2952" i="1" s="1"/>
  <c r="E2953" i="1" s="1"/>
  <c r="M2955" i="1" l="1"/>
  <c r="S2955" i="1" s="1"/>
  <c r="Q2952" i="1"/>
  <c r="K2952" i="1" s="1"/>
  <c r="L2953" i="1" s="1"/>
  <c r="M2954" i="1" s="1"/>
  <c r="S2954" i="1" s="1"/>
  <c r="G2953" i="1"/>
  <c r="N2953" i="1" s="1"/>
  <c r="E2954" i="1" s="1"/>
  <c r="Q2953" i="1" l="1"/>
  <c r="K2953" i="1" s="1"/>
  <c r="L2954" i="1" s="1"/>
  <c r="G2954" i="1"/>
  <c r="N2954" i="1" s="1"/>
  <c r="E2955" i="1" s="1"/>
  <c r="Q2954" i="1" l="1"/>
  <c r="K2954" i="1" s="1"/>
  <c r="L2955" i="1" s="1"/>
  <c r="M2956" i="1" s="1"/>
  <c r="S2956" i="1" s="1"/>
  <c r="G2955" i="1"/>
  <c r="N2955" i="1" s="1"/>
  <c r="E2956" i="1" s="1"/>
  <c r="Q2955" i="1" l="1"/>
  <c r="K2955" i="1" s="1"/>
  <c r="L2956" i="1" s="1"/>
  <c r="M2957" i="1" s="1"/>
  <c r="S2957" i="1" s="1"/>
  <c r="G2956" i="1"/>
  <c r="N2956" i="1" s="1"/>
  <c r="E2957" i="1" s="1"/>
  <c r="M2958" i="1" l="1"/>
  <c r="S2958" i="1" s="1"/>
  <c r="Q2956" i="1"/>
  <c r="K2956" i="1" s="1"/>
  <c r="L2957" i="1" s="1"/>
  <c r="G2957" i="1"/>
  <c r="N2957" i="1" s="1"/>
  <c r="E2958" i="1" s="1"/>
  <c r="Q2957" i="1" l="1"/>
  <c r="K2957" i="1" s="1"/>
  <c r="L2958" i="1" s="1"/>
  <c r="M2959" i="1" s="1"/>
  <c r="S2959" i="1" s="1"/>
  <c r="G2958" i="1"/>
  <c r="N2958" i="1" s="1"/>
  <c r="E2959" i="1" s="1"/>
  <c r="M2961" i="1" l="1"/>
  <c r="S2961" i="1" s="1"/>
  <c r="Q2958" i="1"/>
  <c r="K2958" i="1" s="1"/>
  <c r="L2959" i="1" s="1"/>
  <c r="M2960" i="1" s="1"/>
  <c r="S2960" i="1" s="1"/>
  <c r="G2959" i="1"/>
  <c r="N2959" i="1" s="1"/>
  <c r="E2960" i="1" s="1"/>
  <c r="Q2959" i="1" l="1"/>
  <c r="K2959" i="1" s="1"/>
  <c r="L2960" i="1" s="1"/>
  <c r="G2960" i="1"/>
  <c r="N2960" i="1" s="1"/>
  <c r="E2961" i="1" s="1"/>
  <c r="Q2960" i="1" l="1"/>
  <c r="K2960" i="1" s="1"/>
  <c r="L2961" i="1" s="1"/>
  <c r="M2963" i="1" s="1"/>
  <c r="S2963" i="1" s="1"/>
  <c r="G2961" i="1"/>
  <c r="N2961" i="1" s="1"/>
  <c r="E2962" i="1" s="1"/>
  <c r="M2962" i="1" l="1"/>
  <c r="S2962" i="1" s="1"/>
  <c r="Q2961" i="1"/>
  <c r="K2961" i="1" s="1"/>
  <c r="L2962" i="1" s="1"/>
  <c r="G2962" i="1"/>
  <c r="N2962" i="1" l="1"/>
  <c r="E2963" i="1" s="1"/>
  <c r="G2963" i="1" s="1"/>
  <c r="N2963" i="1" s="1"/>
  <c r="E2964" i="1" s="1"/>
  <c r="Q2962" i="1"/>
  <c r="K2962" i="1" s="1"/>
  <c r="L2963" i="1" s="1"/>
  <c r="M2964" i="1" l="1"/>
  <c r="S2964" i="1" s="1"/>
  <c r="Q2963" i="1"/>
  <c r="K2963" i="1" s="1"/>
  <c r="L2964" i="1" s="1"/>
  <c r="M2965" i="1" s="1"/>
  <c r="S2965" i="1" s="1"/>
  <c r="G2964" i="1"/>
  <c r="N2964" i="1" l="1"/>
  <c r="E2965" i="1" s="1"/>
  <c r="G2965" i="1" s="1"/>
  <c r="N2965" i="1" s="1"/>
  <c r="E2966" i="1" s="1"/>
  <c r="Q2964" i="1"/>
  <c r="K2964" i="1" s="1"/>
  <c r="L2965" i="1" s="1"/>
  <c r="M2967" i="1" s="1"/>
  <c r="S2967" i="1" s="1"/>
  <c r="M2966" i="1" l="1"/>
  <c r="S2966" i="1" s="1"/>
  <c r="Q2965" i="1"/>
  <c r="K2965" i="1" s="1"/>
  <c r="L2966" i="1" s="1"/>
  <c r="G2966" i="1"/>
  <c r="N2966" i="1" l="1"/>
  <c r="E2967" i="1" s="1"/>
  <c r="G2967" i="1" s="1"/>
  <c r="N2967" i="1" s="1"/>
  <c r="E2968" i="1" s="1"/>
  <c r="M2969" i="1"/>
  <c r="S2969" i="1" s="1"/>
  <c r="Q2966" i="1"/>
  <c r="K2966" i="1" s="1"/>
  <c r="L2967" i="1" s="1"/>
  <c r="M2968" i="1" s="1"/>
  <c r="S2968" i="1" s="1"/>
  <c r="Q2967" i="1" l="1"/>
  <c r="K2967" i="1" s="1"/>
  <c r="L2968" i="1" s="1"/>
  <c r="G2968" i="1"/>
  <c r="N2968" i="1" s="1"/>
  <c r="E2969" i="1" s="1"/>
  <c r="Q2968" i="1" l="1"/>
  <c r="K2968" i="1" s="1"/>
  <c r="L2969" i="1" s="1"/>
  <c r="M2970" i="1" s="1"/>
  <c r="S2970" i="1" s="1"/>
  <c r="G2969" i="1"/>
  <c r="N2969" i="1" s="1"/>
  <c r="E2970" i="1" s="1"/>
  <c r="Q2969" i="1" l="1"/>
  <c r="K2969" i="1" s="1"/>
  <c r="L2970" i="1" s="1"/>
  <c r="G2970" i="1"/>
  <c r="N2970" i="1" s="1"/>
  <c r="E2971" i="1" s="1"/>
  <c r="M2972" i="1" l="1"/>
  <c r="S2972" i="1" s="1"/>
  <c r="M2971" i="1"/>
  <c r="S2971" i="1" s="1"/>
  <c r="Q2970" i="1"/>
  <c r="K2970" i="1" s="1"/>
  <c r="L2971" i="1" s="1"/>
  <c r="G2971" i="1"/>
  <c r="N2971" i="1" l="1"/>
  <c r="E2972" i="1" s="1"/>
  <c r="G2972" i="1" s="1"/>
  <c r="N2972" i="1" s="1"/>
  <c r="E2973" i="1" s="1"/>
  <c r="Q2971" i="1"/>
  <c r="K2971" i="1" s="1"/>
  <c r="L2972" i="1" s="1"/>
  <c r="M2973" i="1" s="1"/>
  <c r="S2973" i="1" s="1"/>
  <c r="Q2972" i="1" l="1"/>
  <c r="K2972" i="1" s="1"/>
  <c r="L2973" i="1" s="1"/>
  <c r="M2974" i="1" s="1"/>
  <c r="S2974" i="1" s="1"/>
  <c r="G2973" i="1"/>
  <c r="N2973" i="1" s="1"/>
  <c r="E2974" i="1" s="1"/>
  <c r="Q2973" i="1" l="1"/>
  <c r="K2973" i="1" s="1"/>
  <c r="L2974" i="1" s="1"/>
  <c r="G2974" i="1"/>
  <c r="N2974" i="1" s="1"/>
  <c r="E2975" i="1" s="1"/>
  <c r="M2975" i="1" l="1"/>
  <c r="S2975" i="1" s="1"/>
  <c r="Q2974" i="1"/>
  <c r="K2974" i="1" s="1"/>
  <c r="L2975" i="1" s="1"/>
  <c r="M2977" i="1" s="1"/>
  <c r="S2977" i="1" s="1"/>
  <c r="G2975" i="1"/>
  <c r="N2975" i="1" l="1"/>
  <c r="E2976" i="1" s="1"/>
  <c r="G2976" i="1" s="1"/>
  <c r="M2976" i="1"/>
  <c r="S2976" i="1" s="1"/>
  <c r="Q2975" i="1"/>
  <c r="K2975" i="1" s="1"/>
  <c r="L2976" i="1" s="1"/>
  <c r="M2978" i="1" s="1"/>
  <c r="S2978" i="1" s="1"/>
  <c r="N2976" i="1" l="1"/>
  <c r="E2977" i="1" s="1"/>
  <c r="G2977" i="1" s="1"/>
  <c r="N2977" i="1" s="1"/>
  <c r="E2978" i="1" s="1"/>
  <c r="Q2976" i="1"/>
  <c r="K2976" i="1" s="1"/>
  <c r="L2977" i="1" s="1"/>
  <c r="Q2977" i="1" l="1"/>
  <c r="K2977" i="1" s="1"/>
  <c r="L2978" i="1" s="1"/>
  <c r="G2978" i="1"/>
  <c r="N2978" i="1" s="1"/>
  <c r="E2979" i="1" s="1"/>
  <c r="M2979" i="1" l="1"/>
  <c r="S2979" i="1" s="1"/>
  <c r="M2981" i="1"/>
  <c r="S2981" i="1" s="1"/>
  <c r="Q2978" i="1"/>
  <c r="K2978" i="1" s="1"/>
  <c r="L2979" i="1" s="1"/>
  <c r="M2980" i="1" s="1"/>
  <c r="S2980" i="1" s="1"/>
  <c r="G2979" i="1"/>
  <c r="N2979" i="1" l="1"/>
  <c r="E2980" i="1" s="1"/>
  <c r="G2980" i="1" s="1"/>
  <c r="N2980" i="1" s="1"/>
  <c r="E2981" i="1" s="1"/>
  <c r="Q2979" i="1"/>
  <c r="K2979" i="1" s="1"/>
  <c r="L2980" i="1" s="1"/>
  <c r="M2982" i="1" s="1"/>
  <c r="S2982" i="1" s="1"/>
  <c r="Q2980" i="1" l="1"/>
  <c r="K2980" i="1" s="1"/>
  <c r="L2981" i="1" s="1"/>
  <c r="G2981" i="1"/>
  <c r="N2981" i="1" s="1"/>
  <c r="E2982" i="1" s="1"/>
  <c r="Q2981" i="1" l="1"/>
  <c r="K2981" i="1" s="1"/>
  <c r="L2982" i="1" s="1"/>
  <c r="G2982" i="1"/>
  <c r="N2982" i="1" s="1"/>
  <c r="E2983" i="1" s="1"/>
  <c r="M2983" i="1" l="1"/>
  <c r="S2983" i="1" s="1"/>
  <c r="Q2982" i="1"/>
  <c r="K2982" i="1" s="1"/>
  <c r="L2983" i="1" s="1"/>
  <c r="M2984" i="1" s="1"/>
  <c r="S2984" i="1" s="1"/>
  <c r="G2983" i="1"/>
  <c r="N2983" i="1" l="1"/>
  <c r="E2984" i="1" s="1"/>
  <c r="G2984" i="1" s="1"/>
  <c r="N2984" i="1" s="1"/>
  <c r="E2985" i="1" s="1"/>
  <c r="Q2983" i="1"/>
  <c r="K2983" i="1" s="1"/>
  <c r="L2984" i="1" s="1"/>
  <c r="M2985" i="1" l="1"/>
  <c r="S2985" i="1" s="1"/>
  <c r="Q2984" i="1"/>
  <c r="K2984" i="1" s="1"/>
  <c r="L2985" i="1" s="1"/>
  <c r="G2985" i="1"/>
  <c r="N2985" i="1" l="1"/>
  <c r="E2986" i="1" s="1"/>
  <c r="G2986" i="1" s="1"/>
  <c r="M2986" i="1"/>
  <c r="S2986" i="1" s="1"/>
  <c r="Q2985" i="1"/>
  <c r="K2985" i="1" s="1"/>
  <c r="L2986" i="1" s="1"/>
  <c r="M2988" i="1" s="1"/>
  <c r="S2988" i="1" s="1"/>
  <c r="M2987" i="1" l="1"/>
  <c r="S2987" i="1" s="1"/>
  <c r="N2986" i="1"/>
  <c r="E2987" i="1" s="1"/>
  <c r="G2987" i="1" s="1"/>
  <c r="Q2986" i="1"/>
  <c r="K2986" i="1" s="1"/>
  <c r="L2987" i="1" s="1"/>
  <c r="N2987" i="1" l="1"/>
  <c r="E2988" i="1" s="1"/>
  <c r="G2988" i="1" s="1"/>
  <c r="N2988" i="1" s="1"/>
  <c r="E2989" i="1" s="1"/>
  <c r="M2990" i="1"/>
  <c r="S2990" i="1" s="1"/>
  <c r="Q2987" i="1"/>
  <c r="K2987" i="1" s="1"/>
  <c r="L2988" i="1" s="1"/>
  <c r="M2989" i="1" s="1"/>
  <c r="S2989" i="1" s="1"/>
  <c r="M2991" i="1" l="1"/>
  <c r="S2991" i="1" s="1"/>
  <c r="Q2988" i="1"/>
  <c r="K2988" i="1" s="1"/>
  <c r="L2989" i="1" s="1"/>
  <c r="G2989" i="1"/>
  <c r="N2989" i="1" s="1"/>
  <c r="E2990" i="1" s="1"/>
  <c r="Q2989" i="1" l="1"/>
  <c r="K2989" i="1" s="1"/>
  <c r="L2990" i="1" s="1"/>
  <c r="G2990" i="1"/>
  <c r="N2990" i="1" s="1"/>
  <c r="E2991" i="1" s="1"/>
  <c r="Q2990" i="1" l="1"/>
  <c r="K2990" i="1" s="1"/>
  <c r="L2991" i="1" s="1"/>
  <c r="M2992" i="1" s="1"/>
  <c r="S2992" i="1" s="1"/>
  <c r="G2991" i="1"/>
  <c r="N2991" i="1" s="1"/>
  <c r="E2992" i="1" s="1"/>
  <c r="Q2991" i="1" l="1"/>
  <c r="K2991" i="1" s="1"/>
  <c r="L2992" i="1" s="1"/>
  <c r="M2993" i="1" s="1"/>
  <c r="S2993" i="1" s="1"/>
  <c r="G2992" i="1"/>
  <c r="N2992" i="1" s="1"/>
  <c r="E2993" i="1" s="1"/>
  <c r="M2995" i="1" l="1"/>
  <c r="S2995" i="1" s="1"/>
  <c r="Q2992" i="1"/>
  <c r="K2992" i="1" s="1"/>
  <c r="L2993" i="1" s="1"/>
  <c r="M2994" i="1" s="1"/>
  <c r="S2994" i="1" s="1"/>
  <c r="G2993" i="1"/>
  <c r="N2993" i="1" s="1"/>
  <c r="E2994" i="1" s="1"/>
  <c r="M2996" i="1" l="1"/>
  <c r="S2996" i="1" s="1"/>
  <c r="Q2993" i="1"/>
  <c r="K2993" i="1" s="1"/>
  <c r="L2994" i="1" s="1"/>
  <c r="G2994" i="1"/>
  <c r="N2994" i="1" s="1"/>
  <c r="E2995" i="1" s="1"/>
  <c r="Q2994" i="1" l="1"/>
  <c r="K2994" i="1" s="1"/>
  <c r="L2995" i="1" s="1"/>
  <c r="G2995" i="1"/>
  <c r="N2995" i="1" s="1"/>
  <c r="E2996" i="1" s="1"/>
  <c r="Q2995" i="1" l="1"/>
  <c r="K2995" i="1" s="1"/>
  <c r="L2996" i="1" s="1"/>
  <c r="G2996" i="1"/>
  <c r="N2996" i="1" s="1"/>
  <c r="E2997" i="1" s="1"/>
  <c r="M2998" i="1" l="1"/>
  <c r="S2998" i="1" s="1"/>
  <c r="M2997" i="1"/>
  <c r="S2997" i="1" s="1"/>
  <c r="M2999" i="1"/>
  <c r="S2999" i="1" s="1"/>
  <c r="Q2996" i="1"/>
  <c r="K2996" i="1" s="1"/>
  <c r="L2997" i="1" s="1"/>
  <c r="G2997" i="1"/>
  <c r="N2997" i="1" l="1"/>
  <c r="E2998" i="1" s="1"/>
  <c r="G2998" i="1" s="1"/>
  <c r="N2998" i="1" s="1"/>
  <c r="E2999" i="1" s="1"/>
  <c r="Q2997" i="1"/>
  <c r="K2997" i="1" s="1"/>
  <c r="L2998" i="1" s="1"/>
  <c r="Q2998" i="1" l="1"/>
  <c r="K2998" i="1" s="1"/>
  <c r="L2999" i="1" s="1"/>
  <c r="G2999" i="1"/>
  <c r="N2999" i="1" s="1"/>
  <c r="E3000" i="1" s="1"/>
  <c r="M3001" i="1" l="1"/>
  <c r="S3001" i="1" s="1"/>
  <c r="M3000" i="1"/>
  <c r="S3000" i="1" s="1"/>
  <c r="Q2999" i="1"/>
  <c r="K2999" i="1" s="1"/>
  <c r="L3000" i="1" s="1"/>
  <c r="G3000" i="1"/>
  <c r="N3000" i="1" l="1"/>
  <c r="E3001" i="1" s="1"/>
  <c r="G3001" i="1" s="1"/>
  <c r="N3001" i="1" s="1"/>
  <c r="E3002" i="1" s="1"/>
  <c r="Q3000" i="1"/>
  <c r="K3000" i="1" s="1"/>
  <c r="L3001" i="1" s="1"/>
  <c r="M3002" i="1" s="1"/>
  <c r="S3002" i="1" s="1"/>
  <c r="M3004" i="1" l="1"/>
  <c r="S3004" i="1" s="1"/>
  <c r="Q3001" i="1"/>
  <c r="K3001" i="1" s="1"/>
  <c r="L3002" i="1" s="1"/>
  <c r="M3003" i="1" s="1"/>
  <c r="S3003" i="1" s="1"/>
  <c r="G3002" i="1"/>
  <c r="N3002" i="1" s="1"/>
  <c r="E3003" i="1" s="1"/>
  <c r="Q3002" i="1" l="1"/>
  <c r="K3002" i="1" s="1"/>
  <c r="L3003" i="1" s="1"/>
  <c r="G3003" i="1"/>
  <c r="N3003" i="1" s="1"/>
  <c r="E3004" i="1" s="1"/>
  <c r="Q3003" i="1" l="1"/>
  <c r="K3003" i="1" s="1"/>
  <c r="L3004" i="1" s="1"/>
  <c r="G3004" i="1"/>
  <c r="N3004" i="1" s="1"/>
  <c r="E3005" i="1" s="1"/>
  <c r="M3006" i="1" l="1"/>
  <c r="S3006" i="1" s="1"/>
  <c r="M3005" i="1"/>
  <c r="S3005" i="1" s="1"/>
  <c r="Q3004" i="1"/>
  <c r="K3004" i="1" s="1"/>
  <c r="L3005" i="1" s="1"/>
  <c r="M3007" i="1" s="1"/>
  <c r="S3007" i="1" s="1"/>
  <c r="G3005" i="1"/>
  <c r="N3005" i="1" l="1"/>
  <c r="E3006" i="1" s="1"/>
  <c r="G3006" i="1" s="1"/>
  <c r="N3006" i="1" s="1"/>
  <c r="E3007" i="1" s="1"/>
  <c r="Q3005" i="1"/>
  <c r="K3005" i="1" s="1"/>
  <c r="L3006" i="1" s="1"/>
  <c r="M3008" i="1" l="1"/>
  <c r="S3008" i="1" s="1"/>
  <c r="Q3006" i="1"/>
  <c r="K3006" i="1" s="1"/>
  <c r="L3007" i="1" s="1"/>
  <c r="G3007" i="1"/>
  <c r="N3007" i="1" s="1"/>
  <c r="E3008" i="1" s="1"/>
  <c r="Q3007" i="1" l="1"/>
  <c r="K3007" i="1" s="1"/>
  <c r="L3008" i="1" s="1"/>
  <c r="M3009" i="1" s="1"/>
  <c r="S3009" i="1" s="1"/>
  <c r="G3008" i="1"/>
  <c r="N3008" i="1" s="1"/>
  <c r="E3009" i="1" s="1"/>
  <c r="Q3008" i="1" l="1"/>
  <c r="K3008" i="1" s="1"/>
  <c r="L3009" i="1" s="1"/>
  <c r="M3010" i="1" s="1"/>
  <c r="S3010" i="1" s="1"/>
  <c r="G3009" i="1"/>
  <c r="N3009" i="1" s="1"/>
  <c r="E3010" i="1" s="1"/>
  <c r="Q3009" i="1" l="1"/>
  <c r="K3009" i="1" s="1"/>
  <c r="L3010" i="1" s="1"/>
  <c r="G3010" i="1"/>
  <c r="N3010" i="1" s="1"/>
  <c r="E3011" i="1" s="1"/>
  <c r="M3011" i="1" l="1"/>
  <c r="S3011" i="1" s="1"/>
  <c r="Q3010" i="1"/>
  <c r="K3010" i="1" s="1"/>
  <c r="L3011" i="1" s="1"/>
  <c r="M3012" i="1" s="1"/>
  <c r="S3012" i="1" s="1"/>
  <c r="G3011" i="1"/>
  <c r="N3011" i="1" l="1"/>
  <c r="E3012" i="1" s="1"/>
  <c r="G3012" i="1" s="1"/>
  <c r="N3012" i="1" s="1"/>
  <c r="E3013" i="1" s="1"/>
  <c r="Q3011" i="1"/>
  <c r="K3011" i="1" s="1"/>
  <c r="L3012" i="1" s="1"/>
  <c r="M3013" i="1" s="1"/>
  <c r="S3013" i="1" s="1"/>
  <c r="Q3012" i="1" l="1"/>
  <c r="K3012" i="1" s="1"/>
  <c r="L3013" i="1" s="1"/>
  <c r="G3013" i="1"/>
  <c r="N3013" i="1" s="1"/>
  <c r="E3014" i="1" s="1"/>
  <c r="M3015" i="1" l="1"/>
  <c r="S3015" i="1" s="1"/>
  <c r="M3014" i="1"/>
  <c r="S3014" i="1" s="1"/>
  <c r="Q3013" i="1"/>
  <c r="K3013" i="1" s="1"/>
  <c r="L3014" i="1" s="1"/>
  <c r="M3016" i="1" s="1"/>
  <c r="S3016" i="1" s="1"/>
  <c r="G3014" i="1"/>
  <c r="N3014" i="1" l="1"/>
  <c r="E3015" i="1" s="1"/>
  <c r="G3015" i="1" s="1"/>
  <c r="N3015" i="1" s="1"/>
  <c r="E3016" i="1" s="1"/>
  <c r="Q3014" i="1"/>
  <c r="K3014" i="1" s="1"/>
  <c r="L3015" i="1" s="1"/>
  <c r="M3017" i="1" s="1"/>
  <c r="S3017" i="1" s="1"/>
  <c r="Q3015" i="1" l="1"/>
  <c r="K3015" i="1" s="1"/>
  <c r="L3016" i="1" s="1"/>
  <c r="G3016" i="1"/>
  <c r="N3016" i="1" s="1"/>
  <c r="E3017" i="1" s="1"/>
  <c r="Q3016" i="1" l="1"/>
  <c r="K3016" i="1" s="1"/>
  <c r="L3017" i="1" s="1"/>
  <c r="M3019" i="1" s="1"/>
  <c r="S3019" i="1" s="1"/>
  <c r="G3017" i="1"/>
  <c r="N3017" i="1" s="1"/>
  <c r="E3018" i="1" s="1"/>
  <c r="M3018" i="1" l="1"/>
  <c r="S3018" i="1" s="1"/>
  <c r="Q3017" i="1"/>
  <c r="K3017" i="1" s="1"/>
  <c r="L3018" i="1" s="1"/>
  <c r="M3020" i="1" s="1"/>
  <c r="S3020" i="1" s="1"/>
  <c r="G3018" i="1"/>
  <c r="N3018" i="1" l="1"/>
  <c r="E3019" i="1" s="1"/>
  <c r="G3019" i="1" s="1"/>
  <c r="N3019" i="1" s="1"/>
  <c r="E3020" i="1" s="1"/>
  <c r="Q3018" i="1"/>
  <c r="K3018" i="1" s="1"/>
  <c r="L3019" i="1" s="1"/>
  <c r="Q3019" i="1" l="1"/>
  <c r="K3019" i="1" s="1"/>
  <c r="L3020" i="1" s="1"/>
  <c r="M3021" i="1" s="1"/>
  <c r="S3021" i="1" s="1"/>
  <c r="G3020" i="1"/>
  <c r="N3020" i="1" s="1"/>
  <c r="E3021" i="1" s="1"/>
  <c r="Q3020" i="1" l="1"/>
  <c r="K3020" i="1" s="1"/>
  <c r="L3021" i="1" s="1"/>
  <c r="M3022" i="1" s="1"/>
  <c r="S3022" i="1" s="1"/>
  <c r="G3021" i="1"/>
  <c r="N3021" i="1" s="1"/>
  <c r="E3022" i="1" s="1"/>
  <c r="Q3021" i="1" l="1"/>
  <c r="K3021" i="1" s="1"/>
  <c r="L3022" i="1" s="1"/>
  <c r="M3024" i="1" s="1"/>
  <c r="S3024" i="1" s="1"/>
  <c r="G3022" i="1"/>
  <c r="N3022" i="1" s="1"/>
  <c r="E3023" i="1" s="1"/>
  <c r="M3023" i="1" l="1"/>
  <c r="S3023" i="1" s="1"/>
  <c r="Q3022" i="1"/>
  <c r="K3022" i="1" s="1"/>
  <c r="L3023" i="1" s="1"/>
  <c r="M3025" i="1" s="1"/>
  <c r="S3025" i="1" s="1"/>
  <c r="G3023" i="1"/>
  <c r="N3023" i="1" l="1"/>
  <c r="E3024" i="1" s="1"/>
  <c r="G3024" i="1" s="1"/>
  <c r="N3024" i="1" s="1"/>
  <c r="E3025" i="1" s="1"/>
  <c r="Q3023" i="1"/>
  <c r="K3023" i="1" s="1"/>
  <c r="L3024" i="1" s="1"/>
  <c r="M3026" i="1" s="1"/>
  <c r="S3026" i="1" s="1"/>
  <c r="Q3024" i="1" l="1"/>
  <c r="K3024" i="1" s="1"/>
  <c r="L3025" i="1" s="1"/>
  <c r="G3025" i="1"/>
  <c r="N3025" i="1" s="1"/>
  <c r="E3026" i="1" s="1"/>
  <c r="Q3025" i="1" l="1"/>
  <c r="K3025" i="1" s="1"/>
  <c r="L3026" i="1" s="1"/>
  <c r="G3026" i="1"/>
  <c r="N3026" i="1" s="1"/>
  <c r="E3027" i="1" s="1"/>
  <c r="M3027" i="1" l="1"/>
  <c r="S3027" i="1" s="1"/>
  <c r="Q3026" i="1"/>
  <c r="K3026" i="1" s="1"/>
  <c r="L3027" i="1" s="1"/>
  <c r="M3029" i="1" s="1"/>
  <c r="S3029" i="1" s="1"/>
  <c r="G3027" i="1"/>
  <c r="N3027" i="1" l="1"/>
  <c r="E3028" i="1" s="1"/>
  <c r="G3028" i="1" s="1"/>
  <c r="M3028" i="1"/>
  <c r="S3028" i="1" s="1"/>
  <c r="Q3027" i="1"/>
  <c r="K3027" i="1" s="1"/>
  <c r="L3028" i="1" s="1"/>
  <c r="M3030" i="1" s="1"/>
  <c r="S3030" i="1" s="1"/>
  <c r="N3028" i="1" l="1"/>
  <c r="E3029" i="1" s="1"/>
  <c r="G3029" i="1" s="1"/>
  <c r="N3029" i="1" s="1"/>
  <c r="E3030" i="1" s="1"/>
  <c r="Q3028" i="1"/>
  <c r="K3028" i="1" s="1"/>
  <c r="L3029" i="1" s="1"/>
  <c r="Q3029" i="1" l="1"/>
  <c r="K3029" i="1" s="1"/>
  <c r="L3030" i="1" s="1"/>
  <c r="M3032" i="1" s="1"/>
  <c r="S3032" i="1" s="1"/>
  <c r="G3030" i="1"/>
  <c r="N3030" i="1" s="1"/>
  <c r="E3031" i="1" s="1"/>
  <c r="M3031" i="1" l="1"/>
  <c r="S3031" i="1" s="1"/>
  <c r="Q3030" i="1"/>
  <c r="K3030" i="1" s="1"/>
  <c r="L3031" i="1" s="1"/>
  <c r="M3033" i="1" s="1"/>
  <c r="S3033" i="1" s="1"/>
  <c r="G3031" i="1"/>
  <c r="N3031" i="1" l="1"/>
  <c r="E3032" i="1" s="1"/>
  <c r="G3032" i="1" s="1"/>
  <c r="N3032" i="1" s="1"/>
  <c r="E3033" i="1" s="1"/>
  <c r="Q3031" i="1"/>
  <c r="K3031" i="1" s="1"/>
  <c r="L3032" i="1" s="1"/>
  <c r="Q3032" i="1" l="1"/>
  <c r="K3032" i="1" s="1"/>
  <c r="L3033" i="1" s="1"/>
  <c r="G3033" i="1"/>
  <c r="N3033" i="1" s="1"/>
  <c r="E3034" i="1" s="1"/>
  <c r="M3034" i="1" l="1"/>
  <c r="S3034" i="1" s="1"/>
  <c r="Q3033" i="1"/>
  <c r="K3033" i="1" s="1"/>
  <c r="L3034" i="1" s="1"/>
  <c r="M3036" i="1" s="1"/>
  <c r="S3036" i="1" s="1"/>
  <c r="G3034" i="1"/>
  <c r="N3034" i="1" l="1"/>
  <c r="E3035" i="1" s="1"/>
  <c r="G3035" i="1" s="1"/>
  <c r="M3035" i="1"/>
  <c r="S3035" i="1" s="1"/>
  <c r="Q3034" i="1"/>
  <c r="K3034" i="1" s="1"/>
  <c r="L3035" i="1" s="1"/>
  <c r="N3035" i="1" l="1"/>
  <c r="E3036" i="1" s="1"/>
  <c r="G3036" i="1" s="1"/>
  <c r="N3036" i="1" s="1"/>
  <c r="E3037" i="1" s="1"/>
  <c r="Q3035" i="1"/>
  <c r="K3035" i="1" s="1"/>
  <c r="L3036" i="1" s="1"/>
  <c r="M3037" i="1" l="1"/>
  <c r="S3037" i="1" s="1"/>
  <c r="Q3036" i="1"/>
  <c r="K3036" i="1" s="1"/>
  <c r="L3037" i="1" s="1"/>
  <c r="M3039" i="1" s="1"/>
  <c r="S3039" i="1" s="1"/>
  <c r="G3037" i="1"/>
  <c r="N3037" i="1" l="1"/>
  <c r="E3038" i="1" s="1"/>
  <c r="G3038" i="1" s="1"/>
  <c r="M3038" i="1"/>
  <c r="S3038" i="1" s="1"/>
  <c r="Q3037" i="1"/>
  <c r="K3037" i="1" s="1"/>
  <c r="L3038" i="1" s="1"/>
  <c r="N3038" i="1" l="1"/>
  <c r="E3039" i="1" s="1"/>
  <c r="G3039" i="1" s="1"/>
  <c r="N3039" i="1" s="1"/>
  <c r="E3040" i="1" s="1"/>
  <c r="Q3038" i="1"/>
  <c r="K3038" i="1" s="1"/>
  <c r="L3039" i="1" s="1"/>
  <c r="M3041" i="1" s="1"/>
  <c r="S3041" i="1" s="1"/>
  <c r="M3040" i="1" l="1"/>
  <c r="S3040" i="1" s="1"/>
  <c r="Q3039" i="1"/>
  <c r="K3039" i="1" s="1"/>
  <c r="L3040" i="1" s="1"/>
  <c r="M3042" i="1" s="1"/>
  <c r="S3042" i="1" s="1"/>
  <c r="G3040" i="1"/>
  <c r="N3040" i="1" l="1"/>
  <c r="E3041" i="1" s="1"/>
  <c r="G3041" i="1" s="1"/>
  <c r="N3041" i="1" s="1"/>
  <c r="E3042" i="1" s="1"/>
  <c r="Q3040" i="1"/>
  <c r="K3040" i="1" s="1"/>
  <c r="L3041" i="1" s="1"/>
  <c r="Q3041" i="1" l="1"/>
  <c r="K3041" i="1" s="1"/>
  <c r="L3042" i="1" s="1"/>
  <c r="G3042" i="1"/>
  <c r="N3042" i="1" s="1"/>
  <c r="E3043" i="1" s="1"/>
  <c r="M3043" i="1" l="1"/>
  <c r="S3043" i="1" s="1"/>
  <c r="Q3042" i="1"/>
  <c r="K3042" i="1" s="1"/>
  <c r="L3043" i="1" s="1"/>
  <c r="M3045" i="1" s="1"/>
  <c r="S3045" i="1" s="1"/>
  <c r="G3043" i="1"/>
  <c r="N3043" i="1" l="1"/>
  <c r="E3044" i="1" s="1"/>
  <c r="G3044" i="1" s="1"/>
  <c r="M3044" i="1"/>
  <c r="S3044" i="1" s="1"/>
  <c r="Q3043" i="1"/>
  <c r="K3043" i="1" s="1"/>
  <c r="L3044" i="1" s="1"/>
  <c r="M3046" i="1" s="1"/>
  <c r="S3046" i="1" s="1"/>
  <c r="N3044" i="1" l="1"/>
  <c r="E3045" i="1" s="1"/>
  <c r="G3045" i="1" s="1"/>
  <c r="N3045" i="1" s="1"/>
  <c r="E3046" i="1" s="1"/>
  <c r="Q3044" i="1"/>
  <c r="K3044" i="1" s="1"/>
  <c r="L3045" i="1" s="1"/>
  <c r="M3047" i="1" s="1"/>
  <c r="S3047" i="1" s="1"/>
  <c r="Q3045" i="1" l="1"/>
  <c r="K3045" i="1" s="1"/>
  <c r="L3046" i="1" s="1"/>
  <c r="G3046" i="1"/>
  <c r="N3046" i="1" s="1"/>
  <c r="E3047" i="1" s="1"/>
  <c r="Q3046" i="1" l="1"/>
  <c r="K3046" i="1" s="1"/>
  <c r="L3047" i="1" s="1"/>
  <c r="G3047" i="1"/>
  <c r="N3047" i="1" s="1"/>
  <c r="E3048" i="1" s="1"/>
  <c r="M3049" i="1" l="1"/>
  <c r="S3049" i="1" s="1"/>
  <c r="M3048" i="1"/>
  <c r="S3048" i="1" s="1"/>
  <c r="Q3047" i="1"/>
  <c r="K3047" i="1" s="1"/>
  <c r="L3048" i="1" s="1"/>
  <c r="G3048" i="1"/>
  <c r="N3048" i="1" l="1"/>
  <c r="E3049" i="1" s="1"/>
  <c r="G3049" i="1" s="1"/>
  <c r="N3049" i="1" s="1"/>
  <c r="E3050" i="1" s="1"/>
  <c r="Q3048" i="1"/>
  <c r="K3048" i="1" s="1"/>
  <c r="L3049" i="1" s="1"/>
  <c r="M3050" i="1" s="1"/>
  <c r="S3050" i="1" s="1"/>
  <c r="Q3049" i="1" l="1"/>
  <c r="K3049" i="1" s="1"/>
  <c r="L3050" i="1" s="1"/>
  <c r="G3050" i="1"/>
  <c r="N3050" i="1" s="1"/>
  <c r="E3051" i="1" s="1"/>
  <c r="M3051" i="1" l="1"/>
  <c r="S3051" i="1" s="1"/>
  <c r="Q3050" i="1"/>
  <c r="K3050" i="1" s="1"/>
  <c r="L3051" i="1" s="1"/>
  <c r="G3051" i="1"/>
  <c r="N3051" i="1" l="1"/>
  <c r="E3052" i="1" s="1"/>
  <c r="G3052" i="1" s="1"/>
  <c r="M3052" i="1"/>
  <c r="S3052" i="1" s="1"/>
  <c r="Q3051" i="1"/>
  <c r="K3051" i="1" s="1"/>
  <c r="L3052" i="1" s="1"/>
  <c r="M3053" i="1" s="1"/>
  <c r="S3053" i="1" s="1"/>
  <c r="N3052" i="1" l="1"/>
  <c r="E3053" i="1" s="1"/>
  <c r="G3053" i="1" s="1"/>
  <c r="N3053" i="1" s="1"/>
  <c r="E3054" i="1" s="1"/>
  <c r="Q3052" i="1"/>
  <c r="K3052" i="1" s="1"/>
  <c r="L3053" i="1" s="1"/>
  <c r="M3054" i="1" s="1"/>
  <c r="S3054" i="1" s="1"/>
  <c r="Q3053" i="1" l="1"/>
  <c r="K3053" i="1" s="1"/>
  <c r="L3054" i="1" s="1"/>
  <c r="G3054" i="1"/>
  <c r="N3054" i="1" s="1"/>
  <c r="E3055" i="1" s="1"/>
  <c r="M3056" i="1" l="1"/>
  <c r="S3056" i="1" s="1"/>
  <c r="M3055" i="1"/>
  <c r="S3055" i="1" s="1"/>
  <c r="Q3054" i="1"/>
  <c r="K3054" i="1" s="1"/>
  <c r="L3055" i="1" s="1"/>
  <c r="M3057" i="1" s="1"/>
  <c r="S3057" i="1" s="1"/>
  <c r="G3055" i="1"/>
  <c r="N3055" i="1" l="1"/>
  <c r="E3056" i="1" s="1"/>
  <c r="G3056" i="1" s="1"/>
  <c r="N3056" i="1" s="1"/>
  <c r="E3057" i="1" s="1"/>
  <c r="Q3055" i="1"/>
  <c r="K3055" i="1" s="1"/>
  <c r="L3056" i="1" s="1"/>
  <c r="Q3056" i="1" l="1"/>
  <c r="K3056" i="1" s="1"/>
  <c r="L3057" i="1" s="1"/>
  <c r="G3057" i="1"/>
  <c r="N3057" i="1" s="1"/>
  <c r="E3058" i="1" s="1"/>
  <c r="M3058" i="1" l="1"/>
  <c r="S3058" i="1" s="1"/>
  <c r="Q3057" i="1"/>
  <c r="K3057" i="1" s="1"/>
  <c r="L3058" i="1" s="1"/>
  <c r="M3060" i="1" s="1"/>
  <c r="S3060" i="1" s="1"/>
  <c r="G3058" i="1"/>
  <c r="M3059" i="1" l="1"/>
  <c r="S3059" i="1" s="1"/>
  <c r="N3058" i="1"/>
  <c r="E3059" i="1" s="1"/>
  <c r="G3059" i="1" s="1"/>
  <c r="Q3058" i="1"/>
  <c r="K3058" i="1" s="1"/>
  <c r="L3059" i="1" s="1"/>
  <c r="M3061" i="1" s="1"/>
  <c r="S3061" i="1" s="1"/>
  <c r="N3059" i="1" l="1"/>
  <c r="E3060" i="1" s="1"/>
  <c r="G3060" i="1" s="1"/>
  <c r="N3060" i="1" s="1"/>
  <c r="E3061" i="1" s="1"/>
  <c r="Q3059" i="1"/>
  <c r="K3059" i="1" s="1"/>
  <c r="L3060" i="1" s="1"/>
  <c r="Q3060" i="1" l="1"/>
  <c r="K3060" i="1" s="1"/>
  <c r="L3061" i="1" s="1"/>
  <c r="G3061" i="1"/>
  <c r="N3061" i="1" s="1"/>
  <c r="E3062" i="1" s="1"/>
  <c r="M3063" i="1" l="1"/>
  <c r="S3063" i="1" s="1"/>
  <c r="M3062" i="1"/>
  <c r="S3062" i="1" s="1"/>
  <c r="Q3061" i="1"/>
  <c r="K3061" i="1" s="1"/>
  <c r="L3062" i="1" s="1"/>
  <c r="G3062" i="1"/>
  <c r="N3062" i="1" l="1"/>
  <c r="E3063" i="1" s="1"/>
  <c r="G3063" i="1" s="1"/>
  <c r="N3063" i="1" s="1"/>
  <c r="E3064" i="1" s="1"/>
  <c r="Q3062" i="1"/>
  <c r="K3062" i="1" s="1"/>
  <c r="L3063" i="1" s="1"/>
  <c r="M3065" i="1" l="1"/>
  <c r="S3065" i="1" s="1"/>
  <c r="M3064" i="1"/>
  <c r="S3064" i="1" s="1"/>
  <c r="Q3063" i="1"/>
  <c r="K3063" i="1" s="1"/>
  <c r="L3064" i="1" s="1"/>
  <c r="G3064" i="1"/>
  <c r="N3064" i="1" l="1"/>
  <c r="E3065" i="1" s="1"/>
  <c r="G3065" i="1" s="1"/>
  <c r="N3065" i="1" s="1"/>
  <c r="E3066" i="1" s="1"/>
  <c r="Q3064" i="1"/>
  <c r="K3064" i="1" s="1"/>
  <c r="L3065" i="1" s="1"/>
  <c r="M3066" i="1" s="1"/>
  <c r="S3066" i="1" s="1"/>
  <c r="Q3065" i="1" l="1"/>
  <c r="K3065" i="1" s="1"/>
  <c r="L3066" i="1" s="1"/>
  <c r="G3066" i="1"/>
  <c r="N3066" i="1" s="1"/>
  <c r="E3067" i="1" s="1"/>
  <c r="M3068" i="1" l="1"/>
  <c r="S3068" i="1" s="1"/>
  <c r="M3067" i="1"/>
  <c r="S3067" i="1" s="1"/>
  <c r="Q3066" i="1"/>
  <c r="K3066" i="1" s="1"/>
  <c r="L3067" i="1" s="1"/>
  <c r="G3067" i="1"/>
  <c r="N3067" i="1" l="1"/>
  <c r="E3068" i="1" s="1"/>
  <c r="G3068" i="1" s="1"/>
  <c r="N3068" i="1" s="1"/>
  <c r="E3069" i="1" s="1"/>
  <c r="M3070" i="1"/>
  <c r="S3070" i="1" s="1"/>
  <c r="Q3067" i="1"/>
  <c r="K3067" i="1" s="1"/>
  <c r="L3068" i="1" s="1"/>
  <c r="M3069" i="1" s="1"/>
  <c r="S3069" i="1" s="1"/>
  <c r="Q3068" i="1" l="1"/>
  <c r="K3068" i="1" s="1"/>
  <c r="L3069" i="1" s="1"/>
  <c r="G3069" i="1"/>
  <c r="N3069" i="1" s="1"/>
  <c r="E3070" i="1" s="1"/>
  <c r="Q3069" i="1" l="1"/>
  <c r="K3069" i="1" s="1"/>
  <c r="L3070" i="1" s="1"/>
  <c r="G3070" i="1"/>
  <c r="N3070" i="1" s="1"/>
  <c r="E3071" i="1" s="1"/>
  <c r="M3071" i="1" l="1"/>
  <c r="S3071" i="1" s="1"/>
  <c r="Q3070" i="1"/>
  <c r="K3070" i="1" s="1"/>
  <c r="L3071" i="1" s="1"/>
  <c r="G3071" i="1"/>
  <c r="M3073" i="1" l="1"/>
  <c r="S3073" i="1" s="1"/>
  <c r="N3071" i="1"/>
  <c r="E3072" i="1" s="1"/>
  <c r="G3072" i="1" s="1"/>
  <c r="M3072" i="1"/>
  <c r="S3072" i="1" s="1"/>
  <c r="M3074" i="1"/>
  <c r="S3074" i="1" s="1"/>
  <c r="Q3071" i="1"/>
  <c r="K3071" i="1" s="1"/>
  <c r="L3072" i="1" s="1"/>
  <c r="N3072" i="1" l="1"/>
  <c r="E3073" i="1" s="1"/>
  <c r="G3073" i="1" s="1"/>
  <c r="N3073" i="1" s="1"/>
  <c r="E3074" i="1" s="1"/>
  <c r="Q3072" i="1"/>
  <c r="K3072" i="1" s="1"/>
  <c r="L3073" i="1" s="1"/>
  <c r="M3075" i="1" s="1"/>
  <c r="S3075" i="1" s="1"/>
  <c r="Q3073" i="1" l="1"/>
  <c r="K3073" i="1" s="1"/>
  <c r="L3074" i="1" s="1"/>
  <c r="G3074" i="1"/>
  <c r="N3074" i="1" s="1"/>
  <c r="E3075" i="1" s="1"/>
  <c r="M3076" i="1" l="1"/>
  <c r="S3076" i="1" s="1"/>
  <c r="Q3074" i="1"/>
  <c r="K3074" i="1" s="1"/>
  <c r="L3075" i="1" s="1"/>
  <c r="G3075" i="1"/>
  <c r="N3075" i="1" s="1"/>
  <c r="E3076" i="1" s="1"/>
  <c r="Q3075" i="1" l="1"/>
  <c r="K3075" i="1" s="1"/>
  <c r="L3076" i="1" s="1"/>
  <c r="M3077" i="1" s="1"/>
  <c r="S3077" i="1" s="1"/>
  <c r="G3076" i="1"/>
  <c r="N3076" i="1" s="1"/>
  <c r="E3077" i="1" s="1"/>
  <c r="Q3076" i="1" l="1"/>
  <c r="K3076" i="1" s="1"/>
  <c r="L3077" i="1" s="1"/>
  <c r="M3078" i="1" s="1"/>
  <c r="S3078" i="1" s="1"/>
  <c r="G3077" i="1"/>
  <c r="N3077" i="1" s="1"/>
  <c r="E3078" i="1" s="1"/>
  <c r="Q3077" i="1" l="1"/>
  <c r="K3077" i="1" s="1"/>
  <c r="L3078" i="1" s="1"/>
  <c r="G3078" i="1"/>
  <c r="N3078" i="1" s="1"/>
  <c r="E3079" i="1" s="1"/>
  <c r="M3080" i="1" l="1"/>
  <c r="S3080" i="1" s="1"/>
  <c r="M3079" i="1"/>
  <c r="S3079" i="1" s="1"/>
  <c r="Q3078" i="1"/>
  <c r="K3078" i="1" s="1"/>
  <c r="L3079" i="1" s="1"/>
  <c r="G3079" i="1"/>
  <c r="N3079" i="1" l="1"/>
  <c r="E3080" i="1" s="1"/>
  <c r="G3080" i="1" s="1"/>
  <c r="N3080" i="1" s="1"/>
  <c r="E3081" i="1" s="1"/>
  <c r="Q3079" i="1"/>
  <c r="K3079" i="1" s="1"/>
  <c r="L3080" i="1" s="1"/>
  <c r="M3081" i="1" s="1"/>
  <c r="S3081" i="1" s="1"/>
  <c r="Q3080" i="1" l="1"/>
  <c r="K3080" i="1" s="1"/>
  <c r="L3081" i="1" s="1"/>
  <c r="M3083" i="1" s="1"/>
  <c r="S3083" i="1" s="1"/>
  <c r="G3081" i="1"/>
  <c r="N3081" i="1" s="1"/>
  <c r="E3082" i="1" s="1"/>
  <c r="M3082" i="1" l="1"/>
  <c r="S3082" i="1" s="1"/>
  <c r="Q3081" i="1"/>
  <c r="K3081" i="1" s="1"/>
  <c r="L3082" i="1" s="1"/>
  <c r="G3082" i="1"/>
  <c r="N3082" i="1" l="1"/>
  <c r="E3083" i="1" s="1"/>
  <c r="G3083" i="1" s="1"/>
  <c r="N3083" i="1" s="1"/>
  <c r="E3084" i="1" s="1"/>
  <c r="Q3082" i="1"/>
  <c r="K3082" i="1" s="1"/>
  <c r="L3083" i="1" s="1"/>
  <c r="M3084" i="1" s="1"/>
  <c r="S3084" i="1" s="1"/>
  <c r="Q3083" i="1" l="1"/>
  <c r="K3083" i="1" s="1"/>
  <c r="L3084" i="1" s="1"/>
  <c r="G3084" i="1"/>
  <c r="N3084" i="1" s="1"/>
  <c r="E3085" i="1" s="1"/>
  <c r="M3085" i="1" l="1"/>
  <c r="S3085" i="1" s="1"/>
  <c r="Q3084" i="1"/>
  <c r="K3084" i="1" s="1"/>
  <c r="L3085" i="1" s="1"/>
  <c r="G3085" i="1"/>
  <c r="M3086" i="1" l="1"/>
  <c r="S3086" i="1" s="1"/>
  <c r="N3085" i="1"/>
  <c r="E3086" i="1" s="1"/>
  <c r="G3086" i="1" s="1"/>
  <c r="Q3085" i="1"/>
  <c r="K3085" i="1" s="1"/>
  <c r="L3086" i="1" s="1"/>
  <c r="M3088" i="1" s="1"/>
  <c r="S3088" i="1" s="1"/>
  <c r="N3086" i="1" l="1"/>
  <c r="E3087" i="1" s="1"/>
  <c r="G3087" i="1" s="1"/>
  <c r="M3087" i="1"/>
  <c r="S3087" i="1" s="1"/>
  <c r="Q3086" i="1"/>
  <c r="K3086" i="1" s="1"/>
  <c r="L3087" i="1" s="1"/>
  <c r="N3087" i="1" l="1"/>
  <c r="E3088" i="1" s="1"/>
  <c r="G3088" i="1" s="1"/>
  <c r="N3088" i="1" s="1"/>
  <c r="E3089" i="1" s="1"/>
  <c r="Q3087" i="1"/>
  <c r="K3087" i="1" s="1"/>
  <c r="L3088" i="1" s="1"/>
  <c r="M3089" i="1" l="1"/>
  <c r="S3089" i="1" s="1"/>
  <c r="M3091" i="1"/>
  <c r="S3091" i="1" s="1"/>
  <c r="Q3088" i="1"/>
  <c r="K3088" i="1" s="1"/>
  <c r="L3089" i="1" s="1"/>
  <c r="M3090" i="1" s="1"/>
  <c r="S3090" i="1" s="1"/>
  <c r="G3089" i="1"/>
  <c r="N3089" i="1" l="1"/>
  <c r="E3090" i="1" s="1"/>
  <c r="G3090" i="1" s="1"/>
  <c r="N3090" i="1" s="1"/>
  <c r="E3091" i="1" s="1"/>
  <c r="Q3089" i="1"/>
  <c r="K3089" i="1" s="1"/>
  <c r="L3090" i="1" s="1"/>
  <c r="Q3090" i="1" l="1"/>
  <c r="K3090" i="1" s="1"/>
  <c r="L3091" i="1" s="1"/>
  <c r="M3093" i="1" s="1"/>
  <c r="S3093" i="1" s="1"/>
  <c r="G3091" i="1"/>
  <c r="N3091" i="1" s="1"/>
  <c r="E3092" i="1" s="1"/>
  <c r="M3092" i="1" l="1"/>
  <c r="S3092" i="1" s="1"/>
  <c r="Q3091" i="1"/>
  <c r="K3091" i="1" s="1"/>
  <c r="L3092" i="1" s="1"/>
  <c r="M3094" i="1" s="1"/>
  <c r="S3094" i="1" s="1"/>
  <c r="G3092" i="1"/>
  <c r="N3092" i="1" l="1"/>
  <c r="E3093" i="1" s="1"/>
  <c r="G3093" i="1" s="1"/>
  <c r="N3093" i="1" s="1"/>
  <c r="E3094" i="1" s="1"/>
  <c r="Q3092" i="1"/>
  <c r="K3092" i="1" s="1"/>
  <c r="L3093" i="1" s="1"/>
  <c r="M3095" i="1" s="1"/>
  <c r="S3095" i="1" s="1"/>
  <c r="Q3093" i="1" l="1"/>
  <c r="K3093" i="1" s="1"/>
  <c r="L3094" i="1" s="1"/>
  <c r="M3096" i="1" s="1"/>
  <c r="S3096" i="1" s="1"/>
  <c r="G3094" i="1"/>
  <c r="N3094" i="1" s="1"/>
  <c r="E3095" i="1" s="1"/>
  <c r="Q3094" i="1" l="1"/>
  <c r="K3094" i="1" s="1"/>
  <c r="L3095" i="1" s="1"/>
  <c r="G3095" i="1"/>
  <c r="N3095" i="1" s="1"/>
  <c r="E3096" i="1" s="1"/>
  <c r="Q3095" i="1" l="1"/>
  <c r="K3095" i="1" s="1"/>
  <c r="L3096" i="1" s="1"/>
  <c r="G3096" i="1"/>
  <c r="N3096" i="1" s="1"/>
  <c r="E3097" i="1" s="1"/>
  <c r="M3097" i="1" l="1"/>
  <c r="S3097" i="1" s="1"/>
  <c r="Q3096" i="1"/>
  <c r="K3096" i="1" s="1"/>
  <c r="L3097" i="1" s="1"/>
  <c r="G3097" i="1"/>
  <c r="N3097" i="1" l="1"/>
  <c r="E3098" i="1" s="1"/>
  <c r="G3098" i="1" s="1"/>
  <c r="M3098" i="1"/>
  <c r="S3098" i="1" s="1"/>
  <c r="Q3097" i="1"/>
  <c r="K3097" i="1" s="1"/>
  <c r="L3098" i="1" s="1"/>
  <c r="M3099" i="1" s="1"/>
  <c r="S3099" i="1" s="1"/>
  <c r="N3098" i="1" l="1"/>
  <c r="E3099" i="1" s="1"/>
  <c r="G3099" i="1" s="1"/>
  <c r="N3099" i="1" s="1"/>
  <c r="E3100" i="1" s="1"/>
  <c r="Q3098" i="1"/>
  <c r="K3098" i="1" s="1"/>
  <c r="L3099" i="1" s="1"/>
  <c r="M3101" i="1" s="1"/>
  <c r="S3101" i="1" s="1"/>
  <c r="M3100" i="1" l="1"/>
  <c r="S3100" i="1" s="1"/>
  <c r="Q3099" i="1"/>
  <c r="K3099" i="1" s="1"/>
  <c r="L3100" i="1" s="1"/>
  <c r="G3100" i="1"/>
  <c r="N3100" i="1" l="1"/>
  <c r="E3101" i="1" s="1"/>
  <c r="G3101" i="1" s="1"/>
  <c r="N3101" i="1" s="1"/>
  <c r="E3102" i="1" s="1"/>
  <c r="Q3100" i="1"/>
  <c r="K3100" i="1" s="1"/>
  <c r="L3101" i="1" s="1"/>
  <c r="M3102" i="1" l="1"/>
  <c r="S3102" i="1" s="1"/>
  <c r="Q3101" i="1"/>
  <c r="K3101" i="1" s="1"/>
  <c r="L3102" i="1" s="1"/>
  <c r="G3102" i="1"/>
  <c r="N3102" i="1" l="1"/>
  <c r="E3103" i="1" s="1"/>
  <c r="G3103" i="1" s="1"/>
  <c r="M3103" i="1"/>
  <c r="S3103" i="1" s="1"/>
  <c r="Q3102" i="1"/>
  <c r="K3102" i="1" s="1"/>
  <c r="L3103" i="1" s="1"/>
  <c r="M3104" i="1" s="1"/>
  <c r="S3104" i="1" s="1"/>
  <c r="N3103" i="1" l="1"/>
  <c r="E3104" i="1" s="1"/>
  <c r="G3104" i="1" s="1"/>
  <c r="N3104" i="1" s="1"/>
  <c r="E3105" i="1" s="1"/>
  <c r="Q3103" i="1"/>
  <c r="K3103" i="1" s="1"/>
  <c r="L3104" i="1" s="1"/>
  <c r="M3106" i="1" s="1"/>
  <c r="S3106" i="1" s="1"/>
  <c r="M3105" i="1" l="1"/>
  <c r="S3105" i="1" s="1"/>
  <c r="Q3104" i="1"/>
  <c r="K3104" i="1" s="1"/>
  <c r="L3105" i="1" s="1"/>
  <c r="M3107" i="1" s="1"/>
  <c r="S3107" i="1" s="1"/>
  <c r="G3105" i="1"/>
  <c r="N3105" i="1" l="1"/>
  <c r="E3106" i="1" s="1"/>
  <c r="G3106" i="1" s="1"/>
  <c r="N3106" i="1" s="1"/>
  <c r="E3107" i="1" s="1"/>
  <c r="Q3105" i="1"/>
  <c r="K3105" i="1" s="1"/>
  <c r="L3106" i="1" s="1"/>
  <c r="M3108" i="1" s="1"/>
  <c r="S3108" i="1" s="1"/>
  <c r="Q3106" i="1" l="1"/>
  <c r="K3106" i="1" s="1"/>
  <c r="L3107" i="1" s="1"/>
  <c r="M3109" i="1" s="1"/>
  <c r="S3109" i="1" s="1"/>
  <c r="G3107" i="1"/>
  <c r="N3107" i="1" s="1"/>
  <c r="E3108" i="1" s="1"/>
  <c r="Q3107" i="1" l="1"/>
  <c r="K3107" i="1" s="1"/>
  <c r="L3108" i="1" s="1"/>
  <c r="G3108" i="1"/>
  <c r="N3108" i="1" s="1"/>
  <c r="E3109" i="1" s="1"/>
  <c r="M3110" i="1" l="1"/>
  <c r="S3110" i="1" s="1"/>
  <c r="Q3108" i="1"/>
  <c r="K3108" i="1" s="1"/>
  <c r="L3109" i="1" s="1"/>
  <c r="G3109" i="1"/>
  <c r="N3109" i="1" s="1"/>
  <c r="E3110" i="1" s="1"/>
  <c r="Q3109" i="1" l="1"/>
  <c r="K3109" i="1" s="1"/>
  <c r="L3110" i="1" s="1"/>
  <c r="G3110" i="1"/>
  <c r="N3110" i="1" s="1"/>
  <c r="E3111" i="1" s="1"/>
  <c r="M3111" i="1" l="1"/>
  <c r="S3111" i="1" s="1"/>
  <c r="Q3110" i="1"/>
  <c r="K3110" i="1" s="1"/>
  <c r="L3111" i="1" s="1"/>
  <c r="M3113" i="1" s="1"/>
  <c r="S3113" i="1" s="1"/>
  <c r="G3111" i="1"/>
  <c r="N3111" i="1" l="1"/>
  <c r="E3112" i="1" s="1"/>
  <c r="G3112" i="1" s="1"/>
  <c r="M3112" i="1"/>
  <c r="S3112" i="1" s="1"/>
  <c r="Q3111" i="1"/>
  <c r="K3111" i="1" s="1"/>
  <c r="L3112" i="1" s="1"/>
  <c r="M3114" i="1" s="1"/>
  <c r="S3114" i="1" s="1"/>
  <c r="N3112" i="1" l="1"/>
  <c r="E3113" i="1" s="1"/>
  <c r="G3113" i="1" s="1"/>
  <c r="N3113" i="1" s="1"/>
  <c r="E3114" i="1" s="1"/>
  <c r="Q3112" i="1"/>
  <c r="K3112" i="1" s="1"/>
  <c r="L3113" i="1" s="1"/>
  <c r="M3115" i="1" s="1"/>
  <c r="S3115" i="1" s="1"/>
  <c r="Q3113" i="1" l="1"/>
  <c r="K3113" i="1" s="1"/>
  <c r="L3114" i="1" s="1"/>
  <c r="G3114" i="1"/>
  <c r="N3114" i="1" s="1"/>
  <c r="E3115" i="1" s="1"/>
  <c r="Q3114" i="1" l="1"/>
  <c r="K3114" i="1" s="1"/>
  <c r="L3115" i="1" s="1"/>
  <c r="G3115" i="1"/>
  <c r="N3115" i="1" s="1"/>
  <c r="E3116" i="1" s="1"/>
  <c r="M3116" i="1" l="1"/>
  <c r="S3116" i="1" s="1"/>
  <c r="Q3115" i="1"/>
  <c r="K3115" i="1" s="1"/>
  <c r="L3116" i="1" s="1"/>
  <c r="G3116" i="1"/>
  <c r="N3116" i="1" l="1"/>
  <c r="E3117" i="1" s="1"/>
  <c r="G3117" i="1" s="1"/>
  <c r="M3117" i="1"/>
  <c r="S3117" i="1" s="1"/>
  <c r="Q3116" i="1"/>
  <c r="K3116" i="1" s="1"/>
  <c r="L3117" i="1" s="1"/>
  <c r="M3119" i="1" s="1"/>
  <c r="S3119" i="1" s="1"/>
  <c r="M3118" i="1" l="1"/>
  <c r="S3118" i="1" s="1"/>
  <c r="N3117" i="1"/>
  <c r="E3118" i="1" s="1"/>
  <c r="G3118" i="1" s="1"/>
  <c r="Q3117" i="1"/>
  <c r="K3117" i="1" s="1"/>
  <c r="L3118" i="1" s="1"/>
  <c r="M3120" i="1" l="1"/>
  <c r="S3120" i="1" s="1"/>
  <c r="N3118" i="1"/>
  <c r="E3119" i="1" s="1"/>
  <c r="G3119" i="1" s="1"/>
  <c r="N3119" i="1" s="1"/>
  <c r="E3120" i="1" s="1"/>
  <c r="Q3118" i="1"/>
  <c r="K3118" i="1" s="1"/>
  <c r="L3119" i="1" s="1"/>
  <c r="M3121" i="1" s="1"/>
  <c r="S3121" i="1" s="1"/>
  <c r="Q3119" i="1" l="1"/>
  <c r="K3119" i="1" s="1"/>
  <c r="L3120" i="1" s="1"/>
  <c r="G3120" i="1"/>
  <c r="N3120" i="1" s="1"/>
  <c r="E3121" i="1" s="1"/>
  <c r="Q3120" i="1" l="1"/>
  <c r="K3120" i="1" s="1"/>
  <c r="L3121" i="1" s="1"/>
  <c r="G3121" i="1"/>
  <c r="N3121" i="1" s="1"/>
  <c r="E3122" i="1" s="1"/>
  <c r="M3123" i="1" l="1"/>
  <c r="S3123" i="1" s="1"/>
  <c r="M3122" i="1"/>
  <c r="S3122" i="1" s="1"/>
  <c r="Q3121" i="1"/>
  <c r="K3121" i="1" s="1"/>
  <c r="L3122" i="1" s="1"/>
  <c r="G3122" i="1"/>
  <c r="N3122" i="1" l="1"/>
  <c r="E3123" i="1" s="1"/>
  <c r="G3123" i="1" s="1"/>
  <c r="N3123" i="1" s="1"/>
  <c r="E3124" i="1" s="1"/>
  <c r="Q3122" i="1"/>
  <c r="K3122" i="1" s="1"/>
  <c r="L3123" i="1" s="1"/>
  <c r="M3125" i="1" l="1"/>
  <c r="S3125" i="1" s="1"/>
  <c r="M3124" i="1"/>
  <c r="S3124" i="1" s="1"/>
  <c r="Q3123" i="1"/>
  <c r="K3123" i="1" s="1"/>
  <c r="L3124" i="1" s="1"/>
  <c r="G3124" i="1"/>
  <c r="N3124" i="1" l="1"/>
  <c r="E3125" i="1" s="1"/>
  <c r="G3125" i="1" s="1"/>
  <c r="N3125" i="1" s="1"/>
  <c r="E3126" i="1" s="1"/>
  <c r="Q3124" i="1"/>
  <c r="K3124" i="1" s="1"/>
  <c r="L3125" i="1" s="1"/>
  <c r="M3127" i="1" l="1"/>
  <c r="S3127" i="1" s="1"/>
  <c r="M3126" i="1"/>
  <c r="S3126" i="1" s="1"/>
  <c r="Q3125" i="1"/>
  <c r="K3125" i="1" s="1"/>
  <c r="L3126" i="1" s="1"/>
  <c r="M3128" i="1" s="1"/>
  <c r="S3128" i="1" s="1"/>
  <c r="G3126" i="1"/>
  <c r="N3126" i="1" l="1"/>
  <c r="E3127" i="1" s="1"/>
  <c r="G3127" i="1" s="1"/>
  <c r="N3127" i="1" s="1"/>
  <c r="E3128" i="1" s="1"/>
  <c r="Q3126" i="1"/>
  <c r="K3126" i="1" s="1"/>
  <c r="L3127" i="1" s="1"/>
  <c r="Q3127" i="1" l="1"/>
  <c r="K3127" i="1" s="1"/>
  <c r="L3128" i="1" s="1"/>
  <c r="M3129" i="1" s="1"/>
  <c r="S3129" i="1" s="1"/>
  <c r="G3128" i="1"/>
  <c r="N3128" i="1" s="1"/>
  <c r="E3129" i="1" s="1"/>
  <c r="Q3128" i="1" l="1"/>
  <c r="K3128" i="1" s="1"/>
  <c r="L3129" i="1" s="1"/>
  <c r="M3130" i="1" s="1"/>
  <c r="S3130" i="1" s="1"/>
  <c r="G3129" i="1"/>
  <c r="N3129" i="1" s="1"/>
  <c r="E3130" i="1" s="1"/>
  <c r="Q3129" i="1" l="1"/>
  <c r="K3129" i="1" s="1"/>
  <c r="L3130" i="1" s="1"/>
  <c r="M3131" i="1" s="1"/>
  <c r="S3131" i="1" s="1"/>
  <c r="G3130" i="1"/>
  <c r="N3130" i="1" s="1"/>
  <c r="E3131" i="1" s="1"/>
  <c r="Q3130" i="1" l="1"/>
  <c r="K3130" i="1" s="1"/>
  <c r="L3131" i="1" s="1"/>
  <c r="M3133" i="1" s="1"/>
  <c r="S3133" i="1" s="1"/>
  <c r="G3131" i="1"/>
  <c r="N3131" i="1" s="1"/>
  <c r="E3132" i="1" s="1"/>
  <c r="M3132" i="1" l="1"/>
  <c r="S3132" i="1" s="1"/>
  <c r="Q3131" i="1"/>
  <c r="K3131" i="1" s="1"/>
  <c r="L3132" i="1" s="1"/>
  <c r="G3132" i="1"/>
  <c r="N3132" i="1" l="1"/>
  <c r="E3133" i="1" s="1"/>
  <c r="G3133" i="1" s="1"/>
  <c r="N3133" i="1" s="1"/>
  <c r="E3134" i="1" s="1"/>
  <c r="Q3132" i="1"/>
  <c r="K3132" i="1" s="1"/>
  <c r="L3133" i="1" s="1"/>
  <c r="M3135" i="1" s="1"/>
  <c r="S3135" i="1" s="1"/>
  <c r="M3134" i="1" l="1"/>
  <c r="S3134" i="1" s="1"/>
  <c r="Q3133" i="1"/>
  <c r="K3133" i="1" s="1"/>
  <c r="L3134" i="1" s="1"/>
  <c r="M3136" i="1" s="1"/>
  <c r="S3136" i="1" s="1"/>
  <c r="G3134" i="1"/>
  <c r="N3134" i="1" l="1"/>
  <c r="E3135" i="1" s="1"/>
  <c r="G3135" i="1" s="1"/>
  <c r="N3135" i="1" s="1"/>
  <c r="E3136" i="1" s="1"/>
  <c r="Q3134" i="1"/>
  <c r="K3134" i="1" s="1"/>
  <c r="L3135" i="1" s="1"/>
  <c r="Q3135" i="1" l="1"/>
  <c r="K3135" i="1" s="1"/>
  <c r="L3136" i="1" s="1"/>
  <c r="G3136" i="1"/>
  <c r="N3136" i="1" s="1"/>
  <c r="E3137" i="1" s="1"/>
  <c r="M3137" i="1" l="1"/>
  <c r="S3137" i="1" s="1"/>
  <c r="Q3136" i="1"/>
  <c r="K3136" i="1" s="1"/>
  <c r="L3137" i="1" s="1"/>
  <c r="M3138" i="1" s="1"/>
  <c r="S3138" i="1" s="1"/>
  <c r="G3137" i="1"/>
  <c r="N3137" i="1" l="1"/>
  <c r="E3138" i="1" s="1"/>
  <c r="G3138" i="1" s="1"/>
  <c r="N3138" i="1" s="1"/>
  <c r="E3139" i="1" s="1"/>
  <c r="Q3137" i="1"/>
  <c r="K3137" i="1" s="1"/>
  <c r="L3138" i="1" s="1"/>
  <c r="M3139" i="1" l="1"/>
  <c r="S3139" i="1" s="1"/>
  <c r="Q3138" i="1"/>
  <c r="K3138" i="1" s="1"/>
  <c r="L3139" i="1" s="1"/>
  <c r="G3139" i="1"/>
  <c r="M3140" i="1" l="1"/>
  <c r="S3140" i="1" s="1"/>
  <c r="N3139" i="1"/>
  <c r="E3140" i="1" s="1"/>
  <c r="G3140" i="1" s="1"/>
  <c r="Q3139" i="1"/>
  <c r="K3139" i="1" s="1"/>
  <c r="L3140" i="1" s="1"/>
  <c r="M3142" i="1" s="1"/>
  <c r="S3142" i="1" s="1"/>
  <c r="N3140" i="1" l="1"/>
  <c r="E3141" i="1" s="1"/>
  <c r="G3141" i="1" s="1"/>
  <c r="M3141" i="1"/>
  <c r="S3141" i="1" s="1"/>
  <c r="Q3140" i="1"/>
  <c r="K3140" i="1" s="1"/>
  <c r="L3141" i="1" s="1"/>
  <c r="N3141" i="1" l="1"/>
  <c r="E3142" i="1" s="1"/>
  <c r="G3142" i="1" s="1"/>
  <c r="N3142" i="1" s="1"/>
  <c r="E3143" i="1" s="1"/>
  <c r="Q3141" i="1"/>
  <c r="K3141" i="1" s="1"/>
  <c r="L3142" i="1" s="1"/>
  <c r="M3144" i="1" s="1"/>
  <c r="S3144" i="1" s="1"/>
  <c r="M3143" i="1" l="1"/>
  <c r="S3143" i="1" s="1"/>
  <c r="Q3142" i="1"/>
  <c r="K3142" i="1" s="1"/>
  <c r="L3143" i="1" s="1"/>
  <c r="G3143" i="1"/>
  <c r="N3143" i="1" l="1"/>
  <c r="E3144" i="1" s="1"/>
  <c r="G3144" i="1" s="1"/>
  <c r="N3144" i="1" s="1"/>
  <c r="E3145" i="1" s="1"/>
  <c r="Q3143" i="1"/>
  <c r="K3143" i="1" s="1"/>
  <c r="L3144" i="1" s="1"/>
  <c r="M3145" i="1" s="1"/>
  <c r="S3145" i="1" s="1"/>
  <c r="Q3144" i="1" l="1"/>
  <c r="K3144" i="1" s="1"/>
  <c r="L3145" i="1" s="1"/>
  <c r="G3145" i="1"/>
  <c r="N3145" i="1" s="1"/>
  <c r="E3146" i="1" s="1"/>
  <c r="M3147" i="1" l="1"/>
  <c r="S3147" i="1" s="1"/>
  <c r="M3146" i="1"/>
  <c r="S3146" i="1" s="1"/>
  <c r="Q3145" i="1"/>
  <c r="K3145" i="1" s="1"/>
  <c r="L3146" i="1" s="1"/>
  <c r="G3146" i="1"/>
  <c r="N3146" i="1" l="1"/>
  <c r="E3147" i="1" s="1"/>
  <c r="G3147" i="1" s="1"/>
  <c r="N3147" i="1" s="1"/>
  <c r="E3148" i="1" s="1"/>
  <c r="Q3146" i="1"/>
  <c r="K3146" i="1" s="1"/>
  <c r="L3147" i="1" s="1"/>
  <c r="M3149" i="1" s="1"/>
  <c r="S3149" i="1" s="1"/>
  <c r="M3148" i="1" l="1"/>
  <c r="S3148" i="1" s="1"/>
  <c r="Q3147" i="1"/>
  <c r="K3147" i="1" s="1"/>
  <c r="L3148" i="1" s="1"/>
  <c r="G3148" i="1"/>
  <c r="N3148" i="1" l="1"/>
  <c r="E3149" i="1" s="1"/>
  <c r="G3149" i="1" s="1"/>
  <c r="N3149" i="1" s="1"/>
  <c r="E3150" i="1" s="1"/>
  <c r="Q3148" i="1"/>
  <c r="K3148" i="1" s="1"/>
  <c r="L3149" i="1" s="1"/>
  <c r="M3150" i="1" s="1"/>
  <c r="S3150" i="1" s="1"/>
  <c r="Q3149" i="1" l="1"/>
  <c r="K3149" i="1" s="1"/>
  <c r="L3150" i="1" s="1"/>
  <c r="G3150" i="1"/>
  <c r="N3150" i="1" s="1"/>
  <c r="E3151" i="1" s="1"/>
  <c r="M3151" i="1" l="1"/>
  <c r="S3151" i="1" s="1"/>
  <c r="Q3150" i="1"/>
  <c r="K3150" i="1" s="1"/>
  <c r="L3151" i="1" s="1"/>
  <c r="G3151" i="1"/>
  <c r="M3152" i="1" l="1"/>
  <c r="S3152" i="1" s="1"/>
  <c r="N3151" i="1"/>
  <c r="E3152" i="1" s="1"/>
  <c r="G3152" i="1" s="1"/>
  <c r="Q3151" i="1"/>
  <c r="K3151" i="1" s="1"/>
  <c r="L3152" i="1" s="1"/>
  <c r="M3153" i="1" s="1"/>
  <c r="S3153" i="1" s="1"/>
  <c r="N3152" i="1" l="1"/>
  <c r="E3153" i="1" s="1"/>
  <c r="G3153" i="1" s="1"/>
  <c r="N3153" i="1" s="1"/>
  <c r="E3154" i="1" s="1"/>
  <c r="Q3152" i="1"/>
  <c r="K3152" i="1" s="1"/>
  <c r="L3153" i="1" s="1"/>
  <c r="M3154" i="1" l="1"/>
  <c r="S3154" i="1" s="1"/>
  <c r="Q3153" i="1"/>
  <c r="K3153" i="1" s="1"/>
  <c r="L3154" i="1" s="1"/>
  <c r="G3154" i="1"/>
  <c r="N3154" i="1" l="1"/>
  <c r="E3155" i="1" s="1"/>
  <c r="G3155" i="1" s="1"/>
  <c r="M3155" i="1"/>
  <c r="S3155" i="1" s="1"/>
  <c r="Q3154" i="1"/>
  <c r="K3154" i="1" s="1"/>
  <c r="L3155" i="1" s="1"/>
  <c r="M3157" i="1" s="1"/>
  <c r="S3157" i="1" s="1"/>
  <c r="M3156" i="1" l="1"/>
  <c r="S3156" i="1" s="1"/>
  <c r="N3155" i="1"/>
  <c r="E3156" i="1" s="1"/>
  <c r="G3156" i="1" s="1"/>
  <c r="Q3155" i="1"/>
  <c r="K3155" i="1" s="1"/>
  <c r="L3156" i="1" s="1"/>
  <c r="M3158" i="1" s="1"/>
  <c r="S3158" i="1" s="1"/>
  <c r="N3156" i="1" l="1"/>
  <c r="E3157" i="1" s="1"/>
  <c r="G3157" i="1" s="1"/>
  <c r="N3157" i="1" s="1"/>
  <c r="E3158" i="1" s="1"/>
  <c r="Q3156" i="1"/>
  <c r="K3156" i="1" s="1"/>
  <c r="L3157" i="1" s="1"/>
  <c r="Q3157" i="1" l="1"/>
  <c r="K3157" i="1" s="1"/>
  <c r="L3158" i="1" s="1"/>
  <c r="M3160" i="1" s="1"/>
  <c r="S3160" i="1" s="1"/>
  <c r="G3158" i="1"/>
  <c r="N3158" i="1" s="1"/>
  <c r="E3159" i="1" s="1"/>
  <c r="M3159" i="1" l="1"/>
  <c r="S3159" i="1" s="1"/>
  <c r="Q3158" i="1"/>
  <c r="K3158" i="1" s="1"/>
  <c r="L3159" i="1" s="1"/>
  <c r="M3161" i="1" s="1"/>
  <c r="S3161" i="1" s="1"/>
  <c r="G3159" i="1"/>
  <c r="N3159" i="1" l="1"/>
  <c r="E3160" i="1" s="1"/>
  <c r="G3160" i="1" s="1"/>
  <c r="N3160" i="1" s="1"/>
  <c r="E3161" i="1" s="1"/>
  <c r="Q3159" i="1"/>
  <c r="K3159" i="1" s="1"/>
  <c r="L3160" i="1" s="1"/>
  <c r="M3162" i="1" s="1"/>
  <c r="S3162" i="1" s="1"/>
  <c r="Q3160" i="1" l="1"/>
  <c r="K3160" i="1" s="1"/>
  <c r="L3161" i="1" s="1"/>
  <c r="G3161" i="1"/>
  <c r="N3161" i="1" s="1"/>
  <c r="E3162" i="1" s="1"/>
  <c r="Q3161" i="1" l="1"/>
  <c r="K3161" i="1" s="1"/>
  <c r="L3162" i="1" s="1"/>
  <c r="M3164" i="1" s="1"/>
  <c r="S3164" i="1" s="1"/>
  <c r="G3162" i="1"/>
  <c r="N3162" i="1" s="1"/>
  <c r="E3163" i="1" s="1"/>
  <c r="M3163" i="1" l="1"/>
  <c r="S3163" i="1" s="1"/>
  <c r="Q3162" i="1"/>
  <c r="K3162" i="1" s="1"/>
  <c r="L3163" i="1" s="1"/>
  <c r="G3163" i="1"/>
  <c r="N3163" i="1" l="1"/>
  <c r="E3164" i="1" s="1"/>
  <c r="G3164" i="1" s="1"/>
  <c r="N3164" i="1" s="1"/>
  <c r="E3165" i="1" s="1"/>
  <c r="Q3163" i="1"/>
  <c r="K3163" i="1" s="1"/>
  <c r="L3164" i="1" s="1"/>
  <c r="M3165" i="1" l="1"/>
  <c r="S3165" i="1" s="1"/>
  <c r="Q3164" i="1"/>
  <c r="K3164" i="1" s="1"/>
  <c r="L3165" i="1" s="1"/>
  <c r="M3166" i="1" s="1"/>
  <c r="S3166" i="1" s="1"/>
  <c r="G3165" i="1"/>
  <c r="N3165" i="1" l="1"/>
  <c r="E3166" i="1" s="1"/>
  <c r="G3166" i="1" s="1"/>
  <c r="N3166" i="1" s="1"/>
  <c r="E3167" i="1" s="1"/>
  <c r="Q3165" i="1"/>
  <c r="K3165" i="1" s="1"/>
  <c r="L3166" i="1" s="1"/>
  <c r="M3167" i="1" l="1"/>
  <c r="S3167" i="1" s="1"/>
  <c r="Q3166" i="1"/>
  <c r="K3166" i="1" s="1"/>
  <c r="L3167" i="1" s="1"/>
  <c r="G3167" i="1"/>
  <c r="M3168" i="1" l="1"/>
  <c r="S3168" i="1" s="1"/>
  <c r="N3167" i="1"/>
  <c r="E3168" i="1" s="1"/>
  <c r="G3168" i="1" s="1"/>
  <c r="Q3167" i="1"/>
  <c r="K3167" i="1" s="1"/>
  <c r="L3168" i="1" s="1"/>
  <c r="M3170" i="1" s="1"/>
  <c r="S3170" i="1" s="1"/>
  <c r="N3168" i="1" l="1"/>
  <c r="E3169" i="1" s="1"/>
  <c r="G3169" i="1" s="1"/>
  <c r="M3169" i="1"/>
  <c r="S3169" i="1" s="1"/>
  <c r="Q3168" i="1"/>
  <c r="K3168" i="1" s="1"/>
  <c r="L3169" i="1" s="1"/>
  <c r="M3171" i="1" s="1"/>
  <c r="S3171" i="1" s="1"/>
  <c r="N3169" i="1" l="1"/>
  <c r="E3170" i="1" s="1"/>
  <c r="G3170" i="1" s="1"/>
  <c r="N3170" i="1" s="1"/>
  <c r="E3171" i="1" s="1"/>
  <c r="Q3169" i="1"/>
  <c r="K3169" i="1" s="1"/>
  <c r="L3170" i="1" s="1"/>
  <c r="Q3170" i="1" l="1"/>
  <c r="K3170" i="1" s="1"/>
  <c r="L3171" i="1" s="1"/>
  <c r="M3173" i="1" s="1"/>
  <c r="S3173" i="1" s="1"/>
  <c r="G3171" i="1"/>
  <c r="N3171" i="1" s="1"/>
  <c r="E3172" i="1" s="1"/>
  <c r="M3172" i="1" l="1"/>
  <c r="S3172" i="1" s="1"/>
  <c r="Q3171" i="1"/>
  <c r="K3171" i="1" s="1"/>
  <c r="L3172" i="1" s="1"/>
  <c r="M3174" i="1" s="1"/>
  <c r="S3174" i="1" s="1"/>
  <c r="G3172" i="1"/>
  <c r="N3172" i="1" l="1"/>
  <c r="E3173" i="1" s="1"/>
  <c r="G3173" i="1" s="1"/>
  <c r="N3173" i="1" s="1"/>
  <c r="E3174" i="1" s="1"/>
  <c r="Q3172" i="1"/>
  <c r="K3172" i="1" s="1"/>
  <c r="L3173" i="1" s="1"/>
  <c r="Q3173" i="1" l="1"/>
  <c r="K3173" i="1" s="1"/>
  <c r="L3174" i="1" s="1"/>
  <c r="M3175" i="1" s="1"/>
  <c r="S3175" i="1" s="1"/>
  <c r="G3174" i="1"/>
  <c r="N3174" i="1" s="1"/>
  <c r="E3175" i="1" s="1"/>
  <c r="Q3174" i="1" l="1"/>
  <c r="K3174" i="1" s="1"/>
  <c r="L3175" i="1" s="1"/>
  <c r="M3177" i="1" s="1"/>
  <c r="S3177" i="1" s="1"/>
  <c r="G3175" i="1"/>
  <c r="N3175" i="1" s="1"/>
  <c r="E3176" i="1" s="1"/>
  <c r="M3176" i="1" l="1"/>
  <c r="S3176" i="1" s="1"/>
  <c r="Q3175" i="1"/>
  <c r="K3175" i="1" s="1"/>
  <c r="L3176" i="1" s="1"/>
  <c r="M3178" i="1" s="1"/>
  <c r="S3178" i="1" s="1"/>
  <c r="G3176" i="1"/>
  <c r="N3176" i="1" l="1"/>
  <c r="E3177" i="1" s="1"/>
  <c r="G3177" i="1" s="1"/>
  <c r="N3177" i="1" s="1"/>
  <c r="E3178" i="1" s="1"/>
  <c r="Q3176" i="1"/>
  <c r="K3176" i="1" s="1"/>
  <c r="L3177" i="1" s="1"/>
  <c r="Q3177" i="1" l="1"/>
  <c r="K3177" i="1" s="1"/>
  <c r="L3178" i="1" s="1"/>
  <c r="G3178" i="1"/>
  <c r="N3178" i="1" s="1"/>
  <c r="E3179" i="1" s="1"/>
  <c r="M3179" i="1" l="1"/>
  <c r="S3179" i="1" s="1"/>
  <c r="Q3178" i="1"/>
  <c r="K3178" i="1" s="1"/>
  <c r="L3179" i="1" s="1"/>
  <c r="M3181" i="1" s="1"/>
  <c r="S3181" i="1" s="1"/>
  <c r="G3179" i="1"/>
  <c r="N3179" i="1" l="1"/>
  <c r="E3180" i="1" s="1"/>
  <c r="G3180" i="1" s="1"/>
  <c r="M3180" i="1"/>
  <c r="S3180" i="1" s="1"/>
  <c r="Q3179" i="1"/>
  <c r="K3179" i="1" s="1"/>
  <c r="L3180" i="1" s="1"/>
  <c r="M3182" i="1" s="1"/>
  <c r="S3182" i="1" s="1"/>
  <c r="N3180" i="1" l="1"/>
  <c r="E3181" i="1" s="1"/>
  <c r="G3181" i="1" s="1"/>
  <c r="N3181" i="1" s="1"/>
  <c r="E3182" i="1" s="1"/>
  <c r="Q3180" i="1"/>
  <c r="K3180" i="1" s="1"/>
  <c r="L3181" i="1" s="1"/>
  <c r="Q3181" i="1" l="1"/>
  <c r="K3181" i="1" s="1"/>
  <c r="L3182" i="1" s="1"/>
  <c r="G3182" i="1"/>
  <c r="N3182" i="1" s="1"/>
  <c r="E3183" i="1" s="1"/>
  <c r="M3183" i="1" l="1"/>
  <c r="S3183" i="1" s="1"/>
  <c r="Q3182" i="1"/>
  <c r="K3182" i="1" s="1"/>
  <c r="L3183" i="1" s="1"/>
  <c r="M3184" i="1" s="1"/>
  <c r="S3184" i="1" s="1"/>
  <c r="G3183" i="1"/>
  <c r="N3183" i="1" l="1"/>
  <c r="E3184" i="1" s="1"/>
  <c r="G3184" i="1" s="1"/>
  <c r="N3184" i="1" s="1"/>
  <c r="E3185" i="1" s="1"/>
  <c r="Q3183" i="1"/>
  <c r="K3183" i="1" s="1"/>
  <c r="L3184" i="1" s="1"/>
  <c r="M3185" i="1" s="1"/>
  <c r="S3185" i="1" s="1"/>
  <c r="Q3184" i="1" l="1"/>
  <c r="K3184" i="1" s="1"/>
  <c r="L3185" i="1" s="1"/>
  <c r="G3185" i="1"/>
  <c r="N3185" i="1" s="1"/>
  <c r="E3186" i="1" s="1"/>
  <c r="M3186" i="1" l="1"/>
  <c r="S3186" i="1" s="1"/>
  <c r="Q3185" i="1"/>
  <c r="K3185" i="1" s="1"/>
  <c r="L3186" i="1" s="1"/>
  <c r="M3188" i="1" s="1"/>
  <c r="S3188" i="1" s="1"/>
  <c r="G3186" i="1"/>
  <c r="M3187" i="1" l="1"/>
  <c r="S3187" i="1" s="1"/>
  <c r="N3186" i="1"/>
  <c r="E3187" i="1" s="1"/>
  <c r="G3187" i="1" s="1"/>
  <c r="Q3186" i="1"/>
  <c r="K3186" i="1" s="1"/>
  <c r="L3187" i="1" s="1"/>
  <c r="M3189" i="1" s="1"/>
  <c r="S3189" i="1" s="1"/>
  <c r="N3187" i="1" l="1"/>
  <c r="E3188" i="1" s="1"/>
  <c r="G3188" i="1" s="1"/>
  <c r="N3188" i="1" s="1"/>
  <c r="E3189" i="1" s="1"/>
  <c r="Q3187" i="1"/>
  <c r="K3187" i="1" s="1"/>
  <c r="L3188" i="1" s="1"/>
  <c r="Q3188" i="1" l="1"/>
  <c r="K3188" i="1" s="1"/>
  <c r="L3189" i="1" s="1"/>
  <c r="G3189" i="1"/>
  <c r="N3189" i="1" s="1"/>
  <c r="E3190" i="1" s="1"/>
  <c r="M3190" i="1" l="1"/>
  <c r="S3190" i="1" s="1"/>
  <c r="Q3189" i="1"/>
  <c r="K3189" i="1" s="1"/>
  <c r="L3190" i="1" s="1"/>
  <c r="M3191" i="1" s="1"/>
  <c r="S3191" i="1" s="1"/>
  <c r="G3190" i="1"/>
  <c r="N3190" i="1" l="1"/>
  <c r="E3191" i="1" s="1"/>
  <c r="G3191" i="1" s="1"/>
  <c r="N3191" i="1" s="1"/>
  <c r="E3192" i="1" s="1"/>
  <c r="Q3190" i="1"/>
  <c r="K3190" i="1" s="1"/>
  <c r="L3191" i="1" s="1"/>
  <c r="M3193" i="1" s="1"/>
  <c r="S3193" i="1" s="1"/>
  <c r="M3192" i="1" l="1"/>
  <c r="S3192" i="1" s="1"/>
  <c r="Q3191" i="1"/>
  <c r="K3191" i="1" s="1"/>
  <c r="L3192" i="1" s="1"/>
  <c r="M3194" i="1" s="1"/>
  <c r="S3194" i="1" s="1"/>
  <c r="G3192" i="1"/>
  <c r="N3192" i="1" l="1"/>
  <c r="E3193" i="1" s="1"/>
  <c r="G3193" i="1" s="1"/>
  <c r="N3193" i="1" s="1"/>
  <c r="E3194" i="1" s="1"/>
  <c r="Q3192" i="1"/>
  <c r="K3192" i="1" s="1"/>
  <c r="L3193" i="1" s="1"/>
  <c r="M3195" i="1" s="1"/>
  <c r="S3195" i="1" s="1"/>
  <c r="Q3193" i="1" l="1"/>
  <c r="K3193" i="1" s="1"/>
  <c r="L3194" i="1" s="1"/>
  <c r="M3196" i="1" s="1"/>
  <c r="S3196" i="1" s="1"/>
  <c r="G3194" i="1"/>
  <c r="N3194" i="1" s="1"/>
  <c r="E3195" i="1" s="1"/>
  <c r="Q3194" i="1" l="1"/>
  <c r="K3194" i="1" s="1"/>
  <c r="L3195" i="1" s="1"/>
  <c r="M3197" i="1" s="1"/>
  <c r="S3197" i="1" s="1"/>
  <c r="G3195" i="1"/>
  <c r="N3195" i="1" s="1"/>
  <c r="E3196" i="1" s="1"/>
  <c r="Q3195" i="1" l="1"/>
  <c r="K3195" i="1" s="1"/>
  <c r="L3196" i="1" s="1"/>
  <c r="G3196" i="1"/>
  <c r="N3196" i="1" s="1"/>
  <c r="E3197" i="1" s="1"/>
  <c r="Q3196" i="1" l="1"/>
  <c r="K3196" i="1" s="1"/>
  <c r="L3197" i="1" s="1"/>
  <c r="G3197" i="1"/>
  <c r="N3197" i="1" s="1"/>
  <c r="E3198" i="1" s="1"/>
  <c r="M3198" i="1" l="1"/>
  <c r="S3198" i="1" s="1"/>
  <c r="Q3197" i="1"/>
  <c r="K3197" i="1" s="1"/>
  <c r="L3198" i="1" s="1"/>
  <c r="M3200" i="1" s="1"/>
  <c r="S3200" i="1" s="1"/>
  <c r="G3198" i="1"/>
  <c r="M3199" i="1" l="1"/>
  <c r="S3199" i="1" s="1"/>
  <c r="N3198" i="1"/>
  <c r="E3199" i="1" s="1"/>
  <c r="G3199" i="1" s="1"/>
  <c r="Q3198" i="1"/>
  <c r="K3198" i="1" s="1"/>
  <c r="L3199" i="1" s="1"/>
  <c r="M3201" i="1" s="1"/>
  <c r="S3201" i="1" s="1"/>
  <c r="N3199" i="1" l="1"/>
  <c r="E3200" i="1" s="1"/>
  <c r="G3200" i="1" s="1"/>
  <c r="N3200" i="1" s="1"/>
  <c r="E3201" i="1" s="1"/>
  <c r="Q3199" i="1"/>
  <c r="K3199" i="1" s="1"/>
  <c r="L3200" i="1" s="1"/>
  <c r="M3202" i="1" s="1"/>
  <c r="S3202" i="1" s="1"/>
  <c r="Q3200" i="1" l="1"/>
  <c r="K3200" i="1" s="1"/>
  <c r="L3201" i="1" s="1"/>
  <c r="M3203" i="1" s="1"/>
  <c r="S3203" i="1" s="1"/>
  <c r="G3201" i="1"/>
  <c r="N3201" i="1" s="1"/>
  <c r="E3202" i="1" s="1"/>
  <c r="Q3201" i="1" l="1"/>
  <c r="K3201" i="1" s="1"/>
  <c r="L3202" i="1" s="1"/>
  <c r="M3204" i="1" s="1"/>
  <c r="S3204" i="1" s="1"/>
  <c r="G3202" i="1"/>
  <c r="N3202" i="1" s="1"/>
  <c r="E3203" i="1" s="1"/>
  <c r="Q3202" i="1" l="1"/>
  <c r="K3202" i="1" s="1"/>
  <c r="L3203" i="1" s="1"/>
  <c r="G3203" i="1"/>
  <c r="N3203" i="1" s="1"/>
  <c r="E3204" i="1" s="1"/>
  <c r="Q3203" i="1" l="1"/>
  <c r="K3203" i="1" s="1"/>
  <c r="L3204" i="1" s="1"/>
  <c r="G3204" i="1"/>
  <c r="N3204" i="1" s="1"/>
  <c r="E3205" i="1" s="1"/>
  <c r="M3205" i="1" l="1"/>
  <c r="S3205" i="1" s="1"/>
  <c r="Q3204" i="1"/>
  <c r="K3204" i="1" s="1"/>
  <c r="L3205" i="1" s="1"/>
  <c r="M3207" i="1" s="1"/>
  <c r="S3207" i="1" s="1"/>
  <c r="G3205" i="1"/>
  <c r="N3205" i="1" l="1"/>
  <c r="E3206" i="1" s="1"/>
  <c r="G3206" i="1" s="1"/>
  <c r="M3206" i="1"/>
  <c r="S3206" i="1" s="1"/>
  <c r="Q3205" i="1"/>
  <c r="K3205" i="1" s="1"/>
  <c r="L3206" i="1" s="1"/>
  <c r="N3206" i="1" l="1"/>
  <c r="E3207" i="1" s="1"/>
  <c r="G3207" i="1" s="1"/>
  <c r="N3207" i="1" s="1"/>
  <c r="E3208" i="1" s="1"/>
  <c r="Q3206" i="1"/>
  <c r="K3206" i="1" s="1"/>
  <c r="L3207" i="1" s="1"/>
  <c r="M3209" i="1" s="1"/>
  <c r="S3209" i="1" s="1"/>
  <c r="M3208" i="1" l="1"/>
  <c r="S3208" i="1" s="1"/>
  <c r="Q3207" i="1"/>
  <c r="K3207" i="1" s="1"/>
  <c r="L3208" i="1" s="1"/>
  <c r="G3208" i="1"/>
  <c r="N3208" i="1" l="1"/>
  <c r="E3209" i="1" s="1"/>
  <c r="G3209" i="1" s="1"/>
  <c r="N3209" i="1" s="1"/>
  <c r="E3210" i="1" s="1"/>
  <c r="Q3208" i="1"/>
  <c r="K3208" i="1" s="1"/>
  <c r="L3209" i="1" s="1"/>
  <c r="M3210" i="1" l="1"/>
  <c r="S3210" i="1" s="1"/>
  <c r="Q3209" i="1"/>
  <c r="K3209" i="1" s="1"/>
  <c r="L3210" i="1" s="1"/>
  <c r="M3211" i="1" s="1"/>
  <c r="S3211" i="1" s="1"/>
  <c r="G3210" i="1"/>
  <c r="N3210" i="1" l="1"/>
  <c r="E3211" i="1" s="1"/>
  <c r="G3211" i="1" s="1"/>
  <c r="N3211" i="1" s="1"/>
  <c r="E3212" i="1" s="1"/>
  <c r="Q3210" i="1"/>
  <c r="K3210" i="1" s="1"/>
  <c r="L3211" i="1" s="1"/>
  <c r="M3212" i="1" l="1"/>
  <c r="S3212" i="1" s="1"/>
  <c r="Q3211" i="1"/>
  <c r="K3211" i="1" s="1"/>
  <c r="L3212" i="1" s="1"/>
  <c r="G3212" i="1"/>
  <c r="N3212" i="1" l="1"/>
  <c r="E3213" i="1" s="1"/>
  <c r="G3213" i="1" s="1"/>
  <c r="M3213" i="1"/>
  <c r="S3213" i="1" s="1"/>
  <c r="Q3212" i="1"/>
  <c r="K3212" i="1" s="1"/>
  <c r="L3213" i="1" s="1"/>
  <c r="M3215" i="1" s="1"/>
  <c r="S3215" i="1" s="1"/>
  <c r="M3214" i="1" l="1"/>
  <c r="S3214" i="1" s="1"/>
  <c r="N3213" i="1"/>
  <c r="E3214" i="1" s="1"/>
  <c r="G3214" i="1" s="1"/>
  <c r="Q3213" i="1"/>
  <c r="K3213" i="1" s="1"/>
  <c r="L3214" i="1" s="1"/>
  <c r="N3214" i="1" l="1"/>
  <c r="E3215" i="1" s="1"/>
  <c r="G3215" i="1" s="1"/>
  <c r="N3215" i="1" s="1"/>
  <c r="E3216" i="1" s="1"/>
  <c r="Q3214" i="1"/>
  <c r="K3214" i="1" s="1"/>
  <c r="L3215" i="1" s="1"/>
  <c r="M3216" i="1" s="1"/>
  <c r="S3216" i="1" s="1"/>
  <c r="Q3215" i="1" l="1"/>
  <c r="K3215" i="1" s="1"/>
  <c r="L3216" i="1" s="1"/>
  <c r="M3217" i="1" s="1"/>
  <c r="S3217" i="1" s="1"/>
  <c r="G3216" i="1"/>
  <c r="N3216" i="1" s="1"/>
  <c r="E3217" i="1" s="1"/>
  <c r="Q3216" i="1" l="1"/>
  <c r="K3216" i="1" s="1"/>
  <c r="L3217" i="1" s="1"/>
  <c r="M3219" i="1" s="1"/>
  <c r="S3219" i="1" s="1"/>
  <c r="G3217" i="1"/>
  <c r="N3217" i="1" s="1"/>
  <c r="E3218" i="1" s="1"/>
  <c r="M3218" i="1" l="1"/>
  <c r="S3218" i="1" s="1"/>
  <c r="Q3217" i="1"/>
  <c r="K3217" i="1" s="1"/>
  <c r="L3218" i="1" s="1"/>
  <c r="G3218" i="1"/>
  <c r="N3218" i="1" l="1"/>
  <c r="E3219" i="1" s="1"/>
  <c r="G3219" i="1" s="1"/>
  <c r="N3219" i="1" s="1"/>
  <c r="E3220" i="1" s="1"/>
  <c r="Q3218" i="1"/>
  <c r="K3218" i="1" s="1"/>
  <c r="L3219" i="1" s="1"/>
  <c r="M3220" i="1" s="1"/>
  <c r="S3220" i="1" s="1"/>
  <c r="Q3219" i="1" l="1"/>
  <c r="K3219" i="1" s="1"/>
  <c r="L3220" i="1" s="1"/>
  <c r="M3222" i="1" s="1"/>
  <c r="S3222" i="1" s="1"/>
  <c r="G3220" i="1"/>
  <c r="N3220" i="1" s="1"/>
  <c r="E3221" i="1" s="1"/>
  <c r="M3221" i="1" l="1"/>
  <c r="S3221" i="1" s="1"/>
  <c r="Q3220" i="1"/>
  <c r="K3220" i="1" s="1"/>
  <c r="L3221" i="1" s="1"/>
  <c r="M3223" i="1" s="1"/>
  <c r="S3223" i="1" s="1"/>
  <c r="G3221" i="1"/>
  <c r="N3221" i="1" l="1"/>
  <c r="E3222" i="1" s="1"/>
  <c r="G3222" i="1" s="1"/>
  <c r="N3222" i="1" s="1"/>
  <c r="E3223" i="1" s="1"/>
  <c r="Q3221" i="1"/>
  <c r="K3221" i="1" s="1"/>
  <c r="L3222" i="1" s="1"/>
  <c r="M3224" i="1" s="1"/>
  <c r="S3224" i="1" s="1"/>
  <c r="G3223" i="1" l="1"/>
  <c r="N3223" i="1" s="1"/>
  <c r="E3224" i="1" s="1"/>
  <c r="Q3222" i="1"/>
  <c r="K3222" i="1" s="1"/>
  <c r="L3223" i="1" s="1"/>
  <c r="M3225" i="1" s="1"/>
  <c r="S3225" i="1" s="1"/>
  <c r="G3224" i="1" l="1"/>
  <c r="N3224" i="1" s="1"/>
  <c r="E3225" i="1" s="1"/>
  <c r="Q3223" i="1"/>
  <c r="K3223" i="1" s="1"/>
  <c r="L3224" i="1" s="1"/>
  <c r="Q3224" i="1" l="1"/>
  <c r="K3224" i="1" s="1"/>
  <c r="L3225" i="1" s="1"/>
  <c r="M3226" i="1" s="1"/>
  <c r="S3226" i="1" s="1"/>
  <c r="G3225" i="1"/>
  <c r="N3225" i="1" s="1"/>
  <c r="E3226" i="1" s="1"/>
  <c r="Q3225" i="1" l="1"/>
  <c r="K3225" i="1" s="1"/>
  <c r="L3226" i="1" s="1"/>
  <c r="G3226" i="1"/>
  <c r="N3226" i="1" s="1"/>
  <c r="E3227" i="1" s="1"/>
  <c r="M3227" i="1" l="1"/>
  <c r="S3227" i="1" s="1"/>
  <c r="Q3226" i="1"/>
  <c r="K3226" i="1" s="1"/>
  <c r="L3227" i="1" s="1"/>
  <c r="M3229" i="1" s="1"/>
  <c r="S3229" i="1" s="1"/>
  <c r="G3227" i="1"/>
  <c r="N3227" i="1" l="1"/>
  <c r="E3228" i="1" s="1"/>
  <c r="G3228" i="1" s="1"/>
  <c r="M3228" i="1"/>
  <c r="S3228" i="1" s="1"/>
  <c r="Q3227" i="1"/>
  <c r="K3227" i="1" s="1"/>
  <c r="L3228" i="1" s="1"/>
  <c r="M3230" i="1" s="1"/>
  <c r="S3230" i="1" s="1"/>
  <c r="N3228" i="1" l="1"/>
  <c r="E3229" i="1" s="1"/>
  <c r="G3229" i="1" s="1"/>
  <c r="N3229" i="1" s="1"/>
  <c r="E3230" i="1" s="1"/>
  <c r="Q3228" i="1"/>
  <c r="K3228" i="1" s="1"/>
  <c r="L3229" i="1" s="1"/>
  <c r="Q3229" i="1" l="1"/>
  <c r="K3229" i="1" s="1"/>
  <c r="L3230" i="1" s="1"/>
  <c r="G3230" i="1"/>
  <c r="N3230" i="1" s="1"/>
  <c r="E3231" i="1" s="1"/>
  <c r="M3231" i="1" l="1"/>
  <c r="S3231" i="1" s="1"/>
  <c r="Q3230" i="1"/>
  <c r="K3230" i="1" s="1"/>
  <c r="L3231" i="1" s="1"/>
  <c r="G3231" i="1"/>
  <c r="N3231" i="1" l="1"/>
  <c r="E3232" i="1" s="1"/>
  <c r="G3232" i="1" s="1"/>
  <c r="M3232" i="1"/>
  <c r="S3232" i="1" s="1"/>
  <c r="Q3231" i="1"/>
  <c r="K3231" i="1" s="1"/>
  <c r="L3232" i="1" s="1"/>
  <c r="M3234" i="1" s="1"/>
  <c r="S3234" i="1" s="1"/>
  <c r="M3233" i="1" l="1"/>
  <c r="S3233" i="1" s="1"/>
  <c r="N3232" i="1"/>
  <c r="E3233" i="1" s="1"/>
  <c r="G3233" i="1" s="1"/>
  <c r="Q3232" i="1"/>
  <c r="K3232" i="1" s="1"/>
  <c r="L3233" i="1" s="1"/>
  <c r="N3233" i="1" l="1"/>
  <c r="E3234" i="1" s="1"/>
  <c r="G3234" i="1" s="1"/>
  <c r="N3234" i="1" s="1"/>
  <c r="E3235" i="1" s="1"/>
  <c r="Q3233" i="1"/>
  <c r="K3233" i="1" s="1"/>
  <c r="L3234" i="1" s="1"/>
  <c r="M3235" i="1" s="1"/>
  <c r="S3235" i="1" s="1"/>
  <c r="Q3234" i="1" l="1"/>
  <c r="K3234" i="1" s="1"/>
  <c r="L3235" i="1" s="1"/>
  <c r="M3236" i="1" s="1"/>
  <c r="S3236" i="1" s="1"/>
  <c r="G3235" i="1"/>
  <c r="N3235" i="1" s="1"/>
  <c r="E3236" i="1" s="1"/>
  <c r="M3237" i="1" l="1"/>
  <c r="S3237" i="1" s="1"/>
  <c r="Q3235" i="1"/>
  <c r="K3235" i="1" s="1"/>
  <c r="L3236" i="1" s="1"/>
  <c r="G3236" i="1"/>
  <c r="N3236" i="1" s="1"/>
  <c r="E3237" i="1" s="1"/>
  <c r="Q3236" i="1" l="1"/>
  <c r="K3236" i="1" s="1"/>
  <c r="L3237" i="1" s="1"/>
  <c r="M3238" i="1" s="1"/>
  <c r="S3238" i="1" s="1"/>
  <c r="G3237" i="1"/>
  <c r="N3237" i="1" s="1"/>
  <c r="E3238" i="1" s="1"/>
  <c r="Q3237" i="1" l="1"/>
  <c r="K3237" i="1" s="1"/>
  <c r="L3238" i="1" s="1"/>
  <c r="G3238" i="1"/>
  <c r="N3238" i="1" s="1"/>
  <c r="E3239" i="1" s="1"/>
  <c r="M3239" i="1" l="1"/>
  <c r="S3239" i="1" s="1"/>
  <c r="Q3238" i="1"/>
  <c r="K3238" i="1" s="1"/>
  <c r="L3239" i="1" s="1"/>
  <c r="M3240" i="1" s="1"/>
  <c r="S3240" i="1" s="1"/>
  <c r="G3239" i="1"/>
  <c r="N3239" i="1" l="1"/>
  <c r="E3240" i="1" s="1"/>
  <c r="G3240" i="1" s="1"/>
  <c r="N3240" i="1" s="1"/>
  <c r="E3241" i="1" s="1"/>
  <c r="Q3239" i="1"/>
  <c r="K3239" i="1" s="1"/>
  <c r="L3240" i="1" s="1"/>
  <c r="M3241" i="1" s="1"/>
  <c r="S3241" i="1" s="1"/>
  <c r="M3242" i="1" l="1"/>
  <c r="S3242" i="1" s="1"/>
  <c r="Q3240" i="1"/>
  <c r="K3240" i="1" s="1"/>
  <c r="L3241" i="1" s="1"/>
  <c r="G3241" i="1"/>
  <c r="N3241" i="1" s="1"/>
  <c r="E3242" i="1" s="1"/>
  <c r="Q3241" i="1" l="1"/>
  <c r="K3241" i="1" s="1"/>
  <c r="L3242" i="1" s="1"/>
  <c r="M3243" i="1" s="1"/>
  <c r="S3243" i="1" s="1"/>
  <c r="G3242" i="1"/>
  <c r="N3242" i="1" s="1"/>
  <c r="E3243" i="1" s="1"/>
  <c r="Q3242" i="1" l="1"/>
  <c r="K3242" i="1" s="1"/>
  <c r="L3243" i="1" s="1"/>
  <c r="M3244" i="1" s="1"/>
  <c r="S3244" i="1" s="1"/>
  <c r="G3243" i="1"/>
  <c r="N3243" i="1" s="1"/>
  <c r="E3244" i="1" s="1"/>
  <c r="Q3243" i="1" l="1"/>
  <c r="K3243" i="1" s="1"/>
  <c r="L3244" i="1" s="1"/>
  <c r="M3245" i="1" s="1"/>
  <c r="S3245" i="1" s="1"/>
  <c r="G3244" i="1"/>
  <c r="N3244" i="1" s="1"/>
  <c r="E3245" i="1" s="1"/>
  <c r="Q3244" i="1" l="1"/>
  <c r="K3244" i="1" s="1"/>
  <c r="L3245" i="1" s="1"/>
  <c r="M3246" i="1" s="1"/>
  <c r="S3246" i="1" s="1"/>
  <c r="G3245" i="1"/>
  <c r="N3245" i="1" s="1"/>
  <c r="E3246" i="1" s="1"/>
  <c r="M3248" i="1" l="1"/>
  <c r="S3248" i="1" s="1"/>
  <c r="Q3245" i="1"/>
  <c r="K3245" i="1" s="1"/>
  <c r="L3246" i="1" s="1"/>
  <c r="M3247" i="1" s="1"/>
  <c r="S3247" i="1" s="1"/>
  <c r="G3246" i="1"/>
  <c r="N3246" i="1" s="1"/>
  <c r="E3247" i="1" s="1"/>
  <c r="Q3246" i="1" l="1"/>
  <c r="K3246" i="1" s="1"/>
  <c r="L3247" i="1" s="1"/>
  <c r="G3247" i="1"/>
  <c r="N3247" i="1" s="1"/>
  <c r="E3248" i="1" s="1"/>
  <c r="Q3247" i="1" l="1"/>
  <c r="K3247" i="1" s="1"/>
  <c r="L3248" i="1" s="1"/>
  <c r="M3249" i="1" s="1"/>
  <c r="S3249" i="1" s="1"/>
  <c r="G3248" i="1"/>
  <c r="N3248" i="1" s="1"/>
  <c r="E3249" i="1" s="1"/>
  <c r="Q3248" i="1" l="1"/>
  <c r="K3248" i="1" s="1"/>
  <c r="L3249" i="1" s="1"/>
  <c r="G3249" i="1"/>
  <c r="N3249" i="1" s="1"/>
  <c r="E3250" i="1" s="1"/>
  <c r="M3251" i="1" l="1"/>
  <c r="S3251" i="1" s="1"/>
  <c r="M3250" i="1"/>
  <c r="S3250" i="1" s="1"/>
  <c r="Q3249" i="1"/>
  <c r="K3249" i="1" s="1"/>
  <c r="L3250" i="1" s="1"/>
  <c r="M3252" i="1" s="1"/>
  <c r="S3252" i="1" s="1"/>
  <c r="G3250" i="1"/>
  <c r="N3250" i="1" l="1"/>
  <c r="E3251" i="1" s="1"/>
  <c r="G3251" i="1" s="1"/>
  <c r="N3251" i="1" s="1"/>
  <c r="E3252" i="1" s="1"/>
  <c r="Q3250" i="1"/>
  <c r="K3250" i="1" s="1"/>
  <c r="L3251" i="1" s="1"/>
  <c r="Q3251" i="1" l="1"/>
  <c r="K3251" i="1" s="1"/>
  <c r="L3252" i="1" s="1"/>
  <c r="M3254" i="1" s="1"/>
  <c r="S3254" i="1" s="1"/>
  <c r="G3252" i="1"/>
  <c r="N3252" i="1" s="1"/>
  <c r="E3253" i="1" s="1"/>
  <c r="M3253" i="1" l="1"/>
  <c r="S3253" i="1" s="1"/>
  <c r="Q3252" i="1"/>
  <c r="K3252" i="1" s="1"/>
  <c r="L3253" i="1" s="1"/>
  <c r="M3255" i="1" s="1"/>
  <c r="S3255" i="1" s="1"/>
  <c r="G3253" i="1"/>
  <c r="N3253" i="1" l="1"/>
  <c r="E3254" i="1" s="1"/>
  <c r="G3254" i="1" s="1"/>
  <c r="N3254" i="1" s="1"/>
  <c r="E3255" i="1" s="1"/>
  <c r="Q3253" i="1"/>
  <c r="K3253" i="1" s="1"/>
  <c r="L3254" i="1" s="1"/>
  <c r="M3256" i="1" l="1"/>
  <c r="S3256" i="1" s="1"/>
  <c r="Q3254" i="1"/>
  <c r="K3254" i="1" s="1"/>
  <c r="L3255" i="1" s="1"/>
  <c r="G3255" i="1"/>
  <c r="N3255" i="1" s="1"/>
  <c r="E3256" i="1" s="1"/>
  <c r="Q3255" i="1" l="1"/>
  <c r="K3255" i="1" s="1"/>
  <c r="L3256" i="1" s="1"/>
  <c r="G3256" i="1"/>
  <c r="N3256" i="1" s="1"/>
  <c r="E3257" i="1" s="1"/>
  <c r="M3258" i="1" l="1"/>
  <c r="S3258" i="1" s="1"/>
  <c r="M3257" i="1"/>
  <c r="S3257" i="1" s="1"/>
  <c r="Q3256" i="1"/>
  <c r="K3256" i="1" s="1"/>
  <c r="L3257" i="1" s="1"/>
  <c r="G3257" i="1"/>
  <c r="N3257" i="1" l="1"/>
  <c r="E3258" i="1" s="1"/>
  <c r="G3258" i="1" s="1"/>
  <c r="N3258" i="1" s="1"/>
  <c r="E3259" i="1" s="1"/>
  <c r="Q3257" i="1"/>
  <c r="K3257" i="1" s="1"/>
  <c r="L3258" i="1" s="1"/>
  <c r="M3259" i="1" l="1"/>
  <c r="S3259" i="1" s="1"/>
  <c r="Q3258" i="1"/>
  <c r="K3258" i="1" s="1"/>
  <c r="L3259" i="1" s="1"/>
  <c r="M3260" i="1" s="1"/>
  <c r="S3260" i="1" s="1"/>
  <c r="G3259" i="1"/>
  <c r="N3259" i="1" l="1"/>
  <c r="E3260" i="1" s="1"/>
  <c r="G3260" i="1" s="1"/>
  <c r="N3260" i="1" s="1"/>
  <c r="E3261" i="1" s="1"/>
  <c r="Q3259" i="1"/>
  <c r="K3259" i="1" s="1"/>
  <c r="L3260" i="1" s="1"/>
  <c r="M3261" i="1" s="1"/>
  <c r="S3261" i="1" s="1"/>
  <c r="Q3260" i="1" l="1"/>
  <c r="K3260" i="1" s="1"/>
  <c r="L3261" i="1" s="1"/>
  <c r="G3261" i="1"/>
  <c r="N3261" i="1" s="1"/>
  <c r="E3262" i="1" s="1"/>
  <c r="M3263" i="1" l="1"/>
  <c r="S3263" i="1" s="1"/>
  <c r="M3262" i="1"/>
  <c r="S3262" i="1" s="1"/>
  <c r="Q3261" i="1"/>
  <c r="K3261" i="1" s="1"/>
  <c r="L3262" i="1" s="1"/>
  <c r="M3264" i="1" s="1"/>
  <c r="S3264" i="1" s="1"/>
  <c r="G3262" i="1"/>
  <c r="N3262" i="1" l="1"/>
  <c r="E3263" i="1" s="1"/>
  <c r="G3263" i="1" s="1"/>
  <c r="N3263" i="1" s="1"/>
  <c r="E3264" i="1" s="1"/>
  <c r="Q3262" i="1"/>
  <c r="K3262" i="1" s="1"/>
  <c r="L3263" i="1" s="1"/>
  <c r="Q3263" i="1" l="1"/>
  <c r="K3263" i="1" s="1"/>
  <c r="L3264" i="1" s="1"/>
  <c r="M3265" i="1" s="1"/>
  <c r="S3265" i="1" s="1"/>
  <c r="G3264" i="1"/>
  <c r="N3264" i="1" s="1"/>
  <c r="E3265" i="1" s="1"/>
  <c r="Q3264" i="1" l="1"/>
  <c r="K3264" i="1" s="1"/>
  <c r="L3265" i="1" s="1"/>
  <c r="M3266" i="1" s="1"/>
  <c r="S3266" i="1" s="1"/>
  <c r="G3265" i="1"/>
  <c r="N3265" i="1" s="1"/>
  <c r="E3266" i="1" s="1"/>
  <c r="Q3265" i="1" l="1"/>
  <c r="K3265" i="1" s="1"/>
  <c r="L3266" i="1" s="1"/>
  <c r="M3267" i="1" s="1"/>
  <c r="S3267" i="1" s="1"/>
  <c r="G3266" i="1"/>
  <c r="N3266" i="1" s="1"/>
  <c r="E3267" i="1" s="1"/>
  <c r="Q3266" i="1" l="1"/>
  <c r="K3266" i="1" s="1"/>
  <c r="L3267" i="1" s="1"/>
  <c r="M3268" i="1" s="1"/>
  <c r="S3268" i="1" s="1"/>
  <c r="G3267" i="1"/>
  <c r="N3267" i="1" s="1"/>
  <c r="E3268" i="1" s="1"/>
  <c r="Q3267" i="1" l="1"/>
  <c r="K3267" i="1" s="1"/>
  <c r="L3268" i="1" s="1"/>
  <c r="M3270" i="1" s="1"/>
  <c r="S3270" i="1" s="1"/>
  <c r="G3268" i="1"/>
  <c r="N3268" i="1" s="1"/>
  <c r="E3269" i="1" s="1"/>
  <c r="M3269" i="1" l="1"/>
  <c r="S3269" i="1" s="1"/>
  <c r="Q3268" i="1"/>
  <c r="K3268" i="1" s="1"/>
  <c r="L3269" i="1" s="1"/>
  <c r="M3271" i="1" s="1"/>
  <c r="S3271" i="1" s="1"/>
  <c r="G3269" i="1"/>
  <c r="N3269" i="1" l="1"/>
  <c r="E3270" i="1" s="1"/>
  <c r="G3270" i="1" s="1"/>
  <c r="N3270" i="1" s="1"/>
  <c r="E3271" i="1" s="1"/>
  <c r="Q3269" i="1"/>
  <c r="K3269" i="1" s="1"/>
  <c r="L3270" i="1" s="1"/>
  <c r="M3272" i="1" s="1"/>
  <c r="S3272" i="1" s="1"/>
  <c r="Q3270" i="1" l="1"/>
  <c r="K3270" i="1" s="1"/>
  <c r="L3271" i="1" s="1"/>
  <c r="G3271" i="1"/>
  <c r="N3271" i="1" s="1"/>
  <c r="E3272" i="1" s="1"/>
  <c r="Q3271" i="1" l="1"/>
  <c r="K3271" i="1" s="1"/>
  <c r="L3272" i="1" s="1"/>
  <c r="M3274" i="1" s="1"/>
  <c r="S3274" i="1" s="1"/>
  <c r="G3272" i="1"/>
  <c r="N3272" i="1" s="1"/>
  <c r="E3273" i="1" s="1"/>
  <c r="M3273" i="1" l="1"/>
  <c r="S3273" i="1" s="1"/>
  <c r="Q3272" i="1"/>
  <c r="K3272" i="1" s="1"/>
  <c r="L3273" i="1" s="1"/>
  <c r="M3275" i="1" s="1"/>
  <c r="S3275" i="1" s="1"/>
  <c r="G3273" i="1"/>
  <c r="N3273" i="1" l="1"/>
  <c r="E3274" i="1" s="1"/>
  <c r="G3274" i="1" s="1"/>
  <c r="N3274" i="1" s="1"/>
  <c r="E3275" i="1" s="1"/>
  <c r="Q3273" i="1"/>
  <c r="K3273" i="1" s="1"/>
  <c r="L3274" i="1" s="1"/>
  <c r="M3276" i="1" s="1"/>
  <c r="S3276" i="1" s="1"/>
  <c r="Q3274" i="1" l="1"/>
  <c r="K3274" i="1" s="1"/>
  <c r="L3275" i="1" s="1"/>
  <c r="G3275" i="1"/>
  <c r="N3275" i="1" s="1"/>
  <c r="E3276" i="1" s="1"/>
  <c r="Q3275" i="1" l="1"/>
  <c r="K3275" i="1" s="1"/>
  <c r="L3276" i="1" s="1"/>
  <c r="M3278" i="1" s="1"/>
  <c r="S3278" i="1" s="1"/>
  <c r="G3276" i="1"/>
  <c r="N3276" i="1" s="1"/>
  <c r="E3277" i="1" s="1"/>
  <c r="M3277" i="1" l="1"/>
  <c r="S3277" i="1" s="1"/>
  <c r="Q3276" i="1"/>
  <c r="K3276" i="1" s="1"/>
  <c r="L3277" i="1" s="1"/>
  <c r="M3279" i="1" s="1"/>
  <c r="S3279" i="1" s="1"/>
  <c r="G3277" i="1"/>
  <c r="N3277" i="1" l="1"/>
  <c r="E3278" i="1" s="1"/>
  <c r="G3278" i="1" s="1"/>
  <c r="N3278" i="1" s="1"/>
  <c r="E3279" i="1" s="1"/>
  <c r="Q3277" i="1"/>
  <c r="K3277" i="1" s="1"/>
  <c r="L3278" i="1" s="1"/>
  <c r="M3280" i="1" l="1"/>
  <c r="S3280" i="1" s="1"/>
  <c r="Q3278" i="1"/>
  <c r="K3278" i="1" s="1"/>
  <c r="L3279" i="1" s="1"/>
  <c r="M3281" i="1" s="1"/>
  <c r="S3281" i="1" s="1"/>
  <c r="G3279" i="1"/>
  <c r="N3279" i="1" s="1"/>
  <c r="E3280" i="1" s="1"/>
  <c r="Q3279" i="1" l="1"/>
  <c r="K3279" i="1" s="1"/>
  <c r="L3280" i="1" s="1"/>
  <c r="G3280" i="1"/>
  <c r="N3280" i="1" s="1"/>
  <c r="E3281" i="1" s="1"/>
  <c r="Q3280" i="1" l="1"/>
  <c r="K3280" i="1" s="1"/>
  <c r="L3281" i="1" s="1"/>
  <c r="M3283" i="1" s="1"/>
  <c r="S3283" i="1" s="1"/>
  <c r="G3281" i="1"/>
  <c r="N3281" i="1" s="1"/>
  <c r="E3282" i="1" s="1"/>
  <c r="M3282" i="1" l="1"/>
  <c r="S3282" i="1" s="1"/>
  <c r="Q3281" i="1"/>
  <c r="K3281" i="1" s="1"/>
  <c r="L3282" i="1" s="1"/>
  <c r="M3284" i="1" s="1"/>
  <c r="S3284" i="1" s="1"/>
  <c r="G3282" i="1"/>
  <c r="N3282" i="1" l="1"/>
  <c r="E3283" i="1" s="1"/>
  <c r="G3283" i="1" s="1"/>
  <c r="N3283" i="1" s="1"/>
  <c r="E3284" i="1" s="1"/>
  <c r="Q3282" i="1"/>
  <c r="K3282" i="1" s="1"/>
  <c r="L3283" i="1" s="1"/>
  <c r="M3285" i="1" s="1"/>
  <c r="S3285" i="1" s="1"/>
  <c r="Q3283" i="1" l="1"/>
  <c r="K3283" i="1" s="1"/>
  <c r="L3284" i="1" s="1"/>
  <c r="M3286" i="1" s="1"/>
  <c r="S3286" i="1" s="1"/>
  <c r="G3284" i="1"/>
  <c r="N3284" i="1" s="1"/>
  <c r="E3285" i="1" s="1"/>
  <c r="Q3284" i="1" l="1"/>
  <c r="K3284" i="1" s="1"/>
  <c r="L3285" i="1" s="1"/>
  <c r="G3285" i="1"/>
  <c r="N3285" i="1" s="1"/>
  <c r="E3286" i="1" s="1"/>
  <c r="Q3285" i="1" l="1"/>
  <c r="K3285" i="1" s="1"/>
  <c r="L3286" i="1" s="1"/>
  <c r="M3288" i="1" s="1"/>
  <c r="S3288" i="1" s="1"/>
  <c r="G3286" i="1"/>
  <c r="N3286" i="1" s="1"/>
  <c r="E3287" i="1" s="1"/>
  <c r="M3287" i="1" l="1"/>
  <c r="S3287" i="1" s="1"/>
  <c r="Q3286" i="1"/>
  <c r="K3286" i="1" s="1"/>
  <c r="L3287" i="1" s="1"/>
  <c r="G3287" i="1"/>
  <c r="N3287" i="1" l="1"/>
  <c r="E3288" i="1" s="1"/>
  <c r="G3288" i="1" s="1"/>
  <c r="N3288" i="1" s="1"/>
  <c r="E3289" i="1" s="1"/>
  <c r="Q3287" i="1"/>
  <c r="K3287" i="1" s="1"/>
  <c r="L3288" i="1" s="1"/>
  <c r="M3289" i="1" s="1"/>
  <c r="S3289" i="1" s="1"/>
  <c r="Q3288" i="1" l="1"/>
  <c r="K3288" i="1" s="1"/>
  <c r="L3289" i="1" s="1"/>
  <c r="M3291" i="1" s="1"/>
  <c r="S3291" i="1" s="1"/>
  <c r="G3289" i="1"/>
  <c r="N3289" i="1" s="1"/>
  <c r="E3290" i="1" s="1"/>
  <c r="M3290" i="1" l="1"/>
  <c r="S3290" i="1" s="1"/>
  <c r="Q3289" i="1"/>
  <c r="K3289" i="1" s="1"/>
  <c r="L3290" i="1" s="1"/>
  <c r="G3290" i="1"/>
  <c r="N3290" i="1" l="1"/>
  <c r="E3291" i="1" s="1"/>
  <c r="G3291" i="1" s="1"/>
  <c r="N3291" i="1" s="1"/>
  <c r="E3292" i="1" s="1"/>
  <c r="Q3290" i="1"/>
  <c r="K3290" i="1" s="1"/>
  <c r="L3291" i="1" s="1"/>
  <c r="M3292" i="1" l="1"/>
  <c r="S3292" i="1" s="1"/>
  <c r="Q3291" i="1"/>
  <c r="K3291" i="1" s="1"/>
  <c r="L3292" i="1" s="1"/>
  <c r="G3292" i="1"/>
  <c r="M3293" i="1" l="1"/>
  <c r="S3293" i="1" s="1"/>
  <c r="N3292" i="1"/>
  <c r="E3293" i="1" s="1"/>
  <c r="G3293" i="1" s="1"/>
  <c r="Q3292" i="1"/>
  <c r="K3292" i="1" s="1"/>
  <c r="L3293" i="1" s="1"/>
  <c r="M3295" i="1" s="1"/>
  <c r="S3295" i="1" s="1"/>
  <c r="N3293" i="1" l="1"/>
  <c r="E3294" i="1" s="1"/>
  <c r="G3294" i="1" s="1"/>
  <c r="M3294" i="1"/>
  <c r="S3294" i="1" s="1"/>
  <c r="Q3293" i="1"/>
  <c r="K3293" i="1" s="1"/>
  <c r="L3294" i="1" s="1"/>
  <c r="M3296" i="1" s="1"/>
  <c r="S3296" i="1" s="1"/>
  <c r="N3294" i="1" l="1"/>
  <c r="E3295" i="1" s="1"/>
  <c r="G3295" i="1" s="1"/>
  <c r="N3295" i="1" s="1"/>
  <c r="E3296" i="1" s="1"/>
  <c r="Q3294" i="1"/>
  <c r="K3294" i="1" s="1"/>
  <c r="L3295" i="1" s="1"/>
  <c r="Q3295" i="1" l="1"/>
  <c r="K3295" i="1" s="1"/>
  <c r="L3296" i="1" s="1"/>
  <c r="M3297" i="1" s="1"/>
  <c r="S3297" i="1" s="1"/>
  <c r="G3296" i="1"/>
  <c r="N3296" i="1" s="1"/>
  <c r="E3297" i="1" s="1"/>
  <c r="Q3296" i="1" l="1"/>
  <c r="K3296" i="1" s="1"/>
  <c r="L3297" i="1" s="1"/>
  <c r="M3299" i="1" s="1"/>
  <c r="S3299" i="1" s="1"/>
  <c r="G3297" i="1"/>
  <c r="N3297" i="1" s="1"/>
  <c r="E3298" i="1" s="1"/>
  <c r="M3298" i="1" l="1"/>
  <c r="S3298" i="1" s="1"/>
  <c r="Q3297" i="1"/>
  <c r="K3297" i="1" s="1"/>
  <c r="L3298" i="1" s="1"/>
  <c r="G3298" i="1"/>
  <c r="N3298" i="1" l="1"/>
  <c r="E3299" i="1" s="1"/>
  <c r="G3299" i="1" s="1"/>
  <c r="N3299" i="1" s="1"/>
  <c r="E3300" i="1" s="1"/>
  <c r="Q3298" i="1"/>
  <c r="K3298" i="1" s="1"/>
  <c r="L3299" i="1" s="1"/>
  <c r="M3300" i="1" s="1"/>
  <c r="S3300" i="1" s="1"/>
  <c r="Q3299" i="1" l="1"/>
  <c r="K3299" i="1" s="1"/>
  <c r="L3300" i="1" s="1"/>
  <c r="G3300" i="1"/>
  <c r="N3300" i="1" s="1"/>
  <c r="E3301" i="1" s="1"/>
  <c r="M3301" i="1" l="1"/>
  <c r="S3301" i="1" s="1"/>
  <c r="Q3300" i="1"/>
  <c r="K3300" i="1" s="1"/>
  <c r="L3301" i="1" s="1"/>
  <c r="G3301" i="1"/>
  <c r="M3302" i="1" l="1"/>
  <c r="S3302" i="1" s="1"/>
  <c r="N3301" i="1"/>
  <c r="E3302" i="1" s="1"/>
  <c r="G3302" i="1" s="1"/>
  <c r="Q3301" i="1"/>
  <c r="K3301" i="1" s="1"/>
  <c r="L3302" i="1" s="1"/>
  <c r="M3303" i="1" s="1"/>
  <c r="S3303" i="1" s="1"/>
  <c r="N3302" i="1" l="1"/>
  <c r="E3303" i="1" s="1"/>
  <c r="G3303" i="1" s="1"/>
  <c r="N3303" i="1" s="1"/>
  <c r="E3304" i="1" s="1"/>
  <c r="Q3302" i="1"/>
  <c r="K3302" i="1" s="1"/>
  <c r="L3303" i="1" s="1"/>
  <c r="M3305" i="1" s="1"/>
  <c r="S3305" i="1" s="1"/>
  <c r="M3304" i="1" l="1"/>
  <c r="S3304" i="1" s="1"/>
  <c r="Q3303" i="1"/>
  <c r="K3303" i="1" s="1"/>
  <c r="L3304" i="1" s="1"/>
  <c r="M3306" i="1" s="1"/>
  <c r="S3306" i="1" s="1"/>
  <c r="G3304" i="1"/>
  <c r="N3304" i="1" l="1"/>
  <c r="E3305" i="1" s="1"/>
  <c r="G3305" i="1" s="1"/>
  <c r="N3305" i="1" s="1"/>
  <c r="E3306" i="1" s="1"/>
  <c r="Q3304" i="1"/>
  <c r="K3304" i="1" s="1"/>
  <c r="L3305" i="1" s="1"/>
  <c r="M3307" i="1" l="1"/>
  <c r="S3307" i="1" s="1"/>
  <c r="Q3305" i="1"/>
  <c r="K3305" i="1" s="1"/>
  <c r="L3306" i="1" s="1"/>
  <c r="M3308" i="1" s="1"/>
  <c r="S3308" i="1" s="1"/>
  <c r="G3306" i="1"/>
  <c r="N3306" i="1" s="1"/>
  <c r="E3307" i="1" s="1"/>
  <c r="Q3306" i="1" l="1"/>
  <c r="K3306" i="1" s="1"/>
  <c r="L3307" i="1" s="1"/>
  <c r="M3309" i="1" s="1"/>
  <c r="S3309" i="1" s="1"/>
  <c r="G3307" i="1"/>
  <c r="N3307" i="1" s="1"/>
  <c r="E3308" i="1" s="1"/>
  <c r="Q3307" i="1" l="1"/>
  <c r="K3307" i="1" s="1"/>
  <c r="L3308" i="1" s="1"/>
  <c r="G3308" i="1"/>
  <c r="N3308" i="1" s="1"/>
  <c r="E3309" i="1" s="1"/>
  <c r="Q3308" i="1" l="1"/>
  <c r="K3308" i="1" s="1"/>
  <c r="L3309" i="1" s="1"/>
  <c r="G3309" i="1"/>
  <c r="N3309" i="1" s="1"/>
  <c r="E3310" i="1" s="1"/>
  <c r="M3310" i="1" l="1"/>
  <c r="S3310" i="1" s="1"/>
  <c r="Q3309" i="1"/>
  <c r="K3309" i="1" s="1"/>
  <c r="L3310" i="1" s="1"/>
  <c r="M3311" i="1" s="1"/>
  <c r="S3311" i="1" s="1"/>
  <c r="G3310" i="1"/>
  <c r="N3310" i="1" l="1"/>
  <c r="E3311" i="1" s="1"/>
  <c r="G3311" i="1" s="1"/>
  <c r="N3311" i="1" s="1"/>
  <c r="E3312" i="1" s="1"/>
  <c r="Q3310" i="1"/>
  <c r="K3310" i="1" s="1"/>
  <c r="L3311" i="1" s="1"/>
  <c r="M3313" i="1" s="1"/>
  <c r="S3313" i="1" s="1"/>
  <c r="M3312" i="1" l="1"/>
  <c r="S3312" i="1" s="1"/>
  <c r="Q3311" i="1"/>
  <c r="K3311" i="1" s="1"/>
  <c r="L3312" i="1" s="1"/>
  <c r="G3312" i="1"/>
  <c r="N3312" i="1" l="1"/>
  <c r="E3313" i="1" s="1"/>
  <c r="G3313" i="1" s="1"/>
  <c r="N3313" i="1" s="1"/>
  <c r="E3314" i="1" s="1"/>
  <c r="Q3312" i="1"/>
  <c r="K3312" i="1" s="1"/>
  <c r="L3313" i="1" s="1"/>
  <c r="M3314" i="1" l="1"/>
  <c r="S3314" i="1" s="1"/>
  <c r="Q3313" i="1"/>
  <c r="K3313" i="1" s="1"/>
  <c r="L3314" i="1" s="1"/>
  <c r="M3316" i="1" s="1"/>
  <c r="S3316" i="1" s="1"/>
  <c r="G3314" i="1"/>
  <c r="M3315" i="1" l="1"/>
  <c r="S3315" i="1" s="1"/>
  <c r="N3314" i="1"/>
  <c r="E3315" i="1" s="1"/>
  <c r="G3315" i="1" s="1"/>
  <c r="Q3314" i="1"/>
  <c r="K3314" i="1" s="1"/>
  <c r="L3315" i="1" s="1"/>
  <c r="N3315" i="1" l="1"/>
  <c r="E3316" i="1" s="1"/>
  <c r="G3316" i="1" s="1"/>
  <c r="N3316" i="1" s="1"/>
  <c r="E3317" i="1" s="1"/>
  <c r="Q3315" i="1"/>
  <c r="K3315" i="1" s="1"/>
  <c r="L3316" i="1" s="1"/>
  <c r="M3318" i="1" s="1"/>
  <c r="S3318" i="1" s="1"/>
  <c r="M3317" i="1" l="1"/>
  <c r="S3317" i="1" s="1"/>
  <c r="Q3316" i="1"/>
  <c r="K3316" i="1" s="1"/>
  <c r="L3317" i="1" s="1"/>
  <c r="G3317" i="1"/>
  <c r="N3317" i="1" l="1"/>
  <c r="E3318" i="1" s="1"/>
  <c r="G3318" i="1" s="1"/>
  <c r="N3318" i="1" s="1"/>
  <c r="E3319" i="1" s="1"/>
  <c r="Q3317" i="1"/>
  <c r="K3317" i="1" s="1"/>
  <c r="L3318" i="1" s="1"/>
  <c r="M3320" i="1" s="1"/>
  <c r="S3320" i="1" s="1"/>
  <c r="M3319" i="1" l="1"/>
  <c r="S3319" i="1" s="1"/>
  <c r="Q3318" i="1"/>
  <c r="K3318" i="1" s="1"/>
  <c r="L3319" i="1" s="1"/>
  <c r="M3321" i="1" s="1"/>
  <c r="S3321" i="1" s="1"/>
  <c r="G3319" i="1"/>
  <c r="N3319" i="1" l="1"/>
  <c r="E3320" i="1" s="1"/>
  <c r="G3320" i="1" s="1"/>
  <c r="N3320" i="1" s="1"/>
  <c r="E3321" i="1" s="1"/>
  <c r="Q3319" i="1"/>
  <c r="K3319" i="1" s="1"/>
  <c r="L3320" i="1" s="1"/>
  <c r="Q3320" i="1" l="1"/>
  <c r="K3320" i="1" s="1"/>
  <c r="L3321" i="1" s="1"/>
  <c r="M3323" i="1" s="1"/>
  <c r="S3323" i="1" s="1"/>
  <c r="G3321" i="1"/>
  <c r="N3321" i="1" s="1"/>
  <c r="E3322" i="1" s="1"/>
  <c r="M3322" i="1" l="1"/>
  <c r="S3322" i="1" s="1"/>
  <c r="Q3321" i="1"/>
  <c r="K3321" i="1" s="1"/>
  <c r="L3322" i="1" s="1"/>
  <c r="M3324" i="1" s="1"/>
  <c r="S3324" i="1" s="1"/>
  <c r="G3322" i="1"/>
  <c r="N3322" i="1" l="1"/>
  <c r="E3323" i="1" s="1"/>
  <c r="G3323" i="1" s="1"/>
  <c r="N3323" i="1" s="1"/>
  <c r="E3324" i="1" s="1"/>
  <c r="Q3322" i="1"/>
  <c r="K3322" i="1" s="1"/>
  <c r="L3323" i="1" s="1"/>
  <c r="M3325" i="1" s="1"/>
  <c r="S3325" i="1" s="1"/>
  <c r="Q3323" i="1" l="1"/>
  <c r="K3323" i="1" s="1"/>
  <c r="L3324" i="1" s="1"/>
  <c r="G3324" i="1"/>
  <c r="N3324" i="1" s="1"/>
  <c r="E3325" i="1" s="1"/>
  <c r="M3326" i="1" l="1"/>
  <c r="S3326" i="1" s="1"/>
  <c r="Q3324" i="1"/>
  <c r="K3324" i="1" s="1"/>
  <c r="L3325" i="1" s="1"/>
  <c r="M3327" i="1" s="1"/>
  <c r="S3327" i="1" s="1"/>
  <c r="G3325" i="1"/>
  <c r="N3325" i="1" s="1"/>
  <c r="E3326" i="1" s="1"/>
  <c r="Q3325" i="1" l="1"/>
  <c r="K3325" i="1" s="1"/>
  <c r="L3326" i="1" s="1"/>
  <c r="G3326" i="1"/>
  <c r="N3326" i="1" s="1"/>
  <c r="E3327" i="1" s="1"/>
  <c r="Q3326" i="1" l="1"/>
  <c r="K3326" i="1" s="1"/>
  <c r="L3327" i="1" s="1"/>
  <c r="G3327" i="1"/>
  <c r="N3327" i="1" s="1"/>
  <c r="E3328" i="1" s="1"/>
  <c r="M3329" i="1" l="1"/>
  <c r="S3329" i="1" s="1"/>
  <c r="M3328" i="1"/>
  <c r="S3328" i="1" s="1"/>
  <c r="Q3327" i="1"/>
  <c r="K3327" i="1" s="1"/>
  <c r="L3328" i="1" s="1"/>
  <c r="M3330" i="1" s="1"/>
  <c r="S3330" i="1" s="1"/>
  <c r="G3328" i="1"/>
  <c r="N3328" i="1" l="1"/>
  <c r="E3329" i="1" s="1"/>
  <c r="G3329" i="1" s="1"/>
  <c r="N3329" i="1" s="1"/>
  <c r="E3330" i="1" s="1"/>
  <c r="Q3328" i="1"/>
  <c r="K3328" i="1" s="1"/>
  <c r="L3329" i="1" s="1"/>
  <c r="Q3329" i="1" l="1"/>
  <c r="K3329" i="1" s="1"/>
  <c r="L3330" i="1" s="1"/>
  <c r="M3332" i="1" s="1"/>
  <c r="S3332" i="1" s="1"/>
  <c r="G3330" i="1"/>
  <c r="N3330" i="1" s="1"/>
  <c r="E3331" i="1" s="1"/>
  <c r="M3331" i="1" l="1"/>
  <c r="S3331" i="1" s="1"/>
  <c r="Q3330" i="1"/>
  <c r="K3330" i="1" s="1"/>
  <c r="L3331" i="1" s="1"/>
  <c r="G3331" i="1"/>
  <c r="M3333" i="1" l="1"/>
  <c r="S3333" i="1" s="1"/>
  <c r="N3331" i="1"/>
  <c r="E3332" i="1" s="1"/>
  <c r="G3332" i="1" s="1"/>
  <c r="N3332" i="1" s="1"/>
  <c r="E3333" i="1" s="1"/>
  <c r="Q3331" i="1"/>
  <c r="K3331" i="1" s="1"/>
  <c r="L3332" i="1" s="1"/>
  <c r="M3334" i="1" s="1"/>
  <c r="S3334" i="1" s="1"/>
  <c r="Q3332" i="1" l="1"/>
  <c r="K3332" i="1" s="1"/>
  <c r="L3333" i="1" s="1"/>
  <c r="G3333" i="1"/>
  <c r="N3333" i="1" s="1"/>
  <c r="E3334" i="1" s="1"/>
  <c r="Q3333" i="1" l="1"/>
  <c r="K3333" i="1" s="1"/>
  <c r="L3334" i="1" s="1"/>
  <c r="M3335" i="1" s="1"/>
  <c r="S3335" i="1" s="1"/>
  <c r="G3334" i="1"/>
  <c r="N3334" i="1" s="1"/>
  <c r="E3335" i="1" s="1"/>
  <c r="Q3334" i="1" l="1"/>
  <c r="K3334" i="1" s="1"/>
  <c r="L3335" i="1" s="1"/>
  <c r="G3335" i="1"/>
  <c r="N3335" i="1" s="1"/>
  <c r="E3336" i="1" s="1"/>
  <c r="M3336" i="1" l="1"/>
  <c r="S3336" i="1" s="1"/>
  <c r="Q3335" i="1"/>
  <c r="K3335" i="1" s="1"/>
  <c r="L3336" i="1" s="1"/>
  <c r="M3337" i="1" s="1"/>
  <c r="S3337" i="1" s="1"/>
  <c r="G3336" i="1"/>
  <c r="N3336" i="1" l="1"/>
  <c r="E3337" i="1" s="1"/>
  <c r="G3337" i="1" s="1"/>
  <c r="N3337" i="1" s="1"/>
  <c r="E3338" i="1" s="1"/>
  <c r="Q3336" i="1"/>
  <c r="K3336" i="1" s="1"/>
  <c r="L3337" i="1" s="1"/>
  <c r="M3338" i="1" l="1"/>
  <c r="S3338" i="1" s="1"/>
  <c r="Q3337" i="1"/>
  <c r="K3337" i="1" s="1"/>
  <c r="L3338" i="1" s="1"/>
  <c r="M3340" i="1" s="1"/>
  <c r="S3340" i="1" s="1"/>
  <c r="G3338" i="1"/>
  <c r="M3339" i="1" l="1"/>
  <c r="S3339" i="1" s="1"/>
  <c r="N3338" i="1"/>
  <c r="E3339" i="1" s="1"/>
  <c r="G3339" i="1" s="1"/>
  <c r="Q3338" i="1"/>
  <c r="K3338" i="1" s="1"/>
  <c r="L3339" i="1" s="1"/>
  <c r="M3341" i="1" s="1"/>
  <c r="S3341" i="1" s="1"/>
  <c r="N3339" i="1" l="1"/>
  <c r="E3340" i="1" s="1"/>
  <c r="G3340" i="1" s="1"/>
  <c r="N3340" i="1" s="1"/>
  <c r="E3341" i="1" s="1"/>
  <c r="Q3339" i="1"/>
  <c r="K3339" i="1" s="1"/>
  <c r="L3340" i="1" s="1"/>
  <c r="M3342" i="1" s="1"/>
  <c r="S3342" i="1" s="1"/>
  <c r="Q3340" i="1" l="1"/>
  <c r="K3340" i="1" s="1"/>
  <c r="L3341" i="1" s="1"/>
  <c r="G3341" i="1"/>
  <c r="N3341" i="1" s="1"/>
  <c r="E3342" i="1" s="1"/>
  <c r="M3343" i="1" l="1"/>
  <c r="S3343" i="1" s="1"/>
  <c r="Q3341" i="1"/>
  <c r="K3341" i="1" s="1"/>
  <c r="L3342" i="1" s="1"/>
  <c r="M3344" i="1" s="1"/>
  <c r="S3344" i="1" s="1"/>
  <c r="G3342" i="1"/>
  <c r="N3342" i="1" s="1"/>
  <c r="E3343" i="1" s="1"/>
  <c r="Q3342" i="1" l="1"/>
  <c r="K3342" i="1" s="1"/>
  <c r="L3343" i="1" s="1"/>
  <c r="M3345" i="1" s="1"/>
  <c r="S3345" i="1" s="1"/>
  <c r="G3343" i="1"/>
  <c r="N3343" i="1" s="1"/>
  <c r="E3344" i="1" s="1"/>
  <c r="Q3343" i="1" l="1"/>
  <c r="K3343" i="1" s="1"/>
  <c r="L3344" i="1" s="1"/>
  <c r="G3344" i="1"/>
  <c r="N3344" i="1" s="1"/>
  <c r="E3345" i="1" s="1"/>
  <c r="Q3344" i="1" l="1"/>
  <c r="K3344" i="1" s="1"/>
  <c r="L3345" i="1" s="1"/>
  <c r="M3347" i="1" s="1"/>
  <c r="S3347" i="1" s="1"/>
  <c r="G3345" i="1"/>
  <c r="N3345" i="1" s="1"/>
  <c r="E3346" i="1" s="1"/>
  <c r="M3346" i="1" l="1"/>
  <c r="S3346" i="1" s="1"/>
  <c r="Q3345" i="1"/>
  <c r="K3345" i="1" s="1"/>
  <c r="L3346" i="1" s="1"/>
  <c r="G3346" i="1"/>
  <c r="N3346" i="1" l="1"/>
  <c r="E3347" i="1" s="1"/>
  <c r="G3347" i="1" s="1"/>
  <c r="N3347" i="1" s="1"/>
  <c r="E3348" i="1" s="1"/>
  <c r="Q3346" i="1"/>
  <c r="K3346" i="1" s="1"/>
  <c r="L3347" i="1" s="1"/>
  <c r="M3349" i="1" s="1"/>
  <c r="S3349" i="1" s="1"/>
  <c r="M3348" i="1" l="1"/>
  <c r="S3348" i="1" s="1"/>
  <c r="Q3347" i="1"/>
  <c r="K3347" i="1" s="1"/>
  <c r="L3348" i="1" s="1"/>
  <c r="M3350" i="1" s="1"/>
  <c r="S3350" i="1" s="1"/>
  <c r="G3348" i="1"/>
  <c r="N3348" i="1" l="1"/>
  <c r="E3349" i="1" s="1"/>
  <c r="G3349" i="1" s="1"/>
  <c r="N3349" i="1" s="1"/>
  <c r="E3350" i="1" s="1"/>
  <c r="Q3348" i="1"/>
  <c r="K3348" i="1" s="1"/>
  <c r="L3349" i="1" s="1"/>
  <c r="M3351" i="1" s="1"/>
  <c r="S3351" i="1" s="1"/>
  <c r="Q3349" i="1" l="1"/>
  <c r="K3349" i="1" s="1"/>
  <c r="L3350" i="1" s="1"/>
  <c r="G3350" i="1"/>
  <c r="N3350" i="1" s="1"/>
  <c r="E3351" i="1" s="1"/>
  <c r="Q3350" i="1" l="1"/>
  <c r="K3350" i="1" s="1"/>
  <c r="L3351" i="1" s="1"/>
  <c r="M3353" i="1" s="1"/>
  <c r="S3353" i="1" s="1"/>
  <c r="G3351" i="1"/>
  <c r="N3351" i="1" s="1"/>
  <c r="E3352" i="1" s="1"/>
  <c r="M3352" i="1" l="1"/>
  <c r="S3352" i="1" s="1"/>
  <c r="Q3351" i="1"/>
  <c r="K3351" i="1" s="1"/>
  <c r="L3352" i="1" s="1"/>
  <c r="G3352" i="1"/>
  <c r="N3352" i="1" l="1"/>
  <c r="E3353" i="1" s="1"/>
  <c r="G3353" i="1" s="1"/>
  <c r="N3353" i="1" s="1"/>
  <c r="E3354" i="1" s="1"/>
  <c r="Q3352" i="1"/>
  <c r="K3352" i="1" s="1"/>
  <c r="L3353" i="1" s="1"/>
  <c r="M3355" i="1" l="1"/>
  <c r="S3355" i="1" s="1"/>
  <c r="M3354" i="1"/>
  <c r="S3354" i="1" s="1"/>
  <c r="Q3353" i="1"/>
  <c r="K3353" i="1" s="1"/>
  <c r="L3354" i="1" s="1"/>
  <c r="M3356" i="1" s="1"/>
  <c r="S3356" i="1" s="1"/>
  <c r="G3354" i="1"/>
  <c r="N3354" i="1" l="1"/>
  <c r="E3355" i="1" s="1"/>
  <c r="G3355" i="1" s="1"/>
  <c r="N3355" i="1" s="1"/>
  <c r="E3356" i="1" s="1"/>
  <c r="Q3354" i="1"/>
  <c r="K3354" i="1" s="1"/>
  <c r="L3355" i="1" s="1"/>
  <c r="M3357" i="1" s="1"/>
  <c r="S3357" i="1" s="1"/>
  <c r="Q3355" i="1" l="1"/>
  <c r="K3355" i="1" s="1"/>
  <c r="L3356" i="1" s="1"/>
  <c r="M3358" i="1" s="1"/>
  <c r="S3358" i="1" s="1"/>
  <c r="G3356" i="1"/>
  <c r="N3356" i="1" s="1"/>
  <c r="E3357" i="1" s="1"/>
  <c r="Q3356" i="1" l="1"/>
  <c r="K3356" i="1" s="1"/>
  <c r="L3357" i="1" s="1"/>
  <c r="G3357" i="1"/>
  <c r="N3357" i="1" s="1"/>
  <c r="E3358" i="1" s="1"/>
  <c r="Q3357" i="1" l="1"/>
  <c r="K3357" i="1" s="1"/>
  <c r="L3358" i="1" s="1"/>
  <c r="M3360" i="1" s="1"/>
  <c r="S3360" i="1" s="1"/>
  <c r="G3358" i="1"/>
  <c r="N3358" i="1" s="1"/>
  <c r="E3359" i="1" s="1"/>
  <c r="M3359" i="1" l="1"/>
  <c r="S3359" i="1" s="1"/>
  <c r="Q3358" i="1"/>
  <c r="K3358" i="1" s="1"/>
  <c r="L3359" i="1" s="1"/>
  <c r="M3361" i="1" s="1"/>
  <c r="S3361" i="1" s="1"/>
  <c r="G3359" i="1"/>
  <c r="N3359" i="1" l="1"/>
  <c r="E3360" i="1" s="1"/>
  <c r="G3360" i="1" s="1"/>
  <c r="N3360" i="1" s="1"/>
  <c r="E3361" i="1" s="1"/>
  <c r="Q3359" i="1"/>
  <c r="K3359" i="1" s="1"/>
  <c r="L3360" i="1" s="1"/>
  <c r="M3362" i="1" s="1"/>
  <c r="S3362" i="1" s="1"/>
  <c r="Q3360" i="1" l="1"/>
  <c r="K3360" i="1" s="1"/>
  <c r="L3361" i="1" s="1"/>
  <c r="G3361" i="1"/>
  <c r="N3361" i="1" s="1"/>
  <c r="E3362" i="1" s="1"/>
  <c r="Q3361" i="1" l="1"/>
  <c r="K3361" i="1" s="1"/>
  <c r="L3362" i="1" s="1"/>
  <c r="G3362" i="1"/>
  <c r="N3362" i="1" s="1"/>
  <c r="E3363" i="1" s="1"/>
  <c r="M3364" i="1" l="1"/>
  <c r="S3364" i="1" s="1"/>
  <c r="M3363" i="1"/>
  <c r="S3363" i="1" s="1"/>
  <c r="Q3362" i="1"/>
  <c r="K3362" i="1" s="1"/>
  <c r="L3363" i="1" s="1"/>
  <c r="M3365" i="1" s="1"/>
  <c r="S3365" i="1" s="1"/>
  <c r="G3363" i="1"/>
  <c r="N3363" i="1" l="1"/>
  <c r="E3364" i="1" s="1"/>
  <c r="G3364" i="1" s="1"/>
  <c r="N3364" i="1" s="1"/>
  <c r="E3365" i="1" s="1"/>
  <c r="Q3363" i="1"/>
  <c r="K3363" i="1" s="1"/>
  <c r="L3364" i="1" s="1"/>
  <c r="M3366" i="1" s="1"/>
  <c r="S3366" i="1" s="1"/>
  <c r="Q3364" i="1" l="1"/>
  <c r="K3364" i="1" s="1"/>
  <c r="L3365" i="1" s="1"/>
  <c r="G3365" i="1"/>
  <c r="N3365" i="1" s="1"/>
  <c r="E3366" i="1" s="1"/>
  <c r="Q3365" i="1" l="1"/>
  <c r="K3365" i="1" s="1"/>
  <c r="L3366" i="1" s="1"/>
  <c r="M3368" i="1" s="1"/>
  <c r="S3368" i="1" s="1"/>
  <c r="G3366" i="1"/>
  <c r="N3366" i="1" s="1"/>
  <c r="E3367" i="1" s="1"/>
  <c r="M3367" i="1" l="1"/>
  <c r="S3367" i="1" s="1"/>
  <c r="Q3366" i="1"/>
  <c r="K3366" i="1" s="1"/>
  <c r="L3367" i="1" s="1"/>
  <c r="M3369" i="1" s="1"/>
  <c r="S3369" i="1" s="1"/>
  <c r="G3367" i="1"/>
  <c r="N3367" i="1" l="1"/>
  <c r="E3368" i="1" s="1"/>
  <c r="G3368" i="1" s="1"/>
  <c r="N3368" i="1" s="1"/>
  <c r="E3369" i="1" s="1"/>
  <c r="Q3367" i="1"/>
  <c r="K3367" i="1" s="1"/>
  <c r="L3368" i="1" s="1"/>
  <c r="Q3368" i="1" l="1"/>
  <c r="K3368" i="1" s="1"/>
  <c r="L3369" i="1" s="1"/>
  <c r="G3369" i="1"/>
  <c r="N3369" i="1" s="1"/>
  <c r="E3370" i="1" s="1"/>
  <c r="M3370" i="1" l="1"/>
  <c r="S3370" i="1" s="1"/>
  <c r="Q3369" i="1"/>
  <c r="K3369" i="1" s="1"/>
  <c r="L3370" i="1" s="1"/>
  <c r="M3372" i="1" s="1"/>
  <c r="S3372" i="1" s="1"/>
  <c r="G3370" i="1"/>
  <c r="M3371" i="1" l="1"/>
  <c r="S3371" i="1" s="1"/>
  <c r="N3370" i="1"/>
  <c r="E3371" i="1" s="1"/>
  <c r="G3371" i="1" s="1"/>
  <c r="Q3370" i="1"/>
  <c r="K3370" i="1" s="1"/>
  <c r="L3371" i="1" s="1"/>
  <c r="N3371" i="1" l="1"/>
  <c r="E3372" i="1" s="1"/>
  <c r="G3372" i="1" s="1"/>
  <c r="N3372" i="1" s="1"/>
  <c r="E3373" i="1" s="1"/>
  <c r="Q3371" i="1"/>
  <c r="K3371" i="1" s="1"/>
  <c r="L3372" i="1" s="1"/>
  <c r="M3373" i="1" l="1"/>
  <c r="S3373" i="1" s="1"/>
  <c r="Q3372" i="1"/>
  <c r="K3372" i="1" s="1"/>
  <c r="L3373" i="1" s="1"/>
  <c r="M3375" i="1" s="1"/>
  <c r="S3375" i="1" s="1"/>
  <c r="G3373" i="1"/>
  <c r="M3374" i="1" l="1"/>
  <c r="S3374" i="1" s="1"/>
  <c r="N3373" i="1"/>
  <c r="E3374" i="1" s="1"/>
  <c r="G3374" i="1" s="1"/>
  <c r="Q3373" i="1"/>
  <c r="K3373" i="1" s="1"/>
  <c r="L3374" i="1" s="1"/>
  <c r="N3374" i="1" l="1"/>
  <c r="E3375" i="1" s="1"/>
  <c r="G3375" i="1" s="1"/>
  <c r="N3375" i="1" s="1"/>
  <c r="E3376" i="1" s="1"/>
  <c r="Q3374" i="1"/>
  <c r="K3374" i="1" s="1"/>
  <c r="L3375" i="1" s="1"/>
  <c r="M3376" i="1" l="1"/>
  <c r="S3376" i="1" s="1"/>
  <c r="Q3375" i="1"/>
  <c r="K3375" i="1" s="1"/>
  <c r="L3376" i="1" s="1"/>
  <c r="M3377" i="1" s="1"/>
  <c r="S3377" i="1" s="1"/>
  <c r="G3376" i="1"/>
  <c r="N3376" i="1" l="1"/>
  <c r="E3377" i="1" s="1"/>
  <c r="G3377" i="1" s="1"/>
  <c r="N3377" i="1" s="1"/>
  <c r="E3378" i="1" s="1"/>
  <c r="Q3376" i="1"/>
  <c r="K3376" i="1" s="1"/>
  <c r="L3377" i="1" s="1"/>
  <c r="M3379" i="1" s="1"/>
  <c r="S3379" i="1" s="1"/>
  <c r="M3378" i="1" l="1"/>
  <c r="S3378" i="1" s="1"/>
  <c r="Q3377" i="1"/>
  <c r="K3377" i="1" s="1"/>
  <c r="L3378" i="1" s="1"/>
  <c r="G3378" i="1"/>
  <c r="M3380" i="1" l="1"/>
  <c r="S3380" i="1" s="1"/>
  <c r="N3378" i="1"/>
  <c r="E3379" i="1" s="1"/>
  <c r="G3379" i="1" s="1"/>
  <c r="N3379" i="1" s="1"/>
  <c r="E3380" i="1" s="1"/>
  <c r="Q3378" i="1"/>
  <c r="K3378" i="1" s="1"/>
  <c r="L3379" i="1" s="1"/>
  <c r="M3381" i="1" s="1"/>
  <c r="S3381" i="1" s="1"/>
  <c r="Q3379" i="1" l="1"/>
  <c r="K3379" i="1" s="1"/>
  <c r="L3380" i="1" s="1"/>
  <c r="G3380" i="1"/>
  <c r="N3380" i="1" s="1"/>
  <c r="E3381" i="1" s="1"/>
  <c r="Q3380" i="1" l="1"/>
  <c r="K3380" i="1" s="1"/>
  <c r="L3381" i="1" s="1"/>
  <c r="M3383" i="1" s="1"/>
  <c r="S3383" i="1" s="1"/>
  <c r="G3381" i="1"/>
  <c r="N3381" i="1" s="1"/>
  <c r="E3382" i="1" s="1"/>
  <c r="M3382" i="1" l="1"/>
  <c r="S3382" i="1" s="1"/>
  <c r="Q3381" i="1"/>
  <c r="K3381" i="1" s="1"/>
  <c r="L3382" i="1" s="1"/>
  <c r="G3382" i="1"/>
  <c r="N3382" i="1" l="1"/>
  <c r="E3383" i="1" s="1"/>
  <c r="G3383" i="1" s="1"/>
  <c r="N3383" i="1" s="1"/>
  <c r="E3384" i="1" s="1"/>
  <c r="Q3382" i="1"/>
  <c r="K3382" i="1" s="1"/>
  <c r="L3383" i="1" s="1"/>
  <c r="M3384" i="1" s="1"/>
  <c r="S3384" i="1" s="1"/>
  <c r="Q3383" i="1" l="1"/>
  <c r="K3383" i="1" s="1"/>
  <c r="L3384" i="1" s="1"/>
  <c r="G3384" i="1"/>
  <c r="N3384" i="1" s="1"/>
  <c r="E3385" i="1" s="1"/>
  <c r="M3385" i="1" l="1"/>
  <c r="S3385" i="1" s="1"/>
  <c r="Q3384" i="1"/>
  <c r="K3384" i="1" s="1"/>
  <c r="L3385" i="1" s="1"/>
  <c r="M3386" i="1" s="1"/>
  <c r="S3386" i="1" s="1"/>
  <c r="G3385" i="1"/>
  <c r="N3385" i="1" l="1"/>
  <c r="E3386" i="1" s="1"/>
  <c r="G3386" i="1" s="1"/>
  <c r="N3386" i="1" s="1"/>
  <c r="E3387" i="1" s="1"/>
  <c r="Q3385" i="1"/>
  <c r="K3385" i="1" s="1"/>
  <c r="L3386" i="1" s="1"/>
  <c r="M3388" i="1" s="1"/>
  <c r="S3388" i="1" s="1"/>
  <c r="M3387" i="1" l="1"/>
  <c r="S3387" i="1" s="1"/>
  <c r="Q3386" i="1"/>
  <c r="K3386" i="1" s="1"/>
  <c r="L3387" i="1" s="1"/>
  <c r="M3389" i="1" s="1"/>
  <c r="S3389" i="1" s="1"/>
  <c r="G3387" i="1"/>
  <c r="N3387" i="1" l="1"/>
  <c r="E3388" i="1" s="1"/>
  <c r="G3388" i="1" s="1"/>
  <c r="N3388" i="1" s="1"/>
  <c r="E3389" i="1" s="1"/>
  <c r="Q3387" i="1"/>
  <c r="K3387" i="1" s="1"/>
  <c r="L3388" i="1" s="1"/>
  <c r="M3390" i="1" s="1"/>
  <c r="S3390" i="1" s="1"/>
  <c r="Q3388" i="1" l="1"/>
  <c r="K3388" i="1" s="1"/>
  <c r="L3389" i="1" s="1"/>
  <c r="G3389" i="1"/>
  <c r="N3389" i="1" s="1"/>
  <c r="E3390" i="1" s="1"/>
  <c r="Q3389" i="1" l="1"/>
  <c r="K3389" i="1" s="1"/>
  <c r="L3390" i="1" s="1"/>
  <c r="M3391" i="1" s="1"/>
  <c r="S3391" i="1" s="1"/>
  <c r="G3390" i="1"/>
  <c r="N3390" i="1" s="1"/>
  <c r="E3391" i="1" s="1"/>
  <c r="Q3390" i="1" l="1"/>
  <c r="K3390" i="1" s="1"/>
  <c r="L3391" i="1" s="1"/>
  <c r="M3393" i="1" s="1"/>
  <c r="S3393" i="1" s="1"/>
  <c r="G3391" i="1"/>
  <c r="N3391" i="1" s="1"/>
  <c r="E3392" i="1" s="1"/>
  <c r="M3392" i="1" l="1"/>
  <c r="S3392" i="1" s="1"/>
  <c r="Q3391" i="1"/>
  <c r="K3391" i="1" s="1"/>
  <c r="L3392" i="1" s="1"/>
  <c r="G3392" i="1"/>
  <c r="N3392" i="1" l="1"/>
  <c r="E3393" i="1" s="1"/>
  <c r="G3393" i="1" s="1"/>
  <c r="N3393" i="1" s="1"/>
  <c r="E3394" i="1" s="1"/>
  <c r="Q3392" i="1"/>
  <c r="K3392" i="1" s="1"/>
  <c r="L3393" i="1" s="1"/>
  <c r="M3395" i="1" s="1"/>
  <c r="S3395" i="1" s="1"/>
  <c r="M3394" i="1" l="1"/>
  <c r="S3394" i="1" s="1"/>
  <c r="Q3393" i="1"/>
  <c r="K3393" i="1" s="1"/>
  <c r="L3394" i="1" s="1"/>
  <c r="G3394" i="1"/>
  <c r="N3394" i="1" l="1"/>
  <c r="E3395" i="1" s="1"/>
  <c r="G3395" i="1" s="1"/>
  <c r="N3395" i="1" s="1"/>
  <c r="E3396" i="1" s="1"/>
  <c r="Q3394" i="1"/>
  <c r="K3394" i="1" s="1"/>
  <c r="L3395" i="1" s="1"/>
  <c r="M3396" i="1" s="1"/>
  <c r="S3396" i="1" s="1"/>
  <c r="Q3395" i="1" l="1"/>
  <c r="K3395" i="1" s="1"/>
  <c r="L3396" i="1" s="1"/>
  <c r="M3398" i="1" s="1"/>
  <c r="S3398" i="1" s="1"/>
  <c r="G3396" i="1"/>
  <c r="N3396" i="1" s="1"/>
  <c r="E3397" i="1" s="1"/>
  <c r="M3397" i="1" l="1"/>
  <c r="S3397" i="1" s="1"/>
  <c r="Q3396" i="1"/>
  <c r="K3396" i="1" s="1"/>
  <c r="L3397" i="1" s="1"/>
  <c r="G3397" i="1"/>
  <c r="N3397" i="1" l="1"/>
  <c r="E3398" i="1" s="1"/>
  <c r="G3398" i="1" s="1"/>
  <c r="N3398" i="1" s="1"/>
  <c r="E3399" i="1" s="1"/>
  <c r="Q3397" i="1"/>
  <c r="K3397" i="1" s="1"/>
  <c r="L3398" i="1" s="1"/>
  <c r="M3399" i="1" s="1"/>
  <c r="S3399" i="1" s="1"/>
  <c r="Q3398" i="1" l="1"/>
  <c r="K3398" i="1" s="1"/>
  <c r="L3399" i="1" s="1"/>
  <c r="G3399" i="1"/>
  <c r="N3399" i="1" s="1"/>
  <c r="E3400" i="1" s="1"/>
  <c r="M3400" i="1" l="1"/>
  <c r="S3400" i="1" s="1"/>
  <c r="G3400" i="1"/>
  <c r="Q3399" i="1"/>
  <c r="K3399" i="1" s="1"/>
  <c r="L3400" i="1" s="1"/>
  <c r="M3402" i="1" s="1"/>
  <c r="S3402" i="1" s="1"/>
  <c r="M3401" i="1" l="1"/>
  <c r="S3401" i="1" s="1"/>
  <c r="N3400" i="1"/>
  <c r="E3401" i="1" s="1"/>
  <c r="G3401" i="1" s="1"/>
  <c r="Q3400" i="1"/>
  <c r="K3400" i="1" s="1"/>
  <c r="L3401" i="1" s="1"/>
  <c r="N3401" i="1" l="1"/>
  <c r="E3402" i="1" s="1"/>
  <c r="G3402" i="1" s="1"/>
  <c r="N3402" i="1" s="1"/>
  <c r="E3403" i="1" s="1"/>
  <c r="M3403" i="1"/>
  <c r="S3403" i="1" s="1"/>
  <c r="Q3401" i="1"/>
  <c r="K3401" i="1" s="1"/>
  <c r="L3402" i="1" s="1"/>
  <c r="Q3402" i="1" l="1"/>
  <c r="K3402" i="1" s="1"/>
  <c r="L3403" i="1" s="1"/>
  <c r="G3403" i="1"/>
  <c r="N3403" i="1" s="1"/>
  <c r="E3404" i="1" s="1"/>
  <c r="M3405" i="1" l="1"/>
  <c r="S3405" i="1" s="1"/>
  <c r="M3404" i="1"/>
  <c r="S3404" i="1" s="1"/>
  <c r="G3404" i="1"/>
  <c r="Q3403" i="1"/>
  <c r="K3403" i="1" s="1"/>
  <c r="L3404" i="1" s="1"/>
  <c r="M3406" i="1" s="1"/>
  <c r="S3406" i="1" s="1"/>
  <c r="N3404" i="1" l="1"/>
  <c r="E3405" i="1" s="1"/>
  <c r="G3405" i="1" s="1"/>
  <c r="N3405" i="1" s="1"/>
  <c r="E3406" i="1" s="1"/>
  <c r="Q3404" i="1"/>
  <c r="K3404" i="1" s="1"/>
  <c r="L3405" i="1" s="1"/>
  <c r="M3407" i="1" s="1"/>
  <c r="S3407" i="1" s="1"/>
  <c r="G3406" i="1" l="1"/>
  <c r="N3406" i="1" s="1"/>
  <c r="E3407" i="1" s="1"/>
  <c r="Q3405" i="1"/>
  <c r="K3405" i="1" s="1"/>
  <c r="L3406" i="1" s="1"/>
  <c r="G3407" i="1" l="1"/>
  <c r="N3407" i="1" s="1"/>
  <c r="E3408" i="1" s="1"/>
  <c r="Q3406" i="1"/>
  <c r="K3406" i="1" s="1"/>
  <c r="L3407" i="1" s="1"/>
  <c r="M3408" i="1" l="1"/>
  <c r="S3408" i="1" s="1"/>
  <c r="G3408" i="1"/>
  <c r="Q3407" i="1"/>
  <c r="K3407" i="1" s="1"/>
  <c r="L3408" i="1" s="1"/>
  <c r="N3408" i="1" l="1"/>
  <c r="E3409" i="1" s="1"/>
  <c r="G3409" i="1" s="1"/>
  <c r="M3409" i="1"/>
  <c r="S3409" i="1" s="1"/>
  <c r="Q3408" i="1"/>
  <c r="K3408" i="1" s="1"/>
  <c r="L3409" i="1" s="1"/>
  <c r="M3411" i="1" s="1"/>
  <c r="S3411" i="1" s="1"/>
  <c r="N3409" i="1" l="1"/>
  <c r="E3410" i="1" s="1"/>
  <c r="G3410" i="1" s="1"/>
  <c r="M3410" i="1"/>
  <c r="S3410" i="1" s="1"/>
  <c r="Q3409" i="1"/>
  <c r="K3409" i="1" s="1"/>
  <c r="L3410" i="1" s="1"/>
  <c r="N3410" i="1" l="1"/>
  <c r="E3411" i="1" s="1"/>
  <c r="G3411" i="1" s="1"/>
  <c r="N3411" i="1" s="1"/>
  <c r="E3412" i="1" s="1"/>
  <c r="Q3410" i="1"/>
  <c r="K3410" i="1" s="1"/>
  <c r="L3411" i="1" s="1"/>
  <c r="M3412" i="1" l="1"/>
  <c r="S3412" i="1" s="1"/>
  <c r="G3412" i="1"/>
  <c r="Q3411" i="1"/>
  <c r="K3411" i="1" s="1"/>
  <c r="L3412" i="1" s="1"/>
  <c r="M3414" i="1" s="1"/>
  <c r="S3414" i="1" s="1"/>
  <c r="N3412" i="1" l="1"/>
  <c r="E3413" i="1" s="1"/>
  <c r="G3413" i="1" s="1"/>
  <c r="M3413" i="1"/>
  <c r="S3413" i="1" s="1"/>
  <c r="Q3412" i="1"/>
  <c r="K3412" i="1" s="1"/>
  <c r="L3413" i="1" s="1"/>
  <c r="M3415" i="1" s="1"/>
  <c r="S3415" i="1" s="1"/>
  <c r="N3413" i="1" l="1"/>
  <c r="E3414" i="1" s="1"/>
  <c r="G3414" i="1" s="1"/>
  <c r="N3414" i="1" s="1"/>
  <c r="E3415" i="1" s="1"/>
  <c r="Q3413" i="1"/>
  <c r="K3413" i="1" s="1"/>
  <c r="L3414" i="1" s="1"/>
  <c r="M3416" i="1" s="1"/>
  <c r="S3416" i="1" s="1"/>
  <c r="Q3414" i="1" l="1"/>
  <c r="K3414" i="1" s="1"/>
  <c r="L3415" i="1" s="1"/>
  <c r="G3415" i="1"/>
  <c r="N3415" i="1" s="1"/>
  <c r="E3416" i="1" s="1"/>
  <c r="G3416" i="1" l="1"/>
  <c r="N3416" i="1" s="1"/>
  <c r="E3417" i="1" s="1"/>
  <c r="Q3415" i="1"/>
  <c r="K3415" i="1" s="1"/>
  <c r="L3416" i="1" s="1"/>
  <c r="M3417" i="1" l="1"/>
  <c r="S3417" i="1" s="1"/>
  <c r="G3417" i="1"/>
  <c r="Q3416" i="1"/>
  <c r="K3416" i="1" s="1"/>
  <c r="L3417" i="1" s="1"/>
  <c r="N3417" i="1" l="1"/>
  <c r="E3418" i="1" s="1"/>
  <c r="G3418" i="1" s="1"/>
  <c r="M3418" i="1"/>
  <c r="S3418" i="1" s="1"/>
  <c r="Q3417" i="1"/>
  <c r="K3417" i="1" s="1"/>
  <c r="L3418" i="1" s="1"/>
  <c r="M3420" i="1" s="1"/>
  <c r="S3420" i="1" s="1"/>
  <c r="N3418" i="1" l="1"/>
  <c r="E3419" i="1" s="1"/>
  <c r="G3419" i="1" s="1"/>
  <c r="M3419" i="1"/>
  <c r="S3419" i="1" s="1"/>
  <c r="Q3418" i="1"/>
  <c r="K3418" i="1" s="1"/>
  <c r="L3419" i="1" s="1"/>
  <c r="M3421" i="1" s="1"/>
  <c r="S3421" i="1" s="1"/>
  <c r="N3419" i="1" l="1"/>
  <c r="E3420" i="1" s="1"/>
  <c r="G3420" i="1" s="1"/>
  <c r="N3420" i="1" s="1"/>
  <c r="E3421" i="1" s="1"/>
  <c r="Q3419" i="1"/>
  <c r="K3419" i="1" s="1"/>
  <c r="L3420" i="1" s="1"/>
  <c r="M3422" i="1" l="1"/>
  <c r="S3422" i="1" s="1"/>
  <c r="G3421" i="1"/>
  <c r="N3421" i="1" s="1"/>
  <c r="E3422" i="1" s="1"/>
  <c r="Q3420" i="1"/>
  <c r="K3420" i="1" s="1"/>
  <c r="L3421" i="1" s="1"/>
  <c r="M3423" i="1" l="1"/>
  <c r="S3423" i="1" s="1"/>
  <c r="G3422" i="1"/>
  <c r="N3422" i="1" s="1"/>
  <c r="E3423" i="1" s="1"/>
  <c r="Q3421" i="1"/>
  <c r="K3421" i="1" s="1"/>
  <c r="L3422" i="1" s="1"/>
  <c r="M3424" i="1" s="1"/>
  <c r="S3424" i="1" s="1"/>
  <c r="G3423" i="1" l="1"/>
  <c r="N3423" i="1" s="1"/>
  <c r="E3424" i="1" s="1"/>
  <c r="Q3422" i="1"/>
  <c r="K3422" i="1" s="1"/>
  <c r="L3423" i="1" s="1"/>
  <c r="G3424" i="1" l="1"/>
  <c r="N3424" i="1" s="1"/>
  <c r="E3425" i="1" s="1"/>
  <c r="Q3423" i="1"/>
  <c r="K3423" i="1" s="1"/>
  <c r="L3424" i="1" s="1"/>
  <c r="M3425" i="1" l="1"/>
  <c r="S3425" i="1" s="1"/>
  <c r="G3425" i="1"/>
  <c r="Q3424" i="1"/>
  <c r="K3424" i="1" s="1"/>
  <c r="L3425" i="1" s="1"/>
  <c r="M3427" i="1" s="1"/>
  <c r="S3427" i="1" s="1"/>
  <c r="N3425" i="1" l="1"/>
  <c r="E3426" i="1" s="1"/>
  <c r="G3426" i="1" s="1"/>
  <c r="M3426" i="1"/>
  <c r="S3426" i="1" s="1"/>
  <c r="Q3425" i="1"/>
  <c r="K3425" i="1" s="1"/>
  <c r="L3426" i="1" s="1"/>
  <c r="M3428" i="1" s="1"/>
  <c r="S3428" i="1" s="1"/>
  <c r="N3426" i="1" l="1"/>
  <c r="E3427" i="1" s="1"/>
  <c r="G3427" i="1" s="1"/>
  <c r="N3427" i="1" s="1"/>
  <c r="E3428" i="1" s="1"/>
  <c r="Q3426" i="1"/>
  <c r="K3426" i="1" s="1"/>
  <c r="L3427" i="1" s="1"/>
  <c r="M3429" i="1" s="1"/>
  <c r="S3429" i="1" s="1"/>
  <c r="G3428" i="1" l="1"/>
  <c r="N3428" i="1" s="1"/>
  <c r="E3429" i="1" s="1"/>
  <c r="Q3427" i="1"/>
  <c r="K3427" i="1" s="1"/>
  <c r="L3428" i="1" s="1"/>
  <c r="G3429" i="1" l="1"/>
  <c r="N3429" i="1" s="1"/>
  <c r="E3430" i="1" s="1"/>
  <c r="Q3428" i="1"/>
  <c r="K3428" i="1" s="1"/>
  <c r="L3429" i="1" s="1"/>
  <c r="M3431" i="1" s="1"/>
  <c r="S3431" i="1" s="1"/>
  <c r="M3430" i="1" l="1"/>
  <c r="S3430" i="1" s="1"/>
  <c r="G3430" i="1"/>
  <c r="Q3429" i="1"/>
  <c r="K3429" i="1" s="1"/>
  <c r="L3430" i="1" s="1"/>
  <c r="M3432" i="1" l="1"/>
  <c r="S3432" i="1" s="1"/>
  <c r="N3430" i="1"/>
  <c r="E3431" i="1" s="1"/>
  <c r="G3431" i="1" s="1"/>
  <c r="N3431" i="1" s="1"/>
  <c r="E3432" i="1" s="1"/>
  <c r="Q3430" i="1"/>
  <c r="K3430" i="1" s="1"/>
  <c r="L3431" i="1" s="1"/>
  <c r="G3432" i="1" l="1"/>
  <c r="N3432" i="1" s="1"/>
  <c r="E3433" i="1" s="1"/>
  <c r="Q3431" i="1"/>
  <c r="K3431" i="1" s="1"/>
  <c r="L3432" i="1" s="1"/>
  <c r="M3433" i="1" l="1"/>
  <c r="S3433" i="1" s="1"/>
  <c r="G3433" i="1"/>
  <c r="Q3432" i="1"/>
  <c r="K3432" i="1" s="1"/>
  <c r="L3433" i="1" s="1"/>
  <c r="M3435" i="1" s="1"/>
  <c r="S3435" i="1" s="1"/>
  <c r="N3433" i="1" l="1"/>
  <c r="E3434" i="1" s="1"/>
  <c r="G3434" i="1" s="1"/>
  <c r="M3434" i="1"/>
  <c r="S3434" i="1" s="1"/>
  <c r="Q3433" i="1"/>
  <c r="K3433" i="1" s="1"/>
  <c r="L3434" i="1" s="1"/>
  <c r="M3436" i="1" l="1"/>
  <c r="S3436" i="1" s="1"/>
  <c r="N3434" i="1"/>
  <c r="E3435" i="1" s="1"/>
  <c r="G3435" i="1" s="1"/>
  <c r="N3435" i="1" s="1"/>
  <c r="E3436" i="1" s="1"/>
  <c r="Q3434" i="1"/>
  <c r="K3434" i="1" s="1"/>
  <c r="L3435" i="1" s="1"/>
  <c r="M3437" i="1" l="1"/>
  <c r="S3437" i="1" s="1"/>
  <c r="G3436" i="1"/>
  <c r="N3436" i="1" s="1"/>
  <c r="E3437" i="1" s="1"/>
  <c r="Q3435" i="1"/>
  <c r="K3435" i="1" s="1"/>
  <c r="L3436" i="1" s="1"/>
  <c r="G3437" i="1" l="1"/>
  <c r="N3437" i="1" s="1"/>
  <c r="E3438" i="1" s="1"/>
  <c r="Q3436" i="1"/>
  <c r="K3436" i="1" s="1"/>
  <c r="L3437" i="1" s="1"/>
  <c r="M3439" i="1" s="1"/>
  <c r="S3439" i="1" s="1"/>
  <c r="M3438" i="1" l="1"/>
  <c r="S3438" i="1" s="1"/>
  <c r="G3438" i="1"/>
  <c r="Q3437" i="1"/>
  <c r="K3437" i="1" s="1"/>
  <c r="L3438" i="1" s="1"/>
  <c r="M3440" i="1" l="1"/>
  <c r="S3440" i="1" s="1"/>
  <c r="N3438" i="1"/>
  <c r="E3439" i="1" s="1"/>
  <c r="G3439" i="1" s="1"/>
  <c r="N3439" i="1" s="1"/>
  <c r="E3440" i="1" s="1"/>
  <c r="Q3438" i="1"/>
  <c r="K3438" i="1" s="1"/>
  <c r="L3439" i="1" s="1"/>
  <c r="G3440" i="1" l="1"/>
  <c r="N3440" i="1" s="1"/>
  <c r="E3441" i="1" s="1"/>
  <c r="Q3439" i="1"/>
  <c r="K3439" i="1" s="1"/>
  <c r="L3440" i="1" s="1"/>
  <c r="M3442" i="1" s="1"/>
  <c r="S3442" i="1" s="1"/>
  <c r="M3441" i="1" l="1"/>
  <c r="S3441" i="1" s="1"/>
  <c r="G3441" i="1"/>
  <c r="Q3440" i="1"/>
  <c r="K3440" i="1" s="1"/>
  <c r="L3441" i="1" s="1"/>
  <c r="M3443" i="1" s="1"/>
  <c r="S3443" i="1" s="1"/>
  <c r="N3441" i="1" l="1"/>
  <c r="E3442" i="1" s="1"/>
  <c r="G3442" i="1" s="1"/>
  <c r="N3442" i="1" s="1"/>
  <c r="E3443" i="1" s="1"/>
  <c r="Q3441" i="1"/>
  <c r="K3441" i="1" s="1"/>
  <c r="L3442" i="1" s="1"/>
  <c r="M3444" i="1" s="1"/>
  <c r="S3444" i="1" s="1"/>
  <c r="G3443" i="1" l="1"/>
  <c r="N3443" i="1" s="1"/>
  <c r="E3444" i="1" s="1"/>
  <c r="Q3442" i="1"/>
  <c r="K3442" i="1" s="1"/>
  <c r="L3443" i="1" s="1"/>
  <c r="G3444" i="1" l="1"/>
  <c r="N3444" i="1" s="1"/>
  <c r="E3445" i="1" s="1"/>
  <c r="Q3443" i="1"/>
  <c r="K3443" i="1" s="1"/>
  <c r="L3444" i="1" s="1"/>
  <c r="M3446" i="1" s="1"/>
  <c r="S3446" i="1" s="1"/>
  <c r="M3445" i="1" l="1"/>
  <c r="S3445" i="1" s="1"/>
  <c r="G3445" i="1"/>
  <c r="Q3444" i="1"/>
  <c r="K3444" i="1" s="1"/>
  <c r="L3445" i="1" s="1"/>
  <c r="N3445" i="1" l="1"/>
  <c r="E3446" i="1" s="1"/>
  <c r="G3446" i="1" s="1"/>
  <c r="N3446" i="1" s="1"/>
  <c r="E3447" i="1" s="1"/>
  <c r="Q3445" i="1"/>
  <c r="K3445" i="1" s="1"/>
  <c r="L3446" i="1" s="1"/>
  <c r="M3447" i="1" l="1"/>
  <c r="S3447" i="1" s="1"/>
  <c r="G3447" i="1"/>
  <c r="Q3446" i="1"/>
  <c r="K3446" i="1" s="1"/>
  <c r="L3447" i="1" s="1"/>
  <c r="M3449" i="1" s="1"/>
  <c r="S3449" i="1" s="1"/>
  <c r="M3448" i="1" l="1"/>
  <c r="S3448" i="1" s="1"/>
  <c r="N3447" i="1"/>
  <c r="E3448" i="1" s="1"/>
  <c r="G3448" i="1" s="1"/>
  <c r="Q3447" i="1"/>
  <c r="K3447" i="1" s="1"/>
  <c r="L3448" i="1" s="1"/>
  <c r="N3448" i="1" l="1"/>
  <c r="E3449" i="1" s="1"/>
  <c r="G3449" i="1" s="1"/>
  <c r="N3449" i="1" s="1"/>
  <c r="E3450" i="1" s="1"/>
  <c r="Q3448" i="1"/>
  <c r="K3448" i="1" s="1"/>
  <c r="L3449" i="1" s="1"/>
  <c r="M3450" i="1" l="1"/>
  <c r="S3450" i="1" s="1"/>
  <c r="G3450" i="1"/>
  <c r="Q3449" i="1"/>
  <c r="K3449" i="1" s="1"/>
  <c r="L3450" i="1" s="1"/>
  <c r="M3451" i="1" s="1"/>
  <c r="S3451" i="1" s="1"/>
  <c r="N3450" i="1" l="1"/>
  <c r="E3451" i="1" s="1"/>
  <c r="G3451" i="1" s="1"/>
  <c r="N3451" i="1" s="1"/>
  <c r="E3452" i="1" s="1"/>
  <c r="Q3450" i="1"/>
  <c r="K3450" i="1" s="1"/>
  <c r="L3451" i="1" s="1"/>
  <c r="M3452" i="1" l="1"/>
  <c r="S3452" i="1" s="1"/>
  <c r="G3452" i="1"/>
  <c r="Q3451" i="1"/>
  <c r="K3451" i="1" s="1"/>
  <c r="L3452" i="1" s="1"/>
  <c r="M3454" i="1" s="1"/>
  <c r="S3454" i="1" s="1"/>
  <c r="M3453" i="1" l="1"/>
  <c r="S3453" i="1" s="1"/>
  <c r="N3452" i="1"/>
  <c r="E3453" i="1" s="1"/>
  <c r="G3453" i="1" s="1"/>
  <c r="Q3452" i="1"/>
  <c r="K3452" i="1" s="1"/>
  <c r="L3453" i="1" s="1"/>
  <c r="N3453" i="1" l="1"/>
  <c r="E3454" i="1" s="1"/>
  <c r="G3454" i="1" s="1"/>
  <c r="N3454" i="1" s="1"/>
  <c r="E3455" i="1" s="1"/>
  <c r="Q3453" i="1"/>
  <c r="K3453" i="1" s="1"/>
  <c r="L3454" i="1" s="1"/>
  <c r="M3456" i="1" l="1"/>
  <c r="S3456" i="1" s="1"/>
  <c r="M3455" i="1"/>
  <c r="S3455" i="1" s="1"/>
  <c r="G3455" i="1"/>
  <c r="Q3454" i="1"/>
  <c r="K3454" i="1" s="1"/>
  <c r="L3455" i="1" s="1"/>
  <c r="N3455" i="1" l="1"/>
  <c r="E3456" i="1" s="1"/>
  <c r="G3456" i="1" s="1"/>
  <c r="N3456" i="1" s="1"/>
  <c r="E3457" i="1" s="1"/>
  <c r="Q3455" i="1"/>
  <c r="K3455" i="1" s="1"/>
  <c r="L3456" i="1" s="1"/>
  <c r="M3457" i="1" l="1"/>
  <c r="S3457" i="1" s="1"/>
  <c r="G3457" i="1"/>
  <c r="Q3456" i="1"/>
  <c r="K3456" i="1" s="1"/>
  <c r="L3457" i="1" s="1"/>
  <c r="M3459" i="1" s="1"/>
  <c r="S3459" i="1" s="1"/>
  <c r="N3457" i="1" l="1"/>
  <c r="E3458" i="1" s="1"/>
  <c r="G3458" i="1" s="1"/>
  <c r="M3458" i="1"/>
  <c r="S3458" i="1" s="1"/>
  <c r="Q3457" i="1"/>
  <c r="K3457" i="1" s="1"/>
  <c r="L3458" i="1" s="1"/>
  <c r="M3460" i="1" s="1"/>
  <c r="S3460" i="1" s="1"/>
  <c r="N3458" i="1" l="1"/>
  <c r="E3459" i="1" s="1"/>
  <c r="G3459" i="1" s="1"/>
  <c r="N3459" i="1" s="1"/>
  <c r="E3460" i="1" s="1"/>
  <c r="Q3458" i="1"/>
  <c r="K3458" i="1" s="1"/>
  <c r="L3459" i="1" s="1"/>
  <c r="M3461" i="1" s="1"/>
  <c r="S3461" i="1" s="1"/>
  <c r="G3460" i="1" l="1"/>
  <c r="N3460" i="1" s="1"/>
  <c r="E3461" i="1" s="1"/>
  <c r="Q3459" i="1"/>
  <c r="K3459" i="1" s="1"/>
  <c r="L3460" i="1" s="1"/>
  <c r="G3461" i="1" l="1"/>
  <c r="N3461" i="1" s="1"/>
  <c r="E3462" i="1" s="1"/>
  <c r="Q3460" i="1"/>
  <c r="K3460" i="1" s="1"/>
  <c r="L3461" i="1" s="1"/>
  <c r="M3462" i="1" l="1"/>
  <c r="S3462" i="1" s="1"/>
  <c r="G3462" i="1"/>
  <c r="Q3461" i="1"/>
  <c r="K3461" i="1" s="1"/>
  <c r="L3462" i="1" s="1"/>
  <c r="M3463" i="1" s="1"/>
  <c r="S3463" i="1" s="1"/>
  <c r="N3462" i="1" l="1"/>
  <c r="E3463" i="1" s="1"/>
  <c r="G3463" i="1" s="1"/>
  <c r="N3463" i="1" s="1"/>
  <c r="E3464" i="1" s="1"/>
  <c r="Q3462" i="1"/>
  <c r="K3462" i="1" s="1"/>
  <c r="L3463" i="1" s="1"/>
  <c r="M3464" i="1" l="1"/>
  <c r="S3464" i="1" s="1"/>
  <c r="G3464" i="1"/>
  <c r="Q3463" i="1"/>
  <c r="K3463" i="1" s="1"/>
  <c r="L3464" i="1" s="1"/>
  <c r="M3466" i="1" s="1"/>
  <c r="S3466" i="1" s="1"/>
  <c r="N3464" i="1" l="1"/>
  <c r="E3465" i="1" s="1"/>
  <c r="G3465" i="1" s="1"/>
  <c r="M3465" i="1"/>
  <c r="S3465" i="1" s="1"/>
  <c r="Q3464" i="1"/>
  <c r="K3464" i="1" s="1"/>
  <c r="L3465" i="1" s="1"/>
  <c r="N3465" i="1" l="1"/>
  <c r="E3466" i="1" s="1"/>
  <c r="G3466" i="1" s="1"/>
  <c r="N3466" i="1" s="1"/>
  <c r="E3467" i="1" s="1"/>
  <c r="Q3465" i="1"/>
  <c r="K3465" i="1" s="1"/>
  <c r="L3466" i="1" s="1"/>
  <c r="M3467" i="1" l="1"/>
  <c r="S3467" i="1" s="1"/>
  <c r="G3467" i="1"/>
  <c r="Q3466" i="1"/>
  <c r="K3466" i="1" s="1"/>
  <c r="L3467" i="1" s="1"/>
  <c r="M3469" i="1" s="1"/>
  <c r="S3469" i="1" s="1"/>
  <c r="N3467" i="1" l="1"/>
  <c r="E3468" i="1" s="1"/>
  <c r="G3468" i="1" s="1"/>
  <c r="M3468" i="1"/>
  <c r="S3468" i="1" s="1"/>
  <c r="Q3467" i="1"/>
  <c r="K3467" i="1" s="1"/>
  <c r="L3468" i="1" s="1"/>
  <c r="N3468" i="1" l="1"/>
  <c r="E3469" i="1" s="1"/>
  <c r="G3469" i="1" s="1"/>
  <c r="N3469" i="1" s="1"/>
  <c r="E3470" i="1" s="1"/>
  <c r="Q3468" i="1"/>
  <c r="K3468" i="1" s="1"/>
  <c r="L3469" i="1" s="1"/>
  <c r="M3470" i="1" l="1"/>
  <c r="S3470" i="1" s="1"/>
  <c r="G3470" i="1"/>
  <c r="Q3469" i="1"/>
  <c r="K3469" i="1" s="1"/>
  <c r="L3470" i="1" s="1"/>
  <c r="N3470" i="1" l="1"/>
  <c r="E3471" i="1" s="1"/>
  <c r="G3471" i="1" s="1"/>
  <c r="M3471" i="1"/>
  <c r="S3471" i="1" s="1"/>
  <c r="Q3470" i="1"/>
  <c r="K3470" i="1" s="1"/>
  <c r="L3471" i="1" s="1"/>
  <c r="N3471" i="1" l="1"/>
  <c r="E3472" i="1" s="1"/>
  <c r="G3472" i="1" s="1"/>
  <c r="M3472" i="1"/>
  <c r="S3472" i="1" s="1"/>
  <c r="Q3471" i="1"/>
  <c r="K3471" i="1" s="1"/>
  <c r="L3472" i="1" s="1"/>
  <c r="N3472" i="1" l="1"/>
  <c r="E3473" i="1" s="1"/>
  <c r="G3473" i="1" s="1"/>
  <c r="M3473" i="1"/>
  <c r="S3473" i="1" s="1"/>
  <c r="Q3472" i="1"/>
  <c r="K3472" i="1" s="1"/>
  <c r="L3473" i="1" s="1"/>
  <c r="M3474" i="1" s="1"/>
  <c r="S3474" i="1" s="1"/>
  <c r="N3473" i="1" l="1"/>
  <c r="E3474" i="1" s="1"/>
  <c r="G3474" i="1" s="1"/>
  <c r="N3474" i="1" s="1"/>
  <c r="E3475" i="1" s="1"/>
  <c r="Q3473" i="1"/>
  <c r="K3473" i="1" s="1"/>
  <c r="L3474" i="1" s="1"/>
  <c r="M3475" i="1" l="1"/>
  <c r="S3475" i="1" s="1"/>
  <c r="G3475" i="1"/>
  <c r="Q3474" i="1"/>
  <c r="K3474" i="1" s="1"/>
  <c r="L3475" i="1" s="1"/>
  <c r="N3475" i="1" l="1"/>
  <c r="E3476" i="1" s="1"/>
  <c r="G3476" i="1" s="1"/>
  <c r="M3476" i="1"/>
  <c r="S3476" i="1" s="1"/>
  <c r="Q3475" i="1"/>
  <c r="K3475" i="1" s="1"/>
  <c r="L3476" i="1" s="1"/>
  <c r="N3476" i="1" l="1"/>
  <c r="E3477" i="1" s="1"/>
  <c r="G3477" i="1" s="1"/>
  <c r="M3477" i="1"/>
  <c r="S3477" i="1" s="1"/>
  <c r="Q3476" i="1"/>
  <c r="K3476" i="1" s="1"/>
  <c r="L3477" i="1" s="1"/>
  <c r="N3477" i="1" l="1"/>
  <c r="E3478" i="1" s="1"/>
  <c r="G3478" i="1" s="1"/>
  <c r="M3478" i="1"/>
  <c r="S3478" i="1" s="1"/>
  <c r="Q3477" i="1"/>
  <c r="K3477" i="1" s="1"/>
  <c r="L3478" i="1" s="1"/>
  <c r="N3478" i="1" l="1"/>
  <c r="E3479" i="1" s="1"/>
  <c r="G3479" i="1" s="1"/>
  <c r="M3479" i="1"/>
  <c r="S3479" i="1" s="1"/>
  <c r="Q3478" i="1"/>
  <c r="K3478" i="1" s="1"/>
  <c r="L3479" i="1" s="1"/>
  <c r="N3479" i="1" l="1"/>
  <c r="E3480" i="1" s="1"/>
  <c r="G3480" i="1" s="1"/>
  <c r="M3480" i="1"/>
  <c r="S3480" i="1" s="1"/>
  <c r="Q3479" i="1"/>
  <c r="K3479" i="1" s="1"/>
  <c r="L3480" i="1" s="1"/>
  <c r="M3482" i="1" s="1"/>
  <c r="S3482" i="1" s="1"/>
  <c r="M3481" i="1" l="1"/>
  <c r="S3481" i="1" s="1"/>
  <c r="N3480" i="1"/>
  <c r="E3481" i="1" s="1"/>
  <c r="G3481" i="1" s="1"/>
  <c r="Q3480" i="1"/>
  <c r="K3480" i="1" s="1"/>
  <c r="L3481" i="1" s="1"/>
  <c r="N3481" i="1" l="1"/>
  <c r="E3482" i="1" s="1"/>
  <c r="G3482" i="1" s="1"/>
  <c r="N3482" i="1" s="1"/>
  <c r="E3483" i="1" s="1"/>
  <c r="Q3481" i="1"/>
  <c r="K3481" i="1" s="1"/>
  <c r="L3482" i="1" s="1"/>
  <c r="M3484" i="1" s="1"/>
  <c r="S3484" i="1" s="1"/>
  <c r="M3483" i="1" l="1"/>
  <c r="S3483" i="1" s="1"/>
  <c r="G3483" i="1"/>
  <c r="Q3482" i="1"/>
  <c r="K3482" i="1" s="1"/>
  <c r="L3483" i="1" s="1"/>
  <c r="M3485" i="1" s="1"/>
  <c r="S3485" i="1" s="1"/>
  <c r="N3483" i="1" l="1"/>
  <c r="E3484" i="1" s="1"/>
  <c r="G3484" i="1" s="1"/>
  <c r="N3484" i="1" s="1"/>
  <c r="E3485" i="1" s="1"/>
  <c r="Q3483" i="1"/>
  <c r="K3483" i="1" s="1"/>
  <c r="L3484" i="1" s="1"/>
  <c r="G3485" i="1" l="1"/>
  <c r="N3485" i="1" s="1"/>
  <c r="E3486" i="1" s="1"/>
  <c r="Q3484" i="1"/>
  <c r="K3484" i="1" s="1"/>
  <c r="L3485" i="1" s="1"/>
  <c r="M3487" i="1" s="1"/>
  <c r="S3487" i="1" s="1"/>
  <c r="M3486" i="1" l="1"/>
  <c r="S3486" i="1" s="1"/>
  <c r="G3486" i="1"/>
  <c r="Q3485" i="1"/>
  <c r="K3485" i="1" s="1"/>
  <c r="L3486" i="1" s="1"/>
  <c r="M3488" i="1" s="1"/>
  <c r="S3488" i="1" s="1"/>
  <c r="N3486" i="1" l="1"/>
  <c r="E3487" i="1" s="1"/>
  <c r="G3487" i="1" s="1"/>
  <c r="N3487" i="1" s="1"/>
  <c r="E3488" i="1" s="1"/>
  <c r="Q3486" i="1"/>
  <c r="K3486" i="1" s="1"/>
  <c r="L3487" i="1" s="1"/>
  <c r="M3489" i="1" s="1"/>
  <c r="S3489" i="1" s="1"/>
  <c r="G3488" i="1" l="1"/>
  <c r="N3488" i="1" s="1"/>
  <c r="E3489" i="1" s="1"/>
  <c r="Q3487" i="1"/>
  <c r="K3487" i="1" s="1"/>
  <c r="L3488" i="1" s="1"/>
  <c r="G3489" i="1" l="1"/>
  <c r="N3489" i="1" s="1"/>
  <c r="E3490" i="1" s="1"/>
  <c r="Q3488" i="1"/>
  <c r="K3488" i="1" s="1"/>
  <c r="L3489" i="1" s="1"/>
  <c r="M3490" i="1" l="1"/>
  <c r="S3490" i="1" s="1"/>
  <c r="G3490" i="1"/>
  <c r="Q3489" i="1"/>
  <c r="K3489" i="1" s="1"/>
  <c r="L3490" i="1" s="1"/>
  <c r="M3492" i="1" s="1"/>
  <c r="S3492" i="1" s="1"/>
  <c r="N3490" i="1" l="1"/>
  <c r="E3491" i="1" s="1"/>
  <c r="G3491" i="1" s="1"/>
  <c r="M3491" i="1"/>
  <c r="S3491" i="1" s="1"/>
  <c r="Q3490" i="1"/>
  <c r="K3490" i="1" s="1"/>
  <c r="L3491" i="1" s="1"/>
  <c r="N3491" i="1" l="1"/>
  <c r="E3492" i="1" s="1"/>
  <c r="G3492" i="1" s="1"/>
  <c r="N3492" i="1" s="1"/>
  <c r="E3493" i="1" s="1"/>
  <c r="Q3491" i="1"/>
  <c r="K3491" i="1" s="1"/>
  <c r="L3492" i="1" s="1"/>
  <c r="M3493" i="1" l="1"/>
  <c r="S3493" i="1" s="1"/>
  <c r="G3493" i="1"/>
  <c r="Q3492" i="1"/>
  <c r="K3492" i="1" s="1"/>
  <c r="L3493" i="1" s="1"/>
  <c r="N3493" i="1" l="1"/>
  <c r="E3494" i="1" s="1"/>
  <c r="G3494" i="1" s="1"/>
  <c r="M3494" i="1"/>
  <c r="S3494" i="1" s="1"/>
  <c r="Q3493" i="1"/>
  <c r="K3493" i="1" s="1"/>
  <c r="L3494" i="1" s="1"/>
  <c r="M3496" i="1" s="1"/>
  <c r="S3496" i="1" s="1"/>
  <c r="N3494" i="1" l="1"/>
  <c r="E3495" i="1" s="1"/>
  <c r="G3495" i="1" s="1"/>
  <c r="M3495" i="1"/>
  <c r="S3495" i="1" s="1"/>
  <c r="Q3494" i="1"/>
  <c r="K3494" i="1" s="1"/>
  <c r="L3495" i="1" s="1"/>
  <c r="N3495" i="1" l="1"/>
  <c r="E3496" i="1" s="1"/>
  <c r="G3496" i="1" s="1"/>
  <c r="N3496" i="1" s="1"/>
  <c r="E3497" i="1" s="1"/>
  <c r="Q3495" i="1"/>
  <c r="K3495" i="1" s="1"/>
  <c r="L3496" i="1" s="1"/>
  <c r="M3498" i="1" s="1"/>
  <c r="S3498" i="1" s="1"/>
  <c r="M3497" i="1" l="1"/>
  <c r="S3497" i="1" s="1"/>
  <c r="G3497" i="1"/>
  <c r="Q3496" i="1"/>
  <c r="K3496" i="1" s="1"/>
  <c r="L3497" i="1" s="1"/>
  <c r="M3499" i="1" s="1"/>
  <c r="S3499" i="1" s="1"/>
  <c r="N3497" i="1" l="1"/>
  <c r="E3498" i="1" s="1"/>
  <c r="G3498" i="1" s="1"/>
  <c r="N3498" i="1" s="1"/>
  <c r="E3499" i="1" s="1"/>
  <c r="Q3497" i="1"/>
  <c r="K3497" i="1" s="1"/>
  <c r="L3498" i="1" s="1"/>
  <c r="G3499" i="1" l="1"/>
  <c r="N3499" i="1" s="1"/>
  <c r="E3500" i="1" s="1"/>
  <c r="Q3498" i="1"/>
  <c r="K3498" i="1" s="1"/>
  <c r="L3499" i="1" s="1"/>
  <c r="M3501" i="1" s="1"/>
  <c r="S3501" i="1" s="1"/>
  <c r="M3500" i="1" l="1"/>
  <c r="S3500" i="1" s="1"/>
  <c r="G3500" i="1"/>
  <c r="Q3499" i="1"/>
  <c r="K3499" i="1" s="1"/>
  <c r="L3500" i="1" s="1"/>
  <c r="M3502" i="1" s="1"/>
  <c r="S3502" i="1" s="1"/>
  <c r="N3500" i="1" l="1"/>
  <c r="E3501" i="1" s="1"/>
  <c r="G3501" i="1" s="1"/>
  <c r="N3501" i="1" s="1"/>
  <c r="E3502" i="1" s="1"/>
  <c r="Q3500" i="1"/>
  <c r="K3500" i="1" s="1"/>
  <c r="L3501" i="1" s="1"/>
  <c r="M3503" i="1" l="1"/>
  <c r="S3503" i="1" s="1"/>
  <c r="G3502" i="1"/>
  <c r="N3502" i="1" s="1"/>
  <c r="E3503" i="1" s="1"/>
  <c r="Q3501" i="1"/>
  <c r="K3501" i="1" s="1"/>
  <c r="L3502" i="1" s="1"/>
  <c r="M3504" i="1" s="1"/>
  <c r="S3504" i="1" s="1"/>
  <c r="G3503" i="1" l="1"/>
  <c r="N3503" i="1" s="1"/>
  <c r="E3504" i="1" s="1"/>
  <c r="Q3502" i="1"/>
  <c r="K3502" i="1" s="1"/>
  <c r="L3503" i="1" s="1"/>
  <c r="M3505" i="1" s="1"/>
  <c r="S3505" i="1" s="1"/>
  <c r="G3504" i="1" l="1"/>
  <c r="N3504" i="1" s="1"/>
  <c r="E3505" i="1" s="1"/>
  <c r="Q3503" i="1"/>
  <c r="K3503" i="1" s="1"/>
  <c r="L3504" i="1" s="1"/>
  <c r="M3506" i="1" s="1"/>
  <c r="S3506" i="1" s="1"/>
  <c r="G3505" i="1" l="1"/>
  <c r="N3505" i="1" s="1"/>
  <c r="E3506" i="1" s="1"/>
  <c r="Q3504" i="1"/>
  <c r="K3504" i="1" s="1"/>
  <c r="L3505" i="1" s="1"/>
  <c r="G3506" i="1" l="1"/>
  <c r="N3506" i="1" s="1"/>
  <c r="E3507" i="1" s="1"/>
  <c r="Q3505" i="1"/>
  <c r="K3505" i="1" s="1"/>
  <c r="L3506" i="1" s="1"/>
  <c r="M3507" i="1" l="1"/>
  <c r="S3507" i="1" s="1"/>
  <c r="G3507" i="1"/>
  <c r="Q3506" i="1"/>
  <c r="K3506" i="1" s="1"/>
  <c r="L3507" i="1" s="1"/>
  <c r="M3509" i="1" s="1"/>
  <c r="S3509" i="1" s="1"/>
  <c r="N3507" i="1" l="1"/>
  <c r="E3508" i="1" s="1"/>
  <c r="G3508" i="1" s="1"/>
  <c r="M3508" i="1"/>
  <c r="S3508" i="1" s="1"/>
  <c r="Q3507" i="1"/>
  <c r="K3507" i="1" s="1"/>
  <c r="L3508" i="1" s="1"/>
  <c r="N3508" i="1" l="1"/>
  <c r="E3509" i="1" s="1"/>
  <c r="G3509" i="1" s="1"/>
  <c r="N3509" i="1" s="1"/>
  <c r="E3510" i="1" s="1"/>
  <c r="Q3508" i="1"/>
  <c r="K3508" i="1" s="1"/>
  <c r="L3509" i="1" s="1"/>
  <c r="M3511" i="1" s="1"/>
  <c r="S3511" i="1" s="1"/>
  <c r="M3510" i="1" l="1"/>
  <c r="S3510" i="1" s="1"/>
  <c r="G3510" i="1"/>
  <c r="Q3509" i="1"/>
  <c r="K3509" i="1" s="1"/>
  <c r="L3510" i="1" s="1"/>
  <c r="N3510" i="1" l="1"/>
  <c r="E3511" i="1" s="1"/>
  <c r="G3511" i="1" s="1"/>
  <c r="N3511" i="1" s="1"/>
  <c r="E3512" i="1" s="1"/>
  <c r="Q3510" i="1"/>
  <c r="K3510" i="1" s="1"/>
  <c r="L3511" i="1" s="1"/>
  <c r="M3512" i="1" l="1"/>
  <c r="S3512" i="1" s="1"/>
  <c r="G3512" i="1"/>
  <c r="Q3511" i="1"/>
  <c r="K3511" i="1" s="1"/>
  <c r="L3512" i="1" s="1"/>
  <c r="M3514" i="1" s="1"/>
  <c r="S3514" i="1" s="1"/>
  <c r="M3513" i="1" l="1"/>
  <c r="S3513" i="1" s="1"/>
  <c r="N3512" i="1"/>
  <c r="E3513" i="1" s="1"/>
  <c r="G3513" i="1" s="1"/>
  <c r="Q3512" i="1"/>
  <c r="K3512" i="1" s="1"/>
  <c r="L3513" i="1" s="1"/>
  <c r="N3513" i="1" l="1"/>
  <c r="E3514" i="1" s="1"/>
  <c r="G3514" i="1" s="1"/>
  <c r="N3514" i="1" s="1"/>
  <c r="E3515" i="1" s="1"/>
  <c r="Q3513" i="1"/>
  <c r="K3513" i="1" s="1"/>
  <c r="L3514" i="1" s="1"/>
  <c r="M3515" i="1" l="1"/>
  <c r="S3515" i="1" s="1"/>
  <c r="G3515" i="1"/>
  <c r="Q3514" i="1"/>
  <c r="K3514" i="1" s="1"/>
  <c r="L3515" i="1" s="1"/>
  <c r="M3517" i="1" s="1"/>
  <c r="S3517" i="1" s="1"/>
  <c r="M3516" i="1" l="1"/>
  <c r="S3516" i="1" s="1"/>
  <c r="N3515" i="1"/>
  <c r="E3516" i="1" s="1"/>
  <c r="G3516" i="1" s="1"/>
  <c r="Q3515" i="1"/>
  <c r="K3515" i="1" s="1"/>
  <c r="L3516" i="1" s="1"/>
  <c r="N3516" i="1" l="1"/>
  <c r="E3517" i="1" s="1"/>
  <c r="G3517" i="1" s="1"/>
  <c r="N3517" i="1" s="1"/>
  <c r="E3518" i="1" s="1"/>
  <c r="Q3516" i="1"/>
  <c r="K3516" i="1" s="1"/>
  <c r="L3517" i="1" s="1"/>
  <c r="M3519" i="1" s="1"/>
  <c r="S3519" i="1" s="1"/>
  <c r="M3518" i="1" l="1"/>
  <c r="S3518" i="1" s="1"/>
  <c r="G3518" i="1"/>
  <c r="Q3517" i="1"/>
  <c r="K3517" i="1" s="1"/>
  <c r="L3518" i="1" s="1"/>
  <c r="N3518" i="1" l="1"/>
  <c r="E3519" i="1" s="1"/>
  <c r="G3519" i="1" s="1"/>
  <c r="N3519" i="1" s="1"/>
  <c r="E3520" i="1" s="1"/>
  <c r="Q3518" i="1"/>
  <c r="K3518" i="1" s="1"/>
  <c r="L3519" i="1" s="1"/>
  <c r="M3520" i="1" l="1"/>
  <c r="S3520" i="1" s="1"/>
  <c r="G3520" i="1"/>
  <c r="Q3519" i="1"/>
  <c r="K3519" i="1" s="1"/>
  <c r="L3520" i="1" s="1"/>
  <c r="N3520" i="1" l="1"/>
  <c r="E3521" i="1" s="1"/>
  <c r="G3521" i="1" s="1"/>
  <c r="M3521" i="1"/>
  <c r="S3521" i="1" s="1"/>
  <c r="Q3520" i="1"/>
  <c r="K3520" i="1" s="1"/>
  <c r="L3521" i="1" s="1"/>
  <c r="N3521" i="1" l="1"/>
  <c r="E3522" i="1" s="1"/>
  <c r="G3522" i="1" s="1"/>
  <c r="M3522" i="1"/>
  <c r="S3522" i="1" s="1"/>
  <c r="Q3521" i="1"/>
  <c r="K3521" i="1" s="1"/>
  <c r="L3522" i="1" s="1"/>
  <c r="M3524" i="1" s="1"/>
  <c r="S3524" i="1" s="1"/>
  <c r="N3522" i="1" l="1"/>
  <c r="E3523" i="1" s="1"/>
  <c r="G3523" i="1" s="1"/>
  <c r="M3523" i="1"/>
  <c r="S3523" i="1" s="1"/>
  <c r="Q3522" i="1"/>
  <c r="K3522" i="1" s="1"/>
  <c r="L3523" i="1" s="1"/>
  <c r="M3525" i="1" s="1"/>
  <c r="S3525" i="1" s="1"/>
  <c r="N3523" i="1" l="1"/>
  <c r="E3524" i="1" s="1"/>
  <c r="G3524" i="1" s="1"/>
  <c r="N3524" i="1" s="1"/>
  <c r="E3525" i="1" s="1"/>
  <c r="Q3523" i="1"/>
  <c r="K3523" i="1" s="1"/>
  <c r="L3524" i="1" s="1"/>
  <c r="G3525" i="1" l="1"/>
  <c r="N3525" i="1" s="1"/>
  <c r="E3526" i="1" s="1"/>
  <c r="Q3524" i="1"/>
  <c r="K3524" i="1" s="1"/>
  <c r="L3525" i="1" s="1"/>
  <c r="M3527" i="1" s="1"/>
  <c r="S3527" i="1" s="1"/>
  <c r="M3526" i="1" l="1"/>
  <c r="S3526" i="1" s="1"/>
  <c r="G3526" i="1"/>
  <c r="Q3525" i="1"/>
  <c r="K3525" i="1" s="1"/>
  <c r="L3526" i="1" s="1"/>
  <c r="M3528" i="1" s="1"/>
  <c r="S3528" i="1" s="1"/>
  <c r="N3526" i="1" l="1"/>
  <c r="E3527" i="1" s="1"/>
  <c r="G3527" i="1" s="1"/>
  <c r="N3527" i="1" s="1"/>
  <c r="E3528" i="1" s="1"/>
  <c r="Q3526" i="1"/>
  <c r="K3526" i="1" s="1"/>
  <c r="L3527" i="1" s="1"/>
  <c r="G3528" i="1" l="1"/>
  <c r="N3528" i="1" s="1"/>
  <c r="E3529" i="1" s="1"/>
  <c r="Q3527" i="1"/>
  <c r="K3527" i="1" s="1"/>
  <c r="L3528" i="1" s="1"/>
  <c r="M3529" i="1" l="1"/>
  <c r="S3529" i="1" s="1"/>
  <c r="G3529" i="1"/>
  <c r="Q3528" i="1"/>
  <c r="K3528" i="1" s="1"/>
  <c r="L3529" i="1" s="1"/>
  <c r="N3529" i="1" l="1"/>
  <c r="E3530" i="1" s="1"/>
  <c r="G3530" i="1" s="1"/>
  <c r="M3530" i="1"/>
  <c r="S3530" i="1" s="1"/>
  <c r="Q3529" i="1"/>
  <c r="K3529" i="1" s="1"/>
  <c r="L3530" i="1" s="1"/>
  <c r="N3530" i="1" l="1"/>
  <c r="E3531" i="1" s="1"/>
  <c r="G3531" i="1" s="1"/>
  <c r="M3531" i="1"/>
  <c r="S3531" i="1" s="1"/>
  <c r="Q3530" i="1"/>
  <c r="K3530" i="1" s="1"/>
  <c r="L3531" i="1" s="1"/>
  <c r="M3533" i="1" s="1"/>
  <c r="S3533" i="1" s="1"/>
  <c r="N3531" i="1" l="1"/>
  <c r="E3532" i="1" s="1"/>
  <c r="G3532" i="1" s="1"/>
  <c r="M3532" i="1"/>
  <c r="S3532" i="1" s="1"/>
  <c r="Q3531" i="1"/>
  <c r="K3531" i="1" s="1"/>
  <c r="L3532" i="1" s="1"/>
  <c r="N3532" i="1" l="1"/>
  <c r="E3533" i="1" s="1"/>
  <c r="G3533" i="1" s="1"/>
  <c r="N3533" i="1" s="1"/>
  <c r="E3534" i="1" s="1"/>
  <c r="Q3532" i="1"/>
  <c r="K3532" i="1" s="1"/>
  <c r="L3533" i="1" s="1"/>
  <c r="M3534" i="1" l="1"/>
  <c r="S3534" i="1" s="1"/>
  <c r="G3534" i="1"/>
  <c r="Q3533" i="1"/>
  <c r="K3533" i="1" s="1"/>
  <c r="L3534" i="1" s="1"/>
  <c r="M3536" i="1" s="1"/>
  <c r="S3536" i="1" s="1"/>
  <c r="M3535" i="1" l="1"/>
  <c r="S3535" i="1" s="1"/>
  <c r="N3534" i="1"/>
  <c r="E3535" i="1" s="1"/>
  <c r="G3535" i="1" s="1"/>
  <c r="Q3534" i="1"/>
  <c r="K3534" i="1" s="1"/>
  <c r="L3535" i="1" s="1"/>
  <c r="M3537" i="1" s="1"/>
  <c r="S3537" i="1" s="1"/>
  <c r="N3535" i="1" l="1"/>
  <c r="E3536" i="1" s="1"/>
  <c r="G3536" i="1" s="1"/>
  <c r="N3536" i="1" s="1"/>
  <c r="E3537" i="1" s="1"/>
  <c r="Q3535" i="1"/>
  <c r="K3535" i="1" s="1"/>
  <c r="L3536" i="1" s="1"/>
  <c r="G3537" i="1" l="1"/>
  <c r="N3537" i="1" s="1"/>
  <c r="E3538" i="1" s="1"/>
  <c r="Q3536" i="1"/>
  <c r="K3536" i="1" s="1"/>
  <c r="L3537" i="1" s="1"/>
  <c r="M3538" i="1" s="1"/>
  <c r="S3538" i="1" s="1"/>
  <c r="G3538" i="1" l="1"/>
  <c r="N3538" i="1" s="1"/>
  <c r="E3539" i="1" s="1"/>
  <c r="Q3537" i="1"/>
  <c r="K3537" i="1" s="1"/>
  <c r="L3538" i="1" s="1"/>
  <c r="M3539" i="1" l="1"/>
  <c r="S3539" i="1" s="1"/>
  <c r="G3539" i="1"/>
  <c r="Q3538" i="1"/>
  <c r="K3538" i="1" s="1"/>
  <c r="L3539" i="1" s="1"/>
  <c r="N3539" i="1" l="1"/>
  <c r="E3540" i="1" s="1"/>
  <c r="G3540" i="1" s="1"/>
  <c r="M3540" i="1"/>
  <c r="S3540" i="1" s="1"/>
  <c r="Q3539" i="1"/>
  <c r="K3539" i="1" s="1"/>
  <c r="L3540" i="1" s="1"/>
  <c r="M3542" i="1" s="1"/>
  <c r="S3542" i="1" s="1"/>
  <c r="N3540" i="1" l="1"/>
  <c r="E3541" i="1" s="1"/>
  <c r="G3541" i="1" s="1"/>
  <c r="M3541" i="1"/>
  <c r="S3541" i="1" s="1"/>
  <c r="Q3540" i="1"/>
  <c r="K3540" i="1" s="1"/>
  <c r="L3541" i="1" s="1"/>
  <c r="M3543" i="1" l="1"/>
  <c r="S3543" i="1" s="1"/>
  <c r="N3541" i="1"/>
  <c r="E3542" i="1" s="1"/>
  <c r="G3542" i="1" s="1"/>
  <c r="N3542" i="1" s="1"/>
  <c r="E3543" i="1" s="1"/>
  <c r="Q3541" i="1"/>
  <c r="K3541" i="1" s="1"/>
  <c r="L3542" i="1" s="1"/>
  <c r="M3544" i="1" s="1"/>
  <c r="S3544" i="1" s="1"/>
  <c r="G3543" i="1" l="1"/>
  <c r="N3543" i="1" s="1"/>
  <c r="E3544" i="1" s="1"/>
  <c r="Q3542" i="1"/>
  <c r="K3542" i="1" s="1"/>
  <c r="L3543" i="1" s="1"/>
  <c r="M3545" i="1" l="1"/>
  <c r="S3545" i="1" s="1"/>
  <c r="G3544" i="1"/>
  <c r="N3544" i="1" s="1"/>
  <c r="E3545" i="1" s="1"/>
  <c r="Q3543" i="1"/>
  <c r="K3543" i="1" s="1"/>
  <c r="L3544" i="1" s="1"/>
  <c r="G3545" i="1" l="1"/>
  <c r="N3545" i="1" s="1"/>
  <c r="E3546" i="1" s="1"/>
  <c r="Q3544" i="1"/>
  <c r="K3544" i="1" s="1"/>
  <c r="L3545" i="1" s="1"/>
  <c r="M3547" i="1" s="1"/>
  <c r="S3547" i="1" s="1"/>
  <c r="M3546" i="1" l="1"/>
  <c r="S3546" i="1" s="1"/>
  <c r="G3546" i="1"/>
  <c r="Q3545" i="1"/>
  <c r="K3545" i="1" s="1"/>
  <c r="L3546" i="1" s="1"/>
  <c r="M3548" i="1" s="1"/>
  <c r="S3548" i="1" s="1"/>
  <c r="N3546" i="1" l="1"/>
  <c r="E3547" i="1" s="1"/>
  <c r="G3547" i="1" s="1"/>
  <c r="N3547" i="1" s="1"/>
  <c r="E3548" i="1" s="1"/>
  <c r="Q3546" i="1"/>
  <c r="K3546" i="1" s="1"/>
  <c r="L3547" i="1" s="1"/>
  <c r="G3548" i="1" l="1"/>
  <c r="N3548" i="1" s="1"/>
  <c r="E3549" i="1" s="1"/>
  <c r="Q3547" i="1"/>
  <c r="K3547" i="1" s="1"/>
  <c r="L3548" i="1" s="1"/>
  <c r="M3550" i="1" s="1"/>
  <c r="S3550" i="1" s="1"/>
  <c r="M3549" i="1" l="1"/>
  <c r="S3549" i="1" s="1"/>
  <c r="G3549" i="1"/>
  <c r="Q3548" i="1"/>
  <c r="K3548" i="1" s="1"/>
  <c r="L3549" i="1" s="1"/>
  <c r="N3549" i="1" l="1"/>
  <c r="E3550" i="1" s="1"/>
  <c r="G3550" i="1" s="1"/>
  <c r="N3550" i="1" s="1"/>
  <c r="E3551" i="1" s="1"/>
  <c r="Q3549" i="1"/>
  <c r="K3549" i="1" s="1"/>
  <c r="L3550" i="1" s="1"/>
  <c r="M3551" i="1" l="1"/>
  <c r="S3551" i="1" s="1"/>
  <c r="G3551" i="1"/>
  <c r="Q3550" i="1"/>
  <c r="K3550" i="1" s="1"/>
  <c r="L3551" i="1" s="1"/>
  <c r="N3551" i="1" l="1"/>
  <c r="E3552" i="1" s="1"/>
  <c r="G3552" i="1" s="1"/>
  <c r="M3552" i="1"/>
  <c r="S3552" i="1" s="1"/>
  <c r="Q3551" i="1"/>
  <c r="K3551" i="1" s="1"/>
  <c r="L3552" i="1" s="1"/>
  <c r="N3552" i="1" l="1"/>
  <c r="E3553" i="1" s="1"/>
  <c r="G3553" i="1" s="1"/>
  <c r="M3553" i="1"/>
  <c r="S3553" i="1" s="1"/>
  <c r="Q3552" i="1"/>
  <c r="K3552" i="1" s="1"/>
  <c r="L3553" i="1" s="1"/>
  <c r="M3555" i="1" s="1"/>
  <c r="S3555" i="1" s="1"/>
  <c r="N3553" i="1" l="1"/>
  <c r="E3554" i="1" s="1"/>
  <c r="G3554" i="1" s="1"/>
  <c r="M3554" i="1"/>
  <c r="S3554" i="1" s="1"/>
  <c r="Q3553" i="1"/>
  <c r="K3553" i="1" s="1"/>
  <c r="L3554" i="1" s="1"/>
  <c r="M3556" i="1" s="1"/>
  <c r="S3556" i="1" s="1"/>
  <c r="N3554" i="1" l="1"/>
  <c r="E3555" i="1" s="1"/>
  <c r="G3555" i="1" s="1"/>
  <c r="N3555" i="1" s="1"/>
  <c r="E3556" i="1" s="1"/>
  <c r="Q3554" i="1"/>
  <c r="K3554" i="1" s="1"/>
  <c r="L3555" i="1" s="1"/>
  <c r="M3557" i="1" s="1"/>
  <c r="S3557" i="1" s="1"/>
  <c r="G3556" i="1" l="1"/>
  <c r="N3556" i="1" s="1"/>
  <c r="E3557" i="1" s="1"/>
  <c r="Q3555" i="1"/>
  <c r="K3555" i="1" s="1"/>
  <c r="L3556" i="1" s="1"/>
  <c r="G3557" i="1" l="1"/>
  <c r="N3557" i="1" s="1"/>
  <c r="E3558" i="1" s="1"/>
  <c r="Q3556" i="1"/>
  <c r="K3556" i="1" s="1"/>
  <c r="L3557" i="1" s="1"/>
  <c r="M3558" i="1" l="1"/>
  <c r="S3558" i="1" s="1"/>
  <c r="G3558" i="1"/>
  <c r="Q3557" i="1"/>
  <c r="K3557" i="1" s="1"/>
  <c r="L3558" i="1" s="1"/>
  <c r="M3560" i="1" s="1"/>
  <c r="S3560" i="1" s="1"/>
  <c r="N3558" i="1" l="1"/>
  <c r="E3559" i="1" s="1"/>
  <c r="G3559" i="1" s="1"/>
  <c r="M3559" i="1"/>
  <c r="S3559" i="1" s="1"/>
  <c r="Q3558" i="1"/>
  <c r="K3558" i="1" s="1"/>
  <c r="L3559" i="1" s="1"/>
  <c r="N3559" i="1" l="1"/>
  <c r="E3560" i="1" s="1"/>
  <c r="G3560" i="1" s="1"/>
  <c r="N3560" i="1" s="1"/>
  <c r="E3561" i="1" s="1"/>
  <c r="Q3559" i="1"/>
  <c r="K3559" i="1" s="1"/>
  <c r="L3560" i="1" s="1"/>
  <c r="M3561" i="1" l="1"/>
  <c r="S3561" i="1" s="1"/>
  <c r="G3561" i="1"/>
  <c r="Q3560" i="1"/>
  <c r="K3560" i="1" s="1"/>
  <c r="L3561" i="1" s="1"/>
  <c r="M3563" i="1" s="1"/>
  <c r="S3563" i="1" s="1"/>
  <c r="N3561" i="1" l="1"/>
  <c r="E3562" i="1" s="1"/>
  <c r="G3562" i="1" s="1"/>
  <c r="M3562" i="1"/>
  <c r="S3562" i="1" s="1"/>
  <c r="Q3561" i="1"/>
  <c r="K3561" i="1" s="1"/>
  <c r="L3562" i="1" s="1"/>
  <c r="N3562" i="1" l="1"/>
  <c r="E3563" i="1" s="1"/>
  <c r="G3563" i="1" s="1"/>
  <c r="N3563" i="1" s="1"/>
  <c r="E3564" i="1" s="1"/>
  <c r="Q3562" i="1"/>
  <c r="K3562" i="1" s="1"/>
  <c r="L3563" i="1" s="1"/>
  <c r="M3564" i="1" l="1"/>
  <c r="S3564" i="1" s="1"/>
  <c r="G3564" i="1"/>
  <c r="Q3563" i="1"/>
  <c r="K3563" i="1" s="1"/>
  <c r="L3564" i="1" s="1"/>
  <c r="M3565" i="1" l="1"/>
  <c r="S3565" i="1" s="1"/>
  <c r="N3564" i="1"/>
  <c r="E3565" i="1" s="1"/>
  <c r="G3565" i="1" s="1"/>
  <c r="Q3564" i="1"/>
  <c r="K3564" i="1" s="1"/>
  <c r="L3565" i="1" s="1"/>
  <c r="N3565" i="1" l="1"/>
  <c r="E3566" i="1" s="1"/>
  <c r="G3566" i="1" s="1"/>
  <c r="M3566" i="1"/>
  <c r="S3566" i="1" s="1"/>
  <c r="Q3565" i="1"/>
  <c r="K3565" i="1" s="1"/>
  <c r="L3566" i="1" s="1"/>
  <c r="M3568" i="1" s="1"/>
  <c r="S3568" i="1" s="1"/>
  <c r="N3566" i="1" l="1"/>
  <c r="E3567" i="1" s="1"/>
  <c r="G3567" i="1" s="1"/>
  <c r="M3567" i="1"/>
  <c r="S3567" i="1" s="1"/>
  <c r="Q3566" i="1"/>
  <c r="K3566" i="1" s="1"/>
  <c r="L3567" i="1" s="1"/>
  <c r="M3569" i="1" s="1"/>
  <c r="S3569" i="1" s="1"/>
  <c r="N3567" i="1" l="1"/>
  <c r="E3568" i="1" s="1"/>
  <c r="G3568" i="1" s="1"/>
  <c r="N3568" i="1" s="1"/>
  <c r="E3569" i="1" s="1"/>
  <c r="Q3567" i="1"/>
  <c r="K3567" i="1" s="1"/>
  <c r="L3568" i="1" s="1"/>
  <c r="M3570" i="1" s="1"/>
  <c r="S3570" i="1" s="1"/>
  <c r="G3569" i="1" l="1"/>
  <c r="N3569" i="1" s="1"/>
  <c r="E3570" i="1" s="1"/>
  <c r="Q3568" i="1"/>
  <c r="K3568" i="1" s="1"/>
  <c r="L3569" i="1" s="1"/>
  <c r="M3571" i="1" s="1"/>
  <c r="S3571" i="1" s="1"/>
  <c r="G3570" i="1" l="1"/>
  <c r="N3570" i="1" s="1"/>
  <c r="E3571" i="1" s="1"/>
  <c r="Q3569" i="1"/>
  <c r="K3569" i="1" s="1"/>
  <c r="L3570" i="1" s="1"/>
  <c r="G3571" i="1" l="1"/>
  <c r="N3571" i="1" s="1"/>
  <c r="E3572" i="1" s="1"/>
  <c r="Q3570" i="1"/>
  <c r="K3570" i="1" s="1"/>
  <c r="L3571" i="1" s="1"/>
  <c r="M3572" i="1" l="1"/>
  <c r="S3572" i="1" s="1"/>
  <c r="G3572" i="1"/>
  <c r="Q3571" i="1"/>
  <c r="K3571" i="1" s="1"/>
  <c r="L3572" i="1" s="1"/>
  <c r="N3572" i="1" l="1"/>
  <c r="E3573" i="1" s="1"/>
  <c r="G3573" i="1" s="1"/>
  <c r="M3573" i="1"/>
  <c r="S3573" i="1" s="1"/>
  <c r="Q3572" i="1"/>
  <c r="K3572" i="1" s="1"/>
  <c r="L3573" i="1" s="1"/>
  <c r="N3573" i="1" l="1"/>
  <c r="E3574" i="1" s="1"/>
  <c r="G3574" i="1" s="1"/>
  <c r="M3574" i="1"/>
  <c r="S3574" i="1" s="1"/>
  <c r="Q3573" i="1"/>
  <c r="K3573" i="1" s="1"/>
  <c r="L3574" i="1" s="1"/>
  <c r="M3575" i="1" s="1"/>
  <c r="S3575" i="1" s="1"/>
  <c r="N3574" i="1" l="1"/>
  <c r="E3575" i="1" s="1"/>
  <c r="G3575" i="1" s="1"/>
  <c r="N3575" i="1" s="1"/>
  <c r="E3576" i="1" s="1"/>
  <c r="Q3574" i="1"/>
  <c r="K3574" i="1" s="1"/>
  <c r="L3575" i="1" s="1"/>
  <c r="M3576" i="1" l="1"/>
  <c r="S3576" i="1" s="1"/>
  <c r="G3576" i="1"/>
  <c r="Q3575" i="1"/>
  <c r="K3575" i="1" s="1"/>
  <c r="L3576" i="1" s="1"/>
  <c r="M3578" i="1" s="1"/>
  <c r="S3578" i="1" s="1"/>
  <c r="N3576" i="1" l="1"/>
  <c r="E3577" i="1" s="1"/>
  <c r="G3577" i="1" s="1"/>
  <c r="M3577" i="1"/>
  <c r="S3577" i="1" s="1"/>
  <c r="Q3576" i="1"/>
  <c r="K3576" i="1" s="1"/>
  <c r="L3577" i="1" s="1"/>
  <c r="M3579" i="1" s="1"/>
  <c r="S3579" i="1" s="1"/>
  <c r="N3577" i="1" l="1"/>
  <c r="E3578" i="1" s="1"/>
  <c r="G3578" i="1" s="1"/>
  <c r="N3578" i="1" s="1"/>
  <c r="E3579" i="1" s="1"/>
  <c r="Q3577" i="1"/>
  <c r="K3577" i="1" s="1"/>
  <c r="L3578" i="1" s="1"/>
  <c r="G3579" i="1" l="1"/>
  <c r="N3579" i="1" s="1"/>
  <c r="E3580" i="1" s="1"/>
  <c r="Q3578" i="1"/>
  <c r="K3578" i="1" s="1"/>
  <c r="L3579" i="1" s="1"/>
  <c r="M3581" i="1" s="1"/>
  <c r="S3581" i="1" s="1"/>
  <c r="M3580" i="1" l="1"/>
  <c r="S3580" i="1" s="1"/>
  <c r="G3580" i="1"/>
  <c r="Q3579" i="1"/>
  <c r="K3579" i="1" s="1"/>
  <c r="L3580" i="1" s="1"/>
  <c r="N3580" i="1" l="1"/>
  <c r="E3581" i="1" s="1"/>
  <c r="G3581" i="1" s="1"/>
  <c r="N3581" i="1" s="1"/>
  <c r="E3582" i="1" s="1"/>
  <c r="Q3580" i="1"/>
  <c r="K3580" i="1" s="1"/>
  <c r="L3581" i="1" s="1"/>
  <c r="M3583" i="1" s="1"/>
  <c r="S3583" i="1" s="1"/>
  <c r="M3582" i="1" l="1"/>
  <c r="S3582" i="1" s="1"/>
  <c r="G3582" i="1"/>
  <c r="Q3581" i="1"/>
  <c r="K3581" i="1" s="1"/>
  <c r="L3582" i="1" s="1"/>
  <c r="N3582" i="1" l="1"/>
  <c r="E3583" i="1" s="1"/>
  <c r="G3583" i="1" s="1"/>
  <c r="N3583" i="1" s="1"/>
  <c r="E3584" i="1" s="1"/>
  <c r="Q3582" i="1"/>
  <c r="K3582" i="1" s="1"/>
  <c r="L3583" i="1" s="1"/>
  <c r="M3584" i="1" l="1"/>
  <c r="S3584" i="1" s="1"/>
  <c r="G3584" i="1"/>
  <c r="Q3583" i="1"/>
  <c r="K3583" i="1" s="1"/>
  <c r="L3584" i="1" s="1"/>
  <c r="M3586" i="1" s="1"/>
  <c r="S3586" i="1" s="1"/>
  <c r="N3584" i="1" l="1"/>
  <c r="E3585" i="1" s="1"/>
  <c r="G3585" i="1" s="1"/>
  <c r="M3585" i="1"/>
  <c r="S3585" i="1" s="1"/>
  <c r="Q3584" i="1"/>
  <c r="K3584" i="1" s="1"/>
  <c r="L3585" i="1" s="1"/>
  <c r="M3587" i="1" s="1"/>
  <c r="S3587" i="1" s="1"/>
  <c r="N3585" i="1" l="1"/>
  <c r="E3586" i="1" s="1"/>
  <c r="G3586" i="1" s="1"/>
  <c r="N3586" i="1" s="1"/>
  <c r="E3587" i="1" s="1"/>
  <c r="Q3585" i="1"/>
  <c r="K3585" i="1" s="1"/>
  <c r="L3586" i="1" s="1"/>
  <c r="G3587" i="1" l="1"/>
  <c r="N3587" i="1" s="1"/>
  <c r="E3588" i="1" s="1"/>
  <c r="Q3586" i="1"/>
  <c r="K3586" i="1" s="1"/>
  <c r="L3587" i="1" s="1"/>
  <c r="M3588" i="1" l="1"/>
  <c r="S3588" i="1" s="1"/>
  <c r="G3588" i="1"/>
  <c r="Q3587" i="1"/>
  <c r="K3587" i="1" s="1"/>
  <c r="L3588" i="1" s="1"/>
  <c r="N3588" i="1" l="1"/>
  <c r="E3589" i="1" s="1"/>
  <c r="G3589" i="1" s="1"/>
  <c r="M3589" i="1"/>
  <c r="S3589" i="1" s="1"/>
  <c r="Q3588" i="1"/>
  <c r="K3588" i="1" s="1"/>
  <c r="L3589" i="1" s="1"/>
  <c r="M3591" i="1" s="1"/>
  <c r="S3591" i="1" s="1"/>
  <c r="N3589" i="1" l="1"/>
  <c r="E3590" i="1" s="1"/>
  <c r="G3590" i="1" s="1"/>
  <c r="M3590" i="1"/>
  <c r="S3590" i="1" s="1"/>
  <c r="Q3589" i="1"/>
  <c r="K3589" i="1" s="1"/>
  <c r="L3590" i="1" s="1"/>
  <c r="M3592" i="1" s="1"/>
  <c r="S3592" i="1" s="1"/>
  <c r="N3590" i="1" l="1"/>
  <c r="E3591" i="1" s="1"/>
  <c r="G3591" i="1" s="1"/>
  <c r="N3591" i="1" s="1"/>
  <c r="E3592" i="1" s="1"/>
  <c r="Q3590" i="1"/>
  <c r="K3590" i="1" s="1"/>
  <c r="L3591" i="1" s="1"/>
  <c r="M3593" i="1" s="1"/>
  <c r="S3593" i="1" s="1"/>
  <c r="G3592" i="1" l="1"/>
  <c r="N3592" i="1" s="1"/>
  <c r="E3593" i="1" s="1"/>
  <c r="Q3591" i="1"/>
  <c r="K3591" i="1" s="1"/>
  <c r="L3592" i="1" s="1"/>
  <c r="G3593" i="1" l="1"/>
  <c r="N3593" i="1" s="1"/>
  <c r="E3594" i="1" s="1"/>
  <c r="Q3592" i="1"/>
  <c r="K3592" i="1" s="1"/>
  <c r="L3593" i="1" s="1"/>
  <c r="M3594" i="1" s="1"/>
  <c r="S3594" i="1" s="1"/>
  <c r="G3594" i="1" l="1"/>
  <c r="N3594" i="1" s="1"/>
  <c r="E3595" i="1" s="1"/>
  <c r="Q3593" i="1"/>
  <c r="K3593" i="1" s="1"/>
  <c r="L3594" i="1" s="1"/>
  <c r="M3595" i="1" l="1"/>
  <c r="S3595" i="1" s="1"/>
  <c r="G3595" i="1"/>
  <c r="Q3594" i="1"/>
  <c r="K3594" i="1" s="1"/>
  <c r="L3595" i="1" s="1"/>
  <c r="N3595" i="1" l="1"/>
  <c r="E3596" i="1" s="1"/>
  <c r="G3596" i="1" s="1"/>
  <c r="M3596" i="1"/>
  <c r="S3596" i="1" s="1"/>
  <c r="Q3595" i="1"/>
  <c r="K3595" i="1" s="1"/>
  <c r="L3596" i="1" s="1"/>
  <c r="N3596" i="1" l="1"/>
  <c r="E3597" i="1" s="1"/>
  <c r="G3597" i="1" s="1"/>
  <c r="M3597" i="1"/>
  <c r="S3597" i="1" s="1"/>
  <c r="Q3596" i="1"/>
  <c r="K3596" i="1" s="1"/>
  <c r="L3597" i="1" s="1"/>
  <c r="M3599" i="1" s="1"/>
  <c r="S3599" i="1" s="1"/>
  <c r="N3597" i="1" l="1"/>
  <c r="E3598" i="1" s="1"/>
  <c r="G3598" i="1" s="1"/>
  <c r="M3598" i="1"/>
  <c r="S3598" i="1" s="1"/>
  <c r="Q3597" i="1"/>
  <c r="K3597" i="1" s="1"/>
  <c r="L3598" i="1" s="1"/>
  <c r="M3600" i="1" s="1"/>
  <c r="S3600" i="1" s="1"/>
  <c r="N3598" i="1" l="1"/>
  <c r="E3599" i="1" s="1"/>
  <c r="G3599" i="1" s="1"/>
  <c r="N3599" i="1" s="1"/>
  <c r="E3600" i="1" s="1"/>
  <c r="Q3598" i="1"/>
  <c r="K3598" i="1" s="1"/>
  <c r="L3599" i="1" s="1"/>
  <c r="G3600" i="1" l="1"/>
  <c r="N3600" i="1" s="1"/>
  <c r="E3601" i="1" s="1"/>
  <c r="Q3599" i="1"/>
  <c r="K3599" i="1" s="1"/>
  <c r="L3600" i="1" s="1"/>
  <c r="M3601" i="1" l="1"/>
  <c r="S3601" i="1" s="1"/>
  <c r="G3601" i="1"/>
  <c r="Q3600" i="1"/>
  <c r="K3600" i="1" s="1"/>
  <c r="L3601" i="1" s="1"/>
  <c r="M3603" i="1" s="1"/>
  <c r="S3603" i="1" s="1"/>
  <c r="N3601" i="1" l="1"/>
  <c r="E3602" i="1" s="1"/>
  <c r="G3602" i="1" s="1"/>
  <c r="M3602" i="1"/>
  <c r="S3602" i="1" s="1"/>
  <c r="Q3601" i="1"/>
  <c r="K3601" i="1" s="1"/>
  <c r="L3602" i="1" s="1"/>
  <c r="N3602" i="1" l="1"/>
  <c r="E3603" i="1" s="1"/>
  <c r="G3603" i="1" s="1"/>
  <c r="N3603" i="1" s="1"/>
  <c r="E3604" i="1" s="1"/>
  <c r="Q3602" i="1"/>
  <c r="K3602" i="1" s="1"/>
  <c r="L3603" i="1" s="1"/>
  <c r="M3604" i="1" l="1"/>
  <c r="S3604" i="1" s="1"/>
  <c r="G3604" i="1"/>
  <c r="Q3603" i="1"/>
  <c r="K3603" i="1" s="1"/>
  <c r="L3604" i="1" s="1"/>
  <c r="M3606" i="1" s="1"/>
  <c r="S3606" i="1" s="1"/>
  <c r="M3605" i="1" l="1"/>
  <c r="S3605" i="1" s="1"/>
  <c r="N3604" i="1"/>
  <c r="E3605" i="1" s="1"/>
  <c r="G3605" i="1" s="1"/>
  <c r="Q3604" i="1"/>
  <c r="K3604" i="1" s="1"/>
  <c r="L3605" i="1" s="1"/>
  <c r="M3607" i="1" s="1"/>
  <c r="S3607" i="1" s="1"/>
  <c r="N3605" i="1" l="1"/>
  <c r="E3606" i="1" s="1"/>
  <c r="G3606" i="1" s="1"/>
  <c r="N3606" i="1" s="1"/>
  <c r="E3607" i="1" s="1"/>
  <c r="Q3605" i="1"/>
  <c r="K3605" i="1" s="1"/>
  <c r="L3606" i="1" s="1"/>
  <c r="G3607" i="1" l="1"/>
  <c r="N3607" i="1" s="1"/>
  <c r="E3608" i="1" s="1"/>
  <c r="Q3606" i="1"/>
  <c r="K3606" i="1" s="1"/>
  <c r="L3607" i="1" s="1"/>
  <c r="M3609" i="1" s="1"/>
  <c r="S3609" i="1" s="1"/>
  <c r="M3608" i="1" l="1"/>
  <c r="S3608" i="1" s="1"/>
  <c r="G3608" i="1"/>
  <c r="Q3607" i="1"/>
  <c r="K3607" i="1" s="1"/>
  <c r="L3608" i="1" s="1"/>
  <c r="N3608" i="1" l="1"/>
  <c r="E3609" i="1" s="1"/>
  <c r="G3609" i="1" s="1"/>
  <c r="N3609" i="1" s="1"/>
  <c r="E3610" i="1" s="1"/>
  <c r="Q3608" i="1"/>
  <c r="K3608" i="1" s="1"/>
  <c r="L3609" i="1" s="1"/>
  <c r="M3611" i="1" s="1"/>
  <c r="S3611" i="1" s="1"/>
  <c r="M3610" i="1" l="1"/>
  <c r="S3610" i="1" s="1"/>
  <c r="G3610" i="1"/>
  <c r="Q3609" i="1"/>
  <c r="K3609" i="1" s="1"/>
  <c r="L3610" i="1" s="1"/>
  <c r="N3610" i="1" l="1"/>
  <c r="E3611" i="1" s="1"/>
  <c r="G3611" i="1" s="1"/>
  <c r="N3611" i="1" s="1"/>
  <c r="E3612" i="1" s="1"/>
  <c r="Q3610" i="1"/>
  <c r="K3610" i="1" s="1"/>
  <c r="L3611" i="1" s="1"/>
  <c r="M3612" i="1" l="1"/>
  <c r="S3612" i="1" s="1"/>
  <c r="G3612" i="1"/>
  <c r="Q3611" i="1"/>
  <c r="K3611" i="1" s="1"/>
  <c r="L3612" i="1" s="1"/>
  <c r="M3614" i="1" s="1"/>
  <c r="S3614" i="1" s="1"/>
  <c r="N3612" i="1" l="1"/>
  <c r="E3613" i="1" s="1"/>
  <c r="G3613" i="1" s="1"/>
  <c r="M3613" i="1"/>
  <c r="S3613" i="1" s="1"/>
  <c r="Q3612" i="1"/>
  <c r="K3612" i="1" s="1"/>
  <c r="L3613" i="1" s="1"/>
  <c r="N3613" i="1" l="1"/>
  <c r="E3614" i="1" s="1"/>
  <c r="G3614" i="1" s="1"/>
  <c r="N3614" i="1" s="1"/>
  <c r="E3615" i="1" s="1"/>
  <c r="M3615" i="1"/>
  <c r="S3615" i="1" s="1"/>
  <c r="Q3613" i="1"/>
  <c r="K3613" i="1" s="1"/>
  <c r="L3614" i="1" s="1"/>
  <c r="G3615" i="1" l="1"/>
  <c r="N3615" i="1" s="1"/>
  <c r="E3616" i="1" s="1"/>
  <c r="Q3614" i="1"/>
  <c r="K3614" i="1" s="1"/>
  <c r="L3615" i="1" s="1"/>
  <c r="M3616" i="1" l="1"/>
  <c r="S3616" i="1" s="1"/>
  <c r="G3616" i="1"/>
  <c r="Q3615" i="1"/>
  <c r="K3615" i="1" s="1"/>
  <c r="L3616" i="1" s="1"/>
  <c r="M3618" i="1" s="1"/>
  <c r="S3618" i="1" s="1"/>
  <c r="N3616" i="1" l="1"/>
  <c r="E3617" i="1" s="1"/>
  <c r="G3617" i="1" s="1"/>
  <c r="M3617" i="1"/>
  <c r="S3617" i="1" s="1"/>
  <c r="Q3616" i="1"/>
  <c r="K3616" i="1" s="1"/>
  <c r="L3617" i="1" s="1"/>
  <c r="N3617" i="1" l="1"/>
  <c r="E3618" i="1" s="1"/>
  <c r="G3618" i="1" s="1"/>
  <c r="N3618" i="1" s="1"/>
  <c r="E3619" i="1" s="1"/>
  <c r="Q3617" i="1"/>
  <c r="K3617" i="1" s="1"/>
  <c r="L3618" i="1" s="1"/>
  <c r="M3619" i="1" s="1"/>
  <c r="S3619" i="1" s="1"/>
  <c r="G3619" i="1" l="1"/>
  <c r="N3619" i="1" s="1"/>
  <c r="E3620" i="1" s="1"/>
  <c r="Q3618" i="1"/>
  <c r="K3618" i="1" s="1"/>
  <c r="L3619" i="1" s="1"/>
  <c r="M3620" i="1" l="1"/>
  <c r="S3620" i="1" s="1"/>
  <c r="G3620" i="1"/>
  <c r="Q3619" i="1"/>
  <c r="K3619" i="1" s="1"/>
  <c r="L3620" i="1" s="1"/>
  <c r="N3620" i="1" l="1"/>
  <c r="E3621" i="1" s="1"/>
  <c r="G3621" i="1" s="1"/>
  <c r="M3621" i="1"/>
  <c r="S3621" i="1" s="1"/>
  <c r="Q3620" i="1"/>
  <c r="K3620" i="1" s="1"/>
  <c r="L3621" i="1" s="1"/>
  <c r="N3621" i="1" l="1"/>
  <c r="E3622" i="1" s="1"/>
  <c r="G3622" i="1" s="1"/>
  <c r="M3622" i="1"/>
  <c r="S3622" i="1" s="1"/>
  <c r="Q3621" i="1"/>
  <c r="K3621" i="1" s="1"/>
  <c r="L3622" i="1" s="1"/>
  <c r="M3624" i="1" s="1"/>
  <c r="S3624" i="1" s="1"/>
  <c r="M3623" i="1" l="1"/>
  <c r="S3623" i="1" s="1"/>
  <c r="N3622" i="1"/>
  <c r="E3623" i="1" s="1"/>
  <c r="G3623" i="1" s="1"/>
  <c r="Q3622" i="1"/>
  <c r="K3622" i="1" s="1"/>
  <c r="L3623" i="1" s="1"/>
  <c r="N3623" i="1" l="1"/>
  <c r="E3624" i="1" s="1"/>
  <c r="G3624" i="1" s="1"/>
  <c r="N3624" i="1" s="1"/>
  <c r="E3625" i="1" s="1"/>
  <c r="M3625" i="1"/>
  <c r="S3625" i="1" s="1"/>
  <c r="Q3623" i="1"/>
  <c r="K3623" i="1" s="1"/>
  <c r="L3624" i="1" s="1"/>
  <c r="G3625" i="1" l="1"/>
  <c r="N3625" i="1" s="1"/>
  <c r="E3626" i="1" s="1"/>
  <c r="Q3624" i="1"/>
  <c r="K3624" i="1" s="1"/>
  <c r="L3625" i="1" s="1"/>
  <c r="M3626" i="1" l="1"/>
  <c r="S3626" i="1" s="1"/>
  <c r="G3626" i="1"/>
  <c r="Q3625" i="1"/>
  <c r="K3625" i="1" s="1"/>
  <c r="L3626" i="1" s="1"/>
  <c r="M3628" i="1" s="1"/>
  <c r="S3628" i="1" s="1"/>
  <c r="N3626" i="1" l="1"/>
  <c r="E3627" i="1" s="1"/>
  <c r="G3627" i="1" s="1"/>
  <c r="M3627" i="1"/>
  <c r="S3627" i="1" s="1"/>
  <c r="Q3626" i="1"/>
  <c r="K3626" i="1" s="1"/>
  <c r="L3627" i="1" s="1"/>
  <c r="N3627" i="1" l="1"/>
  <c r="E3628" i="1" s="1"/>
  <c r="G3628" i="1" s="1"/>
  <c r="N3628" i="1" s="1"/>
  <c r="E3629" i="1" s="1"/>
  <c r="Q3627" i="1"/>
  <c r="K3627" i="1" s="1"/>
  <c r="L3628" i="1" s="1"/>
  <c r="M3629" i="1" l="1"/>
  <c r="S3629" i="1" s="1"/>
  <c r="G3629" i="1"/>
  <c r="Q3628" i="1"/>
  <c r="K3628" i="1" s="1"/>
  <c r="L3629" i="1" s="1"/>
  <c r="M3631" i="1" s="1"/>
  <c r="S3631" i="1" s="1"/>
  <c r="N3629" i="1" l="1"/>
  <c r="E3630" i="1" s="1"/>
  <c r="G3630" i="1" s="1"/>
  <c r="M3630" i="1"/>
  <c r="S3630" i="1" s="1"/>
  <c r="Q3629" i="1"/>
  <c r="K3629" i="1" s="1"/>
  <c r="L3630" i="1" s="1"/>
  <c r="N3630" i="1" l="1"/>
  <c r="E3631" i="1" s="1"/>
  <c r="G3631" i="1" s="1"/>
  <c r="N3631" i="1" s="1"/>
  <c r="E3632" i="1" s="1"/>
  <c r="Q3630" i="1"/>
  <c r="K3630" i="1" s="1"/>
  <c r="L3631" i="1" s="1"/>
  <c r="M3633" i="1" s="1"/>
  <c r="S3633" i="1" s="1"/>
  <c r="M3632" i="1" l="1"/>
  <c r="S3632" i="1" s="1"/>
  <c r="G3632" i="1"/>
  <c r="Q3631" i="1"/>
  <c r="K3631" i="1" s="1"/>
  <c r="L3632" i="1" s="1"/>
  <c r="M3634" i="1" s="1"/>
  <c r="S3634" i="1" s="1"/>
  <c r="N3632" i="1" l="1"/>
  <c r="E3633" i="1" s="1"/>
  <c r="G3633" i="1" s="1"/>
  <c r="N3633" i="1" s="1"/>
  <c r="E3634" i="1" s="1"/>
  <c r="Q3632" i="1"/>
  <c r="K3632" i="1" s="1"/>
  <c r="L3633" i="1" s="1"/>
  <c r="G3634" i="1" l="1"/>
  <c r="N3634" i="1" s="1"/>
  <c r="E3635" i="1" s="1"/>
  <c r="Q3633" i="1"/>
  <c r="K3633" i="1" s="1"/>
  <c r="L3634" i="1" s="1"/>
  <c r="M3635" i="1" s="1"/>
  <c r="S3635" i="1" s="1"/>
  <c r="G3635" i="1" l="1"/>
  <c r="N3635" i="1" s="1"/>
  <c r="E3636" i="1" s="1"/>
  <c r="Q3634" i="1"/>
  <c r="K3634" i="1" s="1"/>
  <c r="L3635" i="1" s="1"/>
  <c r="M3637" i="1" s="1"/>
  <c r="S3637" i="1" s="1"/>
  <c r="M3636" i="1" l="1"/>
  <c r="S3636" i="1" s="1"/>
  <c r="G3636" i="1"/>
  <c r="Q3635" i="1"/>
  <c r="K3635" i="1" s="1"/>
  <c r="L3636" i="1" s="1"/>
  <c r="N3636" i="1" l="1"/>
  <c r="E3637" i="1" s="1"/>
  <c r="G3637" i="1" s="1"/>
  <c r="N3637" i="1" s="1"/>
  <c r="E3638" i="1" s="1"/>
  <c r="Q3636" i="1"/>
  <c r="K3636" i="1" s="1"/>
  <c r="L3637" i="1" s="1"/>
  <c r="M3639" i="1" s="1"/>
  <c r="S3639" i="1" s="1"/>
  <c r="M3638" i="1" l="1"/>
  <c r="S3638" i="1" s="1"/>
  <c r="G3638" i="1"/>
  <c r="Q3637" i="1"/>
  <c r="K3637" i="1" s="1"/>
  <c r="L3638" i="1" s="1"/>
  <c r="N3638" i="1" l="1"/>
  <c r="E3639" i="1" s="1"/>
  <c r="G3639" i="1" s="1"/>
  <c r="N3639" i="1" s="1"/>
  <c r="E3640" i="1" s="1"/>
  <c r="Q3638" i="1"/>
  <c r="K3638" i="1" s="1"/>
  <c r="L3639" i="1" s="1"/>
  <c r="M3640" i="1" l="1"/>
  <c r="S3640" i="1" s="1"/>
  <c r="G3640" i="1"/>
  <c r="Q3639" i="1"/>
  <c r="K3639" i="1" s="1"/>
  <c r="L3640" i="1" s="1"/>
  <c r="N3640" i="1" l="1"/>
  <c r="E3641" i="1" s="1"/>
  <c r="G3641" i="1" s="1"/>
  <c r="M3641" i="1"/>
  <c r="S3641" i="1" s="1"/>
  <c r="Q3640" i="1"/>
  <c r="K3640" i="1" s="1"/>
  <c r="L3641" i="1" s="1"/>
  <c r="M3643" i="1" s="1"/>
  <c r="S3643" i="1" s="1"/>
  <c r="N3641" i="1" l="1"/>
  <c r="E3642" i="1" s="1"/>
  <c r="G3642" i="1" s="1"/>
  <c r="M3642" i="1"/>
  <c r="S3642" i="1" s="1"/>
  <c r="Q3641" i="1"/>
  <c r="K3641" i="1" s="1"/>
  <c r="L3642" i="1" s="1"/>
  <c r="M3644" i="1" s="1"/>
  <c r="S3644" i="1" s="1"/>
  <c r="N3642" i="1" l="1"/>
  <c r="E3643" i="1" s="1"/>
  <c r="G3643" i="1" s="1"/>
  <c r="N3643" i="1" s="1"/>
  <c r="E3644" i="1" s="1"/>
  <c r="Q3642" i="1"/>
  <c r="K3642" i="1" s="1"/>
  <c r="L3643" i="1" s="1"/>
  <c r="M3645" i="1" s="1"/>
  <c r="S3645" i="1" s="1"/>
  <c r="G3644" i="1" l="1"/>
  <c r="N3644" i="1" s="1"/>
  <c r="E3645" i="1" s="1"/>
  <c r="Q3643" i="1"/>
  <c r="K3643" i="1" s="1"/>
  <c r="L3644" i="1" s="1"/>
  <c r="M3646" i="1" l="1"/>
  <c r="S3646" i="1" s="1"/>
  <c r="G3645" i="1"/>
  <c r="N3645" i="1" s="1"/>
  <c r="E3646" i="1" s="1"/>
  <c r="Q3644" i="1"/>
  <c r="K3644" i="1" s="1"/>
  <c r="L3645" i="1" s="1"/>
  <c r="M3647" i="1" s="1"/>
  <c r="S3647" i="1" s="1"/>
  <c r="G3646" i="1" l="1"/>
  <c r="N3646" i="1" s="1"/>
  <c r="E3647" i="1" s="1"/>
  <c r="Q3645" i="1"/>
  <c r="K3645" i="1" s="1"/>
  <c r="L3646" i="1" s="1"/>
  <c r="M3648" i="1" s="1"/>
  <c r="S3648" i="1" s="1"/>
  <c r="G3647" i="1" l="1"/>
  <c r="N3647" i="1" s="1"/>
  <c r="E3648" i="1" s="1"/>
  <c r="Q3646" i="1"/>
  <c r="K3646" i="1" s="1"/>
  <c r="L3647" i="1" s="1"/>
  <c r="G3648" i="1" l="1"/>
  <c r="N3648" i="1" s="1"/>
  <c r="E3649" i="1" s="1"/>
  <c r="Q3647" i="1"/>
  <c r="K3647" i="1" s="1"/>
  <c r="L3648" i="1" s="1"/>
  <c r="M3649" i="1" s="1"/>
  <c r="S3649" i="1" s="1"/>
  <c r="G3649" i="1" l="1"/>
  <c r="N3649" i="1" s="1"/>
  <c r="E3650" i="1" s="1"/>
  <c r="Q3648" i="1"/>
  <c r="K3648" i="1" s="1"/>
  <c r="L3649" i="1" s="1"/>
  <c r="M3651" i="1" s="1"/>
  <c r="S3651" i="1" s="1"/>
  <c r="M3650" i="1" l="1"/>
  <c r="S3650" i="1" s="1"/>
  <c r="G3650" i="1"/>
  <c r="Q3649" i="1"/>
  <c r="K3649" i="1" s="1"/>
  <c r="L3650" i="1" s="1"/>
  <c r="N3650" i="1" l="1"/>
  <c r="E3651" i="1" s="1"/>
  <c r="G3651" i="1" s="1"/>
  <c r="N3651" i="1" s="1"/>
  <c r="E3652" i="1" s="1"/>
  <c r="Q3650" i="1"/>
  <c r="K3650" i="1" s="1"/>
  <c r="L3651" i="1" s="1"/>
  <c r="M3652" i="1" l="1"/>
  <c r="S3652" i="1" s="1"/>
  <c r="G3652" i="1"/>
  <c r="Q3651" i="1"/>
  <c r="K3651" i="1" s="1"/>
  <c r="L3652" i="1" s="1"/>
  <c r="M3654" i="1" s="1"/>
  <c r="S3654" i="1" s="1"/>
  <c r="N3652" i="1" l="1"/>
  <c r="E3653" i="1" s="1"/>
  <c r="G3653" i="1" s="1"/>
  <c r="M3653" i="1"/>
  <c r="S3653" i="1" s="1"/>
  <c r="Q3652" i="1"/>
  <c r="K3652" i="1" s="1"/>
  <c r="L3653" i="1" s="1"/>
  <c r="N3653" i="1" l="1"/>
  <c r="E3654" i="1" s="1"/>
  <c r="G3654" i="1" s="1"/>
  <c r="N3654" i="1" s="1"/>
  <c r="E3655" i="1" s="1"/>
  <c r="Q3653" i="1"/>
  <c r="K3653" i="1" s="1"/>
  <c r="L3654" i="1" s="1"/>
  <c r="M3656" i="1" s="1"/>
  <c r="S3656" i="1" s="1"/>
  <c r="M3655" i="1" l="1"/>
  <c r="S3655" i="1" s="1"/>
  <c r="G3655" i="1"/>
  <c r="Q3654" i="1"/>
  <c r="K3654" i="1" s="1"/>
  <c r="L3655" i="1" s="1"/>
  <c r="N3655" i="1" l="1"/>
  <c r="E3656" i="1" s="1"/>
  <c r="G3656" i="1" s="1"/>
  <c r="N3656" i="1" s="1"/>
  <c r="E3657" i="1" s="1"/>
  <c r="Q3655" i="1"/>
  <c r="K3655" i="1" s="1"/>
  <c r="L3656" i="1" s="1"/>
  <c r="M3657" i="1" l="1"/>
  <c r="S3657" i="1" s="1"/>
  <c r="G3657" i="1"/>
  <c r="Q3656" i="1"/>
  <c r="K3656" i="1" s="1"/>
  <c r="L3657" i="1" s="1"/>
  <c r="M3658" i="1" l="1"/>
  <c r="S3658" i="1" s="1"/>
  <c r="N3657" i="1"/>
  <c r="E3658" i="1" s="1"/>
  <c r="G3658" i="1" s="1"/>
  <c r="Q3657" i="1"/>
  <c r="K3657" i="1" s="1"/>
  <c r="L3658" i="1" s="1"/>
  <c r="M3659" i="1" s="1"/>
  <c r="S3659" i="1" s="1"/>
  <c r="N3658" i="1" l="1"/>
  <c r="E3659" i="1" s="1"/>
  <c r="G3659" i="1" s="1"/>
  <c r="N3659" i="1" s="1"/>
  <c r="E3660" i="1" s="1"/>
  <c r="Q3658" i="1"/>
  <c r="K3658" i="1" s="1"/>
  <c r="L3659" i="1" s="1"/>
  <c r="M3661" i="1" s="1"/>
  <c r="S3661" i="1" s="1"/>
  <c r="M3660" i="1" l="1"/>
  <c r="S3660" i="1" s="1"/>
  <c r="G3660" i="1"/>
  <c r="Q3659" i="1"/>
  <c r="K3659" i="1" s="1"/>
  <c r="L3660" i="1" s="1"/>
  <c r="N3660" i="1" l="1"/>
  <c r="E3661" i="1" s="1"/>
  <c r="G3661" i="1" s="1"/>
  <c r="N3661" i="1" s="1"/>
  <c r="E3662" i="1" s="1"/>
  <c r="Q3660" i="1"/>
  <c r="K3660" i="1" s="1"/>
  <c r="L3661" i="1" s="1"/>
  <c r="M3662" i="1" l="1"/>
  <c r="S3662" i="1" s="1"/>
  <c r="G3662" i="1"/>
  <c r="Q3661" i="1"/>
  <c r="K3661" i="1" s="1"/>
  <c r="L3662" i="1" s="1"/>
  <c r="M3663" i="1" s="1"/>
  <c r="S3663" i="1" s="1"/>
  <c r="N3662" i="1" l="1"/>
  <c r="E3663" i="1" s="1"/>
  <c r="G3663" i="1" s="1"/>
  <c r="N3663" i="1" s="1"/>
  <c r="E3664" i="1" s="1"/>
  <c r="Q3662" i="1"/>
  <c r="K3662" i="1" s="1"/>
  <c r="L3663" i="1" s="1"/>
  <c r="M3665" i="1" l="1"/>
  <c r="S3665" i="1" s="1"/>
  <c r="M3664" i="1"/>
  <c r="S3664" i="1" s="1"/>
  <c r="G3664" i="1"/>
  <c r="Q3663" i="1"/>
  <c r="K3663" i="1" s="1"/>
  <c r="L3664" i="1" s="1"/>
  <c r="M3666" i="1" s="1"/>
  <c r="S3666" i="1" s="1"/>
  <c r="N3664" i="1" l="1"/>
  <c r="E3665" i="1" s="1"/>
  <c r="G3665" i="1" s="1"/>
  <c r="N3665" i="1" s="1"/>
  <c r="E3666" i="1" s="1"/>
  <c r="Q3664" i="1"/>
  <c r="K3664" i="1" s="1"/>
  <c r="L3665" i="1" s="1"/>
  <c r="G3666" i="1" l="1"/>
  <c r="N3666" i="1" s="1"/>
  <c r="E3667" i="1" s="1"/>
  <c r="Q3665" i="1"/>
  <c r="K3665" i="1" s="1"/>
  <c r="L3666" i="1" s="1"/>
  <c r="M3668" i="1" l="1"/>
  <c r="S3668" i="1" s="1"/>
  <c r="M3667" i="1"/>
  <c r="S3667" i="1" s="1"/>
  <c r="G3667" i="1"/>
  <c r="Q3666" i="1"/>
  <c r="K3666" i="1" s="1"/>
  <c r="L3667" i="1" s="1"/>
  <c r="N3667" i="1" l="1"/>
  <c r="E3668" i="1" s="1"/>
  <c r="G3668" i="1" s="1"/>
  <c r="N3668" i="1" s="1"/>
  <c r="E3669" i="1" s="1"/>
  <c r="Q3667" i="1"/>
  <c r="K3667" i="1" s="1"/>
  <c r="L3668" i="1" s="1"/>
  <c r="M3669" i="1" s="1"/>
  <c r="S3669" i="1" s="1"/>
  <c r="Q3668" i="1" l="1"/>
  <c r="K3668" i="1" s="1"/>
  <c r="L3669" i="1" s="1"/>
  <c r="M3671" i="1" s="1"/>
  <c r="S3671" i="1" s="1"/>
  <c r="G3669" i="1"/>
  <c r="N3669" i="1" s="1"/>
  <c r="E3670" i="1" s="1"/>
  <c r="M3670" i="1" l="1"/>
  <c r="S3670" i="1" s="1"/>
  <c r="G3670" i="1"/>
  <c r="Q3669" i="1"/>
  <c r="K3669" i="1" s="1"/>
  <c r="L3670" i="1" s="1"/>
  <c r="N3670" i="1" l="1"/>
  <c r="E3671" i="1" s="1"/>
  <c r="G3671" i="1" s="1"/>
  <c r="N3671" i="1" s="1"/>
  <c r="E3672" i="1" s="1"/>
  <c r="Q3670" i="1"/>
  <c r="K3670" i="1" s="1"/>
  <c r="L3671" i="1" s="1"/>
  <c r="M3672" i="1" l="1"/>
  <c r="S3672" i="1" s="1"/>
  <c r="G3672" i="1"/>
  <c r="Q3671" i="1"/>
  <c r="K3671" i="1" s="1"/>
  <c r="L3672" i="1" s="1"/>
  <c r="M3674" i="1" s="1"/>
  <c r="S3674" i="1" s="1"/>
  <c r="N3672" i="1" l="1"/>
  <c r="E3673" i="1" s="1"/>
  <c r="G3673" i="1" s="1"/>
  <c r="M3673" i="1"/>
  <c r="S3673" i="1" s="1"/>
  <c r="Q3672" i="1"/>
  <c r="K3672" i="1" s="1"/>
  <c r="L3673" i="1" s="1"/>
  <c r="N3673" i="1" l="1"/>
  <c r="E3674" i="1" s="1"/>
  <c r="G3674" i="1" s="1"/>
  <c r="N3674" i="1" s="1"/>
  <c r="E3675" i="1" s="1"/>
  <c r="Q3673" i="1"/>
  <c r="K3673" i="1" s="1"/>
  <c r="L3674" i="1" s="1"/>
  <c r="M3676" i="1" l="1"/>
  <c r="S3676" i="1" s="1"/>
  <c r="M3675" i="1"/>
  <c r="S3675" i="1" s="1"/>
  <c r="G3675" i="1"/>
  <c r="Q3674" i="1"/>
  <c r="K3674" i="1" s="1"/>
  <c r="L3675" i="1" s="1"/>
  <c r="N3675" i="1" l="1"/>
  <c r="E3676" i="1" s="1"/>
  <c r="G3676" i="1" s="1"/>
  <c r="N3676" i="1" s="1"/>
  <c r="E3677" i="1" s="1"/>
  <c r="Q3675" i="1"/>
  <c r="K3675" i="1" s="1"/>
  <c r="L3676" i="1" s="1"/>
  <c r="M3678" i="1" s="1"/>
  <c r="S3678" i="1" s="1"/>
  <c r="M3677" i="1" l="1"/>
  <c r="S3677" i="1" s="1"/>
  <c r="G3677" i="1"/>
  <c r="Q3676" i="1"/>
  <c r="K3676" i="1" s="1"/>
  <c r="L3677" i="1" s="1"/>
  <c r="N3677" i="1" l="1"/>
  <c r="E3678" i="1" s="1"/>
  <c r="G3678" i="1" s="1"/>
  <c r="N3678" i="1" s="1"/>
  <c r="E3679" i="1" s="1"/>
  <c r="Q3677" i="1"/>
  <c r="K3677" i="1" s="1"/>
  <c r="L3678" i="1" s="1"/>
  <c r="M3680" i="1" s="1"/>
  <c r="S3680" i="1" s="1"/>
  <c r="M3679" i="1" l="1"/>
  <c r="S3679" i="1" s="1"/>
  <c r="G3679" i="1"/>
  <c r="Q3678" i="1"/>
  <c r="K3678" i="1" s="1"/>
  <c r="L3679" i="1" s="1"/>
  <c r="M3681" i="1" s="1"/>
  <c r="S3681" i="1" s="1"/>
  <c r="N3679" i="1" l="1"/>
  <c r="E3680" i="1" s="1"/>
  <c r="G3680" i="1" s="1"/>
  <c r="N3680" i="1" s="1"/>
  <c r="E3681" i="1" s="1"/>
  <c r="Q3679" i="1"/>
  <c r="K3679" i="1" s="1"/>
  <c r="L3680" i="1" s="1"/>
  <c r="M3682" i="1" s="1"/>
  <c r="S3682" i="1" s="1"/>
  <c r="G3681" i="1" l="1"/>
  <c r="N3681" i="1" s="1"/>
  <c r="E3682" i="1" s="1"/>
  <c r="Q3680" i="1"/>
  <c r="K3680" i="1" s="1"/>
  <c r="L3681" i="1" s="1"/>
  <c r="M3683" i="1" s="1"/>
  <c r="S3683" i="1" s="1"/>
  <c r="G3682" i="1" l="1"/>
  <c r="N3682" i="1" s="1"/>
  <c r="E3683" i="1" s="1"/>
  <c r="Q3681" i="1"/>
  <c r="K3681" i="1" s="1"/>
  <c r="L3682" i="1" s="1"/>
  <c r="G3683" i="1" l="1"/>
  <c r="N3683" i="1" s="1"/>
  <c r="E3684" i="1" s="1"/>
  <c r="Q3682" i="1"/>
  <c r="K3682" i="1" s="1"/>
  <c r="L3683" i="1" s="1"/>
  <c r="M3685" i="1" s="1"/>
  <c r="S3685" i="1" s="1"/>
  <c r="M3684" i="1" l="1"/>
  <c r="S3684" i="1" s="1"/>
  <c r="G3684" i="1"/>
  <c r="Q3683" i="1"/>
  <c r="K3683" i="1" s="1"/>
  <c r="L3684" i="1" s="1"/>
  <c r="M3686" i="1" s="1"/>
  <c r="S3686" i="1" s="1"/>
  <c r="N3684" i="1" l="1"/>
  <c r="E3685" i="1" s="1"/>
  <c r="G3685" i="1" s="1"/>
  <c r="N3685" i="1" s="1"/>
  <c r="E3686" i="1" s="1"/>
  <c r="Q3684" i="1"/>
  <c r="K3684" i="1" s="1"/>
  <c r="L3685" i="1" s="1"/>
  <c r="G3686" i="1" l="1"/>
  <c r="N3686" i="1" s="1"/>
  <c r="E3687" i="1" s="1"/>
  <c r="Q3685" i="1"/>
  <c r="K3685" i="1" s="1"/>
  <c r="L3686" i="1" s="1"/>
  <c r="M3687" i="1" l="1"/>
  <c r="S3687" i="1" s="1"/>
  <c r="G3687" i="1"/>
  <c r="Q3686" i="1"/>
  <c r="K3686" i="1" s="1"/>
  <c r="L3687" i="1" s="1"/>
  <c r="M3689" i="1" s="1"/>
  <c r="S3689" i="1" s="1"/>
  <c r="N3687" i="1" l="1"/>
  <c r="E3688" i="1" s="1"/>
  <c r="G3688" i="1" s="1"/>
  <c r="M3688" i="1"/>
  <c r="S3688" i="1" s="1"/>
  <c r="Q3687" i="1"/>
  <c r="K3687" i="1" s="1"/>
  <c r="L3688" i="1" s="1"/>
  <c r="M3690" i="1" s="1"/>
  <c r="S3690" i="1" s="1"/>
  <c r="N3688" i="1" l="1"/>
  <c r="E3689" i="1" s="1"/>
  <c r="G3689" i="1" s="1"/>
  <c r="N3689" i="1" s="1"/>
  <c r="E3690" i="1" s="1"/>
  <c r="Q3688" i="1"/>
  <c r="K3688" i="1" s="1"/>
  <c r="L3689" i="1" s="1"/>
  <c r="G3690" i="1" l="1"/>
  <c r="N3690" i="1" s="1"/>
  <c r="E3691" i="1" s="1"/>
  <c r="Q3689" i="1"/>
  <c r="K3689" i="1" s="1"/>
  <c r="L3690" i="1" s="1"/>
  <c r="M3691" i="1" s="1"/>
  <c r="S3691" i="1" s="1"/>
  <c r="G3691" i="1" l="1"/>
  <c r="N3691" i="1" s="1"/>
  <c r="E3692" i="1" s="1"/>
  <c r="Q3690" i="1"/>
  <c r="K3690" i="1" s="1"/>
  <c r="L3691" i="1" s="1"/>
  <c r="M3693" i="1" s="1"/>
  <c r="S3693" i="1" s="1"/>
  <c r="M3692" i="1" l="1"/>
  <c r="S3692" i="1" s="1"/>
  <c r="G3692" i="1"/>
  <c r="Q3691" i="1"/>
  <c r="K3691" i="1" s="1"/>
  <c r="L3692" i="1" s="1"/>
  <c r="M3694" i="1" s="1"/>
  <c r="S3694" i="1" s="1"/>
  <c r="N3692" i="1" l="1"/>
  <c r="E3693" i="1" s="1"/>
  <c r="G3693" i="1" s="1"/>
  <c r="N3693" i="1" s="1"/>
  <c r="E3694" i="1" s="1"/>
  <c r="Q3692" i="1"/>
  <c r="K3692" i="1" s="1"/>
  <c r="L3693" i="1" s="1"/>
  <c r="G3694" i="1" l="1"/>
  <c r="N3694" i="1" s="1"/>
  <c r="E3695" i="1" s="1"/>
  <c r="Q3693" i="1"/>
  <c r="K3693" i="1" s="1"/>
  <c r="L3694" i="1" s="1"/>
  <c r="M3696" i="1" s="1"/>
  <c r="S3696" i="1" s="1"/>
  <c r="M3695" i="1" l="1"/>
  <c r="S3695" i="1" s="1"/>
  <c r="G3695" i="1"/>
  <c r="Q3694" i="1"/>
  <c r="K3694" i="1" s="1"/>
  <c r="L3695" i="1" s="1"/>
  <c r="M3697" i="1" s="1"/>
  <c r="S3697" i="1" s="1"/>
  <c r="N3695" i="1" l="1"/>
  <c r="E3696" i="1" s="1"/>
  <c r="G3696" i="1" s="1"/>
  <c r="N3696" i="1" s="1"/>
  <c r="E3697" i="1" s="1"/>
  <c r="Q3695" i="1"/>
  <c r="K3695" i="1" s="1"/>
  <c r="L3696" i="1" s="1"/>
  <c r="G3697" i="1" l="1"/>
  <c r="N3697" i="1" s="1"/>
  <c r="E3698" i="1" s="1"/>
  <c r="Q3696" i="1"/>
  <c r="K3696" i="1" s="1"/>
  <c r="L3697" i="1" s="1"/>
  <c r="M3698" i="1" s="1"/>
  <c r="S3698" i="1" s="1"/>
  <c r="G3698" i="1" l="1"/>
  <c r="N3698" i="1" s="1"/>
  <c r="E3699" i="1" s="1"/>
  <c r="Q3697" i="1"/>
  <c r="K3697" i="1" s="1"/>
  <c r="L3698" i="1" s="1"/>
  <c r="M3699" i="1" l="1"/>
  <c r="S3699" i="1" s="1"/>
  <c r="G3699" i="1"/>
  <c r="Q3698" i="1"/>
  <c r="K3698" i="1" s="1"/>
  <c r="L3699" i="1" s="1"/>
  <c r="M3701" i="1" s="1"/>
  <c r="S3701" i="1" s="1"/>
  <c r="M3700" i="1" l="1"/>
  <c r="S3700" i="1" s="1"/>
  <c r="N3699" i="1"/>
  <c r="E3700" i="1" s="1"/>
  <c r="G3700" i="1" s="1"/>
  <c r="Q3699" i="1"/>
  <c r="K3699" i="1" s="1"/>
  <c r="L3700" i="1" s="1"/>
  <c r="M3702" i="1" s="1"/>
  <c r="S3702" i="1" s="1"/>
  <c r="N3700" i="1" l="1"/>
  <c r="E3701" i="1" s="1"/>
  <c r="G3701" i="1" s="1"/>
  <c r="N3701" i="1" s="1"/>
  <c r="E3702" i="1" s="1"/>
  <c r="Q3700" i="1"/>
  <c r="K3700" i="1" s="1"/>
  <c r="L3701" i="1" s="1"/>
  <c r="M3703" i="1" s="1"/>
  <c r="S3703" i="1" s="1"/>
  <c r="G3702" i="1" l="1"/>
  <c r="N3702" i="1" s="1"/>
  <c r="E3703" i="1" s="1"/>
  <c r="Q3701" i="1"/>
  <c r="K3701" i="1" s="1"/>
  <c r="L3702" i="1" s="1"/>
  <c r="M3704" i="1" s="1"/>
  <c r="S3704" i="1" s="1"/>
  <c r="G3703" i="1" l="1"/>
  <c r="N3703" i="1" s="1"/>
  <c r="E3704" i="1" s="1"/>
  <c r="Q3702" i="1"/>
  <c r="K3702" i="1" s="1"/>
  <c r="L3703" i="1" s="1"/>
  <c r="M3705" i="1" s="1"/>
  <c r="S3705" i="1" s="1"/>
  <c r="G3704" i="1" l="1"/>
  <c r="N3704" i="1" s="1"/>
  <c r="E3705" i="1" s="1"/>
  <c r="Q3703" i="1"/>
  <c r="K3703" i="1" s="1"/>
  <c r="L3704" i="1" s="1"/>
  <c r="M3706" i="1" s="1"/>
  <c r="S3706" i="1" s="1"/>
  <c r="G3705" i="1" l="1"/>
  <c r="N3705" i="1" s="1"/>
  <c r="E3706" i="1" s="1"/>
  <c r="Q3704" i="1"/>
  <c r="K3704" i="1" s="1"/>
  <c r="L3705" i="1" s="1"/>
  <c r="M3707" i="1" s="1"/>
  <c r="S3707" i="1" s="1"/>
  <c r="G3706" i="1" l="1"/>
  <c r="N3706" i="1" s="1"/>
  <c r="E3707" i="1" s="1"/>
  <c r="Q3705" i="1"/>
  <c r="K3705" i="1" s="1"/>
  <c r="L3706" i="1" s="1"/>
  <c r="G3707" i="1" l="1"/>
  <c r="N3707" i="1" s="1"/>
  <c r="E3708" i="1" s="1"/>
  <c r="Q3706" i="1"/>
  <c r="K3706" i="1" s="1"/>
  <c r="L3707" i="1" s="1"/>
  <c r="M3708" i="1" s="1"/>
  <c r="S3708" i="1" s="1"/>
  <c r="G3708" i="1" l="1"/>
  <c r="N3708" i="1" s="1"/>
  <c r="E3709" i="1" s="1"/>
  <c r="Q3707" i="1"/>
  <c r="K3707" i="1" s="1"/>
  <c r="L3708" i="1" s="1"/>
  <c r="M3709" i="1" l="1"/>
  <c r="S3709" i="1" s="1"/>
  <c r="G3709" i="1"/>
  <c r="Q3708" i="1"/>
  <c r="K3708" i="1" s="1"/>
  <c r="L3709" i="1" s="1"/>
  <c r="M3711" i="1" s="1"/>
  <c r="S3711" i="1" s="1"/>
  <c r="N3709" i="1" l="1"/>
  <c r="E3710" i="1" s="1"/>
  <c r="G3710" i="1" s="1"/>
  <c r="M3710" i="1"/>
  <c r="S3710" i="1" s="1"/>
  <c r="Q3709" i="1"/>
  <c r="K3709" i="1" s="1"/>
  <c r="L3710" i="1" s="1"/>
  <c r="M3712" i="1" s="1"/>
  <c r="S3712" i="1" s="1"/>
  <c r="N3710" i="1" l="1"/>
  <c r="E3711" i="1" s="1"/>
  <c r="G3711" i="1" s="1"/>
  <c r="N3711" i="1" s="1"/>
  <c r="E3712" i="1" s="1"/>
  <c r="Q3710" i="1"/>
  <c r="K3710" i="1" s="1"/>
  <c r="L3711" i="1" s="1"/>
  <c r="M3713" i="1" s="1"/>
  <c r="S3713" i="1" s="1"/>
  <c r="G3712" i="1" l="1"/>
  <c r="N3712" i="1" s="1"/>
  <c r="E3713" i="1" s="1"/>
  <c r="Q3711" i="1"/>
  <c r="K3711" i="1" s="1"/>
  <c r="L3712" i="1" s="1"/>
  <c r="G3713" i="1" l="1"/>
  <c r="N3713" i="1" s="1"/>
  <c r="E3714" i="1" s="1"/>
  <c r="Q3712" i="1"/>
  <c r="K3712" i="1" s="1"/>
  <c r="L3713" i="1" s="1"/>
  <c r="M3715" i="1" s="1"/>
  <c r="S3715" i="1" s="1"/>
  <c r="M3714" i="1" l="1"/>
  <c r="S3714" i="1" s="1"/>
  <c r="G3714" i="1"/>
  <c r="Q3713" i="1"/>
  <c r="K3713" i="1" s="1"/>
  <c r="L3714" i="1" s="1"/>
  <c r="M3716" i="1" s="1"/>
  <c r="S3716" i="1" s="1"/>
  <c r="N3714" i="1" l="1"/>
  <c r="E3715" i="1" s="1"/>
  <c r="G3715" i="1" s="1"/>
  <c r="N3715" i="1" s="1"/>
  <c r="E3716" i="1" s="1"/>
  <c r="Q3714" i="1"/>
  <c r="K3714" i="1" s="1"/>
  <c r="L3715" i="1" s="1"/>
  <c r="M3717" i="1" s="1"/>
  <c r="S3717" i="1" s="1"/>
  <c r="G3716" i="1" l="1"/>
  <c r="N3716" i="1" s="1"/>
  <c r="E3717" i="1" s="1"/>
  <c r="Q3715" i="1"/>
  <c r="K3715" i="1" s="1"/>
  <c r="L3716" i="1" s="1"/>
  <c r="G3717" i="1" l="1"/>
  <c r="N3717" i="1" s="1"/>
  <c r="E3718" i="1" s="1"/>
  <c r="Q3716" i="1"/>
  <c r="K3716" i="1" s="1"/>
  <c r="L3717" i="1" s="1"/>
  <c r="M3718" i="1" l="1"/>
  <c r="S3718" i="1" s="1"/>
  <c r="G3718" i="1"/>
  <c r="Q3717" i="1"/>
  <c r="K3717" i="1" s="1"/>
  <c r="L3718" i="1" s="1"/>
  <c r="M3720" i="1" s="1"/>
  <c r="S3720" i="1" s="1"/>
  <c r="N3718" i="1" l="1"/>
  <c r="E3719" i="1" s="1"/>
  <c r="G3719" i="1" s="1"/>
  <c r="M3719" i="1"/>
  <c r="S3719" i="1" s="1"/>
  <c r="Q3718" i="1"/>
  <c r="K3718" i="1" s="1"/>
  <c r="L3719" i="1" s="1"/>
  <c r="M3721" i="1" s="1"/>
  <c r="S3721" i="1" s="1"/>
  <c r="N3719" i="1" l="1"/>
  <c r="E3720" i="1" s="1"/>
  <c r="G3720" i="1" s="1"/>
  <c r="N3720" i="1" s="1"/>
  <c r="E3721" i="1" s="1"/>
  <c r="Q3719" i="1"/>
  <c r="K3719" i="1" s="1"/>
  <c r="L3720" i="1" s="1"/>
  <c r="G3721" i="1" l="1"/>
  <c r="N3721" i="1" s="1"/>
  <c r="E3722" i="1" s="1"/>
  <c r="Q3720" i="1"/>
  <c r="K3720" i="1" s="1"/>
  <c r="L3721" i="1" s="1"/>
  <c r="M3723" i="1" l="1"/>
  <c r="S3723" i="1" s="1"/>
  <c r="M3722" i="1"/>
  <c r="S3722" i="1" s="1"/>
  <c r="G3722" i="1"/>
  <c r="Q3721" i="1"/>
  <c r="K3721" i="1" s="1"/>
  <c r="L3722" i="1" s="1"/>
  <c r="N3722" i="1" l="1"/>
  <c r="E3723" i="1" s="1"/>
  <c r="G3723" i="1" s="1"/>
  <c r="N3723" i="1" s="1"/>
  <c r="E3724" i="1" s="1"/>
  <c r="Q3722" i="1"/>
  <c r="K3722" i="1" s="1"/>
  <c r="L3723" i="1" s="1"/>
  <c r="M3725" i="1" s="1"/>
  <c r="S3725" i="1" s="1"/>
  <c r="M3724" i="1" l="1"/>
  <c r="S3724" i="1" s="1"/>
  <c r="G3724" i="1"/>
  <c r="Q3723" i="1"/>
  <c r="K3723" i="1" s="1"/>
  <c r="L3724" i="1" s="1"/>
  <c r="M3726" i="1" s="1"/>
  <c r="S3726" i="1" s="1"/>
  <c r="N3724" i="1" l="1"/>
  <c r="E3725" i="1" s="1"/>
  <c r="G3725" i="1" s="1"/>
  <c r="N3725" i="1" s="1"/>
  <c r="E3726" i="1" s="1"/>
  <c r="Q3724" i="1"/>
  <c r="K3724" i="1" s="1"/>
  <c r="L3725" i="1" s="1"/>
  <c r="M3727" i="1" s="1"/>
  <c r="S3727" i="1" s="1"/>
  <c r="G3726" i="1" l="1"/>
  <c r="N3726" i="1" s="1"/>
  <c r="E3727" i="1" s="1"/>
  <c r="Q3725" i="1"/>
  <c r="K3725" i="1" s="1"/>
  <c r="L3726" i="1" s="1"/>
  <c r="G3727" i="1" l="1"/>
  <c r="N3727" i="1" s="1"/>
  <c r="E3728" i="1" s="1"/>
  <c r="Q3726" i="1"/>
  <c r="K3726" i="1" s="1"/>
  <c r="L3727" i="1" s="1"/>
  <c r="M3728" i="1" s="1"/>
  <c r="S3728" i="1" s="1"/>
  <c r="G3728" i="1" l="1"/>
  <c r="N3728" i="1" s="1"/>
  <c r="E3729" i="1" s="1"/>
  <c r="Q3727" i="1"/>
  <c r="K3727" i="1" s="1"/>
  <c r="L3728" i="1" s="1"/>
  <c r="M3729" i="1" l="1"/>
  <c r="S3729" i="1" s="1"/>
  <c r="G3729" i="1"/>
  <c r="Q3728" i="1"/>
  <c r="K3728" i="1" s="1"/>
  <c r="L3729" i="1" s="1"/>
  <c r="M3731" i="1" s="1"/>
  <c r="S3731" i="1" s="1"/>
  <c r="N3729" i="1" l="1"/>
  <c r="E3730" i="1" s="1"/>
  <c r="G3730" i="1" s="1"/>
  <c r="M3730" i="1"/>
  <c r="S3730" i="1" s="1"/>
  <c r="Q3729" i="1"/>
  <c r="K3729" i="1" s="1"/>
  <c r="L3730" i="1" s="1"/>
  <c r="N3730" i="1" l="1"/>
  <c r="E3731" i="1" s="1"/>
  <c r="G3731" i="1" s="1"/>
  <c r="N3731" i="1" s="1"/>
  <c r="E3732" i="1" s="1"/>
  <c r="Q3730" i="1"/>
  <c r="K3730" i="1" s="1"/>
  <c r="L3731" i="1" s="1"/>
  <c r="M3732" i="1" s="1"/>
  <c r="S3732" i="1" s="1"/>
  <c r="G3732" i="1" l="1"/>
  <c r="N3732" i="1" s="1"/>
  <c r="E3733" i="1" s="1"/>
  <c r="Q3731" i="1"/>
  <c r="K3731" i="1" s="1"/>
  <c r="L3732" i="1" s="1"/>
  <c r="M3734" i="1" l="1"/>
  <c r="S3734" i="1" s="1"/>
  <c r="M3733" i="1"/>
  <c r="S3733" i="1" s="1"/>
  <c r="G3733" i="1"/>
  <c r="Q3732" i="1"/>
  <c r="K3732" i="1" s="1"/>
  <c r="L3733" i="1" s="1"/>
  <c r="M3735" i="1" s="1"/>
  <c r="S3735" i="1" s="1"/>
  <c r="N3733" i="1" l="1"/>
  <c r="E3734" i="1" s="1"/>
  <c r="G3734" i="1" s="1"/>
  <c r="N3734" i="1" s="1"/>
  <c r="E3735" i="1" s="1"/>
  <c r="Q3733" i="1"/>
  <c r="K3733" i="1" s="1"/>
  <c r="L3734" i="1" s="1"/>
  <c r="G3735" i="1" l="1"/>
  <c r="N3735" i="1" s="1"/>
  <c r="E3736" i="1" s="1"/>
  <c r="Q3734" i="1"/>
  <c r="K3734" i="1" s="1"/>
  <c r="L3735" i="1" s="1"/>
  <c r="M3737" i="1" s="1"/>
  <c r="S3737" i="1" s="1"/>
  <c r="M3736" i="1" l="1"/>
  <c r="S3736" i="1" s="1"/>
  <c r="G3736" i="1"/>
  <c r="Q3735" i="1"/>
  <c r="K3735" i="1" s="1"/>
  <c r="L3736" i="1" s="1"/>
  <c r="N3736" i="1" l="1"/>
  <c r="E3737" i="1" s="1"/>
  <c r="G3737" i="1" s="1"/>
  <c r="N3737" i="1" s="1"/>
  <c r="E3738" i="1" s="1"/>
  <c r="Q3736" i="1"/>
  <c r="K3736" i="1" s="1"/>
  <c r="L3737" i="1" s="1"/>
  <c r="M3738" i="1" l="1"/>
  <c r="S3738" i="1" s="1"/>
  <c r="G3738" i="1"/>
  <c r="Q3737" i="1"/>
  <c r="K3737" i="1" s="1"/>
  <c r="L3738" i="1" s="1"/>
  <c r="N3738" i="1" l="1"/>
  <c r="E3739" i="1" s="1"/>
  <c r="G3739" i="1" s="1"/>
  <c r="M3739" i="1"/>
  <c r="S3739" i="1" s="1"/>
  <c r="Q3738" i="1"/>
  <c r="K3738" i="1" s="1"/>
  <c r="L3739" i="1" s="1"/>
  <c r="N3739" i="1" l="1"/>
  <c r="E3740" i="1" s="1"/>
  <c r="G3740" i="1" s="1"/>
  <c r="M3740" i="1"/>
  <c r="S3740" i="1" s="1"/>
  <c r="Q3739" i="1"/>
  <c r="K3739" i="1" s="1"/>
  <c r="L3740" i="1" s="1"/>
  <c r="M3742" i="1" s="1"/>
  <c r="S3742" i="1" s="1"/>
  <c r="N3740" i="1" l="1"/>
  <c r="E3741" i="1" s="1"/>
  <c r="G3741" i="1" s="1"/>
  <c r="M3741" i="1"/>
  <c r="S3741" i="1" s="1"/>
  <c r="Q3740" i="1"/>
  <c r="K3740" i="1" s="1"/>
  <c r="L3741" i="1" s="1"/>
  <c r="M3743" i="1" s="1"/>
  <c r="S3743" i="1" s="1"/>
  <c r="N3741" i="1" l="1"/>
  <c r="E3742" i="1" s="1"/>
  <c r="G3742" i="1" s="1"/>
  <c r="N3742" i="1" s="1"/>
  <c r="E3743" i="1" s="1"/>
  <c r="Q3741" i="1"/>
  <c r="K3741" i="1" s="1"/>
  <c r="L3742" i="1" s="1"/>
  <c r="G3743" i="1" l="1"/>
  <c r="N3743" i="1" s="1"/>
  <c r="E3744" i="1" s="1"/>
  <c r="Q3742" i="1"/>
  <c r="K3742" i="1" s="1"/>
  <c r="L3743" i="1" s="1"/>
  <c r="M3744" i="1" l="1"/>
  <c r="S3744" i="1" s="1"/>
  <c r="G3744" i="1"/>
  <c r="Q3743" i="1"/>
  <c r="K3743" i="1" s="1"/>
  <c r="L3744" i="1" s="1"/>
  <c r="M3746" i="1" s="1"/>
  <c r="S3746" i="1" s="1"/>
  <c r="N3744" i="1" l="1"/>
  <c r="E3745" i="1" s="1"/>
  <c r="G3745" i="1" s="1"/>
  <c r="M3745" i="1"/>
  <c r="S3745" i="1" s="1"/>
  <c r="Q3744" i="1"/>
  <c r="K3744" i="1" s="1"/>
  <c r="L3745" i="1" s="1"/>
  <c r="N3745" i="1" l="1"/>
  <c r="E3746" i="1" s="1"/>
  <c r="G3746" i="1" s="1"/>
  <c r="N3746" i="1" s="1"/>
  <c r="E3747" i="1" s="1"/>
  <c r="Q3745" i="1"/>
  <c r="K3745" i="1" s="1"/>
  <c r="L3746" i="1" s="1"/>
  <c r="M3748" i="1" s="1"/>
  <c r="S3748" i="1" s="1"/>
  <c r="M3747" i="1" l="1"/>
  <c r="S3747" i="1" s="1"/>
  <c r="G3747" i="1"/>
  <c r="Q3746" i="1"/>
  <c r="K3746" i="1" s="1"/>
  <c r="L3747" i="1" s="1"/>
  <c r="M3749" i="1" s="1"/>
  <c r="S3749" i="1" s="1"/>
  <c r="N3747" i="1" l="1"/>
  <c r="E3748" i="1" s="1"/>
  <c r="G3748" i="1" s="1"/>
  <c r="N3748" i="1" s="1"/>
  <c r="E3749" i="1" s="1"/>
  <c r="Q3747" i="1"/>
  <c r="K3747" i="1" s="1"/>
  <c r="L3748" i="1" s="1"/>
  <c r="G3749" i="1" l="1"/>
  <c r="N3749" i="1" s="1"/>
  <c r="E3750" i="1" s="1"/>
  <c r="Q3748" i="1"/>
  <c r="K3748" i="1" s="1"/>
  <c r="L3749" i="1" s="1"/>
  <c r="M3751" i="1" s="1"/>
  <c r="S3751" i="1" s="1"/>
  <c r="M3750" i="1" l="1"/>
  <c r="S3750" i="1" s="1"/>
  <c r="G3750" i="1"/>
  <c r="Q3749" i="1"/>
  <c r="K3749" i="1" s="1"/>
  <c r="L3750" i="1" s="1"/>
  <c r="M3752" i="1" s="1"/>
  <c r="S3752" i="1" s="1"/>
  <c r="N3750" i="1" l="1"/>
  <c r="E3751" i="1" s="1"/>
  <c r="G3751" i="1" s="1"/>
  <c r="N3751" i="1" s="1"/>
  <c r="E3752" i="1" s="1"/>
  <c r="Q3750" i="1"/>
  <c r="K3750" i="1" s="1"/>
  <c r="L3751" i="1" s="1"/>
  <c r="M3753" i="1" s="1"/>
  <c r="S3753" i="1" s="1"/>
  <c r="G3752" i="1" l="1"/>
  <c r="N3752" i="1" s="1"/>
  <c r="E3753" i="1" s="1"/>
  <c r="Q3751" i="1"/>
  <c r="K3751" i="1" s="1"/>
  <c r="L3752" i="1" s="1"/>
  <c r="M3754" i="1" s="1"/>
  <c r="S3754" i="1" s="1"/>
  <c r="G3753" i="1" l="1"/>
  <c r="N3753" i="1" s="1"/>
  <c r="E3754" i="1" s="1"/>
  <c r="Q3752" i="1"/>
  <c r="K3752" i="1" s="1"/>
  <c r="L3753" i="1" s="1"/>
  <c r="M3755" i="1" s="1"/>
  <c r="S3755" i="1" s="1"/>
  <c r="G3754" i="1" l="1"/>
  <c r="N3754" i="1" s="1"/>
  <c r="E3755" i="1" s="1"/>
  <c r="Q3753" i="1"/>
  <c r="K3753" i="1" s="1"/>
  <c r="L3754" i="1" s="1"/>
  <c r="Q3754" i="1" l="1"/>
  <c r="K3754" i="1" s="1"/>
  <c r="L3755" i="1" s="1"/>
  <c r="M3757" i="1" s="1"/>
  <c r="S3757" i="1" s="1"/>
  <c r="G3755" i="1"/>
  <c r="N3755" i="1" s="1"/>
  <c r="E3756" i="1" s="1"/>
  <c r="M3756" i="1" l="1"/>
  <c r="S3756" i="1" s="1"/>
  <c r="G3756" i="1"/>
  <c r="Q3755" i="1"/>
  <c r="K3755" i="1" s="1"/>
  <c r="L3756" i="1" s="1"/>
  <c r="N3756" i="1" l="1"/>
  <c r="E3757" i="1" s="1"/>
  <c r="G3757" i="1" s="1"/>
  <c r="N3757" i="1" s="1"/>
  <c r="E3758" i="1" s="1"/>
  <c r="Q3756" i="1"/>
  <c r="K3756" i="1" s="1"/>
  <c r="L3757" i="1" s="1"/>
  <c r="M3758" i="1" l="1"/>
  <c r="S3758" i="1" s="1"/>
  <c r="G3758" i="1"/>
  <c r="Q3757" i="1"/>
  <c r="K3757" i="1" s="1"/>
  <c r="L3758" i="1" s="1"/>
  <c r="M3759" i="1" s="1"/>
  <c r="S3759" i="1" s="1"/>
  <c r="N3758" i="1" l="1"/>
  <c r="E3759" i="1" s="1"/>
  <c r="G3759" i="1" s="1"/>
  <c r="N3759" i="1" s="1"/>
  <c r="E3760" i="1" s="1"/>
  <c r="Q3758" i="1"/>
  <c r="K3758" i="1" s="1"/>
  <c r="L3759" i="1" s="1"/>
  <c r="M3761" i="1" s="1"/>
  <c r="S3761" i="1" s="1"/>
  <c r="M3760" i="1" l="1"/>
  <c r="S3760" i="1" s="1"/>
  <c r="G3760" i="1"/>
  <c r="Q3759" i="1"/>
  <c r="K3759" i="1" s="1"/>
  <c r="L3760" i="1" s="1"/>
  <c r="N3760" i="1" l="1"/>
  <c r="E3761" i="1" s="1"/>
  <c r="G3761" i="1" s="1"/>
  <c r="N3761" i="1" s="1"/>
  <c r="E3762" i="1" s="1"/>
  <c r="Q3760" i="1"/>
  <c r="K3760" i="1" s="1"/>
  <c r="L3761" i="1" s="1"/>
  <c r="M3763" i="1" l="1"/>
  <c r="S3763" i="1" s="1"/>
  <c r="M3762" i="1"/>
  <c r="S3762" i="1" s="1"/>
  <c r="G3762" i="1"/>
  <c r="Q3761" i="1"/>
  <c r="K3761" i="1" s="1"/>
  <c r="L3762" i="1" s="1"/>
  <c r="N3762" i="1" l="1"/>
  <c r="E3763" i="1" s="1"/>
  <c r="G3763" i="1" s="1"/>
  <c r="N3763" i="1" s="1"/>
  <c r="E3764" i="1" s="1"/>
  <c r="Q3762" i="1"/>
  <c r="K3762" i="1" s="1"/>
  <c r="L3763" i="1" s="1"/>
  <c r="M3765" i="1" l="1"/>
  <c r="S3765" i="1" s="1"/>
  <c r="M3764" i="1"/>
  <c r="S3764" i="1" s="1"/>
  <c r="G3764" i="1"/>
  <c r="Q3763" i="1"/>
  <c r="K3763" i="1" s="1"/>
  <c r="L3764" i="1" s="1"/>
  <c r="N3764" i="1" l="1"/>
  <c r="E3765" i="1" s="1"/>
  <c r="G3765" i="1" s="1"/>
  <c r="N3765" i="1" s="1"/>
  <c r="E3766" i="1" s="1"/>
  <c r="Q3764" i="1"/>
  <c r="K3764" i="1" s="1"/>
  <c r="L3765" i="1" s="1"/>
  <c r="M3767" i="1" s="1"/>
  <c r="S3767" i="1" s="1"/>
  <c r="M3766" i="1" l="1"/>
  <c r="S3766" i="1" s="1"/>
  <c r="G3766" i="1"/>
  <c r="Q3765" i="1"/>
  <c r="K3765" i="1" s="1"/>
  <c r="L3766" i="1" s="1"/>
  <c r="M3768" i="1" s="1"/>
  <c r="S3768" i="1" s="1"/>
  <c r="N3766" i="1" l="1"/>
  <c r="E3767" i="1" s="1"/>
  <c r="G3767" i="1" s="1"/>
  <c r="N3767" i="1" s="1"/>
  <c r="E3768" i="1" s="1"/>
  <c r="Q3766" i="1"/>
  <c r="K3766" i="1" s="1"/>
  <c r="L3767" i="1" s="1"/>
  <c r="G3768" i="1" l="1"/>
  <c r="N3768" i="1" s="1"/>
  <c r="E3769" i="1" s="1"/>
  <c r="Q3767" i="1"/>
  <c r="K3767" i="1" s="1"/>
  <c r="L3768" i="1" s="1"/>
  <c r="M3770" i="1" s="1"/>
  <c r="S3770" i="1" s="1"/>
  <c r="M3769" i="1" l="1"/>
  <c r="S3769" i="1" s="1"/>
  <c r="G3769" i="1"/>
  <c r="Q3768" i="1"/>
  <c r="K3768" i="1" s="1"/>
  <c r="L3769" i="1" s="1"/>
  <c r="N3769" i="1" l="1"/>
  <c r="E3770" i="1" s="1"/>
  <c r="G3770" i="1" s="1"/>
  <c r="N3770" i="1" s="1"/>
  <c r="E3771" i="1" s="1"/>
  <c r="Q3769" i="1"/>
  <c r="K3769" i="1" s="1"/>
  <c r="L3770" i="1" s="1"/>
  <c r="M3771" i="1" l="1"/>
  <c r="S3771" i="1" s="1"/>
  <c r="G3771" i="1"/>
  <c r="Q3770" i="1"/>
  <c r="K3770" i="1" s="1"/>
  <c r="L3771" i="1" s="1"/>
  <c r="M3773" i="1" s="1"/>
  <c r="S3773" i="1" s="1"/>
  <c r="N3771" i="1" l="1"/>
  <c r="E3772" i="1" s="1"/>
  <c r="G3772" i="1" s="1"/>
  <c r="M3772" i="1"/>
  <c r="S3772" i="1" s="1"/>
  <c r="Q3771" i="1"/>
  <c r="K3771" i="1" s="1"/>
  <c r="L3772" i="1" s="1"/>
  <c r="M3774" i="1" s="1"/>
  <c r="S3774" i="1" s="1"/>
  <c r="N3772" i="1" l="1"/>
  <c r="E3773" i="1" s="1"/>
  <c r="G3773" i="1" s="1"/>
  <c r="N3773" i="1" s="1"/>
  <c r="E3774" i="1" s="1"/>
  <c r="Q3772" i="1"/>
  <c r="K3772" i="1" s="1"/>
  <c r="L3773" i="1" s="1"/>
  <c r="M3775" i="1" s="1"/>
  <c r="S3775" i="1" s="1"/>
  <c r="G3774" i="1" l="1"/>
  <c r="N3774" i="1" s="1"/>
  <c r="E3775" i="1" s="1"/>
  <c r="Q3773" i="1"/>
  <c r="K3773" i="1" s="1"/>
  <c r="L3774" i="1" s="1"/>
  <c r="M3776" i="1" s="1"/>
  <c r="S3776" i="1" s="1"/>
  <c r="G3775" i="1" l="1"/>
  <c r="N3775" i="1" s="1"/>
  <c r="E3776" i="1" s="1"/>
  <c r="Q3774" i="1"/>
  <c r="K3774" i="1" s="1"/>
  <c r="L3775" i="1" s="1"/>
  <c r="M3777" i="1" s="1"/>
  <c r="S3777" i="1" s="1"/>
  <c r="G3776" i="1" l="1"/>
  <c r="N3776" i="1" s="1"/>
  <c r="E3777" i="1" s="1"/>
  <c r="Q3775" i="1"/>
  <c r="K3775" i="1" s="1"/>
  <c r="L3776" i="1" s="1"/>
  <c r="G3777" i="1" l="1"/>
  <c r="N3777" i="1" s="1"/>
  <c r="E3778" i="1" s="1"/>
  <c r="Q3776" i="1"/>
  <c r="K3776" i="1" s="1"/>
  <c r="L3777" i="1" s="1"/>
  <c r="M3778" i="1" l="1"/>
  <c r="S3778" i="1" s="1"/>
  <c r="G3778" i="1"/>
  <c r="Q3777" i="1"/>
  <c r="K3777" i="1" s="1"/>
  <c r="L3778" i="1" s="1"/>
  <c r="N3778" i="1" l="1"/>
  <c r="E3779" i="1" s="1"/>
  <c r="G3779" i="1" s="1"/>
  <c r="M3779" i="1"/>
  <c r="S3779" i="1" s="1"/>
  <c r="Q3778" i="1"/>
  <c r="K3778" i="1" s="1"/>
  <c r="L3779" i="1" s="1"/>
  <c r="M3780" i="1" s="1"/>
  <c r="S3780" i="1" s="1"/>
  <c r="N3779" i="1" l="1"/>
  <c r="E3780" i="1" s="1"/>
  <c r="G3780" i="1" s="1"/>
  <c r="N3780" i="1" s="1"/>
  <c r="E3781" i="1" s="1"/>
  <c r="Q3779" i="1"/>
  <c r="K3779" i="1" s="1"/>
  <c r="L3780" i="1" s="1"/>
  <c r="M3781" i="1" l="1"/>
  <c r="S3781" i="1" s="1"/>
  <c r="G3781" i="1"/>
  <c r="Q3780" i="1"/>
  <c r="K3780" i="1" s="1"/>
  <c r="L3781" i="1" s="1"/>
  <c r="M3782" i="1" s="1"/>
  <c r="S3782" i="1" s="1"/>
  <c r="N3781" i="1" l="1"/>
  <c r="E3782" i="1" s="1"/>
  <c r="G3782" i="1" s="1"/>
  <c r="N3782" i="1" s="1"/>
  <c r="E3783" i="1" s="1"/>
  <c r="Q3781" i="1"/>
  <c r="K3781" i="1" s="1"/>
  <c r="L3782" i="1" s="1"/>
  <c r="M3783" i="1" l="1"/>
  <c r="S3783" i="1" s="1"/>
  <c r="G3783" i="1"/>
  <c r="Q3782" i="1"/>
  <c r="K3782" i="1" s="1"/>
  <c r="L3783" i="1" s="1"/>
  <c r="M3785" i="1" s="1"/>
  <c r="S3785" i="1" s="1"/>
  <c r="N3783" i="1" l="1"/>
  <c r="E3784" i="1" s="1"/>
  <c r="G3784" i="1" s="1"/>
  <c r="M3784" i="1"/>
  <c r="S3784" i="1" s="1"/>
  <c r="Q3783" i="1"/>
  <c r="K3783" i="1" s="1"/>
  <c r="L3784" i="1" s="1"/>
  <c r="N3784" i="1" l="1"/>
  <c r="E3785" i="1" s="1"/>
  <c r="G3785" i="1" s="1"/>
  <c r="N3785" i="1" s="1"/>
  <c r="E3786" i="1" s="1"/>
  <c r="Q3784" i="1"/>
  <c r="K3784" i="1" s="1"/>
  <c r="L3785" i="1" s="1"/>
  <c r="M3787" i="1" l="1"/>
  <c r="S3787" i="1" s="1"/>
  <c r="M3786" i="1"/>
  <c r="S3786" i="1" s="1"/>
  <c r="G3786" i="1"/>
  <c r="Q3785" i="1"/>
  <c r="K3785" i="1" s="1"/>
  <c r="L3786" i="1" s="1"/>
  <c r="N3786" i="1" l="1"/>
  <c r="E3787" i="1" s="1"/>
  <c r="G3787" i="1" s="1"/>
  <c r="N3787" i="1" s="1"/>
  <c r="E3788" i="1" s="1"/>
  <c r="Q3786" i="1"/>
  <c r="K3786" i="1" s="1"/>
  <c r="L3787" i="1" s="1"/>
  <c r="M3789" i="1" s="1"/>
  <c r="S3789" i="1" s="1"/>
  <c r="M3788" i="1" l="1"/>
  <c r="S3788" i="1" s="1"/>
  <c r="G3788" i="1"/>
  <c r="Q3787" i="1"/>
  <c r="K3787" i="1" s="1"/>
  <c r="L3788" i="1" s="1"/>
  <c r="M3790" i="1" s="1"/>
  <c r="S3790" i="1" s="1"/>
  <c r="N3788" i="1" l="1"/>
  <c r="E3789" i="1" s="1"/>
  <c r="G3789" i="1" s="1"/>
  <c r="N3789" i="1" s="1"/>
  <c r="E3790" i="1" s="1"/>
  <c r="Q3788" i="1"/>
  <c r="K3788" i="1" s="1"/>
  <c r="L3789" i="1" s="1"/>
  <c r="M3791" i="1" s="1"/>
  <c r="S3791" i="1" s="1"/>
  <c r="G3790" i="1" l="1"/>
  <c r="N3790" i="1" s="1"/>
  <c r="E3791" i="1" s="1"/>
  <c r="Q3789" i="1"/>
  <c r="K3789" i="1" s="1"/>
  <c r="L3790" i="1" s="1"/>
  <c r="G3791" i="1" l="1"/>
  <c r="N3791" i="1" s="1"/>
  <c r="E3792" i="1" s="1"/>
  <c r="Q3790" i="1"/>
  <c r="K3790" i="1" s="1"/>
  <c r="L3791" i="1" s="1"/>
  <c r="M3793" i="1" s="1"/>
  <c r="S3793" i="1" s="1"/>
  <c r="M3792" i="1" l="1"/>
  <c r="S3792" i="1" s="1"/>
  <c r="G3792" i="1"/>
  <c r="Q3791" i="1"/>
  <c r="K3791" i="1" s="1"/>
  <c r="L3792" i="1" s="1"/>
  <c r="M3794" i="1" s="1"/>
  <c r="S3794" i="1" s="1"/>
  <c r="N3792" i="1" l="1"/>
  <c r="E3793" i="1" s="1"/>
  <c r="G3793" i="1" s="1"/>
  <c r="N3793" i="1" s="1"/>
  <c r="E3794" i="1" s="1"/>
  <c r="Q3792" i="1"/>
  <c r="K3792" i="1" s="1"/>
  <c r="L3793" i="1" s="1"/>
  <c r="G3794" i="1" l="1"/>
  <c r="N3794" i="1" s="1"/>
  <c r="E3795" i="1" s="1"/>
  <c r="Q3793" i="1"/>
  <c r="K3793" i="1" s="1"/>
  <c r="L3794" i="1" s="1"/>
  <c r="M3796" i="1" l="1"/>
  <c r="S3796" i="1" s="1"/>
  <c r="M3795" i="1"/>
  <c r="S3795" i="1" s="1"/>
  <c r="G3795" i="1"/>
  <c r="Q3794" i="1"/>
  <c r="K3794" i="1" s="1"/>
  <c r="L3795" i="1" s="1"/>
  <c r="M3797" i="1" s="1"/>
  <c r="S3797" i="1" s="1"/>
  <c r="N3795" i="1" l="1"/>
  <c r="E3796" i="1" s="1"/>
  <c r="G3796" i="1" s="1"/>
  <c r="N3796" i="1" s="1"/>
  <c r="E3797" i="1" s="1"/>
  <c r="Q3795" i="1"/>
  <c r="K3795" i="1" s="1"/>
  <c r="L3796" i="1" s="1"/>
  <c r="M3798" i="1" s="1"/>
  <c r="S3798" i="1" s="1"/>
  <c r="G3797" i="1" l="1"/>
  <c r="N3797" i="1" s="1"/>
  <c r="E3798" i="1" s="1"/>
  <c r="Q3796" i="1"/>
  <c r="K3796" i="1" s="1"/>
  <c r="L3797" i="1" s="1"/>
  <c r="G3798" i="1" l="1"/>
  <c r="N3798" i="1" s="1"/>
  <c r="E3799" i="1" s="1"/>
  <c r="Q3797" i="1"/>
  <c r="K3797" i="1" s="1"/>
  <c r="L3798" i="1" s="1"/>
  <c r="M3800" i="1" l="1"/>
  <c r="S3800" i="1" s="1"/>
  <c r="M3799" i="1"/>
  <c r="S3799" i="1" s="1"/>
  <c r="G3799" i="1"/>
  <c r="Q3798" i="1"/>
  <c r="K3798" i="1" s="1"/>
  <c r="L3799" i="1" s="1"/>
  <c r="M3801" i="1" s="1"/>
  <c r="S3801" i="1" s="1"/>
  <c r="N3799" i="1" l="1"/>
  <c r="E3800" i="1" s="1"/>
  <c r="G3800" i="1" s="1"/>
  <c r="N3800" i="1" s="1"/>
  <c r="E3801" i="1" s="1"/>
  <c r="Q3799" i="1"/>
  <c r="K3799" i="1" s="1"/>
  <c r="L3800" i="1" s="1"/>
  <c r="M3802" i="1" s="1"/>
  <c r="S3802" i="1" s="1"/>
  <c r="G3801" i="1" l="1"/>
  <c r="N3801" i="1" s="1"/>
  <c r="E3802" i="1" s="1"/>
  <c r="Q3800" i="1"/>
  <c r="K3800" i="1" s="1"/>
  <c r="L3801" i="1" s="1"/>
  <c r="G3802" i="1" l="1"/>
  <c r="N3802" i="1" s="1"/>
  <c r="E3803" i="1" s="1"/>
  <c r="Q3801" i="1"/>
  <c r="K3801" i="1" s="1"/>
  <c r="L3802" i="1" s="1"/>
  <c r="M3804" i="1" s="1"/>
  <c r="S3804" i="1" s="1"/>
  <c r="M3803" i="1" l="1"/>
  <c r="S3803" i="1" s="1"/>
  <c r="G3803" i="1"/>
  <c r="Q3802" i="1"/>
  <c r="K3802" i="1" s="1"/>
  <c r="L3803" i="1" s="1"/>
  <c r="M3805" i="1" s="1"/>
  <c r="S3805" i="1" s="1"/>
  <c r="N3803" i="1" l="1"/>
  <c r="E3804" i="1" s="1"/>
  <c r="G3804" i="1" s="1"/>
  <c r="N3804" i="1" s="1"/>
  <c r="E3805" i="1" s="1"/>
  <c r="Q3803" i="1"/>
  <c r="K3803" i="1" s="1"/>
  <c r="L3804" i="1" s="1"/>
  <c r="M3806" i="1" s="1"/>
  <c r="S3806" i="1" s="1"/>
  <c r="G3805" i="1" l="1"/>
  <c r="N3805" i="1" s="1"/>
  <c r="E3806" i="1" s="1"/>
  <c r="Q3804" i="1"/>
  <c r="K3804" i="1" s="1"/>
  <c r="L3805" i="1" s="1"/>
  <c r="M3807" i="1" s="1"/>
  <c r="S3807" i="1" s="1"/>
  <c r="G3806" i="1" l="1"/>
  <c r="N3806" i="1" s="1"/>
  <c r="E3807" i="1" s="1"/>
  <c r="Q3805" i="1"/>
  <c r="K3805" i="1" s="1"/>
  <c r="L3806" i="1" s="1"/>
  <c r="G3807" i="1" l="1"/>
  <c r="N3807" i="1" s="1"/>
  <c r="E3808" i="1" s="1"/>
  <c r="Q3806" i="1"/>
  <c r="K3806" i="1" s="1"/>
  <c r="L3807" i="1" s="1"/>
  <c r="M3809" i="1" s="1"/>
  <c r="S3809" i="1" s="1"/>
  <c r="M3808" i="1" l="1"/>
  <c r="S3808" i="1" s="1"/>
  <c r="G3808" i="1"/>
  <c r="Q3807" i="1"/>
  <c r="K3807" i="1" s="1"/>
  <c r="L3808" i="1" s="1"/>
  <c r="N3808" i="1" l="1"/>
  <c r="E3809" i="1" s="1"/>
  <c r="G3809" i="1" s="1"/>
  <c r="N3809" i="1" s="1"/>
  <c r="E3810" i="1" s="1"/>
  <c r="Q3808" i="1"/>
  <c r="K3808" i="1" s="1"/>
  <c r="L3809" i="1" s="1"/>
  <c r="M3811" i="1" s="1"/>
  <c r="S3811" i="1" s="1"/>
  <c r="M3810" i="1" l="1"/>
  <c r="S3810" i="1" s="1"/>
  <c r="G3810" i="1"/>
  <c r="Q3809" i="1"/>
  <c r="K3809" i="1" s="1"/>
  <c r="L3810" i="1" s="1"/>
  <c r="M3812" i="1" s="1"/>
  <c r="S3812" i="1" s="1"/>
  <c r="N3810" i="1" l="1"/>
  <c r="E3811" i="1" s="1"/>
  <c r="G3811" i="1" s="1"/>
  <c r="N3811" i="1" s="1"/>
  <c r="E3812" i="1" s="1"/>
  <c r="Q3810" i="1"/>
  <c r="K3810" i="1" s="1"/>
  <c r="L3811" i="1" s="1"/>
  <c r="G3812" i="1" l="1"/>
  <c r="N3812" i="1" s="1"/>
  <c r="E3813" i="1" s="1"/>
  <c r="Q3811" i="1"/>
  <c r="K3811" i="1" s="1"/>
  <c r="L3812" i="1" s="1"/>
  <c r="M3813" i="1" s="1"/>
  <c r="S3813" i="1" s="1"/>
  <c r="G3813" i="1" l="1"/>
  <c r="N3813" i="1" s="1"/>
  <c r="E3814" i="1" s="1"/>
  <c r="Q3812" i="1"/>
  <c r="K3812" i="1" s="1"/>
  <c r="L3813" i="1" s="1"/>
  <c r="M3815" i="1" s="1"/>
  <c r="S3815" i="1" s="1"/>
  <c r="M3814" i="1" l="1"/>
  <c r="S3814" i="1" s="1"/>
  <c r="G3814" i="1"/>
  <c r="Q3813" i="1"/>
  <c r="K3813" i="1" s="1"/>
  <c r="L3814" i="1" s="1"/>
  <c r="N3814" i="1" l="1"/>
  <c r="E3815" i="1" s="1"/>
  <c r="G3815" i="1" s="1"/>
  <c r="N3815" i="1" s="1"/>
  <c r="E3816" i="1" s="1"/>
  <c r="Q3814" i="1"/>
  <c r="K3814" i="1" s="1"/>
  <c r="L3815" i="1" s="1"/>
  <c r="M3817" i="1" l="1"/>
  <c r="S3817" i="1" s="1"/>
  <c r="M3816" i="1"/>
  <c r="S3816" i="1" s="1"/>
  <c r="G3816" i="1"/>
  <c r="Q3815" i="1"/>
  <c r="K3815" i="1" s="1"/>
  <c r="L3816" i="1" s="1"/>
  <c r="M3818" i="1" s="1"/>
  <c r="S3818" i="1" s="1"/>
  <c r="N3816" i="1" l="1"/>
  <c r="E3817" i="1" s="1"/>
  <c r="G3817" i="1" s="1"/>
  <c r="N3817" i="1" s="1"/>
  <c r="E3818" i="1" s="1"/>
  <c r="Q3816" i="1"/>
  <c r="K3816" i="1" s="1"/>
  <c r="L3817" i="1" s="1"/>
  <c r="G3818" i="1" l="1"/>
  <c r="N3818" i="1" s="1"/>
  <c r="E3819" i="1" s="1"/>
  <c r="Q3817" i="1"/>
  <c r="K3817" i="1" s="1"/>
  <c r="L3818" i="1" s="1"/>
  <c r="M3820" i="1" s="1"/>
  <c r="S3820" i="1" s="1"/>
  <c r="M3819" i="1" l="1"/>
  <c r="S3819" i="1" s="1"/>
  <c r="G3819" i="1"/>
  <c r="Q3818" i="1"/>
  <c r="K3818" i="1" s="1"/>
  <c r="L3819" i="1" s="1"/>
  <c r="M3821" i="1" s="1"/>
  <c r="S3821" i="1" s="1"/>
  <c r="N3819" i="1" l="1"/>
  <c r="E3820" i="1" s="1"/>
  <c r="G3820" i="1" s="1"/>
  <c r="N3820" i="1" s="1"/>
  <c r="E3821" i="1" s="1"/>
  <c r="Q3819" i="1"/>
  <c r="K3819" i="1" s="1"/>
  <c r="L3820" i="1" s="1"/>
  <c r="G3821" i="1" l="1"/>
  <c r="N3821" i="1" s="1"/>
  <c r="E3822" i="1" s="1"/>
  <c r="Q3820" i="1"/>
  <c r="K3820" i="1" s="1"/>
  <c r="L3821" i="1" s="1"/>
  <c r="M3822" i="1" l="1"/>
  <c r="S3822" i="1" s="1"/>
  <c r="G3822" i="1"/>
  <c r="Q3821" i="1"/>
  <c r="K3821" i="1" s="1"/>
  <c r="L3822" i="1" s="1"/>
  <c r="M3823" i="1" s="1"/>
  <c r="S3823" i="1" s="1"/>
  <c r="N3822" i="1" l="1"/>
  <c r="E3823" i="1" s="1"/>
  <c r="G3823" i="1" s="1"/>
  <c r="N3823" i="1" s="1"/>
  <c r="E3824" i="1" s="1"/>
  <c r="Q3822" i="1"/>
  <c r="K3822" i="1" s="1"/>
  <c r="L3823" i="1" s="1"/>
  <c r="M3824" i="1" l="1"/>
  <c r="S3824" i="1" s="1"/>
  <c r="Q3823" i="1"/>
  <c r="K3823" i="1" s="1"/>
  <c r="L3824" i="1" s="1"/>
  <c r="G3824" i="1"/>
  <c r="N3824" i="1" l="1"/>
  <c r="E3825" i="1" s="1"/>
  <c r="G3825" i="1" s="1"/>
  <c r="M3825" i="1"/>
  <c r="S3825" i="1" s="1"/>
  <c r="Q3824" i="1"/>
  <c r="K3824" i="1" s="1"/>
  <c r="L3825" i="1" s="1"/>
  <c r="M3827" i="1" s="1"/>
  <c r="S3827" i="1" s="1"/>
  <c r="N3825" i="1" l="1"/>
  <c r="E3826" i="1" s="1"/>
  <c r="G3826" i="1" s="1"/>
  <c r="M3826" i="1"/>
  <c r="S3826" i="1" s="1"/>
  <c r="Q3825" i="1"/>
  <c r="K3825" i="1" s="1"/>
  <c r="L3826" i="1" s="1"/>
  <c r="N3826" i="1" l="1"/>
  <c r="E3827" i="1" s="1"/>
  <c r="G3827" i="1" s="1"/>
  <c r="N3827" i="1" s="1"/>
  <c r="E3828" i="1" s="1"/>
  <c r="Q3826" i="1"/>
  <c r="K3826" i="1" s="1"/>
  <c r="L3827" i="1" s="1"/>
  <c r="M3829" i="1" s="1"/>
  <c r="S3829" i="1" s="1"/>
  <c r="M3828" i="1" l="1"/>
  <c r="S3828" i="1" s="1"/>
  <c r="G3828" i="1"/>
  <c r="Q3827" i="1"/>
  <c r="K3827" i="1" s="1"/>
  <c r="L3828" i="1" s="1"/>
  <c r="M3830" i="1" s="1"/>
  <c r="S3830" i="1" s="1"/>
  <c r="N3828" i="1" l="1"/>
  <c r="E3829" i="1" s="1"/>
  <c r="G3829" i="1" s="1"/>
  <c r="N3829" i="1" s="1"/>
  <c r="E3830" i="1" s="1"/>
  <c r="Q3828" i="1"/>
  <c r="K3828" i="1" s="1"/>
  <c r="L3829" i="1" s="1"/>
  <c r="M3831" i="1" s="1"/>
  <c r="S3831" i="1" s="1"/>
  <c r="G3830" i="1" l="1"/>
  <c r="N3830" i="1" s="1"/>
  <c r="E3831" i="1" s="1"/>
  <c r="Q3829" i="1"/>
  <c r="K3829" i="1" s="1"/>
  <c r="L3830" i="1" s="1"/>
  <c r="M3832" i="1" s="1"/>
  <c r="S3832" i="1" s="1"/>
  <c r="G3831" i="1" l="1"/>
  <c r="N3831" i="1" s="1"/>
  <c r="E3832" i="1" s="1"/>
  <c r="Q3830" i="1"/>
  <c r="K3830" i="1" s="1"/>
  <c r="L3831" i="1" s="1"/>
  <c r="G3832" i="1" l="1"/>
  <c r="N3832" i="1" s="1"/>
  <c r="E3833" i="1" s="1"/>
  <c r="Q3831" i="1"/>
  <c r="K3831" i="1" s="1"/>
  <c r="L3832" i="1" s="1"/>
  <c r="M3834" i="1" s="1"/>
  <c r="S3834" i="1" s="1"/>
  <c r="M3833" i="1" l="1"/>
  <c r="S3833" i="1" s="1"/>
  <c r="G3833" i="1"/>
  <c r="Q3832" i="1"/>
  <c r="K3832" i="1" s="1"/>
  <c r="L3833" i="1" s="1"/>
  <c r="N3833" i="1" l="1"/>
  <c r="E3834" i="1" s="1"/>
  <c r="G3834" i="1" s="1"/>
  <c r="N3834" i="1" s="1"/>
  <c r="E3835" i="1" s="1"/>
  <c r="Q3833" i="1"/>
  <c r="K3833" i="1" s="1"/>
  <c r="L3834" i="1" s="1"/>
  <c r="M3836" i="1" l="1"/>
  <c r="S3836" i="1" s="1"/>
  <c r="M3835" i="1"/>
  <c r="S3835" i="1" s="1"/>
  <c r="G3835" i="1"/>
  <c r="Q3834" i="1"/>
  <c r="K3834" i="1" s="1"/>
  <c r="L3835" i="1" s="1"/>
  <c r="N3835" i="1" l="1"/>
  <c r="E3836" i="1" s="1"/>
  <c r="G3836" i="1" s="1"/>
  <c r="N3836" i="1" s="1"/>
  <c r="E3837" i="1" s="1"/>
  <c r="Q3835" i="1"/>
  <c r="K3835" i="1" s="1"/>
  <c r="L3836" i="1" s="1"/>
  <c r="M3838" i="1" s="1"/>
  <c r="S3838" i="1" s="1"/>
  <c r="M3837" i="1" l="1"/>
  <c r="S3837" i="1" s="1"/>
  <c r="G3837" i="1"/>
  <c r="Q3836" i="1"/>
  <c r="K3836" i="1" s="1"/>
  <c r="L3837" i="1" s="1"/>
  <c r="M3839" i="1" s="1"/>
  <c r="S3839" i="1" s="1"/>
  <c r="N3837" i="1" l="1"/>
  <c r="E3838" i="1" s="1"/>
  <c r="G3838" i="1" s="1"/>
  <c r="N3838" i="1" s="1"/>
  <c r="E3839" i="1" s="1"/>
  <c r="Q3837" i="1"/>
  <c r="K3837" i="1" s="1"/>
  <c r="L3838" i="1" s="1"/>
  <c r="G3839" i="1" l="1"/>
  <c r="N3839" i="1" s="1"/>
  <c r="E3840" i="1" s="1"/>
  <c r="Q3838" i="1"/>
  <c r="K3838" i="1" s="1"/>
  <c r="L3839" i="1" s="1"/>
  <c r="M3840" i="1" l="1"/>
  <c r="S3840" i="1" s="1"/>
  <c r="G3840" i="1"/>
  <c r="Q3839" i="1"/>
  <c r="K3839" i="1" s="1"/>
  <c r="L3840" i="1" s="1"/>
  <c r="M3842" i="1" s="1"/>
  <c r="S3842" i="1" s="1"/>
  <c r="N3840" i="1" l="1"/>
  <c r="E3841" i="1" s="1"/>
  <c r="G3841" i="1" s="1"/>
  <c r="M3841" i="1"/>
  <c r="S3841" i="1" s="1"/>
  <c r="Q3840" i="1"/>
  <c r="K3840" i="1" s="1"/>
  <c r="L3841" i="1" s="1"/>
  <c r="M3843" i="1" s="1"/>
  <c r="S3843" i="1" s="1"/>
  <c r="N3841" i="1" l="1"/>
  <c r="E3842" i="1" s="1"/>
  <c r="G3842" i="1" s="1"/>
  <c r="N3842" i="1" s="1"/>
  <c r="E3843" i="1" s="1"/>
  <c r="Q3841" i="1"/>
  <c r="K3841" i="1" s="1"/>
  <c r="L3842" i="1" s="1"/>
  <c r="G3843" i="1" l="1"/>
  <c r="N3843" i="1" s="1"/>
  <c r="E3844" i="1" s="1"/>
  <c r="Q3842" i="1"/>
  <c r="K3842" i="1" s="1"/>
  <c r="L3843" i="1" s="1"/>
  <c r="M3845" i="1" s="1"/>
  <c r="S3845" i="1" s="1"/>
  <c r="M3844" i="1" l="1"/>
  <c r="S3844" i="1" s="1"/>
  <c r="G3844" i="1"/>
  <c r="Q3843" i="1"/>
  <c r="K3843" i="1" s="1"/>
  <c r="L3844" i="1" s="1"/>
  <c r="N3844" i="1" l="1"/>
  <c r="E3845" i="1" s="1"/>
  <c r="G3845" i="1" s="1"/>
  <c r="N3845" i="1" s="1"/>
  <c r="E3846" i="1" s="1"/>
  <c r="Q3844" i="1"/>
  <c r="K3844" i="1" s="1"/>
  <c r="L3845" i="1" s="1"/>
  <c r="M3846" i="1" l="1"/>
  <c r="S3846" i="1" s="1"/>
  <c r="G3846" i="1"/>
  <c r="Q3845" i="1"/>
  <c r="K3845" i="1" s="1"/>
  <c r="L3846" i="1" s="1"/>
  <c r="N3846" i="1" l="1"/>
  <c r="E3847" i="1" s="1"/>
  <c r="G3847" i="1" s="1"/>
  <c r="M3847" i="1"/>
  <c r="S3847" i="1" s="1"/>
  <c r="Q3846" i="1"/>
  <c r="K3846" i="1" s="1"/>
  <c r="L3847" i="1" s="1"/>
  <c r="M3849" i="1" s="1"/>
  <c r="S3849" i="1" s="1"/>
  <c r="M3848" i="1" l="1"/>
  <c r="S3848" i="1" s="1"/>
  <c r="N3847" i="1"/>
  <c r="E3848" i="1" s="1"/>
  <c r="G3848" i="1" s="1"/>
  <c r="Q3847" i="1"/>
  <c r="K3847" i="1" s="1"/>
  <c r="L3848" i="1" s="1"/>
  <c r="N3848" i="1" l="1"/>
  <c r="E3849" i="1" s="1"/>
  <c r="G3849" i="1" s="1"/>
  <c r="N3849" i="1" s="1"/>
  <c r="E3850" i="1" s="1"/>
  <c r="Q3848" i="1"/>
  <c r="K3848" i="1" s="1"/>
  <c r="L3849" i="1" s="1"/>
  <c r="M3851" i="1" s="1"/>
  <c r="S3851" i="1" s="1"/>
  <c r="M3850" i="1" l="1"/>
  <c r="S3850" i="1" s="1"/>
  <c r="G3850" i="1"/>
  <c r="Q3849" i="1"/>
  <c r="K3849" i="1" s="1"/>
  <c r="L3850" i="1" s="1"/>
  <c r="M3852" i="1" s="1"/>
  <c r="S3852" i="1" s="1"/>
  <c r="N3850" i="1" l="1"/>
  <c r="E3851" i="1" s="1"/>
  <c r="G3851" i="1" s="1"/>
  <c r="N3851" i="1" s="1"/>
  <c r="E3852" i="1" s="1"/>
  <c r="Q3850" i="1"/>
  <c r="K3850" i="1" s="1"/>
  <c r="L3851" i="1" s="1"/>
  <c r="M3853" i="1" s="1"/>
  <c r="S3853" i="1" s="1"/>
  <c r="G3852" i="1" l="1"/>
  <c r="N3852" i="1" s="1"/>
  <c r="E3853" i="1" s="1"/>
  <c r="Q3851" i="1"/>
  <c r="K3851" i="1" s="1"/>
  <c r="L3852" i="1" s="1"/>
  <c r="G3853" i="1" l="1"/>
  <c r="N3853" i="1" s="1"/>
  <c r="E3854" i="1" s="1"/>
  <c r="Q3852" i="1"/>
  <c r="K3852" i="1" s="1"/>
  <c r="L3853" i="1" s="1"/>
  <c r="M3854" i="1" s="1"/>
  <c r="S3854" i="1" s="1"/>
  <c r="G3854" i="1" l="1"/>
  <c r="N3854" i="1" s="1"/>
  <c r="E3855" i="1" s="1"/>
  <c r="Q3853" i="1"/>
  <c r="K3853" i="1" s="1"/>
  <c r="L3854" i="1" s="1"/>
  <c r="M3856" i="1" s="1"/>
  <c r="S3856" i="1" s="1"/>
  <c r="M3855" i="1" l="1"/>
  <c r="S3855" i="1" s="1"/>
  <c r="G3855" i="1"/>
  <c r="Q3854" i="1"/>
  <c r="K3854" i="1" s="1"/>
  <c r="L3855" i="1" s="1"/>
  <c r="N3855" i="1" l="1"/>
  <c r="E3856" i="1" s="1"/>
  <c r="G3856" i="1" s="1"/>
  <c r="N3856" i="1" s="1"/>
  <c r="E3857" i="1" s="1"/>
  <c r="Q3855" i="1"/>
  <c r="K3855" i="1" s="1"/>
  <c r="L3856" i="1" s="1"/>
  <c r="M3858" i="1" l="1"/>
  <c r="S3858" i="1" s="1"/>
  <c r="M3857" i="1"/>
  <c r="S3857" i="1" s="1"/>
  <c r="G3857" i="1"/>
  <c r="Q3856" i="1"/>
  <c r="K3856" i="1" s="1"/>
  <c r="L3857" i="1" s="1"/>
  <c r="N3857" i="1" l="1"/>
  <c r="E3858" i="1" s="1"/>
  <c r="G3858" i="1" s="1"/>
  <c r="N3858" i="1" s="1"/>
  <c r="E3859" i="1" s="1"/>
  <c r="Q3857" i="1"/>
  <c r="K3857" i="1" s="1"/>
  <c r="L3858" i="1" s="1"/>
  <c r="M3859" i="1" l="1"/>
  <c r="S3859" i="1" s="1"/>
  <c r="G3859" i="1"/>
  <c r="Q3858" i="1"/>
  <c r="K3858" i="1" s="1"/>
  <c r="L3859" i="1" s="1"/>
  <c r="M3861" i="1" s="1"/>
  <c r="S3861" i="1" s="1"/>
  <c r="N3859" i="1" l="1"/>
  <c r="E3860" i="1" s="1"/>
  <c r="G3860" i="1" s="1"/>
  <c r="M3860" i="1"/>
  <c r="S3860" i="1" s="1"/>
  <c r="Q3859" i="1"/>
  <c r="K3859" i="1" s="1"/>
  <c r="L3860" i="1" s="1"/>
  <c r="N3860" i="1" l="1"/>
  <c r="E3861" i="1" s="1"/>
  <c r="G3861" i="1" s="1"/>
  <c r="N3861" i="1" s="1"/>
  <c r="E3862" i="1" s="1"/>
  <c r="Q3860" i="1"/>
  <c r="K3860" i="1" s="1"/>
  <c r="L3861" i="1" s="1"/>
  <c r="M3863" i="1" l="1"/>
  <c r="S3863" i="1" s="1"/>
  <c r="M3862" i="1"/>
  <c r="S3862" i="1" s="1"/>
  <c r="G3862" i="1"/>
  <c r="Q3861" i="1"/>
  <c r="K3861" i="1" s="1"/>
  <c r="L3862" i="1" s="1"/>
  <c r="M3864" i="1" s="1"/>
  <c r="S3864" i="1" s="1"/>
  <c r="N3862" i="1" l="1"/>
  <c r="E3863" i="1" s="1"/>
  <c r="G3863" i="1" s="1"/>
  <c r="N3863" i="1" s="1"/>
  <c r="E3864" i="1" s="1"/>
  <c r="Q3862" i="1"/>
  <c r="K3862" i="1" s="1"/>
  <c r="L3863" i="1" s="1"/>
  <c r="G3864" i="1" l="1"/>
  <c r="N3864" i="1" s="1"/>
  <c r="E3865" i="1" s="1"/>
  <c r="Q3863" i="1"/>
  <c r="K3863" i="1" s="1"/>
  <c r="L3864" i="1" s="1"/>
  <c r="M3866" i="1" l="1"/>
  <c r="S3866" i="1" s="1"/>
  <c r="M3865" i="1"/>
  <c r="S3865" i="1" s="1"/>
  <c r="G3865" i="1"/>
  <c r="Q3864" i="1"/>
  <c r="K3864" i="1" s="1"/>
  <c r="L3865" i="1" s="1"/>
  <c r="N3865" i="1" l="1"/>
  <c r="E3866" i="1" s="1"/>
  <c r="G3866" i="1" s="1"/>
  <c r="N3866" i="1" s="1"/>
  <c r="E3867" i="1" s="1"/>
  <c r="Q3865" i="1"/>
  <c r="K3865" i="1" s="1"/>
  <c r="L3866" i="1" s="1"/>
  <c r="M3868" i="1" s="1"/>
  <c r="S3868" i="1" s="1"/>
  <c r="M3867" i="1" l="1"/>
  <c r="S3867" i="1" s="1"/>
  <c r="G3867" i="1"/>
  <c r="Q3866" i="1"/>
  <c r="K3866" i="1" s="1"/>
  <c r="L3867" i="1" s="1"/>
  <c r="N3867" i="1" l="1"/>
  <c r="E3868" i="1" s="1"/>
  <c r="G3868" i="1" s="1"/>
  <c r="N3868" i="1" s="1"/>
  <c r="E3869" i="1" s="1"/>
  <c r="Q3867" i="1"/>
  <c r="K3867" i="1" s="1"/>
  <c r="L3868" i="1" s="1"/>
  <c r="M3869" i="1" l="1"/>
  <c r="S3869" i="1" s="1"/>
  <c r="G3869" i="1"/>
  <c r="Q3868" i="1"/>
  <c r="K3868" i="1" s="1"/>
  <c r="L3869" i="1" s="1"/>
  <c r="M3870" i="1" s="1"/>
  <c r="S3870" i="1" s="1"/>
  <c r="N3869" i="1" l="1"/>
  <c r="E3870" i="1" s="1"/>
  <c r="G3870" i="1" s="1"/>
  <c r="N3870" i="1" s="1"/>
  <c r="E3871" i="1" s="1"/>
  <c r="Q3869" i="1"/>
  <c r="K3869" i="1" s="1"/>
  <c r="L3870" i="1" s="1"/>
  <c r="M3871" i="1" l="1"/>
  <c r="S3871" i="1" s="1"/>
  <c r="G3871" i="1"/>
  <c r="Q3870" i="1"/>
  <c r="K3870" i="1" s="1"/>
  <c r="L3871" i="1" s="1"/>
  <c r="N3871" i="1" l="1"/>
  <c r="E3872" i="1" s="1"/>
  <c r="G3872" i="1" s="1"/>
  <c r="M3872" i="1"/>
  <c r="S3872" i="1" s="1"/>
  <c r="Q3871" i="1"/>
  <c r="K3871" i="1" s="1"/>
  <c r="L3872" i="1" s="1"/>
  <c r="M3873" i="1" s="1"/>
  <c r="S3873" i="1" s="1"/>
  <c r="N3872" i="1" l="1"/>
  <c r="E3873" i="1" s="1"/>
  <c r="G3873" i="1" s="1"/>
  <c r="N3873" i="1" s="1"/>
  <c r="E3874" i="1" s="1"/>
  <c r="Q3872" i="1"/>
  <c r="K3872" i="1" s="1"/>
  <c r="L3873" i="1" s="1"/>
  <c r="M3875" i="1" s="1"/>
  <c r="S3875" i="1" s="1"/>
  <c r="M3874" i="1" l="1"/>
  <c r="S3874" i="1" s="1"/>
  <c r="G3874" i="1"/>
  <c r="Q3873" i="1"/>
  <c r="K3873" i="1" s="1"/>
  <c r="L3874" i="1" s="1"/>
  <c r="N3874" i="1" l="1"/>
  <c r="E3875" i="1" s="1"/>
  <c r="G3875" i="1" s="1"/>
  <c r="N3875" i="1" s="1"/>
  <c r="E3876" i="1" s="1"/>
  <c r="Q3874" i="1"/>
  <c r="K3874" i="1" s="1"/>
  <c r="L3875" i="1" s="1"/>
  <c r="M3877" i="1" s="1"/>
  <c r="S3877" i="1" s="1"/>
  <c r="M3876" i="1" l="1"/>
  <c r="S3876" i="1" s="1"/>
  <c r="G3876" i="1"/>
  <c r="Q3875" i="1"/>
  <c r="K3875" i="1" s="1"/>
  <c r="L3876" i="1" s="1"/>
  <c r="N3876" i="1" l="1"/>
  <c r="E3877" i="1" s="1"/>
  <c r="G3877" i="1" s="1"/>
  <c r="N3877" i="1" s="1"/>
  <c r="E3878" i="1" s="1"/>
  <c r="Q3876" i="1"/>
  <c r="K3876" i="1" s="1"/>
  <c r="L3877" i="1" s="1"/>
  <c r="M3879" i="1" s="1"/>
  <c r="S3879" i="1" s="1"/>
  <c r="M3878" i="1" l="1"/>
  <c r="S3878" i="1" s="1"/>
  <c r="G3878" i="1"/>
  <c r="Q3877" i="1"/>
  <c r="K3877" i="1" s="1"/>
  <c r="L3878" i="1" s="1"/>
  <c r="N3878" i="1" l="1"/>
  <c r="E3879" i="1" s="1"/>
  <c r="G3879" i="1" s="1"/>
  <c r="N3879" i="1" s="1"/>
  <c r="E3880" i="1" s="1"/>
  <c r="Q3878" i="1"/>
  <c r="K3878" i="1" s="1"/>
  <c r="L3879" i="1" s="1"/>
  <c r="M3880" i="1" l="1"/>
  <c r="S3880" i="1" s="1"/>
  <c r="G3880" i="1"/>
  <c r="Q3879" i="1"/>
  <c r="K3879" i="1" s="1"/>
  <c r="L3880" i="1" s="1"/>
  <c r="M3882" i="1" l="1"/>
  <c r="S3882" i="1" s="1"/>
  <c r="M3881" i="1"/>
  <c r="S3881" i="1" s="1"/>
  <c r="N3880" i="1"/>
  <c r="E3881" i="1" s="1"/>
  <c r="G3881" i="1" s="1"/>
  <c r="Q3880" i="1"/>
  <c r="K3880" i="1" s="1"/>
  <c r="L3881" i="1" s="1"/>
  <c r="M3883" i="1" s="1"/>
  <c r="S3883" i="1" s="1"/>
  <c r="N3881" i="1" l="1"/>
  <c r="E3882" i="1" s="1"/>
  <c r="G3882" i="1" s="1"/>
  <c r="N3882" i="1" s="1"/>
  <c r="E3883" i="1" s="1"/>
  <c r="Q3881" i="1"/>
  <c r="K3881" i="1" s="1"/>
  <c r="L3882" i="1" s="1"/>
  <c r="M3884" i="1" s="1"/>
  <c r="S3884" i="1" s="1"/>
  <c r="G3883" i="1" l="1"/>
  <c r="N3883" i="1" s="1"/>
  <c r="E3884" i="1" s="1"/>
  <c r="Q3882" i="1"/>
  <c r="K3882" i="1" s="1"/>
  <c r="L3883" i="1" s="1"/>
  <c r="M3885" i="1" s="1"/>
  <c r="S3885" i="1" s="1"/>
  <c r="G3884" i="1" l="1"/>
  <c r="N3884" i="1" s="1"/>
  <c r="E3885" i="1" s="1"/>
  <c r="Q3883" i="1"/>
  <c r="K3883" i="1" s="1"/>
  <c r="L3884" i="1" s="1"/>
  <c r="M3886" i="1" s="1"/>
  <c r="S3886" i="1" s="1"/>
  <c r="G3885" i="1" l="1"/>
  <c r="N3885" i="1" s="1"/>
  <c r="E3886" i="1" s="1"/>
  <c r="Q3884" i="1"/>
  <c r="K3884" i="1" s="1"/>
  <c r="L3885" i="1" s="1"/>
  <c r="M3887" i="1" s="1"/>
  <c r="S3887" i="1" s="1"/>
  <c r="G3886" i="1" l="1"/>
  <c r="N3886" i="1" s="1"/>
  <c r="E3887" i="1" s="1"/>
  <c r="Q3885" i="1"/>
  <c r="K3885" i="1" s="1"/>
  <c r="L3886" i="1" s="1"/>
  <c r="M3888" i="1" s="1"/>
  <c r="S3888" i="1" s="1"/>
  <c r="G3887" i="1" l="1"/>
  <c r="N3887" i="1" s="1"/>
  <c r="E3888" i="1" s="1"/>
  <c r="Q3886" i="1"/>
  <c r="K3886" i="1" s="1"/>
  <c r="L3887" i="1" s="1"/>
  <c r="M3889" i="1" s="1"/>
  <c r="S3889" i="1" s="1"/>
  <c r="G3888" i="1" l="1"/>
  <c r="N3888" i="1" s="1"/>
  <c r="E3889" i="1" s="1"/>
  <c r="Q3887" i="1"/>
  <c r="K3887" i="1" s="1"/>
  <c r="L3888" i="1" s="1"/>
  <c r="M3890" i="1" s="1"/>
  <c r="S3890" i="1" s="1"/>
  <c r="G3889" i="1" l="1"/>
  <c r="N3889" i="1" s="1"/>
  <c r="E3890" i="1" s="1"/>
  <c r="Q3888" i="1"/>
  <c r="K3888" i="1" s="1"/>
  <c r="L3889" i="1" s="1"/>
  <c r="G3890" i="1" l="1"/>
  <c r="N3890" i="1" s="1"/>
  <c r="E3891" i="1" s="1"/>
  <c r="Q3889" i="1"/>
  <c r="K3889" i="1" s="1"/>
  <c r="L3890" i="1" s="1"/>
  <c r="M3892" i="1" s="1"/>
  <c r="S3892" i="1" s="1"/>
  <c r="M3891" i="1" l="1"/>
  <c r="S3891" i="1" s="1"/>
  <c r="G3891" i="1"/>
  <c r="Q3890" i="1"/>
  <c r="K3890" i="1" s="1"/>
  <c r="L3891" i="1" s="1"/>
  <c r="N3891" i="1" l="1"/>
  <c r="E3892" i="1" s="1"/>
  <c r="G3892" i="1" s="1"/>
  <c r="N3892" i="1" s="1"/>
  <c r="E3893" i="1" s="1"/>
  <c r="Q3891" i="1"/>
  <c r="K3891" i="1" s="1"/>
  <c r="L3892" i="1" s="1"/>
  <c r="M3894" i="1" s="1"/>
  <c r="S3894" i="1" s="1"/>
  <c r="M3893" i="1" l="1"/>
  <c r="S3893" i="1" s="1"/>
  <c r="G3893" i="1"/>
  <c r="Q3892" i="1"/>
  <c r="K3892" i="1" s="1"/>
  <c r="L3893" i="1" s="1"/>
  <c r="N3893" i="1" l="1"/>
  <c r="E3894" i="1" s="1"/>
  <c r="G3894" i="1" s="1"/>
  <c r="N3894" i="1" s="1"/>
  <c r="E3895" i="1" s="1"/>
  <c r="Q3893" i="1"/>
  <c r="K3893" i="1" s="1"/>
  <c r="L3894" i="1" s="1"/>
  <c r="M3896" i="1" s="1"/>
  <c r="S3896" i="1" s="1"/>
  <c r="M3895" i="1" l="1"/>
  <c r="S3895" i="1" s="1"/>
  <c r="G3895" i="1"/>
  <c r="Q3894" i="1"/>
  <c r="K3894" i="1" s="1"/>
  <c r="L3895" i="1" s="1"/>
  <c r="M3897" i="1" s="1"/>
  <c r="S3897" i="1" s="1"/>
  <c r="N3895" i="1" l="1"/>
  <c r="E3896" i="1" s="1"/>
  <c r="G3896" i="1" s="1"/>
  <c r="N3896" i="1" s="1"/>
  <c r="E3897" i="1" s="1"/>
  <c r="Q3895" i="1"/>
  <c r="K3895" i="1" s="1"/>
  <c r="L3896" i="1" s="1"/>
  <c r="G3897" i="1" l="1"/>
  <c r="N3897" i="1" s="1"/>
  <c r="E3898" i="1" s="1"/>
  <c r="Q3896" i="1"/>
  <c r="K3896" i="1" s="1"/>
  <c r="L3897" i="1" s="1"/>
  <c r="M3899" i="1" s="1"/>
  <c r="S3899" i="1" s="1"/>
  <c r="M3898" i="1" l="1"/>
  <c r="S3898" i="1" s="1"/>
  <c r="G3898" i="1"/>
  <c r="Q3897" i="1"/>
  <c r="K3897" i="1" s="1"/>
  <c r="L3898" i="1" s="1"/>
  <c r="N3898" i="1" l="1"/>
  <c r="E3899" i="1" s="1"/>
  <c r="G3899" i="1" s="1"/>
  <c r="N3899" i="1" s="1"/>
  <c r="E3900" i="1" s="1"/>
  <c r="Q3898" i="1"/>
  <c r="K3898" i="1" s="1"/>
  <c r="L3899" i="1" s="1"/>
  <c r="M3900" i="1" l="1"/>
  <c r="S3900" i="1" s="1"/>
  <c r="G3900" i="1"/>
  <c r="Q3899" i="1"/>
  <c r="K3899" i="1" s="1"/>
  <c r="L3900" i="1" s="1"/>
  <c r="N3900" i="1" l="1"/>
  <c r="E3901" i="1" s="1"/>
  <c r="G3901" i="1" s="1"/>
  <c r="M3901" i="1"/>
  <c r="S3901" i="1" s="1"/>
  <c r="Q3900" i="1"/>
  <c r="K3900" i="1" s="1"/>
  <c r="L3901" i="1" s="1"/>
  <c r="M3903" i="1" s="1"/>
  <c r="S3903" i="1" s="1"/>
  <c r="M3902" i="1" l="1"/>
  <c r="S3902" i="1" s="1"/>
  <c r="N3901" i="1"/>
  <c r="E3902" i="1" s="1"/>
  <c r="G3902" i="1" s="1"/>
  <c r="Q3901" i="1"/>
  <c r="K3901" i="1" s="1"/>
  <c r="L3902" i="1" s="1"/>
  <c r="N3902" i="1" l="1"/>
  <c r="E3903" i="1" s="1"/>
  <c r="G3903" i="1" s="1"/>
  <c r="N3903" i="1" s="1"/>
  <c r="E3904" i="1" s="1"/>
  <c r="Q3902" i="1"/>
  <c r="K3902" i="1" s="1"/>
  <c r="L3903" i="1" s="1"/>
  <c r="M3905" i="1" s="1"/>
  <c r="S3905" i="1" s="1"/>
  <c r="M3904" i="1" l="1"/>
  <c r="S3904" i="1" s="1"/>
  <c r="G3904" i="1"/>
  <c r="Q3903" i="1"/>
  <c r="K3903" i="1" s="1"/>
  <c r="L3904" i="1" s="1"/>
  <c r="N3904" i="1" l="1"/>
  <c r="E3905" i="1" s="1"/>
  <c r="G3905" i="1" s="1"/>
  <c r="N3905" i="1" s="1"/>
  <c r="E3906" i="1" s="1"/>
  <c r="Q3904" i="1"/>
  <c r="K3904" i="1" s="1"/>
  <c r="L3905" i="1" s="1"/>
  <c r="M3906" i="1" s="1"/>
  <c r="S3906" i="1" s="1"/>
  <c r="G3906" i="1" l="1"/>
  <c r="N3906" i="1" s="1"/>
  <c r="E3907" i="1" s="1"/>
  <c r="Q3905" i="1"/>
  <c r="K3905" i="1" s="1"/>
  <c r="L3906" i="1" s="1"/>
  <c r="M3908" i="1" s="1"/>
  <c r="S3908" i="1" s="1"/>
  <c r="M3907" i="1" l="1"/>
  <c r="S3907" i="1" s="1"/>
  <c r="G3907" i="1"/>
  <c r="Q3906" i="1"/>
  <c r="K3906" i="1" s="1"/>
  <c r="L3907" i="1" s="1"/>
  <c r="N3907" i="1" l="1"/>
  <c r="E3908" i="1" s="1"/>
  <c r="G3908" i="1" s="1"/>
  <c r="N3908" i="1" s="1"/>
  <c r="E3909" i="1" s="1"/>
  <c r="Q3907" i="1"/>
  <c r="K3907" i="1" s="1"/>
  <c r="L3908" i="1" s="1"/>
  <c r="M3909" i="1" l="1"/>
  <c r="S3909" i="1" s="1"/>
  <c r="G3909" i="1"/>
  <c r="Q3908" i="1"/>
  <c r="K3908" i="1" s="1"/>
  <c r="L3909" i="1" s="1"/>
  <c r="N3909" i="1" l="1"/>
  <c r="E3910" i="1" s="1"/>
  <c r="G3910" i="1" s="1"/>
  <c r="M3910" i="1"/>
  <c r="S3910" i="1" s="1"/>
  <c r="Q3909" i="1"/>
  <c r="K3909" i="1" s="1"/>
  <c r="L3910" i="1" s="1"/>
  <c r="M3912" i="1" s="1"/>
  <c r="S3912" i="1" s="1"/>
  <c r="M3911" i="1" l="1"/>
  <c r="S3911" i="1" s="1"/>
  <c r="N3910" i="1"/>
  <c r="E3911" i="1" s="1"/>
  <c r="G3911" i="1" s="1"/>
  <c r="Q3910" i="1"/>
  <c r="K3910" i="1" s="1"/>
  <c r="L3911" i="1" s="1"/>
  <c r="M3913" i="1" s="1"/>
  <c r="S3913" i="1" s="1"/>
  <c r="N3911" i="1" l="1"/>
  <c r="E3912" i="1" s="1"/>
  <c r="G3912" i="1" s="1"/>
  <c r="N3912" i="1" s="1"/>
  <c r="E3913" i="1" s="1"/>
  <c r="Q3911" i="1"/>
  <c r="K3911" i="1" s="1"/>
  <c r="L3912" i="1" s="1"/>
  <c r="G3913" i="1" l="1"/>
  <c r="N3913" i="1" s="1"/>
  <c r="E3914" i="1" s="1"/>
  <c r="Q3912" i="1"/>
  <c r="K3912" i="1" s="1"/>
  <c r="L3913" i="1" s="1"/>
  <c r="M3914" i="1" l="1"/>
  <c r="S3914" i="1" s="1"/>
  <c r="G3914" i="1"/>
  <c r="Q3913" i="1"/>
  <c r="K3913" i="1" s="1"/>
  <c r="L3914" i="1" s="1"/>
  <c r="M3916" i="1" s="1"/>
  <c r="S3916" i="1" s="1"/>
  <c r="N3914" i="1" l="1"/>
  <c r="E3915" i="1" s="1"/>
  <c r="G3915" i="1" s="1"/>
  <c r="M3915" i="1"/>
  <c r="S3915" i="1" s="1"/>
  <c r="Q3914" i="1"/>
  <c r="K3914" i="1" s="1"/>
  <c r="L3915" i="1" s="1"/>
  <c r="M3917" i="1" s="1"/>
  <c r="S3917" i="1" s="1"/>
  <c r="N3915" i="1" l="1"/>
  <c r="E3916" i="1" s="1"/>
  <c r="G3916" i="1" s="1"/>
  <c r="N3916" i="1" s="1"/>
  <c r="E3917" i="1" s="1"/>
  <c r="Q3915" i="1"/>
  <c r="K3915" i="1" s="1"/>
  <c r="L3916" i="1" s="1"/>
  <c r="G3917" i="1" l="1"/>
  <c r="N3917" i="1" s="1"/>
  <c r="E3918" i="1" s="1"/>
  <c r="Q3916" i="1"/>
  <c r="K3916" i="1" s="1"/>
  <c r="L3917" i="1" s="1"/>
  <c r="M3918" i="1" l="1"/>
  <c r="S3918" i="1" s="1"/>
  <c r="G3918" i="1"/>
  <c r="Q3917" i="1"/>
  <c r="K3917" i="1" s="1"/>
  <c r="L3918" i="1" s="1"/>
  <c r="N3918" i="1" l="1"/>
  <c r="E3919" i="1" s="1"/>
  <c r="G3919" i="1" s="1"/>
  <c r="M3919" i="1"/>
  <c r="S3919" i="1" s="1"/>
  <c r="Q3918" i="1"/>
  <c r="K3918" i="1" s="1"/>
  <c r="L3919" i="1" s="1"/>
  <c r="N3919" i="1" l="1"/>
  <c r="E3920" i="1" s="1"/>
  <c r="G3920" i="1" s="1"/>
  <c r="M3920" i="1"/>
  <c r="S3920" i="1" s="1"/>
  <c r="Q3919" i="1"/>
  <c r="K3919" i="1" s="1"/>
  <c r="L3920" i="1" s="1"/>
  <c r="M3922" i="1" s="1"/>
  <c r="S3922" i="1" s="1"/>
  <c r="N3920" i="1" l="1"/>
  <c r="E3921" i="1" s="1"/>
  <c r="G3921" i="1" s="1"/>
  <c r="M3921" i="1"/>
  <c r="S3921" i="1" s="1"/>
  <c r="Q3920" i="1"/>
  <c r="K3920" i="1" s="1"/>
  <c r="L3921" i="1" s="1"/>
  <c r="N3921" i="1" l="1"/>
  <c r="E3922" i="1" s="1"/>
  <c r="G3922" i="1" s="1"/>
  <c r="N3922" i="1" s="1"/>
  <c r="E3923" i="1" s="1"/>
  <c r="Q3921" i="1"/>
  <c r="K3921" i="1" s="1"/>
  <c r="L3922" i="1" s="1"/>
  <c r="M3924" i="1" s="1"/>
  <c r="S3924" i="1" s="1"/>
  <c r="M3923" i="1" l="1"/>
  <c r="S3923" i="1" s="1"/>
  <c r="G3923" i="1"/>
  <c r="Q3922" i="1"/>
  <c r="K3922" i="1" s="1"/>
  <c r="L3923" i="1" s="1"/>
  <c r="M3925" i="1" s="1"/>
  <c r="S3925" i="1" s="1"/>
  <c r="N3923" i="1" l="1"/>
  <c r="E3924" i="1" s="1"/>
  <c r="G3924" i="1" s="1"/>
  <c r="N3924" i="1" s="1"/>
  <c r="E3925" i="1" s="1"/>
  <c r="Q3923" i="1"/>
  <c r="K3923" i="1" s="1"/>
  <c r="L3924" i="1" s="1"/>
  <c r="M3926" i="1" s="1"/>
  <c r="S3926" i="1" s="1"/>
  <c r="G3925" i="1" l="1"/>
  <c r="N3925" i="1" s="1"/>
  <c r="E3926" i="1" s="1"/>
  <c r="Q3924" i="1"/>
  <c r="K3924" i="1" s="1"/>
  <c r="L3925" i="1" s="1"/>
  <c r="M3927" i="1" s="1"/>
  <c r="S3927" i="1" s="1"/>
  <c r="G3926" i="1" l="1"/>
  <c r="N3926" i="1" s="1"/>
  <c r="E3927" i="1" s="1"/>
  <c r="Q3925" i="1"/>
  <c r="K3925" i="1" s="1"/>
  <c r="L3926" i="1" s="1"/>
  <c r="M3928" i="1" s="1"/>
  <c r="S3928" i="1" s="1"/>
  <c r="G3927" i="1" l="1"/>
  <c r="N3927" i="1" s="1"/>
  <c r="E3928" i="1" s="1"/>
  <c r="Q3926" i="1"/>
  <c r="K3926" i="1" s="1"/>
  <c r="L3927" i="1" s="1"/>
  <c r="G3928" i="1" l="1"/>
  <c r="N3928" i="1" s="1"/>
  <c r="E3929" i="1" s="1"/>
  <c r="Q3927" i="1"/>
  <c r="K3927" i="1" s="1"/>
  <c r="L3928" i="1" s="1"/>
  <c r="M3930" i="1" s="1"/>
  <c r="S3930" i="1" s="1"/>
  <c r="M3929" i="1" l="1"/>
  <c r="S3929" i="1" s="1"/>
  <c r="G3929" i="1"/>
  <c r="Q3928" i="1"/>
  <c r="K3928" i="1" s="1"/>
  <c r="L3929" i="1" s="1"/>
  <c r="M3931" i="1" s="1"/>
  <c r="S3931" i="1" s="1"/>
  <c r="N3929" i="1" l="1"/>
  <c r="E3930" i="1" s="1"/>
  <c r="G3930" i="1" s="1"/>
  <c r="N3930" i="1" s="1"/>
  <c r="E3931" i="1" s="1"/>
  <c r="Q3929" i="1"/>
  <c r="K3929" i="1" s="1"/>
  <c r="L3930" i="1" s="1"/>
  <c r="G3931" i="1" l="1"/>
  <c r="N3931" i="1" s="1"/>
  <c r="E3932" i="1" s="1"/>
  <c r="Q3930" i="1"/>
  <c r="K3930" i="1" s="1"/>
  <c r="L3931" i="1" s="1"/>
  <c r="M3933" i="1" s="1"/>
  <c r="S3933" i="1" s="1"/>
  <c r="M3932" i="1" l="1"/>
  <c r="S3932" i="1" s="1"/>
  <c r="G3932" i="1"/>
  <c r="Q3931" i="1"/>
  <c r="K3931" i="1" s="1"/>
  <c r="L3932" i="1" s="1"/>
  <c r="N3932" i="1" l="1"/>
  <c r="E3933" i="1" s="1"/>
  <c r="G3933" i="1" s="1"/>
  <c r="N3933" i="1" s="1"/>
  <c r="E3934" i="1" s="1"/>
  <c r="Q3932" i="1"/>
  <c r="K3932" i="1" s="1"/>
  <c r="L3933" i="1" s="1"/>
  <c r="M3935" i="1" s="1"/>
  <c r="S3935" i="1" s="1"/>
  <c r="M3934" i="1" l="1"/>
  <c r="S3934" i="1" s="1"/>
  <c r="G3934" i="1"/>
  <c r="Q3933" i="1"/>
  <c r="K3933" i="1" s="1"/>
  <c r="L3934" i="1" s="1"/>
  <c r="N3934" i="1" l="1"/>
  <c r="E3935" i="1" s="1"/>
  <c r="G3935" i="1" s="1"/>
  <c r="N3935" i="1" s="1"/>
  <c r="E3936" i="1" s="1"/>
  <c r="Q3934" i="1"/>
  <c r="K3934" i="1" s="1"/>
  <c r="L3935" i="1" s="1"/>
  <c r="M3937" i="1" s="1"/>
  <c r="S3937" i="1" s="1"/>
  <c r="M3936" i="1" l="1"/>
  <c r="S3936" i="1" s="1"/>
  <c r="G3936" i="1"/>
  <c r="Q3935" i="1"/>
  <c r="K3935" i="1" s="1"/>
  <c r="L3936" i="1" s="1"/>
  <c r="N3936" i="1" l="1"/>
  <c r="E3937" i="1" s="1"/>
  <c r="G3937" i="1" s="1"/>
  <c r="N3937" i="1" s="1"/>
  <c r="E3938" i="1" s="1"/>
  <c r="Q3936" i="1"/>
  <c r="K3936" i="1" s="1"/>
  <c r="L3937" i="1" s="1"/>
  <c r="M3938" i="1" l="1"/>
  <c r="S3938" i="1" s="1"/>
  <c r="G3938" i="1"/>
  <c r="Q3937" i="1"/>
  <c r="K3937" i="1" s="1"/>
  <c r="L3938" i="1" s="1"/>
  <c r="N3938" i="1" l="1"/>
  <c r="E3939" i="1" s="1"/>
  <c r="G3939" i="1" s="1"/>
  <c r="M3939" i="1"/>
  <c r="S3939" i="1" s="1"/>
  <c r="Q3938" i="1"/>
  <c r="K3938" i="1" s="1"/>
  <c r="L3939" i="1" s="1"/>
  <c r="N3939" i="1" l="1"/>
  <c r="E3940" i="1" s="1"/>
  <c r="G3940" i="1" s="1"/>
  <c r="M3940" i="1"/>
  <c r="S3940" i="1" s="1"/>
  <c r="Q3939" i="1"/>
  <c r="K3939" i="1" s="1"/>
  <c r="L3940" i="1" s="1"/>
  <c r="M3942" i="1" s="1"/>
  <c r="S3942" i="1" s="1"/>
  <c r="N3940" i="1" l="1"/>
  <c r="E3941" i="1" s="1"/>
  <c r="G3941" i="1" s="1"/>
  <c r="M3941" i="1"/>
  <c r="S3941" i="1" s="1"/>
  <c r="Q3940" i="1"/>
  <c r="K3940" i="1" s="1"/>
  <c r="L3941" i="1" s="1"/>
  <c r="N3941" i="1" l="1"/>
  <c r="E3942" i="1" s="1"/>
  <c r="G3942" i="1" s="1"/>
  <c r="N3942" i="1" s="1"/>
  <c r="E3943" i="1" s="1"/>
  <c r="Q3941" i="1"/>
  <c r="K3941" i="1" s="1"/>
  <c r="L3942" i="1" s="1"/>
  <c r="M3944" i="1" s="1"/>
  <c r="S3944" i="1" s="1"/>
  <c r="M3943" i="1" l="1"/>
  <c r="S3943" i="1" s="1"/>
  <c r="G3943" i="1"/>
  <c r="Q3942" i="1"/>
  <c r="K3942" i="1" s="1"/>
  <c r="L3943" i="1" s="1"/>
  <c r="M3945" i="1" s="1"/>
  <c r="S3945" i="1" s="1"/>
  <c r="N3943" i="1" l="1"/>
  <c r="E3944" i="1" s="1"/>
  <c r="G3944" i="1" s="1"/>
  <c r="N3944" i="1" s="1"/>
  <c r="E3945" i="1" s="1"/>
  <c r="Q3943" i="1"/>
  <c r="K3943" i="1" s="1"/>
  <c r="L3944" i="1" s="1"/>
  <c r="M3946" i="1" s="1"/>
  <c r="S3946" i="1" s="1"/>
  <c r="G3945" i="1" l="1"/>
  <c r="N3945" i="1" s="1"/>
  <c r="E3946" i="1" s="1"/>
  <c r="Q3944" i="1"/>
  <c r="K3944" i="1" s="1"/>
  <c r="L3945" i="1" s="1"/>
  <c r="M3947" i="1" s="1"/>
  <c r="S3947" i="1" s="1"/>
  <c r="G3946" i="1" l="1"/>
  <c r="N3946" i="1" s="1"/>
  <c r="E3947" i="1" s="1"/>
  <c r="Q3945" i="1"/>
  <c r="K3945" i="1" s="1"/>
  <c r="L3946" i="1" s="1"/>
  <c r="G3947" i="1" l="1"/>
  <c r="N3947" i="1" s="1"/>
  <c r="E3948" i="1" s="1"/>
  <c r="Q3946" i="1"/>
  <c r="K3946" i="1" s="1"/>
  <c r="L3947" i="1" s="1"/>
  <c r="M3949" i="1" s="1"/>
  <c r="S3949" i="1" s="1"/>
  <c r="M3948" i="1" l="1"/>
  <c r="S3948" i="1" s="1"/>
  <c r="G3948" i="1"/>
  <c r="Q3947" i="1"/>
  <c r="K3947" i="1" s="1"/>
  <c r="L3948" i="1" s="1"/>
  <c r="M3950" i="1" s="1"/>
  <c r="S3950" i="1" s="1"/>
  <c r="N3948" i="1" l="1"/>
  <c r="E3949" i="1" s="1"/>
  <c r="G3949" i="1" s="1"/>
  <c r="N3949" i="1" s="1"/>
  <c r="E3950" i="1" s="1"/>
  <c r="Q3948" i="1"/>
  <c r="K3948" i="1" s="1"/>
  <c r="L3949" i="1" s="1"/>
  <c r="G3950" i="1" l="1"/>
  <c r="N3950" i="1" s="1"/>
  <c r="E3951" i="1" s="1"/>
  <c r="Q3949" i="1"/>
  <c r="K3949" i="1" s="1"/>
  <c r="L3950" i="1" s="1"/>
  <c r="M3951" i="1" s="1"/>
  <c r="S3951" i="1" s="1"/>
  <c r="G3951" i="1" l="1"/>
  <c r="N3951" i="1" s="1"/>
  <c r="E3952" i="1" s="1"/>
  <c r="Q3950" i="1"/>
  <c r="K3950" i="1" s="1"/>
  <c r="L3951" i="1" s="1"/>
  <c r="M3952" i="1" l="1"/>
  <c r="S3952" i="1" s="1"/>
  <c r="G3952" i="1"/>
  <c r="Q3951" i="1"/>
  <c r="K3951" i="1" s="1"/>
  <c r="L3952" i="1" s="1"/>
  <c r="N3952" i="1" l="1"/>
  <c r="E3953" i="1" s="1"/>
  <c r="G3953" i="1" s="1"/>
  <c r="M3953" i="1"/>
  <c r="S3953" i="1" s="1"/>
  <c r="Q3952" i="1"/>
  <c r="K3952" i="1" s="1"/>
  <c r="L3953" i="1" s="1"/>
  <c r="M3954" i="1" s="1"/>
  <c r="S3954" i="1" s="1"/>
  <c r="N3953" i="1" l="1"/>
  <c r="E3954" i="1" s="1"/>
  <c r="G3954" i="1" s="1"/>
  <c r="N3954" i="1" s="1"/>
  <c r="E3955" i="1" s="1"/>
  <c r="Q3953" i="1"/>
  <c r="K3953" i="1" s="1"/>
  <c r="L3954" i="1" s="1"/>
  <c r="M3956" i="1" s="1"/>
  <c r="S3956" i="1" s="1"/>
  <c r="M3955" i="1" l="1"/>
  <c r="S3955" i="1" s="1"/>
  <c r="G3955" i="1"/>
  <c r="Q3954" i="1"/>
  <c r="K3954" i="1" s="1"/>
  <c r="L3955" i="1" s="1"/>
  <c r="M3957" i="1" s="1"/>
  <c r="S3957" i="1" s="1"/>
  <c r="N3955" i="1" l="1"/>
  <c r="E3956" i="1" s="1"/>
  <c r="G3956" i="1" s="1"/>
  <c r="N3956" i="1" s="1"/>
  <c r="E3957" i="1" s="1"/>
  <c r="Q3955" i="1"/>
  <c r="K3955" i="1" s="1"/>
  <c r="L3956" i="1" s="1"/>
  <c r="G3957" i="1" l="1"/>
  <c r="N3957" i="1" s="1"/>
  <c r="E3958" i="1" s="1"/>
  <c r="Q3956" i="1"/>
  <c r="K3956" i="1" s="1"/>
  <c r="L3957" i="1" s="1"/>
  <c r="M3959" i="1" l="1"/>
  <c r="S3959" i="1" s="1"/>
  <c r="M3958" i="1"/>
  <c r="S3958" i="1" s="1"/>
  <c r="G3958" i="1"/>
  <c r="Q3957" i="1"/>
  <c r="K3957" i="1" s="1"/>
  <c r="L3958" i="1" s="1"/>
  <c r="M3960" i="1" s="1"/>
  <c r="S3960" i="1" s="1"/>
  <c r="N3958" i="1" l="1"/>
  <c r="E3959" i="1" s="1"/>
  <c r="G3959" i="1" s="1"/>
  <c r="N3959" i="1" s="1"/>
  <c r="E3960" i="1" s="1"/>
  <c r="Q3958" i="1"/>
  <c r="K3958" i="1" s="1"/>
  <c r="L3959" i="1" s="1"/>
  <c r="M3961" i="1" s="1"/>
  <c r="S3961" i="1" s="1"/>
  <c r="Q3959" i="1" l="1"/>
  <c r="K3959" i="1" s="1"/>
  <c r="L3960" i="1" s="1"/>
  <c r="G3960" i="1"/>
  <c r="N3960" i="1" s="1"/>
  <c r="E3961" i="1" s="1"/>
  <c r="G3961" i="1" l="1"/>
  <c r="N3961" i="1" s="1"/>
  <c r="E3962" i="1" s="1"/>
  <c r="Q3960" i="1"/>
  <c r="K3960" i="1" s="1"/>
  <c r="L3961" i="1" s="1"/>
  <c r="M3963" i="1" s="1"/>
  <c r="S3963" i="1" s="1"/>
  <c r="M3962" i="1" l="1"/>
  <c r="S3962" i="1" s="1"/>
  <c r="G3962" i="1"/>
  <c r="Q3961" i="1"/>
  <c r="K3961" i="1" s="1"/>
  <c r="L3962" i="1" s="1"/>
  <c r="M3964" i="1" s="1"/>
  <c r="S3964" i="1" s="1"/>
  <c r="N3962" i="1" l="1"/>
  <c r="E3963" i="1" s="1"/>
  <c r="G3963" i="1" s="1"/>
  <c r="N3963" i="1" s="1"/>
  <c r="E3964" i="1" s="1"/>
  <c r="Q3962" i="1"/>
  <c r="K3962" i="1" s="1"/>
  <c r="L3963" i="1" s="1"/>
  <c r="G3964" i="1" l="1"/>
  <c r="N3964" i="1" s="1"/>
  <c r="E3965" i="1" s="1"/>
  <c r="Q3963" i="1"/>
  <c r="K3963" i="1" s="1"/>
  <c r="L3964" i="1" s="1"/>
  <c r="M3966" i="1" s="1"/>
  <c r="S3966" i="1" s="1"/>
  <c r="M3965" i="1" l="1"/>
  <c r="S3965" i="1" s="1"/>
  <c r="G3965" i="1"/>
  <c r="Q3964" i="1"/>
  <c r="K3964" i="1" s="1"/>
  <c r="L3965" i="1" s="1"/>
  <c r="M3967" i="1" s="1"/>
  <c r="S3967" i="1" s="1"/>
  <c r="N3965" i="1" l="1"/>
  <c r="E3966" i="1" s="1"/>
  <c r="G3966" i="1" s="1"/>
  <c r="N3966" i="1" s="1"/>
  <c r="E3967" i="1" s="1"/>
  <c r="Q3965" i="1"/>
  <c r="K3965" i="1" s="1"/>
  <c r="L3966" i="1" s="1"/>
  <c r="G3967" i="1" l="1"/>
  <c r="N3967" i="1" s="1"/>
  <c r="E3968" i="1" s="1"/>
  <c r="Q3966" i="1"/>
  <c r="K3966" i="1" s="1"/>
  <c r="L3967" i="1" s="1"/>
  <c r="M3969" i="1" l="1"/>
  <c r="S3969" i="1" s="1"/>
  <c r="M3968" i="1"/>
  <c r="S3968" i="1" s="1"/>
  <c r="G3968" i="1"/>
  <c r="Q3967" i="1"/>
  <c r="K3967" i="1" s="1"/>
  <c r="L3968" i="1" s="1"/>
  <c r="M3970" i="1" s="1"/>
  <c r="S3970" i="1" s="1"/>
  <c r="N3968" i="1" l="1"/>
  <c r="E3969" i="1" s="1"/>
  <c r="G3969" i="1" s="1"/>
  <c r="N3969" i="1" s="1"/>
  <c r="E3970" i="1" s="1"/>
  <c r="Q3968" i="1"/>
  <c r="K3968" i="1" s="1"/>
  <c r="L3969" i="1" s="1"/>
  <c r="M3971" i="1" s="1"/>
  <c r="S3971" i="1" s="1"/>
  <c r="G3970" i="1" l="1"/>
  <c r="N3970" i="1" s="1"/>
  <c r="E3971" i="1" s="1"/>
  <c r="Q3969" i="1"/>
  <c r="K3969" i="1" s="1"/>
  <c r="L3970" i="1" s="1"/>
  <c r="M3972" i="1" s="1"/>
  <c r="S3972" i="1" s="1"/>
  <c r="G3971" i="1" l="1"/>
  <c r="N3971" i="1" s="1"/>
  <c r="E3972" i="1" s="1"/>
  <c r="Q3970" i="1"/>
  <c r="K3970" i="1" s="1"/>
  <c r="L3971" i="1" s="1"/>
  <c r="G3972" i="1" l="1"/>
  <c r="N3972" i="1" s="1"/>
  <c r="E3973" i="1" s="1"/>
  <c r="Q3971" i="1"/>
  <c r="K3971" i="1" s="1"/>
  <c r="L3972" i="1" s="1"/>
  <c r="M3973" i="1" l="1"/>
  <c r="S3973" i="1" s="1"/>
  <c r="G3973" i="1"/>
  <c r="Q3972" i="1"/>
  <c r="K3972" i="1" s="1"/>
  <c r="L3973" i="1" s="1"/>
  <c r="M3975" i="1" s="1"/>
  <c r="S3975" i="1" s="1"/>
  <c r="N3973" i="1" l="1"/>
  <c r="E3974" i="1" s="1"/>
  <c r="G3974" i="1" s="1"/>
  <c r="M3974" i="1"/>
  <c r="S3974" i="1" s="1"/>
  <c r="Q3973" i="1"/>
  <c r="K3973" i="1" s="1"/>
  <c r="L3974" i="1" s="1"/>
  <c r="N3974" i="1" l="1"/>
  <c r="E3975" i="1" s="1"/>
  <c r="G3975" i="1" s="1"/>
  <c r="N3975" i="1" s="1"/>
  <c r="E3976" i="1" s="1"/>
  <c r="Q3974" i="1"/>
  <c r="K3974" i="1" s="1"/>
  <c r="L3975" i="1" s="1"/>
  <c r="M3977" i="1" s="1"/>
  <c r="S3977" i="1" s="1"/>
  <c r="M3976" i="1" l="1"/>
  <c r="S3976" i="1" s="1"/>
  <c r="G3976" i="1"/>
  <c r="Q3975" i="1"/>
  <c r="K3975" i="1" s="1"/>
  <c r="L3976" i="1" s="1"/>
  <c r="N3976" i="1" l="1"/>
  <c r="E3977" i="1" s="1"/>
  <c r="G3977" i="1" s="1"/>
  <c r="N3977" i="1" s="1"/>
  <c r="E3978" i="1" s="1"/>
  <c r="Q3976" i="1"/>
  <c r="K3976" i="1" s="1"/>
  <c r="L3977" i="1" s="1"/>
  <c r="M3979" i="1" l="1"/>
  <c r="S3979" i="1" s="1"/>
  <c r="M3978" i="1"/>
  <c r="S3978" i="1" s="1"/>
  <c r="G3978" i="1"/>
  <c r="Q3977" i="1"/>
  <c r="K3977" i="1" s="1"/>
  <c r="L3978" i="1" s="1"/>
  <c r="N3978" i="1" l="1"/>
  <c r="E3979" i="1" s="1"/>
  <c r="G3979" i="1" s="1"/>
  <c r="N3979" i="1" s="1"/>
  <c r="E3980" i="1" s="1"/>
  <c r="Q3978" i="1"/>
  <c r="K3978" i="1" s="1"/>
  <c r="L3979" i="1" s="1"/>
  <c r="M3981" i="1" s="1"/>
  <c r="S3981" i="1" s="1"/>
  <c r="M3980" i="1" l="1"/>
  <c r="S3980" i="1" s="1"/>
  <c r="G3980" i="1"/>
  <c r="Q3979" i="1"/>
  <c r="K3979" i="1" s="1"/>
  <c r="L3980" i="1" s="1"/>
  <c r="N3980" i="1" l="1"/>
  <c r="E3981" i="1" s="1"/>
  <c r="G3981" i="1" s="1"/>
  <c r="N3981" i="1" s="1"/>
  <c r="E3982" i="1" s="1"/>
  <c r="Q3980" i="1"/>
  <c r="K3980" i="1" s="1"/>
  <c r="L3981" i="1" s="1"/>
  <c r="M3983" i="1" l="1"/>
  <c r="S3983" i="1" s="1"/>
  <c r="M3982" i="1"/>
  <c r="S3982" i="1" s="1"/>
  <c r="G3982" i="1"/>
  <c r="Q3981" i="1"/>
  <c r="K3981" i="1" s="1"/>
  <c r="L3982" i="1" s="1"/>
  <c r="N3982" i="1" l="1"/>
  <c r="E3983" i="1" s="1"/>
  <c r="G3983" i="1" s="1"/>
  <c r="N3983" i="1" s="1"/>
  <c r="E3984" i="1" s="1"/>
  <c r="Q3982" i="1"/>
  <c r="K3982" i="1" s="1"/>
  <c r="L3983" i="1" s="1"/>
  <c r="M3985" i="1" s="1"/>
  <c r="S3985" i="1" s="1"/>
  <c r="M3984" i="1" l="1"/>
  <c r="S3984" i="1" s="1"/>
  <c r="G3984" i="1"/>
  <c r="Q3983" i="1"/>
  <c r="K3983" i="1" s="1"/>
  <c r="L3984" i="1" s="1"/>
  <c r="N3984" i="1" l="1"/>
  <c r="E3985" i="1" s="1"/>
  <c r="G3985" i="1" s="1"/>
  <c r="N3985" i="1" s="1"/>
  <c r="E3986" i="1" s="1"/>
  <c r="Q3984" i="1"/>
  <c r="K3984" i="1" s="1"/>
  <c r="L3985" i="1" s="1"/>
  <c r="M3986" i="1" l="1"/>
  <c r="S3986" i="1" s="1"/>
  <c r="G3986" i="1"/>
  <c r="Q3985" i="1"/>
  <c r="K3985" i="1" s="1"/>
  <c r="L3986" i="1" s="1"/>
  <c r="M3988" i="1" s="1"/>
  <c r="S3988" i="1" s="1"/>
  <c r="N3986" i="1" l="1"/>
  <c r="E3987" i="1" s="1"/>
  <c r="G3987" i="1" s="1"/>
  <c r="M3987" i="1"/>
  <c r="S3987" i="1" s="1"/>
  <c r="Q3986" i="1"/>
  <c r="K3986" i="1" s="1"/>
  <c r="L3987" i="1" s="1"/>
  <c r="M3989" i="1" s="1"/>
  <c r="S3989" i="1" s="1"/>
  <c r="N3987" i="1" l="1"/>
  <c r="E3988" i="1" s="1"/>
  <c r="G3988" i="1" s="1"/>
  <c r="N3988" i="1" s="1"/>
  <c r="E3989" i="1" s="1"/>
  <c r="Q3987" i="1"/>
  <c r="K3987" i="1" s="1"/>
  <c r="L3988" i="1" s="1"/>
  <c r="G3989" i="1" l="1"/>
  <c r="N3989" i="1" s="1"/>
  <c r="E3990" i="1" s="1"/>
  <c r="Q3988" i="1"/>
  <c r="K3988" i="1" s="1"/>
  <c r="L3989" i="1" s="1"/>
  <c r="M3990" i="1" s="1"/>
  <c r="S3990" i="1" s="1"/>
  <c r="G3990" i="1" l="1"/>
  <c r="N3990" i="1" s="1"/>
  <c r="E3991" i="1" s="1"/>
  <c r="Q3989" i="1"/>
  <c r="K3989" i="1" s="1"/>
  <c r="L3990" i="1" s="1"/>
  <c r="M3991" i="1" l="1"/>
  <c r="S3991" i="1" s="1"/>
  <c r="G3991" i="1"/>
  <c r="Q3990" i="1"/>
  <c r="K3990" i="1" s="1"/>
  <c r="L3991" i="1" s="1"/>
  <c r="M3993" i="1" s="1"/>
  <c r="S3993" i="1" s="1"/>
  <c r="M3992" i="1" l="1"/>
  <c r="S3992" i="1" s="1"/>
  <c r="N3991" i="1"/>
  <c r="E3992" i="1" s="1"/>
  <c r="G3992" i="1" s="1"/>
  <c r="Q3991" i="1"/>
  <c r="K3991" i="1" s="1"/>
  <c r="L3992" i="1" s="1"/>
  <c r="M3994" i="1" s="1"/>
  <c r="S3994" i="1" s="1"/>
  <c r="N3992" i="1" l="1"/>
  <c r="E3993" i="1" s="1"/>
  <c r="G3993" i="1" s="1"/>
  <c r="N3993" i="1" s="1"/>
  <c r="E3994" i="1" s="1"/>
  <c r="Q3992" i="1"/>
  <c r="K3992" i="1" s="1"/>
  <c r="L3993" i="1" s="1"/>
  <c r="G3994" i="1" l="1"/>
  <c r="N3994" i="1" s="1"/>
  <c r="E3995" i="1" s="1"/>
  <c r="Q3993" i="1"/>
  <c r="K3993" i="1" s="1"/>
  <c r="L3994" i="1" s="1"/>
  <c r="M3995" i="1" l="1"/>
  <c r="S3995" i="1" s="1"/>
  <c r="G3995" i="1"/>
  <c r="Q3994" i="1"/>
  <c r="K3994" i="1" s="1"/>
  <c r="L3995" i="1" s="1"/>
  <c r="N3995" i="1" l="1"/>
  <c r="E3996" i="1" s="1"/>
  <c r="G3996" i="1" s="1"/>
  <c r="M3996" i="1"/>
  <c r="S3996" i="1" s="1"/>
  <c r="Q3995" i="1"/>
  <c r="K3995" i="1" s="1"/>
  <c r="L3996" i="1" s="1"/>
  <c r="M3998" i="1" s="1"/>
  <c r="S3998" i="1" s="1"/>
  <c r="N3996" i="1" l="1"/>
  <c r="E3997" i="1" s="1"/>
  <c r="G3997" i="1" s="1"/>
  <c r="M3997" i="1"/>
  <c r="S3997" i="1" s="1"/>
  <c r="Q3996" i="1"/>
  <c r="K3996" i="1" s="1"/>
  <c r="L3997" i="1" s="1"/>
  <c r="M3999" i="1" s="1"/>
  <c r="S3999" i="1" s="1"/>
  <c r="N3997" i="1" l="1"/>
  <c r="E3998" i="1" s="1"/>
  <c r="G3998" i="1" s="1"/>
  <c r="N3998" i="1" s="1"/>
  <c r="E3999" i="1" s="1"/>
  <c r="Q3997" i="1"/>
  <c r="K3997" i="1" s="1"/>
  <c r="L3998" i="1" s="1"/>
  <c r="G3999" i="1" l="1"/>
  <c r="N3999" i="1" s="1"/>
  <c r="E4000" i="1" s="1"/>
  <c r="Q3998" i="1"/>
  <c r="K3998" i="1" s="1"/>
  <c r="L3999" i="1" s="1"/>
  <c r="M4001" i="1" s="1"/>
  <c r="S4001" i="1" s="1"/>
  <c r="M4000" i="1" l="1"/>
  <c r="S4000" i="1" s="1"/>
  <c r="G4000" i="1"/>
  <c r="Q3999" i="1"/>
  <c r="K3999" i="1" s="1"/>
  <c r="L4000" i="1" s="1"/>
  <c r="M4002" i="1" s="1"/>
  <c r="S4002" i="1" s="1"/>
  <c r="N4000" i="1" l="1"/>
  <c r="E4001" i="1" s="1"/>
  <c r="G4001" i="1" s="1"/>
  <c r="N4001" i="1" s="1"/>
  <c r="E4002" i="1" s="1"/>
  <c r="Q4000" i="1"/>
  <c r="K4000" i="1" s="1"/>
  <c r="L4001" i="1" s="1"/>
  <c r="G4002" i="1" l="1"/>
  <c r="N4002" i="1" s="1"/>
  <c r="E4003" i="1" s="1"/>
  <c r="Q4001" i="1"/>
  <c r="K4001" i="1" s="1"/>
  <c r="L4002" i="1" s="1"/>
  <c r="M4004" i="1" s="1"/>
  <c r="S4004" i="1" s="1"/>
  <c r="M4003" i="1" l="1"/>
  <c r="S4003" i="1" s="1"/>
  <c r="G4003" i="1"/>
  <c r="Q4002" i="1"/>
  <c r="K4002" i="1" s="1"/>
  <c r="L4003" i="1" s="1"/>
  <c r="N4003" i="1" l="1"/>
  <c r="E4004" i="1" s="1"/>
  <c r="G4004" i="1" s="1"/>
  <c r="N4004" i="1" s="1"/>
  <c r="E4005" i="1" s="1"/>
  <c r="Q4003" i="1"/>
  <c r="K4003" i="1" s="1"/>
  <c r="L4004" i="1" s="1"/>
  <c r="M4005" i="1" s="1"/>
  <c r="S4005" i="1" s="1"/>
  <c r="G4005" i="1" l="1"/>
  <c r="N4005" i="1" s="1"/>
  <c r="E4006" i="1" s="1"/>
  <c r="Q4004" i="1"/>
  <c r="K4004" i="1" s="1"/>
  <c r="L4005" i="1" s="1"/>
  <c r="M4006" i="1" l="1"/>
  <c r="S4006" i="1" s="1"/>
  <c r="G4006" i="1"/>
  <c r="Q4005" i="1"/>
  <c r="K4005" i="1" s="1"/>
  <c r="L4006" i="1" s="1"/>
  <c r="M4008" i="1" s="1"/>
  <c r="S4008" i="1" s="1"/>
  <c r="N4006" i="1" l="1"/>
  <c r="E4007" i="1" s="1"/>
  <c r="G4007" i="1" s="1"/>
  <c r="M4007" i="1"/>
  <c r="S4007" i="1" s="1"/>
  <c r="Q4006" i="1"/>
  <c r="K4006" i="1" s="1"/>
  <c r="L4007" i="1" s="1"/>
  <c r="N4007" i="1" l="1"/>
  <c r="E4008" i="1" s="1"/>
  <c r="G4008" i="1" s="1"/>
  <c r="N4008" i="1" s="1"/>
  <c r="E4009" i="1" s="1"/>
  <c r="Q4007" i="1"/>
  <c r="K4007" i="1" s="1"/>
  <c r="L4008" i="1" s="1"/>
  <c r="M4009" i="1" s="1"/>
  <c r="S4009" i="1" s="1"/>
  <c r="G4009" i="1" l="1"/>
  <c r="N4009" i="1" s="1"/>
  <c r="E4010" i="1" s="1"/>
  <c r="Q4008" i="1"/>
  <c r="K4008" i="1" s="1"/>
  <c r="L4009" i="1" s="1"/>
  <c r="M4011" i="1" s="1"/>
  <c r="S4011" i="1" s="1"/>
  <c r="M4010" i="1" l="1"/>
  <c r="S4010" i="1" s="1"/>
  <c r="G4010" i="1"/>
  <c r="Q4009" i="1"/>
  <c r="K4009" i="1" s="1"/>
  <c r="L4010" i="1" s="1"/>
  <c r="N4010" i="1" l="1"/>
  <c r="E4011" i="1" s="1"/>
  <c r="G4011" i="1" s="1"/>
  <c r="N4011" i="1" s="1"/>
  <c r="E4012" i="1" s="1"/>
  <c r="Q4010" i="1"/>
  <c r="K4010" i="1" s="1"/>
  <c r="L4011" i="1" s="1"/>
  <c r="M4013" i="1" s="1"/>
  <c r="S4013" i="1" s="1"/>
  <c r="M4012" i="1" l="1"/>
  <c r="S4012" i="1" s="1"/>
  <c r="G4012" i="1"/>
  <c r="Q4011" i="1"/>
  <c r="K4011" i="1" s="1"/>
  <c r="L4012" i="1" s="1"/>
  <c r="M4014" i="1" s="1"/>
  <c r="S4014" i="1" s="1"/>
  <c r="N4012" i="1" l="1"/>
  <c r="E4013" i="1" s="1"/>
  <c r="G4013" i="1" s="1"/>
  <c r="N4013" i="1" s="1"/>
  <c r="E4014" i="1" s="1"/>
  <c r="Q4012" i="1"/>
  <c r="K4012" i="1" s="1"/>
  <c r="L4013" i="1" s="1"/>
  <c r="G4014" i="1" l="1"/>
  <c r="N4014" i="1" s="1"/>
  <c r="E4015" i="1" s="1"/>
  <c r="Q4013" i="1"/>
  <c r="K4013" i="1" s="1"/>
  <c r="L4014" i="1" s="1"/>
  <c r="M4016" i="1" l="1"/>
  <c r="S4016" i="1" s="1"/>
  <c r="M4015" i="1"/>
  <c r="S4015" i="1" s="1"/>
  <c r="G4015" i="1"/>
  <c r="Q4014" i="1"/>
  <c r="K4014" i="1" s="1"/>
  <c r="L4015" i="1" s="1"/>
  <c r="M4017" i="1" s="1"/>
  <c r="S4017" i="1" s="1"/>
  <c r="N4015" i="1" l="1"/>
  <c r="E4016" i="1" s="1"/>
  <c r="G4016" i="1" s="1"/>
  <c r="N4016" i="1" s="1"/>
  <c r="E4017" i="1" s="1"/>
  <c r="Q4015" i="1"/>
  <c r="K4015" i="1" s="1"/>
  <c r="L4016" i="1" s="1"/>
  <c r="G4017" i="1" l="1"/>
  <c r="N4017" i="1" s="1"/>
  <c r="E4018" i="1" s="1"/>
  <c r="Q4016" i="1"/>
  <c r="K4016" i="1" s="1"/>
  <c r="L4017" i="1" s="1"/>
  <c r="M4018" i="1" s="1"/>
  <c r="S4018" i="1" s="1"/>
  <c r="G4018" i="1" l="1"/>
  <c r="N4018" i="1" s="1"/>
  <c r="E4019" i="1" s="1"/>
  <c r="Q4017" i="1"/>
  <c r="K4017" i="1" s="1"/>
  <c r="L4018" i="1" s="1"/>
  <c r="M4020" i="1" s="1"/>
  <c r="S4020" i="1" s="1"/>
  <c r="M4019" i="1" l="1"/>
  <c r="S4019" i="1" s="1"/>
  <c r="G4019" i="1"/>
  <c r="Q4018" i="1"/>
  <c r="K4018" i="1" s="1"/>
  <c r="L4019" i="1" s="1"/>
  <c r="N4019" i="1" l="1"/>
  <c r="E4020" i="1" s="1"/>
  <c r="G4020" i="1" s="1"/>
  <c r="N4020" i="1" s="1"/>
  <c r="E4021" i="1" s="1"/>
  <c r="Q4019" i="1"/>
  <c r="K4019" i="1" s="1"/>
  <c r="L4020" i="1" s="1"/>
  <c r="M4021" i="1" s="1"/>
  <c r="S4021" i="1" s="1"/>
  <c r="G4021" i="1" l="1"/>
  <c r="N4021" i="1" s="1"/>
  <c r="E4022" i="1" s="1"/>
  <c r="Q4020" i="1"/>
  <c r="K4020" i="1" s="1"/>
  <c r="L4021" i="1" s="1"/>
  <c r="M4023" i="1" s="1"/>
  <c r="S4023" i="1" s="1"/>
  <c r="M4022" i="1" l="1"/>
  <c r="S4022" i="1" s="1"/>
  <c r="G4022" i="1"/>
  <c r="Q4021" i="1"/>
  <c r="K4021" i="1" s="1"/>
  <c r="L4022" i="1" s="1"/>
  <c r="M4024" i="1" s="1"/>
  <c r="S4024" i="1" s="1"/>
  <c r="N4022" i="1" l="1"/>
  <c r="E4023" i="1" s="1"/>
  <c r="G4023" i="1" s="1"/>
  <c r="N4023" i="1" s="1"/>
  <c r="E4024" i="1" s="1"/>
  <c r="Q4022" i="1"/>
  <c r="K4022" i="1" s="1"/>
  <c r="L4023" i="1" s="1"/>
  <c r="G4024" i="1" l="1"/>
  <c r="N4024" i="1" s="1"/>
  <c r="E4025" i="1" s="1"/>
  <c r="Q4023" i="1"/>
  <c r="K4023" i="1" s="1"/>
  <c r="L4024" i="1" s="1"/>
  <c r="M4026" i="1" l="1"/>
  <c r="S4026" i="1" s="1"/>
  <c r="M4025" i="1"/>
  <c r="S4025" i="1" s="1"/>
  <c r="G4025" i="1"/>
  <c r="Q4024" i="1"/>
  <c r="K4024" i="1" s="1"/>
  <c r="L4025" i="1" s="1"/>
  <c r="N4025" i="1" l="1"/>
  <c r="E4026" i="1" s="1"/>
  <c r="G4026" i="1" s="1"/>
  <c r="N4026" i="1" s="1"/>
  <c r="E4027" i="1" s="1"/>
  <c r="Q4025" i="1"/>
  <c r="K4025" i="1" s="1"/>
  <c r="L4026" i="1" s="1"/>
  <c r="M4027" i="1" s="1"/>
  <c r="S4027" i="1" s="1"/>
  <c r="G4027" i="1" l="1"/>
  <c r="N4027" i="1" s="1"/>
  <c r="E4028" i="1" s="1"/>
  <c r="Q4026" i="1"/>
  <c r="K4026" i="1" s="1"/>
  <c r="L4027" i="1" s="1"/>
  <c r="M4028" i="1" l="1"/>
  <c r="S4028" i="1" s="1"/>
  <c r="G4028" i="1"/>
  <c r="Q4027" i="1"/>
  <c r="K4027" i="1" s="1"/>
  <c r="L4028" i="1" s="1"/>
  <c r="N4028" i="1" l="1"/>
  <c r="E4029" i="1" s="1"/>
  <c r="G4029" i="1" s="1"/>
  <c r="M4029" i="1"/>
  <c r="S4029" i="1" s="1"/>
  <c r="Q4028" i="1"/>
  <c r="K4028" i="1" s="1"/>
  <c r="L4029" i="1" s="1"/>
  <c r="N4029" i="1" l="1"/>
  <c r="E4030" i="1" s="1"/>
  <c r="G4030" i="1" s="1"/>
  <c r="M4030" i="1"/>
  <c r="S4030" i="1" s="1"/>
  <c r="Q4029" i="1"/>
  <c r="K4029" i="1" s="1"/>
  <c r="L4030" i="1" s="1"/>
  <c r="M4032" i="1" s="1"/>
  <c r="S4032" i="1" s="1"/>
  <c r="M4031" i="1" l="1"/>
  <c r="S4031" i="1" s="1"/>
  <c r="N4030" i="1"/>
  <c r="E4031" i="1" s="1"/>
  <c r="G4031" i="1" s="1"/>
  <c r="Q4030" i="1"/>
  <c r="K4030" i="1" s="1"/>
  <c r="L4031" i="1" s="1"/>
  <c r="N4031" i="1" l="1"/>
  <c r="E4032" i="1" s="1"/>
  <c r="G4032" i="1" s="1"/>
  <c r="N4032" i="1" s="1"/>
  <c r="E4033" i="1" s="1"/>
  <c r="Q4031" i="1"/>
  <c r="K4031" i="1" s="1"/>
  <c r="L4032" i="1" s="1"/>
  <c r="M4033" i="1" l="1"/>
  <c r="S4033" i="1" s="1"/>
  <c r="G4033" i="1"/>
  <c r="Q4032" i="1"/>
  <c r="K4032" i="1" s="1"/>
  <c r="L4033" i="1" s="1"/>
  <c r="M4035" i="1" s="1"/>
  <c r="S4035" i="1" s="1"/>
  <c r="N4033" i="1" l="1"/>
  <c r="E4034" i="1" s="1"/>
  <c r="G4034" i="1" s="1"/>
  <c r="M4034" i="1"/>
  <c r="S4034" i="1" s="1"/>
  <c r="Q4033" i="1"/>
  <c r="K4033" i="1" s="1"/>
  <c r="L4034" i="1" s="1"/>
  <c r="M4036" i="1" s="1"/>
  <c r="S4036" i="1" s="1"/>
  <c r="N4034" i="1" l="1"/>
  <c r="E4035" i="1" s="1"/>
  <c r="G4035" i="1" s="1"/>
  <c r="N4035" i="1" s="1"/>
  <c r="E4036" i="1" s="1"/>
  <c r="Q4034" i="1"/>
  <c r="K4034" i="1" s="1"/>
  <c r="L4035" i="1" s="1"/>
  <c r="G4036" i="1" l="1"/>
  <c r="N4036" i="1" s="1"/>
  <c r="E4037" i="1" s="1"/>
  <c r="Q4035" i="1"/>
  <c r="K4035" i="1" s="1"/>
  <c r="L4036" i="1" s="1"/>
  <c r="M4037" i="1" l="1"/>
  <c r="S4037" i="1" s="1"/>
  <c r="G4037" i="1"/>
  <c r="Q4036" i="1"/>
  <c r="K4036" i="1" s="1"/>
  <c r="L4037" i="1" s="1"/>
  <c r="M4039" i="1" s="1"/>
  <c r="S4039" i="1" s="1"/>
  <c r="N4037" i="1" l="1"/>
  <c r="E4038" i="1" s="1"/>
  <c r="G4038" i="1" s="1"/>
  <c r="M4038" i="1"/>
  <c r="S4038" i="1" s="1"/>
  <c r="Q4037" i="1"/>
  <c r="K4037" i="1" s="1"/>
  <c r="L4038" i="1" s="1"/>
  <c r="N4038" i="1" l="1"/>
  <c r="E4039" i="1" s="1"/>
  <c r="G4039" i="1" s="1"/>
  <c r="N4039" i="1" s="1"/>
  <c r="E4040" i="1" s="1"/>
  <c r="Q4038" i="1"/>
  <c r="K4038" i="1" s="1"/>
  <c r="L4039" i="1" s="1"/>
  <c r="M4041" i="1" s="1"/>
  <c r="S4041" i="1" s="1"/>
  <c r="M4040" i="1" l="1"/>
  <c r="S4040" i="1" s="1"/>
  <c r="G4040" i="1"/>
  <c r="Q4039" i="1"/>
  <c r="K4039" i="1" s="1"/>
  <c r="L4040" i="1" s="1"/>
  <c r="M4042" i="1" s="1"/>
  <c r="S4042" i="1" s="1"/>
  <c r="N4040" i="1" l="1"/>
  <c r="E4041" i="1" s="1"/>
  <c r="G4041" i="1" s="1"/>
  <c r="N4041" i="1" s="1"/>
  <c r="E4042" i="1" s="1"/>
  <c r="Q4040" i="1"/>
  <c r="K4040" i="1" s="1"/>
  <c r="L4041" i="1" s="1"/>
  <c r="M4043" i="1" s="1"/>
  <c r="S4043" i="1" s="1"/>
  <c r="G4042" i="1" l="1"/>
  <c r="N4042" i="1" s="1"/>
  <c r="E4043" i="1" s="1"/>
  <c r="Q4041" i="1"/>
  <c r="K4041" i="1" s="1"/>
  <c r="L4042" i="1" s="1"/>
  <c r="G4043" i="1" l="1"/>
  <c r="N4043" i="1" s="1"/>
  <c r="E4044" i="1" s="1"/>
  <c r="Q4042" i="1"/>
  <c r="K4042" i="1" s="1"/>
  <c r="L4043" i="1" s="1"/>
  <c r="M4045" i="1" l="1"/>
  <c r="S4045" i="1" s="1"/>
  <c r="M4044" i="1"/>
  <c r="S4044" i="1" s="1"/>
  <c r="G4044" i="1"/>
  <c r="Q4043" i="1"/>
  <c r="K4043" i="1" s="1"/>
  <c r="L4044" i="1" s="1"/>
  <c r="N4044" i="1" l="1"/>
  <c r="E4045" i="1" s="1"/>
  <c r="G4045" i="1" s="1"/>
  <c r="N4045" i="1" s="1"/>
  <c r="E4046" i="1" s="1"/>
  <c r="Q4044" i="1"/>
  <c r="K4044" i="1" s="1"/>
  <c r="L4045" i="1" s="1"/>
  <c r="M4047" i="1" s="1"/>
  <c r="S4047" i="1" s="1"/>
  <c r="M4046" i="1" l="1"/>
  <c r="S4046" i="1" s="1"/>
  <c r="G4046" i="1"/>
  <c r="Q4045" i="1"/>
  <c r="K4045" i="1" s="1"/>
  <c r="L4046" i="1" s="1"/>
  <c r="M4048" i="1" s="1"/>
  <c r="S4048" i="1" s="1"/>
  <c r="N4046" i="1" l="1"/>
  <c r="E4047" i="1" s="1"/>
  <c r="G4047" i="1" s="1"/>
  <c r="N4047" i="1" s="1"/>
  <c r="E4048" i="1" s="1"/>
  <c r="Q4046" i="1"/>
  <c r="K4046" i="1" s="1"/>
  <c r="L4047" i="1" s="1"/>
  <c r="M4049" i="1" s="1"/>
  <c r="S4049" i="1" s="1"/>
  <c r="G4048" i="1" l="1"/>
  <c r="N4048" i="1" s="1"/>
  <c r="E4049" i="1" s="1"/>
  <c r="Q4047" i="1"/>
  <c r="K4047" i="1" s="1"/>
  <c r="L4048" i="1" s="1"/>
  <c r="G4049" i="1" l="1"/>
  <c r="N4049" i="1" s="1"/>
  <c r="E4050" i="1" s="1"/>
  <c r="Q4048" i="1"/>
  <c r="K4048" i="1" s="1"/>
  <c r="L4049" i="1" s="1"/>
  <c r="M4051" i="1" l="1"/>
  <c r="S4051" i="1" s="1"/>
  <c r="M4050" i="1"/>
  <c r="S4050" i="1" s="1"/>
  <c r="G4050" i="1"/>
  <c r="Q4049" i="1"/>
  <c r="K4049" i="1" s="1"/>
  <c r="L4050" i="1" s="1"/>
  <c r="M4052" i="1" s="1"/>
  <c r="S4052" i="1" s="1"/>
  <c r="N4050" i="1" l="1"/>
  <c r="E4051" i="1" s="1"/>
  <c r="G4051" i="1" s="1"/>
  <c r="N4051" i="1" s="1"/>
  <c r="E4052" i="1" s="1"/>
  <c r="Q4050" i="1"/>
  <c r="K4050" i="1" s="1"/>
  <c r="L4051" i="1" s="1"/>
  <c r="G4052" i="1" l="1"/>
  <c r="N4052" i="1" s="1"/>
  <c r="E4053" i="1" s="1"/>
  <c r="Q4051" i="1"/>
  <c r="K4051" i="1" s="1"/>
  <c r="L4052" i="1" s="1"/>
  <c r="M4054" i="1" s="1"/>
  <c r="S4054" i="1" s="1"/>
  <c r="M4053" i="1" l="1"/>
  <c r="S4053" i="1" s="1"/>
  <c r="G4053" i="1"/>
  <c r="Q4052" i="1"/>
  <c r="K4052" i="1" s="1"/>
  <c r="L4053" i="1" s="1"/>
  <c r="N4053" i="1" l="1"/>
  <c r="E4054" i="1" s="1"/>
  <c r="G4054" i="1" s="1"/>
  <c r="N4054" i="1" s="1"/>
  <c r="E4055" i="1" s="1"/>
  <c r="Q4053" i="1"/>
  <c r="K4053" i="1" s="1"/>
  <c r="L4054" i="1" s="1"/>
  <c r="M4056" i="1" s="1"/>
  <c r="S4056" i="1" s="1"/>
  <c r="M4055" i="1" l="1"/>
  <c r="S4055" i="1" s="1"/>
  <c r="Q4054" i="1"/>
  <c r="K4054" i="1" s="1"/>
  <c r="L4055" i="1" s="1"/>
  <c r="M4057" i="1" s="1"/>
  <c r="S4057" i="1" s="1"/>
  <c r="G4055" i="1"/>
  <c r="N4055" i="1" l="1"/>
  <c r="E4056" i="1" s="1"/>
  <c r="G4056" i="1" s="1"/>
  <c r="N4056" i="1" s="1"/>
  <c r="E4057" i="1" s="1"/>
  <c r="Q4055" i="1"/>
  <c r="K4055" i="1" s="1"/>
  <c r="L4056" i="1" s="1"/>
  <c r="M4058" i="1" s="1"/>
  <c r="S4058" i="1" s="1"/>
  <c r="G4057" i="1" l="1"/>
  <c r="N4057" i="1" s="1"/>
  <c r="E4058" i="1" s="1"/>
  <c r="Q4056" i="1"/>
  <c r="K4056" i="1" s="1"/>
  <c r="L4057" i="1" s="1"/>
  <c r="M4059" i="1" s="1"/>
  <c r="S4059" i="1" s="1"/>
  <c r="G4058" i="1" l="1"/>
  <c r="N4058" i="1" s="1"/>
  <c r="E4059" i="1" s="1"/>
  <c r="Q4057" i="1"/>
  <c r="K4057" i="1" s="1"/>
  <c r="L4058" i="1" s="1"/>
  <c r="M4060" i="1" s="1"/>
  <c r="S4060" i="1" s="1"/>
  <c r="G4059" i="1" l="1"/>
  <c r="N4059" i="1" s="1"/>
  <c r="E4060" i="1" s="1"/>
  <c r="Q4058" i="1"/>
  <c r="K4058" i="1" s="1"/>
  <c r="L4059" i="1" s="1"/>
  <c r="G4060" i="1" l="1"/>
  <c r="N4060" i="1" s="1"/>
  <c r="E4061" i="1" s="1"/>
  <c r="Q4059" i="1"/>
  <c r="K4059" i="1" s="1"/>
  <c r="L4060" i="1" s="1"/>
  <c r="M4062" i="1" s="1"/>
  <c r="S4062" i="1" s="1"/>
  <c r="M4061" i="1" l="1"/>
  <c r="S4061" i="1" s="1"/>
  <c r="G4061" i="1"/>
  <c r="Q4060" i="1"/>
  <c r="K4060" i="1" s="1"/>
  <c r="L4061" i="1" s="1"/>
  <c r="M4063" i="1" s="1"/>
  <c r="S4063" i="1" s="1"/>
  <c r="N4061" i="1" l="1"/>
  <c r="E4062" i="1" s="1"/>
  <c r="G4062" i="1" s="1"/>
  <c r="N4062" i="1" s="1"/>
  <c r="E4063" i="1" s="1"/>
  <c r="Q4061" i="1"/>
  <c r="K4061" i="1" s="1"/>
  <c r="L4062" i="1" s="1"/>
  <c r="M4064" i="1" s="1"/>
  <c r="S4064" i="1" s="1"/>
  <c r="G4063" i="1" l="1"/>
  <c r="N4063" i="1" s="1"/>
  <c r="E4064" i="1" s="1"/>
  <c r="Q4062" i="1"/>
  <c r="K4062" i="1" s="1"/>
  <c r="L4063" i="1" s="1"/>
  <c r="M4065" i="1" s="1"/>
  <c r="S4065" i="1" s="1"/>
  <c r="G4064" i="1" l="1"/>
  <c r="N4064" i="1" s="1"/>
  <c r="E4065" i="1" s="1"/>
  <c r="Q4063" i="1"/>
  <c r="K4063" i="1" s="1"/>
  <c r="L4064" i="1" s="1"/>
  <c r="M4066" i="1" s="1"/>
  <c r="S4066" i="1" s="1"/>
  <c r="G4065" i="1" l="1"/>
  <c r="N4065" i="1" s="1"/>
  <c r="E4066" i="1" s="1"/>
  <c r="Q4064" i="1"/>
  <c r="K4064" i="1" s="1"/>
  <c r="L4065" i="1" s="1"/>
  <c r="G4066" i="1" l="1"/>
  <c r="N4066" i="1" s="1"/>
  <c r="E4067" i="1" s="1"/>
  <c r="Q4065" i="1"/>
  <c r="K4065" i="1" s="1"/>
  <c r="L4066" i="1" s="1"/>
  <c r="M4067" i="1" l="1"/>
  <c r="S4067" i="1" s="1"/>
  <c r="G4067" i="1"/>
  <c r="Q4066" i="1"/>
  <c r="K4066" i="1" s="1"/>
  <c r="L4067" i="1" s="1"/>
  <c r="N4067" i="1" l="1"/>
  <c r="E4068" i="1" s="1"/>
  <c r="G4068" i="1" s="1"/>
  <c r="M4068" i="1"/>
  <c r="S4068" i="1" s="1"/>
  <c r="Q4067" i="1"/>
  <c r="K4067" i="1" s="1"/>
  <c r="L4068" i="1" s="1"/>
  <c r="M4070" i="1" s="1"/>
  <c r="S4070" i="1" s="1"/>
  <c r="M4069" i="1" l="1"/>
  <c r="S4069" i="1" s="1"/>
  <c r="N4068" i="1"/>
  <c r="E4069" i="1" s="1"/>
  <c r="G4069" i="1" s="1"/>
  <c r="Q4068" i="1"/>
  <c r="K4068" i="1" s="1"/>
  <c r="L4069" i="1" s="1"/>
  <c r="N4069" i="1" l="1"/>
  <c r="E4070" i="1" s="1"/>
  <c r="G4070" i="1" s="1"/>
  <c r="N4070" i="1" s="1"/>
  <c r="E4071" i="1" s="1"/>
  <c r="Q4069" i="1"/>
  <c r="K4069" i="1" s="1"/>
  <c r="L4070" i="1" s="1"/>
  <c r="M4072" i="1" s="1"/>
  <c r="S4072" i="1" s="1"/>
  <c r="M4071" i="1" l="1"/>
  <c r="S4071" i="1" s="1"/>
  <c r="G4071" i="1"/>
  <c r="Q4070" i="1"/>
  <c r="K4070" i="1" s="1"/>
  <c r="L4071" i="1" s="1"/>
  <c r="N4071" i="1" l="1"/>
  <c r="E4072" i="1" s="1"/>
  <c r="G4072" i="1" s="1"/>
  <c r="N4072" i="1" s="1"/>
  <c r="E4073" i="1" s="1"/>
  <c r="Q4071" i="1"/>
  <c r="K4071" i="1" s="1"/>
  <c r="L4072" i="1" s="1"/>
  <c r="M4074" i="1" s="1"/>
  <c r="S4074" i="1" s="1"/>
  <c r="M4073" i="1" l="1"/>
  <c r="S4073" i="1" s="1"/>
  <c r="G4073" i="1"/>
  <c r="Q4072" i="1"/>
  <c r="K4072" i="1" s="1"/>
  <c r="L4073" i="1" s="1"/>
  <c r="M4075" i="1" s="1"/>
  <c r="S4075" i="1" s="1"/>
  <c r="N4073" i="1" l="1"/>
  <c r="E4074" i="1" s="1"/>
  <c r="G4074" i="1" s="1"/>
  <c r="N4074" i="1" s="1"/>
  <c r="E4075" i="1" s="1"/>
  <c r="Q4073" i="1"/>
  <c r="K4073" i="1" s="1"/>
  <c r="L4074" i="1" s="1"/>
  <c r="G4075" i="1" l="1"/>
  <c r="N4075" i="1" s="1"/>
  <c r="E4076" i="1" s="1"/>
  <c r="Q4074" i="1"/>
  <c r="K4074" i="1" s="1"/>
  <c r="L4075" i="1" s="1"/>
  <c r="M4077" i="1" s="1"/>
  <c r="S4077" i="1" s="1"/>
  <c r="M4076" i="1" l="1"/>
  <c r="S4076" i="1" s="1"/>
  <c r="G4076" i="1"/>
  <c r="Q4075" i="1"/>
  <c r="K4075" i="1" s="1"/>
  <c r="L4076" i="1" s="1"/>
  <c r="N4076" i="1" l="1"/>
  <c r="E4077" i="1" s="1"/>
  <c r="G4077" i="1" s="1"/>
  <c r="N4077" i="1" s="1"/>
  <c r="E4078" i="1" s="1"/>
  <c r="Q4076" i="1"/>
  <c r="K4076" i="1" s="1"/>
  <c r="L4077" i="1" s="1"/>
  <c r="M4078" i="1" s="1"/>
  <c r="S4078" i="1" s="1"/>
  <c r="G4078" i="1" l="1"/>
  <c r="N4078" i="1" s="1"/>
  <c r="E4079" i="1" s="1"/>
  <c r="Q4077" i="1"/>
  <c r="K4077" i="1" s="1"/>
  <c r="L4078" i="1" s="1"/>
  <c r="M4080" i="1" s="1"/>
  <c r="S4080" i="1" s="1"/>
  <c r="M4079" i="1" l="1"/>
  <c r="S4079" i="1" s="1"/>
  <c r="G4079" i="1"/>
  <c r="Q4078" i="1"/>
  <c r="K4078" i="1" s="1"/>
  <c r="L4079" i="1" s="1"/>
  <c r="N4079" i="1" l="1"/>
  <c r="E4080" i="1" s="1"/>
  <c r="G4080" i="1" s="1"/>
  <c r="N4080" i="1" s="1"/>
  <c r="E4081" i="1" s="1"/>
  <c r="Q4079" i="1"/>
  <c r="K4079" i="1" s="1"/>
  <c r="L4080" i="1" s="1"/>
  <c r="M4082" i="1" s="1"/>
  <c r="S4082" i="1" s="1"/>
  <c r="M4081" i="1" l="1"/>
  <c r="S4081" i="1" s="1"/>
  <c r="G4081" i="1"/>
  <c r="Q4080" i="1"/>
  <c r="K4080" i="1" s="1"/>
  <c r="L4081" i="1" s="1"/>
  <c r="N4081" i="1" l="1"/>
  <c r="E4082" i="1" s="1"/>
  <c r="G4082" i="1" s="1"/>
  <c r="N4082" i="1" s="1"/>
  <c r="E4083" i="1" s="1"/>
  <c r="Q4081" i="1"/>
  <c r="K4081" i="1" s="1"/>
  <c r="L4082" i="1" s="1"/>
  <c r="M4084" i="1" s="1"/>
  <c r="S4084" i="1" s="1"/>
  <c r="M4083" i="1" l="1"/>
  <c r="S4083" i="1" s="1"/>
  <c r="G4083" i="1"/>
  <c r="Q4082" i="1"/>
  <c r="K4082" i="1" s="1"/>
  <c r="L4083" i="1" s="1"/>
  <c r="N4083" i="1" l="1"/>
  <c r="E4084" i="1" s="1"/>
  <c r="G4084" i="1" s="1"/>
  <c r="N4084" i="1" s="1"/>
  <c r="E4085" i="1" s="1"/>
  <c r="Q4083" i="1"/>
  <c r="K4083" i="1" s="1"/>
  <c r="L4084" i="1" s="1"/>
  <c r="M4086" i="1" l="1"/>
  <c r="S4086" i="1" s="1"/>
  <c r="M4085" i="1"/>
  <c r="S4085" i="1" s="1"/>
  <c r="G4085" i="1"/>
  <c r="Q4084" i="1"/>
  <c r="K4084" i="1" s="1"/>
  <c r="L4085" i="1" s="1"/>
  <c r="N4085" i="1" l="1"/>
  <c r="E4086" i="1" s="1"/>
  <c r="G4086" i="1" s="1"/>
  <c r="N4086" i="1" s="1"/>
  <c r="E4087" i="1" s="1"/>
  <c r="Q4085" i="1"/>
  <c r="K4085" i="1" s="1"/>
  <c r="L4086" i="1" s="1"/>
  <c r="M4087" i="1" l="1"/>
  <c r="S4087" i="1" s="1"/>
  <c r="G4087" i="1"/>
  <c r="Q4086" i="1"/>
  <c r="K4086" i="1" s="1"/>
  <c r="L4087" i="1" s="1"/>
  <c r="N4087" i="1" l="1"/>
  <c r="E4088" i="1" s="1"/>
  <c r="G4088" i="1" s="1"/>
  <c r="M4088" i="1"/>
  <c r="S4088" i="1" s="1"/>
  <c r="Q4087" i="1"/>
  <c r="K4087" i="1" s="1"/>
  <c r="L4088" i="1" s="1"/>
  <c r="M4090" i="1" s="1"/>
  <c r="S4090" i="1" s="1"/>
  <c r="N4088" i="1" l="1"/>
  <c r="E4089" i="1" s="1"/>
  <c r="G4089" i="1" s="1"/>
  <c r="M4089" i="1"/>
  <c r="S4089" i="1" s="1"/>
  <c r="Q4088" i="1"/>
  <c r="K4088" i="1" s="1"/>
  <c r="L4089" i="1" s="1"/>
  <c r="N4089" i="1" l="1"/>
  <c r="E4090" i="1" s="1"/>
  <c r="G4090" i="1" s="1"/>
  <c r="N4090" i="1" s="1"/>
  <c r="E4091" i="1" s="1"/>
  <c r="Q4089" i="1"/>
  <c r="K4089" i="1" s="1"/>
  <c r="L4090" i="1" s="1"/>
  <c r="M4091" i="1" l="1"/>
  <c r="S4091" i="1" s="1"/>
  <c r="G4091" i="1"/>
  <c r="Q4090" i="1"/>
  <c r="K4090" i="1" s="1"/>
  <c r="L4091" i="1" s="1"/>
  <c r="M4092" i="1" s="1"/>
  <c r="S4092" i="1" s="1"/>
  <c r="N4091" i="1" l="1"/>
  <c r="E4092" i="1" s="1"/>
  <c r="G4092" i="1" s="1"/>
  <c r="N4092" i="1" s="1"/>
  <c r="E4093" i="1" s="1"/>
  <c r="Q4091" i="1"/>
  <c r="K4091" i="1" s="1"/>
  <c r="L4092" i="1" s="1"/>
  <c r="M4094" i="1" s="1"/>
  <c r="S4094" i="1" s="1"/>
  <c r="M4093" i="1" l="1"/>
  <c r="S4093" i="1" s="1"/>
  <c r="G4093" i="1"/>
  <c r="Q4092" i="1"/>
  <c r="K4092" i="1" s="1"/>
  <c r="L4093" i="1" s="1"/>
  <c r="M4095" i="1" s="1"/>
  <c r="S4095" i="1" s="1"/>
  <c r="N4093" i="1" l="1"/>
  <c r="E4094" i="1" s="1"/>
  <c r="G4094" i="1" s="1"/>
  <c r="N4094" i="1" s="1"/>
  <c r="E4095" i="1" s="1"/>
  <c r="Q4093" i="1"/>
  <c r="K4093" i="1" s="1"/>
  <c r="L4094" i="1" s="1"/>
  <c r="G4095" i="1" l="1"/>
  <c r="N4095" i="1" s="1"/>
  <c r="E4096" i="1" s="1"/>
  <c r="Q4094" i="1"/>
  <c r="K4094" i="1" s="1"/>
  <c r="L4095" i="1" s="1"/>
  <c r="M4096" i="1" l="1"/>
  <c r="S4096" i="1" s="1"/>
  <c r="G4096" i="1"/>
  <c r="Q4095" i="1"/>
  <c r="K4095" i="1" s="1"/>
  <c r="L4096" i="1" s="1"/>
  <c r="N4096" i="1" l="1"/>
  <c r="E4097" i="1" s="1"/>
  <c r="G4097" i="1" s="1"/>
  <c r="M4097" i="1"/>
  <c r="S4097" i="1" s="1"/>
  <c r="Q4096" i="1"/>
  <c r="K4096" i="1" s="1"/>
  <c r="L4097" i="1" s="1"/>
  <c r="M4099" i="1" s="1"/>
  <c r="S4099" i="1" s="1"/>
  <c r="N4097" i="1" l="1"/>
  <c r="E4098" i="1" s="1"/>
  <c r="G4098" i="1" s="1"/>
  <c r="M4098" i="1"/>
  <c r="S4098" i="1" s="1"/>
  <c r="Q4097" i="1"/>
  <c r="K4097" i="1" s="1"/>
  <c r="L4098" i="1" s="1"/>
  <c r="M4100" i="1" s="1"/>
  <c r="S4100" i="1" s="1"/>
  <c r="N4098" i="1" l="1"/>
  <c r="E4099" i="1" s="1"/>
  <c r="G4099" i="1" s="1"/>
  <c r="N4099" i="1" s="1"/>
  <c r="E4100" i="1" s="1"/>
  <c r="Q4098" i="1"/>
  <c r="K4098" i="1" s="1"/>
  <c r="L4099" i="1" s="1"/>
  <c r="M4101" i="1" s="1"/>
  <c r="S4101" i="1" s="1"/>
  <c r="G4100" i="1" l="1"/>
  <c r="N4100" i="1" s="1"/>
  <c r="E4101" i="1" s="1"/>
  <c r="Q4099" i="1"/>
  <c r="K4099" i="1" s="1"/>
  <c r="L4100" i="1" s="1"/>
  <c r="M4102" i="1" s="1"/>
  <c r="S4102" i="1" s="1"/>
  <c r="G4101" i="1" l="1"/>
  <c r="N4101" i="1" s="1"/>
  <c r="E4102" i="1" s="1"/>
  <c r="Q4100" i="1"/>
  <c r="K4100" i="1" s="1"/>
  <c r="L4101" i="1" s="1"/>
  <c r="M4103" i="1" s="1"/>
  <c r="S4103" i="1" s="1"/>
  <c r="G4102" i="1" l="1"/>
  <c r="N4102" i="1" s="1"/>
  <c r="E4103" i="1" s="1"/>
  <c r="Q4101" i="1"/>
  <c r="K4101" i="1" s="1"/>
  <c r="L4102" i="1" s="1"/>
  <c r="M4104" i="1" s="1"/>
  <c r="S4104" i="1" s="1"/>
  <c r="G4103" i="1" l="1"/>
  <c r="N4103" i="1" s="1"/>
  <c r="E4104" i="1" s="1"/>
  <c r="Q4102" i="1"/>
  <c r="K4102" i="1" s="1"/>
  <c r="L4103" i="1" s="1"/>
  <c r="G4104" i="1" l="1"/>
  <c r="N4104" i="1" s="1"/>
  <c r="E4105" i="1" s="1"/>
  <c r="Q4103" i="1"/>
  <c r="K4103" i="1" s="1"/>
  <c r="L4104" i="1" s="1"/>
  <c r="M4106" i="1" s="1"/>
  <c r="S4106" i="1" s="1"/>
  <c r="M4105" i="1" l="1"/>
  <c r="S4105" i="1" s="1"/>
  <c r="G4105" i="1"/>
  <c r="Q4104" i="1"/>
  <c r="K4104" i="1" s="1"/>
  <c r="L4105" i="1" s="1"/>
  <c r="N4105" i="1" l="1"/>
  <c r="E4106" i="1" s="1"/>
  <c r="G4106" i="1" s="1"/>
  <c r="N4106" i="1" s="1"/>
  <c r="E4107" i="1" s="1"/>
  <c r="Q4105" i="1"/>
  <c r="K4105" i="1" s="1"/>
  <c r="L4106" i="1" s="1"/>
  <c r="M4107" i="1" s="1"/>
  <c r="S4107" i="1" s="1"/>
  <c r="G4107" i="1" l="1"/>
  <c r="N4107" i="1" s="1"/>
  <c r="E4108" i="1" s="1"/>
  <c r="Q4106" i="1"/>
  <c r="K4106" i="1" s="1"/>
  <c r="L4107" i="1" s="1"/>
  <c r="M4109" i="1" s="1"/>
  <c r="S4109" i="1" s="1"/>
  <c r="M4108" i="1" l="1"/>
  <c r="S4108" i="1" s="1"/>
  <c r="G4108" i="1"/>
  <c r="Q4107" i="1"/>
  <c r="K4107" i="1" s="1"/>
  <c r="L4108" i="1" s="1"/>
  <c r="N4108" i="1" l="1"/>
  <c r="E4109" i="1" s="1"/>
  <c r="G4109" i="1" s="1"/>
  <c r="N4109" i="1" s="1"/>
  <c r="E4110" i="1" s="1"/>
  <c r="Q4108" i="1"/>
  <c r="K4108" i="1" s="1"/>
  <c r="L4109" i="1" s="1"/>
  <c r="M4110" i="1" l="1"/>
  <c r="S4110" i="1" s="1"/>
  <c r="G4110" i="1"/>
  <c r="Q4109" i="1"/>
  <c r="K4109" i="1" s="1"/>
  <c r="L4110" i="1" s="1"/>
  <c r="N4110" i="1" l="1"/>
  <c r="E4111" i="1" s="1"/>
  <c r="G4111" i="1" s="1"/>
  <c r="M4111" i="1"/>
  <c r="S4111" i="1" s="1"/>
  <c r="Q4110" i="1"/>
  <c r="K4110" i="1" s="1"/>
  <c r="L4111" i="1" s="1"/>
  <c r="M4113" i="1" s="1"/>
  <c r="S4113" i="1" s="1"/>
  <c r="M4112" i="1" l="1"/>
  <c r="S4112" i="1" s="1"/>
  <c r="N4111" i="1"/>
  <c r="E4112" i="1" s="1"/>
  <c r="G4112" i="1" s="1"/>
  <c r="Q4111" i="1"/>
  <c r="K4111" i="1" s="1"/>
  <c r="L4112" i="1" s="1"/>
  <c r="N4112" i="1" l="1"/>
  <c r="E4113" i="1" s="1"/>
  <c r="G4113" i="1" s="1"/>
  <c r="N4113" i="1" s="1"/>
  <c r="E4114" i="1" s="1"/>
  <c r="Q4112" i="1"/>
  <c r="K4112" i="1" s="1"/>
  <c r="L4113" i="1" s="1"/>
  <c r="M4115" i="1" s="1"/>
  <c r="S4115" i="1" s="1"/>
  <c r="M4114" i="1" l="1"/>
  <c r="S4114" i="1" s="1"/>
  <c r="G4114" i="1"/>
  <c r="Q4113" i="1"/>
  <c r="K4113" i="1" s="1"/>
  <c r="L4114" i="1" s="1"/>
  <c r="N4114" i="1" l="1"/>
  <c r="E4115" i="1" s="1"/>
  <c r="G4115" i="1" s="1"/>
  <c r="N4115" i="1" s="1"/>
  <c r="E4116" i="1" s="1"/>
  <c r="Q4114" i="1"/>
  <c r="K4114" i="1" s="1"/>
  <c r="L4115" i="1" s="1"/>
  <c r="M4117" i="1" s="1"/>
  <c r="S4117" i="1" s="1"/>
  <c r="M4116" i="1" l="1"/>
  <c r="S4116" i="1" s="1"/>
  <c r="G4116" i="1"/>
  <c r="Q4115" i="1"/>
  <c r="K4115" i="1" s="1"/>
  <c r="L4116" i="1" s="1"/>
  <c r="N4116" i="1" l="1"/>
  <c r="E4117" i="1" s="1"/>
  <c r="G4117" i="1" s="1"/>
  <c r="N4117" i="1" s="1"/>
  <c r="E4118" i="1" s="1"/>
  <c r="Q4116" i="1"/>
  <c r="K4116" i="1" s="1"/>
  <c r="L4117" i="1" s="1"/>
  <c r="M4118" i="1" s="1"/>
  <c r="S4118" i="1" s="1"/>
  <c r="G4118" i="1" l="1"/>
  <c r="N4118" i="1" s="1"/>
  <c r="E4119" i="1" s="1"/>
  <c r="Q4117" i="1"/>
  <c r="K4117" i="1" s="1"/>
  <c r="L4118" i="1" s="1"/>
  <c r="M4120" i="1" s="1"/>
  <c r="S4120" i="1" s="1"/>
  <c r="M4119" i="1" l="1"/>
  <c r="S4119" i="1" s="1"/>
  <c r="G4119" i="1"/>
  <c r="Q4118" i="1"/>
  <c r="K4118" i="1" s="1"/>
  <c r="L4119" i="1" s="1"/>
  <c r="N4119" i="1" l="1"/>
  <c r="E4120" i="1" s="1"/>
  <c r="G4120" i="1" s="1"/>
  <c r="N4120" i="1" s="1"/>
  <c r="E4121" i="1" s="1"/>
  <c r="Q4119" i="1"/>
  <c r="K4119" i="1" s="1"/>
  <c r="L4120" i="1" s="1"/>
  <c r="M4121" i="1" l="1"/>
  <c r="S4121" i="1" s="1"/>
  <c r="G4121" i="1"/>
  <c r="Q4120" i="1"/>
  <c r="K4120" i="1" s="1"/>
  <c r="L4121" i="1" s="1"/>
  <c r="N4121" i="1" l="1"/>
  <c r="E4122" i="1" s="1"/>
  <c r="G4122" i="1" s="1"/>
  <c r="M4122" i="1"/>
  <c r="S4122" i="1" s="1"/>
  <c r="Q4121" i="1"/>
  <c r="K4121" i="1" s="1"/>
  <c r="L4122" i="1" s="1"/>
  <c r="M4124" i="1" s="1"/>
  <c r="S4124" i="1" s="1"/>
  <c r="N4122" i="1" l="1"/>
  <c r="E4123" i="1" s="1"/>
  <c r="G4123" i="1" s="1"/>
  <c r="M4123" i="1"/>
  <c r="S4123" i="1" s="1"/>
  <c r="Q4122" i="1"/>
  <c r="K4122" i="1" s="1"/>
  <c r="L4123" i="1" s="1"/>
  <c r="M4125" i="1" s="1"/>
  <c r="S4125" i="1" s="1"/>
  <c r="N4123" i="1" l="1"/>
  <c r="E4124" i="1" s="1"/>
  <c r="G4124" i="1" s="1"/>
  <c r="N4124" i="1" s="1"/>
  <c r="E4125" i="1" s="1"/>
  <c r="Q4123" i="1"/>
  <c r="K4123" i="1" s="1"/>
  <c r="L4124" i="1" s="1"/>
  <c r="G4125" i="1" l="1"/>
  <c r="N4125" i="1" s="1"/>
  <c r="E4126" i="1" s="1"/>
  <c r="Q4124" i="1"/>
  <c r="K4124" i="1" s="1"/>
  <c r="L4125" i="1" s="1"/>
  <c r="M4126" i="1" l="1"/>
  <c r="S4126" i="1" s="1"/>
  <c r="G4126" i="1"/>
  <c r="Q4125" i="1"/>
  <c r="K4125" i="1" s="1"/>
  <c r="L4126" i="1" s="1"/>
  <c r="M4128" i="1" s="1"/>
  <c r="S4128" i="1" s="1"/>
  <c r="N4126" i="1" l="1"/>
  <c r="E4127" i="1" s="1"/>
  <c r="G4127" i="1" s="1"/>
  <c r="M4127" i="1"/>
  <c r="S4127" i="1" s="1"/>
  <c r="Q4126" i="1"/>
  <c r="K4126" i="1" s="1"/>
  <c r="L4127" i="1" s="1"/>
  <c r="M4129" i="1" s="1"/>
  <c r="S4129" i="1" s="1"/>
  <c r="N4127" i="1" l="1"/>
  <c r="E4128" i="1" s="1"/>
  <c r="G4128" i="1" s="1"/>
  <c r="N4128" i="1" s="1"/>
  <c r="E4129" i="1" s="1"/>
  <c r="Q4127" i="1"/>
  <c r="K4127" i="1" s="1"/>
  <c r="L4128" i="1" s="1"/>
  <c r="G4129" i="1" l="1"/>
  <c r="N4129" i="1" s="1"/>
  <c r="E4130" i="1" s="1"/>
  <c r="Q4128" i="1"/>
  <c r="K4128" i="1" s="1"/>
  <c r="L4129" i="1" s="1"/>
  <c r="M4131" i="1" s="1"/>
  <c r="S4131" i="1" s="1"/>
  <c r="M4130" i="1" l="1"/>
  <c r="S4130" i="1" s="1"/>
  <c r="G4130" i="1"/>
  <c r="Q4129" i="1"/>
  <c r="K4129" i="1" s="1"/>
  <c r="L4130" i="1" s="1"/>
  <c r="N4130" i="1" l="1"/>
  <c r="E4131" i="1" s="1"/>
  <c r="G4131" i="1" s="1"/>
  <c r="N4131" i="1" s="1"/>
  <c r="E4132" i="1" s="1"/>
  <c r="Q4130" i="1"/>
  <c r="K4130" i="1" s="1"/>
  <c r="L4131" i="1" s="1"/>
  <c r="M4132" i="1" s="1"/>
  <c r="S4132" i="1" s="1"/>
  <c r="G4132" i="1" l="1"/>
  <c r="N4132" i="1" s="1"/>
  <c r="E4133" i="1" s="1"/>
  <c r="Q4131" i="1"/>
  <c r="K4131" i="1" s="1"/>
  <c r="L4132" i="1" s="1"/>
  <c r="M4134" i="1" s="1"/>
  <c r="S4134" i="1" s="1"/>
  <c r="M4133" i="1" l="1"/>
  <c r="S4133" i="1" s="1"/>
  <c r="G4133" i="1"/>
  <c r="Q4132" i="1"/>
  <c r="K4132" i="1" s="1"/>
  <c r="L4133" i="1" s="1"/>
  <c r="N4133" i="1" l="1"/>
  <c r="E4134" i="1" s="1"/>
  <c r="G4134" i="1" s="1"/>
  <c r="N4134" i="1" s="1"/>
  <c r="E4135" i="1" s="1"/>
  <c r="Q4133" i="1"/>
  <c r="K4133" i="1" s="1"/>
  <c r="L4134" i="1" s="1"/>
  <c r="M4136" i="1" s="1"/>
  <c r="S4136" i="1" s="1"/>
  <c r="M4135" i="1" l="1"/>
  <c r="S4135" i="1" s="1"/>
  <c r="G4135" i="1"/>
  <c r="Q4134" i="1"/>
  <c r="K4134" i="1" s="1"/>
  <c r="L4135" i="1" s="1"/>
  <c r="N4135" i="1" l="1"/>
  <c r="E4136" i="1" s="1"/>
  <c r="G4136" i="1" s="1"/>
  <c r="N4136" i="1" s="1"/>
  <c r="E4137" i="1" s="1"/>
  <c r="Q4135" i="1"/>
  <c r="K4135" i="1" s="1"/>
  <c r="L4136" i="1" s="1"/>
  <c r="M4138" i="1" s="1"/>
  <c r="S4138" i="1" s="1"/>
  <c r="M4137" i="1" l="1"/>
  <c r="S4137" i="1" s="1"/>
  <c r="G4137" i="1"/>
  <c r="Q4136" i="1"/>
  <c r="K4136" i="1" s="1"/>
  <c r="L4137" i="1" s="1"/>
  <c r="N4137" i="1" l="1"/>
  <c r="E4138" i="1" s="1"/>
  <c r="G4138" i="1" s="1"/>
  <c r="N4138" i="1" s="1"/>
  <c r="E4139" i="1" s="1"/>
  <c r="Q4137" i="1"/>
  <c r="K4137" i="1" s="1"/>
  <c r="L4138" i="1" s="1"/>
  <c r="M4140" i="1" s="1"/>
  <c r="S4140" i="1" s="1"/>
  <c r="M4139" i="1" l="1"/>
  <c r="S4139" i="1" s="1"/>
  <c r="G4139" i="1"/>
  <c r="Q4138" i="1"/>
  <c r="K4138" i="1" s="1"/>
  <c r="L4139" i="1" s="1"/>
  <c r="N4139" i="1" l="1"/>
  <c r="E4140" i="1" s="1"/>
  <c r="G4140" i="1" s="1"/>
  <c r="N4140" i="1" s="1"/>
  <c r="E4141" i="1" s="1"/>
  <c r="Q4139" i="1"/>
  <c r="K4139" i="1" s="1"/>
  <c r="L4140" i="1" s="1"/>
  <c r="M4141" i="1" l="1"/>
  <c r="S4141" i="1" s="1"/>
  <c r="G4141" i="1"/>
  <c r="Q4140" i="1"/>
  <c r="K4140" i="1" s="1"/>
  <c r="L4141" i="1" s="1"/>
  <c r="M4142" i="1" s="1"/>
  <c r="S4142" i="1" s="1"/>
  <c r="N4141" i="1" l="1"/>
  <c r="E4142" i="1" s="1"/>
  <c r="G4142" i="1" s="1"/>
  <c r="N4142" i="1" s="1"/>
  <c r="E4143" i="1" s="1"/>
  <c r="Q4141" i="1"/>
  <c r="K4141" i="1" s="1"/>
  <c r="L4142" i="1" s="1"/>
  <c r="M4144" i="1" s="1"/>
  <c r="S4144" i="1" s="1"/>
  <c r="M4143" i="1" l="1"/>
  <c r="S4143" i="1" s="1"/>
  <c r="G4143" i="1"/>
  <c r="Q4142" i="1"/>
  <c r="K4142" i="1" s="1"/>
  <c r="L4143" i="1" s="1"/>
  <c r="N4143" i="1" l="1"/>
  <c r="E4144" i="1" s="1"/>
  <c r="G4144" i="1" s="1"/>
  <c r="N4144" i="1" s="1"/>
  <c r="E4145" i="1" s="1"/>
  <c r="Q4143" i="1"/>
  <c r="K4143" i="1" s="1"/>
  <c r="L4144" i="1" s="1"/>
  <c r="M4145" i="1" s="1"/>
  <c r="S4145" i="1" s="1"/>
  <c r="G4145" i="1" l="1"/>
  <c r="N4145" i="1" s="1"/>
  <c r="E4146" i="1" s="1"/>
  <c r="Q4144" i="1"/>
  <c r="K4144" i="1" s="1"/>
  <c r="L4145" i="1" s="1"/>
  <c r="M4147" i="1" s="1"/>
  <c r="S4147" i="1" s="1"/>
  <c r="M4146" i="1" l="1"/>
  <c r="S4146" i="1" s="1"/>
  <c r="G4146" i="1"/>
  <c r="Q4145" i="1"/>
  <c r="K4145" i="1" s="1"/>
  <c r="L4146" i="1" s="1"/>
  <c r="N4146" i="1" l="1"/>
  <c r="E4147" i="1" s="1"/>
  <c r="G4147" i="1" s="1"/>
  <c r="N4147" i="1" s="1"/>
  <c r="E4148" i="1" s="1"/>
  <c r="Q4146" i="1"/>
  <c r="K4146" i="1" s="1"/>
  <c r="L4147" i="1" s="1"/>
  <c r="M4149" i="1" s="1"/>
  <c r="S4149" i="1" s="1"/>
  <c r="M4148" i="1" l="1"/>
  <c r="S4148" i="1" s="1"/>
  <c r="G4148" i="1"/>
  <c r="Q4147" i="1"/>
  <c r="K4147" i="1" s="1"/>
  <c r="L4148" i="1" s="1"/>
  <c r="N4148" i="1" l="1"/>
  <c r="E4149" i="1" s="1"/>
  <c r="G4149" i="1" s="1"/>
  <c r="N4149" i="1" s="1"/>
  <c r="E4150" i="1" s="1"/>
  <c r="Q4148" i="1"/>
  <c r="K4148" i="1" s="1"/>
  <c r="L4149" i="1" s="1"/>
  <c r="M4151" i="1" s="1"/>
  <c r="S4151" i="1" s="1"/>
  <c r="M4150" i="1" l="1"/>
  <c r="S4150" i="1" s="1"/>
  <c r="G4150" i="1"/>
  <c r="Q4149" i="1"/>
  <c r="K4149" i="1" s="1"/>
  <c r="L4150" i="1" s="1"/>
  <c r="M4152" i="1" s="1"/>
  <c r="S4152" i="1" s="1"/>
  <c r="N4150" i="1" l="1"/>
  <c r="E4151" i="1" s="1"/>
  <c r="G4151" i="1" s="1"/>
  <c r="N4151" i="1" s="1"/>
  <c r="E4152" i="1" s="1"/>
  <c r="Q4150" i="1"/>
  <c r="K4150" i="1" s="1"/>
  <c r="L4151" i="1" s="1"/>
  <c r="M4153" i="1" s="1"/>
  <c r="S4153" i="1" s="1"/>
  <c r="G4152" i="1" l="1"/>
  <c r="N4152" i="1" s="1"/>
  <c r="E4153" i="1" s="1"/>
  <c r="Q4151" i="1"/>
  <c r="K4151" i="1" s="1"/>
  <c r="L4152" i="1" s="1"/>
  <c r="M4154" i="1" s="1"/>
  <c r="S4154" i="1" s="1"/>
  <c r="G4153" i="1" l="1"/>
  <c r="N4153" i="1" s="1"/>
  <c r="E4154" i="1" s="1"/>
  <c r="Q4152" i="1"/>
  <c r="K4152" i="1" s="1"/>
  <c r="L4153" i="1" s="1"/>
  <c r="M4155" i="1" s="1"/>
  <c r="S4155" i="1" s="1"/>
  <c r="G4154" i="1" l="1"/>
  <c r="N4154" i="1" s="1"/>
  <c r="E4155" i="1" s="1"/>
  <c r="Q4153" i="1"/>
  <c r="K4153" i="1" s="1"/>
  <c r="L4154" i="1" s="1"/>
  <c r="M4156" i="1" s="1"/>
  <c r="S4156" i="1" s="1"/>
  <c r="G4155" i="1" l="1"/>
  <c r="N4155" i="1" s="1"/>
  <c r="E4156" i="1" s="1"/>
  <c r="Q4154" i="1"/>
  <c r="K4154" i="1" s="1"/>
  <c r="L4155" i="1" s="1"/>
  <c r="M4157" i="1" s="1"/>
  <c r="S4157" i="1" s="1"/>
  <c r="G4156" i="1" l="1"/>
  <c r="N4156" i="1" s="1"/>
  <c r="E4157" i="1" s="1"/>
  <c r="Q4155" i="1"/>
  <c r="K4155" i="1" s="1"/>
  <c r="L4156" i="1" s="1"/>
  <c r="M4158" i="1" s="1"/>
  <c r="S4158" i="1" s="1"/>
  <c r="G4157" i="1" l="1"/>
  <c r="N4157" i="1" s="1"/>
  <c r="E4158" i="1" s="1"/>
  <c r="Q4156" i="1"/>
  <c r="K4156" i="1" s="1"/>
  <c r="L4157" i="1" s="1"/>
  <c r="M4159" i="1" s="1"/>
  <c r="S4159" i="1" s="1"/>
  <c r="G4158" i="1" l="1"/>
  <c r="N4158" i="1" s="1"/>
  <c r="E4159" i="1" s="1"/>
  <c r="Q4157" i="1"/>
  <c r="K4157" i="1" s="1"/>
  <c r="L4158" i="1" s="1"/>
  <c r="M4160" i="1" s="1"/>
  <c r="S4160" i="1" s="1"/>
  <c r="G4159" i="1" l="1"/>
  <c r="N4159" i="1" s="1"/>
  <c r="E4160" i="1" s="1"/>
  <c r="Q4158" i="1"/>
  <c r="K4158" i="1" s="1"/>
  <c r="L4159" i="1" s="1"/>
  <c r="G4160" i="1" l="1"/>
  <c r="N4160" i="1" s="1"/>
  <c r="E4161" i="1" s="1"/>
  <c r="Q4159" i="1"/>
  <c r="K4159" i="1" s="1"/>
  <c r="L4160" i="1" s="1"/>
  <c r="M4161" i="1" l="1"/>
  <c r="S4161" i="1" s="1"/>
  <c r="G4161" i="1"/>
  <c r="Q4160" i="1"/>
  <c r="K4160" i="1" s="1"/>
  <c r="L4161" i="1" s="1"/>
  <c r="M4163" i="1" s="1"/>
  <c r="S4163" i="1" s="1"/>
  <c r="N4161" i="1" l="1"/>
  <c r="E4162" i="1" s="1"/>
  <c r="G4162" i="1" s="1"/>
  <c r="M4162" i="1"/>
  <c r="S4162" i="1" s="1"/>
  <c r="Q4161" i="1"/>
  <c r="K4161" i="1" s="1"/>
  <c r="L4162" i="1" s="1"/>
  <c r="M4164" i="1" s="1"/>
  <c r="S4164" i="1" s="1"/>
  <c r="N4162" i="1" l="1"/>
  <c r="E4163" i="1" s="1"/>
  <c r="G4163" i="1" s="1"/>
  <c r="N4163" i="1" s="1"/>
  <c r="E4164" i="1" s="1"/>
  <c r="Q4162" i="1"/>
  <c r="K4162" i="1" s="1"/>
  <c r="L4163" i="1" s="1"/>
  <c r="G4164" i="1" l="1"/>
  <c r="N4164" i="1" s="1"/>
  <c r="E4165" i="1" s="1"/>
  <c r="Q4163" i="1"/>
  <c r="K4163" i="1" s="1"/>
  <c r="L4164" i="1" s="1"/>
  <c r="M4165" i="1" s="1"/>
  <c r="S4165" i="1" s="1"/>
  <c r="Q4164" i="1" l="1"/>
  <c r="K4164" i="1" s="1"/>
  <c r="L4165" i="1" s="1"/>
  <c r="M4167" i="1" s="1"/>
  <c r="S4167" i="1" s="1"/>
  <c r="G4165" i="1"/>
  <c r="N4165" i="1" s="1"/>
  <c r="E4166" i="1" s="1"/>
  <c r="M4166" i="1" l="1"/>
  <c r="S4166" i="1" s="1"/>
  <c r="G4166" i="1"/>
  <c r="Q4165" i="1"/>
  <c r="K4165" i="1" s="1"/>
  <c r="L4166" i="1" s="1"/>
  <c r="N4166" i="1" l="1"/>
  <c r="E4167" i="1" s="1"/>
  <c r="G4167" i="1" s="1"/>
  <c r="N4167" i="1" s="1"/>
  <c r="E4168" i="1" s="1"/>
  <c r="Q4166" i="1"/>
  <c r="K4166" i="1" s="1"/>
  <c r="L4167" i="1" s="1"/>
  <c r="M4168" i="1" l="1"/>
  <c r="S4168" i="1" s="1"/>
  <c r="G4168" i="1"/>
  <c r="Q4167" i="1"/>
  <c r="K4167" i="1" s="1"/>
  <c r="L4168" i="1" s="1"/>
  <c r="M4170" i="1" s="1"/>
  <c r="S4170" i="1" s="1"/>
  <c r="N4168" i="1" l="1"/>
  <c r="E4169" i="1" s="1"/>
  <c r="G4169" i="1" s="1"/>
  <c r="M4169" i="1"/>
  <c r="S4169" i="1" s="1"/>
  <c r="Q4168" i="1"/>
  <c r="K4168" i="1" s="1"/>
  <c r="L4169" i="1" s="1"/>
  <c r="N4169" i="1" l="1"/>
  <c r="E4170" i="1" s="1"/>
  <c r="G4170" i="1" s="1"/>
  <c r="N4170" i="1" s="1"/>
  <c r="E4171" i="1" s="1"/>
  <c r="Q4169" i="1"/>
  <c r="K4169" i="1" s="1"/>
  <c r="L4170" i="1" s="1"/>
  <c r="M4171" i="1" s="1"/>
  <c r="S4171" i="1" s="1"/>
  <c r="G4171" i="1" l="1"/>
  <c r="N4171" i="1" s="1"/>
  <c r="E4172" i="1" s="1"/>
  <c r="Q4170" i="1"/>
  <c r="K4170" i="1" s="1"/>
  <c r="L4171" i="1" s="1"/>
  <c r="M4173" i="1" s="1"/>
  <c r="S4173" i="1" s="1"/>
  <c r="M4172" i="1" l="1"/>
  <c r="S4172" i="1" s="1"/>
  <c r="G4172" i="1"/>
  <c r="Q4171" i="1"/>
  <c r="K4171" i="1" s="1"/>
  <c r="L4172" i="1" s="1"/>
  <c r="N4172" i="1" l="1"/>
  <c r="E4173" i="1" s="1"/>
  <c r="G4173" i="1" s="1"/>
  <c r="N4173" i="1" s="1"/>
  <c r="E4174" i="1" s="1"/>
  <c r="Q4172" i="1"/>
  <c r="K4172" i="1" s="1"/>
  <c r="L4173" i="1" s="1"/>
  <c r="M4174" i="1" l="1"/>
  <c r="S4174" i="1" s="1"/>
  <c r="G4174" i="1"/>
  <c r="Q4173" i="1"/>
  <c r="K4173" i="1" s="1"/>
  <c r="L4174" i="1" s="1"/>
  <c r="M4176" i="1" s="1"/>
  <c r="S4176" i="1" s="1"/>
  <c r="M4175" i="1" l="1"/>
  <c r="S4175" i="1" s="1"/>
  <c r="N4174" i="1"/>
  <c r="E4175" i="1" s="1"/>
  <c r="G4175" i="1" s="1"/>
  <c r="Q4174" i="1"/>
  <c r="K4174" i="1" s="1"/>
  <c r="L4175" i="1" s="1"/>
  <c r="M4177" i="1" s="1"/>
  <c r="S4177" i="1" s="1"/>
  <c r="N4175" i="1" l="1"/>
  <c r="E4176" i="1" s="1"/>
  <c r="G4176" i="1" s="1"/>
  <c r="N4176" i="1" s="1"/>
  <c r="E4177" i="1" s="1"/>
  <c r="Q4175" i="1"/>
  <c r="K4175" i="1" s="1"/>
  <c r="L4176" i="1" s="1"/>
  <c r="M4178" i="1" s="1"/>
  <c r="S4178" i="1" s="1"/>
  <c r="G4177" i="1" l="1"/>
  <c r="N4177" i="1" s="1"/>
  <c r="E4178" i="1" s="1"/>
  <c r="Q4176" i="1"/>
  <c r="K4176" i="1" s="1"/>
  <c r="L4177" i="1" s="1"/>
  <c r="M4179" i="1" s="1"/>
  <c r="S4179" i="1" s="1"/>
  <c r="G4178" i="1" l="1"/>
  <c r="N4178" i="1" s="1"/>
  <c r="E4179" i="1" s="1"/>
  <c r="Q4177" i="1"/>
  <c r="K4177" i="1" s="1"/>
  <c r="L4178" i="1" s="1"/>
  <c r="M4180" i="1" s="1"/>
  <c r="S4180" i="1" s="1"/>
  <c r="G4179" i="1" l="1"/>
  <c r="N4179" i="1" s="1"/>
  <c r="E4180" i="1" s="1"/>
  <c r="Q4178" i="1"/>
  <c r="K4178" i="1" s="1"/>
  <c r="L4179" i="1" s="1"/>
  <c r="M4181" i="1" s="1"/>
  <c r="S4181" i="1" s="1"/>
  <c r="G4180" i="1" l="1"/>
  <c r="N4180" i="1" s="1"/>
  <c r="E4181" i="1" s="1"/>
  <c r="Q4179" i="1"/>
  <c r="K4179" i="1" s="1"/>
  <c r="L4180" i="1" s="1"/>
  <c r="G4181" i="1" l="1"/>
  <c r="N4181" i="1" s="1"/>
  <c r="E4182" i="1" s="1"/>
  <c r="Q4180" i="1"/>
  <c r="K4180" i="1" s="1"/>
  <c r="L4181" i="1" s="1"/>
  <c r="M4183" i="1" s="1"/>
  <c r="S4183" i="1" s="1"/>
  <c r="M4182" i="1" l="1"/>
  <c r="S4182" i="1" s="1"/>
  <c r="G4182" i="1"/>
  <c r="Q4181" i="1"/>
  <c r="K4181" i="1" s="1"/>
  <c r="L4182" i="1" s="1"/>
  <c r="N4182" i="1" l="1"/>
  <c r="E4183" i="1" s="1"/>
  <c r="G4183" i="1" s="1"/>
  <c r="N4183" i="1" s="1"/>
  <c r="E4184" i="1" s="1"/>
  <c r="Q4182" i="1"/>
  <c r="K4182" i="1" s="1"/>
  <c r="L4183" i="1" s="1"/>
  <c r="M4185" i="1" s="1"/>
  <c r="S4185" i="1" s="1"/>
  <c r="M4184" i="1" l="1"/>
  <c r="S4184" i="1" s="1"/>
  <c r="G4184" i="1"/>
  <c r="Q4183" i="1"/>
  <c r="K4183" i="1" s="1"/>
  <c r="L4184" i="1" s="1"/>
  <c r="M4186" i="1" s="1"/>
  <c r="S4186" i="1" s="1"/>
  <c r="N4184" i="1" l="1"/>
  <c r="E4185" i="1" s="1"/>
  <c r="G4185" i="1" s="1"/>
  <c r="N4185" i="1" s="1"/>
  <c r="E4186" i="1" s="1"/>
  <c r="Q4184" i="1"/>
  <c r="K4184" i="1" s="1"/>
  <c r="L4185" i="1" s="1"/>
  <c r="G4186" i="1" l="1"/>
  <c r="N4186" i="1" s="1"/>
  <c r="E4187" i="1" s="1"/>
  <c r="Q4185" i="1"/>
  <c r="K4185" i="1" s="1"/>
  <c r="L4186" i="1" s="1"/>
  <c r="M4188" i="1" s="1"/>
  <c r="S4188" i="1" s="1"/>
  <c r="M4187" i="1" l="1"/>
  <c r="S4187" i="1" s="1"/>
  <c r="Q4186" i="1"/>
  <c r="K4186" i="1" s="1"/>
  <c r="L4187" i="1" s="1"/>
  <c r="G4187" i="1"/>
  <c r="N4187" i="1" l="1"/>
  <c r="E4188" i="1" s="1"/>
  <c r="G4188" i="1" s="1"/>
  <c r="N4188" i="1" s="1"/>
  <c r="E4189" i="1" s="1"/>
  <c r="Q4187" i="1"/>
  <c r="K4187" i="1" s="1"/>
  <c r="L4188" i="1" s="1"/>
  <c r="M4190" i="1" s="1"/>
  <c r="S4190" i="1" s="1"/>
  <c r="M4189" i="1" l="1"/>
  <c r="S4189" i="1" s="1"/>
  <c r="G4189" i="1"/>
  <c r="Q4188" i="1"/>
  <c r="K4188" i="1" s="1"/>
  <c r="L4189" i="1" s="1"/>
  <c r="M4191" i="1" s="1"/>
  <c r="S4191" i="1" s="1"/>
  <c r="N4189" i="1" l="1"/>
  <c r="E4190" i="1" s="1"/>
  <c r="G4190" i="1" s="1"/>
  <c r="N4190" i="1" s="1"/>
  <c r="E4191" i="1" s="1"/>
  <c r="Q4189" i="1"/>
  <c r="K4189" i="1" s="1"/>
  <c r="L4190" i="1" s="1"/>
  <c r="M4192" i="1" s="1"/>
  <c r="S4192" i="1" s="1"/>
  <c r="G4191" i="1" l="1"/>
  <c r="N4191" i="1" s="1"/>
  <c r="E4192" i="1" s="1"/>
  <c r="Q4190" i="1"/>
  <c r="K4190" i="1" s="1"/>
  <c r="L4191" i="1" s="1"/>
  <c r="M4193" i="1" s="1"/>
  <c r="S4193" i="1" s="1"/>
  <c r="G4192" i="1" l="1"/>
  <c r="N4192" i="1" s="1"/>
  <c r="E4193" i="1" s="1"/>
  <c r="Q4191" i="1"/>
  <c r="K4191" i="1" s="1"/>
  <c r="L4192" i="1" s="1"/>
  <c r="G4193" i="1" l="1"/>
  <c r="N4193" i="1" s="1"/>
  <c r="E4194" i="1" s="1"/>
  <c r="Q4192" i="1"/>
  <c r="K4192" i="1" s="1"/>
  <c r="L4193" i="1" s="1"/>
  <c r="M4195" i="1" s="1"/>
  <c r="S4195" i="1" s="1"/>
  <c r="M4194" i="1" l="1"/>
  <c r="S4194" i="1" s="1"/>
  <c r="G4194" i="1"/>
  <c r="Q4193" i="1"/>
  <c r="K4193" i="1" s="1"/>
  <c r="L4194" i="1" s="1"/>
  <c r="N4194" i="1" l="1"/>
  <c r="E4195" i="1" s="1"/>
  <c r="G4195" i="1" s="1"/>
  <c r="N4195" i="1" s="1"/>
  <c r="E4196" i="1" s="1"/>
  <c r="Q4194" i="1"/>
  <c r="K4194" i="1" s="1"/>
  <c r="L4195" i="1" s="1"/>
  <c r="M4197" i="1" s="1"/>
  <c r="S4197" i="1" s="1"/>
  <c r="M4196" i="1" l="1"/>
  <c r="S4196" i="1" s="1"/>
  <c r="G4196" i="1"/>
  <c r="Q4195" i="1"/>
  <c r="K4195" i="1" s="1"/>
  <c r="L4196" i="1" s="1"/>
  <c r="M4198" i="1" s="1"/>
  <c r="S4198" i="1" s="1"/>
  <c r="N4196" i="1" l="1"/>
  <c r="E4197" i="1" s="1"/>
  <c r="G4197" i="1" s="1"/>
  <c r="N4197" i="1" s="1"/>
  <c r="E4198" i="1" s="1"/>
  <c r="Q4196" i="1"/>
  <c r="K4196" i="1" s="1"/>
  <c r="L4197" i="1" s="1"/>
  <c r="M4199" i="1" s="1"/>
  <c r="S4199" i="1" s="1"/>
  <c r="G4198" i="1" l="1"/>
  <c r="N4198" i="1" s="1"/>
  <c r="E4199" i="1" s="1"/>
  <c r="Q4197" i="1"/>
  <c r="K4197" i="1" s="1"/>
  <c r="L4198" i="1" s="1"/>
  <c r="G4199" i="1" l="1"/>
  <c r="N4199" i="1" s="1"/>
  <c r="E4200" i="1" s="1"/>
  <c r="Q4198" i="1"/>
  <c r="K4198" i="1" s="1"/>
  <c r="L4199" i="1" s="1"/>
  <c r="M4200" i="1" l="1"/>
  <c r="S4200" i="1" s="1"/>
  <c r="G4200" i="1"/>
  <c r="Q4199" i="1"/>
  <c r="K4199" i="1" s="1"/>
  <c r="L4200" i="1" s="1"/>
  <c r="N4200" i="1" l="1"/>
  <c r="E4201" i="1" s="1"/>
  <c r="G4201" i="1" s="1"/>
  <c r="M4201" i="1"/>
  <c r="S4201" i="1" s="1"/>
  <c r="Q4200" i="1"/>
  <c r="K4200" i="1" s="1"/>
  <c r="L4201" i="1" s="1"/>
  <c r="M4202" i="1" l="1"/>
  <c r="S4202" i="1" s="1"/>
  <c r="N4201" i="1"/>
  <c r="E4202" i="1" s="1"/>
  <c r="G4202" i="1" s="1"/>
  <c r="Q4201" i="1"/>
  <c r="K4201" i="1" s="1"/>
  <c r="L4202" i="1" s="1"/>
  <c r="M4204" i="1" s="1"/>
  <c r="S4204" i="1" s="1"/>
  <c r="N4202" i="1" l="1"/>
  <c r="E4203" i="1" s="1"/>
  <c r="G4203" i="1" s="1"/>
  <c r="M4203" i="1"/>
  <c r="S4203" i="1" s="1"/>
  <c r="Q4202" i="1"/>
  <c r="K4202" i="1" s="1"/>
  <c r="L4203" i="1" s="1"/>
  <c r="M4205" i="1" s="1"/>
  <c r="S4205" i="1" s="1"/>
  <c r="N4203" i="1" l="1"/>
  <c r="E4204" i="1" s="1"/>
  <c r="G4204" i="1" s="1"/>
  <c r="N4204" i="1" s="1"/>
  <c r="E4205" i="1" s="1"/>
  <c r="Q4203" i="1"/>
  <c r="K4203" i="1" s="1"/>
  <c r="L4204" i="1" s="1"/>
  <c r="G4205" i="1" l="1"/>
  <c r="N4205" i="1" s="1"/>
  <c r="E4206" i="1" s="1"/>
  <c r="Q4204" i="1"/>
  <c r="K4204" i="1" s="1"/>
  <c r="L4205" i="1" s="1"/>
  <c r="M4207" i="1" s="1"/>
  <c r="S4207" i="1" s="1"/>
  <c r="M4206" i="1" l="1"/>
  <c r="S4206" i="1" s="1"/>
  <c r="G4206" i="1"/>
  <c r="Q4205" i="1"/>
  <c r="K4205" i="1" s="1"/>
  <c r="L4206" i="1" s="1"/>
  <c r="N4206" i="1" l="1"/>
  <c r="E4207" i="1" s="1"/>
  <c r="G4207" i="1" s="1"/>
  <c r="N4207" i="1" s="1"/>
  <c r="E4208" i="1" s="1"/>
  <c r="Q4206" i="1"/>
  <c r="K4206" i="1" s="1"/>
  <c r="L4207" i="1" s="1"/>
  <c r="M4209" i="1" s="1"/>
  <c r="S4209" i="1" s="1"/>
  <c r="M4208" i="1" l="1"/>
  <c r="S4208" i="1" s="1"/>
  <c r="G4208" i="1"/>
  <c r="Q4207" i="1"/>
  <c r="K4207" i="1" s="1"/>
  <c r="L4208" i="1" s="1"/>
  <c r="N4208" i="1" l="1"/>
  <c r="E4209" i="1" s="1"/>
  <c r="G4209" i="1" s="1"/>
  <c r="N4209" i="1" s="1"/>
  <c r="E4210" i="1" s="1"/>
  <c r="Q4208" i="1"/>
  <c r="K4208" i="1" s="1"/>
  <c r="L4209" i="1" s="1"/>
  <c r="M4210" i="1" l="1"/>
  <c r="S4210" i="1" s="1"/>
  <c r="G4210" i="1"/>
  <c r="Q4209" i="1"/>
  <c r="K4209" i="1" s="1"/>
  <c r="L4210" i="1" s="1"/>
  <c r="M4211" i="1" l="1"/>
  <c r="S4211" i="1" s="1"/>
  <c r="N4210" i="1"/>
  <c r="E4211" i="1" s="1"/>
  <c r="G4211" i="1" s="1"/>
  <c r="Q4210" i="1"/>
  <c r="K4210" i="1" s="1"/>
  <c r="L4211" i="1" s="1"/>
  <c r="M4213" i="1" s="1"/>
  <c r="S4213" i="1" s="1"/>
  <c r="N4211" i="1" l="1"/>
  <c r="E4212" i="1" s="1"/>
  <c r="G4212" i="1" s="1"/>
  <c r="M4212" i="1"/>
  <c r="S4212" i="1" s="1"/>
  <c r="Q4211" i="1"/>
  <c r="K4211" i="1" s="1"/>
  <c r="L4212" i="1" s="1"/>
  <c r="M4214" i="1" s="1"/>
  <c r="S4214" i="1" s="1"/>
  <c r="N4212" i="1" l="1"/>
  <c r="E4213" i="1" s="1"/>
  <c r="G4213" i="1" s="1"/>
  <c r="N4213" i="1" s="1"/>
  <c r="E4214" i="1" s="1"/>
  <c r="Q4212" i="1"/>
  <c r="K4212" i="1" s="1"/>
  <c r="L4213" i="1" s="1"/>
  <c r="G4214" i="1" l="1"/>
  <c r="N4214" i="1" s="1"/>
  <c r="E4215" i="1" s="1"/>
  <c r="Q4213" i="1"/>
  <c r="K4213" i="1" s="1"/>
  <c r="L4214" i="1" s="1"/>
  <c r="M4216" i="1" s="1"/>
  <c r="S4216" i="1" s="1"/>
  <c r="M4215" i="1" l="1"/>
  <c r="S4215" i="1" s="1"/>
  <c r="G4215" i="1"/>
  <c r="Q4214" i="1"/>
  <c r="K4214" i="1" s="1"/>
  <c r="L4215" i="1" s="1"/>
  <c r="M4217" i="1" s="1"/>
  <c r="S4217" i="1" s="1"/>
  <c r="N4215" i="1" l="1"/>
  <c r="E4216" i="1" s="1"/>
  <c r="G4216" i="1" s="1"/>
  <c r="N4216" i="1" s="1"/>
  <c r="E4217" i="1" s="1"/>
  <c r="Q4215" i="1"/>
  <c r="K4215" i="1" s="1"/>
  <c r="L4216" i="1" s="1"/>
  <c r="M4218" i="1" s="1"/>
  <c r="S4218" i="1" s="1"/>
  <c r="G4217" i="1" l="1"/>
  <c r="N4217" i="1" s="1"/>
  <c r="E4218" i="1" s="1"/>
  <c r="Q4216" i="1"/>
  <c r="K4216" i="1" s="1"/>
  <c r="L4217" i="1" s="1"/>
  <c r="G4218" i="1" l="1"/>
  <c r="N4218" i="1" s="1"/>
  <c r="E4219" i="1" s="1"/>
  <c r="Q4217" i="1"/>
  <c r="K4217" i="1" s="1"/>
  <c r="L4218" i="1" s="1"/>
  <c r="M4220" i="1" s="1"/>
  <c r="S4220" i="1" s="1"/>
  <c r="M4219" i="1" l="1"/>
  <c r="S4219" i="1" s="1"/>
  <c r="G4219" i="1"/>
  <c r="Q4218" i="1"/>
  <c r="K4218" i="1" s="1"/>
  <c r="L4219" i="1" s="1"/>
  <c r="N4219" i="1" l="1"/>
  <c r="E4220" i="1" s="1"/>
  <c r="G4220" i="1" s="1"/>
  <c r="N4220" i="1" s="1"/>
  <c r="E4221" i="1" s="1"/>
  <c r="Q4219" i="1"/>
  <c r="K4219" i="1" s="1"/>
  <c r="L4220" i="1" s="1"/>
  <c r="M4221" i="1" l="1"/>
  <c r="S4221" i="1" s="1"/>
  <c r="G4221" i="1"/>
  <c r="Q4220" i="1"/>
  <c r="K4220" i="1" s="1"/>
  <c r="L4221" i="1" s="1"/>
  <c r="M4222" i="1" l="1"/>
  <c r="S4222" i="1" s="1"/>
  <c r="N4221" i="1"/>
  <c r="E4222" i="1" s="1"/>
  <c r="G4222" i="1" s="1"/>
  <c r="Q4221" i="1"/>
  <c r="K4221" i="1" s="1"/>
  <c r="L4222" i="1" s="1"/>
  <c r="M4223" i="1" s="1"/>
  <c r="S4223" i="1" s="1"/>
  <c r="N4222" i="1" l="1"/>
  <c r="E4223" i="1" s="1"/>
  <c r="G4223" i="1" s="1"/>
  <c r="N4223" i="1" s="1"/>
  <c r="E4224" i="1" s="1"/>
  <c r="Q4222" i="1"/>
  <c r="K4222" i="1" s="1"/>
  <c r="L4223" i="1" s="1"/>
  <c r="M4224" i="1" l="1"/>
  <c r="S4224" i="1" s="1"/>
  <c r="G4224" i="1"/>
  <c r="Q4223" i="1"/>
  <c r="K4223" i="1" s="1"/>
  <c r="L4224" i="1" s="1"/>
  <c r="N4224" i="1" l="1"/>
  <c r="E4225" i="1" s="1"/>
  <c r="G4225" i="1" s="1"/>
  <c r="M4225" i="1"/>
  <c r="S4225" i="1" s="1"/>
  <c r="Q4224" i="1"/>
  <c r="K4224" i="1" s="1"/>
  <c r="L4225" i="1" s="1"/>
  <c r="M4227" i="1" s="1"/>
  <c r="S4227" i="1" s="1"/>
  <c r="N4225" i="1" l="1"/>
  <c r="E4226" i="1" s="1"/>
  <c r="G4226" i="1" s="1"/>
  <c r="M4226" i="1"/>
  <c r="S4226" i="1" s="1"/>
  <c r="Q4225" i="1"/>
  <c r="K4225" i="1" s="1"/>
  <c r="L4226" i="1" s="1"/>
  <c r="N4226" i="1" l="1"/>
  <c r="E4227" i="1" s="1"/>
  <c r="G4227" i="1" s="1"/>
  <c r="N4227" i="1" s="1"/>
  <c r="E4228" i="1" s="1"/>
  <c r="Q4226" i="1"/>
  <c r="K4226" i="1" s="1"/>
  <c r="L4227" i="1" s="1"/>
  <c r="M4229" i="1" s="1"/>
  <c r="S4229" i="1" s="1"/>
  <c r="M4228" i="1" l="1"/>
  <c r="S4228" i="1" s="1"/>
  <c r="Q4227" i="1"/>
  <c r="K4227" i="1" s="1"/>
  <c r="L4228" i="1" s="1"/>
  <c r="G4228" i="1"/>
  <c r="N4228" i="1" l="1"/>
  <c r="E4229" i="1" s="1"/>
  <c r="G4229" i="1" s="1"/>
  <c r="N4229" i="1" s="1"/>
  <c r="E4230" i="1" s="1"/>
  <c r="Q4228" i="1"/>
  <c r="K4228" i="1" s="1"/>
  <c r="L4229" i="1" s="1"/>
  <c r="M4230" i="1" l="1"/>
  <c r="S4230" i="1" s="1"/>
  <c r="G4230" i="1"/>
  <c r="Q4229" i="1"/>
  <c r="K4229" i="1" s="1"/>
  <c r="L4230" i="1" s="1"/>
  <c r="N4230" i="1" l="1"/>
  <c r="E4231" i="1" s="1"/>
  <c r="G4231" i="1" s="1"/>
  <c r="M4231" i="1"/>
  <c r="S4231" i="1" s="1"/>
  <c r="Q4230" i="1"/>
  <c r="K4230" i="1" s="1"/>
  <c r="L4231" i="1" s="1"/>
  <c r="N4231" i="1" l="1"/>
  <c r="E4232" i="1" s="1"/>
  <c r="G4232" i="1" s="1"/>
  <c r="M4232" i="1"/>
  <c r="S4232" i="1" s="1"/>
  <c r="Q4231" i="1"/>
  <c r="K4231" i="1" s="1"/>
  <c r="L4232" i="1" s="1"/>
  <c r="M4234" i="1" s="1"/>
  <c r="S4234" i="1" s="1"/>
  <c r="M4233" i="1" l="1"/>
  <c r="S4233" i="1" s="1"/>
  <c r="N4232" i="1"/>
  <c r="E4233" i="1" s="1"/>
  <c r="G4233" i="1" s="1"/>
  <c r="Q4232" i="1"/>
  <c r="K4232" i="1" s="1"/>
  <c r="L4233" i="1" s="1"/>
  <c r="M4235" i="1" s="1"/>
  <c r="S4235" i="1" s="1"/>
  <c r="N4233" i="1" l="1"/>
  <c r="E4234" i="1" s="1"/>
  <c r="G4234" i="1" s="1"/>
  <c r="N4234" i="1" s="1"/>
  <c r="E4235" i="1" s="1"/>
  <c r="Q4233" i="1"/>
  <c r="K4233" i="1" s="1"/>
  <c r="L4234" i="1" s="1"/>
  <c r="M4236" i="1" s="1"/>
  <c r="S4236" i="1" s="1"/>
  <c r="Q4234" i="1" l="1"/>
  <c r="K4234" i="1" s="1"/>
  <c r="L4235" i="1" s="1"/>
  <c r="M4237" i="1" s="1"/>
  <c r="S4237" i="1" s="1"/>
  <c r="G4235" i="1"/>
  <c r="N4235" i="1" s="1"/>
  <c r="E4236" i="1" s="1"/>
  <c r="G4236" i="1" l="1"/>
  <c r="N4236" i="1" s="1"/>
  <c r="E4237" i="1" s="1"/>
  <c r="Q4235" i="1"/>
  <c r="K4235" i="1" s="1"/>
  <c r="L4236" i="1" s="1"/>
  <c r="M4238" i="1" s="1"/>
  <c r="S4238" i="1" s="1"/>
  <c r="G4237" i="1" l="1"/>
  <c r="N4237" i="1" s="1"/>
  <c r="E4238" i="1" s="1"/>
  <c r="Q4236" i="1"/>
  <c r="K4236" i="1" s="1"/>
  <c r="L4237" i="1" s="1"/>
  <c r="M4239" i="1" s="1"/>
  <c r="S4239" i="1" s="1"/>
  <c r="G4238" i="1" l="1"/>
  <c r="N4238" i="1" s="1"/>
  <c r="E4239" i="1" s="1"/>
  <c r="Q4237" i="1"/>
  <c r="K4237" i="1" s="1"/>
  <c r="L4238" i="1" s="1"/>
  <c r="G4239" i="1" l="1"/>
  <c r="N4239" i="1" s="1"/>
  <c r="E4240" i="1" s="1"/>
  <c r="Q4238" i="1"/>
  <c r="K4238" i="1" s="1"/>
  <c r="L4239" i="1" s="1"/>
  <c r="M4241" i="1" s="1"/>
  <c r="S4241" i="1" s="1"/>
  <c r="M4240" i="1" l="1"/>
  <c r="S4240" i="1" s="1"/>
  <c r="G4240" i="1"/>
  <c r="Q4239" i="1"/>
  <c r="K4239" i="1" s="1"/>
  <c r="L4240" i="1" s="1"/>
  <c r="N4240" i="1" l="1"/>
  <c r="E4241" i="1" s="1"/>
  <c r="G4241" i="1" s="1"/>
  <c r="N4241" i="1" s="1"/>
  <c r="E4242" i="1" s="1"/>
  <c r="Q4240" i="1"/>
  <c r="K4240" i="1" s="1"/>
  <c r="L4241" i="1" s="1"/>
  <c r="M4242" i="1" l="1"/>
  <c r="S4242" i="1" s="1"/>
  <c r="G4242" i="1"/>
  <c r="Q4241" i="1"/>
  <c r="K4241" i="1" s="1"/>
  <c r="L4242" i="1" s="1"/>
  <c r="M4244" i="1" s="1"/>
  <c r="S4244" i="1" s="1"/>
  <c r="M4243" i="1" l="1"/>
  <c r="S4243" i="1" s="1"/>
  <c r="N4242" i="1"/>
  <c r="E4243" i="1" s="1"/>
  <c r="G4243" i="1" s="1"/>
  <c r="Q4242" i="1"/>
  <c r="K4242" i="1" s="1"/>
  <c r="L4243" i="1" s="1"/>
  <c r="N4243" i="1" l="1"/>
  <c r="E4244" i="1" s="1"/>
  <c r="G4244" i="1" s="1"/>
  <c r="N4244" i="1" s="1"/>
  <c r="E4245" i="1" s="1"/>
  <c r="Q4243" i="1"/>
  <c r="K4243" i="1" s="1"/>
  <c r="L4244" i="1" s="1"/>
  <c r="M4246" i="1" s="1"/>
  <c r="S4246" i="1" s="1"/>
  <c r="M4245" i="1" l="1"/>
  <c r="S4245" i="1" s="1"/>
  <c r="G4245" i="1"/>
  <c r="Q4244" i="1"/>
  <c r="K4244" i="1" s="1"/>
  <c r="L4245" i="1" s="1"/>
  <c r="N4245" i="1" l="1"/>
  <c r="E4246" i="1" s="1"/>
  <c r="G4246" i="1" s="1"/>
  <c r="N4246" i="1" s="1"/>
  <c r="E4247" i="1" s="1"/>
  <c r="Q4245" i="1"/>
  <c r="K4245" i="1" s="1"/>
  <c r="L4246" i="1" s="1"/>
  <c r="M4247" i="1" s="1"/>
  <c r="S4247" i="1" s="1"/>
  <c r="G4247" i="1" l="1"/>
  <c r="N4247" i="1" s="1"/>
  <c r="E4248" i="1" s="1"/>
  <c r="Q4246" i="1"/>
  <c r="K4246" i="1" s="1"/>
  <c r="L4247" i="1" s="1"/>
  <c r="M4248" i="1" l="1"/>
  <c r="S4248" i="1" s="1"/>
  <c r="G4248" i="1"/>
  <c r="Q4247" i="1"/>
  <c r="K4247" i="1" s="1"/>
  <c r="L4248" i="1" s="1"/>
  <c r="M4249" i="1" s="1"/>
  <c r="S4249" i="1" s="1"/>
  <c r="N4248" i="1" l="1"/>
  <c r="E4249" i="1" s="1"/>
  <c r="G4249" i="1" s="1"/>
  <c r="N4249" i="1" s="1"/>
  <c r="E4250" i="1" s="1"/>
  <c r="Q4248" i="1"/>
  <c r="K4248" i="1" s="1"/>
  <c r="L4249" i="1" s="1"/>
  <c r="M4250" i="1" l="1"/>
  <c r="S4250" i="1" s="1"/>
  <c r="G4250" i="1"/>
  <c r="Q4249" i="1"/>
  <c r="K4249" i="1" s="1"/>
  <c r="L4250" i="1" s="1"/>
  <c r="M4252" i="1" s="1"/>
  <c r="S4252" i="1" s="1"/>
  <c r="N4250" i="1" l="1"/>
  <c r="E4251" i="1" s="1"/>
  <c r="G4251" i="1" s="1"/>
  <c r="M4251" i="1"/>
  <c r="S4251" i="1" s="1"/>
  <c r="Q4250" i="1"/>
  <c r="K4250" i="1" s="1"/>
  <c r="L4251" i="1" s="1"/>
  <c r="N4251" i="1" l="1"/>
  <c r="E4252" i="1" s="1"/>
  <c r="G4252" i="1" s="1"/>
  <c r="N4252" i="1" s="1"/>
  <c r="E4253" i="1" s="1"/>
  <c r="Q4251" i="1"/>
  <c r="K4251" i="1" s="1"/>
  <c r="L4252" i="1" s="1"/>
  <c r="M4253" i="1" l="1"/>
  <c r="S4253" i="1" s="1"/>
  <c r="G4253" i="1"/>
  <c r="Q4252" i="1"/>
  <c r="K4252" i="1" s="1"/>
  <c r="L4253" i="1" s="1"/>
  <c r="N4253" i="1" l="1"/>
  <c r="E4254" i="1" s="1"/>
  <c r="G4254" i="1" s="1"/>
  <c r="M4254" i="1"/>
  <c r="S4254" i="1" s="1"/>
  <c r="Q4253" i="1"/>
  <c r="K4253" i="1" s="1"/>
  <c r="L4254" i="1" s="1"/>
  <c r="M4255" i="1" l="1"/>
  <c r="S4255" i="1" s="1"/>
  <c r="N4254" i="1"/>
  <c r="E4255" i="1" s="1"/>
  <c r="G4255" i="1" s="1"/>
  <c r="Q4254" i="1"/>
  <c r="K4254" i="1" s="1"/>
  <c r="L4255" i="1" s="1"/>
  <c r="M4257" i="1" s="1"/>
  <c r="S4257" i="1" s="1"/>
  <c r="N4255" i="1" l="1"/>
  <c r="E4256" i="1" s="1"/>
  <c r="G4256" i="1" s="1"/>
  <c r="M4256" i="1"/>
  <c r="S4256" i="1" s="1"/>
  <c r="Q4255" i="1"/>
  <c r="K4255" i="1" s="1"/>
  <c r="L4256" i="1" s="1"/>
  <c r="M4258" i="1" s="1"/>
  <c r="S4258" i="1" s="1"/>
  <c r="N4256" i="1" l="1"/>
  <c r="E4257" i="1" s="1"/>
  <c r="G4257" i="1" s="1"/>
  <c r="N4257" i="1" s="1"/>
  <c r="E4258" i="1" s="1"/>
  <c r="Q4256" i="1"/>
  <c r="K4256" i="1" s="1"/>
  <c r="L4257" i="1" s="1"/>
  <c r="M4259" i="1" s="1"/>
  <c r="S4259" i="1" s="1"/>
  <c r="G4258" i="1" l="1"/>
  <c r="N4258" i="1" s="1"/>
  <c r="E4259" i="1" s="1"/>
  <c r="Q4257" i="1"/>
  <c r="K4257" i="1" s="1"/>
  <c r="L4258" i="1" s="1"/>
  <c r="G4259" i="1" l="1"/>
  <c r="N4259" i="1" s="1"/>
  <c r="E4260" i="1" s="1"/>
  <c r="Q4258" i="1"/>
  <c r="K4258" i="1" s="1"/>
  <c r="L4259" i="1" s="1"/>
  <c r="M4261" i="1" s="1"/>
  <c r="S4261" i="1" s="1"/>
  <c r="M4260" i="1" l="1"/>
  <c r="S4260" i="1" s="1"/>
  <c r="G4260" i="1"/>
  <c r="Q4259" i="1"/>
  <c r="K4259" i="1" s="1"/>
  <c r="L4260" i="1" s="1"/>
  <c r="M4262" i="1" s="1"/>
  <c r="S4262" i="1" s="1"/>
  <c r="N4260" i="1" l="1"/>
  <c r="E4261" i="1" s="1"/>
  <c r="G4261" i="1" s="1"/>
  <c r="N4261" i="1" s="1"/>
  <c r="E4262" i="1" s="1"/>
  <c r="Q4260" i="1"/>
  <c r="K4260" i="1" s="1"/>
  <c r="L4261" i="1" s="1"/>
  <c r="G4262" i="1" l="1"/>
  <c r="N4262" i="1" s="1"/>
  <c r="E4263" i="1" s="1"/>
  <c r="Q4261" i="1"/>
  <c r="K4261" i="1" s="1"/>
  <c r="L4262" i="1" s="1"/>
  <c r="M4263" i="1" l="1"/>
  <c r="S4263" i="1" s="1"/>
  <c r="G4263" i="1"/>
  <c r="Q4262" i="1"/>
  <c r="K4262" i="1" s="1"/>
  <c r="L4263" i="1" s="1"/>
  <c r="M4264" i="1" s="1"/>
  <c r="S4264" i="1" s="1"/>
  <c r="N4263" i="1" l="1"/>
  <c r="E4264" i="1" s="1"/>
  <c r="G4264" i="1" s="1"/>
  <c r="N4264" i="1" s="1"/>
  <c r="E4265" i="1" s="1"/>
  <c r="Q4263" i="1"/>
  <c r="K4263" i="1" s="1"/>
  <c r="L4264" i="1" s="1"/>
  <c r="M4265" i="1" l="1"/>
  <c r="S4265" i="1" s="1"/>
  <c r="G4265" i="1"/>
  <c r="Q4264" i="1"/>
  <c r="K4264" i="1" s="1"/>
  <c r="L4265" i="1" s="1"/>
  <c r="M4266" i="1" l="1"/>
  <c r="S4266" i="1" s="1"/>
  <c r="N4265" i="1"/>
  <c r="E4266" i="1" s="1"/>
  <c r="G4266" i="1" s="1"/>
  <c r="Q4265" i="1"/>
  <c r="K4265" i="1" s="1"/>
  <c r="L4266" i="1" s="1"/>
  <c r="M4268" i="1" s="1"/>
  <c r="S4268" i="1" s="1"/>
  <c r="N4266" i="1" l="1"/>
  <c r="E4267" i="1" s="1"/>
  <c r="G4267" i="1" s="1"/>
  <c r="M4267" i="1"/>
  <c r="S4267" i="1" s="1"/>
  <c r="Q4266" i="1"/>
  <c r="K4266" i="1" s="1"/>
  <c r="L4267" i="1" s="1"/>
  <c r="M4269" i="1" s="1"/>
  <c r="S4269" i="1" s="1"/>
  <c r="N4267" i="1" l="1"/>
  <c r="E4268" i="1" s="1"/>
  <c r="G4268" i="1" s="1"/>
  <c r="N4268" i="1" s="1"/>
  <c r="E4269" i="1" s="1"/>
  <c r="Q4267" i="1"/>
  <c r="K4267" i="1" s="1"/>
  <c r="L4268" i="1" s="1"/>
  <c r="G4269" i="1" l="1"/>
  <c r="N4269" i="1" s="1"/>
  <c r="E4270" i="1" s="1"/>
  <c r="Q4268" i="1"/>
  <c r="K4268" i="1" s="1"/>
  <c r="L4269" i="1" s="1"/>
  <c r="M4270" i="1" l="1"/>
  <c r="S4270" i="1" s="1"/>
  <c r="G4270" i="1"/>
  <c r="Q4269" i="1"/>
  <c r="K4269" i="1" s="1"/>
  <c r="L4270" i="1" s="1"/>
  <c r="M4272" i="1" s="1"/>
  <c r="S4272" i="1" s="1"/>
  <c r="N4270" i="1" l="1"/>
  <c r="E4271" i="1" s="1"/>
  <c r="G4271" i="1" s="1"/>
  <c r="M4271" i="1"/>
  <c r="S4271" i="1" s="1"/>
  <c r="Q4270" i="1"/>
  <c r="K4270" i="1" s="1"/>
  <c r="L4271" i="1" s="1"/>
  <c r="N4271" i="1" l="1"/>
  <c r="E4272" i="1" s="1"/>
  <c r="G4272" i="1" s="1"/>
  <c r="N4272" i="1" s="1"/>
  <c r="E4273" i="1" s="1"/>
  <c r="Q4271" i="1"/>
  <c r="K4271" i="1" s="1"/>
  <c r="L4272" i="1" s="1"/>
  <c r="M4274" i="1" s="1"/>
  <c r="S4274" i="1" s="1"/>
  <c r="M4273" i="1" l="1"/>
  <c r="S4273" i="1" s="1"/>
  <c r="G4273" i="1"/>
  <c r="Q4272" i="1"/>
  <c r="K4272" i="1" s="1"/>
  <c r="L4273" i="1" s="1"/>
  <c r="M4275" i="1" s="1"/>
  <c r="S4275" i="1" s="1"/>
  <c r="N4273" i="1" l="1"/>
  <c r="E4274" i="1" s="1"/>
  <c r="G4274" i="1" s="1"/>
  <c r="N4274" i="1" s="1"/>
  <c r="E4275" i="1" s="1"/>
  <c r="Q4273" i="1"/>
  <c r="K4273" i="1" s="1"/>
  <c r="L4274" i="1" s="1"/>
  <c r="G4275" i="1" l="1"/>
  <c r="N4275" i="1" s="1"/>
  <c r="E4276" i="1" s="1"/>
  <c r="Q4274" i="1"/>
  <c r="K4274" i="1" s="1"/>
  <c r="L4275" i="1" s="1"/>
  <c r="M4276" i="1" l="1"/>
  <c r="S4276" i="1" s="1"/>
  <c r="G4276" i="1"/>
  <c r="Q4275" i="1"/>
  <c r="K4275" i="1" s="1"/>
  <c r="L4276" i="1" s="1"/>
  <c r="M4277" i="1" s="1"/>
  <c r="S4277" i="1" s="1"/>
  <c r="N4276" i="1" l="1"/>
  <c r="E4277" i="1" s="1"/>
  <c r="G4277" i="1" s="1"/>
  <c r="N4277" i="1" s="1"/>
  <c r="E4278" i="1" s="1"/>
  <c r="Q4276" i="1"/>
  <c r="K4276" i="1" s="1"/>
  <c r="L4277" i="1" s="1"/>
  <c r="M4278" i="1" l="1"/>
  <c r="S4278" i="1" s="1"/>
  <c r="G4278" i="1"/>
  <c r="Q4277" i="1"/>
  <c r="K4277" i="1" s="1"/>
  <c r="L4278" i="1" s="1"/>
  <c r="M4279" i="1" s="1"/>
  <c r="S4279" i="1" s="1"/>
  <c r="N4278" i="1" l="1"/>
  <c r="E4279" i="1" s="1"/>
  <c r="G4279" i="1" s="1"/>
  <c r="N4279" i="1" s="1"/>
  <c r="E4280" i="1" s="1"/>
  <c r="Q4278" i="1"/>
  <c r="K4278" i="1" s="1"/>
  <c r="L4279" i="1" s="1"/>
  <c r="M4280" i="1" l="1"/>
  <c r="S4280" i="1" s="1"/>
  <c r="G4280" i="1"/>
  <c r="Q4279" i="1"/>
  <c r="K4279" i="1" s="1"/>
  <c r="L4280" i="1" s="1"/>
  <c r="M4282" i="1" s="1"/>
  <c r="S4282" i="1" s="1"/>
  <c r="M4281" i="1" l="1"/>
  <c r="S4281" i="1" s="1"/>
  <c r="N4280" i="1"/>
  <c r="E4281" i="1" s="1"/>
  <c r="G4281" i="1" s="1"/>
  <c r="Q4280" i="1"/>
  <c r="K4280" i="1" s="1"/>
  <c r="L4281" i="1" s="1"/>
  <c r="M4283" i="1" s="1"/>
  <c r="S4283" i="1" s="1"/>
  <c r="N4281" i="1" l="1"/>
  <c r="E4282" i="1" s="1"/>
  <c r="G4282" i="1" s="1"/>
  <c r="N4282" i="1" s="1"/>
  <c r="E4283" i="1" s="1"/>
  <c r="Q4281" i="1"/>
  <c r="K4281" i="1" s="1"/>
  <c r="L4282" i="1" s="1"/>
  <c r="G4283" i="1" l="1"/>
  <c r="N4283" i="1" s="1"/>
  <c r="E4284" i="1" s="1"/>
  <c r="Q4282" i="1"/>
  <c r="K4282" i="1" s="1"/>
  <c r="L4283" i="1" s="1"/>
  <c r="M4284" i="1" l="1"/>
  <c r="S4284" i="1" s="1"/>
  <c r="G4284" i="1"/>
  <c r="Q4283" i="1"/>
  <c r="K4283" i="1" s="1"/>
  <c r="L4284" i="1" s="1"/>
  <c r="M4286" i="1" s="1"/>
  <c r="S4286" i="1" s="1"/>
  <c r="N4284" i="1" l="1"/>
  <c r="E4285" i="1" s="1"/>
  <c r="G4285" i="1" s="1"/>
  <c r="M4285" i="1"/>
  <c r="S4285" i="1" s="1"/>
  <c r="Q4284" i="1"/>
  <c r="K4284" i="1" s="1"/>
  <c r="L4285" i="1" s="1"/>
  <c r="M4287" i="1" s="1"/>
  <c r="S4287" i="1" s="1"/>
  <c r="N4285" i="1" l="1"/>
  <c r="E4286" i="1" s="1"/>
  <c r="G4286" i="1" s="1"/>
  <c r="N4286" i="1" s="1"/>
  <c r="E4287" i="1" s="1"/>
  <c r="Q4285" i="1"/>
  <c r="K4285" i="1" s="1"/>
  <c r="L4286" i="1" s="1"/>
  <c r="G4287" i="1" l="1"/>
  <c r="N4287" i="1" s="1"/>
  <c r="E4288" i="1" s="1"/>
  <c r="Q4286" i="1"/>
  <c r="K4286" i="1" s="1"/>
  <c r="L4287" i="1" s="1"/>
  <c r="M4288" i="1" s="1"/>
  <c r="S4288" i="1" s="1"/>
  <c r="G4288" i="1" l="1"/>
  <c r="N4288" i="1" s="1"/>
  <c r="E4289" i="1" s="1"/>
  <c r="Q4287" i="1"/>
  <c r="K4287" i="1" s="1"/>
  <c r="L4288" i="1" s="1"/>
  <c r="M4290" i="1" s="1"/>
  <c r="S4290" i="1" s="1"/>
  <c r="M4289" i="1" l="1"/>
  <c r="S4289" i="1" s="1"/>
  <c r="G4289" i="1"/>
  <c r="Q4288" i="1"/>
  <c r="K4288" i="1" s="1"/>
  <c r="L4289" i="1" s="1"/>
  <c r="N4289" i="1" l="1"/>
  <c r="E4290" i="1" s="1"/>
  <c r="G4290" i="1" s="1"/>
  <c r="N4290" i="1" s="1"/>
  <c r="E4291" i="1" s="1"/>
  <c r="Q4289" i="1"/>
  <c r="K4289" i="1" s="1"/>
  <c r="L4290" i="1" s="1"/>
  <c r="M4291" i="1" s="1"/>
  <c r="S4291" i="1" s="1"/>
  <c r="G4291" i="1" l="1"/>
  <c r="N4291" i="1" s="1"/>
  <c r="E4292" i="1" s="1"/>
  <c r="Q4290" i="1"/>
  <c r="K4290" i="1" s="1"/>
  <c r="L4291" i="1" s="1"/>
  <c r="M4292" i="1" l="1"/>
  <c r="S4292" i="1" s="1"/>
  <c r="G4292" i="1"/>
  <c r="Q4291" i="1"/>
  <c r="K4291" i="1" s="1"/>
  <c r="L4292" i="1" s="1"/>
  <c r="N4292" i="1" l="1"/>
  <c r="E4293" i="1" s="1"/>
  <c r="G4293" i="1" s="1"/>
  <c r="M4293" i="1"/>
  <c r="S4293" i="1" s="1"/>
  <c r="Q4292" i="1"/>
  <c r="K4292" i="1" s="1"/>
  <c r="L4293" i="1" s="1"/>
  <c r="M4295" i="1" s="1"/>
  <c r="S4295" i="1" s="1"/>
  <c r="N4293" i="1" l="1"/>
  <c r="E4294" i="1" s="1"/>
  <c r="G4294" i="1" s="1"/>
  <c r="M4294" i="1"/>
  <c r="S4294" i="1" s="1"/>
  <c r="Q4293" i="1"/>
  <c r="K4293" i="1" s="1"/>
  <c r="L4294" i="1" s="1"/>
  <c r="N4294" i="1" l="1"/>
  <c r="E4295" i="1" s="1"/>
  <c r="G4295" i="1" s="1"/>
  <c r="N4295" i="1" s="1"/>
  <c r="E4296" i="1" s="1"/>
  <c r="Q4294" i="1"/>
  <c r="K4294" i="1" s="1"/>
  <c r="L4295" i="1" s="1"/>
  <c r="M4296" i="1" s="1"/>
  <c r="S4296" i="1" s="1"/>
  <c r="G4296" i="1" l="1"/>
  <c r="N4296" i="1" s="1"/>
  <c r="E4297" i="1" s="1"/>
  <c r="Q4295" i="1"/>
  <c r="K4295" i="1" s="1"/>
  <c r="L4296" i="1" s="1"/>
  <c r="M4297" i="1" l="1"/>
  <c r="S4297" i="1" s="1"/>
  <c r="G4297" i="1"/>
  <c r="Q4296" i="1"/>
  <c r="K4296" i="1" s="1"/>
  <c r="L4297" i="1" s="1"/>
  <c r="N4297" i="1" l="1"/>
  <c r="E4298" i="1" s="1"/>
  <c r="G4298" i="1" s="1"/>
  <c r="M4298" i="1"/>
  <c r="S4298" i="1" s="1"/>
  <c r="Q4297" i="1"/>
  <c r="K4297" i="1" s="1"/>
  <c r="L4298" i="1" s="1"/>
  <c r="M4300" i="1" s="1"/>
  <c r="S4300" i="1" s="1"/>
  <c r="N4298" i="1" l="1"/>
  <c r="E4299" i="1" s="1"/>
  <c r="G4299" i="1" s="1"/>
  <c r="M4299" i="1"/>
  <c r="S4299" i="1" s="1"/>
  <c r="Q4298" i="1"/>
  <c r="K4298" i="1" s="1"/>
  <c r="L4299" i="1" s="1"/>
  <c r="N4299" i="1" l="1"/>
  <c r="E4300" i="1" s="1"/>
  <c r="G4300" i="1" s="1"/>
  <c r="N4300" i="1" s="1"/>
  <c r="E4301" i="1" s="1"/>
  <c r="Q4299" i="1"/>
  <c r="K4299" i="1" s="1"/>
  <c r="L4300" i="1" s="1"/>
  <c r="M4301" i="1" l="1"/>
  <c r="S4301" i="1" s="1"/>
  <c r="G4301" i="1"/>
  <c r="Q4300" i="1"/>
  <c r="K4300" i="1" s="1"/>
  <c r="L4301" i="1" s="1"/>
  <c r="M4302" i="1" s="1"/>
  <c r="S4302" i="1" s="1"/>
  <c r="N4301" i="1" l="1"/>
  <c r="E4302" i="1" s="1"/>
  <c r="G4302" i="1" s="1"/>
  <c r="N4302" i="1" s="1"/>
  <c r="E4303" i="1" s="1"/>
  <c r="Q4301" i="1"/>
  <c r="K4301" i="1" s="1"/>
  <c r="L4302" i="1" s="1"/>
  <c r="M4303" i="1" l="1"/>
  <c r="S4303" i="1" s="1"/>
  <c r="G4303" i="1"/>
  <c r="Q4302" i="1"/>
  <c r="K4302" i="1" s="1"/>
  <c r="L4303" i="1" s="1"/>
  <c r="N4303" i="1" l="1"/>
  <c r="E4304" i="1" s="1"/>
  <c r="G4304" i="1" s="1"/>
  <c r="M4304" i="1"/>
  <c r="S4304" i="1" s="1"/>
  <c r="Q4303" i="1"/>
  <c r="K4303" i="1" s="1"/>
  <c r="L4304" i="1" s="1"/>
  <c r="M4306" i="1" s="1"/>
  <c r="S4306" i="1" s="1"/>
  <c r="M4305" i="1" l="1"/>
  <c r="S4305" i="1" s="1"/>
  <c r="N4304" i="1"/>
  <c r="E4305" i="1" s="1"/>
  <c r="G4305" i="1" s="1"/>
  <c r="Q4304" i="1"/>
  <c r="K4304" i="1" s="1"/>
  <c r="L4305" i="1" s="1"/>
  <c r="N4305" i="1" l="1"/>
  <c r="E4306" i="1" s="1"/>
  <c r="G4306" i="1" s="1"/>
  <c r="N4306" i="1" s="1"/>
  <c r="E4307" i="1" s="1"/>
  <c r="Q4305" i="1"/>
  <c r="K4305" i="1" s="1"/>
  <c r="L4306" i="1" s="1"/>
  <c r="M4308" i="1" s="1"/>
  <c r="S4308" i="1" s="1"/>
  <c r="M4307" i="1" l="1"/>
  <c r="S4307" i="1" s="1"/>
  <c r="G4307" i="1"/>
  <c r="Q4306" i="1"/>
  <c r="K4306" i="1" s="1"/>
  <c r="L4307" i="1" s="1"/>
  <c r="N4307" i="1" l="1"/>
  <c r="E4308" i="1" s="1"/>
  <c r="G4308" i="1" s="1"/>
  <c r="N4308" i="1" s="1"/>
  <c r="E4309" i="1" s="1"/>
  <c r="Q4307" i="1"/>
  <c r="K4307" i="1" s="1"/>
  <c r="L4308" i="1" s="1"/>
  <c r="M4310" i="1" s="1"/>
  <c r="S4310" i="1" s="1"/>
  <c r="M4309" i="1" l="1"/>
  <c r="S4309" i="1" s="1"/>
  <c r="G4309" i="1"/>
  <c r="Q4308" i="1"/>
  <c r="K4308" i="1" s="1"/>
  <c r="L4309" i="1" s="1"/>
  <c r="M4311" i="1" s="1"/>
  <c r="S4311" i="1" s="1"/>
  <c r="N4309" i="1" l="1"/>
  <c r="E4310" i="1" s="1"/>
  <c r="G4310" i="1" s="1"/>
  <c r="N4310" i="1" s="1"/>
  <c r="E4311" i="1" s="1"/>
  <c r="Q4309" i="1"/>
  <c r="K4309" i="1" s="1"/>
  <c r="L4310" i="1" s="1"/>
  <c r="G4311" i="1" l="1"/>
  <c r="N4311" i="1" s="1"/>
  <c r="E4312" i="1" s="1"/>
  <c r="Q4310" i="1"/>
  <c r="K4310" i="1" s="1"/>
  <c r="L4311" i="1" s="1"/>
  <c r="M4313" i="1" s="1"/>
  <c r="S4313" i="1" s="1"/>
  <c r="M4312" i="1" l="1"/>
  <c r="S4312" i="1" s="1"/>
  <c r="G4312" i="1"/>
  <c r="Q4311" i="1"/>
  <c r="K4311" i="1" s="1"/>
  <c r="L4312" i="1" s="1"/>
  <c r="N4312" i="1" l="1"/>
  <c r="E4313" i="1" s="1"/>
  <c r="G4313" i="1" s="1"/>
  <c r="N4313" i="1" s="1"/>
  <c r="E4314" i="1" s="1"/>
  <c r="Q4312" i="1"/>
  <c r="K4312" i="1" s="1"/>
  <c r="L4313" i="1" s="1"/>
  <c r="M4315" i="1" s="1"/>
  <c r="S4315" i="1" s="1"/>
  <c r="M4314" i="1" l="1"/>
  <c r="S4314" i="1" s="1"/>
  <c r="G4314" i="1"/>
  <c r="Q4313" i="1"/>
  <c r="K4313" i="1" s="1"/>
  <c r="L4314" i="1" s="1"/>
  <c r="M4316" i="1" s="1"/>
  <c r="S4316" i="1" s="1"/>
  <c r="N4314" i="1" l="1"/>
  <c r="E4315" i="1" s="1"/>
  <c r="G4315" i="1" s="1"/>
  <c r="N4315" i="1" s="1"/>
  <c r="E4316" i="1" s="1"/>
  <c r="Q4314" i="1"/>
  <c r="K4314" i="1" s="1"/>
  <c r="L4315" i="1" s="1"/>
  <c r="M4317" i="1" s="1"/>
  <c r="S4317" i="1" s="1"/>
  <c r="G4316" i="1" l="1"/>
  <c r="N4316" i="1" s="1"/>
  <c r="E4317" i="1" s="1"/>
  <c r="Q4315" i="1"/>
  <c r="K4315" i="1" s="1"/>
  <c r="L4316" i="1" s="1"/>
  <c r="M4318" i="1" s="1"/>
  <c r="S4318" i="1" s="1"/>
  <c r="G4317" i="1" l="1"/>
  <c r="N4317" i="1" s="1"/>
  <c r="E4318" i="1" s="1"/>
  <c r="Q4316" i="1"/>
  <c r="K4316" i="1" s="1"/>
  <c r="L4317" i="1" s="1"/>
  <c r="G4318" i="1" l="1"/>
  <c r="N4318" i="1" s="1"/>
  <c r="E4319" i="1" s="1"/>
  <c r="Q4317" i="1"/>
  <c r="K4317" i="1" s="1"/>
  <c r="L4318" i="1" s="1"/>
  <c r="M4320" i="1" s="1"/>
  <c r="S4320" i="1" s="1"/>
  <c r="M4319" i="1" l="1"/>
  <c r="S4319" i="1" s="1"/>
  <c r="G4319" i="1"/>
  <c r="Q4318" i="1"/>
  <c r="K4318" i="1" s="1"/>
  <c r="L4319" i="1" s="1"/>
  <c r="M4321" i="1" s="1"/>
  <c r="S4321" i="1" s="1"/>
  <c r="N4319" i="1" l="1"/>
  <c r="E4320" i="1" s="1"/>
  <c r="G4320" i="1" s="1"/>
  <c r="N4320" i="1" s="1"/>
  <c r="E4321" i="1" s="1"/>
  <c r="Q4319" i="1"/>
  <c r="K4319" i="1" s="1"/>
  <c r="L4320" i="1" s="1"/>
  <c r="M4322" i="1" s="1"/>
  <c r="S4322" i="1" s="1"/>
  <c r="G4321" i="1" l="1"/>
  <c r="N4321" i="1" s="1"/>
  <c r="E4322" i="1" s="1"/>
  <c r="Q4320" i="1"/>
  <c r="K4320" i="1" s="1"/>
  <c r="L4321" i="1" s="1"/>
  <c r="G4322" i="1" l="1"/>
  <c r="N4322" i="1" s="1"/>
  <c r="E4323" i="1" s="1"/>
  <c r="Q4321" i="1"/>
  <c r="K4321" i="1" s="1"/>
  <c r="L4322" i="1" s="1"/>
  <c r="M4323" i="1" l="1"/>
  <c r="S4323" i="1" s="1"/>
  <c r="G4323" i="1"/>
  <c r="Q4322" i="1"/>
  <c r="K4322" i="1" s="1"/>
  <c r="L4323" i="1" s="1"/>
  <c r="M4325" i="1" s="1"/>
  <c r="S4325" i="1" s="1"/>
  <c r="M4324" i="1" l="1"/>
  <c r="S4324" i="1" s="1"/>
  <c r="N4323" i="1"/>
  <c r="E4324" i="1" s="1"/>
  <c r="G4324" i="1" s="1"/>
  <c r="Q4323" i="1"/>
  <c r="K4323" i="1" s="1"/>
  <c r="L4324" i="1" s="1"/>
  <c r="N4324" i="1" l="1"/>
  <c r="E4325" i="1" s="1"/>
  <c r="G4325" i="1" s="1"/>
  <c r="N4325" i="1" s="1"/>
  <c r="E4326" i="1" s="1"/>
  <c r="Q4324" i="1"/>
  <c r="K4324" i="1" s="1"/>
  <c r="L4325" i="1" s="1"/>
  <c r="M4326" i="1" l="1"/>
  <c r="S4326" i="1" s="1"/>
  <c r="G4326" i="1"/>
  <c r="Q4325" i="1"/>
  <c r="K4325" i="1" s="1"/>
  <c r="L4326" i="1" s="1"/>
  <c r="M4327" i="1" s="1"/>
  <c r="S4327" i="1" s="1"/>
  <c r="N4326" i="1" l="1"/>
  <c r="E4327" i="1" s="1"/>
  <c r="G4327" i="1" s="1"/>
  <c r="N4327" i="1" s="1"/>
  <c r="E4328" i="1" s="1"/>
  <c r="Q4326" i="1"/>
  <c r="K4326" i="1" s="1"/>
  <c r="L4327" i="1" s="1"/>
  <c r="M4329" i="1" s="1"/>
  <c r="S4329" i="1" s="1"/>
  <c r="M4328" i="1" l="1"/>
  <c r="S4328" i="1" s="1"/>
  <c r="G4328" i="1"/>
  <c r="Q4327" i="1"/>
  <c r="K4327" i="1" s="1"/>
  <c r="L4328" i="1" s="1"/>
  <c r="N4328" i="1" l="1"/>
  <c r="E4329" i="1" s="1"/>
  <c r="G4329" i="1" s="1"/>
  <c r="N4329" i="1" s="1"/>
  <c r="E4330" i="1" s="1"/>
  <c r="Q4328" i="1"/>
  <c r="K4328" i="1" s="1"/>
  <c r="L4329" i="1" s="1"/>
  <c r="M4331" i="1" s="1"/>
  <c r="S4331" i="1" s="1"/>
  <c r="M4330" i="1" l="1"/>
  <c r="S4330" i="1" s="1"/>
  <c r="G4330" i="1"/>
  <c r="Q4329" i="1"/>
  <c r="K4329" i="1" s="1"/>
  <c r="L4330" i="1" s="1"/>
  <c r="M4332" i="1" s="1"/>
  <c r="S4332" i="1" s="1"/>
  <c r="N4330" i="1" l="1"/>
  <c r="E4331" i="1" s="1"/>
  <c r="G4331" i="1" s="1"/>
  <c r="N4331" i="1" s="1"/>
  <c r="E4332" i="1" s="1"/>
  <c r="Q4330" i="1"/>
  <c r="K4330" i="1" s="1"/>
  <c r="L4331" i="1" s="1"/>
  <c r="M4333" i="1" s="1"/>
  <c r="S4333" i="1" s="1"/>
  <c r="G4332" i="1" l="1"/>
  <c r="N4332" i="1" s="1"/>
  <c r="E4333" i="1" s="1"/>
  <c r="Q4331" i="1"/>
  <c r="K4331" i="1" s="1"/>
  <c r="L4332" i="1" s="1"/>
  <c r="M4334" i="1" s="1"/>
  <c r="S4334" i="1" s="1"/>
  <c r="G4333" i="1" l="1"/>
  <c r="N4333" i="1" s="1"/>
  <c r="E4334" i="1" s="1"/>
  <c r="Q4332" i="1"/>
  <c r="K4332" i="1" s="1"/>
  <c r="L4333" i="1" s="1"/>
  <c r="G4334" i="1" l="1"/>
  <c r="N4334" i="1" s="1"/>
  <c r="E4335" i="1" s="1"/>
  <c r="Q4333" i="1"/>
  <c r="K4333" i="1" s="1"/>
  <c r="L4334" i="1" s="1"/>
  <c r="M4335" i="1" l="1"/>
  <c r="S4335" i="1" s="1"/>
  <c r="G4335" i="1"/>
  <c r="Q4334" i="1"/>
  <c r="K4334" i="1" s="1"/>
  <c r="L4335" i="1" s="1"/>
  <c r="M4337" i="1" s="1"/>
  <c r="S4337" i="1" s="1"/>
  <c r="M4336" i="1" l="1"/>
  <c r="S4336" i="1" s="1"/>
  <c r="N4335" i="1"/>
  <c r="E4336" i="1" s="1"/>
  <c r="G4336" i="1" s="1"/>
  <c r="Q4335" i="1"/>
  <c r="K4335" i="1" s="1"/>
  <c r="L4336" i="1" s="1"/>
  <c r="N4336" i="1" l="1"/>
  <c r="E4337" i="1" s="1"/>
  <c r="G4337" i="1" s="1"/>
  <c r="N4337" i="1" s="1"/>
  <c r="E4338" i="1" s="1"/>
  <c r="Q4336" i="1"/>
  <c r="K4336" i="1" s="1"/>
  <c r="L4337" i="1" s="1"/>
  <c r="M4338" i="1" s="1"/>
  <c r="S4338" i="1" s="1"/>
  <c r="G4338" i="1" l="1"/>
  <c r="N4338" i="1" s="1"/>
  <c r="E4339" i="1" s="1"/>
  <c r="Q4337" i="1"/>
  <c r="K4337" i="1" s="1"/>
  <c r="L4338" i="1" s="1"/>
  <c r="M4339" i="1" l="1"/>
  <c r="S4339" i="1" s="1"/>
  <c r="G4339" i="1"/>
  <c r="Q4338" i="1"/>
  <c r="K4338" i="1" s="1"/>
  <c r="L4339" i="1" s="1"/>
  <c r="N4339" i="1" l="1"/>
  <c r="E4340" i="1" s="1"/>
  <c r="G4340" i="1" s="1"/>
  <c r="M4340" i="1"/>
  <c r="S4340" i="1" s="1"/>
  <c r="Q4339" i="1"/>
  <c r="K4339" i="1" s="1"/>
  <c r="L4340" i="1" s="1"/>
  <c r="N4340" i="1" l="1"/>
  <c r="E4341" i="1" s="1"/>
  <c r="G4341" i="1" s="1"/>
  <c r="M4341" i="1"/>
  <c r="S4341" i="1" s="1"/>
  <c r="Q4340" i="1"/>
  <c r="K4340" i="1" s="1"/>
  <c r="L4341" i="1" s="1"/>
  <c r="N4341" i="1" l="1"/>
  <c r="E4342" i="1" s="1"/>
  <c r="G4342" i="1" s="1"/>
  <c r="M4342" i="1"/>
  <c r="S4342" i="1" s="1"/>
  <c r="Q4341" i="1"/>
  <c r="K4341" i="1" s="1"/>
  <c r="L4342" i="1" s="1"/>
  <c r="M4343" i="1" l="1"/>
  <c r="S4343" i="1" s="1"/>
  <c r="N4342" i="1"/>
  <c r="E4343" i="1" s="1"/>
  <c r="G4343" i="1" s="1"/>
  <c r="Q4342" i="1"/>
  <c r="K4342" i="1" s="1"/>
  <c r="L4343" i="1" s="1"/>
  <c r="M4345" i="1" s="1"/>
  <c r="S4345" i="1" s="1"/>
  <c r="N4343" i="1" l="1"/>
  <c r="E4344" i="1" s="1"/>
  <c r="G4344" i="1" s="1"/>
  <c r="M4344" i="1"/>
  <c r="S4344" i="1" s="1"/>
  <c r="Q4343" i="1"/>
  <c r="K4343" i="1" s="1"/>
  <c r="L4344" i="1" s="1"/>
  <c r="M4346" i="1" s="1"/>
  <c r="S4346" i="1" s="1"/>
  <c r="N4344" i="1" l="1"/>
  <c r="E4345" i="1" s="1"/>
  <c r="G4345" i="1" s="1"/>
  <c r="N4345" i="1" s="1"/>
  <c r="E4346" i="1" s="1"/>
  <c r="Q4344" i="1"/>
  <c r="K4344" i="1" s="1"/>
  <c r="L4345" i="1" s="1"/>
  <c r="G4346" i="1" l="1"/>
  <c r="N4346" i="1" s="1"/>
  <c r="E4347" i="1" s="1"/>
  <c r="Q4345" i="1"/>
  <c r="K4345" i="1" s="1"/>
  <c r="L4346" i="1" s="1"/>
  <c r="M4348" i="1" s="1"/>
  <c r="S4348" i="1" s="1"/>
  <c r="M4347" i="1" l="1"/>
  <c r="S4347" i="1" s="1"/>
  <c r="G4347" i="1"/>
  <c r="Q4346" i="1"/>
  <c r="K4346" i="1" s="1"/>
  <c r="L4347" i="1" s="1"/>
  <c r="N4347" i="1" l="1"/>
  <c r="E4348" i="1" s="1"/>
  <c r="G4348" i="1" s="1"/>
  <c r="N4348" i="1" s="1"/>
  <c r="E4349" i="1" s="1"/>
  <c r="Q4347" i="1"/>
  <c r="K4347" i="1" s="1"/>
  <c r="L4348" i="1" s="1"/>
  <c r="M4350" i="1" s="1"/>
  <c r="S4350" i="1" s="1"/>
  <c r="M4349" i="1" l="1"/>
  <c r="S4349" i="1" s="1"/>
  <c r="G4349" i="1"/>
  <c r="Q4348" i="1"/>
  <c r="K4348" i="1" s="1"/>
  <c r="L4349" i="1" s="1"/>
  <c r="N4349" i="1" l="1"/>
  <c r="E4350" i="1" s="1"/>
  <c r="G4350" i="1" s="1"/>
  <c r="N4350" i="1" s="1"/>
  <c r="E4351" i="1" s="1"/>
  <c r="Q4349" i="1"/>
  <c r="K4349" i="1" s="1"/>
  <c r="L4350" i="1" s="1"/>
  <c r="M4352" i="1" s="1"/>
  <c r="S4352" i="1" s="1"/>
  <c r="M4351" i="1" l="1"/>
  <c r="S4351" i="1" s="1"/>
  <c r="G4351" i="1"/>
  <c r="Q4350" i="1"/>
  <c r="K4350" i="1" s="1"/>
  <c r="L4351" i="1" s="1"/>
  <c r="N4351" i="1" l="1"/>
  <c r="E4352" i="1" s="1"/>
  <c r="G4352" i="1" s="1"/>
  <c r="N4352" i="1" s="1"/>
  <c r="E4353" i="1" s="1"/>
  <c r="Q4351" i="1"/>
  <c r="K4351" i="1" s="1"/>
  <c r="L4352" i="1" s="1"/>
  <c r="M4354" i="1" s="1"/>
  <c r="S4354" i="1" s="1"/>
  <c r="M4353" i="1" l="1"/>
  <c r="S4353" i="1" s="1"/>
  <c r="G4353" i="1"/>
  <c r="Q4352" i="1"/>
  <c r="K4352" i="1" s="1"/>
  <c r="L4353" i="1" s="1"/>
  <c r="M4355" i="1" s="1"/>
  <c r="S4355" i="1" s="1"/>
  <c r="N4353" i="1" l="1"/>
  <c r="E4354" i="1" s="1"/>
  <c r="G4354" i="1" s="1"/>
  <c r="N4354" i="1" s="1"/>
  <c r="E4355" i="1" s="1"/>
  <c r="Q4353" i="1"/>
  <c r="K4353" i="1" s="1"/>
  <c r="L4354" i="1" s="1"/>
  <c r="G4355" i="1" l="1"/>
  <c r="N4355" i="1" s="1"/>
  <c r="E4356" i="1" s="1"/>
  <c r="Q4354" i="1"/>
  <c r="K4354" i="1" s="1"/>
  <c r="L4355" i="1" s="1"/>
  <c r="M4356" i="1" l="1"/>
  <c r="S4356" i="1" s="1"/>
  <c r="G4356" i="1"/>
  <c r="Q4355" i="1"/>
  <c r="K4355" i="1" s="1"/>
  <c r="L4356" i="1" s="1"/>
  <c r="M4358" i="1" s="1"/>
  <c r="S4358" i="1" s="1"/>
  <c r="N4356" i="1" l="1"/>
  <c r="E4357" i="1" s="1"/>
  <c r="G4357" i="1" s="1"/>
  <c r="M4357" i="1"/>
  <c r="S4357" i="1" s="1"/>
  <c r="Q4356" i="1"/>
  <c r="K4356" i="1" s="1"/>
  <c r="L4357" i="1" s="1"/>
  <c r="M4359" i="1" s="1"/>
  <c r="S4359" i="1" s="1"/>
  <c r="N4357" i="1" l="1"/>
  <c r="E4358" i="1" s="1"/>
  <c r="G4358" i="1" s="1"/>
  <c r="N4358" i="1" s="1"/>
  <c r="E4359" i="1" s="1"/>
  <c r="Q4357" i="1"/>
  <c r="K4357" i="1" s="1"/>
  <c r="L4358" i="1" s="1"/>
  <c r="G4359" i="1" l="1"/>
  <c r="N4359" i="1" s="1"/>
  <c r="E4360" i="1" s="1"/>
  <c r="Q4358" i="1"/>
  <c r="K4358" i="1" s="1"/>
  <c r="L4359" i="1" s="1"/>
  <c r="M4361" i="1" s="1"/>
  <c r="S4361" i="1" s="1"/>
  <c r="M4360" i="1" l="1"/>
  <c r="S4360" i="1" s="1"/>
  <c r="G4360" i="1"/>
  <c r="Q4359" i="1"/>
  <c r="K4359" i="1" s="1"/>
  <c r="L4360" i="1" s="1"/>
  <c r="M4362" i="1" s="1"/>
  <c r="S4362" i="1" s="1"/>
  <c r="N4360" i="1" l="1"/>
  <c r="E4361" i="1" s="1"/>
  <c r="G4361" i="1" s="1"/>
  <c r="N4361" i="1" s="1"/>
  <c r="E4362" i="1" s="1"/>
  <c r="Q4360" i="1"/>
  <c r="K4360" i="1" s="1"/>
  <c r="L4361" i="1" s="1"/>
  <c r="G4362" i="1" l="1"/>
  <c r="N4362" i="1" s="1"/>
  <c r="E4363" i="1" s="1"/>
  <c r="Q4361" i="1"/>
  <c r="K4361" i="1" s="1"/>
  <c r="L4362" i="1" s="1"/>
  <c r="M4363" i="1" s="1"/>
  <c r="S4363" i="1" s="1"/>
  <c r="G4363" i="1" l="1"/>
  <c r="N4363" i="1" s="1"/>
  <c r="E4364" i="1" s="1"/>
  <c r="Q4362" i="1"/>
  <c r="K4362" i="1" s="1"/>
  <c r="L4363" i="1" s="1"/>
  <c r="M4365" i="1" s="1"/>
  <c r="S4365" i="1" s="1"/>
  <c r="M4364" i="1" l="1"/>
  <c r="S4364" i="1" s="1"/>
  <c r="G4364" i="1"/>
  <c r="Q4363" i="1"/>
  <c r="K4363" i="1" s="1"/>
  <c r="L4364" i="1" s="1"/>
  <c r="N4364" i="1" l="1"/>
  <c r="E4365" i="1" s="1"/>
  <c r="G4365" i="1" s="1"/>
  <c r="N4365" i="1" s="1"/>
  <c r="E4366" i="1" s="1"/>
  <c r="Q4364" i="1"/>
  <c r="K4364" i="1" s="1"/>
  <c r="L4365" i="1" s="1"/>
  <c r="M4366" i="1" l="1"/>
  <c r="S4366" i="1" s="1"/>
  <c r="G4366" i="1"/>
  <c r="Q4365" i="1"/>
  <c r="K4365" i="1" s="1"/>
  <c r="L4366" i="1" s="1"/>
  <c r="N4366" i="1" l="1"/>
  <c r="E4367" i="1" s="1"/>
  <c r="G4367" i="1" s="1"/>
  <c r="M4367" i="1"/>
  <c r="S4367" i="1" s="1"/>
  <c r="Q4366" i="1"/>
  <c r="K4366" i="1" s="1"/>
  <c r="L4367" i="1" s="1"/>
  <c r="N4367" i="1" l="1"/>
  <c r="E4368" i="1" s="1"/>
  <c r="G4368" i="1" s="1"/>
  <c r="M4368" i="1"/>
  <c r="S4368" i="1" s="1"/>
  <c r="Q4367" i="1"/>
  <c r="K4367" i="1" s="1"/>
  <c r="L4368" i="1" s="1"/>
  <c r="M4370" i="1" s="1"/>
  <c r="S4370" i="1" s="1"/>
  <c r="N4368" i="1" l="1"/>
  <c r="E4369" i="1" s="1"/>
  <c r="G4369" i="1" s="1"/>
  <c r="M4369" i="1"/>
  <c r="S4369" i="1" s="1"/>
  <c r="Q4368" i="1"/>
  <c r="K4368" i="1" s="1"/>
  <c r="L4369" i="1" s="1"/>
  <c r="N4369" i="1" l="1"/>
  <c r="E4370" i="1" s="1"/>
  <c r="G4370" i="1" s="1"/>
  <c r="N4370" i="1" s="1"/>
  <c r="E4371" i="1" s="1"/>
  <c r="Q4369" i="1"/>
  <c r="K4369" i="1" s="1"/>
  <c r="L4370" i="1" s="1"/>
  <c r="M4371" i="1" l="1"/>
  <c r="S4371" i="1" s="1"/>
  <c r="G4371" i="1"/>
  <c r="Q4370" i="1"/>
  <c r="K4370" i="1" s="1"/>
  <c r="L4371" i="1" s="1"/>
  <c r="N4371" i="1" l="1"/>
  <c r="E4372" i="1" s="1"/>
  <c r="G4372" i="1" s="1"/>
  <c r="M4372" i="1"/>
  <c r="S4372" i="1" s="1"/>
  <c r="Q4371" i="1"/>
  <c r="K4371" i="1" s="1"/>
  <c r="L4372" i="1" s="1"/>
  <c r="M4374" i="1" s="1"/>
  <c r="S4374" i="1" s="1"/>
  <c r="N4372" i="1" l="1"/>
  <c r="E4373" i="1" s="1"/>
  <c r="G4373" i="1" s="1"/>
  <c r="M4373" i="1"/>
  <c r="S4373" i="1" s="1"/>
  <c r="Q4372" i="1"/>
  <c r="K4372" i="1" s="1"/>
  <c r="L4373" i="1" s="1"/>
  <c r="M4375" i="1" s="1"/>
  <c r="S4375" i="1" s="1"/>
  <c r="N4373" i="1" l="1"/>
  <c r="E4374" i="1" s="1"/>
  <c r="G4374" i="1" s="1"/>
  <c r="N4374" i="1" s="1"/>
  <c r="E4375" i="1" s="1"/>
  <c r="Q4373" i="1"/>
  <c r="K4373" i="1" s="1"/>
  <c r="L4374" i="1" s="1"/>
  <c r="M4376" i="1" s="1"/>
  <c r="S4376" i="1" s="1"/>
  <c r="G4375" i="1" l="1"/>
  <c r="N4375" i="1" s="1"/>
  <c r="E4376" i="1" s="1"/>
  <c r="Q4374" i="1"/>
  <c r="K4374" i="1" s="1"/>
  <c r="L4375" i="1" s="1"/>
  <c r="M4377" i="1" s="1"/>
  <c r="S4377" i="1" s="1"/>
  <c r="G4376" i="1" l="1"/>
  <c r="N4376" i="1" s="1"/>
  <c r="E4377" i="1" s="1"/>
  <c r="Q4375" i="1"/>
  <c r="K4375" i="1" s="1"/>
  <c r="L4376" i="1" s="1"/>
  <c r="G4377" i="1" l="1"/>
  <c r="N4377" i="1" s="1"/>
  <c r="E4378" i="1" s="1"/>
  <c r="Q4376" i="1"/>
  <c r="K4376" i="1" s="1"/>
  <c r="L4377" i="1" s="1"/>
  <c r="M4378" i="1" l="1"/>
  <c r="S4378" i="1" s="1"/>
  <c r="G4378" i="1"/>
  <c r="Q4377" i="1"/>
  <c r="K4377" i="1" s="1"/>
  <c r="L4378" i="1" s="1"/>
  <c r="N4378" i="1" l="1"/>
  <c r="E4379" i="1" s="1"/>
  <c r="G4379" i="1" s="1"/>
  <c r="M4379" i="1"/>
  <c r="S4379" i="1" s="1"/>
  <c r="Q4378" i="1"/>
  <c r="K4378" i="1" s="1"/>
  <c r="L4379" i="1" s="1"/>
  <c r="M4380" i="1" s="1"/>
  <c r="S4380" i="1" s="1"/>
  <c r="N4379" i="1" l="1"/>
  <c r="E4380" i="1" s="1"/>
  <c r="G4380" i="1" s="1"/>
  <c r="N4380" i="1" s="1"/>
  <c r="E4381" i="1" s="1"/>
  <c r="Q4379" i="1"/>
  <c r="K4379" i="1" s="1"/>
  <c r="L4380" i="1" s="1"/>
  <c r="M4381" i="1" l="1"/>
  <c r="S4381" i="1" s="1"/>
  <c r="G4381" i="1"/>
  <c r="Q4380" i="1"/>
  <c r="K4380" i="1" s="1"/>
  <c r="L4381" i="1" s="1"/>
  <c r="N4381" i="1" l="1"/>
  <c r="E4382" i="1" s="1"/>
  <c r="G4382" i="1" s="1"/>
  <c r="M4382" i="1"/>
  <c r="S4382" i="1" s="1"/>
  <c r="Q4381" i="1"/>
  <c r="K4381" i="1" s="1"/>
  <c r="L4382" i="1" s="1"/>
  <c r="M4384" i="1" s="1"/>
  <c r="S4384" i="1" s="1"/>
  <c r="N4382" i="1" l="1"/>
  <c r="E4383" i="1" s="1"/>
  <c r="G4383" i="1" s="1"/>
  <c r="M4383" i="1"/>
  <c r="S4383" i="1" s="1"/>
  <c r="Q4382" i="1"/>
  <c r="K4382" i="1" s="1"/>
  <c r="L4383" i="1" s="1"/>
  <c r="M4385" i="1" s="1"/>
  <c r="S4385" i="1" s="1"/>
  <c r="N4383" i="1" l="1"/>
  <c r="E4384" i="1" s="1"/>
  <c r="G4384" i="1" s="1"/>
  <c r="N4384" i="1" s="1"/>
  <c r="E4385" i="1" s="1"/>
  <c r="Q4383" i="1"/>
  <c r="K4383" i="1" s="1"/>
  <c r="L4384" i="1" s="1"/>
  <c r="M4386" i="1" s="1"/>
  <c r="S4386" i="1" s="1"/>
  <c r="G4385" i="1" l="1"/>
  <c r="N4385" i="1" s="1"/>
  <c r="E4386" i="1" s="1"/>
  <c r="Q4384" i="1"/>
  <c r="K4384" i="1" s="1"/>
  <c r="L4385" i="1" s="1"/>
  <c r="M4387" i="1" s="1"/>
  <c r="S4387" i="1" s="1"/>
  <c r="G4386" i="1" l="1"/>
  <c r="N4386" i="1" s="1"/>
  <c r="E4387" i="1" s="1"/>
  <c r="Q4385" i="1"/>
  <c r="K4385" i="1" s="1"/>
  <c r="L4386" i="1" s="1"/>
  <c r="G4387" i="1" l="1"/>
  <c r="N4387" i="1" s="1"/>
  <c r="E4388" i="1" s="1"/>
  <c r="Q4386" i="1"/>
  <c r="K4386" i="1" s="1"/>
  <c r="L4387" i="1" s="1"/>
  <c r="M4388" i="1" l="1"/>
  <c r="S4388" i="1" s="1"/>
  <c r="G4388" i="1"/>
  <c r="Q4387" i="1"/>
  <c r="K4387" i="1" s="1"/>
  <c r="L4388" i="1" s="1"/>
  <c r="M4389" i="1" l="1"/>
  <c r="S4389" i="1" s="1"/>
  <c r="N4388" i="1"/>
  <c r="E4389" i="1" s="1"/>
  <c r="G4389" i="1" s="1"/>
  <c r="Q4388" i="1"/>
  <c r="K4388" i="1" s="1"/>
  <c r="L4389" i="1" s="1"/>
  <c r="M4391" i="1" s="1"/>
  <c r="S4391" i="1" s="1"/>
  <c r="N4389" i="1" l="1"/>
  <c r="E4390" i="1" s="1"/>
  <c r="G4390" i="1" s="1"/>
  <c r="M4390" i="1"/>
  <c r="S4390" i="1" s="1"/>
  <c r="Q4389" i="1"/>
  <c r="K4389" i="1" s="1"/>
  <c r="L4390" i="1" s="1"/>
  <c r="N4390" i="1" l="1"/>
  <c r="E4391" i="1" s="1"/>
  <c r="G4391" i="1" s="1"/>
  <c r="N4391" i="1" s="1"/>
  <c r="E4392" i="1" s="1"/>
  <c r="Q4390" i="1"/>
  <c r="K4390" i="1" s="1"/>
  <c r="L4391" i="1" s="1"/>
  <c r="M4393" i="1" s="1"/>
  <c r="S4393" i="1" s="1"/>
  <c r="M4392" i="1" l="1"/>
  <c r="S4392" i="1" s="1"/>
  <c r="G4392" i="1"/>
  <c r="Q4391" i="1"/>
  <c r="K4391" i="1" s="1"/>
  <c r="L4392" i="1" s="1"/>
  <c r="N4392" i="1" l="1"/>
  <c r="E4393" i="1" s="1"/>
  <c r="G4393" i="1" s="1"/>
  <c r="N4393" i="1" s="1"/>
  <c r="E4394" i="1" s="1"/>
  <c r="Q4392" i="1"/>
  <c r="K4392" i="1" s="1"/>
  <c r="L4393" i="1" s="1"/>
  <c r="M4394" i="1" s="1"/>
  <c r="S4394" i="1" s="1"/>
  <c r="G4394" i="1" l="1"/>
  <c r="N4394" i="1" s="1"/>
  <c r="E4395" i="1" s="1"/>
  <c r="Q4393" i="1"/>
  <c r="K4393" i="1" s="1"/>
  <c r="L4394" i="1" s="1"/>
  <c r="M4395" i="1" l="1"/>
  <c r="S4395" i="1" s="1"/>
  <c r="G4395" i="1"/>
  <c r="Q4394" i="1"/>
  <c r="K4394" i="1" s="1"/>
  <c r="L4395" i="1" s="1"/>
  <c r="M4397" i="1" s="1"/>
  <c r="S4397" i="1" s="1"/>
  <c r="N4395" i="1" l="1"/>
  <c r="E4396" i="1" s="1"/>
  <c r="G4396" i="1" s="1"/>
  <c r="M4396" i="1"/>
  <c r="S4396" i="1" s="1"/>
  <c r="Q4395" i="1"/>
  <c r="K4395" i="1" s="1"/>
  <c r="L4396" i="1" s="1"/>
  <c r="N4396" i="1" l="1"/>
  <c r="E4397" i="1" s="1"/>
  <c r="G4397" i="1" s="1"/>
  <c r="N4397" i="1" s="1"/>
  <c r="E4398" i="1" s="1"/>
  <c r="Q4396" i="1"/>
  <c r="K4396" i="1" s="1"/>
  <c r="L4397" i="1" s="1"/>
  <c r="M4399" i="1" s="1"/>
  <c r="S4399" i="1" s="1"/>
  <c r="M4398" i="1" l="1"/>
  <c r="S4398" i="1" s="1"/>
  <c r="G4398" i="1"/>
  <c r="Q4397" i="1"/>
  <c r="K4397" i="1" s="1"/>
  <c r="L4398" i="1" s="1"/>
  <c r="M4400" i="1" s="1"/>
  <c r="S4400" i="1" s="1"/>
  <c r="N4398" i="1" l="1"/>
  <c r="E4399" i="1" s="1"/>
  <c r="G4399" i="1" s="1"/>
  <c r="N4399" i="1" s="1"/>
  <c r="E4400" i="1" s="1"/>
  <c r="Q4398" i="1"/>
  <c r="K4398" i="1" s="1"/>
  <c r="L4399" i="1" s="1"/>
  <c r="G4400" i="1" l="1"/>
  <c r="N4400" i="1" s="1"/>
  <c r="E4401" i="1" s="1"/>
  <c r="Q4399" i="1"/>
  <c r="K4399" i="1" s="1"/>
  <c r="L4400" i="1" s="1"/>
  <c r="M4402" i="1" s="1"/>
  <c r="S4402" i="1" s="1"/>
  <c r="M4401" i="1" l="1"/>
  <c r="S4401" i="1" s="1"/>
  <c r="G4401" i="1"/>
  <c r="Q4400" i="1"/>
  <c r="K4400" i="1" s="1"/>
  <c r="L4401" i="1" s="1"/>
  <c r="N4401" i="1" l="1"/>
  <c r="E4402" i="1" s="1"/>
  <c r="G4402" i="1" s="1"/>
  <c r="N4402" i="1" s="1"/>
  <c r="E4403" i="1" s="1"/>
  <c r="Q4401" i="1"/>
  <c r="K4401" i="1" s="1"/>
  <c r="L4402" i="1" s="1"/>
  <c r="M4403" i="1" l="1"/>
  <c r="S4403" i="1" s="1"/>
  <c r="G4403" i="1"/>
  <c r="Q4402" i="1"/>
  <c r="K4402" i="1" s="1"/>
  <c r="L4403" i="1" s="1"/>
  <c r="M4404" i="1" s="1"/>
  <c r="S4404" i="1" s="1"/>
  <c r="N4403" i="1" l="1"/>
  <c r="E4404" i="1" s="1"/>
  <c r="G4404" i="1" s="1"/>
  <c r="N4404" i="1" s="1"/>
  <c r="E4405" i="1" s="1"/>
  <c r="Q4403" i="1"/>
  <c r="K4403" i="1" s="1"/>
  <c r="L4404" i="1" s="1"/>
  <c r="M4406" i="1" s="1"/>
  <c r="S4406" i="1" s="1"/>
  <c r="M4405" i="1" l="1"/>
  <c r="S4405" i="1" s="1"/>
  <c r="G4405" i="1"/>
  <c r="Q4404" i="1"/>
  <c r="K4404" i="1" s="1"/>
  <c r="L4405" i="1" s="1"/>
  <c r="M4407" i="1" s="1"/>
  <c r="S4407" i="1" s="1"/>
  <c r="N4405" i="1" l="1"/>
  <c r="E4406" i="1" s="1"/>
  <c r="G4406" i="1" s="1"/>
  <c r="N4406" i="1" s="1"/>
  <c r="E4407" i="1" s="1"/>
  <c r="Q4405" i="1"/>
  <c r="K4405" i="1" s="1"/>
  <c r="L4406" i="1" s="1"/>
  <c r="G4407" i="1" l="1"/>
  <c r="N4407" i="1" s="1"/>
  <c r="E4408" i="1" s="1"/>
  <c r="Q4406" i="1"/>
  <c r="K4406" i="1" s="1"/>
  <c r="L4407" i="1" s="1"/>
  <c r="M4409" i="1" s="1"/>
  <c r="S4409" i="1" s="1"/>
  <c r="M4408" i="1" l="1"/>
  <c r="S4408" i="1" s="1"/>
  <c r="G4408" i="1"/>
  <c r="Q4407" i="1"/>
  <c r="K4407" i="1" s="1"/>
  <c r="L4408" i="1" s="1"/>
  <c r="N4408" i="1" l="1"/>
  <c r="E4409" i="1" s="1"/>
  <c r="G4409" i="1" s="1"/>
  <c r="N4409" i="1" s="1"/>
  <c r="E4410" i="1" s="1"/>
  <c r="Q4408" i="1"/>
  <c r="K4408" i="1" s="1"/>
  <c r="L4409" i="1" s="1"/>
  <c r="M4410" i="1" l="1"/>
  <c r="S4410" i="1" s="1"/>
  <c r="G4410" i="1"/>
  <c r="Q4409" i="1"/>
  <c r="K4409" i="1" s="1"/>
  <c r="L4410" i="1" s="1"/>
  <c r="M4412" i="1" s="1"/>
  <c r="S4412" i="1" s="1"/>
  <c r="M4411" i="1" l="1"/>
  <c r="S4411" i="1" s="1"/>
  <c r="N4410" i="1"/>
  <c r="E4411" i="1" s="1"/>
  <c r="G4411" i="1" s="1"/>
  <c r="Q4410" i="1"/>
  <c r="K4410" i="1" s="1"/>
  <c r="L4411" i="1" s="1"/>
  <c r="M4413" i="1" s="1"/>
  <c r="S4413" i="1" s="1"/>
  <c r="N4411" i="1" l="1"/>
  <c r="E4412" i="1" s="1"/>
  <c r="G4412" i="1" s="1"/>
  <c r="N4412" i="1" s="1"/>
  <c r="E4413" i="1" s="1"/>
  <c r="Q4411" i="1"/>
  <c r="K4411" i="1" s="1"/>
  <c r="L4412" i="1" s="1"/>
  <c r="G4413" i="1" l="1"/>
  <c r="N4413" i="1" s="1"/>
  <c r="E4414" i="1" s="1"/>
  <c r="Q4412" i="1"/>
  <c r="K4412" i="1" s="1"/>
  <c r="L4413" i="1" s="1"/>
  <c r="M4414" i="1" s="1"/>
  <c r="S4414" i="1" s="1"/>
  <c r="G4414" i="1" l="1"/>
  <c r="N4414" i="1" s="1"/>
  <c r="E4415" i="1" s="1"/>
  <c r="Q4413" i="1"/>
  <c r="K4413" i="1" s="1"/>
  <c r="L4414" i="1" s="1"/>
  <c r="M4416" i="1" s="1"/>
  <c r="S4416" i="1" s="1"/>
  <c r="M4415" i="1" l="1"/>
  <c r="S4415" i="1" s="1"/>
  <c r="G4415" i="1"/>
  <c r="Q4414" i="1"/>
  <c r="K4414" i="1" s="1"/>
  <c r="L4415" i="1" s="1"/>
  <c r="N4415" i="1" l="1"/>
  <c r="E4416" i="1" s="1"/>
  <c r="G4416" i="1" s="1"/>
  <c r="N4416" i="1" s="1"/>
  <c r="E4417" i="1" s="1"/>
  <c r="Q4415" i="1"/>
  <c r="K4415" i="1" s="1"/>
  <c r="L4416" i="1" s="1"/>
  <c r="M4417" i="1" l="1"/>
  <c r="S4417" i="1" s="1"/>
  <c r="G4417" i="1"/>
  <c r="Q4416" i="1"/>
  <c r="K4416" i="1" s="1"/>
  <c r="L4417" i="1" s="1"/>
  <c r="M4418" i="1" s="1"/>
  <c r="S4418" i="1" s="1"/>
  <c r="N4417" i="1" l="1"/>
  <c r="E4418" i="1" s="1"/>
  <c r="G4418" i="1" s="1"/>
  <c r="N4418" i="1" s="1"/>
  <c r="E4419" i="1" s="1"/>
  <c r="Q4417" i="1"/>
  <c r="K4417" i="1" s="1"/>
  <c r="L4418" i="1" s="1"/>
  <c r="M4419" i="1" l="1"/>
  <c r="S4419" i="1" s="1"/>
  <c r="G4419" i="1"/>
  <c r="Q4418" i="1"/>
  <c r="K4418" i="1" s="1"/>
  <c r="L4419" i="1" s="1"/>
  <c r="M4421" i="1" s="1"/>
  <c r="S4421" i="1" s="1"/>
  <c r="M4420" i="1" l="1"/>
  <c r="S4420" i="1" s="1"/>
  <c r="N4419" i="1"/>
  <c r="E4420" i="1" s="1"/>
  <c r="G4420" i="1" s="1"/>
  <c r="Q4419" i="1"/>
  <c r="K4419" i="1" s="1"/>
  <c r="L4420" i="1" s="1"/>
  <c r="N4420" i="1" l="1"/>
  <c r="E4421" i="1" s="1"/>
  <c r="G4421" i="1" s="1"/>
  <c r="N4421" i="1" s="1"/>
  <c r="E4422" i="1" s="1"/>
  <c r="Q4420" i="1"/>
  <c r="K4420" i="1" s="1"/>
  <c r="L4421" i="1" s="1"/>
  <c r="M4422" i="1" l="1"/>
  <c r="S4422" i="1" s="1"/>
  <c r="G4422" i="1"/>
  <c r="Q4421" i="1"/>
  <c r="K4421" i="1" s="1"/>
  <c r="L4422" i="1" s="1"/>
  <c r="N4422" i="1" l="1"/>
  <c r="E4423" i="1" s="1"/>
  <c r="G4423" i="1" s="1"/>
  <c r="M4423" i="1"/>
  <c r="S4423" i="1" s="1"/>
  <c r="Q4422" i="1"/>
  <c r="K4422" i="1" s="1"/>
  <c r="L4423" i="1" s="1"/>
  <c r="M4424" i="1" l="1"/>
  <c r="S4424" i="1" s="1"/>
  <c r="N4423" i="1"/>
  <c r="E4424" i="1" s="1"/>
  <c r="G4424" i="1" s="1"/>
  <c r="Q4423" i="1"/>
  <c r="K4423" i="1" s="1"/>
  <c r="L4424" i="1" s="1"/>
  <c r="M4425" i="1" s="1"/>
  <c r="S4425" i="1" s="1"/>
  <c r="N4424" i="1" l="1"/>
  <c r="E4425" i="1" s="1"/>
  <c r="G4425" i="1" s="1"/>
  <c r="N4425" i="1" s="1"/>
  <c r="E4426" i="1" s="1"/>
  <c r="Q4424" i="1"/>
  <c r="K4424" i="1" s="1"/>
  <c r="L4425" i="1" s="1"/>
  <c r="M4426" i="1" l="1"/>
  <c r="S4426" i="1" s="1"/>
  <c r="G4426" i="1"/>
  <c r="Q4425" i="1"/>
  <c r="K4425" i="1" s="1"/>
  <c r="L4426" i="1" s="1"/>
  <c r="M4428" i="1" s="1"/>
  <c r="S4428" i="1" s="1"/>
  <c r="N4426" i="1" l="1"/>
  <c r="E4427" i="1" s="1"/>
  <c r="G4427" i="1" s="1"/>
  <c r="M4427" i="1"/>
  <c r="S4427" i="1" s="1"/>
  <c r="Q4426" i="1"/>
  <c r="K4426" i="1" s="1"/>
  <c r="L4427" i="1" s="1"/>
  <c r="M4429" i="1" s="1"/>
  <c r="S4429" i="1" s="1"/>
  <c r="N4427" i="1" l="1"/>
  <c r="E4428" i="1" s="1"/>
  <c r="G4428" i="1" s="1"/>
  <c r="N4428" i="1" s="1"/>
  <c r="E4429" i="1" s="1"/>
  <c r="Q4427" i="1"/>
  <c r="K4427" i="1" s="1"/>
  <c r="L4428" i="1" s="1"/>
  <c r="M4430" i="1" s="1"/>
  <c r="S4430" i="1" s="1"/>
  <c r="G4429" i="1" l="1"/>
  <c r="N4429" i="1" s="1"/>
  <c r="E4430" i="1" s="1"/>
  <c r="Q4428" i="1"/>
  <c r="K4428" i="1" s="1"/>
  <c r="L4429" i="1" s="1"/>
  <c r="G4430" i="1" l="1"/>
  <c r="N4430" i="1" s="1"/>
  <c r="E4431" i="1" s="1"/>
  <c r="Q4429" i="1"/>
  <c r="K4429" i="1" s="1"/>
  <c r="L4430" i="1" s="1"/>
  <c r="M4432" i="1" s="1"/>
  <c r="S4432" i="1" s="1"/>
  <c r="M4431" i="1" l="1"/>
  <c r="S4431" i="1" s="1"/>
  <c r="G4431" i="1"/>
  <c r="Q4430" i="1"/>
  <c r="K4430" i="1" s="1"/>
  <c r="L4431" i="1" s="1"/>
  <c r="M4433" i="1" s="1"/>
  <c r="S4433" i="1" s="1"/>
  <c r="N4431" i="1" l="1"/>
  <c r="E4432" i="1" s="1"/>
  <c r="G4432" i="1" s="1"/>
  <c r="N4432" i="1" s="1"/>
  <c r="E4433" i="1" s="1"/>
  <c r="Q4431" i="1"/>
  <c r="K4431" i="1" s="1"/>
  <c r="L4432" i="1" s="1"/>
  <c r="G4433" i="1" l="1"/>
  <c r="N4433" i="1" s="1"/>
  <c r="E4434" i="1" s="1"/>
  <c r="Q4432" i="1"/>
  <c r="K4432" i="1" s="1"/>
  <c r="L4433" i="1" s="1"/>
  <c r="M4435" i="1" s="1"/>
  <c r="S4435" i="1" s="1"/>
  <c r="M4434" i="1" l="1"/>
  <c r="S4434" i="1" s="1"/>
  <c r="G4434" i="1"/>
  <c r="Q4433" i="1"/>
  <c r="K4433" i="1" s="1"/>
  <c r="L4434" i="1" s="1"/>
  <c r="N4434" i="1" l="1"/>
  <c r="E4435" i="1" s="1"/>
  <c r="G4435" i="1" s="1"/>
  <c r="N4435" i="1" s="1"/>
  <c r="E4436" i="1" s="1"/>
  <c r="Q4434" i="1"/>
  <c r="K4434" i="1" s="1"/>
  <c r="L4435" i="1" s="1"/>
  <c r="M4437" i="1" s="1"/>
  <c r="S4437" i="1" s="1"/>
  <c r="M4436" i="1" l="1"/>
  <c r="S4436" i="1" s="1"/>
  <c r="G4436" i="1"/>
  <c r="Q4435" i="1"/>
  <c r="K4435" i="1" s="1"/>
  <c r="L4436" i="1" s="1"/>
  <c r="M4438" i="1" s="1"/>
  <c r="S4438" i="1" s="1"/>
  <c r="N4436" i="1" l="1"/>
  <c r="E4437" i="1" s="1"/>
  <c r="G4437" i="1" s="1"/>
  <c r="N4437" i="1" s="1"/>
  <c r="E4438" i="1" s="1"/>
  <c r="Q4436" i="1"/>
  <c r="K4436" i="1" s="1"/>
  <c r="L4437" i="1" s="1"/>
  <c r="G4438" i="1" l="1"/>
  <c r="N4438" i="1" s="1"/>
  <c r="E4439" i="1" s="1"/>
  <c r="Q4437" i="1"/>
  <c r="K4437" i="1" s="1"/>
  <c r="L4438" i="1" s="1"/>
  <c r="M4440" i="1" s="1"/>
  <c r="S4440" i="1" s="1"/>
  <c r="M4439" i="1" l="1"/>
  <c r="S4439" i="1" s="1"/>
  <c r="G4439" i="1"/>
  <c r="Q4438" i="1"/>
  <c r="K4438" i="1" s="1"/>
  <c r="L4439" i="1" s="1"/>
  <c r="N4439" i="1" l="1"/>
  <c r="E4440" i="1" s="1"/>
  <c r="G4440" i="1" s="1"/>
  <c r="N4440" i="1" s="1"/>
  <c r="E4441" i="1" s="1"/>
  <c r="Q4439" i="1"/>
  <c r="K4439" i="1" s="1"/>
  <c r="L4440" i="1" s="1"/>
  <c r="M4442" i="1" s="1"/>
  <c r="S4442" i="1" s="1"/>
  <c r="M4441" i="1" l="1"/>
  <c r="S4441" i="1" s="1"/>
  <c r="G4441" i="1"/>
  <c r="Q4440" i="1"/>
  <c r="K4440" i="1" s="1"/>
  <c r="L4441" i="1" s="1"/>
  <c r="N4441" i="1" l="1"/>
  <c r="E4442" i="1" s="1"/>
  <c r="G4442" i="1" s="1"/>
  <c r="N4442" i="1" s="1"/>
  <c r="E4443" i="1" s="1"/>
  <c r="Q4441" i="1"/>
  <c r="K4441" i="1" s="1"/>
  <c r="L4442" i="1" s="1"/>
  <c r="M4444" i="1" s="1"/>
  <c r="S4444" i="1" s="1"/>
  <c r="M4443" i="1" l="1"/>
  <c r="S4443" i="1" s="1"/>
  <c r="G4443" i="1"/>
  <c r="Q4442" i="1"/>
  <c r="K4442" i="1" s="1"/>
  <c r="L4443" i="1" s="1"/>
  <c r="N4443" i="1" l="1"/>
  <c r="E4444" i="1" s="1"/>
  <c r="G4444" i="1" s="1"/>
  <c r="N4444" i="1" s="1"/>
  <c r="E4445" i="1" s="1"/>
  <c r="Q4443" i="1"/>
  <c r="K4443" i="1" s="1"/>
  <c r="L4444" i="1" s="1"/>
  <c r="M4445" i="1" l="1"/>
  <c r="S4445" i="1" s="1"/>
  <c r="G4445" i="1"/>
  <c r="Q4444" i="1"/>
  <c r="K4444" i="1" s="1"/>
  <c r="L4445" i="1" s="1"/>
  <c r="M4447" i="1" s="1"/>
  <c r="S4447" i="1" s="1"/>
  <c r="N4445" i="1" l="1"/>
  <c r="E4446" i="1" s="1"/>
  <c r="G4446" i="1" s="1"/>
  <c r="M4446" i="1"/>
  <c r="S4446" i="1" s="1"/>
  <c r="Q4445" i="1"/>
  <c r="K4445" i="1" s="1"/>
  <c r="L4446" i="1" s="1"/>
  <c r="M4448" i="1" s="1"/>
  <c r="S4448" i="1" s="1"/>
  <c r="N4446" i="1" l="1"/>
  <c r="E4447" i="1" s="1"/>
  <c r="G4447" i="1" s="1"/>
  <c r="N4447" i="1" s="1"/>
  <c r="E4448" i="1" s="1"/>
  <c r="Q4446" i="1"/>
  <c r="K4446" i="1" s="1"/>
  <c r="L4447" i="1" s="1"/>
  <c r="G4448" i="1" l="1"/>
  <c r="N4448" i="1" s="1"/>
  <c r="E4449" i="1" s="1"/>
  <c r="Q4447" i="1"/>
  <c r="K4447" i="1" s="1"/>
  <c r="L4448" i="1" s="1"/>
  <c r="M4449" i="1" l="1"/>
  <c r="S4449" i="1" s="1"/>
  <c r="G4449" i="1"/>
  <c r="Q4448" i="1"/>
  <c r="K4448" i="1" s="1"/>
  <c r="L4449" i="1" s="1"/>
  <c r="M4450" i="1" s="1"/>
  <c r="S4450" i="1" s="1"/>
  <c r="N4449" i="1" l="1"/>
  <c r="E4450" i="1" s="1"/>
  <c r="G4450" i="1" s="1"/>
  <c r="N4450" i="1" s="1"/>
  <c r="E4451" i="1" s="1"/>
  <c r="Q4449" i="1"/>
  <c r="K4449" i="1" s="1"/>
  <c r="L4450" i="1" s="1"/>
  <c r="M4451" i="1" l="1"/>
  <c r="S4451" i="1" s="1"/>
  <c r="G4451" i="1"/>
  <c r="Q4450" i="1"/>
  <c r="K4450" i="1" s="1"/>
  <c r="L4451" i="1" s="1"/>
  <c r="N4451" i="1" l="1"/>
  <c r="E4452" i="1" s="1"/>
  <c r="G4452" i="1" s="1"/>
  <c r="M4452" i="1"/>
  <c r="S4452" i="1" s="1"/>
  <c r="Q4451" i="1"/>
  <c r="K4451" i="1" s="1"/>
  <c r="L4452" i="1" s="1"/>
  <c r="N4452" i="1" l="1"/>
  <c r="E4453" i="1" s="1"/>
  <c r="G4453" i="1" s="1"/>
  <c r="M4453" i="1"/>
  <c r="S4453" i="1" s="1"/>
  <c r="Q4452" i="1"/>
  <c r="K4452" i="1" s="1"/>
  <c r="L4453" i="1" s="1"/>
  <c r="M4454" i="1" l="1"/>
  <c r="S4454" i="1" s="1"/>
  <c r="N4453" i="1"/>
  <c r="E4454" i="1" s="1"/>
  <c r="G4454" i="1" s="1"/>
  <c r="Q4453" i="1"/>
  <c r="K4453" i="1" s="1"/>
  <c r="L4454" i="1" s="1"/>
  <c r="N4454" i="1" l="1"/>
  <c r="E4455" i="1" s="1"/>
  <c r="G4455" i="1" s="1"/>
  <c r="M4455" i="1"/>
  <c r="S4455" i="1" s="1"/>
  <c r="Q4454" i="1"/>
  <c r="K4454" i="1" s="1"/>
  <c r="L4455" i="1" s="1"/>
  <c r="M4456" i="1" s="1"/>
  <c r="S4456" i="1" s="1"/>
  <c r="N4455" i="1" l="1"/>
  <c r="E4456" i="1" s="1"/>
  <c r="G4456" i="1" s="1"/>
  <c r="N4456" i="1" s="1"/>
  <c r="E4457" i="1" s="1"/>
  <c r="Q4455" i="1"/>
  <c r="K4455" i="1" s="1"/>
  <c r="L4456" i="1" s="1"/>
  <c r="M4457" i="1" s="1"/>
  <c r="S4457" i="1" s="1"/>
  <c r="G4457" i="1" l="1"/>
  <c r="N4457" i="1" s="1"/>
  <c r="E4458" i="1" s="1"/>
  <c r="Q4456" i="1"/>
  <c r="K4456" i="1" s="1"/>
  <c r="L4457" i="1" s="1"/>
  <c r="M4458" i="1" l="1"/>
  <c r="S4458" i="1" s="1"/>
  <c r="G4458" i="1"/>
  <c r="Q4457" i="1"/>
  <c r="K4457" i="1" s="1"/>
  <c r="L4458" i="1" s="1"/>
  <c r="N4458" i="1" l="1"/>
  <c r="E4459" i="1" s="1"/>
  <c r="G4459" i="1" s="1"/>
  <c r="M4459" i="1"/>
  <c r="S4459" i="1" s="1"/>
  <c r="Q4458" i="1"/>
  <c r="K4458" i="1" s="1"/>
  <c r="L4459" i="1" s="1"/>
  <c r="N4459" i="1" l="1"/>
  <c r="E4460" i="1" s="1"/>
  <c r="G4460" i="1" s="1"/>
  <c r="M4460" i="1"/>
  <c r="S4460" i="1" s="1"/>
  <c r="Q4459" i="1"/>
  <c r="K4459" i="1" s="1"/>
  <c r="L4460" i="1" s="1"/>
  <c r="N4460" i="1" l="1"/>
  <c r="E4461" i="1" s="1"/>
  <c r="G4461" i="1" s="1"/>
  <c r="M4461" i="1"/>
  <c r="S4461" i="1" s="1"/>
  <c r="Q4460" i="1"/>
  <c r="K4460" i="1" s="1"/>
  <c r="L4461" i="1" s="1"/>
  <c r="M4462" i="1" s="1"/>
  <c r="S4462" i="1" s="1"/>
  <c r="N4461" i="1" l="1"/>
  <c r="E4462" i="1" s="1"/>
  <c r="G4462" i="1" s="1"/>
  <c r="N4462" i="1" s="1"/>
  <c r="E4463" i="1" s="1"/>
  <c r="Q4461" i="1"/>
  <c r="K4461" i="1" s="1"/>
  <c r="L4462" i="1" s="1"/>
  <c r="M4463" i="1" s="1"/>
  <c r="S4463" i="1" s="1"/>
  <c r="G4463" i="1" l="1"/>
  <c r="N4463" i="1" s="1"/>
  <c r="E4464" i="1" s="1"/>
  <c r="Q4462" i="1"/>
  <c r="K4462" i="1" s="1"/>
  <c r="L4463" i="1" s="1"/>
  <c r="M4464" i="1" l="1"/>
  <c r="S4464" i="1" s="1"/>
  <c r="G4464" i="1"/>
  <c r="Q4463" i="1"/>
  <c r="K4463" i="1" s="1"/>
  <c r="L4464" i="1" s="1"/>
  <c r="N4464" i="1" l="1"/>
  <c r="E4465" i="1" s="1"/>
  <c r="G4465" i="1" s="1"/>
  <c r="M4465" i="1"/>
  <c r="S4465" i="1" s="1"/>
  <c r="Q4464" i="1"/>
  <c r="K4464" i="1" s="1"/>
  <c r="L4465" i="1" s="1"/>
  <c r="N4465" i="1" l="1"/>
  <c r="E4466" i="1" s="1"/>
  <c r="G4466" i="1" s="1"/>
  <c r="M4466" i="1"/>
  <c r="S4466" i="1" s="1"/>
  <c r="Q4465" i="1"/>
  <c r="K4465" i="1" s="1"/>
  <c r="L4466" i="1" s="1"/>
  <c r="M4467" i="1" s="1"/>
  <c r="S4467" i="1" s="1"/>
  <c r="N4466" i="1" l="1"/>
  <c r="E4467" i="1" s="1"/>
  <c r="G4467" i="1" s="1"/>
  <c r="N4467" i="1" s="1"/>
  <c r="E4468" i="1" s="1"/>
  <c r="Q4466" i="1"/>
  <c r="K4466" i="1" s="1"/>
  <c r="L4467" i="1" s="1"/>
  <c r="M4468" i="1" l="1"/>
  <c r="S4468" i="1" s="1"/>
  <c r="Q4467" i="1"/>
  <c r="K4467" i="1" s="1"/>
  <c r="L4468" i="1" s="1"/>
  <c r="M4469" i="1" s="1"/>
  <c r="S4469" i="1" s="1"/>
  <c r="G4468" i="1"/>
  <c r="N4468" i="1" l="1"/>
  <c r="E4469" i="1" s="1"/>
  <c r="G4469" i="1" s="1"/>
  <c r="N4469" i="1" s="1"/>
  <c r="E4470" i="1" s="1"/>
  <c r="Q4468" i="1"/>
  <c r="K4468" i="1" s="1"/>
  <c r="L4469" i="1" s="1"/>
  <c r="M4470" i="1" l="1"/>
  <c r="S4470" i="1" s="1"/>
  <c r="G4470" i="1"/>
  <c r="Q4469" i="1"/>
  <c r="K4469" i="1" s="1"/>
  <c r="L4470" i="1" s="1"/>
  <c r="N4470" i="1" l="1"/>
  <c r="E4471" i="1" s="1"/>
  <c r="G4471" i="1" s="1"/>
  <c r="M4471" i="1"/>
  <c r="S4471" i="1" s="1"/>
  <c r="Q4470" i="1"/>
  <c r="K4470" i="1" s="1"/>
  <c r="L4471" i="1" s="1"/>
  <c r="M4473" i="1" s="1"/>
  <c r="S4473" i="1" s="1"/>
  <c r="N4471" i="1" l="1"/>
  <c r="E4472" i="1" s="1"/>
  <c r="G4472" i="1" s="1"/>
  <c r="M4472" i="1"/>
  <c r="S4472" i="1" s="1"/>
  <c r="Q4471" i="1"/>
  <c r="K4471" i="1" s="1"/>
  <c r="L4472" i="1" s="1"/>
  <c r="M4474" i="1" s="1"/>
  <c r="S4474" i="1" s="1"/>
  <c r="N4472" i="1" l="1"/>
  <c r="E4473" i="1" s="1"/>
  <c r="G4473" i="1" s="1"/>
  <c r="N4473" i="1" s="1"/>
  <c r="E4474" i="1" s="1"/>
  <c r="Q4472" i="1"/>
  <c r="K4472" i="1" s="1"/>
  <c r="L4473" i="1" s="1"/>
  <c r="M4475" i="1" s="1"/>
  <c r="S4475" i="1" s="1"/>
  <c r="G4474" i="1" l="1"/>
  <c r="N4474" i="1" s="1"/>
  <c r="E4475" i="1" s="1"/>
  <c r="Q4473" i="1"/>
  <c r="K4473" i="1" s="1"/>
  <c r="L4474" i="1" s="1"/>
  <c r="G4475" i="1" l="1"/>
  <c r="N4475" i="1" s="1"/>
  <c r="E4476" i="1" s="1"/>
  <c r="Q4474" i="1"/>
  <c r="K4474" i="1" s="1"/>
  <c r="L4475" i="1" s="1"/>
  <c r="M4476" i="1" s="1"/>
  <c r="S4476" i="1" s="1"/>
  <c r="G4476" i="1" l="1"/>
  <c r="N4476" i="1" s="1"/>
  <c r="E4477" i="1" s="1"/>
  <c r="Q4475" i="1"/>
  <c r="K4475" i="1" s="1"/>
  <c r="L4476" i="1" s="1"/>
  <c r="M4477" i="1" l="1"/>
  <c r="S4477" i="1" s="1"/>
  <c r="Q4476" i="1"/>
  <c r="K4476" i="1" s="1"/>
  <c r="L4477" i="1" s="1"/>
  <c r="M4479" i="1" s="1"/>
  <c r="S4479" i="1" s="1"/>
  <c r="G4477" i="1"/>
  <c r="M4478" i="1" l="1"/>
  <c r="S4478" i="1" s="1"/>
  <c r="N4477" i="1"/>
  <c r="E4478" i="1" s="1"/>
  <c r="G4478" i="1" s="1"/>
  <c r="Q4477" i="1"/>
  <c r="K4477" i="1" s="1"/>
  <c r="L4478" i="1" s="1"/>
  <c r="N4478" i="1" l="1"/>
  <c r="E4479" i="1" s="1"/>
  <c r="G4479" i="1" s="1"/>
  <c r="N4479" i="1" s="1"/>
  <c r="E4480" i="1" s="1"/>
  <c r="Q4478" i="1"/>
  <c r="K4478" i="1" s="1"/>
  <c r="L4479" i="1" s="1"/>
  <c r="M4480" i="1" l="1"/>
  <c r="S4480" i="1" s="1"/>
  <c r="G4480" i="1"/>
  <c r="Q4479" i="1"/>
  <c r="K4479" i="1" s="1"/>
  <c r="L4480" i="1" s="1"/>
  <c r="N4480" i="1" l="1"/>
  <c r="E4481" i="1" s="1"/>
  <c r="G4481" i="1" s="1"/>
  <c r="M4481" i="1"/>
  <c r="S4481" i="1" s="1"/>
  <c r="Q4480" i="1"/>
  <c r="K4480" i="1" s="1"/>
  <c r="L4481" i="1" s="1"/>
  <c r="M4483" i="1" s="1"/>
  <c r="S4483" i="1" s="1"/>
  <c r="N4481" i="1" l="1"/>
  <c r="E4482" i="1" s="1"/>
  <c r="G4482" i="1" s="1"/>
  <c r="M4482" i="1"/>
  <c r="S4482" i="1" s="1"/>
  <c r="Q4481" i="1"/>
  <c r="K4481" i="1" s="1"/>
  <c r="L4482" i="1" s="1"/>
  <c r="N4482" i="1" l="1"/>
  <c r="E4483" i="1" s="1"/>
  <c r="G4483" i="1" s="1"/>
  <c r="N4483" i="1" s="1"/>
  <c r="E4484" i="1" s="1"/>
  <c r="Q4482" i="1"/>
  <c r="K4482" i="1" s="1"/>
  <c r="L4483" i="1" s="1"/>
  <c r="M4484" i="1" s="1"/>
  <c r="S4484" i="1" s="1"/>
  <c r="G4484" i="1" l="1"/>
  <c r="N4484" i="1" s="1"/>
  <c r="E4485" i="1" s="1"/>
  <c r="Q4483" i="1"/>
  <c r="K4483" i="1" s="1"/>
  <c r="L4484" i="1" s="1"/>
  <c r="M4486" i="1" s="1"/>
  <c r="S4486" i="1" s="1"/>
  <c r="M4485" i="1" l="1"/>
  <c r="S4485" i="1" s="1"/>
  <c r="Q4484" i="1"/>
  <c r="K4484" i="1" s="1"/>
  <c r="L4485" i="1" s="1"/>
  <c r="G4485" i="1"/>
  <c r="N4485" i="1" l="1"/>
  <c r="E4486" i="1" s="1"/>
  <c r="G4486" i="1" s="1"/>
  <c r="N4486" i="1" s="1"/>
  <c r="E4487" i="1" s="1"/>
  <c r="Q4485" i="1"/>
  <c r="K4485" i="1" s="1"/>
  <c r="L4486" i="1" s="1"/>
  <c r="M4487" i="1" s="1"/>
  <c r="S4487" i="1" s="1"/>
  <c r="G4487" i="1" l="1"/>
  <c r="N4487" i="1" s="1"/>
  <c r="E4488" i="1" s="1"/>
  <c r="Q4486" i="1"/>
  <c r="K4486" i="1" s="1"/>
  <c r="L4487" i="1" s="1"/>
  <c r="M4489" i="1" s="1"/>
  <c r="S4489" i="1" s="1"/>
  <c r="M4488" i="1" l="1"/>
  <c r="S4488" i="1" s="1"/>
  <c r="G4488" i="1"/>
  <c r="Q4487" i="1"/>
  <c r="K4487" i="1" s="1"/>
  <c r="L4488" i="1" s="1"/>
  <c r="N4488" i="1" l="1"/>
  <c r="E4489" i="1" s="1"/>
  <c r="G4489" i="1" s="1"/>
  <c r="N4489" i="1" s="1"/>
  <c r="E4490" i="1" s="1"/>
  <c r="Q4488" i="1"/>
  <c r="K4488" i="1" s="1"/>
  <c r="L4489" i="1" s="1"/>
  <c r="M4490" i="1" l="1"/>
  <c r="S4490" i="1" s="1"/>
  <c r="G4490" i="1"/>
  <c r="Q4489" i="1"/>
  <c r="K4489" i="1" s="1"/>
  <c r="L4490" i="1" s="1"/>
  <c r="M4492" i="1" s="1"/>
  <c r="S4492" i="1" s="1"/>
  <c r="N4490" i="1" l="1"/>
  <c r="E4491" i="1" s="1"/>
  <c r="G4491" i="1" s="1"/>
  <c r="M4491" i="1"/>
  <c r="S4491" i="1" s="1"/>
  <c r="Q4490" i="1"/>
  <c r="K4490" i="1" s="1"/>
  <c r="L4491" i="1" s="1"/>
  <c r="M4493" i="1" s="1"/>
  <c r="S4493" i="1" s="1"/>
  <c r="N4491" i="1" l="1"/>
  <c r="E4492" i="1" s="1"/>
  <c r="G4492" i="1" s="1"/>
  <c r="N4492" i="1" s="1"/>
  <c r="E4493" i="1" s="1"/>
  <c r="Q4491" i="1"/>
  <c r="K4491" i="1" s="1"/>
  <c r="L4492" i="1" s="1"/>
  <c r="G4493" i="1" l="1"/>
  <c r="N4493" i="1" s="1"/>
  <c r="E4494" i="1" s="1"/>
  <c r="Q4492" i="1"/>
  <c r="K4492" i="1" s="1"/>
  <c r="L4493" i="1" s="1"/>
  <c r="M4494" i="1" s="1"/>
  <c r="S4494" i="1" s="1"/>
  <c r="G4494" i="1" l="1"/>
  <c r="N4494" i="1" s="1"/>
  <c r="E4495" i="1" s="1"/>
  <c r="Q4493" i="1"/>
  <c r="K4493" i="1" s="1"/>
  <c r="L4494" i="1" s="1"/>
  <c r="M4495" i="1" l="1"/>
  <c r="S4495" i="1" s="1"/>
  <c r="G4495" i="1"/>
  <c r="Q4494" i="1"/>
  <c r="K4494" i="1" s="1"/>
  <c r="L4495" i="1" s="1"/>
  <c r="M4497" i="1" s="1"/>
  <c r="S4497" i="1" s="1"/>
  <c r="N4495" i="1" l="1"/>
  <c r="E4496" i="1" s="1"/>
  <c r="G4496" i="1" s="1"/>
  <c r="M4496" i="1"/>
  <c r="S4496" i="1" s="1"/>
  <c r="Q4495" i="1"/>
  <c r="K4495" i="1" s="1"/>
  <c r="L4496" i="1" s="1"/>
  <c r="M4498" i="1" s="1"/>
  <c r="S4498" i="1" s="1"/>
  <c r="N4496" i="1" l="1"/>
  <c r="E4497" i="1" s="1"/>
  <c r="G4497" i="1" s="1"/>
  <c r="N4497" i="1" s="1"/>
  <c r="E4498" i="1" s="1"/>
  <c r="Q4496" i="1"/>
  <c r="K4496" i="1" s="1"/>
  <c r="L4497" i="1" s="1"/>
  <c r="M4499" i="1" s="1"/>
  <c r="S4499" i="1" s="1"/>
  <c r="G4498" i="1" l="1"/>
  <c r="N4498" i="1" s="1"/>
  <c r="E4499" i="1" s="1"/>
  <c r="Q4497" i="1"/>
  <c r="K4497" i="1" s="1"/>
  <c r="L4498" i="1" s="1"/>
  <c r="M4500" i="1" s="1"/>
  <c r="S4500" i="1" s="1"/>
  <c r="G4499" i="1" l="1"/>
  <c r="N4499" i="1" s="1"/>
  <c r="E4500" i="1" s="1"/>
  <c r="Q4498" i="1"/>
  <c r="K4498" i="1" s="1"/>
  <c r="L4499" i="1" s="1"/>
  <c r="M4501" i="1" s="1"/>
  <c r="S4501" i="1" s="1"/>
  <c r="Q4499" i="1" l="1"/>
  <c r="K4499" i="1" s="1"/>
  <c r="L4500" i="1" s="1"/>
  <c r="M4502" i="1" s="1"/>
  <c r="S4502" i="1" s="1"/>
  <c r="G4500" i="1"/>
  <c r="N4500" i="1" s="1"/>
  <c r="E4501" i="1" s="1"/>
  <c r="G4501" i="1" l="1"/>
  <c r="N4501" i="1" s="1"/>
  <c r="E4502" i="1" s="1"/>
  <c r="Q4500" i="1"/>
  <c r="K4500" i="1" s="1"/>
  <c r="L4501" i="1" s="1"/>
  <c r="G4502" i="1" l="1"/>
  <c r="N4502" i="1" s="1"/>
  <c r="E4503" i="1" s="1"/>
  <c r="Q4501" i="1"/>
  <c r="K4501" i="1" s="1"/>
  <c r="L4502" i="1" s="1"/>
  <c r="M4504" i="1" s="1"/>
  <c r="S4504" i="1" s="1"/>
  <c r="M4503" i="1" l="1"/>
  <c r="S4503" i="1" s="1"/>
  <c r="G4503" i="1"/>
  <c r="Q4502" i="1"/>
  <c r="K4502" i="1" s="1"/>
  <c r="L4503" i="1" s="1"/>
  <c r="N4503" i="1" l="1"/>
  <c r="E4504" i="1" s="1"/>
  <c r="G4504" i="1" s="1"/>
  <c r="N4504" i="1" s="1"/>
  <c r="E4505" i="1" s="1"/>
  <c r="Q4503" i="1"/>
  <c r="K4503" i="1" s="1"/>
  <c r="L4504" i="1" s="1"/>
  <c r="M4505" i="1" l="1"/>
  <c r="S4505" i="1" s="1"/>
  <c r="G4505" i="1"/>
  <c r="Q4504" i="1"/>
  <c r="K4504" i="1" s="1"/>
  <c r="L4505" i="1" s="1"/>
  <c r="M4507" i="1" s="1"/>
  <c r="S4507" i="1" s="1"/>
  <c r="N4505" i="1" l="1"/>
  <c r="E4506" i="1" s="1"/>
  <c r="G4506" i="1" s="1"/>
  <c r="M4506" i="1"/>
  <c r="S4506" i="1" s="1"/>
  <c r="Q4505" i="1"/>
  <c r="K4505" i="1" s="1"/>
  <c r="L4506" i="1" s="1"/>
  <c r="N4506" i="1" l="1"/>
  <c r="E4507" i="1" s="1"/>
  <c r="G4507" i="1" s="1"/>
  <c r="N4507" i="1" s="1"/>
  <c r="E4508" i="1" s="1"/>
  <c r="Q4506" i="1"/>
  <c r="K4506" i="1" s="1"/>
  <c r="L4507" i="1" s="1"/>
  <c r="M4508" i="1" l="1"/>
  <c r="S4508" i="1" s="1"/>
  <c r="G4508" i="1"/>
  <c r="Q4507" i="1"/>
  <c r="K4507" i="1" s="1"/>
  <c r="L4508" i="1" s="1"/>
  <c r="N4508" i="1" l="1"/>
  <c r="E4509" i="1" s="1"/>
  <c r="G4509" i="1" s="1"/>
  <c r="M4509" i="1"/>
  <c r="S4509" i="1" s="1"/>
  <c r="Q4508" i="1"/>
  <c r="K4508" i="1" s="1"/>
  <c r="L4509" i="1" s="1"/>
  <c r="N4509" i="1" l="1"/>
  <c r="E4510" i="1" s="1"/>
  <c r="G4510" i="1" s="1"/>
  <c r="M4510" i="1"/>
  <c r="S4510" i="1" s="1"/>
  <c r="Q4509" i="1"/>
  <c r="K4509" i="1" s="1"/>
  <c r="L4510" i="1" s="1"/>
  <c r="N4510" i="1" l="1"/>
  <c r="E4511" i="1" s="1"/>
  <c r="G4511" i="1" s="1"/>
  <c r="M4511" i="1"/>
  <c r="S4511" i="1" s="1"/>
  <c r="Q4510" i="1"/>
  <c r="K4510" i="1" s="1"/>
  <c r="L4511" i="1" s="1"/>
  <c r="M4513" i="1" s="1"/>
  <c r="S4513" i="1" s="1"/>
  <c r="N4511" i="1" l="1"/>
  <c r="E4512" i="1" s="1"/>
  <c r="G4512" i="1" s="1"/>
  <c r="M4512" i="1"/>
  <c r="S4512" i="1" s="1"/>
  <c r="Q4511" i="1"/>
  <c r="K4511" i="1" s="1"/>
  <c r="L4512" i="1" s="1"/>
  <c r="N4512" i="1" l="1"/>
  <c r="E4513" i="1" s="1"/>
  <c r="G4513" i="1" s="1"/>
  <c r="N4513" i="1" s="1"/>
  <c r="E4514" i="1" s="1"/>
  <c r="Q4512" i="1"/>
  <c r="K4512" i="1" s="1"/>
  <c r="L4513" i="1" s="1"/>
  <c r="M4514" i="1" l="1"/>
  <c r="S4514" i="1" s="1"/>
  <c r="G4514" i="1"/>
  <c r="Q4513" i="1"/>
  <c r="K4513" i="1" s="1"/>
  <c r="L4514" i="1" s="1"/>
  <c r="M4516" i="1" s="1"/>
  <c r="S4516" i="1" s="1"/>
  <c r="N4514" i="1" l="1"/>
  <c r="E4515" i="1" s="1"/>
  <c r="G4515" i="1" s="1"/>
  <c r="M4515" i="1"/>
  <c r="S4515" i="1" s="1"/>
  <c r="Q4514" i="1"/>
  <c r="K4514" i="1" s="1"/>
  <c r="L4515" i="1" s="1"/>
  <c r="N4515" i="1" l="1"/>
  <c r="E4516" i="1" s="1"/>
  <c r="G4516" i="1" s="1"/>
  <c r="N4516" i="1" s="1"/>
  <c r="E4517" i="1" s="1"/>
  <c r="Q4515" i="1"/>
  <c r="K4515" i="1" s="1"/>
  <c r="L4516" i="1" s="1"/>
  <c r="M4517" i="1" l="1"/>
  <c r="S4517" i="1" s="1"/>
  <c r="G4517" i="1"/>
  <c r="Q4516" i="1"/>
  <c r="K4516" i="1" s="1"/>
  <c r="L4517" i="1" s="1"/>
  <c r="M4519" i="1" s="1"/>
  <c r="S4519" i="1" s="1"/>
  <c r="M4518" i="1" l="1"/>
  <c r="S4518" i="1" s="1"/>
  <c r="N4517" i="1"/>
  <c r="E4518" i="1" s="1"/>
  <c r="G4518" i="1" s="1"/>
  <c r="Q4517" i="1"/>
  <c r="K4517" i="1" s="1"/>
  <c r="L4518" i="1" s="1"/>
  <c r="M4520" i="1" s="1"/>
  <c r="S4520" i="1" s="1"/>
  <c r="N4518" i="1" l="1"/>
  <c r="E4519" i="1" s="1"/>
  <c r="G4519" i="1" s="1"/>
  <c r="N4519" i="1" s="1"/>
  <c r="E4520" i="1" s="1"/>
  <c r="Q4518" i="1"/>
  <c r="K4518" i="1" s="1"/>
  <c r="L4519" i="1" s="1"/>
  <c r="M4521" i="1" s="1"/>
  <c r="S4521" i="1" s="1"/>
  <c r="G4520" i="1" l="1"/>
  <c r="N4520" i="1" s="1"/>
  <c r="E4521" i="1" s="1"/>
  <c r="Q4519" i="1"/>
  <c r="K4519" i="1" s="1"/>
  <c r="L4520" i="1" s="1"/>
  <c r="G4521" i="1" l="1"/>
  <c r="N4521" i="1" s="1"/>
  <c r="E4522" i="1" s="1"/>
  <c r="Q4520" i="1"/>
  <c r="K4520" i="1" s="1"/>
  <c r="L4521" i="1" s="1"/>
  <c r="M4523" i="1" s="1"/>
  <c r="S4523" i="1" s="1"/>
  <c r="M4522" i="1" l="1"/>
  <c r="S4522" i="1" s="1"/>
  <c r="G4522" i="1"/>
  <c r="Q4521" i="1"/>
  <c r="K4521" i="1" s="1"/>
  <c r="L4522" i="1" s="1"/>
  <c r="N4522" i="1" l="1"/>
  <c r="E4523" i="1" s="1"/>
  <c r="G4523" i="1" s="1"/>
  <c r="N4523" i="1" s="1"/>
  <c r="E4524" i="1" s="1"/>
  <c r="Q4522" i="1"/>
  <c r="K4522" i="1" s="1"/>
  <c r="L4523" i="1" s="1"/>
  <c r="M4524" i="1" l="1"/>
  <c r="S4524" i="1" s="1"/>
  <c r="G4524" i="1"/>
  <c r="Q4523" i="1"/>
  <c r="K4523" i="1" s="1"/>
  <c r="L4524" i="1" s="1"/>
  <c r="M4526" i="1" s="1"/>
  <c r="S4526" i="1" s="1"/>
  <c r="N4524" i="1" l="1"/>
  <c r="E4525" i="1" s="1"/>
  <c r="G4525" i="1" s="1"/>
  <c r="M4525" i="1"/>
  <c r="S4525" i="1" s="1"/>
  <c r="Q4524" i="1"/>
  <c r="K4524" i="1" s="1"/>
  <c r="L4525" i="1" s="1"/>
  <c r="N4525" i="1" l="1"/>
  <c r="E4526" i="1" s="1"/>
  <c r="G4526" i="1" s="1"/>
  <c r="N4526" i="1" s="1"/>
  <c r="E4527" i="1" s="1"/>
  <c r="Q4525" i="1"/>
  <c r="K4525" i="1" s="1"/>
  <c r="L4526" i="1" s="1"/>
  <c r="M4527" i="1" l="1"/>
  <c r="S4527" i="1" s="1"/>
  <c r="G4527" i="1"/>
  <c r="Q4526" i="1"/>
  <c r="K4526" i="1" s="1"/>
  <c r="L4527" i="1" s="1"/>
  <c r="M4529" i="1" s="1"/>
  <c r="S4529" i="1" s="1"/>
  <c r="M4528" i="1" l="1"/>
  <c r="S4528" i="1" s="1"/>
  <c r="N4527" i="1"/>
  <c r="E4528" i="1" s="1"/>
  <c r="G4528" i="1" s="1"/>
  <c r="Q4527" i="1"/>
  <c r="K4527" i="1" s="1"/>
  <c r="L4528" i="1" s="1"/>
  <c r="M4530" i="1" s="1"/>
  <c r="S4530" i="1" s="1"/>
  <c r="N4528" i="1" l="1"/>
  <c r="E4529" i="1" s="1"/>
  <c r="G4529" i="1" s="1"/>
  <c r="N4529" i="1" s="1"/>
  <c r="E4530" i="1" s="1"/>
  <c r="Q4528" i="1"/>
  <c r="K4528" i="1" s="1"/>
  <c r="L4529" i="1" s="1"/>
  <c r="G4530" i="1" l="1"/>
  <c r="N4530" i="1" s="1"/>
  <c r="E4531" i="1" s="1"/>
  <c r="Q4529" i="1"/>
  <c r="K4529" i="1" s="1"/>
  <c r="L4530" i="1" s="1"/>
  <c r="M4532" i="1" s="1"/>
  <c r="S4532" i="1" s="1"/>
  <c r="M4531" i="1" l="1"/>
  <c r="S4531" i="1" s="1"/>
  <c r="Q4530" i="1"/>
  <c r="K4530" i="1" s="1"/>
  <c r="L4531" i="1" s="1"/>
  <c r="M4533" i="1" s="1"/>
  <c r="S4533" i="1" s="1"/>
  <c r="G4531" i="1"/>
  <c r="N4531" i="1" l="1"/>
  <c r="E4532" i="1" s="1"/>
  <c r="G4532" i="1" s="1"/>
  <c r="N4532" i="1" s="1"/>
  <c r="E4533" i="1" s="1"/>
  <c r="Q4531" i="1"/>
  <c r="K4531" i="1" s="1"/>
  <c r="L4532" i="1" s="1"/>
  <c r="G4533" i="1" l="1"/>
  <c r="N4533" i="1" s="1"/>
  <c r="E4534" i="1" s="1"/>
  <c r="Q4532" i="1"/>
  <c r="K4532" i="1" s="1"/>
  <c r="L4533" i="1" s="1"/>
  <c r="M4534" i="1" l="1"/>
  <c r="S4534" i="1" s="1"/>
  <c r="G4534" i="1"/>
  <c r="Q4533" i="1"/>
  <c r="K4533" i="1" s="1"/>
  <c r="L4534" i="1" s="1"/>
  <c r="N4534" i="1" l="1"/>
  <c r="E4535" i="1" s="1"/>
  <c r="G4535" i="1" s="1"/>
  <c r="M4535" i="1"/>
  <c r="S4535" i="1" s="1"/>
  <c r="Q4534" i="1"/>
  <c r="K4534" i="1" s="1"/>
  <c r="L4535" i="1" s="1"/>
  <c r="N4535" i="1" l="1"/>
  <c r="E4536" i="1" s="1"/>
  <c r="G4536" i="1" s="1"/>
  <c r="M4536" i="1"/>
  <c r="S4536" i="1" s="1"/>
  <c r="Q4535" i="1"/>
  <c r="K4535" i="1" s="1"/>
  <c r="L4536" i="1" s="1"/>
  <c r="M4538" i="1" s="1"/>
  <c r="S4538" i="1" s="1"/>
  <c r="M4537" i="1" l="1"/>
  <c r="S4537" i="1" s="1"/>
  <c r="N4536" i="1"/>
  <c r="E4537" i="1" s="1"/>
  <c r="G4537" i="1" s="1"/>
  <c r="Q4536" i="1"/>
  <c r="K4536" i="1" s="1"/>
  <c r="L4537" i="1" s="1"/>
  <c r="M4539" i="1" s="1"/>
  <c r="S4539" i="1" s="1"/>
  <c r="N4537" i="1" l="1"/>
  <c r="E4538" i="1" s="1"/>
  <c r="G4538" i="1" s="1"/>
  <c r="N4538" i="1" s="1"/>
  <c r="E4539" i="1" s="1"/>
  <c r="Q4537" i="1"/>
  <c r="K4537" i="1" s="1"/>
  <c r="L4538" i="1" s="1"/>
  <c r="M4540" i="1" s="1"/>
  <c r="S4540" i="1" s="1"/>
  <c r="G4539" i="1" l="1"/>
  <c r="N4539" i="1" s="1"/>
  <c r="E4540" i="1" s="1"/>
  <c r="Q4538" i="1"/>
  <c r="K4538" i="1" s="1"/>
  <c r="L4539" i="1" s="1"/>
  <c r="G4540" i="1" l="1"/>
  <c r="N4540" i="1" s="1"/>
  <c r="E4541" i="1" s="1"/>
  <c r="Q4539" i="1"/>
  <c r="K4539" i="1" s="1"/>
  <c r="L4540" i="1" s="1"/>
  <c r="M4542" i="1" s="1"/>
  <c r="S4542" i="1" s="1"/>
  <c r="M4541" i="1" l="1"/>
  <c r="S4541" i="1" s="1"/>
  <c r="G4541" i="1"/>
  <c r="Q4540" i="1"/>
  <c r="K4540" i="1" s="1"/>
  <c r="L4541" i="1" s="1"/>
  <c r="N4541" i="1" l="1"/>
  <c r="E4542" i="1" s="1"/>
  <c r="G4542" i="1" s="1"/>
  <c r="N4542" i="1" s="1"/>
  <c r="E4543" i="1" s="1"/>
  <c r="Q4541" i="1"/>
  <c r="K4541" i="1" s="1"/>
  <c r="L4542" i="1" s="1"/>
  <c r="M4543" i="1" l="1"/>
  <c r="S4543" i="1" s="1"/>
  <c r="G4543" i="1"/>
  <c r="Q4542" i="1"/>
  <c r="K4542" i="1" s="1"/>
  <c r="L4543" i="1" s="1"/>
  <c r="M4545" i="1" s="1"/>
  <c r="S4545" i="1" s="1"/>
  <c r="M4544" i="1" l="1"/>
  <c r="S4544" i="1" s="1"/>
  <c r="N4543" i="1"/>
  <c r="E4544" i="1" s="1"/>
  <c r="G4544" i="1" s="1"/>
  <c r="Q4543" i="1"/>
  <c r="K4543" i="1" s="1"/>
  <c r="L4544" i="1" s="1"/>
  <c r="M4546" i="1" s="1"/>
  <c r="S4546" i="1" s="1"/>
  <c r="N4544" i="1" l="1"/>
  <c r="E4545" i="1" s="1"/>
  <c r="G4545" i="1" s="1"/>
  <c r="N4545" i="1" s="1"/>
  <c r="E4546" i="1" s="1"/>
  <c r="Q4544" i="1"/>
  <c r="K4544" i="1" s="1"/>
  <c r="L4545" i="1" s="1"/>
  <c r="G4546" i="1" l="1"/>
  <c r="N4546" i="1" s="1"/>
  <c r="E4547" i="1" s="1"/>
  <c r="Q4545" i="1"/>
  <c r="K4545" i="1" s="1"/>
  <c r="L4546" i="1" s="1"/>
  <c r="M4547" i="1" s="1"/>
  <c r="S4547" i="1" s="1"/>
  <c r="G4547" i="1" l="1"/>
  <c r="N4547" i="1" s="1"/>
  <c r="E4548" i="1" s="1"/>
  <c r="Q4546" i="1"/>
  <c r="K4546" i="1" s="1"/>
  <c r="L4547" i="1" s="1"/>
  <c r="M4549" i="1" s="1"/>
  <c r="S4549" i="1" s="1"/>
  <c r="M4548" i="1" l="1"/>
  <c r="S4548" i="1" s="1"/>
  <c r="G4548" i="1"/>
  <c r="Q4547" i="1"/>
  <c r="K4547" i="1" s="1"/>
  <c r="L4548" i="1" s="1"/>
  <c r="N4548" i="1" l="1"/>
  <c r="E4549" i="1" s="1"/>
  <c r="G4549" i="1" s="1"/>
  <c r="N4549" i="1" s="1"/>
  <c r="E4550" i="1" s="1"/>
  <c r="Q4548" i="1"/>
  <c r="K4548" i="1" s="1"/>
  <c r="L4549" i="1" s="1"/>
  <c r="M4550" i="1" l="1"/>
  <c r="S4550" i="1" s="1"/>
  <c r="G4550" i="1"/>
  <c r="Q4549" i="1"/>
  <c r="K4549" i="1" s="1"/>
  <c r="L4550" i="1" s="1"/>
  <c r="M4552" i="1" s="1"/>
  <c r="S4552" i="1" s="1"/>
  <c r="N4550" i="1" l="1"/>
  <c r="E4551" i="1" s="1"/>
  <c r="G4551" i="1" s="1"/>
  <c r="M4551" i="1"/>
  <c r="S4551" i="1" s="1"/>
  <c r="Q4550" i="1"/>
  <c r="K4550" i="1" s="1"/>
  <c r="L4551" i="1" s="1"/>
  <c r="N4551" i="1" l="1"/>
  <c r="E4552" i="1" s="1"/>
  <c r="G4552" i="1" s="1"/>
  <c r="N4552" i="1" s="1"/>
  <c r="E4553" i="1" s="1"/>
  <c r="Q4551" i="1"/>
  <c r="K4551" i="1" s="1"/>
  <c r="L4552" i="1" s="1"/>
  <c r="M4554" i="1" s="1"/>
  <c r="S4554" i="1" s="1"/>
  <c r="M4553" i="1" l="1"/>
  <c r="S4553" i="1" s="1"/>
  <c r="G4553" i="1"/>
  <c r="Q4552" i="1"/>
  <c r="K4552" i="1" s="1"/>
  <c r="L4553" i="1" s="1"/>
  <c r="N4553" i="1" l="1"/>
  <c r="E4554" i="1" s="1"/>
  <c r="G4554" i="1" s="1"/>
  <c r="N4554" i="1" s="1"/>
  <c r="E4555" i="1" s="1"/>
  <c r="Q4553" i="1"/>
  <c r="K4553" i="1" s="1"/>
  <c r="L4554" i="1" s="1"/>
  <c r="M4555" i="1" l="1"/>
  <c r="S4555" i="1" s="1"/>
  <c r="G4555" i="1"/>
  <c r="Q4554" i="1"/>
  <c r="K4554" i="1" s="1"/>
  <c r="L4555" i="1" s="1"/>
  <c r="N4555" i="1" l="1"/>
  <c r="E4556" i="1" s="1"/>
  <c r="G4556" i="1" s="1"/>
  <c r="M4556" i="1"/>
  <c r="S4556" i="1" s="1"/>
  <c r="Q4555" i="1"/>
  <c r="K4555" i="1" s="1"/>
  <c r="L4556" i="1" s="1"/>
  <c r="N4556" i="1" l="1"/>
  <c r="E4557" i="1" s="1"/>
  <c r="G4557" i="1" s="1"/>
  <c r="M4557" i="1"/>
  <c r="S4557" i="1" s="1"/>
  <c r="Q4556" i="1"/>
  <c r="K4556" i="1" s="1"/>
  <c r="L4557" i="1" s="1"/>
  <c r="N4557" i="1" l="1"/>
  <c r="E4558" i="1" s="1"/>
  <c r="G4558" i="1" s="1"/>
  <c r="M4558" i="1"/>
  <c r="S4558" i="1" s="1"/>
  <c r="Q4557" i="1"/>
  <c r="K4557" i="1" s="1"/>
  <c r="L4558" i="1" s="1"/>
  <c r="M4560" i="1" s="1"/>
  <c r="S4560" i="1" s="1"/>
  <c r="M4559" i="1" l="1"/>
  <c r="S4559" i="1" s="1"/>
  <c r="N4558" i="1"/>
  <c r="E4559" i="1" s="1"/>
  <c r="G4559" i="1" s="1"/>
  <c r="Q4558" i="1"/>
  <c r="K4558" i="1" s="1"/>
  <c r="L4559" i="1" s="1"/>
  <c r="M4561" i="1" s="1"/>
  <c r="S4561" i="1" s="1"/>
  <c r="N4559" i="1" l="1"/>
  <c r="E4560" i="1" s="1"/>
  <c r="G4560" i="1" s="1"/>
  <c r="N4560" i="1" s="1"/>
  <c r="E4561" i="1" s="1"/>
  <c r="Q4559" i="1"/>
  <c r="K4559" i="1" s="1"/>
  <c r="L4560" i="1" s="1"/>
  <c r="M4562" i="1" s="1"/>
  <c r="S4562" i="1" s="1"/>
  <c r="G4561" i="1" l="1"/>
  <c r="N4561" i="1" s="1"/>
  <c r="E4562" i="1" s="1"/>
  <c r="Q4560" i="1"/>
  <c r="K4560" i="1" s="1"/>
  <c r="L4561" i="1" s="1"/>
  <c r="M4563" i="1" s="1"/>
  <c r="S4563" i="1" s="1"/>
  <c r="G4562" i="1" l="1"/>
  <c r="N4562" i="1" s="1"/>
  <c r="E4563" i="1" s="1"/>
  <c r="Q4561" i="1"/>
  <c r="K4561" i="1" s="1"/>
  <c r="L4562" i="1" s="1"/>
  <c r="G4563" i="1" l="1"/>
  <c r="N4563" i="1" s="1"/>
  <c r="E4564" i="1" s="1"/>
  <c r="Q4562" i="1"/>
  <c r="K4562" i="1" s="1"/>
  <c r="L4563" i="1" s="1"/>
  <c r="M4564" i="1" l="1"/>
  <c r="S4564" i="1" s="1"/>
  <c r="G4564" i="1"/>
  <c r="Q4563" i="1"/>
  <c r="K4563" i="1" s="1"/>
  <c r="L4564" i="1" s="1"/>
  <c r="N4564" i="1" l="1"/>
  <c r="E4565" i="1" s="1"/>
  <c r="G4565" i="1" s="1"/>
  <c r="M4565" i="1"/>
  <c r="S4565" i="1" s="1"/>
  <c r="Q4564" i="1"/>
  <c r="K4564" i="1" s="1"/>
  <c r="L4565" i="1" s="1"/>
  <c r="M4567" i="1" s="1"/>
  <c r="S4567" i="1" s="1"/>
  <c r="N4565" i="1" l="1"/>
  <c r="E4566" i="1" s="1"/>
  <c r="G4566" i="1" s="1"/>
  <c r="M4566" i="1"/>
  <c r="S4566" i="1" s="1"/>
  <c r="Q4565" i="1"/>
  <c r="K4565" i="1" s="1"/>
  <c r="L4566" i="1" s="1"/>
  <c r="N4566" i="1" l="1"/>
  <c r="E4567" i="1" s="1"/>
  <c r="G4567" i="1" s="1"/>
  <c r="N4567" i="1" s="1"/>
  <c r="E4568" i="1" s="1"/>
  <c r="Q4566" i="1"/>
  <c r="K4566" i="1" s="1"/>
  <c r="L4567" i="1" s="1"/>
  <c r="M4569" i="1" s="1"/>
  <c r="S4569" i="1" s="1"/>
  <c r="M4568" i="1" l="1"/>
  <c r="S4568" i="1" s="1"/>
  <c r="G4568" i="1"/>
  <c r="Q4567" i="1"/>
  <c r="K4567" i="1" s="1"/>
  <c r="L4568" i="1" s="1"/>
  <c r="M4570" i="1" s="1"/>
  <c r="S4570" i="1" s="1"/>
  <c r="N4568" i="1" l="1"/>
  <c r="E4569" i="1" s="1"/>
  <c r="G4569" i="1" s="1"/>
  <c r="N4569" i="1" s="1"/>
  <c r="E4570" i="1" s="1"/>
  <c r="Q4568" i="1"/>
  <c r="K4568" i="1" s="1"/>
  <c r="L4569" i="1" s="1"/>
  <c r="G4570" i="1" l="1"/>
  <c r="N4570" i="1" s="1"/>
  <c r="E4571" i="1" s="1"/>
  <c r="Q4569" i="1"/>
  <c r="K4569" i="1" s="1"/>
  <c r="L4570" i="1" s="1"/>
  <c r="M4572" i="1" s="1"/>
  <c r="S4572" i="1" s="1"/>
  <c r="M4571" i="1" l="1"/>
  <c r="S4571" i="1" s="1"/>
  <c r="G4571" i="1"/>
  <c r="Q4570" i="1"/>
  <c r="K4570" i="1" s="1"/>
  <c r="L4571" i="1" s="1"/>
  <c r="N4571" i="1" l="1"/>
  <c r="E4572" i="1" s="1"/>
  <c r="G4572" i="1" s="1"/>
  <c r="N4572" i="1" s="1"/>
  <c r="E4573" i="1" s="1"/>
  <c r="Q4571" i="1"/>
  <c r="K4571" i="1" s="1"/>
  <c r="L4572" i="1" s="1"/>
  <c r="M4574" i="1" s="1"/>
  <c r="S4574" i="1" s="1"/>
  <c r="M4573" i="1" l="1"/>
  <c r="S4573" i="1" s="1"/>
  <c r="G4573" i="1"/>
  <c r="Q4572" i="1"/>
  <c r="K4572" i="1" s="1"/>
  <c r="L4573" i="1" s="1"/>
  <c r="N4573" i="1" l="1"/>
  <c r="E4574" i="1" s="1"/>
  <c r="G4574" i="1" s="1"/>
  <c r="N4574" i="1" s="1"/>
  <c r="E4575" i="1" s="1"/>
  <c r="Q4573" i="1"/>
  <c r="K4573" i="1" s="1"/>
  <c r="L4574" i="1" s="1"/>
  <c r="M4576" i="1" s="1"/>
  <c r="S4576" i="1" s="1"/>
  <c r="M4575" i="1" l="1"/>
  <c r="S4575" i="1" s="1"/>
  <c r="G4575" i="1"/>
  <c r="Q4574" i="1"/>
  <c r="K4574" i="1" s="1"/>
  <c r="L4575" i="1" s="1"/>
  <c r="M4577" i="1" s="1"/>
  <c r="S4577" i="1" s="1"/>
  <c r="N4575" i="1" l="1"/>
  <c r="E4576" i="1" s="1"/>
  <c r="G4576" i="1" s="1"/>
  <c r="N4576" i="1" s="1"/>
  <c r="E4577" i="1" s="1"/>
  <c r="Q4575" i="1"/>
  <c r="K4575" i="1" s="1"/>
  <c r="L4576" i="1" s="1"/>
  <c r="G4577" i="1" l="1"/>
  <c r="N4577" i="1" s="1"/>
  <c r="E4578" i="1" s="1"/>
  <c r="Q4576" i="1"/>
  <c r="K4576" i="1" s="1"/>
  <c r="L4577" i="1" s="1"/>
  <c r="M4579" i="1" s="1"/>
  <c r="S4579" i="1" s="1"/>
  <c r="M4578" i="1" l="1"/>
  <c r="S4578" i="1" s="1"/>
  <c r="G4578" i="1"/>
  <c r="Q4577" i="1"/>
  <c r="K4577" i="1" s="1"/>
  <c r="L4578" i="1" s="1"/>
  <c r="N4578" i="1" l="1"/>
  <c r="E4579" i="1" s="1"/>
  <c r="G4579" i="1" s="1"/>
  <c r="N4579" i="1" s="1"/>
  <c r="E4580" i="1" s="1"/>
  <c r="Q4578" i="1"/>
  <c r="K4578" i="1" s="1"/>
  <c r="L4579" i="1" s="1"/>
  <c r="M4580" i="1" l="1"/>
  <c r="S4580" i="1" s="1"/>
  <c r="G4580" i="1"/>
  <c r="Q4579" i="1"/>
  <c r="K4579" i="1" s="1"/>
  <c r="L4580" i="1" s="1"/>
  <c r="N4580" i="1" l="1"/>
  <c r="E4581" i="1" s="1"/>
  <c r="G4581" i="1" s="1"/>
  <c r="M4581" i="1"/>
  <c r="S4581" i="1" s="1"/>
  <c r="Q4580" i="1"/>
  <c r="K4580" i="1" s="1"/>
  <c r="L4581" i="1" s="1"/>
  <c r="M4583" i="1" s="1"/>
  <c r="S4583" i="1" s="1"/>
  <c r="M4582" i="1" l="1"/>
  <c r="S4582" i="1" s="1"/>
  <c r="N4581" i="1"/>
  <c r="E4582" i="1" s="1"/>
  <c r="G4582" i="1" s="1"/>
  <c r="Q4581" i="1"/>
  <c r="K4581" i="1" s="1"/>
  <c r="L4582" i="1" s="1"/>
  <c r="M4584" i="1" s="1"/>
  <c r="S4584" i="1" s="1"/>
  <c r="N4582" i="1" l="1"/>
  <c r="E4583" i="1" s="1"/>
  <c r="G4583" i="1" s="1"/>
  <c r="N4583" i="1" s="1"/>
  <c r="E4584" i="1" s="1"/>
  <c r="Q4582" i="1"/>
  <c r="K4582" i="1" s="1"/>
  <c r="L4583" i="1" s="1"/>
  <c r="G4584" i="1" l="1"/>
  <c r="N4584" i="1" s="1"/>
  <c r="E4585" i="1" s="1"/>
  <c r="Q4583" i="1"/>
  <c r="K4583" i="1" s="1"/>
  <c r="L4584" i="1" s="1"/>
  <c r="M4586" i="1" s="1"/>
  <c r="S4586" i="1" s="1"/>
  <c r="M4585" i="1" l="1"/>
  <c r="S4585" i="1" s="1"/>
  <c r="G4585" i="1"/>
  <c r="Q4584" i="1"/>
  <c r="K4584" i="1" s="1"/>
  <c r="L4585" i="1" s="1"/>
  <c r="N4585" i="1" l="1"/>
  <c r="E4586" i="1" s="1"/>
  <c r="G4586" i="1" s="1"/>
  <c r="N4586" i="1" s="1"/>
  <c r="E4587" i="1" s="1"/>
  <c r="Q4585" i="1"/>
  <c r="K4585" i="1" s="1"/>
  <c r="L4586" i="1" s="1"/>
  <c r="M4588" i="1" s="1"/>
  <c r="S4588" i="1" s="1"/>
  <c r="M4587" i="1" l="1"/>
  <c r="S4587" i="1" s="1"/>
  <c r="G4587" i="1"/>
  <c r="Q4586" i="1"/>
  <c r="K4586" i="1" s="1"/>
  <c r="L4587" i="1" s="1"/>
  <c r="M4589" i="1" s="1"/>
  <c r="S4589" i="1" s="1"/>
  <c r="N4587" i="1" l="1"/>
  <c r="E4588" i="1" s="1"/>
  <c r="G4588" i="1" s="1"/>
  <c r="N4588" i="1" s="1"/>
  <c r="E4589" i="1" s="1"/>
  <c r="Q4587" i="1"/>
  <c r="K4587" i="1" s="1"/>
  <c r="L4588" i="1" s="1"/>
  <c r="G4589" i="1" l="1"/>
  <c r="N4589" i="1" s="1"/>
  <c r="E4590" i="1" s="1"/>
  <c r="Q4588" i="1"/>
  <c r="K4588" i="1" s="1"/>
  <c r="L4589" i="1" s="1"/>
  <c r="M4590" i="1" l="1"/>
  <c r="S4590" i="1" s="1"/>
  <c r="G4590" i="1"/>
  <c r="Q4589" i="1"/>
  <c r="K4589" i="1" s="1"/>
  <c r="L4590" i="1" s="1"/>
  <c r="M4592" i="1" s="1"/>
  <c r="S4592" i="1" s="1"/>
  <c r="N4590" i="1" l="1"/>
  <c r="E4591" i="1" s="1"/>
  <c r="G4591" i="1" s="1"/>
  <c r="M4591" i="1"/>
  <c r="S4591" i="1" s="1"/>
  <c r="Q4590" i="1"/>
  <c r="K4590" i="1" s="1"/>
  <c r="L4591" i="1" s="1"/>
  <c r="M4593" i="1" s="1"/>
  <c r="S4593" i="1" s="1"/>
  <c r="N4591" i="1" l="1"/>
  <c r="E4592" i="1" s="1"/>
  <c r="G4592" i="1" s="1"/>
  <c r="N4592" i="1" s="1"/>
  <c r="E4593" i="1" s="1"/>
  <c r="Q4591" i="1"/>
  <c r="K4591" i="1" s="1"/>
  <c r="L4592" i="1" s="1"/>
  <c r="G4593" i="1" l="1"/>
  <c r="N4593" i="1" s="1"/>
  <c r="E4594" i="1" s="1"/>
  <c r="Q4592" i="1"/>
  <c r="K4592" i="1" s="1"/>
  <c r="L4593" i="1" s="1"/>
  <c r="M4595" i="1" s="1"/>
  <c r="S4595" i="1" s="1"/>
  <c r="M4594" i="1" l="1"/>
  <c r="S4594" i="1" s="1"/>
  <c r="G4594" i="1"/>
  <c r="Q4593" i="1"/>
  <c r="K4593" i="1" s="1"/>
  <c r="L4594" i="1" s="1"/>
  <c r="N4594" i="1" l="1"/>
  <c r="E4595" i="1" s="1"/>
  <c r="G4595" i="1" s="1"/>
  <c r="N4595" i="1" s="1"/>
  <c r="E4596" i="1" s="1"/>
  <c r="Q4594" i="1"/>
  <c r="K4594" i="1" s="1"/>
  <c r="L4595" i="1" s="1"/>
  <c r="M4596" i="1" s="1"/>
  <c r="S4596" i="1" s="1"/>
  <c r="Q4595" i="1" l="1"/>
  <c r="K4595" i="1" s="1"/>
  <c r="L4596" i="1" s="1"/>
  <c r="G4596" i="1"/>
  <c r="N4596" i="1" s="1"/>
  <c r="E4597" i="1" s="1"/>
  <c r="M4597" i="1" l="1"/>
  <c r="S4597" i="1" s="1"/>
  <c r="G4597" i="1"/>
  <c r="Q4596" i="1"/>
  <c r="K4596" i="1" s="1"/>
  <c r="L4597" i="1" s="1"/>
  <c r="M4598" i="1" l="1"/>
  <c r="S4598" i="1" s="1"/>
  <c r="N4597" i="1"/>
  <c r="E4598" i="1" s="1"/>
  <c r="G4598" i="1" s="1"/>
  <c r="Q4597" i="1"/>
  <c r="K4597" i="1" s="1"/>
  <c r="L4598" i="1" s="1"/>
  <c r="N4598" i="1" l="1"/>
  <c r="E4599" i="1" s="1"/>
  <c r="G4599" i="1" s="1"/>
  <c r="M4599" i="1"/>
  <c r="S4599" i="1" s="1"/>
  <c r="Q4598" i="1"/>
  <c r="K4598" i="1" s="1"/>
  <c r="L4599" i="1" s="1"/>
  <c r="M4600" i="1" s="1"/>
  <c r="S4600" i="1" s="1"/>
  <c r="N4599" i="1" l="1"/>
  <c r="E4600" i="1" s="1"/>
  <c r="G4600" i="1" s="1"/>
  <c r="N4600" i="1" s="1"/>
  <c r="E4601" i="1" s="1"/>
  <c r="Q4599" i="1"/>
  <c r="K4599" i="1" s="1"/>
  <c r="L4600" i="1" s="1"/>
  <c r="M4602" i="1" s="1"/>
  <c r="S4602" i="1" s="1"/>
  <c r="M4601" i="1" l="1"/>
  <c r="S4601" i="1" s="1"/>
  <c r="G4601" i="1"/>
  <c r="Q4600" i="1"/>
  <c r="K4600" i="1" s="1"/>
  <c r="L4601" i="1" s="1"/>
  <c r="M4603" i="1" s="1"/>
  <c r="S4603" i="1" s="1"/>
  <c r="N4601" i="1" l="1"/>
  <c r="E4602" i="1" s="1"/>
  <c r="G4602" i="1" s="1"/>
  <c r="N4602" i="1" s="1"/>
  <c r="E4603" i="1" s="1"/>
  <c r="Q4601" i="1"/>
  <c r="K4601" i="1" s="1"/>
  <c r="L4602" i="1" s="1"/>
  <c r="G4603" i="1" l="1"/>
  <c r="N4603" i="1" s="1"/>
  <c r="E4604" i="1" s="1"/>
  <c r="Q4602" i="1"/>
  <c r="K4602" i="1" s="1"/>
  <c r="L4603" i="1" s="1"/>
  <c r="M4605" i="1" s="1"/>
  <c r="S4605" i="1" s="1"/>
  <c r="M4604" i="1" l="1"/>
  <c r="S4604" i="1" s="1"/>
  <c r="G4604" i="1"/>
  <c r="Q4603" i="1"/>
  <c r="K4603" i="1" s="1"/>
  <c r="L4604" i="1" s="1"/>
  <c r="N4604" i="1" l="1"/>
  <c r="E4605" i="1" s="1"/>
  <c r="G4605" i="1" s="1"/>
  <c r="N4605" i="1" s="1"/>
  <c r="E4606" i="1" s="1"/>
  <c r="Q4604" i="1"/>
  <c r="K4604" i="1" s="1"/>
  <c r="L4605" i="1" s="1"/>
  <c r="M4606" i="1" s="1"/>
  <c r="S4606" i="1" s="1"/>
  <c r="Q4605" i="1" l="1"/>
  <c r="K4605" i="1" s="1"/>
  <c r="L4606" i="1" s="1"/>
  <c r="G4606" i="1"/>
  <c r="N4606" i="1" s="1"/>
  <c r="E4607" i="1" s="1"/>
  <c r="M4607" i="1" l="1"/>
  <c r="S4607" i="1" s="1"/>
  <c r="G4607" i="1"/>
  <c r="Q4606" i="1"/>
  <c r="K4606" i="1" s="1"/>
  <c r="L4607" i="1" s="1"/>
  <c r="M4609" i="1" s="1"/>
  <c r="S4609" i="1" s="1"/>
  <c r="N4607" i="1" l="1"/>
  <c r="E4608" i="1" s="1"/>
  <c r="G4608" i="1" s="1"/>
  <c r="M4608" i="1"/>
  <c r="S4608" i="1" s="1"/>
  <c r="Q4607" i="1"/>
  <c r="K4607" i="1" s="1"/>
  <c r="L4608" i="1" s="1"/>
  <c r="N4608" i="1" l="1"/>
  <c r="E4609" i="1" s="1"/>
  <c r="G4609" i="1" s="1"/>
  <c r="N4609" i="1" s="1"/>
  <c r="E4610" i="1" s="1"/>
  <c r="Q4608" i="1"/>
  <c r="K4608" i="1" s="1"/>
  <c r="L4609" i="1" s="1"/>
  <c r="M4610" i="1" s="1"/>
  <c r="S4610" i="1" s="1"/>
  <c r="G4610" i="1" l="1"/>
  <c r="N4610" i="1" s="1"/>
  <c r="E4611" i="1" s="1"/>
  <c r="Q4609" i="1"/>
  <c r="K4609" i="1" s="1"/>
  <c r="L4610" i="1" s="1"/>
  <c r="M4611" i="1" l="1"/>
  <c r="S4611" i="1" s="1"/>
  <c r="G4611" i="1"/>
  <c r="Q4610" i="1"/>
  <c r="K4610" i="1" s="1"/>
  <c r="L4611" i="1" s="1"/>
  <c r="N4611" i="1" l="1"/>
  <c r="E4612" i="1" s="1"/>
  <c r="G4612" i="1" s="1"/>
  <c r="M4612" i="1"/>
  <c r="S4612" i="1" s="1"/>
  <c r="Q4611" i="1"/>
  <c r="K4611" i="1" s="1"/>
  <c r="L4612" i="1" s="1"/>
  <c r="N4612" i="1" l="1"/>
  <c r="E4613" i="1" s="1"/>
  <c r="G4613" i="1" s="1"/>
  <c r="M4613" i="1"/>
  <c r="S4613" i="1" s="1"/>
  <c r="Q4612" i="1"/>
  <c r="K4612" i="1" s="1"/>
  <c r="L4613" i="1" s="1"/>
  <c r="N4613" i="1" l="1"/>
  <c r="E4614" i="1" s="1"/>
  <c r="G4614" i="1" s="1"/>
  <c r="M4614" i="1"/>
  <c r="S4614" i="1" s="1"/>
  <c r="Q4613" i="1"/>
  <c r="K4613" i="1" s="1"/>
  <c r="L4614" i="1" s="1"/>
  <c r="M4616" i="1" s="1"/>
  <c r="S4616" i="1" s="1"/>
  <c r="N4614" i="1" l="1"/>
  <c r="E4615" i="1" s="1"/>
  <c r="G4615" i="1" s="1"/>
  <c r="M4615" i="1"/>
  <c r="S4615" i="1" s="1"/>
  <c r="Q4614" i="1"/>
  <c r="K4614" i="1" s="1"/>
  <c r="L4615" i="1" s="1"/>
  <c r="M4617" i="1" s="1"/>
  <c r="S4617" i="1" s="1"/>
  <c r="N4615" i="1" l="1"/>
  <c r="E4616" i="1" s="1"/>
  <c r="G4616" i="1" s="1"/>
  <c r="N4616" i="1" s="1"/>
  <c r="E4617" i="1" s="1"/>
  <c r="Q4615" i="1"/>
  <c r="K4615" i="1" s="1"/>
  <c r="L4616" i="1" s="1"/>
  <c r="G4617" i="1" l="1"/>
  <c r="N4617" i="1" s="1"/>
  <c r="E4618" i="1" s="1"/>
  <c r="Q4616" i="1"/>
  <c r="K4616" i="1" s="1"/>
  <c r="L4617" i="1" s="1"/>
  <c r="M4618" i="1" s="1"/>
  <c r="S4618" i="1" s="1"/>
  <c r="G4618" i="1" l="1"/>
  <c r="N4618" i="1" s="1"/>
  <c r="E4619" i="1" s="1"/>
  <c r="Q4617" i="1"/>
  <c r="K4617" i="1" s="1"/>
  <c r="L4618" i="1" s="1"/>
  <c r="M4619" i="1" l="1"/>
  <c r="S4619" i="1" s="1"/>
  <c r="G4619" i="1"/>
  <c r="Q4618" i="1"/>
  <c r="K4618" i="1" s="1"/>
  <c r="L4619" i="1" s="1"/>
  <c r="M4620" i="1" l="1"/>
  <c r="S4620" i="1" s="1"/>
  <c r="N4619" i="1"/>
  <c r="E4620" i="1" s="1"/>
  <c r="G4620" i="1" s="1"/>
  <c r="Q4619" i="1"/>
  <c r="K4619" i="1" s="1"/>
  <c r="L4620" i="1" s="1"/>
  <c r="N4620" i="1" l="1"/>
  <c r="E4621" i="1" s="1"/>
  <c r="G4621" i="1" s="1"/>
  <c r="M4621" i="1"/>
  <c r="S4621" i="1" s="1"/>
  <c r="Q4620" i="1"/>
  <c r="K4620" i="1" s="1"/>
  <c r="L4621" i="1" s="1"/>
  <c r="M4623" i="1" s="1"/>
  <c r="S4623" i="1" s="1"/>
  <c r="N4621" i="1" l="1"/>
  <c r="E4622" i="1" s="1"/>
  <c r="G4622" i="1" s="1"/>
  <c r="M4622" i="1"/>
  <c r="S4622" i="1" s="1"/>
  <c r="Q4621" i="1"/>
  <c r="K4621" i="1" s="1"/>
  <c r="L4622" i="1" s="1"/>
  <c r="N4622" i="1" l="1"/>
  <c r="E4623" i="1" s="1"/>
  <c r="G4623" i="1" s="1"/>
  <c r="N4623" i="1" s="1"/>
  <c r="E4624" i="1" s="1"/>
  <c r="Q4622" i="1"/>
  <c r="K4622" i="1" s="1"/>
  <c r="L4623" i="1" s="1"/>
  <c r="M4625" i="1" s="1"/>
  <c r="S4625" i="1" s="1"/>
  <c r="M4624" i="1" l="1"/>
  <c r="S4624" i="1" s="1"/>
  <c r="G4624" i="1"/>
  <c r="Q4623" i="1"/>
  <c r="K4623" i="1" s="1"/>
  <c r="L4624" i="1" s="1"/>
  <c r="M4626" i="1" s="1"/>
  <c r="S4626" i="1" s="1"/>
  <c r="N4624" i="1" l="1"/>
  <c r="E4625" i="1" s="1"/>
  <c r="G4625" i="1" s="1"/>
  <c r="N4625" i="1" s="1"/>
  <c r="E4626" i="1" s="1"/>
  <c r="Q4624" i="1"/>
  <c r="K4624" i="1" s="1"/>
  <c r="L4625" i="1" s="1"/>
  <c r="M4627" i="1" s="1"/>
  <c r="S4627" i="1" s="1"/>
  <c r="G4626" i="1" l="1"/>
  <c r="N4626" i="1" s="1"/>
  <c r="E4627" i="1" s="1"/>
  <c r="Q4625" i="1"/>
  <c r="K4625" i="1" s="1"/>
  <c r="L4626" i="1" s="1"/>
  <c r="G4627" i="1" l="1"/>
  <c r="N4627" i="1" s="1"/>
  <c r="E4628" i="1" s="1"/>
  <c r="Q4626" i="1"/>
  <c r="K4626" i="1" s="1"/>
  <c r="L4627" i="1" s="1"/>
  <c r="M4628" i="1" l="1"/>
  <c r="S4628" i="1" s="1"/>
  <c r="G4628" i="1"/>
  <c r="Q4627" i="1"/>
  <c r="K4627" i="1" s="1"/>
  <c r="L4628" i="1" s="1"/>
  <c r="M4630" i="1" s="1"/>
  <c r="S4630" i="1" s="1"/>
  <c r="N4628" i="1" l="1"/>
  <c r="E4629" i="1" s="1"/>
  <c r="G4629" i="1" s="1"/>
  <c r="M4629" i="1"/>
  <c r="S4629" i="1" s="1"/>
  <c r="Q4628" i="1"/>
  <c r="K4628" i="1" s="1"/>
  <c r="L4629" i="1" s="1"/>
  <c r="M4631" i="1" s="1"/>
  <c r="S4631" i="1" s="1"/>
  <c r="N4629" i="1" l="1"/>
  <c r="E4630" i="1" s="1"/>
  <c r="G4630" i="1" s="1"/>
  <c r="N4630" i="1" s="1"/>
  <c r="E4631" i="1" s="1"/>
  <c r="Q4629" i="1"/>
  <c r="K4629" i="1" s="1"/>
  <c r="L4630" i="1" s="1"/>
  <c r="G4631" i="1" l="1"/>
  <c r="N4631" i="1" s="1"/>
  <c r="E4632" i="1" s="1"/>
  <c r="Q4630" i="1"/>
  <c r="K4630" i="1" s="1"/>
  <c r="L4631" i="1" s="1"/>
  <c r="M4633" i="1" s="1"/>
  <c r="S4633" i="1" s="1"/>
  <c r="M4632" i="1" l="1"/>
  <c r="S4632" i="1" s="1"/>
  <c r="G4632" i="1"/>
  <c r="Q4631" i="1"/>
  <c r="K4631" i="1" s="1"/>
  <c r="L4632" i="1" s="1"/>
  <c r="M4634" i="1" s="1"/>
  <c r="S4634" i="1" s="1"/>
  <c r="N4632" i="1" l="1"/>
  <c r="E4633" i="1" s="1"/>
  <c r="G4633" i="1" s="1"/>
  <c r="N4633" i="1" s="1"/>
  <c r="E4634" i="1" s="1"/>
  <c r="Q4632" i="1"/>
  <c r="K4632" i="1" s="1"/>
  <c r="L4633" i="1" s="1"/>
  <c r="G4634" i="1" l="1"/>
  <c r="N4634" i="1" s="1"/>
  <c r="E4635" i="1" s="1"/>
  <c r="Q4633" i="1"/>
  <c r="K4633" i="1" s="1"/>
  <c r="L4634" i="1" s="1"/>
  <c r="M4635" i="1" l="1"/>
  <c r="S4635" i="1" s="1"/>
  <c r="Q4634" i="1"/>
  <c r="K4634" i="1" s="1"/>
  <c r="L4635" i="1" s="1"/>
  <c r="M4636" i="1" s="1"/>
  <c r="S4636" i="1" s="1"/>
  <c r="G4635" i="1"/>
  <c r="N4635" i="1" l="1"/>
  <c r="E4636" i="1" s="1"/>
  <c r="G4636" i="1" s="1"/>
  <c r="N4636" i="1" s="1"/>
  <c r="E4637" i="1" s="1"/>
  <c r="Q4635" i="1"/>
  <c r="K4635" i="1" s="1"/>
  <c r="L4636" i="1" s="1"/>
  <c r="M4638" i="1" s="1"/>
  <c r="S4638" i="1" s="1"/>
  <c r="M4637" i="1" l="1"/>
  <c r="S4637" i="1" s="1"/>
  <c r="G4637" i="1"/>
  <c r="Q4636" i="1"/>
  <c r="K4636" i="1" s="1"/>
  <c r="L4637" i="1" s="1"/>
  <c r="N4637" i="1" l="1"/>
  <c r="E4638" i="1" s="1"/>
  <c r="G4638" i="1" s="1"/>
  <c r="N4638" i="1" s="1"/>
  <c r="E4639" i="1" s="1"/>
  <c r="Q4637" i="1"/>
  <c r="K4637" i="1" s="1"/>
  <c r="L4638" i="1" s="1"/>
  <c r="M4639" i="1" l="1"/>
  <c r="S4639" i="1" s="1"/>
  <c r="G4639" i="1"/>
  <c r="Q4638" i="1"/>
  <c r="K4638" i="1" s="1"/>
  <c r="L4639" i="1" s="1"/>
  <c r="M4641" i="1" s="1"/>
  <c r="S4641" i="1" s="1"/>
  <c r="N4639" i="1" l="1"/>
  <c r="E4640" i="1" s="1"/>
  <c r="G4640" i="1" s="1"/>
  <c r="M4640" i="1"/>
  <c r="S4640" i="1" s="1"/>
  <c r="Q4639" i="1"/>
  <c r="K4639" i="1" s="1"/>
  <c r="L4640" i="1" s="1"/>
  <c r="N4640" i="1" l="1"/>
  <c r="E4641" i="1" s="1"/>
  <c r="G4641" i="1" s="1"/>
  <c r="N4641" i="1" s="1"/>
  <c r="E4642" i="1" s="1"/>
  <c r="Q4640" i="1"/>
  <c r="K4640" i="1" s="1"/>
  <c r="L4641" i="1" s="1"/>
  <c r="M4643" i="1" s="1"/>
  <c r="S4643" i="1" s="1"/>
  <c r="M4642" i="1" l="1"/>
  <c r="S4642" i="1" s="1"/>
  <c r="Q4641" i="1"/>
  <c r="K4641" i="1" s="1"/>
  <c r="L4642" i="1" s="1"/>
  <c r="G4642" i="1"/>
  <c r="N4642" i="1" l="1"/>
  <c r="E4643" i="1" s="1"/>
  <c r="G4643" i="1" s="1"/>
  <c r="N4643" i="1" s="1"/>
  <c r="E4644" i="1" s="1"/>
  <c r="Q4642" i="1"/>
  <c r="K4642" i="1" s="1"/>
  <c r="L4643" i="1" s="1"/>
  <c r="M4645" i="1" s="1"/>
  <c r="S4645" i="1" s="1"/>
  <c r="M4644" i="1" l="1"/>
  <c r="S4644" i="1" s="1"/>
  <c r="G4644" i="1"/>
  <c r="Q4643" i="1"/>
  <c r="K4643" i="1" s="1"/>
  <c r="L4644" i="1" s="1"/>
  <c r="N4644" i="1" l="1"/>
  <c r="E4645" i="1" s="1"/>
  <c r="G4645" i="1" s="1"/>
  <c r="N4645" i="1" s="1"/>
  <c r="E4646" i="1" s="1"/>
  <c r="Q4644" i="1"/>
  <c r="K4644" i="1" s="1"/>
  <c r="L4645" i="1" s="1"/>
  <c r="M4647" i="1" s="1"/>
  <c r="S4647" i="1" s="1"/>
  <c r="M4646" i="1" l="1"/>
  <c r="S4646" i="1" s="1"/>
  <c r="G4646" i="1"/>
  <c r="Q4645" i="1"/>
  <c r="K4645" i="1" s="1"/>
  <c r="L4646" i="1" s="1"/>
  <c r="M4648" i="1" s="1"/>
  <c r="S4648" i="1" s="1"/>
  <c r="N4646" i="1" l="1"/>
  <c r="E4647" i="1" s="1"/>
  <c r="G4647" i="1" s="1"/>
  <c r="N4647" i="1" s="1"/>
  <c r="E4648" i="1" s="1"/>
  <c r="Q4646" i="1"/>
  <c r="K4646" i="1" s="1"/>
  <c r="L4647" i="1" s="1"/>
  <c r="G4648" i="1" l="1"/>
  <c r="N4648" i="1" s="1"/>
  <c r="E4649" i="1" s="1"/>
  <c r="Q4647" i="1"/>
  <c r="K4647" i="1" s="1"/>
  <c r="L4648" i="1" s="1"/>
  <c r="M4650" i="1" s="1"/>
  <c r="S4650" i="1" s="1"/>
  <c r="M4649" i="1" l="1"/>
  <c r="S4649" i="1" s="1"/>
  <c r="G4649" i="1"/>
  <c r="Q4648" i="1"/>
  <c r="K4648" i="1" s="1"/>
  <c r="L4649" i="1" s="1"/>
  <c r="M4651" i="1" s="1"/>
  <c r="S4651" i="1" s="1"/>
  <c r="N4649" i="1" l="1"/>
  <c r="E4650" i="1" s="1"/>
  <c r="G4650" i="1" s="1"/>
  <c r="N4650" i="1" s="1"/>
  <c r="E4651" i="1" s="1"/>
  <c r="Q4649" i="1"/>
  <c r="K4649" i="1" s="1"/>
  <c r="L4650" i="1" s="1"/>
  <c r="G4651" i="1" l="1"/>
  <c r="N4651" i="1" s="1"/>
  <c r="E4652" i="1" s="1"/>
  <c r="Q4650" i="1"/>
  <c r="K4650" i="1" s="1"/>
  <c r="L4651" i="1" s="1"/>
  <c r="M4652" i="1" l="1"/>
  <c r="S4652" i="1" s="1"/>
  <c r="Q4651" i="1"/>
  <c r="K4651" i="1" s="1"/>
  <c r="L4652" i="1" s="1"/>
  <c r="G4652" i="1"/>
  <c r="N4652" i="1" l="1"/>
  <c r="E4653" i="1" s="1"/>
  <c r="G4653" i="1" s="1"/>
  <c r="M4653" i="1"/>
  <c r="S4653" i="1" s="1"/>
  <c r="Q4652" i="1"/>
  <c r="K4652" i="1" s="1"/>
  <c r="L4653" i="1" s="1"/>
  <c r="N4653" i="1" l="1"/>
  <c r="E4654" i="1" s="1"/>
  <c r="G4654" i="1" s="1"/>
  <c r="M4654" i="1"/>
  <c r="S4654" i="1" s="1"/>
  <c r="Q4653" i="1"/>
  <c r="K4653" i="1" s="1"/>
  <c r="L4654" i="1" s="1"/>
  <c r="M4655" i="1" s="1"/>
  <c r="S4655" i="1" s="1"/>
  <c r="N4654" i="1" l="1"/>
  <c r="E4655" i="1" s="1"/>
  <c r="G4655" i="1" s="1"/>
  <c r="N4655" i="1" s="1"/>
  <c r="E4656" i="1" s="1"/>
  <c r="Q4654" i="1"/>
  <c r="K4654" i="1" s="1"/>
  <c r="L4655" i="1" s="1"/>
  <c r="M4657" i="1" s="1"/>
  <c r="S4657" i="1" s="1"/>
  <c r="M4656" i="1" l="1"/>
  <c r="S4656" i="1" s="1"/>
  <c r="G4656" i="1"/>
  <c r="Q4655" i="1"/>
  <c r="K4655" i="1" s="1"/>
  <c r="L4656" i="1" s="1"/>
  <c r="N4656" i="1" l="1"/>
  <c r="E4657" i="1" s="1"/>
  <c r="G4657" i="1" s="1"/>
  <c r="N4657" i="1" s="1"/>
  <c r="E4658" i="1" s="1"/>
  <c r="Q4656" i="1"/>
  <c r="K4656" i="1" s="1"/>
  <c r="L4657" i="1" s="1"/>
  <c r="M4658" i="1" s="1"/>
  <c r="S4658" i="1" s="1"/>
  <c r="G4658" i="1" l="1"/>
  <c r="N4658" i="1" s="1"/>
  <c r="E4659" i="1" s="1"/>
  <c r="Q4657" i="1"/>
  <c r="K4657" i="1" s="1"/>
  <c r="L4658" i="1" s="1"/>
  <c r="M4660" i="1" s="1"/>
  <c r="S4660" i="1" s="1"/>
  <c r="M4659" i="1" l="1"/>
  <c r="S4659" i="1" s="1"/>
  <c r="G4659" i="1"/>
  <c r="Q4658" i="1"/>
  <c r="K4658" i="1" s="1"/>
  <c r="L4659" i="1" s="1"/>
  <c r="M4661" i="1" s="1"/>
  <c r="S4661" i="1" s="1"/>
  <c r="N4659" i="1" l="1"/>
  <c r="E4660" i="1" s="1"/>
  <c r="G4660" i="1" s="1"/>
  <c r="N4660" i="1" s="1"/>
  <c r="E4661" i="1" s="1"/>
  <c r="Q4659" i="1"/>
  <c r="K4659" i="1" s="1"/>
  <c r="L4660" i="1" s="1"/>
  <c r="M4662" i="1" s="1"/>
  <c r="S4662" i="1" s="1"/>
  <c r="G4661" i="1" l="1"/>
  <c r="N4661" i="1" s="1"/>
  <c r="E4662" i="1" s="1"/>
  <c r="Q4660" i="1"/>
  <c r="K4660" i="1" s="1"/>
  <c r="L4661" i="1" s="1"/>
  <c r="G4662" i="1" l="1"/>
  <c r="N4662" i="1" s="1"/>
  <c r="E4663" i="1" s="1"/>
  <c r="Q4661" i="1"/>
  <c r="K4661" i="1" s="1"/>
  <c r="L4662" i="1" s="1"/>
  <c r="M4663" i="1" l="1"/>
  <c r="S4663" i="1" s="1"/>
  <c r="G4663" i="1"/>
  <c r="Q4662" i="1"/>
  <c r="K4662" i="1" s="1"/>
  <c r="L4663" i="1" s="1"/>
  <c r="M4664" i="1" l="1"/>
  <c r="S4664" i="1" s="1"/>
  <c r="N4663" i="1"/>
  <c r="E4664" i="1" s="1"/>
  <c r="G4664" i="1" s="1"/>
  <c r="Q4663" i="1"/>
  <c r="K4663" i="1" s="1"/>
  <c r="L4664" i="1" s="1"/>
  <c r="M4665" i="1" s="1"/>
  <c r="S4665" i="1" s="1"/>
  <c r="N4664" i="1" l="1"/>
  <c r="E4665" i="1" s="1"/>
  <c r="G4665" i="1" s="1"/>
  <c r="N4665" i="1" s="1"/>
  <c r="E4666" i="1" s="1"/>
  <c r="Q4664" i="1"/>
  <c r="K4664" i="1" s="1"/>
  <c r="L4665" i="1" s="1"/>
  <c r="M4666" i="1" l="1"/>
  <c r="S4666" i="1" s="1"/>
  <c r="G4666" i="1"/>
  <c r="Q4665" i="1"/>
  <c r="K4665" i="1" s="1"/>
  <c r="L4666" i="1" s="1"/>
  <c r="M4668" i="1" s="1"/>
  <c r="S4668" i="1" s="1"/>
  <c r="N4666" i="1" l="1"/>
  <c r="E4667" i="1" s="1"/>
  <c r="G4667" i="1" s="1"/>
  <c r="M4667" i="1"/>
  <c r="S4667" i="1" s="1"/>
  <c r="Q4666" i="1"/>
  <c r="K4666" i="1" s="1"/>
  <c r="L4667" i="1" s="1"/>
  <c r="M4669" i="1" s="1"/>
  <c r="S4669" i="1" s="1"/>
  <c r="N4667" i="1" l="1"/>
  <c r="E4668" i="1" s="1"/>
  <c r="G4668" i="1" s="1"/>
  <c r="N4668" i="1" s="1"/>
  <c r="E4669" i="1" s="1"/>
  <c r="Q4667" i="1"/>
  <c r="K4667" i="1" s="1"/>
  <c r="L4668" i="1" s="1"/>
  <c r="M4670" i="1" s="1"/>
  <c r="S4670" i="1" s="1"/>
  <c r="G4669" i="1" l="1"/>
  <c r="N4669" i="1" s="1"/>
  <c r="E4670" i="1" s="1"/>
  <c r="Q4668" i="1"/>
  <c r="K4668" i="1" s="1"/>
  <c r="L4669" i="1" s="1"/>
  <c r="G4670" i="1" l="1"/>
  <c r="N4670" i="1" s="1"/>
  <c r="E4671" i="1" s="1"/>
  <c r="Q4669" i="1"/>
  <c r="K4669" i="1" s="1"/>
  <c r="L4670" i="1" s="1"/>
  <c r="M4672" i="1" s="1"/>
  <c r="S4672" i="1" s="1"/>
  <c r="M4671" i="1" l="1"/>
  <c r="S4671" i="1" s="1"/>
  <c r="G4671" i="1"/>
  <c r="Q4670" i="1"/>
  <c r="K4670" i="1" s="1"/>
  <c r="L4671" i="1" s="1"/>
  <c r="M4673" i="1" s="1"/>
  <c r="S4673" i="1" s="1"/>
  <c r="N4671" i="1" l="1"/>
  <c r="E4672" i="1" s="1"/>
  <c r="G4672" i="1" s="1"/>
  <c r="N4672" i="1" s="1"/>
  <c r="E4673" i="1" s="1"/>
  <c r="Q4671" i="1"/>
  <c r="K4671" i="1" s="1"/>
  <c r="L4672" i="1" s="1"/>
  <c r="G4673" i="1" l="1"/>
  <c r="N4673" i="1" s="1"/>
  <c r="E4674" i="1" s="1"/>
  <c r="Q4672" i="1"/>
  <c r="K4672" i="1" s="1"/>
  <c r="L4673" i="1" s="1"/>
  <c r="M4674" i="1" l="1"/>
  <c r="S4674" i="1" s="1"/>
  <c r="G4674" i="1"/>
  <c r="Q4673" i="1"/>
  <c r="K4673" i="1" s="1"/>
  <c r="L4674" i="1" s="1"/>
  <c r="M4676" i="1" s="1"/>
  <c r="S4676" i="1" s="1"/>
  <c r="N4674" i="1" l="1"/>
  <c r="E4675" i="1" s="1"/>
  <c r="G4675" i="1" s="1"/>
  <c r="M4675" i="1"/>
  <c r="S4675" i="1" s="1"/>
  <c r="Q4674" i="1"/>
  <c r="K4674" i="1" s="1"/>
  <c r="L4675" i="1" s="1"/>
  <c r="N4675" i="1" l="1"/>
  <c r="E4676" i="1" s="1"/>
  <c r="G4676" i="1" s="1"/>
  <c r="N4676" i="1" s="1"/>
  <c r="E4677" i="1" s="1"/>
  <c r="Q4675" i="1"/>
  <c r="K4675" i="1" s="1"/>
  <c r="L4676" i="1" s="1"/>
  <c r="M4678" i="1" s="1"/>
  <c r="S4678" i="1" s="1"/>
  <c r="M4677" i="1" l="1"/>
  <c r="S4677" i="1" s="1"/>
  <c r="G4677" i="1"/>
  <c r="Q4676" i="1"/>
  <c r="K4676" i="1" s="1"/>
  <c r="L4677" i="1" s="1"/>
  <c r="M4679" i="1" s="1"/>
  <c r="S4679" i="1" s="1"/>
  <c r="N4677" i="1" l="1"/>
  <c r="E4678" i="1" s="1"/>
  <c r="G4678" i="1" s="1"/>
  <c r="N4678" i="1" s="1"/>
  <c r="E4679" i="1" s="1"/>
  <c r="Q4677" i="1"/>
  <c r="K4677" i="1" s="1"/>
  <c r="L4678" i="1" s="1"/>
  <c r="M4680" i="1" s="1"/>
  <c r="S4680" i="1" s="1"/>
  <c r="G4679" i="1" l="1"/>
  <c r="N4679" i="1" s="1"/>
  <c r="E4680" i="1" s="1"/>
  <c r="Q4678" i="1"/>
  <c r="K4678" i="1" s="1"/>
  <c r="L4679" i="1" s="1"/>
  <c r="G4680" i="1" l="1"/>
  <c r="N4680" i="1" s="1"/>
  <c r="E4681" i="1" s="1"/>
  <c r="Q4679" i="1"/>
  <c r="K4679" i="1" s="1"/>
  <c r="L4680" i="1" s="1"/>
  <c r="M4681" i="1" l="1"/>
  <c r="S4681" i="1" s="1"/>
  <c r="G4681" i="1"/>
  <c r="Q4680" i="1"/>
  <c r="K4680" i="1" s="1"/>
  <c r="L4681" i="1" s="1"/>
  <c r="M4683" i="1" s="1"/>
  <c r="S4683" i="1" s="1"/>
  <c r="N4681" i="1" l="1"/>
  <c r="E4682" i="1" s="1"/>
  <c r="G4682" i="1" s="1"/>
  <c r="M4682" i="1"/>
  <c r="S4682" i="1" s="1"/>
  <c r="Q4681" i="1"/>
  <c r="K4681" i="1" s="1"/>
  <c r="L4682" i="1" s="1"/>
  <c r="M4684" i="1" s="1"/>
  <c r="S4684" i="1" s="1"/>
  <c r="N4682" i="1" l="1"/>
  <c r="E4683" i="1" s="1"/>
  <c r="G4683" i="1" s="1"/>
  <c r="N4683" i="1" s="1"/>
  <c r="E4684" i="1" s="1"/>
  <c r="Q4682" i="1"/>
  <c r="K4682" i="1" s="1"/>
  <c r="L4683" i="1" s="1"/>
  <c r="M4685" i="1" s="1"/>
  <c r="S4685" i="1" s="1"/>
  <c r="G4684" i="1" l="1"/>
  <c r="N4684" i="1" s="1"/>
  <c r="E4685" i="1" s="1"/>
  <c r="Q4683" i="1"/>
  <c r="K4683" i="1" s="1"/>
  <c r="L4684" i="1" s="1"/>
  <c r="G4685" i="1" l="1"/>
  <c r="N4685" i="1" s="1"/>
  <c r="E4686" i="1" s="1"/>
  <c r="Q4684" i="1"/>
  <c r="K4684" i="1" s="1"/>
  <c r="L4685" i="1" s="1"/>
  <c r="M4686" i="1" l="1"/>
  <c r="S4686" i="1" s="1"/>
  <c r="G4686" i="1"/>
  <c r="Q4685" i="1"/>
  <c r="K4685" i="1" s="1"/>
  <c r="L4686" i="1" s="1"/>
  <c r="M4687" i="1" s="1"/>
  <c r="S4687" i="1" s="1"/>
  <c r="N4686" i="1" l="1"/>
  <c r="E4687" i="1" s="1"/>
  <c r="G4687" i="1" s="1"/>
  <c r="N4687" i="1" s="1"/>
  <c r="E4688" i="1" s="1"/>
  <c r="Q4686" i="1"/>
  <c r="K4686" i="1" s="1"/>
  <c r="L4687" i="1" s="1"/>
  <c r="M4689" i="1" s="1"/>
  <c r="S4689" i="1" s="1"/>
  <c r="M4688" i="1" l="1"/>
  <c r="S4688" i="1" s="1"/>
  <c r="G4688" i="1"/>
  <c r="Q4687" i="1"/>
  <c r="K4687" i="1" s="1"/>
  <c r="L4688" i="1" s="1"/>
  <c r="N4688" i="1" l="1"/>
  <c r="E4689" i="1" s="1"/>
  <c r="G4689" i="1" s="1"/>
  <c r="N4689" i="1" s="1"/>
  <c r="E4690" i="1" s="1"/>
  <c r="Q4688" i="1"/>
  <c r="K4688" i="1" s="1"/>
  <c r="L4689" i="1" s="1"/>
  <c r="M4691" i="1" s="1"/>
  <c r="S4691" i="1" s="1"/>
  <c r="M4690" i="1" l="1"/>
  <c r="S4690" i="1" s="1"/>
  <c r="G4690" i="1"/>
  <c r="Q4689" i="1"/>
  <c r="K4689" i="1" s="1"/>
  <c r="L4690" i="1" s="1"/>
  <c r="N4690" i="1" l="1"/>
  <c r="E4691" i="1" s="1"/>
  <c r="G4691" i="1" s="1"/>
  <c r="N4691" i="1" s="1"/>
  <c r="E4692" i="1" s="1"/>
  <c r="Q4690" i="1"/>
  <c r="K4690" i="1" s="1"/>
  <c r="L4691" i="1" s="1"/>
  <c r="M4692" i="1" l="1"/>
  <c r="S4692" i="1" s="1"/>
  <c r="G4692" i="1"/>
  <c r="Q4691" i="1"/>
  <c r="K4691" i="1" s="1"/>
  <c r="L4692" i="1" s="1"/>
  <c r="M4693" i="1" l="1"/>
  <c r="S4693" i="1" s="1"/>
  <c r="N4692" i="1"/>
  <c r="E4693" i="1" s="1"/>
  <c r="G4693" i="1" s="1"/>
  <c r="Q4692" i="1"/>
  <c r="K4692" i="1" s="1"/>
  <c r="L4693" i="1" s="1"/>
  <c r="M4694" i="1" s="1"/>
  <c r="S4694" i="1" s="1"/>
  <c r="N4693" i="1" l="1"/>
  <c r="E4694" i="1" s="1"/>
  <c r="G4694" i="1" s="1"/>
  <c r="N4694" i="1" s="1"/>
  <c r="E4695" i="1" s="1"/>
  <c r="Q4693" i="1"/>
  <c r="K4693" i="1" s="1"/>
  <c r="L4694" i="1" s="1"/>
  <c r="M4696" i="1" s="1"/>
  <c r="S4696" i="1" s="1"/>
  <c r="M4695" i="1" l="1"/>
  <c r="S4695" i="1" s="1"/>
  <c r="G4695" i="1"/>
  <c r="Q4694" i="1"/>
  <c r="K4694" i="1" s="1"/>
  <c r="L4695" i="1" s="1"/>
  <c r="N4695" i="1" l="1"/>
  <c r="E4696" i="1" s="1"/>
  <c r="G4696" i="1" s="1"/>
  <c r="N4696" i="1" s="1"/>
  <c r="E4697" i="1" s="1"/>
  <c r="Q4695" i="1"/>
  <c r="K4695" i="1" s="1"/>
  <c r="L4696" i="1" s="1"/>
  <c r="M4697" i="1" s="1"/>
  <c r="S4697" i="1" s="1"/>
  <c r="G4697" i="1" l="1"/>
  <c r="N4697" i="1" s="1"/>
  <c r="E4698" i="1" s="1"/>
  <c r="Q4696" i="1"/>
  <c r="K4696" i="1" s="1"/>
  <c r="L4697" i="1" s="1"/>
  <c r="M4699" i="1" s="1"/>
  <c r="S4699" i="1" s="1"/>
  <c r="M4698" i="1" l="1"/>
  <c r="S4698" i="1" s="1"/>
  <c r="G4698" i="1"/>
  <c r="Q4697" i="1"/>
  <c r="K4697" i="1" s="1"/>
  <c r="L4698" i="1" s="1"/>
  <c r="N4698" i="1" l="1"/>
  <c r="E4699" i="1" s="1"/>
  <c r="G4699" i="1" s="1"/>
  <c r="N4699" i="1" s="1"/>
  <c r="E4700" i="1" s="1"/>
  <c r="Q4698" i="1"/>
  <c r="K4698" i="1" s="1"/>
  <c r="L4699" i="1" s="1"/>
  <c r="M4701" i="1" s="1"/>
  <c r="S4701" i="1" s="1"/>
  <c r="M4700" i="1" l="1"/>
  <c r="S4700" i="1" s="1"/>
  <c r="G4700" i="1"/>
  <c r="Q4699" i="1"/>
  <c r="K4699" i="1" s="1"/>
  <c r="L4700" i="1" s="1"/>
  <c r="N4700" i="1" l="1"/>
  <c r="E4701" i="1" s="1"/>
  <c r="G4701" i="1" s="1"/>
  <c r="N4701" i="1" s="1"/>
  <c r="E4702" i="1" s="1"/>
  <c r="Q4700" i="1"/>
  <c r="K4700" i="1" s="1"/>
  <c r="L4701" i="1" s="1"/>
  <c r="M4702" i="1" l="1"/>
  <c r="S4702" i="1" s="1"/>
  <c r="G4702" i="1"/>
  <c r="Q4701" i="1"/>
  <c r="K4701" i="1" s="1"/>
  <c r="L4702" i="1" s="1"/>
  <c r="M4704" i="1" s="1"/>
  <c r="S4704" i="1" s="1"/>
  <c r="N4702" i="1" l="1"/>
  <c r="E4703" i="1" s="1"/>
  <c r="G4703" i="1" s="1"/>
  <c r="M4703" i="1"/>
  <c r="S4703" i="1" s="1"/>
  <c r="Q4702" i="1"/>
  <c r="K4702" i="1" s="1"/>
  <c r="L4703" i="1" s="1"/>
  <c r="N4703" i="1" l="1"/>
  <c r="E4704" i="1" s="1"/>
  <c r="G4704" i="1" s="1"/>
  <c r="N4704" i="1" s="1"/>
  <c r="E4705" i="1" s="1"/>
  <c r="Q4703" i="1"/>
  <c r="K4703" i="1" s="1"/>
  <c r="L4704" i="1" s="1"/>
  <c r="M4706" i="1" s="1"/>
  <c r="S4706" i="1" s="1"/>
  <c r="M4705" i="1" l="1"/>
  <c r="S4705" i="1" s="1"/>
  <c r="G4705" i="1"/>
  <c r="Q4704" i="1"/>
  <c r="K4704" i="1" s="1"/>
  <c r="L4705" i="1" s="1"/>
  <c r="N4705" i="1" l="1"/>
  <c r="E4706" i="1" s="1"/>
  <c r="G4706" i="1" s="1"/>
  <c r="N4706" i="1" s="1"/>
  <c r="E4707" i="1" s="1"/>
  <c r="Q4705" i="1"/>
  <c r="K4705" i="1" s="1"/>
  <c r="L4706" i="1" s="1"/>
  <c r="M4708" i="1" s="1"/>
  <c r="S4708" i="1" s="1"/>
  <c r="M4707" i="1" l="1"/>
  <c r="S4707" i="1" s="1"/>
  <c r="G4707" i="1"/>
  <c r="Q4706" i="1"/>
  <c r="K4706" i="1" s="1"/>
  <c r="L4707" i="1" s="1"/>
  <c r="N4707" i="1" l="1"/>
  <c r="E4708" i="1" s="1"/>
  <c r="G4708" i="1" s="1"/>
  <c r="N4708" i="1" s="1"/>
  <c r="E4709" i="1" s="1"/>
  <c r="Q4707" i="1"/>
  <c r="K4707" i="1" s="1"/>
  <c r="L4708" i="1" s="1"/>
  <c r="M4710" i="1" s="1"/>
  <c r="S4710" i="1" s="1"/>
  <c r="M4709" i="1" l="1"/>
  <c r="S4709" i="1" s="1"/>
  <c r="Q4708" i="1"/>
  <c r="K4708" i="1" s="1"/>
  <c r="L4709" i="1" s="1"/>
  <c r="M4711" i="1" s="1"/>
  <c r="S4711" i="1" s="1"/>
  <c r="G4709" i="1"/>
  <c r="N4709" i="1" l="1"/>
  <c r="E4710" i="1" s="1"/>
  <c r="G4710" i="1" s="1"/>
  <c r="N4710" i="1" s="1"/>
  <c r="E4711" i="1" s="1"/>
  <c r="Q4709" i="1"/>
  <c r="K4709" i="1" s="1"/>
  <c r="L4710" i="1" s="1"/>
  <c r="G4711" i="1" l="1"/>
  <c r="N4711" i="1" s="1"/>
  <c r="E4712" i="1" s="1"/>
  <c r="Q4710" i="1"/>
  <c r="K4710" i="1" s="1"/>
  <c r="L4711" i="1" s="1"/>
  <c r="M4713" i="1" s="1"/>
  <c r="S4713" i="1" s="1"/>
  <c r="M4712" i="1" l="1"/>
  <c r="S4712" i="1" s="1"/>
  <c r="G4712" i="1"/>
  <c r="Q4711" i="1"/>
  <c r="K4711" i="1" s="1"/>
  <c r="L4712" i="1" s="1"/>
  <c r="M4714" i="1" s="1"/>
  <c r="S4714" i="1" s="1"/>
  <c r="N4712" i="1" l="1"/>
  <c r="E4713" i="1" s="1"/>
  <c r="G4713" i="1" s="1"/>
  <c r="N4713" i="1" s="1"/>
  <c r="E4714" i="1" s="1"/>
  <c r="Q4712" i="1"/>
  <c r="K4712" i="1" s="1"/>
  <c r="L4713" i="1" s="1"/>
  <c r="M4715" i="1" s="1"/>
  <c r="S4715" i="1" s="1"/>
  <c r="Q4713" i="1" l="1"/>
  <c r="K4713" i="1" s="1"/>
  <c r="L4714" i="1" s="1"/>
  <c r="G4714" i="1"/>
  <c r="N4714" i="1" s="1"/>
  <c r="E4715" i="1" s="1"/>
  <c r="G4715" i="1" l="1"/>
  <c r="N4715" i="1" s="1"/>
  <c r="E4716" i="1" s="1"/>
  <c r="Q4714" i="1"/>
  <c r="K4714" i="1" s="1"/>
  <c r="L4715" i="1" s="1"/>
  <c r="M4716" i="1" l="1"/>
  <c r="S4716" i="1" s="1"/>
  <c r="G4716" i="1"/>
  <c r="Q4715" i="1"/>
  <c r="K4715" i="1" s="1"/>
  <c r="L4716" i="1" s="1"/>
  <c r="N4716" i="1" l="1"/>
  <c r="E4717" i="1" s="1"/>
  <c r="G4717" i="1" s="1"/>
  <c r="M4717" i="1"/>
  <c r="S4717" i="1" s="1"/>
  <c r="Q4716" i="1"/>
  <c r="K4716" i="1" s="1"/>
  <c r="L4717" i="1" s="1"/>
  <c r="M4719" i="1" s="1"/>
  <c r="S4719" i="1" s="1"/>
  <c r="N4717" i="1" l="1"/>
  <c r="E4718" i="1" s="1"/>
  <c r="G4718" i="1" s="1"/>
  <c r="M4718" i="1"/>
  <c r="S4718" i="1" s="1"/>
  <c r="Q4717" i="1"/>
  <c r="K4717" i="1" s="1"/>
  <c r="L4718" i="1" s="1"/>
  <c r="M4720" i="1" s="1"/>
  <c r="S4720" i="1" s="1"/>
  <c r="N4718" i="1" l="1"/>
  <c r="E4719" i="1" s="1"/>
  <c r="G4719" i="1" s="1"/>
  <c r="N4719" i="1" s="1"/>
  <c r="E4720" i="1" s="1"/>
  <c r="Q4718" i="1"/>
  <c r="K4718" i="1" s="1"/>
  <c r="L4719" i="1" s="1"/>
  <c r="M4721" i="1" s="1"/>
  <c r="S4721" i="1" s="1"/>
  <c r="G4720" i="1" l="1"/>
  <c r="N4720" i="1" s="1"/>
  <c r="E4721" i="1" s="1"/>
  <c r="Q4719" i="1"/>
  <c r="K4719" i="1" s="1"/>
  <c r="L4720" i="1" s="1"/>
  <c r="G4721" i="1" l="1"/>
  <c r="N4721" i="1" s="1"/>
  <c r="E4722" i="1" s="1"/>
  <c r="Q4720" i="1"/>
  <c r="K4720" i="1" s="1"/>
  <c r="L4721" i="1" s="1"/>
  <c r="M4722" i="1" s="1"/>
  <c r="S4722" i="1" s="1"/>
  <c r="G4722" i="1" l="1"/>
  <c r="N4722" i="1" s="1"/>
  <c r="E4723" i="1" s="1"/>
  <c r="Q4721" i="1"/>
  <c r="K4721" i="1" s="1"/>
  <c r="L4722" i="1" s="1"/>
  <c r="M4724" i="1" s="1"/>
  <c r="S4724" i="1" s="1"/>
  <c r="M4723" i="1" l="1"/>
  <c r="S4723" i="1" s="1"/>
  <c r="G4723" i="1"/>
  <c r="Q4722" i="1"/>
  <c r="K4722" i="1" s="1"/>
  <c r="L4723" i="1" s="1"/>
  <c r="N4723" i="1" l="1"/>
  <c r="E4724" i="1" s="1"/>
  <c r="G4724" i="1" s="1"/>
  <c r="N4724" i="1" s="1"/>
  <c r="E4725" i="1" s="1"/>
  <c r="Q4723" i="1"/>
  <c r="K4723" i="1" s="1"/>
  <c r="L4724" i="1" s="1"/>
  <c r="M4726" i="1" s="1"/>
  <c r="S4726" i="1" s="1"/>
  <c r="M4725" i="1" l="1"/>
  <c r="S4725" i="1" s="1"/>
  <c r="G4725" i="1"/>
  <c r="Q4724" i="1"/>
  <c r="K4724" i="1" s="1"/>
  <c r="L4725" i="1" s="1"/>
  <c r="M4727" i="1" s="1"/>
  <c r="S4727" i="1" s="1"/>
  <c r="N4725" i="1" l="1"/>
  <c r="E4726" i="1" s="1"/>
  <c r="G4726" i="1" s="1"/>
  <c r="N4726" i="1" s="1"/>
  <c r="E4727" i="1" s="1"/>
  <c r="Q4725" i="1"/>
  <c r="K4725" i="1" s="1"/>
  <c r="L4726" i="1" s="1"/>
  <c r="M4728" i="1" s="1"/>
  <c r="S4728" i="1" s="1"/>
  <c r="G4727" i="1" l="1"/>
  <c r="N4727" i="1" s="1"/>
  <c r="E4728" i="1" s="1"/>
  <c r="Q4726" i="1"/>
  <c r="K4726" i="1" s="1"/>
  <c r="L4727" i="1" s="1"/>
  <c r="M4729" i="1" s="1"/>
  <c r="S4729" i="1" s="1"/>
  <c r="G4728" i="1" l="1"/>
  <c r="N4728" i="1" s="1"/>
  <c r="E4729" i="1" s="1"/>
  <c r="Q4727" i="1"/>
  <c r="K4727" i="1" s="1"/>
  <c r="L4728" i="1" s="1"/>
  <c r="M4730" i="1" s="1"/>
  <c r="S4730" i="1" s="1"/>
  <c r="G4729" i="1" l="1"/>
  <c r="N4729" i="1" s="1"/>
  <c r="E4730" i="1" s="1"/>
  <c r="Q4728" i="1"/>
  <c r="K4728" i="1" s="1"/>
  <c r="L4729" i="1" s="1"/>
  <c r="G4730" i="1" l="1"/>
  <c r="N4730" i="1" s="1"/>
  <c r="E4731" i="1" s="1"/>
  <c r="Q4729" i="1"/>
  <c r="K4729" i="1" s="1"/>
  <c r="L4730" i="1" s="1"/>
  <c r="M4732" i="1" s="1"/>
  <c r="S4732" i="1" s="1"/>
  <c r="M4731" i="1" l="1"/>
  <c r="S4731" i="1" s="1"/>
  <c r="G4731" i="1"/>
  <c r="Q4730" i="1"/>
  <c r="K4730" i="1" s="1"/>
  <c r="L4731" i="1" s="1"/>
  <c r="N4731" i="1" l="1"/>
  <c r="E4732" i="1" s="1"/>
  <c r="G4732" i="1" s="1"/>
  <c r="N4732" i="1" s="1"/>
  <c r="E4733" i="1" s="1"/>
  <c r="Q4731" i="1"/>
  <c r="K4731" i="1" s="1"/>
  <c r="L4732" i="1" s="1"/>
  <c r="M4734" i="1" s="1"/>
  <c r="S4734" i="1" s="1"/>
  <c r="M4733" i="1" l="1"/>
  <c r="S4733" i="1" s="1"/>
  <c r="G4733" i="1"/>
  <c r="Q4732" i="1"/>
  <c r="K4732" i="1" s="1"/>
  <c r="L4733" i="1" s="1"/>
  <c r="M4735" i="1" s="1"/>
  <c r="S4735" i="1" s="1"/>
  <c r="N4733" i="1" l="1"/>
  <c r="E4734" i="1" s="1"/>
  <c r="G4734" i="1" s="1"/>
  <c r="N4734" i="1" s="1"/>
  <c r="E4735" i="1" s="1"/>
  <c r="Q4733" i="1"/>
  <c r="K4733" i="1" s="1"/>
  <c r="L4734" i="1" s="1"/>
  <c r="M4736" i="1" s="1"/>
  <c r="S4736" i="1" s="1"/>
  <c r="G4735" i="1" l="1"/>
  <c r="N4735" i="1" s="1"/>
  <c r="E4736" i="1" s="1"/>
  <c r="Q4734" i="1"/>
  <c r="K4734" i="1" s="1"/>
  <c r="L4735" i="1" s="1"/>
  <c r="M4737" i="1" s="1"/>
  <c r="S4737" i="1" s="1"/>
  <c r="G4736" i="1" l="1"/>
  <c r="N4736" i="1" s="1"/>
  <c r="E4737" i="1" s="1"/>
  <c r="Q4735" i="1"/>
  <c r="K4735" i="1" s="1"/>
  <c r="L4736" i="1" s="1"/>
  <c r="G4737" i="1" l="1"/>
  <c r="N4737" i="1" s="1"/>
  <c r="E4738" i="1" s="1"/>
  <c r="Q4736" i="1"/>
  <c r="K4736" i="1" s="1"/>
  <c r="L4737" i="1" s="1"/>
  <c r="M4738" i="1" l="1"/>
  <c r="S4738" i="1" s="1"/>
  <c r="G4738" i="1"/>
  <c r="Q4737" i="1"/>
  <c r="K4737" i="1" s="1"/>
  <c r="L4738" i="1" s="1"/>
  <c r="N4738" i="1" l="1"/>
  <c r="E4739" i="1" s="1"/>
  <c r="G4739" i="1" s="1"/>
  <c r="M4739" i="1"/>
  <c r="S4739" i="1" s="1"/>
  <c r="Q4738" i="1"/>
  <c r="K4738" i="1" s="1"/>
  <c r="L4739" i="1" s="1"/>
  <c r="M4740" i="1" s="1"/>
  <c r="S4740" i="1" s="1"/>
  <c r="N4739" i="1" l="1"/>
  <c r="E4740" i="1" s="1"/>
  <c r="G4740" i="1" s="1"/>
  <c r="N4740" i="1" s="1"/>
  <c r="E4741" i="1" s="1"/>
  <c r="Q4739" i="1"/>
  <c r="K4739" i="1" s="1"/>
  <c r="L4740" i="1" s="1"/>
  <c r="M4742" i="1" s="1"/>
  <c r="S4742" i="1" s="1"/>
  <c r="M4741" i="1" l="1"/>
  <c r="S4741" i="1" s="1"/>
  <c r="G4741" i="1"/>
  <c r="Q4740" i="1"/>
  <c r="K4740" i="1" s="1"/>
  <c r="L4741" i="1" s="1"/>
  <c r="N4741" i="1" l="1"/>
  <c r="E4742" i="1" s="1"/>
  <c r="G4742" i="1" s="1"/>
  <c r="N4742" i="1" s="1"/>
  <c r="E4743" i="1" s="1"/>
  <c r="Q4741" i="1"/>
  <c r="K4741" i="1" s="1"/>
  <c r="L4742" i="1" s="1"/>
  <c r="M4744" i="1" s="1"/>
  <c r="S4744" i="1" s="1"/>
  <c r="M4743" i="1" l="1"/>
  <c r="S4743" i="1" s="1"/>
  <c r="G4743" i="1"/>
  <c r="Q4742" i="1"/>
  <c r="K4742" i="1" s="1"/>
  <c r="L4743" i="1" s="1"/>
  <c r="M4745" i="1" s="1"/>
  <c r="S4745" i="1" s="1"/>
  <c r="N4743" i="1" l="1"/>
  <c r="E4744" i="1" s="1"/>
  <c r="G4744" i="1" s="1"/>
  <c r="N4744" i="1" s="1"/>
  <c r="E4745" i="1" s="1"/>
  <c r="Q4743" i="1"/>
  <c r="K4743" i="1" s="1"/>
  <c r="L4744" i="1" s="1"/>
  <c r="G4745" i="1" l="1"/>
  <c r="N4745" i="1" s="1"/>
  <c r="E4746" i="1" s="1"/>
  <c r="Q4744" i="1"/>
  <c r="K4744" i="1" s="1"/>
  <c r="L4745" i="1" s="1"/>
  <c r="M4747" i="1" s="1"/>
  <c r="S4747" i="1" s="1"/>
  <c r="M4746" i="1" l="1"/>
  <c r="S4746" i="1" s="1"/>
  <c r="G4746" i="1"/>
  <c r="Q4745" i="1"/>
  <c r="K4745" i="1" s="1"/>
  <c r="L4746" i="1" s="1"/>
  <c r="M4748" i="1" s="1"/>
  <c r="S4748" i="1" s="1"/>
  <c r="N4746" i="1" l="1"/>
  <c r="E4747" i="1" s="1"/>
  <c r="G4747" i="1" s="1"/>
  <c r="N4747" i="1" s="1"/>
  <c r="E4748" i="1" s="1"/>
  <c r="Q4746" i="1"/>
  <c r="K4746" i="1" s="1"/>
  <c r="L4747" i="1" s="1"/>
  <c r="G4748" i="1" l="1"/>
  <c r="N4748" i="1" s="1"/>
  <c r="E4749" i="1" s="1"/>
  <c r="Q4747" i="1"/>
  <c r="K4747" i="1" s="1"/>
  <c r="L4748" i="1" s="1"/>
  <c r="M4749" i="1" l="1"/>
  <c r="S4749" i="1" s="1"/>
  <c r="G4749" i="1"/>
  <c r="Q4748" i="1"/>
  <c r="K4748" i="1" s="1"/>
  <c r="L4749" i="1" s="1"/>
  <c r="M4751" i="1" s="1"/>
  <c r="S4751" i="1" s="1"/>
  <c r="N4749" i="1" l="1"/>
  <c r="E4750" i="1" s="1"/>
  <c r="G4750" i="1" s="1"/>
  <c r="M4750" i="1"/>
  <c r="S4750" i="1" s="1"/>
  <c r="Q4749" i="1"/>
  <c r="K4749" i="1" s="1"/>
  <c r="L4750" i="1" s="1"/>
  <c r="M4752" i="1" s="1"/>
  <c r="S4752" i="1" s="1"/>
  <c r="N4750" i="1" l="1"/>
  <c r="E4751" i="1" s="1"/>
  <c r="G4751" i="1" s="1"/>
  <c r="N4751" i="1" s="1"/>
  <c r="E4752" i="1" s="1"/>
  <c r="Q4750" i="1"/>
  <c r="K4750" i="1" s="1"/>
  <c r="L4751" i="1" s="1"/>
  <c r="G4752" i="1" l="1"/>
  <c r="N4752" i="1" s="1"/>
  <c r="E4753" i="1" s="1"/>
  <c r="Q4751" i="1"/>
  <c r="K4751" i="1" s="1"/>
  <c r="L4752" i="1" s="1"/>
  <c r="M4754" i="1" s="1"/>
  <c r="S4754" i="1" s="1"/>
  <c r="M4753" i="1" l="1"/>
  <c r="S4753" i="1" s="1"/>
  <c r="G4753" i="1"/>
  <c r="Q4752" i="1"/>
  <c r="K4752" i="1" s="1"/>
  <c r="L4753" i="1" s="1"/>
  <c r="N4753" i="1" l="1"/>
  <c r="E4754" i="1" s="1"/>
  <c r="G4754" i="1" s="1"/>
  <c r="N4754" i="1" s="1"/>
  <c r="E4755" i="1" s="1"/>
  <c r="Q4753" i="1"/>
  <c r="K4753" i="1" s="1"/>
  <c r="L4754" i="1" s="1"/>
  <c r="M4756" i="1" s="1"/>
  <c r="S4756" i="1" s="1"/>
  <c r="M4755" i="1" l="1"/>
  <c r="S4755" i="1" s="1"/>
  <c r="G4755" i="1"/>
  <c r="Q4754" i="1"/>
  <c r="K4754" i="1" s="1"/>
  <c r="L4755" i="1" s="1"/>
  <c r="M4757" i="1" s="1"/>
  <c r="S4757" i="1" s="1"/>
  <c r="N4755" i="1" l="1"/>
  <c r="E4756" i="1" s="1"/>
  <c r="G4756" i="1" s="1"/>
  <c r="N4756" i="1" s="1"/>
  <c r="E4757" i="1" s="1"/>
  <c r="Q4755" i="1"/>
  <c r="K4755" i="1" s="1"/>
  <c r="L4756" i="1" s="1"/>
  <c r="M4758" i="1" s="1"/>
  <c r="S4758" i="1" s="1"/>
  <c r="G4757" i="1" l="1"/>
  <c r="N4757" i="1" s="1"/>
  <c r="E4758" i="1" s="1"/>
  <c r="Q4756" i="1"/>
  <c r="K4756" i="1" s="1"/>
  <c r="L4757" i="1" s="1"/>
  <c r="G4758" i="1" l="1"/>
  <c r="N4758" i="1" s="1"/>
  <c r="E4759" i="1" s="1"/>
  <c r="Q4757" i="1"/>
  <c r="K4757" i="1" s="1"/>
  <c r="L4758" i="1" s="1"/>
  <c r="M4759" i="1" l="1"/>
  <c r="S4759" i="1" s="1"/>
  <c r="G4759" i="1"/>
  <c r="Q4758" i="1"/>
  <c r="K4758" i="1" s="1"/>
  <c r="L4759" i="1" s="1"/>
  <c r="M4761" i="1" s="1"/>
  <c r="S4761" i="1" s="1"/>
  <c r="M4760" i="1" l="1"/>
  <c r="S4760" i="1" s="1"/>
  <c r="N4759" i="1"/>
  <c r="E4760" i="1" s="1"/>
  <c r="G4760" i="1" s="1"/>
  <c r="Q4759" i="1"/>
  <c r="K4759" i="1" s="1"/>
  <c r="L4760" i="1" s="1"/>
  <c r="N4760" i="1" l="1"/>
  <c r="E4761" i="1" s="1"/>
  <c r="G4761" i="1" s="1"/>
  <c r="N4761" i="1" s="1"/>
  <c r="E4762" i="1" s="1"/>
  <c r="Q4760" i="1"/>
  <c r="K4760" i="1" s="1"/>
  <c r="L4761" i="1" s="1"/>
  <c r="M4762" i="1" l="1"/>
  <c r="S4762" i="1" s="1"/>
  <c r="G4762" i="1"/>
  <c r="Q4761" i="1"/>
  <c r="K4761" i="1" s="1"/>
  <c r="L4762" i="1" s="1"/>
  <c r="M4764" i="1" s="1"/>
  <c r="S4764" i="1" s="1"/>
  <c r="M4763" i="1" l="1"/>
  <c r="S4763" i="1" s="1"/>
  <c r="N4762" i="1"/>
  <c r="E4763" i="1" s="1"/>
  <c r="G4763" i="1" s="1"/>
  <c r="Q4762" i="1"/>
  <c r="K4762" i="1" s="1"/>
  <c r="L4763" i="1" s="1"/>
  <c r="N4763" i="1" l="1"/>
  <c r="E4764" i="1" s="1"/>
  <c r="G4764" i="1" s="1"/>
  <c r="N4764" i="1" s="1"/>
  <c r="E4765" i="1" s="1"/>
  <c r="Q4763" i="1"/>
  <c r="K4763" i="1" s="1"/>
  <c r="L4764" i="1" s="1"/>
  <c r="M4765" i="1" s="1"/>
  <c r="S4765" i="1" s="1"/>
  <c r="G4765" i="1" l="1"/>
  <c r="N4765" i="1" s="1"/>
  <c r="E4766" i="1" s="1"/>
  <c r="Q4764" i="1"/>
  <c r="K4764" i="1" s="1"/>
  <c r="L4765" i="1" s="1"/>
  <c r="M4766" i="1" l="1"/>
  <c r="S4766" i="1" s="1"/>
  <c r="G4766" i="1"/>
  <c r="Q4765" i="1"/>
  <c r="K4765" i="1" s="1"/>
  <c r="L4766" i="1" s="1"/>
  <c r="M4768" i="1" s="1"/>
  <c r="S4768" i="1" s="1"/>
  <c r="M4767" i="1" l="1"/>
  <c r="S4767" i="1" s="1"/>
  <c r="N4766" i="1"/>
  <c r="E4767" i="1" s="1"/>
  <c r="G4767" i="1" s="1"/>
  <c r="Q4766" i="1"/>
  <c r="K4766" i="1" s="1"/>
  <c r="L4767" i="1" s="1"/>
  <c r="N4767" i="1" l="1"/>
  <c r="E4768" i="1" s="1"/>
  <c r="G4768" i="1" s="1"/>
  <c r="N4768" i="1" s="1"/>
  <c r="E4769" i="1" s="1"/>
  <c r="Q4767" i="1"/>
  <c r="K4767" i="1" s="1"/>
  <c r="L4768" i="1" s="1"/>
  <c r="M4769" i="1" l="1"/>
  <c r="S4769" i="1" s="1"/>
  <c r="G4769" i="1"/>
  <c r="Q4768" i="1"/>
  <c r="K4768" i="1" s="1"/>
  <c r="L4769" i="1" s="1"/>
  <c r="N4769" i="1" l="1"/>
  <c r="E4770" i="1" s="1"/>
  <c r="G4770" i="1" s="1"/>
  <c r="M4770" i="1"/>
  <c r="S4770" i="1" s="1"/>
  <c r="Q4769" i="1"/>
  <c r="K4769" i="1" s="1"/>
  <c r="L4770" i="1" s="1"/>
  <c r="M4772" i="1" s="1"/>
  <c r="S4772" i="1" s="1"/>
  <c r="N4770" i="1" l="1"/>
  <c r="E4771" i="1" s="1"/>
  <c r="G4771" i="1" s="1"/>
  <c r="M4771" i="1"/>
  <c r="S4771" i="1" s="1"/>
  <c r="Q4770" i="1"/>
  <c r="K4770" i="1" s="1"/>
  <c r="L4771" i="1" s="1"/>
  <c r="N4771" i="1" l="1"/>
  <c r="E4772" i="1" s="1"/>
  <c r="G4772" i="1" s="1"/>
  <c r="N4772" i="1" s="1"/>
  <c r="E4773" i="1" s="1"/>
  <c r="Q4771" i="1"/>
  <c r="K4771" i="1" s="1"/>
  <c r="L4772" i="1" s="1"/>
  <c r="M4774" i="1" s="1"/>
  <c r="S4774" i="1" s="1"/>
  <c r="M4773" i="1" l="1"/>
  <c r="S4773" i="1" s="1"/>
  <c r="G4773" i="1"/>
  <c r="Q4772" i="1"/>
  <c r="K4772" i="1" s="1"/>
  <c r="L4773" i="1" s="1"/>
  <c r="N4773" i="1" l="1"/>
  <c r="E4774" i="1" s="1"/>
  <c r="G4774" i="1" s="1"/>
  <c r="N4774" i="1" s="1"/>
  <c r="E4775" i="1" s="1"/>
  <c r="Q4773" i="1"/>
  <c r="K4773" i="1" s="1"/>
  <c r="L4774" i="1" s="1"/>
  <c r="M4776" i="1" s="1"/>
  <c r="S4776" i="1" s="1"/>
  <c r="M4775" i="1" l="1"/>
  <c r="S4775" i="1" s="1"/>
  <c r="G4775" i="1"/>
  <c r="Q4774" i="1"/>
  <c r="K4774" i="1" s="1"/>
  <c r="L4775" i="1" s="1"/>
  <c r="N4775" i="1" l="1"/>
  <c r="E4776" i="1" s="1"/>
  <c r="G4776" i="1" s="1"/>
  <c r="N4776" i="1" s="1"/>
  <c r="E4777" i="1" s="1"/>
  <c r="Q4775" i="1"/>
  <c r="K4775" i="1" s="1"/>
  <c r="L4776" i="1" s="1"/>
  <c r="M4778" i="1" s="1"/>
  <c r="S4778" i="1" s="1"/>
  <c r="M4777" i="1" l="1"/>
  <c r="S4777" i="1" s="1"/>
  <c r="G4777" i="1"/>
  <c r="Q4776" i="1"/>
  <c r="K4776" i="1" s="1"/>
  <c r="L4777" i="1" s="1"/>
  <c r="M4779" i="1" s="1"/>
  <c r="S4779" i="1" s="1"/>
  <c r="N4777" i="1" l="1"/>
  <c r="E4778" i="1" s="1"/>
  <c r="G4778" i="1" s="1"/>
  <c r="N4778" i="1" s="1"/>
  <c r="E4779" i="1" s="1"/>
  <c r="Q4777" i="1"/>
  <c r="K4777" i="1" s="1"/>
  <c r="L4778" i="1" s="1"/>
  <c r="M4780" i="1" s="1"/>
  <c r="S4780" i="1" s="1"/>
  <c r="G4779" i="1" l="1"/>
  <c r="N4779" i="1" s="1"/>
  <c r="E4780" i="1" s="1"/>
  <c r="Q4778" i="1"/>
  <c r="K4778" i="1" s="1"/>
  <c r="L4779" i="1" s="1"/>
  <c r="Q4779" i="1" l="1"/>
  <c r="K4779" i="1" s="1"/>
  <c r="L4780" i="1" s="1"/>
  <c r="G4780" i="1"/>
  <c r="N4780" i="1" s="1"/>
  <c r="E4781" i="1" s="1"/>
  <c r="M4781" i="1" l="1"/>
  <c r="S4781" i="1" s="1"/>
  <c r="G4781" i="1"/>
  <c r="Q4780" i="1"/>
  <c r="K4780" i="1" s="1"/>
  <c r="L4781" i="1" s="1"/>
  <c r="M4783" i="1" s="1"/>
  <c r="S4783" i="1" s="1"/>
  <c r="N4781" i="1" l="1"/>
  <c r="E4782" i="1" s="1"/>
  <c r="G4782" i="1" s="1"/>
  <c r="M4782" i="1"/>
  <c r="S4782" i="1" s="1"/>
  <c r="Q4781" i="1"/>
  <c r="K4781" i="1" s="1"/>
  <c r="L4782" i="1" s="1"/>
  <c r="M4784" i="1" s="1"/>
  <c r="S4784" i="1" s="1"/>
  <c r="N4782" i="1" l="1"/>
  <c r="E4783" i="1" s="1"/>
  <c r="G4783" i="1" s="1"/>
  <c r="N4783" i="1" s="1"/>
  <c r="E4784" i="1" s="1"/>
  <c r="Q4782" i="1"/>
  <c r="K4782" i="1" s="1"/>
  <c r="L4783" i="1" s="1"/>
  <c r="G4784" i="1" l="1"/>
  <c r="N4784" i="1" s="1"/>
  <c r="E4785" i="1" s="1"/>
  <c r="Q4783" i="1"/>
  <c r="K4783" i="1" s="1"/>
  <c r="L4784" i="1" s="1"/>
  <c r="M4786" i="1" s="1"/>
  <c r="S4786" i="1" s="1"/>
  <c r="M4785" i="1" l="1"/>
  <c r="S4785" i="1" s="1"/>
  <c r="G4785" i="1"/>
  <c r="Q4784" i="1"/>
  <c r="K4784" i="1" s="1"/>
  <c r="L4785" i="1" s="1"/>
  <c r="N4785" i="1" l="1"/>
  <c r="E4786" i="1" s="1"/>
  <c r="G4786" i="1" s="1"/>
  <c r="N4786" i="1" s="1"/>
  <c r="E4787" i="1" s="1"/>
  <c r="Q4785" i="1"/>
  <c r="K4785" i="1" s="1"/>
  <c r="L4786" i="1" s="1"/>
  <c r="M4788" i="1" s="1"/>
  <c r="S4788" i="1" s="1"/>
  <c r="M4787" i="1" l="1"/>
  <c r="S4787" i="1" s="1"/>
  <c r="G4787" i="1"/>
  <c r="Q4786" i="1"/>
  <c r="K4786" i="1" s="1"/>
  <c r="L4787" i="1" s="1"/>
  <c r="M4789" i="1" s="1"/>
  <c r="S4789" i="1" s="1"/>
  <c r="N4787" i="1" l="1"/>
  <c r="E4788" i="1" s="1"/>
  <c r="G4788" i="1" s="1"/>
  <c r="N4788" i="1" s="1"/>
  <c r="E4789" i="1" s="1"/>
  <c r="Q4787" i="1"/>
  <c r="K4787" i="1" s="1"/>
  <c r="L4788" i="1" s="1"/>
  <c r="G4789" i="1" l="1"/>
  <c r="N4789" i="1" s="1"/>
  <c r="E4790" i="1" s="1"/>
  <c r="Q4788" i="1"/>
  <c r="K4788" i="1" s="1"/>
  <c r="L4789" i="1" s="1"/>
  <c r="M4790" i="1" s="1"/>
  <c r="S4790" i="1" s="1"/>
  <c r="G4790" i="1" l="1"/>
  <c r="N4790" i="1" s="1"/>
  <c r="E4791" i="1" s="1"/>
  <c r="Q4789" i="1"/>
  <c r="K4789" i="1" s="1"/>
  <c r="L4790" i="1" s="1"/>
  <c r="M4792" i="1" s="1"/>
  <c r="S4792" i="1" s="1"/>
  <c r="M4791" i="1" l="1"/>
  <c r="S4791" i="1" s="1"/>
  <c r="G4791" i="1"/>
  <c r="Q4790" i="1"/>
  <c r="K4790" i="1" s="1"/>
  <c r="L4791" i="1" s="1"/>
  <c r="N4791" i="1" l="1"/>
  <c r="E4792" i="1" s="1"/>
  <c r="G4792" i="1" s="1"/>
  <c r="N4792" i="1" s="1"/>
  <c r="E4793" i="1" s="1"/>
  <c r="Q4791" i="1"/>
  <c r="K4791" i="1" s="1"/>
  <c r="L4792" i="1" s="1"/>
  <c r="M4794" i="1" s="1"/>
  <c r="S4794" i="1" s="1"/>
  <c r="M4793" i="1" l="1"/>
  <c r="S4793" i="1" s="1"/>
  <c r="G4793" i="1"/>
  <c r="Q4792" i="1"/>
  <c r="K4792" i="1" s="1"/>
  <c r="L4793" i="1" s="1"/>
  <c r="N4793" i="1" l="1"/>
  <c r="E4794" i="1" s="1"/>
  <c r="G4794" i="1" s="1"/>
  <c r="N4794" i="1" s="1"/>
  <c r="E4795" i="1" s="1"/>
  <c r="Q4793" i="1"/>
  <c r="K4793" i="1" s="1"/>
  <c r="L4794" i="1" s="1"/>
  <c r="M4796" i="1" s="1"/>
  <c r="S4796" i="1" s="1"/>
  <c r="M4795" i="1" l="1"/>
  <c r="S4795" i="1" s="1"/>
  <c r="G4795" i="1"/>
  <c r="Q4794" i="1"/>
  <c r="K4794" i="1" s="1"/>
  <c r="L4795" i="1" s="1"/>
  <c r="M4797" i="1" s="1"/>
  <c r="S4797" i="1" s="1"/>
  <c r="N4795" i="1" l="1"/>
  <c r="E4796" i="1" s="1"/>
  <c r="G4796" i="1" s="1"/>
  <c r="N4796" i="1" s="1"/>
  <c r="E4797" i="1" s="1"/>
  <c r="Q4795" i="1"/>
  <c r="K4795" i="1" s="1"/>
  <c r="L4796" i="1" s="1"/>
  <c r="M4798" i="1" s="1"/>
  <c r="S4798" i="1" s="1"/>
  <c r="G4797" i="1" l="1"/>
  <c r="N4797" i="1" s="1"/>
  <c r="E4798" i="1" s="1"/>
  <c r="Q4796" i="1"/>
  <c r="K4796" i="1" s="1"/>
  <c r="L4797" i="1" s="1"/>
  <c r="M4799" i="1" s="1"/>
  <c r="S4799" i="1" s="1"/>
  <c r="G4798" i="1" l="1"/>
  <c r="N4798" i="1" s="1"/>
  <c r="E4799" i="1" s="1"/>
  <c r="Q4797" i="1"/>
  <c r="K4797" i="1" s="1"/>
  <c r="L4798" i="1" s="1"/>
  <c r="G4799" i="1" l="1"/>
  <c r="N4799" i="1" s="1"/>
  <c r="E4800" i="1" s="1"/>
  <c r="Q4798" i="1"/>
  <c r="K4798" i="1" s="1"/>
  <c r="L4799" i="1" s="1"/>
  <c r="M4801" i="1" s="1"/>
  <c r="S4801" i="1" s="1"/>
  <c r="M4800" i="1" l="1"/>
  <c r="S4800" i="1" s="1"/>
  <c r="G4800" i="1"/>
  <c r="Q4799" i="1"/>
  <c r="K4799" i="1" s="1"/>
  <c r="L4800" i="1" s="1"/>
  <c r="M4802" i="1" s="1"/>
  <c r="S4802" i="1" s="1"/>
  <c r="N4800" i="1" l="1"/>
  <c r="E4801" i="1" s="1"/>
  <c r="G4801" i="1" s="1"/>
  <c r="N4801" i="1" s="1"/>
  <c r="E4802" i="1" s="1"/>
  <c r="Q4800" i="1"/>
  <c r="K4800" i="1" s="1"/>
  <c r="L4801" i="1" s="1"/>
  <c r="M4803" i="1" s="1"/>
  <c r="S4803" i="1" s="1"/>
  <c r="Q4801" i="1" l="1"/>
  <c r="K4801" i="1" s="1"/>
  <c r="L4802" i="1" s="1"/>
  <c r="G4802" i="1"/>
  <c r="N4802" i="1" s="1"/>
  <c r="E4803" i="1" s="1"/>
  <c r="G4803" i="1" l="1"/>
  <c r="N4803" i="1" s="1"/>
  <c r="E4804" i="1" s="1"/>
  <c r="Q4802" i="1"/>
  <c r="K4802" i="1" s="1"/>
  <c r="L4803" i="1" s="1"/>
  <c r="M4804" i="1" l="1"/>
  <c r="S4804" i="1" s="1"/>
  <c r="G4804" i="1"/>
  <c r="Q4803" i="1"/>
  <c r="K4803" i="1" s="1"/>
  <c r="L4804" i="1" s="1"/>
  <c r="M4805" i="1" s="1"/>
  <c r="S4805" i="1" s="1"/>
  <c r="N4804" i="1" l="1"/>
  <c r="E4805" i="1" s="1"/>
  <c r="G4805" i="1" s="1"/>
  <c r="N4805" i="1" s="1"/>
  <c r="E4806" i="1" s="1"/>
  <c r="Q4804" i="1"/>
  <c r="K4804" i="1" s="1"/>
  <c r="L4805" i="1" s="1"/>
  <c r="M4807" i="1" s="1"/>
  <c r="S4807" i="1" s="1"/>
  <c r="M4806" i="1" l="1"/>
  <c r="S4806" i="1" s="1"/>
  <c r="G4806" i="1"/>
  <c r="Q4805" i="1"/>
  <c r="K4805" i="1" s="1"/>
  <c r="L4806" i="1" s="1"/>
  <c r="N4806" i="1" l="1"/>
  <c r="E4807" i="1" s="1"/>
  <c r="G4807" i="1" s="1"/>
  <c r="N4807" i="1" s="1"/>
  <c r="E4808" i="1" s="1"/>
  <c r="Q4806" i="1"/>
  <c r="K4806" i="1" s="1"/>
  <c r="L4807" i="1" s="1"/>
  <c r="M4808" i="1" l="1"/>
  <c r="S4808" i="1" s="1"/>
  <c r="G4808" i="1"/>
  <c r="Q4807" i="1"/>
  <c r="K4807" i="1" s="1"/>
  <c r="L4808" i="1" s="1"/>
  <c r="M4809" i="1" s="1"/>
  <c r="S4809" i="1" s="1"/>
  <c r="N4808" i="1" l="1"/>
  <c r="E4809" i="1" s="1"/>
  <c r="G4809" i="1" s="1"/>
  <c r="N4809" i="1" s="1"/>
  <c r="E4810" i="1" s="1"/>
  <c r="Q4808" i="1"/>
  <c r="K4808" i="1" s="1"/>
  <c r="L4809" i="1" s="1"/>
  <c r="M4810" i="1" l="1"/>
  <c r="S4810" i="1" s="1"/>
  <c r="G4810" i="1"/>
  <c r="Q4809" i="1"/>
  <c r="K4809" i="1" s="1"/>
  <c r="L4810" i="1" s="1"/>
  <c r="N4810" i="1" l="1"/>
  <c r="E4811" i="1" s="1"/>
  <c r="G4811" i="1" s="1"/>
  <c r="M4811" i="1"/>
  <c r="S4811" i="1" s="1"/>
  <c r="Q4810" i="1"/>
  <c r="K4810" i="1" s="1"/>
  <c r="L4811" i="1" s="1"/>
  <c r="M4813" i="1" s="1"/>
  <c r="S4813" i="1" s="1"/>
  <c r="M4812" i="1" l="1"/>
  <c r="S4812" i="1" s="1"/>
  <c r="N4811" i="1"/>
  <c r="E4812" i="1" s="1"/>
  <c r="G4812" i="1" s="1"/>
  <c r="Q4811" i="1"/>
  <c r="K4811" i="1" s="1"/>
  <c r="L4812" i="1" s="1"/>
  <c r="N4812" i="1" l="1"/>
  <c r="E4813" i="1" s="1"/>
  <c r="G4813" i="1" s="1"/>
  <c r="N4813" i="1" s="1"/>
  <c r="E4814" i="1" s="1"/>
  <c r="Q4812" i="1"/>
  <c r="K4812" i="1" s="1"/>
  <c r="L4813" i="1" s="1"/>
  <c r="M4814" i="1" l="1"/>
  <c r="S4814" i="1" s="1"/>
  <c r="G4814" i="1"/>
  <c r="Q4813" i="1"/>
  <c r="K4813" i="1" s="1"/>
  <c r="L4814" i="1" s="1"/>
  <c r="N4814" i="1" l="1"/>
  <c r="E4815" i="1" s="1"/>
  <c r="G4815" i="1" s="1"/>
  <c r="M4815" i="1"/>
  <c r="S4815" i="1" s="1"/>
  <c r="Q4814" i="1"/>
  <c r="K4814" i="1" s="1"/>
  <c r="L4815" i="1" s="1"/>
  <c r="M4817" i="1" s="1"/>
  <c r="S4817" i="1" s="1"/>
  <c r="M4816" i="1" l="1"/>
  <c r="S4816" i="1" s="1"/>
  <c r="N4815" i="1"/>
  <c r="E4816" i="1" s="1"/>
  <c r="G4816" i="1" s="1"/>
  <c r="Q4815" i="1"/>
  <c r="K4815" i="1" s="1"/>
  <c r="L4816" i="1" s="1"/>
  <c r="N4816" i="1" l="1"/>
  <c r="E4817" i="1" s="1"/>
  <c r="G4817" i="1" s="1"/>
  <c r="N4817" i="1" s="1"/>
  <c r="E4818" i="1" s="1"/>
  <c r="Q4816" i="1"/>
  <c r="K4816" i="1" s="1"/>
  <c r="L4817" i="1" s="1"/>
  <c r="M4819" i="1" s="1"/>
  <c r="S4819" i="1" s="1"/>
  <c r="M4818" i="1" l="1"/>
  <c r="S4818" i="1" s="1"/>
  <c r="G4818" i="1"/>
  <c r="Q4817" i="1"/>
  <c r="K4817" i="1" s="1"/>
  <c r="L4818" i="1" s="1"/>
  <c r="N4818" i="1" l="1"/>
  <c r="E4819" i="1" s="1"/>
  <c r="G4819" i="1" s="1"/>
  <c r="N4819" i="1" s="1"/>
  <c r="E4820" i="1" s="1"/>
  <c r="Q4818" i="1"/>
  <c r="K4818" i="1" s="1"/>
  <c r="L4819" i="1" s="1"/>
  <c r="M4820" i="1" l="1"/>
  <c r="S4820" i="1" s="1"/>
  <c r="G4820" i="1"/>
  <c r="Q4819" i="1"/>
  <c r="K4819" i="1" s="1"/>
  <c r="L4820" i="1" s="1"/>
  <c r="M4821" i="1" s="1"/>
  <c r="S4821" i="1" s="1"/>
  <c r="N4820" i="1" l="1"/>
  <c r="E4821" i="1" s="1"/>
  <c r="G4821" i="1" s="1"/>
  <c r="N4821" i="1" s="1"/>
  <c r="E4822" i="1" s="1"/>
  <c r="Q4820" i="1"/>
  <c r="K4820" i="1" s="1"/>
  <c r="L4821" i="1" s="1"/>
  <c r="M4822" i="1" l="1"/>
  <c r="S4822" i="1" s="1"/>
  <c r="G4822" i="1"/>
  <c r="Q4821" i="1"/>
  <c r="K4821" i="1" s="1"/>
  <c r="L4822" i="1" s="1"/>
  <c r="M4824" i="1" s="1"/>
  <c r="S4824" i="1" s="1"/>
  <c r="N4822" i="1" l="1"/>
  <c r="E4823" i="1" s="1"/>
  <c r="G4823" i="1" s="1"/>
  <c r="M4823" i="1"/>
  <c r="S4823" i="1" s="1"/>
  <c r="Q4822" i="1"/>
  <c r="K4822" i="1" s="1"/>
  <c r="L4823" i="1" s="1"/>
  <c r="M4825" i="1" s="1"/>
  <c r="S4825" i="1" s="1"/>
  <c r="N4823" i="1" l="1"/>
  <c r="E4824" i="1" s="1"/>
  <c r="G4824" i="1" s="1"/>
  <c r="N4824" i="1" s="1"/>
  <c r="E4825" i="1" s="1"/>
  <c r="Q4823" i="1"/>
  <c r="K4823" i="1" s="1"/>
  <c r="L4824" i="1" s="1"/>
  <c r="G4825" i="1" l="1"/>
  <c r="N4825" i="1" s="1"/>
  <c r="E4826" i="1" s="1"/>
  <c r="Q4824" i="1"/>
  <c r="K4824" i="1" s="1"/>
  <c r="L4825" i="1" s="1"/>
  <c r="M4826" i="1" l="1"/>
  <c r="S4826" i="1" s="1"/>
  <c r="G4826" i="1"/>
  <c r="Q4825" i="1"/>
  <c r="K4825" i="1" s="1"/>
  <c r="L4826" i="1" s="1"/>
  <c r="M4828" i="1" s="1"/>
  <c r="S4828" i="1" s="1"/>
  <c r="N4826" i="1" l="1"/>
  <c r="E4827" i="1" s="1"/>
  <c r="G4827" i="1" s="1"/>
  <c r="M4827" i="1"/>
  <c r="S4827" i="1" s="1"/>
  <c r="Q4826" i="1"/>
  <c r="K4826" i="1" s="1"/>
  <c r="L4827" i="1" s="1"/>
  <c r="M4829" i="1" s="1"/>
  <c r="S4829" i="1" s="1"/>
  <c r="N4827" i="1" l="1"/>
  <c r="E4828" i="1" s="1"/>
  <c r="G4828" i="1" s="1"/>
  <c r="N4828" i="1" s="1"/>
  <c r="E4829" i="1" s="1"/>
  <c r="Q4827" i="1"/>
  <c r="K4827" i="1" s="1"/>
  <c r="L4828" i="1" s="1"/>
  <c r="G4829" i="1" l="1"/>
  <c r="N4829" i="1" s="1"/>
  <c r="E4830" i="1" s="1"/>
  <c r="Q4828" i="1"/>
  <c r="K4828" i="1" s="1"/>
  <c r="L4829" i="1" s="1"/>
  <c r="M4830" i="1" l="1"/>
  <c r="S4830" i="1" s="1"/>
  <c r="G4830" i="1"/>
  <c r="Q4829" i="1"/>
  <c r="K4829" i="1" s="1"/>
  <c r="L4830" i="1" s="1"/>
  <c r="M4832" i="1" s="1"/>
  <c r="S4832" i="1" s="1"/>
  <c r="M4831" i="1" l="1"/>
  <c r="S4831" i="1" s="1"/>
  <c r="N4830" i="1"/>
  <c r="E4831" i="1" s="1"/>
  <c r="G4831" i="1" s="1"/>
  <c r="Q4830" i="1"/>
  <c r="K4830" i="1" s="1"/>
  <c r="L4831" i="1" s="1"/>
  <c r="M4833" i="1" s="1"/>
  <c r="S4833" i="1" s="1"/>
  <c r="N4831" i="1" l="1"/>
  <c r="E4832" i="1" s="1"/>
  <c r="G4832" i="1" s="1"/>
  <c r="N4832" i="1" s="1"/>
  <c r="E4833" i="1" s="1"/>
  <c r="Q4831" i="1"/>
  <c r="K4831" i="1" s="1"/>
  <c r="L4832" i="1" s="1"/>
  <c r="G4833" i="1" l="1"/>
  <c r="N4833" i="1" s="1"/>
  <c r="E4834" i="1" s="1"/>
  <c r="Q4832" i="1"/>
  <c r="K4832" i="1" s="1"/>
  <c r="L4833" i="1" s="1"/>
  <c r="M4834" i="1" l="1"/>
  <c r="S4834" i="1" s="1"/>
  <c r="G4834" i="1"/>
  <c r="Q4833" i="1"/>
  <c r="K4833" i="1" s="1"/>
  <c r="L4834" i="1" s="1"/>
  <c r="M4836" i="1" s="1"/>
  <c r="S4836" i="1" s="1"/>
  <c r="N4834" i="1" l="1"/>
  <c r="E4835" i="1" s="1"/>
  <c r="G4835" i="1" s="1"/>
  <c r="M4835" i="1"/>
  <c r="S4835" i="1" s="1"/>
  <c r="Q4834" i="1"/>
  <c r="K4834" i="1" s="1"/>
  <c r="L4835" i="1" s="1"/>
  <c r="N4835" i="1" l="1"/>
  <c r="E4836" i="1" s="1"/>
  <c r="G4836" i="1" s="1"/>
  <c r="N4836" i="1" s="1"/>
  <c r="E4837" i="1" s="1"/>
  <c r="Q4835" i="1"/>
  <c r="K4835" i="1" s="1"/>
  <c r="L4836" i="1" s="1"/>
  <c r="M4838" i="1" s="1"/>
  <c r="S4838" i="1" s="1"/>
  <c r="M4837" i="1" l="1"/>
  <c r="S4837" i="1" s="1"/>
  <c r="G4837" i="1"/>
  <c r="Q4836" i="1"/>
  <c r="K4836" i="1" s="1"/>
  <c r="L4837" i="1" s="1"/>
  <c r="N4837" i="1" l="1"/>
  <c r="E4838" i="1" s="1"/>
  <c r="G4838" i="1" s="1"/>
  <c r="N4838" i="1" s="1"/>
  <c r="E4839" i="1" s="1"/>
  <c r="Q4837" i="1"/>
  <c r="K4837" i="1" s="1"/>
  <c r="L4838" i="1" s="1"/>
  <c r="M4840" i="1" s="1"/>
  <c r="S4840" i="1" s="1"/>
  <c r="M4839" i="1" l="1"/>
  <c r="S4839" i="1" s="1"/>
  <c r="G4839" i="1"/>
  <c r="Q4838" i="1"/>
  <c r="K4838" i="1" s="1"/>
  <c r="L4839" i="1" s="1"/>
  <c r="N4839" i="1" l="1"/>
  <c r="E4840" i="1" s="1"/>
  <c r="G4840" i="1" s="1"/>
  <c r="N4840" i="1" s="1"/>
  <c r="E4841" i="1" s="1"/>
  <c r="Q4839" i="1"/>
  <c r="K4839" i="1" s="1"/>
  <c r="L4840" i="1" s="1"/>
  <c r="M4842" i="1" s="1"/>
  <c r="S4842" i="1" s="1"/>
  <c r="M4841" i="1" l="1"/>
  <c r="S4841" i="1" s="1"/>
  <c r="G4841" i="1"/>
  <c r="Q4840" i="1"/>
  <c r="K4840" i="1" s="1"/>
  <c r="L4841" i="1" s="1"/>
  <c r="M4843" i="1" s="1"/>
  <c r="S4843" i="1" s="1"/>
  <c r="N4841" i="1" l="1"/>
  <c r="E4842" i="1" s="1"/>
  <c r="G4842" i="1" s="1"/>
  <c r="N4842" i="1" s="1"/>
  <c r="E4843" i="1" s="1"/>
  <c r="Q4841" i="1"/>
  <c r="K4841" i="1" s="1"/>
  <c r="L4842" i="1" s="1"/>
  <c r="M4844" i="1" s="1"/>
  <c r="S4844" i="1" s="1"/>
  <c r="G4843" i="1" l="1"/>
  <c r="N4843" i="1" s="1"/>
  <c r="E4844" i="1" s="1"/>
  <c r="Q4842" i="1"/>
  <c r="K4842" i="1" s="1"/>
  <c r="L4843" i="1" s="1"/>
  <c r="G4844" i="1" l="1"/>
  <c r="N4844" i="1" s="1"/>
  <c r="E4845" i="1" s="1"/>
  <c r="Q4843" i="1"/>
  <c r="K4843" i="1" s="1"/>
  <c r="L4844" i="1" s="1"/>
  <c r="M4846" i="1" s="1"/>
  <c r="S4846" i="1" s="1"/>
  <c r="M4845" i="1" l="1"/>
  <c r="S4845" i="1" s="1"/>
  <c r="G4845" i="1"/>
  <c r="Q4844" i="1"/>
  <c r="K4844" i="1" s="1"/>
  <c r="L4845" i="1" s="1"/>
  <c r="N4845" i="1" l="1"/>
  <c r="E4846" i="1" s="1"/>
  <c r="G4846" i="1" s="1"/>
  <c r="N4846" i="1" s="1"/>
  <c r="E4847" i="1" s="1"/>
  <c r="Q4845" i="1"/>
  <c r="K4845" i="1" s="1"/>
  <c r="L4846" i="1" s="1"/>
  <c r="M4848" i="1" s="1"/>
  <c r="S4848" i="1" s="1"/>
  <c r="M4847" i="1" l="1"/>
  <c r="S4847" i="1" s="1"/>
  <c r="G4847" i="1"/>
  <c r="Q4846" i="1"/>
  <c r="K4846" i="1" s="1"/>
  <c r="L4847" i="1" s="1"/>
  <c r="M4849" i="1" s="1"/>
  <c r="S4849" i="1" s="1"/>
  <c r="N4847" i="1" l="1"/>
  <c r="E4848" i="1" s="1"/>
  <c r="G4848" i="1" s="1"/>
  <c r="N4848" i="1" s="1"/>
  <c r="E4849" i="1" s="1"/>
  <c r="Q4847" i="1"/>
  <c r="K4847" i="1" s="1"/>
  <c r="L4848" i="1" s="1"/>
  <c r="G4849" i="1" l="1"/>
  <c r="N4849" i="1" s="1"/>
  <c r="E4850" i="1" s="1"/>
  <c r="Q4848" i="1"/>
  <c r="K4848" i="1" s="1"/>
  <c r="L4849" i="1" s="1"/>
  <c r="M4850" i="1" s="1"/>
  <c r="S4850" i="1" s="1"/>
  <c r="G4850" i="1" l="1"/>
  <c r="N4850" i="1" s="1"/>
  <c r="E4851" i="1" s="1"/>
  <c r="Q4849" i="1"/>
  <c r="K4849" i="1" s="1"/>
  <c r="L4850" i="1" s="1"/>
  <c r="M4851" i="1" l="1"/>
  <c r="S4851" i="1" s="1"/>
  <c r="G4851" i="1"/>
  <c r="Q4850" i="1"/>
  <c r="K4850" i="1" s="1"/>
  <c r="L4851" i="1" s="1"/>
  <c r="N4851" i="1" l="1"/>
  <c r="E4852" i="1" s="1"/>
  <c r="G4852" i="1" s="1"/>
  <c r="M4852" i="1"/>
  <c r="S4852" i="1" s="1"/>
  <c r="Q4851" i="1"/>
  <c r="K4851" i="1" s="1"/>
  <c r="L4852" i="1" s="1"/>
  <c r="M4854" i="1" s="1"/>
  <c r="S4854" i="1" s="1"/>
  <c r="N4852" i="1" l="1"/>
  <c r="E4853" i="1" s="1"/>
  <c r="G4853" i="1" s="1"/>
  <c r="M4853" i="1"/>
  <c r="S4853" i="1" s="1"/>
  <c r="Q4852" i="1"/>
  <c r="K4852" i="1" s="1"/>
  <c r="L4853" i="1" s="1"/>
  <c r="M4855" i="1" s="1"/>
  <c r="S4855" i="1" s="1"/>
  <c r="N4853" i="1" l="1"/>
  <c r="E4854" i="1" s="1"/>
  <c r="G4854" i="1" s="1"/>
  <c r="N4854" i="1" s="1"/>
  <c r="E4855" i="1" s="1"/>
  <c r="Q4853" i="1"/>
  <c r="K4853" i="1" s="1"/>
  <c r="L4854" i="1" s="1"/>
  <c r="M4856" i="1" s="1"/>
  <c r="S4856" i="1" s="1"/>
  <c r="G4855" i="1" l="1"/>
  <c r="N4855" i="1" s="1"/>
  <c r="E4856" i="1" s="1"/>
  <c r="Q4854" i="1"/>
  <c r="K4854" i="1" s="1"/>
  <c r="L4855" i="1" s="1"/>
  <c r="G4856" i="1" l="1"/>
  <c r="N4856" i="1" s="1"/>
  <c r="E4857" i="1" s="1"/>
  <c r="Q4855" i="1"/>
  <c r="K4855" i="1" s="1"/>
  <c r="L4856" i="1" s="1"/>
  <c r="M4857" i="1" l="1"/>
  <c r="S4857" i="1" s="1"/>
  <c r="G4857" i="1"/>
  <c r="Q4856" i="1"/>
  <c r="K4856" i="1" s="1"/>
  <c r="L4857" i="1" s="1"/>
  <c r="N4857" i="1" l="1"/>
  <c r="E4858" i="1" s="1"/>
  <c r="G4858" i="1" s="1"/>
  <c r="M4858" i="1"/>
  <c r="S4858" i="1" s="1"/>
  <c r="Q4857" i="1"/>
  <c r="K4857" i="1" s="1"/>
  <c r="L4858" i="1" s="1"/>
  <c r="M4860" i="1" s="1"/>
  <c r="S4860" i="1" s="1"/>
  <c r="M4859" i="1" l="1"/>
  <c r="S4859" i="1" s="1"/>
  <c r="N4858" i="1"/>
  <c r="E4859" i="1" s="1"/>
  <c r="G4859" i="1" s="1"/>
  <c r="Q4858" i="1"/>
  <c r="K4858" i="1" s="1"/>
  <c r="L4859" i="1" s="1"/>
  <c r="M4861" i="1" s="1"/>
  <c r="S4861" i="1" s="1"/>
  <c r="N4859" i="1" l="1"/>
  <c r="E4860" i="1" s="1"/>
  <c r="G4860" i="1" s="1"/>
  <c r="N4860" i="1" s="1"/>
  <c r="E4861" i="1" s="1"/>
  <c r="Q4859" i="1"/>
  <c r="K4859" i="1" s="1"/>
  <c r="L4860" i="1" s="1"/>
  <c r="G4861" i="1" l="1"/>
  <c r="N4861" i="1" s="1"/>
  <c r="E4862" i="1" s="1"/>
  <c r="Q4860" i="1"/>
  <c r="K4860" i="1" s="1"/>
  <c r="L4861" i="1" s="1"/>
  <c r="M4862" i="1" s="1"/>
  <c r="S4862" i="1" s="1"/>
  <c r="Q4861" i="1" l="1"/>
  <c r="K4861" i="1" s="1"/>
  <c r="L4862" i="1" s="1"/>
  <c r="M4864" i="1" s="1"/>
  <c r="S4864" i="1" s="1"/>
  <c r="G4862" i="1"/>
  <c r="N4862" i="1" s="1"/>
  <c r="E4863" i="1" s="1"/>
  <c r="M4863" i="1" l="1"/>
  <c r="S4863" i="1" s="1"/>
  <c r="G4863" i="1"/>
  <c r="Q4862" i="1"/>
  <c r="K4862" i="1" s="1"/>
  <c r="L4863" i="1" s="1"/>
  <c r="N4863" i="1" l="1"/>
  <c r="E4864" i="1" s="1"/>
  <c r="G4864" i="1" s="1"/>
  <c r="N4864" i="1" s="1"/>
  <c r="E4865" i="1" s="1"/>
  <c r="Q4863" i="1"/>
  <c r="K4863" i="1" s="1"/>
  <c r="L4864" i="1" s="1"/>
  <c r="M4866" i="1" s="1"/>
  <c r="S4866" i="1" s="1"/>
  <c r="M4865" i="1" l="1"/>
  <c r="S4865" i="1" s="1"/>
  <c r="Q4864" i="1"/>
  <c r="K4864" i="1" s="1"/>
  <c r="L4865" i="1" s="1"/>
  <c r="G4865" i="1"/>
  <c r="N4865" i="1" l="1"/>
  <c r="E4866" i="1" s="1"/>
  <c r="G4866" i="1" s="1"/>
  <c r="N4866" i="1" s="1"/>
  <c r="E4867" i="1" s="1"/>
  <c r="Q4865" i="1"/>
  <c r="K4865" i="1" s="1"/>
  <c r="L4866" i="1" s="1"/>
  <c r="M4868" i="1" s="1"/>
  <c r="S4868" i="1" s="1"/>
  <c r="M4867" i="1" l="1"/>
  <c r="S4867" i="1" s="1"/>
  <c r="G4867" i="1"/>
  <c r="Q4866" i="1"/>
  <c r="K4866" i="1" s="1"/>
  <c r="L4867" i="1" s="1"/>
  <c r="M4869" i="1" s="1"/>
  <c r="S4869" i="1" s="1"/>
  <c r="N4867" i="1" l="1"/>
  <c r="E4868" i="1" s="1"/>
  <c r="G4868" i="1" s="1"/>
  <c r="N4868" i="1" s="1"/>
  <c r="E4869" i="1" s="1"/>
  <c r="Q4867" i="1"/>
  <c r="K4867" i="1" s="1"/>
  <c r="L4868" i="1" s="1"/>
  <c r="G4869" i="1" l="1"/>
  <c r="N4869" i="1" s="1"/>
  <c r="E4870" i="1" s="1"/>
  <c r="Q4868" i="1"/>
  <c r="K4868" i="1" s="1"/>
  <c r="L4869" i="1" s="1"/>
  <c r="M4871" i="1" s="1"/>
  <c r="S4871" i="1" s="1"/>
  <c r="M4870" i="1" l="1"/>
  <c r="S4870" i="1" s="1"/>
  <c r="G4870" i="1"/>
  <c r="Q4869" i="1"/>
  <c r="K4869" i="1" s="1"/>
  <c r="L4870" i="1" s="1"/>
  <c r="M4872" i="1" s="1"/>
  <c r="S4872" i="1" s="1"/>
  <c r="N4870" i="1" l="1"/>
  <c r="E4871" i="1" s="1"/>
  <c r="G4871" i="1" s="1"/>
  <c r="N4871" i="1" s="1"/>
  <c r="E4872" i="1" s="1"/>
  <c r="Q4870" i="1"/>
  <c r="K4870" i="1" s="1"/>
  <c r="L4871" i="1" s="1"/>
  <c r="M4873" i="1" s="1"/>
  <c r="S4873" i="1" s="1"/>
  <c r="G4872" i="1" l="1"/>
  <c r="N4872" i="1" s="1"/>
  <c r="E4873" i="1" s="1"/>
  <c r="Q4871" i="1"/>
  <c r="K4871" i="1" s="1"/>
  <c r="L4872" i="1" s="1"/>
  <c r="G4873" i="1" l="1"/>
  <c r="N4873" i="1" s="1"/>
  <c r="E4874" i="1" s="1"/>
  <c r="Q4872" i="1"/>
  <c r="K4872" i="1" s="1"/>
  <c r="L4873" i="1" s="1"/>
  <c r="M4874" i="1" s="1"/>
  <c r="S4874" i="1" s="1"/>
  <c r="G4874" i="1" l="1"/>
  <c r="N4874" i="1" s="1"/>
  <c r="E4875" i="1" s="1"/>
  <c r="Q4873" i="1"/>
  <c r="K4873" i="1" s="1"/>
  <c r="L4874" i="1" s="1"/>
  <c r="M4875" i="1" l="1"/>
  <c r="S4875" i="1" s="1"/>
  <c r="G4875" i="1"/>
  <c r="Q4874" i="1"/>
  <c r="K4874" i="1" s="1"/>
  <c r="L4875" i="1" s="1"/>
  <c r="M4877" i="1" s="1"/>
  <c r="S4877" i="1" s="1"/>
  <c r="M4876" i="1" l="1"/>
  <c r="S4876" i="1" s="1"/>
  <c r="N4875" i="1"/>
  <c r="E4876" i="1" s="1"/>
  <c r="G4876" i="1" s="1"/>
  <c r="Q4875" i="1"/>
  <c r="K4875" i="1" s="1"/>
  <c r="L4876" i="1" s="1"/>
  <c r="N4876" i="1" l="1"/>
  <c r="E4877" i="1" s="1"/>
  <c r="G4877" i="1" s="1"/>
  <c r="N4877" i="1" s="1"/>
  <c r="E4878" i="1" s="1"/>
  <c r="Q4876" i="1"/>
  <c r="K4876" i="1" s="1"/>
  <c r="L4877" i="1" s="1"/>
  <c r="M4879" i="1" s="1"/>
  <c r="S4879" i="1" s="1"/>
  <c r="M4878" i="1" l="1"/>
  <c r="S4878" i="1" s="1"/>
  <c r="G4878" i="1"/>
  <c r="Q4877" i="1"/>
  <c r="K4877" i="1" s="1"/>
  <c r="L4878" i="1" s="1"/>
  <c r="N4878" i="1" l="1"/>
  <c r="E4879" i="1" s="1"/>
  <c r="G4879" i="1" s="1"/>
  <c r="N4879" i="1" s="1"/>
  <c r="E4880" i="1" s="1"/>
  <c r="Q4878" i="1"/>
  <c r="K4878" i="1" s="1"/>
  <c r="L4879" i="1" s="1"/>
  <c r="M4881" i="1" s="1"/>
  <c r="S4881" i="1" s="1"/>
  <c r="M4880" i="1" l="1"/>
  <c r="S4880" i="1" s="1"/>
  <c r="G4880" i="1"/>
  <c r="Q4879" i="1"/>
  <c r="K4879" i="1" s="1"/>
  <c r="L4880" i="1" s="1"/>
  <c r="M4882" i="1" s="1"/>
  <c r="S4882" i="1" s="1"/>
  <c r="N4880" i="1" l="1"/>
  <c r="E4881" i="1" s="1"/>
  <c r="G4881" i="1" s="1"/>
  <c r="N4881" i="1" s="1"/>
  <c r="E4882" i="1" s="1"/>
  <c r="Q4880" i="1"/>
  <c r="K4880" i="1" s="1"/>
  <c r="L4881" i="1" s="1"/>
  <c r="M4883" i="1" s="1"/>
  <c r="S4883" i="1" s="1"/>
  <c r="G4882" i="1" l="1"/>
  <c r="N4882" i="1" s="1"/>
  <c r="E4883" i="1" s="1"/>
  <c r="Q4881" i="1"/>
  <c r="K4881" i="1" s="1"/>
  <c r="L4882" i="1" s="1"/>
  <c r="G4883" i="1" l="1"/>
  <c r="N4883" i="1" s="1"/>
  <c r="E4884" i="1" s="1"/>
  <c r="Q4882" i="1"/>
  <c r="K4882" i="1" s="1"/>
  <c r="L4883" i="1" s="1"/>
  <c r="M4884" i="1" l="1"/>
  <c r="S4884" i="1" s="1"/>
  <c r="G4884" i="1"/>
  <c r="Q4883" i="1"/>
  <c r="K4883" i="1" s="1"/>
  <c r="L4884" i="1" s="1"/>
  <c r="M4886" i="1" s="1"/>
  <c r="S4886" i="1" s="1"/>
  <c r="M4885" i="1" l="1"/>
  <c r="S4885" i="1" s="1"/>
  <c r="N4884" i="1"/>
  <c r="E4885" i="1" s="1"/>
  <c r="G4885" i="1" s="1"/>
  <c r="Q4884" i="1"/>
  <c r="K4884" i="1" s="1"/>
  <c r="L4885" i="1" s="1"/>
  <c r="N4885" i="1" l="1"/>
  <c r="E4886" i="1" s="1"/>
  <c r="G4886" i="1" s="1"/>
  <c r="N4886" i="1" s="1"/>
  <c r="E4887" i="1" s="1"/>
  <c r="Q4885" i="1"/>
  <c r="K4885" i="1" s="1"/>
  <c r="L4886" i="1" s="1"/>
  <c r="M4887" i="1" l="1"/>
  <c r="S4887" i="1" s="1"/>
  <c r="G4887" i="1"/>
  <c r="Q4886" i="1"/>
  <c r="K4886" i="1" s="1"/>
  <c r="L4887" i="1" s="1"/>
  <c r="M4889" i="1" s="1"/>
  <c r="S4889" i="1" s="1"/>
  <c r="M4888" i="1" l="1"/>
  <c r="S4888" i="1" s="1"/>
  <c r="N4887" i="1"/>
  <c r="E4888" i="1" s="1"/>
  <c r="G4888" i="1" s="1"/>
  <c r="Q4887" i="1"/>
  <c r="K4887" i="1" s="1"/>
  <c r="L4888" i="1" s="1"/>
  <c r="M4890" i="1" s="1"/>
  <c r="S4890" i="1" s="1"/>
  <c r="N4888" i="1" l="1"/>
  <c r="E4889" i="1" s="1"/>
  <c r="G4889" i="1" s="1"/>
  <c r="N4889" i="1" s="1"/>
  <c r="E4890" i="1" s="1"/>
  <c r="Q4888" i="1"/>
  <c r="K4888" i="1" s="1"/>
  <c r="L4889" i="1" s="1"/>
  <c r="G4890" i="1" l="1"/>
  <c r="N4890" i="1" s="1"/>
  <c r="E4891" i="1" s="1"/>
  <c r="Q4889" i="1"/>
  <c r="K4889" i="1" s="1"/>
  <c r="L4890" i="1" s="1"/>
  <c r="M4891" i="1" l="1"/>
  <c r="S4891" i="1" s="1"/>
  <c r="G4891" i="1"/>
  <c r="Q4890" i="1"/>
  <c r="K4890" i="1" s="1"/>
  <c r="L4891" i="1" s="1"/>
  <c r="M4893" i="1" s="1"/>
  <c r="S4893" i="1" s="1"/>
  <c r="N4891" i="1" l="1"/>
  <c r="E4892" i="1" s="1"/>
  <c r="G4892" i="1" s="1"/>
  <c r="M4892" i="1"/>
  <c r="S4892" i="1" s="1"/>
  <c r="Q4891" i="1"/>
  <c r="K4891" i="1" s="1"/>
  <c r="L4892" i="1" s="1"/>
  <c r="N4892" i="1" l="1"/>
  <c r="E4893" i="1" s="1"/>
  <c r="G4893" i="1" s="1"/>
  <c r="N4893" i="1" s="1"/>
  <c r="E4894" i="1" s="1"/>
  <c r="Q4892" i="1"/>
  <c r="K4892" i="1" s="1"/>
  <c r="L4893" i="1" s="1"/>
  <c r="M4894" i="1" l="1"/>
  <c r="S4894" i="1" s="1"/>
  <c r="G4894" i="1"/>
  <c r="Q4893" i="1"/>
  <c r="K4893" i="1" s="1"/>
  <c r="L4894" i="1" s="1"/>
  <c r="M4896" i="1" s="1"/>
  <c r="S4896" i="1" s="1"/>
  <c r="N4894" i="1" l="1"/>
  <c r="E4895" i="1" s="1"/>
  <c r="G4895" i="1" s="1"/>
  <c r="M4895" i="1"/>
  <c r="S4895" i="1" s="1"/>
  <c r="Q4894" i="1"/>
  <c r="K4894" i="1" s="1"/>
  <c r="L4895" i="1" s="1"/>
  <c r="N4895" i="1" l="1"/>
  <c r="E4896" i="1" s="1"/>
  <c r="G4896" i="1" s="1"/>
  <c r="N4896" i="1" s="1"/>
  <c r="E4897" i="1" s="1"/>
  <c r="Q4895" i="1"/>
  <c r="K4895" i="1" s="1"/>
  <c r="L4896" i="1" s="1"/>
  <c r="M4897" i="1" s="1"/>
  <c r="S4897" i="1" s="1"/>
  <c r="Q4896" i="1" l="1"/>
  <c r="K4896" i="1" s="1"/>
  <c r="L4897" i="1" s="1"/>
  <c r="M4899" i="1" s="1"/>
  <c r="S4899" i="1" s="1"/>
  <c r="G4897" i="1"/>
  <c r="N4897" i="1" s="1"/>
  <c r="E4898" i="1" s="1"/>
  <c r="M4898" i="1" l="1"/>
  <c r="S4898" i="1" s="1"/>
  <c r="G4898" i="1"/>
  <c r="Q4897" i="1"/>
  <c r="K4897" i="1" s="1"/>
  <c r="L4898" i="1" s="1"/>
  <c r="N4898" i="1" l="1"/>
  <c r="E4899" i="1" s="1"/>
  <c r="G4899" i="1" s="1"/>
  <c r="N4899" i="1" s="1"/>
  <c r="E4900" i="1" s="1"/>
  <c r="Q4898" i="1"/>
  <c r="K4898" i="1" s="1"/>
  <c r="L4899" i="1" s="1"/>
  <c r="M4901" i="1" s="1"/>
  <c r="S4901" i="1" s="1"/>
  <c r="M4900" i="1" l="1"/>
  <c r="S4900" i="1" s="1"/>
  <c r="G4900" i="1"/>
  <c r="Q4899" i="1"/>
  <c r="K4899" i="1" s="1"/>
  <c r="L4900" i="1" s="1"/>
  <c r="N4900" i="1" l="1"/>
  <c r="E4901" i="1" s="1"/>
  <c r="G4901" i="1" s="1"/>
  <c r="N4901" i="1" s="1"/>
  <c r="E4902" i="1" s="1"/>
  <c r="Q4900" i="1"/>
  <c r="K4900" i="1" s="1"/>
  <c r="L4901" i="1" s="1"/>
  <c r="M4902" i="1" s="1"/>
  <c r="S4902" i="1" s="1"/>
  <c r="Q4901" i="1" l="1"/>
  <c r="K4901" i="1" s="1"/>
  <c r="L4902" i="1" s="1"/>
  <c r="M4904" i="1" s="1"/>
  <c r="S4904" i="1" s="1"/>
  <c r="G4902" i="1"/>
  <c r="N4902" i="1" s="1"/>
  <c r="E4903" i="1" s="1"/>
  <c r="M4903" i="1" l="1"/>
  <c r="S4903" i="1" s="1"/>
  <c r="G4903" i="1"/>
  <c r="Q4902" i="1"/>
  <c r="K4902" i="1" s="1"/>
  <c r="L4903" i="1" s="1"/>
  <c r="N4903" i="1" l="1"/>
  <c r="E4904" i="1" s="1"/>
  <c r="G4904" i="1" s="1"/>
  <c r="N4904" i="1" s="1"/>
  <c r="E4905" i="1" s="1"/>
  <c r="Q4903" i="1"/>
  <c r="K4903" i="1" s="1"/>
  <c r="L4904" i="1" s="1"/>
  <c r="M4906" i="1" s="1"/>
  <c r="S4906" i="1" s="1"/>
  <c r="M4905" i="1" l="1"/>
  <c r="S4905" i="1" s="1"/>
  <c r="G4905" i="1"/>
  <c r="Q4904" i="1"/>
  <c r="K4904" i="1" s="1"/>
  <c r="L4905" i="1" s="1"/>
  <c r="N4905" i="1" l="1"/>
  <c r="E4906" i="1" s="1"/>
  <c r="G4906" i="1" s="1"/>
  <c r="N4906" i="1" s="1"/>
  <c r="E4907" i="1" s="1"/>
  <c r="Q4905" i="1"/>
  <c r="K4905" i="1" s="1"/>
  <c r="L4906" i="1" s="1"/>
  <c r="M4907" i="1" s="1"/>
  <c r="S4907" i="1" s="1"/>
  <c r="G4907" i="1" l="1"/>
  <c r="N4907" i="1" s="1"/>
  <c r="E4908" i="1" s="1"/>
  <c r="Q4906" i="1"/>
  <c r="K4906" i="1" s="1"/>
  <c r="L4907" i="1" s="1"/>
  <c r="M4908" i="1" l="1"/>
  <c r="S4908" i="1" s="1"/>
  <c r="G4908" i="1"/>
  <c r="Q4907" i="1"/>
  <c r="K4907" i="1" s="1"/>
  <c r="L4908" i="1" s="1"/>
  <c r="N4908" i="1" l="1"/>
  <c r="E4909" i="1" s="1"/>
  <c r="G4909" i="1" s="1"/>
  <c r="M4909" i="1"/>
  <c r="S4909" i="1" s="1"/>
  <c r="Q4908" i="1"/>
  <c r="K4908" i="1" s="1"/>
  <c r="L4909" i="1" s="1"/>
  <c r="M4911" i="1" s="1"/>
  <c r="S4911" i="1" s="1"/>
  <c r="N4909" i="1" l="1"/>
  <c r="E4910" i="1" s="1"/>
  <c r="G4910" i="1" s="1"/>
  <c r="M4910" i="1"/>
  <c r="S4910" i="1" s="1"/>
  <c r="Q4909" i="1"/>
  <c r="K4909" i="1" s="1"/>
  <c r="L4910" i="1" s="1"/>
  <c r="N4910" i="1" l="1"/>
  <c r="E4911" i="1" s="1"/>
  <c r="G4911" i="1" s="1"/>
  <c r="N4911" i="1" s="1"/>
  <c r="E4912" i="1" s="1"/>
  <c r="Q4910" i="1"/>
  <c r="K4910" i="1" s="1"/>
  <c r="L4911" i="1" s="1"/>
  <c r="M4912" i="1" l="1"/>
  <c r="S4912" i="1" s="1"/>
  <c r="G4912" i="1"/>
  <c r="Q4911" i="1"/>
  <c r="K4911" i="1" s="1"/>
  <c r="L4912" i="1" s="1"/>
  <c r="N4912" i="1" l="1"/>
  <c r="E4913" i="1" s="1"/>
  <c r="G4913" i="1" s="1"/>
  <c r="M4913" i="1"/>
  <c r="S4913" i="1" s="1"/>
  <c r="Q4912" i="1"/>
  <c r="K4912" i="1" s="1"/>
  <c r="L4913" i="1" s="1"/>
  <c r="M4915" i="1" s="1"/>
  <c r="S4915" i="1" s="1"/>
  <c r="M4914" i="1" l="1"/>
  <c r="S4914" i="1" s="1"/>
  <c r="N4913" i="1"/>
  <c r="E4914" i="1" s="1"/>
  <c r="G4914" i="1" s="1"/>
  <c r="Q4913" i="1"/>
  <c r="K4913" i="1" s="1"/>
  <c r="L4914" i="1" s="1"/>
  <c r="M4916" i="1" s="1"/>
  <c r="S4916" i="1" s="1"/>
  <c r="N4914" i="1" l="1"/>
  <c r="E4915" i="1" s="1"/>
  <c r="G4915" i="1" s="1"/>
  <c r="N4915" i="1" s="1"/>
  <c r="E4916" i="1" s="1"/>
  <c r="Q4914" i="1"/>
  <c r="K4914" i="1" s="1"/>
  <c r="L4915" i="1" s="1"/>
  <c r="G4916" i="1" l="1"/>
  <c r="N4916" i="1" s="1"/>
  <c r="E4917" i="1" s="1"/>
  <c r="Q4915" i="1"/>
  <c r="K4915" i="1" s="1"/>
  <c r="L4916" i="1" s="1"/>
  <c r="M4917" i="1" l="1"/>
  <c r="S4917" i="1" s="1"/>
  <c r="G4917" i="1"/>
  <c r="Q4916" i="1"/>
  <c r="K4916" i="1" s="1"/>
  <c r="L4917" i="1" s="1"/>
  <c r="M4919" i="1" s="1"/>
  <c r="S4919" i="1" s="1"/>
  <c r="N4917" i="1" l="1"/>
  <c r="E4918" i="1" s="1"/>
  <c r="G4918" i="1" s="1"/>
  <c r="M4918" i="1"/>
  <c r="S4918" i="1" s="1"/>
  <c r="Q4917" i="1"/>
  <c r="K4917" i="1" s="1"/>
  <c r="L4918" i="1" s="1"/>
  <c r="M4920" i="1" s="1"/>
  <c r="S4920" i="1" s="1"/>
  <c r="N4918" i="1" l="1"/>
  <c r="E4919" i="1" s="1"/>
  <c r="G4919" i="1" s="1"/>
  <c r="N4919" i="1" s="1"/>
  <c r="E4920" i="1" s="1"/>
  <c r="Q4918" i="1"/>
  <c r="K4918" i="1" s="1"/>
  <c r="L4919" i="1" s="1"/>
  <c r="M4921" i="1" s="1"/>
  <c r="S4921" i="1" s="1"/>
  <c r="G4920" i="1" l="1"/>
  <c r="N4920" i="1" s="1"/>
  <c r="E4921" i="1" s="1"/>
  <c r="Q4919" i="1"/>
  <c r="K4919" i="1" s="1"/>
  <c r="L4920" i="1" s="1"/>
  <c r="G4921" i="1" l="1"/>
  <c r="N4921" i="1" s="1"/>
  <c r="E4922" i="1" s="1"/>
  <c r="Q4920" i="1"/>
  <c r="K4920" i="1" s="1"/>
  <c r="L4921" i="1" s="1"/>
  <c r="M4923" i="1" s="1"/>
  <c r="S4923" i="1" s="1"/>
  <c r="M4922" i="1" l="1"/>
  <c r="S4922" i="1" s="1"/>
  <c r="G4922" i="1"/>
  <c r="Q4921" i="1"/>
  <c r="K4921" i="1" s="1"/>
  <c r="L4922" i="1" s="1"/>
  <c r="M4924" i="1" s="1"/>
  <c r="S4924" i="1" s="1"/>
  <c r="N4922" i="1" l="1"/>
  <c r="E4923" i="1" s="1"/>
  <c r="G4923" i="1" s="1"/>
  <c r="N4923" i="1" s="1"/>
  <c r="E4924" i="1" s="1"/>
  <c r="Q4922" i="1"/>
  <c r="K4922" i="1" s="1"/>
  <c r="L4923" i="1" s="1"/>
  <c r="M4925" i="1" s="1"/>
  <c r="S4925" i="1" s="1"/>
  <c r="G4924" i="1" l="1"/>
  <c r="N4924" i="1" s="1"/>
  <c r="E4925" i="1" s="1"/>
  <c r="Q4923" i="1"/>
  <c r="K4923" i="1" s="1"/>
  <c r="L4924" i="1" s="1"/>
  <c r="G4925" i="1" l="1"/>
  <c r="N4925" i="1" s="1"/>
  <c r="E4926" i="1" s="1"/>
  <c r="Q4924" i="1"/>
  <c r="K4924" i="1" s="1"/>
  <c r="L4925" i="1" s="1"/>
  <c r="M4926" i="1" l="1"/>
  <c r="S4926" i="1" s="1"/>
  <c r="G4926" i="1"/>
  <c r="Q4925" i="1"/>
  <c r="K4925" i="1" s="1"/>
  <c r="L4926" i="1" s="1"/>
  <c r="M4927" i="1" l="1"/>
  <c r="S4927" i="1" s="1"/>
  <c r="N4926" i="1"/>
  <c r="E4927" i="1" s="1"/>
  <c r="G4927" i="1" s="1"/>
  <c r="Q4926" i="1"/>
  <c r="K4926" i="1" s="1"/>
  <c r="L4927" i="1" s="1"/>
  <c r="N4927" i="1" l="1"/>
  <c r="E4928" i="1" s="1"/>
  <c r="G4928" i="1" s="1"/>
  <c r="M4928" i="1"/>
  <c r="S4928" i="1" s="1"/>
  <c r="Q4927" i="1"/>
  <c r="K4927" i="1" s="1"/>
  <c r="L4928" i="1" s="1"/>
  <c r="M4929" i="1" s="1"/>
  <c r="S4929" i="1" s="1"/>
  <c r="N4928" i="1" l="1"/>
  <c r="E4929" i="1" s="1"/>
  <c r="G4929" i="1" s="1"/>
  <c r="N4929" i="1" s="1"/>
  <c r="E4930" i="1" s="1"/>
  <c r="Q4928" i="1"/>
  <c r="K4928" i="1" s="1"/>
  <c r="L4929" i="1" s="1"/>
  <c r="M4931" i="1" s="1"/>
  <c r="S4931" i="1" s="1"/>
  <c r="M4930" i="1" l="1"/>
  <c r="S4930" i="1" s="1"/>
  <c r="G4930" i="1"/>
  <c r="Q4929" i="1"/>
  <c r="K4929" i="1" s="1"/>
  <c r="L4930" i="1" s="1"/>
  <c r="M4932" i="1" s="1"/>
  <c r="S4932" i="1" s="1"/>
  <c r="N4930" i="1" l="1"/>
  <c r="E4931" i="1" s="1"/>
  <c r="G4931" i="1" s="1"/>
  <c r="N4931" i="1" s="1"/>
  <c r="E4932" i="1" s="1"/>
  <c r="Q4930" i="1"/>
  <c r="K4930" i="1" s="1"/>
  <c r="L4931" i="1" s="1"/>
  <c r="G4932" i="1" l="1"/>
  <c r="N4932" i="1" s="1"/>
  <c r="E4933" i="1" s="1"/>
  <c r="Q4931" i="1"/>
  <c r="K4931" i="1" s="1"/>
  <c r="L4932" i="1" s="1"/>
  <c r="M4933" i="1" s="1"/>
  <c r="S4933" i="1" s="1"/>
  <c r="G4933" i="1" l="1"/>
  <c r="N4933" i="1" s="1"/>
  <c r="E4934" i="1" s="1"/>
  <c r="Q4932" i="1"/>
  <c r="K4932" i="1" s="1"/>
  <c r="L4933" i="1" s="1"/>
  <c r="M4935" i="1" s="1"/>
  <c r="S4935" i="1" s="1"/>
  <c r="M4934" i="1" l="1"/>
  <c r="S4934" i="1" s="1"/>
  <c r="G4934" i="1"/>
  <c r="Q4933" i="1"/>
  <c r="K4933" i="1" s="1"/>
  <c r="L4934" i="1" s="1"/>
  <c r="M4936" i="1" s="1"/>
  <c r="S4936" i="1" s="1"/>
  <c r="N4934" i="1" l="1"/>
  <c r="E4935" i="1" s="1"/>
  <c r="G4935" i="1" s="1"/>
  <c r="N4935" i="1" s="1"/>
  <c r="E4936" i="1" s="1"/>
  <c r="Q4934" i="1"/>
  <c r="K4934" i="1" s="1"/>
  <c r="L4935" i="1" s="1"/>
  <c r="G4936" i="1" l="1"/>
  <c r="N4936" i="1" s="1"/>
  <c r="E4937" i="1" s="1"/>
  <c r="Q4935" i="1"/>
  <c r="K4935" i="1" s="1"/>
  <c r="L4936" i="1" s="1"/>
  <c r="M4938" i="1" s="1"/>
  <c r="S4938" i="1" s="1"/>
  <c r="M4937" i="1" l="1"/>
  <c r="S4937" i="1" s="1"/>
  <c r="G4937" i="1"/>
  <c r="Q4936" i="1"/>
  <c r="K4936" i="1" s="1"/>
  <c r="L4937" i="1" s="1"/>
  <c r="N4937" i="1" l="1"/>
  <c r="E4938" i="1" s="1"/>
  <c r="G4938" i="1" s="1"/>
  <c r="N4938" i="1" s="1"/>
  <c r="E4939" i="1" s="1"/>
  <c r="Q4937" i="1"/>
  <c r="K4937" i="1" s="1"/>
  <c r="L4938" i="1" s="1"/>
  <c r="M4939" i="1" s="1"/>
  <c r="S4939" i="1" s="1"/>
  <c r="G4939" i="1" l="1"/>
  <c r="N4939" i="1" s="1"/>
  <c r="E4940" i="1" s="1"/>
  <c r="Q4938" i="1"/>
  <c r="K4938" i="1" s="1"/>
  <c r="L4939" i="1" s="1"/>
  <c r="M4941" i="1" s="1"/>
  <c r="S4941" i="1" s="1"/>
  <c r="M4940" i="1" l="1"/>
  <c r="S4940" i="1" s="1"/>
  <c r="G4940" i="1"/>
  <c r="Q4939" i="1"/>
  <c r="K4939" i="1" s="1"/>
  <c r="L4940" i="1" s="1"/>
  <c r="M4942" i="1" s="1"/>
  <c r="S4942" i="1" s="1"/>
  <c r="N4940" i="1" l="1"/>
  <c r="E4941" i="1" s="1"/>
  <c r="G4941" i="1" s="1"/>
  <c r="N4941" i="1" s="1"/>
  <c r="E4942" i="1" s="1"/>
  <c r="Q4940" i="1"/>
  <c r="K4940" i="1" s="1"/>
  <c r="L4941" i="1" s="1"/>
  <c r="M4943" i="1" s="1"/>
  <c r="S4943" i="1" s="1"/>
  <c r="G4942" i="1" l="1"/>
  <c r="N4942" i="1" s="1"/>
  <c r="E4943" i="1" s="1"/>
  <c r="Q4941" i="1"/>
  <c r="K4941" i="1" s="1"/>
  <c r="L4942" i="1" s="1"/>
  <c r="M4944" i="1" s="1"/>
  <c r="S4944" i="1" s="1"/>
  <c r="G4943" i="1" l="1"/>
  <c r="N4943" i="1" s="1"/>
  <c r="E4944" i="1" s="1"/>
  <c r="Q4942" i="1"/>
  <c r="K4942" i="1" s="1"/>
  <c r="L4943" i="1" s="1"/>
  <c r="G4944" i="1" l="1"/>
  <c r="N4944" i="1" s="1"/>
  <c r="E4945" i="1" s="1"/>
  <c r="Q4943" i="1"/>
  <c r="K4943" i="1" s="1"/>
  <c r="L4944" i="1" s="1"/>
  <c r="M4946" i="1" s="1"/>
  <c r="S4946" i="1" s="1"/>
  <c r="M4945" i="1" l="1"/>
  <c r="S4945" i="1" s="1"/>
  <c r="G4945" i="1"/>
  <c r="Q4944" i="1"/>
  <c r="K4944" i="1" s="1"/>
  <c r="L4945" i="1" s="1"/>
  <c r="M4947" i="1" s="1"/>
  <c r="S4947" i="1" s="1"/>
  <c r="N4945" i="1" l="1"/>
  <c r="E4946" i="1" s="1"/>
  <c r="G4946" i="1" s="1"/>
  <c r="N4946" i="1" s="1"/>
  <c r="E4947" i="1" s="1"/>
  <c r="Q4945" i="1"/>
  <c r="K4945" i="1" s="1"/>
  <c r="L4946" i="1" s="1"/>
  <c r="M4948" i="1" s="1"/>
  <c r="S4948" i="1" s="1"/>
  <c r="G4947" i="1" l="1"/>
  <c r="N4947" i="1" s="1"/>
  <c r="E4948" i="1" s="1"/>
  <c r="Q4946" i="1"/>
  <c r="K4946" i="1" s="1"/>
  <c r="L4947" i="1" s="1"/>
  <c r="G4948" i="1" l="1"/>
  <c r="N4948" i="1" s="1"/>
  <c r="E4949" i="1" s="1"/>
  <c r="Q4947" i="1"/>
  <c r="K4947" i="1" s="1"/>
  <c r="L4948" i="1" s="1"/>
  <c r="M4949" i="1" s="1"/>
  <c r="S4949" i="1" s="1"/>
  <c r="G4949" i="1" l="1"/>
  <c r="N4949" i="1" s="1"/>
  <c r="E4950" i="1" s="1"/>
  <c r="Q4948" i="1"/>
  <c r="K4948" i="1" s="1"/>
  <c r="L4949" i="1" s="1"/>
  <c r="M4951" i="1" s="1"/>
  <c r="S4951" i="1" s="1"/>
  <c r="M4950" i="1" l="1"/>
  <c r="S4950" i="1" s="1"/>
  <c r="G4950" i="1"/>
  <c r="Q4949" i="1"/>
  <c r="K4949" i="1" s="1"/>
  <c r="L4950" i="1" s="1"/>
  <c r="N4950" i="1" l="1"/>
  <c r="E4951" i="1" s="1"/>
  <c r="G4951" i="1" s="1"/>
  <c r="N4951" i="1" s="1"/>
  <c r="E4952" i="1" s="1"/>
  <c r="Q4950" i="1"/>
  <c r="K4950" i="1" s="1"/>
  <c r="L4951" i="1" s="1"/>
  <c r="M4952" i="1" l="1"/>
  <c r="S4952" i="1" s="1"/>
  <c r="G4952" i="1"/>
  <c r="Q4951" i="1"/>
  <c r="K4951" i="1" s="1"/>
  <c r="L4952" i="1" s="1"/>
  <c r="M4954" i="1" s="1"/>
  <c r="S4954" i="1" s="1"/>
  <c r="M4953" i="1" l="1"/>
  <c r="S4953" i="1" s="1"/>
  <c r="N4952" i="1"/>
  <c r="E4953" i="1" s="1"/>
  <c r="G4953" i="1" s="1"/>
  <c r="Q4952" i="1"/>
  <c r="K4952" i="1" s="1"/>
  <c r="L4953" i="1" s="1"/>
  <c r="M4955" i="1" s="1"/>
  <c r="S4955" i="1" s="1"/>
  <c r="N4953" i="1" l="1"/>
  <c r="E4954" i="1" s="1"/>
  <c r="G4954" i="1" s="1"/>
  <c r="N4954" i="1" s="1"/>
  <c r="E4955" i="1" s="1"/>
  <c r="Q4953" i="1"/>
  <c r="K4953" i="1" s="1"/>
  <c r="L4954" i="1" s="1"/>
  <c r="G4955" i="1" l="1"/>
  <c r="N4955" i="1" s="1"/>
  <c r="E4956" i="1" s="1"/>
  <c r="Q4954" i="1"/>
  <c r="K4954" i="1" s="1"/>
  <c r="L4955" i="1" s="1"/>
  <c r="M4956" i="1" l="1"/>
  <c r="S4956" i="1" s="1"/>
  <c r="G4956" i="1"/>
  <c r="Q4955" i="1"/>
  <c r="K4955" i="1" s="1"/>
  <c r="L4956" i="1" s="1"/>
  <c r="N4956" i="1" l="1"/>
  <c r="E4957" i="1" s="1"/>
  <c r="G4957" i="1" s="1"/>
  <c r="M4957" i="1"/>
  <c r="S4957" i="1" s="1"/>
  <c r="Q4956" i="1"/>
  <c r="K4956" i="1" s="1"/>
  <c r="L4957" i="1" s="1"/>
  <c r="N4957" i="1" l="1"/>
  <c r="E4958" i="1" s="1"/>
  <c r="G4958" i="1" s="1"/>
  <c r="M4958" i="1"/>
  <c r="S4958" i="1" s="1"/>
  <c r="Q4957" i="1"/>
  <c r="K4957" i="1" s="1"/>
  <c r="L4958" i="1" s="1"/>
  <c r="M4959" i="1" s="1"/>
  <c r="S4959" i="1" s="1"/>
  <c r="N4958" i="1" l="1"/>
  <c r="E4959" i="1" s="1"/>
  <c r="G4959" i="1" s="1"/>
  <c r="N4959" i="1" s="1"/>
  <c r="E4960" i="1" s="1"/>
  <c r="Q4958" i="1"/>
  <c r="K4958" i="1" s="1"/>
  <c r="L4959" i="1" s="1"/>
  <c r="M4960" i="1" l="1"/>
  <c r="S4960" i="1" s="1"/>
  <c r="G4960" i="1"/>
  <c r="Q4959" i="1"/>
  <c r="K4959" i="1" s="1"/>
  <c r="L4960" i="1" s="1"/>
  <c r="M4962" i="1" s="1"/>
  <c r="S4962" i="1" s="1"/>
  <c r="M4961" i="1" l="1"/>
  <c r="S4961" i="1" s="1"/>
  <c r="N4960" i="1"/>
  <c r="E4961" i="1" s="1"/>
  <c r="G4961" i="1" s="1"/>
  <c r="Q4960" i="1"/>
  <c r="K4960" i="1" s="1"/>
  <c r="L4961" i="1" s="1"/>
  <c r="M4963" i="1" s="1"/>
  <c r="S4963" i="1" s="1"/>
  <c r="N4961" i="1" l="1"/>
  <c r="E4962" i="1" s="1"/>
  <c r="G4962" i="1" s="1"/>
  <c r="N4962" i="1" s="1"/>
  <c r="E4963" i="1" s="1"/>
  <c r="Q4961" i="1"/>
  <c r="K4961" i="1" s="1"/>
  <c r="L4962" i="1" s="1"/>
  <c r="G4963" i="1" l="1"/>
  <c r="N4963" i="1" s="1"/>
  <c r="E4964" i="1" s="1"/>
  <c r="Q4962" i="1"/>
  <c r="K4962" i="1" s="1"/>
  <c r="L4963" i="1" s="1"/>
  <c r="M4964" i="1" l="1"/>
  <c r="S4964" i="1" s="1"/>
  <c r="G4964" i="1"/>
  <c r="Q4963" i="1"/>
  <c r="K4963" i="1" s="1"/>
  <c r="L4964" i="1" s="1"/>
  <c r="N4964" i="1" l="1"/>
  <c r="E4965" i="1" s="1"/>
  <c r="G4965" i="1" s="1"/>
  <c r="M4965" i="1"/>
  <c r="S4965" i="1" s="1"/>
  <c r="Q4964" i="1"/>
  <c r="K4964" i="1" s="1"/>
  <c r="L4965" i="1" s="1"/>
  <c r="M4966" i="1" l="1"/>
  <c r="S4966" i="1" s="1"/>
  <c r="N4965" i="1"/>
  <c r="E4966" i="1" s="1"/>
  <c r="G4966" i="1" s="1"/>
  <c r="Q4965" i="1"/>
  <c r="K4965" i="1" s="1"/>
  <c r="L4966" i="1" s="1"/>
  <c r="M4968" i="1" s="1"/>
  <c r="S4968" i="1" s="1"/>
  <c r="N4966" i="1" l="1"/>
  <c r="E4967" i="1" s="1"/>
  <c r="G4967" i="1" s="1"/>
  <c r="M4967" i="1"/>
  <c r="S4967" i="1" s="1"/>
  <c r="Q4966" i="1"/>
  <c r="K4966" i="1" s="1"/>
  <c r="L4967" i="1" s="1"/>
  <c r="M4969" i="1" s="1"/>
  <c r="S4969" i="1" s="1"/>
  <c r="N4967" i="1" l="1"/>
  <c r="E4968" i="1" s="1"/>
  <c r="G4968" i="1" s="1"/>
  <c r="N4968" i="1" s="1"/>
  <c r="E4969" i="1" s="1"/>
  <c r="Q4967" i="1"/>
  <c r="K4967" i="1" s="1"/>
  <c r="L4968" i="1" s="1"/>
  <c r="G4969" i="1" l="1"/>
  <c r="N4969" i="1" s="1"/>
  <c r="E4970" i="1" s="1"/>
  <c r="Q4968" i="1"/>
  <c r="K4968" i="1" s="1"/>
  <c r="L4969" i="1" s="1"/>
  <c r="M4970" i="1" l="1"/>
  <c r="S4970" i="1" s="1"/>
  <c r="G4970" i="1"/>
  <c r="Q4969" i="1"/>
  <c r="K4969" i="1" s="1"/>
  <c r="L4970" i="1" s="1"/>
  <c r="M4971" i="1" s="1"/>
  <c r="S4971" i="1" s="1"/>
  <c r="N4970" i="1" l="1"/>
  <c r="E4971" i="1" s="1"/>
  <c r="G4971" i="1" s="1"/>
  <c r="N4971" i="1" s="1"/>
  <c r="E4972" i="1" s="1"/>
  <c r="Q4970" i="1"/>
  <c r="K4970" i="1" s="1"/>
  <c r="L4971" i="1" s="1"/>
  <c r="M4973" i="1" s="1"/>
  <c r="S4973" i="1" s="1"/>
  <c r="M4972" i="1" l="1"/>
  <c r="S4972" i="1" s="1"/>
  <c r="G4972" i="1"/>
  <c r="Q4971" i="1"/>
  <c r="K4971" i="1" s="1"/>
  <c r="L4972" i="1" s="1"/>
  <c r="M4974" i="1" s="1"/>
  <c r="S4974" i="1" s="1"/>
  <c r="N4972" i="1" l="1"/>
  <c r="E4973" i="1" s="1"/>
  <c r="G4973" i="1" s="1"/>
  <c r="N4973" i="1" s="1"/>
  <c r="E4974" i="1" s="1"/>
  <c r="Q4972" i="1"/>
  <c r="K4972" i="1" s="1"/>
  <c r="L4973" i="1" s="1"/>
  <c r="M4975" i="1" s="1"/>
  <c r="S4975" i="1" s="1"/>
  <c r="G4974" i="1" l="1"/>
  <c r="N4974" i="1" s="1"/>
  <c r="E4975" i="1" s="1"/>
  <c r="Q4973" i="1"/>
  <c r="K4973" i="1" s="1"/>
  <c r="L4974" i="1" s="1"/>
  <c r="G4975" i="1" l="1"/>
  <c r="N4975" i="1" s="1"/>
  <c r="E4976" i="1" s="1"/>
  <c r="Q4974" i="1"/>
  <c r="K4974" i="1" s="1"/>
  <c r="L4975" i="1" s="1"/>
  <c r="M4976" i="1" l="1"/>
  <c r="S4976" i="1" s="1"/>
  <c r="G4976" i="1"/>
  <c r="Q4975" i="1"/>
  <c r="K4975" i="1" s="1"/>
  <c r="L4976" i="1" s="1"/>
  <c r="M4978" i="1" s="1"/>
  <c r="S4978" i="1" s="1"/>
  <c r="N4976" i="1" l="1"/>
  <c r="E4977" i="1" s="1"/>
  <c r="G4977" i="1" s="1"/>
  <c r="M4977" i="1"/>
  <c r="S4977" i="1" s="1"/>
  <c r="Q4976" i="1"/>
  <c r="K4976" i="1" s="1"/>
  <c r="L4977" i="1" s="1"/>
  <c r="N4977" i="1" l="1"/>
  <c r="E4978" i="1" s="1"/>
  <c r="G4978" i="1" s="1"/>
  <c r="N4978" i="1" s="1"/>
  <c r="E4979" i="1" s="1"/>
  <c r="Q4977" i="1"/>
  <c r="K4977" i="1" s="1"/>
  <c r="L4978" i="1" s="1"/>
  <c r="M4979" i="1" l="1"/>
  <c r="S4979" i="1" s="1"/>
  <c r="G4979" i="1"/>
  <c r="Q4978" i="1"/>
  <c r="K4978" i="1" s="1"/>
  <c r="L4979" i="1" s="1"/>
  <c r="M4980" i="1" s="1"/>
  <c r="S4980" i="1" s="1"/>
  <c r="N4979" i="1" l="1"/>
  <c r="E4980" i="1" s="1"/>
  <c r="G4980" i="1" s="1"/>
  <c r="N4980" i="1" s="1"/>
  <c r="E4981" i="1" s="1"/>
  <c r="Q4979" i="1"/>
  <c r="K4979" i="1" s="1"/>
  <c r="L4980" i="1" s="1"/>
  <c r="M4981" i="1" l="1"/>
  <c r="S4981" i="1" s="1"/>
  <c r="G4981" i="1"/>
  <c r="Q4980" i="1"/>
  <c r="K4980" i="1" s="1"/>
  <c r="L4981" i="1" s="1"/>
  <c r="M4983" i="1" s="1"/>
  <c r="S4983" i="1" s="1"/>
  <c r="M4982" i="1" l="1"/>
  <c r="S4982" i="1" s="1"/>
  <c r="N4981" i="1"/>
  <c r="E4982" i="1" s="1"/>
  <c r="G4982" i="1" s="1"/>
  <c r="Q4981" i="1"/>
  <c r="K4981" i="1" s="1"/>
  <c r="L4982" i="1" s="1"/>
  <c r="N4982" i="1" l="1"/>
  <c r="E4983" i="1" s="1"/>
  <c r="G4983" i="1" s="1"/>
  <c r="N4983" i="1" s="1"/>
  <c r="E4984" i="1" s="1"/>
  <c r="Q4982" i="1"/>
  <c r="K4982" i="1" s="1"/>
  <c r="L4983" i="1" s="1"/>
  <c r="M4984" i="1" l="1"/>
  <c r="S4984" i="1" s="1"/>
  <c r="G4984" i="1"/>
  <c r="Q4983" i="1"/>
  <c r="K4983" i="1" s="1"/>
  <c r="L4984" i="1" s="1"/>
  <c r="M4986" i="1" s="1"/>
  <c r="S4986" i="1" s="1"/>
  <c r="N4984" i="1" l="1"/>
  <c r="E4985" i="1" s="1"/>
  <c r="G4985" i="1" s="1"/>
  <c r="M4985" i="1"/>
  <c r="S4985" i="1" s="1"/>
  <c r="Q4984" i="1"/>
  <c r="K4984" i="1" s="1"/>
  <c r="L4985" i="1" s="1"/>
  <c r="N4985" i="1" l="1"/>
  <c r="E4986" i="1" s="1"/>
  <c r="G4986" i="1" s="1"/>
  <c r="N4986" i="1" s="1"/>
  <c r="E4987" i="1" s="1"/>
  <c r="Q4985" i="1"/>
  <c r="K4985" i="1" s="1"/>
  <c r="L4986" i="1" s="1"/>
  <c r="M4987" i="1" l="1"/>
  <c r="S4987" i="1" s="1"/>
  <c r="G4987" i="1"/>
  <c r="Q4986" i="1"/>
  <c r="K4986" i="1" s="1"/>
  <c r="L4987" i="1" s="1"/>
  <c r="M4988" i="1" s="1"/>
  <c r="S4988" i="1" s="1"/>
  <c r="N4987" i="1" l="1"/>
  <c r="E4988" i="1" s="1"/>
  <c r="G4988" i="1" s="1"/>
  <c r="N4988" i="1" s="1"/>
  <c r="E4989" i="1" s="1"/>
  <c r="Q4987" i="1"/>
  <c r="K4987" i="1" s="1"/>
  <c r="L4988" i="1" s="1"/>
  <c r="M4989" i="1" l="1"/>
  <c r="S4989" i="1" s="1"/>
  <c r="G4989" i="1"/>
  <c r="Q4988" i="1"/>
  <c r="K4988" i="1" s="1"/>
  <c r="L4989" i="1" s="1"/>
  <c r="N4989" i="1" l="1"/>
  <c r="E4990" i="1" s="1"/>
  <c r="G4990" i="1" s="1"/>
  <c r="M4990" i="1"/>
  <c r="S4990" i="1" s="1"/>
  <c r="Q4989" i="1"/>
  <c r="K4989" i="1" s="1"/>
  <c r="L4990" i="1" s="1"/>
  <c r="M4992" i="1" s="1"/>
  <c r="S4992" i="1" s="1"/>
  <c r="N4990" i="1" l="1"/>
  <c r="E4991" i="1" s="1"/>
  <c r="G4991" i="1" s="1"/>
  <c r="M4991" i="1"/>
  <c r="S4991" i="1" s="1"/>
  <c r="Q4990" i="1"/>
  <c r="K4990" i="1" s="1"/>
  <c r="L4991" i="1" s="1"/>
  <c r="N4991" i="1" l="1"/>
  <c r="E4992" i="1" s="1"/>
  <c r="G4992" i="1" s="1"/>
  <c r="N4992" i="1" s="1"/>
  <c r="E4993" i="1" s="1"/>
  <c r="Q4991" i="1"/>
  <c r="K4991" i="1" s="1"/>
  <c r="L4992" i="1" s="1"/>
  <c r="M4994" i="1" s="1"/>
  <c r="S4994" i="1" s="1"/>
  <c r="M4993" i="1" l="1"/>
  <c r="S4993" i="1" s="1"/>
  <c r="G4993" i="1"/>
  <c r="Q4992" i="1"/>
  <c r="K4992" i="1" s="1"/>
  <c r="L4993" i="1" s="1"/>
  <c r="N4993" i="1" l="1"/>
  <c r="E4994" i="1" s="1"/>
  <c r="G4994" i="1" s="1"/>
  <c r="N4994" i="1" s="1"/>
  <c r="E4995" i="1" s="1"/>
  <c r="Q4993" i="1"/>
  <c r="K4993" i="1" s="1"/>
  <c r="L4994" i="1" s="1"/>
  <c r="M4996" i="1" s="1"/>
  <c r="S4996" i="1" s="1"/>
  <c r="M4995" i="1" l="1"/>
  <c r="S4995" i="1" s="1"/>
  <c r="G4995" i="1"/>
  <c r="Q4994" i="1"/>
  <c r="K4994" i="1" s="1"/>
  <c r="L4995" i="1" s="1"/>
  <c r="N4995" i="1" l="1"/>
  <c r="E4996" i="1" s="1"/>
  <c r="G4996" i="1" s="1"/>
  <c r="N4996" i="1" s="1"/>
  <c r="E4997" i="1" s="1"/>
  <c r="Q4995" i="1"/>
  <c r="K4995" i="1" s="1"/>
  <c r="L4996" i="1" s="1"/>
  <c r="M4997" i="1" l="1"/>
  <c r="S4997" i="1" s="1"/>
  <c r="G4997" i="1"/>
  <c r="Q4996" i="1"/>
  <c r="K4996" i="1" s="1"/>
  <c r="L4997" i="1" s="1"/>
  <c r="N4997" i="1" l="1"/>
  <c r="E4998" i="1" s="1"/>
  <c r="G4998" i="1" s="1"/>
  <c r="M4998" i="1"/>
  <c r="S4998" i="1" s="1"/>
  <c r="Q4997" i="1"/>
  <c r="K4997" i="1" s="1"/>
  <c r="L4998" i="1" s="1"/>
  <c r="N4998" i="1" l="1"/>
  <c r="E4999" i="1" s="1"/>
  <c r="G4999" i="1" s="1"/>
  <c r="M4999" i="1"/>
  <c r="S4999" i="1" s="1"/>
  <c r="Q4998" i="1"/>
  <c r="K4998" i="1" s="1"/>
  <c r="L4999" i="1" s="1"/>
  <c r="M5001" i="1" s="1"/>
  <c r="S5001" i="1" s="1"/>
  <c r="M5000" i="1" l="1"/>
  <c r="S5000" i="1" s="1"/>
  <c r="N4999" i="1"/>
  <c r="E5000" i="1" s="1"/>
  <c r="G5000" i="1" s="1"/>
  <c r="Q4999" i="1"/>
  <c r="K4999" i="1" s="1"/>
  <c r="L5000" i="1" s="1"/>
  <c r="M5002" i="1" s="1"/>
  <c r="S5002" i="1" s="1"/>
  <c r="N5000" i="1" l="1"/>
  <c r="E5001" i="1" s="1"/>
  <c r="G5001" i="1" s="1"/>
  <c r="N5001" i="1" s="1"/>
  <c r="E5002" i="1" s="1"/>
  <c r="Q5000" i="1"/>
  <c r="K5000" i="1" s="1"/>
  <c r="L5001" i="1" s="1"/>
  <c r="M5003" i="1" s="1"/>
  <c r="S5003" i="1" s="1"/>
  <c r="Q5001" i="1" l="1"/>
  <c r="K5001" i="1" s="1"/>
  <c r="L5002" i="1" s="1"/>
  <c r="G5002" i="1"/>
  <c r="N5002" i="1" s="1"/>
  <c r="E5003" i="1" s="1"/>
  <c r="G5003" i="1" l="1"/>
  <c r="N5003" i="1" s="1"/>
  <c r="E5004" i="1" s="1"/>
  <c r="Q5002" i="1"/>
  <c r="K5002" i="1" s="1"/>
  <c r="L5003" i="1" s="1"/>
  <c r="M5005" i="1" s="1"/>
  <c r="S5005" i="1" s="1"/>
  <c r="M5004" i="1" l="1"/>
  <c r="S5004" i="1" s="1"/>
  <c r="G5004" i="1"/>
  <c r="Q5003" i="1"/>
  <c r="K5003" i="1" s="1"/>
  <c r="L5004" i="1" s="1"/>
  <c r="M5006" i="1" s="1"/>
  <c r="S5006" i="1" s="1"/>
  <c r="N5004" i="1" l="1"/>
  <c r="E5005" i="1" s="1"/>
  <c r="G5005" i="1" s="1"/>
  <c r="N5005" i="1" s="1"/>
  <c r="E5006" i="1" s="1"/>
  <c r="Q5004" i="1"/>
  <c r="K5004" i="1" s="1"/>
  <c r="L5005" i="1" s="1"/>
  <c r="G5006" i="1" l="1"/>
  <c r="N5006" i="1" s="1"/>
  <c r="E5007" i="1" s="1"/>
  <c r="Q5005" i="1"/>
  <c r="K5005" i="1" s="1"/>
  <c r="L5006" i="1" s="1"/>
  <c r="M5008" i="1" s="1"/>
  <c r="S5008" i="1" s="1"/>
  <c r="M5007" i="1" l="1"/>
  <c r="S5007" i="1" s="1"/>
  <c r="G5007" i="1"/>
  <c r="Q5006" i="1"/>
  <c r="K5006" i="1" s="1"/>
  <c r="L5007" i="1" s="1"/>
  <c r="N5007" i="1" l="1"/>
  <c r="E5008" i="1" s="1"/>
  <c r="G5008" i="1" s="1"/>
  <c r="N5008" i="1" s="1"/>
  <c r="E5009" i="1" s="1"/>
  <c r="Q5007" i="1"/>
  <c r="K5007" i="1" s="1"/>
  <c r="L5008" i="1" s="1"/>
  <c r="M5010" i="1" s="1"/>
  <c r="S5010" i="1" s="1"/>
  <c r="M5009" i="1" l="1"/>
  <c r="S5009" i="1" s="1"/>
  <c r="G5009" i="1"/>
  <c r="Q5008" i="1"/>
  <c r="K5008" i="1" s="1"/>
  <c r="L5009" i="1" s="1"/>
  <c r="M5011" i="1" s="1"/>
  <c r="S5011" i="1" s="1"/>
  <c r="N5009" i="1" l="1"/>
  <c r="E5010" i="1" s="1"/>
  <c r="G5010" i="1" s="1"/>
  <c r="N5010" i="1" s="1"/>
  <c r="E5011" i="1" s="1"/>
  <c r="Q5009" i="1"/>
  <c r="K5009" i="1" s="1"/>
  <c r="L5010" i="1" s="1"/>
  <c r="G5011" i="1" l="1"/>
  <c r="N5011" i="1" s="1"/>
  <c r="E5012" i="1" s="1"/>
  <c r="Q5010" i="1"/>
  <c r="K5010" i="1" s="1"/>
  <c r="L5011" i="1" s="1"/>
  <c r="M5013" i="1" s="1"/>
  <c r="S5013" i="1" s="1"/>
  <c r="M5012" i="1" l="1"/>
  <c r="S5012" i="1" s="1"/>
  <c r="G5012" i="1"/>
  <c r="Q5011" i="1"/>
  <c r="K5011" i="1" s="1"/>
  <c r="L5012" i="1" s="1"/>
  <c r="M5014" i="1" s="1"/>
  <c r="S5014" i="1" s="1"/>
  <c r="N5012" i="1" l="1"/>
  <c r="E5013" i="1" s="1"/>
  <c r="G5013" i="1" s="1"/>
  <c r="N5013" i="1" s="1"/>
  <c r="E5014" i="1" s="1"/>
  <c r="Q5012" i="1"/>
  <c r="K5012" i="1" s="1"/>
  <c r="L5013" i="1" s="1"/>
  <c r="G5014" i="1" l="1"/>
  <c r="N5014" i="1" s="1"/>
  <c r="E5015" i="1" s="1"/>
  <c r="Q5013" i="1"/>
  <c r="K5013" i="1" s="1"/>
  <c r="L5014" i="1" s="1"/>
  <c r="M5016" i="1" s="1"/>
  <c r="S5016" i="1" s="1"/>
  <c r="M5015" i="1" l="1"/>
  <c r="S5015" i="1" s="1"/>
  <c r="G5015" i="1"/>
  <c r="Q5014" i="1"/>
  <c r="K5014" i="1" s="1"/>
  <c r="L5015" i="1" s="1"/>
  <c r="M5017" i="1" s="1"/>
  <c r="S5017" i="1" s="1"/>
  <c r="N5015" i="1" l="1"/>
  <c r="E5016" i="1" s="1"/>
  <c r="G5016" i="1" s="1"/>
  <c r="N5016" i="1" s="1"/>
  <c r="E5017" i="1" s="1"/>
  <c r="Q5015" i="1"/>
  <c r="K5015" i="1" s="1"/>
  <c r="L5016" i="1" s="1"/>
  <c r="M5018" i="1" s="1"/>
  <c r="S5018" i="1" s="1"/>
  <c r="G5017" i="1" l="1"/>
  <c r="N5017" i="1" s="1"/>
  <c r="E5018" i="1" s="1"/>
  <c r="Q5016" i="1"/>
  <c r="K5016" i="1" s="1"/>
  <c r="L5017" i="1" s="1"/>
  <c r="M5019" i="1" s="1"/>
  <c r="S5019" i="1" s="1"/>
  <c r="G5018" i="1" l="1"/>
  <c r="N5018" i="1" s="1"/>
  <c r="E5019" i="1" s="1"/>
  <c r="Q5017" i="1"/>
  <c r="K5017" i="1" s="1"/>
  <c r="L5018" i="1" s="1"/>
  <c r="M5020" i="1" s="1"/>
  <c r="S5020" i="1" s="1"/>
  <c r="G5019" i="1" l="1"/>
  <c r="N5019" i="1" s="1"/>
  <c r="E5020" i="1" s="1"/>
  <c r="Q5018" i="1"/>
  <c r="K5018" i="1" s="1"/>
  <c r="L5019" i="1" s="1"/>
  <c r="M5021" i="1" s="1"/>
  <c r="S5021" i="1" s="1"/>
  <c r="G5020" i="1" l="1"/>
  <c r="N5020" i="1" s="1"/>
  <c r="E5021" i="1" s="1"/>
  <c r="Q5019" i="1"/>
  <c r="K5019" i="1" s="1"/>
  <c r="L5020" i="1" s="1"/>
  <c r="G5021" i="1" l="1"/>
  <c r="N5021" i="1" s="1"/>
  <c r="E5022" i="1" s="1"/>
  <c r="Q5020" i="1"/>
  <c r="K5020" i="1" s="1"/>
  <c r="L5021" i="1" s="1"/>
  <c r="M5023" i="1" s="1"/>
  <c r="S5023" i="1" s="1"/>
  <c r="M5022" i="1" l="1"/>
  <c r="S5022" i="1" s="1"/>
  <c r="G5022" i="1"/>
  <c r="Q5021" i="1"/>
  <c r="K5021" i="1" s="1"/>
  <c r="L5022" i="1" s="1"/>
  <c r="M5024" i="1" s="1"/>
  <c r="S5024" i="1" s="1"/>
  <c r="N5022" i="1" l="1"/>
  <c r="E5023" i="1" s="1"/>
  <c r="G5023" i="1" s="1"/>
  <c r="N5023" i="1" s="1"/>
  <c r="E5024" i="1" s="1"/>
  <c r="Q5022" i="1"/>
  <c r="K5022" i="1" s="1"/>
  <c r="L5023" i="1" s="1"/>
  <c r="M5025" i="1" s="1"/>
  <c r="S5025" i="1" s="1"/>
  <c r="G5024" i="1" l="1"/>
  <c r="N5024" i="1" s="1"/>
  <c r="E5025" i="1" s="1"/>
  <c r="Q5023" i="1"/>
  <c r="K5023" i="1" s="1"/>
  <c r="L5024" i="1" s="1"/>
  <c r="M5026" i="1" s="1"/>
  <c r="S5026" i="1" s="1"/>
  <c r="G5025" i="1" l="1"/>
  <c r="N5025" i="1" s="1"/>
  <c r="E5026" i="1" s="1"/>
  <c r="Q5024" i="1"/>
  <c r="K5024" i="1" s="1"/>
  <c r="L5025" i="1" s="1"/>
  <c r="G5026" i="1" l="1"/>
  <c r="N5026" i="1" s="1"/>
  <c r="E5027" i="1" s="1"/>
  <c r="Q5025" i="1"/>
  <c r="K5025" i="1" s="1"/>
  <c r="L5026" i="1" s="1"/>
  <c r="M5028" i="1" s="1"/>
  <c r="S5028" i="1" s="1"/>
  <c r="M5027" i="1" l="1"/>
  <c r="S5027" i="1" s="1"/>
  <c r="G5027" i="1"/>
  <c r="Q5026" i="1"/>
  <c r="K5026" i="1" s="1"/>
  <c r="L5027" i="1" s="1"/>
  <c r="N5027" i="1" l="1"/>
  <c r="E5028" i="1" s="1"/>
  <c r="G5028" i="1" s="1"/>
  <c r="N5028" i="1" s="1"/>
  <c r="E5029" i="1" s="1"/>
  <c r="Q5027" i="1"/>
  <c r="K5027" i="1" s="1"/>
  <c r="L5028" i="1" s="1"/>
  <c r="M5030" i="1" s="1"/>
  <c r="S5030" i="1" s="1"/>
  <c r="M5029" i="1" l="1"/>
  <c r="S5029" i="1" s="1"/>
  <c r="G5029" i="1"/>
  <c r="Q5028" i="1"/>
  <c r="K5028" i="1" s="1"/>
  <c r="L5029" i="1" s="1"/>
  <c r="N5029" i="1" l="1"/>
  <c r="E5030" i="1" s="1"/>
  <c r="G5030" i="1" s="1"/>
  <c r="N5030" i="1" s="1"/>
  <c r="E5031" i="1" s="1"/>
  <c r="Q5029" i="1"/>
  <c r="K5029" i="1" s="1"/>
  <c r="L5030" i="1" s="1"/>
  <c r="M5032" i="1" s="1"/>
  <c r="S5032" i="1" s="1"/>
  <c r="M5031" i="1" l="1"/>
  <c r="S5031" i="1" s="1"/>
  <c r="G5031" i="1"/>
  <c r="Q5030" i="1"/>
  <c r="K5030" i="1" s="1"/>
  <c r="L5031" i="1" s="1"/>
  <c r="M5033" i="1" s="1"/>
  <c r="S5033" i="1" s="1"/>
  <c r="N5031" i="1" l="1"/>
  <c r="E5032" i="1" s="1"/>
  <c r="G5032" i="1" s="1"/>
  <c r="N5032" i="1" s="1"/>
  <c r="E5033" i="1" s="1"/>
  <c r="Q5031" i="1"/>
  <c r="K5031" i="1" s="1"/>
  <c r="L5032" i="1" s="1"/>
  <c r="M5034" i="1" s="1"/>
  <c r="S5034" i="1" s="1"/>
  <c r="G5033" i="1" l="1"/>
  <c r="N5033" i="1" s="1"/>
  <c r="E5034" i="1" s="1"/>
  <c r="Q5032" i="1"/>
  <c r="K5032" i="1" s="1"/>
  <c r="L5033" i="1" s="1"/>
  <c r="G5034" i="1" l="1"/>
  <c r="N5034" i="1" s="1"/>
  <c r="E5035" i="1" s="1"/>
  <c r="Q5033" i="1"/>
  <c r="K5033" i="1" s="1"/>
  <c r="L5034" i="1" s="1"/>
  <c r="M5035" i="1" l="1"/>
  <c r="S5035" i="1" s="1"/>
  <c r="G5035" i="1"/>
  <c r="Q5034" i="1"/>
  <c r="K5034" i="1" s="1"/>
  <c r="L5035" i="1" s="1"/>
  <c r="M5037" i="1" s="1"/>
  <c r="S5037" i="1" s="1"/>
  <c r="M5036" i="1" l="1"/>
  <c r="S5036" i="1" s="1"/>
  <c r="N5035" i="1"/>
  <c r="E5036" i="1" s="1"/>
  <c r="G5036" i="1" s="1"/>
  <c r="Q5035" i="1"/>
  <c r="K5035" i="1" s="1"/>
  <c r="L5036" i="1" s="1"/>
  <c r="N5036" i="1" l="1"/>
  <c r="E5037" i="1" s="1"/>
  <c r="G5037" i="1" s="1"/>
  <c r="N5037" i="1" s="1"/>
  <c r="E5038" i="1" s="1"/>
  <c r="Q5036" i="1"/>
  <c r="K5036" i="1" s="1"/>
  <c r="L5037" i="1" s="1"/>
  <c r="M5038" i="1" s="1"/>
  <c r="S5038" i="1" s="1"/>
  <c r="G5038" i="1" l="1"/>
  <c r="N5038" i="1" s="1"/>
  <c r="E5039" i="1" s="1"/>
  <c r="Q5037" i="1"/>
  <c r="K5037" i="1" s="1"/>
  <c r="L5038" i="1" s="1"/>
  <c r="M5039" i="1" l="1"/>
  <c r="S5039" i="1" s="1"/>
  <c r="Q5038" i="1"/>
  <c r="K5038" i="1" s="1"/>
  <c r="L5039" i="1" s="1"/>
  <c r="G5039" i="1"/>
  <c r="M5040" i="1" l="1"/>
  <c r="S5040" i="1" s="1"/>
  <c r="N5039" i="1"/>
  <c r="E5040" i="1" s="1"/>
  <c r="G5040" i="1" s="1"/>
  <c r="Q5039" i="1"/>
  <c r="K5039" i="1" s="1"/>
  <c r="L5040" i="1" s="1"/>
  <c r="M5042" i="1" s="1"/>
  <c r="S5042" i="1" s="1"/>
  <c r="N5040" i="1" l="1"/>
  <c r="E5041" i="1" s="1"/>
  <c r="G5041" i="1" s="1"/>
  <c r="M5041" i="1"/>
  <c r="S5041" i="1" s="1"/>
  <c r="Q5040" i="1"/>
  <c r="K5040" i="1" s="1"/>
  <c r="L5041" i="1" s="1"/>
  <c r="N5041" i="1" l="1"/>
  <c r="E5042" i="1" s="1"/>
  <c r="G5042" i="1" s="1"/>
  <c r="N5042" i="1" s="1"/>
  <c r="E5043" i="1" s="1"/>
  <c r="Q5041" i="1"/>
  <c r="K5041" i="1" s="1"/>
  <c r="L5042" i="1" s="1"/>
  <c r="M5043" i="1" l="1"/>
  <c r="S5043" i="1" s="1"/>
  <c r="G5043" i="1"/>
  <c r="Q5042" i="1"/>
  <c r="K5042" i="1" s="1"/>
  <c r="L5043" i="1" s="1"/>
  <c r="M5045" i="1" s="1"/>
  <c r="S5045" i="1" s="1"/>
  <c r="N5043" i="1" l="1"/>
  <c r="E5044" i="1" s="1"/>
  <c r="G5044" i="1" s="1"/>
  <c r="M5044" i="1"/>
  <c r="S5044" i="1" s="1"/>
  <c r="Q5043" i="1"/>
  <c r="K5043" i="1" s="1"/>
  <c r="L5044" i="1" s="1"/>
  <c r="N5044" i="1" l="1"/>
  <c r="E5045" i="1" s="1"/>
  <c r="G5045" i="1" s="1"/>
  <c r="N5045" i="1" s="1"/>
  <c r="E5046" i="1" s="1"/>
  <c r="Q5044" i="1"/>
  <c r="K5044" i="1" s="1"/>
  <c r="L5045" i="1" s="1"/>
  <c r="M5046" i="1" s="1"/>
  <c r="S5046" i="1" s="1"/>
  <c r="G5046" i="1" l="1"/>
  <c r="N5046" i="1" s="1"/>
  <c r="E5047" i="1" s="1"/>
  <c r="Q5045" i="1"/>
  <c r="K5045" i="1" s="1"/>
  <c r="L5046" i="1" s="1"/>
  <c r="M5047" i="1" l="1"/>
  <c r="S5047" i="1" s="1"/>
  <c r="G5047" i="1"/>
  <c r="Q5046" i="1"/>
  <c r="K5046" i="1" s="1"/>
  <c r="L5047" i="1" s="1"/>
  <c r="M5048" i="1" s="1"/>
  <c r="S5048" i="1" s="1"/>
  <c r="N5047" i="1" l="1"/>
  <c r="E5048" i="1" s="1"/>
  <c r="G5048" i="1" s="1"/>
  <c r="N5048" i="1" s="1"/>
  <c r="E5049" i="1" s="1"/>
  <c r="Q5047" i="1"/>
  <c r="K5047" i="1" s="1"/>
  <c r="L5048" i="1" s="1"/>
  <c r="M5049" i="1" l="1"/>
  <c r="S5049" i="1" s="1"/>
  <c r="G5049" i="1"/>
  <c r="Q5048" i="1"/>
  <c r="K5048" i="1" s="1"/>
  <c r="L5049" i="1" s="1"/>
  <c r="M5051" i="1" s="1"/>
  <c r="S5051" i="1" s="1"/>
  <c r="N5049" i="1" l="1"/>
  <c r="E5050" i="1" s="1"/>
  <c r="G5050" i="1" s="1"/>
  <c r="M5050" i="1"/>
  <c r="S5050" i="1" s="1"/>
  <c r="Q5049" i="1"/>
  <c r="K5049" i="1" s="1"/>
  <c r="L5050" i="1" s="1"/>
  <c r="N5050" i="1" l="1"/>
  <c r="E5051" i="1" s="1"/>
  <c r="G5051" i="1" s="1"/>
  <c r="N5051" i="1" s="1"/>
  <c r="E5052" i="1" s="1"/>
  <c r="Q5050" i="1"/>
  <c r="K5050" i="1" s="1"/>
  <c r="L5051" i="1" s="1"/>
  <c r="M5053" i="1" s="1"/>
  <c r="S5053" i="1" s="1"/>
  <c r="M5052" i="1" l="1"/>
  <c r="S5052" i="1" s="1"/>
  <c r="G5052" i="1"/>
  <c r="Q5051" i="1"/>
  <c r="K5051" i="1" s="1"/>
  <c r="L5052" i="1" s="1"/>
  <c r="N5052" i="1" l="1"/>
  <c r="E5053" i="1" s="1"/>
  <c r="G5053" i="1" s="1"/>
  <c r="N5053" i="1" s="1"/>
  <c r="E5054" i="1" s="1"/>
  <c r="Q5052" i="1"/>
  <c r="K5052" i="1" s="1"/>
  <c r="L5053" i="1" s="1"/>
  <c r="M5054" i="1" l="1"/>
  <c r="S5054" i="1" s="1"/>
  <c r="G5054" i="1"/>
  <c r="Q5053" i="1"/>
  <c r="K5053" i="1" s="1"/>
  <c r="L5054" i="1" s="1"/>
  <c r="N5054" i="1" l="1"/>
  <c r="E5055" i="1" s="1"/>
  <c r="G5055" i="1" s="1"/>
  <c r="M5055" i="1"/>
  <c r="S5055" i="1" s="1"/>
  <c r="Q5054" i="1"/>
  <c r="K5054" i="1" s="1"/>
  <c r="L5055" i="1" s="1"/>
  <c r="M5057" i="1" s="1"/>
  <c r="S5057" i="1" s="1"/>
  <c r="M5056" i="1" l="1"/>
  <c r="S5056" i="1" s="1"/>
  <c r="N5055" i="1"/>
  <c r="E5056" i="1" s="1"/>
  <c r="G5056" i="1" s="1"/>
  <c r="Q5055" i="1"/>
  <c r="K5055" i="1" s="1"/>
  <c r="L5056" i="1" s="1"/>
  <c r="N5056" i="1" l="1"/>
  <c r="E5057" i="1" s="1"/>
  <c r="G5057" i="1" s="1"/>
  <c r="N5057" i="1" s="1"/>
  <c r="E5058" i="1" s="1"/>
  <c r="Q5056" i="1"/>
  <c r="K5056" i="1" s="1"/>
  <c r="L5057" i="1" s="1"/>
  <c r="M5058" i="1" l="1"/>
  <c r="S5058" i="1" s="1"/>
  <c r="G5058" i="1"/>
  <c r="Q5057" i="1"/>
  <c r="K5057" i="1" s="1"/>
  <c r="L5058" i="1" s="1"/>
  <c r="M5060" i="1" s="1"/>
  <c r="S5060" i="1" s="1"/>
  <c r="N5058" i="1" l="1"/>
  <c r="E5059" i="1" s="1"/>
  <c r="G5059" i="1" s="1"/>
  <c r="M5059" i="1"/>
  <c r="S5059" i="1" s="1"/>
  <c r="Q5058" i="1"/>
  <c r="K5058" i="1" s="1"/>
  <c r="L5059" i="1" s="1"/>
  <c r="M5061" i="1" s="1"/>
  <c r="S5061" i="1" s="1"/>
  <c r="N5059" i="1" l="1"/>
  <c r="E5060" i="1" s="1"/>
  <c r="G5060" i="1" s="1"/>
  <c r="N5060" i="1" s="1"/>
  <c r="E5061" i="1" s="1"/>
  <c r="Q5059" i="1"/>
  <c r="K5059" i="1" s="1"/>
  <c r="L5060" i="1" s="1"/>
  <c r="G5061" i="1" l="1"/>
  <c r="N5061" i="1" s="1"/>
  <c r="E5062" i="1" s="1"/>
  <c r="Q5060" i="1"/>
  <c r="K5060" i="1" s="1"/>
  <c r="L5061" i="1" s="1"/>
  <c r="M5063" i="1" s="1"/>
  <c r="S5063" i="1" s="1"/>
  <c r="M5062" i="1" l="1"/>
  <c r="S5062" i="1" s="1"/>
  <c r="Q5061" i="1"/>
  <c r="K5061" i="1" s="1"/>
  <c r="L5062" i="1" s="1"/>
  <c r="G5062" i="1"/>
  <c r="N5062" i="1" l="1"/>
  <c r="E5063" i="1" s="1"/>
  <c r="G5063" i="1" s="1"/>
  <c r="N5063" i="1" s="1"/>
  <c r="E5064" i="1" s="1"/>
  <c r="Q5062" i="1"/>
  <c r="K5062" i="1" s="1"/>
  <c r="L5063" i="1" s="1"/>
  <c r="M5064" i="1" s="1"/>
  <c r="S5064" i="1" s="1"/>
  <c r="G5064" i="1" l="1"/>
  <c r="N5064" i="1" s="1"/>
  <c r="E5065" i="1" s="1"/>
  <c r="Q5063" i="1"/>
  <c r="K5063" i="1" s="1"/>
  <c r="L5064" i="1" s="1"/>
  <c r="M5066" i="1" s="1"/>
  <c r="S5066" i="1" s="1"/>
  <c r="M5065" i="1" l="1"/>
  <c r="S5065" i="1" s="1"/>
  <c r="G5065" i="1"/>
  <c r="Q5064" i="1"/>
  <c r="K5064" i="1" s="1"/>
  <c r="L5065" i="1" s="1"/>
  <c r="M5067" i="1" s="1"/>
  <c r="S5067" i="1" s="1"/>
  <c r="N5065" i="1" l="1"/>
  <c r="E5066" i="1" s="1"/>
  <c r="G5066" i="1" s="1"/>
  <c r="N5066" i="1" s="1"/>
  <c r="E5067" i="1" s="1"/>
  <c r="Q5065" i="1"/>
  <c r="K5065" i="1" s="1"/>
  <c r="L5066" i="1" s="1"/>
  <c r="M5068" i="1" s="1"/>
  <c r="S5068" i="1" s="1"/>
  <c r="G5067" i="1" l="1"/>
  <c r="N5067" i="1" s="1"/>
  <c r="E5068" i="1" s="1"/>
  <c r="Q5066" i="1"/>
  <c r="K5066" i="1" s="1"/>
  <c r="L5067" i="1" s="1"/>
  <c r="G5068" i="1" l="1"/>
  <c r="N5068" i="1" s="1"/>
  <c r="E5069" i="1" s="1"/>
  <c r="Q5067" i="1"/>
  <c r="K5067" i="1" s="1"/>
  <c r="L5068" i="1" s="1"/>
  <c r="M5069" i="1" l="1"/>
  <c r="S5069" i="1" s="1"/>
  <c r="G5069" i="1"/>
  <c r="Q5068" i="1"/>
  <c r="K5068" i="1" s="1"/>
  <c r="L5069" i="1" s="1"/>
  <c r="N5069" i="1" l="1"/>
  <c r="E5070" i="1" s="1"/>
  <c r="G5070" i="1" s="1"/>
  <c r="M5070" i="1"/>
  <c r="S5070" i="1" s="1"/>
  <c r="Q5069" i="1"/>
  <c r="K5069" i="1" s="1"/>
  <c r="L5070" i="1" s="1"/>
  <c r="M5071" i="1" s="1"/>
  <c r="S5071" i="1" s="1"/>
  <c r="N5070" i="1" l="1"/>
  <c r="E5071" i="1" s="1"/>
  <c r="G5071" i="1" s="1"/>
  <c r="N5071" i="1" s="1"/>
  <c r="E5072" i="1" s="1"/>
  <c r="Q5070" i="1"/>
  <c r="K5070" i="1" s="1"/>
  <c r="L5071" i="1" s="1"/>
  <c r="M5072" i="1" l="1"/>
  <c r="S5072" i="1" s="1"/>
  <c r="G5072" i="1"/>
  <c r="Q5071" i="1"/>
  <c r="K5071" i="1" s="1"/>
  <c r="L5072" i="1" s="1"/>
  <c r="M5073" i="1" s="1"/>
  <c r="S5073" i="1" s="1"/>
  <c r="N5072" i="1" l="1"/>
  <c r="E5073" i="1" s="1"/>
  <c r="G5073" i="1" s="1"/>
  <c r="N5073" i="1" s="1"/>
  <c r="E5074" i="1" s="1"/>
  <c r="Q5072" i="1"/>
  <c r="K5072" i="1" s="1"/>
  <c r="L5073" i="1" s="1"/>
  <c r="M5074" i="1" l="1"/>
  <c r="S5074" i="1" s="1"/>
  <c r="G5074" i="1"/>
  <c r="Q5073" i="1"/>
  <c r="K5073" i="1" s="1"/>
  <c r="L5074" i="1" s="1"/>
  <c r="N5074" i="1" l="1"/>
  <c r="E5075" i="1" s="1"/>
  <c r="G5075" i="1" s="1"/>
  <c r="M5075" i="1"/>
  <c r="S5075" i="1" s="1"/>
  <c r="Q5074" i="1"/>
  <c r="K5074" i="1" s="1"/>
  <c r="L5075" i="1" s="1"/>
  <c r="M5076" i="1" l="1"/>
  <c r="S5076" i="1" s="1"/>
  <c r="N5075" i="1"/>
  <c r="E5076" i="1" s="1"/>
  <c r="G5076" i="1" s="1"/>
  <c r="Q5075" i="1"/>
  <c r="K5075" i="1" s="1"/>
  <c r="L5076" i="1" s="1"/>
  <c r="N5076" i="1" l="1"/>
  <c r="E5077" i="1" s="1"/>
  <c r="G5077" i="1" s="1"/>
  <c r="M5077" i="1"/>
  <c r="S5077" i="1" s="1"/>
  <c r="Q5076" i="1"/>
  <c r="K5076" i="1" s="1"/>
  <c r="L5077" i="1" s="1"/>
  <c r="N5077" i="1" l="1"/>
  <c r="E5078" i="1" s="1"/>
  <c r="G5078" i="1" s="1"/>
  <c r="M5078" i="1"/>
  <c r="S5078" i="1" s="1"/>
  <c r="Q5077" i="1"/>
  <c r="K5077" i="1" s="1"/>
  <c r="L5078" i="1" s="1"/>
  <c r="M5079" i="1" s="1"/>
  <c r="S5079" i="1" s="1"/>
  <c r="N5078" i="1" l="1"/>
  <c r="E5079" i="1" s="1"/>
  <c r="G5079" i="1" s="1"/>
  <c r="N5079" i="1" s="1"/>
  <c r="E5080" i="1" s="1"/>
  <c r="Q5078" i="1"/>
  <c r="K5078" i="1" s="1"/>
  <c r="L5079" i="1" s="1"/>
  <c r="M5080" i="1" l="1"/>
  <c r="S5080" i="1" s="1"/>
  <c r="G5080" i="1"/>
  <c r="Q5079" i="1"/>
  <c r="K5079" i="1" s="1"/>
  <c r="L5080" i="1" s="1"/>
  <c r="M5081" i="1" s="1"/>
  <c r="S5081" i="1" s="1"/>
  <c r="N5080" i="1" l="1"/>
  <c r="E5081" i="1" s="1"/>
  <c r="G5081" i="1" s="1"/>
  <c r="N5081" i="1" s="1"/>
  <c r="E5082" i="1" s="1"/>
  <c r="Q5080" i="1"/>
  <c r="K5080" i="1" s="1"/>
  <c r="L5081" i="1" s="1"/>
  <c r="M5083" i="1" s="1"/>
  <c r="S5083" i="1" s="1"/>
  <c r="M5082" i="1" l="1"/>
  <c r="S5082" i="1" s="1"/>
  <c r="G5082" i="1"/>
  <c r="Q5081" i="1"/>
  <c r="K5081" i="1" s="1"/>
  <c r="L5082" i="1" s="1"/>
  <c r="M5084" i="1" s="1"/>
  <c r="S5084" i="1" s="1"/>
  <c r="N5082" i="1" l="1"/>
  <c r="E5083" i="1" s="1"/>
  <c r="G5083" i="1" s="1"/>
  <c r="N5083" i="1" s="1"/>
  <c r="E5084" i="1" s="1"/>
  <c r="Q5082" i="1"/>
  <c r="K5082" i="1" s="1"/>
  <c r="L5083" i="1" s="1"/>
  <c r="M5085" i="1" s="1"/>
  <c r="S5085" i="1" s="1"/>
  <c r="G5084" i="1" l="1"/>
  <c r="N5084" i="1" s="1"/>
  <c r="E5085" i="1" s="1"/>
  <c r="Q5083" i="1"/>
  <c r="K5083" i="1" s="1"/>
  <c r="L5084" i="1" s="1"/>
  <c r="M5086" i="1" s="1"/>
  <c r="S5086" i="1" s="1"/>
  <c r="G5085" i="1" l="1"/>
  <c r="N5085" i="1" s="1"/>
  <c r="E5086" i="1" s="1"/>
  <c r="Q5084" i="1"/>
  <c r="K5084" i="1" s="1"/>
  <c r="L5085" i="1" s="1"/>
  <c r="G5086" i="1" l="1"/>
  <c r="N5086" i="1" s="1"/>
  <c r="E5087" i="1" s="1"/>
  <c r="Q5085" i="1"/>
  <c r="K5085" i="1" s="1"/>
  <c r="L5086" i="1" s="1"/>
  <c r="M5088" i="1" s="1"/>
  <c r="S5088" i="1" s="1"/>
  <c r="M5087" i="1" l="1"/>
  <c r="S5087" i="1" s="1"/>
  <c r="G5087" i="1"/>
  <c r="Q5086" i="1"/>
  <c r="K5086" i="1" s="1"/>
  <c r="L5087" i="1" s="1"/>
  <c r="M5089" i="1" s="1"/>
  <c r="S5089" i="1" s="1"/>
  <c r="N5087" i="1" l="1"/>
  <c r="E5088" i="1" s="1"/>
  <c r="G5088" i="1" s="1"/>
  <c r="N5088" i="1" s="1"/>
  <c r="E5089" i="1" s="1"/>
  <c r="Q5087" i="1"/>
  <c r="K5087" i="1" s="1"/>
  <c r="L5088" i="1" s="1"/>
  <c r="M5090" i="1" s="1"/>
  <c r="S5090" i="1" s="1"/>
  <c r="G5089" i="1" l="1"/>
  <c r="N5089" i="1" s="1"/>
  <c r="E5090" i="1" s="1"/>
  <c r="Q5088" i="1"/>
  <c r="K5088" i="1" s="1"/>
  <c r="L5089" i="1" s="1"/>
  <c r="G5090" i="1" l="1"/>
  <c r="N5090" i="1" s="1"/>
  <c r="E5091" i="1" s="1"/>
  <c r="Q5089" i="1"/>
  <c r="K5089" i="1" s="1"/>
  <c r="L5090" i="1" s="1"/>
  <c r="M5092" i="1" s="1"/>
  <c r="S5092" i="1" s="1"/>
  <c r="M5091" i="1" l="1"/>
  <c r="S5091" i="1" s="1"/>
  <c r="Q5090" i="1"/>
  <c r="K5090" i="1" s="1"/>
  <c r="L5091" i="1" s="1"/>
  <c r="G5091" i="1"/>
  <c r="N5091" i="1" l="1"/>
  <c r="E5092" i="1" s="1"/>
  <c r="G5092" i="1" s="1"/>
  <c r="N5092" i="1" s="1"/>
  <c r="E5093" i="1" s="1"/>
  <c r="Q5091" i="1"/>
  <c r="K5091" i="1" s="1"/>
  <c r="L5092" i="1" s="1"/>
  <c r="M5093" i="1" l="1"/>
  <c r="S5093" i="1" s="1"/>
  <c r="G5093" i="1"/>
  <c r="Q5092" i="1"/>
  <c r="K5092" i="1" s="1"/>
  <c r="L5093" i="1" s="1"/>
  <c r="M5095" i="1" s="1"/>
  <c r="S5095" i="1" s="1"/>
  <c r="N5093" i="1" l="1"/>
  <c r="E5094" i="1" s="1"/>
  <c r="G5094" i="1" s="1"/>
  <c r="M5094" i="1"/>
  <c r="S5094" i="1" s="1"/>
  <c r="Q5093" i="1"/>
  <c r="K5093" i="1" s="1"/>
  <c r="L5094" i="1" s="1"/>
  <c r="N5094" i="1" l="1"/>
  <c r="E5095" i="1" s="1"/>
  <c r="G5095" i="1" s="1"/>
  <c r="N5095" i="1" s="1"/>
  <c r="E5096" i="1" s="1"/>
  <c r="Q5094" i="1"/>
  <c r="K5094" i="1" s="1"/>
  <c r="L5095" i="1" s="1"/>
  <c r="M5097" i="1" s="1"/>
  <c r="S5097" i="1" s="1"/>
  <c r="M5096" i="1" l="1"/>
  <c r="S5096" i="1" s="1"/>
  <c r="Q5095" i="1"/>
  <c r="K5095" i="1" s="1"/>
  <c r="L5096" i="1" s="1"/>
  <c r="M5098" i="1" s="1"/>
  <c r="S5098" i="1" s="1"/>
  <c r="G5096" i="1"/>
  <c r="N5096" i="1" l="1"/>
  <c r="E5097" i="1" s="1"/>
  <c r="G5097" i="1" s="1"/>
  <c r="N5097" i="1" s="1"/>
  <c r="E5098" i="1" s="1"/>
  <c r="Q5096" i="1"/>
  <c r="K5096" i="1" s="1"/>
  <c r="L5097" i="1" s="1"/>
  <c r="M5099" i="1" s="1"/>
  <c r="S5099" i="1" s="1"/>
  <c r="G5098" i="1" l="1"/>
  <c r="N5098" i="1" s="1"/>
  <c r="E5099" i="1" s="1"/>
  <c r="Q5097" i="1"/>
  <c r="K5097" i="1" s="1"/>
  <c r="L5098" i="1" s="1"/>
  <c r="G5099" i="1" l="1"/>
  <c r="N5099" i="1" s="1"/>
  <c r="E5100" i="1" s="1"/>
  <c r="Q5098" i="1"/>
  <c r="K5098" i="1" s="1"/>
  <c r="L5099" i="1" s="1"/>
  <c r="M5101" i="1" s="1"/>
  <c r="S5101" i="1" s="1"/>
  <c r="M5100" i="1" l="1"/>
  <c r="S5100" i="1" s="1"/>
  <c r="G5100" i="1"/>
  <c r="Q5099" i="1"/>
  <c r="K5099" i="1" s="1"/>
  <c r="L5100" i="1" s="1"/>
  <c r="M5102" i="1" s="1"/>
  <c r="S5102" i="1" s="1"/>
  <c r="N5100" i="1" l="1"/>
  <c r="E5101" i="1" s="1"/>
  <c r="G5101" i="1" s="1"/>
  <c r="N5101" i="1" s="1"/>
  <c r="E5102" i="1" s="1"/>
  <c r="Q5100" i="1"/>
  <c r="K5100" i="1" s="1"/>
  <c r="L5101" i="1" s="1"/>
  <c r="Q5101" i="1" l="1"/>
  <c r="K5101" i="1" s="1"/>
  <c r="L5102" i="1" s="1"/>
  <c r="M5103" i="1" s="1"/>
  <c r="S5103" i="1" s="1"/>
  <c r="G5102" i="1"/>
  <c r="N5102" i="1" s="1"/>
  <c r="E5103" i="1" s="1"/>
  <c r="G5103" i="1" l="1"/>
  <c r="N5103" i="1" s="1"/>
  <c r="E5104" i="1" s="1"/>
  <c r="Q5102" i="1"/>
  <c r="K5102" i="1" s="1"/>
  <c r="L5103" i="1" s="1"/>
  <c r="M5105" i="1" s="1"/>
  <c r="S5105" i="1" s="1"/>
  <c r="M5104" i="1" l="1"/>
  <c r="S5104" i="1" s="1"/>
  <c r="G5104" i="1"/>
  <c r="Q5103" i="1"/>
  <c r="K5103" i="1" s="1"/>
  <c r="L5104" i="1" s="1"/>
  <c r="M5106" i="1" s="1"/>
  <c r="S5106" i="1" s="1"/>
  <c r="N5104" i="1" l="1"/>
  <c r="E5105" i="1" s="1"/>
  <c r="G5105" i="1" s="1"/>
  <c r="N5105" i="1" s="1"/>
  <c r="E5106" i="1" s="1"/>
  <c r="Q5104" i="1"/>
  <c r="K5104" i="1" s="1"/>
  <c r="L5105" i="1" s="1"/>
  <c r="G5106" i="1" l="1"/>
  <c r="N5106" i="1" s="1"/>
  <c r="E5107" i="1" s="1"/>
  <c r="Q5105" i="1"/>
  <c r="K5105" i="1" s="1"/>
  <c r="L5106" i="1" s="1"/>
  <c r="M5107" i="1" l="1"/>
  <c r="S5107" i="1" s="1"/>
  <c r="G5107" i="1"/>
  <c r="Q5106" i="1"/>
  <c r="K5106" i="1" s="1"/>
  <c r="L5107" i="1" s="1"/>
  <c r="N5107" i="1" l="1"/>
  <c r="E5108" i="1" s="1"/>
  <c r="G5108" i="1" s="1"/>
  <c r="M5108" i="1"/>
  <c r="S5108" i="1" s="1"/>
  <c r="Q5107" i="1"/>
  <c r="K5107" i="1" s="1"/>
  <c r="L5108" i="1" s="1"/>
  <c r="M5110" i="1" s="1"/>
  <c r="S5110" i="1" s="1"/>
  <c r="M5109" i="1" l="1"/>
  <c r="S5109" i="1" s="1"/>
  <c r="N5108" i="1"/>
  <c r="E5109" i="1" s="1"/>
  <c r="G5109" i="1" s="1"/>
  <c r="Q5108" i="1"/>
  <c r="K5108" i="1" s="1"/>
  <c r="L5109" i="1" s="1"/>
  <c r="M5111" i="1" s="1"/>
  <c r="S5111" i="1" s="1"/>
  <c r="N5109" i="1" l="1"/>
  <c r="E5110" i="1" s="1"/>
  <c r="G5110" i="1" s="1"/>
  <c r="N5110" i="1" s="1"/>
  <c r="E5111" i="1" s="1"/>
  <c r="Q5109" i="1"/>
  <c r="K5109" i="1" s="1"/>
  <c r="L5110" i="1" s="1"/>
  <c r="G5111" i="1" l="1"/>
  <c r="N5111" i="1" s="1"/>
  <c r="E5112" i="1" s="1"/>
  <c r="Q5110" i="1"/>
  <c r="K5110" i="1" s="1"/>
  <c r="L5111" i="1" s="1"/>
  <c r="M5113" i="1" s="1"/>
  <c r="S5113" i="1" s="1"/>
  <c r="M5112" i="1" l="1"/>
  <c r="S5112" i="1" s="1"/>
  <c r="Q5111" i="1"/>
  <c r="K5111" i="1" s="1"/>
  <c r="L5112" i="1" s="1"/>
  <c r="M5114" i="1" s="1"/>
  <c r="S5114" i="1" s="1"/>
  <c r="G5112" i="1"/>
  <c r="N5112" i="1" l="1"/>
  <c r="E5113" i="1" s="1"/>
  <c r="G5113" i="1" s="1"/>
  <c r="N5113" i="1" s="1"/>
  <c r="E5114" i="1" s="1"/>
  <c r="Q5112" i="1"/>
  <c r="K5112" i="1" s="1"/>
  <c r="L5113" i="1" s="1"/>
  <c r="G5114" i="1" l="1"/>
  <c r="N5114" i="1" s="1"/>
  <c r="E5115" i="1" s="1"/>
  <c r="Q5113" i="1"/>
  <c r="K5113" i="1" s="1"/>
  <c r="L5114" i="1" s="1"/>
  <c r="M5115" i="1" l="1"/>
  <c r="S5115" i="1" s="1"/>
  <c r="G5115" i="1"/>
  <c r="Q5114" i="1"/>
  <c r="K5114" i="1" s="1"/>
  <c r="L5115" i="1" s="1"/>
  <c r="N5115" i="1" l="1"/>
  <c r="E5116" i="1" s="1"/>
  <c r="G5116" i="1" s="1"/>
  <c r="M5116" i="1"/>
  <c r="S5116" i="1" s="1"/>
  <c r="Q5115" i="1"/>
  <c r="K5115" i="1" s="1"/>
  <c r="L5116" i="1" s="1"/>
  <c r="N5116" i="1" l="1"/>
  <c r="E5117" i="1" s="1"/>
  <c r="G5117" i="1" s="1"/>
  <c r="M5117" i="1"/>
  <c r="S5117" i="1" s="1"/>
  <c r="Q5116" i="1"/>
  <c r="K5116" i="1" s="1"/>
  <c r="L5117" i="1" s="1"/>
  <c r="N5117" i="1" l="1"/>
  <c r="E5118" i="1" s="1"/>
  <c r="G5118" i="1" s="1"/>
  <c r="M5118" i="1"/>
  <c r="S5118" i="1" s="1"/>
  <c r="Q5117" i="1"/>
  <c r="K5117" i="1" s="1"/>
  <c r="L5118" i="1" s="1"/>
  <c r="N5118" i="1" l="1"/>
  <c r="E5119" i="1" s="1"/>
  <c r="G5119" i="1" s="1"/>
  <c r="M5119" i="1"/>
  <c r="S5119" i="1" s="1"/>
  <c r="Q5118" i="1"/>
  <c r="K5118" i="1" s="1"/>
  <c r="L5119" i="1" s="1"/>
  <c r="N5119" i="1" l="1"/>
  <c r="E5120" i="1" s="1"/>
  <c r="G5120" i="1" s="1"/>
  <c r="M5120" i="1"/>
  <c r="S5120" i="1" s="1"/>
  <c r="Q5119" i="1"/>
  <c r="K5119" i="1" s="1"/>
  <c r="L5120" i="1" s="1"/>
  <c r="M5122" i="1" s="1"/>
  <c r="S5122" i="1" s="1"/>
  <c r="M5121" i="1" l="1"/>
  <c r="S5121" i="1" s="1"/>
  <c r="N5120" i="1"/>
  <c r="E5121" i="1" s="1"/>
  <c r="G5121" i="1" s="1"/>
  <c r="Q5120" i="1"/>
  <c r="K5120" i="1" s="1"/>
  <c r="L5121" i="1" s="1"/>
  <c r="N5121" i="1" l="1"/>
  <c r="E5122" i="1" s="1"/>
  <c r="G5122" i="1" s="1"/>
  <c r="N5122" i="1" s="1"/>
  <c r="E5123" i="1" s="1"/>
  <c r="Q5121" i="1"/>
  <c r="K5121" i="1" s="1"/>
  <c r="L5122" i="1" s="1"/>
  <c r="M5123" i="1" l="1"/>
  <c r="S5123" i="1" s="1"/>
  <c r="G5123" i="1"/>
  <c r="Q5122" i="1"/>
  <c r="K5122" i="1" s="1"/>
  <c r="L5123" i="1" s="1"/>
  <c r="M5125" i="1" s="1"/>
  <c r="S5125" i="1" s="1"/>
  <c r="M5124" i="1" l="1"/>
  <c r="S5124" i="1" s="1"/>
  <c r="N5123" i="1"/>
  <c r="E5124" i="1" s="1"/>
  <c r="G5124" i="1" s="1"/>
  <c r="Q5123" i="1"/>
  <c r="K5123" i="1" s="1"/>
  <c r="L5124" i="1" s="1"/>
  <c r="N5124" i="1" l="1"/>
  <c r="E5125" i="1" s="1"/>
  <c r="G5125" i="1" s="1"/>
  <c r="N5125" i="1" s="1"/>
  <c r="E5126" i="1" s="1"/>
  <c r="Q5124" i="1"/>
  <c r="K5124" i="1" s="1"/>
  <c r="L5125" i="1" s="1"/>
  <c r="M5127" i="1" s="1"/>
  <c r="S5127" i="1" s="1"/>
  <c r="M5126" i="1" l="1"/>
  <c r="S5126" i="1" s="1"/>
  <c r="G5126" i="1"/>
  <c r="Q5125" i="1"/>
  <c r="K5125" i="1" s="1"/>
  <c r="L5126" i="1" s="1"/>
  <c r="M5128" i="1" s="1"/>
  <c r="S5128" i="1" s="1"/>
  <c r="N5126" i="1" l="1"/>
  <c r="E5127" i="1" s="1"/>
  <c r="G5127" i="1" s="1"/>
  <c r="N5127" i="1" s="1"/>
  <c r="E5128" i="1" s="1"/>
  <c r="Q5126" i="1"/>
  <c r="K5126" i="1" s="1"/>
  <c r="L5127" i="1" s="1"/>
  <c r="G5128" i="1" l="1"/>
  <c r="N5128" i="1" s="1"/>
  <c r="E5129" i="1" s="1"/>
  <c r="Q5127" i="1"/>
  <c r="K5127" i="1" s="1"/>
  <c r="L5128" i="1" s="1"/>
  <c r="M5130" i="1" s="1"/>
  <c r="S5130" i="1" s="1"/>
  <c r="M5129" i="1" l="1"/>
  <c r="S5129" i="1" s="1"/>
  <c r="G5129" i="1"/>
  <c r="Q5128" i="1"/>
  <c r="K5128" i="1" s="1"/>
  <c r="L5129" i="1" s="1"/>
  <c r="M5131" i="1" s="1"/>
  <c r="S5131" i="1" s="1"/>
  <c r="N5129" i="1" l="1"/>
  <c r="E5130" i="1" s="1"/>
  <c r="G5130" i="1" s="1"/>
  <c r="N5130" i="1" s="1"/>
  <c r="E5131" i="1" s="1"/>
  <c r="Q5129" i="1"/>
  <c r="K5129" i="1" s="1"/>
  <c r="L5130" i="1" s="1"/>
  <c r="G5131" i="1" l="1"/>
  <c r="N5131" i="1" s="1"/>
  <c r="E5132" i="1" s="1"/>
  <c r="Q5130" i="1"/>
  <c r="K5130" i="1" s="1"/>
  <c r="L5131" i="1" s="1"/>
  <c r="M5132" i="1" l="1"/>
  <c r="S5132" i="1" s="1"/>
  <c r="G5132" i="1"/>
  <c r="Q5131" i="1"/>
  <c r="K5131" i="1" s="1"/>
  <c r="L5132" i="1" s="1"/>
  <c r="N5132" i="1" l="1"/>
  <c r="E5133" i="1" s="1"/>
  <c r="G5133" i="1" s="1"/>
  <c r="M5133" i="1"/>
  <c r="S5133" i="1" s="1"/>
  <c r="Q5132" i="1"/>
  <c r="K5132" i="1" s="1"/>
  <c r="L5133" i="1" s="1"/>
  <c r="M5134" i="1" s="1"/>
  <c r="S5134" i="1" s="1"/>
  <c r="N5133" i="1" l="1"/>
  <c r="E5134" i="1" s="1"/>
  <c r="G5134" i="1" s="1"/>
  <c r="N5134" i="1" s="1"/>
  <c r="E5135" i="1" s="1"/>
  <c r="Q5133" i="1"/>
  <c r="K5133" i="1" s="1"/>
  <c r="L5134" i="1" s="1"/>
  <c r="M5135" i="1" l="1"/>
  <c r="S5135" i="1" s="1"/>
  <c r="Q5134" i="1"/>
  <c r="K5134" i="1" s="1"/>
  <c r="L5135" i="1" s="1"/>
  <c r="G5135" i="1"/>
  <c r="N5135" i="1" l="1"/>
  <c r="E5136" i="1" s="1"/>
  <c r="G5136" i="1" s="1"/>
  <c r="M5136" i="1"/>
  <c r="S5136" i="1" s="1"/>
  <c r="Q5135" i="1"/>
  <c r="K5135" i="1" s="1"/>
  <c r="L5136" i="1" s="1"/>
  <c r="M5137" i="1" s="1"/>
  <c r="S5137" i="1" s="1"/>
  <c r="N5136" i="1" l="1"/>
  <c r="E5137" i="1" s="1"/>
  <c r="G5137" i="1" s="1"/>
  <c r="N5137" i="1" s="1"/>
  <c r="E5138" i="1" s="1"/>
  <c r="Q5136" i="1"/>
  <c r="K5136" i="1" s="1"/>
  <c r="L5137" i="1" s="1"/>
  <c r="M5138" i="1" l="1"/>
  <c r="S5138" i="1" s="1"/>
  <c r="G5138" i="1"/>
  <c r="Q5137" i="1"/>
  <c r="K5137" i="1" s="1"/>
  <c r="L5138" i="1" s="1"/>
  <c r="M5140" i="1" s="1"/>
  <c r="S5140" i="1" s="1"/>
  <c r="M5139" i="1" l="1"/>
  <c r="S5139" i="1" s="1"/>
  <c r="N5138" i="1"/>
  <c r="E5139" i="1" s="1"/>
  <c r="G5139" i="1" s="1"/>
  <c r="Q5138" i="1"/>
  <c r="K5138" i="1" s="1"/>
  <c r="L5139" i="1" s="1"/>
  <c r="M5141" i="1" s="1"/>
  <c r="S5141" i="1" s="1"/>
  <c r="N5139" i="1" l="1"/>
  <c r="E5140" i="1" s="1"/>
  <c r="G5140" i="1" s="1"/>
  <c r="N5140" i="1" s="1"/>
  <c r="E5141" i="1" s="1"/>
  <c r="Q5139" i="1"/>
  <c r="K5139" i="1" s="1"/>
  <c r="L5140" i="1" s="1"/>
  <c r="M5142" i="1" s="1"/>
  <c r="S5142" i="1" s="1"/>
  <c r="G5141" i="1" l="1"/>
  <c r="N5141" i="1" s="1"/>
  <c r="E5142" i="1" s="1"/>
  <c r="Q5140" i="1"/>
  <c r="K5140" i="1" s="1"/>
  <c r="L5141" i="1" s="1"/>
  <c r="G5142" i="1" l="1"/>
  <c r="N5142" i="1" s="1"/>
  <c r="E5143" i="1" s="1"/>
  <c r="Q5141" i="1"/>
  <c r="K5141" i="1" s="1"/>
  <c r="L5142" i="1" s="1"/>
  <c r="M5144" i="1" s="1"/>
  <c r="S5144" i="1" s="1"/>
  <c r="M5143" i="1" l="1"/>
  <c r="S5143" i="1" s="1"/>
  <c r="Q5142" i="1"/>
  <c r="K5142" i="1" s="1"/>
  <c r="L5143" i="1" s="1"/>
  <c r="M5145" i="1" s="1"/>
  <c r="S5145" i="1" s="1"/>
  <c r="G5143" i="1"/>
  <c r="N5143" i="1" l="1"/>
  <c r="E5144" i="1" s="1"/>
  <c r="G5144" i="1" s="1"/>
  <c r="N5144" i="1" s="1"/>
  <c r="E5145" i="1" s="1"/>
  <c r="Q5143" i="1"/>
  <c r="K5143" i="1" s="1"/>
  <c r="L5144" i="1" s="1"/>
  <c r="M5146" i="1" s="1"/>
  <c r="S5146" i="1" s="1"/>
  <c r="Q5144" i="1" l="1"/>
  <c r="K5144" i="1" s="1"/>
  <c r="L5145" i="1" s="1"/>
  <c r="G5145" i="1"/>
  <c r="N5145" i="1" s="1"/>
  <c r="E5146" i="1" s="1"/>
  <c r="G5146" i="1" l="1"/>
  <c r="N5146" i="1" s="1"/>
  <c r="E5147" i="1" s="1"/>
  <c r="Q5145" i="1"/>
  <c r="K5145" i="1" s="1"/>
  <c r="L5146" i="1" s="1"/>
  <c r="M5148" i="1" s="1"/>
  <c r="S5148" i="1" s="1"/>
  <c r="M5147" i="1" l="1"/>
  <c r="S5147" i="1" s="1"/>
  <c r="G5147" i="1"/>
  <c r="Q5146" i="1"/>
  <c r="K5146" i="1" s="1"/>
  <c r="L5147" i="1" s="1"/>
  <c r="N5147" i="1" l="1"/>
  <c r="E5148" i="1" s="1"/>
  <c r="G5148" i="1" s="1"/>
  <c r="N5148" i="1" s="1"/>
  <c r="E5149" i="1" s="1"/>
  <c r="Q5147" i="1"/>
  <c r="K5147" i="1" s="1"/>
  <c r="L5148" i="1" s="1"/>
  <c r="M5149" i="1" l="1"/>
  <c r="S5149" i="1" s="1"/>
  <c r="G5149" i="1"/>
  <c r="Q5148" i="1"/>
  <c r="K5148" i="1" s="1"/>
  <c r="L5149" i="1" s="1"/>
  <c r="M5150" i="1" s="1"/>
  <c r="S5150" i="1" s="1"/>
  <c r="N5149" i="1" l="1"/>
  <c r="E5150" i="1" s="1"/>
  <c r="G5150" i="1" s="1"/>
  <c r="N5150" i="1" s="1"/>
  <c r="E5151" i="1" s="1"/>
  <c r="Q5149" i="1"/>
  <c r="K5149" i="1" s="1"/>
  <c r="L5150" i="1" s="1"/>
  <c r="M5152" i="1" s="1"/>
  <c r="S5152" i="1" s="1"/>
  <c r="M5151" i="1" l="1"/>
  <c r="S5151" i="1" s="1"/>
  <c r="G5151" i="1"/>
  <c r="Q5150" i="1"/>
  <c r="K5150" i="1" s="1"/>
  <c r="L5151" i="1" s="1"/>
  <c r="M5153" i="1" s="1"/>
  <c r="S5153" i="1" s="1"/>
  <c r="N5151" i="1" l="1"/>
  <c r="E5152" i="1" s="1"/>
  <c r="G5152" i="1" s="1"/>
  <c r="N5152" i="1" s="1"/>
  <c r="E5153" i="1" s="1"/>
  <c r="Q5151" i="1"/>
  <c r="K5151" i="1" s="1"/>
  <c r="L5152" i="1" s="1"/>
  <c r="M5154" i="1" s="1"/>
  <c r="S5154" i="1" s="1"/>
  <c r="G5153" i="1" l="1"/>
  <c r="N5153" i="1" s="1"/>
  <c r="E5154" i="1" s="1"/>
  <c r="Q5152" i="1"/>
  <c r="K5152" i="1" s="1"/>
  <c r="L5153" i="1" s="1"/>
  <c r="M5155" i="1" s="1"/>
  <c r="S5155" i="1" s="1"/>
  <c r="G5154" i="1" l="1"/>
  <c r="N5154" i="1" s="1"/>
  <c r="E5155" i="1" s="1"/>
  <c r="Q5153" i="1"/>
  <c r="K5153" i="1" s="1"/>
  <c r="L5154" i="1" s="1"/>
  <c r="M5156" i="1" s="1"/>
  <c r="S5156" i="1" s="1"/>
  <c r="G5155" i="1" l="1"/>
  <c r="N5155" i="1" s="1"/>
  <c r="E5156" i="1" s="1"/>
  <c r="Q5154" i="1"/>
  <c r="K5154" i="1" s="1"/>
  <c r="L5155" i="1" s="1"/>
  <c r="G5156" i="1" l="1"/>
  <c r="N5156" i="1" s="1"/>
  <c r="E5157" i="1" s="1"/>
  <c r="Q5155" i="1"/>
  <c r="K5155" i="1" s="1"/>
  <c r="L5156" i="1" s="1"/>
  <c r="M5157" i="1" l="1"/>
  <c r="S5157" i="1" s="1"/>
  <c r="G5157" i="1"/>
  <c r="Q5156" i="1"/>
  <c r="K5156" i="1" s="1"/>
  <c r="L5157" i="1" s="1"/>
  <c r="M5159" i="1" s="1"/>
  <c r="S5159" i="1" s="1"/>
  <c r="N5157" i="1" l="1"/>
  <c r="E5158" i="1" s="1"/>
  <c r="G5158" i="1" s="1"/>
  <c r="M5158" i="1"/>
  <c r="S5158" i="1" s="1"/>
  <c r="Q5157" i="1"/>
  <c r="K5157" i="1" s="1"/>
  <c r="L5158" i="1" s="1"/>
  <c r="M5160" i="1" s="1"/>
  <c r="S5160" i="1" s="1"/>
  <c r="N5158" i="1" l="1"/>
  <c r="E5159" i="1" s="1"/>
  <c r="G5159" i="1" s="1"/>
  <c r="N5159" i="1" s="1"/>
  <c r="E5160" i="1" s="1"/>
  <c r="Q5158" i="1"/>
  <c r="K5158" i="1" s="1"/>
  <c r="L5159" i="1" s="1"/>
  <c r="G5160" i="1" l="1"/>
  <c r="N5160" i="1" s="1"/>
  <c r="E5161" i="1" s="1"/>
  <c r="Q5159" i="1"/>
  <c r="K5159" i="1" s="1"/>
  <c r="L5160" i="1" s="1"/>
  <c r="M5161" i="1" l="1"/>
  <c r="S5161" i="1" s="1"/>
  <c r="G5161" i="1"/>
  <c r="Q5160" i="1"/>
  <c r="K5160" i="1" s="1"/>
  <c r="L5161" i="1" s="1"/>
  <c r="M5162" i="1" l="1"/>
  <c r="S5162" i="1" s="1"/>
  <c r="N5161" i="1"/>
  <c r="E5162" i="1" s="1"/>
  <c r="G5162" i="1" s="1"/>
  <c r="Q5161" i="1"/>
  <c r="K5161" i="1" s="1"/>
  <c r="L5162" i="1" s="1"/>
  <c r="M5164" i="1" s="1"/>
  <c r="S5164" i="1" s="1"/>
  <c r="N5162" i="1" l="1"/>
  <c r="E5163" i="1" s="1"/>
  <c r="G5163" i="1" s="1"/>
  <c r="M5163" i="1"/>
  <c r="S5163" i="1" s="1"/>
  <c r="Q5162" i="1"/>
  <c r="K5162" i="1" s="1"/>
  <c r="L5163" i="1" s="1"/>
  <c r="M5165" i="1" s="1"/>
  <c r="S5165" i="1" s="1"/>
  <c r="N5163" i="1" l="1"/>
  <c r="E5164" i="1" s="1"/>
  <c r="G5164" i="1" s="1"/>
  <c r="N5164" i="1" s="1"/>
  <c r="E5165" i="1" s="1"/>
  <c r="Q5163" i="1"/>
  <c r="K5163" i="1" s="1"/>
  <c r="L5164" i="1" s="1"/>
  <c r="M5166" i="1" s="1"/>
  <c r="S5166" i="1" s="1"/>
  <c r="G5165" i="1" l="1"/>
  <c r="N5165" i="1" s="1"/>
  <c r="E5166" i="1" s="1"/>
  <c r="Q5164" i="1"/>
  <c r="K5164" i="1" s="1"/>
  <c r="L5165" i="1" s="1"/>
  <c r="M5167" i="1" s="1"/>
  <c r="S5167" i="1" s="1"/>
  <c r="G5166" i="1" l="1"/>
  <c r="N5166" i="1" s="1"/>
  <c r="E5167" i="1" s="1"/>
  <c r="Q5165" i="1"/>
  <c r="K5165" i="1" s="1"/>
  <c r="L5166" i="1" s="1"/>
  <c r="G5167" i="1" l="1"/>
  <c r="N5167" i="1" s="1"/>
  <c r="E5168" i="1" s="1"/>
  <c r="Q5166" i="1"/>
  <c r="K5166" i="1" s="1"/>
  <c r="L5167" i="1" s="1"/>
  <c r="M5168" i="1" l="1"/>
  <c r="S5168" i="1" s="1"/>
  <c r="G5168" i="1"/>
  <c r="Q5167" i="1"/>
  <c r="K5167" i="1" s="1"/>
  <c r="L5168" i="1" s="1"/>
  <c r="M5170" i="1" s="1"/>
  <c r="S5170" i="1" s="1"/>
  <c r="N5168" i="1" l="1"/>
  <c r="E5169" i="1" s="1"/>
  <c r="G5169" i="1" s="1"/>
  <c r="M5169" i="1"/>
  <c r="S5169" i="1" s="1"/>
  <c r="Q5168" i="1"/>
  <c r="K5168" i="1" s="1"/>
  <c r="L5169" i="1" s="1"/>
  <c r="N5169" i="1" l="1"/>
  <c r="E5170" i="1" s="1"/>
  <c r="G5170" i="1" s="1"/>
  <c r="N5170" i="1" s="1"/>
  <c r="E5171" i="1" s="1"/>
  <c r="Q5169" i="1"/>
  <c r="K5169" i="1" s="1"/>
  <c r="L5170" i="1" s="1"/>
  <c r="M5172" i="1" s="1"/>
  <c r="S5172" i="1" s="1"/>
  <c r="M5171" i="1" l="1"/>
  <c r="S5171" i="1" s="1"/>
  <c r="G5171" i="1"/>
  <c r="Q5170" i="1"/>
  <c r="K5170" i="1" s="1"/>
  <c r="L5171" i="1" s="1"/>
  <c r="M5173" i="1" s="1"/>
  <c r="S5173" i="1" s="1"/>
  <c r="N5171" i="1" l="1"/>
  <c r="E5172" i="1" s="1"/>
  <c r="G5172" i="1" s="1"/>
  <c r="N5172" i="1" s="1"/>
  <c r="E5173" i="1" s="1"/>
  <c r="Q5171" i="1"/>
  <c r="K5171" i="1" s="1"/>
  <c r="L5172" i="1" s="1"/>
  <c r="G5173" i="1" l="1"/>
  <c r="N5173" i="1" s="1"/>
  <c r="E5174" i="1" s="1"/>
  <c r="Q5172" i="1"/>
  <c r="K5172" i="1" s="1"/>
  <c r="L5173" i="1" s="1"/>
  <c r="M5174" i="1" l="1"/>
  <c r="S5174" i="1" s="1"/>
  <c r="G5174" i="1"/>
  <c r="Q5173" i="1"/>
  <c r="K5173" i="1" s="1"/>
  <c r="L5174" i="1" s="1"/>
  <c r="M5176" i="1" s="1"/>
  <c r="S5176" i="1" s="1"/>
  <c r="M5175" i="1" l="1"/>
  <c r="S5175" i="1" s="1"/>
  <c r="N5174" i="1"/>
  <c r="E5175" i="1" s="1"/>
  <c r="G5175" i="1" s="1"/>
  <c r="Q5174" i="1"/>
  <c r="K5174" i="1" s="1"/>
  <c r="L5175" i="1" s="1"/>
  <c r="M5177" i="1" s="1"/>
  <c r="S5177" i="1" s="1"/>
  <c r="N5175" i="1" l="1"/>
  <c r="E5176" i="1" s="1"/>
  <c r="G5176" i="1" s="1"/>
  <c r="N5176" i="1" s="1"/>
  <c r="E5177" i="1" s="1"/>
  <c r="Q5175" i="1"/>
  <c r="K5175" i="1" s="1"/>
  <c r="L5176" i="1" s="1"/>
  <c r="M5178" i="1" s="1"/>
  <c r="S5178" i="1" s="1"/>
  <c r="G5177" i="1" l="1"/>
  <c r="N5177" i="1" s="1"/>
  <c r="E5178" i="1" s="1"/>
  <c r="Q5176" i="1"/>
  <c r="K5176" i="1" s="1"/>
  <c r="L5177" i="1" s="1"/>
  <c r="M5179" i="1" s="1"/>
  <c r="S5179" i="1" s="1"/>
  <c r="G5178" i="1" l="1"/>
  <c r="N5178" i="1" s="1"/>
  <c r="E5179" i="1" s="1"/>
  <c r="Q5177" i="1"/>
  <c r="K5177" i="1" s="1"/>
  <c r="L5178" i="1" s="1"/>
  <c r="G5179" i="1" l="1"/>
  <c r="N5179" i="1" s="1"/>
  <c r="E5180" i="1" s="1"/>
  <c r="Q5178" i="1"/>
  <c r="K5178" i="1" s="1"/>
  <c r="L5179" i="1" s="1"/>
  <c r="M5181" i="1" s="1"/>
  <c r="S5181" i="1" s="1"/>
  <c r="M5180" i="1" l="1"/>
  <c r="S5180" i="1" s="1"/>
  <c r="G5180" i="1"/>
  <c r="Q5179" i="1"/>
  <c r="K5179" i="1" s="1"/>
  <c r="L5180" i="1" s="1"/>
  <c r="M5182" i="1" s="1"/>
  <c r="S5182" i="1" s="1"/>
  <c r="N5180" i="1" l="1"/>
  <c r="E5181" i="1" s="1"/>
  <c r="G5181" i="1" s="1"/>
  <c r="N5181" i="1" s="1"/>
  <c r="E5182" i="1" s="1"/>
  <c r="Q5180" i="1"/>
  <c r="K5180" i="1" s="1"/>
  <c r="L5181" i="1" s="1"/>
  <c r="G5182" i="1" l="1"/>
  <c r="N5182" i="1" s="1"/>
  <c r="E5183" i="1" s="1"/>
  <c r="Q5181" i="1"/>
  <c r="K5181" i="1" s="1"/>
  <c r="L5182" i="1" s="1"/>
  <c r="M5184" i="1" s="1"/>
  <c r="S5184" i="1" s="1"/>
  <c r="M5183" i="1" l="1"/>
  <c r="S5183" i="1" s="1"/>
  <c r="G5183" i="1"/>
  <c r="Q5182" i="1"/>
  <c r="K5182" i="1" s="1"/>
  <c r="L5183" i="1" s="1"/>
  <c r="N5183" i="1" l="1"/>
  <c r="E5184" i="1" s="1"/>
  <c r="G5184" i="1" s="1"/>
  <c r="N5184" i="1" s="1"/>
  <c r="E5185" i="1" s="1"/>
  <c r="Q5183" i="1"/>
  <c r="K5183" i="1" s="1"/>
  <c r="L5184" i="1" s="1"/>
  <c r="M5185" i="1" l="1"/>
  <c r="S5185" i="1" s="1"/>
  <c r="G5185" i="1"/>
  <c r="Q5184" i="1"/>
  <c r="K5184" i="1" s="1"/>
  <c r="L5185" i="1" s="1"/>
  <c r="M5187" i="1" s="1"/>
  <c r="S5187" i="1" s="1"/>
  <c r="N5185" i="1" l="1"/>
  <c r="E5186" i="1" s="1"/>
  <c r="G5186" i="1" s="1"/>
  <c r="M5186" i="1"/>
  <c r="S5186" i="1" s="1"/>
  <c r="Q5185" i="1"/>
  <c r="K5185" i="1" s="1"/>
  <c r="L5186" i="1" s="1"/>
  <c r="M5188" i="1" s="1"/>
  <c r="S5188" i="1" s="1"/>
  <c r="N5186" i="1" l="1"/>
  <c r="E5187" i="1" s="1"/>
  <c r="G5187" i="1" s="1"/>
  <c r="N5187" i="1" s="1"/>
  <c r="E5188" i="1" s="1"/>
  <c r="Q5186" i="1"/>
  <c r="K5186" i="1" s="1"/>
  <c r="L5187" i="1" s="1"/>
  <c r="M5189" i="1" s="1"/>
  <c r="S5189" i="1" s="1"/>
  <c r="G5188" i="1" l="1"/>
  <c r="N5188" i="1" s="1"/>
  <c r="E5189" i="1" s="1"/>
  <c r="Q5187" i="1"/>
  <c r="K5187" i="1" s="1"/>
  <c r="L5188" i="1" s="1"/>
  <c r="G5189" i="1" l="1"/>
  <c r="N5189" i="1" s="1"/>
  <c r="E5190" i="1" s="1"/>
  <c r="Q5188" i="1"/>
  <c r="K5188" i="1" s="1"/>
  <c r="L5189" i="1" s="1"/>
  <c r="M5190" i="1" l="1"/>
  <c r="S5190" i="1" s="1"/>
  <c r="G5190" i="1"/>
  <c r="Q5189" i="1"/>
  <c r="K5189" i="1" s="1"/>
  <c r="L5190" i="1" s="1"/>
  <c r="M5192" i="1" s="1"/>
  <c r="S5192" i="1" s="1"/>
  <c r="M5191" i="1" l="1"/>
  <c r="S5191" i="1" s="1"/>
  <c r="N5190" i="1"/>
  <c r="E5191" i="1" s="1"/>
  <c r="G5191" i="1" s="1"/>
  <c r="Q5190" i="1"/>
  <c r="K5190" i="1" s="1"/>
  <c r="L5191" i="1" s="1"/>
  <c r="N5191" i="1" l="1"/>
  <c r="E5192" i="1" s="1"/>
  <c r="G5192" i="1" s="1"/>
  <c r="N5192" i="1" s="1"/>
  <c r="E5193" i="1" s="1"/>
  <c r="Q5191" i="1"/>
  <c r="K5191" i="1" s="1"/>
  <c r="L5192" i="1" s="1"/>
  <c r="M5193" i="1" s="1"/>
  <c r="S5193" i="1" s="1"/>
  <c r="G5193" i="1" l="1"/>
  <c r="N5193" i="1" s="1"/>
  <c r="E5194" i="1" s="1"/>
  <c r="Q5192" i="1"/>
  <c r="K5192" i="1" s="1"/>
  <c r="L5193" i="1" s="1"/>
  <c r="M5194" i="1" l="1"/>
  <c r="S5194" i="1" s="1"/>
  <c r="G5194" i="1"/>
  <c r="Q5193" i="1"/>
  <c r="K5193" i="1" s="1"/>
  <c r="L5194" i="1" s="1"/>
  <c r="M5196" i="1" s="1"/>
  <c r="S5196" i="1" s="1"/>
  <c r="N5194" i="1" l="1"/>
  <c r="E5195" i="1" s="1"/>
  <c r="G5195" i="1" s="1"/>
  <c r="M5195" i="1"/>
  <c r="S5195" i="1" s="1"/>
  <c r="Q5194" i="1"/>
  <c r="K5194" i="1" s="1"/>
  <c r="L5195" i="1" s="1"/>
  <c r="M5197" i="1" s="1"/>
  <c r="S5197" i="1" s="1"/>
  <c r="N5195" i="1" l="1"/>
  <c r="E5196" i="1" s="1"/>
  <c r="G5196" i="1" s="1"/>
  <c r="N5196" i="1" s="1"/>
  <c r="E5197" i="1" s="1"/>
  <c r="Q5195" i="1"/>
  <c r="K5195" i="1" s="1"/>
  <c r="L5196" i="1" s="1"/>
  <c r="G5197" i="1" l="1"/>
  <c r="N5197" i="1" s="1"/>
  <c r="E5198" i="1" s="1"/>
  <c r="Q5196" i="1"/>
  <c r="K5196" i="1" s="1"/>
  <c r="L5197" i="1" s="1"/>
  <c r="M5198" i="1" l="1"/>
  <c r="S5198" i="1" s="1"/>
  <c r="G5198" i="1"/>
  <c r="Q5197" i="1"/>
  <c r="K5197" i="1" s="1"/>
  <c r="L5198" i="1" s="1"/>
  <c r="M5199" i="1" s="1"/>
  <c r="S5199" i="1" s="1"/>
  <c r="N5198" i="1" l="1"/>
  <c r="E5199" i="1" s="1"/>
  <c r="G5199" i="1" s="1"/>
  <c r="N5199" i="1" s="1"/>
  <c r="E5200" i="1" s="1"/>
  <c r="Q5198" i="1"/>
  <c r="K5198" i="1" s="1"/>
  <c r="L5199" i="1" s="1"/>
  <c r="M5200" i="1" l="1"/>
  <c r="S5200" i="1" s="1"/>
  <c r="G5200" i="1"/>
  <c r="Q5199" i="1"/>
  <c r="K5199" i="1" s="1"/>
  <c r="L5200" i="1" s="1"/>
  <c r="M5202" i="1" s="1"/>
  <c r="S5202" i="1" s="1"/>
  <c r="M5201" i="1" l="1"/>
  <c r="S5201" i="1" s="1"/>
  <c r="N5200" i="1"/>
  <c r="E5201" i="1" s="1"/>
  <c r="G5201" i="1" s="1"/>
  <c r="Q5200" i="1"/>
  <c r="K5200" i="1" s="1"/>
  <c r="L5201" i="1" s="1"/>
  <c r="N5201" i="1" l="1"/>
  <c r="E5202" i="1" s="1"/>
  <c r="G5202" i="1" s="1"/>
  <c r="N5202" i="1" s="1"/>
  <c r="E5203" i="1" s="1"/>
  <c r="Q5201" i="1"/>
  <c r="K5201" i="1" s="1"/>
  <c r="L5202" i="1" s="1"/>
  <c r="M5203" i="1" l="1"/>
  <c r="S5203" i="1" s="1"/>
  <c r="G5203" i="1"/>
  <c r="Q5202" i="1"/>
  <c r="K5202" i="1" s="1"/>
  <c r="L5203" i="1" s="1"/>
  <c r="N5203" i="1" l="1"/>
  <c r="E5204" i="1" s="1"/>
  <c r="G5204" i="1" s="1"/>
  <c r="M5204" i="1"/>
  <c r="S5204" i="1" s="1"/>
  <c r="Q5203" i="1"/>
  <c r="K5203" i="1" s="1"/>
  <c r="L5204" i="1" s="1"/>
  <c r="M5205" i="1" l="1"/>
  <c r="S5205" i="1" s="1"/>
  <c r="N5204" i="1"/>
  <c r="E5205" i="1" s="1"/>
  <c r="G5205" i="1" s="1"/>
  <c r="Q5204" i="1"/>
  <c r="K5204" i="1" s="1"/>
  <c r="L5205" i="1" s="1"/>
  <c r="M5207" i="1" s="1"/>
  <c r="S5207" i="1" s="1"/>
  <c r="N5205" i="1" l="1"/>
  <c r="E5206" i="1" s="1"/>
  <c r="G5206" i="1" s="1"/>
  <c r="M5206" i="1"/>
  <c r="S5206" i="1" s="1"/>
  <c r="Q5205" i="1"/>
  <c r="K5205" i="1" s="1"/>
  <c r="L5206" i="1" s="1"/>
  <c r="N5206" i="1" l="1"/>
  <c r="E5207" i="1" s="1"/>
  <c r="G5207" i="1" s="1"/>
  <c r="N5207" i="1" s="1"/>
  <c r="E5208" i="1" s="1"/>
  <c r="Q5206" i="1"/>
  <c r="K5206" i="1" s="1"/>
  <c r="L5207" i="1" s="1"/>
  <c r="M5208" i="1" s="1"/>
  <c r="S5208" i="1" s="1"/>
  <c r="G5208" i="1" l="1"/>
  <c r="N5208" i="1" s="1"/>
  <c r="E5209" i="1" s="1"/>
  <c r="Q5207" i="1"/>
  <c r="K5207" i="1" s="1"/>
  <c r="L5208" i="1" s="1"/>
  <c r="M5209" i="1" l="1"/>
  <c r="S5209" i="1" s="1"/>
  <c r="Q5208" i="1"/>
  <c r="K5208" i="1" s="1"/>
  <c r="L5209" i="1" s="1"/>
  <c r="G5209" i="1"/>
  <c r="N5209" i="1" l="1"/>
  <c r="E5210" i="1" s="1"/>
  <c r="G5210" i="1" s="1"/>
  <c r="M5210" i="1"/>
  <c r="S5210" i="1" s="1"/>
  <c r="Q5209" i="1"/>
  <c r="K5209" i="1" s="1"/>
  <c r="L5210" i="1" s="1"/>
  <c r="M5211" i="1" s="1"/>
  <c r="S5211" i="1" s="1"/>
  <c r="N5210" i="1" l="1"/>
  <c r="E5211" i="1" s="1"/>
  <c r="G5211" i="1" s="1"/>
  <c r="N5211" i="1" s="1"/>
  <c r="E5212" i="1" s="1"/>
  <c r="Q5210" i="1"/>
  <c r="K5210" i="1" s="1"/>
  <c r="L5211" i="1" s="1"/>
  <c r="M5212" i="1" l="1"/>
  <c r="S5212" i="1" s="1"/>
  <c r="G5212" i="1"/>
  <c r="Q5211" i="1"/>
  <c r="K5211" i="1" s="1"/>
  <c r="L5212" i="1" s="1"/>
  <c r="M5214" i="1" s="1"/>
  <c r="S5214" i="1" s="1"/>
  <c r="N5212" i="1" l="1"/>
  <c r="E5213" i="1" s="1"/>
  <c r="G5213" i="1" s="1"/>
  <c r="M5213" i="1"/>
  <c r="S5213" i="1" s="1"/>
  <c r="Q5212" i="1"/>
  <c r="K5212" i="1" s="1"/>
  <c r="L5213" i="1" s="1"/>
  <c r="M5215" i="1" s="1"/>
  <c r="S5215" i="1" s="1"/>
  <c r="N5213" i="1" l="1"/>
  <c r="E5214" i="1" s="1"/>
  <c r="G5214" i="1" s="1"/>
  <c r="N5214" i="1" s="1"/>
  <c r="E5215" i="1" s="1"/>
  <c r="Q5213" i="1"/>
  <c r="K5213" i="1" s="1"/>
  <c r="L5214" i="1" s="1"/>
  <c r="Q5214" i="1" l="1"/>
  <c r="K5214" i="1" s="1"/>
  <c r="L5215" i="1" s="1"/>
  <c r="M5216" i="1" s="1"/>
  <c r="S5216" i="1" s="1"/>
  <c r="G5215" i="1"/>
  <c r="N5215" i="1" s="1"/>
  <c r="E5216" i="1" s="1"/>
  <c r="G5216" i="1" l="1"/>
  <c r="N5216" i="1" s="1"/>
  <c r="E5217" i="1" s="1"/>
  <c r="Q5215" i="1"/>
  <c r="K5215" i="1" s="1"/>
  <c r="L5216" i="1" s="1"/>
  <c r="M5218" i="1" s="1"/>
  <c r="S5218" i="1" s="1"/>
  <c r="M5217" i="1" l="1"/>
  <c r="S5217" i="1" s="1"/>
  <c r="G5217" i="1"/>
  <c r="Q5216" i="1"/>
  <c r="K5216" i="1" s="1"/>
  <c r="L5217" i="1" s="1"/>
  <c r="M5219" i="1" s="1"/>
  <c r="S5219" i="1" s="1"/>
  <c r="N5217" i="1" l="1"/>
  <c r="E5218" i="1" s="1"/>
  <c r="G5218" i="1" s="1"/>
  <c r="N5218" i="1" s="1"/>
  <c r="E5219" i="1" s="1"/>
  <c r="Q5217" i="1"/>
  <c r="K5217" i="1" s="1"/>
  <c r="L5218" i="1" s="1"/>
  <c r="G5219" i="1" l="1"/>
  <c r="N5219" i="1" s="1"/>
  <c r="E5220" i="1" s="1"/>
  <c r="Q5218" i="1"/>
  <c r="K5218" i="1" s="1"/>
  <c r="L5219" i="1" s="1"/>
  <c r="M5221" i="1" s="1"/>
  <c r="S5221" i="1" s="1"/>
  <c r="M5220" i="1" l="1"/>
  <c r="S5220" i="1" s="1"/>
  <c r="G5220" i="1"/>
  <c r="Q5219" i="1"/>
  <c r="K5219" i="1" s="1"/>
  <c r="L5220" i="1" s="1"/>
  <c r="N5220" i="1" l="1"/>
  <c r="E5221" i="1" s="1"/>
  <c r="G5221" i="1" s="1"/>
  <c r="N5221" i="1" s="1"/>
  <c r="E5222" i="1" s="1"/>
  <c r="Q5220" i="1"/>
  <c r="K5220" i="1" s="1"/>
  <c r="L5221" i="1" s="1"/>
  <c r="M5223" i="1" s="1"/>
  <c r="S5223" i="1" s="1"/>
  <c r="M5222" i="1" l="1"/>
  <c r="S5222" i="1" s="1"/>
  <c r="G5222" i="1"/>
  <c r="Q5221" i="1"/>
  <c r="K5221" i="1" s="1"/>
  <c r="L5222" i="1" s="1"/>
  <c r="N5222" i="1" l="1"/>
  <c r="E5223" i="1" s="1"/>
  <c r="G5223" i="1" s="1"/>
  <c r="N5223" i="1" s="1"/>
  <c r="E5224" i="1" s="1"/>
  <c r="Q5222" i="1"/>
  <c r="K5222" i="1" s="1"/>
  <c r="L5223" i="1" s="1"/>
  <c r="M5225" i="1" s="1"/>
  <c r="S5225" i="1" s="1"/>
  <c r="M5224" i="1" l="1"/>
  <c r="S5224" i="1" s="1"/>
  <c r="G5224" i="1"/>
  <c r="Q5223" i="1"/>
  <c r="K5223" i="1" s="1"/>
  <c r="L5224" i="1" s="1"/>
  <c r="N5224" i="1" l="1"/>
  <c r="E5225" i="1" s="1"/>
  <c r="G5225" i="1" s="1"/>
  <c r="N5225" i="1" s="1"/>
  <c r="E5226" i="1" s="1"/>
  <c r="Q5224" i="1"/>
  <c r="K5224" i="1" s="1"/>
  <c r="L5225" i="1" s="1"/>
  <c r="M5227" i="1" s="1"/>
  <c r="S5227" i="1" s="1"/>
  <c r="M5226" i="1" l="1"/>
  <c r="S5226" i="1" s="1"/>
  <c r="G5226" i="1"/>
  <c r="Q5225" i="1"/>
  <c r="K5225" i="1" s="1"/>
  <c r="L5226" i="1" s="1"/>
  <c r="N5226" i="1" l="1"/>
  <c r="E5227" i="1" s="1"/>
  <c r="G5227" i="1" s="1"/>
  <c r="N5227" i="1" s="1"/>
  <c r="E5228" i="1" s="1"/>
  <c r="Q5226" i="1"/>
  <c r="K5226" i="1" s="1"/>
  <c r="L5227" i="1" s="1"/>
  <c r="M5228" i="1" l="1"/>
  <c r="S5228" i="1" s="1"/>
  <c r="G5228" i="1"/>
  <c r="Q5227" i="1"/>
  <c r="K5227" i="1" s="1"/>
  <c r="L5228" i="1" s="1"/>
  <c r="M5230" i="1" s="1"/>
  <c r="S5230" i="1" s="1"/>
  <c r="M5229" i="1" l="1"/>
  <c r="S5229" i="1" s="1"/>
  <c r="N5228" i="1"/>
  <c r="E5229" i="1" s="1"/>
  <c r="G5229" i="1" s="1"/>
  <c r="Q5228" i="1"/>
  <c r="K5228" i="1" s="1"/>
  <c r="L5229" i="1" s="1"/>
  <c r="M5231" i="1" s="1"/>
  <c r="S5231" i="1" s="1"/>
  <c r="N5229" i="1" l="1"/>
  <c r="E5230" i="1" s="1"/>
  <c r="G5230" i="1" s="1"/>
  <c r="N5230" i="1" s="1"/>
  <c r="E5231" i="1" s="1"/>
  <c r="Q5229" i="1"/>
  <c r="K5229" i="1" s="1"/>
  <c r="L5230" i="1" s="1"/>
  <c r="G5231" i="1" l="1"/>
  <c r="N5231" i="1" s="1"/>
  <c r="E5232" i="1" s="1"/>
  <c r="Q5230" i="1"/>
  <c r="K5230" i="1" s="1"/>
  <c r="L5231" i="1" s="1"/>
  <c r="M5233" i="1" s="1"/>
  <c r="S5233" i="1" s="1"/>
  <c r="M5232" i="1" l="1"/>
  <c r="S5232" i="1" s="1"/>
  <c r="G5232" i="1"/>
  <c r="Q5231" i="1"/>
  <c r="K5231" i="1" s="1"/>
  <c r="L5232" i="1" s="1"/>
  <c r="M5234" i="1" s="1"/>
  <c r="S5234" i="1" s="1"/>
  <c r="N5232" i="1" l="1"/>
  <c r="E5233" i="1" s="1"/>
  <c r="G5233" i="1" s="1"/>
  <c r="N5233" i="1" s="1"/>
  <c r="E5234" i="1" s="1"/>
  <c r="Q5232" i="1"/>
  <c r="K5232" i="1" s="1"/>
  <c r="L5233" i="1" s="1"/>
  <c r="M5235" i="1" s="1"/>
  <c r="S5235" i="1" s="1"/>
  <c r="G5234" i="1" l="1"/>
  <c r="N5234" i="1" s="1"/>
  <c r="E5235" i="1" s="1"/>
  <c r="Q5233" i="1"/>
  <c r="K5233" i="1" s="1"/>
  <c r="L5234" i="1" s="1"/>
  <c r="G5235" i="1" l="1"/>
  <c r="N5235" i="1" s="1"/>
  <c r="E5236" i="1" s="1"/>
  <c r="Q5234" i="1"/>
  <c r="K5234" i="1" s="1"/>
  <c r="L5235" i="1" s="1"/>
  <c r="M5236" i="1" l="1"/>
  <c r="S5236" i="1" s="1"/>
  <c r="G5236" i="1"/>
  <c r="Q5235" i="1"/>
  <c r="K5235" i="1" s="1"/>
  <c r="L5236" i="1" s="1"/>
  <c r="N5236" i="1" l="1"/>
  <c r="E5237" i="1" s="1"/>
  <c r="G5237" i="1" s="1"/>
  <c r="M5237" i="1"/>
  <c r="S5237" i="1" s="1"/>
  <c r="Q5236" i="1"/>
  <c r="K5236" i="1" s="1"/>
  <c r="L5237" i="1" s="1"/>
  <c r="N5237" i="1" l="1"/>
  <c r="E5238" i="1" s="1"/>
  <c r="G5238" i="1" s="1"/>
  <c r="M5238" i="1"/>
  <c r="S5238" i="1" s="1"/>
  <c r="Q5237" i="1"/>
  <c r="K5237" i="1" s="1"/>
  <c r="L5238" i="1" s="1"/>
  <c r="M5239" i="1" l="1"/>
  <c r="S5239" i="1" s="1"/>
  <c r="N5238" i="1"/>
  <c r="E5239" i="1" s="1"/>
  <c r="G5239" i="1" s="1"/>
  <c r="Q5238" i="1"/>
  <c r="K5238" i="1" s="1"/>
  <c r="L5239" i="1" s="1"/>
  <c r="N5239" i="1" l="1"/>
  <c r="E5240" i="1" s="1"/>
  <c r="G5240" i="1" s="1"/>
  <c r="M5240" i="1"/>
  <c r="S5240" i="1" s="1"/>
  <c r="Q5239" i="1"/>
  <c r="K5239" i="1" s="1"/>
  <c r="L5240" i="1" s="1"/>
  <c r="M5242" i="1" s="1"/>
  <c r="S5242" i="1" s="1"/>
  <c r="N5240" i="1" l="1"/>
  <c r="E5241" i="1" s="1"/>
  <c r="G5241" i="1" s="1"/>
  <c r="M5241" i="1"/>
  <c r="S5241" i="1" s="1"/>
  <c r="Q5240" i="1"/>
  <c r="K5240" i="1" s="1"/>
  <c r="L5241" i="1" s="1"/>
  <c r="M5243" i="1" s="1"/>
  <c r="S5243" i="1" s="1"/>
  <c r="N5241" i="1" l="1"/>
  <c r="E5242" i="1" s="1"/>
  <c r="G5242" i="1" s="1"/>
  <c r="N5242" i="1" s="1"/>
  <c r="E5243" i="1" s="1"/>
  <c r="Q5241" i="1"/>
  <c r="K5241" i="1" s="1"/>
  <c r="L5242" i="1" s="1"/>
  <c r="M5244" i="1" s="1"/>
  <c r="S5244" i="1" s="1"/>
  <c r="G5243" i="1" l="1"/>
  <c r="N5243" i="1" s="1"/>
  <c r="E5244" i="1" s="1"/>
  <c r="Q5242" i="1"/>
  <c r="K5242" i="1" s="1"/>
  <c r="L5243" i="1" s="1"/>
  <c r="M5245" i="1" s="1"/>
  <c r="S5245" i="1" s="1"/>
  <c r="G5244" i="1" l="1"/>
  <c r="N5244" i="1" s="1"/>
  <c r="E5245" i="1" s="1"/>
  <c r="Q5243" i="1"/>
  <c r="K5243" i="1" s="1"/>
  <c r="L5244" i="1" s="1"/>
  <c r="M5246" i="1" s="1"/>
  <c r="S5246" i="1" s="1"/>
  <c r="G5245" i="1" l="1"/>
  <c r="N5245" i="1" s="1"/>
  <c r="E5246" i="1" s="1"/>
  <c r="Q5244" i="1"/>
  <c r="K5244" i="1" s="1"/>
  <c r="L5245" i="1" s="1"/>
  <c r="M5247" i="1" s="1"/>
  <c r="S5247" i="1" s="1"/>
  <c r="G5246" i="1" l="1"/>
  <c r="N5246" i="1" s="1"/>
  <c r="E5247" i="1" s="1"/>
  <c r="Q5245" i="1"/>
  <c r="K5245" i="1" s="1"/>
  <c r="L5246" i="1" s="1"/>
  <c r="M5248" i="1" s="1"/>
  <c r="S5248" i="1" s="1"/>
  <c r="G5247" i="1" l="1"/>
  <c r="N5247" i="1" s="1"/>
  <c r="E5248" i="1" s="1"/>
  <c r="Q5246" i="1"/>
  <c r="K5246" i="1" s="1"/>
  <c r="L5247" i="1" s="1"/>
  <c r="M5249" i="1" s="1"/>
  <c r="S5249" i="1" s="1"/>
  <c r="G5248" i="1" l="1"/>
  <c r="N5248" i="1" s="1"/>
  <c r="E5249" i="1" s="1"/>
  <c r="Q5247" i="1"/>
  <c r="K5247" i="1" s="1"/>
  <c r="L5248" i="1" s="1"/>
  <c r="G5249" i="1" l="1"/>
  <c r="N5249" i="1" s="1"/>
  <c r="E5250" i="1" s="1"/>
  <c r="Q5248" i="1"/>
  <c r="K5248" i="1" s="1"/>
  <c r="L5249" i="1" s="1"/>
  <c r="M5250" i="1" l="1"/>
  <c r="S5250" i="1" s="1"/>
  <c r="G5250" i="1"/>
  <c r="Q5249" i="1"/>
  <c r="K5249" i="1" s="1"/>
  <c r="L5250" i="1" s="1"/>
  <c r="N5250" i="1" l="1"/>
  <c r="E5251" i="1" s="1"/>
  <c r="G5251" i="1" s="1"/>
  <c r="M5251" i="1"/>
  <c r="S5251" i="1" s="1"/>
  <c r="Q5250" i="1"/>
  <c r="K5250" i="1" s="1"/>
  <c r="L5251" i="1" s="1"/>
  <c r="M5252" i="1" s="1"/>
  <c r="S5252" i="1" s="1"/>
  <c r="N5251" i="1" l="1"/>
  <c r="E5252" i="1" s="1"/>
  <c r="G5252" i="1" s="1"/>
  <c r="N5252" i="1" s="1"/>
  <c r="E5253" i="1" s="1"/>
  <c r="Q5251" i="1"/>
  <c r="K5251" i="1" s="1"/>
  <c r="L5252" i="1" s="1"/>
  <c r="M5253" i="1" l="1"/>
  <c r="S5253" i="1" s="1"/>
  <c r="G5253" i="1"/>
  <c r="Q5252" i="1"/>
  <c r="K5252" i="1" s="1"/>
  <c r="L5253" i="1" s="1"/>
  <c r="M5254" i="1" l="1"/>
  <c r="S5254" i="1" s="1"/>
  <c r="N5253" i="1"/>
  <c r="E5254" i="1" s="1"/>
  <c r="G5254" i="1" s="1"/>
  <c r="Q5253" i="1"/>
  <c r="K5253" i="1" s="1"/>
  <c r="L5254" i="1" s="1"/>
  <c r="N5254" i="1" l="1"/>
  <c r="E5255" i="1" s="1"/>
  <c r="G5255" i="1" s="1"/>
  <c r="M5255" i="1"/>
  <c r="S5255" i="1" s="1"/>
  <c r="Q5254" i="1"/>
  <c r="K5254" i="1" s="1"/>
  <c r="L5255" i="1" s="1"/>
  <c r="M5257" i="1" s="1"/>
  <c r="S5257" i="1" s="1"/>
  <c r="N5255" i="1" l="1"/>
  <c r="E5256" i="1" s="1"/>
  <c r="G5256" i="1" s="1"/>
  <c r="M5256" i="1"/>
  <c r="S5256" i="1" s="1"/>
  <c r="Q5255" i="1"/>
  <c r="K5255" i="1" s="1"/>
  <c r="L5256" i="1" s="1"/>
  <c r="M5258" i="1" s="1"/>
  <c r="S5258" i="1" s="1"/>
  <c r="N5256" i="1" l="1"/>
  <c r="E5257" i="1" s="1"/>
  <c r="G5257" i="1" s="1"/>
  <c r="N5257" i="1" s="1"/>
  <c r="E5258" i="1" s="1"/>
  <c r="Q5256" i="1"/>
  <c r="K5256" i="1" s="1"/>
  <c r="L5257" i="1" s="1"/>
  <c r="G5258" i="1" l="1"/>
  <c r="N5258" i="1" s="1"/>
  <c r="E5259" i="1" s="1"/>
  <c r="Q5257" i="1"/>
  <c r="K5257" i="1" s="1"/>
  <c r="L5258" i="1" s="1"/>
  <c r="M5259" i="1" l="1"/>
  <c r="S5259" i="1" s="1"/>
  <c r="Q5258" i="1"/>
  <c r="K5258" i="1" s="1"/>
  <c r="L5259" i="1" s="1"/>
  <c r="M5260" i="1" s="1"/>
  <c r="S5260" i="1" s="1"/>
  <c r="G5259" i="1"/>
  <c r="N5259" i="1" l="1"/>
  <c r="E5260" i="1" s="1"/>
  <c r="G5260" i="1" s="1"/>
  <c r="N5260" i="1" s="1"/>
  <c r="E5261" i="1" s="1"/>
  <c r="Q5259" i="1"/>
  <c r="K5259" i="1" s="1"/>
  <c r="L5260" i="1" s="1"/>
  <c r="M5261" i="1" l="1"/>
  <c r="S5261" i="1" s="1"/>
  <c r="G5261" i="1"/>
  <c r="Q5260" i="1"/>
  <c r="K5260" i="1" s="1"/>
  <c r="L5261" i="1" s="1"/>
  <c r="M5262" i="1" l="1"/>
  <c r="S5262" i="1" s="1"/>
  <c r="N5261" i="1"/>
  <c r="E5262" i="1" s="1"/>
  <c r="G5262" i="1" s="1"/>
  <c r="Q5261" i="1"/>
  <c r="K5261" i="1" s="1"/>
  <c r="L5262" i="1" s="1"/>
  <c r="M5264" i="1" s="1"/>
  <c r="S5264" i="1" s="1"/>
  <c r="N5262" i="1" l="1"/>
  <c r="E5263" i="1" s="1"/>
  <c r="G5263" i="1" s="1"/>
  <c r="M5263" i="1"/>
  <c r="S5263" i="1" s="1"/>
  <c r="Q5262" i="1"/>
  <c r="K5262" i="1" s="1"/>
  <c r="L5263" i="1" s="1"/>
  <c r="M5265" i="1" s="1"/>
  <c r="S5265" i="1" s="1"/>
  <c r="N5263" i="1" l="1"/>
  <c r="E5264" i="1" s="1"/>
  <c r="G5264" i="1" s="1"/>
  <c r="N5264" i="1" s="1"/>
  <c r="E5265" i="1" s="1"/>
  <c r="Q5263" i="1"/>
  <c r="K5263" i="1" s="1"/>
  <c r="L5264" i="1" s="1"/>
  <c r="G5265" i="1" l="1"/>
  <c r="N5265" i="1" s="1"/>
  <c r="E5266" i="1" s="1"/>
  <c r="Q5264" i="1"/>
  <c r="K5264" i="1" s="1"/>
  <c r="L5265" i="1" s="1"/>
  <c r="M5267" i="1" s="1"/>
  <c r="S5267" i="1" s="1"/>
  <c r="M5266" i="1" l="1"/>
  <c r="S5266" i="1" s="1"/>
  <c r="G5266" i="1"/>
  <c r="Q5265" i="1"/>
  <c r="K5265" i="1" s="1"/>
  <c r="L5266" i="1" s="1"/>
  <c r="N5266" i="1" l="1"/>
  <c r="E5267" i="1" s="1"/>
  <c r="G5267" i="1" s="1"/>
  <c r="N5267" i="1" s="1"/>
  <c r="E5268" i="1" s="1"/>
  <c r="Q5266" i="1"/>
  <c r="K5266" i="1" s="1"/>
  <c r="L5267" i="1" s="1"/>
  <c r="M5269" i="1" s="1"/>
  <c r="S5269" i="1" s="1"/>
  <c r="M5268" i="1" l="1"/>
  <c r="S5268" i="1" s="1"/>
  <c r="Q5267" i="1"/>
  <c r="K5267" i="1" s="1"/>
  <c r="L5268" i="1" s="1"/>
  <c r="M5270" i="1" s="1"/>
  <c r="S5270" i="1" s="1"/>
  <c r="G5268" i="1"/>
  <c r="N5268" i="1" l="1"/>
  <c r="E5269" i="1" s="1"/>
  <c r="G5269" i="1" s="1"/>
  <c r="N5269" i="1" s="1"/>
  <c r="E5270" i="1" s="1"/>
  <c r="Q5268" i="1"/>
  <c r="K5268" i="1" s="1"/>
  <c r="L5269" i="1" s="1"/>
  <c r="M5271" i="1" s="1"/>
  <c r="S5271" i="1" s="1"/>
  <c r="Q5269" i="1" l="1"/>
  <c r="K5269" i="1" s="1"/>
  <c r="L5270" i="1" s="1"/>
  <c r="G5270" i="1"/>
  <c r="N5270" i="1" s="1"/>
  <c r="E5271" i="1" s="1"/>
  <c r="G5271" i="1" l="1"/>
  <c r="N5271" i="1" s="1"/>
  <c r="E5272" i="1" s="1"/>
  <c r="Q5270" i="1"/>
  <c r="K5270" i="1" s="1"/>
  <c r="L5271" i="1" s="1"/>
  <c r="M5272" i="1" l="1"/>
  <c r="S5272" i="1" s="1"/>
  <c r="G5272" i="1"/>
  <c r="Q5271" i="1"/>
  <c r="K5271" i="1" s="1"/>
  <c r="L5272" i="1" s="1"/>
  <c r="M5274" i="1" s="1"/>
  <c r="S5274" i="1" s="1"/>
  <c r="N5272" i="1" l="1"/>
  <c r="E5273" i="1" s="1"/>
  <c r="G5273" i="1" s="1"/>
  <c r="M5273" i="1"/>
  <c r="S5273" i="1" s="1"/>
  <c r="Q5272" i="1"/>
  <c r="K5272" i="1" s="1"/>
  <c r="L5273" i="1" s="1"/>
  <c r="N5273" i="1" l="1"/>
  <c r="E5274" i="1" s="1"/>
  <c r="G5274" i="1" s="1"/>
  <c r="N5274" i="1" s="1"/>
  <c r="E5275" i="1" s="1"/>
  <c r="Q5273" i="1"/>
  <c r="K5273" i="1" s="1"/>
  <c r="L5274" i="1" s="1"/>
  <c r="M5276" i="1" s="1"/>
  <c r="S5276" i="1" s="1"/>
  <c r="M5275" i="1" l="1"/>
  <c r="S5275" i="1" s="1"/>
  <c r="G5275" i="1"/>
  <c r="Q5274" i="1"/>
  <c r="K5274" i="1" s="1"/>
  <c r="L5275" i="1" s="1"/>
  <c r="M5277" i="1" s="1"/>
  <c r="S5277" i="1" s="1"/>
  <c r="N5275" i="1" l="1"/>
  <c r="E5276" i="1" s="1"/>
  <c r="G5276" i="1" s="1"/>
  <c r="N5276" i="1" s="1"/>
  <c r="E5277" i="1" s="1"/>
  <c r="Q5275" i="1"/>
  <c r="K5275" i="1" s="1"/>
  <c r="L5276" i="1" s="1"/>
  <c r="M5278" i="1" s="1"/>
  <c r="S5278" i="1" s="1"/>
  <c r="G5277" i="1" l="1"/>
  <c r="N5277" i="1" s="1"/>
  <c r="E5278" i="1" s="1"/>
  <c r="Q5276" i="1"/>
  <c r="K5276" i="1" s="1"/>
  <c r="L5277" i="1" s="1"/>
  <c r="M5279" i="1" s="1"/>
  <c r="S5279" i="1" s="1"/>
  <c r="G5278" i="1" l="1"/>
  <c r="N5278" i="1" s="1"/>
  <c r="E5279" i="1" s="1"/>
  <c r="Q5277" i="1"/>
  <c r="K5277" i="1" s="1"/>
  <c r="L5278" i="1" s="1"/>
  <c r="Q5278" i="1" l="1"/>
  <c r="K5278" i="1" s="1"/>
  <c r="L5279" i="1" s="1"/>
  <c r="G5279" i="1"/>
  <c r="N5279" i="1" s="1"/>
  <c r="E5280" i="1" s="1"/>
  <c r="M5280" i="1" l="1"/>
  <c r="S5280" i="1" s="1"/>
  <c r="G5280" i="1"/>
  <c r="Q5279" i="1"/>
  <c r="K5279" i="1" s="1"/>
  <c r="L5280" i="1" s="1"/>
  <c r="N5280" i="1" l="1"/>
  <c r="E5281" i="1" s="1"/>
  <c r="G5281" i="1" s="1"/>
  <c r="M5281" i="1"/>
  <c r="S5281" i="1" s="1"/>
  <c r="Q5280" i="1"/>
  <c r="K5280" i="1" s="1"/>
  <c r="L5281" i="1" s="1"/>
  <c r="M5283" i="1" s="1"/>
  <c r="S5283" i="1" s="1"/>
  <c r="N5281" i="1" l="1"/>
  <c r="E5282" i="1" s="1"/>
  <c r="G5282" i="1" s="1"/>
  <c r="M5282" i="1"/>
  <c r="S5282" i="1" s="1"/>
  <c r="Q5281" i="1"/>
  <c r="K5281" i="1" s="1"/>
  <c r="L5282" i="1" s="1"/>
  <c r="N5282" i="1" l="1"/>
  <c r="E5283" i="1" s="1"/>
  <c r="G5283" i="1" s="1"/>
  <c r="N5283" i="1" s="1"/>
  <c r="E5284" i="1" s="1"/>
  <c r="Q5282" i="1"/>
  <c r="K5282" i="1" s="1"/>
  <c r="L5283" i="1" s="1"/>
  <c r="M5284" i="1" s="1"/>
  <c r="S5284" i="1" s="1"/>
  <c r="G5284" i="1" l="1"/>
  <c r="N5284" i="1" s="1"/>
  <c r="E5285" i="1" s="1"/>
  <c r="Q5283" i="1"/>
  <c r="K5283" i="1" s="1"/>
  <c r="L5284" i="1" s="1"/>
  <c r="M5286" i="1" s="1"/>
  <c r="S5286" i="1" s="1"/>
  <c r="M5285" i="1" l="1"/>
  <c r="S5285" i="1" s="1"/>
  <c r="G5285" i="1"/>
  <c r="Q5284" i="1"/>
  <c r="K5284" i="1" s="1"/>
  <c r="L5285" i="1" s="1"/>
  <c r="N5285" i="1" l="1"/>
  <c r="E5286" i="1" s="1"/>
  <c r="G5286" i="1" s="1"/>
  <c r="N5286" i="1" s="1"/>
  <c r="E5287" i="1" s="1"/>
  <c r="Q5285" i="1"/>
  <c r="K5285" i="1" s="1"/>
  <c r="L5286" i="1" s="1"/>
  <c r="M5288" i="1" s="1"/>
  <c r="S5288" i="1" s="1"/>
  <c r="M5287" i="1" l="1"/>
  <c r="S5287" i="1" s="1"/>
  <c r="G5287" i="1"/>
  <c r="Q5286" i="1"/>
  <c r="K5286" i="1" s="1"/>
  <c r="L5287" i="1" s="1"/>
  <c r="M5289" i="1" s="1"/>
  <c r="S5289" i="1" s="1"/>
  <c r="N5287" i="1" l="1"/>
  <c r="E5288" i="1" s="1"/>
  <c r="G5288" i="1" s="1"/>
  <c r="N5288" i="1" s="1"/>
  <c r="E5289" i="1" s="1"/>
  <c r="Q5287" i="1"/>
  <c r="K5287" i="1" s="1"/>
  <c r="L5288" i="1" s="1"/>
  <c r="M5290" i="1" s="1"/>
  <c r="S5290" i="1" s="1"/>
  <c r="G5289" i="1" l="1"/>
  <c r="N5289" i="1" s="1"/>
  <c r="E5290" i="1" s="1"/>
  <c r="Q5288" i="1"/>
  <c r="K5288" i="1" s="1"/>
  <c r="L5289" i="1" s="1"/>
  <c r="M5291" i="1" s="1"/>
  <c r="S5291" i="1" s="1"/>
  <c r="G5290" i="1" l="1"/>
  <c r="N5290" i="1" s="1"/>
  <c r="E5291" i="1" s="1"/>
  <c r="Q5289" i="1"/>
  <c r="K5289" i="1" s="1"/>
  <c r="L5290" i="1" s="1"/>
  <c r="G5291" i="1" l="1"/>
  <c r="N5291" i="1" s="1"/>
  <c r="E5292" i="1" s="1"/>
  <c r="Q5290" i="1"/>
  <c r="K5290" i="1" s="1"/>
  <c r="L5291" i="1" s="1"/>
  <c r="M5292" i="1" l="1"/>
  <c r="S5292" i="1" s="1"/>
  <c r="G5292" i="1"/>
  <c r="Q5291" i="1"/>
  <c r="K5291" i="1" s="1"/>
  <c r="L5292" i="1" s="1"/>
  <c r="N5292" i="1" l="1"/>
  <c r="E5293" i="1" s="1"/>
  <c r="G5293" i="1" s="1"/>
  <c r="M5293" i="1"/>
  <c r="S5293" i="1" s="1"/>
  <c r="Q5292" i="1"/>
  <c r="K5292" i="1" s="1"/>
  <c r="L5293" i="1" s="1"/>
  <c r="M5295" i="1" s="1"/>
  <c r="S5295" i="1" s="1"/>
  <c r="N5293" i="1" l="1"/>
  <c r="E5294" i="1" s="1"/>
  <c r="G5294" i="1" s="1"/>
  <c r="M5294" i="1"/>
  <c r="S5294" i="1" s="1"/>
  <c r="Q5293" i="1"/>
  <c r="K5293" i="1" s="1"/>
  <c r="L5294" i="1" s="1"/>
  <c r="N5294" i="1" l="1"/>
  <c r="E5295" i="1" s="1"/>
  <c r="G5295" i="1" s="1"/>
  <c r="N5295" i="1" s="1"/>
  <c r="E5296" i="1" s="1"/>
  <c r="Q5294" i="1"/>
  <c r="K5294" i="1" s="1"/>
  <c r="L5295" i="1" s="1"/>
  <c r="M5297" i="1" s="1"/>
  <c r="S5297" i="1" s="1"/>
  <c r="M5296" i="1" l="1"/>
  <c r="S5296" i="1" s="1"/>
  <c r="G5296" i="1"/>
  <c r="Q5295" i="1"/>
  <c r="K5295" i="1" s="1"/>
  <c r="L5296" i="1" s="1"/>
  <c r="N5296" i="1" l="1"/>
  <c r="E5297" i="1" s="1"/>
  <c r="G5297" i="1" s="1"/>
  <c r="N5297" i="1" s="1"/>
  <c r="E5298" i="1" s="1"/>
  <c r="Q5296" i="1"/>
  <c r="K5296" i="1" s="1"/>
  <c r="L5297" i="1" s="1"/>
  <c r="M5298" i="1" l="1"/>
  <c r="S5298" i="1" s="1"/>
  <c r="G5298" i="1"/>
  <c r="Q5297" i="1"/>
  <c r="K5297" i="1" s="1"/>
  <c r="L5298" i="1" s="1"/>
  <c r="M5299" i="1" s="1"/>
  <c r="S5299" i="1" s="1"/>
  <c r="N5298" i="1" l="1"/>
  <c r="E5299" i="1" s="1"/>
  <c r="G5299" i="1" s="1"/>
  <c r="N5299" i="1" s="1"/>
  <c r="E5300" i="1" s="1"/>
  <c r="Q5298" i="1"/>
  <c r="K5298" i="1" s="1"/>
  <c r="L5299" i="1" s="1"/>
  <c r="M5301" i="1" s="1"/>
  <c r="S5301" i="1" s="1"/>
  <c r="M5300" i="1" l="1"/>
  <c r="S5300" i="1" s="1"/>
  <c r="G5300" i="1"/>
  <c r="Q5299" i="1"/>
  <c r="K5299" i="1" s="1"/>
  <c r="L5300" i="1" s="1"/>
  <c r="M5302" i="1" s="1"/>
  <c r="S5302" i="1" s="1"/>
  <c r="N5300" i="1" l="1"/>
  <c r="E5301" i="1" s="1"/>
  <c r="G5301" i="1" s="1"/>
  <c r="N5301" i="1" s="1"/>
  <c r="E5302" i="1" s="1"/>
  <c r="Q5300" i="1"/>
  <c r="K5300" i="1" s="1"/>
  <c r="L5301" i="1" s="1"/>
  <c r="M5303" i="1" s="1"/>
  <c r="S5303" i="1" s="1"/>
  <c r="G5302" i="1" l="1"/>
  <c r="N5302" i="1" s="1"/>
  <c r="E5303" i="1" s="1"/>
  <c r="Q5301" i="1"/>
  <c r="K5301" i="1" s="1"/>
  <c r="L5302" i="1" s="1"/>
  <c r="G5303" i="1" l="1"/>
  <c r="N5303" i="1" s="1"/>
  <c r="E5304" i="1" s="1"/>
  <c r="Q5302" i="1"/>
  <c r="K5302" i="1" s="1"/>
  <c r="L5303" i="1" s="1"/>
  <c r="M5304" i="1" l="1"/>
  <c r="S5304" i="1" s="1"/>
  <c r="G5304" i="1"/>
  <c r="Q5303" i="1"/>
  <c r="K5303" i="1" s="1"/>
  <c r="L5304" i="1" s="1"/>
  <c r="M5306" i="1" s="1"/>
  <c r="S5306" i="1" s="1"/>
  <c r="N5304" i="1" l="1"/>
  <c r="E5305" i="1" s="1"/>
  <c r="G5305" i="1" s="1"/>
  <c r="M5305" i="1"/>
  <c r="S5305" i="1" s="1"/>
  <c r="Q5304" i="1"/>
  <c r="K5304" i="1" s="1"/>
  <c r="L5305" i="1" s="1"/>
  <c r="N5305" i="1" l="1"/>
  <c r="E5306" i="1" s="1"/>
  <c r="G5306" i="1" s="1"/>
  <c r="N5306" i="1" s="1"/>
  <c r="E5307" i="1" s="1"/>
  <c r="Q5305" i="1"/>
  <c r="K5305" i="1" s="1"/>
  <c r="L5306" i="1" s="1"/>
  <c r="M5307" i="1" l="1"/>
  <c r="S5307" i="1" s="1"/>
  <c r="G5307" i="1"/>
  <c r="Q5306" i="1"/>
  <c r="K5306" i="1" s="1"/>
  <c r="L5307" i="1" s="1"/>
  <c r="N5307" i="1" l="1"/>
  <c r="E5308" i="1" s="1"/>
  <c r="G5308" i="1" s="1"/>
  <c r="M5308" i="1"/>
  <c r="S5308" i="1" s="1"/>
  <c r="Q5307" i="1"/>
  <c r="K5307" i="1" s="1"/>
  <c r="L5308" i="1" s="1"/>
  <c r="M5309" i="1" s="1"/>
  <c r="S5309" i="1" s="1"/>
  <c r="N5308" i="1" l="1"/>
  <c r="E5309" i="1" s="1"/>
  <c r="G5309" i="1" s="1"/>
  <c r="N5309" i="1" s="1"/>
  <c r="E5310" i="1" s="1"/>
  <c r="Q5308" i="1"/>
  <c r="K5308" i="1" s="1"/>
  <c r="L5309" i="1" s="1"/>
  <c r="M5311" i="1" s="1"/>
  <c r="S5311" i="1" s="1"/>
  <c r="M5310" i="1" l="1"/>
  <c r="S5310" i="1" s="1"/>
  <c r="G5310" i="1"/>
  <c r="Q5309" i="1"/>
  <c r="K5309" i="1" s="1"/>
  <c r="L5310" i="1" s="1"/>
  <c r="M5312" i="1" s="1"/>
  <c r="S5312" i="1" s="1"/>
  <c r="N5310" i="1" l="1"/>
  <c r="E5311" i="1" s="1"/>
  <c r="G5311" i="1" s="1"/>
  <c r="N5311" i="1" s="1"/>
  <c r="E5312" i="1" s="1"/>
  <c r="Q5310" i="1"/>
  <c r="K5310" i="1" s="1"/>
  <c r="L5311" i="1" s="1"/>
  <c r="G5312" i="1" l="1"/>
  <c r="N5312" i="1" s="1"/>
  <c r="E5313" i="1" s="1"/>
  <c r="Q5311" i="1"/>
  <c r="K5311" i="1" s="1"/>
  <c r="L5312" i="1" s="1"/>
  <c r="M5313" i="1" s="1"/>
  <c r="S5313" i="1" s="1"/>
  <c r="G5313" i="1" l="1"/>
  <c r="N5313" i="1" s="1"/>
  <c r="E5314" i="1" s="1"/>
  <c r="Q5312" i="1"/>
  <c r="K5312" i="1" s="1"/>
  <c r="L5313" i="1" s="1"/>
  <c r="M5314" i="1" l="1"/>
  <c r="S5314" i="1" s="1"/>
  <c r="G5314" i="1"/>
  <c r="Q5313" i="1"/>
  <c r="K5313" i="1" s="1"/>
  <c r="L5314" i="1" s="1"/>
  <c r="M5315" i="1" s="1"/>
  <c r="S5315" i="1" s="1"/>
  <c r="N5314" i="1" l="1"/>
  <c r="E5315" i="1" s="1"/>
  <c r="G5315" i="1" s="1"/>
  <c r="N5315" i="1" s="1"/>
  <c r="E5316" i="1" s="1"/>
  <c r="Q5314" i="1"/>
  <c r="K5314" i="1" s="1"/>
  <c r="L5315" i="1" s="1"/>
  <c r="M5317" i="1" s="1"/>
  <c r="S5317" i="1" s="1"/>
  <c r="M5316" i="1" l="1"/>
  <c r="S5316" i="1" s="1"/>
  <c r="G5316" i="1"/>
  <c r="Q5315" i="1"/>
  <c r="K5315" i="1" s="1"/>
  <c r="L5316" i="1" s="1"/>
  <c r="N5316" i="1" l="1"/>
  <c r="E5317" i="1" s="1"/>
  <c r="G5317" i="1" s="1"/>
  <c r="N5317" i="1" s="1"/>
  <c r="E5318" i="1" s="1"/>
  <c r="Q5316" i="1"/>
  <c r="K5316" i="1" s="1"/>
  <c r="L5317" i="1" s="1"/>
  <c r="M5319" i="1" s="1"/>
  <c r="S5319" i="1" s="1"/>
  <c r="M5318" i="1" l="1"/>
  <c r="S5318" i="1" s="1"/>
  <c r="G5318" i="1"/>
  <c r="Q5317" i="1"/>
  <c r="K5317" i="1" s="1"/>
  <c r="L5318" i="1" s="1"/>
  <c r="N5318" i="1" l="1"/>
  <c r="E5319" i="1" s="1"/>
  <c r="G5319" i="1" s="1"/>
  <c r="N5319" i="1" s="1"/>
  <c r="E5320" i="1" s="1"/>
  <c r="Q5318" i="1"/>
  <c r="K5318" i="1" s="1"/>
  <c r="L5319" i="1" s="1"/>
  <c r="M5321" i="1" s="1"/>
  <c r="S5321" i="1" s="1"/>
  <c r="M5320" i="1" l="1"/>
  <c r="S5320" i="1" s="1"/>
  <c r="G5320" i="1"/>
  <c r="Q5319" i="1"/>
  <c r="K5319" i="1" s="1"/>
  <c r="L5320" i="1" s="1"/>
  <c r="N5320" i="1" l="1"/>
  <c r="E5321" i="1" s="1"/>
  <c r="G5321" i="1" s="1"/>
  <c r="N5321" i="1" s="1"/>
  <c r="E5322" i="1" s="1"/>
  <c r="Q5320" i="1"/>
  <c r="K5320" i="1" s="1"/>
  <c r="L5321" i="1" s="1"/>
  <c r="M5322" i="1" l="1"/>
  <c r="S5322" i="1" s="1"/>
  <c r="G5322" i="1"/>
  <c r="Q5321" i="1"/>
  <c r="K5321" i="1" s="1"/>
  <c r="L5322" i="1" s="1"/>
  <c r="M5323" i="1" s="1"/>
  <c r="S5323" i="1" s="1"/>
  <c r="N5322" i="1" l="1"/>
  <c r="E5323" i="1" s="1"/>
  <c r="G5323" i="1" s="1"/>
  <c r="N5323" i="1" s="1"/>
  <c r="E5324" i="1" s="1"/>
  <c r="Q5322" i="1"/>
  <c r="K5322" i="1" s="1"/>
  <c r="L5323" i="1" s="1"/>
  <c r="M5324" i="1" l="1"/>
  <c r="S5324" i="1" s="1"/>
  <c r="G5324" i="1"/>
  <c r="Q5323" i="1"/>
  <c r="K5323" i="1" s="1"/>
  <c r="L5324" i="1" s="1"/>
  <c r="N5324" i="1" l="1"/>
  <c r="E5325" i="1" s="1"/>
  <c r="G5325" i="1" s="1"/>
  <c r="M5325" i="1"/>
  <c r="S5325" i="1" s="1"/>
  <c r="Q5324" i="1"/>
  <c r="K5324" i="1" s="1"/>
  <c r="L5325" i="1" s="1"/>
  <c r="N5325" i="1" l="1"/>
  <c r="E5326" i="1" s="1"/>
  <c r="G5326" i="1" s="1"/>
  <c r="M5326" i="1"/>
  <c r="S5326" i="1" s="1"/>
  <c r="Q5325" i="1"/>
  <c r="K5325" i="1" s="1"/>
  <c r="L5326" i="1" s="1"/>
  <c r="N5326" i="1" l="1"/>
  <c r="E5327" i="1" s="1"/>
  <c r="G5327" i="1" s="1"/>
  <c r="M5327" i="1"/>
  <c r="S5327" i="1" s="1"/>
  <c r="Q5326" i="1"/>
  <c r="K5326" i="1" s="1"/>
  <c r="L5327" i="1" s="1"/>
  <c r="M5328" i="1" l="1"/>
  <c r="S5328" i="1" s="1"/>
  <c r="N5327" i="1"/>
  <c r="E5328" i="1" s="1"/>
  <c r="G5328" i="1" s="1"/>
  <c r="Q5327" i="1"/>
  <c r="K5327" i="1" s="1"/>
  <c r="L5328" i="1" s="1"/>
  <c r="M5329" i="1" s="1"/>
  <c r="S5329" i="1" s="1"/>
  <c r="N5328" i="1" l="1"/>
  <c r="E5329" i="1" s="1"/>
  <c r="G5329" i="1" s="1"/>
  <c r="N5329" i="1" s="1"/>
  <c r="E5330" i="1" s="1"/>
  <c r="Q5328" i="1"/>
  <c r="K5328" i="1" s="1"/>
  <c r="L5329" i="1" s="1"/>
  <c r="M5331" i="1" s="1"/>
  <c r="S5331" i="1" s="1"/>
  <c r="M5330" i="1" l="1"/>
  <c r="S5330" i="1" s="1"/>
  <c r="G5330" i="1"/>
  <c r="Q5329" i="1"/>
  <c r="K5329" i="1" s="1"/>
  <c r="L5330" i="1" s="1"/>
  <c r="N5330" i="1" l="1"/>
  <c r="E5331" i="1" s="1"/>
  <c r="G5331" i="1" s="1"/>
  <c r="N5331" i="1" s="1"/>
  <c r="E5332" i="1" s="1"/>
  <c r="Q5330" i="1"/>
  <c r="K5330" i="1" s="1"/>
  <c r="L5331" i="1" s="1"/>
  <c r="M5333" i="1" s="1"/>
  <c r="S5333" i="1" s="1"/>
  <c r="M5332" i="1" l="1"/>
  <c r="S5332" i="1" s="1"/>
  <c r="G5332" i="1"/>
  <c r="Q5331" i="1"/>
  <c r="K5331" i="1" s="1"/>
  <c r="L5332" i="1" s="1"/>
  <c r="N5332" i="1" l="1"/>
  <c r="E5333" i="1" s="1"/>
  <c r="G5333" i="1" s="1"/>
  <c r="N5333" i="1" s="1"/>
  <c r="E5334" i="1" s="1"/>
  <c r="Q5332" i="1"/>
  <c r="K5332" i="1" s="1"/>
  <c r="L5333" i="1" s="1"/>
  <c r="M5335" i="1" s="1"/>
  <c r="S5335" i="1" s="1"/>
  <c r="M5334" i="1" l="1"/>
  <c r="S5334" i="1" s="1"/>
  <c r="G5334" i="1"/>
  <c r="Q5333" i="1"/>
  <c r="K5333" i="1" s="1"/>
  <c r="L5334" i="1" s="1"/>
  <c r="M5336" i="1" s="1"/>
  <c r="S5336" i="1" s="1"/>
  <c r="N5334" i="1" l="1"/>
  <c r="E5335" i="1" s="1"/>
  <c r="G5335" i="1" s="1"/>
  <c r="N5335" i="1" s="1"/>
  <c r="E5336" i="1" s="1"/>
  <c r="Q5334" i="1"/>
  <c r="K5334" i="1" s="1"/>
  <c r="L5335" i="1" s="1"/>
  <c r="M5337" i="1" s="1"/>
  <c r="S5337" i="1" s="1"/>
  <c r="G5336" i="1" l="1"/>
  <c r="N5336" i="1" s="1"/>
  <c r="E5337" i="1" s="1"/>
  <c r="Q5335" i="1"/>
  <c r="K5335" i="1" s="1"/>
  <c r="L5336" i="1" s="1"/>
  <c r="G5337" i="1" l="1"/>
  <c r="N5337" i="1" s="1"/>
  <c r="E5338" i="1" s="1"/>
  <c r="Q5336" i="1"/>
  <c r="K5336" i="1" s="1"/>
  <c r="L5337" i="1" s="1"/>
  <c r="M5339" i="1" s="1"/>
  <c r="S5339" i="1" s="1"/>
  <c r="M5338" i="1" l="1"/>
  <c r="S5338" i="1" s="1"/>
  <c r="G5338" i="1"/>
  <c r="Q5337" i="1"/>
  <c r="K5337" i="1" s="1"/>
  <c r="L5338" i="1" s="1"/>
  <c r="M5340" i="1" s="1"/>
  <c r="S5340" i="1" s="1"/>
  <c r="N5338" i="1" l="1"/>
  <c r="E5339" i="1" s="1"/>
  <c r="G5339" i="1" s="1"/>
  <c r="N5339" i="1" s="1"/>
  <c r="E5340" i="1" s="1"/>
  <c r="Q5338" i="1"/>
  <c r="K5338" i="1" s="1"/>
  <c r="L5339" i="1" s="1"/>
  <c r="M5341" i="1" s="1"/>
  <c r="S5341" i="1" s="1"/>
  <c r="G5340" i="1" l="1"/>
  <c r="N5340" i="1" s="1"/>
  <c r="E5341" i="1" s="1"/>
  <c r="Q5339" i="1"/>
  <c r="K5339" i="1" s="1"/>
  <c r="L5340" i="1" s="1"/>
  <c r="M5342" i="1" s="1"/>
  <c r="S5342" i="1" s="1"/>
  <c r="G5341" i="1" l="1"/>
  <c r="N5341" i="1" s="1"/>
  <c r="E5342" i="1" s="1"/>
  <c r="Q5340" i="1"/>
  <c r="K5340" i="1" s="1"/>
  <c r="L5341" i="1" s="1"/>
  <c r="M5343" i="1" s="1"/>
  <c r="S5343" i="1" s="1"/>
  <c r="G5342" i="1" l="1"/>
  <c r="N5342" i="1" s="1"/>
  <c r="E5343" i="1" s="1"/>
  <c r="Q5341" i="1"/>
  <c r="K5341" i="1" s="1"/>
  <c r="L5342" i="1" s="1"/>
  <c r="G5343" i="1" l="1"/>
  <c r="N5343" i="1" s="1"/>
  <c r="E5344" i="1" s="1"/>
  <c r="Q5342" i="1"/>
  <c r="K5342" i="1" s="1"/>
  <c r="L5343" i="1" s="1"/>
  <c r="M5344" i="1" l="1"/>
  <c r="S5344" i="1" s="1"/>
  <c r="G5344" i="1"/>
  <c r="Q5343" i="1"/>
  <c r="K5343" i="1" s="1"/>
  <c r="L5344" i="1" s="1"/>
  <c r="M5346" i="1" s="1"/>
  <c r="S5346" i="1" s="1"/>
  <c r="M5345" i="1" l="1"/>
  <c r="S5345" i="1" s="1"/>
  <c r="N5344" i="1"/>
  <c r="E5345" i="1" s="1"/>
  <c r="G5345" i="1" s="1"/>
  <c r="Q5344" i="1"/>
  <c r="K5344" i="1" s="1"/>
  <c r="L5345" i="1" s="1"/>
  <c r="M5347" i="1" s="1"/>
  <c r="S5347" i="1" s="1"/>
  <c r="N5345" i="1" l="1"/>
  <c r="E5346" i="1" s="1"/>
  <c r="G5346" i="1" s="1"/>
  <c r="N5346" i="1" s="1"/>
  <c r="E5347" i="1" s="1"/>
  <c r="Q5345" i="1"/>
  <c r="K5345" i="1" s="1"/>
  <c r="L5346" i="1" s="1"/>
  <c r="G5347" i="1" l="1"/>
  <c r="N5347" i="1" s="1"/>
  <c r="E5348" i="1" s="1"/>
  <c r="Q5346" i="1"/>
  <c r="K5346" i="1" s="1"/>
  <c r="L5347" i="1" s="1"/>
  <c r="M5348" i="1" s="1"/>
  <c r="S5348" i="1" s="1"/>
  <c r="G5348" i="1" l="1"/>
  <c r="N5348" i="1" s="1"/>
  <c r="E5349" i="1" s="1"/>
  <c r="Q5347" i="1"/>
  <c r="K5347" i="1" s="1"/>
  <c r="L5348" i="1" s="1"/>
  <c r="M5350" i="1" s="1"/>
  <c r="S5350" i="1" s="1"/>
  <c r="M5349" i="1" l="1"/>
  <c r="S5349" i="1" s="1"/>
  <c r="G5349" i="1"/>
  <c r="Q5348" i="1"/>
  <c r="K5348" i="1" s="1"/>
  <c r="L5349" i="1" s="1"/>
  <c r="N5349" i="1" l="1"/>
  <c r="E5350" i="1" s="1"/>
  <c r="G5350" i="1" s="1"/>
  <c r="N5350" i="1" s="1"/>
  <c r="E5351" i="1" s="1"/>
  <c r="Q5349" i="1"/>
  <c r="K5349" i="1" s="1"/>
  <c r="L5350" i="1" s="1"/>
  <c r="M5351" i="1" l="1"/>
  <c r="S5351" i="1" s="1"/>
  <c r="G5351" i="1"/>
  <c r="Q5350" i="1"/>
  <c r="K5350" i="1" s="1"/>
  <c r="L5351" i="1" s="1"/>
  <c r="N5351" i="1" l="1"/>
  <c r="E5352" i="1" s="1"/>
  <c r="G5352" i="1" s="1"/>
  <c r="M5352" i="1"/>
  <c r="S5352" i="1" s="1"/>
  <c r="Q5351" i="1"/>
  <c r="K5351" i="1" s="1"/>
  <c r="L5352" i="1" s="1"/>
  <c r="M5354" i="1" s="1"/>
  <c r="S5354" i="1" s="1"/>
  <c r="N5352" i="1" l="1"/>
  <c r="E5353" i="1" s="1"/>
  <c r="G5353" i="1" s="1"/>
  <c r="M5353" i="1"/>
  <c r="S5353" i="1" s="1"/>
  <c r="Q5352" i="1"/>
  <c r="K5352" i="1" s="1"/>
  <c r="L5353" i="1" s="1"/>
  <c r="M5355" i="1" s="1"/>
  <c r="S5355" i="1" s="1"/>
  <c r="N5353" i="1" l="1"/>
  <c r="E5354" i="1" s="1"/>
  <c r="G5354" i="1" s="1"/>
  <c r="N5354" i="1" s="1"/>
  <c r="E5355" i="1" s="1"/>
  <c r="Q5353" i="1"/>
  <c r="K5353" i="1" s="1"/>
  <c r="L5354" i="1" s="1"/>
  <c r="M5356" i="1" s="1"/>
  <c r="S5356" i="1" s="1"/>
  <c r="Q5354" i="1" l="1"/>
  <c r="K5354" i="1" s="1"/>
  <c r="L5355" i="1" s="1"/>
  <c r="G5355" i="1"/>
  <c r="N5355" i="1" s="1"/>
  <c r="E5356" i="1" s="1"/>
  <c r="Q5355" i="1" l="1"/>
  <c r="K5355" i="1" s="1"/>
  <c r="L5356" i="1" s="1"/>
  <c r="M5358" i="1" s="1"/>
  <c r="S5358" i="1" s="1"/>
  <c r="G5356" i="1"/>
  <c r="N5356" i="1" s="1"/>
  <c r="E5357" i="1" s="1"/>
  <c r="M5357" i="1" l="1"/>
  <c r="S5357" i="1" s="1"/>
  <c r="G5357" i="1"/>
  <c r="Q5356" i="1"/>
  <c r="K5356" i="1" s="1"/>
  <c r="L5357" i="1" s="1"/>
  <c r="N5357" i="1" l="1"/>
  <c r="E5358" i="1" s="1"/>
  <c r="G5358" i="1" s="1"/>
  <c r="N5358" i="1" s="1"/>
  <c r="E5359" i="1" s="1"/>
  <c r="Q5357" i="1"/>
  <c r="K5357" i="1" s="1"/>
  <c r="L5358" i="1" s="1"/>
  <c r="M5359" i="1" l="1"/>
  <c r="S5359" i="1" s="1"/>
  <c r="G5359" i="1"/>
  <c r="Q5358" i="1"/>
  <c r="K5358" i="1" s="1"/>
  <c r="L5359" i="1" s="1"/>
  <c r="M5360" i="1" l="1"/>
  <c r="S5360" i="1" s="1"/>
  <c r="N5359" i="1"/>
  <c r="E5360" i="1" s="1"/>
  <c r="G5360" i="1" s="1"/>
  <c r="Q5359" i="1"/>
  <c r="K5359" i="1" s="1"/>
  <c r="L5360" i="1" s="1"/>
  <c r="M5362" i="1" s="1"/>
  <c r="S5362" i="1" s="1"/>
  <c r="N5360" i="1" l="1"/>
  <c r="E5361" i="1" s="1"/>
  <c r="G5361" i="1" s="1"/>
  <c r="M5361" i="1"/>
  <c r="S5361" i="1" s="1"/>
  <c r="Q5360" i="1"/>
  <c r="K5360" i="1" s="1"/>
  <c r="L5361" i="1" s="1"/>
  <c r="M5363" i="1" s="1"/>
  <c r="S5363" i="1" s="1"/>
  <c r="N5361" i="1" l="1"/>
  <c r="E5362" i="1" s="1"/>
  <c r="G5362" i="1" s="1"/>
  <c r="N5362" i="1" s="1"/>
  <c r="E5363" i="1" s="1"/>
  <c r="Q5361" i="1"/>
  <c r="K5361" i="1" s="1"/>
  <c r="L5362" i="1" s="1"/>
  <c r="M5364" i="1" s="1"/>
  <c r="S5364" i="1" s="1"/>
  <c r="G5363" i="1" l="1"/>
  <c r="N5363" i="1" s="1"/>
  <c r="E5364" i="1" s="1"/>
  <c r="Q5362" i="1"/>
  <c r="K5362" i="1" s="1"/>
  <c r="L5363" i="1" s="1"/>
  <c r="G5364" i="1" l="1"/>
  <c r="N5364" i="1" s="1"/>
  <c r="E5365" i="1" s="1"/>
  <c r="Q5363" i="1"/>
  <c r="K5363" i="1" s="1"/>
  <c r="L5364" i="1" s="1"/>
  <c r="M5365" i="1" l="1"/>
  <c r="S5365" i="1" s="1"/>
  <c r="G5365" i="1"/>
  <c r="Q5364" i="1"/>
  <c r="K5364" i="1" s="1"/>
  <c r="L5365" i="1" s="1"/>
  <c r="M5367" i="1" s="1"/>
  <c r="S5367" i="1" s="1"/>
  <c r="M5366" i="1" l="1"/>
  <c r="S5366" i="1" s="1"/>
  <c r="N5365" i="1"/>
  <c r="E5366" i="1" s="1"/>
  <c r="G5366" i="1" s="1"/>
  <c r="Q5365" i="1"/>
  <c r="K5365" i="1" s="1"/>
  <c r="L5366" i="1" s="1"/>
  <c r="N5366" i="1" l="1"/>
  <c r="E5367" i="1" s="1"/>
  <c r="G5367" i="1" s="1"/>
  <c r="N5367" i="1" s="1"/>
  <c r="E5368" i="1" s="1"/>
  <c r="Q5366" i="1"/>
  <c r="K5366" i="1" s="1"/>
  <c r="L5367" i="1" s="1"/>
  <c r="M5368" i="1" l="1"/>
  <c r="S5368" i="1" s="1"/>
  <c r="G5368" i="1"/>
  <c r="Q5367" i="1"/>
  <c r="K5367" i="1" s="1"/>
  <c r="L5368" i="1" s="1"/>
  <c r="N5368" i="1" l="1"/>
  <c r="E5369" i="1" s="1"/>
  <c r="G5369" i="1" s="1"/>
  <c r="M5369" i="1"/>
  <c r="S5369" i="1" s="1"/>
  <c r="Q5368" i="1"/>
  <c r="K5368" i="1" s="1"/>
  <c r="L5369" i="1" s="1"/>
  <c r="M5371" i="1" s="1"/>
  <c r="S5371" i="1" s="1"/>
  <c r="N5369" i="1" l="1"/>
  <c r="E5370" i="1" s="1"/>
  <c r="G5370" i="1" s="1"/>
  <c r="M5370" i="1"/>
  <c r="S5370" i="1" s="1"/>
  <c r="Q5369" i="1"/>
  <c r="K5369" i="1" s="1"/>
  <c r="L5370" i="1" s="1"/>
  <c r="N5370" i="1" l="1"/>
  <c r="E5371" i="1" s="1"/>
  <c r="G5371" i="1" s="1"/>
  <c r="N5371" i="1" s="1"/>
  <c r="E5372" i="1" s="1"/>
  <c r="Q5370" i="1"/>
  <c r="K5370" i="1" s="1"/>
  <c r="L5371" i="1" s="1"/>
  <c r="M5372" i="1" l="1"/>
  <c r="S5372" i="1" s="1"/>
  <c r="G5372" i="1"/>
  <c r="Q5371" i="1"/>
  <c r="K5371" i="1" s="1"/>
  <c r="L5372" i="1" s="1"/>
  <c r="M5373" i="1" s="1"/>
  <c r="S5373" i="1" s="1"/>
  <c r="N5372" i="1" l="1"/>
  <c r="E5373" i="1" s="1"/>
  <c r="G5373" i="1" s="1"/>
  <c r="N5373" i="1" s="1"/>
  <c r="E5374" i="1" s="1"/>
  <c r="Q5372" i="1"/>
  <c r="K5372" i="1" s="1"/>
  <c r="L5373" i="1" s="1"/>
  <c r="M5374" i="1" l="1"/>
  <c r="S5374" i="1" s="1"/>
  <c r="G5374" i="1"/>
  <c r="Q5373" i="1"/>
  <c r="K5373" i="1" s="1"/>
  <c r="L5374" i="1" s="1"/>
  <c r="M5376" i="1" s="1"/>
  <c r="S5376" i="1" s="1"/>
  <c r="N5374" i="1" l="1"/>
  <c r="E5375" i="1" s="1"/>
  <c r="G5375" i="1" s="1"/>
  <c r="M5375" i="1"/>
  <c r="S5375" i="1" s="1"/>
  <c r="Q5374" i="1"/>
  <c r="K5374" i="1" s="1"/>
  <c r="L5375" i="1" s="1"/>
  <c r="M5377" i="1" s="1"/>
  <c r="S5377" i="1" s="1"/>
  <c r="N5375" i="1" l="1"/>
  <c r="E5376" i="1" s="1"/>
  <c r="G5376" i="1" s="1"/>
  <c r="N5376" i="1" s="1"/>
  <c r="E5377" i="1" s="1"/>
  <c r="Q5375" i="1"/>
  <c r="K5375" i="1" s="1"/>
  <c r="L5376" i="1" s="1"/>
  <c r="G5377" i="1" l="1"/>
  <c r="N5377" i="1" s="1"/>
  <c r="E5378" i="1" s="1"/>
  <c r="Q5376" i="1"/>
  <c r="K5376" i="1" s="1"/>
  <c r="L5377" i="1" s="1"/>
  <c r="M5379" i="1" s="1"/>
  <c r="S5379" i="1" s="1"/>
  <c r="M5378" i="1" l="1"/>
  <c r="S5378" i="1" s="1"/>
  <c r="G5378" i="1"/>
  <c r="Q5377" i="1"/>
  <c r="K5377" i="1" s="1"/>
  <c r="L5378" i="1" s="1"/>
  <c r="N5378" i="1" l="1"/>
  <c r="E5379" i="1" s="1"/>
  <c r="G5379" i="1" s="1"/>
  <c r="N5379" i="1" s="1"/>
  <c r="E5380" i="1" s="1"/>
  <c r="Q5378" i="1"/>
  <c r="K5378" i="1" s="1"/>
  <c r="L5379" i="1" s="1"/>
  <c r="M5380" i="1" l="1"/>
  <c r="S5380" i="1" s="1"/>
  <c r="G5380" i="1"/>
  <c r="Q5379" i="1"/>
  <c r="K5379" i="1" s="1"/>
  <c r="L5380" i="1" s="1"/>
  <c r="M5382" i="1" s="1"/>
  <c r="S5382" i="1" s="1"/>
  <c r="N5380" i="1" l="1"/>
  <c r="E5381" i="1" s="1"/>
  <c r="G5381" i="1" s="1"/>
  <c r="M5381" i="1"/>
  <c r="S5381" i="1" s="1"/>
  <c r="Q5380" i="1"/>
  <c r="K5380" i="1" s="1"/>
  <c r="L5381" i="1" s="1"/>
  <c r="N5381" i="1" l="1"/>
  <c r="E5382" i="1" s="1"/>
  <c r="G5382" i="1" s="1"/>
  <c r="N5382" i="1" s="1"/>
  <c r="E5383" i="1" s="1"/>
  <c r="Q5381" i="1"/>
  <c r="K5381" i="1" s="1"/>
  <c r="L5382" i="1" s="1"/>
  <c r="M5383" i="1" l="1"/>
  <c r="S5383" i="1" s="1"/>
  <c r="G5383" i="1"/>
  <c r="Q5382" i="1"/>
  <c r="K5382" i="1" s="1"/>
  <c r="L5383" i="1" s="1"/>
  <c r="N5383" i="1" l="1"/>
  <c r="E5384" i="1" s="1"/>
  <c r="G5384" i="1" s="1"/>
  <c r="M5384" i="1"/>
  <c r="S5384" i="1" s="1"/>
  <c r="Q5383" i="1"/>
  <c r="K5383" i="1" s="1"/>
  <c r="L5384" i="1" s="1"/>
  <c r="M5385" i="1" s="1"/>
  <c r="S5385" i="1" s="1"/>
  <c r="N5384" i="1" l="1"/>
  <c r="E5385" i="1" s="1"/>
  <c r="G5385" i="1" s="1"/>
  <c r="N5385" i="1" s="1"/>
  <c r="E5386" i="1" s="1"/>
  <c r="Q5384" i="1"/>
  <c r="K5384" i="1" s="1"/>
  <c r="L5385" i="1" s="1"/>
  <c r="M5386" i="1" l="1"/>
  <c r="S5386" i="1" s="1"/>
  <c r="G5386" i="1"/>
  <c r="Q5385" i="1"/>
  <c r="K5385" i="1" s="1"/>
  <c r="L5386" i="1" s="1"/>
  <c r="N5386" i="1" l="1"/>
  <c r="E5387" i="1" s="1"/>
  <c r="G5387" i="1" s="1"/>
  <c r="M5387" i="1"/>
  <c r="S5387" i="1" s="1"/>
  <c r="Q5386" i="1"/>
  <c r="K5386" i="1" s="1"/>
  <c r="L5387" i="1" s="1"/>
  <c r="M5388" i="1" s="1"/>
  <c r="S5388" i="1" s="1"/>
  <c r="N5387" i="1" l="1"/>
  <c r="E5388" i="1" s="1"/>
  <c r="G5388" i="1" s="1"/>
  <c r="N5388" i="1" s="1"/>
  <c r="E5389" i="1" s="1"/>
  <c r="Q5387" i="1"/>
  <c r="K5387" i="1" s="1"/>
  <c r="L5388" i="1" s="1"/>
  <c r="M5390" i="1" s="1"/>
  <c r="S5390" i="1" s="1"/>
  <c r="M5389" i="1" l="1"/>
  <c r="S5389" i="1" s="1"/>
  <c r="G5389" i="1"/>
  <c r="Q5388" i="1"/>
  <c r="K5388" i="1" s="1"/>
  <c r="L5389" i="1" s="1"/>
  <c r="N5389" i="1" l="1"/>
  <c r="E5390" i="1" s="1"/>
  <c r="G5390" i="1" s="1"/>
  <c r="N5390" i="1" s="1"/>
  <c r="E5391" i="1" s="1"/>
  <c r="Q5389" i="1"/>
  <c r="K5389" i="1" s="1"/>
  <c r="L5390" i="1" s="1"/>
  <c r="M5391" i="1" s="1"/>
  <c r="S5391" i="1" s="1"/>
  <c r="G5391" i="1" l="1"/>
  <c r="N5391" i="1" s="1"/>
  <c r="E5392" i="1" s="1"/>
  <c r="Q5390" i="1"/>
  <c r="K5390" i="1" s="1"/>
  <c r="L5391" i="1" s="1"/>
  <c r="M5393" i="1" s="1"/>
  <c r="S5393" i="1" s="1"/>
  <c r="M5392" i="1" l="1"/>
  <c r="S5392" i="1" s="1"/>
  <c r="G5392" i="1"/>
  <c r="Q5391" i="1"/>
  <c r="K5391" i="1" s="1"/>
  <c r="L5392" i="1" s="1"/>
  <c r="N5392" i="1" l="1"/>
  <c r="E5393" i="1" s="1"/>
  <c r="G5393" i="1" s="1"/>
  <c r="N5393" i="1" s="1"/>
  <c r="E5394" i="1" s="1"/>
  <c r="Q5392" i="1"/>
  <c r="K5392" i="1" s="1"/>
  <c r="L5393" i="1" s="1"/>
  <c r="M5395" i="1" s="1"/>
  <c r="S5395" i="1" s="1"/>
  <c r="M5394" i="1" l="1"/>
  <c r="S5394" i="1" s="1"/>
  <c r="G5394" i="1"/>
  <c r="Q5393" i="1"/>
  <c r="K5393" i="1" s="1"/>
  <c r="L5394" i="1" s="1"/>
  <c r="M5396" i="1" s="1"/>
  <c r="S5396" i="1" s="1"/>
  <c r="N5394" i="1" l="1"/>
  <c r="E5395" i="1" s="1"/>
  <c r="G5395" i="1" s="1"/>
  <c r="N5395" i="1" s="1"/>
  <c r="E5396" i="1" s="1"/>
  <c r="Q5394" i="1"/>
  <c r="K5394" i="1" s="1"/>
  <c r="L5395" i="1" s="1"/>
  <c r="G5396" i="1" l="1"/>
  <c r="N5396" i="1" s="1"/>
  <c r="E5397" i="1" s="1"/>
  <c r="Q5395" i="1"/>
  <c r="K5395" i="1" s="1"/>
  <c r="L5396" i="1" s="1"/>
  <c r="M5398" i="1" s="1"/>
  <c r="S5398" i="1" s="1"/>
  <c r="M5397" i="1" l="1"/>
  <c r="S5397" i="1" s="1"/>
  <c r="G5397" i="1"/>
  <c r="Q5396" i="1"/>
  <c r="K5396" i="1" s="1"/>
  <c r="L5397" i="1" s="1"/>
  <c r="N5397" i="1" l="1"/>
  <c r="E5398" i="1" s="1"/>
  <c r="G5398" i="1" s="1"/>
  <c r="N5398" i="1" s="1"/>
  <c r="E5399" i="1" s="1"/>
  <c r="Q5397" i="1"/>
  <c r="K5397" i="1" s="1"/>
  <c r="L5398" i="1" s="1"/>
  <c r="M5400" i="1" s="1"/>
  <c r="S5400" i="1" s="1"/>
  <c r="M5399" i="1" l="1"/>
  <c r="S5399" i="1" s="1"/>
  <c r="G5399" i="1"/>
  <c r="Q5398" i="1"/>
  <c r="K5398" i="1" s="1"/>
  <c r="L5399" i="1" s="1"/>
  <c r="M5401" i="1" s="1"/>
  <c r="S5401" i="1" s="1"/>
  <c r="N5399" i="1" l="1"/>
  <c r="E5400" i="1" s="1"/>
  <c r="G5400" i="1" s="1"/>
  <c r="N5400" i="1" s="1"/>
  <c r="E5401" i="1" s="1"/>
  <c r="Q5399" i="1"/>
  <c r="K5399" i="1" s="1"/>
  <c r="L5400" i="1" s="1"/>
  <c r="M5402" i="1" s="1"/>
  <c r="S5402" i="1" s="1"/>
  <c r="G5401" i="1" l="1"/>
  <c r="N5401" i="1" s="1"/>
  <c r="E5402" i="1" s="1"/>
  <c r="Q5400" i="1"/>
  <c r="K5400" i="1" s="1"/>
  <c r="L5401" i="1" s="1"/>
  <c r="M5403" i="1" s="1"/>
  <c r="S5403" i="1" s="1"/>
  <c r="G5402" i="1" l="1"/>
  <c r="N5402" i="1" s="1"/>
  <c r="E5403" i="1" s="1"/>
  <c r="Q5401" i="1"/>
  <c r="K5401" i="1" s="1"/>
  <c r="L5402" i="1" s="1"/>
  <c r="M5404" i="1" s="1"/>
  <c r="S5404" i="1" s="1"/>
  <c r="G5403" i="1" l="1"/>
  <c r="N5403" i="1" s="1"/>
  <c r="E5404" i="1" s="1"/>
  <c r="Q5402" i="1"/>
  <c r="K5402" i="1" s="1"/>
  <c r="L5403" i="1" s="1"/>
  <c r="G5404" i="1" l="1"/>
  <c r="N5404" i="1" s="1"/>
  <c r="E5405" i="1" s="1"/>
  <c r="Q5403" i="1"/>
  <c r="K5403" i="1" s="1"/>
  <c r="L5404" i="1" s="1"/>
  <c r="M5405" i="1" l="1"/>
  <c r="S5405" i="1" s="1"/>
  <c r="G5405" i="1"/>
  <c r="Q5404" i="1"/>
  <c r="K5404" i="1" s="1"/>
  <c r="L5405" i="1" s="1"/>
  <c r="M5407" i="1" s="1"/>
  <c r="S5407" i="1" s="1"/>
  <c r="N5405" i="1" l="1"/>
  <c r="E5406" i="1" s="1"/>
  <c r="G5406" i="1" s="1"/>
  <c r="M5406" i="1"/>
  <c r="S5406" i="1" s="1"/>
  <c r="Q5405" i="1"/>
  <c r="K5405" i="1" s="1"/>
  <c r="L5406" i="1" s="1"/>
  <c r="N5406" i="1" l="1"/>
  <c r="E5407" i="1" s="1"/>
  <c r="G5407" i="1" s="1"/>
  <c r="N5407" i="1" s="1"/>
  <c r="E5408" i="1" s="1"/>
  <c r="Q5406" i="1"/>
  <c r="K5406" i="1" s="1"/>
  <c r="L5407" i="1" s="1"/>
  <c r="M5408" i="1" l="1"/>
  <c r="S5408" i="1" s="1"/>
  <c r="G5408" i="1"/>
  <c r="Q5407" i="1"/>
  <c r="K5407" i="1" s="1"/>
  <c r="L5408" i="1" s="1"/>
  <c r="M5409" i="1" l="1"/>
  <c r="S5409" i="1" s="1"/>
  <c r="N5408" i="1"/>
  <c r="E5409" i="1" s="1"/>
  <c r="G5409" i="1" s="1"/>
  <c r="Q5408" i="1"/>
  <c r="K5408" i="1" s="1"/>
  <c r="L5409" i="1" s="1"/>
  <c r="M5410" i="1" s="1"/>
  <c r="S5410" i="1" s="1"/>
  <c r="N5409" i="1" l="1"/>
  <c r="E5410" i="1" s="1"/>
  <c r="G5410" i="1" s="1"/>
  <c r="N5410" i="1" s="1"/>
  <c r="E5411" i="1" s="1"/>
  <c r="Q5409" i="1"/>
  <c r="K5409" i="1" s="1"/>
  <c r="L5410" i="1" s="1"/>
  <c r="M5412" i="1" s="1"/>
  <c r="S5412" i="1" s="1"/>
  <c r="M5411" i="1" l="1"/>
  <c r="S5411" i="1" s="1"/>
  <c r="G5411" i="1"/>
  <c r="Q5410" i="1"/>
  <c r="K5410" i="1" s="1"/>
  <c r="L5411" i="1" s="1"/>
  <c r="N5411" i="1" l="1"/>
  <c r="E5412" i="1" s="1"/>
  <c r="G5412" i="1" s="1"/>
  <c r="N5412" i="1" s="1"/>
  <c r="E5413" i="1" s="1"/>
  <c r="Q5411" i="1"/>
  <c r="K5411" i="1" s="1"/>
  <c r="L5412" i="1" s="1"/>
  <c r="M5413" i="1" l="1"/>
  <c r="S5413" i="1" s="1"/>
  <c r="G5413" i="1"/>
  <c r="Q5412" i="1"/>
  <c r="K5412" i="1" s="1"/>
  <c r="L5413" i="1" s="1"/>
  <c r="N5413" i="1" l="1"/>
  <c r="E5414" i="1" s="1"/>
  <c r="G5414" i="1" s="1"/>
  <c r="M5414" i="1"/>
  <c r="S5414" i="1" s="1"/>
  <c r="Q5413" i="1"/>
  <c r="K5413" i="1" s="1"/>
  <c r="L5414" i="1" s="1"/>
  <c r="N5414" i="1" l="1"/>
  <c r="E5415" i="1" s="1"/>
  <c r="G5415" i="1" s="1"/>
  <c r="M5415" i="1"/>
  <c r="S5415" i="1" s="1"/>
  <c r="Q5414" i="1"/>
  <c r="K5414" i="1" s="1"/>
  <c r="L5415" i="1" s="1"/>
  <c r="M5416" i="1" l="1"/>
  <c r="S5416" i="1" s="1"/>
  <c r="N5415" i="1"/>
  <c r="E5416" i="1" s="1"/>
  <c r="G5416" i="1" s="1"/>
  <c r="Q5415" i="1"/>
  <c r="K5415" i="1" s="1"/>
  <c r="L5416" i="1" s="1"/>
  <c r="N5416" i="1" l="1"/>
  <c r="E5417" i="1" s="1"/>
  <c r="G5417" i="1" s="1"/>
  <c r="M5417" i="1"/>
  <c r="S5417" i="1" s="1"/>
  <c r="Q5416" i="1"/>
  <c r="K5416" i="1" s="1"/>
  <c r="L5417" i="1" s="1"/>
  <c r="M5418" i="1" s="1"/>
  <c r="S5418" i="1" s="1"/>
  <c r="N5417" i="1" l="1"/>
  <c r="E5418" i="1" s="1"/>
  <c r="G5418" i="1" s="1"/>
  <c r="N5418" i="1" s="1"/>
  <c r="E5419" i="1" s="1"/>
  <c r="Q5417" i="1"/>
  <c r="K5417" i="1" s="1"/>
  <c r="L5418" i="1" s="1"/>
  <c r="M5419" i="1" l="1"/>
  <c r="S5419" i="1" s="1"/>
  <c r="G5419" i="1"/>
  <c r="Q5418" i="1"/>
  <c r="K5418" i="1" s="1"/>
  <c r="L5419" i="1" s="1"/>
  <c r="M5421" i="1" s="1"/>
  <c r="S5421" i="1" s="1"/>
  <c r="N5419" i="1" l="1"/>
  <c r="E5420" i="1" s="1"/>
  <c r="G5420" i="1" s="1"/>
  <c r="M5420" i="1"/>
  <c r="S5420" i="1" s="1"/>
  <c r="Q5419" i="1"/>
  <c r="K5419" i="1" s="1"/>
  <c r="L5420" i="1" s="1"/>
  <c r="M5422" i="1" s="1"/>
  <c r="S5422" i="1" s="1"/>
  <c r="N5420" i="1" l="1"/>
  <c r="E5421" i="1" s="1"/>
  <c r="G5421" i="1" s="1"/>
  <c r="N5421" i="1" s="1"/>
  <c r="E5422" i="1" s="1"/>
  <c r="Q5420" i="1"/>
  <c r="K5420" i="1" s="1"/>
  <c r="L5421" i="1" s="1"/>
  <c r="G5422" i="1" l="1"/>
  <c r="N5422" i="1" s="1"/>
  <c r="E5423" i="1" s="1"/>
  <c r="Q5421" i="1"/>
  <c r="K5421" i="1" s="1"/>
  <c r="L5422" i="1" s="1"/>
  <c r="M5424" i="1" s="1"/>
  <c r="S5424" i="1" s="1"/>
  <c r="M5423" i="1" l="1"/>
  <c r="S5423" i="1" s="1"/>
  <c r="G5423" i="1"/>
  <c r="Q5422" i="1"/>
  <c r="K5422" i="1" s="1"/>
  <c r="L5423" i="1" s="1"/>
  <c r="N5423" i="1" l="1"/>
  <c r="E5424" i="1" s="1"/>
  <c r="G5424" i="1" s="1"/>
  <c r="N5424" i="1" s="1"/>
  <c r="E5425" i="1" s="1"/>
  <c r="Q5423" i="1"/>
  <c r="K5423" i="1" s="1"/>
  <c r="L5424" i="1" s="1"/>
  <c r="M5425" i="1" l="1"/>
  <c r="S5425" i="1" s="1"/>
  <c r="G5425" i="1"/>
  <c r="Q5424" i="1"/>
  <c r="K5424" i="1" s="1"/>
  <c r="L5425" i="1" s="1"/>
  <c r="N5425" i="1" l="1"/>
  <c r="E5426" i="1" s="1"/>
  <c r="G5426" i="1" s="1"/>
  <c r="M5426" i="1"/>
  <c r="S5426" i="1" s="1"/>
  <c r="Q5425" i="1"/>
  <c r="K5425" i="1" s="1"/>
  <c r="L5426" i="1" s="1"/>
  <c r="M5428" i="1" s="1"/>
  <c r="S5428" i="1" s="1"/>
  <c r="N5426" i="1" l="1"/>
  <c r="E5427" i="1" s="1"/>
  <c r="G5427" i="1" s="1"/>
  <c r="M5427" i="1"/>
  <c r="S5427" i="1" s="1"/>
  <c r="Q5426" i="1"/>
  <c r="K5426" i="1" s="1"/>
  <c r="L5427" i="1" s="1"/>
  <c r="N5427" i="1" l="1"/>
  <c r="E5428" i="1" s="1"/>
  <c r="G5428" i="1" s="1"/>
  <c r="N5428" i="1" s="1"/>
  <c r="E5429" i="1" s="1"/>
  <c r="Q5427" i="1"/>
  <c r="K5427" i="1" s="1"/>
  <c r="L5428" i="1" s="1"/>
  <c r="M5429" i="1" l="1"/>
  <c r="S5429" i="1" s="1"/>
  <c r="G5429" i="1"/>
  <c r="Q5428" i="1"/>
  <c r="K5428" i="1" s="1"/>
  <c r="L5429" i="1" s="1"/>
  <c r="M5431" i="1" s="1"/>
  <c r="S5431" i="1" s="1"/>
  <c r="N5429" i="1" l="1"/>
  <c r="E5430" i="1" s="1"/>
  <c r="G5430" i="1" s="1"/>
  <c r="M5430" i="1"/>
  <c r="S5430" i="1" s="1"/>
  <c r="Q5429" i="1"/>
  <c r="K5429" i="1" s="1"/>
  <c r="L5430" i="1" s="1"/>
  <c r="N5430" i="1" l="1"/>
  <c r="E5431" i="1" s="1"/>
  <c r="G5431" i="1" s="1"/>
  <c r="N5431" i="1" s="1"/>
  <c r="E5432" i="1" s="1"/>
  <c r="Q5430" i="1"/>
  <c r="K5430" i="1" s="1"/>
  <c r="L5431" i="1" s="1"/>
  <c r="M5432" i="1" s="1"/>
  <c r="S5432" i="1" s="1"/>
  <c r="G5432" i="1" l="1"/>
  <c r="N5432" i="1" s="1"/>
  <c r="E5433" i="1" s="1"/>
  <c r="Q5431" i="1"/>
  <c r="K5431" i="1" s="1"/>
  <c r="L5432" i="1" s="1"/>
  <c r="M5433" i="1" l="1"/>
  <c r="S5433" i="1" s="1"/>
  <c r="G5433" i="1"/>
  <c r="Q5432" i="1"/>
  <c r="K5432" i="1" s="1"/>
  <c r="L5433" i="1" s="1"/>
  <c r="M5435" i="1" s="1"/>
  <c r="S5435" i="1" s="1"/>
  <c r="N5433" i="1" l="1"/>
  <c r="E5434" i="1" s="1"/>
  <c r="G5434" i="1" s="1"/>
  <c r="M5434" i="1"/>
  <c r="S5434" i="1" s="1"/>
  <c r="Q5433" i="1"/>
  <c r="K5433" i="1" s="1"/>
  <c r="L5434" i="1" s="1"/>
  <c r="N5434" i="1" l="1"/>
  <c r="E5435" i="1" s="1"/>
  <c r="G5435" i="1" s="1"/>
  <c r="N5435" i="1" s="1"/>
  <c r="E5436" i="1" s="1"/>
  <c r="Q5434" i="1"/>
  <c r="K5434" i="1" s="1"/>
  <c r="L5435" i="1" s="1"/>
  <c r="M5437" i="1" s="1"/>
  <c r="S5437" i="1" s="1"/>
  <c r="M5436" i="1" l="1"/>
  <c r="S5436" i="1" s="1"/>
  <c r="G5436" i="1"/>
  <c r="Q5435" i="1"/>
  <c r="K5435" i="1" s="1"/>
  <c r="L5436" i="1" s="1"/>
  <c r="M5438" i="1" s="1"/>
  <c r="S5438" i="1" s="1"/>
  <c r="N5436" i="1" l="1"/>
  <c r="E5437" i="1" s="1"/>
  <c r="G5437" i="1" s="1"/>
  <c r="N5437" i="1" s="1"/>
  <c r="E5438" i="1" s="1"/>
  <c r="Q5436" i="1"/>
  <c r="K5436" i="1" s="1"/>
  <c r="L5437" i="1" s="1"/>
  <c r="M5439" i="1" s="1"/>
  <c r="S5439" i="1" s="1"/>
  <c r="G5438" i="1" l="1"/>
  <c r="N5438" i="1" s="1"/>
  <c r="E5439" i="1" s="1"/>
  <c r="Q5437" i="1"/>
  <c r="K5437" i="1" s="1"/>
  <c r="L5438" i="1" s="1"/>
  <c r="M5440" i="1" s="1"/>
  <c r="S5440" i="1" s="1"/>
  <c r="G5439" i="1" l="1"/>
  <c r="N5439" i="1" s="1"/>
  <c r="E5440" i="1" s="1"/>
  <c r="Q5438" i="1"/>
  <c r="K5438" i="1" s="1"/>
  <c r="L5439" i="1" s="1"/>
  <c r="G5440" i="1" l="1"/>
  <c r="N5440" i="1" s="1"/>
  <c r="E5441" i="1" s="1"/>
  <c r="Q5439" i="1"/>
  <c r="K5439" i="1" s="1"/>
  <c r="L5440" i="1" s="1"/>
  <c r="M5441" i="1" l="1"/>
  <c r="S5441" i="1" s="1"/>
  <c r="G5441" i="1"/>
  <c r="Q5440" i="1"/>
  <c r="K5440" i="1" s="1"/>
  <c r="L5441" i="1" s="1"/>
  <c r="N5441" i="1" l="1"/>
  <c r="E5442" i="1" s="1"/>
  <c r="G5442" i="1" s="1"/>
  <c r="M5442" i="1"/>
  <c r="S5442" i="1" s="1"/>
  <c r="Q5441" i="1"/>
  <c r="K5441" i="1" s="1"/>
  <c r="L5442" i="1" s="1"/>
  <c r="M5443" i="1" s="1"/>
  <c r="S5443" i="1" s="1"/>
  <c r="N5442" i="1" l="1"/>
  <c r="E5443" i="1" s="1"/>
  <c r="G5443" i="1" s="1"/>
  <c r="N5443" i="1" s="1"/>
  <c r="E5444" i="1" s="1"/>
  <c r="Q5442" i="1"/>
  <c r="K5442" i="1" s="1"/>
  <c r="L5443" i="1" s="1"/>
  <c r="M5444" i="1" l="1"/>
  <c r="S5444" i="1" s="1"/>
  <c r="G5444" i="1"/>
  <c r="Q5443" i="1"/>
  <c r="K5443" i="1" s="1"/>
  <c r="L5444" i="1" s="1"/>
  <c r="N5444" i="1" l="1"/>
  <c r="E5445" i="1" s="1"/>
  <c r="G5445" i="1" s="1"/>
  <c r="M5445" i="1"/>
  <c r="S5445" i="1" s="1"/>
  <c r="Q5444" i="1"/>
  <c r="K5444" i="1" s="1"/>
  <c r="L5445" i="1" s="1"/>
  <c r="M5447" i="1" s="1"/>
  <c r="S5447" i="1" s="1"/>
  <c r="M5446" i="1" l="1"/>
  <c r="S5446" i="1" s="1"/>
  <c r="N5445" i="1"/>
  <c r="E5446" i="1" s="1"/>
  <c r="G5446" i="1" s="1"/>
  <c r="Q5445" i="1"/>
  <c r="K5445" i="1" s="1"/>
  <c r="L5446" i="1" s="1"/>
  <c r="N5446" i="1" l="1"/>
  <c r="E5447" i="1" s="1"/>
  <c r="G5447" i="1" s="1"/>
  <c r="N5447" i="1" s="1"/>
  <c r="E5448" i="1" s="1"/>
  <c r="Q5446" i="1"/>
  <c r="K5446" i="1" s="1"/>
  <c r="L5447" i="1" s="1"/>
  <c r="M5448" i="1" s="1"/>
  <c r="S5448" i="1" s="1"/>
  <c r="G5448" i="1" l="1"/>
  <c r="N5448" i="1" s="1"/>
  <c r="E5449" i="1" s="1"/>
  <c r="Q5447" i="1"/>
  <c r="K5447" i="1" s="1"/>
  <c r="L5448" i="1" s="1"/>
  <c r="M5449" i="1" l="1"/>
  <c r="S5449" i="1" s="1"/>
  <c r="G5449" i="1"/>
  <c r="Q5448" i="1"/>
  <c r="K5448" i="1" s="1"/>
  <c r="L5449" i="1" s="1"/>
  <c r="M5450" i="1" s="1"/>
  <c r="S5450" i="1" s="1"/>
  <c r="N5449" i="1" l="1"/>
  <c r="E5450" i="1" s="1"/>
  <c r="G5450" i="1" s="1"/>
  <c r="N5450" i="1" s="1"/>
  <c r="E5451" i="1" s="1"/>
  <c r="Q5449" i="1"/>
  <c r="K5449" i="1" s="1"/>
  <c r="L5450" i="1" s="1"/>
  <c r="M5452" i="1" s="1"/>
  <c r="S5452" i="1" s="1"/>
  <c r="M5451" i="1" l="1"/>
  <c r="S5451" i="1" s="1"/>
  <c r="G5451" i="1"/>
  <c r="Q5450" i="1"/>
  <c r="K5450" i="1" s="1"/>
  <c r="L5451" i="1" s="1"/>
  <c r="N5451" i="1" l="1"/>
  <c r="E5452" i="1" s="1"/>
  <c r="G5452" i="1" s="1"/>
  <c r="N5452" i="1" s="1"/>
  <c r="E5453" i="1" s="1"/>
  <c r="Q5451" i="1"/>
  <c r="K5451" i="1" s="1"/>
  <c r="L5452" i="1" s="1"/>
  <c r="M5454" i="1" s="1"/>
  <c r="S5454" i="1" s="1"/>
  <c r="M5453" i="1" l="1"/>
  <c r="S5453" i="1" s="1"/>
  <c r="G5453" i="1"/>
  <c r="Q5452" i="1"/>
  <c r="K5452" i="1" s="1"/>
  <c r="L5453" i="1" s="1"/>
  <c r="N5453" i="1" l="1"/>
  <c r="E5454" i="1" s="1"/>
  <c r="G5454" i="1" s="1"/>
  <c r="N5454" i="1" s="1"/>
  <c r="E5455" i="1" s="1"/>
  <c r="Q5453" i="1"/>
  <c r="K5453" i="1" s="1"/>
  <c r="L5454" i="1" s="1"/>
  <c r="M5455" i="1" s="1"/>
  <c r="S5455" i="1" s="1"/>
  <c r="G5455" i="1" l="1"/>
  <c r="N5455" i="1" s="1"/>
  <c r="E5456" i="1" s="1"/>
  <c r="Q5454" i="1"/>
  <c r="K5454" i="1" s="1"/>
  <c r="L5455" i="1" s="1"/>
  <c r="M5456" i="1" l="1"/>
  <c r="S5456" i="1" s="1"/>
  <c r="G5456" i="1"/>
  <c r="Q5455" i="1"/>
  <c r="K5455" i="1" s="1"/>
  <c r="L5456" i="1" s="1"/>
  <c r="M5458" i="1" s="1"/>
  <c r="S5458" i="1" s="1"/>
  <c r="M5457" i="1" l="1"/>
  <c r="S5457" i="1" s="1"/>
  <c r="N5456" i="1"/>
  <c r="E5457" i="1" s="1"/>
  <c r="G5457" i="1" s="1"/>
  <c r="Q5456" i="1"/>
  <c r="K5456" i="1" s="1"/>
  <c r="L5457" i="1" s="1"/>
  <c r="M5459" i="1" s="1"/>
  <c r="S5459" i="1" s="1"/>
  <c r="N5457" i="1" l="1"/>
  <c r="E5458" i="1" s="1"/>
  <c r="G5458" i="1" s="1"/>
  <c r="N5458" i="1" s="1"/>
  <c r="E5459" i="1" s="1"/>
  <c r="Q5457" i="1"/>
  <c r="K5457" i="1" s="1"/>
  <c r="L5458" i="1" s="1"/>
  <c r="M5460" i="1" s="1"/>
  <c r="S5460" i="1" s="1"/>
  <c r="G5459" i="1" l="1"/>
  <c r="N5459" i="1" s="1"/>
  <c r="E5460" i="1" s="1"/>
  <c r="Q5458" i="1"/>
  <c r="K5458" i="1" s="1"/>
  <c r="L5459" i="1" s="1"/>
  <c r="G5460" i="1" l="1"/>
  <c r="N5460" i="1" s="1"/>
  <c r="E5461" i="1" s="1"/>
  <c r="Q5459" i="1"/>
  <c r="K5459" i="1" s="1"/>
  <c r="L5460" i="1" s="1"/>
  <c r="M5461" i="1" s="1"/>
  <c r="S5461" i="1" s="1"/>
  <c r="G5461" i="1" l="1"/>
  <c r="N5461" i="1" s="1"/>
  <c r="E5462" i="1" s="1"/>
  <c r="Q5460" i="1"/>
  <c r="K5460" i="1" s="1"/>
  <c r="L5461" i="1" s="1"/>
  <c r="M5462" i="1" l="1"/>
  <c r="S5462" i="1" s="1"/>
  <c r="Q5461" i="1"/>
  <c r="K5461" i="1" s="1"/>
  <c r="L5462" i="1" s="1"/>
  <c r="M5464" i="1" s="1"/>
  <c r="S5464" i="1" s="1"/>
  <c r="G5462" i="1"/>
  <c r="N5462" i="1" l="1"/>
  <c r="E5463" i="1" s="1"/>
  <c r="G5463" i="1" s="1"/>
  <c r="M5463" i="1"/>
  <c r="S5463" i="1" s="1"/>
  <c r="Q5462" i="1"/>
  <c r="K5462" i="1" s="1"/>
  <c r="L5463" i="1" s="1"/>
  <c r="N5463" i="1" l="1"/>
  <c r="E5464" i="1" s="1"/>
  <c r="G5464" i="1" s="1"/>
  <c r="N5464" i="1" s="1"/>
  <c r="E5465" i="1" s="1"/>
  <c r="Q5463" i="1"/>
  <c r="K5463" i="1" s="1"/>
  <c r="L5464" i="1" s="1"/>
  <c r="M5465" i="1" l="1"/>
  <c r="S5465" i="1" s="1"/>
  <c r="G5465" i="1"/>
  <c r="Q5464" i="1"/>
  <c r="K5464" i="1" s="1"/>
  <c r="L5465" i="1" s="1"/>
  <c r="M5467" i="1" s="1"/>
  <c r="S5467" i="1" s="1"/>
  <c r="N5465" i="1" l="1"/>
  <c r="E5466" i="1" s="1"/>
  <c r="G5466" i="1" s="1"/>
  <c r="M5466" i="1"/>
  <c r="S5466" i="1" s="1"/>
  <c r="Q5465" i="1"/>
  <c r="K5465" i="1" s="1"/>
  <c r="L5466" i="1" s="1"/>
  <c r="M5468" i="1" s="1"/>
  <c r="S5468" i="1" s="1"/>
  <c r="N5466" i="1" l="1"/>
  <c r="E5467" i="1" s="1"/>
  <c r="G5467" i="1" s="1"/>
  <c r="N5467" i="1" s="1"/>
  <c r="E5468" i="1" s="1"/>
  <c r="Q5466" i="1"/>
  <c r="K5466" i="1" s="1"/>
  <c r="L5467" i="1" s="1"/>
  <c r="M5469" i="1" s="1"/>
  <c r="S5469" i="1" s="1"/>
  <c r="G5468" i="1" l="1"/>
  <c r="N5468" i="1" s="1"/>
  <c r="E5469" i="1" s="1"/>
  <c r="Q5467" i="1"/>
  <c r="K5467" i="1" s="1"/>
  <c r="L5468" i="1" s="1"/>
  <c r="G5469" i="1" l="1"/>
  <c r="N5469" i="1" s="1"/>
  <c r="E5470" i="1" s="1"/>
  <c r="Q5468" i="1"/>
  <c r="K5468" i="1" s="1"/>
  <c r="L5469" i="1" s="1"/>
  <c r="M5471" i="1" s="1"/>
  <c r="S5471" i="1" s="1"/>
  <c r="M5470" i="1" l="1"/>
  <c r="S5470" i="1" s="1"/>
  <c r="G5470" i="1"/>
  <c r="Q5469" i="1"/>
  <c r="K5469" i="1" s="1"/>
  <c r="L5470" i="1" s="1"/>
  <c r="M5472" i="1" s="1"/>
  <c r="S5472" i="1" s="1"/>
  <c r="N5470" i="1" l="1"/>
  <c r="E5471" i="1" s="1"/>
  <c r="G5471" i="1" s="1"/>
  <c r="N5471" i="1" s="1"/>
  <c r="E5472" i="1" s="1"/>
  <c r="Q5470" i="1"/>
  <c r="K5470" i="1" s="1"/>
  <c r="L5471" i="1" s="1"/>
  <c r="G5472" i="1" l="1"/>
  <c r="N5472" i="1" s="1"/>
  <c r="E5473" i="1" s="1"/>
  <c r="Q5471" i="1"/>
  <c r="K5471" i="1" s="1"/>
  <c r="L5472" i="1" s="1"/>
  <c r="M5474" i="1" s="1"/>
  <c r="S5474" i="1" s="1"/>
  <c r="M5473" i="1" l="1"/>
  <c r="S5473" i="1" s="1"/>
  <c r="G5473" i="1"/>
  <c r="Q5472" i="1"/>
  <c r="K5472" i="1" s="1"/>
  <c r="L5473" i="1" s="1"/>
  <c r="N5473" i="1" l="1"/>
  <c r="E5474" i="1" s="1"/>
  <c r="G5474" i="1" s="1"/>
  <c r="N5474" i="1" s="1"/>
  <c r="E5475" i="1" s="1"/>
  <c r="Q5473" i="1"/>
  <c r="K5473" i="1" s="1"/>
  <c r="L5474" i="1" s="1"/>
  <c r="M5475" i="1" l="1"/>
  <c r="S5475" i="1" s="1"/>
  <c r="G5475" i="1"/>
  <c r="Q5474" i="1"/>
  <c r="K5474" i="1" s="1"/>
  <c r="L5475" i="1" s="1"/>
  <c r="M5477" i="1" s="1"/>
  <c r="S5477" i="1" s="1"/>
  <c r="N5475" i="1" l="1"/>
  <c r="E5476" i="1" s="1"/>
  <c r="G5476" i="1" s="1"/>
  <c r="M5476" i="1"/>
  <c r="S5476" i="1" s="1"/>
  <c r="Q5475" i="1"/>
  <c r="K5475" i="1" s="1"/>
  <c r="L5476" i="1" s="1"/>
  <c r="M5478" i="1" s="1"/>
  <c r="S5478" i="1" s="1"/>
  <c r="N5476" i="1" l="1"/>
  <c r="E5477" i="1" s="1"/>
  <c r="G5477" i="1" s="1"/>
  <c r="N5477" i="1" s="1"/>
  <c r="E5478" i="1" s="1"/>
  <c r="Q5476" i="1"/>
  <c r="K5476" i="1" s="1"/>
  <c r="L5477" i="1" s="1"/>
  <c r="M5479" i="1" s="1"/>
  <c r="S5479" i="1" s="1"/>
  <c r="G5478" i="1" l="1"/>
  <c r="N5478" i="1" s="1"/>
  <c r="E5479" i="1" s="1"/>
  <c r="Q5477" i="1"/>
  <c r="K5477" i="1" s="1"/>
  <c r="L5478" i="1" s="1"/>
  <c r="G5479" i="1" l="1"/>
  <c r="N5479" i="1" s="1"/>
  <c r="E5480" i="1" s="1"/>
  <c r="Q5478" i="1"/>
  <c r="K5478" i="1" s="1"/>
  <c r="L5479" i="1" s="1"/>
  <c r="M5480" i="1" s="1"/>
  <c r="S5480" i="1" s="1"/>
  <c r="G5480" i="1" l="1"/>
  <c r="N5480" i="1" s="1"/>
  <c r="E5481" i="1" s="1"/>
  <c r="Q5479" i="1"/>
  <c r="K5479" i="1" s="1"/>
  <c r="L5480" i="1" s="1"/>
  <c r="M5481" i="1" l="1"/>
  <c r="S5481" i="1" s="1"/>
  <c r="G5481" i="1"/>
  <c r="Q5480" i="1"/>
  <c r="K5480" i="1" s="1"/>
  <c r="L5481" i="1" s="1"/>
  <c r="M5483" i="1" s="1"/>
  <c r="S5483" i="1" s="1"/>
  <c r="N5481" i="1" l="1"/>
  <c r="E5482" i="1" s="1"/>
  <c r="G5482" i="1" s="1"/>
  <c r="M5482" i="1"/>
  <c r="S5482" i="1" s="1"/>
  <c r="Q5481" i="1"/>
  <c r="K5481" i="1" s="1"/>
  <c r="L5482" i="1" s="1"/>
  <c r="M5484" i="1" s="1"/>
  <c r="S5484" i="1" s="1"/>
  <c r="N5482" i="1" l="1"/>
  <c r="E5483" i="1" s="1"/>
  <c r="G5483" i="1" s="1"/>
  <c r="N5483" i="1" s="1"/>
  <c r="E5484" i="1" s="1"/>
  <c r="Q5482" i="1"/>
  <c r="K5482" i="1" s="1"/>
  <c r="L5483" i="1" s="1"/>
  <c r="G5484" i="1" l="1"/>
  <c r="N5484" i="1" s="1"/>
  <c r="E5485" i="1" s="1"/>
  <c r="Q5483" i="1"/>
  <c r="K5483" i="1" s="1"/>
  <c r="L5484" i="1" s="1"/>
  <c r="M5485" i="1" l="1"/>
  <c r="S5485" i="1" s="1"/>
  <c r="G5485" i="1"/>
  <c r="Q5484" i="1"/>
  <c r="K5484" i="1" s="1"/>
  <c r="L5485" i="1" s="1"/>
  <c r="M5487" i="1" s="1"/>
  <c r="S5487" i="1" s="1"/>
  <c r="N5485" i="1" l="1"/>
  <c r="E5486" i="1" s="1"/>
  <c r="G5486" i="1" s="1"/>
  <c r="M5486" i="1"/>
  <c r="S5486" i="1" s="1"/>
  <c r="Q5485" i="1"/>
  <c r="K5485" i="1" s="1"/>
  <c r="L5486" i="1" s="1"/>
  <c r="M5488" i="1" s="1"/>
  <c r="S5488" i="1" s="1"/>
  <c r="N5486" i="1" l="1"/>
  <c r="E5487" i="1" s="1"/>
  <c r="G5487" i="1" s="1"/>
  <c r="N5487" i="1" s="1"/>
  <c r="E5488" i="1" s="1"/>
  <c r="Q5486" i="1"/>
  <c r="K5486" i="1" s="1"/>
  <c r="L5487" i="1" s="1"/>
  <c r="G5488" i="1" l="1"/>
  <c r="N5488" i="1" s="1"/>
  <c r="E5489" i="1" s="1"/>
  <c r="Q5487" i="1"/>
  <c r="K5487" i="1" s="1"/>
  <c r="L5488" i="1" s="1"/>
  <c r="M5489" i="1" l="1"/>
  <c r="S5489" i="1" s="1"/>
  <c r="G5489" i="1"/>
  <c r="Q5488" i="1"/>
  <c r="K5488" i="1" s="1"/>
  <c r="L5489" i="1" s="1"/>
  <c r="M5491" i="1" s="1"/>
  <c r="S5491" i="1" s="1"/>
  <c r="N5489" i="1" l="1"/>
  <c r="E5490" i="1" s="1"/>
  <c r="G5490" i="1" s="1"/>
  <c r="M5490" i="1"/>
  <c r="S5490" i="1" s="1"/>
  <c r="Q5489" i="1"/>
  <c r="K5489" i="1" s="1"/>
  <c r="L5490" i="1" s="1"/>
  <c r="N5490" i="1" l="1"/>
  <c r="E5491" i="1" s="1"/>
  <c r="G5491" i="1" s="1"/>
  <c r="N5491" i="1" s="1"/>
  <c r="E5492" i="1" s="1"/>
  <c r="Q5490" i="1"/>
  <c r="K5490" i="1" s="1"/>
  <c r="L5491" i="1" s="1"/>
  <c r="M5492" i="1" l="1"/>
  <c r="S5492" i="1" s="1"/>
  <c r="G5492" i="1"/>
  <c r="Q5491" i="1"/>
  <c r="K5491" i="1" s="1"/>
  <c r="L5492" i="1" s="1"/>
  <c r="M5494" i="1" s="1"/>
  <c r="S5494" i="1" s="1"/>
  <c r="M5493" i="1" l="1"/>
  <c r="S5493" i="1" s="1"/>
  <c r="N5492" i="1"/>
  <c r="E5493" i="1" s="1"/>
  <c r="G5493" i="1" s="1"/>
  <c r="Q5492" i="1"/>
  <c r="K5492" i="1" s="1"/>
  <c r="L5493" i="1" s="1"/>
  <c r="M5495" i="1" s="1"/>
  <c r="S5495" i="1" s="1"/>
  <c r="N5493" i="1" l="1"/>
  <c r="E5494" i="1" s="1"/>
  <c r="G5494" i="1" s="1"/>
  <c r="N5494" i="1" s="1"/>
  <c r="E5495" i="1" s="1"/>
  <c r="Q5493" i="1"/>
  <c r="K5493" i="1" s="1"/>
  <c r="L5494" i="1" s="1"/>
  <c r="G5495" i="1" l="1"/>
  <c r="N5495" i="1" s="1"/>
  <c r="E5496" i="1" s="1"/>
  <c r="Q5494" i="1"/>
  <c r="K5494" i="1" s="1"/>
  <c r="L5495" i="1" s="1"/>
  <c r="M5497" i="1" s="1"/>
  <c r="S5497" i="1" s="1"/>
  <c r="M5496" i="1" l="1"/>
  <c r="S5496" i="1" s="1"/>
  <c r="G5496" i="1"/>
  <c r="Q5495" i="1"/>
  <c r="K5495" i="1" s="1"/>
  <c r="L5496" i="1" s="1"/>
  <c r="M5498" i="1" s="1"/>
  <c r="S5498" i="1" s="1"/>
  <c r="N5496" i="1" l="1"/>
  <c r="E5497" i="1" s="1"/>
  <c r="G5497" i="1" s="1"/>
  <c r="N5497" i="1" s="1"/>
  <c r="E5498" i="1" s="1"/>
  <c r="Q5496" i="1"/>
  <c r="K5496" i="1" s="1"/>
  <c r="L5497" i="1" s="1"/>
  <c r="M5499" i="1" s="1"/>
  <c r="S5499" i="1" s="1"/>
  <c r="G5498" i="1" l="1"/>
  <c r="N5498" i="1" s="1"/>
  <c r="E5499" i="1" s="1"/>
  <c r="Q5497" i="1"/>
  <c r="K5497" i="1" s="1"/>
  <c r="L5498" i="1" s="1"/>
  <c r="G5499" i="1" l="1"/>
  <c r="N5499" i="1" s="1"/>
  <c r="E5500" i="1" s="1"/>
  <c r="Q5498" i="1"/>
  <c r="K5498" i="1" s="1"/>
  <c r="L5499" i="1" s="1"/>
  <c r="M5501" i="1" s="1"/>
  <c r="S5501" i="1" s="1"/>
  <c r="M5500" i="1" l="1"/>
  <c r="S5500" i="1" s="1"/>
  <c r="G5500" i="1"/>
  <c r="Q5499" i="1"/>
  <c r="K5499" i="1" s="1"/>
  <c r="L5500" i="1" s="1"/>
  <c r="N5500" i="1" l="1"/>
  <c r="E5501" i="1" s="1"/>
  <c r="G5501" i="1" s="1"/>
  <c r="N5501" i="1" s="1"/>
  <c r="E5502" i="1" s="1"/>
  <c r="Q5500" i="1"/>
  <c r="K5500" i="1" s="1"/>
  <c r="L5501" i="1" s="1"/>
  <c r="M5503" i="1" s="1"/>
  <c r="S5503" i="1" s="1"/>
  <c r="M5502" i="1" l="1"/>
  <c r="S5502" i="1" s="1"/>
  <c r="G5502" i="1"/>
  <c r="Q5501" i="1"/>
  <c r="K5501" i="1" s="1"/>
  <c r="L5502" i="1" s="1"/>
  <c r="N5502" i="1" l="1"/>
  <c r="E5503" i="1" s="1"/>
  <c r="G5503" i="1" s="1"/>
  <c r="N5503" i="1" s="1"/>
  <c r="E5504" i="1" s="1"/>
  <c r="Q5502" i="1"/>
  <c r="K5502" i="1" s="1"/>
  <c r="L5503" i="1" s="1"/>
  <c r="M5505" i="1" s="1"/>
  <c r="S5505" i="1" s="1"/>
  <c r="M5504" i="1" l="1"/>
  <c r="S5504" i="1" s="1"/>
  <c r="G5504" i="1"/>
  <c r="Q5503" i="1"/>
  <c r="K5503" i="1" s="1"/>
  <c r="L5504" i="1" s="1"/>
  <c r="M5506" i="1" s="1"/>
  <c r="S5506" i="1" s="1"/>
  <c r="N5504" i="1" l="1"/>
  <c r="E5505" i="1" s="1"/>
  <c r="G5505" i="1" s="1"/>
  <c r="N5505" i="1" s="1"/>
  <c r="E5506" i="1" s="1"/>
  <c r="Q5504" i="1"/>
  <c r="K5504" i="1" s="1"/>
  <c r="L5505" i="1" s="1"/>
  <c r="G5506" i="1" l="1"/>
  <c r="N5506" i="1" s="1"/>
  <c r="E5507" i="1" s="1"/>
  <c r="Q5505" i="1"/>
  <c r="K5505" i="1" s="1"/>
  <c r="L5506" i="1" s="1"/>
  <c r="M5507" i="1" s="1"/>
  <c r="S5507" i="1" s="1"/>
  <c r="G5507" i="1" l="1"/>
  <c r="N5507" i="1" s="1"/>
  <c r="E5508" i="1" s="1"/>
  <c r="Q5506" i="1"/>
  <c r="K5506" i="1" s="1"/>
  <c r="L5507" i="1" s="1"/>
  <c r="M5508" i="1" l="1"/>
  <c r="S5508" i="1" s="1"/>
  <c r="G5508" i="1"/>
  <c r="Q5507" i="1"/>
  <c r="K5507" i="1" s="1"/>
  <c r="L5508" i="1" s="1"/>
  <c r="N5508" i="1" l="1"/>
  <c r="E5509" i="1" s="1"/>
  <c r="G5509" i="1" s="1"/>
  <c r="M5509" i="1"/>
  <c r="S5509" i="1" s="1"/>
  <c r="Q5508" i="1"/>
  <c r="K5508" i="1" s="1"/>
  <c r="L5509" i="1" s="1"/>
  <c r="M5510" i="1" s="1"/>
  <c r="S5510" i="1" s="1"/>
  <c r="N5509" i="1" l="1"/>
  <c r="E5510" i="1" s="1"/>
  <c r="G5510" i="1" s="1"/>
  <c r="N5510" i="1" s="1"/>
  <c r="E5511" i="1" s="1"/>
  <c r="Q5509" i="1"/>
  <c r="K5509" i="1" s="1"/>
  <c r="L5510" i="1" s="1"/>
  <c r="M5512" i="1" s="1"/>
  <c r="S5512" i="1" s="1"/>
  <c r="M5511" i="1" l="1"/>
  <c r="S5511" i="1" s="1"/>
  <c r="G5511" i="1"/>
  <c r="Q5510" i="1"/>
  <c r="K5510" i="1" s="1"/>
  <c r="L5511" i="1" s="1"/>
  <c r="N5511" i="1" l="1"/>
  <c r="E5512" i="1" s="1"/>
  <c r="G5512" i="1" s="1"/>
  <c r="N5512" i="1" s="1"/>
  <c r="E5513" i="1" s="1"/>
  <c r="Q5511" i="1"/>
  <c r="K5511" i="1" s="1"/>
  <c r="L5512" i="1" s="1"/>
  <c r="M5513" i="1" l="1"/>
  <c r="S5513" i="1" s="1"/>
  <c r="G5513" i="1"/>
  <c r="Q5512" i="1"/>
  <c r="K5512" i="1" s="1"/>
  <c r="L5513" i="1" s="1"/>
  <c r="M5515" i="1" s="1"/>
  <c r="S5515" i="1" s="1"/>
  <c r="M5514" i="1" l="1"/>
  <c r="S5514" i="1" s="1"/>
  <c r="N5513" i="1"/>
  <c r="E5514" i="1" s="1"/>
  <c r="G5514" i="1" s="1"/>
  <c r="Q5513" i="1"/>
  <c r="K5513" i="1" s="1"/>
  <c r="L5514" i="1" s="1"/>
  <c r="M5516" i="1" s="1"/>
  <c r="S5516" i="1" s="1"/>
  <c r="N5514" i="1" l="1"/>
  <c r="E5515" i="1" s="1"/>
  <c r="G5515" i="1" s="1"/>
  <c r="N5515" i="1" s="1"/>
  <c r="E5516" i="1" s="1"/>
  <c r="Q5514" i="1"/>
  <c r="K5514" i="1" s="1"/>
  <c r="L5515" i="1" s="1"/>
  <c r="G5516" i="1" l="1"/>
  <c r="N5516" i="1" s="1"/>
  <c r="E5517" i="1" s="1"/>
  <c r="Q5515" i="1"/>
  <c r="K5515" i="1" s="1"/>
  <c r="L5516" i="1" s="1"/>
  <c r="M5518" i="1" s="1"/>
  <c r="S5518" i="1" s="1"/>
  <c r="M5517" i="1" l="1"/>
  <c r="S5517" i="1" s="1"/>
  <c r="G5517" i="1"/>
  <c r="Q5516" i="1"/>
  <c r="K5516" i="1" s="1"/>
  <c r="L5517" i="1" s="1"/>
  <c r="N5517" i="1" l="1"/>
  <c r="E5518" i="1" s="1"/>
  <c r="G5518" i="1" s="1"/>
  <c r="N5518" i="1" s="1"/>
  <c r="E5519" i="1" s="1"/>
  <c r="Q5517" i="1"/>
  <c r="K5517" i="1" s="1"/>
  <c r="L5518" i="1" s="1"/>
  <c r="M5519" i="1" l="1"/>
  <c r="S5519" i="1" s="1"/>
  <c r="G5519" i="1"/>
  <c r="Q5518" i="1"/>
  <c r="K5518" i="1" s="1"/>
  <c r="L5519" i="1" s="1"/>
  <c r="M5521" i="1" s="1"/>
  <c r="S5521" i="1" s="1"/>
  <c r="N5519" i="1" l="1"/>
  <c r="E5520" i="1" s="1"/>
  <c r="G5520" i="1" s="1"/>
  <c r="M5520" i="1"/>
  <c r="S5520" i="1" s="1"/>
  <c r="Q5519" i="1"/>
  <c r="K5519" i="1" s="1"/>
  <c r="L5520" i="1" s="1"/>
  <c r="N5520" i="1" l="1"/>
  <c r="E5521" i="1" s="1"/>
  <c r="G5521" i="1" s="1"/>
  <c r="N5521" i="1" s="1"/>
  <c r="E5522" i="1" s="1"/>
  <c r="Q5520" i="1"/>
  <c r="K5520" i="1" s="1"/>
  <c r="L5521" i="1" s="1"/>
  <c r="M5522" i="1" l="1"/>
  <c r="S5522" i="1" s="1"/>
  <c r="G5522" i="1"/>
  <c r="Q5521" i="1"/>
  <c r="K5521" i="1" s="1"/>
  <c r="L5522" i="1" s="1"/>
  <c r="M5524" i="1" s="1"/>
  <c r="S5524" i="1" s="1"/>
  <c r="M5523" i="1" l="1"/>
  <c r="S5523" i="1" s="1"/>
  <c r="N5522" i="1"/>
  <c r="E5523" i="1" s="1"/>
  <c r="G5523" i="1" s="1"/>
  <c r="Q5522" i="1"/>
  <c r="K5522" i="1" s="1"/>
  <c r="L5523" i="1" s="1"/>
  <c r="N5523" i="1" l="1"/>
  <c r="E5524" i="1" s="1"/>
  <c r="G5524" i="1" s="1"/>
  <c r="N5524" i="1" s="1"/>
  <c r="E5525" i="1" s="1"/>
  <c r="Q5523" i="1"/>
  <c r="K5523" i="1" s="1"/>
  <c r="L5524" i="1" s="1"/>
  <c r="M5525" i="1" l="1"/>
  <c r="S5525" i="1" s="1"/>
  <c r="G5525" i="1"/>
  <c r="Q5524" i="1"/>
  <c r="K5524" i="1" s="1"/>
  <c r="L5525" i="1" s="1"/>
  <c r="M5527" i="1" s="1"/>
  <c r="S5527" i="1" s="1"/>
  <c r="N5525" i="1" l="1"/>
  <c r="E5526" i="1" s="1"/>
  <c r="G5526" i="1" s="1"/>
  <c r="M5526" i="1"/>
  <c r="S5526" i="1" s="1"/>
  <c r="Q5525" i="1"/>
  <c r="K5525" i="1" s="1"/>
  <c r="L5526" i="1" s="1"/>
  <c r="N5526" i="1" l="1"/>
  <c r="E5527" i="1" s="1"/>
  <c r="G5527" i="1" s="1"/>
  <c r="N5527" i="1" s="1"/>
  <c r="E5528" i="1" s="1"/>
  <c r="Q5526" i="1"/>
  <c r="K5526" i="1" s="1"/>
  <c r="L5527" i="1" s="1"/>
  <c r="M5528" i="1" l="1"/>
  <c r="S5528" i="1" s="1"/>
  <c r="G5528" i="1"/>
  <c r="Q5527" i="1"/>
  <c r="K5527" i="1" s="1"/>
  <c r="L5528" i="1" s="1"/>
  <c r="M5530" i="1" s="1"/>
  <c r="S5530" i="1" s="1"/>
  <c r="M5529" i="1" l="1"/>
  <c r="S5529" i="1" s="1"/>
  <c r="N5528" i="1"/>
  <c r="E5529" i="1" s="1"/>
  <c r="G5529" i="1" s="1"/>
  <c r="Q5528" i="1"/>
  <c r="K5528" i="1" s="1"/>
  <c r="L5529" i="1" s="1"/>
  <c r="N5529" i="1" l="1"/>
  <c r="E5530" i="1" s="1"/>
  <c r="G5530" i="1" s="1"/>
  <c r="N5530" i="1" s="1"/>
  <c r="E5531" i="1" s="1"/>
  <c r="Q5529" i="1"/>
  <c r="K5529" i="1" s="1"/>
  <c r="L5530" i="1" s="1"/>
  <c r="M5532" i="1" s="1"/>
  <c r="S5532" i="1" s="1"/>
  <c r="M5531" i="1" l="1"/>
  <c r="S5531" i="1" s="1"/>
  <c r="G5531" i="1"/>
  <c r="Q5530" i="1"/>
  <c r="K5530" i="1" s="1"/>
  <c r="L5531" i="1" s="1"/>
  <c r="N5531" i="1" l="1"/>
  <c r="E5532" i="1" s="1"/>
  <c r="G5532" i="1" s="1"/>
  <c r="N5532" i="1" s="1"/>
  <c r="E5533" i="1" s="1"/>
  <c r="Q5531" i="1"/>
  <c r="K5531" i="1" s="1"/>
  <c r="L5532" i="1" s="1"/>
  <c r="M5533" i="1" l="1"/>
  <c r="S5533" i="1" s="1"/>
  <c r="G5533" i="1"/>
  <c r="Q5532" i="1"/>
  <c r="K5532" i="1" s="1"/>
  <c r="L5533" i="1" s="1"/>
  <c r="M5535" i="1" s="1"/>
  <c r="S5535" i="1" s="1"/>
  <c r="N5533" i="1" l="1"/>
  <c r="E5534" i="1" s="1"/>
  <c r="G5534" i="1" s="1"/>
  <c r="M5534" i="1"/>
  <c r="S5534" i="1" s="1"/>
  <c r="Q5533" i="1"/>
  <c r="K5533" i="1" s="1"/>
  <c r="L5534" i="1" s="1"/>
  <c r="M5536" i="1" s="1"/>
  <c r="S5536" i="1" s="1"/>
  <c r="N5534" i="1" l="1"/>
  <c r="E5535" i="1" s="1"/>
  <c r="G5535" i="1" s="1"/>
  <c r="N5535" i="1" s="1"/>
  <c r="E5536" i="1" s="1"/>
  <c r="Q5534" i="1"/>
  <c r="K5534" i="1" s="1"/>
  <c r="L5535" i="1" s="1"/>
  <c r="M5537" i="1" s="1"/>
  <c r="S5537" i="1" s="1"/>
  <c r="G5536" i="1" l="1"/>
  <c r="N5536" i="1" s="1"/>
  <c r="E5537" i="1" s="1"/>
  <c r="Q5535" i="1"/>
  <c r="K5535" i="1" s="1"/>
  <c r="L5536" i="1" s="1"/>
  <c r="G5537" i="1" l="1"/>
  <c r="N5537" i="1" s="1"/>
  <c r="E5538" i="1" s="1"/>
  <c r="Q5536" i="1"/>
  <c r="K5536" i="1" s="1"/>
  <c r="L5537" i="1" s="1"/>
  <c r="M5538" i="1" l="1"/>
  <c r="S5538" i="1" s="1"/>
  <c r="G5538" i="1"/>
  <c r="Q5537" i="1"/>
  <c r="K5537" i="1" s="1"/>
  <c r="L5538" i="1" s="1"/>
  <c r="N5538" i="1" l="1"/>
  <c r="E5539" i="1" s="1"/>
  <c r="G5539" i="1" s="1"/>
  <c r="M5539" i="1"/>
  <c r="S5539" i="1" s="1"/>
  <c r="Q5538" i="1"/>
  <c r="K5538" i="1" s="1"/>
  <c r="L5539" i="1" s="1"/>
  <c r="M5541" i="1" s="1"/>
  <c r="S5541" i="1" s="1"/>
  <c r="N5539" i="1" l="1"/>
  <c r="E5540" i="1" s="1"/>
  <c r="G5540" i="1" s="1"/>
  <c r="M5540" i="1"/>
  <c r="S5540" i="1" s="1"/>
  <c r="Q5539" i="1"/>
  <c r="K5539" i="1" s="1"/>
  <c r="L5540" i="1" s="1"/>
  <c r="M5542" i="1" s="1"/>
  <c r="S5542" i="1" s="1"/>
  <c r="N5540" i="1" l="1"/>
  <c r="E5541" i="1" s="1"/>
  <c r="G5541" i="1" s="1"/>
  <c r="N5541" i="1" s="1"/>
  <c r="E5542" i="1" s="1"/>
  <c r="Q5540" i="1"/>
  <c r="K5540" i="1" s="1"/>
  <c r="L5541" i="1" s="1"/>
  <c r="G5542" i="1" l="1"/>
  <c r="N5542" i="1" s="1"/>
  <c r="E5543" i="1" s="1"/>
  <c r="Q5541" i="1"/>
  <c r="K5541" i="1" s="1"/>
  <c r="L5542" i="1" s="1"/>
  <c r="M5543" i="1" l="1"/>
  <c r="S5543" i="1" s="1"/>
  <c r="G5543" i="1"/>
  <c r="Q5542" i="1"/>
  <c r="K5542" i="1" s="1"/>
  <c r="L5543" i="1" s="1"/>
  <c r="M5545" i="1" s="1"/>
  <c r="S5545" i="1" s="1"/>
  <c r="N5543" i="1" l="1"/>
  <c r="E5544" i="1" s="1"/>
  <c r="G5544" i="1" s="1"/>
  <c r="M5544" i="1"/>
  <c r="S5544" i="1" s="1"/>
  <c r="Q5543" i="1"/>
  <c r="K5543" i="1" s="1"/>
  <c r="L5544" i="1" s="1"/>
  <c r="N5544" i="1" l="1"/>
  <c r="E5545" i="1" s="1"/>
  <c r="G5545" i="1" s="1"/>
  <c r="N5545" i="1" s="1"/>
  <c r="E5546" i="1" s="1"/>
  <c r="Q5544" i="1"/>
  <c r="K5544" i="1" s="1"/>
  <c r="L5545" i="1" s="1"/>
  <c r="M5547" i="1" s="1"/>
  <c r="S5547" i="1" s="1"/>
  <c r="M5546" i="1" l="1"/>
  <c r="S5546" i="1" s="1"/>
  <c r="Q5545" i="1"/>
  <c r="K5545" i="1" s="1"/>
  <c r="L5546" i="1" s="1"/>
  <c r="G5546" i="1"/>
  <c r="N5546" i="1" l="1"/>
  <c r="E5547" i="1" s="1"/>
  <c r="G5547" i="1" s="1"/>
  <c r="N5547" i="1" s="1"/>
  <c r="E5548" i="1" s="1"/>
  <c r="Q5546" i="1"/>
  <c r="K5546" i="1" s="1"/>
  <c r="L5547" i="1" s="1"/>
  <c r="M5549" i="1" s="1"/>
  <c r="S5549" i="1" s="1"/>
  <c r="M5548" i="1" l="1"/>
  <c r="S5548" i="1" s="1"/>
  <c r="G5548" i="1"/>
  <c r="Q5547" i="1"/>
  <c r="K5547" i="1" s="1"/>
  <c r="L5548" i="1" s="1"/>
  <c r="M5550" i="1" s="1"/>
  <c r="S5550" i="1" s="1"/>
  <c r="N5548" i="1" l="1"/>
  <c r="E5549" i="1" s="1"/>
  <c r="G5549" i="1" s="1"/>
  <c r="N5549" i="1" s="1"/>
  <c r="E5550" i="1" s="1"/>
  <c r="Q5548" i="1"/>
  <c r="K5548" i="1" s="1"/>
  <c r="L5549" i="1" s="1"/>
  <c r="G5550" i="1" l="1"/>
  <c r="N5550" i="1" s="1"/>
  <c r="E5551" i="1" s="1"/>
  <c r="Q5549" i="1"/>
  <c r="K5549" i="1" s="1"/>
  <c r="L5550" i="1" s="1"/>
  <c r="M5551" i="1" s="1"/>
  <c r="S5551" i="1" s="1"/>
  <c r="Q5550" i="1" l="1"/>
  <c r="K5550" i="1" s="1"/>
  <c r="L5551" i="1" s="1"/>
  <c r="G5551" i="1"/>
  <c r="N5551" i="1" s="1"/>
  <c r="E5552" i="1" s="1"/>
  <c r="M5552" i="1" l="1"/>
  <c r="S5552" i="1" s="1"/>
  <c r="G5552" i="1"/>
  <c r="Q5551" i="1"/>
  <c r="K5551" i="1" s="1"/>
  <c r="L5552" i="1" s="1"/>
  <c r="M5554" i="1" s="1"/>
  <c r="S5554" i="1" s="1"/>
  <c r="N5552" i="1" l="1"/>
  <c r="E5553" i="1" s="1"/>
  <c r="G5553" i="1" s="1"/>
  <c r="M5553" i="1"/>
  <c r="S5553" i="1" s="1"/>
  <c r="Q5552" i="1"/>
  <c r="K5552" i="1" s="1"/>
  <c r="L5553" i="1" s="1"/>
  <c r="N5553" i="1" l="1"/>
  <c r="E5554" i="1" s="1"/>
  <c r="G5554" i="1" s="1"/>
  <c r="N5554" i="1" s="1"/>
  <c r="E5555" i="1" s="1"/>
  <c r="Q5553" i="1"/>
  <c r="K5553" i="1" s="1"/>
  <c r="L5554" i="1" s="1"/>
  <c r="M5555" i="1" l="1"/>
  <c r="S5555" i="1" s="1"/>
  <c r="G5555" i="1"/>
  <c r="Q5554" i="1"/>
  <c r="K5554" i="1" s="1"/>
  <c r="L5555" i="1" s="1"/>
  <c r="M5557" i="1" s="1"/>
  <c r="S5557" i="1" s="1"/>
  <c r="N5555" i="1" l="1"/>
  <c r="E5556" i="1" s="1"/>
  <c r="G5556" i="1" s="1"/>
  <c r="M5556" i="1"/>
  <c r="S5556" i="1" s="1"/>
  <c r="Q5555" i="1"/>
  <c r="K5555" i="1" s="1"/>
  <c r="L5556" i="1" s="1"/>
  <c r="N5556" i="1" l="1"/>
  <c r="E5557" i="1" s="1"/>
  <c r="G5557" i="1" s="1"/>
  <c r="N5557" i="1" s="1"/>
  <c r="E5558" i="1" s="1"/>
  <c r="Q5556" i="1"/>
  <c r="K5556" i="1" s="1"/>
  <c r="L5557" i="1" s="1"/>
  <c r="M5558" i="1" l="1"/>
  <c r="S5558" i="1" s="1"/>
  <c r="G5558" i="1"/>
  <c r="Q5557" i="1"/>
  <c r="K5557" i="1" s="1"/>
  <c r="L5558" i="1" s="1"/>
  <c r="N5558" i="1" l="1"/>
  <c r="E5559" i="1" s="1"/>
  <c r="G5559" i="1" s="1"/>
  <c r="M5559" i="1"/>
  <c r="S5559" i="1" s="1"/>
  <c r="Q5558" i="1"/>
  <c r="K5558" i="1" s="1"/>
  <c r="L5559" i="1" s="1"/>
  <c r="M5561" i="1" s="1"/>
  <c r="S5561" i="1" s="1"/>
  <c r="M5560" i="1" l="1"/>
  <c r="S5560" i="1" s="1"/>
  <c r="N5559" i="1"/>
  <c r="E5560" i="1" s="1"/>
  <c r="G5560" i="1" s="1"/>
  <c r="Q5559" i="1"/>
  <c r="K5559" i="1" s="1"/>
  <c r="L5560" i="1" s="1"/>
  <c r="M5562" i="1" s="1"/>
  <c r="S5562" i="1" s="1"/>
  <c r="N5560" i="1" l="1"/>
  <c r="E5561" i="1" s="1"/>
  <c r="G5561" i="1" s="1"/>
  <c r="N5561" i="1" s="1"/>
  <c r="E5562" i="1" s="1"/>
  <c r="Q5560" i="1"/>
  <c r="K5560" i="1" s="1"/>
  <c r="L5561" i="1" s="1"/>
  <c r="G5562" i="1" l="1"/>
  <c r="N5562" i="1" s="1"/>
  <c r="E5563" i="1" s="1"/>
  <c r="Q5561" i="1"/>
  <c r="K5561" i="1" s="1"/>
  <c r="L5562" i="1" s="1"/>
  <c r="M5563" i="1" l="1"/>
  <c r="S5563" i="1" s="1"/>
  <c r="G5563" i="1"/>
  <c r="Q5562" i="1"/>
  <c r="K5562" i="1" s="1"/>
  <c r="L5563" i="1" s="1"/>
  <c r="N5563" i="1" l="1"/>
  <c r="E5564" i="1" s="1"/>
  <c r="G5564" i="1" s="1"/>
  <c r="M5564" i="1"/>
  <c r="S5564" i="1" s="1"/>
  <c r="Q5563" i="1"/>
  <c r="K5563" i="1" s="1"/>
  <c r="L5564" i="1" s="1"/>
  <c r="N5564" i="1" l="1"/>
  <c r="E5565" i="1" s="1"/>
  <c r="G5565" i="1" s="1"/>
  <c r="M5565" i="1"/>
  <c r="S5565" i="1" s="1"/>
  <c r="Q5564" i="1"/>
  <c r="K5564" i="1" s="1"/>
  <c r="L5565" i="1" s="1"/>
  <c r="N5565" i="1" l="1"/>
  <c r="E5566" i="1" s="1"/>
  <c r="G5566" i="1" s="1"/>
  <c r="M5566" i="1"/>
  <c r="S5566" i="1" s="1"/>
  <c r="Q5565" i="1"/>
  <c r="K5565" i="1" s="1"/>
  <c r="L5566" i="1" s="1"/>
  <c r="M5568" i="1" s="1"/>
  <c r="S5568" i="1" s="1"/>
  <c r="N5566" i="1" l="1"/>
  <c r="E5567" i="1" s="1"/>
  <c r="G5567" i="1" s="1"/>
  <c r="M5567" i="1"/>
  <c r="S5567" i="1" s="1"/>
  <c r="Q5566" i="1"/>
  <c r="K5566" i="1" s="1"/>
  <c r="L5567" i="1" s="1"/>
  <c r="N5567" i="1" l="1"/>
  <c r="E5568" i="1" s="1"/>
  <c r="G5568" i="1" s="1"/>
  <c r="N5568" i="1" s="1"/>
  <c r="E5569" i="1" s="1"/>
  <c r="Q5567" i="1"/>
  <c r="K5567" i="1" s="1"/>
  <c r="L5568" i="1" s="1"/>
  <c r="M5570" i="1" s="1"/>
  <c r="S5570" i="1" s="1"/>
  <c r="M5569" i="1" l="1"/>
  <c r="S5569" i="1" s="1"/>
  <c r="G5569" i="1"/>
  <c r="Q5568" i="1"/>
  <c r="K5568" i="1" s="1"/>
  <c r="L5569" i="1" s="1"/>
  <c r="M5571" i="1" s="1"/>
  <c r="S5571" i="1" s="1"/>
  <c r="N5569" i="1" l="1"/>
  <c r="E5570" i="1" s="1"/>
  <c r="G5570" i="1" s="1"/>
  <c r="N5570" i="1" s="1"/>
  <c r="E5571" i="1" s="1"/>
  <c r="Q5569" i="1"/>
  <c r="K5569" i="1" s="1"/>
  <c r="L5570" i="1" s="1"/>
  <c r="G5571" i="1" l="1"/>
  <c r="N5571" i="1" s="1"/>
  <c r="E5572" i="1" s="1"/>
  <c r="Q5570" i="1"/>
  <c r="K5570" i="1" s="1"/>
  <c r="L5571" i="1" s="1"/>
  <c r="M5572" i="1" l="1"/>
  <c r="S5572" i="1" s="1"/>
  <c r="G5572" i="1"/>
  <c r="Q5571" i="1"/>
  <c r="K5571" i="1" s="1"/>
  <c r="L5572" i="1" s="1"/>
  <c r="M5574" i="1" s="1"/>
  <c r="S5574" i="1" s="1"/>
  <c r="N5572" i="1" l="1"/>
  <c r="E5573" i="1" s="1"/>
  <c r="G5573" i="1" s="1"/>
  <c r="M5573" i="1"/>
  <c r="S5573" i="1" s="1"/>
  <c r="Q5572" i="1"/>
  <c r="K5572" i="1" s="1"/>
  <c r="L5573" i="1" s="1"/>
  <c r="M5575" i="1" s="1"/>
  <c r="S5575" i="1" s="1"/>
  <c r="N5573" i="1" l="1"/>
  <c r="E5574" i="1" s="1"/>
  <c r="G5574" i="1" s="1"/>
  <c r="N5574" i="1" s="1"/>
  <c r="E5575" i="1" s="1"/>
  <c r="Q5573" i="1"/>
  <c r="K5573" i="1" s="1"/>
  <c r="L5574" i="1" s="1"/>
  <c r="G5575" i="1" l="1"/>
  <c r="N5575" i="1" s="1"/>
  <c r="E5576" i="1" s="1"/>
  <c r="Q5574" i="1"/>
  <c r="K5574" i="1" s="1"/>
  <c r="L5575" i="1" s="1"/>
  <c r="M5577" i="1" s="1"/>
  <c r="S5577" i="1" s="1"/>
  <c r="M5576" i="1" l="1"/>
  <c r="S5576" i="1" s="1"/>
  <c r="G5576" i="1"/>
  <c r="Q5575" i="1"/>
  <c r="K5575" i="1" s="1"/>
  <c r="L5576" i="1" s="1"/>
  <c r="M5578" i="1" s="1"/>
  <c r="S5578" i="1" s="1"/>
  <c r="N5576" i="1" l="1"/>
  <c r="E5577" i="1" s="1"/>
  <c r="G5577" i="1" s="1"/>
  <c r="N5577" i="1" s="1"/>
  <c r="E5578" i="1" s="1"/>
  <c r="Q5576" i="1"/>
  <c r="K5576" i="1" s="1"/>
  <c r="L5577" i="1" s="1"/>
  <c r="M5579" i="1" s="1"/>
  <c r="S5579" i="1" s="1"/>
  <c r="G5578" i="1" l="1"/>
  <c r="N5578" i="1" s="1"/>
  <c r="E5579" i="1" s="1"/>
  <c r="Q5577" i="1"/>
  <c r="K5577" i="1" s="1"/>
  <c r="L5578" i="1" s="1"/>
  <c r="G5579" i="1" l="1"/>
  <c r="N5579" i="1" s="1"/>
  <c r="E5580" i="1" s="1"/>
  <c r="Q5578" i="1"/>
  <c r="K5578" i="1" s="1"/>
  <c r="L5579" i="1" s="1"/>
  <c r="M5581" i="1" s="1"/>
  <c r="S5581" i="1" s="1"/>
  <c r="M5580" i="1" l="1"/>
  <c r="S5580" i="1" s="1"/>
  <c r="G5580" i="1"/>
  <c r="Q5579" i="1"/>
  <c r="K5579" i="1" s="1"/>
  <c r="L5580" i="1" s="1"/>
  <c r="N5580" i="1" l="1"/>
  <c r="E5581" i="1" s="1"/>
  <c r="G5581" i="1" s="1"/>
  <c r="N5581" i="1" s="1"/>
  <c r="E5582" i="1" s="1"/>
  <c r="Q5580" i="1"/>
  <c r="K5580" i="1" s="1"/>
  <c r="L5581" i="1" s="1"/>
  <c r="M5582" i="1" s="1"/>
  <c r="S5582" i="1" s="1"/>
  <c r="G5582" i="1" l="1"/>
  <c r="N5582" i="1" s="1"/>
  <c r="E5583" i="1" s="1"/>
  <c r="Q5581" i="1"/>
  <c r="K5581" i="1" s="1"/>
  <c r="L5582" i="1" s="1"/>
  <c r="M5583" i="1" l="1"/>
  <c r="S5583" i="1" s="1"/>
  <c r="G5583" i="1"/>
  <c r="Q5582" i="1"/>
  <c r="K5582" i="1" s="1"/>
  <c r="L5583" i="1" s="1"/>
  <c r="M5584" i="1" s="1"/>
  <c r="S5584" i="1" s="1"/>
  <c r="N5583" i="1" l="1"/>
  <c r="E5584" i="1" s="1"/>
  <c r="G5584" i="1" s="1"/>
  <c r="N5584" i="1" s="1"/>
  <c r="E5585" i="1" s="1"/>
  <c r="Q5583" i="1"/>
  <c r="K5583" i="1" s="1"/>
  <c r="L5584" i="1" s="1"/>
  <c r="M5586" i="1" s="1"/>
  <c r="S5586" i="1" s="1"/>
  <c r="M5585" i="1" l="1"/>
  <c r="S5585" i="1" s="1"/>
  <c r="G5585" i="1"/>
  <c r="Q5584" i="1"/>
  <c r="K5584" i="1" s="1"/>
  <c r="L5585" i="1" s="1"/>
  <c r="M5587" i="1" s="1"/>
  <c r="S5587" i="1" s="1"/>
  <c r="N5585" i="1" l="1"/>
  <c r="E5586" i="1" s="1"/>
  <c r="G5586" i="1" s="1"/>
  <c r="N5586" i="1" s="1"/>
  <c r="E5587" i="1" s="1"/>
  <c r="Q5585" i="1"/>
  <c r="K5585" i="1" s="1"/>
  <c r="L5586" i="1" s="1"/>
  <c r="G5587" i="1" l="1"/>
  <c r="N5587" i="1" s="1"/>
  <c r="E5588" i="1" s="1"/>
  <c r="Q5586" i="1"/>
  <c r="K5586" i="1" s="1"/>
  <c r="L5587" i="1" s="1"/>
  <c r="M5588" i="1" l="1"/>
  <c r="S5588" i="1" s="1"/>
  <c r="G5588" i="1"/>
  <c r="Q5587" i="1"/>
  <c r="K5587" i="1" s="1"/>
  <c r="L5588" i="1" s="1"/>
  <c r="N5588" i="1" l="1"/>
  <c r="E5589" i="1" s="1"/>
  <c r="G5589" i="1" s="1"/>
  <c r="M5589" i="1"/>
  <c r="S5589" i="1" s="1"/>
  <c r="Q5588" i="1"/>
  <c r="K5588" i="1" s="1"/>
  <c r="L5589" i="1" s="1"/>
  <c r="M5591" i="1" s="1"/>
  <c r="S5591" i="1" s="1"/>
  <c r="N5589" i="1" l="1"/>
  <c r="E5590" i="1" s="1"/>
  <c r="G5590" i="1" s="1"/>
  <c r="M5590" i="1"/>
  <c r="S5590" i="1" s="1"/>
  <c r="Q5589" i="1"/>
  <c r="K5589" i="1" s="1"/>
  <c r="L5590" i="1" s="1"/>
  <c r="N5590" i="1" l="1"/>
  <c r="E5591" i="1" s="1"/>
  <c r="G5591" i="1" s="1"/>
  <c r="N5591" i="1" s="1"/>
  <c r="E5592" i="1" s="1"/>
  <c r="Q5590" i="1"/>
  <c r="K5590" i="1" s="1"/>
  <c r="L5591" i="1" s="1"/>
  <c r="M5593" i="1" s="1"/>
  <c r="S5593" i="1" s="1"/>
  <c r="M5592" i="1" l="1"/>
  <c r="S5592" i="1" s="1"/>
  <c r="G5592" i="1"/>
  <c r="Q5591" i="1"/>
  <c r="K5591" i="1" s="1"/>
  <c r="L5592" i="1" s="1"/>
  <c r="N5592" i="1" l="1"/>
  <c r="E5593" i="1" s="1"/>
  <c r="G5593" i="1" s="1"/>
  <c r="N5593" i="1" s="1"/>
  <c r="E5594" i="1" s="1"/>
  <c r="Q5592" i="1"/>
  <c r="K5592" i="1" s="1"/>
  <c r="L5593" i="1" s="1"/>
  <c r="M5595" i="1" s="1"/>
  <c r="S5595" i="1" s="1"/>
  <c r="M5594" i="1" l="1"/>
  <c r="S5594" i="1" s="1"/>
  <c r="G5594" i="1"/>
  <c r="Q5593" i="1"/>
  <c r="K5593" i="1" s="1"/>
  <c r="L5594" i="1" s="1"/>
  <c r="M5596" i="1" s="1"/>
  <c r="S5596" i="1" s="1"/>
  <c r="N5594" i="1" l="1"/>
  <c r="E5595" i="1" s="1"/>
  <c r="G5595" i="1" s="1"/>
  <c r="N5595" i="1" s="1"/>
  <c r="E5596" i="1" s="1"/>
  <c r="Q5594" i="1"/>
  <c r="K5594" i="1" s="1"/>
  <c r="L5595" i="1" s="1"/>
  <c r="M5597" i="1" s="1"/>
  <c r="S5597" i="1" s="1"/>
  <c r="G5596" i="1" l="1"/>
  <c r="N5596" i="1" s="1"/>
  <c r="E5597" i="1" s="1"/>
  <c r="Q5595" i="1"/>
  <c r="K5595" i="1" s="1"/>
  <c r="L5596" i="1" s="1"/>
  <c r="G5597" i="1" l="1"/>
  <c r="N5597" i="1" s="1"/>
  <c r="E5598" i="1" s="1"/>
  <c r="Q5596" i="1"/>
  <c r="K5596" i="1" s="1"/>
  <c r="L5597" i="1" s="1"/>
  <c r="M5598" i="1" l="1"/>
  <c r="S5598" i="1" s="1"/>
  <c r="Q5597" i="1"/>
  <c r="K5597" i="1" s="1"/>
  <c r="L5598" i="1" s="1"/>
  <c r="M5600" i="1" s="1"/>
  <c r="S5600" i="1" s="1"/>
  <c r="G5598" i="1"/>
  <c r="N5598" i="1" l="1"/>
  <c r="E5599" i="1" s="1"/>
  <c r="G5599" i="1" s="1"/>
  <c r="M5599" i="1"/>
  <c r="S5599" i="1" s="1"/>
  <c r="Q5598" i="1"/>
  <c r="K5598" i="1" s="1"/>
  <c r="L5599" i="1" s="1"/>
  <c r="N5599" i="1" l="1"/>
  <c r="E5600" i="1" s="1"/>
  <c r="G5600" i="1" s="1"/>
  <c r="N5600" i="1" s="1"/>
  <c r="E5601" i="1" s="1"/>
  <c r="Q5599" i="1"/>
  <c r="K5599" i="1" s="1"/>
  <c r="L5600" i="1" s="1"/>
  <c r="M5601" i="1" l="1"/>
  <c r="S5601" i="1" s="1"/>
  <c r="G5601" i="1"/>
  <c r="Q5600" i="1"/>
  <c r="K5600" i="1" s="1"/>
  <c r="L5601" i="1" s="1"/>
  <c r="M5603" i="1" s="1"/>
  <c r="S5603" i="1" s="1"/>
  <c r="N5601" i="1" l="1"/>
  <c r="E5602" i="1" s="1"/>
  <c r="G5602" i="1" s="1"/>
  <c r="M5602" i="1"/>
  <c r="S5602" i="1" s="1"/>
  <c r="Q5601" i="1"/>
  <c r="K5601" i="1" s="1"/>
  <c r="L5602" i="1" s="1"/>
  <c r="N5602" i="1" l="1"/>
  <c r="E5603" i="1" s="1"/>
  <c r="G5603" i="1" s="1"/>
  <c r="N5603" i="1" s="1"/>
  <c r="E5604" i="1" s="1"/>
  <c r="Q5602" i="1"/>
  <c r="K5602" i="1" s="1"/>
  <c r="L5603" i="1" s="1"/>
  <c r="M5604" i="1" l="1"/>
  <c r="S5604" i="1" s="1"/>
  <c r="G5604" i="1"/>
  <c r="Q5603" i="1"/>
  <c r="K5603" i="1" s="1"/>
  <c r="L5604" i="1" s="1"/>
  <c r="N5604" i="1" l="1"/>
  <c r="E5605" i="1" s="1"/>
  <c r="G5605" i="1" s="1"/>
  <c r="M5605" i="1"/>
  <c r="S5605" i="1" s="1"/>
  <c r="Q5604" i="1"/>
  <c r="K5604" i="1" s="1"/>
  <c r="L5605" i="1" s="1"/>
  <c r="M5607" i="1" s="1"/>
  <c r="S5607" i="1" s="1"/>
  <c r="N5605" i="1" l="1"/>
  <c r="E5606" i="1" s="1"/>
  <c r="G5606" i="1" s="1"/>
  <c r="M5606" i="1"/>
  <c r="S5606" i="1" s="1"/>
  <c r="Q5605" i="1"/>
  <c r="K5605" i="1" s="1"/>
  <c r="L5606" i="1" s="1"/>
  <c r="M5608" i="1" s="1"/>
  <c r="S5608" i="1" s="1"/>
  <c r="N5606" i="1" l="1"/>
  <c r="E5607" i="1" s="1"/>
  <c r="G5607" i="1" s="1"/>
  <c r="N5607" i="1" s="1"/>
  <c r="E5608" i="1" s="1"/>
  <c r="Q5606" i="1"/>
  <c r="K5606" i="1" s="1"/>
  <c r="L5607" i="1" s="1"/>
  <c r="G5608" i="1" l="1"/>
  <c r="N5608" i="1" s="1"/>
  <c r="E5609" i="1" s="1"/>
  <c r="Q5607" i="1"/>
  <c r="K5607" i="1" s="1"/>
  <c r="L5608" i="1" s="1"/>
  <c r="M5609" i="1" s="1"/>
  <c r="S5609" i="1" s="1"/>
  <c r="G5609" i="1" l="1"/>
  <c r="N5609" i="1" s="1"/>
  <c r="E5610" i="1" s="1"/>
  <c r="Q5608" i="1"/>
  <c r="K5608" i="1" s="1"/>
  <c r="L5609" i="1" s="1"/>
  <c r="M5611" i="1" s="1"/>
  <c r="S5611" i="1" s="1"/>
  <c r="M5610" i="1" l="1"/>
  <c r="S5610" i="1" s="1"/>
  <c r="G5610" i="1"/>
  <c r="Q5609" i="1"/>
  <c r="K5609" i="1" s="1"/>
  <c r="L5610" i="1" s="1"/>
  <c r="N5610" i="1" l="1"/>
  <c r="E5611" i="1" s="1"/>
  <c r="G5611" i="1" s="1"/>
  <c r="N5611" i="1" s="1"/>
  <c r="E5612" i="1" s="1"/>
  <c r="Q5610" i="1"/>
  <c r="K5610" i="1" s="1"/>
  <c r="L5611" i="1" s="1"/>
  <c r="M5613" i="1" s="1"/>
  <c r="S5613" i="1" s="1"/>
  <c r="M5612" i="1" l="1"/>
  <c r="S5612" i="1" s="1"/>
  <c r="G5612" i="1"/>
  <c r="Q5611" i="1"/>
  <c r="K5611" i="1" s="1"/>
  <c r="L5612" i="1" s="1"/>
  <c r="N5612" i="1" l="1"/>
  <c r="E5613" i="1" s="1"/>
  <c r="G5613" i="1" s="1"/>
  <c r="N5613" i="1" s="1"/>
  <c r="E5614" i="1" s="1"/>
  <c r="Q5612" i="1"/>
  <c r="K5612" i="1" s="1"/>
  <c r="L5613" i="1" s="1"/>
  <c r="M5615" i="1" s="1"/>
  <c r="S5615" i="1" s="1"/>
  <c r="M5614" i="1" l="1"/>
  <c r="S5614" i="1" s="1"/>
  <c r="G5614" i="1"/>
  <c r="Q5613" i="1"/>
  <c r="K5613" i="1" s="1"/>
  <c r="L5614" i="1" s="1"/>
  <c r="N5614" i="1" l="1"/>
  <c r="E5615" i="1" s="1"/>
  <c r="G5615" i="1" s="1"/>
  <c r="N5615" i="1" s="1"/>
  <c r="E5616" i="1" s="1"/>
  <c r="Q5614" i="1"/>
  <c r="K5614" i="1" s="1"/>
  <c r="L5615" i="1" s="1"/>
  <c r="M5616" i="1" l="1"/>
  <c r="S5616" i="1" s="1"/>
  <c r="G5616" i="1"/>
  <c r="Q5615" i="1"/>
  <c r="K5615" i="1" s="1"/>
  <c r="L5616" i="1" s="1"/>
  <c r="M5617" i="1" s="1"/>
  <c r="S5617" i="1" s="1"/>
  <c r="N5616" i="1" l="1"/>
  <c r="E5617" i="1" s="1"/>
  <c r="G5617" i="1" s="1"/>
  <c r="N5617" i="1" s="1"/>
  <c r="E5618" i="1" s="1"/>
  <c r="Q5616" i="1"/>
  <c r="K5616" i="1" s="1"/>
  <c r="L5617" i="1" s="1"/>
  <c r="M5619" i="1" s="1"/>
  <c r="S5619" i="1" s="1"/>
  <c r="M5618" i="1" l="1"/>
  <c r="S5618" i="1" s="1"/>
  <c r="G5618" i="1"/>
  <c r="Q5617" i="1"/>
  <c r="K5617" i="1" s="1"/>
  <c r="L5618" i="1" s="1"/>
  <c r="M5620" i="1" s="1"/>
  <c r="S5620" i="1" s="1"/>
  <c r="N5618" i="1" l="1"/>
  <c r="E5619" i="1" s="1"/>
  <c r="G5619" i="1" s="1"/>
  <c r="N5619" i="1" s="1"/>
  <c r="E5620" i="1" s="1"/>
  <c r="Q5618" i="1"/>
  <c r="K5618" i="1" s="1"/>
  <c r="L5619" i="1" s="1"/>
  <c r="G5620" i="1" l="1"/>
  <c r="N5620" i="1" s="1"/>
  <c r="E5621" i="1" s="1"/>
  <c r="Q5619" i="1"/>
  <c r="K5619" i="1" s="1"/>
  <c r="L5620" i="1" s="1"/>
  <c r="M5621" i="1" l="1"/>
  <c r="S5621" i="1" s="1"/>
  <c r="G5621" i="1"/>
  <c r="Q5620" i="1"/>
  <c r="K5620" i="1" s="1"/>
  <c r="L5621" i="1" s="1"/>
  <c r="M5623" i="1" s="1"/>
  <c r="S5623" i="1" s="1"/>
  <c r="M5622" i="1" l="1"/>
  <c r="S5622" i="1" s="1"/>
  <c r="N5621" i="1"/>
  <c r="E5622" i="1" s="1"/>
  <c r="G5622" i="1" s="1"/>
  <c r="Q5621" i="1"/>
  <c r="K5621" i="1" s="1"/>
  <c r="L5622" i="1" s="1"/>
  <c r="N5622" i="1" l="1"/>
  <c r="E5623" i="1" s="1"/>
  <c r="G5623" i="1" s="1"/>
  <c r="N5623" i="1" s="1"/>
  <c r="E5624" i="1" s="1"/>
  <c r="Q5622" i="1"/>
  <c r="K5622" i="1" s="1"/>
  <c r="L5623" i="1" s="1"/>
  <c r="M5625" i="1" s="1"/>
  <c r="S5625" i="1" s="1"/>
  <c r="M5624" i="1" l="1"/>
  <c r="S5624" i="1" s="1"/>
  <c r="G5624" i="1"/>
  <c r="Q5623" i="1"/>
  <c r="K5623" i="1" s="1"/>
  <c r="L5624" i="1" s="1"/>
  <c r="M5626" i="1" s="1"/>
  <c r="S5626" i="1" s="1"/>
  <c r="N5624" i="1" l="1"/>
  <c r="E5625" i="1" s="1"/>
  <c r="G5625" i="1" s="1"/>
  <c r="N5625" i="1" s="1"/>
  <c r="E5626" i="1" s="1"/>
  <c r="Q5624" i="1"/>
  <c r="K5624" i="1" s="1"/>
  <c r="L5625" i="1" s="1"/>
  <c r="M5627" i="1" s="1"/>
  <c r="S5627" i="1" s="1"/>
  <c r="G5626" i="1" l="1"/>
  <c r="N5626" i="1" s="1"/>
  <c r="E5627" i="1" s="1"/>
  <c r="Q5625" i="1"/>
  <c r="K5625" i="1" s="1"/>
  <c r="L5626" i="1" s="1"/>
  <c r="M5628" i="1" s="1"/>
  <c r="S5628" i="1" s="1"/>
  <c r="G5627" i="1" l="1"/>
  <c r="N5627" i="1" s="1"/>
  <c r="E5628" i="1" s="1"/>
  <c r="Q5626" i="1"/>
  <c r="K5626" i="1" s="1"/>
  <c r="L5627" i="1" s="1"/>
  <c r="G5628" i="1" l="1"/>
  <c r="N5628" i="1" s="1"/>
  <c r="E5629" i="1" s="1"/>
  <c r="Q5627" i="1"/>
  <c r="K5627" i="1" s="1"/>
  <c r="L5628" i="1" s="1"/>
  <c r="M5629" i="1" l="1"/>
  <c r="S5629" i="1" s="1"/>
  <c r="Q5628" i="1"/>
  <c r="K5628" i="1" s="1"/>
  <c r="L5629" i="1" s="1"/>
  <c r="M5631" i="1" s="1"/>
  <c r="S5631" i="1" s="1"/>
  <c r="G5629" i="1"/>
  <c r="N5629" i="1" l="1"/>
  <c r="E5630" i="1" s="1"/>
  <c r="G5630" i="1" s="1"/>
  <c r="M5630" i="1"/>
  <c r="S5630" i="1" s="1"/>
  <c r="Q5629" i="1"/>
  <c r="K5629" i="1" s="1"/>
  <c r="L5630" i="1" s="1"/>
  <c r="M5632" i="1" s="1"/>
  <c r="S5632" i="1" s="1"/>
  <c r="N5630" i="1" l="1"/>
  <c r="E5631" i="1" s="1"/>
  <c r="G5631" i="1" s="1"/>
  <c r="N5631" i="1" s="1"/>
  <c r="E5632" i="1" s="1"/>
  <c r="Q5630" i="1"/>
  <c r="K5630" i="1" s="1"/>
  <c r="L5631" i="1" s="1"/>
  <c r="M5633" i="1" s="1"/>
  <c r="S5633" i="1" s="1"/>
  <c r="G5632" i="1" l="1"/>
  <c r="N5632" i="1" s="1"/>
  <c r="E5633" i="1" s="1"/>
  <c r="Q5631" i="1"/>
  <c r="K5631" i="1" s="1"/>
  <c r="L5632" i="1" s="1"/>
  <c r="M5634" i="1" s="1"/>
  <c r="S5634" i="1" s="1"/>
  <c r="Q5632" i="1" l="1"/>
  <c r="K5632" i="1" s="1"/>
  <c r="L5633" i="1" s="1"/>
  <c r="G5633" i="1"/>
  <c r="N5633" i="1" s="1"/>
  <c r="E5634" i="1" s="1"/>
  <c r="G5634" i="1" l="1"/>
  <c r="N5634" i="1" s="1"/>
  <c r="E5635" i="1" s="1"/>
  <c r="Q5633" i="1"/>
  <c r="K5633" i="1" s="1"/>
  <c r="L5634" i="1" s="1"/>
  <c r="M5635" i="1" s="1"/>
  <c r="S5635" i="1" s="1"/>
  <c r="G5635" i="1" l="1"/>
  <c r="N5635" i="1" s="1"/>
  <c r="E5636" i="1" s="1"/>
  <c r="Q5634" i="1"/>
  <c r="K5634" i="1" s="1"/>
  <c r="L5635" i="1" s="1"/>
  <c r="M5636" i="1" l="1"/>
  <c r="S5636" i="1" s="1"/>
  <c r="G5636" i="1"/>
  <c r="Q5635" i="1"/>
  <c r="K5635" i="1" s="1"/>
  <c r="L5636" i="1" s="1"/>
  <c r="M5637" i="1" s="1"/>
  <c r="S5637" i="1" s="1"/>
  <c r="N5636" i="1" l="1"/>
  <c r="E5637" i="1" s="1"/>
  <c r="G5637" i="1" s="1"/>
  <c r="N5637" i="1" s="1"/>
  <c r="E5638" i="1" s="1"/>
  <c r="Q5636" i="1"/>
  <c r="K5636" i="1" s="1"/>
  <c r="L5637" i="1" s="1"/>
  <c r="M5638" i="1" l="1"/>
  <c r="S5638" i="1" s="1"/>
  <c r="G5638" i="1"/>
  <c r="Q5637" i="1"/>
  <c r="K5637" i="1" s="1"/>
  <c r="L5638" i="1" s="1"/>
  <c r="M5640" i="1" s="1"/>
  <c r="S5640" i="1" s="1"/>
  <c r="M5639" i="1" l="1"/>
  <c r="S5639" i="1" s="1"/>
  <c r="N5638" i="1"/>
  <c r="E5639" i="1" s="1"/>
  <c r="G5639" i="1" s="1"/>
  <c r="Q5638" i="1"/>
  <c r="K5638" i="1" s="1"/>
  <c r="L5639" i="1" s="1"/>
  <c r="M5641" i="1" s="1"/>
  <c r="S5641" i="1" s="1"/>
  <c r="N5639" i="1" l="1"/>
  <c r="E5640" i="1" s="1"/>
  <c r="G5640" i="1" s="1"/>
  <c r="N5640" i="1" s="1"/>
  <c r="E5641" i="1" s="1"/>
  <c r="Q5639" i="1"/>
  <c r="K5639" i="1" s="1"/>
  <c r="L5640" i="1" s="1"/>
  <c r="Q5640" i="1" l="1"/>
  <c r="K5640" i="1" s="1"/>
  <c r="L5641" i="1" s="1"/>
  <c r="G5641" i="1"/>
  <c r="N5641" i="1" s="1"/>
  <c r="E5642" i="1" s="1"/>
  <c r="M5642" i="1" l="1"/>
  <c r="S5642" i="1" s="1"/>
  <c r="G5642" i="1"/>
  <c r="Q5641" i="1"/>
  <c r="K5641" i="1" s="1"/>
  <c r="L5642" i="1" s="1"/>
  <c r="M5644" i="1" s="1"/>
  <c r="S5644" i="1" s="1"/>
  <c r="N5642" i="1" l="1"/>
  <c r="E5643" i="1" s="1"/>
  <c r="G5643" i="1" s="1"/>
  <c r="M5643" i="1"/>
  <c r="S5643" i="1" s="1"/>
  <c r="Q5642" i="1"/>
  <c r="K5642" i="1" s="1"/>
  <c r="L5643" i="1" s="1"/>
  <c r="N5643" i="1" l="1"/>
  <c r="E5644" i="1" s="1"/>
  <c r="G5644" i="1" s="1"/>
  <c r="N5644" i="1" s="1"/>
  <c r="E5645" i="1" s="1"/>
  <c r="Q5643" i="1"/>
  <c r="K5643" i="1" s="1"/>
  <c r="L5644" i="1" s="1"/>
  <c r="M5645" i="1" l="1"/>
  <c r="S5645" i="1" s="1"/>
  <c r="G5645" i="1"/>
  <c r="Q5644" i="1"/>
  <c r="K5644" i="1" s="1"/>
  <c r="L5645" i="1" s="1"/>
  <c r="M5647" i="1" s="1"/>
  <c r="S5647" i="1" s="1"/>
  <c r="M5646" i="1" l="1"/>
  <c r="S5646" i="1" s="1"/>
  <c r="N5645" i="1"/>
  <c r="E5646" i="1" s="1"/>
  <c r="G5646" i="1" s="1"/>
  <c r="Q5645" i="1"/>
  <c r="K5645" i="1" s="1"/>
  <c r="L5646" i="1" s="1"/>
  <c r="M5648" i="1" s="1"/>
  <c r="S5648" i="1" s="1"/>
  <c r="N5646" i="1" l="1"/>
  <c r="E5647" i="1" s="1"/>
  <c r="G5647" i="1" s="1"/>
  <c r="N5647" i="1" s="1"/>
  <c r="E5648" i="1" s="1"/>
  <c r="Q5646" i="1"/>
  <c r="K5646" i="1" s="1"/>
  <c r="L5647" i="1" s="1"/>
  <c r="G5648" i="1" l="1"/>
  <c r="N5648" i="1" s="1"/>
  <c r="E5649" i="1" s="1"/>
  <c r="Q5647" i="1"/>
  <c r="K5647" i="1" s="1"/>
  <c r="L5648" i="1" s="1"/>
  <c r="M5650" i="1" s="1"/>
  <c r="S5650" i="1" s="1"/>
  <c r="M5649" i="1" l="1"/>
  <c r="S5649" i="1" s="1"/>
  <c r="G5649" i="1"/>
  <c r="Q5648" i="1"/>
  <c r="K5648" i="1" s="1"/>
  <c r="L5649" i="1" s="1"/>
  <c r="M5651" i="1" s="1"/>
  <c r="S5651" i="1" s="1"/>
  <c r="N5649" i="1" l="1"/>
  <c r="E5650" i="1" s="1"/>
  <c r="G5650" i="1" s="1"/>
  <c r="N5650" i="1" s="1"/>
  <c r="E5651" i="1" s="1"/>
  <c r="Q5649" i="1"/>
  <c r="K5649" i="1" s="1"/>
  <c r="L5650" i="1" s="1"/>
  <c r="G5651" i="1" l="1"/>
  <c r="N5651" i="1" s="1"/>
  <c r="E5652" i="1" s="1"/>
  <c r="Q5650" i="1"/>
  <c r="K5650" i="1" s="1"/>
  <c r="L5651" i="1" s="1"/>
  <c r="M5653" i="1" s="1"/>
  <c r="S5653" i="1" s="1"/>
  <c r="M5652" i="1" l="1"/>
  <c r="S5652" i="1" s="1"/>
  <c r="G5652" i="1"/>
  <c r="Q5651" i="1"/>
  <c r="K5651" i="1" s="1"/>
  <c r="L5652" i="1" s="1"/>
  <c r="N5652" i="1" l="1"/>
  <c r="E5653" i="1" s="1"/>
  <c r="G5653" i="1" s="1"/>
  <c r="N5653" i="1" s="1"/>
  <c r="E5654" i="1" s="1"/>
  <c r="Q5652" i="1"/>
  <c r="K5652" i="1" s="1"/>
  <c r="L5653" i="1" s="1"/>
  <c r="M5655" i="1" s="1"/>
  <c r="S5655" i="1" s="1"/>
  <c r="M5654" i="1" l="1"/>
  <c r="S5654" i="1" s="1"/>
  <c r="G5654" i="1"/>
  <c r="Q5653" i="1"/>
  <c r="K5653" i="1" s="1"/>
  <c r="L5654" i="1" s="1"/>
  <c r="N5654" i="1" l="1"/>
  <c r="E5655" i="1" s="1"/>
  <c r="G5655" i="1" s="1"/>
  <c r="N5655" i="1" s="1"/>
  <c r="E5656" i="1" s="1"/>
  <c r="Q5654" i="1"/>
  <c r="K5654" i="1" s="1"/>
  <c r="L5655" i="1" s="1"/>
  <c r="M5656" i="1" s="1"/>
  <c r="S5656" i="1" s="1"/>
  <c r="G5656" i="1" l="1"/>
  <c r="N5656" i="1" s="1"/>
  <c r="E5657" i="1" s="1"/>
  <c r="Q5655" i="1"/>
  <c r="K5655" i="1" s="1"/>
  <c r="L5656" i="1" s="1"/>
  <c r="M5657" i="1" l="1"/>
  <c r="S5657" i="1" s="1"/>
  <c r="G5657" i="1"/>
  <c r="Q5656" i="1"/>
  <c r="K5656" i="1" s="1"/>
  <c r="L5657" i="1" s="1"/>
  <c r="M5659" i="1" s="1"/>
  <c r="S5659" i="1" s="1"/>
  <c r="N5657" i="1" l="1"/>
  <c r="E5658" i="1" s="1"/>
  <c r="G5658" i="1" s="1"/>
  <c r="M5658" i="1"/>
  <c r="S5658" i="1" s="1"/>
  <c r="Q5657" i="1"/>
  <c r="K5657" i="1" s="1"/>
  <c r="L5658" i="1" s="1"/>
  <c r="N5658" i="1" l="1"/>
  <c r="E5659" i="1" s="1"/>
  <c r="G5659" i="1" s="1"/>
  <c r="N5659" i="1" s="1"/>
  <c r="E5660" i="1" s="1"/>
  <c r="Q5658" i="1"/>
  <c r="K5658" i="1" s="1"/>
  <c r="L5659" i="1" s="1"/>
  <c r="M5660" i="1" s="1"/>
  <c r="S5660" i="1" s="1"/>
  <c r="G5660" i="1" l="1"/>
  <c r="N5660" i="1" s="1"/>
  <c r="E5661" i="1" s="1"/>
  <c r="Q5659" i="1"/>
  <c r="K5659" i="1" s="1"/>
  <c r="L5660" i="1" s="1"/>
  <c r="M5662" i="1" s="1"/>
  <c r="S5662" i="1" s="1"/>
  <c r="M5661" i="1" l="1"/>
  <c r="S5661" i="1" s="1"/>
  <c r="G5661" i="1"/>
  <c r="Q5660" i="1"/>
  <c r="K5660" i="1" s="1"/>
  <c r="L5661" i="1" s="1"/>
  <c r="N5661" i="1" l="1"/>
  <c r="E5662" i="1" s="1"/>
  <c r="G5662" i="1" s="1"/>
  <c r="N5662" i="1" s="1"/>
  <c r="E5663" i="1" s="1"/>
  <c r="Q5661" i="1"/>
  <c r="K5661" i="1" s="1"/>
  <c r="L5662" i="1" s="1"/>
  <c r="M5664" i="1" s="1"/>
  <c r="S5664" i="1" s="1"/>
  <c r="M5663" i="1" l="1"/>
  <c r="S5663" i="1" s="1"/>
  <c r="G5663" i="1"/>
  <c r="Q5662" i="1"/>
  <c r="K5662" i="1" s="1"/>
  <c r="L5663" i="1" s="1"/>
  <c r="M5665" i="1" s="1"/>
  <c r="S5665" i="1" s="1"/>
  <c r="N5663" i="1" l="1"/>
  <c r="E5664" i="1" s="1"/>
  <c r="G5664" i="1" s="1"/>
  <c r="N5664" i="1" s="1"/>
  <c r="E5665" i="1" s="1"/>
  <c r="Q5663" i="1"/>
  <c r="K5663" i="1" s="1"/>
  <c r="L5664" i="1" s="1"/>
  <c r="G5665" i="1" l="1"/>
  <c r="N5665" i="1" s="1"/>
  <c r="E5666" i="1" s="1"/>
  <c r="Q5664" i="1"/>
  <c r="K5664" i="1" s="1"/>
  <c r="L5665" i="1" s="1"/>
  <c r="M5667" i="1" s="1"/>
  <c r="S5667" i="1" s="1"/>
  <c r="M5666" i="1" l="1"/>
  <c r="S5666" i="1" s="1"/>
  <c r="G5666" i="1"/>
  <c r="Q5665" i="1"/>
  <c r="K5665" i="1" s="1"/>
  <c r="L5666" i="1" s="1"/>
  <c r="N5666" i="1" l="1"/>
  <c r="E5667" i="1" s="1"/>
  <c r="G5667" i="1" s="1"/>
  <c r="N5667" i="1" s="1"/>
  <c r="E5668" i="1" s="1"/>
  <c r="Q5666" i="1"/>
  <c r="K5666" i="1" s="1"/>
  <c r="L5667" i="1" s="1"/>
  <c r="M5668" i="1" s="1"/>
  <c r="S5668" i="1" s="1"/>
  <c r="G5668" i="1" l="1"/>
  <c r="N5668" i="1" s="1"/>
  <c r="E5669" i="1" s="1"/>
  <c r="Q5667" i="1"/>
  <c r="K5667" i="1" s="1"/>
  <c r="L5668" i="1" s="1"/>
  <c r="M5669" i="1" l="1"/>
  <c r="S5669" i="1" s="1"/>
  <c r="G5669" i="1"/>
  <c r="Q5668" i="1"/>
  <c r="K5668" i="1" s="1"/>
  <c r="L5669" i="1" s="1"/>
  <c r="M5671" i="1" s="1"/>
  <c r="S5671" i="1" s="1"/>
  <c r="N5669" i="1" l="1"/>
  <c r="E5670" i="1" s="1"/>
  <c r="G5670" i="1" s="1"/>
  <c r="M5670" i="1"/>
  <c r="S5670" i="1" s="1"/>
  <c r="Q5669" i="1"/>
  <c r="K5669" i="1" s="1"/>
  <c r="L5670" i="1" s="1"/>
  <c r="M5672" i="1" s="1"/>
  <c r="S5672" i="1" s="1"/>
  <c r="N5670" i="1" l="1"/>
  <c r="E5671" i="1" s="1"/>
  <c r="G5671" i="1" s="1"/>
  <c r="N5671" i="1" s="1"/>
  <c r="E5672" i="1" s="1"/>
  <c r="Q5670" i="1"/>
  <c r="K5670" i="1" s="1"/>
  <c r="L5671" i="1" s="1"/>
  <c r="G5672" i="1" l="1"/>
  <c r="N5672" i="1" s="1"/>
  <c r="E5673" i="1" s="1"/>
  <c r="Q5671" i="1"/>
  <c r="K5671" i="1" s="1"/>
  <c r="L5672" i="1" s="1"/>
  <c r="M5673" i="1" s="1"/>
  <c r="S5673" i="1" s="1"/>
  <c r="G5673" i="1" l="1"/>
  <c r="N5673" i="1" s="1"/>
  <c r="E5674" i="1" s="1"/>
  <c r="Q5672" i="1"/>
  <c r="K5672" i="1" s="1"/>
  <c r="L5673" i="1" s="1"/>
  <c r="M5674" i="1" l="1"/>
  <c r="S5674" i="1" s="1"/>
  <c r="G5674" i="1"/>
  <c r="Q5673" i="1"/>
  <c r="K5673" i="1" s="1"/>
  <c r="L5674" i="1" s="1"/>
  <c r="N5674" i="1" l="1"/>
  <c r="E5675" i="1" s="1"/>
  <c r="G5675" i="1" s="1"/>
  <c r="M5675" i="1"/>
  <c r="S5675" i="1" s="1"/>
  <c r="Q5674" i="1"/>
  <c r="K5674" i="1" s="1"/>
  <c r="L5675" i="1" s="1"/>
  <c r="M5676" i="1" l="1"/>
  <c r="S5676" i="1" s="1"/>
  <c r="N5675" i="1"/>
  <c r="E5676" i="1" s="1"/>
  <c r="G5676" i="1" s="1"/>
  <c r="Q5675" i="1"/>
  <c r="K5675" i="1" s="1"/>
  <c r="L5676" i="1" s="1"/>
  <c r="N5676" i="1" l="1"/>
  <c r="E5677" i="1" s="1"/>
  <c r="G5677" i="1" s="1"/>
  <c r="M5677" i="1"/>
  <c r="S5677" i="1" s="1"/>
  <c r="Q5676" i="1"/>
  <c r="K5676" i="1" s="1"/>
  <c r="L5677" i="1" s="1"/>
  <c r="M5678" i="1" s="1"/>
  <c r="S5678" i="1" s="1"/>
  <c r="N5677" i="1" l="1"/>
  <c r="E5678" i="1" s="1"/>
  <c r="G5678" i="1" s="1"/>
  <c r="N5678" i="1" s="1"/>
  <c r="E5679" i="1" s="1"/>
  <c r="Q5677" i="1"/>
  <c r="K5677" i="1" s="1"/>
  <c r="L5678" i="1" s="1"/>
  <c r="M5680" i="1" s="1"/>
  <c r="S5680" i="1" s="1"/>
  <c r="M5679" i="1" l="1"/>
  <c r="S5679" i="1" s="1"/>
  <c r="G5679" i="1"/>
  <c r="Q5678" i="1"/>
  <c r="K5678" i="1" s="1"/>
  <c r="L5679" i="1" s="1"/>
  <c r="M5681" i="1" s="1"/>
  <c r="S5681" i="1" s="1"/>
  <c r="N5679" i="1" l="1"/>
  <c r="E5680" i="1" s="1"/>
  <c r="G5680" i="1" s="1"/>
  <c r="N5680" i="1" s="1"/>
  <c r="E5681" i="1" s="1"/>
  <c r="Q5679" i="1"/>
  <c r="K5679" i="1" s="1"/>
  <c r="L5680" i="1" s="1"/>
  <c r="M5682" i="1" s="1"/>
  <c r="S5682" i="1" s="1"/>
  <c r="G5681" i="1" l="1"/>
  <c r="N5681" i="1" s="1"/>
  <c r="E5682" i="1" s="1"/>
  <c r="Q5680" i="1"/>
  <c r="K5680" i="1" s="1"/>
  <c r="L5681" i="1" s="1"/>
  <c r="M5683" i="1" s="1"/>
  <c r="S5683" i="1" s="1"/>
  <c r="Q5681" i="1" l="1"/>
  <c r="K5681" i="1" s="1"/>
  <c r="L5682" i="1" s="1"/>
  <c r="G5682" i="1"/>
  <c r="N5682" i="1" s="1"/>
  <c r="E5683" i="1" s="1"/>
  <c r="G5683" i="1" l="1"/>
  <c r="N5683" i="1" s="1"/>
  <c r="E5684" i="1" s="1"/>
  <c r="Q5682" i="1"/>
  <c r="K5682" i="1" s="1"/>
  <c r="L5683" i="1" s="1"/>
  <c r="M5685" i="1" s="1"/>
  <c r="S5685" i="1" s="1"/>
  <c r="M5684" i="1" l="1"/>
  <c r="S5684" i="1" s="1"/>
  <c r="G5684" i="1"/>
  <c r="Q5683" i="1"/>
  <c r="K5683" i="1" s="1"/>
  <c r="L5684" i="1" s="1"/>
  <c r="M5686" i="1" s="1"/>
  <c r="S5686" i="1" s="1"/>
  <c r="N5684" i="1" l="1"/>
  <c r="E5685" i="1" s="1"/>
  <c r="G5685" i="1" s="1"/>
  <c r="N5685" i="1" s="1"/>
  <c r="E5686" i="1" s="1"/>
  <c r="Q5684" i="1"/>
  <c r="K5684" i="1" s="1"/>
  <c r="L5685" i="1" s="1"/>
  <c r="M5687" i="1" s="1"/>
  <c r="S5687" i="1" s="1"/>
  <c r="G5686" i="1" l="1"/>
  <c r="N5686" i="1" s="1"/>
  <c r="E5687" i="1" s="1"/>
  <c r="Q5685" i="1"/>
  <c r="K5685" i="1" s="1"/>
  <c r="L5686" i="1" s="1"/>
  <c r="G5687" i="1" l="1"/>
  <c r="N5687" i="1" s="1"/>
  <c r="E5688" i="1" s="1"/>
  <c r="Q5686" i="1"/>
  <c r="K5686" i="1" s="1"/>
  <c r="L5687" i="1" s="1"/>
  <c r="M5688" i="1" l="1"/>
  <c r="S5688" i="1" s="1"/>
  <c r="G5688" i="1"/>
  <c r="Q5687" i="1"/>
  <c r="K5687" i="1" s="1"/>
  <c r="L5688" i="1" s="1"/>
  <c r="N5688" i="1" l="1"/>
  <c r="E5689" i="1" s="1"/>
  <c r="G5689" i="1" s="1"/>
  <c r="M5689" i="1"/>
  <c r="S5689" i="1" s="1"/>
  <c r="Q5688" i="1"/>
  <c r="K5688" i="1" s="1"/>
  <c r="L5689" i="1" s="1"/>
  <c r="M5691" i="1" s="1"/>
  <c r="S5691" i="1" s="1"/>
  <c r="N5689" i="1" l="1"/>
  <c r="E5690" i="1" s="1"/>
  <c r="G5690" i="1" s="1"/>
  <c r="M5690" i="1"/>
  <c r="S5690" i="1" s="1"/>
  <c r="Q5689" i="1"/>
  <c r="K5689" i="1" s="1"/>
  <c r="L5690" i="1" s="1"/>
  <c r="N5690" i="1" l="1"/>
  <c r="E5691" i="1" s="1"/>
  <c r="G5691" i="1" s="1"/>
  <c r="N5691" i="1" s="1"/>
  <c r="E5692" i="1" s="1"/>
  <c r="Q5690" i="1"/>
  <c r="K5690" i="1" s="1"/>
  <c r="L5691" i="1" s="1"/>
  <c r="M5692" i="1" s="1"/>
  <c r="S5692" i="1" s="1"/>
  <c r="G5692" i="1" l="1"/>
  <c r="N5692" i="1" s="1"/>
  <c r="E5693" i="1" s="1"/>
  <c r="Q5691" i="1"/>
  <c r="K5691" i="1" s="1"/>
  <c r="L5692" i="1" s="1"/>
  <c r="M5693" i="1" l="1"/>
  <c r="S5693" i="1" s="1"/>
  <c r="G5693" i="1"/>
  <c r="Q5692" i="1"/>
  <c r="K5692" i="1" s="1"/>
  <c r="L5693" i="1" s="1"/>
  <c r="N5693" i="1" l="1"/>
  <c r="E5694" i="1" s="1"/>
  <c r="G5694" i="1" s="1"/>
  <c r="M5694" i="1"/>
  <c r="S5694" i="1" s="1"/>
  <c r="Q5693" i="1"/>
  <c r="K5693" i="1" s="1"/>
  <c r="L5694" i="1" s="1"/>
  <c r="M5695" i="1" l="1"/>
  <c r="S5695" i="1" s="1"/>
  <c r="N5694" i="1"/>
  <c r="E5695" i="1" s="1"/>
  <c r="G5695" i="1" s="1"/>
  <c r="Q5694" i="1"/>
  <c r="K5694" i="1" s="1"/>
  <c r="L5695" i="1" s="1"/>
  <c r="N5695" i="1" l="1"/>
  <c r="E5696" i="1" s="1"/>
  <c r="G5696" i="1" s="1"/>
  <c r="M5696" i="1"/>
  <c r="S5696" i="1" s="1"/>
  <c r="Q5695" i="1"/>
  <c r="K5695" i="1" s="1"/>
  <c r="L5696" i="1" s="1"/>
  <c r="M5698" i="1" s="1"/>
  <c r="S5698" i="1" s="1"/>
  <c r="N5696" i="1" l="1"/>
  <c r="E5697" i="1" s="1"/>
  <c r="G5697" i="1" s="1"/>
  <c r="M5697" i="1"/>
  <c r="S5697" i="1" s="1"/>
  <c r="Q5696" i="1"/>
  <c r="K5696" i="1" s="1"/>
  <c r="L5697" i="1" s="1"/>
  <c r="N5697" i="1" l="1"/>
  <c r="E5698" i="1" s="1"/>
  <c r="G5698" i="1" s="1"/>
  <c r="N5698" i="1" s="1"/>
  <c r="E5699" i="1" s="1"/>
  <c r="Q5697" i="1"/>
  <c r="K5697" i="1" s="1"/>
  <c r="L5698" i="1" s="1"/>
  <c r="M5699" i="1" l="1"/>
  <c r="S5699" i="1" s="1"/>
  <c r="G5699" i="1"/>
  <c r="Q5698" i="1"/>
  <c r="K5698" i="1" s="1"/>
  <c r="L5699" i="1" s="1"/>
  <c r="M5701" i="1" s="1"/>
  <c r="S5701" i="1" s="1"/>
  <c r="N5699" i="1" l="1"/>
  <c r="E5700" i="1" s="1"/>
  <c r="G5700" i="1" s="1"/>
  <c r="M5700" i="1"/>
  <c r="S5700" i="1" s="1"/>
  <c r="Q5699" i="1"/>
  <c r="K5699" i="1" s="1"/>
  <c r="L5700" i="1" s="1"/>
  <c r="N5700" i="1" l="1"/>
  <c r="E5701" i="1" s="1"/>
  <c r="G5701" i="1" s="1"/>
  <c r="N5701" i="1" s="1"/>
  <c r="E5702" i="1" s="1"/>
  <c r="Q5700" i="1"/>
  <c r="K5700" i="1" s="1"/>
  <c r="L5701" i="1" s="1"/>
  <c r="M5703" i="1" s="1"/>
  <c r="S5703" i="1" s="1"/>
  <c r="M5702" i="1" l="1"/>
  <c r="S5702" i="1" s="1"/>
  <c r="Q5701" i="1"/>
  <c r="K5701" i="1" s="1"/>
  <c r="L5702" i="1" s="1"/>
  <c r="G5702" i="1"/>
  <c r="N5702" i="1" l="1"/>
  <c r="E5703" i="1" s="1"/>
  <c r="G5703" i="1" s="1"/>
  <c r="N5703" i="1" s="1"/>
  <c r="E5704" i="1" s="1"/>
  <c r="Q5702" i="1"/>
  <c r="K5702" i="1" s="1"/>
  <c r="L5703" i="1" s="1"/>
  <c r="M5704" i="1" l="1"/>
  <c r="S5704" i="1" s="1"/>
  <c r="Q5703" i="1"/>
  <c r="K5703" i="1" s="1"/>
  <c r="L5704" i="1" s="1"/>
  <c r="G5704" i="1"/>
  <c r="N5704" i="1" l="1"/>
  <c r="E5705" i="1" s="1"/>
  <c r="G5705" i="1" s="1"/>
  <c r="M5705" i="1"/>
  <c r="S5705" i="1" s="1"/>
  <c r="Q5704" i="1"/>
  <c r="K5704" i="1" s="1"/>
  <c r="L5705" i="1" s="1"/>
  <c r="M5706" i="1" s="1"/>
  <c r="S5706" i="1" s="1"/>
  <c r="N5705" i="1" l="1"/>
  <c r="E5706" i="1" s="1"/>
  <c r="G5706" i="1" s="1"/>
  <c r="N5706" i="1" s="1"/>
  <c r="E5707" i="1" s="1"/>
  <c r="Q5705" i="1"/>
  <c r="K5705" i="1" s="1"/>
  <c r="L5706" i="1" s="1"/>
  <c r="M5708" i="1" s="1"/>
  <c r="S5708" i="1" s="1"/>
  <c r="M5707" i="1" l="1"/>
  <c r="S5707" i="1" s="1"/>
  <c r="G5707" i="1"/>
  <c r="Q5706" i="1"/>
  <c r="K5706" i="1" s="1"/>
  <c r="L5707" i="1" s="1"/>
  <c r="M5709" i="1" s="1"/>
  <c r="S5709" i="1" s="1"/>
  <c r="N5707" i="1" l="1"/>
  <c r="E5708" i="1" s="1"/>
  <c r="G5708" i="1" s="1"/>
  <c r="N5708" i="1" s="1"/>
  <c r="E5709" i="1" s="1"/>
  <c r="Q5707" i="1"/>
  <c r="K5707" i="1" s="1"/>
  <c r="L5708" i="1" s="1"/>
  <c r="M5710" i="1" s="1"/>
  <c r="S5710" i="1" s="1"/>
  <c r="G5709" i="1" l="1"/>
  <c r="N5709" i="1" s="1"/>
  <c r="E5710" i="1" s="1"/>
  <c r="Q5708" i="1"/>
  <c r="K5708" i="1" s="1"/>
  <c r="L5709" i="1" s="1"/>
  <c r="G5710" i="1" l="1"/>
  <c r="N5710" i="1" s="1"/>
  <c r="E5711" i="1" s="1"/>
  <c r="Q5709" i="1"/>
  <c r="K5709" i="1" s="1"/>
  <c r="L5710" i="1" s="1"/>
  <c r="M5712" i="1" s="1"/>
  <c r="S5712" i="1" s="1"/>
  <c r="M5711" i="1" l="1"/>
  <c r="S5711" i="1" s="1"/>
  <c r="G5711" i="1"/>
  <c r="Q5710" i="1"/>
  <c r="K5710" i="1" s="1"/>
  <c r="L5711" i="1" s="1"/>
  <c r="N5711" i="1" l="1"/>
  <c r="E5712" i="1" s="1"/>
  <c r="G5712" i="1" s="1"/>
  <c r="N5712" i="1" s="1"/>
  <c r="E5713" i="1" s="1"/>
  <c r="Q5711" i="1"/>
  <c r="K5711" i="1" s="1"/>
  <c r="L5712" i="1" s="1"/>
  <c r="M5713" i="1" l="1"/>
  <c r="S5713" i="1" s="1"/>
  <c r="G5713" i="1"/>
  <c r="Q5712" i="1"/>
  <c r="K5712" i="1" s="1"/>
  <c r="L5713" i="1" s="1"/>
  <c r="N5713" i="1" l="1"/>
  <c r="E5714" i="1" s="1"/>
  <c r="G5714" i="1" s="1"/>
  <c r="M5714" i="1"/>
  <c r="S5714" i="1" s="1"/>
  <c r="Q5713" i="1"/>
  <c r="K5713" i="1" s="1"/>
  <c r="L5714" i="1" s="1"/>
  <c r="M5715" i="1" l="1"/>
  <c r="S5715" i="1" s="1"/>
  <c r="N5714" i="1"/>
  <c r="E5715" i="1" s="1"/>
  <c r="G5715" i="1" s="1"/>
  <c r="Q5714" i="1"/>
  <c r="K5714" i="1" s="1"/>
  <c r="L5715" i="1" s="1"/>
  <c r="M5717" i="1" s="1"/>
  <c r="S5717" i="1" s="1"/>
  <c r="N5715" i="1" l="1"/>
  <c r="E5716" i="1" s="1"/>
  <c r="G5716" i="1" s="1"/>
  <c r="M5716" i="1"/>
  <c r="S5716" i="1" s="1"/>
  <c r="Q5715" i="1"/>
  <c r="K5715" i="1" s="1"/>
  <c r="L5716" i="1" s="1"/>
  <c r="M5718" i="1" s="1"/>
  <c r="S5718" i="1" s="1"/>
  <c r="N5716" i="1" l="1"/>
  <c r="E5717" i="1" s="1"/>
  <c r="G5717" i="1" s="1"/>
  <c r="N5717" i="1" s="1"/>
  <c r="E5718" i="1" s="1"/>
  <c r="Q5716" i="1"/>
  <c r="K5716" i="1" s="1"/>
  <c r="L5717" i="1" s="1"/>
  <c r="G5718" i="1" l="1"/>
  <c r="N5718" i="1" s="1"/>
  <c r="E5719" i="1" s="1"/>
  <c r="Q5717" i="1"/>
  <c r="K5717" i="1" s="1"/>
  <c r="L5718" i="1" s="1"/>
  <c r="M5720" i="1" s="1"/>
  <c r="S5720" i="1" s="1"/>
  <c r="M5719" i="1" l="1"/>
  <c r="S5719" i="1" s="1"/>
  <c r="G5719" i="1"/>
  <c r="Q5718" i="1"/>
  <c r="K5718" i="1" s="1"/>
  <c r="L5719" i="1" s="1"/>
  <c r="M5721" i="1" s="1"/>
  <c r="S5721" i="1" s="1"/>
  <c r="N5719" i="1" l="1"/>
  <c r="E5720" i="1" s="1"/>
  <c r="G5720" i="1" s="1"/>
  <c r="N5720" i="1" s="1"/>
  <c r="E5721" i="1" s="1"/>
  <c r="Q5719" i="1"/>
  <c r="K5719" i="1" s="1"/>
  <c r="L5720" i="1" s="1"/>
  <c r="M5722" i="1" s="1"/>
  <c r="S5722" i="1" s="1"/>
  <c r="G5721" i="1" l="1"/>
  <c r="N5721" i="1" s="1"/>
  <c r="E5722" i="1" s="1"/>
  <c r="Q5720" i="1"/>
  <c r="K5720" i="1" s="1"/>
  <c r="L5721" i="1" s="1"/>
  <c r="G5722" i="1" l="1"/>
  <c r="N5722" i="1" s="1"/>
  <c r="E5723" i="1" s="1"/>
  <c r="Q5721" i="1"/>
  <c r="K5721" i="1" s="1"/>
  <c r="L5722" i="1" s="1"/>
  <c r="M5724" i="1" s="1"/>
  <c r="S5724" i="1" s="1"/>
  <c r="M5723" i="1" l="1"/>
  <c r="S5723" i="1" s="1"/>
  <c r="Q5722" i="1"/>
  <c r="K5722" i="1" s="1"/>
  <c r="L5723" i="1" s="1"/>
  <c r="G5723" i="1"/>
  <c r="N5723" i="1" l="1"/>
  <c r="E5724" i="1" s="1"/>
  <c r="G5724" i="1" s="1"/>
  <c r="N5724" i="1" s="1"/>
  <c r="E5725" i="1" s="1"/>
  <c r="Q5723" i="1"/>
  <c r="K5723" i="1" s="1"/>
  <c r="L5724" i="1" s="1"/>
  <c r="M5726" i="1" s="1"/>
  <c r="S5726" i="1" s="1"/>
  <c r="M5725" i="1" l="1"/>
  <c r="S5725" i="1" s="1"/>
  <c r="G5725" i="1"/>
  <c r="Q5724" i="1"/>
  <c r="K5724" i="1" s="1"/>
  <c r="L5725" i="1" s="1"/>
  <c r="M5727" i="1" s="1"/>
  <c r="S5727" i="1" s="1"/>
  <c r="N5725" i="1" l="1"/>
  <c r="E5726" i="1" s="1"/>
  <c r="G5726" i="1" s="1"/>
  <c r="N5726" i="1" s="1"/>
  <c r="E5727" i="1" s="1"/>
  <c r="Q5725" i="1"/>
  <c r="K5725" i="1" s="1"/>
  <c r="L5726" i="1" s="1"/>
  <c r="G5727" i="1" l="1"/>
  <c r="N5727" i="1" s="1"/>
  <c r="E5728" i="1" s="1"/>
  <c r="Q5726" i="1"/>
  <c r="K5726" i="1" s="1"/>
  <c r="L5727" i="1" s="1"/>
  <c r="M5729" i="1" s="1"/>
  <c r="S5729" i="1" s="1"/>
  <c r="M5728" i="1" l="1"/>
  <c r="S5728" i="1" s="1"/>
  <c r="G5728" i="1"/>
  <c r="Q5727" i="1"/>
  <c r="K5727" i="1" s="1"/>
  <c r="L5728" i="1" s="1"/>
  <c r="N5728" i="1" l="1"/>
  <c r="E5729" i="1" s="1"/>
  <c r="G5729" i="1" s="1"/>
  <c r="N5729" i="1" s="1"/>
  <c r="E5730" i="1" s="1"/>
  <c r="Q5728" i="1"/>
  <c r="K5728" i="1" s="1"/>
  <c r="L5729" i="1" s="1"/>
  <c r="M5731" i="1" s="1"/>
  <c r="S5731" i="1" s="1"/>
  <c r="M5730" i="1" l="1"/>
  <c r="S5730" i="1" s="1"/>
  <c r="G5730" i="1"/>
  <c r="Q5729" i="1"/>
  <c r="K5729" i="1" s="1"/>
  <c r="L5730" i="1" s="1"/>
  <c r="N5730" i="1" l="1"/>
  <c r="E5731" i="1" s="1"/>
  <c r="G5731" i="1" s="1"/>
  <c r="N5731" i="1" s="1"/>
  <c r="E5732" i="1" s="1"/>
  <c r="Q5730" i="1"/>
  <c r="K5730" i="1" s="1"/>
  <c r="L5731" i="1" s="1"/>
  <c r="M5733" i="1" s="1"/>
  <c r="S5733" i="1" s="1"/>
  <c r="M5732" i="1" l="1"/>
  <c r="S5732" i="1" s="1"/>
  <c r="G5732" i="1"/>
  <c r="Q5731" i="1"/>
  <c r="K5731" i="1" s="1"/>
  <c r="L5732" i="1" s="1"/>
  <c r="N5732" i="1" l="1"/>
  <c r="E5733" i="1" s="1"/>
  <c r="G5733" i="1" s="1"/>
  <c r="N5733" i="1" s="1"/>
  <c r="E5734" i="1" s="1"/>
  <c r="Q5732" i="1"/>
  <c r="K5732" i="1" s="1"/>
  <c r="L5733" i="1" s="1"/>
  <c r="M5735" i="1" s="1"/>
  <c r="S5735" i="1" s="1"/>
  <c r="M5734" i="1" l="1"/>
  <c r="S5734" i="1" s="1"/>
  <c r="G5734" i="1"/>
  <c r="Q5733" i="1"/>
  <c r="K5733" i="1" s="1"/>
  <c r="L5734" i="1" s="1"/>
  <c r="M5736" i="1" s="1"/>
  <c r="S5736" i="1" s="1"/>
  <c r="N5734" i="1" l="1"/>
  <c r="E5735" i="1" s="1"/>
  <c r="G5735" i="1" s="1"/>
  <c r="N5735" i="1" s="1"/>
  <c r="E5736" i="1" s="1"/>
  <c r="Q5734" i="1"/>
  <c r="K5734" i="1" s="1"/>
  <c r="L5735" i="1" s="1"/>
  <c r="G5736" i="1" l="1"/>
  <c r="N5736" i="1" s="1"/>
  <c r="E5737" i="1" s="1"/>
  <c r="Q5735" i="1"/>
  <c r="K5735" i="1" s="1"/>
  <c r="L5736" i="1" s="1"/>
  <c r="M5737" i="1" l="1"/>
  <c r="S5737" i="1" s="1"/>
  <c r="G5737" i="1"/>
  <c r="Q5736" i="1"/>
  <c r="K5736" i="1" s="1"/>
  <c r="L5737" i="1" s="1"/>
  <c r="M5738" i="1" s="1"/>
  <c r="S5738" i="1" s="1"/>
  <c r="N5737" i="1" l="1"/>
  <c r="E5738" i="1" s="1"/>
  <c r="G5738" i="1" s="1"/>
  <c r="N5738" i="1" s="1"/>
  <c r="E5739" i="1" s="1"/>
  <c r="Q5737" i="1"/>
  <c r="K5737" i="1" s="1"/>
  <c r="L5738" i="1" s="1"/>
  <c r="M5740" i="1" s="1"/>
  <c r="S5740" i="1" s="1"/>
  <c r="M5739" i="1" l="1"/>
  <c r="S5739" i="1" s="1"/>
  <c r="G5739" i="1"/>
  <c r="Q5738" i="1"/>
  <c r="K5738" i="1" s="1"/>
  <c r="L5739" i="1" s="1"/>
  <c r="N5739" i="1" l="1"/>
  <c r="E5740" i="1" s="1"/>
  <c r="G5740" i="1" s="1"/>
  <c r="N5740" i="1" s="1"/>
  <c r="E5741" i="1" s="1"/>
  <c r="Q5739" i="1"/>
  <c r="K5739" i="1" s="1"/>
  <c r="L5740" i="1" s="1"/>
  <c r="M5742" i="1" s="1"/>
  <c r="S5742" i="1" s="1"/>
  <c r="M5741" i="1" l="1"/>
  <c r="S5741" i="1" s="1"/>
  <c r="G5741" i="1"/>
  <c r="Q5740" i="1"/>
  <c r="K5740" i="1" s="1"/>
  <c r="L5741" i="1" s="1"/>
  <c r="M5743" i="1" s="1"/>
  <c r="S5743" i="1" s="1"/>
  <c r="N5741" i="1" l="1"/>
  <c r="E5742" i="1" s="1"/>
  <c r="G5742" i="1" s="1"/>
  <c r="N5742" i="1" s="1"/>
  <c r="E5743" i="1" s="1"/>
  <c r="Q5741" i="1"/>
  <c r="K5741" i="1" s="1"/>
  <c r="L5742" i="1" s="1"/>
  <c r="M5744" i="1" s="1"/>
  <c r="S5744" i="1" s="1"/>
  <c r="G5743" i="1" l="1"/>
  <c r="N5743" i="1" s="1"/>
  <c r="E5744" i="1" s="1"/>
  <c r="Q5742" i="1"/>
  <c r="K5742" i="1" s="1"/>
  <c r="L5743" i="1" s="1"/>
  <c r="G5744" i="1" l="1"/>
  <c r="N5744" i="1" s="1"/>
  <c r="E5745" i="1" s="1"/>
  <c r="Q5743" i="1"/>
  <c r="K5743" i="1" s="1"/>
  <c r="L5744" i="1" s="1"/>
  <c r="M5745" i="1" l="1"/>
  <c r="S5745" i="1" s="1"/>
  <c r="G5745" i="1"/>
  <c r="Q5744" i="1"/>
  <c r="K5744" i="1" s="1"/>
  <c r="L5745" i="1" s="1"/>
  <c r="M5746" i="1" s="1"/>
  <c r="S5746" i="1" s="1"/>
  <c r="N5745" i="1" l="1"/>
  <c r="E5746" i="1" s="1"/>
  <c r="G5746" i="1" s="1"/>
  <c r="N5746" i="1" s="1"/>
  <c r="E5747" i="1" s="1"/>
  <c r="Q5745" i="1"/>
  <c r="K5745" i="1" s="1"/>
  <c r="L5746" i="1" s="1"/>
  <c r="M5747" i="1" l="1"/>
  <c r="S5747" i="1" s="1"/>
  <c r="Q5746" i="1"/>
  <c r="K5746" i="1" s="1"/>
  <c r="L5747" i="1" s="1"/>
  <c r="M5748" i="1" s="1"/>
  <c r="S5748" i="1" s="1"/>
  <c r="G5747" i="1"/>
  <c r="N5747" i="1" l="1"/>
  <c r="E5748" i="1" s="1"/>
  <c r="G5748" i="1" s="1"/>
  <c r="N5748" i="1" s="1"/>
  <c r="E5749" i="1" s="1"/>
  <c r="Q5747" i="1"/>
  <c r="K5747" i="1" s="1"/>
  <c r="L5748" i="1" s="1"/>
  <c r="M5749" i="1" s="1"/>
  <c r="S5749" i="1" s="1"/>
  <c r="G5749" i="1" l="1"/>
  <c r="N5749" i="1" s="1"/>
  <c r="E5750" i="1" s="1"/>
  <c r="Q5748" i="1"/>
  <c r="K5748" i="1" s="1"/>
  <c r="L5749" i="1" s="1"/>
  <c r="M5750" i="1" l="1"/>
  <c r="S5750" i="1" s="1"/>
  <c r="G5750" i="1"/>
  <c r="Q5749" i="1"/>
  <c r="K5749" i="1" s="1"/>
  <c r="L5750" i="1" s="1"/>
  <c r="N5750" i="1" l="1"/>
  <c r="E5751" i="1" s="1"/>
  <c r="G5751" i="1" s="1"/>
  <c r="M5751" i="1"/>
  <c r="S5751" i="1" s="1"/>
  <c r="Q5750" i="1"/>
  <c r="K5750" i="1" s="1"/>
  <c r="L5751" i="1" s="1"/>
  <c r="M5753" i="1" s="1"/>
  <c r="S5753" i="1" s="1"/>
  <c r="N5751" i="1" l="1"/>
  <c r="E5752" i="1" s="1"/>
  <c r="G5752" i="1" s="1"/>
  <c r="M5752" i="1"/>
  <c r="S5752" i="1" s="1"/>
  <c r="Q5751" i="1"/>
  <c r="K5751" i="1" s="1"/>
  <c r="L5752" i="1" s="1"/>
  <c r="N5752" i="1" l="1"/>
  <c r="E5753" i="1" s="1"/>
  <c r="G5753" i="1" s="1"/>
  <c r="N5753" i="1" s="1"/>
  <c r="E5754" i="1" s="1"/>
  <c r="Q5752" i="1"/>
  <c r="K5752" i="1" s="1"/>
  <c r="L5753" i="1" s="1"/>
  <c r="M5755" i="1" s="1"/>
  <c r="S5755" i="1" s="1"/>
  <c r="M5754" i="1" l="1"/>
  <c r="S5754" i="1" s="1"/>
  <c r="Q5753" i="1"/>
  <c r="K5753" i="1" s="1"/>
  <c r="L5754" i="1" s="1"/>
  <c r="G5754" i="1"/>
  <c r="N5754" i="1" l="1"/>
  <c r="E5755" i="1" s="1"/>
  <c r="G5755" i="1" s="1"/>
  <c r="N5755" i="1" s="1"/>
  <c r="E5756" i="1" s="1"/>
  <c r="Q5754" i="1"/>
  <c r="K5754" i="1" s="1"/>
  <c r="L5755" i="1" l="1"/>
  <c r="M5756" i="1" s="1"/>
  <c r="S5756" i="1" s="1"/>
  <c r="G5756" i="1"/>
  <c r="Q5755" i="1"/>
  <c r="K5755" i="1" s="1"/>
  <c r="L5756" i="1" s="1"/>
  <c r="N5756" i="1" l="1"/>
  <c r="E5757" i="1" s="1"/>
  <c r="G5757" i="1" s="1"/>
  <c r="M5757" i="1"/>
  <c r="S5757" i="1" s="1"/>
  <c r="Q5756" i="1"/>
  <c r="K5756" i="1" s="1"/>
  <c r="L5757" i="1" s="1"/>
  <c r="M5759" i="1" s="1"/>
  <c r="S5759" i="1" s="1"/>
  <c r="N5757" i="1" l="1"/>
  <c r="E5758" i="1" s="1"/>
  <c r="G5758" i="1" s="1"/>
  <c r="M5758" i="1"/>
  <c r="S5758" i="1" s="1"/>
  <c r="Q5757" i="1"/>
  <c r="K5757" i="1" s="1"/>
  <c r="L5758" i="1" s="1"/>
  <c r="M5760" i="1" s="1"/>
  <c r="S5760" i="1" s="1"/>
  <c r="N5758" i="1" l="1"/>
  <c r="E5759" i="1" s="1"/>
  <c r="G5759" i="1" s="1"/>
  <c r="N5759" i="1" s="1"/>
  <c r="E5760" i="1" s="1"/>
  <c r="Q5758" i="1"/>
  <c r="K5758" i="1" s="1"/>
  <c r="L5759" i="1" s="1"/>
  <c r="M5761" i="1" s="1"/>
  <c r="S5761" i="1" s="1"/>
  <c r="G5760" i="1" l="1"/>
  <c r="N5760" i="1" s="1"/>
  <c r="E5761" i="1" s="1"/>
  <c r="Q5759" i="1"/>
  <c r="K5759" i="1" s="1"/>
  <c r="L5760" i="1" s="1"/>
  <c r="G5761" i="1" l="1"/>
  <c r="N5761" i="1" s="1"/>
  <c r="E5762" i="1" s="1"/>
  <c r="Q5760" i="1"/>
  <c r="K5760" i="1" s="1"/>
  <c r="L5761" i="1" s="1"/>
  <c r="M5763" i="1" s="1"/>
  <c r="S5763" i="1" s="1"/>
  <c r="M5762" i="1" l="1"/>
  <c r="S5762" i="1" s="1"/>
  <c r="G5762" i="1"/>
  <c r="Q5761" i="1"/>
  <c r="K5761" i="1" s="1"/>
  <c r="L5762" i="1" s="1"/>
  <c r="N5762" i="1" l="1"/>
  <c r="E5763" i="1" s="1"/>
  <c r="G5763" i="1" s="1"/>
  <c r="N5763" i="1" s="1"/>
  <c r="E5764" i="1" s="1"/>
  <c r="Q5762" i="1"/>
  <c r="K5762" i="1" s="1"/>
  <c r="L5763" i="1" s="1"/>
  <c r="M5765" i="1" s="1"/>
  <c r="S5765" i="1" s="1"/>
  <c r="M5764" i="1" l="1"/>
  <c r="S5764" i="1" s="1"/>
  <c r="G5764" i="1"/>
  <c r="Q5763" i="1"/>
  <c r="K5763" i="1" s="1"/>
  <c r="L5764" i="1" s="1"/>
  <c r="N5764" i="1" l="1"/>
  <c r="E5765" i="1" s="1"/>
  <c r="G5765" i="1" s="1"/>
  <c r="N5765" i="1" s="1"/>
  <c r="E5766" i="1" s="1"/>
  <c r="Q5764" i="1"/>
  <c r="K5764" i="1" s="1"/>
  <c r="L5765" i="1" s="1"/>
  <c r="M5766" i="1" s="1"/>
  <c r="S5766" i="1" s="1"/>
  <c r="G5766" i="1" l="1"/>
  <c r="N5766" i="1" s="1"/>
  <c r="E5767" i="1" s="1"/>
  <c r="Q5765" i="1"/>
  <c r="K5765" i="1" s="1"/>
  <c r="L5766" i="1" s="1"/>
  <c r="M5767" i="1" l="1"/>
  <c r="S5767" i="1" s="1"/>
  <c r="G5767" i="1"/>
  <c r="Q5766" i="1"/>
  <c r="K5766" i="1" s="1"/>
  <c r="L5767" i="1" s="1"/>
  <c r="N5767" i="1" l="1"/>
  <c r="E5768" i="1" s="1"/>
  <c r="G5768" i="1" s="1"/>
  <c r="M5768" i="1"/>
  <c r="S5768" i="1" s="1"/>
  <c r="Q5767" i="1"/>
  <c r="K5767" i="1" s="1"/>
  <c r="L5768" i="1" s="1"/>
  <c r="M5770" i="1" s="1"/>
  <c r="S5770" i="1" s="1"/>
  <c r="M5769" i="1" l="1"/>
  <c r="S5769" i="1" s="1"/>
  <c r="N5768" i="1"/>
  <c r="E5769" i="1" s="1"/>
  <c r="G5769" i="1" s="1"/>
  <c r="Q5768" i="1"/>
  <c r="K5768" i="1" s="1"/>
  <c r="L5769" i="1" s="1"/>
  <c r="N5769" i="1" l="1"/>
  <c r="E5770" i="1" s="1"/>
  <c r="G5770" i="1" s="1"/>
  <c r="N5770" i="1" s="1"/>
  <c r="E5771" i="1" s="1"/>
  <c r="Q5769" i="1"/>
  <c r="K5769" i="1" s="1"/>
  <c r="L5770" i="1" s="1"/>
  <c r="M5771" i="1" s="1"/>
  <c r="S5771" i="1" s="1"/>
  <c r="G5771" i="1" l="1"/>
  <c r="N5771" i="1" s="1"/>
  <c r="E5772" i="1" s="1"/>
  <c r="Q5770" i="1"/>
  <c r="K5770" i="1" s="1"/>
  <c r="L5771" i="1" s="1"/>
  <c r="M5773" i="1" s="1"/>
  <c r="S5773" i="1" s="1"/>
  <c r="M5772" i="1" l="1"/>
  <c r="S5772" i="1" s="1"/>
  <c r="Q5771" i="1"/>
  <c r="K5771" i="1" s="1"/>
  <c r="L5772" i="1" s="1"/>
  <c r="M5774" i="1" s="1"/>
  <c r="S5774" i="1" s="1"/>
  <c r="G5772" i="1"/>
  <c r="N5772" i="1" l="1"/>
  <c r="E5773" i="1" s="1"/>
  <c r="G5773" i="1" s="1"/>
  <c r="N5773" i="1" s="1"/>
  <c r="E5774" i="1" s="1"/>
  <c r="Q5772" i="1"/>
  <c r="K5772" i="1" s="1"/>
  <c r="L5773" i="1" s="1"/>
  <c r="Q5773" i="1" l="1"/>
  <c r="K5773" i="1" s="1"/>
  <c r="L5774" i="1" s="1"/>
  <c r="G5774" i="1"/>
  <c r="N5774" i="1" s="1"/>
  <c r="E5775" i="1" s="1"/>
  <c r="M5775" i="1" l="1"/>
  <c r="S5775" i="1" s="1"/>
  <c r="G5775" i="1"/>
  <c r="Q5774" i="1"/>
  <c r="K5774" i="1" s="1"/>
  <c r="L5775" i="1" s="1"/>
  <c r="N5775" i="1" l="1"/>
  <c r="E5776" i="1" s="1"/>
  <c r="G5776" i="1" s="1"/>
  <c r="M5776" i="1"/>
  <c r="S5776" i="1" s="1"/>
  <c r="Q5775" i="1"/>
  <c r="K5775" i="1" s="1"/>
  <c r="L5776" i="1" s="1"/>
  <c r="N5776" i="1" l="1"/>
  <c r="E5777" i="1" s="1"/>
  <c r="G5777" i="1" s="1"/>
  <c r="M5777" i="1"/>
  <c r="S5777" i="1" s="1"/>
  <c r="Q5776" i="1"/>
  <c r="K5776" i="1" s="1"/>
  <c r="L5777" i="1" s="1"/>
  <c r="M5779" i="1" s="1"/>
  <c r="S5779" i="1" s="1"/>
  <c r="N5777" i="1" l="1"/>
  <c r="E5778" i="1" s="1"/>
  <c r="G5778" i="1" s="1"/>
  <c r="M5778" i="1"/>
  <c r="S5778" i="1" s="1"/>
  <c r="Q5777" i="1"/>
  <c r="K5777" i="1" s="1"/>
  <c r="L5778" i="1" s="1"/>
  <c r="M5780" i="1" s="1"/>
  <c r="S5780" i="1" s="1"/>
  <c r="N5778" i="1" l="1"/>
  <c r="E5779" i="1" s="1"/>
  <c r="G5779" i="1" s="1"/>
  <c r="N5779" i="1" s="1"/>
  <c r="E5780" i="1" s="1"/>
  <c r="Q5778" i="1"/>
  <c r="K5778" i="1" s="1"/>
  <c r="L5779" i="1" s="1"/>
  <c r="M5781" i="1" s="1"/>
  <c r="S5781" i="1" s="1"/>
  <c r="G5780" i="1" l="1"/>
  <c r="N5780" i="1" s="1"/>
  <c r="E5781" i="1" s="1"/>
  <c r="Q5779" i="1"/>
  <c r="K5779" i="1" s="1"/>
  <c r="L5780" i="1" s="1"/>
  <c r="M5782" i="1" s="1"/>
  <c r="S5782" i="1" s="1"/>
  <c r="G5781" i="1" l="1"/>
  <c r="N5781" i="1" s="1"/>
  <c r="E5782" i="1" s="1"/>
  <c r="Q5780" i="1"/>
  <c r="K5780" i="1" s="1"/>
  <c r="L5781" i="1" s="1"/>
  <c r="G5782" i="1" l="1"/>
  <c r="N5782" i="1" s="1"/>
  <c r="E5783" i="1" s="1"/>
  <c r="Q5781" i="1"/>
  <c r="K5781" i="1" s="1"/>
  <c r="L5782" i="1" s="1"/>
  <c r="M5783" i="1" s="1"/>
  <c r="S5783" i="1" s="1"/>
  <c r="G5783" i="1" l="1"/>
  <c r="N5783" i="1" s="1"/>
  <c r="E5784" i="1" s="1"/>
  <c r="Q5782" i="1"/>
  <c r="K5782" i="1" s="1"/>
  <c r="L5783" i="1" s="1"/>
  <c r="M5784" i="1" l="1"/>
  <c r="S5784" i="1" s="1"/>
  <c r="G5784" i="1"/>
  <c r="Q5783" i="1"/>
  <c r="K5783" i="1" s="1"/>
  <c r="L5784" i="1" s="1"/>
  <c r="N5784" i="1" l="1"/>
  <c r="E5785" i="1" s="1"/>
  <c r="G5785" i="1" s="1"/>
  <c r="M5785" i="1"/>
  <c r="S5785" i="1" s="1"/>
  <c r="Q5784" i="1"/>
  <c r="K5784" i="1" s="1"/>
  <c r="L5785" i="1" s="1"/>
  <c r="M5786" i="1" s="1"/>
  <c r="S5786" i="1" s="1"/>
  <c r="N5785" i="1" l="1"/>
  <c r="E5786" i="1" s="1"/>
  <c r="G5786" i="1" s="1"/>
  <c r="N5786" i="1" s="1"/>
  <c r="E5787" i="1" s="1"/>
  <c r="Q5785" i="1"/>
  <c r="K5785" i="1" s="1"/>
  <c r="L5786" i="1" s="1"/>
  <c r="M5787" i="1" l="1"/>
  <c r="S5787" i="1" s="1"/>
  <c r="G5787" i="1"/>
  <c r="Q5786" i="1"/>
  <c r="K5786" i="1" s="1"/>
  <c r="L5787" i="1" s="1"/>
  <c r="N5787" i="1" l="1"/>
  <c r="E5788" i="1" s="1"/>
  <c r="G5788" i="1" s="1"/>
  <c r="M5788" i="1"/>
  <c r="S5788" i="1" s="1"/>
  <c r="Q5787" i="1"/>
  <c r="K5787" i="1" s="1"/>
  <c r="L5788" i="1" s="1"/>
  <c r="M5790" i="1" s="1"/>
  <c r="S5790" i="1" s="1"/>
  <c r="N5788" i="1" l="1"/>
  <c r="E5789" i="1" s="1"/>
  <c r="G5789" i="1" s="1"/>
  <c r="M5789" i="1"/>
  <c r="S5789" i="1" s="1"/>
  <c r="Q5788" i="1"/>
  <c r="K5788" i="1" s="1"/>
  <c r="L5789" i="1" s="1"/>
  <c r="M5791" i="1" s="1"/>
  <c r="S5791" i="1" s="1"/>
  <c r="N5789" i="1" l="1"/>
  <c r="E5790" i="1" s="1"/>
  <c r="G5790" i="1" s="1"/>
  <c r="N5790" i="1" s="1"/>
  <c r="E5791" i="1" s="1"/>
  <c r="Q5789" i="1"/>
  <c r="K5789" i="1" s="1"/>
  <c r="L5790" i="1" s="1"/>
  <c r="G5791" i="1" l="1"/>
  <c r="N5791" i="1" s="1"/>
  <c r="E5792" i="1" s="1"/>
  <c r="Q5790" i="1"/>
  <c r="K5790" i="1" s="1"/>
  <c r="L5791" i="1" s="1"/>
  <c r="M5792" i="1" l="1"/>
  <c r="S5792" i="1" s="1"/>
  <c r="G5792" i="1"/>
  <c r="Q5791" i="1"/>
  <c r="K5791" i="1" s="1"/>
  <c r="L5792" i="1" s="1"/>
  <c r="M5794" i="1" s="1"/>
  <c r="S5794" i="1" s="1"/>
  <c r="N5792" i="1" l="1"/>
  <c r="E5793" i="1" s="1"/>
  <c r="G5793" i="1" s="1"/>
  <c r="M5793" i="1"/>
  <c r="S5793" i="1" s="1"/>
  <c r="Q5792" i="1"/>
  <c r="K5792" i="1" s="1"/>
  <c r="L5793" i="1" s="1"/>
  <c r="M5795" i="1" s="1"/>
  <c r="S5795" i="1" s="1"/>
  <c r="N5793" i="1" l="1"/>
  <c r="E5794" i="1" s="1"/>
  <c r="G5794" i="1" s="1"/>
  <c r="N5794" i="1" s="1"/>
  <c r="E5795" i="1" s="1"/>
  <c r="Q5793" i="1"/>
  <c r="K5793" i="1" s="1"/>
  <c r="L5794" i="1" s="1"/>
  <c r="G5795" i="1" l="1"/>
  <c r="N5795" i="1" s="1"/>
  <c r="E5796" i="1" s="1"/>
  <c r="Q5794" i="1"/>
  <c r="K5794" i="1" s="1"/>
  <c r="L5795" i="1" s="1"/>
  <c r="M5796" i="1" l="1"/>
  <c r="S5796" i="1" s="1"/>
  <c r="G5796" i="1"/>
  <c r="Q5795" i="1"/>
  <c r="K5795" i="1" s="1"/>
  <c r="L5796" i="1" s="1"/>
  <c r="M5798" i="1" s="1"/>
  <c r="S5798" i="1" s="1"/>
  <c r="N5796" i="1" l="1"/>
  <c r="E5797" i="1" s="1"/>
  <c r="G5797" i="1" s="1"/>
  <c r="M5797" i="1"/>
  <c r="S5797" i="1" s="1"/>
  <c r="Q5796" i="1"/>
  <c r="K5796" i="1" s="1"/>
  <c r="L5797" i="1" s="1"/>
  <c r="M5799" i="1" s="1"/>
  <c r="S5799" i="1" s="1"/>
  <c r="N5797" i="1" l="1"/>
  <c r="E5798" i="1" s="1"/>
  <c r="G5798" i="1" s="1"/>
  <c r="N5798" i="1" s="1"/>
  <c r="E5799" i="1" s="1"/>
  <c r="Q5797" i="1"/>
  <c r="K5797" i="1" s="1"/>
  <c r="L5798" i="1" s="1"/>
  <c r="G5799" i="1" l="1"/>
  <c r="N5799" i="1" s="1"/>
  <c r="E5800" i="1" s="1"/>
  <c r="Q5798" i="1"/>
  <c r="K5798" i="1" s="1"/>
  <c r="L5799" i="1" s="1"/>
  <c r="M5801" i="1" s="1"/>
  <c r="S5801" i="1" s="1"/>
  <c r="M5800" i="1" l="1"/>
  <c r="S5800" i="1" s="1"/>
  <c r="G5800" i="1"/>
  <c r="Q5799" i="1"/>
  <c r="K5799" i="1" s="1"/>
  <c r="L5800" i="1" s="1"/>
  <c r="N5800" i="1" l="1"/>
  <c r="E5801" i="1" s="1"/>
  <c r="G5801" i="1" s="1"/>
  <c r="N5801" i="1" s="1"/>
  <c r="E5802" i="1" s="1"/>
  <c r="Q5800" i="1"/>
  <c r="K5800" i="1" s="1"/>
  <c r="L5801" i="1" s="1"/>
  <c r="M5802" i="1" l="1"/>
  <c r="S5802" i="1" s="1"/>
  <c r="G5802" i="1"/>
  <c r="Q5801" i="1"/>
  <c r="K5801" i="1" s="1"/>
  <c r="L5802" i="1" s="1"/>
  <c r="M5803" i="1" s="1"/>
  <c r="S5803" i="1" s="1"/>
  <c r="N5802" i="1" l="1"/>
  <c r="E5803" i="1" s="1"/>
  <c r="G5803" i="1" s="1"/>
  <c r="N5803" i="1" s="1"/>
  <c r="E5804" i="1" s="1"/>
  <c r="Q5802" i="1"/>
  <c r="K5802" i="1" s="1"/>
  <c r="L5803" i="1" s="1"/>
  <c r="M5805" i="1" s="1"/>
  <c r="S5805" i="1" s="1"/>
  <c r="M5804" i="1" l="1"/>
  <c r="S5804" i="1" s="1"/>
  <c r="Q5803" i="1"/>
  <c r="K5803" i="1" s="1"/>
  <c r="L5804" i="1" s="1"/>
  <c r="G5804" i="1"/>
  <c r="N5804" i="1" l="1"/>
  <c r="E5805" i="1" s="1"/>
  <c r="G5805" i="1" s="1"/>
  <c r="N5805" i="1" s="1"/>
  <c r="E5806" i="1" s="1"/>
  <c r="Q5804" i="1"/>
  <c r="K5804" i="1" s="1"/>
  <c r="L5805" i="1" s="1"/>
  <c r="M5807" i="1" s="1"/>
  <c r="S5807" i="1" s="1"/>
  <c r="M5806" i="1" l="1"/>
  <c r="S5806" i="1" s="1"/>
  <c r="G5806" i="1"/>
  <c r="Q5805" i="1"/>
  <c r="K5805" i="1" s="1"/>
  <c r="L5806" i="1" s="1"/>
  <c r="N5806" i="1" l="1"/>
  <c r="E5807" i="1" s="1"/>
  <c r="G5807" i="1" s="1"/>
  <c r="N5807" i="1" s="1"/>
  <c r="E5808" i="1" s="1"/>
  <c r="Q5806" i="1"/>
  <c r="K5806" i="1" s="1"/>
  <c r="L5807" i="1" s="1"/>
  <c r="M5808" i="1" s="1"/>
  <c r="S5808" i="1" s="1"/>
  <c r="G5808" i="1" l="1"/>
  <c r="N5808" i="1" s="1"/>
  <c r="E5809" i="1" s="1"/>
  <c r="Q5807" i="1"/>
  <c r="K5807" i="1" s="1"/>
  <c r="L5808" i="1" s="1"/>
  <c r="M5809" i="1" l="1"/>
  <c r="S5809" i="1" s="1"/>
  <c r="G5809" i="1"/>
  <c r="Q5808" i="1"/>
  <c r="K5808" i="1" s="1"/>
  <c r="L5809" i="1" s="1"/>
  <c r="N5809" i="1" l="1"/>
  <c r="E5810" i="1" s="1"/>
  <c r="G5810" i="1" s="1"/>
  <c r="M5810" i="1"/>
  <c r="S5810" i="1" s="1"/>
  <c r="Q5809" i="1"/>
  <c r="K5809" i="1" s="1"/>
  <c r="L5810" i="1" s="1"/>
  <c r="N5810" i="1" l="1"/>
  <c r="E5811" i="1" s="1"/>
  <c r="G5811" i="1" s="1"/>
  <c r="M5811" i="1"/>
  <c r="S5811" i="1" s="1"/>
  <c r="Q5810" i="1"/>
  <c r="K5810" i="1" s="1"/>
  <c r="L5811" i="1" s="1"/>
  <c r="M5813" i="1" s="1"/>
  <c r="S5813" i="1" s="1"/>
  <c r="N5811" i="1" l="1"/>
  <c r="E5812" i="1" s="1"/>
  <c r="G5812" i="1" s="1"/>
  <c r="M5812" i="1"/>
  <c r="S5812" i="1" s="1"/>
  <c r="Q5811" i="1"/>
  <c r="K5811" i="1" s="1"/>
  <c r="L5812" i="1" s="1"/>
  <c r="M5814" i="1" s="1"/>
  <c r="S5814" i="1" s="1"/>
  <c r="N5812" i="1" l="1"/>
  <c r="E5813" i="1" s="1"/>
  <c r="G5813" i="1" s="1"/>
  <c r="N5813" i="1" s="1"/>
  <c r="E5814" i="1" s="1"/>
  <c r="Q5812" i="1"/>
  <c r="K5812" i="1" s="1"/>
  <c r="L5813" i="1" s="1"/>
  <c r="Q5813" i="1" l="1"/>
  <c r="K5813" i="1" s="1"/>
  <c r="L5814" i="1" s="1"/>
  <c r="G5814" i="1"/>
  <c r="N5814" i="1" s="1"/>
  <c r="E5815" i="1" s="1"/>
  <c r="M5815" i="1" l="1"/>
  <c r="S5815" i="1" s="1"/>
  <c r="G5815" i="1"/>
  <c r="Q5814" i="1"/>
  <c r="K5814" i="1" s="1"/>
  <c r="L5815" i="1" s="1"/>
  <c r="M5816" i="1" s="1"/>
  <c r="S5816" i="1" s="1"/>
  <c r="N5815" i="1" l="1"/>
  <c r="E5816" i="1" s="1"/>
  <c r="G5816" i="1" s="1"/>
  <c r="N5816" i="1" s="1"/>
  <c r="E5817" i="1" s="1"/>
  <c r="Q5815" i="1"/>
  <c r="K5815" i="1" s="1"/>
  <c r="L5816" i="1" s="1"/>
  <c r="M5818" i="1" s="1"/>
  <c r="S5818" i="1" s="1"/>
  <c r="M5817" i="1" l="1"/>
  <c r="S5817" i="1" s="1"/>
  <c r="G5817" i="1"/>
  <c r="Q5816" i="1"/>
  <c r="K5816" i="1" s="1"/>
  <c r="L5817" i="1" s="1"/>
  <c r="N5817" i="1" l="1"/>
  <c r="E5818" i="1" s="1"/>
  <c r="G5818" i="1" s="1"/>
  <c r="N5818" i="1" s="1"/>
  <c r="E5819" i="1" s="1"/>
  <c r="Q5817" i="1"/>
  <c r="K5817" i="1" s="1"/>
  <c r="L5818" i="1" s="1"/>
  <c r="M5819" i="1" l="1"/>
  <c r="S5819" i="1" s="1"/>
  <c r="G5819" i="1"/>
  <c r="Q5818" i="1"/>
  <c r="K5818" i="1" s="1"/>
  <c r="L5819" i="1" s="1"/>
  <c r="M5820" i="1" s="1"/>
  <c r="S5820" i="1" s="1"/>
  <c r="N5819" i="1" l="1"/>
  <c r="E5820" i="1" s="1"/>
  <c r="G5820" i="1" s="1"/>
  <c r="N5820" i="1" s="1"/>
  <c r="E5821" i="1" s="1"/>
  <c r="Q5819" i="1"/>
  <c r="K5819" i="1" s="1"/>
  <c r="L5820" i="1" s="1"/>
  <c r="M5821" i="1" l="1"/>
  <c r="S5821" i="1" s="1"/>
  <c r="G5821" i="1"/>
  <c r="Q5820" i="1"/>
  <c r="K5820" i="1" s="1"/>
  <c r="L5821" i="1" s="1"/>
  <c r="M5822" i="1" l="1"/>
  <c r="S5822" i="1" s="1"/>
  <c r="N5821" i="1"/>
  <c r="E5822" i="1" s="1"/>
  <c r="G5822" i="1" s="1"/>
  <c r="Q5821" i="1"/>
  <c r="K5821" i="1" s="1"/>
  <c r="L5822" i="1" s="1"/>
  <c r="N5822" i="1" l="1"/>
  <c r="E5823" i="1" s="1"/>
  <c r="G5823" i="1" s="1"/>
  <c r="M5823" i="1"/>
  <c r="S5823" i="1" s="1"/>
  <c r="Q5822" i="1"/>
  <c r="K5822" i="1" s="1"/>
  <c r="L5823" i="1" s="1"/>
  <c r="M5824" i="1" s="1"/>
  <c r="S5824" i="1" s="1"/>
  <c r="N5823" i="1" l="1"/>
  <c r="E5824" i="1" s="1"/>
  <c r="G5824" i="1" s="1"/>
  <c r="N5824" i="1" s="1"/>
  <c r="E5825" i="1" s="1"/>
  <c r="Q5823" i="1"/>
  <c r="K5823" i="1" s="1"/>
  <c r="L5824" i="1" s="1"/>
  <c r="M5825" i="1" l="1"/>
  <c r="S5825" i="1" s="1"/>
  <c r="G5825" i="1"/>
  <c r="Q5824" i="1"/>
  <c r="K5824" i="1" s="1"/>
  <c r="L5825" i="1" s="1"/>
  <c r="N5825" i="1" l="1"/>
  <c r="E5826" i="1" s="1"/>
  <c r="G5826" i="1" s="1"/>
  <c r="M5826" i="1"/>
  <c r="S5826" i="1" s="1"/>
  <c r="Q5825" i="1"/>
  <c r="K5825" i="1" s="1"/>
  <c r="L5826" i="1" s="1"/>
  <c r="M5828" i="1" s="1"/>
  <c r="S5828" i="1" s="1"/>
  <c r="N5826" i="1" l="1"/>
  <c r="E5827" i="1" s="1"/>
  <c r="G5827" i="1" s="1"/>
  <c r="M5827" i="1"/>
  <c r="S5827" i="1" s="1"/>
  <c r="Q5826" i="1"/>
  <c r="K5826" i="1" s="1"/>
  <c r="L5827" i="1" s="1"/>
  <c r="N5827" i="1" l="1"/>
  <c r="E5828" i="1" s="1"/>
  <c r="G5828" i="1" s="1"/>
  <c r="N5828" i="1" s="1"/>
  <c r="E5829" i="1" s="1"/>
  <c r="Q5827" i="1"/>
  <c r="K5827" i="1" s="1"/>
  <c r="L5828" i="1" s="1"/>
  <c r="M5829" i="1" l="1"/>
  <c r="S5829" i="1" s="1"/>
  <c r="G5829" i="1"/>
  <c r="Q5828" i="1"/>
  <c r="K5828" i="1" s="1"/>
  <c r="L5829" i="1" s="1"/>
  <c r="M5831" i="1" s="1"/>
  <c r="S5831" i="1" s="1"/>
  <c r="N5829" i="1" l="1"/>
  <c r="E5830" i="1" s="1"/>
  <c r="G5830" i="1" s="1"/>
  <c r="M5830" i="1"/>
  <c r="S5830" i="1" s="1"/>
  <c r="Q5829" i="1"/>
  <c r="K5829" i="1" s="1"/>
  <c r="L5830" i="1" s="1"/>
  <c r="N5830" i="1" l="1"/>
  <c r="E5831" i="1" s="1"/>
  <c r="G5831" i="1" s="1"/>
  <c r="N5831" i="1" s="1"/>
  <c r="E5832" i="1" s="1"/>
  <c r="Q5830" i="1"/>
  <c r="K5830" i="1" s="1"/>
  <c r="L5831" i="1" s="1"/>
  <c r="M5832" i="1" s="1"/>
  <c r="S5832" i="1" s="1"/>
  <c r="G5832" i="1" l="1"/>
  <c r="N5832" i="1" s="1"/>
  <c r="E5833" i="1" s="1"/>
  <c r="Q5831" i="1"/>
  <c r="K5831" i="1" s="1"/>
  <c r="L5832" i="1" s="1"/>
  <c r="M5834" i="1" s="1"/>
  <c r="S5834" i="1" s="1"/>
  <c r="M5833" i="1" l="1"/>
  <c r="S5833" i="1" s="1"/>
  <c r="G5833" i="1"/>
  <c r="Q5832" i="1"/>
  <c r="K5832" i="1" s="1"/>
  <c r="L5833" i="1" s="1"/>
  <c r="M5835" i="1" s="1"/>
  <c r="S5835" i="1" s="1"/>
  <c r="N5833" i="1" l="1"/>
  <c r="E5834" i="1" s="1"/>
  <c r="G5834" i="1" s="1"/>
  <c r="N5834" i="1" s="1"/>
  <c r="E5835" i="1" s="1"/>
  <c r="Q5833" i="1"/>
  <c r="K5833" i="1" s="1"/>
  <c r="L5834" i="1" s="1"/>
  <c r="G5835" i="1" l="1"/>
  <c r="N5835" i="1" s="1"/>
  <c r="E5836" i="1" s="1"/>
  <c r="Q5834" i="1"/>
  <c r="K5834" i="1" s="1"/>
  <c r="L5835" i="1" s="1"/>
  <c r="M5836" i="1" s="1"/>
  <c r="S5836" i="1" s="1"/>
  <c r="G5836" i="1" l="1"/>
  <c r="N5836" i="1" s="1"/>
  <c r="E5837" i="1" s="1"/>
  <c r="Q5835" i="1"/>
  <c r="K5835" i="1" s="1"/>
  <c r="L5836" i="1" s="1"/>
  <c r="M5838" i="1" s="1"/>
  <c r="S5838" i="1" s="1"/>
  <c r="M5837" i="1" l="1"/>
  <c r="S5837" i="1" s="1"/>
  <c r="G5837" i="1"/>
  <c r="Q5836" i="1"/>
  <c r="K5836" i="1" s="1"/>
  <c r="L5837" i="1" s="1"/>
  <c r="N5837" i="1" l="1"/>
  <c r="E5838" i="1" s="1"/>
  <c r="G5838" i="1" s="1"/>
  <c r="N5838" i="1" s="1"/>
  <c r="E5839" i="1" s="1"/>
  <c r="Q5837" i="1"/>
  <c r="K5837" i="1" s="1"/>
  <c r="L5838" i="1" s="1"/>
  <c r="M5840" i="1" s="1"/>
  <c r="S5840" i="1" s="1"/>
  <c r="M5839" i="1" l="1"/>
  <c r="S5839" i="1" s="1"/>
  <c r="Q5838" i="1"/>
  <c r="K5838" i="1" s="1"/>
  <c r="L5839" i="1" s="1"/>
  <c r="G5839" i="1"/>
  <c r="N5839" i="1" l="1"/>
  <c r="E5840" i="1" s="1"/>
  <c r="G5840" i="1" s="1"/>
  <c r="N5840" i="1" s="1"/>
  <c r="E5841" i="1" s="1"/>
  <c r="Q5839" i="1"/>
  <c r="K5839" i="1" s="1"/>
  <c r="L5840" i="1" s="1"/>
  <c r="M5842" i="1" s="1"/>
  <c r="S5842" i="1" s="1"/>
  <c r="M5841" i="1" l="1"/>
  <c r="S5841" i="1" s="1"/>
  <c r="G5841" i="1"/>
  <c r="Q5840" i="1"/>
  <c r="K5840" i="1" s="1"/>
  <c r="L5841" i="1" s="1"/>
  <c r="N5841" i="1" l="1"/>
  <c r="E5842" i="1" s="1"/>
  <c r="G5842" i="1" s="1"/>
  <c r="N5842" i="1" s="1"/>
  <c r="E5843" i="1" s="1"/>
  <c r="Q5841" i="1"/>
  <c r="K5841" i="1" s="1"/>
  <c r="L5842" i="1" s="1"/>
  <c r="M5844" i="1" s="1"/>
  <c r="S5844" i="1" s="1"/>
  <c r="M5843" i="1" l="1"/>
  <c r="S5843" i="1" s="1"/>
  <c r="G5843" i="1"/>
  <c r="Q5842" i="1"/>
  <c r="K5842" i="1" s="1"/>
  <c r="L5843" i="1" s="1"/>
  <c r="N5843" i="1" l="1"/>
  <c r="E5844" i="1" s="1"/>
  <c r="G5844" i="1" s="1"/>
  <c r="N5844" i="1" s="1"/>
  <c r="E5845" i="1" s="1"/>
  <c r="Q5843" i="1"/>
  <c r="K5843" i="1" s="1"/>
  <c r="L5844" i="1" s="1"/>
  <c r="M5846" i="1" s="1"/>
  <c r="S5846" i="1" s="1"/>
  <c r="M5845" i="1" l="1"/>
  <c r="S5845" i="1" s="1"/>
  <c r="G5845" i="1"/>
  <c r="Q5844" i="1"/>
  <c r="K5844" i="1" s="1"/>
  <c r="L5845" i="1" s="1"/>
  <c r="N5845" i="1" l="1"/>
  <c r="E5846" i="1" s="1"/>
  <c r="G5846" i="1" s="1"/>
  <c r="N5846" i="1" s="1"/>
  <c r="E5847" i="1" s="1"/>
  <c r="Q5845" i="1"/>
  <c r="K5845" i="1" s="1"/>
  <c r="L5846" i="1" s="1"/>
  <c r="M5847" i="1" l="1"/>
  <c r="S5847" i="1" s="1"/>
  <c r="G5847" i="1"/>
  <c r="Q5846" i="1"/>
  <c r="K5846" i="1" s="1"/>
  <c r="L5847" i="1" s="1"/>
  <c r="M5848" i="1" l="1"/>
  <c r="S5848" i="1" s="1"/>
  <c r="N5847" i="1"/>
  <c r="E5848" i="1" s="1"/>
  <c r="G5848" i="1" s="1"/>
  <c r="Q5847" i="1"/>
  <c r="K5847" i="1" s="1"/>
  <c r="L5848" i="1" s="1"/>
  <c r="M5849" i="1" s="1"/>
  <c r="S5849" i="1" s="1"/>
  <c r="N5848" i="1" l="1"/>
  <c r="E5849" i="1" s="1"/>
  <c r="G5849" i="1" s="1"/>
  <c r="N5849" i="1" s="1"/>
  <c r="E5850" i="1" s="1"/>
  <c r="Q5848" i="1"/>
  <c r="K5848" i="1" s="1"/>
  <c r="L5849" i="1" s="1"/>
  <c r="M5850" i="1" l="1"/>
  <c r="S5850" i="1" s="1"/>
  <c r="G5850" i="1"/>
  <c r="Q5849" i="1"/>
  <c r="K5849" i="1" s="1"/>
  <c r="L5850" i="1" s="1"/>
  <c r="M5852" i="1" s="1"/>
  <c r="S5852" i="1" s="1"/>
  <c r="N5850" i="1" l="1"/>
  <c r="E5851" i="1" s="1"/>
  <c r="G5851" i="1" s="1"/>
  <c r="M5851" i="1"/>
  <c r="S5851" i="1" s="1"/>
  <c r="Q5850" i="1"/>
  <c r="K5850" i="1" s="1"/>
  <c r="L5851" i="1" s="1"/>
  <c r="N5851" i="1" l="1"/>
  <c r="E5852" i="1" s="1"/>
  <c r="G5852" i="1" s="1"/>
  <c r="N5852" i="1" s="1"/>
  <c r="E5853" i="1" s="1"/>
  <c r="Q5851" i="1"/>
  <c r="K5851" i="1" s="1"/>
  <c r="L5852" i="1" s="1"/>
  <c r="M5854" i="1" s="1"/>
  <c r="S5854" i="1" s="1"/>
  <c r="M5853" i="1" l="1"/>
  <c r="S5853" i="1" s="1"/>
  <c r="G5853" i="1"/>
  <c r="Q5852" i="1"/>
  <c r="K5852" i="1" s="1"/>
  <c r="L5853" i="1" s="1"/>
  <c r="M5855" i="1" s="1"/>
  <c r="S5855" i="1" s="1"/>
  <c r="N5853" i="1" l="1"/>
  <c r="E5854" i="1" s="1"/>
  <c r="G5854" i="1" s="1"/>
  <c r="N5854" i="1" s="1"/>
  <c r="E5855" i="1" s="1"/>
  <c r="Q5853" i="1"/>
  <c r="K5853" i="1" s="1"/>
  <c r="L5854" i="1" s="1"/>
  <c r="G5855" i="1" l="1"/>
  <c r="N5855" i="1" s="1"/>
  <c r="E5856" i="1" s="1"/>
  <c r="Q5854" i="1"/>
  <c r="K5854" i="1" s="1"/>
  <c r="L5855" i="1" s="1"/>
  <c r="M5857" i="1" s="1"/>
  <c r="S5857" i="1" s="1"/>
  <c r="M5856" i="1" l="1"/>
  <c r="S5856" i="1" s="1"/>
  <c r="G5856" i="1"/>
  <c r="Q5855" i="1"/>
  <c r="K5855" i="1" s="1"/>
  <c r="L5856" i="1" s="1"/>
  <c r="M5858" i="1" s="1"/>
  <c r="S5858" i="1" s="1"/>
  <c r="N5856" i="1" l="1"/>
  <c r="E5857" i="1" s="1"/>
  <c r="G5857" i="1" s="1"/>
  <c r="N5857" i="1" s="1"/>
  <c r="E5858" i="1" s="1"/>
  <c r="Q5856" i="1"/>
  <c r="K5856" i="1" s="1"/>
  <c r="L5857" i="1" s="1"/>
  <c r="G5858" i="1" l="1"/>
  <c r="N5858" i="1" s="1"/>
  <c r="E5859" i="1" s="1"/>
  <c r="Q5857" i="1"/>
  <c r="K5857" i="1" s="1"/>
  <c r="L5858" i="1" s="1"/>
  <c r="M5860" i="1" s="1"/>
  <c r="S5860" i="1" s="1"/>
  <c r="M5859" i="1" l="1"/>
  <c r="S5859" i="1" s="1"/>
  <c r="G5859" i="1"/>
  <c r="Q5858" i="1"/>
  <c r="K5858" i="1" s="1"/>
  <c r="L5859" i="1" s="1"/>
  <c r="M5861" i="1" s="1"/>
  <c r="S5861" i="1" s="1"/>
  <c r="N5859" i="1" l="1"/>
  <c r="E5860" i="1" s="1"/>
  <c r="G5860" i="1" s="1"/>
  <c r="N5860" i="1" s="1"/>
  <c r="E5861" i="1" s="1"/>
  <c r="Q5859" i="1"/>
  <c r="K5859" i="1" s="1"/>
  <c r="L5860" i="1" s="1"/>
  <c r="G5861" i="1" l="1"/>
  <c r="N5861" i="1" s="1"/>
  <c r="E5862" i="1" s="1"/>
  <c r="Q5860" i="1"/>
  <c r="K5860" i="1" s="1"/>
  <c r="L5861" i="1" s="1"/>
  <c r="M5862" i="1" l="1"/>
  <c r="S5862" i="1" s="1"/>
  <c r="G5862" i="1"/>
  <c r="Q5861" i="1"/>
  <c r="K5861" i="1" s="1"/>
  <c r="L5862" i="1" s="1"/>
  <c r="M5863" i="1" s="1"/>
  <c r="S5863" i="1" s="1"/>
  <c r="N5862" i="1" l="1"/>
  <c r="E5863" i="1" s="1"/>
  <c r="G5863" i="1" s="1"/>
  <c r="N5863" i="1" s="1"/>
  <c r="E5864" i="1" s="1"/>
  <c r="Q5862" i="1"/>
  <c r="K5862" i="1" s="1"/>
  <c r="L5863" i="1" s="1"/>
  <c r="M5864" i="1" l="1"/>
  <c r="S5864" i="1" s="1"/>
  <c r="G5864" i="1"/>
  <c r="Q5863" i="1"/>
  <c r="K5863" i="1" s="1"/>
  <c r="L5864" i="1" s="1"/>
  <c r="M5866" i="1" s="1"/>
  <c r="S5866" i="1" s="1"/>
  <c r="N5864" i="1" l="1"/>
  <c r="E5865" i="1" s="1"/>
  <c r="G5865" i="1" s="1"/>
  <c r="M5865" i="1"/>
  <c r="S5865" i="1" s="1"/>
  <c r="Q5864" i="1"/>
  <c r="K5864" i="1" s="1"/>
  <c r="L5865" i="1" s="1"/>
  <c r="N5865" i="1" l="1"/>
  <c r="E5866" i="1" s="1"/>
  <c r="G5866" i="1" s="1"/>
  <c r="N5866" i="1" s="1"/>
  <c r="E5867" i="1" s="1"/>
  <c r="Q5865" i="1"/>
  <c r="K5865" i="1" s="1"/>
  <c r="L5866" i="1" s="1"/>
  <c r="M5867" i="1" l="1"/>
  <c r="S5867" i="1" s="1"/>
  <c r="G5867" i="1"/>
  <c r="Q5866" i="1"/>
  <c r="K5866" i="1" s="1"/>
  <c r="L5867" i="1" s="1"/>
  <c r="M5869" i="1" s="1"/>
  <c r="S5869" i="1" s="1"/>
  <c r="N5867" i="1" l="1"/>
  <c r="E5868" i="1" s="1"/>
  <c r="G5868" i="1" s="1"/>
  <c r="M5868" i="1"/>
  <c r="S5868" i="1" s="1"/>
  <c r="Q5867" i="1"/>
  <c r="K5867" i="1" s="1"/>
  <c r="L5868" i="1" s="1"/>
  <c r="M5870" i="1" s="1"/>
  <c r="S5870" i="1" s="1"/>
  <c r="N5868" i="1" l="1"/>
  <c r="E5869" i="1" s="1"/>
  <c r="G5869" i="1" s="1"/>
  <c r="N5869" i="1" s="1"/>
  <c r="E5870" i="1" s="1"/>
  <c r="Q5868" i="1"/>
  <c r="K5868" i="1" s="1"/>
  <c r="L5869" i="1" s="1"/>
  <c r="G5870" i="1" l="1"/>
  <c r="N5870" i="1" s="1"/>
  <c r="E5871" i="1" s="1"/>
  <c r="Q5869" i="1"/>
  <c r="K5869" i="1" s="1"/>
  <c r="L5870" i="1" s="1"/>
  <c r="M5872" i="1" s="1"/>
  <c r="S5872" i="1" s="1"/>
  <c r="M5871" i="1" l="1"/>
  <c r="S5871" i="1" s="1"/>
  <c r="Q5870" i="1"/>
  <c r="K5870" i="1" s="1"/>
  <c r="L5871" i="1" s="1"/>
  <c r="G5871" i="1"/>
  <c r="N5871" i="1" l="1"/>
  <c r="E5872" i="1" s="1"/>
  <c r="G5872" i="1" s="1"/>
  <c r="N5872" i="1" s="1"/>
  <c r="E5873" i="1" s="1"/>
  <c r="Q5871" i="1"/>
  <c r="K5871" i="1" s="1"/>
  <c r="L5872" i="1" s="1"/>
  <c r="M5873" i="1" l="1"/>
  <c r="S5873" i="1" s="1"/>
  <c r="G5873" i="1"/>
  <c r="Q5872" i="1"/>
  <c r="K5872" i="1" s="1"/>
  <c r="L5873" i="1" s="1"/>
  <c r="M5875" i="1" s="1"/>
  <c r="S5875" i="1" s="1"/>
  <c r="N5873" i="1" l="1"/>
  <c r="E5874" i="1" s="1"/>
  <c r="G5874" i="1" s="1"/>
  <c r="M5874" i="1"/>
  <c r="S5874" i="1" s="1"/>
  <c r="Q5873" i="1"/>
  <c r="K5873" i="1" s="1"/>
  <c r="L5874" i="1" s="1"/>
  <c r="N5874" i="1" l="1"/>
  <c r="E5875" i="1" s="1"/>
  <c r="G5875" i="1" s="1"/>
  <c r="N5875" i="1" s="1"/>
  <c r="E5876" i="1" s="1"/>
  <c r="Q5874" i="1"/>
  <c r="K5874" i="1" s="1"/>
  <c r="L5875" i="1" s="1"/>
  <c r="M5876" i="1" l="1"/>
  <c r="S5876" i="1" s="1"/>
  <c r="G5876" i="1"/>
  <c r="Q5875" i="1"/>
  <c r="K5875" i="1" s="1"/>
  <c r="L5876" i="1" s="1"/>
  <c r="M5877" i="1" l="1"/>
  <c r="S5877" i="1" s="1"/>
  <c r="N5876" i="1"/>
  <c r="E5877" i="1" s="1"/>
  <c r="G5877" i="1" s="1"/>
  <c r="Q5876" i="1"/>
  <c r="K5876" i="1" s="1"/>
  <c r="L5877" i="1" s="1"/>
  <c r="M5879" i="1" s="1"/>
  <c r="S5879" i="1" s="1"/>
  <c r="N5877" i="1" l="1"/>
  <c r="E5878" i="1" s="1"/>
  <c r="G5878" i="1" s="1"/>
  <c r="M5878" i="1"/>
  <c r="S5878" i="1" s="1"/>
  <c r="Q5877" i="1"/>
  <c r="K5877" i="1" s="1"/>
  <c r="L5878" i="1" s="1"/>
  <c r="M5880" i="1" s="1"/>
  <c r="S5880" i="1" s="1"/>
  <c r="N5878" i="1" l="1"/>
  <c r="E5879" i="1" s="1"/>
  <c r="G5879" i="1" s="1"/>
  <c r="N5879" i="1" s="1"/>
  <c r="E5880" i="1" s="1"/>
  <c r="Q5878" i="1"/>
  <c r="K5878" i="1" s="1"/>
  <c r="L5879" i="1" s="1"/>
  <c r="G5880" i="1" l="1"/>
  <c r="N5880" i="1" s="1"/>
  <c r="E5881" i="1" s="1"/>
  <c r="Q5879" i="1"/>
  <c r="K5879" i="1" s="1"/>
  <c r="L5880" i="1" s="1"/>
  <c r="M5882" i="1" s="1"/>
  <c r="S5882" i="1" s="1"/>
  <c r="M5881" i="1" l="1"/>
  <c r="S5881" i="1" s="1"/>
  <c r="G5881" i="1"/>
  <c r="Q5880" i="1"/>
  <c r="K5880" i="1" s="1"/>
  <c r="L5881" i="1" s="1"/>
  <c r="N5881" i="1" l="1"/>
  <c r="E5882" i="1" s="1"/>
  <c r="G5882" i="1" s="1"/>
  <c r="N5882" i="1" s="1"/>
  <c r="E5883" i="1" s="1"/>
  <c r="Q5881" i="1"/>
  <c r="K5881" i="1" s="1"/>
  <c r="L5882" i="1" s="1"/>
  <c r="M5883" i="1" l="1"/>
  <c r="S5883" i="1" s="1"/>
  <c r="G5883" i="1"/>
  <c r="Q5882" i="1"/>
  <c r="K5882" i="1" s="1"/>
  <c r="L5883" i="1" s="1"/>
  <c r="N5883" i="1" l="1"/>
  <c r="E5884" i="1" s="1"/>
  <c r="G5884" i="1" s="1"/>
  <c r="M5884" i="1"/>
  <c r="S5884" i="1" s="1"/>
  <c r="Q5883" i="1"/>
  <c r="K5883" i="1" s="1"/>
  <c r="L5884" i="1" s="1"/>
  <c r="M5885" i="1" s="1"/>
  <c r="S5885" i="1" s="1"/>
  <c r="N5884" i="1" l="1"/>
  <c r="E5885" i="1" s="1"/>
  <c r="G5885" i="1" s="1"/>
  <c r="N5885" i="1" s="1"/>
  <c r="E5886" i="1" s="1"/>
  <c r="Q5884" i="1"/>
  <c r="K5884" i="1" s="1"/>
  <c r="L5885" i="1" s="1"/>
  <c r="M5887" i="1" s="1"/>
  <c r="S5887" i="1" s="1"/>
  <c r="M5886" i="1" l="1"/>
  <c r="S5886" i="1" s="1"/>
  <c r="G5886" i="1"/>
  <c r="Q5885" i="1"/>
  <c r="K5885" i="1" s="1"/>
  <c r="L5886" i="1" s="1"/>
  <c r="M5888" i="1" s="1"/>
  <c r="S5888" i="1" s="1"/>
  <c r="N5886" i="1" l="1"/>
  <c r="E5887" i="1" s="1"/>
  <c r="G5887" i="1" s="1"/>
  <c r="N5887" i="1" s="1"/>
  <c r="E5888" i="1" s="1"/>
  <c r="Q5886" i="1"/>
  <c r="K5886" i="1" s="1"/>
  <c r="L5887" i="1" s="1"/>
  <c r="M5889" i="1" s="1"/>
  <c r="S5889" i="1" s="1"/>
  <c r="G5888" i="1" l="1"/>
  <c r="N5888" i="1" s="1"/>
  <c r="E5889" i="1" s="1"/>
  <c r="Q5887" i="1"/>
  <c r="K5887" i="1" s="1"/>
  <c r="L5888" i="1" s="1"/>
  <c r="G5889" i="1" l="1"/>
  <c r="N5889" i="1" s="1"/>
  <c r="E5890" i="1" s="1"/>
  <c r="Q5888" i="1"/>
  <c r="K5888" i="1" s="1"/>
  <c r="L5889" i="1" s="1"/>
  <c r="M5890" i="1" l="1"/>
  <c r="S5890" i="1" s="1"/>
  <c r="G5890" i="1"/>
  <c r="Q5889" i="1"/>
  <c r="K5889" i="1" s="1"/>
  <c r="L5890" i="1" s="1"/>
  <c r="M5892" i="1" s="1"/>
  <c r="S5892" i="1" s="1"/>
  <c r="N5890" i="1" l="1"/>
  <c r="E5891" i="1" s="1"/>
  <c r="G5891" i="1" s="1"/>
  <c r="M5891" i="1"/>
  <c r="S5891" i="1" s="1"/>
  <c r="Q5890" i="1"/>
  <c r="K5890" i="1" s="1"/>
  <c r="L5891" i="1" s="1"/>
  <c r="M5893" i="1" s="1"/>
  <c r="S5893" i="1" s="1"/>
  <c r="N5891" i="1" l="1"/>
  <c r="E5892" i="1" s="1"/>
  <c r="G5892" i="1" s="1"/>
  <c r="N5892" i="1" s="1"/>
  <c r="E5893" i="1" s="1"/>
  <c r="Q5891" i="1"/>
  <c r="K5891" i="1" s="1"/>
  <c r="L5892" i="1" s="1"/>
  <c r="G5893" i="1" l="1"/>
  <c r="N5893" i="1" s="1"/>
  <c r="E5894" i="1" s="1"/>
  <c r="Q5892" i="1"/>
  <c r="K5892" i="1" s="1"/>
  <c r="L5893" i="1" s="1"/>
  <c r="M5895" i="1" s="1"/>
  <c r="S5895" i="1" s="1"/>
  <c r="M5894" i="1" l="1"/>
  <c r="S5894" i="1" s="1"/>
  <c r="G5894" i="1"/>
  <c r="Q5893" i="1"/>
  <c r="K5893" i="1" s="1"/>
  <c r="L5894" i="1" s="1"/>
  <c r="M5896" i="1" s="1"/>
  <c r="S5896" i="1" s="1"/>
  <c r="N5894" i="1" l="1"/>
  <c r="E5895" i="1" s="1"/>
  <c r="G5895" i="1" s="1"/>
  <c r="N5895" i="1" s="1"/>
  <c r="E5896" i="1" s="1"/>
  <c r="Q5894" i="1"/>
  <c r="K5894" i="1" s="1"/>
  <c r="L5895" i="1" s="1"/>
  <c r="M5897" i="1" s="1"/>
  <c r="S5897" i="1" s="1"/>
  <c r="G5896" i="1" l="1"/>
  <c r="N5896" i="1" s="1"/>
  <c r="E5897" i="1" s="1"/>
  <c r="Q5895" i="1"/>
  <c r="K5895" i="1" s="1"/>
  <c r="L5896" i="1" s="1"/>
  <c r="M5898" i="1" s="1"/>
  <c r="S5898" i="1" s="1"/>
  <c r="G5897" i="1" l="1"/>
  <c r="N5897" i="1" s="1"/>
  <c r="E5898" i="1" s="1"/>
  <c r="Q5896" i="1"/>
  <c r="K5896" i="1" s="1"/>
  <c r="L5897" i="1" s="1"/>
  <c r="G5898" i="1" l="1"/>
  <c r="N5898" i="1" s="1"/>
  <c r="E5899" i="1" s="1"/>
  <c r="Q5897" i="1"/>
  <c r="K5897" i="1" s="1"/>
  <c r="L5898" i="1" s="1"/>
  <c r="M5900" i="1" s="1"/>
  <c r="S5900" i="1" s="1"/>
  <c r="M5899" i="1" l="1"/>
  <c r="S5899" i="1" s="1"/>
  <c r="G5899" i="1"/>
  <c r="Q5898" i="1"/>
  <c r="K5898" i="1" s="1"/>
  <c r="L5899" i="1" s="1"/>
  <c r="N5899" i="1" l="1"/>
  <c r="E5900" i="1" s="1"/>
  <c r="G5900" i="1" s="1"/>
  <c r="N5900" i="1" s="1"/>
  <c r="E5901" i="1" s="1"/>
  <c r="Q5899" i="1"/>
  <c r="K5899" i="1" s="1"/>
  <c r="L5900" i="1" s="1"/>
  <c r="M5901" i="1" l="1"/>
  <c r="S5901" i="1" s="1"/>
  <c r="G5901" i="1"/>
  <c r="Q5900" i="1"/>
  <c r="K5900" i="1" s="1"/>
  <c r="L5901" i="1" s="1"/>
  <c r="M5902" i="1" s="1"/>
  <c r="S5902" i="1" s="1"/>
  <c r="N5901" i="1" l="1"/>
  <c r="E5902" i="1" s="1"/>
  <c r="G5902" i="1" s="1"/>
  <c r="N5902" i="1" s="1"/>
  <c r="E5903" i="1" s="1"/>
  <c r="Q5901" i="1"/>
  <c r="K5901" i="1" s="1"/>
  <c r="L5902" i="1" s="1"/>
  <c r="M5903" i="1" l="1"/>
  <c r="S5903" i="1" s="1"/>
  <c r="G5903" i="1"/>
  <c r="Q5902" i="1"/>
  <c r="K5902" i="1" s="1"/>
  <c r="L5903" i="1" s="1"/>
  <c r="N5903" i="1" l="1"/>
  <c r="E5904" i="1" s="1"/>
  <c r="G5904" i="1" s="1"/>
  <c r="M5904" i="1"/>
  <c r="S5904" i="1" s="1"/>
  <c r="Q5903" i="1"/>
  <c r="K5903" i="1" s="1"/>
  <c r="L5904" i="1" s="1"/>
  <c r="M5906" i="1" s="1"/>
  <c r="S5906" i="1" s="1"/>
  <c r="N5904" i="1" l="1"/>
  <c r="E5905" i="1" s="1"/>
  <c r="G5905" i="1" s="1"/>
  <c r="M5905" i="1"/>
  <c r="S5905" i="1" s="1"/>
  <c r="Q5904" i="1"/>
  <c r="K5904" i="1" s="1"/>
  <c r="L5905" i="1" s="1"/>
  <c r="M5907" i="1" s="1"/>
  <c r="S5907" i="1" s="1"/>
  <c r="N5905" i="1" l="1"/>
  <c r="E5906" i="1" s="1"/>
  <c r="G5906" i="1" s="1"/>
  <c r="N5906" i="1" s="1"/>
  <c r="E5907" i="1" s="1"/>
  <c r="Q5905" i="1"/>
  <c r="K5905" i="1" s="1"/>
  <c r="L5906" i="1" s="1"/>
  <c r="G5907" i="1" l="1"/>
  <c r="N5907" i="1" s="1"/>
  <c r="E5908" i="1" s="1"/>
  <c r="Q5906" i="1"/>
  <c r="K5906" i="1" s="1"/>
  <c r="L5907" i="1" s="1"/>
  <c r="M5908" i="1" l="1"/>
  <c r="S5908" i="1" s="1"/>
  <c r="G5908" i="1"/>
  <c r="Q5907" i="1"/>
  <c r="K5907" i="1" s="1"/>
  <c r="L5908" i="1" s="1"/>
  <c r="N5908" i="1" l="1"/>
  <c r="E5909" i="1" s="1"/>
  <c r="G5909" i="1" s="1"/>
  <c r="M5909" i="1"/>
  <c r="S5909" i="1" s="1"/>
  <c r="Q5908" i="1"/>
  <c r="K5908" i="1" s="1"/>
  <c r="L5909" i="1" s="1"/>
  <c r="M5910" i="1" s="1"/>
  <c r="S5910" i="1" s="1"/>
  <c r="N5909" i="1" l="1"/>
  <c r="E5910" i="1" s="1"/>
  <c r="G5910" i="1" s="1"/>
  <c r="N5910" i="1" s="1"/>
  <c r="E5911" i="1" s="1"/>
  <c r="Q5909" i="1"/>
  <c r="K5909" i="1" s="1"/>
  <c r="L5910" i="1" s="1"/>
  <c r="M5911" i="1" l="1"/>
  <c r="S5911" i="1" s="1"/>
  <c r="G5911" i="1"/>
  <c r="Q5910" i="1"/>
  <c r="K5910" i="1" s="1"/>
  <c r="L5911" i="1" s="1"/>
  <c r="M5913" i="1" s="1"/>
  <c r="S5913" i="1" s="1"/>
  <c r="N5911" i="1" l="1"/>
  <c r="E5912" i="1" s="1"/>
  <c r="G5912" i="1" s="1"/>
  <c r="M5912" i="1"/>
  <c r="S5912" i="1" s="1"/>
  <c r="Q5911" i="1"/>
  <c r="K5911" i="1" s="1"/>
  <c r="L5912" i="1" s="1"/>
  <c r="N5912" i="1" l="1"/>
  <c r="E5913" i="1" s="1"/>
  <c r="G5913" i="1" s="1"/>
  <c r="N5913" i="1" s="1"/>
  <c r="E5914" i="1" s="1"/>
  <c r="Q5912" i="1"/>
  <c r="K5912" i="1" s="1"/>
  <c r="L5913" i="1" s="1"/>
  <c r="M5914" i="1" l="1"/>
  <c r="S5914" i="1" s="1"/>
  <c r="G5914" i="1"/>
  <c r="Q5913" i="1"/>
  <c r="K5913" i="1" s="1"/>
  <c r="L5914" i="1" s="1"/>
  <c r="M5915" i="1" s="1"/>
  <c r="S5915" i="1" s="1"/>
  <c r="N5914" i="1" l="1"/>
  <c r="E5915" i="1" s="1"/>
  <c r="G5915" i="1" s="1"/>
  <c r="N5915" i="1" s="1"/>
  <c r="E5916" i="1" s="1"/>
  <c r="Q5914" i="1"/>
  <c r="K5914" i="1" s="1"/>
  <c r="L5915" i="1" s="1"/>
  <c r="M5916" i="1" l="1"/>
  <c r="S5916" i="1" s="1"/>
  <c r="G5916" i="1"/>
  <c r="Q5915" i="1"/>
  <c r="K5915" i="1" s="1"/>
  <c r="L5916" i="1" s="1"/>
  <c r="M5917" i="1" l="1"/>
  <c r="S5917" i="1" s="1"/>
  <c r="N5916" i="1"/>
  <c r="E5917" i="1" s="1"/>
  <c r="G5917" i="1" s="1"/>
  <c r="Q5916" i="1"/>
  <c r="K5916" i="1" s="1"/>
  <c r="L5917" i="1" s="1"/>
  <c r="M5918" i="1" s="1"/>
  <c r="S5918" i="1" s="1"/>
  <c r="N5917" i="1" l="1"/>
  <c r="E5918" i="1" s="1"/>
  <c r="G5918" i="1" s="1"/>
  <c r="N5918" i="1" s="1"/>
  <c r="E5919" i="1" s="1"/>
  <c r="Q5917" i="1"/>
  <c r="K5917" i="1" s="1"/>
  <c r="L5918" i="1" s="1"/>
  <c r="M5920" i="1" s="1"/>
  <c r="S5920" i="1" s="1"/>
  <c r="M5919" i="1" l="1"/>
  <c r="S5919" i="1" s="1"/>
  <c r="G5919" i="1"/>
  <c r="Q5918" i="1"/>
  <c r="K5918" i="1" s="1"/>
  <c r="L5919" i="1" s="1"/>
  <c r="N5919" i="1" l="1"/>
  <c r="E5920" i="1" s="1"/>
  <c r="G5920" i="1" s="1"/>
  <c r="N5920" i="1" s="1"/>
  <c r="E5921" i="1" s="1"/>
  <c r="Q5919" i="1"/>
  <c r="K5919" i="1" s="1"/>
  <c r="L5920" i="1" s="1"/>
  <c r="M5921" i="1" l="1"/>
  <c r="S5921" i="1" s="1"/>
  <c r="Q5920" i="1"/>
  <c r="K5920" i="1" s="1"/>
  <c r="L5921" i="1" s="1"/>
  <c r="M5923" i="1" s="1"/>
  <c r="S5923" i="1" s="1"/>
  <c r="G5921" i="1"/>
  <c r="N5921" i="1" l="1"/>
  <c r="E5922" i="1" s="1"/>
  <c r="G5922" i="1" s="1"/>
  <c r="M5922" i="1"/>
  <c r="S5922" i="1" s="1"/>
  <c r="Q5921" i="1"/>
  <c r="K5921" i="1" s="1"/>
  <c r="L5922" i="1" s="1"/>
  <c r="N5922" i="1" l="1"/>
  <c r="E5923" i="1" s="1"/>
  <c r="G5923" i="1" s="1"/>
  <c r="N5923" i="1" s="1"/>
  <c r="E5924" i="1" s="1"/>
  <c r="Q5922" i="1"/>
  <c r="K5922" i="1" s="1"/>
  <c r="L5923" i="1" s="1"/>
  <c r="M5925" i="1" s="1"/>
  <c r="S5925" i="1" s="1"/>
  <c r="M5924" i="1" l="1"/>
  <c r="S5924" i="1" s="1"/>
  <c r="G5924" i="1"/>
  <c r="Q5923" i="1"/>
  <c r="K5923" i="1" s="1"/>
  <c r="L5924" i="1" s="1"/>
  <c r="M5926" i="1" s="1"/>
  <c r="S5926" i="1" s="1"/>
  <c r="N5924" i="1" l="1"/>
  <c r="E5925" i="1" s="1"/>
  <c r="G5925" i="1" s="1"/>
  <c r="N5925" i="1" s="1"/>
  <c r="E5926" i="1" s="1"/>
  <c r="Q5924" i="1"/>
  <c r="K5924" i="1" s="1"/>
  <c r="L5925" i="1" s="1"/>
  <c r="G5926" i="1" l="1"/>
  <c r="N5926" i="1" s="1"/>
  <c r="E5927" i="1" s="1"/>
  <c r="Q5925" i="1"/>
  <c r="K5925" i="1" s="1"/>
  <c r="L5926" i="1" s="1"/>
  <c r="M5928" i="1" s="1"/>
  <c r="S5928" i="1" s="1"/>
  <c r="M5927" i="1" l="1"/>
  <c r="S5927" i="1" s="1"/>
  <c r="G5927" i="1"/>
  <c r="Q5926" i="1"/>
  <c r="K5926" i="1" s="1"/>
  <c r="L5927" i="1" s="1"/>
  <c r="N5927" i="1" l="1"/>
  <c r="E5928" i="1" s="1"/>
  <c r="G5928" i="1" s="1"/>
  <c r="N5928" i="1" s="1"/>
  <c r="E5929" i="1" s="1"/>
  <c r="Q5927" i="1"/>
  <c r="K5927" i="1" s="1"/>
  <c r="L5928" i="1" s="1"/>
  <c r="M5929" i="1" l="1"/>
  <c r="S5929" i="1" s="1"/>
  <c r="G5929" i="1"/>
  <c r="Q5928" i="1"/>
  <c r="K5928" i="1" s="1"/>
  <c r="L5929" i="1" s="1"/>
  <c r="M5931" i="1" s="1"/>
  <c r="S5931" i="1" s="1"/>
  <c r="M5930" i="1" l="1"/>
  <c r="S5930" i="1" s="1"/>
  <c r="N5929" i="1"/>
  <c r="E5930" i="1" s="1"/>
  <c r="G5930" i="1" s="1"/>
  <c r="Q5929" i="1"/>
  <c r="K5929" i="1" s="1"/>
  <c r="L5930" i="1" s="1"/>
  <c r="N5930" i="1" l="1"/>
  <c r="E5931" i="1" s="1"/>
  <c r="G5931" i="1" s="1"/>
  <c r="N5931" i="1" s="1"/>
  <c r="E5932" i="1" s="1"/>
  <c r="Q5930" i="1"/>
  <c r="K5930" i="1" s="1"/>
  <c r="L5931" i="1" s="1"/>
  <c r="M5932" i="1" l="1"/>
  <c r="S5932" i="1" s="1"/>
  <c r="G5932" i="1"/>
  <c r="Q5931" i="1"/>
  <c r="K5931" i="1" s="1"/>
  <c r="L5932" i="1" s="1"/>
  <c r="N5932" i="1" l="1"/>
  <c r="E5933" i="1" s="1"/>
  <c r="G5933" i="1" s="1"/>
  <c r="M5933" i="1"/>
  <c r="S5933" i="1" s="1"/>
  <c r="Q5932" i="1"/>
  <c r="K5932" i="1" s="1"/>
  <c r="L5933" i="1" s="1"/>
  <c r="M5935" i="1" s="1"/>
  <c r="S5935" i="1" s="1"/>
  <c r="N5933" i="1" l="1"/>
  <c r="E5934" i="1" s="1"/>
  <c r="G5934" i="1" s="1"/>
  <c r="M5934" i="1"/>
  <c r="S5934" i="1" s="1"/>
  <c r="Q5933" i="1"/>
  <c r="K5933" i="1" s="1"/>
  <c r="L5934" i="1" s="1"/>
  <c r="M5936" i="1" s="1"/>
  <c r="S5936" i="1" s="1"/>
  <c r="N5934" i="1" l="1"/>
  <c r="E5935" i="1" s="1"/>
  <c r="G5935" i="1" s="1"/>
  <c r="N5935" i="1" s="1"/>
  <c r="E5936" i="1" s="1"/>
  <c r="Q5934" i="1"/>
  <c r="K5934" i="1" s="1"/>
  <c r="L5935" i="1" s="1"/>
  <c r="M5937" i="1" s="1"/>
  <c r="S5937" i="1" s="1"/>
  <c r="G5936" i="1" l="1"/>
  <c r="N5936" i="1" s="1"/>
  <c r="E5937" i="1" s="1"/>
  <c r="Q5935" i="1"/>
  <c r="K5935" i="1" s="1"/>
  <c r="L5936" i="1" s="1"/>
  <c r="M5938" i="1" s="1"/>
  <c r="S5938" i="1" s="1"/>
  <c r="G5937" i="1" l="1"/>
  <c r="N5937" i="1" s="1"/>
  <c r="E5938" i="1" s="1"/>
  <c r="Q5936" i="1"/>
  <c r="K5936" i="1" s="1"/>
  <c r="L5937" i="1" s="1"/>
  <c r="G5938" i="1" l="1"/>
  <c r="N5938" i="1" s="1"/>
  <c r="E5939" i="1" s="1"/>
  <c r="Q5937" i="1"/>
  <c r="K5937" i="1" s="1"/>
  <c r="L5938" i="1" s="1"/>
  <c r="M5940" i="1" s="1"/>
  <c r="S5940" i="1" s="1"/>
  <c r="M5939" i="1" l="1"/>
  <c r="S5939" i="1" s="1"/>
  <c r="G5939" i="1"/>
  <c r="Q5938" i="1"/>
  <c r="K5938" i="1" s="1"/>
  <c r="L5939" i="1" s="1"/>
  <c r="M5941" i="1" s="1"/>
  <c r="S5941" i="1" s="1"/>
  <c r="N5939" i="1" l="1"/>
  <c r="E5940" i="1" s="1"/>
  <c r="G5940" i="1" s="1"/>
  <c r="N5940" i="1" s="1"/>
  <c r="E5941" i="1" s="1"/>
  <c r="Q5939" i="1"/>
  <c r="K5939" i="1" s="1"/>
  <c r="L5940" i="1" s="1"/>
  <c r="Q5940" i="1" l="1"/>
  <c r="K5940" i="1" s="1"/>
  <c r="L5941" i="1" s="1"/>
  <c r="M5942" i="1" s="1"/>
  <c r="S5942" i="1" s="1"/>
  <c r="G5941" i="1"/>
  <c r="N5941" i="1" s="1"/>
  <c r="E5942" i="1" s="1"/>
  <c r="G5942" i="1" l="1"/>
  <c r="N5942" i="1" s="1"/>
  <c r="E5943" i="1" s="1"/>
  <c r="Q5941" i="1"/>
  <c r="K5941" i="1" s="1"/>
  <c r="L5942" i="1" s="1"/>
  <c r="M5943" i="1" l="1"/>
  <c r="S5943" i="1" s="1"/>
  <c r="G5943" i="1"/>
  <c r="Q5942" i="1"/>
  <c r="K5942" i="1" s="1"/>
  <c r="L5943" i="1" s="1"/>
  <c r="M5944" i="1" s="1"/>
  <c r="S5944" i="1" s="1"/>
  <c r="N5943" i="1" l="1"/>
  <c r="E5944" i="1" s="1"/>
  <c r="G5944" i="1" s="1"/>
  <c r="N5944" i="1" s="1"/>
  <c r="E5945" i="1" s="1"/>
  <c r="Q5943" i="1"/>
  <c r="K5943" i="1" s="1"/>
  <c r="L5944" i="1" s="1"/>
  <c r="M5945" i="1" l="1"/>
  <c r="S5945" i="1" s="1"/>
  <c r="G5945" i="1"/>
  <c r="Q5944" i="1"/>
  <c r="K5944" i="1" s="1"/>
  <c r="L5945" i="1" s="1"/>
  <c r="N5945" i="1" l="1"/>
  <c r="E5946" i="1" s="1"/>
  <c r="G5946" i="1" s="1"/>
  <c r="M5946" i="1"/>
  <c r="S5946" i="1" s="1"/>
  <c r="Q5945" i="1"/>
  <c r="K5945" i="1" s="1"/>
  <c r="L5946" i="1" s="1"/>
  <c r="M5948" i="1" s="1"/>
  <c r="S5948" i="1" s="1"/>
  <c r="N5946" i="1" l="1"/>
  <c r="E5947" i="1" s="1"/>
  <c r="G5947" i="1" s="1"/>
  <c r="M5947" i="1"/>
  <c r="S5947" i="1" s="1"/>
  <c r="Q5946" i="1"/>
  <c r="K5946" i="1" s="1"/>
  <c r="L5947" i="1" s="1"/>
  <c r="M5949" i="1" s="1"/>
  <c r="S5949" i="1" s="1"/>
  <c r="N5947" i="1" l="1"/>
  <c r="E5948" i="1" s="1"/>
  <c r="G5948" i="1" s="1"/>
  <c r="N5948" i="1" s="1"/>
  <c r="E5949" i="1" s="1"/>
  <c r="Q5947" i="1"/>
  <c r="K5947" i="1" s="1"/>
  <c r="L5948" i="1" s="1"/>
  <c r="G5949" i="1" l="1"/>
  <c r="N5949" i="1" s="1"/>
  <c r="E5950" i="1" s="1"/>
  <c r="Q5948" i="1"/>
  <c r="K5948" i="1" s="1"/>
  <c r="L5949" i="1" s="1"/>
  <c r="M5951" i="1" s="1"/>
  <c r="S5951" i="1" s="1"/>
  <c r="M5950" i="1" l="1"/>
  <c r="S5950" i="1" s="1"/>
  <c r="G5950" i="1"/>
  <c r="Q5949" i="1"/>
  <c r="K5949" i="1" s="1"/>
  <c r="L5950" i="1" s="1"/>
  <c r="N5950" i="1" l="1"/>
  <c r="E5951" i="1" s="1"/>
  <c r="G5951" i="1" s="1"/>
  <c r="N5951" i="1" s="1"/>
  <c r="E5952" i="1" s="1"/>
  <c r="Q5950" i="1"/>
  <c r="K5950" i="1" s="1"/>
  <c r="L5951" i="1" s="1"/>
  <c r="M5952" i="1" l="1"/>
  <c r="S5952" i="1" s="1"/>
  <c r="G5952" i="1"/>
  <c r="Q5951" i="1"/>
  <c r="K5951" i="1" s="1"/>
  <c r="L5952" i="1" s="1"/>
  <c r="M5954" i="1" s="1"/>
  <c r="S5954" i="1" s="1"/>
  <c r="N5952" i="1" l="1"/>
  <c r="E5953" i="1" s="1"/>
  <c r="G5953" i="1" s="1"/>
  <c r="M5953" i="1"/>
  <c r="S5953" i="1" s="1"/>
  <c r="Q5952" i="1"/>
  <c r="K5952" i="1" s="1"/>
  <c r="L5953" i="1" s="1"/>
  <c r="N5953" i="1" l="1"/>
  <c r="E5954" i="1" s="1"/>
  <c r="G5954" i="1" s="1"/>
  <c r="N5954" i="1" s="1"/>
  <c r="E5955" i="1" s="1"/>
  <c r="Q5953" i="1"/>
  <c r="K5953" i="1" s="1"/>
  <c r="L5954" i="1" s="1"/>
  <c r="M5955" i="1" s="1"/>
  <c r="S5955" i="1" s="1"/>
  <c r="G5955" i="1" l="1"/>
  <c r="N5955" i="1" s="1"/>
  <c r="E5956" i="1" s="1"/>
  <c r="Q5954" i="1"/>
  <c r="K5954" i="1" s="1"/>
  <c r="L5955" i="1" s="1"/>
  <c r="M5957" i="1" s="1"/>
  <c r="S5957" i="1" s="1"/>
  <c r="M5956" i="1" l="1"/>
  <c r="S5956" i="1" s="1"/>
  <c r="G5956" i="1"/>
  <c r="Q5955" i="1"/>
  <c r="K5955" i="1" s="1"/>
  <c r="L5956" i="1" s="1"/>
  <c r="M5958" i="1" s="1"/>
  <c r="S5958" i="1" s="1"/>
  <c r="N5956" i="1" l="1"/>
  <c r="E5957" i="1" s="1"/>
  <c r="G5957" i="1" s="1"/>
  <c r="N5957" i="1" s="1"/>
  <c r="E5958" i="1" s="1"/>
  <c r="Q5956" i="1"/>
  <c r="K5956" i="1" s="1"/>
  <c r="L5957" i="1" l="1"/>
  <c r="M5959" i="1" s="1"/>
  <c r="S5959" i="1" s="1"/>
  <c r="G5958" i="1"/>
  <c r="N5958" i="1" s="1"/>
  <c r="E5959" i="1" s="1"/>
  <c r="Q5957" i="1" l="1"/>
  <c r="K5957" i="1" s="1"/>
  <c r="L5958" i="1" s="1"/>
  <c r="M5960" i="1" s="1"/>
  <c r="S5960" i="1" s="1"/>
  <c r="G5959" i="1"/>
  <c r="N5959" i="1" s="1"/>
  <c r="E5960" i="1" s="1"/>
  <c r="Q5958" i="1" l="1"/>
  <c r="K5958" i="1" s="1"/>
  <c r="L5959" i="1" s="1"/>
  <c r="Q5959" i="1" s="1"/>
  <c r="K5959" i="1" s="1"/>
  <c r="L5960" i="1" s="1"/>
  <c r="G5960" i="1"/>
  <c r="N5960" i="1" s="1"/>
  <c r="E5961" i="1" s="1"/>
  <c r="M5961" i="1" l="1"/>
  <c r="S5961" i="1" s="1"/>
  <c r="G5961" i="1"/>
  <c r="Q5960" i="1"/>
  <c r="K5960" i="1" s="1"/>
  <c r="L5961" i="1" s="1"/>
  <c r="M5963" i="1" s="1"/>
  <c r="S5963" i="1" s="1"/>
  <c r="M5962" i="1" l="1"/>
  <c r="S5962" i="1" s="1"/>
  <c r="N5961" i="1"/>
  <c r="E5962" i="1" s="1"/>
  <c r="G5962" i="1" s="1"/>
  <c r="Q5961" i="1"/>
  <c r="K5961" i="1" s="1"/>
  <c r="L5962" i="1" s="1"/>
  <c r="M5964" i="1" s="1"/>
  <c r="S5964" i="1" s="1"/>
  <c r="N5962" i="1" l="1"/>
  <c r="E5963" i="1" s="1"/>
  <c r="G5963" i="1" s="1"/>
  <c r="N5963" i="1" s="1"/>
  <c r="E5964" i="1" s="1"/>
  <c r="Q5962" i="1"/>
  <c r="K5962" i="1" s="1"/>
  <c r="L5963" i="1" s="1"/>
  <c r="G5964" i="1" l="1"/>
  <c r="N5964" i="1" s="1"/>
  <c r="E5965" i="1" s="1"/>
  <c r="Q5963" i="1"/>
  <c r="K5963" i="1" s="1"/>
  <c r="L5964" i="1" s="1"/>
  <c r="M5965" i="1" l="1"/>
  <c r="S5965" i="1" s="1"/>
  <c r="G5965" i="1"/>
  <c r="Q5964" i="1"/>
  <c r="K5964" i="1" s="1"/>
  <c r="L5965" i="1" s="1"/>
  <c r="M5967" i="1" s="1"/>
  <c r="S5967" i="1" s="1"/>
  <c r="N5965" i="1" l="1"/>
  <c r="E5966" i="1" s="1"/>
  <c r="G5966" i="1" s="1"/>
  <c r="M5966" i="1"/>
  <c r="S5966" i="1" s="1"/>
  <c r="Q5965" i="1"/>
  <c r="K5965" i="1" s="1"/>
  <c r="L5966" i="1" s="1"/>
  <c r="M5968" i="1" s="1"/>
  <c r="S5968" i="1" s="1"/>
  <c r="N5966" i="1" l="1"/>
  <c r="E5967" i="1" s="1"/>
  <c r="G5967" i="1" s="1"/>
  <c r="N5967" i="1" s="1"/>
  <c r="E5968" i="1" s="1"/>
  <c r="Q5966" i="1"/>
  <c r="K5966" i="1" s="1"/>
  <c r="L5967" i="1" s="1"/>
  <c r="G5968" i="1" l="1"/>
  <c r="N5968" i="1" s="1"/>
  <c r="E5969" i="1" s="1"/>
  <c r="Q5967" i="1"/>
  <c r="K5967" i="1" s="1"/>
  <c r="L5968" i="1" s="1"/>
  <c r="M5969" i="1" s="1"/>
  <c r="S5969" i="1" s="1"/>
  <c r="G5969" i="1" l="1"/>
  <c r="N5969" i="1" s="1"/>
  <c r="E5970" i="1" s="1"/>
  <c r="Q5968" i="1"/>
  <c r="K5968" i="1" s="1"/>
  <c r="L5969" i="1" s="1"/>
  <c r="M5970" i="1" l="1"/>
  <c r="S5970" i="1" s="1"/>
  <c r="G5970" i="1"/>
  <c r="Q5969" i="1"/>
  <c r="K5969" i="1" s="1"/>
  <c r="L5970" i="1" s="1"/>
  <c r="M5972" i="1" s="1"/>
  <c r="S5972" i="1" s="1"/>
  <c r="N5970" i="1" l="1"/>
  <c r="E5971" i="1" s="1"/>
  <c r="G5971" i="1" s="1"/>
  <c r="M5971" i="1"/>
  <c r="S5971" i="1" s="1"/>
  <c r="Q5970" i="1"/>
  <c r="K5970" i="1" s="1"/>
  <c r="L5971" i="1" s="1"/>
  <c r="N5971" i="1" l="1"/>
  <c r="E5972" i="1" s="1"/>
  <c r="G5972" i="1" s="1"/>
  <c r="N5972" i="1" s="1"/>
  <c r="E5973" i="1" s="1"/>
  <c r="Q5971" i="1"/>
  <c r="K5971" i="1" s="1"/>
  <c r="L5972" i="1" s="1"/>
  <c r="M5973" i="1" l="1"/>
  <c r="S5973" i="1" s="1"/>
  <c r="G5973" i="1"/>
  <c r="Q5972" i="1"/>
  <c r="K5972" i="1" s="1"/>
  <c r="L5973" i="1" s="1"/>
  <c r="M5975" i="1" s="1"/>
  <c r="S5975" i="1" s="1"/>
  <c r="M5974" i="1" l="1"/>
  <c r="S5974" i="1" s="1"/>
  <c r="N5973" i="1"/>
  <c r="E5974" i="1" s="1"/>
  <c r="G5974" i="1" s="1"/>
  <c r="Q5973" i="1"/>
  <c r="K5973" i="1" s="1"/>
  <c r="L5974" i="1" s="1"/>
  <c r="N5974" i="1" l="1"/>
  <c r="E5975" i="1" s="1"/>
  <c r="G5975" i="1" s="1"/>
  <c r="N5975" i="1" s="1"/>
  <c r="E5976" i="1" s="1"/>
  <c r="Q5974" i="1"/>
  <c r="K5974" i="1" s="1"/>
  <c r="L5975" i="1" s="1"/>
  <c r="M5976" i="1" l="1"/>
  <c r="S5976" i="1" s="1"/>
  <c r="G5976" i="1"/>
  <c r="Q5975" i="1"/>
  <c r="K5975" i="1" s="1"/>
  <c r="L5976" i="1" s="1"/>
  <c r="M5978" i="1" s="1"/>
  <c r="S5978" i="1" s="1"/>
  <c r="N5976" i="1" l="1"/>
  <c r="E5977" i="1" s="1"/>
  <c r="G5977" i="1" s="1"/>
  <c r="M5977" i="1"/>
  <c r="S5977" i="1" s="1"/>
  <c r="Q5976" i="1"/>
  <c r="K5976" i="1" s="1"/>
  <c r="L5977" i="1" s="1"/>
  <c r="M5979" i="1" s="1"/>
  <c r="S5979" i="1" s="1"/>
  <c r="N5977" i="1" l="1"/>
  <c r="E5978" i="1" s="1"/>
  <c r="G5978" i="1" s="1"/>
  <c r="N5978" i="1" s="1"/>
  <c r="E5979" i="1" s="1"/>
  <c r="Q5977" i="1"/>
  <c r="K5977" i="1" s="1"/>
  <c r="L5978" i="1" s="1"/>
  <c r="M5980" i="1" s="1"/>
  <c r="S5980" i="1" s="1"/>
  <c r="G5979" i="1" l="1"/>
  <c r="N5979" i="1" s="1"/>
  <c r="E5980" i="1" s="1"/>
  <c r="Q5978" i="1"/>
  <c r="K5978" i="1" s="1"/>
  <c r="L5979" i="1" s="1"/>
  <c r="M5981" i="1" s="1"/>
  <c r="S5981" i="1" s="1"/>
  <c r="G5980" i="1" l="1"/>
  <c r="N5980" i="1" s="1"/>
  <c r="E5981" i="1" s="1"/>
  <c r="Q5979" i="1"/>
  <c r="K5979" i="1" s="1"/>
  <c r="L5980" i="1" s="1"/>
  <c r="G5981" i="1" l="1"/>
  <c r="N5981" i="1" s="1"/>
  <c r="E5982" i="1" s="1"/>
  <c r="Q5980" i="1"/>
  <c r="K5980" i="1" s="1"/>
  <c r="L5981" i="1" s="1"/>
  <c r="M5983" i="1" s="1"/>
  <c r="S5983" i="1" s="1"/>
  <c r="M5982" i="1" l="1"/>
  <c r="S5982" i="1" s="1"/>
  <c r="G5982" i="1"/>
  <c r="Q5981" i="1"/>
  <c r="K5981" i="1" s="1"/>
  <c r="L5982" i="1" s="1"/>
  <c r="M5984" i="1" s="1"/>
  <c r="S5984" i="1" s="1"/>
  <c r="N5982" i="1" l="1"/>
  <c r="E5983" i="1" s="1"/>
  <c r="G5983" i="1" s="1"/>
  <c r="N5983" i="1" s="1"/>
  <c r="E5984" i="1" s="1"/>
  <c r="Q5982" i="1"/>
  <c r="K5982" i="1" s="1"/>
  <c r="L5983" i="1" s="1"/>
  <c r="G5984" i="1" l="1"/>
  <c r="N5984" i="1" s="1"/>
  <c r="E5985" i="1" s="1"/>
  <c r="Q5983" i="1"/>
  <c r="K5983" i="1" s="1"/>
  <c r="L5984" i="1" s="1"/>
  <c r="M5986" i="1" s="1"/>
  <c r="S5986" i="1" s="1"/>
  <c r="M5985" i="1" l="1"/>
  <c r="S5985" i="1" s="1"/>
  <c r="G5985" i="1"/>
  <c r="Q5984" i="1"/>
  <c r="K5984" i="1" s="1"/>
  <c r="L5985" i="1" s="1"/>
  <c r="M5987" i="1" s="1"/>
  <c r="S5987" i="1" s="1"/>
  <c r="N5985" i="1" l="1"/>
  <c r="E5986" i="1" s="1"/>
  <c r="G5986" i="1" s="1"/>
  <c r="N5986" i="1" s="1"/>
  <c r="E5987" i="1" s="1"/>
  <c r="Q5985" i="1"/>
  <c r="K5985" i="1" s="1"/>
  <c r="L5986" i="1" s="1"/>
  <c r="G5987" i="1" l="1"/>
  <c r="N5987" i="1" s="1"/>
  <c r="E5988" i="1" s="1"/>
  <c r="Q5986" i="1"/>
  <c r="K5986" i="1" s="1"/>
  <c r="L5987" i="1" s="1"/>
  <c r="M5988" i="1" l="1"/>
  <c r="S5988" i="1" s="1"/>
  <c r="G5988" i="1"/>
  <c r="Q5987" i="1"/>
  <c r="K5987" i="1" s="1"/>
  <c r="L5988" i="1" s="1"/>
  <c r="M5990" i="1" s="1"/>
  <c r="S5990" i="1" s="1"/>
  <c r="N5988" i="1" l="1"/>
  <c r="E5989" i="1" s="1"/>
  <c r="G5989" i="1" s="1"/>
  <c r="M5989" i="1"/>
  <c r="S5989" i="1" s="1"/>
  <c r="Q5988" i="1"/>
  <c r="K5988" i="1" s="1"/>
  <c r="L5989" i="1" s="1"/>
  <c r="N5989" i="1" l="1"/>
  <c r="E5990" i="1" s="1"/>
  <c r="G5990" i="1" s="1"/>
  <c r="N5990" i="1" s="1"/>
  <c r="E5991" i="1" s="1"/>
  <c r="Q5989" i="1"/>
  <c r="K5989" i="1" s="1"/>
  <c r="L5990" i="1" s="1"/>
  <c r="M5991" i="1" l="1"/>
  <c r="S5991" i="1" s="1"/>
  <c r="G5991" i="1"/>
  <c r="Q5990" i="1"/>
  <c r="K5990" i="1" s="1"/>
  <c r="L5991" i="1" s="1"/>
  <c r="M5992" i="1" s="1"/>
  <c r="S5992" i="1" s="1"/>
  <c r="N5991" i="1" l="1"/>
  <c r="E5992" i="1" s="1"/>
  <c r="G5992" i="1" s="1"/>
  <c r="N5992" i="1" s="1"/>
  <c r="E5993" i="1" s="1"/>
  <c r="Q5991" i="1"/>
  <c r="K5991" i="1" s="1"/>
  <c r="L5992" i="1" s="1"/>
  <c r="M5994" i="1" s="1"/>
  <c r="S5994" i="1" s="1"/>
  <c r="M5993" i="1" l="1"/>
  <c r="S5993" i="1" s="1"/>
  <c r="G5993" i="1"/>
  <c r="Q5992" i="1"/>
  <c r="K5992" i="1" s="1"/>
  <c r="L5993" i="1" s="1"/>
  <c r="N5993" i="1" l="1"/>
  <c r="E5994" i="1" s="1"/>
  <c r="G5994" i="1" s="1"/>
  <c r="N5994" i="1" s="1"/>
  <c r="E5995" i="1" s="1"/>
  <c r="Q5993" i="1"/>
  <c r="K5993" i="1" s="1"/>
  <c r="L5994" i="1" s="1"/>
  <c r="M5996" i="1" s="1"/>
  <c r="S5996" i="1" s="1"/>
  <c r="M5995" i="1" l="1"/>
  <c r="S5995" i="1" s="1"/>
  <c r="Q5994" i="1"/>
  <c r="K5994" i="1" s="1"/>
  <c r="L5995" i="1" s="1"/>
  <c r="M5997" i="1" s="1"/>
  <c r="S5997" i="1" s="1"/>
  <c r="G5995" i="1"/>
  <c r="N5995" i="1" l="1"/>
  <c r="E5996" i="1" s="1"/>
  <c r="G5996" i="1" s="1"/>
  <c r="N5996" i="1" s="1"/>
  <c r="E5997" i="1" s="1"/>
  <c r="Q5995" i="1"/>
  <c r="K5995" i="1" s="1"/>
  <c r="L5996" i="1" s="1"/>
  <c r="G5997" i="1" l="1"/>
  <c r="N5997" i="1" s="1"/>
  <c r="E5998" i="1" s="1"/>
  <c r="Q5996" i="1"/>
  <c r="K5996" i="1" s="1"/>
  <c r="L5997" i="1" s="1"/>
  <c r="M5998" i="1" l="1"/>
  <c r="S5998" i="1" s="1"/>
  <c r="G5998" i="1"/>
  <c r="Q5997" i="1"/>
  <c r="K5997" i="1" s="1"/>
  <c r="L5998" i="1" s="1"/>
  <c r="M6000" i="1" s="1"/>
  <c r="S6000" i="1" s="1"/>
  <c r="M5999" i="1" l="1"/>
  <c r="S5999" i="1" s="1"/>
  <c r="N5998" i="1"/>
  <c r="E5999" i="1" s="1"/>
  <c r="G5999" i="1" s="1"/>
  <c r="Q5998" i="1"/>
  <c r="K5998" i="1" s="1"/>
  <c r="L5999" i="1" s="1"/>
  <c r="M6001" i="1" s="1"/>
  <c r="S6001" i="1" s="1"/>
  <c r="N5999" i="1" l="1"/>
  <c r="E6000" i="1" s="1"/>
  <c r="G6000" i="1" s="1"/>
  <c r="N6000" i="1" s="1"/>
  <c r="E6001" i="1" s="1"/>
  <c r="Q5999" i="1"/>
  <c r="K5999" i="1" s="1"/>
  <c r="L6000" i="1" s="1"/>
  <c r="G6001" i="1" l="1"/>
  <c r="N6001" i="1" s="1"/>
  <c r="E6002" i="1" s="1"/>
  <c r="Q6000" i="1"/>
  <c r="K6000" i="1" s="1"/>
  <c r="L6001" i="1" s="1"/>
  <c r="M6002" i="1" l="1"/>
  <c r="S6002" i="1" s="1"/>
  <c r="G6002" i="1"/>
  <c r="Q6001" i="1"/>
  <c r="K6001" i="1" s="1"/>
  <c r="L6002" i="1" s="1"/>
  <c r="M6003" i="1" s="1"/>
  <c r="S6003" i="1" s="1"/>
  <c r="N6002" i="1" l="1"/>
  <c r="E6003" i="1" s="1"/>
  <c r="G6003" i="1" s="1"/>
  <c r="N6003" i="1" s="1"/>
  <c r="E6004" i="1" s="1"/>
  <c r="Q6002" i="1"/>
  <c r="K6002" i="1" s="1"/>
  <c r="L6003" i="1" s="1"/>
  <c r="M6004" i="1" l="1"/>
  <c r="S6004" i="1" s="1"/>
  <c r="G6004" i="1"/>
  <c r="Q6003" i="1"/>
  <c r="K6003" i="1" s="1"/>
  <c r="L6004" i="1" s="1"/>
  <c r="M6005" i="1" l="1"/>
  <c r="S6005" i="1" s="1"/>
  <c r="N6004" i="1"/>
  <c r="E6005" i="1" s="1"/>
  <c r="G6005" i="1" s="1"/>
  <c r="Q6004" i="1"/>
  <c r="K6004" i="1" s="1"/>
  <c r="L6005" i="1" s="1"/>
  <c r="M6007" i="1" s="1"/>
  <c r="S6007" i="1" s="1"/>
  <c r="N6005" i="1" l="1"/>
  <c r="E6006" i="1" s="1"/>
  <c r="G6006" i="1" s="1"/>
  <c r="M6006" i="1"/>
  <c r="S6006" i="1" s="1"/>
  <c r="Q6005" i="1"/>
  <c r="K6005" i="1" s="1"/>
  <c r="L6006" i="1" s="1"/>
  <c r="N6006" i="1" l="1"/>
  <c r="E6007" i="1" s="1"/>
  <c r="G6007" i="1" s="1"/>
  <c r="N6007" i="1" s="1"/>
  <c r="E6008" i="1" s="1"/>
  <c r="Q6006" i="1"/>
  <c r="K6006" i="1" s="1"/>
  <c r="L6007" i="1" s="1"/>
  <c r="M6008" i="1" l="1"/>
  <c r="S6008" i="1" s="1"/>
  <c r="G6008" i="1"/>
  <c r="Q6007" i="1"/>
  <c r="K6007" i="1" s="1"/>
  <c r="L6008" i="1" s="1"/>
  <c r="M6010" i="1" s="1"/>
  <c r="S6010" i="1" s="1"/>
  <c r="M6009" i="1" l="1"/>
  <c r="S6009" i="1" s="1"/>
  <c r="N6008" i="1"/>
  <c r="E6009" i="1" s="1"/>
  <c r="G6009" i="1" s="1"/>
  <c r="Q6008" i="1"/>
  <c r="K6008" i="1" s="1"/>
  <c r="L6009" i="1" s="1"/>
  <c r="M6011" i="1" s="1"/>
  <c r="S6011" i="1" s="1"/>
  <c r="N6009" i="1" l="1"/>
  <c r="E6010" i="1" s="1"/>
  <c r="G6010" i="1" s="1"/>
  <c r="N6010" i="1" s="1"/>
  <c r="E6011" i="1" s="1"/>
  <c r="Q6009" i="1"/>
  <c r="K6009" i="1" s="1"/>
  <c r="L6010" i="1" s="1"/>
  <c r="G6011" i="1" l="1"/>
  <c r="N6011" i="1" s="1"/>
  <c r="E6012" i="1" s="1"/>
  <c r="Q6010" i="1"/>
  <c r="K6010" i="1" s="1"/>
  <c r="L6011" i="1" s="1"/>
  <c r="M6013" i="1" s="1"/>
  <c r="S6013" i="1" s="1"/>
  <c r="M6012" i="1" l="1"/>
  <c r="S6012" i="1" s="1"/>
  <c r="Q6011" i="1"/>
  <c r="K6011" i="1" s="1"/>
  <c r="L6012" i="1" s="1"/>
  <c r="G6012" i="1"/>
  <c r="N6012" i="1" l="1"/>
  <c r="E6013" i="1" s="1"/>
  <c r="G6013" i="1" s="1"/>
  <c r="N6013" i="1" s="1"/>
  <c r="E6014" i="1" s="1"/>
  <c r="Q6012" i="1"/>
  <c r="K6012" i="1" s="1"/>
  <c r="L6013" i="1" s="1"/>
  <c r="M6014" i="1" s="1"/>
  <c r="S6014" i="1" s="1"/>
  <c r="G6014" i="1" l="1"/>
  <c r="N6014" i="1" s="1"/>
  <c r="E6015" i="1" s="1"/>
  <c r="Q6013" i="1"/>
  <c r="K6013" i="1" s="1"/>
  <c r="L6014" i="1" s="1"/>
  <c r="M6015" i="1" l="1"/>
  <c r="S6015" i="1" s="1"/>
  <c r="G6015" i="1"/>
  <c r="Q6014" i="1"/>
  <c r="K6014" i="1" s="1"/>
  <c r="L6015" i="1" s="1"/>
  <c r="M6017" i="1" s="1"/>
  <c r="S6017" i="1" s="1"/>
  <c r="N6015" i="1" l="1"/>
  <c r="E6016" i="1" s="1"/>
  <c r="G6016" i="1" s="1"/>
  <c r="M6016" i="1"/>
  <c r="S6016" i="1" s="1"/>
  <c r="Q6015" i="1"/>
  <c r="K6015" i="1" s="1"/>
  <c r="L6016" i="1" s="1"/>
  <c r="N6016" i="1" l="1"/>
  <c r="E6017" i="1" s="1"/>
  <c r="G6017" i="1" s="1"/>
  <c r="N6017" i="1" s="1"/>
  <c r="E6018" i="1" s="1"/>
  <c r="Q6016" i="1"/>
  <c r="K6016" i="1" s="1"/>
  <c r="L6017" i="1" s="1"/>
  <c r="M6018" i="1" l="1"/>
  <c r="S6018" i="1" s="1"/>
  <c r="G6018" i="1"/>
  <c r="Q6017" i="1"/>
  <c r="K6017" i="1" s="1"/>
  <c r="L6018" i="1" s="1"/>
  <c r="N6018" i="1" l="1"/>
  <c r="E6019" i="1" s="1"/>
  <c r="G6019" i="1" s="1"/>
  <c r="M6019" i="1"/>
  <c r="S6019" i="1" s="1"/>
  <c r="Q6018" i="1"/>
  <c r="K6018" i="1" s="1"/>
  <c r="L6019" i="1" s="1"/>
  <c r="N6019" i="1" l="1"/>
  <c r="E6020" i="1" s="1"/>
  <c r="G6020" i="1" s="1"/>
  <c r="M6020" i="1"/>
  <c r="S6020" i="1" s="1"/>
  <c r="Q6019" i="1"/>
  <c r="K6019" i="1" s="1"/>
  <c r="L6020" i="1" s="1"/>
  <c r="N6020" i="1" l="1"/>
  <c r="E6021" i="1" s="1"/>
  <c r="G6021" i="1" s="1"/>
  <c r="M6021" i="1"/>
  <c r="S6021" i="1" s="1"/>
  <c r="Q6020" i="1"/>
  <c r="K6020" i="1" s="1"/>
  <c r="L6021" i="1" s="1"/>
  <c r="M6023" i="1" s="1"/>
  <c r="S6023" i="1" s="1"/>
  <c r="N6021" i="1" l="1"/>
  <c r="E6022" i="1" s="1"/>
  <c r="G6022" i="1" s="1"/>
  <c r="M6022" i="1"/>
  <c r="S6022" i="1" s="1"/>
  <c r="Q6021" i="1"/>
  <c r="K6021" i="1" s="1"/>
  <c r="L6022" i="1" s="1"/>
  <c r="N6022" i="1" l="1"/>
  <c r="E6023" i="1" s="1"/>
  <c r="G6023" i="1" s="1"/>
  <c r="N6023" i="1" s="1"/>
  <c r="E6024" i="1" s="1"/>
  <c r="Q6022" i="1"/>
  <c r="K6022" i="1" s="1"/>
  <c r="L6023" i="1" s="1"/>
  <c r="M6024" i="1" l="1"/>
  <c r="S6024" i="1" s="1"/>
  <c r="G6024" i="1"/>
  <c r="Q6023" i="1"/>
  <c r="K6023" i="1" s="1"/>
  <c r="L6024" i="1" s="1"/>
  <c r="M6026" i="1" s="1"/>
  <c r="S6026" i="1" s="1"/>
  <c r="N6024" i="1" l="1"/>
  <c r="E6025" i="1" s="1"/>
  <c r="G6025" i="1" s="1"/>
  <c r="M6025" i="1"/>
  <c r="S6025" i="1" s="1"/>
  <c r="Q6024" i="1"/>
  <c r="K6024" i="1" s="1"/>
  <c r="L6025" i="1" s="1"/>
  <c r="N6025" i="1" l="1"/>
  <c r="E6026" i="1" s="1"/>
  <c r="G6026" i="1" s="1"/>
  <c r="N6026" i="1" s="1"/>
  <c r="E6027" i="1" s="1"/>
  <c r="Q6025" i="1"/>
  <c r="K6025" i="1" s="1"/>
  <c r="L6026" i="1" s="1"/>
  <c r="M6028" i="1" s="1"/>
  <c r="S6028" i="1" s="1"/>
  <c r="M6027" i="1" l="1"/>
  <c r="S6027" i="1" s="1"/>
  <c r="G6027" i="1"/>
  <c r="Q6026" i="1"/>
  <c r="K6026" i="1" s="1"/>
  <c r="L6027" i="1" s="1"/>
  <c r="M6029" i="1" s="1"/>
  <c r="S6029" i="1" s="1"/>
  <c r="N6027" i="1" l="1"/>
  <c r="E6028" i="1" s="1"/>
  <c r="G6028" i="1" s="1"/>
  <c r="N6028" i="1" s="1"/>
  <c r="E6029" i="1" s="1"/>
  <c r="Q6027" i="1"/>
  <c r="K6027" i="1" s="1"/>
  <c r="L6028" i="1" s="1"/>
  <c r="G6029" i="1" l="1"/>
  <c r="N6029" i="1" s="1"/>
  <c r="E6030" i="1" s="1"/>
  <c r="Q6028" i="1"/>
  <c r="K6028" i="1" s="1"/>
  <c r="L6029" i="1" s="1"/>
  <c r="M6031" i="1" s="1"/>
  <c r="S6031" i="1" s="1"/>
  <c r="M6030" i="1" l="1"/>
  <c r="S6030" i="1" s="1"/>
  <c r="G6030" i="1"/>
  <c r="Q6029" i="1"/>
  <c r="K6029" i="1" s="1"/>
  <c r="L6030" i="1" s="1"/>
  <c r="M6032" i="1" s="1"/>
  <c r="S6032" i="1" s="1"/>
  <c r="N6030" i="1" l="1"/>
  <c r="E6031" i="1" s="1"/>
  <c r="G6031" i="1" s="1"/>
  <c r="N6031" i="1" s="1"/>
  <c r="E6032" i="1" s="1"/>
  <c r="Q6030" i="1"/>
  <c r="K6030" i="1" s="1"/>
  <c r="L6031" i="1" s="1"/>
  <c r="G6032" i="1" l="1"/>
  <c r="N6032" i="1" s="1"/>
  <c r="E6033" i="1" s="1"/>
  <c r="Q6031" i="1"/>
  <c r="K6031" i="1" s="1"/>
  <c r="L6032" i="1" s="1"/>
  <c r="M6033" i="1" l="1"/>
  <c r="S6033" i="1" s="1"/>
  <c r="G6033" i="1"/>
  <c r="Q6032" i="1"/>
  <c r="K6032" i="1" s="1"/>
  <c r="L6033" i="1" s="1"/>
  <c r="M6034" i="1" s="1"/>
  <c r="S6034" i="1" s="1"/>
  <c r="N6033" i="1" l="1"/>
  <c r="E6034" i="1" s="1"/>
  <c r="G6034" i="1" s="1"/>
  <c r="N6034" i="1" s="1"/>
  <c r="E6035" i="1" s="1"/>
  <c r="Q6033" i="1"/>
  <c r="K6033" i="1" s="1"/>
  <c r="L6034" i="1" s="1"/>
  <c r="M6035" i="1" l="1"/>
  <c r="S6035" i="1" s="1"/>
  <c r="G6035" i="1"/>
  <c r="Q6034" i="1"/>
  <c r="K6034" i="1" s="1"/>
  <c r="L6035" i="1" s="1"/>
  <c r="M6036" i="1" l="1"/>
  <c r="S6036" i="1" s="1"/>
  <c r="N6035" i="1"/>
  <c r="E6036" i="1" s="1"/>
  <c r="G6036" i="1" s="1"/>
  <c r="Q6035" i="1"/>
  <c r="K6035" i="1" s="1"/>
  <c r="L6036" i="1" s="1"/>
  <c r="M6037" i="1" s="1"/>
  <c r="S6037" i="1" s="1"/>
  <c r="N6036" i="1" l="1"/>
  <c r="E6037" i="1" s="1"/>
  <c r="G6037" i="1" s="1"/>
  <c r="N6037" i="1" s="1"/>
  <c r="E6038" i="1" s="1"/>
  <c r="Q6036" i="1"/>
  <c r="K6036" i="1" s="1"/>
  <c r="L6037" i="1" s="1"/>
  <c r="M6039" i="1" s="1"/>
  <c r="S6039" i="1" s="1"/>
  <c r="M6038" i="1" l="1"/>
  <c r="S6038" i="1" s="1"/>
  <c r="G6038" i="1"/>
  <c r="Q6037" i="1"/>
  <c r="K6037" i="1" s="1"/>
  <c r="L6038" i="1" s="1"/>
  <c r="N6038" i="1" l="1"/>
  <c r="E6039" i="1" s="1"/>
  <c r="G6039" i="1" s="1"/>
  <c r="N6039" i="1" s="1"/>
  <c r="E6040" i="1" s="1"/>
  <c r="Q6038" i="1"/>
  <c r="K6038" i="1" s="1"/>
  <c r="L6039" i="1" s="1"/>
  <c r="M6040" i="1" l="1"/>
  <c r="S6040" i="1" s="1"/>
  <c r="G6040" i="1"/>
  <c r="Q6039" i="1"/>
  <c r="K6039" i="1" s="1"/>
  <c r="L6040" i="1" s="1"/>
  <c r="M6041" i="1" s="1"/>
  <c r="S6041" i="1" s="1"/>
  <c r="N6040" i="1" l="1"/>
  <c r="E6041" i="1" s="1"/>
  <c r="G6041" i="1" s="1"/>
  <c r="N6041" i="1" s="1"/>
  <c r="E6042" i="1" s="1"/>
  <c r="Q6040" i="1"/>
  <c r="K6040" i="1" s="1"/>
  <c r="L6041" i="1" s="1"/>
  <c r="M6043" i="1" s="1"/>
  <c r="S6043" i="1" s="1"/>
  <c r="M6042" i="1" l="1"/>
  <c r="S6042" i="1" s="1"/>
  <c r="G6042" i="1"/>
  <c r="Q6041" i="1"/>
  <c r="K6041" i="1" s="1"/>
  <c r="L6042" i="1" s="1"/>
  <c r="M6044" i="1" s="1"/>
  <c r="S6044" i="1" s="1"/>
  <c r="N6042" i="1" l="1"/>
  <c r="E6043" i="1" s="1"/>
  <c r="G6043" i="1" s="1"/>
  <c r="N6043" i="1" s="1"/>
  <c r="E6044" i="1" s="1"/>
  <c r="Q6042" i="1"/>
  <c r="K6042" i="1" s="1"/>
  <c r="L6043" i="1" s="1"/>
  <c r="Q6043" i="1" l="1"/>
  <c r="K6043" i="1" s="1"/>
  <c r="L6044" i="1" s="1"/>
  <c r="M6046" i="1" s="1"/>
  <c r="S6046" i="1" s="1"/>
  <c r="G6044" i="1"/>
  <c r="N6044" i="1" s="1"/>
  <c r="E6045" i="1" s="1"/>
  <c r="M6045" i="1" l="1"/>
  <c r="S6045" i="1" s="1"/>
  <c r="G6045" i="1"/>
  <c r="Q6044" i="1"/>
  <c r="K6044" i="1" s="1"/>
  <c r="L6045" i="1" s="1"/>
  <c r="N6045" i="1" l="1"/>
  <c r="E6046" i="1" s="1"/>
  <c r="G6046" i="1" s="1"/>
  <c r="N6046" i="1" s="1"/>
  <c r="E6047" i="1" s="1"/>
  <c r="Q6045" i="1"/>
  <c r="K6045" i="1" s="1"/>
  <c r="L6046" i="1" s="1"/>
  <c r="M6048" i="1" s="1"/>
  <c r="S6048" i="1" s="1"/>
  <c r="M6047" i="1" l="1"/>
  <c r="S6047" i="1" s="1"/>
  <c r="G6047" i="1"/>
  <c r="Q6046" i="1"/>
  <c r="K6046" i="1" s="1"/>
  <c r="L6047" i="1" s="1"/>
  <c r="M6049" i="1" s="1"/>
  <c r="S6049" i="1" s="1"/>
  <c r="N6047" i="1" l="1"/>
  <c r="E6048" i="1" s="1"/>
  <c r="G6048" i="1" s="1"/>
  <c r="N6048" i="1" s="1"/>
  <c r="E6049" i="1" s="1"/>
  <c r="Q6047" i="1"/>
  <c r="K6047" i="1" s="1"/>
  <c r="L6048" i="1" s="1"/>
  <c r="G6049" i="1" l="1"/>
  <c r="N6049" i="1" s="1"/>
  <c r="E6050" i="1" s="1"/>
  <c r="Q6048" i="1"/>
  <c r="K6048" i="1" s="1"/>
  <c r="L6049" i="1" s="1"/>
  <c r="M6050" i="1" s="1"/>
  <c r="S6050" i="1" s="1"/>
  <c r="Q6049" i="1" l="1"/>
  <c r="K6049" i="1" s="1"/>
  <c r="L6050" i="1" s="1"/>
  <c r="M6052" i="1" s="1"/>
  <c r="S6052" i="1" s="1"/>
  <c r="G6050" i="1"/>
  <c r="N6050" i="1" s="1"/>
  <c r="E6051" i="1" s="1"/>
  <c r="M6051" i="1" l="1"/>
  <c r="S6051" i="1" s="1"/>
  <c r="G6051" i="1"/>
  <c r="Q6050" i="1"/>
  <c r="K6050" i="1" s="1"/>
  <c r="L6051" i="1" s="1"/>
  <c r="N6051" i="1" l="1"/>
  <c r="E6052" i="1" s="1"/>
  <c r="G6052" i="1" s="1"/>
  <c r="N6052" i="1" s="1"/>
  <c r="E6053" i="1" s="1"/>
  <c r="Q6051" i="1"/>
  <c r="K6051" i="1" s="1"/>
  <c r="L6052" i="1" s="1"/>
  <c r="M6053" i="1" l="1"/>
  <c r="S6053" i="1" s="1"/>
  <c r="G6053" i="1"/>
  <c r="Q6052" i="1"/>
  <c r="K6052" i="1" s="1"/>
  <c r="L6053" i="1" s="1"/>
  <c r="M6055" i="1" s="1"/>
  <c r="S6055" i="1" s="1"/>
  <c r="N6053" i="1" l="1"/>
  <c r="E6054" i="1" s="1"/>
  <c r="G6054" i="1" s="1"/>
  <c r="M6054" i="1"/>
  <c r="S6054" i="1" s="1"/>
  <c r="Q6053" i="1"/>
  <c r="K6053" i="1" s="1"/>
  <c r="L6054" i="1" s="1"/>
  <c r="N6054" i="1" l="1"/>
  <c r="E6055" i="1" s="1"/>
  <c r="G6055" i="1" s="1"/>
  <c r="N6055" i="1" s="1"/>
  <c r="E6056" i="1" s="1"/>
  <c r="Q6054" i="1"/>
  <c r="K6054" i="1" s="1"/>
  <c r="L6055" i="1" s="1"/>
  <c r="M6056" i="1" l="1"/>
  <c r="S6056" i="1" s="1"/>
  <c r="G6056" i="1"/>
  <c r="Q6055" i="1"/>
  <c r="K6055" i="1" s="1"/>
  <c r="L6056" i="1" s="1"/>
  <c r="N6056" i="1" l="1"/>
  <c r="E6057" i="1" s="1"/>
  <c r="G6057" i="1" s="1"/>
  <c r="M6057" i="1"/>
  <c r="S6057" i="1" s="1"/>
  <c r="Q6056" i="1"/>
  <c r="K6056" i="1" s="1"/>
  <c r="L6057" i="1" s="1"/>
  <c r="M6059" i="1" s="1"/>
  <c r="S6059" i="1" s="1"/>
  <c r="M6058" i="1" l="1"/>
  <c r="S6058" i="1" s="1"/>
  <c r="N6057" i="1"/>
  <c r="E6058" i="1" s="1"/>
  <c r="G6058" i="1" s="1"/>
  <c r="Q6057" i="1"/>
  <c r="K6057" i="1" s="1"/>
  <c r="L6058" i="1" s="1"/>
  <c r="N6058" i="1" l="1"/>
  <c r="E6059" i="1" s="1"/>
  <c r="G6059" i="1" s="1"/>
  <c r="N6059" i="1" s="1"/>
  <c r="E6060" i="1" s="1"/>
  <c r="Q6058" i="1"/>
  <c r="K6058" i="1" s="1"/>
  <c r="L6059" i="1" s="1"/>
  <c r="M6060" i="1" s="1"/>
  <c r="S6060" i="1" s="1"/>
  <c r="G6060" i="1" l="1"/>
  <c r="N6060" i="1" s="1"/>
  <c r="E6061" i="1" s="1"/>
  <c r="Q6059" i="1"/>
  <c r="K6059" i="1" s="1"/>
  <c r="L6060" i="1" s="1"/>
  <c r="M6062" i="1" s="1"/>
  <c r="S6062" i="1" s="1"/>
  <c r="M6061" i="1" l="1"/>
  <c r="S6061" i="1" s="1"/>
  <c r="Q6060" i="1"/>
  <c r="K6060" i="1" s="1"/>
  <c r="L6061" i="1" s="1"/>
  <c r="G6061" i="1"/>
  <c r="N6061" i="1" l="1"/>
  <c r="E6062" i="1" s="1"/>
  <c r="G6062" i="1" s="1"/>
  <c r="N6062" i="1" s="1"/>
  <c r="E6063" i="1" s="1"/>
  <c r="Q6061" i="1"/>
  <c r="K6061" i="1" s="1"/>
  <c r="L6062" i="1" s="1"/>
  <c r="M6063" i="1" l="1"/>
  <c r="S6063" i="1" s="1"/>
  <c r="G6063" i="1"/>
  <c r="Q6062" i="1"/>
  <c r="K6062" i="1" s="1"/>
  <c r="L6063" i="1" s="1"/>
  <c r="M6064" i="1" l="1"/>
  <c r="S6064" i="1" s="1"/>
  <c r="N6063" i="1"/>
  <c r="E6064" i="1" s="1"/>
  <c r="G6064" i="1" s="1"/>
  <c r="Q6063" i="1"/>
  <c r="K6063" i="1" s="1"/>
  <c r="L6064" i="1" s="1"/>
  <c r="M6065" i="1" s="1"/>
  <c r="S6065" i="1" s="1"/>
  <c r="N6064" i="1" l="1"/>
  <c r="E6065" i="1" s="1"/>
  <c r="G6065" i="1" s="1"/>
  <c r="N6065" i="1" s="1"/>
  <c r="E6066" i="1" s="1"/>
  <c r="Q6064" i="1"/>
  <c r="K6064" i="1" s="1"/>
  <c r="L6065" i="1" s="1"/>
  <c r="M6066" i="1" l="1"/>
  <c r="S6066" i="1" s="1"/>
  <c r="Q6065" i="1"/>
  <c r="K6065" i="1" s="1"/>
  <c r="L6066" i="1" s="1"/>
  <c r="M6068" i="1" s="1"/>
  <c r="S6068" i="1" s="1"/>
  <c r="G6066" i="1"/>
  <c r="N6066" i="1" l="1"/>
  <c r="E6067" i="1" s="1"/>
  <c r="G6067" i="1" s="1"/>
  <c r="M6067" i="1"/>
  <c r="S6067" i="1" s="1"/>
  <c r="Q6066" i="1"/>
  <c r="K6066" i="1" s="1"/>
  <c r="L6067" i="1" s="1"/>
  <c r="N6067" i="1" l="1"/>
  <c r="E6068" i="1" s="1"/>
  <c r="G6068" i="1" s="1"/>
  <c r="N6068" i="1" s="1"/>
  <c r="E6069" i="1" s="1"/>
  <c r="Q6067" i="1"/>
  <c r="K6067" i="1" s="1"/>
  <c r="L6068" i="1" s="1"/>
  <c r="M6069" i="1" l="1"/>
  <c r="S6069" i="1" s="1"/>
  <c r="G6069" i="1"/>
  <c r="Q6068" i="1"/>
  <c r="K6068" i="1" s="1"/>
  <c r="L6069" i="1" s="1"/>
  <c r="M6071" i="1" s="1"/>
  <c r="S6071" i="1" s="1"/>
  <c r="N6069" i="1" l="1"/>
  <c r="E6070" i="1" s="1"/>
  <c r="G6070" i="1" s="1"/>
  <c r="M6070" i="1"/>
  <c r="S6070" i="1" s="1"/>
  <c r="Q6069" i="1"/>
  <c r="K6069" i="1" s="1"/>
  <c r="L6070" i="1" s="1"/>
  <c r="M6072" i="1" s="1"/>
  <c r="S6072" i="1" s="1"/>
  <c r="N6070" i="1" l="1"/>
  <c r="E6071" i="1" s="1"/>
  <c r="G6071" i="1" s="1"/>
  <c r="N6071" i="1" s="1"/>
  <c r="E6072" i="1" s="1"/>
  <c r="Q6070" i="1"/>
  <c r="K6070" i="1" s="1"/>
  <c r="L6071" i="1" s="1"/>
  <c r="G6072" i="1" l="1"/>
  <c r="N6072" i="1" s="1"/>
  <c r="E6073" i="1" s="1"/>
  <c r="Q6071" i="1"/>
  <c r="K6071" i="1" s="1"/>
  <c r="L6072" i="1" s="1"/>
  <c r="M6073" i="1" l="1"/>
  <c r="S6073" i="1" s="1"/>
  <c r="G6073" i="1"/>
  <c r="Q6072" i="1"/>
  <c r="K6072" i="1" s="1"/>
  <c r="L6073" i="1" s="1"/>
  <c r="M6074" i="1" l="1"/>
  <c r="S6074" i="1" s="1"/>
  <c r="N6073" i="1"/>
  <c r="E6074" i="1" s="1"/>
  <c r="G6074" i="1" s="1"/>
  <c r="Q6073" i="1"/>
  <c r="K6073" i="1" s="1"/>
  <c r="L6074" i="1" s="1"/>
  <c r="N6074" i="1" l="1"/>
  <c r="E6075" i="1" s="1"/>
  <c r="G6075" i="1" s="1"/>
  <c r="M6075" i="1"/>
  <c r="S6075" i="1" s="1"/>
  <c r="Q6074" i="1"/>
  <c r="K6074" i="1" s="1"/>
  <c r="L6075" i="1" s="1"/>
  <c r="M6076" i="1" s="1"/>
  <c r="S6076" i="1" s="1"/>
  <c r="N6075" i="1" l="1"/>
  <c r="E6076" i="1" s="1"/>
  <c r="G6076" i="1" s="1"/>
  <c r="N6076" i="1" s="1"/>
  <c r="E6077" i="1" s="1"/>
  <c r="Q6075" i="1"/>
  <c r="K6075" i="1" s="1"/>
  <c r="L6076" i="1" s="1"/>
  <c r="M6077" i="1" l="1"/>
  <c r="S6077" i="1" s="1"/>
  <c r="G6077" i="1"/>
  <c r="Q6076" i="1"/>
  <c r="K6076" i="1" s="1"/>
  <c r="L6077" i="1" s="1"/>
  <c r="N6077" i="1" l="1"/>
  <c r="E6078" i="1" s="1"/>
  <c r="G6078" i="1" s="1"/>
  <c r="M6078" i="1"/>
  <c r="S6078" i="1" s="1"/>
  <c r="Q6077" i="1"/>
  <c r="K6077" i="1" s="1"/>
  <c r="L6078" i="1" s="1"/>
  <c r="M6080" i="1" s="1"/>
  <c r="S6080" i="1" s="1"/>
  <c r="N6078" i="1" l="1"/>
  <c r="E6079" i="1" s="1"/>
  <c r="G6079" i="1" s="1"/>
  <c r="M6079" i="1"/>
  <c r="S6079" i="1" s="1"/>
  <c r="Q6078" i="1"/>
  <c r="K6078" i="1" s="1"/>
  <c r="L6079" i="1" s="1"/>
  <c r="N6079" i="1" l="1"/>
  <c r="E6080" i="1" s="1"/>
  <c r="G6080" i="1" s="1"/>
  <c r="N6080" i="1" s="1"/>
  <c r="E6081" i="1" s="1"/>
  <c r="Q6079" i="1"/>
  <c r="K6079" i="1" s="1"/>
  <c r="L6080" i="1" s="1"/>
  <c r="M6081" i="1" l="1"/>
  <c r="S6081" i="1" s="1"/>
  <c r="G6081" i="1"/>
  <c r="Q6080" i="1"/>
  <c r="K6080" i="1" s="1"/>
  <c r="L6081" i="1" s="1"/>
  <c r="M6083" i="1" s="1"/>
  <c r="S6083" i="1" s="1"/>
  <c r="N6081" i="1" l="1"/>
  <c r="E6082" i="1" s="1"/>
  <c r="G6082" i="1" s="1"/>
  <c r="M6082" i="1"/>
  <c r="S6082" i="1" s="1"/>
  <c r="Q6081" i="1"/>
  <c r="K6081" i="1" s="1"/>
  <c r="L6082" i="1" s="1"/>
  <c r="N6082" i="1" l="1"/>
  <c r="E6083" i="1" s="1"/>
  <c r="G6083" i="1" s="1"/>
  <c r="N6083" i="1" s="1"/>
  <c r="E6084" i="1" s="1"/>
  <c r="Q6082" i="1"/>
  <c r="K6082" i="1" s="1"/>
  <c r="L6083" i="1" s="1"/>
  <c r="M6085" i="1" s="1"/>
  <c r="S6085" i="1" s="1"/>
  <c r="M6084" i="1" l="1"/>
  <c r="S6084" i="1" s="1"/>
  <c r="G6084" i="1"/>
  <c r="Q6083" i="1"/>
  <c r="K6083" i="1" s="1"/>
  <c r="L6084" i="1" s="1"/>
  <c r="N6084" i="1" l="1"/>
  <c r="E6085" i="1" s="1"/>
  <c r="G6085" i="1" s="1"/>
  <c r="N6085" i="1" s="1"/>
  <c r="E6086" i="1" s="1"/>
  <c r="Q6084" i="1"/>
  <c r="K6084" i="1" s="1"/>
  <c r="L6085" i="1" s="1"/>
  <c r="M6086" i="1" s="1"/>
  <c r="S6086" i="1" s="1"/>
  <c r="G6086" i="1" l="1"/>
  <c r="N6086" i="1" s="1"/>
  <c r="E6087" i="1" s="1"/>
  <c r="Q6085" i="1"/>
  <c r="K6085" i="1" s="1"/>
  <c r="L6086" i="1" s="1"/>
  <c r="M6087" i="1" l="1"/>
  <c r="S6087" i="1" s="1"/>
  <c r="G6087" i="1"/>
  <c r="Q6086" i="1"/>
  <c r="K6086" i="1" s="1"/>
  <c r="L6087" i="1" s="1"/>
  <c r="M6089" i="1" s="1"/>
  <c r="S6089" i="1" s="1"/>
  <c r="N6087" i="1" l="1"/>
  <c r="E6088" i="1" s="1"/>
  <c r="G6088" i="1" s="1"/>
  <c r="M6088" i="1"/>
  <c r="S6088" i="1" s="1"/>
  <c r="Q6087" i="1"/>
  <c r="K6087" i="1" s="1"/>
  <c r="L6088" i="1" s="1"/>
  <c r="M6090" i="1" s="1"/>
  <c r="S6090" i="1" s="1"/>
  <c r="N6088" i="1" l="1"/>
  <c r="E6089" i="1" s="1"/>
  <c r="G6089" i="1" s="1"/>
  <c r="N6089" i="1" s="1"/>
  <c r="E6090" i="1" s="1"/>
  <c r="Q6088" i="1"/>
  <c r="K6088" i="1" s="1"/>
  <c r="L6089" i="1" s="1"/>
  <c r="M6091" i="1" s="1"/>
  <c r="S6091" i="1" s="1"/>
  <c r="G6090" i="1" l="1"/>
  <c r="N6090" i="1" s="1"/>
  <c r="E6091" i="1" s="1"/>
  <c r="Q6089" i="1"/>
  <c r="K6089" i="1" s="1"/>
  <c r="L6090" i="1" s="1"/>
  <c r="M6092" i="1" s="1"/>
  <c r="S6092" i="1" s="1"/>
  <c r="G6091" i="1" l="1"/>
  <c r="N6091" i="1" s="1"/>
  <c r="E6092" i="1" s="1"/>
  <c r="Q6090" i="1"/>
  <c r="K6090" i="1" s="1"/>
  <c r="L6091" i="1" s="1"/>
  <c r="M6093" i="1" s="1"/>
  <c r="S6093" i="1" s="1"/>
  <c r="G6092" i="1" l="1"/>
  <c r="N6092" i="1" s="1"/>
  <c r="E6093" i="1" s="1"/>
  <c r="Q6091" i="1"/>
  <c r="K6091" i="1" s="1"/>
  <c r="L6092" i="1" s="1"/>
  <c r="M6094" i="1" s="1"/>
  <c r="S6094" i="1" s="1"/>
  <c r="G6093" i="1" l="1"/>
  <c r="N6093" i="1" s="1"/>
  <c r="E6094" i="1" s="1"/>
  <c r="Q6092" i="1"/>
  <c r="K6092" i="1" s="1"/>
  <c r="L6093" i="1" s="1"/>
  <c r="M6095" i="1" s="1"/>
  <c r="S6095" i="1" s="1"/>
  <c r="G6094" i="1" l="1"/>
  <c r="N6094" i="1" s="1"/>
  <c r="E6095" i="1" s="1"/>
  <c r="Q6093" i="1"/>
  <c r="K6093" i="1" s="1"/>
  <c r="L6094" i="1" s="1"/>
  <c r="G6095" i="1" l="1"/>
  <c r="N6095" i="1" s="1"/>
  <c r="E6096" i="1" s="1"/>
  <c r="Q6094" i="1"/>
  <c r="K6094" i="1" s="1"/>
  <c r="L6095" i="1" s="1"/>
  <c r="M6097" i="1" s="1"/>
  <c r="S6097" i="1" s="1"/>
  <c r="M6096" i="1" l="1"/>
  <c r="S6096" i="1" s="1"/>
  <c r="G6096" i="1"/>
  <c r="Q6095" i="1"/>
  <c r="K6095" i="1" s="1"/>
  <c r="L6096" i="1" s="1"/>
  <c r="M6098" i="1" s="1"/>
  <c r="S6098" i="1" s="1"/>
  <c r="N6096" i="1" l="1"/>
  <c r="E6097" i="1" s="1"/>
  <c r="G6097" i="1" s="1"/>
  <c r="N6097" i="1" s="1"/>
  <c r="E6098" i="1" s="1"/>
  <c r="Q6096" i="1"/>
  <c r="K6096" i="1" s="1"/>
  <c r="L6097" i="1" s="1"/>
  <c r="G6098" i="1" l="1"/>
  <c r="N6098" i="1" s="1"/>
  <c r="E6099" i="1" s="1"/>
  <c r="Q6097" i="1"/>
  <c r="K6097" i="1" s="1"/>
  <c r="L6098" i="1" s="1"/>
  <c r="M6099" i="1" l="1"/>
  <c r="S6099" i="1" s="1"/>
  <c r="G6099" i="1"/>
  <c r="Q6098" i="1"/>
  <c r="K6098" i="1" s="1"/>
  <c r="L6099" i="1" s="1"/>
  <c r="M6100" i="1" s="1"/>
  <c r="S6100" i="1" s="1"/>
  <c r="N6099" i="1" l="1"/>
  <c r="E6100" i="1" s="1"/>
  <c r="G6100" i="1" s="1"/>
  <c r="N6100" i="1" s="1"/>
  <c r="E6101" i="1" s="1"/>
  <c r="Q6099" i="1"/>
  <c r="K6099" i="1" s="1"/>
  <c r="L6100" i="1" s="1"/>
  <c r="M6101" i="1" l="1"/>
  <c r="S6101" i="1" s="1"/>
  <c r="Q6100" i="1"/>
  <c r="K6100" i="1" s="1"/>
  <c r="L6101" i="1" s="1"/>
  <c r="M6102" i="1" s="1"/>
  <c r="S6102" i="1" s="1"/>
  <c r="G6101" i="1"/>
  <c r="N6101" i="1" l="1"/>
  <c r="E6102" i="1" s="1"/>
  <c r="G6102" i="1" s="1"/>
  <c r="N6102" i="1" s="1"/>
  <c r="E6103" i="1" s="1"/>
  <c r="Q6101" i="1"/>
  <c r="K6101" i="1" s="1"/>
  <c r="L6102" i="1" s="1"/>
  <c r="M6103" i="1" s="1"/>
  <c r="S6103" i="1" s="1"/>
  <c r="G6103" i="1" l="1"/>
  <c r="N6103" i="1" s="1"/>
  <c r="E6104" i="1" s="1"/>
  <c r="Q6102" i="1"/>
  <c r="K6102" i="1" s="1"/>
  <c r="L6103" i="1" s="1"/>
  <c r="M6104" i="1" l="1"/>
  <c r="S6104" i="1" s="1"/>
  <c r="G6104" i="1"/>
  <c r="Q6103" i="1"/>
  <c r="K6103" i="1" s="1"/>
  <c r="L6104" i="1" s="1"/>
  <c r="M6106" i="1" s="1"/>
  <c r="S6106" i="1" s="1"/>
  <c r="N6104" i="1" l="1"/>
  <c r="E6105" i="1" s="1"/>
  <c r="G6105" i="1" s="1"/>
  <c r="M6105" i="1"/>
  <c r="S6105" i="1" s="1"/>
  <c r="Q6104" i="1"/>
  <c r="K6104" i="1" s="1"/>
  <c r="L6105" i="1" s="1"/>
  <c r="M6107" i="1" s="1"/>
  <c r="S6107" i="1" s="1"/>
  <c r="N6105" i="1" l="1"/>
  <c r="E6106" i="1" s="1"/>
  <c r="G6106" i="1" s="1"/>
  <c r="N6106" i="1" s="1"/>
  <c r="E6107" i="1" s="1"/>
  <c r="Q6105" i="1"/>
  <c r="K6105" i="1" s="1"/>
  <c r="L6106" i="1" s="1"/>
  <c r="G6107" i="1" l="1"/>
  <c r="N6107" i="1" s="1"/>
  <c r="E6108" i="1" s="1"/>
  <c r="Q6106" i="1"/>
  <c r="K6106" i="1" s="1"/>
  <c r="L6107" i="1" s="1"/>
  <c r="M6109" i="1" s="1"/>
  <c r="S6109" i="1" s="1"/>
  <c r="M6108" i="1" l="1"/>
  <c r="S6108" i="1" s="1"/>
  <c r="G6108" i="1"/>
  <c r="Q6107" i="1"/>
  <c r="K6107" i="1" s="1"/>
  <c r="L6108" i="1" s="1"/>
  <c r="M6110" i="1" s="1"/>
  <c r="S6110" i="1" s="1"/>
  <c r="N6108" i="1" l="1"/>
  <c r="E6109" i="1" s="1"/>
  <c r="G6109" i="1" s="1"/>
  <c r="N6109" i="1" s="1"/>
  <c r="E6110" i="1" s="1"/>
  <c r="Q6108" i="1"/>
  <c r="K6108" i="1" s="1"/>
  <c r="L6109" i="1" s="1"/>
  <c r="G6110" i="1" l="1"/>
  <c r="N6110" i="1" s="1"/>
  <c r="E6111" i="1" s="1"/>
  <c r="Q6109" i="1"/>
  <c r="K6109" i="1" s="1"/>
  <c r="L6110" i="1" s="1"/>
  <c r="M6112" i="1" s="1"/>
  <c r="S6112" i="1" s="1"/>
  <c r="M6111" i="1" l="1"/>
  <c r="S6111" i="1" s="1"/>
  <c r="G6111" i="1"/>
  <c r="Q6110" i="1"/>
  <c r="K6110" i="1" s="1"/>
  <c r="L6111" i="1" s="1"/>
  <c r="N6111" i="1" l="1"/>
  <c r="E6112" i="1" s="1"/>
  <c r="G6112" i="1" s="1"/>
  <c r="N6112" i="1" s="1"/>
  <c r="E6113" i="1" s="1"/>
  <c r="Q6111" i="1"/>
  <c r="K6111" i="1" s="1"/>
  <c r="L6112" i="1" s="1"/>
  <c r="M6113" i="1" l="1"/>
  <c r="S6113" i="1" s="1"/>
  <c r="G6113" i="1"/>
  <c r="Q6112" i="1"/>
  <c r="K6112" i="1" s="1"/>
  <c r="L6113" i="1" s="1"/>
  <c r="N6113" i="1" l="1"/>
  <c r="E6114" i="1" s="1"/>
  <c r="G6114" i="1" s="1"/>
  <c r="M6114" i="1"/>
  <c r="S6114" i="1" s="1"/>
  <c r="Q6113" i="1"/>
  <c r="K6113" i="1" s="1"/>
  <c r="L6114" i="1" s="1"/>
  <c r="M6116" i="1" s="1"/>
  <c r="S6116" i="1" s="1"/>
  <c r="N6114" i="1" l="1"/>
  <c r="E6115" i="1" s="1"/>
  <c r="G6115" i="1" s="1"/>
  <c r="M6115" i="1"/>
  <c r="S6115" i="1" s="1"/>
  <c r="Q6114" i="1"/>
  <c r="K6114" i="1" s="1"/>
  <c r="L6115" i="1" s="1"/>
  <c r="N6115" i="1" l="1"/>
  <c r="E6116" i="1" s="1"/>
  <c r="G6116" i="1" s="1"/>
  <c r="N6116" i="1" s="1"/>
  <c r="E6117" i="1" s="1"/>
  <c r="Q6115" i="1"/>
  <c r="K6115" i="1" s="1"/>
  <c r="L6116" i="1" s="1"/>
  <c r="M6118" i="1" s="1"/>
  <c r="S6118" i="1" s="1"/>
  <c r="M6117" i="1" l="1"/>
  <c r="S6117" i="1" s="1"/>
  <c r="G6117" i="1"/>
  <c r="Q6116" i="1"/>
  <c r="K6116" i="1" s="1"/>
  <c r="L6117" i="1" s="1"/>
  <c r="M6119" i="1" s="1"/>
  <c r="S6119" i="1" s="1"/>
  <c r="N6117" i="1" l="1"/>
  <c r="E6118" i="1" s="1"/>
  <c r="G6118" i="1" s="1"/>
  <c r="N6118" i="1" s="1"/>
  <c r="E6119" i="1" s="1"/>
  <c r="Q6117" i="1"/>
  <c r="K6117" i="1" s="1"/>
  <c r="L6118" i="1" s="1"/>
  <c r="M6120" i="1" s="1"/>
  <c r="S6120" i="1" s="1"/>
  <c r="Q6118" i="1" l="1"/>
  <c r="K6118" i="1" s="1"/>
  <c r="L6119" i="1" s="1"/>
  <c r="G6119" i="1"/>
  <c r="N6119" i="1" s="1"/>
  <c r="E6120" i="1" s="1"/>
  <c r="G6120" i="1" l="1"/>
  <c r="N6120" i="1" s="1"/>
  <c r="E6121" i="1" s="1"/>
  <c r="Q6119" i="1"/>
  <c r="K6119" i="1" s="1"/>
  <c r="L6120" i="1" s="1"/>
  <c r="M6121" i="1" s="1"/>
  <c r="S6121" i="1" s="1"/>
  <c r="G6121" i="1" l="1"/>
  <c r="N6121" i="1" s="1"/>
  <c r="E6122" i="1" s="1"/>
  <c r="Q6120" i="1"/>
  <c r="K6120" i="1" s="1"/>
  <c r="L6121" i="1" s="1"/>
  <c r="M6123" i="1" s="1"/>
  <c r="S6123" i="1" s="1"/>
  <c r="M6122" i="1" l="1"/>
  <c r="S6122" i="1" s="1"/>
  <c r="G6122" i="1"/>
  <c r="Q6121" i="1"/>
  <c r="K6121" i="1" s="1"/>
  <c r="L6122" i="1" s="1"/>
  <c r="N6122" i="1" l="1"/>
  <c r="E6123" i="1" s="1"/>
  <c r="G6123" i="1" s="1"/>
  <c r="N6123" i="1" s="1"/>
  <c r="E6124" i="1" s="1"/>
  <c r="Q6122" i="1"/>
  <c r="K6122" i="1" s="1"/>
  <c r="L6123" i="1" s="1"/>
  <c r="M6124" i="1" s="1"/>
  <c r="S6124" i="1" s="1"/>
  <c r="G6124" i="1" l="1"/>
  <c r="N6124" i="1" s="1"/>
  <c r="E6125" i="1" s="1"/>
  <c r="Q6123" i="1"/>
  <c r="K6123" i="1" s="1"/>
  <c r="L6124" i="1" s="1"/>
  <c r="M6125" i="1" l="1"/>
  <c r="S6125" i="1" s="1"/>
  <c r="G6125" i="1"/>
  <c r="Q6124" i="1"/>
  <c r="K6124" i="1" s="1"/>
  <c r="L6125" i="1" s="1"/>
  <c r="N6125" i="1" l="1"/>
  <c r="E6126" i="1" s="1"/>
  <c r="G6126" i="1" s="1"/>
  <c r="M6126" i="1"/>
  <c r="S6126" i="1" s="1"/>
  <c r="Q6125" i="1"/>
  <c r="K6125" i="1" s="1"/>
  <c r="L6126" i="1" s="1"/>
  <c r="M6127" i="1" s="1"/>
  <c r="S6127" i="1" s="1"/>
  <c r="N6126" i="1" l="1"/>
  <c r="E6127" i="1" s="1"/>
  <c r="G6127" i="1" s="1"/>
  <c r="N6127" i="1" s="1"/>
  <c r="E6128" i="1" s="1"/>
  <c r="Q6126" i="1"/>
  <c r="K6126" i="1" s="1"/>
  <c r="L6127" i="1" s="1"/>
  <c r="M6129" i="1" s="1"/>
  <c r="S6129" i="1" s="1"/>
  <c r="M6128" i="1" l="1"/>
  <c r="S6128" i="1" s="1"/>
  <c r="G6128" i="1"/>
  <c r="Q6127" i="1"/>
  <c r="K6127" i="1" s="1"/>
  <c r="L6128" i="1" s="1"/>
  <c r="M6130" i="1" s="1"/>
  <c r="S6130" i="1" s="1"/>
  <c r="N6128" i="1" l="1"/>
  <c r="E6129" i="1" s="1"/>
  <c r="G6129" i="1" s="1"/>
  <c r="N6129" i="1" s="1"/>
  <c r="E6130" i="1" s="1"/>
  <c r="Q6128" i="1"/>
  <c r="K6128" i="1" s="1"/>
  <c r="L6129" i="1" s="1"/>
  <c r="G6130" i="1" l="1"/>
  <c r="N6130" i="1" s="1"/>
  <c r="E6131" i="1" s="1"/>
  <c r="Q6129" i="1"/>
  <c r="K6129" i="1" s="1"/>
  <c r="L6130" i="1" s="1"/>
  <c r="M6132" i="1" s="1"/>
  <c r="S6132" i="1" s="1"/>
  <c r="M6131" i="1" l="1"/>
  <c r="S6131" i="1" s="1"/>
  <c r="G6131" i="1"/>
  <c r="Q6130" i="1"/>
  <c r="K6130" i="1" s="1"/>
  <c r="L6131" i="1" s="1"/>
  <c r="N6131" i="1" l="1"/>
  <c r="E6132" i="1" s="1"/>
  <c r="G6132" i="1" s="1"/>
  <c r="N6132" i="1" s="1"/>
  <c r="E6133" i="1" s="1"/>
  <c r="Q6131" i="1"/>
  <c r="K6131" i="1" s="1"/>
  <c r="L6132" i="1" s="1"/>
  <c r="M6133" i="1" l="1"/>
  <c r="S6133" i="1" s="1"/>
  <c r="G6133" i="1"/>
  <c r="Q6132" i="1"/>
  <c r="K6132" i="1" s="1"/>
  <c r="L6133" i="1" s="1"/>
  <c r="N6133" i="1" l="1"/>
  <c r="E6134" i="1" s="1"/>
  <c r="G6134" i="1" s="1"/>
  <c r="M6134" i="1"/>
  <c r="S6134" i="1" s="1"/>
  <c r="Q6133" i="1"/>
  <c r="K6133" i="1" s="1"/>
  <c r="L6134" i="1" s="1"/>
  <c r="N6134" i="1" l="1"/>
  <c r="E6135" i="1" s="1"/>
  <c r="G6135" i="1" s="1"/>
  <c r="M6135" i="1"/>
  <c r="S6135" i="1" s="1"/>
  <c r="Q6134" i="1"/>
  <c r="K6134" i="1" s="1"/>
  <c r="L6135" i="1" s="1"/>
  <c r="N6135" i="1" l="1"/>
  <c r="E6136" i="1" s="1"/>
  <c r="G6136" i="1" s="1"/>
  <c r="M6136" i="1"/>
  <c r="S6136" i="1" s="1"/>
  <c r="Q6135" i="1"/>
  <c r="K6135" i="1" s="1"/>
  <c r="L6136" i="1" s="1"/>
  <c r="M6138" i="1" s="1"/>
  <c r="S6138" i="1" s="1"/>
  <c r="N6136" i="1" l="1"/>
  <c r="E6137" i="1" s="1"/>
  <c r="G6137" i="1" s="1"/>
  <c r="M6137" i="1"/>
  <c r="S6137" i="1" s="1"/>
  <c r="Q6136" i="1"/>
  <c r="K6136" i="1" s="1"/>
  <c r="L6137" i="1" s="1"/>
  <c r="N6137" i="1" l="1"/>
  <c r="E6138" i="1" s="1"/>
  <c r="G6138" i="1" s="1"/>
  <c r="N6138" i="1" s="1"/>
  <c r="E6139" i="1" s="1"/>
  <c r="Q6137" i="1"/>
  <c r="K6137" i="1" s="1"/>
  <c r="L6138" i="1" s="1"/>
  <c r="M6140" i="1" s="1"/>
  <c r="S6140" i="1" s="1"/>
  <c r="M6139" i="1" l="1"/>
  <c r="S6139" i="1" s="1"/>
  <c r="G6139" i="1"/>
  <c r="Q6138" i="1"/>
  <c r="K6138" i="1" s="1"/>
  <c r="L6139" i="1" s="1"/>
  <c r="M6141" i="1" s="1"/>
  <c r="S6141" i="1" s="1"/>
  <c r="N6139" i="1" l="1"/>
  <c r="E6140" i="1" s="1"/>
  <c r="G6140" i="1" s="1"/>
  <c r="N6140" i="1" s="1"/>
  <c r="E6141" i="1" s="1"/>
  <c r="Q6139" i="1"/>
  <c r="K6139" i="1" s="1"/>
  <c r="L6140" i="1" s="1"/>
  <c r="G6141" i="1" l="1"/>
  <c r="N6141" i="1" s="1"/>
  <c r="E6142" i="1" s="1"/>
  <c r="Q6140" i="1"/>
  <c r="K6140" i="1" s="1"/>
  <c r="L6141" i="1" s="1"/>
  <c r="M6142" i="1" l="1"/>
  <c r="S6142" i="1" s="1"/>
  <c r="Q6141" i="1"/>
  <c r="K6141" i="1" s="1"/>
  <c r="L6142" i="1" s="1"/>
  <c r="M6144" i="1" s="1"/>
  <c r="S6144" i="1" s="1"/>
  <c r="G6142" i="1"/>
  <c r="N6142" i="1" l="1"/>
  <c r="E6143" i="1" s="1"/>
  <c r="G6143" i="1" s="1"/>
  <c r="M6143" i="1"/>
  <c r="S6143" i="1" s="1"/>
  <c r="Q6142" i="1"/>
  <c r="K6142" i="1" s="1"/>
  <c r="L6143" i="1" s="1"/>
  <c r="M6145" i="1" s="1"/>
  <c r="S6145" i="1" s="1"/>
  <c r="N6143" i="1" l="1"/>
  <c r="E6144" i="1" s="1"/>
  <c r="G6144" i="1" s="1"/>
  <c r="N6144" i="1" s="1"/>
  <c r="E6145" i="1" s="1"/>
  <c r="Q6143" i="1"/>
  <c r="K6143" i="1" s="1"/>
  <c r="L6144" i="1" s="1"/>
  <c r="M6146" i="1" s="1"/>
  <c r="S6146" i="1" s="1"/>
  <c r="G6145" i="1" l="1"/>
  <c r="N6145" i="1" s="1"/>
  <c r="E6146" i="1" s="1"/>
  <c r="Q6144" i="1"/>
  <c r="K6144" i="1" s="1"/>
  <c r="L6145" i="1" s="1"/>
  <c r="G6146" i="1" l="1"/>
  <c r="N6146" i="1" s="1"/>
  <c r="E6147" i="1" s="1"/>
  <c r="Q6145" i="1"/>
  <c r="K6145" i="1" s="1"/>
  <c r="L6146" i="1" s="1"/>
  <c r="M6147" i="1" s="1"/>
  <c r="S6147" i="1" s="1"/>
  <c r="G6147" i="1" l="1"/>
  <c r="N6147" i="1" s="1"/>
  <c r="E6148" i="1" s="1"/>
  <c r="Q6146" i="1"/>
  <c r="K6146" i="1" s="1"/>
  <c r="L6147" i="1" s="1"/>
  <c r="M6149" i="1" s="1"/>
  <c r="S6149" i="1" s="1"/>
  <c r="M6148" i="1" l="1"/>
  <c r="S6148" i="1" s="1"/>
  <c r="G6148" i="1"/>
  <c r="Q6147" i="1"/>
  <c r="K6147" i="1" s="1"/>
  <c r="L6148" i="1" s="1"/>
  <c r="M6150" i="1" s="1"/>
  <c r="S6150" i="1" s="1"/>
  <c r="N6148" i="1" l="1"/>
  <c r="E6149" i="1" s="1"/>
  <c r="G6149" i="1" s="1"/>
  <c r="N6149" i="1" s="1"/>
  <c r="E6150" i="1" s="1"/>
  <c r="Q6148" i="1"/>
  <c r="K6148" i="1" s="1"/>
  <c r="L6149" i="1" s="1"/>
  <c r="M6151" i="1" s="1"/>
  <c r="S6151" i="1" s="1"/>
  <c r="G6150" i="1" l="1"/>
  <c r="N6150" i="1" s="1"/>
  <c r="E6151" i="1" s="1"/>
  <c r="Q6149" i="1"/>
  <c r="K6149" i="1" s="1"/>
  <c r="L6150" i="1" s="1"/>
  <c r="G6151" i="1" l="1"/>
  <c r="N6151" i="1" s="1"/>
  <c r="E6152" i="1" s="1"/>
  <c r="Q6150" i="1"/>
  <c r="K6150" i="1" s="1"/>
  <c r="L6151" i="1" s="1"/>
  <c r="M6152" i="1" l="1"/>
  <c r="S6152" i="1" s="1"/>
  <c r="G6152" i="1"/>
  <c r="Q6151" i="1"/>
  <c r="K6151" i="1" s="1"/>
  <c r="L6152" i="1" s="1"/>
  <c r="N6152" i="1" l="1"/>
  <c r="E6153" i="1" s="1"/>
  <c r="G6153" i="1" s="1"/>
  <c r="M6153" i="1"/>
  <c r="S6153" i="1" s="1"/>
  <c r="Q6152" i="1"/>
  <c r="K6152" i="1" s="1"/>
  <c r="L6153" i="1" s="1"/>
  <c r="N6153" i="1" l="1"/>
  <c r="E6154" i="1" s="1"/>
  <c r="G6154" i="1" s="1"/>
  <c r="M6154" i="1"/>
  <c r="S6154" i="1" s="1"/>
  <c r="Q6153" i="1"/>
  <c r="K6153" i="1" s="1"/>
  <c r="L6154" i="1" s="1"/>
  <c r="N6154" i="1" l="1"/>
  <c r="E6155" i="1" s="1"/>
  <c r="G6155" i="1" s="1"/>
  <c r="M6155" i="1"/>
  <c r="S6155" i="1" s="1"/>
  <c r="Q6154" i="1"/>
  <c r="K6154" i="1" s="1"/>
  <c r="L6155" i="1" s="1"/>
  <c r="M6157" i="1" s="1"/>
  <c r="S6157" i="1" s="1"/>
  <c r="N6155" i="1" l="1"/>
  <c r="E6156" i="1" s="1"/>
  <c r="G6156" i="1" s="1"/>
  <c r="M6156" i="1"/>
  <c r="S6156" i="1" s="1"/>
  <c r="Q6155" i="1"/>
  <c r="K6155" i="1" s="1"/>
  <c r="L6156" i="1" s="1"/>
  <c r="M6158" i="1" s="1"/>
  <c r="S6158" i="1" s="1"/>
  <c r="N6156" i="1" l="1"/>
  <c r="E6157" i="1" s="1"/>
  <c r="G6157" i="1" s="1"/>
  <c r="N6157" i="1" s="1"/>
  <c r="E6158" i="1" s="1"/>
  <c r="Q6156" i="1"/>
  <c r="K6156" i="1" s="1"/>
  <c r="L6157" i="1" s="1"/>
  <c r="M6159" i="1" s="1"/>
  <c r="S6159" i="1" s="1"/>
  <c r="Q6157" i="1" l="1"/>
  <c r="K6157" i="1" s="1"/>
  <c r="L6158" i="1" s="1"/>
  <c r="M6160" i="1" s="1"/>
  <c r="S6160" i="1" s="1"/>
  <c r="G6158" i="1"/>
  <c r="N6158" i="1" s="1"/>
  <c r="E6159" i="1" s="1"/>
  <c r="G6159" i="1" l="1"/>
  <c r="N6159" i="1" s="1"/>
  <c r="E6160" i="1" s="1"/>
  <c r="Q6158" i="1"/>
  <c r="K6158" i="1" s="1"/>
  <c r="L6159" i="1" s="1"/>
  <c r="M6161" i="1" s="1"/>
  <c r="S6161" i="1" s="1"/>
  <c r="G6160" i="1" l="1"/>
  <c r="N6160" i="1" s="1"/>
  <c r="E6161" i="1" s="1"/>
  <c r="Q6159" i="1"/>
  <c r="K6159" i="1" s="1"/>
  <c r="L6160" i="1" s="1"/>
  <c r="G6161" i="1" l="1"/>
  <c r="N6161" i="1" s="1"/>
  <c r="E6162" i="1" s="1"/>
  <c r="Q6160" i="1"/>
  <c r="K6160" i="1" s="1"/>
  <c r="L6161" i="1" s="1"/>
  <c r="M6163" i="1" s="1"/>
  <c r="S6163" i="1" s="1"/>
  <c r="M6162" i="1" l="1"/>
  <c r="S6162" i="1" s="1"/>
  <c r="Q6161" i="1"/>
  <c r="K6161" i="1" s="1"/>
  <c r="L6162" i="1" s="1"/>
  <c r="M6164" i="1" s="1"/>
  <c r="S6164" i="1" s="1"/>
  <c r="G6162" i="1"/>
  <c r="N6162" i="1" l="1"/>
  <c r="E6163" i="1" s="1"/>
  <c r="G6163" i="1" s="1"/>
  <c r="N6163" i="1" s="1"/>
  <c r="E6164" i="1" s="1"/>
  <c r="Q6162" i="1"/>
  <c r="K6162" i="1" s="1"/>
  <c r="L6163" i="1" s="1"/>
  <c r="M6165" i="1" s="1"/>
  <c r="S6165" i="1" s="1"/>
  <c r="G6164" i="1" l="1"/>
  <c r="N6164" i="1" s="1"/>
  <c r="E6165" i="1" s="1"/>
  <c r="Q6163" i="1"/>
  <c r="K6163" i="1" s="1"/>
  <c r="L6164" i="1" s="1"/>
  <c r="M6166" i="1" s="1"/>
  <c r="S6166" i="1" s="1"/>
  <c r="G6165" i="1" l="1"/>
  <c r="N6165" i="1" s="1"/>
  <c r="E6166" i="1" s="1"/>
  <c r="Q6164" i="1"/>
  <c r="K6164" i="1" s="1"/>
  <c r="L6165" i="1" s="1"/>
  <c r="M6167" i="1" s="1"/>
  <c r="S6167" i="1" s="1"/>
  <c r="G6166" i="1" l="1"/>
  <c r="N6166" i="1" s="1"/>
  <c r="E6167" i="1" s="1"/>
  <c r="Q6165" i="1"/>
  <c r="K6165" i="1" s="1"/>
  <c r="L6166" i="1" s="1"/>
  <c r="G6167" i="1" l="1"/>
  <c r="N6167" i="1" s="1"/>
  <c r="E6168" i="1" s="1"/>
  <c r="Q6166" i="1"/>
  <c r="K6166" i="1" s="1"/>
  <c r="L6167" i="1" s="1"/>
  <c r="M6168" i="1" l="1"/>
  <c r="S6168" i="1" s="1"/>
  <c r="G6168" i="1"/>
  <c r="Q6167" i="1"/>
  <c r="K6167" i="1" s="1"/>
  <c r="L6168" i="1" s="1"/>
  <c r="M6169" i="1" s="1"/>
  <c r="S6169" i="1" s="1"/>
  <c r="N6168" i="1" l="1"/>
  <c r="E6169" i="1" s="1"/>
  <c r="G6169" i="1" s="1"/>
  <c r="N6169" i="1" s="1"/>
  <c r="E6170" i="1" s="1"/>
  <c r="Q6168" i="1"/>
  <c r="K6168" i="1" s="1"/>
  <c r="L6169" i="1" s="1"/>
  <c r="M6171" i="1" s="1"/>
  <c r="S6171" i="1" s="1"/>
  <c r="M6170" i="1" l="1"/>
  <c r="S6170" i="1" s="1"/>
  <c r="G6170" i="1"/>
  <c r="Q6169" i="1"/>
  <c r="K6169" i="1" s="1"/>
  <c r="L6170" i="1" s="1"/>
  <c r="M6172" i="1" s="1"/>
  <c r="S6172" i="1" s="1"/>
  <c r="N6170" i="1" l="1"/>
  <c r="E6171" i="1" s="1"/>
  <c r="G6171" i="1" s="1"/>
  <c r="N6171" i="1" s="1"/>
  <c r="E6172" i="1" s="1"/>
  <c r="Q6170" i="1"/>
  <c r="K6170" i="1" s="1"/>
  <c r="L6171" i="1" s="1"/>
  <c r="G6172" i="1" l="1"/>
  <c r="N6172" i="1" s="1"/>
  <c r="E6173" i="1" s="1"/>
  <c r="Q6171" i="1"/>
  <c r="K6171" i="1" s="1"/>
  <c r="L6172" i="1" s="1"/>
  <c r="M6173" i="1" l="1"/>
  <c r="S6173" i="1" s="1"/>
  <c r="G6173" i="1"/>
  <c r="Q6172" i="1"/>
  <c r="K6172" i="1" s="1"/>
  <c r="L6173" i="1" s="1"/>
  <c r="M6175" i="1" s="1"/>
  <c r="S6175" i="1" s="1"/>
  <c r="M6174" i="1" l="1"/>
  <c r="S6174" i="1" s="1"/>
  <c r="N6173" i="1"/>
  <c r="E6174" i="1" s="1"/>
  <c r="G6174" i="1" s="1"/>
  <c r="Q6173" i="1"/>
  <c r="K6173" i="1" s="1"/>
  <c r="L6174" i="1" s="1"/>
  <c r="N6174" i="1" l="1"/>
  <c r="E6175" i="1" s="1"/>
  <c r="G6175" i="1" s="1"/>
  <c r="N6175" i="1" s="1"/>
  <c r="E6176" i="1" s="1"/>
  <c r="Q6174" i="1"/>
  <c r="K6174" i="1" s="1"/>
  <c r="L6175" i="1" s="1"/>
  <c r="M6176" i="1" l="1"/>
  <c r="S6176" i="1" s="1"/>
  <c r="G6176" i="1"/>
  <c r="Q6175" i="1"/>
  <c r="K6175" i="1" s="1"/>
  <c r="L6176" i="1" s="1"/>
  <c r="M6178" i="1" s="1"/>
  <c r="S6178" i="1" s="1"/>
  <c r="N6176" i="1" l="1"/>
  <c r="E6177" i="1" s="1"/>
  <c r="G6177" i="1" s="1"/>
  <c r="M6177" i="1"/>
  <c r="S6177" i="1" s="1"/>
  <c r="Q6176" i="1"/>
  <c r="K6176" i="1" s="1"/>
  <c r="L6177" i="1" s="1"/>
  <c r="M6179" i="1" s="1"/>
  <c r="S6179" i="1" s="1"/>
  <c r="N6177" i="1" l="1"/>
  <c r="E6178" i="1" s="1"/>
  <c r="G6178" i="1" s="1"/>
  <c r="N6178" i="1" s="1"/>
  <c r="E6179" i="1" s="1"/>
  <c r="Q6177" i="1"/>
  <c r="K6177" i="1" s="1"/>
  <c r="L6178" i="1" s="1"/>
  <c r="M6180" i="1" s="1"/>
  <c r="S6180" i="1" s="1"/>
  <c r="G6179" i="1" l="1"/>
  <c r="N6179" i="1" s="1"/>
  <c r="E6180" i="1" s="1"/>
  <c r="Q6178" i="1"/>
  <c r="K6178" i="1" s="1"/>
  <c r="L6179" i="1" s="1"/>
  <c r="M6181" i="1" s="1"/>
  <c r="S6181" i="1" s="1"/>
  <c r="G6180" i="1" l="1"/>
  <c r="N6180" i="1" s="1"/>
  <c r="E6181" i="1" s="1"/>
  <c r="Q6179" i="1"/>
  <c r="K6179" i="1" s="1"/>
  <c r="L6180" i="1" s="1"/>
  <c r="M6182" i="1" s="1"/>
  <c r="S6182" i="1" s="1"/>
  <c r="G6181" i="1" l="1"/>
  <c r="N6181" i="1" s="1"/>
  <c r="E6182" i="1" s="1"/>
  <c r="Q6180" i="1"/>
  <c r="K6180" i="1" s="1"/>
  <c r="L6181" i="1" s="1"/>
  <c r="G6182" i="1" l="1"/>
  <c r="N6182" i="1" s="1"/>
  <c r="E6183" i="1" s="1"/>
  <c r="Q6181" i="1"/>
  <c r="K6181" i="1" s="1"/>
  <c r="L6182" i="1" s="1"/>
  <c r="M6183" i="1" l="1"/>
  <c r="S6183" i="1" s="1"/>
  <c r="G6183" i="1"/>
  <c r="Q6182" i="1"/>
  <c r="K6182" i="1" s="1"/>
  <c r="L6183" i="1" s="1"/>
  <c r="M6185" i="1" s="1"/>
  <c r="S6185" i="1" s="1"/>
  <c r="M6184" i="1" l="1"/>
  <c r="S6184" i="1" s="1"/>
  <c r="N6183" i="1"/>
  <c r="E6184" i="1" s="1"/>
  <c r="G6184" i="1" s="1"/>
  <c r="Q6183" i="1"/>
  <c r="K6183" i="1" s="1"/>
  <c r="L6184" i="1" s="1"/>
  <c r="N6184" i="1" l="1"/>
  <c r="E6185" i="1" s="1"/>
  <c r="G6185" i="1" s="1"/>
  <c r="N6185" i="1" s="1"/>
  <c r="E6186" i="1" s="1"/>
  <c r="Q6184" i="1"/>
  <c r="K6184" i="1" s="1"/>
  <c r="L6185" i="1" s="1"/>
  <c r="M6187" i="1" s="1"/>
  <c r="S6187" i="1" s="1"/>
  <c r="M6186" i="1" l="1"/>
  <c r="S6186" i="1" s="1"/>
  <c r="G6186" i="1"/>
  <c r="Q6185" i="1"/>
  <c r="K6185" i="1" s="1"/>
  <c r="L6186" i="1" s="1"/>
  <c r="N6186" i="1" l="1"/>
  <c r="E6187" i="1" s="1"/>
  <c r="G6187" i="1" s="1"/>
  <c r="N6187" i="1" s="1"/>
  <c r="E6188" i="1" s="1"/>
  <c r="Q6186" i="1"/>
  <c r="K6186" i="1" s="1"/>
  <c r="L6187" i="1" s="1"/>
  <c r="M6188" i="1" l="1"/>
  <c r="S6188" i="1" s="1"/>
  <c r="G6188" i="1"/>
  <c r="Q6187" i="1"/>
  <c r="K6187" i="1" s="1"/>
  <c r="L6188" i="1" s="1"/>
  <c r="M6190" i="1" s="1"/>
  <c r="S6190" i="1" s="1"/>
  <c r="N6188" i="1" l="1"/>
  <c r="E6189" i="1" s="1"/>
  <c r="G6189" i="1" s="1"/>
  <c r="M6189" i="1"/>
  <c r="S6189" i="1" s="1"/>
  <c r="Q6188" i="1"/>
  <c r="K6188" i="1" s="1"/>
  <c r="L6189" i="1" s="1"/>
  <c r="N6189" i="1" l="1"/>
  <c r="E6190" i="1" s="1"/>
  <c r="G6190" i="1" s="1"/>
  <c r="N6190" i="1" s="1"/>
  <c r="E6191" i="1" s="1"/>
  <c r="Q6189" i="1"/>
  <c r="K6189" i="1" s="1"/>
  <c r="L6190" i="1" s="1"/>
  <c r="M6192" i="1" s="1"/>
  <c r="S6192" i="1" s="1"/>
  <c r="M6191" i="1" l="1"/>
  <c r="S6191" i="1" s="1"/>
  <c r="G6191" i="1"/>
  <c r="Q6190" i="1"/>
  <c r="K6190" i="1" s="1"/>
  <c r="L6191" i="1" s="1"/>
  <c r="N6191" i="1" l="1"/>
  <c r="E6192" i="1" s="1"/>
  <c r="G6192" i="1" s="1"/>
  <c r="N6192" i="1" s="1"/>
  <c r="E6193" i="1" s="1"/>
  <c r="Q6191" i="1"/>
  <c r="K6191" i="1" s="1"/>
  <c r="L6192" i="1" s="1"/>
  <c r="M6194" i="1" s="1"/>
  <c r="S6194" i="1" s="1"/>
  <c r="M6193" i="1" l="1"/>
  <c r="S6193" i="1" s="1"/>
  <c r="G6193" i="1"/>
  <c r="Q6192" i="1"/>
  <c r="K6192" i="1" s="1"/>
  <c r="L6193" i="1" s="1"/>
  <c r="N6193" i="1" l="1"/>
  <c r="E6194" i="1" s="1"/>
  <c r="G6194" i="1" s="1"/>
  <c r="N6194" i="1" s="1"/>
  <c r="E6195" i="1" s="1"/>
  <c r="Q6193" i="1"/>
  <c r="K6193" i="1" s="1"/>
  <c r="L6194" i="1" s="1"/>
  <c r="M6195" i="1" s="1"/>
  <c r="S6195" i="1" s="1"/>
  <c r="G6195" i="1" l="1"/>
  <c r="N6195" i="1" s="1"/>
  <c r="E6196" i="1" s="1"/>
  <c r="Q6194" i="1"/>
  <c r="K6194" i="1" s="1"/>
  <c r="L6195" i="1" s="1"/>
  <c r="M6197" i="1" s="1"/>
  <c r="S6197" i="1" s="1"/>
  <c r="M6196" i="1" l="1"/>
  <c r="S6196" i="1" s="1"/>
  <c r="G6196" i="1"/>
  <c r="Q6195" i="1"/>
  <c r="K6195" i="1" s="1"/>
  <c r="L6196" i="1" s="1"/>
  <c r="N6196" i="1" l="1"/>
  <c r="E6197" i="1" s="1"/>
  <c r="G6197" i="1" s="1"/>
  <c r="N6197" i="1" s="1"/>
  <c r="E6198" i="1" s="1"/>
  <c r="Q6196" i="1"/>
  <c r="K6196" i="1" s="1"/>
  <c r="L6197" i="1" s="1"/>
  <c r="M6199" i="1" s="1"/>
  <c r="S6199" i="1" s="1"/>
  <c r="M6198" i="1" l="1"/>
  <c r="S6198" i="1" s="1"/>
  <c r="G6198" i="1"/>
  <c r="Q6197" i="1"/>
  <c r="K6197" i="1" s="1"/>
  <c r="L6198" i="1" s="1"/>
  <c r="M6200" i="1" s="1"/>
  <c r="S6200" i="1" s="1"/>
  <c r="N6198" i="1" l="1"/>
  <c r="E6199" i="1" s="1"/>
  <c r="G6199" i="1" s="1"/>
  <c r="N6199" i="1" s="1"/>
  <c r="E6200" i="1" s="1"/>
  <c r="Q6198" i="1"/>
  <c r="K6198" i="1" s="1"/>
  <c r="L6199" i="1" s="1"/>
  <c r="M6201" i="1" s="1"/>
  <c r="S6201" i="1" s="1"/>
  <c r="G6200" i="1" l="1"/>
  <c r="N6200" i="1" s="1"/>
  <c r="E6201" i="1" s="1"/>
  <c r="Q6199" i="1"/>
  <c r="K6199" i="1" s="1"/>
  <c r="L6200" i="1" s="1"/>
  <c r="M6202" i="1" s="1"/>
  <c r="S6202" i="1" s="1"/>
  <c r="G6201" i="1" l="1"/>
  <c r="N6201" i="1" s="1"/>
  <c r="E6202" i="1" s="1"/>
  <c r="Q6200" i="1"/>
  <c r="K6200" i="1" s="1"/>
  <c r="L6201" i="1" s="1"/>
  <c r="G6202" i="1" l="1"/>
  <c r="N6202" i="1" s="1"/>
  <c r="E6203" i="1" s="1"/>
  <c r="Q6201" i="1"/>
  <c r="K6201" i="1" s="1"/>
  <c r="L6202" i="1" s="1"/>
  <c r="M6203" i="1" s="1"/>
  <c r="S6203" i="1" s="1"/>
  <c r="G6203" i="1" l="1"/>
  <c r="N6203" i="1" s="1"/>
  <c r="E6204" i="1" s="1"/>
  <c r="Q6202" i="1"/>
  <c r="K6202" i="1" s="1"/>
  <c r="L6203" i="1" s="1"/>
  <c r="M6204" i="1" l="1"/>
  <c r="S6204" i="1" s="1"/>
  <c r="G6204" i="1"/>
  <c r="Q6203" i="1"/>
  <c r="K6203" i="1" s="1"/>
  <c r="L6204" i="1" s="1"/>
  <c r="M6205" i="1" l="1"/>
  <c r="S6205" i="1" s="1"/>
  <c r="N6204" i="1"/>
  <c r="E6205" i="1" s="1"/>
  <c r="G6205" i="1" s="1"/>
  <c r="Q6204" i="1"/>
  <c r="K6204" i="1" s="1"/>
  <c r="L6205" i="1" s="1"/>
  <c r="M6207" i="1" s="1"/>
  <c r="S6207" i="1" s="1"/>
  <c r="N6205" i="1" l="1"/>
  <c r="E6206" i="1" s="1"/>
  <c r="G6206" i="1" s="1"/>
  <c r="M6206" i="1"/>
  <c r="S6206" i="1" s="1"/>
  <c r="Q6205" i="1"/>
  <c r="K6205" i="1" s="1"/>
  <c r="L6206" i="1" s="1"/>
  <c r="N6206" i="1" l="1"/>
  <c r="E6207" i="1" s="1"/>
  <c r="G6207" i="1" s="1"/>
  <c r="N6207" i="1" s="1"/>
  <c r="E6208" i="1" s="1"/>
  <c r="Q6206" i="1"/>
  <c r="K6206" i="1" s="1"/>
  <c r="L6207" i="1" s="1"/>
  <c r="M6208" i="1" s="1"/>
  <c r="S6208" i="1" s="1"/>
  <c r="G6208" i="1" l="1"/>
  <c r="N6208" i="1" s="1"/>
  <c r="E6209" i="1" s="1"/>
  <c r="Q6207" i="1"/>
  <c r="K6207" i="1" s="1"/>
  <c r="L6208" i="1" s="1"/>
  <c r="M6209" i="1" l="1"/>
  <c r="S6209" i="1" s="1"/>
  <c r="G6209" i="1"/>
  <c r="Q6208" i="1"/>
  <c r="K6208" i="1" s="1"/>
  <c r="L6209" i="1" s="1"/>
  <c r="M6211" i="1" s="1"/>
  <c r="S6211" i="1" s="1"/>
  <c r="N6209" i="1" l="1"/>
  <c r="E6210" i="1" s="1"/>
  <c r="G6210" i="1" s="1"/>
  <c r="M6210" i="1"/>
  <c r="S6210" i="1" s="1"/>
  <c r="Q6209" i="1"/>
  <c r="K6209" i="1" s="1"/>
  <c r="L6210" i="1" s="1"/>
  <c r="M6212" i="1" s="1"/>
  <c r="S6212" i="1" s="1"/>
  <c r="N6210" i="1" l="1"/>
  <c r="E6211" i="1" s="1"/>
  <c r="G6211" i="1" s="1"/>
  <c r="N6211" i="1" s="1"/>
  <c r="E6212" i="1" s="1"/>
  <c r="Q6210" i="1"/>
  <c r="K6210" i="1" s="1"/>
  <c r="L6211" i="1" s="1"/>
  <c r="G6212" i="1" l="1"/>
  <c r="N6212" i="1" s="1"/>
  <c r="E6213" i="1" s="1"/>
  <c r="Q6211" i="1"/>
  <c r="K6211" i="1" s="1"/>
  <c r="L6212" i="1" s="1"/>
  <c r="M6214" i="1" s="1"/>
  <c r="S6214" i="1" s="1"/>
  <c r="M6213" i="1" l="1"/>
  <c r="S6213" i="1" s="1"/>
  <c r="G6213" i="1"/>
  <c r="Q6212" i="1"/>
  <c r="K6212" i="1" s="1"/>
  <c r="L6213" i="1" s="1"/>
  <c r="N6213" i="1" l="1"/>
  <c r="E6214" i="1" s="1"/>
  <c r="G6214" i="1" s="1"/>
  <c r="N6214" i="1" s="1"/>
  <c r="E6215" i="1" s="1"/>
  <c r="Q6213" i="1"/>
  <c r="K6213" i="1" s="1"/>
  <c r="L6214" i="1" s="1"/>
  <c r="M6215" i="1" l="1"/>
  <c r="S6215" i="1" s="1"/>
  <c r="G6215" i="1"/>
  <c r="Q6214" i="1"/>
  <c r="K6214" i="1" s="1"/>
  <c r="L6215" i="1" s="1"/>
  <c r="N6215" i="1" l="1"/>
  <c r="E6216" i="1" s="1"/>
  <c r="G6216" i="1" s="1"/>
  <c r="M6216" i="1"/>
  <c r="S6216" i="1" s="1"/>
  <c r="Q6215" i="1"/>
  <c r="K6215" i="1" s="1"/>
  <c r="L6216" i="1" s="1"/>
  <c r="N6216" i="1" l="1"/>
  <c r="E6217" i="1" s="1"/>
  <c r="G6217" i="1" s="1"/>
  <c r="M6217" i="1"/>
  <c r="S6217" i="1" s="1"/>
  <c r="Q6216" i="1"/>
  <c r="K6216" i="1" s="1"/>
  <c r="L6217" i="1" s="1"/>
  <c r="M6218" i="1" s="1"/>
  <c r="S6218" i="1" s="1"/>
  <c r="N6217" i="1" l="1"/>
  <c r="E6218" i="1" s="1"/>
  <c r="G6218" i="1" s="1"/>
  <c r="N6218" i="1" s="1"/>
  <c r="E6219" i="1" s="1"/>
  <c r="Q6217" i="1"/>
  <c r="K6217" i="1" s="1"/>
  <c r="L6218" i="1" s="1"/>
  <c r="M6219" i="1" l="1"/>
  <c r="S6219" i="1" s="1"/>
  <c r="G6219" i="1"/>
  <c r="Q6218" i="1"/>
  <c r="K6218" i="1" s="1"/>
  <c r="L6219" i="1" s="1"/>
  <c r="M6221" i="1" s="1"/>
  <c r="S6221" i="1" s="1"/>
  <c r="N6219" i="1" l="1"/>
  <c r="E6220" i="1" s="1"/>
  <c r="G6220" i="1" s="1"/>
  <c r="M6220" i="1"/>
  <c r="S6220" i="1" s="1"/>
  <c r="Q6219" i="1"/>
  <c r="K6219" i="1" s="1"/>
  <c r="L6220" i="1" s="1"/>
  <c r="N6220" i="1" l="1"/>
  <c r="E6221" i="1" s="1"/>
  <c r="G6221" i="1" s="1"/>
  <c r="N6221" i="1" s="1"/>
  <c r="E6222" i="1" s="1"/>
  <c r="Q6220" i="1"/>
  <c r="K6220" i="1" s="1"/>
  <c r="L6221" i="1" s="1"/>
  <c r="M6223" i="1" s="1"/>
  <c r="S6223" i="1" s="1"/>
  <c r="M6222" i="1" l="1"/>
  <c r="S6222" i="1" s="1"/>
  <c r="G6222" i="1"/>
  <c r="Q6221" i="1"/>
  <c r="K6221" i="1" s="1"/>
  <c r="L6222" i="1" s="1"/>
  <c r="M6224" i="1" s="1"/>
  <c r="S6224" i="1" s="1"/>
  <c r="N6222" i="1" l="1"/>
  <c r="E6223" i="1" s="1"/>
  <c r="G6223" i="1" s="1"/>
  <c r="N6223" i="1" s="1"/>
  <c r="E6224" i="1" s="1"/>
  <c r="Q6222" i="1"/>
  <c r="K6222" i="1" s="1"/>
  <c r="L6223" i="1" s="1"/>
  <c r="M6225" i="1" s="1"/>
  <c r="S6225" i="1" s="1"/>
  <c r="G6224" i="1" l="1"/>
  <c r="N6224" i="1" s="1"/>
  <c r="E6225" i="1" s="1"/>
  <c r="Q6223" i="1"/>
  <c r="K6223" i="1" s="1"/>
  <c r="L6224" i="1" s="1"/>
  <c r="G6225" i="1" l="1"/>
  <c r="N6225" i="1" s="1"/>
  <c r="E6226" i="1" s="1"/>
  <c r="Q6224" i="1"/>
  <c r="K6224" i="1" s="1"/>
  <c r="L6225" i="1" s="1"/>
  <c r="M6227" i="1" s="1"/>
  <c r="S6227" i="1" s="1"/>
  <c r="M6226" i="1" l="1"/>
  <c r="S6226" i="1" s="1"/>
  <c r="G6226" i="1"/>
  <c r="Q6225" i="1"/>
  <c r="K6225" i="1" s="1"/>
  <c r="L6226" i="1" s="1"/>
  <c r="M6228" i="1" s="1"/>
  <c r="S6228" i="1" s="1"/>
  <c r="N6226" i="1" l="1"/>
  <c r="E6227" i="1" s="1"/>
  <c r="G6227" i="1" s="1"/>
  <c r="N6227" i="1" s="1"/>
  <c r="E6228" i="1" s="1"/>
  <c r="Q6226" i="1"/>
  <c r="K6226" i="1" s="1"/>
  <c r="L6227" i="1" s="1"/>
  <c r="G6228" i="1" l="1"/>
  <c r="N6228" i="1" s="1"/>
  <c r="E6229" i="1" s="1"/>
  <c r="Q6227" i="1"/>
  <c r="K6227" i="1" s="1"/>
  <c r="L6228" i="1" s="1"/>
  <c r="M6229" i="1" l="1"/>
  <c r="S6229" i="1" s="1"/>
  <c r="G6229" i="1"/>
  <c r="Q6228" i="1"/>
  <c r="K6228" i="1" s="1"/>
  <c r="L6229" i="1" s="1"/>
  <c r="N6229" i="1" l="1"/>
  <c r="E6230" i="1" s="1"/>
  <c r="G6230" i="1" s="1"/>
  <c r="M6230" i="1"/>
  <c r="S6230" i="1" s="1"/>
  <c r="Q6229" i="1"/>
  <c r="K6229" i="1" s="1"/>
  <c r="L6230" i="1" s="1"/>
  <c r="M6232" i="1" s="1"/>
  <c r="S6232" i="1" s="1"/>
  <c r="N6230" i="1" l="1"/>
  <c r="E6231" i="1" s="1"/>
  <c r="G6231" i="1" s="1"/>
  <c r="M6231" i="1"/>
  <c r="S6231" i="1" s="1"/>
  <c r="Q6230" i="1"/>
  <c r="K6230" i="1" s="1"/>
  <c r="L6231" i="1" s="1"/>
  <c r="N6231" i="1" l="1"/>
  <c r="E6232" i="1" s="1"/>
  <c r="G6232" i="1" s="1"/>
  <c r="N6232" i="1" s="1"/>
  <c r="E6233" i="1" s="1"/>
  <c r="Q6231" i="1"/>
  <c r="K6231" i="1" s="1"/>
  <c r="L6232" i="1" s="1"/>
  <c r="M6234" i="1" s="1"/>
  <c r="S6234" i="1" s="1"/>
  <c r="M6233" i="1" l="1"/>
  <c r="S6233" i="1" s="1"/>
  <c r="G6233" i="1"/>
  <c r="Q6232" i="1"/>
  <c r="K6232" i="1" s="1"/>
  <c r="L6233" i="1" s="1"/>
  <c r="M6235" i="1" s="1"/>
  <c r="S6235" i="1" s="1"/>
  <c r="N6233" i="1" l="1"/>
  <c r="E6234" i="1" s="1"/>
  <c r="G6234" i="1" s="1"/>
  <c r="N6234" i="1" s="1"/>
  <c r="E6235" i="1" s="1"/>
  <c r="Q6233" i="1"/>
  <c r="K6233" i="1" s="1"/>
  <c r="L6234" i="1" s="1"/>
  <c r="G6235" i="1" l="1"/>
  <c r="N6235" i="1" s="1"/>
  <c r="E6236" i="1" s="1"/>
  <c r="Q6234" i="1"/>
  <c r="K6234" i="1" s="1"/>
  <c r="L6235" i="1" s="1"/>
  <c r="M6236" i="1" s="1"/>
  <c r="S6236" i="1" s="1"/>
  <c r="G6236" i="1" l="1"/>
  <c r="N6236" i="1" s="1"/>
  <c r="E6237" i="1" s="1"/>
  <c r="Q6235" i="1"/>
  <c r="K6235" i="1" s="1"/>
  <c r="L6236" i="1" s="1"/>
  <c r="M6237" i="1" l="1"/>
  <c r="S6237" i="1" s="1"/>
  <c r="Q6236" i="1"/>
  <c r="K6236" i="1" s="1"/>
  <c r="L6237" i="1" s="1"/>
  <c r="G6237" i="1"/>
  <c r="N6237" i="1" l="1"/>
  <c r="E6238" i="1" s="1"/>
  <c r="G6238" i="1" s="1"/>
  <c r="M6238" i="1"/>
  <c r="S6238" i="1" s="1"/>
  <c r="Q6237" i="1"/>
  <c r="K6237" i="1" s="1"/>
  <c r="L6238" i="1" s="1"/>
  <c r="M6240" i="1" s="1"/>
  <c r="S6240" i="1" s="1"/>
  <c r="N6238" i="1" l="1"/>
  <c r="E6239" i="1" s="1"/>
  <c r="G6239" i="1" s="1"/>
  <c r="M6239" i="1"/>
  <c r="S6239" i="1" s="1"/>
  <c r="Q6238" i="1"/>
  <c r="K6238" i="1" s="1"/>
  <c r="L6239" i="1" s="1"/>
  <c r="N6239" i="1" l="1"/>
  <c r="E6240" i="1" s="1"/>
  <c r="G6240" i="1" s="1"/>
  <c r="N6240" i="1" s="1"/>
  <c r="E6241" i="1" s="1"/>
  <c r="Q6239" i="1"/>
  <c r="K6239" i="1" s="1"/>
  <c r="L6240" i="1" s="1"/>
  <c r="M6241" i="1" l="1"/>
  <c r="S6241" i="1" s="1"/>
  <c r="G6241" i="1"/>
  <c r="Q6240" i="1"/>
  <c r="K6240" i="1" s="1"/>
  <c r="L6241" i="1" s="1"/>
  <c r="M6243" i="1" s="1"/>
  <c r="S6243" i="1" s="1"/>
  <c r="M6242" i="1" l="1"/>
  <c r="S6242" i="1" s="1"/>
  <c r="N6241" i="1"/>
  <c r="E6242" i="1" s="1"/>
  <c r="G6242" i="1" s="1"/>
  <c r="Q6241" i="1"/>
  <c r="K6241" i="1" s="1"/>
  <c r="L6242" i="1" s="1"/>
  <c r="N6242" i="1" l="1"/>
  <c r="E6243" i="1" s="1"/>
  <c r="G6243" i="1" s="1"/>
  <c r="N6243" i="1" s="1"/>
  <c r="E6244" i="1" s="1"/>
  <c r="Q6242" i="1"/>
  <c r="K6242" i="1" s="1"/>
  <c r="L6243" i="1" s="1"/>
  <c r="M6244" i="1" l="1"/>
  <c r="S6244" i="1" s="1"/>
  <c r="G6244" i="1"/>
  <c r="Q6243" i="1"/>
  <c r="K6243" i="1" s="1"/>
  <c r="L6244" i="1" s="1"/>
  <c r="M6246" i="1" s="1"/>
  <c r="S6246" i="1" s="1"/>
  <c r="N6244" i="1" l="1"/>
  <c r="E6245" i="1" s="1"/>
  <c r="G6245" i="1" s="1"/>
  <c r="M6245" i="1"/>
  <c r="S6245" i="1" s="1"/>
  <c r="Q6244" i="1"/>
  <c r="K6244" i="1" s="1"/>
  <c r="L6245" i="1" s="1"/>
  <c r="M6247" i="1" s="1"/>
  <c r="S6247" i="1" s="1"/>
  <c r="N6245" i="1" l="1"/>
  <c r="E6246" i="1" s="1"/>
  <c r="G6246" i="1" s="1"/>
  <c r="N6246" i="1" s="1"/>
  <c r="E6247" i="1" s="1"/>
  <c r="Q6245" i="1"/>
  <c r="K6245" i="1" s="1"/>
  <c r="L6246" i="1" s="1"/>
  <c r="M6248" i="1" s="1"/>
  <c r="S6248" i="1" s="1"/>
  <c r="G6247" i="1" l="1"/>
  <c r="N6247" i="1" s="1"/>
  <c r="E6248" i="1" s="1"/>
  <c r="Q6246" i="1"/>
  <c r="K6246" i="1" s="1"/>
  <c r="L6247" i="1" s="1"/>
  <c r="M6249" i="1" s="1"/>
  <c r="S6249" i="1" s="1"/>
  <c r="G6248" i="1" l="1"/>
  <c r="N6248" i="1" s="1"/>
  <c r="E6249" i="1" s="1"/>
  <c r="Q6247" i="1"/>
  <c r="K6247" i="1" s="1"/>
  <c r="L6248" i="1" s="1"/>
  <c r="M6250" i="1" s="1"/>
  <c r="S6250" i="1" s="1"/>
  <c r="G6249" i="1" l="1"/>
  <c r="N6249" i="1" s="1"/>
  <c r="E6250" i="1" s="1"/>
  <c r="Q6248" i="1"/>
  <c r="K6248" i="1" s="1"/>
  <c r="L6249" i="1" s="1"/>
  <c r="M6251" i="1" s="1"/>
  <c r="S6251" i="1" s="1"/>
  <c r="G6250" i="1" l="1"/>
  <c r="N6250" i="1" s="1"/>
  <c r="E6251" i="1" s="1"/>
  <c r="Q6249" i="1"/>
  <c r="K6249" i="1" s="1"/>
  <c r="L6250" i="1" s="1"/>
  <c r="G6251" i="1" l="1"/>
  <c r="N6251" i="1" s="1"/>
  <c r="E6252" i="1" s="1"/>
  <c r="Q6250" i="1"/>
  <c r="K6250" i="1" s="1"/>
  <c r="L6251" i="1" s="1"/>
  <c r="M6252" i="1" l="1"/>
  <c r="S6252" i="1" s="1"/>
  <c r="G6252" i="1"/>
  <c r="Q6251" i="1"/>
  <c r="K6251" i="1" s="1"/>
  <c r="L6252" i="1" s="1"/>
  <c r="N6252" i="1" l="1"/>
  <c r="E6253" i="1" s="1"/>
  <c r="G6253" i="1" s="1"/>
  <c r="M6253" i="1"/>
  <c r="S6253" i="1" s="1"/>
  <c r="Q6252" i="1"/>
  <c r="K6252" i="1" s="1"/>
  <c r="L6253" i="1" s="1"/>
  <c r="N6253" i="1" l="1"/>
  <c r="E6254" i="1" s="1"/>
  <c r="G6254" i="1" s="1"/>
  <c r="M6254" i="1"/>
  <c r="S6254" i="1" s="1"/>
  <c r="Q6253" i="1"/>
  <c r="K6253" i="1" s="1"/>
  <c r="L6254" i="1" s="1"/>
  <c r="M6255" i="1" l="1"/>
  <c r="S6255" i="1" s="1"/>
  <c r="N6254" i="1"/>
  <c r="E6255" i="1" s="1"/>
  <c r="G6255" i="1" s="1"/>
  <c r="Q6254" i="1"/>
  <c r="K6254" i="1" s="1"/>
  <c r="L6255" i="1" s="1"/>
  <c r="N6255" i="1" l="1"/>
  <c r="E6256" i="1" s="1"/>
  <c r="G6256" i="1" s="1"/>
  <c r="M6256" i="1"/>
  <c r="S6256" i="1" s="1"/>
  <c r="Q6255" i="1"/>
  <c r="K6255" i="1" s="1"/>
  <c r="L6256" i="1" s="1"/>
  <c r="M6258" i="1" s="1"/>
  <c r="S6258" i="1" s="1"/>
  <c r="N6256" i="1" l="1"/>
  <c r="E6257" i="1" s="1"/>
  <c r="G6257" i="1" s="1"/>
  <c r="M6257" i="1"/>
  <c r="S6257" i="1" s="1"/>
  <c r="Q6256" i="1"/>
  <c r="K6256" i="1" s="1"/>
  <c r="L6257" i="1" s="1"/>
  <c r="N6257" i="1" l="1"/>
  <c r="E6258" i="1" s="1"/>
  <c r="G6258" i="1" s="1"/>
  <c r="N6258" i="1" s="1"/>
  <c r="E6259" i="1" s="1"/>
  <c r="Q6257" i="1"/>
  <c r="K6257" i="1" s="1"/>
  <c r="L6258" i="1" s="1"/>
  <c r="M6259" i="1" l="1"/>
  <c r="S6259" i="1" s="1"/>
  <c r="G6259" i="1"/>
  <c r="Q6258" i="1"/>
  <c r="K6258" i="1" s="1"/>
  <c r="L6259" i="1" s="1"/>
  <c r="M6260" i="1" l="1"/>
  <c r="S6260" i="1" s="1"/>
  <c r="N6259" i="1"/>
  <c r="E6260" i="1" s="1"/>
  <c r="G6260" i="1" s="1"/>
  <c r="Q6259" i="1"/>
  <c r="K6259" i="1" s="1"/>
  <c r="L6260" i="1" s="1"/>
  <c r="M6261" i="1" s="1"/>
  <c r="S6261" i="1" s="1"/>
  <c r="N6260" i="1" l="1"/>
  <c r="E6261" i="1" s="1"/>
  <c r="G6261" i="1" s="1"/>
  <c r="N6261" i="1" s="1"/>
  <c r="E6262" i="1" s="1"/>
  <c r="Q6260" i="1"/>
  <c r="K6260" i="1" s="1"/>
  <c r="L6261" i="1" s="1"/>
  <c r="M6262" i="1" l="1"/>
  <c r="S6262" i="1" s="1"/>
  <c r="G6262" i="1"/>
  <c r="Q6261" i="1"/>
  <c r="K6261" i="1" s="1"/>
  <c r="L6262" i="1" s="1"/>
  <c r="N6262" i="1" l="1"/>
  <c r="E6263" i="1" s="1"/>
  <c r="G6263" i="1" s="1"/>
  <c r="M6263" i="1"/>
  <c r="S6263" i="1" s="1"/>
  <c r="Q6262" i="1"/>
  <c r="K6262" i="1" s="1"/>
  <c r="L6263" i="1" s="1"/>
  <c r="M6265" i="1" s="1"/>
  <c r="S6265" i="1" s="1"/>
  <c r="M6264" i="1" l="1"/>
  <c r="S6264" i="1" s="1"/>
  <c r="N6263" i="1"/>
  <c r="E6264" i="1" s="1"/>
  <c r="G6264" i="1" s="1"/>
  <c r="Q6263" i="1"/>
  <c r="K6263" i="1" s="1"/>
  <c r="L6264" i="1" s="1"/>
  <c r="N6264" i="1" l="1"/>
  <c r="E6265" i="1" s="1"/>
  <c r="G6265" i="1" s="1"/>
  <c r="N6265" i="1" s="1"/>
  <c r="E6266" i="1" s="1"/>
  <c r="Q6264" i="1"/>
  <c r="K6264" i="1" s="1"/>
  <c r="L6265" i="1" s="1"/>
  <c r="M6266" i="1" s="1"/>
  <c r="S6266" i="1" s="1"/>
  <c r="G6266" i="1" l="1"/>
  <c r="N6266" i="1" s="1"/>
  <c r="E6267" i="1" s="1"/>
  <c r="Q6265" i="1"/>
  <c r="K6265" i="1" s="1"/>
  <c r="L6266" i="1" s="1"/>
  <c r="M6268" i="1" s="1"/>
  <c r="S6268" i="1" s="1"/>
  <c r="M6267" i="1" l="1"/>
  <c r="S6267" i="1" s="1"/>
  <c r="G6267" i="1"/>
  <c r="Q6266" i="1"/>
  <c r="K6266" i="1" s="1"/>
  <c r="L6267" i="1" s="1"/>
  <c r="M6269" i="1" s="1"/>
  <c r="S6269" i="1" s="1"/>
  <c r="N6267" i="1" l="1"/>
  <c r="E6268" i="1" s="1"/>
  <c r="G6268" i="1" s="1"/>
  <c r="N6268" i="1" s="1"/>
  <c r="E6269" i="1" s="1"/>
  <c r="Q6267" i="1"/>
  <c r="K6267" i="1" s="1"/>
  <c r="L6268" i="1" s="1"/>
  <c r="M6270" i="1" s="1"/>
  <c r="S6270" i="1" s="1"/>
  <c r="G6269" i="1" l="1"/>
  <c r="N6269" i="1" s="1"/>
  <c r="E6270" i="1" s="1"/>
  <c r="Q6268" i="1"/>
  <c r="K6268" i="1" s="1"/>
  <c r="L6269" i="1" s="1"/>
  <c r="M6271" i="1" s="1"/>
  <c r="S6271" i="1" s="1"/>
  <c r="G6270" i="1" l="1"/>
  <c r="N6270" i="1" s="1"/>
  <c r="E6271" i="1" s="1"/>
  <c r="Q6269" i="1"/>
  <c r="K6269" i="1" s="1"/>
  <c r="L6270" i="1" s="1"/>
  <c r="G6271" i="1" l="1"/>
  <c r="N6271" i="1" s="1"/>
  <c r="E6272" i="1" s="1"/>
  <c r="Q6270" i="1"/>
  <c r="K6270" i="1" s="1"/>
  <c r="L6271" i="1" s="1"/>
  <c r="M6272" i="1" l="1"/>
  <c r="S6272" i="1" s="1"/>
  <c r="G6272" i="1"/>
  <c r="Q6271" i="1"/>
  <c r="K6271" i="1" s="1"/>
  <c r="L6272" i="1" s="1"/>
  <c r="M6273" i="1" s="1"/>
  <c r="S6273" i="1" s="1"/>
  <c r="N6272" i="1" l="1"/>
  <c r="E6273" i="1" s="1"/>
  <c r="G6273" i="1" s="1"/>
  <c r="N6273" i="1" s="1"/>
  <c r="E6274" i="1" s="1"/>
  <c r="Q6272" i="1"/>
  <c r="K6272" i="1" s="1"/>
  <c r="L6273" i="1" s="1"/>
  <c r="M6274" i="1" l="1"/>
  <c r="S6274" i="1" s="1"/>
  <c r="G6274" i="1"/>
  <c r="Q6273" i="1"/>
  <c r="K6273" i="1" s="1"/>
  <c r="L6274" i="1" s="1"/>
  <c r="M6275" i="1" l="1"/>
  <c r="S6275" i="1" s="1"/>
  <c r="N6274" i="1"/>
  <c r="E6275" i="1" s="1"/>
  <c r="G6275" i="1" s="1"/>
  <c r="Q6274" i="1"/>
  <c r="K6274" i="1" s="1"/>
  <c r="L6275" i="1" s="1"/>
  <c r="M6277" i="1" s="1"/>
  <c r="S6277" i="1" s="1"/>
  <c r="N6275" i="1" l="1"/>
  <c r="E6276" i="1" s="1"/>
  <c r="G6276" i="1" s="1"/>
  <c r="M6276" i="1"/>
  <c r="S6276" i="1" s="1"/>
  <c r="Q6275" i="1"/>
  <c r="K6275" i="1" s="1"/>
  <c r="L6276" i="1" s="1"/>
  <c r="N6276" i="1" l="1"/>
  <c r="E6277" i="1" s="1"/>
  <c r="G6277" i="1" s="1"/>
  <c r="N6277" i="1" s="1"/>
  <c r="E6278" i="1" s="1"/>
  <c r="Q6276" i="1"/>
  <c r="K6276" i="1" s="1"/>
  <c r="L6277" i="1" s="1"/>
  <c r="M6279" i="1" s="1"/>
  <c r="S6279" i="1" s="1"/>
  <c r="M6278" i="1" l="1"/>
  <c r="S6278" i="1" s="1"/>
  <c r="G6278" i="1"/>
  <c r="Q6277" i="1"/>
  <c r="K6277" i="1" s="1"/>
  <c r="L6278" i="1" s="1"/>
  <c r="M6280" i="1" s="1"/>
  <c r="S6280" i="1" s="1"/>
  <c r="N6278" i="1" l="1"/>
  <c r="E6279" i="1" s="1"/>
  <c r="G6279" i="1" s="1"/>
  <c r="N6279" i="1" s="1"/>
  <c r="E6280" i="1" s="1"/>
  <c r="Q6278" i="1"/>
  <c r="K6278" i="1" s="1"/>
  <c r="L6279" i="1" s="1"/>
  <c r="M6281" i="1" s="1"/>
  <c r="S6281" i="1" s="1"/>
  <c r="G6280" i="1" l="1"/>
  <c r="N6280" i="1" s="1"/>
  <c r="E6281" i="1" s="1"/>
  <c r="Q6279" i="1"/>
  <c r="K6279" i="1" s="1"/>
  <c r="L6280" i="1" s="1"/>
  <c r="M6282" i="1" s="1"/>
  <c r="S6282" i="1" s="1"/>
  <c r="G6281" i="1" l="1"/>
  <c r="N6281" i="1" s="1"/>
  <c r="E6282" i="1" s="1"/>
  <c r="Q6280" i="1"/>
  <c r="K6280" i="1" s="1"/>
  <c r="L6281" i="1" s="1"/>
  <c r="G6282" i="1" l="1"/>
  <c r="N6282" i="1" s="1"/>
  <c r="E6283" i="1" s="1"/>
  <c r="Q6281" i="1"/>
  <c r="K6281" i="1" s="1"/>
  <c r="L6282" i="1" s="1"/>
  <c r="M6283" i="1" l="1"/>
  <c r="S6283" i="1" s="1"/>
  <c r="G6283" i="1"/>
  <c r="Q6282" i="1"/>
  <c r="K6282" i="1" s="1"/>
  <c r="L6283" i="1" s="1"/>
  <c r="M6285" i="1" s="1"/>
  <c r="S6285" i="1" s="1"/>
  <c r="M6284" i="1" l="1"/>
  <c r="S6284" i="1" s="1"/>
  <c r="N6283" i="1"/>
  <c r="E6284" i="1" s="1"/>
  <c r="G6284" i="1" s="1"/>
  <c r="Q6283" i="1"/>
  <c r="K6283" i="1" s="1"/>
  <c r="L6284" i="1" s="1"/>
  <c r="M6286" i="1" s="1"/>
  <c r="S6286" i="1" s="1"/>
  <c r="N6284" i="1" l="1"/>
  <c r="E6285" i="1" s="1"/>
  <c r="G6285" i="1" s="1"/>
  <c r="N6285" i="1" s="1"/>
  <c r="E6286" i="1" s="1"/>
  <c r="Q6284" i="1"/>
  <c r="K6284" i="1" s="1"/>
  <c r="L6285" i="1" s="1"/>
  <c r="G6286" i="1" l="1"/>
  <c r="N6286" i="1" s="1"/>
  <c r="E6287" i="1" s="1"/>
  <c r="Q6285" i="1"/>
  <c r="K6285" i="1" s="1"/>
  <c r="L6286" i="1" s="1"/>
  <c r="M6287" i="1" l="1"/>
  <c r="S6287" i="1" s="1"/>
  <c r="G6287" i="1"/>
  <c r="Q6286" i="1"/>
  <c r="K6286" i="1" s="1"/>
  <c r="L6287" i="1" s="1"/>
  <c r="N6287" i="1" l="1"/>
  <c r="E6288" i="1" s="1"/>
  <c r="G6288" i="1" s="1"/>
  <c r="M6288" i="1"/>
  <c r="S6288" i="1" s="1"/>
  <c r="Q6287" i="1"/>
  <c r="K6287" i="1" s="1"/>
  <c r="L6288" i="1" s="1"/>
  <c r="N6288" i="1" l="1"/>
  <c r="E6289" i="1" s="1"/>
  <c r="G6289" i="1" s="1"/>
  <c r="M6289" i="1"/>
  <c r="S6289" i="1" s="1"/>
  <c r="Q6288" i="1"/>
  <c r="K6288" i="1" s="1"/>
  <c r="L6289" i="1" s="1"/>
  <c r="M6291" i="1" s="1"/>
  <c r="S6291" i="1" s="1"/>
  <c r="M6290" i="1" l="1"/>
  <c r="S6290" i="1" s="1"/>
  <c r="N6289" i="1"/>
  <c r="E6290" i="1" s="1"/>
  <c r="G6290" i="1" s="1"/>
  <c r="Q6289" i="1"/>
  <c r="K6289" i="1" s="1"/>
  <c r="L6290" i="1" s="1"/>
  <c r="N6290" i="1" l="1"/>
  <c r="E6291" i="1" s="1"/>
  <c r="G6291" i="1" s="1"/>
  <c r="N6291" i="1" s="1"/>
  <c r="E6292" i="1" s="1"/>
  <c r="Q6290" i="1"/>
  <c r="K6290" i="1" s="1"/>
  <c r="L6291" i="1" s="1"/>
  <c r="M6292" i="1" l="1"/>
  <c r="S6292" i="1" s="1"/>
  <c r="Q6291" i="1"/>
  <c r="K6291" i="1" s="1"/>
  <c r="L6292" i="1" s="1"/>
  <c r="M6294" i="1" s="1"/>
  <c r="S6294" i="1" s="1"/>
  <c r="G6292" i="1"/>
  <c r="M6293" i="1" l="1"/>
  <c r="S6293" i="1" s="1"/>
  <c r="N6292" i="1"/>
  <c r="E6293" i="1" s="1"/>
  <c r="G6293" i="1" s="1"/>
  <c r="Q6292" i="1"/>
  <c r="K6292" i="1" s="1"/>
  <c r="L6293" i="1" s="1"/>
  <c r="N6293" i="1" l="1"/>
  <c r="E6294" i="1" s="1"/>
  <c r="G6294" i="1" s="1"/>
  <c r="N6294" i="1" s="1"/>
  <c r="E6295" i="1" s="1"/>
  <c r="Q6293" i="1"/>
  <c r="K6293" i="1" s="1"/>
  <c r="L6294" i="1" s="1"/>
  <c r="M6295" i="1" s="1"/>
  <c r="S6295" i="1" s="1"/>
  <c r="G6295" i="1" l="1"/>
  <c r="N6295" i="1" s="1"/>
  <c r="E6296" i="1" s="1"/>
  <c r="Q6294" i="1"/>
  <c r="K6294" i="1" s="1"/>
  <c r="L6295" i="1" s="1"/>
  <c r="M6296" i="1" l="1"/>
  <c r="S6296" i="1" s="1"/>
  <c r="G6296" i="1"/>
  <c r="Q6295" i="1"/>
  <c r="K6295" i="1" s="1"/>
  <c r="L6296" i="1" s="1"/>
  <c r="M6298" i="1" s="1"/>
  <c r="S6298" i="1" s="1"/>
  <c r="M6297" i="1" l="1"/>
  <c r="S6297" i="1" s="1"/>
  <c r="N6296" i="1"/>
  <c r="E6297" i="1" s="1"/>
  <c r="G6297" i="1" s="1"/>
  <c r="Q6296" i="1"/>
  <c r="K6296" i="1" s="1"/>
  <c r="L6297" i="1" s="1"/>
  <c r="M6299" i="1" s="1"/>
  <c r="S6299" i="1" s="1"/>
  <c r="N6297" i="1" l="1"/>
  <c r="E6298" i="1" s="1"/>
  <c r="G6298" i="1" s="1"/>
  <c r="N6298" i="1" s="1"/>
  <c r="E6299" i="1" s="1"/>
  <c r="Q6297" i="1"/>
  <c r="K6297" i="1" s="1"/>
  <c r="L6298" i="1" s="1"/>
  <c r="M6300" i="1" s="1"/>
  <c r="S6300" i="1" s="1"/>
  <c r="G6299" i="1" l="1"/>
  <c r="N6299" i="1" s="1"/>
  <c r="E6300" i="1" s="1"/>
  <c r="Q6298" i="1"/>
  <c r="K6298" i="1" s="1"/>
  <c r="L6299" i="1" s="1"/>
  <c r="G6300" i="1" l="1"/>
  <c r="N6300" i="1" s="1"/>
  <c r="E6301" i="1" s="1"/>
  <c r="Q6299" i="1"/>
  <c r="K6299" i="1" s="1"/>
  <c r="L6300" i="1" s="1"/>
  <c r="M6301" i="1" l="1"/>
  <c r="S6301" i="1" s="1"/>
  <c r="G6301" i="1"/>
  <c r="Q6300" i="1"/>
  <c r="K6300" i="1" s="1"/>
  <c r="L6301" i="1" s="1"/>
  <c r="M6302" i="1" s="1"/>
  <c r="S6302" i="1" s="1"/>
  <c r="N6301" i="1" l="1"/>
  <c r="E6302" i="1" s="1"/>
  <c r="G6302" i="1" s="1"/>
  <c r="N6302" i="1" s="1"/>
  <c r="E6303" i="1" s="1"/>
  <c r="Q6301" i="1"/>
  <c r="K6301" i="1" s="1"/>
  <c r="L6302" i="1" s="1"/>
  <c r="M6303" i="1" l="1"/>
  <c r="S6303" i="1" s="1"/>
  <c r="G6303" i="1"/>
  <c r="Q6302" i="1"/>
  <c r="K6302" i="1" s="1"/>
  <c r="L6303" i="1" s="1"/>
  <c r="M6305" i="1" s="1"/>
  <c r="S6305" i="1" s="1"/>
  <c r="M6304" i="1" l="1"/>
  <c r="S6304" i="1" s="1"/>
  <c r="N6303" i="1"/>
  <c r="E6304" i="1" s="1"/>
  <c r="G6304" i="1" s="1"/>
  <c r="Q6303" i="1"/>
  <c r="K6303" i="1" s="1"/>
  <c r="L6304" i="1" s="1"/>
  <c r="N6304" i="1" l="1"/>
  <c r="E6305" i="1" s="1"/>
  <c r="G6305" i="1" s="1"/>
  <c r="N6305" i="1" s="1"/>
  <c r="E6306" i="1" s="1"/>
  <c r="Q6304" i="1"/>
  <c r="K6304" i="1" s="1"/>
  <c r="L6305" i="1" s="1"/>
  <c r="M6307" i="1" s="1"/>
  <c r="S6307" i="1" s="1"/>
  <c r="M6306" i="1" l="1"/>
  <c r="S6306" i="1" s="1"/>
  <c r="G6306" i="1"/>
  <c r="Q6305" i="1"/>
  <c r="K6305" i="1" s="1"/>
  <c r="L6306" i="1" s="1"/>
  <c r="N6306" i="1" l="1"/>
  <c r="E6307" i="1" s="1"/>
  <c r="G6307" i="1" s="1"/>
  <c r="N6307" i="1" s="1"/>
  <c r="E6308" i="1" s="1"/>
  <c r="Q6306" i="1"/>
  <c r="K6306" i="1" s="1"/>
  <c r="L6307" i="1" s="1"/>
  <c r="M6309" i="1" s="1"/>
  <c r="S6309" i="1" s="1"/>
  <c r="M6308" i="1" l="1"/>
  <c r="S6308" i="1" s="1"/>
  <c r="G6308" i="1"/>
  <c r="Q6307" i="1"/>
  <c r="K6307" i="1" s="1"/>
  <c r="L6308" i="1" s="1"/>
  <c r="N6308" i="1" l="1"/>
  <c r="E6309" i="1" s="1"/>
  <c r="G6309" i="1" s="1"/>
  <c r="N6309" i="1" s="1"/>
  <c r="E6310" i="1" s="1"/>
  <c r="Q6308" i="1"/>
  <c r="K6308" i="1" s="1"/>
  <c r="L6309" i="1" s="1"/>
  <c r="M6311" i="1" s="1"/>
  <c r="S6311" i="1" s="1"/>
  <c r="M6310" i="1" l="1"/>
  <c r="S6310" i="1" s="1"/>
  <c r="G6310" i="1"/>
  <c r="Q6309" i="1"/>
  <c r="K6309" i="1" s="1"/>
  <c r="L6310" i="1" s="1"/>
  <c r="M6312" i="1" s="1"/>
  <c r="S6312" i="1" s="1"/>
  <c r="N6310" i="1" l="1"/>
  <c r="E6311" i="1" s="1"/>
  <c r="G6311" i="1" s="1"/>
  <c r="N6311" i="1" s="1"/>
  <c r="E6312" i="1" s="1"/>
  <c r="Q6310" i="1"/>
  <c r="K6310" i="1" s="1"/>
  <c r="L6311" i="1" s="1"/>
  <c r="G6312" i="1" l="1"/>
  <c r="N6312" i="1" s="1"/>
  <c r="E6313" i="1" s="1"/>
  <c r="Q6311" i="1"/>
  <c r="K6311" i="1" s="1"/>
  <c r="L6312" i="1" s="1"/>
  <c r="M6314" i="1" s="1"/>
  <c r="S6314" i="1" s="1"/>
  <c r="M6313" i="1" l="1"/>
  <c r="S6313" i="1" s="1"/>
  <c r="G6313" i="1"/>
  <c r="Q6312" i="1"/>
  <c r="K6312" i="1" s="1"/>
  <c r="L6313" i="1" s="1"/>
  <c r="N6313" i="1" l="1"/>
  <c r="E6314" i="1" s="1"/>
  <c r="G6314" i="1" s="1"/>
  <c r="N6314" i="1" s="1"/>
  <c r="E6315" i="1" s="1"/>
  <c r="Q6313" i="1"/>
  <c r="K6313" i="1" s="1"/>
  <c r="L6314" i="1" s="1"/>
  <c r="M6315" i="1" l="1"/>
  <c r="S6315" i="1" s="1"/>
  <c r="G6315" i="1"/>
  <c r="Q6314" i="1"/>
  <c r="K6314" i="1" s="1"/>
  <c r="L6315" i="1" s="1"/>
  <c r="N6315" i="1" l="1"/>
  <c r="E6316" i="1" s="1"/>
  <c r="G6316" i="1" s="1"/>
  <c r="M6316" i="1"/>
  <c r="S6316" i="1" s="1"/>
  <c r="Q6315" i="1"/>
  <c r="K6315" i="1" s="1"/>
  <c r="L6316" i="1" s="1"/>
  <c r="N6316" i="1" l="1"/>
  <c r="E6317" i="1" s="1"/>
  <c r="G6317" i="1" s="1"/>
  <c r="M6317" i="1"/>
  <c r="S6317" i="1" s="1"/>
  <c r="Q6316" i="1"/>
  <c r="K6316" i="1" s="1"/>
  <c r="L6317" i="1" s="1"/>
  <c r="M6319" i="1" s="1"/>
  <c r="S6319" i="1" s="1"/>
  <c r="N6317" i="1" l="1"/>
  <c r="E6318" i="1" s="1"/>
  <c r="G6318" i="1" s="1"/>
  <c r="M6318" i="1"/>
  <c r="S6318" i="1" s="1"/>
  <c r="Q6317" i="1"/>
  <c r="K6317" i="1" s="1"/>
  <c r="L6318" i="1" s="1"/>
  <c r="M6320" i="1" s="1"/>
  <c r="S6320" i="1" s="1"/>
  <c r="N6318" i="1" l="1"/>
  <c r="E6319" i="1" s="1"/>
  <c r="G6319" i="1" s="1"/>
  <c r="N6319" i="1" s="1"/>
  <c r="E6320" i="1" s="1"/>
  <c r="Q6318" i="1"/>
  <c r="K6318" i="1" s="1"/>
  <c r="L6319" i="1" s="1"/>
  <c r="G6320" i="1" l="1"/>
  <c r="N6320" i="1" s="1"/>
  <c r="E6321" i="1" s="1"/>
  <c r="Q6319" i="1"/>
  <c r="K6319" i="1" s="1"/>
  <c r="L6320" i="1" s="1"/>
  <c r="M6322" i="1" s="1"/>
  <c r="S6322" i="1" s="1"/>
  <c r="M6321" i="1" l="1"/>
  <c r="S6321" i="1" s="1"/>
  <c r="G6321" i="1"/>
  <c r="Q6320" i="1"/>
  <c r="K6320" i="1" s="1"/>
  <c r="L6321" i="1" s="1"/>
  <c r="N6321" i="1" l="1"/>
  <c r="E6322" i="1" s="1"/>
  <c r="G6322" i="1" s="1"/>
  <c r="N6322" i="1" s="1"/>
  <c r="E6323" i="1" s="1"/>
  <c r="Q6321" i="1"/>
  <c r="K6321" i="1" s="1"/>
  <c r="L6322" i="1" s="1"/>
  <c r="M6323" i="1" s="1"/>
  <c r="S6323" i="1" s="1"/>
  <c r="G6323" i="1" l="1"/>
  <c r="N6323" i="1" s="1"/>
  <c r="E6324" i="1" s="1"/>
  <c r="Q6322" i="1"/>
  <c r="K6322" i="1" s="1"/>
  <c r="L6323" i="1" s="1"/>
  <c r="M6324" i="1" l="1"/>
  <c r="S6324" i="1" s="1"/>
  <c r="Q6323" i="1"/>
  <c r="K6323" i="1" s="1"/>
  <c r="L6324" i="1" s="1"/>
  <c r="M6326" i="1" s="1"/>
  <c r="S6326" i="1" s="1"/>
  <c r="G6324" i="1"/>
  <c r="N6324" i="1" l="1"/>
  <c r="E6325" i="1" s="1"/>
  <c r="G6325" i="1" s="1"/>
  <c r="M6325" i="1"/>
  <c r="S6325" i="1" s="1"/>
  <c r="Q6324" i="1"/>
  <c r="K6324" i="1" s="1"/>
  <c r="L6325" i="1" s="1"/>
  <c r="N6325" i="1" l="1"/>
  <c r="E6326" i="1" s="1"/>
  <c r="G6326" i="1" s="1"/>
  <c r="N6326" i="1" s="1"/>
  <c r="E6327" i="1" s="1"/>
  <c r="Q6325" i="1"/>
  <c r="K6325" i="1" s="1"/>
  <c r="L6326" i="1" s="1"/>
  <c r="M6327" i="1" l="1"/>
  <c r="S6327" i="1" s="1"/>
  <c r="G6327" i="1"/>
  <c r="Q6326" i="1"/>
  <c r="K6326" i="1" s="1"/>
  <c r="L6327" i="1" s="1"/>
  <c r="M6329" i="1" s="1"/>
  <c r="S6329" i="1" s="1"/>
  <c r="M6328" i="1" l="1"/>
  <c r="S6328" i="1" s="1"/>
  <c r="N6327" i="1"/>
  <c r="E6328" i="1" s="1"/>
  <c r="G6328" i="1" s="1"/>
  <c r="Q6327" i="1"/>
  <c r="K6327" i="1" s="1"/>
  <c r="L6328" i="1" s="1"/>
  <c r="N6328" i="1" l="1"/>
  <c r="E6329" i="1" s="1"/>
  <c r="G6329" i="1" s="1"/>
  <c r="N6329" i="1" s="1"/>
  <c r="E6330" i="1" s="1"/>
  <c r="Q6328" i="1"/>
  <c r="K6328" i="1" s="1"/>
  <c r="L6329" i="1" s="1"/>
  <c r="M6330" i="1" l="1"/>
  <c r="S6330" i="1" s="1"/>
  <c r="G6330" i="1"/>
  <c r="Q6329" i="1"/>
  <c r="K6329" i="1" s="1"/>
  <c r="L6330" i="1" s="1"/>
  <c r="N6330" i="1" l="1"/>
  <c r="E6331" i="1" s="1"/>
  <c r="G6331" i="1" s="1"/>
  <c r="M6331" i="1"/>
  <c r="S6331" i="1" s="1"/>
  <c r="Q6330" i="1"/>
  <c r="K6330" i="1" s="1"/>
  <c r="L6331" i="1" s="1"/>
  <c r="M6333" i="1" s="1"/>
  <c r="S6333" i="1" s="1"/>
  <c r="N6331" i="1" l="1"/>
  <c r="E6332" i="1" s="1"/>
  <c r="G6332" i="1" s="1"/>
  <c r="M6332" i="1"/>
  <c r="S6332" i="1" s="1"/>
  <c r="Q6331" i="1"/>
  <c r="K6331" i="1" s="1"/>
  <c r="L6332" i="1" s="1"/>
  <c r="N6332" i="1" l="1"/>
  <c r="E6333" i="1" s="1"/>
  <c r="G6333" i="1" s="1"/>
  <c r="N6333" i="1" s="1"/>
  <c r="E6334" i="1" s="1"/>
  <c r="Q6332" i="1"/>
  <c r="K6332" i="1" s="1"/>
  <c r="L6333" i="1" s="1"/>
  <c r="M6335" i="1" s="1"/>
  <c r="S6335" i="1" s="1"/>
  <c r="M6334" i="1" l="1"/>
  <c r="S6334" i="1" s="1"/>
  <c r="G6334" i="1"/>
  <c r="Q6333" i="1"/>
  <c r="K6333" i="1" s="1"/>
  <c r="L6334" i="1" s="1"/>
  <c r="N6334" i="1" l="1"/>
  <c r="E6335" i="1" s="1"/>
  <c r="G6335" i="1" s="1"/>
  <c r="N6335" i="1" s="1"/>
  <c r="E6336" i="1" s="1"/>
  <c r="Q6334" i="1"/>
  <c r="K6334" i="1" s="1"/>
  <c r="L6335" i="1" s="1"/>
  <c r="M6336" i="1" l="1"/>
  <c r="S6336" i="1" s="1"/>
  <c r="G6336" i="1"/>
  <c r="Q6335" i="1"/>
  <c r="K6335" i="1" s="1"/>
  <c r="L6336" i="1" s="1"/>
  <c r="M6338" i="1" s="1"/>
  <c r="S6338" i="1" s="1"/>
  <c r="N6336" i="1" l="1"/>
  <c r="E6337" i="1" s="1"/>
  <c r="G6337" i="1" s="1"/>
  <c r="M6337" i="1"/>
  <c r="S6337" i="1" s="1"/>
  <c r="Q6336" i="1"/>
  <c r="K6336" i="1" s="1"/>
  <c r="L6337" i="1" s="1"/>
  <c r="N6337" i="1" l="1"/>
  <c r="E6338" i="1" s="1"/>
  <c r="G6338" i="1" s="1"/>
  <c r="N6338" i="1" s="1"/>
  <c r="E6339" i="1" s="1"/>
  <c r="Q6337" i="1"/>
  <c r="K6337" i="1" s="1"/>
  <c r="L6338" i="1" s="1"/>
  <c r="M6340" i="1" s="1"/>
  <c r="S6340" i="1" s="1"/>
  <c r="M6339" i="1" l="1"/>
  <c r="S6339" i="1" s="1"/>
  <c r="G6339" i="1"/>
  <c r="Q6338" i="1"/>
  <c r="K6338" i="1" s="1"/>
  <c r="L6339" i="1" s="1"/>
  <c r="M6341" i="1" s="1"/>
  <c r="S6341" i="1" s="1"/>
  <c r="N6339" i="1" l="1"/>
  <c r="E6340" i="1" s="1"/>
  <c r="G6340" i="1" s="1"/>
  <c r="N6340" i="1" s="1"/>
  <c r="E6341" i="1" s="1"/>
  <c r="Q6339" i="1"/>
  <c r="K6339" i="1" s="1"/>
  <c r="L6340" i="1" s="1"/>
  <c r="M6342" i="1" s="1"/>
  <c r="S6342" i="1" s="1"/>
  <c r="G6341" i="1" l="1"/>
  <c r="N6341" i="1" s="1"/>
  <c r="E6342" i="1" s="1"/>
  <c r="Q6340" i="1"/>
  <c r="K6340" i="1" s="1"/>
  <c r="L6341" i="1" s="1"/>
  <c r="G6342" i="1" l="1"/>
  <c r="N6342" i="1" s="1"/>
  <c r="E6343" i="1" s="1"/>
  <c r="Q6341" i="1"/>
  <c r="K6341" i="1" s="1"/>
  <c r="L6342" i="1" s="1"/>
  <c r="M6344" i="1" s="1"/>
  <c r="S6344" i="1" s="1"/>
  <c r="M6343" i="1" l="1"/>
  <c r="S6343" i="1" s="1"/>
  <c r="G6343" i="1"/>
  <c r="Q6342" i="1"/>
  <c r="K6342" i="1" s="1"/>
  <c r="L6343" i="1" s="1"/>
  <c r="M6345" i="1" s="1"/>
  <c r="S6345" i="1" s="1"/>
  <c r="N6343" i="1" l="1"/>
  <c r="E6344" i="1" s="1"/>
  <c r="G6344" i="1" s="1"/>
  <c r="N6344" i="1" s="1"/>
  <c r="E6345" i="1" s="1"/>
  <c r="Q6343" i="1"/>
  <c r="K6343" i="1" s="1"/>
  <c r="L6344" i="1" s="1"/>
  <c r="M6346" i="1" s="1"/>
  <c r="S6346" i="1" s="1"/>
  <c r="G6345" i="1" l="1"/>
  <c r="N6345" i="1" s="1"/>
  <c r="E6346" i="1" s="1"/>
  <c r="Q6344" i="1"/>
  <c r="K6344" i="1" s="1"/>
  <c r="L6345" i="1" s="1"/>
  <c r="G6346" i="1" l="1"/>
  <c r="N6346" i="1" s="1"/>
  <c r="E6347" i="1" s="1"/>
  <c r="Q6345" i="1"/>
  <c r="K6345" i="1" s="1"/>
  <c r="L6346" i="1" s="1"/>
  <c r="M6348" i="1" s="1"/>
  <c r="S6348" i="1" s="1"/>
  <c r="M6347" i="1" l="1"/>
  <c r="S6347" i="1" s="1"/>
  <c r="G6347" i="1"/>
  <c r="Q6346" i="1"/>
  <c r="K6346" i="1" s="1"/>
  <c r="L6347" i="1" s="1"/>
  <c r="M6349" i="1" s="1"/>
  <c r="S6349" i="1" s="1"/>
  <c r="N6347" i="1" l="1"/>
  <c r="E6348" i="1" s="1"/>
  <c r="G6348" i="1" s="1"/>
  <c r="N6348" i="1" s="1"/>
  <c r="E6349" i="1" s="1"/>
  <c r="Q6347" i="1"/>
  <c r="K6347" i="1" s="1"/>
  <c r="L6348" i="1" s="1"/>
  <c r="G6349" i="1" l="1"/>
  <c r="N6349" i="1" s="1"/>
  <c r="E6350" i="1" s="1"/>
  <c r="Q6348" i="1"/>
  <c r="K6348" i="1" s="1"/>
  <c r="L6349" i="1" s="1"/>
  <c r="M6351" i="1" s="1"/>
  <c r="S6351" i="1" s="1"/>
  <c r="M6350" i="1" l="1"/>
  <c r="S6350" i="1" s="1"/>
  <c r="G6350" i="1"/>
  <c r="Q6349" i="1"/>
  <c r="K6349" i="1" s="1"/>
  <c r="L6350" i="1" s="1"/>
  <c r="M6352" i="1" s="1"/>
  <c r="S6352" i="1" s="1"/>
  <c r="N6350" i="1" l="1"/>
  <c r="E6351" i="1" s="1"/>
  <c r="G6351" i="1" s="1"/>
  <c r="N6351" i="1" s="1"/>
  <c r="E6352" i="1" s="1"/>
  <c r="Q6350" i="1"/>
  <c r="K6350" i="1" s="1"/>
  <c r="L6351" i="1" s="1"/>
  <c r="M6353" i="1" s="1"/>
  <c r="S6353" i="1" s="1"/>
  <c r="G6352" i="1" l="1"/>
  <c r="N6352" i="1" s="1"/>
  <c r="E6353" i="1" s="1"/>
  <c r="Q6351" i="1"/>
  <c r="K6351" i="1" s="1"/>
  <c r="L6352" i="1" s="1"/>
  <c r="M6354" i="1" s="1"/>
  <c r="S6354" i="1" s="1"/>
  <c r="G6353" i="1" l="1"/>
  <c r="N6353" i="1" s="1"/>
  <c r="E6354" i="1" s="1"/>
  <c r="Q6352" i="1"/>
  <c r="K6352" i="1" s="1"/>
  <c r="L6353" i="1" s="1"/>
  <c r="G6354" i="1" l="1"/>
  <c r="N6354" i="1" s="1"/>
  <c r="E6355" i="1" s="1"/>
  <c r="Q6353" i="1"/>
  <c r="K6353" i="1" s="1"/>
  <c r="L6354" i="1" s="1"/>
  <c r="M6356" i="1" s="1"/>
  <c r="S6356" i="1" s="1"/>
  <c r="M6355" i="1" l="1"/>
  <c r="S6355" i="1" s="1"/>
  <c r="G6355" i="1"/>
  <c r="Q6354" i="1"/>
  <c r="K6354" i="1" s="1"/>
  <c r="L6355" i="1" s="1"/>
  <c r="M6357" i="1" s="1"/>
  <c r="S6357" i="1" s="1"/>
  <c r="N6355" i="1" l="1"/>
  <c r="E6356" i="1" s="1"/>
  <c r="G6356" i="1" s="1"/>
  <c r="N6356" i="1" s="1"/>
  <c r="E6357" i="1" s="1"/>
  <c r="Q6355" i="1"/>
  <c r="K6355" i="1" s="1"/>
  <c r="L6356" i="1" s="1"/>
  <c r="M6358" i="1" s="1"/>
  <c r="S6358" i="1" s="1"/>
  <c r="G6357" i="1" l="1"/>
  <c r="N6357" i="1" s="1"/>
  <c r="E6358" i="1" s="1"/>
  <c r="Q6356" i="1"/>
  <c r="K6356" i="1" s="1"/>
  <c r="L6357" i="1" s="1"/>
  <c r="M6359" i="1" s="1"/>
  <c r="S6359" i="1" s="1"/>
  <c r="G6358" i="1" l="1"/>
  <c r="N6358" i="1" s="1"/>
  <c r="E6359" i="1" s="1"/>
  <c r="Q6357" i="1"/>
  <c r="K6357" i="1" s="1"/>
  <c r="L6358" i="1" s="1"/>
  <c r="G6359" i="1" l="1"/>
  <c r="N6359" i="1" s="1"/>
  <c r="E6360" i="1" s="1"/>
  <c r="Q6358" i="1"/>
  <c r="K6358" i="1" s="1"/>
  <c r="L6359" i="1" s="1"/>
  <c r="M6361" i="1" s="1"/>
  <c r="S6361" i="1" s="1"/>
  <c r="M6360" i="1" l="1"/>
  <c r="S6360" i="1" s="1"/>
  <c r="G6360" i="1"/>
  <c r="Q6359" i="1"/>
  <c r="K6359" i="1" s="1"/>
  <c r="L6360" i="1" s="1"/>
  <c r="N6360" i="1" l="1"/>
  <c r="E6361" i="1" s="1"/>
  <c r="G6361" i="1" s="1"/>
  <c r="N6361" i="1" s="1"/>
  <c r="E6362" i="1" s="1"/>
  <c r="Q6360" i="1"/>
  <c r="K6360" i="1" s="1"/>
  <c r="L6361" i="1" s="1"/>
  <c r="M6363" i="1" s="1"/>
  <c r="S6363" i="1" s="1"/>
  <c r="M6362" i="1" l="1"/>
  <c r="S6362" i="1" s="1"/>
  <c r="G6362" i="1"/>
  <c r="Q6361" i="1"/>
  <c r="K6361" i="1" s="1"/>
  <c r="L6362" i="1" s="1"/>
  <c r="N6362" i="1" l="1"/>
  <c r="E6363" i="1" s="1"/>
  <c r="G6363" i="1" s="1"/>
  <c r="N6363" i="1" s="1"/>
  <c r="E6364" i="1" s="1"/>
  <c r="Q6362" i="1"/>
  <c r="K6362" i="1" s="1"/>
  <c r="L6363" i="1" s="1"/>
  <c r="M6364" i="1" s="1"/>
  <c r="S6364" i="1" s="1"/>
  <c r="G6364" i="1" l="1"/>
  <c r="N6364" i="1" s="1"/>
  <c r="E6365" i="1" s="1"/>
  <c r="Q6363" i="1"/>
  <c r="K6363" i="1" s="1"/>
  <c r="L6364" i="1" s="1"/>
  <c r="M6366" i="1" s="1"/>
  <c r="S6366" i="1" s="1"/>
  <c r="M6365" i="1" l="1"/>
  <c r="S6365" i="1" s="1"/>
  <c r="G6365" i="1"/>
  <c r="Q6364" i="1"/>
  <c r="K6364" i="1" s="1"/>
  <c r="L6365" i="1" s="1"/>
  <c r="N6365" i="1" l="1"/>
  <c r="E6366" i="1" s="1"/>
  <c r="G6366" i="1" s="1"/>
  <c r="N6366" i="1" s="1"/>
  <c r="E6367" i="1" s="1"/>
  <c r="Q6365" i="1"/>
  <c r="K6365" i="1" s="1"/>
  <c r="L6366" i="1" s="1"/>
  <c r="M6367" i="1" l="1"/>
  <c r="S6367" i="1" s="1"/>
  <c r="G6367" i="1"/>
  <c r="Q6366" i="1"/>
  <c r="K6366" i="1" s="1"/>
  <c r="L6367" i="1" s="1"/>
  <c r="M6368" i="1" s="1"/>
  <c r="S6368" i="1" s="1"/>
  <c r="N6367" i="1" l="1"/>
  <c r="E6368" i="1" s="1"/>
  <c r="G6368" i="1" s="1"/>
  <c r="N6368" i="1" s="1"/>
  <c r="E6369" i="1" s="1"/>
  <c r="Q6367" i="1"/>
  <c r="K6367" i="1" s="1"/>
  <c r="L6368" i="1" s="1"/>
  <c r="M6370" i="1" s="1"/>
  <c r="S6370" i="1" s="1"/>
  <c r="M6369" i="1" l="1"/>
  <c r="S6369" i="1" s="1"/>
  <c r="G6369" i="1"/>
  <c r="Q6368" i="1"/>
  <c r="K6368" i="1" s="1"/>
  <c r="L6369" i="1" s="1"/>
  <c r="N6369" i="1" l="1"/>
  <c r="E6370" i="1" s="1"/>
  <c r="G6370" i="1" s="1"/>
  <c r="N6370" i="1" s="1"/>
  <c r="E6371" i="1" s="1"/>
  <c r="Q6369" i="1"/>
  <c r="K6369" i="1" s="1"/>
  <c r="L6370" i="1" s="1"/>
  <c r="M6372" i="1" s="1"/>
  <c r="S6372" i="1" s="1"/>
  <c r="M6371" i="1" l="1"/>
  <c r="S6371" i="1" s="1"/>
  <c r="G6371" i="1"/>
  <c r="Q6370" i="1"/>
  <c r="K6370" i="1" s="1"/>
  <c r="L6371" i="1" s="1"/>
  <c r="N6371" i="1" l="1"/>
  <c r="E6372" i="1" s="1"/>
  <c r="G6372" i="1" s="1"/>
  <c r="N6372" i="1" s="1"/>
  <c r="E6373" i="1" s="1"/>
  <c r="Q6371" i="1"/>
  <c r="K6371" i="1" s="1"/>
  <c r="L6372" i="1" s="1"/>
  <c r="M6373" i="1" l="1"/>
  <c r="S6373" i="1" s="1"/>
  <c r="G6373" i="1"/>
  <c r="Q6372" i="1"/>
  <c r="K6372" i="1" s="1"/>
  <c r="L6373" i="1" s="1"/>
  <c r="M6375" i="1" s="1"/>
  <c r="S6375" i="1" s="1"/>
  <c r="N6373" i="1" l="1"/>
  <c r="E6374" i="1" s="1"/>
  <c r="G6374" i="1" s="1"/>
  <c r="M6374" i="1"/>
  <c r="S6374" i="1" s="1"/>
  <c r="Q6373" i="1"/>
  <c r="K6373" i="1" s="1"/>
  <c r="L6374" i="1" s="1"/>
  <c r="M6376" i="1" s="1"/>
  <c r="S6376" i="1" s="1"/>
  <c r="N6374" i="1" l="1"/>
  <c r="E6375" i="1" s="1"/>
  <c r="G6375" i="1" s="1"/>
  <c r="N6375" i="1" s="1"/>
  <c r="E6376" i="1" s="1"/>
  <c r="Q6374" i="1"/>
  <c r="K6374" i="1" s="1"/>
  <c r="L6375" i="1" s="1"/>
  <c r="G6376" i="1" l="1"/>
  <c r="N6376" i="1" s="1"/>
  <c r="E6377" i="1" s="1"/>
  <c r="Q6375" i="1"/>
  <c r="K6375" i="1" s="1"/>
  <c r="L6376" i="1" s="1"/>
  <c r="M6377" i="1" s="1"/>
  <c r="S6377" i="1" s="1"/>
  <c r="G6377" i="1" l="1"/>
  <c r="N6377" i="1" s="1"/>
  <c r="E6378" i="1" s="1"/>
  <c r="Q6376" i="1"/>
  <c r="K6376" i="1" s="1"/>
  <c r="L6377" i="1" s="1"/>
  <c r="M6378" i="1" l="1"/>
  <c r="S6378" i="1" s="1"/>
  <c r="G6378" i="1"/>
  <c r="Q6377" i="1"/>
  <c r="K6377" i="1" s="1"/>
  <c r="L6378" i="1" s="1"/>
  <c r="M6380" i="1" s="1"/>
  <c r="S6380" i="1" s="1"/>
  <c r="M6379" i="1" l="1"/>
  <c r="S6379" i="1" s="1"/>
  <c r="N6378" i="1"/>
  <c r="E6379" i="1" s="1"/>
  <c r="G6379" i="1" s="1"/>
  <c r="Q6378" i="1"/>
  <c r="K6378" i="1" s="1"/>
  <c r="L6379" i="1" s="1"/>
  <c r="N6379" i="1" l="1"/>
  <c r="E6380" i="1" s="1"/>
  <c r="G6380" i="1" s="1"/>
  <c r="N6380" i="1" s="1"/>
  <c r="E6381" i="1" s="1"/>
  <c r="Q6379" i="1"/>
  <c r="K6379" i="1" s="1"/>
  <c r="L6380" i="1" s="1"/>
  <c r="M6382" i="1" s="1"/>
  <c r="S6382" i="1" s="1"/>
  <c r="M6381" i="1" l="1"/>
  <c r="S6381" i="1" s="1"/>
  <c r="G6381" i="1"/>
  <c r="Q6380" i="1"/>
  <c r="K6380" i="1" s="1"/>
  <c r="L6381" i="1" s="1"/>
  <c r="N6381" i="1" l="1"/>
  <c r="E6382" i="1" s="1"/>
  <c r="G6382" i="1" s="1"/>
  <c r="N6382" i="1" s="1"/>
  <c r="E6383" i="1" s="1"/>
  <c r="Q6381" i="1"/>
  <c r="K6381" i="1" s="1"/>
  <c r="L6382" i="1" s="1"/>
  <c r="M6384" i="1" s="1"/>
  <c r="S6384" i="1" s="1"/>
  <c r="M6383" i="1" l="1"/>
  <c r="S6383" i="1" s="1"/>
  <c r="G6383" i="1"/>
  <c r="Q6382" i="1"/>
  <c r="K6382" i="1" s="1"/>
  <c r="L6383" i="1" s="1"/>
  <c r="N6383" i="1" l="1"/>
  <c r="E6384" i="1" s="1"/>
  <c r="G6384" i="1" s="1"/>
  <c r="N6384" i="1" s="1"/>
  <c r="E6385" i="1" s="1"/>
  <c r="Q6383" i="1"/>
  <c r="K6383" i="1" s="1"/>
  <c r="L6384" i="1" s="1"/>
  <c r="M6385" i="1" l="1"/>
  <c r="S6385" i="1" s="1"/>
  <c r="G6385" i="1"/>
  <c r="Q6384" i="1"/>
  <c r="K6384" i="1" s="1"/>
  <c r="L6385" i="1" s="1"/>
  <c r="M6387" i="1" s="1"/>
  <c r="S6387" i="1" s="1"/>
  <c r="N6385" i="1" l="1"/>
  <c r="E6386" i="1" s="1"/>
  <c r="G6386" i="1" s="1"/>
  <c r="M6386" i="1"/>
  <c r="S6386" i="1" s="1"/>
  <c r="Q6385" i="1"/>
  <c r="K6385" i="1" s="1"/>
  <c r="L6386" i="1" s="1"/>
  <c r="M6388" i="1" s="1"/>
  <c r="S6388" i="1" s="1"/>
  <c r="N6386" i="1" l="1"/>
  <c r="E6387" i="1" s="1"/>
  <c r="G6387" i="1" s="1"/>
  <c r="N6387" i="1" s="1"/>
  <c r="E6388" i="1" s="1"/>
  <c r="Q6386" i="1"/>
  <c r="K6386" i="1" s="1"/>
  <c r="L6387" i="1" s="1"/>
  <c r="G6388" i="1" l="1"/>
  <c r="N6388" i="1" s="1"/>
  <c r="E6389" i="1" s="1"/>
  <c r="Q6387" i="1"/>
  <c r="K6387" i="1" s="1"/>
  <c r="L6388" i="1" s="1"/>
  <c r="M6390" i="1" s="1"/>
  <c r="S6390" i="1" s="1"/>
  <c r="M6389" i="1" l="1"/>
  <c r="S6389" i="1" s="1"/>
  <c r="G6389" i="1"/>
  <c r="Q6388" i="1"/>
  <c r="K6388" i="1" s="1"/>
  <c r="L6389" i="1" s="1"/>
  <c r="M6391" i="1" s="1"/>
  <c r="S6391" i="1" s="1"/>
  <c r="N6389" i="1" l="1"/>
  <c r="E6390" i="1" s="1"/>
  <c r="G6390" i="1" s="1"/>
  <c r="N6390" i="1" s="1"/>
  <c r="E6391" i="1" s="1"/>
  <c r="Q6389" i="1"/>
  <c r="K6389" i="1" s="1"/>
  <c r="L6390" i="1" s="1"/>
  <c r="G6391" i="1" l="1"/>
  <c r="N6391" i="1" s="1"/>
  <c r="E6392" i="1" s="1"/>
  <c r="Q6390" i="1"/>
  <c r="K6390" i="1" s="1"/>
  <c r="L6391" i="1" s="1"/>
  <c r="M6392" i="1" l="1"/>
  <c r="S6392" i="1" s="1"/>
  <c r="Q6391" i="1"/>
  <c r="K6391" i="1" s="1"/>
  <c r="L6392" i="1" s="1"/>
  <c r="M6394" i="1" s="1"/>
  <c r="S6394" i="1" s="1"/>
  <c r="G6392" i="1"/>
  <c r="N6392" i="1" l="1"/>
  <c r="E6393" i="1" s="1"/>
  <c r="G6393" i="1" s="1"/>
  <c r="M6393" i="1"/>
  <c r="S6393" i="1" s="1"/>
  <c r="Q6392" i="1"/>
  <c r="K6392" i="1" s="1"/>
  <c r="L6393" i="1" s="1"/>
  <c r="N6393" i="1" l="1"/>
  <c r="E6394" i="1" s="1"/>
  <c r="G6394" i="1" s="1"/>
  <c r="N6394" i="1" s="1"/>
  <c r="E6395" i="1" s="1"/>
  <c r="Q6393" i="1"/>
  <c r="K6393" i="1" s="1"/>
  <c r="L6394" i="1" s="1"/>
  <c r="M6396" i="1" s="1"/>
  <c r="S6396" i="1" s="1"/>
  <c r="M6395" i="1" l="1"/>
  <c r="S6395" i="1" s="1"/>
  <c r="G6395" i="1"/>
  <c r="Q6394" i="1"/>
  <c r="K6394" i="1" s="1"/>
  <c r="L6395" i="1" s="1"/>
  <c r="M6397" i="1" s="1"/>
  <c r="S6397" i="1" s="1"/>
  <c r="N6395" i="1" l="1"/>
  <c r="E6396" i="1" s="1"/>
  <c r="G6396" i="1" s="1"/>
  <c r="N6396" i="1" s="1"/>
  <c r="E6397" i="1" s="1"/>
  <c r="Q6395" i="1"/>
  <c r="K6395" i="1" s="1"/>
  <c r="L6396" i="1" s="1"/>
  <c r="G6397" i="1" l="1"/>
  <c r="N6397" i="1" s="1"/>
  <c r="E6398" i="1" s="1"/>
  <c r="Q6396" i="1"/>
  <c r="K6396" i="1" s="1"/>
  <c r="L6397" i="1" s="1"/>
  <c r="M6399" i="1" s="1"/>
  <c r="S6399" i="1" s="1"/>
  <c r="M6398" i="1" l="1"/>
  <c r="S6398" i="1" s="1"/>
  <c r="G6398" i="1"/>
  <c r="Q6397" i="1"/>
  <c r="K6397" i="1" s="1"/>
  <c r="L6398" i="1" s="1"/>
  <c r="N6398" i="1" l="1"/>
  <c r="E6399" i="1" s="1"/>
  <c r="G6399" i="1" s="1"/>
  <c r="N6399" i="1" s="1"/>
  <c r="E6400" i="1" s="1"/>
  <c r="Q6398" i="1"/>
  <c r="K6398" i="1" s="1"/>
  <c r="L6399" i="1" s="1"/>
  <c r="M6400" i="1" l="1"/>
  <c r="S6400" i="1" s="1"/>
  <c r="G6400" i="1"/>
  <c r="Q6399" i="1"/>
  <c r="K6399" i="1" s="1"/>
  <c r="L6400" i="1" s="1"/>
  <c r="N6400" i="1" l="1"/>
  <c r="E6401" i="1" s="1"/>
  <c r="G6401" i="1" s="1"/>
  <c r="M6401" i="1"/>
  <c r="S6401" i="1" s="1"/>
  <c r="Q6400" i="1"/>
  <c r="K6400" i="1" s="1"/>
  <c r="L6401" i="1" s="1"/>
  <c r="M6403" i="1" s="1"/>
  <c r="S6403" i="1" s="1"/>
  <c r="N6401" i="1" l="1"/>
  <c r="E6402" i="1" s="1"/>
  <c r="G6402" i="1" s="1"/>
  <c r="M6402" i="1"/>
  <c r="S6402" i="1" s="1"/>
  <c r="Q6401" i="1"/>
  <c r="K6401" i="1" s="1"/>
  <c r="L6402" i="1" s="1"/>
  <c r="M6404" i="1" s="1"/>
  <c r="S6404" i="1" s="1"/>
  <c r="N6402" i="1" l="1"/>
  <c r="E6403" i="1" s="1"/>
  <c r="G6403" i="1" s="1"/>
  <c r="N6403" i="1" s="1"/>
  <c r="E6404" i="1" s="1"/>
  <c r="Q6402" i="1"/>
  <c r="K6402" i="1" s="1"/>
  <c r="L6403" i="1" s="1"/>
  <c r="G6404" i="1" l="1"/>
  <c r="N6404" i="1" s="1"/>
  <c r="E6405" i="1" s="1"/>
  <c r="Q6403" i="1"/>
  <c r="K6403" i="1" s="1"/>
  <c r="L6404" i="1" s="1"/>
  <c r="M6406" i="1" s="1"/>
  <c r="S6406" i="1" s="1"/>
  <c r="M6405" i="1" l="1"/>
  <c r="S6405" i="1" s="1"/>
  <c r="G6405" i="1"/>
  <c r="Q6404" i="1"/>
  <c r="K6404" i="1" s="1"/>
  <c r="L6405" i="1" s="1"/>
  <c r="N6405" i="1" l="1"/>
  <c r="E6406" i="1" s="1"/>
  <c r="G6406" i="1" s="1"/>
  <c r="N6406" i="1" s="1"/>
  <c r="E6407" i="1" s="1"/>
  <c r="Q6405" i="1"/>
  <c r="K6405" i="1" s="1"/>
  <c r="L6406" i="1" s="1"/>
  <c r="M6408" i="1" s="1"/>
  <c r="S6408" i="1" s="1"/>
  <c r="M6407" i="1" l="1"/>
  <c r="S6407" i="1" s="1"/>
  <c r="G6407" i="1"/>
  <c r="Q6406" i="1"/>
  <c r="K6406" i="1" s="1"/>
  <c r="L6407" i="1" s="1"/>
  <c r="M6409" i="1" s="1"/>
  <c r="S6409" i="1" s="1"/>
  <c r="N6407" i="1" l="1"/>
  <c r="E6408" i="1" s="1"/>
  <c r="G6408" i="1" s="1"/>
  <c r="N6408" i="1" s="1"/>
  <c r="E6409" i="1" s="1"/>
  <c r="Q6407" i="1"/>
  <c r="K6407" i="1" s="1"/>
  <c r="L6408" i="1" s="1"/>
  <c r="M6410" i="1" s="1"/>
  <c r="S6410" i="1" s="1"/>
  <c r="G6409" i="1" l="1"/>
  <c r="N6409" i="1" s="1"/>
  <c r="E6410" i="1" s="1"/>
  <c r="Q6408" i="1"/>
  <c r="K6408" i="1" s="1"/>
  <c r="L6409" i="1" s="1"/>
  <c r="G6410" i="1" l="1"/>
  <c r="N6410" i="1" s="1"/>
  <c r="E6411" i="1" s="1"/>
  <c r="Q6409" i="1"/>
  <c r="K6409" i="1" s="1"/>
  <c r="L6410" i="1" s="1"/>
  <c r="M6412" i="1" s="1"/>
  <c r="S6412" i="1" s="1"/>
  <c r="M6411" i="1" l="1"/>
  <c r="S6411" i="1" s="1"/>
  <c r="G6411" i="1"/>
  <c r="Q6410" i="1"/>
  <c r="K6410" i="1" s="1"/>
  <c r="L6411" i="1" s="1"/>
  <c r="M6413" i="1" s="1"/>
  <c r="S6413" i="1" s="1"/>
  <c r="N6411" i="1" l="1"/>
  <c r="E6412" i="1" s="1"/>
  <c r="G6412" i="1" s="1"/>
  <c r="N6412" i="1" s="1"/>
  <c r="E6413" i="1" s="1"/>
  <c r="Q6411" i="1"/>
  <c r="K6411" i="1" s="1"/>
  <c r="L6412" i="1" s="1"/>
  <c r="Q6412" i="1" l="1"/>
  <c r="K6412" i="1" s="1"/>
  <c r="L6413" i="1" s="1"/>
  <c r="G6413" i="1"/>
  <c r="N6413" i="1" s="1"/>
  <c r="E6414" i="1" s="1"/>
  <c r="M6414" i="1" l="1"/>
  <c r="S6414" i="1" s="1"/>
  <c r="G6414" i="1"/>
  <c r="Q6413" i="1"/>
  <c r="K6413" i="1" s="1"/>
  <c r="L6414" i="1" s="1"/>
  <c r="M6416" i="1" s="1"/>
  <c r="S6416" i="1" s="1"/>
  <c r="N6414" i="1" l="1"/>
  <c r="E6415" i="1" s="1"/>
  <c r="G6415" i="1" s="1"/>
  <c r="M6415" i="1"/>
  <c r="S6415" i="1" s="1"/>
  <c r="Q6414" i="1"/>
  <c r="K6414" i="1" s="1"/>
  <c r="L6415" i="1" s="1"/>
  <c r="N6415" i="1" l="1"/>
  <c r="E6416" i="1" s="1"/>
  <c r="G6416" i="1" s="1"/>
  <c r="N6416" i="1" s="1"/>
  <c r="E6417" i="1" s="1"/>
  <c r="Q6415" i="1"/>
  <c r="K6415" i="1" s="1"/>
  <c r="L6416" i="1" s="1"/>
  <c r="M6417" i="1" l="1"/>
  <c r="S6417" i="1" s="1"/>
  <c r="G6417" i="1"/>
  <c r="Q6416" i="1"/>
  <c r="K6416" i="1" s="1"/>
  <c r="L6417" i="1" s="1"/>
  <c r="M6419" i="1" s="1"/>
  <c r="S6419" i="1" s="1"/>
  <c r="N6417" i="1" l="1"/>
  <c r="E6418" i="1" s="1"/>
  <c r="G6418" i="1" s="1"/>
  <c r="M6418" i="1"/>
  <c r="S6418" i="1" s="1"/>
  <c r="Q6417" i="1"/>
  <c r="K6417" i="1" s="1"/>
  <c r="L6418" i="1" s="1"/>
  <c r="N6418" i="1" l="1"/>
  <c r="E6419" i="1" s="1"/>
  <c r="G6419" i="1" s="1"/>
  <c r="N6419" i="1" s="1"/>
  <c r="E6420" i="1" s="1"/>
  <c r="Q6418" i="1"/>
  <c r="K6418" i="1" s="1"/>
  <c r="L6419" i="1" s="1"/>
  <c r="M6421" i="1" s="1"/>
  <c r="S6421" i="1" s="1"/>
  <c r="M6420" i="1" l="1"/>
  <c r="S6420" i="1" s="1"/>
  <c r="G6420" i="1"/>
  <c r="Q6419" i="1"/>
  <c r="K6419" i="1" s="1"/>
  <c r="L6420" i="1" s="1"/>
  <c r="N6420" i="1" l="1"/>
  <c r="E6421" i="1" s="1"/>
  <c r="G6421" i="1" s="1"/>
  <c r="N6421" i="1" s="1"/>
  <c r="E6422" i="1" s="1"/>
  <c r="Q6420" i="1"/>
  <c r="K6420" i="1" s="1"/>
  <c r="L6421" i="1" s="1"/>
  <c r="M6423" i="1" s="1"/>
  <c r="S6423" i="1" s="1"/>
  <c r="M6422" i="1" l="1"/>
  <c r="S6422" i="1" s="1"/>
  <c r="G6422" i="1"/>
  <c r="Q6421" i="1"/>
  <c r="K6421" i="1" s="1"/>
  <c r="L6422" i="1" s="1"/>
  <c r="N6422" i="1" l="1"/>
  <c r="E6423" i="1" s="1"/>
  <c r="G6423" i="1" s="1"/>
  <c r="N6423" i="1" s="1"/>
  <c r="E6424" i="1" s="1"/>
  <c r="Q6422" i="1"/>
  <c r="K6422" i="1" s="1"/>
  <c r="L6423" i="1" s="1"/>
  <c r="M6425" i="1" s="1"/>
  <c r="S6425" i="1" s="1"/>
  <c r="M6424" i="1" l="1"/>
  <c r="S6424" i="1" s="1"/>
  <c r="G6424" i="1"/>
  <c r="Q6423" i="1"/>
  <c r="K6423" i="1" s="1"/>
  <c r="L6424" i="1" s="1"/>
  <c r="N6424" i="1" l="1"/>
  <c r="E6425" i="1" s="1"/>
  <c r="G6425" i="1" s="1"/>
  <c r="N6425" i="1" s="1"/>
  <c r="E6426" i="1" s="1"/>
  <c r="Q6424" i="1"/>
  <c r="K6424" i="1" s="1"/>
  <c r="L6425" i="1" s="1"/>
  <c r="M6426" i="1" l="1"/>
  <c r="S6426" i="1" s="1"/>
  <c r="G6426" i="1"/>
  <c r="Q6425" i="1"/>
  <c r="K6425" i="1" s="1"/>
  <c r="L6426" i="1" s="1"/>
  <c r="M6427" i="1" s="1"/>
  <c r="S6427" i="1" s="1"/>
  <c r="N6426" i="1" l="1"/>
  <c r="E6427" i="1" s="1"/>
  <c r="G6427" i="1" s="1"/>
  <c r="N6427" i="1" s="1"/>
  <c r="E6428" i="1" s="1"/>
  <c r="Q6426" i="1"/>
  <c r="K6426" i="1" s="1"/>
  <c r="L6427" i="1" s="1"/>
  <c r="M6428" i="1" l="1"/>
  <c r="S6428" i="1" s="1"/>
  <c r="G6428" i="1"/>
  <c r="Q6427" i="1"/>
  <c r="K6427" i="1" s="1"/>
  <c r="L6428" i="1" s="1"/>
  <c r="N6428" i="1" l="1"/>
  <c r="E6429" i="1" s="1"/>
  <c r="G6429" i="1" s="1"/>
  <c r="M6429" i="1"/>
  <c r="S6429" i="1" s="1"/>
  <c r="Q6428" i="1"/>
  <c r="K6428" i="1" s="1"/>
  <c r="L6429" i="1" s="1"/>
  <c r="M6431" i="1" s="1"/>
  <c r="S6431" i="1" s="1"/>
  <c r="M6430" i="1" l="1"/>
  <c r="S6430" i="1" s="1"/>
  <c r="N6429" i="1"/>
  <c r="E6430" i="1" s="1"/>
  <c r="G6430" i="1" s="1"/>
  <c r="Q6429" i="1"/>
  <c r="K6429" i="1" s="1"/>
  <c r="L6430" i="1" s="1"/>
  <c r="M6432" i="1" s="1"/>
  <c r="S6432" i="1" s="1"/>
  <c r="N6430" i="1" l="1"/>
  <c r="E6431" i="1" s="1"/>
  <c r="G6431" i="1" s="1"/>
  <c r="N6431" i="1" s="1"/>
  <c r="E6432" i="1" s="1"/>
  <c r="Q6430" i="1"/>
  <c r="K6430" i="1" s="1"/>
  <c r="L6431" i="1" s="1"/>
  <c r="M6433" i="1" s="1"/>
  <c r="S6433" i="1" s="1"/>
  <c r="Q6431" i="1" l="1"/>
  <c r="K6431" i="1" s="1"/>
  <c r="L6432" i="1" s="1"/>
  <c r="G6432" i="1"/>
  <c r="N6432" i="1" s="1"/>
  <c r="E6433" i="1" s="1"/>
  <c r="G6433" i="1" l="1"/>
  <c r="N6433" i="1" s="1"/>
  <c r="E6434" i="1" s="1"/>
  <c r="Q6432" i="1"/>
  <c r="K6432" i="1" s="1"/>
  <c r="L6433" i="1" s="1"/>
  <c r="M6434" i="1" l="1"/>
  <c r="S6434" i="1" s="1"/>
  <c r="G6434" i="1"/>
  <c r="Q6433" i="1"/>
  <c r="K6433" i="1" s="1"/>
  <c r="L6434" i="1" s="1"/>
  <c r="N6434" i="1" l="1"/>
  <c r="E6435" i="1" s="1"/>
  <c r="G6435" i="1" s="1"/>
  <c r="M6435" i="1"/>
  <c r="S6435" i="1" s="1"/>
  <c r="Q6434" i="1"/>
  <c r="K6434" i="1" s="1"/>
  <c r="L6435" i="1" s="1"/>
  <c r="N6435" i="1" l="1"/>
  <c r="E6436" i="1" s="1"/>
  <c r="G6436" i="1" s="1"/>
  <c r="M6436" i="1"/>
  <c r="S6436" i="1" s="1"/>
  <c r="Q6435" i="1"/>
  <c r="K6435" i="1" s="1"/>
  <c r="L6436" i="1" s="1"/>
  <c r="N6436" i="1" l="1"/>
  <c r="E6437" i="1" s="1"/>
  <c r="G6437" i="1" s="1"/>
  <c r="M6437" i="1"/>
  <c r="S6437" i="1" s="1"/>
  <c r="Q6436" i="1"/>
  <c r="K6436" i="1" s="1"/>
  <c r="L6437" i="1" s="1"/>
  <c r="N6437" i="1" l="1"/>
  <c r="E6438" i="1" s="1"/>
  <c r="G6438" i="1" s="1"/>
  <c r="M6438" i="1"/>
  <c r="S6438" i="1" s="1"/>
  <c r="Q6437" i="1"/>
  <c r="K6437" i="1" s="1"/>
  <c r="L6438" i="1" s="1"/>
  <c r="M6439" i="1" s="1"/>
  <c r="S6439" i="1" s="1"/>
  <c r="N6438" i="1" l="1"/>
  <c r="E6439" i="1" s="1"/>
  <c r="G6439" i="1" s="1"/>
  <c r="N6439" i="1" s="1"/>
  <c r="E6440" i="1" s="1"/>
  <c r="Q6438" i="1"/>
  <c r="K6438" i="1" s="1"/>
  <c r="L6439" i="1" s="1"/>
  <c r="M6441" i="1" s="1"/>
  <c r="S6441" i="1" s="1"/>
  <c r="M6440" i="1" l="1"/>
  <c r="S6440" i="1" s="1"/>
  <c r="G6440" i="1"/>
  <c r="Q6439" i="1"/>
  <c r="K6439" i="1" s="1"/>
  <c r="L6440" i="1" s="1"/>
  <c r="N6440" i="1" l="1"/>
  <c r="E6441" i="1" s="1"/>
  <c r="G6441" i="1" s="1"/>
  <c r="N6441" i="1" s="1"/>
  <c r="E6442" i="1" s="1"/>
  <c r="Q6440" i="1"/>
  <c r="K6440" i="1" s="1"/>
  <c r="L6441" i="1" s="1"/>
  <c r="M6443" i="1" s="1"/>
  <c r="S6443" i="1" s="1"/>
  <c r="M6442" i="1" l="1"/>
  <c r="S6442" i="1" s="1"/>
  <c r="G6442" i="1"/>
  <c r="Q6441" i="1"/>
  <c r="K6441" i="1" s="1"/>
  <c r="L6442" i="1" s="1"/>
  <c r="N6442" i="1" l="1"/>
  <c r="E6443" i="1" s="1"/>
  <c r="G6443" i="1" s="1"/>
  <c r="N6443" i="1" s="1"/>
  <c r="E6444" i="1" s="1"/>
  <c r="Q6442" i="1"/>
  <c r="K6442" i="1" s="1"/>
  <c r="L6443" i="1" s="1"/>
  <c r="M6445" i="1" s="1"/>
  <c r="S6445" i="1" s="1"/>
  <c r="M6444" i="1" l="1"/>
  <c r="S6444" i="1" s="1"/>
  <c r="G6444" i="1"/>
  <c r="Q6443" i="1"/>
  <c r="K6443" i="1" s="1"/>
  <c r="L6444" i="1" s="1"/>
  <c r="N6444" i="1" l="1"/>
  <c r="E6445" i="1" s="1"/>
  <c r="G6445" i="1" s="1"/>
  <c r="N6445" i="1" s="1"/>
  <c r="E6446" i="1" s="1"/>
  <c r="Q6444" i="1"/>
  <c r="K6444" i="1" s="1"/>
  <c r="L6445" i="1" s="1"/>
  <c r="M6447" i="1" s="1"/>
  <c r="S6447" i="1" s="1"/>
  <c r="M6446" i="1" l="1"/>
  <c r="S6446" i="1" s="1"/>
  <c r="Q6445" i="1"/>
  <c r="K6445" i="1" s="1"/>
  <c r="L6446" i="1" s="1"/>
  <c r="M6448" i="1" s="1"/>
  <c r="S6448" i="1" s="1"/>
  <c r="G6446" i="1"/>
  <c r="N6446" i="1" l="1"/>
  <c r="E6447" i="1" s="1"/>
  <c r="G6447" i="1" s="1"/>
  <c r="N6447" i="1" s="1"/>
  <c r="E6448" i="1" s="1"/>
  <c r="Q6446" i="1"/>
  <c r="K6446" i="1" s="1"/>
  <c r="L6447" i="1" s="1"/>
  <c r="G6448" i="1" l="1"/>
  <c r="N6448" i="1" s="1"/>
  <c r="E6449" i="1" s="1"/>
  <c r="Q6447" i="1"/>
  <c r="K6447" i="1" s="1"/>
  <c r="L6448" i="1" s="1"/>
  <c r="M6450" i="1" s="1"/>
  <c r="S6450" i="1" s="1"/>
  <c r="M6449" i="1" l="1"/>
  <c r="S6449" i="1" s="1"/>
  <c r="G6449" i="1"/>
  <c r="Q6448" i="1"/>
  <c r="K6448" i="1" s="1"/>
  <c r="L6449" i="1" s="1"/>
  <c r="N6449" i="1" l="1"/>
  <c r="E6450" i="1" s="1"/>
  <c r="G6450" i="1" s="1"/>
  <c r="N6450" i="1" s="1"/>
  <c r="E6451" i="1" s="1"/>
  <c r="Q6449" i="1"/>
  <c r="K6449" i="1" s="1"/>
  <c r="L6450" i="1" s="1"/>
  <c r="M6452" i="1" s="1"/>
  <c r="S6452" i="1" s="1"/>
  <c r="M6451" i="1" l="1"/>
  <c r="S6451" i="1" s="1"/>
  <c r="Q6450" i="1"/>
  <c r="K6450" i="1" s="1"/>
  <c r="L6451" i="1" s="1"/>
  <c r="G6451" i="1"/>
  <c r="N6451" i="1" l="1"/>
  <c r="E6452" i="1" s="1"/>
  <c r="G6452" i="1" s="1"/>
  <c r="N6452" i="1" s="1"/>
  <c r="E6453" i="1" s="1"/>
  <c r="Q6451" i="1"/>
  <c r="K6451" i="1" s="1"/>
  <c r="L6452" i="1" s="1"/>
  <c r="M6454" i="1" s="1"/>
  <c r="S6454" i="1" s="1"/>
  <c r="M6453" i="1" l="1"/>
  <c r="S6453" i="1" s="1"/>
  <c r="Q6452" i="1"/>
  <c r="K6452" i="1" s="1"/>
  <c r="L6453" i="1" s="1"/>
  <c r="G6453" i="1"/>
  <c r="N6453" i="1" l="1"/>
  <c r="E6454" i="1" s="1"/>
  <c r="G6454" i="1" s="1"/>
  <c r="N6454" i="1" s="1"/>
  <c r="E6455" i="1" s="1"/>
  <c r="Q6453" i="1"/>
  <c r="K6453" i="1" s="1"/>
  <c r="L6454" i="1" s="1"/>
  <c r="M6456" i="1" s="1"/>
  <c r="S6456" i="1" s="1"/>
  <c r="M6455" i="1" l="1"/>
  <c r="S6455" i="1" s="1"/>
  <c r="G6455" i="1"/>
  <c r="Q6454" i="1"/>
  <c r="K6454" i="1" s="1"/>
  <c r="L6455" i="1" s="1"/>
  <c r="M6457" i="1" s="1"/>
  <c r="S6457" i="1" s="1"/>
  <c r="N6455" i="1" l="1"/>
  <c r="E6456" i="1" s="1"/>
  <c r="G6456" i="1" s="1"/>
  <c r="N6456" i="1" s="1"/>
  <c r="E6457" i="1" s="1"/>
  <c r="Q6455" i="1"/>
  <c r="K6455" i="1" s="1"/>
  <c r="L6456" i="1" s="1"/>
  <c r="M6458" i="1" s="1"/>
  <c r="S6458" i="1" s="1"/>
  <c r="G6457" i="1" l="1"/>
  <c r="N6457" i="1" s="1"/>
  <c r="E6458" i="1" s="1"/>
  <c r="Q6456" i="1"/>
  <c r="K6456" i="1" s="1"/>
  <c r="L6457" i="1" s="1"/>
  <c r="G6458" i="1" l="1"/>
  <c r="N6458" i="1" s="1"/>
  <c r="E6459" i="1" s="1"/>
  <c r="Q6457" i="1"/>
  <c r="K6457" i="1" s="1"/>
  <c r="L6458" i="1" s="1"/>
  <c r="M6460" i="1" s="1"/>
  <c r="S6460" i="1" s="1"/>
  <c r="M6459" i="1" l="1"/>
  <c r="S6459" i="1" s="1"/>
  <c r="G6459" i="1"/>
  <c r="Q6458" i="1"/>
  <c r="K6458" i="1" s="1"/>
  <c r="L6459" i="1" s="1"/>
  <c r="N6459" i="1" l="1"/>
  <c r="E6460" i="1" s="1"/>
  <c r="G6460" i="1" s="1"/>
  <c r="N6460" i="1" s="1"/>
  <c r="E6461" i="1" s="1"/>
  <c r="Q6459" i="1"/>
  <c r="K6459" i="1" s="1"/>
  <c r="L6460" i="1" s="1"/>
  <c r="M6462" i="1" s="1"/>
  <c r="S6462" i="1" s="1"/>
  <c r="M6461" i="1" l="1"/>
  <c r="S6461" i="1" s="1"/>
  <c r="G6461" i="1"/>
  <c r="Q6460" i="1"/>
  <c r="K6460" i="1" s="1"/>
  <c r="L6461" i="1" s="1"/>
  <c r="M6463" i="1" s="1"/>
  <c r="S6463" i="1" s="1"/>
  <c r="N6461" i="1" l="1"/>
  <c r="E6462" i="1" s="1"/>
  <c r="G6462" i="1" s="1"/>
  <c r="N6462" i="1" s="1"/>
  <c r="E6463" i="1" s="1"/>
  <c r="Q6461" i="1"/>
  <c r="K6461" i="1" s="1"/>
  <c r="L6462" i="1" s="1"/>
  <c r="M6464" i="1" s="1"/>
  <c r="S6464" i="1" s="1"/>
  <c r="G6463" i="1" l="1"/>
  <c r="N6463" i="1" s="1"/>
  <c r="E6464" i="1" s="1"/>
  <c r="Q6462" i="1"/>
  <c r="K6462" i="1" s="1"/>
  <c r="L6463" i="1" s="1"/>
  <c r="M6465" i="1" s="1"/>
  <c r="S6465" i="1" s="1"/>
  <c r="G6464" i="1" l="1"/>
  <c r="N6464" i="1" s="1"/>
  <c r="E6465" i="1" s="1"/>
  <c r="Q6463" i="1"/>
  <c r="K6463" i="1" s="1"/>
  <c r="L6464" i="1" s="1"/>
  <c r="M6466" i="1" s="1"/>
  <c r="S6466" i="1" s="1"/>
  <c r="G6465" i="1" l="1"/>
  <c r="N6465" i="1" s="1"/>
  <c r="E6466" i="1" s="1"/>
  <c r="Q6464" i="1"/>
  <c r="K6464" i="1" s="1"/>
  <c r="L6465" i="1" s="1"/>
  <c r="G6466" i="1" l="1"/>
  <c r="N6466" i="1" s="1"/>
  <c r="E6467" i="1" s="1"/>
  <c r="Q6465" i="1"/>
  <c r="K6465" i="1" s="1"/>
  <c r="L6466" i="1" s="1"/>
  <c r="M6467" i="1" l="1"/>
  <c r="S6467" i="1" s="1"/>
  <c r="G6467" i="1"/>
  <c r="Q6466" i="1"/>
  <c r="K6466" i="1" s="1"/>
  <c r="L6467" i="1" s="1"/>
  <c r="M6468" i="1" s="1"/>
  <c r="S6468" i="1" s="1"/>
  <c r="N6467" i="1" l="1"/>
  <c r="E6468" i="1" s="1"/>
  <c r="G6468" i="1" s="1"/>
  <c r="N6468" i="1" s="1"/>
  <c r="E6469" i="1" s="1"/>
  <c r="Q6467" i="1"/>
  <c r="K6467" i="1" s="1"/>
  <c r="L6468" i="1" s="1"/>
  <c r="M6470" i="1" s="1"/>
  <c r="S6470" i="1" s="1"/>
  <c r="M6469" i="1" l="1"/>
  <c r="S6469" i="1" s="1"/>
  <c r="G6469" i="1"/>
  <c r="Q6468" i="1"/>
  <c r="K6468" i="1" s="1"/>
  <c r="L6469" i="1" s="1"/>
  <c r="N6469" i="1" l="1"/>
  <c r="E6470" i="1" s="1"/>
  <c r="G6470" i="1" s="1"/>
  <c r="N6470" i="1" s="1"/>
  <c r="E6471" i="1" s="1"/>
  <c r="Q6469" i="1"/>
  <c r="K6469" i="1" s="1"/>
  <c r="L6470" i="1" s="1"/>
  <c r="M6471" i="1" l="1"/>
  <c r="S6471" i="1" s="1"/>
  <c r="G6471" i="1"/>
  <c r="Q6470" i="1"/>
  <c r="K6470" i="1" s="1"/>
  <c r="L6471" i="1" s="1"/>
  <c r="M6472" i="1" s="1"/>
  <c r="S6472" i="1" s="1"/>
  <c r="N6471" i="1" l="1"/>
  <c r="E6472" i="1" s="1"/>
  <c r="G6472" i="1" s="1"/>
  <c r="N6472" i="1" s="1"/>
  <c r="E6473" i="1" s="1"/>
  <c r="Q6471" i="1"/>
  <c r="K6471" i="1" s="1"/>
  <c r="L6472" i="1" s="1"/>
  <c r="M6474" i="1" s="1"/>
  <c r="S6474" i="1" s="1"/>
  <c r="M6473" i="1" l="1"/>
  <c r="S6473" i="1" s="1"/>
  <c r="G6473" i="1"/>
  <c r="Q6472" i="1"/>
  <c r="K6472" i="1" s="1"/>
  <c r="L6473" i="1" s="1"/>
  <c r="N6473" i="1" l="1"/>
  <c r="E6474" i="1" s="1"/>
  <c r="G6474" i="1" s="1"/>
  <c r="N6474" i="1" s="1"/>
  <c r="E6475" i="1" s="1"/>
  <c r="Q6473" i="1"/>
  <c r="K6473" i="1" s="1"/>
  <c r="L6474" i="1" s="1"/>
  <c r="M6475" i="1" l="1"/>
  <c r="S6475" i="1" s="1"/>
  <c r="G6475" i="1"/>
  <c r="Q6474" i="1"/>
  <c r="K6474" i="1" s="1"/>
  <c r="L6475" i="1" s="1"/>
  <c r="M6476" i="1" l="1"/>
  <c r="S6476" i="1" s="1"/>
  <c r="N6475" i="1"/>
  <c r="E6476" i="1" s="1"/>
  <c r="G6476" i="1" s="1"/>
  <c r="Q6475" i="1"/>
  <c r="K6475" i="1" s="1"/>
  <c r="L6476" i="1" s="1"/>
  <c r="N6476" i="1" l="1"/>
  <c r="E6477" i="1" s="1"/>
  <c r="G6477" i="1" s="1"/>
  <c r="M6477" i="1"/>
  <c r="S6477" i="1" s="1"/>
  <c r="Q6476" i="1"/>
  <c r="K6476" i="1" s="1"/>
  <c r="L6477" i="1" s="1"/>
  <c r="M6479" i="1" s="1"/>
  <c r="S6479" i="1" s="1"/>
  <c r="N6477" i="1" l="1"/>
  <c r="E6478" i="1" s="1"/>
  <c r="G6478" i="1" s="1"/>
  <c r="M6478" i="1"/>
  <c r="S6478" i="1" s="1"/>
  <c r="Q6477" i="1"/>
  <c r="K6477" i="1" s="1"/>
  <c r="L6478" i="1" s="1"/>
  <c r="N6478" i="1" l="1"/>
  <c r="E6479" i="1" s="1"/>
  <c r="G6479" i="1" s="1"/>
  <c r="N6479" i="1" s="1"/>
  <c r="E6480" i="1" s="1"/>
  <c r="Q6478" i="1"/>
  <c r="K6478" i="1" s="1"/>
  <c r="L6479" i="1" s="1"/>
  <c r="M6481" i="1" s="1"/>
  <c r="S6481" i="1" s="1"/>
  <c r="M6480" i="1" l="1"/>
  <c r="S6480" i="1" s="1"/>
  <c r="G6480" i="1"/>
  <c r="Q6479" i="1"/>
  <c r="K6479" i="1" s="1"/>
  <c r="L6480" i="1" s="1"/>
  <c r="M6482" i="1" s="1"/>
  <c r="S6482" i="1" s="1"/>
  <c r="N6480" i="1" l="1"/>
  <c r="E6481" i="1" s="1"/>
  <c r="G6481" i="1" s="1"/>
  <c r="N6481" i="1" s="1"/>
  <c r="E6482" i="1" s="1"/>
  <c r="Q6480" i="1"/>
  <c r="K6480" i="1" s="1"/>
  <c r="L6481" i="1" s="1"/>
  <c r="G6482" i="1" l="1"/>
  <c r="N6482" i="1" s="1"/>
  <c r="E6483" i="1" s="1"/>
  <c r="Q6481" i="1"/>
  <c r="K6481" i="1" s="1"/>
  <c r="L6482" i="1" s="1"/>
  <c r="M6484" i="1" s="1"/>
  <c r="S6484" i="1" s="1"/>
  <c r="M6483" i="1" l="1"/>
  <c r="S6483" i="1" s="1"/>
  <c r="G6483" i="1"/>
  <c r="Q6482" i="1"/>
  <c r="K6482" i="1" s="1"/>
  <c r="L6483" i="1" s="1"/>
  <c r="M6485" i="1" s="1"/>
  <c r="S6485" i="1" s="1"/>
  <c r="N6483" i="1" l="1"/>
  <c r="E6484" i="1" s="1"/>
  <c r="G6484" i="1" s="1"/>
  <c r="N6484" i="1" s="1"/>
  <c r="E6485" i="1" s="1"/>
  <c r="Q6483" i="1"/>
  <c r="K6483" i="1" s="1"/>
  <c r="L6484" i="1" s="1"/>
  <c r="M6486" i="1" s="1"/>
  <c r="S6486" i="1" s="1"/>
  <c r="G6485" i="1" l="1"/>
  <c r="N6485" i="1" s="1"/>
  <c r="E6486" i="1" s="1"/>
  <c r="Q6484" i="1"/>
  <c r="K6484" i="1" s="1"/>
  <c r="L6485" i="1" s="1"/>
  <c r="M6487" i="1" s="1"/>
  <c r="S6487" i="1" s="1"/>
  <c r="G6486" i="1" l="1"/>
  <c r="N6486" i="1" s="1"/>
  <c r="E6487" i="1" s="1"/>
  <c r="Q6485" i="1"/>
  <c r="K6485" i="1" s="1"/>
  <c r="L6486" i="1" s="1"/>
  <c r="G6487" i="1" l="1"/>
  <c r="N6487" i="1" s="1"/>
  <c r="E6488" i="1" s="1"/>
  <c r="Q6486" i="1"/>
  <c r="K6486" i="1" s="1"/>
  <c r="L6487" i="1" s="1"/>
  <c r="M6489" i="1" s="1"/>
  <c r="S6489" i="1" s="1"/>
  <c r="M6488" i="1" l="1"/>
  <c r="S6488" i="1" s="1"/>
  <c r="G6488" i="1"/>
  <c r="Q6487" i="1"/>
  <c r="K6487" i="1" s="1"/>
  <c r="L6488" i="1" s="1"/>
  <c r="N6488" i="1" l="1"/>
  <c r="E6489" i="1" s="1"/>
  <c r="G6489" i="1" s="1"/>
  <c r="N6489" i="1" s="1"/>
  <c r="E6490" i="1" s="1"/>
  <c r="Q6488" i="1"/>
  <c r="K6488" i="1" s="1"/>
  <c r="L6489" i="1" s="1"/>
  <c r="M6491" i="1" s="1"/>
  <c r="S6491" i="1" s="1"/>
  <c r="M6490" i="1" l="1"/>
  <c r="S6490" i="1" s="1"/>
  <c r="G6490" i="1"/>
  <c r="Q6489" i="1"/>
  <c r="K6489" i="1" s="1"/>
  <c r="L6490" i="1" s="1"/>
  <c r="N6490" i="1" l="1"/>
  <c r="E6491" i="1" s="1"/>
  <c r="G6491" i="1" s="1"/>
  <c r="N6491" i="1" s="1"/>
  <c r="E6492" i="1" s="1"/>
  <c r="Q6490" i="1"/>
  <c r="K6490" i="1" s="1"/>
  <c r="L6491" i="1" s="1"/>
  <c r="M6493" i="1" s="1"/>
  <c r="S6493" i="1" s="1"/>
  <c r="M6492" i="1" l="1"/>
  <c r="S6492" i="1" s="1"/>
  <c r="G6492" i="1"/>
  <c r="Q6491" i="1"/>
  <c r="K6491" i="1" s="1"/>
  <c r="L6492" i="1" s="1"/>
  <c r="N6492" i="1" l="1"/>
  <c r="E6493" i="1" s="1"/>
  <c r="G6493" i="1" s="1"/>
  <c r="N6493" i="1" s="1"/>
  <c r="E6494" i="1" s="1"/>
  <c r="Q6492" i="1"/>
  <c r="K6492" i="1" s="1"/>
  <c r="L6493" i="1" s="1"/>
  <c r="M6494" i="1" s="1"/>
  <c r="S6494" i="1" s="1"/>
  <c r="G6494" i="1" l="1"/>
  <c r="N6494" i="1" s="1"/>
  <c r="E6495" i="1" s="1"/>
  <c r="Q6493" i="1"/>
  <c r="K6493" i="1" s="1"/>
  <c r="L6494" i="1" s="1"/>
  <c r="M6496" i="1" s="1"/>
  <c r="S6496" i="1" s="1"/>
  <c r="M6495" i="1" l="1"/>
  <c r="S6495" i="1" s="1"/>
  <c r="G6495" i="1"/>
  <c r="Q6494" i="1"/>
  <c r="K6494" i="1" s="1"/>
  <c r="L6495" i="1" s="1"/>
  <c r="N6495" i="1" l="1"/>
  <c r="E6496" i="1" s="1"/>
  <c r="G6496" i="1" s="1"/>
  <c r="N6496" i="1" s="1"/>
  <c r="E6497" i="1" s="1"/>
  <c r="Q6495" i="1"/>
  <c r="K6495" i="1" s="1"/>
  <c r="L6496" i="1" s="1"/>
  <c r="M6498" i="1" s="1"/>
  <c r="S6498" i="1" s="1"/>
  <c r="M6497" i="1" l="1"/>
  <c r="S6497" i="1" s="1"/>
  <c r="G6497" i="1"/>
  <c r="Q6496" i="1"/>
  <c r="K6496" i="1" s="1"/>
  <c r="L6497" i="1" s="1"/>
  <c r="N6497" i="1" l="1"/>
  <c r="E6498" i="1" s="1"/>
  <c r="G6498" i="1" s="1"/>
  <c r="N6498" i="1" s="1"/>
  <c r="E6499" i="1" s="1"/>
  <c r="Q6497" i="1"/>
  <c r="K6497" i="1" s="1"/>
  <c r="L6498" i="1" s="1"/>
  <c r="M6500" i="1" s="1"/>
  <c r="S6500" i="1" s="1"/>
  <c r="M6499" i="1" l="1"/>
  <c r="S6499" i="1" s="1"/>
  <c r="G6499" i="1"/>
  <c r="Q6498" i="1"/>
  <c r="K6498" i="1" s="1"/>
  <c r="L6499" i="1" s="1"/>
  <c r="M6501" i="1" s="1"/>
  <c r="S6501" i="1" s="1"/>
  <c r="N6499" i="1" l="1"/>
  <c r="E6500" i="1" s="1"/>
  <c r="G6500" i="1" s="1"/>
  <c r="N6500" i="1" s="1"/>
  <c r="E6501" i="1" s="1"/>
  <c r="Q6499" i="1"/>
  <c r="K6499" i="1" s="1"/>
  <c r="L6500" i="1" s="1"/>
  <c r="G6501" i="1" l="1"/>
  <c r="N6501" i="1" s="1"/>
  <c r="E6502" i="1" s="1"/>
  <c r="Q6500" i="1"/>
  <c r="K6500" i="1" s="1"/>
  <c r="L6501" i="1" s="1"/>
  <c r="M6502" i="1" l="1"/>
  <c r="S6502" i="1" s="1"/>
  <c r="G6502" i="1"/>
  <c r="Q6501" i="1"/>
  <c r="K6501" i="1" s="1"/>
  <c r="L6502" i="1" s="1"/>
  <c r="M6504" i="1" s="1"/>
  <c r="S6504" i="1" s="1"/>
  <c r="N6502" i="1" l="1"/>
  <c r="E6503" i="1" s="1"/>
  <c r="G6503" i="1" s="1"/>
  <c r="M6503" i="1"/>
  <c r="S6503" i="1" s="1"/>
  <c r="Q6502" i="1"/>
  <c r="K6502" i="1" s="1"/>
  <c r="L6503" i="1" s="1"/>
  <c r="N6503" i="1" l="1"/>
  <c r="E6504" i="1" s="1"/>
  <c r="G6504" i="1" s="1"/>
  <c r="N6504" i="1" s="1"/>
  <c r="E6505" i="1" s="1"/>
  <c r="Q6503" i="1"/>
  <c r="K6503" i="1" s="1"/>
  <c r="L6504" i="1" s="1"/>
  <c r="M6506" i="1" s="1"/>
  <c r="S6506" i="1" s="1"/>
  <c r="M6505" i="1" l="1"/>
  <c r="S6505" i="1" s="1"/>
  <c r="G6505" i="1"/>
  <c r="Q6504" i="1"/>
  <c r="K6504" i="1" s="1"/>
  <c r="L6505" i="1" s="1"/>
  <c r="M6507" i="1" s="1"/>
  <c r="S6507" i="1" s="1"/>
  <c r="N6505" i="1" l="1"/>
  <c r="E6506" i="1" s="1"/>
  <c r="G6506" i="1" s="1"/>
  <c r="N6506" i="1" s="1"/>
  <c r="E6507" i="1" s="1"/>
  <c r="Q6505" i="1"/>
  <c r="K6505" i="1" s="1"/>
  <c r="L6506" i="1" s="1"/>
  <c r="M6508" i="1" s="1"/>
  <c r="S6508" i="1" s="1"/>
  <c r="G6507" i="1" l="1"/>
  <c r="N6507" i="1" s="1"/>
  <c r="E6508" i="1" s="1"/>
  <c r="Q6506" i="1"/>
  <c r="K6506" i="1" s="1"/>
  <c r="L6507" i="1" s="1"/>
  <c r="M6509" i="1" s="1"/>
  <c r="S6509" i="1" s="1"/>
  <c r="G6508" i="1" l="1"/>
  <c r="N6508" i="1" s="1"/>
  <c r="E6509" i="1" s="1"/>
  <c r="Q6507" i="1"/>
  <c r="K6507" i="1" s="1"/>
  <c r="L6508" i="1" s="1"/>
  <c r="G6509" i="1" l="1"/>
  <c r="N6509" i="1" s="1"/>
  <c r="E6510" i="1" s="1"/>
  <c r="Q6508" i="1"/>
  <c r="K6508" i="1" s="1"/>
  <c r="L6509" i="1" s="1"/>
  <c r="M6511" i="1" s="1"/>
  <c r="S6511" i="1" s="1"/>
  <c r="M6510" i="1" l="1"/>
  <c r="S6510" i="1" s="1"/>
  <c r="G6510" i="1"/>
  <c r="Q6509" i="1"/>
  <c r="K6509" i="1" s="1"/>
  <c r="L6510" i="1" s="1"/>
  <c r="M6512" i="1" s="1"/>
  <c r="S6512" i="1" s="1"/>
  <c r="N6510" i="1" l="1"/>
  <c r="E6511" i="1" s="1"/>
  <c r="G6511" i="1" s="1"/>
  <c r="N6511" i="1" s="1"/>
  <c r="E6512" i="1" s="1"/>
  <c r="Q6510" i="1"/>
  <c r="K6510" i="1" s="1"/>
  <c r="L6511" i="1" s="1"/>
  <c r="Q6511" i="1" l="1"/>
  <c r="K6511" i="1" s="1"/>
  <c r="L6512" i="1" s="1"/>
  <c r="M6514" i="1" s="1"/>
  <c r="S6514" i="1" s="1"/>
  <c r="G6512" i="1"/>
  <c r="N6512" i="1" s="1"/>
  <c r="E6513" i="1" s="1"/>
  <c r="M6513" i="1" l="1"/>
  <c r="S6513" i="1" s="1"/>
  <c r="G6513" i="1"/>
  <c r="Q6512" i="1"/>
  <c r="K6512" i="1" s="1"/>
  <c r="L6513" i="1" s="1"/>
  <c r="M6515" i="1" s="1"/>
  <c r="S6515" i="1" s="1"/>
  <c r="N6513" i="1" l="1"/>
  <c r="E6514" i="1" s="1"/>
  <c r="G6514" i="1" s="1"/>
  <c r="N6514" i="1" s="1"/>
  <c r="E6515" i="1" s="1"/>
  <c r="Q6513" i="1"/>
  <c r="K6513" i="1" s="1"/>
  <c r="L6514" i="1" s="1"/>
  <c r="G6515" i="1" l="1"/>
  <c r="N6515" i="1" s="1"/>
  <c r="E6516" i="1" s="1"/>
  <c r="Q6514" i="1"/>
  <c r="K6514" i="1" s="1"/>
  <c r="L6515" i="1" s="1"/>
  <c r="M6517" i="1" s="1"/>
  <c r="S6517" i="1" s="1"/>
  <c r="M6516" i="1" l="1"/>
  <c r="S6516" i="1" s="1"/>
  <c r="G6516" i="1"/>
  <c r="Q6515" i="1"/>
  <c r="K6515" i="1" s="1"/>
  <c r="L6516" i="1" s="1"/>
  <c r="M6518" i="1" s="1"/>
  <c r="S6518" i="1" s="1"/>
  <c r="N6516" i="1" l="1"/>
  <c r="E6517" i="1" s="1"/>
  <c r="G6517" i="1" s="1"/>
  <c r="N6517" i="1" s="1"/>
  <c r="E6518" i="1" s="1"/>
  <c r="Q6516" i="1"/>
  <c r="K6516" i="1" s="1"/>
  <c r="L6517" i="1" s="1"/>
  <c r="M6519" i="1" s="1"/>
  <c r="S6519" i="1" s="1"/>
  <c r="G6518" i="1" l="1"/>
  <c r="N6518" i="1" s="1"/>
  <c r="E6519" i="1" s="1"/>
  <c r="Q6517" i="1"/>
  <c r="K6517" i="1" s="1"/>
  <c r="L6518" i="1" s="1"/>
  <c r="M6520" i="1" s="1"/>
  <c r="S6520" i="1" s="1"/>
  <c r="G6519" i="1" l="1"/>
  <c r="N6519" i="1" s="1"/>
  <c r="E6520" i="1" s="1"/>
  <c r="Q6518" i="1"/>
  <c r="K6518" i="1" s="1"/>
  <c r="L6519" i="1" s="1"/>
  <c r="G6520" i="1" l="1"/>
  <c r="N6520" i="1" s="1"/>
  <c r="E6521" i="1" s="1"/>
  <c r="Q6519" i="1"/>
  <c r="K6519" i="1" s="1"/>
  <c r="L6520" i="1" s="1"/>
  <c r="M6522" i="1" s="1"/>
  <c r="S6522" i="1" s="1"/>
  <c r="M6521" i="1" l="1"/>
  <c r="S6521" i="1" s="1"/>
  <c r="G6521" i="1"/>
  <c r="Q6520" i="1"/>
  <c r="K6520" i="1" s="1"/>
  <c r="L6521" i="1" s="1"/>
  <c r="M6523" i="1" s="1"/>
  <c r="S6523" i="1" s="1"/>
  <c r="N6521" i="1" l="1"/>
  <c r="E6522" i="1" s="1"/>
  <c r="G6522" i="1" s="1"/>
  <c r="N6522" i="1" s="1"/>
  <c r="E6523" i="1" s="1"/>
  <c r="Q6521" i="1"/>
  <c r="K6521" i="1" s="1"/>
  <c r="L6522" i="1" s="1"/>
  <c r="M6524" i="1" s="1"/>
  <c r="S6524" i="1" s="1"/>
  <c r="G6523" i="1" l="1"/>
  <c r="N6523" i="1" s="1"/>
  <c r="E6524" i="1" s="1"/>
  <c r="Q6522" i="1"/>
  <c r="K6522" i="1" s="1"/>
  <c r="L6523" i="1" s="1"/>
  <c r="M6525" i="1" s="1"/>
  <c r="S6525" i="1" s="1"/>
  <c r="G6524" i="1" l="1"/>
  <c r="N6524" i="1" s="1"/>
  <c r="E6525" i="1" s="1"/>
  <c r="Q6523" i="1"/>
  <c r="K6523" i="1" s="1"/>
  <c r="L6524" i="1" s="1"/>
  <c r="M6526" i="1" s="1"/>
  <c r="S6526" i="1" s="1"/>
  <c r="G6525" i="1" l="1"/>
  <c r="N6525" i="1" s="1"/>
  <c r="E6526" i="1" s="1"/>
  <c r="Q6524" i="1"/>
  <c r="K6524" i="1" s="1"/>
  <c r="L6525" i="1" s="1"/>
  <c r="M6527" i="1" s="1"/>
  <c r="S6527" i="1" s="1"/>
  <c r="G6526" i="1" l="1"/>
  <c r="N6526" i="1" s="1"/>
  <c r="E6527" i="1" s="1"/>
  <c r="Q6525" i="1"/>
  <c r="K6525" i="1" s="1"/>
  <c r="L6526" i="1" s="1"/>
  <c r="G6527" i="1" l="1"/>
  <c r="N6527" i="1" s="1"/>
  <c r="E6528" i="1" s="1"/>
  <c r="Q6526" i="1"/>
  <c r="K6526" i="1" s="1"/>
  <c r="L6527" i="1" s="1"/>
  <c r="M6528" i="1" l="1"/>
  <c r="S6528" i="1" s="1"/>
  <c r="G6528" i="1"/>
  <c r="Q6527" i="1"/>
  <c r="K6527" i="1" s="1"/>
  <c r="L6528" i="1" s="1"/>
  <c r="M6530" i="1" s="1"/>
  <c r="S6530" i="1" s="1"/>
  <c r="M6529" i="1" l="1"/>
  <c r="S6529" i="1" s="1"/>
  <c r="N6528" i="1"/>
  <c r="E6529" i="1" s="1"/>
  <c r="G6529" i="1" s="1"/>
  <c r="Q6528" i="1"/>
  <c r="K6528" i="1" s="1"/>
  <c r="L6529" i="1" s="1"/>
  <c r="N6529" i="1" l="1"/>
  <c r="E6530" i="1" s="1"/>
  <c r="G6530" i="1" s="1"/>
  <c r="N6530" i="1" s="1"/>
  <c r="E6531" i="1" s="1"/>
  <c r="Q6529" i="1"/>
  <c r="K6529" i="1" s="1"/>
  <c r="L6530" i="1" s="1"/>
  <c r="M6531" i="1" s="1"/>
  <c r="S6531" i="1" s="1"/>
  <c r="G6531" i="1" l="1"/>
  <c r="N6531" i="1" s="1"/>
  <c r="E6532" i="1" s="1"/>
  <c r="Q6530" i="1"/>
  <c r="K6530" i="1" s="1"/>
  <c r="L6531" i="1" s="1"/>
  <c r="M6532" i="1" l="1"/>
  <c r="S6532" i="1" s="1"/>
  <c r="G6532" i="1"/>
  <c r="Q6531" i="1"/>
  <c r="K6531" i="1" s="1"/>
  <c r="L6532" i="1" s="1"/>
  <c r="M6534" i="1" s="1"/>
  <c r="S6534" i="1" s="1"/>
  <c r="N6532" i="1" l="1"/>
  <c r="E6533" i="1" s="1"/>
  <c r="G6533" i="1" s="1"/>
  <c r="M6533" i="1"/>
  <c r="S6533" i="1" s="1"/>
  <c r="Q6532" i="1"/>
  <c r="K6532" i="1" s="1"/>
  <c r="L6533" i="1" s="1"/>
  <c r="N6533" i="1" l="1"/>
  <c r="E6534" i="1" s="1"/>
  <c r="G6534" i="1" s="1"/>
  <c r="N6534" i="1" s="1"/>
  <c r="E6535" i="1" s="1"/>
  <c r="Q6533" i="1"/>
  <c r="K6533" i="1" s="1"/>
  <c r="L6534" i="1" s="1"/>
  <c r="M6536" i="1" s="1"/>
  <c r="S6536" i="1" s="1"/>
  <c r="M6535" i="1" l="1"/>
  <c r="S6535" i="1" s="1"/>
  <c r="G6535" i="1"/>
  <c r="Q6534" i="1"/>
  <c r="K6534" i="1" s="1"/>
  <c r="L6535" i="1" s="1"/>
  <c r="N6535" i="1" l="1"/>
  <c r="E6536" i="1" s="1"/>
  <c r="G6536" i="1" s="1"/>
  <c r="N6536" i="1" s="1"/>
  <c r="E6537" i="1" s="1"/>
  <c r="Q6535" i="1"/>
  <c r="K6535" i="1" s="1"/>
  <c r="L6536" i="1" s="1"/>
  <c r="M6537" i="1" s="1"/>
  <c r="S6537" i="1" s="1"/>
  <c r="G6537" i="1" l="1"/>
  <c r="N6537" i="1" s="1"/>
  <c r="E6538" i="1" s="1"/>
  <c r="Q6536" i="1"/>
  <c r="K6536" i="1" s="1"/>
  <c r="L6537" i="1" s="1"/>
  <c r="M6538" i="1" l="1"/>
  <c r="S6538" i="1" s="1"/>
  <c r="G6538" i="1"/>
  <c r="Q6537" i="1"/>
  <c r="K6537" i="1" s="1"/>
  <c r="L6538" i="1" s="1"/>
  <c r="M6540" i="1" s="1"/>
  <c r="S6540" i="1" s="1"/>
  <c r="M6539" i="1" l="1"/>
  <c r="S6539" i="1" s="1"/>
  <c r="N6538" i="1"/>
  <c r="E6539" i="1" s="1"/>
  <c r="G6539" i="1" s="1"/>
  <c r="Q6538" i="1"/>
  <c r="K6538" i="1" s="1"/>
  <c r="L6539" i="1" s="1"/>
  <c r="M6541" i="1" s="1"/>
  <c r="S6541" i="1" s="1"/>
  <c r="N6539" i="1" l="1"/>
  <c r="E6540" i="1" s="1"/>
  <c r="G6540" i="1" s="1"/>
  <c r="N6540" i="1" s="1"/>
  <c r="E6541" i="1" s="1"/>
  <c r="Q6539" i="1"/>
  <c r="K6539" i="1" s="1"/>
  <c r="L6540" i="1" s="1"/>
  <c r="G6541" i="1" l="1"/>
  <c r="N6541" i="1" s="1"/>
  <c r="E6542" i="1" s="1"/>
  <c r="Q6540" i="1"/>
  <c r="K6540" i="1" s="1"/>
  <c r="L6541" i="1" s="1"/>
  <c r="M6542" i="1" l="1"/>
  <c r="S6542" i="1" s="1"/>
  <c r="G6542" i="1"/>
  <c r="Q6541" i="1"/>
  <c r="K6541" i="1" s="1"/>
  <c r="L6542" i="1" s="1"/>
  <c r="M6544" i="1" s="1"/>
  <c r="S6544" i="1" s="1"/>
  <c r="N6542" i="1" l="1"/>
  <c r="E6543" i="1" s="1"/>
  <c r="G6543" i="1" s="1"/>
  <c r="M6543" i="1"/>
  <c r="S6543" i="1" s="1"/>
  <c r="Q6542" i="1"/>
  <c r="K6542" i="1" s="1"/>
  <c r="L6543" i="1" s="1"/>
  <c r="M6545" i="1" s="1"/>
  <c r="S6545" i="1" s="1"/>
  <c r="N6543" i="1" l="1"/>
  <c r="E6544" i="1" s="1"/>
  <c r="G6544" i="1" s="1"/>
  <c r="N6544" i="1" s="1"/>
  <c r="E6545" i="1" s="1"/>
  <c r="Q6543" i="1"/>
  <c r="K6543" i="1" s="1"/>
  <c r="L6544" i="1" s="1"/>
  <c r="G6545" i="1" l="1"/>
  <c r="N6545" i="1" s="1"/>
  <c r="E6546" i="1" s="1"/>
  <c r="Q6544" i="1"/>
  <c r="K6544" i="1" s="1"/>
  <c r="L6545" i="1" s="1"/>
  <c r="M6546" i="1" l="1"/>
  <c r="S6546" i="1" s="1"/>
  <c r="G6546" i="1"/>
  <c r="Q6545" i="1"/>
  <c r="K6545" i="1" s="1"/>
  <c r="L6546" i="1" s="1"/>
  <c r="M6548" i="1" s="1"/>
  <c r="S6548" i="1" s="1"/>
  <c r="M6547" i="1" l="1"/>
  <c r="S6547" i="1" s="1"/>
  <c r="N6546" i="1"/>
  <c r="E6547" i="1" s="1"/>
  <c r="G6547" i="1" s="1"/>
  <c r="Q6546" i="1"/>
  <c r="K6546" i="1" s="1"/>
  <c r="L6547" i="1" s="1"/>
  <c r="N6547" i="1" l="1"/>
  <c r="E6548" i="1" s="1"/>
  <c r="G6548" i="1" s="1"/>
  <c r="N6548" i="1" s="1"/>
  <c r="E6549" i="1" s="1"/>
  <c r="Q6547" i="1"/>
  <c r="K6547" i="1" s="1"/>
  <c r="L6548" i="1" s="1"/>
  <c r="M6549" i="1" l="1"/>
  <c r="S6549" i="1" s="1"/>
  <c r="G6549" i="1"/>
  <c r="Q6548" i="1"/>
  <c r="K6548" i="1" s="1"/>
  <c r="L6549" i="1" s="1"/>
  <c r="M6551" i="1" s="1"/>
  <c r="S6551" i="1" s="1"/>
  <c r="M6550" i="1" l="1"/>
  <c r="S6550" i="1" s="1"/>
  <c r="N6549" i="1"/>
  <c r="E6550" i="1" s="1"/>
  <c r="G6550" i="1" s="1"/>
  <c r="Q6549" i="1"/>
  <c r="K6549" i="1" s="1"/>
  <c r="L6550" i="1" s="1"/>
  <c r="M6552" i="1" s="1"/>
  <c r="S6552" i="1" s="1"/>
  <c r="N6550" i="1" l="1"/>
  <c r="E6551" i="1" s="1"/>
  <c r="G6551" i="1" s="1"/>
  <c r="N6551" i="1" s="1"/>
  <c r="E6552" i="1" s="1"/>
  <c r="Q6550" i="1"/>
  <c r="K6550" i="1" s="1"/>
  <c r="L6551" i="1" s="1"/>
  <c r="G6552" i="1" l="1"/>
  <c r="N6552" i="1" s="1"/>
  <c r="E6553" i="1" s="1"/>
  <c r="Q6551" i="1"/>
  <c r="K6551" i="1" s="1"/>
  <c r="L6552" i="1" s="1"/>
  <c r="M6553" i="1" l="1"/>
  <c r="S6553" i="1" s="1"/>
  <c r="G6553" i="1"/>
  <c r="Q6552" i="1"/>
  <c r="K6552" i="1" s="1"/>
  <c r="L6553" i="1" s="1"/>
  <c r="N6553" i="1" l="1"/>
  <c r="E6554" i="1" s="1"/>
  <c r="G6554" i="1" s="1"/>
  <c r="M6554" i="1"/>
  <c r="S6554" i="1" s="1"/>
  <c r="Q6553" i="1"/>
  <c r="K6553" i="1" s="1"/>
  <c r="L6554" i="1" s="1"/>
  <c r="M6555" i="1" l="1"/>
  <c r="S6555" i="1" s="1"/>
  <c r="N6554" i="1"/>
  <c r="E6555" i="1" s="1"/>
  <c r="G6555" i="1" s="1"/>
  <c r="Q6554" i="1"/>
  <c r="K6554" i="1" s="1"/>
  <c r="L6555" i="1" s="1"/>
  <c r="N6555" i="1" l="1"/>
  <c r="E6556" i="1" s="1"/>
  <c r="G6556" i="1" s="1"/>
  <c r="M6556" i="1"/>
  <c r="S6556" i="1" s="1"/>
  <c r="Q6555" i="1"/>
  <c r="K6555" i="1" s="1"/>
  <c r="L6556" i="1" s="1"/>
  <c r="M6557" i="1" s="1"/>
  <c r="S6557" i="1" s="1"/>
  <c r="N6556" i="1" l="1"/>
  <c r="E6557" i="1" s="1"/>
  <c r="G6557" i="1" s="1"/>
  <c r="N6557" i="1" s="1"/>
  <c r="E6558" i="1" s="1"/>
  <c r="Q6556" i="1"/>
  <c r="K6556" i="1" s="1"/>
  <c r="L6557" i="1" s="1"/>
  <c r="M6559" i="1" s="1"/>
  <c r="S6559" i="1" s="1"/>
  <c r="M6558" i="1" l="1"/>
  <c r="S6558" i="1" s="1"/>
  <c r="G6558" i="1"/>
  <c r="Q6557" i="1"/>
  <c r="K6557" i="1" s="1"/>
  <c r="L6558" i="1" s="1"/>
  <c r="M6560" i="1" s="1"/>
  <c r="S6560" i="1" s="1"/>
  <c r="N6558" i="1" l="1"/>
  <c r="E6559" i="1" s="1"/>
  <c r="G6559" i="1" s="1"/>
  <c r="N6559" i="1" s="1"/>
  <c r="E6560" i="1" s="1"/>
  <c r="Q6558" i="1"/>
  <c r="K6558" i="1" s="1"/>
  <c r="L6559" i="1" s="1"/>
  <c r="M6561" i="1" s="1"/>
  <c r="S6561" i="1" s="1"/>
  <c r="G6560" i="1" l="1"/>
  <c r="N6560" i="1" s="1"/>
  <c r="E6561" i="1" s="1"/>
  <c r="Q6559" i="1"/>
  <c r="K6559" i="1" s="1"/>
  <c r="L6560" i="1" s="1"/>
  <c r="G6561" i="1" l="1"/>
  <c r="N6561" i="1" s="1"/>
  <c r="E6562" i="1" s="1"/>
  <c r="Q6560" i="1"/>
  <c r="K6560" i="1" s="1"/>
  <c r="L6561" i="1" s="1"/>
  <c r="M6562" i="1" s="1"/>
  <c r="S6562" i="1" s="1"/>
  <c r="G6562" i="1" l="1"/>
  <c r="N6562" i="1" s="1"/>
  <c r="E6563" i="1" s="1"/>
  <c r="Q6561" i="1"/>
  <c r="K6561" i="1" s="1"/>
  <c r="L6562" i="1" s="1"/>
  <c r="M6563" i="1" l="1"/>
  <c r="S6563" i="1" s="1"/>
  <c r="G6563" i="1"/>
  <c r="Q6562" i="1"/>
  <c r="K6562" i="1" s="1"/>
  <c r="L6563" i="1" s="1"/>
  <c r="N6563" i="1" l="1"/>
  <c r="E6564" i="1" s="1"/>
  <c r="G6564" i="1" s="1"/>
  <c r="M6564" i="1"/>
  <c r="S6564" i="1" s="1"/>
  <c r="Q6563" i="1"/>
  <c r="K6563" i="1" s="1"/>
  <c r="L6564" i="1" s="1"/>
  <c r="N6564" i="1" l="1"/>
  <c r="E6565" i="1" s="1"/>
  <c r="G6565" i="1" s="1"/>
  <c r="M6565" i="1"/>
  <c r="S6565" i="1" s="1"/>
  <c r="Q6564" i="1"/>
  <c r="K6564" i="1" s="1"/>
  <c r="L6565" i="1" s="1"/>
  <c r="M6566" i="1" l="1"/>
  <c r="S6566" i="1" s="1"/>
  <c r="N6565" i="1"/>
  <c r="E6566" i="1" s="1"/>
  <c r="G6566" i="1" s="1"/>
  <c r="Q6565" i="1"/>
  <c r="K6565" i="1" s="1"/>
  <c r="L6566" i="1" s="1"/>
  <c r="M6567" i="1" s="1"/>
  <c r="S6567" i="1" s="1"/>
  <c r="N6566" i="1" l="1"/>
  <c r="E6567" i="1" s="1"/>
  <c r="G6567" i="1" s="1"/>
  <c r="N6567" i="1" s="1"/>
  <c r="E6568" i="1" s="1"/>
  <c r="Q6566" i="1"/>
  <c r="K6566" i="1" s="1"/>
  <c r="L6567" i="1" s="1"/>
  <c r="M6568" i="1" l="1"/>
  <c r="S6568" i="1" s="1"/>
  <c r="G6568" i="1"/>
  <c r="Q6567" i="1"/>
  <c r="K6567" i="1" s="1"/>
  <c r="L6568" i="1" s="1"/>
  <c r="M6570" i="1" s="1"/>
  <c r="S6570" i="1" s="1"/>
  <c r="N6568" i="1" l="1"/>
  <c r="E6569" i="1" s="1"/>
  <c r="G6569" i="1" s="1"/>
  <c r="M6569" i="1"/>
  <c r="S6569" i="1" s="1"/>
  <c r="Q6568" i="1"/>
  <c r="K6568" i="1" s="1"/>
  <c r="L6569" i="1" s="1"/>
  <c r="N6569" i="1" l="1"/>
  <c r="E6570" i="1" s="1"/>
  <c r="G6570" i="1" s="1"/>
  <c r="N6570" i="1" s="1"/>
  <c r="E6571" i="1" s="1"/>
  <c r="Q6569" i="1"/>
  <c r="K6569" i="1" s="1"/>
  <c r="L6570" i="1" s="1"/>
  <c r="M6571" i="1" s="1"/>
  <c r="S6571" i="1" s="1"/>
  <c r="G6571" i="1" l="1"/>
  <c r="N6571" i="1" s="1"/>
  <c r="E6572" i="1" s="1"/>
  <c r="Q6570" i="1"/>
  <c r="K6570" i="1" s="1"/>
  <c r="L6571" i="1" s="1"/>
  <c r="M6572" i="1" l="1"/>
  <c r="S6572" i="1" s="1"/>
  <c r="G6572" i="1"/>
  <c r="Q6571" i="1"/>
  <c r="K6571" i="1" s="1"/>
  <c r="L6572" i="1" s="1"/>
  <c r="M6574" i="1" s="1"/>
  <c r="S6574" i="1" s="1"/>
  <c r="M6573" i="1" l="1"/>
  <c r="S6573" i="1" s="1"/>
  <c r="N6572" i="1"/>
  <c r="E6573" i="1" s="1"/>
  <c r="G6573" i="1" s="1"/>
  <c r="Q6572" i="1"/>
  <c r="K6572" i="1" s="1"/>
  <c r="L6573" i="1" s="1"/>
  <c r="N6573" i="1" l="1"/>
  <c r="E6574" i="1" s="1"/>
  <c r="G6574" i="1" s="1"/>
  <c r="N6574" i="1" s="1"/>
  <c r="E6575" i="1" s="1"/>
  <c r="Q6573" i="1"/>
  <c r="K6573" i="1" s="1"/>
  <c r="L6574" i="1" s="1"/>
  <c r="M6576" i="1" s="1"/>
  <c r="S6576" i="1" s="1"/>
  <c r="M6575" i="1" l="1"/>
  <c r="S6575" i="1" s="1"/>
  <c r="G6575" i="1"/>
  <c r="Q6574" i="1"/>
  <c r="K6574" i="1" s="1"/>
  <c r="L6575" i="1" s="1"/>
  <c r="M6577" i="1" s="1"/>
  <c r="S6577" i="1" s="1"/>
  <c r="N6575" i="1" l="1"/>
  <c r="E6576" i="1" s="1"/>
  <c r="G6576" i="1" s="1"/>
  <c r="N6576" i="1" s="1"/>
  <c r="E6577" i="1" s="1"/>
  <c r="Q6575" i="1"/>
  <c r="K6575" i="1" s="1"/>
  <c r="L6576" i="1" s="1"/>
  <c r="G6577" i="1" l="1"/>
  <c r="N6577" i="1" s="1"/>
  <c r="E6578" i="1" s="1"/>
  <c r="Q6576" i="1"/>
  <c r="K6576" i="1" s="1"/>
  <c r="L6577" i="1" s="1"/>
  <c r="M6578" i="1" s="1"/>
  <c r="S6578" i="1" s="1"/>
  <c r="G6578" i="1" l="1"/>
  <c r="N6578" i="1" s="1"/>
  <c r="E6579" i="1" s="1"/>
  <c r="Q6577" i="1"/>
  <c r="K6577" i="1" s="1"/>
  <c r="L6578" i="1" s="1"/>
  <c r="M6580" i="1" s="1"/>
  <c r="S6580" i="1" s="1"/>
  <c r="M6579" i="1" l="1"/>
  <c r="S6579" i="1" s="1"/>
  <c r="G6579" i="1"/>
  <c r="Q6578" i="1"/>
  <c r="K6578" i="1" s="1"/>
  <c r="L6579" i="1" s="1"/>
  <c r="M6581" i="1" s="1"/>
  <c r="S6581" i="1" s="1"/>
  <c r="N6579" i="1" l="1"/>
  <c r="E6580" i="1" s="1"/>
  <c r="G6580" i="1" s="1"/>
  <c r="N6580" i="1" s="1"/>
  <c r="E6581" i="1" s="1"/>
  <c r="Q6579" i="1"/>
  <c r="K6579" i="1" s="1"/>
  <c r="L6580" i="1" s="1"/>
  <c r="G6581" i="1" l="1"/>
  <c r="N6581" i="1" s="1"/>
  <c r="E6582" i="1" s="1"/>
  <c r="Q6580" i="1"/>
  <c r="K6580" i="1" s="1"/>
  <c r="L6581" i="1" s="1"/>
  <c r="M6583" i="1" s="1"/>
  <c r="S6583" i="1" s="1"/>
  <c r="M6582" i="1" l="1"/>
  <c r="S6582" i="1" s="1"/>
  <c r="G6582" i="1"/>
  <c r="Q6581" i="1"/>
  <c r="K6581" i="1" s="1"/>
  <c r="L6582" i="1" s="1"/>
  <c r="N6582" i="1" l="1"/>
  <c r="E6583" i="1" s="1"/>
  <c r="G6583" i="1" s="1"/>
  <c r="N6583" i="1" s="1"/>
  <c r="E6584" i="1" s="1"/>
  <c r="Q6582" i="1"/>
  <c r="K6582" i="1" s="1"/>
  <c r="L6583" i="1" s="1"/>
  <c r="M6585" i="1" s="1"/>
  <c r="S6585" i="1" s="1"/>
  <c r="M6584" i="1" l="1"/>
  <c r="S6584" i="1" s="1"/>
  <c r="G6584" i="1"/>
  <c r="Q6583" i="1"/>
  <c r="K6583" i="1" s="1"/>
  <c r="L6584" i="1" s="1"/>
  <c r="N6584" i="1" l="1"/>
  <c r="E6585" i="1" s="1"/>
  <c r="G6585" i="1" s="1"/>
  <c r="N6585" i="1" s="1"/>
  <c r="E6586" i="1" s="1"/>
  <c r="Q6584" i="1"/>
  <c r="K6584" i="1" s="1"/>
  <c r="L6585" i="1" s="1"/>
  <c r="M6586" i="1" l="1"/>
  <c r="S6586" i="1" s="1"/>
  <c r="G6586" i="1"/>
  <c r="Q6585" i="1"/>
  <c r="K6585" i="1" s="1"/>
  <c r="L6586" i="1" s="1"/>
  <c r="M6588" i="1" s="1"/>
  <c r="S6588" i="1" s="1"/>
  <c r="N6586" i="1" l="1"/>
  <c r="E6587" i="1" s="1"/>
  <c r="G6587" i="1" s="1"/>
  <c r="M6587" i="1"/>
  <c r="S6587" i="1" s="1"/>
  <c r="Q6586" i="1"/>
  <c r="K6586" i="1" s="1"/>
  <c r="L6587" i="1" s="1"/>
  <c r="N6587" i="1" l="1"/>
  <c r="E6588" i="1" s="1"/>
  <c r="G6588" i="1" s="1"/>
  <c r="N6588" i="1" s="1"/>
  <c r="E6589" i="1" s="1"/>
  <c r="Q6587" i="1"/>
  <c r="K6587" i="1" s="1"/>
  <c r="L6588" i="1" s="1"/>
  <c r="M6590" i="1" s="1"/>
  <c r="S6590" i="1" s="1"/>
  <c r="M6589" i="1" l="1"/>
  <c r="S6589" i="1" s="1"/>
  <c r="G6589" i="1"/>
  <c r="Q6588" i="1"/>
  <c r="K6588" i="1" s="1"/>
  <c r="L6589" i="1" s="1"/>
  <c r="M6591" i="1" s="1"/>
  <c r="S6591" i="1" s="1"/>
  <c r="N6589" i="1" l="1"/>
  <c r="E6590" i="1" s="1"/>
  <c r="G6590" i="1" s="1"/>
  <c r="N6590" i="1" s="1"/>
  <c r="E6591" i="1" s="1"/>
  <c r="Q6589" i="1"/>
  <c r="K6589" i="1" s="1"/>
  <c r="L6590" i="1" s="1"/>
  <c r="M6592" i="1" s="1"/>
  <c r="S6592" i="1" s="1"/>
  <c r="G6591" i="1" l="1"/>
  <c r="N6591" i="1" s="1"/>
  <c r="E6592" i="1" s="1"/>
  <c r="Q6590" i="1"/>
  <c r="K6590" i="1" s="1"/>
  <c r="L6591" i="1" s="1"/>
  <c r="M6593" i="1" s="1"/>
  <c r="S6593" i="1" s="1"/>
  <c r="Q6591" i="1" l="1"/>
  <c r="K6591" i="1" s="1"/>
  <c r="L6592" i="1" s="1"/>
  <c r="G6592" i="1"/>
  <c r="N6592" i="1" s="1"/>
  <c r="E6593" i="1" s="1"/>
  <c r="G6593" i="1" l="1"/>
  <c r="N6593" i="1" s="1"/>
  <c r="E6594" i="1" s="1"/>
  <c r="Q6592" i="1"/>
  <c r="K6592" i="1" s="1"/>
  <c r="L6593" i="1" s="1"/>
  <c r="M6595" i="1" s="1"/>
  <c r="S6595" i="1" s="1"/>
  <c r="M6594" i="1" l="1"/>
  <c r="S6594" i="1" s="1"/>
  <c r="G6594" i="1"/>
  <c r="Q6593" i="1"/>
  <c r="K6593" i="1" s="1"/>
  <c r="L6594" i="1" s="1"/>
  <c r="N6594" i="1" l="1"/>
  <c r="E6595" i="1" s="1"/>
  <c r="G6595" i="1" s="1"/>
  <c r="N6595" i="1" s="1"/>
  <c r="E6596" i="1" s="1"/>
  <c r="Q6594" i="1"/>
  <c r="K6594" i="1" s="1"/>
  <c r="L6595" i="1" s="1"/>
  <c r="M6596" i="1" l="1"/>
  <c r="S6596" i="1" s="1"/>
  <c r="G6596" i="1"/>
  <c r="Q6595" i="1"/>
  <c r="K6595" i="1" s="1"/>
  <c r="L6596" i="1" s="1"/>
  <c r="M6598" i="1" s="1"/>
  <c r="S6598" i="1" s="1"/>
  <c r="M6597" i="1" l="1"/>
  <c r="S6597" i="1" s="1"/>
  <c r="N6596" i="1"/>
  <c r="E6597" i="1" s="1"/>
  <c r="G6597" i="1" s="1"/>
  <c r="Q6596" i="1"/>
  <c r="K6596" i="1" s="1"/>
  <c r="L6597" i="1" s="1"/>
  <c r="M6599" i="1" s="1"/>
  <c r="S6599" i="1" s="1"/>
  <c r="N6597" i="1" l="1"/>
  <c r="E6598" i="1" s="1"/>
  <c r="G6598" i="1" s="1"/>
  <c r="N6598" i="1" s="1"/>
  <c r="E6599" i="1" s="1"/>
  <c r="Q6597" i="1"/>
  <c r="K6597" i="1" s="1"/>
  <c r="L6598" i="1" s="1"/>
  <c r="G6599" i="1" l="1"/>
  <c r="N6599" i="1" s="1"/>
  <c r="E6600" i="1" s="1"/>
  <c r="Q6598" i="1"/>
  <c r="K6598" i="1" s="1"/>
  <c r="L6599" i="1" s="1"/>
  <c r="M6601" i="1" s="1"/>
  <c r="S6601" i="1" s="1"/>
  <c r="M6600" i="1" l="1"/>
  <c r="S6600" i="1" s="1"/>
  <c r="G6600" i="1"/>
  <c r="Q6599" i="1"/>
  <c r="K6599" i="1" s="1"/>
  <c r="L6600" i="1" s="1"/>
  <c r="N6600" i="1" l="1"/>
  <c r="E6601" i="1" s="1"/>
  <c r="G6601" i="1" s="1"/>
  <c r="N6601" i="1" s="1"/>
  <c r="E6602" i="1" s="1"/>
  <c r="Q6600" i="1"/>
  <c r="K6600" i="1" s="1"/>
  <c r="L6601" i="1" s="1"/>
  <c r="M6603" i="1" s="1"/>
  <c r="S6603" i="1" s="1"/>
  <c r="M6602" i="1" l="1"/>
  <c r="S6602" i="1" s="1"/>
  <c r="G6602" i="1"/>
  <c r="Q6601" i="1"/>
  <c r="K6601" i="1" s="1"/>
  <c r="L6602" i="1" s="1"/>
  <c r="N6602" i="1" l="1"/>
  <c r="E6603" i="1" s="1"/>
  <c r="G6603" i="1" s="1"/>
  <c r="N6603" i="1" s="1"/>
  <c r="E6604" i="1" s="1"/>
  <c r="Q6602" i="1"/>
  <c r="K6602" i="1" s="1"/>
  <c r="L6603" i="1" s="1"/>
  <c r="M6605" i="1" s="1"/>
  <c r="S6605" i="1" s="1"/>
  <c r="M6604" i="1" l="1"/>
  <c r="S6604" i="1" s="1"/>
  <c r="G6604" i="1"/>
  <c r="Q6603" i="1"/>
  <c r="K6603" i="1" s="1"/>
  <c r="L6604" i="1" s="1"/>
  <c r="M6606" i="1" s="1"/>
  <c r="S6606" i="1" s="1"/>
  <c r="N6604" i="1" l="1"/>
  <c r="E6605" i="1" s="1"/>
  <c r="G6605" i="1" s="1"/>
  <c r="N6605" i="1" s="1"/>
  <c r="E6606" i="1" s="1"/>
  <c r="Q6604" i="1"/>
  <c r="K6604" i="1" s="1"/>
  <c r="L6605" i="1" s="1"/>
  <c r="M6607" i="1" s="1"/>
  <c r="S6607" i="1" s="1"/>
  <c r="G6606" i="1" l="1"/>
  <c r="N6606" i="1" s="1"/>
  <c r="E6607" i="1" s="1"/>
  <c r="Q6605" i="1"/>
  <c r="K6605" i="1" s="1"/>
  <c r="L6606" i="1" s="1"/>
  <c r="G6607" i="1" l="1"/>
  <c r="N6607" i="1" s="1"/>
  <c r="E6608" i="1" s="1"/>
  <c r="Q6606" i="1"/>
  <c r="K6606" i="1" s="1"/>
  <c r="L6607" i="1" s="1"/>
  <c r="M6608" i="1" l="1"/>
  <c r="S6608" i="1" s="1"/>
  <c r="Q6607" i="1"/>
  <c r="K6607" i="1" s="1"/>
  <c r="L6608" i="1" s="1"/>
  <c r="M6610" i="1" s="1"/>
  <c r="S6610" i="1" s="1"/>
  <c r="G6608" i="1"/>
  <c r="M6609" i="1" l="1"/>
  <c r="S6609" i="1" s="1"/>
  <c r="N6608" i="1"/>
  <c r="E6609" i="1" s="1"/>
  <c r="G6609" i="1" s="1"/>
  <c r="Q6608" i="1"/>
  <c r="K6608" i="1" s="1"/>
  <c r="L6609" i="1" s="1"/>
  <c r="M6611" i="1" s="1"/>
  <c r="S6611" i="1" s="1"/>
  <c r="N6609" i="1" l="1"/>
  <c r="E6610" i="1" s="1"/>
  <c r="G6610" i="1" s="1"/>
  <c r="N6610" i="1" s="1"/>
  <c r="E6611" i="1" s="1"/>
  <c r="Q6609" i="1"/>
  <c r="K6609" i="1" s="1"/>
  <c r="L6610" i="1" s="1"/>
  <c r="G6611" i="1" l="1"/>
  <c r="N6611" i="1" s="1"/>
  <c r="E6612" i="1" s="1"/>
  <c r="Q6610" i="1"/>
  <c r="K6610" i="1" s="1"/>
  <c r="L6611" i="1" s="1"/>
  <c r="M6612" i="1" l="1"/>
  <c r="S6612" i="1" s="1"/>
  <c r="G6612" i="1"/>
  <c r="Q6611" i="1"/>
  <c r="K6611" i="1" s="1"/>
  <c r="L6612" i="1" s="1"/>
  <c r="N6612" i="1" l="1"/>
  <c r="E6613" i="1" s="1"/>
  <c r="G6613" i="1" s="1"/>
  <c r="M6613" i="1"/>
  <c r="S6613" i="1" s="1"/>
  <c r="Q6612" i="1"/>
  <c r="K6612" i="1" s="1"/>
  <c r="L6613" i="1" s="1"/>
  <c r="N6613" i="1" l="1"/>
  <c r="E6614" i="1" s="1"/>
  <c r="G6614" i="1" s="1"/>
  <c r="M6614" i="1"/>
  <c r="S6614" i="1" s="1"/>
  <c r="Q6613" i="1"/>
  <c r="K6613" i="1" s="1"/>
  <c r="L6614" i="1" s="1"/>
  <c r="M6615" i="1" l="1"/>
  <c r="S6615" i="1" s="1"/>
  <c r="N6614" i="1"/>
  <c r="E6615" i="1" s="1"/>
  <c r="G6615" i="1" s="1"/>
  <c r="Q6614" i="1"/>
  <c r="K6614" i="1" s="1"/>
  <c r="L6615" i="1" s="1"/>
  <c r="M6616" i="1" s="1"/>
  <c r="S6616" i="1" s="1"/>
  <c r="N6615" i="1" l="1"/>
  <c r="E6616" i="1" s="1"/>
  <c r="G6616" i="1" s="1"/>
  <c r="N6616" i="1" s="1"/>
  <c r="E6617" i="1" s="1"/>
  <c r="Q6615" i="1"/>
  <c r="K6615" i="1" s="1"/>
  <c r="L6616" i="1" s="1"/>
  <c r="M6618" i="1" s="1"/>
  <c r="S6618" i="1" s="1"/>
  <c r="M6617" i="1" l="1"/>
  <c r="S6617" i="1" s="1"/>
  <c r="G6617" i="1"/>
  <c r="Q6616" i="1"/>
  <c r="K6616" i="1" s="1"/>
  <c r="L6617" i="1" s="1"/>
  <c r="N6617" i="1" l="1"/>
  <c r="E6618" i="1" s="1"/>
  <c r="G6618" i="1" s="1"/>
  <c r="N6618" i="1" s="1"/>
  <c r="E6619" i="1" s="1"/>
  <c r="Q6617" i="1"/>
  <c r="K6617" i="1" s="1"/>
  <c r="L6618" i="1" s="1"/>
  <c r="M6619" i="1" l="1"/>
  <c r="S6619" i="1" s="1"/>
  <c r="G6619" i="1"/>
  <c r="Q6618" i="1"/>
  <c r="K6618" i="1" s="1"/>
  <c r="L6619" i="1" s="1"/>
  <c r="N6619" i="1" l="1"/>
  <c r="E6620" i="1" s="1"/>
  <c r="G6620" i="1" s="1"/>
  <c r="M6620" i="1"/>
  <c r="S6620" i="1" s="1"/>
  <c r="Q6619" i="1"/>
  <c r="K6619" i="1" s="1"/>
  <c r="L6620" i="1" s="1"/>
  <c r="N6620" i="1" l="1"/>
  <c r="E6621" i="1" s="1"/>
  <c r="G6621" i="1" s="1"/>
  <c r="M6621" i="1"/>
  <c r="S6621" i="1" s="1"/>
  <c r="Q6620" i="1"/>
  <c r="K6620" i="1" s="1"/>
  <c r="L6621" i="1" s="1"/>
  <c r="M6623" i="1" s="1"/>
  <c r="S6623" i="1" s="1"/>
  <c r="M6622" i="1" l="1"/>
  <c r="S6622" i="1" s="1"/>
  <c r="N6621" i="1"/>
  <c r="E6622" i="1" s="1"/>
  <c r="G6622" i="1" s="1"/>
  <c r="Q6621" i="1"/>
  <c r="K6621" i="1" s="1"/>
  <c r="L6622" i="1" s="1"/>
  <c r="M6624" i="1" s="1"/>
  <c r="S6624" i="1" s="1"/>
  <c r="N6622" i="1" l="1"/>
  <c r="E6623" i="1" s="1"/>
  <c r="G6623" i="1" s="1"/>
  <c r="N6623" i="1" s="1"/>
  <c r="E6624" i="1" s="1"/>
  <c r="Q6622" i="1"/>
  <c r="K6622" i="1" s="1"/>
  <c r="L6623" i="1" s="1"/>
  <c r="G6624" i="1" l="1"/>
  <c r="N6624" i="1" s="1"/>
  <c r="E6625" i="1" s="1"/>
  <c r="Q6623" i="1"/>
  <c r="K6623" i="1" s="1"/>
  <c r="L6624" i="1" s="1"/>
  <c r="M6625" i="1" l="1"/>
  <c r="S6625" i="1" s="1"/>
  <c r="G6625" i="1"/>
  <c r="Q6624" i="1"/>
  <c r="K6624" i="1" s="1"/>
  <c r="L6625" i="1" s="1"/>
  <c r="N6625" i="1" l="1"/>
  <c r="E6626" i="1" s="1"/>
  <c r="G6626" i="1" s="1"/>
  <c r="M6626" i="1"/>
  <c r="S6626" i="1" s="1"/>
  <c r="Q6625" i="1"/>
  <c r="K6625" i="1" s="1"/>
  <c r="L6626" i="1" s="1"/>
  <c r="M6628" i="1" s="1"/>
  <c r="S6628" i="1" s="1"/>
  <c r="M6627" i="1" l="1"/>
  <c r="S6627" i="1" s="1"/>
  <c r="N6626" i="1"/>
  <c r="E6627" i="1" s="1"/>
  <c r="G6627" i="1" s="1"/>
  <c r="Q6626" i="1"/>
  <c r="K6626" i="1" s="1"/>
  <c r="L6627" i="1" s="1"/>
  <c r="N6627" i="1" l="1"/>
  <c r="E6628" i="1" s="1"/>
  <c r="G6628" i="1" s="1"/>
  <c r="N6628" i="1" s="1"/>
  <c r="E6629" i="1" s="1"/>
  <c r="Q6627" i="1"/>
  <c r="K6627" i="1" s="1"/>
  <c r="L6628" i="1" s="1"/>
  <c r="M6630" i="1" s="1"/>
  <c r="S6630" i="1" s="1"/>
  <c r="M6629" i="1" l="1"/>
  <c r="S6629" i="1" s="1"/>
  <c r="G6629" i="1"/>
  <c r="Q6628" i="1"/>
  <c r="K6628" i="1" s="1"/>
  <c r="L6629" i="1" s="1"/>
  <c r="N6629" i="1" l="1"/>
  <c r="E6630" i="1" s="1"/>
  <c r="G6630" i="1" s="1"/>
  <c r="N6630" i="1" s="1"/>
  <c r="E6631" i="1" s="1"/>
  <c r="Q6629" i="1"/>
  <c r="K6629" i="1" s="1"/>
  <c r="L6630" i="1" s="1"/>
  <c r="M6632" i="1" s="1"/>
  <c r="S6632" i="1" s="1"/>
  <c r="M6631" i="1" l="1"/>
  <c r="S6631" i="1" s="1"/>
  <c r="G6631" i="1"/>
  <c r="Q6630" i="1"/>
  <c r="K6630" i="1" s="1"/>
  <c r="L6631" i="1" s="1"/>
  <c r="M6633" i="1" s="1"/>
  <c r="S6633" i="1" s="1"/>
  <c r="N6631" i="1" l="1"/>
  <c r="E6632" i="1" s="1"/>
  <c r="G6632" i="1" s="1"/>
  <c r="N6632" i="1" s="1"/>
  <c r="E6633" i="1" s="1"/>
  <c r="Q6631" i="1"/>
  <c r="K6631" i="1" s="1"/>
  <c r="L6632" i="1" s="1"/>
  <c r="M6634" i="1" s="1"/>
  <c r="S6634" i="1" s="1"/>
  <c r="G6633" i="1" l="1"/>
  <c r="N6633" i="1" s="1"/>
  <c r="E6634" i="1" s="1"/>
  <c r="Q6632" i="1"/>
  <c r="K6632" i="1" s="1"/>
  <c r="L6633" i="1" s="1"/>
  <c r="G6634" i="1" l="1"/>
  <c r="N6634" i="1" s="1"/>
  <c r="E6635" i="1" s="1"/>
  <c r="Q6633" i="1"/>
  <c r="K6633" i="1" s="1"/>
  <c r="L6634" i="1" s="1"/>
  <c r="M6635" i="1" s="1"/>
  <c r="S6635" i="1" s="1"/>
  <c r="G6635" i="1" l="1"/>
  <c r="N6635" i="1" s="1"/>
  <c r="E6636" i="1" s="1"/>
  <c r="Q6634" i="1"/>
  <c r="K6634" i="1" s="1"/>
  <c r="L6635" i="1" s="1"/>
  <c r="M6637" i="1" s="1"/>
  <c r="S6637" i="1" s="1"/>
  <c r="M6636" i="1" l="1"/>
  <c r="S6636" i="1" s="1"/>
  <c r="G6636" i="1"/>
  <c r="Q6635" i="1"/>
  <c r="K6635" i="1" s="1"/>
  <c r="L6636" i="1" s="1"/>
  <c r="N6636" i="1" l="1"/>
  <c r="E6637" i="1" s="1"/>
  <c r="G6637" i="1" s="1"/>
  <c r="N6637" i="1" s="1"/>
  <c r="E6638" i="1" s="1"/>
  <c r="Q6636" i="1"/>
  <c r="K6636" i="1" s="1"/>
  <c r="L6637" i="1" s="1"/>
  <c r="M6639" i="1" s="1"/>
  <c r="S6639" i="1" s="1"/>
  <c r="M6638" i="1" l="1"/>
  <c r="S6638" i="1" s="1"/>
  <c r="G6638" i="1"/>
  <c r="Q6637" i="1"/>
  <c r="K6637" i="1" s="1"/>
  <c r="L6638" i="1" s="1"/>
  <c r="N6638" i="1" l="1"/>
  <c r="E6639" i="1" s="1"/>
  <c r="G6639" i="1" s="1"/>
  <c r="N6639" i="1" s="1"/>
  <c r="E6640" i="1" s="1"/>
  <c r="Q6638" i="1"/>
  <c r="K6638" i="1" s="1"/>
  <c r="L6639" i="1" s="1"/>
  <c r="M6641" i="1" s="1"/>
  <c r="S6641" i="1" s="1"/>
  <c r="M6640" i="1" l="1"/>
  <c r="S6640" i="1" s="1"/>
  <c r="G6640" i="1"/>
  <c r="Q6639" i="1"/>
  <c r="K6639" i="1" s="1"/>
  <c r="L6640" i="1" s="1"/>
  <c r="M6642" i="1" s="1"/>
  <c r="S6642" i="1" s="1"/>
  <c r="N6640" i="1" l="1"/>
  <c r="E6641" i="1" s="1"/>
  <c r="G6641" i="1" s="1"/>
  <c r="N6641" i="1" s="1"/>
  <c r="E6642" i="1" s="1"/>
  <c r="Q6640" i="1"/>
  <c r="K6640" i="1" s="1"/>
  <c r="L6641" i="1" s="1"/>
  <c r="G6642" i="1" l="1"/>
  <c r="N6642" i="1" s="1"/>
  <c r="E6643" i="1" s="1"/>
  <c r="Q6641" i="1"/>
  <c r="K6641" i="1" s="1"/>
  <c r="L6642" i="1" s="1"/>
  <c r="M6643" i="1" l="1"/>
  <c r="S6643" i="1" s="1"/>
  <c r="Q6642" i="1"/>
  <c r="K6642" i="1" s="1"/>
  <c r="L6643" i="1" s="1"/>
  <c r="M6644" i="1" s="1"/>
  <c r="S6644" i="1" s="1"/>
  <c r="G6643" i="1"/>
  <c r="N6643" i="1" l="1"/>
  <c r="E6644" i="1" s="1"/>
  <c r="G6644" i="1" s="1"/>
  <c r="N6644" i="1" s="1"/>
  <c r="E6645" i="1" s="1"/>
  <c r="Q6643" i="1"/>
  <c r="K6643" i="1" s="1"/>
  <c r="L6644" i="1" s="1"/>
  <c r="M6645" i="1" s="1"/>
  <c r="S6645" i="1" s="1"/>
  <c r="G6645" i="1" l="1"/>
  <c r="N6645" i="1" s="1"/>
  <c r="E6646" i="1" s="1"/>
  <c r="Q6644" i="1"/>
  <c r="K6644" i="1" s="1"/>
  <c r="L6645" i="1" s="1"/>
  <c r="M6646" i="1" l="1"/>
  <c r="S6646" i="1" s="1"/>
  <c r="G6646" i="1"/>
  <c r="Q6645" i="1"/>
  <c r="K6645" i="1" s="1"/>
  <c r="L6646" i="1" s="1"/>
  <c r="N6646" i="1" l="1"/>
  <c r="E6647" i="1" s="1"/>
  <c r="G6647" i="1" s="1"/>
  <c r="M6647" i="1"/>
  <c r="S6647" i="1" s="1"/>
  <c r="Q6646" i="1"/>
  <c r="K6646" i="1" s="1"/>
  <c r="L6647" i="1" s="1"/>
  <c r="M6649" i="1" s="1"/>
  <c r="S6649" i="1" s="1"/>
  <c r="M6648" i="1" l="1"/>
  <c r="S6648" i="1" s="1"/>
  <c r="N6647" i="1"/>
  <c r="E6648" i="1" s="1"/>
  <c r="G6648" i="1" s="1"/>
  <c r="Q6647" i="1"/>
  <c r="K6647" i="1" s="1"/>
  <c r="L6648" i="1" s="1"/>
  <c r="N6648" i="1" l="1"/>
  <c r="E6649" i="1" s="1"/>
  <c r="G6649" i="1" s="1"/>
  <c r="N6649" i="1" s="1"/>
  <c r="E6650" i="1" s="1"/>
  <c r="Q6648" i="1"/>
  <c r="K6648" i="1" s="1"/>
  <c r="L6649" i="1" s="1"/>
  <c r="M6650" i="1" l="1"/>
  <c r="S6650" i="1" s="1"/>
  <c r="Q6649" i="1"/>
  <c r="K6649" i="1" s="1"/>
  <c r="L6650" i="1" s="1"/>
  <c r="M6652" i="1" s="1"/>
  <c r="S6652" i="1" s="1"/>
  <c r="G6650" i="1"/>
  <c r="N6650" i="1" l="1"/>
  <c r="E6651" i="1" s="1"/>
  <c r="G6651" i="1" s="1"/>
  <c r="M6651" i="1"/>
  <c r="S6651" i="1" s="1"/>
  <c r="Q6650" i="1"/>
  <c r="K6650" i="1" s="1"/>
  <c r="L6651" i="1" s="1"/>
  <c r="M6653" i="1" s="1"/>
  <c r="S6653" i="1" s="1"/>
  <c r="N6651" i="1" l="1"/>
  <c r="E6652" i="1" s="1"/>
  <c r="G6652" i="1" s="1"/>
  <c r="N6652" i="1" s="1"/>
  <c r="E6653" i="1" s="1"/>
  <c r="Q6651" i="1"/>
  <c r="K6651" i="1" s="1"/>
  <c r="L6652" i="1" s="1"/>
  <c r="G6653" i="1" l="1"/>
  <c r="N6653" i="1" s="1"/>
  <c r="E6654" i="1" s="1"/>
  <c r="Q6652" i="1"/>
  <c r="K6652" i="1" s="1"/>
  <c r="L6653" i="1" s="1"/>
  <c r="M6654" i="1" l="1"/>
  <c r="S6654" i="1" s="1"/>
  <c r="Q6653" i="1"/>
  <c r="K6653" i="1" s="1"/>
  <c r="L6654" i="1" s="1"/>
  <c r="M6656" i="1" s="1"/>
  <c r="S6656" i="1" s="1"/>
  <c r="G6654" i="1"/>
  <c r="N6654" i="1" l="1"/>
  <c r="E6655" i="1" s="1"/>
  <c r="G6655" i="1" s="1"/>
  <c r="M6655" i="1"/>
  <c r="S6655" i="1" s="1"/>
  <c r="Q6654" i="1"/>
  <c r="K6654" i="1" s="1"/>
  <c r="L6655" i="1" s="1"/>
  <c r="N6655" i="1" l="1"/>
  <c r="E6656" i="1" s="1"/>
  <c r="G6656" i="1" s="1"/>
  <c r="N6656" i="1" s="1"/>
  <c r="E6657" i="1" s="1"/>
  <c r="Q6655" i="1"/>
  <c r="K6655" i="1" s="1"/>
  <c r="L6656" i="1" s="1"/>
  <c r="M6657" i="1" l="1"/>
  <c r="S6657" i="1" s="1"/>
  <c r="G6657" i="1"/>
  <c r="Q6656" i="1"/>
  <c r="K6656" i="1" s="1"/>
  <c r="L6657" i="1" s="1"/>
  <c r="M6659" i="1" s="1"/>
  <c r="S6659" i="1" s="1"/>
  <c r="M6658" i="1" l="1"/>
  <c r="S6658" i="1" s="1"/>
  <c r="N6657" i="1"/>
  <c r="E6658" i="1" s="1"/>
  <c r="G6658" i="1" s="1"/>
  <c r="Q6657" i="1"/>
  <c r="K6657" i="1" s="1"/>
  <c r="L6658" i="1" s="1"/>
  <c r="N6658" i="1" l="1"/>
  <c r="E6659" i="1" s="1"/>
  <c r="G6659" i="1" s="1"/>
  <c r="N6659" i="1" s="1"/>
  <c r="E6660" i="1" s="1"/>
  <c r="Q6658" i="1"/>
  <c r="K6658" i="1" s="1"/>
  <c r="L6659" i="1" s="1"/>
  <c r="M6660" i="1" l="1"/>
  <c r="S6660" i="1" s="1"/>
  <c r="G6660" i="1"/>
  <c r="Q6659" i="1"/>
  <c r="K6659" i="1" s="1"/>
  <c r="L6660" i="1" s="1"/>
  <c r="M6661" i="1" s="1"/>
  <c r="S6661" i="1" s="1"/>
  <c r="N6660" i="1" l="1"/>
  <c r="E6661" i="1" s="1"/>
  <c r="G6661" i="1" s="1"/>
  <c r="N6661" i="1" s="1"/>
  <c r="E6662" i="1" s="1"/>
  <c r="Q6660" i="1"/>
  <c r="K6660" i="1" s="1"/>
  <c r="L6661" i="1" s="1"/>
  <c r="M6662" i="1" l="1"/>
  <c r="S6662" i="1" s="1"/>
  <c r="G6662" i="1"/>
  <c r="Q6661" i="1"/>
  <c r="K6661" i="1" s="1"/>
  <c r="L6662" i="1" s="1"/>
  <c r="M6664" i="1" s="1"/>
  <c r="S6664" i="1" s="1"/>
  <c r="N6662" i="1" l="1"/>
  <c r="E6663" i="1" s="1"/>
  <c r="G6663" i="1" s="1"/>
  <c r="M6663" i="1"/>
  <c r="S6663" i="1" s="1"/>
  <c r="Q6662" i="1"/>
  <c r="K6662" i="1" s="1"/>
  <c r="L6663" i="1" s="1"/>
  <c r="M6665" i="1" s="1"/>
  <c r="S6665" i="1" s="1"/>
  <c r="N6663" i="1" l="1"/>
  <c r="E6664" i="1" s="1"/>
  <c r="G6664" i="1" s="1"/>
  <c r="N6664" i="1" s="1"/>
  <c r="E6665" i="1" s="1"/>
  <c r="Q6663" i="1"/>
  <c r="K6663" i="1" s="1"/>
  <c r="L6664" i="1" s="1"/>
  <c r="M6666" i="1" s="1"/>
  <c r="S6666" i="1" s="1"/>
  <c r="G6665" i="1" l="1"/>
  <c r="N6665" i="1" s="1"/>
  <c r="E6666" i="1" s="1"/>
  <c r="Q6664" i="1"/>
  <c r="K6664" i="1" s="1"/>
  <c r="L6665" i="1" s="1"/>
  <c r="M6667" i="1" s="1"/>
  <c r="S6667" i="1" s="1"/>
  <c r="G6666" i="1" l="1"/>
  <c r="N6666" i="1" s="1"/>
  <c r="E6667" i="1" s="1"/>
  <c r="Q6665" i="1"/>
  <c r="K6665" i="1" s="1"/>
  <c r="L6666" i="1" s="1"/>
  <c r="M6668" i="1" s="1"/>
  <c r="S6668" i="1" s="1"/>
  <c r="G6667" i="1" l="1"/>
  <c r="N6667" i="1" s="1"/>
  <c r="E6668" i="1" s="1"/>
  <c r="Q6666" i="1"/>
  <c r="K6666" i="1" s="1"/>
  <c r="L6667" i="1" s="1"/>
  <c r="G6668" i="1" l="1"/>
  <c r="N6668" i="1" s="1"/>
  <c r="E6669" i="1" s="1"/>
  <c r="Q6667" i="1"/>
  <c r="K6667" i="1" s="1"/>
  <c r="L6668" i="1" s="1"/>
  <c r="M6670" i="1" s="1"/>
  <c r="S6670" i="1" s="1"/>
  <c r="M6669" i="1" l="1"/>
  <c r="S6669" i="1" s="1"/>
  <c r="G6669" i="1"/>
  <c r="Q6668" i="1"/>
  <c r="K6668" i="1" s="1"/>
  <c r="L6669" i="1" s="1"/>
  <c r="M6671" i="1" s="1"/>
  <c r="S6671" i="1" s="1"/>
  <c r="N6669" i="1" l="1"/>
  <c r="E6670" i="1" s="1"/>
  <c r="G6670" i="1" s="1"/>
  <c r="N6670" i="1" s="1"/>
  <c r="E6671" i="1" s="1"/>
  <c r="Q6669" i="1"/>
  <c r="K6669" i="1" s="1"/>
  <c r="L6670" i="1" s="1"/>
  <c r="M6672" i="1" s="1"/>
  <c r="S6672" i="1" s="1"/>
  <c r="G6671" i="1" l="1"/>
  <c r="N6671" i="1" s="1"/>
  <c r="E6672" i="1" s="1"/>
  <c r="Q6670" i="1"/>
  <c r="K6670" i="1" s="1"/>
  <c r="L6671" i="1" s="1"/>
  <c r="M6673" i="1" s="1"/>
  <c r="S6673" i="1" s="1"/>
  <c r="G6672" i="1" l="1"/>
  <c r="N6672" i="1" s="1"/>
  <c r="E6673" i="1" s="1"/>
  <c r="Q6671" i="1"/>
  <c r="K6671" i="1" s="1"/>
  <c r="L6672" i="1" s="1"/>
  <c r="M6674" i="1" s="1"/>
  <c r="S6674" i="1" s="1"/>
  <c r="G6673" i="1" l="1"/>
  <c r="N6673" i="1" s="1"/>
  <c r="E6674" i="1" s="1"/>
  <c r="Q6672" i="1"/>
  <c r="K6672" i="1" s="1"/>
  <c r="L6673" i="1" s="1"/>
  <c r="M6675" i="1" s="1"/>
  <c r="S6675" i="1" s="1"/>
  <c r="G6674" i="1" l="1"/>
  <c r="N6674" i="1" s="1"/>
  <c r="E6675" i="1" s="1"/>
  <c r="Q6673" i="1"/>
  <c r="K6673" i="1" s="1"/>
  <c r="L6674" i="1" s="1"/>
  <c r="G6675" i="1" l="1"/>
  <c r="N6675" i="1" s="1"/>
  <c r="E6676" i="1" s="1"/>
  <c r="Q6674" i="1"/>
  <c r="K6674" i="1" s="1"/>
  <c r="L6675" i="1" s="1"/>
  <c r="M6676" i="1" l="1"/>
  <c r="S6676" i="1" s="1"/>
  <c r="G6676" i="1"/>
  <c r="Q6675" i="1"/>
  <c r="K6675" i="1" s="1"/>
  <c r="L6676" i="1" s="1"/>
  <c r="M6677" i="1" s="1"/>
  <c r="S6677" i="1" s="1"/>
  <c r="N6676" i="1" l="1"/>
  <c r="E6677" i="1" s="1"/>
  <c r="G6677" i="1" s="1"/>
  <c r="N6677" i="1" s="1"/>
  <c r="E6678" i="1" s="1"/>
  <c r="Q6676" i="1"/>
  <c r="K6676" i="1" s="1"/>
  <c r="L6677" i="1" s="1"/>
  <c r="M6678" i="1" l="1"/>
  <c r="S6678" i="1" s="1"/>
  <c r="G6678" i="1"/>
  <c r="Q6677" i="1"/>
  <c r="K6677" i="1" s="1"/>
  <c r="L6678" i="1" s="1"/>
  <c r="M6679" i="1" s="1"/>
  <c r="S6679" i="1" s="1"/>
  <c r="N6678" i="1" l="1"/>
  <c r="E6679" i="1" s="1"/>
  <c r="G6679" i="1" s="1"/>
  <c r="N6679" i="1" s="1"/>
  <c r="E6680" i="1" s="1"/>
  <c r="Q6678" i="1"/>
  <c r="K6678" i="1" s="1"/>
  <c r="L6679" i="1" s="1"/>
  <c r="M6681" i="1" s="1"/>
  <c r="S6681" i="1" s="1"/>
  <c r="M6680" i="1" l="1"/>
  <c r="S6680" i="1" s="1"/>
  <c r="G6680" i="1"/>
  <c r="Q6679" i="1"/>
  <c r="K6679" i="1" s="1"/>
  <c r="L6680" i="1" s="1"/>
  <c r="M6682" i="1" s="1"/>
  <c r="S6682" i="1" s="1"/>
  <c r="N6680" i="1" l="1"/>
  <c r="E6681" i="1" s="1"/>
  <c r="G6681" i="1" s="1"/>
  <c r="N6681" i="1" s="1"/>
  <c r="E6682" i="1" s="1"/>
  <c r="Q6680" i="1"/>
  <c r="K6680" i="1" s="1"/>
  <c r="L6681" i="1" s="1"/>
  <c r="G6682" i="1" l="1"/>
  <c r="N6682" i="1" s="1"/>
  <c r="E6683" i="1" s="1"/>
  <c r="Q6681" i="1"/>
  <c r="K6681" i="1" s="1"/>
  <c r="L6682" i="1" s="1"/>
  <c r="M6684" i="1" s="1"/>
  <c r="S6684" i="1" s="1"/>
  <c r="M6683" i="1" l="1"/>
  <c r="S6683" i="1" s="1"/>
  <c r="G6683" i="1"/>
  <c r="Q6682" i="1"/>
  <c r="K6682" i="1" s="1"/>
  <c r="L6683" i="1" s="1"/>
  <c r="N6683" i="1" l="1"/>
  <c r="E6684" i="1" s="1"/>
  <c r="G6684" i="1" s="1"/>
  <c r="N6684" i="1" s="1"/>
  <c r="E6685" i="1" s="1"/>
  <c r="Q6683" i="1"/>
  <c r="K6683" i="1" s="1"/>
  <c r="L6684" i="1" s="1"/>
  <c r="M6685" i="1" l="1"/>
  <c r="S6685" i="1" s="1"/>
  <c r="G6685" i="1"/>
  <c r="Q6684" i="1"/>
  <c r="K6684" i="1" s="1"/>
  <c r="L6685" i="1" s="1"/>
  <c r="N6685" i="1" l="1"/>
  <c r="E6686" i="1" s="1"/>
  <c r="G6686" i="1" s="1"/>
  <c r="M6686" i="1"/>
  <c r="S6686" i="1" s="1"/>
  <c r="Q6685" i="1"/>
  <c r="K6685" i="1" s="1"/>
  <c r="L6686" i="1" s="1"/>
  <c r="M6688" i="1" s="1"/>
  <c r="S6688" i="1" s="1"/>
  <c r="N6686" i="1" l="1"/>
  <c r="E6687" i="1" s="1"/>
  <c r="G6687" i="1" s="1"/>
  <c r="M6687" i="1"/>
  <c r="S6687" i="1" s="1"/>
  <c r="Q6686" i="1"/>
  <c r="K6686" i="1" s="1"/>
  <c r="L6687" i="1" s="1"/>
  <c r="N6687" i="1" l="1"/>
  <c r="E6688" i="1" s="1"/>
  <c r="G6688" i="1" s="1"/>
  <c r="N6688" i="1" s="1"/>
  <c r="E6689" i="1" s="1"/>
  <c r="Q6687" i="1"/>
  <c r="K6687" i="1" s="1"/>
  <c r="L6688" i="1" s="1"/>
  <c r="M6689" i="1" s="1"/>
  <c r="S6689" i="1" s="1"/>
  <c r="G6689" i="1" l="1"/>
  <c r="N6689" i="1" s="1"/>
  <c r="E6690" i="1" s="1"/>
  <c r="Q6688" i="1"/>
  <c r="K6688" i="1" s="1"/>
  <c r="L6689" i="1" s="1"/>
  <c r="M6690" i="1" l="1"/>
  <c r="S6690" i="1" s="1"/>
  <c r="G6690" i="1"/>
  <c r="Q6689" i="1"/>
  <c r="K6689" i="1" s="1"/>
  <c r="L6690" i="1" s="1"/>
  <c r="M6691" i="1" l="1"/>
  <c r="S6691" i="1" s="1"/>
  <c r="N6690" i="1"/>
  <c r="E6691" i="1" s="1"/>
  <c r="G6691" i="1" s="1"/>
  <c r="Q6690" i="1"/>
  <c r="K6690" i="1" s="1"/>
  <c r="L6691" i="1" s="1"/>
  <c r="N6691" i="1" l="1"/>
  <c r="E6692" i="1" s="1"/>
  <c r="G6692" i="1" s="1"/>
  <c r="M6692" i="1"/>
  <c r="S6692" i="1" s="1"/>
  <c r="Q6691" i="1"/>
  <c r="K6691" i="1" s="1"/>
  <c r="L6692" i="1" s="1"/>
  <c r="M6693" i="1" s="1"/>
  <c r="S6693" i="1" s="1"/>
  <c r="N6692" i="1" l="1"/>
  <c r="E6693" i="1" s="1"/>
  <c r="G6693" i="1" s="1"/>
  <c r="N6693" i="1" s="1"/>
  <c r="E6694" i="1" s="1"/>
  <c r="Q6692" i="1"/>
  <c r="K6692" i="1" s="1"/>
  <c r="L6693" i="1" s="1"/>
  <c r="M6695" i="1" s="1"/>
  <c r="S6695" i="1" s="1"/>
  <c r="M6694" i="1" l="1"/>
  <c r="S6694" i="1" s="1"/>
  <c r="G6694" i="1"/>
  <c r="Q6693" i="1"/>
  <c r="K6693" i="1" s="1"/>
  <c r="L6694" i="1" s="1"/>
  <c r="M6696" i="1" s="1"/>
  <c r="S6696" i="1" s="1"/>
  <c r="N6694" i="1" l="1"/>
  <c r="E6695" i="1" s="1"/>
  <c r="G6695" i="1" s="1"/>
  <c r="N6695" i="1" s="1"/>
  <c r="E6696" i="1" s="1"/>
  <c r="Q6694" i="1"/>
  <c r="K6694" i="1" s="1"/>
  <c r="L6695" i="1" s="1"/>
  <c r="G6696" i="1" l="1"/>
  <c r="N6696" i="1" s="1"/>
  <c r="E6697" i="1" s="1"/>
  <c r="Q6695" i="1"/>
  <c r="K6695" i="1" s="1"/>
  <c r="L6696" i="1" s="1"/>
  <c r="M6698" i="1" s="1"/>
  <c r="S6698" i="1" s="1"/>
  <c r="M6697" i="1" l="1"/>
  <c r="S6697" i="1" s="1"/>
  <c r="G6697" i="1"/>
  <c r="Q6696" i="1"/>
  <c r="K6696" i="1" s="1"/>
  <c r="L6697" i="1" s="1"/>
  <c r="M6699" i="1" s="1"/>
  <c r="S6699" i="1" s="1"/>
  <c r="N6697" i="1" l="1"/>
  <c r="E6698" i="1" s="1"/>
  <c r="G6698" i="1" s="1"/>
  <c r="N6698" i="1" s="1"/>
  <c r="E6699" i="1" s="1"/>
  <c r="Q6697" i="1"/>
  <c r="K6697" i="1" s="1"/>
  <c r="L6698" i="1" s="1"/>
  <c r="G6699" i="1" l="1"/>
  <c r="N6699" i="1" s="1"/>
  <c r="E6700" i="1" s="1"/>
  <c r="Q6698" i="1"/>
  <c r="K6698" i="1" s="1"/>
  <c r="L6699" i="1" s="1"/>
  <c r="M6700" i="1" l="1"/>
  <c r="S6700" i="1" s="1"/>
  <c r="G6700" i="1"/>
  <c r="Q6699" i="1"/>
  <c r="K6699" i="1" s="1"/>
  <c r="L6700" i="1" s="1"/>
  <c r="M6702" i="1" s="1"/>
  <c r="S6702" i="1" s="1"/>
  <c r="N6700" i="1" l="1"/>
  <c r="E6701" i="1" s="1"/>
  <c r="G6701" i="1" s="1"/>
  <c r="M6701" i="1"/>
  <c r="S6701" i="1" s="1"/>
  <c r="Q6700" i="1"/>
  <c r="K6700" i="1" s="1"/>
  <c r="L6701" i="1" s="1"/>
  <c r="M6703" i="1" s="1"/>
  <c r="S6703" i="1" s="1"/>
  <c r="N6701" i="1" l="1"/>
  <c r="E6702" i="1" s="1"/>
  <c r="G6702" i="1" s="1"/>
  <c r="N6702" i="1" s="1"/>
  <c r="E6703" i="1" s="1"/>
  <c r="Q6701" i="1"/>
  <c r="K6701" i="1" s="1"/>
  <c r="L6702" i="1" s="1"/>
  <c r="G6703" i="1" l="1"/>
  <c r="N6703" i="1" s="1"/>
  <c r="E6704" i="1" s="1"/>
  <c r="Q6702" i="1"/>
  <c r="K6702" i="1" s="1"/>
  <c r="L6703" i="1" s="1"/>
  <c r="M6704" i="1" l="1"/>
  <c r="S6704" i="1" s="1"/>
  <c r="G6704" i="1"/>
  <c r="Q6703" i="1"/>
  <c r="K6703" i="1" s="1"/>
  <c r="L6704" i="1" s="1"/>
  <c r="N6704" i="1" l="1"/>
  <c r="E6705" i="1" s="1"/>
  <c r="G6705" i="1" s="1"/>
  <c r="M6705" i="1"/>
  <c r="S6705" i="1" s="1"/>
  <c r="Q6704" i="1"/>
  <c r="K6704" i="1" s="1"/>
  <c r="L6705" i="1" s="1"/>
  <c r="M6707" i="1" s="1"/>
  <c r="S6707" i="1" s="1"/>
  <c r="N6705" i="1" l="1"/>
  <c r="E6706" i="1" s="1"/>
  <c r="G6706" i="1" s="1"/>
  <c r="M6706" i="1"/>
  <c r="S6706" i="1" s="1"/>
  <c r="Q6705" i="1"/>
  <c r="K6705" i="1" s="1"/>
  <c r="L6706" i="1" s="1"/>
  <c r="N6706" i="1" l="1"/>
  <c r="E6707" i="1" s="1"/>
  <c r="G6707" i="1" s="1"/>
  <c r="N6707" i="1" s="1"/>
  <c r="E6708" i="1" s="1"/>
  <c r="Q6706" i="1"/>
  <c r="K6706" i="1" s="1"/>
  <c r="L6707" i="1" s="1"/>
  <c r="M6708" i="1" s="1"/>
  <c r="S6708" i="1" s="1"/>
  <c r="G6708" i="1" l="1"/>
  <c r="N6708" i="1" s="1"/>
  <c r="E6709" i="1" s="1"/>
  <c r="Q6707" i="1"/>
  <c r="K6707" i="1" s="1"/>
  <c r="L6708" i="1" s="1"/>
  <c r="M6710" i="1" s="1"/>
  <c r="S6710" i="1" s="1"/>
  <c r="M6709" i="1" l="1"/>
  <c r="S6709" i="1" s="1"/>
  <c r="G6709" i="1"/>
  <c r="Q6708" i="1"/>
  <c r="K6708" i="1" s="1"/>
  <c r="L6709" i="1" s="1"/>
  <c r="M6711" i="1" s="1"/>
  <c r="S6711" i="1" s="1"/>
  <c r="N6709" i="1" l="1"/>
  <c r="E6710" i="1" s="1"/>
  <c r="G6710" i="1" s="1"/>
  <c r="N6710" i="1" s="1"/>
  <c r="E6711" i="1" s="1"/>
  <c r="Q6709" i="1"/>
  <c r="K6709" i="1" s="1"/>
  <c r="L6710" i="1" s="1"/>
  <c r="M6712" i="1" s="1"/>
  <c r="S6712" i="1" s="1"/>
  <c r="G6711" i="1" l="1"/>
  <c r="N6711" i="1" s="1"/>
  <c r="E6712" i="1" s="1"/>
  <c r="Q6710" i="1"/>
  <c r="K6710" i="1" s="1"/>
  <c r="L6711" i="1" s="1"/>
  <c r="M6713" i="1" s="1"/>
  <c r="S6713" i="1" s="1"/>
  <c r="G6712" i="1" l="1"/>
  <c r="N6712" i="1" s="1"/>
  <c r="E6713" i="1" s="1"/>
  <c r="Q6711" i="1"/>
  <c r="K6711" i="1" s="1"/>
  <c r="L6712" i="1" s="1"/>
  <c r="G6713" i="1" l="1"/>
  <c r="N6713" i="1" s="1"/>
  <c r="E6714" i="1" s="1"/>
  <c r="Q6712" i="1"/>
  <c r="K6712" i="1" s="1"/>
  <c r="L6713" i="1" s="1"/>
  <c r="M6714" i="1" s="1"/>
  <c r="S6714" i="1" s="1"/>
  <c r="G6714" i="1" l="1"/>
  <c r="N6714" i="1" s="1"/>
  <c r="E6715" i="1" s="1"/>
  <c r="Q6713" i="1"/>
  <c r="K6713" i="1" s="1"/>
  <c r="L6714" i="1" s="1"/>
  <c r="M6715" i="1" l="1"/>
  <c r="S6715" i="1" s="1"/>
  <c r="G6715" i="1"/>
  <c r="Q6714" i="1"/>
  <c r="K6714" i="1" s="1"/>
  <c r="L6715" i="1" s="1"/>
  <c r="M6717" i="1" s="1"/>
  <c r="S6717" i="1" s="1"/>
  <c r="N6715" i="1" l="1"/>
  <c r="E6716" i="1" s="1"/>
  <c r="G6716" i="1" s="1"/>
  <c r="M6716" i="1"/>
  <c r="S6716" i="1" s="1"/>
  <c r="Q6715" i="1"/>
  <c r="K6715" i="1" s="1"/>
  <c r="L6716" i="1" s="1"/>
  <c r="M6718" i="1" s="1"/>
  <c r="S6718" i="1" s="1"/>
  <c r="N6716" i="1" l="1"/>
  <c r="E6717" i="1" s="1"/>
  <c r="G6717" i="1" s="1"/>
  <c r="N6717" i="1" s="1"/>
  <c r="E6718" i="1" s="1"/>
  <c r="Q6716" i="1"/>
  <c r="K6716" i="1" s="1"/>
  <c r="L6717" i="1" s="1"/>
  <c r="M6719" i="1" s="1"/>
  <c r="S6719" i="1" s="1"/>
  <c r="G6718" i="1" l="1"/>
  <c r="N6718" i="1" s="1"/>
  <c r="E6719" i="1" s="1"/>
  <c r="Q6717" i="1"/>
  <c r="K6717" i="1" s="1"/>
  <c r="L6718" i="1" s="1"/>
  <c r="M6720" i="1" s="1"/>
  <c r="S6720" i="1" s="1"/>
  <c r="G6719" i="1" l="1"/>
  <c r="N6719" i="1" s="1"/>
  <c r="E6720" i="1" s="1"/>
  <c r="Q6718" i="1"/>
  <c r="K6718" i="1" s="1"/>
  <c r="L6719" i="1" s="1"/>
  <c r="G6720" i="1" l="1"/>
  <c r="N6720" i="1" s="1"/>
  <c r="E6721" i="1" s="1"/>
  <c r="Q6719" i="1"/>
  <c r="K6719" i="1" s="1"/>
  <c r="L6720" i="1" s="1"/>
  <c r="M6721" i="1" l="1"/>
  <c r="S6721" i="1" s="1"/>
  <c r="G6721" i="1"/>
  <c r="Q6720" i="1"/>
  <c r="K6720" i="1" s="1"/>
  <c r="L6721" i="1" s="1"/>
  <c r="N6721" i="1" l="1"/>
  <c r="E6722" i="1" s="1"/>
  <c r="G6722" i="1" s="1"/>
  <c r="M6722" i="1"/>
  <c r="S6722" i="1" s="1"/>
  <c r="Q6721" i="1"/>
  <c r="K6721" i="1" s="1"/>
  <c r="L6722" i="1" s="1"/>
  <c r="M6724" i="1" s="1"/>
  <c r="S6724" i="1" s="1"/>
  <c r="N6722" i="1" l="1"/>
  <c r="E6723" i="1" s="1"/>
  <c r="G6723" i="1" s="1"/>
  <c r="M6723" i="1"/>
  <c r="S6723" i="1" s="1"/>
  <c r="Q6722" i="1"/>
  <c r="K6722" i="1" s="1"/>
  <c r="L6723" i="1" s="1"/>
  <c r="N6723" i="1" l="1"/>
  <c r="E6724" i="1" s="1"/>
  <c r="G6724" i="1" s="1"/>
  <c r="N6724" i="1" s="1"/>
  <c r="E6725" i="1" s="1"/>
  <c r="Q6723" i="1"/>
  <c r="K6723" i="1" s="1"/>
  <c r="L6724" i="1" s="1"/>
  <c r="M6725" i="1" l="1"/>
  <c r="S6725" i="1" s="1"/>
  <c r="G6725" i="1"/>
  <c r="Q6724" i="1"/>
  <c r="K6724" i="1" s="1"/>
  <c r="L6725" i="1" s="1"/>
  <c r="M6727" i="1" s="1"/>
  <c r="S6727" i="1" s="1"/>
  <c r="M6726" i="1" l="1"/>
  <c r="S6726" i="1" s="1"/>
  <c r="N6725" i="1"/>
  <c r="E6726" i="1" s="1"/>
  <c r="G6726" i="1" s="1"/>
  <c r="Q6725" i="1"/>
  <c r="K6725" i="1" s="1"/>
  <c r="L6726" i="1" s="1"/>
  <c r="N6726" i="1" l="1"/>
  <c r="E6727" i="1" s="1"/>
  <c r="G6727" i="1" s="1"/>
  <c r="N6727" i="1" s="1"/>
  <c r="E6728" i="1" s="1"/>
  <c r="Q6726" i="1"/>
  <c r="K6726" i="1" s="1"/>
  <c r="L6727" i="1" s="1"/>
  <c r="M6729" i="1" s="1"/>
  <c r="S6729" i="1" s="1"/>
  <c r="M6728" i="1" l="1"/>
  <c r="S6728" i="1" s="1"/>
  <c r="G6728" i="1"/>
  <c r="Q6727" i="1"/>
  <c r="K6727" i="1" s="1"/>
  <c r="L6728" i="1" s="1"/>
  <c r="N6728" i="1" l="1"/>
  <c r="E6729" i="1" s="1"/>
  <c r="G6729" i="1" s="1"/>
  <c r="N6729" i="1" s="1"/>
  <c r="E6730" i="1" s="1"/>
  <c r="Q6728" i="1"/>
  <c r="K6728" i="1" s="1"/>
  <c r="L6729" i="1" s="1"/>
  <c r="M6730" i="1" s="1"/>
  <c r="S6730" i="1" s="1"/>
  <c r="G6730" i="1" l="1"/>
  <c r="N6730" i="1" s="1"/>
  <c r="E6731" i="1" s="1"/>
  <c r="Q6729" i="1"/>
  <c r="K6729" i="1" s="1"/>
  <c r="L6730" i="1" s="1"/>
  <c r="M6732" i="1" s="1"/>
  <c r="S6732" i="1" s="1"/>
  <c r="M6731" i="1" l="1"/>
  <c r="S6731" i="1" s="1"/>
  <c r="G6731" i="1"/>
  <c r="Q6730" i="1"/>
  <c r="K6730" i="1" s="1"/>
  <c r="L6731" i="1" s="1"/>
  <c r="M6733" i="1" s="1"/>
  <c r="S6733" i="1" s="1"/>
  <c r="N6731" i="1" l="1"/>
  <c r="E6732" i="1" s="1"/>
  <c r="G6732" i="1" s="1"/>
  <c r="N6732" i="1" s="1"/>
  <c r="E6733" i="1" s="1"/>
  <c r="Q6731" i="1"/>
  <c r="K6731" i="1" s="1"/>
  <c r="L6732" i="1" s="1"/>
  <c r="M6734" i="1" s="1"/>
  <c r="S6734" i="1" s="1"/>
  <c r="G6733" i="1" l="1"/>
  <c r="N6733" i="1" s="1"/>
  <c r="E6734" i="1" s="1"/>
  <c r="Q6732" i="1"/>
  <c r="K6732" i="1" s="1"/>
  <c r="L6733" i="1" s="1"/>
  <c r="G6734" i="1" l="1"/>
  <c r="N6734" i="1" s="1"/>
  <c r="E6735" i="1" s="1"/>
  <c r="Q6733" i="1"/>
  <c r="K6733" i="1" s="1"/>
  <c r="L6734" i="1" s="1"/>
  <c r="M6736" i="1" s="1"/>
  <c r="S6736" i="1" s="1"/>
  <c r="M6735" i="1" l="1"/>
  <c r="S6735" i="1" s="1"/>
  <c r="G6735" i="1"/>
  <c r="Q6734" i="1"/>
  <c r="K6734" i="1" s="1"/>
  <c r="L6735" i="1" s="1"/>
  <c r="M6737" i="1" s="1"/>
  <c r="S6737" i="1" s="1"/>
  <c r="N6735" i="1" l="1"/>
  <c r="E6736" i="1" s="1"/>
  <c r="G6736" i="1" s="1"/>
  <c r="N6736" i="1" s="1"/>
  <c r="E6737" i="1" s="1"/>
  <c r="Q6735" i="1"/>
  <c r="K6735" i="1" s="1"/>
  <c r="L6736" i="1" s="1"/>
  <c r="M6738" i="1" s="1"/>
  <c r="S6738" i="1" s="1"/>
  <c r="G6737" i="1" l="1"/>
  <c r="N6737" i="1" s="1"/>
  <c r="E6738" i="1" s="1"/>
  <c r="Q6736" i="1"/>
  <c r="K6736" i="1" s="1"/>
  <c r="L6737" i="1" s="1"/>
  <c r="G6738" i="1" l="1"/>
  <c r="N6738" i="1" s="1"/>
  <c r="E6739" i="1" s="1"/>
  <c r="Q6737" i="1"/>
  <c r="K6737" i="1" s="1"/>
  <c r="L6738" i="1" s="1"/>
  <c r="M6740" i="1" s="1"/>
  <c r="S6740" i="1" s="1"/>
  <c r="M6739" i="1" l="1"/>
  <c r="S6739" i="1" s="1"/>
  <c r="G6739" i="1"/>
  <c r="Q6738" i="1"/>
  <c r="K6738" i="1" s="1"/>
  <c r="L6739" i="1" s="1"/>
  <c r="N6739" i="1" l="1"/>
  <c r="E6740" i="1" s="1"/>
  <c r="G6740" i="1" s="1"/>
  <c r="N6740" i="1" s="1"/>
  <c r="E6741" i="1" s="1"/>
  <c r="Q6739" i="1"/>
  <c r="K6739" i="1" s="1"/>
  <c r="L6740" i="1" s="1"/>
  <c r="M6742" i="1" s="1"/>
  <c r="S6742" i="1" s="1"/>
  <c r="M6741" i="1" l="1"/>
  <c r="S6741" i="1" s="1"/>
  <c r="G6741" i="1"/>
  <c r="Q6740" i="1"/>
  <c r="K6740" i="1" s="1"/>
  <c r="L6741" i="1" s="1"/>
  <c r="N6741" i="1" l="1"/>
  <c r="E6742" i="1" s="1"/>
  <c r="G6742" i="1" s="1"/>
  <c r="N6742" i="1" s="1"/>
  <c r="E6743" i="1" s="1"/>
  <c r="Q6741" i="1"/>
  <c r="K6741" i="1" s="1"/>
  <c r="L6742" i="1" s="1"/>
  <c r="M6744" i="1" s="1"/>
  <c r="S6744" i="1" s="1"/>
  <c r="M6743" i="1" l="1"/>
  <c r="S6743" i="1" s="1"/>
  <c r="G6743" i="1"/>
  <c r="Q6742" i="1"/>
  <c r="K6742" i="1" s="1"/>
  <c r="L6743" i="1" s="1"/>
  <c r="M6745" i="1" s="1"/>
  <c r="S6745" i="1" s="1"/>
  <c r="N6743" i="1" l="1"/>
  <c r="E6744" i="1" s="1"/>
  <c r="G6744" i="1" s="1"/>
  <c r="N6744" i="1" s="1"/>
  <c r="E6745" i="1" s="1"/>
  <c r="Q6743" i="1"/>
  <c r="K6743" i="1" s="1"/>
  <c r="L6744" i="1" s="1"/>
  <c r="M6746" i="1" s="1"/>
  <c r="S6746" i="1" s="1"/>
  <c r="G6745" i="1" l="1"/>
  <c r="N6745" i="1" s="1"/>
  <c r="E6746" i="1" s="1"/>
  <c r="Q6744" i="1"/>
  <c r="K6744" i="1" s="1"/>
  <c r="L6745" i="1" s="1"/>
  <c r="M6747" i="1" s="1"/>
  <c r="S6747" i="1" s="1"/>
  <c r="G6746" i="1" l="1"/>
  <c r="N6746" i="1" s="1"/>
  <c r="E6747" i="1" s="1"/>
  <c r="Q6745" i="1"/>
  <c r="K6745" i="1" s="1"/>
  <c r="L6746" i="1" s="1"/>
  <c r="G6747" i="1" l="1"/>
  <c r="N6747" i="1" s="1"/>
  <c r="E6748" i="1" s="1"/>
  <c r="Q6746" i="1"/>
  <c r="K6746" i="1" s="1"/>
  <c r="L6747" i="1" s="1"/>
  <c r="M6749" i="1" s="1"/>
  <c r="S6749" i="1" s="1"/>
  <c r="M6748" i="1" l="1"/>
  <c r="S6748" i="1" s="1"/>
  <c r="G6748" i="1"/>
  <c r="Q6747" i="1"/>
  <c r="K6747" i="1" s="1"/>
  <c r="L6748" i="1" s="1"/>
  <c r="N6748" i="1" l="1"/>
  <c r="E6749" i="1" s="1"/>
  <c r="G6749" i="1" s="1"/>
  <c r="N6749" i="1" s="1"/>
  <c r="E6750" i="1" s="1"/>
  <c r="Q6748" i="1"/>
  <c r="K6748" i="1" s="1"/>
  <c r="L6749" i="1" s="1"/>
  <c r="M6750" i="1" l="1"/>
  <c r="S6750" i="1" s="1"/>
  <c r="G6750" i="1"/>
  <c r="Q6749" i="1"/>
  <c r="K6749" i="1" s="1"/>
  <c r="L6750" i="1" s="1"/>
  <c r="M6752" i="1" s="1"/>
  <c r="S6752" i="1" s="1"/>
  <c r="N6750" i="1" l="1"/>
  <c r="E6751" i="1" s="1"/>
  <c r="G6751" i="1" s="1"/>
  <c r="M6751" i="1"/>
  <c r="S6751" i="1" s="1"/>
  <c r="Q6750" i="1"/>
  <c r="K6750" i="1" s="1"/>
  <c r="L6751" i="1" s="1"/>
  <c r="M6753" i="1" s="1"/>
  <c r="S6753" i="1" s="1"/>
  <c r="N6751" i="1" l="1"/>
  <c r="E6752" i="1" s="1"/>
  <c r="G6752" i="1" s="1"/>
  <c r="N6752" i="1" s="1"/>
  <c r="E6753" i="1" s="1"/>
  <c r="Q6751" i="1"/>
  <c r="K6751" i="1" s="1"/>
  <c r="L6752" i="1" s="1"/>
  <c r="M6754" i="1" s="1"/>
  <c r="S6754" i="1" s="1"/>
  <c r="G6753" i="1" l="1"/>
  <c r="N6753" i="1" s="1"/>
  <c r="E6754" i="1" s="1"/>
  <c r="Q6752" i="1"/>
  <c r="K6752" i="1" s="1"/>
  <c r="L6753" i="1" s="1"/>
  <c r="M6755" i="1" s="1"/>
  <c r="S6755" i="1" s="1"/>
  <c r="G6754" i="1" l="1"/>
  <c r="N6754" i="1" s="1"/>
  <c r="E6755" i="1" s="1"/>
  <c r="Q6753" i="1"/>
  <c r="K6753" i="1" s="1"/>
  <c r="L6754" i="1" s="1"/>
  <c r="G6755" i="1" l="1"/>
  <c r="N6755" i="1" s="1"/>
  <c r="E6756" i="1" s="1"/>
  <c r="Q6754" i="1"/>
  <c r="K6754" i="1" s="1"/>
  <c r="L6755" i="1" s="1"/>
  <c r="M6756" i="1" l="1"/>
  <c r="S6756" i="1" s="1"/>
  <c r="G6756" i="1"/>
  <c r="Q6755" i="1"/>
  <c r="K6755" i="1" s="1"/>
  <c r="L6756" i="1" s="1"/>
  <c r="M6758" i="1" s="1"/>
  <c r="S6758" i="1" s="1"/>
  <c r="M6757" i="1" l="1"/>
  <c r="S6757" i="1" s="1"/>
  <c r="N6756" i="1"/>
  <c r="E6757" i="1" s="1"/>
  <c r="G6757" i="1" s="1"/>
  <c r="Q6756" i="1"/>
  <c r="K6756" i="1" s="1"/>
  <c r="L6757" i="1" s="1"/>
  <c r="M6759" i="1" s="1"/>
  <c r="S6759" i="1" s="1"/>
  <c r="N6757" i="1" l="1"/>
  <c r="E6758" i="1" s="1"/>
  <c r="G6758" i="1" s="1"/>
  <c r="N6758" i="1" s="1"/>
  <c r="E6759" i="1" s="1"/>
  <c r="Q6757" i="1"/>
  <c r="K6757" i="1" s="1"/>
  <c r="L6758" i="1" s="1"/>
  <c r="M6760" i="1" s="1"/>
  <c r="S6760" i="1" s="1"/>
  <c r="G6759" i="1" l="1"/>
  <c r="N6759" i="1" s="1"/>
  <c r="E6760" i="1" s="1"/>
  <c r="Q6758" i="1"/>
  <c r="K6758" i="1" s="1"/>
  <c r="L6759" i="1" s="1"/>
  <c r="G6760" i="1" l="1"/>
  <c r="N6760" i="1" s="1"/>
  <c r="E6761" i="1" s="1"/>
  <c r="Q6759" i="1"/>
  <c r="K6759" i="1" s="1"/>
  <c r="L6760" i="1" s="1"/>
  <c r="M6762" i="1" s="1"/>
  <c r="S6762" i="1" s="1"/>
  <c r="M6761" i="1" l="1"/>
  <c r="S6761" i="1" s="1"/>
  <c r="G6761" i="1"/>
  <c r="Q6760" i="1"/>
  <c r="K6760" i="1" s="1"/>
  <c r="L6761" i="1" s="1"/>
  <c r="N6761" i="1" l="1"/>
  <c r="E6762" i="1" s="1"/>
  <c r="G6762" i="1" s="1"/>
  <c r="N6762" i="1" s="1"/>
  <c r="E6763" i="1" s="1"/>
  <c r="Q6761" i="1"/>
  <c r="K6761" i="1" s="1"/>
  <c r="L6762" i="1" s="1"/>
  <c r="M6763" i="1" l="1"/>
  <c r="S6763" i="1" s="1"/>
  <c r="G6763" i="1"/>
  <c r="Q6762" i="1"/>
  <c r="K6762" i="1" s="1"/>
  <c r="L6763" i="1" s="1"/>
  <c r="M6764" i="1" s="1"/>
  <c r="S6764" i="1" s="1"/>
  <c r="N6763" i="1" l="1"/>
  <c r="E6764" i="1" s="1"/>
  <c r="G6764" i="1" s="1"/>
  <c r="N6764" i="1" s="1"/>
  <c r="E6765" i="1" s="1"/>
  <c r="Q6763" i="1"/>
  <c r="K6763" i="1" s="1"/>
  <c r="L6764" i="1" s="1"/>
  <c r="M6766" i="1" s="1"/>
  <c r="S6766" i="1" s="1"/>
  <c r="M6765" i="1" l="1"/>
  <c r="S6765" i="1" s="1"/>
  <c r="Q6764" i="1"/>
  <c r="K6764" i="1" s="1"/>
  <c r="L6765" i="1" s="1"/>
  <c r="G6765" i="1"/>
  <c r="N6765" i="1" l="1"/>
  <c r="E6766" i="1" s="1"/>
  <c r="G6766" i="1" s="1"/>
  <c r="N6766" i="1" s="1"/>
  <c r="E6767" i="1" s="1"/>
  <c r="Q6765" i="1"/>
  <c r="K6765" i="1" s="1"/>
  <c r="L6766" i="1" s="1"/>
  <c r="M6768" i="1" s="1"/>
  <c r="S6768" i="1" s="1"/>
  <c r="M6767" i="1" l="1"/>
  <c r="S6767" i="1" s="1"/>
  <c r="G6767" i="1"/>
  <c r="Q6766" i="1"/>
  <c r="K6766" i="1" s="1"/>
  <c r="L6767" i="1" s="1"/>
  <c r="N6767" i="1" l="1"/>
  <c r="E6768" i="1" s="1"/>
  <c r="G6768" i="1" s="1"/>
  <c r="N6768" i="1" s="1"/>
  <c r="E6769" i="1" s="1"/>
  <c r="Q6767" i="1"/>
  <c r="K6767" i="1" s="1"/>
  <c r="L6768" i="1" s="1"/>
  <c r="M6769" i="1" l="1"/>
  <c r="S6769" i="1" s="1"/>
  <c r="G6769" i="1"/>
  <c r="Q6768" i="1"/>
  <c r="K6768" i="1" s="1"/>
  <c r="L6769" i="1" s="1"/>
  <c r="N6769" i="1" l="1"/>
  <c r="E6770" i="1" s="1"/>
  <c r="G6770" i="1" s="1"/>
  <c r="M6770" i="1"/>
  <c r="S6770" i="1" s="1"/>
  <c r="Q6769" i="1"/>
  <c r="K6769" i="1" s="1"/>
  <c r="L6770" i="1" s="1"/>
  <c r="N6770" i="1" l="1"/>
  <c r="E6771" i="1" s="1"/>
  <c r="G6771" i="1" s="1"/>
  <c r="M6771" i="1"/>
  <c r="S6771" i="1" s="1"/>
  <c r="Q6770" i="1"/>
  <c r="K6770" i="1" s="1"/>
  <c r="L6771" i="1" s="1"/>
  <c r="M6773" i="1" s="1"/>
  <c r="S6773" i="1" s="1"/>
  <c r="N6771" i="1" l="1"/>
  <c r="E6772" i="1" s="1"/>
  <c r="G6772" i="1" s="1"/>
  <c r="M6772" i="1"/>
  <c r="S6772" i="1" s="1"/>
  <c r="Q6771" i="1"/>
  <c r="K6771" i="1" s="1"/>
  <c r="L6772" i="1" s="1"/>
  <c r="N6772" i="1" l="1"/>
  <c r="E6773" i="1" s="1"/>
  <c r="G6773" i="1" s="1"/>
  <c r="N6773" i="1" s="1"/>
  <c r="E6774" i="1" s="1"/>
  <c r="Q6772" i="1"/>
  <c r="K6772" i="1" s="1"/>
  <c r="L6773" i="1" s="1"/>
  <c r="M6774" i="1" l="1"/>
  <c r="S6774" i="1" s="1"/>
  <c r="G6774" i="1"/>
  <c r="Q6773" i="1"/>
  <c r="K6773" i="1" s="1"/>
  <c r="L6774" i="1" s="1"/>
  <c r="M6776" i="1" s="1"/>
  <c r="S6776" i="1" s="1"/>
  <c r="N6774" i="1" l="1"/>
  <c r="E6775" i="1" s="1"/>
  <c r="G6775" i="1" s="1"/>
  <c r="M6775" i="1"/>
  <c r="S6775" i="1" s="1"/>
  <c r="Q6774" i="1"/>
  <c r="K6774" i="1" s="1"/>
  <c r="L6775" i="1" s="1"/>
  <c r="M6777" i="1" s="1"/>
  <c r="S6777" i="1" s="1"/>
  <c r="N6775" i="1" l="1"/>
  <c r="E6776" i="1" s="1"/>
  <c r="G6776" i="1" s="1"/>
  <c r="N6776" i="1" s="1"/>
  <c r="E6777" i="1" s="1"/>
  <c r="Q6775" i="1"/>
  <c r="K6775" i="1" s="1"/>
  <c r="L6776" i="1" s="1"/>
  <c r="M6778" i="1" s="1"/>
  <c r="S6778" i="1" s="1"/>
  <c r="G6777" i="1" l="1"/>
  <c r="N6777" i="1" s="1"/>
  <c r="E6778" i="1" s="1"/>
  <c r="Q6776" i="1"/>
  <c r="K6776" i="1" s="1"/>
  <c r="L6777" i="1" s="1"/>
  <c r="G6778" i="1" l="1"/>
  <c r="N6778" i="1" s="1"/>
  <c r="E6779" i="1" s="1"/>
  <c r="Q6777" i="1"/>
  <c r="K6777" i="1" s="1"/>
  <c r="L6778" i="1" s="1"/>
  <c r="M6780" i="1" s="1"/>
  <c r="S6780" i="1" s="1"/>
  <c r="M6779" i="1" l="1"/>
  <c r="S6779" i="1" s="1"/>
  <c r="G6779" i="1"/>
  <c r="Q6778" i="1"/>
  <c r="K6778" i="1" s="1"/>
  <c r="L6779" i="1" s="1"/>
  <c r="M6781" i="1" s="1"/>
  <c r="S6781" i="1" s="1"/>
  <c r="N6779" i="1" l="1"/>
  <c r="E6780" i="1" s="1"/>
  <c r="G6780" i="1" s="1"/>
  <c r="N6780" i="1" s="1"/>
  <c r="E6781" i="1" s="1"/>
  <c r="Q6779" i="1"/>
  <c r="K6779" i="1" s="1"/>
  <c r="L6780" i="1" s="1"/>
  <c r="M6782" i="1" s="1"/>
  <c r="S6782" i="1" s="1"/>
  <c r="G6781" i="1" l="1"/>
  <c r="N6781" i="1" s="1"/>
  <c r="E6782" i="1" s="1"/>
  <c r="Q6780" i="1"/>
  <c r="K6780" i="1" s="1"/>
  <c r="L6781" i="1" s="1"/>
  <c r="M6783" i="1" s="1"/>
  <c r="S6783" i="1" s="1"/>
  <c r="G6782" i="1" l="1"/>
  <c r="N6782" i="1" s="1"/>
  <c r="E6783" i="1" s="1"/>
  <c r="Q6781" i="1"/>
  <c r="K6781" i="1" s="1"/>
  <c r="L6782" i="1" s="1"/>
  <c r="Q6782" i="1" l="1"/>
  <c r="K6782" i="1" s="1"/>
  <c r="L6783" i="1" s="1"/>
  <c r="M6785" i="1" s="1"/>
  <c r="S6785" i="1" s="1"/>
  <c r="G6783" i="1"/>
  <c r="N6783" i="1" s="1"/>
  <c r="E6784" i="1" s="1"/>
  <c r="M6784" i="1" l="1"/>
  <c r="S6784" i="1" s="1"/>
  <c r="G6784" i="1"/>
  <c r="Q6783" i="1"/>
  <c r="K6783" i="1" s="1"/>
  <c r="L6784" i="1" s="1"/>
  <c r="M6786" i="1" s="1"/>
  <c r="S6786" i="1" s="1"/>
  <c r="N6784" i="1" l="1"/>
  <c r="E6785" i="1" s="1"/>
  <c r="G6785" i="1" s="1"/>
  <c r="N6785" i="1" s="1"/>
  <c r="E6786" i="1" s="1"/>
  <c r="Q6784" i="1"/>
  <c r="K6784" i="1" s="1"/>
  <c r="L6785" i="1" s="1"/>
  <c r="Q6785" i="1" l="1"/>
  <c r="K6785" i="1" s="1"/>
  <c r="L6786" i="1" s="1"/>
  <c r="M6788" i="1" s="1"/>
  <c r="S6788" i="1" s="1"/>
  <c r="G6786" i="1"/>
  <c r="N6786" i="1" s="1"/>
  <c r="E6787" i="1" s="1"/>
  <c r="M6787" i="1" l="1"/>
  <c r="S6787" i="1" s="1"/>
  <c r="Q6786" i="1"/>
  <c r="K6786" i="1" s="1"/>
  <c r="L6787" i="1" s="1"/>
  <c r="G6787" i="1"/>
  <c r="N6787" i="1" l="1"/>
  <c r="E6788" i="1" s="1"/>
  <c r="G6788" i="1" s="1"/>
  <c r="N6788" i="1" s="1"/>
  <c r="E6789" i="1" s="1"/>
  <c r="Q6787" i="1"/>
  <c r="K6787" i="1" s="1"/>
  <c r="L6788" i="1" s="1"/>
  <c r="M6789" i="1" l="1"/>
  <c r="S6789" i="1" s="1"/>
  <c r="G6789" i="1"/>
  <c r="Q6788" i="1"/>
  <c r="K6788" i="1" s="1"/>
  <c r="L6789" i="1" s="1"/>
  <c r="M6791" i="1" s="1"/>
  <c r="S6791" i="1" s="1"/>
  <c r="M6790" i="1" l="1"/>
  <c r="S6790" i="1" s="1"/>
  <c r="N6789" i="1"/>
  <c r="E6790" i="1" s="1"/>
  <c r="G6790" i="1" s="1"/>
  <c r="Q6789" i="1"/>
  <c r="K6789" i="1" s="1"/>
  <c r="L6790" i="1" s="1"/>
  <c r="M6792" i="1" s="1"/>
  <c r="S6792" i="1" s="1"/>
  <c r="N6790" i="1" l="1"/>
  <c r="E6791" i="1" s="1"/>
  <c r="G6791" i="1" s="1"/>
  <c r="N6791" i="1" s="1"/>
  <c r="E6792" i="1" s="1"/>
  <c r="Q6790" i="1"/>
  <c r="K6790" i="1" s="1"/>
  <c r="L6791" i="1" s="1"/>
  <c r="M6793" i="1" s="1"/>
  <c r="S6793" i="1" s="1"/>
  <c r="G6792" i="1" l="1"/>
  <c r="N6792" i="1" s="1"/>
  <c r="E6793" i="1" s="1"/>
  <c r="Q6791" i="1"/>
  <c r="K6791" i="1" s="1"/>
  <c r="L6792" i="1" s="1"/>
  <c r="M6794" i="1" s="1"/>
  <c r="S6794" i="1" s="1"/>
  <c r="G6793" i="1" l="1"/>
  <c r="N6793" i="1" s="1"/>
  <c r="E6794" i="1" s="1"/>
  <c r="Q6792" i="1"/>
  <c r="K6792" i="1" s="1"/>
  <c r="L6793" i="1" s="1"/>
  <c r="M6795" i="1" s="1"/>
  <c r="S6795" i="1" s="1"/>
  <c r="G6794" i="1" l="1"/>
  <c r="N6794" i="1" s="1"/>
  <c r="E6795" i="1" s="1"/>
  <c r="Q6793" i="1"/>
  <c r="K6793" i="1" s="1"/>
  <c r="L6794" i="1" s="1"/>
  <c r="M6796" i="1" s="1"/>
  <c r="S6796" i="1" s="1"/>
  <c r="G6795" i="1" l="1"/>
  <c r="N6795" i="1" s="1"/>
  <c r="E6796" i="1" s="1"/>
  <c r="Q6794" i="1"/>
  <c r="K6794" i="1" s="1"/>
  <c r="L6795" i="1" s="1"/>
  <c r="G6796" i="1" l="1"/>
  <c r="N6796" i="1" s="1"/>
  <c r="E6797" i="1" s="1"/>
  <c r="Q6795" i="1"/>
  <c r="K6795" i="1" s="1"/>
  <c r="L6796" i="1" s="1"/>
  <c r="M6798" i="1" s="1"/>
  <c r="S6798" i="1" s="1"/>
  <c r="M6797" i="1" l="1"/>
  <c r="S6797" i="1" s="1"/>
  <c r="G6797" i="1"/>
  <c r="Q6796" i="1"/>
  <c r="K6796" i="1" s="1"/>
  <c r="L6797" i="1" s="1"/>
  <c r="M6799" i="1" s="1"/>
  <c r="S6799" i="1" s="1"/>
  <c r="N6797" i="1" l="1"/>
  <c r="E6798" i="1" s="1"/>
  <c r="G6798" i="1" s="1"/>
  <c r="N6798" i="1" s="1"/>
  <c r="E6799" i="1" s="1"/>
  <c r="Q6797" i="1"/>
  <c r="K6797" i="1" s="1"/>
  <c r="L6798" i="1" s="1"/>
  <c r="M6800" i="1" s="1"/>
  <c r="S6800" i="1" s="1"/>
  <c r="G6799" i="1" l="1"/>
  <c r="N6799" i="1" s="1"/>
  <c r="E6800" i="1" s="1"/>
  <c r="Q6798" i="1"/>
  <c r="K6798" i="1" s="1"/>
  <c r="L6799" i="1" s="1"/>
  <c r="M6801" i="1" s="1"/>
  <c r="S6801" i="1" s="1"/>
  <c r="G6800" i="1" l="1"/>
  <c r="N6800" i="1" s="1"/>
  <c r="E6801" i="1" s="1"/>
  <c r="Q6799" i="1"/>
  <c r="K6799" i="1" s="1"/>
  <c r="L6800" i="1" s="1"/>
  <c r="G6801" i="1" l="1"/>
  <c r="N6801" i="1" s="1"/>
  <c r="E6802" i="1" s="1"/>
  <c r="Q6800" i="1"/>
  <c r="K6800" i="1" s="1"/>
  <c r="L6801" i="1" s="1"/>
  <c r="M6802" i="1" s="1"/>
  <c r="S6802" i="1" s="1"/>
  <c r="G6802" i="1" l="1"/>
  <c r="N6802" i="1" s="1"/>
  <c r="E6803" i="1" s="1"/>
  <c r="Q6801" i="1"/>
  <c r="K6801" i="1" s="1"/>
  <c r="L6802" i="1" s="1"/>
  <c r="M6804" i="1" s="1"/>
  <c r="S6804" i="1" s="1"/>
  <c r="M6803" i="1" l="1"/>
  <c r="S6803" i="1" s="1"/>
  <c r="G6803" i="1"/>
  <c r="Q6802" i="1"/>
  <c r="K6802" i="1" s="1"/>
  <c r="L6803" i="1" s="1"/>
  <c r="M6805" i="1" s="1"/>
  <c r="S6805" i="1" s="1"/>
  <c r="N6803" i="1" l="1"/>
  <c r="E6804" i="1" s="1"/>
  <c r="G6804" i="1" s="1"/>
  <c r="N6804" i="1" s="1"/>
  <c r="E6805" i="1" s="1"/>
  <c r="Q6803" i="1"/>
  <c r="K6803" i="1" s="1"/>
  <c r="L6804" i="1" s="1"/>
  <c r="G6805" i="1" l="1"/>
  <c r="N6805" i="1" s="1"/>
  <c r="E6806" i="1" s="1"/>
  <c r="Q6804" i="1"/>
  <c r="K6804" i="1" s="1"/>
  <c r="L6805" i="1" s="1"/>
  <c r="M6807" i="1" s="1"/>
  <c r="S6807" i="1" s="1"/>
  <c r="M6806" i="1" l="1"/>
  <c r="S6806" i="1" s="1"/>
  <c r="G6806" i="1"/>
  <c r="Q6805" i="1"/>
  <c r="K6805" i="1" s="1"/>
  <c r="L6806" i="1" s="1"/>
  <c r="M6808" i="1" s="1"/>
  <c r="S6808" i="1" s="1"/>
  <c r="N6806" i="1" l="1"/>
  <c r="E6807" i="1" s="1"/>
  <c r="G6807" i="1" s="1"/>
  <c r="N6807" i="1" s="1"/>
  <c r="E6808" i="1" s="1"/>
  <c r="Q6806" i="1"/>
  <c r="K6806" i="1" s="1"/>
  <c r="L6807" i="1" s="1"/>
  <c r="M6809" i="1" s="1"/>
  <c r="S6809" i="1" s="1"/>
  <c r="G6808" i="1" l="1"/>
  <c r="N6808" i="1" s="1"/>
  <c r="E6809" i="1" s="1"/>
  <c r="Q6807" i="1"/>
  <c r="K6807" i="1" s="1"/>
  <c r="L6808" i="1" s="1"/>
  <c r="M6810" i="1" s="1"/>
  <c r="S6810" i="1" s="1"/>
  <c r="G6809" i="1" l="1"/>
  <c r="N6809" i="1" s="1"/>
  <c r="E6810" i="1" s="1"/>
  <c r="Q6808" i="1"/>
  <c r="K6808" i="1" s="1"/>
  <c r="L6809" i="1" s="1"/>
  <c r="M6811" i="1" s="1"/>
  <c r="S6811" i="1" s="1"/>
  <c r="G6810" i="1" l="1"/>
  <c r="N6810" i="1" s="1"/>
  <c r="E6811" i="1" s="1"/>
  <c r="Q6809" i="1"/>
  <c r="K6809" i="1" s="1"/>
  <c r="L6810" i="1" s="1"/>
  <c r="M6812" i="1" s="1"/>
  <c r="S6812" i="1" s="1"/>
  <c r="G6811" i="1" l="1"/>
  <c r="N6811" i="1" s="1"/>
  <c r="E6812" i="1" s="1"/>
  <c r="Q6810" i="1"/>
  <c r="K6810" i="1" s="1"/>
  <c r="L6811" i="1" s="1"/>
  <c r="M6813" i="1" s="1"/>
  <c r="S6813" i="1" s="1"/>
  <c r="G6812" i="1" l="1"/>
  <c r="N6812" i="1" s="1"/>
  <c r="E6813" i="1" s="1"/>
  <c r="Q6811" i="1"/>
  <c r="K6811" i="1" s="1"/>
  <c r="L6812" i="1" s="1"/>
  <c r="M6814" i="1" s="1"/>
  <c r="S6814" i="1" s="1"/>
  <c r="G6813" i="1" l="1"/>
  <c r="N6813" i="1" s="1"/>
  <c r="E6814" i="1" s="1"/>
  <c r="Q6812" i="1"/>
  <c r="K6812" i="1" s="1"/>
  <c r="L6813" i="1" s="1"/>
  <c r="G6814" i="1" l="1"/>
  <c r="N6814" i="1" s="1"/>
  <c r="E6815" i="1" s="1"/>
  <c r="Q6813" i="1"/>
  <c r="K6813" i="1" s="1"/>
  <c r="L6814" i="1" s="1"/>
  <c r="M6815" i="1" l="1"/>
  <c r="S6815" i="1" s="1"/>
  <c r="G6815" i="1"/>
  <c r="Q6814" i="1"/>
  <c r="K6814" i="1" s="1"/>
  <c r="L6815" i="1" s="1"/>
  <c r="M6816" i="1" s="1"/>
  <c r="S6816" i="1" s="1"/>
  <c r="N6815" i="1" l="1"/>
  <c r="E6816" i="1" s="1"/>
  <c r="G6816" i="1" s="1"/>
  <c r="N6816" i="1" s="1"/>
  <c r="E6817" i="1" s="1"/>
  <c r="Q6815" i="1"/>
  <c r="K6815" i="1" s="1"/>
  <c r="L6816" i="1" s="1"/>
  <c r="M6817" i="1" l="1"/>
  <c r="S6817" i="1" s="1"/>
  <c r="G6817" i="1"/>
  <c r="Q6816" i="1"/>
  <c r="K6816" i="1" s="1"/>
  <c r="L6817" i="1" s="1"/>
  <c r="N6817" i="1" l="1"/>
  <c r="E6818" i="1" s="1"/>
  <c r="G6818" i="1" s="1"/>
  <c r="M6818" i="1"/>
  <c r="S6818" i="1" s="1"/>
  <c r="Q6817" i="1"/>
  <c r="K6817" i="1" s="1"/>
  <c r="L6818" i="1" s="1"/>
  <c r="M6820" i="1" s="1"/>
  <c r="S6820" i="1" s="1"/>
  <c r="N6818" i="1" l="1"/>
  <c r="E6819" i="1" s="1"/>
  <c r="G6819" i="1" s="1"/>
  <c r="M6819" i="1"/>
  <c r="S6819" i="1" s="1"/>
  <c r="Q6818" i="1"/>
  <c r="K6818" i="1" s="1"/>
  <c r="L6819" i="1" s="1"/>
  <c r="N6819" i="1" l="1"/>
  <c r="E6820" i="1" s="1"/>
  <c r="G6820" i="1" s="1"/>
  <c r="N6820" i="1" s="1"/>
  <c r="E6821" i="1" s="1"/>
  <c r="Q6819" i="1"/>
  <c r="K6819" i="1" s="1"/>
  <c r="L6820" i="1" s="1"/>
  <c r="M6822" i="1" s="1"/>
  <c r="S6822" i="1" s="1"/>
  <c r="M6821" i="1" l="1"/>
  <c r="S6821" i="1" s="1"/>
  <c r="G6821" i="1"/>
  <c r="Q6820" i="1"/>
  <c r="K6820" i="1" s="1"/>
  <c r="L6821" i="1" s="1"/>
  <c r="N6821" i="1" l="1"/>
  <c r="E6822" i="1" s="1"/>
  <c r="G6822" i="1" s="1"/>
  <c r="N6822" i="1" s="1"/>
  <c r="E6823" i="1" s="1"/>
  <c r="Q6821" i="1"/>
  <c r="K6821" i="1" s="1"/>
  <c r="L6822" i="1" s="1"/>
  <c r="M6824" i="1" s="1"/>
  <c r="S6824" i="1" s="1"/>
  <c r="M6823" i="1" l="1"/>
  <c r="S6823" i="1" s="1"/>
  <c r="G6823" i="1"/>
  <c r="Q6822" i="1"/>
  <c r="K6822" i="1" s="1"/>
  <c r="L6823" i="1" s="1"/>
  <c r="M6825" i="1" s="1"/>
  <c r="S6825" i="1" s="1"/>
  <c r="N6823" i="1" l="1"/>
  <c r="E6824" i="1" s="1"/>
  <c r="G6824" i="1" s="1"/>
  <c r="N6824" i="1" s="1"/>
  <c r="E6825" i="1" s="1"/>
  <c r="Q6823" i="1"/>
  <c r="K6823" i="1" s="1"/>
  <c r="L6824" i="1" s="1"/>
  <c r="M6826" i="1" s="1"/>
  <c r="S6826" i="1" s="1"/>
  <c r="G6825" i="1" l="1"/>
  <c r="N6825" i="1" s="1"/>
  <c r="E6826" i="1" s="1"/>
  <c r="Q6824" i="1"/>
  <c r="K6824" i="1" s="1"/>
  <c r="L6825" i="1" s="1"/>
  <c r="G6826" i="1" l="1"/>
  <c r="N6826" i="1" s="1"/>
  <c r="E6827" i="1" s="1"/>
  <c r="Q6825" i="1"/>
  <c r="K6825" i="1" s="1"/>
  <c r="L6826" i="1" s="1"/>
  <c r="M6827" i="1" l="1"/>
  <c r="S6827" i="1" s="1"/>
  <c r="G6827" i="1"/>
  <c r="Q6826" i="1"/>
  <c r="K6826" i="1" s="1"/>
  <c r="L6827" i="1" s="1"/>
  <c r="M6829" i="1" s="1"/>
  <c r="S6829" i="1" s="1"/>
  <c r="N6827" i="1" l="1"/>
  <c r="E6828" i="1" s="1"/>
  <c r="G6828" i="1" s="1"/>
  <c r="M6828" i="1"/>
  <c r="S6828" i="1" s="1"/>
  <c r="Q6827" i="1"/>
  <c r="K6827" i="1" s="1"/>
  <c r="L6828" i="1" s="1"/>
  <c r="N6828" i="1" l="1"/>
  <c r="E6829" i="1" s="1"/>
  <c r="G6829" i="1" s="1"/>
  <c r="N6829" i="1" s="1"/>
  <c r="E6830" i="1" s="1"/>
  <c r="Q6828" i="1"/>
  <c r="K6828" i="1" s="1"/>
  <c r="L6829" i="1" s="1"/>
  <c r="M6830" i="1" l="1"/>
  <c r="S6830" i="1" s="1"/>
  <c r="G6830" i="1"/>
  <c r="Q6829" i="1"/>
  <c r="K6829" i="1" s="1"/>
  <c r="L6830" i="1" s="1"/>
  <c r="M6831" i="1" s="1"/>
  <c r="S6831" i="1" s="1"/>
  <c r="N6830" i="1" l="1"/>
  <c r="E6831" i="1" s="1"/>
  <c r="G6831" i="1" s="1"/>
  <c r="N6831" i="1" s="1"/>
  <c r="E6832" i="1" s="1"/>
  <c r="Q6830" i="1"/>
  <c r="K6830" i="1" s="1"/>
  <c r="L6831" i="1" s="1"/>
  <c r="M6832" i="1" l="1"/>
  <c r="S6832" i="1" s="1"/>
  <c r="G6832" i="1"/>
  <c r="Q6831" i="1"/>
  <c r="K6831" i="1" s="1"/>
  <c r="L6832" i="1" s="1"/>
  <c r="M6834" i="1" s="1"/>
  <c r="S6834" i="1" s="1"/>
  <c r="M6833" i="1" l="1"/>
  <c r="S6833" i="1" s="1"/>
  <c r="N6832" i="1"/>
  <c r="E6833" i="1" s="1"/>
  <c r="G6833" i="1" s="1"/>
  <c r="Q6832" i="1"/>
  <c r="K6832" i="1" s="1"/>
  <c r="L6833" i="1" s="1"/>
  <c r="M6835" i="1" s="1"/>
  <c r="S6835" i="1" s="1"/>
  <c r="N6833" i="1" l="1"/>
  <c r="E6834" i="1" s="1"/>
  <c r="G6834" i="1" s="1"/>
  <c r="N6834" i="1" s="1"/>
  <c r="E6835" i="1" s="1"/>
  <c r="Q6833" i="1"/>
  <c r="K6833" i="1" s="1"/>
  <c r="L6834" i="1" s="1"/>
  <c r="M6836" i="1" s="1"/>
  <c r="S6836" i="1" s="1"/>
  <c r="G6835" i="1" l="1"/>
  <c r="N6835" i="1" s="1"/>
  <c r="E6836" i="1" s="1"/>
  <c r="Q6834" i="1"/>
  <c r="K6834" i="1" s="1"/>
  <c r="L6835" i="1" s="1"/>
  <c r="M6837" i="1" s="1"/>
  <c r="S6837" i="1" s="1"/>
  <c r="Q6835" i="1" l="1"/>
  <c r="K6835" i="1" s="1"/>
  <c r="L6836" i="1" s="1"/>
  <c r="G6836" i="1"/>
  <c r="N6836" i="1" s="1"/>
  <c r="E6837" i="1" s="1"/>
  <c r="G6837" i="1" l="1"/>
  <c r="N6837" i="1" s="1"/>
  <c r="E6838" i="1" s="1"/>
  <c r="Q6836" i="1"/>
  <c r="K6836" i="1" s="1"/>
  <c r="L6837" i="1" s="1"/>
  <c r="M6839" i="1" s="1"/>
  <c r="S6839" i="1" s="1"/>
  <c r="M6838" i="1" l="1"/>
  <c r="S6838" i="1" s="1"/>
  <c r="G6838" i="1"/>
  <c r="Q6837" i="1"/>
  <c r="K6837" i="1" s="1"/>
  <c r="L6838" i="1" s="1"/>
  <c r="M6840" i="1" s="1"/>
  <c r="S6840" i="1" s="1"/>
  <c r="N6838" i="1" l="1"/>
  <c r="E6839" i="1" s="1"/>
  <c r="G6839" i="1" s="1"/>
  <c r="N6839" i="1" s="1"/>
  <c r="E6840" i="1" s="1"/>
  <c r="Q6838" i="1"/>
  <c r="K6838" i="1" s="1"/>
  <c r="L6839" i="1" s="1"/>
  <c r="G6840" i="1" l="1"/>
  <c r="N6840" i="1" s="1"/>
  <c r="E6841" i="1" s="1"/>
  <c r="Q6839" i="1"/>
  <c r="K6839" i="1" s="1"/>
  <c r="L6840" i="1" s="1"/>
  <c r="M6841" i="1" s="1"/>
  <c r="S6841" i="1" s="1"/>
  <c r="G6841" i="1" l="1"/>
  <c r="N6841" i="1" s="1"/>
  <c r="E6842" i="1" s="1"/>
  <c r="Q6840" i="1"/>
  <c r="K6840" i="1" s="1"/>
  <c r="L6841" i="1" s="1"/>
  <c r="M6843" i="1" s="1"/>
  <c r="S6843" i="1" s="1"/>
  <c r="M6842" i="1" l="1"/>
  <c r="S6842" i="1" s="1"/>
  <c r="G6842" i="1"/>
  <c r="Q6841" i="1"/>
  <c r="K6841" i="1" s="1"/>
  <c r="L6842" i="1" s="1"/>
  <c r="M6844" i="1" s="1"/>
  <c r="S6844" i="1" s="1"/>
  <c r="N6842" i="1" l="1"/>
  <c r="E6843" i="1" s="1"/>
  <c r="G6843" i="1" s="1"/>
  <c r="N6843" i="1" s="1"/>
  <c r="E6844" i="1" s="1"/>
  <c r="Q6842" i="1"/>
  <c r="K6842" i="1" s="1"/>
  <c r="L6843" i="1" s="1"/>
  <c r="M6845" i="1" s="1"/>
  <c r="S6845" i="1" s="1"/>
  <c r="G6844" i="1" l="1"/>
  <c r="N6844" i="1" s="1"/>
  <c r="E6845" i="1" s="1"/>
  <c r="Q6843" i="1"/>
  <c r="K6843" i="1" s="1"/>
  <c r="L6844" i="1" s="1"/>
  <c r="G6845" i="1" l="1"/>
  <c r="N6845" i="1" s="1"/>
  <c r="E6846" i="1" s="1"/>
  <c r="Q6844" i="1"/>
  <c r="K6844" i="1" s="1"/>
  <c r="L6845" i="1" s="1"/>
  <c r="M6847" i="1" s="1"/>
  <c r="S6847" i="1" s="1"/>
  <c r="M6846" i="1" l="1"/>
  <c r="S6846" i="1" s="1"/>
  <c r="G6846" i="1"/>
  <c r="Q6845" i="1"/>
  <c r="K6845" i="1" s="1"/>
  <c r="L6846" i="1" s="1"/>
  <c r="M6848" i="1" s="1"/>
  <c r="S6848" i="1" s="1"/>
  <c r="N6846" i="1" l="1"/>
  <c r="E6847" i="1" s="1"/>
  <c r="G6847" i="1" s="1"/>
  <c r="N6847" i="1" s="1"/>
  <c r="E6848" i="1" s="1"/>
  <c r="Q6846" i="1"/>
  <c r="K6846" i="1" s="1"/>
  <c r="L6847" i="1" s="1"/>
  <c r="G6848" i="1" l="1"/>
  <c r="N6848" i="1" s="1"/>
  <c r="E6849" i="1" s="1"/>
  <c r="Q6847" i="1"/>
  <c r="K6847" i="1" s="1"/>
  <c r="L6848" i="1" s="1"/>
  <c r="M6849" i="1" l="1"/>
  <c r="S6849" i="1" s="1"/>
  <c r="G6849" i="1"/>
  <c r="Q6848" i="1"/>
  <c r="K6848" i="1" s="1"/>
  <c r="L6849" i="1" s="1"/>
  <c r="M6850" i="1" s="1"/>
  <c r="S6850" i="1" s="1"/>
  <c r="N6849" i="1" l="1"/>
  <c r="E6850" i="1" s="1"/>
  <c r="G6850" i="1" s="1"/>
  <c r="N6850" i="1" s="1"/>
  <c r="E6851" i="1" s="1"/>
  <c r="Q6849" i="1"/>
  <c r="K6849" i="1" s="1"/>
  <c r="L6850" i="1" s="1"/>
  <c r="M6851" i="1" l="1"/>
  <c r="S6851" i="1" s="1"/>
  <c r="G6851" i="1"/>
  <c r="Q6850" i="1"/>
  <c r="K6850" i="1" s="1"/>
  <c r="L6851" i="1" s="1"/>
  <c r="M6853" i="1" s="1"/>
  <c r="S6853" i="1" s="1"/>
  <c r="N6851" i="1" l="1"/>
  <c r="E6852" i="1" s="1"/>
  <c r="G6852" i="1" s="1"/>
  <c r="M6852" i="1"/>
  <c r="S6852" i="1" s="1"/>
  <c r="Q6851" i="1"/>
  <c r="K6851" i="1" s="1"/>
  <c r="L6852" i="1" s="1"/>
  <c r="N6852" i="1" l="1"/>
  <c r="E6853" i="1" s="1"/>
  <c r="G6853" i="1" s="1"/>
  <c r="N6853" i="1" s="1"/>
  <c r="E6854" i="1" s="1"/>
  <c r="Q6852" i="1"/>
  <c r="K6852" i="1" s="1"/>
  <c r="L6853" i="1" s="1"/>
  <c r="M6854" i="1" l="1"/>
  <c r="S6854" i="1" s="1"/>
  <c r="G6854" i="1"/>
  <c r="Q6853" i="1"/>
  <c r="K6853" i="1" s="1"/>
  <c r="L6854" i="1" s="1"/>
  <c r="M6856" i="1" s="1"/>
  <c r="S6856" i="1" s="1"/>
  <c r="M6855" i="1" l="1"/>
  <c r="S6855" i="1" s="1"/>
  <c r="N6854" i="1"/>
  <c r="E6855" i="1" s="1"/>
  <c r="G6855" i="1" s="1"/>
  <c r="Q6854" i="1"/>
  <c r="K6854" i="1" s="1"/>
  <c r="L6855" i="1" s="1"/>
  <c r="N6855" i="1" l="1"/>
  <c r="E6856" i="1" s="1"/>
  <c r="G6856" i="1" s="1"/>
  <c r="N6856" i="1" s="1"/>
  <c r="E6857" i="1" s="1"/>
  <c r="Q6855" i="1"/>
  <c r="K6855" i="1" s="1"/>
  <c r="L6856" i="1" s="1"/>
  <c r="M6857" i="1" s="1"/>
  <c r="S6857" i="1" s="1"/>
  <c r="G6857" i="1" l="1"/>
  <c r="N6857" i="1" s="1"/>
  <c r="E6858" i="1" s="1"/>
  <c r="Q6856" i="1"/>
  <c r="K6856" i="1" s="1"/>
  <c r="L6857" i="1" s="1"/>
  <c r="M6858" i="1" l="1"/>
  <c r="S6858" i="1" s="1"/>
  <c r="G6858" i="1"/>
  <c r="Q6857" i="1"/>
  <c r="K6857" i="1" s="1"/>
  <c r="L6858" i="1" s="1"/>
  <c r="N6858" i="1" l="1"/>
  <c r="E6859" i="1" s="1"/>
  <c r="G6859" i="1" s="1"/>
  <c r="M6859" i="1"/>
  <c r="S6859" i="1" s="1"/>
  <c r="Q6858" i="1"/>
  <c r="K6858" i="1" s="1"/>
  <c r="L6859" i="1" s="1"/>
  <c r="N6859" i="1" l="1"/>
  <c r="E6860" i="1" s="1"/>
  <c r="G6860" i="1" s="1"/>
  <c r="M6860" i="1"/>
  <c r="S6860" i="1" s="1"/>
  <c r="Q6859" i="1"/>
  <c r="K6859" i="1" s="1"/>
  <c r="L6860" i="1" s="1"/>
  <c r="M6861" i="1" s="1"/>
  <c r="S6861" i="1" s="1"/>
  <c r="N6860" i="1" l="1"/>
  <c r="E6861" i="1" s="1"/>
  <c r="G6861" i="1" s="1"/>
  <c r="N6861" i="1" s="1"/>
  <c r="E6862" i="1" s="1"/>
  <c r="Q6860" i="1"/>
  <c r="K6860" i="1" s="1"/>
  <c r="L6861" i="1" s="1"/>
  <c r="M6862" i="1" l="1"/>
  <c r="S6862" i="1" s="1"/>
  <c r="G6862" i="1"/>
  <c r="Q6861" i="1"/>
  <c r="K6861" i="1" s="1"/>
  <c r="L6862" i="1" s="1"/>
  <c r="M6864" i="1" s="1"/>
  <c r="S6864" i="1" s="1"/>
  <c r="N6862" i="1" l="1"/>
  <c r="E6863" i="1" s="1"/>
  <c r="G6863" i="1" s="1"/>
  <c r="M6863" i="1"/>
  <c r="S6863" i="1" s="1"/>
  <c r="Q6862" i="1"/>
  <c r="K6862" i="1" s="1"/>
  <c r="L6863" i="1" s="1"/>
  <c r="M6865" i="1" s="1"/>
  <c r="S6865" i="1" s="1"/>
  <c r="N6863" i="1" l="1"/>
  <c r="E6864" i="1" s="1"/>
  <c r="G6864" i="1" s="1"/>
  <c r="N6864" i="1" s="1"/>
  <c r="E6865" i="1" s="1"/>
  <c r="Q6863" i="1"/>
  <c r="K6863" i="1" s="1"/>
  <c r="L6864" i="1" s="1"/>
  <c r="M6866" i="1" s="1"/>
  <c r="S6866" i="1" s="1"/>
  <c r="G6865" i="1" l="1"/>
  <c r="N6865" i="1" s="1"/>
  <c r="E6866" i="1" s="1"/>
  <c r="Q6864" i="1"/>
  <c r="K6864" i="1" s="1"/>
  <c r="L6865" i="1" s="1"/>
  <c r="M6867" i="1" s="1"/>
  <c r="S6867" i="1" s="1"/>
  <c r="G6866" i="1" l="1"/>
  <c r="N6866" i="1" s="1"/>
  <c r="E6867" i="1" s="1"/>
  <c r="Q6865" i="1"/>
  <c r="K6865" i="1" s="1"/>
  <c r="L6866" i="1" s="1"/>
  <c r="G6867" i="1" l="1"/>
  <c r="N6867" i="1" s="1"/>
  <c r="E6868" i="1" s="1"/>
  <c r="Q6866" i="1"/>
  <c r="K6866" i="1" s="1"/>
  <c r="L6867" i="1" s="1"/>
  <c r="M6868" i="1" l="1"/>
  <c r="S6868" i="1" s="1"/>
  <c r="G6868" i="1"/>
  <c r="Q6867" i="1"/>
  <c r="K6867" i="1" s="1"/>
  <c r="L6868" i="1" s="1"/>
  <c r="M6869" i="1" l="1"/>
  <c r="S6869" i="1" s="1"/>
  <c r="N6868" i="1"/>
  <c r="E6869" i="1" s="1"/>
  <c r="G6869" i="1" s="1"/>
  <c r="Q6868" i="1"/>
  <c r="K6868" i="1" s="1"/>
  <c r="L6869" i="1" s="1"/>
  <c r="M6871" i="1" s="1"/>
  <c r="S6871" i="1" s="1"/>
  <c r="N6869" i="1" l="1"/>
  <c r="E6870" i="1" s="1"/>
  <c r="G6870" i="1" s="1"/>
  <c r="M6870" i="1"/>
  <c r="S6870" i="1" s="1"/>
  <c r="Q6869" i="1"/>
  <c r="K6869" i="1" s="1"/>
  <c r="L6870" i="1" s="1"/>
  <c r="M6872" i="1" s="1"/>
  <c r="S6872" i="1" s="1"/>
  <c r="N6870" i="1" l="1"/>
  <c r="E6871" i="1" s="1"/>
  <c r="G6871" i="1" s="1"/>
  <c r="N6871" i="1" s="1"/>
  <c r="E6872" i="1" s="1"/>
  <c r="Q6870" i="1"/>
  <c r="K6870" i="1" s="1"/>
  <c r="L6871" i="1" s="1"/>
  <c r="G6872" i="1" l="1"/>
  <c r="N6872" i="1" s="1"/>
  <c r="E6873" i="1" s="1"/>
  <c r="Q6871" i="1"/>
  <c r="K6871" i="1" s="1"/>
  <c r="L6872" i="1" s="1"/>
  <c r="M6874" i="1" s="1"/>
  <c r="S6874" i="1" s="1"/>
  <c r="M6873" i="1" l="1"/>
  <c r="S6873" i="1" s="1"/>
  <c r="G6873" i="1"/>
  <c r="Q6872" i="1"/>
  <c r="K6872" i="1" s="1"/>
  <c r="L6873" i="1" s="1"/>
  <c r="N6873" i="1" l="1"/>
  <c r="E6874" i="1" s="1"/>
  <c r="G6874" i="1" s="1"/>
  <c r="N6874" i="1" s="1"/>
  <c r="E6875" i="1" s="1"/>
  <c r="Q6873" i="1"/>
  <c r="K6873" i="1" s="1"/>
  <c r="L6874" i="1" s="1"/>
  <c r="M6875" i="1" l="1"/>
  <c r="S6875" i="1" s="1"/>
  <c r="G6875" i="1"/>
  <c r="Q6874" i="1"/>
  <c r="K6874" i="1" s="1"/>
  <c r="L6875" i="1" s="1"/>
  <c r="M6877" i="1" s="1"/>
  <c r="S6877" i="1" s="1"/>
  <c r="N6875" i="1" l="1"/>
  <c r="E6876" i="1" s="1"/>
  <c r="G6876" i="1" s="1"/>
  <c r="M6876" i="1"/>
  <c r="S6876" i="1" s="1"/>
  <c r="Q6875" i="1"/>
  <c r="K6875" i="1" s="1"/>
  <c r="L6876" i="1" s="1"/>
  <c r="N6876" i="1" l="1"/>
  <c r="E6877" i="1" s="1"/>
  <c r="G6877" i="1" s="1"/>
  <c r="N6877" i="1" s="1"/>
  <c r="E6878" i="1" s="1"/>
  <c r="Q6876" i="1"/>
  <c r="K6876" i="1" s="1"/>
  <c r="L6877" i="1" s="1"/>
  <c r="M6878" i="1" s="1"/>
  <c r="S6878" i="1" s="1"/>
  <c r="G6878" i="1" l="1"/>
  <c r="N6878" i="1" s="1"/>
  <c r="E6879" i="1" s="1"/>
  <c r="Q6877" i="1"/>
  <c r="K6877" i="1" s="1"/>
  <c r="L6878" i="1" s="1"/>
  <c r="M6879" i="1" l="1"/>
  <c r="S6879" i="1" s="1"/>
  <c r="G6879" i="1"/>
  <c r="Q6878" i="1"/>
  <c r="K6878" i="1" s="1"/>
  <c r="L6879" i="1" s="1"/>
  <c r="M6881" i="1" s="1"/>
  <c r="S6881" i="1" s="1"/>
  <c r="N6879" i="1" l="1"/>
  <c r="E6880" i="1" s="1"/>
  <c r="G6880" i="1" s="1"/>
  <c r="M6880" i="1"/>
  <c r="S6880" i="1" s="1"/>
  <c r="Q6879" i="1"/>
  <c r="K6879" i="1" s="1"/>
  <c r="L6880" i="1" s="1"/>
  <c r="N6880" i="1" l="1"/>
  <c r="E6881" i="1" s="1"/>
  <c r="G6881" i="1" s="1"/>
  <c r="N6881" i="1" s="1"/>
  <c r="E6882" i="1" s="1"/>
  <c r="Q6880" i="1"/>
  <c r="K6880" i="1" s="1"/>
  <c r="L6881" i="1" s="1"/>
  <c r="M6882" i="1" s="1"/>
  <c r="S6882" i="1" s="1"/>
  <c r="G6882" i="1" l="1"/>
  <c r="N6882" i="1" s="1"/>
  <c r="E6883" i="1" s="1"/>
  <c r="Q6881" i="1"/>
  <c r="K6881" i="1" s="1"/>
  <c r="L6882" i="1" s="1"/>
  <c r="M6883" i="1" l="1"/>
  <c r="S6883" i="1" s="1"/>
  <c r="G6883" i="1"/>
  <c r="Q6882" i="1"/>
  <c r="K6882" i="1" s="1"/>
  <c r="L6883" i="1" s="1"/>
  <c r="M6884" i="1" s="1"/>
  <c r="S6884" i="1" s="1"/>
  <c r="N6883" i="1" l="1"/>
  <c r="E6884" i="1" s="1"/>
  <c r="G6884" i="1" s="1"/>
  <c r="N6884" i="1" s="1"/>
  <c r="E6885" i="1" s="1"/>
  <c r="Q6883" i="1"/>
  <c r="K6883" i="1" s="1"/>
  <c r="L6884" i="1" s="1"/>
  <c r="M6886" i="1" s="1"/>
  <c r="S6886" i="1" s="1"/>
  <c r="M6885" i="1" l="1"/>
  <c r="S6885" i="1" s="1"/>
  <c r="Q6884" i="1"/>
  <c r="K6884" i="1" s="1"/>
  <c r="L6885" i="1" s="1"/>
  <c r="M6887" i="1" s="1"/>
  <c r="S6887" i="1" s="1"/>
  <c r="G6885" i="1"/>
  <c r="N6885" i="1" l="1"/>
  <c r="E6886" i="1" s="1"/>
  <c r="G6886" i="1" s="1"/>
  <c r="N6886" i="1" s="1"/>
  <c r="E6887" i="1" s="1"/>
  <c r="Q6885" i="1"/>
  <c r="K6885" i="1" s="1"/>
  <c r="L6886" i="1" s="1"/>
  <c r="M6888" i="1" s="1"/>
  <c r="S6888" i="1" s="1"/>
  <c r="G6887" i="1" l="1"/>
  <c r="N6887" i="1" s="1"/>
  <c r="E6888" i="1" s="1"/>
  <c r="Q6886" i="1"/>
  <c r="K6886" i="1" s="1"/>
  <c r="L6887" i="1" s="1"/>
  <c r="G6888" i="1" l="1"/>
  <c r="N6888" i="1" s="1"/>
  <c r="E6889" i="1" s="1"/>
  <c r="Q6887" i="1"/>
  <c r="K6887" i="1" s="1"/>
  <c r="L6888" i="1" s="1"/>
  <c r="M6889" i="1" l="1"/>
  <c r="S6889" i="1" s="1"/>
  <c r="G6889" i="1"/>
  <c r="Q6888" i="1"/>
  <c r="K6888" i="1" s="1"/>
  <c r="L6889" i="1" s="1"/>
  <c r="M6891" i="1" s="1"/>
  <c r="S6891" i="1" s="1"/>
  <c r="N6889" i="1" l="1"/>
  <c r="E6890" i="1" s="1"/>
  <c r="G6890" i="1" s="1"/>
  <c r="M6890" i="1"/>
  <c r="S6890" i="1" s="1"/>
  <c r="Q6889" i="1"/>
  <c r="K6889" i="1" s="1"/>
  <c r="L6890" i="1" s="1"/>
  <c r="M6892" i="1" s="1"/>
  <c r="S6892" i="1" s="1"/>
  <c r="N6890" i="1" l="1"/>
  <c r="E6891" i="1" s="1"/>
  <c r="G6891" i="1" s="1"/>
  <c r="N6891" i="1" s="1"/>
  <c r="E6892" i="1" s="1"/>
  <c r="Q6890" i="1"/>
  <c r="K6890" i="1" s="1"/>
  <c r="L6891" i="1" s="1"/>
  <c r="G6892" i="1" l="1"/>
  <c r="N6892" i="1" s="1"/>
  <c r="E6893" i="1" s="1"/>
  <c r="Q6891" i="1"/>
  <c r="K6891" i="1" s="1"/>
  <c r="L6892" i="1" s="1"/>
  <c r="M6893" i="1" l="1"/>
  <c r="S6893" i="1" s="1"/>
  <c r="Q6892" i="1"/>
  <c r="K6892" i="1" s="1"/>
  <c r="L6893" i="1" s="1"/>
  <c r="M6894" i="1" s="1"/>
  <c r="S6894" i="1" s="1"/>
  <c r="G6893" i="1"/>
  <c r="N6893" i="1" l="1"/>
  <c r="E6894" i="1" s="1"/>
  <c r="G6894" i="1" s="1"/>
  <c r="N6894" i="1" s="1"/>
  <c r="E6895" i="1" s="1"/>
  <c r="Q6893" i="1"/>
  <c r="K6893" i="1" s="1"/>
  <c r="L6894" i="1" s="1"/>
  <c r="M6895" i="1" l="1"/>
  <c r="S6895" i="1" s="1"/>
  <c r="Q6894" i="1"/>
  <c r="K6894" i="1" s="1"/>
  <c r="L6895" i="1" s="1"/>
  <c r="M6897" i="1" s="1"/>
  <c r="S6897" i="1" s="1"/>
  <c r="G6895" i="1"/>
  <c r="M6896" i="1" l="1"/>
  <c r="S6896" i="1" s="1"/>
  <c r="N6895" i="1"/>
  <c r="E6896" i="1" s="1"/>
  <c r="G6896" i="1" s="1"/>
  <c r="Q6895" i="1"/>
  <c r="K6895" i="1" s="1"/>
  <c r="L6896" i="1" s="1"/>
  <c r="N6896" i="1" l="1"/>
  <c r="E6897" i="1" s="1"/>
  <c r="G6897" i="1" s="1"/>
  <c r="N6897" i="1" s="1"/>
  <c r="E6898" i="1" s="1"/>
  <c r="Q6896" i="1"/>
  <c r="K6896" i="1" s="1"/>
  <c r="L6897" i="1" s="1"/>
  <c r="M6898" i="1" l="1"/>
  <c r="S6898" i="1" s="1"/>
  <c r="G6898" i="1"/>
  <c r="Q6897" i="1"/>
  <c r="K6897" i="1" s="1"/>
  <c r="L6898" i="1" s="1"/>
  <c r="M6900" i="1" s="1"/>
  <c r="S6900" i="1" s="1"/>
  <c r="M6899" i="1" l="1"/>
  <c r="S6899" i="1" s="1"/>
  <c r="N6898" i="1"/>
  <c r="E6899" i="1" s="1"/>
  <c r="G6899" i="1" s="1"/>
  <c r="Q6898" i="1"/>
  <c r="K6898" i="1" s="1"/>
  <c r="L6899" i="1" s="1"/>
  <c r="M6901" i="1" s="1"/>
  <c r="S6901" i="1" s="1"/>
  <c r="N6899" i="1" l="1"/>
  <c r="E6900" i="1" s="1"/>
  <c r="G6900" i="1" s="1"/>
  <c r="N6900" i="1" s="1"/>
  <c r="E6901" i="1" s="1"/>
  <c r="Q6899" i="1"/>
  <c r="K6899" i="1" s="1"/>
  <c r="L6900" i="1" s="1"/>
  <c r="G6901" i="1" l="1"/>
  <c r="N6901" i="1" s="1"/>
  <c r="E6902" i="1" s="1"/>
  <c r="Q6900" i="1"/>
  <c r="K6900" i="1" s="1"/>
  <c r="L6901" i="1" s="1"/>
  <c r="M6902" i="1" l="1"/>
  <c r="S6902" i="1" s="1"/>
  <c r="G6902" i="1"/>
  <c r="Q6901" i="1"/>
  <c r="K6901" i="1" s="1"/>
  <c r="L6902" i="1" s="1"/>
  <c r="M6903" i="1" s="1"/>
  <c r="S6903" i="1" s="1"/>
  <c r="N6902" i="1" l="1"/>
  <c r="E6903" i="1" s="1"/>
  <c r="G6903" i="1" s="1"/>
  <c r="N6903" i="1" s="1"/>
  <c r="E6904" i="1" s="1"/>
  <c r="Q6902" i="1"/>
  <c r="K6902" i="1" s="1"/>
  <c r="L6903" i="1" s="1"/>
  <c r="M6904" i="1" l="1"/>
  <c r="S6904" i="1" s="1"/>
  <c r="G6904" i="1"/>
  <c r="Q6903" i="1"/>
  <c r="K6903" i="1" s="1"/>
  <c r="L6904" i="1" s="1"/>
  <c r="M6905" i="1" s="1"/>
  <c r="S6905" i="1" s="1"/>
  <c r="N6904" i="1" l="1"/>
  <c r="E6905" i="1" s="1"/>
  <c r="G6905" i="1" s="1"/>
  <c r="N6905" i="1" s="1"/>
  <c r="E6906" i="1" s="1"/>
  <c r="Q6904" i="1"/>
  <c r="K6904" i="1" s="1"/>
  <c r="L6905" i="1" s="1"/>
  <c r="M6906" i="1" l="1"/>
  <c r="S6906" i="1" s="1"/>
  <c r="G6906" i="1"/>
  <c r="Q6905" i="1"/>
  <c r="K6905" i="1" s="1"/>
  <c r="L6906" i="1" s="1"/>
  <c r="N6906" i="1" l="1"/>
  <c r="E6907" i="1" s="1"/>
  <c r="G6907" i="1" s="1"/>
  <c r="M6907" i="1"/>
  <c r="S6907" i="1" s="1"/>
  <c r="Q6906" i="1"/>
  <c r="K6906" i="1" s="1"/>
  <c r="L6907" i="1" s="1"/>
  <c r="M6909" i="1" s="1"/>
  <c r="S6909" i="1" s="1"/>
  <c r="N6907" i="1" l="1"/>
  <c r="E6908" i="1" s="1"/>
  <c r="G6908" i="1" s="1"/>
  <c r="M6908" i="1"/>
  <c r="S6908" i="1" s="1"/>
  <c r="Q6907" i="1"/>
  <c r="K6907" i="1" s="1"/>
  <c r="L6908" i="1" s="1"/>
  <c r="N6908" i="1" l="1"/>
  <c r="E6909" i="1" s="1"/>
  <c r="G6909" i="1" s="1"/>
  <c r="N6909" i="1" s="1"/>
  <c r="E6910" i="1" s="1"/>
  <c r="Q6908" i="1"/>
  <c r="K6908" i="1" s="1"/>
  <c r="L6909" i="1" s="1"/>
  <c r="M6910" i="1" l="1"/>
  <c r="S6910" i="1" s="1"/>
  <c r="G6910" i="1"/>
  <c r="Q6909" i="1"/>
  <c r="K6909" i="1" s="1"/>
  <c r="L6910" i="1" s="1"/>
  <c r="M6912" i="1" s="1"/>
  <c r="S6912" i="1" s="1"/>
  <c r="N6910" i="1" l="1"/>
  <c r="E6911" i="1" s="1"/>
  <c r="G6911" i="1" s="1"/>
  <c r="M6911" i="1"/>
  <c r="S6911" i="1" s="1"/>
  <c r="Q6910" i="1"/>
  <c r="K6910" i="1" s="1"/>
  <c r="L6911" i="1" s="1"/>
  <c r="M6913" i="1" s="1"/>
  <c r="S6913" i="1" s="1"/>
  <c r="N6911" i="1" l="1"/>
  <c r="E6912" i="1" s="1"/>
  <c r="G6912" i="1" s="1"/>
  <c r="N6912" i="1" s="1"/>
  <c r="E6913" i="1" s="1"/>
  <c r="Q6911" i="1"/>
  <c r="K6911" i="1" s="1"/>
  <c r="L6912" i="1" s="1"/>
  <c r="M6914" i="1" s="1"/>
  <c r="S6914" i="1" s="1"/>
  <c r="G6913" i="1" l="1"/>
  <c r="N6913" i="1" s="1"/>
  <c r="E6914" i="1" s="1"/>
  <c r="Q6912" i="1"/>
  <c r="K6912" i="1" s="1"/>
  <c r="L6913" i="1" s="1"/>
  <c r="M6915" i="1" s="1"/>
  <c r="S6915" i="1" s="1"/>
  <c r="G6914" i="1" l="1"/>
  <c r="N6914" i="1" s="1"/>
  <c r="E6915" i="1" s="1"/>
  <c r="Q6913" i="1"/>
  <c r="K6913" i="1" s="1"/>
  <c r="L6914" i="1" s="1"/>
  <c r="G6915" i="1" l="1"/>
  <c r="N6915" i="1" s="1"/>
  <c r="E6916" i="1" s="1"/>
  <c r="Q6914" i="1"/>
  <c r="K6914" i="1" s="1"/>
  <c r="L6915" i="1" s="1"/>
  <c r="M6916" i="1" l="1"/>
  <c r="S6916" i="1" s="1"/>
  <c r="G6916" i="1"/>
  <c r="Q6915" i="1"/>
  <c r="K6915" i="1" s="1"/>
  <c r="L6916" i="1" s="1"/>
  <c r="N6916" i="1" l="1"/>
  <c r="E6917" i="1" s="1"/>
  <c r="G6917" i="1" s="1"/>
  <c r="M6917" i="1"/>
  <c r="S6917" i="1" s="1"/>
  <c r="Q6916" i="1"/>
  <c r="K6916" i="1" s="1"/>
  <c r="L6917" i="1" s="1"/>
  <c r="N6917" i="1" l="1"/>
  <c r="E6918" i="1" s="1"/>
  <c r="G6918" i="1" s="1"/>
  <c r="M6918" i="1"/>
  <c r="S6918" i="1" s="1"/>
  <c r="Q6917" i="1"/>
  <c r="K6917" i="1" s="1"/>
  <c r="L6918" i="1" s="1"/>
  <c r="M6920" i="1" s="1"/>
  <c r="S6920" i="1" s="1"/>
  <c r="N6918" i="1" l="1"/>
  <c r="E6919" i="1" s="1"/>
  <c r="G6919" i="1" s="1"/>
  <c r="M6919" i="1"/>
  <c r="S6919" i="1" s="1"/>
  <c r="Q6918" i="1"/>
  <c r="K6918" i="1" s="1"/>
  <c r="L6919" i="1" s="1"/>
  <c r="N6919" i="1" l="1"/>
  <c r="E6920" i="1" s="1"/>
  <c r="G6920" i="1" s="1"/>
  <c r="N6920" i="1" s="1"/>
  <c r="E6921" i="1" s="1"/>
  <c r="Q6919" i="1"/>
  <c r="K6919" i="1" s="1"/>
  <c r="L6920" i="1" s="1"/>
  <c r="M6921" i="1" s="1"/>
  <c r="S6921" i="1" s="1"/>
  <c r="Q6920" i="1" l="1"/>
  <c r="K6920" i="1" s="1"/>
  <c r="L6921" i="1" s="1"/>
  <c r="G6921" i="1"/>
  <c r="N6921" i="1" s="1"/>
  <c r="E6922" i="1" s="1"/>
  <c r="M6922" i="1" l="1"/>
  <c r="S6922" i="1" s="1"/>
  <c r="G6922" i="1"/>
  <c r="Q6921" i="1"/>
  <c r="K6921" i="1" s="1"/>
  <c r="L6922" i="1" s="1"/>
  <c r="N6922" i="1" l="1"/>
  <c r="E6923" i="1" s="1"/>
  <c r="G6923" i="1" s="1"/>
  <c r="M6923" i="1"/>
  <c r="S6923" i="1" s="1"/>
  <c r="Q6922" i="1"/>
  <c r="K6922" i="1" s="1"/>
  <c r="L6923" i="1" s="1"/>
  <c r="N6923" i="1" l="1"/>
  <c r="E6924" i="1" s="1"/>
  <c r="G6924" i="1" s="1"/>
  <c r="M6924" i="1"/>
  <c r="S6924" i="1" s="1"/>
  <c r="Q6923" i="1"/>
  <c r="K6923" i="1" s="1"/>
  <c r="L6924" i="1" s="1"/>
  <c r="M6926" i="1" s="1"/>
  <c r="S6926" i="1" s="1"/>
  <c r="M6925" i="1" l="1"/>
  <c r="S6925" i="1" s="1"/>
  <c r="N6924" i="1"/>
  <c r="E6925" i="1" s="1"/>
  <c r="G6925" i="1" s="1"/>
  <c r="Q6924" i="1"/>
  <c r="K6924" i="1" s="1"/>
  <c r="L6925" i="1" s="1"/>
  <c r="N6925" i="1" l="1"/>
  <c r="E6926" i="1" s="1"/>
  <c r="G6926" i="1" s="1"/>
  <c r="N6926" i="1" s="1"/>
  <c r="E6927" i="1" s="1"/>
  <c r="Q6925" i="1"/>
  <c r="K6925" i="1" s="1"/>
  <c r="L6926" i="1" s="1"/>
  <c r="M6927" i="1" s="1"/>
  <c r="S6927" i="1" s="1"/>
  <c r="G6927" i="1" l="1"/>
  <c r="N6927" i="1" s="1"/>
  <c r="E6928" i="1" s="1"/>
  <c r="Q6926" i="1"/>
  <c r="K6926" i="1" s="1"/>
  <c r="L6927" i="1" s="1"/>
  <c r="M6929" i="1" s="1"/>
  <c r="S6929" i="1" s="1"/>
  <c r="M6928" i="1" l="1"/>
  <c r="S6928" i="1" s="1"/>
  <c r="G6928" i="1"/>
  <c r="Q6927" i="1"/>
  <c r="K6927" i="1" s="1"/>
  <c r="L6928" i="1" s="1"/>
  <c r="N6928" i="1" l="1"/>
  <c r="E6929" i="1" s="1"/>
  <c r="G6929" i="1" s="1"/>
  <c r="N6929" i="1" s="1"/>
  <c r="E6930" i="1" s="1"/>
  <c r="Q6928" i="1"/>
  <c r="K6928" i="1" s="1"/>
  <c r="L6929" i="1" s="1"/>
  <c r="M6931" i="1" s="1"/>
  <c r="S6931" i="1" s="1"/>
  <c r="M6930" i="1" l="1"/>
  <c r="S6930" i="1" s="1"/>
  <c r="G6930" i="1"/>
  <c r="Q6929" i="1"/>
  <c r="K6929" i="1" s="1"/>
  <c r="L6930" i="1" s="1"/>
  <c r="M6932" i="1" s="1"/>
  <c r="S6932" i="1" s="1"/>
  <c r="N6930" i="1" l="1"/>
  <c r="E6931" i="1" s="1"/>
  <c r="G6931" i="1" s="1"/>
  <c r="N6931" i="1" s="1"/>
  <c r="E6932" i="1" s="1"/>
  <c r="Q6930" i="1"/>
  <c r="K6930" i="1" s="1"/>
  <c r="L6931" i="1" s="1"/>
  <c r="M6933" i="1" s="1"/>
  <c r="S6933" i="1" s="1"/>
  <c r="G6932" i="1" l="1"/>
  <c r="N6932" i="1" s="1"/>
  <c r="E6933" i="1" s="1"/>
  <c r="Q6931" i="1"/>
  <c r="K6931" i="1" s="1"/>
  <c r="L6932" i="1" s="1"/>
  <c r="G6933" i="1" l="1"/>
  <c r="N6933" i="1" s="1"/>
  <c r="E6934" i="1" s="1"/>
  <c r="Q6932" i="1"/>
  <c r="K6932" i="1" s="1"/>
  <c r="L6933" i="1" s="1"/>
  <c r="M6934" i="1" l="1"/>
  <c r="S6934" i="1" s="1"/>
  <c r="G6934" i="1"/>
  <c r="Q6933" i="1"/>
  <c r="K6933" i="1" s="1"/>
  <c r="L6934" i="1" s="1"/>
  <c r="M6936" i="1" s="1"/>
  <c r="S6936" i="1" s="1"/>
  <c r="N6934" i="1" l="1"/>
  <c r="E6935" i="1" s="1"/>
  <c r="G6935" i="1" s="1"/>
  <c r="M6935" i="1"/>
  <c r="S6935" i="1" s="1"/>
  <c r="Q6934" i="1"/>
  <c r="K6934" i="1" s="1"/>
  <c r="L6935" i="1" s="1"/>
  <c r="M6937" i="1" s="1"/>
  <c r="S6937" i="1" s="1"/>
  <c r="N6935" i="1" l="1"/>
  <c r="E6936" i="1" s="1"/>
  <c r="G6936" i="1" s="1"/>
  <c r="N6936" i="1" s="1"/>
  <c r="E6937" i="1" s="1"/>
  <c r="Q6935" i="1"/>
  <c r="K6935" i="1" s="1"/>
  <c r="L6936" i="1" s="1"/>
  <c r="M6938" i="1" s="1"/>
  <c r="S6938" i="1" s="1"/>
  <c r="G6937" i="1" l="1"/>
  <c r="N6937" i="1" s="1"/>
  <c r="E6938" i="1" s="1"/>
  <c r="Q6936" i="1"/>
  <c r="K6936" i="1" s="1"/>
  <c r="L6937" i="1" s="1"/>
  <c r="G6938" i="1" l="1"/>
  <c r="N6938" i="1" s="1"/>
  <c r="E6939" i="1" s="1"/>
  <c r="Q6937" i="1"/>
  <c r="K6937" i="1" s="1"/>
  <c r="L6938" i="1" s="1"/>
  <c r="M6940" i="1" s="1"/>
  <c r="S6940" i="1" s="1"/>
  <c r="M6939" i="1" l="1"/>
  <c r="S6939" i="1" s="1"/>
  <c r="G6939" i="1"/>
  <c r="Q6938" i="1"/>
  <c r="K6938" i="1" s="1"/>
  <c r="L6939" i="1" s="1"/>
  <c r="N6939" i="1" l="1"/>
  <c r="E6940" i="1" s="1"/>
  <c r="G6940" i="1" s="1"/>
  <c r="N6940" i="1" s="1"/>
  <c r="E6941" i="1" s="1"/>
  <c r="Q6939" i="1"/>
  <c r="K6939" i="1" s="1"/>
  <c r="L6940" i="1" s="1"/>
  <c r="M6942" i="1" s="1"/>
  <c r="S6942" i="1" s="1"/>
  <c r="M6941" i="1" l="1"/>
  <c r="S6941" i="1" s="1"/>
  <c r="G6941" i="1"/>
  <c r="Q6940" i="1"/>
  <c r="K6940" i="1" s="1"/>
  <c r="L6941" i="1" s="1"/>
  <c r="N6941" i="1" l="1"/>
  <c r="E6942" i="1" s="1"/>
  <c r="G6942" i="1" s="1"/>
  <c r="N6942" i="1" s="1"/>
  <c r="E6943" i="1" s="1"/>
  <c r="Q6941" i="1"/>
  <c r="K6941" i="1" s="1"/>
  <c r="L6942" i="1" s="1"/>
  <c r="M6943" i="1" l="1"/>
  <c r="S6943" i="1" s="1"/>
  <c r="G6943" i="1"/>
  <c r="Q6942" i="1"/>
  <c r="K6942" i="1" s="1"/>
  <c r="L6943" i="1" s="1"/>
  <c r="M6945" i="1" s="1"/>
  <c r="S6945" i="1" s="1"/>
  <c r="N6943" i="1" l="1"/>
  <c r="E6944" i="1" s="1"/>
  <c r="G6944" i="1" s="1"/>
  <c r="M6944" i="1"/>
  <c r="S6944" i="1" s="1"/>
  <c r="Q6943" i="1"/>
  <c r="K6943" i="1" s="1"/>
  <c r="L6944" i="1" s="1"/>
  <c r="N6944" i="1" l="1"/>
  <c r="E6945" i="1" s="1"/>
  <c r="G6945" i="1" s="1"/>
  <c r="N6945" i="1" s="1"/>
  <c r="E6946" i="1" s="1"/>
  <c r="Q6944" i="1"/>
  <c r="K6944" i="1" s="1"/>
  <c r="L6945" i="1" s="1"/>
  <c r="M6946" i="1" l="1"/>
  <c r="S6946" i="1" s="1"/>
  <c r="Q6945" i="1"/>
  <c r="K6945" i="1" s="1"/>
  <c r="L6946" i="1" s="1"/>
  <c r="M6947" i="1" s="1"/>
  <c r="S6947" i="1" s="1"/>
  <c r="G6946" i="1"/>
  <c r="N6946" i="1" l="1"/>
  <c r="E6947" i="1" s="1"/>
  <c r="G6947" i="1" s="1"/>
  <c r="N6947" i="1" s="1"/>
  <c r="E6948" i="1" s="1"/>
  <c r="Q6946" i="1"/>
  <c r="K6946" i="1" s="1"/>
  <c r="L6947" i="1" s="1"/>
  <c r="M6949" i="1" s="1"/>
  <c r="S6949" i="1" s="1"/>
  <c r="M6948" i="1" l="1"/>
  <c r="S6948" i="1" s="1"/>
  <c r="Q6947" i="1"/>
  <c r="K6947" i="1" s="1"/>
  <c r="L6948" i="1" s="1"/>
  <c r="G6948" i="1"/>
  <c r="N6948" i="1" l="1"/>
  <c r="E6949" i="1" s="1"/>
  <c r="G6949" i="1" s="1"/>
  <c r="N6949" i="1" s="1"/>
  <c r="E6950" i="1" s="1"/>
  <c r="Q6948" i="1"/>
  <c r="K6948" i="1" s="1"/>
  <c r="L6949" i="1" s="1"/>
  <c r="M6950" i="1" s="1"/>
  <c r="S6950" i="1" s="1"/>
  <c r="G6950" i="1" l="1"/>
  <c r="N6950" i="1" s="1"/>
  <c r="E6951" i="1" s="1"/>
  <c r="Q6949" i="1"/>
  <c r="K6949" i="1" s="1"/>
  <c r="L6950" i="1" s="1"/>
  <c r="M6951" i="1" l="1"/>
  <c r="S6951" i="1" s="1"/>
  <c r="G6951" i="1"/>
  <c r="Q6950" i="1"/>
  <c r="K6950" i="1" s="1"/>
  <c r="L6951" i="1" s="1"/>
  <c r="M6953" i="1" s="1"/>
  <c r="S6953" i="1" s="1"/>
  <c r="M6952" i="1" l="1"/>
  <c r="S6952" i="1" s="1"/>
  <c r="N6951" i="1"/>
  <c r="E6952" i="1" s="1"/>
  <c r="G6952" i="1" s="1"/>
  <c r="Q6951" i="1"/>
  <c r="K6951" i="1" s="1"/>
  <c r="L6952" i="1" s="1"/>
  <c r="N6952" i="1" l="1"/>
  <c r="E6953" i="1" s="1"/>
  <c r="G6953" i="1" s="1"/>
  <c r="N6953" i="1" s="1"/>
  <c r="E6954" i="1" s="1"/>
  <c r="Q6952" i="1"/>
  <c r="K6952" i="1" s="1"/>
  <c r="L6953" i="1" s="1"/>
  <c r="M6954" i="1" l="1"/>
  <c r="S6954" i="1" s="1"/>
  <c r="G6954" i="1"/>
  <c r="Q6953" i="1"/>
  <c r="K6953" i="1" s="1"/>
  <c r="L6954" i="1" s="1"/>
  <c r="M6955" i="1" s="1"/>
  <c r="S6955" i="1" s="1"/>
  <c r="N6954" i="1" l="1"/>
  <c r="E6955" i="1" s="1"/>
  <c r="G6955" i="1" s="1"/>
  <c r="N6955" i="1" s="1"/>
  <c r="E6956" i="1" s="1"/>
  <c r="Q6954" i="1"/>
  <c r="K6954" i="1" s="1"/>
  <c r="L6955" i="1" s="1"/>
  <c r="M6957" i="1" s="1"/>
  <c r="S6957" i="1" s="1"/>
  <c r="M6956" i="1" l="1"/>
  <c r="S6956" i="1" s="1"/>
  <c r="G6956" i="1"/>
  <c r="Q6955" i="1"/>
  <c r="K6955" i="1" s="1"/>
  <c r="L6956" i="1" s="1"/>
  <c r="M6958" i="1" s="1"/>
  <c r="S6958" i="1" s="1"/>
  <c r="N6956" i="1" l="1"/>
  <c r="E6957" i="1" s="1"/>
  <c r="G6957" i="1" s="1"/>
  <c r="N6957" i="1" s="1"/>
  <c r="E6958" i="1" s="1"/>
  <c r="Q6956" i="1"/>
  <c r="K6956" i="1" s="1"/>
  <c r="L6957" i="1" s="1"/>
  <c r="M6959" i="1" s="1"/>
  <c r="S6959" i="1" s="1"/>
  <c r="Q6957" i="1" l="1"/>
  <c r="K6957" i="1" s="1"/>
  <c r="L6958" i="1" s="1"/>
  <c r="M6960" i="1" s="1"/>
  <c r="S6960" i="1" s="1"/>
  <c r="G6958" i="1"/>
  <c r="N6958" i="1" s="1"/>
  <c r="E6959" i="1" s="1"/>
  <c r="G6959" i="1" l="1"/>
  <c r="N6959" i="1" s="1"/>
  <c r="E6960" i="1" s="1"/>
  <c r="Q6958" i="1"/>
  <c r="K6958" i="1" s="1"/>
  <c r="L6959" i="1" s="1"/>
  <c r="G6960" i="1" l="1"/>
  <c r="N6960" i="1" s="1"/>
  <c r="E6961" i="1" s="1"/>
  <c r="Q6959" i="1"/>
  <c r="K6959" i="1" s="1"/>
  <c r="L6960" i="1" s="1"/>
  <c r="M6961" i="1" l="1"/>
  <c r="S6961" i="1" s="1"/>
  <c r="G6961" i="1"/>
  <c r="Q6960" i="1"/>
  <c r="K6960" i="1" s="1"/>
  <c r="L6961" i="1" s="1"/>
  <c r="M6963" i="1" s="1"/>
  <c r="S6963" i="1" s="1"/>
  <c r="N6961" i="1" l="1"/>
  <c r="E6962" i="1" s="1"/>
  <c r="G6962" i="1" s="1"/>
  <c r="M6962" i="1"/>
  <c r="S6962" i="1" s="1"/>
  <c r="Q6961" i="1"/>
  <c r="K6961" i="1" s="1"/>
  <c r="L6962" i="1" s="1"/>
  <c r="M6964" i="1" s="1"/>
  <c r="S6964" i="1" s="1"/>
  <c r="N6962" i="1" l="1"/>
  <c r="E6963" i="1" s="1"/>
  <c r="G6963" i="1" s="1"/>
  <c r="N6963" i="1" s="1"/>
  <c r="E6964" i="1" s="1"/>
  <c r="Q6962" i="1"/>
  <c r="K6962" i="1" s="1"/>
  <c r="L6963" i="1" s="1"/>
  <c r="M6965" i="1" s="1"/>
  <c r="S6965" i="1" s="1"/>
  <c r="G6964" i="1" l="1"/>
  <c r="N6964" i="1" s="1"/>
  <c r="E6965" i="1" s="1"/>
  <c r="Q6963" i="1"/>
  <c r="K6963" i="1" s="1"/>
  <c r="L6964" i="1" s="1"/>
  <c r="G6965" i="1" l="1"/>
  <c r="N6965" i="1" s="1"/>
  <c r="E6966" i="1" s="1"/>
  <c r="Q6964" i="1"/>
  <c r="K6964" i="1" s="1"/>
  <c r="L6965" i="1" s="1"/>
  <c r="M6966" i="1" s="1"/>
  <c r="S6966" i="1" s="1"/>
  <c r="G6966" i="1" l="1"/>
  <c r="N6966" i="1" s="1"/>
  <c r="E6967" i="1" s="1"/>
  <c r="Q6965" i="1"/>
  <c r="K6965" i="1" s="1"/>
  <c r="L6966" i="1" s="1"/>
  <c r="M6968" i="1" s="1"/>
  <c r="S6968" i="1" s="1"/>
  <c r="M6967" i="1" l="1"/>
  <c r="S6967" i="1" s="1"/>
  <c r="G6967" i="1"/>
  <c r="Q6966" i="1"/>
  <c r="K6966" i="1" s="1"/>
  <c r="L6967" i="1" s="1"/>
  <c r="N6967" i="1" l="1"/>
  <c r="E6968" i="1" s="1"/>
  <c r="G6968" i="1" s="1"/>
  <c r="N6968" i="1" s="1"/>
  <c r="E6969" i="1" s="1"/>
  <c r="Q6967" i="1"/>
  <c r="K6967" i="1" s="1"/>
  <c r="L6968" i="1" s="1"/>
  <c r="M6969" i="1" l="1"/>
  <c r="S6969" i="1" s="1"/>
  <c r="G6969" i="1"/>
  <c r="Q6968" i="1"/>
  <c r="K6968" i="1" s="1"/>
  <c r="L6969" i="1" s="1"/>
  <c r="M6970" i="1" s="1"/>
  <c r="S6970" i="1" s="1"/>
  <c r="N6969" i="1" l="1"/>
  <c r="E6970" i="1" s="1"/>
  <c r="G6970" i="1" s="1"/>
  <c r="N6970" i="1" s="1"/>
  <c r="E6971" i="1" s="1"/>
  <c r="Q6969" i="1"/>
  <c r="K6969" i="1" s="1"/>
  <c r="L6970" i="1" s="1"/>
  <c r="M6971" i="1" l="1"/>
  <c r="S6971" i="1" s="1"/>
  <c r="G6971" i="1"/>
  <c r="Q6970" i="1"/>
  <c r="K6970" i="1" s="1"/>
  <c r="L6971" i="1" s="1"/>
  <c r="M6973" i="1" s="1"/>
  <c r="S6973" i="1" s="1"/>
  <c r="M6972" i="1" l="1"/>
  <c r="S6972" i="1" s="1"/>
  <c r="N6971" i="1"/>
  <c r="E6972" i="1" s="1"/>
  <c r="G6972" i="1" s="1"/>
  <c r="Q6971" i="1"/>
  <c r="K6971" i="1" s="1"/>
  <c r="L6972" i="1" s="1"/>
  <c r="N6972" i="1" l="1"/>
  <c r="E6973" i="1" s="1"/>
  <c r="G6973" i="1" s="1"/>
  <c r="N6973" i="1" s="1"/>
  <c r="E6974" i="1" s="1"/>
  <c r="Q6972" i="1"/>
  <c r="K6972" i="1" s="1"/>
  <c r="L6973" i="1" s="1"/>
  <c r="M6975" i="1" s="1"/>
  <c r="S6975" i="1" s="1"/>
  <c r="M6974" i="1" l="1"/>
  <c r="S6974" i="1" s="1"/>
  <c r="G6974" i="1"/>
  <c r="Q6973" i="1"/>
  <c r="K6973" i="1" s="1"/>
  <c r="L6974" i="1" s="1"/>
  <c r="N6974" i="1" l="1"/>
  <c r="E6975" i="1" s="1"/>
  <c r="G6975" i="1" s="1"/>
  <c r="N6975" i="1" s="1"/>
  <c r="E6976" i="1" s="1"/>
  <c r="Q6974" i="1"/>
  <c r="K6974" i="1" s="1"/>
  <c r="L6975" i="1" s="1"/>
  <c r="M6977" i="1" s="1"/>
  <c r="S6977" i="1" s="1"/>
  <c r="M6976" i="1" l="1"/>
  <c r="S6976" i="1" s="1"/>
  <c r="G6976" i="1"/>
  <c r="Q6975" i="1"/>
  <c r="K6975" i="1" s="1"/>
  <c r="L6976" i="1" s="1"/>
  <c r="M6978" i="1" s="1"/>
  <c r="S6978" i="1" s="1"/>
  <c r="N6976" i="1" l="1"/>
  <c r="E6977" i="1" s="1"/>
  <c r="G6977" i="1" s="1"/>
  <c r="N6977" i="1" s="1"/>
  <c r="E6978" i="1" s="1"/>
  <c r="Q6976" i="1"/>
  <c r="K6976" i="1" s="1"/>
  <c r="L6977" i="1" s="1"/>
  <c r="M6979" i="1" s="1"/>
  <c r="S6979" i="1" s="1"/>
  <c r="G6978" i="1" l="1"/>
  <c r="N6978" i="1" s="1"/>
  <c r="E6979" i="1" s="1"/>
  <c r="Q6977" i="1"/>
  <c r="K6977" i="1" s="1"/>
  <c r="L6978" i="1" s="1"/>
  <c r="M6980" i="1" s="1"/>
  <c r="S6980" i="1" s="1"/>
  <c r="Q6978" i="1" l="1"/>
  <c r="K6978" i="1" s="1"/>
  <c r="L6979" i="1" s="1"/>
  <c r="M6981" i="1" s="1"/>
  <c r="S6981" i="1" s="1"/>
  <c r="G6979" i="1"/>
  <c r="N6979" i="1" s="1"/>
  <c r="E6980" i="1" s="1"/>
  <c r="G6980" i="1" l="1"/>
  <c r="N6980" i="1" s="1"/>
  <c r="E6981" i="1" s="1"/>
  <c r="Q6979" i="1"/>
  <c r="K6979" i="1" s="1"/>
  <c r="L6980" i="1" s="1"/>
  <c r="G6981" i="1" l="1"/>
  <c r="N6981" i="1" s="1"/>
  <c r="E6982" i="1" s="1"/>
  <c r="Q6980" i="1"/>
  <c r="K6980" i="1" s="1"/>
  <c r="L6981" i="1" s="1"/>
  <c r="M6982" i="1" s="1"/>
  <c r="S6982" i="1" s="1"/>
  <c r="G6982" i="1" l="1"/>
  <c r="N6982" i="1" s="1"/>
  <c r="E6983" i="1" s="1"/>
  <c r="Q6981" i="1"/>
  <c r="K6981" i="1" s="1"/>
  <c r="L6982" i="1" s="1"/>
  <c r="M6983" i="1" l="1"/>
  <c r="S6983" i="1" s="1"/>
  <c r="G6983" i="1"/>
  <c r="Q6982" i="1"/>
  <c r="K6982" i="1" s="1"/>
  <c r="L6983" i="1" s="1"/>
  <c r="N6983" i="1" l="1"/>
  <c r="E6984" i="1" s="1"/>
  <c r="G6984" i="1" s="1"/>
  <c r="M6984" i="1"/>
  <c r="S6984" i="1" s="1"/>
  <c r="Q6983" i="1"/>
  <c r="K6983" i="1" s="1"/>
  <c r="L6984" i="1" s="1"/>
  <c r="M6985" i="1" s="1"/>
  <c r="S6985" i="1" s="1"/>
  <c r="N6984" i="1" l="1"/>
  <c r="E6985" i="1" s="1"/>
  <c r="G6985" i="1" s="1"/>
  <c r="N6985" i="1" s="1"/>
  <c r="E6986" i="1" s="1"/>
  <c r="Q6984" i="1"/>
  <c r="K6984" i="1" s="1"/>
  <c r="L6985" i="1" s="1"/>
  <c r="M6987" i="1" s="1"/>
  <c r="S6987" i="1" s="1"/>
  <c r="M6986" i="1" l="1"/>
  <c r="S6986" i="1" s="1"/>
  <c r="G6986" i="1"/>
  <c r="Q6985" i="1"/>
  <c r="K6985" i="1" s="1"/>
  <c r="L6986" i="1" s="1"/>
  <c r="N6986" i="1" l="1"/>
  <c r="E6987" i="1" s="1"/>
  <c r="G6987" i="1" s="1"/>
  <c r="N6987" i="1" s="1"/>
  <c r="E6988" i="1" s="1"/>
  <c r="Q6986" i="1"/>
  <c r="K6986" i="1" s="1"/>
  <c r="L6987" i="1" s="1"/>
  <c r="M6988" i="1" l="1"/>
  <c r="S6988" i="1" s="1"/>
  <c r="G6988" i="1"/>
  <c r="Q6987" i="1"/>
  <c r="K6987" i="1" s="1"/>
  <c r="L6988" i="1" s="1"/>
  <c r="M6990" i="1" s="1"/>
  <c r="S6990" i="1" s="1"/>
  <c r="N6988" i="1" l="1"/>
  <c r="E6989" i="1" s="1"/>
  <c r="G6989" i="1" s="1"/>
  <c r="M6989" i="1"/>
  <c r="S6989" i="1" s="1"/>
  <c r="Q6988" i="1"/>
  <c r="K6988" i="1" s="1"/>
  <c r="L6989" i="1" s="1"/>
  <c r="N6989" i="1" l="1"/>
  <c r="E6990" i="1" s="1"/>
  <c r="G6990" i="1" s="1"/>
  <c r="N6990" i="1" s="1"/>
  <c r="E6991" i="1" s="1"/>
  <c r="Q6989" i="1"/>
  <c r="K6989" i="1" s="1"/>
  <c r="L6990" i="1" s="1"/>
  <c r="M6992" i="1" s="1"/>
  <c r="S6992" i="1" s="1"/>
  <c r="M6991" i="1" l="1"/>
  <c r="S6991" i="1" s="1"/>
  <c r="G6991" i="1"/>
  <c r="Q6990" i="1"/>
  <c r="K6990" i="1" s="1"/>
  <c r="L6991" i="1" s="1"/>
  <c r="N6991" i="1" l="1"/>
  <c r="E6992" i="1" s="1"/>
  <c r="G6992" i="1" s="1"/>
  <c r="N6992" i="1" s="1"/>
  <c r="E6993" i="1" s="1"/>
  <c r="Q6991" i="1"/>
  <c r="K6991" i="1" s="1"/>
  <c r="L6992" i="1" s="1"/>
  <c r="M6994" i="1" s="1"/>
  <c r="S6994" i="1" s="1"/>
  <c r="M6993" i="1" l="1"/>
  <c r="S6993" i="1" s="1"/>
  <c r="G6993" i="1"/>
  <c r="Q6992" i="1"/>
  <c r="K6992" i="1" s="1"/>
  <c r="L6993" i="1" s="1"/>
  <c r="M6995" i="1" s="1"/>
  <c r="S6995" i="1" s="1"/>
  <c r="N6993" i="1" l="1"/>
  <c r="E6994" i="1" s="1"/>
  <c r="G6994" i="1" s="1"/>
  <c r="N6994" i="1" s="1"/>
  <c r="E6995" i="1" s="1"/>
  <c r="Q6993" i="1"/>
  <c r="K6993" i="1" s="1"/>
  <c r="L6994" i="1" s="1"/>
  <c r="G6995" i="1" l="1"/>
  <c r="N6995" i="1" s="1"/>
  <c r="E6996" i="1" s="1"/>
  <c r="Q6994" i="1"/>
  <c r="K6994" i="1" s="1"/>
  <c r="L6995" i="1" s="1"/>
  <c r="M6996" i="1" s="1"/>
  <c r="S6996" i="1" s="1"/>
  <c r="G6996" i="1" l="1"/>
  <c r="N6996" i="1" s="1"/>
  <c r="E6997" i="1" s="1"/>
  <c r="Q6995" i="1"/>
  <c r="K6995" i="1" s="1"/>
  <c r="L6996" i="1" s="1"/>
  <c r="M6997" i="1" l="1"/>
  <c r="S6997" i="1" s="1"/>
  <c r="G6997" i="1"/>
  <c r="Q6996" i="1"/>
  <c r="K6996" i="1" s="1"/>
  <c r="L6997" i="1" s="1"/>
  <c r="M6999" i="1" s="1"/>
  <c r="S6999" i="1" s="1"/>
  <c r="N6997" i="1" l="1"/>
  <c r="E6998" i="1" s="1"/>
  <c r="G6998" i="1" s="1"/>
  <c r="M6998" i="1"/>
  <c r="S6998" i="1" s="1"/>
  <c r="Q6997" i="1"/>
  <c r="K6997" i="1" s="1"/>
  <c r="L6998" i="1" s="1"/>
  <c r="N6998" i="1" l="1"/>
  <c r="E6999" i="1" s="1"/>
  <c r="G6999" i="1" s="1"/>
  <c r="N6999" i="1" s="1"/>
  <c r="E7000" i="1" s="1"/>
  <c r="Q6998" i="1"/>
  <c r="K6998" i="1" s="1"/>
  <c r="L6999" i="1" s="1"/>
  <c r="M7000" i="1" l="1"/>
  <c r="S7000" i="1" s="1"/>
  <c r="G7000" i="1"/>
  <c r="Q6999" i="1"/>
  <c r="K6999" i="1" s="1"/>
  <c r="L7000" i="1" s="1"/>
  <c r="M7002" i="1" s="1"/>
  <c r="S7002" i="1" s="1"/>
  <c r="N7000" i="1" l="1"/>
  <c r="E7001" i="1" s="1"/>
  <c r="G7001" i="1" s="1"/>
  <c r="M7001" i="1"/>
  <c r="S7001" i="1" s="1"/>
  <c r="Q7000" i="1"/>
  <c r="K7000" i="1" s="1"/>
  <c r="L7001" i="1" s="1"/>
  <c r="M7003" i="1" s="1"/>
  <c r="S7003" i="1" s="1"/>
  <c r="N7001" i="1" l="1"/>
  <c r="E7002" i="1" s="1"/>
  <c r="G7002" i="1" s="1"/>
  <c r="N7002" i="1" s="1"/>
  <c r="E7003" i="1" s="1"/>
  <c r="Q7001" i="1"/>
  <c r="K7001" i="1" s="1"/>
  <c r="L7002" i="1" s="1"/>
  <c r="G7003" i="1" l="1"/>
  <c r="N7003" i="1" s="1"/>
  <c r="E7004" i="1" s="1"/>
  <c r="Q7002" i="1"/>
  <c r="K7002" i="1" s="1"/>
  <c r="L7003" i="1" s="1"/>
  <c r="M7005" i="1" s="1"/>
  <c r="S7005" i="1" s="1"/>
  <c r="M7004" i="1" l="1"/>
  <c r="S7004" i="1" s="1"/>
  <c r="G7004" i="1"/>
  <c r="Q7003" i="1"/>
  <c r="K7003" i="1" s="1"/>
  <c r="L7004" i="1" s="1"/>
  <c r="M7006" i="1" s="1"/>
  <c r="S7006" i="1" s="1"/>
  <c r="N7004" i="1" l="1"/>
  <c r="E7005" i="1" s="1"/>
  <c r="G7005" i="1" s="1"/>
  <c r="N7005" i="1" s="1"/>
  <c r="E7006" i="1" s="1"/>
  <c r="Q7004" i="1"/>
  <c r="K7004" i="1" s="1"/>
  <c r="L7005" i="1" s="1"/>
  <c r="M7007" i="1" s="1"/>
  <c r="S7007" i="1" s="1"/>
  <c r="G7006" i="1" l="1"/>
  <c r="N7006" i="1" s="1"/>
  <c r="E7007" i="1" s="1"/>
  <c r="Q7005" i="1"/>
  <c r="K7005" i="1" s="1"/>
  <c r="L7006" i="1" s="1"/>
  <c r="M7008" i="1" s="1"/>
  <c r="S7008" i="1" s="1"/>
  <c r="G7007" i="1" l="1"/>
  <c r="N7007" i="1" s="1"/>
  <c r="E7008" i="1" s="1"/>
  <c r="Q7006" i="1"/>
  <c r="K7006" i="1" s="1"/>
  <c r="L7007" i="1" s="1"/>
  <c r="M7009" i="1" s="1"/>
  <c r="S7009" i="1" s="1"/>
  <c r="G7008" i="1" l="1"/>
  <c r="N7008" i="1" s="1"/>
  <c r="E7009" i="1" s="1"/>
  <c r="Q7007" i="1"/>
  <c r="K7007" i="1" s="1"/>
  <c r="L7008" i="1" s="1"/>
  <c r="M7010" i="1" s="1"/>
  <c r="S7010" i="1" s="1"/>
  <c r="G7009" i="1" l="1"/>
  <c r="N7009" i="1" s="1"/>
  <c r="E7010" i="1" s="1"/>
  <c r="Q7008" i="1"/>
  <c r="K7008" i="1" s="1"/>
  <c r="L7009" i="1" s="1"/>
  <c r="G7010" i="1" l="1"/>
  <c r="N7010" i="1" s="1"/>
  <c r="E7011" i="1" s="1"/>
  <c r="Q7009" i="1"/>
  <c r="K7009" i="1" s="1"/>
  <c r="L7010" i="1" s="1"/>
  <c r="M7011" i="1" l="1"/>
  <c r="S7011" i="1" s="1"/>
  <c r="G7011" i="1"/>
  <c r="Q7010" i="1"/>
  <c r="K7010" i="1" s="1"/>
  <c r="L7011" i="1" s="1"/>
  <c r="M7012" i="1" s="1"/>
  <c r="S7012" i="1" s="1"/>
  <c r="N7011" i="1" l="1"/>
  <c r="E7012" i="1" s="1"/>
  <c r="G7012" i="1" s="1"/>
  <c r="N7012" i="1" s="1"/>
  <c r="E7013" i="1" s="1"/>
  <c r="Q7011" i="1"/>
  <c r="K7011" i="1" s="1"/>
  <c r="L7012" i="1" s="1"/>
  <c r="M7013" i="1" l="1"/>
  <c r="S7013" i="1" s="1"/>
  <c r="G7013" i="1"/>
  <c r="Q7012" i="1"/>
  <c r="K7012" i="1" s="1"/>
  <c r="L7013" i="1" s="1"/>
  <c r="M7015" i="1" s="1"/>
  <c r="S7015" i="1" s="1"/>
  <c r="M7014" i="1" l="1"/>
  <c r="S7014" i="1" s="1"/>
  <c r="N7013" i="1"/>
  <c r="E7014" i="1" s="1"/>
  <c r="G7014" i="1" s="1"/>
  <c r="Q7013" i="1"/>
  <c r="K7013" i="1" s="1"/>
  <c r="L7014" i="1" s="1"/>
  <c r="N7014" i="1" l="1"/>
  <c r="E7015" i="1" s="1"/>
  <c r="G7015" i="1" s="1"/>
  <c r="N7015" i="1" s="1"/>
  <c r="E7016" i="1" s="1"/>
  <c r="Q7014" i="1"/>
  <c r="K7014" i="1" s="1"/>
  <c r="L7015" i="1" s="1"/>
  <c r="M7017" i="1" s="1"/>
  <c r="S7017" i="1" s="1"/>
  <c r="M7016" i="1" l="1"/>
  <c r="S7016" i="1" s="1"/>
  <c r="G7016" i="1"/>
  <c r="Q7015" i="1"/>
  <c r="K7015" i="1" s="1"/>
  <c r="L7016" i="1" s="1"/>
  <c r="N7016" i="1" l="1"/>
  <c r="E7017" i="1" s="1"/>
  <c r="G7017" i="1" s="1"/>
  <c r="N7017" i="1" s="1"/>
  <c r="E7018" i="1" s="1"/>
  <c r="Q7016" i="1"/>
  <c r="K7016" i="1" s="1"/>
  <c r="L7017" i="1" s="1"/>
  <c r="M7018" i="1" l="1"/>
  <c r="S7018" i="1" s="1"/>
  <c r="G7018" i="1"/>
  <c r="Q7017" i="1"/>
  <c r="K7017" i="1" s="1"/>
  <c r="L7018" i="1" s="1"/>
  <c r="M7019" i="1" l="1"/>
  <c r="S7019" i="1" s="1"/>
  <c r="N7018" i="1"/>
  <c r="E7019" i="1" s="1"/>
  <c r="G7019" i="1" s="1"/>
  <c r="Q7018" i="1"/>
  <c r="K7018" i="1" s="1"/>
  <c r="L7019" i="1" s="1"/>
  <c r="M7020" i="1" s="1"/>
  <c r="S7020" i="1" s="1"/>
  <c r="N7019" i="1" l="1"/>
  <c r="E7020" i="1" s="1"/>
  <c r="G7020" i="1" s="1"/>
  <c r="N7020" i="1" s="1"/>
  <c r="E7021" i="1" s="1"/>
  <c r="Q7019" i="1"/>
  <c r="K7019" i="1" s="1"/>
  <c r="L7020" i="1" s="1"/>
  <c r="M7022" i="1" s="1"/>
  <c r="S7022" i="1" s="1"/>
  <c r="M7021" i="1" l="1"/>
  <c r="S7021" i="1" s="1"/>
  <c r="G7021" i="1"/>
  <c r="Q7020" i="1"/>
  <c r="K7020" i="1" s="1"/>
  <c r="L7021" i="1" s="1"/>
  <c r="N7021" i="1" l="1"/>
  <c r="E7022" i="1" s="1"/>
  <c r="G7022" i="1" s="1"/>
  <c r="N7022" i="1" s="1"/>
  <c r="E7023" i="1" s="1"/>
  <c r="Q7021" i="1"/>
  <c r="K7021" i="1" s="1"/>
  <c r="L7022" i="1" s="1"/>
  <c r="M7024" i="1" s="1"/>
  <c r="S7024" i="1" s="1"/>
  <c r="M7023" i="1" l="1"/>
  <c r="S7023" i="1" s="1"/>
  <c r="G7023" i="1"/>
  <c r="Q7022" i="1"/>
  <c r="K7022" i="1" s="1"/>
  <c r="L7023" i="1" s="1"/>
  <c r="M7025" i="1" s="1"/>
  <c r="S7025" i="1" s="1"/>
  <c r="N7023" i="1" l="1"/>
  <c r="E7024" i="1" s="1"/>
  <c r="G7024" i="1" s="1"/>
  <c r="N7024" i="1" s="1"/>
  <c r="E7025" i="1" s="1"/>
  <c r="Q7023" i="1"/>
  <c r="K7023" i="1" s="1"/>
  <c r="L7024" i="1" s="1"/>
  <c r="M7026" i="1" s="1"/>
  <c r="S7026" i="1" s="1"/>
  <c r="G7025" i="1" l="1"/>
  <c r="N7025" i="1" s="1"/>
  <c r="E7026" i="1" s="1"/>
  <c r="Q7024" i="1"/>
  <c r="K7024" i="1" s="1"/>
  <c r="L7025" i="1" s="1"/>
  <c r="M7027" i="1" s="1"/>
  <c r="S7027" i="1" s="1"/>
  <c r="Q7025" i="1" l="1"/>
  <c r="K7025" i="1" s="1"/>
  <c r="L7026" i="1" s="1"/>
  <c r="M7028" i="1" s="1"/>
  <c r="S7028" i="1" s="1"/>
  <c r="G7026" i="1"/>
  <c r="N7026" i="1" s="1"/>
  <c r="E7027" i="1" s="1"/>
  <c r="G7027" i="1" l="1"/>
  <c r="N7027" i="1" s="1"/>
  <c r="E7028" i="1" s="1"/>
  <c r="Q7026" i="1"/>
  <c r="K7026" i="1" s="1"/>
  <c r="L7027" i="1" s="1"/>
  <c r="Q7027" i="1" l="1"/>
  <c r="K7027" i="1" s="1"/>
  <c r="L7028" i="1" s="1"/>
  <c r="G7028" i="1"/>
  <c r="N7028" i="1" s="1"/>
  <c r="E7029" i="1" s="1"/>
  <c r="M7029" i="1" l="1"/>
  <c r="S7029" i="1" s="1"/>
  <c r="G7029" i="1"/>
  <c r="Q7028" i="1"/>
  <c r="K7028" i="1" s="1"/>
  <c r="L7029" i="1" s="1"/>
  <c r="M7031" i="1" s="1"/>
  <c r="S7031" i="1" s="1"/>
  <c r="N7029" i="1" l="1"/>
  <c r="E7030" i="1" s="1"/>
  <c r="G7030" i="1" s="1"/>
  <c r="M7030" i="1"/>
  <c r="S7030" i="1" s="1"/>
  <c r="Q7029" i="1"/>
  <c r="K7029" i="1" s="1"/>
  <c r="L7030" i="1" s="1"/>
  <c r="M7032" i="1" s="1"/>
  <c r="S7032" i="1" s="1"/>
  <c r="N7030" i="1" l="1"/>
  <c r="E7031" i="1" s="1"/>
  <c r="G7031" i="1" s="1"/>
  <c r="N7031" i="1" s="1"/>
  <c r="E7032" i="1" s="1"/>
  <c r="Q7030" i="1"/>
  <c r="K7030" i="1" s="1"/>
  <c r="L7031" i="1" s="1"/>
  <c r="G7032" i="1" l="1"/>
  <c r="N7032" i="1" s="1"/>
  <c r="E7033" i="1" s="1"/>
  <c r="Q7031" i="1"/>
  <c r="K7031" i="1" s="1"/>
  <c r="L7032" i="1" s="1"/>
  <c r="M7034" i="1" s="1"/>
  <c r="S7034" i="1" s="1"/>
  <c r="M7033" i="1" l="1"/>
  <c r="S7033" i="1" s="1"/>
  <c r="Q7032" i="1"/>
  <c r="K7032" i="1" s="1"/>
  <c r="L7033" i="1" s="1"/>
  <c r="M7035" i="1" s="1"/>
  <c r="S7035" i="1" s="1"/>
  <c r="G7033" i="1"/>
  <c r="N7033" i="1" l="1"/>
  <c r="E7034" i="1" s="1"/>
  <c r="G7034" i="1" s="1"/>
  <c r="N7034" i="1" s="1"/>
  <c r="E7035" i="1" s="1"/>
  <c r="Q7033" i="1"/>
  <c r="K7033" i="1" s="1"/>
  <c r="L7034" i="1" s="1"/>
  <c r="G7035" i="1" l="1"/>
  <c r="N7035" i="1" s="1"/>
  <c r="E7036" i="1" s="1"/>
  <c r="Q7034" i="1"/>
  <c r="K7034" i="1" s="1"/>
  <c r="L7035" i="1" s="1"/>
  <c r="M7036" i="1" l="1"/>
  <c r="S7036" i="1" s="1"/>
  <c r="G7036" i="1"/>
  <c r="Q7035" i="1"/>
  <c r="K7035" i="1" s="1"/>
  <c r="L7036" i="1" s="1"/>
  <c r="M7038" i="1" s="1"/>
  <c r="S7038" i="1" s="1"/>
  <c r="M7037" i="1" l="1"/>
  <c r="S7037" i="1" s="1"/>
  <c r="N7036" i="1"/>
  <c r="E7037" i="1" s="1"/>
  <c r="G7037" i="1" s="1"/>
  <c r="Q7036" i="1"/>
  <c r="K7036" i="1" s="1"/>
  <c r="L7037" i="1" s="1"/>
  <c r="N7037" i="1" l="1"/>
  <c r="E7038" i="1" s="1"/>
  <c r="G7038" i="1" s="1"/>
  <c r="N7038" i="1" s="1"/>
  <c r="E7039" i="1" s="1"/>
  <c r="Q7037" i="1"/>
  <c r="K7037" i="1" s="1"/>
  <c r="L7038" i="1" s="1"/>
  <c r="M7040" i="1" s="1"/>
  <c r="S7040" i="1" s="1"/>
  <c r="M7039" i="1" l="1"/>
  <c r="S7039" i="1" s="1"/>
  <c r="G7039" i="1"/>
  <c r="Q7038" i="1"/>
  <c r="K7038" i="1" s="1"/>
  <c r="L7039" i="1" s="1"/>
  <c r="N7039" i="1" l="1"/>
  <c r="E7040" i="1" s="1"/>
  <c r="G7040" i="1" s="1"/>
  <c r="N7040" i="1" s="1"/>
  <c r="E7041" i="1" s="1"/>
  <c r="Q7039" i="1"/>
  <c r="K7039" i="1" s="1"/>
  <c r="L7040" i="1" s="1"/>
  <c r="M7041" i="1" l="1"/>
  <c r="S7041" i="1" s="1"/>
  <c r="G7041" i="1"/>
  <c r="Q7040" i="1"/>
  <c r="K7040" i="1" s="1"/>
  <c r="L7041" i="1" s="1"/>
  <c r="N7041" i="1" l="1"/>
  <c r="E7042" i="1" s="1"/>
  <c r="G7042" i="1" s="1"/>
  <c r="M7042" i="1"/>
  <c r="S7042" i="1" s="1"/>
  <c r="Q7041" i="1"/>
  <c r="K7041" i="1" s="1"/>
  <c r="L7042" i="1" s="1"/>
  <c r="N7042" i="1" l="1"/>
  <c r="E7043" i="1" s="1"/>
  <c r="G7043" i="1" s="1"/>
  <c r="M7043" i="1"/>
  <c r="S7043" i="1" s="1"/>
  <c r="Q7042" i="1"/>
  <c r="K7042" i="1" s="1"/>
  <c r="L7043" i="1" s="1"/>
  <c r="M7045" i="1" s="1"/>
  <c r="S7045" i="1" s="1"/>
  <c r="M7044" i="1" l="1"/>
  <c r="S7044" i="1" s="1"/>
  <c r="N7043" i="1"/>
  <c r="E7044" i="1" s="1"/>
  <c r="G7044" i="1" s="1"/>
  <c r="Q7043" i="1"/>
  <c r="K7043" i="1" s="1"/>
  <c r="L7044" i="1" s="1"/>
  <c r="N7044" i="1" l="1"/>
  <c r="E7045" i="1" s="1"/>
  <c r="G7045" i="1" s="1"/>
  <c r="N7045" i="1" s="1"/>
  <c r="E7046" i="1" s="1"/>
  <c r="Q7044" i="1"/>
  <c r="K7044" i="1" s="1"/>
  <c r="L7045" i="1" s="1"/>
  <c r="M7046" i="1" l="1"/>
  <c r="S7046" i="1" s="1"/>
  <c r="G7046" i="1"/>
  <c r="Q7045" i="1"/>
  <c r="K7045" i="1" s="1"/>
  <c r="L7046" i="1" s="1"/>
  <c r="N7046" i="1" l="1"/>
  <c r="E7047" i="1" s="1"/>
  <c r="G7047" i="1" s="1"/>
  <c r="M7047" i="1"/>
  <c r="S7047" i="1" s="1"/>
  <c r="Q7046" i="1"/>
  <c r="K7046" i="1" s="1"/>
  <c r="L7047" i="1" s="1"/>
  <c r="M7049" i="1" s="1"/>
  <c r="S7049" i="1" s="1"/>
  <c r="N7047" i="1" l="1"/>
  <c r="E7048" i="1" s="1"/>
  <c r="G7048" i="1" s="1"/>
  <c r="M7048" i="1"/>
  <c r="S7048" i="1" s="1"/>
  <c r="Q7047" i="1"/>
  <c r="K7047" i="1" s="1"/>
  <c r="L7048" i="1" s="1"/>
  <c r="N7048" i="1" l="1"/>
  <c r="E7049" i="1" s="1"/>
  <c r="G7049" i="1" s="1"/>
  <c r="N7049" i="1" s="1"/>
  <c r="E7050" i="1" s="1"/>
  <c r="Q7048" i="1"/>
  <c r="K7048" i="1" s="1"/>
  <c r="L7049" i="1" s="1"/>
  <c r="M7050" i="1" s="1"/>
  <c r="S7050" i="1" s="1"/>
  <c r="G7050" i="1" l="1"/>
  <c r="N7050" i="1" s="1"/>
  <c r="E7051" i="1" s="1"/>
  <c r="Q7049" i="1"/>
  <c r="K7049" i="1" s="1"/>
  <c r="L7050" i="1" s="1"/>
  <c r="M7051" i="1" l="1"/>
  <c r="S7051" i="1" s="1"/>
  <c r="G7051" i="1"/>
  <c r="Q7050" i="1"/>
  <c r="K7050" i="1" s="1"/>
  <c r="L7051" i="1" s="1"/>
  <c r="M7053" i="1" s="1"/>
  <c r="S7053" i="1" s="1"/>
  <c r="N7051" i="1" l="1"/>
  <c r="E7052" i="1" s="1"/>
  <c r="G7052" i="1" s="1"/>
  <c r="M7052" i="1"/>
  <c r="S7052" i="1" s="1"/>
  <c r="Q7051" i="1"/>
  <c r="K7051" i="1" s="1"/>
  <c r="L7052" i="1" s="1"/>
  <c r="N7052" i="1" l="1"/>
  <c r="E7053" i="1" s="1"/>
  <c r="G7053" i="1" s="1"/>
  <c r="N7053" i="1" s="1"/>
  <c r="E7054" i="1" s="1"/>
  <c r="Q7052" i="1"/>
  <c r="K7052" i="1" s="1"/>
  <c r="L7053" i="1" s="1"/>
  <c r="M7054" i="1" l="1"/>
  <c r="S7054" i="1" s="1"/>
  <c r="G7054" i="1"/>
  <c r="Q7053" i="1"/>
  <c r="K7053" i="1" s="1"/>
  <c r="L7054" i="1" s="1"/>
  <c r="N7054" i="1" l="1"/>
  <c r="E7055" i="1" s="1"/>
  <c r="G7055" i="1" s="1"/>
  <c r="M7055" i="1"/>
  <c r="S7055" i="1" s="1"/>
  <c r="Q7054" i="1"/>
  <c r="K7054" i="1" s="1"/>
  <c r="L7055" i="1" s="1"/>
  <c r="N7055" i="1" l="1"/>
  <c r="E7056" i="1" s="1"/>
  <c r="G7056" i="1" s="1"/>
  <c r="M7056" i="1"/>
  <c r="S7056" i="1" s="1"/>
  <c r="Q7055" i="1"/>
  <c r="K7055" i="1" s="1"/>
  <c r="L7056" i="1" s="1"/>
  <c r="N7056" i="1" l="1"/>
  <c r="E7057" i="1" s="1"/>
  <c r="G7057" i="1" s="1"/>
  <c r="M7057" i="1"/>
  <c r="S7057" i="1" s="1"/>
  <c r="Q7056" i="1"/>
  <c r="K7056" i="1" s="1"/>
  <c r="L7057" i="1" s="1"/>
  <c r="N7057" i="1" l="1"/>
  <c r="E7058" i="1" s="1"/>
  <c r="G7058" i="1" s="1"/>
  <c r="M7058" i="1"/>
  <c r="S7058" i="1" s="1"/>
  <c r="Q7057" i="1"/>
  <c r="K7057" i="1" s="1"/>
  <c r="L7058" i="1" s="1"/>
  <c r="M7060" i="1" s="1"/>
  <c r="S7060" i="1" s="1"/>
  <c r="M7059" i="1" l="1"/>
  <c r="S7059" i="1" s="1"/>
  <c r="N7058" i="1"/>
  <c r="E7059" i="1" s="1"/>
  <c r="G7059" i="1" s="1"/>
  <c r="Q7058" i="1"/>
  <c r="K7058" i="1" s="1"/>
  <c r="L7059" i="1" s="1"/>
  <c r="M7061" i="1" s="1"/>
  <c r="S7061" i="1" s="1"/>
  <c r="N7059" i="1" l="1"/>
  <c r="E7060" i="1" s="1"/>
  <c r="G7060" i="1" s="1"/>
  <c r="N7060" i="1" s="1"/>
  <c r="E7061" i="1" s="1"/>
  <c r="Q7059" i="1"/>
  <c r="K7059" i="1" s="1"/>
  <c r="L7060" i="1" s="1"/>
  <c r="G7061" i="1" l="1"/>
  <c r="N7061" i="1" s="1"/>
  <c r="E7062" i="1" s="1"/>
  <c r="Q7060" i="1"/>
  <c r="K7060" i="1" s="1"/>
  <c r="L7061" i="1" s="1"/>
  <c r="M7062" i="1" l="1"/>
  <c r="S7062" i="1" s="1"/>
  <c r="G7062" i="1"/>
  <c r="Q7061" i="1"/>
  <c r="K7061" i="1" s="1"/>
  <c r="L7062" i="1" s="1"/>
  <c r="M7063" i="1" s="1"/>
  <c r="S7063" i="1" s="1"/>
  <c r="N7062" i="1" l="1"/>
  <c r="E7063" i="1" s="1"/>
  <c r="G7063" i="1" s="1"/>
  <c r="N7063" i="1" s="1"/>
  <c r="E7064" i="1" s="1"/>
  <c r="Q7062" i="1"/>
  <c r="K7062" i="1" s="1"/>
  <c r="L7063" i="1" s="1"/>
  <c r="M7064" i="1" l="1"/>
  <c r="S7064" i="1" s="1"/>
  <c r="G7064" i="1"/>
  <c r="Q7063" i="1"/>
  <c r="K7063" i="1" s="1"/>
  <c r="L7064" i="1" s="1"/>
  <c r="M7065" i="1" l="1"/>
  <c r="S7065" i="1" s="1"/>
  <c r="N7064" i="1"/>
  <c r="E7065" i="1" s="1"/>
  <c r="G7065" i="1" s="1"/>
  <c r="Q7064" i="1"/>
  <c r="K7064" i="1" s="1"/>
  <c r="L7065" i="1" s="1"/>
  <c r="N7065" i="1" l="1"/>
  <c r="E7066" i="1" s="1"/>
  <c r="G7066" i="1" s="1"/>
  <c r="M7066" i="1"/>
  <c r="S7066" i="1" s="1"/>
  <c r="Q7065" i="1"/>
  <c r="K7065" i="1" s="1"/>
  <c r="L7066" i="1" s="1"/>
  <c r="M7067" i="1" s="1"/>
  <c r="S7067" i="1" s="1"/>
  <c r="N7066" i="1" l="1"/>
  <c r="E7067" i="1" s="1"/>
  <c r="G7067" i="1" s="1"/>
  <c r="N7067" i="1" s="1"/>
  <c r="E7068" i="1" s="1"/>
  <c r="Q7066" i="1"/>
  <c r="K7066" i="1" s="1"/>
  <c r="L7067" i="1" s="1"/>
  <c r="M7068" i="1" l="1"/>
  <c r="S7068" i="1" s="1"/>
  <c r="G7068" i="1"/>
  <c r="Q7067" i="1"/>
  <c r="K7067" i="1" s="1"/>
  <c r="L7068" i="1" s="1"/>
  <c r="M7070" i="1" s="1"/>
  <c r="S7070" i="1" s="1"/>
  <c r="M7069" i="1" l="1"/>
  <c r="S7069" i="1" s="1"/>
  <c r="N7068" i="1"/>
  <c r="E7069" i="1" s="1"/>
  <c r="G7069" i="1" s="1"/>
  <c r="Q7068" i="1"/>
  <c r="K7068" i="1" s="1"/>
  <c r="L7069" i="1" s="1"/>
  <c r="N7069" i="1" l="1"/>
  <c r="E7070" i="1" s="1"/>
  <c r="G7070" i="1" s="1"/>
  <c r="N7070" i="1" s="1"/>
  <c r="E7071" i="1" s="1"/>
  <c r="Q7069" i="1"/>
  <c r="K7069" i="1" s="1"/>
  <c r="L7070" i="1" s="1"/>
  <c r="M7072" i="1" s="1"/>
  <c r="S7072" i="1" s="1"/>
  <c r="M7071" i="1" l="1"/>
  <c r="S7071" i="1" s="1"/>
  <c r="G7071" i="1"/>
  <c r="Q7070" i="1"/>
  <c r="K7070" i="1" s="1"/>
  <c r="L7071" i="1" s="1"/>
  <c r="N7071" i="1" l="1"/>
  <c r="E7072" i="1" s="1"/>
  <c r="G7072" i="1" s="1"/>
  <c r="N7072" i="1" s="1"/>
  <c r="E7073" i="1" s="1"/>
  <c r="Q7071" i="1"/>
  <c r="K7071" i="1" s="1"/>
  <c r="L7072" i="1" s="1"/>
  <c r="M7073" i="1" l="1"/>
  <c r="S7073" i="1" s="1"/>
  <c r="G7073" i="1"/>
  <c r="Q7072" i="1"/>
  <c r="K7072" i="1" s="1"/>
  <c r="L7073" i="1" s="1"/>
  <c r="M7075" i="1" s="1"/>
  <c r="S7075" i="1" s="1"/>
  <c r="N7073" i="1" l="1"/>
  <c r="E7074" i="1" s="1"/>
  <c r="G7074" i="1" s="1"/>
  <c r="M7074" i="1"/>
  <c r="S7074" i="1" s="1"/>
  <c r="Q7073" i="1"/>
  <c r="K7073" i="1" s="1"/>
  <c r="L7074" i="1" s="1"/>
  <c r="N7074" i="1" l="1"/>
  <c r="E7075" i="1" s="1"/>
  <c r="G7075" i="1" s="1"/>
  <c r="N7075" i="1" s="1"/>
  <c r="E7076" i="1" s="1"/>
  <c r="Q7074" i="1"/>
  <c r="K7074" i="1" s="1"/>
  <c r="L7075" i="1" s="1"/>
  <c r="M7077" i="1" s="1"/>
  <c r="S7077" i="1" s="1"/>
  <c r="M7076" i="1" l="1"/>
  <c r="S7076" i="1" s="1"/>
  <c r="G7076" i="1"/>
  <c r="Q7075" i="1"/>
  <c r="K7075" i="1" s="1"/>
  <c r="L7076" i="1" s="1"/>
  <c r="M7078" i="1" s="1"/>
  <c r="S7078" i="1" s="1"/>
  <c r="N7076" i="1" l="1"/>
  <c r="E7077" i="1" s="1"/>
  <c r="G7077" i="1" s="1"/>
  <c r="N7077" i="1" s="1"/>
  <c r="E7078" i="1" s="1"/>
  <c r="Q7076" i="1"/>
  <c r="K7076" i="1" s="1"/>
  <c r="L7077" i="1" s="1"/>
  <c r="M7079" i="1" s="1"/>
  <c r="S7079" i="1" s="1"/>
  <c r="G7078" i="1" l="1"/>
  <c r="N7078" i="1" s="1"/>
  <c r="E7079" i="1" s="1"/>
  <c r="Q7077" i="1"/>
  <c r="K7077" i="1" s="1"/>
  <c r="L7078" i="1" s="1"/>
  <c r="M7080" i="1" s="1"/>
  <c r="S7080" i="1" s="1"/>
  <c r="Q7078" i="1" l="1"/>
  <c r="K7078" i="1" s="1"/>
  <c r="L7079" i="1" s="1"/>
  <c r="G7079" i="1"/>
  <c r="N7079" i="1" s="1"/>
  <c r="E7080" i="1" s="1"/>
  <c r="Q7079" i="1" l="1"/>
  <c r="K7079" i="1" s="1"/>
  <c r="L7080" i="1" s="1"/>
  <c r="M7082" i="1" s="1"/>
  <c r="S7082" i="1" s="1"/>
  <c r="G7080" i="1"/>
  <c r="N7080" i="1" s="1"/>
  <c r="E7081" i="1" s="1"/>
  <c r="M7081" i="1" l="1"/>
  <c r="S7081" i="1" s="1"/>
  <c r="G7081" i="1"/>
  <c r="Q7080" i="1"/>
  <c r="K7080" i="1" s="1"/>
  <c r="L7081" i="1" s="1"/>
  <c r="N7081" i="1" l="1"/>
  <c r="E7082" i="1" s="1"/>
  <c r="G7082" i="1" s="1"/>
  <c r="N7082" i="1" s="1"/>
  <c r="E7083" i="1" s="1"/>
  <c r="Q7081" i="1"/>
  <c r="K7081" i="1" s="1"/>
  <c r="L7082" i="1" s="1"/>
  <c r="M7083" i="1" l="1"/>
  <c r="S7083" i="1" s="1"/>
  <c r="G7083" i="1"/>
  <c r="Q7082" i="1"/>
  <c r="K7082" i="1" s="1"/>
  <c r="L7083" i="1" s="1"/>
  <c r="M7085" i="1" s="1"/>
  <c r="S7085" i="1" s="1"/>
  <c r="M7084" i="1" l="1"/>
  <c r="S7084" i="1" s="1"/>
  <c r="N7083" i="1"/>
  <c r="E7084" i="1" s="1"/>
  <c r="G7084" i="1" s="1"/>
  <c r="Q7083" i="1"/>
  <c r="K7083" i="1" s="1"/>
  <c r="L7084" i="1" s="1"/>
  <c r="N7084" i="1" l="1"/>
  <c r="E7085" i="1" s="1"/>
  <c r="G7085" i="1" s="1"/>
  <c r="N7085" i="1" s="1"/>
  <c r="E7086" i="1" s="1"/>
  <c r="Q7084" i="1"/>
  <c r="K7084" i="1" s="1"/>
  <c r="L7085" i="1" s="1"/>
  <c r="M7087" i="1" s="1"/>
  <c r="S7087" i="1" s="1"/>
  <c r="M7086" i="1" l="1"/>
  <c r="S7086" i="1" s="1"/>
  <c r="G7086" i="1"/>
  <c r="Q7085" i="1"/>
  <c r="K7085" i="1" s="1"/>
  <c r="L7086" i="1" s="1"/>
  <c r="N7086" i="1" l="1"/>
  <c r="E7087" i="1" s="1"/>
  <c r="G7087" i="1" s="1"/>
  <c r="N7087" i="1" s="1"/>
  <c r="E7088" i="1" s="1"/>
  <c r="Q7086" i="1"/>
  <c r="K7086" i="1" s="1"/>
  <c r="L7087" i="1" s="1"/>
  <c r="M7088" i="1" s="1"/>
  <c r="S7088" i="1" s="1"/>
  <c r="G7088" i="1" l="1"/>
  <c r="N7088" i="1" s="1"/>
  <c r="E7089" i="1" s="1"/>
  <c r="Q7087" i="1"/>
  <c r="K7087" i="1" s="1"/>
  <c r="L7088" i="1" s="1"/>
  <c r="M7089" i="1" l="1"/>
  <c r="S7089" i="1" s="1"/>
  <c r="G7089" i="1"/>
  <c r="Q7088" i="1"/>
  <c r="K7088" i="1" s="1"/>
  <c r="L7089" i="1" s="1"/>
  <c r="M7091" i="1" s="1"/>
  <c r="S7091" i="1" s="1"/>
  <c r="N7089" i="1" l="1"/>
  <c r="E7090" i="1" s="1"/>
  <c r="G7090" i="1" s="1"/>
  <c r="M7090" i="1"/>
  <c r="S7090" i="1" s="1"/>
  <c r="Q7089" i="1"/>
  <c r="K7089" i="1" s="1"/>
  <c r="L7090" i="1" s="1"/>
  <c r="N7090" i="1" l="1"/>
  <c r="E7091" i="1" s="1"/>
  <c r="G7091" i="1" s="1"/>
  <c r="N7091" i="1" s="1"/>
  <c r="E7092" i="1" s="1"/>
  <c r="Q7090" i="1"/>
  <c r="K7090" i="1" s="1"/>
  <c r="L7091" i="1" s="1"/>
  <c r="M7093" i="1" s="1"/>
  <c r="S7093" i="1" s="1"/>
  <c r="M7092" i="1" l="1"/>
  <c r="S7092" i="1" s="1"/>
  <c r="G7092" i="1"/>
  <c r="Q7091" i="1"/>
  <c r="K7091" i="1" s="1"/>
  <c r="L7092" i="1" s="1"/>
  <c r="N7092" i="1" l="1"/>
  <c r="E7093" i="1" s="1"/>
  <c r="G7093" i="1" s="1"/>
  <c r="N7093" i="1" s="1"/>
  <c r="E7094" i="1" s="1"/>
  <c r="Q7092" i="1"/>
  <c r="K7092" i="1" s="1"/>
  <c r="L7093" i="1" s="1"/>
  <c r="M7095" i="1" s="1"/>
  <c r="S7095" i="1" s="1"/>
  <c r="M7094" i="1" l="1"/>
  <c r="S7094" i="1" s="1"/>
  <c r="G7094" i="1"/>
  <c r="Q7093" i="1"/>
  <c r="K7093" i="1" s="1"/>
  <c r="L7094" i="1" s="1"/>
  <c r="N7094" i="1" l="1"/>
  <c r="E7095" i="1" s="1"/>
  <c r="G7095" i="1" s="1"/>
  <c r="N7095" i="1" s="1"/>
  <c r="E7096" i="1" s="1"/>
  <c r="Q7094" i="1"/>
  <c r="K7094" i="1" s="1"/>
  <c r="L7095" i="1" s="1"/>
  <c r="M7096" i="1" s="1"/>
  <c r="S7096" i="1" s="1"/>
  <c r="G7096" i="1" l="1"/>
  <c r="N7096" i="1" s="1"/>
  <c r="E7097" i="1" s="1"/>
  <c r="Q7095" i="1"/>
  <c r="K7095" i="1" s="1"/>
  <c r="L7096" i="1" s="1"/>
  <c r="M7097" i="1" l="1"/>
  <c r="S7097" i="1" s="1"/>
  <c r="G7097" i="1"/>
  <c r="Q7096" i="1"/>
  <c r="K7096" i="1" s="1"/>
  <c r="L7097" i="1" s="1"/>
  <c r="M7099" i="1" s="1"/>
  <c r="S7099" i="1" s="1"/>
  <c r="M7098" i="1" l="1"/>
  <c r="S7098" i="1" s="1"/>
  <c r="N7097" i="1"/>
  <c r="E7098" i="1" s="1"/>
  <c r="G7098" i="1" s="1"/>
  <c r="Q7097" i="1"/>
  <c r="K7097" i="1" s="1"/>
  <c r="L7098" i="1" s="1"/>
  <c r="M7100" i="1" s="1"/>
  <c r="S7100" i="1" s="1"/>
  <c r="N7098" i="1" l="1"/>
  <c r="E7099" i="1" s="1"/>
  <c r="G7099" i="1" s="1"/>
  <c r="N7099" i="1" s="1"/>
  <c r="E7100" i="1" s="1"/>
  <c r="Q7098" i="1"/>
  <c r="K7098" i="1" s="1"/>
  <c r="L7099" i="1" l="1"/>
  <c r="M7101" i="1" s="1"/>
  <c r="S7101" i="1" s="1"/>
  <c r="G7100" i="1"/>
  <c r="N7100" i="1" s="1"/>
  <c r="E7101" i="1" s="1"/>
  <c r="Q7099" i="1"/>
  <c r="K7099" i="1" s="1"/>
  <c r="L7100" i="1" s="1"/>
  <c r="M7102" i="1" s="1"/>
  <c r="S7102" i="1" s="1"/>
  <c r="G7101" i="1" l="1"/>
  <c r="N7101" i="1" s="1"/>
  <c r="E7102" i="1" s="1"/>
  <c r="Q7100" i="1"/>
  <c r="K7100" i="1" s="1"/>
  <c r="L7101" i="1" s="1"/>
  <c r="G7102" i="1" l="1"/>
  <c r="N7102" i="1" s="1"/>
  <c r="E7103" i="1" s="1"/>
  <c r="Q7101" i="1"/>
  <c r="K7101" i="1" s="1"/>
  <c r="L7102" i="1" s="1"/>
  <c r="M7103" i="1" l="1"/>
  <c r="S7103" i="1" s="1"/>
  <c r="G7103" i="1"/>
  <c r="Q7102" i="1"/>
  <c r="K7102" i="1" s="1"/>
  <c r="L7103" i="1" s="1"/>
  <c r="M7105" i="1" s="1"/>
  <c r="S7105" i="1" s="1"/>
  <c r="M7104" i="1" l="1"/>
  <c r="S7104" i="1" s="1"/>
  <c r="N7103" i="1"/>
  <c r="E7104" i="1" s="1"/>
  <c r="G7104" i="1" s="1"/>
  <c r="Q7103" i="1"/>
  <c r="K7103" i="1" s="1"/>
  <c r="L7104" i="1" s="1"/>
  <c r="M7106" i="1" s="1"/>
  <c r="S7106" i="1" s="1"/>
  <c r="N7104" i="1" l="1"/>
  <c r="E7105" i="1" s="1"/>
  <c r="G7105" i="1" s="1"/>
  <c r="N7105" i="1" s="1"/>
  <c r="E7106" i="1" s="1"/>
  <c r="Q7104" i="1"/>
  <c r="K7104" i="1" s="1"/>
  <c r="L7105" i="1" s="1"/>
  <c r="M7107" i="1" s="1"/>
  <c r="S7107" i="1" s="1"/>
  <c r="G7106" i="1" l="1"/>
  <c r="N7106" i="1" s="1"/>
  <c r="E7107" i="1" s="1"/>
  <c r="Q7105" i="1"/>
  <c r="K7105" i="1" s="1"/>
  <c r="L7106" i="1" s="1"/>
  <c r="Q7106" i="1" l="1"/>
  <c r="K7106" i="1" s="1"/>
  <c r="L7107" i="1" s="1"/>
  <c r="G7107" i="1"/>
  <c r="N7107" i="1" s="1"/>
  <c r="E7108" i="1" s="1"/>
  <c r="M7108" i="1" l="1"/>
  <c r="S7108" i="1" s="1"/>
  <c r="G7108" i="1"/>
  <c r="Q7107" i="1"/>
  <c r="K7107" i="1" s="1"/>
  <c r="L7108" i="1" s="1"/>
  <c r="N7108" i="1" l="1"/>
  <c r="E7109" i="1" s="1"/>
  <c r="G7109" i="1" s="1"/>
  <c r="M7109" i="1"/>
  <c r="S7109" i="1" s="1"/>
  <c r="Q7108" i="1"/>
  <c r="K7108" i="1" s="1"/>
  <c r="L7109" i="1" s="1"/>
  <c r="M7110" i="1" s="1"/>
  <c r="S7110" i="1" s="1"/>
  <c r="N7109" i="1" l="1"/>
  <c r="E7110" i="1" s="1"/>
  <c r="G7110" i="1" s="1"/>
  <c r="N7110" i="1" s="1"/>
  <c r="E7111" i="1" s="1"/>
  <c r="Q7109" i="1"/>
  <c r="K7109" i="1" s="1"/>
  <c r="L7110" i="1" s="1"/>
  <c r="M7111" i="1" l="1"/>
  <c r="S7111" i="1" s="1"/>
  <c r="G7111" i="1"/>
  <c r="Q7110" i="1"/>
  <c r="K7110" i="1" s="1"/>
  <c r="L7111" i="1" s="1"/>
  <c r="M7112" i="1" l="1"/>
  <c r="S7112" i="1" s="1"/>
  <c r="N7111" i="1"/>
  <c r="E7112" i="1" s="1"/>
  <c r="G7112" i="1" s="1"/>
  <c r="Q7111" i="1"/>
  <c r="K7111" i="1" s="1"/>
  <c r="L7112" i="1" s="1"/>
  <c r="M7114" i="1" s="1"/>
  <c r="S7114" i="1" s="1"/>
  <c r="N7112" i="1" l="1"/>
  <c r="E7113" i="1" s="1"/>
  <c r="G7113" i="1" s="1"/>
  <c r="M7113" i="1"/>
  <c r="S7113" i="1" s="1"/>
  <c r="Q7112" i="1"/>
  <c r="K7112" i="1" s="1"/>
  <c r="L7113" i="1" s="1"/>
  <c r="N7113" i="1" l="1"/>
  <c r="E7114" i="1" s="1"/>
  <c r="G7114" i="1" s="1"/>
  <c r="N7114" i="1" s="1"/>
  <c r="E7115" i="1" s="1"/>
  <c r="Q7113" i="1"/>
  <c r="K7113" i="1" s="1"/>
  <c r="L7114" i="1" s="1"/>
  <c r="M7115" i="1" l="1"/>
  <c r="S7115" i="1" s="1"/>
  <c r="G7115" i="1"/>
  <c r="Q7114" i="1"/>
  <c r="K7114" i="1" s="1"/>
  <c r="L7115" i="1" s="1"/>
  <c r="M7117" i="1" s="1"/>
  <c r="S7117" i="1" s="1"/>
  <c r="M7116" i="1" l="1"/>
  <c r="S7116" i="1" s="1"/>
  <c r="N7115" i="1"/>
  <c r="E7116" i="1" s="1"/>
  <c r="G7116" i="1" s="1"/>
  <c r="Q7115" i="1"/>
  <c r="K7115" i="1" s="1"/>
  <c r="L7116" i="1" s="1"/>
  <c r="N7116" i="1" l="1"/>
  <c r="E7117" i="1" s="1"/>
  <c r="G7117" i="1" s="1"/>
  <c r="N7117" i="1" s="1"/>
  <c r="E7118" i="1" s="1"/>
  <c r="Q7116" i="1"/>
  <c r="K7116" i="1" s="1"/>
  <c r="L7117" i="1" s="1"/>
  <c r="M7118" i="1" l="1"/>
  <c r="S7118" i="1" s="1"/>
  <c r="Q7117" i="1"/>
  <c r="K7117" i="1" s="1"/>
  <c r="L7118" i="1" s="1"/>
  <c r="G7118" i="1"/>
  <c r="N7118" i="1" l="1"/>
  <c r="E7119" i="1" s="1"/>
  <c r="G7119" i="1" s="1"/>
  <c r="M7119" i="1"/>
  <c r="S7119" i="1" s="1"/>
  <c r="Q7118" i="1"/>
  <c r="K7118" i="1" s="1"/>
  <c r="L7119" i="1" s="1"/>
  <c r="M7120" i="1" l="1"/>
  <c r="S7120" i="1" s="1"/>
  <c r="N7119" i="1"/>
  <c r="E7120" i="1" s="1"/>
  <c r="G7120" i="1" s="1"/>
  <c r="Q7119" i="1"/>
  <c r="K7119" i="1" s="1"/>
  <c r="L7120" i="1" s="1"/>
  <c r="M7122" i="1" s="1"/>
  <c r="S7122" i="1" s="1"/>
  <c r="N7120" i="1" l="1"/>
  <c r="E7121" i="1" s="1"/>
  <c r="G7121" i="1" s="1"/>
  <c r="M7121" i="1"/>
  <c r="S7121" i="1" s="1"/>
  <c r="Q7120" i="1"/>
  <c r="K7120" i="1" s="1"/>
  <c r="L7121" i="1" s="1"/>
  <c r="N7121" i="1" l="1"/>
  <c r="E7122" i="1" s="1"/>
  <c r="G7122" i="1" s="1"/>
  <c r="N7122" i="1" s="1"/>
  <c r="E7123" i="1" s="1"/>
  <c r="Q7121" i="1"/>
  <c r="K7121" i="1" s="1"/>
  <c r="L7122" i="1" s="1"/>
  <c r="M7124" i="1" s="1"/>
  <c r="S7124" i="1" s="1"/>
  <c r="M7123" i="1" l="1"/>
  <c r="S7123" i="1" s="1"/>
  <c r="G7123" i="1"/>
  <c r="Q7122" i="1"/>
  <c r="K7122" i="1" s="1"/>
  <c r="L7123" i="1" s="1"/>
  <c r="N7123" i="1" l="1"/>
  <c r="E7124" i="1" s="1"/>
  <c r="G7124" i="1" s="1"/>
  <c r="N7124" i="1" s="1"/>
  <c r="E7125" i="1" s="1"/>
  <c r="Q7123" i="1"/>
  <c r="K7123" i="1" s="1"/>
  <c r="L7124" i="1" s="1"/>
  <c r="M7125" i="1" s="1"/>
  <c r="S7125" i="1" s="1"/>
  <c r="G7125" i="1" l="1"/>
  <c r="N7125" i="1" s="1"/>
  <c r="E7126" i="1" s="1"/>
  <c r="Q7124" i="1"/>
  <c r="K7124" i="1" s="1"/>
  <c r="L7125" i="1" s="1"/>
  <c r="M7126" i="1" l="1"/>
  <c r="S7126" i="1" s="1"/>
  <c r="G7126" i="1"/>
  <c r="Q7125" i="1"/>
  <c r="K7125" i="1" s="1"/>
  <c r="L7126" i="1" s="1"/>
  <c r="M7128" i="1" s="1"/>
  <c r="S7128" i="1" s="1"/>
  <c r="M7127" i="1" l="1"/>
  <c r="S7127" i="1" s="1"/>
  <c r="N7126" i="1"/>
  <c r="E7127" i="1" s="1"/>
  <c r="G7127" i="1" s="1"/>
  <c r="Q7126" i="1"/>
  <c r="K7126" i="1" s="1"/>
  <c r="L7127" i="1" s="1"/>
  <c r="M7129" i="1" s="1"/>
  <c r="S7129" i="1" s="1"/>
  <c r="N7127" i="1" l="1"/>
  <c r="E7128" i="1" s="1"/>
  <c r="G7128" i="1" s="1"/>
  <c r="N7128" i="1" s="1"/>
  <c r="E7129" i="1" s="1"/>
  <c r="Q7127" i="1"/>
  <c r="K7127" i="1" s="1"/>
  <c r="L7128" i="1" s="1"/>
  <c r="M7130" i="1" s="1"/>
  <c r="S7130" i="1" s="1"/>
  <c r="G7129" i="1" l="1"/>
  <c r="N7129" i="1" s="1"/>
  <c r="E7130" i="1" s="1"/>
  <c r="Q7128" i="1"/>
  <c r="K7128" i="1" s="1"/>
  <c r="L7129" i="1" s="1"/>
  <c r="G7130" i="1" l="1"/>
  <c r="N7130" i="1" s="1"/>
  <c r="E7131" i="1" s="1"/>
  <c r="Q7129" i="1"/>
  <c r="K7129" i="1" s="1"/>
  <c r="L7130" i="1" s="1"/>
  <c r="M7131" i="1" s="1"/>
  <c r="S7131" i="1" s="1"/>
  <c r="G7131" i="1" l="1"/>
  <c r="N7131" i="1" s="1"/>
  <c r="E7132" i="1" s="1"/>
  <c r="Q7130" i="1"/>
  <c r="K7130" i="1" s="1"/>
  <c r="L7131" i="1" s="1"/>
  <c r="M7133" i="1" s="1"/>
  <c r="S7133" i="1" s="1"/>
  <c r="M7132" i="1" l="1"/>
  <c r="S7132" i="1" s="1"/>
  <c r="G7132" i="1"/>
  <c r="Q7131" i="1"/>
  <c r="K7131" i="1" s="1"/>
  <c r="L7132" i="1" s="1"/>
  <c r="N7132" i="1" l="1"/>
  <c r="E7133" i="1" s="1"/>
  <c r="G7133" i="1" s="1"/>
  <c r="N7133" i="1" s="1"/>
  <c r="E7134" i="1" s="1"/>
  <c r="Q7132" i="1"/>
  <c r="K7132" i="1" s="1"/>
  <c r="L7133" i="1" s="1"/>
  <c r="M7135" i="1" s="1"/>
  <c r="S7135" i="1" s="1"/>
  <c r="M7134" i="1" l="1"/>
  <c r="S7134" i="1" s="1"/>
  <c r="G7134" i="1"/>
  <c r="Q7133" i="1"/>
  <c r="K7133" i="1" s="1"/>
  <c r="L7134" i="1" s="1"/>
  <c r="N7134" i="1" l="1"/>
  <c r="E7135" i="1" s="1"/>
  <c r="G7135" i="1" s="1"/>
  <c r="N7135" i="1" s="1"/>
  <c r="E7136" i="1" s="1"/>
  <c r="Q7134" i="1"/>
  <c r="K7134" i="1" s="1"/>
  <c r="L7135" i="1" s="1"/>
  <c r="M7136" i="1" l="1"/>
  <c r="S7136" i="1" s="1"/>
  <c r="G7136" i="1"/>
  <c r="Q7135" i="1"/>
  <c r="K7135" i="1" s="1"/>
  <c r="L7136" i="1" s="1"/>
  <c r="M7138" i="1" s="1"/>
  <c r="S7138" i="1" s="1"/>
  <c r="N7136" i="1" l="1"/>
  <c r="E7137" i="1" s="1"/>
  <c r="G7137" i="1" s="1"/>
  <c r="M7137" i="1"/>
  <c r="S7137" i="1" s="1"/>
  <c r="Q7136" i="1"/>
  <c r="K7136" i="1" s="1"/>
  <c r="L7137" i="1" s="1"/>
  <c r="M7139" i="1" s="1"/>
  <c r="S7139" i="1" s="1"/>
  <c r="N7137" i="1" l="1"/>
  <c r="E7138" i="1" s="1"/>
  <c r="G7138" i="1" s="1"/>
  <c r="N7138" i="1" s="1"/>
  <c r="E7139" i="1" s="1"/>
  <c r="Q7137" i="1"/>
  <c r="K7137" i="1" s="1"/>
  <c r="L7138" i="1" s="1"/>
  <c r="M7140" i="1" s="1"/>
  <c r="S7140" i="1" s="1"/>
  <c r="Q7138" i="1" l="1"/>
  <c r="K7138" i="1" s="1"/>
  <c r="L7139" i="1" s="1"/>
  <c r="M7141" i="1" s="1"/>
  <c r="S7141" i="1" s="1"/>
  <c r="G7139" i="1"/>
  <c r="N7139" i="1" s="1"/>
  <c r="E7140" i="1" s="1"/>
  <c r="G7140" i="1" l="1"/>
  <c r="N7140" i="1" s="1"/>
  <c r="E7141" i="1" s="1"/>
  <c r="Q7139" i="1"/>
  <c r="K7139" i="1" s="1"/>
  <c r="L7140" i="1" s="1"/>
  <c r="M7142" i="1" s="1"/>
  <c r="S7142" i="1" s="1"/>
  <c r="G7141" i="1" l="1"/>
  <c r="N7141" i="1" s="1"/>
  <c r="E7142" i="1" s="1"/>
  <c r="Q7140" i="1"/>
  <c r="K7140" i="1" s="1"/>
  <c r="L7141" i="1" s="1"/>
  <c r="G7142" i="1" l="1"/>
  <c r="N7142" i="1" s="1"/>
  <c r="E7143" i="1" s="1"/>
  <c r="Q7141" i="1"/>
  <c r="K7141" i="1" s="1"/>
  <c r="L7142" i="1" s="1"/>
  <c r="M7144" i="1" s="1"/>
  <c r="S7144" i="1" s="1"/>
  <c r="M7143" i="1" l="1"/>
  <c r="S7143" i="1" s="1"/>
  <c r="G7143" i="1"/>
  <c r="Q7142" i="1"/>
  <c r="K7142" i="1" s="1"/>
  <c r="L7143" i="1" s="1"/>
  <c r="N7143" i="1" l="1"/>
  <c r="E7144" i="1" s="1"/>
  <c r="G7144" i="1" s="1"/>
  <c r="N7144" i="1" s="1"/>
  <c r="E7145" i="1" s="1"/>
  <c r="Q7143" i="1"/>
  <c r="K7143" i="1" s="1"/>
  <c r="L7144" i="1" s="1"/>
  <c r="M7145" i="1" s="1"/>
  <c r="S7145" i="1" s="1"/>
  <c r="G7145" i="1" l="1"/>
  <c r="N7145" i="1" s="1"/>
  <c r="E7146" i="1" s="1"/>
  <c r="Q7144" i="1"/>
  <c r="K7144" i="1" s="1"/>
  <c r="L7145" i="1" s="1"/>
  <c r="M7147" i="1" s="1"/>
  <c r="S7147" i="1" s="1"/>
  <c r="M7146" i="1" l="1"/>
  <c r="S7146" i="1" s="1"/>
  <c r="G7146" i="1"/>
  <c r="Q7145" i="1"/>
  <c r="K7145" i="1" s="1"/>
  <c r="L7146" i="1" s="1"/>
  <c r="N7146" i="1" l="1"/>
  <c r="E7147" i="1" s="1"/>
  <c r="G7147" i="1" s="1"/>
  <c r="N7147" i="1" s="1"/>
  <c r="E7148" i="1" s="1"/>
  <c r="Q7146" i="1"/>
  <c r="K7146" i="1" s="1"/>
  <c r="L7147" i="1" s="1"/>
  <c r="M7149" i="1" s="1"/>
  <c r="S7149" i="1" s="1"/>
  <c r="M7148" i="1" l="1"/>
  <c r="S7148" i="1" s="1"/>
  <c r="G7148" i="1"/>
  <c r="Q7147" i="1"/>
  <c r="K7147" i="1" s="1"/>
  <c r="L7148" i="1" s="1"/>
  <c r="M7150" i="1" s="1"/>
  <c r="S7150" i="1" s="1"/>
  <c r="N7148" i="1" l="1"/>
  <c r="E7149" i="1" s="1"/>
  <c r="G7149" i="1" s="1"/>
  <c r="N7149" i="1" s="1"/>
  <c r="E7150" i="1" s="1"/>
  <c r="Q7148" i="1"/>
  <c r="K7148" i="1" s="1"/>
  <c r="L7149" i="1" s="1"/>
  <c r="M7151" i="1" s="1"/>
  <c r="S7151" i="1" s="1"/>
  <c r="G7150" i="1" l="1"/>
  <c r="N7150" i="1" s="1"/>
  <c r="E7151" i="1" s="1"/>
  <c r="Q7149" i="1"/>
  <c r="K7149" i="1" s="1"/>
  <c r="L7150" i="1" s="1"/>
  <c r="M7152" i="1" s="1"/>
  <c r="S7152" i="1" s="1"/>
  <c r="G7151" i="1" l="1"/>
  <c r="N7151" i="1" s="1"/>
  <c r="E7152" i="1" s="1"/>
  <c r="Q7150" i="1"/>
  <c r="K7150" i="1" s="1"/>
  <c r="L7151" i="1" s="1"/>
  <c r="M7153" i="1" s="1"/>
  <c r="S7153" i="1" s="1"/>
  <c r="G7152" i="1" l="1"/>
  <c r="N7152" i="1" s="1"/>
  <c r="E7153" i="1" s="1"/>
  <c r="Q7151" i="1"/>
  <c r="K7151" i="1" s="1"/>
  <c r="L7152" i="1" s="1"/>
  <c r="M7154" i="1" s="1"/>
  <c r="S7154" i="1" s="1"/>
  <c r="G7153" i="1" l="1"/>
  <c r="N7153" i="1" s="1"/>
  <c r="E7154" i="1" s="1"/>
  <c r="Q7152" i="1"/>
  <c r="K7152" i="1" s="1"/>
  <c r="L7153" i="1" s="1"/>
  <c r="M7155" i="1" s="1"/>
  <c r="S7155" i="1" s="1"/>
  <c r="G7154" i="1" l="1"/>
  <c r="N7154" i="1" s="1"/>
  <c r="E7155" i="1" s="1"/>
  <c r="Q7153" i="1"/>
  <c r="K7153" i="1" s="1"/>
  <c r="L7154" i="1" s="1"/>
  <c r="G7155" i="1" l="1"/>
  <c r="N7155" i="1" s="1"/>
  <c r="E7156" i="1" s="1"/>
  <c r="Q7154" i="1"/>
  <c r="K7154" i="1" s="1"/>
  <c r="L7155" i="1" s="1"/>
  <c r="M7157" i="1" s="1"/>
  <c r="S7157" i="1" s="1"/>
  <c r="M7156" i="1" l="1"/>
  <c r="S7156" i="1" s="1"/>
  <c r="G7156" i="1"/>
  <c r="Q7155" i="1"/>
  <c r="K7155" i="1" s="1"/>
  <c r="L7156" i="1" s="1"/>
  <c r="N7156" i="1" l="1"/>
  <c r="E7157" i="1" s="1"/>
  <c r="G7157" i="1" s="1"/>
  <c r="N7157" i="1" s="1"/>
  <c r="E7158" i="1" s="1"/>
  <c r="Q7156" i="1"/>
  <c r="K7156" i="1" s="1"/>
  <c r="L7157" i="1" s="1"/>
  <c r="M7158" i="1" l="1"/>
  <c r="S7158" i="1" s="1"/>
  <c r="G7158" i="1"/>
  <c r="Q7157" i="1"/>
  <c r="K7157" i="1" s="1"/>
  <c r="L7158" i="1" s="1"/>
  <c r="M7160" i="1" s="1"/>
  <c r="S7160" i="1" s="1"/>
  <c r="M7159" i="1" l="1"/>
  <c r="S7159" i="1" s="1"/>
  <c r="N7158" i="1"/>
  <c r="E7159" i="1" s="1"/>
  <c r="G7159" i="1" s="1"/>
  <c r="Q7158" i="1"/>
  <c r="K7158" i="1" s="1"/>
  <c r="L7159" i="1" s="1"/>
  <c r="N7159" i="1" l="1"/>
  <c r="E7160" i="1" s="1"/>
  <c r="G7160" i="1" s="1"/>
  <c r="N7160" i="1" s="1"/>
  <c r="E7161" i="1" s="1"/>
  <c r="Q7159" i="1"/>
  <c r="K7159" i="1" s="1"/>
  <c r="L7160" i="1" s="1"/>
  <c r="M7161" i="1" l="1"/>
  <c r="S7161" i="1" s="1"/>
  <c r="Q7160" i="1"/>
  <c r="K7160" i="1" s="1"/>
  <c r="L7161" i="1" s="1"/>
  <c r="M7162" i="1" s="1"/>
  <c r="S7162" i="1" s="1"/>
  <c r="G7161" i="1"/>
  <c r="N7161" i="1" l="1"/>
  <c r="E7162" i="1" s="1"/>
  <c r="G7162" i="1" s="1"/>
  <c r="N7162" i="1" s="1"/>
  <c r="E7163" i="1" s="1"/>
  <c r="Q7161" i="1"/>
  <c r="K7161" i="1" s="1"/>
  <c r="L7162" i="1" s="1"/>
  <c r="M7163" i="1" l="1"/>
  <c r="S7163" i="1" s="1"/>
  <c r="G7163" i="1"/>
  <c r="Q7162" i="1"/>
  <c r="K7162" i="1" s="1"/>
  <c r="L7163" i="1" s="1"/>
  <c r="M7165" i="1" s="1"/>
  <c r="S7165" i="1" s="1"/>
  <c r="M7164" i="1" l="1"/>
  <c r="S7164" i="1" s="1"/>
  <c r="N7163" i="1"/>
  <c r="E7164" i="1" s="1"/>
  <c r="G7164" i="1" s="1"/>
  <c r="Q7163" i="1"/>
  <c r="K7163" i="1" s="1"/>
  <c r="L7164" i="1" s="1"/>
  <c r="N7164" i="1" l="1"/>
  <c r="E7165" i="1" s="1"/>
  <c r="G7165" i="1" s="1"/>
  <c r="N7165" i="1" s="1"/>
  <c r="E7166" i="1" s="1"/>
  <c r="Q7164" i="1"/>
  <c r="K7164" i="1" s="1"/>
  <c r="L7165" i="1" s="1"/>
  <c r="M7166" i="1" s="1"/>
  <c r="S7166" i="1" s="1"/>
  <c r="G7166" i="1" l="1"/>
  <c r="N7166" i="1" s="1"/>
  <c r="E7167" i="1" s="1"/>
  <c r="Q7165" i="1"/>
  <c r="K7165" i="1" s="1"/>
  <c r="L7166" i="1" s="1"/>
  <c r="M7168" i="1" s="1"/>
  <c r="S7168" i="1" s="1"/>
  <c r="M7167" i="1" l="1"/>
  <c r="S7167" i="1" s="1"/>
  <c r="G7167" i="1"/>
  <c r="Q7166" i="1"/>
  <c r="K7166" i="1" s="1"/>
  <c r="L7167" i="1" s="1"/>
  <c r="N7167" i="1" l="1"/>
  <c r="E7168" i="1" s="1"/>
  <c r="G7168" i="1" s="1"/>
  <c r="N7168" i="1" s="1"/>
  <c r="E7169" i="1" s="1"/>
  <c r="Q7167" i="1"/>
  <c r="K7167" i="1" s="1"/>
  <c r="L7168" i="1" s="1"/>
  <c r="M7169" i="1" l="1"/>
  <c r="S7169" i="1" s="1"/>
  <c r="G7169" i="1"/>
  <c r="Q7168" i="1"/>
  <c r="K7168" i="1" s="1"/>
  <c r="L7169" i="1" s="1"/>
  <c r="N7169" i="1" l="1"/>
  <c r="E7170" i="1" s="1"/>
  <c r="G7170" i="1" s="1"/>
  <c r="M7170" i="1"/>
  <c r="S7170" i="1" s="1"/>
  <c r="Q7169" i="1"/>
  <c r="K7169" i="1" s="1"/>
  <c r="L7170" i="1" s="1"/>
  <c r="N7170" i="1" l="1"/>
  <c r="E7171" i="1" s="1"/>
  <c r="G7171" i="1" s="1"/>
  <c r="M7171" i="1"/>
  <c r="S7171" i="1" s="1"/>
  <c r="Q7170" i="1"/>
  <c r="K7170" i="1" s="1"/>
  <c r="L7171" i="1" s="1"/>
  <c r="M7173" i="1" s="1"/>
  <c r="S7173" i="1" s="1"/>
  <c r="M7172" i="1" l="1"/>
  <c r="S7172" i="1" s="1"/>
  <c r="N7171" i="1"/>
  <c r="E7172" i="1" s="1"/>
  <c r="G7172" i="1" s="1"/>
  <c r="Q7171" i="1"/>
  <c r="K7171" i="1" s="1"/>
  <c r="L7172" i="1" s="1"/>
  <c r="N7172" i="1" l="1"/>
  <c r="E7173" i="1" s="1"/>
  <c r="G7173" i="1" s="1"/>
  <c r="N7173" i="1" s="1"/>
  <c r="E7174" i="1" s="1"/>
  <c r="Q7172" i="1"/>
  <c r="K7172" i="1" s="1"/>
  <c r="L7173" i="1" s="1"/>
  <c r="M7174" i="1" s="1"/>
  <c r="S7174" i="1" s="1"/>
  <c r="G7174" i="1" l="1"/>
  <c r="N7174" i="1" s="1"/>
  <c r="E7175" i="1" s="1"/>
  <c r="Q7173" i="1"/>
  <c r="K7173" i="1" s="1"/>
  <c r="L7174" i="1" s="1"/>
  <c r="M7175" i="1" l="1"/>
  <c r="S7175" i="1" s="1"/>
  <c r="G7175" i="1"/>
  <c r="Q7174" i="1"/>
  <c r="K7174" i="1" s="1"/>
  <c r="L7175" i="1" s="1"/>
  <c r="M7177" i="1" s="1"/>
  <c r="S7177" i="1" s="1"/>
  <c r="N7175" i="1" l="1"/>
  <c r="E7176" i="1" s="1"/>
  <c r="G7176" i="1" s="1"/>
  <c r="M7176" i="1"/>
  <c r="S7176" i="1" s="1"/>
  <c r="Q7175" i="1"/>
  <c r="K7175" i="1" s="1"/>
  <c r="L7176" i="1" s="1"/>
  <c r="N7176" i="1" l="1"/>
  <c r="E7177" i="1" s="1"/>
  <c r="G7177" i="1" s="1"/>
  <c r="N7177" i="1" s="1"/>
  <c r="E7178" i="1" s="1"/>
  <c r="Q7176" i="1"/>
  <c r="K7176" i="1" s="1"/>
  <c r="L7177" i="1" s="1"/>
  <c r="M7179" i="1" s="1"/>
  <c r="S7179" i="1" s="1"/>
  <c r="M7178" i="1" l="1"/>
  <c r="S7178" i="1" s="1"/>
  <c r="G7178" i="1"/>
  <c r="Q7177" i="1"/>
  <c r="K7177" i="1" s="1"/>
  <c r="L7178" i="1" s="1"/>
  <c r="M7180" i="1" s="1"/>
  <c r="S7180" i="1" s="1"/>
  <c r="N7178" i="1" l="1"/>
  <c r="E7179" i="1" s="1"/>
  <c r="G7179" i="1" s="1"/>
  <c r="N7179" i="1" s="1"/>
  <c r="E7180" i="1" s="1"/>
  <c r="Q7178" i="1"/>
  <c r="K7178" i="1" s="1"/>
  <c r="L7179" i="1" s="1"/>
  <c r="G7180" i="1" l="1"/>
  <c r="N7180" i="1" s="1"/>
  <c r="E7181" i="1" s="1"/>
  <c r="Q7179" i="1"/>
  <c r="K7179" i="1" s="1"/>
  <c r="L7180" i="1" s="1"/>
  <c r="M7181" i="1" l="1"/>
  <c r="S7181" i="1" s="1"/>
  <c r="G7181" i="1"/>
  <c r="Q7180" i="1"/>
  <c r="K7180" i="1" s="1"/>
  <c r="L7181" i="1" s="1"/>
  <c r="N7181" i="1" l="1"/>
  <c r="E7182" i="1" s="1"/>
  <c r="G7182" i="1" s="1"/>
  <c r="M7182" i="1"/>
  <c r="S7182" i="1" s="1"/>
  <c r="Q7181" i="1"/>
  <c r="K7181" i="1" s="1"/>
  <c r="L7182" i="1" s="1"/>
  <c r="M7184" i="1" s="1"/>
  <c r="S7184" i="1" s="1"/>
  <c r="M7183" i="1" l="1"/>
  <c r="S7183" i="1" s="1"/>
  <c r="N7182" i="1"/>
  <c r="E7183" i="1" s="1"/>
  <c r="G7183" i="1" s="1"/>
  <c r="Q7182" i="1"/>
  <c r="K7182" i="1" s="1"/>
  <c r="L7183" i="1" s="1"/>
  <c r="N7183" i="1" l="1"/>
  <c r="E7184" i="1" s="1"/>
  <c r="G7184" i="1" s="1"/>
  <c r="N7184" i="1" s="1"/>
  <c r="E7185" i="1" s="1"/>
  <c r="Q7183" i="1"/>
  <c r="K7183" i="1" s="1"/>
  <c r="L7184" i="1" s="1"/>
  <c r="M7186" i="1" s="1"/>
  <c r="S7186" i="1" s="1"/>
  <c r="M7185" i="1" l="1"/>
  <c r="S7185" i="1" s="1"/>
  <c r="G7185" i="1"/>
  <c r="Q7184" i="1"/>
  <c r="K7184" i="1" s="1"/>
  <c r="L7185" i="1" s="1"/>
  <c r="M7187" i="1" s="1"/>
  <c r="S7187" i="1" s="1"/>
  <c r="N7185" i="1" l="1"/>
  <c r="E7186" i="1" s="1"/>
  <c r="G7186" i="1" s="1"/>
  <c r="N7186" i="1" s="1"/>
  <c r="E7187" i="1" s="1"/>
  <c r="Q7185" i="1"/>
  <c r="K7185" i="1" s="1"/>
  <c r="L7186" i="1" s="1"/>
  <c r="G7187" i="1" l="1"/>
  <c r="N7187" i="1" s="1"/>
  <c r="E7188" i="1" s="1"/>
  <c r="Q7186" i="1"/>
  <c r="K7186" i="1" s="1"/>
  <c r="L7187" i="1" s="1"/>
  <c r="M7189" i="1" s="1"/>
  <c r="S7189" i="1" s="1"/>
  <c r="M7188" i="1" l="1"/>
  <c r="S7188" i="1" s="1"/>
  <c r="G7188" i="1"/>
  <c r="Q7187" i="1"/>
  <c r="K7187" i="1" s="1"/>
  <c r="L7188" i="1" s="1"/>
  <c r="N7188" i="1" l="1"/>
  <c r="E7189" i="1" s="1"/>
  <c r="G7189" i="1" s="1"/>
  <c r="N7189" i="1" s="1"/>
  <c r="E7190" i="1" s="1"/>
  <c r="Q7188" i="1"/>
  <c r="K7188" i="1" s="1"/>
  <c r="L7189" i="1" s="1"/>
  <c r="M7191" i="1" s="1"/>
  <c r="S7191" i="1" s="1"/>
  <c r="M7190" i="1" l="1"/>
  <c r="S7190" i="1" s="1"/>
  <c r="Q7189" i="1"/>
  <c r="K7189" i="1" s="1"/>
  <c r="L7190" i="1" s="1"/>
  <c r="G7190" i="1"/>
  <c r="N7190" i="1" l="1"/>
  <c r="E7191" i="1" s="1"/>
  <c r="G7191" i="1" s="1"/>
  <c r="N7191" i="1" s="1"/>
  <c r="E7192" i="1" s="1"/>
  <c r="Q7190" i="1"/>
  <c r="K7190" i="1" s="1"/>
  <c r="L7191" i="1" s="1"/>
  <c r="M7193" i="1" s="1"/>
  <c r="S7193" i="1" s="1"/>
  <c r="M7192" i="1" l="1"/>
  <c r="S7192" i="1" s="1"/>
  <c r="G7192" i="1"/>
  <c r="Q7191" i="1"/>
  <c r="K7191" i="1" s="1"/>
  <c r="L7192" i="1" s="1"/>
  <c r="N7192" i="1" l="1"/>
  <c r="E7193" i="1" s="1"/>
  <c r="G7193" i="1" s="1"/>
  <c r="N7193" i="1" s="1"/>
  <c r="E7194" i="1" s="1"/>
  <c r="Q7192" i="1"/>
  <c r="K7192" i="1" s="1"/>
  <c r="L7193" i="1" s="1"/>
  <c r="M7195" i="1" s="1"/>
  <c r="S7195" i="1" s="1"/>
  <c r="M7194" i="1" l="1"/>
  <c r="S7194" i="1" s="1"/>
  <c r="G7194" i="1"/>
  <c r="Q7193" i="1"/>
  <c r="K7193" i="1" s="1"/>
  <c r="L7194" i="1" s="1"/>
  <c r="M7196" i="1" s="1"/>
  <c r="S7196" i="1" s="1"/>
  <c r="N7194" i="1" l="1"/>
  <c r="E7195" i="1" s="1"/>
  <c r="G7195" i="1" s="1"/>
  <c r="N7195" i="1" s="1"/>
  <c r="E7196" i="1" s="1"/>
  <c r="Q7194" i="1"/>
  <c r="K7194" i="1" s="1"/>
  <c r="L7195" i="1" s="1"/>
  <c r="G7196" i="1" l="1"/>
  <c r="N7196" i="1" s="1"/>
  <c r="E7197" i="1" s="1"/>
  <c r="Q7195" i="1"/>
  <c r="K7195" i="1" s="1"/>
  <c r="L7196" i="1" s="1"/>
  <c r="M7197" i="1" l="1"/>
  <c r="S7197" i="1" s="1"/>
  <c r="G7197" i="1"/>
  <c r="Q7196" i="1"/>
  <c r="K7196" i="1" s="1"/>
  <c r="L7197" i="1" s="1"/>
  <c r="M7198" i="1" s="1"/>
  <c r="S7198" i="1" s="1"/>
  <c r="N7197" i="1" l="1"/>
  <c r="E7198" i="1" s="1"/>
  <c r="G7198" i="1" s="1"/>
  <c r="N7198" i="1" s="1"/>
  <c r="E7199" i="1" s="1"/>
  <c r="Q7197" i="1"/>
  <c r="K7197" i="1" s="1"/>
  <c r="L7198" i="1" s="1"/>
  <c r="M7199" i="1" l="1"/>
  <c r="S7199" i="1" s="1"/>
  <c r="G7199" i="1"/>
  <c r="Q7198" i="1"/>
  <c r="K7198" i="1" s="1"/>
  <c r="L7199" i="1" s="1"/>
  <c r="M7200" i="1" s="1"/>
  <c r="S7200" i="1" s="1"/>
  <c r="N7199" i="1" l="1"/>
  <c r="E7200" i="1" s="1"/>
  <c r="G7200" i="1" s="1"/>
  <c r="N7200" i="1" s="1"/>
  <c r="E7201" i="1" s="1"/>
  <c r="Q7199" i="1"/>
  <c r="K7199" i="1" s="1"/>
  <c r="L7200" i="1" s="1"/>
  <c r="M7201" i="1" l="1"/>
  <c r="S7201" i="1" s="1"/>
  <c r="G7201" i="1"/>
  <c r="Q7200" i="1"/>
  <c r="K7200" i="1" s="1"/>
  <c r="L7201" i="1" s="1"/>
  <c r="M7203" i="1" s="1"/>
  <c r="S7203" i="1" s="1"/>
  <c r="N7201" i="1" l="1"/>
  <c r="E7202" i="1" s="1"/>
  <c r="G7202" i="1" s="1"/>
  <c r="M7202" i="1"/>
  <c r="S7202" i="1" s="1"/>
  <c r="Q7201" i="1"/>
  <c r="K7201" i="1" s="1"/>
  <c r="L7202" i="1" s="1"/>
  <c r="M7204" i="1" s="1"/>
  <c r="S7204" i="1" s="1"/>
  <c r="N7202" i="1" l="1"/>
  <c r="E7203" i="1" s="1"/>
  <c r="G7203" i="1" s="1"/>
  <c r="N7203" i="1" s="1"/>
  <c r="E7204" i="1" s="1"/>
  <c r="Q7202" i="1"/>
  <c r="K7202" i="1" s="1"/>
  <c r="L7203" i="1" s="1"/>
  <c r="M7205" i="1" s="1"/>
  <c r="S7205" i="1" s="1"/>
  <c r="G7204" i="1" l="1"/>
  <c r="N7204" i="1" s="1"/>
  <c r="E7205" i="1" s="1"/>
  <c r="Q7203" i="1"/>
  <c r="K7203" i="1" s="1"/>
  <c r="L7204" i="1" s="1"/>
  <c r="G7205" i="1" l="1"/>
  <c r="N7205" i="1" s="1"/>
  <c r="E7206" i="1" s="1"/>
  <c r="Q7204" i="1"/>
  <c r="K7204" i="1" s="1"/>
  <c r="L7205" i="1" s="1"/>
  <c r="M7206" i="1" s="1"/>
  <c r="S7206" i="1" s="1"/>
  <c r="G7206" i="1" l="1"/>
  <c r="N7206" i="1" s="1"/>
  <c r="E7207" i="1" s="1"/>
  <c r="Q7205" i="1"/>
  <c r="K7205" i="1" s="1"/>
  <c r="L7206" i="1" s="1"/>
  <c r="M7208" i="1" s="1"/>
  <c r="S7208" i="1" s="1"/>
  <c r="M7207" i="1" l="1"/>
  <c r="S7207" i="1" s="1"/>
  <c r="G7207" i="1"/>
  <c r="Q7206" i="1"/>
  <c r="K7206" i="1" s="1"/>
  <c r="L7207" i="1" s="1"/>
  <c r="N7207" i="1" l="1"/>
  <c r="E7208" i="1" s="1"/>
  <c r="G7208" i="1" s="1"/>
  <c r="N7208" i="1" s="1"/>
  <c r="E7209" i="1" s="1"/>
  <c r="Q7207" i="1"/>
  <c r="K7207" i="1" s="1"/>
  <c r="L7208" i="1" s="1"/>
  <c r="M7210" i="1" s="1"/>
  <c r="S7210" i="1" s="1"/>
  <c r="M7209" i="1" l="1"/>
  <c r="S7209" i="1" s="1"/>
  <c r="G7209" i="1"/>
  <c r="Q7208" i="1"/>
  <c r="K7208" i="1" s="1"/>
  <c r="L7209" i="1" s="1"/>
  <c r="N7209" i="1" l="1"/>
  <c r="E7210" i="1" s="1"/>
  <c r="G7210" i="1" s="1"/>
  <c r="N7210" i="1" s="1"/>
  <c r="E7211" i="1" s="1"/>
  <c r="Q7209" i="1"/>
  <c r="K7209" i="1" s="1"/>
  <c r="L7210" i="1" s="1"/>
  <c r="M7212" i="1" s="1"/>
  <c r="S7212" i="1" s="1"/>
  <c r="M7211" i="1" l="1"/>
  <c r="S7211" i="1" s="1"/>
  <c r="G7211" i="1"/>
  <c r="Q7210" i="1"/>
  <c r="K7210" i="1" s="1"/>
  <c r="L7211" i="1" s="1"/>
  <c r="N7211" i="1" l="1"/>
  <c r="E7212" i="1" s="1"/>
  <c r="G7212" i="1" s="1"/>
  <c r="N7212" i="1" s="1"/>
  <c r="E7213" i="1" s="1"/>
  <c r="Q7211" i="1"/>
  <c r="K7211" i="1" s="1"/>
  <c r="L7212" i="1" s="1"/>
  <c r="M7213" i="1" l="1"/>
  <c r="S7213" i="1" s="1"/>
  <c r="G7213" i="1"/>
  <c r="Q7212" i="1"/>
  <c r="K7212" i="1" s="1"/>
  <c r="L7213" i="1" s="1"/>
  <c r="N7213" i="1" l="1"/>
  <c r="E7214" i="1" s="1"/>
  <c r="G7214" i="1" s="1"/>
  <c r="M7214" i="1"/>
  <c r="S7214" i="1" s="1"/>
  <c r="Q7213" i="1"/>
  <c r="K7213" i="1" s="1"/>
  <c r="L7214" i="1" s="1"/>
  <c r="N7214" i="1" l="1"/>
  <c r="E7215" i="1" s="1"/>
  <c r="G7215" i="1" s="1"/>
  <c r="M7215" i="1"/>
  <c r="S7215" i="1" s="1"/>
  <c r="Q7214" i="1"/>
  <c r="K7214" i="1" s="1"/>
  <c r="L7215" i="1" s="1"/>
  <c r="M7216" i="1" s="1"/>
  <c r="S7216" i="1" s="1"/>
  <c r="N7215" i="1" l="1"/>
  <c r="E7216" i="1" s="1"/>
  <c r="G7216" i="1" s="1"/>
  <c r="N7216" i="1" s="1"/>
  <c r="E7217" i="1" s="1"/>
  <c r="Q7215" i="1"/>
  <c r="K7215" i="1" s="1"/>
  <c r="L7216" i="1" s="1"/>
  <c r="M7218" i="1" s="1"/>
  <c r="S7218" i="1" s="1"/>
  <c r="M7217" i="1" l="1"/>
  <c r="S7217" i="1" s="1"/>
  <c r="G7217" i="1"/>
  <c r="Q7216" i="1"/>
  <c r="K7216" i="1" s="1"/>
  <c r="L7217" i="1" s="1"/>
  <c r="M7219" i="1" s="1"/>
  <c r="S7219" i="1" s="1"/>
  <c r="N7217" i="1" l="1"/>
  <c r="E7218" i="1" s="1"/>
  <c r="G7218" i="1" s="1"/>
  <c r="N7218" i="1" s="1"/>
  <c r="E7219" i="1" s="1"/>
  <c r="Q7217" i="1"/>
  <c r="K7217" i="1" s="1"/>
  <c r="L7218" i="1" s="1"/>
  <c r="G7219" i="1" l="1"/>
  <c r="N7219" i="1" s="1"/>
  <c r="E7220" i="1" s="1"/>
  <c r="Q7218" i="1"/>
  <c r="K7218" i="1" s="1"/>
  <c r="L7219" i="1" s="1"/>
  <c r="M7220" i="1" l="1"/>
  <c r="S7220" i="1" s="1"/>
  <c r="G7220" i="1"/>
  <c r="Q7219" i="1"/>
  <c r="K7219" i="1" s="1"/>
  <c r="L7220" i="1" s="1"/>
  <c r="M7221" i="1" s="1"/>
  <c r="S7221" i="1" s="1"/>
  <c r="N7220" i="1" l="1"/>
  <c r="E7221" i="1" s="1"/>
  <c r="G7221" i="1" s="1"/>
  <c r="N7221" i="1" s="1"/>
  <c r="E7222" i="1" s="1"/>
  <c r="Q7220" i="1"/>
  <c r="K7220" i="1" s="1"/>
  <c r="L7221" i="1" s="1"/>
  <c r="M7222" i="1" l="1"/>
  <c r="S7222" i="1" s="1"/>
  <c r="Q7221" i="1"/>
  <c r="K7221" i="1" s="1"/>
  <c r="L7222" i="1" s="1"/>
  <c r="M7224" i="1" s="1"/>
  <c r="S7224" i="1" s="1"/>
  <c r="G7222" i="1"/>
  <c r="N7222" i="1" l="1"/>
  <c r="E7223" i="1" s="1"/>
  <c r="G7223" i="1" s="1"/>
  <c r="M7223" i="1"/>
  <c r="S7223" i="1" s="1"/>
  <c r="Q7222" i="1"/>
  <c r="K7222" i="1" s="1"/>
  <c r="L7223" i="1" s="1"/>
  <c r="M7225" i="1" s="1"/>
  <c r="S7225" i="1" s="1"/>
  <c r="N7223" i="1" l="1"/>
  <c r="E7224" i="1" s="1"/>
  <c r="G7224" i="1" s="1"/>
  <c r="N7224" i="1" s="1"/>
  <c r="E7225" i="1" s="1"/>
  <c r="Q7223" i="1"/>
  <c r="K7223" i="1" s="1"/>
  <c r="L7224" i="1" s="1"/>
  <c r="G7225" i="1" l="1"/>
  <c r="N7225" i="1" s="1"/>
  <c r="E7226" i="1" s="1"/>
  <c r="Q7224" i="1"/>
  <c r="K7224" i="1" s="1"/>
  <c r="L7225" i="1" s="1"/>
  <c r="M7227" i="1" s="1"/>
  <c r="S7227" i="1" s="1"/>
  <c r="M7226" i="1" l="1"/>
  <c r="S7226" i="1" s="1"/>
  <c r="G7226" i="1"/>
  <c r="Q7225" i="1"/>
  <c r="K7225" i="1" s="1"/>
  <c r="L7226" i="1" s="1"/>
  <c r="M7228" i="1" s="1"/>
  <c r="S7228" i="1" s="1"/>
  <c r="N7226" i="1" l="1"/>
  <c r="E7227" i="1" s="1"/>
  <c r="G7227" i="1" s="1"/>
  <c r="N7227" i="1" s="1"/>
  <c r="E7228" i="1" s="1"/>
  <c r="Q7226" i="1"/>
  <c r="K7226" i="1" s="1"/>
  <c r="L7227" i="1" s="1"/>
  <c r="M7229" i="1" s="1"/>
  <c r="S7229" i="1" s="1"/>
  <c r="G7228" i="1" l="1"/>
  <c r="N7228" i="1" s="1"/>
  <c r="E7229" i="1" s="1"/>
  <c r="Q7227" i="1"/>
  <c r="K7227" i="1" s="1"/>
  <c r="L7228" i="1" s="1"/>
  <c r="G7229" i="1" l="1"/>
  <c r="N7229" i="1" s="1"/>
  <c r="E7230" i="1" s="1"/>
  <c r="Q7228" i="1"/>
  <c r="K7228" i="1" s="1"/>
  <c r="L7229" i="1" s="1"/>
  <c r="M7230" i="1" l="1"/>
  <c r="S7230" i="1" s="1"/>
  <c r="G7230" i="1"/>
  <c r="Q7229" i="1"/>
  <c r="K7229" i="1" s="1"/>
  <c r="L7230" i="1" s="1"/>
  <c r="M7231" i="1" s="1"/>
  <c r="S7231" i="1" s="1"/>
  <c r="N7230" i="1" l="1"/>
  <c r="E7231" i="1" s="1"/>
  <c r="G7231" i="1" s="1"/>
  <c r="N7231" i="1" s="1"/>
  <c r="E7232" i="1" s="1"/>
  <c r="Q7230" i="1"/>
  <c r="K7230" i="1" s="1"/>
  <c r="L7231" i="1" s="1"/>
  <c r="M7232" i="1" l="1"/>
  <c r="S7232" i="1" s="1"/>
  <c r="G7232" i="1"/>
  <c r="Q7231" i="1"/>
  <c r="K7231" i="1" s="1"/>
  <c r="L7232" i="1" s="1"/>
  <c r="N7232" i="1" l="1"/>
  <c r="E7233" i="1" s="1"/>
  <c r="G7233" i="1" s="1"/>
  <c r="M7233" i="1"/>
  <c r="S7233" i="1" s="1"/>
  <c r="Q7232" i="1"/>
  <c r="K7232" i="1" s="1"/>
  <c r="L7233" i="1" s="1"/>
  <c r="N7233" i="1" l="1"/>
  <c r="E7234" i="1" s="1"/>
  <c r="G7234" i="1" s="1"/>
  <c r="M7234" i="1"/>
  <c r="S7234" i="1" s="1"/>
  <c r="Q7233" i="1"/>
  <c r="K7233" i="1" s="1"/>
  <c r="L7234" i="1" s="1"/>
  <c r="M7236" i="1" s="1"/>
  <c r="S7236" i="1" s="1"/>
  <c r="N7234" i="1" l="1"/>
  <c r="E7235" i="1" s="1"/>
  <c r="G7235" i="1" s="1"/>
  <c r="M7235" i="1"/>
  <c r="S7235" i="1" s="1"/>
  <c r="Q7234" i="1"/>
  <c r="K7234" i="1" s="1"/>
  <c r="L7235" i="1" s="1"/>
  <c r="M7237" i="1" s="1"/>
  <c r="S7237" i="1" s="1"/>
  <c r="N7235" i="1" l="1"/>
  <c r="E7236" i="1" s="1"/>
  <c r="G7236" i="1" s="1"/>
  <c r="N7236" i="1" s="1"/>
  <c r="E7237" i="1" s="1"/>
  <c r="Q7235" i="1"/>
  <c r="K7235" i="1" s="1"/>
  <c r="L7236" i="1" s="1"/>
  <c r="G7237" i="1" l="1"/>
  <c r="N7237" i="1" s="1"/>
  <c r="E7238" i="1" s="1"/>
  <c r="Q7236" i="1"/>
  <c r="K7236" i="1" s="1"/>
  <c r="L7237" i="1" s="1"/>
  <c r="M7238" i="1" l="1"/>
  <c r="S7238" i="1" s="1"/>
  <c r="G7238" i="1"/>
  <c r="Q7237" i="1"/>
  <c r="K7237" i="1" s="1"/>
  <c r="L7238" i="1" s="1"/>
  <c r="N7238" i="1" l="1"/>
  <c r="E7239" i="1" s="1"/>
  <c r="G7239" i="1" s="1"/>
  <c r="M7239" i="1"/>
  <c r="S7239" i="1" s="1"/>
  <c r="Q7238" i="1"/>
  <c r="K7238" i="1" s="1"/>
  <c r="L7239" i="1" s="1"/>
  <c r="M7241" i="1" s="1"/>
  <c r="S7241" i="1" s="1"/>
  <c r="N7239" i="1" l="1"/>
  <c r="E7240" i="1" s="1"/>
  <c r="G7240" i="1" s="1"/>
  <c r="M7240" i="1"/>
  <c r="S7240" i="1" s="1"/>
  <c r="Q7239" i="1"/>
  <c r="K7239" i="1" s="1"/>
  <c r="L7240" i="1" s="1"/>
  <c r="M7242" i="1" s="1"/>
  <c r="S7242" i="1" s="1"/>
  <c r="N7240" i="1" l="1"/>
  <c r="E7241" i="1" s="1"/>
  <c r="G7241" i="1" s="1"/>
  <c r="N7241" i="1" s="1"/>
  <c r="E7242" i="1" s="1"/>
  <c r="Q7240" i="1"/>
  <c r="K7240" i="1" s="1"/>
  <c r="L7241" i="1" s="1"/>
  <c r="M7243" i="1" s="1"/>
  <c r="S7243" i="1" s="1"/>
  <c r="G7242" i="1" l="1"/>
  <c r="N7242" i="1" s="1"/>
  <c r="E7243" i="1" s="1"/>
  <c r="Q7241" i="1"/>
  <c r="K7241" i="1" s="1"/>
  <c r="L7242" i="1" s="1"/>
  <c r="G7243" i="1" l="1"/>
  <c r="N7243" i="1" s="1"/>
  <c r="E7244" i="1" s="1"/>
  <c r="Q7242" i="1"/>
  <c r="K7242" i="1" s="1"/>
  <c r="L7243" i="1" s="1"/>
  <c r="M7244" i="1" s="1"/>
  <c r="S7244" i="1" s="1"/>
  <c r="G7244" i="1" l="1"/>
  <c r="N7244" i="1" s="1"/>
  <c r="E7245" i="1" s="1"/>
  <c r="Q7243" i="1"/>
  <c r="K7243" i="1" s="1"/>
  <c r="L7244" i="1" s="1"/>
  <c r="M7246" i="1" s="1"/>
  <c r="S7246" i="1" s="1"/>
  <c r="M7245" i="1" l="1"/>
  <c r="S7245" i="1" s="1"/>
  <c r="G7245" i="1"/>
  <c r="Q7244" i="1"/>
  <c r="K7244" i="1" s="1"/>
  <c r="L7245" i="1" s="1"/>
  <c r="M7247" i="1" s="1"/>
  <c r="S7247" i="1" s="1"/>
  <c r="N7245" i="1" l="1"/>
  <c r="E7246" i="1" s="1"/>
  <c r="G7246" i="1" s="1"/>
  <c r="N7246" i="1" s="1"/>
  <c r="E7247" i="1" s="1"/>
  <c r="Q7245" i="1"/>
  <c r="K7245" i="1" s="1"/>
  <c r="L7246" i="1" s="1"/>
  <c r="G7247" i="1" l="1"/>
  <c r="N7247" i="1" s="1"/>
  <c r="E7248" i="1" s="1"/>
  <c r="Q7246" i="1"/>
  <c r="K7246" i="1" s="1"/>
  <c r="L7247" i="1" s="1"/>
  <c r="M7248" i="1" l="1"/>
  <c r="S7248" i="1" s="1"/>
  <c r="G7248" i="1"/>
  <c r="Q7247" i="1"/>
  <c r="K7247" i="1" s="1"/>
  <c r="L7248" i="1" s="1"/>
  <c r="M7249" i="1" s="1"/>
  <c r="S7249" i="1" s="1"/>
  <c r="N7248" i="1" l="1"/>
  <c r="E7249" i="1" s="1"/>
  <c r="G7249" i="1" s="1"/>
  <c r="N7249" i="1" s="1"/>
  <c r="E7250" i="1" s="1"/>
  <c r="Q7248" i="1"/>
  <c r="K7248" i="1" s="1"/>
  <c r="L7249" i="1" s="1"/>
  <c r="M7251" i="1" s="1"/>
  <c r="S7251" i="1" s="1"/>
  <c r="M7250" i="1" l="1"/>
  <c r="S7250" i="1" s="1"/>
  <c r="G7250" i="1"/>
  <c r="Q7249" i="1"/>
  <c r="K7249" i="1" s="1"/>
  <c r="L7250" i="1" s="1"/>
  <c r="M7252" i="1" s="1"/>
  <c r="S7252" i="1" s="1"/>
  <c r="N7250" i="1" l="1"/>
  <c r="E7251" i="1" s="1"/>
  <c r="G7251" i="1" s="1"/>
  <c r="N7251" i="1" s="1"/>
  <c r="E7252" i="1" s="1"/>
  <c r="Q7250" i="1"/>
  <c r="K7250" i="1" s="1"/>
  <c r="L7251" i="1" s="1"/>
  <c r="G7252" i="1" l="1"/>
  <c r="N7252" i="1" s="1"/>
  <c r="E7253" i="1" s="1"/>
  <c r="Q7251" i="1"/>
  <c r="K7251" i="1" s="1"/>
  <c r="L7252" i="1" s="1"/>
  <c r="M7253" i="1" s="1"/>
  <c r="S7253" i="1" s="1"/>
  <c r="G7253" i="1" l="1"/>
  <c r="N7253" i="1" s="1"/>
  <c r="E7254" i="1" s="1"/>
  <c r="Q7252" i="1"/>
  <c r="K7252" i="1" s="1"/>
  <c r="L7253" i="1" s="1"/>
  <c r="M7254" i="1" l="1"/>
  <c r="S7254" i="1" s="1"/>
  <c r="G7254" i="1"/>
  <c r="Q7253" i="1"/>
  <c r="K7253" i="1" s="1"/>
  <c r="L7254" i="1" s="1"/>
  <c r="M7255" i="1" s="1"/>
  <c r="S7255" i="1" s="1"/>
  <c r="N7254" i="1" l="1"/>
  <c r="E7255" i="1" s="1"/>
  <c r="G7255" i="1" s="1"/>
  <c r="N7255" i="1" s="1"/>
  <c r="E7256" i="1" s="1"/>
  <c r="Q7254" i="1"/>
  <c r="K7254" i="1" s="1"/>
  <c r="L7255" i="1" s="1"/>
  <c r="M7256" i="1" l="1"/>
  <c r="S7256" i="1" s="1"/>
  <c r="Q7255" i="1"/>
  <c r="K7255" i="1" s="1"/>
  <c r="L7256" i="1" s="1"/>
  <c r="G7256" i="1"/>
  <c r="N7256" i="1" l="1"/>
  <c r="E7257" i="1" s="1"/>
  <c r="G7257" i="1" s="1"/>
  <c r="M7257" i="1"/>
  <c r="S7257" i="1" s="1"/>
  <c r="Q7256" i="1"/>
  <c r="K7256" i="1" s="1"/>
  <c r="L7257" i="1" s="1"/>
  <c r="M7259" i="1" s="1"/>
  <c r="S7259" i="1" s="1"/>
  <c r="N7257" i="1" l="1"/>
  <c r="E7258" i="1" s="1"/>
  <c r="G7258" i="1" s="1"/>
  <c r="M7258" i="1"/>
  <c r="S7258" i="1" s="1"/>
  <c r="Q7257" i="1"/>
  <c r="K7257" i="1" s="1"/>
  <c r="L7258" i="1" s="1"/>
  <c r="N7258" i="1" l="1"/>
  <c r="E7259" i="1" s="1"/>
  <c r="G7259" i="1" s="1"/>
  <c r="N7259" i="1" s="1"/>
  <c r="E7260" i="1" s="1"/>
  <c r="Q7258" i="1"/>
  <c r="K7258" i="1" s="1"/>
  <c r="L7259" i="1" s="1"/>
  <c r="M7261" i="1" s="1"/>
  <c r="S7261" i="1" s="1"/>
  <c r="M7260" i="1" l="1"/>
  <c r="S7260" i="1" s="1"/>
  <c r="G7260" i="1"/>
  <c r="Q7259" i="1"/>
  <c r="K7259" i="1" s="1"/>
  <c r="L7260" i="1" s="1"/>
  <c r="N7260" i="1" l="1"/>
  <c r="E7261" i="1" s="1"/>
  <c r="G7261" i="1" s="1"/>
  <c r="N7261" i="1" s="1"/>
  <c r="E7262" i="1" s="1"/>
  <c r="Q7260" i="1"/>
  <c r="K7260" i="1" s="1"/>
  <c r="L7261" i="1" s="1"/>
  <c r="M7262" i="1" l="1"/>
  <c r="S7262" i="1" s="1"/>
  <c r="G7262" i="1"/>
  <c r="Q7261" i="1"/>
  <c r="K7261" i="1" s="1"/>
  <c r="L7262" i="1" s="1"/>
  <c r="N7262" i="1" l="1"/>
  <c r="E7263" i="1" s="1"/>
  <c r="G7263" i="1" s="1"/>
  <c r="M7263" i="1"/>
  <c r="S7263" i="1" s="1"/>
  <c r="Q7262" i="1"/>
  <c r="K7262" i="1" s="1"/>
  <c r="L7263" i="1" s="1"/>
  <c r="N7263" i="1" l="1"/>
  <c r="E7264" i="1" s="1"/>
  <c r="G7264" i="1" s="1"/>
  <c r="M7264" i="1"/>
  <c r="S7264" i="1" s="1"/>
  <c r="Q7263" i="1"/>
  <c r="K7263" i="1" s="1"/>
  <c r="L7264" i="1" s="1"/>
  <c r="M7265" i="1" s="1"/>
  <c r="S7265" i="1" s="1"/>
  <c r="N7264" i="1" l="1"/>
  <c r="E7265" i="1" s="1"/>
  <c r="G7265" i="1" s="1"/>
  <c r="N7265" i="1" s="1"/>
  <c r="E7266" i="1" s="1"/>
  <c r="Q7264" i="1"/>
  <c r="K7264" i="1" s="1"/>
  <c r="L7265" i="1" s="1"/>
  <c r="M7266" i="1" s="1"/>
  <c r="S7266" i="1" s="1"/>
  <c r="G7266" i="1" l="1"/>
  <c r="N7266" i="1" s="1"/>
  <c r="E7267" i="1" s="1"/>
  <c r="Q7265" i="1"/>
  <c r="K7265" i="1" s="1"/>
  <c r="L7266" i="1" s="1"/>
  <c r="M7267" i="1" l="1"/>
  <c r="S7267" i="1" s="1"/>
  <c r="G7267" i="1"/>
  <c r="Q7266" i="1"/>
  <c r="K7266" i="1" s="1"/>
  <c r="L7267" i="1" s="1"/>
  <c r="N7267" i="1" l="1"/>
  <c r="E7268" i="1" s="1"/>
  <c r="G7268" i="1" s="1"/>
  <c r="M7268" i="1"/>
  <c r="S7268" i="1" s="1"/>
  <c r="Q7267" i="1"/>
  <c r="K7267" i="1" s="1"/>
  <c r="L7268" i="1" s="1"/>
  <c r="M7270" i="1" s="1"/>
  <c r="S7270" i="1" s="1"/>
  <c r="M7269" i="1" l="1"/>
  <c r="S7269" i="1" s="1"/>
  <c r="N7268" i="1"/>
  <c r="E7269" i="1" s="1"/>
  <c r="G7269" i="1" s="1"/>
  <c r="Q7268" i="1"/>
  <c r="K7268" i="1" s="1"/>
  <c r="L7269" i="1" s="1"/>
  <c r="M7271" i="1" s="1"/>
  <c r="S7271" i="1" s="1"/>
  <c r="N7269" i="1" l="1"/>
  <c r="E7270" i="1" s="1"/>
  <c r="G7270" i="1" s="1"/>
  <c r="N7270" i="1" s="1"/>
  <c r="E7271" i="1" s="1"/>
  <c r="Q7269" i="1"/>
  <c r="K7269" i="1" s="1"/>
  <c r="L7270" i="1" s="1"/>
  <c r="G7271" i="1" l="1"/>
  <c r="N7271" i="1" s="1"/>
  <c r="E7272" i="1" s="1"/>
  <c r="Q7270" i="1"/>
  <c r="K7270" i="1" s="1"/>
  <c r="L7271" i="1" s="1"/>
  <c r="M7272" i="1" s="1"/>
  <c r="S7272" i="1" s="1"/>
  <c r="G7272" i="1" l="1"/>
  <c r="N7272" i="1" s="1"/>
  <c r="E7273" i="1" s="1"/>
  <c r="Q7271" i="1"/>
  <c r="K7271" i="1" s="1"/>
  <c r="L7272" i="1" s="1"/>
  <c r="M7274" i="1" s="1"/>
  <c r="S7274" i="1" s="1"/>
  <c r="M7273" i="1" l="1"/>
  <c r="S7273" i="1" s="1"/>
  <c r="G7273" i="1"/>
  <c r="Q7272" i="1"/>
  <c r="K7272" i="1" s="1"/>
  <c r="L7273" i="1" s="1"/>
  <c r="N7273" i="1" l="1"/>
  <c r="E7274" i="1" s="1"/>
  <c r="G7274" i="1" s="1"/>
  <c r="N7274" i="1" s="1"/>
  <c r="E7275" i="1" s="1"/>
  <c r="Q7273" i="1"/>
  <c r="K7273" i="1" s="1"/>
  <c r="L7274" i="1" s="1"/>
  <c r="M7275" i="1" l="1"/>
  <c r="S7275" i="1" s="1"/>
  <c r="G7275" i="1"/>
  <c r="Q7274" i="1"/>
  <c r="K7274" i="1" s="1"/>
  <c r="L7275" i="1" s="1"/>
  <c r="M7277" i="1" s="1"/>
  <c r="S7277" i="1" s="1"/>
  <c r="N7275" i="1" l="1"/>
  <c r="E7276" i="1" s="1"/>
  <c r="G7276" i="1" s="1"/>
  <c r="M7276" i="1"/>
  <c r="S7276" i="1" s="1"/>
  <c r="Q7275" i="1"/>
  <c r="K7275" i="1" s="1"/>
  <c r="L7276" i="1" s="1"/>
  <c r="M7278" i="1" s="1"/>
  <c r="S7278" i="1" s="1"/>
  <c r="N7276" i="1" l="1"/>
  <c r="E7277" i="1" s="1"/>
  <c r="G7277" i="1" s="1"/>
  <c r="N7277" i="1" s="1"/>
  <c r="E7278" i="1" s="1"/>
  <c r="Q7276" i="1"/>
  <c r="K7276" i="1" s="1"/>
  <c r="L7277" i="1" s="1"/>
  <c r="G7278" i="1" l="1"/>
  <c r="N7278" i="1" s="1"/>
  <c r="E7279" i="1" s="1"/>
  <c r="Q7277" i="1"/>
  <c r="K7277" i="1" s="1"/>
  <c r="L7278" i="1" s="1"/>
  <c r="M7279" i="1" l="1"/>
  <c r="S7279" i="1" s="1"/>
  <c r="G7279" i="1"/>
  <c r="Q7278" i="1"/>
  <c r="K7278" i="1" s="1"/>
  <c r="L7279" i="1" s="1"/>
  <c r="M7281" i="1" s="1"/>
  <c r="S7281" i="1" s="1"/>
  <c r="N7279" i="1" l="1"/>
  <c r="E7280" i="1" s="1"/>
  <c r="G7280" i="1" s="1"/>
  <c r="M7280" i="1"/>
  <c r="S7280" i="1" s="1"/>
  <c r="Q7279" i="1"/>
  <c r="K7279" i="1" s="1"/>
  <c r="L7280" i="1" s="1"/>
  <c r="M7282" i="1" s="1"/>
  <c r="S7282" i="1" s="1"/>
  <c r="N7280" i="1" l="1"/>
  <c r="E7281" i="1" s="1"/>
  <c r="G7281" i="1" s="1"/>
  <c r="N7281" i="1" s="1"/>
  <c r="E7282" i="1" s="1"/>
  <c r="Q7280" i="1"/>
  <c r="K7280" i="1" s="1"/>
  <c r="L7281" i="1" s="1"/>
  <c r="M7283" i="1" s="1"/>
  <c r="S7283" i="1" s="1"/>
  <c r="G7282" i="1" l="1"/>
  <c r="N7282" i="1" s="1"/>
  <c r="E7283" i="1" s="1"/>
  <c r="Q7281" i="1"/>
  <c r="K7281" i="1" s="1"/>
  <c r="L7282" i="1" s="1"/>
  <c r="M7284" i="1" s="1"/>
  <c r="S7284" i="1" s="1"/>
  <c r="G7283" i="1" l="1"/>
  <c r="N7283" i="1" s="1"/>
  <c r="E7284" i="1" s="1"/>
  <c r="Q7282" i="1"/>
  <c r="K7282" i="1" s="1"/>
  <c r="L7283" i="1" s="1"/>
  <c r="G7284" i="1" l="1"/>
  <c r="N7284" i="1" s="1"/>
  <c r="E7285" i="1" s="1"/>
  <c r="Q7283" i="1"/>
  <c r="K7283" i="1" s="1"/>
  <c r="L7284" i="1" s="1"/>
  <c r="M7286" i="1" s="1"/>
  <c r="S7286" i="1" s="1"/>
  <c r="M7285" i="1" l="1"/>
  <c r="S7285" i="1" s="1"/>
  <c r="G7285" i="1"/>
  <c r="Q7284" i="1"/>
  <c r="K7284" i="1" s="1"/>
  <c r="L7285" i="1" s="1"/>
  <c r="M7287" i="1" s="1"/>
  <c r="S7287" i="1" s="1"/>
  <c r="N7285" i="1" l="1"/>
  <c r="E7286" i="1" s="1"/>
  <c r="G7286" i="1" s="1"/>
  <c r="N7286" i="1" s="1"/>
  <c r="E7287" i="1" s="1"/>
  <c r="Q7285" i="1"/>
  <c r="K7285" i="1" s="1"/>
  <c r="L7286" i="1" s="1"/>
  <c r="G7287" i="1" l="1"/>
  <c r="N7287" i="1" s="1"/>
  <c r="E7288" i="1" s="1"/>
  <c r="Q7286" i="1"/>
  <c r="K7286" i="1" s="1"/>
  <c r="L7287" i="1" s="1"/>
  <c r="M7288" i="1" l="1"/>
  <c r="S7288" i="1" s="1"/>
  <c r="G7288" i="1"/>
  <c r="Q7287" i="1"/>
  <c r="K7287" i="1" s="1"/>
  <c r="L7288" i="1" s="1"/>
  <c r="N7288" i="1" l="1"/>
  <c r="E7289" i="1" s="1"/>
  <c r="G7289" i="1" s="1"/>
  <c r="M7289" i="1"/>
  <c r="S7289" i="1" s="1"/>
  <c r="Q7288" i="1"/>
  <c r="K7288" i="1" s="1"/>
  <c r="L7289" i="1" s="1"/>
  <c r="N7289" i="1" l="1"/>
  <c r="E7290" i="1" s="1"/>
  <c r="G7290" i="1" s="1"/>
  <c r="M7290" i="1"/>
  <c r="S7290" i="1" s="1"/>
  <c r="Q7289" i="1"/>
  <c r="K7289" i="1" s="1"/>
  <c r="L7290" i="1" s="1"/>
  <c r="M7291" i="1" s="1"/>
  <c r="S7291" i="1" s="1"/>
  <c r="N7290" i="1" l="1"/>
  <c r="E7291" i="1" s="1"/>
  <c r="G7291" i="1" s="1"/>
  <c r="N7291" i="1" s="1"/>
  <c r="E7292" i="1" s="1"/>
  <c r="Q7290" i="1"/>
  <c r="K7290" i="1" s="1"/>
  <c r="L7291" i="1" s="1"/>
  <c r="M7292" i="1" l="1"/>
  <c r="S7292" i="1" s="1"/>
  <c r="G7292" i="1"/>
  <c r="Q7291" i="1"/>
  <c r="K7291" i="1" s="1"/>
  <c r="L7292" i="1" s="1"/>
  <c r="N7292" i="1" l="1"/>
  <c r="E7293" i="1" s="1"/>
  <c r="G7293" i="1" s="1"/>
  <c r="M7293" i="1"/>
  <c r="S7293" i="1" s="1"/>
  <c r="Q7292" i="1"/>
  <c r="K7292" i="1" s="1"/>
  <c r="L7293" i="1" s="1"/>
  <c r="M7294" i="1" l="1"/>
  <c r="S7294" i="1" s="1"/>
  <c r="N7293" i="1"/>
  <c r="E7294" i="1" s="1"/>
  <c r="G7294" i="1" s="1"/>
  <c r="Q7293" i="1"/>
  <c r="K7293" i="1" s="1"/>
  <c r="L7294" i="1" s="1"/>
  <c r="M7295" i="1" s="1"/>
  <c r="S7295" i="1" s="1"/>
  <c r="N7294" i="1" l="1"/>
  <c r="E7295" i="1" s="1"/>
  <c r="G7295" i="1" s="1"/>
  <c r="N7295" i="1" s="1"/>
  <c r="E7296" i="1" s="1"/>
  <c r="Q7294" i="1"/>
  <c r="K7294" i="1" s="1"/>
  <c r="L7295" i="1" s="1"/>
  <c r="M7296" i="1" l="1"/>
  <c r="S7296" i="1" s="1"/>
  <c r="G7296" i="1"/>
  <c r="Q7295" i="1"/>
  <c r="K7295" i="1" s="1"/>
  <c r="L7296" i="1" s="1"/>
  <c r="M7298" i="1" s="1"/>
  <c r="S7298" i="1" s="1"/>
  <c r="M7297" i="1" l="1"/>
  <c r="S7297" i="1" s="1"/>
  <c r="N7296" i="1"/>
  <c r="E7297" i="1" s="1"/>
  <c r="G7297" i="1" s="1"/>
  <c r="Q7296" i="1"/>
  <c r="K7296" i="1" s="1"/>
  <c r="L7297" i="1" s="1"/>
  <c r="N7297" i="1" l="1"/>
  <c r="E7298" i="1" s="1"/>
  <c r="G7298" i="1" s="1"/>
  <c r="N7298" i="1" s="1"/>
  <c r="E7299" i="1" s="1"/>
  <c r="Q7297" i="1"/>
  <c r="K7297" i="1" s="1"/>
  <c r="L7298" i="1" s="1"/>
  <c r="M7300" i="1" s="1"/>
  <c r="S7300" i="1" s="1"/>
  <c r="M7299" i="1" l="1"/>
  <c r="S7299" i="1" s="1"/>
  <c r="G7299" i="1"/>
  <c r="Q7298" i="1"/>
  <c r="K7298" i="1" s="1"/>
  <c r="L7299" i="1" s="1"/>
  <c r="M7301" i="1" s="1"/>
  <c r="S7301" i="1" s="1"/>
  <c r="N7299" i="1" l="1"/>
  <c r="E7300" i="1" s="1"/>
  <c r="G7300" i="1" s="1"/>
  <c r="N7300" i="1" s="1"/>
  <c r="E7301" i="1" s="1"/>
  <c r="Q7299" i="1"/>
  <c r="K7299" i="1" s="1"/>
  <c r="L7300" i="1" s="1"/>
  <c r="G7301" i="1" l="1"/>
  <c r="N7301" i="1" s="1"/>
  <c r="E7302" i="1" s="1"/>
  <c r="Q7300" i="1"/>
  <c r="K7300" i="1" s="1"/>
  <c r="L7301" i="1" s="1"/>
  <c r="M7303" i="1" s="1"/>
  <c r="S7303" i="1" s="1"/>
  <c r="M7302" i="1" l="1"/>
  <c r="S7302" i="1" s="1"/>
  <c r="G7302" i="1"/>
  <c r="Q7301" i="1"/>
  <c r="K7301" i="1" s="1"/>
  <c r="L7302" i="1" s="1"/>
  <c r="M7304" i="1" s="1"/>
  <c r="S7304" i="1" s="1"/>
  <c r="N7302" i="1" l="1"/>
  <c r="E7303" i="1" s="1"/>
  <c r="G7303" i="1" s="1"/>
  <c r="N7303" i="1" s="1"/>
  <c r="E7304" i="1" s="1"/>
  <c r="Q7302" i="1"/>
  <c r="K7302" i="1" s="1"/>
  <c r="L7303" i="1" s="1"/>
  <c r="G7304" i="1" l="1"/>
  <c r="N7304" i="1" s="1"/>
  <c r="E7305" i="1" s="1"/>
  <c r="Q7303" i="1"/>
  <c r="K7303" i="1" s="1"/>
  <c r="L7304" i="1" s="1"/>
  <c r="M7305" i="1" l="1"/>
  <c r="S7305" i="1" s="1"/>
  <c r="G7305" i="1"/>
  <c r="Q7304" i="1"/>
  <c r="K7304" i="1" s="1"/>
  <c r="L7305" i="1" s="1"/>
  <c r="M7307" i="1" s="1"/>
  <c r="S7307" i="1" s="1"/>
  <c r="N7305" i="1" l="1"/>
  <c r="E7306" i="1" s="1"/>
  <c r="G7306" i="1" s="1"/>
  <c r="M7306" i="1"/>
  <c r="S7306" i="1" s="1"/>
  <c r="Q7305" i="1"/>
  <c r="K7305" i="1" s="1"/>
  <c r="L7306" i="1" s="1"/>
  <c r="N7306" i="1" l="1"/>
  <c r="E7307" i="1" s="1"/>
  <c r="G7307" i="1" s="1"/>
  <c r="N7307" i="1" s="1"/>
  <c r="E7308" i="1" s="1"/>
  <c r="Q7306" i="1"/>
  <c r="K7306" i="1" s="1"/>
  <c r="L7307" i="1" s="1"/>
  <c r="M7309" i="1" s="1"/>
  <c r="S7309" i="1" s="1"/>
  <c r="M7308" i="1" l="1"/>
  <c r="S7308" i="1" s="1"/>
  <c r="G7308" i="1"/>
  <c r="Q7307" i="1"/>
  <c r="K7307" i="1" s="1"/>
  <c r="L7308" i="1" s="1"/>
  <c r="N7308" i="1" l="1"/>
  <c r="E7309" i="1" s="1"/>
  <c r="G7309" i="1" s="1"/>
  <c r="N7309" i="1" s="1"/>
  <c r="E7310" i="1" s="1"/>
  <c r="Q7308" i="1"/>
  <c r="K7308" i="1" s="1"/>
  <c r="L7309" i="1" s="1"/>
  <c r="M7311" i="1" s="1"/>
  <c r="S7311" i="1" s="1"/>
  <c r="M7310" i="1" l="1"/>
  <c r="S7310" i="1" s="1"/>
  <c r="G7310" i="1"/>
  <c r="Q7309" i="1"/>
  <c r="K7309" i="1" s="1"/>
  <c r="L7310" i="1" s="1"/>
  <c r="N7310" i="1" l="1"/>
  <c r="E7311" i="1" s="1"/>
  <c r="G7311" i="1" s="1"/>
  <c r="N7311" i="1" s="1"/>
  <c r="E7312" i="1" s="1"/>
  <c r="Q7310" i="1"/>
  <c r="K7310" i="1" s="1"/>
  <c r="L7311" i="1" s="1"/>
  <c r="M7312" i="1" l="1"/>
  <c r="S7312" i="1" s="1"/>
  <c r="G7312" i="1"/>
  <c r="Q7311" i="1"/>
  <c r="K7311" i="1" s="1"/>
  <c r="L7312" i="1" s="1"/>
  <c r="M7314" i="1" s="1"/>
  <c r="S7314" i="1" s="1"/>
  <c r="M7313" i="1" l="1"/>
  <c r="S7313" i="1" s="1"/>
  <c r="N7312" i="1"/>
  <c r="E7313" i="1" s="1"/>
  <c r="G7313" i="1" s="1"/>
  <c r="Q7312" i="1"/>
  <c r="K7312" i="1" s="1"/>
  <c r="L7313" i="1" s="1"/>
  <c r="N7313" i="1" l="1"/>
  <c r="E7314" i="1" s="1"/>
  <c r="G7314" i="1" s="1"/>
  <c r="N7314" i="1" s="1"/>
  <c r="E7315" i="1" s="1"/>
  <c r="Q7313" i="1"/>
  <c r="K7313" i="1" s="1"/>
  <c r="L7314" i="1" s="1"/>
  <c r="M7315" i="1" s="1"/>
  <c r="S7315" i="1" s="1"/>
  <c r="G7315" i="1" l="1"/>
  <c r="N7315" i="1" s="1"/>
  <c r="E7316" i="1" s="1"/>
  <c r="Q7314" i="1"/>
  <c r="K7314" i="1" s="1"/>
  <c r="L7315" i="1" s="1"/>
  <c r="M7316" i="1" l="1"/>
  <c r="S7316" i="1" s="1"/>
  <c r="G7316" i="1"/>
  <c r="Q7315" i="1"/>
  <c r="K7315" i="1" s="1"/>
  <c r="L7316" i="1" s="1"/>
  <c r="N7316" i="1" l="1"/>
  <c r="E7317" i="1" s="1"/>
  <c r="G7317" i="1" s="1"/>
  <c r="M7317" i="1"/>
  <c r="S7317" i="1" s="1"/>
  <c r="Q7316" i="1"/>
  <c r="K7316" i="1" s="1"/>
  <c r="L7317" i="1" s="1"/>
  <c r="M7318" i="1" s="1"/>
  <c r="S7318" i="1" s="1"/>
  <c r="N7317" i="1" l="1"/>
  <c r="E7318" i="1" s="1"/>
  <c r="G7318" i="1" s="1"/>
  <c r="N7318" i="1" s="1"/>
  <c r="E7319" i="1" s="1"/>
  <c r="Q7317" i="1"/>
  <c r="K7317" i="1" s="1"/>
  <c r="L7318" i="1" s="1"/>
  <c r="M7319" i="1" l="1"/>
  <c r="S7319" i="1" s="1"/>
  <c r="Q7318" i="1"/>
  <c r="K7318" i="1" s="1"/>
  <c r="L7319" i="1" s="1"/>
  <c r="G7319" i="1"/>
  <c r="M7320" i="1" l="1"/>
  <c r="S7320" i="1" s="1"/>
  <c r="N7319" i="1"/>
  <c r="E7320" i="1" s="1"/>
  <c r="G7320" i="1" s="1"/>
  <c r="Q7319" i="1"/>
  <c r="K7319" i="1" s="1"/>
  <c r="L7320" i="1" s="1"/>
  <c r="M7322" i="1" s="1"/>
  <c r="S7322" i="1" s="1"/>
  <c r="N7320" i="1" l="1"/>
  <c r="E7321" i="1" s="1"/>
  <c r="G7321" i="1" s="1"/>
  <c r="M7321" i="1"/>
  <c r="S7321" i="1" s="1"/>
  <c r="Q7320" i="1"/>
  <c r="K7320" i="1" s="1"/>
  <c r="L7321" i="1" s="1"/>
  <c r="N7321" i="1" l="1"/>
  <c r="E7322" i="1" s="1"/>
  <c r="G7322" i="1" s="1"/>
  <c r="N7322" i="1" s="1"/>
  <c r="E7323" i="1" s="1"/>
  <c r="Q7321" i="1"/>
  <c r="K7321" i="1" s="1"/>
  <c r="L7322" i="1" s="1"/>
  <c r="M7323" i="1" l="1"/>
  <c r="S7323" i="1" s="1"/>
  <c r="G7323" i="1"/>
  <c r="Q7322" i="1"/>
  <c r="K7322" i="1" s="1"/>
  <c r="L7323" i="1" s="1"/>
  <c r="M7325" i="1" s="1"/>
  <c r="S7325" i="1" s="1"/>
  <c r="M7324" i="1" l="1"/>
  <c r="S7324" i="1" s="1"/>
  <c r="N7323" i="1"/>
  <c r="E7324" i="1" s="1"/>
  <c r="G7324" i="1" s="1"/>
  <c r="Q7323" i="1"/>
  <c r="K7323" i="1" s="1"/>
  <c r="L7324" i="1" s="1"/>
  <c r="N7324" i="1" l="1"/>
  <c r="E7325" i="1" s="1"/>
  <c r="G7325" i="1" s="1"/>
  <c r="N7325" i="1" s="1"/>
  <c r="E7326" i="1" s="1"/>
  <c r="Q7324" i="1"/>
  <c r="K7324" i="1" s="1"/>
  <c r="L7325" i="1" s="1"/>
  <c r="M7327" i="1" s="1"/>
  <c r="S7327" i="1" s="1"/>
  <c r="M7326" i="1" l="1"/>
  <c r="S7326" i="1" s="1"/>
  <c r="Q7325" i="1"/>
  <c r="K7325" i="1" s="1"/>
  <c r="L7326" i="1" s="1"/>
  <c r="M7328" i="1" s="1"/>
  <c r="S7328" i="1" s="1"/>
  <c r="G7326" i="1"/>
  <c r="N7326" i="1" l="1"/>
  <c r="E7327" i="1" s="1"/>
  <c r="G7327" i="1" s="1"/>
  <c r="N7327" i="1" s="1"/>
  <c r="E7328" i="1" s="1"/>
  <c r="Q7326" i="1"/>
  <c r="K7326" i="1" s="1"/>
  <c r="L7327" i="1" s="1"/>
  <c r="G7328" i="1" l="1"/>
  <c r="N7328" i="1" s="1"/>
  <c r="E7329" i="1" s="1"/>
  <c r="Q7327" i="1"/>
  <c r="K7327" i="1" s="1"/>
  <c r="L7328" i="1" s="1"/>
  <c r="M7329" i="1" l="1"/>
  <c r="S7329" i="1" s="1"/>
  <c r="G7329" i="1"/>
  <c r="Q7328" i="1"/>
  <c r="K7328" i="1" s="1"/>
  <c r="L7329" i="1" s="1"/>
  <c r="M7330" i="1" s="1"/>
  <c r="S7330" i="1" s="1"/>
  <c r="N7329" i="1" l="1"/>
  <c r="E7330" i="1" s="1"/>
  <c r="G7330" i="1" s="1"/>
  <c r="N7330" i="1" s="1"/>
  <c r="E7331" i="1" s="1"/>
  <c r="Q7329" i="1"/>
  <c r="K7329" i="1" s="1"/>
  <c r="L7330" i="1" s="1"/>
  <c r="M7331" i="1" l="1"/>
  <c r="S7331" i="1" s="1"/>
  <c r="G7331" i="1"/>
  <c r="Q7330" i="1"/>
  <c r="K7330" i="1" s="1"/>
  <c r="L7331" i="1" s="1"/>
  <c r="M7333" i="1" s="1"/>
  <c r="S7333" i="1" s="1"/>
  <c r="N7331" i="1" l="1"/>
  <c r="E7332" i="1" s="1"/>
  <c r="G7332" i="1" s="1"/>
  <c r="M7332" i="1"/>
  <c r="S7332" i="1" s="1"/>
  <c r="Q7331" i="1"/>
  <c r="K7331" i="1" s="1"/>
  <c r="L7332" i="1" s="1"/>
  <c r="N7332" i="1" l="1"/>
  <c r="E7333" i="1" s="1"/>
  <c r="G7333" i="1" s="1"/>
  <c r="N7333" i="1" s="1"/>
  <c r="E7334" i="1" s="1"/>
  <c r="Q7332" i="1"/>
  <c r="K7332" i="1" s="1"/>
  <c r="L7333" i="1" s="1"/>
  <c r="M7335" i="1" s="1"/>
  <c r="S7335" i="1" s="1"/>
  <c r="M7334" i="1" l="1"/>
  <c r="S7334" i="1" s="1"/>
  <c r="G7334" i="1"/>
  <c r="Q7333" i="1"/>
  <c r="K7333" i="1" s="1"/>
  <c r="L7334" i="1" s="1"/>
  <c r="N7334" i="1" l="1"/>
  <c r="E7335" i="1" s="1"/>
  <c r="G7335" i="1" s="1"/>
  <c r="N7335" i="1" s="1"/>
  <c r="E7336" i="1" s="1"/>
  <c r="Q7334" i="1"/>
  <c r="K7334" i="1" s="1"/>
  <c r="L7335" i="1" s="1"/>
  <c r="M7336" i="1" s="1"/>
  <c r="S7336" i="1" s="1"/>
  <c r="G7336" i="1" l="1"/>
  <c r="N7336" i="1" s="1"/>
  <c r="E7337" i="1" s="1"/>
  <c r="Q7335" i="1"/>
  <c r="K7335" i="1" s="1"/>
  <c r="L7336" i="1" s="1"/>
  <c r="M7338" i="1" s="1"/>
  <c r="S7338" i="1" s="1"/>
  <c r="M7337" i="1" l="1"/>
  <c r="S7337" i="1" s="1"/>
  <c r="G7337" i="1"/>
  <c r="Q7336" i="1"/>
  <c r="K7336" i="1" s="1"/>
  <c r="L7337" i="1" s="1"/>
  <c r="M7339" i="1" s="1"/>
  <c r="S7339" i="1" s="1"/>
  <c r="N7337" i="1" l="1"/>
  <c r="E7338" i="1" s="1"/>
  <c r="G7338" i="1" s="1"/>
  <c r="N7338" i="1" s="1"/>
  <c r="E7339" i="1" s="1"/>
  <c r="Q7337" i="1"/>
  <c r="K7337" i="1" s="1"/>
  <c r="L7338" i="1" s="1"/>
  <c r="G7339" i="1" l="1"/>
  <c r="N7339" i="1" s="1"/>
  <c r="E7340" i="1" s="1"/>
  <c r="Q7338" i="1"/>
  <c r="K7338" i="1" s="1"/>
  <c r="L7339" i="1" s="1"/>
  <c r="M7340" i="1" s="1"/>
  <c r="S7340" i="1" s="1"/>
  <c r="G7340" i="1" l="1"/>
  <c r="N7340" i="1" s="1"/>
  <c r="E7341" i="1" s="1"/>
  <c r="Q7339" i="1"/>
  <c r="K7339" i="1" s="1"/>
  <c r="L7340" i="1" s="1"/>
  <c r="M7341" i="1" l="1"/>
  <c r="S7341" i="1" s="1"/>
  <c r="G7341" i="1"/>
  <c r="Q7340" i="1"/>
  <c r="K7340" i="1" s="1"/>
  <c r="L7341" i="1" s="1"/>
  <c r="M7342" i="1" l="1"/>
  <c r="S7342" i="1" s="1"/>
  <c r="N7341" i="1"/>
  <c r="E7342" i="1" s="1"/>
  <c r="G7342" i="1" s="1"/>
  <c r="Q7341" i="1"/>
  <c r="K7341" i="1" s="1"/>
  <c r="L7342" i="1" s="1"/>
  <c r="M7344" i="1" s="1"/>
  <c r="S7344" i="1" s="1"/>
  <c r="N7342" i="1" l="1"/>
  <c r="E7343" i="1" s="1"/>
  <c r="G7343" i="1" s="1"/>
  <c r="M7343" i="1"/>
  <c r="S7343" i="1" s="1"/>
  <c r="Q7342" i="1"/>
  <c r="K7342" i="1" s="1"/>
  <c r="L7343" i="1" s="1"/>
  <c r="M7345" i="1" s="1"/>
  <c r="S7345" i="1" s="1"/>
  <c r="N7343" i="1" l="1"/>
  <c r="E7344" i="1" s="1"/>
  <c r="G7344" i="1" s="1"/>
  <c r="N7344" i="1" s="1"/>
  <c r="E7345" i="1" s="1"/>
  <c r="Q7343" i="1"/>
  <c r="K7343" i="1" s="1"/>
  <c r="L7344" i="1" s="1"/>
  <c r="G7345" i="1" l="1"/>
  <c r="N7345" i="1" s="1"/>
  <c r="E7346" i="1" s="1"/>
  <c r="Q7344" i="1"/>
  <c r="K7344" i="1" s="1"/>
  <c r="L7345" i="1" s="1"/>
  <c r="M7346" i="1" l="1"/>
  <c r="S7346" i="1" s="1"/>
  <c r="G7346" i="1"/>
  <c r="Q7345" i="1"/>
  <c r="K7345" i="1" s="1"/>
  <c r="L7346" i="1" s="1"/>
  <c r="N7346" i="1" l="1"/>
  <c r="E7347" i="1" s="1"/>
  <c r="G7347" i="1" s="1"/>
  <c r="M7347" i="1"/>
  <c r="S7347" i="1" s="1"/>
  <c r="Q7346" i="1"/>
  <c r="K7346" i="1" s="1"/>
  <c r="L7347" i="1" s="1"/>
  <c r="N7347" i="1" l="1"/>
  <c r="E7348" i="1" s="1"/>
  <c r="G7348" i="1" s="1"/>
  <c r="M7348" i="1"/>
  <c r="S7348" i="1" s="1"/>
  <c r="Q7347" i="1"/>
  <c r="K7347" i="1" s="1"/>
  <c r="L7348" i="1" s="1"/>
  <c r="M7350" i="1" s="1"/>
  <c r="S7350" i="1" s="1"/>
  <c r="N7348" i="1" l="1"/>
  <c r="E7349" i="1" s="1"/>
  <c r="G7349" i="1" s="1"/>
  <c r="M7349" i="1"/>
  <c r="S7349" i="1" s="1"/>
  <c r="Q7348" i="1"/>
  <c r="K7348" i="1" s="1"/>
  <c r="L7349" i="1" s="1"/>
  <c r="N7349" i="1" l="1"/>
  <c r="E7350" i="1" s="1"/>
  <c r="G7350" i="1" s="1"/>
  <c r="N7350" i="1" s="1"/>
  <c r="E7351" i="1" s="1"/>
  <c r="Q7349" i="1"/>
  <c r="K7349" i="1" s="1"/>
  <c r="L7350" i="1" s="1"/>
  <c r="M7351" i="1" l="1"/>
  <c r="S7351" i="1" s="1"/>
  <c r="G7351" i="1"/>
  <c r="Q7350" i="1"/>
  <c r="K7350" i="1" s="1"/>
  <c r="L7351" i="1" s="1"/>
  <c r="N7351" i="1" l="1"/>
  <c r="E7352" i="1" s="1"/>
  <c r="G7352" i="1" s="1"/>
  <c r="M7352" i="1"/>
  <c r="S7352" i="1" s="1"/>
  <c r="Q7351" i="1"/>
  <c r="K7351" i="1" s="1"/>
  <c r="L7352" i="1" s="1"/>
  <c r="M7353" i="1" s="1"/>
  <c r="S7353" i="1" s="1"/>
  <c r="N7352" i="1" l="1"/>
  <c r="E7353" i="1" s="1"/>
  <c r="G7353" i="1" s="1"/>
  <c r="N7353" i="1" s="1"/>
  <c r="E7354" i="1" s="1"/>
  <c r="Q7352" i="1"/>
  <c r="K7352" i="1" s="1"/>
  <c r="L7353" i="1" s="1"/>
  <c r="M7354" i="1" l="1"/>
  <c r="S7354" i="1" s="1"/>
  <c r="Q7353" i="1"/>
  <c r="K7353" i="1" s="1"/>
  <c r="L7354" i="1" s="1"/>
  <c r="G7354" i="1"/>
  <c r="N7354" i="1" l="1"/>
  <c r="E7355" i="1" s="1"/>
  <c r="G7355" i="1" s="1"/>
  <c r="M7355" i="1"/>
  <c r="S7355" i="1" s="1"/>
  <c r="Q7354" i="1"/>
  <c r="K7354" i="1" s="1"/>
  <c r="L7355" i="1" s="1"/>
  <c r="M7357" i="1" s="1"/>
  <c r="S7357" i="1" s="1"/>
  <c r="M7356" i="1" l="1"/>
  <c r="S7356" i="1" s="1"/>
  <c r="N7355" i="1"/>
  <c r="E7356" i="1" s="1"/>
  <c r="G7356" i="1" s="1"/>
  <c r="Q7355" i="1"/>
  <c r="K7355" i="1" s="1"/>
  <c r="L7356" i="1" s="1"/>
  <c r="M7358" i="1" s="1"/>
  <c r="S7358" i="1" s="1"/>
  <c r="N7356" i="1" l="1"/>
  <c r="E7357" i="1" s="1"/>
  <c r="G7357" i="1" s="1"/>
  <c r="N7357" i="1" s="1"/>
  <c r="E7358" i="1" s="1"/>
  <c r="Q7356" i="1"/>
  <c r="K7356" i="1" s="1"/>
  <c r="L7357" i="1" s="1"/>
  <c r="M7359" i="1" s="1"/>
  <c r="S7359" i="1" s="1"/>
  <c r="G7358" i="1" l="1"/>
  <c r="N7358" i="1" s="1"/>
  <c r="E7359" i="1" s="1"/>
  <c r="Q7357" i="1"/>
  <c r="K7357" i="1" s="1"/>
  <c r="L7358" i="1" s="1"/>
  <c r="M7360" i="1" s="1"/>
  <c r="S7360" i="1" s="1"/>
  <c r="G7359" i="1" l="1"/>
  <c r="N7359" i="1" s="1"/>
  <c r="E7360" i="1" s="1"/>
  <c r="Q7358" i="1"/>
  <c r="K7358" i="1" s="1"/>
  <c r="L7359" i="1" s="1"/>
  <c r="G7360" i="1" l="1"/>
  <c r="N7360" i="1" s="1"/>
  <c r="E7361" i="1" s="1"/>
  <c r="Q7359" i="1"/>
  <c r="K7359" i="1" s="1"/>
  <c r="L7360" i="1" s="1"/>
  <c r="M7361" i="1" l="1"/>
  <c r="S7361" i="1" s="1"/>
  <c r="G7361" i="1"/>
  <c r="Q7360" i="1"/>
  <c r="K7360" i="1" s="1"/>
  <c r="L7361" i="1" s="1"/>
  <c r="M7363" i="1" s="1"/>
  <c r="S7363" i="1" s="1"/>
  <c r="N7361" i="1" l="1"/>
  <c r="E7362" i="1" s="1"/>
  <c r="G7362" i="1" s="1"/>
  <c r="M7362" i="1"/>
  <c r="S7362" i="1" s="1"/>
  <c r="Q7361" i="1"/>
  <c r="K7361" i="1" s="1"/>
  <c r="L7362" i="1" s="1"/>
  <c r="M7364" i="1" s="1"/>
  <c r="S7364" i="1" s="1"/>
  <c r="N7362" i="1" l="1"/>
  <c r="E7363" i="1" s="1"/>
  <c r="G7363" i="1" s="1"/>
  <c r="N7363" i="1" s="1"/>
  <c r="E7364" i="1" s="1"/>
  <c r="Q7362" i="1"/>
  <c r="K7362" i="1" s="1"/>
  <c r="L7363" i="1" s="1"/>
  <c r="M7365" i="1" s="1"/>
  <c r="S7365" i="1" s="1"/>
  <c r="G7364" i="1" l="1"/>
  <c r="N7364" i="1" s="1"/>
  <c r="E7365" i="1" s="1"/>
  <c r="Q7363" i="1"/>
  <c r="K7363" i="1" s="1"/>
  <c r="L7364" i="1" s="1"/>
  <c r="M7366" i="1" s="1"/>
  <c r="S7366" i="1" s="1"/>
  <c r="G7365" i="1" l="1"/>
  <c r="N7365" i="1" s="1"/>
  <c r="E7366" i="1" s="1"/>
  <c r="Q7364" i="1"/>
  <c r="K7364" i="1" s="1"/>
  <c r="L7365" i="1" s="1"/>
  <c r="G7366" i="1" l="1"/>
  <c r="N7366" i="1" s="1"/>
  <c r="E7367" i="1" s="1"/>
  <c r="Q7365" i="1"/>
  <c r="K7365" i="1" s="1"/>
  <c r="L7366" i="1" s="1"/>
  <c r="M7367" i="1" l="1"/>
  <c r="S7367" i="1" s="1"/>
  <c r="G7367" i="1"/>
  <c r="Q7366" i="1"/>
  <c r="K7366" i="1" s="1"/>
  <c r="L7367" i="1" s="1"/>
  <c r="M7368" i="1" s="1"/>
  <c r="S7368" i="1" s="1"/>
  <c r="N7367" i="1" l="1"/>
  <c r="E7368" i="1" s="1"/>
  <c r="G7368" i="1" s="1"/>
  <c r="N7368" i="1" s="1"/>
  <c r="E7369" i="1" s="1"/>
  <c r="Q7367" i="1"/>
  <c r="K7367" i="1" s="1"/>
  <c r="L7368" i="1" s="1"/>
  <c r="M7369" i="1" l="1"/>
  <c r="S7369" i="1" s="1"/>
  <c r="G7369" i="1"/>
  <c r="Q7368" i="1"/>
  <c r="K7368" i="1" s="1"/>
  <c r="L7369" i="1" s="1"/>
  <c r="N7369" i="1" l="1"/>
  <c r="E7370" i="1" s="1"/>
  <c r="G7370" i="1" s="1"/>
  <c r="M7370" i="1"/>
  <c r="S7370" i="1" s="1"/>
  <c r="Q7369" i="1"/>
  <c r="K7369" i="1" s="1"/>
  <c r="L7370" i="1" s="1"/>
  <c r="M7372" i="1" s="1"/>
  <c r="S7372" i="1" s="1"/>
  <c r="N7370" i="1" l="1"/>
  <c r="E7371" i="1" s="1"/>
  <c r="G7371" i="1" s="1"/>
  <c r="M7371" i="1"/>
  <c r="S7371" i="1" s="1"/>
  <c r="Q7370" i="1"/>
  <c r="K7370" i="1" s="1"/>
  <c r="L7371" i="1" s="1"/>
  <c r="M7373" i="1" s="1"/>
  <c r="S7373" i="1" s="1"/>
  <c r="N7371" i="1" l="1"/>
  <c r="E7372" i="1" s="1"/>
  <c r="G7372" i="1" s="1"/>
  <c r="N7372" i="1" s="1"/>
  <c r="E7373" i="1" s="1"/>
  <c r="Q7371" i="1"/>
  <c r="K7371" i="1" s="1"/>
  <c r="L7372" i="1" s="1"/>
  <c r="M7374" i="1" s="1"/>
  <c r="S7374" i="1" s="1"/>
  <c r="G7373" i="1" l="1"/>
  <c r="N7373" i="1" s="1"/>
  <c r="E7374" i="1" s="1"/>
  <c r="Q7372" i="1"/>
  <c r="K7372" i="1" s="1"/>
  <c r="L7373" i="1" s="1"/>
  <c r="M7375" i="1" s="1"/>
  <c r="S7375" i="1" s="1"/>
  <c r="G7374" i="1" l="1"/>
  <c r="N7374" i="1" s="1"/>
  <c r="E7375" i="1" s="1"/>
  <c r="Q7373" i="1"/>
  <c r="K7373" i="1" s="1"/>
  <c r="L7374" i="1" s="1"/>
  <c r="G7375" i="1" l="1"/>
  <c r="N7375" i="1" s="1"/>
  <c r="E7376" i="1" s="1"/>
  <c r="Q7374" i="1"/>
  <c r="K7374" i="1" s="1"/>
  <c r="L7375" i="1" s="1"/>
  <c r="M7376" i="1" l="1"/>
  <c r="S7376" i="1" s="1"/>
  <c r="G7376" i="1"/>
  <c r="Q7375" i="1"/>
  <c r="K7375" i="1" s="1"/>
  <c r="L7376" i="1" s="1"/>
  <c r="M7378" i="1" s="1"/>
  <c r="S7378" i="1" s="1"/>
  <c r="M7377" i="1" l="1"/>
  <c r="S7377" i="1" s="1"/>
  <c r="N7376" i="1"/>
  <c r="E7377" i="1" s="1"/>
  <c r="G7377" i="1" s="1"/>
  <c r="Q7376" i="1"/>
  <c r="K7376" i="1" s="1"/>
  <c r="L7377" i="1" s="1"/>
  <c r="M7379" i="1" s="1"/>
  <c r="S7379" i="1" s="1"/>
  <c r="N7377" i="1" l="1"/>
  <c r="E7378" i="1" s="1"/>
  <c r="G7378" i="1" s="1"/>
  <c r="N7378" i="1" s="1"/>
  <c r="E7379" i="1" s="1"/>
  <c r="Q7377" i="1"/>
  <c r="K7377" i="1" s="1"/>
  <c r="L7378" i="1" s="1"/>
  <c r="G7379" i="1" l="1"/>
  <c r="N7379" i="1" s="1"/>
  <c r="E7380" i="1" s="1"/>
  <c r="Q7378" i="1"/>
  <c r="K7378" i="1" s="1"/>
  <c r="L7379" i="1" s="1"/>
  <c r="M7380" i="1" l="1"/>
  <c r="S7380" i="1" s="1"/>
  <c r="G7380" i="1"/>
  <c r="Q7379" i="1"/>
  <c r="K7379" i="1" s="1"/>
  <c r="L7380" i="1" s="1"/>
  <c r="M7381" i="1" l="1"/>
  <c r="S7381" i="1" s="1"/>
  <c r="N7380" i="1"/>
  <c r="E7381" i="1" s="1"/>
  <c r="G7381" i="1" s="1"/>
  <c r="Q7380" i="1"/>
  <c r="K7380" i="1" s="1"/>
  <c r="L7381" i="1" s="1"/>
  <c r="M7383" i="1" s="1"/>
  <c r="S7383" i="1" s="1"/>
  <c r="N7381" i="1" l="1"/>
  <c r="E7382" i="1" s="1"/>
  <c r="G7382" i="1" s="1"/>
  <c r="M7382" i="1"/>
  <c r="S7382" i="1" s="1"/>
  <c r="Q7381" i="1"/>
  <c r="K7381" i="1" s="1"/>
  <c r="L7382" i="1" s="1"/>
  <c r="N7382" i="1" l="1"/>
  <c r="E7383" i="1" s="1"/>
  <c r="G7383" i="1" s="1"/>
  <c r="N7383" i="1" s="1"/>
  <c r="E7384" i="1" s="1"/>
  <c r="Q7382" i="1"/>
  <c r="K7382" i="1" s="1"/>
  <c r="L7383" i="1" s="1"/>
  <c r="M7384" i="1" l="1"/>
  <c r="S7384" i="1" s="1"/>
  <c r="Q7383" i="1"/>
  <c r="K7383" i="1" s="1"/>
  <c r="L7384" i="1" s="1"/>
  <c r="M7385" i="1" s="1"/>
  <c r="S7385" i="1" s="1"/>
  <c r="G7384" i="1"/>
  <c r="N7384" i="1" l="1"/>
  <c r="E7385" i="1" s="1"/>
  <c r="G7385" i="1" s="1"/>
  <c r="N7385" i="1" s="1"/>
  <c r="E7386" i="1" s="1"/>
  <c r="Q7384" i="1"/>
  <c r="K7384" i="1" s="1"/>
  <c r="L7385" i="1" s="1"/>
  <c r="M7387" i="1" s="1"/>
  <c r="S7387" i="1" s="1"/>
  <c r="M7386" i="1" l="1"/>
  <c r="S7386" i="1" s="1"/>
  <c r="G7386" i="1"/>
  <c r="Q7385" i="1"/>
  <c r="K7385" i="1" s="1"/>
  <c r="L7386" i="1" s="1"/>
  <c r="M7388" i="1" s="1"/>
  <c r="S7388" i="1" s="1"/>
  <c r="N7386" i="1" l="1"/>
  <c r="E7387" i="1" s="1"/>
  <c r="G7387" i="1" s="1"/>
  <c r="N7387" i="1" s="1"/>
  <c r="E7388" i="1" s="1"/>
  <c r="Q7386" i="1"/>
  <c r="K7386" i="1" s="1"/>
  <c r="L7387" i="1" s="1"/>
  <c r="G7388" i="1" l="1"/>
  <c r="N7388" i="1" s="1"/>
  <c r="E7389" i="1" s="1"/>
  <c r="Q7387" i="1"/>
  <c r="K7387" i="1" s="1"/>
  <c r="L7388" i="1" s="1"/>
  <c r="M7390" i="1" s="1"/>
  <c r="S7390" i="1" s="1"/>
  <c r="M7389" i="1" l="1"/>
  <c r="S7389" i="1" s="1"/>
  <c r="G7389" i="1"/>
  <c r="Q7388" i="1"/>
  <c r="K7388" i="1" s="1"/>
  <c r="L7389" i="1" s="1"/>
  <c r="M7391" i="1" s="1"/>
  <c r="S7391" i="1" s="1"/>
  <c r="N7389" i="1" l="1"/>
  <c r="E7390" i="1" s="1"/>
  <c r="G7390" i="1" s="1"/>
  <c r="N7390" i="1" s="1"/>
  <c r="E7391" i="1" s="1"/>
  <c r="Q7389" i="1"/>
  <c r="K7389" i="1" s="1"/>
  <c r="L7390" i="1" s="1"/>
  <c r="G7391" i="1" l="1"/>
  <c r="N7391" i="1" s="1"/>
  <c r="E7392" i="1" s="1"/>
  <c r="Q7390" i="1"/>
  <c r="K7390" i="1" s="1"/>
  <c r="L7391" i="1" s="1"/>
  <c r="M7393" i="1" s="1"/>
  <c r="S7393" i="1" s="1"/>
  <c r="M7392" i="1" l="1"/>
  <c r="S7392" i="1" s="1"/>
  <c r="G7392" i="1"/>
  <c r="Q7391" i="1"/>
  <c r="K7391" i="1" s="1"/>
  <c r="L7392" i="1" s="1"/>
  <c r="M7394" i="1" s="1"/>
  <c r="S7394" i="1" s="1"/>
  <c r="N7392" i="1" l="1"/>
  <c r="E7393" i="1" s="1"/>
  <c r="G7393" i="1" s="1"/>
  <c r="N7393" i="1" s="1"/>
  <c r="E7394" i="1" s="1"/>
  <c r="Q7392" i="1"/>
  <c r="K7392" i="1" s="1"/>
  <c r="L7393" i="1" s="1"/>
  <c r="M7395" i="1" s="1"/>
  <c r="S7395" i="1" s="1"/>
  <c r="G7394" i="1" l="1"/>
  <c r="N7394" i="1" s="1"/>
  <c r="E7395" i="1" s="1"/>
  <c r="Q7393" i="1"/>
  <c r="K7393" i="1" s="1"/>
  <c r="L7394" i="1" s="1"/>
  <c r="G7395" i="1" l="1"/>
  <c r="N7395" i="1" s="1"/>
  <c r="E7396" i="1" s="1"/>
  <c r="Q7394" i="1"/>
  <c r="K7394" i="1" s="1"/>
  <c r="L7395" i="1" s="1"/>
  <c r="M7396" i="1" l="1"/>
  <c r="S7396" i="1" s="1"/>
  <c r="G7396" i="1"/>
  <c r="Q7395" i="1"/>
  <c r="K7395" i="1" s="1"/>
  <c r="L7396" i="1" s="1"/>
  <c r="M7397" i="1" l="1"/>
  <c r="S7397" i="1" s="1"/>
  <c r="N7396" i="1"/>
  <c r="E7397" i="1" s="1"/>
  <c r="G7397" i="1" s="1"/>
  <c r="Q7396" i="1"/>
  <c r="K7396" i="1" s="1"/>
  <c r="L7397" i="1" s="1"/>
  <c r="N7397" i="1" l="1"/>
  <c r="E7398" i="1" s="1"/>
  <c r="G7398" i="1" s="1"/>
  <c r="M7398" i="1"/>
  <c r="S7398" i="1" s="1"/>
  <c r="Q7397" i="1"/>
  <c r="K7397" i="1" s="1"/>
  <c r="L7398" i="1" s="1"/>
  <c r="M7399" i="1" s="1"/>
  <c r="S7399" i="1" s="1"/>
  <c r="N7398" i="1" l="1"/>
  <c r="E7399" i="1" s="1"/>
  <c r="G7399" i="1" s="1"/>
  <c r="N7399" i="1" s="1"/>
  <c r="E7400" i="1" s="1"/>
  <c r="Q7398" i="1"/>
  <c r="K7398" i="1" s="1"/>
  <c r="L7399" i="1" s="1"/>
  <c r="M7401" i="1" s="1"/>
  <c r="S7401" i="1" s="1"/>
  <c r="M7400" i="1" l="1"/>
  <c r="S7400" i="1" s="1"/>
  <c r="G7400" i="1"/>
  <c r="Q7399" i="1"/>
  <c r="K7399" i="1" s="1"/>
  <c r="L7400" i="1" s="1"/>
  <c r="N7400" i="1" l="1"/>
  <c r="E7401" i="1" s="1"/>
  <c r="G7401" i="1" s="1"/>
  <c r="N7401" i="1" s="1"/>
  <c r="E7402" i="1" s="1"/>
  <c r="Q7400" i="1"/>
  <c r="K7400" i="1" s="1"/>
  <c r="L7401" i="1" s="1"/>
  <c r="M7403" i="1" s="1"/>
  <c r="S7403" i="1" s="1"/>
  <c r="M7402" i="1" l="1"/>
  <c r="S7402" i="1" s="1"/>
  <c r="G7402" i="1"/>
  <c r="Q7401" i="1"/>
  <c r="K7401" i="1" s="1"/>
  <c r="L7402" i="1" s="1"/>
  <c r="N7402" i="1" l="1"/>
  <c r="E7403" i="1" s="1"/>
  <c r="G7403" i="1" s="1"/>
  <c r="N7403" i="1" s="1"/>
  <c r="E7404" i="1" s="1"/>
  <c r="Q7402" i="1"/>
  <c r="K7402" i="1" s="1"/>
  <c r="L7403" i="1" s="1"/>
  <c r="M7404" i="1" l="1"/>
  <c r="S7404" i="1" s="1"/>
  <c r="G7404" i="1"/>
  <c r="Q7403" i="1"/>
  <c r="K7403" i="1" s="1"/>
  <c r="L7404" i="1" s="1"/>
  <c r="N7404" i="1" l="1"/>
  <c r="E7405" i="1" s="1"/>
  <c r="G7405" i="1" s="1"/>
  <c r="M7405" i="1"/>
  <c r="S7405" i="1" s="1"/>
  <c r="Q7404" i="1"/>
  <c r="K7404" i="1" s="1"/>
  <c r="L7405" i="1" s="1"/>
  <c r="M7406" i="1" s="1"/>
  <c r="S7406" i="1" s="1"/>
  <c r="N7405" i="1" l="1"/>
  <c r="E7406" i="1" s="1"/>
  <c r="G7406" i="1" s="1"/>
  <c r="N7406" i="1" s="1"/>
  <c r="E7407" i="1" s="1"/>
  <c r="Q7405" i="1"/>
  <c r="K7405" i="1" s="1"/>
  <c r="L7406" i="1" s="1"/>
  <c r="M7407" i="1" l="1"/>
  <c r="S7407" i="1" s="1"/>
  <c r="G7407" i="1"/>
  <c r="Q7406" i="1"/>
  <c r="K7406" i="1" s="1"/>
  <c r="L7407" i="1" s="1"/>
  <c r="M7409" i="1" s="1"/>
  <c r="S7409" i="1" s="1"/>
  <c r="N7407" i="1" l="1"/>
  <c r="E7408" i="1" s="1"/>
  <c r="G7408" i="1" s="1"/>
  <c r="M7408" i="1"/>
  <c r="S7408" i="1" s="1"/>
  <c r="Q7407" i="1"/>
  <c r="K7407" i="1" s="1"/>
  <c r="L7408" i="1" s="1"/>
  <c r="N7408" i="1" l="1"/>
  <c r="E7409" i="1" s="1"/>
  <c r="G7409" i="1" s="1"/>
  <c r="N7409" i="1" s="1"/>
  <c r="E7410" i="1" s="1"/>
  <c r="Q7408" i="1"/>
  <c r="K7408" i="1" s="1"/>
  <c r="L7409" i="1" s="1"/>
  <c r="M7411" i="1" s="1"/>
  <c r="S7411" i="1" s="1"/>
  <c r="M7410" i="1" l="1"/>
  <c r="S7410" i="1" s="1"/>
  <c r="G7410" i="1"/>
  <c r="Q7409" i="1"/>
  <c r="K7409" i="1" s="1"/>
  <c r="L7410" i="1" s="1"/>
  <c r="M7412" i="1" s="1"/>
  <c r="S7412" i="1" s="1"/>
  <c r="N7410" i="1" l="1"/>
  <c r="E7411" i="1" s="1"/>
  <c r="G7411" i="1" s="1"/>
  <c r="N7411" i="1" s="1"/>
  <c r="E7412" i="1" s="1"/>
  <c r="Q7410" i="1"/>
  <c r="K7410" i="1" s="1"/>
  <c r="L7411" i="1" s="1"/>
  <c r="G7412" i="1" l="1"/>
  <c r="N7412" i="1" s="1"/>
  <c r="E7413" i="1" s="1"/>
  <c r="Q7411" i="1"/>
  <c r="K7411" i="1" s="1"/>
  <c r="L7412" i="1" s="1"/>
  <c r="M7413" i="1" s="1"/>
  <c r="S7413" i="1" s="1"/>
  <c r="G7413" i="1" l="1"/>
  <c r="N7413" i="1" s="1"/>
  <c r="E7414" i="1" s="1"/>
  <c r="Q7412" i="1"/>
  <c r="K7412" i="1" s="1"/>
  <c r="L7413" i="1" s="1"/>
  <c r="M7414" i="1" l="1"/>
  <c r="S7414" i="1" s="1"/>
  <c r="G7414" i="1"/>
  <c r="Q7413" i="1"/>
  <c r="K7413" i="1" s="1"/>
  <c r="L7414" i="1" s="1"/>
  <c r="M7416" i="1" s="1"/>
  <c r="S7416" i="1" s="1"/>
  <c r="N7414" i="1" l="1"/>
  <c r="E7415" i="1" s="1"/>
  <c r="G7415" i="1" s="1"/>
  <c r="M7415" i="1"/>
  <c r="S7415" i="1" s="1"/>
  <c r="Q7414" i="1"/>
  <c r="K7414" i="1" s="1"/>
  <c r="L7415" i="1" s="1"/>
  <c r="M7417" i="1" s="1"/>
  <c r="S7417" i="1" s="1"/>
  <c r="N7415" i="1" l="1"/>
  <c r="E7416" i="1" s="1"/>
  <c r="G7416" i="1" s="1"/>
  <c r="N7416" i="1" s="1"/>
  <c r="E7417" i="1" s="1"/>
  <c r="Q7415" i="1"/>
  <c r="K7415" i="1" s="1"/>
  <c r="L7416" i="1" s="1"/>
  <c r="G7417" i="1" l="1"/>
  <c r="N7417" i="1" s="1"/>
  <c r="E7418" i="1" s="1"/>
  <c r="Q7416" i="1"/>
  <c r="K7416" i="1" s="1"/>
  <c r="L7417" i="1" s="1"/>
  <c r="M7418" i="1" l="1"/>
  <c r="S7418" i="1" s="1"/>
  <c r="G7418" i="1"/>
  <c r="Q7417" i="1"/>
  <c r="K7417" i="1" s="1"/>
  <c r="L7418" i="1" s="1"/>
  <c r="N7418" i="1" l="1"/>
  <c r="E7419" i="1" s="1"/>
  <c r="G7419" i="1" s="1"/>
  <c r="M7419" i="1"/>
  <c r="S7419" i="1" s="1"/>
  <c r="Q7418" i="1"/>
  <c r="K7418" i="1" s="1"/>
  <c r="L7419" i="1" s="1"/>
  <c r="M7421" i="1" s="1"/>
  <c r="S7421" i="1" s="1"/>
  <c r="N7419" i="1" l="1"/>
  <c r="E7420" i="1" s="1"/>
  <c r="G7420" i="1" s="1"/>
  <c r="M7420" i="1"/>
  <c r="S7420" i="1" s="1"/>
  <c r="Q7419" i="1"/>
  <c r="K7419" i="1" s="1"/>
  <c r="L7420" i="1" s="1"/>
  <c r="N7420" i="1" l="1"/>
  <c r="E7421" i="1" s="1"/>
  <c r="G7421" i="1" s="1"/>
  <c r="N7421" i="1" s="1"/>
  <c r="E7422" i="1" s="1"/>
  <c r="Q7420" i="1"/>
  <c r="K7420" i="1" s="1"/>
  <c r="L7421" i="1" s="1"/>
  <c r="M7422" i="1" s="1"/>
  <c r="S7422" i="1" s="1"/>
  <c r="G7422" i="1" l="1"/>
  <c r="N7422" i="1" s="1"/>
  <c r="E7423" i="1" s="1"/>
  <c r="Q7421" i="1"/>
  <c r="K7421" i="1" s="1"/>
  <c r="L7422" i="1" s="1"/>
  <c r="M7424" i="1" s="1"/>
  <c r="S7424" i="1" s="1"/>
  <c r="M7423" i="1" l="1"/>
  <c r="S7423" i="1" s="1"/>
  <c r="G7423" i="1"/>
  <c r="Q7422" i="1"/>
  <c r="K7422" i="1" s="1"/>
  <c r="L7423" i="1" s="1"/>
  <c r="M7425" i="1" s="1"/>
  <c r="S7425" i="1" s="1"/>
  <c r="N7423" i="1" l="1"/>
  <c r="E7424" i="1" s="1"/>
  <c r="G7424" i="1" s="1"/>
  <c r="N7424" i="1" s="1"/>
  <c r="E7425" i="1" s="1"/>
  <c r="Q7423" i="1"/>
  <c r="K7423" i="1" s="1"/>
  <c r="L7424" i="1" s="1"/>
  <c r="G7425" i="1" l="1"/>
  <c r="N7425" i="1" s="1"/>
  <c r="E7426" i="1" s="1"/>
  <c r="Q7424" i="1"/>
  <c r="K7424" i="1" s="1"/>
  <c r="L7425" i="1" s="1"/>
  <c r="M7426" i="1" l="1"/>
  <c r="S7426" i="1" s="1"/>
  <c r="G7426" i="1"/>
  <c r="Q7425" i="1"/>
  <c r="K7425" i="1" s="1"/>
  <c r="L7426" i="1" s="1"/>
  <c r="M7428" i="1" s="1"/>
  <c r="S7428" i="1" s="1"/>
  <c r="N7426" i="1" l="1"/>
  <c r="E7427" i="1" s="1"/>
  <c r="G7427" i="1" s="1"/>
  <c r="M7427" i="1"/>
  <c r="S7427" i="1" s="1"/>
  <c r="Q7426" i="1"/>
  <c r="K7426" i="1" s="1"/>
  <c r="L7427" i="1" s="1"/>
  <c r="M7429" i="1" s="1"/>
  <c r="S7429" i="1" s="1"/>
  <c r="N7427" i="1" l="1"/>
  <c r="E7428" i="1" s="1"/>
  <c r="G7428" i="1" s="1"/>
  <c r="N7428" i="1" s="1"/>
  <c r="E7429" i="1" s="1"/>
  <c r="Q7427" i="1"/>
  <c r="K7427" i="1" s="1"/>
  <c r="L7428" i="1" s="1"/>
  <c r="M7430" i="1" s="1"/>
  <c r="S7430" i="1" s="1"/>
  <c r="G7429" i="1" l="1"/>
  <c r="N7429" i="1" s="1"/>
  <c r="E7430" i="1" s="1"/>
  <c r="Q7428" i="1"/>
  <c r="K7428" i="1" s="1"/>
  <c r="L7429" i="1" s="1"/>
  <c r="G7430" i="1" l="1"/>
  <c r="N7430" i="1" s="1"/>
  <c r="E7431" i="1" s="1"/>
  <c r="Q7429" i="1"/>
  <c r="K7429" i="1" s="1"/>
  <c r="L7430" i="1" s="1"/>
  <c r="M7431" i="1" s="1"/>
  <c r="S7431" i="1" s="1"/>
  <c r="G7431" i="1" l="1"/>
  <c r="N7431" i="1" s="1"/>
  <c r="E7432" i="1" s="1"/>
  <c r="Q7430" i="1"/>
  <c r="K7430" i="1" s="1"/>
  <c r="L7431" i="1" s="1"/>
  <c r="M7433" i="1" s="1"/>
  <c r="S7433" i="1" s="1"/>
  <c r="M7432" i="1" l="1"/>
  <c r="S7432" i="1" s="1"/>
  <c r="G7432" i="1"/>
  <c r="Q7431" i="1"/>
  <c r="K7431" i="1" s="1"/>
  <c r="L7432" i="1" s="1"/>
  <c r="N7432" i="1" l="1"/>
  <c r="E7433" i="1" s="1"/>
  <c r="G7433" i="1" s="1"/>
  <c r="N7433" i="1" s="1"/>
  <c r="E7434" i="1" s="1"/>
  <c r="Q7432" i="1"/>
  <c r="K7432" i="1" s="1"/>
  <c r="L7433" i="1" s="1"/>
  <c r="M7435" i="1" s="1"/>
  <c r="S7435" i="1" s="1"/>
  <c r="M7434" i="1" l="1"/>
  <c r="S7434" i="1" s="1"/>
  <c r="G7434" i="1"/>
  <c r="Q7433" i="1"/>
  <c r="K7433" i="1" s="1"/>
  <c r="L7434" i="1" s="1"/>
  <c r="M7436" i="1" s="1"/>
  <c r="S7436" i="1" s="1"/>
  <c r="N7434" i="1" l="1"/>
  <c r="E7435" i="1" s="1"/>
  <c r="G7435" i="1" s="1"/>
  <c r="N7435" i="1" s="1"/>
  <c r="E7436" i="1" s="1"/>
  <c r="Q7434" i="1"/>
  <c r="K7434" i="1" s="1"/>
  <c r="L7435" i="1" s="1"/>
  <c r="G7436" i="1" l="1"/>
  <c r="N7436" i="1" s="1"/>
  <c r="E7437" i="1" s="1"/>
  <c r="Q7435" i="1"/>
  <c r="K7435" i="1" s="1"/>
  <c r="L7436" i="1" s="1"/>
  <c r="M7438" i="1" s="1"/>
  <c r="S7438" i="1" s="1"/>
  <c r="M7437" i="1" l="1"/>
  <c r="S7437" i="1" s="1"/>
  <c r="G7437" i="1"/>
  <c r="Q7436" i="1"/>
  <c r="K7436" i="1" s="1"/>
  <c r="L7437" i="1" s="1"/>
  <c r="N7437" i="1" l="1"/>
  <c r="E7438" i="1" s="1"/>
  <c r="G7438" i="1" s="1"/>
  <c r="N7438" i="1" s="1"/>
  <c r="E7439" i="1" s="1"/>
  <c r="Q7437" i="1"/>
  <c r="K7437" i="1" s="1"/>
  <c r="L7438" i="1" s="1"/>
  <c r="M7439" i="1" s="1"/>
  <c r="S7439" i="1" s="1"/>
  <c r="G7439" i="1" l="1"/>
  <c r="N7439" i="1" s="1"/>
  <c r="E7440" i="1" s="1"/>
  <c r="Q7438" i="1"/>
  <c r="K7438" i="1" s="1"/>
  <c r="L7439" i="1" s="1"/>
  <c r="M7440" i="1" s="1"/>
  <c r="S7440" i="1" s="1"/>
  <c r="G7440" i="1" l="1"/>
  <c r="N7440" i="1" s="1"/>
  <c r="E7441" i="1" s="1"/>
  <c r="Q7439" i="1"/>
  <c r="K7439" i="1" s="1"/>
  <c r="L7440" i="1" s="1"/>
  <c r="M7442" i="1" s="1"/>
  <c r="S7442" i="1" s="1"/>
  <c r="M7441" i="1" l="1"/>
  <c r="S7441" i="1" s="1"/>
  <c r="G7441" i="1"/>
  <c r="Q7440" i="1"/>
  <c r="K7440" i="1" s="1"/>
  <c r="L7441" i="1" s="1"/>
  <c r="M7443" i="1" s="1"/>
  <c r="S7443" i="1" s="1"/>
  <c r="N7441" i="1" l="1"/>
  <c r="E7442" i="1" s="1"/>
  <c r="G7442" i="1" s="1"/>
  <c r="N7442" i="1" s="1"/>
  <c r="E7443" i="1" s="1"/>
  <c r="Q7441" i="1"/>
  <c r="K7441" i="1" s="1"/>
  <c r="L7442" i="1" s="1"/>
  <c r="G7443" i="1" l="1"/>
  <c r="N7443" i="1" s="1"/>
  <c r="E7444" i="1" s="1"/>
  <c r="Q7442" i="1"/>
  <c r="K7442" i="1" s="1"/>
  <c r="L7443" i="1" s="1"/>
  <c r="M7445" i="1" s="1"/>
  <c r="S7445" i="1" s="1"/>
  <c r="M7444" i="1" l="1"/>
  <c r="S7444" i="1" s="1"/>
  <c r="G7444" i="1"/>
  <c r="Q7443" i="1"/>
  <c r="K7443" i="1" s="1"/>
  <c r="L7444" i="1" s="1"/>
  <c r="N7444" i="1" l="1"/>
  <c r="E7445" i="1" s="1"/>
  <c r="G7445" i="1" s="1"/>
  <c r="N7445" i="1" s="1"/>
  <c r="E7446" i="1" s="1"/>
  <c r="Q7444" i="1"/>
  <c r="K7444" i="1" s="1"/>
  <c r="L7445" i="1" s="1"/>
  <c r="M7447" i="1" s="1"/>
  <c r="S7447" i="1" s="1"/>
  <c r="M7446" i="1" l="1"/>
  <c r="S7446" i="1" s="1"/>
  <c r="G7446" i="1"/>
  <c r="Q7445" i="1"/>
  <c r="K7445" i="1" s="1"/>
  <c r="L7446" i="1" s="1"/>
  <c r="N7446" i="1" l="1"/>
  <c r="E7447" i="1" s="1"/>
  <c r="G7447" i="1" s="1"/>
  <c r="N7447" i="1" s="1"/>
  <c r="E7448" i="1" s="1"/>
  <c r="Q7446" i="1"/>
  <c r="K7446" i="1" s="1"/>
  <c r="L7447" i="1" s="1"/>
  <c r="M7449" i="1" s="1"/>
  <c r="S7449" i="1" s="1"/>
  <c r="M7448" i="1" l="1"/>
  <c r="S7448" i="1" s="1"/>
  <c r="G7448" i="1"/>
  <c r="Q7447" i="1"/>
  <c r="K7447" i="1" s="1"/>
  <c r="L7448" i="1" s="1"/>
  <c r="N7448" i="1" l="1"/>
  <c r="E7449" i="1" s="1"/>
  <c r="G7449" i="1" s="1"/>
  <c r="N7449" i="1" s="1"/>
  <c r="E7450" i="1" s="1"/>
  <c r="Q7448" i="1"/>
  <c r="K7448" i="1" s="1"/>
  <c r="L7449" i="1" s="1"/>
  <c r="M7450" i="1" l="1"/>
  <c r="S7450" i="1" s="1"/>
  <c r="G7450" i="1"/>
  <c r="Q7449" i="1"/>
  <c r="K7449" i="1" s="1"/>
  <c r="L7450" i="1" s="1"/>
  <c r="M7451" i="1" l="1"/>
  <c r="S7451" i="1" s="1"/>
  <c r="N7450" i="1"/>
  <c r="E7451" i="1" s="1"/>
  <c r="G7451" i="1" s="1"/>
  <c r="Q7450" i="1"/>
  <c r="K7450" i="1" s="1"/>
  <c r="L7451" i="1" s="1"/>
  <c r="M7453" i="1" s="1"/>
  <c r="S7453" i="1" s="1"/>
  <c r="N7451" i="1" l="1"/>
  <c r="E7452" i="1" s="1"/>
  <c r="G7452" i="1" s="1"/>
  <c r="M7452" i="1"/>
  <c r="S7452" i="1" s="1"/>
  <c r="Q7451" i="1"/>
  <c r="K7451" i="1" s="1"/>
  <c r="L7452" i="1" s="1"/>
  <c r="N7452" i="1" l="1"/>
  <c r="E7453" i="1" s="1"/>
  <c r="G7453" i="1" s="1"/>
  <c r="N7453" i="1" s="1"/>
  <c r="E7454" i="1" s="1"/>
  <c r="Q7452" i="1"/>
  <c r="K7452" i="1" s="1"/>
  <c r="L7453" i="1" s="1"/>
  <c r="M7455" i="1" s="1"/>
  <c r="S7455" i="1" s="1"/>
  <c r="M7454" i="1" l="1"/>
  <c r="S7454" i="1" s="1"/>
  <c r="G7454" i="1"/>
  <c r="Q7453" i="1"/>
  <c r="K7453" i="1" s="1"/>
  <c r="L7454" i="1" s="1"/>
  <c r="N7454" i="1" l="1"/>
  <c r="E7455" i="1" s="1"/>
  <c r="G7455" i="1" s="1"/>
  <c r="N7455" i="1" s="1"/>
  <c r="E7456" i="1" s="1"/>
  <c r="Q7454" i="1"/>
  <c r="K7454" i="1" s="1"/>
  <c r="L7455" i="1" s="1"/>
  <c r="M7457" i="1" s="1"/>
  <c r="S7457" i="1" s="1"/>
  <c r="M7456" i="1" l="1"/>
  <c r="S7456" i="1" s="1"/>
  <c r="G7456" i="1"/>
  <c r="Q7455" i="1"/>
  <c r="K7455" i="1" s="1"/>
  <c r="L7456" i="1" s="1"/>
  <c r="N7456" i="1" l="1"/>
  <c r="E7457" i="1" s="1"/>
  <c r="G7457" i="1" s="1"/>
  <c r="N7457" i="1" s="1"/>
  <c r="E7458" i="1" s="1"/>
  <c r="Q7456" i="1"/>
  <c r="K7456" i="1" s="1"/>
  <c r="L7457" i="1" s="1"/>
  <c r="M7459" i="1" s="1"/>
  <c r="S7459" i="1" s="1"/>
  <c r="M7458" i="1" l="1"/>
  <c r="S7458" i="1" s="1"/>
  <c r="G7458" i="1"/>
  <c r="Q7457" i="1"/>
  <c r="K7457" i="1" s="1"/>
  <c r="L7458" i="1" s="1"/>
  <c r="N7458" i="1" l="1"/>
  <c r="E7459" i="1" s="1"/>
  <c r="G7459" i="1" s="1"/>
  <c r="N7459" i="1" s="1"/>
  <c r="E7460" i="1" s="1"/>
  <c r="Q7458" i="1"/>
  <c r="K7458" i="1" s="1"/>
  <c r="L7459" i="1" s="1"/>
  <c r="M7461" i="1" s="1"/>
  <c r="S7461" i="1" s="1"/>
  <c r="M7460" i="1" l="1"/>
  <c r="S7460" i="1" s="1"/>
  <c r="G7460" i="1"/>
  <c r="Q7459" i="1"/>
  <c r="K7459" i="1" s="1"/>
  <c r="L7460" i="1" s="1"/>
  <c r="M7462" i="1" s="1"/>
  <c r="S7462" i="1" s="1"/>
  <c r="N7460" i="1" l="1"/>
  <c r="E7461" i="1" s="1"/>
  <c r="G7461" i="1" s="1"/>
  <c r="N7461" i="1" s="1"/>
  <c r="E7462" i="1" s="1"/>
  <c r="Q7460" i="1"/>
  <c r="K7460" i="1" s="1"/>
  <c r="L7461" i="1" s="1"/>
  <c r="M7463" i="1" s="1"/>
  <c r="S7463" i="1" s="1"/>
  <c r="G7462" i="1" l="1"/>
  <c r="N7462" i="1" s="1"/>
  <c r="E7463" i="1" s="1"/>
  <c r="Q7461" i="1"/>
  <c r="K7461" i="1" s="1"/>
  <c r="L7462" i="1" s="1"/>
  <c r="G7463" i="1" l="1"/>
  <c r="N7463" i="1" s="1"/>
  <c r="E7464" i="1" s="1"/>
  <c r="Q7462" i="1"/>
  <c r="K7462" i="1" s="1"/>
  <c r="L7463" i="1" s="1"/>
  <c r="M7465" i="1" s="1"/>
  <c r="S7465" i="1" s="1"/>
  <c r="M7464" i="1" l="1"/>
  <c r="S7464" i="1" s="1"/>
  <c r="G7464" i="1"/>
  <c r="Q7463" i="1"/>
  <c r="K7463" i="1" s="1"/>
  <c r="L7464" i="1" s="1"/>
  <c r="N7464" i="1" l="1"/>
  <c r="E7465" i="1" s="1"/>
  <c r="G7465" i="1" s="1"/>
  <c r="N7465" i="1" s="1"/>
  <c r="E7466" i="1" s="1"/>
  <c r="Q7464" i="1"/>
  <c r="K7464" i="1" s="1"/>
  <c r="L7465" i="1" s="1"/>
  <c r="M7466" i="1" l="1"/>
  <c r="S7466" i="1" s="1"/>
  <c r="G7466" i="1"/>
  <c r="Q7465" i="1"/>
  <c r="K7465" i="1" s="1"/>
  <c r="L7466" i="1" s="1"/>
  <c r="M7468" i="1" s="1"/>
  <c r="S7468" i="1" s="1"/>
  <c r="N7466" i="1" l="1"/>
  <c r="E7467" i="1" s="1"/>
  <c r="G7467" i="1" s="1"/>
  <c r="M7467" i="1"/>
  <c r="S7467" i="1" s="1"/>
  <c r="Q7466" i="1"/>
  <c r="K7466" i="1" s="1"/>
  <c r="L7467" i="1" s="1"/>
  <c r="N7467" i="1" l="1"/>
  <c r="E7468" i="1" s="1"/>
  <c r="G7468" i="1" s="1"/>
  <c r="N7468" i="1" s="1"/>
  <c r="E7469" i="1" s="1"/>
  <c r="Q7467" i="1"/>
  <c r="K7467" i="1" s="1"/>
  <c r="L7468" i="1" s="1"/>
  <c r="M7469" i="1" l="1"/>
  <c r="S7469" i="1" s="1"/>
  <c r="G7469" i="1"/>
  <c r="Q7468" i="1"/>
  <c r="K7468" i="1" s="1"/>
  <c r="L7469" i="1" s="1"/>
  <c r="N7469" i="1" l="1"/>
  <c r="E7470" i="1" s="1"/>
  <c r="G7470" i="1" s="1"/>
  <c r="M7470" i="1"/>
  <c r="S7470" i="1" s="1"/>
  <c r="Q7469" i="1"/>
  <c r="K7469" i="1" s="1"/>
  <c r="L7470" i="1" s="1"/>
  <c r="N7470" i="1" l="1"/>
  <c r="E7471" i="1" s="1"/>
  <c r="G7471" i="1" s="1"/>
  <c r="M7471" i="1"/>
  <c r="S7471" i="1" s="1"/>
  <c r="Q7470" i="1"/>
  <c r="K7470" i="1" s="1"/>
  <c r="L7471" i="1" s="1"/>
  <c r="M7473" i="1" s="1"/>
  <c r="S7473" i="1" s="1"/>
  <c r="M7472" i="1" l="1"/>
  <c r="S7472" i="1" s="1"/>
  <c r="N7471" i="1"/>
  <c r="E7472" i="1" s="1"/>
  <c r="G7472" i="1" s="1"/>
  <c r="Q7471" i="1"/>
  <c r="K7471" i="1" s="1"/>
  <c r="L7472" i="1" s="1"/>
  <c r="N7472" i="1" l="1"/>
  <c r="E7473" i="1" s="1"/>
  <c r="G7473" i="1" s="1"/>
  <c r="N7473" i="1" s="1"/>
  <c r="E7474" i="1" s="1"/>
  <c r="Q7472" i="1"/>
  <c r="K7472" i="1" s="1"/>
  <c r="L7473" i="1" s="1"/>
  <c r="M7475" i="1" s="1"/>
  <c r="S7475" i="1" s="1"/>
  <c r="M7474" i="1" l="1"/>
  <c r="S7474" i="1" s="1"/>
  <c r="G7474" i="1"/>
  <c r="Q7473" i="1"/>
  <c r="K7473" i="1" s="1"/>
  <c r="L7474" i="1" s="1"/>
  <c r="N7474" i="1" l="1"/>
  <c r="E7475" i="1" s="1"/>
  <c r="G7475" i="1" s="1"/>
  <c r="N7475" i="1" s="1"/>
  <c r="E7476" i="1" s="1"/>
  <c r="Q7474" i="1"/>
  <c r="K7474" i="1" s="1"/>
  <c r="L7475" i="1" s="1"/>
  <c r="M7476" i="1" l="1"/>
  <c r="S7476" i="1" s="1"/>
  <c r="G7476" i="1"/>
  <c r="Q7475" i="1"/>
  <c r="K7475" i="1" s="1"/>
  <c r="L7476" i="1" s="1"/>
  <c r="M7477" i="1" s="1"/>
  <c r="S7477" i="1" s="1"/>
  <c r="N7476" i="1" l="1"/>
  <c r="E7477" i="1" s="1"/>
  <c r="G7477" i="1" s="1"/>
  <c r="N7477" i="1" s="1"/>
  <c r="E7478" i="1" s="1"/>
  <c r="Q7476" i="1"/>
  <c r="K7476" i="1" s="1"/>
  <c r="L7477" i="1" s="1"/>
  <c r="M7479" i="1" s="1"/>
  <c r="S7479" i="1" s="1"/>
  <c r="M7478" i="1" l="1"/>
  <c r="S7478" i="1" s="1"/>
  <c r="G7478" i="1"/>
  <c r="Q7477" i="1"/>
  <c r="K7477" i="1" s="1"/>
  <c r="L7478" i="1" s="1"/>
  <c r="N7478" i="1" l="1"/>
  <c r="E7479" i="1" s="1"/>
  <c r="G7479" i="1" s="1"/>
  <c r="N7479" i="1" s="1"/>
  <c r="E7480" i="1" s="1"/>
  <c r="Q7478" i="1"/>
  <c r="K7478" i="1" s="1"/>
  <c r="L7479" i="1" s="1"/>
  <c r="M7481" i="1" s="1"/>
  <c r="S7481" i="1" s="1"/>
  <c r="M7480" i="1" l="1"/>
  <c r="S7480" i="1" s="1"/>
  <c r="G7480" i="1"/>
  <c r="Q7479" i="1"/>
  <c r="K7479" i="1" s="1"/>
  <c r="L7480" i="1" s="1"/>
  <c r="M7482" i="1" s="1"/>
  <c r="S7482" i="1" s="1"/>
  <c r="N7480" i="1" l="1"/>
  <c r="E7481" i="1" s="1"/>
  <c r="G7481" i="1" s="1"/>
  <c r="N7481" i="1" s="1"/>
  <c r="E7482" i="1" s="1"/>
  <c r="Q7480" i="1"/>
  <c r="K7480" i="1" s="1"/>
  <c r="L7481" i="1" s="1"/>
  <c r="G7482" i="1" l="1"/>
  <c r="N7482" i="1" s="1"/>
  <c r="E7483" i="1" s="1"/>
  <c r="Q7481" i="1"/>
  <c r="K7481" i="1" s="1"/>
  <c r="L7482" i="1" s="1"/>
  <c r="M7483" i="1" l="1"/>
  <c r="S7483" i="1" s="1"/>
  <c r="G7483" i="1"/>
  <c r="Q7482" i="1"/>
  <c r="K7482" i="1" s="1"/>
  <c r="L7483" i="1" s="1"/>
  <c r="N7483" i="1" l="1"/>
  <c r="E7484" i="1" s="1"/>
  <c r="G7484" i="1" s="1"/>
  <c r="M7484" i="1"/>
  <c r="S7484" i="1" s="1"/>
  <c r="Q7483" i="1"/>
  <c r="K7483" i="1" s="1"/>
  <c r="L7484" i="1" s="1"/>
  <c r="M7486" i="1" s="1"/>
  <c r="S7486" i="1" s="1"/>
  <c r="N7484" i="1" l="1"/>
  <c r="E7485" i="1" s="1"/>
  <c r="G7485" i="1" s="1"/>
  <c r="M7485" i="1"/>
  <c r="S7485" i="1" s="1"/>
  <c r="Q7484" i="1"/>
  <c r="K7484" i="1" s="1"/>
  <c r="L7485" i="1" s="1"/>
  <c r="N7485" i="1" l="1"/>
  <c r="E7486" i="1" s="1"/>
  <c r="G7486" i="1" s="1"/>
  <c r="N7486" i="1" s="1"/>
  <c r="E7487" i="1" s="1"/>
  <c r="Q7485" i="1"/>
  <c r="K7485" i="1" s="1"/>
  <c r="L7486" i="1" s="1"/>
  <c r="M7488" i="1" s="1"/>
  <c r="S7488" i="1" s="1"/>
  <c r="M7487" i="1" l="1"/>
  <c r="S7487" i="1" s="1"/>
  <c r="G7487" i="1"/>
  <c r="Q7486" i="1"/>
  <c r="K7486" i="1" s="1"/>
  <c r="L7487" i="1" s="1"/>
  <c r="N7487" i="1" l="1"/>
  <c r="E7488" i="1" s="1"/>
  <c r="G7488" i="1" s="1"/>
  <c r="N7488" i="1" s="1"/>
  <c r="E7489" i="1" s="1"/>
  <c r="Q7487" i="1"/>
  <c r="K7487" i="1" s="1"/>
  <c r="L7488" i="1" s="1"/>
  <c r="M7490" i="1" s="1"/>
  <c r="S7490" i="1" s="1"/>
  <c r="M7489" i="1" l="1"/>
  <c r="S7489" i="1" s="1"/>
  <c r="G7489" i="1"/>
  <c r="Q7488" i="1"/>
  <c r="K7488" i="1" s="1"/>
  <c r="L7489" i="1" s="1"/>
  <c r="M7491" i="1" s="1"/>
  <c r="S7491" i="1" s="1"/>
  <c r="N7489" i="1" l="1"/>
  <c r="E7490" i="1" s="1"/>
  <c r="G7490" i="1" s="1"/>
  <c r="N7490" i="1" s="1"/>
  <c r="E7491" i="1" s="1"/>
  <c r="Q7489" i="1"/>
  <c r="K7489" i="1" s="1"/>
  <c r="L7490" i="1" s="1"/>
  <c r="M7492" i="1" s="1"/>
  <c r="S7492" i="1" s="1"/>
  <c r="G7491" i="1" l="1"/>
  <c r="N7491" i="1" s="1"/>
  <c r="E7492" i="1" s="1"/>
  <c r="Q7490" i="1"/>
  <c r="K7490" i="1" s="1"/>
  <c r="L7491" i="1" s="1"/>
  <c r="G7492" i="1" l="1"/>
  <c r="N7492" i="1" s="1"/>
  <c r="E7493" i="1" s="1"/>
  <c r="Q7491" i="1"/>
  <c r="K7491" i="1" s="1"/>
  <c r="L7492" i="1" s="1"/>
  <c r="M7494" i="1" s="1"/>
  <c r="S7494" i="1" s="1"/>
  <c r="M7493" i="1" l="1"/>
  <c r="S7493" i="1" s="1"/>
  <c r="G7493" i="1"/>
  <c r="Q7492" i="1"/>
  <c r="K7492" i="1" s="1"/>
  <c r="L7493" i="1" s="1"/>
  <c r="N7493" i="1" l="1"/>
  <c r="E7494" i="1" s="1"/>
  <c r="G7494" i="1" s="1"/>
  <c r="N7494" i="1" s="1"/>
  <c r="E7495" i="1" s="1"/>
  <c r="Q7493" i="1"/>
  <c r="K7493" i="1" s="1"/>
  <c r="L7494" i="1" s="1"/>
  <c r="M7496" i="1" s="1"/>
  <c r="S7496" i="1" s="1"/>
  <c r="M7495" i="1" l="1"/>
  <c r="S7495" i="1" s="1"/>
  <c r="G7495" i="1"/>
  <c r="Q7494" i="1"/>
  <c r="K7494" i="1" s="1"/>
  <c r="L7495" i="1" s="1"/>
  <c r="N7495" i="1" l="1"/>
  <c r="E7496" i="1" s="1"/>
  <c r="G7496" i="1" s="1"/>
  <c r="N7496" i="1" s="1"/>
  <c r="E7497" i="1" s="1"/>
  <c r="Q7495" i="1"/>
  <c r="K7495" i="1" s="1"/>
  <c r="L7496" i="1" s="1"/>
  <c r="M7497" i="1" l="1"/>
  <c r="S7497" i="1" s="1"/>
  <c r="G7497" i="1"/>
  <c r="Q7496" i="1"/>
  <c r="K7496" i="1" s="1"/>
  <c r="L7497" i="1" s="1"/>
  <c r="M7499" i="1" s="1"/>
  <c r="S7499" i="1" s="1"/>
  <c r="N7497" i="1" l="1"/>
  <c r="E7498" i="1" s="1"/>
  <c r="G7498" i="1" s="1"/>
  <c r="M7498" i="1"/>
  <c r="S7498" i="1" s="1"/>
  <c r="Q7497" i="1"/>
  <c r="K7497" i="1" s="1"/>
  <c r="L7498" i="1" s="1"/>
  <c r="M7500" i="1" s="1"/>
  <c r="S7500" i="1" s="1"/>
  <c r="N7498" i="1" l="1"/>
  <c r="E7499" i="1" s="1"/>
  <c r="G7499" i="1" s="1"/>
  <c r="N7499" i="1" s="1"/>
  <c r="E7500" i="1" s="1"/>
  <c r="Q7498" i="1"/>
  <c r="K7498" i="1" s="1"/>
  <c r="L7499" i="1" s="1"/>
  <c r="G7500" i="1" l="1"/>
  <c r="N7500" i="1" s="1"/>
  <c r="E7501" i="1" s="1"/>
  <c r="Q7499" i="1"/>
  <c r="K7499" i="1" s="1"/>
  <c r="L7500" i="1" s="1"/>
  <c r="M7501" i="1" l="1"/>
  <c r="S7501" i="1" s="1"/>
  <c r="G7501" i="1"/>
  <c r="Q7500" i="1"/>
  <c r="K7500" i="1" s="1"/>
  <c r="L7501" i="1" s="1"/>
  <c r="N7501" i="1" l="1"/>
  <c r="E7502" i="1" s="1"/>
  <c r="G7502" i="1" s="1"/>
  <c r="M7502" i="1"/>
  <c r="S7502" i="1" s="1"/>
  <c r="Q7501" i="1"/>
  <c r="K7501" i="1" s="1"/>
  <c r="L7502" i="1" s="1"/>
  <c r="M7503" i="1" s="1"/>
  <c r="S7503" i="1" s="1"/>
  <c r="N7502" i="1" l="1"/>
  <c r="E7503" i="1" s="1"/>
  <c r="G7503" i="1" s="1"/>
  <c r="N7503" i="1" s="1"/>
  <c r="E7504" i="1" s="1"/>
  <c r="Q7502" i="1"/>
  <c r="K7502" i="1" s="1"/>
  <c r="L7503" i="1" s="1"/>
  <c r="M7504" i="1" l="1"/>
  <c r="S7504" i="1" s="1"/>
  <c r="G7504" i="1"/>
  <c r="Q7503" i="1"/>
  <c r="K7503" i="1" s="1"/>
  <c r="L7504" i="1" s="1"/>
  <c r="N7504" i="1" l="1"/>
  <c r="E7505" i="1" s="1"/>
  <c r="G7505" i="1" s="1"/>
  <c r="M7505" i="1"/>
  <c r="S7505" i="1" s="1"/>
  <c r="Q7504" i="1"/>
  <c r="K7504" i="1" s="1"/>
  <c r="L7505" i="1" s="1"/>
  <c r="M7507" i="1" s="1"/>
  <c r="S7507" i="1" s="1"/>
  <c r="N7505" i="1" l="1"/>
  <c r="E7506" i="1" s="1"/>
  <c r="G7506" i="1" s="1"/>
  <c r="M7506" i="1"/>
  <c r="S7506" i="1" s="1"/>
  <c r="Q7505" i="1"/>
  <c r="K7505" i="1" s="1"/>
  <c r="L7506" i="1" s="1"/>
  <c r="N7506" i="1" l="1"/>
  <c r="E7507" i="1" s="1"/>
  <c r="G7507" i="1" s="1"/>
  <c r="N7507" i="1" s="1"/>
  <c r="E7508" i="1" s="1"/>
  <c r="Q7506" i="1"/>
  <c r="K7506" i="1" s="1"/>
  <c r="L7507" i="1" s="1"/>
  <c r="M7508" i="1" l="1"/>
  <c r="S7508" i="1" s="1"/>
  <c r="G7508" i="1"/>
  <c r="Q7507" i="1"/>
  <c r="K7507" i="1" s="1"/>
  <c r="L7508" i="1" s="1"/>
  <c r="N7508" i="1" l="1"/>
  <c r="E7509" i="1" s="1"/>
  <c r="G7509" i="1" s="1"/>
  <c r="M7509" i="1"/>
  <c r="S7509" i="1" s="1"/>
  <c r="Q7508" i="1"/>
  <c r="K7508" i="1" s="1"/>
  <c r="L7509" i="1" s="1"/>
  <c r="M7511" i="1" s="1"/>
  <c r="S7511" i="1" s="1"/>
  <c r="M7510" i="1" l="1"/>
  <c r="S7510" i="1" s="1"/>
  <c r="N7509" i="1"/>
  <c r="E7510" i="1" s="1"/>
  <c r="G7510" i="1" s="1"/>
  <c r="Q7509" i="1"/>
  <c r="K7509" i="1" s="1"/>
  <c r="L7510" i="1" s="1"/>
  <c r="N7510" i="1" l="1"/>
  <c r="E7511" i="1" s="1"/>
  <c r="G7511" i="1" s="1"/>
  <c r="N7511" i="1" s="1"/>
  <c r="E7512" i="1" s="1"/>
  <c r="Q7510" i="1"/>
  <c r="K7510" i="1" s="1"/>
  <c r="L7511" i="1" s="1"/>
  <c r="M7512" i="1" l="1"/>
  <c r="S7512" i="1" s="1"/>
  <c r="G7512" i="1"/>
  <c r="Q7511" i="1"/>
  <c r="K7511" i="1" s="1"/>
  <c r="L7512" i="1" s="1"/>
  <c r="M7514" i="1" s="1"/>
  <c r="S7514" i="1" s="1"/>
  <c r="N7512" i="1" l="1"/>
  <c r="E7513" i="1" s="1"/>
  <c r="G7513" i="1" s="1"/>
  <c r="M7513" i="1"/>
  <c r="S7513" i="1" s="1"/>
  <c r="Q7512" i="1"/>
  <c r="K7512" i="1" s="1"/>
  <c r="L7513" i="1" s="1"/>
  <c r="N7513" i="1" l="1"/>
  <c r="E7514" i="1" s="1"/>
  <c r="G7514" i="1" s="1"/>
  <c r="N7514" i="1" s="1"/>
  <c r="E7515" i="1" s="1"/>
  <c r="Q7513" i="1"/>
  <c r="K7513" i="1" s="1"/>
  <c r="L7514" i="1" s="1"/>
  <c r="M7516" i="1" s="1"/>
  <c r="S7516" i="1" s="1"/>
  <c r="M7515" i="1" l="1"/>
  <c r="S7515" i="1" s="1"/>
  <c r="G7515" i="1"/>
  <c r="Q7514" i="1"/>
  <c r="K7514" i="1" s="1"/>
  <c r="L7515" i="1" s="1"/>
  <c r="M7517" i="1" s="1"/>
  <c r="S7517" i="1" s="1"/>
  <c r="N7515" i="1" l="1"/>
  <c r="E7516" i="1" s="1"/>
  <c r="G7516" i="1" s="1"/>
  <c r="N7516" i="1" s="1"/>
  <c r="E7517" i="1" s="1"/>
  <c r="Q7515" i="1"/>
  <c r="K7515" i="1" s="1"/>
  <c r="L7516" i="1" s="1"/>
  <c r="M7518" i="1" s="1"/>
  <c r="S7518" i="1" s="1"/>
  <c r="G7517" i="1" l="1"/>
  <c r="N7517" i="1" s="1"/>
  <c r="E7518" i="1" s="1"/>
  <c r="Q7516" i="1"/>
  <c r="K7516" i="1" s="1"/>
  <c r="L7517" i="1" s="1"/>
  <c r="G7518" i="1" l="1"/>
  <c r="N7518" i="1" s="1"/>
  <c r="E7519" i="1" s="1"/>
  <c r="Q7517" i="1"/>
  <c r="K7517" i="1" s="1"/>
  <c r="L7518" i="1" s="1"/>
  <c r="M7520" i="1" s="1"/>
  <c r="S7520" i="1" s="1"/>
  <c r="M7519" i="1" l="1"/>
  <c r="S7519" i="1" s="1"/>
  <c r="G7519" i="1"/>
  <c r="Q7518" i="1"/>
  <c r="K7518" i="1" s="1"/>
  <c r="L7519" i="1" s="1"/>
  <c r="M7521" i="1" s="1"/>
  <c r="S7521" i="1" s="1"/>
  <c r="N7519" i="1" l="1"/>
  <c r="E7520" i="1" s="1"/>
  <c r="G7520" i="1" s="1"/>
  <c r="N7520" i="1" s="1"/>
  <c r="E7521" i="1" s="1"/>
  <c r="Q7519" i="1"/>
  <c r="K7519" i="1" s="1"/>
  <c r="L7520" i="1" s="1"/>
  <c r="M7522" i="1" s="1"/>
  <c r="S7522" i="1" s="1"/>
  <c r="G7521" i="1" l="1"/>
  <c r="N7521" i="1" s="1"/>
  <c r="E7522" i="1" s="1"/>
  <c r="Q7520" i="1"/>
  <c r="K7520" i="1" s="1"/>
  <c r="L7521" i="1" s="1"/>
  <c r="G7522" i="1" l="1"/>
  <c r="N7522" i="1" s="1"/>
  <c r="E7523" i="1" s="1"/>
  <c r="Q7521" i="1"/>
  <c r="K7521" i="1" s="1"/>
  <c r="L7522" i="1" s="1"/>
  <c r="M7523" i="1" l="1"/>
  <c r="S7523" i="1" s="1"/>
  <c r="G7523" i="1"/>
  <c r="Q7522" i="1"/>
  <c r="K7522" i="1" s="1"/>
  <c r="L7523" i="1" s="1"/>
  <c r="N7523" i="1" l="1"/>
  <c r="E7524" i="1" s="1"/>
  <c r="G7524" i="1" s="1"/>
  <c r="M7524" i="1"/>
  <c r="S7524" i="1" s="1"/>
  <c r="Q7523" i="1"/>
  <c r="K7523" i="1" s="1"/>
  <c r="L7524" i="1" s="1"/>
  <c r="M7525" i="1" s="1"/>
  <c r="S7525" i="1" s="1"/>
  <c r="N7524" i="1" l="1"/>
  <c r="E7525" i="1" s="1"/>
  <c r="G7525" i="1" s="1"/>
  <c r="N7525" i="1" s="1"/>
  <c r="E7526" i="1" s="1"/>
  <c r="Q7524" i="1"/>
  <c r="K7524" i="1" s="1"/>
  <c r="L7525" i="1" s="1"/>
  <c r="M7527" i="1" s="1"/>
  <c r="S7527" i="1" s="1"/>
  <c r="M7526" i="1" l="1"/>
  <c r="S7526" i="1" s="1"/>
  <c r="G7526" i="1"/>
  <c r="Q7525" i="1"/>
  <c r="K7525" i="1" s="1"/>
  <c r="L7526" i="1" s="1"/>
  <c r="N7526" i="1" l="1"/>
  <c r="E7527" i="1" s="1"/>
  <c r="G7527" i="1" s="1"/>
  <c r="N7527" i="1" s="1"/>
  <c r="E7528" i="1" s="1"/>
  <c r="Q7526" i="1"/>
  <c r="K7526" i="1" s="1"/>
  <c r="L7527" i="1" s="1"/>
  <c r="M7529" i="1" s="1"/>
  <c r="S7529" i="1" s="1"/>
  <c r="M7528" i="1" l="1"/>
  <c r="S7528" i="1" s="1"/>
  <c r="G7528" i="1"/>
  <c r="Q7527" i="1"/>
  <c r="K7527" i="1" s="1"/>
  <c r="L7528" i="1" s="1"/>
  <c r="N7528" i="1" l="1"/>
  <c r="E7529" i="1" s="1"/>
  <c r="G7529" i="1" s="1"/>
  <c r="N7529" i="1" s="1"/>
  <c r="E7530" i="1" s="1"/>
  <c r="Q7528" i="1"/>
  <c r="K7528" i="1" s="1"/>
  <c r="L7529" i="1" s="1"/>
  <c r="M7531" i="1" s="1"/>
  <c r="S7531" i="1" s="1"/>
  <c r="M7530" i="1" l="1"/>
  <c r="S7530" i="1" s="1"/>
  <c r="G7530" i="1"/>
  <c r="Q7529" i="1"/>
  <c r="K7529" i="1" s="1"/>
  <c r="L7530" i="1" s="1"/>
  <c r="N7530" i="1" l="1"/>
  <c r="E7531" i="1" s="1"/>
  <c r="G7531" i="1" s="1"/>
  <c r="N7531" i="1" s="1"/>
  <c r="E7532" i="1" s="1"/>
  <c r="Q7530" i="1"/>
  <c r="K7530" i="1" s="1"/>
  <c r="L7531" i="1" s="1"/>
  <c r="M7532" i="1" s="1"/>
  <c r="S7532" i="1" s="1"/>
  <c r="G7532" i="1" l="1"/>
  <c r="N7532" i="1" s="1"/>
  <c r="E7533" i="1" s="1"/>
  <c r="Q7531" i="1"/>
  <c r="K7531" i="1" s="1"/>
  <c r="L7532" i="1" s="1"/>
  <c r="M7533" i="1" l="1"/>
  <c r="S7533" i="1" s="1"/>
  <c r="G7533" i="1"/>
  <c r="Q7532" i="1"/>
  <c r="K7532" i="1" s="1"/>
  <c r="L7533" i="1" s="1"/>
  <c r="M7535" i="1" s="1"/>
  <c r="S7535" i="1" s="1"/>
  <c r="M7534" i="1" l="1"/>
  <c r="S7534" i="1" s="1"/>
  <c r="N7533" i="1"/>
  <c r="E7534" i="1" s="1"/>
  <c r="G7534" i="1" s="1"/>
  <c r="Q7533" i="1"/>
  <c r="K7533" i="1" s="1"/>
  <c r="L7534" i="1" s="1"/>
  <c r="N7534" i="1" l="1"/>
  <c r="E7535" i="1" s="1"/>
  <c r="G7535" i="1" s="1"/>
  <c r="N7535" i="1" s="1"/>
  <c r="E7536" i="1" s="1"/>
  <c r="Q7534" i="1"/>
  <c r="K7534" i="1" s="1"/>
  <c r="L7535" i="1" s="1"/>
  <c r="M7536" i="1" l="1"/>
  <c r="S7536" i="1" s="1"/>
  <c r="G7536" i="1"/>
  <c r="Q7535" i="1"/>
  <c r="K7535" i="1" s="1"/>
  <c r="L7536" i="1" s="1"/>
  <c r="M7538" i="1" s="1"/>
  <c r="S7538" i="1" s="1"/>
  <c r="M7537" i="1" l="1"/>
  <c r="S7537" i="1" s="1"/>
  <c r="N7536" i="1"/>
  <c r="E7537" i="1" s="1"/>
  <c r="G7537" i="1" s="1"/>
  <c r="Q7536" i="1"/>
  <c r="K7536" i="1" s="1"/>
  <c r="L7537" i="1" s="1"/>
  <c r="N7537" i="1" l="1"/>
  <c r="E7538" i="1" s="1"/>
  <c r="G7538" i="1" s="1"/>
  <c r="N7538" i="1" s="1"/>
  <c r="E7539" i="1" s="1"/>
  <c r="Q7537" i="1"/>
  <c r="K7537" i="1" s="1"/>
  <c r="L7538" i="1" s="1"/>
  <c r="M7540" i="1" s="1"/>
  <c r="S7540" i="1" s="1"/>
  <c r="M7539" i="1" l="1"/>
  <c r="S7539" i="1" s="1"/>
  <c r="G7539" i="1"/>
  <c r="Q7538" i="1"/>
  <c r="K7538" i="1" s="1"/>
  <c r="L7539" i="1" s="1"/>
  <c r="N7539" i="1" l="1"/>
  <c r="E7540" i="1" s="1"/>
  <c r="G7540" i="1" s="1"/>
  <c r="N7540" i="1" s="1"/>
  <c r="E7541" i="1" s="1"/>
  <c r="Q7539" i="1"/>
  <c r="K7539" i="1" s="1"/>
  <c r="L7540" i="1" s="1"/>
  <c r="M7541" i="1" s="1"/>
  <c r="S7541" i="1" s="1"/>
  <c r="G7541" i="1" l="1"/>
  <c r="N7541" i="1" s="1"/>
  <c r="E7542" i="1" s="1"/>
  <c r="Q7540" i="1"/>
  <c r="K7540" i="1" s="1"/>
  <c r="L7541" i="1" s="1"/>
  <c r="M7542" i="1" l="1"/>
  <c r="S7542" i="1" s="1"/>
  <c r="G7542" i="1"/>
  <c r="Q7541" i="1"/>
  <c r="K7541" i="1" s="1"/>
  <c r="L7542" i="1" s="1"/>
  <c r="M7544" i="1" s="1"/>
  <c r="S7544" i="1" s="1"/>
  <c r="M7543" i="1" l="1"/>
  <c r="S7543" i="1" s="1"/>
  <c r="N7542" i="1"/>
  <c r="E7543" i="1" s="1"/>
  <c r="G7543" i="1" s="1"/>
  <c r="Q7542" i="1"/>
  <c r="K7542" i="1" s="1"/>
  <c r="L7543" i="1" l="1"/>
  <c r="M7545" i="1" s="1"/>
  <c r="S7545" i="1" s="1"/>
  <c r="N7543" i="1"/>
  <c r="E7544" i="1" s="1"/>
  <c r="G7544" i="1" s="1"/>
  <c r="N7544" i="1" s="1"/>
  <c r="E7545" i="1" s="1"/>
  <c r="Q7543" i="1"/>
  <c r="K7543" i="1" s="1"/>
  <c r="L7544" i="1" s="1"/>
  <c r="M7546" i="1" s="1"/>
  <c r="S7546" i="1" s="1"/>
  <c r="G7545" i="1" l="1"/>
  <c r="N7545" i="1" s="1"/>
  <c r="E7546" i="1" s="1"/>
  <c r="Q7544" i="1"/>
  <c r="K7544" i="1" s="1"/>
  <c r="L7545" i="1" s="1"/>
  <c r="G7546" i="1" l="1"/>
  <c r="N7546" i="1" s="1"/>
  <c r="E7547" i="1" s="1"/>
  <c r="Q7545" i="1"/>
  <c r="K7545" i="1" s="1"/>
  <c r="L7546" i="1" s="1"/>
  <c r="M7547" i="1" l="1"/>
  <c r="S7547" i="1" s="1"/>
  <c r="G7547" i="1"/>
  <c r="Q7546" i="1"/>
  <c r="K7546" i="1" s="1"/>
  <c r="L7547" i="1" s="1"/>
  <c r="M7549" i="1" s="1"/>
  <c r="S7549" i="1" s="1"/>
  <c r="N7547" i="1" l="1"/>
  <c r="E7548" i="1" s="1"/>
  <c r="G7548" i="1" s="1"/>
  <c r="M7548" i="1"/>
  <c r="S7548" i="1" s="1"/>
  <c r="Q7547" i="1"/>
  <c r="K7547" i="1" s="1"/>
  <c r="L7548" i="1" s="1"/>
  <c r="N7548" i="1" l="1"/>
  <c r="E7549" i="1" s="1"/>
  <c r="G7549" i="1" s="1"/>
  <c r="N7549" i="1" s="1"/>
  <c r="E7550" i="1" s="1"/>
  <c r="Q7548" i="1"/>
  <c r="K7548" i="1" s="1"/>
  <c r="L7549" i="1" s="1"/>
  <c r="M7550" i="1" l="1"/>
  <c r="S7550" i="1" s="1"/>
  <c r="G7550" i="1"/>
  <c r="Q7549" i="1"/>
  <c r="K7549" i="1" s="1"/>
  <c r="L7550" i="1" s="1"/>
  <c r="N7550" i="1" l="1"/>
  <c r="E7551" i="1" s="1"/>
  <c r="G7551" i="1" s="1"/>
  <c r="M7551" i="1"/>
  <c r="S7551" i="1" s="1"/>
  <c r="Q7550" i="1"/>
  <c r="K7550" i="1" s="1"/>
  <c r="L7551" i="1" s="1"/>
  <c r="M7553" i="1" s="1"/>
  <c r="S7553" i="1" s="1"/>
  <c r="M7552" i="1" l="1"/>
  <c r="S7552" i="1" s="1"/>
  <c r="N7551" i="1"/>
  <c r="E7552" i="1" s="1"/>
  <c r="G7552" i="1" s="1"/>
  <c r="Q7551" i="1"/>
  <c r="K7551" i="1" s="1"/>
  <c r="L7552" i="1" s="1"/>
  <c r="N7552" i="1" l="1"/>
  <c r="E7553" i="1" s="1"/>
  <c r="G7553" i="1" s="1"/>
  <c r="N7553" i="1" s="1"/>
  <c r="E7554" i="1" s="1"/>
  <c r="Q7552" i="1"/>
  <c r="K7552" i="1" s="1"/>
  <c r="L7553" i="1" s="1"/>
  <c r="M7554" i="1" s="1"/>
  <c r="S7554" i="1" s="1"/>
  <c r="G7554" i="1" l="1"/>
  <c r="N7554" i="1" s="1"/>
  <c r="E7555" i="1" s="1"/>
  <c r="Q7553" i="1"/>
  <c r="K7553" i="1" s="1"/>
  <c r="L7554" i="1" s="1"/>
  <c r="M7555" i="1" l="1"/>
  <c r="S7555" i="1" s="1"/>
  <c r="G7555" i="1"/>
  <c r="Q7554" i="1"/>
  <c r="K7554" i="1" s="1"/>
  <c r="L7555" i="1" s="1"/>
  <c r="M7557" i="1" s="1"/>
  <c r="S7557" i="1" s="1"/>
  <c r="N7555" i="1" l="1"/>
  <c r="E7556" i="1" s="1"/>
  <c r="G7556" i="1" s="1"/>
  <c r="M7556" i="1"/>
  <c r="S7556" i="1" s="1"/>
  <c r="Q7555" i="1"/>
  <c r="K7555" i="1" s="1"/>
  <c r="L7556" i="1" s="1"/>
  <c r="N7556" i="1" l="1"/>
  <c r="E7557" i="1" s="1"/>
  <c r="G7557" i="1" s="1"/>
  <c r="N7557" i="1" s="1"/>
  <c r="E7558" i="1" s="1"/>
  <c r="Q7556" i="1"/>
  <c r="K7556" i="1" s="1"/>
  <c r="L7557" i="1" s="1"/>
  <c r="M7558" i="1" l="1"/>
  <c r="S7558" i="1" s="1"/>
  <c r="G7558" i="1"/>
  <c r="Q7557" i="1"/>
  <c r="K7557" i="1" s="1"/>
  <c r="L7558" i="1" s="1"/>
  <c r="M7560" i="1" s="1"/>
  <c r="S7560" i="1" s="1"/>
  <c r="N7558" i="1" l="1"/>
  <c r="E7559" i="1" s="1"/>
  <c r="G7559" i="1" s="1"/>
  <c r="M7559" i="1"/>
  <c r="S7559" i="1" s="1"/>
  <c r="Q7558" i="1"/>
  <c r="K7558" i="1" s="1"/>
  <c r="L7559" i="1" s="1"/>
  <c r="M7561" i="1" s="1"/>
  <c r="S7561" i="1" s="1"/>
  <c r="N7559" i="1" l="1"/>
  <c r="E7560" i="1" s="1"/>
  <c r="G7560" i="1" s="1"/>
  <c r="N7560" i="1" s="1"/>
  <c r="E7561" i="1" s="1"/>
  <c r="Q7559" i="1"/>
  <c r="K7559" i="1" s="1"/>
  <c r="L7560" i="1" s="1"/>
  <c r="M7562" i="1" s="1"/>
  <c r="S7562" i="1" s="1"/>
  <c r="G7561" i="1" l="1"/>
  <c r="N7561" i="1" s="1"/>
  <c r="E7562" i="1" s="1"/>
  <c r="Q7560" i="1"/>
  <c r="K7560" i="1" s="1"/>
  <c r="L7561" i="1" s="1"/>
  <c r="M7563" i="1" s="1"/>
  <c r="S7563" i="1" s="1"/>
  <c r="G7562" i="1" l="1"/>
  <c r="N7562" i="1" s="1"/>
  <c r="E7563" i="1" s="1"/>
  <c r="Q7561" i="1"/>
  <c r="K7561" i="1" s="1"/>
  <c r="L7562" i="1" s="1"/>
  <c r="M7564" i="1" s="1"/>
  <c r="S7564" i="1" s="1"/>
  <c r="G7563" i="1" l="1"/>
  <c r="N7563" i="1" s="1"/>
  <c r="E7564" i="1" s="1"/>
  <c r="Q7562" i="1"/>
  <c r="K7562" i="1" s="1"/>
  <c r="L7563" i="1" s="1"/>
  <c r="G7564" i="1" l="1"/>
  <c r="N7564" i="1" s="1"/>
  <c r="E7565" i="1" s="1"/>
  <c r="Q7563" i="1"/>
  <c r="K7563" i="1" s="1"/>
  <c r="L7564" i="1" s="1"/>
  <c r="M7566" i="1" s="1"/>
  <c r="S7566" i="1" s="1"/>
  <c r="M7565" i="1" l="1"/>
  <c r="S7565" i="1" s="1"/>
  <c r="G7565" i="1"/>
  <c r="Q7564" i="1"/>
  <c r="K7564" i="1" s="1"/>
  <c r="L7565" i="1" s="1"/>
  <c r="M7567" i="1" s="1"/>
  <c r="S7567" i="1" s="1"/>
  <c r="N7565" i="1" l="1"/>
  <c r="E7566" i="1" s="1"/>
  <c r="G7566" i="1" s="1"/>
  <c r="N7566" i="1" s="1"/>
  <c r="E7567" i="1" s="1"/>
  <c r="Q7565" i="1"/>
  <c r="K7565" i="1" s="1"/>
  <c r="L7566" i="1" s="1"/>
  <c r="M7568" i="1" s="1"/>
  <c r="S7568" i="1" s="1"/>
  <c r="G7567" i="1" l="1"/>
  <c r="N7567" i="1" s="1"/>
  <c r="E7568" i="1" s="1"/>
  <c r="Q7566" i="1"/>
  <c r="K7566" i="1" s="1"/>
  <c r="L7567" i="1" s="1"/>
  <c r="M7569" i="1" s="1"/>
  <c r="S7569" i="1" s="1"/>
  <c r="G7568" i="1" l="1"/>
  <c r="N7568" i="1" s="1"/>
  <c r="E7569" i="1" s="1"/>
  <c r="Q7567" i="1"/>
  <c r="K7567" i="1" s="1"/>
  <c r="L7568" i="1" s="1"/>
  <c r="M7570" i="1" s="1"/>
  <c r="S7570" i="1" s="1"/>
  <c r="G7569" i="1" l="1"/>
  <c r="N7569" i="1" s="1"/>
  <c r="E7570" i="1" s="1"/>
  <c r="Q7568" i="1"/>
  <c r="K7568" i="1" s="1"/>
  <c r="L7569" i="1" s="1"/>
  <c r="G7570" i="1" l="1"/>
  <c r="N7570" i="1" s="1"/>
  <c r="E7571" i="1" s="1"/>
  <c r="Q7569" i="1"/>
  <c r="K7569" i="1" s="1"/>
  <c r="L7570" i="1" s="1"/>
  <c r="M7571" i="1" s="1"/>
  <c r="S7571" i="1" s="1"/>
  <c r="G7571" i="1" l="1"/>
  <c r="N7571" i="1" s="1"/>
  <c r="E7572" i="1" s="1"/>
  <c r="Q7570" i="1"/>
  <c r="K7570" i="1" s="1"/>
  <c r="L7571" i="1" s="1"/>
  <c r="M7572" i="1" l="1"/>
  <c r="S7572" i="1" s="1"/>
  <c r="G7572" i="1"/>
  <c r="Q7571" i="1"/>
  <c r="K7571" i="1" s="1"/>
  <c r="L7572" i="1" s="1"/>
  <c r="M7573" i="1" s="1"/>
  <c r="S7573" i="1" s="1"/>
  <c r="N7572" i="1" l="1"/>
  <c r="E7573" i="1" s="1"/>
  <c r="G7573" i="1" s="1"/>
  <c r="N7573" i="1" s="1"/>
  <c r="E7574" i="1" s="1"/>
  <c r="Q7572" i="1"/>
  <c r="K7572" i="1" s="1"/>
  <c r="L7573" i="1" s="1"/>
  <c r="M7574" i="1" l="1"/>
  <c r="S7574" i="1" s="1"/>
  <c r="G7574" i="1"/>
  <c r="Q7573" i="1"/>
  <c r="K7573" i="1" s="1"/>
  <c r="L7574" i="1" s="1"/>
  <c r="N7574" i="1" l="1"/>
  <c r="E7575" i="1" s="1"/>
  <c r="G7575" i="1" s="1"/>
  <c r="M7575" i="1"/>
  <c r="S7575" i="1" s="1"/>
  <c r="Q7574" i="1"/>
  <c r="K7574" i="1" s="1"/>
  <c r="L7575" i="1" s="1"/>
  <c r="M7577" i="1" s="1"/>
  <c r="S7577" i="1" s="1"/>
  <c r="M7576" i="1" l="1"/>
  <c r="S7576" i="1" s="1"/>
  <c r="N7575" i="1"/>
  <c r="E7576" i="1" s="1"/>
  <c r="G7576" i="1" s="1"/>
  <c r="Q7575" i="1"/>
  <c r="K7575" i="1" s="1"/>
  <c r="L7576" i="1" s="1"/>
  <c r="N7576" i="1" l="1"/>
  <c r="E7577" i="1" s="1"/>
  <c r="G7577" i="1" s="1"/>
  <c r="N7577" i="1" s="1"/>
  <c r="E7578" i="1" s="1"/>
  <c r="Q7576" i="1"/>
  <c r="K7576" i="1" s="1"/>
  <c r="L7577" i="1" s="1"/>
  <c r="M7578" i="1" l="1"/>
  <c r="S7578" i="1" s="1"/>
  <c r="G7578" i="1"/>
  <c r="Q7577" i="1"/>
  <c r="K7577" i="1" s="1"/>
  <c r="L7578" i="1" s="1"/>
  <c r="M7580" i="1" s="1"/>
  <c r="S7580" i="1" s="1"/>
  <c r="M7579" i="1" l="1"/>
  <c r="S7579" i="1" s="1"/>
  <c r="N7578" i="1"/>
  <c r="E7579" i="1" s="1"/>
  <c r="G7579" i="1" s="1"/>
  <c r="Q7578" i="1"/>
  <c r="K7578" i="1" s="1"/>
  <c r="L7579" i="1" s="1"/>
  <c r="N7579" i="1" l="1"/>
  <c r="E7580" i="1" s="1"/>
  <c r="G7580" i="1" s="1"/>
  <c r="N7580" i="1" s="1"/>
  <c r="E7581" i="1" s="1"/>
  <c r="Q7579" i="1"/>
  <c r="K7579" i="1" s="1"/>
  <c r="L7580" i="1" s="1"/>
  <c r="M7581" i="1" l="1"/>
  <c r="S7581" i="1" s="1"/>
  <c r="G7581" i="1"/>
  <c r="Q7580" i="1"/>
  <c r="K7580" i="1" s="1"/>
  <c r="L7581" i="1" s="1"/>
  <c r="N7581" i="1" l="1"/>
  <c r="E7582" i="1" s="1"/>
  <c r="G7582" i="1" s="1"/>
  <c r="M7582" i="1"/>
  <c r="S7582" i="1" s="1"/>
  <c r="Q7581" i="1"/>
  <c r="K7581" i="1" s="1"/>
  <c r="L7582" i="1" s="1"/>
  <c r="M7584" i="1" s="1"/>
  <c r="S7584" i="1" s="1"/>
  <c r="M7583" i="1" l="1"/>
  <c r="S7583" i="1" s="1"/>
  <c r="N7582" i="1"/>
  <c r="E7583" i="1" s="1"/>
  <c r="G7583" i="1" s="1"/>
  <c r="Q7582" i="1"/>
  <c r="K7582" i="1" s="1"/>
  <c r="L7583" i="1" s="1"/>
  <c r="M7585" i="1" s="1"/>
  <c r="S7585" i="1" s="1"/>
  <c r="N7583" i="1" l="1"/>
  <c r="E7584" i="1" s="1"/>
  <c r="G7584" i="1" s="1"/>
  <c r="N7584" i="1" s="1"/>
  <c r="E7585" i="1" s="1"/>
  <c r="Q7583" i="1"/>
  <c r="K7583" i="1" s="1"/>
  <c r="L7584" i="1" s="1"/>
  <c r="G7585" i="1" l="1"/>
  <c r="N7585" i="1" s="1"/>
  <c r="E7586" i="1" s="1"/>
  <c r="Q7584" i="1"/>
  <c r="K7584" i="1" s="1"/>
  <c r="L7585" i="1" s="1"/>
  <c r="M7587" i="1" s="1"/>
  <c r="S7587" i="1" s="1"/>
  <c r="M7586" i="1" l="1"/>
  <c r="S7586" i="1" s="1"/>
  <c r="Q7585" i="1"/>
  <c r="K7585" i="1" s="1"/>
  <c r="L7586" i="1" s="1"/>
  <c r="G7586" i="1"/>
  <c r="N7586" i="1" l="1"/>
  <c r="E7587" i="1" s="1"/>
  <c r="G7587" i="1" s="1"/>
  <c r="N7587" i="1" s="1"/>
  <c r="E7588" i="1" s="1"/>
  <c r="Q7586" i="1"/>
  <c r="K7586" i="1" s="1"/>
  <c r="L7587" i="1" s="1"/>
  <c r="M7588" i="1" l="1"/>
  <c r="S7588" i="1" s="1"/>
  <c r="G7588" i="1"/>
  <c r="Q7587" i="1"/>
  <c r="K7587" i="1" s="1"/>
  <c r="L7588" i="1" s="1"/>
  <c r="M7589" i="1" s="1"/>
  <c r="S7589" i="1" s="1"/>
  <c r="N7588" i="1" l="1"/>
  <c r="E7589" i="1" s="1"/>
  <c r="G7589" i="1" s="1"/>
  <c r="N7589" i="1" s="1"/>
  <c r="E7590" i="1" s="1"/>
  <c r="Q7588" i="1"/>
  <c r="K7588" i="1" s="1"/>
  <c r="L7589" i="1" s="1"/>
  <c r="M7591" i="1" s="1"/>
  <c r="S7591" i="1" s="1"/>
  <c r="M7590" i="1" l="1"/>
  <c r="S7590" i="1" s="1"/>
  <c r="G7590" i="1"/>
  <c r="Q7589" i="1"/>
  <c r="K7589" i="1" s="1"/>
  <c r="L7590" i="1" s="1"/>
  <c r="M7592" i="1" s="1"/>
  <c r="S7592" i="1" s="1"/>
  <c r="N7590" i="1" l="1"/>
  <c r="E7591" i="1" s="1"/>
  <c r="G7591" i="1" s="1"/>
  <c r="N7591" i="1" s="1"/>
  <c r="E7592" i="1" s="1"/>
  <c r="Q7590" i="1"/>
  <c r="K7590" i="1" s="1"/>
  <c r="L7591" i="1" s="1"/>
  <c r="G7592" i="1" l="1"/>
  <c r="N7592" i="1" s="1"/>
  <c r="E7593" i="1" s="1"/>
  <c r="Q7591" i="1"/>
  <c r="K7591" i="1" s="1"/>
  <c r="L7592" i="1" s="1"/>
  <c r="M7594" i="1" s="1"/>
  <c r="S7594" i="1" s="1"/>
  <c r="M7593" i="1" l="1"/>
  <c r="S7593" i="1" s="1"/>
  <c r="G7593" i="1"/>
  <c r="Q7592" i="1"/>
  <c r="K7592" i="1" s="1"/>
  <c r="L7593" i="1" s="1"/>
  <c r="N7593" i="1" l="1"/>
  <c r="E7594" i="1" s="1"/>
  <c r="G7594" i="1" s="1"/>
  <c r="N7594" i="1" s="1"/>
  <c r="E7595" i="1" s="1"/>
  <c r="Q7593" i="1"/>
  <c r="K7593" i="1" s="1"/>
  <c r="L7594" i="1" s="1"/>
  <c r="M7595" i="1" s="1"/>
  <c r="S7595" i="1" s="1"/>
  <c r="G7595" i="1" l="1"/>
  <c r="N7595" i="1" s="1"/>
  <c r="E7596" i="1" s="1"/>
  <c r="Q7594" i="1"/>
  <c r="K7594" i="1" s="1"/>
  <c r="L7595" i="1" s="1"/>
  <c r="M7597" i="1" s="1"/>
  <c r="S7597" i="1" s="1"/>
  <c r="M7596" i="1" l="1"/>
  <c r="S7596" i="1" s="1"/>
  <c r="G7596" i="1"/>
  <c r="Q7595" i="1"/>
  <c r="K7595" i="1" s="1"/>
  <c r="L7596" i="1" s="1"/>
  <c r="M7598" i="1" s="1"/>
  <c r="S7598" i="1" s="1"/>
  <c r="N7596" i="1" l="1"/>
  <c r="E7597" i="1" s="1"/>
  <c r="G7597" i="1" s="1"/>
  <c r="N7597" i="1" s="1"/>
  <c r="E7598" i="1" s="1"/>
  <c r="Q7596" i="1"/>
  <c r="K7596" i="1" s="1"/>
  <c r="L7597" i="1" s="1"/>
  <c r="M7599" i="1" s="1"/>
  <c r="S7599" i="1" s="1"/>
  <c r="G7598" i="1" l="1"/>
  <c r="N7598" i="1" s="1"/>
  <c r="E7599" i="1" s="1"/>
  <c r="Q7597" i="1"/>
  <c r="K7597" i="1" s="1"/>
  <c r="L7598" i="1" s="1"/>
  <c r="G7599" i="1" l="1"/>
  <c r="N7599" i="1" s="1"/>
  <c r="E7600" i="1" s="1"/>
  <c r="Q7598" i="1"/>
  <c r="K7598" i="1" s="1"/>
  <c r="L7599" i="1" s="1"/>
  <c r="M7601" i="1" s="1"/>
  <c r="S7601" i="1" s="1"/>
  <c r="M7600" i="1" l="1"/>
  <c r="S7600" i="1" s="1"/>
  <c r="G7600" i="1"/>
  <c r="Q7599" i="1"/>
  <c r="K7599" i="1" s="1"/>
  <c r="L7600" i="1" s="1"/>
  <c r="N7600" i="1" l="1"/>
  <c r="E7601" i="1" s="1"/>
  <c r="G7601" i="1" s="1"/>
  <c r="N7601" i="1" s="1"/>
  <c r="E7602" i="1" s="1"/>
  <c r="Q7600" i="1"/>
  <c r="K7600" i="1" s="1"/>
  <c r="L7601" i="1" s="1"/>
  <c r="M7602" i="1" l="1"/>
  <c r="S7602" i="1" s="1"/>
  <c r="G7602" i="1"/>
  <c r="Q7601" i="1"/>
  <c r="K7601" i="1" s="1"/>
  <c r="L7602" i="1" s="1"/>
  <c r="N7602" i="1" l="1"/>
  <c r="E7603" i="1" s="1"/>
  <c r="G7603" i="1" s="1"/>
  <c r="M7603" i="1"/>
  <c r="S7603" i="1" s="1"/>
  <c r="Q7602" i="1"/>
  <c r="K7602" i="1" s="1"/>
  <c r="L7603" i="1" s="1"/>
  <c r="N7603" i="1" l="1"/>
  <c r="E7604" i="1" s="1"/>
  <c r="G7604" i="1" s="1"/>
  <c r="M7604" i="1"/>
  <c r="S7604" i="1" s="1"/>
  <c r="Q7603" i="1"/>
  <c r="K7603" i="1" s="1"/>
  <c r="L7604" i="1" s="1"/>
  <c r="M7606" i="1" s="1"/>
  <c r="S7606" i="1" s="1"/>
  <c r="M7605" i="1" l="1"/>
  <c r="S7605" i="1" s="1"/>
  <c r="N7604" i="1"/>
  <c r="E7605" i="1" s="1"/>
  <c r="G7605" i="1" s="1"/>
  <c r="Q7604" i="1"/>
  <c r="K7604" i="1" s="1"/>
  <c r="L7605" i="1" s="1"/>
  <c r="N7605" i="1" l="1"/>
  <c r="E7606" i="1" s="1"/>
  <c r="G7606" i="1" s="1"/>
  <c r="N7606" i="1" s="1"/>
  <c r="E7607" i="1" s="1"/>
  <c r="Q7605" i="1"/>
  <c r="K7605" i="1" s="1"/>
  <c r="L7606" i="1" s="1"/>
  <c r="M7607" i="1" l="1"/>
  <c r="S7607" i="1" s="1"/>
  <c r="G7607" i="1"/>
  <c r="Q7606" i="1"/>
  <c r="K7606" i="1" s="1"/>
  <c r="L7607" i="1" s="1"/>
  <c r="N7607" i="1" l="1"/>
  <c r="E7608" i="1" s="1"/>
  <c r="G7608" i="1" s="1"/>
  <c r="M7608" i="1"/>
  <c r="S7608" i="1" s="1"/>
  <c r="Q7607" i="1"/>
  <c r="K7607" i="1" s="1"/>
  <c r="L7608" i="1" s="1"/>
  <c r="N7608" i="1" l="1"/>
  <c r="E7609" i="1" s="1"/>
  <c r="G7609" i="1" s="1"/>
  <c r="M7609" i="1"/>
  <c r="S7609" i="1" s="1"/>
  <c r="Q7608" i="1"/>
  <c r="K7608" i="1" s="1"/>
  <c r="L7609" i="1" s="1"/>
  <c r="N7609" i="1" l="1"/>
  <c r="E7610" i="1" s="1"/>
  <c r="G7610" i="1" s="1"/>
  <c r="M7610" i="1"/>
  <c r="S7610" i="1" s="1"/>
  <c r="Q7609" i="1"/>
  <c r="K7609" i="1" s="1"/>
  <c r="L7610" i="1" s="1"/>
  <c r="N7610" i="1" l="1"/>
  <c r="E7611" i="1" s="1"/>
  <c r="G7611" i="1" s="1"/>
  <c r="M7611" i="1"/>
  <c r="S7611" i="1" s="1"/>
  <c r="Q7610" i="1"/>
  <c r="K7610" i="1" s="1"/>
  <c r="L7611" i="1" s="1"/>
  <c r="N7611" i="1" l="1"/>
  <c r="E7612" i="1" s="1"/>
  <c r="G7612" i="1" s="1"/>
  <c r="M7612" i="1"/>
  <c r="S7612" i="1" s="1"/>
  <c r="Q7611" i="1"/>
  <c r="K7611" i="1" s="1"/>
  <c r="L7612" i="1" s="1"/>
  <c r="M7613" i="1" l="1"/>
  <c r="S7613" i="1" s="1"/>
  <c r="N7612" i="1"/>
  <c r="E7613" i="1" s="1"/>
  <c r="G7613" i="1" s="1"/>
  <c r="Q7612" i="1"/>
  <c r="K7612" i="1" s="1"/>
  <c r="L7613" i="1" s="1"/>
  <c r="M7615" i="1" s="1"/>
  <c r="S7615" i="1" s="1"/>
  <c r="N7613" i="1" l="1"/>
  <c r="E7614" i="1" s="1"/>
  <c r="G7614" i="1" s="1"/>
  <c r="M7614" i="1"/>
  <c r="S7614" i="1" s="1"/>
  <c r="Q7613" i="1"/>
  <c r="K7613" i="1" s="1"/>
  <c r="L7614" i="1" s="1"/>
  <c r="M7616" i="1" s="1"/>
  <c r="S7616" i="1" s="1"/>
  <c r="N7614" i="1" l="1"/>
  <c r="E7615" i="1" s="1"/>
  <c r="G7615" i="1" s="1"/>
  <c r="N7615" i="1" s="1"/>
  <c r="E7616" i="1" s="1"/>
  <c r="Q7614" i="1"/>
  <c r="K7614" i="1" s="1"/>
  <c r="L7615" i="1" s="1"/>
  <c r="M7617" i="1" s="1"/>
  <c r="S7617" i="1" s="1"/>
  <c r="G7616" i="1" l="1"/>
  <c r="N7616" i="1" s="1"/>
  <c r="E7617" i="1" s="1"/>
  <c r="Q7615" i="1"/>
  <c r="K7615" i="1" s="1"/>
  <c r="L7616" i="1" s="1"/>
  <c r="G7617" i="1" l="1"/>
  <c r="N7617" i="1" s="1"/>
  <c r="E7618" i="1" s="1"/>
  <c r="Q7616" i="1"/>
  <c r="K7616" i="1" s="1"/>
  <c r="L7617" i="1" s="1"/>
  <c r="M7618" i="1" l="1"/>
  <c r="S7618" i="1" s="1"/>
  <c r="Q7617" i="1"/>
  <c r="K7617" i="1" s="1"/>
  <c r="L7618" i="1" s="1"/>
  <c r="M7620" i="1" s="1"/>
  <c r="S7620" i="1" s="1"/>
  <c r="G7618" i="1"/>
  <c r="M7619" i="1" l="1"/>
  <c r="S7619" i="1" s="1"/>
  <c r="N7618" i="1"/>
  <c r="E7619" i="1" s="1"/>
  <c r="G7619" i="1" s="1"/>
  <c r="Q7618" i="1"/>
  <c r="K7618" i="1" s="1"/>
  <c r="L7619" i="1" s="1"/>
  <c r="M7621" i="1" s="1"/>
  <c r="S7621" i="1" s="1"/>
  <c r="N7619" i="1" l="1"/>
  <c r="E7620" i="1" s="1"/>
  <c r="G7620" i="1" s="1"/>
  <c r="N7620" i="1" s="1"/>
  <c r="E7621" i="1" s="1"/>
  <c r="Q7619" i="1"/>
  <c r="K7619" i="1" s="1"/>
  <c r="L7620" i="1" s="1"/>
  <c r="M7622" i="1" s="1"/>
  <c r="S7622" i="1" s="1"/>
  <c r="G7621" i="1" l="1"/>
  <c r="N7621" i="1" s="1"/>
  <c r="E7622" i="1" s="1"/>
  <c r="Q7620" i="1"/>
  <c r="K7620" i="1" s="1"/>
  <c r="L7621" i="1" s="1"/>
  <c r="G7622" i="1" l="1"/>
  <c r="N7622" i="1" s="1"/>
  <c r="E7623" i="1" s="1"/>
  <c r="Q7621" i="1"/>
  <c r="K7621" i="1" s="1"/>
  <c r="L7622" i="1" s="1"/>
  <c r="M7623" i="1" l="1"/>
  <c r="S7623" i="1" s="1"/>
  <c r="G7623" i="1"/>
  <c r="Q7622" i="1"/>
  <c r="K7622" i="1" s="1"/>
  <c r="L7623" i="1" s="1"/>
  <c r="M7624" i="1" s="1"/>
  <c r="S7624" i="1" s="1"/>
  <c r="N7623" i="1" l="1"/>
  <c r="E7624" i="1" s="1"/>
  <c r="G7624" i="1" s="1"/>
  <c r="N7624" i="1" s="1"/>
  <c r="E7625" i="1" s="1"/>
  <c r="Q7623" i="1"/>
  <c r="K7623" i="1" s="1"/>
  <c r="L7624" i="1" s="1"/>
  <c r="M7625" i="1" l="1"/>
  <c r="S7625" i="1" s="1"/>
  <c r="G7625" i="1"/>
  <c r="Q7624" i="1"/>
  <c r="K7624" i="1" s="1"/>
  <c r="L7625" i="1" s="1"/>
  <c r="N7625" i="1" l="1"/>
  <c r="E7626" i="1" s="1"/>
  <c r="G7626" i="1" s="1"/>
  <c r="M7626" i="1"/>
  <c r="S7626" i="1" s="1"/>
  <c r="Q7625" i="1"/>
  <c r="K7625" i="1" s="1"/>
  <c r="L7626" i="1" s="1"/>
  <c r="M7628" i="1" s="1"/>
  <c r="S7628" i="1" s="1"/>
  <c r="N7626" i="1" l="1"/>
  <c r="E7627" i="1" s="1"/>
  <c r="G7627" i="1" s="1"/>
  <c r="M7627" i="1"/>
  <c r="S7627" i="1" s="1"/>
  <c r="Q7626" i="1"/>
  <c r="K7626" i="1" s="1"/>
  <c r="L7627" i="1" s="1"/>
  <c r="N7627" i="1" l="1"/>
  <c r="E7628" i="1" s="1"/>
  <c r="G7628" i="1" s="1"/>
  <c r="N7628" i="1" s="1"/>
  <c r="E7629" i="1" s="1"/>
  <c r="Q7627" i="1"/>
  <c r="K7627" i="1" s="1"/>
  <c r="L7628" i="1" s="1"/>
  <c r="M7630" i="1" s="1"/>
  <c r="S7630" i="1" s="1"/>
  <c r="M7629" i="1" l="1"/>
  <c r="S7629" i="1" s="1"/>
  <c r="G7629" i="1"/>
  <c r="Q7628" i="1"/>
  <c r="K7628" i="1" s="1"/>
  <c r="L7629" i="1" s="1"/>
  <c r="N7629" i="1" l="1"/>
  <c r="E7630" i="1" s="1"/>
  <c r="G7630" i="1" s="1"/>
  <c r="N7630" i="1" s="1"/>
  <c r="E7631" i="1" s="1"/>
  <c r="Q7629" i="1"/>
  <c r="K7629" i="1" s="1"/>
  <c r="L7630" i="1" s="1"/>
  <c r="M7631" i="1" l="1"/>
  <c r="S7631" i="1" s="1"/>
  <c r="G7631" i="1"/>
  <c r="Q7630" i="1"/>
  <c r="K7630" i="1" s="1"/>
  <c r="L7631" i="1" s="1"/>
  <c r="N7631" i="1" l="1"/>
  <c r="E7632" i="1" s="1"/>
  <c r="G7632" i="1" s="1"/>
  <c r="M7632" i="1"/>
  <c r="S7632" i="1" s="1"/>
  <c r="Q7631" i="1"/>
  <c r="K7631" i="1" s="1"/>
  <c r="L7632" i="1" s="1"/>
  <c r="N7632" i="1" l="1"/>
  <c r="E7633" i="1" s="1"/>
  <c r="G7633" i="1" s="1"/>
  <c r="M7633" i="1"/>
  <c r="S7633" i="1" s="1"/>
  <c r="Q7632" i="1"/>
  <c r="K7632" i="1" s="1"/>
  <c r="L7633" i="1" s="1"/>
  <c r="M7635" i="1" s="1"/>
  <c r="S7635" i="1" s="1"/>
  <c r="M7634" i="1" l="1"/>
  <c r="S7634" i="1" s="1"/>
  <c r="N7633" i="1"/>
  <c r="E7634" i="1" s="1"/>
  <c r="G7634" i="1" s="1"/>
  <c r="Q7633" i="1"/>
  <c r="K7633" i="1" s="1"/>
  <c r="L7634" i="1" s="1"/>
  <c r="M7636" i="1" s="1"/>
  <c r="S7636" i="1" s="1"/>
  <c r="N7634" i="1" l="1"/>
  <c r="E7635" i="1" s="1"/>
  <c r="G7635" i="1" s="1"/>
  <c r="N7635" i="1" s="1"/>
  <c r="E7636" i="1" s="1"/>
  <c r="Q7634" i="1"/>
  <c r="K7634" i="1" s="1"/>
  <c r="L7635" i="1" s="1"/>
  <c r="G7636" i="1" l="1"/>
  <c r="N7636" i="1" s="1"/>
  <c r="E7637" i="1" s="1"/>
  <c r="Q7635" i="1"/>
  <c r="K7635" i="1" s="1"/>
  <c r="L7636" i="1" s="1"/>
  <c r="M7637" i="1" s="1"/>
  <c r="S7637" i="1" s="1"/>
  <c r="G7637" i="1" l="1"/>
  <c r="N7637" i="1" s="1"/>
  <c r="E7638" i="1" s="1"/>
  <c r="Q7636" i="1"/>
  <c r="K7636" i="1" s="1"/>
  <c r="L7637" i="1" s="1"/>
  <c r="M7638" i="1" l="1"/>
  <c r="S7638" i="1" s="1"/>
  <c r="G7638" i="1"/>
  <c r="Q7637" i="1"/>
  <c r="K7637" i="1" s="1"/>
  <c r="L7638" i="1" s="1"/>
  <c r="M7639" i="1" s="1"/>
  <c r="S7639" i="1" s="1"/>
  <c r="N7638" i="1" l="1"/>
  <c r="E7639" i="1" s="1"/>
  <c r="G7639" i="1" s="1"/>
  <c r="N7639" i="1" s="1"/>
  <c r="E7640" i="1" s="1"/>
  <c r="Q7638" i="1"/>
  <c r="K7638" i="1" s="1"/>
  <c r="L7639" i="1" s="1"/>
  <c r="M7640" i="1" l="1"/>
  <c r="S7640" i="1" s="1"/>
  <c r="G7640" i="1"/>
  <c r="Q7639" i="1"/>
  <c r="K7639" i="1" s="1"/>
  <c r="L7640" i="1" s="1"/>
  <c r="M7642" i="1" s="1"/>
  <c r="S7642" i="1" s="1"/>
  <c r="M7641" i="1" l="1"/>
  <c r="S7641" i="1" s="1"/>
  <c r="N7640" i="1"/>
  <c r="E7641" i="1" s="1"/>
  <c r="G7641" i="1" s="1"/>
  <c r="Q7640" i="1"/>
  <c r="K7640" i="1" s="1"/>
  <c r="L7641" i="1" s="1"/>
  <c r="M7643" i="1" s="1"/>
  <c r="S7643" i="1" s="1"/>
  <c r="N7641" i="1" l="1"/>
  <c r="E7642" i="1" s="1"/>
  <c r="G7642" i="1" s="1"/>
  <c r="N7642" i="1" s="1"/>
  <c r="E7643" i="1" s="1"/>
  <c r="Q7641" i="1"/>
  <c r="K7641" i="1" s="1"/>
  <c r="L7642" i="1" s="1"/>
  <c r="M7644" i="1" s="1"/>
  <c r="S7644" i="1" s="1"/>
  <c r="G7643" i="1" l="1"/>
  <c r="N7643" i="1" s="1"/>
  <c r="E7644" i="1" s="1"/>
  <c r="Q7642" i="1"/>
  <c r="K7642" i="1" s="1"/>
  <c r="L7643" i="1" s="1"/>
  <c r="M7645" i="1" s="1"/>
  <c r="S7645" i="1" s="1"/>
  <c r="G7644" i="1" l="1"/>
  <c r="N7644" i="1" s="1"/>
  <c r="E7645" i="1" s="1"/>
  <c r="Q7643" i="1"/>
  <c r="K7643" i="1" s="1"/>
  <c r="L7644" i="1" s="1"/>
  <c r="M7646" i="1" s="1"/>
  <c r="S7646" i="1" s="1"/>
  <c r="G7645" i="1" l="1"/>
  <c r="N7645" i="1" s="1"/>
  <c r="E7646" i="1" s="1"/>
  <c r="Q7644" i="1"/>
  <c r="K7644" i="1" s="1"/>
  <c r="L7645" i="1" s="1"/>
  <c r="G7646" i="1" l="1"/>
  <c r="N7646" i="1" s="1"/>
  <c r="E7647" i="1" s="1"/>
  <c r="Q7645" i="1"/>
  <c r="K7645" i="1" s="1"/>
  <c r="L7646" i="1" s="1"/>
  <c r="M7647" i="1" s="1"/>
  <c r="S7647" i="1" s="1"/>
  <c r="G7647" i="1" l="1"/>
  <c r="N7647" i="1" s="1"/>
  <c r="E7648" i="1" s="1"/>
  <c r="Q7646" i="1"/>
  <c r="K7646" i="1" s="1"/>
  <c r="L7647" i="1" s="1"/>
  <c r="M7648" i="1" l="1"/>
  <c r="S7648" i="1" s="1"/>
  <c r="G7648" i="1"/>
  <c r="Q7647" i="1"/>
  <c r="K7647" i="1" s="1"/>
  <c r="L7648" i="1" s="1"/>
  <c r="M7650" i="1" s="1"/>
  <c r="S7650" i="1" s="1"/>
  <c r="M7649" i="1" l="1"/>
  <c r="S7649" i="1" s="1"/>
  <c r="N7648" i="1"/>
  <c r="E7649" i="1" s="1"/>
  <c r="G7649" i="1" s="1"/>
  <c r="Q7648" i="1"/>
  <c r="K7648" i="1" s="1"/>
  <c r="L7649" i="1" s="1"/>
  <c r="N7649" i="1" l="1"/>
  <c r="E7650" i="1" s="1"/>
  <c r="G7650" i="1" s="1"/>
  <c r="N7650" i="1" s="1"/>
  <c r="E7651" i="1" s="1"/>
  <c r="Q7649" i="1"/>
  <c r="K7649" i="1" s="1"/>
  <c r="L7650" i="1" s="1"/>
  <c r="M7651" i="1" s="1"/>
  <c r="S7651" i="1" s="1"/>
  <c r="G7651" i="1" l="1"/>
  <c r="N7651" i="1" s="1"/>
  <c r="E7652" i="1" s="1"/>
  <c r="Q7650" i="1"/>
  <c r="K7650" i="1" s="1"/>
  <c r="L7651" i="1" s="1"/>
  <c r="M7652" i="1" s="1"/>
  <c r="S7652" i="1" s="1"/>
  <c r="G7652" i="1" l="1"/>
  <c r="N7652" i="1" s="1"/>
  <c r="E7653" i="1" s="1"/>
  <c r="Q7651" i="1"/>
  <c r="K7651" i="1" s="1"/>
  <c r="L7652" i="1" s="1"/>
  <c r="M7653" i="1" l="1"/>
  <c r="S7653" i="1" s="1"/>
  <c r="G7653" i="1"/>
  <c r="Q7652" i="1"/>
  <c r="K7652" i="1" s="1"/>
  <c r="L7653" i="1" s="1"/>
  <c r="M7654" i="1" l="1"/>
  <c r="S7654" i="1" s="1"/>
  <c r="N7653" i="1"/>
  <c r="E7654" i="1" s="1"/>
  <c r="G7654" i="1" s="1"/>
  <c r="Q7653" i="1"/>
  <c r="K7653" i="1" s="1"/>
  <c r="L7654" i="1" s="1"/>
  <c r="N7654" i="1" l="1"/>
  <c r="E7655" i="1" s="1"/>
  <c r="G7655" i="1" s="1"/>
  <c r="M7655" i="1"/>
  <c r="S7655" i="1" s="1"/>
  <c r="Q7654" i="1"/>
  <c r="K7654" i="1" s="1"/>
  <c r="L7655" i="1" s="1"/>
  <c r="M7657" i="1" s="1"/>
  <c r="S7657" i="1" s="1"/>
  <c r="N7655" i="1" l="1"/>
  <c r="E7656" i="1" s="1"/>
  <c r="G7656" i="1" s="1"/>
  <c r="M7656" i="1"/>
  <c r="S7656" i="1" s="1"/>
  <c r="Q7655" i="1"/>
  <c r="K7655" i="1" s="1"/>
  <c r="L7656" i="1" s="1"/>
  <c r="N7656" i="1" l="1"/>
  <c r="E7657" i="1" s="1"/>
  <c r="G7657" i="1" s="1"/>
  <c r="N7657" i="1" s="1"/>
  <c r="E7658" i="1" s="1"/>
  <c r="Q7656" i="1"/>
  <c r="K7656" i="1" s="1"/>
  <c r="L7657" i="1" s="1"/>
  <c r="M7658" i="1" s="1"/>
  <c r="S7658" i="1" s="1"/>
  <c r="G7658" i="1" l="1"/>
  <c r="N7658" i="1" s="1"/>
  <c r="E7659" i="1" s="1"/>
  <c r="Q7657" i="1"/>
  <c r="K7657" i="1" s="1"/>
  <c r="L7658" i="1" s="1"/>
  <c r="M7660" i="1" s="1"/>
  <c r="S7660" i="1" s="1"/>
  <c r="M7659" i="1" l="1"/>
  <c r="S7659" i="1" s="1"/>
  <c r="G7659" i="1"/>
  <c r="Q7658" i="1"/>
  <c r="K7658" i="1" s="1"/>
  <c r="L7659" i="1" s="1"/>
  <c r="N7659" i="1" l="1"/>
  <c r="E7660" i="1" s="1"/>
  <c r="G7660" i="1" s="1"/>
  <c r="N7660" i="1" s="1"/>
  <c r="E7661" i="1" s="1"/>
  <c r="Q7659" i="1"/>
  <c r="K7659" i="1" s="1"/>
  <c r="L7660" i="1" s="1"/>
  <c r="M7661" i="1" l="1"/>
  <c r="S7661" i="1" s="1"/>
  <c r="G7661" i="1"/>
  <c r="Q7660" i="1"/>
  <c r="K7660" i="1" s="1"/>
  <c r="L7661" i="1" s="1"/>
  <c r="M7663" i="1" s="1"/>
  <c r="S7663" i="1" s="1"/>
  <c r="M7662" i="1" l="1"/>
  <c r="S7662" i="1" s="1"/>
  <c r="N7661" i="1"/>
  <c r="E7662" i="1" s="1"/>
  <c r="G7662" i="1" s="1"/>
  <c r="Q7661" i="1"/>
  <c r="K7661" i="1" s="1"/>
  <c r="L7662" i="1" s="1"/>
  <c r="M7664" i="1" s="1"/>
  <c r="S7664" i="1" s="1"/>
  <c r="N7662" i="1" l="1"/>
  <c r="E7663" i="1" s="1"/>
  <c r="G7663" i="1" s="1"/>
  <c r="N7663" i="1" s="1"/>
  <c r="E7664" i="1" s="1"/>
  <c r="Q7662" i="1"/>
  <c r="K7662" i="1" s="1"/>
  <c r="L7663" i="1" s="1"/>
  <c r="M7665" i="1" s="1"/>
  <c r="S7665" i="1" s="1"/>
  <c r="G7664" i="1" l="1"/>
  <c r="N7664" i="1" s="1"/>
  <c r="E7665" i="1" s="1"/>
  <c r="Q7663" i="1"/>
  <c r="K7663" i="1" s="1"/>
  <c r="L7664" i="1" s="1"/>
  <c r="G7665" i="1" l="1"/>
  <c r="N7665" i="1" s="1"/>
  <c r="E7666" i="1" s="1"/>
  <c r="Q7664" i="1"/>
  <c r="K7664" i="1" s="1"/>
  <c r="L7665" i="1" s="1"/>
  <c r="M7666" i="1" l="1"/>
  <c r="S7666" i="1" s="1"/>
  <c r="G7666" i="1"/>
  <c r="Q7665" i="1"/>
  <c r="K7665" i="1" s="1"/>
  <c r="L7666" i="1" s="1"/>
  <c r="M7667" i="1" l="1"/>
  <c r="S7667" i="1" s="1"/>
  <c r="N7666" i="1"/>
  <c r="E7667" i="1" s="1"/>
  <c r="G7667" i="1" s="1"/>
  <c r="Q7666" i="1"/>
  <c r="K7666" i="1" s="1"/>
  <c r="L7667" i="1" s="1"/>
  <c r="M7669" i="1" s="1"/>
  <c r="S7669" i="1" s="1"/>
  <c r="N7667" i="1" l="1"/>
  <c r="E7668" i="1" s="1"/>
  <c r="G7668" i="1" s="1"/>
  <c r="M7668" i="1"/>
  <c r="S7668" i="1" s="1"/>
  <c r="Q7667" i="1"/>
  <c r="K7667" i="1" s="1"/>
  <c r="L7668" i="1" s="1"/>
  <c r="M7670" i="1" s="1"/>
  <c r="S7670" i="1" s="1"/>
  <c r="N7668" i="1" l="1"/>
  <c r="E7669" i="1" s="1"/>
  <c r="G7669" i="1" s="1"/>
  <c r="N7669" i="1" s="1"/>
  <c r="E7670" i="1" s="1"/>
  <c r="Q7668" i="1"/>
  <c r="K7668" i="1" s="1"/>
  <c r="L7669" i="1" s="1"/>
  <c r="M7671" i="1" s="1"/>
  <c r="S7671" i="1" s="1"/>
  <c r="G7670" i="1" l="1"/>
  <c r="N7670" i="1" s="1"/>
  <c r="E7671" i="1" s="1"/>
  <c r="Q7669" i="1"/>
  <c r="K7669" i="1" s="1"/>
  <c r="L7670" i="1" s="1"/>
  <c r="Q7670" i="1" l="1"/>
  <c r="K7670" i="1" s="1"/>
  <c r="L7671" i="1" s="1"/>
  <c r="G7671" i="1"/>
  <c r="N7671" i="1" s="1"/>
  <c r="E7672" i="1" s="1"/>
  <c r="M7672" i="1" l="1"/>
  <c r="S7672" i="1" s="1"/>
  <c r="Q7671" i="1"/>
  <c r="K7671" i="1" s="1"/>
  <c r="L7672" i="1" s="1"/>
  <c r="M7674" i="1" s="1"/>
  <c r="S7674" i="1" s="1"/>
  <c r="G7672" i="1"/>
  <c r="M7673" i="1" l="1"/>
  <c r="S7673" i="1" s="1"/>
  <c r="N7672" i="1"/>
  <c r="E7673" i="1" s="1"/>
  <c r="G7673" i="1" s="1"/>
  <c r="Q7672" i="1"/>
  <c r="K7672" i="1" s="1"/>
  <c r="L7673" i="1" s="1"/>
  <c r="N7673" i="1" l="1"/>
  <c r="E7674" i="1" s="1"/>
  <c r="G7674" i="1" s="1"/>
  <c r="N7674" i="1" s="1"/>
  <c r="E7675" i="1" s="1"/>
  <c r="Q7673" i="1"/>
  <c r="K7673" i="1" s="1"/>
  <c r="L7674" i="1" s="1"/>
  <c r="M7675" i="1" s="1"/>
  <c r="S7675" i="1" s="1"/>
  <c r="G7675" i="1" l="1"/>
  <c r="N7675" i="1" s="1"/>
  <c r="E7676" i="1" s="1"/>
  <c r="Q7674" i="1"/>
  <c r="K7674" i="1" s="1"/>
  <c r="L7675" i="1" s="1"/>
  <c r="M7677" i="1" s="1"/>
  <c r="S7677" i="1" s="1"/>
  <c r="M7676" i="1" l="1"/>
  <c r="S7676" i="1" s="1"/>
  <c r="G7676" i="1"/>
  <c r="Q7675" i="1"/>
  <c r="K7675" i="1" s="1"/>
  <c r="L7676" i="1" s="1"/>
  <c r="M7678" i="1" s="1"/>
  <c r="S7678" i="1" s="1"/>
  <c r="N7676" i="1" l="1"/>
  <c r="E7677" i="1" s="1"/>
  <c r="G7677" i="1" s="1"/>
  <c r="N7677" i="1" s="1"/>
  <c r="E7678" i="1" s="1"/>
  <c r="Q7676" i="1"/>
  <c r="K7676" i="1" s="1"/>
  <c r="L7677" i="1" s="1"/>
  <c r="M7679" i="1" s="1"/>
  <c r="S7679" i="1" s="1"/>
  <c r="G7678" i="1" l="1"/>
  <c r="N7678" i="1" s="1"/>
  <c r="E7679" i="1" s="1"/>
  <c r="Q7677" i="1"/>
  <c r="K7677" i="1" s="1"/>
  <c r="L7678" i="1" s="1"/>
  <c r="G7679" i="1" l="1"/>
  <c r="N7679" i="1" s="1"/>
  <c r="E7680" i="1" s="1"/>
  <c r="Q7678" i="1"/>
  <c r="K7678" i="1" s="1"/>
  <c r="L7679" i="1" s="1"/>
  <c r="M7681" i="1" s="1"/>
  <c r="S7681" i="1" s="1"/>
  <c r="M7680" i="1" l="1"/>
  <c r="S7680" i="1" s="1"/>
  <c r="G7680" i="1"/>
  <c r="Q7679" i="1"/>
  <c r="K7679" i="1" s="1"/>
  <c r="L7680" i="1" s="1"/>
  <c r="N7680" i="1" l="1"/>
  <c r="E7681" i="1" s="1"/>
  <c r="G7681" i="1" s="1"/>
  <c r="N7681" i="1" s="1"/>
  <c r="E7682" i="1" s="1"/>
  <c r="Q7680" i="1"/>
  <c r="K7680" i="1" s="1"/>
  <c r="L7681" i="1" s="1"/>
  <c r="M7682" i="1" s="1"/>
  <c r="S7682" i="1" s="1"/>
  <c r="G7682" i="1" l="1"/>
  <c r="N7682" i="1" s="1"/>
  <c r="E7683" i="1" s="1"/>
  <c r="Q7681" i="1"/>
  <c r="K7681" i="1" s="1"/>
  <c r="L7682" i="1" s="1"/>
  <c r="M7683" i="1" l="1"/>
  <c r="S7683" i="1" s="1"/>
  <c r="G7683" i="1"/>
  <c r="Q7682" i="1"/>
  <c r="K7682" i="1" s="1"/>
  <c r="L7683" i="1" s="1"/>
  <c r="M7684" i="1" s="1"/>
  <c r="S7684" i="1" s="1"/>
  <c r="N7683" i="1" l="1"/>
  <c r="E7684" i="1" s="1"/>
  <c r="G7684" i="1" s="1"/>
  <c r="N7684" i="1" s="1"/>
  <c r="E7685" i="1" s="1"/>
  <c r="Q7683" i="1"/>
  <c r="K7683" i="1" s="1"/>
  <c r="L7684" i="1" s="1"/>
  <c r="M7685" i="1" l="1"/>
  <c r="S7685" i="1" s="1"/>
  <c r="G7685" i="1"/>
  <c r="Q7684" i="1"/>
  <c r="K7684" i="1" s="1"/>
  <c r="L7685" i="1" s="1"/>
  <c r="M7687" i="1" s="1"/>
  <c r="S7687" i="1" s="1"/>
  <c r="N7685" i="1" l="1"/>
  <c r="E7686" i="1" s="1"/>
  <c r="G7686" i="1" s="1"/>
  <c r="M7686" i="1"/>
  <c r="S7686" i="1" s="1"/>
  <c r="Q7685" i="1"/>
  <c r="K7685" i="1" s="1"/>
  <c r="L7686" i="1" s="1"/>
  <c r="M7688" i="1" s="1"/>
  <c r="S7688" i="1" s="1"/>
  <c r="N7686" i="1" l="1"/>
  <c r="E7687" i="1" s="1"/>
  <c r="G7687" i="1" s="1"/>
  <c r="N7687" i="1" s="1"/>
  <c r="E7688" i="1" s="1"/>
  <c r="Q7686" i="1"/>
  <c r="K7686" i="1" s="1"/>
  <c r="L7687" i="1" s="1"/>
  <c r="G7688" i="1" l="1"/>
  <c r="N7688" i="1" s="1"/>
  <c r="E7689" i="1" s="1"/>
  <c r="Q7687" i="1"/>
  <c r="K7687" i="1" s="1"/>
  <c r="L7688" i="1" s="1"/>
  <c r="M7690" i="1" s="1"/>
  <c r="S7690" i="1" s="1"/>
  <c r="M7689" i="1" l="1"/>
  <c r="S7689" i="1" s="1"/>
  <c r="Q7688" i="1"/>
  <c r="K7688" i="1" s="1"/>
  <c r="L7689" i="1" s="1"/>
  <c r="G7689" i="1"/>
  <c r="N7689" i="1" l="1"/>
  <c r="E7690" i="1" s="1"/>
  <c r="G7690" i="1" s="1"/>
  <c r="N7690" i="1" s="1"/>
  <c r="E7691" i="1" s="1"/>
  <c r="Q7689" i="1"/>
  <c r="K7689" i="1" s="1"/>
  <c r="L7690" i="1" s="1"/>
  <c r="M7691" i="1" l="1"/>
  <c r="S7691" i="1" s="1"/>
  <c r="Q7690" i="1"/>
  <c r="K7690" i="1" s="1"/>
  <c r="L7691" i="1" s="1"/>
  <c r="M7693" i="1" s="1"/>
  <c r="S7693" i="1" s="1"/>
  <c r="G7691" i="1"/>
  <c r="M7692" i="1" l="1"/>
  <c r="S7692" i="1" s="1"/>
  <c r="N7691" i="1"/>
  <c r="E7692" i="1" s="1"/>
  <c r="G7692" i="1" s="1"/>
  <c r="Q7691" i="1"/>
  <c r="K7691" i="1" s="1"/>
  <c r="L7692" i="1" s="1"/>
  <c r="N7692" i="1" l="1"/>
  <c r="E7693" i="1" s="1"/>
  <c r="G7693" i="1" s="1"/>
  <c r="N7693" i="1" s="1"/>
  <c r="E7694" i="1" s="1"/>
  <c r="Q7692" i="1"/>
  <c r="K7692" i="1" s="1"/>
  <c r="L7693" i="1" s="1"/>
  <c r="M7694" i="1" l="1"/>
  <c r="S7694" i="1" s="1"/>
  <c r="G7694" i="1"/>
  <c r="Q7693" i="1"/>
  <c r="K7693" i="1" s="1"/>
  <c r="L7694" i="1" s="1"/>
  <c r="M7696" i="1" s="1"/>
  <c r="S7696" i="1" s="1"/>
  <c r="N7694" i="1" l="1"/>
  <c r="E7695" i="1" s="1"/>
  <c r="G7695" i="1" s="1"/>
  <c r="M7695" i="1"/>
  <c r="S7695" i="1" s="1"/>
  <c r="Q7694" i="1"/>
  <c r="K7694" i="1" s="1"/>
  <c r="L7695" i="1" s="1"/>
  <c r="N7695" i="1" l="1"/>
  <c r="E7696" i="1" s="1"/>
  <c r="G7696" i="1" s="1"/>
  <c r="N7696" i="1" s="1"/>
  <c r="E7697" i="1" s="1"/>
  <c r="Q7695" i="1"/>
  <c r="K7695" i="1" s="1"/>
  <c r="L7696" i="1" s="1"/>
  <c r="M7697" i="1" s="1"/>
  <c r="S7697" i="1" s="1"/>
  <c r="G7697" i="1" l="1"/>
  <c r="N7697" i="1" s="1"/>
  <c r="E7698" i="1" s="1"/>
  <c r="Q7696" i="1"/>
  <c r="K7696" i="1" s="1"/>
  <c r="L7697" i="1" s="1"/>
  <c r="M7699" i="1" s="1"/>
  <c r="S7699" i="1" s="1"/>
  <c r="M7698" i="1" l="1"/>
  <c r="S7698" i="1" s="1"/>
  <c r="G7698" i="1"/>
  <c r="Q7697" i="1"/>
  <c r="K7697" i="1" s="1"/>
  <c r="L7698" i="1" s="1"/>
  <c r="N7698" i="1" l="1"/>
  <c r="E7699" i="1" s="1"/>
  <c r="G7699" i="1" s="1"/>
  <c r="N7699" i="1" s="1"/>
  <c r="E7700" i="1" s="1"/>
  <c r="Q7698" i="1"/>
  <c r="K7698" i="1" s="1"/>
  <c r="L7699" i="1" s="1"/>
  <c r="M7701" i="1" s="1"/>
  <c r="S7701" i="1" s="1"/>
  <c r="M7700" i="1" l="1"/>
  <c r="S7700" i="1" s="1"/>
  <c r="G7700" i="1"/>
  <c r="Q7699" i="1"/>
  <c r="K7699" i="1" s="1"/>
  <c r="L7700" i="1" s="1"/>
  <c r="N7700" i="1" l="1"/>
  <c r="E7701" i="1" s="1"/>
  <c r="G7701" i="1" s="1"/>
  <c r="N7701" i="1" s="1"/>
  <c r="E7702" i="1" s="1"/>
  <c r="Q7700" i="1"/>
  <c r="K7700" i="1" s="1"/>
  <c r="L7701" i="1" s="1"/>
  <c r="M7702" i="1" l="1"/>
  <c r="S7702" i="1" s="1"/>
  <c r="G7702" i="1"/>
  <c r="Q7701" i="1"/>
  <c r="K7701" i="1" s="1"/>
  <c r="L7702" i="1" s="1"/>
  <c r="M7703" i="1" s="1"/>
  <c r="S7703" i="1" s="1"/>
  <c r="N7702" i="1" l="1"/>
  <c r="E7703" i="1" s="1"/>
  <c r="G7703" i="1" s="1"/>
  <c r="N7703" i="1" s="1"/>
  <c r="E7704" i="1" s="1"/>
  <c r="Q7702" i="1"/>
  <c r="K7702" i="1" s="1"/>
  <c r="L7703" i="1" s="1"/>
  <c r="M7704" i="1" l="1"/>
  <c r="S7704" i="1" s="1"/>
  <c r="G7704" i="1"/>
  <c r="Q7703" i="1"/>
  <c r="K7703" i="1" s="1"/>
  <c r="L7704" i="1" s="1"/>
  <c r="M7706" i="1" s="1"/>
  <c r="S7706" i="1" s="1"/>
  <c r="M7705" i="1" l="1"/>
  <c r="S7705" i="1" s="1"/>
  <c r="N7704" i="1"/>
  <c r="E7705" i="1" s="1"/>
  <c r="G7705" i="1" s="1"/>
  <c r="Q7704" i="1"/>
  <c r="K7704" i="1" s="1"/>
  <c r="L7705" i="1" s="1"/>
  <c r="N7705" i="1" l="1"/>
  <c r="E7706" i="1" s="1"/>
  <c r="G7706" i="1" s="1"/>
  <c r="N7706" i="1" s="1"/>
  <c r="E7707" i="1" s="1"/>
  <c r="Q7705" i="1"/>
  <c r="K7705" i="1" s="1"/>
  <c r="L7706" i="1" l="1"/>
  <c r="M7708" i="1" s="1"/>
  <c r="S7708" i="1" s="1"/>
  <c r="M7707" i="1"/>
  <c r="S7707" i="1" s="1"/>
  <c r="G7707" i="1"/>
  <c r="Q7706" i="1"/>
  <c r="K7706" i="1" s="1"/>
  <c r="L7707" i="1" s="1"/>
  <c r="M7709" i="1" s="1"/>
  <c r="S7709" i="1" s="1"/>
  <c r="N7707" i="1" l="1"/>
  <c r="E7708" i="1" s="1"/>
  <c r="G7708" i="1" s="1"/>
  <c r="N7708" i="1" s="1"/>
  <c r="E7709" i="1" s="1"/>
  <c r="Q7707" i="1"/>
  <c r="K7707" i="1" s="1"/>
  <c r="L7708" i="1" s="1"/>
  <c r="G7709" i="1" l="1"/>
  <c r="N7709" i="1" s="1"/>
  <c r="E7710" i="1" s="1"/>
  <c r="Q7708" i="1"/>
  <c r="K7708" i="1" s="1"/>
  <c r="L7709" i="1" s="1"/>
  <c r="M7710" i="1" s="1"/>
  <c r="S7710" i="1" s="1"/>
  <c r="G7710" i="1" l="1"/>
  <c r="N7710" i="1" s="1"/>
  <c r="E7711" i="1" s="1"/>
  <c r="Q7709" i="1"/>
  <c r="K7709" i="1" s="1"/>
  <c r="L7710" i="1" s="1"/>
  <c r="M7711" i="1" l="1"/>
  <c r="S7711" i="1" s="1"/>
  <c r="G7711" i="1"/>
  <c r="Q7710" i="1"/>
  <c r="K7710" i="1" s="1"/>
  <c r="L7711" i="1" s="1"/>
  <c r="M7713" i="1" s="1"/>
  <c r="S7713" i="1" s="1"/>
  <c r="M7712" i="1" l="1"/>
  <c r="S7712" i="1" s="1"/>
  <c r="N7711" i="1"/>
  <c r="E7712" i="1" s="1"/>
  <c r="G7712" i="1" s="1"/>
  <c r="Q7711" i="1"/>
  <c r="K7711" i="1" s="1"/>
  <c r="L7712" i="1" s="1"/>
  <c r="M7714" i="1" s="1"/>
  <c r="S7714" i="1" s="1"/>
  <c r="N7712" i="1" l="1"/>
  <c r="E7713" i="1" s="1"/>
  <c r="G7713" i="1" s="1"/>
  <c r="N7713" i="1" s="1"/>
  <c r="E7714" i="1" s="1"/>
  <c r="Q7712" i="1"/>
  <c r="K7712" i="1" s="1"/>
  <c r="L7713" i="1" s="1"/>
  <c r="G7714" i="1" l="1"/>
  <c r="N7714" i="1" s="1"/>
  <c r="E7715" i="1" s="1"/>
  <c r="Q7713" i="1"/>
  <c r="K7713" i="1" s="1"/>
  <c r="L7714" i="1" s="1"/>
  <c r="M7715" i="1" l="1"/>
  <c r="S7715" i="1" s="1"/>
  <c r="G7715" i="1"/>
  <c r="Q7714" i="1"/>
  <c r="K7714" i="1" s="1"/>
  <c r="L7715" i="1" s="1"/>
  <c r="M7717" i="1" s="1"/>
  <c r="S7717" i="1" s="1"/>
  <c r="M7716" i="1" l="1"/>
  <c r="S7716" i="1" s="1"/>
  <c r="N7715" i="1"/>
  <c r="E7716" i="1" s="1"/>
  <c r="G7716" i="1" s="1"/>
  <c r="Q7715" i="1"/>
  <c r="K7715" i="1" s="1"/>
  <c r="L7716" i="1" s="1"/>
  <c r="M7718" i="1" s="1"/>
  <c r="S7718" i="1" s="1"/>
  <c r="N7716" i="1" l="1"/>
  <c r="E7717" i="1" s="1"/>
  <c r="G7717" i="1" s="1"/>
  <c r="N7717" i="1" s="1"/>
  <c r="E7718" i="1" s="1"/>
  <c r="Q7716" i="1"/>
  <c r="K7716" i="1" s="1"/>
  <c r="L7717" i="1" s="1"/>
  <c r="G7718" i="1" l="1"/>
  <c r="N7718" i="1" s="1"/>
  <c r="E7719" i="1" s="1"/>
  <c r="Q7717" i="1"/>
  <c r="K7717" i="1" s="1"/>
  <c r="L7718" i="1" s="1"/>
  <c r="M7719" i="1" s="1"/>
  <c r="S7719" i="1" s="1"/>
  <c r="G7719" i="1" l="1"/>
  <c r="N7719" i="1" s="1"/>
  <c r="E7720" i="1" s="1"/>
  <c r="Q7718" i="1"/>
  <c r="K7718" i="1" s="1"/>
  <c r="L7719" i="1" s="1"/>
  <c r="M7720" i="1" l="1"/>
  <c r="S7720" i="1" s="1"/>
  <c r="G7720" i="1"/>
  <c r="Q7719" i="1"/>
  <c r="K7719" i="1" s="1"/>
  <c r="L7720" i="1" s="1"/>
  <c r="M7722" i="1" s="1"/>
  <c r="S7722" i="1" s="1"/>
  <c r="M7721" i="1" l="1"/>
  <c r="S7721" i="1" s="1"/>
  <c r="N7720" i="1"/>
  <c r="E7721" i="1" s="1"/>
  <c r="G7721" i="1" s="1"/>
  <c r="Q7720" i="1"/>
  <c r="K7720" i="1" s="1"/>
  <c r="L7721" i="1" s="1"/>
  <c r="N7721" i="1" l="1"/>
  <c r="E7722" i="1" s="1"/>
  <c r="G7722" i="1" s="1"/>
  <c r="N7722" i="1" s="1"/>
  <c r="E7723" i="1" s="1"/>
  <c r="Q7721" i="1"/>
  <c r="K7721" i="1" s="1"/>
  <c r="L7722" i="1" s="1"/>
  <c r="M7723" i="1" l="1"/>
  <c r="S7723" i="1" s="1"/>
  <c r="G7723" i="1"/>
  <c r="Q7722" i="1"/>
  <c r="K7722" i="1" s="1"/>
  <c r="L7723" i="1" s="1"/>
  <c r="M7724" i="1" l="1"/>
  <c r="S7724" i="1" s="1"/>
  <c r="N7723" i="1"/>
  <c r="E7724" i="1" s="1"/>
  <c r="G7724" i="1" s="1"/>
  <c r="Q7723" i="1"/>
  <c r="K7723" i="1" s="1"/>
  <c r="L7724" i="1" s="1"/>
  <c r="M7726" i="1" s="1"/>
  <c r="S7726" i="1" s="1"/>
  <c r="N7724" i="1" l="1"/>
  <c r="E7725" i="1" s="1"/>
  <c r="G7725" i="1" s="1"/>
  <c r="M7725" i="1"/>
  <c r="S7725" i="1" s="1"/>
  <c r="Q7724" i="1"/>
  <c r="K7724" i="1" s="1"/>
  <c r="L7725" i="1" s="1"/>
  <c r="N7725" i="1" l="1"/>
  <c r="E7726" i="1" s="1"/>
  <c r="G7726" i="1" s="1"/>
  <c r="N7726" i="1" s="1"/>
  <c r="E7727" i="1" s="1"/>
  <c r="Q7725" i="1"/>
  <c r="K7725" i="1" s="1"/>
  <c r="L7726" i="1" s="1"/>
  <c r="M7727" i="1" l="1"/>
  <c r="S7727" i="1" s="1"/>
  <c r="G7727" i="1"/>
  <c r="Q7726" i="1"/>
  <c r="K7726" i="1" s="1"/>
  <c r="L7727" i="1" s="1"/>
  <c r="M7729" i="1" s="1"/>
  <c r="S7729" i="1" s="1"/>
  <c r="M7728" i="1" l="1"/>
  <c r="S7728" i="1" s="1"/>
  <c r="N7727" i="1"/>
  <c r="E7728" i="1" s="1"/>
  <c r="G7728" i="1" s="1"/>
  <c r="Q7727" i="1"/>
  <c r="K7727" i="1" s="1"/>
  <c r="L7728" i="1" s="1"/>
  <c r="M7730" i="1" s="1"/>
  <c r="S7730" i="1" s="1"/>
  <c r="N7728" i="1" l="1"/>
  <c r="E7729" i="1" s="1"/>
  <c r="G7729" i="1" s="1"/>
  <c r="N7729" i="1" s="1"/>
  <c r="E7730" i="1" s="1"/>
  <c r="Q7728" i="1"/>
  <c r="K7728" i="1" s="1"/>
  <c r="L7729" i="1" s="1"/>
  <c r="M7731" i="1" s="1"/>
  <c r="S7731" i="1" s="1"/>
  <c r="G7730" i="1" l="1"/>
  <c r="N7730" i="1" s="1"/>
  <c r="E7731" i="1" s="1"/>
  <c r="Q7729" i="1"/>
  <c r="K7729" i="1" s="1"/>
  <c r="L7730" i="1" s="1"/>
  <c r="M7732" i="1" s="1"/>
  <c r="S7732" i="1" s="1"/>
  <c r="G7731" i="1" l="1"/>
  <c r="N7731" i="1" s="1"/>
  <c r="E7732" i="1" s="1"/>
  <c r="Q7730" i="1"/>
  <c r="K7730" i="1" s="1"/>
  <c r="L7731" i="1" s="1"/>
  <c r="G7732" i="1" l="1"/>
  <c r="N7732" i="1" s="1"/>
  <c r="E7733" i="1" s="1"/>
  <c r="Q7731" i="1"/>
  <c r="K7731" i="1" s="1"/>
  <c r="L7732" i="1" s="1"/>
  <c r="M7734" i="1" s="1"/>
  <c r="S7734" i="1" s="1"/>
  <c r="M7733" i="1" l="1"/>
  <c r="S7733" i="1" s="1"/>
  <c r="G7733" i="1"/>
  <c r="Q7732" i="1"/>
  <c r="K7732" i="1" s="1"/>
  <c r="L7733" i="1" s="1"/>
  <c r="M7735" i="1" s="1"/>
  <c r="S7735" i="1" s="1"/>
  <c r="N7733" i="1" l="1"/>
  <c r="E7734" i="1" s="1"/>
  <c r="G7734" i="1" s="1"/>
  <c r="N7734" i="1" s="1"/>
  <c r="E7735" i="1" s="1"/>
  <c r="Q7733" i="1"/>
  <c r="K7733" i="1" s="1"/>
  <c r="L7734" i="1" s="1"/>
  <c r="G7735" i="1" l="1"/>
  <c r="N7735" i="1" s="1"/>
  <c r="E7736" i="1" s="1"/>
  <c r="Q7734" i="1"/>
  <c r="K7734" i="1" s="1"/>
  <c r="L7735" i="1" s="1"/>
  <c r="M7736" i="1" s="1"/>
  <c r="S7736" i="1" s="1"/>
  <c r="G7736" i="1" l="1"/>
  <c r="N7736" i="1" s="1"/>
  <c r="E7737" i="1" s="1"/>
  <c r="Q7735" i="1"/>
  <c r="K7735" i="1" s="1"/>
  <c r="L7736" i="1" s="1"/>
  <c r="M7737" i="1" l="1"/>
  <c r="S7737" i="1" s="1"/>
  <c r="G7737" i="1"/>
  <c r="Q7736" i="1"/>
  <c r="K7736" i="1" s="1"/>
  <c r="L7737" i="1" s="1"/>
  <c r="M7738" i="1" l="1"/>
  <c r="S7738" i="1" s="1"/>
  <c r="N7737" i="1"/>
  <c r="E7738" i="1" s="1"/>
  <c r="G7738" i="1" s="1"/>
  <c r="Q7737" i="1"/>
  <c r="K7737" i="1" s="1"/>
  <c r="L7738" i="1" s="1"/>
  <c r="N7738" i="1" l="1"/>
  <c r="E7739" i="1" s="1"/>
  <c r="G7739" i="1" s="1"/>
  <c r="M7739" i="1"/>
  <c r="S7739" i="1" s="1"/>
  <c r="Q7738" i="1"/>
  <c r="K7738" i="1" s="1"/>
  <c r="L7739" i="1" s="1"/>
  <c r="M7741" i="1" s="1"/>
  <c r="S7741" i="1" s="1"/>
  <c r="N7739" i="1" l="1"/>
  <c r="E7740" i="1" s="1"/>
  <c r="G7740" i="1" s="1"/>
  <c r="M7740" i="1"/>
  <c r="S7740" i="1" s="1"/>
  <c r="Q7739" i="1"/>
  <c r="K7739" i="1" s="1"/>
  <c r="L7740" i="1" s="1"/>
  <c r="M7742" i="1" s="1"/>
  <c r="S7742" i="1" s="1"/>
  <c r="N7740" i="1" l="1"/>
  <c r="E7741" i="1" s="1"/>
  <c r="G7741" i="1" s="1"/>
  <c r="N7741" i="1" s="1"/>
  <c r="E7742" i="1" s="1"/>
  <c r="Q7740" i="1"/>
  <c r="K7740" i="1" s="1"/>
  <c r="L7741" i="1" s="1"/>
  <c r="G7742" i="1" l="1"/>
  <c r="N7742" i="1" s="1"/>
  <c r="E7743" i="1" s="1"/>
  <c r="Q7741" i="1"/>
  <c r="K7741" i="1" s="1"/>
  <c r="L7742" i="1" s="1"/>
  <c r="M7744" i="1" s="1"/>
  <c r="S7744" i="1" s="1"/>
  <c r="M7743" i="1" l="1"/>
  <c r="S7743" i="1" s="1"/>
  <c r="G7743" i="1"/>
  <c r="Q7742" i="1"/>
  <c r="K7742" i="1" s="1"/>
  <c r="L7743" i="1" s="1"/>
  <c r="N7743" i="1" l="1"/>
  <c r="E7744" i="1" s="1"/>
  <c r="G7744" i="1" s="1"/>
  <c r="N7744" i="1" s="1"/>
  <c r="E7745" i="1" s="1"/>
  <c r="Q7743" i="1"/>
  <c r="K7743" i="1" s="1"/>
  <c r="L7744" i="1" s="1"/>
  <c r="M7745" i="1" s="1"/>
  <c r="S7745" i="1" s="1"/>
  <c r="G7745" i="1" l="1"/>
  <c r="N7745" i="1" s="1"/>
  <c r="E7746" i="1" s="1"/>
  <c r="Q7744" i="1"/>
  <c r="K7744" i="1" s="1"/>
  <c r="L7745" i="1" s="1"/>
  <c r="M7746" i="1" l="1"/>
  <c r="S7746" i="1" s="1"/>
  <c r="G7746" i="1"/>
  <c r="Q7745" i="1"/>
  <c r="K7745" i="1" s="1"/>
  <c r="L7746" i="1" s="1"/>
  <c r="M7747" i="1" s="1"/>
  <c r="S7747" i="1" s="1"/>
  <c r="N7746" i="1" l="1"/>
  <c r="E7747" i="1" s="1"/>
  <c r="G7747" i="1" s="1"/>
  <c r="N7747" i="1" s="1"/>
  <c r="E7748" i="1" s="1"/>
  <c r="Q7746" i="1"/>
  <c r="K7746" i="1" s="1"/>
  <c r="L7747" i="1" s="1"/>
  <c r="M7748" i="1" l="1"/>
  <c r="S7748" i="1" s="1"/>
  <c r="G7748" i="1"/>
  <c r="Q7747" i="1"/>
  <c r="K7747" i="1" s="1"/>
  <c r="L7748" i="1" s="1"/>
  <c r="M7750" i="1" s="1"/>
  <c r="S7750" i="1" s="1"/>
  <c r="N7748" i="1" l="1"/>
  <c r="E7749" i="1" s="1"/>
  <c r="G7749" i="1" s="1"/>
  <c r="M7749" i="1"/>
  <c r="S7749" i="1" s="1"/>
  <c r="Q7748" i="1"/>
  <c r="K7748" i="1" s="1"/>
  <c r="L7749" i="1" s="1"/>
  <c r="M7751" i="1" s="1"/>
  <c r="S7751" i="1" s="1"/>
  <c r="N7749" i="1" l="1"/>
  <c r="E7750" i="1" s="1"/>
  <c r="G7750" i="1" s="1"/>
  <c r="N7750" i="1" s="1"/>
  <c r="E7751" i="1" s="1"/>
  <c r="Q7749" i="1"/>
  <c r="K7749" i="1" s="1"/>
  <c r="L7750" i="1" s="1"/>
  <c r="G7751" i="1" l="1"/>
  <c r="N7751" i="1" s="1"/>
  <c r="E7752" i="1" s="1"/>
  <c r="Q7750" i="1"/>
  <c r="K7750" i="1" s="1"/>
  <c r="L7751" i="1" s="1"/>
  <c r="M7752" i="1" s="1"/>
  <c r="S7752" i="1" s="1"/>
  <c r="G7752" i="1" l="1"/>
  <c r="N7752" i="1" s="1"/>
  <c r="E7753" i="1" s="1"/>
  <c r="Q7751" i="1"/>
  <c r="K7751" i="1" s="1"/>
  <c r="L7752" i="1" s="1"/>
  <c r="M7753" i="1" l="1"/>
  <c r="S7753" i="1" s="1"/>
  <c r="G7753" i="1"/>
  <c r="Q7752" i="1"/>
  <c r="K7752" i="1" s="1"/>
  <c r="L7753" i="1" s="1"/>
  <c r="M7755" i="1" s="1"/>
  <c r="S7755" i="1" s="1"/>
  <c r="M7754" i="1" l="1"/>
  <c r="S7754" i="1" s="1"/>
  <c r="N7753" i="1"/>
  <c r="E7754" i="1" s="1"/>
  <c r="G7754" i="1" s="1"/>
  <c r="Q7753" i="1"/>
  <c r="K7753" i="1" s="1"/>
  <c r="L7754" i="1" s="1"/>
  <c r="N7754" i="1" l="1"/>
  <c r="E7755" i="1" s="1"/>
  <c r="G7755" i="1" s="1"/>
  <c r="N7755" i="1" s="1"/>
  <c r="E7756" i="1" s="1"/>
  <c r="Q7754" i="1"/>
  <c r="K7754" i="1" s="1"/>
  <c r="L7755" i="1" s="1"/>
  <c r="M7757" i="1" s="1"/>
  <c r="S7757" i="1" s="1"/>
  <c r="M7756" i="1" l="1"/>
  <c r="S7756" i="1" s="1"/>
  <c r="G7756" i="1"/>
  <c r="Q7755" i="1"/>
  <c r="K7755" i="1" s="1"/>
  <c r="L7756" i="1" s="1"/>
  <c r="M7758" i="1" s="1"/>
  <c r="S7758" i="1" s="1"/>
  <c r="N7756" i="1" l="1"/>
  <c r="E7757" i="1" s="1"/>
  <c r="G7757" i="1" s="1"/>
  <c r="N7757" i="1" s="1"/>
  <c r="E7758" i="1" s="1"/>
  <c r="Q7756" i="1"/>
  <c r="K7756" i="1" s="1"/>
  <c r="L7757" i="1" s="1"/>
  <c r="G7758" i="1" l="1"/>
  <c r="N7758" i="1" s="1"/>
  <c r="E7759" i="1" s="1"/>
  <c r="Q7757" i="1"/>
  <c r="K7757" i="1" s="1"/>
  <c r="L7758" i="1" s="1"/>
  <c r="M7760" i="1" s="1"/>
  <c r="S7760" i="1" s="1"/>
  <c r="M7759" i="1" l="1"/>
  <c r="S7759" i="1" s="1"/>
  <c r="Q7758" i="1"/>
  <c r="K7758" i="1" s="1"/>
  <c r="L7759" i="1" s="1"/>
  <c r="M7761" i="1" s="1"/>
  <c r="S7761" i="1" s="1"/>
  <c r="G7759" i="1"/>
  <c r="N7759" i="1" l="1"/>
  <c r="E7760" i="1" s="1"/>
  <c r="G7760" i="1" s="1"/>
  <c r="N7760" i="1" s="1"/>
  <c r="E7761" i="1" s="1"/>
  <c r="Q7759" i="1"/>
  <c r="K7759" i="1" s="1"/>
  <c r="L7760" i="1" s="1"/>
  <c r="M7762" i="1" s="1"/>
  <c r="S7762" i="1" s="1"/>
  <c r="Q7760" i="1" l="1"/>
  <c r="K7760" i="1" s="1"/>
  <c r="L7761" i="1" s="1"/>
  <c r="G7761" i="1"/>
  <c r="N7761" i="1" s="1"/>
  <c r="E7762" i="1" s="1"/>
  <c r="Q7761" i="1" l="1"/>
  <c r="K7761" i="1" s="1"/>
  <c r="L7762" i="1" s="1"/>
  <c r="G7762" i="1"/>
  <c r="N7762" i="1" s="1"/>
  <c r="E7763" i="1" s="1"/>
  <c r="M7763" i="1" l="1"/>
  <c r="S7763" i="1" s="1"/>
  <c r="Q7762" i="1"/>
  <c r="K7762" i="1" s="1"/>
  <c r="L7763" i="1" s="1"/>
  <c r="M7765" i="1" s="1"/>
  <c r="S7765" i="1" s="1"/>
  <c r="G7763" i="1"/>
  <c r="M7764" i="1" l="1"/>
  <c r="S7764" i="1" s="1"/>
  <c r="N7763" i="1"/>
  <c r="E7764" i="1" s="1"/>
  <c r="G7764" i="1" s="1"/>
  <c r="Q7763" i="1"/>
  <c r="K7763" i="1" s="1"/>
  <c r="L7764" i="1" s="1"/>
  <c r="N7764" i="1" l="1"/>
  <c r="E7765" i="1" s="1"/>
  <c r="G7765" i="1" s="1"/>
  <c r="N7765" i="1" s="1"/>
  <c r="E7766" i="1" s="1"/>
  <c r="Q7764" i="1"/>
  <c r="K7764" i="1" s="1"/>
  <c r="L7765" i="1" s="1"/>
  <c r="M7767" i="1" s="1"/>
  <c r="S7767" i="1" s="1"/>
  <c r="M7766" i="1" l="1"/>
  <c r="S7766" i="1" s="1"/>
  <c r="G7766" i="1"/>
  <c r="Q7765" i="1"/>
  <c r="K7765" i="1" s="1"/>
  <c r="L7766" i="1" s="1"/>
  <c r="N7766" i="1" l="1"/>
  <c r="E7767" i="1" s="1"/>
  <c r="G7767" i="1" s="1"/>
  <c r="N7767" i="1" s="1"/>
  <c r="E7768" i="1" s="1"/>
  <c r="Q7766" i="1"/>
  <c r="K7766" i="1" s="1"/>
  <c r="L7767" i="1" s="1"/>
  <c r="M7769" i="1" s="1"/>
  <c r="S7769" i="1" s="1"/>
  <c r="M7768" i="1" l="1"/>
  <c r="S7768" i="1" s="1"/>
  <c r="G7768" i="1"/>
  <c r="Q7767" i="1"/>
  <c r="K7767" i="1" s="1"/>
  <c r="L7768" i="1" s="1"/>
  <c r="N7768" i="1" l="1"/>
  <c r="E7769" i="1" s="1"/>
  <c r="G7769" i="1" s="1"/>
  <c r="N7769" i="1" s="1"/>
  <c r="E7770" i="1" s="1"/>
  <c r="Q7768" i="1"/>
  <c r="K7768" i="1" s="1"/>
  <c r="L7769" i="1" s="1"/>
  <c r="M7770" i="1" l="1"/>
  <c r="S7770" i="1" s="1"/>
  <c r="G7770" i="1"/>
  <c r="Q7769" i="1"/>
  <c r="K7769" i="1" s="1"/>
  <c r="L7770" i="1" s="1"/>
  <c r="M7771" i="1" s="1"/>
  <c r="S7771" i="1" s="1"/>
  <c r="N7770" i="1" l="1"/>
  <c r="E7771" i="1" s="1"/>
  <c r="G7771" i="1" s="1"/>
  <c r="N7771" i="1" s="1"/>
  <c r="E7772" i="1" s="1"/>
  <c r="Q7770" i="1"/>
  <c r="K7770" i="1" s="1"/>
  <c r="L7771" i="1" s="1"/>
  <c r="M7772" i="1" l="1"/>
  <c r="S7772" i="1" s="1"/>
  <c r="G7772" i="1"/>
  <c r="Q7771" i="1"/>
  <c r="K7771" i="1" s="1"/>
  <c r="L7772" i="1" s="1"/>
  <c r="M7774" i="1" s="1"/>
  <c r="S7774" i="1" s="1"/>
  <c r="M7773" i="1" l="1"/>
  <c r="S7773" i="1" s="1"/>
  <c r="N7772" i="1"/>
  <c r="E7773" i="1" s="1"/>
  <c r="G7773" i="1" s="1"/>
  <c r="Q7772" i="1"/>
  <c r="K7772" i="1" s="1"/>
  <c r="L7773" i="1" s="1"/>
  <c r="N7773" i="1" l="1"/>
  <c r="E7774" i="1" s="1"/>
  <c r="G7774" i="1" s="1"/>
  <c r="N7774" i="1" s="1"/>
  <c r="E7775" i="1" s="1"/>
  <c r="Q7773" i="1"/>
  <c r="K7773" i="1" s="1"/>
  <c r="L7774" i="1" s="1"/>
  <c r="M7775" i="1" l="1"/>
  <c r="S7775" i="1" s="1"/>
  <c r="G7775" i="1"/>
  <c r="Q7774" i="1"/>
  <c r="K7774" i="1" s="1"/>
  <c r="L7775" i="1" s="1"/>
  <c r="M7777" i="1" s="1"/>
  <c r="S7777" i="1" s="1"/>
  <c r="N7775" i="1" l="1"/>
  <c r="E7776" i="1" s="1"/>
  <c r="G7776" i="1" s="1"/>
  <c r="M7776" i="1"/>
  <c r="S7776" i="1" s="1"/>
  <c r="Q7775" i="1"/>
  <c r="K7775" i="1" s="1"/>
  <c r="L7776" i="1" s="1"/>
  <c r="N7776" i="1" l="1"/>
  <c r="E7777" i="1" s="1"/>
  <c r="G7777" i="1" s="1"/>
  <c r="N7777" i="1" s="1"/>
  <c r="E7778" i="1" s="1"/>
  <c r="Q7776" i="1"/>
  <c r="K7776" i="1" s="1"/>
  <c r="L7777" i="1" s="1"/>
  <c r="M7779" i="1" s="1"/>
  <c r="S7779" i="1" s="1"/>
  <c r="M7778" i="1" l="1"/>
  <c r="S7778" i="1" s="1"/>
  <c r="G7778" i="1"/>
  <c r="Q7777" i="1"/>
  <c r="K7777" i="1" s="1"/>
  <c r="L7778" i="1" s="1"/>
  <c r="N7778" i="1" l="1"/>
  <c r="E7779" i="1" s="1"/>
  <c r="G7779" i="1" s="1"/>
  <c r="N7779" i="1" s="1"/>
  <c r="E7780" i="1" s="1"/>
  <c r="Q7778" i="1"/>
  <c r="K7778" i="1" s="1"/>
  <c r="L7779" i="1" s="1"/>
  <c r="M7781" i="1" s="1"/>
  <c r="S7781" i="1" s="1"/>
  <c r="M7780" i="1" l="1"/>
  <c r="S7780" i="1" s="1"/>
  <c r="Q7779" i="1"/>
  <c r="K7779" i="1" s="1"/>
  <c r="L7780" i="1" s="1"/>
  <c r="G7780" i="1"/>
  <c r="N7780" i="1" l="1"/>
  <c r="E7781" i="1" s="1"/>
  <c r="G7781" i="1" s="1"/>
  <c r="N7781" i="1" s="1"/>
  <c r="E7782" i="1" s="1"/>
  <c r="Q7780" i="1"/>
  <c r="K7780" i="1" s="1"/>
  <c r="L7781" i="1" s="1"/>
  <c r="M7783" i="1" s="1"/>
  <c r="S7783" i="1" s="1"/>
  <c r="M7782" i="1" l="1"/>
  <c r="S7782" i="1" s="1"/>
  <c r="G7782" i="1"/>
  <c r="Q7781" i="1"/>
  <c r="K7781" i="1" s="1"/>
  <c r="L7782" i="1" s="1"/>
  <c r="M7784" i="1" s="1"/>
  <c r="S7784" i="1" s="1"/>
  <c r="N7782" i="1" l="1"/>
  <c r="E7783" i="1" s="1"/>
  <c r="G7783" i="1" s="1"/>
  <c r="N7783" i="1" s="1"/>
  <c r="E7784" i="1" s="1"/>
  <c r="Q7782" i="1"/>
  <c r="K7782" i="1" s="1"/>
  <c r="L7783" i="1" s="1"/>
  <c r="G7784" i="1" l="1"/>
  <c r="N7784" i="1" s="1"/>
  <c r="E7785" i="1" s="1"/>
  <c r="Q7783" i="1"/>
  <c r="K7783" i="1" s="1"/>
  <c r="L7784" i="1" s="1"/>
  <c r="M7785" i="1" l="1"/>
  <c r="S7785" i="1" s="1"/>
  <c r="G7785" i="1"/>
  <c r="Q7784" i="1"/>
  <c r="K7784" i="1" s="1"/>
  <c r="L7785" i="1" s="1"/>
  <c r="M7786" i="1" s="1"/>
  <c r="S7786" i="1" s="1"/>
  <c r="N7785" i="1" l="1"/>
  <c r="E7786" i="1" s="1"/>
  <c r="G7786" i="1" s="1"/>
  <c r="N7786" i="1" s="1"/>
  <c r="E7787" i="1" s="1"/>
  <c r="Q7785" i="1"/>
  <c r="K7785" i="1" s="1"/>
  <c r="L7786" i="1" s="1"/>
  <c r="M7788" i="1" s="1"/>
  <c r="S7788" i="1" s="1"/>
  <c r="M7787" i="1" l="1"/>
  <c r="S7787" i="1" s="1"/>
  <c r="G7787" i="1"/>
  <c r="Q7786" i="1"/>
  <c r="K7786" i="1" s="1"/>
  <c r="L7787" i="1" s="1"/>
  <c r="N7787" i="1" l="1"/>
  <c r="E7788" i="1" s="1"/>
  <c r="G7788" i="1" s="1"/>
  <c r="N7788" i="1" s="1"/>
  <c r="E7789" i="1" s="1"/>
  <c r="Q7787" i="1"/>
  <c r="K7787" i="1" s="1"/>
  <c r="L7788" i="1" s="1"/>
  <c r="M7790" i="1" s="1"/>
  <c r="S7790" i="1" s="1"/>
  <c r="M7789" i="1" l="1"/>
  <c r="S7789" i="1" s="1"/>
  <c r="G7789" i="1"/>
  <c r="Q7788" i="1"/>
  <c r="K7788" i="1" s="1"/>
  <c r="L7789" i="1" s="1"/>
  <c r="M7791" i="1" s="1"/>
  <c r="S7791" i="1" s="1"/>
  <c r="N7789" i="1" l="1"/>
  <c r="E7790" i="1" s="1"/>
  <c r="G7790" i="1" s="1"/>
  <c r="N7790" i="1" s="1"/>
  <c r="E7791" i="1" s="1"/>
  <c r="Q7789" i="1"/>
  <c r="K7789" i="1" s="1"/>
  <c r="L7790" i="1" s="1"/>
  <c r="G7791" i="1" l="1"/>
  <c r="N7791" i="1" s="1"/>
  <c r="E7792" i="1" s="1"/>
  <c r="Q7790" i="1"/>
  <c r="K7790" i="1" s="1"/>
  <c r="L7791" i="1" s="1"/>
  <c r="M7792" i="1" l="1"/>
  <c r="S7792" i="1" s="1"/>
  <c r="G7792" i="1"/>
  <c r="Q7791" i="1"/>
  <c r="K7791" i="1" s="1"/>
  <c r="L7792" i="1" s="1"/>
  <c r="M7794" i="1" s="1"/>
  <c r="S7794" i="1" s="1"/>
  <c r="N7792" i="1" l="1"/>
  <c r="E7793" i="1" s="1"/>
  <c r="G7793" i="1" s="1"/>
  <c r="M7793" i="1"/>
  <c r="S7793" i="1" s="1"/>
  <c r="Q7792" i="1"/>
  <c r="K7792" i="1" s="1"/>
  <c r="L7793" i="1" s="1"/>
  <c r="M7795" i="1" s="1"/>
  <c r="S7795" i="1" s="1"/>
  <c r="N7793" i="1" l="1"/>
  <c r="E7794" i="1" s="1"/>
  <c r="G7794" i="1" s="1"/>
  <c r="N7794" i="1" s="1"/>
  <c r="E7795" i="1" s="1"/>
  <c r="Q7793" i="1"/>
  <c r="K7793" i="1" s="1"/>
  <c r="L7794" i="1" s="1"/>
  <c r="M7796" i="1" s="1"/>
  <c r="S7796" i="1" s="1"/>
  <c r="G7795" i="1" l="1"/>
  <c r="N7795" i="1" s="1"/>
  <c r="E7796" i="1" s="1"/>
  <c r="Q7794" i="1"/>
  <c r="K7794" i="1" s="1"/>
  <c r="L7795" i="1" s="1"/>
  <c r="M7797" i="1" s="1"/>
  <c r="S7797" i="1" s="1"/>
  <c r="G7796" i="1" l="1"/>
  <c r="N7796" i="1" s="1"/>
  <c r="E7797" i="1" s="1"/>
  <c r="Q7795" i="1"/>
  <c r="K7795" i="1" s="1"/>
  <c r="L7796" i="1" s="1"/>
  <c r="M7798" i="1" s="1"/>
  <c r="S7798" i="1" s="1"/>
  <c r="G7797" i="1" l="1"/>
  <c r="N7797" i="1" s="1"/>
  <c r="E7798" i="1" s="1"/>
  <c r="Q7796" i="1"/>
  <c r="K7796" i="1" s="1"/>
  <c r="L7797" i="1" s="1"/>
  <c r="G7798" i="1" l="1"/>
  <c r="N7798" i="1" s="1"/>
  <c r="E7799" i="1" s="1"/>
  <c r="Q7797" i="1"/>
  <c r="K7797" i="1" s="1"/>
  <c r="L7798" i="1" s="1"/>
  <c r="M7799" i="1" l="1"/>
  <c r="S7799" i="1" s="1"/>
  <c r="G7799" i="1"/>
  <c r="Q7798" i="1"/>
  <c r="K7798" i="1" s="1"/>
  <c r="L7799" i="1" s="1"/>
  <c r="M7801" i="1" s="1"/>
  <c r="S7801" i="1" s="1"/>
  <c r="M7800" i="1" l="1"/>
  <c r="S7800" i="1" s="1"/>
  <c r="N7799" i="1"/>
  <c r="E7800" i="1" s="1"/>
  <c r="G7800" i="1" s="1"/>
  <c r="Q7799" i="1"/>
  <c r="K7799" i="1" s="1"/>
  <c r="L7800" i="1" s="1"/>
  <c r="N7800" i="1" l="1"/>
  <c r="E7801" i="1" s="1"/>
  <c r="G7801" i="1" s="1"/>
  <c r="N7801" i="1" s="1"/>
  <c r="E7802" i="1" s="1"/>
  <c r="Q7800" i="1"/>
  <c r="K7800" i="1" s="1"/>
  <c r="L7801" i="1" s="1"/>
  <c r="M7802" i="1" s="1"/>
  <c r="S7802" i="1" s="1"/>
  <c r="Q7801" i="1" l="1"/>
  <c r="K7801" i="1" s="1"/>
  <c r="L7802" i="1" s="1"/>
  <c r="M7803" i="1" s="1"/>
  <c r="S7803" i="1" s="1"/>
  <c r="G7802" i="1"/>
  <c r="N7802" i="1" s="1"/>
  <c r="E7803" i="1" s="1"/>
  <c r="G7803" i="1" l="1"/>
  <c r="N7803" i="1" s="1"/>
  <c r="E7804" i="1" s="1"/>
  <c r="Q7802" i="1"/>
  <c r="K7802" i="1" s="1"/>
  <c r="L7803" i="1" s="1"/>
  <c r="M7805" i="1" s="1"/>
  <c r="S7805" i="1" s="1"/>
  <c r="M7804" i="1" l="1"/>
  <c r="S7804" i="1" s="1"/>
  <c r="G7804" i="1"/>
  <c r="Q7803" i="1"/>
  <c r="K7803" i="1" s="1"/>
  <c r="L7804" i="1" s="1"/>
  <c r="N7804" i="1" l="1"/>
  <c r="E7805" i="1" s="1"/>
  <c r="G7805" i="1" s="1"/>
  <c r="N7805" i="1" s="1"/>
  <c r="E7806" i="1" s="1"/>
  <c r="Q7804" i="1"/>
  <c r="K7804" i="1" s="1"/>
  <c r="L7805" i="1" s="1"/>
  <c r="M7807" i="1" s="1"/>
  <c r="S7807" i="1" s="1"/>
  <c r="M7806" i="1" l="1"/>
  <c r="S7806" i="1" s="1"/>
  <c r="G7806" i="1"/>
  <c r="Q7805" i="1"/>
  <c r="K7805" i="1" s="1"/>
  <c r="L7806" i="1" s="1"/>
  <c r="M7808" i="1" s="1"/>
  <c r="S7808" i="1" s="1"/>
  <c r="N7806" i="1" l="1"/>
  <c r="E7807" i="1" s="1"/>
  <c r="G7807" i="1" s="1"/>
  <c r="N7807" i="1" s="1"/>
  <c r="E7808" i="1" s="1"/>
  <c r="Q7806" i="1"/>
  <c r="K7806" i="1" s="1"/>
  <c r="L7807" i="1" s="1"/>
  <c r="M7809" i="1" s="1"/>
  <c r="S7809" i="1" s="1"/>
  <c r="G7808" i="1" l="1"/>
  <c r="N7808" i="1" s="1"/>
  <c r="E7809" i="1" s="1"/>
  <c r="Q7807" i="1"/>
  <c r="K7807" i="1" s="1"/>
  <c r="L7808" i="1" s="1"/>
  <c r="M7810" i="1" s="1"/>
  <c r="S7810" i="1" s="1"/>
  <c r="G7809" i="1" l="1"/>
  <c r="N7809" i="1" s="1"/>
  <c r="E7810" i="1" s="1"/>
  <c r="Q7808" i="1"/>
  <c r="K7808" i="1" s="1"/>
  <c r="L7809" i="1" s="1"/>
  <c r="M7811" i="1" s="1"/>
  <c r="S7811" i="1" s="1"/>
  <c r="G7810" i="1" l="1"/>
  <c r="N7810" i="1" s="1"/>
  <c r="E7811" i="1" s="1"/>
  <c r="Q7809" i="1"/>
  <c r="K7809" i="1" s="1"/>
  <c r="L7810" i="1" s="1"/>
  <c r="G7811" i="1" l="1"/>
  <c r="N7811" i="1" s="1"/>
  <c r="E7812" i="1" s="1"/>
  <c r="Q7810" i="1"/>
  <c r="K7810" i="1" s="1"/>
  <c r="L7811" i="1" s="1"/>
  <c r="M7812" i="1" s="1"/>
  <c r="S7812" i="1" s="1"/>
  <c r="G7812" i="1" l="1"/>
  <c r="N7812" i="1" s="1"/>
  <c r="E7813" i="1" s="1"/>
  <c r="Q7811" i="1"/>
  <c r="K7811" i="1" s="1"/>
  <c r="L7812" i="1" s="1"/>
  <c r="M7814" i="1" s="1"/>
  <c r="S7814" i="1" s="1"/>
  <c r="M7813" i="1" l="1"/>
  <c r="S7813" i="1" s="1"/>
  <c r="G7813" i="1"/>
  <c r="Q7812" i="1"/>
  <c r="K7812" i="1" s="1"/>
  <c r="L7813" i="1" s="1"/>
  <c r="N7813" i="1" l="1"/>
  <c r="E7814" i="1" s="1"/>
  <c r="G7814" i="1" s="1"/>
  <c r="N7814" i="1" s="1"/>
  <c r="E7815" i="1" s="1"/>
  <c r="Q7813" i="1"/>
  <c r="K7813" i="1" s="1"/>
  <c r="L7814" i="1" s="1"/>
  <c r="M7815" i="1" l="1"/>
  <c r="S7815" i="1" s="1"/>
  <c r="G7815" i="1"/>
  <c r="Q7814" i="1"/>
  <c r="K7814" i="1" s="1"/>
  <c r="L7815" i="1" s="1"/>
  <c r="N7815" i="1" l="1"/>
  <c r="E7816" i="1" s="1"/>
  <c r="G7816" i="1" s="1"/>
  <c r="M7816" i="1"/>
  <c r="S7816" i="1" s="1"/>
  <c r="Q7815" i="1"/>
  <c r="K7815" i="1" s="1"/>
  <c r="L7816" i="1" s="1"/>
  <c r="M7818" i="1" s="1"/>
  <c r="S7818" i="1" s="1"/>
  <c r="N7816" i="1" l="1"/>
  <c r="E7817" i="1" s="1"/>
  <c r="G7817" i="1" s="1"/>
  <c r="M7817" i="1"/>
  <c r="S7817" i="1" s="1"/>
  <c r="Q7816" i="1"/>
  <c r="K7816" i="1" s="1"/>
  <c r="L7817" i="1" s="1"/>
  <c r="N7817" i="1" l="1"/>
  <c r="E7818" i="1" s="1"/>
  <c r="G7818" i="1" s="1"/>
  <c r="N7818" i="1" s="1"/>
  <c r="E7819" i="1" s="1"/>
  <c r="Q7817" i="1"/>
  <c r="K7817" i="1" s="1"/>
  <c r="L7818" i="1" s="1"/>
  <c r="M7820" i="1" s="1"/>
  <c r="S7820" i="1" s="1"/>
  <c r="M7819" i="1" l="1"/>
  <c r="S7819" i="1" s="1"/>
  <c r="G7819" i="1"/>
  <c r="Q7818" i="1"/>
  <c r="K7818" i="1" s="1"/>
  <c r="L7819" i="1" s="1"/>
  <c r="N7819" i="1" l="1"/>
  <c r="E7820" i="1" s="1"/>
  <c r="G7820" i="1" s="1"/>
  <c r="N7820" i="1" s="1"/>
  <c r="E7821" i="1" s="1"/>
  <c r="Q7819" i="1"/>
  <c r="K7819" i="1" s="1"/>
  <c r="L7820" i="1" s="1"/>
  <c r="M7822" i="1" s="1"/>
  <c r="S7822" i="1" s="1"/>
  <c r="M7821" i="1" l="1"/>
  <c r="S7821" i="1" s="1"/>
  <c r="G7821" i="1"/>
  <c r="Q7820" i="1"/>
  <c r="K7820" i="1" s="1"/>
  <c r="L7821" i="1" s="1"/>
  <c r="N7821" i="1" l="1"/>
  <c r="E7822" i="1" s="1"/>
  <c r="G7822" i="1" s="1"/>
  <c r="N7822" i="1" s="1"/>
  <c r="E7823" i="1" s="1"/>
  <c r="Q7821" i="1"/>
  <c r="K7821" i="1" s="1"/>
  <c r="L7822" i="1" s="1"/>
  <c r="M7823" i="1" s="1"/>
  <c r="S7823" i="1" s="1"/>
  <c r="G7823" i="1" l="1"/>
  <c r="N7823" i="1" s="1"/>
  <c r="E7824" i="1" s="1"/>
  <c r="Q7822" i="1"/>
  <c r="K7822" i="1" s="1"/>
  <c r="L7823" i="1" s="1"/>
  <c r="M7825" i="1" s="1"/>
  <c r="S7825" i="1" s="1"/>
  <c r="M7824" i="1" l="1"/>
  <c r="S7824" i="1" s="1"/>
  <c r="G7824" i="1"/>
  <c r="Q7823" i="1"/>
  <c r="K7823" i="1" s="1"/>
  <c r="L7824" i="1" s="1"/>
  <c r="N7824" i="1" l="1"/>
  <c r="E7825" i="1" s="1"/>
  <c r="G7825" i="1" s="1"/>
  <c r="N7825" i="1" s="1"/>
  <c r="E7826" i="1" s="1"/>
  <c r="Q7824" i="1"/>
  <c r="K7824" i="1" s="1"/>
  <c r="L7825" i="1" s="1"/>
  <c r="M7826" i="1" s="1"/>
  <c r="S7826" i="1" s="1"/>
  <c r="G7826" i="1" l="1"/>
  <c r="N7826" i="1" s="1"/>
  <c r="E7827" i="1" s="1"/>
  <c r="Q7825" i="1"/>
  <c r="K7825" i="1" s="1"/>
  <c r="L7826" i="1" s="1"/>
  <c r="M7828" i="1" s="1"/>
  <c r="S7828" i="1" s="1"/>
  <c r="M7827" i="1" l="1"/>
  <c r="S7827" i="1" s="1"/>
  <c r="G7827" i="1"/>
  <c r="Q7826" i="1"/>
  <c r="K7826" i="1" s="1"/>
  <c r="L7827" i="1" s="1"/>
  <c r="M7829" i="1" s="1"/>
  <c r="S7829" i="1" s="1"/>
  <c r="N7827" i="1" l="1"/>
  <c r="E7828" i="1" s="1"/>
  <c r="G7828" i="1" s="1"/>
  <c r="N7828" i="1" s="1"/>
  <c r="E7829" i="1" s="1"/>
  <c r="Q7827" i="1"/>
  <c r="K7827" i="1" s="1"/>
  <c r="L7828" i="1" s="1"/>
  <c r="G7829" i="1" l="1"/>
  <c r="N7829" i="1" s="1"/>
  <c r="E7830" i="1" s="1"/>
  <c r="Q7828" i="1"/>
  <c r="K7828" i="1" s="1"/>
  <c r="L7829" i="1" s="1"/>
  <c r="M7831" i="1" s="1"/>
  <c r="S7831" i="1" s="1"/>
  <c r="M7830" i="1" l="1"/>
  <c r="S7830" i="1" s="1"/>
  <c r="G7830" i="1"/>
  <c r="Q7829" i="1"/>
  <c r="K7829" i="1" s="1"/>
  <c r="L7830" i="1" s="1"/>
  <c r="N7830" i="1" l="1"/>
  <c r="E7831" i="1" s="1"/>
  <c r="G7831" i="1" s="1"/>
  <c r="N7831" i="1" s="1"/>
  <c r="E7832" i="1" s="1"/>
  <c r="Q7830" i="1"/>
  <c r="K7830" i="1" s="1"/>
  <c r="L7831" i="1" s="1"/>
  <c r="M7832" i="1" l="1"/>
  <c r="S7832" i="1" s="1"/>
  <c r="G7832" i="1"/>
  <c r="Q7831" i="1"/>
  <c r="K7831" i="1" s="1"/>
  <c r="L7832" i="1" s="1"/>
  <c r="M7834" i="1" s="1"/>
  <c r="S7834" i="1" s="1"/>
  <c r="M7833" i="1" l="1"/>
  <c r="S7833" i="1" s="1"/>
  <c r="N7832" i="1"/>
  <c r="E7833" i="1" s="1"/>
  <c r="G7833" i="1" s="1"/>
  <c r="Q7832" i="1"/>
  <c r="K7832" i="1" s="1"/>
  <c r="L7833" i="1" s="1"/>
  <c r="M7835" i="1" s="1"/>
  <c r="S7835" i="1" s="1"/>
  <c r="N7833" i="1" l="1"/>
  <c r="E7834" i="1" s="1"/>
  <c r="G7834" i="1" s="1"/>
  <c r="N7834" i="1" s="1"/>
  <c r="E7835" i="1" s="1"/>
  <c r="Q7833" i="1"/>
  <c r="K7833" i="1" s="1"/>
  <c r="L7834" i="1" s="1"/>
  <c r="G7835" i="1" l="1"/>
  <c r="N7835" i="1" s="1"/>
  <c r="E7836" i="1" s="1"/>
  <c r="Q7834" i="1"/>
  <c r="K7834" i="1" s="1"/>
  <c r="L7835" i="1" s="1"/>
  <c r="M7836" i="1" l="1"/>
  <c r="S7836" i="1" s="1"/>
  <c r="G7836" i="1"/>
  <c r="Q7835" i="1"/>
  <c r="K7835" i="1" s="1"/>
  <c r="L7836" i="1" s="1"/>
  <c r="N7836" i="1" l="1"/>
  <c r="E7837" i="1" s="1"/>
  <c r="G7837" i="1" s="1"/>
  <c r="M7837" i="1"/>
  <c r="S7837" i="1" s="1"/>
  <c r="Q7836" i="1"/>
  <c r="K7836" i="1" s="1"/>
  <c r="L7837" i="1" s="1"/>
  <c r="M7838" i="1" s="1"/>
  <c r="S7838" i="1" s="1"/>
  <c r="N7837" i="1" l="1"/>
  <c r="E7838" i="1" s="1"/>
  <c r="G7838" i="1" s="1"/>
  <c r="N7838" i="1" s="1"/>
  <c r="E7839" i="1" s="1"/>
  <c r="Q7837" i="1"/>
  <c r="K7837" i="1" s="1"/>
  <c r="L7838" i="1" s="1"/>
  <c r="M7839" i="1" s="1"/>
  <c r="S7839" i="1" s="1"/>
  <c r="G7839" i="1" l="1"/>
  <c r="N7839" i="1" s="1"/>
  <c r="E7840" i="1" s="1"/>
  <c r="Q7838" i="1"/>
  <c r="K7838" i="1" s="1"/>
  <c r="L7839" i="1" s="1"/>
  <c r="M7840" i="1" l="1"/>
  <c r="S7840" i="1" s="1"/>
  <c r="G7840" i="1"/>
  <c r="Q7839" i="1"/>
  <c r="K7839" i="1" s="1"/>
  <c r="L7840" i="1" s="1"/>
  <c r="M7842" i="1" s="1"/>
  <c r="S7842" i="1" s="1"/>
  <c r="M7841" i="1" l="1"/>
  <c r="S7841" i="1" s="1"/>
  <c r="N7840" i="1"/>
  <c r="E7841" i="1" s="1"/>
  <c r="G7841" i="1" s="1"/>
  <c r="Q7840" i="1"/>
  <c r="K7840" i="1" s="1"/>
  <c r="L7841" i="1" s="1"/>
  <c r="N7841" i="1" l="1"/>
  <c r="E7842" i="1" s="1"/>
  <c r="G7842" i="1" s="1"/>
  <c r="N7842" i="1" s="1"/>
  <c r="E7843" i="1" s="1"/>
  <c r="Q7841" i="1"/>
  <c r="K7841" i="1" s="1"/>
  <c r="L7842" i="1" s="1"/>
  <c r="M7844" i="1" s="1"/>
  <c r="S7844" i="1" s="1"/>
  <c r="M7843" i="1" l="1"/>
  <c r="S7843" i="1" s="1"/>
  <c r="G7843" i="1"/>
  <c r="Q7842" i="1"/>
  <c r="K7842" i="1" s="1"/>
  <c r="L7843" i="1" s="1"/>
  <c r="N7843" i="1" l="1"/>
  <c r="E7844" i="1" s="1"/>
  <c r="G7844" i="1" s="1"/>
  <c r="N7844" i="1" s="1"/>
  <c r="E7845" i="1" s="1"/>
  <c r="Q7843" i="1"/>
  <c r="K7843" i="1" s="1"/>
  <c r="L7844" i="1" s="1"/>
  <c r="M7846" i="1" s="1"/>
  <c r="S7846" i="1" s="1"/>
  <c r="M7845" i="1" l="1"/>
  <c r="S7845" i="1" s="1"/>
  <c r="G7845" i="1"/>
  <c r="Q7844" i="1"/>
  <c r="K7844" i="1" s="1"/>
  <c r="L7845" i="1" s="1"/>
  <c r="N7845" i="1" l="1"/>
  <c r="E7846" i="1" s="1"/>
  <c r="G7846" i="1" s="1"/>
  <c r="N7846" i="1" s="1"/>
  <c r="E7847" i="1" s="1"/>
  <c r="Q7845" i="1"/>
  <c r="K7845" i="1" s="1"/>
  <c r="L7846" i="1" s="1"/>
  <c r="M7847" i="1" s="1"/>
  <c r="S7847" i="1" s="1"/>
  <c r="G7847" i="1" l="1"/>
  <c r="N7847" i="1" s="1"/>
  <c r="E7848" i="1" s="1"/>
  <c r="Q7846" i="1"/>
  <c r="K7846" i="1" s="1"/>
  <c r="L7847" i="1" s="1"/>
  <c r="M7849" i="1" s="1"/>
  <c r="S7849" i="1" s="1"/>
  <c r="M7848" i="1" l="1"/>
  <c r="S7848" i="1" s="1"/>
  <c r="G7848" i="1"/>
  <c r="Q7847" i="1"/>
  <c r="K7847" i="1" s="1"/>
  <c r="L7848" i="1" s="1"/>
  <c r="N7848" i="1" l="1"/>
  <c r="E7849" i="1" s="1"/>
  <c r="G7849" i="1" s="1"/>
  <c r="N7849" i="1" s="1"/>
  <c r="E7850" i="1" s="1"/>
  <c r="Q7848" i="1"/>
  <c r="K7848" i="1" s="1"/>
  <c r="L7849" i="1" s="1"/>
  <c r="M7850" i="1" s="1"/>
  <c r="S7850" i="1" s="1"/>
  <c r="G7850" i="1" l="1"/>
  <c r="N7850" i="1" s="1"/>
  <c r="E7851" i="1" s="1"/>
  <c r="Q7849" i="1"/>
  <c r="K7849" i="1" s="1"/>
  <c r="L7850" i="1" s="1"/>
  <c r="M7852" i="1" s="1"/>
  <c r="S7852" i="1" s="1"/>
  <c r="M7851" i="1" l="1"/>
  <c r="S7851" i="1" s="1"/>
  <c r="G7851" i="1"/>
  <c r="Q7850" i="1"/>
  <c r="K7850" i="1" s="1"/>
  <c r="L7851" i="1" s="1"/>
  <c r="N7851" i="1" l="1"/>
  <c r="E7852" i="1" s="1"/>
  <c r="G7852" i="1" s="1"/>
  <c r="N7852" i="1" s="1"/>
  <c r="E7853" i="1" s="1"/>
  <c r="Q7851" i="1"/>
  <c r="K7851" i="1" s="1"/>
  <c r="L7852" i="1" s="1"/>
  <c r="M7854" i="1" s="1"/>
  <c r="S7854" i="1" s="1"/>
  <c r="M7853" i="1" l="1"/>
  <c r="S7853" i="1" s="1"/>
  <c r="G7853" i="1"/>
  <c r="Q7852" i="1"/>
  <c r="K7852" i="1" s="1"/>
  <c r="L7853" i="1" s="1"/>
  <c r="N7853" i="1" l="1"/>
  <c r="E7854" i="1" s="1"/>
  <c r="G7854" i="1" s="1"/>
  <c r="N7854" i="1" s="1"/>
  <c r="E7855" i="1" s="1"/>
  <c r="Q7853" i="1"/>
  <c r="K7853" i="1" s="1"/>
  <c r="L7854" i="1" s="1"/>
  <c r="M7855" i="1" s="1"/>
  <c r="S7855" i="1" s="1"/>
  <c r="G7855" i="1" l="1"/>
  <c r="N7855" i="1" s="1"/>
  <c r="E7856" i="1" s="1"/>
  <c r="Q7854" i="1"/>
  <c r="K7854" i="1" s="1"/>
  <c r="L7855" i="1" s="1"/>
  <c r="M7857" i="1" s="1"/>
  <c r="S7857" i="1" s="1"/>
  <c r="M7856" i="1" l="1"/>
  <c r="S7856" i="1" s="1"/>
  <c r="G7856" i="1"/>
  <c r="Q7855" i="1"/>
  <c r="K7855" i="1" s="1"/>
  <c r="L7856" i="1" s="1"/>
  <c r="N7856" i="1" l="1"/>
  <c r="E7857" i="1" s="1"/>
  <c r="G7857" i="1" s="1"/>
  <c r="N7857" i="1" s="1"/>
  <c r="E7858" i="1" s="1"/>
  <c r="Q7856" i="1"/>
  <c r="K7856" i="1" s="1"/>
  <c r="L7857" i="1" s="1"/>
  <c r="M7858" i="1" l="1"/>
  <c r="S7858" i="1" s="1"/>
  <c r="G7858" i="1"/>
  <c r="Q7857" i="1"/>
  <c r="K7857" i="1" s="1"/>
  <c r="L7858" i="1" s="1"/>
  <c r="N7858" i="1" l="1"/>
  <c r="E7859" i="1" s="1"/>
  <c r="G7859" i="1" s="1"/>
  <c r="M7859" i="1"/>
  <c r="S7859" i="1" s="1"/>
  <c r="Q7858" i="1"/>
  <c r="K7858" i="1" s="1"/>
  <c r="L7859" i="1" s="1"/>
  <c r="M7860" i="1" s="1"/>
  <c r="S7860" i="1" s="1"/>
  <c r="N7859" i="1" l="1"/>
  <c r="E7860" i="1" s="1"/>
  <c r="G7860" i="1" s="1"/>
  <c r="N7860" i="1" s="1"/>
  <c r="E7861" i="1" s="1"/>
  <c r="Q7859" i="1"/>
  <c r="K7859" i="1" s="1"/>
  <c r="L7860" i="1" s="1"/>
  <c r="M7862" i="1" s="1"/>
  <c r="S7862" i="1" s="1"/>
  <c r="M7861" i="1" l="1"/>
  <c r="S7861" i="1" s="1"/>
  <c r="G7861" i="1"/>
  <c r="Q7860" i="1"/>
  <c r="K7860" i="1" s="1"/>
  <c r="L7861" i="1" s="1"/>
  <c r="N7861" i="1" l="1"/>
  <c r="E7862" i="1" s="1"/>
  <c r="G7862" i="1" s="1"/>
  <c r="N7862" i="1" s="1"/>
  <c r="E7863" i="1" s="1"/>
  <c r="Q7861" i="1"/>
  <c r="K7861" i="1" s="1"/>
  <c r="L7862" i="1" s="1"/>
  <c r="M7863" i="1" l="1"/>
  <c r="S7863" i="1" s="1"/>
  <c r="G7863" i="1"/>
  <c r="Q7862" i="1"/>
  <c r="K7862" i="1" s="1"/>
  <c r="L7863" i="1" s="1"/>
  <c r="M7865" i="1" s="1"/>
  <c r="S7865" i="1" s="1"/>
  <c r="N7863" i="1" l="1"/>
  <c r="E7864" i="1" s="1"/>
  <c r="G7864" i="1" s="1"/>
  <c r="M7864" i="1"/>
  <c r="S7864" i="1" s="1"/>
  <c r="Q7863" i="1"/>
  <c r="K7863" i="1" s="1"/>
  <c r="L7864" i="1" s="1"/>
  <c r="N7864" i="1" l="1"/>
  <c r="E7865" i="1" s="1"/>
  <c r="G7865" i="1" s="1"/>
  <c r="N7865" i="1" s="1"/>
  <c r="E7866" i="1" s="1"/>
  <c r="Q7864" i="1"/>
  <c r="K7864" i="1" s="1"/>
  <c r="L7865" i="1" s="1"/>
  <c r="M7866" i="1" l="1"/>
  <c r="S7866" i="1" s="1"/>
  <c r="G7866" i="1"/>
  <c r="Q7865" i="1"/>
  <c r="K7865" i="1" s="1"/>
  <c r="L7866" i="1" s="1"/>
  <c r="N7866" i="1" l="1"/>
  <c r="E7867" i="1" s="1"/>
  <c r="G7867" i="1" s="1"/>
  <c r="M7867" i="1"/>
  <c r="S7867" i="1" s="1"/>
  <c r="Q7866" i="1"/>
  <c r="K7866" i="1" s="1"/>
  <c r="L7867" i="1" s="1"/>
  <c r="N7867" i="1" l="1"/>
  <c r="E7868" i="1" s="1"/>
  <c r="G7868" i="1" s="1"/>
  <c r="M7868" i="1"/>
  <c r="S7868" i="1" s="1"/>
  <c r="Q7867" i="1"/>
  <c r="K7867" i="1" s="1"/>
  <c r="L7868" i="1" s="1"/>
  <c r="N7868" i="1" l="1"/>
  <c r="E7869" i="1" s="1"/>
  <c r="G7869" i="1" s="1"/>
  <c r="M7869" i="1"/>
  <c r="S7869" i="1" s="1"/>
  <c r="Q7868" i="1"/>
  <c r="K7868" i="1" s="1"/>
  <c r="L7869" i="1" s="1"/>
  <c r="M7870" i="1" s="1"/>
  <c r="S7870" i="1" s="1"/>
  <c r="N7869" i="1" l="1"/>
  <c r="E7870" i="1" s="1"/>
  <c r="G7870" i="1" s="1"/>
  <c r="N7870" i="1" s="1"/>
  <c r="E7871" i="1" s="1"/>
  <c r="Q7869" i="1"/>
  <c r="K7869" i="1" s="1"/>
  <c r="L7870" i="1" s="1"/>
  <c r="M7871" i="1" l="1"/>
  <c r="S7871" i="1" s="1"/>
  <c r="G7871" i="1"/>
  <c r="Q7870" i="1"/>
  <c r="K7870" i="1" s="1"/>
  <c r="L7871" i="1" s="1"/>
  <c r="N7871" i="1" l="1"/>
  <c r="E7872" i="1" s="1"/>
  <c r="G7872" i="1" s="1"/>
  <c r="M7872" i="1"/>
  <c r="S7872" i="1" s="1"/>
  <c r="Q7871" i="1"/>
  <c r="K7871" i="1" s="1"/>
  <c r="L7872" i="1" s="1"/>
  <c r="M7873" i="1" s="1"/>
  <c r="S7873" i="1" s="1"/>
  <c r="N7872" i="1" l="1"/>
  <c r="E7873" i="1" s="1"/>
  <c r="G7873" i="1" s="1"/>
  <c r="N7873" i="1" s="1"/>
  <c r="E7874" i="1" s="1"/>
  <c r="Q7872" i="1"/>
  <c r="K7872" i="1" s="1"/>
  <c r="L7873" i="1" s="1"/>
  <c r="M7875" i="1" s="1"/>
  <c r="S7875" i="1" s="1"/>
  <c r="M7874" i="1" l="1"/>
  <c r="S7874" i="1" s="1"/>
  <c r="G7874" i="1"/>
  <c r="Q7873" i="1"/>
  <c r="K7873" i="1" s="1"/>
  <c r="L7874" i="1" s="1"/>
  <c r="N7874" i="1" l="1"/>
  <c r="E7875" i="1" s="1"/>
  <c r="G7875" i="1" s="1"/>
  <c r="N7875" i="1" s="1"/>
  <c r="E7876" i="1" s="1"/>
  <c r="Q7874" i="1"/>
  <c r="K7874" i="1" s="1"/>
  <c r="L7875" i="1" s="1"/>
  <c r="M7877" i="1" s="1"/>
  <c r="S7877" i="1" s="1"/>
  <c r="M7876" i="1" l="1"/>
  <c r="S7876" i="1" s="1"/>
  <c r="G7876" i="1"/>
  <c r="Q7875" i="1"/>
  <c r="K7875" i="1" s="1"/>
  <c r="L7876" i="1" s="1"/>
  <c r="M7878" i="1" s="1"/>
  <c r="S7878" i="1" s="1"/>
  <c r="N7876" i="1" l="1"/>
  <c r="E7877" i="1" s="1"/>
  <c r="G7877" i="1" s="1"/>
  <c r="N7877" i="1" s="1"/>
  <c r="E7878" i="1" s="1"/>
  <c r="Q7876" i="1"/>
  <c r="K7876" i="1" s="1"/>
  <c r="L7877" i="1" s="1"/>
  <c r="G7878" i="1" l="1"/>
  <c r="N7878" i="1" s="1"/>
  <c r="E7879" i="1" s="1"/>
  <c r="Q7877" i="1"/>
  <c r="K7877" i="1" s="1"/>
  <c r="L7878" i="1" s="1"/>
  <c r="M7880" i="1" s="1"/>
  <c r="S7880" i="1" s="1"/>
  <c r="M7879" i="1" l="1"/>
  <c r="S7879" i="1" s="1"/>
  <c r="G7879" i="1"/>
  <c r="Q7878" i="1"/>
  <c r="K7878" i="1" s="1"/>
  <c r="L7879" i="1" s="1"/>
  <c r="M7881" i="1" s="1"/>
  <c r="S7881" i="1" s="1"/>
  <c r="N7879" i="1" l="1"/>
  <c r="E7880" i="1" s="1"/>
  <c r="G7880" i="1" s="1"/>
  <c r="N7880" i="1" s="1"/>
  <c r="E7881" i="1" s="1"/>
  <c r="Q7879" i="1"/>
  <c r="K7879" i="1" s="1"/>
  <c r="L7880" i="1" s="1"/>
  <c r="M7882" i="1" s="1"/>
  <c r="S7882" i="1" s="1"/>
  <c r="G7881" i="1" l="1"/>
  <c r="N7881" i="1" s="1"/>
  <c r="E7882" i="1" s="1"/>
  <c r="Q7880" i="1"/>
  <c r="K7880" i="1" s="1"/>
  <c r="L7881" i="1" s="1"/>
  <c r="G7882" i="1" l="1"/>
  <c r="N7882" i="1" s="1"/>
  <c r="E7883" i="1" s="1"/>
  <c r="Q7881" i="1"/>
  <c r="K7881" i="1" s="1"/>
  <c r="L7882" i="1" s="1"/>
  <c r="M7884" i="1" s="1"/>
  <c r="S7884" i="1" s="1"/>
  <c r="M7883" i="1" l="1"/>
  <c r="S7883" i="1" s="1"/>
  <c r="G7883" i="1"/>
  <c r="Q7882" i="1"/>
  <c r="K7882" i="1" s="1"/>
  <c r="L7883" i="1" s="1"/>
  <c r="M7885" i="1" s="1"/>
  <c r="S7885" i="1" s="1"/>
  <c r="N7883" i="1" l="1"/>
  <c r="E7884" i="1" s="1"/>
  <c r="G7884" i="1" s="1"/>
  <c r="N7884" i="1" s="1"/>
  <c r="E7885" i="1" s="1"/>
  <c r="Q7883" i="1"/>
  <c r="K7883" i="1" s="1"/>
  <c r="L7884" i="1" s="1"/>
  <c r="G7885" i="1" l="1"/>
  <c r="N7885" i="1" s="1"/>
  <c r="E7886" i="1" s="1"/>
  <c r="Q7884" i="1"/>
  <c r="K7884" i="1" s="1"/>
  <c r="L7885" i="1" s="1"/>
  <c r="M7886" i="1" s="1"/>
  <c r="S7886" i="1" s="1"/>
  <c r="G7886" i="1" l="1"/>
  <c r="N7886" i="1" s="1"/>
  <c r="E7887" i="1" s="1"/>
  <c r="Q7885" i="1"/>
  <c r="K7885" i="1" s="1"/>
  <c r="L7886" i="1" s="1"/>
  <c r="M7887" i="1" s="1"/>
  <c r="S7887" i="1" s="1"/>
  <c r="G7887" i="1" l="1"/>
  <c r="N7887" i="1" s="1"/>
  <c r="E7888" i="1" s="1"/>
  <c r="Q7886" i="1"/>
  <c r="K7886" i="1" s="1"/>
  <c r="L7887" i="1" s="1"/>
  <c r="M7889" i="1" s="1"/>
  <c r="S7889" i="1" s="1"/>
  <c r="M7888" i="1" l="1"/>
  <c r="S7888" i="1" s="1"/>
  <c r="G7888" i="1"/>
  <c r="Q7887" i="1"/>
  <c r="K7887" i="1" s="1"/>
  <c r="L7888" i="1" s="1"/>
  <c r="N7888" i="1" l="1"/>
  <c r="E7889" i="1" s="1"/>
  <c r="G7889" i="1" s="1"/>
  <c r="N7889" i="1" s="1"/>
  <c r="E7890" i="1" s="1"/>
  <c r="Q7888" i="1"/>
  <c r="K7888" i="1" s="1"/>
  <c r="L7889" i="1" s="1"/>
  <c r="M7891" i="1" s="1"/>
  <c r="S7891" i="1" s="1"/>
  <c r="M7890" i="1" l="1"/>
  <c r="S7890" i="1" s="1"/>
  <c r="G7890" i="1"/>
  <c r="Q7889" i="1"/>
  <c r="K7889" i="1" s="1"/>
  <c r="L7890" i="1" s="1"/>
  <c r="N7890" i="1" l="1"/>
  <c r="E7891" i="1" s="1"/>
  <c r="G7891" i="1" s="1"/>
  <c r="N7891" i="1" s="1"/>
  <c r="E7892" i="1" s="1"/>
  <c r="Q7890" i="1"/>
  <c r="K7890" i="1" s="1"/>
  <c r="L7891" i="1" s="1"/>
  <c r="M7892" i="1" s="1"/>
  <c r="S7892" i="1" s="1"/>
  <c r="G7892" i="1" l="1"/>
  <c r="N7892" i="1" s="1"/>
  <c r="E7893" i="1" s="1"/>
  <c r="Q7891" i="1"/>
  <c r="K7891" i="1" s="1"/>
  <c r="L7892" i="1" s="1"/>
  <c r="M7893" i="1" s="1"/>
  <c r="S7893" i="1" s="1"/>
  <c r="Q7892" i="1" l="1"/>
  <c r="K7892" i="1" s="1"/>
  <c r="L7893" i="1" s="1"/>
  <c r="M7895" i="1" s="1"/>
  <c r="S7895" i="1" s="1"/>
  <c r="G7893" i="1"/>
  <c r="N7893" i="1" s="1"/>
  <c r="E7894" i="1" s="1"/>
  <c r="M7894" i="1" l="1"/>
  <c r="S7894" i="1" s="1"/>
  <c r="G7894" i="1"/>
  <c r="Q7893" i="1"/>
  <c r="K7893" i="1" s="1"/>
  <c r="L7894" i="1" s="1"/>
  <c r="M7896" i="1" s="1"/>
  <c r="S7896" i="1" s="1"/>
  <c r="N7894" i="1" l="1"/>
  <c r="E7895" i="1" s="1"/>
  <c r="G7895" i="1" s="1"/>
  <c r="N7895" i="1" s="1"/>
  <c r="E7896" i="1" s="1"/>
  <c r="Q7894" i="1"/>
  <c r="K7894" i="1" s="1"/>
  <c r="L7895" i="1" s="1"/>
  <c r="G7896" i="1" l="1"/>
  <c r="N7896" i="1" s="1"/>
  <c r="E7897" i="1" s="1"/>
  <c r="Q7895" i="1"/>
  <c r="K7895" i="1" s="1"/>
  <c r="L7896" i="1" s="1"/>
  <c r="M7898" i="1" s="1"/>
  <c r="S7898" i="1" s="1"/>
  <c r="M7897" i="1" l="1"/>
  <c r="S7897" i="1" s="1"/>
  <c r="G7897" i="1"/>
  <c r="Q7896" i="1"/>
  <c r="K7896" i="1" s="1"/>
  <c r="L7897" i="1" s="1"/>
  <c r="M7899" i="1" s="1"/>
  <c r="S7899" i="1" s="1"/>
  <c r="N7897" i="1" l="1"/>
  <c r="E7898" i="1" s="1"/>
  <c r="G7898" i="1" s="1"/>
  <c r="N7898" i="1" s="1"/>
  <c r="E7899" i="1" s="1"/>
  <c r="Q7897" i="1"/>
  <c r="K7897" i="1" s="1"/>
  <c r="L7898" i="1" s="1"/>
  <c r="G7899" i="1" l="1"/>
  <c r="N7899" i="1" s="1"/>
  <c r="E7900" i="1" s="1"/>
  <c r="Q7898" i="1"/>
  <c r="K7898" i="1" s="1"/>
  <c r="L7899" i="1" s="1"/>
  <c r="M7901" i="1" s="1"/>
  <c r="S7901" i="1" s="1"/>
  <c r="M7900" i="1" l="1"/>
  <c r="S7900" i="1" s="1"/>
  <c r="G7900" i="1"/>
  <c r="Q7899" i="1"/>
  <c r="K7899" i="1" s="1"/>
  <c r="L7900" i="1" s="1"/>
  <c r="N7900" i="1" l="1"/>
  <c r="E7901" i="1" s="1"/>
  <c r="G7901" i="1" s="1"/>
  <c r="N7901" i="1" s="1"/>
  <c r="E7902" i="1" s="1"/>
  <c r="Q7900" i="1"/>
  <c r="K7900" i="1" s="1"/>
  <c r="L7901" i="1" s="1"/>
  <c r="M7902" i="1" l="1"/>
  <c r="S7902" i="1" s="1"/>
  <c r="G7902" i="1"/>
  <c r="Q7901" i="1"/>
  <c r="K7901" i="1" s="1"/>
  <c r="L7902" i="1" s="1"/>
  <c r="M7903" i="1" s="1"/>
  <c r="S7903" i="1" s="1"/>
  <c r="N7902" i="1" l="1"/>
  <c r="E7903" i="1" s="1"/>
  <c r="G7903" i="1" s="1"/>
  <c r="N7903" i="1" s="1"/>
  <c r="E7904" i="1" s="1"/>
  <c r="Q7902" i="1"/>
  <c r="K7902" i="1" s="1"/>
  <c r="L7903" i="1" s="1"/>
  <c r="M7904" i="1" l="1"/>
  <c r="S7904" i="1" s="1"/>
  <c r="G7904" i="1"/>
  <c r="Q7903" i="1"/>
  <c r="K7903" i="1" s="1"/>
  <c r="L7904" i="1" s="1"/>
  <c r="M7906" i="1" s="1"/>
  <c r="S7906" i="1" s="1"/>
  <c r="M7905" i="1" l="1"/>
  <c r="S7905" i="1" s="1"/>
  <c r="N7904" i="1"/>
  <c r="E7905" i="1" s="1"/>
  <c r="G7905" i="1" s="1"/>
  <c r="Q7904" i="1"/>
  <c r="K7904" i="1" s="1"/>
  <c r="L7905" i="1" s="1"/>
  <c r="M7907" i="1" s="1"/>
  <c r="S7907" i="1" s="1"/>
  <c r="N7905" i="1" l="1"/>
  <c r="E7906" i="1" s="1"/>
  <c r="G7906" i="1" s="1"/>
  <c r="N7906" i="1" s="1"/>
  <c r="E7907" i="1" s="1"/>
  <c r="Q7905" i="1"/>
  <c r="K7905" i="1" s="1"/>
  <c r="L7906" i="1" s="1"/>
  <c r="G7907" i="1" l="1"/>
  <c r="N7907" i="1" s="1"/>
  <c r="E7908" i="1" s="1"/>
  <c r="Q7906" i="1"/>
  <c r="K7906" i="1" s="1"/>
  <c r="L7907" i="1" s="1"/>
  <c r="M7909" i="1" s="1"/>
  <c r="S7909" i="1" s="1"/>
  <c r="M7908" i="1" l="1"/>
  <c r="S7908" i="1" s="1"/>
  <c r="G7908" i="1"/>
  <c r="Q7907" i="1"/>
  <c r="K7907" i="1" s="1"/>
  <c r="L7908" i="1" s="1"/>
  <c r="N7908" i="1" l="1"/>
  <c r="E7909" i="1" s="1"/>
  <c r="G7909" i="1" s="1"/>
  <c r="N7909" i="1" s="1"/>
  <c r="E7910" i="1" s="1"/>
  <c r="Q7908" i="1"/>
  <c r="K7908" i="1" s="1"/>
  <c r="L7909" i="1" s="1"/>
  <c r="M7911" i="1" s="1"/>
  <c r="S7911" i="1" s="1"/>
  <c r="M7910" i="1" l="1"/>
  <c r="S7910" i="1" s="1"/>
  <c r="G7910" i="1"/>
  <c r="Q7909" i="1"/>
  <c r="K7909" i="1" s="1"/>
  <c r="L7910" i="1" s="1"/>
  <c r="M7912" i="1" s="1"/>
  <c r="S7912" i="1" s="1"/>
  <c r="N7910" i="1" l="1"/>
  <c r="E7911" i="1" s="1"/>
  <c r="G7911" i="1" s="1"/>
  <c r="N7911" i="1" s="1"/>
  <c r="E7912" i="1" s="1"/>
  <c r="Q7910" i="1"/>
  <c r="K7910" i="1" s="1"/>
  <c r="L7911" i="1" s="1"/>
  <c r="M7913" i="1" s="1"/>
  <c r="S7913" i="1" s="1"/>
  <c r="G7912" i="1" l="1"/>
  <c r="N7912" i="1" s="1"/>
  <c r="E7913" i="1" s="1"/>
  <c r="Q7911" i="1"/>
  <c r="K7911" i="1" s="1"/>
  <c r="L7912" i="1" s="1"/>
  <c r="M7914" i="1" s="1"/>
  <c r="S7914" i="1" s="1"/>
  <c r="G7913" i="1" l="1"/>
  <c r="N7913" i="1" s="1"/>
  <c r="E7914" i="1" s="1"/>
  <c r="Q7912" i="1"/>
  <c r="K7912" i="1" s="1"/>
  <c r="L7913" i="1" s="1"/>
  <c r="M7915" i="1" s="1"/>
  <c r="S7915" i="1" s="1"/>
  <c r="G7914" i="1" l="1"/>
  <c r="N7914" i="1" s="1"/>
  <c r="E7915" i="1" s="1"/>
  <c r="Q7913" i="1"/>
  <c r="K7913" i="1" s="1"/>
  <c r="L7914" i="1" s="1"/>
  <c r="M7916" i="1" s="1"/>
  <c r="S7916" i="1" s="1"/>
  <c r="G7915" i="1" l="1"/>
  <c r="N7915" i="1" s="1"/>
  <c r="E7916" i="1" s="1"/>
  <c r="Q7914" i="1"/>
  <c r="K7914" i="1" s="1"/>
  <c r="L7915" i="1" s="1"/>
  <c r="G7916" i="1" l="1"/>
  <c r="N7916" i="1" s="1"/>
  <c r="E7917" i="1" s="1"/>
  <c r="Q7915" i="1"/>
  <c r="K7915" i="1" s="1"/>
  <c r="L7916" i="1" s="1"/>
  <c r="M7918" i="1" s="1"/>
  <c r="S7918" i="1" s="1"/>
  <c r="M7917" i="1" l="1"/>
  <c r="S7917" i="1" s="1"/>
  <c r="G7917" i="1"/>
  <c r="Q7916" i="1"/>
  <c r="K7916" i="1" s="1"/>
  <c r="L7917" i="1" s="1"/>
  <c r="M7919" i="1" s="1"/>
  <c r="S7919" i="1" s="1"/>
  <c r="N7917" i="1" l="1"/>
  <c r="E7918" i="1" s="1"/>
  <c r="G7918" i="1" s="1"/>
  <c r="N7918" i="1" s="1"/>
  <c r="E7919" i="1" s="1"/>
  <c r="Q7917" i="1"/>
  <c r="K7917" i="1" s="1"/>
  <c r="L7918" i="1" s="1"/>
  <c r="M7920" i="1" s="1"/>
  <c r="S7920" i="1" s="1"/>
  <c r="G7919" i="1" l="1"/>
  <c r="N7919" i="1" s="1"/>
  <c r="E7920" i="1" s="1"/>
  <c r="Q7918" i="1"/>
  <c r="K7918" i="1" s="1"/>
  <c r="L7919" i="1" s="1"/>
  <c r="M7921" i="1" s="1"/>
  <c r="S7921" i="1" s="1"/>
  <c r="G7920" i="1" l="1"/>
  <c r="N7920" i="1" s="1"/>
  <c r="E7921" i="1" s="1"/>
  <c r="Q7919" i="1"/>
  <c r="K7919" i="1" s="1"/>
  <c r="L7920" i="1" s="1"/>
  <c r="G7921" i="1" l="1"/>
  <c r="N7921" i="1" s="1"/>
  <c r="E7922" i="1" s="1"/>
  <c r="Q7920" i="1"/>
  <c r="K7920" i="1" s="1"/>
  <c r="L7921" i="1" s="1"/>
  <c r="M7922" i="1" s="1"/>
  <c r="S7922" i="1" s="1"/>
  <c r="G7922" i="1" l="1"/>
  <c r="N7922" i="1" s="1"/>
  <c r="E7923" i="1" s="1"/>
  <c r="Q7921" i="1"/>
  <c r="K7921" i="1" s="1"/>
  <c r="L7922" i="1" s="1"/>
  <c r="M7924" i="1" s="1"/>
  <c r="S7924" i="1" s="1"/>
  <c r="M7923" i="1" l="1"/>
  <c r="S7923" i="1" s="1"/>
  <c r="G7923" i="1"/>
  <c r="Q7922" i="1"/>
  <c r="K7922" i="1" s="1"/>
  <c r="L7923" i="1" s="1"/>
  <c r="M7925" i="1" s="1"/>
  <c r="S7925" i="1" s="1"/>
  <c r="N7923" i="1" l="1"/>
  <c r="E7924" i="1" s="1"/>
  <c r="G7924" i="1" s="1"/>
  <c r="N7924" i="1" s="1"/>
  <c r="E7925" i="1" s="1"/>
  <c r="Q7923" i="1"/>
  <c r="K7923" i="1" s="1"/>
  <c r="L7924" i="1" s="1"/>
  <c r="M7926" i="1" s="1"/>
  <c r="S7926" i="1" s="1"/>
  <c r="G7925" i="1" l="1"/>
  <c r="N7925" i="1" s="1"/>
  <c r="E7926" i="1" s="1"/>
  <c r="Q7924" i="1"/>
  <c r="K7924" i="1" s="1"/>
  <c r="L7925" i="1" s="1"/>
  <c r="G7926" i="1" l="1"/>
  <c r="N7926" i="1" s="1"/>
  <c r="E7927" i="1" s="1"/>
  <c r="Q7925" i="1"/>
  <c r="K7925" i="1" s="1"/>
  <c r="L7926" i="1" s="1"/>
  <c r="M7928" i="1" s="1"/>
  <c r="S7928" i="1" s="1"/>
  <c r="M7927" i="1" l="1"/>
  <c r="S7927" i="1" s="1"/>
  <c r="G7927" i="1"/>
  <c r="Q7926" i="1"/>
  <c r="K7926" i="1" s="1"/>
  <c r="L7927" i="1" s="1"/>
  <c r="M7929" i="1" s="1"/>
  <c r="S7929" i="1" s="1"/>
  <c r="N7927" i="1" l="1"/>
  <c r="E7928" i="1" s="1"/>
  <c r="G7928" i="1" s="1"/>
  <c r="N7928" i="1" s="1"/>
  <c r="E7929" i="1" s="1"/>
  <c r="Q7927" i="1"/>
  <c r="K7927" i="1" s="1"/>
  <c r="L7928" i="1" s="1"/>
  <c r="M7930" i="1" s="1"/>
  <c r="S7930" i="1" s="1"/>
  <c r="G7929" i="1" l="1"/>
  <c r="N7929" i="1" s="1"/>
  <c r="E7930" i="1" s="1"/>
  <c r="Q7928" i="1"/>
  <c r="K7928" i="1" s="1"/>
  <c r="L7929" i="1" s="1"/>
  <c r="G7930" i="1" l="1"/>
  <c r="N7930" i="1" s="1"/>
  <c r="E7931" i="1" s="1"/>
  <c r="Q7929" i="1"/>
  <c r="K7929" i="1" s="1"/>
  <c r="L7930" i="1" s="1"/>
  <c r="M7932" i="1" s="1"/>
  <c r="S7932" i="1" s="1"/>
  <c r="M7931" i="1" l="1"/>
  <c r="S7931" i="1" s="1"/>
  <c r="G7931" i="1"/>
  <c r="Q7930" i="1"/>
  <c r="K7930" i="1" s="1"/>
  <c r="L7931" i="1" s="1"/>
  <c r="N7931" i="1" l="1"/>
  <c r="E7932" i="1" s="1"/>
  <c r="G7932" i="1" s="1"/>
  <c r="N7932" i="1" s="1"/>
  <c r="E7933" i="1" s="1"/>
  <c r="Q7931" i="1"/>
  <c r="K7931" i="1" s="1"/>
  <c r="L7932" i="1" s="1"/>
  <c r="M7934" i="1" s="1"/>
  <c r="S7934" i="1" s="1"/>
  <c r="M7933" i="1" l="1"/>
  <c r="S7933" i="1" s="1"/>
  <c r="G7933" i="1"/>
  <c r="Q7932" i="1"/>
  <c r="K7932" i="1" s="1"/>
  <c r="L7933" i="1" s="1"/>
  <c r="M7935" i="1" s="1"/>
  <c r="S7935" i="1" s="1"/>
  <c r="N7933" i="1" l="1"/>
  <c r="E7934" i="1" s="1"/>
  <c r="G7934" i="1" s="1"/>
  <c r="N7934" i="1" s="1"/>
  <c r="E7935" i="1" s="1"/>
  <c r="Q7933" i="1"/>
  <c r="K7933" i="1" s="1"/>
  <c r="L7934" i="1" s="1"/>
  <c r="M7936" i="1" s="1"/>
  <c r="S7936" i="1" s="1"/>
  <c r="G7935" i="1" l="1"/>
  <c r="N7935" i="1" s="1"/>
  <c r="E7936" i="1" s="1"/>
  <c r="Q7934" i="1"/>
  <c r="K7934" i="1" s="1"/>
  <c r="L7935" i="1" s="1"/>
  <c r="M7937" i="1" s="1"/>
  <c r="S7937" i="1" s="1"/>
  <c r="G7936" i="1" l="1"/>
  <c r="N7936" i="1" s="1"/>
  <c r="E7937" i="1" s="1"/>
  <c r="Q7935" i="1"/>
  <c r="K7935" i="1" s="1"/>
  <c r="L7936" i="1" s="1"/>
  <c r="M7938" i="1" s="1"/>
  <c r="S7938" i="1" s="1"/>
  <c r="G7937" i="1" l="1"/>
  <c r="N7937" i="1" s="1"/>
  <c r="E7938" i="1" s="1"/>
  <c r="Q7936" i="1"/>
  <c r="K7936" i="1" s="1"/>
  <c r="L7937" i="1" s="1"/>
  <c r="M7939" i="1" s="1"/>
  <c r="S7939" i="1" s="1"/>
  <c r="G7938" i="1" l="1"/>
  <c r="N7938" i="1" s="1"/>
  <c r="E7939" i="1" s="1"/>
  <c r="Q7937" i="1"/>
  <c r="K7937" i="1" s="1"/>
  <c r="L7938" i="1" s="1"/>
  <c r="G7939" i="1" l="1"/>
  <c r="N7939" i="1" s="1"/>
  <c r="E7940" i="1" s="1"/>
  <c r="Q7938" i="1"/>
  <c r="K7938" i="1" s="1"/>
  <c r="L7939" i="1" s="1"/>
  <c r="M7940" i="1" l="1"/>
  <c r="S7940" i="1" s="1"/>
  <c r="G7940" i="1"/>
  <c r="Q7939" i="1"/>
  <c r="K7939" i="1" s="1"/>
  <c r="L7940" i="1" s="1"/>
  <c r="M7941" i="1" s="1"/>
  <c r="S7941" i="1" s="1"/>
  <c r="N7940" i="1" l="1"/>
  <c r="E7941" i="1" s="1"/>
  <c r="G7941" i="1" s="1"/>
  <c r="N7941" i="1" s="1"/>
  <c r="E7942" i="1" s="1"/>
  <c r="Q7940" i="1"/>
  <c r="K7940" i="1" s="1"/>
  <c r="L7941" i="1" s="1"/>
  <c r="M7943" i="1" s="1"/>
  <c r="S7943" i="1" s="1"/>
  <c r="M7942" i="1" l="1"/>
  <c r="S7942" i="1" s="1"/>
  <c r="G7942" i="1"/>
  <c r="Q7941" i="1"/>
  <c r="K7941" i="1" s="1"/>
  <c r="L7942" i="1" s="1"/>
  <c r="M7944" i="1" s="1"/>
  <c r="S7944" i="1" s="1"/>
  <c r="N7942" i="1" l="1"/>
  <c r="E7943" i="1" s="1"/>
  <c r="G7943" i="1" s="1"/>
  <c r="N7943" i="1" s="1"/>
  <c r="E7944" i="1" s="1"/>
  <c r="Q7942" i="1"/>
  <c r="K7942" i="1" s="1"/>
  <c r="L7943" i="1" s="1"/>
  <c r="G7944" i="1" l="1"/>
  <c r="N7944" i="1" s="1"/>
  <c r="E7945" i="1" s="1"/>
  <c r="Q7943" i="1"/>
  <c r="K7943" i="1" s="1"/>
  <c r="L7944" i="1" s="1"/>
  <c r="M7945" i="1" s="1"/>
  <c r="S7945" i="1" s="1"/>
  <c r="G7945" i="1" l="1"/>
  <c r="N7945" i="1" s="1"/>
  <c r="E7946" i="1" s="1"/>
  <c r="Q7944" i="1"/>
  <c r="K7944" i="1" s="1"/>
  <c r="L7945" i="1" s="1"/>
  <c r="M7947" i="1" s="1"/>
  <c r="S7947" i="1" s="1"/>
  <c r="M7946" i="1" l="1"/>
  <c r="S7946" i="1" s="1"/>
  <c r="G7946" i="1"/>
  <c r="Q7945" i="1"/>
  <c r="K7945" i="1" s="1"/>
  <c r="L7946" i="1" s="1"/>
  <c r="N7946" i="1" l="1"/>
  <c r="E7947" i="1" s="1"/>
  <c r="G7947" i="1" s="1"/>
  <c r="N7947" i="1" s="1"/>
  <c r="E7948" i="1" s="1"/>
  <c r="Q7946" i="1"/>
  <c r="K7946" i="1" s="1"/>
  <c r="L7947" i="1" s="1"/>
  <c r="M7948" i="1" l="1"/>
  <c r="S7948" i="1" s="1"/>
  <c r="Q7947" i="1"/>
  <c r="K7947" i="1" s="1"/>
  <c r="L7948" i="1" s="1"/>
  <c r="M7949" i="1" s="1"/>
  <c r="S7949" i="1" s="1"/>
  <c r="G7948" i="1"/>
  <c r="N7948" i="1" l="1"/>
  <c r="E7949" i="1" s="1"/>
  <c r="G7949" i="1" s="1"/>
  <c r="N7949" i="1" s="1"/>
  <c r="E7950" i="1" s="1"/>
  <c r="Q7948" i="1"/>
  <c r="K7948" i="1" s="1"/>
  <c r="L7949" i="1" s="1"/>
  <c r="M7950" i="1" l="1"/>
  <c r="S7950" i="1" s="1"/>
  <c r="Q7949" i="1"/>
  <c r="K7949" i="1" s="1"/>
  <c r="L7950" i="1" s="1"/>
  <c r="M7952" i="1" s="1"/>
  <c r="S7952" i="1" s="1"/>
  <c r="G7950" i="1"/>
  <c r="M7951" i="1" l="1"/>
  <c r="S7951" i="1" s="1"/>
  <c r="N7950" i="1"/>
  <c r="E7951" i="1" s="1"/>
  <c r="G7951" i="1" s="1"/>
  <c r="Q7950" i="1"/>
  <c r="K7950" i="1" s="1"/>
  <c r="L7951" i="1" s="1"/>
  <c r="M7953" i="1" s="1"/>
  <c r="S7953" i="1" s="1"/>
  <c r="N7951" i="1" l="1"/>
  <c r="E7952" i="1" s="1"/>
  <c r="G7952" i="1" s="1"/>
  <c r="N7952" i="1" s="1"/>
  <c r="E7953" i="1" s="1"/>
  <c r="Q7951" i="1"/>
  <c r="K7951" i="1" s="1"/>
  <c r="L7952" i="1" s="1"/>
  <c r="G7953" i="1" l="1"/>
  <c r="N7953" i="1" s="1"/>
  <c r="E7954" i="1" s="1"/>
  <c r="Q7952" i="1"/>
  <c r="K7952" i="1" s="1"/>
  <c r="L7953" i="1" s="1"/>
  <c r="M7955" i="1" s="1"/>
  <c r="S7955" i="1" s="1"/>
  <c r="M7954" i="1" l="1"/>
  <c r="S7954" i="1" s="1"/>
  <c r="G7954" i="1"/>
  <c r="Q7953" i="1"/>
  <c r="K7953" i="1" s="1"/>
  <c r="L7954" i="1" s="1"/>
  <c r="N7954" i="1" l="1"/>
  <c r="E7955" i="1" s="1"/>
  <c r="G7955" i="1" s="1"/>
  <c r="N7955" i="1" s="1"/>
  <c r="E7956" i="1" s="1"/>
  <c r="Q7954" i="1"/>
  <c r="K7954" i="1" s="1"/>
  <c r="L7955" i="1" s="1"/>
  <c r="M7956" i="1" s="1"/>
  <c r="S7956" i="1" s="1"/>
  <c r="G7956" i="1" l="1"/>
  <c r="N7956" i="1" s="1"/>
  <c r="E7957" i="1" s="1"/>
  <c r="Q7955" i="1"/>
  <c r="K7955" i="1" s="1"/>
  <c r="L7956" i="1" s="1"/>
  <c r="M7958" i="1" s="1"/>
  <c r="S7958" i="1" s="1"/>
  <c r="M7957" i="1" l="1"/>
  <c r="S7957" i="1" s="1"/>
  <c r="G7957" i="1"/>
  <c r="Q7956" i="1"/>
  <c r="K7956" i="1" s="1"/>
  <c r="L7957" i="1" s="1"/>
  <c r="M7959" i="1" s="1"/>
  <c r="S7959" i="1" s="1"/>
  <c r="N7957" i="1" l="1"/>
  <c r="E7958" i="1" s="1"/>
  <c r="G7958" i="1" s="1"/>
  <c r="N7958" i="1" s="1"/>
  <c r="E7959" i="1" s="1"/>
  <c r="Q7957" i="1"/>
  <c r="K7957" i="1" s="1"/>
  <c r="L7958" i="1" s="1"/>
  <c r="M7960" i="1" s="1"/>
  <c r="S7960" i="1" s="1"/>
  <c r="G7959" i="1" l="1"/>
  <c r="N7959" i="1" s="1"/>
  <c r="E7960" i="1" s="1"/>
  <c r="Q7958" i="1"/>
  <c r="K7958" i="1" s="1"/>
  <c r="L7959" i="1" s="1"/>
  <c r="G7960" i="1" l="1"/>
  <c r="N7960" i="1" s="1"/>
  <c r="E7961" i="1" s="1"/>
  <c r="Q7959" i="1"/>
  <c r="K7959" i="1" s="1"/>
  <c r="L7960" i="1" s="1"/>
  <c r="M7961" i="1" s="1"/>
  <c r="S7961" i="1" s="1"/>
  <c r="G7961" i="1" l="1"/>
  <c r="N7961" i="1" s="1"/>
  <c r="E7962" i="1" s="1"/>
  <c r="Q7960" i="1"/>
  <c r="K7960" i="1" s="1"/>
  <c r="L7961" i="1" s="1"/>
  <c r="M7962" i="1" s="1"/>
  <c r="S7962" i="1" s="1"/>
  <c r="G7962" i="1" l="1"/>
  <c r="N7962" i="1" s="1"/>
  <c r="E7963" i="1" s="1"/>
  <c r="Q7961" i="1"/>
  <c r="K7961" i="1" s="1"/>
  <c r="L7962" i="1" s="1"/>
  <c r="M7964" i="1" s="1"/>
  <c r="S7964" i="1" s="1"/>
  <c r="M7963" i="1" l="1"/>
  <c r="S7963" i="1" s="1"/>
  <c r="G7963" i="1"/>
  <c r="Q7962" i="1"/>
  <c r="K7962" i="1" s="1"/>
  <c r="L7963" i="1" s="1"/>
  <c r="N7963" i="1" l="1"/>
  <c r="E7964" i="1" s="1"/>
  <c r="G7964" i="1" s="1"/>
  <c r="N7964" i="1" s="1"/>
  <c r="E7965" i="1" s="1"/>
  <c r="Q7963" i="1"/>
  <c r="K7963" i="1" s="1"/>
  <c r="L7964" i="1" s="1"/>
  <c r="M7966" i="1" s="1"/>
  <c r="S7966" i="1" s="1"/>
  <c r="M7965" i="1" l="1"/>
  <c r="S7965" i="1" s="1"/>
  <c r="G7965" i="1"/>
  <c r="Q7964" i="1"/>
  <c r="K7964" i="1" s="1"/>
  <c r="L7965" i="1" s="1"/>
  <c r="N7965" i="1" l="1"/>
  <c r="E7966" i="1" s="1"/>
  <c r="G7966" i="1" s="1"/>
  <c r="N7966" i="1" s="1"/>
  <c r="E7967" i="1" s="1"/>
  <c r="Q7965" i="1"/>
  <c r="K7965" i="1" s="1"/>
  <c r="L7966" i="1" s="1"/>
  <c r="M7968" i="1" s="1"/>
  <c r="S7968" i="1" s="1"/>
  <c r="M7967" i="1" l="1"/>
  <c r="S7967" i="1" s="1"/>
  <c r="G7967" i="1"/>
  <c r="Q7966" i="1"/>
  <c r="K7966" i="1" s="1"/>
  <c r="L7967" i="1" s="1"/>
  <c r="M7969" i="1" s="1"/>
  <c r="S7969" i="1" s="1"/>
  <c r="N7967" i="1" l="1"/>
  <c r="E7968" i="1" s="1"/>
  <c r="G7968" i="1" s="1"/>
  <c r="N7968" i="1" s="1"/>
  <c r="E7969" i="1" s="1"/>
  <c r="Q7967" i="1"/>
  <c r="K7967" i="1" s="1"/>
  <c r="L7968" i="1" s="1"/>
  <c r="G7969" i="1" l="1"/>
  <c r="N7969" i="1" s="1"/>
  <c r="E7970" i="1" s="1"/>
  <c r="Q7968" i="1"/>
  <c r="K7968" i="1" s="1"/>
  <c r="L7969" i="1" s="1"/>
  <c r="M7970" i="1" l="1"/>
  <c r="S7970" i="1" s="1"/>
  <c r="G7970" i="1"/>
  <c r="Q7969" i="1"/>
  <c r="K7969" i="1" s="1"/>
  <c r="L7970" i="1" s="1"/>
  <c r="M7972" i="1" s="1"/>
  <c r="S7972" i="1" s="1"/>
  <c r="M7971" i="1" l="1"/>
  <c r="S7971" i="1" s="1"/>
  <c r="N7970" i="1"/>
  <c r="E7971" i="1" s="1"/>
  <c r="G7971" i="1" s="1"/>
  <c r="Q7970" i="1"/>
  <c r="K7970" i="1" s="1"/>
  <c r="L7971" i="1" s="1"/>
  <c r="N7971" i="1" l="1"/>
  <c r="E7972" i="1" s="1"/>
  <c r="G7972" i="1" s="1"/>
  <c r="N7972" i="1" s="1"/>
  <c r="E7973" i="1" s="1"/>
  <c r="Q7971" i="1"/>
  <c r="K7971" i="1" s="1"/>
  <c r="L7972" i="1" s="1"/>
  <c r="M7973" i="1" s="1"/>
  <c r="S7973" i="1" s="1"/>
  <c r="G7973" i="1" l="1"/>
  <c r="N7973" i="1" s="1"/>
  <c r="E7974" i="1" s="1"/>
  <c r="Q7972" i="1"/>
  <c r="K7972" i="1" s="1"/>
  <c r="L7973" i="1" s="1"/>
  <c r="M7974" i="1" l="1"/>
  <c r="S7974" i="1" s="1"/>
  <c r="G7974" i="1"/>
  <c r="Q7973" i="1"/>
  <c r="K7973" i="1" s="1"/>
  <c r="L7974" i="1" s="1"/>
  <c r="M7975" i="1" s="1"/>
  <c r="S7975" i="1" s="1"/>
  <c r="N7974" i="1" l="1"/>
  <c r="E7975" i="1" s="1"/>
  <c r="G7975" i="1" s="1"/>
  <c r="N7975" i="1" s="1"/>
  <c r="E7976" i="1" s="1"/>
  <c r="Q7974" i="1"/>
  <c r="K7974" i="1" s="1"/>
  <c r="L7975" i="1" s="1"/>
  <c r="M7976" i="1" l="1"/>
  <c r="S7976" i="1" s="1"/>
  <c r="G7976" i="1"/>
  <c r="Q7975" i="1"/>
  <c r="K7975" i="1" s="1"/>
  <c r="L7976" i="1" s="1"/>
  <c r="M7977" i="1" l="1"/>
  <c r="S7977" i="1" s="1"/>
  <c r="N7976" i="1"/>
  <c r="E7977" i="1" s="1"/>
  <c r="G7977" i="1" s="1"/>
  <c r="Q7976" i="1"/>
  <c r="K7976" i="1" s="1"/>
  <c r="L7977" i="1" s="1"/>
  <c r="M7979" i="1" s="1"/>
  <c r="S7979" i="1" s="1"/>
  <c r="N7977" i="1" l="1"/>
  <c r="E7978" i="1" s="1"/>
  <c r="G7978" i="1" s="1"/>
  <c r="M7978" i="1"/>
  <c r="S7978" i="1" s="1"/>
  <c r="Q7977" i="1"/>
  <c r="K7977" i="1" s="1"/>
  <c r="L7978" i="1" s="1"/>
  <c r="M7980" i="1" s="1"/>
  <c r="S7980" i="1" s="1"/>
  <c r="N7978" i="1" l="1"/>
  <c r="E7979" i="1" s="1"/>
  <c r="G7979" i="1" s="1"/>
  <c r="N7979" i="1" s="1"/>
  <c r="E7980" i="1" s="1"/>
  <c r="Q7978" i="1"/>
  <c r="K7978" i="1" s="1"/>
  <c r="L7979" i="1" s="1"/>
  <c r="G7980" i="1" l="1"/>
  <c r="N7980" i="1" s="1"/>
  <c r="E7981" i="1" s="1"/>
  <c r="Q7979" i="1"/>
  <c r="K7979" i="1" s="1"/>
  <c r="L7980" i="1" s="1"/>
  <c r="M7982" i="1" s="1"/>
  <c r="S7982" i="1" s="1"/>
  <c r="M7981" i="1" l="1"/>
  <c r="S7981" i="1" s="1"/>
  <c r="G7981" i="1"/>
  <c r="Q7980" i="1"/>
  <c r="K7980" i="1" s="1"/>
  <c r="L7981" i="1" s="1"/>
  <c r="N7981" i="1" l="1"/>
  <c r="E7982" i="1" s="1"/>
  <c r="G7982" i="1" s="1"/>
  <c r="N7982" i="1" s="1"/>
  <c r="E7983" i="1" s="1"/>
  <c r="Q7981" i="1"/>
  <c r="K7981" i="1" s="1"/>
  <c r="L7982" i="1" s="1"/>
  <c r="M7983" i="1" l="1"/>
  <c r="S7983" i="1" s="1"/>
  <c r="Q7982" i="1"/>
  <c r="K7982" i="1" s="1"/>
  <c r="L7983" i="1" s="1"/>
  <c r="M7984" i="1" s="1"/>
  <c r="S7984" i="1" s="1"/>
  <c r="G7983" i="1"/>
  <c r="N7983" i="1" l="1"/>
  <c r="E7984" i="1" s="1"/>
  <c r="G7984" i="1" s="1"/>
  <c r="N7984" i="1" s="1"/>
  <c r="E7985" i="1" s="1"/>
  <c r="Q7983" i="1"/>
  <c r="K7983" i="1" s="1"/>
  <c r="L7984" i="1" s="1"/>
  <c r="M7986" i="1" s="1"/>
  <c r="S7986" i="1" s="1"/>
  <c r="M7985" i="1" l="1"/>
  <c r="S7985" i="1" s="1"/>
  <c r="Q7984" i="1"/>
  <c r="K7984" i="1" s="1"/>
  <c r="L7985" i="1" s="1"/>
  <c r="G7985" i="1"/>
  <c r="N7985" i="1" l="1"/>
  <c r="E7986" i="1" s="1"/>
  <c r="G7986" i="1" s="1"/>
  <c r="N7986" i="1" s="1"/>
  <c r="E7987" i="1" s="1"/>
  <c r="Q7985" i="1"/>
  <c r="K7985" i="1" s="1"/>
  <c r="L7986" i="1" s="1"/>
  <c r="M7988" i="1" s="1"/>
  <c r="S7988" i="1" s="1"/>
  <c r="M7987" i="1" l="1"/>
  <c r="S7987" i="1" s="1"/>
  <c r="G7987" i="1"/>
  <c r="Q7986" i="1"/>
  <c r="K7986" i="1" s="1"/>
  <c r="L7987" i="1" s="1"/>
  <c r="N7987" i="1" l="1"/>
  <c r="E7988" i="1" s="1"/>
  <c r="G7988" i="1" s="1"/>
  <c r="N7988" i="1" s="1"/>
  <c r="E7989" i="1" s="1"/>
  <c r="Q7987" i="1"/>
  <c r="K7987" i="1" s="1"/>
  <c r="L7988" i="1" s="1"/>
  <c r="M7989" i="1" l="1"/>
  <c r="S7989" i="1" s="1"/>
  <c r="G7989" i="1"/>
  <c r="Q7988" i="1"/>
  <c r="K7988" i="1" s="1"/>
  <c r="L7989" i="1" s="1"/>
  <c r="M7990" i="1" s="1"/>
  <c r="S7990" i="1" s="1"/>
  <c r="N7989" i="1" l="1"/>
  <c r="E7990" i="1" s="1"/>
  <c r="G7990" i="1" s="1"/>
  <c r="N7990" i="1" s="1"/>
  <c r="E7991" i="1" s="1"/>
  <c r="Q7989" i="1"/>
  <c r="K7989" i="1" s="1"/>
  <c r="L7990" i="1" s="1"/>
  <c r="M7992" i="1" s="1"/>
  <c r="S7992" i="1" s="1"/>
  <c r="M7991" i="1" l="1"/>
  <c r="S7991" i="1" s="1"/>
  <c r="G7991" i="1"/>
  <c r="Q7990" i="1"/>
  <c r="K7990" i="1" s="1"/>
  <c r="L7991" i="1" s="1"/>
  <c r="N7991" i="1" l="1"/>
  <c r="E7992" i="1" s="1"/>
  <c r="G7992" i="1" s="1"/>
  <c r="N7992" i="1" s="1"/>
  <c r="E7993" i="1" s="1"/>
  <c r="Q7991" i="1"/>
  <c r="K7991" i="1" s="1"/>
  <c r="L7992" i="1" s="1"/>
  <c r="M7994" i="1" s="1"/>
  <c r="S7994" i="1" s="1"/>
  <c r="M7993" i="1" l="1"/>
  <c r="S7993" i="1" s="1"/>
  <c r="G7993" i="1"/>
  <c r="Q7992" i="1"/>
  <c r="K7992" i="1" s="1"/>
  <c r="L7993" i="1" s="1"/>
  <c r="N7993" i="1" l="1"/>
  <c r="E7994" i="1" s="1"/>
  <c r="G7994" i="1" s="1"/>
  <c r="N7994" i="1" s="1"/>
  <c r="E7995" i="1" s="1"/>
  <c r="Q7993" i="1"/>
  <c r="K7993" i="1" s="1"/>
  <c r="L7994" i="1" s="1"/>
  <c r="M7995" i="1" s="1"/>
  <c r="S7995" i="1" s="1"/>
  <c r="Q7994" i="1" l="1"/>
  <c r="K7994" i="1" s="1"/>
  <c r="L7995" i="1" s="1"/>
  <c r="M7997" i="1" s="1"/>
  <c r="S7997" i="1" s="1"/>
  <c r="G7995" i="1"/>
  <c r="N7995" i="1" s="1"/>
  <c r="E7996" i="1" s="1"/>
  <c r="M7996" i="1" l="1"/>
  <c r="S7996" i="1" s="1"/>
  <c r="G7996" i="1"/>
  <c r="Q7995" i="1"/>
  <c r="K7995" i="1" s="1"/>
  <c r="L7996" i="1" s="1"/>
  <c r="M7998" i="1" s="1"/>
  <c r="S7998" i="1" s="1"/>
  <c r="N7996" i="1" l="1"/>
  <c r="E7997" i="1" s="1"/>
  <c r="G7997" i="1" s="1"/>
  <c r="N7997" i="1" s="1"/>
  <c r="E7998" i="1" s="1"/>
  <c r="Q7996" i="1"/>
  <c r="K7996" i="1" s="1"/>
  <c r="L7997" i="1" s="1"/>
  <c r="G7998" i="1" l="1"/>
  <c r="N7998" i="1" s="1"/>
  <c r="E7999" i="1" s="1"/>
  <c r="Q7997" i="1"/>
  <c r="K7997" i="1" s="1"/>
  <c r="L7998" i="1" s="1"/>
  <c r="M8000" i="1" s="1"/>
  <c r="S8000" i="1" s="1"/>
  <c r="M7999" i="1" l="1"/>
  <c r="S7999" i="1" s="1"/>
  <c r="Q7998" i="1"/>
  <c r="K7998" i="1" s="1"/>
  <c r="L7999" i="1" s="1"/>
  <c r="M8001" i="1" s="1"/>
  <c r="S8001" i="1" s="1"/>
  <c r="G7999" i="1"/>
  <c r="N7999" i="1" l="1"/>
  <c r="E8000" i="1" s="1"/>
  <c r="G8000" i="1" s="1"/>
  <c r="N8000" i="1" s="1"/>
  <c r="E8001" i="1" s="1"/>
  <c r="Q7999" i="1"/>
  <c r="K7999" i="1" s="1"/>
  <c r="L8000" i="1" s="1"/>
  <c r="M8002" i="1" s="1"/>
  <c r="S8002" i="1" s="1"/>
  <c r="G8001" i="1" l="1"/>
  <c r="N8001" i="1" s="1"/>
  <c r="E8002" i="1" s="1"/>
  <c r="Q8000" i="1"/>
  <c r="K8000" i="1" s="1"/>
  <c r="L8001" i="1" s="1"/>
  <c r="M8003" i="1" s="1"/>
  <c r="S8003" i="1" s="1"/>
  <c r="G8002" i="1" l="1"/>
  <c r="N8002" i="1" s="1"/>
  <c r="E8003" i="1" s="1"/>
  <c r="Q8001" i="1"/>
  <c r="K8001" i="1" s="1"/>
  <c r="L8002" i="1" s="1"/>
  <c r="G8003" i="1" l="1"/>
  <c r="N8003" i="1" s="1"/>
  <c r="E8004" i="1" s="1"/>
  <c r="Q8002" i="1"/>
  <c r="K8002" i="1" s="1"/>
  <c r="L8003" i="1" s="1"/>
  <c r="M8004" i="1" l="1"/>
  <c r="S8004" i="1" s="1"/>
  <c r="G8004" i="1"/>
  <c r="Q8003" i="1"/>
  <c r="K8003" i="1" s="1"/>
  <c r="L8004" i="1" s="1"/>
  <c r="M8006" i="1" s="1"/>
  <c r="S8006" i="1" s="1"/>
  <c r="N8004" i="1" l="1"/>
  <c r="E8005" i="1" s="1"/>
  <c r="G8005" i="1" s="1"/>
  <c r="M8005" i="1"/>
  <c r="S8005" i="1" s="1"/>
  <c r="Q8004" i="1"/>
  <c r="K8004" i="1" s="1"/>
  <c r="L8005" i="1" s="1"/>
  <c r="N8005" i="1" l="1"/>
  <c r="E8006" i="1" s="1"/>
  <c r="G8006" i="1" s="1"/>
  <c r="N8006" i="1" s="1"/>
  <c r="E8007" i="1" s="1"/>
  <c r="Q8005" i="1"/>
  <c r="K8005" i="1" s="1"/>
  <c r="L8006" i="1" s="1"/>
  <c r="M8007" i="1" s="1"/>
  <c r="S8007" i="1" s="1"/>
  <c r="G8007" i="1" l="1"/>
  <c r="N8007" i="1" s="1"/>
  <c r="E8008" i="1" s="1"/>
  <c r="Q8006" i="1"/>
  <c r="K8006" i="1" s="1"/>
  <c r="L8007" i="1" s="1"/>
  <c r="M8009" i="1" s="1"/>
  <c r="S8009" i="1" s="1"/>
  <c r="M8008" i="1" l="1"/>
  <c r="S8008" i="1" s="1"/>
  <c r="Q8007" i="1"/>
  <c r="K8007" i="1" s="1"/>
  <c r="L8008" i="1" s="1"/>
  <c r="G8008" i="1"/>
  <c r="N8008" i="1" l="1"/>
  <c r="E8009" i="1" s="1"/>
  <c r="G8009" i="1" s="1"/>
  <c r="N8009" i="1" s="1"/>
  <c r="E8010" i="1" s="1"/>
  <c r="Q8008" i="1"/>
  <c r="K8008" i="1" s="1"/>
  <c r="L8009" i="1" s="1"/>
  <c r="M8011" i="1" s="1"/>
  <c r="S8011" i="1" s="1"/>
  <c r="M8010" i="1" l="1"/>
  <c r="S8010" i="1" s="1"/>
  <c r="G8010" i="1"/>
  <c r="Q8009" i="1"/>
  <c r="K8009" i="1" s="1"/>
  <c r="L8010" i="1" s="1"/>
  <c r="N8010" i="1" l="1"/>
  <c r="E8011" i="1" s="1"/>
  <c r="G8011" i="1" s="1"/>
  <c r="N8011" i="1" s="1"/>
  <c r="E8012" i="1" s="1"/>
  <c r="Q8010" i="1"/>
  <c r="K8010" i="1" s="1"/>
  <c r="L8011" i="1" s="1"/>
  <c r="M8012" i="1" s="1"/>
  <c r="S8012" i="1" s="1"/>
  <c r="G8012" i="1" l="1"/>
  <c r="N8012" i="1" s="1"/>
  <c r="E8013" i="1" s="1"/>
  <c r="Q8011" i="1"/>
  <c r="K8011" i="1" s="1"/>
  <c r="L8012" i="1" s="1"/>
  <c r="Q8012" i="1" s="1"/>
  <c r="K8012" i="1" s="1"/>
  <c r="M8013" i="1" l="1"/>
  <c r="S8013" i="1" s="1"/>
  <c r="M8014" i="1"/>
  <c r="S8014" i="1" s="1"/>
  <c r="V10" i="1" s="1"/>
  <c r="L8013" i="1"/>
  <c r="Q8013" i="1" s="1"/>
  <c r="K8013" i="1" s="1"/>
  <c r="G8013" i="1"/>
  <c r="N8013" i="1" l="1"/>
  <c r="E8014" i="1" s="1"/>
  <c r="G8014" i="1" s="1"/>
  <c r="N8014" i="1" s="1"/>
  <c r="F7" i="1"/>
  <c r="F8" i="1" s="1"/>
  <c r="V4" i="1" s="1"/>
  <c r="L8014" i="1" l="1"/>
  <c r="V5" i="1"/>
  <c r="V8" i="1" s="1"/>
  <c r="V2" i="1"/>
  <c r="Q8014" i="1"/>
  <c r="K8014" i="1" s="1"/>
  <c r="V3" i="1" s="1"/>
  <c r="V6" i="1"/>
  <c r="V7" i="1" s="1"/>
  <c r="V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Leandro D Santos</author>
  </authors>
  <commentList>
    <comment ref="A3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Leandro D Santos:</t>
        </r>
        <r>
          <rPr>
            <sz val="9"/>
            <color indexed="81"/>
            <rFont val="Tahoma"/>
            <family val="2"/>
          </rPr>
          <t xml:space="preserve">
Holding Costs (Annual)</t>
        </r>
      </text>
    </comment>
    <comment ref="A4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Leandro D Santos:</t>
        </r>
        <r>
          <rPr>
            <sz val="9"/>
            <color indexed="81"/>
            <rFont val="Tahoma"/>
            <family val="2"/>
          </rPr>
          <t xml:space="preserve">
Ordering Costs ($/Order)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Leandro Santos</author>
  </authors>
  <commentList>
    <comment ref="B3" authorId="0" shapeId="0" xr:uid="{FD4267E5-7890-4DA5-8C32-2D55441401A8}">
      <text>
        <r>
          <rPr>
            <b/>
            <sz val="9"/>
            <color indexed="81"/>
            <rFont val="Segoe UI"/>
            <family val="2"/>
          </rPr>
          <t>Daily demand with seasonal pattern within a month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D3" authorId="0" shapeId="0" xr:uid="{7B852BEC-D144-4ADC-883C-D18C35CEDE58}">
      <text>
        <r>
          <rPr>
            <b/>
            <sz val="9"/>
            <color indexed="81"/>
            <rFont val="Segoe UI"/>
            <family val="2"/>
          </rPr>
          <t>Weekly demand with seasonal pattern within a month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F3" authorId="0" shapeId="0" xr:uid="{D5CB49AE-E0C6-45A2-A713-7143EBB51950}">
      <text>
        <r>
          <rPr>
            <b/>
            <sz val="9"/>
            <color indexed="81"/>
            <rFont val="Segoe UI"/>
            <family val="2"/>
          </rPr>
          <t>Monthly demand with seasonal pattern within a year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H3" authorId="0" shapeId="0" xr:uid="{1967A13A-820D-4F61-BDD5-721E9B2FE692}">
      <text>
        <r>
          <rPr>
            <b/>
            <sz val="9"/>
            <color indexed="81"/>
            <rFont val="Segoe UI"/>
            <family val="2"/>
          </rPr>
          <t>Daily demand without seasonal pattern within a month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3" authorId="0" shapeId="0" xr:uid="{8A12AA1B-51BD-4624-998B-F1121949CCD3}">
      <text>
        <r>
          <rPr>
            <b/>
            <sz val="9"/>
            <color indexed="81"/>
            <rFont val="Segoe UI"/>
            <family val="2"/>
          </rPr>
          <t>Weekly demand without seasonal pattern within a month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L3" authorId="0" shapeId="0" xr:uid="{1B5D134A-5E2A-4A02-A15A-B0AAFC104953}">
      <text>
        <r>
          <rPr>
            <b/>
            <sz val="9"/>
            <color indexed="81"/>
            <rFont val="Segoe UI"/>
            <family val="2"/>
          </rPr>
          <t>Monthly demand without seasonal pattern within a year</t>
        </r>
        <r>
          <rPr>
            <sz val="9"/>
            <color indexed="81"/>
            <rFont val="Segoe UI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<sst xmlns="http://schemas.openxmlformats.org/spreadsheetml/2006/main" count="91" uniqueCount="81">
  <si>
    <t>TABLE (SIMULATION OF PATTERNS BY PERIOD)</t>
  </si>
  <si>
    <t>CHOSEN</t>
  </si>
  <si>
    <t>DS</t>
  </si>
  <si>
    <t>%</t>
  </si>
  <si>
    <t>WS</t>
  </si>
  <si>
    <t>MS</t>
  </si>
  <si>
    <t>D0</t>
  </si>
  <si>
    <t>W0</t>
  </si>
  <si>
    <t>M0</t>
  </si>
  <si>
    <t>Period</t>
  </si>
  <si>
    <t>EXPECTED RESULTS</t>
  </si>
  <si>
    <t>COSTS</t>
  </si>
  <si>
    <t>Demand (group of periods)</t>
  </si>
  <si>
    <t>Lot Size ("constrained" EOQ)</t>
  </si>
  <si>
    <t>DISTRIB</t>
  </si>
  <si>
    <t>AVG DOH</t>
  </si>
  <si>
    <t>HC</t>
  </si>
  <si>
    <t>STD DEV (by period)</t>
  </si>
  <si>
    <t>Lead Time (# Periods)</t>
  </si>
  <si>
    <t>NORM</t>
  </si>
  <si>
    <t>AVG IT/WIP</t>
  </si>
  <si>
    <t>OC</t>
  </si>
  <si>
    <t>SERVICE LVL</t>
  </si>
  <si>
    <t>LT deviation (# Periods)</t>
  </si>
  <si>
    <t>Prob Stockout</t>
  </si>
  <si>
    <t>AVG Unit $</t>
  </si>
  <si>
    <t>Inventory MAPE %</t>
  </si>
  <si>
    <t>Safety Time (# Periods)</t>
  </si>
  <si>
    <t>Average stock</t>
  </si>
  <si>
    <t># YEARS</t>
  </si>
  <si>
    <t>Z SCORE</t>
  </si>
  <si>
    <t>Quality approval %</t>
  </si>
  <si>
    <t>Orders per year</t>
  </si>
  <si>
    <t>FA%</t>
  </si>
  <si>
    <t>Yearly OC</t>
  </si>
  <si>
    <t>BIAS%</t>
  </si>
  <si>
    <t>Yearly HC</t>
  </si>
  <si>
    <t>TOTAL Cost</t>
  </si>
  <si>
    <t>% Lots rejected</t>
  </si>
  <si>
    <t>Yearly Dem</t>
  </si>
  <si>
    <t>EOQ</t>
  </si>
  <si>
    <t>Qtty by period</t>
  </si>
  <si>
    <t>Initial</t>
  </si>
  <si>
    <t>Sales FCST</t>
  </si>
  <si>
    <t>Random Err STCK</t>
  </si>
  <si>
    <t>Random Err DEM</t>
  </si>
  <si>
    <t>Demand</t>
  </si>
  <si>
    <t>Sum periods</t>
  </si>
  <si>
    <t>Transit</t>
  </si>
  <si>
    <t>Order</t>
  </si>
  <si>
    <t>Arrival</t>
  </si>
  <si>
    <t>Final</t>
  </si>
  <si>
    <t>ABS ERR</t>
  </si>
  <si>
    <t>TR</t>
  </si>
  <si>
    <t>Goto (LT var)</t>
  </si>
  <si>
    <t>GR rejection</t>
  </si>
  <si>
    <t>RDM</t>
  </si>
  <si>
    <t>N~(0,1)</t>
  </si>
  <si>
    <t>LOGNORM</t>
  </si>
  <si>
    <t>Dev NORM</t>
  </si>
  <si>
    <t>Dev LOGNORM</t>
  </si>
  <si>
    <t>Range</t>
  </si>
  <si>
    <t>-2.0std</t>
  </si>
  <si>
    <t>-1.6std</t>
  </si>
  <si>
    <t>-1.2std</t>
  </si>
  <si>
    <t>-0.8std</t>
  </si>
  <si>
    <t>-0.4std</t>
  </si>
  <si>
    <t xml:space="preserve"> +0.0std</t>
  </si>
  <si>
    <t>+0.4std</t>
  </si>
  <si>
    <t>+0.8std</t>
  </si>
  <si>
    <t>+1.2std</t>
  </si>
  <si>
    <t>+1.6std</t>
  </si>
  <si>
    <t>+2.0std</t>
  </si>
  <si>
    <t>X</t>
  </si>
  <si>
    <t>Freq Cum</t>
  </si>
  <si>
    <t>Freq Rel</t>
  </si>
  <si>
    <t>Freq Rel %</t>
  </si>
  <si>
    <t>Class</t>
  </si>
  <si>
    <t>Freq Rel%</t>
  </si>
  <si>
    <t>Stock lower than 0</t>
  </si>
  <si>
    <t>INPUTS AND PARAMETERS (CELLS IN BLANK)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</si>
</sst>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\-* #,##0.00_-;_-* &quot;-&quot;??_-;_-@_-"/>
    <numFmt numFmtId="165" formatCode="0.0%"/>
    <numFmt numFmtId="166" formatCode="_-* #,##0.0_-;\-* #,##0.0_-;_-* &quot;-&quot;??_-;_-@_-"/>
    <numFmt numFmtId="167" formatCode="_-* #,##0_-;\-* #,##0_-;_-* &quot;-&quot;??_-;_-@_-"/>
    <numFmt numFmtId="168" formatCode="_-[$$-409]* #,##0.00_ ;_-[$$-409]* \-#,##0.00\ ;_-[$$-409]* &quot;-&quot;??_ ;_-@_ "/>
    <numFmt numFmtId="169" formatCode="_-[$$-409]* #,##0_ ;_-[$$-409]* \-#,##0\ ;_-[$$-409]* &quot;-&quot;??_ ;_-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theme="0"/>
      <name val="Calibri"/>
      <family val="2"/>
      <scheme val="minor"/>
    </font>
    <font>
      <sz val="9"/>
      <color indexed="81"/>
      <name val="Segoe UI"/>
      <charset val="1"/>
    </font>
    <font>
      <b/>
      <sz val="9"/>
      <color indexed="81"/>
      <name val="Segoe UI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7D"/>
        <bgColor indexed="64"/>
      </patternFill>
    </fill>
    <fill>
      <patternFill patternType="solid">
        <fgColor rgb="FFFBFECE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9" fontId="0" fillId="0" borderId="4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165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165" fontId="0" fillId="0" borderId="0" xfId="1" applyNumberFormat="1" applyFont="1" applyAlignment="1">
      <alignment horizontal="center"/>
    </xf>
    <xf numFmtId="165" fontId="3" fillId="0" borderId="1" xfId="1" applyNumberFormat="1" applyFont="1" applyBorder="1" applyAlignment="1">
      <alignment horizontal="center"/>
    </xf>
    <xf numFmtId="1" fontId="0" fillId="0" borderId="0" xfId="0" applyNumberForma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/>
    <xf numFmtId="0" fontId="4" fillId="3" borderId="1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0" fillId="0" borderId="0" xfId="0" quotePrefix="1" applyAlignment="1">
      <alignment horizontal="center"/>
    </xf>
    <xf numFmtId="9" fontId="0" fillId="0" borderId="0" xfId="1" applyFont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9" fontId="6" fillId="0" borderId="1" xfId="0" applyNumberFormat="1" applyFont="1" applyBorder="1" applyAlignment="1">
      <alignment horizontal="center"/>
    </xf>
    <xf numFmtId="9" fontId="0" fillId="0" borderId="1" xfId="1" applyFont="1" applyBorder="1" applyAlignment="1">
      <alignment horizontal="center"/>
    </xf>
    <xf numFmtId="0" fontId="0" fillId="0" borderId="28" xfId="0" applyBorder="1" applyAlignment="1">
      <alignment horizontal="center"/>
    </xf>
    <xf numFmtId="3" fontId="0" fillId="0" borderId="22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0" fontId="0" fillId="7" borderId="32" xfId="0" applyFill="1" applyBorder="1" applyAlignment="1">
      <alignment horizontal="center"/>
    </xf>
    <xf numFmtId="9" fontId="0" fillId="0" borderId="29" xfId="0" applyNumberFormat="1" applyBorder="1" applyAlignment="1">
      <alignment horizontal="right"/>
    </xf>
    <xf numFmtId="168" fontId="0" fillId="0" borderId="29" xfId="0" applyNumberFormat="1" applyBorder="1" applyAlignment="1">
      <alignment horizontal="right"/>
    </xf>
    <xf numFmtId="1" fontId="0" fillId="0" borderId="0" xfId="0" applyNumberFormat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8" borderId="25" xfId="0" applyFont="1" applyFill="1" applyBorder="1" applyAlignment="1">
      <alignment horizontal="center"/>
    </xf>
    <xf numFmtId="0" fontId="2" fillId="8" borderId="23" xfId="0" applyFont="1" applyFill="1" applyBorder="1" applyAlignment="1">
      <alignment horizontal="center"/>
    </xf>
    <xf numFmtId="167" fontId="0" fillId="8" borderId="24" xfId="2" applyNumberFormat="1" applyFont="1" applyFill="1" applyBorder="1" applyAlignment="1">
      <alignment horizontal="right"/>
    </xf>
    <xf numFmtId="0" fontId="4" fillId="4" borderId="27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/>
    </xf>
    <xf numFmtId="0" fontId="2" fillId="9" borderId="28" xfId="0" applyFont="1" applyFill="1" applyBorder="1" applyAlignment="1">
      <alignment horizontal="center"/>
    </xf>
    <xf numFmtId="166" fontId="0" fillId="8" borderId="26" xfId="2" applyNumberFormat="1" applyFont="1" applyFill="1" applyBorder="1" applyAlignment="1">
      <alignment horizontal="right"/>
    </xf>
    <xf numFmtId="0" fontId="2" fillId="8" borderId="28" xfId="0" applyFont="1" applyFill="1" applyBorder="1" applyAlignment="1">
      <alignment horizontal="center"/>
    </xf>
    <xf numFmtId="166" fontId="0" fillId="8" borderId="29" xfId="2" applyNumberFormat="1" applyFont="1" applyFill="1" applyBorder="1" applyAlignment="1">
      <alignment horizontal="right"/>
    </xf>
    <xf numFmtId="165" fontId="0" fillId="8" borderId="29" xfId="1" applyNumberFormat="1" applyFont="1" applyFill="1" applyBorder="1" applyAlignment="1">
      <alignment horizontal="right"/>
    </xf>
    <xf numFmtId="167" fontId="0" fillId="8" borderId="29" xfId="2" applyNumberFormat="1" applyFont="1" applyFill="1" applyBorder="1" applyAlignment="1">
      <alignment horizontal="right"/>
    </xf>
    <xf numFmtId="169" fontId="0" fillId="8" borderId="29" xfId="0" applyNumberFormat="1" applyFill="1" applyBorder="1"/>
    <xf numFmtId="9" fontId="0" fillId="8" borderId="29" xfId="1" applyFont="1" applyFill="1" applyBorder="1" applyAlignment="1">
      <alignment horizontal="right"/>
    </xf>
    <xf numFmtId="0" fontId="2" fillId="8" borderId="36" xfId="0" applyFont="1" applyFill="1" applyBorder="1" applyAlignment="1">
      <alignment horizontal="center"/>
    </xf>
    <xf numFmtId="167" fontId="0" fillId="8" borderId="37" xfId="2" applyNumberFormat="1" applyFont="1" applyFill="1" applyBorder="1" applyAlignment="1">
      <alignment horizontal="right"/>
    </xf>
    <xf numFmtId="169" fontId="2" fillId="9" borderId="29" xfId="0" applyNumberFormat="1" applyFont="1" applyFill="1" applyBorder="1"/>
    <xf numFmtId="0" fontId="0" fillId="11" borderId="23" xfId="0" applyFill="1" applyBorder="1" applyAlignment="1">
      <alignment horizontal="center"/>
    </xf>
    <xf numFmtId="1" fontId="0" fillId="11" borderId="24" xfId="0" applyNumberFormat="1" applyFill="1" applyBorder="1" applyAlignment="1">
      <alignment horizontal="right"/>
    </xf>
    <xf numFmtId="1" fontId="0" fillId="11" borderId="15" xfId="0" applyNumberFormat="1" applyFill="1" applyBorder="1"/>
    <xf numFmtId="165" fontId="0" fillId="11" borderId="18" xfId="1" applyNumberFormat="1" applyFont="1" applyFill="1" applyBorder="1"/>
    <xf numFmtId="165" fontId="0" fillId="0" borderId="40" xfId="0" applyNumberFormat="1" applyBorder="1"/>
    <xf numFmtId="9" fontId="0" fillId="0" borderId="40" xfId="1" applyFont="1" applyBorder="1"/>
    <xf numFmtId="2" fontId="0" fillId="11" borderId="45" xfId="0" applyNumberFormat="1" applyFill="1" applyBorder="1"/>
    <xf numFmtId="9" fontId="0" fillId="11" borderId="45" xfId="1" applyFont="1" applyFill="1" applyBorder="1"/>
    <xf numFmtId="165" fontId="0" fillId="0" borderId="0" xfId="0" applyNumberFormat="1"/>
    <xf numFmtId="3" fontId="0" fillId="0" borderId="10" xfId="1" applyNumberFormat="1" applyFont="1" applyBorder="1" applyAlignment="1">
      <alignment horizontal="center" vertical="center"/>
    </xf>
    <xf numFmtId="0" fontId="2" fillId="8" borderId="50" xfId="0" applyFont="1" applyFill="1" applyBorder="1" applyAlignment="1">
      <alignment horizontal="center"/>
    </xf>
    <xf numFmtId="167" fontId="0" fillId="8" borderId="51" xfId="2" applyNumberFormat="1" applyFont="1" applyFill="1" applyBorder="1" applyAlignment="1">
      <alignment horizontal="right"/>
    </xf>
    <xf numFmtId="3" fontId="0" fillId="0" borderId="43" xfId="0" applyNumberFormat="1" applyBorder="1"/>
    <xf numFmtId="3" fontId="0" fillId="0" borderId="15" xfId="0" applyNumberFormat="1" applyBorder="1"/>
    <xf numFmtId="2" fontId="0" fillId="0" borderId="1" xfId="0" applyNumberFormat="1" applyBorder="1" applyAlignment="1">
      <alignment horizontal="center"/>
    </xf>
    <xf numFmtId="2" fontId="0" fillId="0" borderId="52" xfId="0" applyNumberFormat="1" applyBorder="1" applyAlignment="1">
      <alignment horizontal="center"/>
    </xf>
    <xf numFmtId="3" fontId="0" fillId="0" borderId="52" xfId="0" applyNumberFormat="1" applyBorder="1"/>
    <xf numFmtId="0" fontId="0" fillId="0" borderId="53" xfId="0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54" xfId="0" applyBorder="1"/>
    <xf numFmtId="0" fontId="0" fillId="0" borderId="55" xfId="0" applyBorder="1"/>
    <xf numFmtId="0" fontId="0" fillId="12" borderId="0" xfId="0" applyFill="1"/>
    <xf numFmtId="0" fontId="2" fillId="12" borderId="2" xfId="0" applyFont="1" applyFill="1" applyBorder="1" applyAlignment="1">
      <alignment horizontal="center"/>
    </xf>
    <xf numFmtId="0" fontId="0" fillId="12" borderId="3" xfId="0" applyFill="1" applyBorder="1" applyAlignment="1">
      <alignment horizontal="center"/>
    </xf>
    <xf numFmtId="0" fontId="2" fillId="13" borderId="1" xfId="0" applyFont="1" applyFill="1" applyBorder="1" applyAlignment="1">
      <alignment horizontal="center"/>
    </xf>
    <xf numFmtId="0" fontId="0" fillId="0" borderId="38" xfId="0" applyBorder="1" applyAlignment="1">
      <alignment horizontal="left"/>
    </xf>
    <xf numFmtId="0" fontId="0" fillId="0" borderId="39" xfId="0" applyBorder="1" applyAlignment="1">
      <alignment horizontal="left"/>
    </xf>
    <xf numFmtId="0" fontId="2" fillId="10" borderId="27" xfId="0" applyFont="1" applyFill="1" applyBorder="1" applyAlignment="1">
      <alignment horizontal="center"/>
    </xf>
    <xf numFmtId="0" fontId="2" fillId="10" borderId="33" xfId="0" applyFont="1" applyFill="1" applyBorder="1" applyAlignment="1">
      <alignment horizontal="center"/>
    </xf>
    <xf numFmtId="0" fontId="2" fillId="10" borderId="3" xfId="0" applyFont="1" applyFill="1" applyBorder="1" applyAlignment="1">
      <alignment horizontal="center"/>
    </xf>
    <xf numFmtId="0" fontId="2" fillId="7" borderId="30" xfId="0" applyFont="1" applyFill="1" applyBorder="1" applyAlignment="1">
      <alignment horizontal="center"/>
    </xf>
    <xf numFmtId="0" fontId="2" fillId="7" borderId="31" xfId="0" applyFont="1" applyFill="1" applyBorder="1" applyAlignment="1">
      <alignment horizontal="center"/>
    </xf>
    <xf numFmtId="0" fontId="2" fillId="6" borderId="27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0" fillId="11" borderId="48" xfId="0" applyFill="1" applyBorder="1" applyAlignment="1">
      <alignment horizontal="left"/>
    </xf>
    <xf numFmtId="0" fontId="0" fillId="11" borderId="49" xfId="0" applyFill="1" applyBorder="1" applyAlignment="1">
      <alignment horizontal="left"/>
    </xf>
    <xf numFmtId="0" fontId="0" fillId="11" borderId="16" xfId="0" applyFill="1" applyBorder="1" applyAlignment="1">
      <alignment horizontal="left"/>
    </xf>
    <xf numFmtId="0" fontId="0" fillId="11" borderId="17" xfId="0" applyFill="1" applyBorder="1" applyAlignment="1">
      <alignment horizontal="left"/>
    </xf>
    <xf numFmtId="0" fontId="0" fillId="0" borderId="42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11" borderId="44" xfId="0" applyFill="1" applyBorder="1" applyAlignment="1">
      <alignment horizontal="left"/>
    </xf>
    <xf numFmtId="0" fontId="0" fillId="11" borderId="41" xfId="0" applyFill="1" applyBorder="1" applyAlignment="1">
      <alignment horizontal="left"/>
    </xf>
    <xf numFmtId="0" fontId="0" fillId="11" borderId="46" xfId="0" applyFill="1" applyBorder="1" applyAlignment="1">
      <alignment horizontal="left"/>
    </xf>
    <xf numFmtId="0" fontId="0" fillId="11" borderId="47" xfId="0" applyFill="1" applyBorder="1" applyAlignment="1">
      <alignment horizontal="left"/>
    </xf>
    <xf numFmtId="0" fontId="2" fillId="12" borderId="56" xfId="0" applyFont="1" applyFill="1" applyBorder="1" applyAlignment="1">
      <alignment horizontal="center"/>
    </xf>
    <xf numFmtId="0" fontId="2" fillId="12" borderId="57" xfId="0" applyFont="1" applyFill="1" applyBorder="1" applyAlignment="1">
      <alignment horizontal="center"/>
    </xf>
    <xf numFmtId="0" fontId="2" fillId="12" borderId="58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Normal" xfId="0" builtinId="0"/>
    <cellStyle name="Porcentagem" xfId="1" builtinId="5"/>
    <cellStyle name="Vírgula" xfId="2" builtinId="3"/>
  </cellStyles>
  <dxfs count="0"/>
  <tableStyles count="0" defaultTableStyle="TableStyleMedium2" defaultPivotStyle="PivotStyleLight16"/>
  <colors>
    <mruColors>
      <color rgb="FFFBFECE"/>
      <color rgb="FFF6EA92"/>
      <color rgb="FF000099"/>
      <color rgb="FF000066"/>
      <color rgb="FFF7FDBF"/>
      <color rgb="FFFEEECE"/>
      <color rgb="FFCEFEFD"/>
      <color rgb="FFF1FC84"/>
      <color rgb="FFFCF684"/>
      <color rgb="FFF1D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_tradnl"/>
              <a:t>ESTIMATED</a:t>
            </a:r>
            <a:r>
              <a:rPr lang="es-ES_tradnl" baseline="0"/>
              <a:t> SALES AND DEVIATIONS</a:t>
            </a:r>
            <a:endParaRPr lang="es-ES_tradnl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strRef>
              <c:f>SIMULATION!$F$14</c:f>
              <c:strCache>
                <c:ptCount val="1"/>
                <c:pt idx="0">
                  <c:v>Sales FCST</c:v>
                </c:pt>
              </c:strCache>
            </c:strRef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SIMULATION!$D$15:$D$274</c:f>
              <c:numCache>
                <c:formatCode>General</c:formatCode>
                <c:ptCount val="26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</c:numCache>
            </c:numRef>
          </c:xVal>
          <c:yVal>
            <c:numRef>
              <c:f>SIMULATION!$F$15:$F$274</c:f>
              <c:numCache>
                <c:formatCode>#,##0</c:formatCode>
                <c:ptCount val="260"/>
                <c:pt idx="0">
                  <c:v>2400</c:v>
                </c:pt>
                <c:pt idx="1">
                  <c:v>2500</c:v>
                </c:pt>
                <c:pt idx="2">
                  <c:v>2500</c:v>
                </c:pt>
                <c:pt idx="3">
                  <c:v>2500</c:v>
                </c:pt>
                <c:pt idx="4">
                  <c:v>3300</c:v>
                </c:pt>
                <c:pt idx="5">
                  <c:v>3300</c:v>
                </c:pt>
                <c:pt idx="6">
                  <c:v>3300</c:v>
                </c:pt>
                <c:pt idx="7">
                  <c:v>3300</c:v>
                </c:pt>
                <c:pt idx="8">
                  <c:v>3300</c:v>
                </c:pt>
                <c:pt idx="9">
                  <c:v>3300</c:v>
                </c:pt>
                <c:pt idx="10">
                  <c:v>3300</c:v>
                </c:pt>
                <c:pt idx="11">
                  <c:v>3300</c:v>
                </c:pt>
                <c:pt idx="12">
                  <c:v>3300</c:v>
                </c:pt>
                <c:pt idx="13">
                  <c:v>3300</c:v>
                </c:pt>
                <c:pt idx="14">
                  <c:v>3300</c:v>
                </c:pt>
                <c:pt idx="15">
                  <c:v>3300</c:v>
                </c:pt>
                <c:pt idx="16">
                  <c:v>3500.0000000000005</c:v>
                </c:pt>
                <c:pt idx="17">
                  <c:v>3500.0000000000005</c:v>
                </c:pt>
                <c:pt idx="18">
                  <c:v>3500.0000000000005</c:v>
                </c:pt>
                <c:pt idx="19">
                  <c:v>3500.0000000000005</c:v>
                </c:pt>
                <c:pt idx="20">
                  <c:v>3500.0000000000005</c:v>
                </c:pt>
                <c:pt idx="21">
                  <c:v>3500.0000000000005</c:v>
                </c:pt>
                <c:pt idx="22">
                  <c:v>3500.0000000000005</c:v>
                </c:pt>
                <c:pt idx="23">
                  <c:v>3500.0000000000005</c:v>
                </c:pt>
                <c:pt idx="24">
                  <c:v>3500.0000000000005</c:v>
                </c:pt>
                <c:pt idx="25">
                  <c:v>3500.0000000000005</c:v>
                </c:pt>
                <c:pt idx="26">
                  <c:v>3500.0000000000005</c:v>
                </c:pt>
                <c:pt idx="27">
                  <c:v>4000</c:v>
                </c:pt>
                <c:pt idx="28">
                  <c:v>4000</c:v>
                </c:pt>
                <c:pt idx="29">
                  <c:v>4000</c:v>
                </c:pt>
                <c:pt idx="30">
                  <c:v>2400</c:v>
                </c:pt>
                <c:pt idx="31">
                  <c:v>2500</c:v>
                </c:pt>
                <c:pt idx="32">
                  <c:v>2500</c:v>
                </c:pt>
                <c:pt idx="33">
                  <c:v>2500</c:v>
                </c:pt>
                <c:pt idx="34">
                  <c:v>3300</c:v>
                </c:pt>
                <c:pt idx="35">
                  <c:v>3300</c:v>
                </c:pt>
                <c:pt idx="36">
                  <c:v>3300</c:v>
                </c:pt>
                <c:pt idx="37">
                  <c:v>3300</c:v>
                </c:pt>
                <c:pt idx="38">
                  <c:v>3300</c:v>
                </c:pt>
                <c:pt idx="39">
                  <c:v>3300</c:v>
                </c:pt>
                <c:pt idx="40">
                  <c:v>3300</c:v>
                </c:pt>
                <c:pt idx="41">
                  <c:v>3300</c:v>
                </c:pt>
                <c:pt idx="42">
                  <c:v>3300</c:v>
                </c:pt>
                <c:pt idx="43">
                  <c:v>3300</c:v>
                </c:pt>
                <c:pt idx="44">
                  <c:v>3300</c:v>
                </c:pt>
                <c:pt idx="45">
                  <c:v>3300</c:v>
                </c:pt>
                <c:pt idx="46">
                  <c:v>3500.0000000000005</c:v>
                </c:pt>
                <c:pt idx="47">
                  <c:v>3500.0000000000005</c:v>
                </c:pt>
                <c:pt idx="48">
                  <c:v>3500.0000000000005</c:v>
                </c:pt>
                <c:pt idx="49">
                  <c:v>3500.0000000000005</c:v>
                </c:pt>
                <c:pt idx="50">
                  <c:v>3500.0000000000005</c:v>
                </c:pt>
                <c:pt idx="51">
                  <c:v>3500.0000000000005</c:v>
                </c:pt>
                <c:pt idx="52">
                  <c:v>3500.0000000000005</c:v>
                </c:pt>
                <c:pt idx="53">
                  <c:v>3500.0000000000005</c:v>
                </c:pt>
                <c:pt idx="54">
                  <c:v>3500.0000000000005</c:v>
                </c:pt>
                <c:pt idx="55">
                  <c:v>3500.0000000000005</c:v>
                </c:pt>
                <c:pt idx="56">
                  <c:v>3500.0000000000005</c:v>
                </c:pt>
                <c:pt idx="57">
                  <c:v>4000</c:v>
                </c:pt>
                <c:pt idx="58">
                  <c:v>4000</c:v>
                </c:pt>
                <c:pt idx="59">
                  <c:v>4000</c:v>
                </c:pt>
                <c:pt idx="60">
                  <c:v>2400</c:v>
                </c:pt>
                <c:pt idx="61">
                  <c:v>2500</c:v>
                </c:pt>
                <c:pt idx="62">
                  <c:v>2500</c:v>
                </c:pt>
                <c:pt idx="63">
                  <c:v>2500</c:v>
                </c:pt>
                <c:pt idx="64">
                  <c:v>3300</c:v>
                </c:pt>
                <c:pt idx="65">
                  <c:v>3300</c:v>
                </c:pt>
                <c:pt idx="66">
                  <c:v>3300</c:v>
                </c:pt>
                <c:pt idx="67">
                  <c:v>3300</c:v>
                </c:pt>
                <c:pt idx="68">
                  <c:v>3300</c:v>
                </c:pt>
                <c:pt idx="69">
                  <c:v>3300</c:v>
                </c:pt>
                <c:pt idx="70">
                  <c:v>3300</c:v>
                </c:pt>
                <c:pt idx="71">
                  <c:v>3300</c:v>
                </c:pt>
                <c:pt idx="72">
                  <c:v>3300</c:v>
                </c:pt>
                <c:pt idx="73">
                  <c:v>3300</c:v>
                </c:pt>
                <c:pt idx="74">
                  <c:v>3300</c:v>
                </c:pt>
                <c:pt idx="75">
                  <c:v>3300</c:v>
                </c:pt>
                <c:pt idx="76">
                  <c:v>3500.0000000000005</c:v>
                </c:pt>
                <c:pt idx="77">
                  <c:v>3500.0000000000005</c:v>
                </c:pt>
                <c:pt idx="78">
                  <c:v>3500.0000000000005</c:v>
                </c:pt>
                <c:pt idx="79">
                  <c:v>3500.0000000000005</c:v>
                </c:pt>
                <c:pt idx="80">
                  <c:v>3500.0000000000005</c:v>
                </c:pt>
                <c:pt idx="81">
                  <c:v>3500.0000000000005</c:v>
                </c:pt>
                <c:pt idx="82">
                  <c:v>3500.0000000000005</c:v>
                </c:pt>
                <c:pt idx="83">
                  <c:v>3500.0000000000005</c:v>
                </c:pt>
                <c:pt idx="84">
                  <c:v>3500.0000000000005</c:v>
                </c:pt>
                <c:pt idx="85">
                  <c:v>3500.0000000000005</c:v>
                </c:pt>
                <c:pt idx="86">
                  <c:v>3500.0000000000005</c:v>
                </c:pt>
                <c:pt idx="87">
                  <c:v>4000</c:v>
                </c:pt>
                <c:pt idx="88">
                  <c:v>4000</c:v>
                </c:pt>
                <c:pt idx="89">
                  <c:v>4000</c:v>
                </c:pt>
                <c:pt idx="90">
                  <c:v>2400</c:v>
                </c:pt>
                <c:pt idx="91">
                  <c:v>2500</c:v>
                </c:pt>
                <c:pt idx="92">
                  <c:v>2500</c:v>
                </c:pt>
                <c:pt idx="93">
                  <c:v>2500</c:v>
                </c:pt>
                <c:pt idx="94">
                  <c:v>3300</c:v>
                </c:pt>
                <c:pt idx="95">
                  <c:v>3300</c:v>
                </c:pt>
                <c:pt idx="96">
                  <c:v>3300</c:v>
                </c:pt>
                <c:pt idx="97">
                  <c:v>3300</c:v>
                </c:pt>
                <c:pt idx="98">
                  <c:v>3300</c:v>
                </c:pt>
                <c:pt idx="99">
                  <c:v>3300</c:v>
                </c:pt>
                <c:pt idx="100">
                  <c:v>3300</c:v>
                </c:pt>
                <c:pt idx="101">
                  <c:v>3300</c:v>
                </c:pt>
                <c:pt idx="102">
                  <c:v>3300</c:v>
                </c:pt>
                <c:pt idx="103">
                  <c:v>3300</c:v>
                </c:pt>
                <c:pt idx="104">
                  <c:v>3300</c:v>
                </c:pt>
                <c:pt idx="105">
                  <c:v>3300</c:v>
                </c:pt>
                <c:pt idx="106">
                  <c:v>3500.0000000000005</c:v>
                </c:pt>
                <c:pt idx="107">
                  <c:v>3500.0000000000005</c:v>
                </c:pt>
                <c:pt idx="108">
                  <c:v>3500.0000000000005</c:v>
                </c:pt>
                <c:pt idx="109">
                  <c:v>3500.0000000000005</c:v>
                </c:pt>
                <c:pt idx="110">
                  <c:v>3500.0000000000005</c:v>
                </c:pt>
                <c:pt idx="111">
                  <c:v>3500.0000000000005</c:v>
                </c:pt>
                <c:pt idx="112">
                  <c:v>3500.0000000000005</c:v>
                </c:pt>
                <c:pt idx="113">
                  <c:v>3500.0000000000005</c:v>
                </c:pt>
                <c:pt idx="114">
                  <c:v>3500.0000000000005</c:v>
                </c:pt>
                <c:pt idx="115">
                  <c:v>3500.0000000000005</c:v>
                </c:pt>
                <c:pt idx="116">
                  <c:v>3500.0000000000005</c:v>
                </c:pt>
                <c:pt idx="117">
                  <c:v>4000</c:v>
                </c:pt>
                <c:pt idx="118">
                  <c:v>4000</c:v>
                </c:pt>
                <c:pt idx="119">
                  <c:v>4000</c:v>
                </c:pt>
                <c:pt idx="120">
                  <c:v>2400</c:v>
                </c:pt>
                <c:pt idx="121">
                  <c:v>2500</c:v>
                </c:pt>
                <c:pt idx="122">
                  <c:v>2500</c:v>
                </c:pt>
                <c:pt idx="123">
                  <c:v>2500</c:v>
                </c:pt>
                <c:pt idx="124">
                  <c:v>3300</c:v>
                </c:pt>
                <c:pt idx="125">
                  <c:v>3300</c:v>
                </c:pt>
                <c:pt idx="126">
                  <c:v>3300</c:v>
                </c:pt>
                <c:pt idx="127">
                  <c:v>3300</c:v>
                </c:pt>
                <c:pt idx="128">
                  <c:v>3300</c:v>
                </c:pt>
                <c:pt idx="129">
                  <c:v>3300</c:v>
                </c:pt>
                <c:pt idx="130">
                  <c:v>3300</c:v>
                </c:pt>
                <c:pt idx="131">
                  <c:v>3300</c:v>
                </c:pt>
                <c:pt idx="132">
                  <c:v>3300</c:v>
                </c:pt>
                <c:pt idx="133">
                  <c:v>3300</c:v>
                </c:pt>
                <c:pt idx="134">
                  <c:v>3300</c:v>
                </c:pt>
                <c:pt idx="135">
                  <c:v>3300</c:v>
                </c:pt>
                <c:pt idx="136">
                  <c:v>3500.0000000000005</c:v>
                </c:pt>
                <c:pt idx="137">
                  <c:v>3500.0000000000005</c:v>
                </c:pt>
                <c:pt idx="138">
                  <c:v>3500.0000000000005</c:v>
                </c:pt>
                <c:pt idx="139">
                  <c:v>3500.0000000000005</c:v>
                </c:pt>
                <c:pt idx="140">
                  <c:v>3500.0000000000005</c:v>
                </c:pt>
                <c:pt idx="141">
                  <c:v>3500.0000000000005</c:v>
                </c:pt>
                <c:pt idx="142">
                  <c:v>3500.0000000000005</c:v>
                </c:pt>
                <c:pt idx="143">
                  <c:v>3500.0000000000005</c:v>
                </c:pt>
                <c:pt idx="144">
                  <c:v>3500.0000000000005</c:v>
                </c:pt>
                <c:pt idx="145">
                  <c:v>3500.0000000000005</c:v>
                </c:pt>
                <c:pt idx="146">
                  <c:v>3500.0000000000005</c:v>
                </c:pt>
                <c:pt idx="147">
                  <c:v>4000</c:v>
                </c:pt>
                <c:pt idx="148">
                  <c:v>4000</c:v>
                </c:pt>
                <c:pt idx="149">
                  <c:v>4000</c:v>
                </c:pt>
                <c:pt idx="150">
                  <c:v>2400</c:v>
                </c:pt>
                <c:pt idx="151">
                  <c:v>2500</c:v>
                </c:pt>
                <c:pt idx="152">
                  <c:v>2500</c:v>
                </c:pt>
                <c:pt idx="153">
                  <c:v>2500</c:v>
                </c:pt>
                <c:pt idx="154">
                  <c:v>3300</c:v>
                </c:pt>
                <c:pt idx="155">
                  <c:v>3300</c:v>
                </c:pt>
                <c:pt idx="156">
                  <c:v>3300</c:v>
                </c:pt>
                <c:pt idx="157">
                  <c:v>3300</c:v>
                </c:pt>
                <c:pt idx="158">
                  <c:v>3300</c:v>
                </c:pt>
                <c:pt idx="159">
                  <c:v>3300</c:v>
                </c:pt>
                <c:pt idx="160">
                  <c:v>3300</c:v>
                </c:pt>
                <c:pt idx="161">
                  <c:v>3300</c:v>
                </c:pt>
                <c:pt idx="162">
                  <c:v>3300</c:v>
                </c:pt>
                <c:pt idx="163">
                  <c:v>3300</c:v>
                </c:pt>
                <c:pt idx="164">
                  <c:v>3300</c:v>
                </c:pt>
                <c:pt idx="165">
                  <c:v>3300</c:v>
                </c:pt>
                <c:pt idx="166">
                  <c:v>3500.0000000000005</c:v>
                </c:pt>
                <c:pt idx="167">
                  <c:v>3500.0000000000005</c:v>
                </c:pt>
                <c:pt idx="168">
                  <c:v>3500.0000000000005</c:v>
                </c:pt>
                <c:pt idx="169">
                  <c:v>3500.0000000000005</c:v>
                </c:pt>
                <c:pt idx="170">
                  <c:v>3500.0000000000005</c:v>
                </c:pt>
                <c:pt idx="171">
                  <c:v>3500.0000000000005</c:v>
                </c:pt>
                <c:pt idx="172">
                  <c:v>3500.0000000000005</c:v>
                </c:pt>
                <c:pt idx="173">
                  <c:v>3500.0000000000005</c:v>
                </c:pt>
                <c:pt idx="174">
                  <c:v>3500.0000000000005</c:v>
                </c:pt>
                <c:pt idx="175">
                  <c:v>3500.0000000000005</c:v>
                </c:pt>
                <c:pt idx="176">
                  <c:v>3500.0000000000005</c:v>
                </c:pt>
                <c:pt idx="177">
                  <c:v>4000</c:v>
                </c:pt>
                <c:pt idx="178">
                  <c:v>4000</c:v>
                </c:pt>
                <c:pt idx="179">
                  <c:v>4000</c:v>
                </c:pt>
                <c:pt idx="180">
                  <c:v>2400</c:v>
                </c:pt>
                <c:pt idx="181">
                  <c:v>2500</c:v>
                </c:pt>
                <c:pt idx="182">
                  <c:v>2500</c:v>
                </c:pt>
                <c:pt idx="183">
                  <c:v>2500</c:v>
                </c:pt>
                <c:pt idx="184">
                  <c:v>3300</c:v>
                </c:pt>
                <c:pt idx="185">
                  <c:v>3300</c:v>
                </c:pt>
                <c:pt idx="186">
                  <c:v>3300</c:v>
                </c:pt>
                <c:pt idx="187">
                  <c:v>3300</c:v>
                </c:pt>
                <c:pt idx="188">
                  <c:v>3300</c:v>
                </c:pt>
                <c:pt idx="189">
                  <c:v>3300</c:v>
                </c:pt>
                <c:pt idx="190">
                  <c:v>3300</c:v>
                </c:pt>
                <c:pt idx="191">
                  <c:v>3300</c:v>
                </c:pt>
                <c:pt idx="192">
                  <c:v>3300</c:v>
                </c:pt>
                <c:pt idx="193">
                  <c:v>3300</c:v>
                </c:pt>
                <c:pt idx="194">
                  <c:v>3300</c:v>
                </c:pt>
                <c:pt idx="195">
                  <c:v>3300</c:v>
                </c:pt>
                <c:pt idx="196">
                  <c:v>3500.0000000000005</c:v>
                </c:pt>
                <c:pt idx="197">
                  <c:v>3500.0000000000005</c:v>
                </c:pt>
                <c:pt idx="198">
                  <c:v>3500.0000000000005</c:v>
                </c:pt>
                <c:pt idx="199">
                  <c:v>3500.0000000000005</c:v>
                </c:pt>
                <c:pt idx="200">
                  <c:v>3500.0000000000005</c:v>
                </c:pt>
                <c:pt idx="201">
                  <c:v>3500.0000000000005</c:v>
                </c:pt>
                <c:pt idx="202">
                  <c:v>3500.0000000000005</c:v>
                </c:pt>
                <c:pt idx="203">
                  <c:v>3500.0000000000005</c:v>
                </c:pt>
                <c:pt idx="204">
                  <c:v>3500.0000000000005</c:v>
                </c:pt>
                <c:pt idx="205">
                  <c:v>3500.0000000000005</c:v>
                </c:pt>
                <c:pt idx="206">
                  <c:v>3500.0000000000005</c:v>
                </c:pt>
                <c:pt idx="207">
                  <c:v>4000</c:v>
                </c:pt>
                <c:pt idx="208">
                  <c:v>4000</c:v>
                </c:pt>
                <c:pt idx="209">
                  <c:v>4000</c:v>
                </c:pt>
                <c:pt idx="210">
                  <c:v>2400</c:v>
                </c:pt>
                <c:pt idx="211">
                  <c:v>2500</c:v>
                </c:pt>
                <c:pt idx="212">
                  <c:v>2500</c:v>
                </c:pt>
                <c:pt idx="213">
                  <c:v>2500</c:v>
                </c:pt>
                <c:pt idx="214">
                  <c:v>3300</c:v>
                </c:pt>
                <c:pt idx="215">
                  <c:v>3300</c:v>
                </c:pt>
                <c:pt idx="216">
                  <c:v>3300</c:v>
                </c:pt>
                <c:pt idx="217">
                  <c:v>3300</c:v>
                </c:pt>
                <c:pt idx="218">
                  <c:v>3300</c:v>
                </c:pt>
                <c:pt idx="219">
                  <c:v>3300</c:v>
                </c:pt>
                <c:pt idx="220">
                  <c:v>3300</c:v>
                </c:pt>
                <c:pt idx="221">
                  <c:v>3300</c:v>
                </c:pt>
                <c:pt idx="222">
                  <c:v>3300</c:v>
                </c:pt>
                <c:pt idx="223">
                  <c:v>3300</c:v>
                </c:pt>
                <c:pt idx="224">
                  <c:v>3300</c:v>
                </c:pt>
                <c:pt idx="225">
                  <c:v>3300</c:v>
                </c:pt>
                <c:pt idx="226">
                  <c:v>3500.0000000000005</c:v>
                </c:pt>
                <c:pt idx="227">
                  <c:v>3500.0000000000005</c:v>
                </c:pt>
                <c:pt idx="228">
                  <c:v>3500.0000000000005</c:v>
                </c:pt>
                <c:pt idx="229">
                  <c:v>3500.0000000000005</c:v>
                </c:pt>
                <c:pt idx="230">
                  <c:v>3500.0000000000005</c:v>
                </c:pt>
                <c:pt idx="231">
                  <c:v>3500.0000000000005</c:v>
                </c:pt>
                <c:pt idx="232">
                  <c:v>3500.0000000000005</c:v>
                </c:pt>
                <c:pt idx="233">
                  <c:v>3500.0000000000005</c:v>
                </c:pt>
                <c:pt idx="234">
                  <c:v>3500.0000000000005</c:v>
                </c:pt>
                <c:pt idx="235">
                  <c:v>3500.0000000000005</c:v>
                </c:pt>
                <c:pt idx="236">
                  <c:v>3500.0000000000005</c:v>
                </c:pt>
                <c:pt idx="237">
                  <c:v>4000</c:v>
                </c:pt>
                <c:pt idx="238">
                  <c:v>4000</c:v>
                </c:pt>
                <c:pt idx="239">
                  <c:v>4000</c:v>
                </c:pt>
                <c:pt idx="240">
                  <c:v>2400</c:v>
                </c:pt>
                <c:pt idx="241">
                  <c:v>2500</c:v>
                </c:pt>
                <c:pt idx="242">
                  <c:v>2500</c:v>
                </c:pt>
                <c:pt idx="243">
                  <c:v>2500</c:v>
                </c:pt>
                <c:pt idx="244">
                  <c:v>3300</c:v>
                </c:pt>
                <c:pt idx="245">
                  <c:v>3300</c:v>
                </c:pt>
                <c:pt idx="246">
                  <c:v>3300</c:v>
                </c:pt>
                <c:pt idx="247">
                  <c:v>3300</c:v>
                </c:pt>
                <c:pt idx="248">
                  <c:v>3300</c:v>
                </c:pt>
                <c:pt idx="249">
                  <c:v>3300</c:v>
                </c:pt>
                <c:pt idx="250">
                  <c:v>3300</c:v>
                </c:pt>
                <c:pt idx="251">
                  <c:v>3300</c:v>
                </c:pt>
                <c:pt idx="252">
                  <c:v>3300</c:v>
                </c:pt>
                <c:pt idx="253">
                  <c:v>3300</c:v>
                </c:pt>
                <c:pt idx="254">
                  <c:v>3300</c:v>
                </c:pt>
                <c:pt idx="255">
                  <c:v>3300</c:v>
                </c:pt>
                <c:pt idx="256">
                  <c:v>3500.0000000000005</c:v>
                </c:pt>
                <c:pt idx="257">
                  <c:v>3500.0000000000005</c:v>
                </c:pt>
                <c:pt idx="258">
                  <c:v>3500.0000000000005</c:v>
                </c:pt>
                <c:pt idx="259">
                  <c:v>3500.0000000000005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7FD-411B-B382-A873A638EE4D}"/>
            </c:ext>
          </c:extLst>
        </c:ser>
        <c:ser>
          <c:idx val="3"/>
          <c:order val="1"/>
          <c:tx>
            <c:strRef>
              <c:f>SIMULATION!$I$14</c:f>
              <c:strCache>
                <c:ptCount val="1"/>
                <c:pt idx="0">
                  <c:v>Demand</c:v>
                </c:pt>
              </c:strCache>
            </c:strRef>
          </c:tx>
          <c:spPr>
            <a:ln w="28575">
              <a:noFill/>
            </a:ln>
          </c:spPr>
          <c:xVal>
            <c:numRef>
              <c:f>SIMULATION!$D$15:$D$274</c:f>
              <c:numCache>
                <c:formatCode>General</c:formatCode>
                <c:ptCount val="26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</c:numCache>
            </c:numRef>
          </c:xVal>
          <c:yVal>
            <c:numRef>
              <c:f>SIMULATION!$I$15:$I$274</c:f>
              <c:numCache>
                <c:formatCode>#,##0</c:formatCode>
                <c:ptCount val="260"/>
                <c:pt idx="0">
                  <c:v>3013.382442874452</c:v>
                </c:pt>
                <c:pt idx="1">
                  <c:v>2264.0137389793567</c:v>
                </c:pt>
                <c:pt idx="2">
                  <c:v>3622.7893631554525</c:v>
                </c:pt>
                <c:pt idx="3">
                  <c:v>3539.3199094227602</c:v>
                </c:pt>
                <c:pt idx="4">
                  <c:v>1072.5976547104638</c:v>
                </c:pt>
                <c:pt idx="5">
                  <c:v>3388.7989222403971</c:v>
                </c:pt>
                <c:pt idx="6">
                  <c:v>2926.8677227748135</c:v>
                </c:pt>
                <c:pt idx="7">
                  <c:v>4547.7075374772494</c:v>
                </c:pt>
                <c:pt idx="8">
                  <c:v>1970.6321344003632</c:v>
                </c:pt>
                <c:pt idx="9">
                  <c:v>4029.4598020260219</c:v>
                </c:pt>
                <c:pt idx="10">
                  <c:v>4141.5478958678032</c:v>
                </c:pt>
                <c:pt idx="11">
                  <c:v>4653.9425262908089</c:v>
                </c:pt>
                <c:pt idx="12">
                  <c:v>4299.4029830606023</c:v>
                </c:pt>
                <c:pt idx="13">
                  <c:v>2990.9810737824027</c:v>
                </c:pt>
                <c:pt idx="14">
                  <c:v>2347.4315462030536</c:v>
                </c:pt>
                <c:pt idx="15">
                  <c:v>94.628651411245301</c:v>
                </c:pt>
                <c:pt idx="16">
                  <c:v>3847.2719130292226</c:v>
                </c:pt>
                <c:pt idx="17">
                  <c:v>2701.2445238917962</c:v>
                </c:pt>
                <c:pt idx="18">
                  <c:v>4371.2004644766712</c:v>
                </c:pt>
                <c:pt idx="19">
                  <c:v>2624.5582248535861</c:v>
                </c:pt>
                <c:pt idx="20">
                  <c:v>4569.2246007275817</c:v>
                </c:pt>
                <c:pt idx="21">
                  <c:v>3231.1861108559428</c:v>
                </c:pt>
                <c:pt idx="22">
                  <c:v>4278.5413950053726</c:v>
                </c:pt>
                <c:pt idx="23">
                  <c:v>3460.1062843645364</c:v>
                </c:pt>
                <c:pt idx="24">
                  <c:v>4120.529994884022</c:v>
                </c:pt>
                <c:pt idx="25">
                  <c:v>4045.9222993333078</c:v>
                </c:pt>
                <c:pt idx="26">
                  <c:v>5130.4451805548561</c:v>
                </c:pt>
                <c:pt idx="27">
                  <c:v>5370.5453692804213</c:v>
                </c:pt>
                <c:pt idx="28">
                  <c:v>4011.2605129590884</c:v>
                </c:pt>
                <c:pt idx="29">
                  <c:v>4083.0384411588452</c:v>
                </c:pt>
                <c:pt idx="30">
                  <c:v>2768.6489169176875</c:v>
                </c:pt>
                <c:pt idx="31">
                  <c:v>3073.8619129047706</c:v>
                </c:pt>
                <c:pt idx="32">
                  <c:v>3465.063033616655</c:v>
                </c:pt>
                <c:pt idx="33">
                  <c:v>3779.3504724712247</c:v>
                </c:pt>
                <c:pt idx="34">
                  <c:v>4692.0445940840036</c:v>
                </c:pt>
                <c:pt idx="35">
                  <c:v>3309.7016374831178</c:v>
                </c:pt>
                <c:pt idx="36">
                  <c:v>5038.6794794452653</c:v>
                </c:pt>
                <c:pt idx="37">
                  <c:v>4613.9796720301638</c:v>
                </c:pt>
                <c:pt idx="38">
                  <c:v>1583.8558642789797</c:v>
                </c:pt>
                <c:pt idx="39">
                  <c:v>2165.3961924363457</c:v>
                </c:pt>
                <c:pt idx="40">
                  <c:v>1983.4143539731799</c:v>
                </c:pt>
                <c:pt idx="41">
                  <c:v>2789.3410115210359</c:v>
                </c:pt>
                <c:pt idx="42">
                  <c:v>4458.8308171382896</c:v>
                </c:pt>
                <c:pt idx="43">
                  <c:v>2495.1924384769882</c:v>
                </c:pt>
                <c:pt idx="44">
                  <c:v>5259.9639845400534</c:v>
                </c:pt>
                <c:pt idx="45">
                  <c:v>3581.318757622209</c:v>
                </c:pt>
                <c:pt idx="46">
                  <c:v>3683.103613739263</c:v>
                </c:pt>
                <c:pt idx="47">
                  <c:v>4607.1878221079951</c:v>
                </c:pt>
                <c:pt idx="48">
                  <c:v>3562.1478692990931</c:v>
                </c:pt>
                <c:pt idx="49">
                  <c:v>4309.9300651615868</c:v>
                </c:pt>
                <c:pt idx="50">
                  <c:v>1406.0216652885238</c:v>
                </c:pt>
                <c:pt idx="51">
                  <c:v>1890.2016760040744</c:v>
                </c:pt>
                <c:pt idx="52">
                  <c:v>3567.1442861350442</c:v>
                </c:pt>
                <c:pt idx="53">
                  <c:v>2082.5961606690498</c:v>
                </c:pt>
                <c:pt idx="54">
                  <c:v>3940.0900181064958</c:v>
                </c:pt>
                <c:pt idx="55">
                  <c:v>4493.0829169422686</c:v>
                </c:pt>
                <c:pt idx="56">
                  <c:v>5011.2993119263601</c:v>
                </c:pt>
                <c:pt idx="57">
                  <c:v>2939.9800549000097</c:v>
                </c:pt>
                <c:pt idx="58">
                  <c:v>4381.3176932836868</c:v>
                </c:pt>
                <c:pt idx="59">
                  <c:v>5361.5879544969557</c:v>
                </c:pt>
                <c:pt idx="60">
                  <c:v>2282.348090969956</c:v>
                </c:pt>
                <c:pt idx="61">
                  <c:v>3653.9448434436908</c:v>
                </c:pt>
                <c:pt idx="62">
                  <c:v>3299.895064430717</c:v>
                </c:pt>
                <c:pt idx="63">
                  <c:v>2451.0767567208995</c:v>
                </c:pt>
                <c:pt idx="64">
                  <c:v>3600.3503594422514</c:v>
                </c:pt>
                <c:pt idx="65">
                  <c:v>4825.4786623636974</c:v>
                </c:pt>
                <c:pt idx="66">
                  <c:v>2605.2447025642573</c:v>
                </c:pt>
                <c:pt idx="67">
                  <c:v>2919.0334945194727</c:v>
                </c:pt>
                <c:pt idx="68">
                  <c:v>3752.9559740673376</c:v>
                </c:pt>
                <c:pt idx="69">
                  <c:v>4870.1512895242104</c:v>
                </c:pt>
                <c:pt idx="70">
                  <c:v>3390.4821741109845</c:v>
                </c:pt>
                <c:pt idx="71">
                  <c:v>2733.4664334701474</c:v>
                </c:pt>
                <c:pt idx="72">
                  <c:v>3226.8930451528263</c:v>
                </c:pt>
                <c:pt idx="73">
                  <c:v>4490.2610147723908</c:v>
                </c:pt>
                <c:pt idx="74">
                  <c:v>4633.393500940083</c:v>
                </c:pt>
                <c:pt idx="75">
                  <c:v>4411.629506918991</c:v>
                </c:pt>
                <c:pt idx="76">
                  <c:v>2655.5102364090344</c:v>
                </c:pt>
                <c:pt idx="77">
                  <c:v>2624.067989133262</c:v>
                </c:pt>
                <c:pt idx="78">
                  <c:v>4464.5485207559941</c:v>
                </c:pt>
                <c:pt idx="79">
                  <c:v>3821.5999144104021</c:v>
                </c:pt>
                <c:pt idx="80">
                  <c:v>5067.2297932594374</c:v>
                </c:pt>
                <c:pt idx="81">
                  <c:v>3808.6598366368239</c:v>
                </c:pt>
                <c:pt idx="82">
                  <c:v>2661.072878386125</c:v>
                </c:pt>
                <c:pt idx="83">
                  <c:v>1546.5379643546353</c:v>
                </c:pt>
                <c:pt idx="84">
                  <c:v>2439.9812117973984</c:v>
                </c:pt>
                <c:pt idx="85">
                  <c:v>5081.4403842778775</c:v>
                </c:pt>
                <c:pt idx="86">
                  <c:v>3983.1139099075394</c:v>
                </c:pt>
                <c:pt idx="87">
                  <c:v>3254.7922207285192</c:v>
                </c:pt>
                <c:pt idx="88">
                  <c:v>4412.8947562745807</c:v>
                </c:pt>
                <c:pt idx="89">
                  <c:v>3672.9944743490314</c:v>
                </c:pt>
                <c:pt idx="90">
                  <c:v>3540.6161283338024</c:v>
                </c:pt>
                <c:pt idx="91">
                  <c:v>1250.2505144916845</c:v>
                </c:pt>
                <c:pt idx="92">
                  <c:v>2687.1904474794624</c:v>
                </c:pt>
                <c:pt idx="93">
                  <c:v>4449.3212365011996</c:v>
                </c:pt>
                <c:pt idx="94">
                  <c:v>1527.9340788405793</c:v>
                </c:pt>
                <c:pt idx="95">
                  <c:v>4322.2728764028971</c:v>
                </c:pt>
                <c:pt idx="96">
                  <c:v>2962.9875738477526</c:v>
                </c:pt>
                <c:pt idx="97">
                  <c:v>4421.3978557255659</c:v>
                </c:pt>
                <c:pt idx="98">
                  <c:v>3023.133507813608</c:v>
                </c:pt>
                <c:pt idx="99">
                  <c:v>2944.3957103693897</c:v>
                </c:pt>
                <c:pt idx="100">
                  <c:v>2782.2962409094084</c:v>
                </c:pt>
                <c:pt idx="101">
                  <c:v>2601.237951702456</c:v>
                </c:pt>
                <c:pt idx="102">
                  <c:v>3048.3151627363841</c:v>
                </c:pt>
                <c:pt idx="103">
                  <c:v>4380.4583078946544</c:v>
                </c:pt>
                <c:pt idx="104">
                  <c:v>3915.859373209556</c:v>
                </c:pt>
                <c:pt idx="105">
                  <c:v>4094.6819948635193</c:v>
                </c:pt>
                <c:pt idx="106">
                  <c:v>5459.9639845400543</c:v>
                </c:pt>
                <c:pt idx="107">
                  <c:v>4098.7340551465932</c:v>
                </c:pt>
                <c:pt idx="108">
                  <c:v>3726.820236991131</c:v>
                </c:pt>
                <c:pt idx="109">
                  <c:v>2110.9963666315662</c:v>
                </c:pt>
                <c:pt idx="110">
                  <c:v>4503.0973387180065</c:v>
                </c:pt>
                <c:pt idx="111">
                  <c:v>4791.8013958189376</c:v>
                </c:pt>
                <c:pt idx="112">
                  <c:v>2773.248319840266</c:v>
                </c:pt>
                <c:pt idx="113">
                  <c:v>3178.7294762588917</c:v>
                </c:pt>
                <c:pt idx="114">
                  <c:v>1746.3436495213773</c:v>
                </c:pt>
                <c:pt idx="115">
                  <c:v>4181.8863066181902</c:v>
                </c:pt>
                <c:pt idx="116">
                  <c:v>2183.4369786158632</c:v>
                </c:pt>
                <c:pt idx="117">
                  <c:v>5959.9639845400534</c:v>
                </c:pt>
                <c:pt idx="118">
                  <c:v>3951.724455689</c:v>
                </c:pt>
                <c:pt idx="119">
                  <c:v>5273.8588364731531</c:v>
                </c:pt>
                <c:pt idx="120">
                  <c:v>3206.3365921937379</c:v>
                </c:pt>
                <c:pt idx="121">
                  <c:v>3754.6341245710723</c:v>
                </c:pt>
                <c:pt idx="122">
                  <c:v>1229.2599234428114</c:v>
                </c:pt>
                <c:pt idx="123">
                  <c:v>1038.6827337322388</c:v>
                </c:pt>
                <c:pt idx="124">
                  <c:v>4136.2556057976271</c:v>
                </c:pt>
                <c:pt idx="125">
                  <c:v>3791.8249412001328</c:v>
                </c:pt>
                <c:pt idx="126">
                  <c:v>4809.2255026914008</c:v>
                </c:pt>
                <c:pt idx="127">
                  <c:v>3408.9620230292717</c:v>
                </c:pt>
                <c:pt idx="128">
                  <c:v>2709.0136746225025</c:v>
                </c:pt>
                <c:pt idx="129">
                  <c:v>3545.1569731134828</c:v>
                </c:pt>
                <c:pt idx="130">
                  <c:v>5001.8578172814541</c:v>
                </c:pt>
                <c:pt idx="131">
                  <c:v>3049.4478948069764</c:v>
                </c:pt>
                <c:pt idx="132">
                  <c:v>4143.590874240138</c:v>
                </c:pt>
                <c:pt idx="133">
                  <c:v>3766.1768126150246</c:v>
                </c:pt>
                <c:pt idx="134">
                  <c:v>4897.4429653644884</c:v>
                </c:pt>
                <c:pt idx="135">
                  <c:v>2314.4558895103719</c:v>
                </c:pt>
                <c:pt idx="136">
                  <c:v>1992.1953235888873</c:v>
                </c:pt>
                <c:pt idx="137">
                  <c:v>3655.6158838767037</c:v>
                </c:pt>
                <c:pt idx="138">
                  <c:v>3765.3547302160491</c:v>
                </c:pt>
                <c:pt idx="139">
                  <c:v>3675.8813048461657</c:v>
                </c:pt>
                <c:pt idx="140">
                  <c:v>2280.437701070874</c:v>
                </c:pt>
                <c:pt idx="141">
                  <c:v>3792.5040411435107</c:v>
                </c:pt>
                <c:pt idx="142">
                  <c:v>4232.9843291483121</c:v>
                </c:pt>
                <c:pt idx="143">
                  <c:v>3632.7965432471606</c:v>
                </c:pt>
                <c:pt idx="144">
                  <c:v>1470.1109810396779</c:v>
                </c:pt>
                <c:pt idx="145">
                  <c:v>4433.6972006532978</c:v>
                </c:pt>
                <c:pt idx="146">
                  <c:v>5199.7359952647184</c:v>
                </c:pt>
                <c:pt idx="147">
                  <c:v>4813.9026691495956</c:v>
                </c:pt>
                <c:pt idx="148">
                  <c:v>4263.0711332952978</c:v>
                </c:pt>
                <c:pt idx="149">
                  <c:v>2547.2484790338094</c:v>
                </c:pt>
                <c:pt idx="150">
                  <c:v>733.16882904050453</c:v>
                </c:pt>
                <c:pt idx="151">
                  <c:v>2429.5872183059573</c:v>
                </c:pt>
                <c:pt idx="152">
                  <c:v>2202.4658232093225</c:v>
                </c:pt>
                <c:pt idx="153">
                  <c:v>3785.1344009827308</c:v>
                </c:pt>
                <c:pt idx="154">
                  <c:v>964.31806346865687</c:v>
                </c:pt>
                <c:pt idx="155">
                  <c:v>2750.1057594973026</c:v>
                </c:pt>
                <c:pt idx="156">
                  <c:v>5259.9639845400534</c:v>
                </c:pt>
                <c:pt idx="157">
                  <c:v>3700.5602297006903</c:v>
                </c:pt>
                <c:pt idx="158">
                  <c:v>2492.8967747544016</c:v>
                </c:pt>
                <c:pt idx="159">
                  <c:v>3861.4676959644753</c:v>
                </c:pt>
                <c:pt idx="160">
                  <c:v>3127.9249209031827</c:v>
                </c:pt>
                <c:pt idx="161">
                  <c:v>2010.5359045924251</c:v>
                </c:pt>
                <c:pt idx="162">
                  <c:v>3365.3628393768095</c:v>
                </c:pt>
                <c:pt idx="163">
                  <c:v>5198.3195641358834</c:v>
                </c:pt>
                <c:pt idx="164">
                  <c:v>3996.9312826166342</c:v>
                </c:pt>
                <c:pt idx="165">
                  <c:v>3705.0749725612259</c:v>
                </c:pt>
                <c:pt idx="166">
                  <c:v>4372.5704529728055</c:v>
                </c:pt>
                <c:pt idx="167">
                  <c:v>2216.7349898300986</c:v>
                </c:pt>
                <c:pt idx="168">
                  <c:v>4761.0034688540263</c:v>
                </c:pt>
                <c:pt idx="169">
                  <c:v>4248.314442438771</c:v>
                </c:pt>
                <c:pt idx="170">
                  <c:v>5459.9639845400543</c:v>
                </c:pt>
                <c:pt idx="171">
                  <c:v>2282.555706842666</c:v>
                </c:pt>
                <c:pt idx="172">
                  <c:v>1494.7929929459169</c:v>
                </c:pt>
                <c:pt idx="173">
                  <c:v>5429.6367732803337</c:v>
                </c:pt>
                <c:pt idx="174">
                  <c:v>4233.4266990592787</c:v>
                </c:pt>
                <c:pt idx="175">
                  <c:v>2331.6572450031131</c:v>
                </c:pt>
                <c:pt idx="176">
                  <c:v>2512.3295872496556</c:v>
                </c:pt>
                <c:pt idx="177">
                  <c:v>4604.7515528172553</c:v>
                </c:pt>
                <c:pt idx="178">
                  <c:v>4278.2899379066403</c:v>
                </c:pt>
                <c:pt idx="179">
                  <c:v>2976.1801829837586</c:v>
                </c:pt>
                <c:pt idx="180">
                  <c:v>2974.2218021968297</c:v>
                </c:pt>
                <c:pt idx="181">
                  <c:v>2274.5001054516752</c:v>
                </c:pt>
                <c:pt idx="182">
                  <c:v>1810.964003757849</c:v>
                </c:pt>
                <c:pt idx="183">
                  <c:v>1400.1037443119928</c:v>
                </c:pt>
                <c:pt idx="184">
                  <c:v>3765.8428832244358</c:v>
                </c:pt>
                <c:pt idx="185">
                  <c:v>3698.2020149242157</c:v>
                </c:pt>
                <c:pt idx="186">
                  <c:v>3441.5240230943618</c:v>
                </c:pt>
                <c:pt idx="187">
                  <c:v>2650.1638898946285</c:v>
                </c:pt>
                <c:pt idx="188">
                  <c:v>3473.8071820550008</c:v>
                </c:pt>
                <c:pt idx="189">
                  <c:v>2180.8969406419287</c:v>
                </c:pt>
                <c:pt idx="190">
                  <c:v>2836.25551806454</c:v>
                </c:pt>
                <c:pt idx="191">
                  <c:v>3622.1177721113118</c:v>
                </c:pt>
                <c:pt idx="192">
                  <c:v>4271.6947302624849</c:v>
                </c:pt>
                <c:pt idx="193">
                  <c:v>2479.6683626845825</c:v>
                </c:pt>
                <c:pt idx="194">
                  <c:v>4902.3920750791331</c:v>
                </c:pt>
                <c:pt idx="195">
                  <c:v>4440.4650825741528</c:v>
                </c:pt>
                <c:pt idx="196">
                  <c:v>2933.3904886650662</c:v>
                </c:pt>
                <c:pt idx="197">
                  <c:v>5459.9639845400543</c:v>
                </c:pt>
                <c:pt idx="198">
                  <c:v>4029.9548459344942</c:v>
                </c:pt>
                <c:pt idx="199">
                  <c:v>3563.3844820829545</c:v>
                </c:pt>
                <c:pt idx="200">
                  <c:v>3207.4072878267848</c:v>
                </c:pt>
                <c:pt idx="201">
                  <c:v>4150.7162738542838</c:v>
                </c:pt>
                <c:pt idx="202">
                  <c:v>2942.7823866277204</c:v>
                </c:pt>
                <c:pt idx="203">
                  <c:v>4012.35442409809</c:v>
                </c:pt>
                <c:pt idx="204">
                  <c:v>4281.9889923627752</c:v>
                </c:pt>
                <c:pt idx="205">
                  <c:v>3251.8322417689101</c:v>
                </c:pt>
                <c:pt idx="206">
                  <c:v>3462.6449646231767</c:v>
                </c:pt>
                <c:pt idx="207">
                  <c:v>4096.1893469822153</c:v>
                </c:pt>
                <c:pt idx="208">
                  <c:v>5929.4414896613971</c:v>
                </c:pt>
                <c:pt idx="209">
                  <c:v>3957.3655290149381</c:v>
                </c:pt>
                <c:pt idx="210">
                  <c:v>3380.9725265816342</c:v>
                </c:pt>
                <c:pt idx="211">
                  <c:v>3085.2399070837682</c:v>
                </c:pt>
                <c:pt idx="212">
                  <c:v>3234.3010485160708</c:v>
                </c:pt>
                <c:pt idx="213">
                  <c:v>2595.4370885962508</c:v>
                </c:pt>
                <c:pt idx="214">
                  <c:v>2782.450495158811</c:v>
                </c:pt>
                <c:pt idx="215">
                  <c:v>3024.6053526458008</c:v>
                </c:pt>
                <c:pt idx="216">
                  <c:v>2142.7857941512425</c:v>
                </c:pt>
                <c:pt idx="217">
                  <c:v>3096.984545365317</c:v>
                </c:pt>
                <c:pt idx="218">
                  <c:v>3616.7413942741505</c:v>
                </c:pt>
                <c:pt idx="219">
                  <c:v>2767.5160462627409</c:v>
                </c:pt>
                <c:pt idx="220">
                  <c:v>3704.9654702260946</c:v>
                </c:pt>
                <c:pt idx="221">
                  <c:v>3046.4969969385143</c:v>
                </c:pt>
                <c:pt idx="222">
                  <c:v>4843.647888523592</c:v>
                </c:pt>
                <c:pt idx="223">
                  <c:v>2864.9593530043426</c:v>
                </c:pt>
                <c:pt idx="224">
                  <c:v>1349.9165424371849</c:v>
                </c:pt>
                <c:pt idx="225">
                  <c:v>2183.8464387105546</c:v>
                </c:pt>
                <c:pt idx="226">
                  <c:v>5003.8909086124841</c:v>
                </c:pt>
                <c:pt idx="227">
                  <c:v>2505.3994052771181</c:v>
                </c:pt>
                <c:pt idx="228">
                  <c:v>3368.4786965430262</c:v>
                </c:pt>
                <c:pt idx="229">
                  <c:v>2456.1077799561417</c:v>
                </c:pt>
                <c:pt idx="230">
                  <c:v>4295.5752707412794</c:v>
                </c:pt>
                <c:pt idx="231">
                  <c:v>4701.7462609216545</c:v>
                </c:pt>
                <c:pt idx="232">
                  <c:v>4687.730512431478</c:v>
                </c:pt>
                <c:pt idx="233">
                  <c:v>3700.8111109102501</c:v>
                </c:pt>
                <c:pt idx="234">
                  <c:v>4327.1839052467176</c:v>
                </c:pt>
                <c:pt idx="235">
                  <c:v>3941.3348342530194</c:v>
                </c:pt>
                <c:pt idx="236">
                  <c:v>3945.1805311554558</c:v>
                </c:pt>
                <c:pt idx="237">
                  <c:v>3807.6469707900087</c:v>
                </c:pt>
                <c:pt idx="238">
                  <c:v>3087.8489481403094</c:v>
                </c:pt>
                <c:pt idx="239">
                  <c:v>4920.1918404381586</c:v>
                </c:pt>
                <c:pt idx="240">
                  <c:v>2461.1713156903397</c:v>
                </c:pt>
                <c:pt idx="241">
                  <c:v>406.39269792907044</c:v>
                </c:pt>
                <c:pt idx="242">
                  <c:v>2047.4300876549992</c:v>
                </c:pt>
                <c:pt idx="243">
                  <c:v>3918.866496321516</c:v>
                </c:pt>
                <c:pt idx="244">
                  <c:v>1896.9927610619438</c:v>
                </c:pt>
                <c:pt idx="245">
                  <c:v>3644.7189921771992</c:v>
                </c:pt>
                <c:pt idx="246">
                  <c:v>2247.0656277074977</c:v>
                </c:pt>
                <c:pt idx="247">
                  <c:v>3122.2207490437668</c:v>
                </c:pt>
                <c:pt idx="248">
                  <c:v>5187.9564687421907</c:v>
                </c:pt>
                <c:pt idx="249">
                  <c:v>3735.585043112585</c:v>
                </c:pt>
                <c:pt idx="250">
                  <c:v>4937.9665693480474</c:v>
                </c:pt>
                <c:pt idx="251">
                  <c:v>3529.8585494790891</c:v>
                </c:pt>
                <c:pt idx="252">
                  <c:v>2650.5473969849336</c:v>
                </c:pt>
                <c:pt idx="253">
                  <c:v>2835.9417314456696</c:v>
                </c:pt>
                <c:pt idx="254">
                  <c:v>5259.9639845400534</c:v>
                </c:pt>
                <c:pt idx="255">
                  <c:v>2481.2768065437067</c:v>
                </c:pt>
                <c:pt idx="256">
                  <c:v>3602.2870531691351</c:v>
                </c:pt>
                <c:pt idx="257">
                  <c:v>2849.0343859114082</c:v>
                </c:pt>
                <c:pt idx="258">
                  <c:v>4003.4220477040321</c:v>
                </c:pt>
                <c:pt idx="259">
                  <c:v>4169.6285006162561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7FD-411B-B382-A873A638E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247552"/>
        <c:axId val="176249088"/>
      </c:scatterChart>
      <c:valAx>
        <c:axId val="17624755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crossAx val="176249088"/>
        <c:crosses val="autoZero"/>
        <c:crossBetween val="midCat"/>
      </c:valAx>
      <c:valAx>
        <c:axId val="176249088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76247552"/>
        <c:crosses val="autoZero"/>
        <c:crossBetween val="midCat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HISTOGRAM!$A$8</c:f>
              <c:strCache>
                <c:ptCount val="1"/>
                <c:pt idx="0">
                  <c:v>Freq Rel%</c:v>
                </c:pt>
              </c:strCache>
            </c:strRef>
          </c:tx>
          <c:invertIfNegative val="0"/>
          <c:cat>
            <c:strRef>
              <c:f>HISTOGRAM!$B$7:$K$7</c:f>
              <c:strCache>
                <c:ptCount val="10"/>
                <c:pt idx="0">
                  <c:v>[-INF ; -3136]</c:v>
                </c:pt>
                <c:pt idx="1">
                  <c:v>]-3136 ; -2352]</c:v>
                </c:pt>
                <c:pt idx="2">
                  <c:v>]-2352 ; -1568]</c:v>
                </c:pt>
                <c:pt idx="3">
                  <c:v>]-1568 ; -784]</c:v>
                </c:pt>
                <c:pt idx="4">
                  <c:v>]-784 ; 0]</c:v>
                </c:pt>
                <c:pt idx="5">
                  <c:v>]0 ; 784]</c:v>
                </c:pt>
                <c:pt idx="6">
                  <c:v>]784 ; 1568]</c:v>
                </c:pt>
                <c:pt idx="7">
                  <c:v>]1568 ; 2352]</c:v>
                </c:pt>
                <c:pt idx="8">
                  <c:v>]2352 ; 3136]</c:v>
                </c:pt>
                <c:pt idx="9">
                  <c:v>]3136 ; +INF]</c:v>
                </c:pt>
              </c:strCache>
            </c:strRef>
          </c:cat>
          <c:val>
            <c:numRef>
              <c:f>HISTOGRAM!$B$8:$K$8</c:f>
              <c:numCache>
                <c:formatCode>0%</c:formatCode>
                <c:ptCount val="10"/>
                <c:pt idx="0">
                  <c:v>5.9999999999999995E-4</c:v>
                </c:pt>
                <c:pt idx="1">
                  <c:v>6.6E-3</c:v>
                </c:pt>
                <c:pt idx="2">
                  <c:v>4.7600000000000003E-2</c:v>
                </c:pt>
                <c:pt idx="3">
                  <c:v>0.16339999999999999</c:v>
                </c:pt>
                <c:pt idx="4">
                  <c:v>0.27579999999999999</c:v>
                </c:pt>
                <c:pt idx="5">
                  <c:v>0.2868</c:v>
                </c:pt>
                <c:pt idx="6">
                  <c:v>0.159</c:v>
                </c:pt>
                <c:pt idx="7">
                  <c:v>6.0199999999999997E-2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DA-4100-B12F-1C85E6690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1588992"/>
        <c:axId val="191590784"/>
      </c:barChart>
      <c:catAx>
        <c:axId val="191588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1590784"/>
        <c:crosses val="autoZero"/>
        <c:auto val="1"/>
        <c:lblAlgn val="ctr"/>
        <c:lblOffset val="100"/>
        <c:noMultiLvlLbl val="0"/>
      </c:catAx>
      <c:valAx>
        <c:axId val="191590784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9158899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740834</xdr:colOff>
      <xdr:row>7</xdr:row>
      <xdr:rowOff>42331</xdr:rowOff>
    </xdr:from>
    <xdr:to>
      <xdr:col>0</xdr:col>
      <xdr:colOff>11715166</xdr:colOff>
      <xdr:row>22</xdr:row>
      <xdr:rowOff>126998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A2BEC0D9-AD68-D85C-9E17-EAC7ED142D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9150"/>
        <a:stretch>
          <a:fillRect/>
        </a:stretch>
      </xdr:blipFill>
      <xdr:spPr>
        <a:xfrm>
          <a:off x="740834" y="1375831"/>
          <a:ext cx="10974332" cy="2942167"/>
        </a:xfrm>
        <a:prstGeom prst="rect">
          <a:avLst/>
        </a:prstGeom>
      </xdr:spPr>
    </xdr:pic>
    <xdr:clientData/>
  </xdr:twoCellAnchor>
  <xdr:oneCellAnchor>
    <xdr:from>
      <xdr:col>0</xdr:col>
      <xdr:colOff>657225</xdr:colOff>
      <xdr:row>3</xdr:row>
      <xdr:rowOff>118474</xdr:rowOff>
    </xdr:from>
    <xdr:ext cx="3967691" cy="561885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657225" y="689974"/>
          <a:ext cx="3967691" cy="56188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shade val="95000"/>
              <a:satMod val="105000"/>
            </a:schemeClr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spAutoFit/>
        </a:bodyPr>
        <a:lstStyle/>
        <a:p>
          <a:r>
            <a:rPr lang="es-ES_tradnl" sz="1000" b="1">
              <a:solidFill>
                <a:srgbClr val="FF0000"/>
              </a:solidFill>
            </a:rPr>
            <a:t>INPUT</a:t>
          </a:r>
          <a:r>
            <a:rPr lang="es-ES_tradnl" sz="1000" b="1"/>
            <a:t>: Holding costs (carrying costs): costs associated to keep products in inventory (opportunity, pilferage, warehouse, etc. costs). In this model is represented as a percentage of the product cost (% annual).</a:t>
          </a:r>
        </a:p>
      </xdr:txBody>
    </xdr:sp>
    <xdr:clientData/>
  </xdr:oneCellAnchor>
  <xdr:twoCellAnchor>
    <xdr:from>
      <xdr:col>0</xdr:col>
      <xdr:colOff>657225</xdr:colOff>
      <xdr:row>5</xdr:row>
      <xdr:rowOff>18417</xdr:rowOff>
    </xdr:from>
    <xdr:to>
      <xdr:col>0</xdr:col>
      <xdr:colOff>657226</xdr:colOff>
      <xdr:row>9</xdr:row>
      <xdr:rowOff>170391</xdr:rowOff>
    </xdr:to>
    <xdr:cxnSp macro="">
      <xdr:nvCxnSpPr>
        <xdr:cNvPr id="7" name="Elbow Connector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>
          <a:stCxn id="5" idx="1"/>
          <a:endCxn id="13" idx="1"/>
        </xdr:cNvCxnSpPr>
      </xdr:nvCxnSpPr>
      <xdr:spPr>
        <a:xfrm rot="10800000" flipV="1">
          <a:off x="657225" y="970917"/>
          <a:ext cx="1" cy="913974"/>
        </a:xfrm>
        <a:prstGeom prst="bentConnector3">
          <a:avLst>
            <a:gd name="adj1" fmla="val 22860100000"/>
          </a:avLst>
        </a:prstGeom>
        <a:ln w="12700"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657224</xdr:colOff>
      <xdr:row>9</xdr:row>
      <xdr:rowOff>86782</xdr:rowOff>
    </xdr:from>
    <xdr:to>
      <xdr:col>0</xdr:col>
      <xdr:colOff>2190749</xdr:colOff>
      <xdr:row>10</xdr:row>
      <xdr:rowOff>63500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657224" y="1801282"/>
          <a:ext cx="1533525" cy="167218"/>
        </a:xfrm>
        <a:prstGeom prst="rect">
          <a:avLst/>
        </a:prstGeom>
        <a:noFill/>
        <a:ln w="15875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oneCellAnchor>
    <xdr:from>
      <xdr:col>0</xdr:col>
      <xdr:colOff>504826</xdr:colOff>
      <xdr:row>0</xdr:row>
      <xdr:rowOff>39100</xdr:rowOff>
    </xdr:from>
    <xdr:ext cx="3819524" cy="561885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/>
      </xdr:nvSpPr>
      <xdr:spPr>
        <a:xfrm>
          <a:off x="504826" y="39100"/>
          <a:ext cx="3819524" cy="56188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shade val="95000"/>
              <a:satMod val="105000"/>
            </a:schemeClr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spAutoFit/>
        </a:bodyPr>
        <a:lstStyle/>
        <a:p>
          <a:r>
            <a:rPr lang="es-ES_tradnl" sz="1000" b="1">
              <a:solidFill>
                <a:srgbClr val="FF0000"/>
              </a:solidFill>
            </a:rPr>
            <a:t>INPUT</a:t>
          </a:r>
          <a:r>
            <a:rPr lang="es-ES_tradnl" sz="1000" b="1"/>
            <a:t>: Ordering costs: costs incurred everytime a new lot is produced or received from suppliers:</a:t>
          </a:r>
          <a:r>
            <a:rPr lang="es-ES_tradnl" sz="1000" b="1" baseline="0"/>
            <a:t> setup costs, quality assurance / lab approval costs, transportation costs, etc.</a:t>
          </a:r>
          <a:endParaRPr lang="es-ES_tradnl" sz="1000" b="1"/>
        </a:p>
      </xdr:txBody>
    </xdr:sp>
    <xdr:clientData/>
  </xdr:oneCellAnchor>
  <xdr:twoCellAnchor>
    <xdr:from>
      <xdr:col>0</xdr:col>
      <xdr:colOff>504826</xdr:colOff>
      <xdr:row>1</xdr:row>
      <xdr:rowOff>129543</xdr:rowOff>
    </xdr:from>
    <xdr:to>
      <xdr:col>0</xdr:col>
      <xdr:colOff>657224</xdr:colOff>
      <xdr:row>10</xdr:row>
      <xdr:rowOff>180445</xdr:rowOff>
    </xdr:to>
    <xdr:cxnSp macro="">
      <xdr:nvCxnSpPr>
        <xdr:cNvPr id="21" name="Elbow Connector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CxnSpPr>
          <a:stCxn id="20" idx="1"/>
          <a:endCxn id="24" idx="1"/>
        </xdr:cNvCxnSpPr>
      </xdr:nvCxnSpPr>
      <xdr:spPr>
        <a:xfrm rot="10800000" flipH="1" flipV="1">
          <a:off x="504826" y="320043"/>
          <a:ext cx="152398" cy="1765402"/>
        </a:xfrm>
        <a:prstGeom prst="bentConnector3">
          <a:avLst>
            <a:gd name="adj1" fmla="val -150002"/>
          </a:avLst>
        </a:prstGeom>
        <a:ln w="12700"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657224</xdr:colOff>
      <xdr:row>10</xdr:row>
      <xdr:rowOff>96307</xdr:rowOff>
    </xdr:from>
    <xdr:to>
      <xdr:col>0</xdr:col>
      <xdr:colOff>2190749</xdr:colOff>
      <xdr:row>11</xdr:row>
      <xdr:rowOff>74083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657224" y="2001307"/>
          <a:ext cx="1533525" cy="168276"/>
        </a:xfrm>
        <a:prstGeom prst="rect">
          <a:avLst/>
        </a:prstGeom>
        <a:noFill/>
        <a:ln w="15875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oneCellAnchor>
    <xdr:from>
      <xdr:col>0</xdr:col>
      <xdr:colOff>518576</xdr:colOff>
      <xdr:row>23</xdr:row>
      <xdr:rowOff>159865</xdr:rowOff>
    </xdr:from>
    <xdr:ext cx="4603757" cy="1215968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>
        <a:xfrm>
          <a:off x="518576" y="4541365"/>
          <a:ext cx="4603757" cy="1215968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shade val="95000"/>
              <a:satMod val="105000"/>
            </a:schemeClr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r>
            <a:rPr lang="es-ES_tradnl" sz="1000" b="1">
              <a:solidFill>
                <a:srgbClr val="FF0000"/>
              </a:solidFill>
            </a:rPr>
            <a:t>INPUT (TO</a:t>
          </a:r>
          <a:r>
            <a:rPr lang="es-ES_tradnl" sz="1000" b="1" baseline="0">
              <a:solidFill>
                <a:srgbClr val="FF0000"/>
              </a:solidFill>
            </a:rPr>
            <a:t> CHANGE THE SEASONAL DISTRIBUTIONS -&gt; UNHIDE SHEET PERIODS)</a:t>
          </a:r>
          <a:r>
            <a:rPr lang="es-ES_tradnl" sz="1000" b="1">
              <a:solidFill>
                <a:srgbClr val="FF0000"/>
              </a:solidFill>
            </a:rPr>
            <a:t>:</a:t>
          </a:r>
        </a:p>
        <a:p>
          <a:r>
            <a:rPr lang="es-ES_tradnl" sz="1000" b="1"/>
            <a:t>D0: Daily</a:t>
          </a:r>
          <a:r>
            <a:rPr lang="es-ES_tradnl" sz="1000" b="1" baseline="0"/>
            <a:t> demand without seasonal pattern within a group of periods</a:t>
          </a:r>
          <a:endParaRPr lang="es-ES_tradnl" sz="1000" b="1"/>
        </a:p>
        <a:p>
          <a:r>
            <a:rPr lang="es-ES_tradnl" sz="1000" b="1"/>
            <a:t>DS: Daily demand with seasonal pattern within a group of periods</a:t>
          </a:r>
        </a:p>
        <a:p>
          <a:r>
            <a:rPr lang="es-ES_tradnl" sz="1000" b="1"/>
            <a:t>W0: Weekly demand</a:t>
          </a:r>
          <a:r>
            <a:rPr lang="es-ES_tradnl" sz="1000" b="1" baseline="0"/>
            <a:t> without seasonal pattern within a group of periods</a:t>
          </a:r>
        </a:p>
        <a:p>
          <a:r>
            <a:rPr lang="es-ES_tradnl" sz="1000" b="1" baseline="0"/>
            <a:t>WS: Weekly demand with seasonal pattern within a group of periods</a:t>
          </a:r>
        </a:p>
        <a:p>
          <a:r>
            <a:rPr lang="es-ES_tradnl" sz="1000" b="1" baseline="0"/>
            <a:t>M0: Monthly demand without seasonal pattern within a group of periods</a:t>
          </a:r>
        </a:p>
        <a:p>
          <a:r>
            <a:rPr lang="es-ES_tradnl" sz="1000" b="1" baseline="0"/>
            <a:t>MS: Monthly demand with seasonal pattern within a group of periods</a:t>
          </a:r>
          <a:endParaRPr lang="es-ES_tradnl" sz="1000" b="1"/>
        </a:p>
      </xdr:txBody>
    </xdr:sp>
    <xdr:clientData/>
  </xdr:oneCellAnchor>
  <xdr:twoCellAnchor>
    <xdr:from>
      <xdr:col>0</xdr:col>
      <xdr:colOff>682623</xdr:colOff>
      <xdr:row>20</xdr:row>
      <xdr:rowOff>122765</xdr:rowOff>
    </xdr:from>
    <xdr:to>
      <xdr:col>0</xdr:col>
      <xdr:colOff>1492250</xdr:colOff>
      <xdr:row>21</xdr:row>
      <xdr:rowOff>126999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682623" y="3932765"/>
          <a:ext cx="809627" cy="194734"/>
        </a:xfrm>
        <a:prstGeom prst="rect">
          <a:avLst/>
        </a:prstGeom>
        <a:noFill/>
        <a:ln w="15875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0</xdr:col>
      <xdr:colOff>518575</xdr:colOff>
      <xdr:row>21</xdr:row>
      <xdr:rowOff>29633</xdr:rowOff>
    </xdr:from>
    <xdr:to>
      <xdr:col>0</xdr:col>
      <xdr:colOff>682622</xdr:colOff>
      <xdr:row>27</xdr:row>
      <xdr:rowOff>5850</xdr:rowOff>
    </xdr:to>
    <xdr:cxnSp macro="">
      <xdr:nvCxnSpPr>
        <xdr:cNvPr id="28" name="Elbow Connector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CxnSpPr>
          <a:stCxn id="26" idx="1"/>
          <a:endCxn id="27" idx="1"/>
        </xdr:cNvCxnSpPr>
      </xdr:nvCxnSpPr>
      <xdr:spPr>
        <a:xfrm rot="10800000" flipH="1">
          <a:off x="518575" y="4030133"/>
          <a:ext cx="164047" cy="1119217"/>
        </a:xfrm>
        <a:prstGeom prst="bentConnector3">
          <a:avLst>
            <a:gd name="adj1" fmla="val -139350"/>
          </a:avLst>
        </a:prstGeom>
        <a:ln w="12700"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5081059</xdr:colOff>
      <xdr:row>0</xdr:row>
      <xdr:rowOff>28576</xdr:rowOff>
    </xdr:from>
    <xdr:ext cx="3819524" cy="718402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/>
      </xdr:nvSpPr>
      <xdr:spPr>
        <a:xfrm>
          <a:off x="5081059" y="28576"/>
          <a:ext cx="3819524" cy="718402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shade val="95000"/>
              <a:satMod val="105000"/>
            </a:schemeClr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spAutoFit/>
        </a:bodyPr>
        <a:lstStyle/>
        <a:p>
          <a:r>
            <a:rPr lang="es-ES_tradnl" sz="1000" b="1">
              <a:solidFill>
                <a:srgbClr val="FF0000"/>
              </a:solidFill>
            </a:rPr>
            <a:t>INPUT: </a:t>
          </a:r>
          <a:r>
            <a:rPr lang="es-ES_tradnl" sz="1000" b="1"/>
            <a:t>Total</a:t>
          </a:r>
          <a:r>
            <a:rPr lang="es-ES_tradnl" sz="1000" b="1" baseline="0"/>
            <a:t> demand within a group of period. In this model:</a:t>
          </a:r>
        </a:p>
        <a:p>
          <a:r>
            <a:rPr lang="es-ES_tradnl" sz="1000" b="1" baseline="0"/>
            <a:t>For daily buckets (D0 or DS): The input should be monthly demand</a:t>
          </a:r>
        </a:p>
        <a:p>
          <a:r>
            <a:rPr lang="es-ES_tradnl" sz="1000" b="1" baseline="0"/>
            <a:t>For weekly buckets (W0 or WS): The input must be monthly demand</a:t>
          </a:r>
        </a:p>
        <a:p>
          <a:r>
            <a:rPr lang="es-ES_tradnl" sz="1000" b="1"/>
            <a:t>For monthly buckets (M0 or MS):</a:t>
          </a:r>
          <a:r>
            <a:rPr lang="es-ES_tradnl" sz="1000" b="1" baseline="0"/>
            <a:t> The input must be yearly demand</a:t>
          </a:r>
          <a:endParaRPr lang="es-ES_tradnl" sz="1000" b="1"/>
        </a:p>
      </xdr:txBody>
    </xdr:sp>
    <xdr:clientData/>
  </xdr:oneCellAnchor>
  <xdr:twoCellAnchor>
    <xdr:from>
      <xdr:col>0</xdr:col>
      <xdr:colOff>2264834</xdr:colOff>
      <xdr:row>8</xdr:row>
      <xdr:rowOff>69849</xdr:rowOff>
    </xdr:from>
    <xdr:to>
      <xdr:col>0</xdr:col>
      <xdr:colOff>4826000</xdr:colOff>
      <xdr:row>9</xdr:row>
      <xdr:rowOff>52916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2264834" y="1593849"/>
          <a:ext cx="2561166" cy="173567"/>
        </a:xfrm>
        <a:prstGeom prst="rect">
          <a:avLst/>
        </a:prstGeom>
        <a:noFill/>
        <a:ln w="15875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0</xdr:col>
      <xdr:colOff>4826001</xdr:colOff>
      <xdr:row>2</xdr:row>
      <xdr:rowOff>6777</xdr:rowOff>
    </xdr:from>
    <xdr:to>
      <xdr:col>0</xdr:col>
      <xdr:colOff>5081060</xdr:colOff>
      <xdr:row>8</xdr:row>
      <xdr:rowOff>156633</xdr:rowOff>
    </xdr:to>
    <xdr:cxnSp macro="">
      <xdr:nvCxnSpPr>
        <xdr:cNvPr id="37" name="Elbow Connector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CxnSpPr>
          <a:stCxn id="33" idx="1"/>
          <a:endCxn id="34" idx="3"/>
        </xdr:cNvCxnSpPr>
      </xdr:nvCxnSpPr>
      <xdr:spPr>
        <a:xfrm rot="10800000" flipV="1">
          <a:off x="4826001" y="387777"/>
          <a:ext cx="255059" cy="1292856"/>
        </a:xfrm>
        <a:prstGeom prst="bentConnector3">
          <a:avLst>
            <a:gd name="adj1" fmla="val 50000"/>
          </a:avLst>
        </a:prstGeom>
        <a:ln w="12700"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661462</xdr:colOff>
      <xdr:row>11</xdr:row>
      <xdr:rowOff>100539</xdr:rowOff>
    </xdr:from>
    <xdr:to>
      <xdr:col>0</xdr:col>
      <xdr:colOff>2194987</xdr:colOff>
      <xdr:row>12</xdr:row>
      <xdr:rowOff>78315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661462" y="2196039"/>
          <a:ext cx="1533525" cy="168276"/>
        </a:xfrm>
        <a:prstGeom prst="rect">
          <a:avLst/>
        </a:prstGeom>
        <a:noFill/>
        <a:ln w="15875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oneCellAnchor>
    <xdr:from>
      <xdr:col>0</xdr:col>
      <xdr:colOff>418049</xdr:colOff>
      <xdr:row>15</xdr:row>
      <xdr:rowOff>10170</xdr:rowOff>
    </xdr:from>
    <xdr:ext cx="1518704" cy="248851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>
        <a:xfrm>
          <a:off x="418049" y="2867670"/>
          <a:ext cx="1518704" cy="24885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shade val="95000"/>
              <a:satMod val="105000"/>
            </a:schemeClr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spAutoFit/>
        </a:bodyPr>
        <a:lstStyle/>
        <a:p>
          <a:r>
            <a:rPr lang="es-ES_tradnl" sz="1000" b="1">
              <a:solidFill>
                <a:srgbClr val="FF0000"/>
              </a:solidFill>
            </a:rPr>
            <a:t>INPUT: </a:t>
          </a:r>
          <a:r>
            <a:rPr lang="es-ES_tradnl" sz="1000" b="1"/>
            <a:t>Material unit cost</a:t>
          </a:r>
        </a:p>
      </xdr:txBody>
    </xdr:sp>
    <xdr:clientData/>
  </xdr:oneCellAnchor>
  <xdr:twoCellAnchor>
    <xdr:from>
      <xdr:col>0</xdr:col>
      <xdr:colOff>418048</xdr:colOff>
      <xdr:row>11</xdr:row>
      <xdr:rowOff>184678</xdr:rowOff>
    </xdr:from>
    <xdr:to>
      <xdr:col>0</xdr:col>
      <xdr:colOff>661461</xdr:colOff>
      <xdr:row>15</xdr:row>
      <xdr:rowOff>134597</xdr:rowOff>
    </xdr:to>
    <xdr:cxnSp macro="">
      <xdr:nvCxnSpPr>
        <xdr:cNvPr id="42" name="Elbow Connector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CxnSpPr>
          <a:stCxn id="41" idx="1"/>
          <a:endCxn id="40" idx="1"/>
        </xdr:cNvCxnSpPr>
      </xdr:nvCxnSpPr>
      <xdr:spPr>
        <a:xfrm rot="10800000" flipH="1">
          <a:off x="418048" y="2280178"/>
          <a:ext cx="243413" cy="711919"/>
        </a:xfrm>
        <a:prstGeom prst="bentConnector3">
          <a:avLst>
            <a:gd name="adj1" fmla="val -93914"/>
          </a:avLst>
        </a:prstGeom>
        <a:ln w="12700"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2269072</xdr:colOff>
      <xdr:row>9</xdr:row>
      <xdr:rowOff>84664</xdr:rowOff>
    </xdr:from>
    <xdr:to>
      <xdr:col>0</xdr:col>
      <xdr:colOff>4830238</xdr:colOff>
      <xdr:row>10</xdr:row>
      <xdr:rowOff>67731</xdr:rowOff>
    </xdr:to>
    <xdr:sp macro="" textlink="">
      <xdr:nvSpPr>
        <xdr:cNvPr id="47" name="Rectangle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2269072" y="1799164"/>
          <a:ext cx="2561166" cy="173567"/>
        </a:xfrm>
        <a:prstGeom prst="rect">
          <a:avLst/>
        </a:prstGeom>
        <a:noFill/>
        <a:ln w="15875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0</xdr:col>
      <xdr:colOff>4830238</xdr:colOff>
      <xdr:row>4</xdr:row>
      <xdr:rowOff>160790</xdr:rowOff>
    </xdr:from>
    <xdr:to>
      <xdr:col>0</xdr:col>
      <xdr:colOff>5318120</xdr:colOff>
      <xdr:row>9</xdr:row>
      <xdr:rowOff>170340</xdr:rowOff>
    </xdr:to>
    <xdr:cxnSp macro="">
      <xdr:nvCxnSpPr>
        <xdr:cNvPr id="48" name="Elbow Connector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CxnSpPr>
          <a:stCxn id="49" idx="1"/>
          <a:endCxn id="47" idx="3"/>
        </xdr:cNvCxnSpPr>
      </xdr:nvCxnSpPr>
      <xdr:spPr>
        <a:xfrm rot="10800000" flipV="1">
          <a:off x="4830238" y="913930"/>
          <a:ext cx="487882" cy="950974"/>
        </a:xfrm>
        <a:prstGeom prst="bentConnector3">
          <a:avLst>
            <a:gd name="adj1" fmla="val 50000"/>
          </a:avLst>
        </a:prstGeom>
        <a:ln w="12700"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5318120</xdr:colOff>
      <xdr:row>4</xdr:row>
      <xdr:rowOff>36364</xdr:rowOff>
    </xdr:from>
    <xdr:ext cx="3929989" cy="248851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/>
      </xdr:nvSpPr>
      <xdr:spPr>
        <a:xfrm>
          <a:off x="5318120" y="789504"/>
          <a:ext cx="3929989" cy="24885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shade val="95000"/>
              <a:satMod val="105000"/>
            </a:schemeClr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spAutoFit/>
        </a:bodyPr>
        <a:lstStyle/>
        <a:p>
          <a:r>
            <a:rPr lang="es-ES_tradnl" sz="1000" b="1">
              <a:solidFill>
                <a:srgbClr val="FF0000"/>
              </a:solidFill>
            </a:rPr>
            <a:t>INPUT: </a:t>
          </a:r>
          <a:r>
            <a:rPr lang="es-ES_tradnl" sz="1000" b="1"/>
            <a:t>Demand STD for normal distribution</a:t>
          </a:r>
          <a:r>
            <a:rPr lang="es-ES_tradnl" sz="1000" b="1" baseline="0"/>
            <a:t>(by period / time bucket)</a:t>
          </a:r>
          <a:endParaRPr lang="es-ES_tradnl" sz="1000" b="1"/>
        </a:p>
      </xdr:txBody>
    </xdr:sp>
    <xdr:clientData/>
  </xdr:oneCellAnchor>
  <xdr:twoCellAnchor>
    <xdr:from>
      <xdr:col>0</xdr:col>
      <xdr:colOff>2262727</xdr:colOff>
      <xdr:row>10</xdr:row>
      <xdr:rowOff>99479</xdr:rowOff>
    </xdr:from>
    <xdr:to>
      <xdr:col>0</xdr:col>
      <xdr:colOff>4823893</xdr:colOff>
      <xdr:row>11</xdr:row>
      <xdr:rowOff>82546</xdr:rowOff>
    </xdr:to>
    <xdr:sp macro="" textlink="">
      <xdr:nvSpPr>
        <xdr:cNvPr id="53" name="Rectang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2262727" y="2004479"/>
          <a:ext cx="2561166" cy="173567"/>
        </a:xfrm>
        <a:prstGeom prst="rect">
          <a:avLst/>
        </a:prstGeom>
        <a:noFill/>
        <a:ln w="15875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oneCellAnchor>
    <xdr:from>
      <xdr:col>0</xdr:col>
      <xdr:colOff>5544598</xdr:colOff>
      <xdr:row>5</xdr:row>
      <xdr:rowOff>127782</xdr:rowOff>
    </xdr:from>
    <xdr:ext cx="1577975" cy="248851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 txBox="1"/>
      </xdr:nvSpPr>
      <xdr:spPr>
        <a:xfrm>
          <a:off x="5544598" y="1080282"/>
          <a:ext cx="1577975" cy="24885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shade val="95000"/>
              <a:satMod val="105000"/>
            </a:schemeClr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spAutoFit/>
        </a:bodyPr>
        <a:lstStyle/>
        <a:p>
          <a:r>
            <a:rPr lang="es-ES_tradnl" sz="1000" b="1">
              <a:solidFill>
                <a:srgbClr val="FF0000"/>
              </a:solidFill>
            </a:rPr>
            <a:t>INPUT: </a:t>
          </a:r>
          <a:r>
            <a:rPr lang="es-ES_tradnl" sz="1000" b="1"/>
            <a:t>Service Level (%)</a:t>
          </a:r>
        </a:p>
      </xdr:txBody>
    </xdr:sp>
    <xdr:clientData/>
  </xdr:oneCellAnchor>
  <xdr:twoCellAnchor>
    <xdr:from>
      <xdr:col>0</xdr:col>
      <xdr:colOff>4823894</xdr:colOff>
      <xdr:row>6</xdr:row>
      <xdr:rowOff>61707</xdr:rowOff>
    </xdr:from>
    <xdr:to>
      <xdr:col>0</xdr:col>
      <xdr:colOff>5544599</xdr:colOff>
      <xdr:row>10</xdr:row>
      <xdr:rowOff>186262</xdr:rowOff>
    </xdr:to>
    <xdr:cxnSp macro="">
      <xdr:nvCxnSpPr>
        <xdr:cNvPr id="55" name="Elbow Connector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CxnSpPr>
          <a:stCxn id="54" idx="1"/>
          <a:endCxn id="53" idx="3"/>
        </xdr:cNvCxnSpPr>
      </xdr:nvCxnSpPr>
      <xdr:spPr>
        <a:xfrm rot="10800000" flipV="1">
          <a:off x="4823894" y="1204707"/>
          <a:ext cx="720705" cy="886555"/>
        </a:xfrm>
        <a:prstGeom prst="bentConnector3">
          <a:avLst>
            <a:gd name="adj1" fmla="val 50000"/>
          </a:avLst>
        </a:prstGeom>
        <a:ln w="12700"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2233083</xdr:colOff>
      <xdr:row>20</xdr:row>
      <xdr:rowOff>106751</xdr:rowOff>
    </xdr:from>
    <xdr:ext cx="2931587" cy="40536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 txBox="1"/>
      </xdr:nvSpPr>
      <xdr:spPr>
        <a:xfrm>
          <a:off x="2233083" y="3916751"/>
          <a:ext cx="2931587" cy="405367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shade val="95000"/>
              <a:satMod val="105000"/>
            </a:schemeClr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spAutoFit/>
        </a:bodyPr>
        <a:lstStyle/>
        <a:p>
          <a:r>
            <a:rPr lang="es-ES_tradnl" sz="1000" b="1">
              <a:solidFill>
                <a:srgbClr val="FF0000"/>
              </a:solidFill>
            </a:rPr>
            <a:t>INPUT: </a:t>
          </a:r>
          <a:r>
            <a:rPr lang="es-ES_tradnl" sz="1000" b="1"/>
            <a:t>The mean</a:t>
          </a:r>
          <a:r>
            <a:rPr lang="es-ES_tradnl" sz="1000" b="1" baseline="0"/>
            <a:t> absolute % of error of inventories. In essence: 100% - Inventory accuracy</a:t>
          </a:r>
        </a:p>
      </xdr:txBody>
    </xdr:sp>
    <xdr:clientData/>
  </xdr:oneCellAnchor>
  <xdr:twoCellAnchor>
    <xdr:from>
      <xdr:col>0</xdr:col>
      <xdr:colOff>4828131</xdr:colOff>
      <xdr:row>11</xdr:row>
      <xdr:rowOff>190495</xdr:rowOff>
    </xdr:from>
    <xdr:to>
      <xdr:col>0</xdr:col>
      <xdr:colOff>5164670</xdr:colOff>
      <xdr:row>21</xdr:row>
      <xdr:rowOff>118935</xdr:rowOff>
    </xdr:to>
    <xdr:cxnSp macro="">
      <xdr:nvCxnSpPr>
        <xdr:cNvPr id="59" name="Elbow Connector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CxnSpPr>
          <a:stCxn id="58" idx="3"/>
          <a:endCxn id="61" idx="3"/>
        </xdr:cNvCxnSpPr>
      </xdr:nvCxnSpPr>
      <xdr:spPr>
        <a:xfrm flipH="1" flipV="1">
          <a:off x="4828131" y="2285995"/>
          <a:ext cx="336539" cy="1833440"/>
        </a:xfrm>
        <a:prstGeom prst="bentConnector3">
          <a:avLst>
            <a:gd name="adj1" fmla="val -67927"/>
          </a:avLst>
        </a:prstGeom>
        <a:ln w="12700"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2266965</xdr:colOff>
      <xdr:row>11</xdr:row>
      <xdr:rowOff>103711</xdr:rowOff>
    </xdr:from>
    <xdr:to>
      <xdr:col>0</xdr:col>
      <xdr:colOff>4828131</xdr:colOff>
      <xdr:row>12</xdr:row>
      <xdr:rowOff>86778</xdr:rowOff>
    </xdr:to>
    <xdr:sp macro="" textlink="">
      <xdr:nvSpPr>
        <xdr:cNvPr id="61" name="Rectangle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/>
      </xdr:nvSpPr>
      <xdr:spPr>
        <a:xfrm>
          <a:off x="2266965" y="2199211"/>
          <a:ext cx="2561166" cy="173567"/>
        </a:xfrm>
        <a:prstGeom prst="rect">
          <a:avLst/>
        </a:prstGeom>
        <a:noFill/>
        <a:ln w="15875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oneCellAnchor>
    <xdr:from>
      <xdr:col>0</xdr:col>
      <xdr:colOff>9909150</xdr:colOff>
      <xdr:row>0</xdr:row>
      <xdr:rowOff>52918</xdr:rowOff>
    </xdr:from>
    <xdr:ext cx="3182187" cy="622692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/>
      </xdr:nvSpPr>
      <xdr:spPr>
        <a:xfrm>
          <a:off x="9909150" y="52918"/>
          <a:ext cx="3182187" cy="622692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shade val="95000"/>
              <a:satMod val="105000"/>
            </a:schemeClr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r>
            <a:rPr lang="es-ES_tradnl" sz="1000" b="1">
              <a:solidFill>
                <a:srgbClr val="FF0000"/>
              </a:solidFill>
            </a:rPr>
            <a:t>INPUT: </a:t>
          </a:r>
          <a:r>
            <a:rPr lang="es-ES_tradnl" sz="1000" b="1" baseline="0">
              <a:solidFill>
                <a:schemeClr val="tx1"/>
              </a:solidFill>
            </a:rPr>
            <a:t>Normal (NORM) or Lognormal (LOGNORM) distribution of errors (based on empirical residual analysis)</a:t>
          </a:r>
          <a:endParaRPr lang="es-ES_tradnl" sz="1000" b="1"/>
        </a:p>
      </xdr:txBody>
    </xdr:sp>
    <xdr:clientData/>
  </xdr:oneCellAnchor>
  <xdr:twoCellAnchor>
    <xdr:from>
      <xdr:col>0</xdr:col>
      <xdr:colOff>8509000</xdr:colOff>
      <xdr:row>9</xdr:row>
      <xdr:rowOff>84665</xdr:rowOff>
    </xdr:from>
    <xdr:to>
      <xdr:col>0</xdr:col>
      <xdr:colOff>9535582</xdr:colOff>
      <xdr:row>10</xdr:row>
      <xdr:rowOff>63500</xdr:rowOff>
    </xdr:to>
    <xdr:sp macro="" textlink="">
      <xdr:nvSpPr>
        <xdr:cNvPr id="73" name="Rectangle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>
        <a:xfrm>
          <a:off x="8509000" y="1799165"/>
          <a:ext cx="1026582" cy="169335"/>
        </a:xfrm>
        <a:prstGeom prst="rect">
          <a:avLst/>
        </a:prstGeom>
        <a:noFill/>
        <a:ln w="15875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0</xdr:col>
      <xdr:colOff>9535582</xdr:colOff>
      <xdr:row>1</xdr:row>
      <xdr:rowOff>175978</xdr:rowOff>
    </xdr:from>
    <xdr:to>
      <xdr:col>0</xdr:col>
      <xdr:colOff>9909150</xdr:colOff>
      <xdr:row>9</xdr:row>
      <xdr:rowOff>168224</xdr:rowOff>
    </xdr:to>
    <xdr:cxnSp macro="">
      <xdr:nvCxnSpPr>
        <xdr:cNvPr id="74" name="Elbow Connector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CxnSpPr>
          <a:stCxn id="72" idx="1"/>
          <a:endCxn id="73" idx="3"/>
        </xdr:cNvCxnSpPr>
      </xdr:nvCxnSpPr>
      <xdr:spPr>
        <a:xfrm rot="10800000" flipV="1">
          <a:off x="9535582" y="364263"/>
          <a:ext cx="373568" cy="1498525"/>
        </a:xfrm>
        <a:prstGeom prst="bentConnector3">
          <a:avLst>
            <a:gd name="adj1" fmla="val 50000"/>
          </a:avLst>
        </a:prstGeom>
        <a:ln w="12700"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5467365</xdr:colOff>
      <xdr:row>8</xdr:row>
      <xdr:rowOff>78316</xdr:rowOff>
    </xdr:from>
    <xdr:to>
      <xdr:col>0</xdr:col>
      <xdr:colOff>8235966</xdr:colOff>
      <xdr:row>9</xdr:row>
      <xdr:rowOff>63500</xdr:rowOff>
    </xdr:to>
    <xdr:sp macro="" textlink="">
      <xdr:nvSpPr>
        <xdr:cNvPr id="87" name="Rectangle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/>
      </xdr:nvSpPr>
      <xdr:spPr>
        <a:xfrm>
          <a:off x="5467365" y="1602316"/>
          <a:ext cx="2768601" cy="175684"/>
        </a:xfrm>
        <a:prstGeom prst="rect">
          <a:avLst/>
        </a:prstGeom>
        <a:noFill/>
        <a:ln w="15875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0</xdr:col>
      <xdr:colOff>5467365</xdr:colOff>
      <xdr:row>9</xdr:row>
      <xdr:rowOff>82548</xdr:rowOff>
    </xdr:from>
    <xdr:to>
      <xdr:col>0</xdr:col>
      <xdr:colOff>8235966</xdr:colOff>
      <xdr:row>10</xdr:row>
      <xdr:rowOff>67732</xdr:rowOff>
    </xdr:to>
    <xdr:sp macro="" textlink="">
      <xdr:nvSpPr>
        <xdr:cNvPr id="88" name="Rectangle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/>
      </xdr:nvSpPr>
      <xdr:spPr>
        <a:xfrm>
          <a:off x="5467365" y="1797048"/>
          <a:ext cx="2768601" cy="175684"/>
        </a:xfrm>
        <a:prstGeom prst="rect">
          <a:avLst/>
        </a:prstGeom>
        <a:noFill/>
        <a:ln w="15875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0</xdr:col>
      <xdr:colOff>5467365</xdr:colOff>
      <xdr:row>10</xdr:row>
      <xdr:rowOff>86780</xdr:rowOff>
    </xdr:from>
    <xdr:to>
      <xdr:col>0</xdr:col>
      <xdr:colOff>8235966</xdr:colOff>
      <xdr:row>11</xdr:row>
      <xdr:rowOff>71964</xdr:rowOff>
    </xdr:to>
    <xdr:sp macro="" textlink="">
      <xdr:nvSpPr>
        <xdr:cNvPr id="89" name="Rectangle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/>
      </xdr:nvSpPr>
      <xdr:spPr>
        <a:xfrm>
          <a:off x="5467365" y="1991780"/>
          <a:ext cx="2768601" cy="175684"/>
        </a:xfrm>
        <a:prstGeom prst="rect">
          <a:avLst/>
        </a:prstGeom>
        <a:noFill/>
        <a:ln w="15875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0</xdr:col>
      <xdr:colOff>5467365</xdr:colOff>
      <xdr:row>11</xdr:row>
      <xdr:rowOff>91012</xdr:rowOff>
    </xdr:from>
    <xdr:to>
      <xdr:col>0</xdr:col>
      <xdr:colOff>8235966</xdr:colOff>
      <xdr:row>12</xdr:row>
      <xdr:rowOff>76196</xdr:rowOff>
    </xdr:to>
    <xdr:sp macro="" textlink="">
      <xdr:nvSpPr>
        <xdr:cNvPr id="90" name="Rectangle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/>
      </xdr:nvSpPr>
      <xdr:spPr>
        <a:xfrm>
          <a:off x="5467365" y="2186512"/>
          <a:ext cx="2768601" cy="175684"/>
        </a:xfrm>
        <a:prstGeom prst="rect">
          <a:avLst/>
        </a:prstGeom>
        <a:noFill/>
        <a:ln w="15875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0</xdr:col>
      <xdr:colOff>5467365</xdr:colOff>
      <xdr:row>12</xdr:row>
      <xdr:rowOff>95244</xdr:rowOff>
    </xdr:from>
    <xdr:to>
      <xdr:col>0</xdr:col>
      <xdr:colOff>8235966</xdr:colOff>
      <xdr:row>13</xdr:row>
      <xdr:rowOff>80428</xdr:rowOff>
    </xdr:to>
    <xdr:sp macro="" textlink="">
      <xdr:nvSpPr>
        <xdr:cNvPr id="91" name="Rectangle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>
        <a:xfrm>
          <a:off x="5467365" y="2381244"/>
          <a:ext cx="2768601" cy="175684"/>
        </a:xfrm>
        <a:prstGeom prst="rect">
          <a:avLst/>
        </a:prstGeom>
        <a:noFill/>
        <a:ln w="15875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oneCellAnchor>
    <xdr:from>
      <xdr:col>0</xdr:col>
      <xdr:colOff>9766189</xdr:colOff>
      <xdr:row>20</xdr:row>
      <xdr:rowOff>185228</xdr:rowOff>
    </xdr:from>
    <xdr:ext cx="4056616" cy="561885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>
        <a:xfrm>
          <a:off x="9766189" y="3950926"/>
          <a:ext cx="4056616" cy="56188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shade val="95000"/>
              <a:satMod val="105000"/>
            </a:schemeClr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spAutoFit/>
        </a:bodyPr>
        <a:lstStyle/>
        <a:p>
          <a:r>
            <a:rPr lang="es-ES_tradnl" sz="1000" b="1">
              <a:solidFill>
                <a:srgbClr val="FF0000"/>
              </a:solidFill>
            </a:rPr>
            <a:t>INPUT: </a:t>
          </a:r>
          <a:r>
            <a:rPr lang="es-ES_tradnl" sz="1000" b="1">
              <a:solidFill>
                <a:schemeClr val="tx1"/>
              </a:solidFill>
            </a:rPr>
            <a:t>The EOQ (from expected results) should be informed</a:t>
          </a:r>
          <a:r>
            <a:rPr lang="es-ES_tradnl" sz="1000" b="1" baseline="0">
              <a:solidFill>
                <a:schemeClr val="tx1"/>
              </a:solidFill>
            </a:rPr>
            <a:t> in this field if no constraint (production, transportation, cash flow, etc.) is detected. </a:t>
          </a:r>
        </a:p>
        <a:p>
          <a:r>
            <a:rPr lang="es-ES_tradnl" sz="1000" b="1" baseline="0">
              <a:solidFill>
                <a:schemeClr val="tx1"/>
              </a:solidFill>
            </a:rPr>
            <a:t>Must be aligned with the Ordering Costs.</a:t>
          </a:r>
          <a:endParaRPr lang="es-ES_tradnl" sz="1000" b="1"/>
        </a:p>
      </xdr:txBody>
    </xdr:sp>
    <xdr:clientData/>
  </xdr:oneCellAnchor>
  <xdr:oneCellAnchor>
    <xdr:from>
      <xdr:col>0</xdr:col>
      <xdr:colOff>9610676</xdr:colOff>
      <xdr:row>24</xdr:row>
      <xdr:rowOff>28092</xdr:rowOff>
    </xdr:from>
    <xdr:ext cx="2835324" cy="248851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>
        <a:xfrm>
          <a:off x="9610676" y="4546929"/>
          <a:ext cx="2835324" cy="24885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shade val="95000"/>
              <a:satMod val="105000"/>
            </a:schemeClr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spAutoFit/>
        </a:bodyPr>
        <a:lstStyle/>
        <a:p>
          <a:r>
            <a:rPr lang="es-ES_tradnl" sz="1000" b="1">
              <a:solidFill>
                <a:srgbClr val="FF0000"/>
              </a:solidFill>
            </a:rPr>
            <a:t>INPUT: </a:t>
          </a:r>
          <a:r>
            <a:rPr lang="es-ES_tradnl" sz="1000" b="1">
              <a:solidFill>
                <a:schemeClr val="tx1"/>
              </a:solidFill>
            </a:rPr>
            <a:t>Average lead time (in number of periods)</a:t>
          </a:r>
          <a:endParaRPr lang="es-ES_tradnl" sz="1000" b="1"/>
        </a:p>
      </xdr:txBody>
    </xdr:sp>
    <xdr:clientData/>
  </xdr:oneCellAnchor>
  <xdr:oneCellAnchor>
    <xdr:from>
      <xdr:col>0</xdr:col>
      <xdr:colOff>9477334</xdr:colOff>
      <xdr:row>25</xdr:row>
      <xdr:rowOff>129730</xdr:rowOff>
    </xdr:from>
    <xdr:ext cx="4143413" cy="248851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9477334" y="4836852"/>
          <a:ext cx="4143413" cy="24885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shade val="95000"/>
              <a:satMod val="105000"/>
            </a:schemeClr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spAutoFit/>
        </a:bodyPr>
        <a:lstStyle/>
        <a:p>
          <a:r>
            <a:rPr lang="es-ES_tradnl" sz="1000" b="1">
              <a:solidFill>
                <a:srgbClr val="FF0000"/>
              </a:solidFill>
            </a:rPr>
            <a:t>INPUT: </a:t>
          </a:r>
          <a:r>
            <a:rPr lang="es-ES_tradnl" sz="1000" b="1">
              <a:solidFill>
                <a:schemeClr val="tx1"/>
              </a:solidFill>
            </a:rPr>
            <a:t>Standard deviation</a:t>
          </a:r>
          <a:r>
            <a:rPr lang="es-ES_tradnl" sz="1000" b="1" baseline="0">
              <a:solidFill>
                <a:schemeClr val="tx1"/>
              </a:solidFill>
            </a:rPr>
            <a:t> from the average lead time (number of periods)</a:t>
          </a:r>
          <a:endParaRPr lang="es-ES_tradnl" sz="1000" b="1"/>
        </a:p>
      </xdr:txBody>
    </xdr:sp>
    <xdr:clientData/>
  </xdr:oneCellAnchor>
  <xdr:twoCellAnchor>
    <xdr:from>
      <xdr:col>0</xdr:col>
      <xdr:colOff>8235966</xdr:colOff>
      <xdr:row>10</xdr:row>
      <xdr:rowOff>173515</xdr:rowOff>
    </xdr:from>
    <xdr:to>
      <xdr:col>0</xdr:col>
      <xdr:colOff>9477334</xdr:colOff>
      <xdr:row>26</xdr:row>
      <xdr:rowOff>65871</xdr:rowOff>
    </xdr:to>
    <xdr:cxnSp macro="">
      <xdr:nvCxnSpPr>
        <xdr:cNvPr id="56" name="Elbow Connector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CxnSpPr>
          <a:stCxn id="51" idx="1"/>
          <a:endCxn id="89" idx="3"/>
        </xdr:cNvCxnSpPr>
      </xdr:nvCxnSpPr>
      <xdr:spPr>
        <a:xfrm rot="10800000">
          <a:off x="8235966" y="2056364"/>
          <a:ext cx="1241368" cy="2904914"/>
        </a:xfrm>
        <a:prstGeom prst="bentConnector3">
          <a:avLst>
            <a:gd name="adj1" fmla="val 50000"/>
          </a:avLst>
        </a:prstGeom>
        <a:ln w="12700"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9334499</xdr:colOff>
      <xdr:row>27</xdr:row>
      <xdr:rowOff>52579</xdr:rowOff>
    </xdr:from>
    <xdr:ext cx="4572000" cy="248851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/>
      </xdr:nvSpPr>
      <xdr:spPr>
        <a:xfrm>
          <a:off x="9334499" y="5136271"/>
          <a:ext cx="4572000" cy="24885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shade val="95000"/>
              <a:satMod val="105000"/>
            </a:schemeClr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spAutoFit/>
        </a:bodyPr>
        <a:lstStyle/>
        <a:p>
          <a:r>
            <a:rPr lang="es-ES_tradnl" sz="1000" b="1">
              <a:solidFill>
                <a:srgbClr val="FF0000"/>
              </a:solidFill>
            </a:rPr>
            <a:t>INPUT: </a:t>
          </a:r>
          <a:r>
            <a:rPr lang="es-ES_tradnl" sz="1000" b="1">
              <a:solidFill>
                <a:schemeClr val="tx1"/>
              </a:solidFill>
            </a:rPr>
            <a:t>Safety time (in number of periods).</a:t>
          </a:r>
          <a:r>
            <a:rPr lang="es-ES_tradnl" sz="1000" b="1" baseline="0">
              <a:solidFill>
                <a:schemeClr val="tx1"/>
              </a:solidFill>
            </a:rPr>
            <a:t> Includes material in transit / in process.</a:t>
          </a:r>
          <a:endParaRPr lang="es-ES_tradnl" sz="1000" b="1"/>
        </a:p>
      </xdr:txBody>
    </xdr:sp>
    <xdr:clientData/>
  </xdr:oneCellAnchor>
  <xdr:twoCellAnchor>
    <xdr:from>
      <xdr:col>0</xdr:col>
      <xdr:colOff>8235967</xdr:colOff>
      <xdr:row>11</xdr:row>
      <xdr:rowOff>177747</xdr:rowOff>
    </xdr:from>
    <xdr:to>
      <xdr:col>0</xdr:col>
      <xdr:colOff>9334500</xdr:colOff>
      <xdr:row>27</xdr:row>
      <xdr:rowOff>177005</xdr:rowOff>
    </xdr:to>
    <xdr:cxnSp macro="">
      <xdr:nvCxnSpPr>
        <xdr:cNvPr id="63" name="Elbow Connector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CxnSpPr>
          <a:stCxn id="62" idx="1"/>
          <a:endCxn id="90" idx="3"/>
        </xdr:cNvCxnSpPr>
      </xdr:nvCxnSpPr>
      <xdr:spPr>
        <a:xfrm rot="10800000">
          <a:off x="8235967" y="2248881"/>
          <a:ext cx="1098533" cy="3011816"/>
        </a:xfrm>
        <a:prstGeom prst="bentConnector3">
          <a:avLst>
            <a:gd name="adj1" fmla="val 50000"/>
          </a:avLst>
        </a:prstGeom>
        <a:ln w="12700"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9200059</xdr:colOff>
      <xdr:row>28</xdr:row>
      <xdr:rowOff>168371</xdr:rowOff>
    </xdr:from>
    <xdr:ext cx="4240774" cy="248851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/>
      </xdr:nvSpPr>
      <xdr:spPr>
        <a:xfrm>
          <a:off x="9200059" y="5440348"/>
          <a:ext cx="4240774" cy="24885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shade val="95000"/>
              <a:satMod val="105000"/>
            </a:schemeClr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spAutoFit/>
        </a:bodyPr>
        <a:lstStyle/>
        <a:p>
          <a:r>
            <a:rPr lang="es-ES_tradnl" sz="1000" b="1">
              <a:solidFill>
                <a:srgbClr val="FF0000"/>
              </a:solidFill>
            </a:rPr>
            <a:t>INPUT: </a:t>
          </a:r>
          <a:r>
            <a:rPr lang="es-ES_tradnl" sz="1000" b="1">
              <a:solidFill>
                <a:schemeClr val="tx1"/>
              </a:solidFill>
            </a:rPr>
            <a:t>% of approved lots from total received (from</a:t>
          </a:r>
          <a:r>
            <a:rPr lang="es-ES_tradnl" sz="1000" b="1" baseline="0">
              <a:solidFill>
                <a:schemeClr val="tx1"/>
              </a:solidFill>
            </a:rPr>
            <a:t> production or suppliers</a:t>
          </a:r>
          <a:r>
            <a:rPr lang="es-ES_tradnl" sz="1000" b="1">
              <a:solidFill>
                <a:schemeClr val="tx1"/>
              </a:solidFill>
            </a:rPr>
            <a:t>)</a:t>
          </a:r>
          <a:endParaRPr lang="es-ES_tradnl" sz="1000" b="1"/>
        </a:p>
      </xdr:txBody>
    </xdr:sp>
    <xdr:clientData/>
  </xdr:oneCellAnchor>
  <xdr:twoCellAnchor>
    <xdr:from>
      <xdr:col>0</xdr:col>
      <xdr:colOff>8235967</xdr:colOff>
      <xdr:row>12</xdr:row>
      <xdr:rowOff>181979</xdr:rowOff>
    </xdr:from>
    <xdr:to>
      <xdr:col>0</xdr:col>
      <xdr:colOff>9200060</xdr:colOff>
      <xdr:row>29</xdr:row>
      <xdr:rowOff>104513</xdr:rowOff>
    </xdr:to>
    <xdr:cxnSp macro="">
      <xdr:nvCxnSpPr>
        <xdr:cNvPr id="65" name="Elbow Connector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CxnSpPr>
          <a:stCxn id="64" idx="1"/>
          <a:endCxn id="91" idx="3"/>
        </xdr:cNvCxnSpPr>
      </xdr:nvCxnSpPr>
      <xdr:spPr>
        <a:xfrm rot="10800000">
          <a:off x="8235967" y="2441398"/>
          <a:ext cx="964093" cy="3123377"/>
        </a:xfrm>
        <a:prstGeom prst="bentConnector3">
          <a:avLst>
            <a:gd name="adj1" fmla="val 50000"/>
          </a:avLst>
        </a:prstGeom>
        <a:ln w="12700"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5493769</xdr:colOff>
      <xdr:row>17</xdr:row>
      <xdr:rowOff>49423</xdr:rowOff>
    </xdr:from>
    <xdr:ext cx="3078729" cy="248851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 txBox="1"/>
      </xdr:nvSpPr>
      <xdr:spPr>
        <a:xfrm>
          <a:off x="5493769" y="3287923"/>
          <a:ext cx="3078729" cy="24885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shade val="95000"/>
              <a:satMod val="105000"/>
            </a:schemeClr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spAutoFit/>
        </a:bodyPr>
        <a:lstStyle/>
        <a:p>
          <a:r>
            <a:rPr lang="es-ES_tradnl" sz="1000" b="1">
              <a:solidFill>
                <a:srgbClr val="000099"/>
              </a:solidFill>
            </a:rPr>
            <a:t>OUTPUT: </a:t>
          </a:r>
          <a:r>
            <a:rPr lang="es-ES_tradnl" sz="1000" b="1">
              <a:solidFill>
                <a:schemeClr val="tx1"/>
              </a:solidFill>
            </a:rPr>
            <a:t>Forecast</a:t>
          </a:r>
          <a:r>
            <a:rPr lang="es-ES_tradnl" sz="1000" b="1" baseline="0">
              <a:solidFill>
                <a:schemeClr val="tx1"/>
              </a:solidFill>
            </a:rPr>
            <a:t> accuracy and bias based on inputs</a:t>
          </a:r>
          <a:endParaRPr lang="es-ES_tradnl" sz="1000" b="1"/>
        </a:p>
      </xdr:txBody>
    </xdr:sp>
    <xdr:clientData/>
  </xdr:oneCellAnchor>
  <xdr:twoCellAnchor>
    <xdr:from>
      <xdr:col>0</xdr:col>
      <xdr:colOff>5461015</xdr:colOff>
      <xdr:row>13</xdr:row>
      <xdr:rowOff>110061</xdr:rowOff>
    </xdr:from>
    <xdr:to>
      <xdr:col>0</xdr:col>
      <xdr:colOff>8229616</xdr:colOff>
      <xdr:row>15</xdr:row>
      <xdr:rowOff>105833</xdr:rowOff>
    </xdr:to>
    <xdr:sp macro="" textlink="">
      <xdr:nvSpPr>
        <xdr:cNvPr id="82" name="Rectangle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/>
      </xdr:nvSpPr>
      <xdr:spPr>
        <a:xfrm>
          <a:off x="5461015" y="2586561"/>
          <a:ext cx="2768601" cy="376772"/>
        </a:xfrm>
        <a:prstGeom prst="rect">
          <a:avLst/>
        </a:prstGeom>
        <a:noFill/>
        <a:ln w="15875">
          <a:solidFill>
            <a:schemeClr val="tx2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0</xdr:col>
      <xdr:colOff>7033134</xdr:colOff>
      <xdr:row>14</xdr:row>
      <xdr:rowOff>107947</xdr:rowOff>
    </xdr:from>
    <xdr:to>
      <xdr:col>0</xdr:col>
      <xdr:colOff>8229616</xdr:colOff>
      <xdr:row>17</xdr:row>
      <xdr:rowOff>49423</xdr:rowOff>
    </xdr:to>
    <xdr:cxnSp macro="">
      <xdr:nvCxnSpPr>
        <xdr:cNvPr id="83" name="Elbow Connector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CxnSpPr>
          <a:stCxn id="81" idx="0"/>
          <a:endCxn id="82" idx="3"/>
        </xdr:cNvCxnSpPr>
      </xdr:nvCxnSpPr>
      <xdr:spPr>
        <a:xfrm rot="5400000" flipH="1" flipV="1">
          <a:off x="7374887" y="2433194"/>
          <a:ext cx="512976" cy="1196482"/>
        </a:xfrm>
        <a:prstGeom prst="bentConnector4">
          <a:avLst>
            <a:gd name="adj1" fmla="val 31638"/>
            <a:gd name="adj2" fmla="val 119106"/>
          </a:avLst>
        </a:prstGeom>
        <a:ln w="12700"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2042583</xdr:colOff>
      <xdr:row>15</xdr:row>
      <xdr:rowOff>179923</xdr:rowOff>
    </xdr:from>
    <xdr:ext cx="2783417" cy="32807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 txBox="1"/>
      </xdr:nvSpPr>
      <xdr:spPr>
        <a:xfrm>
          <a:off x="2042583" y="3037423"/>
          <a:ext cx="2783417" cy="328077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shade val="95000"/>
              <a:satMod val="105000"/>
            </a:schemeClr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r>
            <a:rPr lang="es-ES_tradnl" sz="1000" b="1">
              <a:solidFill>
                <a:srgbClr val="000099"/>
              </a:solidFill>
            </a:rPr>
            <a:t>OUTPUT: </a:t>
          </a:r>
          <a:r>
            <a:rPr lang="es-ES_tradnl" sz="1000" b="1">
              <a:solidFill>
                <a:schemeClr val="tx1"/>
              </a:solidFill>
            </a:rPr>
            <a:t>Probability of stockout based</a:t>
          </a:r>
          <a:r>
            <a:rPr lang="es-ES_tradnl" sz="1000" b="1" baseline="0">
              <a:solidFill>
                <a:schemeClr val="tx1"/>
              </a:solidFill>
            </a:rPr>
            <a:t> on inputs</a:t>
          </a:r>
          <a:endParaRPr lang="es-ES_tradnl" sz="1000" b="1"/>
        </a:p>
      </xdr:txBody>
    </xdr:sp>
    <xdr:clientData/>
  </xdr:oneCellAnchor>
  <xdr:twoCellAnchor>
    <xdr:from>
      <xdr:col>0</xdr:col>
      <xdr:colOff>4826000</xdr:colOff>
      <xdr:row>14</xdr:row>
      <xdr:rowOff>91014</xdr:rowOff>
    </xdr:from>
    <xdr:to>
      <xdr:col>0</xdr:col>
      <xdr:colOff>4838700</xdr:colOff>
      <xdr:row>16</xdr:row>
      <xdr:rowOff>153462</xdr:rowOff>
    </xdr:to>
    <xdr:cxnSp macro="">
      <xdr:nvCxnSpPr>
        <xdr:cNvPr id="92" name="Elbow Connector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CxnSpPr>
          <a:stCxn id="86" idx="3"/>
          <a:endCxn id="93" idx="3"/>
        </xdr:cNvCxnSpPr>
      </xdr:nvCxnSpPr>
      <xdr:spPr>
        <a:xfrm flipV="1">
          <a:off x="4826000" y="2758014"/>
          <a:ext cx="12700" cy="443448"/>
        </a:xfrm>
        <a:prstGeom prst="bentConnector3">
          <a:avLst>
            <a:gd name="adj1" fmla="val 1800000"/>
          </a:avLst>
        </a:prstGeom>
        <a:ln w="12700"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2269084</xdr:colOff>
      <xdr:row>13</xdr:row>
      <xdr:rowOff>93128</xdr:rowOff>
    </xdr:from>
    <xdr:to>
      <xdr:col>0</xdr:col>
      <xdr:colOff>4826000</xdr:colOff>
      <xdr:row>15</xdr:row>
      <xdr:rowOff>88900</xdr:rowOff>
    </xdr:to>
    <xdr:sp macro="" textlink="">
      <xdr:nvSpPr>
        <xdr:cNvPr id="93" name="Rectangle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/>
      </xdr:nvSpPr>
      <xdr:spPr>
        <a:xfrm>
          <a:off x="2269084" y="2569628"/>
          <a:ext cx="2556916" cy="376772"/>
        </a:xfrm>
        <a:prstGeom prst="rect">
          <a:avLst/>
        </a:prstGeom>
        <a:noFill/>
        <a:ln w="15875">
          <a:solidFill>
            <a:schemeClr val="tx2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oneCellAnchor>
    <xdr:from>
      <xdr:col>0</xdr:col>
      <xdr:colOff>2247898</xdr:colOff>
      <xdr:row>17</xdr:row>
      <xdr:rowOff>177210</xdr:rowOff>
    </xdr:from>
    <xdr:ext cx="2783417" cy="443024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 txBox="1"/>
      </xdr:nvSpPr>
      <xdr:spPr>
        <a:xfrm>
          <a:off x="2247898" y="3378053"/>
          <a:ext cx="2783417" cy="443024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shade val="95000"/>
              <a:satMod val="105000"/>
            </a:schemeClr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noAutofit/>
        </a:bodyPr>
        <a:lstStyle/>
        <a:p>
          <a:r>
            <a:rPr lang="es-ES_tradnl" sz="1000" b="1">
              <a:solidFill>
                <a:srgbClr val="000099"/>
              </a:solidFill>
            </a:rPr>
            <a:t>OUTPUT: </a:t>
          </a:r>
          <a:r>
            <a:rPr lang="es-ES_tradnl" sz="1000" b="1">
              <a:solidFill>
                <a:sysClr val="windowText" lastClr="000000"/>
              </a:solidFill>
            </a:rPr>
            <a:t>One</a:t>
          </a:r>
          <a:r>
            <a:rPr lang="es-ES_tradnl" sz="1000" b="1" baseline="0">
              <a:solidFill>
                <a:sysClr val="windowText" lastClr="000000"/>
              </a:solidFill>
            </a:rPr>
            <a:t> tail </a:t>
          </a:r>
          <a:r>
            <a:rPr lang="es-ES_tradnl" sz="1000" b="1">
              <a:solidFill>
                <a:schemeClr val="tx1"/>
              </a:solidFill>
            </a:rPr>
            <a:t>Z score from Service</a:t>
          </a:r>
          <a:r>
            <a:rPr lang="es-ES_tradnl" sz="1000" b="1" baseline="0">
              <a:solidFill>
                <a:schemeClr val="tx1"/>
              </a:solidFill>
            </a:rPr>
            <a:t> Level (for standard normal curve)</a:t>
          </a:r>
          <a:endParaRPr lang="es-ES_tradnl" sz="1000" b="1"/>
        </a:p>
      </xdr:txBody>
    </xdr:sp>
    <xdr:clientData/>
  </xdr:oneCellAnchor>
  <xdr:twoCellAnchor>
    <xdr:from>
      <xdr:col>0</xdr:col>
      <xdr:colOff>2262739</xdr:colOff>
      <xdr:row>12</xdr:row>
      <xdr:rowOff>76206</xdr:rowOff>
    </xdr:from>
    <xdr:to>
      <xdr:col>0</xdr:col>
      <xdr:colOff>4830239</xdr:colOff>
      <xdr:row>13</xdr:row>
      <xdr:rowOff>95261</xdr:rowOff>
    </xdr:to>
    <xdr:sp macro="" textlink="">
      <xdr:nvSpPr>
        <xdr:cNvPr id="107" name="Rectangle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/>
      </xdr:nvSpPr>
      <xdr:spPr>
        <a:xfrm>
          <a:off x="2262739" y="2362206"/>
          <a:ext cx="2567500" cy="209555"/>
        </a:xfrm>
        <a:prstGeom prst="rect">
          <a:avLst/>
        </a:prstGeom>
        <a:noFill/>
        <a:ln w="15875">
          <a:solidFill>
            <a:schemeClr val="tx2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0</xdr:col>
      <xdr:colOff>4830239</xdr:colOff>
      <xdr:row>12</xdr:row>
      <xdr:rowOff>179876</xdr:rowOff>
    </xdr:from>
    <xdr:to>
      <xdr:col>0</xdr:col>
      <xdr:colOff>5031315</xdr:colOff>
      <xdr:row>19</xdr:row>
      <xdr:rowOff>22152</xdr:rowOff>
    </xdr:to>
    <xdr:cxnSp macro="">
      <xdr:nvCxnSpPr>
        <xdr:cNvPr id="110" name="Elbow Connector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CxnSpPr>
          <a:stCxn id="104" idx="3"/>
          <a:endCxn id="107" idx="3"/>
        </xdr:cNvCxnSpPr>
      </xdr:nvCxnSpPr>
      <xdr:spPr>
        <a:xfrm flipH="1" flipV="1">
          <a:off x="4830239" y="2439295"/>
          <a:ext cx="201076" cy="1160270"/>
        </a:xfrm>
        <a:prstGeom prst="bentConnector3">
          <a:avLst>
            <a:gd name="adj1" fmla="val -113688"/>
          </a:avLst>
        </a:prstGeom>
        <a:ln w="12700"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12170910</xdr:colOff>
      <xdr:row>8</xdr:row>
      <xdr:rowOff>23744</xdr:rowOff>
    </xdr:from>
    <xdr:ext cx="2067982" cy="155804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 txBox="1"/>
      </xdr:nvSpPr>
      <xdr:spPr>
        <a:xfrm>
          <a:off x="12170910" y="1530023"/>
          <a:ext cx="2067982" cy="155804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shade val="95000"/>
              <a:satMod val="105000"/>
            </a:schemeClr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rtlCol="0" anchor="ctr" anchorCtr="1">
          <a:noAutofit/>
        </a:bodyPr>
        <a:lstStyle/>
        <a:p>
          <a:pPr algn="l"/>
          <a:r>
            <a:rPr lang="es-ES_tradnl" sz="1000" b="1">
              <a:solidFill>
                <a:srgbClr val="000099"/>
              </a:solidFill>
            </a:rPr>
            <a:t>OUTPUT: </a:t>
          </a:r>
          <a:r>
            <a:rPr lang="es-ES_tradnl" sz="1000" b="1">
              <a:solidFill>
                <a:schemeClr val="tx1"/>
              </a:solidFill>
            </a:rPr>
            <a:t>Estimated</a:t>
          </a:r>
          <a:r>
            <a:rPr lang="es-ES_tradnl" sz="1000" b="1" baseline="0">
              <a:solidFill>
                <a:schemeClr val="tx1"/>
              </a:solidFill>
            </a:rPr>
            <a:t> stock OH</a:t>
          </a:r>
          <a:endParaRPr lang="es-ES_tradnl" sz="1000" b="1"/>
        </a:p>
      </xdr:txBody>
    </xdr:sp>
    <xdr:clientData/>
  </xdr:oneCellAnchor>
  <xdr:oneCellAnchor>
    <xdr:from>
      <xdr:col>0</xdr:col>
      <xdr:colOff>12170910</xdr:colOff>
      <xdr:row>9</xdr:row>
      <xdr:rowOff>33816</xdr:rowOff>
    </xdr:from>
    <xdr:ext cx="2067982" cy="155804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 txBox="1"/>
      </xdr:nvSpPr>
      <xdr:spPr>
        <a:xfrm>
          <a:off x="12170910" y="1728380"/>
          <a:ext cx="2067982" cy="155804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shade val="95000"/>
              <a:satMod val="105000"/>
            </a:schemeClr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rtlCol="0" anchor="ctr" anchorCtr="1">
          <a:noAutofit/>
        </a:bodyPr>
        <a:lstStyle/>
        <a:p>
          <a:pPr algn="l"/>
          <a:r>
            <a:rPr lang="es-ES_tradnl" sz="1000" b="1">
              <a:solidFill>
                <a:srgbClr val="000099"/>
              </a:solidFill>
            </a:rPr>
            <a:t>OUTPUT: </a:t>
          </a:r>
          <a:r>
            <a:rPr lang="es-ES_tradnl" sz="1000" b="1">
              <a:solidFill>
                <a:schemeClr val="tx1"/>
              </a:solidFill>
            </a:rPr>
            <a:t>Estimated</a:t>
          </a:r>
          <a:r>
            <a:rPr lang="es-ES_tradnl" sz="1000" b="1" baseline="0">
              <a:solidFill>
                <a:schemeClr val="tx1"/>
              </a:solidFill>
            </a:rPr>
            <a:t> stock IT / IP</a:t>
          </a:r>
          <a:endParaRPr lang="es-ES_tradnl" sz="1000" b="1"/>
        </a:p>
      </xdr:txBody>
    </xdr:sp>
    <xdr:clientData/>
  </xdr:oneCellAnchor>
  <xdr:oneCellAnchor>
    <xdr:from>
      <xdr:col>0</xdr:col>
      <xdr:colOff>12170910</xdr:colOff>
      <xdr:row>10</xdr:row>
      <xdr:rowOff>54837</xdr:rowOff>
    </xdr:from>
    <xdr:ext cx="2067982" cy="155804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12170910" y="1937686"/>
          <a:ext cx="2067982" cy="155804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shade val="95000"/>
              <a:satMod val="105000"/>
            </a:schemeClr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rtlCol="0" anchor="ctr" anchorCtr="1">
          <a:noAutofit/>
        </a:bodyPr>
        <a:lstStyle/>
        <a:p>
          <a:pPr algn="l"/>
          <a:r>
            <a:rPr lang="es-ES_tradnl" sz="1000" b="1">
              <a:solidFill>
                <a:srgbClr val="000099"/>
              </a:solidFill>
            </a:rPr>
            <a:t>OUTPUT: </a:t>
          </a:r>
          <a:r>
            <a:rPr lang="es-ES_tradnl" sz="1000" b="1">
              <a:solidFill>
                <a:schemeClr val="tx1"/>
              </a:solidFill>
            </a:rPr>
            <a:t>Probability</a:t>
          </a:r>
          <a:r>
            <a:rPr lang="es-ES_tradnl" sz="1000" b="1" baseline="0">
              <a:solidFill>
                <a:schemeClr val="tx1"/>
              </a:solidFill>
            </a:rPr>
            <a:t> of stockouts</a:t>
          </a:r>
          <a:endParaRPr lang="es-ES_tradnl" sz="1000" b="1"/>
        </a:p>
      </xdr:txBody>
    </xdr:sp>
    <xdr:clientData/>
  </xdr:oneCellAnchor>
  <xdr:oneCellAnchor>
    <xdr:from>
      <xdr:col>0</xdr:col>
      <xdr:colOff>12170910</xdr:colOff>
      <xdr:row>11</xdr:row>
      <xdr:rowOff>75857</xdr:rowOff>
    </xdr:from>
    <xdr:ext cx="2067982" cy="155804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/>
      </xdr:nvSpPr>
      <xdr:spPr>
        <a:xfrm>
          <a:off x="12170910" y="2146991"/>
          <a:ext cx="2067982" cy="155804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shade val="95000"/>
              <a:satMod val="105000"/>
            </a:schemeClr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rtlCol="0" anchor="ctr" anchorCtr="1">
          <a:noAutofit/>
        </a:bodyPr>
        <a:lstStyle/>
        <a:p>
          <a:pPr algn="l"/>
          <a:r>
            <a:rPr lang="es-ES_tradnl" sz="1000" b="1">
              <a:solidFill>
                <a:srgbClr val="000099"/>
              </a:solidFill>
            </a:rPr>
            <a:t>OUTPUT: </a:t>
          </a:r>
          <a:r>
            <a:rPr lang="es-ES_tradnl" sz="1000" b="1">
              <a:solidFill>
                <a:schemeClr val="tx1"/>
              </a:solidFill>
            </a:rPr>
            <a:t>Average stock in units</a:t>
          </a:r>
          <a:endParaRPr lang="es-ES_tradnl" sz="1000" b="1"/>
        </a:p>
      </xdr:txBody>
    </xdr:sp>
    <xdr:clientData/>
  </xdr:oneCellAnchor>
  <xdr:oneCellAnchor>
    <xdr:from>
      <xdr:col>0</xdr:col>
      <xdr:colOff>12170910</xdr:colOff>
      <xdr:row>12</xdr:row>
      <xdr:rowOff>96877</xdr:rowOff>
    </xdr:from>
    <xdr:ext cx="2067982" cy="155804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/>
      </xdr:nvSpPr>
      <xdr:spPr>
        <a:xfrm>
          <a:off x="12170910" y="2356296"/>
          <a:ext cx="2067982" cy="155804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shade val="95000"/>
              <a:satMod val="105000"/>
            </a:schemeClr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rtlCol="0" anchor="ctr" anchorCtr="1">
          <a:noAutofit/>
        </a:bodyPr>
        <a:lstStyle/>
        <a:p>
          <a:pPr algn="l"/>
          <a:r>
            <a:rPr lang="es-ES_tradnl" sz="1000" b="1">
              <a:solidFill>
                <a:srgbClr val="000099"/>
              </a:solidFill>
            </a:rPr>
            <a:t>OUTPUT: </a:t>
          </a:r>
          <a:r>
            <a:rPr lang="es-ES_tradnl" sz="1000" b="1">
              <a:solidFill>
                <a:schemeClr val="tx1"/>
              </a:solidFill>
            </a:rPr>
            <a:t># of orders per year</a:t>
          </a:r>
          <a:endParaRPr lang="es-ES_tradnl" sz="1000" b="1"/>
        </a:p>
      </xdr:txBody>
    </xdr:sp>
    <xdr:clientData/>
  </xdr:oneCellAnchor>
  <xdr:oneCellAnchor>
    <xdr:from>
      <xdr:col>0</xdr:col>
      <xdr:colOff>12170910</xdr:colOff>
      <xdr:row>13</xdr:row>
      <xdr:rowOff>128846</xdr:rowOff>
    </xdr:from>
    <xdr:ext cx="2067982" cy="155804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12170910" y="2576549"/>
          <a:ext cx="2067982" cy="155804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shade val="95000"/>
              <a:satMod val="105000"/>
            </a:schemeClr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rtlCol="0" anchor="ctr" anchorCtr="1">
          <a:noAutofit/>
        </a:bodyPr>
        <a:lstStyle/>
        <a:p>
          <a:pPr algn="l"/>
          <a:r>
            <a:rPr lang="es-ES_tradnl" sz="1000" b="1">
              <a:solidFill>
                <a:srgbClr val="000099"/>
              </a:solidFill>
            </a:rPr>
            <a:t>OUTPUT: </a:t>
          </a:r>
          <a:r>
            <a:rPr lang="es-ES_tradnl" sz="1000" b="1">
              <a:solidFill>
                <a:schemeClr val="tx1"/>
              </a:solidFill>
            </a:rPr>
            <a:t>Yearly</a:t>
          </a:r>
          <a:r>
            <a:rPr lang="es-ES_tradnl" sz="1000" b="1" baseline="0">
              <a:solidFill>
                <a:schemeClr val="tx1"/>
              </a:solidFill>
            </a:rPr>
            <a:t> ordering costs</a:t>
          </a:r>
          <a:endParaRPr lang="es-ES_tradnl" sz="1000" b="1"/>
        </a:p>
      </xdr:txBody>
    </xdr:sp>
    <xdr:clientData/>
  </xdr:oneCellAnchor>
  <xdr:oneCellAnchor>
    <xdr:from>
      <xdr:col>0</xdr:col>
      <xdr:colOff>12170910</xdr:colOff>
      <xdr:row>14</xdr:row>
      <xdr:rowOff>154610</xdr:rowOff>
    </xdr:from>
    <xdr:ext cx="2067982" cy="155804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/>
      </xdr:nvSpPr>
      <xdr:spPr>
        <a:xfrm>
          <a:off x="12170910" y="2790598"/>
          <a:ext cx="2067982" cy="155804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shade val="95000"/>
              <a:satMod val="105000"/>
            </a:schemeClr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rtlCol="0" anchor="ctr" anchorCtr="1">
          <a:noAutofit/>
        </a:bodyPr>
        <a:lstStyle/>
        <a:p>
          <a:pPr algn="l"/>
          <a:r>
            <a:rPr lang="es-ES_tradnl" sz="1000" b="1">
              <a:solidFill>
                <a:srgbClr val="000099"/>
              </a:solidFill>
            </a:rPr>
            <a:t>OUTPUT: </a:t>
          </a:r>
          <a:r>
            <a:rPr lang="es-ES_tradnl" sz="1000" b="1">
              <a:solidFill>
                <a:schemeClr val="tx1"/>
              </a:solidFill>
            </a:rPr>
            <a:t>Yearly</a:t>
          </a:r>
          <a:r>
            <a:rPr lang="es-ES_tradnl" sz="1000" b="1" baseline="0">
              <a:solidFill>
                <a:schemeClr val="tx1"/>
              </a:solidFill>
            </a:rPr>
            <a:t> holding costs</a:t>
          </a:r>
          <a:endParaRPr lang="es-ES_tradnl" sz="1000" b="1"/>
        </a:p>
      </xdr:txBody>
    </xdr:sp>
    <xdr:clientData/>
  </xdr:oneCellAnchor>
  <xdr:twoCellAnchor>
    <xdr:from>
      <xdr:col>0</xdr:col>
      <xdr:colOff>9794875</xdr:colOff>
      <xdr:row>8</xdr:row>
      <xdr:rowOff>94190</xdr:rowOff>
    </xdr:from>
    <xdr:to>
      <xdr:col>0</xdr:col>
      <xdr:colOff>11782425</xdr:colOff>
      <xdr:row>9</xdr:row>
      <xdr:rowOff>76200</xdr:rowOff>
    </xdr:to>
    <xdr:sp macro="" textlink="">
      <xdr:nvSpPr>
        <xdr:cNvPr id="71" name="Rectangle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>
          <a:off x="9794875" y="1618190"/>
          <a:ext cx="1987550" cy="172510"/>
        </a:xfrm>
        <a:prstGeom prst="rect">
          <a:avLst/>
        </a:prstGeom>
        <a:noFill/>
        <a:ln w="15875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0</xdr:col>
      <xdr:colOff>9794875</xdr:colOff>
      <xdr:row>9</xdr:row>
      <xdr:rowOff>94190</xdr:rowOff>
    </xdr:from>
    <xdr:to>
      <xdr:col>0</xdr:col>
      <xdr:colOff>11782425</xdr:colOff>
      <xdr:row>10</xdr:row>
      <xdr:rowOff>76200</xdr:rowOff>
    </xdr:to>
    <xdr:sp macro="" textlink="">
      <xdr:nvSpPr>
        <xdr:cNvPr id="75" name="Rectangle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>
        <a:xfrm>
          <a:off x="9794875" y="1808690"/>
          <a:ext cx="1987550" cy="172510"/>
        </a:xfrm>
        <a:prstGeom prst="rect">
          <a:avLst/>
        </a:prstGeom>
        <a:noFill/>
        <a:ln w="15875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0</xdr:col>
      <xdr:colOff>9794875</xdr:colOff>
      <xdr:row>10</xdr:row>
      <xdr:rowOff>94190</xdr:rowOff>
    </xdr:from>
    <xdr:to>
      <xdr:col>0</xdr:col>
      <xdr:colOff>11782425</xdr:colOff>
      <xdr:row>11</xdr:row>
      <xdr:rowOff>76200</xdr:rowOff>
    </xdr:to>
    <xdr:sp macro="" textlink="">
      <xdr:nvSpPr>
        <xdr:cNvPr id="76" name="Rectangle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>
        <a:xfrm>
          <a:off x="9794875" y="1999190"/>
          <a:ext cx="1987550" cy="172510"/>
        </a:xfrm>
        <a:prstGeom prst="rect">
          <a:avLst/>
        </a:prstGeom>
        <a:noFill/>
        <a:ln w="15875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0</xdr:col>
      <xdr:colOff>9794875</xdr:colOff>
      <xdr:row>11</xdr:row>
      <xdr:rowOff>94190</xdr:rowOff>
    </xdr:from>
    <xdr:to>
      <xdr:col>0</xdr:col>
      <xdr:colOff>11782425</xdr:colOff>
      <xdr:row>12</xdr:row>
      <xdr:rowOff>76200</xdr:rowOff>
    </xdr:to>
    <xdr:sp macro="" textlink="">
      <xdr:nvSpPr>
        <xdr:cNvPr id="77" name="Rectangle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9794875" y="2189690"/>
          <a:ext cx="1987550" cy="172510"/>
        </a:xfrm>
        <a:prstGeom prst="rect">
          <a:avLst/>
        </a:prstGeom>
        <a:noFill/>
        <a:ln w="15875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0</xdr:col>
      <xdr:colOff>9794875</xdr:colOff>
      <xdr:row>12</xdr:row>
      <xdr:rowOff>94190</xdr:rowOff>
    </xdr:from>
    <xdr:to>
      <xdr:col>0</xdr:col>
      <xdr:colOff>11782425</xdr:colOff>
      <xdr:row>13</xdr:row>
      <xdr:rowOff>76200</xdr:rowOff>
    </xdr:to>
    <xdr:sp macro="" textlink="">
      <xdr:nvSpPr>
        <xdr:cNvPr id="78" name="Rectangle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>
        <a:xfrm>
          <a:off x="9794875" y="2380190"/>
          <a:ext cx="1987550" cy="172510"/>
        </a:xfrm>
        <a:prstGeom prst="rect">
          <a:avLst/>
        </a:prstGeom>
        <a:noFill/>
        <a:ln w="15875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0</xdr:col>
      <xdr:colOff>9794875</xdr:colOff>
      <xdr:row>13</xdr:row>
      <xdr:rowOff>94190</xdr:rowOff>
    </xdr:from>
    <xdr:to>
      <xdr:col>0</xdr:col>
      <xdr:colOff>11782425</xdr:colOff>
      <xdr:row>14</xdr:row>
      <xdr:rowOff>76200</xdr:rowOff>
    </xdr:to>
    <xdr:sp macro="" textlink="">
      <xdr:nvSpPr>
        <xdr:cNvPr id="79" name="Rectangle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/>
      </xdr:nvSpPr>
      <xdr:spPr>
        <a:xfrm>
          <a:off x="9794875" y="2570690"/>
          <a:ext cx="1987550" cy="172510"/>
        </a:xfrm>
        <a:prstGeom prst="rect">
          <a:avLst/>
        </a:prstGeom>
        <a:noFill/>
        <a:ln w="15875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0</xdr:col>
      <xdr:colOff>9794875</xdr:colOff>
      <xdr:row>14</xdr:row>
      <xdr:rowOff>94190</xdr:rowOff>
    </xdr:from>
    <xdr:to>
      <xdr:col>0</xdr:col>
      <xdr:colOff>11782425</xdr:colOff>
      <xdr:row>15</xdr:row>
      <xdr:rowOff>76200</xdr:rowOff>
    </xdr:to>
    <xdr:sp macro="" textlink="">
      <xdr:nvSpPr>
        <xdr:cNvPr id="80" name="Rectangle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/>
      </xdr:nvSpPr>
      <xdr:spPr>
        <a:xfrm>
          <a:off x="9794875" y="2761190"/>
          <a:ext cx="1987550" cy="172510"/>
        </a:xfrm>
        <a:prstGeom prst="rect">
          <a:avLst/>
        </a:prstGeom>
        <a:noFill/>
        <a:ln w="15875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0</xdr:col>
      <xdr:colOff>9794875</xdr:colOff>
      <xdr:row>15</xdr:row>
      <xdr:rowOff>103715</xdr:rowOff>
    </xdr:from>
    <xdr:to>
      <xdr:col>0</xdr:col>
      <xdr:colOff>11782425</xdr:colOff>
      <xdr:row>16</xdr:row>
      <xdr:rowOff>85725</xdr:rowOff>
    </xdr:to>
    <xdr:sp macro="" textlink="">
      <xdr:nvSpPr>
        <xdr:cNvPr id="84" name="Rectangle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/>
      </xdr:nvSpPr>
      <xdr:spPr>
        <a:xfrm>
          <a:off x="9794875" y="2961215"/>
          <a:ext cx="1987550" cy="172510"/>
        </a:xfrm>
        <a:prstGeom prst="rect">
          <a:avLst/>
        </a:prstGeom>
        <a:noFill/>
        <a:ln w="15875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0</xdr:col>
      <xdr:colOff>11782426</xdr:colOff>
      <xdr:row>8</xdr:row>
      <xdr:rowOff>101646</xdr:rowOff>
    </xdr:from>
    <xdr:to>
      <xdr:col>0</xdr:col>
      <xdr:colOff>12170911</xdr:colOff>
      <xdr:row>8</xdr:row>
      <xdr:rowOff>179338</xdr:rowOff>
    </xdr:to>
    <xdr:cxnSp macro="">
      <xdr:nvCxnSpPr>
        <xdr:cNvPr id="85" name="Elbow Connector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CxnSpPr>
          <a:stCxn id="57" idx="1"/>
          <a:endCxn id="71" idx="3"/>
        </xdr:cNvCxnSpPr>
      </xdr:nvCxnSpPr>
      <xdr:spPr>
        <a:xfrm rot="10800000" flipV="1">
          <a:off x="11782426" y="1607925"/>
          <a:ext cx="388485" cy="77692"/>
        </a:xfrm>
        <a:prstGeom prst="bentConnector3">
          <a:avLst>
            <a:gd name="adj1" fmla="val 50000"/>
          </a:avLst>
        </a:prstGeom>
        <a:ln w="12700"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11782426</xdr:colOff>
      <xdr:row>9</xdr:row>
      <xdr:rowOff>111718</xdr:rowOff>
    </xdr:from>
    <xdr:to>
      <xdr:col>0</xdr:col>
      <xdr:colOff>12170911</xdr:colOff>
      <xdr:row>9</xdr:row>
      <xdr:rowOff>179338</xdr:rowOff>
    </xdr:to>
    <xdr:cxnSp macro="">
      <xdr:nvCxnSpPr>
        <xdr:cNvPr id="94" name="Elbow Connector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CxnSpPr>
          <a:stCxn id="60" idx="1"/>
          <a:endCxn id="75" idx="3"/>
        </xdr:cNvCxnSpPr>
      </xdr:nvCxnSpPr>
      <xdr:spPr>
        <a:xfrm rot="10800000" flipV="1">
          <a:off x="11782426" y="1806282"/>
          <a:ext cx="388485" cy="67620"/>
        </a:xfrm>
        <a:prstGeom prst="bentConnector3">
          <a:avLst>
            <a:gd name="adj1" fmla="val 50000"/>
          </a:avLst>
        </a:prstGeom>
        <a:ln w="12700"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11782426</xdr:colOff>
      <xdr:row>10</xdr:row>
      <xdr:rowOff>132738</xdr:rowOff>
    </xdr:from>
    <xdr:to>
      <xdr:col>0</xdr:col>
      <xdr:colOff>12170911</xdr:colOff>
      <xdr:row>10</xdr:row>
      <xdr:rowOff>179337</xdr:rowOff>
    </xdr:to>
    <xdr:cxnSp macro="">
      <xdr:nvCxnSpPr>
        <xdr:cNvPr id="95" name="Elbow Connector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CxnSpPr>
          <a:stCxn id="66" idx="1"/>
          <a:endCxn id="76" idx="3"/>
        </xdr:cNvCxnSpPr>
      </xdr:nvCxnSpPr>
      <xdr:spPr>
        <a:xfrm rot="10800000" flipV="1">
          <a:off x="11782426" y="2015587"/>
          <a:ext cx="388485" cy="46599"/>
        </a:xfrm>
        <a:prstGeom prst="bentConnector3">
          <a:avLst>
            <a:gd name="adj1" fmla="val 50000"/>
          </a:avLst>
        </a:prstGeom>
        <a:ln w="12700"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11782426</xdr:colOff>
      <xdr:row>11</xdr:row>
      <xdr:rowOff>153758</xdr:rowOff>
    </xdr:from>
    <xdr:to>
      <xdr:col>0</xdr:col>
      <xdr:colOff>12170911</xdr:colOff>
      <xdr:row>11</xdr:row>
      <xdr:rowOff>179337</xdr:rowOff>
    </xdr:to>
    <xdr:cxnSp macro="">
      <xdr:nvCxnSpPr>
        <xdr:cNvPr id="96" name="Elbow Connector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CxnSpPr>
          <a:stCxn id="67" idx="1"/>
          <a:endCxn id="77" idx="3"/>
        </xdr:cNvCxnSpPr>
      </xdr:nvCxnSpPr>
      <xdr:spPr>
        <a:xfrm rot="10800000" flipV="1">
          <a:off x="11782426" y="2224892"/>
          <a:ext cx="388485" cy="25579"/>
        </a:xfrm>
        <a:prstGeom prst="bentConnector3">
          <a:avLst>
            <a:gd name="adj1" fmla="val 50000"/>
          </a:avLst>
        </a:prstGeom>
        <a:ln w="12700"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11782426</xdr:colOff>
      <xdr:row>12</xdr:row>
      <xdr:rowOff>174779</xdr:rowOff>
    </xdr:from>
    <xdr:to>
      <xdr:col>0</xdr:col>
      <xdr:colOff>12170911</xdr:colOff>
      <xdr:row>12</xdr:row>
      <xdr:rowOff>179337</xdr:rowOff>
    </xdr:to>
    <xdr:cxnSp macro="">
      <xdr:nvCxnSpPr>
        <xdr:cNvPr id="97" name="Elbow Connector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CxnSpPr>
          <a:stCxn id="68" idx="1"/>
          <a:endCxn id="78" idx="3"/>
        </xdr:cNvCxnSpPr>
      </xdr:nvCxnSpPr>
      <xdr:spPr>
        <a:xfrm rot="10800000" flipV="1">
          <a:off x="11782426" y="2434198"/>
          <a:ext cx="388485" cy="4558"/>
        </a:xfrm>
        <a:prstGeom prst="bentConnector3">
          <a:avLst>
            <a:gd name="adj1" fmla="val 50000"/>
          </a:avLst>
        </a:prstGeom>
        <a:ln w="12700"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11782426</xdr:colOff>
      <xdr:row>13</xdr:row>
      <xdr:rowOff>179338</xdr:rowOff>
    </xdr:from>
    <xdr:to>
      <xdr:col>0</xdr:col>
      <xdr:colOff>12170911</xdr:colOff>
      <xdr:row>14</xdr:row>
      <xdr:rowOff>18463</xdr:rowOff>
    </xdr:to>
    <xdr:cxnSp macro="">
      <xdr:nvCxnSpPr>
        <xdr:cNvPr id="98" name="Elbow Connector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CxnSpPr>
          <a:stCxn id="69" idx="1"/>
          <a:endCxn id="79" idx="3"/>
        </xdr:cNvCxnSpPr>
      </xdr:nvCxnSpPr>
      <xdr:spPr>
        <a:xfrm rot="10800000">
          <a:off x="11782426" y="2627041"/>
          <a:ext cx="388485" cy="27410"/>
        </a:xfrm>
        <a:prstGeom prst="bentConnector3">
          <a:avLst>
            <a:gd name="adj1" fmla="val 50000"/>
          </a:avLst>
        </a:prstGeom>
        <a:ln w="12700"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11782426</xdr:colOff>
      <xdr:row>14</xdr:row>
      <xdr:rowOff>179338</xdr:rowOff>
    </xdr:from>
    <xdr:to>
      <xdr:col>0</xdr:col>
      <xdr:colOff>12170911</xdr:colOff>
      <xdr:row>15</xdr:row>
      <xdr:rowOff>44227</xdr:rowOff>
    </xdr:to>
    <xdr:cxnSp macro="">
      <xdr:nvCxnSpPr>
        <xdr:cNvPr id="99" name="Elbow Connector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CxnSpPr>
          <a:stCxn id="70" idx="1"/>
          <a:endCxn id="80" idx="3"/>
        </xdr:cNvCxnSpPr>
      </xdr:nvCxnSpPr>
      <xdr:spPr>
        <a:xfrm rot="10800000">
          <a:off x="11782426" y="2815326"/>
          <a:ext cx="388485" cy="53174"/>
        </a:xfrm>
        <a:prstGeom prst="bentConnector3">
          <a:avLst>
            <a:gd name="adj1" fmla="val 50000"/>
          </a:avLst>
        </a:prstGeom>
        <a:ln w="12700"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12170910</xdr:colOff>
      <xdr:row>15</xdr:row>
      <xdr:rowOff>172124</xdr:rowOff>
    </xdr:from>
    <xdr:ext cx="2067982" cy="155804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 txBox="1"/>
      </xdr:nvSpPr>
      <xdr:spPr>
        <a:xfrm>
          <a:off x="12170910" y="2996397"/>
          <a:ext cx="2067982" cy="155804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shade val="95000"/>
              <a:satMod val="105000"/>
            </a:schemeClr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rtlCol="0" anchor="ctr" anchorCtr="1">
          <a:noAutofit/>
        </a:bodyPr>
        <a:lstStyle/>
        <a:p>
          <a:pPr algn="l"/>
          <a:r>
            <a:rPr lang="es-ES_tradnl" sz="1000" b="1">
              <a:solidFill>
                <a:srgbClr val="000099"/>
              </a:solidFill>
            </a:rPr>
            <a:t>OUTPUT: </a:t>
          </a:r>
          <a:r>
            <a:rPr lang="es-ES_tradnl" sz="1000" b="1">
              <a:solidFill>
                <a:schemeClr val="tx1"/>
              </a:solidFill>
            </a:rPr>
            <a:t>Total costs (OC</a:t>
          </a:r>
          <a:r>
            <a:rPr lang="es-ES_tradnl" sz="1000" b="1" baseline="0">
              <a:solidFill>
                <a:schemeClr val="tx1"/>
              </a:solidFill>
            </a:rPr>
            <a:t> + HC)</a:t>
          </a:r>
          <a:endParaRPr lang="es-ES_tradnl" sz="1000" b="1"/>
        </a:p>
      </xdr:txBody>
    </xdr:sp>
    <xdr:clientData/>
  </xdr:oneCellAnchor>
  <xdr:twoCellAnchor>
    <xdr:from>
      <xdr:col>0</xdr:col>
      <xdr:colOff>11782426</xdr:colOff>
      <xdr:row>16</xdr:row>
      <xdr:rowOff>579</xdr:rowOff>
    </xdr:from>
    <xdr:to>
      <xdr:col>0</xdr:col>
      <xdr:colOff>12170911</xdr:colOff>
      <xdr:row>16</xdr:row>
      <xdr:rowOff>61742</xdr:rowOff>
    </xdr:to>
    <xdr:cxnSp macro="">
      <xdr:nvCxnSpPr>
        <xdr:cNvPr id="101" name="Elbow Connector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CxnSpPr>
          <a:stCxn id="100" idx="1"/>
          <a:endCxn id="84" idx="3"/>
        </xdr:cNvCxnSpPr>
      </xdr:nvCxnSpPr>
      <xdr:spPr>
        <a:xfrm rot="10800000">
          <a:off x="11782426" y="3013137"/>
          <a:ext cx="388485" cy="61163"/>
        </a:xfrm>
        <a:prstGeom prst="bentConnector3">
          <a:avLst>
            <a:gd name="adj1" fmla="val 50000"/>
          </a:avLst>
        </a:prstGeom>
        <a:ln w="12700"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12170910</xdr:colOff>
      <xdr:row>17</xdr:row>
      <xdr:rowOff>11401</xdr:rowOff>
    </xdr:from>
    <xdr:ext cx="2570858" cy="15528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 txBox="1"/>
      </xdr:nvSpPr>
      <xdr:spPr>
        <a:xfrm>
          <a:off x="12170910" y="3212244"/>
          <a:ext cx="2570858" cy="155287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shade val="95000"/>
              <a:satMod val="105000"/>
            </a:schemeClr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rtlCol="0" anchor="ctr" anchorCtr="1">
          <a:noAutofit/>
        </a:bodyPr>
        <a:lstStyle/>
        <a:p>
          <a:pPr algn="l"/>
          <a:r>
            <a:rPr lang="es-ES_tradnl" sz="1000" b="1">
              <a:solidFill>
                <a:srgbClr val="000099"/>
              </a:solidFill>
            </a:rPr>
            <a:t>OUTPUT: </a:t>
          </a:r>
          <a:r>
            <a:rPr lang="es-ES_tradnl" sz="1000" b="1">
              <a:solidFill>
                <a:schemeClr val="tx1"/>
              </a:solidFill>
            </a:rPr>
            <a:t>% lots</a:t>
          </a:r>
          <a:r>
            <a:rPr lang="es-ES_tradnl" sz="1000" b="1" baseline="0">
              <a:solidFill>
                <a:schemeClr val="tx1"/>
              </a:solidFill>
            </a:rPr>
            <a:t> rejected from prod / suppl</a:t>
          </a:r>
          <a:endParaRPr lang="es-ES_tradnl" sz="1000" b="1"/>
        </a:p>
      </xdr:txBody>
    </xdr:sp>
    <xdr:clientData/>
  </xdr:oneCellAnchor>
  <xdr:twoCellAnchor>
    <xdr:from>
      <xdr:col>0</xdr:col>
      <xdr:colOff>9804403</xdr:colOff>
      <xdr:row>16</xdr:row>
      <xdr:rowOff>111916</xdr:rowOff>
    </xdr:from>
    <xdr:to>
      <xdr:col>0</xdr:col>
      <xdr:colOff>11791953</xdr:colOff>
      <xdr:row>17</xdr:row>
      <xdr:rowOff>93926</xdr:rowOff>
    </xdr:to>
    <xdr:sp macro="" textlink="">
      <xdr:nvSpPr>
        <xdr:cNvPr id="103" name="Rectangle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/>
      </xdr:nvSpPr>
      <xdr:spPr>
        <a:xfrm>
          <a:off x="9804403" y="3159916"/>
          <a:ext cx="1987550" cy="172510"/>
        </a:xfrm>
        <a:prstGeom prst="rect">
          <a:avLst/>
        </a:prstGeom>
        <a:noFill/>
        <a:ln w="15875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0</xdr:col>
      <xdr:colOff>11791954</xdr:colOff>
      <xdr:row>17</xdr:row>
      <xdr:rowOff>8779</xdr:rowOff>
    </xdr:from>
    <xdr:to>
      <xdr:col>0</xdr:col>
      <xdr:colOff>12170911</xdr:colOff>
      <xdr:row>17</xdr:row>
      <xdr:rowOff>89045</xdr:rowOff>
    </xdr:to>
    <xdr:cxnSp macro="">
      <xdr:nvCxnSpPr>
        <xdr:cNvPr id="105" name="Elbow Connector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CxnSpPr>
          <a:stCxn id="102" idx="1"/>
          <a:endCxn id="103" idx="3"/>
        </xdr:cNvCxnSpPr>
      </xdr:nvCxnSpPr>
      <xdr:spPr>
        <a:xfrm rot="10800000">
          <a:off x="11791954" y="3209622"/>
          <a:ext cx="378957" cy="80266"/>
        </a:xfrm>
        <a:prstGeom prst="bentConnector3">
          <a:avLst>
            <a:gd name="adj1" fmla="val 50000"/>
          </a:avLst>
        </a:prstGeom>
        <a:ln w="12700"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9799919</xdr:colOff>
      <xdr:row>17</xdr:row>
      <xdr:rowOff>126731</xdr:rowOff>
    </xdr:from>
    <xdr:to>
      <xdr:col>0</xdr:col>
      <xdr:colOff>11787469</xdr:colOff>
      <xdr:row>18</xdr:row>
      <xdr:rowOff>108741</xdr:rowOff>
    </xdr:to>
    <xdr:sp macro="" textlink="">
      <xdr:nvSpPr>
        <xdr:cNvPr id="106" name="Rectangle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/>
      </xdr:nvSpPr>
      <xdr:spPr>
        <a:xfrm>
          <a:off x="9799919" y="3365231"/>
          <a:ext cx="1987550" cy="172510"/>
        </a:xfrm>
        <a:prstGeom prst="rect">
          <a:avLst/>
        </a:prstGeom>
        <a:noFill/>
        <a:ln w="15875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0</xdr:col>
      <xdr:colOff>9804157</xdr:colOff>
      <xdr:row>18</xdr:row>
      <xdr:rowOff>141546</xdr:rowOff>
    </xdr:from>
    <xdr:to>
      <xdr:col>0</xdr:col>
      <xdr:colOff>11791707</xdr:colOff>
      <xdr:row>19</xdr:row>
      <xdr:rowOff>123556</xdr:rowOff>
    </xdr:to>
    <xdr:sp macro="" textlink="">
      <xdr:nvSpPr>
        <xdr:cNvPr id="108" name="Rectangle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/>
      </xdr:nvSpPr>
      <xdr:spPr>
        <a:xfrm>
          <a:off x="9804157" y="3570546"/>
          <a:ext cx="1987550" cy="172510"/>
        </a:xfrm>
        <a:prstGeom prst="rect">
          <a:avLst/>
        </a:prstGeom>
        <a:noFill/>
        <a:ln w="15875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oneCellAnchor>
    <xdr:from>
      <xdr:col>0</xdr:col>
      <xdr:colOff>12170910</xdr:colOff>
      <xdr:row>18</xdr:row>
      <xdr:rowOff>33227</xdr:rowOff>
    </xdr:from>
    <xdr:ext cx="2037907" cy="166133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 txBox="1"/>
      </xdr:nvSpPr>
      <xdr:spPr>
        <a:xfrm>
          <a:off x="12170910" y="3422355"/>
          <a:ext cx="2037907" cy="166133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shade val="95000"/>
              <a:satMod val="105000"/>
            </a:schemeClr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rtlCol="0" anchor="ctr" anchorCtr="1">
          <a:noAutofit/>
        </a:bodyPr>
        <a:lstStyle/>
        <a:p>
          <a:pPr algn="l"/>
          <a:r>
            <a:rPr lang="es-ES_tradnl" sz="1000" b="1">
              <a:solidFill>
                <a:srgbClr val="000099"/>
              </a:solidFill>
            </a:rPr>
            <a:t>OUTPUT: </a:t>
          </a:r>
          <a:r>
            <a:rPr lang="es-ES_tradnl" sz="1000" b="1">
              <a:solidFill>
                <a:sysClr val="windowText" lastClr="000000"/>
              </a:solidFill>
            </a:rPr>
            <a:t>Estimated y</a:t>
          </a:r>
          <a:r>
            <a:rPr lang="es-ES_tradnl" sz="1000" b="1">
              <a:solidFill>
                <a:schemeClr val="tx1"/>
              </a:solidFill>
            </a:rPr>
            <a:t>early</a:t>
          </a:r>
          <a:r>
            <a:rPr lang="es-ES_tradnl" sz="1000" b="1" baseline="0">
              <a:solidFill>
                <a:schemeClr val="tx1"/>
              </a:solidFill>
            </a:rPr>
            <a:t> demand</a:t>
          </a:r>
          <a:endParaRPr lang="es-ES_tradnl" sz="1000" b="1"/>
        </a:p>
      </xdr:txBody>
    </xdr:sp>
    <xdr:clientData/>
  </xdr:oneCellAnchor>
  <xdr:twoCellAnchor>
    <xdr:from>
      <xdr:col>0</xdr:col>
      <xdr:colOff>11787470</xdr:colOff>
      <xdr:row>18</xdr:row>
      <xdr:rowOff>23594</xdr:rowOff>
    </xdr:from>
    <xdr:to>
      <xdr:col>0</xdr:col>
      <xdr:colOff>12170911</xdr:colOff>
      <xdr:row>18</xdr:row>
      <xdr:rowOff>116294</xdr:rowOff>
    </xdr:to>
    <xdr:cxnSp macro="">
      <xdr:nvCxnSpPr>
        <xdr:cNvPr id="111" name="Elbow Connector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CxnSpPr>
          <a:stCxn id="109" idx="1"/>
          <a:endCxn id="106" idx="3"/>
        </xdr:cNvCxnSpPr>
      </xdr:nvCxnSpPr>
      <xdr:spPr>
        <a:xfrm rot="10800000">
          <a:off x="11787470" y="3412722"/>
          <a:ext cx="383441" cy="92700"/>
        </a:xfrm>
        <a:prstGeom prst="bentConnector3">
          <a:avLst>
            <a:gd name="adj1" fmla="val 50000"/>
          </a:avLst>
        </a:prstGeom>
        <a:ln w="12700"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12201474</xdr:colOff>
      <xdr:row>19</xdr:row>
      <xdr:rowOff>97026</xdr:rowOff>
    </xdr:from>
    <xdr:ext cx="2037907" cy="166133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 txBox="1"/>
      </xdr:nvSpPr>
      <xdr:spPr>
        <a:xfrm>
          <a:off x="12201474" y="3674439"/>
          <a:ext cx="2037907" cy="166133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shade val="95000"/>
              <a:satMod val="105000"/>
            </a:schemeClr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rtlCol="0" anchor="ctr" anchorCtr="1">
          <a:noAutofit/>
        </a:bodyPr>
        <a:lstStyle/>
        <a:p>
          <a:pPr algn="l"/>
          <a:r>
            <a:rPr lang="es-ES_tradnl" sz="1000" b="1">
              <a:solidFill>
                <a:srgbClr val="000099"/>
              </a:solidFill>
            </a:rPr>
            <a:t>OUTPUT: </a:t>
          </a:r>
          <a:r>
            <a:rPr lang="es-ES_tradnl" sz="1000" b="1">
              <a:solidFill>
                <a:sysClr val="windowText" lastClr="000000"/>
              </a:solidFill>
            </a:rPr>
            <a:t>Estimated EOQ</a:t>
          </a:r>
          <a:endParaRPr lang="es-ES_tradnl" sz="1000" b="1"/>
        </a:p>
      </xdr:txBody>
    </xdr:sp>
    <xdr:clientData/>
  </xdr:oneCellAnchor>
  <xdr:twoCellAnchor>
    <xdr:from>
      <xdr:col>0</xdr:col>
      <xdr:colOff>11791708</xdr:colOff>
      <xdr:row>19</xdr:row>
      <xdr:rowOff>38409</xdr:rowOff>
    </xdr:from>
    <xdr:to>
      <xdr:col>0</xdr:col>
      <xdr:colOff>12201475</xdr:colOff>
      <xdr:row>19</xdr:row>
      <xdr:rowOff>180093</xdr:rowOff>
    </xdr:to>
    <xdr:cxnSp macro="">
      <xdr:nvCxnSpPr>
        <xdr:cNvPr id="115" name="Elbow Connector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CxnSpPr>
          <a:stCxn id="114" idx="1"/>
          <a:endCxn id="108" idx="3"/>
        </xdr:cNvCxnSpPr>
      </xdr:nvCxnSpPr>
      <xdr:spPr>
        <a:xfrm rot="10800000">
          <a:off x="11791708" y="3615822"/>
          <a:ext cx="409767" cy="141684"/>
        </a:xfrm>
        <a:prstGeom prst="bentConnector3">
          <a:avLst>
            <a:gd name="adj1" fmla="val 50000"/>
          </a:avLst>
        </a:prstGeom>
        <a:ln w="12700"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8235967</xdr:colOff>
      <xdr:row>8</xdr:row>
      <xdr:rowOff>165052</xdr:rowOff>
    </xdr:from>
    <xdr:to>
      <xdr:col>0</xdr:col>
      <xdr:colOff>9766190</xdr:colOff>
      <xdr:row>22</xdr:row>
      <xdr:rowOff>89603</xdr:rowOff>
    </xdr:to>
    <xdr:cxnSp macro="">
      <xdr:nvCxnSpPr>
        <xdr:cNvPr id="39" name="Elbow Connector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CxnSpPr>
          <a:stCxn id="38" idx="1"/>
          <a:endCxn id="87" idx="3"/>
        </xdr:cNvCxnSpPr>
      </xdr:nvCxnSpPr>
      <xdr:spPr>
        <a:xfrm rot="10800000">
          <a:off x="8235967" y="1671331"/>
          <a:ext cx="1530223" cy="2560539"/>
        </a:xfrm>
        <a:prstGeom prst="bentConnector3">
          <a:avLst>
            <a:gd name="adj1" fmla="val 50000"/>
          </a:avLst>
        </a:prstGeom>
        <a:ln w="12700"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8235966</xdr:colOff>
      <xdr:row>9</xdr:row>
      <xdr:rowOff>169283</xdr:rowOff>
    </xdr:from>
    <xdr:to>
      <xdr:col>0</xdr:col>
      <xdr:colOff>9610676</xdr:colOff>
      <xdr:row>24</xdr:row>
      <xdr:rowOff>152518</xdr:rowOff>
    </xdr:to>
    <xdr:cxnSp macro="">
      <xdr:nvCxnSpPr>
        <xdr:cNvPr id="46" name="Elbow Connector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CxnSpPr>
          <a:stCxn id="45" idx="1"/>
          <a:endCxn id="88" idx="3"/>
        </xdr:cNvCxnSpPr>
      </xdr:nvCxnSpPr>
      <xdr:spPr>
        <a:xfrm rot="10800000">
          <a:off x="8235966" y="1863847"/>
          <a:ext cx="1374710" cy="2807508"/>
        </a:xfrm>
        <a:prstGeom prst="bentConnector3">
          <a:avLst>
            <a:gd name="adj1" fmla="val 50000"/>
          </a:avLst>
        </a:prstGeom>
        <a:ln w="12700"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0</xdr:row>
      <xdr:rowOff>95250</xdr:rowOff>
    </xdr:from>
    <xdr:to>
      <xdr:col>17</xdr:col>
      <xdr:colOff>161925</xdr:colOff>
      <xdr:row>24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95250</xdr:rowOff>
    </xdr:from>
    <xdr:to>
      <xdr:col>10</xdr:col>
      <xdr:colOff>857250</xdr:colOff>
      <xdr:row>28</xdr:row>
      <xdr:rowOff>171450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9"/>
  <sheetViews>
    <sheetView showGridLines="0" tabSelected="1" zoomScale="90" zoomScaleNormal="90" zoomScaleSheetLayoutView="70" workbookViewId="0"/>
  </sheetViews>
  <sheetFormatPr defaultRowHeight="15" x14ac:dyDescent="0.25"/>
  <cols>
    <col min="1" max="1" width="206.7109375" customWidth="1"/>
    <col min="57" max="57" width="9.140625" customWidth="1"/>
  </cols>
  <sheetData>
    <row r="1" spans="1:13" x14ac:dyDescent="0.25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3" x14ac:dyDescent="0.25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</row>
    <row r="3" spans="1:13" x14ac:dyDescent="0.25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</row>
    <row r="4" spans="1:13" x14ac:dyDescent="0.25">
      <c r="A4" s="81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</row>
    <row r="5" spans="1:13" x14ac:dyDescent="0.25">
      <c r="A5" s="81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</row>
    <row r="6" spans="1:13" x14ac:dyDescent="0.25">
      <c r="A6" s="81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</row>
    <row r="7" spans="1:13" x14ac:dyDescent="0.25">
      <c r="A7" s="81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</row>
    <row r="8" spans="1:13" x14ac:dyDescent="0.25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</row>
    <row r="9" spans="1:13" x14ac:dyDescent="0.25">
      <c r="A9" s="81"/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</row>
    <row r="10" spans="1:13" x14ac:dyDescent="0.25">
      <c r="A10" s="81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</row>
    <row r="11" spans="1:13" x14ac:dyDescent="0.25">
      <c r="A11" s="81"/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</row>
    <row r="12" spans="1:13" x14ac:dyDescent="0.25">
      <c r="A12" s="81"/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</row>
    <row r="13" spans="1:13" x14ac:dyDescent="0.25">
      <c r="A13" s="81"/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</row>
    <row r="14" spans="1:13" x14ac:dyDescent="0.25">
      <c r="A14" s="81"/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</row>
    <row r="15" spans="1:13" x14ac:dyDescent="0.25">
      <c r="A15" s="81"/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</row>
    <row r="16" spans="1:13" x14ac:dyDescent="0.25">
      <c r="A16" s="81"/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</row>
    <row r="17" spans="1:13" x14ac:dyDescent="0.25">
      <c r="A17" s="81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</row>
    <row r="18" spans="1:13" x14ac:dyDescent="0.25">
      <c r="A18" s="81"/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</row>
    <row r="19" spans="1:13" x14ac:dyDescent="0.25">
      <c r="A19" s="81"/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</row>
    <row r="20" spans="1:13" x14ac:dyDescent="0.25">
      <c r="A20" s="81"/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</row>
    <row r="21" spans="1:13" x14ac:dyDescent="0.25">
      <c r="A21" s="81"/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</row>
    <row r="22" spans="1:13" x14ac:dyDescent="0.25">
      <c r="A22" s="81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</row>
    <row r="23" spans="1:13" x14ac:dyDescent="0.25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</row>
    <row r="24" spans="1:13" x14ac:dyDescent="0.25">
      <c r="A24" s="81"/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</row>
    <row r="25" spans="1:13" x14ac:dyDescent="0.25">
      <c r="A25" s="81"/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</row>
    <row r="26" spans="1:13" x14ac:dyDescent="0.25">
      <c r="A26" s="81"/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</row>
    <row r="27" spans="1:13" x14ac:dyDescent="0.25">
      <c r="A27" s="81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</row>
    <row r="28" spans="1:13" x14ac:dyDescent="0.25">
      <c r="A28" s="81"/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</row>
    <row r="29" spans="1:13" x14ac:dyDescent="0.25">
      <c r="A29" s="81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</row>
    <row r="30" spans="1:13" x14ac:dyDescent="0.25">
      <c r="A30" s="81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</row>
    <row r="31" spans="1:13" x14ac:dyDescent="0.25">
      <c r="A31" s="81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</row>
    <row r="32" spans="1:13" x14ac:dyDescent="0.25">
      <c r="A32" s="81"/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</row>
    <row r="33" spans="1:13" x14ac:dyDescent="0.25">
      <c r="A33" s="81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</row>
    <row r="34" spans="1:13" x14ac:dyDescent="0.25">
      <c r="A34" s="81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</row>
    <row r="35" spans="1:13" x14ac:dyDescent="0.25">
      <c r="A35" s="8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</row>
    <row r="36" spans="1:13" x14ac:dyDescent="0.25">
      <c r="A36" s="81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</row>
    <row r="37" spans="1:13" x14ac:dyDescent="0.25">
      <c r="A37" s="81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</row>
    <row r="38" spans="1:13" x14ac:dyDescent="0.25">
      <c r="A38" s="81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</row>
    <row r="39" spans="1:13" x14ac:dyDescent="0.25">
      <c r="A39" s="81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</row>
    <row r="40" spans="1:13" x14ac:dyDescent="0.25">
      <c r="A40" s="81"/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</row>
    <row r="41" spans="1:13" x14ac:dyDescent="0.25">
      <c r="A41" s="81"/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</row>
    <row r="42" spans="1:13" x14ac:dyDescent="0.25">
      <c r="A42" s="81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</row>
    <row r="43" spans="1:13" x14ac:dyDescent="0.25">
      <c r="A43" s="81"/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</row>
    <row r="44" spans="1:13" x14ac:dyDescent="0.25">
      <c r="A44" s="81"/>
      <c r="B44" s="81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</row>
    <row r="45" spans="1:13" x14ac:dyDescent="0.25">
      <c r="A45" s="81"/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</row>
    <row r="46" spans="1:13" x14ac:dyDescent="0.25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</row>
    <row r="47" spans="1:13" x14ac:dyDescent="0.25">
      <c r="A47" s="81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</row>
    <row r="48" spans="1:13" x14ac:dyDescent="0.25">
      <c r="A48" s="81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</row>
    <row r="49" spans="1:13" x14ac:dyDescent="0.25">
      <c r="A49" s="81"/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</row>
    <row r="50" spans="1:13" x14ac:dyDescent="0.25">
      <c r="A50" s="81"/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</row>
    <row r="51" spans="1:13" x14ac:dyDescent="0.25">
      <c r="A51" s="81"/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</row>
    <row r="52" spans="1:13" x14ac:dyDescent="0.25">
      <c r="A52" s="81"/>
      <c r="B52" s="81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</row>
    <row r="53" spans="1:13" x14ac:dyDescent="0.25">
      <c r="A53" s="81"/>
      <c r="B53" s="81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</row>
    <row r="54" spans="1:13" x14ac:dyDescent="0.25">
      <c r="A54" s="81"/>
      <c r="B54" s="81"/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</row>
    <row r="55" spans="1:13" x14ac:dyDescent="0.25">
      <c r="A55" s="81"/>
      <c r="B55" s="81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</row>
    <row r="56" spans="1:13" x14ac:dyDescent="0.25">
      <c r="A56" s="81"/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</row>
    <row r="57" spans="1:13" x14ac:dyDescent="0.25">
      <c r="A57" s="81"/>
      <c r="B57" s="81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</row>
    <row r="58" spans="1:13" x14ac:dyDescent="0.25">
      <c r="A58" s="81"/>
      <c r="B58" s="81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1"/>
    </row>
    <row r="59" spans="1:13" x14ac:dyDescent="0.25">
      <c r="A59" s="81"/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</row>
    <row r="60" spans="1:13" x14ac:dyDescent="0.25">
      <c r="A60" s="81"/>
      <c r="B60" s="81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1"/>
    </row>
    <row r="61" spans="1:13" x14ac:dyDescent="0.25">
      <c r="A61" s="81"/>
      <c r="B61" s="81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1"/>
    </row>
    <row r="62" spans="1:13" x14ac:dyDescent="0.25">
      <c r="A62" s="81"/>
      <c r="B62" s="81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81"/>
    </row>
    <row r="63" spans="1:13" x14ac:dyDescent="0.25">
      <c r="A63" s="81"/>
      <c r="B63" s="81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</row>
    <row r="64" spans="1:13" x14ac:dyDescent="0.25">
      <c r="A64" s="81"/>
      <c r="B64" s="81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</row>
    <row r="65" spans="1:13" x14ac:dyDescent="0.25">
      <c r="A65" s="81"/>
      <c r="B65" s="81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</row>
    <row r="66" spans="1:13" x14ac:dyDescent="0.25">
      <c r="A66" s="81"/>
      <c r="B66" s="81"/>
      <c r="C66" s="81"/>
      <c r="D66" s="81"/>
      <c r="E66" s="81"/>
      <c r="F66" s="81"/>
      <c r="G66" s="81"/>
      <c r="H66" s="81"/>
      <c r="I66" s="81"/>
      <c r="J66" s="81"/>
      <c r="K66" s="81"/>
      <c r="L66" s="81"/>
      <c r="M66" s="81"/>
    </row>
    <row r="67" spans="1:13" x14ac:dyDescent="0.25">
      <c r="A67" s="81"/>
      <c r="B67" s="81"/>
      <c r="C67" s="81"/>
      <c r="D67" s="81"/>
      <c r="E67" s="81"/>
      <c r="F67" s="81"/>
      <c r="G67" s="81"/>
      <c r="H67" s="81"/>
      <c r="I67" s="81"/>
      <c r="J67" s="81"/>
      <c r="K67" s="81"/>
      <c r="L67" s="81"/>
      <c r="M67" s="81"/>
    </row>
    <row r="68" spans="1:13" x14ac:dyDescent="0.25">
      <c r="A68" s="81"/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</row>
    <row r="69" spans="1:13" x14ac:dyDescent="0.25">
      <c r="A69" s="81"/>
      <c r="B69" s="81"/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</row>
    <row r="70" spans="1:13" x14ac:dyDescent="0.25">
      <c r="A70" s="81"/>
      <c r="B70" s="81"/>
      <c r="C70" s="81"/>
      <c r="D70" s="81"/>
      <c r="E70" s="81"/>
      <c r="F70" s="81"/>
      <c r="G70" s="81"/>
      <c r="H70" s="81"/>
      <c r="I70" s="81"/>
      <c r="J70" s="81"/>
      <c r="K70" s="81"/>
      <c r="L70" s="81"/>
      <c r="M70" s="81"/>
    </row>
    <row r="71" spans="1:13" x14ac:dyDescent="0.25">
      <c r="A71" s="81"/>
      <c r="B71" s="81"/>
      <c r="C71" s="81"/>
      <c r="D71" s="81"/>
      <c r="E71" s="81"/>
      <c r="F71" s="81"/>
      <c r="G71" s="81"/>
      <c r="H71" s="81"/>
      <c r="I71" s="81"/>
      <c r="J71" s="81"/>
      <c r="K71" s="81"/>
      <c r="L71" s="81"/>
      <c r="M71" s="81"/>
    </row>
    <row r="72" spans="1:13" x14ac:dyDescent="0.25">
      <c r="A72" s="81"/>
      <c r="B72" s="81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</row>
    <row r="73" spans="1:13" x14ac:dyDescent="0.25">
      <c r="A73" s="81"/>
      <c r="B73" s="81"/>
      <c r="C73" s="81"/>
      <c r="D73" s="81"/>
      <c r="E73" s="81"/>
      <c r="F73" s="81"/>
      <c r="G73" s="81"/>
      <c r="H73" s="81"/>
      <c r="I73" s="81"/>
      <c r="J73" s="81"/>
      <c r="K73" s="81"/>
      <c r="L73" s="81"/>
      <c r="M73" s="81"/>
    </row>
    <row r="74" spans="1:13" x14ac:dyDescent="0.25">
      <c r="A74" s="81"/>
      <c r="B74" s="81"/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</row>
    <row r="75" spans="1:13" x14ac:dyDescent="0.25">
      <c r="A75" s="81"/>
      <c r="B75" s="81"/>
      <c r="C75" s="81"/>
      <c r="D75" s="81"/>
      <c r="E75" s="81"/>
      <c r="F75" s="81"/>
      <c r="G75" s="81"/>
      <c r="H75" s="81"/>
      <c r="I75" s="81"/>
      <c r="J75" s="81"/>
      <c r="K75" s="81"/>
      <c r="L75" s="81"/>
      <c r="M75" s="81"/>
    </row>
    <row r="76" spans="1:13" x14ac:dyDescent="0.25">
      <c r="A76" s="81"/>
      <c r="B76" s="81"/>
      <c r="C76" s="81"/>
      <c r="D76" s="81"/>
      <c r="E76" s="81"/>
      <c r="F76" s="81"/>
      <c r="G76" s="81"/>
      <c r="H76" s="81"/>
      <c r="I76" s="81"/>
      <c r="J76" s="81"/>
      <c r="K76" s="81"/>
      <c r="L76" s="81"/>
      <c r="M76" s="81"/>
    </row>
    <row r="77" spans="1:13" x14ac:dyDescent="0.25">
      <c r="A77" s="81"/>
      <c r="B77" s="81"/>
      <c r="C77" s="81"/>
      <c r="D77" s="81"/>
      <c r="E77" s="81"/>
      <c r="F77" s="81"/>
      <c r="G77" s="81"/>
      <c r="H77" s="81"/>
      <c r="I77" s="81"/>
      <c r="J77" s="81"/>
      <c r="K77" s="81"/>
      <c r="L77" s="81"/>
      <c r="M77" s="81"/>
    </row>
    <row r="78" spans="1:13" x14ac:dyDescent="0.25">
      <c r="A78" s="81"/>
      <c r="B78" s="81"/>
      <c r="C78" s="81"/>
      <c r="D78" s="81"/>
      <c r="E78" s="81"/>
      <c r="F78" s="81"/>
      <c r="G78" s="81"/>
      <c r="H78" s="81"/>
      <c r="I78" s="81"/>
      <c r="J78" s="81"/>
      <c r="K78" s="81"/>
      <c r="L78" s="81"/>
      <c r="M78" s="81"/>
    </row>
    <row r="79" spans="1:13" x14ac:dyDescent="0.25">
      <c r="A79" s="81"/>
      <c r="B79" s="81"/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</row>
    <row r="80" spans="1:13" x14ac:dyDescent="0.25">
      <c r="A80" s="81"/>
      <c r="B80" s="81"/>
      <c r="C80" s="81"/>
      <c r="D80" s="81"/>
      <c r="E80" s="81"/>
      <c r="F80" s="81"/>
      <c r="G80" s="81"/>
      <c r="H80" s="81"/>
      <c r="I80" s="81"/>
      <c r="J80" s="81"/>
      <c r="K80" s="81"/>
      <c r="L80" s="81"/>
      <c r="M80" s="81"/>
    </row>
    <row r="81" spans="1:13" x14ac:dyDescent="0.25">
      <c r="A81" s="81"/>
      <c r="B81" s="81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</row>
    <row r="82" spans="1:13" x14ac:dyDescent="0.25">
      <c r="A82" s="81"/>
      <c r="B82" s="81"/>
      <c r="C82" s="81"/>
      <c r="D82" s="81"/>
      <c r="E82" s="81"/>
      <c r="F82" s="81"/>
      <c r="G82" s="81"/>
      <c r="H82" s="81"/>
      <c r="I82" s="81"/>
      <c r="J82" s="81"/>
      <c r="K82" s="81"/>
      <c r="L82" s="81"/>
      <c r="M82" s="81"/>
    </row>
    <row r="83" spans="1:13" x14ac:dyDescent="0.25">
      <c r="A83" s="81"/>
      <c r="B83" s="81"/>
      <c r="C83" s="81"/>
      <c r="D83" s="81"/>
      <c r="E83" s="81"/>
      <c r="F83" s="81"/>
      <c r="G83" s="81"/>
      <c r="H83" s="81"/>
      <c r="I83" s="81"/>
      <c r="J83" s="81"/>
      <c r="K83" s="81"/>
      <c r="L83" s="81"/>
      <c r="M83" s="81"/>
    </row>
    <row r="84" spans="1:13" x14ac:dyDescent="0.25">
      <c r="A84" s="81"/>
      <c r="B84" s="81"/>
      <c r="C84" s="81"/>
      <c r="D84" s="81"/>
      <c r="E84" s="81"/>
      <c r="F84" s="81"/>
      <c r="G84" s="81"/>
      <c r="H84" s="81"/>
      <c r="I84" s="81"/>
      <c r="J84" s="81"/>
      <c r="K84" s="81"/>
      <c r="L84" s="81"/>
      <c r="M84" s="81"/>
    </row>
    <row r="85" spans="1:13" x14ac:dyDescent="0.25">
      <c r="A85" s="81"/>
      <c r="B85" s="81"/>
      <c r="C85" s="81"/>
      <c r="D85" s="81"/>
      <c r="E85" s="81"/>
      <c r="F85" s="81"/>
      <c r="G85" s="81"/>
      <c r="H85" s="81"/>
      <c r="I85" s="81"/>
      <c r="J85" s="81"/>
      <c r="K85" s="81"/>
      <c r="L85" s="81"/>
      <c r="M85" s="81"/>
    </row>
    <row r="86" spans="1:13" x14ac:dyDescent="0.25">
      <c r="A86" s="81"/>
      <c r="B86" s="81"/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</row>
    <row r="87" spans="1:13" x14ac:dyDescent="0.25">
      <c r="A87" s="81"/>
      <c r="B87" s="81"/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</row>
    <row r="88" spans="1:13" x14ac:dyDescent="0.25">
      <c r="A88" s="81"/>
      <c r="B88" s="81"/>
      <c r="C88" s="81"/>
      <c r="D88" s="81"/>
      <c r="E88" s="81"/>
      <c r="F88" s="81"/>
      <c r="G88" s="81"/>
      <c r="H88" s="81"/>
      <c r="I88" s="81"/>
      <c r="J88" s="81"/>
      <c r="K88" s="81"/>
      <c r="L88" s="81"/>
      <c r="M88" s="81"/>
    </row>
    <row r="89" spans="1:13" x14ac:dyDescent="0.25">
      <c r="A89" s="81"/>
      <c r="B89" s="81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</row>
    <row r="90" spans="1:13" x14ac:dyDescent="0.25">
      <c r="A90" s="81"/>
      <c r="B90" s="81"/>
      <c r="C90" s="81"/>
      <c r="D90" s="81"/>
      <c r="E90" s="81"/>
      <c r="F90" s="81"/>
      <c r="G90" s="81"/>
      <c r="H90" s="81"/>
      <c r="I90" s="81"/>
      <c r="J90" s="81"/>
      <c r="K90" s="81"/>
      <c r="L90" s="81"/>
      <c r="M90" s="81"/>
    </row>
    <row r="91" spans="1:13" x14ac:dyDescent="0.25">
      <c r="A91" s="81"/>
      <c r="B91" s="81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81"/>
    </row>
    <row r="92" spans="1:13" x14ac:dyDescent="0.25">
      <c r="A92" s="81"/>
      <c r="B92" s="81"/>
      <c r="C92" s="81"/>
      <c r="D92" s="81"/>
      <c r="E92" s="81"/>
      <c r="F92" s="81"/>
      <c r="G92" s="81"/>
      <c r="H92" s="81"/>
      <c r="I92" s="81"/>
      <c r="J92" s="81"/>
      <c r="K92" s="81"/>
      <c r="L92" s="81"/>
      <c r="M92" s="81"/>
    </row>
    <row r="93" spans="1:13" x14ac:dyDescent="0.25">
      <c r="A93" s="81"/>
      <c r="B93" s="81"/>
      <c r="C93" s="81"/>
      <c r="D93" s="81"/>
      <c r="E93" s="81"/>
      <c r="F93" s="81"/>
      <c r="G93" s="81"/>
      <c r="H93" s="81"/>
      <c r="I93" s="81"/>
      <c r="J93" s="81"/>
      <c r="K93" s="81"/>
      <c r="L93" s="81"/>
      <c r="M93" s="81"/>
    </row>
    <row r="94" spans="1:13" x14ac:dyDescent="0.25">
      <c r="A94" s="81"/>
      <c r="B94" s="81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</row>
    <row r="95" spans="1:13" x14ac:dyDescent="0.25">
      <c r="A95" s="81"/>
      <c r="B95" s="81"/>
      <c r="C95" s="81"/>
      <c r="D95" s="81"/>
      <c r="E95" s="81"/>
      <c r="F95" s="81"/>
      <c r="G95" s="81"/>
      <c r="H95" s="81"/>
      <c r="I95" s="81"/>
      <c r="J95" s="81"/>
      <c r="K95" s="81"/>
      <c r="L95" s="81"/>
      <c r="M95" s="81"/>
    </row>
    <row r="96" spans="1:13" x14ac:dyDescent="0.25">
      <c r="A96" s="81"/>
      <c r="B96" s="81"/>
      <c r="C96" s="81"/>
      <c r="D96" s="81"/>
      <c r="E96" s="81"/>
      <c r="F96" s="81"/>
      <c r="G96" s="81"/>
      <c r="H96" s="81"/>
      <c r="I96" s="81"/>
      <c r="J96" s="81"/>
      <c r="K96" s="81"/>
      <c r="L96" s="81"/>
      <c r="M96" s="81"/>
    </row>
    <row r="97" spans="1:13" x14ac:dyDescent="0.25">
      <c r="A97" s="81"/>
      <c r="B97" s="81"/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81"/>
    </row>
    <row r="98" spans="1:13" x14ac:dyDescent="0.25">
      <c r="A98" s="81"/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</row>
    <row r="99" spans="1:13" x14ac:dyDescent="0.25">
      <c r="A99" s="81"/>
      <c r="B99" s="8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</row>
    <row r="100" spans="1:13" x14ac:dyDescent="0.25">
      <c r="A100" s="81"/>
      <c r="B100" s="81"/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</row>
    <row r="101" spans="1:13" x14ac:dyDescent="0.25">
      <c r="A101" s="81"/>
      <c r="B101" s="81"/>
      <c r="C101" s="81"/>
      <c r="D101" s="81"/>
      <c r="E101" s="81"/>
      <c r="F101" s="81"/>
      <c r="G101" s="81"/>
      <c r="H101" s="81"/>
      <c r="I101" s="81"/>
      <c r="J101" s="81"/>
      <c r="K101" s="81"/>
      <c r="L101" s="81"/>
      <c r="M101" s="81"/>
    </row>
    <row r="102" spans="1:13" x14ac:dyDescent="0.25">
      <c r="A102" s="81"/>
      <c r="B102" s="81"/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</row>
    <row r="103" spans="1:13" x14ac:dyDescent="0.25">
      <c r="A103" s="81"/>
      <c r="B103" s="81"/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</row>
    <row r="104" spans="1:13" x14ac:dyDescent="0.25">
      <c r="A104" s="81"/>
      <c r="B104" s="81"/>
      <c r="C104" s="81"/>
      <c r="D104" s="81"/>
      <c r="E104" s="81"/>
      <c r="F104" s="81"/>
      <c r="G104" s="81"/>
      <c r="H104" s="81"/>
      <c r="I104" s="81"/>
      <c r="J104" s="81"/>
      <c r="K104" s="81"/>
      <c r="L104" s="81"/>
      <c r="M104" s="81"/>
    </row>
    <row r="105" spans="1:13" x14ac:dyDescent="0.25">
      <c r="A105" s="81"/>
      <c r="B105" s="81"/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81"/>
    </row>
    <row r="106" spans="1:13" x14ac:dyDescent="0.25">
      <c r="A106" s="81"/>
      <c r="B106" s="81"/>
      <c r="C106" s="81"/>
      <c r="D106" s="81"/>
      <c r="E106" s="81"/>
      <c r="F106" s="81"/>
      <c r="G106" s="81"/>
      <c r="H106" s="81"/>
      <c r="I106" s="81"/>
      <c r="J106" s="81"/>
      <c r="K106" s="81"/>
      <c r="L106" s="81"/>
      <c r="M106" s="81"/>
    </row>
    <row r="107" spans="1:13" x14ac:dyDescent="0.25">
      <c r="A107" s="81"/>
      <c r="B107" s="81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</row>
    <row r="108" spans="1:13" x14ac:dyDescent="0.25">
      <c r="A108" s="81"/>
      <c r="B108" s="81"/>
      <c r="C108" s="81"/>
      <c r="D108" s="81"/>
      <c r="E108" s="81"/>
      <c r="F108" s="81"/>
      <c r="G108" s="81"/>
      <c r="H108" s="81"/>
      <c r="I108" s="81"/>
      <c r="J108" s="81"/>
      <c r="K108" s="81"/>
      <c r="L108" s="81"/>
      <c r="M108" s="81"/>
    </row>
    <row r="109" spans="1:13" x14ac:dyDescent="0.25">
      <c r="A109" s="81"/>
      <c r="B109" s="81"/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</row>
    <row r="110" spans="1:13" x14ac:dyDescent="0.25">
      <c r="A110" s="81"/>
      <c r="B110" s="81"/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</row>
    <row r="111" spans="1:13" x14ac:dyDescent="0.25">
      <c r="A111" s="81"/>
      <c r="B111" s="81"/>
      <c r="C111" s="81"/>
      <c r="D111" s="81"/>
      <c r="E111" s="81"/>
      <c r="F111" s="81"/>
      <c r="G111" s="81"/>
      <c r="H111" s="81"/>
      <c r="I111" s="81"/>
      <c r="J111" s="81"/>
      <c r="K111" s="81"/>
      <c r="L111" s="81"/>
      <c r="M111" s="81"/>
    </row>
    <row r="112" spans="1:13" x14ac:dyDescent="0.25">
      <c r="A112" s="81"/>
      <c r="B112" s="81"/>
      <c r="C112" s="81"/>
      <c r="D112" s="81"/>
      <c r="E112" s="81"/>
      <c r="F112" s="81"/>
      <c r="G112" s="81"/>
      <c r="H112" s="81"/>
      <c r="I112" s="81"/>
      <c r="J112" s="81"/>
      <c r="K112" s="81"/>
      <c r="L112" s="81"/>
      <c r="M112" s="81"/>
    </row>
    <row r="113" spans="1:13" x14ac:dyDescent="0.25">
      <c r="A113" s="81"/>
      <c r="B113" s="81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</row>
    <row r="114" spans="1:13" x14ac:dyDescent="0.25">
      <c r="A114" s="81"/>
      <c r="B114" s="81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</row>
    <row r="115" spans="1:13" x14ac:dyDescent="0.25">
      <c r="A115" s="81"/>
      <c r="B115" s="81"/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</row>
    <row r="116" spans="1:13" x14ac:dyDescent="0.25">
      <c r="A116" s="81"/>
      <c r="B116" s="81"/>
      <c r="C116" s="81"/>
      <c r="D116" s="81"/>
      <c r="E116" s="81"/>
      <c r="F116" s="81"/>
      <c r="G116" s="81"/>
      <c r="H116" s="81"/>
      <c r="I116" s="81"/>
      <c r="J116" s="81"/>
      <c r="K116" s="81"/>
      <c r="L116" s="81"/>
      <c r="M116" s="81"/>
    </row>
    <row r="117" spans="1:13" x14ac:dyDescent="0.25">
      <c r="A117" s="81"/>
      <c r="B117" s="81"/>
      <c r="C117" s="81"/>
      <c r="D117" s="81"/>
      <c r="E117" s="81"/>
      <c r="F117" s="81"/>
      <c r="G117" s="81"/>
      <c r="H117" s="81"/>
      <c r="I117" s="81"/>
      <c r="J117" s="81"/>
      <c r="K117" s="81"/>
      <c r="L117" s="81"/>
      <c r="M117" s="81"/>
    </row>
    <row r="118" spans="1:13" x14ac:dyDescent="0.25">
      <c r="A118" s="81"/>
      <c r="B118" s="81"/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</row>
    <row r="119" spans="1:13" x14ac:dyDescent="0.25">
      <c r="A119" s="81"/>
      <c r="B119" s="81"/>
      <c r="C119" s="81"/>
      <c r="D119" s="81"/>
      <c r="E119" s="81"/>
      <c r="F119" s="81"/>
      <c r="G119" s="81"/>
      <c r="H119" s="81"/>
      <c r="I119" s="81"/>
      <c r="J119" s="81"/>
      <c r="K119" s="81"/>
      <c r="L119" s="81"/>
      <c r="M119" s="81"/>
    </row>
    <row r="120" spans="1:13" x14ac:dyDescent="0.25">
      <c r="A120" s="81"/>
      <c r="B120" s="81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</row>
    <row r="121" spans="1:13" x14ac:dyDescent="0.25">
      <c r="A121" s="81"/>
      <c r="B121" s="81"/>
      <c r="C121" s="81"/>
      <c r="D121" s="81"/>
      <c r="E121" s="81"/>
      <c r="F121" s="81"/>
      <c r="G121" s="81"/>
      <c r="H121" s="81"/>
      <c r="I121" s="81"/>
      <c r="J121" s="81"/>
      <c r="K121" s="81"/>
      <c r="L121" s="81"/>
      <c r="M121" s="81"/>
    </row>
    <row r="122" spans="1:13" x14ac:dyDescent="0.25">
      <c r="A122" s="81"/>
      <c r="B122" s="81"/>
      <c r="C122" s="81"/>
      <c r="D122" s="81"/>
      <c r="E122" s="81"/>
      <c r="F122" s="81"/>
      <c r="G122" s="81"/>
      <c r="H122" s="81"/>
      <c r="I122" s="81"/>
      <c r="J122" s="81"/>
      <c r="K122" s="81"/>
      <c r="L122" s="81"/>
      <c r="M122" s="81"/>
    </row>
    <row r="123" spans="1:13" x14ac:dyDescent="0.25">
      <c r="A123" s="81"/>
      <c r="B123" s="81"/>
      <c r="C123" s="81"/>
      <c r="D123" s="81"/>
      <c r="E123" s="81"/>
      <c r="F123" s="81"/>
      <c r="G123" s="81"/>
      <c r="H123" s="81"/>
      <c r="I123" s="81"/>
      <c r="J123" s="81"/>
      <c r="K123" s="81"/>
      <c r="L123" s="81"/>
      <c r="M123" s="81"/>
    </row>
    <row r="124" spans="1:13" x14ac:dyDescent="0.25">
      <c r="A124" s="81"/>
      <c r="B124" s="81"/>
      <c r="C124" s="81"/>
      <c r="D124" s="81"/>
      <c r="E124" s="81"/>
      <c r="F124" s="81"/>
      <c r="G124" s="81"/>
      <c r="H124" s="81"/>
      <c r="I124" s="81"/>
      <c r="J124" s="81"/>
      <c r="K124" s="81"/>
      <c r="L124" s="81"/>
      <c r="M124" s="81"/>
    </row>
    <row r="125" spans="1:13" x14ac:dyDescent="0.25">
      <c r="A125" s="81"/>
      <c r="B125" s="81"/>
      <c r="C125" s="81"/>
      <c r="D125" s="81"/>
      <c r="E125" s="81"/>
      <c r="F125" s="81"/>
      <c r="G125" s="81"/>
      <c r="H125" s="81"/>
      <c r="I125" s="81"/>
      <c r="J125" s="81"/>
      <c r="K125" s="81"/>
      <c r="L125" s="81"/>
      <c r="M125" s="81"/>
    </row>
    <row r="126" spans="1:13" x14ac:dyDescent="0.25">
      <c r="A126" s="81"/>
      <c r="B126" s="81"/>
      <c r="C126" s="81"/>
      <c r="D126" s="81"/>
      <c r="E126" s="81"/>
      <c r="F126" s="81"/>
      <c r="G126" s="81"/>
      <c r="H126" s="81"/>
      <c r="I126" s="81"/>
      <c r="J126" s="81"/>
      <c r="K126" s="81"/>
      <c r="L126" s="81"/>
      <c r="M126" s="81"/>
    </row>
    <row r="127" spans="1:13" x14ac:dyDescent="0.25">
      <c r="A127" s="81"/>
      <c r="B127" s="81"/>
      <c r="C127" s="81"/>
      <c r="D127" s="81"/>
      <c r="E127" s="81"/>
      <c r="F127" s="81"/>
      <c r="G127" s="81"/>
      <c r="H127" s="81"/>
      <c r="I127" s="81"/>
      <c r="J127" s="81"/>
      <c r="K127" s="81"/>
      <c r="L127" s="81"/>
      <c r="M127" s="81"/>
    </row>
    <row r="128" spans="1:13" x14ac:dyDescent="0.25">
      <c r="A128" s="81"/>
      <c r="B128" s="81"/>
      <c r="C128" s="81"/>
      <c r="D128" s="81"/>
      <c r="E128" s="81"/>
      <c r="F128" s="81"/>
      <c r="G128" s="81"/>
      <c r="H128" s="81"/>
      <c r="I128" s="81"/>
      <c r="J128" s="81"/>
      <c r="K128" s="81"/>
      <c r="L128" s="81"/>
      <c r="M128" s="81"/>
    </row>
    <row r="129" spans="1:13" x14ac:dyDescent="0.25">
      <c r="A129" s="81"/>
      <c r="B129" s="81"/>
      <c r="C129" s="81"/>
      <c r="D129" s="81"/>
      <c r="E129" s="81"/>
      <c r="F129" s="81"/>
      <c r="G129" s="81"/>
      <c r="H129" s="81"/>
      <c r="I129" s="81"/>
      <c r="J129" s="81"/>
      <c r="K129" s="81"/>
      <c r="L129" s="81"/>
      <c r="M129" s="81"/>
    </row>
  </sheetData>
  <pageMargins left="0.7" right="0.7" top="0.75" bottom="0.75" header="0.3" footer="0.3"/>
  <pageSetup paperSize="9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8014"/>
  <sheetViews>
    <sheetView showGridLines="0" workbookViewId="0">
      <selection activeCell="F5" sqref="F5"/>
    </sheetView>
  </sheetViews>
  <sheetFormatPr defaultRowHeight="15" outlineLevelCol="1" x14ac:dyDescent="0.25"/>
  <cols>
    <col min="1" max="1" width="10.42578125" bestFit="1" customWidth="1"/>
    <col min="2" max="2" width="10.42578125" customWidth="1"/>
    <col min="3" max="3" width="3.42578125" customWidth="1"/>
    <col min="4" max="4" width="11.42578125" customWidth="1"/>
    <col min="5" max="5" width="13.28515625" customWidth="1"/>
    <col min="6" max="6" width="11" customWidth="1"/>
    <col min="7" max="7" width="16.28515625" hidden="1" customWidth="1" outlineLevel="1"/>
    <col min="8" max="8" width="16.85546875" hidden="1" customWidth="1" outlineLevel="1"/>
    <col min="9" max="9" width="12" customWidth="1" collapsed="1"/>
    <col min="10" max="10" width="14.5703125" hidden="1" customWidth="1" outlineLevel="1"/>
    <col min="11" max="11" width="11" hidden="1" customWidth="1" outlineLevel="1"/>
    <col min="12" max="12" width="14" customWidth="1" collapsed="1"/>
    <col min="13" max="13" width="13.42578125" customWidth="1"/>
    <col min="14" max="14" width="12.140625" customWidth="1"/>
    <col min="15" max="15" width="5.7109375" customWidth="1"/>
    <col min="16" max="17" width="9.140625" hidden="1" customWidth="1" outlineLevel="1"/>
    <col min="18" max="18" width="11.85546875" hidden="1" customWidth="1" outlineLevel="1"/>
    <col min="19" max="19" width="14.140625" customWidth="1" collapsed="1"/>
    <col min="20" max="20" width="5.42578125" customWidth="1"/>
    <col min="21" max="21" width="14.85546875" customWidth="1"/>
    <col min="22" max="22" width="12.5703125" bestFit="1" customWidth="1"/>
    <col min="24" max="25" width="9.140625" customWidth="1" outlineLevel="1"/>
    <col min="26" max="26" width="10.28515625" customWidth="1" outlineLevel="1"/>
    <col min="27" max="27" width="10.7109375" customWidth="1" outlineLevel="1"/>
    <col min="28" max="28" width="14.42578125" customWidth="1" outlineLevel="1"/>
  </cols>
  <sheetData>
    <row r="1" spans="1:28" ht="15.75" thickBot="1" x14ac:dyDescent="0.3">
      <c r="A1" s="87" t="s">
        <v>80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9"/>
      <c r="U1" s="92" t="s">
        <v>10</v>
      </c>
      <c r="V1" s="93"/>
    </row>
    <row r="2" spans="1:28" ht="15.75" thickBot="1" x14ac:dyDescent="0.3">
      <c r="A2" s="90" t="s">
        <v>11</v>
      </c>
      <c r="B2" s="91"/>
      <c r="D2" s="98" t="s">
        <v>12</v>
      </c>
      <c r="E2" s="99"/>
      <c r="F2" s="72">
        <v>100000</v>
      </c>
      <c r="L2" s="98" t="s">
        <v>13</v>
      </c>
      <c r="M2" s="99"/>
      <c r="N2" s="72">
        <v>16350</v>
      </c>
      <c r="S2" s="35" t="s">
        <v>14</v>
      </c>
      <c r="U2" s="41" t="s">
        <v>15</v>
      </c>
      <c r="V2" s="50">
        <f ca="1">AVERAGE(N15:N8014)/AVERAGE(I15:I8014)</f>
        <v>5.2732942322527299</v>
      </c>
    </row>
    <row r="3" spans="1:28" ht="15.75" thickBot="1" x14ac:dyDescent="0.3">
      <c r="A3" s="32" t="s">
        <v>16</v>
      </c>
      <c r="B3" s="36">
        <v>0.01</v>
      </c>
      <c r="D3" s="100" t="s">
        <v>17</v>
      </c>
      <c r="E3" s="101"/>
      <c r="F3" s="73">
        <v>1000</v>
      </c>
      <c r="L3" s="100" t="s">
        <v>18</v>
      </c>
      <c r="M3" s="101"/>
      <c r="N3" s="20">
        <v>3</v>
      </c>
      <c r="S3" s="6" t="s">
        <v>19</v>
      </c>
      <c r="U3" s="51" t="s">
        <v>20</v>
      </c>
      <c r="V3" s="52">
        <f ca="1">AVERAGE(K15:K8014)/AVERAGE(I15:I8014)</f>
        <v>3.144341218352253</v>
      </c>
    </row>
    <row r="4" spans="1:28" x14ac:dyDescent="0.25">
      <c r="A4" s="32" t="s">
        <v>21</v>
      </c>
      <c r="B4" s="37">
        <v>3</v>
      </c>
      <c r="D4" s="85" t="s">
        <v>22</v>
      </c>
      <c r="E4" s="86"/>
      <c r="F4" s="64">
        <v>0.97499999999999998</v>
      </c>
      <c r="G4" s="68"/>
      <c r="L4" s="100" t="s">
        <v>23</v>
      </c>
      <c r="M4" s="101"/>
      <c r="N4" s="20">
        <v>0</v>
      </c>
      <c r="U4" s="51" t="s">
        <v>24</v>
      </c>
      <c r="V4" s="53">
        <f ca="1">F8</f>
        <v>1.025E-2</v>
      </c>
    </row>
    <row r="5" spans="1:28" x14ac:dyDescent="0.25">
      <c r="A5" s="32" t="s">
        <v>25</v>
      </c>
      <c r="B5" s="37">
        <v>2.7</v>
      </c>
      <c r="D5" s="85" t="s">
        <v>26</v>
      </c>
      <c r="E5" s="86"/>
      <c r="F5" s="65">
        <v>0</v>
      </c>
      <c r="G5" s="68"/>
      <c r="L5" s="100" t="s">
        <v>27</v>
      </c>
      <c r="M5" s="101"/>
      <c r="N5" s="20">
        <v>7</v>
      </c>
      <c r="U5" s="51" t="s">
        <v>28</v>
      </c>
      <c r="V5" s="54">
        <f ca="1">AVERAGE(N15:N8014)</f>
        <v>17521.486588044732</v>
      </c>
    </row>
    <row r="6" spans="1:28" ht="15.75" thickBot="1" x14ac:dyDescent="0.3">
      <c r="A6" s="60" t="s">
        <v>29</v>
      </c>
      <c r="B6" s="61">
        <f>IF(OR(A$14="D0",A$14="DS"),COUNT(A$15:A$8014)/360,IF(OR(A$14="W0",A$14="WS"),COUNT(A$15:A$8014)/48,COUNT(A$15:A$8014)/12))</f>
        <v>22.222222222222221</v>
      </c>
      <c r="D6" s="102" t="s">
        <v>30</v>
      </c>
      <c r="E6" s="103"/>
      <c r="F6" s="66">
        <f>IF(S3="NORM",_xlfn.NORM.INV(F4,0,1),_xlfn.LOGNORM.INV(F4,0,1))</f>
        <v>1.9599639845400536</v>
      </c>
      <c r="G6" s="68"/>
      <c r="L6" s="85" t="s">
        <v>31</v>
      </c>
      <c r="M6" s="86"/>
      <c r="N6" s="65">
        <v>0.95</v>
      </c>
      <c r="U6" s="51" t="s">
        <v>32</v>
      </c>
      <c r="V6" s="54">
        <f ca="1">COUNTIF(L$15:L$8014,"&gt;0")/B6</f>
        <v>76.680000000000007</v>
      </c>
    </row>
    <row r="7" spans="1:28" x14ac:dyDescent="0.25">
      <c r="D7" s="104" t="s">
        <v>79</v>
      </c>
      <c r="E7" s="105"/>
      <c r="F7" s="62">
        <f ca="1">COUNTIF(E15:E8014,"&lt;0")</f>
        <v>82</v>
      </c>
      <c r="G7" s="68"/>
      <c r="L7" s="102" t="s">
        <v>33</v>
      </c>
      <c r="M7" s="103"/>
      <c r="N7" s="67">
        <f ca="1">1-(SUM(P15:P8014)/SUM(I15:I8014))</f>
        <v>0.76108967991482523</v>
      </c>
      <c r="U7" s="51" t="s">
        <v>34</v>
      </c>
      <c r="V7" s="55">
        <f ca="1">V6*B4</f>
        <v>230.04000000000002</v>
      </c>
    </row>
    <row r="8" spans="1:28" ht="15.75" thickBot="1" x14ac:dyDescent="0.3">
      <c r="D8" s="94" t="s">
        <v>24</v>
      </c>
      <c r="E8" s="95"/>
      <c r="F8" s="63">
        <f ca="1">F7/COUNT(E15:E8014)</f>
        <v>1.025E-2</v>
      </c>
      <c r="L8" s="96" t="s">
        <v>35</v>
      </c>
      <c r="M8" s="97"/>
      <c r="N8" s="63">
        <f ca="1">SUM(H15:H8014)/SUM(I15:I8014)</f>
        <v>-3.1701542613153089E-3</v>
      </c>
      <c r="U8" s="51" t="s">
        <v>36</v>
      </c>
      <c r="V8" s="55">
        <f ca="1">V5*B3*B5</f>
        <v>473.08013787720779</v>
      </c>
    </row>
    <row r="9" spans="1:28" x14ac:dyDescent="0.25">
      <c r="U9" s="49" t="s">
        <v>37</v>
      </c>
      <c r="V9" s="59">
        <f ca="1">V7+V8</f>
        <v>703.12013787720775</v>
      </c>
    </row>
    <row r="10" spans="1:28" x14ac:dyDescent="0.25">
      <c r="U10" s="51" t="s">
        <v>38</v>
      </c>
      <c r="V10" s="56">
        <f ca="1">SUM(S15:S8014)/SUM(M15:M8014)</f>
        <v>4.6361502347417843E-2</v>
      </c>
    </row>
    <row r="11" spans="1:28" x14ac:dyDescent="0.25">
      <c r="U11" s="57" t="s">
        <v>39</v>
      </c>
      <c r="V11" s="58">
        <f ca="1">SUM(I15:I8014)/B6</f>
        <v>1196165.9816204614</v>
      </c>
    </row>
    <row r="12" spans="1:28" x14ac:dyDescent="0.25">
      <c r="U12" s="70" t="s">
        <v>40</v>
      </c>
      <c r="V12" s="71">
        <f ca="1">((2*B4*V11)/(B3*B5))^0.5</f>
        <v>16303.823557139127</v>
      </c>
    </row>
    <row r="13" spans="1:28" ht="15.75" thickBot="1" x14ac:dyDescent="0.3">
      <c r="F13" s="17"/>
      <c r="G13" s="17"/>
      <c r="I13" s="17"/>
      <c r="P13" s="17"/>
      <c r="Q13" s="17"/>
      <c r="U13" s="42" t="s">
        <v>41</v>
      </c>
      <c r="V13" s="43">
        <f ca="1">IF(OR(A$14="D0",A$14="DS"),V12,IF(OR(A$14="W0",A$14="WS"),V12*7,V12*30))</f>
        <v>16303.823557139127</v>
      </c>
    </row>
    <row r="14" spans="1:28" ht="15.75" thickBot="1" x14ac:dyDescent="0.3">
      <c r="A14" s="84" t="s">
        <v>2</v>
      </c>
      <c r="B14" s="3" t="s">
        <v>3</v>
      </c>
      <c r="C14" s="1"/>
      <c r="D14" s="21" t="s">
        <v>9</v>
      </c>
      <c r="E14" s="22" t="s">
        <v>42</v>
      </c>
      <c r="F14" s="22" t="s">
        <v>43</v>
      </c>
      <c r="G14" s="22" t="s">
        <v>44</v>
      </c>
      <c r="H14" s="22" t="s">
        <v>45</v>
      </c>
      <c r="I14" s="22" t="s">
        <v>46</v>
      </c>
      <c r="J14" s="22" t="s">
        <v>47</v>
      </c>
      <c r="K14" s="22" t="s">
        <v>48</v>
      </c>
      <c r="L14" s="22" t="s">
        <v>49</v>
      </c>
      <c r="M14" s="22" t="s">
        <v>50</v>
      </c>
      <c r="N14" s="23" t="s">
        <v>51</v>
      </c>
      <c r="P14" s="25" t="s">
        <v>52</v>
      </c>
      <c r="Q14" s="44" t="s">
        <v>53</v>
      </c>
      <c r="R14" s="44" t="s">
        <v>54</v>
      </c>
      <c r="S14" s="25" t="s">
        <v>55</v>
      </c>
      <c r="T14" s="45" t="s">
        <v>56</v>
      </c>
      <c r="X14" s="77" t="s">
        <v>57</v>
      </c>
      <c r="Y14" s="77" t="s">
        <v>19</v>
      </c>
      <c r="Z14" s="78" t="s">
        <v>58</v>
      </c>
      <c r="AA14" s="79" t="s">
        <v>59</v>
      </c>
      <c r="AB14" s="80" t="s">
        <v>60</v>
      </c>
    </row>
    <row r="15" spans="1:28" x14ac:dyDescent="0.25">
      <c r="A15" s="2">
        <v>1</v>
      </c>
      <c r="B15" s="16">
        <f ca="1">VLOOKUP(A15,PERIODS!$O$4:$P$33,2,FALSE)</f>
        <v>2.4E-2</v>
      </c>
      <c r="C15" s="15"/>
      <c r="D15" s="24">
        <v>1</v>
      </c>
      <c r="E15" s="33">
        <f ca="1">J15</f>
        <v>19800</v>
      </c>
      <c r="F15" s="33">
        <f t="shared" ref="F15:F78" ca="1" si="0">F$2*B15</f>
        <v>2400</v>
      </c>
      <c r="G15" s="69">
        <f ca="1">((2*RAND()*$F$5)-$F$5)*E15</f>
        <v>0</v>
      </c>
      <c r="H15" s="33">
        <f ca="1">IF($S$3="NORM",AA15,IF($S$3="LOGNORM",AB15,0))</f>
        <v>613.38244287445218</v>
      </c>
      <c r="I15" s="33">
        <f ca="1">IF(F15+H15&lt;0,0,F15+H15)</f>
        <v>3013.382442874452</v>
      </c>
      <c r="J15" s="24">
        <f ca="1">SUM(INDIRECT(ADDRESS(ROW(F15),COLUMN(F15),4)):INDIRECT(ADDRESS(ROW(F15)+N$5-1,COLUMN(F15),4)))</f>
        <v>19800</v>
      </c>
      <c r="K15" s="24">
        <f ca="1">Q15</f>
        <v>16350</v>
      </c>
      <c r="L15" s="24">
        <f ca="1">IF(E15&lt;=J15,N$2,0)</f>
        <v>16350</v>
      </c>
      <c r="M15" s="24">
        <f t="shared" ref="M15:M78" ca="1" si="1">SUMIF($R$15:$R$8014,ADDRESS(ROW(M15),COLUMN(M15),4),$L$15:$L$8014)</f>
        <v>0</v>
      </c>
      <c r="N15" s="33">
        <f ca="1">E15+G15-I15+M15-S15</f>
        <v>16786.617557125548</v>
      </c>
      <c r="P15" s="18">
        <f t="shared" ref="P15:P78" ca="1" si="2">ABS(H15)</f>
        <v>613.38244287445218</v>
      </c>
      <c r="Q15" s="47">
        <f ca="1">SUM(L$15:L15)-SUM(M$15:M15)</f>
        <v>16350</v>
      </c>
      <c r="R15" s="47" t="str">
        <f t="shared" ref="R15:R78" ca="1" si="3">ADDRESS(ROW(M15)+$N$3+RANDBETWEEN(-$N$4,$N$4),COLUMN(M15),4)</f>
        <v>M18</v>
      </c>
      <c r="S15" s="39">
        <f ca="1">IF(T15&gt;N$6*100,M15,0)</f>
        <v>0</v>
      </c>
      <c r="T15" s="46">
        <f ca="1">RANDBETWEEN(0,100)</f>
        <v>80</v>
      </c>
      <c r="X15" s="75">
        <f ca="1">NORMINV(RAND(),0,1)</f>
        <v>0.61338244287445221</v>
      </c>
      <c r="Y15" s="75">
        <f ca="1">IF(AND(X15&gt;$F$6,$F$6&gt;0),$F$6,X15)</f>
        <v>0.61338244287445221</v>
      </c>
      <c r="Z15" s="75">
        <f ca="1">EXP(Y15)</f>
        <v>1.8466670928466715</v>
      </c>
      <c r="AA15" s="76">
        <f ca="1">$F$3*Y15</f>
        <v>613.38244287445218</v>
      </c>
      <c r="AB15" s="76">
        <f ca="1">$F$3*Z15</f>
        <v>1846.6670928466715</v>
      </c>
    </row>
    <row r="16" spans="1:28" x14ac:dyDescent="0.25">
      <c r="A16" s="2">
        <f>IF(AND(A15=12,OR(A$14="MS",A$14="M0")),1,IF(AND(A15=4,OR(A$14="WS",A$14="W0")),1,IF(AND(A15=30,OR(A$14="DS",A$14="D0")),1,A15+1)))</f>
        <v>2</v>
      </c>
      <c r="B16" s="16">
        <f ca="1">VLOOKUP(A16,PERIODS!$O$4:$P$33,2,FALSE)</f>
        <v>2.5000000000000001E-2</v>
      </c>
      <c r="C16" s="15"/>
      <c r="D16" s="18">
        <v>2</v>
      </c>
      <c r="E16" s="34">
        <f ca="1">N15</f>
        <v>16786.617557125548</v>
      </c>
      <c r="F16" s="34">
        <f t="shared" ca="1" si="0"/>
        <v>2500</v>
      </c>
      <c r="G16" s="69">
        <f t="shared" ref="G16:G79" ca="1" si="4">((2*RAND()*$F$5)-$F$5)*E16</f>
        <v>0</v>
      </c>
      <c r="H16" s="34">
        <f t="shared" ref="H16:H79" ca="1" si="5">IF($S$3="NORM",AA16,IF($S$3="LOGNORM",AB16,0))</f>
        <v>-235.98626102064333</v>
      </c>
      <c r="I16" s="34">
        <f t="shared" ref="I16:I79" ca="1" si="6">IF(F16+H16&lt;0,0,F16+H16)</f>
        <v>2264.0137389793567</v>
      </c>
      <c r="J16" s="18">
        <f ca="1">SUM(INDIRECT(ADDRESS(ROW(F16),COLUMN(F16),4)):INDIRECT(ADDRESS(ROW(F16)+N$5-1,COLUMN(F16),4)))</f>
        <v>20700</v>
      </c>
      <c r="K16" s="19">
        <f t="shared" ref="K16:K79" ca="1" si="7">Q16</f>
        <v>16350</v>
      </c>
      <c r="L16" s="18">
        <f ca="1">IF((E16+K15)&lt;J16,N$2,0)</f>
        <v>0</v>
      </c>
      <c r="M16" s="18">
        <f t="shared" ca="1" si="1"/>
        <v>0</v>
      </c>
      <c r="N16" s="34">
        <f t="shared" ref="N16:N79" ca="1" si="8">E16+G16-I16+M16-S16</f>
        <v>14522.603818146192</v>
      </c>
      <c r="P16" s="18">
        <f t="shared" ca="1" si="2"/>
        <v>235.98626102064333</v>
      </c>
      <c r="Q16" s="47">
        <f ca="1">SUM(L$15:L16)-SUM(M$15:M16)</f>
        <v>16350</v>
      </c>
      <c r="R16" s="47" t="str">
        <f t="shared" ca="1" si="3"/>
        <v>M19</v>
      </c>
      <c r="S16" s="40">
        <f t="shared" ref="S16:S79" ca="1" si="9">IF(T16&gt;N$6*100,M16,0)</f>
        <v>0</v>
      </c>
      <c r="T16" s="46">
        <f t="shared" ref="T16:T79" ca="1" si="10">RANDBETWEEN(0,100)</f>
        <v>17</v>
      </c>
      <c r="X16" s="74">
        <f t="shared" ref="X16:X79" ca="1" si="11">NORMINV(RAND(),0,1)</f>
        <v>-0.23598626102064332</v>
      </c>
      <c r="Y16" s="75">
        <f t="shared" ref="Y16:Y79" ca="1" si="12">IF(AND(X16&gt;$F$6,$F$6&gt;0),$F$6,X16)</f>
        <v>-0.23598626102064332</v>
      </c>
      <c r="Z16" s="74">
        <f t="shared" ref="Z16:Z79" ca="1" si="13">EXP(Y16)</f>
        <v>0.78979152478771786</v>
      </c>
      <c r="AA16" s="76">
        <f t="shared" ref="AA16:AA79" ca="1" si="14">$F$3*Y16</f>
        <v>-235.98626102064333</v>
      </c>
      <c r="AB16" s="76">
        <f t="shared" ref="AB16:AB79" ca="1" si="15">$F$3*Z16</f>
        <v>789.79152478771789</v>
      </c>
    </row>
    <row r="17" spans="1:28" x14ac:dyDescent="0.25">
      <c r="A17" s="2">
        <f t="shared" ref="A17:A80" si="16">IF(AND(A16=12,OR(A$14="MS",A$14="M0")),1,IF(AND(A16=4,OR(A$14="WS",A$14="W0")),1,IF(AND(A16=30,OR(A$14="DS",A$14="D0")),1,A16+1)))</f>
        <v>3</v>
      </c>
      <c r="B17" s="16">
        <f ca="1">VLOOKUP(A17,PERIODS!$O$4:$P$33,2,FALSE)</f>
        <v>2.5000000000000001E-2</v>
      </c>
      <c r="C17" s="15"/>
      <c r="D17" s="18">
        <v>3</v>
      </c>
      <c r="E17" s="34">
        <f t="shared" ref="E17:E33" ca="1" si="17">N16</f>
        <v>14522.603818146192</v>
      </c>
      <c r="F17" s="34">
        <f t="shared" ca="1" si="0"/>
        <v>2500</v>
      </c>
      <c r="G17" s="69">
        <f t="shared" ca="1" si="4"/>
        <v>0</v>
      </c>
      <c r="H17" s="34">
        <f t="shared" ca="1" si="5"/>
        <v>1122.7893631554527</v>
      </c>
      <c r="I17" s="34">
        <f t="shared" ca="1" si="6"/>
        <v>3622.7893631554525</v>
      </c>
      <c r="J17" s="18">
        <f ca="1">SUM(INDIRECT(ADDRESS(ROW(F17),COLUMN(F17),4)):INDIRECT(ADDRESS(ROW(F17)+N$5-1,COLUMN(F17),4)))</f>
        <v>21500</v>
      </c>
      <c r="K17" s="19">
        <f t="shared" ca="1" si="7"/>
        <v>16350</v>
      </c>
      <c r="L17" s="18">
        <f t="shared" ref="L17:L80" ca="1" si="18">IF((E17+K16)&lt;J17,N$2,0)</f>
        <v>0</v>
      </c>
      <c r="M17" s="18">
        <f t="shared" ca="1" si="1"/>
        <v>0</v>
      </c>
      <c r="N17" s="34">
        <f t="shared" ca="1" si="8"/>
        <v>10899.814454990739</v>
      </c>
      <c r="P17" s="18">
        <f t="shared" ca="1" si="2"/>
        <v>1122.7893631554527</v>
      </c>
      <c r="Q17" s="47">
        <f ca="1">SUM(L$15:L17)-SUM(M$15:M17)</f>
        <v>16350</v>
      </c>
      <c r="R17" s="47" t="str">
        <f t="shared" ca="1" si="3"/>
        <v>M20</v>
      </c>
      <c r="S17" s="40">
        <f t="shared" ca="1" si="9"/>
        <v>0</v>
      </c>
      <c r="T17" s="46">
        <f t="shared" ca="1" si="10"/>
        <v>22</v>
      </c>
      <c r="X17" s="74">
        <f t="shared" ca="1" si="11"/>
        <v>1.1227893631554529</v>
      </c>
      <c r="Y17" s="75">
        <f t="shared" ca="1" si="12"/>
        <v>1.1227893631554529</v>
      </c>
      <c r="Z17" s="74">
        <f t="shared" ca="1" si="13"/>
        <v>3.0734151288990104</v>
      </c>
      <c r="AA17" s="76">
        <f t="shared" ca="1" si="14"/>
        <v>1122.7893631554527</v>
      </c>
      <c r="AB17" s="76">
        <f t="shared" ca="1" si="15"/>
        <v>3073.4151288990101</v>
      </c>
    </row>
    <row r="18" spans="1:28" x14ac:dyDescent="0.25">
      <c r="A18" s="2">
        <f t="shared" si="16"/>
        <v>4</v>
      </c>
      <c r="B18" s="16">
        <f ca="1">VLOOKUP(A18,PERIODS!$O$4:$P$33,2,FALSE)</f>
        <v>2.5000000000000001E-2</v>
      </c>
      <c r="C18" s="15"/>
      <c r="D18" s="18">
        <v>4</v>
      </c>
      <c r="E18" s="34">
        <f t="shared" ca="1" si="17"/>
        <v>10899.814454990739</v>
      </c>
      <c r="F18" s="34">
        <f t="shared" ca="1" si="0"/>
        <v>2500</v>
      </c>
      <c r="G18" s="69">
        <f t="shared" ca="1" si="4"/>
        <v>0</v>
      </c>
      <c r="H18" s="34">
        <f t="shared" ca="1" si="5"/>
        <v>1039.3199094227605</v>
      </c>
      <c r="I18" s="34">
        <f t="shared" ca="1" si="6"/>
        <v>3539.3199094227602</v>
      </c>
      <c r="J18" s="18">
        <f ca="1">SUM(INDIRECT(ADDRESS(ROW(F18),COLUMN(F18),4)):INDIRECT(ADDRESS(ROW(F18)+N$5-1,COLUMN(F18),4)))</f>
        <v>22300</v>
      </c>
      <c r="K18" s="19">
        <f t="shared" ca="1" si="7"/>
        <v>0</v>
      </c>
      <c r="L18" s="18">
        <f t="shared" ca="1" si="18"/>
        <v>0</v>
      </c>
      <c r="M18" s="18">
        <f t="shared" ca="1" si="1"/>
        <v>16350</v>
      </c>
      <c r="N18" s="34">
        <f t="shared" ca="1" si="8"/>
        <v>23710.494545567977</v>
      </c>
      <c r="P18" s="18">
        <f t="shared" ca="1" si="2"/>
        <v>1039.3199094227605</v>
      </c>
      <c r="Q18" s="47">
        <f ca="1">SUM(L$15:L18)-SUM(M$15:M18)</f>
        <v>0</v>
      </c>
      <c r="R18" s="47" t="str">
        <f t="shared" ca="1" si="3"/>
        <v>M21</v>
      </c>
      <c r="S18" s="40">
        <f t="shared" ca="1" si="9"/>
        <v>0</v>
      </c>
      <c r="T18" s="46">
        <f t="shared" ca="1" si="10"/>
        <v>14</v>
      </c>
      <c r="X18" s="74">
        <f t="shared" ca="1" si="11"/>
        <v>1.0393199094227605</v>
      </c>
      <c r="Y18" s="75">
        <f t="shared" ca="1" si="12"/>
        <v>1.0393199094227605</v>
      </c>
      <c r="Z18" s="74">
        <f t="shared" ca="1" si="13"/>
        <v>2.8272935446600771</v>
      </c>
      <c r="AA18" s="76">
        <f t="shared" ca="1" si="14"/>
        <v>1039.3199094227605</v>
      </c>
      <c r="AB18" s="76">
        <f t="shared" ca="1" si="15"/>
        <v>2827.2935446600773</v>
      </c>
    </row>
    <row r="19" spans="1:28" x14ac:dyDescent="0.25">
      <c r="A19" s="2">
        <f t="shared" si="16"/>
        <v>5</v>
      </c>
      <c r="B19" s="16">
        <f ca="1">VLOOKUP(A19,PERIODS!$O$4:$P$33,2,FALSE)</f>
        <v>3.3000000000000002E-2</v>
      </c>
      <c r="C19" s="15"/>
      <c r="D19" s="18">
        <v>5</v>
      </c>
      <c r="E19" s="34">
        <f t="shared" ca="1" si="17"/>
        <v>23710.494545567977</v>
      </c>
      <c r="F19" s="34">
        <f t="shared" ca="1" si="0"/>
        <v>3300</v>
      </c>
      <c r="G19" s="69">
        <f t="shared" ca="1" si="4"/>
        <v>0</v>
      </c>
      <c r="H19" s="34">
        <f t="shared" ca="1" si="5"/>
        <v>-2227.4023452895362</v>
      </c>
      <c r="I19" s="34">
        <f t="shared" ca="1" si="6"/>
        <v>1072.5976547104638</v>
      </c>
      <c r="J19" s="18">
        <f ca="1">SUM(INDIRECT(ADDRESS(ROW(F19),COLUMN(F19),4)):INDIRECT(ADDRESS(ROW(F19)+N$5-1,COLUMN(F19),4)))</f>
        <v>23100</v>
      </c>
      <c r="K19" s="19">
        <f t="shared" ca="1" si="7"/>
        <v>0</v>
      </c>
      <c r="L19" s="18">
        <f t="shared" ca="1" si="18"/>
        <v>0</v>
      </c>
      <c r="M19" s="18">
        <f t="shared" ca="1" si="1"/>
        <v>0</v>
      </c>
      <c r="N19" s="34">
        <f t="shared" ca="1" si="8"/>
        <v>22637.896890857512</v>
      </c>
      <c r="P19" s="18">
        <f t="shared" ca="1" si="2"/>
        <v>2227.4023452895362</v>
      </c>
      <c r="Q19" s="47">
        <f ca="1">SUM(L$15:L19)-SUM(M$15:M19)</f>
        <v>0</v>
      </c>
      <c r="R19" s="47" t="str">
        <f t="shared" ca="1" si="3"/>
        <v>M22</v>
      </c>
      <c r="S19" s="40">
        <f t="shared" ca="1" si="9"/>
        <v>0</v>
      </c>
      <c r="T19" s="46">
        <f t="shared" ca="1" si="10"/>
        <v>77</v>
      </c>
      <c r="X19" s="74">
        <f t="shared" ca="1" si="11"/>
        <v>-2.2274023452895362</v>
      </c>
      <c r="Y19" s="75">
        <f t="shared" ca="1" si="12"/>
        <v>-2.2274023452895362</v>
      </c>
      <c r="Z19" s="74">
        <f t="shared" ca="1" si="13"/>
        <v>0.10780811497389288</v>
      </c>
      <c r="AA19" s="76">
        <f t="shared" ca="1" si="14"/>
        <v>-2227.4023452895362</v>
      </c>
      <c r="AB19" s="76">
        <f t="shared" ca="1" si="15"/>
        <v>107.80811497389288</v>
      </c>
    </row>
    <row r="20" spans="1:28" x14ac:dyDescent="0.25">
      <c r="A20" s="2">
        <f t="shared" si="16"/>
        <v>6</v>
      </c>
      <c r="B20" s="16">
        <f ca="1">VLOOKUP(A20,PERIODS!$O$4:$P$33,2,FALSE)</f>
        <v>3.3000000000000002E-2</v>
      </c>
      <c r="C20" s="15"/>
      <c r="D20" s="18">
        <v>6</v>
      </c>
      <c r="E20" s="34">
        <f t="shared" ca="1" si="17"/>
        <v>22637.896890857512</v>
      </c>
      <c r="F20" s="34">
        <f t="shared" ca="1" si="0"/>
        <v>3300</v>
      </c>
      <c r="G20" s="69">
        <f t="shared" ca="1" si="4"/>
        <v>0</v>
      </c>
      <c r="H20" s="34">
        <f t="shared" ca="1" si="5"/>
        <v>88.798922240397275</v>
      </c>
      <c r="I20" s="34">
        <f t="shared" ca="1" si="6"/>
        <v>3388.7989222403971</v>
      </c>
      <c r="J20" s="18">
        <f ca="1">SUM(INDIRECT(ADDRESS(ROW(F20),COLUMN(F20),4)):INDIRECT(ADDRESS(ROW(F20)+N$5-1,COLUMN(F20),4)))</f>
        <v>23100</v>
      </c>
      <c r="K20" s="19">
        <f t="shared" ca="1" si="7"/>
        <v>16350</v>
      </c>
      <c r="L20" s="18">
        <f t="shared" ca="1" si="18"/>
        <v>16350</v>
      </c>
      <c r="M20" s="18">
        <f t="shared" ca="1" si="1"/>
        <v>0</v>
      </c>
      <c r="N20" s="34">
        <f t="shared" ca="1" si="8"/>
        <v>19249.097968617116</v>
      </c>
      <c r="P20" s="18">
        <f t="shared" ca="1" si="2"/>
        <v>88.798922240397275</v>
      </c>
      <c r="Q20" s="47">
        <f ca="1">SUM(L$15:L20)-SUM(M$15:M20)</f>
        <v>16350</v>
      </c>
      <c r="R20" s="47" t="str">
        <f t="shared" ca="1" si="3"/>
        <v>M23</v>
      </c>
      <c r="S20" s="40">
        <f t="shared" ca="1" si="9"/>
        <v>0</v>
      </c>
      <c r="T20" s="46">
        <f t="shared" ca="1" si="10"/>
        <v>1</v>
      </c>
      <c r="X20" s="74">
        <f t="shared" ca="1" si="11"/>
        <v>8.8798922240397274E-2</v>
      </c>
      <c r="Y20" s="75">
        <f t="shared" ca="1" si="12"/>
        <v>8.8798922240397274E-2</v>
      </c>
      <c r="Z20" s="74">
        <f t="shared" ca="1" si="13"/>
        <v>1.0928608842132737</v>
      </c>
      <c r="AA20" s="76">
        <f t="shared" ca="1" si="14"/>
        <v>88.798922240397275</v>
      </c>
      <c r="AB20" s="76">
        <f t="shared" ca="1" si="15"/>
        <v>1092.8608842132737</v>
      </c>
    </row>
    <row r="21" spans="1:28" x14ac:dyDescent="0.25">
      <c r="A21" s="2">
        <f t="shared" si="16"/>
        <v>7</v>
      </c>
      <c r="B21" s="16">
        <f ca="1">VLOOKUP(A21,PERIODS!$O$4:$P$33,2,FALSE)</f>
        <v>3.3000000000000002E-2</v>
      </c>
      <c r="C21" s="15"/>
      <c r="D21" s="18">
        <v>7</v>
      </c>
      <c r="E21" s="34">
        <f t="shared" ca="1" si="17"/>
        <v>19249.097968617116</v>
      </c>
      <c r="F21" s="34">
        <f t="shared" ca="1" si="0"/>
        <v>3300</v>
      </c>
      <c r="G21" s="69">
        <f t="shared" ca="1" si="4"/>
        <v>0</v>
      </c>
      <c r="H21" s="34">
        <f t="shared" ca="1" si="5"/>
        <v>-373.13227722518656</v>
      </c>
      <c r="I21" s="34">
        <f t="shared" ca="1" si="6"/>
        <v>2926.8677227748135</v>
      </c>
      <c r="J21" s="18">
        <f ca="1">SUM(INDIRECT(ADDRESS(ROW(F21),COLUMN(F21),4)):INDIRECT(ADDRESS(ROW(F21)+N$5-1,COLUMN(F21),4)))</f>
        <v>23100</v>
      </c>
      <c r="K21" s="19">
        <f t="shared" ca="1" si="7"/>
        <v>16350</v>
      </c>
      <c r="L21" s="18">
        <f t="shared" ca="1" si="18"/>
        <v>0</v>
      </c>
      <c r="M21" s="18">
        <f t="shared" ca="1" si="1"/>
        <v>0</v>
      </c>
      <c r="N21" s="34">
        <f t="shared" ca="1" si="8"/>
        <v>16322.230245842302</v>
      </c>
      <c r="P21" s="18">
        <f t="shared" ca="1" si="2"/>
        <v>373.13227722518656</v>
      </c>
      <c r="Q21" s="47">
        <f ca="1">SUM(L$15:L21)-SUM(M$15:M21)</f>
        <v>16350</v>
      </c>
      <c r="R21" s="47" t="str">
        <f t="shared" ca="1" si="3"/>
        <v>M24</v>
      </c>
      <c r="S21" s="40">
        <f t="shared" ca="1" si="9"/>
        <v>0</v>
      </c>
      <c r="T21" s="46">
        <f t="shared" ca="1" si="10"/>
        <v>69</v>
      </c>
      <c r="X21" s="74">
        <f t="shared" ca="1" si="11"/>
        <v>-0.37313227722518655</v>
      </c>
      <c r="Y21" s="75">
        <f t="shared" ca="1" si="12"/>
        <v>-0.37313227722518655</v>
      </c>
      <c r="Z21" s="74">
        <f t="shared" ca="1" si="13"/>
        <v>0.68857414414248597</v>
      </c>
      <c r="AA21" s="76">
        <f t="shared" ca="1" si="14"/>
        <v>-373.13227722518656</v>
      </c>
      <c r="AB21" s="76">
        <f t="shared" ca="1" si="15"/>
        <v>688.57414414248592</v>
      </c>
    </row>
    <row r="22" spans="1:28" x14ac:dyDescent="0.25">
      <c r="A22" s="2">
        <f t="shared" si="16"/>
        <v>8</v>
      </c>
      <c r="B22" s="16">
        <f ca="1">VLOOKUP(A22,PERIODS!$O$4:$P$33,2,FALSE)</f>
        <v>3.3000000000000002E-2</v>
      </c>
      <c r="C22" s="15"/>
      <c r="D22" s="18">
        <v>8</v>
      </c>
      <c r="E22" s="34">
        <f t="shared" ca="1" si="17"/>
        <v>16322.230245842302</v>
      </c>
      <c r="F22" s="34">
        <f t="shared" ca="1" si="0"/>
        <v>3300</v>
      </c>
      <c r="G22" s="69">
        <f t="shared" ca="1" si="4"/>
        <v>0</v>
      </c>
      <c r="H22" s="34">
        <f t="shared" ca="1" si="5"/>
        <v>1247.7075374772494</v>
      </c>
      <c r="I22" s="34">
        <f t="shared" ca="1" si="6"/>
        <v>4547.7075374772494</v>
      </c>
      <c r="J22" s="18">
        <f ca="1">SUM(INDIRECT(ADDRESS(ROW(F22),COLUMN(F22),4)):INDIRECT(ADDRESS(ROW(F22)+N$5-1,COLUMN(F22),4)))</f>
        <v>23100</v>
      </c>
      <c r="K22" s="19">
        <f t="shared" ca="1" si="7"/>
        <v>16350</v>
      </c>
      <c r="L22" s="18">
        <f t="shared" ca="1" si="18"/>
        <v>0</v>
      </c>
      <c r="M22" s="18">
        <f t="shared" ca="1" si="1"/>
        <v>0</v>
      </c>
      <c r="N22" s="34">
        <f t="shared" ca="1" si="8"/>
        <v>11774.522708365053</v>
      </c>
      <c r="P22" s="18">
        <f t="shared" ca="1" si="2"/>
        <v>1247.7075374772494</v>
      </c>
      <c r="Q22" s="47">
        <f ca="1">SUM(L$15:L22)-SUM(M$15:M22)</f>
        <v>16350</v>
      </c>
      <c r="R22" s="47" t="str">
        <f t="shared" ca="1" si="3"/>
        <v>M25</v>
      </c>
      <c r="S22" s="40">
        <f t="shared" ca="1" si="9"/>
        <v>0</v>
      </c>
      <c r="T22" s="46">
        <f t="shared" ca="1" si="10"/>
        <v>27</v>
      </c>
      <c r="X22" s="74">
        <f t="shared" ca="1" si="11"/>
        <v>1.2477075374772495</v>
      </c>
      <c r="Y22" s="75">
        <f t="shared" ca="1" si="12"/>
        <v>1.2477075374772495</v>
      </c>
      <c r="Z22" s="74">
        <f t="shared" ca="1" si="13"/>
        <v>3.4823506415828493</v>
      </c>
      <c r="AA22" s="76">
        <f t="shared" ca="1" si="14"/>
        <v>1247.7075374772494</v>
      </c>
      <c r="AB22" s="76">
        <f t="shared" ca="1" si="15"/>
        <v>3482.3506415828492</v>
      </c>
    </row>
    <row r="23" spans="1:28" x14ac:dyDescent="0.25">
      <c r="A23" s="2">
        <f t="shared" si="16"/>
        <v>9</v>
      </c>
      <c r="B23" s="16">
        <f ca="1">VLOOKUP(A23,PERIODS!$O$4:$P$33,2,FALSE)</f>
        <v>3.3000000000000002E-2</v>
      </c>
      <c r="C23" s="15"/>
      <c r="D23" s="18">
        <v>9</v>
      </c>
      <c r="E23" s="34">
        <f t="shared" ca="1" si="17"/>
        <v>11774.522708365053</v>
      </c>
      <c r="F23" s="34">
        <f t="shared" ca="1" si="0"/>
        <v>3300</v>
      </c>
      <c r="G23" s="69">
        <f t="shared" ca="1" si="4"/>
        <v>0</v>
      </c>
      <c r="H23" s="34">
        <f t="shared" ca="1" si="5"/>
        <v>-1329.3678655996368</v>
      </c>
      <c r="I23" s="34">
        <f t="shared" ca="1" si="6"/>
        <v>1970.6321344003632</v>
      </c>
      <c r="J23" s="18">
        <f ca="1">SUM(INDIRECT(ADDRESS(ROW(F23),COLUMN(F23),4)):INDIRECT(ADDRESS(ROW(F23)+N$5-1,COLUMN(F23),4)))</f>
        <v>23100</v>
      </c>
      <c r="K23" s="19">
        <f t="shared" ca="1" si="7"/>
        <v>0</v>
      </c>
      <c r="L23" s="18">
        <f t="shared" ca="1" si="18"/>
        <v>0</v>
      </c>
      <c r="M23" s="18">
        <f t="shared" ca="1" si="1"/>
        <v>16350</v>
      </c>
      <c r="N23" s="34">
        <f t="shared" ca="1" si="8"/>
        <v>26153.890573964691</v>
      </c>
      <c r="P23" s="18">
        <f t="shared" ca="1" si="2"/>
        <v>1329.3678655996368</v>
      </c>
      <c r="Q23" s="47">
        <f ca="1">SUM(L$15:L23)-SUM(M$15:M23)</f>
        <v>0</v>
      </c>
      <c r="R23" s="47" t="str">
        <f t="shared" ca="1" si="3"/>
        <v>M26</v>
      </c>
      <c r="S23" s="40">
        <f t="shared" ca="1" si="9"/>
        <v>0</v>
      </c>
      <c r="T23" s="46">
        <f t="shared" ca="1" si="10"/>
        <v>36</v>
      </c>
      <c r="X23" s="74">
        <f t="shared" ca="1" si="11"/>
        <v>-1.3293678655996368</v>
      </c>
      <c r="Y23" s="75">
        <f t="shared" ca="1" si="12"/>
        <v>-1.3293678655996368</v>
      </c>
      <c r="Z23" s="74">
        <f t="shared" ca="1" si="13"/>
        <v>0.26464449932769174</v>
      </c>
      <c r="AA23" s="76">
        <f t="shared" ca="1" si="14"/>
        <v>-1329.3678655996368</v>
      </c>
      <c r="AB23" s="76">
        <f t="shared" ca="1" si="15"/>
        <v>264.64449932769173</v>
      </c>
    </row>
    <row r="24" spans="1:28" x14ac:dyDescent="0.25">
      <c r="A24" s="2">
        <f t="shared" si="16"/>
        <v>10</v>
      </c>
      <c r="B24" s="16">
        <f ca="1">VLOOKUP(A24,PERIODS!$O$4:$P$33,2,FALSE)</f>
        <v>3.3000000000000002E-2</v>
      </c>
      <c r="C24" s="15"/>
      <c r="D24" s="18">
        <v>10</v>
      </c>
      <c r="E24" s="34">
        <f t="shared" ca="1" si="17"/>
        <v>26153.890573964691</v>
      </c>
      <c r="F24" s="34">
        <f t="shared" ca="1" si="0"/>
        <v>3300</v>
      </c>
      <c r="G24" s="69">
        <f t="shared" ca="1" si="4"/>
        <v>0</v>
      </c>
      <c r="H24" s="34">
        <f t="shared" ca="1" si="5"/>
        <v>729.45980202602209</v>
      </c>
      <c r="I24" s="34">
        <f t="shared" ca="1" si="6"/>
        <v>4029.4598020260219</v>
      </c>
      <c r="J24" s="18">
        <f ca="1">SUM(INDIRECT(ADDRESS(ROW(F24),COLUMN(F24),4)):INDIRECT(ADDRESS(ROW(F24)+N$5-1,COLUMN(F24),4)))</f>
        <v>23100</v>
      </c>
      <c r="K24" s="19">
        <f t="shared" ca="1" si="7"/>
        <v>0</v>
      </c>
      <c r="L24" s="18">
        <f t="shared" ca="1" si="18"/>
        <v>0</v>
      </c>
      <c r="M24" s="18">
        <f t="shared" ca="1" si="1"/>
        <v>0</v>
      </c>
      <c r="N24" s="34">
        <f t="shared" ca="1" si="8"/>
        <v>22124.430771938671</v>
      </c>
      <c r="P24" s="18">
        <f t="shared" ca="1" si="2"/>
        <v>729.45980202602209</v>
      </c>
      <c r="Q24" s="47">
        <f ca="1">SUM(L$15:L24)-SUM(M$15:M24)</f>
        <v>0</v>
      </c>
      <c r="R24" s="47" t="str">
        <f t="shared" ca="1" si="3"/>
        <v>M27</v>
      </c>
      <c r="S24" s="40">
        <f t="shared" ca="1" si="9"/>
        <v>0</v>
      </c>
      <c r="T24" s="46">
        <f t="shared" ca="1" si="10"/>
        <v>12</v>
      </c>
      <c r="X24" s="74">
        <f t="shared" ca="1" si="11"/>
        <v>0.72945980202602212</v>
      </c>
      <c r="Y24" s="75">
        <f t="shared" ca="1" si="12"/>
        <v>0.72945980202602212</v>
      </c>
      <c r="Z24" s="74">
        <f t="shared" ca="1" si="13"/>
        <v>2.073959956048137</v>
      </c>
      <c r="AA24" s="76">
        <f t="shared" ca="1" si="14"/>
        <v>729.45980202602209</v>
      </c>
      <c r="AB24" s="76">
        <f t="shared" ca="1" si="15"/>
        <v>2073.959956048137</v>
      </c>
    </row>
    <row r="25" spans="1:28" x14ac:dyDescent="0.25">
      <c r="A25" s="2">
        <f t="shared" si="16"/>
        <v>11</v>
      </c>
      <c r="B25" s="16">
        <f ca="1">VLOOKUP(A25,PERIODS!$O$4:$P$33,2,FALSE)</f>
        <v>3.3000000000000002E-2</v>
      </c>
      <c r="C25" s="15"/>
      <c r="D25" s="18">
        <v>11</v>
      </c>
      <c r="E25" s="34">
        <f t="shared" ca="1" si="17"/>
        <v>22124.430771938671</v>
      </c>
      <c r="F25" s="34">
        <f t="shared" ca="1" si="0"/>
        <v>3300</v>
      </c>
      <c r="G25" s="69">
        <f t="shared" ca="1" si="4"/>
        <v>0</v>
      </c>
      <c r="H25" s="34">
        <f t="shared" ca="1" si="5"/>
        <v>841.54789586780316</v>
      </c>
      <c r="I25" s="34">
        <f t="shared" ca="1" si="6"/>
        <v>4141.5478958678032</v>
      </c>
      <c r="J25" s="18">
        <f ca="1">SUM(INDIRECT(ADDRESS(ROW(F25),COLUMN(F25),4)):INDIRECT(ADDRESS(ROW(F25)+N$5-1,COLUMN(F25),4)))</f>
        <v>23300</v>
      </c>
      <c r="K25" s="19">
        <f t="shared" ca="1" si="7"/>
        <v>16350</v>
      </c>
      <c r="L25" s="18">
        <f t="shared" ca="1" si="18"/>
        <v>16350</v>
      </c>
      <c r="M25" s="18">
        <f t="shared" ca="1" si="1"/>
        <v>0</v>
      </c>
      <c r="N25" s="34">
        <f t="shared" ca="1" si="8"/>
        <v>17982.882876070867</v>
      </c>
      <c r="P25" s="18">
        <f t="shared" ca="1" si="2"/>
        <v>841.54789586780316</v>
      </c>
      <c r="Q25" s="47">
        <f ca="1">SUM(L$15:L25)-SUM(M$15:M25)</f>
        <v>16350</v>
      </c>
      <c r="R25" s="47" t="str">
        <f t="shared" ca="1" si="3"/>
        <v>M28</v>
      </c>
      <c r="S25" s="40">
        <f t="shared" ca="1" si="9"/>
        <v>0</v>
      </c>
      <c r="T25" s="46">
        <f t="shared" ca="1" si="10"/>
        <v>55</v>
      </c>
      <c r="X25" s="74">
        <f t="shared" ca="1" si="11"/>
        <v>0.84154789586780321</v>
      </c>
      <c r="Y25" s="75">
        <f t="shared" ca="1" si="12"/>
        <v>0.84154789586780321</v>
      </c>
      <c r="Z25" s="74">
        <f t="shared" ca="1" si="13"/>
        <v>2.3199552480714658</v>
      </c>
      <c r="AA25" s="76">
        <f t="shared" ca="1" si="14"/>
        <v>841.54789586780316</v>
      </c>
      <c r="AB25" s="76">
        <f t="shared" ca="1" si="15"/>
        <v>2319.9552480714656</v>
      </c>
    </row>
    <row r="26" spans="1:28" x14ac:dyDescent="0.25">
      <c r="A26" s="2">
        <f t="shared" si="16"/>
        <v>12</v>
      </c>
      <c r="B26" s="16">
        <f ca="1">VLOOKUP(A26,PERIODS!$O$4:$P$33,2,FALSE)</f>
        <v>3.3000000000000002E-2</v>
      </c>
      <c r="C26" s="15"/>
      <c r="D26" s="18">
        <v>12</v>
      </c>
      <c r="E26" s="34">
        <f t="shared" ca="1" si="17"/>
        <v>17982.882876070867</v>
      </c>
      <c r="F26" s="34">
        <f t="shared" ca="1" si="0"/>
        <v>3300</v>
      </c>
      <c r="G26" s="69">
        <f t="shared" ca="1" si="4"/>
        <v>0</v>
      </c>
      <c r="H26" s="34">
        <f t="shared" ca="1" si="5"/>
        <v>1353.9425262908089</v>
      </c>
      <c r="I26" s="34">
        <f t="shared" ca="1" si="6"/>
        <v>4653.9425262908089</v>
      </c>
      <c r="J26" s="18">
        <f ca="1">SUM(INDIRECT(ADDRESS(ROW(F26),COLUMN(F26),4)):INDIRECT(ADDRESS(ROW(F26)+N$5-1,COLUMN(F26),4)))</f>
        <v>23500</v>
      </c>
      <c r="K26" s="19">
        <f t="shared" ca="1" si="7"/>
        <v>16350</v>
      </c>
      <c r="L26" s="18">
        <f t="shared" ca="1" si="18"/>
        <v>0</v>
      </c>
      <c r="M26" s="18">
        <f t="shared" ca="1" si="1"/>
        <v>0</v>
      </c>
      <c r="N26" s="34">
        <f t="shared" ca="1" si="8"/>
        <v>13328.940349780059</v>
      </c>
      <c r="P26" s="18">
        <f t="shared" ca="1" si="2"/>
        <v>1353.9425262908089</v>
      </c>
      <c r="Q26" s="47">
        <f ca="1">SUM(L$15:L26)-SUM(M$15:M26)</f>
        <v>16350</v>
      </c>
      <c r="R26" s="47" t="str">
        <f t="shared" ca="1" si="3"/>
        <v>M29</v>
      </c>
      <c r="S26" s="40">
        <f t="shared" ca="1" si="9"/>
        <v>0</v>
      </c>
      <c r="T26" s="46">
        <f t="shared" ca="1" si="10"/>
        <v>59</v>
      </c>
      <c r="X26" s="74">
        <f t="shared" ca="1" si="11"/>
        <v>1.3539425262908089</v>
      </c>
      <c r="Y26" s="75">
        <f t="shared" ca="1" si="12"/>
        <v>1.3539425262908089</v>
      </c>
      <c r="Z26" s="74">
        <f t="shared" ca="1" si="13"/>
        <v>3.8726635506760863</v>
      </c>
      <c r="AA26" s="76">
        <f t="shared" ca="1" si="14"/>
        <v>1353.9425262908089</v>
      </c>
      <c r="AB26" s="76">
        <f t="shared" ca="1" si="15"/>
        <v>3872.6635506760863</v>
      </c>
    </row>
    <row r="27" spans="1:28" x14ac:dyDescent="0.25">
      <c r="A27" s="2">
        <f t="shared" si="16"/>
        <v>13</v>
      </c>
      <c r="B27" s="16">
        <f ca="1">VLOOKUP(A27,PERIODS!$O$4:$P$33,2,FALSE)</f>
        <v>3.3000000000000002E-2</v>
      </c>
      <c r="C27" s="15"/>
      <c r="D27" s="18">
        <v>13</v>
      </c>
      <c r="E27" s="34">
        <f t="shared" ca="1" si="17"/>
        <v>13328.940349780059</v>
      </c>
      <c r="F27" s="34">
        <f t="shared" ca="1" si="0"/>
        <v>3300</v>
      </c>
      <c r="G27" s="69">
        <f t="shared" ca="1" si="4"/>
        <v>0</v>
      </c>
      <c r="H27" s="34">
        <f t="shared" ca="1" si="5"/>
        <v>999.4029830606022</v>
      </c>
      <c r="I27" s="34">
        <f t="shared" ca="1" si="6"/>
        <v>4299.4029830606023</v>
      </c>
      <c r="J27" s="18">
        <f ca="1">SUM(INDIRECT(ADDRESS(ROW(F27),COLUMN(F27),4)):INDIRECT(ADDRESS(ROW(F27)+N$5-1,COLUMN(F27),4)))</f>
        <v>23700</v>
      </c>
      <c r="K27" s="19">
        <f t="shared" ca="1" si="7"/>
        <v>16350</v>
      </c>
      <c r="L27" s="18">
        <f t="shared" ca="1" si="18"/>
        <v>0</v>
      </c>
      <c r="M27" s="18">
        <f t="shared" ca="1" si="1"/>
        <v>0</v>
      </c>
      <c r="N27" s="34">
        <f t="shared" ca="1" si="8"/>
        <v>9029.5373667194581</v>
      </c>
      <c r="P27" s="18">
        <f t="shared" ca="1" si="2"/>
        <v>999.4029830606022</v>
      </c>
      <c r="Q27" s="47">
        <f ca="1">SUM(L$15:L27)-SUM(M$15:M27)</f>
        <v>16350</v>
      </c>
      <c r="R27" s="47" t="str">
        <f t="shared" ca="1" si="3"/>
        <v>M30</v>
      </c>
      <c r="S27" s="40">
        <f t="shared" ca="1" si="9"/>
        <v>0</v>
      </c>
      <c r="T27" s="46">
        <f t="shared" ca="1" si="10"/>
        <v>61</v>
      </c>
      <c r="X27" s="74">
        <f t="shared" ca="1" si="11"/>
        <v>0.99940298306060216</v>
      </c>
      <c r="Y27" s="75">
        <f t="shared" ca="1" si="12"/>
        <v>0.99940298306060216</v>
      </c>
      <c r="Z27" s="74">
        <f t="shared" ca="1" si="13"/>
        <v>2.7166594525025505</v>
      </c>
      <c r="AA27" s="76">
        <f t="shared" ca="1" si="14"/>
        <v>999.4029830606022</v>
      </c>
      <c r="AB27" s="76">
        <f t="shared" ca="1" si="15"/>
        <v>2716.6594525025503</v>
      </c>
    </row>
    <row r="28" spans="1:28" x14ac:dyDescent="0.25">
      <c r="A28" s="2">
        <f t="shared" si="16"/>
        <v>14</v>
      </c>
      <c r="B28" s="16">
        <f ca="1">VLOOKUP(A28,PERIODS!$O$4:$P$33,2,FALSE)</f>
        <v>3.3000000000000002E-2</v>
      </c>
      <c r="C28" s="15"/>
      <c r="D28" s="18">
        <v>14</v>
      </c>
      <c r="E28" s="34">
        <f t="shared" ca="1" si="17"/>
        <v>9029.5373667194581</v>
      </c>
      <c r="F28" s="34">
        <f t="shared" ca="1" si="0"/>
        <v>3300</v>
      </c>
      <c r="G28" s="69">
        <f t="shared" ca="1" si="4"/>
        <v>0</v>
      </c>
      <c r="H28" s="34">
        <f t="shared" ca="1" si="5"/>
        <v>-309.01892621759725</v>
      </c>
      <c r="I28" s="34">
        <f t="shared" ca="1" si="6"/>
        <v>2990.9810737824027</v>
      </c>
      <c r="J28" s="18">
        <f ca="1">SUM(INDIRECT(ADDRESS(ROW(F28),COLUMN(F28),4)):INDIRECT(ADDRESS(ROW(F28)+N$5-1,COLUMN(F28),4)))</f>
        <v>23900</v>
      </c>
      <c r="K28" s="18">
        <f t="shared" ca="1" si="7"/>
        <v>0</v>
      </c>
      <c r="L28" s="18">
        <f t="shared" ca="1" si="18"/>
        <v>0</v>
      </c>
      <c r="M28" s="18">
        <f t="shared" ca="1" si="1"/>
        <v>16350</v>
      </c>
      <c r="N28" s="34">
        <f t="shared" ca="1" si="8"/>
        <v>22388.556292937057</v>
      </c>
      <c r="P28" s="18">
        <f t="shared" ca="1" si="2"/>
        <v>309.01892621759725</v>
      </c>
      <c r="Q28" s="47">
        <f ca="1">SUM(L$15:L28)-SUM(M$15:M28)</f>
        <v>0</v>
      </c>
      <c r="R28" s="47" t="str">
        <f t="shared" ca="1" si="3"/>
        <v>M31</v>
      </c>
      <c r="S28" s="40">
        <f t="shared" ca="1" si="9"/>
        <v>0</v>
      </c>
      <c r="T28" s="46">
        <f t="shared" ca="1" si="10"/>
        <v>55</v>
      </c>
      <c r="X28" s="74">
        <f t="shared" ca="1" si="11"/>
        <v>-0.30901892621759725</v>
      </c>
      <c r="Y28" s="75">
        <f t="shared" ca="1" si="12"/>
        <v>-0.30901892621759725</v>
      </c>
      <c r="Z28" s="74">
        <f t="shared" ca="1" si="13"/>
        <v>0.73416687489274579</v>
      </c>
      <c r="AA28" s="76">
        <f t="shared" ca="1" si="14"/>
        <v>-309.01892621759725</v>
      </c>
      <c r="AB28" s="76">
        <f t="shared" ca="1" si="15"/>
        <v>734.1668748927458</v>
      </c>
    </row>
    <row r="29" spans="1:28" x14ac:dyDescent="0.25">
      <c r="A29" s="2">
        <f t="shared" si="16"/>
        <v>15</v>
      </c>
      <c r="B29" s="16">
        <f ca="1">VLOOKUP(A29,PERIODS!$O$4:$P$33,2,FALSE)</f>
        <v>3.3000000000000002E-2</v>
      </c>
      <c r="C29" s="15"/>
      <c r="D29" s="18">
        <v>15</v>
      </c>
      <c r="E29" s="34">
        <f t="shared" ca="1" si="17"/>
        <v>22388.556292937057</v>
      </c>
      <c r="F29" s="34">
        <f t="shared" ca="1" si="0"/>
        <v>3300</v>
      </c>
      <c r="G29" s="69">
        <f t="shared" ca="1" si="4"/>
        <v>0</v>
      </c>
      <c r="H29" s="34">
        <f t="shared" ca="1" si="5"/>
        <v>-952.5684537969463</v>
      </c>
      <c r="I29" s="34">
        <f t="shared" ca="1" si="6"/>
        <v>2347.4315462030536</v>
      </c>
      <c r="J29" s="18">
        <f ca="1">SUM(INDIRECT(ADDRESS(ROW(F29),COLUMN(F29),4)):INDIRECT(ADDRESS(ROW(F29)+N$5-1,COLUMN(F29),4)))</f>
        <v>24100</v>
      </c>
      <c r="K29" s="18">
        <f t="shared" ca="1" si="7"/>
        <v>16350</v>
      </c>
      <c r="L29" s="18">
        <f t="shared" ca="1" si="18"/>
        <v>16350</v>
      </c>
      <c r="M29" s="18">
        <f t="shared" ca="1" si="1"/>
        <v>0</v>
      </c>
      <c r="N29" s="34">
        <f t="shared" ca="1" si="8"/>
        <v>20041.124746734004</v>
      </c>
      <c r="P29" s="18">
        <f t="shared" ca="1" si="2"/>
        <v>952.5684537969463</v>
      </c>
      <c r="Q29" s="47">
        <f ca="1">SUM(L$15:L29)-SUM(M$15:M29)</f>
        <v>16350</v>
      </c>
      <c r="R29" s="47" t="str">
        <f t="shared" ca="1" si="3"/>
        <v>M32</v>
      </c>
      <c r="S29" s="40">
        <f t="shared" ca="1" si="9"/>
        <v>0</v>
      </c>
      <c r="T29" s="46">
        <f t="shared" ca="1" si="10"/>
        <v>70</v>
      </c>
      <c r="X29" s="74">
        <f t="shared" ca="1" si="11"/>
        <v>-0.95256845379694632</v>
      </c>
      <c r="Y29" s="75">
        <f t="shared" ca="1" si="12"/>
        <v>-0.95256845379694632</v>
      </c>
      <c r="Z29" s="74">
        <f t="shared" ca="1" si="13"/>
        <v>0.38574897156946675</v>
      </c>
      <c r="AA29" s="76">
        <f t="shared" ca="1" si="14"/>
        <v>-952.5684537969463</v>
      </c>
      <c r="AB29" s="76">
        <f t="shared" ca="1" si="15"/>
        <v>385.74897156946673</v>
      </c>
    </row>
    <row r="30" spans="1:28" x14ac:dyDescent="0.25">
      <c r="A30" s="2">
        <f t="shared" si="16"/>
        <v>16</v>
      </c>
      <c r="B30" s="16">
        <f ca="1">VLOOKUP(A30,PERIODS!$O$4:$P$33,2,FALSE)</f>
        <v>3.3000000000000002E-2</v>
      </c>
      <c r="C30" s="15"/>
      <c r="D30" s="18">
        <v>16</v>
      </c>
      <c r="E30" s="34">
        <f t="shared" ca="1" si="17"/>
        <v>20041.124746734004</v>
      </c>
      <c r="F30" s="34">
        <f t="shared" ca="1" si="0"/>
        <v>3300</v>
      </c>
      <c r="G30" s="69">
        <f t="shared" ca="1" si="4"/>
        <v>0</v>
      </c>
      <c r="H30" s="34">
        <f t="shared" ca="1" si="5"/>
        <v>-3205.3713485887547</v>
      </c>
      <c r="I30" s="34">
        <f t="shared" ca="1" si="6"/>
        <v>94.628651411245301</v>
      </c>
      <c r="J30" s="18">
        <f ca="1">SUM(INDIRECT(ADDRESS(ROW(F30),COLUMN(F30),4)):INDIRECT(ADDRESS(ROW(F30)+N$5-1,COLUMN(F30),4)))</f>
        <v>24300</v>
      </c>
      <c r="K30" s="18">
        <f t="shared" ca="1" si="7"/>
        <v>16350</v>
      </c>
      <c r="L30" s="18">
        <f t="shared" ca="1" si="18"/>
        <v>0</v>
      </c>
      <c r="M30" s="18">
        <f t="shared" ca="1" si="1"/>
        <v>0</v>
      </c>
      <c r="N30" s="34">
        <f t="shared" ca="1" si="8"/>
        <v>19946.496095322756</v>
      </c>
      <c r="P30" s="18">
        <f t="shared" ca="1" si="2"/>
        <v>3205.3713485887547</v>
      </c>
      <c r="Q30" s="47">
        <f ca="1">SUM(L$15:L30)-SUM(M$15:M30)</f>
        <v>16350</v>
      </c>
      <c r="R30" s="47" t="str">
        <f t="shared" ca="1" si="3"/>
        <v>M33</v>
      </c>
      <c r="S30" s="40">
        <f t="shared" ca="1" si="9"/>
        <v>0</v>
      </c>
      <c r="T30" s="46">
        <f t="shared" ca="1" si="10"/>
        <v>17</v>
      </c>
      <c r="X30" s="74">
        <f t="shared" ca="1" si="11"/>
        <v>-3.2053713485887547</v>
      </c>
      <c r="Y30" s="75">
        <f t="shared" ca="1" si="12"/>
        <v>-3.2053713485887547</v>
      </c>
      <c r="Z30" s="74">
        <f t="shared" ca="1" si="13"/>
        <v>4.0543842943172884E-2</v>
      </c>
      <c r="AA30" s="76">
        <f t="shared" ca="1" si="14"/>
        <v>-3205.3713485887547</v>
      </c>
      <c r="AB30" s="76">
        <f t="shared" ca="1" si="15"/>
        <v>40.543842943172884</v>
      </c>
    </row>
    <row r="31" spans="1:28" x14ac:dyDescent="0.25">
      <c r="A31" s="2">
        <f t="shared" si="16"/>
        <v>17</v>
      </c>
      <c r="B31" s="16">
        <f ca="1">VLOOKUP(A31,PERIODS!$O$4:$P$33,2,FALSE)</f>
        <v>3.5000000000000003E-2</v>
      </c>
      <c r="C31" s="15"/>
      <c r="D31" s="18">
        <v>17</v>
      </c>
      <c r="E31" s="34">
        <f t="shared" ca="1" si="17"/>
        <v>19946.496095322756</v>
      </c>
      <c r="F31" s="34">
        <f t="shared" ca="1" si="0"/>
        <v>3500.0000000000005</v>
      </c>
      <c r="G31" s="69">
        <f t="shared" ca="1" si="4"/>
        <v>0</v>
      </c>
      <c r="H31" s="34">
        <f t="shared" ca="1" si="5"/>
        <v>347.27191302922216</v>
      </c>
      <c r="I31" s="34">
        <f t="shared" ca="1" si="6"/>
        <v>3847.2719130292226</v>
      </c>
      <c r="J31" s="18">
        <f ca="1">SUM(INDIRECT(ADDRESS(ROW(F31),COLUMN(F31),4)):INDIRECT(ADDRESS(ROW(F31)+N$5-1,COLUMN(F31),4)))</f>
        <v>24500.000000000004</v>
      </c>
      <c r="K31" s="18">
        <f t="shared" ca="1" si="7"/>
        <v>16350</v>
      </c>
      <c r="L31" s="18">
        <f t="shared" ca="1" si="18"/>
        <v>0</v>
      </c>
      <c r="M31" s="18">
        <f t="shared" ca="1" si="1"/>
        <v>0</v>
      </c>
      <c r="N31" s="34">
        <f t="shared" ca="1" si="8"/>
        <v>16099.224182293534</v>
      </c>
      <c r="P31" s="18">
        <f t="shared" ca="1" si="2"/>
        <v>347.27191302922216</v>
      </c>
      <c r="Q31" s="47">
        <f ca="1">SUM(L$15:L31)-SUM(M$15:M31)</f>
        <v>16350</v>
      </c>
      <c r="R31" s="47" t="str">
        <f t="shared" ca="1" si="3"/>
        <v>M34</v>
      </c>
      <c r="S31" s="40">
        <f t="shared" ca="1" si="9"/>
        <v>0</v>
      </c>
      <c r="T31" s="46">
        <f t="shared" ca="1" si="10"/>
        <v>29</v>
      </c>
      <c r="X31" s="74">
        <f t="shared" ca="1" si="11"/>
        <v>0.34727191302922217</v>
      </c>
      <c r="Y31" s="75">
        <f t="shared" ca="1" si="12"/>
        <v>0.34727191302922217</v>
      </c>
      <c r="Z31" s="74">
        <f t="shared" ca="1" si="13"/>
        <v>1.4152014847801959</v>
      </c>
      <c r="AA31" s="76">
        <f t="shared" ca="1" si="14"/>
        <v>347.27191302922216</v>
      </c>
      <c r="AB31" s="76">
        <f t="shared" ca="1" si="15"/>
        <v>1415.2014847801959</v>
      </c>
    </row>
    <row r="32" spans="1:28" x14ac:dyDescent="0.25">
      <c r="A32" s="2">
        <f t="shared" si="16"/>
        <v>18</v>
      </c>
      <c r="B32" s="16">
        <f ca="1">VLOOKUP(A32,PERIODS!$O$4:$P$33,2,FALSE)</f>
        <v>3.5000000000000003E-2</v>
      </c>
      <c r="C32" s="15"/>
      <c r="D32" s="18">
        <v>18</v>
      </c>
      <c r="E32" s="34">
        <f t="shared" ca="1" si="17"/>
        <v>16099.224182293534</v>
      </c>
      <c r="F32" s="34">
        <f t="shared" ca="1" si="0"/>
        <v>3500.0000000000005</v>
      </c>
      <c r="G32" s="69">
        <f t="shared" ca="1" si="4"/>
        <v>0</v>
      </c>
      <c r="H32" s="34">
        <f t="shared" ca="1" si="5"/>
        <v>-798.75547610820422</v>
      </c>
      <c r="I32" s="34">
        <f t="shared" ca="1" si="6"/>
        <v>2701.2445238917962</v>
      </c>
      <c r="J32" s="18">
        <f ca="1">SUM(INDIRECT(ADDRESS(ROW(F32),COLUMN(F32),4)):INDIRECT(ADDRESS(ROW(F32)+N$5-1,COLUMN(F32),4)))</f>
        <v>24500.000000000004</v>
      </c>
      <c r="K32" s="18">
        <f t="shared" ca="1" si="7"/>
        <v>0</v>
      </c>
      <c r="L32" s="18">
        <f t="shared" ca="1" si="18"/>
        <v>0</v>
      </c>
      <c r="M32" s="18">
        <f t="shared" ca="1" si="1"/>
        <v>16350</v>
      </c>
      <c r="N32" s="34">
        <f t="shared" ca="1" si="8"/>
        <v>29747.979658401739</v>
      </c>
      <c r="P32" s="18">
        <f t="shared" ca="1" si="2"/>
        <v>798.75547610820422</v>
      </c>
      <c r="Q32" s="47">
        <f ca="1">SUM(L$15:L32)-SUM(M$15:M32)</f>
        <v>0</v>
      </c>
      <c r="R32" s="47" t="str">
        <f t="shared" ca="1" si="3"/>
        <v>M35</v>
      </c>
      <c r="S32" s="40">
        <f t="shared" ca="1" si="9"/>
        <v>0</v>
      </c>
      <c r="T32" s="46">
        <f t="shared" ca="1" si="10"/>
        <v>76</v>
      </c>
      <c r="X32" s="74">
        <f t="shared" ca="1" si="11"/>
        <v>-0.79875547610820419</v>
      </c>
      <c r="Y32" s="75">
        <f t="shared" ca="1" si="12"/>
        <v>-0.79875547610820419</v>
      </c>
      <c r="Z32" s="74">
        <f t="shared" ca="1" si="13"/>
        <v>0.44988851286201115</v>
      </c>
      <c r="AA32" s="76">
        <f t="shared" ca="1" si="14"/>
        <v>-798.75547610820422</v>
      </c>
      <c r="AB32" s="76">
        <f t="shared" ca="1" si="15"/>
        <v>449.88851286201117</v>
      </c>
    </row>
    <row r="33" spans="1:28" x14ac:dyDescent="0.25">
      <c r="A33" s="2">
        <f t="shared" si="16"/>
        <v>19</v>
      </c>
      <c r="B33" s="16">
        <f ca="1">VLOOKUP(A33,PERIODS!$O$4:$P$33,2,FALSE)</f>
        <v>3.5000000000000003E-2</v>
      </c>
      <c r="C33" s="15"/>
      <c r="D33" s="18">
        <v>19</v>
      </c>
      <c r="E33" s="34">
        <f t="shared" ca="1" si="17"/>
        <v>29747.979658401739</v>
      </c>
      <c r="F33" s="34">
        <f t="shared" ca="1" si="0"/>
        <v>3500.0000000000005</v>
      </c>
      <c r="G33" s="69">
        <f t="shared" ca="1" si="4"/>
        <v>0</v>
      </c>
      <c r="H33" s="34">
        <f t="shared" ca="1" si="5"/>
        <v>871.20046447667096</v>
      </c>
      <c r="I33" s="34">
        <f t="shared" ca="1" si="6"/>
        <v>4371.2004644766712</v>
      </c>
      <c r="J33" s="18">
        <f ca="1">SUM(INDIRECT(ADDRESS(ROW(F33),COLUMN(F33),4)):INDIRECT(ADDRESS(ROW(F33)+N$5-1,COLUMN(F33),4)))</f>
        <v>24500.000000000004</v>
      </c>
      <c r="K33" s="18">
        <f t="shared" ca="1" si="7"/>
        <v>0</v>
      </c>
      <c r="L33" s="18">
        <f t="shared" ca="1" si="18"/>
        <v>0</v>
      </c>
      <c r="M33" s="18">
        <f t="shared" ca="1" si="1"/>
        <v>0</v>
      </c>
      <c r="N33" s="34">
        <f t="shared" ca="1" si="8"/>
        <v>25376.779193925067</v>
      </c>
      <c r="P33" s="18">
        <f t="shared" ca="1" si="2"/>
        <v>871.20046447667096</v>
      </c>
      <c r="Q33" s="47">
        <f ca="1">SUM(L$15:L33)-SUM(M$15:M33)</f>
        <v>0</v>
      </c>
      <c r="R33" s="47" t="str">
        <f t="shared" ca="1" si="3"/>
        <v>M36</v>
      </c>
      <c r="S33" s="40">
        <f t="shared" ca="1" si="9"/>
        <v>0</v>
      </c>
      <c r="T33" s="46">
        <f t="shared" ca="1" si="10"/>
        <v>24</v>
      </c>
      <c r="X33" s="74">
        <f t="shared" ca="1" si="11"/>
        <v>0.87120046447667099</v>
      </c>
      <c r="Y33" s="75">
        <f t="shared" ca="1" si="12"/>
        <v>0.87120046447667099</v>
      </c>
      <c r="Z33" s="74">
        <f t="shared" ca="1" si="13"/>
        <v>2.3897779758078177</v>
      </c>
      <c r="AA33" s="76">
        <f t="shared" ca="1" si="14"/>
        <v>871.20046447667096</v>
      </c>
      <c r="AB33" s="76">
        <f t="shared" ca="1" si="15"/>
        <v>2389.7779758078177</v>
      </c>
    </row>
    <row r="34" spans="1:28" x14ac:dyDescent="0.25">
      <c r="A34" s="2">
        <f t="shared" si="16"/>
        <v>20</v>
      </c>
      <c r="B34" s="16">
        <f ca="1">VLOOKUP(A34,PERIODS!$O$4:$P$33,2,FALSE)</f>
        <v>3.5000000000000003E-2</v>
      </c>
      <c r="C34" s="15"/>
      <c r="D34" s="18">
        <v>20</v>
      </c>
      <c r="E34" s="34">
        <f t="shared" ref="E34:E97" ca="1" si="19">N33</f>
        <v>25376.779193925067</v>
      </c>
      <c r="F34" s="34">
        <f t="shared" ca="1" si="0"/>
        <v>3500.0000000000005</v>
      </c>
      <c r="G34" s="69">
        <f t="shared" ca="1" si="4"/>
        <v>0</v>
      </c>
      <c r="H34" s="34">
        <f t="shared" ca="1" si="5"/>
        <v>-875.44177514641444</v>
      </c>
      <c r="I34" s="34">
        <f t="shared" ca="1" si="6"/>
        <v>2624.5582248535861</v>
      </c>
      <c r="J34" s="18">
        <f ca="1">SUM(INDIRECT(ADDRESS(ROW(F34),COLUMN(F34),4)):INDIRECT(ADDRESS(ROW(F34)+N$5-1,COLUMN(F34),4)))</f>
        <v>24500.000000000004</v>
      </c>
      <c r="K34" s="18">
        <f t="shared" ca="1" si="7"/>
        <v>0</v>
      </c>
      <c r="L34" s="18">
        <f t="shared" ca="1" si="18"/>
        <v>0</v>
      </c>
      <c r="M34" s="18">
        <f t="shared" ca="1" si="1"/>
        <v>0</v>
      </c>
      <c r="N34" s="34">
        <f t="shared" ca="1" si="8"/>
        <v>22752.220969071481</v>
      </c>
      <c r="P34" s="18">
        <f t="shared" ca="1" si="2"/>
        <v>875.44177514641444</v>
      </c>
      <c r="Q34" s="47">
        <f ca="1">SUM(L$15:L34)-SUM(M$15:M34)</f>
        <v>0</v>
      </c>
      <c r="R34" s="47" t="str">
        <f t="shared" ca="1" si="3"/>
        <v>M37</v>
      </c>
      <c r="S34" s="40">
        <f t="shared" ca="1" si="9"/>
        <v>0</v>
      </c>
      <c r="T34" s="46">
        <f t="shared" ca="1" si="10"/>
        <v>96</v>
      </c>
      <c r="X34" s="74">
        <f t="shared" ca="1" si="11"/>
        <v>-0.87544177514641441</v>
      </c>
      <c r="Y34" s="75">
        <f t="shared" ca="1" si="12"/>
        <v>-0.87544177514641441</v>
      </c>
      <c r="Z34" s="74">
        <f t="shared" ca="1" si="13"/>
        <v>0.41667790107123714</v>
      </c>
      <c r="AA34" s="76">
        <f t="shared" ca="1" si="14"/>
        <v>-875.44177514641444</v>
      </c>
      <c r="AB34" s="76">
        <f t="shared" ca="1" si="15"/>
        <v>416.67790107123716</v>
      </c>
    </row>
    <row r="35" spans="1:28" x14ac:dyDescent="0.25">
      <c r="A35" s="2">
        <f t="shared" si="16"/>
        <v>21</v>
      </c>
      <c r="B35" s="16">
        <f ca="1">VLOOKUP(A35,PERIODS!$O$4:$P$33,2,FALSE)</f>
        <v>3.5000000000000003E-2</v>
      </c>
      <c r="C35" s="15"/>
      <c r="D35" s="18">
        <v>21</v>
      </c>
      <c r="E35" s="34">
        <f t="shared" ca="1" si="19"/>
        <v>22752.220969071481</v>
      </c>
      <c r="F35" s="34">
        <f t="shared" ca="1" si="0"/>
        <v>3500.0000000000005</v>
      </c>
      <c r="G35" s="69">
        <f t="shared" ca="1" si="4"/>
        <v>0</v>
      </c>
      <c r="H35" s="34">
        <f t="shared" ca="1" si="5"/>
        <v>1069.2246007275812</v>
      </c>
      <c r="I35" s="34">
        <f t="shared" ca="1" si="6"/>
        <v>4569.2246007275817</v>
      </c>
      <c r="J35" s="18">
        <f ca="1">SUM(INDIRECT(ADDRESS(ROW(F35),COLUMN(F35),4)):INDIRECT(ADDRESS(ROW(F35)+N$5-1,COLUMN(F35),4)))</f>
        <v>24500.000000000004</v>
      </c>
      <c r="K35" s="18">
        <f t="shared" ca="1" si="7"/>
        <v>16350</v>
      </c>
      <c r="L35" s="18">
        <f t="shared" ca="1" si="18"/>
        <v>16350</v>
      </c>
      <c r="M35" s="18">
        <f t="shared" ca="1" si="1"/>
        <v>0</v>
      </c>
      <c r="N35" s="34">
        <f t="shared" ca="1" si="8"/>
        <v>18182.996368343898</v>
      </c>
      <c r="P35" s="18">
        <f t="shared" ca="1" si="2"/>
        <v>1069.2246007275812</v>
      </c>
      <c r="Q35" s="47">
        <f ca="1">SUM(L$15:L35)-SUM(M$15:M35)</f>
        <v>16350</v>
      </c>
      <c r="R35" s="47" t="str">
        <f t="shared" ca="1" si="3"/>
        <v>M38</v>
      </c>
      <c r="S35" s="40">
        <f t="shared" ca="1" si="9"/>
        <v>0</v>
      </c>
      <c r="T35" s="46">
        <f t="shared" ca="1" si="10"/>
        <v>90</v>
      </c>
      <c r="X35" s="74">
        <f t="shared" ca="1" si="11"/>
        <v>1.0692246007275812</v>
      </c>
      <c r="Y35" s="75">
        <f t="shared" ca="1" si="12"/>
        <v>1.0692246007275812</v>
      </c>
      <c r="Z35" s="74">
        <f t="shared" ca="1" si="13"/>
        <v>2.9131197930346691</v>
      </c>
      <c r="AA35" s="76">
        <f t="shared" ca="1" si="14"/>
        <v>1069.2246007275812</v>
      </c>
      <c r="AB35" s="76">
        <f t="shared" ca="1" si="15"/>
        <v>2913.1197930346689</v>
      </c>
    </row>
    <row r="36" spans="1:28" x14ac:dyDescent="0.25">
      <c r="A36" s="2">
        <f t="shared" si="16"/>
        <v>22</v>
      </c>
      <c r="B36" s="16">
        <f ca="1">VLOOKUP(A36,PERIODS!$O$4:$P$33,2,FALSE)</f>
        <v>3.5000000000000003E-2</v>
      </c>
      <c r="C36" s="15"/>
      <c r="D36" s="18">
        <v>22</v>
      </c>
      <c r="E36" s="34">
        <f t="shared" ca="1" si="19"/>
        <v>18182.996368343898</v>
      </c>
      <c r="F36" s="34">
        <f t="shared" ca="1" si="0"/>
        <v>3500.0000000000005</v>
      </c>
      <c r="G36" s="69">
        <f t="shared" ca="1" si="4"/>
        <v>0</v>
      </c>
      <c r="H36" s="34">
        <f t="shared" ca="1" si="5"/>
        <v>-268.81388914405755</v>
      </c>
      <c r="I36" s="34">
        <f t="shared" ca="1" si="6"/>
        <v>3231.1861108559428</v>
      </c>
      <c r="J36" s="18">
        <f ca="1">SUM(INDIRECT(ADDRESS(ROW(F36),COLUMN(F36),4)):INDIRECT(ADDRESS(ROW(F36)+N$5-1,COLUMN(F36),4)))</f>
        <v>25000.000000000004</v>
      </c>
      <c r="K36" s="18">
        <f t="shared" ca="1" si="7"/>
        <v>16350</v>
      </c>
      <c r="L36" s="18">
        <f t="shared" ca="1" si="18"/>
        <v>0</v>
      </c>
      <c r="M36" s="18">
        <f t="shared" ca="1" si="1"/>
        <v>0</v>
      </c>
      <c r="N36" s="34">
        <f t="shared" ca="1" si="8"/>
        <v>14951.810257487956</v>
      </c>
      <c r="P36" s="18">
        <f t="shared" ca="1" si="2"/>
        <v>268.81388914405755</v>
      </c>
      <c r="Q36" s="47">
        <f ca="1">SUM(L$15:L36)-SUM(M$15:M36)</f>
        <v>16350</v>
      </c>
      <c r="R36" s="47" t="str">
        <f t="shared" ca="1" si="3"/>
        <v>M39</v>
      </c>
      <c r="S36" s="40">
        <f t="shared" ca="1" si="9"/>
        <v>0</v>
      </c>
      <c r="T36" s="46">
        <f t="shared" ca="1" si="10"/>
        <v>41</v>
      </c>
      <c r="X36" s="74">
        <f t="shared" ca="1" si="11"/>
        <v>-0.26881388914405757</v>
      </c>
      <c r="Y36" s="75">
        <f t="shared" ca="1" si="12"/>
        <v>-0.26881388914405757</v>
      </c>
      <c r="Z36" s="74">
        <f t="shared" ca="1" si="13"/>
        <v>0.764285484238302</v>
      </c>
      <c r="AA36" s="76">
        <f t="shared" ca="1" si="14"/>
        <v>-268.81388914405755</v>
      </c>
      <c r="AB36" s="76">
        <f t="shared" ca="1" si="15"/>
        <v>764.28548423830205</v>
      </c>
    </row>
    <row r="37" spans="1:28" x14ac:dyDescent="0.25">
      <c r="A37" s="2">
        <f t="shared" si="16"/>
        <v>23</v>
      </c>
      <c r="B37" s="16">
        <f ca="1">VLOOKUP(A37,PERIODS!$O$4:$P$33,2,FALSE)</f>
        <v>3.5000000000000003E-2</v>
      </c>
      <c r="C37" s="15"/>
      <c r="D37" s="18">
        <v>23</v>
      </c>
      <c r="E37" s="34">
        <f t="shared" ca="1" si="19"/>
        <v>14951.810257487956</v>
      </c>
      <c r="F37" s="34">
        <f t="shared" ca="1" si="0"/>
        <v>3500.0000000000005</v>
      </c>
      <c r="G37" s="69">
        <f t="shared" ca="1" si="4"/>
        <v>0</v>
      </c>
      <c r="H37" s="34">
        <f t="shared" ca="1" si="5"/>
        <v>778.54139500537224</v>
      </c>
      <c r="I37" s="34">
        <f t="shared" ca="1" si="6"/>
        <v>4278.5413950053726</v>
      </c>
      <c r="J37" s="18">
        <f ca="1">SUM(INDIRECT(ADDRESS(ROW(F37),COLUMN(F37),4)):INDIRECT(ADDRESS(ROW(F37)+N$5-1,COLUMN(F37),4)))</f>
        <v>25500.000000000004</v>
      </c>
      <c r="K37" s="18">
        <f t="shared" ca="1" si="7"/>
        <v>16350</v>
      </c>
      <c r="L37" s="18">
        <f t="shared" ca="1" si="18"/>
        <v>0</v>
      </c>
      <c r="M37" s="18">
        <f t="shared" ca="1" si="1"/>
        <v>0</v>
      </c>
      <c r="N37" s="34">
        <f t="shared" ca="1" si="8"/>
        <v>10673.268862482582</v>
      </c>
      <c r="P37" s="18">
        <f t="shared" ca="1" si="2"/>
        <v>778.54139500537224</v>
      </c>
      <c r="Q37" s="47">
        <f ca="1">SUM(L$15:L37)-SUM(M$15:M37)</f>
        <v>16350</v>
      </c>
      <c r="R37" s="47" t="str">
        <f t="shared" ca="1" si="3"/>
        <v>M40</v>
      </c>
      <c r="S37" s="40">
        <f t="shared" ca="1" si="9"/>
        <v>0</v>
      </c>
      <c r="T37" s="46">
        <f t="shared" ca="1" si="10"/>
        <v>99</v>
      </c>
      <c r="X37" s="74">
        <f t="shared" ca="1" si="11"/>
        <v>0.77854139500537223</v>
      </c>
      <c r="Y37" s="75">
        <f t="shared" ca="1" si="12"/>
        <v>0.77854139500537223</v>
      </c>
      <c r="Z37" s="74">
        <f t="shared" ca="1" si="13"/>
        <v>2.1782926786004904</v>
      </c>
      <c r="AA37" s="76">
        <f t="shared" ca="1" si="14"/>
        <v>778.54139500537224</v>
      </c>
      <c r="AB37" s="76">
        <f t="shared" ca="1" si="15"/>
        <v>2178.2926786004905</v>
      </c>
    </row>
    <row r="38" spans="1:28" x14ac:dyDescent="0.25">
      <c r="A38" s="2">
        <f t="shared" si="16"/>
        <v>24</v>
      </c>
      <c r="B38" s="16">
        <f ca="1">VLOOKUP(A38,PERIODS!$O$4:$P$33,2,FALSE)</f>
        <v>3.5000000000000003E-2</v>
      </c>
      <c r="C38" s="15"/>
      <c r="D38" s="18">
        <v>24</v>
      </c>
      <c r="E38" s="34">
        <f t="shared" ca="1" si="19"/>
        <v>10673.268862482582</v>
      </c>
      <c r="F38" s="34">
        <f t="shared" ca="1" si="0"/>
        <v>3500.0000000000005</v>
      </c>
      <c r="G38" s="69">
        <f t="shared" ca="1" si="4"/>
        <v>0</v>
      </c>
      <c r="H38" s="34">
        <f t="shared" ca="1" si="5"/>
        <v>-39.893715635464268</v>
      </c>
      <c r="I38" s="34">
        <f t="shared" ca="1" si="6"/>
        <v>3460.1062843645364</v>
      </c>
      <c r="J38" s="18">
        <f ca="1">SUM(INDIRECT(ADDRESS(ROW(F38),COLUMN(F38),4)):INDIRECT(ADDRESS(ROW(F38)+N$5-1,COLUMN(F38),4)))</f>
        <v>26000</v>
      </c>
      <c r="K38" s="18">
        <f t="shared" ca="1" si="7"/>
        <v>0</v>
      </c>
      <c r="L38" s="18">
        <f t="shared" ca="1" si="18"/>
        <v>0</v>
      </c>
      <c r="M38" s="18">
        <f t="shared" ca="1" si="1"/>
        <v>16350</v>
      </c>
      <c r="N38" s="34">
        <f t="shared" ca="1" si="8"/>
        <v>23563.162578118048</v>
      </c>
      <c r="P38" s="18">
        <f t="shared" ca="1" si="2"/>
        <v>39.893715635464268</v>
      </c>
      <c r="Q38" s="47">
        <f ca="1">SUM(L$15:L38)-SUM(M$15:M38)</f>
        <v>0</v>
      </c>
      <c r="R38" s="47" t="str">
        <f t="shared" ca="1" si="3"/>
        <v>M41</v>
      </c>
      <c r="S38" s="40">
        <f t="shared" ca="1" si="9"/>
        <v>0</v>
      </c>
      <c r="T38" s="46">
        <f t="shared" ca="1" si="10"/>
        <v>18</v>
      </c>
      <c r="X38" s="74">
        <f t="shared" ca="1" si="11"/>
        <v>-3.9893715635464268E-2</v>
      </c>
      <c r="Y38" s="75">
        <f t="shared" ca="1" si="12"/>
        <v>-3.9893715635464268E-2</v>
      </c>
      <c r="Z38" s="74">
        <f t="shared" ca="1" si="13"/>
        <v>0.96089156147422305</v>
      </c>
      <c r="AA38" s="76">
        <f t="shared" ca="1" si="14"/>
        <v>-39.893715635464268</v>
      </c>
      <c r="AB38" s="76">
        <f t="shared" ca="1" si="15"/>
        <v>960.89156147422307</v>
      </c>
    </row>
    <row r="39" spans="1:28" x14ac:dyDescent="0.25">
      <c r="A39" s="2">
        <f t="shared" si="16"/>
        <v>25</v>
      </c>
      <c r="B39" s="16">
        <f ca="1">VLOOKUP(A39,PERIODS!$O$4:$P$33,2,FALSE)</f>
        <v>3.5000000000000003E-2</v>
      </c>
      <c r="C39" s="15"/>
      <c r="D39" s="18">
        <v>25</v>
      </c>
      <c r="E39" s="34">
        <f t="shared" ca="1" si="19"/>
        <v>23563.162578118048</v>
      </c>
      <c r="F39" s="34">
        <f t="shared" ca="1" si="0"/>
        <v>3500.0000000000005</v>
      </c>
      <c r="G39" s="69">
        <f t="shared" ca="1" si="4"/>
        <v>0</v>
      </c>
      <c r="H39" s="34">
        <f t="shared" ca="1" si="5"/>
        <v>620.5299948840219</v>
      </c>
      <c r="I39" s="34">
        <f t="shared" ca="1" si="6"/>
        <v>4120.529994884022</v>
      </c>
      <c r="J39" s="18">
        <f ca="1">SUM(INDIRECT(ADDRESS(ROW(F39),COLUMN(F39),4)):INDIRECT(ADDRESS(ROW(F39)+N$5-1,COLUMN(F39),4)))</f>
        <v>24900</v>
      </c>
      <c r="K39" s="18">
        <f t="shared" ca="1" si="7"/>
        <v>16350</v>
      </c>
      <c r="L39" s="18">
        <f t="shared" ca="1" si="18"/>
        <v>16350</v>
      </c>
      <c r="M39" s="18">
        <f t="shared" ca="1" si="1"/>
        <v>0</v>
      </c>
      <c r="N39" s="34">
        <f t="shared" ca="1" si="8"/>
        <v>19442.632583234026</v>
      </c>
      <c r="P39" s="18">
        <f t="shared" ca="1" si="2"/>
        <v>620.5299948840219</v>
      </c>
      <c r="Q39" s="47">
        <f ca="1">SUM(L$15:L39)-SUM(M$15:M39)</f>
        <v>16350</v>
      </c>
      <c r="R39" s="47" t="str">
        <f t="shared" ca="1" si="3"/>
        <v>M42</v>
      </c>
      <c r="S39" s="40">
        <f t="shared" ca="1" si="9"/>
        <v>0</v>
      </c>
      <c r="T39" s="46">
        <f t="shared" ca="1" si="10"/>
        <v>99</v>
      </c>
      <c r="X39" s="74">
        <f t="shared" ca="1" si="11"/>
        <v>0.62052999488402194</v>
      </c>
      <c r="Y39" s="75">
        <f t="shared" ca="1" si="12"/>
        <v>0.62052999488402194</v>
      </c>
      <c r="Z39" s="74">
        <f t="shared" ca="1" si="13"/>
        <v>1.8599135253258186</v>
      </c>
      <c r="AA39" s="76">
        <f t="shared" ca="1" si="14"/>
        <v>620.5299948840219</v>
      </c>
      <c r="AB39" s="76">
        <f t="shared" ca="1" si="15"/>
        <v>1859.9135253258185</v>
      </c>
    </row>
    <row r="40" spans="1:28" x14ac:dyDescent="0.25">
      <c r="A40" s="2">
        <f t="shared" si="16"/>
        <v>26</v>
      </c>
      <c r="B40" s="16">
        <f ca="1">VLOOKUP(A40,PERIODS!$O$4:$P$33,2,FALSE)</f>
        <v>3.5000000000000003E-2</v>
      </c>
      <c r="C40" s="15"/>
      <c r="D40" s="18">
        <v>26</v>
      </c>
      <c r="E40" s="34">
        <f t="shared" ca="1" si="19"/>
        <v>19442.632583234026</v>
      </c>
      <c r="F40" s="34">
        <f t="shared" ca="1" si="0"/>
        <v>3500.0000000000005</v>
      </c>
      <c r="G40" s="69">
        <f t="shared" ca="1" si="4"/>
        <v>0</v>
      </c>
      <c r="H40" s="34">
        <f t="shared" ca="1" si="5"/>
        <v>545.92229933330748</v>
      </c>
      <c r="I40" s="34">
        <f t="shared" ca="1" si="6"/>
        <v>4045.9222993333078</v>
      </c>
      <c r="J40" s="18">
        <f ca="1">SUM(INDIRECT(ADDRESS(ROW(F40),COLUMN(F40),4)):INDIRECT(ADDRESS(ROW(F40)+N$5-1,COLUMN(F40),4)))</f>
        <v>23900</v>
      </c>
      <c r="K40" s="18">
        <f t="shared" ca="1" si="7"/>
        <v>16350</v>
      </c>
      <c r="L40" s="18">
        <f t="shared" ca="1" si="18"/>
        <v>0</v>
      </c>
      <c r="M40" s="18">
        <f t="shared" ca="1" si="1"/>
        <v>0</v>
      </c>
      <c r="N40" s="34">
        <f t="shared" ca="1" si="8"/>
        <v>15396.710283900718</v>
      </c>
      <c r="P40" s="18">
        <f t="shared" ca="1" si="2"/>
        <v>545.92229933330748</v>
      </c>
      <c r="Q40" s="47">
        <f ca="1">SUM(L$15:L40)-SUM(M$15:M40)</f>
        <v>16350</v>
      </c>
      <c r="R40" s="47" t="str">
        <f t="shared" ca="1" si="3"/>
        <v>M43</v>
      </c>
      <c r="S40" s="40">
        <f t="shared" ca="1" si="9"/>
        <v>0</v>
      </c>
      <c r="T40" s="46">
        <f t="shared" ca="1" si="10"/>
        <v>86</v>
      </c>
      <c r="X40" s="74">
        <f t="shared" ca="1" si="11"/>
        <v>0.54592229933330749</v>
      </c>
      <c r="Y40" s="75">
        <f t="shared" ca="1" si="12"/>
        <v>0.54592229933330749</v>
      </c>
      <c r="Z40" s="74">
        <f t="shared" ca="1" si="13"/>
        <v>1.726199721270314</v>
      </c>
      <c r="AA40" s="76">
        <f t="shared" ca="1" si="14"/>
        <v>545.92229933330748</v>
      </c>
      <c r="AB40" s="76">
        <f t="shared" ca="1" si="15"/>
        <v>1726.1997212703141</v>
      </c>
    </row>
    <row r="41" spans="1:28" x14ac:dyDescent="0.25">
      <c r="A41" s="2">
        <f t="shared" si="16"/>
        <v>27</v>
      </c>
      <c r="B41" s="16">
        <f ca="1">VLOOKUP(A41,PERIODS!$O$4:$P$33,2,FALSE)</f>
        <v>3.5000000000000003E-2</v>
      </c>
      <c r="C41" s="15"/>
      <c r="D41" s="18">
        <v>27</v>
      </c>
      <c r="E41" s="34">
        <f t="shared" ca="1" si="19"/>
        <v>15396.710283900718</v>
      </c>
      <c r="F41" s="34">
        <f t="shared" ca="1" si="0"/>
        <v>3500.0000000000005</v>
      </c>
      <c r="G41" s="69">
        <f t="shared" ca="1" si="4"/>
        <v>0</v>
      </c>
      <c r="H41" s="34">
        <f t="shared" ca="1" si="5"/>
        <v>1630.4451805548558</v>
      </c>
      <c r="I41" s="34">
        <f t="shared" ca="1" si="6"/>
        <v>5130.4451805548561</v>
      </c>
      <c r="J41" s="18">
        <f ca="1">SUM(INDIRECT(ADDRESS(ROW(F41),COLUMN(F41),4)):INDIRECT(ADDRESS(ROW(F41)+N$5-1,COLUMN(F41),4)))</f>
        <v>22900</v>
      </c>
      <c r="K41" s="18">
        <f t="shared" ca="1" si="7"/>
        <v>16350</v>
      </c>
      <c r="L41" s="18">
        <f t="shared" ca="1" si="18"/>
        <v>0</v>
      </c>
      <c r="M41" s="18">
        <f t="shared" ca="1" si="1"/>
        <v>0</v>
      </c>
      <c r="N41" s="34">
        <f t="shared" ca="1" si="8"/>
        <v>10266.265103345862</v>
      </c>
      <c r="P41" s="18">
        <f t="shared" ca="1" si="2"/>
        <v>1630.4451805548558</v>
      </c>
      <c r="Q41" s="47">
        <f ca="1">SUM(L$15:L41)-SUM(M$15:M41)</f>
        <v>16350</v>
      </c>
      <c r="R41" s="47" t="str">
        <f t="shared" ca="1" si="3"/>
        <v>M44</v>
      </c>
      <c r="S41" s="40">
        <f t="shared" ca="1" si="9"/>
        <v>0</v>
      </c>
      <c r="T41" s="46">
        <f t="shared" ca="1" si="10"/>
        <v>99</v>
      </c>
      <c r="X41" s="74">
        <f t="shared" ca="1" si="11"/>
        <v>1.6304451805548559</v>
      </c>
      <c r="Y41" s="75">
        <f t="shared" ca="1" si="12"/>
        <v>1.6304451805548559</v>
      </c>
      <c r="Z41" s="74">
        <f t="shared" ca="1" si="13"/>
        <v>5.1061473701484577</v>
      </c>
      <c r="AA41" s="76">
        <f t="shared" ca="1" si="14"/>
        <v>1630.4451805548558</v>
      </c>
      <c r="AB41" s="76">
        <f t="shared" ca="1" si="15"/>
        <v>5106.1473701484574</v>
      </c>
    </row>
    <row r="42" spans="1:28" x14ac:dyDescent="0.25">
      <c r="A42" s="2">
        <f t="shared" si="16"/>
        <v>28</v>
      </c>
      <c r="B42" s="16">
        <f ca="1">VLOOKUP(A42,PERIODS!$O$4:$P$33,2,FALSE)</f>
        <v>0.04</v>
      </c>
      <c r="C42" s="15"/>
      <c r="D42" s="18">
        <v>28</v>
      </c>
      <c r="E42" s="34">
        <f t="shared" ca="1" si="19"/>
        <v>10266.265103345862</v>
      </c>
      <c r="F42" s="34">
        <f t="shared" ca="1" si="0"/>
        <v>4000</v>
      </c>
      <c r="G42" s="69">
        <f t="shared" ca="1" si="4"/>
        <v>0</v>
      </c>
      <c r="H42" s="34">
        <f t="shared" ca="1" si="5"/>
        <v>1370.5453692804213</v>
      </c>
      <c r="I42" s="34">
        <f t="shared" ca="1" si="6"/>
        <v>5370.5453692804213</v>
      </c>
      <c r="J42" s="18">
        <f ca="1">SUM(INDIRECT(ADDRESS(ROW(F42),COLUMN(F42),4)):INDIRECT(ADDRESS(ROW(F42)+N$5-1,COLUMN(F42),4)))</f>
        <v>21900</v>
      </c>
      <c r="K42" s="18">
        <f t="shared" ca="1" si="7"/>
        <v>0</v>
      </c>
      <c r="L42" s="18">
        <f t="shared" ca="1" si="18"/>
        <v>0</v>
      </c>
      <c r="M42" s="18">
        <f t="shared" ca="1" si="1"/>
        <v>16350</v>
      </c>
      <c r="N42" s="34">
        <f t="shared" ca="1" si="8"/>
        <v>21245.719734065442</v>
      </c>
      <c r="P42" s="18">
        <f t="shared" ca="1" si="2"/>
        <v>1370.5453692804213</v>
      </c>
      <c r="Q42" s="47">
        <f ca="1">SUM(L$15:L42)-SUM(M$15:M42)</f>
        <v>0</v>
      </c>
      <c r="R42" s="47" t="str">
        <f t="shared" ca="1" si="3"/>
        <v>M45</v>
      </c>
      <c r="S42" s="40">
        <f t="shared" ca="1" si="9"/>
        <v>0</v>
      </c>
      <c r="T42" s="46">
        <f t="shared" ca="1" si="10"/>
        <v>4</v>
      </c>
      <c r="X42" s="74">
        <f t="shared" ca="1" si="11"/>
        <v>1.3705453692804213</v>
      </c>
      <c r="Y42" s="75">
        <f t="shared" ca="1" si="12"/>
        <v>1.3705453692804213</v>
      </c>
      <c r="Z42" s="74">
        <f t="shared" ca="1" si="13"/>
        <v>3.9374975001949308</v>
      </c>
      <c r="AA42" s="76">
        <f t="shared" ca="1" si="14"/>
        <v>1370.5453692804213</v>
      </c>
      <c r="AB42" s="76">
        <f t="shared" ca="1" si="15"/>
        <v>3937.497500194931</v>
      </c>
    </row>
    <row r="43" spans="1:28" x14ac:dyDescent="0.25">
      <c r="A43" s="2">
        <f t="shared" si="16"/>
        <v>29</v>
      </c>
      <c r="B43" s="16">
        <f ca="1">VLOOKUP(A43,PERIODS!$O$4:$P$33,2,FALSE)</f>
        <v>0.04</v>
      </c>
      <c r="C43" s="15"/>
      <c r="D43" s="18">
        <v>29</v>
      </c>
      <c r="E43" s="34">
        <f t="shared" ca="1" si="19"/>
        <v>21245.719734065442</v>
      </c>
      <c r="F43" s="34">
        <f t="shared" ca="1" si="0"/>
        <v>4000</v>
      </c>
      <c r="G43" s="69">
        <f t="shared" ca="1" si="4"/>
        <v>0</v>
      </c>
      <c r="H43" s="34">
        <f t="shared" ca="1" si="5"/>
        <v>11.260512959088539</v>
      </c>
      <c r="I43" s="34">
        <f t="shared" ca="1" si="6"/>
        <v>4011.2605129590884</v>
      </c>
      <c r="J43" s="18">
        <f ca="1">SUM(INDIRECT(ADDRESS(ROW(F43),COLUMN(F43),4)):INDIRECT(ADDRESS(ROW(F43)+N$5-1,COLUMN(F43),4)))</f>
        <v>21200</v>
      </c>
      <c r="K43" s="18">
        <f t="shared" ca="1" si="7"/>
        <v>0</v>
      </c>
      <c r="L43" s="18">
        <f t="shared" ca="1" si="18"/>
        <v>0</v>
      </c>
      <c r="M43" s="18">
        <f t="shared" ca="1" si="1"/>
        <v>0</v>
      </c>
      <c r="N43" s="34">
        <f t="shared" ca="1" si="8"/>
        <v>17234.459221106354</v>
      </c>
      <c r="P43" s="18">
        <f t="shared" ca="1" si="2"/>
        <v>11.260512959088539</v>
      </c>
      <c r="Q43" s="47">
        <f ca="1">SUM(L$15:L43)-SUM(M$15:M43)</f>
        <v>0</v>
      </c>
      <c r="R43" s="47" t="str">
        <f t="shared" ca="1" si="3"/>
        <v>M46</v>
      </c>
      <c r="S43" s="40">
        <f t="shared" ca="1" si="9"/>
        <v>0</v>
      </c>
      <c r="T43" s="46">
        <f t="shared" ca="1" si="10"/>
        <v>76</v>
      </c>
      <c r="X43" s="74">
        <f t="shared" ca="1" si="11"/>
        <v>1.1260512959088538E-2</v>
      </c>
      <c r="Y43" s="75">
        <f t="shared" ca="1" si="12"/>
        <v>1.1260512959088538E-2</v>
      </c>
      <c r="Z43" s="74">
        <f t="shared" ca="1" si="13"/>
        <v>1.0113241511771514</v>
      </c>
      <c r="AA43" s="76">
        <f t="shared" ca="1" si="14"/>
        <v>11.260512959088539</v>
      </c>
      <c r="AB43" s="76">
        <f t="shared" ca="1" si="15"/>
        <v>1011.3241511771514</v>
      </c>
    </row>
    <row r="44" spans="1:28" x14ac:dyDescent="0.25">
      <c r="A44" s="2">
        <f t="shared" si="16"/>
        <v>30</v>
      </c>
      <c r="B44" s="16">
        <f ca="1">VLOOKUP(A44,PERIODS!$O$4:$P$33,2,FALSE)</f>
        <v>0.04</v>
      </c>
      <c r="C44" s="15"/>
      <c r="D44" s="18">
        <v>30</v>
      </c>
      <c r="E44" s="34">
        <f t="shared" ca="1" si="19"/>
        <v>17234.459221106354</v>
      </c>
      <c r="F44" s="34">
        <f t="shared" ca="1" si="0"/>
        <v>4000</v>
      </c>
      <c r="G44" s="69">
        <f t="shared" ca="1" si="4"/>
        <v>0</v>
      </c>
      <c r="H44" s="34">
        <f t="shared" ca="1" si="5"/>
        <v>83.038441158845217</v>
      </c>
      <c r="I44" s="34">
        <f t="shared" ca="1" si="6"/>
        <v>4083.0384411588452</v>
      </c>
      <c r="J44" s="18">
        <f ca="1">SUM(INDIRECT(ADDRESS(ROW(F44),COLUMN(F44),4)):INDIRECT(ADDRESS(ROW(F44)+N$5-1,COLUMN(F44),4)))</f>
        <v>20500</v>
      </c>
      <c r="K44" s="18">
        <f t="shared" ca="1" si="7"/>
        <v>16350</v>
      </c>
      <c r="L44" s="18">
        <f t="shared" ca="1" si="18"/>
        <v>16350</v>
      </c>
      <c r="M44" s="18">
        <f t="shared" ca="1" si="1"/>
        <v>0</v>
      </c>
      <c r="N44" s="34">
        <f t="shared" ca="1" si="8"/>
        <v>13151.420779947508</v>
      </c>
      <c r="P44" s="18">
        <f t="shared" ca="1" si="2"/>
        <v>83.038441158845217</v>
      </c>
      <c r="Q44" s="47">
        <f ca="1">SUM(L$15:L44)-SUM(M$15:M44)</f>
        <v>16350</v>
      </c>
      <c r="R44" s="47" t="str">
        <f t="shared" ca="1" si="3"/>
        <v>M47</v>
      </c>
      <c r="S44" s="40">
        <f t="shared" ca="1" si="9"/>
        <v>0</v>
      </c>
      <c r="T44" s="46">
        <f t="shared" ca="1" si="10"/>
        <v>74</v>
      </c>
      <c r="X44" s="74">
        <f t="shared" ca="1" si="11"/>
        <v>8.3038441158845219E-2</v>
      </c>
      <c r="Y44" s="75">
        <f t="shared" ca="1" si="12"/>
        <v>8.3038441158845219E-2</v>
      </c>
      <c r="Z44" s="74">
        <f t="shared" ca="1" si="13"/>
        <v>1.0865835772773065</v>
      </c>
      <c r="AA44" s="76">
        <f t="shared" ca="1" si="14"/>
        <v>83.038441158845217</v>
      </c>
      <c r="AB44" s="76">
        <f t="shared" ca="1" si="15"/>
        <v>1086.5835772773064</v>
      </c>
    </row>
    <row r="45" spans="1:28" x14ac:dyDescent="0.25">
      <c r="A45" s="2">
        <f t="shared" si="16"/>
        <v>1</v>
      </c>
      <c r="B45" s="16">
        <f ca="1">VLOOKUP(A45,PERIODS!$O$4:$P$33,2,FALSE)</f>
        <v>2.4E-2</v>
      </c>
      <c r="C45" s="15"/>
      <c r="D45" s="18">
        <v>31</v>
      </c>
      <c r="E45" s="34">
        <f t="shared" ca="1" si="19"/>
        <v>13151.420779947508</v>
      </c>
      <c r="F45" s="34">
        <f t="shared" ca="1" si="0"/>
        <v>2400</v>
      </c>
      <c r="G45" s="69">
        <f t="shared" ca="1" si="4"/>
        <v>0</v>
      </c>
      <c r="H45" s="34">
        <f t="shared" ca="1" si="5"/>
        <v>368.64891691768742</v>
      </c>
      <c r="I45" s="34">
        <f t="shared" ca="1" si="6"/>
        <v>2768.6489169176875</v>
      </c>
      <c r="J45" s="18">
        <f ca="1">SUM(INDIRECT(ADDRESS(ROW(F45),COLUMN(F45),4)):INDIRECT(ADDRESS(ROW(F45)+N$5-1,COLUMN(F45),4)))</f>
        <v>19800</v>
      </c>
      <c r="K45" s="18">
        <f t="shared" ca="1" si="7"/>
        <v>16350</v>
      </c>
      <c r="L45" s="18">
        <f t="shared" ca="1" si="18"/>
        <v>0</v>
      </c>
      <c r="M45" s="18">
        <f t="shared" ca="1" si="1"/>
        <v>0</v>
      </c>
      <c r="N45" s="34">
        <f t="shared" ca="1" si="8"/>
        <v>10382.77186302982</v>
      </c>
      <c r="P45" s="18">
        <f t="shared" ca="1" si="2"/>
        <v>368.64891691768742</v>
      </c>
      <c r="Q45" s="47">
        <f ca="1">SUM(L$15:L45)-SUM(M$15:M45)</f>
        <v>16350</v>
      </c>
      <c r="R45" s="47" t="str">
        <f t="shared" ca="1" si="3"/>
        <v>M48</v>
      </c>
      <c r="S45" s="40">
        <f t="shared" ca="1" si="9"/>
        <v>0</v>
      </c>
      <c r="T45" s="46">
        <f t="shared" ca="1" si="10"/>
        <v>83</v>
      </c>
      <c r="X45" s="74">
        <f t="shared" ca="1" si="11"/>
        <v>0.36864891691768742</v>
      </c>
      <c r="Y45" s="75">
        <f t="shared" ca="1" si="12"/>
        <v>0.36864891691768742</v>
      </c>
      <c r="Z45" s="74">
        <f t="shared" ca="1" si="13"/>
        <v>1.4457799256887218</v>
      </c>
      <c r="AA45" s="76">
        <f t="shared" ca="1" si="14"/>
        <v>368.64891691768742</v>
      </c>
      <c r="AB45" s="76">
        <f t="shared" ca="1" si="15"/>
        <v>1445.7799256887217</v>
      </c>
    </row>
    <row r="46" spans="1:28" x14ac:dyDescent="0.25">
      <c r="A46" s="2">
        <f t="shared" si="16"/>
        <v>2</v>
      </c>
      <c r="B46" s="16">
        <f ca="1">VLOOKUP(A46,PERIODS!$O$4:$P$33,2,FALSE)</f>
        <v>2.5000000000000001E-2</v>
      </c>
      <c r="C46" s="15"/>
      <c r="D46" s="18">
        <v>32</v>
      </c>
      <c r="E46" s="34">
        <f t="shared" ca="1" si="19"/>
        <v>10382.77186302982</v>
      </c>
      <c r="F46" s="34">
        <f t="shared" ca="1" si="0"/>
        <v>2500</v>
      </c>
      <c r="G46" s="69">
        <f t="shared" ca="1" si="4"/>
        <v>0</v>
      </c>
      <c r="H46" s="34">
        <f t="shared" ca="1" si="5"/>
        <v>573.86191290477075</v>
      </c>
      <c r="I46" s="34">
        <f t="shared" ca="1" si="6"/>
        <v>3073.8619129047706</v>
      </c>
      <c r="J46" s="18">
        <f ca="1">SUM(INDIRECT(ADDRESS(ROW(F46),COLUMN(F46),4)):INDIRECT(ADDRESS(ROW(F46)+N$5-1,COLUMN(F46),4)))</f>
        <v>20700</v>
      </c>
      <c r="K46" s="18">
        <f t="shared" ca="1" si="7"/>
        <v>16350</v>
      </c>
      <c r="L46" s="18">
        <f t="shared" ca="1" si="18"/>
        <v>0</v>
      </c>
      <c r="M46" s="18">
        <f t="shared" ca="1" si="1"/>
        <v>0</v>
      </c>
      <c r="N46" s="34">
        <f t="shared" ca="1" si="8"/>
        <v>7308.9099501250494</v>
      </c>
      <c r="P46" s="18">
        <f t="shared" ca="1" si="2"/>
        <v>573.86191290477075</v>
      </c>
      <c r="Q46" s="47">
        <f ca="1">SUM(L$15:L46)-SUM(M$15:M46)</f>
        <v>16350</v>
      </c>
      <c r="R46" s="47" t="str">
        <f t="shared" ca="1" si="3"/>
        <v>M49</v>
      </c>
      <c r="S46" s="40">
        <f t="shared" ca="1" si="9"/>
        <v>0</v>
      </c>
      <c r="T46" s="46">
        <f t="shared" ca="1" si="10"/>
        <v>1</v>
      </c>
      <c r="X46" s="74">
        <f t="shared" ca="1" si="11"/>
        <v>0.57386191290477073</v>
      </c>
      <c r="Y46" s="75">
        <f t="shared" ca="1" si="12"/>
        <v>0.57386191290477073</v>
      </c>
      <c r="Z46" s="74">
        <f t="shared" ca="1" si="13"/>
        <v>1.7751091480655918</v>
      </c>
      <c r="AA46" s="76">
        <f t="shared" ca="1" si="14"/>
        <v>573.86191290477075</v>
      </c>
      <c r="AB46" s="76">
        <f t="shared" ca="1" si="15"/>
        <v>1775.1091480655919</v>
      </c>
    </row>
    <row r="47" spans="1:28" x14ac:dyDescent="0.25">
      <c r="A47" s="2">
        <f t="shared" si="16"/>
        <v>3</v>
      </c>
      <c r="B47" s="16">
        <f ca="1">VLOOKUP(A47,PERIODS!$O$4:$P$33,2,FALSE)</f>
        <v>2.5000000000000001E-2</v>
      </c>
      <c r="C47" s="15"/>
      <c r="D47" s="18">
        <v>33</v>
      </c>
      <c r="E47" s="34">
        <f t="shared" ca="1" si="19"/>
        <v>7308.9099501250494</v>
      </c>
      <c r="F47" s="34">
        <f t="shared" ca="1" si="0"/>
        <v>2500</v>
      </c>
      <c r="G47" s="69">
        <f t="shared" ca="1" si="4"/>
        <v>0</v>
      </c>
      <c r="H47" s="34">
        <f t="shared" ca="1" si="5"/>
        <v>965.06303361665482</v>
      </c>
      <c r="I47" s="34">
        <f t="shared" ca="1" si="6"/>
        <v>3465.063033616655</v>
      </c>
      <c r="J47" s="18">
        <f ca="1">SUM(INDIRECT(ADDRESS(ROW(F47),COLUMN(F47),4)):INDIRECT(ADDRESS(ROW(F47)+N$5-1,COLUMN(F47),4)))</f>
        <v>21500</v>
      </c>
      <c r="K47" s="18">
        <f t="shared" ca="1" si="7"/>
        <v>0</v>
      </c>
      <c r="L47" s="18">
        <f t="shared" ca="1" si="18"/>
        <v>0</v>
      </c>
      <c r="M47" s="18">
        <f t="shared" ca="1" si="1"/>
        <v>16350</v>
      </c>
      <c r="N47" s="34">
        <f t="shared" ca="1" si="8"/>
        <v>20193.846916508395</v>
      </c>
      <c r="P47" s="18">
        <f t="shared" ca="1" si="2"/>
        <v>965.06303361665482</v>
      </c>
      <c r="Q47" s="47">
        <f ca="1">SUM(L$15:L47)-SUM(M$15:M47)</f>
        <v>0</v>
      </c>
      <c r="R47" s="47" t="str">
        <f t="shared" ca="1" si="3"/>
        <v>M50</v>
      </c>
      <c r="S47" s="40">
        <f t="shared" ca="1" si="9"/>
        <v>0</v>
      </c>
      <c r="T47" s="46">
        <f t="shared" ca="1" si="10"/>
        <v>43</v>
      </c>
      <c r="X47" s="74">
        <f t="shared" ca="1" si="11"/>
        <v>0.9650630336166548</v>
      </c>
      <c r="Y47" s="75">
        <f t="shared" ca="1" si="12"/>
        <v>0.9650630336166548</v>
      </c>
      <c r="Z47" s="74">
        <f t="shared" ca="1" si="13"/>
        <v>2.6249531115480749</v>
      </c>
      <c r="AA47" s="76">
        <f t="shared" ca="1" si="14"/>
        <v>965.06303361665482</v>
      </c>
      <c r="AB47" s="76">
        <f t="shared" ca="1" si="15"/>
        <v>2624.953111548075</v>
      </c>
    </row>
    <row r="48" spans="1:28" x14ac:dyDescent="0.25">
      <c r="A48" s="2">
        <f t="shared" si="16"/>
        <v>4</v>
      </c>
      <c r="B48" s="16">
        <f ca="1">VLOOKUP(A48,PERIODS!$O$4:$P$33,2,FALSE)</f>
        <v>2.5000000000000001E-2</v>
      </c>
      <c r="C48" s="15"/>
      <c r="D48" s="18">
        <v>34</v>
      </c>
      <c r="E48" s="34">
        <f t="shared" ca="1" si="19"/>
        <v>20193.846916508395</v>
      </c>
      <c r="F48" s="34">
        <f t="shared" ca="1" si="0"/>
        <v>2500</v>
      </c>
      <c r="G48" s="69">
        <f t="shared" ca="1" si="4"/>
        <v>0</v>
      </c>
      <c r="H48" s="34">
        <f t="shared" ca="1" si="5"/>
        <v>1279.350472471225</v>
      </c>
      <c r="I48" s="34">
        <f t="shared" ca="1" si="6"/>
        <v>3779.3504724712247</v>
      </c>
      <c r="J48" s="18">
        <f ca="1">SUM(INDIRECT(ADDRESS(ROW(F48),COLUMN(F48),4)):INDIRECT(ADDRESS(ROW(F48)+N$5-1,COLUMN(F48),4)))</f>
        <v>22300</v>
      </c>
      <c r="K48" s="18">
        <f t="shared" ca="1" si="7"/>
        <v>16350</v>
      </c>
      <c r="L48" s="18">
        <f t="shared" ca="1" si="18"/>
        <v>16350</v>
      </c>
      <c r="M48" s="18">
        <f t="shared" ca="1" si="1"/>
        <v>0</v>
      </c>
      <c r="N48" s="34">
        <f t="shared" ca="1" si="8"/>
        <v>16414.49644403717</v>
      </c>
      <c r="P48" s="18">
        <f t="shared" ca="1" si="2"/>
        <v>1279.350472471225</v>
      </c>
      <c r="Q48" s="47">
        <f ca="1">SUM(L$15:L48)-SUM(M$15:M48)</f>
        <v>16350</v>
      </c>
      <c r="R48" s="47" t="str">
        <f t="shared" ca="1" si="3"/>
        <v>M51</v>
      </c>
      <c r="S48" s="40">
        <f t="shared" ca="1" si="9"/>
        <v>0</v>
      </c>
      <c r="T48" s="46">
        <f t="shared" ca="1" si="10"/>
        <v>65</v>
      </c>
      <c r="X48" s="74">
        <f t="shared" ca="1" si="11"/>
        <v>1.279350472471225</v>
      </c>
      <c r="Y48" s="75">
        <f t="shared" ca="1" si="12"/>
        <v>1.279350472471225</v>
      </c>
      <c r="Z48" s="74">
        <f t="shared" ca="1" si="13"/>
        <v>3.5943043675781956</v>
      </c>
      <c r="AA48" s="76">
        <f t="shared" ca="1" si="14"/>
        <v>1279.350472471225</v>
      </c>
      <c r="AB48" s="76">
        <f t="shared" ca="1" si="15"/>
        <v>3594.3043675781955</v>
      </c>
    </row>
    <row r="49" spans="1:28" x14ac:dyDescent="0.25">
      <c r="A49" s="2">
        <f t="shared" si="16"/>
        <v>5</v>
      </c>
      <c r="B49" s="16">
        <f ca="1">VLOOKUP(A49,PERIODS!$O$4:$P$33,2,FALSE)</f>
        <v>3.3000000000000002E-2</v>
      </c>
      <c r="C49" s="15"/>
      <c r="D49" s="18">
        <v>35</v>
      </c>
      <c r="E49" s="34">
        <f t="shared" ca="1" si="19"/>
        <v>16414.49644403717</v>
      </c>
      <c r="F49" s="34">
        <f t="shared" ca="1" si="0"/>
        <v>3300</v>
      </c>
      <c r="G49" s="69">
        <f t="shared" ca="1" si="4"/>
        <v>0</v>
      </c>
      <c r="H49" s="34">
        <f t="shared" ca="1" si="5"/>
        <v>1392.0445940840034</v>
      </c>
      <c r="I49" s="34">
        <f t="shared" ca="1" si="6"/>
        <v>4692.0445940840036</v>
      </c>
      <c r="J49" s="18">
        <f ca="1">SUM(INDIRECT(ADDRESS(ROW(F49),COLUMN(F49),4)):INDIRECT(ADDRESS(ROW(F49)+N$5-1,COLUMN(F49),4)))</f>
        <v>23100</v>
      </c>
      <c r="K49" s="18">
        <f t="shared" ca="1" si="7"/>
        <v>16350</v>
      </c>
      <c r="L49" s="18">
        <f t="shared" ca="1" si="18"/>
        <v>0</v>
      </c>
      <c r="M49" s="18">
        <f t="shared" ca="1" si="1"/>
        <v>0</v>
      </c>
      <c r="N49" s="34">
        <f t="shared" ca="1" si="8"/>
        <v>11722.451849953166</v>
      </c>
      <c r="P49" s="18">
        <f t="shared" ca="1" si="2"/>
        <v>1392.0445940840034</v>
      </c>
      <c r="Q49" s="47">
        <f ca="1">SUM(L$15:L49)-SUM(M$15:M49)</f>
        <v>16350</v>
      </c>
      <c r="R49" s="47" t="str">
        <f t="shared" ca="1" si="3"/>
        <v>M52</v>
      </c>
      <c r="S49" s="40">
        <f t="shared" ca="1" si="9"/>
        <v>0</v>
      </c>
      <c r="T49" s="46">
        <f t="shared" ca="1" si="10"/>
        <v>67</v>
      </c>
      <c r="X49" s="74">
        <f t="shared" ca="1" si="11"/>
        <v>1.3920445940840034</v>
      </c>
      <c r="Y49" s="75">
        <f t="shared" ca="1" si="12"/>
        <v>1.3920445940840034</v>
      </c>
      <c r="Z49" s="74">
        <f t="shared" ca="1" si="13"/>
        <v>4.0230671891521501</v>
      </c>
      <c r="AA49" s="76">
        <f t="shared" ca="1" si="14"/>
        <v>1392.0445940840034</v>
      </c>
      <c r="AB49" s="76">
        <f t="shared" ca="1" si="15"/>
        <v>4023.0671891521501</v>
      </c>
    </row>
    <row r="50" spans="1:28" x14ac:dyDescent="0.25">
      <c r="A50" s="2">
        <f t="shared" si="16"/>
        <v>6</v>
      </c>
      <c r="B50" s="16">
        <f ca="1">VLOOKUP(A50,PERIODS!$O$4:$P$33,2,FALSE)</f>
        <v>3.3000000000000002E-2</v>
      </c>
      <c r="C50" s="15"/>
      <c r="D50" s="18">
        <v>36</v>
      </c>
      <c r="E50" s="34">
        <f t="shared" ca="1" si="19"/>
        <v>11722.451849953166</v>
      </c>
      <c r="F50" s="34">
        <f t="shared" ca="1" si="0"/>
        <v>3300</v>
      </c>
      <c r="G50" s="69">
        <f t="shared" ca="1" si="4"/>
        <v>0</v>
      </c>
      <c r="H50" s="34">
        <f t="shared" ca="1" si="5"/>
        <v>9.7016374831176737</v>
      </c>
      <c r="I50" s="34">
        <f t="shared" ca="1" si="6"/>
        <v>3309.7016374831178</v>
      </c>
      <c r="J50" s="18">
        <f ca="1">SUM(INDIRECT(ADDRESS(ROW(F50),COLUMN(F50),4)):INDIRECT(ADDRESS(ROW(F50)+N$5-1,COLUMN(F50),4)))</f>
        <v>23100</v>
      </c>
      <c r="K50" s="18">
        <f t="shared" ca="1" si="7"/>
        <v>16350</v>
      </c>
      <c r="L50" s="18">
        <f t="shared" ca="1" si="18"/>
        <v>0</v>
      </c>
      <c r="M50" s="18">
        <f t="shared" ca="1" si="1"/>
        <v>0</v>
      </c>
      <c r="N50" s="34">
        <f t="shared" ca="1" si="8"/>
        <v>8412.7502124700477</v>
      </c>
      <c r="P50" s="18">
        <f t="shared" ca="1" si="2"/>
        <v>9.7016374831176737</v>
      </c>
      <c r="Q50" s="47">
        <f ca="1">SUM(L$15:L50)-SUM(M$15:M50)</f>
        <v>16350</v>
      </c>
      <c r="R50" s="47" t="str">
        <f t="shared" ca="1" si="3"/>
        <v>M53</v>
      </c>
      <c r="S50" s="40">
        <f t="shared" ca="1" si="9"/>
        <v>0</v>
      </c>
      <c r="T50" s="46">
        <f t="shared" ca="1" si="10"/>
        <v>44</v>
      </c>
      <c r="X50" s="74">
        <f t="shared" ca="1" si="11"/>
        <v>9.7016374831176734E-3</v>
      </c>
      <c r="Y50" s="75">
        <f t="shared" ca="1" si="12"/>
        <v>9.7016374831176734E-3</v>
      </c>
      <c r="Z50" s="74">
        <f t="shared" ca="1" si="13"/>
        <v>1.0097488509270982</v>
      </c>
      <c r="AA50" s="76">
        <f t="shared" ca="1" si="14"/>
        <v>9.7016374831176737</v>
      </c>
      <c r="AB50" s="76">
        <f t="shared" ca="1" si="15"/>
        <v>1009.7488509270983</v>
      </c>
    </row>
    <row r="51" spans="1:28" x14ac:dyDescent="0.25">
      <c r="A51" s="2">
        <f t="shared" si="16"/>
        <v>7</v>
      </c>
      <c r="B51" s="16">
        <f ca="1">VLOOKUP(A51,PERIODS!$O$4:$P$33,2,FALSE)</f>
        <v>3.3000000000000002E-2</v>
      </c>
      <c r="C51" s="15"/>
      <c r="D51" s="18">
        <v>37</v>
      </c>
      <c r="E51" s="34">
        <f t="shared" ca="1" si="19"/>
        <v>8412.7502124700477</v>
      </c>
      <c r="F51" s="34">
        <f t="shared" ca="1" si="0"/>
        <v>3300</v>
      </c>
      <c r="G51" s="69">
        <f t="shared" ca="1" si="4"/>
        <v>0</v>
      </c>
      <c r="H51" s="34">
        <f t="shared" ca="1" si="5"/>
        <v>1738.6794794452649</v>
      </c>
      <c r="I51" s="34">
        <f t="shared" ca="1" si="6"/>
        <v>5038.6794794452653</v>
      </c>
      <c r="J51" s="18">
        <f ca="1">SUM(INDIRECT(ADDRESS(ROW(F51),COLUMN(F51),4)):INDIRECT(ADDRESS(ROW(F51)+N$5-1,COLUMN(F51),4)))</f>
        <v>23100</v>
      </c>
      <c r="K51" s="18">
        <f t="shared" ca="1" si="7"/>
        <v>0</v>
      </c>
      <c r="L51" s="18">
        <f t="shared" ca="1" si="18"/>
        <v>0</v>
      </c>
      <c r="M51" s="18">
        <f t="shared" ca="1" si="1"/>
        <v>16350</v>
      </c>
      <c r="N51" s="34">
        <f t="shared" ca="1" si="8"/>
        <v>19724.070733024782</v>
      </c>
      <c r="P51" s="18">
        <f t="shared" ca="1" si="2"/>
        <v>1738.6794794452649</v>
      </c>
      <c r="Q51" s="47">
        <f ca="1">SUM(L$15:L51)-SUM(M$15:M51)</f>
        <v>0</v>
      </c>
      <c r="R51" s="47" t="str">
        <f t="shared" ca="1" si="3"/>
        <v>M54</v>
      </c>
      <c r="S51" s="40">
        <f t="shared" ca="1" si="9"/>
        <v>0</v>
      </c>
      <c r="T51" s="46">
        <f t="shared" ca="1" si="10"/>
        <v>32</v>
      </c>
      <c r="X51" s="74">
        <f t="shared" ca="1" si="11"/>
        <v>1.7386794794452649</v>
      </c>
      <c r="Y51" s="75">
        <f t="shared" ca="1" si="12"/>
        <v>1.7386794794452649</v>
      </c>
      <c r="Z51" s="74">
        <f t="shared" ca="1" si="13"/>
        <v>5.689824928830344</v>
      </c>
      <c r="AA51" s="76">
        <f t="shared" ca="1" si="14"/>
        <v>1738.6794794452649</v>
      </c>
      <c r="AB51" s="76">
        <f t="shared" ca="1" si="15"/>
        <v>5689.8249288303441</v>
      </c>
    </row>
    <row r="52" spans="1:28" x14ac:dyDescent="0.25">
      <c r="A52" s="2">
        <f t="shared" si="16"/>
        <v>8</v>
      </c>
      <c r="B52" s="16">
        <f ca="1">VLOOKUP(A52,PERIODS!$O$4:$P$33,2,FALSE)</f>
        <v>3.3000000000000002E-2</v>
      </c>
      <c r="C52" s="15"/>
      <c r="D52" s="18">
        <v>38</v>
      </c>
      <c r="E52" s="34">
        <f t="shared" ca="1" si="19"/>
        <v>19724.070733024782</v>
      </c>
      <c r="F52" s="34">
        <f t="shared" ca="1" si="0"/>
        <v>3300</v>
      </c>
      <c r="G52" s="69">
        <f t="shared" ca="1" si="4"/>
        <v>0</v>
      </c>
      <c r="H52" s="34">
        <f t="shared" ca="1" si="5"/>
        <v>1313.9796720301633</v>
      </c>
      <c r="I52" s="34">
        <f t="shared" ca="1" si="6"/>
        <v>4613.9796720301638</v>
      </c>
      <c r="J52" s="18">
        <f ca="1">SUM(INDIRECT(ADDRESS(ROW(F52),COLUMN(F52),4)):INDIRECT(ADDRESS(ROW(F52)+N$5-1,COLUMN(F52),4)))</f>
        <v>23100</v>
      </c>
      <c r="K52" s="18">
        <f t="shared" ca="1" si="7"/>
        <v>16350</v>
      </c>
      <c r="L52" s="18">
        <f t="shared" ca="1" si="18"/>
        <v>16350</v>
      </c>
      <c r="M52" s="18">
        <f t="shared" ca="1" si="1"/>
        <v>0</v>
      </c>
      <c r="N52" s="34">
        <f t="shared" ca="1" si="8"/>
        <v>15110.091060994619</v>
      </c>
      <c r="P52" s="18">
        <f t="shared" ca="1" si="2"/>
        <v>1313.9796720301633</v>
      </c>
      <c r="Q52" s="47">
        <f ca="1">SUM(L$15:L52)-SUM(M$15:M52)</f>
        <v>16350</v>
      </c>
      <c r="R52" s="47" t="str">
        <f t="shared" ca="1" si="3"/>
        <v>M55</v>
      </c>
      <c r="S52" s="40">
        <f t="shared" ca="1" si="9"/>
        <v>0</v>
      </c>
      <c r="T52" s="46">
        <f t="shared" ca="1" si="10"/>
        <v>42</v>
      </c>
      <c r="X52" s="74">
        <f t="shared" ca="1" si="11"/>
        <v>1.3139796720301633</v>
      </c>
      <c r="Y52" s="75">
        <f t="shared" ca="1" si="12"/>
        <v>1.3139796720301633</v>
      </c>
      <c r="Z52" s="74">
        <f t="shared" ca="1" si="13"/>
        <v>3.7209524558427316</v>
      </c>
      <c r="AA52" s="76">
        <f t="shared" ca="1" si="14"/>
        <v>1313.9796720301633</v>
      </c>
      <c r="AB52" s="76">
        <f t="shared" ca="1" si="15"/>
        <v>3720.9524558427315</v>
      </c>
    </row>
    <row r="53" spans="1:28" x14ac:dyDescent="0.25">
      <c r="A53" s="2">
        <f t="shared" si="16"/>
        <v>9</v>
      </c>
      <c r="B53" s="16">
        <f ca="1">VLOOKUP(A53,PERIODS!$O$4:$P$33,2,FALSE)</f>
        <v>3.3000000000000002E-2</v>
      </c>
      <c r="C53" s="15"/>
      <c r="D53" s="18">
        <v>39</v>
      </c>
      <c r="E53" s="34">
        <f t="shared" ca="1" si="19"/>
        <v>15110.091060994619</v>
      </c>
      <c r="F53" s="34">
        <f t="shared" ca="1" si="0"/>
        <v>3300</v>
      </c>
      <c r="G53" s="69">
        <f t="shared" ca="1" si="4"/>
        <v>0</v>
      </c>
      <c r="H53" s="34">
        <f t="shared" ca="1" si="5"/>
        <v>-1716.1441357210203</v>
      </c>
      <c r="I53" s="34">
        <f t="shared" ca="1" si="6"/>
        <v>1583.8558642789797</v>
      </c>
      <c r="J53" s="18">
        <f ca="1">SUM(INDIRECT(ADDRESS(ROW(F53),COLUMN(F53),4)):INDIRECT(ADDRESS(ROW(F53)+N$5-1,COLUMN(F53),4)))</f>
        <v>23100</v>
      </c>
      <c r="K53" s="18">
        <f t="shared" ca="1" si="7"/>
        <v>16350</v>
      </c>
      <c r="L53" s="18">
        <f t="shared" ca="1" si="18"/>
        <v>0</v>
      </c>
      <c r="M53" s="18">
        <f t="shared" ca="1" si="1"/>
        <v>0</v>
      </c>
      <c r="N53" s="34">
        <f t="shared" ca="1" si="8"/>
        <v>13526.235196715639</v>
      </c>
      <c r="P53" s="18">
        <f t="shared" ca="1" si="2"/>
        <v>1716.1441357210203</v>
      </c>
      <c r="Q53" s="47">
        <f ca="1">SUM(L$15:L53)-SUM(M$15:M53)</f>
        <v>16350</v>
      </c>
      <c r="R53" s="47" t="str">
        <f t="shared" ca="1" si="3"/>
        <v>M56</v>
      </c>
      <c r="S53" s="40">
        <f t="shared" ca="1" si="9"/>
        <v>0</v>
      </c>
      <c r="T53" s="46">
        <f t="shared" ca="1" si="10"/>
        <v>83</v>
      </c>
      <c r="X53" s="74">
        <f t="shared" ca="1" si="11"/>
        <v>-1.7161441357210203</v>
      </c>
      <c r="Y53" s="75">
        <f t="shared" ca="1" si="12"/>
        <v>-1.7161441357210203</v>
      </c>
      <c r="Z53" s="74">
        <f t="shared" ca="1" si="13"/>
        <v>0.17975793553729039</v>
      </c>
      <c r="AA53" s="76">
        <f t="shared" ca="1" si="14"/>
        <v>-1716.1441357210203</v>
      </c>
      <c r="AB53" s="76">
        <f t="shared" ca="1" si="15"/>
        <v>179.75793553729039</v>
      </c>
    </row>
    <row r="54" spans="1:28" x14ac:dyDescent="0.25">
      <c r="A54" s="2">
        <f t="shared" si="16"/>
        <v>10</v>
      </c>
      <c r="B54" s="16">
        <f ca="1">VLOOKUP(A54,PERIODS!$O$4:$P$33,2,FALSE)</f>
        <v>3.3000000000000002E-2</v>
      </c>
      <c r="C54" s="15"/>
      <c r="D54" s="18">
        <v>40</v>
      </c>
      <c r="E54" s="34">
        <f t="shared" ca="1" si="19"/>
        <v>13526.235196715639</v>
      </c>
      <c r="F54" s="34">
        <f t="shared" ca="1" si="0"/>
        <v>3300</v>
      </c>
      <c r="G54" s="69">
        <f t="shared" ca="1" si="4"/>
        <v>0</v>
      </c>
      <c r="H54" s="34">
        <f t="shared" ca="1" si="5"/>
        <v>-1134.6038075636541</v>
      </c>
      <c r="I54" s="34">
        <f t="shared" ca="1" si="6"/>
        <v>2165.3961924363457</v>
      </c>
      <c r="J54" s="18">
        <f ca="1">SUM(INDIRECT(ADDRESS(ROW(F54),COLUMN(F54),4)):INDIRECT(ADDRESS(ROW(F54)+N$5-1,COLUMN(F54),4)))</f>
        <v>23100</v>
      </c>
      <c r="K54" s="18">
        <f t="shared" ca="1" si="7"/>
        <v>16350</v>
      </c>
      <c r="L54" s="18">
        <f t="shared" ca="1" si="18"/>
        <v>0</v>
      </c>
      <c r="M54" s="18">
        <f t="shared" ca="1" si="1"/>
        <v>0</v>
      </c>
      <c r="N54" s="34">
        <f t="shared" ca="1" si="8"/>
        <v>11360.839004279293</v>
      </c>
      <c r="P54" s="18">
        <f t="shared" ca="1" si="2"/>
        <v>1134.6038075636541</v>
      </c>
      <c r="Q54" s="47">
        <f ca="1">SUM(L$15:L54)-SUM(M$15:M54)</f>
        <v>16350</v>
      </c>
      <c r="R54" s="47" t="str">
        <f t="shared" ca="1" si="3"/>
        <v>M57</v>
      </c>
      <c r="S54" s="40">
        <f t="shared" ca="1" si="9"/>
        <v>0</v>
      </c>
      <c r="T54" s="46">
        <f t="shared" ca="1" si="10"/>
        <v>34</v>
      </c>
      <c r="X54" s="74">
        <f t="shared" ca="1" si="11"/>
        <v>-1.134603807563654</v>
      </c>
      <c r="Y54" s="75">
        <f t="shared" ca="1" si="12"/>
        <v>-1.134603807563654</v>
      </c>
      <c r="Z54" s="74">
        <f t="shared" ca="1" si="13"/>
        <v>0.32154949157763574</v>
      </c>
      <c r="AA54" s="76">
        <f t="shared" ca="1" si="14"/>
        <v>-1134.6038075636541</v>
      </c>
      <c r="AB54" s="76">
        <f t="shared" ca="1" si="15"/>
        <v>321.54949157763576</v>
      </c>
    </row>
    <row r="55" spans="1:28" x14ac:dyDescent="0.25">
      <c r="A55" s="2">
        <f t="shared" si="16"/>
        <v>11</v>
      </c>
      <c r="B55" s="16">
        <f ca="1">VLOOKUP(A55,PERIODS!$O$4:$P$33,2,FALSE)</f>
        <v>3.3000000000000002E-2</v>
      </c>
      <c r="C55" s="15"/>
      <c r="D55" s="18">
        <v>41</v>
      </c>
      <c r="E55" s="34">
        <f t="shared" ca="1" si="19"/>
        <v>11360.839004279293</v>
      </c>
      <c r="F55" s="34">
        <f t="shared" ca="1" si="0"/>
        <v>3300</v>
      </c>
      <c r="G55" s="69">
        <f t="shared" ca="1" si="4"/>
        <v>0</v>
      </c>
      <c r="H55" s="34">
        <f t="shared" ca="1" si="5"/>
        <v>-1316.5856460268201</v>
      </c>
      <c r="I55" s="34">
        <f t="shared" ca="1" si="6"/>
        <v>1983.4143539731799</v>
      </c>
      <c r="J55" s="18">
        <f ca="1">SUM(INDIRECT(ADDRESS(ROW(F55),COLUMN(F55),4)):INDIRECT(ADDRESS(ROW(F55)+N$5-1,COLUMN(F55),4)))</f>
        <v>23300</v>
      </c>
      <c r="K55" s="18">
        <f t="shared" ca="1" si="7"/>
        <v>0</v>
      </c>
      <c r="L55" s="18">
        <f t="shared" ca="1" si="18"/>
        <v>0</v>
      </c>
      <c r="M55" s="18">
        <f t="shared" ca="1" si="1"/>
        <v>16350</v>
      </c>
      <c r="N55" s="34">
        <f t="shared" ca="1" si="8"/>
        <v>25727.424650306115</v>
      </c>
      <c r="P55" s="18">
        <f t="shared" ca="1" si="2"/>
        <v>1316.5856460268201</v>
      </c>
      <c r="Q55" s="47">
        <f ca="1">SUM(L$15:L55)-SUM(M$15:M55)</f>
        <v>0</v>
      </c>
      <c r="R55" s="47" t="str">
        <f t="shared" ca="1" si="3"/>
        <v>M58</v>
      </c>
      <c r="S55" s="40">
        <f t="shared" ca="1" si="9"/>
        <v>0</v>
      </c>
      <c r="T55" s="46">
        <f t="shared" ca="1" si="10"/>
        <v>58</v>
      </c>
      <c r="X55" s="74">
        <f t="shared" ca="1" si="11"/>
        <v>-1.3165856460268202</v>
      </c>
      <c r="Y55" s="75">
        <f t="shared" ca="1" si="12"/>
        <v>-1.3165856460268202</v>
      </c>
      <c r="Z55" s="74">
        <f t="shared" ca="1" si="13"/>
        <v>0.26804895532588419</v>
      </c>
      <c r="AA55" s="76">
        <f t="shared" ca="1" si="14"/>
        <v>-1316.5856460268201</v>
      </c>
      <c r="AB55" s="76">
        <f t="shared" ca="1" si="15"/>
        <v>268.04895532588421</v>
      </c>
    </row>
    <row r="56" spans="1:28" x14ac:dyDescent="0.25">
      <c r="A56" s="2">
        <f t="shared" si="16"/>
        <v>12</v>
      </c>
      <c r="B56" s="16">
        <f ca="1">VLOOKUP(A56,PERIODS!$O$4:$P$33,2,FALSE)</f>
        <v>3.3000000000000002E-2</v>
      </c>
      <c r="C56" s="15"/>
      <c r="D56" s="18">
        <v>42</v>
      </c>
      <c r="E56" s="34">
        <f t="shared" ca="1" si="19"/>
        <v>25727.424650306115</v>
      </c>
      <c r="F56" s="34">
        <f t="shared" ca="1" si="0"/>
        <v>3300</v>
      </c>
      <c r="G56" s="69">
        <f t="shared" ca="1" si="4"/>
        <v>0</v>
      </c>
      <c r="H56" s="34">
        <f t="shared" ca="1" si="5"/>
        <v>-510.6589884789642</v>
      </c>
      <c r="I56" s="34">
        <f t="shared" ca="1" si="6"/>
        <v>2789.3410115210359</v>
      </c>
      <c r="J56" s="18">
        <f ca="1">SUM(INDIRECT(ADDRESS(ROW(F56),COLUMN(F56),4)):INDIRECT(ADDRESS(ROW(F56)+N$5-1,COLUMN(F56),4)))</f>
        <v>23500</v>
      </c>
      <c r="K56" s="18">
        <f t="shared" ca="1" si="7"/>
        <v>0</v>
      </c>
      <c r="L56" s="18">
        <f t="shared" ca="1" si="18"/>
        <v>0</v>
      </c>
      <c r="M56" s="18">
        <f t="shared" ca="1" si="1"/>
        <v>0</v>
      </c>
      <c r="N56" s="34">
        <f t="shared" ca="1" si="8"/>
        <v>22938.08363878508</v>
      </c>
      <c r="P56" s="18">
        <f t="shared" ca="1" si="2"/>
        <v>510.6589884789642</v>
      </c>
      <c r="Q56" s="47">
        <f ca="1">SUM(L$15:L56)-SUM(M$15:M56)</f>
        <v>0</v>
      </c>
      <c r="R56" s="47" t="str">
        <f t="shared" ca="1" si="3"/>
        <v>M59</v>
      </c>
      <c r="S56" s="40">
        <f t="shared" ca="1" si="9"/>
        <v>0</v>
      </c>
      <c r="T56" s="46">
        <f t="shared" ca="1" si="10"/>
        <v>51</v>
      </c>
      <c r="X56" s="74">
        <f t="shared" ca="1" si="11"/>
        <v>-0.51065898847896418</v>
      </c>
      <c r="Y56" s="75">
        <f t="shared" ca="1" si="12"/>
        <v>-0.51065898847896418</v>
      </c>
      <c r="Z56" s="74">
        <f t="shared" ca="1" si="13"/>
        <v>0.60009998950287424</v>
      </c>
      <c r="AA56" s="76">
        <f t="shared" ca="1" si="14"/>
        <v>-510.6589884789642</v>
      </c>
      <c r="AB56" s="76">
        <f t="shared" ca="1" si="15"/>
        <v>600.09998950287422</v>
      </c>
    </row>
    <row r="57" spans="1:28" x14ac:dyDescent="0.25">
      <c r="A57" s="2">
        <f t="shared" si="16"/>
        <v>13</v>
      </c>
      <c r="B57" s="16">
        <f ca="1">VLOOKUP(A57,PERIODS!$O$4:$P$33,2,FALSE)</f>
        <v>3.3000000000000002E-2</v>
      </c>
      <c r="C57" s="15"/>
      <c r="D57" s="18">
        <v>43</v>
      </c>
      <c r="E57" s="34">
        <f t="shared" ca="1" si="19"/>
        <v>22938.08363878508</v>
      </c>
      <c r="F57" s="34">
        <f t="shared" ca="1" si="0"/>
        <v>3300</v>
      </c>
      <c r="G57" s="69">
        <f t="shared" ca="1" si="4"/>
        <v>0</v>
      </c>
      <c r="H57" s="34">
        <f t="shared" ca="1" si="5"/>
        <v>1158.8308171382894</v>
      </c>
      <c r="I57" s="34">
        <f t="shared" ca="1" si="6"/>
        <v>4458.8308171382896</v>
      </c>
      <c r="J57" s="18">
        <f ca="1">SUM(INDIRECT(ADDRESS(ROW(F57),COLUMN(F57),4)):INDIRECT(ADDRESS(ROW(F57)+N$5-1,COLUMN(F57),4)))</f>
        <v>23700</v>
      </c>
      <c r="K57" s="18">
        <f t="shared" ca="1" si="7"/>
        <v>16350</v>
      </c>
      <c r="L57" s="18">
        <f t="shared" ca="1" si="18"/>
        <v>16350</v>
      </c>
      <c r="M57" s="18">
        <f t="shared" ca="1" si="1"/>
        <v>0</v>
      </c>
      <c r="N57" s="34">
        <f t="shared" ca="1" si="8"/>
        <v>18479.252821646791</v>
      </c>
      <c r="P57" s="18">
        <f t="shared" ca="1" si="2"/>
        <v>1158.8308171382894</v>
      </c>
      <c r="Q57" s="47">
        <f ca="1">SUM(L$15:L57)-SUM(M$15:M57)</f>
        <v>16350</v>
      </c>
      <c r="R57" s="47" t="str">
        <f t="shared" ca="1" si="3"/>
        <v>M60</v>
      </c>
      <c r="S57" s="40">
        <f t="shared" ca="1" si="9"/>
        <v>0</v>
      </c>
      <c r="T57" s="46">
        <f t="shared" ca="1" si="10"/>
        <v>66</v>
      </c>
      <c r="X57" s="74">
        <f t="shared" ca="1" si="11"/>
        <v>1.1588308171382893</v>
      </c>
      <c r="Y57" s="75">
        <f t="shared" ca="1" si="12"/>
        <v>1.1588308171382893</v>
      </c>
      <c r="Z57" s="74">
        <f t="shared" ca="1" si="13"/>
        <v>3.1862058402514282</v>
      </c>
      <c r="AA57" s="76">
        <f t="shared" ca="1" si="14"/>
        <v>1158.8308171382894</v>
      </c>
      <c r="AB57" s="76">
        <f t="shared" ca="1" si="15"/>
        <v>3186.2058402514281</v>
      </c>
    </row>
    <row r="58" spans="1:28" x14ac:dyDescent="0.25">
      <c r="A58" s="2">
        <f t="shared" si="16"/>
        <v>14</v>
      </c>
      <c r="B58" s="16">
        <f ca="1">VLOOKUP(A58,PERIODS!$O$4:$P$33,2,FALSE)</f>
        <v>3.3000000000000002E-2</v>
      </c>
      <c r="C58" s="15"/>
      <c r="D58" s="18">
        <v>44</v>
      </c>
      <c r="E58" s="34">
        <f t="shared" ca="1" si="19"/>
        <v>18479.252821646791</v>
      </c>
      <c r="F58" s="34">
        <f t="shared" ca="1" si="0"/>
        <v>3300</v>
      </c>
      <c r="G58" s="69">
        <f t="shared" ca="1" si="4"/>
        <v>0</v>
      </c>
      <c r="H58" s="34">
        <f t="shared" ca="1" si="5"/>
        <v>-804.8075615230116</v>
      </c>
      <c r="I58" s="34">
        <f t="shared" ca="1" si="6"/>
        <v>2495.1924384769882</v>
      </c>
      <c r="J58" s="18">
        <f ca="1">SUM(INDIRECT(ADDRESS(ROW(F58),COLUMN(F58),4)):INDIRECT(ADDRESS(ROW(F58)+N$5-1,COLUMN(F58),4)))</f>
        <v>23900</v>
      </c>
      <c r="K58" s="18">
        <f t="shared" ca="1" si="7"/>
        <v>16350</v>
      </c>
      <c r="L58" s="18">
        <f t="shared" ca="1" si="18"/>
        <v>0</v>
      </c>
      <c r="M58" s="18">
        <f t="shared" ca="1" si="1"/>
        <v>0</v>
      </c>
      <c r="N58" s="34">
        <f t="shared" ca="1" si="8"/>
        <v>15984.060383169803</v>
      </c>
      <c r="P58" s="18">
        <f t="shared" ca="1" si="2"/>
        <v>804.8075615230116</v>
      </c>
      <c r="Q58" s="47">
        <f ca="1">SUM(L$15:L58)-SUM(M$15:M58)</f>
        <v>16350</v>
      </c>
      <c r="R58" s="47" t="str">
        <f t="shared" ca="1" si="3"/>
        <v>M61</v>
      </c>
      <c r="S58" s="40">
        <f t="shared" ca="1" si="9"/>
        <v>0</v>
      </c>
      <c r="T58" s="46">
        <f t="shared" ca="1" si="10"/>
        <v>65</v>
      </c>
      <c r="X58" s="74">
        <f t="shared" ca="1" si="11"/>
        <v>-0.80480756152301158</v>
      </c>
      <c r="Y58" s="75">
        <f t="shared" ca="1" si="12"/>
        <v>-0.80480756152301158</v>
      </c>
      <c r="Z58" s="74">
        <f t="shared" ca="1" si="13"/>
        <v>0.44717397175796136</v>
      </c>
      <c r="AA58" s="76">
        <f t="shared" ca="1" si="14"/>
        <v>-804.8075615230116</v>
      </c>
      <c r="AB58" s="76">
        <f t="shared" ca="1" si="15"/>
        <v>447.17397175796134</v>
      </c>
    </row>
    <row r="59" spans="1:28" x14ac:dyDescent="0.25">
      <c r="A59" s="2">
        <f t="shared" si="16"/>
        <v>15</v>
      </c>
      <c r="B59" s="16">
        <f ca="1">VLOOKUP(A59,PERIODS!$O$4:$P$33,2,FALSE)</f>
        <v>3.3000000000000002E-2</v>
      </c>
      <c r="C59" s="15"/>
      <c r="D59" s="18">
        <v>45</v>
      </c>
      <c r="E59" s="34">
        <f t="shared" ca="1" si="19"/>
        <v>15984.060383169803</v>
      </c>
      <c r="F59" s="34">
        <f t="shared" ca="1" si="0"/>
        <v>3300</v>
      </c>
      <c r="G59" s="69">
        <f t="shared" ca="1" si="4"/>
        <v>0</v>
      </c>
      <c r="H59" s="34">
        <f t="shared" ca="1" si="5"/>
        <v>1959.9639845400536</v>
      </c>
      <c r="I59" s="34">
        <f t="shared" ca="1" si="6"/>
        <v>5259.9639845400534</v>
      </c>
      <c r="J59" s="18">
        <f ca="1">SUM(INDIRECT(ADDRESS(ROW(F59),COLUMN(F59),4)):INDIRECT(ADDRESS(ROW(F59)+N$5-1,COLUMN(F59),4)))</f>
        <v>24100</v>
      </c>
      <c r="K59" s="18">
        <f t="shared" ca="1" si="7"/>
        <v>16350</v>
      </c>
      <c r="L59" s="18">
        <f t="shared" ca="1" si="18"/>
        <v>0</v>
      </c>
      <c r="M59" s="18">
        <f t="shared" ca="1" si="1"/>
        <v>0</v>
      </c>
      <c r="N59" s="34">
        <f t="shared" ca="1" si="8"/>
        <v>10724.09639862975</v>
      </c>
      <c r="P59" s="18">
        <f t="shared" ca="1" si="2"/>
        <v>1959.9639845400536</v>
      </c>
      <c r="Q59" s="47">
        <f ca="1">SUM(L$15:L59)-SUM(M$15:M59)</f>
        <v>16350</v>
      </c>
      <c r="R59" s="47" t="str">
        <f t="shared" ca="1" si="3"/>
        <v>M62</v>
      </c>
      <c r="S59" s="40">
        <f t="shared" ca="1" si="9"/>
        <v>0</v>
      </c>
      <c r="T59" s="46">
        <f t="shared" ca="1" si="10"/>
        <v>48</v>
      </c>
      <c r="X59" s="74">
        <f t="shared" ca="1" si="11"/>
        <v>2.40881159048344</v>
      </c>
      <c r="Y59" s="75">
        <f t="shared" ca="1" si="12"/>
        <v>1.9599639845400536</v>
      </c>
      <c r="Z59" s="74">
        <f t="shared" ca="1" si="13"/>
        <v>7.0990713842313315</v>
      </c>
      <c r="AA59" s="76">
        <f t="shared" ca="1" si="14"/>
        <v>1959.9639845400536</v>
      </c>
      <c r="AB59" s="76">
        <f t="shared" ca="1" si="15"/>
        <v>7099.0713842313316</v>
      </c>
    </row>
    <row r="60" spans="1:28" x14ac:dyDescent="0.25">
      <c r="A60" s="2">
        <f t="shared" si="16"/>
        <v>16</v>
      </c>
      <c r="B60" s="16">
        <f ca="1">VLOOKUP(A60,PERIODS!$O$4:$P$33,2,FALSE)</f>
        <v>3.3000000000000002E-2</v>
      </c>
      <c r="C60" s="15"/>
      <c r="D60" s="18">
        <v>46</v>
      </c>
      <c r="E60" s="34">
        <f t="shared" ca="1" si="19"/>
        <v>10724.09639862975</v>
      </c>
      <c r="F60" s="34">
        <f t="shared" ca="1" si="0"/>
        <v>3300</v>
      </c>
      <c r="G60" s="69">
        <f t="shared" ca="1" si="4"/>
        <v>0</v>
      </c>
      <c r="H60" s="34">
        <f t="shared" ca="1" si="5"/>
        <v>281.31875762220892</v>
      </c>
      <c r="I60" s="34">
        <f t="shared" ca="1" si="6"/>
        <v>3581.318757622209</v>
      </c>
      <c r="J60" s="18">
        <f ca="1">SUM(INDIRECT(ADDRESS(ROW(F60),COLUMN(F60),4)):INDIRECT(ADDRESS(ROW(F60)+N$5-1,COLUMN(F60),4)))</f>
        <v>24300</v>
      </c>
      <c r="K60" s="18">
        <f t="shared" ca="1" si="7"/>
        <v>0</v>
      </c>
      <c r="L60" s="18">
        <f t="shared" ca="1" si="18"/>
        <v>0</v>
      </c>
      <c r="M60" s="18">
        <f t="shared" ca="1" si="1"/>
        <v>16350</v>
      </c>
      <c r="N60" s="34">
        <f t="shared" ca="1" si="8"/>
        <v>23492.777641007542</v>
      </c>
      <c r="P60" s="18">
        <f t="shared" ca="1" si="2"/>
        <v>281.31875762220892</v>
      </c>
      <c r="Q60" s="47">
        <f ca="1">SUM(L$15:L60)-SUM(M$15:M60)</f>
        <v>0</v>
      </c>
      <c r="R60" s="47" t="str">
        <f t="shared" ca="1" si="3"/>
        <v>M63</v>
      </c>
      <c r="S60" s="40">
        <f t="shared" ca="1" si="9"/>
        <v>0</v>
      </c>
      <c r="T60" s="46">
        <f t="shared" ca="1" si="10"/>
        <v>79</v>
      </c>
      <c r="X60" s="74">
        <f t="shared" ca="1" si="11"/>
        <v>0.28131875762220893</v>
      </c>
      <c r="Y60" s="75">
        <f t="shared" ca="1" si="12"/>
        <v>0.28131875762220893</v>
      </c>
      <c r="Z60" s="74">
        <f t="shared" ca="1" si="13"/>
        <v>1.3248758509104195</v>
      </c>
      <c r="AA60" s="76">
        <f t="shared" ca="1" si="14"/>
        <v>281.31875762220892</v>
      </c>
      <c r="AB60" s="76">
        <f t="shared" ca="1" si="15"/>
        <v>1324.8758509104196</v>
      </c>
    </row>
    <row r="61" spans="1:28" x14ac:dyDescent="0.25">
      <c r="A61" s="2">
        <f t="shared" si="16"/>
        <v>17</v>
      </c>
      <c r="B61" s="16">
        <f ca="1">VLOOKUP(A61,PERIODS!$O$4:$P$33,2,FALSE)</f>
        <v>3.5000000000000003E-2</v>
      </c>
      <c r="C61" s="15"/>
      <c r="D61" s="18">
        <v>47</v>
      </c>
      <c r="E61" s="34">
        <f t="shared" ca="1" si="19"/>
        <v>23492.777641007542</v>
      </c>
      <c r="F61" s="34">
        <f t="shared" ca="1" si="0"/>
        <v>3500.0000000000005</v>
      </c>
      <c r="G61" s="69">
        <f t="shared" ca="1" si="4"/>
        <v>0</v>
      </c>
      <c r="H61" s="34">
        <f t="shared" ca="1" si="5"/>
        <v>183.10361373926273</v>
      </c>
      <c r="I61" s="34">
        <f t="shared" ca="1" si="6"/>
        <v>3683.103613739263</v>
      </c>
      <c r="J61" s="18">
        <f ca="1">SUM(INDIRECT(ADDRESS(ROW(F61),COLUMN(F61),4)):INDIRECT(ADDRESS(ROW(F61)+N$5-1,COLUMN(F61),4)))</f>
        <v>24500.000000000004</v>
      </c>
      <c r="K61" s="18">
        <f t="shared" ca="1" si="7"/>
        <v>16350</v>
      </c>
      <c r="L61" s="18">
        <f t="shared" ca="1" si="18"/>
        <v>16350</v>
      </c>
      <c r="M61" s="18">
        <f t="shared" ca="1" si="1"/>
        <v>0</v>
      </c>
      <c r="N61" s="34">
        <f t="shared" ca="1" si="8"/>
        <v>19809.67402726828</v>
      </c>
      <c r="P61" s="18">
        <f t="shared" ca="1" si="2"/>
        <v>183.10361373926273</v>
      </c>
      <c r="Q61" s="47">
        <f ca="1">SUM(L$15:L61)-SUM(M$15:M61)</f>
        <v>16350</v>
      </c>
      <c r="R61" s="47" t="str">
        <f t="shared" ca="1" si="3"/>
        <v>M64</v>
      </c>
      <c r="S61" s="40">
        <f t="shared" ca="1" si="9"/>
        <v>0</v>
      </c>
      <c r="T61" s="46">
        <f t="shared" ca="1" si="10"/>
        <v>12</v>
      </c>
      <c r="X61" s="74">
        <f t="shared" ca="1" si="11"/>
        <v>0.18310361373926273</v>
      </c>
      <c r="Y61" s="75">
        <f t="shared" ca="1" si="12"/>
        <v>0.18310361373926273</v>
      </c>
      <c r="Z61" s="74">
        <f t="shared" ca="1" si="13"/>
        <v>1.2009388353978911</v>
      </c>
      <c r="AA61" s="76">
        <f t="shared" ca="1" si="14"/>
        <v>183.10361373926273</v>
      </c>
      <c r="AB61" s="76">
        <f t="shared" ca="1" si="15"/>
        <v>1200.9388353978911</v>
      </c>
    </row>
    <row r="62" spans="1:28" x14ac:dyDescent="0.25">
      <c r="A62" s="2">
        <f t="shared" si="16"/>
        <v>18</v>
      </c>
      <c r="B62" s="16">
        <f ca="1">VLOOKUP(A62,PERIODS!$O$4:$P$33,2,FALSE)</f>
        <v>3.5000000000000003E-2</v>
      </c>
      <c r="C62" s="15"/>
      <c r="D62" s="18">
        <v>48</v>
      </c>
      <c r="E62" s="34">
        <f t="shared" ca="1" si="19"/>
        <v>19809.67402726828</v>
      </c>
      <c r="F62" s="34">
        <f t="shared" ca="1" si="0"/>
        <v>3500.0000000000005</v>
      </c>
      <c r="G62" s="69">
        <f t="shared" ca="1" si="4"/>
        <v>0</v>
      </c>
      <c r="H62" s="34">
        <f t="shared" ca="1" si="5"/>
        <v>1107.1878221079944</v>
      </c>
      <c r="I62" s="34">
        <f t="shared" ca="1" si="6"/>
        <v>4607.1878221079951</v>
      </c>
      <c r="J62" s="18">
        <f ca="1">SUM(INDIRECT(ADDRESS(ROW(F62),COLUMN(F62),4)):INDIRECT(ADDRESS(ROW(F62)+N$5-1,COLUMN(F62),4)))</f>
        <v>24500.000000000004</v>
      </c>
      <c r="K62" s="18">
        <f t="shared" ca="1" si="7"/>
        <v>16350</v>
      </c>
      <c r="L62" s="18">
        <f t="shared" ca="1" si="18"/>
        <v>0</v>
      </c>
      <c r="M62" s="18">
        <f t="shared" ca="1" si="1"/>
        <v>0</v>
      </c>
      <c r="N62" s="34">
        <f t="shared" ca="1" si="8"/>
        <v>15202.486205160285</v>
      </c>
      <c r="P62" s="18">
        <f t="shared" ca="1" si="2"/>
        <v>1107.1878221079944</v>
      </c>
      <c r="Q62" s="47">
        <f ca="1">SUM(L$15:L62)-SUM(M$15:M62)</f>
        <v>16350</v>
      </c>
      <c r="R62" s="47" t="str">
        <f t="shared" ca="1" si="3"/>
        <v>M65</v>
      </c>
      <c r="S62" s="40">
        <f t="shared" ca="1" si="9"/>
        <v>0</v>
      </c>
      <c r="T62" s="46">
        <f t="shared" ca="1" si="10"/>
        <v>19</v>
      </c>
      <c r="X62" s="74">
        <f t="shared" ca="1" si="11"/>
        <v>1.1071878221079945</v>
      </c>
      <c r="Y62" s="75">
        <f t="shared" ca="1" si="12"/>
        <v>1.1071878221079945</v>
      </c>
      <c r="Z62" s="74">
        <f t="shared" ca="1" si="13"/>
        <v>3.0258372259788904</v>
      </c>
      <c r="AA62" s="76">
        <f t="shared" ca="1" si="14"/>
        <v>1107.1878221079944</v>
      </c>
      <c r="AB62" s="76">
        <f t="shared" ca="1" si="15"/>
        <v>3025.8372259788903</v>
      </c>
    </row>
    <row r="63" spans="1:28" x14ac:dyDescent="0.25">
      <c r="A63" s="2">
        <f t="shared" si="16"/>
        <v>19</v>
      </c>
      <c r="B63" s="16">
        <f ca="1">VLOOKUP(A63,PERIODS!$O$4:$P$33,2,FALSE)</f>
        <v>3.5000000000000003E-2</v>
      </c>
      <c r="C63" s="15"/>
      <c r="D63" s="18">
        <v>49</v>
      </c>
      <c r="E63" s="34">
        <f t="shared" ca="1" si="19"/>
        <v>15202.486205160285</v>
      </c>
      <c r="F63" s="34">
        <f t="shared" ca="1" si="0"/>
        <v>3500.0000000000005</v>
      </c>
      <c r="G63" s="69">
        <f t="shared" ca="1" si="4"/>
        <v>0</v>
      </c>
      <c r="H63" s="34">
        <f t="shared" ca="1" si="5"/>
        <v>62.147869299092626</v>
      </c>
      <c r="I63" s="34">
        <f t="shared" ca="1" si="6"/>
        <v>3562.1478692990931</v>
      </c>
      <c r="J63" s="18">
        <f ca="1">SUM(INDIRECT(ADDRESS(ROW(F63),COLUMN(F63),4)):INDIRECT(ADDRESS(ROW(F63)+N$5-1,COLUMN(F63),4)))</f>
        <v>24500.000000000004</v>
      </c>
      <c r="K63" s="18">
        <f t="shared" ca="1" si="7"/>
        <v>16350</v>
      </c>
      <c r="L63" s="18">
        <f t="shared" ca="1" si="18"/>
        <v>0</v>
      </c>
      <c r="M63" s="18">
        <f t="shared" ca="1" si="1"/>
        <v>0</v>
      </c>
      <c r="N63" s="34">
        <f t="shared" ca="1" si="8"/>
        <v>11640.338335861192</v>
      </c>
      <c r="P63" s="18">
        <f t="shared" ca="1" si="2"/>
        <v>62.147869299092626</v>
      </c>
      <c r="Q63" s="47">
        <f ca="1">SUM(L$15:L63)-SUM(M$15:M63)</f>
        <v>16350</v>
      </c>
      <c r="R63" s="47" t="str">
        <f t="shared" ca="1" si="3"/>
        <v>M66</v>
      </c>
      <c r="S63" s="40">
        <f t="shared" ca="1" si="9"/>
        <v>0</v>
      </c>
      <c r="T63" s="46">
        <f t="shared" ca="1" si="10"/>
        <v>63</v>
      </c>
      <c r="X63" s="74">
        <f t="shared" ca="1" si="11"/>
        <v>6.2147869299092627E-2</v>
      </c>
      <c r="Y63" s="75">
        <f t="shared" ca="1" si="12"/>
        <v>6.2147869299092627E-2</v>
      </c>
      <c r="Z63" s="74">
        <f t="shared" ca="1" si="13"/>
        <v>1.0641196837267266</v>
      </c>
      <c r="AA63" s="76">
        <f t="shared" ca="1" si="14"/>
        <v>62.147869299092626</v>
      </c>
      <c r="AB63" s="76">
        <f t="shared" ca="1" si="15"/>
        <v>1064.1196837267266</v>
      </c>
    </row>
    <row r="64" spans="1:28" x14ac:dyDescent="0.25">
      <c r="A64" s="2">
        <f t="shared" si="16"/>
        <v>20</v>
      </c>
      <c r="B64" s="16">
        <f ca="1">VLOOKUP(A64,PERIODS!$O$4:$P$33,2,FALSE)</f>
        <v>3.5000000000000003E-2</v>
      </c>
      <c r="C64" s="15"/>
      <c r="D64" s="18">
        <v>50</v>
      </c>
      <c r="E64" s="34">
        <f t="shared" ca="1" si="19"/>
        <v>11640.338335861192</v>
      </c>
      <c r="F64" s="34">
        <f t="shared" ca="1" si="0"/>
        <v>3500.0000000000005</v>
      </c>
      <c r="G64" s="69">
        <f t="shared" ca="1" si="4"/>
        <v>0</v>
      </c>
      <c r="H64" s="34">
        <f t="shared" ca="1" si="5"/>
        <v>809.93006516158584</v>
      </c>
      <c r="I64" s="34">
        <f t="shared" ca="1" si="6"/>
        <v>4309.9300651615868</v>
      </c>
      <c r="J64" s="18">
        <f ca="1">SUM(INDIRECT(ADDRESS(ROW(F64),COLUMN(F64),4)):INDIRECT(ADDRESS(ROW(F64)+N$5-1,COLUMN(F64),4)))</f>
        <v>24500.000000000004</v>
      </c>
      <c r="K64" s="18">
        <f t="shared" ca="1" si="7"/>
        <v>0</v>
      </c>
      <c r="L64" s="18">
        <f t="shared" ca="1" si="18"/>
        <v>0</v>
      </c>
      <c r="M64" s="18">
        <f t="shared" ca="1" si="1"/>
        <v>16350</v>
      </c>
      <c r="N64" s="34">
        <f t="shared" ca="1" si="8"/>
        <v>23680.408270699605</v>
      </c>
      <c r="P64" s="18">
        <f t="shared" ca="1" si="2"/>
        <v>809.93006516158584</v>
      </c>
      <c r="Q64" s="47">
        <f ca="1">SUM(L$15:L64)-SUM(M$15:M64)</f>
        <v>0</v>
      </c>
      <c r="R64" s="47" t="str">
        <f t="shared" ca="1" si="3"/>
        <v>M67</v>
      </c>
      <c r="S64" s="40">
        <f t="shared" ca="1" si="9"/>
        <v>0</v>
      </c>
      <c r="T64" s="46">
        <f t="shared" ca="1" si="10"/>
        <v>3</v>
      </c>
      <c r="X64" s="74">
        <f t="shared" ca="1" si="11"/>
        <v>0.80993006516158583</v>
      </c>
      <c r="Y64" s="75">
        <f t="shared" ca="1" si="12"/>
        <v>0.80993006516158583</v>
      </c>
      <c r="Z64" s="74">
        <f t="shared" ca="1" si="13"/>
        <v>2.2477507850916512</v>
      </c>
      <c r="AA64" s="76">
        <f t="shared" ca="1" si="14"/>
        <v>809.93006516158584</v>
      </c>
      <c r="AB64" s="76">
        <f t="shared" ca="1" si="15"/>
        <v>2247.7507850916513</v>
      </c>
    </row>
    <row r="65" spans="1:28" x14ac:dyDescent="0.25">
      <c r="A65" s="2">
        <f t="shared" si="16"/>
        <v>21</v>
      </c>
      <c r="B65" s="16">
        <f ca="1">VLOOKUP(A65,PERIODS!$O$4:$P$33,2,FALSE)</f>
        <v>3.5000000000000003E-2</v>
      </c>
      <c r="C65" s="15"/>
      <c r="D65" s="18">
        <v>51</v>
      </c>
      <c r="E65" s="34">
        <f t="shared" ca="1" si="19"/>
        <v>23680.408270699605</v>
      </c>
      <c r="F65" s="34">
        <f t="shared" ca="1" si="0"/>
        <v>3500.0000000000005</v>
      </c>
      <c r="G65" s="69">
        <f t="shared" ca="1" si="4"/>
        <v>0</v>
      </c>
      <c r="H65" s="34">
        <f t="shared" ca="1" si="5"/>
        <v>-2093.9783347114767</v>
      </c>
      <c r="I65" s="34">
        <f t="shared" ca="1" si="6"/>
        <v>1406.0216652885238</v>
      </c>
      <c r="J65" s="18">
        <f ca="1">SUM(INDIRECT(ADDRESS(ROW(F65),COLUMN(F65),4)):INDIRECT(ADDRESS(ROW(F65)+N$5-1,COLUMN(F65),4)))</f>
        <v>24500.000000000004</v>
      </c>
      <c r="K65" s="18">
        <f t="shared" ca="1" si="7"/>
        <v>16350</v>
      </c>
      <c r="L65" s="18">
        <f t="shared" ca="1" si="18"/>
        <v>16350</v>
      </c>
      <c r="M65" s="18">
        <f t="shared" ca="1" si="1"/>
        <v>0</v>
      </c>
      <c r="N65" s="34">
        <f t="shared" ca="1" si="8"/>
        <v>22274.38660541108</v>
      </c>
      <c r="P65" s="18">
        <f t="shared" ca="1" si="2"/>
        <v>2093.9783347114767</v>
      </c>
      <c r="Q65" s="47">
        <f ca="1">SUM(L$15:L65)-SUM(M$15:M65)</f>
        <v>16350</v>
      </c>
      <c r="R65" s="47" t="str">
        <f t="shared" ca="1" si="3"/>
        <v>M68</v>
      </c>
      <c r="S65" s="40">
        <f t="shared" ca="1" si="9"/>
        <v>0</v>
      </c>
      <c r="T65" s="46">
        <f t="shared" ca="1" si="10"/>
        <v>25</v>
      </c>
      <c r="X65" s="74">
        <f t="shared" ca="1" si="11"/>
        <v>-2.0939783347114767</v>
      </c>
      <c r="Y65" s="75">
        <f t="shared" ca="1" si="12"/>
        <v>-2.0939783347114767</v>
      </c>
      <c r="Z65" s="74">
        <f t="shared" ca="1" si="13"/>
        <v>0.12319604450219647</v>
      </c>
      <c r="AA65" s="76">
        <f t="shared" ca="1" si="14"/>
        <v>-2093.9783347114767</v>
      </c>
      <c r="AB65" s="76">
        <f t="shared" ca="1" si="15"/>
        <v>123.19604450219647</v>
      </c>
    </row>
    <row r="66" spans="1:28" x14ac:dyDescent="0.25">
      <c r="A66" s="2">
        <f t="shared" si="16"/>
        <v>22</v>
      </c>
      <c r="B66" s="16">
        <f ca="1">VLOOKUP(A66,PERIODS!$O$4:$P$33,2,FALSE)</f>
        <v>3.5000000000000003E-2</v>
      </c>
      <c r="C66" s="15"/>
      <c r="D66" s="18">
        <v>52</v>
      </c>
      <c r="E66" s="34">
        <f t="shared" ca="1" si="19"/>
        <v>22274.38660541108</v>
      </c>
      <c r="F66" s="34">
        <f t="shared" ca="1" si="0"/>
        <v>3500.0000000000005</v>
      </c>
      <c r="G66" s="69">
        <f t="shared" ca="1" si="4"/>
        <v>0</v>
      </c>
      <c r="H66" s="34">
        <f t="shared" ca="1" si="5"/>
        <v>-1609.798323995926</v>
      </c>
      <c r="I66" s="34">
        <f t="shared" ca="1" si="6"/>
        <v>1890.2016760040744</v>
      </c>
      <c r="J66" s="18">
        <f ca="1">SUM(INDIRECT(ADDRESS(ROW(F66),COLUMN(F66),4)):INDIRECT(ADDRESS(ROW(F66)+N$5-1,COLUMN(F66),4)))</f>
        <v>25000.000000000004</v>
      </c>
      <c r="K66" s="18">
        <f t="shared" ca="1" si="7"/>
        <v>16350</v>
      </c>
      <c r="L66" s="18">
        <f t="shared" ca="1" si="18"/>
        <v>0</v>
      </c>
      <c r="M66" s="18">
        <f t="shared" ca="1" si="1"/>
        <v>0</v>
      </c>
      <c r="N66" s="34">
        <f t="shared" ca="1" si="8"/>
        <v>20384.184929407005</v>
      </c>
      <c r="P66" s="18">
        <f t="shared" ca="1" si="2"/>
        <v>1609.798323995926</v>
      </c>
      <c r="Q66" s="47">
        <f ca="1">SUM(L$15:L66)-SUM(M$15:M66)</f>
        <v>16350</v>
      </c>
      <c r="R66" s="47" t="str">
        <f t="shared" ca="1" si="3"/>
        <v>M69</v>
      </c>
      <c r="S66" s="40">
        <f t="shared" ca="1" si="9"/>
        <v>0</v>
      </c>
      <c r="T66" s="46">
        <f t="shared" ca="1" si="10"/>
        <v>37</v>
      </c>
      <c r="X66" s="74">
        <f t="shared" ca="1" si="11"/>
        <v>-1.6097983239959259</v>
      </c>
      <c r="Y66" s="75">
        <f t="shared" ca="1" si="12"/>
        <v>-1.6097983239959259</v>
      </c>
      <c r="Z66" s="74">
        <f t="shared" ca="1" si="13"/>
        <v>0.19992793067572387</v>
      </c>
      <c r="AA66" s="76">
        <f t="shared" ca="1" si="14"/>
        <v>-1609.798323995926</v>
      </c>
      <c r="AB66" s="76">
        <f t="shared" ca="1" si="15"/>
        <v>199.92793067572387</v>
      </c>
    </row>
    <row r="67" spans="1:28" x14ac:dyDescent="0.25">
      <c r="A67" s="2">
        <f t="shared" si="16"/>
        <v>23</v>
      </c>
      <c r="B67" s="16">
        <f ca="1">VLOOKUP(A67,PERIODS!$O$4:$P$33,2,FALSE)</f>
        <v>3.5000000000000003E-2</v>
      </c>
      <c r="C67" s="15"/>
      <c r="D67" s="18">
        <v>53</v>
      </c>
      <c r="E67" s="34">
        <f t="shared" ca="1" si="19"/>
        <v>20384.184929407005</v>
      </c>
      <c r="F67" s="34">
        <f t="shared" ca="1" si="0"/>
        <v>3500.0000000000005</v>
      </c>
      <c r="G67" s="69">
        <f t="shared" ca="1" si="4"/>
        <v>0</v>
      </c>
      <c r="H67" s="34">
        <f t="shared" ca="1" si="5"/>
        <v>67.144286135043714</v>
      </c>
      <c r="I67" s="34">
        <f t="shared" ca="1" si="6"/>
        <v>3567.1442861350442</v>
      </c>
      <c r="J67" s="18">
        <f ca="1">SUM(INDIRECT(ADDRESS(ROW(F67),COLUMN(F67),4)):INDIRECT(ADDRESS(ROW(F67)+N$5-1,COLUMN(F67),4)))</f>
        <v>25500.000000000004</v>
      </c>
      <c r="K67" s="18">
        <f t="shared" ca="1" si="7"/>
        <v>16350</v>
      </c>
      <c r="L67" s="18">
        <f t="shared" ca="1" si="18"/>
        <v>0</v>
      </c>
      <c r="M67" s="18">
        <f t="shared" ca="1" si="1"/>
        <v>0</v>
      </c>
      <c r="N67" s="34">
        <f t="shared" ca="1" si="8"/>
        <v>16817.040643271961</v>
      </c>
      <c r="P67" s="18">
        <f t="shared" ca="1" si="2"/>
        <v>67.144286135043714</v>
      </c>
      <c r="Q67" s="47">
        <f ca="1">SUM(L$15:L67)-SUM(M$15:M67)</f>
        <v>16350</v>
      </c>
      <c r="R67" s="47" t="str">
        <f t="shared" ca="1" si="3"/>
        <v>M70</v>
      </c>
      <c r="S67" s="40">
        <f t="shared" ca="1" si="9"/>
        <v>0</v>
      </c>
      <c r="T67" s="46">
        <f t="shared" ca="1" si="10"/>
        <v>68</v>
      </c>
      <c r="X67" s="74">
        <f t="shared" ca="1" si="11"/>
        <v>6.714428613504371E-2</v>
      </c>
      <c r="Y67" s="75">
        <f t="shared" ca="1" si="12"/>
        <v>6.714428613504371E-2</v>
      </c>
      <c r="Z67" s="74">
        <f t="shared" ca="1" si="13"/>
        <v>1.0694497738174591</v>
      </c>
      <c r="AA67" s="76">
        <f t="shared" ca="1" si="14"/>
        <v>67.144286135043714</v>
      </c>
      <c r="AB67" s="76">
        <f t="shared" ca="1" si="15"/>
        <v>1069.4497738174591</v>
      </c>
    </row>
    <row r="68" spans="1:28" x14ac:dyDescent="0.25">
      <c r="A68" s="2">
        <f t="shared" si="16"/>
        <v>24</v>
      </c>
      <c r="B68" s="16">
        <f ca="1">VLOOKUP(A68,PERIODS!$O$4:$P$33,2,FALSE)</f>
        <v>3.5000000000000003E-2</v>
      </c>
      <c r="C68" s="15"/>
      <c r="D68" s="18">
        <v>54</v>
      </c>
      <c r="E68" s="34">
        <f t="shared" ca="1" si="19"/>
        <v>16817.040643271961</v>
      </c>
      <c r="F68" s="34">
        <f t="shared" ca="1" si="0"/>
        <v>3500.0000000000005</v>
      </c>
      <c r="G68" s="69">
        <f t="shared" ca="1" si="4"/>
        <v>0</v>
      </c>
      <c r="H68" s="34">
        <f t="shared" ca="1" si="5"/>
        <v>-1417.4038393309506</v>
      </c>
      <c r="I68" s="34">
        <f t="shared" ca="1" si="6"/>
        <v>2082.5961606690498</v>
      </c>
      <c r="J68" s="18">
        <f ca="1">SUM(INDIRECT(ADDRESS(ROW(F68),COLUMN(F68),4)):INDIRECT(ADDRESS(ROW(F68)+N$5-1,COLUMN(F68),4)))</f>
        <v>26000</v>
      </c>
      <c r="K68" s="18">
        <f t="shared" ca="1" si="7"/>
        <v>0</v>
      </c>
      <c r="L68" s="18">
        <f t="shared" ca="1" si="18"/>
        <v>0</v>
      </c>
      <c r="M68" s="18">
        <f t="shared" ca="1" si="1"/>
        <v>16350</v>
      </c>
      <c r="N68" s="34">
        <f t="shared" ca="1" si="8"/>
        <v>31084.44448260291</v>
      </c>
      <c r="P68" s="18">
        <f t="shared" ca="1" si="2"/>
        <v>1417.4038393309506</v>
      </c>
      <c r="Q68" s="47">
        <f ca="1">SUM(L$15:L68)-SUM(M$15:M68)</f>
        <v>0</v>
      </c>
      <c r="R68" s="47" t="str">
        <f t="shared" ca="1" si="3"/>
        <v>M71</v>
      </c>
      <c r="S68" s="40">
        <f t="shared" ca="1" si="9"/>
        <v>0</v>
      </c>
      <c r="T68" s="46">
        <f t="shared" ca="1" si="10"/>
        <v>45</v>
      </c>
      <c r="X68" s="74">
        <f t="shared" ca="1" si="11"/>
        <v>-1.4174038393309507</v>
      </c>
      <c r="Y68" s="75">
        <f t="shared" ca="1" si="12"/>
        <v>-1.4174038393309507</v>
      </c>
      <c r="Z68" s="74">
        <f t="shared" ca="1" si="13"/>
        <v>0.24234236060855538</v>
      </c>
      <c r="AA68" s="76">
        <f t="shared" ca="1" si="14"/>
        <v>-1417.4038393309506</v>
      </c>
      <c r="AB68" s="76">
        <f t="shared" ca="1" si="15"/>
        <v>242.34236060855537</v>
      </c>
    </row>
    <row r="69" spans="1:28" x14ac:dyDescent="0.25">
      <c r="A69" s="2">
        <f t="shared" si="16"/>
        <v>25</v>
      </c>
      <c r="B69" s="16">
        <f ca="1">VLOOKUP(A69,PERIODS!$O$4:$P$33,2,FALSE)</f>
        <v>3.5000000000000003E-2</v>
      </c>
      <c r="C69" s="15"/>
      <c r="D69" s="18">
        <v>55</v>
      </c>
      <c r="E69" s="34">
        <f t="shared" ca="1" si="19"/>
        <v>31084.44448260291</v>
      </c>
      <c r="F69" s="34">
        <f t="shared" ca="1" si="0"/>
        <v>3500.0000000000005</v>
      </c>
      <c r="G69" s="69">
        <f t="shared" ca="1" si="4"/>
        <v>0</v>
      </c>
      <c r="H69" s="34">
        <f t="shared" ca="1" si="5"/>
        <v>440.09001810649534</v>
      </c>
      <c r="I69" s="34">
        <f t="shared" ca="1" si="6"/>
        <v>3940.0900181064958</v>
      </c>
      <c r="J69" s="18">
        <f ca="1">SUM(INDIRECT(ADDRESS(ROW(F69),COLUMN(F69),4)):INDIRECT(ADDRESS(ROW(F69)+N$5-1,COLUMN(F69),4)))</f>
        <v>24900</v>
      </c>
      <c r="K69" s="18">
        <f t="shared" ca="1" si="7"/>
        <v>0</v>
      </c>
      <c r="L69" s="18">
        <f t="shared" ca="1" si="18"/>
        <v>0</v>
      </c>
      <c r="M69" s="18">
        <f t="shared" ca="1" si="1"/>
        <v>0</v>
      </c>
      <c r="N69" s="34">
        <f t="shared" ca="1" si="8"/>
        <v>27144.354464496413</v>
      </c>
      <c r="P69" s="18">
        <f t="shared" ca="1" si="2"/>
        <v>440.09001810649534</v>
      </c>
      <c r="Q69" s="47">
        <f ca="1">SUM(L$15:L69)-SUM(M$15:M69)</f>
        <v>0</v>
      </c>
      <c r="R69" s="47" t="str">
        <f t="shared" ca="1" si="3"/>
        <v>M72</v>
      </c>
      <c r="S69" s="40">
        <f t="shared" ca="1" si="9"/>
        <v>0</v>
      </c>
      <c r="T69" s="46">
        <f t="shared" ca="1" si="10"/>
        <v>90</v>
      </c>
      <c r="X69" s="74">
        <f t="shared" ca="1" si="11"/>
        <v>0.44009001810649534</v>
      </c>
      <c r="Y69" s="75">
        <f t="shared" ca="1" si="12"/>
        <v>0.44009001810649534</v>
      </c>
      <c r="Z69" s="74">
        <f t="shared" ca="1" si="13"/>
        <v>1.5528469965662717</v>
      </c>
      <c r="AA69" s="76">
        <f t="shared" ca="1" si="14"/>
        <v>440.09001810649534</v>
      </c>
      <c r="AB69" s="76">
        <f t="shared" ca="1" si="15"/>
        <v>1552.8469965662716</v>
      </c>
    </row>
    <row r="70" spans="1:28" x14ac:dyDescent="0.25">
      <c r="A70" s="2">
        <f t="shared" si="16"/>
        <v>26</v>
      </c>
      <c r="B70" s="16">
        <f ca="1">VLOOKUP(A70,PERIODS!$O$4:$P$33,2,FALSE)</f>
        <v>3.5000000000000003E-2</v>
      </c>
      <c r="C70" s="15"/>
      <c r="D70" s="18">
        <v>56</v>
      </c>
      <c r="E70" s="34">
        <f t="shared" ca="1" si="19"/>
        <v>27144.354464496413</v>
      </c>
      <c r="F70" s="34">
        <f t="shared" ca="1" si="0"/>
        <v>3500.0000000000005</v>
      </c>
      <c r="G70" s="69">
        <f t="shared" ca="1" si="4"/>
        <v>0</v>
      </c>
      <c r="H70" s="34">
        <f t="shared" ca="1" si="5"/>
        <v>993.08291694226818</v>
      </c>
      <c r="I70" s="34">
        <f t="shared" ca="1" si="6"/>
        <v>4493.0829169422686</v>
      </c>
      <c r="J70" s="18">
        <f ca="1">SUM(INDIRECT(ADDRESS(ROW(F70),COLUMN(F70),4)):INDIRECT(ADDRESS(ROW(F70)+N$5-1,COLUMN(F70),4)))</f>
        <v>23900</v>
      </c>
      <c r="K70" s="18">
        <f t="shared" ca="1" si="7"/>
        <v>0</v>
      </c>
      <c r="L70" s="18">
        <f t="shared" ca="1" si="18"/>
        <v>0</v>
      </c>
      <c r="M70" s="18">
        <f t="shared" ca="1" si="1"/>
        <v>0</v>
      </c>
      <c r="N70" s="34">
        <f t="shared" ca="1" si="8"/>
        <v>22651.271547554144</v>
      </c>
      <c r="P70" s="18">
        <f t="shared" ca="1" si="2"/>
        <v>993.08291694226818</v>
      </c>
      <c r="Q70" s="47">
        <f ca="1">SUM(L$15:L70)-SUM(M$15:M70)</f>
        <v>0</v>
      </c>
      <c r="R70" s="47" t="str">
        <f t="shared" ca="1" si="3"/>
        <v>M73</v>
      </c>
      <c r="S70" s="40">
        <f t="shared" ca="1" si="9"/>
        <v>0</v>
      </c>
      <c r="T70" s="46">
        <f t="shared" ca="1" si="10"/>
        <v>75</v>
      </c>
      <c r="X70" s="74">
        <f t="shared" ca="1" si="11"/>
        <v>0.99308291694226813</v>
      </c>
      <c r="Y70" s="75">
        <f t="shared" ca="1" si="12"/>
        <v>0.99308291694226813</v>
      </c>
      <c r="Z70" s="74">
        <f t="shared" ca="1" si="13"/>
        <v>2.6995441271058942</v>
      </c>
      <c r="AA70" s="76">
        <f t="shared" ca="1" si="14"/>
        <v>993.08291694226818</v>
      </c>
      <c r="AB70" s="76">
        <f t="shared" ca="1" si="15"/>
        <v>2699.5441271058944</v>
      </c>
    </row>
    <row r="71" spans="1:28" x14ac:dyDescent="0.25">
      <c r="A71" s="2">
        <f t="shared" si="16"/>
        <v>27</v>
      </c>
      <c r="B71" s="16">
        <f ca="1">VLOOKUP(A71,PERIODS!$O$4:$P$33,2,FALSE)</f>
        <v>3.5000000000000003E-2</v>
      </c>
      <c r="C71" s="15"/>
      <c r="D71" s="18">
        <v>57</v>
      </c>
      <c r="E71" s="34">
        <f t="shared" ca="1" si="19"/>
        <v>22651.271547554144</v>
      </c>
      <c r="F71" s="34">
        <f t="shared" ca="1" si="0"/>
        <v>3500.0000000000005</v>
      </c>
      <c r="G71" s="69">
        <f t="shared" ca="1" si="4"/>
        <v>0</v>
      </c>
      <c r="H71" s="34">
        <f t="shared" ca="1" si="5"/>
        <v>1511.2993119263599</v>
      </c>
      <c r="I71" s="34">
        <f t="shared" ca="1" si="6"/>
        <v>5011.2993119263601</v>
      </c>
      <c r="J71" s="18">
        <f ca="1">SUM(INDIRECT(ADDRESS(ROW(F71),COLUMN(F71),4)):INDIRECT(ADDRESS(ROW(F71)+N$5-1,COLUMN(F71),4)))</f>
        <v>22900</v>
      </c>
      <c r="K71" s="18">
        <f t="shared" ca="1" si="7"/>
        <v>16350</v>
      </c>
      <c r="L71" s="18">
        <f t="shared" ca="1" si="18"/>
        <v>16350</v>
      </c>
      <c r="M71" s="18">
        <f t="shared" ca="1" si="1"/>
        <v>0</v>
      </c>
      <c r="N71" s="34">
        <f t="shared" ca="1" si="8"/>
        <v>17639.972235627785</v>
      </c>
      <c r="P71" s="18">
        <f t="shared" ca="1" si="2"/>
        <v>1511.2993119263599</v>
      </c>
      <c r="Q71" s="47">
        <f ca="1">SUM(L$15:L71)-SUM(M$15:M71)</f>
        <v>16350</v>
      </c>
      <c r="R71" s="47" t="str">
        <f t="shared" ca="1" si="3"/>
        <v>M74</v>
      </c>
      <c r="S71" s="40">
        <f t="shared" ca="1" si="9"/>
        <v>0</v>
      </c>
      <c r="T71" s="46">
        <f t="shared" ca="1" si="10"/>
        <v>40</v>
      </c>
      <c r="X71" s="74">
        <f t="shared" ca="1" si="11"/>
        <v>1.5112993119263598</v>
      </c>
      <c r="Y71" s="75">
        <f t="shared" ca="1" si="12"/>
        <v>1.5112993119263598</v>
      </c>
      <c r="Z71" s="74">
        <f t="shared" ca="1" si="13"/>
        <v>4.532616252317621</v>
      </c>
      <c r="AA71" s="76">
        <f t="shared" ca="1" si="14"/>
        <v>1511.2993119263599</v>
      </c>
      <c r="AB71" s="76">
        <f t="shared" ca="1" si="15"/>
        <v>4532.6162523176208</v>
      </c>
    </row>
    <row r="72" spans="1:28" x14ac:dyDescent="0.25">
      <c r="A72" s="2">
        <f t="shared" si="16"/>
        <v>28</v>
      </c>
      <c r="B72" s="16">
        <f ca="1">VLOOKUP(A72,PERIODS!$O$4:$P$33,2,FALSE)</f>
        <v>0.04</v>
      </c>
      <c r="C72" s="15"/>
      <c r="D72" s="18">
        <v>58</v>
      </c>
      <c r="E72" s="34">
        <f t="shared" ca="1" si="19"/>
        <v>17639.972235627785</v>
      </c>
      <c r="F72" s="34">
        <f t="shared" ca="1" si="0"/>
        <v>4000</v>
      </c>
      <c r="G72" s="69">
        <f t="shared" ca="1" si="4"/>
        <v>0</v>
      </c>
      <c r="H72" s="34">
        <f t="shared" ca="1" si="5"/>
        <v>-1060.0199450999903</v>
      </c>
      <c r="I72" s="34">
        <f t="shared" ca="1" si="6"/>
        <v>2939.9800549000097</v>
      </c>
      <c r="J72" s="18">
        <f ca="1">SUM(INDIRECT(ADDRESS(ROW(F72),COLUMN(F72),4)):INDIRECT(ADDRESS(ROW(F72)+N$5-1,COLUMN(F72),4)))</f>
        <v>21900</v>
      </c>
      <c r="K72" s="18">
        <f t="shared" ca="1" si="7"/>
        <v>16350</v>
      </c>
      <c r="L72" s="18">
        <f t="shared" ca="1" si="18"/>
        <v>0</v>
      </c>
      <c r="M72" s="18">
        <f t="shared" ca="1" si="1"/>
        <v>0</v>
      </c>
      <c r="N72" s="34">
        <f t="shared" ca="1" si="8"/>
        <v>14699.992180727775</v>
      </c>
      <c r="P72" s="18">
        <f t="shared" ca="1" si="2"/>
        <v>1060.0199450999903</v>
      </c>
      <c r="Q72" s="47">
        <f ca="1">SUM(L$15:L72)-SUM(M$15:M72)</f>
        <v>16350</v>
      </c>
      <c r="R72" s="47" t="str">
        <f t="shared" ca="1" si="3"/>
        <v>M75</v>
      </c>
      <c r="S72" s="40">
        <f t="shared" ca="1" si="9"/>
        <v>0</v>
      </c>
      <c r="T72" s="46">
        <f t="shared" ca="1" si="10"/>
        <v>32</v>
      </c>
      <c r="X72" s="74">
        <f t="shared" ca="1" si="11"/>
        <v>-1.0600199450999903</v>
      </c>
      <c r="Y72" s="75">
        <f t="shared" ca="1" si="12"/>
        <v>-1.0600199450999903</v>
      </c>
      <c r="Z72" s="74">
        <f t="shared" ca="1" si="13"/>
        <v>0.34644890030318898</v>
      </c>
      <c r="AA72" s="76">
        <f t="shared" ca="1" si="14"/>
        <v>-1060.0199450999903</v>
      </c>
      <c r="AB72" s="76">
        <f t="shared" ca="1" si="15"/>
        <v>346.44890030318896</v>
      </c>
    </row>
    <row r="73" spans="1:28" x14ac:dyDescent="0.25">
      <c r="A73" s="2">
        <f t="shared" si="16"/>
        <v>29</v>
      </c>
      <c r="B73" s="16">
        <f ca="1">VLOOKUP(A73,PERIODS!$O$4:$P$33,2,FALSE)</f>
        <v>0.04</v>
      </c>
      <c r="C73" s="15"/>
      <c r="D73" s="18">
        <v>59</v>
      </c>
      <c r="E73" s="34">
        <f t="shared" ca="1" si="19"/>
        <v>14699.992180727775</v>
      </c>
      <c r="F73" s="34">
        <f t="shared" ca="1" si="0"/>
        <v>4000</v>
      </c>
      <c r="G73" s="69">
        <f t="shared" ca="1" si="4"/>
        <v>0</v>
      </c>
      <c r="H73" s="34">
        <f t="shared" ca="1" si="5"/>
        <v>381.31769328368659</v>
      </c>
      <c r="I73" s="34">
        <f t="shared" ca="1" si="6"/>
        <v>4381.3176932836868</v>
      </c>
      <c r="J73" s="18">
        <f ca="1">SUM(INDIRECT(ADDRESS(ROW(F73),COLUMN(F73),4)):INDIRECT(ADDRESS(ROW(F73)+N$5-1,COLUMN(F73),4)))</f>
        <v>21200</v>
      </c>
      <c r="K73" s="18">
        <f t="shared" ca="1" si="7"/>
        <v>16350</v>
      </c>
      <c r="L73" s="18">
        <f t="shared" ca="1" si="18"/>
        <v>0</v>
      </c>
      <c r="M73" s="18">
        <f t="shared" ca="1" si="1"/>
        <v>0</v>
      </c>
      <c r="N73" s="34">
        <f t="shared" ca="1" si="8"/>
        <v>10318.674487444088</v>
      </c>
      <c r="P73" s="18">
        <f t="shared" ca="1" si="2"/>
        <v>381.31769328368659</v>
      </c>
      <c r="Q73" s="47">
        <f ca="1">SUM(L$15:L73)-SUM(M$15:M73)</f>
        <v>16350</v>
      </c>
      <c r="R73" s="47" t="str">
        <f t="shared" ca="1" si="3"/>
        <v>M76</v>
      </c>
      <c r="S73" s="40">
        <f t="shared" ca="1" si="9"/>
        <v>0</v>
      </c>
      <c r="T73" s="46">
        <f t="shared" ca="1" si="10"/>
        <v>29</v>
      </c>
      <c r="X73" s="74">
        <f t="shared" ca="1" si="11"/>
        <v>0.38131769328368659</v>
      </c>
      <c r="Y73" s="75">
        <f t="shared" ca="1" si="12"/>
        <v>0.38131769328368659</v>
      </c>
      <c r="Z73" s="74">
        <f t="shared" ca="1" si="13"/>
        <v>1.4642127020681099</v>
      </c>
      <c r="AA73" s="76">
        <f t="shared" ca="1" si="14"/>
        <v>381.31769328368659</v>
      </c>
      <c r="AB73" s="76">
        <f t="shared" ca="1" si="15"/>
        <v>1464.21270206811</v>
      </c>
    </row>
    <row r="74" spans="1:28" x14ac:dyDescent="0.25">
      <c r="A74" s="2">
        <f t="shared" si="16"/>
        <v>30</v>
      </c>
      <c r="B74" s="16">
        <f ca="1">VLOOKUP(A74,PERIODS!$O$4:$P$33,2,FALSE)</f>
        <v>0.04</v>
      </c>
      <c r="C74" s="15"/>
      <c r="D74" s="18">
        <v>60</v>
      </c>
      <c r="E74" s="34">
        <f t="shared" ca="1" si="19"/>
        <v>10318.674487444088</v>
      </c>
      <c r="F74" s="34">
        <f t="shared" ca="1" si="0"/>
        <v>4000</v>
      </c>
      <c r="G74" s="69">
        <f t="shared" ca="1" si="4"/>
        <v>0</v>
      </c>
      <c r="H74" s="34">
        <f t="shared" ca="1" si="5"/>
        <v>1361.5879544969555</v>
      </c>
      <c r="I74" s="34">
        <f t="shared" ca="1" si="6"/>
        <v>5361.5879544969557</v>
      </c>
      <c r="J74" s="18">
        <f ca="1">SUM(INDIRECT(ADDRESS(ROW(F74),COLUMN(F74),4)):INDIRECT(ADDRESS(ROW(F74)+N$5-1,COLUMN(F74),4)))</f>
        <v>20500</v>
      </c>
      <c r="K74" s="18">
        <f t="shared" ca="1" si="7"/>
        <v>0</v>
      </c>
      <c r="L74" s="18">
        <f t="shared" ca="1" si="18"/>
        <v>0</v>
      </c>
      <c r="M74" s="18">
        <f t="shared" ca="1" si="1"/>
        <v>16350</v>
      </c>
      <c r="N74" s="34">
        <f t="shared" ca="1" si="8"/>
        <v>21307.086532947134</v>
      </c>
      <c r="P74" s="18">
        <f t="shared" ca="1" si="2"/>
        <v>1361.5879544969555</v>
      </c>
      <c r="Q74" s="47">
        <f ca="1">SUM(L$15:L74)-SUM(M$15:M74)</f>
        <v>0</v>
      </c>
      <c r="R74" s="47" t="str">
        <f t="shared" ca="1" si="3"/>
        <v>M77</v>
      </c>
      <c r="S74" s="40">
        <f t="shared" ca="1" si="9"/>
        <v>0</v>
      </c>
      <c r="T74" s="46">
        <f t="shared" ca="1" si="10"/>
        <v>5</v>
      </c>
      <c r="X74" s="74">
        <f t="shared" ca="1" si="11"/>
        <v>1.3615879544969556</v>
      </c>
      <c r="Y74" s="75">
        <f t="shared" ca="1" si="12"/>
        <v>1.3615879544969556</v>
      </c>
      <c r="Z74" s="74">
        <f t="shared" ca="1" si="13"/>
        <v>3.9023851943905314</v>
      </c>
      <c r="AA74" s="76">
        <f t="shared" ca="1" si="14"/>
        <v>1361.5879544969555</v>
      </c>
      <c r="AB74" s="76">
        <f t="shared" ca="1" si="15"/>
        <v>3902.3851943905315</v>
      </c>
    </row>
    <row r="75" spans="1:28" x14ac:dyDescent="0.25">
      <c r="A75" s="2">
        <f t="shared" si="16"/>
        <v>1</v>
      </c>
      <c r="B75" s="16">
        <f ca="1">VLOOKUP(A75,PERIODS!$O$4:$P$33,2,FALSE)</f>
        <v>2.4E-2</v>
      </c>
      <c r="C75" s="15"/>
      <c r="D75" s="18">
        <v>61</v>
      </c>
      <c r="E75" s="34">
        <f t="shared" ca="1" si="19"/>
        <v>21307.086532947134</v>
      </c>
      <c r="F75" s="34">
        <f t="shared" ca="1" si="0"/>
        <v>2400</v>
      </c>
      <c r="G75" s="69">
        <f t="shared" ca="1" si="4"/>
        <v>0</v>
      </c>
      <c r="H75" s="34">
        <f t="shared" ca="1" si="5"/>
        <v>-117.65190903004384</v>
      </c>
      <c r="I75" s="34">
        <f t="shared" ca="1" si="6"/>
        <v>2282.348090969956</v>
      </c>
      <c r="J75" s="18">
        <f ca="1">SUM(INDIRECT(ADDRESS(ROW(F75),COLUMN(F75),4)):INDIRECT(ADDRESS(ROW(F75)+N$5-1,COLUMN(F75),4)))</f>
        <v>19800</v>
      </c>
      <c r="K75" s="18">
        <f t="shared" ca="1" si="7"/>
        <v>0</v>
      </c>
      <c r="L75" s="18">
        <f t="shared" ca="1" si="18"/>
        <v>0</v>
      </c>
      <c r="M75" s="18">
        <f t="shared" ca="1" si="1"/>
        <v>0</v>
      </c>
      <c r="N75" s="34">
        <f t="shared" ca="1" si="8"/>
        <v>19024.738441977177</v>
      </c>
      <c r="P75" s="18">
        <f t="shared" ca="1" si="2"/>
        <v>117.65190903004384</v>
      </c>
      <c r="Q75" s="47">
        <f ca="1">SUM(L$15:L75)-SUM(M$15:M75)</f>
        <v>0</v>
      </c>
      <c r="R75" s="47" t="str">
        <f t="shared" ca="1" si="3"/>
        <v>M78</v>
      </c>
      <c r="S75" s="40">
        <f t="shared" ca="1" si="9"/>
        <v>0</v>
      </c>
      <c r="T75" s="46">
        <f t="shared" ca="1" si="10"/>
        <v>62</v>
      </c>
      <c r="X75" s="74">
        <f t="shared" ca="1" si="11"/>
        <v>-0.11765190903004384</v>
      </c>
      <c r="Y75" s="75">
        <f t="shared" ca="1" si="12"/>
        <v>-0.11765190903004384</v>
      </c>
      <c r="Z75" s="74">
        <f t="shared" ca="1" si="13"/>
        <v>0.88900545353227689</v>
      </c>
      <c r="AA75" s="76">
        <f t="shared" ca="1" si="14"/>
        <v>-117.65190903004384</v>
      </c>
      <c r="AB75" s="76">
        <f t="shared" ca="1" si="15"/>
        <v>889.00545353227687</v>
      </c>
    </row>
    <row r="76" spans="1:28" x14ac:dyDescent="0.25">
      <c r="A76" s="2">
        <f t="shared" si="16"/>
        <v>2</v>
      </c>
      <c r="B76" s="16">
        <f ca="1">VLOOKUP(A76,PERIODS!$O$4:$P$33,2,FALSE)</f>
        <v>2.5000000000000001E-2</v>
      </c>
      <c r="C76" s="15"/>
      <c r="D76" s="18">
        <v>62</v>
      </c>
      <c r="E76" s="34">
        <f t="shared" ca="1" si="19"/>
        <v>19024.738441977177</v>
      </c>
      <c r="F76" s="34">
        <f t="shared" ca="1" si="0"/>
        <v>2500</v>
      </c>
      <c r="G76" s="69">
        <f t="shared" ca="1" si="4"/>
        <v>0</v>
      </c>
      <c r="H76" s="34">
        <f t="shared" ca="1" si="5"/>
        <v>1153.9448434436908</v>
      </c>
      <c r="I76" s="34">
        <f t="shared" ca="1" si="6"/>
        <v>3653.9448434436908</v>
      </c>
      <c r="J76" s="18">
        <f ca="1">SUM(INDIRECT(ADDRESS(ROW(F76),COLUMN(F76),4)):INDIRECT(ADDRESS(ROW(F76)+N$5-1,COLUMN(F76),4)))</f>
        <v>20700</v>
      </c>
      <c r="K76" s="18">
        <f t="shared" ca="1" si="7"/>
        <v>16350</v>
      </c>
      <c r="L76" s="18">
        <f t="shared" ca="1" si="18"/>
        <v>16350</v>
      </c>
      <c r="M76" s="18">
        <f t="shared" ca="1" si="1"/>
        <v>0</v>
      </c>
      <c r="N76" s="34">
        <f t="shared" ca="1" si="8"/>
        <v>15370.793598533486</v>
      </c>
      <c r="P76" s="18">
        <f t="shared" ca="1" si="2"/>
        <v>1153.9448434436908</v>
      </c>
      <c r="Q76" s="47">
        <f ca="1">SUM(L$15:L76)-SUM(M$15:M76)</f>
        <v>16350</v>
      </c>
      <c r="R76" s="47" t="str">
        <f t="shared" ca="1" si="3"/>
        <v>M79</v>
      </c>
      <c r="S76" s="40">
        <f t="shared" ca="1" si="9"/>
        <v>0</v>
      </c>
      <c r="T76" s="46">
        <f t="shared" ca="1" si="10"/>
        <v>23</v>
      </c>
      <c r="X76" s="74">
        <f t="shared" ca="1" si="11"/>
        <v>1.1539448434436907</v>
      </c>
      <c r="Y76" s="75">
        <f t="shared" ca="1" si="12"/>
        <v>1.1539448434436907</v>
      </c>
      <c r="Z76" s="74">
        <f t="shared" ca="1" si="13"/>
        <v>3.1706760921954156</v>
      </c>
      <c r="AA76" s="76">
        <f t="shared" ca="1" si="14"/>
        <v>1153.9448434436908</v>
      </c>
      <c r="AB76" s="76">
        <f t="shared" ca="1" si="15"/>
        <v>3170.6760921954155</v>
      </c>
    </row>
    <row r="77" spans="1:28" x14ac:dyDescent="0.25">
      <c r="A77" s="2">
        <f t="shared" si="16"/>
        <v>3</v>
      </c>
      <c r="B77" s="16">
        <f ca="1">VLOOKUP(A77,PERIODS!$O$4:$P$33,2,FALSE)</f>
        <v>2.5000000000000001E-2</v>
      </c>
      <c r="C77" s="15"/>
      <c r="D77" s="18">
        <v>63</v>
      </c>
      <c r="E77" s="34">
        <f t="shared" ca="1" si="19"/>
        <v>15370.793598533486</v>
      </c>
      <c r="F77" s="34">
        <f t="shared" ca="1" si="0"/>
        <v>2500</v>
      </c>
      <c r="G77" s="69">
        <f t="shared" ca="1" si="4"/>
        <v>0</v>
      </c>
      <c r="H77" s="34">
        <f t="shared" ca="1" si="5"/>
        <v>799.89506443071684</v>
      </c>
      <c r="I77" s="34">
        <f t="shared" ca="1" si="6"/>
        <v>3299.895064430717</v>
      </c>
      <c r="J77" s="18">
        <f ca="1">SUM(INDIRECT(ADDRESS(ROW(F77),COLUMN(F77),4)):INDIRECT(ADDRESS(ROW(F77)+N$5-1,COLUMN(F77),4)))</f>
        <v>21500</v>
      </c>
      <c r="K77" s="18">
        <f t="shared" ca="1" si="7"/>
        <v>16350</v>
      </c>
      <c r="L77" s="18">
        <f t="shared" ca="1" si="18"/>
        <v>0</v>
      </c>
      <c r="M77" s="18">
        <f t="shared" ca="1" si="1"/>
        <v>0</v>
      </c>
      <c r="N77" s="34">
        <f t="shared" ca="1" si="8"/>
        <v>12070.898534102769</v>
      </c>
      <c r="P77" s="18">
        <f t="shared" ca="1" si="2"/>
        <v>799.89506443071684</v>
      </c>
      <c r="Q77" s="47">
        <f ca="1">SUM(L$15:L77)-SUM(M$15:M77)</f>
        <v>16350</v>
      </c>
      <c r="R77" s="47" t="str">
        <f t="shared" ca="1" si="3"/>
        <v>M80</v>
      </c>
      <c r="S77" s="40">
        <f t="shared" ca="1" si="9"/>
        <v>0</v>
      </c>
      <c r="T77" s="46">
        <f t="shared" ca="1" si="10"/>
        <v>97</v>
      </c>
      <c r="X77" s="74">
        <f t="shared" ca="1" si="11"/>
        <v>0.7998950644307169</v>
      </c>
      <c r="Y77" s="75">
        <f t="shared" ca="1" si="12"/>
        <v>0.7998950644307169</v>
      </c>
      <c r="Z77" s="74">
        <f t="shared" ca="1" si="13"/>
        <v>2.2253074023409876</v>
      </c>
      <c r="AA77" s="76">
        <f t="shared" ca="1" si="14"/>
        <v>799.89506443071684</v>
      </c>
      <c r="AB77" s="76">
        <f t="shared" ca="1" si="15"/>
        <v>2225.3074023409877</v>
      </c>
    </row>
    <row r="78" spans="1:28" x14ac:dyDescent="0.25">
      <c r="A78" s="2">
        <f t="shared" si="16"/>
        <v>4</v>
      </c>
      <c r="B78" s="16">
        <f ca="1">VLOOKUP(A78,PERIODS!$O$4:$P$33,2,FALSE)</f>
        <v>2.5000000000000001E-2</v>
      </c>
      <c r="C78" s="15"/>
      <c r="D78" s="18">
        <v>64</v>
      </c>
      <c r="E78" s="34">
        <f t="shared" ca="1" si="19"/>
        <v>12070.898534102769</v>
      </c>
      <c r="F78" s="34">
        <f t="shared" ca="1" si="0"/>
        <v>2500</v>
      </c>
      <c r="G78" s="69">
        <f t="shared" ca="1" si="4"/>
        <v>0</v>
      </c>
      <c r="H78" s="34">
        <f t="shared" ca="1" si="5"/>
        <v>-48.923243279100241</v>
      </c>
      <c r="I78" s="34">
        <f t="shared" ca="1" si="6"/>
        <v>2451.0767567208995</v>
      </c>
      <c r="J78" s="18">
        <f ca="1">SUM(INDIRECT(ADDRESS(ROW(F78),COLUMN(F78),4)):INDIRECT(ADDRESS(ROW(F78)+N$5-1,COLUMN(F78),4)))</f>
        <v>22300</v>
      </c>
      <c r="K78" s="18">
        <f t="shared" ca="1" si="7"/>
        <v>16350</v>
      </c>
      <c r="L78" s="18">
        <f t="shared" ca="1" si="18"/>
        <v>0</v>
      </c>
      <c r="M78" s="18">
        <f t="shared" ca="1" si="1"/>
        <v>0</v>
      </c>
      <c r="N78" s="34">
        <f t="shared" ca="1" si="8"/>
        <v>9619.8217773818687</v>
      </c>
      <c r="P78" s="18">
        <f t="shared" ca="1" si="2"/>
        <v>48.923243279100241</v>
      </c>
      <c r="Q78" s="47">
        <f ca="1">SUM(L$15:L78)-SUM(M$15:M78)</f>
        <v>16350</v>
      </c>
      <c r="R78" s="47" t="str">
        <f t="shared" ca="1" si="3"/>
        <v>M81</v>
      </c>
      <c r="S78" s="40">
        <f t="shared" ca="1" si="9"/>
        <v>0</v>
      </c>
      <c r="T78" s="46">
        <f t="shared" ca="1" si="10"/>
        <v>10</v>
      </c>
      <c r="X78" s="74">
        <f t="shared" ca="1" si="11"/>
        <v>-4.8923243279100241E-2</v>
      </c>
      <c r="Y78" s="75">
        <f t="shared" ca="1" si="12"/>
        <v>-4.8923243279100241E-2</v>
      </c>
      <c r="Z78" s="74">
        <f t="shared" ca="1" si="13"/>
        <v>0.95225421880472727</v>
      </c>
      <c r="AA78" s="76">
        <f t="shared" ca="1" si="14"/>
        <v>-48.923243279100241</v>
      </c>
      <c r="AB78" s="76">
        <f t="shared" ca="1" si="15"/>
        <v>952.25421880472732</v>
      </c>
    </row>
    <row r="79" spans="1:28" x14ac:dyDescent="0.25">
      <c r="A79" s="2">
        <f t="shared" si="16"/>
        <v>5</v>
      </c>
      <c r="B79" s="16">
        <f ca="1">VLOOKUP(A79,PERIODS!$O$4:$P$33,2,FALSE)</f>
        <v>3.3000000000000002E-2</v>
      </c>
      <c r="C79" s="15"/>
      <c r="D79" s="18">
        <v>65</v>
      </c>
      <c r="E79" s="34">
        <f t="shared" ca="1" si="19"/>
        <v>9619.8217773818687</v>
      </c>
      <c r="F79" s="34">
        <f t="shared" ref="F79:F142" ca="1" si="20">F$2*B79</f>
        <v>3300</v>
      </c>
      <c r="G79" s="69">
        <f t="shared" ca="1" si="4"/>
        <v>0</v>
      </c>
      <c r="H79" s="34">
        <f t="shared" ca="1" si="5"/>
        <v>300.35035944225154</v>
      </c>
      <c r="I79" s="34">
        <f t="shared" ca="1" si="6"/>
        <v>3600.3503594422514</v>
      </c>
      <c r="J79" s="18">
        <f ca="1">SUM(INDIRECT(ADDRESS(ROW(F79),COLUMN(F79),4)):INDIRECT(ADDRESS(ROW(F79)+N$5-1,COLUMN(F79),4)))</f>
        <v>23100</v>
      </c>
      <c r="K79" s="18">
        <f t="shared" ca="1" si="7"/>
        <v>0</v>
      </c>
      <c r="L79" s="18">
        <f t="shared" ca="1" si="18"/>
        <v>0</v>
      </c>
      <c r="M79" s="18">
        <f t="shared" ref="M79:M142" ca="1" si="21">SUMIF($R$15:$R$8014,ADDRESS(ROW(M79),COLUMN(M79),4),$L$15:$L$8014)</f>
        <v>16350</v>
      </c>
      <c r="N79" s="34">
        <f t="shared" ca="1" si="8"/>
        <v>22369.471417939618</v>
      </c>
      <c r="P79" s="18">
        <f t="shared" ref="P79:P142" ca="1" si="22">ABS(H79)</f>
        <v>300.35035944225154</v>
      </c>
      <c r="Q79" s="47">
        <f ca="1">SUM(L$15:L79)-SUM(M$15:M79)</f>
        <v>0</v>
      </c>
      <c r="R79" s="47" t="str">
        <f t="shared" ref="R79:R142" ca="1" si="23">ADDRESS(ROW(M79)+$N$3+RANDBETWEEN(-$N$4,$N$4),COLUMN(M79),4)</f>
        <v>M82</v>
      </c>
      <c r="S79" s="40">
        <f t="shared" ca="1" si="9"/>
        <v>0</v>
      </c>
      <c r="T79" s="46">
        <f t="shared" ca="1" si="10"/>
        <v>83</v>
      </c>
      <c r="X79" s="74">
        <f t="shared" ca="1" si="11"/>
        <v>0.30035035944225152</v>
      </c>
      <c r="Y79" s="75">
        <f t="shared" ca="1" si="12"/>
        <v>0.30035035944225152</v>
      </c>
      <c r="Z79" s="74">
        <f t="shared" ca="1" si="13"/>
        <v>1.3503318262133781</v>
      </c>
      <c r="AA79" s="76">
        <f t="shared" ca="1" si="14"/>
        <v>300.35035944225154</v>
      </c>
      <c r="AB79" s="76">
        <f t="shared" ca="1" si="15"/>
        <v>1350.331826213378</v>
      </c>
    </row>
    <row r="80" spans="1:28" x14ac:dyDescent="0.25">
      <c r="A80" s="2">
        <f t="shared" si="16"/>
        <v>6</v>
      </c>
      <c r="B80" s="16">
        <f ca="1">VLOOKUP(A80,PERIODS!$O$4:$P$33,2,FALSE)</f>
        <v>3.3000000000000002E-2</v>
      </c>
      <c r="C80" s="15"/>
      <c r="D80" s="18">
        <v>66</v>
      </c>
      <c r="E80" s="34">
        <f t="shared" ca="1" si="19"/>
        <v>22369.471417939618</v>
      </c>
      <c r="F80" s="34">
        <f t="shared" ca="1" si="20"/>
        <v>3300</v>
      </c>
      <c r="G80" s="69">
        <f t="shared" ref="G80:G143" ca="1" si="24">((2*RAND()*$F$5)-$F$5)*E80</f>
        <v>0</v>
      </c>
      <c r="H80" s="34">
        <f t="shared" ref="H80:H143" ca="1" si="25">IF($S$3="NORM",AA80,IF($S$3="LOGNORM",AB80,0))</f>
        <v>1525.4786623636974</v>
      </c>
      <c r="I80" s="34">
        <f t="shared" ref="I80:I143" ca="1" si="26">IF(F80+H80&lt;0,0,F80+H80)</f>
        <v>4825.4786623636974</v>
      </c>
      <c r="J80" s="18">
        <f ca="1">SUM(INDIRECT(ADDRESS(ROW(F80),COLUMN(F80),4)):INDIRECT(ADDRESS(ROW(F80)+N$5-1,COLUMN(F80),4)))</f>
        <v>23100</v>
      </c>
      <c r="K80" s="18">
        <f t="shared" ref="K80:K143" ca="1" si="27">Q80</f>
        <v>16350</v>
      </c>
      <c r="L80" s="18">
        <f t="shared" ca="1" si="18"/>
        <v>16350</v>
      </c>
      <c r="M80" s="18">
        <f t="shared" ca="1" si="21"/>
        <v>0</v>
      </c>
      <c r="N80" s="34">
        <f t="shared" ref="N80:N143" ca="1" si="28">E80+G80-I80+M80-S80</f>
        <v>17543.99275557592</v>
      </c>
      <c r="P80" s="18">
        <f t="shared" ca="1" si="22"/>
        <v>1525.4786623636974</v>
      </c>
      <c r="Q80" s="47">
        <f ca="1">SUM(L$15:L80)-SUM(M$15:M80)</f>
        <v>16350</v>
      </c>
      <c r="R80" s="47" t="str">
        <f t="shared" ca="1" si="23"/>
        <v>M83</v>
      </c>
      <c r="S80" s="40">
        <f t="shared" ref="S80:S143" ca="1" si="29">IF(T80&gt;N$6*100,M80,0)</f>
        <v>0</v>
      </c>
      <c r="T80" s="46">
        <f t="shared" ref="T80:T143" ca="1" si="30">RANDBETWEEN(0,100)</f>
        <v>92</v>
      </c>
      <c r="X80" s="74">
        <f t="shared" ref="X80:X143" ca="1" si="31">NORMINV(RAND(),0,1)</f>
        <v>1.5254786623636973</v>
      </c>
      <c r="Y80" s="75">
        <f t="shared" ref="Y80:Y143" ca="1" si="32">IF(AND(X80&gt;$F$6,$F$6&gt;0),$F$6,X80)</f>
        <v>1.5254786623636973</v>
      </c>
      <c r="Z80" s="74">
        <f t="shared" ref="Z80:Z143" ca="1" si="33">EXP(Y80)</f>
        <v>4.5973436180873701</v>
      </c>
      <c r="AA80" s="76">
        <f t="shared" ref="AA80:AA143" ca="1" si="34">$F$3*Y80</f>
        <v>1525.4786623636974</v>
      </c>
      <c r="AB80" s="76">
        <f t="shared" ref="AB80:AB143" ca="1" si="35">$F$3*Z80</f>
        <v>4597.3436180873705</v>
      </c>
    </row>
    <row r="81" spans="1:28" x14ac:dyDescent="0.25">
      <c r="A81" s="2">
        <f t="shared" ref="A81:A144" si="36">IF(AND(A80=12,OR(A$14="MS",A$14="M0")),1,IF(AND(A80=4,OR(A$14="WS",A$14="W0")),1,IF(AND(A80=30,OR(A$14="DS",A$14="D0")),1,A80+1)))</f>
        <v>7</v>
      </c>
      <c r="B81" s="16">
        <f ca="1">VLOOKUP(A81,PERIODS!$O$4:$P$33,2,FALSE)</f>
        <v>3.3000000000000002E-2</v>
      </c>
      <c r="C81" s="15"/>
      <c r="D81" s="18">
        <v>67</v>
      </c>
      <c r="E81" s="34">
        <f t="shared" ca="1" si="19"/>
        <v>17543.99275557592</v>
      </c>
      <c r="F81" s="34">
        <f t="shared" ca="1" si="20"/>
        <v>3300</v>
      </c>
      <c r="G81" s="69">
        <f t="shared" ca="1" si="24"/>
        <v>0</v>
      </c>
      <c r="H81" s="34">
        <f t="shared" ca="1" si="25"/>
        <v>-694.75529743574259</v>
      </c>
      <c r="I81" s="34">
        <f t="shared" ca="1" si="26"/>
        <v>2605.2447025642573</v>
      </c>
      <c r="J81" s="18">
        <f ca="1">SUM(INDIRECT(ADDRESS(ROW(F81),COLUMN(F81),4)):INDIRECT(ADDRESS(ROW(F81)+N$5-1,COLUMN(F81),4)))</f>
        <v>23100</v>
      </c>
      <c r="K81" s="18">
        <f t="shared" ca="1" si="27"/>
        <v>16350</v>
      </c>
      <c r="L81" s="18">
        <f t="shared" ref="L81:L144" ca="1" si="37">IF((E81+K80)&lt;J81,N$2,0)</f>
        <v>0</v>
      </c>
      <c r="M81" s="18">
        <f t="shared" ca="1" si="21"/>
        <v>0</v>
      </c>
      <c r="N81" s="34">
        <f t="shared" ca="1" si="28"/>
        <v>14938.748053011663</v>
      </c>
      <c r="P81" s="18">
        <f t="shared" ca="1" si="22"/>
        <v>694.75529743574259</v>
      </c>
      <c r="Q81" s="47">
        <f ca="1">SUM(L$15:L81)-SUM(M$15:M81)</f>
        <v>16350</v>
      </c>
      <c r="R81" s="47" t="str">
        <f t="shared" ca="1" si="23"/>
        <v>M84</v>
      </c>
      <c r="S81" s="40">
        <f t="shared" ca="1" si="29"/>
        <v>0</v>
      </c>
      <c r="T81" s="46">
        <f t="shared" ca="1" si="30"/>
        <v>94</v>
      </c>
      <c r="X81" s="74">
        <f t="shared" ca="1" si="31"/>
        <v>-0.6947552974357426</v>
      </c>
      <c r="Y81" s="75">
        <f t="shared" ca="1" si="32"/>
        <v>-0.6947552974357426</v>
      </c>
      <c r="Z81" s="74">
        <f t="shared" ca="1" si="33"/>
        <v>0.49919658772565767</v>
      </c>
      <c r="AA81" s="76">
        <f t="shared" ca="1" si="34"/>
        <v>-694.75529743574259</v>
      </c>
      <c r="AB81" s="76">
        <f t="shared" ca="1" si="35"/>
        <v>499.19658772565765</v>
      </c>
    </row>
    <row r="82" spans="1:28" x14ac:dyDescent="0.25">
      <c r="A82" s="2">
        <f t="shared" si="36"/>
        <v>8</v>
      </c>
      <c r="B82" s="16">
        <f ca="1">VLOOKUP(A82,PERIODS!$O$4:$P$33,2,FALSE)</f>
        <v>3.3000000000000002E-2</v>
      </c>
      <c r="C82" s="15"/>
      <c r="D82" s="18">
        <v>68</v>
      </c>
      <c r="E82" s="34">
        <f t="shared" ca="1" si="19"/>
        <v>14938.748053011663</v>
      </c>
      <c r="F82" s="34">
        <f t="shared" ca="1" si="20"/>
        <v>3300</v>
      </c>
      <c r="G82" s="69">
        <f t="shared" ca="1" si="24"/>
        <v>0</v>
      </c>
      <c r="H82" s="34">
        <f t="shared" ca="1" si="25"/>
        <v>-380.96650548052713</v>
      </c>
      <c r="I82" s="34">
        <f t="shared" ca="1" si="26"/>
        <v>2919.0334945194727</v>
      </c>
      <c r="J82" s="18">
        <f ca="1">SUM(INDIRECT(ADDRESS(ROW(F82),COLUMN(F82),4)):INDIRECT(ADDRESS(ROW(F82)+N$5-1,COLUMN(F82),4)))</f>
        <v>23100</v>
      </c>
      <c r="K82" s="18">
        <f t="shared" ca="1" si="27"/>
        <v>16350</v>
      </c>
      <c r="L82" s="18">
        <f t="shared" ca="1" si="37"/>
        <v>0</v>
      </c>
      <c r="M82" s="18">
        <f t="shared" ca="1" si="21"/>
        <v>0</v>
      </c>
      <c r="N82" s="34">
        <f t="shared" ca="1" si="28"/>
        <v>12019.714558492189</v>
      </c>
      <c r="P82" s="18">
        <f t="shared" ca="1" si="22"/>
        <v>380.96650548052713</v>
      </c>
      <c r="Q82" s="47">
        <f ca="1">SUM(L$15:L82)-SUM(M$15:M82)</f>
        <v>16350</v>
      </c>
      <c r="R82" s="47" t="str">
        <f t="shared" ca="1" si="23"/>
        <v>M85</v>
      </c>
      <c r="S82" s="40">
        <f t="shared" ca="1" si="29"/>
        <v>0</v>
      </c>
      <c r="T82" s="46">
        <f t="shared" ca="1" si="30"/>
        <v>52</v>
      </c>
      <c r="X82" s="74">
        <f t="shared" ca="1" si="31"/>
        <v>-0.38096650548052713</v>
      </c>
      <c r="Y82" s="75">
        <f t="shared" ca="1" si="32"/>
        <v>-0.38096650548052713</v>
      </c>
      <c r="Z82" s="74">
        <f t="shared" ca="1" si="33"/>
        <v>0.68320077271825408</v>
      </c>
      <c r="AA82" s="76">
        <f t="shared" ca="1" si="34"/>
        <v>-380.96650548052713</v>
      </c>
      <c r="AB82" s="76">
        <f t="shared" ca="1" si="35"/>
        <v>683.20077271825403</v>
      </c>
    </row>
    <row r="83" spans="1:28" x14ac:dyDescent="0.25">
      <c r="A83" s="2">
        <f t="shared" si="36"/>
        <v>9</v>
      </c>
      <c r="B83" s="16">
        <f ca="1">VLOOKUP(A83,PERIODS!$O$4:$P$33,2,FALSE)</f>
        <v>3.3000000000000002E-2</v>
      </c>
      <c r="C83" s="15"/>
      <c r="D83" s="18">
        <v>69</v>
      </c>
      <c r="E83" s="34">
        <f t="shared" ca="1" si="19"/>
        <v>12019.714558492189</v>
      </c>
      <c r="F83" s="34">
        <f t="shared" ca="1" si="20"/>
        <v>3300</v>
      </c>
      <c r="G83" s="69">
        <f t="shared" ca="1" si="24"/>
        <v>0</v>
      </c>
      <c r="H83" s="34">
        <f t="shared" ca="1" si="25"/>
        <v>452.95597406733742</v>
      </c>
      <c r="I83" s="34">
        <f t="shared" ca="1" si="26"/>
        <v>3752.9559740673376</v>
      </c>
      <c r="J83" s="18">
        <f ca="1">SUM(INDIRECT(ADDRESS(ROW(F83),COLUMN(F83),4)):INDIRECT(ADDRESS(ROW(F83)+N$5-1,COLUMN(F83),4)))</f>
        <v>23100</v>
      </c>
      <c r="K83" s="18">
        <f t="shared" ca="1" si="27"/>
        <v>0</v>
      </c>
      <c r="L83" s="18">
        <f t="shared" ca="1" si="37"/>
        <v>0</v>
      </c>
      <c r="M83" s="18">
        <f t="shared" ca="1" si="21"/>
        <v>16350</v>
      </c>
      <c r="N83" s="34">
        <f t="shared" ca="1" si="28"/>
        <v>24616.758584424853</v>
      </c>
      <c r="P83" s="18">
        <f t="shared" ca="1" si="22"/>
        <v>452.95597406733742</v>
      </c>
      <c r="Q83" s="47">
        <f ca="1">SUM(L$15:L83)-SUM(M$15:M83)</f>
        <v>0</v>
      </c>
      <c r="R83" s="47" t="str">
        <f t="shared" ca="1" si="23"/>
        <v>M86</v>
      </c>
      <c r="S83" s="40">
        <f t="shared" ca="1" si="29"/>
        <v>0</v>
      </c>
      <c r="T83" s="46">
        <f t="shared" ca="1" si="30"/>
        <v>4</v>
      </c>
      <c r="X83" s="74">
        <f t="shared" ca="1" si="31"/>
        <v>0.4529559740673374</v>
      </c>
      <c r="Y83" s="75">
        <f t="shared" ca="1" si="32"/>
        <v>0.4529559740673374</v>
      </c>
      <c r="Z83" s="74">
        <f t="shared" ca="1" si="33"/>
        <v>1.5729549341817235</v>
      </c>
      <c r="AA83" s="76">
        <f t="shared" ca="1" si="34"/>
        <v>452.95597406733742</v>
      </c>
      <c r="AB83" s="76">
        <f t="shared" ca="1" si="35"/>
        <v>1572.9549341817235</v>
      </c>
    </row>
    <row r="84" spans="1:28" x14ac:dyDescent="0.25">
      <c r="A84" s="2">
        <f t="shared" si="36"/>
        <v>10</v>
      </c>
      <c r="B84" s="16">
        <f ca="1">VLOOKUP(A84,PERIODS!$O$4:$P$33,2,FALSE)</f>
        <v>3.3000000000000002E-2</v>
      </c>
      <c r="C84" s="15"/>
      <c r="D84" s="18">
        <v>70</v>
      </c>
      <c r="E84" s="34">
        <f t="shared" ca="1" si="19"/>
        <v>24616.758584424853</v>
      </c>
      <c r="F84" s="34">
        <f t="shared" ca="1" si="20"/>
        <v>3300</v>
      </c>
      <c r="G84" s="69">
        <f t="shared" ca="1" si="24"/>
        <v>0</v>
      </c>
      <c r="H84" s="34">
        <f t="shared" ca="1" si="25"/>
        <v>1570.1512895242099</v>
      </c>
      <c r="I84" s="34">
        <f t="shared" ca="1" si="26"/>
        <v>4870.1512895242104</v>
      </c>
      <c r="J84" s="18">
        <f ca="1">SUM(INDIRECT(ADDRESS(ROW(F84),COLUMN(F84),4)):INDIRECT(ADDRESS(ROW(F84)+N$5-1,COLUMN(F84),4)))</f>
        <v>23100</v>
      </c>
      <c r="K84" s="18">
        <f t="shared" ca="1" si="27"/>
        <v>0</v>
      </c>
      <c r="L84" s="18">
        <f t="shared" ca="1" si="37"/>
        <v>0</v>
      </c>
      <c r="M84" s="18">
        <f t="shared" ca="1" si="21"/>
        <v>0</v>
      </c>
      <c r="N84" s="34">
        <f t="shared" ca="1" si="28"/>
        <v>19746.607294900641</v>
      </c>
      <c r="P84" s="18">
        <f t="shared" ca="1" si="22"/>
        <v>1570.1512895242099</v>
      </c>
      <c r="Q84" s="47">
        <f ca="1">SUM(L$15:L84)-SUM(M$15:M84)</f>
        <v>0</v>
      </c>
      <c r="R84" s="47" t="str">
        <f t="shared" ca="1" si="23"/>
        <v>M87</v>
      </c>
      <c r="S84" s="40">
        <f t="shared" ca="1" si="29"/>
        <v>0</v>
      </c>
      <c r="T84" s="46">
        <f t="shared" ca="1" si="30"/>
        <v>99</v>
      </c>
      <c r="X84" s="74">
        <f t="shared" ca="1" si="31"/>
        <v>1.57015128952421</v>
      </c>
      <c r="Y84" s="75">
        <f t="shared" ca="1" si="32"/>
        <v>1.57015128952421</v>
      </c>
      <c r="Z84" s="74">
        <f t="shared" ca="1" si="33"/>
        <v>4.8073754443047658</v>
      </c>
      <c r="AA84" s="76">
        <f t="shared" ca="1" si="34"/>
        <v>1570.1512895242099</v>
      </c>
      <c r="AB84" s="76">
        <f t="shared" ca="1" si="35"/>
        <v>4807.3754443047656</v>
      </c>
    </row>
    <row r="85" spans="1:28" x14ac:dyDescent="0.25">
      <c r="A85" s="2">
        <f t="shared" si="36"/>
        <v>11</v>
      </c>
      <c r="B85" s="16">
        <f ca="1">VLOOKUP(A85,PERIODS!$O$4:$P$33,2,FALSE)</f>
        <v>3.3000000000000002E-2</v>
      </c>
      <c r="C85" s="15"/>
      <c r="D85" s="18">
        <v>71</v>
      </c>
      <c r="E85" s="34">
        <f t="shared" ca="1" si="19"/>
        <v>19746.607294900641</v>
      </c>
      <c r="F85" s="34">
        <f t="shared" ca="1" si="20"/>
        <v>3300</v>
      </c>
      <c r="G85" s="69">
        <f t="shared" ca="1" si="24"/>
        <v>0</v>
      </c>
      <c r="H85" s="34">
        <f t="shared" ca="1" si="25"/>
        <v>90.482174110984516</v>
      </c>
      <c r="I85" s="34">
        <f t="shared" ca="1" si="26"/>
        <v>3390.4821741109845</v>
      </c>
      <c r="J85" s="18">
        <f ca="1">SUM(INDIRECT(ADDRESS(ROW(F85),COLUMN(F85),4)):INDIRECT(ADDRESS(ROW(F85)+N$5-1,COLUMN(F85),4)))</f>
        <v>23300</v>
      </c>
      <c r="K85" s="18">
        <f t="shared" ca="1" si="27"/>
        <v>16350</v>
      </c>
      <c r="L85" s="18">
        <f t="shared" ca="1" si="37"/>
        <v>16350</v>
      </c>
      <c r="M85" s="18">
        <f t="shared" ca="1" si="21"/>
        <v>0</v>
      </c>
      <c r="N85" s="34">
        <f t="shared" ca="1" si="28"/>
        <v>16356.125120789657</v>
      </c>
      <c r="P85" s="18">
        <f t="shared" ca="1" si="22"/>
        <v>90.482174110984516</v>
      </c>
      <c r="Q85" s="47">
        <f ca="1">SUM(L$15:L85)-SUM(M$15:M85)</f>
        <v>16350</v>
      </c>
      <c r="R85" s="47" t="str">
        <f t="shared" ca="1" si="23"/>
        <v>M88</v>
      </c>
      <c r="S85" s="40">
        <f t="shared" ca="1" si="29"/>
        <v>0</v>
      </c>
      <c r="T85" s="46">
        <f t="shared" ca="1" si="30"/>
        <v>70</v>
      </c>
      <c r="X85" s="74">
        <f t="shared" ca="1" si="31"/>
        <v>9.0482174110984512E-2</v>
      </c>
      <c r="Y85" s="75">
        <f t="shared" ca="1" si="32"/>
        <v>9.0482174110984512E-2</v>
      </c>
      <c r="Z85" s="74">
        <f t="shared" ca="1" si="33"/>
        <v>1.0947019934314781</v>
      </c>
      <c r="AA85" s="76">
        <f t="shared" ca="1" si="34"/>
        <v>90.482174110984516</v>
      </c>
      <c r="AB85" s="76">
        <f t="shared" ca="1" si="35"/>
        <v>1094.7019934314781</v>
      </c>
    </row>
    <row r="86" spans="1:28" x14ac:dyDescent="0.25">
      <c r="A86" s="2">
        <f t="shared" si="36"/>
        <v>12</v>
      </c>
      <c r="B86" s="16">
        <f ca="1">VLOOKUP(A86,PERIODS!$O$4:$P$33,2,FALSE)</f>
        <v>3.3000000000000002E-2</v>
      </c>
      <c r="C86" s="15"/>
      <c r="D86" s="18">
        <v>72</v>
      </c>
      <c r="E86" s="34">
        <f t="shared" ca="1" si="19"/>
        <v>16356.125120789657</v>
      </c>
      <c r="F86" s="34">
        <f t="shared" ca="1" si="20"/>
        <v>3300</v>
      </c>
      <c r="G86" s="69">
        <f t="shared" ca="1" si="24"/>
        <v>0</v>
      </c>
      <c r="H86" s="34">
        <f t="shared" ca="1" si="25"/>
        <v>-566.53356652985258</v>
      </c>
      <c r="I86" s="34">
        <f t="shared" ca="1" si="26"/>
        <v>2733.4664334701474</v>
      </c>
      <c r="J86" s="18">
        <f ca="1">SUM(INDIRECT(ADDRESS(ROW(F86),COLUMN(F86),4)):INDIRECT(ADDRESS(ROW(F86)+N$5-1,COLUMN(F86),4)))</f>
        <v>23500</v>
      </c>
      <c r="K86" s="18">
        <f t="shared" ca="1" si="27"/>
        <v>16350</v>
      </c>
      <c r="L86" s="18">
        <f t="shared" ca="1" si="37"/>
        <v>0</v>
      </c>
      <c r="M86" s="18">
        <f t="shared" ca="1" si="21"/>
        <v>0</v>
      </c>
      <c r="N86" s="34">
        <f t="shared" ca="1" si="28"/>
        <v>13622.658687319508</v>
      </c>
      <c r="P86" s="18">
        <f t="shared" ca="1" si="22"/>
        <v>566.53356652985258</v>
      </c>
      <c r="Q86" s="47">
        <f ca="1">SUM(L$15:L86)-SUM(M$15:M86)</f>
        <v>16350</v>
      </c>
      <c r="R86" s="47" t="str">
        <f t="shared" ca="1" si="23"/>
        <v>M89</v>
      </c>
      <c r="S86" s="40">
        <f t="shared" ca="1" si="29"/>
        <v>0</v>
      </c>
      <c r="T86" s="46">
        <f t="shared" ca="1" si="30"/>
        <v>23</v>
      </c>
      <c r="X86" s="74">
        <f t="shared" ca="1" si="31"/>
        <v>-0.56653356652985254</v>
      </c>
      <c r="Y86" s="75">
        <f t="shared" ca="1" si="32"/>
        <v>-0.56653356652985254</v>
      </c>
      <c r="Z86" s="74">
        <f t="shared" ca="1" si="33"/>
        <v>0.56748919666022379</v>
      </c>
      <c r="AA86" s="76">
        <f t="shared" ca="1" si="34"/>
        <v>-566.53356652985258</v>
      </c>
      <c r="AB86" s="76">
        <f t="shared" ca="1" si="35"/>
        <v>567.4891966602238</v>
      </c>
    </row>
    <row r="87" spans="1:28" x14ac:dyDescent="0.25">
      <c r="A87" s="2">
        <f t="shared" si="36"/>
        <v>13</v>
      </c>
      <c r="B87" s="16">
        <f ca="1">VLOOKUP(A87,PERIODS!$O$4:$P$33,2,FALSE)</f>
        <v>3.3000000000000002E-2</v>
      </c>
      <c r="C87" s="15"/>
      <c r="D87" s="18">
        <v>73</v>
      </c>
      <c r="E87" s="34">
        <f t="shared" ca="1" si="19"/>
        <v>13622.658687319508</v>
      </c>
      <c r="F87" s="34">
        <f t="shared" ca="1" si="20"/>
        <v>3300</v>
      </c>
      <c r="G87" s="69">
        <f t="shared" ca="1" si="24"/>
        <v>0</v>
      </c>
      <c r="H87" s="34">
        <f t="shared" ca="1" si="25"/>
        <v>-73.106954847173498</v>
      </c>
      <c r="I87" s="34">
        <f t="shared" ca="1" si="26"/>
        <v>3226.8930451528263</v>
      </c>
      <c r="J87" s="18">
        <f ca="1">SUM(INDIRECT(ADDRESS(ROW(F87),COLUMN(F87),4)):INDIRECT(ADDRESS(ROW(F87)+N$5-1,COLUMN(F87),4)))</f>
        <v>23700</v>
      </c>
      <c r="K87" s="18">
        <f t="shared" ca="1" si="27"/>
        <v>16350</v>
      </c>
      <c r="L87" s="18">
        <f t="shared" ca="1" si="37"/>
        <v>0</v>
      </c>
      <c r="M87" s="18">
        <f t="shared" ca="1" si="21"/>
        <v>0</v>
      </c>
      <c r="N87" s="34">
        <f t="shared" ca="1" si="28"/>
        <v>10395.765642166682</v>
      </c>
      <c r="P87" s="18">
        <f t="shared" ca="1" si="22"/>
        <v>73.106954847173498</v>
      </c>
      <c r="Q87" s="47">
        <f ca="1">SUM(L$15:L87)-SUM(M$15:M87)</f>
        <v>16350</v>
      </c>
      <c r="R87" s="47" t="str">
        <f t="shared" ca="1" si="23"/>
        <v>M90</v>
      </c>
      <c r="S87" s="40">
        <f t="shared" ca="1" si="29"/>
        <v>0</v>
      </c>
      <c r="T87" s="46">
        <f t="shared" ca="1" si="30"/>
        <v>74</v>
      </c>
      <c r="X87" s="74">
        <f t="shared" ca="1" si="31"/>
        <v>-7.31069548471735E-2</v>
      </c>
      <c r="Y87" s="75">
        <f t="shared" ca="1" si="32"/>
        <v>-7.31069548471735E-2</v>
      </c>
      <c r="Z87" s="74">
        <f t="shared" ca="1" si="33"/>
        <v>0.9295014100279051</v>
      </c>
      <c r="AA87" s="76">
        <f t="shared" ca="1" si="34"/>
        <v>-73.106954847173498</v>
      </c>
      <c r="AB87" s="76">
        <f t="shared" ca="1" si="35"/>
        <v>929.50141002790508</v>
      </c>
    </row>
    <row r="88" spans="1:28" x14ac:dyDescent="0.25">
      <c r="A88" s="2">
        <f t="shared" si="36"/>
        <v>14</v>
      </c>
      <c r="B88" s="16">
        <f ca="1">VLOOKUP(A88,PERIODS!$O$4:$P$33,2,FALSE)</f>
        <v>3.3000000000000002E-2</v>
      </c>
      <c r="C88" s="15"/>
      <c r="D88" s="18">
        <v>74</v>
      </c>
      <c r="E88" s="34">
        <f t="shared" ca="1" si="19"/>
        <v>10395.765642166682</v>
      </c>
      <c r="F88" s="34">
        <f t="shared" ca="1" si="20"/>
        <v>3300</v>
      </c>
      <c r="G88" s="69">
        <f t="shared" ca="1" si="24"/>
        <v>0</v>
      </c>
      <c r="H88" s="34">
        <f t="shared" ca="1" si="25"/>
        <v>1190.261014772391</v>
      </c>
      <c r="I88" s="34">
        <f t="shared" ca="1" si="26"/>
        <v>4490.2610147723908</v>
      </c>
      <c r="J88" s="18">
        <f ca="1">SUM(INDIRECT(ADDRESS(ROW(F88),COLUMN(F88),4)):INDIRECT(ADDRESS(ROW(F88)+N$5-1,COLUMN(F88),4)))</f>
        <v>23900</v>
      </c>
      <c r="K88" s="18">
        <f t="shared" ca="1" si="27"/>
        <v>0</v>
      </c>
      <c r="L88" s="18">
        <f t="shared" ca="1" si="37"/>
        <v>0</v>
      </c>
      <c r="M88" s="18">
        <f t="shared" ca="1" si="21"/>
        <v>16350</v>
      </c>
      <c r="N88" s="34">
        <f t="shared" ca="1" si="28"/>
        <v>22255.50462739429</v>
      </c>
      <c r="P88" s="18">
        <f t="shared" ca="1" si="22"/>
        <v>1190.261014772391</v>
      </c>
      <c r="Q88" s="47">
        <f ca="1">SUM(L$15:L88)-SUM(M$15:M88)</f>
        <v>0</v>
      </c>
      <c r="R88" s="47" t="str">
        <f t="shared" ca="1" si="23"/>
        <v>M91</v>
      </c>
      <c r="S88" s="40">
        <f t="shared" ca="1" si="29"/>
        <v>0</v>
      </c>
      <c r="T88" s="46">
        <f t="shared" ca="1" si="30"/>
        <v>7</v>
      </c>
      <c r="X88" s="74">
        <f t="shared" ca="1" si="31"/>
        <v>1.1902610147723911</v>
      </c>
      <c r="Y88" s="75">
        <f t="shared" ca="1" si="32"/>
        <v>1.1902610147723911</v>
      </c>
      <c r="Z88" s="74">
        <f t="shared" ca="1" si="33"/>
        <v>3.2879392961183407</v>
      </c>
      <c r="AA88" s="76">
        <f t="shared" ca="1" si="34"/>
        <v>1190.261014772391</v>
      </c>
      <c r="AB88" s="76">
        <f t="shared" ca="1" si="35"/>
        <v>3287.9392961183407</v>
      </c>
    </row>
    <row r="89" spans="1:28" x14ac:dyDescent="0.25">
      <c r="A89" s="2">
        <f t="shared" si="36"/>
        <v>15</v>
      </c>
      <c r="B89" s="16">
        <f ca="1">VLOOKUP(A89,PERIODS!$O$4:$P$33,2,FALSE)</f>
        <v>3.3000000000000002E-2</v>
      </c>
      <c r="C89" s="15"/>
      <c r="D89" s="18">
        <v>75</v>
      </c>
      <c r="E89" s="34">
        <f t="shared" ca="1" si="19"/>
        <v>22255.50462739429</v>
      </c>
      <c r="F89" s="34">
        <f t="shared" ca="1" si="20"/>
        <v>3300</v>
      </c>
      <c r="G89" s="69">
        <f t="shared" ca="1" si="24"/>
        <v>0</v>
      </c>
      <c r="H89" s="34">
        <f t="shared" ca="1" si="25"/>
        <v>1333.3935009400827</v>
      </c>
      <c r="I89" s="34">
        <f t="shared" ca="1" si="26"/>
        <v>4633.393500940083</v>
      </c>
      <c r="J89" s="18">
        <f ca="1">SUM(INDIRECT(ADDRESS(ROW(F89),COLUMN(F89),4)):INDIRECT(ADDRESS(ROW(F89)+N$5-1,COLUMN(F89),4)))</f>
        <v>24100</v>
      </c>
      <c r="K89" s="18">
        <f t="shared" ca="1" si="27"/>
        <v>16350</v>
      </c>
      <c r="L89" s="18">
        <f t="shared" ca="1" si="37"/>
        <v>16350</v>
      </c>
      <c r="M89" s="18">
        <f t="shared" ca="1" si="21"/>
        <v>0</v>
      </c>
      <c r="N89" s="34">
        <f t="shared" ca="1" si="28"/>
        <v>17622.111126454205</v>
      </c>
      <c r="P89" s="18">
        <f t="shared" ca="1" si="22"/>
        <v>1333.3935009400827</v>
      </c>
      <c r="Q89" s="47">
        <f ca="1">SUM(L$15:L89)-SUM(M$15:M89)</f>
        <v>16350</v>
      </c>
      <c r="R89" s="47" t="str">
        <f t="shared" ca="1" si="23"/>
        <v>M92</v>
      </c>
      <c r="S89" s="40">
        <f t="shared" ca="1" si="29"/>
        <v>0</v>
      </c>
      <c r="T89" s="46">
        <f t="shared" ca="1" si="30"/>
        <v>99</v>
      </c>
      <c r="X89" s="74">
        <f t="shared" ca="1" si="31"/>
        <v>1.3333935009400828</v>
      </c>
      <c r="Y89" s="75">
        <f t="shared" ca="1" si="32"/>
        <v>1.3333935009400828</v>
      </c>
      <c r="Z89" s="74">
        <f t="shared" ca="1" si="33"/>
        <v>3.7938961574681471</v>
      </c>
      <c r="AA89" s="76">
        <f t="shared" ca="1" si="34"/>
        <v>1333.3935009400827</v>
      </c>
      <c r="AB89" s="76">
        <f t="shared" ca="1" si="35"/>
        <v>3793.8961574681471</v>
      </c>
    </row>
    <row r="90" spans="1:28" x14ac:dyDescent="0.25">
      <c r="A90" s="2">
        <f t="shared" si="36"/>
        <v>16</v>
      </c>
      <c r="B90" s="16">
        <f ca="1">VLOOKUP(A90,PERIODS!$O$4:$P$33,2,FALSE)</f>
        <v>3.3000000000000002E-2</v>
      </c>
      <c r="C90" s="15"/>
      <c r="D90" s="18">
        <v>76</v>
      </c>
      <c r="E90" s="34">
        <f t="shared" ca="1" si="19"/>
        <v>17622.111126454205</v>
      </c>
      <c r="F90" s="34">
        <f t="shared" ca="1" si="20"/>
        <v>3300</v>
      </c>
      <c r="G90" s="69">
        <f t="shared" ca="1" si="24"/>
        <v>0</v>
      </c>
      <c r="H90" s="34">
        <f t="shared" ca="1" si="25"/>
        <v>1111.6295069189912</v>
      </c>
      <c r="I90" s="34">
        <f t="shared" ca="1" si="26"/>
        <v>4411.629506918991</v>
      </c>
      <c r="J90" s="18">
        <f ca="1">SUM(INDIRECT(ADDRESS(ROW(F90),COLUMN(F90),4)):INDIRECT(ADDRESS(ROW(F90)+N$5-1,COLUMN(F90),4)))</f>
        <v>24300</v>
      </c>
      <c r="K90" s="18">
        <f t="shared" ca="1" si="27"/>
        <v>16350</v>
      </c>
      <c r="L90" s="18">
        <f t="shared" ca="1" si="37"/>
        <v>0</v>
      </c>
      <c r="M90" s="18">
        <f t="shared" ca="1" si="21"/>
        <v>0</v>
      </c>
      <c r="N90" s="34">
        <f t="shared" ca="1" si="28"/>
        <v>13210.481619535214</v>
      </c>
      <c r="P90" s="18">
        <f t="shared" ca="1" si="22"/>
        <v>1111.6295069189912</v>
      </c>
      <c r="Q90" s="47">
        <f ca="1">SUM(L$15:L90)-SUM(M$15:M90)</f>
        <v>16350</v>
      </c>
      <c r="R90" s="47" t="str">
        <f t="shared" ca="1" si="23"/>
        <v>M93</v>
      </c>
      <c r="S90" s="40">
        <f t="shared" ca="1" si="29"/>
        <v>0</v>
      </c>
      <c r="T90" s="46">
        <f t="shared" ca="1" si="30"/>
        <v>52</v>
      </c>
      <c r="X90" s="74">
        <f t="shared" ca="1" si="31"/>
        <v>1.1116295069189912</v>
      </c>
      <c r="Y90" s="75">
        <f t="shared" ca="1" si="32"/>
        <v>1.1116295069189912</v>
      </c>
      <c r="Z90" s="74">
        <f t="shared" ca="1" si="33"/>
        <v>3.0393069331781826</v>
      </c>
      <c r="AA90" s="76">
        <f t="shared" ca="1" si="34"/>
        <v>1111.6295069189912</v>
      </c>
      <c r="AB90" s="76">
        <f t="shared" ca="1" si="35"/>
        <v>3039.3069331781826</v>
      </c>
    </row>
    <row r="91" spans="1:28" x14ac:dyDescent="0.25">
      <c r="A91" s="2">
        <f t="shared" si="36"/>
        <v>17</v>
      </c>
      <c r="B91" s="16">
        <f ca="1">VLOOKUP(A91,PERIODS!$O$4:$P$33,2,FALSE)</f>
        <v>3.5000000000000003E-2</v>
      </c>
      <c r="C91" s="15"/>
      <c r="D91" s="18">
        <v>77</v>
      </c>
      <c r="E91" s="34">
        <f t="shared" ca="1" si="19"/>
        <v>13210.481619535214</v>
      </c>
      <c r="F91" s="34">
        <f t="shared" ca="1" si="20"/>
        <v>3500.0000000000005</v>
      </c>
      <c r="G91" s="69">
        <f t="shared" ca="1" si="24"/>
        <v>0</v>
      </c>
      <c r="H91" s="34">
        <f t="shared" ca="1" si="25"/>
        <v>-844.48976359096582</v>
      </c>
      <c r="I91" s="34">
        <f t="shared" ca="1" si="26"/>
        <v>2655.5102364090344</v>
      </c>
      <c r="J91" s="18">
        <f ca="1">SUM(INDIRECT(ADDRESS(ROW(F91),COLUMN(F91),4)):INDIRECT(ADDRESS(ROW(F91)+N$5-1,COLUMN(F91),4)))</f>
        <v>24500.000000000004</v>
      </c>
      <c r="K91" s="18">
        <f t="shared" ca="1" si="27"/>
        <v>16350</v>
      </c>
      <c r="L91" s="18">
        <f t="shared" ca="1" si="37"/>
        <v>0</v>
      </c>
      <c r="M91" s="18">
        <f t="shared" ca="1" si="21"/>
        <v>0</v>
      </c>
      <c r="N91" s="34">
        <f t="shared" ca="1" si="28"/>
        <v>10554.97138312618</v>
      </c>
      <c r="P91" s="18">
        <f t="shared" ca="1" si="22"/>
        <v>844.48976359096582</v>
      </c>
      <c r="Q91" s="47">
        <f ca="1">SUM(L$15:L91)-SUM(M$15:M91)</f>
        <v>16350</v>
      </c>
      <c r="R91" s="47" t="str">
        <f t="shared" ca="1" si="23"/>
        <v>M94</v>
      </c>
      <c r="S91" s="40">
        <f t="shared" ca="1" si="29"/>
        <v>0</v>
      </c>
      <c r="T91" s="46">
        <f t="shared" ca="1" si="30"/>
        <v>5</v>
      </c>
      <c r="X91" s="74">
        <f t="shared" ca="1" si="31"/>
        <v>-0.84448976359096584</v>
      </c>
      <c r="Y91" s="75">
        <f t="shared" ca="1" si="32"/>
        <v>-0.84448976359096584</v>
      </c>
      <c r="Z91" s="74">
        <f t="shared" ca="1" si="33"/>
        <v>0.42977658993991569</v>
      </c>
      <c r="AA91" s="76">
        <f t="shared" ca="1" si="34"/>
        <v>-844.48976359096582</v>
      </c>
      <c r="AB91" s="76">
        <f t="shared" ca="1" si="35"/>
        <v>429.77658993991571</v>
      </c>
    </row>
    <row r="92" spans="1:28" x14ac:dyDescent="0.25">
      <c r="A92" s="2">
        <f t="shared" si="36"/>
        <v>18</v>
      </c>
      <c r="B92" s="16">
        <f ca="1">VLOOKUP(A92,PERIODS!$O$4:$P$33,2,FALSE)</f>
        <v>3.5000000000000003E-2</v>
      </c>
      <c r="C92" s="15"/>
      <c r="D92" s="18">
        <v>78</v>
      </c>
      <c r="E92" s="34">
        <f t="shared" ca="1" si="19"/>
        <v>10554.97138312618</v>
      </c>
      <c r="F92" s="34">
        <f t="shared" ca="1" si="20"/>
        <v>3500.0000000000005</v>
      </c>
      <c r="G92" s="69">
        <f t="shared" ca="1" si="24"/>
        <v>0</v>
      </c>
      <c r="H92" s="34">
        <f t="shared" ca="1" si="25"/>
        <v>-875.93201086673866</v>
      </c>
      <c r="I92" s="34">
        <f t="shared" ca="1" si="26"/>
        <v>2624.067989133262</v>
      </c>
      <c r="J92" s="18">
        <f ca="1">SUM(INDIRECT(ADDRESS(ROW(F92),COLUMN(F92),4)):INDIRECT(ADDRESS(ROW(F92)+N$5-1,COLUMN(F92),4)))</f>
        <v>24500.000000000004</v>
      </c>
      <c r="K92" s="18">
        <f t="shared" ca="1" si="27"/>
        <v>0</v>
      </c>
      <c r="L92" s="18">
        <f t="shared" ca="1" si="37"/>
        <v>0</v>
      </c>
      <c r="M92" s="18">
        <f t="shared" ca="1" si="21"/>
        <v>16350</v>
      </c>
      <c r="N92" s="34">
        <f t="shared" ca="1" si="28"/>
        <v>24280.903393992918</v>
      </c>
      <c r="P92" s="18">
        <f t="shared" ca="1" si="22"/>
        <v>875.93201086673866</v>
      </c>
      <c r="Q92" s="47">
        <f ca="1">SUM(L$15:L92)-SUM(M$15:M92)</f>
        <v>0</v>
      </c>
      <c r="R92" s="47" t="str">
        <f t="shared" ca="1" si="23"/>
        <v>M95</v>
      </c>
      <c r="S92" s="40">
        <f t="shared" ca="1" si="29"/>
        <v>0</v>
      </c>
      <c r="T92" s="46">
        <f t="shared" ca="1" si="30"/>
        <v>79</v>
      </c>
      <c r="X92" s="74">
        <f t="shared" ca="1" si="31"/>
        <v>-0.87593201086673866</v>
      </c>
      <c r="Y92" s="75">
        <f t="shared" ca="1" si="32"/>
        <v>-0.87593201086673866</v>
      </c>
      <c r="Z92" s="74">
        <f t="shared" ca="1" si="33"/>
        <v>0.41647368074240232</v>
      </c>
      <c r="AA92" s="76">
        <f t="shared" ca="1" si="34"/>
        <v>-875.93201086673866</v>
      </c>
      <c r="AB92" s="76">
        <f t="shared" ca="1" si="35"/>
        <v>416.47368074240234</v>
      </c>
    </row>
    <row r="93" spans="1:28" x14ac:dyDescent="0.25">
      <c r="A93" s="2">
        <f t="shared" si="36"/>
        <v>19</v>
      </c>
      <c r="B93" s="16">
        <f ca="1">VLOOKUP(A93,PERIODS!$O$4:$P$33,2,FALSE)</f>
        <v>3.5000000000000003E-2</v>
      </c>
      <c r="C93" s="15"/>
      <c r="D93" s="18">
        <v>79</v>
      </c>
      <c r="E93" s="34">
        <f t="shared" ca="1" si="19"/>
        <v>24280.903393992918</v>
      </c>
      <c r="F93" s="34">
        <f t="shared" ca="1" si="20"/>
        <v>3500.0000000000005</v>
      </c>
      <c r="G93" s="69">
        <f t="shared" ca="1" si="24"/>
        <v>0</v>
      </c>
      <c r="H93" s="34">
        <f t="shared" ca="1" si="25"/>
        <v>964.5485207559932</v>
      </c>
      <c r="I93" s="34">
        <f t="shared" ca="1" si="26"/>
        <v>4464.5485207559941</v>
      </c>
      <c r="J93" s="18">
        <f ca="1">SUM(INDIRECT(ADDRESS(ROW(F93),COLUMN(F93),4)):INDIRECT(ADDRESS(ROW(F93)+N$5-1,COLUMN(F93),4)))</f>
        <v>24500.000000000004</v>
      </c>
      <c r="K93" s="18">
        <f t="shared" ca="1" si="27"/>
        <v>16350</v>
      </c>
      <c r="L93" s="18">
        <f t="shared" ca="1" si="37"/>
        <v>16350</v>
      </c>
      <c r="M93" s="18">
        <f t="shared" ca="1" si="21"/>
        <v>0</v>
      </c>
      <c r="N93" s="34">
        <f t="shared" ca="1" si="28"/>
        <v>19816.354873236924</v>
      </c>
      <c r="P93" s="18">
        <f t="shared" ca="1" si="22"/>
        <v>964.5485207559932</v>
      </c>
      <c r="Q93" s="47">
        <f ca="1">SUM(L$15:L93)-SUM(M$15:M93)</f>
        <v>16350</v>
      </c>
      <c r="R93" s="47" t="str">
        <f t="shared" ca="1" si="23"/>
        <v>M96</v>
      </c>
      <c r="S93" s="40">
        <f t="shared" ca="1" si="29"/>
        <v>0</v>
      </c>
      <c r="T93" s="46">
        <f t="shared" ca="1" si="30"/>
        <v>40</v>
      </c>
      <c r="X93" s="74">
        <f t="shared" ca="1" si="31"/>
        <v>0.96454852075599318</v>
      </c>
      <c r="Y93" s="75">
        <f t="shared" ca="1" si="32"/>
        <v>0.96454852075599318</v>
      </c>
      <c r="Z93" s="74">
        <f t="shared" ca="1" si="33"/>
        <v>2.6236028867973356</v>
      </c>
      <c r="AA93" s="76">
        <f t="shared" ca="1" si="34"/>
        <v>964.5485207559932</v>
      </c>
      <c r="AB93" s="76">
        <f t="shared" ca="1" si="35"/>
        <v>2623.6028867973355</v>
      </c>
    </row>
    <row r="94" spans="1:28" x14ac:dyDescent="0.25">
      <c r="A94" s="2">
        <f t="shared" si="36"/>
        <v>20</v>
      </c>
      <c r="B94" s="16">
        <f ca="1">VLOOKUP(A94,PERIODS!$O$4:$P$33,2,FALSE)</f>
        <v>3.5000000000000003E-2</v>
      </c>
      <c r="C94" s="15"/>
      <c r="D94" s="18">
        <v>80</v>
      </c>
      <c r="E94" s="34">
        <f t="shared" ca="1" si="19"/>
        <v>19816.354873236924</v>
      </c>
      <c r="F94" s="34">
        <f t="shared" ca="1" si="20"/>
        <v>3500.0000000000005</v>
      </c>
      <c r="G94" s="69">
        <f t="shared" ca="1" si="24"/>
        <v>0</v>
      </c>
      <c r="H94" s="34">
        <f t="shared" ca="1" si="25"/>
        <v>321.5999144104016</v>
      </c>
      <c r="I94" s="34">
        <f t="shared" ca="1" si="26"/>
        <v>3821.5999144104021</v>
      </c>
      <c r="J94" s="18">
        <f ca="1">SUM(INDIRECT(ADDRESS(ROW(F94),COLUMN(F94),4)):INDIRECT(ADDRESS(ROW(F94)+N$5-1,COLUMN(F94),4)))</f>
        <v>24500.000000000004</v>
      </c>
      <c r="K94" s="18">
        <f t="shared" ca="1" si="27"/>
        <v>16350</v>
      </c>
      <c r="L94" s="18">
        <f t="shared" ca="1" si="37"/>
        <v>0</v>
      </c>
      <c r="M94" s="18">
        <f t="shared" ca="1" si="21"/>
        <v>0</v>
      </c>
      <c r="N94" s="34">
        <f t="shared" ca="1" si="28"/>
        <v>15994.754958826521</v>
      </c>
      <c r="P94" s="18">
        <f t="shared" ca="1" si="22"/>
        <v>321.5999144104016</v>
      </c>
      <c r="Q94" s="47">
        <f ca="1">SUM(L$15:L94)-SUM(M$15:M94)</f>
        <v>16350</v>
      </c>
      <c r="R94" s="47" t="str">
        <f t="shared" ca="1" si="23"/>
        <v>M97</v>
      </c>
      <c r="S94" s="40">
        <f t="shared" ca="1" si="29"/>
        <v>0</v>
      </c>
      <c r="T94" s="46">
        <f t="shared" ca="1" si="30"/>
        <v>75</v>
      </c>
      <c r="X94" s="74">
        <f t="shared" ca="1" si="31"/>
        <v>0.32159991441040159</v>
      </c>
      <c r="Y94" s="75">
        <f t="shared" ca="1" si="32"/>
        <v>0.32159991441040159</v>
      </c>
      <c r="Z94" s="74">
        <f t="shared" ca="1" si="33"/>
        <v>1.3793328143663817</v>
      </c>
      <c r="AA94" s="76">
        <f t="shared" ca="1" si="34"/>
        <v>321.5999144104016</v>
      </c>
      <c r="AB94" s="76">
        <f t="shared" ca="1" si="35"/>
        <v>1379.3328143663816</v>
      </c>
    </row>
    <row r="95" spans="1:28" x14ac:dyDescent="0.25">
      <c r="A95" s="2">
        <f t="shared" si="36"/>
        <v>21</v>
      </c>
      <c r="B95" s="16">
        <f ca="1">VLOOKUP(A95,PERIODS!$O$4:$P$33,2,FALSE)</f>
        <v>3.5000000000000003E-2</v>
      </c>
      <c r="C95" s="15"/>
      <c r="D95" s="18">
        <v>81</v>
      </c>
      <c r="E95" s="34">
        <f t="shared" ca="1" si="19"/>
        <v>15994.754958826521</v>
      </c>
      <c r="F95" s="34">
        <f t="shared" ca="1" si="20"/>
        <v>3500.0000000000005</v>
      </c>
      <c r="G95" s="69">
        <f t="shared" ca="1" si="24"/>
        <v>0</v>
      </c>
      <c r="H95" s="34">
        <f t="shared" ca="1" si="25"/>
        <v>1567.2297932594365</v>
      </c>
      <c r="I95" s="34">
        <f t="shared" ca="1" si="26"/>
        <v>5067.2297932594374</v>
      </c>
      <c r="J95" s="18">
        <f ca="1">SUM(INDIRECT(ADDRESS(ROW(F95),COLUMN(F95),4)):INDIRECT(ADDRESS(ROW(F95)+N$5-1,COLUMN(F95),4)))</f>
        <v>24500.000000000004</v>
      </c>
      <c r="K95" s="18">
        <f t="shared" ca="1" si="27"/>
        <v>16350</v>
      </c>
      <c r="L95" s="18">
        <f t="shared" ca="1" si="37"/>
        <v>0</v>
      </c>
      <c r="M95" s="18">
        <f t="shared" ca="1" si="21"/>
        <v>0</v>
      </c>
      <c r="N95" s="34">
        <f t="shared" ca="1" si="28"/>
        <v>10927.525165567084</v>
      </c>
      <c r="P95" s="18">
        <f t="shared" ca="1" si="22"/>
        <v>1567.2297932594365</v>
      </c>
      <c r="Q95" s="47">
        <f ca="1">SUM(L$15:L95)-SUM(M$15:M95)</f>
        <v>16350</v>
      </c>
      <c r="R95" s="47" t="str">
        <f t="shared" ca="1" si="23"/>
        <v>M98</v>
      </c>
      <c r="S95" s="40">
        <f t="shared" ca="1" si="29"/>
        <v>0</v>
      </c>
      <c r="T95" s="46">
        <f t="shared" ca="1" si="30"/>
        <v>59</v>
      </c>
      <c r="X95" s="74">
        <f t="shared" ca="1" si="31"/>
        <v>1.5672297932594366</v>
      </c>
      <c r="Y95" s="75">
        <f t="shared" ca="1" si="32"/>
        <v>1.5672297932594366</v>
      </c>
      <c r="Z95" s="74">
        <f t="shared" ca="1" si="33"/>
        <v>4.7933512107487397</v>
      </c>
      <c r="AA95" s="76">
        <f t="shared" ca="1" si="34"/>
        <v>1567.2297932594365</v>
      </c>
      <c r="AB95" s="76">
        <f t="shared" ca="1" si="35"/>
        <v>4793.3512107487395</v>
      </c>
    </row>
    <row r="96" spans="1:28" x14ac:dyDescent="0.25">
      <c r="A96" s="2">
        <f t="shared" si="36"/>
        <v>22</v>
      </c>
      <c r="B96" s="16">
        <f ca="1">VLOOKUP(A96,PERIODS!$O$4:$P$33,2,FALSE)</f>
        <v>3.5000000000000003E-2</v>
      </c>
      <c r="C96" s="15"/>
      <c r="D96" s="18">
        <v>82</v>
      </c>
      <c r="E96" s="34">
        <f t="shared" ca="1" si="19"/>
        <v>10927.525165567084</v>
      </c>
      <c r="F96" s="34">
        <f t="shared" ca="1" si="20"/>
        <v>3500.0000000000005</v>
      </c>
      <c r="G96" s="69">
        <f t="shared" ca="1" si="24"/>
        <v>0</v>
      </c>
      <c r="H96" s="34">
        <f t="shared" ca="1" si="25"/>
        <v>308.6598366368234</v>
      </c>
      <c r="I96" s="34">
        <f t="shared" ca="1" si="26"/>
        <v>3808.6598366368239</v>
      </c>
      <c r="J96" s="18">
        <f ca="1">SUM(INDIRECT(ADDRESS(ROW(F96),COLUMN(F96),4)):INDIRECT(ADDRESS(ROW(F96)+N$5-1,COLUMN(F96),4)))</f>
        <v>25000.000000000004</v>
      </c>
      <c r="K96" s="18">
        <f t="shared" ca="1" si="27"/>
        <v>0</v>
      </c>
      <c r="L96" s="18">
        <f t="shared" ca="1" si="37"/>
        <v>0</v>
      </c>
      <c r="M96" s="18">
        <f t="shared" ca="1" si="21"/>
        <v>16350</v>
      </c>
      <c r="N96" s="34">
        <f t="shared" ca="1" si="28"/>
        <v>23468.86532893026</v>
      </c>
      <c r="P96" s="18">
        <f t="shared" ca="1" si="22"/>
        <v>308.6598366368234</v>
      </c>
      <c r="Q96" s="47">
        <f ca="1">SUM(L$15:L96)-SUM(M$15:M96)</f>
        <v>0</v>
      </c>
      <c r="R96" s="47" t="str">
        <f t="shared" ca="1" si="23"/>
        <v>M99</v>
      </c>
      <c r="S96" s="40">
        <f t="shared" ca="1" si="29"/>
        <v>0</v>
      </c>
      <c r="T96" s="46">
        <f t="shared" ca="1" si="30"/>
        <v>93</v>
      </c>
      <c r="X96" s="74">
        <f t="shared" ca="1" si="31"/>
        <v>0.30865983663682339</v>
      </c>
      <c r="Y96" s="75">
        <f t="shared" ca="1" si="32"/>
        <v>0.30865983663682339</v>
      </c>
      <c r="Z96" s="74">
        <f t="shared" ca="1" si="33"/>
        <v>1.3615991255805575</v>
      </c>
      <c r="AA96" s="76">
        <f t="shared" ca="1" si="34"/>
        <v>308.6598366368234</v>
      </c>
      <c r="AB96" s="76">
        <f t="shared" ca="1" si="35"/>
        <v>1361.5991255805575</v>
      </c>
    </row>
    <row r="97" spans="1:28" x14ac:dyDescent="0.25">
      <c r="A97" s="2">
        <f t="shared" si="36"/>
        <v>23</v>
      </c>
      <c r="B97" s="16">
        <f ca="1">VLOOKUP(A97,PERIODS!$O$4:$P$33,2,FALSE)</f>
        <v>3.5000000000000003E-2</v>
      </c>
      <c r="C97" s="15"/>
      <c r="D97" s="18">
        <v>83</v>
      </c>
      <c r="E97" s="34">
        <f t="shared" ca="1" si="19"/>
        <v>23468.86532893026</v>
      </c>
      <c r="F97" s="34">
        <f t="shared" ca="1" si="20"/>
        <v>3500.0000000000005</v>
      </c>
      <c r="G97" s="69">
        <f t="shared" ca="1" si="24"/>
        <v>0</v>
      </c>
      <c r="H97" s="34">
        <f t="shared" ca="1" si="25"/>
        <v>-838.92712161387544</v>
      </c>
      <c r="I97" s="34">
        <f t="shared" ca="1" si="26"/>
        <v>2661.072878386125</v>
      </c>
      <c r="J97" s="18">
        <f ca="1">SUM(INDIRECT(ADDRESS(ROW(F97),COLUMN(F97),4)):INDIRECT(ADDRESS(ROW(F97)+N$5-1,COLUMN(F97),4)))</f>
        <v>25500.000000000004</v>
      </c>
      <c r="K97" s="18">
        <f t="shared" ca="1" si="27"/>
        <v>16350</v>
      </c>
      <c r="L97" s="18">
        <f t="shared" ca="1" si="37"/>
        <v>16350</v>
      </c>
      <c r="M97" s="18">
        <f t="shared" ca="1" si="21"/>
        <v>0</v>
      </c>
      <c r="N97" s="34">
        <f t="shared" ca="1" si="28"/>
        <v>20807.792450544133</v>
      </c>
      <c r="P97" s="18">
        <f t="shared" ca="1" si="22"/>
        <v>838.92712161387544</v>
      </c>
      <c r="Q97" s="47">
        <f ca="1">SUM(L$15:L97)-SUM(M$15:M97)</f>
        <v>16350</v>
      </c>
      <c r="R97" s="47" t="str">
        <f t="shared" ca="1" si="23"/>
        <v>M100</v>
      </c>
      <c r="S97" s="40">
        <f t="shared" ca="1" si="29"/>
        <v>0</v>
      </c>
      <c r="T97" s="46">
        <f t="shared" ca="1" si="30"/>
        <v>76</v>
      </c>
      <c r="X97" s="74">
        <f t="shared" ca="1" si="31"/>
        <v>-0.83892712161387539</v>
      </c>
      <c r="Y97" s="75">
        <f t="shared" ca="1" si="32"/>
        <v>-0.83892712161387539</v>
      </c>
      <c r="Z97" s="74">
        <f t="shared" ca="1" si="33"/>
        <v>0.43217394487170158</v>
      </c>
      <c r="AA97" s="76">
        <f t="shared" ca="1" si="34"/>
        <v>-838.92712161387544</v>
      </c>
      <c r="AB97" s="76">
        <f t="shared" ca="1" si="35"/>
        <v>432.17394487170156</v>
      </c>
    </row>
    <row r="98" spans="1:28" x14ac:dyDescent="0.25">
      <c r="A98" s="2">
        <f t="shared" si="36"/>
        <v>24</v>
      </c>
      <c r="B98" s="16">
        <f ca="1">VLOOKUP(A98,PERIODS!$O$4:$P$33,2,FALSE)</f>
        <v>3.5000000000000003E-2</v>
      </c>
      <c r="C98" s="15"/>
      <c r="D98" s="18">
        <v>84</v>
      </c>
      <c r="E98" s="34">
        <f t="shared" ref="E98:E161" ca="1" si="38">N97</f>
        <v>20807.792450544133</v>
      </c>
      <c r="F98" s="34">
        <f t="shared" ca="1" si="20"/>
        <v>3500.0000000000005</v>
      </c>
      <c r="G98" s="69">
        <f t="shared" ca="1" si="24"/>
        <v>0</v>
      </c>
      <c r="H98" s="34">
        <f t="shared" ca="1" si="25"/>
        <v>-1953.4620356453652</v>
      </c>
      <c r="I98" s="34">
        <f t="shared" ca="1" si="26"/>
        <v>1546.5379643546353</v>
      </c>
      <c r="J98" s="18">
        <f ca="1">SUM(INDIRECT(ADDRESS(ROW(F98),COLUMN(F98),4)):INDIRECT(ADDRESS(ROW(F98)+N$5-1,COLUMN(F98),4)))</f>
        <v>26000</v>
      </c>
      <c r="K98" s="18">
        <f t="shared" ca="1" si="27"/>
        <v>16350</v>
      </c>
      <c r="L98" s="18">
        <f t="shared" ca="1" si="37"/>
        <v>0</v>
      </c>
      <c r="M98" s="18">
        <f t="shared" ca="1" si="21"/>
        <v>0</v>
      </c>
      <c r="N98" s="34">
        <f t="shared" ca="1" si="28"/>
        <v>19261.254486189497</v>
      </c>
      <c r="P98" s="18">
        <f t="shared" ca="1" si="22"/>
        <v>1953.4620356453652</v>
      </c>
      <c r="Q98" s="47">
        <f ca="1">SUM(L$15:L98)-SUM(M$15:M98)</f>
        <v>16350</v>
      </c>
      <c r="R98" s="47" t="str">
        <f t="shared" ca="1" si="23"/>
        <v>M101</v>
      </c>
      <c r="S98" s="40">
        <f t="shared" ca="1" si="29"/>
        <v>0</v>
      </c>
      <c r="T98" s="46">
        <f t="shared" ca="1" si="30"/>
        <v>5</v>
      </c>
      <c r="X98" s="74">
        <f t="shared" ca="1" si="31"/>
        <v>-1.9534620356453651</v>
      </c>
      <c r="Y98" s="75">
        <f t="shared" ca="1" si="32"/>
        <v>-1.9534620356453651</v>
      </c>
      <c r="Z98" s="74">
        <f t="shared" ca="1" si="33"/>
        <v>0.14178236532269586</v>
      </c>
      <c r="AA98" s="76">
        <f t="shared" ca="1" si="34"/>
        <v>-1953.4620356453652</v>
      </c>
      <c r="AB98" s="76">
        <f t="shared" ca="1" si="35"/>
        <v>141.78236532269585</v>
      </c>
    </row>
    <row r="99" spans="1:28" x14ac:dyDescent="0.25">
      <c r="A99" s="2">
        <f t="shared" si="36"/>
        <v>25</v>
      </c>
      <c r="B99" s="16">
        <f ca="1">VLOOKUP(A99,PERIODS!$O$4:$P$33,2,FALSE)</f>
        <v>3.5000000000000003E-2</v>
      </c>
      <c r="C99" s="15"/>
      <c r="D99" s="18">
        <v>85</v>
      </c>
      <c r="E99" s="34">
        <f t="shared" ca="1" si="38"/>
        <v>19261.254486189497</v>
      </c>
      <c r="F99" s="34">
        <f t="shared" ca="1" si="20"/>
        <v>3500.0000000000005</v>
      </c>
      <c r="G99" s="69">
        <f t="shared" ca="1" si="24"/>
        <v>0</v>
      </c>
      <c r="H99" s="34">
        <f t="shared" ca="1" si="25"/>
        <v>-1060.0187882026021</v>
      </c>
      <c r="I99" s="34">
        <f t="shared" ca="1" si="26"/>
        <v>2439.9812117973984</v>
      </c>
      <c r="J99" s="18">
        <f ca="1">SUM(INDIRECT(ADDRESS(ROW(F99),COLUMN(F99),4)):INDIRECT(ADDRESS(ROW(F99)+N$5-1,COLUMN(F99),4)))</f>
        <v>24900</v>
      </c>
      <c r="K99" s="18">
        <f t="shared" ca="1" si="27"/>
        <v>16350</v>
      </c>
      <c r="L99" s="18">
        <f t="shared" ca="1" si="37"/>
        <v>0</v>
      </c>
      <c r="M99" s="18">
        <f t="shared" ca="1" si="21"/>
        <v>0</v>
      </c>
      <c r="N99" s="34">
        <f t="shared" ca="1" si="28"/>
        <v>16821.273274392097</v>
      </c>
      <c r="P99" s="18">
        <f t="shared" ca="1" si="22"/>
        <v>1060.0187882026021</v>
      </c>
      <c r="Q99" s="47">
        <f ca="1">SUM(L$15:L99)-SUM(M$15:M99)</f>
        <v>16350</v>
      </c>
      <c r="R99" s="47" t="str">
        <f t="shared" ca="1" si="23"/>
        <v>M102</v>
      </c>
      <c r="S99" s="40">
        <f t="shared" ca="1" si="29"/>
        <v>0</v>
      </c>
      <c r="T99" s="46">
        <f t="shared" ca="1" si="30"/>
        <v>58</v>
      </c>
      <c r="X99" s="74">
        <f t="shared" ca="1" si="31"/>
        <v>-1.060018788202602</v>
      </c>
      <c r="Y99" s="75">
        <f t="shared" ca="1" si="32"/>
        <v>-1.060018788202602</v>
      </c>
      <c r="Z99" s="74">
        <f t="shared" ca="1" si="33"/>
        <v>0.34644930110924882</v>
      </c>
      <c r="AA99" s="76">
        <f t="shared" ca="1" si="34"/>
        <v>-1060.0187882026021</v>
      </c>
      <c r="AB99" s="76">
        <f t="shared" ca="1" si="35"/>
        <v>346.44930110924884</v>
      </c>
    </row>
    <row r="100" spans="1:28" x14ac:dyDescent="0.25">
      <c r="A100" s="2">
        <f t="shared" si="36"/>
        <v>26</v>
      </c>
      <c r="B100" s="16">
        <f ca="1">VLOOKUP(A100,PERIODS!$O$4:$P$33,2,FALSE)</f>
        <v>3.5000000000000003E-2</v>
      </c>
      <c r="C100" s="15"/>
      <c r="D100" s="18">
        <v>86</v>
      </c>
      <c r="E100" s="34">
        <f t="shared" ca="1" si="38"/>
        <v>16821.273274392097</v>
      </c>
      <c r="F100" s="34">
        <f t="shared" ca="1" si="20"/>
        <v>3500.0000000000005</v>
      </c>
      <c r="G100" s="69">
        <f t="shared" ca="1" si="24"/>
        <v>0</v>
      </c>
      <c r="H100" s="34">
        <f t="shared" ca="1" si="25"/>
        <v>1581.440384277877</v>
      </c>
      <c r="I100" s="34">
        <f t="shared" ca="1" si="26"/>
        <v>5081.4403842778775</v>
      </c>
      <c r="J100" s="18">
        <f ca="1">SUM(INDIRECT(ADDRESS(ROW(F100),COLUMN(F100),4)):INDIRECT(ADDRESS(ROW(F100)+N$5-1,COLUMN(F100),4)))</f>
        <v>23900</v>
      </c>
      <c r="K100" s="18">
        <f t="shared" ca="1" si="27"/>
        <v>0</v>
      </c>
      <c r="L100" s="18">
        <f t="shared" ca="1" si="37"/>
        <v>0</v>
      </c>
      <c r="M100" s="18">
        <f t="shared" ca="1" si="21"/>
        <v>16350</v>
      </c>
      <c r="N100" s="34">
        <f t="shared" ca="1" si="28"/>
        <v>28089.832890114219</v>
      </c>
      <c r="P100" s="18">
        <f t="shared" ca="1" si="22"/>
        <v>1581.440384277877</v>
      </c>
      <c r="Q100" s="47">
        <f ca="1">SUM(L$15:L100)-SUM(M$15:M100)</f>
        <v>0</v>
      </c>
      <c r="R100" s="47" t="str">
        <f t="shared" ca="1" si="23"/>
        <v>M103</v>
      </c>
      <c r="S100" s="40">
        <f t="shared" ca="1" si="29"/>
        <v>0</v>
      </c>
      <c r="T100" s="46">
        <f t="shared" ca="1" si="30"/>
        <v>87</v>
      </c>
      <c r="X100" s="74">
        <f t="shared" ca="1" si="31"/>
        <v>1.581440384277877</v>
      </c>
      <c r="Y100" s="75">
        <f t="shared" ca="1" si="32"/>
        <v>1.581440384277877</v>
      </c>
      <c r="Z100" s="74">
        <f t="shared" ca="1" si="33"/>
        <v>4.8619538519817525</v>
      </c>
      <c r="AA100" s="76">
        <f t="shared" ca="1" si="34"/>
        <v>1581.440384277877</v>
      </c>
      <c r="AB100" s="76">
        <f t="shared" ca="1" si="35"/>
        <v>4861.9538519817525</v>
      </c>
    </row>
    <row r="101" spans="1:28" x14ac:dyDescent="0.25">
      <c r="A101" s="2">
        <f t="shared" si="36"/>
        <v>27</v>
      </c>
      <c r="B101" s="16">
        <f ca="1">VLOOKUP(A101,PERIODS!$O$4:$P$33,2,FALSE)</f>
        <v>3.5000000000000003E-2</v>
      </c>
      <c r="C101" s="15"/>
      <c r="D101" s="18">
        <v>87</v>
      </c>
      <c r="E101" s="34">
        <f t="shared" ca="1" si="38"/>
        <v>28089.832890114219</v>
      </c>
      <c r="F101" s="34">
        <f t="shared" ca="1" si="20"/>
        <v>3500.0000000000005</v>
      </c>
      <c r="G101" s="69">
        <f t="shared" ca="1" si="24"/>
        <v>0</v>
      </c>
      <c r="H101" s="34">
        <f t="shared" ca="1" si="25"/>
        <v>483.11390990753915</v>
      </c>
      <c r="I101" s="34">
        <f t="shared" ca="1" si="26"/>
        <v>3983.1139099075394</v>
      </c>
      <c r="J101" s="18">
        <f ca="1">SUM(INDIRECT(ADDRESS(ROW(F101),COLUMN(F101),4)):INDIRECT(ADDRESS(ROW(F101)+N$5-1,COLUMN(F101),4)))</f>
        <v>22900</v>
      </c>
      <c r="K101" s="18">
        <f t="shared" ca="1" si="27"/>
        <v>0</v>
      </c>
      <c r="L101" s="18">
        <f t="shared" ca="1" si="37"/>
        <v>0</v>
      </c>
      <c r="M101" s="18">
        <f t="shared" ca="1" si="21"/>
        <v>0</v>
      </c>
      <c r="N101" s="34">
        <f t="shared" ca="1" si="28"/>
        <v>24106.718980206679</v>
      </c>
      <c r="P101" s="18">
        <f t="shared" ca="1" si="22"/>
        <v>483.11390990753915</v>
      </c>
      <c r="Q101" s="47">
        <f ca="1">SUM(L$15:L101)-SUM(M$15:M101)</f>
        <v>0</v>
      </c>
      <c r="R101" s="47" t="str">
        <f t="shared" ca="1" si="23"/>
        <v>M104</v>
      </c>
      <c r="S101" s="40">
        <f t="shared" ca="1" si="29"/>
        <v>0</v>
      </c>
      <c r="T101" s="46">
        <f t="shared" ca="1" si="30"/>
        <v>82</v>
      </c>
      <c r="X101" s="74">
        <f t="shared" ca="1" si="31"/>
        <v>0.48311390990753916</v>
      </c>
      <c r="Y101" s="75">
        <f t="shared" ca="1" si="32"/>
        <v>0.48311390990753916</v>
      </c>
      <c r="Z101" s="74">
        <f t="shared" ca="1" si="33"/>
        <v>1.6211145555042423</v>
      </c>
      <c r="AA101" s="76">
        <f t="shared" ca="1" si="34"/>
        <v>483.11390990753915</v>
      </c>
      <c r="AB101" s="76">
        <f t="shared" ca="1" si="35"/>
        <v>1621.1145555042424</v>
      </c>
    </row>
    <row r="102" spans="1:28" x14ac:dyDescent="0.25">
      <c r="A102" s="2">
        <f t="shared" si="36"/>
        <v>28</v>
      </c>
      <c r="B102" s="16">
        <f ca="1">VLOOKUP(A102,PERIODS!$O$4:$P$33,2,FALSE)</f>
        <v>0.04</v>
      </c>
      <c r="C102" s="15"/>
      <c r="D102" s="18">
        <v>88</v>
      </c>
      <c r="E102" s="34">
        <f t="shared" ca="1" si="38"/>
        <v>24106.718980206679</v>
      </c>
      <c r="F102" s="34">
        <f t="shared" ca="1" si="20"/>
        <v>4000</v>
      </c>
      <c r="G102" s="69">
        <f t="shared" ca="1" si="24"/>
        <v>0</v>
      </c>
      <c r="H102" s="34">
        <f t="shared" ca="1" si="25"/>
        <v>-745.20777927148072</v>
      </c>
      <c r="I102" s="34">
        <f t="shared" ca="1" si="26"/>
        <v>3254.7922207285192</v>
      </c>
      <c r="J102" s="18">
        <f ca="1">SUM(INDIRECT(ADDRESS(ROW(F102),COLUMN(F102),4)):INDIRECT(ADDRESS(ROW(F102)+N$5-1,COLUMN(F102),4)))</f>
        <v>21900</v>
      </c>
      <c r="K102" s="18">
        <f t="shared" ca="1" si="27"/>
        <v>0</v>
      </c>
      <c r="L102" s="18">
        <f t="shared" ca="1" si="37"/>
        <v>0</v>
      </c>
      <c r="M102" s="18">
        <f t="shared" ca="1" si="21"/>
        <v>0</v>
      </c>
      <c r="N102" s="34">
        <f t="shared" ca="1" si="28"/>
        <v>20851.92675947816</v>
      </c>
      <c r="P102" s="18">
        <f t="shared" ca="1" si="22"/>
        <v>745.20777927148072</v>
      </c>
      <c r="Q102" s="47">
        <f ca="1">SUM(L$15:L102)-SUM(M$15:M102)</f>
        <v>0</v>
      </c>
      <c r="R102" s="47" t="str">
        <f t="shared" ca="1" si="23"/>
        <v>M105</v>
      </c>
      <c r="S102" s="40">
        <f t="shared" ca="1" si="29"/>
        <v>0</v>
      </c>
      <c r="T102" s="46">
        <f t="shared" ca="1" si="30"/>
        <v>74</v>
      </c>
      <c r="X102" s="74">
        <f t="shared" ca="1" si="31"/>
        <v>-0.74520777927148074</v>
      </c>
      <c r="Y102" s="75">
        <f t="shared" ca="1" si="32"/>
        <v>-0.74520777927148074</v>
      </c>
      <c r="Z102" s="74">
        <f t="shared" ca="1" si="33"/>
        <v>0.47463567023988246</v>
      </c>
      <c r="AA102" s="76">
        <f t="shared" ca="1" si="34"/>
        <v>-745.20777927148072</v>
      </c>
      <c r="AB102" s="76">
        <f t="shared" ca="1" si="35"/>
        <v>474.63567023988247</v>
      </c>
    </row>
    <row r="103" spans="1:28" x14ac:dyDescent="0.25">
      <c r="A103" s="2">
        <f t="shared" si="36"/>
        <v>29</v>
      </c>
      <c r="B103" s="16">
        <f ca="1">VLOOKUP(A103,PERIODS!$O$4:$P$33,2,FALSE)</f>
        <v>0.04</v>
      </c>
      <c r="C103" s="15"/>
      <c r="D103" s="18">
        <v>89</v>
      </c>
      <c r="E103" s="34">
        <f t="shared" ca="1" si="38"/>
        <v>20851.92675947816</v>
      </c>
      <c r="F103" s="34">
        <f t="shared" ca="1" si="20"/>
        <v>4000</v>
      </c>
      <c r="G103" s="69">
        <f t="shared" ca="1" si="24"/>
        <v>0</v>
      </c>
      <c r="H103" s="34">
        <f t="shared" ca="1" si="25"/>
        <v>412.89475627458035</v>
      </c>
      <c r="I103" s="34">
        <f t="shared" ca="1" si="26"/>
        <v>4412.8947562745807</v>
      </c>
      <c r="J103" s="18">
        <f ca="1">SUM(INDIRECT(ADDRESS(ROW(F103),COLUMN(F103),4)):INDIRECT(ADDRESS(ROW(F103)+N$5-1,COLUMN(F103),4)))</f>
        <v>21200</v>
      </c>
      <c r="K103" s="18">
        <f t="shared" ca="1" si="27"/>
        <v>16350</v>
      </c>
      <c r="L103" s="18">
        <f t="shared" ca="1" si="37"/>
        <v>16350</v>
      </c>
      <c r="M103" s="18">
        <f t="shared" ca="1" si="21"/>
        <v>0</v>
      </c>
      <c r="N103" s="34">
        <f t="shared" ca="1" si="28"/>
        <v>16439.032003203578</v>
      </c>
      <c r="P103" s="18">
        <f t="shared" ca="1" si="22"/>
        <v>412.89475627458035</v>
      </c>
      <c r="Q103" s="47">
        <f ca="1">SUM(L$15:L103)-SUM(M$15:M103)</f>
        <v>16350</v>
      </c>
      <c r="R103" s="47" t="str">
        <f t="shared" ca="1" si="23"/>
        <v>M106</v>
      </c>
      <c r="S103" s="40">
        <f t="shared" ca="1" si="29"/>
        <v>0</v>
      </c>
      <c r="T103" s="46">
        <f t="shared" ca="1" si="30"/>
        <v>22</v>
      </c>
      <c r="X103" s="74">
        <f t="shared" ca="1" si="31"/>
        <v>0.41289475627458033</v>
      </c>
      <c r="Y103" s="75">
        <f t="shared" ca="1" si="32"/>
        <v>0.41289475627458033</v>
      </c>
      <c r="Z103" s="74">
        <f t="shared" ca="1" si="33"/>
        <v>1.5111859747227878</v>
      </c>
      <c r="AA103" s="76">
        <f t="shared" ca="1" si="34"/>
        <v>412.89475627458035</v>
      </c>
      <c r="AB103" s="76">
        <f t="shared" ca="1" si="35"/>
        <v>1511.1859747227877</v>
      </c>
    </row>
    <row r="104" spans="1:28" x14ac:dyDescent="0.25">
      <c r="A104" s="2">
        <f t="shared" si="36"/>
        <v>30</v>
      </c>
      <c r="B104" s="16">
        <f ca="1">VLOOKUP(A104,PERIODS!$O$4:$P$33,2,FALSE)</f>
        <v>0.04</v>
      </c>
      <c r="C104" s="15"/>
      <c r="D104" s="18">
        <v>90</v>
      </c>
      <c r="E104" s="34">
        <f t="shared" ca="1" si="38"/>
        <v>16439.032003203578</v>
      </c>
      <c r="F104" s="34">
        <f t="shared" ca="1" si="20"/>
        <v>4000</v>
      </c>
      <c r="G104" s="69">
        <f t="shared" ca="1" si="24"/>
        <v>0</v>
      </c>
      <c r="H104" s="34">
        <f t="shared" ca="1" si="25"/>
        <v>-327.00552565096837</v>
      </c>
      <c r="I104" s="34">
        <f t="shared" ca="1" si="26"/>
        <v>3672.9944743490314</v>
      </c>
      <c r="J104" s="18">
        <f ca="1">SUM(INDIRECT(ADDRESS(ROW(F104),COLUMN(F104),4)):INDIRECT(ADDRESS(ROW(F104)+N$5-1,COLUMN(F104),4)))</f>
        <v>20500</v>
      </c>
      <c r="K104" s="18">
        <f t="shared" ca="1" si="27"/>
        <v>16350</v>
      </c>
      <c r="L104" s="18">
        <f t="shared" ca="1" si="37"/>
        <v>0</v>
      </c>
      <c r="M104" s="18">
        <f t="shared" ca="1" si="21"/>
        <v>0</v>
      </c>
      <c r="N104" s="34">
        <f t="shared" ca="1" si="28"/>
        <v>12766.037528854547</v>
      </c>
      <c r="P104" s="18">
        <f t="shared" ca="1" si="22"/>
        <v>327.00552565096837</v>
      </c>
      <c r="Q104" s="47">
        <f ca="1">SUM(L$15:L104)-SUM(M$15:M104)</f>
        <v>16350</v>
      </c>
      <c r="R104" s="47" t="str">
        <f t="shared" ca="1" si="23"/>
        <v>M107</v>
      </c>
      <c r="S104" s="40">
        <f t="shared" ca="1" si="29"/>
        <v>0</v>
      </c>
      <c r="T104" s="46">
        <f t="shared" ca="1" si="30"/>
        <v>85</v>
      </c>
      <c r="X104" s="74">
        <f t="shared" ca="1" si="31"/>
        <v>-0.32700552565096835</v>
      </c>
      <c r="Y104" s="75">
        <f t="shared" ca="1" si="32"/>
        <v>-0.32700552565096835</v>
      </c>
      <c r="Z104" s="74">
        <f t="shared" ca="1" si="33"/>
        <v>0.72107975858053242</v>
      </c>
      <c r="AA104" s="76">
        <f t="shared" ca="1" si="34"/>
        <v>-327.00552565096837</v>
      </c>
      <c r="AB104" s="76">
        <f t="shared" ca="1" si="35"/>
        <v>721.07975858053237</v>
      </c>
    </row>
    <row r="105" spans="1:28" x14ac:dyDescent="0.25">
      <c r="A105" s="2">
        <f t="shared" si="36"/>
        <v>1</v>
      </c>
      <c r="B105" s="16">
        <f ca="1">VLOOKUP(A105,PERIODS!$O$4:$P$33,2,FALSE)</f>
        <v>2.4E-2</v>
      </c>
      <c r="C105" s="15"/>
      <c r="D105" s="18">
        <v>91</v>
      </c>
      <c r="E105" s="34">
        <f t="shared" ca="1" si="38"/>
        <v>12766.037528854547</v>
      </c>
      <c r="F105" s="34">
        <f t="shared" ca="1" si="20"/>
        <v>2400</v>
      </c>
      <c r="G105" s="69">
        <f t="shared" ca="1" si="24"/>
        <v>0</v>
      </c>
      <c r="H105" s="34">
        <f t="shared" ca="1" si="25"/>
        <v>1140.6161283338022</v>
      </c>
      <c r="I105" s="34">
        <f t="shared" ca="1" si="26"/>
        <v>3540.6161283338024</v>
      </c>
      <c r="J105" s="18">
        <f ca="1">SUM(INDIRECT(ADDRESS(ROW(F105),COLUMN(F105),4)):INDIRECT(ADDRESS(ROW(F105)+N$5-1,COLUMN(F105),4)))</f>
        <v>19800</v>
      </c>
      <c r="K105" s="18">
        <f t="shared" ca="1" si="27"/>
        <v>16350</v>
      </c>
      <c r="L105" s="18">
        <f t="shared" ca="1" si="37"/>
        <v>0</v>
      </c>
      <c r="M105" s="18">
        <f t="shared" ca="1" si="21"/>
        <v>0</v>
      </c>
      <c r="N105" s="34">
        <f t="shared" ca="1" si="28"/>
        <v>9225.421400520745</v>
      </c>
      <c r="P105" s="18">
        <f t="shared" ca="1" si="22"/>
        <v>1140.6161283338022</v>
      </c>
      <c r="Q105" s="47">
        <f ca="1">SUM(L$15:L105)-SUM(M$15:M105)</f>
        <v>16350</v>
      </c>
      <c r="R105" s="47" t="str">
        <f t="shared" ca="1" si="23"/>
        <v>M108</v>
      </c>
      <c r="S105" s="40">
        <f t="shared" ca="1" si="29"/>
        <v>0</v>
      </c>
      <c r="T105" s="46">
        <f t="shared" ca="1" si="30"/>
        <v>85</v>
      </c>
      <c r="X105" s="74">
        <f t="shared" ca="1" si="31"/>
        <v>1.1406161283338021</v>
      </c>
      <c r="Y105" s="75">
        <f t="shared" ca="1" si="32"/>
        <v>1.1406161283338021</v>
      </c>
      <c r="Z105" s="74">
        <f t="shared" ca="1" si="33"/>
        <v>3.1286954493738053</v>
      </c>
      <c r="AA105" s="76">
        <f t="shared" ca="1" si="34"/>
        <v>1140.6161283338022</v>
      </c>
      <c r="AB105" s="76">
        <f t="shared" ca="1" si="35"/>
        <v>3128.6954493738053</v>
      </c>
    </row>
    <row r="106" spans="1:28" x14ac:dyDescent="0.25">
      <c r="A106" s="2">
        <f t="shared" si="36"/>
        <v>2</v>
      </c>
      <c r="B106" s="16">
        <f ca="1">VLOOKUP(A106,PERIODS!$O$4:$P$33,2,FALSE)</f>
        <v>2.5000000000000001E-2</v>
      </c>
      <c r="C106" s="15"/>
      <c r="D106" s="18">
        <v>92</v>
      </c>
      <c r="E106" s="34">
        <f t="shared" ca="1" si="38"/>
        <v>9225.421400520745</v>
      </c>
      <c r="F106" s="34">
        <f t="shared" ca="1" si="20"/>
        <v>2500</v>
      </c>
      <c r="G106" s="69">
        <f t="shared" ca="1" si="24"/>
        <v>0</v>
      </c>
      <c r="H106" s="34">
        <f t="shared" ca="1" si="25"/>
        <v>-1249.7494855083155</v>
      </c>
      <c r="I106" s="34">
        <f t="shared" ca="1" si="26"/>
        <v>1250.2505144916845</v>
      </c>
      <c r="J106" s="18">
        <f ca="1">SUM(INDIRECT(ADDRESS(ROW(F106),COLUMN(F106),4)):INDIRECT(ADDRESS(ROW(F106)+N$5-1,COLUMN(F106),4)))</f>
        <v>20700</v>
      </c>
      <c r="K106" s="18">
        <f t="shared" ca="1" si="27"/>
        <v>0</v>
      </c>
      <c r="L106" s="18">
        <f t="shared" ca="1" si="37"/>
        <v>0</v>
      </c>
      <c r="M106" s="18">
        <f t="shared" ca="1" si="21"/>
        <v>16350</v>
      </c>
      <c r="N106" s="34">
        <f t="shared" ca="1" si="28"/>
        <v>24325.17088602906</v>
      </c>
      <c r="P106" s="18">
        <f t="shared" ca="1" si="22"/>
        <v>1249.7494855083155</v>
      </c>
      <c r="Q106" s="47">
        <f ca="1">SUM(L$15:L106)-SUM(M$15:M106)</f>
        <v>0</v>
      </c>
      <c r="R106" s="47" t="str">
        <f t="shared" ca="1" si="23"/>
        <v>M109</v>
      </c>
      <c r="S106" s="40">
        <f t="shared" ca="1" si="29"/>
        <v>0</v>
      </c>
      <c r="T106" s="46">
        <f t="shared" ca="1" si="30"/>
        <v>33</v>
      </c>
      <c r="X106" s="74">
        <f t="shared" ca="1" si="31"/>
        <v>-1.2497494855083155</v>
      </c>
      <c r="Y106" s="75">
        <f t="shared" ca="1" si="32"/>
        <v>-1.2497494855083155</v>
      </c>
      <c r="Z106" s="74">
        <f t="shared" ca="1" si="33"/>
        <v>0.28657657945465537</v>
      </c>
      <c r="AA106" s="76">
        <f t="shared" ca="1" si="34"/>
        <v>-1249.7494855083155</v>
      </c>
      <c r="AB106" s="76">
        <f t="shared" ca="1" si="35"/>
        <v>286.57657945465536</v>
      </c>
    </row>
    <row r="107" spans="1:28" x14ac:dyDescent="0.25">
      <c r="A107" s="2">
        <f t="shared" si="36"/>
        <v>3</v>
      </c>
      <c r="B107" s="16">
        <f ca="1">VLOOKUP(A107,PERIODS!$O$4:$P$33,2,FALSE)</f>
        <v>2.5000000000000001E-2</v>
      </c>
      <c r="C107" s="15"/>
      <c r="D107" s="18">
        <v>93</v>
      </c>
      <c r="E107" s="34">
        <f t="shared" ca="1" si="38"/>
        <v>24325.17088602906</v>
      </c>
      <c r="F107" s="34">
        <f t="shared" ca="1" si="20"/>
        <v>2500</v>
      </c>
      <c r="G107" s="69">
        <f t="shared" ca="1" si="24"/>
        <v>0</v>
      </c>
      <c r="H107" s="34">
        <f t="shared" ca="1" si="25"/>
        <v>187.19044747946219</v>
      </c>
      <c r="I107" s="34">
        <f t="shared" ca="1" si="26"/>
        <v>2687.1904474794624</v>
      </c>
      <c r="J107" s="18">
        <f ca="1">SUM(INDIRECT(ADDRESS(ROW(F107),COLUMN(F107),4)):INDIRECT(ADDRESS(ROW(F107)+N$5-1,COLUMN(F107),4)))</f>
        <v>21500</v>
      </c>
      <c r="K107" s="18">
        <f t="shared" ca="1" si="27"/>
        <v>0</v>
      </c>
      <c r="L107" s="18">
        <f t="shared" ca="1" si="37"/>
        <v>0</v>
      </c>
      <c r="M107" s="18">
        <f t="shared" ca="1" si="21"/>
        <v>0</v>
      </c>
      <c r="N107" s="34">
        <f t="shared" ca="1" si="28"/>
        <v>21637.980438549599</v>
      </c>
      <c r="P107" s="18">
        <f t="shared" ca="1" si="22"/>
        <v>187.19044747946219</v>
      </c>
      <c r="Q107" s="47">
        <f ca="1">SUM(L$15:L107)-SUM(M$15:M107)</f>
        <v>0</v>
      </c>
      <c r="R107" s="47" t="str">
        <f t="shared" ca="1" si="23"/>
        <v>M110</v>
      </c>
      <c r="S107" s="40">
        <f t="shared" ca="1" si="29"/>
        <v>0</v>
      </c>
      <c r="T107" s="46">
        <f t="shared" ca="1" si="30"/>
        <v>0</v>
      </c>
      <c r="X107" s="74">
        <f t="shared" ca="1" si="31"/>
        <v>0.1871904474794622</v>
      </c>
      <c r="Y107" s="75">
        <f t="shared" ca="1" si="32"/>
        <v>0.1871904474794622</v>
      </c>
      <c r="Z107" s="74">
        <f t="shared" ca="1" si="33"/>
        <v>1.2058569155931185</v>
      </c>
      <c r="AA107" s="76">
        <f t="shared" ca="1" si="34"/>
        <v>187.19044747946219</v>
      </c>
      <c r="AB107" s="76">
        <f t="shared" ca="1" si="35"/>
        <v>1205.8569155931184</v>
      </c>
    </row>
    <row r="108" spans="1:28" x14ac:dyDescent="0.25">
      <c r="A108" s="2">
        <f t="shared" si="36"/>
        <v>4</v>
      </c>
      <c r="B108" s="16">
        <f ca="1">VLOOKUP(A108,PERIODS!$O$4:$P$33,2,FALSE)</f>
        <v>2.5000000000000001E-2</v>
      </c>
      <c r="C108" s="15"/>
      <c r="D108" s="18">
        <v>94</v>
      </c>
      <c r="E108" s="34">
        <f t="shared" ca="1" si="38"/>
        <v>21637.980438549599</v>
      </c>
      <c r="F108" s="34">
        <f t="shared" ca="1" si="20"/>
        <v>2500</v>
      </c>
      <c r="G108" s="69">
        <f t="shared" ca="1" si="24"/>
        <v>0</v>
      </c>
      <c r="H108" s="34">
        <f t="shared" ca="1" si="25"/>
        <v>1949.3212365011996</v>
      </c>
      <c r="I108" s="34">
        <f t="shared" ca="1" si="26"/>
        <v>4449.3212365011996</v>
      </c>
      <c r="J108" s="18">
        <f ca="1">SUM(INDIRECT(ADDRESS(ROW(F108),COLUMN(F108),4)):INDIRECT(ADDRESS(ROW(F108)+N$5-1,COLUMN(F108),4)))</f>
        <v>22300</v>
      </c>
      <c r="K108" s="18">
        <f t="shared" ca="1" si="27"/>
        <v>16350</v>
      </c>
      <c r="L108" s="18">
        <f t="shared" ca="1" si="37"/>
        <v>16350</v>
      </c>
      <c r="M108" s="18">
        <f t="shared" ca="1" si="21"/>
        <v>0</v>
      </c>
      <c r="N108" s="34">
        <f t="shared" ca="1" si="28"/>
        <v>17188.659202048399</v>
      </c>
      <c r="P108" s="18">
        <f t="shared" ca="1" si="22"/>
        <v>1949.3212365011996</v>
      </c>
      <c r="Q108" s="47">
        <f ca="1">SUM(L$15:L108)-SUM(M$15:M108)</f>
        <v>16350</v>
      </c>
      <c r="R108" s="47" t="str">
        <f t="shared" ca="1" si="23"/>
        <v>M111</v>
      </c>
      <c r="S108" s="40">
        <f t="shared" ca="1" si="29"/>
        <v>0</v>
      </c>
      <c r="T108" s="46">
        <f t="shared" ca="1" si="30"/>
        <v>9</v>
      </c>
      <c r="X108" s="74">
        <f t="shared" ca="1" si="31"/>
        <v>1.9493212365011996</v>
      </c>
      <c r="Y108" s="75">
        <f t="shared" ca="1" si="32"/>
        <v>1.9493212365011996</v>
      </c>
      <c r="Z108" s="74">
        <f t="shared" ca="1" si="33"/>
        <v>7.0239183827769196</v>
      </c>
      <c r="AA108" s="76">
        <f t="shared" ca="1" si="34"/>
        <v>1949.3212365011996</v>
      </c>
      <c r="AB108" s="76">
        <f t="shared" ca="1" si="35"/>
        <v>7023.9183827769193</v>
      </c>
    </row>
    <row r="109" spans="1:28" x14ac:dyDescent="0.25">
      <c r="A109" s="2">
        <f t="shared" si="36"/>
        <v>5</v>
      </c>
      <c r="B109" s="16">
        <f ca="1">VLOOKUP(A109,PERIODS!$O$4:$P$33,2,FALSE)</f>
        <v>3.3000000000000002E-2</v>
      </c>
      <c r="C109" s="15"/>
      <c r="D109" s="18">
        <v>95</v>
      </c>
      <c r="E109" s="34">
        <f t="shared" ca="1" si="38"/>
        <v>17188.659202048399</v>
      </c>
      <c r="F109" s="34">
        <f t="shared" ca="1" si="20"/>
        <v>3300</v>
      </c>
      <c r="G109" s="69">
        <f t="shared" ca="1" si="24"/>
        <v>0</v>
      </c>
      <c r="H109" s="34">
        <f t="shared" ca="1" si="25"/>
        <v>-1772.0659211594207</v>
      </c>
      <c r="I109" s="34">
        <f t="shared" ca="1" si="26"/>
        <v>1527.9340788405793</v>
      </c>
      <c r="J109" s="18">
        <f ca="1">SUM(INDIRECT(ADDRESS(ROW(F109),COLUMN(F109),4)):INDIRECT(ADDRESS(ROW(F109)+N$5-1,COLUMN(F109),4)))</f>
        <v>23100</v>
      </c>
      <c r="K109" s="18">
        <f t="shared" ca="1" si="27"/>
        <v>16350</v>
      </c>
      <c r="L109" s="18">
        <f t="shared" ca="1" si="37"/>
        <v>0</v>
      </c>
      <c r="M109" s="18">
        <f t="shared" ca="1" si="21"/>
        <v>0</v>
      </c>
      <c r="N109" s="34">
        <f t="shared" ca="1" si="28"/>
        <v>15660.72512320782</v>
      </c>
      <c r="P109" s="18">
        <f t="shared" ca="1" si="22"/>
        <v>1772.0659211594207</v>
      </c>
      <c r="Q109" s="47">
        <f ca="1">SUM(L$15:L109)-SUM(M$15:M109)</f>
        <v>16350</v>
      </c>
      <c r="R109" s="47" t="str">
        <f t="shared" ca="1" si="23"/>
        <v>M112</v>
      </c>
      <c r="S109" s="40">
        <f t="shared" ca="1" si="29"/>
        <v>0</v>
      </c>
      <c r="T109" s="46">
        <f t="shared" ca="1" si="30"/>
        <v>19</v>
      </c>
      <c r="X109" s="74">
        <f t="shared" ca="1" si="31"/>
        <v>-1.7720659211594207</v>
      </c>
      <c r="Y109" s="75">
        <f t="shared" ca="1" si="32"/>
        <v>-1.7720659211594207</v>
      </c>
      <c r="Z109" s="74">
        <f t="shared" ca="1" si="33"/>
        <v>0.16998145754263413</v>
      </c>
      <c r="AA109" s="76">
        <f t="shared" ca="1" si="34"/>
        <v>-1772.0659211594207</v>
      </c>
      <c r="AB109" s="76">
        <f t="shared" ca="1" si="35"/>
        <v>169.98145754263413</v>
      </c>
    </row>
    <row r="110" spans="1:28" x14ac:dyDescent="0.25">
      <c r="A110" s="2">
        <f t="shared" si="36"/>
        <v>6</v>
      </c>
      <c r="B110" s="16">
        <f ca="1">VLOOKUP(A110,PERIODS!$O$4:$P$33,2,FALSE)</f>
        <v>3.3000000000000002E-2</v>
      </c>
      <c r="C110" s="15"/>
      <c r="D110" s="18">
        <v>96</v>
      </c>
      <c r="E110" s="34">
        <f t="shared" ca="1" si="38"/>
        <v>15660.72512320782</v>
      </c>
      <c r="F110" s="34">
        <f t="shared" ca="1" si="20"/>
        <v>3300</v>
      </c>
      <c r="G110" s="69">
        <f t="shared" ca="1" si="24"/>
        <v>0</v>
      </c>
      <c r="H110" s="34">
        <f t="shared" ca="1" si="25"/>
        <v>1022.2728764028967</v>
      </c>
      <c r="I110" s="34">
        <f t="shared" ca="1" si="26"/>
        <v>4322.2728764028971</v>
      </c>
      <c r="J110" s="18">
        <f ca="1">SUM(INDIRECT(ADDRESS(ROW(F110),COLUMN(F110),4)):INDIRECT(ADDRESS(ROW(F110)+N$5-1,COLUMN(F110),4)))</f>
        <v>23100</v>
      </c>
      <c r="K110" s="18">
        <f t="shared" ca="1" si="27"/>
        <v>16350</v>
      </c>
      <c r="L110" s="18">
        <f t="shared" ca="1" si="37"/>
        <v>0</v>
      </c>
      <c r="M110" s="18">
        <f t="shared" ca="1" si="21"/>
        <v>0</v>
      </c>
      <c r="N110" s="34">
        <f t="shared" ca="1" si="28"/>
        <v>11338.452246804922</v>
      </c>
      <c r="P110" s="18">
        <f t="shared" ca="1" si="22"/>
        <v>1022.2728764028967</v>
      </c>
      <c r="Q110" s="47">
        <f ca="1">SUM(L$15:L110)-SUM(M$15:M110)</f>
        <v>16350</v>
      </c>
      <c r="R110" s="47" t="str">
        <f t="shared" ca="1" si="23"/>
        <v>M113</v>
      </c>
      <c r="S110" s="40">
        <f t="shared" ca="1" si="29"/>
        <v>0</v>
      </c>
      <c r="T110" s="46">
        <f t="shared" ca="1" si="30"/>
        <v>84</v>
      </c>
      <c r="X110" s="74">
        <f t="shared" ca="1" si="31"/>
        <v>1.0222728764028968</v>
      </c>
      <c r="Y110" s="75">
        <f t="shared" ca="1" si="32"/>
        <v>1.0222728764028968</v>
      </c>
      <c r="Z110" s="74">
        <f t="shared" ca="1" si="33"/>
        <v>2.7795050614505095</v>
      </c>
      <c r="AA110" s="76">
        <f t="shared" ca="1" si="34"/>
        <v>1022.2728764028967</v>
      </c>
      <c r="AB110" s="76">
        <f t="shared" ca="1" si="35"/>
        <v>2779.5050614505094</v>
      </c>
    </row>
    <row r="111" spans="1:28" x14ac:dyDescent="0.25">
      <c r="A111" s="2">
        <f t="shared" si="36"/>
        <v>7</v>
      </c>
      <c r="B111" s="16">
        <f ca="1">VLOOKUP(A111,PERIODS!$O$4:$P$33,2,FALSE)</f>
        <v>3.3000000000000002E-2</v>
      </c>
      <c r="C111" s="15"/>
      <c r="D111" s="18">
        <v>97</v>
      </c>
      <c r="E111" s="34">
        <f t="shared" ca="1" si="38"/>
        <v>11338.452246804922</v>
      </c>
      <c r="F111" s="34">
        <f t="shared" ca="1" si="20"/>
        <v>3300</v>
      </c>
      <c r="G111" s="69">
        <f t="shared" ca="1" si="24"/>
        <v>0</v>
      </c>
      <c r="H111" s="34">
        <f t="shared" ca="1" si="25"/>
        <v>-337.01242615224754</v>
      </c>
      <c r="I111" s="34">
        <f t="shared" ca="1" si="26"/>
        <v>2962.9875738477526</v>
      </c>
      <c r="J111" s="18">
        <f ca="1">SUM(INDIRECT(ADDRESS(ROW(F111),COLUMN(F111),4)):INDIRECT(ADDRESS(ROW(F111)+N$5-1,COLUMN(F111),4)))</f>
        <v>23100</v>
      </c>
      <c r="K111" s="18">
        <f t="shared" ca="1" si="27"/>
        <v>0</v>
      </c>
      <c r="L111" s="18">
        <f t="shared" ca="1" si="37"/>
        <v>0</v>
      </c>
      <c r="M111" s="18">
        <f t="shared" ca="1" si="21"/>
        <v>16350</v>
      </c>
      <c r="N111" s="34">
        <f t="shared" ca="1" si="28"/>
        <v>24725.464672957169</v>
      </c>
      <c r="P111" s="18">
        <f t="shared" ca="1" si="22"/>
        <v>337.01242615224754</v>
      </c>
      <c r="Q111" s="47">
        <f ca="1">SUM(L$15:L111)-SUM(M$15:M111)</f>
        <v>0</v>
      </c>
      <c r="R111" s="47" t="str">
        <f t="shared" ca="1" si="23"/>
        <v>M114</v>
      </c>
      <c r="S111" s="40">
        <f t="shared" ca="1" si="29"/>
        <v>0</v>
      </c>
      <c r="T111" s="46">
        <f t="shared" ca="1" si="30"/>
        <v>0</v>
      </c>
      <c r="X111" s="74">
        <f t="shared" ca="1" si="31"/>
        <v>-0.33701242615224752</v>
      </c>
      <c r="Y111" s="75">
        <f t="shared" ca="1" si="32"/>
        <v>-0.33701242615224752</v>
      </c>
      <c r="Z111" s="74">
        <f t="shared" ca="1" si="33"/>
        <v>0.71389996881790141</v>
      </c>
      <c r="AA111" s="76">
        <f t="shared" ca="1" si="34"/>
        <v>-337.01242615224754</v>
      </c>
      <c r="AB111" s="76">
        <f t="shared" ca="1" si="35"/>
        <v>713.89996881790137</v>
      </c>
    </row>
    <row r="112" spans="1:28" x14ac:dyDescent="0.25">
      <c r="A112" s="2">
        <f t="shared" si="36"/>
        <v>8</v>
      </c>
      <c r="B112" s="16">
        <f ca="1">VLOOKUP(A112,PERIODS!$O$4:$P$33,2,FALSE)</f>
        <v>3.3000000000000002E-2</v>
      </c>
      <c r="C112" s="15"/>
      <c r="D112" s="18">
        <v>98</v>
      </c>
      <c r="E112" s="34">
        <f t="shared" ca="1" si="38"/>
        <v>24725.464672957169</v>
      </c>
      <c r="F112" s="34">
        <f t="shared" ca="1" si="20"/>
        <v>3300</v>
      </c>
      <c r="G112" s="69">
        <f t="shared" ca="1" si="24"/>
        <v>0</v>
      </c>
      <c r="H112" s="34">
        <f t="shared" ca="1" si="25"/>
        <v>1121.3978557255657</v>
      </c>
      <c r="I112" s="34">
        <f t="shared" ca="1" si="26"/>
        <v>4421.3978557255659</v>
      </c>
      <c r="J112" s="18">
        <f ca="1">SUM(INDIRECT(ADDRESS(ROW(F112),COLUMN(F112),4)):INDIRECT(ADDRESS(ROW(F112)+N$5-1,COLUMN(F112),4)))</f>
        <v>23100</v>
      </c>
      <c r="K112" s="18">
        <f t="shared" ca="1" si="27"/>
        <v>0</v>
      </c>
      <c r="L112" s="18">
        <f t="shared" ca="1" si="37"/>
        <v>0</v>
      </c>
      <c r="M112" s="18">
        <f t="shared" ca="1" si="21"/>
        <v>0</v>
      </c>
      <c r="N112" s="34">
        <f t="shared" ca="1" si="28"/>
        <v>20304.066817231604</v>
      </c>
      <c r="P112" s="18">
        <f t="shared" ca="1" si="22"/>
        <v>1121.3978557255657</v>
      </c>
      <c r="Q112" s="47">
        <f ca="1">SUM(L$15:L112)-SUM(M$15:M112)</f>
        <v>0</v>
      </c>
      <c r="R112" s="47" t="str">
        <f t="shared" ca="1" si="23"/>
        <v>M115</v>
      </c>
      <c r="S112" s="40">
        <f t="shared" ca="1" si="29"/>
        <v>0</v>
      </c>
      <c r="T112" s="46">
        <f t="shared" ca="1" si="30"/>
        <v>85</v>
      </c>
      <c r="X112" s="74">
        <f t="shared" ca="1" si="31"/>
        <v>1.1213978557255657</v>
      </c>
      <c r="Y112" s="75">
        <f t="shared" ca="1" si="32"/>
        <v>1.1213978557255657</v>
      </c>
      <c r="Z112" s="74">
        <f t="shared" ca="1" si="33"/>
        <v>3.0691414230483378</v>
      </c>
      <c r="AA112" s="76">
        <f t="shared" ca="1" si="34"/>
        <v>1121.3978557255657</v>
      </c>
      <c r="AB112" s="76">
        <f t="shared" ca="1" si="35"/>
        <v>3069.1414230483379</v>
      </c>
    </row>
    <row r="113" spans="1:28" x14ac:dyDescent="0.25">
      <c r="A113" s="2">
        <f t="shared" si="36"/>
        <v>9</v>
      </c>
      <c r="B113" s="16">
        <f ca="1">VLOOKUP(A113,PERIODS!$O$4:$P$33,2,FALSE)</f>
        <v>3.3000000000000002E-2</v>
      </c>
      <c r="C113" s="15"/>
      <c r="D113" s="18">
        <v>99</v>
      </c>
      <c r="E113" s="34">
        <f t="shared" ca="1" si="38"/>
        <v>20304.066817231604</v>
      </c>
      <c r="F113" s="34">
        <f t="shared" ca="1" si="20"/>
        <v>3300</v>
      </c>
      <c r="G113" s="69">
        <f t="shared" ca="1" si="24"/>
        <v>0</v>
      </c>
      <c r="H113" s="34">
        <f t="shared" ca="1" si="25"/>
        <v>-276.86649218639201</v>
      </c>
      <c r="I113" s="34">
        <f t="shared" ca="1" si="26"/>
        <v>3023.133507813608</v>
      </c>
      <c r="J113" s="18">
        <f ca="1">SUM(INDIRECT(ADDRESS(ROW(F113),COLUMN(F113),4)):INDIRECT(ADDRESS(ROW(F113)+N$5-1,COLUMN(F113),4)))</f>
        <v>23100</v>
      </c>
      <c r="K113" s="18">
        <f t="shared" ca="1" si="27"/>
        <v>16350</v>
      </c>
      <c r="L113" s="18">
        <f t="shared" ca="1" si="37"/>
        <v>16350</v>
      </c>
      <c r="M113" s="18">
        <f t="shared" ca="1" si="21"/>
        <v>0</v>
      </c>
      <c r="N113" s="34">
        <f t="shared" ca="1" si="28"/>
        <v>17280.933309417996</v>
      </c>
      <c r="P113" s="18">
        <f t="shared" ca="1" si="22"/>
        <v>276.86649218639201</v>
      </c>
      <c r="Q113" s="47">
        <f ca="1">SUM(L$15:L113)-SUM(M$15:M113)</f>
        <v>16350</v>
      </c>
      <c r="R113" s="47" t="str">
        <f t="shared" ca="1" si="23"/>
        <v>M116</v>
      </c>
      <c r="S113" s="40">
        <f t="shared" ca="1" si="29"/>
        <v>0</v>
      </c>
      <c r="T113" s="46">
        <f t="shared" ca="1" si="30"/>
        <v>26</v>
      </c>
      <c r="X113" s="74">
        <f t="shared" ca="1" si="31"/>
        <v>-0.27686649218639203</v>
      </c>
      <c r="Y113" s="75">
        <f t="shared" ca="1" si="32"/>
        <v>-0.27686649218639203</v>
      </c>
      <c r="Z113" s="74">
        <f t="shared" ca="1" si="33"/>
        <v>0.75815571006522309</v>
      </c>
      <c r="AA113" s="76">
        <f t="shared" ca="1" si="34"/>
        <v>-276.86649218639201</v>
      </c>
      <c r="AB113" s="76">
        <f t="shared" ca="1" si="35"/>
        <v>758.15571006522305</v>
      </c>
    </row>
    <row r="114" spans="1:28" x14ac:dyDescent="0.25">
      <c r="A114" s="2">
        <f t="shared" si="36"/>
        <v>10</v>
      </c>
      <c r="B114" s="16">
        <f ca="1">VLOOKUP(A114,PERIODS!$O$4:$P$33,2,FALSE)</f>
        <v>3.3000000000000002E-2</v>
      </c>
      <c r="C114" s="15"/>
      <c r="D114" s="18">
        <v>100</v>
      </c>
      <c r="E114" s="34">
        <f t="shared" ca="1" si="38"/>
        <v>17280.933309417996</v>
      </c>
      <c r="F114" s="34">
        <f t="shared" ca="1" si="20"/>
        <v>3300</v>
      </c>
      <c r="G114" s="69">
        <f t="shared" ca="1" si="24"/>
        <v>0</v>
      </c>
      <c r="H114" s="34">
        <f t="shared" ca="1" si="25"/>
        <v>-355.60428963061014</v>
      </c>
      <c r="I114" s="34">
        <f t="shared" ca="1" si="26"/>
        <v>2944.3957103693897</v>
      </c>
      <c r="J114" s="18">
        <f ca="1">SUM(INDIRECT(ADDRESS(ROW(F114),COLUMN(F114),4)):INDIRECT(ADDRESS(ROW(F114)+N$5-1,COLUMN(F114),4)))</f>
        <v>23100</v>
      </c>
      <c r="K114" s="18">
        <f t="shared" ca="1" si="27"/>
        <v>16350</v>
      </c>
      <c r="L114" s="18">
        <f t="shared" ca="1" si="37"/>
        <v>0</v>
      </c>
      <c r="M114" s="18">
        <f t="shared" ca="1" si="21"/>
        <v>0</v>
      </c>
      <c r="N114" s="34">
        <f t="shared" ca="1" si="28"/>
        <v>14336.537599048606</v>
      </c>
      <c r="P114" s="18">
        <f t="shared" ca="1" si="22"/>
        <v>355.60428963061014</v>
      </c>
      <c r="Q114" s="47">
        <f ca="1">SUM(L$15:L114)-SUM(M$15:M114)</f>
        <v>16350</v>
      </c>
      <c r="R114" s="47" t="str">
        <f t="shared" ca="1" si="23"/>
        <v>M117</v>
      </c>
      <c r="S114" s="40">
        <f t="shared" ca="1" si="29"/>
        <v>0</v>
      </c>
      <c r="T114" s="46">
        <f t="shared" ca="1" si="30"/>
        <v>99</v>
      </c>
      <c r="X114" s="74">
        <f t="shared" ca="1" si="31"/>
        <v>-0.35560428963061014</v>
      </c>
      <c r="Y114" s="75">
        <f t="shared" ca="1" si="32"/>
        <v>-0.35560428963061014</v>
      </c>
      <c r="Z114" s="74">
        <f t="shared" ca="1" si="33"/>
        <v>0.70074985936413459</v>
      </c>
      <c r="AA114" s="76">
        <f t="shared" ca="1" si="34"/>
        <v>-355.60428963061014</v>
      </c>
      <c r="AB114" s="76">
        <f t="shared" ca="1" si="35"/>
        <v>700.74985936413464</v>
      </c>
    </row>
    <row r="115" spans="1:28" x14ac:dyDescent="0.25">
      <c r="A115" s="2">
        <f t="shared" si="36"/>
        <v>11</v>
      </c>
      <c r="B115" s="16">
        <f ca="1">VLOOKUP(A115,PERIODS!$O$4:$P$33,2,FALSE)</f>
        <v>3.3000000000000002E-2</v>
      </c>
      <c r="C115" s="15"/>
      <c r="D115" s="18">
        <v>101</v>
      </c>
      <c r="E115" s="34">
        <f t="shared" ca="1" si="38"/>
        <v>14336.537599048606</v>
      </c>
      <c r="F115" s="34">
        <f t="shared" ca="1" si="20"/>
        <v>3300</v>
      </c>
      <c r="G115" s="69">
        <f t="shared" ca="1" si="24"/>
        <v>0</v>
      </c>
      <c r="H115" s="34">
        <f t="shared" ca="1" si="25"/>
        <v>-517.70375909059157</v>
      </c>
      <c r="I115" s="34">
        <f t="shared" ca="1" si="26"/>
        <v>2782.2962409094084</v>
      </c>
      <c r="J115" s="18">
        <f ca="1">SUM(INDIRECT(ADDRESS(ROW(F115),COLUMN(F115),4)):INDIRECT(ADDRESS(ROW(F115)+N$5-1,COLUMN(F115),4)))</f>
        <v>23300</v>
      </c>
      <c r="K115" s="18">
        <f t="shared" ca="1" si="27"/>
        <v>16350</v>
      </c>
      <c r="L115" s="18">
        <f t="shared" ca="1" si="37"/>
        <v>0</v>
      </c>
      <c r="M115" s="18">
        <f t="shared" ca="1" si="21"/>
        <v>0</v>
      </c>
      <c r="N115" s="34">
        <f t="shared" ca="1" si="28"/>
        <v>11554.241358139197</v>
      </c>
      <c r="P115" s="18">
        <f t="shared" ca="1" si="22"/>
        <v>517.70375909059157</v>
      </c>
      <c r="Q115" s="47">
        <f ca="1">SUM(L$15:L115)-SUM(M$15:M115)</f>
        <v>16350</v>
      </c>
      <c r="R115" s="47" t="str">
        <f t="shared" ca="1" si="23"/>
        <v>M118</v>
      </c>
      <c r="S115" s="40">
        <f t="shared" ca="1" si="29"/>
        <v>0</v>
      </c>
      <c r="T115" s="46">
        <f t="shared" ca="1" si="30"/>
        <v>40</v>
      </c>
      <c r="X115" s="74">
        <f t="shared" ca="1" si="31"/>
        <v>-0.51770375909059163</v>
      </c>
      <c r="Y115" s="75">
        <f t="shared" ca="1" si="32"/>
        <v>-0.51770375909059163</v>
      </c>
      <c r="Z115" s="74">
        <f t="shared" ca="1" si="33"/>
        <v>0.59588727894518312</v>
      </c>
      <c r="AA115" s="76">
        <f t="shared" ca="1" si="34"/>
        <v>-517.70375909059157</v>
      </c>
      <c r="AB115" s="76">
        <f t="shared" ca="1" si="35"/>
        <v>595.88727894518308</v>
      </c>
    </row>
    <row r="116" spans="1:28" x14ac:dyDescent="0.25">
      <c r="A116" s="2">
        <f t="shared" si="36"/>
        <v>12</v>
      </c>
      <c r="B116" s="16">
        <f ca="1">VLOOKUP(A116,PERIODS!$O$4:$P$33,2,FALSE)</f>
        <v>3.3000000000000002E-2</v>
      </c>
      <c r="C116" s="15"/>
      <c r="D116" s="18">
        <v>102</v>
      </c>
      <c r="E116" s="34">
        <f t="shared" ca="1" si="38"/>
        <v>11554.241358139197</v>
      </c>
      <c r="F116" s="34">
        <f t="shared" ca="1" si="20"/>
        <v>3300</v>
      </c>
      <c r="G116" s="69">
        <f t="shared" ca="1" si="24"/>
        <v>0</v>
      </c>
      <c r="H116" s="34">
        <f t="shared" ca="1" si="25"/>
        <v>-698.76204829754397</v>
      </c>
      <c r="I116" s="34">
        <f t="shared" ca="1" si="26"/>
        <v>2601.237951702456</v>
      </c>
      <c r="J116" s="18">
        <f ca="1">SUM(INDIRECT(ADDRESS(ROW(F116),COLUMN(F116),4)):INDIRECT(ADDRESS(ROW(F116)+N$5-1,COLUMN(F116),4)))</f>
        <v>23500</v>
      </c>
      <c r="K116" s="18">
        <f t="shared" ca="1" si="27"/>
        <v>0</v>
      </c>
      <c r="L116" s="18">
        <f t="shared" ca="1" si="37"/>
        <v>0</v>
      </c>
      <c r="M116" s="18">
        <f t="shared" ca="1" si="21"/>
        <v>16350</v>
      </c>
      <c r="N116" s="34">
        <f t="shared" ca="1" si="28"/>
        <v>25303.003406436743</v>
      </c>
      <c r="P116" s="18">
        <f t="shared" ca="1" si="22"/>
        <v>698.76204829754397</v>
      </c>
      <c r="Q116" s="47">
        <f ca="1">SUM(L$15:L116)-SUM(M$15:M116)</f>
        <v>0</v>
      </c>
      <c r="R116" s="47" t="str">
        <f t="shared" ca="1" si="23"/>
        <v>M119</v>
      </c>
      <c r="S116" s="40">
        <f t="shared" ca="1" si="29"/>
        <v>0</v>
      </c>
      <c r="T116" s="46">
        <f t="shared" ca="1" si="30"/>
        <v>81</v>
      </c>
      <c r="X116" s="74">
        <f t="shared" ca="1" si="31"/>
        <v>-0.69876204829754396</v>
      </c>
      <c r="Y116" s="75">
        <f t="shared" ca="1" si="32"/>
        <v>-0.69876204829754396</v>
      </c>
      <c r="Z116" s="74">
        <f t="shared" ca="1" si="33"/>
        <v>0.49720043308527262</v>
      </c>
      <c r="AA116" s="76">
        <f t="shared" ca="1" si="34"/>
        <v>-698.76204829754397</v>
      </c>
      <c r="AB116" s="76">
        <f t="shared" ca="1" si="35"/>
        <v>497.20043308527261</v>
      </c>
    </row>
    <row r="117" spans="1:28" x14ac:dyDescent="0.25">
      <c r="A117" s="2">
        <f t="shared" si="36"/>
        <v>13</v>
      </c>
      <c r="B117" s="16">
        <f ca="1">VLOOKUP(A117,PERIODS!$O$4:$P$33,2,FALSE)</f>
        <v>3.3000000000000002E-2</v>
      </c>
      <c r="C117" s="15"/>
      <c r="D117" s="18">
        <v>103</v>
      </c>
      <c r="E117" s="34">
        <f t="shared" ca="1" si="38"/>
        <v>25303.003406436743</v>
      </c>
      <c r="F117" s="34">
        <f t="shared" ca="1" si="20"/>
        <v>3300</v>
      </c>
      <c r="G117" s="69">
        <f t="shared" ca="1" si="24"/>
        <v>0</v>
      </c>
      <c r="H117" s="34">
        <f t="shared" ca="1" si="25"/>
        <v>-251.68483726361583</v>
      </c>
      <c r="I117" s="34">
        <f t="shared" ca="1" si="26"/>
        <v>3048.3151627363841</v>
      </c>
      <c r="J117" s="18">
        <f ca="1">SUM(INDIRECT(ADDRESS(ROW(F117),COLUMN(F117),4)):INDIRECT(ADDRESS(ROW(F117)+N$5-1,COLUMN(F117),4)))</f>
        <v>23700</v>
      </c>
      <c r="K117" s="18">
        <f t="shared" ca="1" si="27"/>
        <v>0</v>
      </c>
      <c r="L117" s="18">
        <f t="shared" ca="1" si="37"/>
        <v>0</v>
      </c>
      <c r="M117" s="18">
        <f t="shared" ca="1" si="21"/>
        <v>0</v>
      </c>
      <c r="N117" s="34">
        <f t="shared" ca="1" si="28"/>
        <v>22254.688243700359</v>
      </c>
      <c r="P117" s="18">
        <f t="shared" ca="1" si="22"/>
        <v>251.68483726361583</v>
      </c>
      <c r="Q117" s="47">
        <f ca="1">SUM(L$15:L117)-SUM(M$15:M117)</f>
        <v>0</v>
      </c>
      <c r="R117" s="47" t="str">
        <f t="shared" ca="1" si="23"/>
        <v>M120</v>
      </c>
      <c r="S117" s="40">
        <f t="shared" ca="1" si="29"/>
        <v>0</v>
      </c>
      <c r="T117" s="46">
        <f t="shared" ca="1" si="30"/>
        <v>6</v>
      </c>
      <c r="X117" s="74">
        <f t="shared" ca="1" si="31"/>
        <v>-0.25168483726361585</v>
      </c>
      <c r="Y117" s="75">
        <f t="shared" ca="1" si="32"/>
        <v>-0.25168483726361585</v>
      </c>
      <c r="Z117" s="74">
        <f t="shared" ca="1" si="33"/>
        <v>0.77748973525239962</v>
      </c>
      <c r="AA117" s="76">
        <f t="shared" ca="1" si="34"/>
        <v>-251.68483726361583</v>
      </c>
      <c r="AB117" s="76">
        <f t="shared" ca="1" si="35"/>
        <v>777.48973525239967</v>
      </c>
    </row>
    <row r="118" spans="1:28" x14ac:dyDescent="0.25">
      <c r="A118" s="2">
        <f t="shared" si="36"/>
        <v>14</v>
      </c>
      <c r="B118" s="16">
        <f ca="1">VLOOKUP(A118,PERIODS!$O$4:$P$33,2,FALSE)</f>
        <v>3.3000000000000002E-2</v>
      </c>
      <c r="C118" s="15"/>
      <c r="D118" s="18">
        <v>104</v>
      </c>
      <c r="E118" s="34">
        <f t="shared" ca="1" si="38"/>
        <v>22254.688243700359</v>
      </c>
      <c r="F118" s="34">
        <f t="shared" ca="1" si="20"/>
        <v>3300</v>
      </c>
      <c r="G118" s="69">
        <f t="shared" ca="1" si="24"/>
        <v>0</v>
      </c>
      <c r="H118" s="34">
        <f t="shared" ca="1" si="25"/>
        <v>1080.4583078946541</v>
      </c>
      <c r="I118" s="34">
        <f t="shared" ca="1" si="26"/>
        <v>4380.4583078946544</v>
      </c>
      <c r="J118" s="18">
        <f ca="1">SUM(INDIRECT(ADDRESS(ROW(F118),COLUMN(F118),4)):INDIRECT(ADDRESS(ROW(F118)+N$5-1,COLUMN(F118),4)))</f>
        <v>23900</v>
      </c>
      <c r="K118" s="18">
        <f t="shared" ca="1" si="27"/>
        <v>16350</v>
      </c>
      <c r="L118" s="18">
        <f t="shared" ca="1" si="37"/>
        <v>16350</v>
      </c>
      <c r="M118" s="18">
        <f t="shared" ca="1" si="21"/>
        <v>0</v>
      </c>
      <c r="N118" s="34">
        <f t="shared" ca="1" si="28"/>
        <v>17874.229935805706</v>
      </c>
      <c r="P118" s="18">
        <f t="shared" ca="1" si="22"/>
        <v>1080.4583078946541</v>
      </c>
      <c r="Q118" s="47">
        <f ca="1">SUM(L$15:L118)-SUM(M$15:M118)</f>
        <v>16350</v>
      </c>
      <c r="R118" s="47" t="str">
        <f t="shared" ca="1" si="23"/>
        <v>M121</v>
      </c>
      <c r="S118" s="40">
        <f t="shared" ca="1" si="29"/>
        <v>0</v>
      </c>
      <c r="T118" s="46">
        <f t="shared" ca="1" si="30"/>
        <v>30</v>
      </c>
      <c r="X118" s="74">
        <f t="shared" ca="1" si="31"/>
        <v>1.0804583078946541</v>
      </c>
      <c r="Y118" s="75">
        <f t="shared" ca="1" si="32"/>
        <v>1.0804583078946541</v>
      </c>
      <c r="Z118" s="74">
        <f t="shared" ca="1" si="33"/>
        <v>2.946029430257521</v>
      </c>
      <c r="AA118" s="76">
        <f t="shared" ca="1" si="34"/>
        <v>1080.4583078946541</v>
      </c>
      <c r="AB118" s="76">
        <f t="shared" ca="1" si="35"/>
        <v>2946.0294302575207</v>
      </c>
    </row>
    <row r="119" spans="1:28" x14ac:dyDescent="0.25">
      <c r="A119" s="2">
        <f t="shared" si="36"/>
        <v>15</v>
      </c>
      <c r="B119" s="16">
        <f ca="1">VLOOKUP(A119,PERIODS!$O$4:$P$33,2,FALSE)</f>
        <v>3.3000000000000002E-2</v>
      </c>
      <c r="C119" s="15"/>
      <c r="D119" s="18">
        <v>105</v>
      </c>
      <c r="E119" s="34">
        <f t="shared" ca="1" si="38"/>
        <v>17874.229935805706</v>
      </c>
      <c r="F119" s="34">
        <f t="shared" ca="1" si="20"/>
        <v>3300</v>
      </c>
      <c r="G119" s="69">
        <f t="shared" ca="1" si="24"/>
        <v>0</v>
      </c>
      <c r="H119" s="34">
        <f t="shared" ca="1" si="25"/>
        <v>615.85937320955611</v>
      </c>
      <c r="I119" s="34">
        <f t="shared" ca="1" si="26"/>
        <v>3915.859373209556</v>
      </c>
      <c r="J119" s="18">
        <f ca="1">SUM(INDIRECT(ADDRESS(ROW(F119),COLUMN(F119),4)):INDIRECT(ADDRESS(ROW(F119)+N$5-1,COLUMN(F119),4)))</f>
        <v>24100</v>
      </c>
      <c r="K119" s="18">
        <f t="shared" ca="1" si="27"/>
        <v>16350</v>
      </c>
      <c r="L119" s="18">
        <f t="shared" ca="1" si="37"/>
        <v>0</v>
      </c>
      <c r="M119" s="18">
        <f t="shared" ca="1" si="21"/>
        <v>0</v>
      </c>
      <c r="N119" s="34">
        <f t="shared" ca="1" si="28"/>
        <v>13958.37056259615</v>
      </c>
      <c r="P119" s="18">
        <f t="shared" ca="1" si="22"/>
        <v>615.85937320955611</v>
      </c>
      <c r="Q119" s="47">
        <f ca="1">SUM(L$15:L119)-SUM(M$15:M119)</f>
        <v>16350</v>
      </c>
      <c r="R119" s="47" t="str">
        <f t="shared" ca="1" si="23"/>
        <v>M122</v>
      </c>
      <c r="S119" s="40">
        <f t="shared" ca="1" si="29"/>
        <v>0</v>
      </c>
      <c r="T119" s="46">
        <f t="shared" ca="1" si="30"/>
        <v>38</v>
      </c>
      <c r="X119" s="74">
        <f t="shared" ca="1" si="31"/>
        <v>0.61585937320955608</v>
      </c>
      <c r="Y119" s="75">
        <f t="shared" ca="1" si="32"/>
        <v>0.61585937320955608</v>
      </c>
      <c r="Z119" s="74">
        <f t="shared" ca="1" si="33"/>
        <v>1.8512468280888961</v>
      </c>
      <c r="AA119" s="76">
        <f t="shared" ca="1" si="34"/>
        <v>615.85937320955611</v>
      </c>
      <c r="AB119" s="76">
        <f t="shared" ca="1" si="35"/>
        <v>1851.2468280888961</v>
      </c>
    </row>
    <row r="120" spans="1:28" x14ac:dyDescent="0.25">
      <c r="A120" s="2">
        <f t="shared" si="36"/>
        <v>16</v>
      </c>
      <c r="B120" s="16">
        <f ca="1">VLOOKUP(A120,PERIODS!$O$4:$P$33,2,FALSE)</f>
        <v>3.3000000000000002E-2</v>
      </c>
      <c r="C120" s="15"/>
      <c r="D120" s="18">
        <v>106</v>
      </c>
      <c r="E120" s="34">
        <f t="shared" ca="1" si="38"/>
        <v>13958.37056259615</v>
      </c>
      <c r="F120" s="34">
        <f t="shared" ca="1" si="20"/>
        <v>3300</v>
      </c>
      <c r="G120" s="69">
        <f t="shared" ca="1" si="24"/>
        <v>0</v>
      </c>
      <c r="H120" s="34">
        <f t="shared" ca="1" si="25"/>
        <v>794.68199486351955</v>
      </c>
      <c r="I120" s="34">
        <f t="shared" ca="1" si="26"/>
        <v>4094.6819948635193</v>
      </c>
      <c r="J120" s="18">
        <f ca="1">SUM(INDIRECT(ADDRESS(ROW(F120),COLUMN(F120),4)):INDIRECT(ADDRESS(ROW(F120)+N$5-1,COLUMN(F120),4)))</f>
        <v>24300</v>
      </c>
      <c r="K120" s="18">
        <f t="shared" ca="1" si="27"/>
        <v>16350</v>
      </c>
      <c r="L120" s="18">
        <f t="shared" ca="1" si="37"/>
        <v>0</v>
      </c>
      <c r="M120" s="18">
        <f t="shared" ca="1" si="21"/>
        <v>0</v>
      </c>
      <c r="N120" s="34">
        <f t="shared" ca="1" si="28"/>
        <v>9863.6885677326318</v>
      </c>
      <c r="P120" s="18">
        <f t="shared" ca="1" si="22"/>
        <v>794.68199486351955</v>
      </c>
      <c r="Q120" s="47">
        <f ca="1">SUM(L$15:L120)-SUM(M$15:M120)</f>
        <v>16350</v>
      </c>
      <c r="R120" s="47" t="str">
        <f t="shared" ca="1" si="23"/>
        <v>M123</v>
      </c>
      <c r="S120" s="40">
        <f t="shared" ca="1" si="29"/>
        <v>0</v>
      </c>
      <c r="T120" s="46">
        <f t="shared" ca="1" si="30"/>
        <v>63</v>
      </c>
      <c r="X120" s="74">
        <f t="shared" ca="1" si="31"/>
        <v>0.79468199486351954</v>
      </c>
      <c r="Y120" s="75">
        <f t="shared" ca="1" si="32"/>
        <v>0.79468199486351954</v>
      </c>
      <c r="Z120" s="74">
        <f t="shared" ca="1" si="33"/>
        <v>2.2137369051509723</v>
      </c>
      <c r="AA120" s="76">
        <f t="shared" ca="1" si="34"/>
        <v>794.68199486351955</v>
      </c>
      <c r="AB120" s="76">
        <f t="shared" ca="1" si="35"/>
        <v>2213.7369051509722</v>
      </c>
    </row>
    <row r="121" spans="1:28" x14ac:dyDescent="0.25">
      <c r="A121" s="2">
        <f t="shared" si="36"/>
        <v>17</v>
      </c>
      <c r="B121" s="16">
        <f ca="1">VLOOKUP(A121,PERIODS!$O$4:$P$33,2,FALSE)</f>
        <v>3.5000000000000003E-2</v>
      </c>
      <c r="C121" s="15"/>
      <c r="D121" s="18">
        <v>107</v>
      </c>
      <c r="E121" s="34">
        <f t="shared" ca="1" si="38"/>
        <v>9863.6885677326318</v>
      </c>
      <c r="F121" s="34">
        <f t="shared" ca="1" si="20"/>
        <v>3500.0000000000005</v>
      </c>
      <c r="G121" s="69">
        <f t="shared" ca="1" si="24"/>
        <v>0</v>
      </c>
      <c r="H121" s="34">
        <f t="shared" ca="1" si="25"/>
        <v>1959.9639845400536</v>
      </c>
      <c r="I121" s="34">
        <f t="shared" ca="1" si="26"/>
        <v>5459.9639845400543</v>
      </c>
      <c r="J121" s="18">
        <f ca="1">SUM(INDIRECT(ADDRESS(ROW(F121),COLUMN(F121),4)):INDIRECT(ADDRESS(ROW(F121)+N$5-1,COLUMN(F121),4)))</f>
        <v>24500.000000000004</v>
      </c>
      <c r="K121" s="18">
        <f t="shared" ca="1" si="27"/>
        <v>0</v>
      </c>
      <c r="L121" s="18">
        <f t="shared" ca="1" si="37"/>
        <v>0</v>
      </c>
      <c r="M121" s="18">
        <f t="shared" ca="1" si="21"/>
        <v>16350</v>
      </c>
      <c r="N121" s="34">
        <f t="shared" ca="1" si="28"/>
        <v>20753.724583192576</v>
      </c>
      <c r="P121" s="18">
        <f t="shared" ca="1" si="22"/>
        <v>1959.9639845400536</v>
      </c>
      <c r="Q121" s="47">
        <f ca="1">SUM(L$15:L121)-SUM(M$15:M121)</f>
        <v>0</v>
      </c>
      <c r="R121" s="47" t="str">
        <f t="shared" ca="1" si="23"/>
        <v>M124</v>
      </c>
      <c r="S121" s="40">
        <f t="shared" ca="1" si="29"/>
        <v>0</v>
      </c>
      <c r="T121" s="46">
        <f t="shared" ca="1" si="30"/>
        <v>24</v>
      </c>
      <c r="X121" s="74">
        <f t="shared" ca="1" si="31"/>
        <v>1.9999499152520754</v>
      </c>
      <c r="Y121" s="75">
        <f t="shared" ca="1" si="32"/>
        <v>1.9599639845400536</v>
      </c>
      <c r="Z121" s="74">
        <f t="shared" ca="1" si="33"/>
        <v>7.0990713842313315</v>
      </c>
      <c r="AA121" s="76">
        <f t="shared" ca="1" si="34"/>
        <v>1959.9639845400536</v>
      </c>
      <c r="AB121" s="76">
        <f t="shared" ca="1" si="35"/>
        <v>7099.0713842313316</v>
      </c>
    </row>
    <row r="122" spans="1:28" x14ac:dyDescent="0.25">
      <c r="A122" s="2">
        <f t="shared" si="36"/>
        <v>18</v>
      </c>
      <c r="B122" s="16">
        <f ca="1">VLOOKUP(A122,PERIODS!$O$4:$P$33,2,FALSE)</f>
        <v>3.5000000000000003E-2</v>
      </c>
      <c r="C122" s="15"/>
      <c r="D122" s="18">
        <v>108</v>
      </c>
      <c r="E122" s="34">
        <f t="shared" ca="1" si="38"/>
        <v>20753.724583192576</v>
      </c>
      <c r="F122" s="34">
        <f t="shared" ca="1" si="20"/>
        <v>3500.0000000000005</v>
      </c>
      <c r="G122" s="69">
        <f t="shared" ca="1" si="24"/>
        <v>0</v>
      </c>
      <c r="H122" s="34">
        <f t="shared" ca="1" si="25"/>
        <v>598.73405514659271</v>
      </c>
      <c r="I122" s="34">
        <f t="shared" ca="1" si="26"/>
        <v>4098.7340551465932</v>
      </c>
      <c r="J122" s="18">
        <f ca="1">SUM(INDIRECT(ADDRESS(ROW(F122),COLUMN(F122),4)):INDIRECT(ADDRESS(ROW(F122)+N$5-1,COLUMN(F122),4)))</f>
        <v>24500.000000000004</v>
      </c>
      <c r="K122" s="18">
        <f t="shared" ca="1" si="27"/>
        <v>16350</v>
      </c>
      <c r="L122" s="18">
        <f t="shared" ca="1" si="37"/>
        <v>16350</v>
      </c>
      <c r="M122" s="18">
        <f t="shared" ca="1" si="21"/>
        <v>0</v>
      </c>
      <c r="N122" s="34">
        <f t="shared" ca="1" si="28"/>
        <v>16654.990528045983</v>
      </c>
      <c r="P122" s="18">
        <f t="shared" ca="1" si="22"/>
        <v>598.73405514659271</v>
      </c>
      <c r="Q122" s="47">
        <f ca="1">SUM(L$15:L122)-SUM(M$15:M122)</f>
        <v>16350</v>
      </c>
      <c r="R122" s="47" t="str">
        <f t="shared" ca="1" si="23"/>
        <v>M125</v>
      </c>
      <c r="S122" s="40">
        <f t="shared" ca="1" si="29"/>
        <v>0</v>
      </c>
      <c r="T122" s="46">
        <f t="shared" ca="1" si="30"/>
        <v>26</v>
      </c>
      <c r="X122" s="74">
        <f t="shared" ca="1" si="31"/>
        <v>0.59873405514659273</v>
      </c>
      <c r="Y122" s="75">
        <f t="shared" ca="1" si="32"/>
        <v>0.59873405514659273</v>
      </c>
      <c r="Z122" s="74">
        <f t="shared" ca="1" si="33"/>
        <v>1.8198135579356371</v>
      </c>
      <c r="AA122" s="76">
        <f t="shared" ca="1" si="34"/>
        <v>598.73405514659271</v>
      </c>
      <c r="AB122" s="76">
        <f t="shared" ca="1" si="35"/>
        <v>1819.8135579356372</v>
      </c>
    </row>
    <row r="123" spans="1:28" x14ac:dyDescent="0.25">
      <c r="A123" s="2">
        <f t="shared" si="36"/>
        <v>19</v>
      </c>
      <c r="B123" s="16">
        <f ca="1">VLOOKUP(A123,PERIODS!$O$4:$P$33,2,FALSE)</f>
        <v>3.5000000000000003E-2</v>
      </c>
      <c r="C123" s="15"/>
      <c r="D123" s="18">
        <v>109</v>
      </c>
      <c r="E123" s="34">
        <f t="shared" ca="1" si="38"/>
        <v>16654.990528045983</v>
      </c>
      <c r="F123" s="34">
        <f t="shared" ca="1" si="20"/>
        <v>3500.0000000000005</v>
      </c>
      <c r="G123" s="69">
        <f t="shared" ca="1" si="24"/>
        <v>0</v>
      </c>
      <c r="H123" s="34">
        <f t="shared" ca="1" si="25"/>
        <v>226.82023699113034</v>
      </c>
      <c r="I123" s="34">
        <f t="shared" ca="1" si="26"/>
        <v>3726.820236991131</v>
      </c>
      <c r="J123" s="18">
        <f ca="1">SUM(INDIRECT(ADDRESS(ROW(F123),COLUMN(F123),4)):INDIRECT(ADDRESS(ROW(F123)+N$5-1,COLUMN(F123),4)))</f>
        <v>24500.000000000004</v>
      </c>
      <c r="K123" s="18">
        <f t="shared" ca="1" si="27"/>
        <v>16350</v>
      </c>
      <c r="L123" s="18">
        <f t="shared" ca="1" si="37"/>
        <v>0</v>
      </c>
      <c r="M123" s="18">
        <f t="shared" ca="1" si="21"/>
        <v>0</v>
      </c>
      <c r="N123" s="34">
        <f t="shared" ca="1" si="28"/>
        <v>12928.170291054852</v>
      </c>
      <c r="P123" s="18">
        <f t="shared" ca="1" si="22"/>
        <v>226.82023699113034</v>
      </c>
      <c r="Q123" s="47">
        <f ca="1">SUM(L$15:L123)-SUM(M$15:M123)</f>
        <v>16350</v>
      </c>
      <c r="R123" s="47" t="str">
        <f t="shared" ca="1" si="23"/>
        <v>M126</v>
      </c>
      <c r="S123" s="40">
        <f t="shared" ca="1" si="29"/>
        <v>0</v>
      </c>
      <c r="T123" s="46">
        <f t="shared" ca="1" si="30"/>
        <v>59</v>
      </c>
      <c r="X123" s="74">
        <f t="shared" ca="1" si="31"/>
        <v>0.22682023699113035</v>
      </c>
      <c r="Y123" s="75">
        <f t="shared" ca="1" si="32"/>
        <v>0.22682023699113035</v>
      </c>
      <c r="Z123" s="74">
        <f t="shared" ca="1" si="33"/>
        <v>1.254604316221134</v>
      </c>
      <c r="AA123" s="76">
        <f t="shared" ca="1" si="34"/>
        <v>226.82023699113034</v>
      </c>
      <c r="AB123" s="76">
        <f t="shared" ca="1" si="35"/>
        <v>1254.604316221134</v>
      </c>
    </row>
    <row r="124" spans="1:28" x14ac:dyDescent="0.25">
      <c r="A124" s="2">
        <f t="shared" si="36"/>
        <v>20</v>
      </c>
      <c r="B124" s="16">
        <f ca="1">VLOOKUP(A124,PERIODS!$O$4:$P$33,2,FALSE)</f>
        <v>3.5000000000000003E-2</v>
      </c>
      <c r="C124" s="15"/>
      <c r="D124" s="18">
        <v>110</v>
      </c>
      <c r="E124" s="34">
        <f t="shared" ca="1" si="38"/>
        <v>12928.170291054852</v>
      </c>
      <c r="F124" s="34">
        <f t="shared" ca="1" si="20"/>
        <v>3500.0000000000005</v>
      </c>
      <c r="G124" s="69">
        <f t="shared" ca="1" si="24"/>
        <v>0</v>
      </c>
      <c r="H124" s="34">
        <f t="shared" ca="1" si="25"/>
        <v>-1389.0036333684345</v>
      </c>
      <c r="I124" s="34">
        <f t="shared" ca="1" si="26"/>
        <v>2110.9963666315662</v>
      </c>
      <c r="J124" s="18">
        <f ca="1">SUM(INDIRECT(ADDRESS(ROW(F124),COLUMN(F124),4)):INDIRECT(ADDRESS(ROW(F124)+N$5-1,COLUMN(F124),4)))</f>
        <v>24500.000000000004</v>
      </c>
      <c r="K124" s="18">
        <f t="shared" ca="1" si="27"/>
        <v>16350</v>
      </c>
      <c r="L124" s="18">
        <f t="shared" ca="1" si="37"/>
        <v>0</v>
      </c>
      <c r="M124" s="18">
        <f t="shared" ca="1" si="21"/>
        <v>0</v>
      </c>
      <c r="N124" s="34">
        <f t="shared" ca="1" si="28"/>
        <v>10817.173924423285</v>
      </c>
      <c r="P124" s="18">
        <f t="shared" ca="1" si="22"/>
        <v>1389.0036333684345</v>
      </c>
      <c r="Q124" s="47">
        <f ca="1">SUM(L$15:L124)-SUM(M$15:M124)</f>
        <v>16350</v>
      </c>
      <c r="R124" s="47" t="str">
        <f t="shared" ca="1" si="23"/>
        <v>M127</v>
      </c>
      <c r="S124" s="40">
        <f t="shared" ca="1" si="29"/>
        <v>0</v>
      </c>
      <c r="T124" s="46">
        <f t="shared" ca="1" si="30"/>
        <v>83</v>
      </c>
      <c r="X124" s="74">
        <f t="shared" ca="1" si="31"/>
        <v>-1.3890036333684346</v>
      </c>
      <c r="Y124" s="75">
        <f t="shared" ca="1" si="32"/>
        <v>-1.3890036333684346</v>
      </c>
      <c r="Z124" s="74">
        <f t="shared" ca="1" si="33"/>
        <v>0.24932359862933615</v>
      </c>
      <c r="AA124" s="76">
        <f t="shared" ca="1" si="34"/>
        <v>-1389.0036333684345</v>
      </c>
      <c r="AB124" s="76">
        <f t="shared" ca="1" si="35"/>
        <v>249.32359862933615</v>
      </c>
    </row>
    <row r="125" spans="1:28" x14ac:dyDescent="0.25">
      <c r="A125" s="2">
        <f t="shared" si="36"/>
        <v>21</v>
      </c>
      <c r="B125" s="16">
        <f ca="1">VLOOKUP(A125,PERIODS!$O$4:$P$33,2,FALSE)</f>
        <v>3.5000000000000003E-2</v>
      </c>
      <c r="C125" s="15"/>
      <c r="D125" s="18">
        <v>111</v>
      </c>
      <c r="E125" s="34">
        <f t="shared" ca="1" si="38"/>
        <v>10817.173924423285</v>
      </c>
      <c r="F125" s="34">
        <f t="shared" ca="1" si="20"/>
        <v>3500.0000000000005</v>
      </c>
      <c r="G125" s="69">
        <f t="shared" ca="1" si="24"/>
        <v>0</v>
      </c>
      <c r="H125" s="34">
        <f t="shared" ca="1" si="25"/>
        <v>1003.0973387180064</v>
      </c>
      <c r="I125" s="34">
        <f t="shared" ca="1" si="26"/>
        <v>4503.0973387180065</v>
      </c>
      <c r="J125" s="18">
        <f ca="1">SUM(INDIRECT(ADDRESS(ROW(F125),COLUMN(F125),4)):INDIRECT(ADDRESS(ROW(F125)+N$5-1,COLUMN(F125),4)))</f>
        <v>24500.000000000004</v>
      </c>
      <c r="K125" s="18">
        <f t="shared" ca="1" si="27"/>
        <v>0</v>
      </c>
      <c r="L125" s="18">
        <f t="shared" ca="1" si="37"/>
        <v>0</v>
      </c>
      <c r="M125" s="18">
        <f t="shared" ca="1" si="21"/>
        <v>16350</v>
      </c>
      <c r="N125" s="34">
        <f t="shared" ca="1" si="28"/>
        <v>22664.076585705279</v>
      </c>
      <c r="P125" s="18">
        <f t="shared" ca="1" si="22"/>
        <v>1003.0973387180064</v>
      </c>
      <c r="Q125" s="47">
        <f ca="1">SUM(L$15:L125)-SUM(M$15:M125)</f>
        <v>0</v>
      </c>
      <c r="R125" s="47" t="str">
        <f t="shared" ca="1" si="23"/>
        <v>M128</v>
      </c>
      <c r="S125" s="40">
        <f t="shared" ca="1" si="29"/>
        <v>0</v>
      </c>
      <c r="T125" s="46">
        <f t="shared" ca="1" si="30"/>
        <v>12</v>
      </c>
      <c r="X125" s="74">
        <f t="shared" ca="1" si="31"/>
        <v>1.0030973387180064</v>
      </c>
      <c r="Y125" s="75">
        <f t="shared" ca="1" si="32"/>
        <v>1.0030973387180064</v>
      </c>
      <c r="Z125" s="74">
        <f t="shared" ca="1" si="33"/>
        <v>2.7267143204132642</v>
      </c>
      <c r="AA125" s="76">
        <f t="shared" ca="1" si="34"/>
        <v>1003.0973387180064</v>
      </c>
      <c r="AB125" s="76">
        <f t="shared" ca="1" si="35"/>
        <v>2726.7143204132644</v>
      </c>
    </row>
    <row r="126" spans="1:28" x14ac:dyDescent="0.25">
      <c r="A126" s="2">
        <f t="shared" si="36"/>
        <v>22</v>
      </c>
      <c r="B126" s="16">
        <f ca="1">VLOOKUP(A126,PERIODS!$O$4:$P$33,2,FALSE)</f>
        <v>3.5000000000000003E-2</v>
      </c>
      <c r="C126" s="15"/>
      <c r="D126" s="18">
        <v>112</v>
      </c>
      <c r="E126" s="34">
        <f t="shared" ca="1" si="38"/>
        <v>22664.076585705279</v>
      </c>
      <c r="F126" s="34">
        <f t="shared" ca="1" si="20"/>
        <v>3500.0000000000005</v>
      </c>
      <c r="G126" s="69">
        <f t="shared" ca="1" si="24"/>
        <v>0</v>
      </c>
      <c r="H126" s="34">
        <f t="shared" ca="1" si="25"/>
        <v>1291.8013958189372</v>
      </c>
      <c r="I126" s="34">
        <f t="shared" ca="1" si="26"/>
        <v>4791.8013958189376</v>
      </c>
      <c r="J126" s="18">
        <f ca="1">SUM(INDIRECT(ADDRESS(ROW(F126),COLUMN(F126),4)):INDIRECT(ADDRESS(ROW(F126)+N$5-1,COLUMN(F126),4)))</f>
        <v>25000.000000000004</v>
      </c>
      <c r="K126" s="18">
        <f t="shared" ca="1" si="27"/>
        <v>16350</v>
      </c>
      <c r="L126" s="18">
        <f t="shared" ca="1" si="37"/>
        <v>16350</v>
      </c>
      <c r="M126" s="18">
        <f t="shared" ca="1" si="21"/>
        <v>0</v>
      </c>
      <c r="N126" s="34">
        <f t="shared" ca="1" si="28"/>
        <v>17872.275189886343</v>
      </c>
      <c r="P126" s="18">
        <f t="shared" ca="1" si="22"/>
        <v>1291.8013958189372</v>
      </c>
      <c r="Q126" s="47">
        <f ca="1">SUM(L$15:L126)-SUM(M$15:M126)</f>
        <v>16350</v>
      </c>
      <c r="R126" s="47" t="str">
        <f t="shared" ca="1" si="23"/>
        <v>M129</v>
      </c>
      <c r="S126" s="40">
        <f t="shared" ca="1" si="29"/>
        <v>0</v>
      </c>
      <c r="T126" s="46">
        <f t="shared" ca="1" si="30"/>
        <v>74</v>
      </c>
      <c r="X126" s="74">
        <f t="shared" ca="1" si="31"/>
        <v>1.2918013958189372</v>
      </c>
      <c r="Y126" s="75">
        <f t="shared" ca="1" si="32"/>
        <v>1.2918013958189372</v>
      </c>
      <c r="Z126" s="74">
        <f t="shared" ca="1" si="33"/>
        <v>3.6393365400513584</v>
      </c>
      <c r="AA126" s="76">
        <f t="shared" ca="1" si="34"/>
        <v>1291.8013958189372</v>
      </c>
      <c r="AB126" s="76">
        <f t="shared" ca="1" si="35"/>
        <v>3639.3365400513585</v>
      </c>
    </row>
    <row r="127" spans="1:28" x14ac:dyDescent="0.25">
      <c r="A127" s="2">
        <f t="shared" si="36"/>
        <v>23</v>
      </c>
      <c r="B127" s="16">
        <f ca="1">VLOOKUP(A127,PERIODS!$O$4:$P$33,2,FALSE)</f>
        <v>3.5000000000000003E-2</v>
      </c>
      <c r="C127" s="15"/>
      <c r="D127" s="18">
        <v>113</v>
      </c>
      <c r="E127" s="34">
        <f t="shared" ca="1" si="38"/>
        <v>17872.275189886343</v>
      </c>
      <c r="F127" s="34">
        <f t="shared" ca="1" si="20"/>
        <v>3500.0000000000005</v>
      </c>
      <c r="G127" s="69">
        <f t="shared" ca="1" si="24"/>
        <v>0</v>
      </c>
      <c r="H127" s="34">
        <f t="shared" ca="1" si="25"/>
        <v>-726.75168015973463</v>
      </c>
      <c r="I127" s="34">
        <f t="shared" ca="1" si="26"/>
        <v>2773.248319840266</v>
      </c>
      <c r="J127" s="18">
        <f ca="1">SUM(INDIRECT(ADDRESS(ROW(F127),COLUMN(F127),4)):INDIRECT(ADDRESS(ROW(F127)+N$5-1,COLUMN(F127),4)))</f>
        <v>25500.000000000004</v>
      </c>
      <c r="K127" s="18">
        <f t="shared" ca="1" si="27"/>
        <v>16350</v>
      </c>
      <c r="L127" s="18">
        <f t="shared" ca="1" si="37"/>
        <v>0</v>
      </c>
      <c r="M127" s="18">
        <f t="shared" ca="1" si="21"/>
        <v>0</v>
      </c>
      <c r="N127" s="34">
        <f t="shared" ca="1" si="28"/>
        <v>15099.026870046077</v>
      </c>
      <c r="P127" s="18">
        <f t="shared" ca="1" si="22"/>
        <v>726.75168015973463</v>
      </c>
      <c r="Q127" s="47">
        <f ca="1">SUM(L$15:L127)-SUM(M$15:M127)</f>
        <v>16350</v>
      </c>
      <c r="R127" s="47" t="str">
        <f t="shared" ca="1" si="23"/>
        <v>M130</v>
      </c>
      <c r="S127" s="40">
        <f t="shared" ca="1" si="29"/>
        <v>0</v>
      </c>
      <c r="T127" s="46">
        <f t="shared" ca="1" si="30"/>
        <v>26</v>
      </c>
      <c r="X127" s="74">
        <f t="shared" ca="1" si="31"/>
        <v>-0.72675168015973468</v>
      </c>
      <c r="Y127" s="75">
        <f t="shared" ca="1" si="32"/>
        <v>-0.72675168015973468</v>
      </c>
      <c r="Z127" s="74">
        <f t="shared" ca="1" si="33"/>
        <v>0.48347692983011059</v>
      </c>
      <c r="AA127" s="76">
        <f t="shared" ca="1" si="34"/>
        <v>-726.75168015973463</v>
      </c>
      <c r="AB127" s="76">
        <f t="shared" ca="1" si="35"/>
        <v>483.47692983011058</v>
      </c>
    </row>
    <row r="128" spans="1:28" x14ac:dyDescent="0.25">
      <c r="A128" s="2">
        <f t="shared" si="36"/>
        <v>24</v>
      </c>
      <c r="B128" s="16">
        <f ca="1">VLOOKUP(A128,PERIODS!$O$4:$P$33,2,FALSE)</f>
        <v>3.5000000000000003E-2</v>
      </c>
      <c r="C128" s="15"/>
      <c r="D128" s="18">
        <v>114</v>
      </c>
      <c r="E128" s="34">
        <f t="shared" ca="1" si="38"/>
        <v>15099.026870046077</v>
      </c>
      <c r="F128" s="34">
        <f t="shared" ca="1" si="20"/>
        <v>3500.0000000000005</v>
      </c>
      <c r="G128" s="69">
        <f t="shared" ca="1" si="24"/>
        <v>0</v>
      </c>
      <c r="H128" s="34">
        <f t="shared" ca="1" si="25"/>
        <v>-321.27052374110883</v>
      </c>
      <c r="I128" s="34">
        <f t="shared" ca="1" si="26"/>
        <v>3178.7294762588917</v>
      </c>
      <c r="J128" s="18">
        <f ca="1">SUM(INDIRECT(ADDRESS(ROW(F128),COLUMN(F128),4)):INDIRECT(ADDRESS(ROW(F128)+N$5-1,COLUMN(F128),4)))</f>
        <v>26000</v>
      </c>
      <c r="K128" s="18">
        <f t="shared" ca="1" si="27"/>
        <v>16350</v>
      </c>
      <c r="L128" s="18">
        <f t="shared" ca="1" si="37"/>
        <v>0</v>
      </c>
      <c r="M128" s="18">
        <f t="shared" ca="1" si="21"/>
        <v>0</v>
      </c>
      <c r="N128" s="34">
        <f t="shared" ca="1" si="28"/>
        <v>11920.297393787185</v>
      </c>
      <c r="P128" s="18">
        <f t="shared" ca="1" si="22"/>
        <v>321.27052374110883</v>
      </c>
      <c r="Q128" s="47">
        <f ca="1">SUM(L$15:L128)-SUM(M$15:M128)</f>
        <v>16350</v>
      </c>
      <c r="R128" s="47" t="str">
        <f t="shared" ca="1" si="23"/>
        <v>M131</v>
      </c>
      <c r="S128" s="40">
        <f t="shared" ca="1" si="29"/>
        <v>0</v>
      </c>
      <c r="T128" s="46">
        <f t="shared" ca="1" si="30"/>
        <v>10</v>
      </c>
      <c r="X128" s="74">
        <f t="shared" ca="1" si="31"/>
        <v>-0.32127052374110882</v>
      </c>
      <c r="Y128" s="75">
        <f t="shared" ca="1" si="32"/>
        <v>-0.32127052374110882</v>
      </c>
      <c r="Z128" s="74">
        <f t="shared" ca="1" si="33"/>
        <v>0.72522703332036176</v>
      </c>
      <c r="AA128" s="76">
        <f t="shared" ca="1" si="34"/>
        <v>-321.27052374110883</v>
      </c>
      <c r="AB128" s="76">
        <f t="shared" ca="1" si="35"/>
        <v>725.22703332036178</v>
      </c>
    </row>
    <row r="129" spans="1:28" x14ac:dyDescent="0.25">
      <c r="A129" s="2">
        <f t="shared" si="36"/>
        <v>25</v>
      </c>
      <c r="B129" s="16">
        <f ca="1">VLOOKUP(A129,PERIODS!$O$4:$P$33,2,FALSE)</f>
        <v>3.5000000000000003E-2</v>
      </c>
      <c r="C129" s="15"/>
      <c r="D129" s="18">
        <v>115</v>
      </c>
      <c r="E129" s="34">
        <f t="shared" ca="1" si="38"/>
        <v>11920.297393787185</v>
      </c>
      <c r="F129" s="34">
        <f t="shared" ca="1" si="20"/>
        <v>3500.0000000000005</v>
      </c>
      <c r="G129" s="69">
        <f t="shared" ca="1" si="24"/>
        <v>0</v>
      </c>
      <c r="H129" s="34">
        <f t="shared" ca="1" si="25"/>
        <v>-1753.6563504786232</v>
      </c>
      <c r="I129" s="34">
        <f t="shared" ca="1" si="26"/>
        <v>1746.3436495213773</v>
      </c>
      <c r="J129" s="18">
        <f ca="1">SUM(INDIRECT(ADDRESS(ROW(F129),COLUMN(F129),4)):INDIRECT(ADDRESS(ROW(F129)+N$5-1,COLUMN(F129),4)))</f>
        <v>24900</v>
      </c>
      <c r="K129" s="18">
        <f t="shared" ca="1" si="27"/>
        <v>0</v>
      </c>
      <c r="L129" s="18">
        <f t="shared" ca="1" si="37"/>
        <v>0</v>
      </c>
      <c r="M129" s="18">
        <f t="shared" ca="1" si="21"/>
        <v>16350</v>
      </c>
      <c r="N129" s="34">
        <f t="shared" ca="1" si="28"/>
        <v>26523.953744265807</v>
      </c>
      <c r="P129" s="18">
        <f t="shared" ca="1" si="22"/>
        <v>1753.6563504786232</v>
      </c>
      <c r="Q129" s="47">
        <f ca="1">SUM(L$15:L129)-SUM(M$15:M129)</f>
        <v>0</v>
      </c>
      <c r="R129" s="47" t="str">
        <f t="shared" ca="1" si="23"/>
        <v>M132</v>
      </c>
      <c r="S129" s="40">
        <f t="shared" ca="1" si="29"/>
        <v>0</v>
      </c>
      <c r="T129" s="46">
        <f t="shared" ca="1" si="30"/>
        <v>58</v>
      </c>
      <c r="X129" s="74">
        <f t="shared" ca="1" si="31"/>
        <v>-1.7536563504786231</v>
      </c>
      <c r="Y129" s="75">
        <f t="shared" ca="1" si="32"/>
        <v>-1.7536563504786231</v>
      </c>
      <c r="Z129" s="74">
        <f t="shared" ca="1" si="33"/>
        <v>0.17313972517784665</v>
      </c>
      <c r="AA129" s="76">
        <f t="shared" ca="1" si="34"/>
        <v>-1753.6563504786232</v>
      </c>
      <c r="AB129" s="76">
        <f t="shared" ca="1" si="35"/>
        <v>173.13972517784666</v>
      </c>
    </row>
    <row r="130" spans="1:28" x14ac:dyDescent="0.25">
      <c r="A130" s="2">
        <f t="shared" si="36"/>
        <v>26</v>
      </c>
      <c r="B130" s="16">
        <f ca="1">VLOOKUP(A130,PERIODS!$O$4:$P$33,2,FALSE)</f>
        <v>3.5000000000000003E-2</v>
      </c>
      <c r="C130" s="15"/>
      <c r="D130" s="18">
        <v>116</v>
      </c>
      <c r="E130" s="34">
        <f t="shared" ca="1" si="38"/>
        <v>26523.953744265807</v>
      </c>
      <c r="F130" s="34">
        <f t="shared" ca="1" si="20"/>
        <v>3500.0000000000005</v>
      </c>
      <c r="G130" s="69">
        <f t="shared" ca="1" si="24"/>
        <v>0</v>
      </c>
      <c r="H130" s="34">
        <f t="shared" ca="1" si="25"/>
        <v>681.88630661818945</v>
      </c>
      <c r="I130" s="34">
        <f t="shared" ca="1" si="26"/>
        <v>4181.8863066181902</v>
      </c>
      <c r="J130" s="18">
        <f ca="1">SUM(INDIRECT(ADDRESS(ROW(F130),COLUMN(F130),4)):INDIRECT(ADDRESS(ROW(F130)+N$5-1,COLUMN(F130),4)))</f>
        <v>23900</v>
      </c>
      <c r="K130" s="18">
        <f t="shared" ca="1" si="27"/>
        <v>0</v>
      </c>
      <c r="L130" s="18">
        <f t="shared" ca="1" si="37"/>
        <v>0</v>
      </c>
      <c r="M130" s="18">
        <f t="shared" ca="1" si="21"/>
        <v>0</v>
      </c>
      <c r="N130" s="34">
        <f t="shared" ca="1" si="28"/>
        <v>22342.067437647616</v>
      </c>
      <c r="P130" s="18">
        <f t="shared" ca="1" si="22"/>
        <v>681.88630661818945</v>
      </c>
      <c r="Q130" s="47">
        <f ca="1">SUM(L$15:L130)-SUM(M$15:M130)</f>
        <v>0</v>
      </c>
      <c r="R130" s="47" t="str">
        <f t="shared" ca="1" si="23"/>
        <v>M133</v>
      </c>
      <c r="S130" s="40">
        <f t="shared" ca="1" si="29"/>
        <v>0</v>
      </c>
      <c r="T130" s="46">
        <f t="shared" ca="1" si="30"/>
        <v>23</v>
      </c>
      <c r="X130" s="74">
        <f t="shared" ca="1" si="31"/>
        <v>0.6818863066181895</v>
      </c>
      <c r="Y130" s="75">
        <f t="shared" ca="1" si="32"/>
        <v>0.6818863066181895</v>
      </c>
      <c r="Z130" s="74">
        <f t="shared" ca="1" si="33"/>
        <v>1.9776045847484764</v>
      </c>
      <c r="AA130" s="76">
        <f t="shared" ca="1" si="34"/>
        <v>681.88630661818945</v>
      </c>
      <c r="AB130" s="76">
        <f t="shared" ca="1" si="35"/>
        <v>1977.6045847484766</v>
      </c>
    </row>
    <row r="131" spans="1:28" x14ac:dyDescent="0.25">
      <c r="A131" s="2">
        <f t="shared" si="36"/>
        <v>27</v>
      </c>
      <c r="B131" s="16">
        <f ca="1">VLOOKUP(A131,PERIODS!$O$4:$P$33,2,FALSE)</f>
        <v>3.5000000000000003E-2</v>
      </c>
      <c r="C131" s="15"/>
      <c r="D131" s="18">
        <v>117</v>
      </c>
      <c r="E131" s="34">
        <f t="shared" ca="1" si="38"/>
        <v>22342.067437647616</v>
      </c>
      <c r="F131" s="34">
        <f t="shared" ca="1" si="20"/>
        <v>3500.0000000000005</v>
      </c>
      <c r="G131" s="69">
        <f t="shared" ca="1" si="24"/>
        <v>0</v>
      </c>
      <c r="H131" s="34">
        <f t="shared" ca="1" si="25"/>
        <v>-1316.5630213841375</v>
      </c>
      <c r="I131" s="34">
        <f t="shared" ca="1" si="26"/>
        <v>2183.4369786158632</v>
      </c>
      <c r="J131" s="18">
        <f ca="1">SUM(INDIRECT(ADDRESS(ROW(F131),COLUMN(F131),4)):INDIRECT(ADDRESS(ROW(F131)+N$5-1,COLUMN(F131),4)))</f>
        <v>22900</v>
      </c>
      <c r="K131" s="18">
        <f t="shared" ca="1" si="27"/>
        <v>16350</v>
      </c>
      <c r="L131" s="18">
        <f t="shared" ca="1" si="37"/>
        <v>16350</v>
      </c>
      <c r="M131" s="18">
        <f t="shared" ca="1" si="21"/>
        <v>0</v>
      </c>
      <c r="N131" s="34">
        <f t="shared" ca="1" si="28"/>
        <v>20158.630459031752</v>
      </c>
      <c r="P131" s="18">
        <f t="shared" ca="1" si="22"/>
        <v>1316.5630213841375</v>
      </c>
      <c r="Q131" s="47">
        <f ca="1">SUM(L$15:L131)-SUM(M$15:M131)</f>
        <v>16350</v>
      </c>
      <c r="R131" s="47" t="str">
        <f t="shared" ca="1" si="23"/>
        <v>M134</v>
      </c>
      <c r="S131" s="40">
        <f t="shared" ca="1" si="29"/>
        <v>0</v>
      </c>
      <c r="T131" s="46">
        <f t="shared" ca="1" si="30"/>
        <v>50</v>
      </c>
      <c r="X131" s="74">
        <f t="shared" ca="1" si="31"/>
        <v>-1.3165630213841375</v>
      </c>
      <c r="Y131" s="75">
        <f t="shared" ca="1" si="32"/>
        <v>-1.3165630213841375</v>
      </c>
      <c r="Z131" s="74">
        <f t="shared" ca="1" si="33"/>
        <v>0.26805501990632413</v>
      </c>
      <c r="AA131" s="76">
        <f t="shared" ca="1" si="34"/>
        <v>-1316.5630213841375</v>
      </c>
      <c r="AB131" s="76">
        <f t="shared" ca="1" si="35"/>
        <v>268.05501990632411</v>
      </c>
    </row>
    <row r="132" spans="1:28" x14ac:dyDescent="0.25">
      <c r="A132" s="2">
        <f t="shared" si="36"/>
        <v>28</v>
      </c>
      <c r="B132" s="16">
        <f ca="1">VLOOKUP(A132,PERIODS!$O$4:$P$33,2,FALSE)</f>
        <v>0.04</v>
      </c>
      <c r="C132" s="15"/>
      <c r="D132" s="18">
        <v>118</v>
      </c>
      <c r="E132" s="34">
        <f t="shared" ca="1" si="38"/>
        <v>20158.630459031752</v>
      </c>
      <c r="F132" s="34">
        <f t="shared" ca="1" si="20"/>
        <v>4000</v>
      </c>
      <c r="G132" s="69">
        <f t="shared" ca="1" si="24"/>
        <v>0</v>
      </c>
      <c r="H132" s="34">
        <f t="shared" ca="1" si="25"/>
        <v>1959.9639845400536</v>
      </c>
      <c r="I132" s="34">
        <f t="shared" ca="1" si="26"/>
        <v>5959.9639845400534</v>
      </c>
      <c r="J132" s="18">
        <f ca="1">SUM(INDIRECT(ADDRESS(ROW(F132),COLUMN(F132),4)):INDIRECT(ADDRESS(ROW(F132)+N$5-1,COLUMN(F132),4)))</f>
        <v>21900</v>
      </c>
      <c r="K132" s="18">
        <f t="shared" ca="1" si="27"/>
        <v>16350</v>
      </c>
      <c r="L132" s="18">
        <f t="shared" ca="1" si="37"/>
        <v>0</v>
      </c>
      <c r="M132" s="18">
        <f t="shared" ca="1" si="21"/>
        <v>0</v>
      </c>
      <c r="N132" s="34">
        <f t="shared" ca="1" si="28"/>
        <v>14198.6664744917</v>
      </c>
      <c r="P132" s="18">
        <f t="shared" ca="1" si="22"/>
        <v>1959.9639845400536</v>
      </c>
      <c r="Q132" s="47">
        <f ca="1">SUM(L$15:L132)-SUM(M$15:M132)</f>
        <v>16350</v>
      </c>
      <c r="R132" s="47" t="str">
        <f t="shared" ca="1" si="23"/>
        <v>M135</v>
      </c>
      <c r="S132" s="40">
        <f t="shared" ca="1" si="29"/>
        <v>0</v>
      </c>
      <c r="T132" s="46">
        <f t="shared" ca="1" si="30"/>
        <v>66</v>
      </c>
      <c r="X132" s="74">
        <f t="shared" ca="1" si="31"/>
        <v>1.9914620412755906</v>
      </c>
      <c r="Y132" s="75">
        <f t="shared" ca="1" si="32"/>
        <v>1.9599639845400536</v>
      </c>
      <c r="Z132" s="74">
        <f t="shared" ca="1" si="33"/>
        <v>7.0990713842313315</v>
      </c>
      <c r="AA132" s="76">
        <f t="shared" ca="1" si="34"/>
        <v>1959.9639845400536</v>
      </c>
      <c r="AB132" s="76">
        <f t="shared" ca="1" si="35"/>
        <v>7099.0713842313316</v>
      </c>
    </row>
    <row r="133" spans="1:28" x14ac:dyDescent="0.25">
      <c r="A133" s="2">
        <f t="shared" si="36"/>
        <v>29</v>
      </c>
      <c r="B133" s="16">
        <f ca="1">VLOOKUP(A133,PERIODS!$O$4:$P$33,2,FALSE)</f>
        <v>0.04</v>
      </c>
      <c r="C133" s="15"/>
      <c r="D133" s="18">
        <v>119</v>
      </c>
      <c r="E133" s="34">
        <f t="shared" ca="1" si="38"/>
        <v>14198.6664744917</v>
      </c>
      <c r="F133" s="34">
        <f t="shared" ca="1" si="20"/>
        <v>4000</v>
      </c>
      <c r="G133" s="69">
        <f t="shared" ca="1" si="24"/>
        <v>0</v>
      </c>
      <c r="H133" s="34">
        <f t="shared" ca="1" si="25"/>
        <v>-48.275544310999784</v>
      </c>
      <c r="I133" s="34">
        <f t="shared" ca="1" si="26"/>
        <v>3951.724455689</v>
      </c>
      <c r="J133" s="18">
        <f ca="1">SUM(INDIRECT(ADDRESS(ROW(F133),COLUMN(F133),4)):INDIRECT(ADDRESS(ROW(F133)+N$5-1,COLUMN(F133),4)))</f>
        <v>21200</v>
      </c>
      <c r="K133" s="18">
        <f t="shared" ca="1" si="27"/>
        <v>16350</v>
      </c>
      <c r="L133" s="18">
        <f t="shared" ca="1" si="37"/>
        <v>0</v>
      </c>
      <c r="M133" s="18">
        <f t="shared" ca="1" si="21"/>
        <v>0</v>
      </c>
      <c r="N133" s="34">
        <f t="shared" ca="1" si="28"/>
        <v>10246.9420188027</v>
      </c>
      <c r="P133" s="18">
        <f t="shared" ca="1" si="22"/>
        <v>48.275544310999784</v>
      </c>
      <c r="Q133" s="47">
        <f ca="1">SUM(L$15:L133)-SUM(M$15:M133)</f>
        <v>16350</v>
      </c>
      <c r="R133" s="47" t="str">
        <f t="shared" ca="1" si="23"/>
        <v>M136</v>
      </c>
      <c r="S133" s="40">
        <f t="shared" ca="1" si="29"/>
        <v>0</v>
      </c>
      <c r="T133" s="46">
        <f t="shared" ca="1" si="30"/>
        <v>15</v>
      </c>
      <c r="X133" s="74">
        <f t="shared" ca="1" si="31"/>
        <v>-4.8275544310999785E-2</v>
      </c>
      <c r="Y133" s="75">
        <f t="shared" ca="1" si="32"/>
        <v>-4.8275544310999785E-2</v>
      </c>
      <c r="Z133" s="74">
        <f t="shared" ca="1" si="33"/>
        <v>0.95287119266471354</v>
      </c>
      <c r="AA133" s="76">
        <f t="shared" ca="1" si="34"/>
        <v>-48.275544310999784</v>
      </c>
      <c r="AB133" s="76">
        <f t="shared" ca="1" si="35"/>
        <v>952.87119266471359</v>
      </c>
    </row>
    <row r="134" spans="1:28" x14ac:dyDescent="0.25">
      <c r="A134" s="2">
        <f t="shared" si="36"/>
        <v>30</v>
      </c>
      <c r="B134" s="16">
        <f ca="1">VLOOKUP(A134,PERIODS!$O$4:$P$33,2,FALSE)</f>
        <v>0.04</v>
      </c>
      <c r="C134" s="15"/>
      <c r="D134" s="18">
        <v>120</v>
      </c>
      <c r="E134" s="34">
        <f t="shared" ca="1" si="38"/>
        <v>10246.9420188027</v>
      </c>
      <c r="F134" s="34">
        <f t="shared" ca="1" si="20"/>
        <v>4000</v>
      </c>
      <c r="G134" s="69">
        <f t="shared" ca="1" si="24"/>
        <v>0</v>
      </c>
      <c r="H134" s="34">
        <f t="shared" ca="1" si="25"/>
        <v>1273.8588364731529</v>
      </c>
      <c r="I134" s="34">
        <f t="shared" ca="1" si="26"/>
        <v>5273.8588364731531</v>
      </c>
      <c r="J134" s="18">
        <f ca="1">SUM(INDIRECT(ADDRESS(ROW(F134),COLUMN(F134),4)):INDIRECT(ADDRESS(ROW(F134)+N$5-1,COLUMN(F134),4)))</f>
        <v>20500</v>
      </c>
      <c r="K134" s="18">
        <f t="shared" ca="1" si="27"/>
        <v>0</v>
      </c>
      <c r="L134" s="18">
        <f t="shared" ca="1" si="37"/>
        <v>0</v>
      </c>
      <c r="M134" s="18">
        <f t="shared" ca="1" si="21"/>
        <v>16350</v>
      </c>
      <c r="N134" s="34">
        <f t="shared" ca="1" si="28"/>
        <v>21323.083182329545</v>
      </c>
      <c r="P134" s="18">
        <f t="shared" ca="1" si="22"/>
        <v>1273.8588364731529</v>
      </c>
      <c r="Q134" s="47">
        <f ca="1">SUM(L$15:L134)-SUM(M$15:M134)</f>
        <v>0</v>
      </c>
      <c r="R134" s="47" t="str">
        <f t="shared" ca="1" si="23"/>
        <v>M137</v>
      </c>
      <c r="S134" s="40">
        <f t="shared" ca="1" si="29"/>
        <v>0</v>
      </c>
      <c r="T134" s="46">
        <f t="shared" ca="1" si="30"/>
        <v>53</v>
      </c>
      <c r="X134" s="74">
        <f t="shared" ca="1" si="31"/>
        <v>1.2738588364731529</v>
      </c>
      <c r="Y134" s="75">
        <f t="shared" ca="1" si="32"/>
        <v>1.2738588364731529</v>
      </c>
      <c r="Z134" s="74">
        <f t="shared" ca="1" si="33"/>
        <v>3.5746198558822342</v>
      </c>
      <c r="AA134" s="76">
        <f t="shared" ca="1" si="34"/>
        <v>1273.8588364731529</v>
      </c>
      <c r="AB134" s="76">
        <f t="shared" ca="1" si="35"/>
        <v>3574.6198558822343</v>
      </c>
    </row>
    <row r="135" spans="1:28" x14ac:dyDescent="0.25">
      <c r="A135" s="2">
        <f t="shared" si="36"/>
        <v>1</v>
      </c>
      <c r="B135" s="16">
        <f ca="1">VLOOKUP(A135,PERIODS!$O$4:$P$33,2,FALSE)</f>
        <v>2.4E-2</v>
      </c>
      <c r="C135" s="15"/>
      <c r="D135" s="18">
        <v>121</v>
      </c>
      <c r="E135" s="34">
        <f t="shared" ca="1" si="38"/>
        <v>21323.083182329545</v>
      </c>
      <c r="F135" s="34">
        <f t="shared" ca="1" si="20"/>
        <v>2400</v>
      </c>
      <c r="G135" s="69">
        <f t="shared" ca="1" si="24"/>
        <v>0</v>
      </c>
      <c r="H135" s="34">
        <f t="shared" ca="1" si="25"/>
        <v>806.33659219373783</v>
      </c>
      <c r="I135" s="34">
        <f t="shared" ca="1" si="26"/>
        <v>3206.3365921937379</v>
      </c>
      <c r="J135" s="18">
        <f ca="1">SUM(INDIRECT(ADDRESS(ROW(F135),COLUMN(F135),4)):INDIRECT(ADDRESS(ROW(F135)+N$5-1,COLUMN(F135),4)))</f>
        <v>19800</v>
      </c>
      <c r="K135" s="18">
        <f t="shared" ca="1" si="27"/>
        <v>0</v>
      </c>
      <c r="L135" s="18">
        <f t="shared" ca="1" si="37"/>
        <v>0</v>
      </c>
      <c r="M135" s="18">
        <f t="shared" ca="1" si="21"/>
        <v>0</v>
      </c>
      <c r="N135" s="34">
        <f t="shared" ca="1" si="28"/>
        <v>18116.746590135808</v>
      </c>
      <c r="P135" s="18">
        <f t="shared" ca="1" si="22"/>
        <v>806.33659219373783</v>
      </c>
      <c r="Q135" s="47">
        <f ca="1">SUM(L$15:L135)-SUM(M$15:M135)</f>
        <v>0</v>
      </c>
      <c r="R135" s="47" t="str">
        <f t="shared" ca="1" si="23"/>
        <v>M138</v>
      </c>
      <c r="S135" s="40">
        <f t="shared" ca="1" si="29"/>
        <v>0</v>
      </c>
      <c r="T135" s="46">
        <f t="shared" ca="1" si="30"/>
        <v>88</v>
      </c>
      <c r="X135" s="74">
        <f t="shared" ca="1" si="31"/>
        <v>0.80633659219373788</v>
      </c>
      <c r="Y135" s="75">
        <f t="shared" ca="1" si="32"/>
        <v>0.80633659219373788</v>
      </c>
      <c r="Z135" s="74">
        <f t="shared" ca="1" si="33"/>
        <v>2.2396880486958146</v>
      </c>
      <c r="AA135" s="76">
        <f t="shared" ca="1" si="34"/>
        <v>806.33659219373783</v>
      </c>
      <c r="AB135" s="76">
        <f t="shared" ca="1" si="35"/>
        <v>2239.6880486958148</v>
      </c>
    </row>
    <row r="136" spans="1:28" x14ac:dyDescent="0.25">
      <c r="A136" s="2">
        <f t="shared" si="36"/>
        <v>2</v>
      </c>
      <c r="B136" s="16">
        <f ca="1">VLOOKUP(A136,PERIODS!$O$4:$P$33,2,FALSE)</f>
        <v>2.5000000000000001E-2</v>
      </c>
      <c r="C136" s="15"/>
      <c r="D136" s="18">
        <v>122</v>
      </c>
      <c r="E136" s="34">
        <f t="shared" ca="1" si="38"/>
        <v>18116.746590135808</v>
      </c>
      <c r="F136" s="34">
        <f t="shared" ca="1" si="20"/>
        <v>2500</v>
      </c>
      <c r="G136" s="69">
        <f t="shared" ca="1" si="24"/>
        <v>0</v>
      </c>
      <c r="H136" s="34">
        <f t="shared" ca="1" si="25"/>
        <v>1254.6341245710723</v>
      </c>
      <c r="I136" s="34">
        <f t="shared" ca="1" si="26"/>
        <v>3754.6341245710723</v>
      </c>
      <c r="J136" s="18">
        <f ca="1">SUM(INDIRECT(ADDRESS(ROW(F136),COLUMN(F136),4)):INDIRECT(ADDRESS(ROW(F136)+N$5-1,COLUMN(F136),4)))</f>
        <v>20700</v>
      </c>
      <c r="K136" s="18">
        <f t="shared" ca="1" si="27"/>
        <v>16350</v>
      </c>
      <c r="L136" s="18">
        <f t="shared" ca="1" si="37"/>
        <v>16350</v>
      </c>
      <c r="M136" s="18">
        <f t="shared" ca="1" si="21"/>
        <v>0</v>
      </c>
      <c r="N136" s="34">
        <f t="shared" ca="1" si="28"/>
        <v>14362.112465564736</v>
      </c>
      <c r="P136" s="18">
        <f t="shared" ca="1" si="22"/>
        <v>1254.6341245710723</v>
      </c>
      <c r="Q136" s="47">
        <f ca="1">SUM(L$15:L136)-SUM(M$15:M136)</f>
        <v>16350</v>
      </c>
      <c r="R136" s="47" t="str">
        <f t="shared" ca="1" si="23"/>
        <v>M139</v>
      </c>
      <c r="S136" s="40">
        <f t="shared" ca="1" si="29"/>
        <v>0</v>
      </c>
      <c r="T136" s="46">
        <f t="shared" ca="1" si="30"/>
        <v>14</v>
      </c>
      <c r="X136" s="74">
        <f t="shared" ca="1" si="31"/>
        <v>1.2546341245710724</v>
      </c>
      <c r="Y136" s="75">
        <f t="shared" ca="1" si="32"/>
        <v>1.2546341245710724</v>
      </c>
      <c r="Z136" s="74">
        <f t="shared" ca="1" si="33"/>
        <v>3.5065551772322223</v>
      </c>
      <c r="AA136" s="76">
        <f t="shared" ca="1" si="34"/>
        <v>1254.6341245710723</v>
      </c>
      <c r="AB136" s="76">
        <f t="shared" ca="1" si="35"/>
        <v>3506.5551772322224</v>
      </c>
    </row>
    <row r="137" spans="1:28" x14ac:dyDescent="0.25">
      <c r="A137" s="2">
        <f t="shared" si="36"/>
        <v>3</v>
      </c>
      <c r="B137" s="16">
        <f ca="1">VLOOKUP(A137,PERIODS!$O$4:$P$33,2,FALSE)</f>
        <v>2.5000000000000001E-2</v>
      </c>
      <c r="C137" s="15"/>
      <c r="D137" s="18">
        <v>123</v>
      </c>
      <c r="E137" s="34">
        <f t="shared" ca="1" si="38"/>
        <v>14362.112465564736</v>
      </c>
      <c r="F137" s="34">
        <f t="shared" ca="1" si="20"/>
        <v>2500</v>
      </c>
      <c r="G137" s="69">
        <f t="shared" ca="1" si="24"/>
        <v>0</v>
      </c>
      <c r="H137" s="34">
        <f t="shared" ca="1" si="25"/>
        <v>-1270.7400765571886</v>
      </c>
      <c r="I137" s="34">
        <f t="shared" ca="1" si="26"/>
        <v>1229.2599234428114</v>
      </c>
      <c r="J137" s="18">
        <f ca="1">SUM(INDIRECT(ADDRESS(ROW(F137),COLUMN(F137),4)):INDIRECT(ADDRESS(ROW(F137)+N$5-1,COLUMN(F137),4)))</f>
        <v>21500</v>
      </c>
      <c r="K137" s="18">
        <f t="shared" ca="1" si="27"/>
        <v>16350</v>
      </c>
      <c r="L137" s="18">
        <f t="shared" ca="1" si="37"/>
        <v>0</v>
      </c>
      <c r="M137" s="18">
        <f t="shared" ca="1" si="21"/>
        <v>0</v>
      </c>
      <c r="N137" s="34">
        <f t="shared" ca="1" si="28"/>
        <v>13132.852542121926</v>
      </c>
      <c r="P137" s="18">
        <f t="shared" ca="1" si="22"/>
        <v>1270.7400765571886</v>
      </c>
      <c r="Q137" s="47">
        <f ca="1">SUM(L$15:L137)-SUM(M$15:M137)</f>
        <v>16350</v>
      </c>
      <c r="R137" s="47" t="str">
        <f t="shared" ca="1" si="23"/>
        <v>M140</v>
      </c>
      <c r="S137" s="40">
        <f t="shared" ca="1" si="29"/>
        <v>0</v>
      </c>
      <c r="T137" s="46">
        <f t="shared" ca="1" si="30"/>
        <v>44</v>
      </c>
      <c r="X137" s="74">
        <f t="shared" ca="1" si="31"/>
        <v>-1.2707400765571886</v>
      </c>
      <c r="Y137" s="75">
        <f t="shared" ca="1" si="32"/>
        <v>-1.2707400765571886</v>
      </c>
      <c r="Z137" s="74">
        <f t="shared" ca="1" si="33"/>
        <v>0.28062386176722398</v>
      </c>
      <c r="AA137" s="76">
        <f t="shared" ca="1" si="34"/>
        <v>-1270.7400765571886</v>
      </c>
      <c r="AB137" s="76">
        <f t="shared" ca="1" si="35"/>
        <v>280.62386176722396</v>
      </c>
    </row>
    <row r="138" spans="1:28" x14ac:dyDescent="0.25">
      <c r="A138" s="2">
        <f t="shared" si="36"/>
        <v>4</v>
      </c>
      <c r="B138" s="16">
        <f ca="1">VLOOKUP(A138,PERIODS!$O$4:$P$33,2,FALSE)</f>
        <v>2.5000000000000001E-2</v>
      </c>
      <c r="C138" s="15"/>
      <c r="D138" s="18">
        <v>124</v>
      </c>
      <c r="E138" s="34">
        <f t="shared" ca="1" si="38"/>
        <v>13132.852542121926</v>
      </c>
      <c r="F138" s="34">
        <f t="shared" ca="1" si="20"/>
        <v>2500</v>
      </c>
      <c r="G138" s="69">
        <f t="shared" ca="1" si="24"/>
        <v>0</v>
      </c>
      <c r="H138" s="34">
        <f t="shared" ca="1" si="25"/>
        <v>-1461.3172662677612</v>
      </c>
      <c r="I138" s="34">
        <f t="shared" ca="1" si="26"/>
        <v>1038.6827337322388</v>
      </c>
      <c r="J138" s="18">
        <f ca="1">SUM(INDIRECT(ADDRESS(ROW(F138),COLUMN(F138),4)):INDIRECT(ADDRESS(ROW(F138)+N$5-1,COLUMN(F138),4)))</f>
        <v>22300</v>
      </c>
      <c r="K138" s="18">
        <f t="shared" ca="1" si="27"/>
        <v>16350</v>
      </c>
      <c r="L138" s="18">
        <f t="shared" ca="1" si="37"/>
        <v>0</v>
      </c>
      <c r="M138" s="18">
        <f t="shared" ca="1" si="21"/>
        <v>0</v>
      </c>
      <c r="N138" s="34">
        <f t="shared" ca="1" si="28"/>
        <v>12094.169808389686</v>
      </c>
      <c r="P138" s="18">
        <f t="shared" ca="1" si="22"/>
        <v>1461.3172662677612</v>
      </c>
      <c r="Q138" s="47">
        <f ca="1">SUM(L$15:L138)-SUM(M$15:M138)</f>
        <v>16350</v>
      </c>
      <c r="R138" s="47" t="str">
        <f t="shared" ca="1" si="23"/>
        <v>M141</v>
      </c>
      <c r="S138" s="40">
        <f t="shared" ca="1" si="29"/>
        <v>0</v>
      </c>
      <c r="T138" s="46">
        <f t="shared" ca="1" si="30"/>
        <v>67</v>
      </c>
      <c r="X138" s="74">
        <f t="shared" ca="1" si="31"/>
        <v>-1.4613172662677612</v>
      </c>
      <c r="Y138" s="75">
        <f t="shared" ca="1" si="32"/>
        <v>-1.4613172662677612</v>
      </c>
      <c r="Z138" s="74">
        <f t="shared" ca="1" si="33"/>
        <v>0.23193055911754479</v>
      </c>
      <c r="AA138" s="76">
        <f t="shared" ca="1" si="34"/>
        <v>-1461.3172662677612</v>
      </c>
      <c r="AB138" s="76">
        <f t="shared" ca="1" si="35"/>
        <v>231.93055911754479</v>
      </c>
    </row>
    <row r="139" spans="1:28" x14ac:dyDescent="0.25">
      <c r="A139" s="2">
        <f t="shared" si="36"/>
        <v>5</v>
      </c>
      <c r="B139" s="16">
        <f ca="1">VLOOKUP(A139,PERIODS!$O$4:$P$33,2,FALSE)</f>
        <v>3.3000000000000002E-2</v>
      </c>
      <c r="C139" s="15"/>
      <c r="D139" s="18">
        <v>125</v>
      </c>
      <c r="E139" s="34">
        <f t="shared" ca="1" si="38"/>
        <v>12094.169808389686</v>
      </c>
      <c r="F139" s="34">
        <f t="shared" ca="1" si="20"/>
        <v>3300</v>
      </c>
      <c r="G139" s="69">
        <f t="shared" ca="1" si="24"/>
        <v>0</v>
      </c>
      <c r="H139" s="34">
        <f t="shared" ca="1" si="25"/>
        <v>836.2556057976268</v>
      </c>
      <c r="I139" s="34">
        <f t="shared" ca="1" si="26"/>
        <v>4136.2556057976271</v>
      </c>
      <c r="J139" s="18">
        <f ca="1">SUM(INDIRECT(ADDRESS(ROW(F139),COLUMN(F139),4)):INDIRECT(ADDRESS(ROW(F139)+N$5-1,COLUMN(F139),4)))</f>
        <v>23100</v>
      </c>
      <c r="K139" s="18">
        <f t="shared" ca="1" si="27"/>
        <v>0</v>
      </c>
      <c r="L139" s="18">
        <f t="shared" ca="1" si="37"/>
        <v>0</v>
      </c>
      <c r="M139" s="18">
        <f t="shared" ca="1" si="21"/>
        <v>16350</v>
      </c>
      <c r="N139" s="34">
        <f t="shared" ca="1" si="28"/>
        <v>24307.914202592059</v>
      </c>
      <c r="P139" s="18">
        <f t="shared" ca="1" si="22"/>
        <v>836.2556057976268</v>
      </c>
      <c r="Q139" s="47">
        <f ca="1">SUM(L$15:L139)-SUM(M$15:M139)</f>
        <v>0</v>
      </c>
      <c r="R139" s="47" t="str">
        <f t="shared" ca="1" si="23"/>
        <v>M142</v>
      </c>
      <c r="S139" s="40">
        <f t="shared" ca="1" si="29"/>
        <v>0</v>
      </c>
      <c r="T139" s="46">
        <f t="shared" ca="1" si="30"/>
        <v>11</v>
      </c>
      <c r="X139" s="74">
        <f t="shared" ca="1" si="31"/>
        <v>0.83625560579762681</v>
      </c>
      <c r="Y139" s="75">
        <f t="shared" ca="1" si="32"/>
        <v>0.83625560579762681</v>
      </c>
      <c r="Z139" s="74">
        <f t="shared" ca="1" si="33"/>
        <v>2.3077098037517274</v>
      </c>
      <c r="AA139" s="76">
        <f t="shared" ca="1" si="34"/>
        <v>836.2556057976268</v>
      </c>
      <c r="AB139" s="76">
        <f t="shared" ca="1" si="35"/>
        <v>2307.7098037517276</v>
      </c>
    </row>
    <row r="140" spans="1:28" x14ac:dyDescent="0.25">
      <c r="A140" s="2">
        <f t="shared" si="36"/>
        <v>6</v>
      </c>
      <c r="B140" s="16">
        <f ca="1">VLOOKUP(A140,PERIODS!$O$4:$P$33,2,FALSE)</f>
        <v>3.3000000000000002E-2</v>
      </c>
      <c r="C140" s="15"/>
      <c r="D140" s="18">
        <v>126</v>
      </c>
      <c r="E140" s="34">
        <f t="shared" ca="1" si="38"/>
        <v>24307.914202592059</v>
      </c>
      <c r="F140" s="34">
        <f t="shared" ca="1" si="20"/>
        <v>3300</v>
      </c>
      <c r="G140" s="69">
        <f t="shared" ca="1" si="24"/>
        <v>0</v>
      </c>
      <c r="H140" s="34">
        <f t="shared" ca="1" si="25"/>
        <v>491.82494120013274</v>
      </c>
      <c r="I140" s="34">
        <f t="shared" ca="1" si="26"/>
        <v>3791.8249412001328</v>
      </c>
      <c r="J140" s="18">
        <f ca="1">SUM(INDIRECT(ADDRESS(ROW(F140),COLUMN(F140),4)):INDIRECT(ADDRESS(ROW(F140)+N$5-1,COLUMN(F140),4)))</f>
        <v>23100</v>
      </c>
      <c r="K140" s="18">
        <f t="shared" ca="1" si="27"/>
        <v>0</v>
      </c>
      <c r="L140" s="18">
        <f t="shared" ca="1" si="37"/>
        <v>0</v>
      </c>
      <c r="M140" s="18">
        <f t="shared" ca="1" si="21"/>
        <v>0</v>
      </c>
      <c r="N140" s="34">
        <f t="shared" ca="1" si="28"/>
        <v>20516.089261391928</v>
      </c>
      <c r="P140" s="18">
        <f t="shared" ca="1" si="22"/>
        <v>491.82494120013274</v>
      </c>
      <c r="Q140" s="47">
        <f ca="1">SUM(L$15:L140)-SUM(M$15:M140)</f>
        <v>0</v>
      </c>
      <c r="R140" s="47" t="str">
        <f t="shared" ca="1" si="23"/>
        <v>M143</v>
      </c>
      <c r="S140" s="40">
        <f t="shared" ca="1" si="29"/>
        <v>0</v>
      </c>
      <c r="T140" s="46">
        <f t="shared" ca="1" si="30"/>
        <v>81</v>
      </c>
      <c r="X140" s="74">
        <f t="shared" ca="1" si="31"/>
        <v>0.49182494120013276</v>
      </c>
      <c r="Y140" s="75">
        <f t="shared" ca="1" si="32"/>
        <v>0.49182494120013276</v>
      </c>
      <c r="Z140" s="74">
        <f t="shared" ca="1" si="33"/>
        <v>1.6352978208725024</v>
      </c>
      <c r="AA140" s="76">
        <f t="shared" ca="1" si="34"/>
        <v>491.82494120013274</v>
      </c>
      <c r="AB140" s="76">
        <f t="shared" ca="1" si="35"/>
        <v>1635.2978208725024</v>
      </c>
    </row>
    <row r="141" spans="1:28" x14ac:dyDescent="0.25">
      <c r="A141" s="2">
        <f t="shared" si="36"/>
        <v>7</v>
      </c>
      <c r="B141" s="16">
        <f ca="1">VLOOKUP(A141,PERIODS!$O$4:$P$33,2,FALSE)</f>
        <v>3.3000000000000002E-2</v>
      </c>
      <c r="C141" s="15"/>
      <c r="D141" s="18">
        <v>127</v>
      </c>
      <c r="E141" s="34">
        <f t="shared" ca="1" si="38"/>
        <v>20516.089261391928</v>
      </c>
      <c r="F141" s="34">
        <f t="shared" ca="1" si="20"/>
        <v>3300</v>
      </c>
      <c r="G141" s="69">
        <f t="shared" ca="1" si="24"/>
        <v>0</v>
      </c>
      <c r="H141" s="34">
        <f t="shared" ca="1" si="25"/>
        <v>1509.2255026914004</v>
      </c>
      <c r="I141" s="34">
        <f t="shared" ca="1" si="26"/>
        <v>4809.2255026914008</v>
      </c>
      <c r="J141" s="18">
        <f ca="1">SUM(INDIRECT(ADDRESS(ROW(F141),COLUMN(F141),4)):INDIRECT(ADDRESS(ROW(F141)+N$5-1,COLUMN(F141),4)))</f>
        <v>23100</v>
      </c>
      <c r="K141" s="18">
        <f t="shared" ca="1" si="27"/>
        <v>16350</v>
      </c>
      <c r="L141" s="18">
        <f t="shared" ca="1" si="37"/>
        <v>16350</v>
      </c>
      <c r="M141" s="18">
        <f t="shared" ca="1" si="21"/>
        <v>0</v>
      </c>
      <c r="N141" s="34">
        <f t="shared" ca="1" si="28"/>
        <v>15706.863758700527</v>
      </c>
      <c r="P141" s="18">
        <f t="shared" ca="1" si="22"/>
        <v>1509.2255026914004</v>
      </c>
      <c r="Q141" s="47">
        <f ca="1">SUM(L$15:L141)-SUM(M$15:M141)</f>
        <v>16350</v>
      </c>
      <c r="R141" s="47" t="str">
        <f t="shared" ca="1" si="23"/>
        <v>M144</v>
      </c>
      <c r="S141" s="40">
        <f t="shared" ca="1" si="29"/>
        <v>0</v>
      </c>
      <c r="T141" s="46">
        <f t="shared" ca="1" si="30"/>
        <v>30</v>
      </c>
      <c r="X141" s="74">
        <f t="shared" ca="1" si="31"/>
        <v>1.5092255026914003</v>
      </c>
      <c r="Y141" s="75">
        <f t="shared" ca="1" si="32"/>
        <v>1.5092255026914003</v>
      </c>
      <c r="Z141" s="74">
        <f t="shared" ca="1" si="33"/>
        <v>4.5232262108177279</v>
      </c>
      <c r="AA141" s="76">
        <f t="shared" ca="1" si="34"/>
        <v>1509.2255026914004</v>
      </c>
      <c r="AB141" s="76">
        <f t="shared" ca="1" si="35"/>
        <v>4523.2262108177283</v>
      </c>
    </row>
    <row r="142" spans="1:28" x14ac:dyDescent="0.25">
      <c r="A142" s="2">
        <f t="shared" si="36"/>
        <v>8</v>
      </c>
      <c r="B142" s="16">
        <f ca="1">VLOOKUP(A142,PERIODS!$O$4:$P$33,2,FALSE)</f>
        <v>3.3000000000000002E-2</v>
      </c>
      <c r="C142" s="15"/>
      <c r="D142" s="18">
        <v>128</v>
      </c>
      <c r="E142" s="34">
        <f t="shared" ca="1" si="38"/>
        <v>15706.863758700527</v>
      </c>
      <c r="F142" s="34">
        <f t="shared" ca="1" si="20"/>
        <v>3300</v>
      </c>
      <c r="G142" s="69">
        <f t="shared" ca="1" si="24"/>
        <v>0</v>
      </c>
      <c r="H142" s="34">
        <f t="shared" ca="1" si="25"/>
        <v>108.96202302927158</v>
      </c>
      <c r="I142" s="34">
        <f t="shared" ca="1" si="26"/>
        <v>3408.9620230292717</v>
      </c>
      <c r="J142" s="18">
        <f ca="1">SUM(INDIRECT(ADDRESS(ROW(F142),COLUMN(F142),4)):INDIRECT(ADDRESS(ROW(F142)+N$5-1,COLUMN(F142),4)))</f>
        <v>23100</v>
      </c>
      <c r="K142" s="18">
        <f t="shared" ca="1" si="27"/>
        <v>16350</v>
      </c>
      <c r="L142" s="18">
        <f t="shared" ca="1" si="37"/>
        <v>0</v>
      </c>
      <c r="M142" s="18">
        <f t="shared" ca="1" si="21"/>
        <v>0</v>
      </c>
      <c r="N142" s="34">
        <f t="shared" ca="1" si="28"/>
        <v>12297.901735671256</v>
      </c>
      <c r="P142" s="18">
        <f t="shared" ca="1" si="22"/>
        <v>108.96202302927158</v>
      </c>
      <c r="Q142" s="47">
        <f ca="1">SUM(L$15:L142)-SUM(M$15:M142)</f>
        <v>16350</v>
      </c>
      <c r="R142" s="47" t="str">
        <f t="shared" ca="1" si="23"/>
        <v>M145</v>
      </c>
      <c r="S142" s="40">
        <f t="shared" ca="1" si="29"/>
        <v>0</v>
      </c>
      <c r="T142" s="46">
        <f t="shared" ca="1" si="30"/>
        <v>59</v>
      </c>
      <c r="X142" s="74">
        <f t="shared" ca="1" si="31"/>
        <v>0.10896202302927158</v>
      </c>
      <c r="Y142" s="75">
        <f t="shared" ca="1" si="32"/>
        <v>0.10896202302927158</v>
      </c>
      <c r="Z142" s="74">
        <f t="shared" ca="1" si="33"/>
        <v>1.1151200006576729</v>
      </c>
      <c r="AA142" s="76">
        <f t="shared" ca="1" si="34"/>
        <v>108.96202302927158</v>
      </c>
      <c r="AB142" s="76">
        <f t="shared" ca="1" si="35"/>
        <v>1115.120000657673</v>
      </c>
    </row>
    <row r="143" spans="1:28" x14ac:dyDescent="0.25">
      <c r="A143" s="2">
        <f t="shared" si="36"/>
        <v>9</v>
      </c>
      <c r="B143" s="16">
        <f ca="1">VLOOKUP(A143,PERIODS!$O$4:$P$33,2,FALSE)</f>
        <v>3.3000000000000002E-2</v>
      </c>
      <c r="C143" s="15"/>
      <c r="D143" s="18">
        <v>129</v>
      </c>
      <c r="E143" s="34">
        <f t="shared" ca="1" si="38"/>
        <v>12297.901735671256</v>
      </c>
      <c r="F143" s="34">
        <f t="shared" ref="F143:F206" ca="1" si="39">F$2*B143</f>
        <v>3300</v>
      </c>
      <c r="G143" s="69">
        <f t="shared" ca="1" si="24"/>
        <v>0</v>
      </c>
      <c r="H143" s="34">
        <f t="shared" ca="1" si="25"/>
        <v>-590.98632537749756</v>
      </c>
      <c r="I143" s="34">
        <f t="shared" ca="1" si="26"/>
        <v>2709.0136746225025</v>
      </c>
      <c r="J143" s="18">
        <f ca="1">SUM(INDIRECT(ADDRESS(ROW(F143),COLUMN(F143),4)):INDIRECT(ADDRESS(ROW(F143)+N$5-1,COLUMN(F143),4)))</f>
        <v>23100</v>
      </c>
      <c r="K143" s="18">
        <f t="shared" ca="1" si="27"/>
        <v>16350</v>
      </c>
      <c r="L143" s="18">
        <f t="shared" ca="1" si="37"/>
        <v>0</v>
      </c>
      <c r="M143" s="18">
        <f t="shared" ref="M143:M206" ca="1" si="40">SUMIF($R$15:$R$8014,ADDRESS(ROW(M143),COLUMN(M143),4),$L$15:$L$8014)</f>
        <v>0</v>
      </c>
      <c r="N143" s="34">
        <f t="shared" ca="1" si="28"/>
        <v>9588.888061048754</v>
      </c>
      <c r="P143" s="18">
        <f t="shared" ref="P143:P206" ca="1" si="41">ABS(H143)</f>
        <v>590.98632537749756</v>
      </c>
      <c r="Q143" s="47">
        <f ca="1">SUM(L$15:L143)-SUM(M$15:M143)</f>
        <v>16350</v>
      </c>
      <c r="R143" s="47" t="str">
        <f t="shared" ref="R143:R206" ca="1" si="42">ADDRESS(ROW(M143)+$N$3+RANDBETWEEN(-$N$4,$N$4),COLUMN(M143),4)</f>
        <v>M146</v>
      </c>
      <c r="S143" s="40">
        <f t="shared" ca="1" si="29"/>
        <v>0</v>
      </c>
      <c r="T143" s="46">
        <f t="shared" ca="1" si="30"/>
        <v>73</v>
      </c>
      <c r="X143" s="74">
        <f t="shared" ca="1" si="31"/>
        <v>-0.59098632537749751</v>
      </c>
      <c r="Y143" s="75">
        <f t="shared" ca="1" si="32"/>
        <v>-0.59098632537749751</v>
      </c>
      <c r="Z143" s="74">
        <f t="shared" ca="1" si="33"/>
        <v>0.55378080721276091</v>
      </c>
      <c r="AA143" s="76">
        <f t="shared" ca="1" si="34"/>
        <v>-590.98632537749756</v>
      </c>
      <c r="AB143" s="76">
        <f t="shared" ca="1" si="35"/>
        <v>553.78080721276092</v>
      </c>
    </row>
    <row r="144" spans="1:28" x14ac:dyDescent="0.25">
      <c r="A144" s="2">
        <f t="shared" si="36"/>
        <v>10</v>
      </c>
      <c r="B144" s="16">
        <f ca="1">VLOOKUP(A144,PERIODS!$O$4:$P$33,2,FALSE)</f>
        <v>3.3000000000000002E-2</v>
      </c>
      <c r="C144" s="15"/>
      <c r="D144" s="18">
        <v>130</v>
      </c>
      <c r="E144" s="34">
        <f t="shared" ca="1" si="38"/>
        <v>9588.888061048754</v>
      </c>
      <c r="F144" s="34">
        <f t="shared" ca="1" si="39"/>
        <v>3300</v>
      </c>
      <c r="G144" s="69">
        <f t="shared" ref="G144:G207" ca="1" si="43">((2*RAND()*$F$5)-$F$5)*E144</f>
        <v>0</v>
      </c>
      <c r="H144" s="34">
        <f t="shared" ref="H144:H207" ca="1" si="44">IF($S$3="NORM",AA144,IF($S$3="LOGNORM",AB144,0))</f>
        <v>245.15697311348285</v>
      </c>
      <c r="I144" s="34">
        <f t="shared" ref="I144:I207" ca="1" si="45">IF(F144+H144&lt;0,0,F144+H144)</f>
        <v>3545.1569731134828</v>
      </c>
      <c r="J144" s="18">
        <f ca="1">SUM(INDIRECT(ADDRESS(ROW(F144),COLUMN(F144),4)):INDIRECT(ADDRESS(ROW(F144)+N$5-1,COLUMN(F144),4)))</f>
        <v>23100</v>
      </c>
      <c r="K144" s="18">
        <f t="shared" ref="K144:K207" ca="1" si="46">Q144</f>
        <v>0</v>
      </c>
      <c r="L144" s="18">
        <f t="shared" ca="1" si="37"/>
        <v>0</v>
      </c>
      <c r="M144" s="18">
        <f t="shared" ca="1" si="40"/>
        <v>16350</v>
      </c>
      <c r="N144" s="34">
        <f t="shared" ref="N144:N207" ca="1" si="47">E144+G144-I144+M144-S144</f>
        <v>22393.731087935274</v>
      </c>
      <c r="P144" s="18">
        <f t="shared" ca="1" si="41"/>
        <v>245.15697311348285</v>
      </c>
      <c r="Q144" s="47">
        <f ca="1">SUM(L$15:L144)-SUM(M$15:M144)</f>
        <v>0</v>
      </c>
      <c r="R144" s="47" t="str">
        <f t="shared" ca="1" si="42"/>
        <v>M147</v>
      </c>
      <c r="S144" s="40">
        <f t="shared" ref="S144:S207" ca="1" si="48">IF(T144&gt;N$6*100,M144,0)</f>
        <v>0</v>
      </c>
      <c r="T144" s="46">
        <f t="shared" ref="T144:T207" ca="1" si="49">RANDBETWEEN(0,100)</f>
        <v>83</v>
      </c>
      <c r="X144" s="74">
        <f t="shared" ref="X144:X207" ca="1" si="50">NORMINV(RAND(),0,1)</f>
        <v>0.24515697311348286</v>
      </c>
      <c r="Y144" s="75">
        <f t="shared" ref="Y144:Y207" ca="1" si="51">IF(AND(X144&gt;$F$6,$F$6&gt;0),$F$6,X144)</f>
        <v>0.24515697311348286</v>
      </c>
      <c r="Z144" s="74">
        <f t="shared" ref="Z144:Z207" ca="1" si="52">EXP(Y144)</f>
        <v>1.2778218811417474</v>
      </c>
      <c r="AA144" s="76">
        <f t="shared" ref="AA144:AA207" ca="1" si="53">$F$3*Y144</f>
        <v>245.15697311348285</v>
      </c>
      <c r="AB144" s="76">
        <f t="shared" ref="AB144:AB207" ca="1" si="54">$F$3*Z144</f>
        <v>1277.8218811417473</v>
      </c>
    </row>
    <row r="145" spans="1:28" x14ac:dyDescent="0.25">
      <c r="A145" s="2">
        <f t="shared" ref="A145:A208" si="55">IF(AND(A144=12,OR(A$14="MS",A$14="M0")),1,IF(AND(A144=4,OR(A$14="WS",A$14="W0")),1,IF(AND(A144=30,OR(A$14="DS",A$14="D0")),1,A144+1)))</f>
        <v>11</v>
      </c>
      <c r="B145" s="16">
        <f ca="1">VLOOKUP(A145,PERIODS!$O$4:$P$33,2,FALSE)</f>
        <v>3.3000000000000002E-2</v>
      </c>
      <c r="C145" s="15"/>
      <c r="D145" s="18">
        <v>131</v>
      </c>
      <c r="E145" s="34">
        <f t="shared" ca="1" si="38"/>
        <v>22393.731087935274</v>
      </c>
      <c r="F145" s="34">
        <f t="shared" ca="1" si="39"/>
        <v>3300</v>
      </c>
      <c r="G145" s="69">
        <f t="shared" ca="1" si="43"/>
        <v>0</v>
      </c>
      <c r="H145" s="34">
        <f t="shared" ca="1" si="44"/>
        <v>1701.8578172814537</v>
      </c>
      <c r="I145" s="34">
        <f t="shared" ca="1" si="45"/>
        <v>5001.8578172814541</v>
      </c>
      <c r="J145" s="18">
        <f ca="1">SUM(INDIRECT(ADDRESS(ROW(F145),COLUMN(F145),4)):INDIRECT(ADDRESS(ROW(F145)+N$5-1,COLUMN(F145),4)))</f>
        <v>23300</v>
      </c>
      <c r="K145" s="18">
        <f t="shared" ca="1" si="46"/>
        <v>16350</v>
      </c>
      <c r="L145" s="18">
        <f t="shared" ref="L145:L208" ca="1" si="56">IF((E145+K144)&lt;J145,N$2,0)</f>
        <v>16350</v>
      </c>
      <c r="M145" s="18">
        <f t="shared" ca="1" si="40"/>
        <v>0</v>
      </c>
      <c r="N145" s="34">
        <f t="shared" ca="1" si="47"/>
        <v>17391.873270653821</v>
      </c>
      <c r="P145" s="18">
        <f t="shared" ca="1" si="41"/>
        <v>1701.8578172814537</v>
      </c>
      <c r="Q145" s="47">
        <f ca="1">SUM(L$15:L145)-SUM(M$15:M145)</f>
        <v>16350</v>
      </c>
      <c r="R145" s="47" t="str">
        <f t="shared" ca="1" si="42"/>
        <v>M148</v>
      </c>
      <c r="S145" s="40">
        <f t="shared" ca="1" si="48"/>
        <v>0</v>
      </c>
      <c r="T145" s="46">
        <f t="shared" ca="1" si="49"/>
        <v>33</v>
      </c>
      <c r="X145" s="74">
        <f t="shared" ca="1" si="50"/>
        <v>1.7018578172814536</v>
      </c>
      <c r="Y145" s="75">
        <f t="shared" ca="1" si="51"/>
        <v>1.7018578172814536</v>
      </c>
      <c r="Z145" s="74">
        <f t="shared" ca="1" si="52"/>
        <v>5.484126438265867</v>
      </c>
      <c r="AA145" s="76">
        <f t="shared" ca="1" si="53"/>
        <v>1701.8578172814537</v>
      </c>
      <c r="AB145" s="76">
        <f t="shared" ca="1" si="54"/>
        <v>5484.1264382658674</v>
      </c>
    </row>
    <row r="146" spans="1:28" x14ac:dyDescent="0.25">
      <c r="A146" s="2">
        <f t="shared" si="55"/>
        <v>12</v>
      </c>
      <c r="B146" s="16">
        <f ca="1">VLOOKUP(A146,PERIODS!$O$4:$P$33,2,FALSE)</f>
        <v>3.3000000000000002E-2</v>
      </c>
      <c r="C146" s="15"/>
      <c r="D146" s="18">
        <v>132</v>
      </c>
      <c r="E146" s="34">
        <f t="shared" ca="1" si="38"/>
        <v>17391.873270653821</v>
      </c>
      <c r="F146" s="34">
        <f t="shared" ca="1" si="39"/>
        <v>3300</v>
      </c>
      <c r="G146" s="69">
        <f t="shared" ca="1" si="43"/>
        <v>0</v>
      </c>
      <c r="H146" s="34">
        <f t="shared" ca="1" si="44"/>
        <v>-250.55210519302364</v>
      </c>
      <c r="I146" s="34">
        <f t="shared" ca="1" si="45"/>
        <v>3049.4478948069764</v>
      </c>
      <c r="J146" s="18">
        <f ca="1">SUM(INDIRECT(ADDRESS(ROW(F146),COLUMN(F146),4)):INDIRECT(ADDRESS(ROW(F146)+N$5-1,COLUMN(F146),4)))</f>
        <v>23500</v>
      </c>
      <c r="K146" s="18">
        <f t="shared" ca="1" si="46"/>
        <v>16350</v>
      </c>
      <c r="L146" s="18">
        <f t="shared" ca="1" si="56"/>
        <v>0</v>
      </c>
      <c r="M146" s="18">
        <f t="shared" ca="1" si="40"/>
        <v>0</v>
      </c>
      <c r="N146" s="34">
        <f t="shared" ca="1" si="47"/>
        <v>14342.425375846844</v>
      </c>
      <c r="P146" s="18">
        <f t="shared" ca="1" si="41"/>
        <v>250.55210519302364</v>
      </c>
      <c r="Q146" s="47">
        <f ca="1">SUM(L$15:L146)-SUM(M$15:M146)</f>
        <v>16350</v>
      </c>
      <c r="R146" s="47" t="str">
        <f t="shared" ca="1" si="42"/>
        <v>M149</v>
      </c>
      <c r="S146" s="40">
        <f t="shared" ca="1" si="48"/>
        <v>0</v>
      </c>
      <c r="T146" s="46">
        <f t="shared" ca="1" si="49"/>
        <v>3</v>
      </c>
      <c r="X146" s="74">
        <f t="shared" ca="1" si="50"/>
        <v>-0.25055210519302362</v>
      </c>
      <c r="Y146" s="75">
        <f t="shared" ca="1" si="51"/>
        <v>-0.25055210519302362</v>
      </c>
      <c r="Z146" s="74">
        <f t="shared" ca="1" si="52"/>
        <v>0.77837092178998235</v>
      </c>
      <c r="AA146" s="76">
        <f t="shared" ca="1" si="53"/>
        <v>-250.55210519302364</v>
      </c>
      <c r="AB146" s="76">
        <f t="shared" ca="1" si="54"/>
        <v>778.37092178998239</v>
      </c>
    </row>
    <row r="147" spans="1:28" x14ac:dyDescent="0.25">
      <c r="A147" s="2">
        <f t="shared" si="55"/>
        <v>13</v>
      </c>
      <c r="B147" s="16">
        <f ca="1">VLOOKUP(A147,PERIODS!$O$4:$P$33,2,FALSE)</f>
        <v>3.3000000000000002E-2</v>
      </c>
      <c r="C147" s="15"/>
      <c r="D147" s="18">
        <v>133</v>
      </c>
      <c r="E147" s="34">
        <f t="shared" ca="1" si="38"/>
        <v>14342.425375846844</v>
      </c>
      <c r="F147" s="34">
        <f t="shared" ca="1" si="39"/>
        <v>3300</v>
      </c>
      <c r="G147" s="69">
        <f t="shared" ca="1" si="43"/>
        <v>0</v>
      </c>
      <c r="H147" s="34">
        <f t="shared" ca="1" si="44"/>
        <v>843.59087424013819</v>
      </c>
      <c r="I147" s="34">
        <f t="shared" ca="1" si="45"/>
        <v>4143.590874240138</v>
      </c>
      <c r="J147" s="18">
        <f ca="1">SUM(INDIRECT(ADDRESS(ROW(F147),COLUMN(F147),4)):INDIRECT(ADDRESS(ROW(F147)+N$5-1,COLUMN(F147),4)))</f>
        <v>23700</v>
      </c>
      <c r="K147" s="18">
        <f t="shared" ca="1" si="46"/>
        <v>16350</v>
      </c>
      <c r="L147" s="18">
        <f t="shared" ca="1" si="56"/>
        <v>0</v>
      </c>
      <c r="M147" s="18">
        <f t="shared" ca="1" si="40"/>
        <v>0</v>
      </c>
      <c r="N147" s="34">
        <f t="shared" ca="1" si="47"/>
        <v>10198.834501606707</v>
      </c>
      <c r="P147" s="18">
        <f t="shared" ca="1" si="41"/>
        <v>843.59087424013819</v>
      </c>
      <c r="Q147" s="47">
        <f ca="1">SUM(L$15:L147)-SUM(M$15:M147)</f>
        <v>16350</v>
      </c>
      <c r="R147" s="47" t="str">
        <f t="shared" ca="1" si="42"/>
        <v>M150</v>
      </c>
      <c r="S147" s="40">
        <f t="shared" ca="1" si="48"/>
        <v>0</v>
      </c>
      <c r="T147" s="46">
        <f t="shared" ca="1" si="49"/>
        <v>79</v>
      </c>
      <c r="X147" s="74">
        <f t="shared" ca="1" si="50"/>
        <v>0.84359087424013823</v>
      </c>
      <c r="Y147" s="75">
        <f t="shared" ca="1" si="51"/>
        <v>0.84359087424013823</v>
      </c>
      <c r="Z147" s="74">
        <f t="shared" ca="1" si="52"/>
        <v>2.3246997112356897</v>
      </c>
      <c r="AA147" s="76">
        <f t="shared" ca="1" si="53"/>
        <v>843.59087424013819</v>
      </c>
      <c r="AB147" s="76">
        <f t="shared" ca="1" si="54"/>
        <v>2324.6997112356898</v>
      </c>
    </row>
    <row r="148" spans="1:28" x14ac:dyDescent="0.25">
      <c r="A148" s="2">
        <f t="shared" si="55"/>
        <v>14</v>
      </c>
      <c r="B148" s="16">
        <f ca="1">VLOOKUP(A148,PERIODS!$O$4:$P$33,2,FALSE)</f>
        <v>3.3000000000000002E-2</v>
      </c>
      <c r="C148" s="15"/>
      <c r="D148" s="18">
        <v>134</v>
      </c>
      <c r="E148" s="34">
        <f t="shared" ca="1" si="38"/>
        <v>10198.834501606707</v>
      </c>
      <c r="F148" s="34">
        <f t="shared" ca="1" si="39"/>
        <v>3300</v>
      </c>
      <c r="G148" s="69">
        <f t="shared" ca="1" si="43"/>
        <v>0</v>
      </c>
      <c r="H148" s="34">
        <f t="shared" ca="1" si="44"/>
        <v>466.17681261502452</v>
      </c>
      <c r="I148" s="34">
        <f t="shared" ca="1" si="45"/>
        <v>3766.1768126150246</v>
      </c>
      <c r="J148" s="18">
        <f ca="1">SUM(INDIRECT(ADDRESS(ROW(F148),COLUMN(F148),4)):INDIRECT(ADDRESS(ROW(F148)+N$5-1,COLUMN(F148),4)))</f>
        <v>23900</v>
      </c>
      <c r="K148" s="18">
        <f t="shared" ca="1" si="46"/>
        <v>0</v>
      </c>
      <c r="L148" s="18">
        <f t="shared" ca="1" si="56"/>
        <v>0</v>
      </c>
      <c r="M148" s="18">
        <f t="shared" ca="1" si="40"/>
        <v>16350</v>
      </c>
      <c r="N148" s="34">
        <f t="shared" ca="1" si="47"/>
        <v>22782.657688991683</v>
      </c>
      <c r="P148" s="18">
        <f t="shared" ca="1" si="41"/>
        <v>466.17681261502452</v>
      </c>
      <c r="Q148" s="47">
        <f ca="1">SUM(L$15:L148)-SUM(M$15:M148)</f>
        <v>0</v>
      </c>
      <c r="R148" s="47" t="str">
        <f t="shared" ca="1" si="42"/>
        <v>M151</v>
      </c>
      <c r="S148" s="40">
        <f t="shared" ca="1" si="48"/>
        <v>0</v>
      </c>
      <c r="T148" s="46">
        <f t="shared" ca="1" si="49"/>
        <v>16</v>
      </c>
      <c r="X148" s="74">
        <f t="shared" ca="1" si="50"/>
        <v>0.46617681261502453</v>
      </c>
      <c r="Y148" s="75">
        <f t="shared" ca="1" si="51"/>
        <v>0.46617681261502453</v>
      </c>
      <c r="Z148" s="74">
        <f t="shared" ca="1" si="52"/>
        <v>1.5938887940810587</v>
      </c>
      <c r="AA148" s="76">
        <f t="shared" ca="1" si="53"/>
        <v>466.17681261502452</v>
      </c>
      <c r="AB148" s="76">
        <f t="shared" ca="1" si="54"/>
        <v>1593.8887940810587</v>
      </c>
    </row>
    <row r="149" spans="1:28" x14ac:dyDescent="0.25">
      <c r="A149" s="2">
        <f t="shared" si="55"/>
        <v>15</v>
      </c>
      <c r="B149" s="16">
        <f ca="1">VLOOKUP(A149,PERIODS!$O$4:$P$33,2,FALSE)</f>
        <v>3.3000000000000002E-2</v>
      </c>
      <c r="C149" s="15"/>
      <c r="D149" s="18">
        <v>135</v>
      </c>
      <c r="E149" s="34">
        <f t="shared" ca="1" si="38"/>
        <v>22782.657688991683</v>
      </c>
      <c r="F149" s="34">
        <f t="shared" ca="1" si="39"/>
        <v>3300</v>
      </c>
      <c r="G149" s="69">
        <f t="shared" ca="1" si="43"/>
        <v>0</v>
      </c>
      <c r="H149" s="34">
        <f t="shared" ca="1" si="44"/>
        <v>1597.4429653644884</v>
      </c>
      <c r="I149" s="34">
        <f t="shared" ca="1" si="45"/>
        <v>4897.4429653644884</v>
      </c>
      <c r="J149" s="18">
        <f ca="1">SUM(INDIRECT(ADDRESS(ROW(F149),COLUMN(F149),4)):INDIRECT(ADDRESS(ROW(F149)+N$5-1,COLUMN(F149),4)))</f>
        <v>24100</v>
      </c>
      <c r="K149" s="18">
        <f t="shared" ca="1" si="46"/>
        <v>16350</v>
      </c>
      <c r="L149" s="18">
        <f t="shared" ca="1" si="56"/>
        <v>16350</v>
      </c>
      <c r="M149" s="18">
        <f t="shared" ca="1" si="40"/>
        <v>0</v>
      </c>
      <c r="N149" s="34">
        <f t="shared" ca="1" si="47"/>
        <v>17885.214723627196</v>
      </c>
      <c r="P149" s="18">
        <f t="shared" ca="1" si="41"/>
        <v>1597.4429653644884</v>
      </c>
      <c r="Q149" s="47">
        <f ca="1">SUM(L$15:L149)-SUM(M$15:M149)</f>
        <v>16350</v>
      </c>
      <c r="R149" s="47" t="str">
        <f t="shared" ca="1" si="42"/>
        <v>M152</v>
      </c>
      <c r="S149" s="40">
        <f t="shared" ca="1" si="48"/>
        <v>0</v>
      </c>
      <c r="T149" s="46">
        <f t="shared" ca="1" si="49"/>
        <v>63</v>
      </c>
      <c r="X149" s="74">
        <f t="shared" ca="1" si="50"/>
        <v>1.5974429653644884</v>
      </c>
      <c r="Y149" s="75">
        <f t="shared" ca="1" si="51"/>
        <v>1.5974429653644884</v>
      </c>
      <c r="Z149" s="74">
        <f t="shared" ca="1" si="52"/>
        <v>4.9403835276606385</v>
      </c>
      <c r="AA149" s="76">
        <f t="shared" ca="1" si="53"/>
        <v>1597.4429653644884</v>
      </c>
      <c r="AB149" s="76">
        <f t="shared" ca="1" si="54"/>
        <v>4940.3835276606387</v>
      </c>
    </row>
    <row r="150" spans="1:28" x14ac:dyDescent="0.25">
      <c r="A150" s="2">
        <f t="shared" si="55"/>
        <v>16</v>
      </c>
      <c r="B150" s="16">
        <f ca="1">VLOOKUP(A150,PERIODS!$O$4:$P$33,2,FALSE)</f>
        <v>3.3000000000000002E-2</v>
      </c>
      <c r="C150" s="15"/>
      <c r="D150" s="18">
        <v>136</v>
      </c>
      <c r="E150" s="34">
        <f t="shared" ca="1" si="38"/>
        <v>17885.214723627196</v>
      </c>
      <c r="F150" s="34">
        <f t="shared" ca="1" si="39"/>
        <v>3300</v>
      </c>
      <c r="G150" s="69">
        <f t="shared" ca="1" si="43"/>
        <v>0</v>
      </c>
      <c r="H150" s="34">
        <f t="shared" ca="1" si="44"/>
        <v>-985.54411048962822</v>
      </c>
      <c r="I150" s="34">
        <f t="shared" ca="1" si="45"/>
        <v>2314.4558895103719</v>
      </c>
      <c r="J150" s="18">
        <f ca="1">SUM(INDIRECT(ADDRESS(ROW(F150),COLUMN(F150),4)):INDIRECT(ADDRESS(ROW(F150)+N$5-1,COLUMN(F150),4)))</f>
        <v>24300</v>
      </c>
      <c r="K150" s="18">
        <f t="shared" ca="1" si="46"/>
        <v>16350</v>
      </c>
      <c r="L150" s="18">
        <f t="shared" ca="1" si="56"/>
        <v>0</v>
      </c>
      <c r="M150" s="18">
        <f t="shared" ca="1" si="40"/>
        <v>0</v>
      </c>
      <c r="N150" s="34">
        <f t="shared" ca="1" si="47"/>
        <v>15570.758834116823</v>
      </c>
      <c r="P150" s="18">
        <f t="shared" ca="1" si="41"/>
        <v>985.54411048962822</v>
      </c>
      <c r="Q150" s="47">
        <f ca="1">SUM(L$15:L150)-SUM(M$15:M150)</f>
        <v>16350</v>
      </c>
      <c r="R150" s="47" t="str">
        <f t="shared" ca="1" si="42"/>
        <v>M153</v>
      </c>
      <c r="S150" s="40">
        <f t="shared" ca="1" si="48"/>
        <v>0</v>
      </c>
      <c r="T150" s="46">
        <f t="shared" ca="1" si="49"/>
        <v>78</v>
      </c>
      <c r="X150" s="74">
        <f t="shared" ca="1" si="50"/>
        <v>-0.9855441104896282</v>
      </c>
      <c r="Y150" s="75">
        <f t="shared" ca="1" si="51"/>
        <v>-0.9855441104896282</v>
      </c>
      <c r="Z150" s="74">
        <f t="shared" ca="1" si="52"/>
        <v>0.37323609000552521</v>
      </c>
      <c r="AA150" s="76">
        <f t="shared" ca="1" si="53"/>
        <v>-985.54411048962822</v>
      </c>
      <c r="AB150" s="76">
        <f t="shared" ca="1" si="54"/>
        <v>373.23609000552523</v>
      </c>
    </row>
    <row r="151" spans="1:28" x14ac:dyDescent="0.25">
      <c r="A151" s="2">
        <f t="shared" si="55"/>
        <v>17</v>
      </c>
      <c r="B151" s="16">
        <f ca="1">VLOOKUP(A151,PERIODS!$O$4:$P$33,2,FALSE)</f>
        <v>3.5000000000000003E-2</v>
      </c>
      <c r="C151" s="15"/>
      <c r="D151" s="18">
        <v>137</v>
      </c>
      <c r="E151" s="34">
        <f t="shared" ca="1" si="38"/>
        <v>15570.758834116823</v>
      </c>
      <c r="F151" s="34">
        <f t="shared" ca="1" si="39"/>
        <v>3500.0000000000005</v>
      </c>
      <c r="G151" s="69">
        <f t="shared" ca="1" si="43"/>
        <v>0</v>
      </c>
      <c r="H151" s="34">
        <f t="shared" ca="1" si="44"/>
        <v>-1507.8046764111132</v>
      </c>
      <c r="I151" s="34">
        <f t="shared" ca="1" si="45"/>
        <v>1992.1953235888873</v>
      </c>
      <c r="J151" s="18">
        <f ca="1">SUM(INDIRECT(ADDRESS(ROW(F151),COLUMN(F151),4)):INDIRECT(ADDRESS(ROW(F151)+N$5-1,COLUMN(F151),4)))</f>
        <v>24500.000000000004</v>
      </c>
      <c r="K151" s="18">
        <f t="shared" ca="1" si="46"/>
        <v>16350</v>
      </c>
      <c r="L151" s="18">
        <f t="shared" ca="1" si="56"/>
        <v>0</v>
      </c>
      <c r="M151" s="18">
        <f t="shared" ca="1" si="40"/>
        <v>0</v>
      </c>
      <c r="N151" s="34">
        <f t="shared" ca="1" si="47"/>
        <v>13578.563510527936</v>
      </c>
      <c r="P151" s="18">
        <f t="shared" ca="1" si="41"/>
        <v>1507.8046764111132</v>
      </c>
      <c r="Q151" s="47">
        <f ca="1">SUM(L$15:L151)-SUM(M$15:M151)</f>
        <v>16350</v>
      </c>
      <c r="R151" s="47" t="str">
        <f t="shared" ca="1" si="42"/>
        <v>M154</v>
      </c>
      <c r="S151" s="40">
        <f t="shared" ca="1" si="48"/>
        <v>0</v>
      </c>
      <c r="T151" s="46">
        <f t="shared" ca="1" si="49"/>
        <v>0</v>
      </c>
      <c r="X151" s="74">
        <f t="shared" ca="1" si="50"/>
        <v>-1.5078046764111133</v>
      </c>
      <c r="Y151" s="75">
        <f t="shared" ca="1" si="51"/>
        <v>-1.5078046764111133</v>
      </c>
      <c r="Z151" s="74">
        <f t="shared" ca="1" si="52"/>
        <v>0.22139547956659086</v>
      </c>
      <c r="AA151" s="76">
        <f t="shared" ca="1" si="53"/>
        <v>-1507.8046764111132</v>
      </c>
      <c r="AB151" s="76">
        <f t="shared" ca="1" si="54"/>
        <v>221.39547956659086</v>
      </c>
    </row>
    <row r="152" spans="1:28" x14ac:dyDescent="0.25">
      <c r="A152" s="2">
        <f t="shared" si="55"/>
        <v>18</v>
      </c>
      <c r="B152" s="16">
        <f ca="1">VLOOKUP(A152,PERIODS!$O$4:$P$33,2,FALSE)</f>
        <v>3.5000000000000003E-2</v>
      </c>
      <c r="C152" s="15"/>
      <c r="D152" s="18">
        <v>138</v>
      </c>
      <c r="E152" s="34">
        <f t="shared" ca="1" si="38"/>
        <v>13578.563510527936</v>
      </c>
      <c r="F152" s="34">
        <f t="shared" ca="1" si="39"/>
        <v>3500.0000000000005</v>
      </c>
      <c r="G152" s="69">
        <f t="shared" ca="1" si="43"/>
        <v>0</v>
      </c>
      <c r="H152" s="34">
        <f t="shared" ca="1" si="44"/>
        <v>155.61588387670338</v>
      </c>
      <c r="I152" s="34">
        <f t="shared" ca="1" si="45"/>
        <v>3655.6158838767037</v>
      </c>
      <c r="J152" s="18">
        <f ca="1">SUM(INDIRECT(ADDRESS(ROW(F152),COLUMN(F152),4)):INDIRECT(ADDRESS(ROW(F152)+N$5-1,COLUMN(F152),4)))</f>
        <v>24500.000000000004</v>
      </c>
      <c r="K152" s="18">
        <f t="shared" ca="1" si="46"/>
        <v>0</v>
      </c>
      <c r="L152" s="18">
        <f t="shared" ca="1" si="56"/>
        <v>0</v>
      </c>
      <c r="M152" s="18">
        <f t="shared" ca="1" si="40"/>
        <v>16350</v>
      </c>
      <c r="N152" s="34">
        <f t="shared" ca="1" si="47"/>
        <v>26272.947626651232</v>
      </c>
      <c r="P152" s="18">
        <f t="shared" ca="1" si="41"/>
        <v>155.61588387670338</v>
      </c>
      <c r="Q152" s="47">
        <f ca="1">SUM(L$15:L152)-SUM(M$15:M152)</f>
        <v>0</v>
      </c>
      <c r="R152" s="47" t="str">
        <f t="shared" ca="1" si="42"/>
        <v>M155</v>
      </c>
      <c r="S152" s="40">
        <f t="shared" ca="1" si="48"/>
        <v>0</v>
      </c>
      <c r="T152" s="46">
        <f t="shared" ca="1" si="49"/>
        <v>18</v>
      </c>
      <c r="X152" s="74">
        <f t="shared" ca="1" si="50"/>
        <v>0.15561588387670339</v>
      </c>
      <c r="Y152" s="75">
        <f t="shared" ca="1" si="51"/>
        <v>0.15561588387670339</v>
      </c>
      <c r="Z152" s="74">
        <f t="shared" ca="1" si="52"/>
        <v>1.168377324316237</v>
      </c>
      <c r="AA152" s="76">
        <f t="shared" ca="1" si="53"/>
        <v>155.61588387670338</v>
      </c>
      <c r="AB152" s="76">
        <f t="shared" ca="1" si="54"/>
        <v>1168.377324316237</v>
      </c>
    </row>
    <row r="153" spans="1:28" x14ac:dyDescent="0.25">
      <c r="A153" s="2">
        <f t="shared" si="55"/>
        <v>19</v>
      </c>
      <c r="B153" s="16">
        <f ca="1">VLOOKUP(A153,PERIODS!$O$4:$P$33,2,FALSE)</f>
        <v>3.5000000000000003E-2</v>
      </c>
      <c r="C153" s="15"/>
      <c r="D153" s="18">
        <v>139</v>
      </c>
      <c r="E153" s="34">
        <f t="shared" ca="1" si="38"/>
        <v>26272.947626651232</v>
      </c>
      <c r="F153" s="34">
        <f t="shared" ca="1" si="39"/>
        <v>3500.0000000000005</v>
      </c>
      <c r="G153" s="69">
        <f t="shared" ca="1" si="43"/>
        <v>0</v>
      </c>
      <c r="H153" s="34">
        <f t="shared" ca="1" si="44"/>
        <v>265.35473021604867</v>
      </c>
      <c r="I153" s="34">
        <f t="shared" ca="1" si="45"/>
        <v>3765.3547302160491</v>
      </c>
      <c r="J153" s="18">
        <f ca="1">SUM(INDIRECT(ADDRESS(ROW(F153),COLUMN(F153),4)):INDIRECT(ADDRESS(ROW(F153)+N$5-1,COLUMN(F153),4)))</f>
        <v>24500.000000000004</v>
      </c>
      <c r="K153" s="18">
        <f t="shared" ca="1" si="46"/>
        <v>0</v>
      </c>
      <c r="L153" s="18">
        <f t="shared" ca="1" si="56"/>
        <v>0</v>
      </c>
      <c r="M153" s="18">
        <f t="shared" ca="1" si="40"/>
        <v>0</v>
      </c>
      <c r="N153" s="34">
        <f t="shared" ca="1" si="47"/>
        <v>22507.592896435184</v>
      </c>
      <c r="P153" s="18">
        <f t="shared" ca="1" si="41"/>
        <v>265.35473021604867</v>
      </c>
      <c r="Q153" s="47">
        <f ca="1">SUM(L$15:L153)-SUM(M$15:M153)</f>
        <v>0</v>
      </c>
      <c r="R153" s="47" t="str">
        <f t="shared" ca="1" si="42"/>
        <v>M156</v>
      </c>
      <c r="S153" s="40">
        <f t="shared" ca="1" si="48"/>
        <v>0</v>
      </c>
      <c r="T153" s="46">
        <f t="shared" ca="1" si="49"/>
        <v>79</v>
      </c>
      <c r="X153" s="74">
        <f t="shared" ca="1" si="50"/>
        <v>0.26535473021604866</v>
      </c>
      <c r="Y153" s="75">
        <f t="shared" ca="1" si="51"/>
        <v>0.26535473021604866</v>
      </c>
      <c r="Z153" s="74">
        <f t="shared" ca="1" si="52"/>
        <v>1.3038934241473668</v>
      </c>
      <c r="AA153" s="76">
        <f t="shared" ca="1" si="53"/>
        <v>265.35473021604867</v>
      </c>
      <c r="AB153" s="76">
        <f t="shared" ca="1" si="54"/>
        <v>1303.8934241473667</v>
      </c>
    </row>
    <row r="154" spans="1:28" x14ac:dyDescent="0.25">
      <c r="A154" s="2">
        <f t="shared" si="55"/>
        <v>20</v>
      </c>
      <c r="B154" s="16">
        <f ca="1">VLOOKUP(A154,PERIODS!$O$4:$P$33,2,FALSE)</f>
        <v>3.5000000000000003E-2</v>
      </c>
      <c r="C154" s="15"/>
      <c r="D154" s="18">
        <v>140</v>
      </c>
      <c r="E154" s="34">
        <f t="shared" ca="1" si="38"/>
        <v>22507.592896435184</v>
      </c>
      <c r="F154" s="34">
        <f t="shared" ca="1" si="39"/>
        <v>3500.0000000000005</v>
      </c>
      <c r="G154" s="69">
        <f t="shared" ca="1" si="43"/>
        <v>0</v>
      </c>
      <c r="H154" s="34">
        <f t="shared" ca="1" si="44"/>
        <v>175.88130484616531</v>
      </c>
      <c r="I154" s="34">
        <f t="shared" ca="1" si="45"/>
        <v>3675.8813048461657</v>
      </c>
      <c r="J154" s="18">
        <f ca="1">SUM(INDIRECT(ADDRESS(ROW(F154),COLUMN(F154),4)):INDIRECT(ADDRESS(ROW(F154)+N$5-1,COLUMN(F154),4)))</f>
        <v>24500.000000000004</v>
      </c>
      <c r="K154" s="18">
        <f t="shared" ca="1" si="46"/>
        <v>16350</v>
      </c>
      <c r="L154" s="18">
        <f t="shared" ca="1" si="56"/>
        <v>16350</v>
      </c>
      <c r="M154" s="18">
        <f t="shared" ca="1" si="40"/>
        <v>0</v>
      </c>
      <c r="N154" s="34">
        <f t="shared" ca="1" si="47"/>
        <v>18831.711591589017</v>
      </c>
      <c r="P154" s="18">
        <f t="shared" ca="1" si="41"/>
        <v>175.88130484616531</v>
      </c>
      <c r="Q154" s="47">
        <f ca="1">SUM(L$15:L154)-SUM(M$15:M154)</f>
        <v>16350</v>
      </c>
      <c r="R154" s="47" t="str">
        <f t="shared" ca="1" si="42"/>
        <v>M157</v>
      </c>
      <c r="S154" s="40">
        <f t="shared" ca="1" si="48"/>
        <v>0</v>
      </c>
      <c r="T154" s="46">
        <f t="shared" ca="1" si="49"/>
        <v>11</v>
      </c>
      <c r="X154" s="74">
        <f t="shared" ca="1" si="50"/>
        <v>0.17588130484616532</v>
      </c>
      <c r="Y154" s="75">
        <f t="shared" ca="1" si="51"/>
        <v>0.17588130484616532</v>
      </c>
      <c r="Z154" s="74">
        <f t="shared" ca="1" si="52"/>
        <v>1.1922965304313826</v>
      </c>
      <c r="AA154" s="76">
        <f t="shared" ca="1" si="53"/>
        <v>175.88130484616531</v>
      </c>
      <c r="AB154" s="76">
        <f t="shared" ca="1" si="54"/>
        <v>1192.2965304313825</v>
      </c>
    </row>
    <row r="155" spans="1:28" x14ac:dyDescent="0.25">
      <c r="A155" s="2">
        <f t="shared" si="55"/>
        <v>21</v>
      </c>
      <c r="B155" s="16">
        <f ca="1">VLOOKUP(A155,PERIODS!$O$4:$P$33,2,FALSE)</f>
        <v>3.5000000000000003E-2</v>
      </c>
      <c r="C155" s="15"/>
      <c r="D155" s="18">
        <v>141</v>
      </c>
      <c r="E155" s="34">
        <f t="shared" ca="1" si="38"/>
        <v>18831.711591589017</v>
      </c>
      <c r="F155" s="34">
        <f t="shared" ca="1" si="39"/>
        <v>3500.0000000000005</v>
      </c>
      <c r="G155" s="69">
        <f t="shared" ca="1" si="43"/>
        <v>0</v>
      </c>
      <c r="H155" s="34">
        <f t="shared" ca="1" si="44"/>
        <v>-1219.5622989291262</v>
      </c>
      <c r="I155" s="34">
        <f t="shared" ca="1" si="45"/>
        <v>2280.437701070874</v>
      </c>
      <c r="J155" s="18">
        <f ca="1">SUM(INDIRECT(ADDRESS(ROW(F155),COLUMN(F155),4)):INDIRECT(ADDRESS(ROW(F155)+N$5-1,COLUMN(F155),4)))</f>
        <v>24500.000000000004</v>
      </c>
      <c r="K155" s="18">
        <f t="shared" ca="1" si="46"/>
        <v>16350</v>
      </c>
      <c r="L155" s="18">
        <f t="shared" ca="1" si="56"/>
        <v>0</v>
      </c>
      <c r="M155" s="18">
        <f t="shared" ca="1" si="40"/>
        <v>0</v>
      </c>
      <c r="N155" s="34">
        <f t="shared" ca="1" si="47"/>
        <v>16551.273890518143</v>
      </c>
      <c r="P155" s="18">
        <f t="shared" ca="1" si="41"/>
        <v>1219.5622989291262</v>
      </c>
      <c r="Q155" s="47">
        <f ca="1">SUM(L$15:L155)-SUM(M$15:M155)</f>
        <v>16350</v>
      </c>
      <c r="R155" s="47" t="str">
        <f t="shared" ca="1" si="42"/>
        <v>M158</v>
      </c>
      <c r="S155" s="40">
        <f t="shared" ca="1" si="48"/>
        <v>0</v>
      </c>
      <c r="T155" s="46">
        <f t="shared" ca="1" si="49"/>
        <v>88</v>
      </c>
      <c r="X155" s="74">
        <f t="shared" ca="1" si="50"/>
        <v>-1.2195622989291262</v>
      </c>
      <c r="Y155" s="75">
        <f t="shared" ca="1" si="51"/>
        <v>-1.2195622989291262</v>
      </c>
      <c r="Z155" s="74">
        <f t="shared" ca="1" si="52"/>
        <v>0.29535941776878416</v>
      </c>
      <c r="AA155" s="76">
        <f t="shared" ca="1" si="53"/>
        <v>-1219.5622989291262</v>
      </c>
      <c r="AB155" s="76">
        <f t="shared" ca="1" si="54"/>
        <v>295.35941776878417</v>
      </c>
    </row>
    <row r="156" spans="1:28" x14ac:dyDescent="0.25">
      <c r="A156" s="2">
        <f t="shared" si="55"/>
        <v>22</v>
      </c>
      <c r="B156" s="16">
        <f ca="1">VLOOKUP(A156,PERIODS!$O$4:$P$33,2,FALSE)</f>
        <v>3.5000000000000003E-2</v>
      </c>
      <c r="C156" s="15"/>
      <c r="D156" s="18">
        <v>142</v>
      </c>
      <c r="E156" s="34">
        <f t="shared" ca="1" si="38"/>
        <v>16551.273890518143</v>
      </c>
      <c r="F156" s="34">
        <f t="shared" ca="1" si="39"/>
        <v>3500.0000000000005</v>
      </c>
      <c r="G156" s="69">
        <f t="shared" ca="1" si="43"/>
        <v>0</v>
      </c>
      <c r="H156" s="34">
        <f t="shared" ca="1" si="44"/>
        <v>292.50404114351034</v>
      </c>
      <c r="I156" s="34">
        <f t="shared" ca="1" si="45"/>
        <v>3792.5040411435107</v>
      </c>
      <c r="J156" s="18">
        <f ca="1">SUM(INDIRECT(ADDRESS(ROW(F156),COLUMN(F156),4)):INDIRECT(ADDRESS(ROW(F156)+N$5-1,COLUMN(F156),4)))</f>
        <v>25000.000000000004</v>
      </c>
      <c r="K156" s="18">
        <f t="shared" ca="1" si="46"/>
        <v>16350</v>
      </c>
      <c r="L156" s="18">
        <f t="shared" ca="1" si="56"/>
        <v>0</v>
      </c>
      <c r="M156" s="18">
        <f t="shared" ca="1" si="40"/>
        <v>0</v>
      </c>
      <c r="N156" s="34">
        <f t="shared" ca="1" si="47"/>
        <v>12758.769849374632</v>
      </c>
      <c r="P156" s="18">
        <f t="shared" ca="1" si="41"/>
        <v>292.50404114351034</v>
      </c>
      <c r="Q156" s="47">
        <f ca="1">SUM(L$15:L156)-SUM(M$15:M156)</f>
        <v>16350</v>
      </c>
      <c r="R156" s="47" t="str">
        <f t="shared" ca="1" si="42"/>
        <v>M159</v>
      </c>
      <c r="S156" s="40">
        <f t="shared" ca="1" si="48"/>
        <v>0</v>
      </c>
      <c r="T156" s="46">
        <f t="shared" ca="1" si="49"/>
        <v>25</v>
      </c>
      <c r="X156" s="74">
        <f t="shared" ca="1" si="50"/>
        <v>0.29250404114351031</v>
      </c>
      <c r="Y156" s="75">
        <f t="shared" ca="1" si="51"/>
        <v>0.29250404114351031</v>
      </c>
      <c r="Z156" s="74">
        <f t="shared" ca="1" si="52"/>
        <v>1.3397781507887314</v>
      </c>
      <c r="AA156" s="76">
        <f t="shared" ca="1" si="53"/>
        <v>292.50404114351034</v>
      </c>
      <c r="AB156" s="76">
        <f t="shared" ca="1" si="54"/>
        <v>1339.7781507887314</v>
      </c>
    </row>
    <row r="157" spans="1:28" x14ac:dyDescent="0.25">
      <c r="A157" s="2">
        <f t="shared" si="55"/>
        <v>23</v>
      </c>
      <c r="B157" s="16">
        <f ca="1">VLOOKUP(A157,PERIODS!$O$4:$P$33,2,FALSE)</f>
        <v>3.5000000000000003E-2</v>
      </c>
      <c r="C157" s="15"/>
      <c r="D157" s="18">
        <v>143</v>
      </c>
      <c r="E157" s="34">
        <f t="shared" ca="1" si="38"/>
        <v>12758.769849374632</v>
      </c>
      <c r="F157" s="34">
        <f t="shared" ca="1" si="39"/>
        <v>3500.0000000000005</v>
      </c>
      <c r="G157" s="69">
        <f t="shared" ca="1" si="43"/>
        <v>0</v>
      </c>
      <c r="H157" s="34">
        <f t="shared" ca="1" si="44"/>
        <v>732.98432914831153</v>
      </c>
      <c r="I157" s="34">
        <f t="shared" ca="1" si="45"/>
        <v>4232.9843291483121</v>
      </c>
      <c r="J157" s="18">
        <f ca="1">SUM(INDIRECT(ADDRESS(ROW(F157),COLUMN(F157),4)):INDIRECT(ADDRESS(ROW(F157)+N$5-1,COLUMN(F157),4)))</f>
        <v>25500.000000000004</v>
      </c>
      <c r="K157" s="18">
        <f t="shared" ca="1" si="46"/>
        <v>0</v>
      </c>
      <c r="L157" s="18">
        <f t="shared" ca="1" si="56"/>
        <v>0</v>
      </c>
      <c r="M157" s="18">
        <f t="shared" ca="1" si="40"/>
        <v>16350</v>
      </c>
      <c r="N157" s="34">
        <f t="shared" ca="1" si="47"/>
        <v>24875.78552022632</v>
      </c>
      <c r="P157" s="18">
        <f t="shared" ca="1" si="41"/>
        <v>732.98432914831153</v>
      </c>
      <c r="Q157" s="47">
        <f ca="1">SUM(L$15:L157)-SUM(M$15:M157)</f>
        <v>0</v>
      </c>
      <c r="R157" s="47" t="str">
        <f t="shared" ca="1" si="42"/>
        <v>M160</v>
      </c>
      <c r="S157" s="40">
        <f t="shared" ca="1" si="48"/>
        <v>0</v>
      </c>
      <c r="T157" s="46">
        <f t="shared" ca="1" si="49"/>
        <v>0</v>
      </c>
      <c r="X157" s="74">
        <f t="shared" ca="1" si="50"/>
        <v>0.73298432914831158</v>
      </c>
      <c r="Y157" s="75">
        <f t="shared" ca="1" si="51"/>
        <v>0.73298432914831158</v>
      </c>
      <c r="Z157" s="74">
        <f t="shared" ca="1" si="52"/>
        <v>2.0812825809785442</v>
      </c>
      <c r="AA157" s="76">
        <f t="shared" ca="1" si="53"/>
        <v>732.98432914831153</v>
      </c>
      <c r="AB157" s="76">
        <f t="shared" ca="1" si="54"/>
        <v>2081.282580978544</v>
      </c>
    </row>
    <row r="158" spans="1:28" x14ac:dyDescent="0.25">
      <c r="A158" s="2">
        <f t="shared" si="55"/>
        <v>24</v>
      </c>
      <c r="B158" s="16">
        <f ca="1">VLOOKUP(A158,PERIODS!$O$4:$P$33,2,FALSE)</f>
        <v>3.5000000000000003E-2</v>
      </c>
      <c r="C158" s="15"/>
      <c r="D158" s="18">
        <v>144</v>
      </c>
      <c r="E158" s="34">
        <f t="shared" ca="1" si="38"/>
        <v>24875.78552022632</v>
      </c>
      <c r="F158" s="34">
        <f t="shared" ca="1" si="39"/>
        <v>3500.0000000000005</v>
      </c>
      <c r="G158" s="69">
        <f t="shared" ca="1" si="43"/>
        <v>0</v>
      </c>
      <c r="H158" s="34">
        <f t="shared" ca="1" si="44"/>
        <v>132.79654324715992</v>
      </c>
      <c r="I158" s="34">
        <f t="shared" ca="1" si="45"/>
        <v>3632.7965432471606</v>
      </c>
      <c r="J158" s="18">
        <f ca="1">SUM(INDIRECT(ADDRESS(ROW(F158),COLUMN(F158),4)):INDIRECT(ADDRESS(ROW(F158)+N$5-1,COLUMN(F158),4)))</f>
        <v>26000</v>
      </c>
      <c r="K158" s="18">
        <f t="shared" ca="1" si="46"/>
        <v>16350</v>
      </c>
      <c r="L158" s="18">
        <f t="shared" ca="1" si="56"/>
        <v>16350</v>
      </c>
      <c r="M158" s="18">
        <f t="shared" ca="1" si="40"/>
        <v>0</v>
      </c>
      <c r="N158" s="34">
        <f t="shared" ca="1" si="47"/>
        <v>21242.988976979159</v>
      </c>
      <c r="P158" s="18">
        <f t="shared" ca="1" si="41"/>
        <v>132.79654324715992</v>
      </c>
      <c r="Q158" s="47">
        <f ca="1">SUM(L$15:L158)-SUM(M$15:M158)</f>
        <v>16350</v>
      </c>
      <c r="R158" s="47" t="str">
        <f t="shared" ca="1" si="42"/>
        <v>M161</v>
      </c>
      <c r="S158" s="40">
        <f t="shared" ca="1" si="48"/>
        <v>0</v>
      </c>
      <c r="T158" s="46">
        <f t="shared" ca="1" si="49"/>
        <v>92</v>
      </c>
      <c r="X158" s="74">
        <f t="shared" ca="1" si="50"/>
        <v>0.13279654324715992</v>
      </c>
      <c r="Y158" s="75">
        <f t="shared" ca="1" si="51"/>
        <v>0.13279654324715992</v>
      </c>
      <c r="Z158" s="74">
        <f t="shared" ca="1" si="52"/>
        <v>1.1420176234952186</v>
      </c>
      <c r="AA158" s="76">
        <f t="shared" ca="1" si="53"/>
        <v>132.79654324715992</v>
      </c>
      <c r="AB158" s="76">
        <f t="shared" ca="1" si="54"/>
        <v>1142.0176234952187</v>
      </c>
    </row>
    <row r="159" spans="1:28" x14ac:dyDescent="0.25">
      <c r="A159" s="2">
        <f t="shared" si="55"/>
        <v>25</v>
      </c>
      <c r="B159" s="16">
        <f ca="1">VLOOKUP(A159,PERIODS!$O$4:$P$33,2,FALSE)</f>
        <v>3.5000000000000003E-2</v>
      </c>
      <c r="C159" s="15"/>
      <c r="D159" s="18">
        <v>145</v>
      </c>
      <c r="E159" s="34">
        <f t="shared" ca="1" si="38"/>
        <v>21242.988976979159</v>
      </c>
      <c r="F159" s="34">
        <f t="shared" ca="1" si="39"/>
        <v>3500.0000000000005</v>
      </c>
      <c r="G159" s="69">
        <f t="shared" ca="1" si="43"/>
        <v>0</v>
      </c>
      <c r="H159" s="34">
        <f t="shared" ca="1" si="44"/>
        <v>-2029.8890189603226</v>
      </c>
      <c r="I159" s="34">
        <f t="shared" ca="1" si="45"/>
        <v>1470.1109810396779</v>
      </c>
      <c r="J159" s="18">
        <f ca="1">SUM(INDIRECT(ADDRESS(ROW(F159),COLUMN(F159),4)):INDIRECT(ADDRESS(ROW(F159)+N$5-1,COLUMN(F159),4)))</f>
        <v>24900</v>
      </c>
      <c r="K159" s="18">
        <f t="shared" ca="1" si="46"/>
        <v>16350</v>
      </c>
      <c r="L159" s="18">
        <f t="shared" ca="1" si="56"/>
        <v>0</v>
      </c>
      <c r="M159" s="18">
        <f t="shared" ca="1" si="40"/>
        <v>0</v>
      </c>
      <c r="N159" s="34">
        <f t="shared" ca="1" si="47"/>
        <v>19772.877995939481</v>
      </c>
      <c r="P159" s="18">
        <f t="shared" ca="1" si="41"/>
        <v>2029.8890189603226</v>
      </c>
      <c r="Q159" s="47">
        <f ca="1">SUM(L$15:L159)-SUM(M$15:M159)</f>
        <v>16350</v>
      </c>
      <c r="R159" s="47" t="str">
        <f t="shared" ca="1" si="42"/>
        <v>M162</v>
      </c>
      <c r="S159" s="40">
        <f t="shared" ca="1" si="48"/>
        <v>0</v>
      </c>
      <c r="T159" s="46">
        <f t="shared" ca="1" si="49"/>
        <v>39</v>
      </c>
      <c r="X159" s="74">
        <f t="shared" ca="1" si="50"/>
        <v>-2.0298890189603225</v>
      </c>
      <c r="Y159" s="75">
        <f t="shared" ca="1" si="51"/>
        <v>-2.0298890189603225</v>
      </c>
      <c r="Z159" s="74">
        <f t="shared" ca="1" si="52"/>
        <v>0.13135009771002273</v>
      </c>
      <c r="AA159" s="76">
        <f t="shared" ca="1" si="53"/>
        <v>-2029.8890189603226</v>
      </c>
      <c r="AB159" s="76">
        <f t="shared" ca="1" si="54"/>
        <v>131.35009771002274</v>
      </c>
    </row>
    <row r="160" spans="1:28" x14ac:dyDescent="0.25">
      <c r="A160" s="2">
        <f t="shared" si="55"/>
        <v>26</v>
      </c>
      <c r="B160" s="16">
        <f ca="1">VLOOKUP(A160,PERIODS!$O$4:$P$33,2,FALSE)</f>
        <v>3.5000000000000003E-2</v>
      </c>
      <c r="C160" s="15"/>
      <c r="D160" s="18">
        <v>146</v>
      </c>
      <c r="E160" s="34">
        <f t="shared" ca="1" si="38"/>
        <v>19772.877995939481</v>
      </c>
      <c r="F160" s="34">
        <f t="shared" ca="1" si="39"/>
        <v>3500.0000000000005</v>
      </c>
      <c r="G160" s="69">
        <f t="shared" ca="1" si="43"/>
        <v>0</v>
      </c>
      <c r="H160" s="34">
        <f t="shared" ca="1" si="44"/>
        <v>933.69720065329705</v>
      </c>
      <c r="I160" s="34">
        <f t="shared" ca="1" si="45"/>
        <v>4433.6972006532978</v>
      </c>
      <c r="J160" s="18">
        <f ca="1">SUM(INDIRECT(ADDRESS(ROW(F160),COLUMN(F160),4)):INDIRECT(ADDRESS(ROW(F160)+N$5-1,COLUMN(F160),4)))</f>
        <v>23900</v>
      </c>
      <c r="K160" s="18">
        <f t="shared" ca="1" si="46"/>
        <v>16350</v>
      </c>
      <c r="L160" s="18">
        <f t="shared" ca="1" si="56"/>
        <v>0</v>
      </c>
      <c r="M160" s="18">
        <f t="shared" ca="1" si="40"/>
        <v>0</v>
      </c>
      <c r="N160" s="34">
        <f t="shared" ca="1" si="47"/>
        <v>15339.180795286184</v>
      </c>
      <c r="P160" s="18">
        <f t="shared" ca="1" si="41"/>
        <v>933.69720065329705</v>
      </c>
      <c r="Q160" s="47">
        <f ca="1">SUM(L$15:L160)-SUM(M$15:M160)</f>
        <v>16350</v>
      </c>
      <c r="R160" s="47" t="str">
        <f t="shared" ca="1" si="42"/>
        <v>M163</v>
      </c>
      <c r="S160" s="40">
        <f t="shared" ca="1" si="48"/>
        <v>0</v>
      </c>
      <c r="T160" s="46">
        <f t="shared" ca="1" si="49"/>
        <v>23</v>
      </c>
      <c r="X160" s="74">
        <f t="shared" ca="1" si="50"/>
        <v>0.93369720065329709</v>
      </c>
      <c r="Y160" s="75">
        <f t="shared" ca="1" si="51"/>
        <v>0.93369720065329709</v>
      </c>
      <c r="Z160" s="74">
        <f t="shared" ca="1" si="52"/>
        <v>2.5438971104469608</v>
      </c>
      <c r="AA160" s="76">
        <f t="shared" ca="1" si="53"/>
        <v>933.69720065329705</v>
      </c>
      <c r="AB160" s="76">
        <f t="shared" ca="1" si="54"/>
        <v>2543.8971104469606</v>
      </c>
    </row>
    <row r="161" spans="1:28" x14ac:dyDescent="0.25">
      <c r="A161" s="2">
        <f t="shared" si="55"/>
        <v>27</v>
      </c>
      <c r="B161" s="16">
        <f ca="1">VLOOKUP(A161,PERIODS!$O$4:$P$33,2,FALSE)</f>
        <v>3.5000000000000003E-2</v>
      </c>
      <c r="C161" s="15"/>
      <c r="D161" s="18">
        <v>147</v>
      </c>
      <c r="E161" s="34">
        <f t="shared" ca="1" si="38"/>
        <v>15339.180795286184</v>
      </c>
      <c r="F161" s="34">
        <f t="shared" ca="1" si="39"/>
        <v>3500.0000000000005</v>
      </c>
      <c r="G161" s="69">
        <f t="shared" ca="1" si="43"/>
        <v>0</v>
      </c>
      <c r="H161" s="34">
        <f t="shared" ca="1" si="44"/>
        <v>1699.7359952647175</v>
      </c>
      <c r="I161" s="34">
        <f t="shared" ca="1" si="45"/>
        <v>5199.7359952647184</v>
      </c>
      <c r="J161" s="18">
        <f ca="1">SUM(INDIRECT(ADDRESS(ROW(F161),COLUMN(F161),4)):INDIRECT(ADDRESS(ROW(F161)+N$5-1,COLUMN(F161),4)))</f>
        <v>22900</v>
      </c>
      <c r="K161" s="18">
        <f t="shared" ca="1" si="46"/>
        <v>0</v>
      </c>
      <c r="L161" s="18">
        <f t="shared" ca="1" si="56"/>
        <v>0</v>
      </c>
      <c r="M161" s="18">
        <f t="shared" ca="1" si="40"/>
        <v>16350</v>
      </c>
      <c r="N161" s="34">
        <f t="shared" ca="1" si="47"/>
        <v>26489.444800021465</v>
      </c>
      <c r="P161" s="18">
        <f t="shared" ca="1" si="41"/>
        <v>1699.7359952647175</v>
      </c>
      <c r="Q161" s="47">
        <f ca="1">SUM(L$15:L161)-SUM(M$15:M161)</f>
        <v>0</v>
      </c>
      <c r="R161" s="47" t="str">
        <f t="shared" ca="1" si="42"/>
        <v>M164</v>
      </c>
      <c r="S161" s="40">
        <f t="shared" ca="1" si="48"/>
        <v>0</v>
      </c>
      <c r="T161" s="46">
        <f t="shared" ca="1" si="49"/>
        <v>59</v>
      </c>
      <c r="X161" s="74">
        <f t="shared" ca="1" si="50"/>
        <v>1.6997359952647175</v>
      </c>
      <c r="Y161" s="75">
        <f t="shared" ca="1" si="51"/>
        <v>1.6997359952647175</v>
      </c>
      <c r="Z161" s="74">
        <f t="shared" ca="1" si="52"/>
        <v>5.4725024344412718</v>
      </c>
      <c r="AA161" s="76">
        <f t="shared" ca="1" si="53"/>
        <v>1699.7359952647175</v>
      </c>
      <c r="AB161" s="76">
        <f t="shared" ca="1" si="54"/>
        <v>5472.5024344412723</v>
      </c>
    </row>
    <row r="162" spans="1:28" x14ac:dyDescent="0.25">
      <c r="A162" s="2">
        <f t="shared" si="55"/>
        <v>28</v>
      </c>
      <c r="B162" s="16">
        <f ca="1">VLOOKUP(A162,PERIODS!$O$4:$P$33,2,FALSE)</f>
        <v>0.04</v>
      </c>
      <c r="C162" s="15"/>
      <c r="D162" s="18">
        <v>148</v>
      </c>
      <c r="E162" s="34">
        <f t="shared" ref="E162:E225" ca="1" si="57">N161</f>
        <v>26489.444800021465</v>
      </c>
      <c r="F162" s="34">
        <f t="shared" ca="1" si="39"/>
        <v>4000</v>
      </c>
      <c r="G162" s="69">
        <f t="shared" ca="1" si="43"/>
        <v>0</v>
      </c>
      <c r="H162" s="34">
        <f t="shared" ca="1" si="44"/>
        <v>813.90266914959591</v>
      </c>
      <c r="I162" s="34">
        <f t="shared" ca="1" si="45"/>
        <v>4813.9026691495956</v>
      </c>
      <c r="J162" s="18">
        <f ca="1">SUM(INDIRECT(ADDRESS(ROW(F162),COLUMN(F162),4)):INDIRECT(ADDRESS(ROW(F162)+N$5-1,COLUMN(F162),4)))</f>
        <v>21900</v>
      </c>
      <c r="K162" s="18">
        <f t="shared" ca="1" si="46"/>
        <v>0</v>
      </c>
      <c r="L162" s="18">
        <f t="shared" ca="1" si="56"/>
        <v>0</v>
      </c>
      <c r="M162" s="18">
        <f t="shared" ca="1" si="40"/>
        <v>0</v>
      </c>
      <c r="N162" s="34">
        <f t="shared" ca="1" si="47"/>
        <v>21675.542130871869</v>
      </c>
      <c r="P162" s="18">
        <f t="shared" ca="1" si="41"/>
        <v>813.90266914959591</v>
      </c>
      <c r="Q162" s="47">
        <f ca="1">SUM(L$15:L162)-SUM(M$15:M162)</f>
        <v>0</v>
      </c>
      <c r="R162" s="47" t="str">
        <f t="shared" ca="1" si="42"/>
        <v>M165</v>
      </c>
      <c r="S162" s="40">
        <f t="shared" ca="1" si="48"/>
        <v>0</v>
      </c>
      <c r="T162" s="46">
        <f t="shared" ca="1" si="49"/>
        <v>13</v>
      </c>
      <c r="X162" s="74">
        <f t="shared" ca="1" si="50"/>
        <v>0.81390266914959586</v>
      </c>
      <c r="Y162" s="75">
        <f t="shared" ca="1" si="51"/>
        <v>0.81390266914959586</v>
      </c>
      <c r="Z162" s="74">
        <f t="shared" ca="1" si="52"/>
        <v>2.2566979688668085</v>
      </c>
      <c r="AA162" s="76">
        <f t="shared" ca="1" si="53"/>
        <v>813.90266914959591</v>
      </c>
      <c r="AB162" s="76">
        <f t="shared" ca="1" si="54"/>
        <v>2256.6979688668084</v>
      </c>
    </row>
    <row r="163" spans="1:28" x14ac:dyDescent="0.25">
      <c r="A163" s="2">
        <f t="shared" si="55"/>
        <v>29</v>
      </c>
      <c r="B163" s="16">
        <f ca="1">VLOOKUP(A163,PERIODS!$O$4:$P$33,2,FALSE)</f>
        <v>0.04</v>
      </c>
      <c r="C163" s="15"/>
      <c r="D163" s="18">
        <v>149</v>
      </c>
      <c r="E163" s="34">
        <f t="shared" ca="1" si="57"/>
        <v>21675.542130871869</v>
      </c>
      <c r="F163" s="34">
        <f t="shared" ca="1" si="39"/>
        <v>4000</v>
      </c>
      <c r="G163" s="69">
        <f t="shared" ca="1" si="43"/>
        <v>0</v>
      </c>
      <c r="H163" s="34">
        <f t="shared" ca="1" si="44"/>
        <v>263.07113329529767</v>
      </c>
      <c r="I163" s="34">
        <f t="shared" ca="1" si="45"/>
        <v>4263.0711332952978</v>
      </c>
      <c r="J163" s="18">
        <f ca="1">SUM(INDIRECT(ADDRESS(ROW(F163),COLUMN(F163),4)):INDIRECT(ADDRESS(ROW(F163)+N$5-1,COLUMN(F163),4)))</f>
        <v>21200</v>
      </c>
      <c r="K163" s="18">
        <f t="shared" ca="1" si="46"/>
        <v>0</v>
      </c>
      <c r="L163" s="18">
        <f t="shared" ca="1" si="56"/>
        <v>0</v>
      </c>
      <c r="M163" s="18">
        <f t="shared" ca="1" si="40"/>
        <v>0</v>
      </c>
      <c r="N163" s="34">
        <f t="shared" ca="1" si="47"/>
        <v>17412.470997576573</v>
      </c>
      <c r="P163" s="18">
        <f t="shared" ca="1" si="41"/>
        <v>263.07113329529767</v>
      </c>
      <c r="Q163" s="47">
        <f ca="1">SUM(L$15:L163)-SUM(M$15:M163)</f>
        <v>0</v>
      </c>
      <c r="R163" s="47" t="str">
        <f t="shared" ca="1" si="42"/>
        <v>M166</v>
      </c>
      <c r="S163" s="40">
        <f t="shared" ca="1" si="48"/>
        <v>0</v>
      </c>
      <c r="T163" s="46">
        <f t="shared" ca="1" si="49"/>
        <v>86</v>
      </c>
      <c r="X163" s="74">
        <f t="shared" ca="1" si="50"/>
        <v>0.26307113329529769</v>
      </c>
      <c r="Y163" s="75">
        <f t="shared" ca="1" si="51"/>
        <v>0.26307113329529769</v>
      </c>
      <c r="Z163" s="74">
        <f t="shared" ca="1" si="52"/>
        <v>1.3009192543339889</v>
      </c>
      <c r="AA163" s="76">
        <f t="shared" ca="1" si="53"/>
        <v>263.07113329529767</v>
      </c>
      <c r="AB163" s="76">
        <f t="shared" ca="1" si="54"/>
        <v>1300.9192543339889</v>
      </c>
    </row>
    <row r="164" spans="1:28" x14ac:dyDescent="0.25">
      <c r="A164" s="2">
        <f t="shared" si="55"/>
        <v>30</v>
      </c>
      <c r="B164" s="16">
        <f ca="1">VLOOKUP(A164,PERIODS!$O$4:$P$33,2,FALSE)</f>
        <v>0.04</v>
      </c>
      <c r="C164" s="15"/>
      <c r="D164" s="18">
        <v>150</v>
      </c>
      <c r="E164" s="34">
        <f t="shared" ca="1" si="57"/>
        <v>17412.470997576573</v>
      </c>
      <c r="F164" s="34">
        <f t="shared" ca="1" si="39"/>
        <v>4000</v>
      </c>
      <c r="G164" s="69">
        <f t="shared" ca="1" si="43"/>
        <v>0</v>
      </c>
      <c r="H164" s="34">
        <f t="shared" ca="1" si="44"/>
        <v>-1452.7515209661906</v>
      </c>
      <c r="I164" s="34">
        <f t="shared" ca="1" si="45"/>
        <v>2547.2484790338094</v>
      </c>
      <c r="J164" s="18">
        <f ca="1">SUM(INDIRECT(ADDRESS(ROW(F164),COLUMN(F164),4)):INDIRECT(ADDRESS(ROW(F164)+N$5-1,COLUMN(F164),4)))</f>
        <v>20500</v>
      </c>
      <c r="K164" s="18">
        <f t="shared" ca="1" si="46"/>
        <v>16350</v>
      </c>
      <c r="L164" s="18">
        <f t="shared" ca="1" si="56"/>
        <v>16350</v>
      </c>
      <c r="M164" s="18">
        <f t="shared" ca="1" si="40"/>
        <v>0</v>
      </c>
      <c r="N164" s="34">
        <f t="shared" ca="1" si="47"/>
        <v>14865.222518542763</v>
      </c>
      <c r="P164" s="18">
        <f t="shared" ca="1" si="41"/>
        <v>1452.7515209661906</v>
      </c>
      <c r="Q164" s="47">
        <f ca="1">SUM(L$15:L164)-SUM(M$15:M164)</f>
        <v>16350</v>
      </c>
      <c r="R164" s="47" t="str">
        <f t="shared" ca="1" si="42"/>
        <v>M167</v>
      </c>
      <c r="S164" s="40">
        <f t="shared" ca="1" si="48"/>
        <v>0</v>
      </c>
      <c r="T164" s="46">
        <f t="shared" ca="1" si="49"/>
        <v>34</v>
      </c>
      <c r="X164" s="74">
        <f t="shared" ca="1" si="50"/>
        <v>-1.4527515209661905</v>
      </c>
      <c r="Y164" s="75">
        <f t="shared" ca="1" si="51"/>
        <v>-1.4527515209661905</v>
      </c>
      <c r="Z164" s="74">
        <f t="shared" ca="1" si="52"/>
        <v>0.23392575016451775</v>
      </c>
      <c r="AA164" s="76">
        <f t="shared" ca="1" si="53"/>
        <v>-1452.7515209661906</v>
      </c>
      <c r="AB164" s="76">
        <f t="shared" ca="1" si="54"/>
        <v>233.92575016451775</v>
      </c>
    </row>
    <row r="165" spans="1:28" x14ac:dyDescent="0.25">
      <c r="A165" s="2">
        <f t="shared" si="55"/>
        <v>1</v>
      </c>
      <c r="B165" s="16">
        <f ca="1">VLOOKUP(A165,PERIODS!$O$4:$P$33,2,FALSE)</f>
        <v>2.4E-2</v>
      </c>
      <c r="C165" s="15"/>
      <c r="D165" s="18">
        <v>151</v>
      </c>
      <c r="E165" s="34">
        <f t="shared" ca="1" si="57"/>
        <v>14865.222518542763</v>
      </c>
      <c r="F165" s="34">
        <f t="shared" ca="1" si="39"/>
        <v>2400</v>
      </c>
      <c r="G165" s="69">
        <f t="shared" ca="1" si="43"/>
        <v>0</v>
      </c>
      <c r="H165" s="34">
        <f t="shared" ca="1" si="44"/>
        <v>-1666.8311709594955</v>
      </c>
      <c r="I165" s="34">
        <f t="shared" ca="1" si="45"/>
        <v>733.16882904050453</v>
      </c>
      <c r="J165" s="18">
        <f ca="1">SUM(INDIRECT(ADDRESS(ROW(F165),COLUMN(F165),4)):INDIRECT(ADDRESS(ROW(F165)+N$5-1,COLUMN(F165),4)))</f>
        <v>19800</v>
      </c>
      <c r="K165" s="18">
        <f t="shared" ca="1" si="46"/>
        <v>16350</v>
      </c>
      <c r="L165" s="18">
        <f t="shared" ca="1" si="56"/>
        <v>0</v>
      </c>
      <c r="M165" s="18">
        <f t="shared" ca="1" si="40"/>
        <v>0</v>
      </c>
      <c r="N165" s="34">
        <f t="shared" ca="1" si="47"/>
        <v>14132.05368950226</v>
      </c>
      <c r="P165" s="18">
        <f t="shared" ca="1" si="41"/>
        <v>1666.8311709594955</v>
      </c>
      <c r="Q165" s="47">
        <f ca="1">SUM(L$15:L165)-SUM(M$15:M165)</f>
        <v>16350</v>
      </c>
      <c r="R165" s="47" t="str">
        <f t="shared" ca="1" si="42"/>
        <v>M168</v>
      </c>
      <c r="S165" s="40">
        <f t="shared" ca="1" si="48"/>
        <v>0</v>
      </c>
      <c r="T165" s="46">
        <f t="shared" ca="1" si="49"/>
        <v>8</v>
      </c>
      <c r="X165" s="74">
        <f t="shared" ca="1" si="50"/>
        <v>-1.6668311709594954</v>
      </c>
      <c r="Y165" s="75">
        <f t="shared" ca="1" si="51"/>
        <v>-1.6668311709594954</v>
      </c>
      <c r="Z165" s="74">
        <f t="shared" ca="1" si="52"/>
        <v>0.18884453454558822</v>
      </c>
      <c r="AA165" s="76">
        <f t="shared" ca="1" si="53"/>
        <v>-1666.8311709594955</v>
      </c>
      <c r="AB165" s="76">
        <f t="shared" ca="1" si="54"/>
        <v>188.84453454558823</v>
      </c>
    </row>
    <row r="166" spans="1:28" x14ac:dyDescent="0.25">
      <c r="A166" s="2">
        <f t="shared" si="55"/>
        <v>2</v>
      </c>
      <c r="B166" s="16">
        <f ca="1">VLOOKUP(A166,PERIODS!$O$4:$P$33,2,FALSE)</f>
        <v>2.5000000000000001E-2</v>
      </c>
      <c r="C166" s="15"/>
      <c r="D166" s="18">
        <v>152</v>
      </c>
      <c r="E166" s="34">
        <f t="shared" ca="1" si="57"/>
        <v>14132.05368950226</v>
      </c>
      <c r="F166" s="34">
        <f t="shared" ca="1" si="39"/>
        <v>2500</v>
      </c>
      <c r="G166" s="69">
        <f t="shared" ca="1" si="43"/>
        <v>0</v>
      </c>
      <c r="H166" s="34">
        <f t="shared" ca="1" si="44"/>
        <v>-70.41278169404282</v>
      </c>
      <c r="I166" s="34">
        <f t="shared" ca="1" si="45"/>
        <v>2429.5872183059573</v>
      </c>
      <c r="J166" s="18">
        <f ca="1">SUM(INDIRECT(ADDRESS(ROW(F166),COLUMN(F166),4)):INDIRECT(ADDRESS(ROW(F166)+N$5-1,COLUMN(F166),4)))</f>
        <v>20700</v>
      </c>
      <c r="K166" s="18">
        <f t="shared" ca="1" si="46"/>
        <v>16350</v>
      </c>
      <c r="L166" s="18">
        <f t="shared" ca="1" si="56"/>
        <v>0</v>
      </c>
      <c r="M166" s="18">
        <f t="shared" ca="1" si="40"/>
        <v>0</v>
      </c>
      <c r="N166" s="34">
        <f t="shared" ca="1" si="47"/>
        <v>11702.466471196301</v>
      </c>
      <c r="P166" s="18">
        <f t="shared" ca="1" si="41"/>
        <v>70.41278169404282</v>
      </c>
      <c r="Q166" s="47">
        <f ca="1">SUM(L$15:L166)-SUM(M$15:M166)</f>
        <v>16350</v>
      </c>
      <c r="R166" s="47" t="str">
        <f t="shared" ca="1" si="42"/>
        <v>M169</v>
      </c>
      <c r="S166" s="40">
        <f t="shared" ca="1" si="48"/>
        <v>0</v>
      </c>
      <c r="T166" s="46">
        <f t="shared" ca="1" si="49"/>
        <v>64</v>
      </c>
      <c r="X166" s="74">
        <f t="shared" ca="1" si="50"/>
        <v>-7.0412781694042817E-2</v>
      </c>
      <c r="Y166" s="75">
        <f t="shared" ca="1" si="51"/>
        <v>-7.0412781694042817E-2</v>
      </c>
      <c r="Z166" s="74">
        <f t="shared" ca="1" si="52"/>
        <v>0.93200902422922183</v>
      </c>
      <c r="AA166" s="76">
        <f t="shared" ca="1" si="53"/>
        <v>-70.41278169404282</v>
      </c>
      <c r="AB166" s="76">
        <f t="shared" ca="1" si="54"/>
        <v>932.00902422922184</v>
      </c>
    </row>
    <row r="167" spans="1:28" x14ac:dyDescent="0.25">
      <c r="A167" s="2">
        <f t="shared" si="55"/>
        <v>3</v>
      </c>
      <c r="B167" s="16">
        <f ca="1">VLOOKUP(A167,PERIODS!$O$4:$P$33,2,FALSE)</f>
        <v>2.5000000000000001E-2</v>
      </c>
      <c r="C167" s="15"/>
      <c r="D167" s="18">
        <v>153</v>
      </c>
      <c r="E167" s="34">
        <f t="shared" ca="1" si="57"/>
        <v>11702.466471196301</v>
      </c>
      <c r="F167" s="34">
        <f t="shared" ca="1" si="39"/>
        <v>2500</v>
      </c>
      <c r="G167" s="69">
        <f t="shared" ca="1" si="43"/>
        <v>0</v>
      </c>
      <c r="H167" s="34">
        <f t="shared" ca="1" si="44"/>
        <v>-297.53417679067752</v>
      </c>
      <c r="I167" s="34">
        <f t="shared" ca="1" si="45"/>
        <v>2202.4658232093225</v>
      </c>
      <c r="J167" s="18">
        <f ca="1">SUM(INDIRECT(ADDRESS(ROW(F167),COLUMN(F167),4)):INDIRECT(ADDRESS(ROW(F167)+N$5-1,COLUMN(F167),4)))</f>
        <v>21500</v>
      </c>
      <c r="K167" s="18">
        <f t="shared" ca="1" si="46"/>
        <v>0</v>
      </c>
      <c r="L167" s="18">
        <f t="shared" ca="1" si="56"/>
        <v>0</v>
      </c>
      <c r="M167" s="18">
        <f t="shared" ca="1" si="40"/>
        <v>16350</v>
      </c>
      <c r="N167" s="34">
        <f t="shared" ca="1" si="47"/>
        <v>25850.000647986977</v>
      </c>
      <c r="P167" s="18">
        <f t="shared" ca="1" si="41"/>
        <v>297.53417679067752</v>
      </c>
      <c r="Q167" s="47">
        <f ca="1">SUM(L$15:L167)-SUM(M$15:M167)</f>
        <v>0</v>
      </c>
      <c r="R167" s="47" t="str">
        <f t="shared" ca="1" si="42"/>
        <v>M170</v>
      </c>
      <c r="S167" s="40">
        <f t="shared" ca="1" si="48"/>
        <v>0</v>
      </c>
      <c r="T167" s="46">
        <f t="shared" ca="1" si="49"/>
        <v>44</v>
      </c>
      <c r="X167" s="74">
        <f t="shared" ca="1" si="50"/>
        <v>-0.29753417679067751</v>
      </c>
      <c r="Y167" s="75">
        <f t="shared" ca="1" si="51"/>
        <v>-0.29753417679067751</v>
      </c>
      <c r="Z167" s="74">
        <f t="shared" ca="1" si="52"/>
        <v>0.74264720148909913</v>
      </c>
      <c r="AA167" s="76">
        <f t="shared" ca="1" si="53"/>
        <v>-297.53417679067752</v>
      </c>
      <c r="AB167" s="76">
        <f t="shared" ca="1" si="54"/>
        <v>742.64720148909907</v>
      </c>
    </row>
    <row r="168" spans="1:28" x14ac:dyDescent="0.25">
      <c r="A168" s="2">
        <f t="shared" si="55"/>
        <v>4</v>
      </c>
      <c r="B168" s="16">
        <f ca="1">VLOOKUP(A168,PERIODS!$O$4:$P$33,2,FALSE)</f>
        <v>2.5000000000000001E-2</v>
      </c>
      <c r="C168" s="15"/>
      <c r="D168" s="18">
        <v>154</v>
      </c>
      <c r="E168" s="34">
        <f t="shared" ca="1" si="57"/>
        <v>25850.000647986977</v>
      </c>
      <c r="F168" s="34">
        <f t="shared" ca="1" si="39"/>
        <v>2500</v>
      </c>
      <c r="G168" s="69">
        <f t="shared" ca="1" si="43"/>
        <v>0</v>
      </c>
      <c r="H168" s="34">
        <f t="shared" ca="1" si="44"/>
        <v>1285.134400982731</v>
      </c>
      <c r="I168" s="34">
        <f t="shared" ca="1" si="45"/>
        <v>3785.1344009827308</v>
      </c>
      <c r="J168" s="18">
        <f ca="1">SUM(INDIRECT(ADDRESS(ROW(F168),COLUMN(F168),4)):INDIRECT(ADDRESS(ROW(F168)+N$5-1,COLUMN(F168),4)))</f>
        <v>22300</v>
      </c>
      <c r="K168" s="18">
        <f t="shared" ca="1" si="46"/>
        <v>0</v>
      </c>
      <c r="L168" s="18">
        <f t="shared" ca="1" si="56"/>
        <v>0</v>
      </c>
      <c r="M168" s="18">
        <f t="shared" ca="1" si="40"/>
        <v>0</v>
      </c>
      <c r="N168" s="34">
        <f t="shared" ca="1" si="47"/>
        <v>22064.866247004247</v>
      </c>
      <c r="P168" s="18">
        <f t="shared" ca="1" si="41"/>
        <v>1285.134400982731</v>
      </c>
      <c r="Q168" s="47">
        <f ca="1">SUM(L$15:L168)-SUM(M$15:M168)</f>
        <v>0</v>
      </c>
      <c r="R168" s="47" t="str">
        <f t="shared" ca="1" si="42"/>
        <v>M171</v>
      </c>
      <c r="S168" s="40">
        <f t="shared" ca="1" si="48"/>
        <v>0</v>
      </c>
      <c r="T168" s="46">
        <f t="shared" ca="1" si="49"/>
        <v>62</v>
      </c>
      <c r="X168" s="74">
        <f t="shared" ca="1" si="50"/>
        <v>1.285134400982731</v>
      </c>
      <c r="Y168" s="75">
        <f t="shared" ca="1" si="51"/>
        <v>1.285134400982731</v>
      </c>
      <c r="Z168" s="74">
        <f t="shared" ca="1" si="52"/>
        <v>3.6151538047916087</v>
      </c>
      <c r="AA168" s="76">
        <f t="shared" ca="1" si="53"/>
        <v>1285.134400982731</v>
      </c>
      <c r="AB168" s="76">
        <f t="shared" ca="1" si="54"/>
        <v>3615.1538047916088</v>
      </c>
    </row>
    <row r="169" spans="1:28" x14ac:dyDescent="0.25">
      <c r="A169" s="2">
        <f t="shared" si="55"/>
        <v>5</v>
      </c>
      <c r="B169" s="16">
        <f ca="1">VLOOKUP(A169,PERIODS!$O$4:$P$33,2,FALSE)</f>
        <v>3.3000000000000002E-2</v>
      </c>
      <c r="C169" s="15"/>
      <c r="D169" s="18">
        <v>155</v>
      </c>
      <c r="E169" s="34">
        <f t="shared" ca="1" si="57"/>
        <v>22064.866247004247</v>
      </c>
      <c r="F169" s="34">
        <f t="shared" ca="1" si="39"/>
        <v>3300</v>
      </c>
      <c r="G169" s="69">
        <f t="shared" ca="1" si="43"/>
        <v>0</v>
      </c>
      <c r="H169" s="34">
        <f t="shared" ca="1" si="44"/>
        <v>-2335.6819365313431</v>
      </c>
      <c r="I169" s="34">
        <f t="shared" ca="1" si="45"/>
        <v>964.31806346865687</v>
      </c>
      <c r="J169" s="18">
        <f ca="1">SUM(INDIRECT(ADDRESS(ROW(F169),COLUMN(F169),4)):INDIRECT(ADDRESS(ROW(F169)+N$5-1,COLUMN(F169),4)))</f>
        <v>23100</v>
      </c>
      <c r="K169" s="18">
        <f t="shared" ca="1" si="46"/>
        <v>16350</v>
      </c>
      <c r="L169" s="18">
        <f t="shared" ca="1" si="56"/>
        <v>16350</v>
      </c>
      <c r="M169" s="18">
        <f t="shared" ca="1" si="40"/>
        <v>0</v>
      </c>
      <c r="N169" s="34">
        <f t="shared" ca="1" si="47"/>
        <v>21100.548183535589</v>
      </c>
      <c r="P169" s="18">
        <f t="shared" ca="1" si="41"/>
        <v>2335.6819365313431</v>
      </c>
      <c r="Q169" s="47">
        <f ca="1">SUM(L$15:L169)-SUM(M$15:M169)</f>
        <v>16350</v>
      </c>
      <c r="R169" s="47" t="str">
        <f t="shared" ca="1" si="42"/>
        <v>M172</v>
      </c>
      <c r="S169" s="40">
        <f t="shared" ca="1" si="48"/>
        <v>0</v>
      </c>
      <c r="T169" s="46">
        <f t="shared" ca="1" si="49"/>
        <v>65</v>
      </c>
      <c r="X169" s="74">
        <f t="shared" ca="1" si="50"/>
        <v>-2.3356819365313433</v>
      </c>
      <c r="Y169" s="75">
        <f t="shared" ca="1" si="51"/>
        <v>-2.3356819365313433</v>
      </c>
      <c r="Z169" s="74">
        <f t="shared" ca="1" si="52"/>
        <v>9.6744486426941598E-2</v>
      </c>
      <c r="AA169" s="76">
        <f t="shared" ca="1" si="53"/>
        <v>-2335.6819365313431</v>
      </c>
      <c r="AB169" s="76">
        <f t="shared" ca="1" si="54"/>
        <v>96.744486426941592</v>
      </c>
    </row>
    <row r="170" spans="1:28" x14ac:dyDescent="0.25">
      <c r="A170" s="2">
        <f t="shared" si="55"/>
        <v>6</v>
      </c>
      <c r="B170" s="16">
        <f ca="1">VLOOKUP(A170,PERIODS!$O$4:$P$33,2,FALSE)</f>
        <v>3.3000000000000002E-2</v>
      </c>
      <c r="C170" s="15"/>
      <c r="D170" s="18">
        <v>156</v>
      </c>
      <c r="E170" s="34">
        <f t="shared" ca="1" si="57"/>
        <v>21100.548183535589</v>
      </c>
      <c r="F170" s="34">
        <f t="shared" ca="1" si="39"/>
        <v>3300</v>
      </c>
      <c r="G170" s="69">
        <f t="shared" ca="1" si="43"/>
        <v>0</v>
      </c>
      <c r="H170" s="34">
        <f t="shared" ca="1" si="44"/>
        <v>-549.89424050269724</v>
      </c>
      <c r="I170" s="34">
        <f t="shared" ca="1" si="45"/>
        <v>2750.1057594973026</v>
      </c>
      <c r="J170" s="18">
        <f ca="1">SUM(INDIRECT(ADDRESS(ROW(F170),COLUMN(F170),4)):INDIRECT(ADDRESS(ROW(F170)+N$5-1,COLUMN(F170),4)))</f>
        <v>23100</v>
      </c>
      <c r="K170" s="18">
        <f t="shared" ca="1" si="46"/>
        <v>16350</v>
      </c>
      <c r="L170" s="18">
        <f t="shared" ca="1" si="56"/>
        <v>0</v>
      </c>
      <c r="M170" s="18">
        <f t="shared" ca="1" si="40"/>
        <v>0</v>
      </c>
      <c r="N170" s="34">
        <f t="shared" ca="1" si="47"/>
        <v>18350.442424038287</v>
      </c>
      <c r="P170" s="18">
        <f t="shared" ca="1" si="41"/>
        <v>549.89424050269724</v>
      </c>
      <c r="Q170" s="47">
        <f ca="1">SUM(L$15:L170)-SUM(M$15:M170)</f>
        <v>16350</v>
      </c>
      <c r="R170" s="47" t="str">
        <f t="shared" ca="1" si="42"/>
        <v>M173</v>
      </c>
      <c r="S170" s="40">
        <f t="shared" ca="1" si="48"/>
        <v>0</v>
      </c>
      <c r="T170" s="46">
        <f t="shared" ca="1" si="49"/>
        <v>49</v>
      </c>
      <c r="X170" s="74">
        <f t="shared" ca="1" si="50"/>
        <v>-0.5498942405026972</v>
      </c>
      <c r="Y170" s="75">
        <f t="shared" ca="1" si="51"/>
        <v>-0.5498942405026972</v>
      </c>
      <c r="Z170" s="74">
        <f t="shared" ca="1" si="52"/>
        <v>0.57701083152912758</v>
      </c>
      <c r="AA170" s="76">
        <f t="shared" ca="1" si="53"/>
        <v>-549.89424050269724</v>
      </c>
      <c r="AB170" s="76">
        <f t="shared" ca="1" si="54"/>
        <v>577.01083152912759</v>
      </c>
    </row>
    <row r="171" spans="1:28" x14ac:dyDescent="0.25">
      <c r="A171" s="2">
        <f t="shared" si="55"/>
        <v>7</v>
      </c>
      <c r="B171" s="16">
        <f ca="1">VLOOKUP(A171,PERIODS!$O$4:$P$33,2,FALSE)</f>
        <v>3.3000000000000002E-2</v>
      </c>
      <c r="C171" s="15"/>
      <c r="D171" s="18">
        <v>157</v>
      </c>
      <c r="E171" s="34">
        <f t="shared" ca="1" si="57"/>
        <v>18350.442424038287</v>
      </c>
      <c r="F171" s="34">
        <f t="shared" ca="1" si="39"/>
        <v>3300</v>
      </c>
      <c r="G171" s="69">
        <f t="shared" ca="1" si="43"/>
        <v>0</v>
      </c>
      <c r="H171" s="34">
        <f t="shared" ca="1" si="44"/>
        <v>1959.9639845400536</v>
      </c>
      <c r="I171" s="34">
        <f t="shared" ca="1" si="45"/>
        <v>5259.9639845400534</v>
      </c>
      <c r="J171" s="18">
        <f ca="1">SUM(INDIRECT(ADDRESS(ROW(F171),COLUMN(F171),4)):INDIRECT(ADDRESS(ROW(F171)+N$5-1,COLUMN(F171),4)))</f>
        <v>23100</v>
      </c>
      <c r="K171" s="18">
        <f t="shared" ca="1" si="46"/>
        <v>16350</v>
      </c>
      <c r="L171" s="18">
        <f t="shared" ca="1" si="56"/>
        <v>0</v>
      </c>
      <c r="M171" s="18">
        <f t="shared" ca="1" si="40"/>
        <v>0</v>
      </c>
      <c r="N171" s="34">
        <f t="shared" ca="1" si="47"/>
        <v>13090.478439498234</v>
      </c>
      <c r="P171" s="18">
        <f t="shared" ca="1" si="41"/>
        <v>1959.9639845400536</v>
      </c>
      <c r="Q171" s="47">
        <f ca="1">SUM(L$15:L171)-SUM(M$15:M171)</f>
        <v>16350</v>
      </c>
      <c r="R171" s="47" t="str">
        <f t="shared" ca="1" si="42"/>
        <v>M174</v>
      </c>
      <c r="S171" s="40">
        <f t="shared" ca="1" si="48"/>
        <v>0</v>
      </c>
      <c r="T171" s="46">
        <f t="shared" ca="1" si="49"/>
        <v>91</v>
      </c>
      <c r="X171" s="74">
        <f t="shared" ca="1" si="50"/>
        <v>2.6909069886956352</v>
      </c>
      <c r="Y171" s="75">
        <f t="shared" ca="1" si="51"/>
        <v>1.9599639845400536</v>
      </c>
      <c r="Z171" s="74">
        <f t="shared" ca="1" si="52"/>
        <v>7.0990713842313315</v>
      </c>
      <c r="AA171" s="76">
        <f t="shared" ca="1" si="53"/>
        <v>1959.9639845400536</v>
      </c>
      <c r="AB171" s="76">
        <f t="shared" ca="1" si="54"/>
        <v>7099.0713842313316</v>
      </c>
    </row>
    <row r="172" spans="1:28" x14ac:dyDescent="0.25">
      <c r="A172" s="2">
        <f t="shared" si="55"/>
        <v>8</v>
      </c>
      <c r="B172" s="16">
        <f ca="1">VLOOKUP(A172,PERIODS!$O$4:$P$33,2,FALSE)</f>
        <v>3.3000000000000002E-2</v>
      </c>
      <c r="C172" s="15"/>
      <c r="D172" s="18">
        <v>158</v>
      </c>
      <c r="E172" s="34">
        <f t="shared" ca="1" si="57"/>
        <v>13090.478439498234</v>
      </c>
      <c r="F172" s="34">
        <f t="shared" ca="1" si="39"/>
        <v>3300</v>
      </c>
      <c r="G172" s="69">
        <f t="shared" ca="1" si="43"/>
        <v>0</v>
      </c>
      <c r="H172" s="34">
        <f t="shared" ca="1" si="44"/>
        <v>400.56022970069046</v>
      </c>
      <c r="I172" s="34">
        <f t="shared" ca="1" si="45"/>
        <v>3700.5602297006903</v>
      </c>
      <c r="J172" s="18">
        <f ca="1">SUM(INDIRECT(ADDRESS(ROW(F172),COLUMN(F172),4)):INDIRECT(ADDRESS(ROW(F172)+N$5-1,COLUMN(F172),4)))</f>
        <v>23100</v>
      </c>
      <c r="K172" s="18">
        <f t="shared" ca="1" si="46"/>
        <v>0</v>
      </c>
      <c r="L172" s="18">
        <f t="shared" ca="1" si="56"/>
        <v>0</v>
      </c>
      <c r="M172" s="18">
        <f t="shared" ca="1" si="40"/>
        <v>16350</v>
      </c>
      <c r="N172" s="34">
        <f t="shared" ca="1" si="47"/>
        <v>25739.918209797543</v>
      </c>
      <c r="P172" s="18">
        <f t="shared" ca="1" si="41"/>
        <v>400.56022970069046</v>
      </c>
      <c r="Q172" s="47">
        <f ca="1">SUM(L$15:L172)-SUM(M$15:M172)</f>
        <v>0</v>
      </c>
      <c r="R172" s="47" t="str">
        <f t="shared" ca="1" si="42"/>
        <v>M175</v>
      </c>
      <c r="S172" s="40">
        <f t="shared" ca="1" si="48"/>
        <v>0</v>
      </c>
      <c r="T172" s="46">
        <f t="shared" ca="1" si="49"/>
        <v>28</v>
      </c>
      <c r="X172" s="74">
        <f t="shared" ca="1" si="50"/>
        <v>0.40056022970069044</v>
      </c>
      <c r="Y172" s="75">
        <f t="shared" ca="1" si="51"/>
        <v>0.40056022970069044</v>
      </c>
      <c r="Z172" s="74">
        <f t="shared" ca="1" si="52"/>
        <v>1.492660696298886</v>
      </c>
      <c r="AA172" s="76">
        <f t="shared" ca="1" si="53"/>
        <v>400.56022970069046</v>
      </c>
      <c r="AB172" s="76">
        <f t="shared" ca="1" si="54"/>
        <v>1492.660696298886</v>
      </c>
    </row>
    <row r="173" spans="1:28" x14ac:dyDescent="0.25">
      <c r="A173" s="2">
        <f t="shared" si="55"/>
        <v>9</v>
      </c>
      <c r="B173" s="16">
        <f ca="1">VLOOKUP(A173,PERIODS!$O$4:$P$33,2,FALSE)</f>
        <v>3.3000000000000002E-2</v>
      </c>
      <c r="C173" s="15"/>
      <c r="D173" s="18">
        <v>159</v>
      </c>
      <c r="E173" s="34">
        <f t="shared" ca="1" si="57"/>
        <v>25739.918209797543</v>
      </c>
      <c r="F173" s="34">
        <f t="shared" ca="1" si="39"/>
        <v>3300</v>
      </c>
      <c r="G173" s="69">
        <f t="shared" ca="1" si="43"/>
        <v>0</v>
      </c>
      <c r="H173" s="34">
        <f t="shared" ca="1" si="44"/>
        <v>-807.10322524559854</v>
      </c>
      <c r="I173" s="34">
        <f t="shared" ca="1" si="45"/>
        <v>2492.8967747544016</v>
      </c>
      <c r="J173" s="18">
        <f ca="1">SUM(INDIRECT(ADDRESS(ROW(F173),COLUMN(F173),4)):INDIRECT(ADDRESS(ROW(F173)+N$5-1,COLUMN(F173),4)))</f>
        <v>23100</v>
      </c>
      <c r="K173" s="18">
        <f t="shared" ca="1" si="46"/>
        <v>0</v>
      </c>
      <c r="L173" s="18">
        <f t="shared" ca="1" si="56"/>
        <v>0</v>
      </c>
      <c r="M173" s="18">
        <f t="shared" ca="1" si="40"/>
        <v>0</v>
      </c>
      <c r="N173" s="34">
        <f t="shared" ca="1" si="47"/>
        <v>23247.021435043142</v>
      </c>
      <c r="P173" s="18">
        <f t="shared" ca="1" si="41"/>
        <v>807.10322524559854</v>
      </c>
      <c r="Q173" s="47">
        <f ca="1">SUM(L$15:L173)-SUM(M$15:M173)</f>
        <v>0</v>
      </c>
      <c r="R173" s="47" t="str">
        <f t="shared" ca="1" si="42"/>
        <v>M176</v>
      </c>
      <c r="S173" s="40">
        <f t="shared" ca="1" si="48"/>
        <v>0</v>
      </c>
      <c r="T173" s="46">
        <f t="shared" ca="1" si="49"/>
        <v>43</v>
      </c>
      <c r="X173" s="74">
        <f t="shared" ca="1" si="50"/>
        <v>-0.80710322524559852</v>
      </c>
      <c r="Y173" s="75">
        <f t="shared" ca="1" si="51"/>
        <v>-0.80710322524559852</v>
      </c>
      <c r="Z173" s="74">
        <f t="shared" ca="1" si="52"/>
        <v>0.4461485881116512</v>
      </c>
      <c r="AA173" s="76">
        <f t="shared" ca="1" si="53"/>
        <v>-807.10322524559854</v>
      </c>
      <c r="AB173" s="76">
        <f t="shared" ca="1" si="54"/>
        <v>446.14858811165118</v>
      </c>
    </row>
    <row r="174" spans="1:28" x14ac:dyDescent="0.25">
      <c r="A174" s="2">
        <f t="shared" si="55"/>
        <v>10</v>
      </c>
      <c r="B174" s="16">
        <f ca="1">VLOOKUP(A174,PERIODS!$O$4:$P$33,2,FALSE)</f>
        <v>3.3000000000000002E-2</v>
      </c>
      <c r="C174" s="15"/>
      <c r="D174" s="18">
        <v>160</v>
      </c>
      <c r="E174" s="34">
        <f t="shared" ca="1" si="57"/>
        <v>23247.021435043142</v>
      </c>
      <c r="F174" s="34">
        <f t="shared" ca="1" si="39"/>
        <v>3300</v>
      </c>
      <c r="G174" s="69">
        <f t="shared" ca="1" si="43"/>
        <v>0</v>
      </c>
      <c r="H174" s="34">
        <f t="shared" ca="1" si="44"/>
        <v>561.46769596447541</v>
      </c>
      <c r="I174" s="34">
        <f t="shared" ca="1" si="45"/>
        <v>3861.4676959644753</v>
      </c>
      <c r="J174" s="18">
        <f ca="1">SUM(INDIRECT(ADDRESS(ROW(F174),COLUMN(F174),4)):INDIRECT(ADDRESS(ROW(F174)+N$5-1,COLUMN(F174),4)))</f>
        <v>23100</v>
      </c>
      <c r="K174" s="18">
        <f t="shared" ca="1" si="46"/>
        <v>0</v>
      </c>
      <c r="L174" s="18">
        <f t="shared" ca="1" si="56"/>
        <v>0</v>
      </c>
      <c r="M174" s="18">
        <f t="shared" ca="1" si="40"/>
        <v>0</v>
      </c>
      <c r="N174" s="34">
        <f t="shared" ca="1" si="47"/>
        <v>19385.553739078667</v>
      </c>
      <c r="P174" s="18">
        <f t="shared" ca="1" si="41"/>
        <v>561.46769596447541</v>
      </c>
      <c r="Q174" s="47">
        <f ca="1">SUM(L$15:L174)-SUM(M$15:M174)</f>
        <v>0</v>
      </c>
      <c r="R174" s="47" t="str">
        <f t="shared" ca="1" si="42"/>
        <v>M177</v>
      </c>
      <c r="S174" s="40">
        <f t="shared" ca="1" si="48"/>
        <v>0</v>
      </c>
      <c r="T174" s="46">
        <f t="shared" ca="1" si="49"/>
        <v>55</v>
      </c>
      <c r="X174" s="74">
        <f t="shared" ca="1" si="50"/>
        <v>0.56146769596447543</v>
      </c>
      <c r="Y174" s="75">
        <f t="shared" ca="1" si="51"/>
        <v>0.56146769596447543</v>
      </c>
      <c r="Z174" s="74">
        <f t="shared" ca="1" si="52"/>
        <v>1.7532438417720737</v>
      </c>
      <c r="AA174" s="76">
        <f t="shared" ca="1" si="53"/>
        <v>561.46769596447541</v>
      </c>
      <c r="AB174" s="76">
        <f t="shared" ca="1" si="54"/>
        <v>1753.2438417720737</v>
      </c>
    </row>
    <row r="175" spans="1:28" x14ac:dyDescent="0.25">
      <c r="A175" s="2">
        <f t="shared" si="55"/>
        <v>11</v>
      </c>
      <c r="B175" s="16">
        <f ca="1">VLOOKUP(A175,PERIODS!$O$4:$P$33,2,FALSE)</f>
        <v>3.3000000000000002E-2</v>
      </c>
      <c r="C175" s="15"/>
      <c r="D175" s="18">
        <v>161</v>
      </c>
      <c r="E175" s="34">
        <f t="shared" ca="1" si="57"/>
        <v>19385.553739078667</v>
      </c>
      <c r="F175" s="34">
        <f t="shared" ca="1" si="39"/>
        <v>3300</v>
      </c>
      <c r="G175" s="69">
        <f t="shared" ca="1" si="43"/>
        <v>0</v>
      </c>
      <c r="H175" s="34">
        <f t="shared" ca="1" si="44"/>
        <v>-172.07507909681743</v>
      </c>
      <c r="I175" s="34">
        <f t="shared" ca="1" si="45"/>
        <v>3127.9249209031827</v>
      </c>
      <c r="J175" s="18">
        <f ca="1">SUM(INDIRECT(ADDRESS(ROW(F175),COLUMN(F175),4)):INDIRECT(ADDRESS(ROW(F175)+N$5-1,COLUMN(F175),4)))</f>
        <v>23300</v>
      </c>
      <c r="K175" s="18">
        <f t="shared" ca="1" si="46"/>
        <v>16350</v>
      </c>
      <c r="L175" s="18">
        <f t="shared" ca="1" si="56"/>
        <v>16350</v>
      </c>
      <c r="M175" s="18">
        <f t="shared" ca="1" si="40"/>
        <v>0</v>
      </c>
      <c r="N175" s="34">
        <f t="shared" ca="1" si="47"/>
        <v>16257.628818175484</v>
      </c>
      <c r="P175" s="18">
        <f t="shared" ca="1" si="41"/>
        <v>172.07507909681743</v>
      </c>
      <c r="Q175" s="47">
        <f ca="1">SUM(L$15:L175)-SUM(M$15:M175)</f>
        <v>16350</v>
      </c>
      <c r="R175" s="47" t="str">
        <f t="shared" ca="1" si="42"/>
        <v>M178</v>
      </c>
      <c r="S175" s="40">
        <f t="shared" ca="1" si="48"/>
        <v>0</v>
      </c>
      <c r="T175" s="46">
        <f t="shared" ca="1" si="49"/>
        <v>39</v>
      </c>
      <c r="X175" s="74">
        <f t="shared" ca="1" si="50"/>
        <v>-0.17207507909681743</v>
      </c>
      <c r="Y175" s="75">
        <f t="shared" ca="1" si="51"/>
        <v>-0.17207507909681743</v>
      </c>
      <c r="Z175" s="74">
        <f t="shared" ca="1" si="52"/>
        <v>0.84191596050564388</v>
      </c>
      <c r="AA175" s="76">
        <f t="shared" ca="1" si="53"/>
        <v>-172.07507909681743</v>
      </c>
      <c r="AB175" s="76">
        <f t="shared" ca="1" si="54"/>
        <v>841.91596050564385</v>
      </c>
    </row>
    <row r="176" spans="1:28" x14ac:dyDescent="0.25">
      <c r="A176" s="2">
        <f t="shared" si="55"/>
        <v>12</v>
      </c>
      <c r="B176" s="16">
        <f ca="1">VLOOKUP(A176,PERIODS!$O$4:$P$33,2,FALSE)</f>
        <v>3.3000000000000002E-2</v>
      </c>
      <c r="C176" s="15"/>
      <c r="D176" s="18">
        <v>162</v>
      </c>
      <c r="E176" s="34">
        <f t="shared" ca="1" si="57"/>
        <v>16257.628818175484</v>
      </c>
      <c r="F176" s="34">
        <f t="shared" ca="1" si="39"/>
        <v>3300</v>
      </c>
      <c r="G176" s="69">
        <f t="shared" ca="1" si="43"/>
        <v>0</v>
      </c>
      <c r="H176" s="34">
        <f t="shared" ca="1" si="44"/>
        <v>-1289.4640954075749</v>
      </c>
      <c r="I176" s="34">
        <f t="shared" ca="1" si="45"/>
        <v>2010.5359045924251</v>
      </c>
      <c r="J176" s="18">
        <f ca="1">SUM(INDIRECT(ADDRESS(ROW(F176),COLUMN(F176),4)):INDIRECT(ADDRESS(ROW(F176)+N$5-1,COLUMN(F176),4)))</f>
        <v>23500</v>
      </c>
      <c r="K176" s="18">
        <f t="shared" ca="1" si="46"/>
        <v>16350</v>
      </c>
      <c r="L176" s="18">
        <f t="shared" ca="1" si="56"/>
        <v>0</v>
      </c>
      <c r="M176" s="18">
        <f t="shared" ca="1" si="40"/>
        <v>0</v>
      </c>
      <c r="N176" s="34">
        <f t="shared" ca="1" si="47"/>
        <v>14247.092913583059</v>
      </c>
      <c r="P176" s="18">
        <f t="shared" ca="1" si="41"/>
        <v>1289.4640954075749</v>
      </c>
      <c r="Q176" s="47">
        <f ca="1">SUM(L$15:L176)-SUM(M$15:M176)</f>
        <v>16350</v>
      </c>
      <c r="R176" s="47" t="str">
        <f t="shared" ca="1" si="42"/>
        <v>M179</v>
      </c>
      <c r="S176" s="40">
        <f t="shared" ca="1" si="48"/>
        <v>0</v>
      </c>
      <c r="T176" s="46">
        <f t="shared" ca="1" si="49"/>
        <v>100</v>
      </c>
      <c r="X176" s="74">
        <f t="shared" ca="1" si="50"/>
        <v>-1.2894640954075749</v>
      </c>
      <c r="Y176" s="75">
        <f t="shared" ca="1" si="51"/>
        <v>-1.2894640954075749</v>
      </c>
      <c r="Z176" s="74">
        <f t="shared" ca="1" si="52"/>
        <v>0.2754183415016544</v>
      </c>
      <c r="AA176" s="76">
        <f t="shared" ca="1" si="53"/>
        <v>-1289.4640954075749</v>
      </c>
      <c r="AB176" s="76">
        <f t="shared" ca="1" si="54"/>
        <v>275.41834150165437</v>
      </c>
    </row>
    <row r="177" spans="1:28" x14ac:dyDescent="0.25">
      <c r="A177" s="2">
        <f t="shared" si="55"/>
        <v>13</v>
      </c>
      <c r="B177" s="16">
        <f ca="1">VLOOKUP(A177,PERIODS!$O$4:$P$33,2,FALSE)</f>
        <v>3.3000000000000002E-2</v>
      </c>
      <c r="C177" s="15"/>
      <c r="D177" s="18">
        <v>163</v>
      </c>
      <c r="E177" s="34">
        <f t="shared" ca="1" si="57"/>
        <v>14247.092913583059</v>
      </c>
      <c r="F177" s="34">
        <f t="shared" ca="1" si="39"/>
        <v>3300</v>
      </c>
      <c r="G177" s="69">
        <f t="shared" ca="1" si="43"/>
        <v>0</v>
      </c>
      <c r="H177" s="34">
        <f t="shared" ca="1" si="44"/>
        <v>65.362839376809347</v>
      </c>
      <c r="I177" s="34">
        <f t="shared" ca="1" si="45"/>
        <v>3365.3628393768095</v>
      </c>
      <c r="J177" s="18">
        <f ca="1">SUM(INDIRECT(ADDRESS(ROW(F177),COLUMN(F177),4)):INDIRECT(ADDRESS(ROW(F177)+N$5-1,COLUMN(F177),4)))</f>
        <v>23700</v>
      </c>
      <c r="K177" s="18">
        <f t="shared" ca="1" si="46"/>
        <v>16350</v>
      </c>
      <c r="L177" s="18">
        <f t="shared" ca="1" si="56"/>
        <v>0</v>
      </c>
      <c r="M177" s="18">
        <f t="shared" ca="1" si="40"/>
        <v>0</v>
      </c>
      <c r="N177" s="34">
        <f t="shared" ca="1" si="47"/>
        <v>10881.730074206251</v>
      </c>
      <c r="P177" s="18">
        <f t="shared" ca="1" si="41"/>
        <v>65.362839376809347</v>
      </c>
      <c r="Q177" s="47">
        <f ca="1">SUM(L$15:L177)-SUM(M$15:M177)</f>
        <v>16350</v>
      </c>
      <c r="R177" s="47" t="str">
        <f t="shared" ca="1" si="42"/>
        <v>M180</v>
      </c>
      <c r="S177" s="40">
        <f t="shared" ca="1" si="48"/>
        <v>0</v>
      </c>
      <c r="T177" s="46">
        <f t="shared" ca="1" si="49"/>
        <v>26</v>
      </c>
      <c r="X177" s="74">
        <f t="shared" ca="1" si="50"/>
        <v>6.5362839376809354E-2</v>
      </c>
      <c r="Y177" s="75">
        <f t="shared" ca="1" si="51"/>
        <v>6.5362839376809354E-2</v>
      </c>
      <c r="Z177" s="74">
        <f t="shared" ca="1" si="52"/>
        <v>1.0675463019550842</v>
      </c>
      <c r="AA177" s="76">
        <f t="shared" ca="1" si="53"/>
        <v>65.362839376809347</v>
      </c>
      <c r="AB177" s="76">
        <f t="shared" ca="1" si="54"/>
        <v>1067.5463019550841</v>
      </c>
    </row>
    <row r="178" spans="1:28" x14ac:dyDescent="0.25">
      <c r="A178" s="2">
        <f t="shared" si="55"/>
        <v>14</v>
      </c>
      <c r="B178" s="16">
        <f ca="1">VLOOKUP(A178,PERIODS!$O$4:$P$33,2,FALSE)</f>
        <v>3.3000000000000002E-2</v>
      </c>
      <c r="C178" s="15"/>
      <c r="D178" s="18">
        <v>164</v>
      </c>
      <c r="E178" s="34">
        <f t="shared" ca="1" si="57"/>
        <v>10881.730074206251</v>
      </c>
      <c r="F178" s="34">
        <f t="shared" ca="1" si="39"/>
        <v>3300</v>
      </c>
      <c r="G178" s="69">
        <f t="shared" ca="1" si="43"/>
        <v>0</v>
      </c>
      <c r="H178" s="34">
        <f t="shared" ca="1" si="44"/>
        <v>1898.3195641358839</v>
      </c>
      <c r="I178" s="34">
        <f t="shared" ca="1" si="45"/>
        <v>5198.3195641358834</v>
      </c>
      <c r="J178" s="18">
        <f ca="1">SUM(INDIRECT(ADDRESS(ROW(F178),COLUMN(F178),4)):INDIRECT(ADDRESS(ROW(F178)+N$5-1,COLUMN(F178),4)))</f>
        <v>23900</v>
      </c>
      <c r="K178" s="18">
        <f t="shared" ca="1" si="46"/>
        <v>0</v>
      </c>
      <c r="L178" s="18">
        <f t="shared" ca="1" si="56"/>
        <v>0</v>
      </c>
      <c r="M178" s="18">
        <f t="shared" ca="1" si="40"/>
        <v>16350</v>
      </c>
      <c r="N178" s="34">
        <f t="shared" ca="1" si="47"/>
        <v>22033.410510070367</v>
      </c>
      <c r="P178" s="18">
        <f t="shared" ca="1" si="41"/>
        <v>1898.3195641358839</v>
      </c>
      <c r="Q178" s="47">
        <f ca="1">SUM(L$15:L178)-SUM(M$15:M178)</f>
        <v>0</v>
      </c>
      <c r="R178" s="47" t="str">
        <f t="shared" ca="1" si="42"/>
        <v>M181</v>
      </c>
      <c r="S178" s="40">
        <f t="shared" ca="1" si="48"/>
        <v>0</v>
      </c>
      <c r="T178" s="46">
        <f t="shared" ca="1" si="49"/>
        <v>46</v>
      </c>
      <c r="X178" s="74">
        <f t="shared" ca="1" si="50"/>
        <v>1.8983195641358839</v>
      </c>
      <c r="Y178" s="75">
        <f t="shared" ca="1" si="51"/>
        <v>1.8983195641358839</v>
      </c>
      <c r="Z178" s="74">
        <f t="shared" ca="1" si="52"/>
        <v>6.6746686602198304</v>
      </c>
      <c r="AA178" s="76">
        <f t="shared" ca="1" si="53"/>
        <v>1898.3195641358839</v>
      </c>
      <c r="AB178" s="76">
        <f t="shared" ca="1" si="54"/>
        <v>6674.6686602198306</v>
      </c>
    </row>
    <row r="179" spans="1:28" x14ac:dyDescent="0.25">
      <c r="A179" s="2">
        <f t="shared" si="55"/>
        <v>15</v>
      </c>
      <c r="B179" s="16">
        <f ca="1">VLOOKUP(A179,PERIODS!$O$4:$P$33,2,FALSE)</f>
        <v>3.3000000000000002E-2</v>
      </c>
      <c r="C179" s="15"/>
      <c r="D179" s="18">
        <v>165</v>
      </c>
      <c r="E179" s="34">
        <f t="shared" ca="1" si="57"/>
        <v>22033.410510070367</v>
      </c>
      <c r="F179" s="34">
        <f t="shared" ca="1" si="39"/>
        <v>3300</v>
      </c>
      <c r="G179" s="69">
        <f t="shared" ca="1" si="43"/>
        <v>0</v>
      </c>
      <c r="H179" s="34">
        <f t="shared" ca="1" si="44"/>
        <v>696.93128261663401</v>
      </c>
      <c r="I179" s="34">
        <f t="shared" ca="1" si="45"/>
        <v>3996.9312826166342</v>
      </c>
      <c r="J179" s="18">
        <f ca="1">SUM(INDIRECT(ADDRESS(ROW(F179),COLUMN(F179),4)):INDIRECT(ADDRESS(ROW(F179)+N$5-1,COLUMN(F179),4)))</f>
        <v>24100</v>
      </c>
      <c r="K179" s="18">
        <f t="shared" ca="1" si="46"/>
        <v>16350</v>
      </c>
      <c r="L179" s="18">
        <f t="shared" ca="1" si="56"/>
        <v>16350</v>
      </c>
      <c r="M179" s="18">
        <f t="shared" ca="1" si="40"/>
        <v>0</v>
      </c>
      <c r="N179" s="34">
        <f t="shared" ca="1" si="47"/>
        <v>18036.479227453732</v>
      </c>
      <c r="P179" s="18">
        <f t="shared" ca="1" si="41"/>
        <v>696.93128261663401</v>
      </c>
      <c r="Q179" s="47">
        <f ca="1">SUM(L$15:L179)-SUM(M$15:M179)</f>
        <v>16350</v>
      </c>
      <c r="R179" s="47" t="str">
        <f t="shared" ca="1" si="42"/>
        <v>M182</v>
      </c>
      <c r="S179" s="40">
        <f t="shared" ca="1" si="48"/>
        <v>0</v>
      </c>
      <c r="T179" s="46">
        <f t="shared" ca="1" si="49"/>
        <v>47</v>
      </c>
      <c r="X179" s="74">
        <f t="shared" ca="1" si="50"/>
        <v>0.69693128261663406</v>
      </c>
      <c r="Y179" s="75">
        <f t="shared" ca="1" si="51"/>
        <v>0.69693128261663406</v>
      </c>
      <c r="Z179" s="74">
        <f t="shared" ca="1" si="52"/>
        <v>2.0075825416209123</v>
      </c>
      <c r="AA179" s="76">
        <f t="shared" ca="1" si="53"/>
        <v>696.93128261663401</v>
      </c>
      <c r="AB179" s="76">
        <f t="shared" ca="1" si="54"/>
        <v>2007.5825416209123</v>
      </c>
    </row>
    <row r="180" spans="1:28" x14ac:dyDescent="0.25">
      <c r="A180" s="2">
        <f t="shared" si="55"/>
        <v>16</v>
      </c>
      <c r="B180" s="16">
        <f ca="1">VLOOKUP(A180,PERIODS!$O$4:$P$33,2,FALSE)</f>
        <v>3.3000000000000002E-2</v>
      </c>
      <c r="C180" s="15"/>
      <c r="D180" s="18">
        <v>166</v>
      </c>
      <c r="E180" s="34">
        <f t="shared" ca="1" si="57"/>
        <v>18036.479227453732</v>
      </c>
      <c r="F180" s="34">
        <f t="shared" ca="1" si="39"/>
        <v>3300</v>
      </c>
      <c r="G180" s="69">
        <f t="shared" ca="1" si="43"/>
        <v>0</v>
      </c>
      <c r="H180" s="34">
        <f t="shared" ca="1" si="44"/>
        <v>405.07497256122588</v>
      </c>
      <c r="I180" s="34">
        <f t="shared" ca="1" si="45"/>
        <v>3705.0749725612259</v>
      </c>
      <c r="J180" s="18">
        <f ca="1">SUM(INDIRECT(ADDRESS(ROW(F180),COLUMN(F180),4)):INDIRECT(ADDRESS(ROW(F180)+N$5-1,COLUMN(F180),4)))</f>
        <v>24300</v>
      </c>
      <c r="K180" s="18">
        <f t="shared" ca="1" si="46"/>
        <v>16350</v>
      </c>
      <c r="L180" s="18">
        <f t="shared" ca="1" si="56"/>
        <v>0</v>
      </c>
      <c r="M180" s="18">
        <f t="shared" ca="1" si="40"/>
        <v>0</v>
      </c>
      <c r="N180" s="34">
        <f t="shared" ca="1" si="47"/>
        <v>14331.404254892506</v>
      </c>
      <c r="P180" s="18">
        <f t="shared" ca="1" si="41"/>
        <v>405.07497256122588</v>
      </c>
      <c r="Q180" s="47">
        <f ca="1">SUM(L$15:L180)-SUM(M$15:M180)</f>
        <v>16350</v>
      </c>
      <c r="R180" s="47" t="str">
        <f t="shared" ca="1" si="42"/>
        <v>M183</v>
      </c>
      <c r="S180" s="40">
        <f t="shared" ca="1" si="48"/>
        <v>0</v>
      </c>
      <c r="T180" s="46">
        <f t="shared" ca="1" si="49"/>
        <v>23</v>
      </c>
      <c r="X180" s="74">
        <f t="shared" ca="1" si="50"/>
        <v>0.40507497256122588</v>
      </c>
      <c r="Y180" s="75">
        <f t="shared" ca="1" si="51"/>
        <v>0.40507497256122588</v>
      </c>
      <c r="Z180" s="74">
        <f t="shared" ca="1" si="52"/>
        <v>1.4994149108190573</v>
      </c>
      <c r="AA180" s="76">
        <f t="shared" ca="1" si="53"/>
        <v>405.07497256122588</v>
      </c>
      <c r="AB180" s="76">
        <f t="shared" ca="1" si="54"/>
        <v>1499.4149108190572</v>
      </c>
    </row>
    <row r="181" spans="1:28" x14ac:dyDescent="0.25">
      <c r="A181" s="2">
        <f t="shared" si="55"/>
        <v>17</v>
      </c>
      <c r="B181" s="16">
        <f ca="1">VLOOKUP(A181,PERIODS!$O$4:$P$33,2,FALSE)</f>
        <v>3.5000000000000003E-2</v>
      </c>
      <c r="C181" s="15"/>
      <c r="D181" s="18">
        <v>167</v>
      </c>
      <c r="E181" s="34">
        <f t="shared" ca="1" si="57"/>
        <v>14331.404254892506</v>
      </c>
      <c r="F181" s="34">
        <f t="shared" ca="1" si="39"/>
        <v>3500.0000000000005</v>
      </c>
      <c r="G181" s="69">
        <f t="shared" ca="1" si="43"/>
        <v>0</v>
      </c>
      <c r="H181" s="34">
        <f t="shared" ca="1" si="44"/>
        <v>872.57045297280479</v>
      </c>
      <c r="I181" s="34">
        <f t="shared" ca="1" si="45"/>
        <v>4372.5704529728055</v>
      </c>
      <c r="J181" s="18">
        <f ca="1">SUM(INDIRECT(ADDRESS(ROW(F181),COLUMN(F181),4)):INDIRECT(ADDRESS(ROW(F181)+N$5-1,COLUMN(F181),4)))</f>
        <v>24500.000000000004</v>
      </c>
      <c r="K181" s="18">
        <f t="shared" ca="1" si="46"/>
        <v>16350</v>
      </c>
      <c r="L181" s="18">
        <f t="shared" ca="1" si="56"/>
        <v>0</v>
      </c>
      <c r="M181" s="18">
        <f t="shared" ca="1" si="40"/>
        <v>0</v>
      </c>
      <c r="N181" s="34">
        <f t="shared" ca="1" si="47"/>
        <v>9958.8338019196999</v>
      </c>
      <c r="P181" s="18">
        <f t="shared" ca="1" si="41"/>
        <v>872.57045297280479</v>
      </c>
      <c r="Q181" s="47">
        <f ca="1">SUM(L$15:L181)-SUM(M$15:M181)</f>
        <v>16350</v>
      </c>
      <c r="R181" s="47" t="str">
        <f t="shared" ca="1" si="42"/>
        <v>M184</v>
      </c>
      <c r="S181" s="40">
        <f t="shared" ca="1" si="48"/>
        <v>0</v>
      </c>
      <c r="T181" s="46">
        <f t="shared" ca="1" si="49"/>
        <v>7</v>
      </c>
      <c r="X181" s="74">
        <f t="shared" ca="1" si="50"/>
        <v>0.87257045297280478</v>
      </c>
      <c r="Y181" s="75">
        <f t="shared" ca="1" si="51"/>
        <v>0.87257045297280478</v>
      </c>
      <c r="Z181" s="74">
        <f t="shared" ca="1" si="52"/>
        <v>2.393054187816952</v>
      </c>
      <c r="AA181" s="76">
        <f t="shared" ca="1" si="53"/>
        <v>872.57045297280479</v>
      </c>
      <c r="AB181" s="76">
        <f t="shared" ca="1" si="54"/>
        <v>2393.054187816952</v>
      </c>
    </row>
    <row r="182" spans="1:28" x14ac:dyDescent="0.25">
      <c r="A182" s="2">
        <f t="shared" si="55"/>
        <v>18</v>
      </c>
      <c r="B182" s="16">
        <f ca="1">VLOOKUP(A182,PERIODS!$O$4:$P$33,2,FALSE)</f>
        <v>3.5000000000000003E-2</v>
      </c>
      <c r="C182" s="15"/>
      <c r="D182" s="18">
        <v>168</v>
      </c>
      <c r="E182" s="34">
        <f t="shared" ca="1" si="57"/>
        <v>9958.8338019196999</v>
      </c>
      <c r="F182" s="34">
        <f t="shared" ca="1" si="39"/>
        <v>3500.0000000000005</v>
      </c>
      <c r="G182" s="69">
        <f t="shared" ca="1" si="43"/>
        <v>0</v>
      </c>
      <c r="H182" s="34">
        <f t="shared" ca="1" si="44"/>
        <v>-1283.2650101699019</v>
      </c>
      <c r="I182" s="34">
        <f t="shared" ca="1" si="45"/>
        <v>2216.7349898300986</v>
      </c>
      <c r="J182" s="18">
        <f ca="1">SUM(INDIRECT(ADDRESS(ROW(F182),COLUMN(F182),4)):INDIRECT(ADDRESS(ROW(F182)+N$5-1,COLUMN(F182),4)))</f>
        <v>24500.000000000004</v>
      </c>
      <c r="K182" s="18">
        <f t="shared" ca="1" si="46"/>
        <v>0</v>
      </c>
      <c r="L182" s="18">
        <f t="shared" ca="1" si="56"/>
        <v>0</v>
      </c>
      <c r="M182" s="18">
        <f t="shared" ca="1" si="40"/>
        <v>16350</v>
      </c>
      <c r="N182" s="34">
        <f t="shared" ca="1" si="47"/>
        <v>24092.0988120896</v>
      </c>
      <c r="P182" s="18">
        <f t="shared" ca="1" si="41"/>
        <v>1283.2650101699019</v>
      </c>
      <c r="Q182" s="47">
        <f ca="1">SUM(L$15:L182)-SUM(M$15:M182)</f>
        <v>0</v>
      </c>
      <c r="R182" s="47" t="str">
        <f t="shared" ca="1" si="42"/>
        <v>M185</v>
      </c>
      <c r="S182" s="40">
        <f t="shared" ca="1" si="48"/>
        <v>0</v>
      </c>
      <c r="T182" s="46">
        <f t="shared" ca="1" si="49"/>
        <v>6</v>
      </c>
      <c r="X182" s="74">
        <f t="shared" ca="1" si="50"/>
        <v>-1.2832650101699019</v>
      </c>
      <c r="Y182" s="75">
        <f t="shared" ca="1" si="51"/>
        <v>-1.2832650101699019</v>
      </c>
      <c r="Z182" s="74">
        <f t="shared" ca="1" si="52"/>
        <v>0.27713098620734833</v>
      </c>
      <c r="AA182" s="76">
        <f t="shared" ca="1" si="53"/>
        <v>-1283.2650101699019</v>
      </c>
      <c r="AB182" s="76">
        <f t="shared" ca="1" si="54"/>
        <v>277.13098620734831</v>
      </c>
    </row>
    <row r="183" spans="1:28" x14ac:dyDescent="0.25">
      <c r="A183" s="2">
        <f t="shared" si="55"/>
        <v>19</v>
      </c>
      <c r="B183" s="16">
        <f ca="1">VLOOKUP(A183,PERIODS!$O$4:$P$33,2,FALSE)</f>
        <v>3.5000000000000003E-2</v>
      </c>
      <c r="C183" s="15"/>
      <c r="D183" s="18">
        <v>169</v>
      </c>
      <c r="E183" s="34">
        <f t="shared" ca="1" si="57"/>
        <v>24092.0988120896</v>
      </c>
      <c r="F183" s="34">
        <f t="shared" ca="1" si="39"/>
        <v>3500.0000000000005</v>
      </c>
      <c r="G183" s="69">
        <f t="shared" ca="1" si="43"/>
        <v>0</v>
      </c>
      <c r="H183" s="34">
        <f t="shared" ca="1" si="44"/>
        <v>1261.0034688540261</v>
      </c>
      <c r="I183" s="34">
        <f t="shared" ca="1" si="45"/>
        <v>4761.0034688540263</v>
      </c>
      <c r="J183" s="18">
        <f ca="1">SUM(INDIRECT(ADDRESS(ROW(F183),COLUMN(F183),4)):INDIRECT(ADDRESS(ROW(F183)+N$5-1,COLUMN(F183),4)))</f>
        <v>24500.000000000004</v>
      </c>
      <c r="K183" s="18">
        <f t="shared" ca="1" si="46"/>
        <v>16350</v>
      </c>
      <c r="L183" s="18">
        <f t="shared" ca="1" si="56"/>
        <v>16350</v>
      </c>
      <c r="M183" s="18">
        <f t="shared" ca="1" si="40"/>
        <v>0</v>
      </c>
      <c r="N183" s="34">
        <f t="shared" ca="1" si="47"/>
        <v>19331.095343235575</v>
      </c>
      <c r="P183" s="18">
        <f t="shared" ca="1" si="41"/>
        <v>1261.0034688540261</v>
      </c>
      <c r="Q183" s="47">
        <f ca="1">SUM(L$15:L183)-SUM(M$15:M183)</f>
        <v>16350</v>
      </c>
      <c r="R183" s="47" t="str">
        <f t="shared" ca="1" si="42"/>
        <v>M186</v>
      </c>
      <c r="S183" s="40">
        <f t="shared" ca="1" si="48"/>
        <v>0</v>
      </c>
      <c r="T183" s="46">
        <f t="shared" ca="1" si="49"/>
        <v>47</v>
      </c>
      <c r="X183" s="74">
        <f t="shared" ca="1" si="50"/>
        <v>1.2610034688540261</v>
      </c>
      <c r="Y183" s="75">
        <f t="shared" ca="1" si="51"/>
        <v>1.2610034688540261</v>
      </c>
      <c r="Z183" s="74">
        <f t="shared" ca="1" si="52"/>
        <v>3.5289609135802498</v>
      </c>
      <c r="AA183" s="76">
        <f t="shared" ca="1" si="53"/>
        <v>1261.0034688540261</v>
      </c>
      <c r="AB183" s="76">
        <f t="shared" ca="1" si="54"/>
        <v>3528.9609135802498</v>
      </c>
    </row>
    <row r="184" spans="1:28" x14ac:dyDescent="0.25">
      <c r="A184" s="2">
        <f t="shared" si="55"/>
        <v>20</v>
      </c>
      <c r="B184" s="16">
        <f ca="1">VLOOKUP(A184,PERIODS!$O$4:$P$33,2,FALSE)</f>
        <v>3.5000000000000003E-2</v>
      </c>
      <c r="C184" s="15"/>
      <c r="D184" s="18">
        <v>170</v>
      </c>
      <c r="E184" s="34">
        <f t="shared" ca="1" si="57"/>
        <v>19331.095343235575</v>
      </c>
      <c r="F184" s="34">
        <f t="shared" ca="1" si="39"/>
        <v>3500.0000000000005</v>
      </c>
      <c r="G184" s="69">
        <f t="shared" ca="1" si="43"/>
        <v>0</v>
      </c>
      <c r="H184" s="34">
        <f t="shared" ca="1" si="44"/>
        <v>748.3144424387707</v>
      </c>
      <c r="I184" s="34">
        <f t="shared" ca="1" si="45"/>
        <v>4248.314442438771</v>
      </c>
      <c r="J184" s="18">
        <f ca="1">SUM(INDIRECT(ADDRESS(ROW(F184),COLUMN(F184),4)):INDIRECT(ADDRESS(ROW(F184)+N$5-1,COLUMN(F184),4)))</f>
        <v>24500.000000000004</v>
      </c>
      <c r="K184" s="18">
        <f t="shared" ca="1" si="46"/>
        <v>16350</v>
      </c>
      <c r="L184" s="18">
        <f t="shared" ca="1" si="56"/>
        <v>0</v>
      </c>
      <c r="M184" s="18">
        <f t="shared" ca="1" si="40"/>
        <v>0</v>
      </c>
      <c r="N184" s="34">
        <f t="shared" ca="1" si="47"/>
        <v>15082.780900796803</v>
      </c>
      <c r="P184" s="18">
        <f t="shared" ca="1" si="41"/>
        <v>748.3144424387707</v>
      </c>
      <c r="Q184" s="47">
        <f ca="1">SUM(L$15:L184)-SUM(M$15:M184)</f>
        <v>16350</v>
      </c>
      <c r="R184" s="47" t="str">
        <f t="shared" ca="1" si="42"/>
        <v>M187</v>
      </c>
      <c r="S184" s="40">
        <f t="shared" ca="1" si="48"/>
        <v>0</v>
      </c>
      <c r="T184" s="46">
        <f t="shared" ca="1" si="49"/>
        <v>45</v>
      </c>
      <c r="X184" s="74">
        <f t="shared" ca="1" si="50"/>
        <v>0.74831444243877066</v>
      </c>
      <c r="Y184" s="75">
        <f t="shared" ca="1" si="51"/>
        <v>0.74831444243877066</v>
      </c>
      <c r="Z184" s="74">
        <f t="shared" ca="1" si="52"/>
        <v>2.1134346968475151</v>
      </c>
      <c r="AA184" s="76">
        <f t="shared" ca="1" si="53"/>
        <v>748.3144424387707</v>
      </c>
      <c r="AB184" s="76">
        <f t="shared" ca="1" si="54"/>
        <v>2113.4346968475152</v>
      </c>
    </row>
    <row r="185" spans="1:28" x14ac:dyDescent="0.25">
      <c r="A185" s="2">
        <f t="shared" si="55"/>
        <v>21</v>
      </c>
      <c r="B185" s="16">
        <f ca="1">VLOOKUP(A185,PERIODS!$O$4:$P$33,2,FALSE)</f>
        <v>3.5000000000000003E-2</v>
      </c>
      <c r="C185" s="15"/>
      <c r="D185" s="18">
        <v>171</v>
      </c>
      <c r="E185" s="34">
        <f t="shared" ca="1" si="57"/>
        <v>15082.780900796803</v>
      </c>
      <c r="F185" s="34">
        <f t="shared" ca="1" si="39"/>
        <v>3500.0000000000005</v>
      </c>
      <c r="G185" s="69">
        <f t="shared" ca="1" si="43"/>
        <v>0</v>
      </c>
      <c r="H185" s="34">
        <f t="shared" ca="1" si="44"/>
        <v>1959.9639845400536</v>
      </c>
      <c r="I185" s="34">
        <f t="shared" ca="1" si="45"/>
        <v>5459.9639845400543</v>
      </c>
      <c r="J185" s="18">
        <f ca="1">SUM(INDIRECT(ADDRESS(ROW(F185),COLUMN(F185),4)):INDIRECT(ADDRESS(ROW(F185)+N$5-1,COLUMN(F185),4)))</f>
        <v>24500.000000000004</v>
      </c>
      <c r="K185" s="18">
        <f t="shared" ca="1" si="46"/>
        <v>16350</v>
      </c>
      <c r="L185" s="18">
        <f t="shared" ca="1" si="56"/>
        <v>0</v>
      </c>
      <c r="M185" s="18">
        <f t="shared" ca="1" si="40"/>
        <v>0</v>
      </c>
      <c r="N185" s="34">
        <f t="shared" ca="1" si="47"/>
        <v>9622.8169162567483</v>
      </c>
      <c r="P185" s="18">
        <f t="shared" ca="1" si="41"/>
        <v>1959.9639845400536</v>
      </c>
      <c r="Q185" s="47">
        <f ca="1">SUM(L$15:L185)-SUM(M$15:M185)</f>
        <v>16350</v>
      </c>
      <c r="R185" s="47" t="str">
        <f t="shared" ca="1" si="42"/>
        <v>M188</v>
      </c>
      <c r="S185" s="40">
        <f t="shared" ca="1" si="48"/>
        <v>0</v>
      </c>
      <c r="T185" s="46">
        <f t="shared" ca="1" si="49"/>
        <v>12</v>
      </c>
      <c r="X185" s="74">
        <f t="shared" ca="1" si="50"/>
        <v>2.3386030681540322</v>
      </c>
      <c r="Y185" s="75">
        <f t="shared" ca="1" si="51"/>
        <v>1.9599639845400536</v>
      </c>
      <c r="Z185" s="74">
        <f t="shared" ca="1" si="52"/>
        <v>7.0990713842313315</v>
      </c>
      <c r="AA185" s="76">
        <f t="shared" ca="1" si="53"/>
        <v>1959.9639845400536</v>
      </c>
      <c r="AB185" s="76">
        <f t="shared" ca="1" si="54"/>
        <v>7099.0713842313316</v>
      </c>
    </row>
    <row r="186" spans="1:28" x14ac:dyDescent="0.25">
      <c r="A186" s="2">
        <f t="shared" si="55"/>
        <v>22</v>
      </c>
      <c r="B186" s="16">
        <f ca="1">VLOOKUP(A186,PERIODS!$O$4:$P$33,2,FALSE)</f>
        <v>3.5000000000000003E-2</v>
      </c>
      <c r="C186" s="15"/>
      <c r="D186" s="18">
        <v>172</v>
      </c>
      <c r="E186" s="34">
        <f t="shared" ca="1" si="57"/>
        <v>9622.8169162567483</v>
      </c>
      <c r="F186" s="34">
        <f t="shared" ca="1" si="39"/>
        <v>3500.0000000000005</v>
      </c>
      <c r="G186" s="69">
        <f t="shared" ca="1" si="43"/>
        <v>0</v>
      </c>
      <c r="H186" s="34">
        <f t="shared" ca="1" si="44"/>
        <v>-1217.4442931573346</v>
      </c>
      <c r="I186" s="34">
        <f t="shared" ca="1" si="45"/>
        <v>2282.555706842666</v>
      </c>
      <c r="J186" s="18">
        <f ca="1">SUM(INDIRECT(ADDRESS(ROW(F186),COLUMN(F186),4)):INDIRECT(ADDRESS(ROW(F186)+N$5-1,COLUMN(F186),4)))</f>
        <v>25000.000000000004</v>
      </c>
      <c r="K186" s="18">
        <f t="shared" ca="1" si="46"/>
        <v>0</v>
      </c>
      <c r="L186" s="18">
        <f t="shared" ca="1" si="56"/>
        <v>0</v>
      </c>
      <c r="M186" s="18">
        <f t="shared" ca="1" si="40"/>
        <v>16350</v>
      </c>
      <c r="N186" s="34">
        <f t="shared" ca="1" si="47"/>
        <v>23690.261209414082</v>
      </c>
      <c r="P186" s="18">
        <f t="shared" ca="1" si="41"/>
        <v>1217.4442931573346</v>
      </c>
      <c r="Q186" s="47">
        <f ca="1">SUM(L$15:L186)-SUM(M$15:M186)</f>
        <v>0</v>
      </c>
      <c r="R186" s="47" t="str">
        <f t="shared" ca="1" si="42"/>
        <v>M189</v>
      </c>
      <c r="S186" s="40">
        <f t="shared" ca="1" si="48"/>
        <v>0</v>
      </c>
      <c r="T186" s="46">
        <f t="shared" ca="1" si="49"/>
        <v>3</v>
      </c>
      <c r="X186" s="74">
        <f t="shared" ca="1" si="50"/>
        <v>-1.2174442931573346</v>
      </c>
      <c r="Y186" s="75">
        <f t="shared" ca="1" si="51"/>
        <v>-1.2174442931573346</v>
      </c>
      <c r="Z186" s="74">
        <f t="shared" ca="1" si="52"/>
        <v>0.29598565367189494</v>
      </c>
      <c r="AA186" s="76">
        <f t="shared" ca="1" si="53"/>
        <v>-1217.4442931573346</v>
      </c>
      <c r="AB186" s="76">
        <f t="shared" ca="1" si="54"/>
        <v>295.98565367189497</v>
      </c>
    </row>
    <row r="187" spans="1:28" x14ac:dyDescent="0.25">
      <c r="A187" s="2">
        <f t="shared" si="55"/>
        <v>23</v>
      </c>
      <c r="B187" s="16">
        <f ca="1">VLOOKUP(A187,PERIODS!$O$4:$P$33,2,FALSE)</f>
        <v>3.5000000000000003E-2</v>
      </c>
      <c r="C187" s="15"/>
      <c r="D187" s="18">
        <v>173</v>
      </c>
      <c r="E187" s="34">
        <f t="shared" ca="1" si="57"/>
        <v>23690.261209414082</v>
      </c>
      <c r="F187" s="34">
        <f t="shared" ca="1" si="39"/>
        <v>3500.0000000000005</v>
      </c>
      <c r="G187" s="69">
        <f t="shared" ca="1" si="43"/>
        <v>0</v>
      </c>
      <c r="H187" s="34">
        <f t="shared" ca="1" si="44"/>
        <v>-2005.2070070540835</v>
      </c>
      <c r="I187" s="34">
        <f t="shared" ca="1" si="45"/>
        <v>1494.7929929459169</v>
      </c>
      <c r="J187" s="18">
        <f ca="1">SUM(INDIRECT(ADDRESS(ROW(F187),COLUMN(F187),4)):INDIRECT(ADDRESS(ROW(F187)+N$5-1,COLUMN(F187),4)))</f>
        <v>25500.000000000004</v>
      </c>
      <c r="K187" s="18">
        <f t="shared" ca="1" si="46"/>
        <v>16350</v>
      </c>
      <c r="L187" s="18">
        <f t="shared" ca="1" si="56"/>
        <v>16350</v>
      </c>
      <c r="M187" s="18">
        <f t="shared" ca="1" si="40"/>
        <v>0</v>
      </c>
      <c r="N187" s="34">
        <f t="shared" ca="1" si="47"/>
        <v>22195.468216468165</v>
      </c>
      <c r="P187" s="18">
        <f t="shared" ca="1" si="41"/>
        <v>2005.2070070540835</v>
      </c>
      <c r="Q187" s="47">
        <f ca="1">SUM(L$15:L187)-SUM(M$15:M187)</f>
        <v>16350</v>
      </c>
      <c r="R187" s="47" t="str">
        <f t="shared" ca="1" si="42"/>
        <v>M190</v>
      </c>
      <c r="S187" s="40">
        <f t="shared" ca="1" si="48"/>
        <v>0</v>
      </c>
      <c r="T187" s="46">
        <f t="shared" ca="1" si="49"/>
        <v>43</v>
      </c>
      <c r="X187" s="74">
        <f t="shared" ca="1" si="50"/>
        <v>-2.0052070070540835</v>
      </c>
      <c r="Y187" s="75">
        <f t="shared" ca="1" si="51"/>
        <v>-2.0052070070540835</v>
      </c>
      <c r="Z187" s="74">
        <f t="shared" ca="1" si="52"/>
        <v>0.13463242294941896</v>
      </c>
      <c r="AA187" s="76">
        <f t="shared" ca="1" si="53"/>
        <v>-2005.2070070540835</v>
      </c>
      <c r="AB187" s="76">
        <f t="shared" ca="1" si="54"/>
        <v>134.63242294941895</v>
      </c>
    </row>
    <row r="188" spans="1:28" x14ac:dyDescent="0.25">
      <c r="A188" s="2">
        <f t="shared" si="55"/>
        <v>24</v>
      </c>
      <c r="B188" s="16">
        <f ca="1">VLOOKUP(A188,PERIODS!$O$4:$P$33,2,FALSE)</f>
        <v>3.5000000000000003E-2</v>
      </c>
      <c r="C188" s="15"/>
      <c r="D188" s="18">
        <v>174</v>
      </c>
      <c r="E188" s="34">
        <f t="shared" ca="1" si="57"/>
        <v>22195.468216468165</v>
      </c>
      <c r="F188" s="34">
        <f t="shared" ca="1" si="39"/>
        <v>3500.0000000000005</v>
      </c>
      <c r="G188" s="69">
        <f t="shared" ca="1" si="43"/>
        <v>0</v>
      </c>
      <c r="H188" s="34">
        <f t="shared" ca="1" si="44"/>
        <v>1929.6367732803335</v>
      </c>
      <c r="I188" s="34">
        <f t="shared" ca="1" si="45"/>
        <v>5429.6367732803337</v>
      </c>
      <c r="J188" s="18">
        <f ca="1">SUM(INDIRECT(ADDRESS(ROW(F188),COLUMN(F188),4)):INDIRECT(ADDRESS(ROW(F188)+N$5-1,COLUMN(F188),4)))</f>
        <v>26000</v>
      </c>
      <c r="K188" s="18">
        <f t="shared" ca="1" si="46"/>
        <v>16350</v>
      </c>
      <c r="L188" s="18">
        <f t="shared" ca="1" si="56"/>
        <v>0</v>
      </c>
      <c r="M188" s="18">
        <f t="shared" ca="1" si="40"/>
        <v>0</v>
      </c>
      <c r="N188" s="34">
        <f t="shared" ca="1" si="47"/>
        <v>16765.831443187832</v>
      </c>
      <c r="P188" s="18">
        <f t="shared" ca="1" si="41"/>
        <v>1929.6367732803335</v>
      </c>
      <c r="Q188" s="47">
        <f ca="1">SUM(L$15:L188)-SUM(M$15:M188)</f>
        <v>16350</v>
      </c>
      <c r="R188" s="47" t="str">
        <f t="shared" ca="1" si="42"/>
        <v>M191</v>
      </c>
      <c r="S188" s="40">
        <f t="shared" ca="1" si="48"/>
        <v>0</v>
      </c>
      <c r="T188" s="46">
        <f t="shared" ca="1" si="49"/>
        <v>63</v>
      </c>
      <c r="X188" s="74">
        <f t="shared" ca="1" si="50"/>
        <v>1.9296367732803335</v>
      </c>
      <c r="Y188" s="75">
        <f t="shared" ca="1" si="51"/>
        <v>1.9296367732803335</v>
      </c>
      <c r="Z188" s="74">
        <f t="shared" ca="1" si="52"/>
        <v>6.8870082418002294</v>
      </c>
      <c r="AA188" s="76">
        <f t="shared" ca="1" si="53"/>
        <v>1929.6367732803335</v>
      </c>
      <c r="AB188" s="76">
        <f t="shared" ca="1" si="54"/>
        <v>6887.0082418002294</v>
      </c>
    </row>
    <row r="189" spans="1:28" x14ac:dyDescent="0.25">
      <c r="A189" s="2">
        <f t="shared" si="55"/>
        <v>25</v>
      </c>
      <c r="B189" s="16">
        <f ca="1">VLOOKUP(A189,PERIODS!$O$4:$P$33,2,FALSE)</f>
        <v>3.5000000000000003E-2</v>
      </c>
      <c r="C189" s="15"/>
      <c r="D189" s="18">
        <v>175</v>
      </c>
      <c r="E189" s="34">
        <f t="shared" ca="1" si="57"/>
        <v>16765.831443187832</v>
      </c>
      <c r="F189" s="34">
        <f t="shared" ca="1" si="39"/>
        <v>3500.0000000000005</v>
      </c>
      <c r="G189" s="69">
        <f t="shared" ca="1" si="43"/>
        <v>0</v>
      </c>
      <c r="H189" s="34">
        <f t="shared" ca="1" si="44"/>
        <v>733.42669905927835</v>
      </c>
      <c r="I189" s="34">
        <f t="shared" ca="1" si="45"/>
        <v>4233.4266990592787</v>
      </c>
      <c r="J189" s="18">
        <f ca="1">SUM(INDIRECT(ADDRESS(ROW(F189),COLUMN(F189),4)):INDIRECT(ADDRESS(ROW(F189)+N$5-1,COLUMN(F189),4)))</f>
        <v>24900</v>
      </c>
      <c r="K189" s="18">
        <f t="shared" ca="1" si="46"/>
        <v>16350</v>
      </c>
      <c r="L189" s="18">
        <f t="shared" ca="1" si="56"/>
        <v>0</v>
      </c>
      <c r="M189" s="18">
        <f t="shared" ca="1" si="40"/>
        <v>0</v>
      </c>
      <c r="N189" s="34">
        <f t="shared" ca="1" si="47"/>
        <v>12532.404744128553</v>
      </c>
      <c r="P189" s="18">
        <f t="shared" ca="1" si="41"/>
        <v>733.42669905927835</v>
      </c>
      <c r="Q189" s="47">
        <f ca="1">SUM(L$15:L189)-SUM(M$15:M189)</f>
        <v>16350</v>
      </c>
      <c r="R189" s="47" t="str">
        <f t="shared" ca="1" si="42"/>
        <v>M192</v>
      </c>
      <c r="S189" s="40">
        <f t="shared" ca="1" si="48"/>
        <v>0</v>
      </c>
      <c r="T189" s="46">
        <f t="shared" ca="1" si="49"/>
        <v>11</v>
      </c>
      <c r="X189" s="74">
        <f t="shared" ca="1" si="50"/>
        <v>0.73342669905927838</v>
      </c>
      <c r="Y189" s="75">
        <f t="shared" ca="1" si="51"/>
        <v>0.73342669905927838</v>
      </c>
      <c r="Z189" s="74">
        <f t="shared" ca="1" si="52"/>
        <v>2.0822034814428991</v>
      </c>
      <c r="AA189" s="76">
        <f t="shared" ca="1" si="53"/>
        <v>733.42669905927835</v>
      </c>
      <c r="AB189" s="76">
        <f t="shared" ca="1" si="54"/>
        <v>2082.2034814428989</v>
      </c>
    </row>
    <row r="190" spans="1:28" x14ac:dyDescent="0.25">
      <c r="A190" s="2">
        <f t="shared" si="55"/>
        <v>26</v>
      </c>
      <c r="B190" s="16">
        <f ca="1">VLOOKUP(A190,PERIODS!$O$4:$P$33,2,FALSE)</f>
        <v>3.5000000000000003E-2</v>
      </c>
      <c r="C190" s="15"/>
      <c r="D190" s="18">
        <v>176</v>
      </c>
      <c r="E190" s="34">
        <f t="shared" ca="1" si="57"/>
        <v>12532.404744128553</v>
      </c>
      <c r="F190" s="34">
        <f t="shared" ca="1" si="39"/>
        <v>3500.0000000000005</v>
      </c>
      <c r="G190" s="69">
        <f t="shared" ca="1" si="43"/>
        <v>0</v>
      </c>
      <c r="H190" s="34">
        <f t="shared" ca="1" si="44"/>
        <v>-1168.3427549968874</v>
      </c>
      <c r="I190" s="34">
        <f t="shared" ca="1" si="45"/>
        <v>2331.6572450031131</v>
      </c>
      <c r="J190" s="18">
        <f ca="1">SUM(INDIRECT(ADDRESS(ROW(F190),COLUMN(F190),4)):INDIRECT(ADDRESS(ROW(F190)+N$5-1,COLUMN(F190),4)))</f>
        <v>23900</v>
      </c>
      <c r="K190" s="18">
        <f t="shared" ca="1" si="46"/>
        <v>0</v>
      </c>
      <c r="L190" s="18">
        <f t="shared" ca="1" si="56"/>
        <v>0</v>
      </c>
      <c r="M190" s="18">
        <f t="shared" ca="1" si="40"/>
        <v>16350</v>
      </c>
      <c r="N190" s="34">
        <f t="shared" ca="1" si="47"/>
        <v>26550.747499125442</v>
      </c>
      <c r="P190" s="18">
        <f t="shared" ca="1" si="41"/>
        <v>1168.3427549968874</v>
      </c>
      <c r="Q190" s="47">
        <f ca="1">SUM(L$15:L190)-SUM(M$15:M190)</f>
        <v>0</v>
      </c>
      <c r="R190" s="47" t="str">
        <f t="shared" ca="1" si="42"/>
        <v>M193</v>
      </c>
      <c r="S190" s="40">
        <f t="shared" ca="1" si="48"/>
        <v>0</v>
      </c>
      <c r="T190" s="46">
        <f t="shared" ca="1" si="49"/>
        <v>62</v>
      </c>
      <c r="X190" s="74">
        <f t="shared" ca="1" si="50"/>
        <v>-1.1683427549968874</v>
      </c>
      <c r="Y190" s="75">
        <f t="shared" ca="1" si="51"/>
        <v>-1.1683427549968874</v>
      </c>
      <c r="Z190" s="74">
        <f t="shared" ca="1" si="52"/>
        <v>0.31088172176891837</v>
      </c>
      <c r="AA190" s="76">
        <f t="shared" ca="1" si="53"/>
        <v>-1168.3427549968874</v>
      </c>
      <c r="AB190" s="76">
        <f t="shared" ca="1" si="54"/>
        <v>310.8817217689184</v>
      </c>
    </row>
    <row r="191" spans="1:28" x14ac:dyDescent="0.25">
      <c r="A191" s="2">
        <f t="shared" si="55"/>
        <v>27</v>
      </c>
      <c r="B191" s="16">
        <f ca="1">VLOOKUP(A191,PERIODS!$O$4:$P$33,2,FALSE)</f>
        <v>3.5000000000000003E-2</v>
      </c>
      <c r="C191" s="15"/>
      <c r="D191" s="18">
        <v>177</v>
      </c>
      <c r="E191" s="34">
        <f t="shared" ca="1" si="57"/>
        <v>26550.747499125442</v>
      </c>
      <c r="F191" s="34">
        <f t="shared" ca="1" si="39"/>
        <v>3500.0000000000005</v>
      </c>
      <c r="G191" s="69">
        <f t="shared" ca="1" si="43"/>
        <v>0</v>
      </c>
      <c r="H191" s="34">
        <f t="shared" ca="1" si="44"/>
        <v>-987.67041275034467</v>
      </c>
      <c r="I191" s="34">
        <f t="shared" ca="1" si="45"/>
        <v>2512.3295872496556</v>
      </c>
      <c r="J191" s="18">
        <f ca="1">SUM(INDIRECT(ADDRESS(ROW(F191),COLUMN(F191),4)):INDIRECT(ADDRESS(ROW(F191)+N$5-1,COLUMN(F191),4)))</f>
        <v>22900</v>
      </c>
      <c r="K191" s="18">
        <f t="shared" ca="1" si="46"/>
        <v>0</v>
      </c>
      <c r="L191" s="18">
        <f t="shared" ca="1" si="56"/>
        <v>0</v>
      </c>
      <c r="M191" s="18">
        <f t="shared" ca="1" si="40"/>
        <v>0</v>
      </c>
      <c r="N191" s="34">
        <f t="shared" ca="1" si="47"/>
        <v>24038.417911875786</v>
      </c>
      <c r="P191" s="18">
        <f t="shared" ca="1" si="41"/>
        <v>987.67041275034467</v>
      </c>
      <c r="Q191" s="47">
        <f ca="1">SUM(L$15:L191)-SUM(M$15:M191)</f>
        <v>0</v>
      </c>
      <c r="R191" s="47" t="str">
        <f t="shared" ca="1" si="42"/>
        <v>M194</v>
      </c>
      <c r="S191" s="40">
        <f t="shared" ca="1" si="48"/>
        <v>0</v>
      </c>
      <c r="T191" s="46">
        <f t="shared" ca="1" si="49"/>
        <v>84</v>
      </c>
      <c r="X191" s="74">
        <f t="shared" ca="1" si="50"/>
        <v>-0.98767041275034462</v>
      </c>
      <c r="Y191" s="75">
        <f t="shared" ca="1" si="51"/>
        <v>-0.98767041275034462</v>
      </c>
      <c r="Z191" s="74">
        <f t="shared" ca="1" si="52"/>
        <v>0.37244332039615841</v>
      </c>
      <c r="AA191" s="76">
        <f t="shared" ca="1" si="53"/>
        <v>-987.67041275034467</v>
      </c>
      <c r="AB191" s="76">
        <f t="shared" ca="1" si="54"/>
        <v>372.44332039615841</v>
      </c>
    </row>
    <row r="192" spans="1:28" x14ac:dyDescent="0.25">
      <c r="A192" s="2">
        <f t="shared" si="55"/>
        <v>28</v>
      </c>
      <c r="B192" s="16">
        <f ca="1">VLOOKUP(A192,PERIODS!$O$4:$P$33,2,FALSE)</f>
        <v>0.04</v>
      </c>
      <c r="C192" s="15"/>
      <c r="D192" s="18">
        <v>178</v>
      </c>
      <c r="E192" s="34">
        <f t="shared" ca="1" si="57"/>
        <v>24038.417911875786</v>
      </c>
      <c r="F192" s="34">
        <f t="shared" ca="1" si="39"/>
        <v>4000</v>
      </c>
      <c r="G192" s="69">
        <f t="shared" ca="1" si="43"/>
        <v>0</v>
      </c>
      <c r="H192" s="34">
        <f t="shared" ca="1" si="44"/>
        <v>604.75155281725529</v>
      </c>
      <c r="I192" s="34">
        <f t="shared" ca="1" si="45"/>
        <v>4604.7515528172553</v>
      </c>
      <c r="J192" s="18">
        <f ca="1">SUM(INDIRECT(ADDRESS(ROW(F192),COLUMN(F192),4)):INDIRECT(ADDRESS(ROW(F192)+N$5-1,COLUMN(F192),4)))</f>
        <v>21900</v>
      </c>
      <c r="K192" s="18">
        <f t="shared" ca="1" si="46"/>
        <v>0</v>
      </c>
      <c r="L192" s="18">
        <f t="shared" ca="1" si="56"/>
        <v>0</v>
      </c>
      <c r="M192" s="18">
        <f t="shared" ca="1" si="40"/>
        <v>0</v>
      </c>
      <c r="N192" s="34">
        <f t="shared" ca="1" si="47"/>
        <v>19433.66635905853</v>
      </c>
      <c r="P192" s="18">
        <f t="shared" ca="1" si="41"/>
        <v>604.75155281725529</v>
      </c>
      <c r="Q192" s="47">
        <f ca="1">SUM(L$15:L192)-SUM(M$15:M192)</f>
        <v>0</v>
      </c>
      <c r="R192" s="47" t="str">
        <f t="shared" ca="1" si="42"/>
        <v>M195</v>
      </c>
      <c r="S192" s="40">
        <f t="shared" ca="1" si="48"/>
        <v>0</v>
      </c>
      <c r="T192" s="46">
        <f t="shared" ca="1" si="49"/>
        <v>47</v>
      </c>
      <c r="X192" s="74">
        <f t="shared" ca="1" si="50"/>
        <v>0.60475155281725523</v>
      </c>
      <c r="Y192" s="75">
        <f t="shared" ca="1" si="51"/>
        <v>0.60475155281725523</v>
      </c>
      <c r="Z192" s="74">
        <f t="shared" ca="1" si="52"/>
        <v>1.8307972959468395</v>
      </c>
      <c r="AA192" s="76">
        <f t="shared" ca="1" si="53"/>
        <v>604.75155281725529</v>
      </c>
      <c r="AB192" s="76">
        <f t="shared" ca="1" si="54"/>
        <v>1830.7972959468395</v>
      </c>
    </row>
    <row r="193" spans="1:28" x14ac:dyDescent="0.25">
      <c r="A193" s="2">
        <f t="shared" si="55"/>
        <v>29</v>
      </c>
      <c r="B193" s="16">
        <f ca="1">VLOOKUP(A193,PERIODS!$O$4:$P$33,2,FALSE)</f>
        <v>0.04</v>
      </c>
      <c r="C193" s="15"/>
      <c r="D193" s="18">
        <v>179</v>
      </c>
      <c r="E193" s="34">
        <f t="shared" ca="1" si="57"/>
        <v>19433.66635905853</v>
      </c>
      <c r="F193" s="34">
        <f t="shared" ca="1" si="39"/>
        <v>4000</v>
      </c>
      <c r="G193" s="69">
        <f t="shared" ca="1" si="43"/>
        <v>0</v>
      </c>
      <c r="H193" s="34">
        <f t="shared" ca="1" si="44"/>
        <v>278.28993790664043</v>
      </c>
      <c r="I193" s="34">
        <f t="shared" ca="1" si="45"/>
        <v>4278.2899379066403</v>
      </c>
      <c r="J193" s="18">
        <f ca="1">SUM(INDIRECT(ADDRESS(ROW(F193),COLUMN(F193),4)):INDIRECT(ADDRESS(ROW(F193)+N$5-1,COLUMN(F193),4)))</f>
        <v>21200</v>
      </c>
      <c r="K193" s="18">
        <f t="shared" ca="1" si="46"/>
        <v>16350</v>
      </c>
      <c r="L193" s="18">
        <f t="shared" ca="1" si="56"/>
        <v>16350</v>
      </c>
      <c r="M193" s="18">
        <f t="shared" ca="1" si="40"/>
        <v>0</v>
      </c>
      <c r="N193" s="34">
        <f t="shared" ca="1" si="47"/>
        <v>15155.37642115189</v>
      </c>
      <c r="P193" s="18">
        <f t="shared" ca="1" si="41"/>
        <v>278.28993790664043</v>
      </c>
      <c r="Q193" s="47">
        <f ca="1">SUM(L$15:L193)-SUM(M$15:M193)</f>
        <v>16350</v>
      </c>
      <c r="R193" s="47" t="str">
        <f t="shared" ca="1" si="42"/>
        <v>M196</v>
      </c>
      <c r="S193" s="40">
        <f t="shared" ca="1" si="48"/>
        <v>0</v>
      </c>
      <c r="T193" s="46">
        <f t="shared" ca="1" si="49"/>
        <v>49</v>
      </c>
      <c r="X193" s="74">
        <f t="shared" ca="1" si="50"/>
        <v>0.27828993790664042</v>
      </c>
      <c r="Y193" s="75">
        <f t="shared" ca="1" si="51"/>
        <v>0.27828993790664042</v>
      </c>
      <c r="Z193" s="74">
        <f t="shared" ca="1" si="52"/>
        <v>1.3208691117208953</v>
      </c>
      <c r="AA193" s="76">
        <f t="shared" ca="1" si="53"/>
        <v>278.28993790664043</v>
      </c>
      <c r="AB193" s="76">
        <f t="shared" ca="1" si="54"/>
        <v>1320.8691117208953</v>
      </c>
    </row>
    <row r="194" spans="1:28" x14ac:dyDescent="0.25">
      <c r="A194" s="2">
        <f t="shared" si="55"/>
        <v>30</v>
      </c>
      <c r="B194" s="16">
        <f ca="1">VLOOKUP(A194,PERIODS!$O$4:$P$33,2,FALSE)</f>
        <v>0.04</v>
      </c>
      <c r="C194" s="15"/>
      <c r="D194" s="18">
        <v>180</v>
      </c>
      <c r="E194" s="34">
        <f t="shared" ca="1" si="57"/>
        <v>15155.37642115189</v>
      </c>
      <c r="F194" s="34">
        <f t="shared" ca="1" si="39"/>
        <v>4000</v>
      </c>
      <c r="G194" s="69">
        <f t="shared" ca="1" si="43"/>
        <v>0</v>
      </c>
      <c r="H194" s="34">
        <f t="shared" ca="1" si="44"/>
        <v>-1023.8198170162416</v>
      </c>
      <c r="I194" s="34">
        <f t="shared" ca="1" si="45"/>
        <v>2976.1801829837586</v>
      </c>
      <c r="J194" s="18">
        <f ca="1">SUM(INDIRECT(ADDRESS(ROW(F194),COLUMN(F194),4)):INDIRECT(ADDRESS(ROW(F194)+N$5-1,COLUMN(F194),4)))</f>
        <v>20500</v>
      </c>
      <c r="K194" s="18">
        <f t="shared" ca="1" si="46"/>
        <v>16350</v>
      </c>
      <c r="L194" s="18">
        <f t="shared" ca="1" si="56"/>
        <v>0</v>
      </c>
      <c r="M194" s="18">
        <f t="shared" ca="1" si="40"/>
        <v>0</v>
      </c>
      <c r="N194" s="34">
        <f t="shared" ca="1" si="47"/>
        <v>12179.196238168131</v>
      </c>
      <c r="P194" s="18">
        <f t="shared" ca="1" si="41"/>
        <v>1023.8198170162416</v>
      </c>
      <c r="Q194" s="47">
        <f ca="1">SUM(L$15:L194)-SUM(M$15:M194)</f>
        <v>16350</v>
      </c>
      <c r="R194" s="47" t="str">
        <f t="shared" ca="1" si="42"/>
        <v>M197</v>
      </c>
      <c r="S194" s="40">
        <f t="shared" ca="1" si="48"/>
        <v>0</v>
      </c>
      <c r="T194" s="46">
        <f t="shared" ca="1" si="49"/>
        <v>41</v>
      </c>
      <c r="X194" s="74">
        <f t="shared" ca="1" si="50"/>
        <v>-1.0238198170162416</v>
      </c>
      <c r="Y194" s="75">
        <f t="shared" ca="1" si="51"/>
        <v>-1.0238198170162416</v>
      </c>
      <c r="Z194" s="74">
        <f t="shared" ca="1" si="52"/>
        <v>0.3592201608589603</v>
      </c>
      <c r="AA194" s="76">
        <f t="shared" ca="1" si="53"/>
        <v>-1023.8198170162416</v>
      </c>
      <c r="AB194" s="76">
        <f t="shared" ca="1" si="54"/>
        <v>359.2201608589603</v>
      </c>
    </row>
    <row r="195" spans="1:28" x14ac:dyDescent="0.25">
      <c r="A195" s="2">
        <f t="shared" si="55"/>
        <v>1</v>
      </c>
      <c r="B195" s="16">
        <f ca="1">VLOOKUP(A195,PERIODS!$O$4:$P$33,2,FALSE)</f>
        <v>2.4E-2</v>
      </c>
      <c r="C195" s="15"/>
      <c r="D195" s="18">
        <v>181</v>
      </c>
      <c r="E195" s="34">
        <f t="shared" ca="1" si="57"/>
        <v>12179.196238168131</v>
      </c>
      <c r="F195" s="34">
        <f t="shared" ca="1" si="39"/>
        <v>2400</v>
      </c>
      <c r="G195" s="69">
        <f t="shared" ca="1" si="43"/>
        <v>0</v>
      </c>
      <c r="H195" s="34">
        <f t="shared" ca="1" si="44"/>
        <v>574.22180219682957</v>
      </c>
      <c r="I195" s="34">
        <f t="shared" ca="1" si="45"/>
        <v>2974.2218021968297</v>
      </c>
      <c r="J195" s="18">
        <f ca="1">SUM(INDIRECT(ADDRESS(ROW(F195),COLUMN(F195),4)):INDIRECT(ADDRESS(ROW(F195)+N$5-1,COLUMN(F195),4)))</f>
        <v>19800</v>
      </c>
      <c r="K195" s="18">
        <f t="shared" ca="1" si="46"/>
        <v>16350</v>
      </c>
      <c r="L195" s="18">
        <f t="shared" ca="1" si="56"/>
        <v>0</v>
      </c>
      <c r="M195" s="18">
        <f t="shared" ca="1" si="40"/>
        <v>0</v>
      </c>
      <c r="N195" s="34">
        <f t="shared" ca="1" si="47"/>
        <v>9204.9744359713022</v>
      </c>
      <c r="P195" s="18">
        <f t="shared" ca="1" si="41"/>
        <v>574.22180219682957</v>
      </c>
      <c r="Q195" s="47">
        <f ca="1">SUM(L$15:L195)-SUM(M$15:M195)</f>
        <v>16350</v>
      </c>
      <c r="R195" s="47" t="str">
        <f t="shared" ca="1" si="42"/>
        <v>M198</v>
      </c>
      <c r="S195" s="40">
        <f t="shared" ca="1" si="48"/>
        <v>0</v>
      </c>
      <c r="T195" s="46">
        <f t="shared" ca="1" si="49"/>
        <v>24</v>
      </c>
      <c r="X195" s="74">
        <f t="shared" ca="1" si="50"/>
        <v>0.57422180219682961</v>
      </c>
      <c r="Y195" s="75">
        <f t="shared" ca="1" si="51"/>
        <v>0.57422180219682961</v>
      </c>
      <c r="Z195" s="74">
        <f t="shared" ca="1" si="52"/>
        <v>1.775748105810345</v>
      </c>
      <c r="AA195" s="76">
        <f t="shared" ca="1" si="53"/>
        <v>574.22180219682957</v>
      </c>
      <c r="AB195" s="76">
        <f t="shared" ca="1" si="54"/>
        <v>1775.7481058103451</v>
      </c>
    </row>
    <row r="196" spans="1:28" x14ac:dyDescent="0.25">
      <c r="A196" s="2">
        <f t="shared" si="55"/>
        <v>2</v>
      </c>
      <c r="B196" s="16">
        <f ca="1">VLOOKUP(A196,PERIODS!$O$4:$P$33,2,FALSE)</f>
        <v>2.5000000000000001E-2</v>
      </c>
      <c r="C196" s="15"/>
      <c r="D196" s="18">
        <v>182</v>
      </c>
      <c r="E196" s="34">
        <f t="shared" ca="1" si="57"/>
        <v>9204.9744359713022</v>
      </c>
      <c r="F196" s="34">
        <f t="shared" ca="1" si="39"/>
        <v>2500</v>
      </c>
      <c r="G196" s="69">
        <f t="shared" ca="1" si="43"/>
        <v>0</v>
      </c>
      <c r="H196" s="34">
        <f t="shared" ca="1" si="44"/>
        <v>-225.49989454832493</v>
      </c>
      <c r="I196" s="34">
        <f t="shared" ca="1" si="45"/>
        <v>2274.5001054516752</v>
      </c>
      <c r="J196" s="18">
        <f ca="1">SUM(INDIRECT(ADDRESS(ROW(F196),COLUMN(F196),4)):INDIRECT(ADDRESS(ROW(F196)+N$5-1,COLUMN(F196),4)))</f>
        <v>20700</v>
      </c>
      <c r="K196" s="18">
        <f t="shared" ca="1" si="46"/>
        <v>0</v>
      </c>
      <c r="L196" s="18">
        <f t="shared" ca="1" si="56"/>
        <v>0</v>
      </c>
      <c r="M196" s="18">
        <f t="shared" ca="1" si="40"/>
        <v>16350</v>
      </c>
      <c r="N196" s="34">
        <f t="shared" ca="1" si="47"/>
        <v>23280.474330519628</v>
      </c>
      <c r="P196" s="18">
        <f t="shared" ca="1" si="41"/>
        <v>225.49989454832493</v>
      </c>
      <c r="Q196" s="47">
        <f ca="1">SUM(L$15:L196)-SUM(M$15:M196)</f>
        <v>0</v>
      </c>
      <c r="R196" s="47" t="str">
        <f t="shared" ca="1" si="42"/>
        <v>M199</v>
      </c>
      <c r="S196" s="40">
        <f t="shared" ca="1" si="48"/>
        <v>0</v>
      </c>
      <c r="T196" s="46">
        <f t="shared" ca="1" si="49"/>
        <v>56</v>
      </c>
      <c r="X196" s="74">
        <f t="shared" ca="1" si="50"/>
        <v>-0.22549989454832492</v>
      </c>
      <c r="Y196" s="75">
        <f t="shared" ca="1" si="51"/>
        <v>-0.22549989454832492</v>
      </c>
      <c r="Z196" s="74">
        <f t="shared" ca="1" si="52"/>
        <v>0.7981171446106764</v>
      </c>
      <c r="AA196" s="76">
        <f t="shared" ca="1" si="53"/>
        <v>-225.49989454832493</v>
      </c>
      <c r="AB196" s="76">
        <f t="shared" ca="1" si="54"/>
        <v>798.11714461067641</v>
      </c>
    </row>
    <row r="197" spans="1:28" x14ac:dyDescent="0.25">
      <c r="A197" s="2">
        <f t="shared" si="55"/>
        <v>3</v>
      </c>
      <c r="B197" s="16">
        <f ca="1">VLOOKUP(A197,PERIODS!$O$4:$P$33,2,FALSE)</f>
        <v>2.5000000000000001E-2</v>
      </c>
      <c r="C197" s="15"/>
      <c r="D197" s="18">
        <v>183</v>
      </c>
      <c r="E197" s="34">
        <f t="shared" ca="1" si="57"/>
        <v>23280.474330519628</v>
      </c>
      <c r="F197" s="34">
        <f t="shared" ca="1" si="39"/>
        <v>2500</v>
      </c>
      <c r="G197" s="69">
        <f t="shared" ca="1" si="43"/>
        <v>0</v>
      </c>
      <c r="H197" s="34">
        <f t="shared" ca="1" si="44"/>
        <v>-689.03599624215099</v>
      </c>
      <c r="I197" s="34">
        <f t="shared" ca="1" si="45"/>
        <v>1810.964003757849</v>
      </c>
      <c r="J197" s="18">
        <f ca="1">SUM(INDIRECT(ADDRESS(ROW(F197),COLUMN(F197),4)):INDIRECT(ADDRESS(ROW(F197)+N$5-1,COLUMN(F197),4)))</f>
        <v>21500</v>
      </c>
      <c r="K197" s="18">
        <f t="shared" ca="1" si="46"/>
        <v>0</v>
      </c>
      <c r="L197" s="18">
        <f t="shared" ca="1" si="56"/>
        <v>0</v>
      </c>
      <c r="M197" s="18">
        <f t="shared" ca="1" si="40"/>
        <v>0</v>
      </c>
      <c r="N197" s="34">
        <f t="shared" ca="1" si="47"/>
        <v>21469.510326761778</v>
      </c>
      <c r="P197" s="18">
        <f t="shared" ca="1" si="41"/>
        <v>689.03599624215099</v>
      </c>
      <c r="Q197" s="47">
        <f ca="1">SUM(L$15:L197)-SUM(M$15:M197)</f>
        <v>0</v>
      </c>
      <c r="R197" s="47" t="str">
        <f t="shared" ca="1" si="42"/>
        <v>M200</v>
      </c>
      <c r="S197" s="40">
        <f t="shared" ca="1" si="48"/>
        <v>0</v>
      </c>
      <c r="T197" s="46">
        <f t="shared" ca="1" si="49"/>
        <v>51</v>
      </c>
      <c r="X197" s="74">
        <f t="shared" ca="1" si="50"/>
        <v>-0.68903599624215095</v>
      </c>
      <c r="Y197" s="75">
        <f t="shared" ca="1" si="51"/>
        <v>-0.68903599624215095</v>
      </c>
      <c r="Z197" s="74">
        <f t="shared" ca="1" si="52"/>
        <v>0.50205982341452438</v>
      </c>
      <c r="AA197" s="76">
        <f t="shared" ca="1" si="53"/>
        <v>-689.03599624215099</v>
      </c>
      <c r="AB197" s="76">
        <f t="shared" ca="1" si="54"/>
        <v>502.05982341452437</v>
      </c>
    </row>
    <row r="198" spans="1:28" x14ac:dyDescent="0.25">
      <c r="A198" s="2">
        <f t="shared" si="55"/>
        <v>4</v>
      </c>
      <c r="B198" s="16">
        <f ca="1">VLOOKUP(A198,PERIODS!$O$4:$P$33,2,FALSE)</f>
        <v>2.5000000000000001E-2</v>
      </c>
      <c r="C198" s="15"/>
      <c r="D198" s="18">
        <v>184</v>
      </c>
      <c r="E198" s="34">
        <f t="shared" ca="1" si="57"/>
        <v>21469.510326761778</v>
      </c>
      <c r="F198" s="34">
        <f t="shared" ca="1" si="39"/>
        <v>2500</v>
      </c>
      <c r="G198" s="69">
        <f t="shared" ca="1" si="43"/>
        <v>0</v>
      </c>
      <c r="H198" s="34">
        <f t="shared" ca="1" si="44"/>
        <v>-1099.8962556880072</v>
      </c>
      <c r="I198" s="34">
        <f t="shared" ca="1" si="45"/>
        <v>1400.1037443119928</v>
      </c>
      <c r="J198" s="18">
        <f ca="1">SUM(INDIRECT(ADDRESS(ROW(F198),COLUMN(F198),4)):INDIRECT(ADDRESS(ROW(F198)+N$5-1,COLUMN(F198),4)))</f>
        <v>22300</v>
      </c>
      <c r="K198" s="18">
        <f t="shared" ca="1" si="46"/>
        <v>16350</v>
      </c>
      <c r="L198" s="18">
        <f t="shared" ca="1" si="56"/>
        <v>16350</v>
      </c>
      <c r="M198" s="18">
        <f t="shared" ca="1" si="40"/>
        <v>0</v>
      </c>
      <c r="N198" s="34">
        <f t="shared" ca="1" si="47"/>
        <v>20069.406582449785</v>
      </c>
      <c r="P198" s="18">
        <f t="shared" ca="1" si="41"/>
        <v>1099.8962556880072</v>
      </c>
      <c r="Q198" s="47">
        <f ca="1">SUM(L$15:L198)-SUM(M$15:M198)</f>
        <v>16350</v>
      </c>
      <c r="R198" s="47" t="str">
        <f t="shared" ca="1" si="42"/>
        <v>M201</v>
      </c>
      <c r="S198" s="40">
        <f t="shared" ca="1" si="48"/>
        <v>0</v>
      </c>
      <c r="T198" s="46">
        <f t="shared" ca="1" si="49"/>
        <v>16</v>
      </c>
      <c r="X198" s="74">
        <f t="shared" ca="1" si="50"/>
        <v>-1.0998962556880072</v>
      </c>
      <c r="Y198" s="75">
        <f t="shared" ca="1" si="51"/>
        <v>-1.0998962556880072</v>
      </c>
      <c r="Z198" s="74">
        <f t="shared" ca="1" si="52"/>
        <v>0.33290561897102822</v>
      </c>
      <c r="AA198" s="76">
        <f t="shared" ca="1" si="53"/>
        <v>-1099.8962556880072</v>
      </c>
      <c r="AB198" s="76">
        <f t="shared" ca="1" si="54"/>
        <v>332.90561897102822</v>
      </c>
    </row>
    <row r="199" spans="1:28" x14ac:dyDescent="0.25">
      <c r="A199" s="2">
        <f t="shared" si="55"/>
        <v>5</v>
      </c>
      <c r="B199" s="16">
        <f ca="1">VLOOKUP(A199,PERIODS!$O$4:$P$33,2,FALSE)</f>
        <v>3.3000000000000002E-2</v>
      </c>
      <c r="C199" s="15"/>
      <c r="D199" s="18">
        <v>185</v>
      </c>
      <c r="E199" s="34">
        <f t="shared" ca="1" si="57"/>
        <v>20069.406582449785</v>
      </c>
      <c r="F199" s="34">
        <f t="shared" ca="1" si="39"/>
        <v>3300</v>
      </c>
      <c r="G199" s="69">
        <f t="shared" ca="1" si="43"/>
        <v>0</v>
      </c>
      <c r="H199" s="34">
        <f t="shared" ca="1" si="44"/>
        <v>465.84288322443587</v>
      </c>
      <c r="I199" s="34">
        <f t="shared" ca="1" si="45"/>
        <v>3765.8428832244358</v>
      </c>
      <c r="J199" s="18">
        <f ca="1">SUM(INDIRECT(ADDRESS(ROW(F199),COLUMN(F199),4)):INDIRECT(ADDRESS(ROW(F199)+N$5-1,COLUMN(F199),4)))</f>
        <v>23100</v>
      </c>
      <c r="K199" s="18">
        <f t="shared" ca="1" si="46"/>
        <v>16350</v>
      </c>
      <c r="L199" s="18">
        <f t="shared" ca="1" si="56"/>
        <v>0</v>
      </c>
      <c r="M199" s="18">
        <f t="shared" ca="1" si="40"/>
        <v>0</v>
      </c>
      <c r="N199" s="34">
        <f t="shared" ca="1" si="47"/>
        <v>16303.563699225349</v>
      </c>
      <c r="P199" s="18">
        <f t="shared" ca="1" si="41"/>
        <v>465.84288322443587</v>
      </c>
      <c r="Q199" s="47">
        <f ca="1">SUM(L$15:L199)-SUM(M$15:M199)</f>
        <v>16350</v>
      </c>
      <c r="R199" s="47" t="str">
        <f t="shared" ca="1" si="42"/>
        <v>M202</v>
      </c>
      <c r="S199" s="40">
        <f t="shared" ca="1" si="48"/>
        <v>0</v>
      </c>
      <c r="T199" s="46">
        <f t="shared" ca="1" si="49"/>
        <v>95</v>
      </c>
      <c r="X199" s="74">
        <f t="shared" ca="1" si="50"/>
        <v>0.46584288322443584</v>
      </c>
      <c r="Y199" s="75">
        <f t="shared" ca="1" si="51"/>
        <v>0.46584288322443584</v>
      </c>
      <c r="Z199" s="74">
        <f t="shared" ca="1" si="52"/>
        <v>1.5933566366238376</v>
      </c>
      <c r="AA199" s="76">
        <f t="shared" ca="1" si="53"/>
        <v>465.84288322443587</v>
      </c>
      <c r="AB199" s="76">
        <f t="shared" ca="1" si="54"/>
        <v>1593.3566366238376</v>
      </c>
    </row>
    <row r="200" spans="1:28" x14ac:dyDescent="0.25">
      <c r="A200" s="2">
        <f t="shared" si="55"/>
        <v>6</v>
      </c>
      <c r="B200" s="16">
        <f ca="1">VLOOKUP(A200,PERIODS!$O$4:$P$33,2,FALSE)</f>
        <v>3.3000000000000002E-2</v>
      </c>
      <c r="C200" s="15"/>
      <c r="D200" s="18">
        <v>186</v>
      </c>
      <c r="E200" s="34">
        <f t="shared" ca="1" si="57"/>
        <v>16303.563699225349</v>
      </c>
      <c r="F200" s="34">
        <f t="shared" ca="1" si="39"/>
        <v>3300</v>
      </c>
      <c r="G200" s="69">
        <f t="shared" ca="1" si="43"/>
        <v>0</v>
      </c>
      <c r="H200" s="34">
        <f t="shared" ca="1" si="44"/>
        <v>398.20201492421569</v>
      </c>
      <c r="I200" s="34">
        <f t="shared" ca="1" si="45"/>
        <v>3698.2020149242157</v>
      </c>
      <c r="J200" s="18">
        <f ca="1">SUM(INDIRECT(ADDRESS(ROW(F200),COLUMN(F200),4)):INDIRECT(ADDRESS(ROW(F200)+N$5-1,COLUMN(F200),4)))</f>
        <v>23100</v>
      </c>
      <c r="K200" s="18">
        <f t="shared" ca="1" si="46"/>
        <v>16350</v>
      </c>
      <c r="L200" s="18">
        <f t="shared" ca="1" si="56"/>
        <v>0</v>
      </c>
      <c r="M200" s="18">
        <f t="shared" ca="1" si="40"/>
        <v>0</v>
      </c>
      <c r="N200" s="34">
        <f t="shared" ca="1" si="47"/>
        <v>12605.361684301133</v>
      </c>
      <c r="P200" s="18">
        <f t="shared" ca="1" si="41"/>
        <v>398.20201492421569</v>
      </c>
      <c r="Q200" s="47">
        <f ca="1">SUM(L$15:L200)-SUM(M$15:M200)</f>
        <v>16350</v>
      </c>
      <c r="R200" s="47" t="str">
        <f t="shared" ca="1" si="42"/>
        <v>M203</v>
      </c>
      <c r="S200" s="40">
        <f t="shared" ca="1" si="48"/>
        <v>0</v>
      </c>
      <c r="T200" s="46">
        <f t="shared" ca="1" si="49"/>
        <v>62</v>
      </c>
      <c r="X200" s="74">
        <f t="shared" ca="1" si="50"/>
        <v>0.3982020149242157</v>
      </c>
      <c r="Y200" s="75">
        <f t="shared" ca="1" si="51"/>
        <v>0.3982020149242157</v>
      </c>
      <c r="Z200" s="74">
        <f t="shared" ca="1" si="52"/>
        <v>1.4891448290030787</v>
      </c>
      <c r="AA200" s="76">
        <f t="shared" ca="1" si="53"/>
        <v>398.20201492421569</v>
      </c>
      <c r="AB200" s="76">
        <f t="shared" ca="1" si="54"/>
        <v>1489.1448290030787</v>
      </c>
    </row>
    <row r="201" spans="1:28" x14ac:dyDescent="0.25">
      <c r="A201" s="2">
        <f t="shared" si="55"/>
        <v>7</v>
      </c>
      <c r="B201" s="16">
        <f ca="1">VLOOKUP(A201,PERIODS!$O$4:$P$33,2,FALSE)</f>
        <v>3.3000000000000002E-2</v>
      </c>
      <c r="C201" s="15"/>
      <c r="D201" s="18">
        <v>187</v>
      </c>
      <c r="E201" s="34">
        <f t="shared" ca="1" si="57"/>
        <v>12605.361684301133</v>
      </c>
      <c r="F201" s="34">
        <f t="shared" ca="1" si="39"/>
        <v>3300</v>
      </c>
      <c r="G201" s="69">
        <f t="shared" ca="1" si="43"/>
        <v>0</v>
      </c>
      <c r="H201" s="34">
        <f t="shared" ca="1" si="44"/>
        <v>141.52402309436204</v>
      </c>
      <c r="I201" s="34">
        <f t="shared" ca="1" si="45"/>
        <v>3441.5240230943618</v>
      </c>
      <c r="J201" s="18">
        <f ca="1">SUM(INDIRECT(ADDRESS(ROW(F201),COLUMN(F201),4)):INDIRECT(ADDRESS(ROW(F201)+N$5-1,COLUMN(F201),4)))</f>
        <v>23100</v>
      </c>
      <c r="K201" s="18">
        <f t="shared" ca="1" si="46"/>
        <v>0</v>
      </c>
      <c r="L201" s="18">
        <f t="shared" ca="1" si="56"/>
        <v>0</v>
      </c>
      <c r="M201" s="18">
        <f t="shared" ca="1" si="40"/>
        <v>16350</v>
      </c>
      <c r="N201" s="34">
        <f t="shared" ca="1" si="47"/>
        <v>25513.837661206773</v>
      </c>
      <c r="P201" s="18">
        <f t="shared" ca="1" si="41"/>
        <v>141.52402309436204</v>
      </c>
      <c r="Q201" s="47">
        <f ca="1">SUM(L$15:L201)-SUM(M$15:M201)</f>
        <v>0</v>
      </c>
      <c r="R201" s="47" t="str">
        <f t="shared" ca="1" si="42"/>
        <v>M204</v>
      </c>
      <c r="S201" s="40">
        <f t="shared" ca="1" si="48"/>
        <v>0</v>
      </c>
      <c r="T201" s="46">
        <f t="shared" ca="1" si="49"/>
        <v>45</v>
      </c>
      <c r="X201" s="74">
        <f t="shared" ca="1" si="50"/>
        <v>0.14152402309436204</v>
      </c>
      <c r="Y201" s="75">
        <f t="shared" ca="1" si="51"/>
        <v>0.14152402309436204</v>
      </c>
      <c r="Z201" s="74">
        <f t="shared" ca="1" si="52"/>
        <v>1.1520281792100451</v>
      </c>
      <c r="AA201" s="76">
        <f t="shared" ca="1" si="53"/>
        <v>141.52402309436204</v>
      </c>
      <c r="AB201" s="76">
        <f t="shared" ca="1" si="54"/>
        <v>1152.028179210045</v>
      </c>
    </row>
    <row r="202" spans="1:28" x14ac:dyDescent="0.25">
      <c r="A202" s="2">
        <f t="shared" si="55"/>
        <v>8</v>
      </c>
      <c r="B202" s="16">
        <f ca="1">VLOOKUP(A202,PERIODS!$O$4:$P$33,2,FALSE)</f>
        <v>3.3000000000000002E-2</v>
      </c>
      <c r="C202" s="15"/>
      <c r="D202" s="18">
        <v>188</v>
      </c>
      <c r="E202" s="34">
        <f t="shared" ca="1" si="57"/>
        <v>25513.837661206773</v>
      </c>
      <c r="F202" s="34">
        <f t="shared" ca="1" si="39"/>
        <v>3300</v>
      </c>
      <c r="G202" s="69">
        <f t="shared" ca="1" si="43"/>
        <v>0</v>
      </c>
      <c r="H202" s="34">
        <f t="shared" ca="1" si="44"/>
        <v>-649.83611010537174</v>
      </c>
      <c r="I202" s="34">
        <f t="shared" ca="1" si="45"/>
        <v>2650.1638898946285</v>
      </c>
      <c r="J202" s="18">
        <f ca="1">SUM(INDIRECT(ADDRESS(ROW(F202),COLUMN(F202),4)):INDIRECT(ADDRESS(ROW(F202)+N$5-1,COLUMN(F202),4)))</f>
        <v>23100</v>
      </c>
      <c r="K202" s="18">
        <f t="shared" ca="1" si="46"/>
        <v>0</v>
      </c>
      <c r="L202" s="18">
        <f t="shared" ca="1" si="56"/>
        <v>0</v>
      </c>
      <c r="M202" s="18">
        <f t="shared" ca="1" si="40"/>
        <v>0</v>
      </c>
      <c r="N202" s="34">
        <f t="shared" ca="1" si="47"/>
        <v>22863.673771312144</v>
      </c>
      <c r="P202" s="18">
        <f t="shared" ca="1" si="41"/>
        <v>649.83611010537174</v>
      </c>
      <c r="Q202" s="47">
        <f ca="1">SUM(L$15:L202)-SUM(M$15:M202)</f>
        <v>0</v>
      </c>
      <c r="R202" s="47" t="str">
        <f t="shared" ca="1" si="42"/>
        <v>M205</v>
      </c>
      <c r="S202" s="40">
        <f t="shared" ca="1" si="48"/>
        <v>0</v>
      </c>
      <c r="T202" s="46">
        <f t="shared" ca="1" si="49"/>
        <v>26</v>
      </c>
      <c r="X202" s="74">
        <f t="shared" ca="1" si="50"/>
        <v>-0.64983611010537179</v>
      </c>
      <c r="Y202" s="75">
        <f t="shared" ca="1" si="51"/>
        <v>-0.64983611010537179</v>
      </c>
      <c r="Z202" s="74">
        <f t="shared" ca="1" si="52"/>
        <v>0.52213134179979159</v>
      </c>
      <c r="AA202" s="76">
        <f t="shared" ca="1" si="53"/>
        <v>-649.83611010537174</v>
      </c>
      <c r="AB202" s="76">
        <f t="shared" ca="1" si="54"/>
        <v>522.13134179979158</v>
      </c>
    </row>
    <row r="203" spans="1:28" x14ac:dyDescent="0.25">
      <c r="A203" s="2">
        <f t="shared" si="55"/>
        <v>9</v>
      </c>
      <c r="B203" s="16">
        <f ca="1">VLOOKUP(A203,PERIODS!$O$4:$P$33,2,FALSE)</f>
        <v>3.3000000000000002E-2</v>
      </c>
      <c r="C203" s="15"/>
      <c r="D203" s="18">
        <v>189</v>
      </c>
      <c r="E203" s="34">
        <f t="shared" ca="1" si="57"/>
        <v>22863.673771312144</v>
      </c>
      <c r="F203" s="34">
        <f t="shared" ca="1" si="39"/>
        <v>3300</v>
      </c>
      <c r="G203" s="69">
        <f t="shared" ca="1" si="43"/>
        <v>0</v>
      </c>
      <c r="H203" s="34">
        <f t="shared" ca="1" si="44"/>
        <v>173.80718205500091</v>
      </c>
      <c r="I203" s="34">
        <f t="shared" ca="1" si="45"/>
        <v>3473.8071820550008</v>
      </c>
      <c r="J203" s="18">
        <f ca="1">SUM(INDIRECT(ADDRESS(ROW(F203),COLUMN(F203),4)):INDIRECT(ADDRESS(ROW(F203)+N$5-1,COLUMN(F203),4)))</f>
        <v>23100</v>
      </c>
      <c r="K203" s="18">
        <f t="shared" ca="1" si="46"/>
        <v>16350</v>
      </c>
      <c r="L203" s="18">
        <f t="shared" ca="1" si="56"/>
        <v>16350</v>
      </c>
      <c r="M203" s="18">
        <f t="shared" ca="1" si="40"/>
        <v>0</v>
      </c>
      <c r="N203" s="34">
        <f t="shared" ca="1" si="47"/>
        <v>19389.866589257144</v>
      </c>
      <c r="P203" s="18">
        <f t="shared" ca="1" si="41"/>
        <v>173.80718205500091</v>
      </c>
      <c r="Q203" s="47">
        <f ca="1">SUM(L$15:L203)-SUM(M$15:M203)</f>
        <v>16350</v>
      </c>
      <c r="R203" s="47" t="str">
        <f t="shared" ca="1" si="42"/>
        <v>M206</v>
      </c>
      <c r="S203" s="40">
        <f t="shared" ca="1" si="48"/>
        <v>0</v>
      </c>
      <c r="T203" s="46">
        <f t="shared" ca="1" si="49"/>
        <v>38</v>
      </c>
      <c r="X203" s="74">
        <f t="shared" ca="1" si="50"/>
        <v>0.1738071820550009</v>
      </c>
      <c r="Y203" s="75">
        <f t="shared" ca="1" si="51"/>
        <v>0.1738071820550009</v>
      </c>
      <c r="Z203" s="74">
        <f t="shared" ca="1" si="52"/>
        <v>1.1898261238726997</v>
      </c>
      <c r="AA203" s="76">
        <f t="shared" ca="1" si="53"/>
        <v>173.80718205500091</v>
      </c>
      <c r="AB203" s="76">
        <f t="shared" ca="1" si="54"/>
        <v>1189.8261238726998</v>
      </c>
    </row>
    <row r="204" spans="1:28" x14ac:dyDescent="0.25">
      <c r="A204" s="2">
        <f t="shared" si="55"/>
        <v>10</v>
      </c>
      <c r="B204" s="16">
        <f ca="1">VLOOKUP(A204,PERIODS!$O$4:$P$33,2,FALSE)</f>
        <v>3.3000000000000002E-2</v>
      </c>
      <c r="C204" s="15"/>
      <c r="D204" s="18">
        <v>190</v>
      </c>
      <c r="E204" s="34">
        <f t="shared" ca="1" si="57"/>
        <v>19389.866589257144</v>
      </c>
      <c r="F204" s="34">
        <f t="shared" ca="1" si="39"/>
        <v>3300</v>
      </c>
      <c r="G204" s="69">
        <f t="shared" ca="1" si="43"/>
        <v>0</v>
      </c>
      <c r="H204" s="34">
        <f t="shared" ca="1" si="44"/>
        <v>-1119.1030593580713</v>
      </c>
      <c r="I204" s="34">
        <f t="shared" ca="1" si="45"/>
        <v>2180.8969406419287</v>
      </c>
      <c r="J204" s="18">
        <f ca="1">SUM(INDIRECT(ADDRESS(ROW(F204),COLUMN(F204),4)):INDIRECT(ADDRESS(ROW(F204)+N$5-1,COLUMN(F204),4)))</f>
        <v>23100</v>
      </c>
      <c r="K204" s="18">
        <f t="shared" ca="1" si="46"/>
        <v>16350</v>
      </c>
      <c r="L204" s="18">
        <f t="shared" ca="1" si="56"/>
        <v>0</v>
      </c>
      <c r="M204" s="18">
        <f t="shared" ca="1" si="40"/>
        <v>0</v>
      </c>
      <c r="N204" s="34">
        <f t="shared" ca="1" si="47"/>
        <v>17208.969648615217</v>
      </c>
      <c r="P204" s="18">
        <f t="shared" ca="1" si="41"/>
        <v>1119.1030593580713</v>
      </c>
      <c r="Q204" s="47">
        <f ca="1">SUM(L$15:L204)-SUM(M$15:M204)</f>
        <v>16350</v>
      </c>
      <c r="R204" s="47" t="str">
        <f t="shared" ca="1" si="42"/>
        <v>M207</v>
      </c>
      <c r="S204" s="40">
        <f t="shared" ca="1" si="48"/>
        <v>0</v>
      </c>
      <c r="T204" s="46">
        <f t="shared" ca="1" si="49"/>
        <v>88</v>
      </c>
      <c r="X204" s="74">
        <f t="shared" ca="1" si="50"/>
        <v>-1.1191030593580713</v>
      </c>
      <c r="Y204" s="75">
        <f t="shared" ca="1" si="51"/>
        <v>-1.1191030593580713</v>
      </c>
      <c r="Z204" s="74">
        <f t="shared" ca="1" si="52"/>
        <v>0.32657257951718366</v>
      </c>
      <c r="AA204" s="76">
        <f t="shared" ca="1" si="53"/>
        <v>-1119.1030593580713</v>
      </c>
      <c r="AB204" s="76">
        <f t="shared" ca="1" si="54"/>
        <v>326.57257951718367</v>
      </c>
    </row>
    <row r="205" spans="1:28" x14ac:dyDescent="0.25">
      <c r="A205" s="2">
        <f t="shared" si="55"/>
        <v>11</v>
      </c>
      <c r="B205" s="16">
        <f ca="1">VLOOKUP(A205,PERIODS!$O$4:$P$33,2,FALSE)</f>
        <v>3.3000000000000002E-2</v>
      </c>
      <c r="C205" s="15"/>
      <c r="D205" s="18">
        <v>191</v>
      </c>
      <c r="E205" s="34">
        <f t="shared" ca="1" si="57"/>
        <v>17208.969648615217</v>
      </c>
      <c r="F205" s="34">
        <f t="shared" ca="1" si="39"/>
        <v>3300</v>
      </c>
      <c r="G205" s="69">
        <f t="shared" ca="1" si="43"/>
        <v>0</v>
      </c>
      <c r="H205" s="34">
        <f t="shared" ca="1" si="44"/>
        <v>-463.74448193546004</v>
      </c>
      <c r="I205" s="34">
        <f t="shared" ca="1" si="45"/>
        <v>2836.25551806454</v>
      </c>
      <c r="J205" s="18">
        <f ca="1">SUM(INDIRECT(ADDRESS(ROW(F205),COLUMN(F205),4)):INDIRECT(ADDRESS(ROW(F205)+N$5-1,COLUMN(F205),4)))</f>
        <v>23300</v>
      </c>
      <c r="K205" s="18">
        <f t="shared" ca="1" si="46"/>
        <v>16350</v>
      </c>
      <c r="L205" s="18">
        <f t="shared" ca="1" si="56"/>
        <v>0</v>
      </c>
      <c r="M205" s="18">
        <f t="shared" ca="1" si="40"/>
        <v>0</v>
      </c>
      <c r="N205" s="34">
        <f t="shared" ca="1" si="47"/>
        <v>14372.714130550678</v>
      </c>
      <c r="P205" s="18">
        <f t="shared" ca="1" si="41"/>
        <v>463.74448193546004</v>
      </c>
      <c r="Q205" s="47">
        <f ca="1">SUM(L$15:L205)-SUM(M$15:M205)</f>
        <v>16350</v>
      </c>
      <c r="R205" s="47" t="str">
        <f t="shared" ca="1" si="42"/>
        <v>M208</v>
      </c>
      <c r="S205" s="40">
        <f t="shared" ca="1" si="48"/>
        <v>0</v>
      </c>
      <c r="T205" s="46">
        <f t="shared" ca="1" si="49"/>
        <v>33</v>
      </c>
      <c r="X205" s="74">
        <f t="shared" ca="1" si="50"/>
        <v>-0.46374448193546003</v>
      </c>
      <c r="Y205" s="75">
        <f t="shared" ca="1" si="51"/>
        <v>-0.46374448193546003</v>
      </c>
      <c r="Z205" s="74">
        <f t="shared" ca="1" si="52"/>
        <v>0.62892423544116061</v>
      </c>
      <c r="AA205" s="76">
        <f t="shared" ca="1" si="53"/>
        <v>-463.74448193546004</v>
      </c>
      <c r="AB205" s="76">
        <f t="shared" ca="1" si="54"/>
        <v>628.92423544116059</v>
      </c>
    </row>
    <row r="206" spans="1:28" x14ac:dyDescent="0.25">
      <c r="A206" s="2">
        <f t="shared" si="55"/>
        <v>12</v>
      </c>
      <c r="B206" s="16">
        <f ca="1">VLOOKUP(A206,PERIODS!$O$4:$P$33,2,FALSE)</f>
        <v>3.3000000000000002E-2</v>
      </c>
      <c r="C206" s="15"/>
      <c r="D206" s="18">
        <v>192</v>
      </c>
      <c r="E206" s="34">
        <f t="shared" ca="1" si="57"/>
        <v>14372.714130550678</v>
      </c>
      <c r="F206" s="34">
        <f t="shared" ca="1" si="39"/>
        <v>3300</v>
      </c>
      <c r="G206" s="69">
        <f t="shared" ca="1" si="43"/>
        <v>0</v>
      </c>
      <c r="H206" s="34">
        <f t="shared" ca="1" si="44"/>
        <v>322.11777211131169</v>
      </c>
      <c r="I206" s="34">
        <f t="shared" ca="1" si="45"/>
        <v>3622.1177721113118</v>
      </c>
      <c r="J206" s="18">
        <f ca="1">SUM(INDIRECT(ADDRESS(ROW(F206),COLUMN(F206),4)):INDIRECT(ADDRESS(ROW(F206)+N$5-1,COLUMN(F206),4)))</f>
        <v>23500</v>
      </c>
      <c r="K206" s="18">
        <f t="shared" ca="1" si="46"/>
        <v>0</v>
      </c>
      <c r="L206" s="18">
        <f t="shared" ca="1" si="56"/>
        <v>0</v>
      </c>
      <c r="M206" s="18">
        <f t="shared" ca="1" si="40"/>
        <v>16350</v>
      </c>
      <c r="N206" s="34">
        <f t="shared" ca="1" si="47"/>
        <v>27100.596358439365</v>
      </c>
      <c r="P206" s="18">
        <f t="shared" ca="1" si="41"/>
        <v>322.11777211131169</v>
      </c>
      <c r="Q206" s="47">
        <f ca="1">SUM(L$15:L206)-SUM(M$15:M206)</f>
        <v>0</v>
      </c>
      <c r="R206" s="47" t="str">
        <f t="shared" ca="1" si="42"/>
        <v>M209</v>
      </c>
      <c r="S206" s="40">
        <f t="shared" ca="1" si="48"/>
        <v>0</v>
      </c>
      <c r="T206" s="46">
        <f t="shared" ca="1" si="49"/>
        <v>3</v>
      </c>
      <c r="X206" s="74">
        <f t="shared" ca="1" si="50"/>
        <v>0.32211777211131171</v>
      </c>
      <c r="Y206" s="75">
        <f t="shared" ca="1" si="51"/>
        <v>0.32211777211131171</v>
      </c>
      <c r="Z206" s="74">
        <f t="shared" ca="1" si="52"/>
        <v>1.380047297470741</v>
      </c>
      <c r="AA206" s="76">
        <f t="shared" ca="1" si="53"/>
        <v>322.11777211131169</v>
      </c>
      <c r="AB206" s="76">
        <f t="shared" ca="1" si="54"/>
        <v>1380.0472974707409</v>
      </c>
    </row>
    <row r="207" spans="1:28" x14ac:dyDescent="0.25">
      <c r="A207" s="2">
        <f t="shared" si="55"/>
        <v>13</v>
      </c>
      <c r="B207" s="16">
        <f ca="1">VLOOKUP(A207,PERIODS!$O$4:$P$33,2,FALSE)</f>
        <v>3.3000000000000002E-2</v>
      </c>
      <c r="C207" s="15"/>
      <c r="D207" s="18">
        <v>193</v>
      </c>
      <c r="E207" s="34">
        <f t="shared" ca="1" si="57"/>
        <v>27100.596358439365</v>
      </c>
      <c r="F207" s="34">
        <f t="shared" ref="F207:F270" ca="1" si="58">F$2*B207</f>
        <v>3300</v>
      </c>
      <c r="G207" s="69">
        <f t="shared" ca="1" si="43"/>
        <v>0</v>
      </c>
      <c r="H207" s="34">
        <f t="shared" ca="1" si="44"/>
        <v>971.694730262485</v>
      </c>
      <c r="I207" s="34">
        <f t="shared" ca="1" si="45"/>
        <v>4271.6947302624849</v>
      </c>
      <c r="J207" s="18">
        <f ca="1">SUM(INDIRECT(ADDRESS(ROW(F207),COLUMN(F207),4)):INDIRECT(ADDRESS(ROW(F207)+N$5-1,COLUMN(F207),4)))</f>
        <v>23700</v>
      </c>
      <c r="K207" s="18">
        <f t="shared" ca="1" si="46"/>
        <v>0</v>
      </c>
      <c r="L207" s="18">
        <f t="shared" ca="1" si="56"/>
        <v>0</v>
      </c>
      <c r="M207" s="18">
        <f t="shared" ref="M207:M270" ca="1" si="59">SUMIF($R$15:$R$8014,ADDRESS(ROW(M207),COLUMN(M207),4),$L$15:$L$8014)</f>
        <v>0</v>
      </c>
      <c r="N207" s="34">
        <f t="shared" ca="1" si="47"/>
        <v>22828.901628176878</v>
      </c>
      <c r="P207" s="18">
        <f t="shared" ref="P207:P270" ca="1" si="60">ABS(H207)</f>
        <v>971.694730262485</v>
      </c>
      <c r="Q207" s="47">
        <f ca="1">SUM(L$15:L207)-SUM(M$15:M207)</f>
        <v>0</v>
      </c>
      <c r="R207" s="47" t="str">
        <f t="shared" ref="R207:R270" ca="1" si="61">ADDRESS(ROW(M207)+$N$3+RANDBETWEEN(-$N$4,$N$4),COLUMN(M207),4)</f>
        <v>M210</v>
      </c>
      <c r="S207" s="40">
        <f t="shared" ca="1" si="48"/>
        <v>0</v>
      </c>
      <c r="T207" s="46">
        <f t="shared" ca="1" si="49"/>
        <v>78</v>
      </c>
      <c r="X207" s="74">
        <f t="shared" ca="1" si="50"/>
        <v>0.97169473026248498</v>
      </c>
      <c r="Y207" s="75">
        <f t="shared" ca="1" si="51"/>
        <v>0.97169473026248498</v>
      </c>
      <c r="Z207" s="74">
        <f t="shared" ca="1" si="52"/>
        <v>2.6424188540352977</v>
      </c>
      <c r="AA207" s="76">
        <f t="shared" ca="1" si="53"/>
        <v>971.694730262485</v>
      </c>
      <c r="AB207" s="76">
        <f t="shared" ca="1" si="54"/>
        <v>2642.418854035298</v>
      </c>
    </row>
    <row r="208" spans="1:28" x14ac:dyDescent="0.25">
      <c r="A208" s="2">
        <f t="shared" si="55"/>
        <v>14</v>
      </c>
      <c r="B208" s="16">
        <f ca="1">VLOOKUP(A208,PERIODS!$O$4:$P$33,2,FALSE)</f>
        <v>3.3000000000000002E-2</v>
      </c>
      <c r="C208" s="15"/>
      <c r="D208" s="18">
        <v>194</v>
      </c>
      <c r="E208" s="34">
        <f t="shared" ca="1" si="57"/>
        <v>22828.901628176878</v>
      </c>
      <c r="F208" s="34">
        <f t="shared" ca="1" si="58"/>
        <v>3300</v>
      </c>
      <c r="G208" s="69">
        <f t="shared" ref="G208:G271" ca="1" si="62">((2*RAND()*$F$5)-$F$5)*E208</f>
        <v>0</v>
      </c>
      <c r="H208" s="34">
        <f t="shared" ref="H208:H271" ca="1" si="63">IF($S$3="NORM",AA208,IF($S$3="LOGNORM",AB208,0))</f>
        <v>-820.33163731541777</v>
      </c>
      <c r="I208" s="34">
        <f t="shared" ref="I208:I271" ca="1" si="64">IF(F208+H208&lt;0,0,F208+H208)</f>
        <v>2479.6683626845825</v>
      </c>
      <c r="J208" s="18">
        <f ca="1">SUM(INDIRECT(ADDRESS(ROW(F208),COLUMN(F208),4)):INDIRECT(ADDRESS(ROW(F208)+N$5-1,COLUMN(F208),4)))</f>
        <v>23900</v>
      </c>
      <c r="K208" s="18">
        <f t="shared" ref="K208:K271" ca="1" si="65">Q208</f>
        <v>16350</v>
      </c>
      <c r="L208" s="18">
        <f t="shared" ca="1" si="56"/>
        <v>16350</v>
      </c>
      <c r="M208" s="18">
        <f t="shared" ca="1" si="59"/>
        <v>0</v>
      </c>
      <c r="N208" s="34">
        <f t="shared" ref="N208:N271" ca="1" si="66">E208+G208-I208+M208-S208</f>
        <v>20349.233265492294</v>
      </c>
      <c r="P208" s="18">
        <f t="shared" ca="1" si="60"/>
        <v>820.33163731541777</v>
      </c>
      <c r="Q208" s="47">
        <f ca="1">SUM(L$15:L208)-SUM(M$15:M208)</f>
        <v>16350</v>
      </c>
      <c r="R208" s="47" t="str">
        <f t="shared" ca="1" si="61"/>
        <v>M211</v>
      </c>
      <c r="S208" s="40">
        <f t="shared" ref="S208:S271" ca="1" si="67">IF(T208&gt;N$6*100,M208,0)</f>
        <v>0</v>
      </c>
      <c r="T208" s="46">
        <f t="shared" ref="T208:T271" ca="1" si="68">RANDBETWEEN(0,100)</f>
        <v>86</v>
      </c>
      <c r="X208" s="74">
        <f t="shared" ref="X208:X271" ca="1" si="69">NORMINV(RAND(),0,1)</f>
        <v>-0.82033163731541781</v>
      </c>
      <c r="Y208" s="75">
        <f t="shared" ref="Y208:Y271" ca="1" si="70">IF(AND(X208&gt;$F$6,$F$6&gt;0),$F$6,X208)</f>
        <v>-0.82033163731541781</v>
      </c>
      <c r="Z208" s="74">
        <f t="shared" ref="Z208:Z271" ca="1" si="71">EXP(Y208)</f>
        <v>0.44028561515186204</v>
      </c>
      <c r="AA208" s="76">
        <f t="shared" ref="AA208:AA271" ca="1" si="72">$F$3*Y208</f>
        <v>-820.33163731541777</v>
      </c>
      <c r="AB208" s="76">
        <f t="shared" ref="AB208:AB271" ca="1" si="73">$F$3*Z208</f>
        <v>440.28561515186203</v>
      </c>
    </row>
    <row r="209" spans="1:28" x14ac:dyDescent="0.25">
      <c r="A209" s="2">
        <f t="shared" ref="A209:A272" si="74">IF(AND(A208=12,OR(A$14="MS",A$14="M0")),1,IF(AND(A208=4,OR(A$14="WS",A$14="W0")),1,IF(AND(A208=30,OR(A$14="DS",A$14="D0")),1,A208+1)))</f>
        <v>15</v>
      </c>
      <c r="B209" s="16">
        <f ca="1">VLOOKUP(A209,PERIODS!$O$4:$P$33,2,FALSE)</f>
        <v>3.3000000000000002E-2</v>
      </c>
      <c r="C209" s="15"/>
      <c r="D209" s="18">
        <v>195</v>
      </c>
      <c r="E209" s="34">
        <f t="shared" ca="1" si="57"/>
        <v>20349.233265492294</v>
      </c>
      <c r="F209" s="34">
        <f t="shared" ca="1" si="58"/>
        <v>3300</v>
      </c>
      <c r="G209" s="69">
        <f t="shared" ca="1" si="62"/>
        <v>0</v>
      </c>
      <c r="H209" s="34">
        <f t="shared" ca="1" si="63"/>
        <v>1602.3920750791328</v>
      </c>
      <c r="I209" s="34">
        <f t="shared" ca="1" si="64"/>
        <v>4902.3920750791331</v>
      </c>
      <c r="J209" s="18">
        <f ca="1">SUM(INDIRECT(ADDRESS(ROW(F209),COLUMN(F209),4)):INDIRECT(ADDRESS(ROW(F209)+N$5-1,COLUMN(F209),4)))</f>
        <v>24100</v>
      </c>
      <c r="K209" s="18">
        <f t="shared" ca="1" si="65"/>
        <v>16350</v>
      </c>
      <c r="L209" s="18">
        <f t="shared" ref="L209:L272" ca="1" si="75">IF((E209+K208)&lt;J209,N$2,0)</f>
        <v>0</v>
      </c>
      <c r="M209" s="18">
        <f t="shared" ca="1" si="59"/>
        <v>0</v>
      </c>
      <c r="N209" s="34">
        <f t="shared" ca="1" si="66"/>
        <v>15446.841190413161</v>
      </c>
      <c r="P209" s="18">
        <f t="shared" ca="1" si="60"/>
        <v>1602.3920750791328</v>
      </c>
      <c r="Q209" s="47">
        <f ca="1">SUM(L$15:L209)-SUM(M$15:M209)</f>
        <v>16350</v>
      </c>
      <c r="R209" s="47" t="str">
        <f t="shared" ca="1" si="61"/>
        <v>M212</v>
      </c>
      <c r="S209" s="40">
        <f t="shared" ca="1" si="67"/>
        <v>0</v>
      </c>
      <c r="T209" s="46">
        <f t="shared" ca="1" si="68"/>
        <v>14</v>
      </c>
      <c r="X209" s="74">
        <f t="shared" ca="1" si="69"/>
        <v>1.6023920750791329</v>
      </c>
      <c r="Y209" s="75">
        <f t="shared" ca="1" si="70"/>
        <v>1.6023920750791329</v>
      </c>
      <c r="Z209" s="74">
        <f t="shared" ca="1" si="71"/>
        <v>4.9648946318127027</v>
      </c>
      <c r="AA209" s="76">
        <f t="shared" ca="1" si="72"/>
        <v>1602.3920750791328</v>
      </c>
      <c r="AB209" s="76">
        <f t="shared" ca="1" si="73"/>
        <v>4964.8946318127028</v>
      </c>
    </row>
    <row r="210" spans="1:28" x14ac:dyDescent="0.25">
      <c r="A210" s="2">
        <f t="shared" si="74"/>
        <v>16</v>
      </c>
      <c r="B210" s="16">
        <f ca="1">VLOOKUP(A210,PERIODS!$O$4:$P$33,2,FALSE)</f>
        <v>3.3000000000000002E-2</v>
      </c>
      <c r="C210" s="15"/>
      <c r="D210" s="18">
        <v>196</v>
      </c>
      <c r="E210" s="34">
        <f t="shared" ca="1" si="57"/>
        <v>15446.841190413161</v>
      </c>
      <c r="F210" s="34">
        <f t="shared" ca="1" si="58"/>
        <v>3300</v>
      </c>
      <c r="G210" s="69">
        <f t="shared" ca="1" si="62"/>
        <v>0</v>
      </c>
      <c r="H210" s="34">
        <f t="shared" ca="1" si="63"/>
        <v>1140.465082574153</v>
      </c>
      <c r="I210" s="34">
        <f t="shared" ca="1" si="64"/>
        <v>4440.4650825741528</v>
      </c>
      <c r="J210" s="18">
        <f ca="1">SUM(INDIRECT(ADDRESS(ROW(F210),COLUMN(F210),4)):INDIRECT(ADDRESS(ROW(F210)+N$5-1,COLUMN(F210),4)))</f>
        <v>24300</v>
      </c>
      <c r="K210" s="18">
        <f t="shared" ca="1" si="65"/>
        <v>16350</v>
      </c>
      <c r="L210" s="18">
        <f t="shared" ca="1" si="75"/>
        <v>0</v>
      </c>
      <c r="M210" s="18">
        <f t="shared" ca="1" si="59"/>
        <v>0</v>
      </c>
      <c r="N210" s="34">
        <f t="shared" ca="1" si="66"/>
        <v>11006.376107839009</v>
      </c>
      <c r="P210" s="18">
        <f t="shared" ca="1" si="60"/>
        <v>1140.465082574153</v>
      </c>
      <c r="Q210" s="47">
        <f ca="1">SUM(L$15:L210)-SUM(M$15:M210)</f>
        <v>16350</v>
      </c>
      <c r="R210" s="47" t="str">
        <f t="shared" ca="1" si="61"/>
        <v>M213</v>
      </c>
      <c r="S210" s="40">
        <f t="shared" ca="1" si="67"/>
        <v>0</v>
      </c>
      <c r="T210" s="46">
        <f t="shared" ca="1" si="68"/>
        <v>19</v>
      </c>
      <c r="X210" s="74">
        <f t="shared" ca="1" si="69"/>
        <v>1.1404650825741531</v>
      </c>
      <c r="Y210" s="75">
        <f t="shared" ca="1" si="70"/>
        <v>1.1404650825741531</v>
      </c>
      <c r="Z210" s="74">
        <f t="shared" ca="1" si="71"/>
        <v>3.1282229088814617</v>
      </c>
      <c r="AA210" s="76">
        <f t="shared" ca="1" si="72"/>
        <v>1140.465082574153</v>
      </c>
      <c r="AB210" s="76">
        <f t="shared" ca="1" si="73"/>
        <v>3128.2229088814615</v>
      </c>
    </row>
    <row r="211" spans="1:28" x14ac:dyDescent="0.25">
      <c r="A211" s="2">
        <f t="shared" si="74"/>
        <v>17</v>
      </c>
      <c r="B211" s="16">
        <f ca="1">VLOOKUP(A211,PERIODS!$O$4:$P$33,2,FALSE)</f>
        <v>3.5000000000000003E-2</v>
      </c>
      <c r="C211" s="15"/>
      <c r="D211" s="18">
        <v>197</v>
      </c>
      <c r="E211" s="34">
        <f t="shared" ca="1" si="57"/>
        <v>11006.376107839009</v>
      </c>
      <c r="F211" s="34">
        <f t="shared" ca="1" si="58"/>
        <v>3500.0000000000005</v>
      </c>
      <c r="G211" s="69">
        <f t="shared" ca="1" si="62"/>
        <v>0</v>
      </c>
      <c r="H211" s="34">
        <f t="shared" ca="1" si="63"/>
        <v>-566.6095113349345</v>
      </c>
      <c r="I211" s="34">
        <f t="shared" ca="1" si="64"/>
        <v>2933.3904886650662</v>
      </c>
      <c r="J211" s="18">
        <f ca="1">SUM(INDIRECT(ADDRESS(ROW(F211),COLUMN(F211),4)):INDIRECT(ADDRESS(ROW(F211)+N$5-1,COLUMN(F211),4)))</f>
        <v>24500.000000000004</v>
      </c>
      <c r="K211" s="18">
        <f t="shared" ca="1" si="65"/>
        <v>0</v>
      </c>
      <c r="L211" s="18">
        <f t="shared" ca="1" si="75"/>
        <v>0</v>
      </c>
      <c r="M211" s="18">
        <f t="shared" ca="1" si="59"/>
        <v>16350</v>
      </c>
      <c r="N211" s="34">
        <f t="shared" ca="1" si="66"/>
        <v>24422.985619173942</v>
      </c>
      <c r="P211" s="18">
        <f t="shared" ca="1" si="60"/>
        <v>566.6095113349345</v>
      </c>
      <c r="Q211" s="47">
        <f ca="1">SUM(L$15:L211)-SUM(M$15:M211)</f>
        <v>0</v>
      </c>
      <c r="R211" s="47" t="str">
        <f t="shared" ca="1" si="61"/>
        <v>M214</v>
      </c>
      <c r="S211" s="40">
        <f t="shared" ca="1" si="67"/>
        <v>0</v>
      </c>
      <c r="T211" s="46">
        <f t="shared" ca="1" si="68"/>
        <v>37</v>
      </c>
      <c r="X211" s="74">
        <f t="shared" ca="1" si="69"/>
        <v>-0.56660951133493453</v>
      </c>
      <c r="Y211" s="75">
        <f t="shared" ca="1" si="70"/>
        <v>-0.56660951133493453</v>
      </c>
      <c r="Z211" s="74">
        <f t="shared" ca="1" si="71"/>
        <v>0.56744610044028509</v>
      </c>
      <c r="AA211" s="76">
        <f t="shared" ca="1" si="72"/>
        <v>-566.6095113349345</v>
      </c>
      <c r="AB211" s="76">
        <f t="shared" ca="1" si="73"/>
        <v>567.44610044028514</v>
      </c>
    </row>
    <row r="212" spans="1:28" x14ac:dyDescent="0.25">
      <c r="A212" s="2">
        <f t="shared" si="74"/>
        <v>18</v>
      </c>
      <c r="B212" s="16">
        <f ca="1">VLOOKUP(A212,PERIODS!$O$4:$P$33,2,FALSE)</f>
        <v>3.5000000000000003E-2</v>
      </c>
      <c r="C212" s="15"/>
      <c r="D212" s="18">
        <v>198</v>
      </c>
      <c r="E212" s="34">
        <f t="shared" ca="1" si="57"/>
        <v>24422.985619173942</v>
      </c>
      <c r="F212" s="34">
        <f t="shared" ca="1" si="58"/>
        <v>3500.0000000000005</v>
      </c>
      <c r="G212" s="69">
        <f t="shared" ca="1" si="62"/>
        <v>0</v>
      </c>
      <c r="H212" s="34">
        <f t="shared" ca="1" si="63"/>
        <v>1959.9639845400536</v>
      </c>
      <c r="I212" s="34">
        <f t="shared" ca="1" si="64"/>
        <v>5459.9639845400543</v>
      </c>
      <c r="J212" s="18">
        <f ca="1">SUM(INDIRECT(ADDRESS(ROW(F212),COLUMN(F212),4)):INDIRECT(ADDRESS(ROW(F212)+N$5-1,COLUMN(F212),4)))</f>
        <v>24500.000000000004</v>
      </c>
      <c r="K212" s="18">
        <f t="shared" ca="1" si="65"/>
        <v>16350</v>
      </c>
      <c r="L212" s="18">
        <f t="shared" ca="1" si="75"/>
        <v>16350</v>
      </c>
      <c r="M212" s="18">
        <f t="shared" ca="1" si="59"/>
        <v>0</v>
      </c>
      <c r="N212" s="34">
        <f t="shared" ca="1" si="66"/>
        <v>18963.021634633886</v>
      </c>
      <c r="P212" s="18">
        <f t="shared" ca="1" si="60"/>
        <v>1959.9639845400536</v>
      </c>
      <c r="Q212" s="47">
        <f ca="1">SUM(L$15:L212)-SUM(M$15:M212)</f>
        <v>16350</v>
      </c>
      <c r="R212" s="47" t="str">
        <f t="shared" ca="1" si="61"/>
        <v>M215</v>
      </c>
      <c r="S212" s="40">
        <f t="shared" ca="1" si="67"/>
        <v>0</v>
      </c>
      <c r="T212" s="46">
        <f t="shared" ca="1" si="68"/>
        <v>9</v>
      </c>
      <c r="X212" s="74">
        <f t="shared" ca="1" si="69"/>
        <v>2.822762086373698</v>
      </c>
      <c r="Y212" s="75">
        <f t="shared" ca="1" si="70"/>
        <v>1.9599639845400536</v>
      </c>
      <c r="Z212" s="74">
        <f t="shared" ca="1" si="71"/>
        <v>7.0990713842313315</v>
      </c>
      <c r="AA212" s="76">
        <f t="shared" ca="1" si="72"/>
        <v>1959.9639845400536</v>
      </c>
      <c r="AB212" s="76">
        <f t="shared" ca="1" si="73"/>
        <v>7099.0713842313316</v>
      </c>
    </row>
    <row r="213" spans="1:28" x14ac:dyDescent="0.25">
      <c r="A213" s="2">
        <f t="shared" si="74"/>
        <v>19</v>
      </c>
      <c r="B213" s="16">
        <f ca="1">VLOOKUP(A213,PERIODS!$O$4:$P$33,2,FALSE)</f>
        <v>3.5000000000000003E-2</v>
      </c>
      <c r="C213" s="15"/>
      <c r="D213" s="18">
        <v>199</v>
      </c>
      <c r="E213" s="34">
        <f t="shared" ca="1" si="57"/>
        <v>18963.021634633886</v>
      </c>
      <c r="F213" s="34">
        <f t="shared" ca="1" si="58"/>
        <v>3500.0000000000005</v>
      </c>
      <c r="G213" s="69">
        <f t="shared" ca="1" si="62"/>
        <v>0</v>
      </c>
      <c r="H213" s="34">
        <f t="shared" ca="1" si="63"/>
        <v>529.95484593449396</v>
      </c>
      <c r="I213" s="34">
        <f t="shared" ca="1" si="64"/>
        <v>4029.9548459344942</v>
      </c>
      <c r="J213" s="18">
        <f ca="1">SUM(INDIRECT(ADDRESS(ROW(F213),COLUMN(F213),4)):INDIRECT(ADDRESS(ROW(F213)+N$5-1,COLUMN(F213),4)))</f>
        <v>24500.000000000004</v>
      </c>
      <c r="K213" s="18">
        <f t="shared" ca="1" si="65"/>
        <v>16350</v>
      </c>
      <c r="L213" s="18">
        <f t="shared" ca="1" si="75"/>
        <v>0</v>
      </c>
      <c r="M213" s="18">
        <f t="shared" ca="1" si="59"/>
        <v>0</v>
      </c>
      <c r="N213" s="34">
        <f t="shared" ca="1" si="66"/>
        <v>14933.066788699391</v>
      </c>
      <c r="P213" s="18">
        <f t="shared" ca="1" si="60"/>
        <v>529.95484593449396</v>
      </c>
      <c r="Q213" s="47">
        <f ca="1">SUM(L$15:L213)-SUM(M$15:M213)</f>
        <v>16350</v>
      </c>
      <c r="R213" s="47" t="str">
        <f t="shared" ca="1" si="61"/>
        <v>M216</v>
      </c>
      <c r="S213" s="40">
        <f t="shared" ca="1" si="67"/>
        <v>0</v>
      </c>
      <c r="T213" s="46">
        <f t="shared" ca="1" si="68"/>
        <v>56</v>
      </c>
      <c r="X213" s="74">
        <f t="shared" ca="1" si="69"/>
        <v>0.52995484593449393</v>
      </c>
      <c r="Y213" s="75">
        <f t="shared" ca="1" si="70"/>
        <v>0.52995484593449393</v>
      </c>
      <c r="Z213" s="74">
        <f t="shared" ca="1" si="71"/>
        <v>1.6988555966497385</v>
      </c>
      <c r="AA213" s="76">
        <f t="shared" ca="1" si="72"/>
        <v>529.95484593449396</v>
      </c>
      <c r="AB213" s="76">
        <f t="shared" ca="1" si="73"/>
        <v>1698.8555966497386</v>
      </c>
    </row>
    <row r="214" spans="1:28" x14ac:dyDescent="0.25">
      <c r="A214" s="2">
        <f t="shared" si="74"/>
        <v>20</v>
      </c>
      <c r="B214" s="16">
        <f ca="1">VLOOKUP(A214,PERIODS!$O$4:$P$33,2,FALSE)</f>
        <v>3.5000000000000003E-2</v>
      </c>
      <c r="C214" s="15"/>
      <c r="D214" s="18">
        <v>200</v>
      </c>
      <c r="E214" s="34">
        <f t="shared" ca="1" si="57"/>
        <v>14933.066788699391</v>
      </c>
      <c r="F214" s="34">
        <f t="shared" ca="1" si="58"/>
        <v>3500.0000000000005</v>
      </c>
      <c r="G214" s="69">
        <f t="shared" ca="1" si="62"/>
        <v>0</v>
      </c>
      <c r="H214" s="34">
        <f t="shared" ca="1" si="63"/>
        <v>63.384482082954221</v>
      </c>
      <c r="I214" s="34">
        <f t="shared" ca="1" si="64"/>
        <v>3563.3844820829545</v>
      </c>
      <c r="J214" s="18">
        <f ca="1">SUM(INDIRECT(ADDRESS(ROW(F214),COLUMN(F214),4)):INDIRECT(ADDRESS(ROW(F214)+N$5-1,COLUMN(F214),4)))</f>
        <v>24500.000000000004</v>
      </c>
      <c r="K214" s="18">
        <f t="shared" ca="1" si="65"/>
        <v>16350</v>
      </c>
      <c r="L214" s="18">
        <f t="shared" ca="1" si="75"/>
        <v>0</v>
      </c>
      <c r="M214" s="18">
        <f t="shared" ca="1" si="59"/>
        <v>0</v>
      </c>
      <c r="N214" s="34">
        <f t="shared" ca="1" si="66"/>
        <v>11369.682306616436</v>
      </c>
      <c r="P214" s="18">
        <f t="shared" ca="1" si="60"/>
        <v>63.384482082954221</v>
      </c>
      <c r="Q214" s="47">
        <f ca="1">SUM(L$15:L214)-SUM(M$15:M214)</f>
        <v>16350</v>
      </c>
      <c r="R214" s="47" t="str">
        <f t="shared" ca="1" si="61"/>
        <v>M217</v>
      </c>
      <c r="S214" s="40">
        <f t="shared" ca="1" si="67"/>
        <v>0</v>
      </c>
      <c r="T214" s="46">
        <f t="shared" ca="1" si="68"/>
        <v>43</v>
      </c>
      <c r="X214" s="74">
        <f t="shared" ca="1" si="69"/>
        <v>6.3384482082954219E-2</v>
      </c>
      <c r="Y214" s="75">
        <f t="shared" ca="1" si="70"/>
        <v>6.3384482082954219E-2</v>
      </c>
      <c r="Z214" s="74">
        <f t="shared" ca="1" si="71"/>
        <v>1.0654364016985252</v>
      </c>
      <c r="AA214" s="76">
        <f t="shared" ca="1" si="72"/>
        <v>63.384482082954221</v>
      </c>
      <c r="AB214" s="76">
        <f t="shared" ca="1" si="73"/>
        <v>1065.4364016985251</v>
      </c>
    </row>
    <row r="215" spans="1:28" x14ac:dyDescent="0.25">
      <c r="A215" s="2">
        <f t="shared" si="74"/>
        <v>21</v>
      </c>
      <c r="B215" s="16">
        <f ca="1">VLOOKUP(A215,PERIODS!$O$4:$P$33,2,FALSE)</f>
        <v>3.5000000000000003E-2</v>
      </c>
      <c r="C215" s="15"/>
      <c r="D215" s="18">
        <v>201</v>
      </c>
      <c r="E215" s="34">
        <f t="shared" ca="1" si="57"/>
        <v>11369.682306616436</v>
      </c>
      <c r="F215" s="34">
        <f t="shared" ca="1" si="58"/>
        <v>3500.0000000000005</v>
      </c>
      <c r="G215" s="69">
        <f t="shared" ca="1" si="62"/>
        <v>0</v>
      </c>
      <c r="H215" s="34">
        <f t="shared" ca="1" si="63"/>
        <v>-292.59271217321583</v>
      </c>
      <c r="I215" s="34">
        <f t="shared" ca="1" si="64"/>
        <v>3207.4072878267848</v>
      </c>
      <c r="J215" s="18">
        <f ca="1">SUM(INDIRECT(ADDRESS(ROW(F215),COLUMN(F215),4)):INDIRECT(ADDRESS(ROW(F215)+N$5-1,COLUMN(F215),4)))</f>
        <v>24500.000000000004</v>
      </c>
      <c r="K215" s="18">
        <f t="shared" ca="1" si="65"/>
        <v>0</v>
      </c>
      <c r="L215" s="18">
        <f t="shared" ca="1" si="75"/>
        <v>0</v>
      </c>
      <c r="M215" s="18">
        <f t="shared" ca="1" si="59"/>
        <v>16350</v>
      </c>
      <c r="N215" s="34">
        <f t="shared" ca="1" si="66"/>
        <v>24512.275018789653</v>
      </c>
      <c r="P215" s="18">
        <f t="shared" ca="1" si="60"/>
        <v>292.59271217321583</v>
      </c>
      <c r="Q215" s="47">
        <f ca="1">SUM(L$15:L215)-SUM(M$15:M215)</f>
        <v>0</v>
      </c>
      <c r="R215" s="47" t="str">
        <f t="shared" ca="1" si="61"/>
        <v>M218</v>
      </c>
      <c r="S215" s="40">
        <f t="shared" ca="1" si="67"/>
        <v>0</v>
      </c>
      <c r="T215" s="46">
        <f t="shared" ca="1" si="68"/>
        <v>28</v>
      </c>
      <c r="X215" s="74">
        <f t="shared" ca="1" si="69"/>
        <v>-0.29259271217321581</v>
      </c>
      <c r="Y215" s="75">
        <f t="shared" ca="1" si="70"/>
        <v>-0.29259271217321581</v>
      </c>
      <c r="Z215" s="74">
        <f t="shared" ca="1" si="71"/>
        <v>0.74632604831837512</v>
      </c>
      <c r="AA215" s="76">
        <f t="shared" ca="1" si="72"/>
        <v>-292.59271217321583</v>
      </c>
      <c r="AB215" s="76">
        <f t="shared" ca="1" si="73"/>
        <v>746.32604831837511</v>
      </c>
    </row>
    <row r="216" spans="1:28" x14ac:dyDescent="0.25">
      <c r="A216" s="2">
        <f t="shared" si="74"/>
        <v>22</v>
      </c>
      <c r="B216" s="16">
        <f ca="1">VLOOKUP(A216,PERIODS!$O$4:$P$33,2,FALSE)</f>
        <v>3.5000000000000003E-2</v>
      </c>
      <c r="C216" s="15"/>
      <c r="D216" s="18">
        <v>202</v>
      </c>
      <c r="E216" s="34">
        <f t="shared" ca="1" si="57"/>
        <v>24512.275018789653</v>
      </c>
      <c r="F216" s="34">
        <f t="shared" ca="1" si="58"/>
        <v>3500.0000000000005</v>
      </c>
      <c r="G216" s="69">
        <f t="shared" ca="1" si="62"/>
        <v>0</v>
      </c>
      <c r="H216" s="34">
        <f t="shared" ca="1" si="63"/>
        <v>650.71627385428314</v>
      </c>
      <c r="I216" s="34">
        <f t="shared" ca="1" si="64"/>
        <v>4150.7162738542838</v>
      </c>
      <c r="J216" s="18">
        <f ca="1">SUM(INDIRECT(ADDRESS(ROW(F216),COLUMN(F216),4)):INDIRECT(ADDRESS(ROW(F216)+N$5-1,COLUMN(F216),4)))</f>
        <v>25000.000000000004</v>
      </c>
      <c r="K216" s="18">
        <f t="shared" ca="1" si="65"/>
        <v>16350</v>
      </c>
      <c r="L216" s="18">
        <f t="shared" ca="1" si="75"/>
        <v>16350</v>
      </c>
      <c r="M216" s="18">
        <f t="shared" ca="1" si="59"/>
        <v>0</v>
      </c>
      <c r="N216" s="34">
        <f t="shared" ca="1" si="66"/>
        <v>20361.55874493537</v>
      </c>
      <c r="P216" s="18">
        <f t="shared" ca="1" si="60"/>
        <v>650.71627385428314</v>
      </c>
      <c r="Q216" s="47">
        <f ca="1">SUM(L$15:L216)-SUM(M$15:M216)</f>
        <v>16350</v>
      </c>
      <c r="R216" s="47" t="str">
        <f t="shared" ca="1" si="61"/>
        <v>M219</v>
      </c>
      <c r="S216" s="40">
        <f t="shared" ca="1" si="67"/>
        <v>0</v>
      </c>
      <c r="T216" s="46">
        <f t="shared" ca="1" si="68"/>
        <v>83</v>
      </c>
      <c r="X216" s="74">
        <f t="shared" ca="1" si="69"/>
        <v>0.6507162738542831</v>
      </c>
      <c r="Y216" s="75">
        <f t="shared" ca="1" si="70"/>
        <v>0.6507162738542831</v>
      </c>
      <c r="Z216" s="74">
        <f t="shared" ca="1" si="71"/>
        <v>1.916913372326293</v>
      </c>
      <c r="AA216" s="76">
        <f t="shared" ca="1" si="72"/>
        <v>650.71627385428314</v>
      </c>
      <c r="AB216" s="76">
        <f t="shared" ca="1" si="73"/>
        <v>1916.913372326293</v>
      </c>
    </row>
    <row r="217" spans="1:28" x14ac:dyDescent="0.25">
      <c r="A217" s="2">
        <f t="shared" si="74"/>
        <v>23</v>
      </c>
      <c r="B217" s="16">
        <f ca="1">VLOOKUP(A217,PERIODS!$O$4:$P$33,2,FALSE)</f>
        <v>3.5000000000000003E-2</v>
      </c>
      <c r="C217" s="15"/>
      <c r="D217" s="18">
        <v>203</v>
      </c>
      <c r="E217" s="34">
        <f t="shared" ca="1" si="57"/>
        <v>20361.55874493537</v>
      </c>
      <c r="F217" s="34">
        <f t="shared" ca="1" si="58"/>
        <v>3500.0000000000005</v>
      </c>
      <c r="G217" s="69">
        <f t="shared" ca="1" si="62"/>
        <v>0</v>
      </c>
      <c r="H217" s="34">
        <f t="shared" ca="1" si="63"/>
        <v>-557.21761337227986</v>
      </c>
      <c r="I217" s="34">
        <f t="shared" ca="1" si="64"/>
        <v>2942.7823866277204</v>
      </c>
      <c r="J217" s="18">
        <f ca="1">SUM(INDIRECT(ADDRESS(ROW(F217),COLUMN(F217),4)):INDIRECT(ADDRESS(ROW(F217)+N$5-1,COLUMN(F217),4)))</f>
        <v>25500.000000000004</v>
      </c>
      <c r="K217" s="18">
        <f t="shared" ca="1" si="65"/>
        <v>16350</v>
      </c>
      <c r="L217" s="18">
        <f t="shared" ca="1" si="75"/>
        <v>0</v>
      </c>
      <c r="M217" s="18">
        <f t="shared" ca="1" si="59"/>
        <v>0</v>
      </c>
      <c r="N217" s="34">
        <f t="shared" ca="1" si="66"/>
        <v>17418.776358307648</v>
      </c>
      <c r="P217" s="18">
        <f t="shared" ca="1" si="60"/>
        <v>557.21761337227986</v>
      </c>
      <c r="Q217" s="47">
        <f ca="1">SUM(L$15:L217)-SUM(M$15:M217)</f>
        <v>16350</v>
      </c>
      <c r="R217" s="47" t="str">
        <f t="shared" ca="1" si="61"/>
        <v>M220</v>
      </c>
      <c r="S217" s="40">
        <f t="shared" ca="1" si="67"/>
        <v>0</v>
      </c>
      <c r="T217" s="46">
        <f t="shared" ca="1" si="68"/>
        <v>82</v>
      </c>
      <c r="X217" s="74">
        <f t="shared" ca="1" si="69"/>
        <v>-0.55721761337227982</v>
      </c>
      <c r="Y217" s="75">
        <f t="shared" ca="1" si="70"/>
        <v>-0.55721761337227982</v>
      </c>
      <c r="Z217" s="74">
        <f t="shared" ca="1" si="71"/>
        <v>0.57280060141936351</v>
      </c>
      <c r="AA217" s="76">
        <f t="shared" ca="1" si="72"/>
        <v>-557.21761337227986</v>
      </c>
      <c r="AB217" s="76">
        <f t="shared" ca="1" si="73"/>
        <v>572.80060141936349</v>
      </c>
    </row>
    <row r="218" spans="1:28" x14ac:dyDescent="0.25">
      <c r="A218" s="2">
        <f t="shared" si="74"/>
        <v>24</v>
      </c>
      <c r="B218" s="16">
        <f ca="1">VLOOKUP(A218,PERIODS!$O$4:$P$33,2,FALSE)</f>
        <v>3.5000000000000003E-2</v>
      </c>
      <c r="C218" s="15"/>
      <c r="D218" s="18">
        <v>204</v>
      </c>
      <c r="E218" s="34">
        <f t="shared" ca="1" si="57"/>
        <v>17418.776358307648</v>
      </c>
      <c r="F218" s="34">
        <f t="shared" ca="1" si="58"/>
        <v>3500.0000000000005</v>
      </c>
      <c r="G218" s="69">
        <f t="shared" ca="1" si="62"/>
        <v>0</v>
      </c>
      <c r="H218" s="34">
        <f t="shared" ca="1" si="63"/>
        <v>512.35442409808957</v>
      </c>
      <c r="I218" s="34">
        <f t="shared" ca="1" si="64"/>
        <v>4012.35442409809</v>
      </c>
      <c r="J218" s="18">
        <f ca="1">SUM(INDIRECT(ADDRESS(ROW(F218),COLUMN(F218),4)):INDIRECT(ADDRESS(ROW(F218)+N$5-1,COLUMN(F218),4)))</f>
        <v>26000</v>
      </c>
      <c r="K218" s="18">
        <f t="shared" ca="1" si="65"/>
        <v>16350</v>
      </c>
      <c r="L218" s="18">
        <f t="shared" ca="1" si="75"/>
        <v>0</v>
      </c>
      <c r="M218" s="18">
        <f t="shared" ca="1" si="59"/>
        <v>0</v>
      </c>
      <c r="N218" s="34">
        <f t="shared" ca="1" si="66"/>
        <v>13406.421934209558</v>
      </c>
      <c r="P218" s="18">
        <f t="shared" ca="1" si="60"/>
        <v>512.35442409808957</v>
      </c>
      <c r="Q218" s="47">
        <f ca="1">SUM(L$15:L218)-SUM(M$15:M218)</f>
        <v>16350</v>
      </c>
      <c r="R218" s="47" t="str">
        <f t="shared" ca="1" si="61"/>
        <v>M221</v>
      </c>
      <c r="S218" s="40">
        <f t="shared" ca="1" si="67"/>
        <v>0</v>
      </c>
      <c r="T218" s="46">
        <f t="shared" ca="1" si="68"/>
        <v>13</v>
      </c>
      <c r="X218" s="74">
        <f t="shared" ca="1" si="69"/>
        <v>0.51235442409808951</v>
      </c>
      <c r="Y218" s="75">
        <f t="shared" ca="1" si="70"/>
        <v>0.51235442409808951</v>
      </c>
      <c r="Z218" s="74">
        <f t="shared" ca="1" si="71"/>
        <v>1.6692166159051345</v>
      </c>
      <c r="AA218" s="76">
        <f t="shared" ca="1" si="72"/>
        <v>512.35442409808957</v>
      </c>
      <c r="AB218" s="76">
        <f t="shared" ca="1" si="73"/>
        <v>1669.2166159051344</v>
      </c>
    </row>
    <row r="219" spans="1:28" x14ac:dyDescent="0.25">
      <c r="A219" s="2">
        <f t="shared" si="74"/>
        <v>25</v>
      </c>
      <c r="B219" s="16">
        <f ca="1">VLOOKUP(A219,PERIODS!$O$4:$P$33,2,FALSE)</f>
        <v>3.5000000000000003E-2</v>
      </c>
      <c r="C219" s="15"/>
      <c r="D219" s="18">
        <v>205</v>
      </c>
      <c r="E219" s="34">
        <f t="shared" ca="1" si="57"/>
        <v>13406.421934209558</v>
      </c>
      <c r="F219" s="34">
        <f t="shared" ca="1" si="58"/>
        <v>3500.0000000000005</v>
      </c>
      <c r="G219" s="69">
        <f t="shared" ca="1" si="62"/>
        <v>0</v>
      </c>
      <c r="H219" s="34">
        <f t="shared" ca="1" si="63"/>
        <v>781.98899236277464</v>
      </c>
      <c r="I219" s="34">
        <f t="shared" ca="1" si="64"/>
        <v>4281.9889923627752</v>
      </c>
      <c r="J219" s="18">
        <f ca="1">SUM(INDIRECT(ADDRESS(ROW(F219),COLUMN(F219),4)):INDIRECT(ADDRESS(ROW(F219)+N$5-1,COLUMN(F219),4)))</f>
        <v>24900</v>
      </c>
      <c r="K219" s="18">
        <f t="shared" ca="1" si="65"/>
        <v>0</v>
      </c>
      <c r="L219" s="18">
        <f t="shared" ca="1" si="75"/>
        <v>0</v>
      </c>
      <c r="M219" s="18">
        <f t="shared" ca="1" si="59"/>
        <v>16350</v>
      </c>
      <c r="N219" s="34">
        <f t="shared" ca="1" si="66"/>
        <v>9124.4329418467823</v>
      </c>
      <c r="P219" s="18">
        <f t="shared" ca="1" si="60"/>
        <v>781.98899236277464</v>
      </c>
      <c r="Q219" s="47">
        <f ca="1">SUM(L$15:L219)-SUM(M$15:M219)</f>
        <v>0</v>
      </c>
      <c r="R219" s="47" t="str">
        <f t="shared" ca="1" si="61"/>
        <v>M222</v>
      </c>
      <c r="S219" s="40">
        <f t="shared" ca="1" si="67"/>
        <v>16350</v>
      </c>
      <c r="T219" s="46">
        <f t="shared" ca="1" si="68"/>
        <v>97</v>
      </c>
      <c r="X219" s="74">
        <f t="shared" ca="1" si="69"/>
        <v>0.78198899236277464</v>
      </c>
      <c r="Y219" s="75">
        <f t="shared" ca="1" si="70"/>
        <v>0.78198899236277464</v>
      </c>
      <c r="Z219" s="74">
        <f t="shared" ca="1" si="71"/>
        <v>2.1858155150871554</v>
      </c>
      <c r="AA219" s="76">
        <f t="shared" ca="1" si="72"/>
        <v>781.98899236277464</v>
      </c>
      <c r="AB219" s="76">
        <f t="shared" ca="1" si="73"/>
        <v>2185.8155150871553</v>
      </c>
    </row>
    <row r="220" spans="1:28" x14ac:dyDescent="0.25">
      <c r="A220" s="2">
        <f t="shared" si="74"/>
        <v>26</v>
      </c>
      <c r="B220" s="16">
        <f ca="1">VLOOKUP(A220,PERIODS!$O$4:$P$33,2,FALSE)</f>
        <v>3.5000000000000003E-2</v>
      </c>
      <c r="C220" s="15"/>
      <c r="D220" s="18">
        <v>206</v>
      </c>
      <c r="E220" s="34">
        <f t="shared" ca="1" si="57"/>
        <v>9124.4329418467823</v>
      </c>
      <c r="F220" s="34">
        <f t="shared" ca="1" si="58"/>
        <v>3500.0000000000005</v>
      </c>
      <c r="G220" s="69">
        <f t="shared" ca="1" si="62"/>
        <v>0</v>
      </c>
      <c r="H220" s="34">
        <f t="shared" ca="1" si="63"/>
        <v>-248.16775823109037</v>
      </c>
      <c r="I220" s="34">
        <f t="shared" ca="1" si="64"/>
        <v>3251.8322417689101</v>
      </c>
      <c r="J220" s="18">
        <f ca="1">SUM(INDIRECT(ADDRESS(ROW(F220),COLUMN(F220),4)):INDIRECT(ADDRESS(ROW(F220)+N$5-1,COLUMN(F220),4)))</f>
        <v>23900</v>
      </c>
      <c r="K220" s="18">
        <f t="shared" ca="1" si="65"/>
        <v>16350</v>
      </c>
      <c r="L220" s="18">
        <f t="shared" ca="1" si="75"/>
        <v>16350</v>
      </c>
      <c r="M220" s="18">
        <f t="shared" ca="1" si="59"/>
        <v>0</v>
      </c>
      <c r="N220" s="34">
        <f t="shared" ca="1" si="66"/>
        <v>5872.6007000778718</v>
      </c>
      <c r="P220" s="18">
        <f t="shared" ca="1" si="60"/>
        <v>248.16775823109037</v>
      </c>
      <c r="Q220" s="47">
        <f ca="1">SUM(L$15:L220)-SUM(M$15:M220)</f>
        <v>16350</v>
      </c>
      <c r="R220" s="47" t="str">
        <f t="shared" ca="1" si="61"/>
        <v>M223</v>
      </c>
      <c r="S220" s="40">
        <f t="shared" ca="1" si="67"/>
        <v>0</v>
      </c>
      <c r="T220" s="46">
        <f t="shared" ca="1" si="68"/>
        <v>18</v>
      </c>
      <c r="X220" s="74">
        <f t="shared" ca="1" si="69"/>
        <v>-0.24816775823109039</v>
      </c>
      <c r="Y220" s="75">
        <f t="shared" ca="1" si="70"/>
        <v>-0.24816775823109039</v>
      </c>
      <c r="Z220" s="74">
        <f t="shared" ca="1" si="71"/>
        <v>0.78022904245448843</v>
      </c>
      <c r="AA220" s="76">
        <f t="shared" ca="1" si="72"/>
        <v>-248.16775823109037</v>
      </c>
      <c r="AB220" s="76">
        <f t="shared" ca="1" si="73"/>
        <v>780.22904245448842</v>
      </c>
    </row>
    <row r="221" spans="1:28" x14ac:dyDescent="0.25">
      <c r="A221" s="2">
        <f t="shared" si="74"/>
        <v>27</v>
      </c>
      <c r="B221" s="16">
        <f ca="1">VLOOKUP(A221,PERIODS!$O$4:$P$33,2,FALSE)</f>
        <v>3.5000000000000003E-2</v>
      </c>
      <c r="C221" s="15"/>
      <c r="D221" s="18">
        <v>207</v>
      </c>
      <c r="E221" s="34">
        <f t="shared" ca="1" si="57"/>
        <v>5872.6007000778718</v>
      </c>
      <c r="F221" s="34">
        <f t="shared" ca="1" si="58"/>
        <v>3500.0000000000005</v>
      </c>
      <c r="G221" s="69">
        <f t="shared" ca="1" si="62"/>
        <v>0</v>
      </c>
      <c r="H221" s="34">
        <f t="shared" ca="1" si="63"/>
        <v>-37.355035376823899</v>
      </c>
      <c r="I221" s="34">
        <f t="shared" ca="1" si="64"/>
        <v>3462.6449646231767</v>
      </c>
      <c r="J221" s="18">
        <f ca="1">SUM(INDIRECT(ADDRESS(ROW(F221),COLUMN(F221),4)):INDIRECT(ADDRESS(ROW(F221)+N$5-1,COLUMN(F221),4)))</f>
        <v>22900</v>
      </c>
      <c r="K221" s="18">
        <f t="shared" ca="1" si="65"/>
        <v>32700</v>
      </c>
      <c r="L221" s="18">
        <f t="shared" ca="1" si="75"/>
        <v>16350</v>
      </c>
      <c r="M221" s="18">
        <f t="shared" ca="1" si="59"/>
        <v>0</v>
      </c>
      <c r="N221" s="34">
        <f t="shared" ca="1" si="66"/>
        <v>2409.9557354546951</v>
      </c>
      <c r="P221" s="18">
        <f t="shared" ca="1" si="60"/>
        <v>37.355035376823899</v>
      </c>
      <c r="Q221" s="47">
        <f ca="1">SUM(L$15:L221)-SUM(M$15:M221)</f>
        <v>32700</v>
      </c>
      <c r="R221" s="47" t="str">
        <f t="shared" ca="1" si="61"/>
        <v>M224</v>
      </c>
      <c r="S221" s="40">
        <f t="shared" ca="1" si="67"/>
        <v>0</v>
      </c>
      <c r="T221" s="46">
        <f t="shared" ca="1" si="68"/>
        <v>52</v>
      </c>
      <c r="X221" s="74">
        <f t="shared" ca="1" si="69"/>
        <v>-3.73550353768239E-2</v>
      </c>
      <c r="Y221" s="75">
        <f t="shared" ca="1" si="70"/>
        <v>-3.73550353768239E-2</v>
      </c>
      <c r="Z221" s="74">
        <f t="shared" ca="1" si="71"/>
        <v>0.96333405695776209</v>
      </c>
      <c r="AA221" s="76">
        <f t="shared" ca="1" si="72"/>
        <v>-37.355035376823899</v>
      </c>
      <c r="AB221" s="76">
        <f t="shared" ca="1" si="73"/>
        <v>963.33405695776207</v>
      </c>
    </row>
    <row r="222" spans="1:28" x14ac:dyDescent="0.25">
      <c r="A222" s="2">
        <f t="shared" si="74"/>
        <v>28</v>
      </c>
      <c r="B222" s="16">
        <f ca="1">VLOOKUP(A222,PERIODS!$O$4:$P$33,2,FALSE)</f>
        <v>0.04</v>
      </c>
      <c r="C222" s="15"/>
      <c r="D222" s="18">
        <v>208</v>
      </c>
      <c r="E222" s="34">
        <f t="shared" ca="1" si="57"/>
        <v>2409.9557354546951</v>
      </c>
      <c r="F222" s="34">
        <f t="shared" ca="1" si="58"/>
        <v>4000</v>
      </c>
      <c r="G222" s="69">
        <f t="shared" ca="1" si="62"/>
        <v>0</v>
      </c>
      <c r="H222" s="34">
        <f t="shared" ca="1" si="63"/>
        <v>96.189346982215682</v>
      </c>
      <c r="I222" s="34">
        <f t="shared" ca="1" si="64"/>
        <v>4096.1893469822153</v>
      </c>
      <c r="J222" s="18">
        <f ca="1">SUM(INDIRECT(ADDRESS(ROW(F222),COLUMN(F222),4)):INDIRECT(ADDRESS(ROW(F222)+N$5-1,COLUMN(F222),4)))</f>
        <v>21900</v>
      </c>
      <c r="K222" s="18">
        <f t="shared" ca="1" si="65"/>
        <v>32700</v>
      </c>
      <c r="L222" s="18">
        <f t="shared" ca="1" si="75"/>
        <v>0</v>
      </c>
      <c r="M222" s="18">
        <f t="shared" ca="1" si="59"/>
        <v>0</v>
      </c>
      <c r="N222" s="34">
        <f t="shared" ca="1" si="66"/>
        <v>-1686.2336115275202</v>
      </c>
      <c r="P222" s="18">
        <f t="shared" ca="1" si="60"/>
        <v>96.189346982215682</v>
      </c>
      <c r="Q222" s="47">
        <f ca="1">SUM(L$15:L222)-SUM(M$15:M222)</f>
        <v>32700</v>
      </c>
      <c r="R222" s="47" t="str">
        <f t="shared" ca="1" si="61"/>
        <v>M225</v>
      </c>
      <c r="S222" s="40">
        <f t="shared" ca="1" si="67"/>
        <v>0</v>
      </c>
      <c r="T222" s="46">
        <f t="shared" ca="1" si="68"/>
        <v>59</v>
      </c>
      <c r="X222" s="74">
        <f t="shared" ca="1" si="69"/>
        <v>9.6189346982215679E-2</v>
      </c>
      <c r="Y222" s="75">
        <f t="shared" ca="1" si="70"/>
        <v>9.6189346982215679E-2</v>
      </c>
      <c r="Z222" s="74">
        <f t="shared" ca="1" si="71"/>
        <v>1.100967509134499</v>
      </c>
      <c r="AA222" s="76">
        <f t="shared" ca="1" si="72"/>
        <v>96.189346982215682</v>
      </c>
      <c r="AB222" s="76">
        <f t="shared" ca="1" si="73"/>
        <v>1100.9675091344991</v>
      </c>
    </row>
    <row r="223" spans="1:28" x14ac:dyDescent="0.25">
      <c r="A223" s="2">
        <f t="shared" si="74"/>
        <v>29</v>
      </c>
      <c r="B223" s="16">
        <f ca="1">VLOOKUP(A223,PERIODS!$O$4:$P$33,2,FALSE)</f>
        <v>0.04</v>
      </c>
      <c r="C223" s="15"/>
      <c r="D223" s="18">
        <v>209</v>
      </c>
      <c r="E223" s="34">
        <f t="shared" ca="1" si="57"/>
        <v>-1686.2336115275202</v>
      </c>
      <c r="F223" s="34">
        <f t="shared" ca="1" si="58"/>
        <v>4000</v>
      </c>
      <c r="G223" s="69">
        <f t="shared" ca="1" si="62"/>
        <v>0</v>
      </c>
      <c r="H223" s="34">
        <f t="shared" ca="1" si="63"/>
        <v>1929.4414896613973</v>
      </c>
      <c r="I223" s="34">
        <f t="shared" ca="1" si="64"/>
        <v>5929.4414896613971</v>
      </c>
      <c r="J223" s="18">
        <f ca="1">SUM(INDIRECT(ADDRESS(ROW(F223),COLUMN(F223),4)):INDIRECT(ADDRESS(ROW(F223)+N$5-1,COLUMN(F223),4)))</f>
        <v>21200</v>
      </c>
      <c r="K223" s="18">
        <f t="shared" ca="1" si="65"/>
        <v>16350</v>
      </c>
      <c r="L223" s="18">
        <f t="shared" ca="1" si="75"/>
        <v>0</v>
      </c>
      <c r="M223" s="18">
        <f t="shared" ca="1" si="59"/>
        <v>16350</v>
      </c>
      <c r="N223" s="34">
        <f t="shared" ca="1" si="66"/>
        <v>8734.3248988110827</v>
      </c>
      <c r="P223" s="18">
        <f t="shared" ca="1" si="60"/>
        <v>1929.4414896613973</v>
      </c>
      <c r="Q223" s="47">
        <f ca="1">SUM(L$15:L223)-SUM(M$15:M223)</f>
        <v>16350</v>
      </c>
      <c r="R223" s="47" t="str">
        <f t="shared" ca="1" si="61"/>
        <v>M226</v>
      </c>
      <c r="S223" s="40">
        <f t="shared" ca="1" si="67"/>
        <v>0</v>
      </c>
      <c r="T223" s="46">
        <f t="shared" ca="1" si="68"/>
        <v>8</v>
      </c>
      <c r="X223" s="74">
        <f t="shared" ca="1" si="69"/>
        <v>1.9294414896613974</v>
      </c>
      <c r="Y223" s="75">
        <f t="shared" ca="1" si="70"/>
        <v>1.9294414896613974</v>
      </c>
      <c r="Z223" s="74">
        <f t="shared" ca="1" si="71"/>
        <v>6.8856634532189922</v>
      </c>
      <c r="AA223" s="76">
        <f t="shared" ca="1" si="72"/>
        <v>1929.4414896613973</v>
      </c>
      <c r="AB223" s="76">
        <f t="shared" ca="1" si="73"/>
        <v>6885.6634532189919</v>
      </c>
    </row>
    <row r="224" spans="1:28" x14ac:dyDescent="0.25">
      <c r="A224" s="2">
        <f t="shared" si="74"/>
        <v>30</v>
      </c>
      <c r="B224" s="16">
        <f ca="1">VLOOKUP(A224,PERIODS!$O$4:$P$33,2,FALSE)</f>
        <v>0.04</v>
      </c>
      <c r="C224" s="15"/>
      <c r="D224" s="18">
        <v>210</v>
      </c>
      <c r="E224" s="34">
        <f t="shared" ca="1" si="57"/>
        <v>8734.3248988110827</v>
      </c>
      <c r="F224" s="34">
        <f t="shared" ca="1" si="58"/>
        <v>4000</v>
      </c>
      <c r="G224" s="69">
        <f t="shared" ca="1" si="62"/>
        <v>0</v>
      </c>
      <c r="H224" s="34">
        <f t="shared" ca="1" si="63"/>
        <v>-42.634470985061846</v>
      </c>
      <c r="I224" s="34">
        <f t="shared" ca="1" si="64"/>
        <v>3957.3655290149381</v>
      </c>
      <c r="J224" s="18">
        <f ca="1">SUM(INDIRECT(ADDRESS(ROW(F224),COLUMN(F224),4)):INDIRECT(ADDRESS(ROW(F224)+N$5-1,COLUMN(F224),4)))</f>
        <v>20500</v>
      </c>
      <c r="K224" s="18">
        <f t="shared" ca="1" si="65"/>
        <v>0</v>
      </c>
      <c r="L224" s="18">
        <f t="shared" ca="1" si="75"/>
        <v>0</v>
      </c>
      <c r="M224" s="18">
        <f t="shared" ca="1" si="59"/>
        <v>16350</v>
      </c>
      <c r="N224" s="34">
        <f t="shared" ca="1" si="66"/>
        <v>21126.959369796146</v>
      </c>
      <c r="P224" s="18">
        <f t="shared" ca="1" si="60"/>
        <v>42.634470985061846</v>
      </c>
      <c r="Q224" s="47">
        <f ca="1">SUM(L$15:L224)-SUM(M$15:M224)</f>
        <v>0</v>
      </c>
      <c r="R224" s="47" t="str">
        <f t="shared" ca="1" si="61"/>
        <v>M227</v>
      </c>
      <c r="S224" s="40">
        <f t="shared" ca="1" si="67"/>
        <v>0</v>
      </c>
      <c r="T224" s="46">
        <f t="shared" ca="1" si="68"/>
        <v>56</v>
      </c>
      <c r="X224" s="74">
        <f t="shared" ca="1" si="69"/>
        <v>-4.2634470985061845E-2</v>
      </c>
      <c r="Y224" s="75">
        <f t="shared" ca="1" si="70"/>
        <v>-4.2634470985061845E-2</v>
      </c>
      <c r="Z224" s="74">
        <f t="shared" ca="1" si="71"/>
        <v>0.95826159847560788</v>
      </c>
      <c r="AA224" s="76">
        <f t="shared" ca="1" si="72"/>
        <v>-42.634470985061846</v>
      </c>
      <c r="AB224" s="76">
        <f t="shared" ca="1" si="73"/>
        <v>958.26159847560791</v>
      </c>
    </row>
    <row r="225" spans="1:28" x14ac:dyDescent="0.25">
      <c r="A225" s="2">
        <f t="shared" si="74"/>
        <v>1</v>
      </c>
      <c r="B225" s="16">
        <f ca="1">VLOOKUP(A225,PERIODS!$O$4:$P$33,2,FALSE)</f>
        <v>2.4E-2</v>
      </c>
      <c r="C225" s="15"/>
      <c r="D225" s="18">
        <v>211</v>
      </c>
      <c r="E225" s="34">
        <f t="shared" ca="1" si="57"/>
        <v>21126.959369796146</v>
      </c>
      <c r="F225" s="34">
        <f t="shared" ca="1" si="58"/>
        <v>2400</v>
      </c>
      <c r="G225" s="69">
        <f t="shared" ca="1" si="62"/>
        <v>0</v>
      </c>
      <c r="H225" s="34">
        <f t="shared" ca="1" si="63"/>
        <v>980.97252658163438</v>
      </c>
      <c r="I225" s="34">
        <f t="shared" ca="1" si="64"/>
        <v>3380.9725265816342</v>
      </c>
      <c r="J225" s="18">
        <f ca="1">SUM(INDIRECT(ADDRESS(ROW(F225),COLUMN(F225),4)):INDIRECT(ADDRESS(ROW(F225)+N$5-1,COLUMN(F225),4)))</f>
        <v>19800</v>
      </c>
      <c r="K225" s="18">
        <f t="shared" ca="1" si="65"/>
        <v>0</v>
      </c>
      <c r="L225" s="18">
        <f t="shared" ca="1" si="75"/>
        <v>0</v>
      </c>
      <c r="M225" s="18">
        <f t="shared" ca="1" si="59"/>
        <v>0</v>
      </c>
      <c r="N225" s="34">
        <f t="shared" ca="1" si="66"/>
        <v>17745.986843214512</v>
      </c>
      <c r="P225" s="18">
        <f t="shared" ca="1" si="60"/>
        <v>980.97252658163438</v>
      </c>
      <c r="Q225" s="47">
        <f ca="1">SUM(L$15:L225)-SUM(M$15:M225)</f>
        <v>0</v>
      </c>
      <c r="R225" s="47" t="str">
        <f t="shared" ca="1" si="61"/>
        <v>M228</v>
      </c>
      <c r="S225" s="40">
        <f t="shared" ca="1" si="67"/>
        <v>0</v>
      </c>
      <c r="T225" s="46">
        <f t="shared" ca="1" si="68"/>
        <v>91</v>
      </c>
      <c r="X225" s="74">
        <f t="shared" ca="1" si="69"/>
        <v>0.98097252658163436</v>
      </c>
      <c r="Y225" s="75">
        <f t="shared" ca="1" si="70"/>
        <v>0.98097252658163436</v>
      </c>
      <c r="Z225" s="74">
        <f t="shared" ca="1" si="71"/>
        <v>2.6670487568908166</v>
      </c>
      <c r="AA225" s="76">
        <f t="shared" ca="1" si="72"/>
        <v>980.97252658163438</v>
      </c>
      <c r="AB225" s="76">
        <f t="shared" ca="1" si="73"/>
        <v>2667.0487568908165</v>
      </c>
    </row>
    <row r="226" spans="1:28" x14ac:dyDescent="0.25">
      <c r="A226" s="2">
        <f t="shared" si="74"/>
        <v>2</v>
      </c>
      <c r="B226" s="16">
        <f ca="1">VLOOKUP(A226,PERIODS!$O$4:$P$33,2,FALSE)</f>
        <v>2.5000000000000001E-2</v>
      </c>
      <c r="C226" s="15"/>
      <c r="D226" s="18">
        <v>212</v>
      </c>
      <c r="E226" s="34">
        <f t="shared" ref="E226:E289" ca="1" si="76">N225</f>
        <v>17745.986843214512</v>
      </c>
      <c r="F226" s="34">
        <f t="shared" ca="1" si="58"/>
        <v>2500</v>
      </c>
      <c r="G226" s="69">
        <f t="shared" ca="1" si="62"/>
        <v>0</v>
      </c>
      <c r="H226" s="34">
        <f t="shared" ca="1" si="63"/>
        <v>585.23990708376846</v>
      </c>
      <c r="I226" s="34">
        <f t="shared" ca="1" si="64"/>
        <v>3085.2399070837682</v>
      </c>
      <c r="J226" s="18">
        <f ca="1">SUM(INDIRECT(ADDRESS(ROW(F226),COLUMN(F226),4)):INDIRECT(ADDRESS(ROW(F226)+N$5-1,COLUMN(F226),4)))</f>
        <v>20700</v>
      </c>
      <c r="K226" s="18">
        <f t="shared" ca="1" si="65"/>
        <v>16350</v>
      </c>
      <c r="L226" s="18">
        <f t="shared" ca="1" si="75"/>
        <v>16350</v>
      </c>
      <c r="M226" s="18">
        <f t="shared" ca="1" si="59"/>
        <v>0</v>
      </c>
      <c r="N226" s="34">
        <f t="shared" ca="1" si="66"/>
        <v>14660.746936130745</v>
      </c>
      <c r="P226" s="18">
        <f t="shared" ca="1" si="60"/>
        <v>585.23990708376846</v>
      </c>
      <c r="Q226" s="47">
        <f ca="1">SUM(L$15:L226)-SUM(M$15:M226)</f>
        <v>16350</v>
      </c>
      <c r="R226" s="47" t="str">
        <f t="shared" ca="1" si="61"/>
        <v>M229</v>
      </c>
      <c r="S226" s="40">
        <f t="shared" ca="1" si="67"/>
        <v>0</v>
      </c>
      <c r="T226" s="46">
        <f t="shared" ca="1" si="68"/>
        <v>76</v>
      </c>
      <c r="X226" s="74">
        <f t="shared" ca="1" si="69"/>
        <v>0.5852399070837685</v>
      </c>
      <c r="Y226" s="75">
        <f t="shared" ca="1" si="70"/>
        <v>0.5852399070837685</v>
      </c>
      <c r="Z226" s="74">
        <f t="shared" ca="1" si="71"/>
        <v>1.7954216683525068</v>
      </c>
      <c r="AA226" s="76">
        <f t="shared" ca="1" si="72"/>
        <v>585.23990708376846</v>
      </c>
      <c r="AB226" s="76">
        <f t="shared" ca="1" si="73"/>
        <v>1795.4216683525069</v>
      </c>
    </row>
    <row r="227" spans="1:28" x14ac:dyDescent="0.25">
      <c r="A227" s="2">
        <f t="shared" si="74"/>
        <v>3</v>
      </c>
      <c r="B227" s="16">
        <f ca="1">VLOOKUP(A227,PERIODS!$O$4:$P$33,2,FALSE)</f>
        <v>2.5000000000000001E-2</v>
      </c>
      <c r="C227" s="15"/>
      <c r="D227" s="18">
        <v>213</v>
      </c>
      <c r="E227" s="34">
        <f t="shared" ca="1" si="76"/>
        <v>14660.746936130745</v>
      </c>
      <c r="F227" s="34">
        <f t="shared" ca="1" si="58"/>
        <v>2500</v>
      </c>
      <c r="G227" s="69">
        <f t="shared" ca="1" si="62"/>
        <v>0</v>
      </c>
      <c r="H227" s="34">
        <f t="shared" ca="1" si="63"/>
        <v>734.30104851607075</v>
      </c>
      <c r="I227" s="34">
        <f t="shared" ca="1" si="64"/>
        <v>3234.3010485160708</v>
      </c>
      <c r="J227" s="18">
        <f ca="1">SUM(INDIRECT(ADDRESS(ROW(F227),COLUMN(F227),4)):INDIRECT(ADDRESS(ROW(F227)+N$5-1,COLUMN(F227),4)))</f>
        <v>21500</v>
      </c>
      <c r="K227" s="18">
        <f t="shared" ca="1" si="65"/>
        <v>16350</v>
      </c>
      <c r="L227" s="18">
        <f t="shared" ca="1" si="75"/>
        <v>0</v>
      </c>
      <c r="M227" s="18">
        <f t="shared" ca="1" si="59"/>
        <v>0</v>
      </c>
      <c r="N227" s="34">
        <f t="shared" ca="1" si="66"/>
        <v>11426.445887614675</v>
      </c>
      <c r="P227" s="18">
        <f t="shared" ca="1" si="60"/>
        <v>734.30104851607075</v>
      </c>
      <c r="Q227" s="47">
        <f ca="1">SUM(L$15:L227)-SUM(M$15:M227)</f>
        <v>16350</v>
      </c>
      <c r="R227" s="47" t="str">
        <f t="shared" ca="1" si="61"/>
        <v>M230</v>
      </c>
      <c r="S227" s="40">
        <f t="shared" ca="1" si="67"/>
        <v>0</v>
      </c>
      <c r="T227" s="46">
        <f t="shared" ca="1" si="68"/>
        <v>3</v>
      </c>
      <c r="X227" s="74">
        <f t="shared" ca="1" si="69"/>
        <v>0.7343010485160707</v>
      </c>
      <c r="Y227" s="75">
        <f t="shared" ca="1" si="70"/>
        <v>0.7343010485160707</v>
      </c>
      <c r="Z227" s="74">
        <f t="shared" ca="1" si="71"/>
        <v>2.084024851066566</v>
      </c>
      <c r="AA227" s="76">
        <f t="shared" ca="1" si="72"/>
        <v>734.30104851607075</v>
      </c>
      <c r="AB227" s="76">
        <f t="shared" ca="1" si="73"/>
        <v>2084.024851066566</v>
      </c>
    </row>
    <row r="228" spans="1:28" x14ac:dyDescent="0.25">
      <c r="A228" s="2">
        <f t="shared" si="74"/>
        <v>4</v>
      </c>
      <c r="B228" s="16">
        <f ca="1">VLOOKUP(A228,PERIODS!$O$4:$P$33,2,FALSE)</f>
        <v>2.5000000000000001E-2</v>
      </c>
      <c r="C228" s="15"/>
      <c r="D228" s="18">
        <v>214</v>
      </c>
      <c r="E228" s="34">
        <f t="shared" ca="1" si="76"/>
        <v>11426.445887614675</v>
      </c>
      <c r="F228" s="34">
        <f t="shared" ca="1" si="58"/>
        <v>2500</v>
      </c>
      <c r="G228" s="69">
        <f t="shared" ca="1" si="62"/>
        <v>0</v>
      </c>
      <c r="H228" s="34">
        <f t="shared" ca="1" si="63"/>
        <v>95.437088596250831</v>
      </c>
      <c r="I228" s="34">
        <f t="shared" ca="1" si="64"/>
        <v>2595.4370885962508</v>
      </c>
      <c r="J228" s="18">
        <f ca="1">SUM(INDIRECT(ADDRESS(ROW(F228),COLUMN(F228),4)):INDIRECT(ADDRESS(ROW(F228)+N$5-1,COLUMN(F228),4)))</f>
        <v>22300</v>
      </c>
      <c r="K228" s="18">
        <f t="shared" ca="1" si="65"/>
        <v>16350</v>
      </c>
      <c r="L228" s="18">
        <f t="shared" ca="1" si="75"/>
        <v>0</v>
      </c>
      <c r="M228" s="18">
        <f t="shared" ca="1" si="59"/>
        <v>0</v>
      </c>
      <c r="N228" s="34">
        <f t="shared" ca="1" si="66"/>
        <v>8831.0087990184238</v>
      </c>
      <c r="P228" s="18">
        <f t="shared" ca="1" si="60"/>
        <v>95.437088596250831</v>
      </c>
      <c r="Q228" s="47">
        <f ca="1">SUM(L$15:L228)-SUM(M$15:M228)</f>
        <v>16350</v>
      </c>
      <c r="R228" s="47" t="str">
        <f t="shared" ca="1" si="61"/>
        <v>M231</v>
      </c>
      <c r="S228" s="40">
        <f t="shared" ca="1" si="67"/>
        <v>0</v>
      </c>
      <c r="T228" s="46">
        <f t="shared" ca="1" si="68"/>
        <v>83</v>
      </c>
      <c r="X228" s="74">
        <f t="shared" ca="1" si="69"/>
        <v>9.543708859625083E-2</v>
      </c>
      <c r="Y228" s="75">
        <f t="shared" ca="1" si="70"/>
        <v>9.543708859625083E-2</v>
      </c>
      <c r="Z228" s="74">
        <f t="shared" ca="1" si="71"/>
        <v>1.1001396085297062</v>
      </c>
      <c r="AA228" s="76">
        <f t="shared" ca="1" si="72"/>
        <v>95.437088596250831</v>
      </c>
      <c r="AB228" s="76">
        <f t="shared" ca="1" si="73"/>
        <v>1100.1396085297063</v>
      </c>
    </row>
    <row r="229" spans="1:28" x14ac:dyDescent="0.25">
      <c r="A229" s="2">
        <f t="shared" si="74"/>
        <v>5</v>
      </c>
      <c r="B229" s="16">
        <f ca="1">VLOOKUP(A229,PERIODS!$O$4:$P$33,2,FALSE)</f>
        <v>3.3000000000000002E-2</v>
      </c>
      <c r="C229" s="15"/>
      <c r="D229" s="18">
        <v>215</v>
      </c>
      <c r="E229" s="34">
        <f t="shared" ca="1" si="76"/>
        <v>8831.0087990184238</v>
      </c>
      <c r="F229" s="34">
        <f t="shared" ca="1" si="58"/>
        <v>3300</v>
      </c>
      <c r="G229" s="69">
        <f t="shared" ca="1" si="62"/>
        <v>0</v>
      </c>
      <c r="H229" s="34">
        <f t="shared" ca="1" si="63"/>
        <v>-517.5495048411891</v>
      </c>
      <c r="I229" s="34">
        <f t="shared" ca="1" si="64"/>
        <v>2782.450495158811</v>
      </c>
      <c r="J229" s="18">
        <f ca="1">SUM(INDIRECT(ADDRESS(ROW(F229),COLUMN(F229),4)):INDIRECT(ADDRESS(ROW(F229)+N$5-1,COLUMN(F229),4)))</f>
        <v>23100</v>
      </c>
      <c r="K229" s="18">
        <f t="shared" ca="1" si="65"/>
        <v>0</v>
      </c>
      <c r="L229" s="18">
        <f t="shared" ca="1" si="75"/>
        <v>0</v>
      </c>
      <c r="M229" s="18">
        <f t="shared" ca="1" si="59"/>
        <v>16350</v>
      </c>
      <c r="N229" s="34">
        <f t="shared" ca="1" si="66"/>
        <v>22398.558303859612</v>
      </c>
      <c r="P229" s="18">
        <f t="shared" ca="1" si="60"/>
        <v>517.5495048411891</v>
      </c>
      <c r="Q229" s="47">
        <f ca="1">SUM(L$15:L229)-SUM(M$15:M229)</f>
        <v>0</v>
      </c>
      <c r="R229" s="47" t="str">
        <f t="shared" ca="1" si="61"/>
        <v>M232</v>
      </c>
      <c r="S229" s="40">
        <f t="shared" ca="1" si="67"/>
        <v>0</v>
      </c>
      <c r="T229" s="46">
        <f t="shared" ca="1" si="68"/>
        <v>69</v>
      </c>
      <c r="X229" s="74">
        <f t="shared" ca="1" si="69"/>
        <v>-0.51754950484118911</v>
      </c>
      <c r="Y229" s="75">
        <f t="shared" ca="1" si="70"/>
        <v>-0.51754950484118911</v>
      </c>
      <c r="Z229" s="74">
        <f t="shared" ca="1" si="71"/>
        <v>0.59597920417987216</v>
      </c>
      <c r="AA229" s="76">
        <f t="shared" ca="1" si="72"/>
        <v>-517.5495048411891</v>
      </c>
      <c r="AB229" s="76">
        <f t="shared" ca="1" si="73"/>
        <v>595.97920417987211</v>
      </c>
    </row>
    <row r="230" spans="1:28" x14ac:dyDescent="0.25">
      <c r="A230" s="2">
        <f t="shared" si="74"/>
        <v>6</v>
      </c>
      <c r="B230" s="16">
        <f ca="1">VLOOKUP(A230,PERIODS!$O$4:$P$33,2,FALSE)</f>
        <v>3.3000000000000002E-2</v>
      </c>
      <c r="C230" s="15"/>
      <c r="D230" s="18">
        <v>216</v>
      </c>
      <c r="E230" s="34">
        <f t="shared" ca="1" si="76"/>
        <v>22398.558303859612</v>
      </c>
      <c r="F230" s="34">
        <f t="shared" ca="1" si="58"/>
        <v>3300</v>
      </c>
      <c r="G230" s="69">
        <f t="shared" ca="1" si="62"/>
        <v>0</v>
      </c>
      <c r="H230" s="34">
        <f t="shared" ca="1" si="63"/>
        <v>-275.39464735419926</v>
      </c>
      <c r="I230" s="34">
        <f t="shared" ca="1" si="64"/>
        <v>3024.6053526458008</v>
      </c>
      <c r="J230" s="18">
        <f ca="1">SUM(INDIRECT(ADDRESS(ROW(F230),COLUMN(F230),4)):INDIRECT(ADDRESS(ROW(F230)+N$5-1,COLUMN(F230),4)))</f>
        <v>23100</v>
      </c>
      <c r="K230" s="18">
        <f t="shared" ca="1" si="65"/>
        <v>16350</v>
      </c>
      <c r="L230" s="18">
        <f t="shared" ca="1" si="75"/>
        <v>16350</v>
      </c>
      <c r="M230" s="18">
        <f t="shared" ca="1" si="59"/>
        <v>0</v>
      </c>
      <c r="N230" s="34">
        <f t="shared" ca="1" si="66"/>
        <v>19373.952951213811</v>
      </c>
      <c r="P230" s="18">
        <f t="shared" ca="1" si="60"/>
        <v>275.39464735419926</v>
      </c>
      <c r="Q230" s="47">
        <f ca="1">SUM(L$15:L230)-SUM(M$15:M230)</f>
        <v>16350</v>
      </c>
      <c r="R230" s="47" t="str">
        <f t="shared" ca="1" si="61"/>
        <v>M233</v>
      </c>
      <c r="S230" s="40">
        <f t="shared" ca="1" si="67"/>
        <v>0</v>
      </c>
      <c r="T230" s="46">
        <f t="shared" ca="1" si="68"/>
        <v>45</v>
      </c>
      <c r="X230" s="74">
        <f t="shared" ca="1" si="69"/>
        <v>-0.27539464735419927</v>
      </c>
      <c r="Y230" s="75">
        <f t="shared" ca="1" si="70"/>
        <v>-0.27539464735419927</v>
      </c>
      <c r="Z230" s="74">
        <f t="shared" ca="1" si="71"/>
        <v>0.75927241923879663</v>
      </c>
      <c r="AA230" s="76">
        <f t="shared" ca="1" si="72"/>
        <v>-275.39464735419926</v>
      </c>
      <c r="AB230" s="76">
        <f t="shared" ca="1" si="73"/>
        <v>759.2724192387966</v>
      </c>
    </row>
    <row r="231" spans="1:28" x14ac:dyDescent="0.25">
      <c r="A231" s="2">
        <f t="shared" si="74"/>
        <v>7</v>
      </c>
      <c r="B231" s="16">
        <f ca="1">VLOOKUP(A231,PERIODS!$O$4:$P$33,2,FALSE)</f>
        <v>3.3000000000000002E-2</v>
      </c>
      <c r="C231" s="15"/>
      <c r="D231" s="18">
        <v>217</v>
      </c>
      <c r="E231" s="34">
        <f t="shared" ca="1" si="76"/>
        <v>19373.952951213811</v>
      </c>
      <c r="F231" s="34">
        <f t="shared" ca="1" si="58"/>
        <v>3300</v>
      </c>
      <c r="G231" s="69">
        <f t="shared" ca="1" si="62"/>
        <v>0</v>
      </c>
      <c r="H231" s="34">
        <f t="shared" ca="1" si="63"/>
        <v>-1157.2142058487575</v>
      </c>
      <c r="I231" s="34">
        <f t="shared" ca="1" si="64"/>
        <v>2142.7857941512425</v>
      </c>
      <c r="J231" s="18">
        <f ca="1">SUM(INDIRECT(ADDRESS(ROW(F231),COLUMN(F231),4)):INDIRECT(ADDRESS(ROW(F231)+N$5-1,COLUMN(F231),4)))</f>
        <v>23100</v>
      </c>
      <c r="K231" s="18">
        <f t="shared" ca="1" si="65"/>
        <v>16350</v>
      </c>
      <c r="L231" s="18">
        <f t="shared" ca="1" si="75"/>
        <v>0</v>
      </c>
      <c r="M231" s="18">
        <f t="shared" ca="1" si="59"/>
        <v>0</v>
      </c>
      <c r="N231" s="34">
        <f t="shared" ca="1" si="66"/>
        <v>17231.167157062569</v>
      </c>
      <c r="P231" s="18">
        <f t="shared" ca="1" si="60"/>
        <v>1157.2142058487575</v>
      </c>
      <c r="Q231" s="47">
        <f ca="1">SUM(L$15:L231)-SUM(M$15:M231)</f>
        <v>16350</v>
      </c>
      <c r="R231" s="47" t="str">
        <f t="shared" ca="1" si="61"/>
        <v>M234</v>
      </c>
      <c r="S231" s="40">
        <f t="shared" ca="1" si="67"/>
        <v>0</v>
      </c>
      <c r="T231" s="46">
        <f t="shared" ca="1" si="68"/>
        <v>59</v>
      </c>
      <c r="X231" s="74">
        <f t="shared" ca="1" si="69"/>
        <v>-1.1572142058487576</v>
      </c>
      <c r="Y231" s="75">
        <f t="shared" ca="1" si="70"/>
        <v>-1.1572142058487576</v>
      </c>
      <c r="Z231" s="74">
        <f t="shared" ca="1" si="71"/>
        <v>0.31436070641027969</v>
      </c>
      <c r="AA231" s="76">
        <f t="shared" ca="1" si="72"/>
        <v>-1157.2142058487575</v>
      </c>
      <c r="AB231" s="76">
        <f t="shared" ca="1" si="73"/>
        <v>314.3607064102797</v>
      </c>
    </row>
    <row r="232" spans="1:28" x14ac:dyDescent="0.25">
      <c r="A232" s="2">
        <f t="shared" si="74"/>
        <v>8</v>
      </c>
      <c r="B232" s="16">
        <f ca="1">VLOOKUP(A232,PERIODS!$O$4:$P$33,2,FALSE)</f>
        <v>3.3000000000000002E-2</v>
      </c>
      <c r="C232" s="15"/>
      <c r="D232" s="18">
        <v>218</v>
      </c>
      <c r="E232" s="34">
        <f t="shared" ca="1" si="76"/>
        <v>17231.167157062569</v>
      </c>
      <c r="F232" s="34">
        <f t="shared" ca="1" si="58"/>
        <v>3300</v>
      </c>
      <c r="G232" s="69">
        <f t="shared" ca="1" si="62"/>
        <v>0</v>
      </c>
      <c r="H232" s="34">
        <f t="shared" ca="1" si="63"/>
        <v>-203.01545463468298</v>
      </c>
      <c r="I232" s="34">
        <f t="shared" ca="1" si="64"/>
        <v>3096.984545365317</v>
      </c>
      <c r="J232" s="18">
        <f ca="1">SUM(INDIRECT(ADDRESS(ROW(F232),COLUMN(F232),4)):INDIRECT(ADDRESS(ROW(F232)+N$5-1,COLUMN(F232),4)))</f>
        <v>23100</v>
      </c>
      <c r="K232" s="18">
        <f t="shared" ca="1" si="65"/>
        <v>16350</v>
      </c>
      <c r="L232" s="18">
        <f t="shared" ca="1" si="75"/>
        <v>0</v>
      </c>
      <c r="M232" s="18">
        <f t="shared" ca="1" si="59"/>
        <v>0</v>
      </c>
      <c r="N232" s="34">
        <f t="shared" ca="1" si="66"/>
        <v>14134.182611697252</v>
      </c>
      <c r="P232" s="18">
        <f t="shared" ca="1" si="60"/>
        <v>203.01545463468298</v>
      </c>
      <c r="Q232" s="47">
        <f ca="1">SUM(L$15:L232)-SUM(M$15:M232)</f>
        <v>16350</v>
      </c>
      <c r="R232" s="47" t="str">
        <f t="shared" ca="1" si="61"/>
        <v>M235</v>
      </c>
      <c r="S232" s="40">
        <f t="shared" ca="1" si="67"/>
        <v>0</v>
      </c>
      <c r="T232" s="46">
        <f t="shared" ca="1" si="68"/>
        <v>43</v>
      </c>
      <c r="X232" s="74">
        <f t="shared" ca="1" si="69"/>
        <v>-0.20301545463468298</v>
      </c>
      <c r="Y232" s="75">
        <f t="shared" ca="1" si="70"/>
        <v>-0.20301545463468298</v>
      </c>
      <c r="Z232" s="74">
        <f t="shared" ca="1" si="71"/>
        <v>0.8162656262410708</v>
      </c>
      <c r="AA232" s="76">
        <f t="shared" ca="1" si="72"/>
        <v>-203.01545463468298</v>
      </c>
      <c r="AB232" s="76">
        <f t="shared" ca="1" si="73"/>
        <v>816.26562624107078</v>
      </c>
    </row>
    <row r="233" spans="1:28" x14ac:dyDescent="0.25">
      <c r="A233" s="2">
        <f t="shared" si="74"/>
        <v>9</v>
      </c>
      <c r="B233" s="16">
        <f ca="1">VLOOKUP(A233,PERIODS!$O$4:$P$33,2,FALSE)</f>
        <v>3.3000000000000002E-2</v>
      </c>
      <c r="C233" s="15"/>
      <c r="D233" s="18">
        <v>219</v>
      </c>
      <c r="E233" s="34">
        <f t="shared" ca="1" si="76"/>
        <v>14134.182611697252</v>
      </c>
      <c r="F233" s="34">
        <f t="shared" ca="1" si="58"/>
        <v>3300</v>
      </c>
      <c r="G233" s="69">
        <f t="shared" ca="1" si="62"/>
        <v>0</v>
      </c>
      <c r="H233" s="34">
        <f t="shared" ca="1" si="63"/>
        <v>316.74139427415037</v>
      </c>
      <c r="I233" s="34">
        <f t="shared" ca="1" si="64"/>
        <v>3616.7413942741505</v>
      </c>
      <c r="J233" s="18">
        <f ca="1">SUM(INDIRECT(ADDRESS(ROW(F233),COLUMN(F233),4)):INDIRECT(ADDRESS(ROW(F233)+N$5-1,COLUMN(F233),4)))</f>
        <v>23100</v>
      </c>
      <c r="K233" s="18">
        <f t="shared" ca="1" si="65"/>
        <v>0</v>
      </c>
      <c r="L233" s="18">
        <f t="shared" ca="1" si="75"/>
        <v>0</v>
      </c>
      <c r="M233" s="18">
        <f t="shared" ca="1" si="59"/>
        <v>16350</v>
      </c>
      <c r="N233" s="34">
        <f t="shared" ca="1" si="66"/>
        <v>26867.4412174231</v>
      </c>
      <c r="P233" s="18">
        <f t="shared" ca="1" si="60"/>
        <v>316.74139427415037</v>
      </c>
      <c r="Q233" s="47">
        <f ca="1">SUM(L$15:L233)-SUM(M$15:M233)</f>
        <v>0</v>
      </c>
      <c r="R233" s="47" t="str">
        <f t="shared" ca="1" si="61"/>
        <v>M236</v>
      </c>
      <c r="S233" s="40">
        <f t="shared" ca="1" si="67"/>
        <v>0</v>
      </c>
      <c r="T233" s="46">
        <f t="shared" ca="1" si="68"/>
        <v>64</v>
      </c>
      <c r="X233" s="74">
        <f t="shared" ca="1" si="69"/>
        <v>0.31674139427415038</v>
      </c>
      <c r="Y233" s="75">
        <f t="shared" ca="1" si="70"/>
        <v>0.31674139427415038</v>
      </c>
      <c r="Z233" s="74">
        <f t="shared" ca="1" si="71"/>
        <v>1.3726475515058878</v>
      </c>
      <c r="AA233" s="76">
        <f t="shared" ca="1" si="72"/>
        <v>316.74139427415037</v>
      </c>
      <c r="AB233" s="76">
        <f t="shared" ca="1" si="73"/>
        <v>1372.6475515058878</v>
      </c>
    </row>
    <row r="234" spans="1:28" x14ac:dyDescent="0.25">
      <c r="A234" s="2">
        <f t="shared" si="74"/>
        <v>10</v>
      </c>
      <c r="B234" s="16">
        <f ca="1">VLOOKUP(A234,PERIODS!$O$4:$P$33,2,FALSE)</f>
        <v>3.3000000000000002E-2</v>
      </c>
      <c r="C234" s="15"/>
      <c r="D234" s="18">
        <v>220</v>
      </c>
      <c r="E234" s="34">
        <f t="shared" ca="1" si="76"/>
        <v>26867.4412174231</v>
      </c>
      <c r="F234" s="34">
        <f t="shared" ca="1" si="58"/>
        <v>3300</v>
      </c>
      <c r="G234" s="69">
        <f t="shared" ca="1" si="62"/>
        <v>0</v>
      </c>
      <c r="H234" s="34">
        <f t="shared" ca="1" si="63"/>
        <v>-532.4839537372593</v>
      </c>
      <c r="I234" s="34">
        <f t="shared" ca="1" si="64"/>
        <v>2767.5160462627409</v>
      </c>
      <c r="J234" s="18">
        <f ca="1">SUM(INDIRECT(ADDRESS(ROW(F234),COLUMN(F234),4)):INDIRECT(ADDRESS(ROW(F234)+N$5-1,COLUMN(F234),4)))</f>
        <v>23100</v>
      </c>
      <c r="K234" s="18">
        <f t="shared" ca="1" si="65"/>
        <v>0</v>
      </c>
      <c r="L234" s="18">
        <f t="shared" ca="1" si="75"/>
        <v>0</v>
      </c>
      <c r="M234" s="18">
        <f t="shared" ca="1" si="59"/>
        <v>0</v>
      </c>
      <c r="N234" s="34">
        <f t="shared" ca="1" si="66"/>
        <v>24099.925171160357</v>
      </c>
      <c r="P234" s="18">
        <f t="shared" ca="1" si="60"/>
        <v>532.4839537372593</v>
      </c>
      <c r="Q234" s="47">
        <f ca="1">SUM(L$15:L234)-SUM(M$15:M234)</f>
        <v>0</v>
      </c>
      <c r="R234" s="47" t="str">
        <f t="shared" ca="1" si="61"/>
        <v>M237</v>
      </c>
      <c r="S234" s="40">
        <f t="shared" ca="1" si="67"/>
        <v>0</v>
      </c>
      <c r="T234" s="46">
        <f t="shared" ca="1" si="68"/>
        <v>51</v>
      </c>
      <c r="X234" s="74">
        <f t="shared" ca="1" si="69"/>
        <v>-0.53248395373725932</v>
      </c>
      <c r="Y234" s="75">
        <f t="shared" ca="1" si="70"/>
        <v>-0.53248395373725932</v>
      </c>
      <c r="Z234" s="74">
        <f t="shared" ca="1" si="71"/>
        <v>0.58714471651562028</v>
      </c>
      <c r="AA234" s="76">
        <f t="shared" ca="1" si="72"/>
        <v>-532.4839537372593</v>
      </c>
      <c r="AB234" s="76">
        <f t="shared" ca="1" si="73"/>
        <v>587.1447165156203</v>
      </c>
    </row>
    <row r="235" spans="1:28" x14ac:dyDescent="0.25">
      <c r="A235" s="2">
        <f t="shared" si="74"/>
        <v>11</v>
      </c>
      <c r="B235" s="16">
        <f ca="1">VLOOKUP(A235,PERIODS!$O$4:$P$33,2,FALSE)</f>
        <v>3.3000000000000002E-2</v>
      </c>
      <c r="C235" s="15"/>
      <c r="D235" s="18">
        <v>221</v>
      </c>
      <c r="E235" s="34">
        <f t="shared" ca="1" si="76"/>
        <v>24099.925171160357</v>
      </c>
      <c r="F235" s="34">
        <f t="shared" ca="1" si="58"/>
        <v>3300</v>
      </c>
      <c r="G235" s="69">
        <f t="shared" ca="1" si="62"/>
        <v>0</v>
      </c>
      <c r="H235" s="34">
        <f t="shared" ca="1" si="63"/>
        <v>404.9654702260944</v>
      </c>
      <c r="I235" s="34">
        <f t="shared" ca="1" si="64"/>
        <v>3704.9654702260946</v>
      </c>
      <c r="J235" s="18">
        <f ca="1">SUM(INDIRECT(ADDRESS(ROW(F235),COLUMN(F235),4)):INDIRECT(ADDRESS(ROW(F235)+N$5-1,COLUMN(F235),4)))</f>
        <v>23300</v>
      </c>
      <c r="K235" s="18">
        <f t="shared" ca="1" si="65"/>
        <v>0</v>
      </c>
      <c r="L235" s="18">
        <f t="shared" ca="1" si="75"/>
        <v>0</v>
      </c>
      <c r="M235" s="18">
        <f t="shared" ca="1" si="59"/>
        <v>0</v>
      </c>
      <c r="N235" s="34">
        <f t="shared" ca="1" si="66"/>
        <v>20394.959700934261</v>
      </c>
      <c r="P235" s="18">
        <f t="shared" ca="1" si="60"/>
        <v>404.9654702260944</v>
      </c>
      <c r="Q235" s="47">
        <f ca="1">SUM(L$15:L235)-SUM(M$15:M235)</f>
        <v>0</v>
      </c>
      <c r="R235" s="47" t="str">
        <f t="shared" ca="1" si="61"/>
        <v>M238</v>
      </c>
      <c r="S235" s="40">
        <f t="shared" ca="1" si="67"/>
        <v>0</v>
      </c>
      <c r="T235" s="46">
        <f t="shared" ca="1" si="68"/>
        <v>87</v>
      </c>
      <c r="X235" s="74">
        <f t="shared" ca="1" si="69"/>
        <v>0.40496547022609442</v>
      </c>
      <c r="Y235" s="75">
        <f t="shared" ca="1" si="70"/>
        <v>0.40496547022609442</v>
      </c>
      <c r="Z235" s="74">
        <f t="shared" ca="1" si="71"/>
        <v>1.4992507303742266</v>
      </c>
      <c r="AA235" s="76">
        <f t="shared" ca="1" si="72"/>
        <v>404.9654702260944</v>
      </c>
      <c r="AB235" s="76">
        <f t="shared" ca="1" si="73"/>
        <v>1499.2507303742266</v>
      </c>
    </row>
    <row r="236" spans="1:28" x14ac:dyDescent="0.25">
      <c r="A236" s="2">
        <f t="shared" si="74"/>
        <v>12</v>
      </c>
      <c r="B236" s="16">
        <f ca="1">VLOOKUP(A236,PERIODS!$O$4:$P$33,2,FALSE)</f>
        <v>3.3000000000000002E-2</v>
      </c>
      <c r="C236" s="15"/>
      <c r="D236" s="18">
        <v>222</v>
      </c>
      <c r="E236" s="34">
        <f t="shared" ca="1" si="76"/>
        <v>20394.959700934261</v>
      </c>
      <c r="F236" s="34">
        <f t="shared" ca="1" si="58"/>
        <v>3300</v>
      </c>
      <c r="G236" s="69">
        <f t="shared" ca="1" si="62"/>
        <v>0</v>
      </c>
      <c r="H236" s="34">
        <f t="shared" ca="1" si="63"/>
        <v>-253.50300306148566</v>
      </c>
      <c r="I236" s="34">
        <f t="shared" ca="1" si="64"/>
        <v>3046.4969969385143</v>
      </c>
      <c r="J236" s="18">
        <f ca="1">SUM(INDIRECT(ADDRESS(ROW(F236),COLUMN(F236),4)):INDIRECT(ADDRESS(ROW(F236)+N$5-1,COLUMN(F236),4)))</f>
        <v>23500</v>
      </c>
      <c r="K236" s="18">
        <f t="shared" ca="1" si="65"/>
        <v>16350</v>
      </c>
      <c r="L236" s="18">
        <f t="shared" ca="1" si="75"/>
        <v>16350</v>
      </c>
      <c r="M236" s="18">
        <f t="shared" ca="1" si="59"/>
        <v>0</v>
      </c>
      <c r="N236" s="34">
        <f t="shared" ca="1" si="66"/>
        <v>17348.462703995749</v>
      </c>
      <c r="P236" s="18">
        <f t="shared" ca="1" si="60"/>
        <v>253.50300306148566</v>
      </c>
      <c r="Q236" s="47">
        <f ca="1">SUM(L$15:L236)-SUM(M$15:M236)</f>
        <v>16350</v>
      </c>
      <c r="R236" s="47" t="str">
        <f t="shared" ca="1" si="61"/>
        <v>M239</v>
      </c>
      <c r="S236" s="40">
        <f t="shared" ca="1" si="67"/>
        <v>0</v>
      </c>
      <c r="T236" s="46">
        <f t="shared" ca="1" si="68"/>
        <v>50</v>
      </c>
      <c r="X236" s="74">
        <f t="shared" ca="1" si="69"/>
        <v>-0.25350300306148565</v>
      </c>
      <c r="Y236" s="75">
        <f t="shared" ca="1" si="70"/>
        <v>-0.25350300306148565</v>
      </c>
      <c r="Z236" s="74">
        <f t="shared" ca="1" si="71"/>
        <v>0.77607741431344446</v>
      </c>
      <c r="AA236" s="76">
        <f t="shared" ca="1" si="72"/>
        <v>-253.50300306148566</v>
      </c>
      <c r="AB236" s="76">
        <f t="shared" ca="1" si="73"/>
        <v>776.07741431344448</v>
      </c>
    </row>
    <row r="237" spans="1:28" x14ac:dyDescent="0.25">
      <c r="A237" s="2">
        <f t="shared" si="74"/>
        <v>13</v>
      </c>
      <c r="B237" s="16">
        <f ca="1">VLOOKUP(A237,PERIODS!$O$4:$P$33,2,FALSE)</f>
        <v>3.3000000000000002E-2</v>
      </c>
      <c r="C237" s="15"/>
      <c r="D237" s="18">
        <v>223</v>
      </c>
      <c r="E237" s="34">
        <f t="shared" ca="1" si="76"/>
        <v>17348.462703995749</v>
      </c>
      <c r="F237" s="34">
        <f t="shared" ca="1" si="58"/>
        <v>3300</v>
      </c>
      <c r="G237" s="69">
        <f t="shared" ca="1" si="62"/>
        <v>0</v>
      </c>
      <c r="H237" s="34">
        <f t="shared" ca="1" si="63"/>
        <v>1543.647888523592</v>
      </c>
      <c r="I237" s="34">
        <f t="shared" ca="1" si="64"/>
        <v>4843.647888523592</v>
      </c>
      <c r="J237" s="18">
        <f ca="1">SUM(INDIRECT(ADDRESS(ROW(F237),COLUMN(F237),4)):INDIRECT(ADDRESS(ROW(F237)+N$5-1,COLUMN(F237),4)))</f>
        <v>23700</v>
      </c>
      <c r="K237" s="18">
        <f t="shared" ca="1" si="65"/>
        <v>16350</v>
      </c>
      <c r="L237" s="18">
        <f t="shared" ca="1" si="75"/>
        <v>0</v>
      </c>
      <c r="M237" s="18">
        <f t="shared" ca="1" si="59"/>
        <v>0</v>
      </c>
      <c r="N237" s="34">
        <f t="shared" ca="1" si="66"/>
        <v>12504.814815472157</v>
      </c>
      <c r="P237" s="18">
        <f t="shared" ca="1" si="60"/>
        <v>1543.647888523592</v>
      </c>
      <c r="Q237" s="47">
        <f ca="1">SUM(L$15:L237)-SUM(M$15:M237)</f>
        <v>16350</v>
      </c>
      <c r="R237" s="47" t="str">
        <f t="shared" ca="1" si="61"/>
        <v>M240</v>
      </c>
      <c r="S237" s="40">
        <f t="shared" ca="1" si="67"/>
        <v>0</v>
      </c>
      <c r="T237" s="46">
        <f t="shared" ca="1" si="68"/>
        <v>80</v>
      </c>
      <c r="X237" s="74">
        <f t="shared" ca="1" si="69"/>
        <v>1.543647888523592</v>
      </c>
      <c r="Y237" s="75">
        <f t="shared" ca="1" si="70"/>
        <v>1.543647888523592</v>
      </c>
      <c r="Z237" s="74">
        <f t="shared" ca="1" si="71"/>
        <v>4.6816372501409251</v>
      </c>
      <c r="AA237" s="76">
        <f t="shared" ca="1" si="72"/>
        <v>1543.647888523592</v>
      </c>
      <c r="AB237" s="76">
        <f t="shared" ca="1" si="73"/>
        <v>4681.6372501409251</v>
      </c>
    </row>
    <row r="238" spans="1:28" x14ac:dyDescent="0.25">
      <c r="A238" s="2">
        <f t="shared" si="74"/>
        <v>14</v>
      </c>
      <c r="B238" s="16">
        <f ca="1">VLOOKUP(A238,PERIODS!$O$4:$P$33,2,FALSE)</f>
        <v>3.3000000000000002E-2</v>
      </c>
      <c r="C238" s="15"/>
      <c r="D238" s="18">
        <v>224</v>
      </c>
      <c r="E238" s="34">
        <f t="shared" ca="1" si="76"/>
        <v>12504.814815472157</v>
      </c>
      <c r="F238" s="34">
        <f t="shared" ca="1" si="58"/>
        <v>3300</v>
      </c>
      <c r="G238" s="69">
        <f t="shared" ca="1" si="62"/>
        <v>0</v>
      </c>
      <c r="H238" s="34">
        <f t="shared" ca="1" si="63"/>
        <v>-435.04064699565726</v>
      </c>
      <c r="I238" s="34">
        <f t="shared" ca="1" si="64"/>
        <v>2864.9593530043426</v>
      </c>
      <c r="J238" s="18">
        <f ca="1">SUM(INDIRECT(ADDRESS(ROW(F238),COLUMN(F238),4)):INDIRECT(ADDRESS(ROW(F238)+N$5-1,COLUMN(F238),4)))</f>
        <v>23900</v>
      </c>
      <c r="K238" s="18">
        <f t="shared" ca="1" si="65"/>
        <v>16350</v>
      </c>
      <c r="L238" s="18">
        <f t="shared" ca="1" si="75"/>
        <v>0</v>
      </c>
      <c r="M238" s="18">
        <f t="shared" ca="1" si="59"/>
        <v>0</v>
      </c>
      <c r="N238" s="34">
        <f t="shared" ca="1" si="66"/>
        <v>9639.8554624678145</v>
      </c>
      <c r="P238" s="18">
        <f t="shared" ca="1" si="60"/>
        <v>435.04064699565726</v>
      </c>
      <c r="Q238" s="47">
        <f ca="1">SUM(L$15:L238)-SUM(M$15:M238)</f>
        <v>16350</v>
      </c>
      <c r="R238" s="47" t="str">
        <f t="shared" ca="1" si="61"/>
        <v>M241</v>
      </c>
      <c r="S238" s="40">
        <f t="shared" ca="1" si="67"/>
        <v>0</v>
      </c>
      <c r="T238" s="46">
        <f t="shared" ca="1" si="68"/>
        <v>91</v>
      </c>
      <c r="X238" s="74">
        <f t="shared" ca="1" si="69"/>
        <v>-0.43504064699565725</v>
      </c>
      <c r="Y238" s="75">
        <f t="shared" ca="1" si="70"/>
        <v>-0.43504064699565725</v>
      </c>
      <c r="Z238" s="74">
        <f t="shared" ca="1" si="71"/>
        <v>0.64723835824861387</v>
      </c>
      <c r="AA238" s="76">
        <f t="shared" ca="1" si="72"/>
        <v>-435.04064699565726</v>
      </c>
      <c r="AB238" s="76">
        <f t="shared" ca="1" si="73"/>
        <v>647.23835824861385</v>
      </c>
    </row>
    <row r="239" spans="1:28" x14ac:dyDescent="0.25">
      <c r="A239" s="2">
        <f t="shared" si="74"/>
        <v>15</v>
      </c>
      <c r="B239" s="16">
        <f ca="1">VLOOKUP(A239,PERIODS!$O$4:$P$33,2,FALSE)</f>
        <v>3.3000000000000002E-2</v>
      </c>
      <c r="C239" s="15"/>
      <c r="D239" s="18">
        <v>225</v>
      </c>
      <c r="E239" s="34">
        <f t="shared" ca="1" si="76"/>
        <v>9639.8554624678145</v>
      </c>
      <c r="F239" s="34">
        <f t="shared" ca="1" si="58"/>
        <v>3300</v>
      </c>
      <c r="G239" s="69">
        <f t="shared" ca="1" si="62"/>
        <v>0</v>
      </c>
      <c r="H239" s="34">
        <f t="shared" ca="1" si="63"/>
        <v>-1950.0834575628151</v>
      </c>
      <c r="I239" s="34">
        <f t="shared" ca="1" si="64"/>
        <v>1349.9165424371849</v>
      </c>
      <c r="J239" s="18">
        <f ca="1">SUM(INDIRECT(ADDRESS(ROW(F239),COLUMN(F239),4)):INDIRECT(ADDRESS(ROW(F239)+N$5-1,COLUMN(F239),4)))</f>
        <v>24100</v>
      </c>
      <c r="K239" s="18">
        <f t="shared" ca="1" si="65"/>
        <v>0</v>
      </c>
      <c r="L239" s="18">
        <f t="shared" ca="1" si="75"/>
        <v>0</v>
      </c>
      <c r="M239" s="18">
        <f t="shared" ca="1" si="59"/>
        <v>16350</v>
      </c>
      <c r="N239" s="34">
        <f t="shared" ca="1" si="66"/>
        <v>24639.938920030629</v>
      </c>
      <c r="P239" s="18">
        <f t="shared" ca="1" si="60"/>
        <v>1950.0834575628151</v>
      </c>
      <c r="Q239" s="47">
        <f ca="1">SUM(L$15:L239)-SUM(M$15:M239)</f>
        <v>0</v>
      </c>
      <c r="R239" s="47" t="str">
        <f t="shared" ca="1" si="61"/>
        <v>M242</v>
      </c>
      <c r="S239" s="40">
        <f t="shared" ca="1" si="67"/>
        <v>0</v>
      </c>
      <c r="T239" s="46">
        <f t="shared" ca="1" si="68"/>
        <v>23</v>
      </c>
      <c r="X239" s="74">
        <f t="shared" ca="1" si="69"/>
        <v>-1.950083457562815</v>
      </c>
      <c r="Y239" s="75">
        <f t="shared" ca="1" si="70"/>
        <v>-1.950083457562815</v>
      </c>
      <c r="Z239" s="74">
        <f t="shared" ca="1" si="71"/>
        <v>0.14226219823471459</v>
      </c>
      <c r="AA239" s="76">
        <f t="shared" ca="1" si="72"/>
        <v>-1950.0834575628151</v>
      </c>
      <c r="AB239" s="76">
        <f t="shared" ca="1" si="73"/>
        <v>142.26219823471459</v>
      </c>
    </row>
    <row r="240" spans="1:28" x14ac:dyDescent="0.25">
      <c r="A240" s="2">
        <f t="shared" si="74"/>
        <v>16</v>
      </c>
      <c r="B240" s="16">
        <f ca="1">VLOOKUP(A240,PERIODS!$O$4:$P$33,2,FALSE)</f>
        <v>3.3000000000000002E-2</v>
      </c>
      <c r="C240" s="15"/>
      <c r="D240" s="18">
        <v>226</v>
      </c>
      <c r="E240" s="34">
        <f t="shared" ca="1" si="76"/>
        <v>24639.938920030629</v>
      </c>
      <c r="F240" s="34">
        <f t="shared" ca="1" si="58"/>
        <v>3300</v>
      </c>
      <c r="G240" s="69">
        <f t="shared" ca="1" si="62"/>
        <v>0</v>
      </c>
      <c r="H240" s="34">
        <f t="shared" ca="1" si="63"/>
        <v>-1116.1535612894454</v>
      </c>
      <c r="I240" s="34">
        <f t="shared" ca="1" si="64"/>
        <v>2183.8464387105546</v>
      </c>
      <c r="J240" s="18">
        <f ca="1">SUM(INDIRECT(ADDRESS(ROW(F240),COLUMN(F240),4)):INDIRECT(ADDRESS(ROW(F240)+N$5-1,COLUMN(F240),4)))</f>
        <v>24300</v>
      </c>
      <c r="K240" s="18">
        <f t="shared" ca="1" si="65"/>
        <v>0</v>
      </c>
      <c r="L240" s="18">
        <f t="shared" ca="1" si="75"/>
        <v>0</v>
      </c>
      <c r="M240" s="18">
        <f t="shared" ca="1" si="59"/>
        <v>0</v>
      </c>
      <c r="N240" s="34">
        <f t="shared" ca="1" si="66"/>
        <v>22456.092481320073</v>
      </c>
      <c r="P240" s="18">
        <f t="shared" ca="1" si="60"/>
        <v>1116.1535612894454</v>
      </c>
      <c r="Q240" s="47">
        <f ca="1">SUM(L$15:L240)-SUM(M$15:M240)</f>
        <v>0</v>
      </c>
      <c r="R240" s="47" t="str">
        <f t="shared" ca="1" si="61"/>
        <v>M243</v>
      </c>
      <c r="S240" s="40">
        <f t="shared" ca="1" si="67"/>
        <v>0</v>
      </c>
      <c r="T240" s="46">
        <f t="shared" ca="1" si="68"/>
        <v>41</v>
      </c>
      <c r="X240" s="74">
        <f t="shared" ca="1" si="69"/>
        <v>-1.1161535612894453</v>
      </c>
      <c r="Y240" s="75">
        <f t="shared" ca="1" si="70"/>
        <v>-1.1161535612894453</v>
      </c>
      <c r="Z240" s="74">
        <f t="shared" ca="1" si="71"/>
        <v>0.32753722662279122</v>
      </c>
      <c r="AA240" s="76">
        <f t="shared" ca="1" si="72"/>
        <v>-1116.1535612894454</v>
      </c>
      <c r="AB240" s="76">
        <f t="shared" ca="1" si="73"/>
        <v>327.5372266227912</v>
      </c>
    </row>
    <row r="241" spans="1:28" x14ac:dyDescent="0.25">
      <c r="A241" s="2">
        <f t="shared" si="74"/>
        <v>17</v>
      </c>
      <c r="B241" s="16">
        <f ca="1">VLOOKUP(A241,PERIODS!$O$4:$P$33,2,FALSE)</f>
        <v>3.5000000000000003E-2</v>
      </c>
      <c r="C241" s="15"/>
      <c r="D241" s="18">
        <v>227</v>
      </c>
      <c r="E241" s="34">
        <f t="shared" ca="1" si="76"/>
        <v>22456.092481320073</v>
      </c>
      <c r="F241" s="34">
        <f t="shared" ca="1" si="58"/>
        <v>3500.0000000000005</v>
      </c>
      <c r="G241" s="69">
        <f t="shared" ca="1" si="62"/>
        <v>0</v>
      </c>
      <c r="H241" s="34">
        <f t="shared" ca="1" si="63"/>
        <v>1503.8909086124838</v>
      </c>
      <c r="I241" s="34">
        <f t="shared" ca="1" si="64"/>
        <v>5003.8909086124841</v>
      </c>
      <c r="J241" s="18">
        <f ca="1">SUM(INDIRECT(ADDRESS(ROW(F241),COLUMN(F241),4)):INDIRECT(ADDRESS(ROW(F241)+N$5-1,COLUMN(F241),4)))</f>
        <v>24500.000000000004</v>
      </c>
      <c r="K241" s="18">
        <f t="shared" ca="1" si="65"/>
        <v>16350</v>
      </c>
      <c r="L241" s="18">
        <f t="shared" ca="1" si="75"/>
        <v>16350</v>
      </c>
      <c r="M241" s="18">
        <f t="shared" ca="1" si="59"/>
        <v>0</v>
      </c>
      <c r="N241" s="34">
        <f t="shared" ca="1" si="66"/>
        <v>17452.201572707589</v>
      </c>
      <c r="P241" s="18">
        <f t="shared" ca="1" si="60"/>
        <v>1503.8909086124838</v>
      </c>
      <c r="Q241" s="47">
        <f ca="1">SUM(L$15:L241)-SUM(M$15:M241)</f>
        <v>16350</v>
      </c>
      <c r="R241" s="47" t="str">
        <f t="shared" ca="1" si="61"/>
        <v>M244</v>
      </c>
      <c r="S241" s="40">
        <f t="shared" ca="1" si="67"/>
        <v>0</v>
      </c>
      <c r="T241" s="46">
        <f t="shared" ca="1" si="68"/>
        <v>54</v>
      </c>
      <c r="X241" s="74">
        <f t="shared" ca="1" si="69"/>
        <v>1.5038909086124839</v>
      </c>
      <c r="Y241" s="75">
        <f t="shared" ca="1" si="70"/>
        <v>1.5038909086124839</v>
      </c>
      <c r="Z241" s="74">
        <f t="shared" ca="1" si="71"/>
        <v>4.4991608815082094</v>
      </c>
      <c r="AA241" s="76">
        <f t="shared" ca="1" si="72"/>
        <v>1503.8909086124838</v>
      </c>
      <c r="AB241" s="76">
        <f t="shared" ca="1" si="73"/>
        <v>4499.1608815082091</v>
      </c>
    </row>
    <row r="242" spans="1:28" x14ac:dyDescent="0.25">
      <c r="A242" s="2">
        <f t="shared" si="74"/>
        <v>18</v>
      </c>
      <c r="B242" s="16">
        <f ca="1">VLOOKUP(A242,PERIODS!$O$4:$P$33,2,FALSE)</f>
        <v>3.5000000000000003E-2</v>
      </c>
      <c r="C242" s="15"/>
      <c r="D242" s="18">
        <v>228</v>
      </c>
      <c r="E242" s="34">
        <f t="shared" ca="1" si="76"/>
        <v>17452.201572707589</v>
      </c>
      <c r="F242" s="34">
        <f t="shared" ca="1" si="58"/>
        <v>3500.0000000000005</v>
      </c>
      <c r="G242" s="69">
        <f t="shared" ca="1" si="62"/>
        <v>0</v>
      </c>
      <c r="H242" s="34">
        <f t="shared" ca="1" si="63"/>
        <v>-994.60059472288242</v>
      </c>
      <c r="I242" s="34">
        <f t="shared" ca="1" si="64"/>
        <v>2505.3994052771181</v>
      </c>
      <c r="J242" s="18">
        <f ca="1">SUM(INDIRECT(ADDRESS(ROW(F242),COLUMN(F242),4)):INDIRECT(ADDRESS(ROW(F242)+N$5-1,COLUMN(F242),4)))</f>
        <v>24500.000000000004</v>
      </c>
      <c r="K242" s="18">
        <f t="shared" ca="1" si="65"/>
        <v>16350</v>
      </c>
      <c r="L242" s="18">
        <f t="shared" ca="1" si="75"/>
        <v>0</v>
      </c>
      <c r="M242" s="18">
        <f t="shared" ca="1" si="59"/>
        <v>0</v>
      </c>
      <c r="N242" s="34">
        <f t="shared" ca="1" si="66"/>
        <v>14946.802167430471</v>
      </c>
      <c r="P242" s="18">
        <f t="shared" ca="1" si="60"/>
        <v>994.60059472288242</v>
      </c>
      <c r="Q242" s="47">
        <f ca="1">SUM(L$15:L242)-SUM(M$15:M242)</f>
        <v>16350</v>
      </c>
      <c r="R242" s="47" t="str">
        <f t="shared" ca="1" si="61"/>
        <v>M245</v>
      </c>
      <c r="S242" s="40">
        <f t="shared" ca="1" si="67"/>
        <v>0</v>
      </c>
      <c r="T242" s="46">
        <f t="shared" ca="1" si="68"/>
        <v>95</v>
      </c>
      <c r="X242" s="74">
        <f t="shared" ca="1" si="69"/>
        <v>-0.99460059472288243</v>
      </c>
      <c r="Y242" s="75">
        <f t="shared" ca="1" si="70"/>
        <v>-0.99460059472288243</v>
      </c>
      <c r="Z242" s="74">
        <f t="shared" ca="1" si="71"/>
        <v>0.36987114353279826</v>
      </c>
      <c r="AA242" s="76">
        <f t="shared" ca="1" si="72"/>
        <v>-994.60059472288242</v>
      </c>
      <c r="AB242" s="76">
        <f t="shared" ca="1" si="73"/>
        <v>369.87114353279827</v>
      </c>
    </row>
    <row r="243" spans="1:28" x14ac:dyDescent="0.25">
      <c r="A243" s="2">
        <f t="shared" si="74"/>
        <v>19</v>
      </c>
      <c r="B243" s="16">
        <f ca="1">VLOOKUP(A243,PERIODS!$O$4:$P$33,2,FALSE)</f>
        <v>3.5000000000000003E-2</v>
      </c>
      <c r="C243" s="15"/>
      <c r="D243" s="18">
        <v>229</v>
      </c>
      <c r="E243" s="34">
        <f t="shared" ca="1" si="76"/>
        <v>14946.802167430471</v>
      </c>
      <c r="F243" s="34">
        <f t="shared" ca="1" si="58"/>
        <v>3500.0000000000005</v>
      </c>
      <c r="G243" s="69">
        <f t="shared" ca="1" si="62"/>
        <v>0</v>
      </c>
      <c r="H243" s="34">
        <f t="shared" ca="1" si="63"/>
        <v>-131.52130345697435</v>
      </c>
      <c r="I243" s="34">
        <f t="shared" ca="1" si="64"/>
        <v>3368.4786965430262</v>
      </c>
      <c r="J243" s="18">
        <f ca="1">SUM(INDIRECT(ADDRESS(ROW(F243),COLUMN(F243),4)):INDIRECT(ADDRESS(ROW(F243)+N$5-1,COLUMN(F243),4)))</f>
        <v>24500.000000000004</v>
      </c>
      <c r="K243" s="18">
        <f t="shared" ca="1" si="65"/>
        <v>16350</v>
      </c>
      <c r="L243" s="18">
        <f t="shared" ca="1" si="75"/>
        <v>0</v>
      </c>
      <c r="M243" s="18">
        <f t="shared" ca="1" si="59"/>
        <v>0</v>
      </c>
      <c r="N243" s="34">
        <f t="shared" ca="1" si="66"/>
        <v>11578.323470887444</v>
      </c>
      <c r="P243" s="18">
        <f t="shared" ca="1" si="60"/>
        <v>131.52130345697435</v>
      </c>
      <c r="Q243" s="47">
        <f ca="1">SUM(L$15:L243)-SUM(M$15:M243)</f>
        <v>16350</v>
      </c>
      <c r="R243" s="47" t="str">
        <f t="shared" ca="1" si="61"/>
        <v>M246</v>
      </c>
      <c r="S243" s="40">
        <f t="shared" ca="1" si="67"/>
        <v>0</v>
      </c>
      <c r="T243" s="46">
        <f t="shared" ca="1" si="68"/>
        <v>95</v>
      </c>
      <c r="X243" s="74">
        <f t="shared" ca="1" si="69"/>
        <v>-0.13152130345697435</v>
      </c>
      <c r="Y243" s="75">
        <f t="shared" ca="1" si="70"/>
        <v>-0.13152130345697435</v>
      </c>
      <c r="Z243" s="74">
        <f t="shared" ca="1" si="71"/>
        <v>0.87676059690718899</v>
      </c>
      <c r="AA243" s="76">
        <f t="shared" ca="1" si="72"/>
        <v>-131.52130345697435</v>
      </c>
      <c r="AB243" s="76">
        <f t="shared" ca="1" si="73"/>
        <v>876.76059690718898</v>
      </c>
    </row>
    <row r="244" spans="1:28" x14ac:dyDescent="0.25">
      <c r="A244" s="2">
        <f t="shared" si="74"/>
        <v>20</v>
      </c>
      <c r="B244" s="16">
        <f ca="1">VLOOKUP(A244,PERIODS!$O$4:$P$33,2,FALSE)</f>
        <v>3.5000000000000003E-2</v>
      </c>
      <c r="C244" s="15"/>
      <c r="D244" s="18">
        <v>230</v>
      </c>
      <c r="E244" s="34">
        <f t="shared" ca="1" si="76"/>
        <v>11578.323470887444</v>
      </c>
      <c r="F244" s="34">
        <f t="shared" ca="1" si="58"/>
        <v>3500.0000000000005</v>
      </c>
      <c r="G244" s="69">
        <f t="shared" ca="1" si="62"/>
        <v>0</v>
      </c>
      <c r="H244" s="34">
        <f t="shared" ca="1" si="63"/>
        <v>-1043.8922200438585</v>
      </c>
      <c r="I244" s="34">
        <f t="shared" ca="1" si="64"/>
        <v>2456.1077799561417</v>
      </c>
      <c r="J244" s="18">
        <f ca="1">SUM(INDIRECT(ADDRESS(ROW(F244),COLUMN(F244),4)):INDIRECT(ADDRESS(ROW(F244)+N$5-1,COLUMN(F244),4)))</f>
        <v>24500.000000000004</v>
      </c>
      <c r="K244" s="18">
        <f t="shared" ca="1" si="65"/>
        <v>0</v>
      </c>
      <c r="L244" s="18">
        <f t="shared" ca="1" si="75"/>
        <v>0</v>
      </c>
      <c r="M244" s="18">
        <f t="shared" ca="1" si="59"/>
        <v>16350</v>
      </c>
      <c r="N244" s="34">
        <f t="shared" ca="1" si="66"/>
        <v>25472.215690931302</v>
      </c>
      <c r="P244" s="18">
        <f t="shared" ca="1" si="60"/>
        <v>1043.8922200438585</v>
      </c>
      <c r="Q244" s="47">
        <f ca="1">SUM(L$15:L244)-SUM(M$15:M244)</f>
        <v>0</v>
      </c>
      <c r="R244" s="47" t="str">
        <f t="shared" ca="1" si="61"/>
        <v>M247</v>
      </c>
      <c r="S244" s="40">
        <f t="shared" ca="1" si="67"/>
        <v>0</v>
      </c>
      <c r="T244" s="46">
        <f t="shared" ca="1" si="68"/>
        <v>65</v>
      </c>
      <c r="X244" s="74">
        <f t="shared" ca="1" si="69"/>
        <v>-1.0438922200438585</v>
      </c>
      <c r="Y244" s="75">
        <f t="shared" ca="1" si="70"/>
        <v>-1.0438922200438585</v>
      </c>
      <c r="Z244" s="74">
        <f t="shared" ca="1" si="71"/>
        <v>0.35208163239997486</v>
      </c>
      <c r="AA244" s="76">
        <f t="shared" ca="1" si="72"/>
        <v>-1043.8922200438585</v>
      </c>
      <c r="AB244" s="76">
        <f t="shared" ca="1" si="73"/>
        <v>352.08163239997486</v>
      </c>
    </row>
    <row r="245" spans="1:28" x14ac:dyDescent="0.25">
      <c r="A245" s="2">
        <f t="shared" si="74"/>
        <v>21</v>
      </c>
      <c r="B245" s="16">
        <f ca="1">VLOOKUP(A245,PERIODS!$O$4:$P$33,2,FALSE)</f>
        <v>3.5000000000000003E-2</v>
      </c>
      <c r="C245" s="15"/>
      <c r="D245" s="18">
        <v>231</v>
      </c>
      <c r="E245" s="34">
        <f t="shared" ca="1" si="76"/>
        <v>25472.215690931302</v>
      </c>
      <c r="F245" s="34">
        <f t="shared" ca="1" si="58"/>
        <v>3500.0000000000005</v>
      </c>
      <c r="G245" s="69">
        <f t="shared" ca="1" si="62"/>
        <v>0</v>
      </c>
      <c r="H245" s="34">
        <f t="shared" ca="1" si="63"/>
        <v>795.57527074127916</v>
      </c>
      <c r="I245" s="34">
        <f t="shared" ca="1" si="64"/>
        <v>4295.5752707412794</v>
      </c>
      <c r="J245" s="18">
        <f ca="1">SUM(INDIRECT(ADDRESS(ROW(F245),COLUMN(F245),4)):INDIRECT(ADDRESS(ROW(F245)+N$5-1,COLUMN(F245),4)))</f>
        <v>24500.000000000004</v>
      </c>
      <c r="K245" s="18">
        <f t="shared" ca="1" si="65"/>
        <v>0</v>
      </c>
      <c r="L245" s="18">
        <f t="shared" ca="1" si="75"/>
        <v>0</v>
      </c>
      <c r="M245" s="18">
        <f t="shared" ca="1" si="59"/>
        <v>0</v>
      </c>
      <c r="N245" s="34">
        <f t="shared" ca="1" si="66"/>
        <v>21176.640420190022</v>
      </c>
      <c r="P245" s="18">
        <f t="shared" ca="1" si="60"/>
        <v>795.57527074127916</v>
      </c>
      <c r="Q245" s="47">
        <f ca="1">SUM(L$15:L245)-SUM(M$15:M245)</f>
        <v>0</v>
      </c>
      <c r="R245" s="47" t="str">
        <f t="shared" ca="1" si="61"/>
        <v>M248</v>
      </c>
      <c r="S245" s="40">
        <f t="shared" ca="1" si="67"/>
        <v>0</v>
      </c>
      <c r="T245" s="46">
        <f t="shared" ca="1" si="68"/>
        <v>1</v>
      </c>
      <c r="X245" s="74">
        <f t="shared" ca="1" si="69"/>
        <v>0.79557527074127921</v>
      </c>
      <c r="Y245" s="75">
        <f t="shared" ca="1" si="70"/>
        <v>0.79557527074127921</v>
      </c>
      <c r="Z245" s="74">
        <f t="shared" ca="1" si="71"/>
        <v>2.2157152664076927</v>
      </c>
      <c r="AA245" s="76">
        <f t="shared" ca="1" si="72"/>
        <v>795.57527074127916</v>
      </c>
      <c r="AB245" s="76">
        <f t="shared" ca="1" si="73"/>
        <v>2215.7152664076925</v>
      </c>
    </row>
    <row r="246" spans="1:28" x14ac:dyDescent="0.25">
      <c r="A246" s="2">
        <f t="shared" si="74"/>
        <v>22</v>
      </c>
      <c r="B246" s="16">
        <f ca="1">VLOOKUP(A246,PERIODS!$O$4:$P$33,2,FALSE)</f>
        <v>3.5000000000000003E-2</v>
      </c>
      <c r="C246" s="15"/>
      <c r="D246" s="18">
        <v>232</v>
      </c>
      <c r="E246" s="34">
        <f t="shared" ca="1" si="76"/>
        <v>21176.640420190022</v>
      </c>
      <c r="F246" s="34">
        <f t="shared" ca="1" si="58"/>
        <v>3500.0000000000005</v>
      </c>
      <c r="G246" s="69">
        <f t="shared" ca="1" si="62"/>
        <v>0</v>
      </c>
      <c r="H246" s="34">
        <f t="shared" ca="1" si="63"/>
        <v>1201.7462609216541</v>
      </c>
      <c r="I246" s="34">
        <f t="shared" ca="1" si="64"/>
        <v>4701.7462609216545</v>
      </c>
      <c r="J246" s="18">
        <f ca="1">SUM(INDIRECT(ADDRESS(ROW(F246),COLUMN(F246),4)):INDIRECT(ADDRESS(ROW(F246)+N$5-1,COLUMN(F246),4)))</f>
        <v>25000.000000000004</v>
      </c>
      <c r="K246" s="18">
        <f t="shared" ca="1" si="65"/>
        <v>16350</v>
      </c>
      <c r="L246" s="18">
        <f t="shared" ca="1" si="75"/>
        <v>16350</v>
      </c>
      <c r="M246" s="18">
        <f t="shared" ca="1" si="59"/>
        <v>0</v>
      </c>
      <c r="N246" s="34">
        <f t="shared" ca="1" si="66"/>
        <v>16474.89415926837</v>
      </c>
      <c r="P246" s="18">
        <f t="shared" ca="1" si="60"/>
        <v>1201.7462609216541</v>
      </c>
      <c r="Q246" s="47">
        <f ca="1">SUM(L$15:L246)-SUM(M$15:M246)</f>
        <v>16350</v>
      </c>
      <c r="R246" s="47" t="str">
        <f t="shared" ca="1" si="61"/>
        <v>M249</v>
      </c>
      <c r="S246" s="40">
        <f t="shared" ca="1" si="67"/>
        <v>0</v>
      </c>
      <c r="T246" s="46">
        <f t="shared" ca="1" si="68"/>
        <v>70</v>
      </c>
      <c r="X246" s="74">
        <f t="shared" ca="1" si="69"/>
        <v>1.201746260921654</v>
      </c>
      <c r="Y246" s="75">
        <f t="shared" ca="1" si="70"/>
        <v>1.201746260921654</v>
      </c>
      <c r="Z246" s="74">
        <f t="shared" ca="1" si="71"/>
        <v>3.3259197783494248</v>
      </c>
      <c r="AA246" s="76">
        <f t="shared" ca="1" si="72"/>
        <v>1201.7462609216541</v>
      </c>
      <c r="AB246" s="76">
        <f t="shared" ca="1" si="73"/>
        <v>3325.9197783494246</v>
      </c>
    </row>
    <row r="247" spans="1:28" x14ac:dyDescent="0.25">
      <c r="A247" s="2">
        <f t="shared" si="74"/>
        <v>23</v>
      </c>
      <c r="B247" s="16">
        <f ca="1">VLOOKUP(A247,PERIODS!$O$4:$P$33,2,FALSE)</f>
        <v>3.5000000000000003E-2</v>
      </c>
      <c r="C247" s="15"/>
      <c r="D247" s="18">
        <v>233</v>
      </c>
      <c r="E247" s="34">
        <f t="shared" ca="1" si="76"/>
        <v>16474.89415926837</v>
      </c>
      <c r="F247" s="34">
        <f t="shared" ca="1" si="58"/>
        <v>3500.0000000000005</v>
      </c>
      <c r="G247" s="69">
        <f t="shared" ca="1" si="62"/>
        <v>0</v>
      </c>
      <c r="H247" s="34">
        <f t="shared" ca="1" si="63"/>
        <v>1187.7305124314773</v>
      </c>
      <c r="I247" s="34">
        <f t="shared" ca="1" si="64"/>
        <v>4687.730512431478</v>
      </c>
      <c r="J247" s="18">
        <f ca="1">SUM(INDIRECT(ADDRESS(ROW(F247),COLUMN(F247),4)):INDIRECT(ADDRESS(ROW(F247)+N$5-1,COLUMN(F247),4)))</f>
        <v>25500.000000000004</v>
      </c>
      <c r="K247" s="18">
        <f t="shared" ca="1" si="65"/>
        <v>16350</v>
      </c>
      <c r="L247" s="18">
        <f t="shared" ca="1" si="75"/>
        <v>0</v>
      </c>
      <c r="M247" s="18">
        <f t="shared" ca="1" si="59"/>
        <v>0</v>
      </c>
      <c r="N247" s="34">
        <f t="shared" ca="1" si="66"/>
        <v>11787.163646836892</v>
      </c>
      <c r="P247" s="18">
        <f t="shared" ca="1" si="60"/>
        <v>1187.7305124314773</v>
      </c>
      <c r="Q247" s="47">
        <f ca="1">SUM(L$15:L247)-SUM(M$15:M247)</f>
        <v>16350</v>
      </c>
      <c r="R247" s="47" t="str">
        <f t="shared" ca="1" si="61"/>
        <v>M250</v>
      </c>
      <c r="S247" s="40">
        <f t="shared" ca="1" si="67"/>
        <v>0</v>
      </c>
      <c r="T247" s="46">
        <f t="shared" ca="1" si="68"/>
        <v>66</v>
      </c>
      <c r="X247" s="74">
        <f t="shared" ca="1" si="69"/>
        <v>1.1877305124314774</v>
      </c>
      <c r="Y247" s="75">
        <f t="shared" ca="1" si="70"/>
        <v>1.1877305124314774</v>
      </c>
      <c r="Z247" s="74">
        <f t="shared" ca="1" si="71"/>
        <v>3.2796296762232098</v>
      </c>
      <c r="AA247" s="76">
        <f t="shared" ca="1" si="72"/>
        <v>1187.7305124314773</v>
      </c>
      <c r="AB247" s="76">
        <f t="shared" ca="1" si="73"/>
        <v>3279.6296762232096</v>
      </c>
    </row>
    <row r="248" spans="1:28" x14ac:dyDescent="0.25">
      <c r="A248" s="2">
        <f t="shared" si="74"/>
        <v>24</v>
      </c>
      <c r="B248" s="16">
        <f ca="1">VLOOKUP(A248,PERIODS!$O$4:$P$33,2,FALSE)</f>
        <v>3.5000000000000003E-2</v>
      </c>
      <c r="C248" s="15"/>
      <c r="D248" s="18">
        <v>234</v>
      </c>
      <c r="E248" s="34">
        <f t="shared" ca="1" si="76"/>
        <v>11787.163646836892</v>
      </c>
      <c r="F248" s="34">
        <f t="shared" ca="1" si="58"/>
        <v>3500.0000000000005</v>
      </c>
      <c r="G248" s="69">
        <f t="shared" ca="1" si="62"/>
        <v>0</v>
      </c>
      <c r="H248" s="34">
        <f t="shared" ca="1" si="63"/>
        <v>200.81111091024948</v>
      </c>
      <c r="I248" s="34">
        <f t="shared" ca="1" si="64"/>
        <v>3700.8111109102501</v>
      </c>
      <c r="J248" s="18">
        <f ca="1">SUM(INDIRECT(ADDRESS(ROW(F248),COLUMN(F248),4)):INDIRECT(ADDRESS(ROW(F248)+N$5-1,COLUMN(F248),4)))</f>
        <v>26000</v>
      </c>
      <c r="K248" s="18">
        <f t="shared" ca="1" si="65"/>
        <v>16350</v>
      </c>
      <c r="L248" s="18">
        <f t="shared" ca="1" si="75"/>
        <v>0</v>
      </c>
      <c r="M248" s="18">
        <f t="shared" ca="1" si="59"/>
        <v>0</v>
      </c>
      <c r="N248" s="34">
        <f t="shared" ca="1" si="66"/>
        <v>8086.3525359266423</v>
      </c>
      <c r="P248" s="18">
        <f t="shared" ca="1" si="60"/>
        <v>200.81111091024948</v>
      </c>
      <c r="Q248" s="47">
        <f ca="1">SUM(L$15:L248)-SUM(M$15:M248)</f>
        <v>16350</v>
      </c>
      <c r="R248" s="47" t="str">
        <f t="shared" ca="1" si="61"/>
        <v>M251</v>
      </c>
      <c r="S248" s="40">
        <f t="shared" ca="1" si="67"/>
        <v>0</v>
      </c>
      <c r="T248" s="46">
        <f t="shared" ca="1" si="68"/>
        <v>76</v>
      </c>
      <c r="X248" s="74">
        <f t="shared" ca="1" si="69"/>
        <v>0.20081111091024947</v>
      </c>
      <c r="Y248" s="75">
        <f t="shared" ca="1" si="70"/>
        <v>0.20081111091024947</v>
      </c>
      <c r="Z248" s="74">
        <f t="shared" ca="1" si="71"/>
        <v>1.2223938531527663</v>
      </c>
      <c r="AA248" s="76">
        <f t="shared" ca="1" si="72"/>
        <v>200.81111091024948</v>
      </c>
      <c r="AB248" s="76">
        <f t="shared" ca="1" si="73"/>
        <v>1222.3938531527663</v>
      </c>
    </row>
    <row r="249" spans="1:28" x14ac:dyDescent="0.25">
      <c r="A249" s="2">
        <f t="shared" si="74"/>
        <v>25</v>
      </c>
      <c r="B249" s="16">
        <f ca="1">VLOOKUP(A249,PERIODS!$O$4:$P$33,2,FALSE)</f>
        <v>3.5000000000000003E-2</v>
      </c>
      <c r="C249" s="15"/>
      <c r="D249" s="18">
        <v>235</v>
      </c>
      <c r="E249" s="34">
        <f t="shared" ca="1" si="76"/>
        <v>8086.3525359266423</v>
      </c>
      <c r="F249" s="34">
        <f t="shared" ca="1" si="58"/>
        <v>3500.0000000000005</v>
      </c>
      <c r="G249" s="69">
        <f t="shared" ca="1" si="62"/>
        <v>0</v>
      </c>
      <c r="H249" s="34">
        <f t="shared" ca="1" si="63"/>
        <v>827.18390524671747</v>
      </c>
      <c r="I249" s="34">
        <f t="shared" ca="1" si="64"/>
        <v>4327.1839052467176</v>
      </c>
      <c r="J249" s="18">
        <f ca="1">SUM(INDIRECT(ADDRESS(ROW(F249),COLUMN(F249),4)):INDIRECT(ADDRESS(ROW(F249)+N$5-1,COLUMN(F249),4)))</f>
        <v>24900</v>
      </c>
      <c r="K249" s="18">
        <f t="shared" ca="1" si="65"/>
        <v>16350</v>
      </c>
      <c r="L249" s="18">
        <f t="shared" ca="1" si="75"/>
        <v>16350</v>
      </c>
      <c r="M249" s="18">
        <f t="shared" ca="1" si="59"/>
        <v>16350</v>
      </c>
      <c r="N249" s="34">
        <f t="shared" ca="1" si="66"/>
        <v>20109.168630679924</v>
      </c>
      <c r="P249" s="18">
        <f t="shared" ca="1" si="60"/>
        <v>827.18390524671747</v>
      </c>
      <c r="Q249" s="47">
        <f ca="1">SUM(L$15:L249)-SUM(M$15:M249)</f>
        <v>16350</v>
      </c>
      <c r="R249" s="47" t="str">
        <f t="shared" ca="1" si="61"/>
        <v>M252</v>
      </c>
      <c r="S249" s="40">
        <f t="shared" ca="1" si="67"/>
        <v>0</v>
      </c>
      <c r="T249" s="46">
        <f t="shared" ca="1" si="68"/>
        <v>13</v>
      </c>
      <c r="X249" s="74">
        <f t="shared" ca="1" si="69"/>
        <v>0.82718390524671748</v>
      </c>
      <c r="Y249" s="75">
        <f t="shared" ca="1" si="70"/>
        <v>0.82718390524671748</v>
      </c>
      <c r="Z249" s="74">
        <f t="shared" ca="1" si="71"/>
        <v>2.2868696223177274</v>
      </c>
      <c r="AA249" s="76">
        <f t="shared" ca="1" si="72"/>
        <v>827.18390524671747</v>
      </c>
      <c r="AB249" s="76">
        <f t="shared" ca="1" si="73"/>
        <v>2286.8696223177276</v>
      </c>
    </row>
    <row r="250" spans="1:28" x14ac:dyDescent="0.25">
      <c r="A250" s="2">
        <f t="shared" si="74"/>
        <v>26</v>
      </c>
      <c r="B250" s="16">
        <f ca="1">VLOOKUP(A250,PERIODS!$O$4:$P$33,2,FALSE)</f>
        <v>3.5000000000000003E-2</v>
      </c>
      <c r="C250" s="15"/>
      <c r="D250" s="18">
        <v>236</v>
      </c>
      <c r="E250" s="34">
        <f t="shared" ca="1" si="76"/>
        <v>20109.168630679924</v>
      </c>
      <c r="F250" s="34">
        <f t="shared" ca="1" si="58"/>
        <v>3500.0000000000005</v>
      </c>
      <c r="G250" s="69">
        <f t="shared" ca="1" si="62"/>
        <v>0</v>
      </c>
      <c r="H250" s="34">
        <f t="shared" ca="1" si="63"/>
        <v>441.33483425301898</v>
      </c>
      <c r="I250" s="34">
        <f t="shared" ca="1" si="64"/>
        <v>3941.3348342530194</v>
      </c>
      <c r="J250" s="18">
        <f ca="1">SUM(INDIRECT(ADDRESS(ROW(F250),COLUMN(F250),4)):INDIRECT(ADDRESS(ROW(F250)+N$5-1,COLUMN(F250),4)))</f>
        <v>23900</v>
      </c>
      <c r="K250" s="18">
        <f t="shared" ca="1" si="65"/>
        <v>16350</v>
      </c>
      <c r="L250" s="18">
        <f t="shared" ca="1" si="75"/>
        <v>0</v>
      </c>
      <c r="M250" s="18">
        <f t="shared" ca="1" si="59"/>
        <v>0</v>
      </c>
      <c r="N250" s="34">
        <f t="shared" ca="1" si="66"/>
        <v>16167.833796426905</v>
      </c>
      <c r="P250" s="18">
        <f t="shared" ca="1" si="60"/>
        <v>441.33483425301898</v>
      </c>
      <c r="Q250" s="47">
        <f ca="1">SUM(L$15:L250)-SUM(M$15:M250)</f>
        <v>16350</v>
      </c>
      <c r="R250" s="47" t="str">
        <f t="shared" ca="1" si="61"/>
        <v>M253</v>
      </c>
      <c r="S250" s="40">
        <f t="shared" ca="1" si="67"/>
        <v>0</v>
      </c>
      <c r="T250" s="46">
        <f t="shared" ca="1" si="68"/>
        <v>72</v>
      </c>
      <c r="X250" s="74">
        <f t="shared" ca="1" si="69"/>
        <v>0.441334834253019</v>
      </c>
      <c r="Y250" s="75">
        <f t="shared" ca="1" si="70"/>
        <v>0.441334834253019</v>
      </c>
      <c r="Z250" s="74">
        <f t="shared" ca="1" si="71"/>
        <v>1.5547812092004709</v>
      </c>
      <c r="AA250" s="76">
        <f t="shared" ca="1" si="72"/>
        <v>441.33483425301898</v>
      </c>
      <c r="AB250" s="76">
        <f t="shared" ca="1" si="73"/>
        <v>1554.7812092004708</v>
      </c>
    </row>
    <row r="251" spans="1:28" x14ac:dyDescent="0.25">
      <c r="A251" s="2">
        <f t="shared" si="74"/>
        <v>27</v>
      </c>
      <c r="B251" s="16">
        <f ca="1">VLOOKUP(A251,PERIODS!$O$4:$P$33,2,FALSE)</f>
        <v>3.5000000000000003E-2</v>
      </c>
      <c r="C251" s="15"/>
      <c r="D251" s="18">
        <v>237</v>
      </c>
      <c r="E251" s="34">
        <f t="shared" ca="1" si="76"/>
        <v>16167.833796426905</v>
      </c>
      <c r="F251" s="34">
        <f t="shared" ca="1" si="58"/>
        <v>3500.0000000000005</v>
      </c>
      <c r="G251" s="69">
        <f t="shared" ca="1" si="62"/>
        <v>0</v>
      </c>
      <c r="H251" s="34">
        <f t="shared" ca="1" si="63"/>
        <v>445.18053115545524</v>
      </c>
      <c r="I251" s="34">
        <f t="shared" ca="1" si="64"/>
        <v>3945.1805311554558</v>
      </c>
      <c r="J251" s="18">
        <f ca="1">SUM(INDIRECT(ADDRESS(ROW(F251),COLUMN(F251),4)):INDIRECT(ADDRESS(ROW(F251)+N$5-1,COLUMN(F251),4)))</f>
        <v>22900</v>
      </c>
      <c r="K251" s="18">
        <f t="shared" ca="1" si="65"/>
        <v>16350</v>
      </c>
      <c r="L251" s="18">
        <f t="shared" ca="1" si="75"/>
        <v>0</v>
      </c>
      <c r="M251" s="18">
        <f t="shared" ca="1" si="59"/>
        <v>0</v>
      </c>
      <c r="N251" s="34">
        <f t="shared" ca="1" si="66"/>
        <v>12222.653265271449</v>
      </c>
      <c r="P251" s="18">
        <f t="shared" ca="1" si="60"/>
        <v>445.18053115545524</v>
      </c>
      <c r="Q251" s="47">
        <f ca="1">SUM(L$15:L251)-SUM(M$15:M251)</f>
        <v>16350</v>
      </c>
      <c r="R251" s="47" t="str">
        <f t="shared" ca="1" si="61"/>
        <v>M254</v>
      </c>
      <c r="S251" s="40">
        <f t="shared" ca="1" si="67"/>
        <v>0</v>
      </c>
      <c r="T251" s="46">
        <f t="shared" ca="1" si="68"/>
        <v>63</v>
      </c>
      <c r="X251" s="74">
        <f t="shared" ca="1" si="69"/>
        <v>0.44518053115545525</v>
      </c>
      <c r="Y251" s="75">
        <f t="shared" ca="1" si="70"/>
        <v>0.44518053115545525</v>
      </c>
      <c r="Z251" s="74">
        <f t="shared" ca="1" si="71"/>
        <v>1.560771938361684</v>
      </c>
      <c r="AA251" s="76">
        <f t="shared" ca="1" si="72"/>
        <v>445.18053115545524</v>
      </c>
      <c r="AB251" s="76">
        <f t="shared" ca="1" si="73"/>
        <v>1560.7719383616841</v>
      </c>
    </row>
    <row r="252" spans="1:28" x14ac:dyDescent="0.25">
      <c r="A252" s="2">
        <f t="shared" si="74"/>
        <v>28</v>
      </c>
      <c r="B252" s="16">
        <f ca="1">VLOOKUP(A252,PERIODS!$O$4:$P$33,2,FALSE)</f>
        <v>0.04</v>
      </c>
      <c r="C252" s="15"/>
      <c r="D252" s="18">
        <v>238</v>
      </c>
      <c r="E252" s="34">
        <f t="shared" ca="1" si="76"/>
        <v>12222.653265271449</v>
      </c>
      <c r="F252" s="34">
        <f t="shared" ca="1" si="58"/>
        <v>4000</v>
      </c>
      <c r="G252" s="69">
        <f t="shared" ca="1" si="62"/>
        <v>0</v>
      </c>
      <c r="H252" s="34">
        <f t="shared" ca="1" si="63"/>
        <v>-192.35302920999146</v>
      </c>
      <c r="I252" s="34">
        <f t="shared" ca="1" si="64"/>
        <v>3807.6469707900087</v>
      </c>
      <c r="J252" s="18">
        <f ca="1">SUM(INDIRECT(ADDRESS(ROW(F252),COLUMN(F252),4)):INDIRECT(ADDRESS(ROW(F252)+N$5-1,COLUMN(F252),4)))</f>
        <v>21900</v>
      </c>
      <c r="K252" s="18">
        <f t="shared" ca="1" si="65"/>
        <v>0</v>
      </c>
      <c r="L252" s="18">
        <f t="shared" ca="1" si="75"/>
        <v>0</v>
      </c>
      <c r="M252" s="18">
        <f t="shared" ca="1" si="59"/>
        <v>16350</v>
      </c>
      <c r="N252" s="34">
        <f t="shared" ca="1" si="66"/>
        <v>24765.006294481442</v>
      </c>
      <c r="P252" s="18">
        <f t="shared" ca="1" si="60"/>
        <v>192.35302920999146</v>
      </c>
      <c r="Q252" s="47">
        <f ca="1">SUM(L$15:L252)-SUM(M$15:M252)</f>
        <v>0</v>
      </c>
      <c r="R252" s="47" t="str">
        <f t="shared" ca="1" si="61"/>
        <v>M255</v>
      </c>
      <c r="S252" s="40">
        <f t="shared" ca="1" si="67"/>
        <v>0</v>
      </c>
      <c r="T252" s="46">
        <f t="shared" ca="1" si="68"/>
        <v>35</v>
      </c>
      <c r="X252" s="74">
        <f t="shared" ca="1" si="69"/>
        <v>-0.19235302920999145</v>
      </c>
      <c r="Y252" s="75">
        <f t="shared" ca="1" si="70"/>
        <v>-0.19235302920999145</v>
      </c>
      <c r="Z252" s="74">
        <f t="shared" ca="1" si="71"/>
        <v>0.82501556248268881</v>
      </c>
      <c r="AA252" s="76">
        <f t="shared" ca="1" si="72"/>
        <v>-192.35302920999146</v>
      </c>
      <c r="AB252" s="76">
        <f t="shared" ca="1" si="73"/>
        <v>825.01556248268878</v>
      </c>
    </row>
    <row r="253" spans="1:28" x14ac:dyDescent="0.25">
      <c r="A253" s="2">
        <f t="shared" si="74"/>
        <v>29</v>
      </c>
      <c r="B253" s="16">
        <f ca="1">VLOOKUP(A253,PERIODS!$O$4:$P$33,2,FALSE)</f>
        <v>0.04</v>
      </c>
      <c r="C253" s="15"/>
      <c r="D253" s="18">
        <v>239</v>
      </c>
      <c r="E253" s="34">
        <f t="shared" ca="1" si="76"/>
        <v>24765.006294481442</v>
      </c>
      <c r="F253" s="34">
        <f t="shared" ca="1" si="58"/>
        <v>4000</v>
      </c>
      <c r="G253" s="69">
        <f t="shared" ca="1" si="62"/>
        <v>0</v>
      </c>
      <c r="H253" s="34">
        <f t="shared" ca="1" si="63"/>
        <v>-912.15105185969048</v>
      </c>
      <c r="I253" s="34">
        <f t="shared" ca="1" si="64"/>
        <v>3087.8489481403094</v>
      </c>
      <c r="J253" s="18">
        <f ca="1">SUM(INDIRECT(ADDRESS(ROW(F253),COLUMN(F253),4)):INDIRECT(ADDRESS(ROW(F253)+N$5-1,COLUMN(F253),4)))</f>
        <v>21200</v>
      </c>
      <c r="K253" s="18">
        <f t="shared" ca="1" si="65"/>
        <v>0</v>
      </c>
      <c r="L253" s="18">
        <f t="shared" ca="1" si="75"/>
        <v>0</v>
      </c>
      <c r="M253" s="18">
        <f t="shared" ca="1" si="59"/>
        <v>0</v>
      </c>
      <c r="N253" s="34">
        <f t="shared" ca="1" si="66"/>
        <v>21677.157346341133</v>
      </c>
      <c r="P253" s="18">
        <f t="shared" ca="1" si="60"/>
        <v>912.15105185969048</v>
      </c>
      <c r="Q253" s="47">
        <f ca="1">SUM(L$15:L253)-SUM(M$15:M253)</f>
        <v>0</v>
      </c>
      <c r="R253" s="47" t="str">
        <f t="shared" ca="1" si="61"/>
        <v>M256</v>
      </c>
      <c r="S253" s="40">
        <f t="shared" ca="1" si="67"/>
        <v>0</v>
      </c>
      <c r="T253" s="46">
        <f t="shared" ca="1" si="68"/>
        <v>97</v>
      </c>
      <c r="X253" s="74">
        <f t="shared" ca="1" si="69"/>
        <v>-0.91215105185969048</v>
      </c>
      <c r="Y253" s="75">
        <f t="shared" ca="1" si="70"/>
        <v>-0.91215105185969048</v>
      </c>
      <c r="Z253" s="74">
        <f t="shared" ca="1" si="71"/>
        <v>0.4016593041302417</v>
      </c>
      <c r="AA253" s="76">
        <f t="shared" ca="1" si="72"/>
        <v>-912.15105185969048</v>
      </c>
      <c r="AB253" s="76">
        <f t="shared" ca="1" si="73"/>
        <v>401.65930413024171</v>
      </c>
    </row>
    <row r="254" spans="1:28" x14ac:dyDescent="0.25">
      <c r="A254" s="2">
        <f t="shared" si="74"/>
        <v>30</v>
      </c>
      <c r="B254" s="16">
        <f ca="1">VLOOKUP(A254,PERIODS!$O$4:$P$33,2,FALSE)</f>
        <v>0.04</v>
      </c>
      <c r="C254" s="15"/>
      <c r="D254" s="18">
        <v>240</v>
      </c>
      <c r="E254" s="34">
        <f t="shared" ca="1" si="76"/>
        <v>21677.157346341133</v>
      </c>
      <c r="F254" s="34">
        <f t="shared" ca="1" si="58"/>
        <v>4000</v>
      </c>
      <c r="G254" s="69">
        <f t="shared" ca="1" si="62"/>
        <v>0</v>
      </c>
      <c r="H254" s="34">
        <f t="shared" ca="1" si="63"/>
        <v>920.19184043815835</v>
      </c>
      <c r="I254" s="34">
        <f t="shared" ca="1" si="64"/>
        <v>4920.1918404381586</v>
      </c>
      <c r="J254" s="18">
        <f ca="1">SUM(INDIRECT(ADDRESS(ROW(F254),COLUMN(F254),4)):INDIRECT(ADDRESS(ROW(F254)+N$5-1,COLUMN(F254),4)))</f>
        <v>20500</v>
      </c>
      <c r="K254" s="18">
        <f t="shared" ca="1" si="65"/>
        <v>0</v>
      </c>
      <c r="L254" s="18">
        <f t="shared" ca="1" si="75"/>
        <v>0</v>
      </c>
      <c r="M254" s="18">
        <f t="shared" ca="1" si="59"/>
        <v>0</v>
      </c>
      <c r="N254" s="34">
        <f t="shared" ca="1" si="66"/>
        <v>16756.965505902976</v>
      </c>
      <c r="P254" s="18">
        <f t="shared" ca="1" si="60"/>
        <v>920.19184043815835</v>
      </c>
      <c r="Q254" s="47">
        <f ca="1">SUM(L$15:L254)-SUM(M$15:M254)</f>
        <v>0</v>
      </c>
      <c r="R254" s="47" t="str">
        <f t="shared" ca="1" si="61"/>
        <v>M257</v>
      </c>
      <c r="S254" s="40">
        <f t="shared" ca="1" si="67"/>
        <v>0</v>
      </c>
      <c r="T254" s="46">
        <f t="shared" ca="1" si="68"/>
        <v>25</v>
      </c>
      <c r="X254" s="74">
        <f t="shared" ca="1" si="69"/>
        <v>0.92019184043815838</v>
      </c>
      <c r="Y254" s="75">
        <f t="shared" ca="1" si="70"/>
        <v>0.92019184043815838</v>
      </c>
      <c r="Z254" s="74">
        <f t="shared" ca="1" si="71"/>
        <v>2.5097718194815206</v>
      </c>
      <c r="AA254" s="76">
        <f t="shared" ca="1" si="72"/>
        <v>920.19184043815835</v>
      </c>
      <c r="AB254" s="76">
        <f t="shared" ca="1" si="73"/>
        <v>2509.7718194815207</v>
      </c>
    </row>
    <row r="255" spans="1:28" x14ac:dyDescent="0.25">
      <c r="A255" s="2">
        <f t="shared" si="74"/>
        <v>1</v>
      </c>
      <c r="B255" s="16">
        <f ca="1">VLOOKUP(A255,PERIODS!$O$4:$P$33,2,FALSE)</f>
        <v>2.4E-2</v>
      </c>
      <c r="C255" s="15"/>
      <c r="D255" s="18">
        <v>241</v>
      </c>
      <c r="E255" s="34">
        <f t="shared" ca="1" si="76"/>
        <v>16756.965505902976</v>
      </c>
      <c r="F255" s="34">
        <f t="shared" ca="1" si="58"/>
        <v>2400</v>
      </c>
      <c r="G255" s="69">
        <f t="shared" ca="1" si="62"/>
        <v>0</v>
      </c>
      <c r="H255" s="34">
        <f t="shared" ca="1" si="63"/>
        <v>61.171315690339625</v>
      </c>
      <c r="I255" s="34">
        <f t="shared" ca="1" si="64"/>
        <v>2461.1713156903397</v>
      </c>
      <c r="J255" s="18">
        <f ca="1">SUM(INDIRECT(ADDRESS(ROW(F255),COLUMN(F255),4)):INDIRECT(ADDRESS(ROW(F255)+N$5-1,COLUMN(F255),4)))</f>
        <v>19800</v>
      </c>
      <c r="K255" s="18">
        <f t="shared" ca="1" si="65"/>
        <v>16350</v>
      </c>
      <c r="L255" s="18">
        <f t="shared" ca="1" si="75"/>
        <v>16350</v>
      </c>
      <c r="M255" s="18">
        <f t="shared" ca="1" si="59"/>
        <v>0</v>
      </c>
      <c r="N255" s="34">
        <f t="shared" ca="1" si="66"/>
        <v>14295.794190212637</v>
      </c>
      <c r="P255" s="18">
        <f t="shared" ca="1" si="60"/>
        <v>61.171315690339625</v>
      </c>
      <c r="Q255" s="47">
        <f ca="1">SUM(L$15:L255)-SUM(M$15:M255)</f>
        <v>16350</v>
      </c>
      <c r="R255" s="47" t="str">
        <f t="shared" ca="1" si="61"/>
        <v>M258</v>
      </c>
      <c r="S255" s="40">
        <f t="shared" ca="1" si="67"/>
        <v>0</v>
      </c>
      <c r="T255" s="46">
        <f t="shared" ca="1" si="68"/>
        <v>26</v>
      </c>
      <c r="X255" s="74">
        <f t="shared" ca="1" si="69"/>
        <v>6.1171315690339623E-2</v>
      </c>
      <c r="Y255" s="75">
        <f t="shared" ca="1" si="70"/>
        <v>6.1171315690339623E-2</v>
      </c>
      <c r="Z255" s="74">
        <f t="shared" ca="1" si="71"/>
        <v>1.0630810210468762</v>
      </c>
      <c r="AA255" s="76">
        <f t="shared" ca="1" si="72"/>
        <v>61.171315690339625</v>
      </c>
      <c r="AB255" s="76">
        <f t="shared" ca="1" si="73"/>
        <v>1063.0810210468762</v>
      </c>
    </row>
    <row r="256" spans="1:28" x14ac:dyDescent="0.25">
      <c r="A256" s="2">
        <f t="shared" si="74"/>
        <v>2</v>
      </c>
      <c r="B256" s="16">
        <f ca="1">VLOOKUP(A256,PERIODS!$O$4:$P$33,2,FALSE)</f>
        <v>2.5000000000000001E-2</v>
      </c>
      <c r="C256" s="15"/>
      <c r="D256" s="18">
        <v>242</v>
      </c>
      <c r="E256" s="34">
        <f t="shared" ca="1" si="76"/>
        <v>14295.794190212637</v>
      </c>
      <c r="F256" s="34">
        <f t="shared" ca="1" si="58"/>
        <v>2500</v>
      </c>
      <c r="G256" s="69">
        <f t="shared" ca="1" si="62"/>
        <v>0</v>
      </c>
      <c r="H256" s="34">
        <f t="shared" ca="1" si="63"/>
        <v>-2093.6073020709296</v>
      </c>
      <c r="I256" s="34">
        <f t="shared" ca="1" si="64"/>
        <v>406.39269792907044</v>
      </c>
      <c r="J256" s="18">
        <f ca="1">SUM(INDIRECT(ADDRESS(ROW(F256),COLUMN(F256),4)):INDIRECT(ADDRESS(ROW(F256)+N$5-1,COLUMN(F256),4)))</f>
        <v>20700</v>
      </c>
      <c r="K256" s="18">
        <f t="shared" ca="1" si="65"/>
        <v>16350</v>
      </c>
      <c r="L256" s="18">
        <f t="shared" ca="1" si="75"/>
        <v>0</v>
      </c>
      <c r="M256" s="18">
        <f t="shared" ca="1" si="59"/>
        <v>0</v>
      </c>
      <c r="N256" s="34">
        <f t="shared" ca="1" si="66"/>
        <v>13889.401492283567</v>
      </c>
      <c r="P256" s="18">
        <f t="shared" ca="1" si="60"/>
        <v>2093.6073020709296</v>
      </c>
      <c r="Q256" s="47">
        <f ca="1">SUM(L$15:L256)-SUM(M$15:M256)</f>
        <v>16350</v>
      </c>
      <c r="R256" s="47" t="str">
        <f t="shared" ca="1" si="61"/>
        <v>M259</v>
      </c>
      <c r="S256" s="40">
        <f t="shared" ca="1" si="67"/>
        <v>0</v>
      </c>
      <c r="T256" s="46">
        <f t="shared" ca="1" si="68"/>
        <v>62</v>
      </c>
      <c r="X256" s="74">
        <f t="shared" ca="1" si="69"/>
        <v>-2.0936073020709296</v>
      </c>
      <c r="Y256" s="75">
        <f t="shared" ca="1" si="70"/>
        <v>-2.0936073020709296</v>
      </c>
      <c r="Z256" s="74">
        <f t="shared" ca="1" si="71"/>
        <v>0.12324176273684725</v>
      </c>
      <c r="AA256" s="76">
        <f t="shared" ca="1" si="72"/>
        <v>-2093.6073020709296</v>
      </c>
      <c r="AB256" s="76">
        <f t="shared" ca="1" si="73"/>
        <v>123.24176273684725</v>
      </c>
    </row>
    <row r="257" spans="1:28" x14ac:dyDescent="0.25">
      <c r="A257" s="2">
        <f t="shared" si="74"/>
        <v>3</v>
      </c>
      <c r="B257" s="16">
        <f ca="1">VLOOKUP(A257,PERIODS!$O$4:$P$33,2,FALSE)</f>
        <v>2.5000000000000001E-2</v>
      </c>
      <c r="C257" s="15"/>
      <c r="D257" s="18">
        <v>243</v>
      </c>
      <c r="E257" s="34">
        <f t="shared" ca="1" si="76"/>
        <v>13889.401492283567</v>
      </c>
      <c r="F257" s="34">
        <f t="shared" ca="1" si="58"/>
        <v>2500</v>
      </c>
      <c r="G257" s="69">
        <f t="shared" ca="1" si="62"/>
        <v>0</v>
      </c>
      <c r="H257" s="34">
        <f t="shared" ca="1" si="63"/>
        <v>-452.56991234500083</v>
      </c>
      <c r="I257" s="34">
        <f t="shared" ca="1" si="64"/>
        <v>2047.4300876549992</v>
      </c>
      <c r="J257" s="18">
        <f ca="1">SUM(INDIRECT(ADDRESS(ROW(F257),COLUMN(F257),4)):INDIRECT(ADDRESS(ROW(F257)+N$5-1,COLUMN(F257),4)))</f>
        <v>21500</v>
      </c>
      <c r="K257" s="18">
        <f t="shared" ca="1" si="65"/>
        <v>16350</v>
      </c>
      <c r="L257" s="18">
        <f t="shared" ca="1" si="75"/>
        <v>0</v>
      </c>
      <c r="M257" s="18">
        <f t="shared" ca="1" si="59"/>
        <v>0</v>
      </c>
      <c r="N257" s="34">
        <f t="shared" ca="1" si="66"/>
        <v>11841.971404628568</v>
      </c>
      <c r="P257" s="18">
        <f t="shared" ca="1" si="60"/>
        <v>452.56991234500083</v>
      </c>
      <c r="Q257" s="47">
        <f ca="1">SUM(L$15:L257)-SUM(M$15:M257)</f>
        <v>16350</v>
      </c>
      <c r="R257" s="47" t="str">
        <f t="shared" ca="1" si="61"/>
        <v>M260</v>
      </c>
      <c r="S257" s="40">
        <f t="shared" ca="1" si="67"/>
        <v>0</v>
      </c>
      <c r="T257" s="46">
        <f t="shared" ca="1" si="68"/>
        <v>45</v>
      </c>
      <c r="X257" s="74">
        <f t="shared" ca="1" si="69"/>
        <v>-0.45256991234500082</v>
      </c>
      <c r="Y257" s="75">
        <f t="shared" ca="1" si="70"/>
        <v>-0.45256991234500082</v>
      </c>
      <c r="Z257" s="74">
        <f t="shared" ca="1" si="71"/>
        <v>0.63599160695228141</v>
      </c>
      <c r="AA257" s="76">
        <f t="shared" ca="1" si="72"/>
        <v>-452.56991234500083</v>
      </c>
      <c r="AB257" s="76">
        <f t="shared" ca="1" si="73"/>
        <v>635.99160695228136</v>
      </c>
    </row>
    <row r="258" spans="1:28" x14ac:dyDescent="0.25">
      <c r="A258" s="2">
        <f t="shared" si="74"/>
        <v>4</v>
      </c>
      <c r="B258" s="16">
        <f ca="1">VLOOKUP(A258,PERIODS!$O$4:$P$33,2,FALSE)</f>
        <v>2.5000000000000001E-2</v>
      </c>
      <c r="C258" s="15"/>
      <c r="D258" s="18">
        <v>244</v>
      </c>
      <c r="E258" s="34">
        <f t="shared" ca="1" si="76"/>
        <v>11841.971404628568</v>
      </c>
      <c r="F258" s="34">
        <f t="shared" ca="1" si="58"/>
        <v>2500</v>
      </c>
      <c r="G258" s="69">
        <f t="shared" ca="1" si="62"/>
        <v>0</v>
      </c>
      <c r="H258" s="34">
        <f t="shared" ca="1" si="63"/>
        <v>1418.8664963215163</v>
      </c>
      <c r="I258" s="34">
        <f t="shared" ca="1" si="64"/>
        <v>3918.866496321516</v>
      </c>
      <c r="J258" s="18">
        <f ca="1">SUM(INDIRECT(ADDRESS(ROW(F258),COLUMN(F258),4)):INDIRECT(ADDRESS(ROW(F258)+N$5-1,COLUMN(F258),4)))</f>
        <v>22300</v>
      </c>
      <c r="K258" s="18">
        <f t="shared" ca="1" si="65"/>
        <v>0</v>
      </c>
      <c r="L258" s="18">
        <f t="shared" ca="1" si="75"/>
        <v>0</v>
      </c>
      <c r="M258" s="18">
        <f t="shared" ca="1" si="59"/>
        <v>16350</v>
      </c>
      <c r="N258" s="34">
        <f t="shared" ca="1" si="66"/>
        <v>24273.104908307054</v>
      </c>
      <c r="P258" s="18">
        <f t="shared" ca="1" si="60"/>
        <v>1418.8664963215163</v>
      </c>
      <c r="Q258" s="47">
        <f ca="1">SUM(L$15:L258)-SUM(M$15:M258)</f>
        <v>0</v>
      </c>
      <c r="R258" s="47" t="str">
        <f t="shared" ca="1" si="61"/>
        <v>M261</v>
      </c>
      <c r="S258" s="40">
        <f t="shared" ca="1" si="67"/>
        <v>0</v>
      </c>
      <c r="T258" s="46">
        <f t="shared" ca="1" si="68"/>
        <v>48</v>
      </c>
      <c r="X258" s="74">
        <f t="shared" ca="1" si="69"/>
        <v>1.4188664963215163</v>
      </c>
      <c r="Y258" s="75">
        <f t="shared" ca="1" si="70"/>
        <v>1.4188664963215163</v>
      </c>
      <c r="Z258" s="74">
        <f t="shared" ca="1" si="71"/>
        <v>4.1324336557595789</v>
      </c>
      <c r="AA258" s="76">
        <f t="shared" ca="1" si="72"/>
        <v>1418.8664963215163</v>
      </c>
      <c r="AB258" s="76">
        <f t="shared" ca="1" si="73"/>
        <v>4132.4336557595789</v>
      </c>
    </row>
    <row r="259" spans="1:28" x14ac:dyDescent="0.25">
      <c r="A259" s="2">
        <f t="shared" si="74"/>
        <v>5</v>
      </c>
      <c r="B259" s="16">
        <f ca="1">VLOOKUP(A259,PERIODS!$O$4:$P$33,2,FALSE)</f>
        <v>3.3000000000000002E-2</v>
      </c>
      <c r="C259" s="15"/>
      <c r="D259" s="18">
        <v>245</v>
      </c>
      <c r="E259" s="34">
        <f t="shared" ca="1" si="76"/>
        <v>24273.104908307054</v>
      </c>
      <c r="F259" s="34">
        <f t="shared" ca="1" si="58"/>
        <v>3300</v>
      </c>
      <c r="G259" s="69">
        <f t="shared" ca="1" si="62"/>
        <v>0</v>
      </c>
      <c r="H259" s="34">
        <f t="shared" ca="1" si="63"/>
        <v>-1403.0072389380562</v>
      </c>
      <c r="I259" s="34">
        <f t="shared" ca="1" si="64"/>
        <v>1896.9927610619438</v>
      </c>
      <c r="J259" s="18">
        <f ca="1">SUM(INDIRECT(ADDRESS(ROW(F259),COLUMN(F259),4)):INDIRECT(ADDRESS(ROW(F259)+N$5-1,COLUMN(F259),4)))</f>
        <v>23100</v>
      </c>
      <c r="K259" s="18">
        <f t="shared" ca="1" si="65"/>
        <v>0</v>
      </c>
      <c r="L259" s="18">
        <f t="shared" ca="1" si="75"/>
        <v>0</v>
      </c>
      <c r="M259" s="18">
        <f t="shared" ca="1" si="59"/>
        <v>0</v>
      </c>
      <c r="N259" s="34">
        <f t="shared" ca="1" si="66"/>
        <v>22376.112147245109</v>
      </c>
      <c r="P259" s="18">
        <f t="shared" ca="1" si="60"/>
        <v>1403.0072389380562</v>
      </c>
      <c r="Q259" s="47">
        <f ca="1">SUM(L$15:L259)-SUM(M$15:M259)</f>
        <v>0</v>
      </c>
      <c r="R259" s="47" t="str">
        <f t="shared" ca="1" si="61"/>
        <v>M262</v>
      </c>
      <c r="S259" s="40">
        <f t="shared" ca="1" si="67"/>
        <v>0</v>
      </c>
      <c r="T259" s="46">
        <f t="shared" ca="1" si="68"/>
        <v>56</v>
      </c>
      <c r="X259" s="74">
        <f t="shared" ca="1" si="69"/>
        <v>-1.4030072389380561</v>
      </c>
      <c r="Y259" s="75">
        <f t="shared" ca="1" si="70"/>
        <v>-1.4030072389380561</v>
      </c>
      <c r="Z259" s="74">
        <f t="shared" ca="1" si="71"/>
        <v>0.24585650188083527</v>
      </c>
      <c r="AA259" s="76">
        <f t="shared" ca="1" si="72"/>
        <v>-1403.0072389380562</v>
      </c>
      <c r="AB259" s="76">
        <f t="shared" ca="1" si="73"/>
        <v>245.85650188083528</v>
      </c>
    </row>
    <row r="260" spans="1:28" x14ac:dyDescent="0.25">
      <c r="A260" s="2">
        <f t="shared" si="74"/>
        <v>6</v>
      </c>
      <c r="B260" s="16">
        <f ca="1">VLOOKUP(A260,PERIODS!$O$4:$P$33,2,FALSE)</f>
        <v>3.3000000000000002E-2</v>
      </c>
      <c r="C260" s="15"/>
      <c r="D260" s="18">
        <v>246</v>
      </c>
      <c r="E260" s="34">
        <f t="shared" ca="1" si="76"/>
        <v>22376.112147245109</v>
      </c>
      <c r="F260" s="34">
        <f t="shared" ca="1" si="58"/>
        <v>3300</v>
      </c>
      <c r="G260" s="69">
        <f t="shared" ca="1" si="62"/>
        <v>0</v>
      </c>
      <c r="H260" s="34">
        <f t="shared" ca="1" si="63"/>
        <v>344.71899217719931</v>
      </c>
      <c r="I260" s="34">
        <f t="shared" ca="1" si="64"/>
        <v>3644.7189921771992</v>
      </c>
      <c r="J260" s="18">
        <f ca="1">SUM(INDIRECT(ADDRESS(ROW(F260),COLUMN(F260),4)):INDIRECT(ADDRESS(ROW(F260)+N$5-1,COLUMN(F260),4)))</f>
        <v>23100</v>
      </c>
      <c r="K260" s="18">
        <f t="shared" ca="1" si="65"/>
        <v>16350</v>
      </c>
      <c r="L260" s="18">
        <f t="shared" ca="1" si="75"/>
        <v>16350</v>
      </c>
      <c r="M260" s="18">
        <f t="shared" ca="1" si="59"/>
        <v>0</v>
      </c>
      <c r="N260" s="34">
        <f t="shared" ca="1" si="66"/>
        <v>18731.393155067908</v>
      </c>
      <c r="P260" s="18">
        <f t="shared" ca="1" si="60"/>
        <v>344.71899217719931</v>
      </c>
      <c r="Q260" s="47">
        <f ca="1">SUM(L$15:L260)-SUM(M$15:M260)</f>
        <v>16350</v>
      </c>
      <c r="R260" s="47" t="str">
        <f t="shared" ca="1" si="61"/>
        <v>M263</v>
      </c>
      <c r="S260" s="40">
        <f t="shared" ca="1" si="67"/>
        <v>0</v>
      </c>
      <c r="T260" s="46">
        <f t="shared" ca="1" si="68"/>
        <v>16</v>
      </c>
      <c r="X260" s="74">
        <f t="shared" ca="1" si="69"/>
        <v>0.34471899217719931</v>
      </c>
      <c r="Y260" s="75">
        <f t="shared" ca="1" si="70"/>
        <v>0.34471899217719931</v>
      </c>
      <c r="Z260" s="74">
        <f t="shared" ca="1" si="71"/>
        <v>1.411593195198467</v>
      </c>
      <c r="AA260" s="76">
        <f t="shared" ca="1" si="72"/>
        <v>344.71899217719931</v>
      </c>
      <c r="AB260" s="76">
        <f t="shared" ca="1" si="73"/>
        <v>1411.5931951984671</v>
      </c>
    </row>
    <row r="261" spans="1:28" x14ac:dyDescent="0.25">
      <c r="A261" s="2">
        <f t="shared" si="74"/>
        <v>7</v>
      </c>
      <c r="B261" s="16">
        <f ca="1">VLOOKUP(A261,PERIODS!$O$4:$P$33,2,FALSE)</f>
        <v>3.3000000000000002E-2</v>
      </c>
      <c r="C261" s="15"/>
      <c r="D261" s="18">
        <v>247</v>
      </c>
      <c r="E261" s="34">
        <f t="shared" ca="1" si="76"/>
        <v>18731.393155067908</v>
      </c>
      <c r="F261" s="34">
        <f t="shared" ca="1" si="58"/>
        <v>3300</v>
      </c>
      <c r="G261" s="69">
        <f t="shared" ca="1" si="62"/>
        <v>0</v>
      </c>
      <c r="H261" s="34">
        <f t="shared" ca="1" si="63"/>
        <v>-1052.9343722925025</v>
      </c>
      <c r="I261" s="34">
        <f t="shared" ca="1" si="64"/>
        <v>2247.0656277074977</v>
      </c>
      <c r="J261" s="18">
        <f ca="1">SUM(INDIRECT(ADDRESS(ROW(F261),COLUMN(F261),4)):INDIRECT(ADDRESS(ROW(F261)+N$5-1,COLUMN(F261),4)))</f>
        <v>23100</v>
      </c>
      <c r="K261" s="18">
        <f t="shared" ca="1" si="65"/>
        <v>16350</v>
      </c>
      <c r="L261" s="18">
        <f t="shared" ca="1" si="75"/>
        <v>0</v>
      </c>
      <c r="M261" s="18">
        <f t="shared" ca="1" si="59"/>
        <v>0</v>
      </c>
      <c r="N261" s="34">
        <f t="shared" ca="1" si="66"/>
        <v>16484.327527360409</v>
      </c>
      <c r="P261" s="18">
        <f t="shared" ca="1" si="60"/>
        <v>1052.9343722925025</v>
      </c>
      <c r="Q261" s="47">
        <f ca="1">SUM(L$15:L261)-SUM(M$15:M261)</f>
        <v>16350</v>
      </c>
      <c r="R261" s="47" t="str">
        <f t="shared" ca="1" si="61"/>
        <v>M264</v>
      </c>
      <c r="S261" s="40">
        <f t="shared" ca="1" si="67"/>
        <v>0</v>
      </c>
      <c r="T261" s="46">
        <f t="shared" ca="1" si="68"/>
        <v>45</v>
      </c>
      <c r="X261" s="74">
        <f t="shared" ca="1" si="69"/>
        <v>-1.0529343722925024</v>
      </c>
      <c r="Y261" s="75">
        <f t="shared" ca="1" si="70"/>
        <v>-1.0529343722925024</v>
      </c>
      <c r="Z261" s="74">
        <f t="shared" ca="1" si="71"/>
        <v>0.34891240658014894</v>
      </c>
      <c r="AA261" s="76">
        <f t="shared" ca="1" si="72"/>
        <v>-1052.9343722925025</v>
      </c>
      <c r="AB261" s="76">
        <f t="shared" ca="1" si="73"/>
        <v>348.91240658014891</v>
      </c>
    </row>
    <row r="262" spans="1:28" x14ac:dyDescent="0.25">
      <c r="A262" s="2">
        <f t="shared" si="74"/>
        <v>8</v>
      </c>
      <c r="B262" s="16">
        <f ca="1">VLOOKUP(A262,PERIODS!$O$4:$P$33,2,FALSE)</f>
        <v>3.3000000000000002E-2</v>
      </c>
      <c r="C262" s="15"/>
      <c r="D262" s="18">
        <v>248</v>
      </c>
      <c r="E262" s="34">
        <f t="shared" ca="1" si="76"/>
        <v>16484.327527360409</v>
      </c>
      <c r="F262" s="34">
        <f t="shared" ca="1" si="58"/>
        <v>3300</v>
      </c>
      <c r="G262" s="69">
        <f t="shared" ca="1" si="62"/>
        <v>0</v>
      </c>
      <c r="H262" s="34">
        <f t="shared" ca="1" si="63"/>
        <v>-177.779250956233</v>
      </c>
      <c r="I262" s="34">
        <f t="shared" ca="1" si="64"/>
        <v>3122.2207490437668</v>
      </c>
      <c r="J262" s="18">
        <f ca="1">SUM(INDIRECT(ADDRESS(ROW(F262),COLUMN(F262),4)):INDIRECT(ADDRESS(ROW(F262)+N$5-1,COLUMN(F262),4)))</f>
        <v>23100</v>
      </c>
      <c r="K262" s="18">
        <f t="shared" ca="1" si="65"/>
        <v>16350</v>
      </c>
      <c r="L262" s="18">
        <f t="shared" ca="1" si="75"/>
        <v>0</v>
      </c>
      <c r="M262" s="18">
        <f t="shared" ca="1" si="59"/>
        <v>0</v>
      </c>
      <c r="N262" s="34">
        <f t="shared" ca="1" si="66"/>
        <v>13362.106778316642</v>
      </c>
      <c r="P262" s="18">
        <f t="shared" ca="1" si="60"/>
        <v>177.779250956233</v>
      </c>
      <c r="Q262" s="47">
        <f ca="1">SUM(L$15:L262)-SUM(M$15:M262)</f>
        <v>16350</v>
      </c>
      <c r="R262" s="47" t="str">
        <f t="shared" ca="1" si="61"/>
        <v>M265</v>
      </c>
      <c r="S262" s="40">
        <f t="shared" ca="1" si="67"/>
        <v>0</v>
      </c>
      <c r="T262" s="46">
        <f t="shared" ca="1" si="68"/>
        <v>9</v>
      </c>
      <c r="X262" s="74">
        <f t="shared" ca="1" si="69"/>
        <v>-0.17777925095623301</v>
      </c>
      <c r="Y262" s="75">
        <f t="shared" ca="1" si="70"/>
        <v>-0.17777925095623301</v>
      </c>
      <c r="Z262" s="74">
        <f t="shared" ca="1" si="71"/>
        <v>0.83712719812210268</v>
      </c>
      <c r="AA262" s="76">
        <f t="shared" ca="1" si="72"/>
        <v>-177.779250956233</v>
      </c>
      <c r="AB262" s="76">
        <f t="shared" ca="1" si="73"/>
        <v>837.12719812210264</v>
      </c>
    </row>
    <row r="263" spans="1:28" x14ac:dyDescent="0.25">
      <c r="A263" s="2">
        <f t="shared" si="74"/>
        <v>9</v>
      </c>
      <c r="B263" s="16">
        <f ca="1">VLOOKUP(A263,PERIODS!$O$4:$P$33,2,FALSE)</f>
        <v>3.3000000000000002E-2</v>
      </c>
      <c r="C263" s="15"/>
      <c r="D263" s="18">
        <v>249</v>
      </c>
      <c r="E263" s="34">
        <f t="shared" ca="1" si="76"/>
        <v>13362.106778316642</v>
      </c>
      <c r="F263" s="34">
        <f t="shared" ca="1" si="58"/>
        <v>3300</v>
      </c>
      <c r="G263" s="69">
        <f t="shared" ca="1" si="62"/>
        <v>0</v>
      </c>
      <c r="H263" s="34">
        <f t="shared" ca="1" si="63"/>
        <v>1887.9564687421907</v>
      </c>
      <c r="I263" s="34">
        <f t="shared" ca="1" si="64"/>
        <v>5187.9564687421907</v>
      </c>
      <c r="J263" s="18">
        <f ca="1">SUM(INDIRECT(ADDRESS(ROW(F263),COLUMN(F263),4)):INDIRECT(ADDRESS(ROW(F263)+N$5-1,COLUMN(F263),4)))</f>
        <v>23100</v>
      </c>
      <c r="K263" s="18">
        <f t="shared" ca="1" si="65"/>
        <v>0</v>
      </c>
      <c r="L263" s="18">
        <f t="shared" ca="1" si="75"/>
        <v>0</v>
      </c>
      <c r="M263" s="18">
        <f t="shared" ca="1" si="59"/>
        <v>16350</v>
      </c>
      <c r="N263" s="34">
        <f t="shared" ca="1" si="66"/>
        <v>24524.150309574452</v>
      </c>
      <c r="P263" s="18">
        <f t="shared" ca="1" si="60"/>
        <v>1887.9564687421907</v>
      </c>
      <c r="Q263" s="47">
        <f ca="1">SUM(L$15:L263)-SUM(M$15:M263)</f>
        <v>0</v>
      </c>
      <c r="R263" s="47" t="str">
        <f t="shared" ca="1" si="61"/>
        <v>M266</v>
      </c>
      <c r="S263" s="40">
        <f t="shared" ca="1" si="67"/>
        <v>0</v>
      </c>
      <c r="T263" s="46">
        <f t="shared" ca="1" si="68"/>
        <v>57</v>
      </c>
      <c r="X263" s="74">
        <f t="shared" ca="1" si="69"/>
        <v>1.8879564687421908</v>
      </c>
      <c r="Y263" s="75">
        <f t="shared" ca="1" si="70"/>
        <v>1.8879564687421908</v>
      </c>
      <c r="Z263" s="74">
        <f t="shared" ca="1" si="71"/>
        <v>6.6058556061344573</v>
      </c>
      <c r="AA263" s="76">
        <f t="shared" ca="1" si="72"/>
        <v>1887.9564687421907</v>
      </c>
      <c r="AB263" s="76">
        <f t="shared" ca="1" si="73"/>
        <v>6605.855606134457</v>
      </c>
    </row>
    <row r="264" spans="1:28" x14ac:dyDescent="0.25">
      <c r="A264" s="2">
        <f t="shared" si="74"/>
        <v>10</v>
      </c>
      <c r="B264" s="16">
        <f ca="1">VLOOKUP(A264,PERIODS!$O$4:$P$33,2,FALSE)</f>
        <v>3.3000000000000002E-2</v>
      </c>
      <c r="C264" s="15"/>
      <c r="D264" s="18">
        <v>250</v>
      </c>
      <c r="E264" s="34">
        <f t="shared" ca="1" si="76"/>
        <v>24524.150309574452</v>
      </c>
      <c r="F264" s="34">
        <f t="shared" ca="1" si="58"/>
        <v>3300</v>
      </c>
      <c r="G264" s="69">
        <f t="shared" ca="1" si="62"/>
        <v>0</v>
      </c>
      <c r="H264" s="34">
        <f t="shared" ca="1" si="63"/>
        <v>435.58504311258514</v>
      </c>
      <c r="I264" s="34">
        <f t="shared" ca="1" si="64"/>
        <v>3735.585043112585</v>
      </c>
      <c r="J264" s="18">
        <f ca="1">SUM(INDIRECT(ADDRESS(ROW(F264),COLUMN(F264),4)):INDIRECT(ADDRESS(ROW(F264)+N$5-1,COLUMN(F264),4)))</f>
        <v>23100</v>
      </c>
      <c r="K264" s="18">
        <f t="shared" ca="1" si="65"/>
        <v>0</v>
      </c>
      <c r="L264" s="18">
        <f t="shared" ca="1" si="75"/>
        <v>0</v>
      </c>
      <c r="M264" s="18">
        <f t="shared" ca="1" si="59"/>
        <v>0</v>
      </c>
      <c r="N264" s="34">
        <f t="shared" ca="1" si="66"/>
        <v>20788.565266461868</v>
      </c>
      <c r="P264" s="18">
        <f t="shared" ca="1" si="60"/>
        <v>435.58504311258514</v>
      </c>
      <c r="Q264" s="47">
        <f ca="1">SUM(L$15:L264)-SUM(M$15:M264)</f>
        <v>0</v>
      </c>
      <c r="R264" s="47" t="str">
        <f t="shared" ca="1" si="61"/>
        <v>M267</v>
      </c>
      <c r="S264" s="40">
        <f t="shared" ca="1" si="67"/>
        <v>0</v>
      </c>
      <c r="T264" s="46">
        <f t="shared" ca="1" si="68"/>
        <v>66</v>
      </c>
      <c r="X264" s="74">
        <f t="shared" ca="1" si="69"/>
        <v>0.43558504311258517</v>
      </c>
      <c r="Y264" s="75">
        <f t="shared" ca="1" si="70"/>
        <v>0.43558504311258517</v>
      </c>
      <c r="Z264" s="74">
        <f t="shared" ca="1" si="71"/>
        <v>1.5458671934012043</v>
      </c>
      <c r="AA264" s="76">
        <f t="shared" ca="1" si="72"/>
        <v>435.58504311258514</v>
      </c>
      <c r="AB264" s="76">
        <f t="shared" ca="1" si="73"/>
        <v>1545.8671934012043</v>
      </c>
    </row>
    <row r="265" spans="1:28" x14ac:dyDescent="0.25">
      <c r="A265" s="2">
        <f t="shared" si="74"/>
        <v>11</v>
      </c>
      <c r="B265" s="16">
        <f ca="1">VLOOKUP(A265,PERIODS!$O$4:$P$33,2,FALSE)</f>
        <v>3.3000000000000002E-2</v>
      </c>
      <c r="C265" s="15"/>
      <c r="D265" s="18">
        <v>251</v>
      </c>
      <c r="E265" s="34">
        <f t="shared" ca="1" si="76"/>
        <v>20788.565266461868</v>
      </c>
      <c r="F265" s="34">
        <f t="shared" ca="1" si="58"/>
        <v>3300</v>
      </c>
      <c r="G265" s="69">
        <f t="shared" ca="1" si="62"/>
        <v>0</v>
      </c>
      <c r="H265" s="34">
        <f t="shared" ca="1" si="63"/>
        <v>1637.9665693480476</v>
      </c>
      <c r="I265" s="34">
        <f t="shared" ca="1" si="64"/>
        <v>4937.9665693480474</v>
      </c>
      <c r="J265" s="18">
        <f ca="1">SUM(INDIRECT(ADDRESS(ROW(F265),COLUMN(F265),4)):INDIRECT(ADDRESS(ROW(F265)+N$5-1,COLUMN(F265),4)))</f>
        <v>23300</v>
      </c>
      <c r="K265" s="18">
        <f t="shared" ca="1" si="65"/>
        <v>16350</v>
      </c>
      <c r="L265" s="18">
        <f t="shared" ca="1" si="75"/>
        <v>16350</v>
      </c>
      <c r="M265" s="18">
        <f t="shared" ca="1" si="59"/>
        <v>0</v>
      </c>
      <c r="N265" s="34">
        <f t="shared" ca="1" si="66"/>
        <v>15850.598697113821</v>
      </c>
      <c r="P265" s="18">
        <f t="shared" ca="1" si="60"/>
        <v>1637.9665693480476</v>
      </c>
      <c r="Q265" s="47">
        <f ca="1">SUM(L$15:L265)-SUM(M$15:M265)</f>
        <v>16350</v>
      </c>
      <c r="R265" s="47" t="str">
        <f t="shared" ca="1" si="61"/>
        <v>M268</v>
      </c>
      <c r="S265" s="40">
        <f t="shared" ca="1" si="67"/>
        <v>0</v>
      </c>
      <c r="T265" s="46">
        <f t="shared" ca="1" si="68"/>
        <v>44</v>
      </c>
      <c r="X265" s="74">
        <f t="shared" ca="1" si="69"/>
        <v>1.6379665693480476</v>
      </c>
      <c r="Y265" s="75">
        <f t="shared" ca="1" si="70"/>
        <v>1.6379665693480476</v>
      </c>
      <c r="Z265" s="74">
        <f t="shared" ca="1" si="71"/>
        <v>5.1446974832132399</v>
      </c>
      <c r="AA265" s="76">
        <f t="shared" ca="1" si="72"/>
        <v>1637.9665693480476</v>
      </c>
      <c r="AB265" s="76">
        <f t="shared" ca="1" si="73"/>
        <v>5144.69748321324</v>
      </c>
    </row>
    <row r="266" spans="1:28" x14ac:dyDescent="0.25">
      <c r="A266" s="2">
        <f t="shared" si="74"/>
        <v>12</v>
      </c>
      <c r="B266" s="16">
        <f ca="1">VLOOKUP(A266,PERIODS!$O$4:$P$33,2,FALSE)</f>
        <v>3.3000000000000002E-2</v>
      </c>
      <c r="C266" s="15"/>
      <c r="D266" s="18">
        <v>252</v>
      </c>
      <c r="E266" s="34">
        <f t="shared" ca="1" si="76"/>
        <v>15850.598697113821</v>
      </c>
      <c r="F266" s="34">
        <f t="shared" ca="1" si="58"/>
        <v>3300</v>
      </c>
      <c r="G266" s="69">
        <f t="shared" ca="1" si="62"/>
        <v>0</v>
      </c>
      <c r="H266" s="34">
        <f t="shared" ca="1" si="63"/>
        <v>229.85854947908928</v>
      </c>
      <c r="I266" s="34">
        <f t="shared" ca="1" si="64"/>
        <v>3529.8585494790891</v>
      </c>
      <c r="J266" s="18">
        <f ca="1">SUM(INDIRECT(ADDRESS(ROW(F266),COLUMN(F266),4)):INDIRECT(ADDRESS(ROW(F266)+N$5-1,COLUMN(F266),4)))</f>
        <v>23500</v>
      </c>
      <c r="K266" s="18">
        <f t="shared" ca="1" si="65"/>
        <v>16350</v>
      </c>
      <c r="L266" s="18">
        <f t="shared" ca="1" si="75"/>
        <v>0</v>
      </c>
      <c r="M266" s="18">
        <f t="shared" ca="1" si="59"/>
        <v>0</v>
      </c>
      <c r="N266" s="34">
        <f t="shared" ca="1" si="66"/>
        <v>12320.740147634731</v>
      </c>
      <c r="P266" s="18">
        <f t="shared" ca="1" si="60"/>
        <v>229.85854947908928</v>
      </c>
      <c r="Q266" s="47">
        <f ca="1">SUM(L$15:L266)-SUM(M$15:M266)</f>
        <v>16350</v>
      </c>
      <c r="R266" s="47" t="str">
        <f t="shared" ca="1" si="61"/>
        <v>M269</v>
      </c>
      <c r="S266" s="40">
        <f t="shared" ca="1" si="67"/>
        <v>0</v>
      </c>
      <c r="T266" s="46">
        <f t="shared" ca="1" si="68"/>
        <v>92</v>
      </c>
      <c r="X266" s="74">
        <f t="shared" ca="1" si="69"/>
        <v>0.22985854947908926</v>
      </c>
      <c r="Y266" s="75">
        <f t="shared" ca="1" si="70"/>
        <v>0.22985854947908926</v>
      </c>
      <c r="Z266" s="74">
        <f t="shared" ca="1" si="71"/>
        <v>1.2584219928930531</v>
      </c>
      <c r="AA266" s="76">
        <f t="shared" ca="1" si="72"/>
        <v>229.85854947908928</v>
      </c>
      <c r="AB266" s="76">
        <f t="shared" ca="1" si="73"/>
        <v>1258.4219928930531</v>
      </c>
    </row>
    <row r="267" spans="1:28" x14ac:dyDescent="0.25">
      <c r="A267" s="2">
        <f t="shared" si="74"/>
        <v>13</v>
      </c>
      <c r="B267" s="16">
        <f ca="1">VLOOKUP(A267,PERIODS!$O$4:$P$33,2,FALSE)</f>
        <v>3.3000000000000002E-2</v>
      </c>
      <c r="C267" s="15"/>
      <c r="D267" s="18">
        <v>253</v>
      </c>
      <c r="E267" s="34">
        <f t="shared" ca="1" si="76"/>
        <v>12320.740147634731</v>
      </c>
      <c r="F267" s="34">
        <f t="shared" ca="1" si="58"/>
        <v>3300</v>
      </c>
      <c r="G267" s="69">
        <f t="shared" ca="1" si="62"/>
        <v>0</v>
      </c>
      <c r="H267" s="34">
        <f t="shared" ca="1" si="63"/>
        <v>-649.45260301506619</v>
      </c>
      <c r="I267" s="34">
        <f t="shared" ca="1" si="64"/>
        <v>2650.5473969849336</v>
      </c>
      <c r="J267" s="18">
        <f ca="1">SUM(INDIRECT(ADDRESS(ROW(F267),COLUMN(F267),4)):INDIRECT(ADDRESS(ROW(F267)+N$5-1,COLUMN(F267),4)))</f>
        <v>23700</v>
      </c>
      <c r="K267" s="18">
        <f t="shared" ca="1" si="65"/>
        <v>16350</v>
      </c>
      <c r="L267" s="18">
        <f t="shared" ca="1" si="75"/>
        <v>0</v>
      </c>
      <c r="M267" s="18">
        <f t="shared" ca="1" si="59"/>
        <v>0</v>
      </c>
      <c r="N267" s="34">
        <f t="shared" ca="1" si="66"/>
        <v>9670.1927506497977</v>
      </c>
      <c r="P267" s="18">
        <f t="shared" ca="1" si="60"/>
        <v>649.45260301506619</v>
      </c>
      <c r="Q267" s="47">
        <f ca="1">SUM(L$15:L267)-SUM(M$15:M267)</f>
        <v>16350</v>
      </c>
      <c r="R267" s="47" t="str">
        <f t="shared" ca="1" si="61"/>
        <v>M270</v>
      </c>
      <c r="S267" s="40">
        <f t="shared" ca="1" si="67"/>
        <v>0</v>
      </c>
      <c r="T267" s="46">
        <f t="shared" ca="1" si="68"/>
        <v>16</v>
      </c>
      <c r="X267" s="74">
        <f t="shared" ca="1" si="69"/>
        <v>-0.64945260301506624</v>
      </c>
      <c r="Y267" s="75">
        <f t="shared" ca="1" si="70"/>
        <v>-0.64945260301506624</v>
      </c>
      <c r="Z267" s="74">
        <f t="shared" ca="1" si="71"/>
        <v>0.52233162127328692</v>
      </c>
      <c r="AA267" s="76">
        <f t="shared" ca="1" si="72"/>
        <v>-649.45260301506619</v>
      </c>
      <c r="AB267" s="76">
        <f t="shared" ca="1" si="73"/>
        <v>522.33162127328694</v>
      </c>
    </row>
    <row r="268" spans="1:28" x14ac:dyDescent="0.25">
      <c r="A268" s="2">
        <f t="shared" si="74"/>
        <v>14</v>
      </c>
      <c r="B268" s="16">
        <f ca="1">VLOOKUP(A268,PERIODS!$O$4:$P$33,2,FALSE)</f>
        <v>3.3000000000000002E-2</v>
      </c>
      <c r="C268" s="15"/>
      <c r="D268" s="18">
        <v>254</v>
      </c>
      <c r="E268" s="34">
        <f t="shared" ca="1" si="76"/>
        <v>9670.1927506497977</v>
      </c>
      <c r="F268" s="34">
        <f t="shared" ca="1" si="58"/>
        <v>3300</v>
      </c>
      <c r="G268" s="69">
        <f t="shared" ca="1" si="62"/>
        <v>0</v>
      </c>
      <c r="H268" s="34">
        <f t="shared" ca="1" si="63"/>
        <v>-464.05826855433065</v>
      </c>
      <c r="I268" s="34">
        <f t="shared" ca="1" si="64"/>
        <v>2835.9417314456696</v>
      </c>
      <c r="J268" s="18">
        <f ca="1">SUM(INDIRECT(ADDRESS(ROW(F268),COLUMN(F268),4)):INDIRECT(ADDRESS(ROW(F268)+N$5-1,COLUMN(F268),4)))</f>
        <v>23900</v>
      </c>
      <c r="K268" s="18">
        <f t="shared" ca="1" si="65"/>
        <v>0</v>
      </c>
      <c r="L268" s="18">
        <f t="shared" ca="1" si="75"/>
        <v>0</v>
      </c>
      <c r="M268" s="18">
        <f t="shared" ca="1" si="59"/>
        <v>16350</v>
      </c>
      <c r="N268" s="34">
        <f t="shared" ca="1" si="66"/>
        <v>23184.25101920413</v>
      </c>
      <c r="P268" s="18">
        <f t="shared" ca="1" si="60"/>
        <v>464.05826855433065</v>
      </c>
      <c r="Q268" s="47">
        <f ca="1">SUM(L$15:L268)-SUM(M$15:M268)</f>
        <v>0</v>
      </c>
      <c r="R268" s="47" t="str">
        <f t="shared" ca="1" si="61"/>
        <v>M271</v>
      </c>
      <c r="S268" s="40">
        <f t="shared" ca="1" si="67"/>
        <v>0</v>
      </c>
      <c r="T268" s="46">
        <f t="shared" ca="1" si="68"/>
        <v>32</v>
      </c>
      <c r="X268" s="74">
        <f t="shared" ca="1" si="69"/>
        <v>-0.46405826855433063</v>
      </c>
      <c r="Y268" s="75">
        <f t="shared" ca="1" si="70"/>
        <v>-0.46405826855433063</v>
      </c>
      <c r="Z268" s="74">
        <f t="shared" ca="1" si="71"/>
        <v>0.62872691839113981</v>
      </c>
      <c r="AA268" s="76">
        <f t="shared" ca="1" si="72"/>
        <v>-464.05826855433065</v>
      </c>
      <c r="AB268" s="76">
        <f t="shared" ca="1" si="73"/>
        <v>628.72691839113986</v>
      </c>
    </row>
    <row r="269" spans="1:28" x14ac:dyDescent="0.25">
      <c r="A269" s="2">
        <f t="shared" si="74"/>
        <v>15</v>
      </c>
      <c r="B269" s="16">
        <f ca="1">VLOOKUP(A269,PERIODS!$O$4:$P$33,2,FALSE)</f>
        <v>3.3000000000000002E-2</v>
      </c>
      <c r="C269" s="15"/>
      <c r="D269" s="18">
        <v>255</v>
      </c>
      <c r="E269" s="34">
        <f t="shared" ca="1" si="76"/>
        <v>23184.25101920413</v>
      </c>
      <c r="F269" s="34">
        <f t="shared" ca="1" si="58"/>
        <v>3300</v>
      </c>
      <c r="G269" s="69">
        <f t="shared" ca="1" si="62"/>
        <v>0</v>
      </c>
      <c r="H269" s="34">
        <f t="shared" ca="1" si="63"/>
        <v>1959.9639845400536</v>
      </c>
      <c r="I269" s="34">
        <f t="shared" ca="1" si="64"/>
        <v>5259.9639845400534</v>
      </c>
      <c r="J269" s="18">
        <f ca="1">SUM(INDIRECT(ADDRESS(ROW(F269),COLUMN(F269),4)):INDIRECT(ADDRESS(ROW(F269)+N$5-1,COLUMN(F269),4)))</f>
        <v>24100</v>
      </c>
      <c r="K269" s="18">
        <f t="shared" ca="1" si="65"/>
        <v>16350</v>
      </c>
      <c r="L269" s="18">
        <f t="shared" ca="1" si="75"/>
        <v>16350</v>
      </c>
      <c r="M269" s="18">
        <f t="shared" ca="1" si="59"/>
        <v>0</v>
      </c>
      <c r="N269" s="34">
        <f t="shared" ca="1" si="66"/>
        <v>17924.287034664078</v>
      </c>
      <c r="P269" s="18">
        <f t="shared" ca="1" si="60"/>
        <v>1959.9639845400536</v>
      </c>
      <c r="Q269" s="47">
        <f ca="1">SUM(L$15:L269)-SUM(M$15:M269)</f>
        <v>16350</v>
      </c>
      <c r="R269" s="47" t="str">
        <f t="shared" ca="1" si="61"/>
        <v>M272</v>
      </c>
      <c r="S269" s="40">
        <f t="shared" ca="1" si="67"/>
        <v>0</v>
      </c>
      <c r="T269" s="46">
        <f t="shared" ca="1" si="68"/>
        <v>80</v>
      </c>
      <c r="X269" s="74">
        <f t="shared" ca="1" si="69"/>
        <v>2.0049356972066201</v>
      </c>
      <c r="Y269" s="75">
        <f t="shared" ca="1" si="70"/>
        <v>1.9599639845400536</v>
      </c>
      <c r="Z269" s="74">
        <f t="shared" ca="1" si="71"/>
        <v>7.0990713842313315</v>
      </c>
      <c r="AA269" s="76">
        <f t="shared" ca="1" si="72"/>
        <v>1959.9639845400536</v>
      </c>
      <c r="AB269" s="76">
        <f t="shared" ca="1" si="73"/>
        <v>7099.0713842313316</v>
      </c>
    </row>
    <row r="270" spans="1:28" x14ac:dyDescent="0.25">
      <c r="A270" s="2">
        <f t="shared" si="74"/>
        <v>16</v>
      </c>
      <c r="B270" s="16">
        <f ca="1">VLOOKUP(A270,PERIODS!$O$4:$P$33,2,FALSE)</f>
        <v>3.3000000000000002E-2</v>
      </c>
      <c r="C270" s="15"/>
      <c r="D270" s="18">
        <v>256</v>
      </c>
      <c r="E270" s="34">
        <f t="shared" ca="1" si="76"/>
        <v>17924.287034664078</v>
      </c>
      <c r="F270" s="34">
        <f t="shared" ca="1" si="58"/>
        <v>3300</v>
      </c>
      <c r="G270" s="69">
        <f t="shared" ca="1" si="62"/>
        <v>0</v>
      </c>
      <c r="H270" s="34">
        <f t="shared" ca="1" si="63"/>
        <v>-818.72319345629307</v>
      </c>
      <c r="I270" s="34">
        <f t="shared" ca="1" si="64"/>
        <v>2481.2768065437067</v>
      </c>
      <c r="J270" s="18">
        <f ca="1">SUM(INDIRECT(ADDRESS(ROW(F270),COLUMN(F270),4)):INDIRECT(ADDRESS(ROW(F270)+N$5-1,COLUMN(F270),4)))</f>
        <v>24300</v>
      </c>
      <c r="K270" s="18">
        <f t="shared" ca="1" si="65"/>
        <v>16350</v>
      </c>
      <c r="L270" s="18">
        <f t="shared" ca="1" si="75"/>
        <v>0</v>
      </c>
      <c r="M270" s="18">
        <f t="shared" ca="1" si="59"/>
        <v>0</v>
      </c>
      <c r="N270" s="34">
        <f t="shared" ca="1" si="66"/>
        <v>15443.010228120371</v>
      </c>
      <c r="P270" s="18">
        <f t="shared" ca="1" si="60"/>
        <v>818.72319345629307</v>
      </c>
      <c r="Q270" s="47">
        <f ca="1">SUM(L$15:L270)-SUM(M$15:M270)</f>
        <v>16350</v>
      </c>
      <c r="R270" s="47" t="str">
        <f t="shared" ca="1" si="61"/>
        <v>M273</v>
      </c>
      <c r="S270" s="40">
        <f t="shared" ca="1" si="67"/>
        <v>0</v>
      </c>
      <c r="T270" s="46">
        <f t="shared" ca="1" si="68"/>
        <v>64</v>
      </c>
      <c r="X270" s="74">
        <f t="shared" ca="1" si="69"/>
        <v>-0.81872319345629307</v>
      </c>
      <c r="Y270" s="75">
        <f t="shared" ca="1" si="70"/>
        <v>-0.81872319345629307</v>
      </c>
      <c r="Z270" s="74">
        <f t="shared" ca="1" si="71"/>
        <v>0.44099435968090783</v>
      </c>
      <c r="AA270" s="76">
        <f t="shared" ca="1" si="72"/>
        <v>-818.72319345629307</v>
      </c>
      <c r="AB270" s="76">
        <f t="shared" ca="1" si="73"/>
        <v>440.99435968090785</v>
      </c>
    </row>
    <row r="271" spans="1:28" x14ac:dyDescent="0.25">
      <c r="A271" s="2">
        <f t="shared" si="74"/>
        <v>17</v>
      </c>
      <c r="B271" s="16">
        <f ca="1">VLOOKUP(A271,PERIODS!$O$4:$P$33,2,FALSE)</f>
        <v>3.5000000000000003E-2</v>
      </c>
      <c r="C271" s="15"/>
      <c r="D271" s="18">
        <v>257</v>
      </c>
      <c r="E271" s="34">
        <f t="shared" ca="1" si="76"/>
        <v>15443.010228120371</v>
      </c>
      <c r="F271" s="34">
        <f t="shared" ref="F271:F334" ca="1" si="77">F$2*B271</f>
        <v>3500.0000000000005</v>
      </c>
      <c r="G271" s="69">
        <f t="shared" ca="1" si="62"/>
        <v>0</v>
      </c>
      <c r="H271" s="34">
        <f t="shared" ca="1" si="63"/>
        <v>102.28705316913459</v>
      </c>
      <c r="I271" s="34">
        <f t="shared" ca="1" si="64"/>
        <v>3602.2870531691351</v>
      </c>
      <c r="J271" s="18">
        <f ca="1">SUM(INDIRECT(ADDRESS(ROW(F271),COLUMN(F271),4)):INDIRECT(ADDRESS(ROW(F271)+N$5-1,COLUMN(F271),4)))</f>
        <v>24500.000000000004</v>
      </c>
      <c r="K271" s="18">
        <f t="shared" ca="1" si="65"/>
        <v>16350</v>
      </c>
      <c r="L271" s="18">
        <f t="shared" ca="1" si="75"/>
        <v>0</v>
      </c>
      <c r="M271" s="18">
        <f t="shared" ref="M271:M334" ca="1" si="78">SUMIF($R$15:$R$8014,ADDRESS(ROW(M271),COLUMN(M271),4),$L$15:$L$8014)</f>
        <v>0</v>
      </c>
      <c r="N271" s="34">
        <f t="shared" ca="1" si="66"/>
        <v>11840.723174951236</v>
      </c>
      <c r="P271" s="18">
        <f t="shared" ref="P271:P334" ca="1" si="79">ABS(H271)</f>
        <v>102.28705316913459</v>
      </c>
      <c r="Q271" s="47">
        <f ca="1">SUM(L$15:L271)-SUM(M$15:M271)</f>
        <v>16350</v>
      </c>
      <c r="R271" s="47" t="str">
        <f t="shared" ref="R271:R334" ca="1" si="80">ADDRESS(ROW(M271)+$N$3+RANDBETWEEN(-$N$4,$N$4),COLUMN(M271),4)</f>
        <v>M274</v>
      </c>
      <c r="S271" s="40">
        <f t="shared" ca="1" si="67"/>
        <v>0</v>
      </c>
      <c r="T271" s="46">
        <f t="shared" ca="1" si="68"/>
        <v>53</v>
      </c>
      <c r="X271" s="74">
        <f t="shared" ca="1" si="69"/>
        <v>0.1022870531691346</v>
      </c>
      <c r="Y271" s="75">
        <f t="shared" ca="1" si="70"/>
        <v>0.1022870531691346</v>
      </c>
      <c r="Z271" s="74">
        <f t="shared" ca="1" si="71"/>
        <v>1.1077013952912402</v>
      </c>
      <c r="AA271" s="76">
        <f t="shared" ca="1" si="72"/>
        <v>102.28705316913459</v>
      </c>
      <c r="AB271" s="76">
        <f t="shared" ca="1" si="73"/>
        <v>1107.7013952912403</v>
      </c>
    </row>
    <row r="272" spans="1:28" x14ac:dyDescent="0.25">
      <c r="A272" s="2">
        <f t="shared" si="74"/>
        <v>18</v>
      </c>
      <c r="B272" s="16">
        <f ca="1">VLOOKUP(A272,PERIODS!$O$4:$P$33,2,FALSE)</f>
        <v>3.5000000000000003E-2</v>
      </c>
      <c r="C272" s="15"/>
      <c r="D272" s="18">
        <v>258</v>
      </c>
      <c r="E272" s="34">
        <f t="shared" ca="1" si="76"/>
        <v>11840.723174951236</v>
      </c>
      <c r="F272" s="34">
        <f t="shared" ca="1" si="77"/>
        <v>3500.0000000000005</v>
      </c>
      <c r="G272" s="69">
        <f t="shared" ref="G272:G335" ca="1" si="81">((2*RAND()*$F$5)-$F$5)*E272</f>
        <v>0</v>
      </c>
      <c r="H272" s="34">
        <f t="shared" ref="H272:H335" ca="1" si="82">IF($S$3="NORM",AA272,IF($S$3="LOGNORM",AB272,0))</f>
        <v>-650.96561408859213</v>
      </c>
      <c r="I272" s="34">
        <f t="shared" ref="I272:I335" ca="1" si="83">IF(F272+H272&lt;0,0,F272+H272)</f>
        <v>2849.0343859114082</v>
      </c>
      <c r="J272" s="18">
        <f ca="1">SUM(INDIRECT(ADDRESS(ROW(F272),COLUMN(F272),4)):INDIRECT(ADDRESS(ROW(F272)+N$5-1,COLUMN(F272),4)))</f>
        <v>24500.000000000004</v>
      </c>
      <c r="K272" s="18">
        <f t="shared" ref="K272:K335" ca="1" si="84">Q272</f>
        <v>0</v>
      </c>
      <c r="L272" s="18">
        <f t="shared" ca="1" si="75"/>
        <v>0</v>
      </c>
      <c r="M272" s="18">
        <f t="shared" ca="1" si="78"/>
        <v>16350</v>
      </c>
      <c r="N272" s="34">
        <f t="shared" ref="N272:N335" ca="1" si="85">E272+G272-I272+M272-S272</f>
        <v>25341.688789039828</v>
      </c>
      <c r="P272" s="18">
        <f t="shared" ca="1" si="79"/>
        <v>650.96561408859213</v>
      </c>
      <c r="Q272" s="47">
        <f ca="1">SUM(L$15:L272)-SUM(M$15:M272)</f>
        <v>0</v>
      </c>
      <c r="R272" s="47" t="str">
        <f t="shared" ca="1" si="80"/>
        <v>M275</v>
      </c>
      <c r="S272" s="40">
        <f t="shared" ref="S272:S335" ca="1" si="86">IF(T272&gt;N$6*100,M272,0)</f>
        <v>0</v>
      </c>
      <c r="T272" s="46">
        <f t="shared" ref="T272:T335" ca="1" si="87">RANDBETWEEN(0,100)</f>
        <v>46</v>
      </c>
      <c r="X272" s="74">
        <f t="shared" ref="X272:X335" ca="1" si="88">NORMINV(RAND(),0,1)</f>
        <v>-0.6509656140885921</v>
      </c>
      <c r="Y272" s="75">
        <f t="shared" ref="Y272:Y335" ca="1" si="89">IF(AND(X272&gt;$F$6,$F$6&gt;0),$F$6,X272)</f>
        <v>-0.6509656140885921</v>
      </c>
      <c r="Z272" s="74">
        <f t="shared" ref="Z272:Z335" ca="1" si="90">EXP(Y272)</f>
        <v>0.52154192530626697</v>
      </c>
      <c r="AA272" s="76">
        <f t="shared" ref="AA272:AA335" ca="1" si="91">$F$3*Y272</f>
        <v>-650.96561408859213</v>
      </c>
      <c r="AB272" s="76">
        <f t="shared" ref="AB272:AB335" ca="1" si="92">$F$3*Z272</f>
        <v>521.54192530626699</v>
      </c>
    </row>
    <row r="273" spans="1:28" x14ac:dyDescent="0.25">
      <c r="A273" s="2">
        <f t="shared" ref="A273:A336" si="93">IF(AND(A272=12,OR(A$14="MS",A$14="M0")),1,IF(AND(A272=4,OR(A$14="WS",A$14="W0")),1,IF(AND(A272=30,OR(A$14="DS",A$14="D0")),1,A272+1)))</f>
        <v>19</v>
      </c>
      <c r="B273" s="16">
        <f ca="1">VLOOKUP(A273,PERIODS!$O$4:$P$33,2,FALSE)</f>
        <v>3.5000000000000003E-2</v>
      </c>
      <c r="C273" s="15"/>
      <c r="D273" s="18">
        <v>259</v>
      </c>
      <c r="E273" s="34">
        <f t="shared" ca="1" si="76"/>
        <v>25341.688789039828</v>
      </c>
      <c r="F273" s="34">
        <f t="shared" ca="1" si="77"/>
        <v>3500.0000000000005</v>
      </c>
      <c r="G273" s="69">
        <f t="shared" ca="1" si="81"/>
        <v>0</v>
      </c>
      <c r="H273" s="34">
        <f t="shared" ca="1" si="82"/>
        <v>503.42204770403163</v>
      </c>
      <c r="I273" s="34">
        <f t="shared" ca="1" si="83"/>
        <v>4003.4220477040321</v>
      </c>
      <c r="J273" s="18">
        <f ca="1">SUM(INDIRECT(ADDRESS(ROW(F273),COLUMN(F273),4)):INDIRECT(ADDRESS(ROW(F273)+N$5-1,COLUMN(F273),4)))</f>
        <v>24500.000000000004</v>
      </c>
      <c r="K273" s="18">
        <f t="shared" ca="1" si="84"/>
        <v>0</v>
      </c>
      <c r="L273" s="18">
        <f t="shared" ref="L273:L336" ca="1" si="94">IF((E273+K272)&lt;J273,N$2,0)</f>
        <v>0</v>
      </c>
      <c r="M273" s="18">
        <f t="shared" ca="1" si="78"/>
        <v>0</v>
      </c>
      <c r="N273" s="34">
        <f t="shared" ca="1" si="85"/>
        <v>21338.266741335796</v>
      </c>
      <c r="P273" s="18">
        <f t="shared" ca="1" si="79"/>
        <v>503.42204770403163</v>
      </c>
      <c r="Q273" s="47">
        <f ca="1">SUM(L$15:L273)-SUM(M$15:M273)</f>
        <v>0</v>
      </c>
      <c r="R273" s="47" t="str">
        <f t="shared" ca="1" si="80"/>
        <v>M276</v>
      </c>
      <c r="S273" s="40">
        <f t="shared" ca="1" si="86"/>
        <v>0</v>
      </c>
      <c r="T273" s="46">
        <f t="shared" ca="1" si="87"/>
        <v>31</v>
      </c>
      <c r="X273" s="74">
        <f t="shared" ca="1" si="88"/>
        <v>0.50342204770403165</v>
      </c>
      <c r="Y273" s="75">
        <f t="shared" ca="1" si="89"/>
        <v>0.50342204770403165</v>
      </c>
      <c r="Z273" s="74">
        <f t="shared" ca="1" si="90"/>
        <v>1.6543729381616683</v>
      </c>
      <c r="AA273" s="76">
        <f t="shared" ca="1" si="91"/>
        <v>503.42204770403163</v>
      </c>
      <c r="AB273" s="76">
        <f t="shared" ca="1" si="92"/>
        <v>1654.3729381616683</v>
      </c>
    </row>
    <row r="274" spans="1:28" x14ac:dyDescent="0.25">
      <c r="A274" s="2">
        <f t="shared" si="93"/>
        <v>20</v>
      </c>
      <c r="B274" s="16">
        <f ca="1">VLOOKUP(A274,PERIODS!$O$4:$P$33,2,FALSE)</f>
        <v>3.5000000000000003E-2</v>
      </c>
      <c r="C274" s="15"/>
      <c r="D274" s="18">
        <v>260</v>
      </c>
      <c r="E274" s="34">
        <f t="shared" ca="1" si="76"/>
        <v>21338.266741335796</v>
      </c>
      <c r="F274" s="34">
        <f t="shared" ca="1" si="77"/>
        <v>3500.0000000000005</v>
      </c>
      <c r="G274" s="69">
        <f t="shared" ca="1" si="81"/>
        <v>0</v>
      </c>
      <c r="H274" s="34">
        <f t="shared" ca="1" si="82"/>
        <v>669.62850061625522</v>
      </c>
      <c r="I274" s="34">
        <f t="shared" ca="1" si="83"/>
        <v>4169.6285006162561</v>
      </c>
      <c r="J274" s="18">
        <f ca="1">SUM(INDIRECT(ADDRESS(ROW(F274),COLUMN(F274),4)):INDIRECT(ADDRESS(ROW(F274)+N$5-1,COLUMN(F274),4)))</f>
        <v>24500.000000000004</v>
      </c>
      <c r="K274" s="18">
        <f t="shared" ca="1" si="84"/>
        <v>16350</v>
      </c>
      <c r="L274" s="18">
        <f t="shared" ca="1" si="94"/>
        <v>16350</v>
      </c>
      <c r="M274" s="18">
        <f t="shared" ca="1" si="78"/>
        <v>0</v>
      </c>
      <c r="N274" s="34">
        <f t="shared" ca="1" si="85"/>
        <v>17168.638240719541</v>
      </c>
      <c r="P274" s="18">
        <f t="shared" ca="1" si="79"/>
        <v>669.62850061625522</v>
      </c>
      <c r="Q274" s="47">
        <f ca="1">SUM(L$15:L274)-SUM(M$15:M274)</f>
        <v>16350</v>
      </c>
      <c r="R274" s="47" t="str">
        <f t="shared" ca="1" si="80"/>
        <v>M277</v>
      </c>
      <c r="S274" s="40">
        <f t="shared" ca="1" si="86"/>
        <v>0</v>
      </c>
      <c r="T274" s="46">
        <f t="shared" ca="1" si="87"/>
        <v>78</v>
      </c>
      <c r="X274" s="74">
        <f t="shared" ca="1" si="88"/>
        <v>0.66962850061625523</v>
      </c>
      <c r="Y274" s="75">
        <f t="shared" ca="1" si="89"/>
        <v>0.66962850061625523</v>
      </c>
      <c r="Z274" s="74">
        <f t="shared" ca="1" si="90"/>
        <v>1.9535114575128318</v>
      </c>
      <c r="AA274" s="76">
        <f t="shared" ca="1" si="91"/>
        <v>669.62850061625522</v>
      </c>
      <c r="AB274" s="76">
        <f t="shared" ca="1" si="92"/>
        <v>1953.5114575128318</v>
      </c>
    </row>
    <row r="275" spans="1:28" x14ac:dyDescent="0.25">
      <c r="A275" s="2">
        <f t="shared" si="93"/>
        <v>21</v>
      </c>
      <c r="B275" s="16">
        <f ca="1">VLOOKUP(A275,PERIODS!$O$4:$P$33,2,FALSE)</f>
        <v>3.5000000000000003E-2</v>
      </c>
      <c r="C275" s="15"/>
      <c r="D275" s="18">
        <v>261</v>
      </c>
      <c r="E275" s="34">
        <f t="shared" ca="1" si="76"/>
        <v>17168.638240719541</v>
      </c>
      <c r="F275" s="34">
        <f t="shared" ca="1" si="77"/>
        <v>3500.0000000000005</v>
      </c>
      <c r="G275" s="69">
        <f t="shared" ca="1" si="81"/>
        <v>0</v>
      </c>
      <c r="H275" s="34">
        <f t="shared" ca="1" si="82"/>
        <v>-368.15570127849759</v>
      </c>
      <c r="I275" s="34">
        <f t="shared" ca="1" si="83"/>
        <v>3131.844298721503</v>
      </c>
      <c r="J275" s="18">
        <f ca="1">SUM(INDIRECT(ADDRESS(ROW(F275),COLUMN(F275),4)):INDIRECT(ADDRESS(ROW(F275)+N$5-1,COLUMN(F275),4)))</f>
        <v>24500.000000000004</v>
      </c>
      <c r="K275" s="18">
        <f t="shared" ca="1" si="84"/>
        <v>16350</v>
      </c>
      <c r="L275" s="18">
        <f t="shared" ca="1" si="94"/>
        <v>0</v>
      </c>
      <c r="M275" s="18">
        <f t="shared" ca="1" si="78"/>
        <v>0</v>
      </c>
      <c r="N275" s="34">
        <f t="shared" ca="1" si="85"/>
        <v>14036.793941998039</v>
      </c>
      <c r="P275" s="18">
        <f t="shared" ca="1" si="79"/>
        <v>368.15570127849759</v>
      </c>
      <c r="Q275" s="47">
        <f ca="1">SUM(L$15:L275)-SUM(M$15:M275)</f>
        <v>16350</v>
      </c>
      <c r="R275" s="47" t="str">
        <f t="shared" ca="1" si="80"/>
        <v>M278</v>
      </c>
      <c r="S275" s="40">
        <f t="shared" ca="1" si="86"/>
        <v>0</v>
      </c>
      <c r="T275" s="46">
        <f t="shared" ca="1" si="87"/>
        <v>84</v>
      </c>
      <c r="X275" s="74">
        <f t="shared" ca="1" si="88"/>
        <v>-0.36815570127849756</v>
      </c>
      <c r="Y275" s="75">
        <f t="shared" ca="1" si="89"/>
        <v>-0.36815570127849756</v>
      </c>
      <c r="Z275" s="74">
        <f t="shared" ca="1" si="90"/>
        <v>0.69200942654769571</v>
      </c>
      <c r="AA275" s="76">
        <f t="shared" ca="1" si="91"/>
        <v>-368.15570127849759</v>
      </c>
      <c r="AB275" s="76">
        <f t="shared" ca="1" si="92"/>
        <v>692.00942654769574</v>
      </c>
    </row>
    <row r="276" spans="1:28" x14ac:dyDescent="0.25">
      <c r="A276" s="2">
        <f t="shared" si="93"/>
        <v>22</v>
      </c>
      <c r="B276" s="16">
        <f ca="1">VLOOKUP(A276,PERIODS!$O$4:$P$33,2,FALSE)</f>
        <v>3.5000000000000003E-2</v>
      </c>
      <c r="C276" s="15"/>
      <c r="D276" s="18">
        <v>262</v>
      </c>
      <c r="E276" s="34">
        <f t="shared" ca="1" si="76"/>
        <v>14036.793941998039</v>
      </c>
      <c r="F276" s="34">
        <f t="shared" ca="1" si="77"/>
        <v>3500.0000000000005</v>
      </c>
      <c r="G276" s="69">
        <f t="shared" ca="1" si="81"/>
        <v>0</v>
      </c>
      <c r="H276" s="34">
        <f t="shared" ca="1" si="82"/>
        <v>-1404.6786992428044</v>
      </c>
      <c r="I276" s="34">
        <f t="shared" ca="1" si="83"/>
        <v>2095.3213007571958</v>
      </c>
      <c r="J276" s="18">
        <f ca="1">SUM(INDIRECT(ADDRESS(ROW(F276),COLUMN(F276),4)):INDIRECT(ADDRESS(ROW(F276)+N$5-1,COLUMN(F276),4)))</f>
        <v>25000.000000000004</v>
      </c>
      <c r="K276" s="18">
        <f t="shared" ca="1" si="84"/>
        <v>16350</v>
      </c>
      <c r="L276" s="18">
        <f t="shared" ca="1" si="94"/>
        <v>0</v>
      </c>
      <c r="M276" s="18">
        <f t="shared" ca="1" si="78"/>
        <v>0</v>
      </c>
      <c r="N276" s="34">
        <f t="shared" ca="1" si="85"/>
        <v>11941.472641240844</v>
      </c>
      <c r="P276" s="18">
        <f t="shared" ca="1" si="79"/>
        <v>1404.6786992428044</v>
      </c>
      <c r="Q276" s="47">
        <f ca="1">SUM(L$15:L276)-SUM(M$15:M276)</f>
        <v>16350</v>
      </c>
      <c r="R276" s="47" t="str">
        <f t="shared" ca="1" si="80"/>
        <v>M279</v>
      </c>
      <c r="S276" s="40">
        <f t="shared" ca="1" si="86"/>
        <v>0</v>
      </c>
      <c r="T276" s="46">
        <f t="shared" ca="1" si="87"/>
        <v>54</v>
      </c>
      <c r="X276" s="74">
        <f t="shared" ca="1" si="88"/>
        <v>-1.4046786992428044</v>
      </c>
      <c r="Y276" s="75">
        <f t="shared" ca="1" si="89"/>
        <v>-1.4046786992428044</v>
      </c>
      <c r="Z276" s="74">
        <f t="shared" ca="1" si="90"/>
        <v>0.24544590574044509</v>
      </c>
      <c r="AA276" s="76">
        <f t="shared" ca="1" si="91"/>
        <v>-1404.6786992428044</v>
      </c>
      <c r="AB276" s="76">
        <f t="shared" ca="1" si="92"/>
        <v>245.44590574044508</v>
      </c>
    </row>
    <row r="277" spans="1:28" x14ac:dyDescent="0.25">
      <c r="A277" s="2">
        <f t="shared" si="93"/>
        <v>23</v>
      </c>
      <c r="B277" s="16">
        <f ca="1">VLOOKUP(A277,PERIODS!$O$4:$P$33,2,FALSE)</f>
        <v>3.5000000000000003E-2</v>
      </c>
      <c r="C277" s="15"/>
      <c r="D277" s="18">
        <v>263</v>
      </c>
      <c r="E277" s="34">
        <f t="shared" ca="1" si="76"/>
        <v>11941.472641240844</v>
      </c>
      <c r="F277" s="34">
        <f t="shared" ca="1" si="77"/>
        <v>3500.0000000000005</v>
      </c>
      <c r="G277" s="69">
        <f t="shared" ca="1" si="81"/>
        <v>0</v>
      </c>
      <c r="H277" s="34">
        <f t="shared" ca="1" si="82"/>
        <v>-71.809456907887679</v>
      </c>
      <c r="I277" s="34">
        <f t="shared" ca="1" si="83"/>
        <v>3428.1905430921129</v>
      </c>
      <c r="J277" s="18">
        <f ca="1">SUM(INDIRECT(ADDRESS(ROW(F277),COLUMN(F277),4)):INDIRECT(ADDRESS(ROW(F277)+N$5-1,COLUMN(F277),4)))</f>
        <v>25500.000000000004</v>
      </c>
      <c r="K277" s="18">
        <f t="shared" ca="1" si="84"/>
        <v>0</v>
      </c>
      <c r="L277" s="18">
        <f t="shared" ca="1" si="94"/>
        <v>0</v>
      </c>
      <c r="M277" s="18">
        <f t="shared" ca="1" si="78"/>
        <v>16350</v>
      </c>
      <c r="N277" s="34">
        <f t="shared" ca="1" si="85"/>
        <v>24863.282098148731</v>
      </c>
      <c r="P277" s="18">
        <f t="shared" ca="1" si="79"/>
        <v>71.809456907887679</v>
      </c>
      <c r="Q277" s="47">
        <f ca="1">SUM(L$15:L277)-SUM(M$15:M277)</f>
        <v>0</v>
      </c>
      <c r="R277" s="47" t="str">
        <f t="shared" ca="1" si="80"/>
        <v>M280</v>
      </c>
      <c r="S277" s="40">
        <f t="shared" ca="1" si="86"/>
        <v>0</v>
      </c>
      <c r="T277" s="46">
        <f t="shared" ca="1" si="87"/>
        <v>22</v>
      </c>
      <c r="X277" s="74">
        <f t="shared" ca="1" si="88"/>
        <v>-7.1809456907887675E-2</v>
      </c>
      <c r="Y277" s="75">
        <f t="shared" ca="1" si="89"/>
        <v>-7.1809456907887675E-2</v>
      </c>
      <c r="Z277" s="74">
        <f t="shared" ca="1" si="90"/>
        <v>0.9307082189387117</v>
      </c>
      <c r="AA277" s="76">
        <f t="shared" ca="1" si="91"/>
        <v>-71.809456907887679</v>
      </c>
      <c r="AB277" s="76">
        <f t="shared" ca="1" si="92"/>
        <v>930.70821893871175</v>
      </c>
    </row>
    <row r="278" spans="1:28" x14ac:dyDescent="0.25">
      <c r="A278" s="2">
        <f t="shared" si="93"/>
        <v>24</v>
      </c>
      <c r="B278" s="16">
        <f ca="1">VLOOKUP(A278,PERIODS!$O$4:$P$33,2,FALSE)</f>
        <v>3.5000000000000003E-2</v>
      </c>
      <c r="C278" s="15"/>
      <c r="D278" s="18">
        <v>264</v>
      </c>
      <c r="E278" s="34">
        <f t="shared" ca="1" si="76"/>
        <v>24863.282098148731</v>
      </c>
      <c r="F278" s="34">
        <f t="shared" ca="1" si="77"/>
        <v>3500.0000000000005</v>
      </c>
      <c r="G278" s="69">
        <f t="shared" ca="1" si="81"/>
        <v>0</v>
      </c>
      <c r="H278" s="34">
        <f t="shared" ca="1" si="82"/>
        <v>1070.5267749800473</v>
      </c>
      <c r="I278" s="34">
        <f t="shared" ca="1" si="83"/>
        <v>4570.5267749800478</v>
      </c>
      <c r="J278" s="18">
        <f ca="1">SUM(INDIRECT(ADDRESS(ROW(F278),COLUMN(F278),4)):INDIRECT(ADDRESS(ROW(F278)+N$5-1,COLUMN(F278),4)))</f>
        <v>26000</v>
      </c>
      <c r="K278" s="18">
        <f t="shared" ca="1" si="84"/>
        <v>16350</v>
      </c>
      <c r="L278" s="18">
        <f t="shared" ca="1" si="94"/>
        <v>16350</v>
      </c>
      <c r="M278" s="18">
        <f t="shared" ca="1" si="78"/>
        <v>0</v>
      </c>
      <c r="N278" s="34">
        <f t="shared" ca="1" si="85"/>
        <v>20292.755323168683</v>
      </c>
      <c r="P278" s="18">
        <f t="shared" ca="1" si="79"/>
        <v>1070.5267749800473</v>
      </c>
      <c r="Q278" s="47">
        <f ca="1">SUM(L$15:L278)-SUM(M$15:M278)</f>
        <v>16350</v>
      </c>
      <c r="R278" s="47" t="str">
        <f t="shared" ca="1" si="80"/>
        <v>M281</v>
      </c>
      <c r="S278" s="40">
        <f t="shared" ca="1" si="86"/>
        <v>0</v>
      </c>
      <c r="T278" s="46">
        <f t="shared" ca="1" si="87"/>
        <v>93</v>
      </c>
      <c r="X278" s="74">
        <f t="shared" ca="1" si="88"/>
        <v>1.0705267749800473</v>
      </c>
      <c r="Y278" s="75">
        <f t="shared" ca="1" si="89"/>
        <v>1.0705267749800473</v>
      </c>
      <c r="Z278" s="74">
        <f t="shared" ca="1" si="90"/>
        <v>2.9169156535230316</v>
      </c>
      <c r="AA278" s="76">
        <f t="shared" ca="1" si="91"/>
        <v>1070.5267749800473</v>
      </c>
      <c r="AB278" s="76">
        <f t="shared" ca="1" si="92"/>
        <v>2916.9156535230318</v>
      </c>
    </row>
    <row r="279" spans="1:28" x14ac:dyDescent="0.25">
      <c r="A279" s="2">
        <f t="shared" si="93"/>
        <v>25</v>
      </c>
      <c r="B279" s="16">
        <f ca="1">VLOOKUP(A279,PERIODS!$O$4:$P$33,2,FALSE)</f>
        <v>3.5000000000000003E-2</v>
      </c>
      <c r="C279" s="15"/>
      <c r="D279" s="18">
        <v>265</v>
      </c>
      <c r="E279" s="34">
        <f t="shared" ca="1" si="76"/>
        <v>20292.755323168683</v>
      </c>
      <c r="F279" s="34">
        <f t="shared" ca="1" si="77"/>
        <v>3500.0000000000005</v>
      </c>
      <c r="G279" s="69">
        <f t="shared" ca="1" si="81"/>
        <v>0</v>
      </c>
      <c r="H279" s="34">
        <f t="shared" ca="1" si="82"/>
        <v>-333.36336713174643</v>
      </c>
      <c r="I279" s="34">
        <f t="shared" ca="1" si="83"/>
        <v>3166.6366328682539</v>
      </c>
      <c r="J279" s="18">
        <f ca="1">SUM(INDIRECT(ADDRESS(ROW(F279),COLUMN(F279),4)):INDIRECT(ADDRESS(ROW(F279)+N$5-1,COLUMN(F279),4)))</f>
        <v>24900</v>
      </c>
      <c r="K279" s="18">
        <f t="shared" ca="1" si="84"/>
        <v>16350</v>
      </c>
      <c r="L279" s="18">
        <f t="shared" ca="1" si="94"/>
        <v>0</v>
      </c>
      <c r="M279" s="18">
        <f t="shared" ca="1" si="78"/>
        <v>0</v>
      </c>
      <c r="N279" s="34">
        <f t="shared" ca="1" si="85"/>
        <v>17126.118690300431</v>
      </c>
      <c r="P279" s="18">
        <f t="shared" ca="1" si="79"/>
        <v>333.36336713174643</v>
      </c>
      <c r="Q279" s="47">
        <f ca="1">SUM(L$15:L279)-SUM(M$15:M279)</f>
        <v>16350</v>
      </c>
      <c r="R279" s="47" t="str">
        <f t="shared" ca="1" si="80"/>
        <v>M282</v>
      </c>
      <c r="S279" s="40">
        <f t="shared" ca="1" si="86"/>
        <v>0</v>
      </c>
      <c r="T279" s="46">
        <f t="shared" ca="1" si="87"/>
        <v>100</v>
      </c>
      <c r="X279" s="74">
        <f t="shared" ca="1" si="88"/>
        <v>-0.33336336713174641</v>
      </c>
      <c r="Y279" s="75">
        <f t="shared" ca="1" si="89"/>
        <v>-0.33336336713174641</v>
      </c>
      <c r="Z279" s="74">
        <f t="shared" ca="1" si="90"/>
        <v>0.71650979074001364</v>
      </c>
      <c r="AA279" s="76">
        <f t="shared" ca="1" si="91"/>
        <v>-333.36336713174643</v>
      </c>
      <c r="AB279" s="76">
        <f t="shared" ca="1" si="92"/>
        <v>716.50979074001361</v>
      </c>
    </row>
    <row r="280" spans="1:28" x14ac:dyDescent="0.25">
      <c r="A280" s="2">
        <f t="shared" si="93"/>
        <v>26</v>
      </c>
      <c r="B280" s="16">
        <f ca="1">VLOOKUP(A280,PERIODS!$O$4:$P$33,2,FALSE)</f>
        <v>3.5000000000000003E-2</v>
      </c>
      <c r="C280" s="15"/>
      <c r="D280" s="18">
        <v>266</v>
      </c>
      <c r="E280" s="34">
        <f t="shared" ca="1" si="76"/>
        <v>17126.118690300431</v>
      </c>
      <c r="F280" s="34">
        <f t="shared" ca="1" si="77"/>
        <v>3500.0000000000005</v>
      </c>
      <c r="G280" s="69">
        <f t="shared" ca="1" si="81"/>
        <v>0</v>
      </c>
      <c r="H280" s="34">
        <f t="shared" ca="1" si="82"/>
        <v>780.25945386909291</v>
      </c>
      <c r="I280" s="34">
        <f t="shared" ca="1" si="83"/>
        <v>4280.2594538690937</v>
      </c>
      <c r="J280" s="18">
        <f ca="1">SUM(INDIRECT(ADDRESS(ROW(F280),COLUMN(F280),4)):INDIRECT(ADDRESS(ROW(F280)+N$5-1,COLUMN(F280),4)))</f>
        <v>23900</v>
      </c>
      <c r="K280" s="18">
        <f t="shared" ca="1" si="84"/>
        <v>16350</v>
      </c>
      <c r="L280" s="18">
        <f t="shared" ca="1" si="94"/>
        <v>0</v>
      </c>
      <c r="M280" s="18">
        <f t="shared" ca="1" si="78"/>
        <v>0</v>
      </c>
      <c r="N280" s="34">
        <f t="shared" ca="1" si="85"/>
        <v>12845.859236431337</v>
      </c>
      <c r="P280" s="18">
        <f t="shared" ca="1" si="79"/>
        <v>780.25945386909291</v>
      </c>
      <c r="Q280" s="47">
        <f ca="1">SUM(L$15:L280)-SUM(M$15:M280)</f>
        <v>16350</v>
      </c>
      <c r="R280" s="47" t="str">
        <f t="shared" ca="1" si="80"/>
        <v>M283</v>
      </c>
      <c r="S280" s="40">
        <f t="shared" ca="1" si="86"/>
        <v>0</v>
      </c>
      <c r="T280" s="46">
        <f t="shared" ca="1" si="87"/>
        <v>41</v>
      </c>
      <c r="X280" s="74">
        <f t="shared" ca="1" si="88"/>
        <v>0.7802594538690929</v>
      </c>
      <c r="Y280" s="75">
        <f t="shared" ca="1" si="89"/>
        <v>0.7802594538690929</v>
      </c>
      <c r="Z280" s="74">
        <f t="shared" ca="1" si="90"/>
        <v>2.1820383303484858</v>
      </c>
      <c r="AA280" s="76">
        <f t="shared" ca="1" si="91"/>
        <v>780.25945386909291</v>
      </c>
      <c r="AB280" s="76">
        <f t="shared" ca="1" si="92"/>
        <v>2182.0383303484859</v>
      </c>
    </row>
    <row r="281" spans="1:28" x14ac:dyDescent="0.25">
      <c r="A281" s="2">
        <f t="shared" si="93"/>
        <v>27</v>
      </c>
      <c r="B281" s="16">
        <f ca="1">VLOOKUP(A281,PERIODS!$O$4:$P$33,2,FALSE)</f>
        <v>3.5000000000000003E-2</v>
      </c>
      <c r="C281" s="15"/>
      <c r="D281" s="18">
        <v>267</v>
      </c>
      <c r="E281" s="34">
        <f t="shared" ca="1" si="76"/>
        <v>12845.859236431337</v>
      </c>
      <c r="F281" s="34">
        <f t="shared" ca="1" si="77"/>
        <v>3500.0000000000005</v>
      </c>
      <c r="G281" s="69">
        <f t="shared" ca="1" si="81"/>
        <v>0</v>
      </c>
      <c r="H281" s="34">
        <f t="shared" ca="1" si="82"/>
        <v>-108.48183954633258</v>
      </c>
      <c r="I281" s="34">
        <f t="shared" ca="1" si="83"/>
        <v>3391.5181604536679</v>
      </c>
      <c r="J281" s="18">
        <f ca="1">SUM(INDIRECT(ADDRESS(ROW(F281),COLUMN(F281),4)):INDIRECT(ADDRESS(ROW(F281)+N$5-1,COLUMN(F281),4)))</f>
        <v>22900</v>
      </c>
      <c r="K281" s="18">
        <f t="shared" ca="1" si="84"/>
        <v>0</v>
      </c>
      <c r="L281" s="18">
        <f t="shared" ca="1" si="94"/>
        <v>0</v>
      </c>
      <c r="M281" s="18">
        <f t="shared" ca="1" si="78"/>
        <v>16350</v>
      </c>
      <c r="N281" s="34">
        <f t="shared" ca="1" si="85"/>
        <v>25804.341075977667</v>
      </c>
      <c r="P281" s="18">
        <f t="shared" ca="1" si="79"/>
        <v>108.48183954633258</v>
      </c>
      <c r="Q281" s="47">
        <f ca="1">SUM(L$15:L281)-SUM(M$15:M281)</f>
        <v>0</v>
      </c>
      <c r="R281" s="47" t="str">
        <f t="shared" ca="1" si="80"/>
        <v>M284</v>
      </c>
      <c r="S281" s="40">
        <f t="shared" ca="1" si="86"/>
        <v>0</v>
      </c>
      <c r="T281" s="46">
        <f t="shared" ca="1" si="87"/>
        <v>58</v>
      </c>
      <c r="X281" s="74">
        <f t="shared" ca="1" si="88"/>
        <v>-0.10848183954633259</v>
      </c>
      <c r="Y281" s="75">
        <f t="shared" ca="1" si="89"/>
        <v>-0.10848183954633259</v>
      </c>
      <c r="Z281" s="74">
        <f t="shared" ca="1" si="90"/>
        <v>0.89719518814066834</v>
      </c>
      <c r="AA281" s="76">
        <f t="shared" ca="1" si="91"/>
        <v>-108.48183954633258</v>
      </c>
      <c r="AB281" s="76">
        <f t="shared" ca="1" si="92"/>
        <v>897.19518814066839</v>
      </c>
    </row>
    <row r="282" spans="1:28" x14ac:dyDescent="0.25">
      <c r="A282" s="2">
        <f t="shared" si="93"/>
        <v>28</v>
      </c>
      <c r="B282" s="16">
        <f ca="1">VLOOKUP(A282,PERIODS!$O$4:$P$33,2,FALSE)</f>
        <v>0.04</v>
      </c>
      <c r="C282" s="15"/>
      <c r="D282" s="18">
        <v>268</v>
      </c>
      <c r="E282" s="34">
        <f t="shared" ca="1" si="76"/>
        <v>25804.341075977667</v>
      </c>
      <c r="F282" s="34">
        <f t="shared" ca="1" si="77"/>
        <v>4000</v>
      </c>
      <c r="G282" s="69">
        <f t="shared" ca="1" si="81"/>
        <v>0</v>
      </c>
      <c r="H282" s="34">
        <f t="shared" ca="1" si="82"/>
        <v>-77.697716091888665</v>
      </c>
      <c r="I282" s="34">
        <f t="shared" ca="1" si="83"/>
        <v>3922.3022839081113</v>
      </c>
      <c r="J282" s="18">
        <f ca="1">SUM(INDIRECT(ADDRESS(ROW(F282),COLUMN(F282),4)):INDIRECT(ADDRESS(ROW(F282)+N$5-1,COLUMN(F282),4)))</f>
        <v>21900</v>
      </c>
      <c r="K282" s="18">
        <f t="shared" ca="1" si="84"/>
        <v>0</v>
      </c>
      <c r="L282" s="18">
        <f t="shared" ca="1" si="94"/>
        <v>0</v>
      </c>
      <c r="M282" s="18">
        <f t="shared" ca="1" si="78"/>
        <v>0</v>
      </c>
      <c r="N282" s="34">
        <f t="shared" ca="1" si="85"/>
        <v>21882.038792069558</v>
      </c>
      <c r="P282" s="18">
        <f t="shared" ca="1" si="79"/>
        <v>77.697716091888665</v>
      </c>
      <c r="Q282" s="47">
        <f ca="1">SUM(L$15:L282)-SUM(M$15:M282)</f>
        <v>0</v>
      </c>
      <c r="R282" s="47" t="str">
        <f t="shared" ca="1" si="80"/>
        <v>M285</v>
      </c>
      <c r="S282" s="40">
        <f t="shared" ca="1" si="86"/>
        <v>0</v>
      </c>
      <c r="T282" s="46">
        <f t="shared" ca="1" si="87"/>
        <v>85</v>
      </c>
      <c r="X282" s="74">
        <f t="shared" ca="1" si="88"/>
        <v>-7.7697716091888663E-2</v>
      </c>
      <c r="Y282" s="75">
        <f t="shared" ca="1" si="89"/>
        <v>-7.7697716091888663E-2</v>
      </c>
      <c r="Z282" s="74">
        <f t="shared" ca="1" si="90"/>
        <v>0.92524407066908898</v>
      </c>
      <c r="AA282" s="76">
        <f t="shared" ca="1" si="91"/>
        <v>-77.697716091888665</v>
      </c>
      <c r="AB282" s="76">
        <f t="shared" ca="1" si="92"/>
        <v>925.24407066908896</v>
      </c>
    </row>
    <row r="283" spans="1:28" x14ac:dyDescent="0.25">
      <c r="A283" s="2">
        <f t="shared" si="93"/>
        <v>29</v>
      </c>
      <c r="B283" s="16">
        <f ca="1">VLOOKUP(A283,PERIODS!$O$4:$P$33,2,FALSE)</f>
        <v>0.04</v>
      </c>
      <c r="C283" s="15"/>
      <c r="D283" s="18">
        <v>269</v>
      </c>
      <c r="E283" s="34">
        <f t="shared" ca="1" si="76"/>
        <v>21882.038792069558</v>
      </c>
      <c r="F283" s="34">
        <f t="shared" ca="1" si="77"/>
        <v>4000</v>
      </c>
      <c r="G283" s="69">
        <f t="shared" ca="1" si="81"/>
        <v>0</v>
      </c>
      <c r="H283" s="34">
        <f t="shared" ca="1" si="82"/>
        <v>-1147.8652022787924</v>
      </c>
      <c r="I283" s="34">
        <f t="shared" ca="1" si="83"/>
        <v>2852.1347977212076</v>
      </c>
      <c r="J283" s="18">
        <f ca="1">SUM(INDIRECT(ADDRESS(ROW(F283),COLUMN(F283),4)):INDIRECT(ADDRESS(ROW(F283)+N$5-1,COLUMN(F283),4)))</f>
        <v>21200</v>
      </c>
      <c r="K283" s="18">
        <f t="shared" ca="1" si="84"/>
        <v>0</v>
      </c>
      <c r="L283" s="18">
        <f t="shared" ca="1" si="94"/>
        <v>0</v>
      </c>
      <c r="M283" s="18">
        <f t="shared" ca="1" si="78"/>
        <v>0</v>
      </c>
      <c r="N283" s="34">
        <f t="shared" ca="1" si="85"/>
        <v>19029.903994348351</v>
      </c>
      <c r="P283" s="18">
        <f t="shared" ca="1" si="79"/>
        <v>1147.8652022787924</v>
      </c>
      <c r="Q283" s="47">
        <f ca="1">SUM(L$15:L283)-SUM(M$15:M283)</f>
        <v>0</v>
      </c>
      <c r="R283" s="47" t="str">
        <f t="shared" ca="1" si="80"/>
        <v>M286</v>
      </c>
      <c r="S283" s="40">
        <f t="shared" ca="1" si="86"/>
        <v>0</v>
      </c>
      <c r="T283" s="46">
        <f t="shared" ca="1" si="87"/>
        <v>72</v>
      </c>
      <c r="X283" s="74">
        <f t="shared" ca="1" si="88"/>
        <v>-1.1478652022787923</v>
      </c>
      <c r="Y283" s="75">
        <f t="shared" ca="1" si="89"/>
        <v>-1.1478652022787923</v>
      </c>
      <c r="Z283" s="74">
        <f t="shared" ca="1" si="90"/>
        <v>0.31731344686055829</v>
      </c>
      <c r="AA283" s="76">
        <f t="shared" ca="1" si="91"/>
        <v>-1147.8652022787924</v>
      </c>
      <c r="AB283" s="76">
        <f t="shared" ca="1" si="92"/>
        <v>317.31344686055832</v>
      </c>
    </row>
    <row r="284" spans="1:28" x14ac:dyDescent="0.25">
      <c r="A284" s="2">
        <f t="shared" si="93"/>
        <v>30</v>
      </c>
      <c r="B284" s="16">
        <f ca="1">VLOOKUP(A284,PERIODS!$O$4:$P$33,2,FALSE)</f>
        <v>0.04</v>
      </c>
      <c r="C284" s="15"/>
      <c r="D284" s="18">
        <v>270</v>
      </c>
      <c r="E284" s="34">
        <f t="shared" ca="1" si="76"/>
        <v>19029.903994348351</v>
      </c>
      <c r="F284" s="34">
        <f t="shared" ca="1" si="77"/>
        <v>4000</v>
      </c>
      <c r="G284" s="69">
        <f t="shared" ca="1" si="81"/>
        <v>0</v>
      </c>
      <c r="H284" s="34">
        <f t="shared" ca="1" si="82"/>
        <v>908.51849503803828</v>
      </c>
      <c r="I284" s="34">
        <f t="shared" ca="1" si="83"/>
        <v>4908.5184950380381</v>
      </c>
      <c r="J284" s="18">
        <f ca="1">SUM(INDIRECT(ADDRESS(ROW(F284),COLUMN(F284),4)):INDIRECT(ADDRESS(ROW(F284)+N$5-1,COLUMN(F284),4)))</f>
        <v>20500</v>
      </c>
      <c r="K284" s="18">
        <f t="shared" ca="1" si="84"/>
        <v>16350</v>
      </c>
      <c r="L284" s="18">
        <f t="shared" ca="1" si="94"/>
        <v>16350</v>
      </c>
      <c r="M284" s="18">
        <f t="shared" ca="1" si="78"/>
        <v>0</v>
      </c>
      <c r="N284" s="34">
        <f t="shared" ca="1" si="85"/>
        <v>14121.385499310312</v>
      </c>
      <c r="P284" s="18">
        <f t="shared" ca="1" si="79"/>
        <v>908.51849503803828</v>
      </c>
      <c r="Q284" s="47">
        <f ca="1">SUM(L$15:L284)-SUM(M$15:M284)</f>
        <v>16350</v>
      </c>
      <c r="R284" s="47" t="str">
        <f t="shared" ca="1" si="80"/>
        <v>M287</v>
      </c>
      <c r="S284" s="40">
        <f t="shared" ca="1" si="86"/>
        <v>0</v>
      </c>
      <c r="T284" s="46">
        <f t="shared" ca="1" si="87"/>
        <v>59</v>
      </c>
      <c r="X284" s="74">
        <f t="shared" ca="1" si="88"/>
        <v>0.90851849503803828</v>
      </c>
      <c r="Y284" s="75">
        <f t="shared" ca="1" si="89"/>
        <v>0.90851849503803828</v>
      </c>
      <c r="Z284" s="74">
        <f t="shared" ca="1" si="90"/>
        <v>2.4806447222449091</v>
      </c>
      <c r="AA284" s="76">
        <f t="shared" ca="1" si="91"/>
        <v>908.51849503803828</v>
      </c>
      <c r="AB284" s="76">
        <f t="shared" ca="1" si="92"/>
        <v>2480.6447222449092</v>
      </c>
    </row>
    <row r="285" spans="1:28" x14ac:dyDescent="0.25">
      <c r="A285" s="2">
        <f t="shared" si="93"/>
        <v>1</v>
      </c>
      <c r="B285" s="16">
        <f ca="1">VLOOKUP(A285,PERIODS!$O$4:$P$33,2,FALSE)</f>
        <v>2.4E-2</v>
      </c>
      <c r="C285" s="15"/>
      <c r="D285" s="18">
        <v>271</v>
      </c>
      <c r="E285" s="34">
        <f t="shared" ca="1" si="76"/>
        <v>14121.385499310312</v>
      </c>
      <c r="F285" s="34">
        <f t="shared" ca="1" si="77"/>
        <v>2400</v>
      </c>
      <c r="G285" s="69">
        <f t="shared" ca="1" si="81"/>
        <v>0</v>
      </c>
      <c r="H285" s="34">
        <f t="shared" ca="1" si="82"/>
        <v>-802.57231018290815</v>
      </c>
      <c r="I285" s="34">
        <f t="shared" ca="1" si="83"/>
        <v>1597.427689817092</v>
      </c>
      <c r="J285" s="18">
        <f ca="1">SUM(INDIRECT(ADDRESS(ROW(F285),COLUMN(F285),4)):INDIRECT(ADDRESS(ROW(F285)+N$5-1,COLUMN(F285),4)))</f>
        <v>19800</v>
      </c>
      <c r="K285" s="18">
        <f t="shared" ca="1" si="84"/>
        <v>16350</v>
      </c>
      <c r="L285" s="18">
        <f t="shared" ca="1" si="94"/>
        <v>0</v>
      </c>
      <c r="M285" s="18">
        <f t="shared" ca="1" si="78"/>
        <v>0</v>
      </c>
      <c r="N285" s="34">
        <f t="shared" ca="1" si="85"/>
        <v>12523.95780949322</v>
      </c>
      <c r="P285" s="18">
        <f t="shared" ca="1" si="79"/>
        <v>802.57231018290815</v>
      </c>
      <c r="Q285" s="47">
        <f ca="1">SUM(L$15:L285)-SUM(M$15:M285)</f>
        <v>16350</v>
      </c>
      <c r="R285" s="47" t="str">
        <f t="shared" ca="1" si="80"/>
        <v>M288</v>
      </c>
      <c r="S285" s="40">
        <f t="shared" ca="1" si="86"/>
        <v>0</v>
      </c>
      <c r="T285" s="46">
        <f t="shared" ca="1" si="87"/>
        <v>81</v>
      </c>
      <c r="X285" s="74">
        <f t="shared" ca="1" si="88"/>
        <v>-0.8025723101829082</v>
      </c>
      <c r="Y285" s="75">
        <f t="shared" ca="1" si="89"/>
        <v>-0.8025723101829082</v>
      </c>
      <c r="Z285" s="74">
        <f t="shared" ca="1" si="90"/>
        <v>0.44817463592891843</v>
      </c>
      <c r="AA285" s="76">
        <f t="shared" ca="1" si="91"/>
        <v>-802.57231018290815</v>
      </c>
      <c r="AB285" s="76">
        <f t="shared" ca="1" si="92"/>
        <v>448.17463592891841</v>
      </c>
    </row>
    <row r="286" spans="1:28" x14ac:dyDescent="0.25">
      <c r="A286" s="2">
        <f t="shared" si="93"/>
        <v>2</v>
      </c>
      <c r="B286" s="16">
        <f ca="1">VLOOKUP(A286,PERIODS!$O$4:$P$33,2,FALSE)</f>
        <v>2.5000000000000001E-2</v>
      </c>
      <c r="C286" s="15"/>
      <c r="D286" s="18">
        <v>272</v>
      </c>
      <c r="E286" s="34">
        <f t="shared" ca="1" si="76"/>
        <v>12523.95780949322</v>
      </c>
      <c r="F286" s="34">
        <f t="shared" ca="1" si="77"/>
        <v>2500</v>
      </c>
      <c r="G286" s="69">
        <f t="shared" ca="1" si="81"/>
        <v>0</v>
      </c>
      <c r="H286" s="34">
        <f t="shared" ca="1" si="82"/>
        <v>-778.95713778112872</v>
      </c>
      <c r="I286" s="34">
        <f t="shared" ca="1" si="83"/>
        <v>1721.0428622188713</v>
      </c>
      <c r="J286" s="18">
        <f ca="1">SUM(INDIRECT(ADDRESS(ROW(F286),COLUMN(F286),4)):INDIRECT(ADDRESS(ROW(F286)+N$5-1,COLUMN(F286),4)))</f>
        <v>20700</v>
      </c>
      <c r="K286" s="18">
        <f t="shared" ca="1" si="84"/>
        <v>16350</v>
      </c>
      <c r="L286" s="18">
        <f t="shared" ca="1" si="94"/>
        <v>0</v>
      </c>
      <c r="M286" s="18">
        <f t="shared" ca="1" si="78"/>
        <v>0</v>
      </c>
      <c r="N286" s="34">
        <f t="shared" ca="1" si="85"/>
        <v>10802.914947274348</v>
      </c>
      <c r="P286" s="18">
        <f t="shared" ca="1" si="79"/>
        <v>778.95713778112872</v>
      </c>
      <c r="Q286" s="47">
        <f ca="1">SUM(L$15:L286)-SUM(M$15:M286)</f>
        <v>16350</v>
      </c>
      <c r="R286" s="47" t="str">
        <f t="shared" ca="1" si="80"/>
        <v>M289</v>
      </c>
      <c r="S286" s="40">
        <f t="shared" ca="1" si="86"/>
        <v>0</v>
      </c>
      <c r="T286" s="46">
        <f t="shared" ca="1" si="87"/>
        <v>35</v>
      </c>
      <c r="X286" s="74">
        <f t="shared" ca="1" si="88"/>
        <v>-0.77895713778112874</v>
      </c>
      <c r="Y286" s="75">
        <f t="shared" ca="1" si="89"/>
        <v>-0.77895713778112874</v>
      </c>
      <c r="Z286" s="74">
        <f t="shared" ca="1" si="90"/>
        <v>0.45888431497438137</v>
      </c>
      <c r="AA286" s="76">
        <f t="shared" ca="1" si="91"/>
        <v>-778.95713778112872</v>
      </c>
      <c r="AB286" s="76">
        <f t="shared" ca="1" si="92"/>
        <v>458.88431497438137</v>
      </c>
    </row>
    <row r="287" spans="1:28" x14ac:dyDescent="0.25">
      <c r="A287" s="2">
        <f t="shared" si="93"/>
        <v>3</v>
      </c>
      <c r="B287" s="16">
        <f ca="1">VLOOKUP(A287,PERIODS!$O$4:$P$33,2,FALSE)</f>
        <v>2.5000000000000001E-2</v>
      </c>
      <c r="C287" s="15"/>
      <c r="D287" s="18">
        <v>273</v>
      </c>
      <c r="E287" s="34">
        <f t="shared" ca="1" si="76"/>
        <v>10802.914947274348</v>
      </c>
      <c r="F287" s="34">
        <f t="shared" ca="1" si="77"/>
        <v>2500</v>
      </c>
      <c r="G287" s="69">
        <f t="shared" ca="1" si="81"/>
        <v>0</v>
      </c>
      <c r="H287" s="34">
        <f t="shared" ca="1" si="82"/>
        <v>63.41671398077024</v>
      </c>
      <c r="I287" s="34">
        <f t="shared" ca="1" si="83"/>
        <v>2563.4167139807701</v>
      </c>
      <c r="J287" s="18">
        <f ca="1">SUM(INDIRECT(ADDRESS(ROW(F287),COLUMN(F287),4)):INDIRECT(ADDRESS(ROW(F287)+N$5-1,COLUMN(F287),4)))</f>
        <v>21500</v>
      </c>
      <c r="K287" s="18">
        <f t="shared" ca="1" si="84"/>
        <v>0</v>
      </c>
      <c r="L287" s="18">
        <f t="shared" ca="1" si="94"/>
        <v>0</v>
      </c>
      <c r="M287" s="18">
        <f t="shared" ca="1" si="78"/>
        <v>16350</v>
      </c>
      <c r="N287" s="34">
        <f t="shared" ca="1" si="85"/>
        <v>8239.498233293576</v>
      </c>
      <c r="P287" s="18">
        <f t="shared" ca="1" si="79"/>
        <v>63.41671398077024</v>
      </c>
      <c r="Q287" s="47">
        <f ca="1">SUM(L$15:L287)-SUM(M$15:M287)</f>
        <v>0</v>
      </c>
      <c r="R287" s="47" t="str">
        <f t="shared" ca="1" si="80"/>
        <v>M290</v>
      </c>
      <c r="S287" s="40">
        <f t="shared" ca="1" si="86"/>
        <v>16350</v>
      </c>
      <c r="T287" s="46">
        <f t="shared" ca="1" si="87"/>
        <v>99</v>
      </c>
      <c r="X287" s="74">
        <f t="shared" ca="1" si="88"/>
        <v>6.3416713980770242E-2</v>
      </c>
      <c r="Y287" s="75">
        <f t="shared" ca="1" si="89"/>
        <v>6.3416713980770242E-2</v>
      </c>
      <c r="Z287" s="74">
        <f t="shared" ca="1" si="90"/>
        <v>1.0654707432891986</v>
      </c>
      <c r="AA287" s="76">
        <f t="shared" ca="1" si="91"/>
        <v>63.41671398077024</v>
      </c>
      <c r="AB287" s="76">
        <f t="shared" ca="1" si="92"/>
        <v>1065.4707432891985</v>
      </c>
    </row>
    <row r="288" spans="1:28" x14ac:dyDescent="0.25">
      <c r="A288" s="2">
        <f t="shared" si="93"/>
        <v>4</v>
      </c>
      <c r="B288" s="16">
        <f ca="1">VLOOKUP(A288,PERIODS!$O$4:$P$33,2,FALSE)</f>
        <v>2.5000000000000001E-2</v>
      </c>
      <c r="C288" s="15"/>
      <c r="D288" s="18">
        <v>274</v>
      </c>
      <c r="E288" s="34">
        <f t="shared" ca="1" si="76"/>
        <v>8239.498233293576</v>
      </c>
      <c r="F288" s="34">
        <f t="shared" ca="1" si="77"/>
        <v>2500</v>
      </c>
      <c r="G288" s="69">
        <f t="shared" ca="1" si="81"/>
        <v>0</v>
      </c>
      <c r="H288" s="34">
        <f t="shared" ca="1" si="82"/>
        <v>603.47615269309301</v>
      </c>
      <c r="I288" s="34">
        <f t="shared" ca="1" si="83"/>
        <v>3103.4761526930929</v>
      </c>
      <c r="J288" s="18">
        <f ca="1">SUM(INDIRECT(ADDRESS(ROW(F288),COLUMN(F288),4)):INDIRECT(ADDRESS(ROW(F288)+N$5-1,COLUMN(F288),4)))</f>
        <v>22300</v>
      </c>
      <c r="K288" s="18">
        <f t="shared" ca="1" si="84"/>
        <v>16350</v>
      </c>
      <c r="L288" s="18">
        <f t="shared" ca="1" si="94"/>
        <v>16350</v>
      </c>
      <c r="M288" s="18">
        <f t="shared" ca="1" si="78"/>
        <v>0</v>
      </c>
      <c r="N288" s="34">
        <f t="shared" ca="1" si="85"/>
        <v>5136.0220806004836</v>
      </c>
      <c r="P288" s="18">
        <f t="shared" ca="1" si="79"/>
        <v>603.47615269309301</v>
      </c>
      <c r="Q288" s="47">
        <f ca="1">SUM(L$15:L288)-SUM(M$15:M288)</f>
        <v>16350</v>
      </c>
      <c r="R288" s="47" t="str">
        <f t="shared" ca="1" si="80"/>
        <v>M291</v>
      </c>
      <c r="S288" s="40">
        <f t="shared" ca="1" si="86"/>
        <v>0</v>
      </c>
      <c r="T288" s="46">
        <f t="shared" ca="1" si="87"/>
        <v>49</v>
      </c>
      <c r="X288" s="74">
        <f t="shared" ca="1" si="88"/>
        <v>0.60347615269309296</v>
      </c>
      <c r="Y288" s="75">
        <f t="shared" ca="1" si="89"/>
        <v>0.60347615269309296</v>
      </c>
      <c r="Z288" s="74">
        <f t="shared" ca="1" si="90"/>
        <v>1.8284637852445089</v>
      </c>
      <c r="AA288" s="76">
        <f t="shared" ca="1" si="91"/>
        <v>603.47615269309301</v>
      </c>
      <c r="AB288" s="76">
        <f t="shared" ca="1" si="92"/>
        <v>1828.4637852445089</v>
      </c>
    </row>
    <row r="289" spans="1:28" x14ac:dyDescent="0.25">
      <c r="A289" s="2">
        <f t="shared" si="93"/>
        <v>5</v>
      </c>
      <c r="B289" s="16">
        <f ca="1">VLOOKUP(A289,PERIODS!$O$4:$P$33,2,FALSE)</f>
        <v>3.3000000000000002E-2</v>
      </c>
      <c r="C289" s="15"/>
      <c r="D289" s="18">
        <v>275</v>
      </c>
      <c r="E289" s="34">
        <f t="shared" ca="1" si="76"/>
        <v>5136.0220806004836</v>
      </c>
      <c r="F289" s="34">
        <f t="shared" ca="1" si="77"/>
        <v>3300</v>
      </c>
      <c r="G289" s="69">
        <f t="shared" ca="1" si="81"/>
        <v>0</v>
      </c>
      <c r="H289" s="34">
        <f t="shared" ca="1" si="82"/>
        <v>576.06975816112652</v>
      </c>
      <c r="I289" s="34">
        <f t="shared" ca="1" si="83"/>
        <v>3876.0697581611266</v>
      </c>
      <c r="J289" s="18">
        <f ca="1">SUM(INDIRECT(ADDRESS(ROW(F289),COLUMN(F289),4)):INDIRECT(ADDRESS(ROW(F289)+N$5-1,COLUMN(F289),4)))</f>
        <v>23100</v>
      </c>
      <c r="K289" s="18">
        <f t="shared" ca="1" si="84"/>
        <v>32700</v>
      </c>
      <c r="L289" s="18">
        <f t="shared" ca="1" si="94"/>
        <v>16350</v>
      </c>
      <c r="M289" s="18">
        <f t="shared" ca="1" si="78"/>
        <v>0</v>
      </c>
      <c r="N289" s="34">
        <f t="shared" ca="1" si="85"/>
        <v>1259.952322439357</v>
      </c>
      <c r="P289" s="18">
        <f t="shared" ca="1" si="79"/>
        <v>576.06975816112652</v>
      </c>
      <c r="Q289" s="47">
        <f ca="1">SUM(L$15:L289)-SUM(M$15:M289)</f>
        <v>32700</v>
      </c>
      <c r="R289" s="47" t="str">
        <f t="shared" ca="1" si="80"/>
        <v>M292</v>
      </c>
      <c r="S289" s="40">
        <f t="shared" ca="1" si="86"/>
        <v>0</v>
      </c>
      <c r="T289" s="46">
        <f t="shared" ca="1" si="87"/>
        <v>3</v>
      </c>
      <c r="X289" s="74">
        <f t="shared" ca="1" si="88"/>
        <v>0.57606975816112649</v>
      </c>
      <c r="Y289" s="75">
        <f t="shared" ca="1" si="89"/>
        <v>0.57606975816112649</v>
      </c>
      <c r="Z289" s="74">
        <f t="shared" ca="1" si="90"/>
        <v>1.7790326440198445</v>
      </c>
      <c r="AA289" s="76">
        <f t="shared" ca="1" si="91"/>
        <v>576.06975816112652</v>
      </c>
      <c r="AB289" s="76">
        <f t="shared" ca="1" si="92"/>
        <v>1779.0326440198446</v>
      </c>
    </row>
    <row r="290" spans="1:28" x14ac:dyDescent="0.25">
      <c r="A290" s="2">
        <f t="shared" si="93"/>
        <v>6</v>
      </c>
      <c r="B290" s="16">
        <f ca="1">VLOOKUP(A290,PERIODS!$O$4:$P$33,2,FALSE)</f>
        <v>3.3000000000000002E-2</v>
      </c>
      <c r="C290" s="15"/>
      <c r="D290" s="18">
        <v>276</v>
      </c>
      <c r="E290" s="34">
        <f t="shared" ref="E290:E353" ca="1" si="95">N289</f>
        <v>1259.952322439357</v>
      </c>
      <c r="F290" s="34">
        <f t="shared" ca="1" si="77"/>
        <v>3300</v>
      </c>
      <c r="G290" s="69">
        <f t="shared" ca="1" si="81"/>
        <v>0</v>
      </c>
      <c r="H290" s="34">
        <f t="shared" ca="1" si="82"/>
        <v>691.7966421953588</v>
      </c>
      <c r="I290" s="34">
        <f t="shared" ca="1" si="83"/>
        <v>3991.7966421953588</v>
      </c>
      <c r="J290" s="18">
        <f ca="1">SUM(INDIRECT(ADDRESS(ROW(F290),COLUMN(F290),4)):INDIRECT(ADDRESS(ROW(F290)+N$5-1,COLUMN(F290),4)))</f>
        <v>23100</v>
      </c>
      <c r="K290" s="18">
        <f t="shared" ca="1" si="84"/>
        <v>32700</v>
      </c>
      <c r="L290" s="18">
        <f t="shared" ca="1" si="94"/>
        <v>0</v>
      </c>
      <c r="M290" s="18">
        <f t="shared" ca="1" si="78"/>
        <v>0</v>
      </c>
      <c r="N290" s="34">
        <f t="shared" ca="1" si="85"/>
        <v>-2731.8443197560018</v>
      </c>
      <c r="P290" s="18">
        <f t="shared" ca="1" si="79"/>
        <v>691.7966421953588</v>
      </c>
      <c r="Q290" s="47">
        <f ca="1">SUM(L$15:L290)-SUM(M$15:M290)</f>
        <v>32700</v>
      </c>
      <c r="R290" s="47" t="str">
        <f t="shared" ca="1" si="80"/>
        <v>M293</v>
      </c>
      <c r="S290" s="40">
        <f t="shared" ca="1" si="86"/>
        <v>0</v>
      </c>
      <c r="T290" s="46">
        <f t="shared" ca="1" si="87"/>
        <v>24</v>
      </c>
      <c r="X290" s="74">
        <f t="shared" ca="1" si="88"/>
        <v>0.69179664219535875</v>
      </c>
      <c r="Y290" s="75">
        <f t="shared" ca="1" si="89"/>
        <v>0.69179664219535875</v>
      </c>
      <c r="Z290" s="74">
        <f t="shared" ca="1" si="90"/>
        <v>1.9973007464038717</v>
      </c>
      <c r="AA290" s="76">
        <f t="shared" ca="1" si="91"/>
        <v>691.7966421953588</v>
      </c>
      <c r="AB290" s="76">
        <f t="shared" ca="1" si="92"/>
        <v>1997.3007464038717</v>
      </c>
    </row>
    <row r="291" spans="1:28" x14ac:dyDescent="0.25">
      <c r="A291" s="2">
        <f t="shared" si="93"/>
        <v>7</v>
      </c>
      <c r="B291" s="16">
        <f ca="1">VLOOKUP(A291,PERIODS!$O$4:$P$33,2,FALSE)</f>
        <v>3.3000000000000002E-2</v>
      </c>
      <c r="C291" s="15"/>
      <c r="D291" s="18">
        <v>277</v>
      </c>
      <c r="E291" s="34">
        <f t="shared" ca="1" si="95"/>
        <v>-2731.8443197560018</v>
      </c>
      <c r="F291" s="34">
        <f t="shared" ca="1" si="77"/>
        <v>3300</v>
      </c>
      <c r="G291" s="69">
        <f t="shared" ca="1" si="81"/>
        <v>0</v>
      </c>
      <c r="H291" s="34">
        <f t="shared" ca="1" si="82"/>
        <v>-4.4464834538483204</v>
      </c>
      <c r="I291" s="34">
        <f t="shared" ca="1" si="83"/>
        <v>3295.5535165461515</v>
      </c>
      <c r="J291" s="18">
        <f ca="1">SUM(INDIRECT(ADDRESS(ROW(F291),COLUMN(F291),4)):INDIRECT(ADDRESS(ROW(F291)+N$5-1,COLUMN(F291),4)))</f>
        <v>23100</v>
      </c>
      <c r="K291" s="18">
        <f t="shared" ca="1" si="84"/>
        <v>16350</v>
      </c>
      <c r="L291" s="18">
        <f t="shared" ca="1" si="94"/>
        <v>0</v>
      </c>
      <c r="M291" s="18">
        <f t="shared" ca="1" si="78"/>
        <v>16350</v>
      </c>
      <c r="N291" s="34">
        <f t="shared" ca="1" si="85"/>
        <v>10322.602163697848</v>
      </c>
      <c r="P291" s="18">
        <f t="shared" ca="1" si="79"/>
        <v>4.4464834538483204</v>
      </c>
      <c r="Q291" s="47">
        <f ca="1">SUM(L$15:L291)-SUM(M$15:M291)</f>
        <v>16350</v>
      </c>
      <c r="R291" s="47" t="str">
        <f t="shared" ca="1" si="80"/>
        <v>M294</v>
      </c>
      <c r="S291" s="40">
        <f t="shared" ca="1" si="86"/>
        <v>0</v>
      </c>
      <c r="T291" s="46">
        <f t="shared" ca="1" si="87"/>
        <v>86</v>
      </c>
      <c r="X291" s="74">
        <f t="shared" ca="1" si="88"/>
        <v>-4.4464834538483202E-3</v>
      </c>
      <c r="Y291" s="75">
        <f t="shared" ca="1" si="89"/>
        <v>-4.4464834538483202E-3</v>
      </c>
      <c r="Z291" s="74">
        <f t="shared" ca="1" si="90"/>
        <v>0.99556338751791396</v>
      </c>
      <c r="AA291" s="76">
        <f t="shared" ca="1" si="91"/>
        <v>-4.4464834538483204</v>
      </c>
      <c r="AB291" s="76">
        <f t="shared" ca="1" si="92"/>
        <v>995.56338751791395</v>
      </c>
    </row>
    <row r="292" spans="1:28" x14ac:dyDescent="0.25">
      <c r="A292" s="2">
        <f t="shared" si="93"/>
        <v>8</v>
      </c>
      <c r="B292" s="16">
        <f ca="1">VLOOKUP(A292,PERIODS!$O$4:$P$33,2,FALSE)</f>
        <v>3.3000000000000002E-2</v>
      </c>
      <c r="C292" s="15"/>
      <c r="D292" s="18">
        <v>278</v>
      </c>
      <c r="E292" s="34">
        <f t="shared" ca="1" si="95"/>
        <v>10322.602163697848</v>
      </c>
      <c r="F292" s="34">
        <f t="shared" ca="1" si="77"/>
        <v>3300</v>
      </c>
      <c r="G292" s="69">
        <f t="shared" ca="1" si="81"/>
        <v>0</v>
      </c>
      <c r="H292" s="34">
        <f t="shared" ca="1" si="82"/>
        <v>149.26677879985735</v>
      </c>
      <c r="I292" s="34">
        <f t="shared" ca="1" si="83"/>
        <v>3449.2667787998575</v>
      </c>
      <c r="J292" s="18">
        <f ca="1">SUM(INDIRECT(ADDRESS(ROW(F292),COLUMN(F292),4)):INDIRECT(ADDRESS(ROW(F292)+N$5-1,COLUMN(F292),4)))</f>
        <v>23100</v>
      </c>
      <c r="K292" s="18">
        <f t="shared" ca="1" si="84"/>
        <v>0</v>
      </c>
      <c r="L292" s="18">
        <f t="shared" ca="1" si="94"/>
        <v>0</v>
      </c>
      <c r="M292" s="18">
        <f t="shared" ca="1" si="78"/>
        <v>16350</v>
      </c>
      <c r="N292" s="34">
        <f t="shared" ca="1" si="85"/>
        <v>23223.33538489799</v>
      </c>
      <c r="P292" s="18">
        <f t="shared" ca="1" si="79"/>
        <v>149.26677879985735</v>
      </c>
      <c r="Q292" s="47">
        <f ca="1">SUM(L$15:L292)-SUM(M$15:M292)</f>
        <v>0</v>
      </c>
      <c r="R292" s="47" t="str">
        <f t="shared" ca="1" si="80"/>
        <v>M295</v>
      </c>
      <c r="S292" s="40">
        <f t="shared" ca="1" si="86"/>
        <v>0</v>
      </c>
      <c r="T292" s="46">
        <f t="shared" ca="1" si="87"/>
        <v>56</v>
      </c>
      <c r="X292" s="74">
        <f t="shared" ca="1" si="88"/>
        <v>0.14926677879985734</v>
      </c>
      <c r="Y292" s="75">
        <f t="shared" ca="1" si="89"/>
        <v>0.14926677879985734</v>
      </c>
      <c r="Z292" s="74">
        <f t="shared" ca="1" si="90"/>
        <v>1.1609826734629336</v>
      </c>
      <c r="AA292" s="76">
        <f t="shared" ca="1" si="91"/>
        <v>149.26677879985735</v>
      </c>
      <c r="AB292" s="76">
        <f t="shared" ca="1" si="92"/>
        <v>1160.9826734629337</v>
      </c>
    </row>
    <row r="293" spans="1:28" x14ac:dyDescent="0.25">
      <c r="A293" s="2">
        <f t="shared" si="93"/>
        <v>9</v>
      </c>
      <c r="B293" s="16">
        <f ca="1">VLOOKUP(A293,PERIODS!$O$4:$P$33,2,FALSE)</f>
        <v>3.3000000000000002E-2</v>
      </c>
      <c r="C293" s="15"/>
      <c r="D293" s="18">
        <v>279</v>
      </c>
      <c r="E293" s="34">
        <f t="shared" ca="1" si="95"/>
        <v>23223.33538489799</v>
      </c>
      <c r="F293" s="34">
        <f t="shared" ca="1" si="77"/>
        <v>3300</v>
      </c>
      <c r="G293" s="69">
        <f t="shared" ca="1" si="81"/>
        <v>0</v>
      </c>
      <c r="H293" s="34">
        <f t="shared" ca="1" si="82"/>
        <v>861.5283978684779</v>
      </c>
      <c r="I293" s="34">
        <f t="shared" ca="1" si="83"/>
        <v>4161.5283978684784</v>
      </c>
      <c r="J293" s="18">
        <f ca="1">SUM(INDIRECT(ADDRESS(ROW(F293),COLUMN(F293),4)):INDIRECT(ADDRESS(ROW(F293)+N$5-1,COLUMN(F293),4)))</f>
        <v>23100</v>
      </c>
      <c r="K293" s="18">
        <f t="shared" ca="1" si="84"/>
        <v>0</v>
      </c>
      <c r="L293" s="18">
        <f t="shared" ca="1" si="94"/>
        <v>0</v>
      </c>
      <c r="M293" s="18">
        <f t="shared" ca="1" si="78"/>
        <v>0</v>
      </c>
      <c r="N293" s="34">
        <f t="shared" ca="1" si="85"/>
        <v>19061.806987029511</v>
      </c>
      <c r="P293" s="18">
        <f t="shared" ca="1" si="79"/>
        <v>861.5283978684779</v>
      </c>
      <c r="Q293" s="47">
        <f ca="1">SUM(L$15:L293)-SUM(M$15:M293)</f>
        <v>0</v>
      </c>
      <c r="R293" s="47" t="str">
        <f t="shared" ca="1" si="80"/>
        <v>M296</v>
      </c>
      <c r="S293" s="40">
        <f t="shared" ca="1" si="86"/>
        <v>0</v>
      </c>
      <c r="T293" s="46">
        <f t="shared" ca="1" si="87"/>
        <v>68</v>
      </c>
      <c r="X293" s="74">
        <f t="shared" ca="1" si="88"/>
        <v>0.8615283978684779</v>
      </c>
      <c r="Y293" s="75">
        <f t="shared" ca="1" si="89"/>
        <v>0.8615283978684779</v>
      </c>
      <c r="Z293" s="74">
        <f t="shared" ca="1" si="90"/>
        <v>2.3667753050514193</v>
      </c>
      <c r="AA293" s="76">
        <f t="shared" ca="1" si="91"/>
        <v>861.5283978684779</v>
      </c>
      <c r="AB293" s="76">
        <f t="shared" ca="1" si="92"/>
        <v>2366.7753050514193</v>
      </c>
    </row>
    <row r="294" spans="1:28" x14ac:dyDescent="0.25">
      <c r="A294" s="2">
        <f t="shared" si="93"/>
        <v>10</v>
      </c>
      <c r="B294" s="16">
        <f ca="1">VLOOKUP(A294,PERIODS!$O$4:$P$33,2,FALSE)</f>
        <v>3.3000000000000002E-2</v>
      </c>
      <c r="C294" s="15"/>
      <c r="D294" s="18">
        <v>280</v>
      </c>
      <c r="E294" s="34">
        <f t="shared" ca="1" si="95"/>
        <v>19061.806987029511</v>
      </c>
      <c r="F294" s="34">
        <f t="shared" ca="1" si="77"/>
        <v>3300</v>
      </c>
      <c r="G294" s="69">
        <f t="shared" ca="1" si="81"/>
        <v>0</v>
      </c>
      <c r="H294" s="34">
        <f t="shared" ca="1" si="82"/>
        <v>314.16959333266988</v>
      </c>
      <c r="I294" s="34">
        <f t="shared" ca="1" si="83"/>
        <v>3614.16959333267</v>
      </c>
      <c r="J294" s="18">
        <f ca="1">SUM(INDIRECT(ADDRESS(ROW(F294),COLUMN(F294),4)):INDIRECT(ADDRESS(ROW(F294)+N$5-1,COLUMN(F294),4)))</f>
        <v>23100</v>
      </c>
      <c r="K294" s="18">
        <f t="shared" ca="1" si="84"/>
        <v>16350</v>
      </c>
      <c r="L294" s="18">
        <f t="shared" ca="1" si="94"/>
        <v>16350</v>
      </c>
      <c r="M294" s="18">
        <f t="shared" ca="1" si="78"/>
        <v>0</v>
      </c>
      <c r="N294" s="34">
        <f t="shared" ca="1" si="85"/>
        <v>15447.637393696841</v>
      </c>
      <c r="P294" s="18">
        <f t="shared" ca="1" si="79"/>
        <v>314.16959333266988</v>
      </c>
      <c r="Q294" s="47">
        <f ca="1">SUM(L$15:L294)-SUM(M$15:M294)</f>
        <v>16350</v>
      </c>
      <c r="R294" s="47" t="str">
        <f t="shared" ca="1" si="80"/>
        <v>M297</v>
      </c>
      <c r="S294" s="40">
        <f t="shared" ca="1" si="86"/>
        <v>0</v>
      </c>
      <c r="T294" s="46">
        <f t="shared" ca="1" si="87"/>
        <v>96</v>
      </c>
      <c r="X294" s="74">
        <f t="shared" ca="1" si="88"/>
        <v>0.31416959333266986</v>
      </c>
      <c r="Y294" s="75">
        <f t="shared" ca="1" si="89"/>
        <v>0.31416959333266986</v>
      </c>
      <c r="Z294" s="74">
        <f t="shared" ca="1" si="90"/>
        <v>1.369121910806901</v>
      </c>
      <c r="AA294" s="76">
        <f t="shared" ca="1" si="91"/>
        <v>314.16959333266988</v>
      </c>
      <c r="AB294" s="76">
        <f t="shared" ca="1" si="92"/>
        <v>1369.121910806901</v>
      </c>
    </row>
    <row r="295" spans="1:28" x14ac:dyDescent="0.25">
      <c r="A295" s="2">
        <f t="shared" si="93"/>
        <v>11</v>
      </c>
      <c r="B295" s="16">
        <f ca="1">VLOOKUP(A295,PERIODS!$O$4:$P$33,2,FALSE)</f>
        <v>3.3000000000000002E-2</v>
      </c>
      <c r="C295" s="15"/>
      <c r="D295" s="18">
        <v>281</v>
      </c>
      <c r="E295" s="34">
        <f t="shared" ca="1" si="95"/>
        <v>15447.637393696841</v>
      </c>
      <c r="F295" s="34">
        <f t="shared" ca="1" si="77"/>
        <v>3300</v>
      </c>
      <c r="G295" s="69">
        <f t="shared" ca="1" si="81"/>
        <v>0</v>
      </c>
      <c r="H295" s="34">
        <f t="shared" ca="1" si="82"/>
        <v>562.12280590208456</v>
      </c>
      <c r="I295" s="34">
        <f t="shared" ca="1" si="83"/>
        <v>3862.1228059020846</v>
      </c>
      <c r="J295" s="18">
        <f ca="1">SUM(INDIRECT(ADDRESS(ROW(F295),COLUMN(F295),4)):INDIRECT(ADDRESS(ROW(F295)+N$5-1,COLUMN(F295),4)))</f>
        <v>23300</v>
      </c>
      <c r="K295" s="18">
        <f t="shared" ca="1" si="84"/>
        <v>16350</v>
      </c>
      <c r="L295" s="18">
        <f t="shared" ca="1" si="94"/>
        <v>0</v>
      </c>
      <c r="M295" s="18">
        <f t="shared" ca="1" si="78"/>
        <v>0</v>
      </c>
      <c r="N295" s="34">
        <f t="shared" ca="1" si="85"/>
        <v>11585.514587794756</v>
      </c>
      <c r="P295" s="18">
        <f t="shared" ca="1" si="79"/>
        <v>562.12280590208456</v>
      </c>
      <c r="Q295" s="47">
        <f ca="1">SUM(L$15:L295)-SUM(M$15:M295)</f>
        <v>16350</v>
      </c>
      <c r="R295" s="47" t="str">
        <f t="shared" ca="1" si="80"/>
        <v>M298</v>
      </c>
      <c r="S295" s="40">
        <f t="shared" ca="1" si="86"/>
        <v>0</v>
      </c>
      <c r="T295" s="46">
        <f t="shared" ca="1" si="87"/>
        <v>1</v>
      </c>
      <c r="X295" s="74">
        <f t="shared" ca="1" si="88"/>
        <v>0.56212280590208452</v>
      </c>
      <c r="Y295" s="75">
        <f t="shared" ca="1" si="89"/>
        <v>0.56212280590208452</v>
      </c>
      <c r="Z295" s="74">
        <f t="shared" ca="1" si="90"/>
        <v>1.7543927855370187</v>
      </c>
      <c r="AA295" s="76">
        <f t="shared" ca="1" si="91"/>
        <v>562.12280590208456</v>
      </c>
      <c r="AB295" s="76">
        <f t="shared" ca="1" si="92"/>
        <v>1754.3927855370187</v>
      </c>
    </row>
    <row r="296" spans="1:28" x14ac:dyDescent="0.25">
      <c r="A296" s="2">
        <f t="shared" si="93"/>
        <v>12</v>
      </c>
      <c r="B296" s="16">
        <f ca="1">VLOOKUP(A296,PERIODS!$O$4:$P$33,2,FALSE)</f>
        <v>3.3000000000000002E-2</v>
      </c>
      <c r="C296" s="15"/>
      <c r="D296" s="18">
        <v>282</v>
      </c>
      <c r="E296" s="34">
        <f t="shared" ca="1" si="95"/>
        <v>11585.514587794756</v>
      </c>
      <c r="F296" s="34">
        <f t="shared" ca="1" si="77"/>
        <v>3300</v>
      </c>
      <c r="G296" s="69">
        <f t="shared" ca="1" si="81"/>
        <v>0</v>
      </c>
      <c r="H296" s="34">
        <f t="shared" ca="1" si="82"/>
        <v>1959.9639845400536</v>
      </c>
      <c r="I296" s="34">
        <f t="shared" ca="1" si="83"/>
        <v>5259.9639845400534</v>
      </c>
      <c r="J296" s="18">
        <f ca="1">SUM(INDIRECT(ADDRESS(ROW(F296),COLUMN(F296),4)):INDIRECT(ADDRESS(ROW(F296)+N$5-1,COLUMN(F296),4)))</f>
        <v>23500</v>
      </c>
      <c r="K296" s="18">
        <f t="shared" ca="1" si="84"/>
        <v>16350</v>
      </c>
      <c r="L296" s="18">
        <f t="shared" ca="1" si="94"/>
        <v>0</v>
      </c>
      <c r="M296" s="18">
        <f t="shared" ca="1" si="78"/>
        <v>0</v>
      </c>
      <c r="N296" s="34">
        <f t="shared" ca="1" si="85"/>
        <v>6325.5506032547028</v>
      </c>
      <c r="P296" s="18">
        <f t="shared" ca="1" si="79"/>
        <v>1959.9639845400536</v>
      </c>
      <c r="Q296" s="47">
        <f ca="1">SUM(L$15:L296)-SUM(M$15:M296)</f>
        <v>16350</v>
      </c>
      <c r="R296" s="47" t="str">
        <f t="shared" ca="1" si="80"/>
        <v>M299</v>
      </c>
      <c r="S296" s="40">
        <f t="shared" ca="1" si="86"/>
        <v>0</v>
      </c>
      <c r="T296" s="46">
        <f t="shared" ca="1" si="87"/>
        <v>60</v>
      </c>
      <c r="X296" s="74">
        <f t="shared" ca="1" si="88"/>
        <v>2.0745996810389915</v>
      </c>
      <c r="Y296" s="75">
        <f t="shared" ca="1" si="89"/>
        <v>1.9599639845400536</v>
      </c>
      <c r="Z296" s="74">
        <f t="shared" ca="1" si="90"/>
        <v>7.0990713842313315</v>
      </c>
      <c r="AA296" s="76">
        <f t="shared" ca="1" si="91"/>
        <v>1959.9639845400536</v>
      </c>
      <c r="AB296" s="76">
        <f t="shared" ca="1" si="92"/>
        <v>7099.0713842313316</v>
      </c>
    </row>
    <row r="297" spans="1:28" x14ac:dyDescent="0.25">
      <c r="A297" s="2">
        <f t="shared" si="93"/>
        <v>13</v>
      </c>
      <c r="B297" s="16">
        <f ca="1">VLOOKUP(A297,PERIODS!$O$4:$P$33,2,FALSE)</f>
        <v>3.3000000000000002E-2</v>
      </c>
      <c r="C297" s="15"/>
      <c r="D297" s="18">
        <v>283</v>
      </c>
      <c r="E297" s="34">
        <f t="shared" ca="1" si="95"/>
        <v>6325.5506032547028</v>
      </c>
      <c r="F297" s="34">
        <f t="shared" ca="1" si="77"/>
        <v>3300</v>
      </c>
      <c r="G297" s="69">
        <f t="shared" ca="1" si="81"/>
        <v>0</v>
      </c>
      <c r="H297" s="34">
        <f t="shared" ca="1" si="82"/>
        <v>57.801276675733575</v>
      </c>
      <c r="I297" s="34">
        <f t="shared" ca="1" si="83"/>
        <v>3357.8012766757338</v>
      </c>
      <c r="J297" s="18">
        <f ca="1">SUM(INDIRECT(ADDRESS(ROW(F297),COLUMN(F297),4)):INDIRECT(ADDRESS(ROW(F297)+N$5-1,COLUMN(F297),4)))</f>
        <v>23700</v>
      </c>
      <c r="K297" s="18">
        <f t="shared" ca="1" si="84"/>
        <v>16350</v>
      </c>
      <c r="L297" s="18">
        <f t="shared" ca="1" si="94"/>
        <v>16350</v>
      </c>
      <c r="M297" s="18">
        <f t="shared" ca="1" si="78"/>
        <v>16350</v>
      </c>
      <c r="N297" s="34">
        <f t="shared" ca="1" si="85"/>
        <v>19317.749326578967</v>
      </c>
      <c r="P297" s="18">
        <f t="shared" ca="1" si="79"/>
        <v>57.801276675733575</v>
      </c>
      <c r="Q297" s="47">
        <f ca="1">SUM(L$15:L297)-SUM(M$15:M297)</f>
        <v>16350</v>
      </c>
      <c r="R297" s="47" t="str">
        <f t="shared" ca="1" si="80"/>
        <v>M300</v>
      </c>
      <c r="S297" s="40">
        <f t="shared" ca="1" si="86"/>
        <v>0</v>
      </c>
      <c r="T297" s="46">
        <f t="shared" ca="1" si="87"/>
        <v>92</v>
      </c>
      <c r="X297" s="74">
        <f t="shared" ca="1" si="88"/>
        <v>5.7801276675733572E-2</v>
      </c>
      <c r="Y297" s="75">
        <f t="shared" ca="1" si="89"/>
        <v>5.7801276675733572E-2</v>
      </c>
      <c r="Z297" s="74">
        <f t="shared" ca="1" si="90"/>
        <v>1.0595044265467601</v>
      </c>
      <c r="AA297" s="76">
        <f t="shared" ca="1" si="91"/>
        <v>57.801276675733575</v>
      </c>
      <c r="AB297" s="76">
        <f t="shared" ca="1" si="92"/>
        <v>1059.5044265467602</v>
      </c>
    </row>
    <row r="298" spans="1:28" x14ac:dyDescent="0.25">
      <c r="A298" s="2">
        <f t="shared" si="93"/>
        <v>14</v>
      </c>
      <c r="B298" s="16">
        <f ca="1">VLOOKUP(A298,PERIODS!$O$4:$P$33,2,FALSE)</f>
        <v>3.3000000000000002E-2</v>
      </c>
      <c r="C298" s="15"/>
      <c r="D298" s="18">
        <v>284</v>
      </c>
      <c r="E298" s="34">
        <f t="shared" ca="1" si="95"/>
        <v>19317.749326578967</v>
      </c>
      <c r="F298" s="34">
        <f t="shared" ca="1" si="77"/>
        <v>3300</v>
      </c>
      <c r="G298" s="69">
        <f t="shared" ca="1" si="81"/>
        <v>0</v>
      </c>
      <c r="H298" s="34">
        <f t="shared" ca="1" si="82"/>
        <v>530.30877651692902</v>
      </c>
      <c r="I298" s="34">
        <f t="shared" ca="1" si="83"/>
        <v>3830.3087765169289</v>
      </c>
      <c r="J298" s="18">
        <f ca="1">SUM(INDIRECT(ADDRESS(ROW(F298),COLUMN(F298),4)):INDIRECT(ADDRESS(ROW(F298)+N$5-1,COLUMN(F298),4)))</f>
        <v>23900</v>
      </c>
      <c r="K298" s="18">
        <f t="shared" ca="1" si="84"/>
        <v>16350</v>
      </c>
      <c r="L298" s="18">
        <f t="shared" ca="1" si="94"/>
        <v>0</v>
      </c>
      <c r="M298" s="18">
        <f t="shared" ca="1" si="78"/>
        <v>0</v>
      </c>
      <c r="N298" s="34">
        <f t="shared" ca="1" si="85"/>
        <v>15487.440550062038</v>
      </c>
      <c r="P298" s="18">
        <f t="shared" ca="1" si="79"/>
        <v>530.30877651692902</v>
      </c>
      <c r="Q298" s="47">
        <f ca="1">SUM(L$15:L298)-SUM(M$15:M298)</f>
        <v>16350</v>
      </c>
      <c r="R298" s="47" t="str">
        <f t="shared" ca="1" si="80"/>
        <v>M301</v>
      </c>
      <c r="S298" s="40">
        <f t="shared" ca="1" si="86"/>
        <v>0</v>
      </c>
      <c r="T298" s="46">
        <f t="shared" ca="1" si="87"/>
        <v>1</v>
      </c>
      <c r="X298" s="74">
        <f t="shared" ca="1" si="88"/>
        <v>0.53030877651692898</v>
      </c>
      <c r="Y298" s="75">
        <f t="shared" ca="1" si="89"/>
        <v>0.53030877651692898</v>
      </c>
      <c r="Z298" s="74">
        <f t="shared" ca="1" si="90"/>
        <v>1.6994569800182391</v>
      </c>
      <c r="AA298" s="76">
        <f t="shared" ca="1" si="91"/>
        <v>530.30877651692902</v>
      </c>
      <c r="AB298" s="76">
        <f t="shared" ca="1" si="92"/>
        <v>1699.4569800182392</v>
      </c>
    </row>
    <row r="299" spans="1:28" x14ac:dyDescent="0.25">
      <c r="A299" s="2">
        <f t="shared" si="93"/>
        <v>15</v>
      </c>
      <c r="B299" s="16">
        <f ca="1">VLOOKUP(A299,PERIODS!$O$4:$P$33,2,FALSE)</f>
        <v>3.3000000000000002E-2</v>
      </c>
      <c r="C299" s="15"/>
      <c r="D299" s="18">
        <v>285</v>
      </c>
      <c r="E299" s="34">
        <f t="shared" ca="1" si="95"/>
        <v>15487.440550062038</v>
      </c>
      <c r="F299" s="34">
        <f t="shared" ca="1" si="77"/>
        <v>3300</v>
      </c>
      <c r="G299" s="69">
        <f t="shared" ca="1" si="81"/>
        <v>0</v>
      </c>
      <c r="H299" s="34">
        <f t="shared" ca="1" si="82"/>
        <v>-896.02681076706619</v>
      </c>
      <c r="I299" s="34">
        <f t="shared" ca="1" si="83"/>
        <v>2403.9731892329337</v>
      </c>
      <c r="J299" s="18">
        <f ca="1">SUM(INDIRECT(ADDRESS(ROW(F299),COLUMN(F299),4)):INDIRECT(ADDRESS(ROW(F299)+N$5-1,COLUMN(F299),4)))</f>
        <v>24100</v>
      </c>
      <c r="K299" s="18">
        <f t="shared" ca="1" si="84"/>
        <v>16350</v>
      </c>
      <c r="L299" s="18">
        <f t="shared" ca="1" si="94"/>
        <v>0</v>
      </c>
      <c r="M299" s="18">
        <f t="shared" ca="1" si="78"/>
        <v>0</v>
      </c>
      <c r="N299" s="34">
        <f t="shared" ca="1" si="85"/>
        <v>13083.467360829105</v>
      </c>
      <c r="P299" s="18">
        <f t="shared" ca="1" si="79"/>
        <v>896.02681076706619</v>
      </c>
      <c r="Q299" s="47">
        <f ca="1">SUM(L$15:L299)-SUM(M$15:M299)</f>
        <v>16350</v>
      </c>
      <c r="R299" s="47" t="str">
        <f t="shared" ca="1" si="80"/>
        <v>M302</v>
      </c>
      <c r="S299" s="40">
        <f t="shared" ca="1" si="86"/>
        <v>0</v>
      </c>
      <c r="T299" s="46">
        <f t="shared" ca="1" si="87"/>
        <v>66</v>
      </c>
      <c r="X299" s="74">
        <f t="shared" ca="1" si="88"/>
        <v>-0.89602681076706614</v>
      </c>
      <c r="Y299" s="75">
        <f t="shared" ca="1" si="89"/>
        <v>-0.89602681076706614</v>
      </c>
      <c r="Z299" s="74">
        <f t="shared" ca="1" si="90"/>
        <v>0.40818825129109049</v>
      </c>
      <c r="AA299" s="76">
        <f t="shared" ca="1" si="91"/>
        <v>-896.02681076706619</v>
      </c>
      <c r="AB299" s="76">
        <f t="shared" ca="1" si="92"/>
        <v>408.18825129109047</v>
      </c>
    </row>
    <row r="300" spans="1:28" x14ac:dyDescent="0.25">
      <c r="A300" s="2">
        <f t="shared" si="93"/>
        <v>16</v>
      </c>
      <c r="B300" s="16">
        <f ca="1">VLOOKUP(A300,PERIODS!$O$4:$P$33,2,FALSE)</f>
        <v>3.3000000000000002E-2</v>
      </c>
      <c r="C300" s="15"/>
      <c r="D300" s="18">
        <v>286</v>
      </c>
      <c r="E300" s="34">
        <f t="shared" ca="1" si="95"/>
        <v>13083.467360829105</v>
      </c>
      <c r="F300" s="34">
        <f t="shared" ca="1" si="77"/>
        <v>3300</v>
      </c>
      <c r="G300" s="69">
        <f t="shared" ca="1" si="81"/>
        <v>0</v>
      </c>
      <c r="H300" s="34">
        <f t="shared" ca="1" si="82"/>
        <v>-1031.4620424603554</v>
      </c>
      <c r="I300" s="34">
        <f t="shared" ca="1" si="83"/>
        <v>2268.5379575396446</v>
      </c>
      <c r="J300" s="18">
        <f ca="1">SUM(INDIRECT(ADDRESS(ROW(F300),COLUMN(F300),4)):INDIRECT(ADDRESS(ROW(F300)+N$5-1,COLUMN(F300),4)))</f>
        <v>24300</v>
      </c>
      <c r="K300" s="18">
        <f t="shared" ca="1" si="84"/>
        <v>0</v>
      </c>
      <c r="L300" s="18">
        <f t="shared" ca="1" si="94"/>
        <v>0</v>
      </c>
      <c r="M300" s="18">
        <f t="shared" ca="1" si="78"/>
        <v>16350</v>
      </c>
      <c r="N300" s="34">
        <f t="shared" ca="1" si="85"/>
        <v>27164.929403289461</v>
      </c>
      <c r="P300" s="18">
        <f t="shared" ca="1" si="79"/>
        <v>1031.4620424603554</v>
      </c>
      <c r="Q300" s="47">
        <f ca="1">SUM(L$15:L300)-SUM(M$15:M300)</f>
        <v>0</v>
      </c>
      <c r="R300" s="47" t="str">
        <f t="shared" ca="1" si="80"/>
        <v>M303</v>
      </c>
      <c r="S300" s="40">
        <f t="shared" ca="1" si="86"/>
        <v>0</v>
      </c>
      <c r="T300" s="46">
        <f t="shared" ca="1" si="87"/>
        <v>3</v>
      </c>
      <c r="X300" s="74">
        <f t="shared" ca="1" si="88"/>
        <v>-1.0314620424603553</v>
      </c>
      <c r="Y300" s="75">
        <f t="shared" ca="1" si="89"/>
        <v>-1.0314620424603553</v>
      </c>
      <c r="Z300" s="74">
        <f t="shared" ca="1" si="90"/>
        <v>0.35648538261162205</v>
      </c>
      <c r="AA300" s="76">
        <f t="shared" ca="1" si="91"/>
        <v>-1031.4620424603554</v>
      </c>
      <c r="AB300" s="76">
        <f t="shared" ca="1" si="92"/>
        <v>356.48538261162207</v>
      </c>
    </row>
    <row r="301" spans="1:28" x14ac:dyDescent="0.25">
      <c r="A301" s="2">
        <f t="shared" si="93"/>
        <v>17</v>
      </c>
      <c r="B301" s="16">
        <f ca="1">VLOOKUP(A301,PERIODS!$O$4:$P$33,2,FALSE)</f>
        <v>3.5000000000000003E-2</v>
      </c>
      <c r="C301" s="15"/>
      <c r="D301" s="18">
        <v>287</v>
      </c>
      <c r="E301" s="34">
        <f t="shared" ca="1" si="95"/>
        <v>27164.929403289461</v>
      </c>
      <c r="F301" s="34">
        <f t="shared" ca="1" si="77"/>
        <v>3500.0000000000005</v>
      </c>
      <c r="G301" s="69">
        <f t="shared" ca="1" si="81"/>
        <v>0</v>
      </c>
      <c r="H301" s="34">
        <f t="shared" ca="1" si="82"/>
        <v>267.22225799764067</v>
      </c>
      <c r="I301" s="34">
        <f t="shared" ca="1" si="83"/>
        <v>3767.222257997641</v>
      </c>
      <c r="J301" s="18">
        <f ca="1">SUM(INDIRECT(ADDRESS(ROW(F301),COLUMN(F301),4)):INDIRECT(ADDRESS(ROW(F301)+N$5-1,COLUMN(F301),4)))</f>
        <v>24500.000000000004</v>
      </c>
      <c r="K301" s="18">
        <f t="shared" ca="1" si="84"/>
        <v>0</v>
      </c>
      <c r="L301" s="18">
        <f t="shared" ca="1" si="94"/>
        <v>0</v>
      </c>
      <c r="M301" s="18">
        <f t="shared" ca="1" si="78"/>
        <v>0</v>
      </c>
      <c r="N301" s="34">
        <f t="shared" ca="1" si="85"/>
        <v>23397.707145291821</v>
      </c>
      <c r="P301" s="18">
        <f t="shared" ca="1" si="79"/>
        <v>267.22225799764067</v>
      </c>
      <c r="Q301" s="47">
        <f ca="1">SUM(L$15:L301)-SUM(M$15:M301)</f>
        <v>0</v>
      </c>
      <c r="R301" s="47" t="str">
        <f t="shared" ca="1" si="80"/>
        <v>M304</v>
      </c>
      <c r="S301" s="40">
        <f t="shared" ca="1" si="86"/>
        <v>0</v>
      </c>
      <c r="T301" s="46">
        <f t="shared" ca="1" si="87"/>
        <v>35</v>
      </c>
      <c r="X301" s="74">
        <f t="shared" ca="1" si="88"/>
        <v>0.26722225799764066</v>
      </c>
      <c r="Y301" s="75">
        <f t="shared" ca="1" si="89"/>
        <v>0.26722225799764066</v>
      </c>
      <c r="Z301" s="74">
        <f t="shared" ca="1" si="90"/>
        <v>1.3063307565257798</v>
      </c>
      <c r="AA301" s="76">
        <f t="shared" ca="1" si="91"/>
        <v>267.22225799764067</v>
      </c>
      <c r="AB301" s="76">
        <f t="shared" ca="1" si="92"/>
        <v>1306.3307565257799</v>
      </c>
    </row>
    <row r="302" spans="1:28" x14ac:dyDescent="0.25">
      <c r="A302" s="2">
        <f t="shared" si="93"/>
        <v>18</v>
      </c>
      <c r="B302" s="16">
        <f ca="1">VLOOKUP(A302,PERIODS!$O$4:$P$33,2,FALSE)</f>
        <v>3.5000000000000003E-2</v>
      </c>
      <c r="C302" s="15"/>
      <c r="D302" s="18">
        <v>288</v>
      </c>
      <c r="E302" s="34">
        <f t="shared" ca="1" si="95"/>
        <v>23397.707145291821</v>
      </c>
      <c r="F302" s="34">
        <f t="shared" ca="1" si="77"/>
        <v>3500.0000000000005</v>
      </c>
      <c r="G302" s="69">
        <f t="shared" ca="1" si="81"/>
        <v>0</v>
      </c>
      <c r="H302" s="34">
        <f t="shared" ca="1" si="82"/>
        <v>-1325.055399023893</v>
      </c>
      <c r="I302" s="34">
        <f t="shared" ca="1" si="83"/>
        <v>2174.9446009761077</v>
      </c>
      <c r="J302" s="18">
        <f ca="1">SUM(INDIRECT(ADDRESS(ROW(F302),COLUMN(F302),4)):INDIRECT(ADDRESS(ROW(F302)+N$5-1,COLUMN(F302),4)))</f>
        <v>24500.000000000004</v>
      </c>
      <c r="K302" s="18">
        <f t="shared" ca="1" si="84"/>
        <v>16350</v>
      </c>
      <c r="L302" s="18">
        <f t="shared" ca="1" si="94"/>
        <v>16350</v>
      </c>
      <c r="M302" s="18">
        <f t="shared" ca="1" si="78"/>
        <v>0</v>
      </c>
      <c r="N302" s="34">
        <f t="shared" ca="1" si="85"/>
        <v>21222.762544315712</v>
      </c>
      <c r="P302" s="18">
        <f t="shared" ca="1" si="79"/>
        <v>1325.055399023893</v>
      </c>
      <c r="Q302" s="47">
        <f ca="1">SUM(L$15:L302)-SUM(M$15:M302)</f>
        <v>16350</v>
      </c>
      <c r="R302" s="47" t="str">
        <f t="shared" ca="1" si="80"/>
        <v>M305</v>
      </c>
      <c r="S302" s="40">
        <f t="shared" ca="1" si="86"/>
        <v>0</v>
      </c>
      <c r="T302" s="46">
        <f t="shared" ca="1" si="87"/>
        <v>27</v>
      </c>
      <c r="X302" s="74">
        <f t="shared" ca="1" si="88"/>
        <v>-1.3250553990238929</v>
      </c>
      <c r="Y302" s="75">
        <f t="shared" ca="1" si="89"/>
        <v>-1.3250553990238929</v>
      </c>
      <c r="Z302" s="74">
        <f t="shared" ca="1" si="90"/>
        <v>0.26578823427231923</v>
      </c>
      <c r="AA302" s="76">
        <f t="shared" ca="1" si="91"/>
        <v>-1325.055399023893</v>
      </c>
      <c r="AB302" s="76">
        <f t="shared" ca="1" si="92"/>
        <v>265.78823427231924</v>
      </c>
    </row>
    <row r="303" spans="1:28" x14ac:dyDescent="0.25">
      <c r="A303" s="2">
        <f t="shared" si="93"/>
        <v>19</v>
      </c>
      <c r="B303" s="16">
        <f ca="1">VLOOKUP(A303,PERIODS!$O$4:$P$33,2,FALSE)</f>
        <v>3.5000000000000003E-2</v>
      </c>
      <c r="C303" s="15"/>
      <c r="D303" s="18">
        <v>289</v>
      </c>
      <c r="E303" s="34">
        <f t="shared" ca="1" si="95"/>
        <v>21222.762544315712</v>
      </c>
      <c r="F303" s="34">
        <f t="shared" ca="1" si="77"/>
        <v>3500.0000000000005</v>
      </c>
      <c r="G303" s="69">
        <f t="shared" ca="1" si="81"/>
        <v>0</v>
      </c>
      <c r="H303" s="34">
        <f t="shared" ca="1" si="82"/>
        <v>-581.54984125672149</v>
      </c>
      <c r="I303" s="34">
        <f t="shared" ca="1" si="83"/>
        <v>2918.4501587432787</v>
      </c>
      <c r="J303" s="18">
        <f ca="1">SUM(INDIRECT(ADDRESS(ROW(F303),COLUMN(F303),4)):INDIRECT(ADDRESS(ROW(F303)+N$5-1,COLUMN(F303),4)))</f>
        <v>24500.000000000004</v>
      </c>
      <c r="K303" s="18">
        <f t="shared" ca="1" si="84"/>
        <v>16350</v>
      </c>
      <c r="L303" s="18">
        <f t="shared" ca="1" si="94"/>
        <v>0</v>
      </c>
      <c r="M303" s="18">
        <f t="shared" ca="1" si="78"/>
        <v>0</v>
      </c>
      <c r="N303" s="34">
        <f t="shared" ca="1" si="85"/>
        <v>18304.312385572433</v>
      </c>
      <c r="P303" s="18">
        <f t="shared" ca="1" si="79"/>
        <v>581.54984125672149</v>
      </c>
      <c r="Q303" s="47">
        <f ca="1">SUM(L$15:L303)-SUM(M$15:M303)</f>
        <v>16350</v>
      </c>
      <c r="R303" s="47" t="str">
        <f t="shared" ca="1" si="80"/>
        <v>M306</v>
      </c>
      <c r="S303" s="40">
        <f t="shared" ca="1" si="86"/>
        <v>0</v>
      </c>
      <c r="T303" s="46">
        <f t="shared" ca="1" si="87"/>
        <v>54</v>
      </c>
      <c r="X303" s="74">
        <f t="shared" ca="1" si="88"/>
        <v>-0.58154984125672149</v>
      </c>
      <c r="Y303" s="75">
        <f t="shared" ca="1" si="89"/>
        <v>-0.58154984125672149</v>
      </c>
      <c r="Z303" s="74">
        <f t="shared" ca="1" si="90"/>
        <v>0.55903128507022648</v>
      </c>
      <c r="AA303" s="76">
        <f t="shared" ca="1" si="91"/>
        <v>-581.54984125672149</v>
      </c>
      <c r="AB303" s="76">
        <f t="shared" ca="1" si="92"/>
        <v>559.03128507022643</v>
      </c>
    </row>
    <row r="304" spans="1:28" x14ac:dyDescent="0.25">
      <c r="A304" s="2">
        <f t="shared" si="93"/>
        <v>20</v>
      </c>
      <c r="B304" s="16">
        <f ca="1">VLOOKUP(A304,PERIODS!$O$4:$P$33,2,FALSE)</f>
        <v>3.5000000000000003E-2</v>
      </c>
      <c r="C304" s="15"/>
      <c r="D304" s="18">
        <v>290</v>
      </c>
      <c r="E304" s="34">
        <f t="shared" ca="1" si="95"/>
        <v>18304.312385572433</v>
      </c>
      <c r="F304" s="34">
        <f t="shared" ca="1" si="77"/>
        <v>3500.0000000000005</v>
      </c>
      <c r="G304" s="69">
        <f t="shared" ca="1" si="81"/>
        <v>0</v>
      </c>
      <c r="H304" s="34">
        <f t="shared" ca="1" si="82"/>
        <v>-734.13933881669811</v>
      </c>
      <c r="I304" s="34">
        <f t="shared" ca="1" si="83"/>
        <v>2765.8606611833025</v>
      </c>
      <c r="J304" s="18">
        <f ca="1">SUM(INDIRECT(ADDRESS(ROW(F304),COLUMN(F304),4)):INDIRECT(ADDRESS(ROW(F304)+N$5-1,COLUMN(F304),4)))</f>
        <v>24500.000000000004</v>
      </c>
      <c r="K304" s="18">
        <f t="shared" ca="1" si="84"/>
        <v>16350</v>
      </c>
      <c r="L304" s="18">
        <f t="shared" ca="1" si="94"/>
        <v>0</v>
      </c>
      <c r="M304" s="18">
        <f t="shared" ca="1" si="78"/>
        <v>0</v>
      </c>
      <c r="N304" s="34">
        <f t="shared" ca="1" si="85"/>
        <v>15538.451724389131</v>
      </c>
      <c r="P304" s="18">
        <f t="shared" ca="1" si="79"/>
        <v>734.13933881669811</v>
      </c>
      <c r="Q304" s="47">
        <f ca="1">SUM(L$15:L304)-SUM(M$15:M304)</f>
        <v>16350</v>
      </c>
      <c r="R304" s="47" t="str">
        <f t="shared" ca="1" si="80"/>
        <v>M307</v>
      </c>
      <c r="S304" s="40">
        <f t="shared" ca="1" si="86"/>
        <v>0</v>
      </c>
      <c r="T304" s="46">
        <f t="shared" ca="1" si="87"/>
        <v>22</v>
      </c>
      <c r="X304" s="74">
        <f t="shared" ca="1" si="88"/>
        <v>-0.73413933881669813</v>
      </c>
      <c r="Y304" s="75">
        <f t="shared" ca="1" si="89"/>
        <v>-0.73413933881669813</v>
      </c>
      <c r="Z304" s="74">
        <f t="shared" ca="1" si="90"/>
        <v>0.47991832835545428</v>
      </c>
      <c r="AA304" s="76">
        <f t="shared" ca="1" si="91"/>
        <v>-734.13933881669811</v>
      </c>
      <c r="AB304" s="76">
        <f t="shared" ca="1" si="92"/>
        <v>479.91832835545426</v>
      </c>
    </row>
    <row r="305" spans="1:28" x14ac:dyDescent="0.25">
      <c r="A305" s="2">
        <f t="shared" si="93"/>
        <v>21</v>
      </c>
      <c r="B305" s="16">
        <f ca="1">VLOOKUP(A305,PERIODS!$O$4:$P$33,2,FALSE)</f>
        <v>3.5000000000000003E-2</v>
      </c>
      <c r="C305" s="15"/>
      <c r="D305" s="18">
        <v>291</v>
      </c>
      <c r="E305" s="34">
        <f t="shared" ca="1" si="95"/>
        <v>15538.451724389131</v>
      </c>
      <c r="F305" s="34">
        <f t="shared" ca="1" si="77"/>
        <v>3500.0000000000005</v>
      </c>
      <c r="G305" s="69">
        <f t="shared" ca="1" si="81"/>
        <v>0</v>
      </c>
      <c r="H305" s="34">
        <f t="shared" ca="1" si="82"/>
        <v>909.50295494857642</v>
      </c>
      <c r="I305" s="34">
        <f t="shared" ca="1" si="83"/>
        <v>4409.5029549485771</v>
      </c>
      <c r="J305" s="18">
        <f ca="1">SUM(INDIRECT(ADDRESS(ROW(F305),COLUMN(F305),4)):INDIRECT(ADDRESS(ROW(F305)+N$5-1,COLUMN(F305),4)))</f>
        <v>24500.000000000004</v>
      </c>
      <c r="K305" s="18">
        <f t="shared" ca="1" si="84"/>
        <v>0</v>
      </c>
      <c r="L305" s="18">
        <f t="shared" ca="1" si="94"/>
        <v>0</v>
      </c>
      <c r="M305" s="18">
        <f t="shared" ca="1" si="78"/>
        <v>16350</v>
      </c>
      <c r="N305" s="34">
        <f t="shared" ca="1" si="85"/>
        <v>27478.948769440554</v>
      </c>
      <c r="P305" s="18">
        <f t="shared" ca="1" si="79"/>
        <v>909.50295494857642</v>
      </c>
      <c r="Q305" s="47">
        <f ca="1">SUM(L$15:L305)-SUM(M$15:M305)</f>
        <v>0</v>
      </c>
      <c r="R305" s="47" t="str">
        <f t="shared" ca="1" si="80"/>
        <v>M308</v>
      </c>
      <c r="S305" s="40">
        <f t="shared" ca="1" si="86"/>
        <v>0</v>
      </c>
      <c r="T305" s="46">
        <f t="shared" ca="1" si="87"/>
        <v>0</v>
      </c>
      <c r="X305" s="74">
        <f t="shared" ca="1" si="88"/>
        <v>0.90950295494857647</v>
      </c>
      <c r="Y305" s="75">
        <f t="shared" ca="1" si="89"/>
        <v>0.90950295494857647</v>
      </c>
      <c r="Z305" s="74">
        <f t="shared" ca="1" si="90"/>
        <v>2.4830880199932599</v>
      </c>
      <c r="AA305" s="76">
        <f t="shared" ca="1" si="91"/>
        <v>909.50295494857642</v>
      </c>
      <c r="AB305" s="76">
        <f t="shared" ca="1" si="92"/>
        <v>2483.0880199932599</v>
      </c>
    </row>
    <row r="306" spans="1:28" x14ac:dyDescent="0.25">
      <c r="A306" s="2">
        <f t="shared" si="93"/>
        <v>22</v>
      </c>
      <c r="B306" s="16">
        <f ca="1">VLOOKUP(A306,PERIODS!$O$4:$P$33,2,FALSE)</f>
        <v>3.5000000000000003E-2</v>
      </c>
      <c r="C306" s="15"/>
      <c r="D306" s="18">
        <v>292</v>
      </c>
      <c r="E306" s="34">
        <f t="shared" ca="1" si="95"/>
        <v>27478.948769440554</v>
      </c>
      <c r="F306" s="34">
        <f t="shared" ca="1" si="77"/>
        <v>3500.0000000000005</v>
      </c>
      <c r="G306" s="69">
        <f t="shared" ca="1" si="81"/>
        <v>0</v>
      </c>
      <c r="H306" s="34">
        <f t="shared" ca="1" si="82"/>
        <v>-452.22185608731286</v>
      </c>
      <c r="I306" s="34">
        <f t="shared" ca="1" si="83"/>
        <v>3047.7781439126875</v>
      </c>
      <c r="J306" s="18">
        <f ca="1">SUM(INDIRECT(ADDRESS(ROW(F306),COLUMN(F306),4)):INDIRECT(ADDRESS(ROW(F306)+N$5-1,COLUMN(F306),4)))</f>
        <v>25000.000000000004</v>
      </c>
      <c r="K306" s="18">
        <f t="shared" ca="1" si="84"/>
        <v>0</v>
      </c>
      <c r="L306" s="18">
        <f t="shared" ca="1" si="94"/>
        <v>0</v>
      </c>
      <c r="M306" s="18">
        <f t="shared" ca="1" si="78"/>
        <v>0</v>
      </c>
      <c r="N306" s="34">
        <f t="shared" ca="1" si="85"/>
        <v>24431.170625527866</v>
      </c>
      <c r="P306" s="18">
        <f t="shared" ca="1" si="79"/>
        <v>452.22185608731286</v>
      </c>
      <c r="Q306" s="47">
        <f ca="1">SUM(L$15:L306)-SUM(M$15:M306)</f>
        <v>0</v>
      </c>
      <c r="R306" s="47" t="str">
        <f t="shared" ca="1" si="80"/>
        <v>M309</v>
      </c>
      <c r="S306" s="40">
        <f t="shared" ca="1" si="86"/>
        <v>0</v>
      </c>
      <c r="T306" s="46">
        <f t="shared" ca="1" si="87"/>
        <v>44</v>
      </c>
      <c r="X306" s="74">
        <f t="shared" ca="1" si="88"/>
        <v>-0.45222185608731286</v>
      </c>
      <c r="Y306" s="75">
        <f t="shared" ca="1" si="89"/>
        <v>-0.45222185608731286</v>
      </c>
      <c r="Z306" s="74">
        <f t="shared" ca="1" si="90"/>
        <v>0.63621300633840394</v>
      </c>
      <c r="AA306" s="76">
        <f t="shared" ca="1" si="91"/>
        <v>-452.22185608731286</v>
      </c>
      <c r="AB306" s="76">
        <f t="shared" ca="1" si="92"/>
        <v>636.21300633840394</v>
      </c>
    </row>
    <row r="307" spans="1:28" x14ac:dyDescent="0.25">
      <c r="A307" s="2">
        <f t="shared" si="93"/>
        <v>23</v>
      </c>
      <c r="B307" s="16">
        <f ca="1">VLOOKUP(A307,PERIODS!$O$4:$P$33,2,FALSE)</f>
        <v>3.5000000000000003E-2</v>
      </c>
      <c r="C307" s="15"/>
      <c r="D307" s="18">
        <v>293</v>
      </c>
      <c r="E307" s="34">
        <f t="shared" ca="1" si="95"/>
        <v>24431.170625527866</v>
      </c>
      <c r="F307" s="34">
        <f t="shared" ca="1" si="77"/>
        <v>3500.0000000000005</v>
      </c>
      <c r="G307" s="69">
        <f t="shared" ca="1" si="81"/>
        <v>0</v>
      </c>
      <c r="H307" s="34">
        <f t="shared" ca="1" si="82"/>
        <v>433.46416064222984</v>
      </c>
      <c r="I307" s="34">
        <f t="shared" ca="1" si="83"/>
        <v>3933.4641606422301</v>
      </c>
      <c r="J307" s="18">
        <f ca="1">SUM(INDIRECT(ADDRESS(ROW(F307),COLUMN(F307),4)):INDIRECT(ADDRESS(ROW(F307)+N$5-1,COLUMN(F307),4)))</f>
        <v>25500.000000000004</v>
      </c>
      <c r="K307" s="18">
        <f t="shared" ca="1" si="84"/>
        <v>16350</v>
      </c>
      <c r="L307" s="18">
        <f t="shared" ca="1" si="94"/>
        <v>16350</v>
      </c>
      <c r="M307" s="18">
        <f t="shared" ca="1" si="78"/>
        <v>0</v>
      </c>
      <c r="N307" s="34">
        <f t="shared" ca="1" si="85"/>
        <v>20497.706464885636</v>
      </c>
      <c r="P307" s="18">
        <f t="shared" ca="1" si="79"/>
        <v>433.46416064222984</v>
      </c>
      <c r="Q307" s="47">
        <f ca="1">SUM(L$15:L307)-SUM(M$15:M307)</f>
        <v>16350</v>
      </c>
      <c r="R307" s="47" t="str">
        <f t="shared" ca="1" si="80"/>
        <v>M310</v>
      </c>
      <c r="S307" s="40">
        <f t="shared" ca="1" si="86"/>
        <v>0</v>
      </c>
      <c r="T307" s="46">
        <f t="shared" ca="1" si="87"/>
        <v>0</v>
      </c>
      <c r="X307" s="74">
        <f t="shared" ca="1" si="88"/>
        <v>0.43346416064222987</v>
      </c>
      <c r="Y307" s="75">
        <f t="shared" ca="1" si="89"/>
        <v>0.43346416064222987</v>
      </c>
      <c r="Z307" s="74">
        <f t="shared" ca="1" si="90"/>
        <v>1.5425920650780127</v>
      </c>
      <c r="AA307" s="76">
        <f t="shared" ca="1" si="91"/>
        <v>433.46416064222984</v>
      </c>
      <c r="AB307" s="76">
        <f t="shared" ca="1" si="92"/>
        <v>1542.5920650780126</v>
      </c>
    </row>
    <row r="308" spans="1:28" x14ac:dyDescent="0.25">
      <c r="A308" s="2">
        <f t="shared" si="93"/>
        <v>24</v>
      </c>
      <c r="B308" s="16">
        <f ca="1">VLOOKUP(A308,PERIODS!$O$4:$P$33,2,FALSE)</f>
        <v>3.5000000000000003E-2</v>
      </c>
      <c r="C308" s="15"/>
      <c r="D308" s="18">
        <v>294</v>
      </c>
      <c r="E308" s="34">
        <f t="shared" ca="1" si="95"/>
        <v>20497.706464885636</v>
      </c>
      <c r="F308" s="34">
        <f t="shared" ca="1" si="77"/>
        <v>3500.0000000000005</v>
      </c>
      <c r="G308" s="69">
        <f t="shared" ca="1" si="81"/>
        <v>0</v>
      </c>
      <c r="H308" s="34">
        <f t="shared" ca="1" si="82"/>
        <v>222.71330654971348</v>
      </c>
      <c r="I308" s="34">
        <f t="shared" ca="1" si="83"/>
        <v>3722.7133065497137</v>
      </c>
      <c r="J308" s="18">
        <f ca="1">SUM(INDIRECT(ADDRESS(ROW(F308),COLUMN(F308),4)):INDIRECT(ADDRESS(ROW(F308)+N$5-1,COLUMN(F308),4)))</f>
        <v>26000</v>
      </c>
      <c r="K308" s="18">
        <f t="shared" ca="1" si="84"/>
        <v>16350</v>
      </c>
      <c r="L308" s="18">
        <f t="shared" ca="1" si="94"/>
        <v>0</v>
      </c>
      <c r="M308" s="18">
        <f t="shared" ca="1" si="78"/>
        <v>0</v>
      </c>
      <c r="N308" s="34">
        <f t="shared" ca="1" si="85"/>
        <v>16774.993158335921</v>
      </c>
      <c r="P308" s="18">
        <f t="shared" ca="1" si="79"/>
        <v>222.71330654971348</v>
      </c>
      <c r="Q308" s="47">
        <f ca="1">SUM(L$15:L308)-SUM(M$15:M308)</f>
        <v>16350</v>
      </c>
      <c r="R308" s="47" t="str">
        <f t="shared" ca="1" si="80"/>
        <v>M311</v>
      </c>
      <c r="S308" s="40">
        <f t="shared" ca="1" si="86"/>
        <v>0</v>
      </c>
      <c r="T308" s="46">
        <f t="shared" ca="1" si="87"/>
        <v>69</v>
      </c>
      <c r="X308" s="74">
        <f t="shared" ca="1" si="88"/>
        <v>0.22271330654971347</v>
      </c>
      <c r="Y308" s="75">
        <f t="shared" ca="1" si="89"/>
        <v>0.22271330654971347</v>
      </c>
      <c r="Z308" s="74">
        <f t="shared" ca="1" si="90"/>
        <v>1.2494623097218875</v>
      </c>
      <c r="AA308" s="76">
        <f t="shared" ca="1" si="91"/>
        <v>222.71330654971348</v>
      </c>
      <c r="AB308" s="76">
        <f t="shared" ca="1" si="92"/>
        <v>1249.4623097218876</v>
      </c>
    </row>
    <row r="309" spans="1:28" x14ac:dyDescent="0.25">
      <c r="A309" s="2">
        <f t="shared" si="93"/>
        <v>25</v>
      </c>
      <c r="B309" s="16">
        <f ca="1">VLOOKUP(A309,PERIODS!$O$4:$P$33,2,FALSE)</f>
        <v>3.5000000000000003E-2</v>
      </c>
      <c r="C309" s="15"/>
      <c r="D309" s="18">
        <v>295</v>
      </c>
      <c r="E309" s="34">
        <f t="shared" ca="1" si="95"/>
        <v>16774.993158335921</v>
      </c>
      <c r="F309" s="34">
        <f t="shared" ca="1" si="77"/>
        <v>3500.0000000000005</v>
      </c>
      <c r="G309" s="69">
        <f t="shared" ca="1" si="81"/>
        <v>0</v>
      </c>
      <c r="H309" s="34">
        <f t="shared" ca="1" si="82"/>
        <v>480.77306376751596</v>
      </c>
      <c r="I309" s="34">
        <f t="shared" ca="1" si="83"/>
        <v>3980.7730637675163</v>
      </c>
      <c r="J309" s="18">
        <f ca="1">SUM(INDIRECT(ADDRESS(ROW(F309),COLUMN(F309),4)):INDIRECT(ADDRESS(ROW(F309)+N$5-1,COLUMN(F309),4)))</f>
        <v>24900</v>
      </c>
      <c r="K309" s="18">
        <f t="shared" ca="1" si="84"/>
        <v>16350</v>
      </c>
      <c r="L309" s="18">
        <f t="shared" ca="1" si="94"/>
        <v>0</v>
      </c>
      <c r="M309" s="18">
        <f t="shared" ca="1" si="78"/>
        <v>0</v>
      </c>
      <c r="N309" s="34">
        <f t="shared" ca="1" si="85"/>
        <v>12794.220094568405</v>
      </c>
      <c r="P309" s="18">
        <f t="shared" ca="1" si="79"/>
        <v>480.77306376751596</v>
      </c>
      <c r="Q309" s="47">
        <f ca="1">SUM(L$15:L309)-SUM(M$15:M309)</f>
        <v>16350</v>
      </c>
      <c r="R309" s="47" t="str">
        <f t="shared" ca="1" si="80"/>
        <v>M312</v>
      </c>
      <c r="S309" s="40">
        <f t="shared" ca="1" si="86"/>
        <v>0</v>
      </c>
      <c r="T309" s="46">
        <f t="shared" ca="1" si="87"/>
        <v>41</v>
      </c>
      <c r="X309" s="74">
        <f t="shared" ca="1" si="88"/>
        <v>0.48077306376751594</v>
      </c>
      <c r="Y309" s="75">
        <f t="shared" ca="1" si="89"/>
        <v>0.48077306376751594</v>
      </c>
      <c r="Z309" s="74">
        <f t="shared" ca="1" si="90"/>
        <v>1.6173242137886257</v>
      </c>
      <c r="AA309" s="76">
        <f t="shared" ca="1" si="91"/>
        <v>480.77306376751596</v>
      </c>
      <c r="AB309" s="76">
        <f t="shared" ca="1" si="92"/>
        <v>1617.3242137886257</v>
      </c>
    </row>
    <row r="310" spans="1:28" x14ac:dyDescent="0.25">
      <c r="A310" s="2">
        <f t="shared" si="93"/>
        <v>26</v>
      </c>
      <c r="B310" s="16">
        <f ca="1">VLOOKUP(A310,PERIODS!$O$4:$P$33,2,FALSE)</f>
        <v>3.5000000000000003E-2</v>
      </c>
      <c r="C310" s="15"/>
      <c r="D310" s="18">
        <v>296</v>
      </c>
      <c r="E310" s="34">
        <f t="shared" ca="1" si="95"/>
        <v>12794.220094568405</v>
      </c>
      <c r="F310" s="34">
        <f t="shared" ca="1" si="77"/>
        <v>3500.0000000000005</v>
      </c>
      <c r="G310" s="69">
        <f t="shared" ca="1" si="81"/>
        <v>0</v>
      </c>
      <c r="H310" s="34">
        <f t="shared" ca="1" si="82"/>
        <v>-1424.7471797650062</v>
      </c>
      <c r="I310" s="34">
        <f t="shared" ca="1" si="83"/>
        <v>2075.252820234994</v>
      </c>
      <c r="J310" s="18">
        <f ca="1">SUM(INDIRECT(ADDRESS(ROW(F310),COLUMN(F310),4)):INDIRECT(ADDRESS(ROW(F310)+N$5-1,COLUMN(F310),4)))</f>
        <v>23900</v>
      </c>
      <c r="K310" s="18">
        <f t="shared" ca="1" si="84"/>
        <v>0</v>
      </c>
      <c r="L310" s="18">
        <f t="shared" ca="1" si="94"/>
        <v>0</v>
      </c>
      <c r="M310" s="18">
        <f t="shared" ca="1" si="78"/>
        <v>16350</v>
      </c>
      <c r="N310" s="34">
        <f t="shared" ca="1" si="85"/>
        <v>27068.967274333412</v>
      </c>
      <c r="P310" s="18">
        <f t="shared" ca="1" si="79"/>
        <v>1424.7471797650062</v>
      </c>
      <c r="Q310" s="47">
        <f ca="1">SUM(L$15:L310)-SUM(M$15:M310)</f>
        <v>0</v>
      </c>
      <c r="R310" s="47" t="str">
        <f t="shared" ca="1" si="80"/>
        <v>M313</v>
      </c>
      <c r="S310" s="40">
        <f t="shared" ca="1" si="86"/>
        <v>0</v>
      </c>
      <c r="T310" s="46">
        <f t="shared" ca="1" si="87"/>
        <v>85</v>
      </c>
      <c r="X310" s="74">
        <f t="shared" ca="1" si="88"/>
        <v>-1.4247471797650062</v>
      </c>
      <c r="Y310" s="75">
        <f t="shared" ca="1" si="89"/>
        <v>-1.4247471797650062</v>
      </c>
      <c r="Z310" s="74">
        <f t="shared" ca="1" si="90"/>
        <v>0.2405692763015948</v>
      </c>
      <c r="AA310" s="76">
        <f t="shared" ca="1" si="91"/>
        <v>-1424.7471797650062</v>
      </c>
      <c r="AB310" s="76">
        <f t="shared" ca="1" si="92"/>
        <v>240.56927630159481</v>
      </c>
    </row>
    <row r="311" spans="1:28" x14ac:dyDescent="0.25">
      <c r="A311" s="2">
        <f t="shared" si="93"/>
        <v>27</v>
      </c>
      <c r="B311" s="16">
        <f ca="1">VLOOKUP(A311,PERIODS!$O$4:$P$33,2,FALSE)</f>
        <v>3.5000000000000003E-2</v>
      </c>
      <c r="C311" s="15"/>
      <c r="D311" s="18">
        <v>297</v>
      </c>
      <c r="E311" s="34">
        <f t="shared" ca="1" si="95"/>
        <v>27068.967274333412</v>
      </c>
      <c r="F311" s="34">
        <f t="shared" ca="1" si="77"/>
        <v>3500.0000000000005</v>
      </c>
      <c r="G311" s="69">
        <f t="shared" ca="1" si="81"/>
        <v>0</v>
      </c>
      <c r="H311" s="34">
        <f t="shared" ca="1" si="82"/>
        <v>-669.43878206262411</v>
      </c>
      <c r="I311" s="34">
        <f t="shared" ca="1" si="83"/>
        <v>2830.5612179373766</v>
      </c>
      <c r="J311" s="18">
        <f ca="1">SUM(INDIRECT(ADDRESS(ROW(F311),COLUMN(F311),4)):INDIRECT(ADDRESS(ROW(F311)+N$5-1,COLUMN(F311),4)))</f>
        <v>22900</v>
      </c>
      <c r="K311" s="18">
        <f t="shared" ca="1" si="84"/>
        <v>0</v>
      </c>
      <c r="L311" s="18">
        <f t="shared" ca="1" si="94"/>
        <v>0</v>
      </c>
      <c r="M311" s="18">
        <f t="shared" ca="1" si="78"/>
        <v>0</v>
      </c>
      <c r="N311" s="34">
        <f t="shared" ca="1" si="85"/>
        <v>24238.406056396037</v>
      </c>
      <c r="P311" s="18">
        <f t="shared" ca="1" si="79"/>
        <v>669.43878206262411</v>
      </c>
      <c r="Q311" s="47">
        <f ca="1">SUM(L$15:L311)-SUM(M$15:M311)</f>
        <v>0</v>
      </c>
      <c r="R311" s="47" t="str">
        <f t="shared" ca="1" si="80"/>
        <v>M314</v>
      </c>
      <c r="S311" s="40">
        <f t="shared" ca="1" si="86"/>
        <v>0</v>
      </c>
      <c r="T311" s="46">
        <f t="shared" ca="1" si="87"/>
        <v>51</v>
      </c>
      <c r="X311" s="74">
        <f t="shared" ca="1" si="88"/>
        <v>-0.66943878206262408</v>
      </c>
      <c r="Y311" s="75">
        <f t="shared" ca="1" si="89"/>
        <v>-0.66943878206262408</v>
      </c>
      <c r="Z311" s="74">
        <f t="shared" ca="1" si="90"/>
        <v>0.5119958384194756</v>
      </c>
      <c r="AA311" s="76">
        <f t="shared" ca="1" si="91"/>
        <v>-669.43878206262411</v>
      </c>
      <c r="AB311" s="76">
        <f t="shared" ca="1" si="92"/>
        <v>511.9958384194756</v>
      </c>
    </row>
    <row r="312" spans="1:28" x14ac:dyDescent="0.25">
      <c r="A312" s="2">
        <f t="shared" si="93"/>
        <v>28</v>
      </c>
      <c r="B312" s="16">
        <f ca="1">VLOOKUP(A312,PERIODS!$O$4:$P$33,2,FALSE)</f>
        <v>0.04</v>
      </c>
      <c r="C312" s="15"/>
      <c r="D312" s="18">
        <v>298</v>
      </c>
      <c r="E312" s="34">
        <f t="shared" ca="1" si="95"/>
        <v>24238.406056396037</v>
      </c>
      <c r="F312" s="34">
        <f t="shared" ca="1" si="77"/>
        <v>4000</v>
      </c>
      <c r="G312" s="69">
        <f t="shared" ca="1" si="81"/>
        <v>0</v>
      </c>
      <c r="H312" s="34">
        <f t="shared" ca="1" si="82"/>
        <v>39.879941714917415</v>
      </c>
      <c r="I312" s="34">
        <f t="shared" ca="1" si="83"/>
        <v>4039.8799417149175</v>
      </c>
      <c r="J312" s="18">
        <f ca="1">SUM(INDIRECT(ADDRESS(ROW(F312),COLUMN(F312),4)):INDIRECT(ADDRESS(ROW(F312)+N$5-1,COLUMN(F312),4)))</f>
        <v>21900</v>
      </c>
      <c r="K312" s="18">
        <f t="shared" ca="1" si="84"/>
        <v>0</v>
      </c>
      <c r="L312" s="18">
        <f t="shared" ca="1" si="94"/>
        <v>0</v>
      </c>
      <c r="M312" s="18">
        <f t="shared" ca="1" si="78"/>
        <v>0</v>
      </c>
      <c r="N312" s="34">
        <f t="shared" ca="1" si="85"/>
        <v>20198.526114681121</v>
      </c>
      <c r="P312" s="18">
        <f t="shared" ca="1" si="79"/>
        <v>39.879941714917415</v>
      </c>
      <c r="Q312" s="47">
        <f ca="1">SUM(L$15:L312)-SUM(M$15:M312)</f>
        <v>0</v>
      </c>
      <c r="R312" s="47" t="str">
        <f t="shared" ca="1" si="80"/>
        <v>M315</v>
      </c>
      <c r="S312" s="40">
        <f t="shared" ca="1" si="86"/>
        <v>0</v>
      </c>
      <c r="T312" s="46">
        <f t="shared" ca="1" si="87"/>
        <v>90</v>
      </c>
      <c r="X312" s="74">
        <f t="shared" ca="1" si="88"/>
        <v>3.9879941714917412E-2</v>
      </c>
      <c r="Y312" s="75">
        <f t="shared" ca="1" si="89"/>
        <v>3.9879941714917412E-2</v>
      </c>
      <c r="Z312" s="74">
        <f t="shared" ca="1" si="90"/>
        <v>1.0406858237365619</v>
      </c>
      <c r="AA312" s="76">
        <f t="shared" ca="1" si="91"/>
        <v>39.879941714917415</v>
      </c>
      <c r="AB312" s="76">
        <f t="shared" ca="1" si="92"/>
        <v>1040.685823736562</v>
      </c>
    </row>
    <row r="313" spans="1:28" x14ac:dyDescent="0.25">
      <c r="A313" s="2">
        <f t="shared" si="93"/>
        <v>29</v>
      </c>
      <c r="B313" s="16">
        <f ca="1">VLOOKUP(A313,PERIODS!$O$4:$P$33,2,FALSE)</f>
        <v>0.04</v>
      </c>
      <c r="C313" s="15"/>
      <c r="D313" s="18">
        <v>299</v>
      </c>
      <c r="E313" s="34">
        <f t="shared" ca="1" si="95"/>
        <v>20198.526114681121</v>
      </c>
      <c r="F313" s="34">
        <f t="shared" ca="1" si="77"/>
        <v>4000</v>
      </c>
      <c r="G313" s="69">
        <f t="shared" ca="1" si="81"/>
        <v>0</v>
      </c>
      <c r="H313" s="34">
        <f t="shared" ca="1" si="82"/>
        <v>156.89273752957456</v>
      </c>
      <c r="I313" s="34">
        <f t="shared" ca="1" si="83"/>
        <v>4156.8927375295743</v>
      </c>
      <c r="J313" s="18">
        <f ca="1">SUM(INDIRECT(ADDRESS(ROW(F313),COLUMN(F313),4)):INDIRECT(ADDRESS(ROW(F313)+N$5-1,COLUMN(F313),4)))</f>
        <v>21200</v>
      </c>
      <c r="K313" s="18">
        <f t="shared" ca="1" si="84"/>
        <v>16350</v>
      </c>
      <c r="L313" s="18">
        <f t="shared" ca="1" si="94"/>
        <v>16350</v>
      </c>
      <c r="M313" s="18">
        <f t="shared" ca="1" si="78"/>
        <v>0</v>
      </c>
      <c r="N313" s="34">
        <f t="shared" ca="1" si="85"/>
        <v>16041.633377151546</v>
      </c>
      <c r="P313" s="18">
        <f t="shared" ca="1" si="79"/>
        <v>156.89273752957456</v>
      </c>
      <c r="Q313" s="47">
        <f ca="1">SUM(L$15:L313)-SUM(M$15:M313)</f>
        <v>16350</v>
      </c>
      <c r="R313" s="47" t="str">
        <f t="shared" ca="1" si="80"/>
        <v>M316</v>
      </c>
      <c r="S313" s="40">
        <f t="shared" ca="1" si="86"/>
        <v>0</v>
      </c>
      <c r="T313" s="46">
        <f t="shared" ca="1" si="87"/>
        <v>76</v>
      </c>
      <c r="X313" s="74">
        <f t="shared" ca="1" si="88"/>
        <v>0.15689273752957456</v>
      </c>
      <c r="Y313" s="75">
        <f t="shared" ca="1" si="89"/>
        <v>0.15689273752957456</v>
      </c>
      <c r="Z313" s="74">
        <f t="shared" ca="1" si="90"/>
        <v>1.1698701240112777</v>
      </c>
      <c r="AA313" s="76">
        <f t="shared" ca="1" si="91"/>
        <v>156.89273752957456</v>
      </c>
      <c r="AB313" s="76">
        <f t="shared" ca="1" si="92"/>
        <v>1169.8701240112778</v>
      </c>
    </row>
    <row r="314" spans="1:28" x14ac:dyDescent="0.25">
      <c r="A314" s="2">
        <f t="shared" si="93"/>
        <v>30</v>
      </c>
      <c r="B314" s="16">
        <f ca="1">VLOOKUP(A314,PERIODS!$O$4:$P$33,2,FALSE)</f>
        <v>0.04</v>
      </c>
      <c r="C314" s="15"/>
      <c r="D314" s="18">
        <v>300</v>
      </c>
      <c r="E314" s="34">
        <f t="shared" ca="1" si="95"/>
        <v>16041.633377151546</v>
      </c>
      <c r="F314" s="34">
        <f t="shared" ca="1" si="77"/>
        <v>4000</v>
      </c>
      <c r="G314" s="69">
        <f t="shared" ca="1" si="81"/>
        <v>0</v>
      </c>
      <c r="H314" s="34">
        <f t="shared" ca="1" si="82"/>
        <v>-1072.5876583611089</v>
      </c>
      <c r="I314" s="34">
        <f t="shared" ca="1" si="83"/>
        <v>2927.4123416388911</v>
      </c>
      <c r="J314" s="18">
        <f ca="1">SUM(INDIRECT(ADDRESS(ROW(F314),COLUMN(F314),4)):INDIRECT(ADDRESS(ROW(F314)+N$5-1,COLUMN(F314),4)))</f>
        <v>20500</v>
      </c>
      <c r="K314" s="18">
        <f t="shared" ca="1" si="84"/>
        <v>16350</v>
      </c>
      <c r="L314" s="18">
        <f t="shared" ca="1" si="94"/>
        <v>0</v>
      </c>
      <c r="M314" s="18">
        <f t="shared" ca="1" si="78"/>
        <v>0</v>
      </c>
      <c r="N314" s="34">
        <f t="shared" ca="1" si="85"/>
        <v>13114.221035512655</v>
      </c>
      <c r="P314" s="18">
        <f t="shared" ca="1" si="79"/>
        <v>1072.5876583611089</v>
      </c>
      <c r="Q314" s="47">
        <f ca="1">SUM(L$15:L314)-SUM(M$15:M314)</f>
        <v>16350</v>
      </c>
      <c r="R314" s="47" t="str">
        <f t="shared" ca="1" si="80"/>
        <v>M317</v>
      </c>
      <c r="S314" s="40">
        <f t="shared" ca="1" si="86"/>
        <v>0</v>
      </c>
      <c r="T314" s="46">
        <f t="shared" ca="1" si="87"/>
        <v>68</v>
      </c>
      <c r="X314" s="74">
        <f t="shared" ca="1" si="88"/>
        <v>-1.0725876583611089</v>
      </c>
      <c r="Y314" s="75">
        <f t="shared" ca="1" si="89"/>
        <v>-1.0725876583611089</v>
      </c>
      <c r="Z314" s="74">
        <f t="shared" ca="1" si="90"/>
        <v>0.3421220759591363</v>
      </c>
      <c r="AA314" s="76">
        <f t="shared" ca="1" si="91"/>
        <v>-1072.5876583611089</v>
      </c>
      <c r="AB314" s="76">
        <f t="shared" ca="1" si="92"/>
        <v>342.12207595913628</v>
      </c>
    </row>
    <row r="315" spans="1:28" x14ac:dyDescent="0.25">
      <c r="A315" s="2">
        <f t="shared" si="93"/>
        <v>1</v>
      </c>
      <c r="B315" s="16">
        <f ca="1">VLOOKUP(A315,PERIODS!$O$4:$P$33,2,FALSE)</f>
        <v>2.4E-2</v>
      </c>
      <c r="C315" s="15"/>
      <c r="D315" s="18">
        <v>301</v>
      </c>
      <c r="E315" s="34">
        <f t="shared" ca="1" si="95"/>
        <v>13114.221035512655</v>
      </c>
      <c r="F315" s="34">
        <f t="shared" ca="1" si="77"/>
        <v>2400</v>
      </c>
      <c r="G315" s="69">
        <f t="shared" ca="1" si="81"/>
        <v>0</v>
      </c>
      <c r="H315" s="34">
        <f t="shared" ca="1" si="82"/>
        <v>79.842723659099406</v>
      </c>
      <c r="I315" s="34">
        <f t="shared" ca="1" si="83"/>
        <v>2479.8427236590992</v>
      </c>
      <c r="J315" s="18">
        <f ca="1">SUM(INDIRECT(ADDRESS(ROW(F315),COLUMN(F315),4)):INDIRECT(ADDRESS(ROW(F315)+N$5-1,COLUMN(F315),4)))</f>
        <v>19800</v>
      </c>
      <c r="K315" s="18">
        <f t="shared" ca="1" si="84"/>
        <v>16350</v>
      </c>
      <c r="L315" s="18">
        <f t="shared" ca="1" si="94"/>
        <v>0</v>
      </c>
      <c r="M315" s="18">
        <f t="shared" ca="1" si="78"/>
        <v>0</v>
      </c>
      <c r="N315" s="34">
        <f t="shared" ca="1" si="85"/>
        <v>10634.378311853556</v>
      </c>
      <c r="P315" s="18">
        <f t="shared" ca="1" si="79"/>
        <v>79.842723659099406</v>
      </c>
      <c r="Q315" s="47">
        <f ca="1">SUM(L$15:L315)-SUM(M$15:M315)</f>
        <v>16350</v>
      </c>
      <c r="R315" s="47" t="str">
        <f t="shared" ca="1" si="80"/>
        <v>M318</v>
      </c>
      <c r="S315" s="40">
        <f t="shared" ca="1" si="86"/>
        <v>0</v>
      </c>
      <c r="T315" s="46">
        <f t="shared" ca="1" si="87"/>
        <v>61</v>
      </c>
      <c r="X315" s="74">
        <f t="shared" ca="1" si="88"/>
        <v>7.9842723659099404E-2</v>
      </c>
      <c r="Y315" s="75">
        <f t="shared" ca="1" si="89"/>
        <v>7.9842723659099404E-2</v>
      </c>
      <c r="Z315" s="74">
        <f t="shared" ca="1" si="90"/>
        <v>1.0831167056461191</v>
      </c>
      <c r="AA315" s="76">
        <f t="shared" ca="1" si="91"/>
        <v>79.842723659099406</v>
      </c>
      <c r="AB315" s="76">
        <f t="shared" ca="1" si="92"/>
        <v>1083.116705646119</v>
      </c>
    </row>
    <row r="316" spans="1:28" x14ac:dyDescent="0.25">
      <c r="A316" s="2">
        <f t="shared" si="93"/>
        <v>2</v>
      </c>
      <c r="B316" s="16">
        <f ca="1">VLOOKUP(A316,PERIODS!$O$4:$P$33,2,FALSE)</f>
        <v>2.5000000000000001E-2</v>
      </c>
      <c r="C316" s="15"/>
      <c r="D316" s="18">
        <v>302</v>
      </c>
      <c r="E316" s="34">
        <f t="shared" ca="1" si="95"/>
        <v>10634.378311853556</v>
      </c>
      <c r="F316" s="34">
        <f t="shared" ca="1" si="77"/>
        <v>2500</v>
      </c>
      <c r="G316" s="69">
        <f t="shared" ca="1" si="81"/>
        <v>0</v>
      </c>
      <c r="H316" s="34">
        <f t="shared" ca="1" si="82"/>
        <v>469.10298610804034</v>
      </c>
      <c r="I316" s="34">
        <f t="shared" ca="1" si="83"/>
        <v>2969.1029861080406</v>
      </c>
      <c r="J316" s="18">
        <f ca="1">SUM(INDIRECT(ADDRESS(ROW(F316),COLUMN(F316),4)):INDIRECT(ADDRESS(ROW(F316)+N$5-1,COLUMN(F316),4)))</f>
        <v>20700</v>
      </c>
      <c r="K316" s="18">
        <f t="shared" ca="1" si="84"/>
        <v>0</v>
      </c>
      <c r="L316" s="18">
        <f t="shared" ca="1" si="94"/>
        <v>0</v>
      </c>
      <c r="M316" s="18">
        <f t="shared" ca="1" si="78"/>
        <v>16350</v>
      </c>
      <c r="N316" s="34">
        <f t="shared" ca="1" si="85"/>
        <v>24015.275325745515</v>
      </c>
      <c r="P316" s="18">
        <f t="shared" ca="1" si="79"/>
        <v>469.10298610804034</v>
      </c>
      <c r="Q316" s="47">
        <f ca="1">SUM(L$15:L316)-SUM(M$15:M316)</f>
        <v>0</v>
      </c>
      <c r="R316" s="47" t="str">
        <f t="shared" ca="1" si="80"/>
        <v>M319</v>
      </c>
      <c r="S316" s="40">
        <f t="shared" ca="1" si="86"/>
        <v>0</v>
      </c>
      <c r="T316" s="46">
        <f t="shared" ca="1" si="87"/>
        <v>69</v>
      </c>
      <c r="X316" s="74">
        <f t="shared" ca="1" si="88"/>
        <v>0.46910298610804035</v>
      </c>
      <c r="Y316" s="75">
        <f t="shared" ca="1" si="89"/>
        <v>0.46910298610804035</v>
      </c>
      <c r="Z316" s="74">
        <f t="shared" ca="1" si="90"/>
        <v>1.5985596197113636</v>
      </c>
      <c r="AA316" s="76">
        <f t="shared" ca="1" si="91"/>
        <v>469.10298610804034</v>
      </c>
      <c r="AB316" s="76">
        <f t="shared" ca="1" si="92"/>
        <v>1598.5596197113637</v>
      </c>
    </row>
    <row r="317" spans="1:28" x14ac:dyDescent="0.25">
      <c r="A317" s="2">
        <f t="shared" si="93"/>
        <v>3</v>
      </c>
      <c r="B317" s="16">
        <f ca="1">VLOOKUP(A317,PERIODS!$O$4:$P$33,2,FALSE)</f>
        <v>2.5000000000000001E-2</v>
      </c>
      <c r="C317" s="15"/>
      <c r="D317" s="18">
        <v>303</v>
      </c>
      <c r="E317" s="34">
        <f t="shared" ca="1" si="95"/>
        <v>24015.275325745515</v>
      </c>
      <c r="F317" s="34">
        <f t="shared" ca="1" si="77"/>
        <v>2500</v>
      </c>
      <c r="G317" s="69">
        <f t="shared" ca="1" si="81"/>
        <v>0</v>
      </c>
      <c r="H317" s="34">
        <f t="shared" ca="1" si="82"/>
        <v>911.76398173308462</v>
      </c>
      <c r="I317" s="34">
        <f t="shared" ca="1" si="83"/>
        <v>3411.7639817330846</v>
      </c>
      <c r="J317" s="18">
        <f ca="1">SUM(INDIRECT(ADDRESS(ROW(F317),COLUMN(F317),4)):INDIRECT(ADDRESS(ROW(F317)+N$5-1,COLUMN(F317),4)))</f>
        <v>21500</v>
      </c>
      <c r="K317" s="18">
        <f t="shared" ca="1" si="84"/>
        <v>0</v>
      </c>
      <c r="L317" s="18">
        <f t="shared" ca="1" si="94"/>
        <v>0</v>
      </c>
      <c r="M317" s="18">
        <f t="shared" ca="1" si="78"/>
        <v>0</v>
      </c>
      <c r="N317" s="34">
        <f t="shared" ca="1" si="85"/>
        <v>20603.51134401243</v>
      </c>
      <c r="P317" s="18">
        <f t="shared" ca="1" si="79"/>
        <v>911.76398173308462</v>
      </c>
      <c r="Q317" s="47">
        <f ca="1">SUM(L$15:L317)-SUM(M$15:M317)</f>
        <v>0</v>
      </c>
      <c r="R317" s="47" t="str">
        <f t="shared" ca="1" si="80"/>
        <v>M320</v>
      </c>
      <c r="S317" s="40">
        <f t="shared" ca="1" si="86"/>
        <v>0</v>
      </c>
      <c r="T317" s="46">
        <f t="shared" ca="1" si="87"/>
        <v>76</v>
      </c>
      <c r="X317" s="74">
        <f t="shared" ca="1" si="88"/>
        <v>0.91176398173308459</v>
      </c>
      <c r="Y317" s="75">
        <f t="shared" ca="1" si="89"/>
        <v>0.91176398173308459</v>
      </c>
      <c r="Z317" s="74">
        <f t="shared" ca="1" si="90"/>
        <v>2.4887087003746773</v>
      </c>
      <c r="AA317" s="76">
        <f t="shared" ca="1" si="91"/>
        <v>911.76398173308462</v>
      </c>
      <c r="AB317" s="76">
        <f t="shared" ca="1" si="92"/>
        <v>2488.7087003746774</v>
      </c>
    </row>
    <row r="318" spans="1:28" x14ac:dyDescent="0.25">
      <c r="A318" s="2">
        <f t="shared" si="93"/>
        <v>4</v>
      </c>
      <c r="B318" s="16">
        <f ca="1">VLOOKUP(A318,PERIODS!$O$4:$P$33,2,FALSE)</f>
        <v>2.5000000000000001E-2</v>
      </c>
      <c r="C318" s="15"/>
      <c r="D318" s="18">
        <v>304</v>
      </c>
      <c r="E318" s="34">
        <f t="shared" ca="1" si="95"/>
        <v>20603.51134401243</v>
      </c>
      <c r="F318" s="34">
        <f t="shared" ca="1" si="77"/>
        <v>2500</v>
      </c>
      <c r="G318" s="69">
        <f t="shared" ca="1" si="81"/>
        <v>0</v>
      </c>
      <c r="H318" s="34">
        <f t="shared" ca="1" si="82"/>
        <v>464.35803083924776</v>
      </c>
      <c r="I318" s="34">
        <f t="shared" ca="1" si="83"/>
        <v>2964.3580308392479</v>
      </c>
      <c r="J318" s="18">
        <f ca="1">SUM(INDIRECT(ADDRESS(ROW(F318),COLUMN(F318),4)):INDIRECT(ADDRESS(ROW(F318)+N$5-1,COLUMN(F318),4)))</f>
        <v>22300</v>
      </c>
      <c r="K318" s="18">
        <f t="shared" ca="1" si="84"/>
        <v>16350</v>
      </c>
      <c r="L318" s="18">
        <f t="shared" ca="1" si="94"/>
        <v>16350</v>
      </c>
      <c r="M318" s="18">
        <f t="shared" ca="1" si="78"/>
        <v>0</v>
      </c>
      <c r="N318" s="34">
        <f t="shared" ca="1" si="85"/>
        <v>17639.153313173181</v>
      </c>
      <c r="P318" s="18">
        <f t="shared" ca="1" si="79"/>
        <v>464.35803083924776</v>
      </c>
      <c r="Q318" s="47">
        <f ca="1">SUM(L$15:L318)-SUM(M$15:M318)</f>
        <v>16350</v>
      </c>
      <c r="R318" s="47" t="str">
        <f t="shared" ca="1" si="80"/>
        <v>M321</v>
      </c>
      <c r="S318" s="40">
        <f t="shared" ca="1" si="86"/>
        <v>0</v>
      </c>
      <c r="T318" s="46">
        <f t="shared" ca="1" si="87"/>
        <v>98</v>
      </c>
      <c r="X318" s="74">
        <f t="shared" ca="1" si="88"/>
        <v>0.46435803083924776</v>
      </c>
      <c r="Y318" s="75">
        <f t="shared" ca="1" si="89"/>
        <v>0.46435803083924776</v>
      </c>
      <c r="Z318" s="74">
        <f t="shared" ca="1" si="90"/>
        <v>1.5909924928581156</v>
      </c>
      <c r="AA318" s="76">
        <f t="shared" ca="1" si="91"/>
        <v>464.35803083924776</v>
      </c>
      <c r="AB318" s="76">
        <f t="shared" ca="1" si="92"/>
        <v>1590.9924928581156</v>
      </c>
    </row>
    <row r="319" spans="1:28" x14ac:dyDescent="0.25">
      <c r="A319" s="2">
        <f t="shared" si="93"/>
        <v>5</v>
      </c>
      <c r="B319" s="16">
        <f ca="1">VLOOKUP(A319,PERIODS!$O$4:$P$33,2,FALSE)</f>
        <v>3.3000000000000002E-2</v>
      </c>
      <c r="C319" s="15"/>
      <c r="D319" s="18">
        <v>305</v>
      </c>
      <c r="E319" s="34">
        <f t="shared" ca="1" si="95"/>
        <v>17639.153313173181</v>
      </c>
      <c r="F319" s="34">
        <f t="shared" ca="1" si="77"/>
        <v>3300</v>
      </c>
      <c r="G319" s="69">
        <f t="shared" ca="1" si="81"/>
        <v>0</v>
      </c>
      <c r="H319" s="34">
        <f t="shared" ca="1" si="82"/>
        <v>628.55461930858337</v>
      </c>
      <c r="I319" s="34">
        <f t="shared" ca="1" si="83"/>
        <v>3928.5546193085834</v>
      </c>
      <c r="J319" s="18">
        <f ca="1">SUM(INDIRECT(ADDRESS(ROW(F319),COLUMN(F319),4)):INDIRECT(ADDRESS(ROW(F319)+N$5-1,COLUMN(F319),4)))</f>
        <v>23100</v>
      </c>
      <c r="K319" s="18">
        <f t="shared" ca="1" si="84"/>
        <v>16350</v>
      </c>
      <c r="L319" s="18">
        <f t="shared" ca="1" si="94"/>
        <v>0</v>
      </c>
      <c r="M319" s="18">
        <f t="shared" ca="1" si="78"/>
        <v>0</v>
      </c>
      <c r="N319" s="34">
        <f t="shared" ca="1" si="85"/>
        <v>13710.598693864598</v>
      </c>
      <c r="P319" s="18">
        <f t="shared" ca="1" si="79"/>
        <v>628.55461930858337</v>
      </c>
      <c r="Q319" s="47">
        <f ca="1">SUM(L$15:L319)-SUM(M$15:M319)</f>
        <v>16350</v>
      </c>
      <c r="R319" s="47" t="str">
        <f t="shared" ca="1" si="80"/>
        <v>M322</v>
      </c>
      <c r="S319" s="40">
        <f t="shared" ca="1" si="86"/>
        <v>0</v>
      </c>
      <c r="T319" s="46">
        <f t="shared" ca="1" si="87"/>
        <v>34</v>
      </c>
      <c r="X319" s="74">
        <f t="shared" ca="1" si="88"/>
        <v>0.62855461930858336</v>
      </c>
      <c r="Y319" s="75">
        <f t="shared" ca="1" si="89"/>
        <v>0.62855461930858336</v>
      </c>
      <c r="Z319" s="74">
        <f t="shared" ca="1" si="90"/>
        <v>1.8748986775244061</v>
      </c>
      <c r="AA319" s="76">
        <f t="shared" ca="1" si="91"/>
        <v>628.55461930858337</v>
      </c>
      <c r="AB319" s="76">
        <f t="shared" ca="1" si="92"/>
        <v>1874.8986775244061</v>
      </c>
    </row>
    <row r="320" spans="1:28" x14ac:dyDescent="0.25">
      <c r="A320" s="2">
        <f t="shared" si="93"/>
        <v>6</v>
      </c>
      <c r="B320" s="16">
        <f ca="1">VLOOKUP(A320,PERIODS!$O$4:$P$33,2,FALSE)</f>
        <v>3.3000000000000002E-2</v>
      </c>
      <c r="C320" s="15"/>
      <c r="D320" s="18">
        <v>306</v>
      </c>
      <c r="E320" s="34">
        <f t="shared" ca="1" si="95"/>
        <v>13710.598693864598</v>
      </c>
      <c r="F320" s="34">
        <f t="shared" ca="1" si="77"/>
        <v>3300</v>
      </c>
      <c r="G320" s="69">
        <f t="shared" ca="1" si="81"/>
        <v>0</v>
      </c>
      <c r="H320" s="34">
        <f t="shared" ca="1" si="82"/>
        <v>-294.9020690281385</v>
      </c>
      <c r="I320" s="34">
        <f t="shared" ca="1" si="83"/>
        <v>3005.0979309718614</v>
      </c>
      <c r="J320" s="18">
        <f ca="1">SUM(INDIRECT(ADDRESS(ROW(F320),COLUMN(F320),4)):INDIRECT(ADDRESS(ROW(F320)+N$5-1,COLUMN(F320),4)))</f>
        <v>23100</v>
      </c>
      <c r="K320" s="18">
        <f t="shared" ca="1" si="84"/>
        <v>16350</v>
      </c>
      <c r="L320" s="18">
        <f t="shared" ca="1" si="94"/>
        <v>0</v>
      </c>
      <c r="M320" s="18">
        <f t="shared" ca="1" si="78"/>
        <v>0</v>
      </c>
      <c r="N320" s="34">
        <f t="shared" ca="1" si="85"/>
        <v>10705.500762892738</v>
      </c>
      <c r="P320" s="18">
        <f t="shared" ca="1" si="79"/>
        <v>294.9020690281385</v>
      </c>
      <c r="Q320" s="47">
        <f ca="1">SUM(L$15:L320)-SUM(M$15:M320)</f>
        <v>16350</v>
      </c>
      <c r="R320" s="47" t="str">
        <f t="shared" ca="1" si="80"/>
        <v>M323</v>
      </c>
      <c r="S320" s="40">
        <f t="shared" ca="1" si="86"/>
        <v>0</v>
      </c>
      <c r="T320" s="46">
        <f t="shared" ca="1" si="87"/>
        <v>9</v>
      </c>
      <c r="X320" s="74">
        <f t="shared" ca="1" si="88"/>
        <v>-0.29490206902813848</v>
      </c>
      <c r="Y320" s="75">
        <f t="shared" ca="1" si="89"/>
        <v>-0.29490206902813848</v>
      </c>
      <c r="Z320" s="74">
        <f t="shared" ca="1" si="90"/>
        <v>0.74460450373817388</v>
      </c>
      <c r="AA320" s="76">
        <f t="shared" ca="1" si="91"/>
        <v>-294.9020690281385</v>
      </c>
      <c r="AB320" s="76">
        <f t="shared" ca="1" si="92"/>
        <v>744.60450373817389</v>
      </c>
    </row>
    <row r="321" spans="1:28" x14ac:dyDescent="0.25">
      <c r="A321" s="2">
        <f t="shared" si="93"/>
        <v>7</v>
      </c>
      <c r="B321" s="16">
        <f ca="1">VLOOKUP(A321,PERIODS!$O$4:$P$33,2,FALSE)</f>
        <v>3.3000000000000002E-2</v>
      </c>
      <c r="C321" s="15"/>
      <c r="D321" s="18">
        <v>307</v>
      </c>
      <c r="E321" s="34">
        <f t="shared" ca="1" si="95"/>
        <v>10705.500762892738</v>
      </c>
      <c r="F321" s="34">
        <f t="shared" ca="1" si="77"/>
        <v>3300</v>
      </c>
      <c r="G321" s="69">
        <f t="shared" ca="1" si="81"/>
        <v>0</v>
      </c>
      <c r="H321" s="34">
        <f t="shared" ca="1" si="82"/>
        <v>1959.9639845400536</v>
      </c>
      <c r="I321" s="34">
        <f t="shared" ca="1" si="83"/>
        <v>5259.9639845400534</v>
      </c>
      <c r="J321" s="18">
        <f ca="1">SUM(INDIRECT(ADDRESS(ROW(F321),COLUMN(F321),4)):INDIRECT(ADDRESS(ROW(F321)+N$5-1,COLUMN(F321),4)))</f>
        <v>23100</v>
      </c>
      <c r="K321" s="18">
        <f t="shared" ca="1" si="84"/>
        <v>0</v>
      </c>
      <c r="L321" s="18">
        <f t="shared" ca="1" si="94"/>
        <v>0</v>
      </c>
      <c r="M321" s="18">
        <f t="shared" ca="1" si="78"/>
        <v>16350</v>
      </c>
      <c r="N321" s="34">
        <f t="shared" ca="1" si="85"/>
        <v>21795.536778352685</v>
      </c>
      <c r="P321" s="18">
        <f t="shared" ca="1" si="79"/>
        <v>1959.9639845400536</v>
      </c>
      <c r="Q321" s="47">
        <f ca="1">SUM(L$15:L321)-SUM(M$15:M321)</f>
        <v>0</v>
      </c>
      <c r="R321" s="47" t="str">
        <f t="shared" ca="1" si="80"/>
        <v>M324</v>
      </c>
      <c r="S321" s="40">
        <f t="shared" ca="1" si="86"/>
        <v>0</v>
      </c>
      <c r="T321" s="46">
        <f t="shared" ca="1" si="87"/>
        <v>14</v>
      </c>
      <c r="X321" s="74">
        <f t="shared" ca="1" si="88"/>
        <v>2.3475942370081033</v>
      </c>
      <c r="Y321" s="75">
        <f t="shared" ca="1" si="89"/>
        <v>1.9599639845400536</v>
      </c>
      <c r="Z321" s="74">
        <f t="shared" ca="1" si="90"/>
        <v>7.0990713842313315</v>
      </c>
      <c r="AA321" s="76">
        <f t="shared" ca="1" si="91"/>
        <v>1959.9639845400536</v>
      </c>
      <c r="AB321" s="76">
        <f t="shared" ca="1" si="92"/>
        <v>7099.0713842313316</v>
      </c>
    </row>
    <row r="322" spans="1:28" x14ac:dyDescent="0.25">
      <c r="A322" s="2">
        <f t="shared" si="93"/>
        <v>8</v>
      </c>
      <c r="B322" s="16">
        <f ca="1">VLOOKUP(A322,PERIODS!$O$4:$P$33,2,FALSE)</f>
        <v>3.3000000000000002E-2</v>
      </c>
      <c r="C322" s="15"/>
      <c r="D322" s="18">
        <v>308</v>
      </c>
      <c r="E322" s="34">
        <f t="shared" ca="1" si="95"/>
        <v>21795.536778352685</v>
      </c>
      <c r="F322" s="34">
        <f t="shared" ca="1" si="77"/>
        <v>3300</v>
      </c>
      <c r="G322" s="69">
        <f t="shared" ca="1" si="81"/>
        <v>0</v>
      </c>
      <c r="H322" s="34">
        <f t="shared" ca="1" si="82"/>
        <v>845.37796110505906</v>
      </c>
      <c r="I322" s="34">
        <f t="shared" ca="1" si="83"/>
        <v>4145.3779611050595</v>
      </c>
      <c r="J322" s="18">
        <f ca="1">SUM(INDIRECT(ADDRESS(ROW(F322),COLUMN(F322),4)):INDIRECT(ADDRESS(ROW(F322)+N$5-1,COLUMN(F322),4)))</f>
        <v>23100</v>
      </c>
      <c r="K322" s="18">
        <f t="shared" ca="1" si="84"/>
        <v>16350</v>
      </c>
      <c r="L322" s="18">
        <f t="shared" ca="1" si="94"/>
        <v>16350</v>
      </c>
      <c r="M322" s="18">
        <f t="shared" ca="1" si="78"/>
        <v>0</v>
      </c>
      <c r="N322" s="34">
        <f t="shared" ca="1" si="85"/>
        <v>17650.158817247626</v>
      </c>
      <c r="P322" s="18">
        <f t="shared" ca="1" si="79"/>
        <v>845.37796110505906</v>
      </c>
      <c r="Q322" s="47">
        <f ca="1">SUM(L$15:L322)-SUM(M$15:M322)</f>
        <v>16350</v>
      </c>
      <c r="R322" s="47" t="str">
        <f t="shared" ca="1" si="80"/>
        <v>M325</v>
      </c>
      <c r="S322" s="40">
        <f t="shared" ca="1" si="86"/>
        <v>0</v>
      </c>
      <c r="T322" s="46">
        <f t="shared" ca="1" si="87"/>
        <v>86</v>
      </c>
      <c r="X322" s="74">
        <f t="shared" ca="1" si="88"/>
        <v>0.84537796110505903</v>
      </c>
      <c r="Y322" s="75">
        <f t="shared" ca="1" si="89"/>
        <v>0.84537796110505903</v>
      </c>
      <c r="Z322" s="74">
        <f t="shared" ca="1" si="90"/>
        <v>2.3288578659397001</v>
      </c>
      <c r="AA322" s="76">
        <f t="shared" ca="1" si="91"/>
        <v>845.37796110505906</v>
      </c>
      <c r="AB322" s="76">
        <f t="shared" ca="1" si="92"/>
        <v>2328.8578659397003</v>
      </c>
    </row>
    <row r="323" spans="1:28" x14ac:dyDescent="0.25">
      <c r="A323" s="2">
        <f t="shared" si="93"/>
        <v>9</v>
      </c>
      <c r="B323" s="16">
        <f ca="1">VLOOKUP(A323,PERIODS!$O$4:$P$33,2,FALSE)</f>
        <v>3.3000000000000002E-2</v>
      </c>
      <c r="C323" s="15"/>
      <c r="D323" s="18">
        <v>309</v>
      </c>
      <c r="E323" s="34">
        <f t="shared" ca="1" si="95"/>
        <v>17650.158817247626</v>
      </c>
      <c r="F323" s="34">
        <f t="shared" ca="1" si="77"/>
        <v>3300</v>
      </c>
      <c r="G323" s="69">
        <f t="shared" ca="1" si="81"/>
        <v>0</v>
      </c>
      <c r="H323" s="34">
        <f t="shared" ca="1" si="82"/>
        <v>661.8398710653538</v>
      </c>
      <c r="I323" s="34">
        <f t="shared" ca="1" si="83"/>
        <v>3961.8398710653537</v>
      </c>
      <c r="J323" s="18">
        <f ca="1">SUM(INDIRECT(ADDRESS(ROW(F323),COLUMN(F323),4)):INDIRECT(ADDRESS(ROW(F323)+N$5-1,COLUMN(F323),4)))</f>
        <v>23100</v>
      </c>
      <c r="K323" s="18">
        <f t="shared" ca="1" si="84"/>
        <v>16350</v>
      </c>
      <c r="L323" s="18">
        <f t="shared" ca="1" si="94"/>
        <v>0</v>
      </c>
      <c r="M323" s="18">
        <f t="shared" ca="1" si="78"/>
        <v>0</v>
      </c>
      <c r="N323" s="34">
        <f t="shared" ca="1" si="85"/>
        <v>13688.318946182273</v>
      </c>
      <c r="P323" s="18">
        <f t="shared" ca="1" si="79"/>
        <v>661.8398710653538</v>
      </c>
      <c r="Q323" s="47">
        <f ca="1">SUM(L$15:L323)-SUM(M$15:M323)</f>
        <v>16350</v>
      </c>
      <c r="R323" s="47" t="str">
        <f t="shared" ca="1" si="80"/>
        <v>M326</v>
      </c>
      <c r="S323" s="40">
        <f t="shared" ca="1" si="86"/>
        <v>0</v>
      </c>
      <c r="T323" s="46">
        <f t="shared" ca="1" si="87"/>
        <v>8</v>
      </c>
      <c r="X323" s="74">
        <f t="shared" ca="1" si="88"/>
        <v>0.6618398710653538</v>
      </c>
      <c r="Y323" s="75">
        <f t="shared" ca="1" si="89"/>
        <v>0.6618398710653538</v>
      </c>
      <c r="Z323" s="74">
        <f t="shared" ca="1" si="90"/>
        <v>1.9383553796023376</v>
      </c>
      <c r="AA323" s="76">
        <f t="shared" ca="1" si="91"/>
        <v>661.8398710653538</v>
      </c>
      <c r="AB323" s="76">
        <f t="shared" ca="1" si="92"/>
        <v>1938.3553796023375</v>
      </c>
    </row>
    <row r="324" spans="1:28" x14ac:dyDescent="0.25">
      <c r="A324" s="2">
        <f t="shared" si="93"/>
        <v>10</v>
      </c>
      <c r="B324" s="16">
        <f ca="1">VLOOKUP(A324,PERIODS!$O$4:$P$33,2,FALSE)</f>
        <v>3.3000000000000002E-2</v>
      </c>
      <c r="C324" s="15"/>
      <c r="D324" s="18">
        <v>310</v>
      </c>
      <c r="E324" s="34">
        <f t="shared" ca="1" si="95"/>
        <v>13688.318946182273</v>
      </c>
      <c r="F324" s="34">
        <f t="shared" ca="1" si="77"/>
        <v>3300</v>
      </c>
      <c r="G324" s="69">
        <f t="shared" ca="1" si="81"/>
        <v>0</v>
      </c>
      <c r="H324" s="34">
        <f t="shared" ca="1" si="82"/>
        <v>1154.514592220545</v>
      </c>
      <c r="I324" s="34">
        <f t="shared" ca="1" si="83"/>
        <v>4454.5145922205447</v>
      </c>
      <c r="J324" s="18">
        <f ca="1">SUM(INDIRECT(ADDRESS(ROW(F324),COLUMN(F324),4)):INDIRECT(ADDRESS(ROW(F324)+N$5-1,COLUMN(F324),4)))</f>
        <v>23100</v>
      </c>
      <c r="K324" s="18">
        <f t="shared" ca="1" si="84"/>
        <v>16350</v>
      </c>
      <c r="L324" s="18">
        <f t="shared" ca="1" si="94"/>
        <v>0</v>
      </c>
      <c r="M324" s="18">
        <f t="shared" ca="1" si="78"/>
        <v>0</v>
      </c>
      <c r="N324" s="34">
        <f t="shared" ca="1" si="85"/>
        <v>9233.8043539617283</v>
      </c>
      <c r="P324" s="18">
        <f t="shared" ca="1" si="79"/>
        <v>1154.514592220545</v>
      </c>
      <c r="Q324" s="47">
        <f ca="1">SUM(L$15:L324)-SUM(M$15:M324)</f>
        <v>16350</v>
      </c>
      <c r="R324" s="47" t="str">
        <f t="shared" ca="1" si="80"/>
        <v>M327</v>
      </c>
      <c r="S324" s="40">
        <f t="shared" ca="1" si="86"/>
        <v>0</v>
      </c>
      <c r="T324" s="46">
        <f t="shared" ca="1" si="87"/>
        <v>16</v>
      </c>
      <c r="X324" s="74">
        <f t="shared" ca="1" si="88"/>
        <v>1.1545145922205449</v>
      </c>
      <c r="Y324" s="75">
        <f t="shared" ca="1" si="89"/>
        <v>1.1545145922205449</v>
      </c>
      <c r="Z324" s="74">
        <f t="shared" ca="1" si="90"/>
        <v>3.1724830957408927</v>
      </c>
      <c r="AA324" s="76">
        <f t="shared" ca="1" si="91"/>
        <v>1154.514592220545</v>
      </c>
      <c r="AB324" s="76">
        <f t="shared" ca="1" si="92"/>
        <v>3172.4830957408926</v>
      </c>
    </row>
    <row r="325" spans="1:28" x14ac:dyDescent="0.25">
      <c r="A325" s="2">
        <f t="shared" si="93"/>
        <v>11</v>
      </c>
      <c r="B325" s="16">
        <f ca="1">VLOOKUP(A325,PERIODS!$O$4:$P$33,2,FALSE)</f>
        <v>3.3000000000000002E-2</v>
      </c>
      <c r="C325" s="15"/>
      <c r="D325" s="18">
        <v>311</v>
      </c>
      <c r="E325" s="34">
        <f t="shared" ca="1" si="95"/>
        <v>9233.8043539617283</v>
      </c>
      <c r="F325" s="34">
        <f t="shared" ca="1" si="77"/>
        <v>3300</v>
      </c>
      <c r="G325" s="69">
        <f t="shared" ca="1" si="81"/>
        <v>0</v>
      </c>
      <c r="H325" s="34">
        <f t="shared" ca="1" si="82"/>
        <v>1379.0204240616647</v>
      </c>
      <c r="I325" s="34">
        <f t="shared" ca="1" si="83"/>
        <v>4679.0204240616649</v>
      </c>
      <c r="J325" s="18">
        <f ca="1">SUM(INDIRECT(ADDRESS(ROW(F325),COLUMN(F325),4)):INDIRECT(ADDRESS(ROW(F325)+N$5-1,COLUMN(F325),4)))</f>
        <v>23300</v>
      </c>
      <c r="K325" s="18">
        <f t="shared" ca="1" si="84"/>
        <v>0</v>
      </c>
      <c r="L325" s="18">
        <f t="shared" ca="1" si="94"/>
        <v>0</v>
      </c>
      <c r="M325" s="18">
        <f t="shared" ca="1" si="78"/>
        <v>16350</v>
      </c>
      <c r="N325" s="34">
        <f t="shared" ca="1" si="85"/>
        <v>20904.783929900063</v>
      </c>
      <c r="P325" s="18">
        <f t="shared" ca="1" si="79"/>
        <v>1379.0204240616647</v>
      </c>
      <c r="Q325" s="47">
        <f ca="1">SUM(L$15:L325)-SUM(M$15:M325)</f>
        <v>0</v>
      </c>
      <c r="R325" s="47" t="str">
        <f t="shared" ca="1" si="80"/>
        <v>M328</v>
      </c>
      <c r="S325" s="40">
        <f t="shared" ca="1" si="86"/>
        <v>0</v>
      </c>
      <c r="T325" s="46">
        <f t="shared" ca="1" si="87"/>
        <v>80</v>
      </c>
      <c r="X325" s="74">
        <f t="shared" ca="1" si="88"/>
        <v>1.3790204240616648</v>
      </c>
      <c r="Y325" s="75">
        <f t="shared" ca="1" si="89"/>
        <v>1.3790204240616648</v>
      </c>
      <c r="Z325" s="74">
        <f t="shared" ca="1" si="90"/>
        <v>3.9710098159768696</v>
      </c>
      <c r="AA325" s="76">
        <f t="shared" ca="1" si="91"/>
        <v>1379.0204240616647</v>
      </c>
      <c r="AB325" s="76">
        <f t="shared" ca="1" si="92"/>
        <v>3971.0098159768695</v>
      </c>
    </row>
    <row r="326" spans="1:28" x14ac:dyDescent="0.25">
      <c r="A326" s="2">
        <f t="shared" si="93"/>
        <v>12</v>
      </c>
      <c r="B326" s="16">
        <f ca="1">VLOOKUP(A326,PERIODS!$O$4:$P$33,2,FALSE)</f>
        <v>3.3000000000000002E-2</v>
      </c>
      <c r="C326" s="15"/>
      <c r="D326" s="18">
        <v>312</v>
      </c>
      <c r="E326" s="34">
        <f t="shared" ca="1" si="95"/>
        <v>20904.783929900063</v>
      </c>
      <c r="F326" s="34">
        <f t="shared" ca="1" si="77"/>
        <v>3300</v>
      </c>
      <c r="G326" s="69">
        <f t="shared" ca="1" si="81"/>
        <v>0</v>
      </c>
      <c r="H326" s="34">
        <f t="shared" ca="1" si="82"/>
        <v>-1173.1903187856892</v>
      </c>
      <c r="I326" s="34">
        <f t="shared" ca="1" si="83"/>
        <v>2126.8096812143108</v>
      </c>
      <c r="J326" s="18">
        <f ca="1">SUM(INDIRECT(ADDRESS(ROW(F326),COLUMN(F326),4)):INDIRECT(ADDRESS(ROW(F326)+N$5-1,COLUMN(F326),4)))</f>
        <v>23500</v>
      </c>
      <c r="K326" s="18">
        <f t="shared" ca="1" si="84"/>
        <v>16350</v>
      </c>
      <c r="L326" s="18">
        <f t="shared" ca="1" si="94"/>
        <v>16350</v>
      </c>
      <c r="M326" s="18">
        <f t="shared" ca="1" si="78"/>
        <v>0</v>
      </c>
      <c r="N326" s="34">
        <f t="shared" ca="1" si="85"/>
        <v>18777.97424868575</v>
      </c>
      <c r="P326" s="18">
        <f t="shared" ca="1" si="79"/>
        <v>1173.1903187856892</v>
      </c>
      <c r="Q326" s="47">
        <f ca="1">SUM(L$15:L326)-SUM(M$15:M326)</f>
        <v>16350</v>
      </c>
      <c r="R326" s="47" t="str">
        <f t="shared" ca="1" si="80"/>
        <v>M329</v>
      </c>
      <c r="S326" s="40">
        <f t="shared" ca="1" si="86"/>
        <v>0</v>
      </c>
      <c r="T326" s="46">
        <f t="shared" ca="1" si="87"/>
        <v>1</v>
      </c>
      <c r="X326" s="74">
        <f t="shared" ca="1" si="88"/>
        <v>-1.1731903187856891</v>
      </c>
      <c r="Y326" s="75">
        <f t="shared" ca="1" si="89"/>
        <v>-1.1731903187856891</v>
      </c>
      <c r="Z326" s="74">
        <f t="shared" ca="1" si="90"/>
        <v>0.30937834958211968</v>
      </c>
      <c r="AA326" s="76">
        <f t="shared" ca="1" si="91"/>
        <v>-1173.1903187856892</v>
      </c>
      <c r="AB326" s="76">
        <f t="shared" ca="1" si="92"/>
        <v>309.37834958211971</v>
      </c>
    </row>
    <row r="327" spans="1:28" x14ac:dyDescent="0.25">
      <c r="A327" s="2">
        <f t="shared" si="93"/>
        <v>13</v>
      </c>
      <c r="B327" s="16">
        <f ca="1">VLOOKUP(A327,PERIODS!$O$4:$P$33,2,FALSE)</f>
        <v>3.3000000000000002E-2</v>
      </c>
      <c r="C327" s="15"/>
      <c r="D327" s="18">
        <v>313</v>
      </c>
      <c r="E327" s="34">
        <f t="shared" ca="1" si="95"/>
        <v>18777.97424868575</v>
      </c>
      <c r="F327" s="34">
        <f t="shared" ca="1" si="77"/>
        <v>3300</v>
      </c>
      <c r="G327" s="69">
        <f t="shared" ca="1" si="81"/>
        <v>0</v>
      </c>
      <c r="H327" s="34">
        <f t="shared" ca="1" si="82"/>
        <v>87.525166169918919</v>
      </c>
      <c r="I327" s="34">
        <f t="shared" ca="1" si="83"/>
        <v>3387.525166169919</v>
      </c>
      <c r="J327" s="18">
        <f ca="1">SUM(INDIRECT(ADDRESS(ROW(F327),COLUMN(F327),4)):INDIRECT(ADDRESS(ROW(F327)+N$5-1,COLUMN(F327),4)))</f>
        <v>23700</v>
      </c>
      <c r="K327" s="18">
        <f t="shared" ca="1" si="84"/>
        <v>16350</v>
      </c>
      <c r="L327" s="18">
        <f t="shared" ca="1" si="94"/>
        <v>0</v>
      </c>
      <c r="M327" s="18">
        <f t="shared" ca="1" si="78"/>
        <v>0</v>
      </c>
      <c r="N327" s="34">
        <f t="shared" ca="1" si="85"/>
        <v>15390.449082515832</v>
      </c>
      <c r="P327" s="18">
        <f t="shared" ca="1" si="79"/>
        <v>87.525166169918919</v>
      </c>
      <c r="Q327" s="47">
        <f ca="1">SUM(L$15:L327)-SUM(M$15:M327)</f>
        <v>16350</v>
      </c>
      <c r="R327" s="47" t="str">
        <f t="shared" ca="1" si="80"/>
        <v>M330</v>
      </c>
      <c r="S327" s="40">
        <f t="shared" ca="1" si="86"/>
        <v>0</v>
      </c>
      <c r="T327" s="46">
        <f t="shared" ca="1" si="87"/>
        <v>94</v>
      </c>
      <c r="X327" s="74">
        <f t="shared" ca="1" si="88"/>
        <v>8.7525166169918914E-2</v>
      </c>
      <c r="Y327" s="75">
        <f t="shared" ca="1" si="89"/>
        <v>8.7525166169918914E-2</v>
      </c>
      <c r="Z327" s="74">
        <f t="shared" ca="1" si="90"/>
        <v>1.091469732210063</v>
      </c>
      <c r="AA327" s="76">
        <f t="shared" ca="1" si="91"/>
        <v>87.525166169918919</v>
      </c>
      <c r="AB327" s="76">
        <f t="shared" ca="1" si="92"/>
        <v>1091.4697322100631</v>
      </c>
    </row>
    <row r="328" spans="1:28" x14ac:dyDescent="0.25">
      <c r="A328" s="2">
        <f t="shared" si="93"/>
        <v>14</v>
      </c>
      <c r="B328" s="16">
        <f ca="1">VLOOKUP(A328,PERIODS!$O$4:$P$33,2,FALSE)</f>
        <v>3.3000000000000002E-2</v>
      </c>
      <c r="C328" s="15"/>
      <c r="D328" s="18">
        <v>314</v>
      </c>
      <c r="E328" s="34">
        <f t="shared" ca="1" si="95"/>
        <v>15390.449082515832</v>
      </c>
      <c r="F328" s="34">
        <f t="shared" ca="1" si="77"/>
        <v>3300</v>
      </c>
      <c r="G328" s="69">
        <f t="shared" ca="1" si="81"/>
        <v>0</v>
      </c>
      <c r="H328" s="34">
        <f t="shared" ca="1" si="82"/>
        <v>-574.11011955977062</v>
      </c>
      <c r="I328" s="34">
        <f t="shared" ca="1" si="83"/>
        <v>2725.8898804402293</v>
      </c>
      <c r="J328" s="18">
        <f ca="1">SUM(INDIRECT(ADDRESS(ROW(F328),COLUMN(F328),4)):INDIRECT(ADDRESS(ROW(F328)+N$5-1,COLUMN(F328),4)))</f>
        <v>23900</v>
      </c>
      <c r="K328" s="18">
        <f t="shared" ca="1" si="84"/>
        <v>16350</v>
      </c>
      <c r="L328" s="18">
        <f t="shared" ca="1" si="94"/>
        <v>0</v>
      </c>
      <c r="M328" s="18">
        <f t="shared" ca="1" si="78"/>
        <v>0</v>
      </c>
      <c r="N328" s="34">
        <f t="shared" ca="1" si="85"/>
        <v>12664.559202075603</v>
      </c>
      <c r="P328" s="18">
        <f t="shared" ca="1" si="79"/>
        <v>574.11011955977062</v>
      </c>
      <c r="Q328" s="47">
        <f ca="1">SUM(L$15:L328)-SUM(M$15:M328)</f>
        <v>16350</v>
      </c>
      <c r="R328" s="47" t="str">
        <f t="shared" ca="1" si="80"/>
        <v>M331</v>
      </c>
      <c r="S328" s="40">
        <f t="shared" ca="1" si="86"/>
        <v>0</v>
      </c>
      <c r="T328" s="46">
        <f t="shared" ca="1" si="87"/>
        <v>76</v>
      </c>
      <c r="X328" s="74">
        <f t="shared" ca="1" si="88"/>
        <v>-0.57411011955977065</v>
      </c>
      <c r="Y328" s="75">
        <f t="shared" ca="1" si="89"/>
        <v>-0.57411011955977065</v>
      </c>
      <c r="Z328" s="74">
        <f t="shared" ca="1" si="90"/>
        <v>0.56320583172882266</v>
      </c>
      <c r="AA328" s="76">
        <f t="shared" ca="1" si="91"/>
        <v>-574.11011955977062</v>
      </c>
      <c r="AB328" s="76">
        <f t="shared" ca="1" si="92"/>
        <v>563.20583172882266</v>
      </c>
    </row>
    <row r="329" spans="1:28" x14ac:dyDescent="0.25">
      <c r="A329" s="2">
        <f t="shared" si="93"/>
        <v>15</v>
      </c>
      <c r="B329" s="16">
        <f ca="1">VLOOKUP(A329,PERIODS!$O$4:$P$33,2,FALSE)</f>
        <v>3.3000000000000002E-2</v>
      </c>
      <c r="C329" s="15"/>
      <c r="D329" s="18">
        <v>315</v>
      </c>
      <c r="E329" s="34">
        <f t="shared" ca="1" si="95"/>
        <v>12664.559202075603</v>
      </c>
      <c r="F329" s="34">
        <f t="shared" ca="1" si="77"/>
        <v>3300</v>
      </c>
      <c r="G329" s="69">
        <f t="shared" ca="1" si="81"/>
        <v>0</v>
      </c>
      <c r="H329" s="34">
        <f t="shared" ca="1" si="82"/>
        <v>1268.9397809438551</v>
      </c>
      <c r="I329" s="34">
        <f t="shared" ca="1" si="83"/>
        <v>4568.9397809438551</v>
      </c>
      <c r="J329" s="18">
        <f ca="1">SUM(INDIRECT(ADDRESS(ROW(F329),COLUMN(F329),4)):INDIRECT(ADDRESS(ROW(F329)+N$5-1,COLUMN(F329),4)))</f>
        <v>24100</v>
      </c>
      <c r="K329" s="18">
        <f t="shared" ca="1" si="84"/>
        <v>0</v>
      </c>
      <c r="L329" s="18">
        <f t="shared" ca="1" si="94"/>
        <v>0</v>
      </c>
      <c r="M329" s="18">
        <f t="shared" ca="1" si="78"/>
        <v>16350</v>
      </c>
      <c r="N329" s="34">
        <f t="shared" ca="1" si="85"/>
        <v>24445.619421131749</v>
      </c>
      <c r="P329" s="18">
        <f t="shared" ca="1" si="79"/>
        <v>1268.9397809438551</v>
      </c>
      <c r="Q329" s="47">
        <f ca="1">SUM(L$15:L329)-SUM(M$15:M329)</f>
        <v>0</v>
      </c>
      <c r="R329" s="47" t="str">
        <f t="shared" ca="1" si="80"/>
        <v>M332</v>
      </c>
      <c r="S329" s="40">
        <f t="shared" ca="1" si="86"/>
        <v>0</v>
      </c>
      <c r="T329" s="46">
        <f t="shared" ca="1" si="87"/>
        <v>70</v>
      </c>
      <c r="X329" s="74">
        <f t="shared" ca="1" si="88"/>
        <v>1.2689397809438552</v>
      </c>
      <c r="Y329" s="75">
        <f t="shared" ca="1" si="89"/>
        <v>1.2689397809438552</v>
      </c>
      <c r="Z329" s="74">
        <f t="shared" ca="1" si="90"/>
        <v>3.5570792792195829</v>
      </c>
      <c r="AA329" s="76">
        <f t="shared" ca="1" si="91"/>
        <v>1268.9397809438551</v>
      </c>
      <c r="AB329" s="76">
        <f t="shared" ca="1" si="92"/>
        <v>3557.079279219583</v>
      </c>
    </row>
    <row r="330" spans="1:28" x14ac:dyDescent="0.25">
      <c r="A330" s="2">
        <f t="shared" si="93"/>
        <v>16</v>
      </c>
      <c r="B330" s="16">
        <f ca="1">VLOOKUP(A330,PERIODS!$O$4:$P$33,2,FALSE)</f>
        <v>3.3000000000000002E-2</v>
      </c>
      <c r="C330" s="15"/>
      <c r="D330" s="18">
        <v>316</v>
      </c>
      <c r="E330" s="34">
        <f t="shared" ca="1" si="95"/>
        <v>24445.619421131749</v>
      </c>
      <c r="F330" s="34">
        <f t="shared" ca="1" si="77"/>
        <v>3300</v>
      </c>
      <c r="G330" s="69">
        <f t="shared" ca="1" si="81"/>
        <v>0</v>
      </c>
      <c r="H330" s="34">
        <f t="shared" ca="1" si="82"/>
        <v>986.381052440296</v>
      </c>
      <c r="I330" s="34">
        <f t="shared" ca="1" si="83"/>
        <v>4286.3810524402961</v>
      </c>
      <c r="J330" s="18">
        <f ca="1">SUM(INDIRECT(ADDRESS(ROW(F330),COLUMN(F330),4)):INDIRECT(ADDRESS(ROW(F330)+N$5-1,COLUMN(F330),4)))</f>
        <v>24300</v>
      </c>
      <c r="K330" s="18">
        <f t="shared" ca="1" si="84"/>
        <v>0</v>
      </c>
      <c r="L330" s="18">
        <f t="shared" ca="1" si="94"/>
        <v>0</v>
      </c>
      <c r="M330" s="18">
        <f t="shared" ca="1" si="78"/>
        <v>0</v>
      </c>
      <c r="N330" s="34">
        <f t="shared" ca="1" si="85"/>
        <v>20159.238368691455</v>
      </c>
      <c r="P330" s="18">
        <f t="shared" ca="1" si="79"/>
        <v>986.381052440296</v>
      </c>
      <c r="Q330" s="47">
        <f ca="1">SUM(L$15:L330)-SUM(M$15:M330)</f>
        <v>0</v>
      </c>
      <c r="R330" s="47" t="str">
        <f t="shared" ca="1" si="80"/>
        <v>M333</v>
      </c>
      <c r="S330" s="40">
        <f t="shared" ca="1" si="86"/>
        <v>0</v>
      </c>
      <c r="T330" s="46">
        <f t="shared" ca="1" si="87"/>
        <v>89</v>
      </c>
      <c r="X330" s="74">
        <f t="shared" ca="1" si="88"/>
        <v>0.98638105244029606</v>
      </c>
      <c r="Y330" s="75">
        <f t="shared" ca="1" si="89"/>
        <v>0.98638105244029606</v>
      </c>
      <c r="Z330" s="74">
        <f t="shared" ca="1" si="90"/>
        <v>2.6815126379378151</v>
      </c>
      <c r="AA330" s="76">
        <f t="shared" ca="1" si="91"/>
        <v>986.381052440296</v>
      </c>
      <c r="AB330" s="76">
        <f t="shared" ca="1" si="92"/>
        <v>2681.5126379378153</v>
      </c>
    </row>
    <row r="331" spans="1:28" x14ac:dyDescent="0.25">
      <c r="A331" s="2">
        <f t="shared" si="93"/>
        <v>17</v>
      </c>
      <c r="B331" s="16">
        <f ca="1">VLOOKUP(A331,PERIODS!$O$4:$P$33,2,FALSE)</f>
        <v>3.5000000000000003E-2</v>
      </c>
      <c r="C331" s="15"/>
      <c r="D331" s="18">
        <v>317</v>
      </c>
      <c r="E331" s="34">
        <f t="shared" ca="1" si="95"/>
        <v>20159.238368691455</v>
      </c>
      <c r="F331" s="34">
        <f t="shared" ca="1" si="77"/>
        <v>3500.0000000000005</v>
      </c>
      <c r="G331" s="69">
        <f t="shared" ca="1" si="81"/>
        <v>0</v>
      </c>
      <c r="H331" s="34">
        <f t="shared" ca="1" si="82"/>
        <v>445.15425586356042</v>
      </c>
      <c r="I331" s="34">
        <f t="shared" ca="1" si="83"/>
        <v>3945.154255863561</v>
      </c>
      <c r="J331" s="18">
        <f ca="1">SUM(INDIRECT(ADDRESS(ROW(F331),COLUMN(F331),4)):INDIRECT(ADDRESS(ROW(F331)+N$5-1,COLUMN(F331),4)))</f>
        <v>24500.000000000004</v>
      </c>
      <c r="K331" s="18">
        <f t="shared" ca="1" si="84"/>
        <v>16350</v>
      </c>
      <c r="L331" s="18">
        <f t="shared" ca="1" si="94"/>
        <v>16350</v>
      </c>
      <c r="M331" s="18">
        <f t="shared" ca="1" si="78"/>
        <v>0</v>
      </c>
      <c r="N331" s="34">
        <f t="shared" ca="1" si="85"/>
        <v>16214.084112827893</v>
      </c>
      <c r="P331" s="18">
        <f t="shared" ca="1" si="79"/>
        <v>445.15425586356042</v>
      </c>
      <c r="Q331" s="47">
        <f ca="1">SUM(L$15:L331)-SUM(M$15:M331)</f>
        <v>16350</v>
      </c>
      <c r="R331" s="47" t="str">
        <f t="shared" ca="1" si="80"/>
        <v>M334</v>
      </c>
      <c r="S331" s="40">
        <f t="shared" ca="1" si="86"/>
        <v>0</v>
      </c>
      <c r="T331" s="46">
        <f t="shared" ca="1" si="87"/>
        <v>77</v>
      </c>
      <c r="X331" s="74">
        <f t="shared" ca="1" si="88"/>
        <v>0.44515425586356044</v>
      </c>
      <c r="Y331" s="75">
        <f t="shared" ca="1" si="89"/>
        <v>0.44515425586356044</v>
      </c>
      <c r="Z331" s="74">
        <f t="shared" ca="1" si="90"/>
        <v>1.5607309291621889</v>
      </c>
      <c r="AA331" s="76">
        <f t="shared" ca="1" si="91"/>
        <v>445.15425586356042</v>
      </c>
      <c r="AB331" s="76">
        <f t="shared" ca="1" si="92"/>
        <v>1560.7309291621889</v>
      </c>
    </row>
    <row r="332" spans="1:28" x14ac:dyDescent="0.25">
      <c r="A332" s="2">
        <f t="shared" si="93"/>
        <v>18</v>
      </c>
      <c r="B332" s="16">
        <f ca="1">VLOOKUP(A332,PERIODS!$O$4:$P$33,2,FALSE)</f>
        <v>3.5000000000000003E-2</v>
      </c>
      <c r="C332" s="15"/>
      <c r="D332" s="18">
        <v>318</v>
      </c>
      <c r="E332" s="34">
        <f t="shared" ca="1" si="95"/>
        <v>16214.084112827893</v>
      </c>
      <c r="F332" s="34">
        <f t="shared" ca="1" si="77"/>
        <v>3500.0000000000005</v>
      </c>
      <c r="G332" s="69">
        <f t="shared" ca="1" si="81"/>
        <v>0</v>
      </c>
      <c r="H332" s="34">
        <f t="shared" ca="1" si="82"/>
        <v>-1760.4166177953432</v>
      </c>
      <c r="I332" s="34">
        <f t="shared" ca="1" si="83"/>
        <v>1739.5833822046573</v>
      </c>
      <c r="J332" s="18">
        <f ca="1">SUM(INDIRECT(ADDRESS(ROW(F332),COLUMN(F332),4)):INDIRECT(ADDRESS(ROW(F332)+N$5-1,COLUMN(F332),4)))</f>
        <v>24500.000000000004</v>
      </c>
      <c r="K332" s="18">
        <f t="shared" ca="1" si="84"/>
        <v>16350</v>
      </c>
      <c r="L332" s="18">
        <f t="shared" ca="1" si="94"/>
        <v>0</v>
      </c>
      <c r="M332" s="18">
        <f t="shared" ca="1" si="78"/>
        <v>0</v>
      </c>
      <c r="N332" s="34">
        <f t="shared" ca="1" si="85"/>
        <v>14474.500730623236</v>
      </c>
      <c r="P332" s="18">
        <f t="shared" ca="1" si="79"/>
        <v>1760.4166177953432</v>
      </c>
      <c r="Q332" s="47">
        <f ca="1">SUM(L$15:L332)-SUM(M$15:M332)</f>
        <v>16350</v>
      </c>
      <c r="R332" s="47" t="str">
        <f t="shared" ca="1" si="80"/>
        <v>M335</v>
      </c>
      <c r="S332" s="40">
        <f t="shared" ca="1" si="86"/>
        <v>0</v>
      </c>
      <c r="T332" s="46">
        <f t="shared" ca="1" si="87"/>
        <v>32</v>
      </c>
      <c r="X332" s="74">
        <f t="shared" ca="1" si="88"/>
        <v>-1.7604166177953433</v>
      </c>
      <c r="Y332" s="75">
        <f t="shared" ca="1" si="89"/>
        <v>-1.7604166177953433</v>
      </c>
      <c r="Z332" s="74">
        <f t="shared" ca="1" si="90"/>
        <v>0.17197320180005798</v>
      </c>
      <c r="AA332" s="76">
        <f t="shared" ca="1" si="91"/>
        <v>-1760.4166177953432</v>
      </c>
      <c r="AB332" s="76">
        <f t="shared" ca="1" si="92"/>
        <v>171.97320180005798</v>
      </c>
    </row>
    <row r="333" spans="1:28" x14ac:dyDescent="0.25">
      <c r="A333" s="2">
        <f t="shared" si="93"/>
        <v>19</v>
      </c>
      <c r="B333" s="16">
        <f ca="1">VLOOKUP(A333,PERIODS!$O$4:$P$33,2,FALSE)</f>
        <v>3.5000000000000003E-2</v>
      </c>
      <c r="C333" s="15"/>
      <c r="D333" s="18">
        <v>319</v>
      </c>
      <c r="E333" s="34">
        <f t="shared" ca="1" si="95"/>
        <v>14474.500730623236</v>
      </c>
      <c r="F333" s="34">
        <f t="shared" ca="1" si="77"/>
        <v>3500.0000000000005</v>
      </c>
      <c r="G333" s="69">
        <f t="shared" ca="1" si="81"/>
        <v>0</v>
      </c>
      <c r="H333" s="34">
        <f t="shared" ca="1" si="82"/>
        <v>-477.37749468239588</v>
      </c>
      <c r="I333" s="34">
        <f t="shared" ca="1" si="83"/>
        <v>3022.6225053176045</v>
      </c>
      <c r="J333" s="18">
        <f ca="1">SUM(INDIRECT(ADDRESS(ROW(F333),COLUMN(F333),4)):INDIRECT(ADDRESS(ROW(F333)+N$5-1,COLUMN(F333),4)))</f>
        <v>24500.000000000004</v>
      </c>
      <c r="K333" s="18">
        <f t="shared" ca="1" si="84"/>
        <v>16350</v>
      </c>
      <c r="L333" s="18">
        <f t="shared" ca="1" si="94"/>
        <v>0</v>
      </c>
      <c r="M333" s="18">
        <f t="shared" ca="1" si="78"/>
        <v>0</v>
      </c>
      <c r="N333" s="34">
        <f t="shared" ca="1" si="85"/>
        <v>11451.878225305632</v>
      </c>
      <c r="P333" s="18">
        <f t="shared" ca="1" si="79"/>
        <v>477.37749468239588</v>
      </c>
      <c r="Q333" s="47">
        <f ca="1">SUM(L$15:L333)-SUM(M$15:M333)</f>
        <v>16350</v>
      </c>
      <c r="R333" s="47" t="str">
        <f t="shared" ca="1" si="80"/>
        <v>M336</v>
      </c>
      <c r="S333" s="40">
        <f t="shared" ca="1" si="86"/>
        <v>0</v>
      </c>
      <c r="T333" s="46">
        <f t="shared" ca="1" si="87"/>
        <v>74</v>
      </c>
      <c r="X333" s="74">
        <f t="shared" ca="1" si="88"/>
        <v>-0.47737749468239588</v>
      </c>
      <c r="Y333" s="75">
        <f t="shared" ca="1" si="89"/>
        <v>-0.47737749468239588</v>
      </c>
      <c r="Z333" s="74">
        <f t="shared" ca="1" si="90"/>
        <v>0.62040828425487027</v>
      </c>
      <c r="AA333" s="76">
        <f t="shared" ca="1" si="91"/>
        <v>-477.37749468239588</v>
      </c>
      <c r="AB333" s="76">
        <f t="shared" ca="1" si="92"/>
        <v>620.4082842548703</v>
      </c>
    </row>
    <row r="334" spans="1:28" x14ac:dyDescent="0.25">
      <c r="A334" s="2">
        <f t="shared" si="93"/>
        <v>20</v>
      </c>
      <c r="B334" s="16">
        <f ca="1">VLOOKUP(A334,PERIODS!$O$4:$P$33,2,FALSE)</f>
        <v>3.5000000000000003E-2</v>
      </c>
      <c r="C334" s="15"/>
      <c r="D334" s="18">
        <v>320</v>
      </c>
      <c r="E334" s="34">
        <f t="shared" ca="1" si="95"/>
        <v>11451.878225305632</v>
      </c>
      <c r="F334" s="34">
        <f t="shared" ca="1" si="77"/>
        <v>3500.0000000000005</v>
      </c>
      <c r="G334" s="69">
        <f t="shared" ca="1" si="81"/>
        <v>0</v>
      </c>
      <c r="H334" s="34">
        <f t="shared" ca="1" si="82"/>
        <v>-367.43605198794904</v>
      </c>
      <c r="I334" s="34">
        <f t="shared" ca="1" si="83"/>
        <v>3132.5639480120512</v>
      </c>
      <c r="J334" s="18">
        <f ca="1">SUM(INDIRECT(ADDRESS(ROW(F334),COLUMN(F334),4)):INDIRECT(ADDRESS(ROW(F334)+N$5-1,COLUMN(F334),4)))</f>
        <v>24500.000000000004</v>
      </c>
      <c r="K334" s="18">
        <f t="shared" ca="1" si="84"/>
        <v>0</v>
      </c>
      <c r="L334" s="18">
        <f t="shared" ca="1" si="94"/>
        <v>0</v>
      </c>
      <c r="M334" s="18">
        <f t="shared" ca="1" si="78"/>
        <v>16350</v>
      </c>
      <c r="N334" s="34">
        <f t="shared" ca="1" si="85"/>
        <v>24669.314277293583</v>
      </c>
      <c r="P334" s="18">
        <f t="shared" ca="1" si="79"/>
        <v>367.43605198794904</v>
      </c>
      <c r="Q334" s="47">
        <f ca="1">SUM(L$15:L334)-SUM(M$15:M334)</f>
        <v>0</v>
      </c>
      <c r="R334" s="47" t="str">
        <f t="shared" ca="1" si="80"/>
        <v>M337</v>
      </c>
      <c r="S334" s="40">
        <f t="shared" ca="1" si="86"/>
        <v>0</v>
      </c>
      <c r="T334" s="46">
        <f t="shared" ca="1" si="87"/>
        <v>5</v>
      </c>
      <c r="X334" s="74">
        <f t="shared" ca="1" si="88"/>
        <v>-0.36743605198794904</v>
      </c>
      <c r="Y334" s="75">
        <f t="shared" ca="1" si="89"/>
        <v>-0.36743605198794904</v>
      </c>
      <c r="Z334" s="74">
        <f t="shared" ca="1" si="90"/>
        <v>0.69250760987770299</v>
      </c>
      <c r="AA334" s="76">
        <f t="shared" ca="1" si="91"/>
        <v>-367.43605198794904</v>
      </c>
      <c r="AB334" s="76">
        <f t="shared" ca="1" si="92"/>
        <v>692.50760987770298</v>
      </c>
    </row>
    <row r="335" spans="1:28" x14ac:dyDescent="0.25">
      <c r="A335" s="2">
        <f t="shared" si="93"/>
        <v>21</v>
      </c>
      <c r="B335" s="16">
        <f ca="1">VLOOKUP(A335,PERIODS!$O$4:$P$33,2,FALSE)</f>
        <v>3.5000000000000003E-2</v>
      </c>
      <c r="C335" s="15"/>
      <c r="D335" s="18">
        <v>321</v>
      </c>
      <c r="E335" s="34">
        <f t="shared" ca="1" si="95"/>
        <v>24669.314277293583</v>
      </c>
      <c r="F335" s="34">
        <f t="shared" ref="F335:F398" ca="1" si="96">F$2*B335</f>
        <v>3500.0000000000005</v>
      </c>
      <c r="G335" s="69">
        <f t="shared" ca="1" si="81"/>
        <v>0</v>
      </c>
      <c r="H335" s="34">
        <f t="shared" ca="1" si="82"/>
        <v>357.93501093426494</v>
      </c>
      <c r="I335" s="34">
        <f t="shared" ca="1" si="83"/>
        <v>3857.9350109342654</v>
      </c>
      <c r="J335" s="18">
        <f ca="1">SUM(INDIRECT(ADDRESS(ROW(F335),COLUMN(F335),4)):INDIRECT(ADDRESS(ROW(F335)+N$5-1,COLUMN(F335),4)))</f>
        <v>24500.000000000004</v>
      </c>
      <c r="K335" s="18">
        <f t="shared" ca="1" si="84"/>
        <v>0</v>
      </c>
      <c r="L335" s="18">
        <f t="shared" ca="1" si="94"/>
        <v>0</v>
      </c>
      <c r="M335" s="18">
        <f t="shared" ref="M335:M398" ca="1" si="97">SUMIF($R$15:$R$8014,ADDRESS(ROW(M335),COLUMN(M335),4),$L$15:$L$8014)</f>
        <v>0</v>
      </c>
      <c r="N335" s="34">
        <f t="shared" ca="1" si="85"/>
        <v>20811.379266359316</v>
      </c>
      <c r="P335" s="18">
        <f t="shared" ref="P335:P398" ca="1" si="98">ABS(H335)</f>
        <v>357.93501093426494</v>
      </c>
      <c r="Q335" s="47">
        <f ca="1">SUM(L$15:L335)-SUM(M$15:M335)</f>
        <v>0</v>
      </c>
      <c r="R335" s="47" t="str">
        <f t="shared" ref="R335:R398" ca="1" si="99">ADDRESS(ROW(M335)+$N$3+RANDBETWEEN(-$N$4,$N$4),COLUMN(M335),4)</f>
        <v>M338</v>
      </c>
      <c r="S335" s="40">
        <f t="shared" ca="1" si="86"/>
        <v>0</v>
      </c>
      <c r="T335" s="46">
        <f t="shared" ca="1" si="87"/>
        <v>52</v>
      </c>
      <c r="X335" s="74">
        <f t="shared" ca="1" si="88"/>
        <v>0.35793501093426494</v>
      </c>
      <c r="Y335" s="75">
        <f t="shared" ca="1" si="89"/>
        <v>0.35793501093426494</v>
      </c>
      <c r="Z335" s="74">
        <f t="shared" ca="1" si="90"/>
        <v>1.4303726588764334</v>
      </c>
      <c r="AA335" s="76">
        <f t="shared" ca="1" si="91"/>
        <v>357.93501093426494</v>
      </c>
      <c r="AB335" s="76">
        <f t="shared" ca="1" si="92"/>
        <v>1430.3726588764334</v>
      </c>
    </row>
    <row r="336" spans="1:28" x14ac:dyDescent="0.25">
      <c r="A336" s="2">
        <f t="shared" si="93"/>
        <v>22</v>
      </c>
      <c r="B336" s="16">
        <f ca="1">VLOOKUP(A336,PERIODS!$O$4:$P$33,2,FALSE)</f>
        <v>3.5000000000000003E-2</v>
      </c>
      <c r="C336" s="15"/>
      <c r="D336" s="18">
        <v>322</v>
      </c>
      <c r="E336" s="34">
        <f t="shared" ca="1" si="95"/>
        <v>20811.379266359316</v>
      </c>
      <c r="F336" s="34">
        <f t="shared" ca="1" si="96"/>
        <v>3500.0000000000005</v>
      </c>
      <c r="G336" s="69">
        <f t="shared" ref="G336:G399" ca="1" si="100">((2*RAND()*$F$5)-$F$5)*E336</f>
        <v>0</v>
      </c>
      <c r="H336" s="34">
        <f t="shared" ref="H336:H399" ca="1" si="101">IF($S$3="NORM",AA336,IF($S$3="LOGNORM",AB336,0))</f>
        <v>1108.1053212823283</v>
      </c>
      <c r="I336" s="34">
        <f t="shared" ref="I336:I399" ca="1" si="102">IF(F336+H336&lt;0,0,F336+H336)</f>
        <v>4608.105321282329</v>
      </c>
      <c r="J336" s="18">
        <f ca="1">SUM(INDIRECT(ADDRESS(ROW(F336),COLUMN(F336),4)):INDIRECT(ADDRESS(ROW(F336)+N$5-1,COLUMN(F336),4)))</f>
        <v>25000.000000000004</v>
      </c>
      <c r="K336" s="18">
        <f t="shared" ref="K336:K399" ca="1" si="103">Q336</f>
        <v>16350</v>
      </c>
      <c r="L336" s="18">
        <f t="shared" ca="1" si="94"/>
        <v>16350</v>
      </c>
      <c r="M336" s="18">
        <f t="shared" ca="1" si="97"/>
        <v>0</v>
      </c>
      <c r="N336" s="34">
        <f t="shared" ref="N336:N399" ca="1" si="104">E336+G336-I336+M336-S336</f>
        <v>16203.273945076988</v>
      </c>
      <c r="P336" s="18">
        <f t="shared" ca="1" si="98"/>
        <v>1108.1053212823283</v>
      </c>
      <c r="Q336" s="47">
        <f ca="1">SUM(L$15:L336)-SUM(M$15:M336)</f>
        <v>16350</v>
      </c>
      <c r="R336" s="47" t="str">
        <f t="shared" ca="1" si="99"/>
        <v>M339</v>
      </c>
      <c r="S336" s="40">
        <f t="shared" ref="S336:S399" ca="1" si="105">IF(T336&gt;N$6*100,M336,0)</f>
        <v>0</v>
      </c>
      <c r="T336" s="46">
        <f t="shared" ref="T336:T399" ca="1" si="106">RANDBETWEEN(0,100)</f>
        <v>89</v>
      </c>
      <c r="X336" s="74">
        <f t="shared" ref="X336:X399" ca="1" si="107">NORMINV(RAND(),0,1)</f>
        <v>1.1081053212823282</v>
      </c>
      <c r="Y336" s="75">
        <f t="shared" ref="Y336:Y399" ca="1" si="108">IF(AND(X336&gt;$F$6,$F$6&gt;0),$F$6,X336)</f>
        <v>1.1081053212823282</v>
      </c>
      <c r="Z336" s="74">
        <f t="shared" ref="Z336:Z399" ca="1" si="109">EXP(Y336)</f>
        <v>3.028614703107039</v>
      </c>
      <c r="AA336" s="76">
        <f t="shared" ref="AA336:AA399" ca="1" si="110">$F$3*Y336</f>
        <v>1108.1053212823283</v>
      </c>
      <c r="AB336" s="76">
        <f t="shared" ref="AB336:AB399" ca="1" si="111">$F$3*Z336</f>
        <v>3028.6147031070391</v>
      </c>
    </row>
    <row r="337" spans="1:28" x14ac:dyDescent="0.25">
      <c r="A337" s="2">
        <f t="shared" ref="A337:A400" si="112">IF(AND(A336=12,OR(A$14="MS",A$14="M0")),1,IF(AND(A336=4,OR(A$14="WS",A$14="W0")),1,IF(AND(A336=30,OR(A$14="DS",A$14="D0")),1,A336+1)))</f>
        <v>23</v>
      </c>
      <c r="B337" s="16">
        <f ca="1">VLOOKUP(A337,PERIODS!$O$4:$P$33,2,FALSE)</f>
        <v>3.5000000000000003E-2</v>
      </c>
      <c r="C337" s="15"/>
      <c r="D337" s="18">
        <v>323</v>
      </c>
      <c r="E337" s="34">
        <f t="shared" ca="1" si="95"/>
        <v>16203.273945076988</v>
      </c>
      <c r="F337" s="34">
        <f t="shared" ca="1" si="96"/>
        <v>3500.0000000000005</v>
      </c>
      <c r="G337" s="69">
        <f t="shared" ca="1" si="100"/>
        <v>0</v>
      </c>
      <c r="H337" s="34">
        <f t="shared" ca="1" si="101"/>
        <v>843.84117788164201</v>
      </c>
      <c r="I337" s="34">
        <f t="shared" ca="1" si="102"/>
        <v>4343.8411778816426</v>
      </c>
      <c r="J337" s="18">
        <f ca="1">SUM(INDIRECT(ADDRESS(ROW(F337),COLUMN(F337),4)):INDIRECT(ADDRESS(ROW(F337)+N$5-1,COLUMN(F337),4)))</f>
        <v>25500.000000000004</v>
      </c>
      <c r="K337" s="18">
        <f t="shared" ca="1" si="103"/>
        <v>16350</v>
      </c>
      <c r="L337" s="18">
        <f t="shared" ref="L337:L400" ca="1" si="113">IF((E337+K336)&lt;J337,N$2,0)</f>
        <v>0</v>
      </c>
      <c r="M337" s="18">
        <f t="shared" ca="1" si="97"/>
        <v>0</v>
      </c>
      <c r="N337" s="34">
        <f t="shared" ca="1" si="104"/>
        <v>11859.432767195345</v>
      </c>
      <c r="P337" s="18">
        <f t="shared" ca="1" si="98"/>
        <v>843.84117788164201</v>
      </c>
      <c r="Q337" s="47">
        <f ca="1">SUM(L$15:L337)-SUM(M$15:M337)</f>
        <v>16350</v>
      </c>
      <c r="R337" s="47" t="str">
        <f t="shared" ca="1" si="99"/>
        <v>M340</v>
      </c>
      <c r="S337" s="40">
        <f t="shared" ca="1" si="105"/>
        <v>0</v>
      </c>
      <c r="T337" s="46">
        <f t="shared" ca="1" si="106"/>
        <v>12</v>
      </c>
      <c r="X337" s="74">
        <f t="shared" ca="1" si="107"/>
        <v>0.84384117788164203</v>
      </c>
      <c r="Y337" s="75">
        <f t="shared" ca="1" si="108"/>
        <v>0.84384117788164203</v>
      </c>
      <c r="Z337" s="74">
        <f t="shared" ca="1" si="109"/>
        <v>2.3252816648683332</v>
      </c>
      <c r="AA337" s="76">
        <f t="shared" ca="1" si="110"/>
        <v>843.84117788164201</v>
      </c>
      <c r="AB337" s="76">
        <f t="shared" ca="1" si="111"/>
        <v>2325.2816648683333</v>
      </c>
    </row>
    <row r="338" spans="1:28" x14ac:dyDescent="0.25">
      <c r="A338" s="2">
        <f t="shared" si="112"/>
        <v>24</v>
      </c>
      <c r="B338" s="16">
        <f ca="1">VLOOKUP(A338,PERIODS!$O$4:$P$33,2,FALSE)</f>
        <v>3.5000000000000003E-2</v>
      </c>
      <c r="C338" s="15"/>
      <c r="D338" s="18">
        <v>324</v>
      </c>
      <c r="E338" s="34">
        <f t="shared" ca="1" si="95"/>
        <v>11859.432767195345</v>
      </c>
      <c r="F338" s="34">
        <f t="shared" ca="1" si="96"/>
        <v>3500.0000000000005</v>
      </c>
      <c r="G338" s="69">
        <f t="shared" ca="1" si="100"/>
        <v>0</v>
      </c>
      <c r="H338" s="34">
        <f t="shared" ca="1" si="101"/>
        <v>712.61474096523136</v>
      </c>
      <c r="I338" s="34">
        <f t="shared" ca="1" si="102"/>
        <v>4212.6147409652322</v>
      </c>
      <c r="J338" s="18">
        <f ca="1">SUM(INDIRECT(ADDRESS(ROW(F338),COLUMN(F338),4)):INDIRECT(ADDRESS(ROW(F338)+N$5-1,COLUMN(F338),4)))</f>
        <v>26000</v>
      </c>
      <c r="K338" s="18">
        <f t="shared" ca="1" si="103"/>
        <v>16350</v>
      </c>
      <c r="L338" s="18">
        <f t="shared" ca="1" si="113"/>
        <v>0</v>
      </c>
      <c r="M338" s="18">
        <f t="shared" ca="1" si="97"/>
        <v>0</v>
      </c>
      <c r="N338" s="34">
        <f t="shared" ca="1" si="104"/>
        <v>7646.818026230113</v>
      </c>
      <c r="P338" s="18">
        <f t="shared" ca="1" si="98"/>
        <v>712.61474096523136</v>
      </c>
      <c r="Q338" s="47">
        <f ca="1">SUM(L$15:L338)-SUM(M$15:M338)</f>
        <v>16350</v>
      </c>
      <c r="R338" s="47" t="str">
        <f t="shared" ca="1" si="99"/>
        <v>M341</v>
      </c>
      <c r="S338" s="40">
        <f t="shared" ca="1" si="105"/>
        <v>0</v>
      </c>
      <c r="T338" s="46">
        <f t="shared" ca="1" si="106"/>
        <v>96</v>
      </c>
      <c r="X338" s="74">
        <f t="shared" ca="1" si="107"/>
        <v>0.71261474096523136</v>
      </c>
      <c r="Y338" s="75">
        <f t="shared" ca="1" si="108"/>
        <v>0.71261474096523136</v>
      </c>
      <c r="Z338" s="74">
        <f t="shared" ca="1" si="109"/>
        <v>2.0393165780450055</v>
      </c>
      <c r="AA338" s="76">
        <f t="shared" ca="1" si="110"/>
        <v>712.61474096523136</v>
      </c>
      <c r="AB338" s="76">
        <f t="shared" ca="1" si="111"/>
        <v>2039.3165780450056</v>
      </c>
    </row>
    <row r="339" spans="1:28" x14ac:dyDescent="0.25">
      <c r="A339" s="2">
        <f t="shared" si="112"/>
        <v>25</v>
      </c>
      <c r="B339" s="16">
        <f ca="1">VLOOKUP(A339,PERIODS!$O$4:$P$33,2,FALSE)</f>
        <v>3.5000000000000003E-2</v>
      </c>
      <c r="C339" s="15"/>
      <c r="D339" s="18">
        <v>325</v>
      </c>
      <c r="E339" s="34">
        <f t="shared" ca="1" si="95"/>
        <v>7646.818026230113</v>
      </c>
      <c r="F339" s="34">
        <f t="shared" ca="1" si="96"/>
        <v>3500.0000000000005</v>
      </c>
      <c r="G339" s="69">
        <f t="shared" ca="1" si="100"/>
        <v>0</v>
      </c>
      <c r="H339" s="34">
        <f t="shared" ca="1" si="101"/>
        <v>-925.3710099797064</v>
      </c>
      <c r="I339" s="34">
        <f t="shared" ca="1" si="102"/>
        <v>2574.6289900202942</v>
      </c>
      <c r="J339" s="18">
        <f ca="1">SUM(INDIRECT(ADDRESS(ROW(F339),COLUMN(F339),4)):INDIRECT(ADDRESS(ROW(F339)+N$5-1,COLUMN(F339),4)))</f>
        <v>24900</v>
      </c>
      <c r="K339" s="18">
        <f t="shared" ca="1" si="103"/>
        <v>16350</v>
      </c>
      <c r="L339" s="18">
        <f t="shared" ca="1" si="113"/>
        <v>16350</v>
      </c>
      <c r="M339" s="18">
        <f t="shared" ca="1" si="97"/>
        <v>16350</v>
      </c>
      <c r="N339" s="34">
        <f t="shared" ca="1" si="104"/>
        <v>21422.18903620982</v>
      </c>
      <c r="P339" s="18">
        <f t="shared" ca="1" si="98"/>
        <v>925.3710099797064</v>
      </c>
      <c r="Q339" s="47">
        <f ca="1">SUM(L$15:L339)-SUM(M$15:M339)</f>
        <v>16350</v>
      </c>
      <c r="R339" s="47" t="str">
        <f t="shared" ca="1" si="99"/>
        <v>M342</v>
      </c>
      <c r="S339" s="40">
        <f t="shared" ca="1" si="105"/>
        <v>0</v>
      </c>
      <c r="T339" s="46">
        <f t="shared" ca="1" si="106"/>
        <v>84</v>
      </c>
      <c r="X339" s="74">
        <f t="shared" ca="1" si="107"/>
        <v>-0.92537100997970645</v>
      </c>
      <c r="Y339" s="75">
        <f t="shared" ca="1" si="108"/>
        <v>-0.92537100997970645</v>
      </c>
      <c r="Z339" s="74">
        <f t="shared" ca="1" si="109"/>
        <v>0.39638432924883282</v>
      </c>
      <c r="AA339" s="76">
        <f t="shared" ca="1" si="110"/>
        <v>-925.3710099797064</v>
      </c>
      <c r="AB339" s="76">
        <f t="shared" ca="1" si="111"/>
        <v>396.38432924883284</v>
      </c>
    </row>
    <row r="340" spans="1:28" x14ac:dyDescent="0.25">
      <c r="A340" s="2">
        <f t="shared" si="112"/>
        <v>26</v>
      </c>
      <c r="B340" s="16">
        <f ca="1">VLOOKUP(A340,PERIODS!$O$4:$P$33,2,FALSE)</f>
        <v>3.5000000000000003E-2</v>
      </c>
      <c r="C340" s="15"/>
      <c r="D340" s="18">
        <v>326</v>
      </c>
      <c r="E340" s="34">
        <f t="shared" ca="1" si="95"/>
        <v>21422.18903620982</v>
      </c>
      <c r="F340" s="34">
        <f t="shared" ca="1" si="96"/>
        <v>3500.0000000000005</v>
      </c>
      <c r="G340" s="69">
        <f t="shared" ca="1" si="100"/>
        <v>0</v>
      </c>
      <c r="H340" s="34">
        <f t="shared" ca="1" si="101"/>
        <v>-464.63506297210739</v>
      </c>
      <c r="I340" s="34">
        <f t="shared" ca="1" si="102"/>
        <v>3035.3649370278931</v>
      </c>
      <c r="J340" s="18">
        <f ca="1">SUM(INDIRECT(ADDRESS(ROW(F340),COLUMN(F340),4)):INDIRECT(ADDRESS(ROW(F340)+N$5-1,COLUMN(F340),4)))</f>
        <v>23900</v>
      </c>
      <c r="K340" s="18">
        <f t="shared" ca="1" si="103"/>
        <v>16350</v>
      </c>
      <c r="L340" s="18">
        <f t="shared" ca="1" si="113"/>
        <v>0</v>
      </c>
      <c r="M340" s="18">
        <f t="shared" ca="1" si="97"/>
        <v>0</v>
      </c>
      <c r="N340" s="34">
        <f t="shared" ca="1" si="104"/>
        <v>18386.824099181926</v>
      </c>
      <c r="P340" s="18">
        <f t="shared" ca="1" si="98"/>
        <v>464.63506297210739</v>
      </c>
      <c r="Q340" s="47">
        <f ca="1">SUM(L$15:L340)-SUM(M$15:M340)</f>
        <v>16350</v>
      </c>
      <c r="R340" s="47" t="str">
        <f t="shared" ca="1" si="99"/>
        <v>M343</v>
      </c>
      <c r="S340" s="40">
        <f t="shared" ca="1" si="105"/>
        <v>0</v>
      </c>
      <c r="T340" s="46">
        <f t="shared" ca="1" si="106"/>
        <v>37</v>
      </c>
      <c r="X340" s="74">
        <f t="shared" ca="1" si="107"/>
        <v>-0.46463506297210738</v>
      </c>
      <c r="Y340" s="75">
        <f t="shared" ca="1" si="108"/>
        <v>-0.46463506297210738</v>
      </c>
      <c r="Z340" s="74">
        <f t="shared" ca="1" si="109"/>
        <v>0.62836437678034562</v>
      </c>
      <c r="AA340" s="76">
        <f t="shared" ca="1" si="110"/>
        <v>-464.63506297210739</v>
      </c>
      <c r="AB340" s="76">
        <f t="shared" ca="1" si="111"/>
        <v>628.36437678034565</v>
      </c>
    </row>
    <row r="341" spans="1:28" x14ac:dyDescent="0.25">
      <c r="A341" s="2">
        <f t="shared" si="112"/>
        <v>27</v>
      </c>
      <c r="B341" s="16">
        <f ca="1">VLOOKUP(A341,PERIODS!$O$4:$P$33,2,FALSE)</f>
        <v>3.5000000000000003E-2</v>
      </c>
      <c r="C341" s="15"/>
      <c r="D341" s="18">
        <v>327</v>
      </c>
      <c r="E341" s="34">
        <f t="shared" ca="1" si="95"/>
        <v>18386.824099181926</v>
      </c>
      <c r="F341" s="34">
        <f t="shared" ca="1" si="96"/>
        <v>3500.0000000000005</v>
      </c>
      <c r="G341" s="69">
        <f t="shared" ca="1" si="100"/>
        <v>0</v>
      </c>
      <c r="H341" s="34">
        <f t="shared" ca="1" si="101"/>
        <v>-540.718929168675</v>
      </c>
      <c r="I341" s="34">
        <f t="shared" ca="1" si="102"/>
        <v>2959.2810708313255</v>
      </c>
      <c r="J341" s="18">
        <f ca="1">SUM(INDIRECT(ADDRESS(ROW(F341),COLUMN(F341),4)):INDIRECT(ADDRESS(ROW(F341)+N$5-1,COLUMN(F341),4)))</f>
        <v>22900</v>
      </c>
      <c r="K341" s="18">
        <f t="shared" ca="1" si="103"/>
        <v>16350</v>
      </c>
      <c r="L341" s="18">
        <f t="shared" ca="1" si="113"/>
        <v>0</v>
      </c>
      <c r="M341" s="18">
        <f t="shared" ca="1" si="97"/>
        <v>0</v>
      </c>
      <c r="N341" s="34">
        <f t="shared" ca="1" si="104"/>
        <v>15427.543028350599</v>
      </c>
      <c r="P341" s="18">
        <f t="shared" ca="1" si="98"/>
        <v>540.718929168675</v>
      </c>
      <c r="Q341" s="47">
        <f ca="1">SUM(L$15:L341)-SUM(M$15:M341)</f>
        <v>16350</v>
      </c>
      <c r="R341" s="47" t="str">
        <f t="shared" ca="1" si="99"/>
        <v>M344</v>
      </c>
      <c r="S341" s="40">
        <f t="shared" ca="1" si="105"/>
        <v>0</v>
      </c>
      <c r="T341" s="46">
        <f t="shared" ca="1" si="106"/>
        <v>28</v>
      </c>
      <c r="X341" s="74">
        <f t="shared" ca="1" si="107"/>
        <v>-0.54071892916867503</v>
      </c>
      <c r="Y341" s="75">
        <f t="shared" ca="1" si="108"/>
        <v>-0.54071892916867503</v>
      </c>
      <c r="Z341" s="74">
        <f t="shared" ca="1" si="109"/>
        <v>0.58232944822066302</v>
      </c>
      <c r="AA341" s="76">
        <f t="shared" ca="1" si="110"/>
        <v>-540.718929168675</v>
      </c>
      <c r="AB341" s="76">
        <f t="shared" ca="1" si="111"/>
        <v>582.32944822066304</v>
      </c>
    </row>
    <row r="342" spans="1:28" x14ac:dyDescent="0.25">
      <c r="A342" s="2">
        <f t="shared" si="112"/>
        <v>28</v>
      </c>
      <c r="B342" s="16">
        <f ca="1">VLOOKUP(A342,PERIODS!$O$4:$P$33,2,FALSE)</f>
        <v>0.04</v>
      </c>
      <c r="C342" s="15"/>
      <c r="D342" s="18">
        <v>328</v>
      </c>
      <c r="E342" s="34">
        <f t="shared" ca="1" si="95"/>
        <v>15427.543028350599</v>
      </c>
      <c r="F342" s="34">
        <f t="shared" ca="1" si="96"/>
        <v>4000</v>
      </c>
      <c r="G342" s="69">
        <f t="shared" ca="1" si="100"/>
        <v>0</v>
      </c>
      <c r="H342" s="34">
        <f t="shared" ca="1" si="101"/>
        <v>-288.95042113377673</v>
      </c>
      <c r="I342" s="34">
        <f t="shared" ca="1" si="102"/>
        <v>3711.0495788662233</v>
      </c>
      <c r="J342" s="18">
        <f ca="1">SUM(INDIRECT(ADDRESS(ROW(F342),COLUMN(F342),4)):INDIRECT(ADDRESS(ROW(F342)+N$5-1,COLUMN(F342),4)))</f>
        <v>21900</v>
      </c>
      <c r="K342" s="18">
        <f t="shared" ca="1" si="103"/>
        <v>0</v>
      </c>
      <c r="L342" s="18">
        <f t="shared" ca="1" si="113"/>
        <v>0</v>
      </c>
      <c r="M342" s="18">
        <f t="shared" ca="1" si="97"/>
        <v>16350</v>
      </c>
      <c r="N342" s="34">
        <f t="shared" ca="1" si="104"/>
        <v>28066.493449484376</v>
      </c>
      <c r="P342" s="18">
        <f t="shared" ca="1" si="98"/>
        <v>288.95042113377673</v>
      </c>
      <c r="Q342" s="47">
        <f ca="1">SUM(L$15:L342)-SUM(M$15:M342)</f>
        <v>0</v>
      </c>
      <c r="R342" s="47" t="str">
        <f t="shared" ca="1" si="99"/>
        <v>M345</v>
      </c>
      <c r="S342" s="40">
        <f t="shared" ca="1" si="105"/>
        <v>0</v>
      </c>
      <c r="T342" s="46">
        <f t="shared" ca="1" si="106"/>
        <v>91</v>
      </c>
      <c r="X342" s="74">
        <f t="shared" ca="1" si="107"/>
        <v>-0.28895042113377672</v>
      </c>
      <c r="Y342" s="75">
        <f t="shared" ca="1" si="108"/>
        <v>-0.28895042113377672</v>
      </c>
      <c r="Z342" s="74">
        <f t="shared" ca="1" si="109"/>
        <v>0.74904934149917579</v>
      </c>
      <c r="AA342" s="76">
        <f t="shared" ca="1" si="110"/>
        <v>-288.95042113377673</v>
      </c>
      <c r="AB342" s="76">
        <f t="shared" ca="1" si="111"/>
        <v>749.04934149917574</v>
      </c>
    </row>
    <row r="343" spans="1:28" x14ac:dyDescent="0.25">
      <c r="A343" s="2">
        <f t="shared" si="112"/>
        <v>29</v>
      </c>
      <c r="B343" s="16">
        <f ca="1">VLOOKUP(A343,PERIODS!$O$4:$P$33,2,FALSE)</f>
        <v>0.04</v>
      </c>
      <c r="C343" s="15"/>
      <c r="D343" s="18">
        <v>329</v>
      </c>
      <c r="E343" s="34">
        <f t="shared" ca="1" si="95"/>
        <v>28066.493449484376</v>
      </c>
      <c r="F343" s="34">
        <f t="shared" ca="1" si="96"/>
        <v>4000</v>
      </c>
      <c r="G343" s="69">
        <f t="shared" ca="1" si="100"/>
        <v>0</v>
      </c>
      <c r="H343" s="34">
        <f t="shared" ca="1" si="101"/>
        <v>-652.28604306609782</v>
      </c>
      <c r="I343" s="34">
        <f t="shared" ca="1" si="102"/>
        <v>3347.7139569339024</v>
      </c>
      <c r="J343" s="18">
        <f ca="1">SUM(INDIRECT(ADDRESS(ROW(F343),COLUMN(F343),4)):INDIRECT(ADDRESS(ROW(F343)+N$5-1,COLUMN(F343),4)))</f>
        <v>21200</v>
      </c>
      <c r="K343" s="18">
        <f t="shared" ca="1" si="103"/>
        <v>0</v>
      </c>
      <c r="L343" s="18">
        <f t="shared" ca="1" si="113"/>
        <v>0</v>
      </c>
      <c r="M343" s="18">
        <f t="shared" ca="1" si="97"/>
        <v>0</v>
      </c>
      <c r="N343" s="34">
        <f t="shared" ca="1" si="104"/>
        <v>24718.779492550475</v>
      </c>
      <c r="P343" s="18">
        <f t="shared" ca="1" si="98"/>
        <v>652.28604306609782</v>
      </c>
      <c r="Q343" s="47">
        <f ca="1">SUM(L$15:L343)-SUM(M$15:M343)</f>
        <v>0</v>
      </c>
      <c r="R343" s="47" t="str">
        <f t="shared" ca="1" si="99"/>
        <v>M346</v>
      </c>
      <c r="S343" s="40">
        <f t="shared" ca="1" si="105"/>
        <v>0</v>
      </c>
      <c r="T343" s="46">
        <f t="shared" ca="1" si="106"/>
        <v>1</v>
      </c>
      <c r="X343" s="74">
        <f t="shared" ca="1" si="107"/>
        <v>-0.65228604306609783</v>
      </c>
      <c r="Y343" s="75">
        <f t="shared" ca="1" si="108"/>
        <v>-0.65228604306609783</v>
      </c>
      <c r="Z343" s="74">
        <f t="shared" ca="1" si="109"/>
        <v>0.52085372069775449</v>
      </c>
      <c r="AA343" s="76">
        <f t="shared" ca="1" si="110"/>
        <v>-652.28604306609782</v>
      </c>
      <c r="AB343" s="76">
        <f t="shared" ca="1" si="111"/>
        <v>520.85372069775451</v>
      </c>
    </row>
    <row r="344" spans="1:28" x14ac:dyDescent="0.25">
      <c r="A344" s="2">
        <f t="shared" si="112"/>
        <v>30</v>
      </c>
      <c r="B344" s="16">
        <f ca="1">VLOOKUP(A344,PERIODS!$O$4:$P$33,2,FALSE)</f>
        <v>0.04</v>
      </c>
      <c r="C344" s="15"/>
      <c r="D344" s="18">
        <v>330</v>
      </c>
      <c r="E344" s="34">
        <f t="shared" ca="1" si="95"/>
        <v>24718.779492550475</v>
      </c>
      <c r="F344" s="34">
        <f t="shared" ca="1" si="96"/>
        <v>4000</v>
      </c>
      <c r="G344" s="69">
        <f t="shared" ca="1" si="100"/>
        <v>0</v>
      </c>
      <c r="H344" s="34">
        <f t="shared" ca="1" si="101"/>
        <v>-1816.6848040160423</v>
      </c>
      <c r="I344" s="34">
        <f t="shared" ca="1" si="102"/>
        <v>2183.3151959839579</v>
      </c>
      <c r="J344" s="18">
        <f ca="1">SUM(INDIRECT(ADDRESS(ROW(F344),COLUMN(F344),4)):INDIRECT(ADDRESS(ROW(F344)+N$5-1,COLUMN(F344),4)))</f>
        <v>20500</v>
      </c>
      <c r="K344" s="18">
        <f t="shared" ca="1" si="103"/>
        <v>0</v>
      </c>
      <c r="L344" s="18">
        <f t="shared" ca="1" si="113"/>
        <v>0</v>
      </c>
      <c r="M344" s="18">
        <f t="shared" ca="1" si="97"/>
        <v>0</v>
      </c>
      <c r="N344" s="34">
        <f t="shared" ca="1" si="104"/>
        <v>22535.464296566519</v>
      </c>
      <c r="P344" s="18">
        <f t="shared" ca="1" si="98"/>
        <v>1816.6848040160423</v>
      </c>
      <c r="Q344" s="47">
        <f ca="1">SUM(L$15:L344)-SUM(M$15:M344)</f>
        <v>0</v>
      </c>
      <c r="R344" s="47" t="str">
        <f t="shared" ca="1" si="99"/>
        <v>M347</v>
      </c>
      <c r="S344" s="40">
        <f t="shared" ca="1" si="105"/>
        <v>0</v>
      </c>
      <c r="T344" s="46">
        <f t="shared" ca="1" si="106"/>
        <v>72</v>
      </c>
      <c r="X344" s="74">
        <f t="shared" ca="1" si="107"/>
        <v>-1.8166848040160424</v>
      </c>
      <c r="Y344" s="75">
        <f t="shared" ca="1" si="108"/>
        <v>-1.8166848040160424</v>
      </c>
      <c r="Z344" s="74">
        <f t="shared" ca="1" si="109"/>
        <v>0.16256378941139743</v>
      </c>
      <c r="AA344" s="76">
        <f t="shared" ca="1" si="110"/>
        <v>-1816.6848040160423</v>
      </c>
      <c r="AB344" s="76">
        <f t="shared" ca="1" si="111"/>
        <v>162.56378941139744</v>
      </c>
    </row>
    <row r="345" spans="1:28" x14ac:dyDescent="0.25">
      <c r="A345" s="2">
        <f t="shared" si="112"/>
        <v>1</v>
      </c>
      <c r="B345" s="16">
        <f ca="1">VLOOKUP(A345,PERIODS!$O$4:$P$33,2,FALSE)</f>
        <v>2.4E-2</v>
      </c>
      <c r="C345" s="15"/>
      <c r="D345" s="18">
        <v>331</v>
      </c>
      <c r="E345" s="34">
        <f t="shared" ca="1" si="95"/>
        <v>22535.464296566519</v>
      </c>
      <c r="F345" s="34">
        <f t="shared" ca="1" si="96"/>
        <v>2400</v>
      </c>
      <c r="G345" s="69">
        <f t="shared" ca="1" si="100"/>
        <v>0</v>
      </c>
      <c r="H345" s="34">
        <f t="shared" ca="1" si="101"/>
        <v>356.99970595363914</v>
      </c>
      <c r="I345" s="34">
        <f t="shared" ca="1" si="102"/>
        <v>2756.999705953639</v>
      </c>
      <c r="J345" s="18">
        <f ca="1">SUM(INDIRECT(ADDRESS(ROW(F345),COLUMN(F345),4)):INDIRECT(ADDRESS(ROW(F345)+N$5-1,COLUMN(F345),4)))</f>
        <v>19800</v>
      </c>
      <c r="K345" s="18">
        <f t="shared" ca="1" si="103"/>
        <v>0</v>
      </c>
      <c r="L345" s="18">
        <f t="shared" ca="1" si="113"/>
        <v>0</v>
      </c>
      <c r="M345" s="18">
        <f t="shared" ca="1" si="97"/>
        <v>0</v>
      </c>
      <c r="N345" s="34">
        <f t="shared" ca="1" si="104"/>
        <v>19778.464590612879</v>
      </c>
      <c r="P345" s="18">
        <f t="shared" ca="1" si="98"/>
        <v>356.99970595363914</v>
      </c>
      <c r="Q345" s="47">
        <f ca="1">SUM(L$15:L345)-SUM(M$15:M345)</f>
        <v>0</v>
      </c>
      <c r="R345" s="47" t="str">
        <f t="shared" ca="1" si="99"/>
        <v>M348</v>
      </c>
      <c r="S345" s="40">
        <f t="shared" ca="1" si="105"/>
        <v>0</v>
      </c>
      <c r="T345" s="46">
        <f t="shared" ca="1" si="106"/>
        <v>9</v>
      </c>
      <c r="X345" s="74">
        <f t="shared" ca="1" si="107"/>
        <v>0.35699970595363911</v>
      </c>
      <c r="Y345" s="75">
        <f t="shared" ca="1" si="108"/>
        <v>0.35699970595363911</v>
      </c>
      <c r="Z345" s="74">
        <f t="shared" ca="1" si="109"/>
        <v>1.4290354496511417</v>
      </c>
      <c r="AA345" s="76">
        <f t="shared" ca="1" si="110"/>
        <v>356.99970595363914</v>
      </c>
      <c r="AB345" s="76">
        <f t="shared" ca="1" si="111"/>
        <v>1429.0354496511418</v>
      </c>
    </row>
    <row r="346" spans="1:28" x14ac:dyDescent="0.25">
      <c r="A346" s="2">
        <f t="shared" si="112"/>
        <v>2</v>
      </c>
      <c r="B346" s="16">
        <f ca="1">VLOOKUP(A346,PERIODS!$O$4:$P$33,2,FALSE)</f>
        <v>2.5000000000000001E-2</v>
      </c>
      <c r="C346" s="15"/>
      <c r="D346" s="18">
        <v>332</v>
      </c>
      <c r="E346" s="34">
        <f t="shared" ca="1" si="95"/>
        <v>19778.464590612879</v>
      </c>
      <c r="F346" s="34">
        <f t="shared" ca="1" si="96"/>
        <v>2500</v>
      </c>
      <c r="G346" s="69">
        <f t="shared" ca="1" si="100"/>
        <v>0</v>
      </c>
      <c r="H346" s="34">
        <f t="shared" ca="1" si="101"/>
        <v>-1245.613666789357</v>
      </c>
      <c r="I346" s="34">
        <f t="shared" ca="1" si="102"/>
        <v>1254.386333210643</v>
      </c>
      <c r="J346" s="18">
        <f ca="1">SUM(INDIRECT(ADDRESS(ROW(F346),COLUMN(F346),4)):INDIRECT(ADDRESS(ROW(F346)+N$5-1,COLUMN(F346),4)))</f>
        <v>20700</v>
      </c>
      <c r="K346" s="18">
        <f t="shared" ca="1" si="103"/>
        <v>16350</v>
      </c>
      <c r="L346" s="18">
        <f t="shared" ca="1" si="113"/>
        <v>16350</v>
      </c>
      <c r="M346" s="18">
        <f t="shared" ca="1" si="97"/>
        <v>0</v>
      </c>
      <c r="N346" s="34">
        <f t="shared" ca="1" si="104"/>
        <v>18524.078257402238</v>
      </c>
      <c r="P346" s="18">
        <f t="shared" ca="1" si="98"/>
        <v>1245.613666789357</v>
      </c>
      <c r="Q346" s="47">
        <f ca="1">SUM(L$15:L346)-SUM(M$15:M346)</f>
        <v>16350</v>
      </c>
      <c r="R346" s="47" t="str">
        <f t="shared" ca="1" si="99"/>
        <v>M349</v>
      </c>
      <c r="S346" s="40">
        <f t="shared" ca="1" si="105"/>
        <v>0</v>
      </c>
      <c r="T346" s="46">
        <f t="shared" ca="1" si="106"/>
        <v>18</v>
      </c>
      <c r="X346" s="74">
        <f t="shared" ca="1" si="107"/>
        <v>-1.2456136667893569</v>
      </c>
      <c r="Y346" s="75">
        <f t="shared" ca="1" si="108"/>
        <v>-1.2456136667893569</v>
      </c>
      <c r="Z346" s="74">
        <f t="shared" ca="1" si="109"/>
        <v>0.28776426256445542</v>
      </c>
      <c r="AA346" s="76">
        <f t="shared" ca="1" si="110"/>
        <v>-1245.613666789357</v>
      </c>
      <c r="AB346" s="76">
        <f t="shared" ca="1" si="111"/>
        <v>287.76426256445541</v>
      </c>
    </row>
    <row r="347" spans="1:28" x14ac:dyDescent="0.25">
      <c r="A347" s="2">
        <f t="shared" si="112"/>
        <v>3</v>
      </c>
      <c r="B347" s="16">
        <f ca="1">VLOOKUP(A347,PERIODS!$O$4:$P$33,2,FALSE)</f>
        <v>2.5000000000000001E-2</v>
      </c>
      <c r="C347" s="15"/>
      <c r="D347" s="18">
        <v>333</v>
      </c>
      <c r="E347" s="34">
        <f t="shared" ca="1" si="95"/>
        <v>18524.078257402238</v>
      </c>
      <c r="F347" s="34">
        <f t="shared" ca="1" si="96"/>
        <v>2500</v>
      </c>
      <c r="G347" s="69">
        <f t="shared" ca="1" si="100"/>
        <v>0</v>
      </c>
      <c r="H347" s="34">
        <f t="shared" ca="1" si="101"/>
        <v>-1367.3099981518185</v>
      </c>
      <c r="I347" s="34">
        <f t="shared" ca="1" si="102"/>
        <v>1132.6900018481815</v>
      </c>
      <c r="J347" s="18">
        <f ca="1">SUM(INDIRECT(ADDRESS(ROW(F347),COLUMN(F347),4)):INDIRECT(ADDRESS(ROW(F347)+N$5-1,COLUMN(F347),4)))</f>
        <v>21500</v>
      </c>
      <c r="K347" s="18">
        <f t="shared" ca="1" si="103"/>
        <v>16350</v>
      </c>
      <c r="L347" s="18">
        <f t="shared" ca="1" si="113"/>
        <v>0</v>
      </c>
      <c r="M347" s="18">
        <f t="shared" ca="1" si="97"/>
        <v>0</v>
      </c>
      <c r="N347" s="34">
        <f t="shared" ca="1" si="104"/>
        <v>17391.388255554055</v>
      </c>
      <c r="P347" s="18">
        <f t="shared" ca="1" si="98"/>
        <v>1367.3099981518185</v>
      </c>
      <c r="Q347" s="47">
        <f ca="1">SUM(L$15:L347)-SUM(M$15:M347)</f>
        <v>16350</v>
      </c>
      <c r="R347" s="47" t="str">
        <f t="shared" ca="1" si="99"/>
        <v>M350</v>
      </c>
      <c r="S347" s="40">
        <f t="shared" ca="1" si="105"/>
        <v>0</v>
      </c>
      <c r="T347" s="46">
        <f t="shared" ca="1" si="106"/>
        <v>49</v>
      </c>
      <c r="X347" s="74">
        <f t="shared" ca="1" si="107"/>
        <v>-1.3673099981518184</v>
      </c>
      <c r="Y347" s="75">
        <f t="shared" ca="1" si="108"/>
        <v>-1.3673099981518184</v>
      </c>
      <c r="Z347" s="74">
        <f t="shared" ca="1" si="109"/>
        <v>0.25479142794150778</v>
      </c>
      <c r="AA347" s="76">
        <f t="shared" ca="1" si="110"/>
        <v>-1367.3099981518185</v>
      </c>
      <c r="AB347" s="76">
        <f t="shared" ca="1" si="111"/>
        <v>254.79142794150778</v>
      </c>
    </row>
    <row r="348" spans="1:28" x14ac:dyDescent="0.25">
      <c r="A348" s="2">
        <f t="shared" si="112"/>
        <v>4</v>
      </c>
      <c r="B348" s="16">
        <f ca="1">VLOOKUP(A348,PERIODS!$O$4:$P$33,2,FALSE)</f>
        <v>2.5000000000000001E-2</v>
      </c>
      <c r="C348" s="15"/>
      <c r="D348" s="18">
        <v>334</v>
      </c>
      <c r="E348" s="34">
        <f t="shared" ca="1" si="95"/>
        <v>17391.388255554055</v>
      </c>
      <c r="F348" s="34">
        <f t="shared" ca="1" si="96"/>
        <v>2500</v>
      </c>
      <c r="G348" s="69">
        <f t="shared" ca="1" si="100"/>
        <v>0</v>
      </c>
      <c r="H348" s="34">
        <f t="shared" ca="1" si="101"/>
        <v>1269.0192049902541</v>
      </c>
      <c r="I348" s="34">
        <f t="shared" ca="1" si="102"/>
        <v>3769.0192049902544</v>
      </c>
      <c r="J348" s="18">
        <f ca="1">SUM(INDIRECT(ADDRESS(ROW(F348),COLUMN(F348),4)):INDIRECT(ADDRESS(ROW(F348)+N$5-1,COLUMN(F348),4)))</f>
        <v>22300</v>
      </c>
      <c r="K348" s="18">
        <f t="shared" ca="1" si="103"/>
        <v>16350</v>
      </c>
      <c r="L348" s="18">
        <f t="shared" ca="1" si="113"/>
        <v>0</v>
      </c>
      <c r="M348" s="18">
        <f t="shared" ca="1" si="97"/>
        <v>0</v>
      </c>
      <c r="N348" s="34">
        <f t="shared" ca="1" si="104"/>
        <v>13622.369050563801</v>
      </c>
      <c r="P348" s="18">
        <f t="shared" ca="1" si="98"/>
        <v>1269.0192049902541</v>
      </c>
      <c r="Q348" s="47">
        <f ca="1">SUM(L$15:L348)-SUM(M$15:M348)</f>
        <v>16350</v>
      </c>
      <c r="R348" s="47" t="str">
        <f t="shared" ca="1" si="99"/>
        <v>M351</v>
      </c>
      <c r="S348" s="40">
        <f t="shared" ca="1" si="105"/>
        <v>0</v>
      </c>
      <c r="T348" s="46">
        <f t="shared" ca="1" si="106"/>
        <v>2</v>
      </c>
      <c r="X348" s="74">
        <f t="shared" ca="1" si="107"/>
        <v>1.2690192049902542</v>
      </c>
      <c r="Y348" s="75">
        <f t="shared" ca="1" si="108"/>
        <v>1.2690192049902542</v>
      </c>
      <c r="Z348" s="74">
        <f t="shared" ca="1" si="109"/>
        <v>3.557361808068944</v>
      </c>
      <c r="AA348" s="76">
        <f t="shared" ca="1" si="110"/>
        <v>1269.0192049902541</v>
      </c>
      <c r="AB348" s="76">
        <f t="shared" ca="1" si="111"/>
        <v>3557.3618080689439</v>
      </c>
    </row>
    <row r="349" spans="1:28" x14ac:dyDescent="0.25">
      <c r="A349" s="2">
        <f t="shared" si="112"/>
        <v>5</v>
      </c>
      <c r="B349" s="16">
        <f ca="1">VLOOKUP(A349,PERIODS!$O$4:$P$33,2,FALSE)</f>
        <v>3.3000000000000002E-2</v>
      </c>
      <c r="C349" s="15"/>
      <c r="D349" s="18">
        <v>335</v>
      </c>
      <c r="E349" s="34">
        <f t="shared" ca="1" si="95"/>
        <v>13622.369050563801</v>
      </c>
      <c r="F349" s="34">
        <f t="shared" ca="1" si="96"/>
        <v>3300</v>
      </c>
      <c r="G349" s="69">
        <f t="shared" ca="1" si="100"/>
        <v>0</v>
      </c>
      <c r="H349" s="34">
        <f t="shared" ca="1" si="101"/>
        <v>-1209.1179000858024</v>
      </c>
      <c r="I349" s="34">
        <f t="shared" ca="1" si="102"/>
        <v>2090.8820999141976</v>
      </c>
      <c r="J349" s="18">
        <f ca="1">SUM(INDIRECT(ADDRESS(ROW(F349),COLUMN(F349),4)):INDIRECT(ADDRESS(ROW(F349)+N$5-1,COLUMN(F349),4)))</f>
        <v>23100</v>
      </c>
      <c r="K349" s="18">
        <f t="shared" ca="1" si="103"/>
        <v>0</v>
      </c>
      <c r="L349" s="18">
        <f t="shared" ca="1" si="113"/>
        <v>0</v>
      </c>
      <c r="M349" s="18">
        <f t="shared" ca="1" si="97"/>
        <v>16350</v>
      </c>
      <c r="N349" s="34">
        <f t="shared" ca="1" si="104"/>
        <v>27881.486950649603</v>
      </c>
      <c r="P349" s="18">
        <f t="shared" ca="1" si="98"/>
        <v>1209.1179000858024</v>
      </c>
      <c r="Q349" s="47">
        <f ca="1">SUM(L$15:L349)-SUM(M$15:M349)</f>
        <v>0</v>
      </c>
      <c r="R349" s="47" t="str">
        <f t="shared" ca="1" si="99"/>
        <v>M352</v>
      </c>
      <c r="S349" s="40">
        <f t="shared" ca="1" si="105"/>
        <v>0</v>
      </c>
      <c r="T349" s="46">
        <f t="shared" ca="1" si="106"/>
        <v>57</v>
      </c>
      <c r="X349" s="74">
        <f t="shared" ca="1" si="107"/>
        <v>-1.2091179000858023</v>
      </c>
      <c r="Y349" s="75">
        <f t="shared" ca="1" si="108"/>
        <v>-1.2091179000858023</v>
      </c>
      <c r="Z349" s="74">
        <f t="shared" ca="1" si="109"/>
        <v>0.29846043527229599</v>
      </c>
      <c r="AA349" s="76">
        <f t="shared" ca="1" si="110"/>
        <v>-1209.1179000858024</v>
      </c>
      <c r="AB349" s="76">
        <f t="shared" ca="1" si="111"/>
        <v>298.46043527229597</v>
      </c>
    </row>
    <row r="350" spans="1:28" x14ac:dyDescent="0.25">
      <c r="A350" s="2">
        <f t="shared" si="112"/>
        <v>6</v>
      </c>
      <c r="B350" s="16">
        <f ca="1">VLOOKUP(A350,PERIODS!$O$4:$P$33,2,FALSE)</f>
        <v>3.3000000000000002E-2</v>
      </c>
      <c r="C350" s="15"/>
      <c r="D350" s="18">
        <v>336</v>
      </c>
      <c r="E350" s="34">
        <f t="shared" ca="1" si="95"/>
        <v>27881.486950649603</v>
      </c>
      <c r="F350" s="34">
        <f t="shared" ca="1" si="96"/>
        <v>3300</v>
      </c>
      <c r="G350" s="69">
        <f t="shared" ca="1" si="100"/>
        <v>0</v>
      </c>
      <c r="H350" s="34">
        <f t="shared" ca="1" si="101"/>
        <v>-1205.316450468081</v>
      </c>
      <c r="I350" s="34">
        <f t="shared" ca="1" si="102"/>
        <v>2094.6835495319192</v>
      </c>
      <c r="J350" s="18">
        <f ca="1">SUM(INDIRECT(ADDRESS(ROW(F350),COLUMN(F350),4)):INDIRECT(ADDRESS(ROW(F350)+N$5-1,COLUMN(F350),4)))</f>
        <v>23100</v>
      </c>
      <c r="K350" s="18">
        <f t="shared" ca="1" si="103"/>
        <v>0</v>
      </c>
      <c r="L350" s="18">
        <f t="shared" ca="1" si="113"/>
        <v>0</v>
      </c>
      <c r="M350" s="18">
        <f t="shared" ca="1" si="97"/>
        <v>0</v>
      </c>
      <c r="N350" s="34">
        <f t="shared" ca="1" si="104"/>
        <v>25786.803401117686</v>
      </c>
      <c r="P350" s="18">
        <f t="shared" ca="1" si="98"/>
        <v>1205.316450468081</v>
      </c>
      <c r="Q350" s="47">
        <f ca="1">SUM(L$15:L350)-SUM(M$15:M350)</f>
        <v>0</v>
      </c>
      <c r="R350" s="47" t="str">
        <f t="shared" ca="1" si="99"/>
        <v>M353</v>
      </c>
      <c r="S350" s="40">
        <f t="shared" ca="1" si="105"/>
        <v>0</v>
      </c>
      <c r="T350" s="46">
        <f t="shared" ca="1" si="106"/>
        <v>42</v>
      </c>
      <c r="X350" s="74">
        <f t="shared" ca="1" si="107"/>
        <v>-1.2053164504680811</v>
      </c>
      <c r="Y350" s="75">
        <f t="shared" ca="1" si="108"/>
        <v>-1.2053164504680811</v>
      </c>
      <c r="Z350" s="74">
        <f t="shared" ca="1" si="109"/>
        <v>0.29959717684385057</v>
      </c>
      <c r="AA350" s="76">
        <f t="shared" ca="1" si="110"/>
        <v>-1205.316450468081</v>
      </c>
      <c r="AB350" s="76">
        <f t="shared" ca="1" si="111"/>
        <v>299.59717684385055</v>
      </c>
    </row>
    <row r="351" spans="1:28" x14ac:dyDescent="0.25">
      <c r="A351" s="2">
        <f t="shared" si="112"/>
        <v>7</v>
      </c>
      <c r="B351" s="16">
        <f ca="1">VLOOKUP(A351,PERIODS!$O$4:$P$33,2,FALSE)</f>
        <v>3.3000000000000002E-2</v>
      </c>
      <c r="C351" s="15"/>
      <c r="D351" s="18">
        <v>337</v>
      </c>
      <c r="E351" s="34">
        <f t="shared" ca="1" si="95"/>
        <v>25786.803401117686</v>
      </c>
      <c r="F351" s="34">
        <f t="shared" ca="1" si="96"/>
        <v>3300</v>
      </c>
      <c r="G351" s="69">
        <f t="shared" ca="1" si="100"/>
        <v>0</v>
      </c>
      <c r="H351" s="34">
        <f t="shared" ca="1" si="101"/>
        <v>703.4450888826791</v>
      </c>
      <c r="I351" s="34">
        <f t="shared" ca="1" si="102"/>
        <v>4003.4450888826791</v>
      </c>
      <c r="J351" s="18">
        <f ca="1">SUM(INDIRECT(ADDRESS(ROW(F351),COLUMN(F351),4)):INDIRECT(ADDRESS(ROW(F351)+N$5-1,COLUMN(F351),4)))</f>
        <v>23100</v>
      </c>
      <c r="K351" s="18">
        <f t="shared" ca="1" si="103"/>
        <v>0</v>
      </c>
      <c r="L351" s="18">
        <f t="shared" ca="1" si="113"/>
        <v>0</v>
      </c>
      <c r="M351" s="18">
        <f t="shared" ca="1" si="97"/>
        <v>0</v>
      </c>
      <c r="N351" s="34">
        <f t="shared" ca="1" si="104"/>
        <v>21783.358312235006</v>
      </c>
      <c r="P351" s="18">
        <f t="shared" ca="1" si="98"/>
        <v>703.4450888826791</v>
      </c>
      <c r="Q351" s="47">
        <f ca="1">SUM(L$15:L351)-SUM(M$15:M351)</f>
        <v>0</v>
      </c>
      <c r="R351" s="47" t="str">
        <f t="shared" ca="1" si="99"/>
        <v>M354</v>
      </c>
      <c r="S351" s="40">
        <f t="shared" ca="1" si="105"/>
        <v>0</v>
      </c>
      <c r="T351" s="46">
        <f t="shared" ca="1" si="106"/>
        <v>76</v>
      </c>
      <c r="X351" s="74">
        <f t="shared" ca="1" si="107"/>
        <v>0.70344508888267909</v>
      </c>
      <c r="Y351" s="75">
        <f t="shared" ca="1" si="108"/>
        <v>0.70344508888267909</v>
      </c>
      <c r="Z351" s="74">
        <f t="shared" ca="1" si="109"/>
        <v>2.0207022285208591</v>
      </c>
      <c r="AA351" s="76">
        <f t="shared" ca="1" si="110"/>
        <v>703.4450888826791</v>
      </c>
      <c r="AB351" s="76">
        <f t="shared" ca="1" si="111"/>
        <v>2020.7022285208591</v>
      </c>
    </row>
    <row r="352" spans="1:28" x14ac:dyDescent="0.25">
      <c r="A352" s="2">
        <f t="shared" si="112"/>
        <v>8</v>
      </c>
      <c r="B352" s="16">
        <f ca="1">VLOOKUP(A352,PERIODS!$O$4:$P$33,2,FALSE)</f>
        <v>3.3000000000000002E-2</v>
      </c>
      <c r="C352" s="15"/>
      <c r="D352" s="18">
        <v>338</v>
      </c>
      <c r="E352" s="34">
        <f t="shared" ca="1" si="95"/>
        <v>21783.358312235006</v>
      </c>
      <c r="F352" s="34">
        <f t="shared" ca="1" si="96"/>
        <v>3300</v>
      </c>
      <c r="G352" s="69">
        <f t="shared" ca="1" si="100"/>
        <v>0</v>
      </c>
      <c r="H352" s="34">
        <f t="shared" ca="1" si="101"/>
        <v>-66.881648982176031</v>
      </c>
      <c r="I352" s="34">
        <f t="shared" ca="1" si="102"/>
        <v>3233.1183510178239</v>
      </c>
      <c r="J352" s="18">
        <f ca="1">SUM(INDIRECT(ADDRESS(ROW(F352),COLUMN(F352),4)):INDIRECT(ADDRESS(ROW(F352)+N$5-1,COLUMN(F352),4)))</f>
        <v>23100</v>
      </c>
      <c r="K352" s="18">
        <f t="shared" ca="1" si="103"/>
        <v>16350</v>
      </c>
      <c r="L352" s="18">
        <f t="shared" ca="1" si="113"/>
        <v>16350</v>
      </c>
      <c r="M352" s="18">
        <f t="shared" ca="1" si="97"/>
        <v>0</v>
      </c>
      <c r="N352" s="34">
        <f t="shared" ca="1" si="104"/>
        <v>18550.239961217183</v>
      </c>
      <c r="P352" s="18">
        <f t="shared" ca="1" si="98"/>
        <v>66.881648982176031</v>
      </c>
      <c r="Q352" s="47">
        <f ca="1">SUM(L$15:L352)-SUM(M$15:M352)</f>
        <v>16350</v>
      </c>
      <c r="R352" s="47" t="str">
        <f t="shared" ca="1" si="99"/>
        <v>M355</v>
      </c>
      <c r="S352" s="40">
        <f t="shared" ca="1" si="105"/>
        <v>0</v>
      </c>
      <c r="T352" s="46">
        <f t="shared" ca="1" si="106"/>
        <v>67</v>
      </c>
      <c r="X352" s="74">
        <f t="shared" ca="1" si="107"/>
        <v>-6.6881648982176037E-2</v>
      </c>
      <c r="Y352" s="75">
        <f t="shared" ca="1" si="108"/>
        <v>-6.6881648982176037E-2</v>
      </c>
      <c r="Z352" s="74">
        <f t="shared" ca="1" si="109"/>
        <v>0.93530588919059976</v>
      </c>
      <c r="AA352" s="76">
        <f t="shared" ca="1" si="110"/>
        <v>-66.881648982176031</v>
      </c>
      <c r="AB352" s="76">
        <f t="shared" ca="1" si="111"/>
        <v>935.30588919059971</v>
      </c>
    </row>
    <row r="353" spans="1:28" x14ac:dyDescent="0.25">
      <c r="A353" s="2">
        <f t="shared" si="112"/>
        <v>9</v>
      </c>
      <c r="B353" s="16">
        <f ca="1">VLOOKUP(A353,PERIODS!$O$4:$P$33,2,FALSE)</f>
        <v>3.3000000000000002E-2</v>
      </c>
      <c r="C353" s="15"/>
      <c r="D353" s="18">
        <v>339</v>
      </c>
      <c r="E353" s="34">
        <f t="shared" ca="1" si="95"/>
        <v>18550.239961217183</v>
      </c>
      <c r="F353" s="34">
        <f t="shared" ca="1" si="96"/>
        <v>3300</v>
      </c>
      <c r="G353" s="69">
        <f t="shared" ca="1" si="100"/>
        <v>0</v>
      </c>
      <c r="H353" s="34">
        <f t="shared" ca="1" si="101"/>
        <v>-1526.4724253875811</v>
      </c>
      <c r="I353" s="34">
        <f t="shared" ca="1" si="102"/>
        <v>1773.5275746124189</v>
      </c>
      <c r="J353" s="18">
        <f ca="1">SUM(INDIRECT(ADDRESS(ROW(F353),COLUMN(F353),4)):INDIRECT(ADDRESS(ROW(F353)+N$5-1,COLUMN(F353),4)))</f>
        <v>23100</v>
      </c>
      <c r="K353" s="18">
        <f t="shared" ca="1" si="103"/>
        <v>16350</v>
      </c>
      <c r="L353" s="18">
        <f t="shared" ca="1" si="113"/>
        <v>0</v>
      </c>
      <c r="M353" s="18">
        <f t="shared" ca="1" si="97"/>
        <v>0</v>
      </c>
      <c r="N353" s="34">
        <f t="shared" ca="1" si="104"/>
        <v>16776.712386604762</v>
      </c>
      <c r="P353" s="18">
        <f t="shared" ca="1" si="98"/>
        <v>1526.4724253875811</v>
      </c>
      <c r="Q353" s="47">
        <f ca="1">SUM(L$15:L353)-SUM(M$15:M353)</f>
        <v>16350</v>
      </c>
      <c r="R353" s="47" t="str">
        <f t="shared" ca="1" si="99"/>
        <v>M356</v>
      </c>
      <c r="S353" s="40">
        <f t="shared" ca="1" si="105"/>
        <v>0</v>
      </c>
      <c r="T353" s="46">
        <f t="shared" ca="1" si="106"/>
        <v>55</v>
      </c>
      <c r="X353" s="74">
        <f t="shared" ca="1" si="107"/>
        <v>-1.5264724253875812</v>
      </c>
      <c r="Y353" s="75">
        <f t="shared" ca="1" si="108"/>
        <v>-1.5264724253875812</v>
      </c>
      <c r="Z353" s="74">
        <f t="shared" ca="1" si="109"/>
        <v>0.2173008618856902</v>
      </c>
      <c r="AA353" s="76">
        <f t="shared" ca="1" si="110"/>
        <v>-1526.4724253875811</v>
      </c>
      <c r="AB353" s="76">
        <f t="shared" ca="1" si="111"/>
        <v>217.30086188569021</v>
      </c>
    </row>
    <row r="354" spans="1:28" x14ac:dyDescent="0.25">
      <c r="A354" s="2">
        <f t="shared" si="112"/>
        <v>10</v>
      </c>
      <c r="B354" s="16">
        <f ca="1">VLOOKUP(A354,PERIODS!$O$4:$P$33,2,FALSE)</f>
        <v>3.3000000000000002E-2</v>
      </c>
      <c r="C354" s="15"/>
      <c r="D354" s="18">
        <v>340</v>
      </c>
      <c r="E354" s="34">
        <f t="shared" ref="E354:E417" ca="1" si="114">N353</f>
        <v>16776.712386604762</v>
      </c>
      <c r="F354" s="34">
        <f t="shared" ca="1" si="96"/>
        <v>3300</v>
      </c>
      <c r="G354" s="69">
        <f t="shared" ca="1" si="100"/>
        <v>0</v>
      </c>
      <c r="H354" s="34">
        <f t="shared" ca="1" si="101"/>
        <v>-6.5700313150717893</v>
      </c>
      <c r="I354" s="34">
        <f t="shared" ca="1" si="102"/>
        <v>3293.4299686849281</v>
      </c>
      <c r="J354" s="18">
        <f ca="1">SUM(INDIRECT(ADDRESS(ROW(F354),COLUMN(F354),4)):INDIRECT(ADDRESS(ROW(F354)+N$5-1,COLUMN(F354),4)))</f>
        <v>23100</v>
      </c>
      <c r="K354" s="18">
        <f t="shared" ca="1" si="103"/>
        <v>16350</v>
      </c>
      <c r="L354" s="18">
        <f t="shared" ca="1" si="113"/>
        <v>0</v>
      </c>
      <c r="M354" s="18">
        <f t="shared" ca="1" si="97"/>
        <v>0</v>
      </c>
      <c r="N354" s="34">
        <f t="shared" ca="1" si="104"/>
        <v>13483.282417919834</v>
      </c>
      <c r="P354" s="18">
        <f t="shared" ca="1" si="98"/>
        <v>6.5700313150717893</v>
      </c>
      <c r="Q354" s="47">
        <f ca="1">SUM(L$15:L354)-SUM(M$15:M354)</f>
        <v>16350</v>
      </c>
      <c r="R354" s="47" t="str">
        <f t="shared" ca="1" si="99"/>
        <v>M357</v>
      </c>
      <c r="S354" s="40">
        <f t="shared" ca="1" si="105"/>
        <v>0</v>
      </c>
      <c r="T354" s="46">
        <f t="shared" ca="1" si="106"/>
        <v>17</v>
      </c>
      <c r="X354" s="74">
        <f t="shared" ca="1" si="107"/>
        <v>-6.5700313150717895E-3</v>
      </c>
      <c r="Y354" s="75">
        <f t="shared" ca="1" si="108"/>
        <v>-6.5700313150717895E-3</v>
      </c>
      <c r="Z354" s="74">
        <f t="shared" ca="1" si="109"/>
        <v>0.9934515041519606</v>
      </c>
      <c r="AA354" s="76">
        <f t="shared" ca="1" si="110"/>
        <v>-6.5700313150717893</v>
      </c>
      <c r="AB354" s="76">
        <f t="shared" ca="1" si="111"/>
        <v>993.45150415196065</v>
      </c>
    </row>
    <row r="355" spans="1:28" x14ac:dyDescent="0.25">
      <c r="A355" s="2">
        <f t="shared" si="112"/>
        <v>11</v>
      </c>
      <c r="B355" s="16">
        <f ca="1">VLOOKUP(A355,PERIODS!$O$4:$P$33,2,FALSE)</f>
        <v>3.3000000000000002E-2</v>
      </c>
      <c r="C355" s="15"/>
      <c r="D355" s="18">
        <v>341</v>
      </c>
      <c r="E355" s="34">
        <f t="shared" ca="1" si="114"/>
        <v>13483.282417919834</v>
      </c>
      <c r="F355" s="34">
        <f t="shared" ca="1" si="96"/>
        <v>3300</v>
      </c>
      <c r="G355" s="69">
        <f t="shared" ca="1" si="100"/>
        <v>0</v>
      </c>
      <c r="H355" s="34">
        <f t="shared" ca="1" si="101"/>
        <v>-1555.6359193319759</v>
      </c>
      <c r="I355" s="34">
        <f t="shared" ca="1" si="102"/>
        <v>1744.3640806680241</v>
      </c>
      <c r="J355" s="18">
        <f ca="1">SUM(INDIRECT(ADDRESS(ROW(F355),COLUMN(F355),4)):INDIRECT(ADDRESS(ROW(F355)+N$5-1,COLUMN(F355),4)))</f>
        <v>23300</v>
      </c>
      <c r="K355" s="18">
        <f t="shared" ca="1" si="103"/>
        <v>0</v>
      </c>
      <c r="L355" s="18">
        <f t="shared" ca="1" si="113"/>
        <v>0</v>
      </c>
      <c r="M355" s="18">
        <f t="shared" ca="1" si="97"/>
        <v>16350</v>
      </c>
      <c r="N355" s="34">
        <f t="shared" ca="1" si="104"/>
        <v>28088.918337251809</v>
      </c>
      <c r="P355" s="18">
        <f t="shared" ca="1" si="98"/>
        <v>1555.6359193319759</v>
      </c>
      <c r="Q355" s="47">
        <f ca="1">SUM(L$15:L355)-SUM(M$15:M355)</f>
        <v>0</v>
      </c>
      <c r="R355" s="47" t="str">
        <f t="shared" ca="1" si="99"/>
        <v>M358</v>
      </c>
      <c r="S355" s="40">
        <f t="shared" ca="1" si="105"/>
        <v>0</v>
      </c>
      <c r="T355" s="46">
        <f t="shared" ca="1" si="106"/>
        <v>65</v>
      </c>
      <c r="X355" s="74">
        <f t="shared" ca="1" si="107"/>
        <v>-1.5556359193319758</v>
      </c>
      <c r="Y355" s="75">
        <f t="shared" ca="1" si="108"/>
        <v>-1.5556359193319758</v>
      </c>
      <c r="Z355" s="74">
        <f t="shared" ca="1" si="109"/>
        <v>0.21105512592258746</v>
      </c>
      <c r="AA355" s="76">
        <f t="shared" ca="1" si="110"/>
        <v>-1555.6359193319759</v>
      </c>
      <c r="AB355" s="76">
        <f t="shared" ca="1" si="111"/>
        <v>211.05512592258745</v>
      </c>
    </row>
    <row r="356" spans="1:28" x14ac:dyDescent="0.25">
      <c r="A356" s="2">
        <f t="shared" si="112"/>
        <v>12</v>
      </c>
      <c r="B356" s="16">
        <f ca="1">VLOOKUP(A356,PERIODS!$O$4:$P$33,2,FALSE)</f>
        <v>3.3000000000000002E-2</v>
      </c>
      <c r="C356" s="15"/>
      <c r="D356" s="18">
        <v>342</v>
      </c>
      <c r="E356" s="34">
        <f t="shared" ca="1" si="114"/>
        <v>28088.918337251809</v>
      </c>
      <c r="F356" s="34">
        <f t="shared" ca="1" si="96"/>
        <v>3300</v>
      </c>
      <c r="G356" s="69">
        <f t="shared" ca="1" si="100"/>
        <v>0</v>
      </c>
      <c r="H356" s="34">
        <f t="shared" ca="1" si="101"/>
        <v>1152.5146490519314</v>
      </c>
      <c r="I356" s="34">
        <f t="shared" ca="1" si="102"/>
        <v>4452.514649051931</v>
      </c>
      <c r="J356" s="18">
        <f ca="1">SUM(INDIRECT(ADDRESS(ROW(F356),COLUMN(F356),4)):INDIRECT(ADDRESS(ROW(F356)+N$5-1,COLUMN(F356),4)))</f>
        <v>23500</v>
      </c>
      <c r="K356" s="18">
        <f t="shared" ca="1" si="103"/>
        <v>0</v>
      </c>
      <c r="L356" s="18">
        <f t="shared" ca="1" si="113"/>
        <v>0</v>
      </c>
      <c r="M356" s="18">
        <f t="shared" ca="1" si="97"/>
        <v>0</v>
      </c>
      <c r="N356" s="34">
        <f t="shared" ca="1" si="104"/>
        <v>23636.403688199876</v>
      </c>
      <c r="P356" s="18">
        <f t="shared" ca="1" si="98"/>
        <v>1152.5146490519314</v>
      </c>
      <c r="Q356" s="47">
        <f ca="1">SUM(L$15:L356)-SUM(M$15:M356)</f>
        <v>0</v>
      </c>
      <c r="R356" s="47" t="str">
        <f t="shared" ca="1" si="99"/>
        <v>M359</v>
      </c>
      <c r="S356" s="40">
        <f t="shared" ca="1" si="105"/>
        <v>0</v>
      </c>
      <c r="T356" s="46">
        <f t="shared" ca="1" si="106"/>
        <v>99</v>
      </c>
      <c r="X356" s="74">
        <f t="shared" ca="1" si="107"/>
        <v>1.1525146490519314</v>
      </c>
      <c r="Y356" s="75">
        <f t="shared" ca="1" si="108"/>
        <v>1.1525146490519314</v>
      </c>
      <c r="Z356" s="74">
        <f t="shared" ca="1" si="109"/>
        <v>3.1661446502241244</v>
      </c>
      <c r="AA356" s="76">
        <f t="shared" ca="1" si="110"/>
        <v>1152.5146490519314</v>
      </c>
      <c r="AB356" s="76">
        <f t="shared" ca="1" si="111"/>
        <v>3166.1446502241242</v>
      </c>
    </row>
    <row r="357" spans="1:28" x14ac:dyDescent="0.25">
      <c r="A357" s="2">
        <f t="shared" si="112"/>
        <v>13</v>
      </c>
      <c r="B357" s="16">
        <f ca="1">VLOOKUP(A357,PERIODS!$O$4:$P$33,2,FALSE)</f>
        <v>3.3000000000000002E-2</v>
      </c>
      <c r="C357" s="15"/>
      <c r="D357" s="18">
        <v>343</v>
      </c>
      <c r="E357" s="34">
        <f t="shared" ca="1" si="114"/>
        <v>23636.403688199876</v>
      </c>
      <c r="F357" s="34">
        <f t="shared" ca="1" si="96"/>
        <v>3300</v>
      </c>
      <c r="G357" s="69">
        <f t="shared" ca="1" si="100"/>
        <v>0</v>
      </c>
      <c r="H357" s="34">
        <f t="shared" ca="1" si="101"/>
        <v>1267.6710804073925</v>
      </c>
      <c r="I357" s="34">
        <f t="shared" ca="1" si="102"/>
        <v>4567.6710804073928</v>
      </c>
      <c r="J357" s="18">
        <f ca="1">SUM(INDIRECT(ADDRESS(ROW(F357),COLUMN(F357),4)):INDIRECT(ADDRESS(ROW(F357)+N$5-1,COLUMN(F357),4)))</f>
        <v>23700</v>
      </c>
      <c r="K357" s="18">
        <f t="shared" ca="1" si="103"/>
        <v>16350</v>
      </c>
      <c r="L357" s="18">
        <f t="shared" ca="1" si="113"/>
        <v>16350</v>
      </c>
      <c r="M357" s="18">
        <f t="shared" ca="1" si="97"/>
        <v>0</v>
      </c>
      <c r="N357" s="34">
        <f t="shared" ca="1" si="104"/>
        <v>19068.732607792484</v>
      </c>
      <c r="P357" s="18">
        <f t="shared" ca="1" si="98"/>
        <v>1267.6710804073925</v>
      </c>
      <c r="Q357" s="47">
        <f ca="1">SUM(L$15:L357)-SUM(M$15:M357)</f>
        <v>16350</v>
      </c>
      <c r="R357" s="47" t="str">
        <f t="shared" ca="1" si="99"/>
        <v>M360</v>
      </c>
      <c r="S357" s="40">
        <f t="shared" ca="1" si="105"/>
        <v>0</v>
      </c>
      <c r="T357" s="46">
        <f t="shared" ca="1" si="106"/>
        <v>74</v>
      </c>
      <c r="X357" s="74">
        <f t="shared" ca="1" si="107"/>
        <v>1.2676710804073925</v>
      </c>
      <c r="Y357" s="75">
        <f t="shared" ca="1" si="108"/>
        <v>1.2676710804073925</v>
      </c>
      <c r="Z357" s="74">
        <f t="shared" ca="1" si="109"/>
        <v>3.5525692723588009</v>
      </c>
      <c r="AA357" s="76">
        <f t="shared" ca="1" si="110"/>
        <v>1267.6710804073925</v>
      </c>
      <c r="AB357" s="76">
        <f t="shared" ca="1" si="111"/>
        <v>3552.5692723588008</v>
      </c>
    </row>
    <row r="358" spans="1:28" x14ac:dyDescent="0.25">
      <c r="A358" s="2">
        <f t="shared" si="112"/>
        <v>14</v>
      </c>
      <c r="B358" s="16">
        <f ca="1">VLOOKUP(A358,PERIODS!$O$4:$P$33,2,FALSE)</f>
        <v>3.3000000000000002E-2</v>
      </c>
      <c r="C358" s="15"/>
      <c r="D358" s="18">
        <v>344</v>
      </c>
      <c r="E358" s="34">
        <f t="shared" ca="1" si="114"/>
        <v>19068.732607792484</v>
      </c>
      <c r="F358" s="34">
        <f t="shared" ca="1" si="96"/>
        <v>3300</v>
      </c>
      <c r="G358" s="69">
        <f t="shared" ca="1" si="100"/>
        <v>0</v>
      </c>
      <c r="H358" s="34">
        <f t="shared" ca="1" si="101"/>
        <v>1447.0206961662859</v>
      </c>
      <c r="I358" s="34">
        <f t="shared" ca="1" si="102"/>
        <v>4747.0206961662861</v>
      </c>
      <c r="J358" s="18">
        <f ca="1">SUM(INDIRECT(ADDRESS(ROW(F358),COLUMN(F358),4)):INDIRECT(ADDRESS(ROW(F358)+N$5-1,COLUMN(F358),4)))</f>
        <v>23900</v>
      </c>
      <c r="K358" s="18">
        <f t="shared" ca="1" si="103"/>
        <v>16350</v>
      </c>
      <c r="L358" s="18">
        <f t="shared" ca="1" si="113"/>
        <v>0</v>
      </c>
      <c r="M358" s="18">
        <f t="shared" ca="1" si="97"/>
        <v>0</v>
      </c>
      <c r="N358" s="34">
        <f t="shared" ca="1" si="104"/>
        <v>14321.711911626198</v>
      </c>
      <c r="P358" s="18">
        <f t="shared" ca="1" si="98"/>
        <v>1447.0206961662859</v>
      </c>
      <c r="Q358" s="47">
        <f ca="1">SUM(L$15:L358)-SUM(M$15:M358)</f>
        <v>16350</v>
      </c>
      <c r="R358" s="47" t="str">
        <f t="shared" ca="1" si="99"/>
        <v>M361</v>
      </c>
      <c r="S358" s="40">
        <f t="shared" ca="1" si="105"/>
        <v>0</v>
      </c>
      <c r="T358" s="46">
        <f t="shared" ca="1" si="106"/>
        <v>89</v>
      </c>
      <c r="X358" s="74">
        <f t="shared" ca="1" si="107"/>
        <v>1.4470206961662859</v>
      </c>
      <c r="Y358" s="75">
        <f t="shared" ca="1" si="108"/>
        <v>1.4470206961662859</v>
      </c>
      <c r="Z358" s="74">
        <f t="shared" ca="1" si="109"/>
        <v>4.2504323032124374</v>
      </c>
      <c r="AA358" s="76">
        <f t="shared" ca="1" si="110"/>
        <v>1447.0206961662859</v>
      </c>
      <c r="AB358" s="76">
        <f t="shared" ca="1" si="111"/>
        <v>4250.4323032124375</v>
      </c>
    </row>
    <row r="359" spans="1:28" x14ac:dyDescent="0.25">
      <c r="A359" s="2">
        <f t="shared" si="112"/>
        <v>15</v>
      </c>
      <c r="B359" s="16">
        <f ca="1">VLOOKUP(A359,PERIODS!$O$4:$P$33,2,FALSE)</f>
        <v>3.3000000000000002E-2</v>
      </c>
      <c r="C359" s="15"/>
      <c r="D359" s="18">
        <v>345</v>
      </c>
      <c r="E359" s="34">
        <f t="shared" ca="1" si="114"/>
        <v>14321.711911626198</v>
      </c>
      <c r="F359" s="34">
        <f t="shared" ca="1" si="96"/>
        <v>3300</v>
      </c>
      <c r="G359" s="69">
        <f t="shared" ca="1" si="100"/>
        <v>0</v>
      </c>
      <c r="H359" s="34">
        <f t="shared" ca="1" si="101"/>
        <v>-142.36132387199103</v>
      </c>
      <c r="I359" s="34">
        <f t="shared" ca="1" si="102"/>
        <v>3157.6386761280091</v>
      </c>
      <c r="J359" s="18">
        <f ca="1">SUM(INDIRECT(ADDRESS(ROW(F359),COLUMN(F359),4)):INDIRECT(ADDRESS(ROW(F359)+N$5-1,COLUMN(F359),4)))</f>
        <v>24100</v>
      </c>
      <c r="K359" s="18">
        <f t="shared" ca="1" si="103"/>
        <v>16350</v>
      </c>
      <c r="L359" s="18">
        <f t="shared" ca="1" si="113"/>
        <v>0</v>
      </c>
      <c r="M359" s="18">
        <f t="shared" ca="1" si="97"/>
        <v>0</v>
      </c>
      <c r="N359" s="34">
        <f t="shared" ca="1" si="104"/>
        <v>11164.073235498188</v>
      </c>
      <c r="P359" s="18">
        <f t="shared" ca="1" si="98"/>
        <v>142.36132387199103</v>
      </c>
      <c r="Q359" s="47">
        <f ca="1">SUM(L$15:L359)-SUM(M$15:M359)</f>
        <v>16350</v>
      </c>
      <c r="R359" s="47" t="str">
        <f t="shared" ca="1" si="99"/>
        <v>M362</v>
      </c>
      <c r="S359" s="40">
        <f t="shared" ca="1" si="105"/>
        <v>0</v>
      </c>
      <c r="T359" s="46">
        <f t="shared" ca="1" si="106"/>
        <v>2</v>
      </c>
      <c r="X359" s="74">
        <f t="shared" ca="1" si="107"/>
        <v>-0.14236132387199105</v>
      </c>
      <c r="Y359" s="75">
        <f t="shared" ca="1" si="108"/>
        <v>-0.14236132387199105</v>
      </c>
      <c r="Z359" s="74">
        <f t="shared" ca="1" si="109"/>
        <v>0.86730782084339886</v>
      </c>
      <c r="AA359" s="76">
        <f t="shared" ca="1" si="110"/>
        <v>-142.36132387199103</v>
      </c>
      <c r="AB359" s="76">
        <f t="shared" ca="1" si="111"/>
        <v>867.30782084339887</v>
      </c>
    </row>
    <row r="360" spans="1:28" x14ac:dyDescent="0.25">
      <c r="A360" s="2">
        <f t="shared" si="112"/>
        <v>16</v>
      </c>
      <c r="B360" s="16">
        <f ca="1">VLOOKUP(A360,PERIODS!$O$4:$P$33,2,FALSE)</f>
        <v>3.3000000000000002E-2</v>
      </c>
      <c r="C360" s="15"/>
      <c r="D360" s="18">
        <v>346</v>
      </c>
      <c r="E360" s="34">
        <f t="shared" ca="1" si="114"/>
        <v>11164.073235498188</v>
      </c>
      <c r="F360" s="34">
        <f t="shared" ca="1" si="96"/>
        <v>3300</v>
      </c>
      <c r="G360" s="69">
        <f t="shared" ca="1" si="100"/>
        <v>0</v>
      </c>
      <c r="H360" s="34">
        <f t="shared" ca="1" si="101"/>
        <v>-1420.021729634467</v>
      </c>
      <c r="I360" s="34">
        <f t="shared" ca="1" si="102"/>
        <v>1879.978270365533</v>
      </c>
      <c r="J360" s="18">
        <f ca="1">SUM(INDIRECT(ADDRESS(ROW(F360),COLUMN(F360),4)):INDIRECT(ADDRESS(ROW(F360)+N$5-1,COLUMN(F360),4)))</f>
        <v>24300</v>
      </c>
      <c r="K360" s="18">
        <f t="shared" ca="1" si="103"/>
        <v>0</v>
      </c>
      <c r="L360" s="18">
        <f t="shared" ca="1" si="113"/>
        <v>0</v>
      </c>
      <c r="M360" s="18">
        <f t="shared" ca="1" si="97"/>
        <v>16350</v>
      </c>
      <c r="N360" s="34">
        <f t="shared" ca="1" si="104"/>
        <v>25634.094965132655</v>
      </c>
      <c r="P360" s="18">
        <f t="shared" ca="1" si="98"/>
        <v>1420.021729634467</v>
      </c>
      <c r="Q360" s="47">
        <f ca="1">SUM(L$15:L360)-SUM(M$15:M360)</f>
        <v>0</v>
      </c>
      <c r="R360" s="47" t="str">
        <f t="shared" ca="1" si="99"/>
        <v>M363</v>
      </c>
      <c r="S360" s="40">
        <f t="shared" ca="1" si="105"/>
        <v>0</v>
      </c>
      <c r="T360" s="46">
        <f t="shared" ca="1" si="106"/>
        <v>27</v>
      </c>
      <c r="X360" s="74">
        <f t="shared" ca="1" si="107"/>
        <v>-1.420021729634467</v>
      </c>
      <c r="Y360" s="75">
        <f t="shared" ca="1" si="108"/>
        <v>-1.420021729634467</v>
      </c>
      <c r="Z360" s="74">
        <f t="shared" ca="1" si="109"/>
        <v>0.24170876459686919</v>
      </c>
      <c r="AA360" s="76">
        <f t="shared" ca="1" si="110"/>
        <v>-1420.021729634467</v>
      </c>
      <c r="AB360" s="76">
        <f t="shared" ca="1" si="111"/>
        <v>241.70876459686917</v>
      </c>
    </row>
    <row r="361" spans="1:28" x14ac:dyDescent="0.25">
      <c r="A361" s="2">
        <f t="shared" si="112"/>
        <v>17</v>
      </c>
      <c r="B361" s="16">
        <f ca="1">VLOOKUP(A361,PERIODS!$O$4:$P$33,2,FALSE)</f>
        <v>3.5000000000000003E-2</v>
      </c>
      <c r="C361" s="15"/>
      <c r="D361" s="18">
        <v>347</v>
      </c>
      <c r="E361" s="34">
        <f t="shared" ca="1" si="114"/>
        <v>25634.094965132655</v>
      </c>
      <c r="F361" s="34">
        <f t="shared" ca="1" si="96"/>
        <v>3500.0000000000005</v>
      </c>
      <c r="G361" s="69">
        <f t="shared" ca="1" si="100"/>
        <v>0</v>
      </c>
      <c r="H361" s="34">
        <f t="shared" ca="1" si="101"/>
        <v>1280.5654060222048</v>
      </c>
      <c r="I361" s="34">
        <f t="shared" ca="1" si="102"/>
        <v>4780.565406022205</v>
      </c>
      <c r="J361" s="18">
        <f ca="1">SUM(INDIRECT(ADDRESS(ROW(F361),COLUMN(F361),4)):INDIRECT(ADDRESS(ROW(F361)+N$5-1,COLUMN(F361),4)))</f>
        <v>24500.000000000004</v>
      </c>
      <c r="K361" s="18">
        <f t="shared" ca="1" si="103"/>
        <v>0</v>
      </c>
      <c r="L361" s="18">
        <f t="shared" ca="1" si="113"/>
        <v>0</v>
      </c>
      <c r="M361" s="18">
        <f t="shared" ca="1" si="97"/>
        <v>0</v>
      </c>
      <c r="N361" s="34">
        <f t="shared" ca="1" si="104"/>
        <v>20853.529559110451</v>
      </c>
      <c r="P361" s="18">
        <f t="shared" ca="1" si="98"/>
        <v>1280.5654060222048</v>
      </c>
      <c r="Q361" s="47">
        <f ca="1">SUM(L$15:L361)-SUM(M$15:M361)</f>
        <v>0</v>
      </c>
      <c r="R361" s="47" t="str">
        <f t="shared" ca="1" si="99"/>
        <v>M364</v>
      </c>
      <c r="S361" s="40">
        <f t="shared" ca="1" si="105"/>
        <v>0</v>
      </c>
      <c r="T361" s="46">
        <f t="shared" ca="1" si="106"/>
        <v>75</v>
      </c>
      <c r="X361" s="74">
        <f t="shared" ca="1" si="107"/>
        <v>1.2805654060222047</v>
      </c>
      <c r="Y361" s="75">
        <f t="shared" ca="1" si="108"/>
        <v>1.2805654060222047</v>
      </c>
      <c r="Z361" s="74">
        <f t="shared" ca="1" si="109"/>
        <v>3.598673862332217</v>
      </c>
      <c r="AA361" s="76">
        <f t="shared" ca="1" si="110"/>
        <v>1280.5654060222048</v>
      </c>
      <c r="AB361" s="76">
        <f t="shared" ca="1" si="111"/>
        <v>3598.6738623322171</v>
      </c>
    </row>
    <row r="362" spans="1:28" x14ac:dyDescent="0.25">
      <c r="A362" s="2">
        <f t="shared" si="112"/>
        <v>18</v>
      </c>
      <c r="B362" s="16">
        <f ca="1">VLOOKUP(A362,PERIODS!$O$4:$P$33,2,FALSE)</f>
        <v>3.5000000000000003E-2</v>
      </c>
      <c r="C362" s="15"/>
      <c r="D362" s="18">
        <v>348</v>
      </c>
      <c r="E362" s="34">
        <f t="shared" ca="1" si="114"/>
        <v>20853.529559110451</v>
      </c>
      <c r="F362" s="34">
        <f t="shared" ca="1" si="96"/>
        <v>3500.0000000000005</v>
      </c>
      <c r="G362" s="69">
        <f t="shared" ca="1" si="100"/>
        <v>0</v>
      </c>
      <c r="H362" s="34">
        <f t="shared" ca="1" si="101"/>
        <v>1959.9639845400536</v>
      </c>
      <c r="I362" s="34">
        <f t="shared" ca="1" si="102"/>
        <v>5459.9639845400543</v>
      </c>
      <c r="J362" s="18">
        <f ca="1">SUM(INDIRECT(ADDRESS(ROW(F362),COLUMN(F362),4)):INDIRECT(ADDRESS(ROW(F362)+N$5-1,COLUMN(F362),4)))</f>
        <v>24500.000000000004</v>
      </c>
      <c r="K362" s="18">
        <f t="shared" ca="1" si="103"/>
        <v>16350</v>
      </c>
      <c r="L362" s="18">
        <f t="shared" ca="1" si="113"/>
        <v>16350</v>
      </c>
      <c r="M362" s="18">
        <f t="shared" ca="1" si="97"/>
        <v>0</v>
      </c>
      <c r="N362" s="34">
        <f t="shared" ca="1" si="104"/>
        <v>15393.565574570397</v>
      </c>
      <c r="P362" s="18">
        <f t="shared" ca="1" si="98"/>
        <v>1959.9639845400536</v>
      </c>
      <c r="Q362" s="47">
        <f ca="1">SUM(L$15:L362)-SUM(M$15:M362)</f>
        <v>16350</v>
      </c>
      <c r="R362" s="47" t="str">
        <f t="shared" ca="1" si="99"/>
        <v>M365</v>
      </c>
      <c r="S362" s="40">
        <f t="shared" ca="1" si="105"/>
        <v>0</v>
      </c>
      <c r="T362" s="46">
        <f t="shared" ca="1" si="106"/>
        <v>20</v>
      </c>
      <c r="X362" s="74">
        <f t="shared" ca="1" si="107"/>
        <v>2.0001014092969505</v>
      </c>
      <c r="Y362" s="75">
        <f t="shared" ca="1" si="108"/>
        <v>1.9599639845400536</v>
      </c>
      <c r="Z362" s="74">
        <f t="shared" ca="1" si="109"/>
        <v>7.0990713842313315</v>
      </c>
      <c r="AA362" s="76">
        <f t="shared" ca="1" si="110"/>
        <v>1959.9639845400536</v>
      </c>
      <c r="AB362" s="76">
        <f t="shared" ca="1" si="111"/>
        <v>7099.0713842313316</v>
      </c>
    </row>
    <row r="363" spans="1:28" x14ac:dyDescent="0.25">
      <c r="A363" s="2">
        <f t="shared" si="112"/>
        <v>19</v>
      </c>
      <c r="B363" s="16">
        <f ca="1">VLOOKUP(A363,PERIODS!$O$4:$P$33,2,FALSE)</f>
        <v>3.5000000000000003E-2</v>
      </c>
      <c r="C363" s="15"/>
      <c r="D363" s="18">
        <v>349</v>
      </c>
      <c r="E363" s="34">
        <f t="shared" ca="1" si="114"/>
        <v>15393.565574570397</v>
      </c>
      <c r="F363" s="34">
        <f t="shared" ca="1" si="96"/>
        <v>3500.0000000000005</v>
      </c>
      <c r="G363" s="69">
        <f t="shared" ca="1" si="100"/>
        <v>0</v>
      </c>
      <c r="H363" s="34">
        <f t="shared" ca="1" si="101"/>
        <v>-756.74387410010934</v>
      </c>
      <c r="I363" s="34">
        <f t="shared" ca="1" si="102"/>
        <v>2743.2561258998912</v>
      </c>
      <c r="J363" s="18">
        <f ca="1">SUM(INDIRECT(ADDRESS(ROW(F363),COLUMN(F363),4)):INDIRECT(ADDRESS(ROW(F363)+N$5-1,COLUMN(F363),4)))</f>
        <v>24500.000000000004</v>
      </c>
      <c r="K363" s="18">
        <f t="shared" ca="1" si="103"/>
        <v>16350</v>
      </c>
      <c r="L363" s="18">
        <f t="shared" ca="1" si="113"/>
        <v>0</v>
      </c>
      <c r="M363" s="18">
        <f t="shared" ca="1" si="97"/>
        <v>0</v>
      </c>
      <c r="N363" s="34">
        <f t="shared" ca="1" si="104"/>
        <v>12650.309448670505</v>
      </c>
      <c r="P363" s="18">
        <f t="shared" ca="1" si="98"/>
        <v>756.74387410010934</v>
      </c>
      <c r="Q363" s="47">
        <f ca="1">SUM(L$15:L363)-SUM(M$15:M363)</f>
        <v>16350</v>
      </c>
      <c r="R363" s="47" t="str">
        <f t="shared" ca="1" si="99"/>
        <v>M366</v>
      </c>
      <c r="S363" s="40">
        <f t="shared" ca="1" si="105"/>
        <v>0</v>
      </c>
      <c r="T363" s="46">
        <f t="shared" ca="1" si="106"/>
        <v>59</v>
      </c>
      <c r="X363" s="74">
        <f t="shared" ca="1" si="107"/>
        <v>-0.75674387410010935</v>
      </c>
      <c r="Y363" s="75">
        <f t="shared" ca="1" si="108"/>
        <v>-0.75674387410010935</v>
      </c>
      <c r="Z363" s="74">
        <f t="shared" ca="1" si="109"/>
        <v>0.46919168965138652</v>
      </c>
      <c r="AA363" s="76">
        <f t="shared" ca="1" si="110"/>
        <v>-756.74387410010934</v>
      </c>
      <c r="AB363" s="76">
        <f t="shared" ca="1" si="111"/>
        <v>469.19168965138653</v>
      </c>
    </row>
    <row r="364" spans="1:28" x14ac:dyDescent="0.25">
      <c r="A364" s="2">
        <f t="shared" si="112"/>
        <v>20</v>
      </c>
      <c r="B364" s="16">
        <f ca="1">VLOOKUP(A364,PERIODS!$O$4:$P$33,2,FALSE)</f>
        <v>3.5000000000000003E-2</v>
      </c>
      <c r="C364" s="15"/>
      <c r="D364" s="18">
        <v>350</v>
      </c>
      <c r="E364" s="34">
        <f t="shared" ca="1" si="114"/>
        <v>12650.309448670505</v>
      </c>
      <c r="F364" s="34">
        <f t="shared" ca="1" si="96"/>
        <v>3500.0000000000005</v>
      </c>
      <c r="G364" s="69">
        <f t="shared" ca="1" si="100"/>
        <v>0</v>
      </c>
      <c r="H364" s="34">
        <f t="shared" ca="1" si="101"/>
        <v>-243.79594519854234</v>
      </c>
      <c r="I364" s="34">
        <f t="shared" ca="1" si="102"/>
        <v>3256.2040548014579</v>
      </c>
      <c r="J364" s="18">
        <f ca="1">SUM(INDIRECT(ADDRESS(ROW(F364),COLUMN(F364),4)):INDIRECT(ADDRESS(ROW(F364)+N$5-1,COLUMN(F364),4)))</f>
        <v>24500.000000000004</v>
      </c>
      <c r="K364" s="18">
        <f t="shared" ca="1" si="103"/>
        <v>16350</v>
      </c>
      <c r="L364" s="18">
        <f t="shared" ca="1" si="113"/>
        <v>0</v>
      </c>
      <c r="M364" s="18">
        <f t="shared" ca="1" si="97"/>
        <v>0</v>
      </c>
      <c r="N364" s="34">
        <f t="shared" ca="1" si="104"/>
        <v>9394.1053938690475</v>
      </c>
      <c r="P364" s="18">
        <f t="shared" ca="1" si="98"/>
        <v>243.79594519854234</v>
      </c>
      <c r="Q364" s="47">
        <f ca="1">SUM(L$15:L364)-SUM(M$15:M364)</f>
        <v>16350</v>
      </c>
      <c r="R364" s="47" t="str">
        <f t="shared" ca="1" si="99"/>
        <v>M367</v>
      </c>
      <c r="S364" s="40">
        <f t="shared" ca="1" si="105"/>
        <v>0</v>
      </c>
      <c r="T364" s="46">
        <f t="shared" ca="1" si="106"/>
        <v>8</v>
      </c>
      <c r="X364" s="74">
        <f t="shared" ca="1" si="107"/>
        <v>-0.24379594519854234</v>
      </c>
      <c r="Y364" s="75">
        <f t="shared" ca="1" si="108"/>
        <v>-0.24379594519854234</v>
      </c>
      <c r="Z364" s="74">
        <f t="shared" ca="1" si="109"/>
        <v>0.78364752498919699</v>
      </c>
      <c r="AA364" s="76">
        <f t="shared" ca="1" si="110"/>
        <v>-243.79594519854234</v>
      </c>
      <c r="AB364" s="76">
        <f t="shared" ca="1" si="111"/>
        <v>783.647524989197</v>
      </c>
    </row>
    <row r="365" spans="1:28" x14ac:dyDescent="0.25">
      <c r="A365" s="2">
        <f t="shared" si="112"/>
        <v>21</v>
      </c>
      <c r="B365" s="16">
        <f ca="1">VLOOKUP(A365,PERIODS!$O$4:$P$33,2,FALSE)</f>
        <v>3.5000000000000003E-2</v>
      </c>
      <c r="C365" s="15"/>
      <c r="D365" s="18">
        <v>351</v>
      </c>
      <c r="E365" s="34">
        <f t="shared" ca="1" si="114"/>
        <v>9394.1053938690475</v>
      </c>
      <c r="F365" s="34">
        <f t="shared" ca="1" si="96"/>
        <v>3500.0000000000005</v>
      </c>
      <c r="G365" s="69">
        <f t="shared" ca="1" si="100"/>
        <v>0</v>
      </c>
      <c r="H365" s="34">
        <f t="shared" ca="1" si="101"/>
        <v>-226.51587092332736</v>
      </c>
      <c r="I365" s="34">
        <f t="shared" ca="1" si="102"/>
        <v>3273.4841290766731</v>
      </c>
      <c r="J365" s="18">
        <f ca="1">SUM(INDIRECT(ADDRESS(ROW(F365),COLUMN(F365),4)):INDIRECT(ADDRESS(ROW(F365)+N$5-1,COLUMN(F365),4)))</f>
        <v>24500.000000000004</v>
      </c>
      <c r="K365" s="18">
        <f t="shared" ca="1" si="103"/>
        <v>0</v>
      </c>
      <c r="L365" s="18">
        <f t="shared" ca="1" si="113"/>
        <v>0</v>
      </c>
      <c r="M365" s="18">
        <f t="shared" ca="1" si="97"/>
        <v>16350</v>
      </c>
      <c r="N365" s="34">
        <f t="shared" ca="1" si="104"/>
        <v>22470.621264792375</v>
      </c>
      <c r="P365" s="18">
        <f t="shared" ca="1" si="98"/>
        <v>226.51587092332736</v>
      </c>
      <c r="Q365" s="47">
        <f ca="1">SUM(L$15:L365)-SUM(M$15:M365)</f>
        <v>0</v>
      </c>
      <c r="R365" s="47" t="str">
        <f t="shared" ca="1" si="99"/>
        <v>M368</v>
      </c>
      <c r="S365" s="40">
        <f t="shared" ca="1" si="105"/>
        <v>0</v>
      </c>
      <c r="T365" s="46">
        <f t="shared" ca="1" si="106"/>
        <v>44</v>
      </c>
      <c r="X365" s="74">
        <f t="shared" ca="1" si="107"/>
        <v>-0.22651587092332737</v>
      </c>
      <c r="Y365" s="75">
        <f t="shared" ca="1" si="108"/>
        <v>-0.22651587092332737</v>
      </c>
      <c r="Z365" s="74">
        <f t="shared" ca="1" si="109"/>
        <v>0.79730668821925421</v>
      </c>
      <c r="AA365" s="76">
        <f t="shared" ca="1" si="110"/>
        <v>-226.51587092332736</v>
      </c>
      <c r="AB365" s="76">
        <f t="shared" ca="1" si="111"/>
        <v>797.30668821925417</v>
      </c>
    </row>
    <row r="366" spans="1:28" x14ac:dyDescent="0.25">
      <c r="A366" s="2">
        <f t="shared" si="112"/>
        <v>22</v>
      </c>
      <c r="B366" s="16">
        <f ca="1">VLOOKUP(A366,PERIODS!$O$4:$P$33,2,FALSE)</f>
        <v>3.5000000000000003E-2</v>
      </c>
      <c r="C366" s="15"/>
      <c r="D366" s="18">
        <v>352</v>
      </c>
      <c r="E366" s="34">
        <f t="shared" ca="1" si="114"/>
        <v>22470.621264792375</v>
      </c>
      <c r="F366" s="34">
        <f t="shared" ca="1" si="96"/>
        <v>3500.0000000000005</v>
      </c>
      <c r="G366" s="69">
        <f t="shared" ca="1" si="100"/>
        <v>0</v>
      </c>
      <c r="H366" s="34">
        <f t="shared" ca="1" si="101"/>
        <v>1850.1906748263132</v>
      </c>
      <c r="I366" s="34">
        <f t="shared" ca="1" si="102"/>
        <v>5350.1906748263136</v>
      </c>
      <c r="J366" s="18">
        <f ca="1">SUM(INDIRECT(ADDRESS(ROW(F366),COLUMN(F366),4)):INDIRECT(ADDRESS(ROW(F366)+N$5-1,COLUMN(F366),4)))</f>
        <v>25000.000000000004</v>
      </c>
      <c r="K366" s="18">
        <f t="shared" ca="1" si="103"/>
        <v>16350</v>
      </c>
      <c r="L366" s="18">
        <f t="shared" ca="1" si="113"/>
        <v>16350</v>
      </c>
      <c r="M366" s="18">
        <f t="shared" ca="1" si="97"/>
        <v>0</v>
      </c>
      <c r="N366" s="34">
        <f t="shared" ca="1" si="104"/>
        <v>17120.430589966061</v>
      </c>
      <c r="P366" s="18">
        <f t="shared" ca="1" si="98"/>
        <v>1850.1906748263132</v>
      </c>
      <c r="Q366" s="47">
        <f ca="1">SUM(L$15:L366)-SUM(M$15:M366)</f>
        <v>16350</v>
      </c>
      <c r="R366" s="47" t="str">
        <f t="shared" ca="1" si="99"/>
        <v>M369</v>
      </c>
      <c r="S366" s="40">
        <f t="shared" ca="1" si="105"/>
        <v>0</v>
      </c>
      <c r="T366" s="46">
        <f t="shared" ca="1" si="106"/>
        <v>27</v>
      </c>
      <c r="X366" s="74">
        <f t="shared" ca="1" si="107"/>
        <v>1.8501906748263133</v>
      </c>
      <c r="Y366" s="75">
        <f t="shared" ca="1" si="108"/>
        <v>1.8501906748263133</v>
      </c>
      <c r="Z366" s="74">
        <f t="shared" ca="1" si="109"/>
        <v>6.3610322957036631</v>
      </c>
      <c r="AA366" s="76">
        <f t="shared" ca="1" si="110"/>
        <v>1850.1906748263132</v>
      </c>
      <c r="AB366" s="76">
        <f t="shared" ca="1" si="111"/>
        <v>6361.0322957036633</v>
      </c>
    </row>
    <row r="367" spans="1:28" x14ac:dyDescent="0.25">
      <c r="A367" s="2">
        <f t="shared" si="112"/>
        <v>23</v>
      </c>
      <c r="B367" s="16">
        <f ca="1">VLOOKUP(A367,PERIODS!$O$4:$P$33,2,FALSE)</f>
        <v>3.5000000000000003E-2</v>
      </c>
      <c r="C367" s="15"/>
      <c r="D367" s="18">
        <v>353</v>
      </c>
      <c r="E367" s="34">
        <f t="shared" ca="1" si="114"/>
        <v>17120.430589966061</v>
      </c>
      <c r="F367" s="34">
        <f t="shared" ca="1" si="96"/>
        <v>3500.0000000000005</v>
      </c>
      <c r="G367" s="69">
        <f t="shared" ca="1" si="100"/>
        <v>0</v>
      </c>
      <c r="H367" s="34">
        <f t="shared" ca="1" si="101"/>
        <v>1264.4466926969528</v>
      </c>
      <c r="I367" s="34">
        <f t="shared" ca="1" si="102"/>
        <v>4764.4466926969535</v>
      </c>
      <c r="J367" s="18">
        <f ca="1">SUM(INDIRECT(ADDRESS(ROW(F367),COLUMN(F367),4)):INDIRECT(ADDRESS(ROW(F367)+N$5-1,COLUMN(F367),4)))</f>
        <v>25500.000000000004</v>
      </c>
      <c r="K367" s="18">
        <f t="shared" ca="1" si="103"/>
        <v>16350</v>
      </c>
      <c r="L367" s="18">
        <f t="shared" ca="1" si="113"/>
        <v>0</v>
      </c>
      <c r="M367" s="18">
        <f t="shared" ca="1" si="97"/>
        <v>0</v>
      </c>
      <c r="N367" s="34">
        <f t="shared" ca="1" si="104"/>
        <v>12355.983897269107</v>
      </c>
      <c r="P367" s="18">
        <f t="shared" ca="1" si="98"/>
        <v>1264.4466926969528</v>
      </c>
      <c r="Q367" s="47">
        <f ca="1">SUM(L$15:L367)-SUM(M$15:M367)</f>
        <v>16350</v>
      </c>
      <c r="R367" s="47" t="str">
        <f t="shared" ca="1" si="99"/>
        <v>M370</v>
      </c>
      <c r="S367" s="40">
        <f t="shared" ca="1" si="105"/>
        <v>0</v>
      </c>
      <c r="T367" s="46">
        <f t="shared" ca="1" si="106"/>
        <v>100</v>
      </c>
      <c r="X367" s="74">
        <f t="shared" ca="1" si="107"/>
        <v>1.2644466926969529</v>
      </c>
      <c r="Y367" s="75">
        <f t="shared" ca="1" si="108"/>
        <v>1.2644466926969529</v>
      </c>
      <c r="Z367" s="74">
        <f t="shared" ca="1" si="109"/>
        <v>3.5411328592798021</v>
      </c>
      <c r="AA367" s="76">
        <f t="shared" ca="1" si="110"/>
        <v>1264.4466926969528</v>
      </c>
      <c r="AB367" s="76">
        <f t="shared" ca="1" si="111"/>
        <v>3541.1328592798022</v>
      </c>
    </row>
    <row r="368" spans="1:28" x14ac:dyDescent="0.25">
      <c r="A368" s="2">
        <f t="shared" si="112"/>
        <v>24</v>
      </c>
      <c r="B368" s="16">
        <f ca="1">VLOOKUP(A368,PERIODS!$O$4:$P$33,2,FALSE)</f>
        <v>3.5000000000000003E-2</v>
      </c>
      <c r="C368" s="15"/>
      <c r="D368" s="18">
        <v>354</v>
      </c>
      <c r="E368" s="34">
        <f t="shared" ca="1" si="114"/>
        <v>12355.983897269107</v>
      </c>
      <c r="F368" s="34">
        <f t="shared" ca="1" si="96"/>
        <v>3500.0000000000005</v>
      </c>
      <c r="G368" s="69">
        <f t="shared" ca="1" si="100"/>
        <v>0</v>
      </c>
      <c r="H368" s="34">
        <f t="shared" ca="1" si="101"/>
        <v>468.19574095826795</v>
      </c>
      <c r="I368" s="34">
        <f t="shared" ca="1" si="102"/>
        <v>3968.1957409582683</v>
      </c>
      <c r="J368" s="18">
        <f ca="1">SUM(INDIRECT(ADDRESS(ROW(F368),COLUMN(F368),4)):INDIRECT(ADDRESS(ROW(F368)+N$5-1,COLUMN(F368),4)))</f>
        <v>26000</v>
      </c>
      <c r="K368" s="18">
        <f t="shared" ca="1" si="103"/>
        <v>16350</v>
      </c>
      <c r="L368" s="18">
        <f t="shared" ca="1" si="113"/>
        <v>0</v>
      </c>
      <c r="M368" s="18">
        <f t="shared" ca="1" si="97"/>
        <v>0</v>
      </c>
      <c r="N368" s="34">
        <f t="shared" ca="1" si="104"/>
        <v>8387.7881563108385</v>
      </c>
      <c r="P368" s="18">
        <f t="shared" ca="1" si="98"/>
        <v>468.19574095826795</v>
      </c>
      <c r="Q368" s="47">
        <f ca="1">SUM(L$15:L368)-SUM(M$15:M368)</f>
        <v>16350</v>
      </c>
      <c r="R368" s="47" t="str">
        <f t="shared" ca="1" si="99"/>
        <v>M371</v>
      </c>
      <c r="S368" s="40">
        <f t="shared" ca="1" si="105"/>
        <v>0</v>
      </c>
      <c r="T368" s="46">
        <f t="shared" ca="1" si="106"/>
        <v>41</v>
      </c>
      <c r="X368" s="74">
        <f t="shared" ca="1" si="107"/>
        <v>0.46819574095826794</v>
      </c>
      <c r="Y368" s="75">
        <f t="shared" ca="1" si="108"/>
        <v>0.46819574095826794</v>
      </c>
      <c r="Z368" s="74">
        <f t="shared" ca="1" si="109"/>
        <v>1.5971099919330756</v>
      </c>
      <c r="AA368" s="76">
        <f t="shared" ca="1" si="110"/>
        <v>468.19574095826795</v>
      </c>
      <c r="AB368" s="76">
        <f t="shared" ca="1" si="111"/>
        <v>1597.1099919330757</v>
      </c>
    </row>
    <row r="369" spans="1:28" x14ac:dyDescent="0.25">
      <c r="A369" s="2">
        <f t="shared" si="112"/>
        <v>25</v>
      </c>
      <c r="B369" s="16">
        <f ca="1">VLOOKUP(A369,PERIODS!$O$4:$P$33,2,FALSE)</f>
        <v>3.5000000000000003E-2</v>
      </c>
      <c r="C369" s="15"/>
      <c r="D369" s="18">
        <v>355</v>
      </c>
      <c r="E369" s="34">
        <f t="shared" ca="1" si="114"/>
        <v>8387.7881563108385</v>
      </c>
      <c r="F369" s="34">
        <f t="shared" ca="1" si="96"/>
        <v>3500.0000000000005</v>
      </c>
      <c r="G369" s="69">
        <f t="shared" ca="1" si="100"/>
        <v>0</v>
      </c>
      <c r="H369" s="34">
        <f t="shared" ca="1" si="101"/>
        <v>7.6386812036306271</v>
      </c>
      <c r="I369" s="34">
        <f t="shared" ca="1" si="102"/>
        <v>3507.6386812036312</v>
      </c>
      <c r="J369" s="18">
        <f ca="1">SUM(INDIRECT(ADDRESS(ROW(F369),COLUMN(F369),4)):INDIRECT(ADDRESS(ROW(F369)+N$5-1,COLUMN(F369),4)))</f>
        <v>24900</v>
      </c>
      <c r="K369" s="18">
        <f t="shared" ca="1" si="103"/>
        <v>16350</v>
      </c>
      <c r="L369" s="18">
        <f t="shared" ca="1" si="113"/>
        <v>16350</v>
      </c>
      <c r="M369" s="18">
        <f t="shared" ca="1" si="97"/>
        <v>16350</v>
      </c>
      <c r="N369" s="34">
        <f t="shared" ca="1" si="104"/>
        <v>21230.14947510721</v>
      </c>
      <c r="P369" s="18">
        <f t="shared" ca="1" si="98"/>
        <v>7.6386812036306271</v>
      </c>
      <c r="Q369" s="47">
        <f ca="1">SUM(L$15:L369)-SUM(M$15:M369)</f>
        <v>16350</v>
      </c>
      <c r="R369" s="47" t="str">
        <f t="shared" ca="1" si="99"/>
        <v>M372</v>
      </c>
      <c r="S369" s="40">
        <f t="shared" ca="1" si="105"/>
        <v>0</v>
      </c>
      <c r="T369" s="46">
        <f t="shared" ca="1" si="106"/>
        <v>70</v>
      </c>
      <c r="X369" s="74">
        <f t="shared" ca="1" si="107"/>
        <v>7.6386812036306267E-3</v>
      </c>
      <c r="Y369" s="75">
        <f t="shared" ca="1" si="108"/>
        <v>7.6386812036306267E-3</v>
      </c>
      <c r="Z369" s="74">
        <f t="shared" ca="1" si="109"/>
        <v>1.0076679303564489</v>
      </c>
      <c r="AA369" s="76">
        <f t="shared" ca="1" si="110"/>
        <v>7.6386812036306271</v>
      </c>
      <c r="AB369" s="76">
        <f t="shared" ca="1" si="111"/>
        <v>1007.6679303564489</v>
      </c>
    </row>
    <row r="370" spans="1:28" x14ac:dyDescent="0.25">
      <c r="A370" s="2">
        <f t="shared" si="112"/>
        <v>26</v>
      </c>
      <c r="B370" s="16">
        <f ca="1">VLOOKUP(A370,PERIODS!$O$4:$P$33,2,FALSE)</f>
        <v>3.5000000000000003E-2</v>
      </c>
      <c r="C370" s="15"/>
      <c r="D370" s="18">
        <v>356</v>
      </c>
      <c r="E370" s="34">
        <f t="shared" ca="1" si="114"/>
        <v>21230.14947510721</v>
      </c>
      <c r="F370" s="34">
        <f t="shared" ca="1" si="96"/>
        <v>3500.0000000000005</v>
      </c>
      <c r="G370" s="69">
        <f t="shared" ca="1" si="100"/>
        <v>0</v>
      </c>
      <c r="H370" s="34">
        <f t="shared" ca="1" si="101"/>
        <v>-30.754175011450261</v>
      </c>
      <c r="I370" s="34">
        <f t="shared" ca="1" si="102"/>
        <v>3469.2458249885503</v>
      </c>
      <c r="J370" s="18">
        <f ca="1">SUM(INDIRECT(ADDRESS(ROW(F370),COLUMN(F370),4)):INDIRECT(ADDRESS(ROW(F370)+N$5-1,COLUMN(F370),4)))</f>
        <v>23900</v>
      </c>
      <c r="K370" s="18">
        <f t="shared" ca="1" si="103"/>
        <v>16350</v>
      </c>
      <c r="L370" s="18">
        <f t="shared" ca="1" si="113"/>
        <v>0</v>
      </c>
      <c r="M370" s="18">
        <f t="shared" ca="1" si="97"/>
        <v>0</v>
      </c>
      <c r="N370" s="34">
        <f t="shared" ca="1" si="104"/>
        <v>17760.90365011866</v>
      </c>
      <c r="P370" s="18">
        <f t="shared" ca="1" si="98"/>
        <v>30.754175011450261</v>
      </c>
      <c r="Q370" s="47">
        <f ca="1">SUM(L$15:L370)-SUM(M$15:M370)</f>
        <v>16350</v>
      </c>
      <c r="R370" s="47" t="str">
        <f t="shared" ca="1" si="99"/>
        <v>M373</v>
      </c>
      <c r="S370" s="40">
        <f t="shared" ca="1" si="105"/>
        <v>0</v>
      </c>
      <c r="T370" s="46">
        <f t="shared" ca="1" si="106"/>
        <v>54</v>
      </c>
      <c r="X370" s="74">
        <f t="shared" ca="1" si="107"/>
        <v>-3.0754175011450263E-2</v>
      </c>
      <c r="Y370" s="75">
        <f t="shared" ca="1" si="108"/>
        <v>-3.0754175011450263E-2</v>
      </c>
      <c r="Z370" s="74">
        <f t="shared" ca="1" si="109"/>
        <v>0.96971392369274512</v>
      </c>
      <c r="AA370" s="76">
        <f t="shared" ca="1" si="110"/>
        <v>-30.754175011450261</v>
      </c>
      <c r="AB370" s="76">
        <f t="shared" ca="1" si="111"/>
        <v>969.71392369274508</v>
      </c>
    </row>
    <row r="371" spans="1:28" x14ac:dyDescent="0.25">
      <c r="A371" s="2">
        <f t="shared" si="112"/>
        <v>27</v>
      </c>
      <c r="B371" s="16">
        <f ca="1">VLOOKUP(A371,PERIODS!$O$4:$P$33,2,FALSE)</f>
        <v>3.5000000000000003E-2</v>
      </c>
      <c r="C371" s="15"/>
      <c r="D371" s="18">
        <v>357</v>
      </c>
      <c r="E371" s="34">
        <f t="shared" ca="1" si="114"/>
        <v>17760.90365011866</v>
      </c>
      <c r="F371" s="34">
        <f t="shared" ca="1" si="96"/>
        <v>3500.0000000000005</v>
      </c>
      <c r="G371" s="69">
        <f t="shared" ca="1" si="100"/>
        <v>0</v>
      </c>
      <c r="H371" s="34">
        <f t="shared" ca="1" si="101"/>
        <v>-1968.778503835184</v>
      </c>
      <c r="I371" s="34">
        <f t="shared" ca="1" si="102"/>
        <v>1531.2214961648165</v>
      </c>
      <c r="J371" s="18">
        <f ca="1">SUM(INDIRECT(ADDRESS(ROW(F371),COLUMN(F371),4)):INDIRECT(ADDRESS(ROW(F371)+N$5-1,COLUMN(F371),4)))</f>
        <v>22900</v>
      </c>
      <c r="K371" s="18">
        <f t="shared" ca="1" si="103"/>
        <v>16350</v>
      </c>
      <c r="L371" s="18">
        <f t="shared" ca="1" si="113"/>
        <v>0</v>
      </c>
      <c r="M371" s="18">
        <f t="shared" ca="1" si="97"/>
        <v>0</v>
      </c>
      <c r="N371" s="34">
        <f t="shared" ca="1" si="104"/>
        <v>16229.682153953843</v>
      </c>
      <c r="P371" s="18">
        <f t="shared" ca="1" si="98"/>
        <v>1968.778503835184</v>
      </c>
      <c r="Q371" s="47">
        <f ca="1">SUM(L$15:L371)-SUM(M$15:M371)</f>
        <v>16350</v>
      </c>
      <c r="R371" s="47" t="str">
        <f t="shared" ca="1" si="99"/>
        <v>M374</v>
      </c>
      <c r="S371" s="40">
        <f t="shared" ca="1" si="105"/>
        <v>0</v>
      </c>
      <c r="T371" s="46">
        <f t="shared" ca="1" si="106"/>
        <v>39</v>
      </c>
      <c r="X371" s="74">
        <f t="shared" ca="1" si="107"/>
        <v>-1.9687785038351839</v>
      </c>
      <c r="Y371" s="75">
        <f t="shared" ca="1" si="108"/>
        <v>-1.9687785038351839</v>
      </c>
      <c r="Z371" s="74">
        <f t="shared" ca="1" si="109"/>
        <v>0.13962730631095077</v>
      </c>
      <c r="AA371" s="76">
        <f t="shared" ca="1" si="110"/>
        <v>-1968.778503835184</v>
      </c>
      <c r="AB371" s="76">
        <f t="shared" ca="1" si="111"/>
        <v>139.62730631095076</v>
      </c>
    </row>
    <row r="372" spans="1:28" x14ac:dyDescent="0.25">
      <c r="A372" s="2">
        <f t="shared" si="112"/>
        <v>28</v>
      </c>
      <c r="B372" s="16">
        <f ca="1">VLOOKUP(A372,PERIODS!$O$4:$P$33,2,FALSE)</f>
        <v>0.04</v>
      </c>
      <c r="C372" s="15"/>
      <c r="D372" s="18">
        <v>358</v>
      </c>
      <c r="E372" s="34">
        <f t="shared" ca="1" si="114"/>
        <v>16229.682153953843</v>
      </c>
      <c r="F372" s="34">
        <f t="shared" ca="1" si="96"/>
        <v>4000</v>
      </c>
      <c r="G372" s="69">
        <f t="shared" ca="1" si="100"/>
        <v>0</v>
      </c>
      <c r="H372" s="34">
        <f t="shared" ca="1" si="101"/>
        <v>64.869264262126748</v>
      </c>
      <c r="I372" s="34">
        <f t="shared" ca="1" si="102"/>
        <v>4064.8692642621268</v>
      </c>
      <c r="J372" s="18">
        <f ca="1">SUM(INDIRECT(ADDRESS(ROW(F372),COLUMN(F372),4)):INDIRECT(ADDRESS(ROW(F372)+N$5-1,COLUMN(F372),4)))</f>
        <v>21900</v>
      </c>
      <c r="K372" s="18">
        <f t="shared" ca="1" si="103"/>
        <v>0</v>
      </c>
      <c r="L372" s="18">
        <f t="shared" ca="1" si="113"/>
        <v>0</v>
      </c>
      <c r="M372" s="18">
        <f t="shared" ca="1" si="97"/>
        <v>16350</v>
      </c>
      <c r="N372" s="34">
        <f t="shared" ca="1" si="104"/>
        <v>12164.812889691719</v>
      </c>
      <c r="P372" s="18">
        <f t="shared" ca="1" si="98"/>
        <v>64.869264262126748</v>
      </c>
      <c r="Q372" s="47">
        <f ca="1">SUM(L$15:L372)-SUM(M$15:M372)</f>
        <v>0</v>
      </c>
      <c r="R372" s="47" t="str">
        <f t="shared" ca="1" si="99"/>
        <v>M375</v>
      </c>
      <c r="S372" s="40">
        <f t="shared" ca="1" si="105"/>
        <v>16350</v>
      </c>
      <c r="T372" s="46">
        <f t="shared" ca="1" si="106"/>
        <v>96</v>
      </c>
      <c r="X372" s="74">
        <f t="shared" ca="1" si="107"/>
        <v>6.4869264262126747E-2</v>
      </c>
      <c r="Y372" s="75">
        <f t="shared" ca="1" si="108"/>
        <v>6.4869264262126747E-2</v>
      </c>
      <c r="Z372" s="74">
        <f t="shared" ca="1" si="109"/>
        <v>1.0670195176811663</v>
      </c>
      <c r="AA372" s="76">
        <f t="shared" ca="1" si="110"/>
        <v>64.869264262126748</v>
      </c>
      <c r="AB372" s="76">
        <f t="shared" ca="1" si="111"/>
        <v>1067.0195176811662</v>
      </c>
    </row>
    <row r="373" spans="1:28" x14ac:dyDescent="0.25">
      <c r="A373" s="2">
        <f t="shared" si="112"/>
        <v>29</v>
      </c>
      <c r="B373" s="16">
        <f ca="1">VLOOKUP(A373,PERIODS!$O$4:$P$33,2,FALSE)</f>
        <v>0.04</v>
      </c>
      <c r="C373" s="15"/>
      <c r="D373" s="18">
        <v>359</v>
      </c>
      <c r="E373" s="34">
        <f t="shared" ca="1" si="114"/>
        <v>12164.812889691719</v>
      </c>
      <c r="F373" s="34">
        <f t="shared" ca="1" si="96"/>
        <v>4000</v>
      </c>
      <c r="G373" s="69">
        <f t="shared" ca="1" si="100"/>
        <v>0</v>
      </c>
      <c r="H373" s="34">
        <f t="shared" ca="1" si="101"/>
        <v>671.37118818004831</v>
      </c>
      <c r="I373" s="34">
        <f t="shared" ca="1" si="102"/>
        <v>4671.3711881800482</v>
      </c>
      <c r="J373" s="18">
        <f ca="1">SUM(INDIRECT(ADDRESS(ROW(F373),COLUMN(F373),4)):INDIRECT(ADDRESS(ROW(F373)+N$5-1,COLUMN(F373),4)))</f>
        <v>21200</v>
      </c>
      <c r="K373" s="18">
        <f t="shared" ca="1" si="103"/>
        <v>16350</v>
      </c>
      <c r="L373" s="18">
        <f t="shared" ca="1" si="113"/>
        <v>16350</v>
      </c>
      <c r="M373" s="18">
        <f t="shared" ca="1" si="97"/>
        <v>0</v>
      </c>
      <c r="N373" s="34">
        <f t="shared" ca="1" si="104"/>
        <v>7493.4417015116705</v>
      </c>
      <c r="P373" s="18">
        <f t="shared" ca="1" si="98"/>
        <v>671.37118818004831</v>
      </c>
      <c r="Q373" s="47">
        <f ca="1">SUM(L$15:L373)-SUM(M$15:M373)</f>
        <v>16350</v>
      </c>
      <c r="R373" s="47" t="str">
        <f t="shared" ca="1" si="99"/>
        <v>M376</v>
      </c>
      <c r="S373" s="40">
        <f t="shared" ca="1" si="105"/>
        <v>0</v>
      </c>
      <c r="T373" s="46">
        <f t="shared" ca="1" si="106"/>
        <v>95</v>
      </c>
      <c r="X373" s="74">
        <f t="shared" ca="1" si="107"/>
        <v>0.67137118818004826</v>
      </c>
      <c r="Y373" s="75">
        <f t="shared" ca="1" si="108"/>
        <v>0.67137118818004826</v>
      </c>
      <c r="Z373" s="74">
        <f t="shared" ca="1" si="109"/>
        <v>1.9569187857274928</v>
      </c>
      <c r="AA373" s="76">
        <f t="shared" ca="1" si="110"/>
        <v>671.37118818004831</v>
      </c>
      <c r="AB373" s="76">
        <f t="shared" ca="1" si="111"/>
        <v>1956.9187857274928</v>
      </c>
    </row>
    <row r="374" spans="1:28" x14ac:dyDescent="0.25">
      <c r="A374" s="2">
        <f t="shared" si="112"/>
        <v>30</v>
      </c>
      <c r="B374" s="16">
        <f ca="1">VLOOKUP(A374,PERIODS!$O$4:$P$33,2,FALSE)</f>
        <v>0.04</v>
      </c>
      <c r="C374" s="15"/>
      <c r="D374" s="18">
        <v>360</v>
      </c>
      <c r="E374" s="34">
        <f t="shared" ca="1" si="114"/>
        <v>7493.4417015116705</v>
      </c>
      <c r="F374" s="34">
        <f t="shared" ca="1" si="96"/>
        <v>4000</v>
      </c>
      <c r="G374" s="69">
        <f t="shared" ca="1" si="100"/>
        <v>0</v>
      </c>
      <c r="H374" s="34">
        <f t="shared" ca="1" si="101"/>
        <v>-89.773500037384721</v>
      </c>
      <c r="I374" s="34">
        <f t="shared" ca="1" si="102"/>
        <v>3910.2264999626154</v>
      </c>
      <c r="J374" s="18">
        <f ca="1">SUM(INDIRECT(ADDRESS(ROW(F374),COLUMN(F374),4)):INDIRECT(ADDRESS(ROW(F374)+N$5-1,COLUMN(F374),4)))</f>
        <v>20500</v>
      </c>
      <c r="K374" s="18">
        <f t="shared" ca="1" si="103"/>
        <v>16350</v>
      </c>
      <c r="L374" s="18">
        <f t="shared" ca="1" si="113"/>
        <v>0</v>
      </c>
      <c r="M374" s="18">
        <f t="shared" ca="1" si="97"/>
        <v>0</v>
      </c>
      <c r="N374" s="34">
        <f t="shared" ca="1" si="104"/>
        <v>3583.2152015490551</v>
      </c>
      <c r="P374" s="18">
        <f t="shared" ca="1" si="98"/>
        <v>89.773500037384721</v>
      </c>
      <c r="Q374" s="47">
        <f ca="1">SUM(L$15:L374)-SUM(M$15:M374)</f>
        <v>16350</v>
      </c>
      <c r="R374" s="47" t="str">
        <f t="shared" ca="1" si="99"/>
        <v>M377</v>
      </c>
      <c r="S374" s="40">
        <f t="shared" ca="1" si="105"/>
        <v>0</v>
      </c>
      <c r="T374" s="46">
        <f t="shared" ca="1" si="106"/>
        <v>49</v>
      </c>
      <c r="X374" s="74">
        <f t="shared" ca="1" si="107"/>
        <v>-8.9773500037384726E-2</v>
      </c>
      <c r="Y374" s="75">
        <f t="shared" ca="1" si="108"/>
        <v>-8.9773500037384726E-2</v>
      </c>
      <c r="Z374" s="74">
        <f t="shared" ca="1" si="109"/>
        <v>0.91413821409565044</v>
      </c>
      <c r="AA374" s="76">
        <f t="shared" ca="1" si="110"/>
        <v>-89.773500037384721</v>
      </c>
      <c r="AB374" s="76">
        <f t="shared" ca="1" si="111"/>
        <v>914.13821409565048</v>
      </c>
    </row>
    <row r="375" spans="1:28" x14ac:dyDescent="0.25">
      <c r="A375" s="2">
        <f t="shared" si="112"/>
        <v>1</v>
      </c>
      <c r="B375" s="16">
        <f ca="1">VLOOKUP(A375,PERIODS!$O$4:$P$33,2,FALSE)</f>
        <v>2.4E-2</v>
      </c>
      <c r="C375" s="15"/>
      <c r="D375" s="18">
        <v>361</v>
      </c>
      <c r="E375" s="34">
        <f t="shared" ca="1" si="114"/>
        <v>3583.2152015490551</v>
      </c>
      <c r="F375" s="34">
        <f t="shared" ca="1" si="96"/>
        <v>2400</v>
      </c>
      <c r="G375" s="69">
        <f t="shared" ca="1" si="100"/>
        <v>0</v>
      </c>
      <c r="H375" s="34">
        <f t="shared" ca="1" si="101"/>
        <v>-784.58529272461431</v>
      </c>
      <c r="I375" s="34">
        <f t="shared" ca="1" si="102"/>
        <v>1615.4147072753858</v>
      </c>
      <c r="J375" s="18">
        <f ca="1">SUM(INDIRECT(ADDRESS(ROW(F375),COLUMN(F375),4)):INDIRECT(ADDRESS(ROW(F375)+N$5-1,COLUMN(F375),4)))</f>
        <v>19800</v>
      </c>
      <c r="K375" s="18">
        <f t="shared" ca="1" si="103"/>
        <v>16350</v>
      </c>
      <c r="L375" s="18">
        <f t="shared" ca="1" si="113"/>
        <v>0</v>
      </c>
      <c r="M375" s="18">
        <f t="shared" ca="1" si="97"/>
        <v>0</v>
      </c>
      <c r="N375" s="34">
        <f t="shared" ca="1" si="104"/>
        <v>1967.8004942736693</v>
      </c>
      <c r="P375" s="18">
        <f t="shared" ca="1" si="98"/>
        <v>784.58529272461431</v>
      </c>
      <c r="Q375" s="47">
        <f ca="1">SUM(L$15:L375)-SUM(M$15:M375)</f>
        <v>16350</v>
      </c>
      <c r="R375" s="47" t="str">
        <f t="shared" ca="1" si="99"/>
        <v>M378</v>
      </c>
      <c r="S375" s="40">
        <f t="shared" ca="1" si="105"/>
        <v>0</v>
      </c>
      <c r="T375" s="46">
        <f t="shared" ca="1" si="106"/>
        <v>19</v>
      </c>
      <c r="X375" s="74">
        <f t="shared" ca="1" si="107"/>
        <v>-0.7845852927246143</v>
      </c>
      <c r="Y375" s="75">
        <f t="shared" ca="1" si="108"/>
        <v>-0.7845852927246143</v>
      </c>
      <c r="Z375" s="74">
        <f t="shared" ca="1" si="109"/>
        <v>0.45630889717205658</v>
      </c>
      <c r="AA375" s="76">
        <f t="shared" ca="1" si="110"/>
        <v>-784.58529272461431</v>
      </c>
      <c r="AB375" s="76">
        <f t="shared" ca="1" si="111"/>
        <v>456.30889717205656</v>
      </c>
    </row>
    <row r="376" spans="1:28" x14ac:dyDescent="0.25">
      <c r="A376" s="2">
        <f t="shared" si="112"/>
        <v>2</v>
      </c>
      <c r="B376" s="16">
        <f ca="1">VLOOKUP(A376,PERIODS!$O$4:$P$33,2,FALSE)</f>
        <v>2.5000000000000001E-2</v>
      </c>
      <c r="C376" s="15"/>
      <c r="D376" s="18">
        <v>362</v>
      </c>
      <c r="E376" s="34">
        <f t="shared" ca="1" si="114"/>
        <v>1967.8004942736693</v>
      </c>
      <c r="F376" s="34">
        <f t="shared" ca="1" si="96"/>
        <v>2500</v>
      </c>
      <c r="G376" s="69">
        <f t="shared" ca="1" si="100"/>
        <v>0</v>
      </c>
      <c r="H376" s="34">
        <f t="shared" ca="1" si="101"/>
        <v>1190.6650800449686</v>
      </c>
      <c r="I376" s="34">
        <f t="shared" ca="1" si="102"/>
        <v>3690.6650800449688</v>
      </c>
      <c r="J376" s="18">
        <f ca="1">SUM(INDIRECT(ADDRESS(ROW(F376),COLUMN(F376),4)):INDIRECT(ADDRESS(ROW(F376)+N$5-1,COLUMN(F376),4)))</f>
        <v>20700</v>
      </c>
      <c r="K376" s="18">
        <f t="shared" ca="1" si="103"/>
        <v>16350</v>
      </c>
      <c r="L376" s="18">
        <f t="shared" ca="1" si="113"/>
        <v>16350</v>
      </c>
      <c r="M376" s="18">
        <f t="shared" ca="1" si="97"/>
        <v>16350</v>
      </c>
      <c r="N376" s="34">
        <f t="shared" ca="1" si="104"/>
        <v>14627.1354142287</v>
      </c>
      <c r="P376" s="18">
        <f t="shared" ca="1" si="98"/>
        <v>1190.6650800449686</v>
      </c>
      <c r="Q376" s="47">
        <f ca="1">SUM(L$15:L376)-SUM(M$15:M376)</f>
        <v>16350</v>
      </c>
      <c r="R376" s="47" t="str">
        <f t="shared" ca="1" si="99"/>
        <v>M379</v>
      </c>
      <c r="S376" s="40">
        <f t="shared" ca="1" si="105"/>
        <v>0</v>
      </c>
      <c r="T376" s="46">
        <f t="shared" ca="1" si="106"/>
        <v>14</v>
      </c>
      <c r="X376" s="74">
        <f t="shared" ca="1" si="107"/>
        <v>1.1906650800449685</v>
      </c>
      <c r="Y376" s="75">
        <f t="shared" ca="1" si="108"/>
        <v>1.1906650800449685</v>
      </c>
      <c r="Z376" s="74">
        <f t="shared" ca="1" si="109"/>
        <v>3.2892681066512606</v>
      </c>
      <c r="AA376" s="76">
        <f t="shared" ca="1" si="110"/>
        <v>1190.6650800449686</v>
      </c>
      <c r="AB376" s="76">
        <f t="shared" ca="1" si="111"/>
        <v>3289.2681066512605</v>
      </c>
    </row>
    <row r="377" spans="1:28" x14ac:dyDescent="0.25">
      <c r="A377" s="2">
        <f t="shared" si="112"/>
        <v>3</v>
      </c>
      <c r="B377" s="16">
        <f ca="1">VLOOKUP(A377,PERIODS!$O$4:$P$33,2,FALSE)</f>
        <v>2.5000000000000001E-2</v>
      </c>
      <c r="C377" s="15"/>
      <c r="D377" s="18">
        <v>363</v>
      </c>
      <c r="E377" s="34">
        <f t="shared" ca="1" si="114"/>
        <v>14627.1354142287</v>
      </c>
      <c r="F377" s="34">
        <f t="shared" ca="1" si="96"/>
        <v>2500</v>
      </c>
      <c r="G377" s="69">
        <f t="shared" ca="1" si="100"/>
        <v>0</v>
      </c>
      <c r="H377" s="34">
        <f t="shared" ca="1" si="101"/>
        <v>1197.7049064933713</v>
      </c>
      <c r="I377" s="34">
        <f t="shared" ca="1" si="102"/>
        <v>3697.7049064933713</v>
      </c>
      <c r="J377" s="18">
        <f ca="1">SUM(INDIRECT(ADDRESS(ROW(F377),COLUMN(F377),4)):INDIRECT(ADDRESS(ROW(F377)+N$5-1,COLUMN(F377),4)))</f>
        <v>21500</v>
      </c>
      <c r="K377" s="18">
        <f t="shared" ca="1" si="103"/>
        <v>16350</v>
      </c>
      <c r="L377" s="18">
        <f t="shared" ca="1" si="113"/>
        <v>0</v>
      </c>
      <c r="M377" s="18">
        <f t="shared" ca="1" si="97"/>
        <v>0</v>
      </c>
      <c r="N377" s="34">
        <f t="shared" ca="1" si="104"/>
        <v>10929.430507735329</v>
      </c>
      <c r="P377" s="18">
        <f t="shared" ca="1" si="98"/>
        <v>1197.7049064933713</v>
      </c>
      <c r="Q377" s="47">
        <f ca="1">SUM(L$15:L377)-SUM(M$15:M377)</f>
        <v>16350</v>
      </c>
      <c r="R377" s="47" t="str">
        <f t="shared" ca="1" si="99"/>
        <v>M380</v>
      </c>
      <c r="S377" s="40">
        <f t="shared" ca="1" si="105"/>
        <v>0</v>
      </c>
      <c r="T377" s="46">
        <f t="shared" ca="1" si="106"/>
        <v>97</v>
      </c>
      <c r="X377" s="74">
        <f t="shared" ca="1" si="107"/>
        <v>1.1977049064933714</v>
      </c>
      <c r="Y377" s="75">
        <f t="shared" ca="1" si="108"/>
        <v>1.1977049064933714</v>
      </c>
      <c r="Z377" s="74">
        <f t="shared" ca="1" si="109"/>
        <v>3.3125056815420368</v>
      </c>
      <c r="AA377" s="76">
        <f t="shared" ca="1" si="110"/>
        <v>1197.7049064933713</v>
      </c>
      <c r="AB377" s="76">
        <f t="shared" ca="1" si="111"/>
        <v>3312.5056815420367</v>
      </c>
    </row>
    <row r="378" spans="1:28" x14ac:dyDescent="0.25">
      <c r="A378" s="2">
        <f t="shared" si="112"/>
        <v>4</v>
      </c>
      <c r="B378" s="16">
        <f ca="1">VLOOKUP(A378,PERIODS!$O$4:$P$33,2,FALSE)</f>
        <v>2.5000000000000001E-2</v>
      </c>
      <c r="C378" s="15"/>
      <c r="D378" s="18">
        <v>364</v>
      </c>
      <c r="E378" s="34">
        <f t="shared" ca="1" si="114"/>
        <v>10929.430507735329</v>
      </c>
      <c r="F378" s="34">
        <f t="shared" ca="1" si="96"/>
        <v>2500</v>
      </c>
      <c r="G378" s="69">
        <f t="shared" ca="1" si="100"/>
        <v>0</v>
      </c>
      <c r="H378" s="34">
        <f t="shared" ca="1" si="101"/>
        <v>-422.88885044061817</v>
      </c>
      <c r="I378" s="34">
        <f t="shared" ca="1" si="102"/>
        <v>2077.1111495593818</v>
      </c>
      <c r="J378" s="18">
        <f ca="1">SUM(INDIRECT(ADDRESS(ROW(F378),COLUMN(F378),4)):INDIRECT(ADDRESS(ROW(F378)+N$5-1,COLUMN(F378),4)))</f>
        <v>22300</v>
      </c>
      <c r="K378" s="18">
        <f t="shared" ca="1" si="103"/>
        <v>16350</v>
      </c>
      <c r="L378" s="18">
        <f t="shared" ca="1" si="113"/>
        <v>0</v>
      </c>
      <c r="M378" s="18">
        <f t="shared" ca="1" si="97"/>
        <v>0</v>
      </c>
      <c r="N378" s="34">
        <f t="shared" ca="1" si="104"/>
        <v>8852.3193581759479</v>
      </c>
      <c r="P378" s="18">
        <f t="shared" ca="1" si="98"/>
        <v>422.88885044061817</v>
      </c>
      <c r="Q378" s="47">
        <f ca="1">SUM(L$15:L378)-SUM(M$15:M378)</f>
        <v>16350</v>
      </c>
      <c r="R378" s="47" t="str">
        <f t="shared" ca="1" si="99"/>
        <v>M381</v>
      </c>
      <c r="S378" s="40">
        <f t="shared" ca="1" si="105"/>
        <v>0</v>
      </c>
      <c r="T378" s="46">
        <f t="shared" ca="1" si="106"/>
        <v>6</v>
      </c>
      <c r="X378" s="74">
        <f t="shared" ca="1" si="107"/>
        <v>-0.42288885044061819</v>
      </c>
      <c r="Y378" s="75">
        <f t="shared" ca="1" si="108"/>
        <v>-0.42288885044061819</v>
      </c>
      <c r="Z378" s="74">
        <f t="shared" ca="1" si="109"/>
        <v>0.6551514488598813</v>
      </c>
      <c r="AA378" s="76">
        <f t="shared" ca="1" si="110"/>
        <v>-422.88885044061817</v>
      </c>
      <c r="AB378" s="76">
        <f t="shared" ca="1" si="111"/>
        <v>655.15144885988127</v>
      </c>
    </row>
    <row r="379" spans="1:28" x14ac:dyDescent="0.25">
      <c r="A379" s="2">
        <f t="shared" si="112"/>
        <v>5</v>
      </c>
      <c r="B379" s="16">
        <f ca="1">VLOOKUP(A379,PERIODS!$O$4:$P$33,2,FALSE)</f>
        <v>3.3000000000000002E-2</v>
      </c>
      <c r="C379" s="15"/>
      <c r="D379" s="18">
        <v>365</v>
      </c>
      <c r="E379" s="34">
        <f t="shared" ca="1" si="114"/>
        <v>8852.3193581759479</v>
      </c>
      <c r="F379" s="34">
        <f t="shared" ca="1" si="96"/>
        <v>3300</v>
      </c>
      <c r="G379" s="69">
        <f t="shared" ca="1" si="100"/>
        <v>0</v>
      </c>
      <c r="H379" s="34">
        <f t="shared" ca="1" si="101"/>
        <v>98.051026672121438</v>
      </c>
      <c r="I379" s="34">
        <f t="shared" ca="1" si="102"/>
        <v>3398.0510266721212</v>
      </c>
      <c r="J379" s="18">
        <f ca="1">SUM(INDIRECT(ADDRESS(ROW(F379),COLUMN(F379),4)):INDIRECT(ADDRESS(ROW(F379)+N$5-1,COLUMN(F379),4)))</f>
        <v>23100</v>
      </c>
      <c r="K379" s="18">
        <f t="shared" ca="1" si="103"/>
        <v>0</v>
      </c>
      <c r="L379" s="18">
        <f t="shared" ca="1" si="113"/>
        <v>0</v>
      </c>
      <c r="M379" s="18">
        <f t="shared" ca="1" si="97"/>
        <v>16350</v>
      </c>
      <c r="N379" s="34">
        <f t="shared" ca="1" si="104"/>
        <v>21804.268331503827</v>
      </c>
      <c r="P379" s="18">
        <f t="shared" ca="1" si="98"/>
        <v>98.051026672121438</v>
      </c>
      <c r="Q379" s="47">
        <f ca="1">SUM(L$15:L379)-SUM(M$15:M379)</f>
        <v>0</v>
      </c>
      <c r="R379" s="47" t="str">
        <f t="shared" ca="1" si="99"/>
        <v>M382</v>
      </c>
      <c r="S379" s="40">
        <f t="shared" ca="1" si="105"/>
        <v>0</v>
      </c>
      <c r="T379" s="46">
        <f t="shared" ca="1" si="106"/>
        <v>21</v>
      </c>
      <c r="X379" s="74">
        <f t="shared" ca="1" si="107"/>
        <v>9.8051026672121441E-2</v>
      </c>
      <c r="Y379" s="75">
        <f t="shared" ca="1" si="108"/>
        <v>9.8051026672121441E-2</v>
      </c>
      <c r="Z379" s="74">
        <f t="shared" ca="1" si="109"/>
        <v>1.1030190670648339</v>
      </c>
      <c r="AA379" s="76">
        <f t="shared" ca="1" si="110"/>
        <v>98.051026672121438</v>
      </c>
      <c r="AB379" s="76">
        <f t="shared" ca="1" si="111"/>
        <v>1103.019067064834</v>
      </c>
    </row>
    <row r="380" spans="1:28" x14ac:dyDescent="0.25">
      <c r="A380" s="2">
        <f t="shared" si="112"/>
        <v>6</v>
      </c>
      <c r="B380" s="16">
        <f ca="1">VLOOKUP(A380,PERIODS!$O$4:$P$33,2,FALSE)</f>
        <v>3.3000000000000002E-2</v>
      </c>
      <c r="C380" s="15"/>
      <c r="D380" s="18">
        <v>366</v>
      </c>
      <c r="E380" s="34">
        <f t="shared" ca="1" si="114"/>
        <v>21804.268331503827</v>
      </c>
      <c r="F380" s="34">
        <f t="shared" ca="1" si="96"/>
        <v>3300</v>
      </c>
      <c r="G380" s="69">
        <f t="shared" ca="1" si="100"/>
        <v>0</v>
      </c>
      <c r="H380" s="34">
        <f t="shared" ca="1" si="101"/>
        <v>658.50778685074874</v>
      </c>
      <c r="I380" s="34">
        <f t="shared" ca="1" si="102"/>
        <v>3958.5077868507487</v>
      </c>
      <c r="J380" s="18">
        <f ca="1">SUM(INDIRECT(ADDRESS(ROW(F380),COLUMN(F380),4)):INDIRECT(ADDRESS(ROW(F380)+N$5-1,COLUMN(F380),4)))</f>
        <v>23100</v>
      </c>
      <c r="K380" s="18">
        <f t="shared" ca="1" si="103"/>
        <v>16350</v>
      </c>
      <c r="L380" s="18">
        <f t="shared" ca="1" si="113"/>
        <v>16350</v>
      </c>
      <c r="M380" s="18">
        <f t="shared" ca="1" si="97"/>
        <v>0</v>
      </c>
      <c r="N380" s="34">
        <f t="shared" ca="1" si="104"/>
        <v>17845.76054465308</v>
      </c>
      <c r="P380" s="18">
        <f t="shared" ca="1" si="98"/>
        <v>658.50778685074874</v>
      </c>
      <c r="Q380" s="47">
        <f ca="1">SUM(L$15:L380)-SUM(M$15:M380)</f>
        <v>16350</v>
      </c>
      <c r="R380" s="47" t="str">
        <f t="shared" ca="1" si="99"/>
        <v>M383</v>
      </c>
      <c r="S380" s="40">
        <f t="shared" ca="1" si="105"/>
        <v>0</v>
      </c>
      <c r="T380" s="46">
        <f t="shared" ca="1" si="106"/>
        <v>31</v>
      </c>
      <c r="X380" s="74">
        <f t="shared" ca="1" si="107"/>
        <v>0.65850778685074873</v>
      </c>
      <c r="Y380" s="75">
        <f t="shared" ca="1" si="108"/>
        <v>0.65850778685074873</v>
      </c>
      <c r="Z380" s="74">
        <f t="shared" ca="1" si="109"/>
        <v>1.9319073648696321</v>
      </c>
      <c r="AA380" s="76">
        <f t="shared" ca="1" si="110"/>
        <v>658.50778685074874</v>
      </c>
      <c r="AB380" s="76">
        <f t="shared" ca="1" si="111"/>
        <v>1931.9073648696321</v>
      </c>
    </row>
    <row r="381" spans="1:28" x14ac:dyDescent="0.25">
      <c r="A381" s="2">
        <f t="shared" si="112"/>
        <v>7</v>
      </c>
      <c r="B381" s="16">
        <f ca="1">VLOOKUP(A381,PERIODS!$O$4:$P$33,2,FALSE)</f>
        <v>3.3000000000000002E-2</v>
      </c>
      <c r="C381" s="15"/>
      <c r="D381" s="18">
        <v>367</v>
      </c>
      <c r="E381" s="34">
        <f t="shared" ca="1" si="114"/>
        <v>17845.76054465308</v>
      </c>
      <c r="F381" s="34">
        <f t="shared" ca="1" si="96"/>
        <v>3300</v>
      </c>
      <c r="G381" s="69">
        <f t="shared" ca="1" si="100"/>
        <v>0</v>
      </c>
      <c r="H381" s="34">
        <f t="shared" ca="1" si="101"/>
        <v>1521.9718430149946</v>
      </c>
      <c r="I381" s="34">
        <f t="shared" ca="1" si="102"/>
        <v>4821.9718430149951</v>
      </c>
      <c r="J381" s="18">
        <f ca="1">SUM(INDIRECT(ADDRESS(ROW(F381),COLUMN(F381),4)):INDIRECT(ADDRESS(ROW(F381)+N$5-1,COLUMN(F381),4)))</f>
        <v>23100</v>
      </c>
      <c r="K381" s="18">
        <f t="shared" ca="1" si="103"/>
        <v>16350</v>
      </c>
      <c r="L381" s="18">
        <f t="shared" ca="1" si="113"/>
        <v>0</v>
      </c>
      <c r="M381" s="18">
        <f t="shared" ca="1" si="97"/>
        <v>0</v>
      </c>
      <c r="N381" s="34">
        <f t="shared" ca="1" si="104"/>
        <v>13023.788701638085</v>
      </c>
      <c r="P381" s="18">
        <f t="shared" ca="1" si="98"/>
        <v>1521.9718430149946</v>
      </c>
      <c r="Q381" s="47">
        <f ca="1">SUM(L$15:L381)-SUM(M$15:M381)</f>
        <v>16350</v>
      </c>
      <c r="R381" s="47" t="str">
        <f t="shared" ca="1" si="99"/>
        <v>M384</v>
      </c>
      <c r="S381" s="40">
        <f t="shared" ca="1" si="105"/>
        <v>0</v>
      </c>
      <c r="T381" s="46">
        <f t="shared" ca="1" si="106"/>
        <v>43</v>
      </c>
      <c r="X381" s="74">
        <f t="shared" ca="1" si="107"/>
        <v>1.5219718430149947</v>
      </c>
      <c r="Y381" s="75">
        <f t="shared" ca="1" si="108"/>
        <v>1.5219718430149947</v>
      </c>
      <c r="Z381" s="74">
        <f t="shared" ca="1" si="109"/>
        <v>4.5812498000841959</v>
      </c>
      <c r="AA381" s="76">
        <f t="shared" ca="1" si="110"/>
        <v>1521.9718430149946</v>
      </c>
      <c r="AB381" s="76">
        <f t="shared" ca="1" si="111"/>
        <v>4581.2498000841961</v>
      </c>
    </row>
    <row r="382" spans="1:28" x14ac:dyDescent="0.25">
      <c r="A382" s="2">
        <f t="shared" si="112"/>
        <v>8</v>
      </c>
      <c r="B382" s="16">
        <f ca="1">VLOOKUP(A382,PERIODS!$O$4:$P$33,2,FALSE)</f>
        <v>3.3000000000000002E-2</v>
      </c>
      <c r="C382" s="15"/>
      <c r="D382" s="18">
        <v>368</v>
      </c>
      <c r="E382" s="34">
        <f t="shared" ca="1" si="114"/>
        <v>13023.788701638085</v>
      </c>
      <c r="F382" s="34">
        <f t="shared" ca="1" si="96"/>
        <v>3300</v>
      </c>
      <c r="G382" s="69">
        <f t="shared" ca="1" si="100"/>
        <v>0</v>
      </c>
      <c r="H382" s="34">
        <f t="shared" ca="1" si="101"/>
        <v>307.86301018328754</v>
      </c>
      <c r="I382" s="34">
        <f t="shared" ca="1" si="102"/>
        <v>3607.8630101832878</v>
      </c>
      <c r="J382" s="18">
        <f ca="1">SUM(INDIRECT(ADDRESS(ROW(F382),COLUMN(F382),4)):INDIRECT(ADDRESS(ROW(F382)+N$5-1,COLUMN(F382),4)))</f>
        <v>23100</v>
      </c>
      <c r="K382" s="18">
        <f t="shared" ca="1" si="103"/>
        <v>16350</v>
      </c>
      <c r="L382" s="18">
        <f t="shared" ca="1" si="113"/>
        <v>0</v>
      </c>
      <c r="M382" s="18">
        <f t="shared" ca="1" si="97"/>
        <v>0</v>
      </c>
      <c r="N382" s="34">
        <f t="shared" ca="1" si="104"/>
        <v>9415.9256914547968</v>
      </c>
      <c r="P382" s="18">
        <f t="shared" ca="1" si="98"/>
        <v>307.86301018328754</v>
      </c>
      <c r="Q382" s="47">
        <f ca="1">SUM(L$15:L382)-SUM(M$15:M382)</f>
        <v>16350</v>
      </c>
      <c r="R382" s="47" t="str">
        <f t="shared" ca="1" si="99"/>
        <v>M385</v>
      </c>
      <c r="S382" s="40">
        <f t="shared" ca="1" si="105"/>
        <v>0</v>
      </c>
      <c r="T382" s="46">
        <f t="shared" ca="1" si="106"/>
        <v>41</v>
      </c>
      <c r="X382" s="74">
        <f t="shared" ca="1" si="107"/>
        <v>0.30786301018328754</v>
      </c>
      <c r="Y382" s="75">
        <f t="shared" ca="1" si="108"/>
        <v>0.30786301018328754</v>
      </c>
      <c r="Z382" s="74">
        <f t="shared" ca="1" si="109"/>
        <v>1.3605145995250925</v>
      </c>
      <c r="AA382" s="76">
        <f t="shared" ca="1" si="110"/>
        <v>307.86301018328754</v>
      </c>
      <c r="AB382" s="76">
        <f t="shared" ca="1" si="111"/>
        <v>1360.5145995250925</v>
      </c>
    </row>
    <row r="383" spans="1:28" x14ac:dyDescent="0.25">
      <c r="A383" s="2">
        <f t="shared" si="112"/>
        <v>9</v>
      </c>
      <c r="B383" s="16">
        <f ca="1">VLOOKUP(A383,PERIODS!$O$4:$P$33,2,FALSE)</f>
        <v>3.3000000000000002E-2</v>
      </c>
      <c r="C383" s="15"/>
      <c r="D383" s="18">
        <v>369</v>
      </c>
      <c r="E383" s="34">
        <f t="shared" ca="1" si="114"/>
        <v>9415.9256914547968</v>
      </c>
      <c r="F383" s="34">
        <f t="shared" ca="1" si="96"/>
        <v>3300</v>
      </c>
      <c r="G383" s="69">
        <f t="shared" ca="1" si="100"/>
        <v>0</v>
      </c>
      <c r="H383" s="34">
        <f t="shared" ca="1" si="101"/>
        <v>-606.74874652786298</v>
      </c>
      <c r="I383" s="34">
        <f t="shared" ca="1" si="102"/>
        <v>2693.2512534721373</v>
      </c>
      <c r="J383" s="18">
        <f ca="1">SUM(INDIRECT(ADDRESS(ROW(F383),COLUMN(F383),4)):INDIRECT(ADDRESS(ROW(F383)+N$5-1,COLUMN(F383),4)))</f>
        <v>23100</v>
      </c>
      <c r="K383" s="18">
        <f t="shared" ca="1" si="103"/>
        <v>0</v>
      </c>
      <c r="L383" s="18">
        <f t="shared" ca="1" si="113"/>
        <v>0</v>
      </c>
      <c r="M383" s="18">
        <f t="shared" ca="1" si="97"/>
        <v>16350</v>
      </c>
      <c r="N383" s="34">
        <f t="shared" ca="1" si="104"/>
        <v>23072.67443798266</v>
      </c>
      <c r="P383" s="18">
        <f t="shared" ca="1" si="98"/>
        <v>606.74874652786298</v>
      </c>
      <c r="Q383" s="47">
        <f ca="1">SUM(L$15:L383)-SUM(M$15:M383)</f>
        <v>0</v>
      </c>
      <c r="R383" s="47" t="str">
        <f t="shared" ca="1" si="99"/>
        <v>M386</v>
      </c>
      <c r="S383" s="40">
        <f t="shared" ca="1" si="105"/>
        <v>0</v>
      </c>
      <c r="T383" s="46">
        <f t="shared" ca="1" si="106"/>
        <v>27</v>
      </c>
      <c r="X383" s="74">
        <f t="shared" ca="1" si="107"/>
        <v>-0.60674874652786293</v>
      </c>
      <c r="Y383" s="75">
        <f t="shared" ca="1" si="108"/>
        <v>-0.60674874652786293</v>
      </c>
      <c r="Z383" s="74">
        <f t="shared" ca="1" si="109"/>
        <v>0.54512031537469785</v>
      </c>
      <c r="AA383" s="76">
        <f t="shared" ca="1" si="110"/>
        <v>-606.74874652786298</v>
      </c>
      <c r="AB383" s="76">
        <f t="shared" ca="1" si="111"/>
        <v>545.12031537469784</v>
      </c>
    </row>
    <row r="384" spans="1:28" x14ac:dyDescent="0.25">
      <c r="A384" s="2">
        <f t="shared" si="112"/>
        <v>10</v>
      </c>
      <c r="B384" s="16">
        <f ca="1">VLOOKUP(A384,PERIODS!$O$4:$P$33,2,FALSE)</f>
        <v>3.3000000000000002E-2</v>
      </c>
      <c r="C384" s="15"/>
      <c r="D384" s="18">
        <v>370</v>
      </c>
      <c r="E384" s="34">
        <f t="shared" ca="1" si="114"/>
        <v>23072.67443798266</v>
      </c>
      <c r="F384" s="34">
        <f t="shared" ca="1" si="96"/>
        <v>3300</v>
      </c>
      <c r="G384" s="69">
        <f t="shared" ca="1" si="100"/>
        <v>0</v>
      </c>
      <c r="H384" s="34">
        <f t="shared" ca="1" si="101"/>
        <v>686.36926279489705</v>
      </c>
      <c r="I384" s="34">
        <f t="shared" ca="1" si="102"/>
        <v>3986.3692627948972</v>
      </c>
      <c r="J384" s="18">
        <f ca="1">SUM(INDIRECT(ADDRESS(ROW(F384),COLUMN(F384),4)):INDIRECT(ADDRESS(ROW(F384)+N$5-1,COLUMN(F384),4)))</f>
        <v>23100</v>
      </c>
      <c r="K384" s="18">
        <f t="shared" ca="1" si="103"/>
        <v>16350</v>
      </c>
      <c r="L384" s="18">
        <f t="shared" ca="1" si="113"/>
        <v>16350</v>
      </c>
      <c r="M384" s="18">
        <f t="shared" ca="1" si="97"/>
        <v>0</v>
      </c>
      <c r="N384" s="34">
        <f t="shared" ca="1" si="104"/>
        <v>19086.305175187761</v>
      </c>
      <c r="P384" s="18">
        <f t="shared" ca="1" si="98"/>
        <v>686.36926279489705</v>
      </c>
      <c r="Q384" s="47">
        <f ca="1">SUM(L$15:L384)-SUM(M$15:M384)</f>
        <v>16350</v>
      </c>
      <c r="R384" s="47" t="str">
        <f t="shared" ca="1" si="99"/>
        <v>M387</v>
      </c>
      <c r="S384" s="40">
        <f t="shared" ca="1" si="105"/>
        <v>0</v>
      </c>
      <c r="T384" s="46">
        <f t="shared" ca="1" si="106"/>
        <v>6</v>
      </c>
      <c r="X384" s="74">
        <f t="shared" ca="1" si="107"/>
        <v>0.68636926279489707</v>
      </c>
      <c r="Y384" s="75">
        <f t="shared" ca="1" si="108"/>
        <v>0.68636926279489707</v>
      </c>
      <c r="Z384" s="74">
        <f t="shared" ca="1" si="109"/>
        <v>1.9864900010218738</v>
      </c>
      <c r="AA384" s="76">
        <f t="shared" ca="1" si="110"/>
        <v>686.36926279489705</v>
      </c>
      <c r="AB384" s="76">
        <f t="shared" ca="1" si="111"/>
        <v>1986.4900010218737</v>
      </c>
    </row>
    <row r="385" spans="1:28" x14ac:dyDescent="0.25">
      <c r="A385" s="2">
        <f t="shared" si="112"/>
        <v>11</v>
      </c>
      <c r="B385" s="16">
        <f ca="1">VLOOKUP(A385,PERIODS!$O$4:$P$33,2,FALSE)</f>
        <v>3.3000000000000002E-2</v>
      </c>
      <c r="C385" s="15"/>
      <c r="D385" s="18">
        <v>371</v>
      </c>
      <c r="E385" s="34">
        <f t="shared" ca="1" si="114"/>
        <v>19086.305175187761</v>
      </c>
      <c r="F385" s="34">
        <f t="shared" ca="1" si="96"/>
        <v>3300</v>
      </c>
      <c r="G385" s="69">
        <f t="shared" ca="1" si="100"/>
        <v>0</v>
      </c>
      <c r="H385" s="34">
        <f t="shared" ca="1" si="101"/>
        <v>-1050.2129408300975</v>
      </c>
      <c r="I385" s="34">
        <f t="shared" ca="1" si="102"/>
        <v>2249.7870591699025</v>
      </c>
      <c r="J385" s="18">
        <f ca="1">SUM(INDIRECT(ADDRESS(ROW(F385),COLUMN(F385),4)):INDIRECT(ADDRESS(ROW(F385)+N$5-1,COLUMN(F385),4)))</f>
        <v>23300</v>
      </c>
      <c r="K385" s="18">
        <f t="shared" ca="1" si="103"/>
        <v>16350</v>
      </c>
      <c r="L385" s="18">
        <f t="shared" ca="1" si="113"/>
        <v>0</v>
      </c>
      <c r="M385" s="18">
        <f t="shared" ca="1" si="97"/>
        <v>0</v>
      </c>
      <c r="N385" s="34">
        <f t="shared" ca="1" si="104"/>
        <v>16836.518116017858</v>
      </c>
      <c r="P385" s="18">
        <f t="shared" ca="1" si="98"/>
        <v>1050.2129408300975</v>
      </c>
      <c r="Q385" s="47">
        <f ca="1">SUM(L$15:L385)-SUM(M$15:M385)</f>
        <v>16350</v>
      </c>
      <c r="R385" s="47" t="str">
        <f t="shared" ca="1" si="99"/>
        <v>M388</v>
      </c>
      <c r="S385" s="40">
        <f t="shared" ca="1" si="105"/>
        <v>0</v>
      </c>
      <c r="T385" s="46">
        <f t="shared" ca="1" si="106"/>
        <v>69</v>
      </c>
      <c r="X385" s="74">
        <f t="shared" ca="1" si="107"/>
        <v>-1.0502129408300975</v>
      </c>
      <c r="Y385" s="75">
        <f t="shared" ca="1" si="108"/>
        <v>-1.0502129408300975</v>
      </c>
      <c r="Z385" s="74">
        <f t="shared" ca="1" si="109"/>
        <v>0.34986324100956723</v>
      </c>
      <c r="AA385" s="76">
        <f t="shared" ca="1" si="110"/>
        <v>-1050.2129408300975</v>
      </c>
      <c r="AB385" s="76">
        <f t="shared" ca="1" si="111"/>
        <v>349.86324100956722</v>
      </c>
    </row>
    <row r="386" spans="1:28" x14ac:dyDescent="0.25">
      <c r="A386" s="2">
        <f t="shared" si="112"/>
        <v>12</v>
      </c>
      <c r="B386" s="16">
        <f ca="1">VLOOKUP(A386,PERIODS!$O$4:$P$33,2,FALSE)</f>
        <v>3.3000000000000002E-2</v>
      </c>
      <c r="C386" s="15"/>
      <c r="D386" s="18">
        <v>372</v>
      </c>
      <c r="E386" s="34">
        <f t="shared" ca="1" si="114"/>
        <v>16836.518116017858</v>
      </c>
      <c r="F386" s="34">
        <f t="shared" ca="1" si="96"/>
        <v>3300</v>
      </c>
      <c r="G386" s="69">
        <f t="shared" ca="1" si="100"/>
        <v>0</v>
      </c>
      <c r="H386" s="34">
        <f t="shared" ca="1" si="101"/>
        <v>1195.6438880840401</v>
      </c>
      <c r="I386" s="34">
        <f t="shared" ca="1" si="102"/>
        <v>4495.6438880840396</v>
      </c>
      <c r="J386" s="18">
        <f ca="1">SUM(INDIRECT(ADDRESS(ROW(F386),COLUMN(F386),4)):INDIRECT(ADDRESS(ROW(F386)+N$5-1,COLUMN(F386),4)))</f>
        <v>23500</v>
      </c>
      <c r="K386" s="18">
        <f t="shared" ca="1" si="103"/>
        <v>16350</v>
      </c>
      <c r="L386" s="18">
        <f t="shared" ca="1" si="113"/>
        <v>0</v>
      </c>
      <c r="M386" s="18">
        <f t="shared" ca="1" si="97"/>
        <v>0</v>
      </c>
      <c r="N386" s="34">
        <f t="shared" ca="1" si="104"/>
        <v>12340.874227933818</v>
      </c>
      <c r="P386" s="18">
        <f t="shared" ca="1" si="98"/>
        <v>1195.6438880840401</v>
      </c>
      <c r="Q386" s="47">
        <f ca="1">SUM(L$15:L386)-SUM(M$15:M386)</f>
        <v>16350</v>
      </c>
      <c r="R386" s="47" t="str">
        <f t="shared" ca="1" si="99"/>
        <v>M389</v>
      </c>
      <c r="S386" s="40">
        <f t="shared" ca="1" si="105"/>
        <v>0</v>
      </c>
      <c r="T386" s="46">
        <f t="shared" ca="1" si="106"/>
        <v>37</v>
      </c>
      <c r="X386" s="74">
        <f t="shared" ca="1" si="107"/>
        <v>1.1956438880840401</v>
      </c>
      <c r="Y386" s="75">
        <f t="shared" ca="1" si="108"/>
        <v>1.1956438880840401</v>
      </c>
      <c r="Z386" s="74">
        <f t="shared" ca="1" si="109"/>
        <v>3.3056855769461286</v>
      </c>
      <c r="AA386" s="76">
        <f t="shared" ca="1" si="110"/>
        <v>1195.6438880840401</v>
      </c>
      <c r="AB386" s="76">
        <f t="shared" ca="1" si="111"/>
        <v>3305.6855769461285</v>
      </c>
    </row>
    <row r="387" spans="1:28" x14ac:dyDescent="0.25">
      <c r="A387" s="2">
        <f t="shared" si="112"/>
        <v>13</v>
      </c>
      <c r="B387" s="16">
        <f ca="1">VLOOKUP(A387,PERIODS!$O$4:$P$33,2,FALSE)</f>
        <v>3.3000000000000002E-2</v>
      </c>
      <c r="C387" s="15"/>
      <c r="D387" s="18">
        <v>373</v>
      </c>
      <c r="E387" s="34">
        <f t="shared" ca="1" si="114"/>
        <v>12340.874227933818</v>
      </c>
      <c r="F387" s="34">
        <f t="shared" ca="1" si="96"/>
        <v>3300</v>
      </c>
      <c r="G387" s="69">
        <f t="shared" ca="1" si="100"/>
        <v>0</v>
      </c>
      <c r="H387" s="34">
        <f t="shared" ca="1" si="101"/>
        <v>-617.60438626024245</v>
      </c>
      <c r="I387" s="34">
        <f t="shared" ca="1" si="102"/>
        <v>2682.3956137397577</v>
      </c>
      <c r="J387" s="18">
        <f ca="1">SUM(INDIRECT(ADDRESS(ROW(F387),COLUMN(F387),4)):INDIRECT(ADDRESS(ROW(F387)+N$5-1,COLUMN(F387),4)))</f>
        <v>23700</v>
      </c>
      <c r="K387" s="18">
        <f t="shared" ca="1" si="103"/>
        <v>0</v>
      </c>
      <c r="L387" s="18">
        <f t="shared" ca="1" si="113"/>
        <v>0</v>
      </c>
      <c r="M387" s="18">
        <f t="shared" ca="1" si="97"/>
        <v>16350</v>
      </c>
      <c r="N387" s="34">
        <f t="shared" ca="1" si="104"/>
        <v>26008.47861419406</v>
      </c>
      <c r="P387" s="18">
        <f t="shared" ca="1" si="98"/>
        <v>617.60438626024245</v>
      </c>
      <c r="Q387" s="47">
        <f ca="1">SUM(L$15:L387)-SUM(M$15:M387)</f>
        <v>0</v>
      </c>
      <c r="R387" s="47" t="str">
        <f t="shared" ca="1" si="99"/>
        <v>M390</v>
      </c>
      <c r="S387" s="40">
        <f t="shared" ca="1" si="105"/>
        <v>0</v>
      </c>
      <c r="T387" s="46">
        <f t="shared" ca="1" si="106"/>
        <v>57</v>
      </c>
      <c r="X387" s="74">
        <f t="shared" ca="1" si="107"/>
        <v>-0.6176043862602425</v>
      </c>
      <c r="Y387" s="75">
        <f t="shared" ca="1" si="108"/>
        <v>-0.6176043862602425</v>
      </c>
      <c r="Z387" s="74">
        <f t="shared" ca="1" si="109"/>
        <v>0.53923468953618259</v>
      </c>
      <c r="AA387" s="76">
        <f t="shared" ca="1" si="110"/>
        <v>-617.60438626024245</v>
      </c>
      <c r="AB387" s="76">
        <f t="shared" ca="1" si="111"/>
        <v>539.2346895361826</v>
      </c>
    </row>
    <row r="388" spans="1:28" x14ac:dyDescent="0.25">
      <c r="A388" s="2">
        <f t="shared" si="112"/>
        <v>14</v>
      </c>
      <c r="B388" s="16">
        <f ca="1">VLOOKUP(A388,PERIODS!$O$4:$P$33,2,FALSE)</f>
        <v>3.3000000000000002E-2</v>
      </c>
      <c r="C388" s="15"/>
      <c r="D388" s="18">
        <v>374</v>
      </c>
      <c r="E388" s="34">
        <f t="shared" ca="1" si="114"/>
        <v>26008.47861419406</v>
      </c>
      <c r="F388" s="34">
        <f t="shared" ca="1" si="96"/>
        <v>3300</v>
      </c>
      <c r="G388" s="69">
        <f t="shared" ca="1" si="100"/>
        <v>0</v>
      </c>
      <c r="H388" s="34">
        <f t="shared" ca="1" si="101"/>
        <v>1146.8515155147577</v>
      </c>
      <c r="I388" s="34">
        <f t="shared" ca="1" si="102"/>
        <v>4446.8515155147579</v>
      </c>
      <c r="J388" s="18">
        <f ca="1">SUM(INDIRECT(ADDRESS(ROW(F388),COLUMN(F388),4)):INDIRECT(ADDRESS(ROW(F388)+N$5-1,COLUMN(F388),4)))</f>
        <v>23900</v>
      </c>
      <c r="K388" s="18">
        <f t="shared" ca="1" si="103"/>
        <v>0</v>
      </c>
      <c r="L388" s="18">
        <f t="shared" ca="1" si="113"/>
        <v>0</v>
      </c>
      <c r="M388" s="18">
        <f t="shared" ca="1" si="97"/>
        <v>0</v>
      </c>
      <c r="N388" s="34">
        <f t="shared" ca="1" si="104"/>
        <v>21561.627098679302</v>
      </c>
      <c r="P388" s="18">
        <f t="shared" ca="1" si="98"/>
        <v>1146.8515155147577</v>
      </c>
      <c r="Q388" s="47">
        <f ca="1">SUM(L$15:L388)-SUM(M$15:M388)</f>
        <v>0</v>
      </c>
      <c r="R388" s="47" t="str">
        <f t="shared" ca="1" si="99"/>
        <v>M391</v>
      </c>
      <c r="S388" s="40">
        <f t="shared" ca="1" si="105"/>
        <v>0</v>
      </c>
      <c r="T388" s="46">
        <f t="shared" ca="1" si="106"/>
        <v>31</v>
      </c>
      <c r="X388" s="74">
        <f t="shared" ca="1" si="107"/>
        <v>1.1468515155147576</v>
      </c>
      <c r="Y388" s="75">
        <f t="shared" ca="1" si="108"/>
        <v>1.1468515155147576</v>
      </c>
      <c r="Z388" s="74">
        <f t="shared" ca="1" si="109"/>
        <v>3.1482650254082434</v>
      </c>
      <c r="AA388" s="76">
        <f t="shared" ca="1" si="110"/>
        <v>1146.8515155147577</v>
      </c>
      <c r="AB388" s="76">
        <f t="shared" ca="1" si="111"/>
        <v>3148.2650254082432</v>
      </c>
    </row>
    <row r="389" spans="1:28" x14ac:dyDescent="0.25">
      <c r="A389" s="2">
        <f t="shared" si="112"/>
        <v>15</v>
      </c>
      <c r="B389" s="16">
        <f ca="1">VLOOKUP(A389,PERIODS!$O$4:$P$33,2,FALSE)</f>
        <v>3.3000000000000002E-2</v>
      </c>
      <c r="C389" s="15"/>
      <c r="D389" s="18">
        <v>375</v>
      </c>
      <c r="E389" s="34">
        <f t="shared" ca="1" si="114"/>
        <v>21561.627098679302</v>
      </c>
      <c r="F389" s="34">
        <f t="shared" ca="1" si="96"/>
        <v>3300</v>
      </c>
      <c r="G389" s="69">
        <f t="shared" ca="1" si="100"/>
        <v>0</v>
      </c>
      <c r="H389" s="34">
        <f t="shared" ca="1" si="101"/>
        <v>-964.97668343648775</v>
      </c>
      <c r="I389" s="34">
        <f t="shared" ca="1" si="102"/>
        <v>2335.0233165635123</v>
      </c>
      <c r="J389" s="18">
        <f ca="1">SUM(INDIRECT(ADDRESS(ROW(F389),COLUMN(F389),4)):INDIRECT(ADDRESS(ROW(F389)+N$5-1,COLUMN(F389),4)))</f>
        <v>24100</v>
      </c>
      <c r="K389" s="18">
        <f t="shared" ca="1" si="103"/>
        <v>16350</v>
      </c>
      <c r="L389" s="18">
        <f t="shared" ca="1" si="113"/>
        <v>16350</v>
      </c>
      <c r="M389" s="18">
        <f t="shared" ca="1" si="97"/>
        <v>0</v>
      </c>
      <c r="N389" s="34">
        <f t="shared" ca="1" si="104"/>
        <v>19226.603782115792</v>
      </c>
      <c r="P389" s="18">
        <f t="shared" ca="1" si="98"/>
        <v>964.97668343648775</v>
      </c>
      <c r="Q389" s="47">
        <f ca="1">SUM(L$15:L389)-SUM(M$15:M389)</f>
        <v>16350</v>
      </c>
      <c r="R389" s="47" t="str">
        <f t="shared" ca="1" si="99"/>
        <v>M392</v>
      </c>
      <c r="S389" s="40">
        <f t="shared" ca="1" si="105"/>
        <v>0</v>
      </c>
      <c r="T389" s="46">
        <f t="shared" ca="1" si="106"/>
        <v>62</v>
      </c>
      <c r="X389" s="74">
        <f t="shared" ca="1" si="107"/>
        <v>-0.96497668343648779</v>
      </c>
      <c r="Y389" s="75">
        <f t="shared" ca="1" si="108"/>
        <v>-0.96497668343648779</v>
      </c>
      <c r="Z389" s="74">
        <f t="shared" ca="1" si="109"/>
        <v>0.38099208306187493</v>
      </c>
      <c r="AA389" s="76">
        <f t="shared" ca="1" si="110"/>
        <v>-964.97668343648775</v>
      </c>
      <c r="AB389" s="76">
        <f t="shared" ca="1" si="111"/>
        <v>380.99208306187495</v>
      </c>
    </row>
    <row r="390" spans="1:28" x14ac:dyDescent="0.25">
      <c r="A390" s="2">
        <f t="shared" si="112"/>
        <v>16</v>
      </c>
      <c r="B390" s="16">
        <f ca="1">VLOOKUP(A390,PERIODS!$O$4:$P$33,2,FALSE)</f>
        <v>3.3000000000000002E-2</v>
      </c>
      <c r="C390" s="15"/>
      <c r="D390" s="18">
        <v>376</v>
      </c>
      <c r="E390" s="34">
        <f t="shared" ca="1" si="114"/>
        <v>19226.603782115792</v>
      </c>
      <c r="F390" s="34">
        <f t="shared" ca="1" si="96"/>
        <v>3300</v>
      </c>
      <c r="G390" s="69">
        <f t="shared" ca="1" si="100"/>
        <v>0</v>
      </c>
      <c r="H390" s="34">
        <f t="shared" ca="1" si="101"/>
        <v>-94.350267298654543</v>
      </c>
      <c r="I390" s="34">
        <f t="shared" ca="1" si="102"/>
        <v>3205.6497327013453</v>
      </c>
      <c r="J390" s="18">
        <f ca="1">SUM(INDIRECT(ADDRESS(ROW(F390),COLUMN(F390),4)):INDIRECT(ADDRESS(ROW(F390)+N$5-1,COLUMN(F390),4)))</f>
        <v>24300</v>
      </c>
      <c r="K390" s="18">
        <f t="shared" ca="1" si="103"/>
        <v>16350</v>
      </c>
      <c r="L390" s="18">
        <f t="shared" ca="1" si="113"/>
        <v>0</v>
      </c>
      <c r="M390" s="18">
        <f t="shared" ca="1" si="97"/>
        <v>0</v>
      </c>
      <c r="N390" s="34">
        <f t="shared" ca="1" si="104"/>
        <v>16020.954049414446</v>
      </c>
      <c r="P390" s="18">
        <f t="shared" ca="1" si="98"/>
        <v>94.350267298654543</v>
      </c>
      <c r="Q390" s="47">
        <f ca="1">SUM(L$15:L390)-SUM(M$15:M390)</f>
        <v>16350</v>
      </c>
      <c r="R390" s="47" t="str">
        <f t="shared" ca="1" si="99"/>
        <v>M393</v>
      </c>
      <c r="S390" s="40">
        <f t="shared" ca="1" si="105"/>
        <v>0</v>
      </c>
      <c r="T390" s="46">
        <f t="shared" ca="1" si="106"/>
        <v>28</v>
      </c>
      <c r="X390" s="74">
        <f t="shared" ca="1" si="107"/>
        <v>-9.4350267298654547E-2</v>
      </c>
      <c r="Y390" s="75">
        <f t="shared" ca="1" si="108"/>
        <v>-9.4350267298654547E-2</v>
      </c>
      <c r="Z390" s="74">
        <f t="shared" ca="1" si="109"/>
        <v>0.90996397579011878</v>
      </c>
      <c r="AA390" s="76">
        <f t="shared" ca="1" si="110"/>
        <v>-94.350267298654543</v>
      </c>
      <c r="AB390" s="76">
        <f t="shared" ca="1" si="111"/>
        <v>909.96397579011875</v>
      </c>
    </row>
    <row r="391" spans="1:28" x14ac:dyDescent="0.25">
      <c r="A391" s="2">
        <f t="shared" si="112"/>
        <v>17</v>
      </c>
      <c r="B391" s="16">
        <f ca="1">VLOOKUP(A391,PERIODS!$O$4:$P$33,2,FALSE)</f>
        <v>3.5000000000000003E-2</v>
      </c>
      <c r="C391" s="15"/>
      <c r="D391" s="18">
        <v>377</v>
      </c>
      <c r="E391" s="34">
        <f t="shared" ca="1" si="114"/>
        <v>16020.954049414446</v>
      </c>
      <c r="F391" s="34">
        <f t="shared" ca="1" si="96"/>
        <v>3500.0000000000005</v>
      </c>
      <c r="G391" s="69">
        <f t="shared" ca="1" si="100"/>
        <v>0</v>
      </c>
      <c r="H391" s="34">
        <f t="shared" ca="1" si="101"/>
        <v>-1714.660775598549</v>
      </c>
      <c r="I391" s="34">
        <f t="shared" ca="1" si="102"/>
        <v>1785.3392244014515</v>
      </c>
      <c r="J391" s="18">
        <f ca="1">SUM(INDIRECT(ADDRESS(ROW(F391),COLUMN(F391),4)):INDIRECT(ADDRESS(ROW(F391)+N$5-1,COLUMN(F391),4)))</f>
        <v>24500.000000000004</v>
      </c>
      <c r="K391" s="18">
        <f t="shared" ca="1" si="103"/>
        <v>16350</v>
      </c>
      <c r="L391" s="18">
        <f t="shared" ca="1" si="113"/>
        <v>0</v>
      </c>
      <c r="M391" s="18">
        <f t="shared" ca="1" si="97"/>
        <v>0</v>
      </c>
      <c r="N391" s="34">
        <f t="shared" ca="1" si="104"/>
        <v>14235.614825012994</v>
      </c>
      <c r="P391" s="18">
        <f t="shared" ca="1" si="98"/>
        <v>1714.660775598549</v>
      </c>
      <c r="Q391" s="47">
        <f ca="1">SUM(L$15:L391)-SUM(M$15:M391)</f>
        <v>16350</v>
      </c>
      <c r="R391" s="47" t="str">
        <f t="shared" ca="1" si="99"/>
        <v>M394</v>
      </c>
      <c r="S391" s="40">
        <f t="shared" ca="1" si="105"/>
        <v>0</v>
      </c>
      <c r="T391" s="46">
        <f t="shared" ca="1" si="106"/>
        <v>24</v>
      </c>
      <c r="X391" s="74">
        <f t="shared" ca="1" si="107"/>
        <v>-1.714660775598549</v>
      </c>
      <c r="Y391" s="75">
        <f t="shared" ca="1" si="108"/>
        <v>-1.714660775598549</v>
      </c>
      <c r="Z391" s="74">
        <f t="shared" ca="1" si="109"/>
        <v>0.18002477915422505</v>
      </c>
      <c r="AA391" s="76">
        <f t="shared" ca="1" si="110"/>
        <v>-1714.660775598549</v>
      </c>
      <c r="AB391" s="76">
        <f t="shared" ca="1" si="111"/>
        <v>180.02477915422506</v>
      </c>
    </row>
    <row r="392" spans="1:28" x14ac:dyDescent="0.25">
      <c r="A392" s="2">
        <f t="shared" si="112"/>
        <v>18</v>
      </c>
      <c r="B392" s="16">
        <f ca="1">VLOOKUP(A392,PERIODS!$O$4:$P$33,2,FALSE)</f>
        <v>3.5000000000000003E-2</v>
      </c>
      <c r="C392" s="15"/>
      <c r="D392" s="18">
        <v>378</v>
      </c>
      <c r="E392" s="34">
        <f t="shared" ca="1" si="114"/>
        <v>14235.614825012994</v>
      </c>
      <c r="F392" s="34">
        <f t="shared" ca="1" si="96"/>
        <v>3500.0000000000005</v>
      </c>
      <c r="G392" s="69">
        <f t="shared" ca="1" si="100"/>
        <v>0</v>
      </c>
      <c r="H392" s="34">
        <f t="shared" ca="1" si="101"/>
        <v>-462.28620668826005</v>
      </c>
      <c r="I392" s="34">
        <f t="shared" ca="1" si="102"/>
        <v>3037.7137933117406</v>
      </c>
      <c r="J392" s="18">
        <f ca="1">SUM(INDIRECT(ADDRESS(ROW(F392),COLUMN(F392),4)):INDIRECT(ADDRESS(ROW(F392)+N$5-1,COLUMN(F392),4)))</f>
        <v>24500.000000000004</v>
      </c>
      <c r="K392" s="18">
        <f t="shared" ca="1" si="103"/>
        <v>0</v>
      </c>
      <c r="L392" s="18">
        <f t="shared" ca="1" si="113"/>
        <v>0</v>
      </c>
      <c r="M392" s="18">
        <f t="shared" ca="1" si="97"/>
        <v>16350</v>
      </c>
      <c r="N392" s="34">
        <f t="shared" ca="1" si="104"/>
        <v>27547.901031701251</v>
      </c>
      <c r="P392" s="18">
        <f t="shared" ca="1" si="98"/>
        <v>462.28620668826005</v>
      </c>
      <c r="Q392" s="47">
        <f ca="1">SUM(L$15:L392)-SUM(M$15:M392)</f>
        <v>0</v>
      </c>
      <c r="R392" s="47" t="str">
        <f t="shared" ca="1" si="99"/>
        <v>M395</v>
      </c>
      <c r="S392" s="40">
        <f t="shared" ca="1" si="105"/>
        <v>0</v>
      </c>
      <c r="T392" s="46">
        <f t="shared" ca="1" si="106"/>
        <v>88</v>
      </c>
      <c r="X392" s="74">
        <f t="shared" ca="1" si="107"/>
        <v>-0.46228620668826004</v>
      </c>
      <c r="Y392" s="75">
        <f t="shared" ca="1" si="108"/>
        <v>-0.46228620668826004</v>
      </c>
      <c r="Z392" s="74">
        <f t="shared" ca="1" si="109"/>
        <v>0.62984204913591568</v>
      </c>
      <c r="AA392" s="76">
        <f t="shared" ca="1" si="110"/>
        <v>-462.28620668826005</v>
      </c>
      <c r="AB392" s="76">
        <f t="shared" ca="1" si="111"/>
        <v>629.84204913591566</v>
      </c>
    </row>
    <row r="393" spans="1:28" x14ac:dyDescent="0.25">
      <c r="A393" s="2">
        <f t="shared" si="112"/>
        <v>19</v>
      </c>
      <c r="B393" s="16">
        <f ca="1">VLOOKUP(A393,PERIODS!$O$4:$P$33,2,FALSE)</f>
        <v>3.5000000000000003E-2</v>
      </c>
      <c r="C393" s="15"/>
      <c r="D393" s="18">
        <v>379</v>
      </c>
      <c r="E393" s="34">
        <f t="shared" ca="1" si="114"/>
        <v>27547.901031701251</v>
      </c>
      <c r="F393" s="34">
        <f t="shared" ca="1" si="96"/>
        <v>3500.0000000000005</v>
      </c>
      <c r="G393" s="69">
        <f t="shared" ca="1" si="100"/>
        <v>0</v>
      </c>
      <c r="H393" s="34">
        <f t="shared" ca="1" si="101"/>
        <v>-305.14459059582276</v>
      </c>
      <c r="I393" s="34">
        <f t="shared" ca="1" si="102"/>
        <v>3194.8554094041779</v>
      </c>
      <c r="J393" s="18">
        <f ca="1">SUM(INDIRECT(ADDRESS(ROW(F393),COLUMN(F393),4)):INDIRECT(ADDRESS(ROW(F393)+N$5-1,COLUMN(F393),4)))</f>
        <v>24500.000000000004</v>
      </c>
      <c r="K393" s="18">
        <f t="shared" ca="1" si="103"/>
        <v>0</v>
      </c>
      <c r="L393" s="18">
        <f t="shared" ca="1" si="113"/>
        <v>0</v>
      </c>
      <c r="M393" s="18">
        <f t="shared" ca="1" si="97"/>
        <v>0</v>
      </c>
      <c r="N393" s="34">
        <f t="shared" ca="1" si="104"/>
        <v>24353.045622297072</v>
      </c>
      <c r="P393" s="18">
        <f t="shared" ca="1" si="98"/>
        <v>305.14459059582276</v>
      </c>
      <c r="Q393" s="47">
        <f ca="1">SUM(L$15:L393)-SUM(M$15:M393)</f>
        <v>0</v>
      </c>
      <c r="R393" s="47" t="str">
        <f t="shared" ca="1" si="99"/>
        <v>M396</v>
      </c>
      <c r="S393" s="40">
        <f t="shared" ca="1" si="105"/>
        <v>0</v>
      </c>
      <c r="T393" s="46">
        <f t="shared" ca="1" si="106"/>
        <v>72</v>
      </c>
      <c r="X393" s="74">
        <f t="shared" ca="1" si="107"/>
        <v>-0.30514459059582277</v>
      </c>
      <c r="Y393" s="75">
        <f t="shared" ca="1" si="108"/>
        <v>-0.30514459059582277</v>
      </c>
      <c r="Z393" s="74">
        <f t="shared" ca="1" si="109"/>
        <v>0.73701680098867117</v>
      </c>
      <c r="AA393" s="76">
        <f t="shared" ca="1" si="110"/>
        <v>-305.14459059582276</v>
      </c>
      <c r="AB393" s="76">
        <f t="shared" ca="1" si="111"/>
        <v>737.01680098867121</v>
      </c>
    </row>
    <row r="394" spans="1:28" x14ac:dyDescent="0.25">
      <c r="A394" s="2">
        <f t="shared" si="112"/>
        <v>20</v>
      </c>
      <c r="B394" s="16">
        <f ca="1">VLOOKUP(A394,PERIODS!$O$4:$P$33,2,FALSE)</f>
        <v>3.5000000000000003E-2</v>
      </c>
      <c r="C394" s="15"/>
      <c r="D394" s="18">
        <v>380</v>
      </c>
      <c r="E394" s="34">
        <f t="shared" ca="1" si="114"/>
        <v>24353.045622297072</v>
      </c>
      <c r="F394" s="34">
        <f t="shared" ca="1" si="96"/>
        <v>3500.0000000000005</v>
      </c>
      <c r="G394" s="69">
        <f t="shared" ca="1" si="100"/>
        <v>0</v>
      </c>
      <c r="H394" s="34">
        <f t="shared" ca="1" si="101"/>
        <v>86.530832416418463</v>
      </c>
      <c r="I394" s="34">
        <f t="shared" ca="1" si="102"/>
        <v>3586.5308324164189</v>
      </c>
      <c r="J394" s="18">
        <f ca="1">SUM(INDIRECT(ADDRESS(ROW(F394),COLUMN(F394),4)):INDIRECT(ADDRESS(ROW(F394)+N$5-1,COLUMN(F394),4)))</f>
        <v>24500.000000000004</v>
      </c>
      <c r="K394" s="18">
        <f t="shared" ca="1" si="103"/>
        <v>16350</v>
      </c>
      <c r="L394" s="18">
        <f t="shared" ca="1" si="113"/>
        <v>16350</v>
      </c>
      <c r="M394" s="18">
        <f t="shared" ca="1" si="97"/>
        <v>0</v>
      </c>
      <c r="N394" s="34">
        <f t="shared" ca="1" si="104"/>
        <v>20766.514789880654</v>
      </c>
      <c r="P394" s="18">
        <f t="shared" ca="1" si="98"/>
        <v>86.530832416418463</v>
      </c>
      <c r="Q394" s="47">
        <f ca="1">SUM(L$15:L394)-SUM(M$15:M394)</f>
        <v>16350</v>
      </c>
      <c r="R394" s="47" t="str">
        <f t="shared" ca="1" si="99"/>
        <v>M397</v>
      </c>
      <c r="S394" s="40">
        <f t="shared" ca="1" si="105"/>
        <v>0</v>
      </c>
      <c r="T394" s="46">
        <f t="shared" ca="1" si="106"/>
        <v>46</v>
      </c>
      <c r="X394" s="74">
        <f t="shared" ca="1" si="107"/>
        <v>8.6530832416418457E-2</v>
      </c>
      <c r="Y394" s="75">
        <f t="shared" ca="1" si="108"/>
        <v>8.6530832416418457E-2</v>
      </c>
      <c r="Z394" s="74">
        <f t="shared" ca="1" si="109"/>
        <v>1.0903849864034614</v>
      </c>
      <c r="AA394" s="76">
        <f t="shared" ca="1" si="110"/>
        <v>86.530832416418463</v>
      </c>
      <c r="AB394" s="76">
        <f t="shared" ca="1" si="111"/>
        <v>1090.3849864034614</v>
      </c>
    </row>
    <row r="395" spans="1:28" x14ac:dyDescent="0.25">
      <c r="A395" s="2">
        <f t="shared" si="112"/>
        <v>21</v>
      </c>
      <c r="B395" s="16">
        <f ca="1">VLOOKUP(A395,PERIODS!$O$4:$P$33,2,FALSE)</f>
        <v>3.5000000000000003E-2</v>
      </c>
      <c r="C395" s="15"/>
      <c r="D395" s="18">
        <v>381</v>
      </c>
      <c r="E395" s="34">
        <f t="shared" ca="1" si="114"/>
        <v>20766.514789880654</v>
      </c>
      <c r="F395" s="34">
        <f t="shared" ca="1" si="96"/>
        <v>3500.0000000000005</v>
      </c>
      <c r="G395" s="69">
        <f t="shared" ca="1" si="100"/>
        <v>0</v>
      </c>
      <c r="H395" s="34">
        <f t="shared" ca="1" si="101"/>
        <v>-1017.6114102886513</v>
      </c>
      <c r="I395" s="34">
        <f t="shared" ca="1" si="102"/>
        <v>2482.3885897113491</v>
      </c>
      <c r="J395" s="18">
        <f ca="1">SUM(INDIRECT(ADDRESS(ROW(F395),COLUMN(F395),4)):INDIRECT(ADDRESS(ROW(F395)+N$5-1,COLUMN(F395),4)))</f>
        <v>24500.000000000004</v>
      </c>
      <c r="K395" s="18">
        <f t="shared" ca="1" si="103"/>
        <v>16350</v>
      </c>
      <c r="L395" s="18">
        <f t="shared" ca="1" si="113"/>
        <v>0</v>
      </c>
      <c r="M395" s="18">
        <f t="shared" ca="1" si="97"/>
        <v>0</v>
      </c>
      <c r="N395" s="34">
        <f t="shared" ca="1" si="104"/>
        <v>18284.126200169303</v>
      </c>
      <c r="P395" s="18">
        <f t="shared" ca="1" si="98"/>
        <v>1017.6114102886513</v>
      </c>
      <c r="Q395" s="47">
        <f ca="1">SUM(L$15:L395)-SUM(M$15:M395)</f>
        <v>16350</v>
      </c>
      <c r="R395" s="47" t="str">
        <f t="shared" ca="1" si="99"/>
        <v>M398</v>
      </c>
      <c r="S395" s="40">
        <f t="shared" ca="1" si="105"/>
        <v>0</v>
      </c>
      <c r="T395" s="46">
        <f t="shared" ca="1" si="106"/>
        <v>57</v>
      </c>
      <c r="X395" s="74">
        <f t="shared" ca="1" si="107"/>
        <v>-1.0176114102886513</v>
      </c>
      <c r="Y395" s="75">
        <f t="shared" ca="1" si="108"/>
        <v>-1.0176114102886513</v>
      </c>
      <c r="Z395" s="74">
        <f t="shared" ca="1" si="109"/>
        <v>0.36145728301876651</v>
      </c>
      <c r="AA395" s="76">
        <f t="shared" ca="1" si="110"/>
        <v>-1017.6114102886513</v>
      </c>
      <c r="AB395" s="76">
        <f t="shared" ca="1" si="111"/>
        <v>361.45728301876653</v>
      </c>
    </row>
    <row r="396" spans="1:28" x14ac:dyDescent="0.25">
      <c r="A396" s="2">
        <f t="shared" si="112"/>
        <v>22</v>
      </c>
      <c r="B396" s="16">
        <f ca="1">VLOOKUP(A396,PERIODS!$O$4:$P$33,2,FALSE)</f>
        <v>3.5000000000000003E-2</v>
      </c>
      <c r="C396" s="15"/>
      <c r="D396" s="18">
        <v>382</v>
      </c>
      <c r="E396" s="34">
        <f t="shared" ca="1" si="114"/>
        <v>18284.126200169303</v>
      </c>
      <c r="F396" s="34">
        <f t="shared" ca="1" si="96"/>
        <v>3500.0000000000005</v>
      </c>
      <c r="G396" s="69">
        <f t="shared" ca="1" si="100"/>
        <v>0</v>
      </c>
      <c r="H396" s="34">
        <f t="shared" ca="1" si="101"/>
        <v>-954.24686556987388</v>
      </c>
      <c r="I396" s="34">
        <f t="shared" ca="1" si="102"/>
        <v>2545.7531344301265</v>
      </c>
      <c r="J396" s="18">
        <f ca="1">SUM(INDIRECT(ADDRESS(ROW(F396),COLUMN(F396),4)):INDIRECT(ADDRESS(ROW(F396)+N$5-1,COLUMN(F396),4)))</f>
        <v>25000.000000000004</v>
      </c>
      <c r="K396" s="18">
        <f t="shared" ca="1" si="103"/>
        <v>16350</v>
      </c>
      <c r="L396" s="18">
        <f t="shared" ca="1" si="113"/>
        <v>0</v>
      </c>
      <c r="M396" s="18">
        <f t="shared" ca="1" si="97"/>
        <v>0</v>
      </c>
      <c r="N396" s="34">
        <f t="shared" ca="1" si="104"/>
        <v>15738.373065739177</v>
      </c>
      <c r="P396" s="18">
        <f t="shared" ca="1" si="98"/>
        <v>954.24686556987388</v>
      </c>
      <c r="Q396" s="47">
        <f ca="1">SUM(L$15:L396)-SUM(M$15:M396)</f>
        <v>16350</v>
      </c>
      <c r="R396" s="47" t="str">
        <f t="shared" ca="1" si="99"/>
        <v>M399</v>
      </c>
      <c r="S396" s="40">
        <f t="shared" ca="1" si="105"/>
        <v>0</v>
      </c>
      <c r="T396" s="46">
        <f t="shared" ca="1" si="106"/>
        <v>26</v>
      </c>
      <c r="X396" s="74">
        <f t="shared" ca="1" si="107"/>
        <v>-0.95424686556987393</v>
      </c>
      <c r="Y396" s="75">
        <f t="shared" ca="1" si="108"/>
        <v>-0.95424686556987393</v>
      </c>
      <c r="Z396" s="74">
        <f t="shared" ca="1" si="109"/>
        <v>0.38510206899050603</v>
      </c>
      <c r="AA396" s="76">
        <f t="shared" ca="1" si="110"/>
        <v>-954.24686556987388</v>
      </c>
      <c r="AB396" s="76">
        <f t="shared" ca="1" si="111"/>
        <v>385.10206899050604</v>
      </c>
    </row>
    <row r="397" spans="1:28" x14ac:dyDescent="0.25">
      <c r="A397" s="2">
        <f t="shared" si="112"/>
        <v>23</v>
      </c>
      <c r="B397" s="16">
        <f ca="1">VLOOKUP(A397,PERIODS!$O$4:$P$33,2,FALSE)</f>
        <v>3.5000000000000003E-2</v>
      </c>
      <c r="C397" s="15"/>
      <c r="D397" s="18">
        <v>383</v>
      </c>
      <c r="E397" s="34">
        <f t="shared" ca="1" si="114"/>
        <v>15738.373065739177</v>
      </c>
      <c r="F397" s="34">
        <f t="shared" ca="1" si="96"/>
        <v>3500.0000000000005</v>
      </c>
      <c r="G397" s="69">
        <f t="shared" ca="1" si="100"/>
        <v>0</v>
      </c>
      <c r="H397" s="34">
        <f t="shared" ca="1" si="101"/>
        <v>-655.86317923255422</v>
      </c>
      <c r="I397" s="34">
        <f t="shared" ca="1" si="102"/>
        <v>2844.1368207674464</v>
      </c>
      <c r="J397" s="18">
        <f ca="1">SUM(INDIRECT(ADDRESS(ROW(F397),COLUMN(F397),4)):INDIRECT(ADDRESS(ROW(F397)+N$5-1,COLUMN(F397),4)))</f>
        <v>25500.000000000004</v>
      </c>
      <c r="K397" s="18">
        <f t="shared" ca="1" si="103"/>
        <v>0</v>
      </c>
      <c r="L397" s="18">
        <f t="shared" ca="1" si="113"/>
        <v>0</v>
      </c>
      <c r="M397" s="18">
        <f t="shared" ca="1" si="97"/>
        <v>16350</v>
      </c>
      <c r="N397" s="34">
        <f t="shared" ca="1" si="104"/>
        <v>29244.236244971733</v>
      </c>
      <c r="P397" s="18">
        <f t="shared" ca="1" si="98"/>
        <v>655.86317923255422</v>
      </c>
      <c r="Q397" s="47">
        <f ca="1">SUM(L$15:L397)-SUM(M$15:M397)</f>
        <v>0</v>
      </c>
      <c r="R397" s="47" t="str">
        <f t="shared" ca="1" si="99"/>
        <v>M400</v>
      </c>
      <c r="S397" s="40">
        <f t="shared" ca="1" si="105"/>
        <v>0</v>
      </c>
      <c r="T397" s="46">
        <f t="shared" ca="1" si="106"/>
        <v>6</v>
      </c>
      <c r="X397" s="74">
        <f t="shared" ca="1" si="107"/>
        <v>-0.65586317923255422</v>
      </c>
      <c r="Y397" s="75">
        <f t="shared" ca="1" si="108"/>
        <v>-0.65586317923255422</v>
      </c>
      <c r="Z397" s="74">
        <f t="shared" ca="1" si="109"/>
        <v>0.51899388444296846</v>
      </c>
      <c r="AA397" s="76">
        <f t="shared" ca="1" si="110"/>
        <v>-655.86317923255422</v>
      </c>
      <c r="AB397" s="76">
        <f t="shared" ca="1" si="111"/>
        <v>518.99388444296847</v>
      </c>
    </row>
    <row r="398" spans="1:28" x14ac:dyDescent="0.25">
      <c r="A398" s="2">
        <f t="shared" si="112"/>
        <v>24</v>
      </c>
      <c r="B398" s="16">
        <f ca="1">VLOOKUP(A398,PERIODS!$O$4:$P$33,2,FALSE)</f>
        <v>3.5000000000000003E-2</v>
      </c>
      <c r="C398" s="15"/>
      <c r="D398" s="18">
        <v>384</v>
      </c>
      <c r="E398" s="34">
        <f t="shared" ca="1" si="114"/>
        <v>29244.236244971733</v>
      </c>
      <c r="F398" s="34">
        <f t="shared" ca="1" si="96"/>
        <v>3500.0000000000005</v>
      </c>
      <c r="G398" s="69">
        <f t="shared" ca="1" si="100"/>
        <v>0</v>
      </c>
      <c r="H398" s="34">
        <f t="shared" ca="1" si="101"/>
        <v>660.63286978535018</v>
      </c>
      <c r="I398" s="34">
        <f t="shared" ca="1" si="102"/>
        <v>4160.6328697853505</v>
      </c>
      <c r="J398" s="18">
        <f ca="1">SUM(INDIRECT(ADDRESS(ROW(F398),COLUMN(F398),4)):INDIRECT(ADDRESS(ROW(F398)+N$5-1,COLUMN(F398),4)))</f>
        <v>26000</v>
      </c>
      <c r="K398" s="18">
        <f t="shared" ca="1" si="103"/>
        <v>0</v>
      </c>
      <c r="L398" s="18">
        <f t="shared" ca="1" si="113"/>
        <v>0</v>
      </c>
      <c r="M398" s="18">
        <f t="shared" ca="1" si="97"/>
        <v>0</v>
      </c>
      <c r="N398" s="34">
        <f t="shared" ca="1" si="104"/>
        <v>25083.603375186383</v>
      </c>
      <c r="P398" s="18">
        <f t="shared" ca="1" si="98"/>
        <v>660.63286978535018</v>
      </c>
      <c r="Q398" s="47">
        <f ca="1">SUM(L$15:L398)-SUM(M$15:M398)</f>
        <v>0</v>
      </c>
      <c r="R398" s="47" t="str">
        <f t="shared" ca="1" si="99"/>
        <v>M401</v>
      </c>
      <c r="S398" s="40">
        <f t="shared" ca="1" si="105"/>
        <v>0</v>
      </c>
      <c r="T398" s="46">
        <f t="shared" ca="1" si="106"/>
        <v>31</v>
      </c>
      <c r="X398" s="74">
        <f t="shared" ca="1" si="107"/>
        <v>0.66063286978535019</v>
      </c>
      <c r="Y398" s="75">
        <f t="shared" ca="1" si="108"/>
        <v>0.66063286978535019</v>
      </c>
      <c r="Z398" s="74">
        <f t="shared" ca="1" si="109"/>
        <v>1.9360171935586954</v>
      </c>
      <c r="AA398" s="76">
        <f t="shared" ca="1" si="110"/>
        <v>660.63286978535018</v>
      </c>
      <c r="AB398" s="76">
        <f t="shared" ca="1" si="111"/>
        <v>1936.0171935586955</v>
      </c>
    </row>
    <row r="399" spans="1:28" x14ac:dyDescent="0.25">
      <c r="A399" s="2">
        <f t="shared" si="112"/>
        <v>25</v>
      </c>
      <c r="B399" s="16">
        <f ca="1">VLOOKUP(A399,PERIODS!$O$4:$P$33,2,FALSE)</f>
        <v>3.5000000000000003E-2</v>
      </c>
      <c r="C399" s="15"/>
      <c r="D399" s="18">
        <v>385</v>
      </c>
      <c r="E399" s="34">
        <f t="shared" ca="1" si="114"/>
        <v>25083.603375186383</v>
      </c>
      <c r="F399" s="34">
        <f t="shared" ref="F399:F462" ca="1" si="115">F$2*B399</f>
        <v>3500.0000000000005</v>
      </c>
      <c r="G399" s="69">
        <f t="shared" ca="1" si="100"/>
        <v>0</v>
      </c>
      <c r="H399" s="34">
        <f t="shared" ca="1" si="101"/>
        <v>223.5569095293306</v>
      </c>
      <c r="I399" s="34">
        <f t="shared" ca="1" si="102"/>
        <v>3723.5569095293313</v>
      </c>
      <c r="J399" s="18">
        <f ca="1">SUM(INDIRECT(ADDRESS(ROW(F399),COLUMN(F399),4)):INDIRECT(ADDRESS(ROW(F399)+N$5-1,COLUMN(F399),4)))</f>
        <v>24900</v>
      </c>
      <c r="K399" s="18">
        <f t="shared" ca="1" si="103"/>
        <v>0</v>
      </c>
      <c r="L399" s="18">
        <f t="shared" ca="1" si="113"/>
        <v>0</v>
      </c>
      <c r="M399" s="18">
        <f t="shared" ref="M399:M462" ca="1" si="116">SUMIF($R$15:$R$8014,ADDRESS(ROW(M399),COLUMN(M399),4),$L$15:$L$8014)</f>
        <v>0</v>
      </c>
      <c r="N399" s="34">
        <f t="shared" ca="1" si="104"/>
        <v>21360.046465657051</v>
      </c>
      <c r="P399" s="18">
        <f t="shared" ref="P399:P462" ca="1" si="117">ABS(H399)</f>
        <v>223.5569095293306</v>
      </c>
      <c r="Q399" s="47">
        <f ca="1">SUM(L$15:L399)-SUM(M$15:M399)</f>
        <v>0</v>
      </c>
      <c r="R399" s="47" t="str">
        <f t="shared" ref="R399:R462" ca="1" si="118">ADDRESS(ROW(M399)+$N$3+RANDBETWEEN(-$N$4,$N$4),COLUMN(M399),4)</f>
        <v>M402</v>
      </c>
      <c r="S399" s="40">
        <f t="shared" ca="1" si="105"/>
        <v>0</v>
      </c>
      <c r="T399" s="46">
        <f t="shared" ca="1" si="106"/>
        <v>86</v>
      </c>
      <c r="X399" s="74">
        <f t="shared" ca="1" si="107"/>
        <v>0.22355690952933061</v>
      </c>
      <c r="Y399" s="75">
        <f t="shared" ca="1" si="108"/>
        <v>0.22355690952933061</v>
      </c>
      <c r="Z399" s="74">
        <f t="shared" ca="1" si="109"/>
        <v>1.2505168045742505</v>
      </c>
      <c r="AA399" s="76">
        <f t="shared" ca="1" si="110"/>
        <v>223.5569095293306</v>
      </c>
      <c r="AB399" s="76">
        <f t="shared" ca="1" si="111"/>
        <v>1250.5168045742505</v>
      </c>
    </row>
    <row r="400" spans="1:28" x14ac:dyDescent="0.25">
      <c r="A400" s="2">
        <f t="shared" si="112"/>
        <v>26</v>
      </c>
      <c r="B400" s="16">
        <f ca="1">VLOOKUP(A400,PERIODS!$O$4:$P$33,2,FALSE)</f>
        <v>3.5000000000000003E-2</v>
      </c>
      <c r="C400" s="15"/>
      <c r="D400" s="18">
        <v>386</v>
      </c>
      <c r="E400" s="34">
        <f t="shared" ca="1" si="114"/>
        <v>21360.046465657051</v>
      </c>
      <c r="F400" s="34">
        <f t="shared" ca="1" si="115"/>
        <v>3500.0000000000005</v>
      </c>
      <c r="G400" s="69">
        <f t="shared" ref="G400:G463" ca="1" si="119">((2*RAND()*$F$5)-$F$5)*E400</f>
        <v>0</v>
      </c>
      <c r="H400" s="34">
        <f t="shared" ref="H400:H463" ca="1" si="120">IF($S$3="NORM",AA400,IF($S$3="LOGNORM",AB400,0))</f>
        <v>-108.0587892178326</v>
      </c>
      <c r="I400" s="34">
        <f t="shared" ref="I400:I463" ca="1" si="121">IF(F400+H400&lt;0,0,F400+H400)</f>
        <v>3391.9412107821677</v>
      </c>
      <c r="J400" s="18">
        <f ca="1">SUM(INDIRECT(ADDRESS(ROW(F400),COLUMN(F400),4)):INDIRECT(ADDRESS(ROW(F400)+N$5-1,COLUMN(F400),4)))</f>
        <v>23900</v>
      </c>
      <c r="K400" s="18">
        <f t="shared" ref="K400:K463" ca="1" si="122">Q400</f>
        <v>16350</v>
      </c>
      <c r="L400" s="18">
        <f t="shared" ca="1" si="113"/>
        <v>16350</v>
      </c>
      <c r="M400" s="18">
        <f t="shared" ca="1" si="116"/>
        <v>0</v>
      </c>
      <c r="N400" s="34">
        <f t="shared" ref="N400:N463" ca="1" si="123">E400+G400-I400+M400-S400</f>
        <v>17968.105254874885</v>
      </c>
      <c r="P400" s="18">
        <f t="shared" ca="1" si="117"/>
        <v>108.0587892178326</v>
      </c>
      <c r="Q400" s="47">
        <f ca="1">SUM(L$15:L400)-SUM(M$15:M400)</f>
        <v>16350</v>
      </c>
      <c r="R400" s="47" t="str">
        <f t="shared" ca="1" si="118"/>
        <v>M403</v>
      </c>
      <c r="S400" s="40">
        <f t="shared" ref="S400:S463" ca="1" si="124">IF(T400&gt;N$6*100,M400,0)</f>
        <v>0</v>
      </c>
      <c r="T400" s="46">
        <f t="shared" ref="T400:T463" ca="1" si="125">RANDBETWEEN(0,100)</f>
        <v>64</v>
      </c>
      <c r="X400" s="74">
        <f t="shared" ref="X400:X463" ca="1" si="126">NORMINV(RAND(),0,1)</f>
        <v>-0.1080587892178326</v>
      </c>
      <c r="Y400" s="75">
        <f t="shared" ref="Y400:Y463" ca="1" si="127">IF(AND(X400&gt;$F$6,$F$6&gt;0),$F$6,X400)</f>
        <v>-0.1080587892178326</v>
      </c>
      <c r="Z400" s="74">
        <f t="shared" ref="Z400:Z463" ca="1" si="128">EXP(Y400)</f>
        <v>0.89757482715728309</v>
      </c>
      <c r="AA400" s="76">
        <f t="shared" ref="AA400:AA463" ca="1" si="129">$F$3*Y400</f>
        <v>-108.0587892178326</v>
      </c>
      <c r="AB400" s="76">
        <f t="shared" ref="AB400:AB463" ca="1" si="130">$F$3*Z400</f>
        <v>897.57482715728304</v>
      </c>
    </row>
    <row r="401" spans="1:28" x14ac:dyDescent="0.25">
      <c r="A401" s="2">
        <f t="shared" ref="A401:A464" si="131">IF(AND(A400=12,OR(A$14="MS",A$14="M0")),1,IF(AND(A400=4,OR(A$14="WS",A$14="W0")),1,IF(AND(A400=30,OR(A$14="DS",A$14="D0")),1,A400+1)))</f>
        <v>27</v>
      </c>
      <c r="B401" s="16">
        <f ca="1">VLOOKUP(A401,PERIODS!$O$4:$P$33,2,FALSE)</f>
        <v>3.5000000000000003E-2</v>
      </c>
      <c r="C401" s="15"/>
      <c r="D401" s="18">
        <v>387</v>
      </c>
      <c r="E401" s="34">
        <f t="shared" ca="1" si="114"/>
        <v>17968.105254874885</v>
      </c>
      <c r="F401" s="34">
        <f t="shared" ca="1" si="115"/>
        <v>3500.0000000000005</v>
      </c>
      <c r="G401" s="69">
        <f t="shared" ca="1" si="119"/>
        <v>0</v>
      </c>
      <c r="H401" s="34">
        <f t="shared" ca="1" si="120"/>
        <v>914.9501490420555</v>
      </c>
      <c r="I401" s="34">
        <f t="shared" ca="1" si="121"/>
        <v>4414.9501490420562</v>
      </c>
      <c r="J401" s="18">
        <f ca="1">SUM(INDIRECT(ADDRESS(ROW(F401),COLUMN(F401),4)):INDIRECT(ADDRESS(ROW(F401)+N$5-1,COLUMN(F401),4)))</f>
        <v>22900</v>
      </c>
      <c r="K401" s="18">
        <f t="shared" ca="1" si="122"/>
        <v>16350</v>
      </c>
      <c r="L401" s="18">
        <f t="shared" ref="L401:L464" ca="1" si="132">IF((E401+K400)&lt;J401,N$2,0)</f>
        <v>0</v>
      </c>
      <c r="M401" s="18">
        <f t="shared" ca="1" si="116"/>
        <v>0</v>
      </c>
      <c r="N401" s="34">
        <f t="shared" ca="1" si="123"/>
        <v>13553.15510583283</v>
      </c>
      <c r="P401" s="18">
        <f t="shared" ca="1" si="117"/>
        <v>914.9501490420555</v>
      </c>
      <c r="Q401" s="47">
        <f ca="1">SUM(L$15:L401)-SUM(M$15:M401)</f>
        <v>16350</v>
      </c>
      <c r="R401" s="47" t="str">
        <f t="shared" ca="1" si="118"/>
        <v>M404</v>
      </c>
      <c r="S401" s="40">
        <f t="shared" ca="1" si="124"/>
        <v>0</v>
      </c>
      <c r="T401" s="46">
        <f t="shared" ca="1" si="125"/>
        <v>40</v>
      </c>
      <c r="X401" s="74">
        <f t="shared" ca="1" si="126"/>
        <v>0.91495014904205552</v>
      </c>
      <c r="Y401" s="75">
        <f t="shared" ca="1" si="127"/>
        <v>0.91495014904205552</v>
      </c>
      <c r="Z401" s="74">
        <f t="shared" ca="1" si="128"/>
        <v>2.4966507883691476</v>
      </c>
      <c r="AA401" s="76">
        <f t="shared" ca="1" si="129"/>
        <v>914.9501490420555</v>
      </c>
      <c r="AB401" s="76">
        <f t="shared" ca="1" si="130"/>
        <v>2496.6507883691474</v>
      </c>
    </row>
    <row r="402" spans="1:28" x14ac:dyDescent="0.25">
      <c r="A402" s="2">
        <f t="shared" si="131"/>
        <v>28</v>
      </c>
      <c r="B402" s="16">
        <f ca="1">VLOOKUP(A402,PERIODS!$O$4:$P$33,2,FALSE)</f>
        <v>0.04</v>
      </c>
      <c r="C402" s="15"/>
      <c r="D402" s="18">
        <v>388</v>
      </c>
      <c r="E402" s="34">
        <f t="shared" ca="1" si="114"/>
        <v>13553.15510583283</v>
      </c>
      <c r="F402" s="34">
        <f t="shared" ca="1" si="115"/>
        <v>4000</v>
      </c>
      <c r="G402" s="69">
        <f t="shared" ca="1" si="119"/>
        <v>0</v>
      </c>
      <c r="H402" s="34">
        <f t="shared" ca="1" si="120"/>
        <v>595.90813646305764</v>
      </c>
      <c r="I402" s="34">
        <f t="shared" ca="1" si="121"/>
        <v>4595.9081364630574</v>
      </c>
      <c r="J402" s="18">
        <f ca="1">SUM(INDIRECT(ADDRESS(ROW(F402),COLUMN(F402),4)):INDIRECT(ADDRESS(ROW(F402)+N$5-1,COLUMN(F402),4)))</f>
        <v>21900</v>
      </c>
      <c r="K402" s="18">
        <f t="shared" ca="1" si="122"/>
        <v>16350</v>
      </c>
      <c r="L402" s="18">
        <f t="shared" ca="1" si="132"/>
        <v>0</v>
      </c>
      <c r="M402" s="18">
        <f t="shared" ca="1" si="116"/>
        <v>0</v>
      </c>
      <c r="N402" s="34">
        <f t="shared" ca="1" si="123"/>
        <v>8957.2469693697713</v>
      </c>
      <c r="P402" s="18">
        <f t="shared" ca="1" si="117"/>
        <v>595.90813646305764</v>
      </c>
      <c r="Q402" s="47">
        <f ca="1">SUM(L$15:L402)-SUM(M$15:M402)</f>
        <v>16350</v>
      </c>
      <c r="R402" s="47" t="str">
        <f t="shared" ca="1" si="118"/>
        <v>M405</v>
      </c>
      <c r="S402" s="40">
        <f t="shared" ca="1" si="124"/>
        <v>0</v>
      </c>
      <c r="T402" s="46">
        <f t="shared" ca="1" si="125"/>
        <v>37</v>
      </c>
      <c r="X402" s="74">
        <f t="shared" ca="1" si="126"/>
        <v>0.59590813646305762</v>
      </c>
      <c r="Y402" s="75">
        <f t="shared" ca="1" si="127"/>
        <v>0.59590813646305762</v>
      </c>
      <c r="Z402" s="74">
        <f t="shared" ca="1" si="128"/>
        <v>1.8146781723103291</v>
      </c>
      <c r="AA402" s="76">
        <f t="shared" ca="1" si="129"/>
        <v>595.90813646305764</v>
      </c>
      <c r="AB402" s="76">
        <f t="shared" ca="1" si="130"/>
        <v>1814.678172310329</v>
      </c>
    </row>
    <row r="403" spans="1:28" x14ac:dyDescent="0.25">
      <c r="A403" s="2">
        <f t="shared" si="131"/>
        <v>29</v>
      </c>
      <c r="B403" s="16">
        <f ca="1">VLOOKUP(A403,PERIODS!$O$4:$P$33,2,FALSE)</f>
        <v>0.04</v>
      </c>
      <c r="C403" s="15"/>
      <c r="D403" s="18">
        <v>389</v>
      </c>
      <c r="E403" s="34">
        <f t="shared" ca="1" si="114"/>
        <v>8957.2469693697713</v>
      </c>
      <c r="F403" s="34">
        <f t="shared" ca="1" si="115"/>
        <v>4000</v>
      </c>
      <c r="G403" s="69">
        <f t="shared" ca="1" si="119"/>
        <v>0</v>
      </c>
      <c r="H403" s="34">
        <f t="shared" ca="1" si="120"/>
        <v>-742.35796074313282</v>
      </c>
      <c r="I403" s="34">
        <f t="shared" ca="1" si="121"/>
        <v>3257.6420392568671</v>
      </c>
      <c r="J403" s="18">
        <f ca="1">SUM(INDIRECT(ADDRESS(ROW(F403),COLUMN(F403),4)):INDIRECT(ADDRESS(ROW(F403)+N$5-1,COLUMN(F403),4)))</f>
        <v>21200</v>
      </c>
      <c r="K403" s="18">
        <f t="shared" ca="1" si="122"/>
        <v>0</v>
      </c>
      <c r="L403" s="18">
        <f t="shared" ca="1" si="132"/>
        <v>0</v>
      </c>
      <c r="M403" s="18">
        <f t="shared" ca="1" si="116"/>
        <v>16350</v>
      </c>
      <c r="N403" s="34">
        <f t="shared" ca="1" si="123"/>
        <v>22049.604930112902</v>
      </c>
      <c r="P403" s="18">
        <f t="shared" ca="1" si="117"/>
        <v>742.35796074313282</v>
      </c>
      <c r="Q403" s="47">
        <f ca="1">SUM(L$15:L403)-SUM(M$15:M403)</f>
        <v>0</v>
      </c>
      <c r="R403" s="47" t="str">
        <f t="shared" ca="1" si="118"/>
        <v>M406</v>
      </c>
      <c r="S403" s="40">
        <f t="shared" ca="1" si="124"/>
        <v>0</v>
      </c>
      <c r="T403" s="46">
        <f t="shared" ca="1" si="125"/>
        <v>54</v>
      </c>
      <c r="X403" s="74">
        <f t="shared" ca="1" si="126"/>
        <v>-0.74235796074313287</v>
      </c>
      <c r="Y403" s="75">
        <f t="shared" ca="1" si="127"/>
        <v>-0.74235796074313287</v>
      </c>
      <c r="Z403" s="74">
        <f t="shared" ca="1" si="128"/>
        <v>0.47599022496798038</v>
      </c>
      <c r="AA403" s="76">
        <f t="shared" ca="1" si="129"/>
        <v>-742.35796074313282</v>
      </c>
      <c r="AB403" s="76">
        <f t="shared" ca="1" si="130"/>
        <v>475.9902249679804</v>
      </c>
    </row>
    <row r="404" spans="1:28" x14ac:dyDescent="0.25">
      <c r="A404" s="2">
        <f t="shared" si="131"/>
        <v>30</v>
      </c>
      <c r="B404" s="16">
        <f ca="1">VLOOKUP(A404,PERIODS!$O$4:$P$33,2,FALSE)</f>
        <v>0.04</v>
      </c>
      <c r="C404" s="15"/>
      <c r="D404" s="18">
        <v>390</v>
      </c>
      <c r="E404" s="34">
        <f t="shared" ca="1" si="114"/>
        <v>22049.604930112902</v>
      </c>
      <c r="F404" s="34">
        <f t="shared" ca="1" si="115"/>
        <v>4000</v>
      </c>
      <c r="G404" s="69">
        <f t="shared" ca="1" si="119"/>
        <v>0</v>
      </c>
      <c r="H404" s="34">
        <f t="shared" ca="1" si="120"/>
        <v>895.20659149264009</v>
      </c>
      <c r="I404" s="34">
        <f t="shared" ca="1" si="121"/>
        <v>4895.2065914926397</v>
      </c>
      <c r="J404" s="18">
        <f ca="1">SUM(INDIRECT(ADDRESS(ROW(F404),COLUMN(F404),4)):INDIRECT(ADDRESS(ROW(F404)+N$5-1,COLUMN(F404),4)))</f>
        <v>20500</v>
      </c>
      <c r="K404" s="18">
        <f t="shared" ca="1" si="122"/>
        <v>0</v>
      </c>
      <c r="L404" s="18">
        <f t="shared" ca="1" si="132"/>
        <v>0</v>
      </c>
      <c r="M404" s="18">
        <f t="shared" ca="1" si="116"/>
        <v>0</v>
      </c>
      <c r="N404" s="34">
        <f t="shared" ca="1" si="123"/>
        <v>17154.398338620264</v>
      </c>
      <c r="P404" s="18">
        <f t="shared" ca="1" si="117"/>
        <v>895.20659149264009</v>
      </c>
      <c r="Q404" s="47">
        <f ca="1">SUM(L$15:L404)-SUM(M$15:M404)</f>
        <v>0</v>
      </c>
      <c r="R404" s="47" t="str">
        <f t="shared" ca="1" si="118"/>
        <v>M407</v>
      </c>
      <c r="S404" s="40">
        <f t="shared" ca="1" si="124"/>
        <v>0</v>
      </c>
      <c r="T404" s="46">
        <f t="shared" ca="1" si="125"/>
        <v>52</v>
      </c>
      <c r="X404" s="74">
        <f t="shared" ca="1" si="126"/>
        <v>0.89520659149264004</v>
      </c>
      <c r="Y404" s="75">
        <f t="shared" ca="1" si="127"/>
        <v>0.89520659149264004</v>
      </c>
      <c r="Z404" s="74">
        <f t="shared" ca="1" si="128"/>
        <v>2.4478414404458446</v>
      </c>
      <c r="AA404" s="76">
        <f t="shared" ca="1" si="129"/>
        <v>895.20659149264009</v>
      </c>
      <c r="AB404" s="76">
        <f t="shared" ca="1" si="130"/>
        <v>2447.8414404458445</v>
      </c>
    </row>
    <row r="405" spans="1:28" x14ac:dyDescent="0.25">
      <c r="A405" s="2">
        <f t="shared" si="131"/>
        <v>1</v>
      </c>
      <c r="B405" s="16">
        <f ca="1">VLOOKUP(A405,PERIODS!$O$4:$P$33,2,FALSE)</f>
        <v>2.4E-2</v>
      </c>
      <c r="C405" s="15"/>
      <c r="D405" s="18">
        <v>391</v>
      </c>
      <c r="E405" s="34">
        <f t="shared" ca="1" si="114"/>
        <v>17154.398338620264</v>
      </c>
      <c r="F405" s="34">
        <f t="shared" ca="1" si="115"/>
        <v>2400</v>
      </c>
      <c r="G405" s="69">
        <f t="shared" ca="1" si="119"/>
        <v>0</v>
      </c>
      <c r="H405" s="34">
        <f t="shared" ca="1" si="120"/>
        <v>519.15202893010826</v>
      </c>
      <c r="I405" s="34">
        <f t="shared" ca="1" si="121"/>
        <v>2919.1520289301084</v>
      </c>
      <c r="J405" s="18">
        <f ca="1">SUM(INDIRECT(ADDRESS(ROW(F405),COLUMN(F405),4)):INDIRECT(ADDRESS(ROW(F405)+N$5-1,COLUMN(F405),4)))</f>
        <v>19800</v>
      </c>
      <c r="K405" s="18">
        <f t="shared" ca="1" si="122"/>
        <v>16350</v>
      </c>
      <c r="L405" s="18">
        <f t="shared" ca="1" si="132"/>
        <v>16350</v>
      </c>
      <c r="M405" s="18">
        <f t="shared" ca="1" si="116"/>
        <v>0</v>
      </c>
      <c r="N405" s="34">
        <f t="shared" ca="1" si="123"/>
        <v>14235.246309690156</v>
      </c>
      <c r="P405" s="18">
        <f t="shared" ca="1" si="117"/>
        <v>519.15202893010826</v>
      </c>
      <c r="Q405" s="47">
        <f ca="1">SUM(L$15:L405)-SUM(M$15:M405)</f>
        <v>16350</v>
      </c>
      <c r="R405" s="47" t="str">
        <f t="shared" ca="1" si="118"/>
        <v>M408</v>
      </c>
      <c r="S405" s="40">
        <f t="shared" ca="1" si="124"/>
        <v>0</v>
      </c>
      <c r="T405" s="46">
        <f t="shared" ca="1" si="125"/>
        <v>94</v>
      </c>
      <c r="X405" s="74">
        <f t="shared" ca="1" si="126"/>
        <v>0.51915202893010826</v>
      </c>
      <c r="Y405" s="75">
        <f t="shared" ca="1" si="127"/>
        <v>0.51915202893010826</v>
      </c>
      <c r="Z405" s="74">
        <f t="shared" ca="1" si="128"/>
        <v>1.6806019434774289</v>
      </c>
      <c r="AA405" s="76">
        <f t="shared" ca="1" si="129"/>
        <v>519.15202893010826</v>
      </c>
      <c r="AB405" s="76">
        <f t="shared" ca="1" si="130"/>
        <v>1680.6019434774289</v>
      </c>
    </row>
    <row r="406" spans="1:28" x14ac:dyDescent="0.25">
      <c r="A406" s="2">
        <f t="shared" si="131"/>
        <v>2</v>
      </c>
      <c r="B406" s="16">
        <f ca="1">VLOOKUP(A406,PERIODS!$O$4:$P$33,2,FALSE)</f>
        <v>2.5000000000000001E-2</v>
      </c>
      <c r="C406" s="15"/>
      <c r="D406" s="18">
        <v>392</v>
      </c>
      <c r="E406" s="34">
        <f t="shared" ca="1" si="114"/>
        <v>14235.246309690156</v>
      </c>
      <c r="F406" s="34">
        <f t="shared" ca="1" si="115"/>
        <v>2500</v>
      </c>
      <c r="G406" s="69">
        <f t="shared" ca="1" si="119"/>
        <v>0</v>
      </c>
      <c r="H406" s="34">
        <f t="shared" ca="1" si="120"/>
        <v>-700.4453755716055</v>
      </c>
      <c r="I406" s="34">
        <f t="shared" ca="1" si="121"/>
        <v>1799.5546244283946</v>
      </c>
      <c r="J406" s="18">
        <f ca="1">SUM(INDIRECT(ADDRESS(ROW(F406),COLUMN(F406),4)):INDIRECT(ADDRESS(ROW(F406)+N$5-1,COLUMN(F406),4)))</f>
        <v>20700</v>
      </c>
      <c r="K406" s="18">
        <f t="shared" ca="1" si="122"/>
        <v>16350</v>
      </c>
      <c r="L406" s="18">
        <f t="shared" ca="1" si="132"/>
        <v>0</v>
      </c>
      <c r="M406" s="18">
        <f t="shared" ca="1" si="116"/>
        <v>0</v>
      </c>
      <c r="N406" s="34">
        <f t="shared" ca="1" si="123"/>
        <v>12435.691685261761</v>
      </c>
      <c r="P406" s="18">
        <f t="shared" ca="1" si="117"/>
        <v>700.4453755716055</v>
      </c>
      <c r="Q406" s="47">
        <f ca="1">SUM(L$15:L406)-SUM(M$15:M406)</f>
        <v>16350</v>
      </c>
      <c r="R406" s="47" t="str">
        <f t="shared" ca="1" si="118"/>
        <v>M409</v>
      </c>
      <c r="S406" s="40">
        <f t="shared" ca="1" si="124"/>
        <v>0</v>
      </c>
      <c r="T406" s="46">
        <f t="shared" ca="1" si="125"/>
        <v>90</v>
      </c>
      <c r="X406" s="74">
        <f t="shared" ca="1" si="126"/>
        <v>-0.70044537557160547</v>
      </c>
      <c r="Y406" s="75">
        <f t="shared" ca="1" si="127"/>
        <v>-0.70044537557160547</v>
      </c>
      <c r="Z406" s="74">
        <f t="shared" ca="1" si="128"/>
        <v>0.49636418607175298</v>
      </c>
      <c r="AA406" s="76">
        <f t="shared" ca="1" si="129"/>
        <v>-700.4453755716055</v>
      </c>
      <c r="AB406" s="76">
        <f t="shared" ca="1" si="130"/>
        <v>496.36418607175295</v>
      </c>
    </row>
    <row r="407" spans="1:28" x14ac:dyDescent="0.25">
      <c r="A407" s="2">
        <f t="shared" si="131"/>
        <v>3</v>
      </c>
      <c r="B407" s="16">
        <f ca="1">VLOOKUP(A407,PERIODS!$O$4:$P$33,2,FALSE)</f>
        <v>2.5000000000000001E-2</v>
      </c>
      <c r="C407" s="15"/>
      <c r="D407" s="18">
        <v>393</v>
      </c>
      <c r="E407" s="34">
        <f t="shared" ca="1" si="114"/>
        <v>12435.691685261761</v>
      </c>
      <c r="F407" s="34">
        <f t="shared" ca="1" si="115"/>
        <v>2500</v>
      </c>
      <c r="G407" s="69">
        <f t="shared" ca="1" si="119"/>
        <v>0</v>
      </c>
      <c r="H407" s="34">
        <f t="shared" ca="1" si="120"/>
        <v>-393.5519138181341</v>
      </c>
      <c r="I407" s="34">
        <f t="shared" ca="1" si="121"/>
        <v>2106.4480861818661</v>
      </c>
      <c r="J407" s="18">
        <f ca="1">SUM(INDIRECT(ADDRESS(ROW(F407),COLUMN(F407),4)):INDIRECT(ADDRESS(ROW(F407)+N$5-1,COLUMN(F407),4)))</f>
        <v>21500</v>
      </c>
      <c r="K407" s="18">
        <f t="shared" ca="1" si="122"/>
        <v>16350</v>
      </c>
      <c r="L407" s="18">
        <f t="shared" ca="1" si="132"/>
        <v>0</v>
      </c>
      <c r="M407" s="18">
        <f t="shared" ca="1" si="116"/>
        <v>0</v>
      </c>
      <c r="N407" s="34">
        <f t="shared" ca="1" si="123"/>
        <v>10329.243599079895</v>
      </c>
      <c r="P407" s="18">
        <f t="shared" ca="1" si="117"/>
        <v>393.5519138181341</v>
      </c>
      <c r="Q407" s="47">
        <f ca="1">SUM(L$15:L407)-SUM(M$15:M407)</f>
        <v>16350</v>
      </c>
      <c r="R407" s="47" t="str">
        <f t="shared" ca="1" si="118"/>
        <v>M410</v>
      </c>
      <c r="S407" s="40">
        <f t="shared" ca="1" si="124"/>
        <v>0</v>
      </c>
      <c r="T407" s="46">
        <f t="shared" ca="1" si="125"/>
        <v>73</v>
      </c>
      <c r="X407" s="74">
        <f t="shared" ca="1" si="126"/>
        <v>-0.39355191381813409</v>
      </c>
      <c r="Y407" s="75">
        <f t="shared" ca="1" si="127"/>
        <v>-0.39355191381813409</v>
      </c>
      <c r="Z407" s="74">
        <f t="shared" ca="1" si="128"/>
        <v>0.67465629268366079</v>
      </c>
      <c r="AA407" s="76">
        <f t="shared" ca="1" si="129"/>
        <v>-393.5519138181341</v>
      </c>
      <c r="AB407" s="76">
        <f t="shared" ca="1" si="130"/>
        <v>674.65629268366081</v>
      </c>
    </row>
    <row r="408" spans="1:28" x14ac:dyDescent="0.25">
      <c r="A408" s="2">
        <f t="shared" si="131"/>
        <v>4</v>
      </c>
      <c r="B408" s="16">
        <f ca="1">VLOOKUP(A408,PERIODS!$O$4:$P$33,2,FALSE)</f>
        <v>2.5000000000000001E-2</v>
      </c>
      <c r="C408" s="15"/>
      <c r="D408" s="18">
        <v>394</v>
      </c>
      <c r="E408" s="34">
        <f t="shared" ca="1" si="114"/>
        <v>10329.243599079895</v>
      </c>
      <c r="F408" s="34">
        <f t="shared" ca="1" si="115"/>
        <v>2500</v>
      </c>
      <c r="G408" s="69">
        <f t="shared" ca="1" si="119"/>
        <v>0</v>
      </c>
      <c r="H408" s="34">
        <f t="shared" ca="1" si="120"/>
        <v>-1490.0140622074016</v>
      </c>
      <c r="I408" s="34">
        <f t="shared" ca="1" si="121"/>
        <v>1009.9859377925984</v>
      </c>
      <c r="J408" s="18">
        <f ca="1">SUM(INDIRECT(ADDRESS(ROW(F408),COLUMN(F408),4)):INDIRECT(ADDRESS(ROW(F408)+N$5-1,COLUMN(F408),4)))</f>
        <v>22300</v>
      </c>
      <c r="K408" s="18">
        <f t="shared" ca="1" si="122"/>
        <v>0</v>
      </c>
      <c r="L408" s="18">
        <f t="shared" ca="1" si="132"/>
        <v>0</v>
      </c>
      <c r="M408" s="18">
        <f t="shared" ca="1" si="116"/>
        <v>16350</v>
      </c>
      <c r="N408" s="34">
        <f t="shared" ca="1" si="123"/>
        <v>25669.257661287294</v>
      </c>
      <c r="P408" s="18">
        <f t="shared" ca="1" si="117"/>
        <v>1490.0140622074016</v>
      </c>
      <c r="Q408" s="47">
        <f ca="1">SUM(L$15:L408)-SUM(M$15:M408)</f>
        <v>0</v>
      </c>
      <c r="R408" s="47" t="str">
        <f t="shared" ca="1" si="118"/>
        <v>M411</v>
      </c>
      <c r="S408" s="40">
        <f t="shared" ca="1" si="124"/>
        <v>0</v>
      </c>
      <c r="T408" s="46">
        <f t="shared" ca="1" si="125"/>
        <v>75</v>
      </c>
      <c r="X408" s="74">
        <f t="shared" ca="1" si="126"/>
        <v>-1.4900140622074016</v>
      </c>
      <c r="Y408" s="75">
        <f t="shared" ca="1" si="127"/>
        <v>-1.4900140622074016</v>
      </c>
      <c r="Z408" s="74">
        <f t="shared" ca="1" si="128"/>
        <v>0.225369486324697</v>
      </c>
      <c r="AA408" s="76">
        <f t="shared" ca="1" si="129"/>
        <v>-1490.0140622074016</v>
      </c>
      <c r="AB408" s="76">
        <f t="shared" ca="1" si="130"/>
        <v>225.36948632469699</v>
      </c>
    </row>
    <row r="409" spans="1:28" x14ac:dyDescent="0.25">
      <c r="A409" s="2">
        <f t="shared" si="131"/>
        <v>5</v>
      </c>
      <c r="B409" s="16">
        <f ca="1">VLOOKUP(A409,PERIODS!$O$4:$P$33,2,FALSE)</f>
        <v>3.3000000000000002E-2</v>
      </c>
      <c r="C409" s="15"/>
      <c r="D409" s="18">
        <v>395</v>
      </c>
      <c r="E409" s="34">
        <f t="shared" ca="1" si="114"/>
        <v>25669.257661287294</v>
      </c>
      <c r="F409" s="34">
        <f t="shared" ca="1" si="115"/>
        <v>3300</v>
      </c>
      <c r="G409" s="69">
        <f t="shared" ca="1" si="119"/>
        <v>0</v>
      </c>
      <c r="H409" s="34">
        <f t="shared" ca="1" si="120"/>
        <v>1959.9639845400536</v>
      </c>
      <c r="I409" s="34">
        <f t="shared" ca="1" si="121"/>
        <v>5259.9639845400534</v>
      </c>
      <c r="J409" s="18">
        <f ca="1">SUM(INDIRECT(ADDRESS(ROW(F409),COLUMN(F409),4)):INDIRECT(ADDRESS(ROW(F409)+N$5-1,COLUMN(F409),4)))</f>
        <v>23100</v>
      </c>
      <c r="K409" s="18">
        <f t="shared" ca="1" si="122"/>
        <v>0</v>
      </c>
      <c r="L409" s="18">
        <f t="shared" ca="1" si="132"/>
        <v>0</v>
      </c>
      <c r="M409" s="18">
        <f t="shared" ca="1" si="116"/>
        <v>0</v>
      </c>
      <c r="N409" s="34">
        <f t="shared" ca="1" si="123"/>
        <v>20409.293676747242</v>
      </c>
      <c r="P409" s="18">
        <f t="shared" ca="1" si="117"/>
        <v>1959.9639845400536</v>
      </c>
      <c r="Q409" s="47">
        <f ca="1">SUM(L$15:L409)-SUM(M$15:M409)</f>
        <v>0</v>
      </c>
      <c r="R409" s="47" t="str">
        <f t="shared" ca="1" si="118"/>
        <v>M412</v>
      </c>
      <c r="S409" s="40">
        <f t="shared" ca="1" si="124"/>
        <v>0</v>
      </c>
      <c r="T409" s="46">
        <f t="shared" ca="1" si="125"/>
        <v>33</v>
      </c>
      <c r="X409" s="74">
        <f t="shared" ca="1" si="126"/>
        <v>2.0128625496023358</v>
      </c>
      <c r="Y409" s="75">
        <f t="shared" ca="1" si="127"/>
        <v>1.9599639845400536</v>
      </c>
      <c r="Z409" s="74">
        <f t="shared" ca="1" si="128"/>
        <v>7.0990713842313315</v>
      </c>
      <c r="AA409" s="76">
        <f t="shared" ca="1" si="129"/>
        <v>1959.9639845400536</v>
      </c>
      <c r="AB409" s="76">
        <f t="shared" ca="1" si="130"/>
        <v>7099.0713842313316</v>
      </c>
    </row>
    <row r="410" spans="1:28" x14ac:dyDescent="0.25">
      <c r="A410" s="2">
        <f t="shared" si="131"/>
        <v>6</v>
      </c>
      <c r="B410" s="16">
        <f ca="1">VLOOKUP(A410,PERIODS!$O$4:$P$33,2,FALSE)</f>
        <v>3.3000000000000002E-2</v>
      </c>
      <c r="C410" s="15"/>
      <c r="D410" s="18">
        <v>396</v>
      </c>
      <c r="E410" s="34">
        <f t="shared" ca="1" si="114"/>
        <v>20409.293676747242</v>
      </c>
      <c r="F410" s="34">
        <f t="shared" ca="1" si="115"/>
        <v>3300</v>
      </c>
      <c r="G410" s="69">
        <f t="shared" ca="1" si="119"/>
        <v>0</v>
      </c>
      <c r="H410" s="34">
        <f t="shared" ca="1" si="120"/>
        <v>1354.3529878492893</v>
      </c>
      <c r="I410" s="34">
        <f t="shared" ca="1" si="121"/>
        <v>4654.3529878492891</v>
      </c>
      <c r="J410" s="18">
        <f ca="1">SUM(INDIRECT(ADDRESS(ROW(F410),COLUMN(F410),4)):INDIRECT(ADDRESS(ROW(F410)+N$5-1,COLUMN(F410),4)))</f>
        <v>23100</v>
      </c>
      <c r="K410" s="18">
        <f t="shared" ca="1" si="122"/>
        <v>16350</v>
      </c>
      <c r="L410" s="18">
        <f t="shared" ca="1" si="132"/>
        <v>16350</v>
      </c>
      <c r="M410" s="18">
        <f t="shared" ca="1" si="116"/>
        <v>0</v>
      </c>
      <c r="N410" s="34">
        <f t="shared" ca="1" si="123"/>
        <v>15754.940688897954</v>
      </c>
      <c r="P410" s="18">
        <f t="shared" ca="1" si="117"/>
        <v>1354.3529878492893</v>
      </c>
      <c r="Q410" s="47">
        <f ca="1">SUM(L$15:L410)-SUM(M$15:M410)</f>
        <v>16350</v>
      </c>
      <c r="R410" s="47" t="str">
        <f t="shared" ca="1" si="118"/>
        <v>M413</v>
      </c>
      <c r="S410" s="40">
        <f t="shared" ca="1" si="124"/>
        <v>0</v>
      </c>
      <c r="T410" s="46">
        <f t="shared" ca="1" si="125"/>
        <v>76</v>
      </c>
      <c r="X410" s="74">
        <f t="shared" ca="1" si="126"/>
        <v>1.3543529878492893</v>
      </c>
      <c r="Y410" s="75">
        <f t="shared" ca="1" si="127"/>
        <v>1.3543529878492893</v>
      </c>
      <c r="Z410" s="74">
        <f t="shared" ca="1" si="128"/>
        <v>3.8742534564678492</v>
      </c>
      <c r="AA410" s="76">
        <f t="shared" ca="1" si="129"/>
        <v>1354.3529878492893</v>
      </c>
      <c r="AB410" s="76">
        <f t="shared" ca="1" si="130"/>
        <v>3874.2534564678494</v>
      </c>
    </row>
    <row r="411" spans="1:28" x14ac:dyDescent="0.25">
      <c r="A411" s="2">
        <f t="shared" si="131"/>
        <v>7</v>
      </c>
      <c r="B411" s="16">
        <f ca="1">VLOOKUP(A411,PERIODS!$O$4:$P$33,2,FALSE)</f>
        <v>3.3000000000000002E-2</v>
      </c>
      <c r="C411" s="15"/>
      <c r="D411" s="18">
        <v>397</v>
      </c>
      <c r="E411" s="34">
        <f t="shared" ca="1" si="114"/>
        <v>15754.940688897954</v>
      </c>
      <c r="F411" s="34">
        <f t="shared" ca="1" si="115"/>
        <v>3300</v>
      </c>
      <c r="G411" s="69">
        <f t="shared" ca="1" si="119"/>
        <v>0</v>
      </c>
      <c r="H411" s="34">
        <f t="shared" ca="1" si="120"/>
        <v>-705.52140912901848</v>
      </c>
      <c r="I411" s="34">
        <f t="shared" ca="1" si="121"/>
        <v>2594.4785908709814</v>
      </c>
      <c r="J411" s="18">
        <f ca="1">SUM(INDIRECT(ADDRESS(ROW(F411),COLUMN(F411),4)):INDIRECT(ADDRESS(ROW(F411)+N$5-1,COLUMN(F411),4)))</f>
        <v>23100</v>
      </c>
      <c r="K411" s="18">
        <f t="shared" ca="1" si="122"/>
        <v>16350</v>
      </c>
      <c r="L411" s="18">
        <f t="shared" ca="1" si="132"/>
        <v>0</v>
      </c>
      <c r="M411" s="18">
        <f t="shared" ca="1" si="116"/>
        <v>0</v>
      </c>
      <c r="N411" s="34">
        <f t="shared" ca="1" si="123"/>
        <v>13160.462098026972</v>
      </c>
      <c r="P411" s="18">
        <f t="shared" ca="1" si="117"/>
        <v>705.52140912901848</v>
      </c>
      <c r="Q411" s="47">
        <f ca="1">SUM(L$15:L411)-SUM(M$15:M411)</f>
        <v>16350</v>
      </c>
      <c r="R411" s="47" t="str">
        <f t="shared" ca="1" si="118"/>
        <v>M414</v>
      </c>
      <c r="S411" s="40">
        <f t="shared" ca="1" si="124"/>
        <v>0</v>
      </c>
      <c r="T411" s="46">
        <f t="shared" ca="1" si="125"/>
        <v>16</v>
      </c>
      <c r="X411" s="74">
        <f t="shared" ca="1" si="126"/>
        <v>-0.70552140912901851</v>
      </c>
      <c r="Y411" s="75">
        <f t="shared" ca="1" si="127"/>
        <v>-0.70552140912901851</v>
      </c>
      <c r="Z411" s="74">
        <f t="shared" ca="1" si="128"/>
        <v>0.49385100868915249</v>
      </c>
      <c r="AA411" s="76">
        <f t="shared" ca="1" si="129"/>
        <v>-705.52140912901848</v>
      </c>
      <c r="AB411" s="76">
        <f t="shared" ca="1" si="130"/>
        <v>493.85100868915248</v>
      </c>
    </row>
    <row r="412" spans="1:28" x14ac:dyDescent="0.25">
      <c r="A412" s="2">
        <f t="shared" si="131"/>
        <v>8</v>
      </c>
      <c r="B412" s="16">
        <f ca="1">VLOOKUP(A412,PERIODS!$O$4:$P$33,2,FALSE)</f>
        <v>3.3000000000000002E-2</v>
      </c>
      <c r="C412" s="15"/>
      <c r="D412" s="18">
        <v>398</v>
      </c>
      <c r="E412" s="34">
        <f t="shared" ca="1" si="114"/>
        <v>13160.462098026972</v>
      </c>
      <c r="F412" s="34">
        <f t="shared" ca="1" si="115"/>
        <v>3300</v>
      </c>
      <c r="G412" s="69">
        <f t="shared" ca="1" si="119"/>
        <v>0</v>
      </c>
      <c r="H412" s="34">
        <f t="shared" ca="1" si="120"/>
        <v>-1001.623328356627</v>
      </c>
      <c r="I412" s="34">
        <f t="shared" ca="1" si="121"/>
        <v>2298.3766716433729</v>
      </c>
      <c r="J412" s="18">
        <f ca="1">SUM(INDIRECT(ADDRESS(ROW(F412),COLUMN(F412),4)):INDIRECT(ADDRESS(ROW(F412)+N$5-1,COLUMN(F412),4)))</f>
        <v>23100</v>
      </c>
      <c r="K412" s="18">
        <f t="shared" ca="1" si="122"/>
        <v>16350</v>
      </c>
      <c r="L412" s="18">
        <f t="shared" ca="1" si="132"/>
        <v>0</v>
      </c>
      <c r="M412" s="18">
        <f t="shared" ca="1" si="116"/>
        <v>0</v>
      </c>
      <c r="N412" s="34">
        <f t="shared" ca="1" si="123"/>
        <v>10862.085426383599</v>
      </c>
      <c r="P412" s="18">
        <f t="shared" ca="1" si="117"/>
        <v>1001.623328356627</v>
      </c>
      <c r="Q412" s="47">
        <f ca="1">SUM(L$15:L412)-SUM(M$15:M412)</f>
        <v>16350</v>
      </c>
      <c r="R412" s="47" t="str">
        <f t="shared" ca="1" si="118"/>
        <v>M415</v>
      </c>
      <c r="S412" s="40">
        <f t="shared" ca="1" si="124"/>
        <v>0</v>
      </c>
      <c r="T412" s="46">
        <f t="shared" ca="1" si="125"/>
        <v>19</v>
      </c>
      <c r="X412" s="74">
        <f t="shared" ca="1" si="126"/>
        <v>-1.0016233283566269</v>
      </c>
      <c r="Y412" s="75">
        <f t="shared" ca="1" si="127"/>
        <v>-1.0016233283566269</v>
      </c>
      <c r="Z412" s="74">
        <f t="shared" ca="1" si="128"/>
        <v>0.3672827364976135</v>
      </c>
      <c r="AA412" s="76">
        <f t="shared" ca="1" si="129"/>
        <v>-1001.623328356627</v>
      </c>
      <c r="AB412" s="76">
        <f t="shared" ca="1" si="130"/>
        <v>367.28273649761348</v>
      </c>
    </row>
    <row r="413" spans="1:28" x14ac:dyDescent="0.25">
      <c r="A413" s="2">
        <f t="shared" si="131"/>
        <v>9</v>
      </c>
      <c r="B413" s="16">
        <f ca="1">VLOOKUP(A413,PERIODS!$O$4:$P$33,2,FALSE)</f>
        <v>3.3000000000000002E-2</v>
      </c>
      <c r="C413" s="15"/>
      <c r="D413" s="18">
        <v>399</v>
      </c>
      <c r="E413" s="34">
        <f t="shared" ca="1" si="114"/>
        <v>10862.085426383599</v>
      </c>
      <c r="F413" s="34">
        <f t="shared" ca="1" si="115"/>
        <v>3300</v>
      </c>
      <c r="G413" s="69">
        <f t="shared" ca="1" si="119"/>
        <v>0</v>
      </c>
      <c r="H413" s="34">
        <f t="shared" ca="1" si="120"/>
        <v>867.69428389597033</v>
      </c>
      <c r="I413" s="34">
        <f t="shared" ca="1" si="121"/>
        <v>4167.6942838959703</v>
      </c>
      <c r="J413" s="18">
        <f ca="1">SUM(INDIRECT(ADDRESS(ROW(F413),COLUMN(F413),4)):INDIRECT(ADDRESS(ROW(F413)+N$5-1,COLUMN(F413),4)))</f>
        <v>23100</v>
      </c>
      <c r="K413" s="18">
        <f t="shared" ca="1" si="122"/>
        <v>0</v>
      </c>
      <c r="L413" s="18">
        <f t="shared" ca="1" si="132"/>
        <v>0</v>
      </c>
      <c r="M413" s="18">
        <f t="shared" ca="1" si="116"/>
        <v>16350</v>
      </c>
      <c r="N413" s="34">
        <f t="shared" ca="1" si="123"/>
        <v>23044.391142487628</v>
      </c>
      <c r="P413" s="18">
        <f t="shared" ca="1" si="117"/>
        <v>867.69428389597033</v>
      </c>
      <c r="Q413" s="47">
        <f ca="1">SUM(L$15:L413)-SUM(M$15:M413)</f>
        <v>0</v>
      </c>
      <c r="R413" s="47" t="str">
        <f t="shared" ca="1" si="118"/>
        <v>M416</v>
      </c>
      <c r="S413" s="40">
        <f t="shared" ca="1" si="124"/>
        <v>0</v>
      </c>
      <c r="T413" s="46">
        <f t="shared" ca="1" si="125"/>
        <v>56</v>
      </c>
      <c r="X413" s="74">
        <f t="shared" ca="1" si="126"/>
        <v>0.86769428389597036</v>
      </c>
      <c r="Y413" s="75">
        <f t="shared" ca="1" si="127"/>
        <v>0.86769428389597036</v>
      </c>
      <c r="Z413" s="74">
        <f t="shared" ca="1" si="128"/>
        <v>2.3814136546558102</v>
      </c>
      <c r="AA413" s="76">
        <f t="shared" ca="1" si="129"/>
        <v>867.69428389597033</v>
      </c>
      <c r="AB413" s="76">
        <f t="shared" ca="1" si="130"/>
        <v>2381.4136546558102</v>
      </c>
    </row>
    <row r="414" spans="1:28" x14ac:dyDescent="0.25">
      <c r="A414" s="2">
        <f t="shared" si="131"/>
        <v>10</v>
      </c>
      <c r="B414" s="16">
        <f ca="1">VLOOKUP(A414,PERIODS!$O$4:$P$33,2,FALSE)</f>
        <v>3.3000000000000002E-2</v>
      </c>
      <c r="C414" s="15"/>
      <c r="D414" s="18">
        <v>400</v>
      </c>
      <c r="E414" s="34">
        <f t="shared" ca="1" si="114"/>
        <v>23044.391142487628</v>
      </c>
      <c r="F414" s="34">
        <f t="shared" ca="1" si="115"/>
        <v>3300</v>
      </c>
      <c r="G414" s="69">
        <f t="shared" ca="1" si="119"/>
        <v>0</v>
      </c>
      <c r="H414" s="34">
        <f t="shared" ca="1" si="120"/>
        <v>-189.53661633202086</v>
      </c>
      <c r="I414" s="34">
        <f t="shared" ca="1" si="121"/>
        <v>3110.4633836679791</v>
      </c>
      <c r="J414" s="18">
        <f ca="1">SUM(INDIRECT(ADDRESS(ROW(F414),COLUMN(F414),4)):INDIRECT(ADDRESS(ROW(F414)+N$5-1,COLUMN(F414),4)))</f>
        <v>23100</v>
      </c>
      <c r="K414" s="18">
        <f t="shared" ca="1" si="122"/>
        <v>16350</v>
      </c>
      <c r="L414" s="18">
        <f t="shared" ca="1" si="132"/>
        <v>16350</v>
      </c>
      <c r="M414" s="18">
        <f t="shared" ca="1" si="116"/>
        <v>0</v>
      </c>
      <c r="N414" s="34">
        <f t="shared" ca="1" si="123"/>
        <v>19933.927758819649</v>
      </c>
      <c r="P414" s="18">
        <f t="shared" ca="1" si="117"/>
        <v>189.53661633202086</v>
      </c>
      <c r="Q414" s="47">
        <f ca="1">SUM(L$15:L414)-SUM(M$15:M414)</f>
        <v>16350</v>
      </c>
      <c r="R414" s="47" t="str">
        <f t="shared" ca="1" si="118"/>
        <v>M417</v>
      </c>
      <c r="S414" s="40">
        <f t="shared" ca="1" si="124"/>
        <v>0</v>
      </c>
      <c r="T414" s="46">
        <f t="shared" ca="1" si="125"/>
        <v>19</v>
      </c>
      <c r="X414" s="74">
        <f t="shared" ca="1" si="126"/>
        <v>-0.18953661633202085</v>
      </c>
      <c r="Y414" s="75">
        <f t="shared" ca="1" si="127"/>
        <v>-0.18953661633202085</v>
      </c>
      <c r="Z414" s="74">
        <f t="shared" ca="1" si="128"/>
        <v>0.82734242209799491</v>
      </c>
      <c r="AA414" s="76">
        <f t="shared" ca="1" si="129"/>
        <v>-189.53661633202086</v>
      </c>
      <c r="AB414" s="76">
        <f t="shared" ca="1" si="130"/>
        <v>827.34242209799493</v>
      </c>
    </row>
    <row r="415" spans="1:28" x14ac:dyDescent="0.25">
      <c r="A415" s="2">
        <f t="shared" si="131"/>
        <v>11</v>
      </c>
      <c r="B415" s="16">
        <f ca="1">VLOOKUP(A415,PERIODS!$O$4:$P$33,2,FALSE)</f>
        <v>3.3000000000000002E-2</v>
      </c>
      <c r="C415" s="15"/>
      <c r="D415" s="18">
        <v>401</v>
      </c>
      <c r="E415" s="34">
        <f t="shared" ca="1" si="114"/>
        <v>19933.927758819649</v>
      </c>
      <c r="F415" s="34">
        <f t="shared" ca="1" si="115"/>
        <v>3300</v>
      </c>
      <c r="G415" s="69">
        <f t="shared" ca="1" si="119"/>
        <v>0</v>
      </c>
      <c r="H415" s="34">
        <f t="shared" ca="1" si="120"/>
        <v>-270.91194904992193</v>
      </c>
      <c r="I415" s="34">
        <f t="shared" ca="1" si="121"/>
        <v>3029.088050950078</v>
      </c>
      <c r="J415" s="18">
        <f ca="1">SUM(INDIRECT(ADDRESS(ROW(F415),COLUMN(F415),4)):INDIRECT(ADDRESS(ROW(F415)+N$5-1,COLUMN(F415),4)))</f>
        <v>23300</v>
      </c>
      <c r="K415" s="18">
        <f t="shared" ca="1" si="122"/>
        <v>16350</v>
      </c>
      <c r="L415" s="18">
        <f t="shared" ca="1" si="132"/>
        <v>0</v>
      </c>
      <c r="M415" s="18">
        <f t="shared" ca="1" si="116"/>
        <v>0</v>
      </c>
      <c r="N415" s="34">
        <f t="shared" ca="1" si="123"/>
        <v>16904.839707869571</v>
      </c>
      <c r="P415" s="18">
        <f t="shared" ca="1" si="117"/>
        <v>270.91194904992193</v>
      </c>
      <c r="Q415" s="47">
        <f ca="1">SUM(L$15:L415)-SUM(M$15:M415)</f>
        <v>16350</v>
      </c>
      <c r="R415" s="47" t="str">
        <f t="shared" ca="1" si="118"/>
        <v>M418</v>
      </c>
      <c r="S415" s="40">
        <f t="shared" ca="1" si="124"/>
        <v>0</v>
      </c>
      <c r="T415" s="46">
        <f t="shared" ca="1" si="125"/>
        <v>35</v>
      </c>
      <c r="X415" s="74">
        <f t="shared" ca="1" si="126"/>
        <v>-0.27091194904992194</v>
      </c>
      <c r="Y415" s="75">
        <f t="shared" ca="1" si="127"/>
        <v>-0.27091194904992194</v>
      </c>
      <c r="Z415" s="74">
        <f t="shared" ca="1" si="128"/>
        <v>0.76268364846847714</v>
      </c>
      <c r="AA415" s="76">
        <f t="shared" ca="1" si="129"/>
        <v>-270.91194904992193</v>
      </c>
      <c r="AB415" s="76">
        <f t="shared" ca="1" si="130"/>
        <v>762.68364846847714</v>
      </c>
    </row>
    <row r="416" spans="1:28" x14ac:dyDescent="0.25">
      <c r="A416" s="2">
        <f t="shared" si="131"/>
        <v>12</v>
      </c>
      <c r="B416" s="16">
        <f ca="1">VLOOKUP(A416,PERIODS!$O$4:$P$33,2,FALSE)</f>
        <v>3.3000000000000002E-2</v>
      </c>
      <c r="C416" s="15"/>
      <c r="D416" s="18">
        <v>402</v>
      </c>
      <c r="E416" s="34">
        <f t="shared" ca="1" si="114"/>
        <v>16904.839707869571</v>
      </c>
      <c r="F416" s="34">
        <f t="shared" ca="1" si="115"/>
        <v>3300</v>
      </c>
      <c r="G416" s="69">
        <f t="shared" ca="1" si="119"/>
        <v>0</v>
      </c>
      <c r="H416" s="34">
        <f t="shared" ca="1" si="120"/>
        <v>-87.695334021971405</v>
      </c>
      <c r="I416" s="34">
        <f t="shared" ca="1" si="121"/>
        <v>3212.3046659780284</v>
      </c>
      <c r="J416" s="18">
        <f ca="1">SUM(INDIRECT(ADDRESS(ROW(F416),COLUMN(F416),4)):INDIRECT(ADDRESS(ROW(F416)+N$5-1,COLUMN(F416),4)))</f>
        <v>23500</v>
      </c>
      <c r="K416" s="18">
        <f t="shared" ca="1" si="122"/>
        <v>16350</v>
      </c>
      <c r="L416" s="18">
        <f t="shared" ca="1" si="132"/>
        <v>0</v>
      </c>
      <c r="M416" s="18">
        <f t="shared" ca="1" si="116"/>
        <v>0</v>
      </c>
      <c r="N416" s="34">
        <f t="shared" ca="1" si="123"/>
        <v>13692.535041891542</v>
      </c>
      <c r="P416" s="18">
        <f t="shared" ca="1" si="117"/>
        <v>87.695334021971405</v>
      </c>
      <c r="Q416" s="47">
        <f ca="1">SUM(L$15:L416)-SUM(M$15:M416)</f>
        <v>16350</v>
      </c>
      <c r="R416" s="47" t="str">
        <f t="shared" ca="1" si="118"/>
        <v>M419</v>
      </c>
      <c r="S416" s="40">
        <f t="shared" ca="1" si="124"/>
        <v>0</v>
      </c>
      <c r="T416" s="46">
        <f t="shared" ca="1" si="125"/>
        <v>64</v>
      </c>
      <c r="X416" s="74">
        <f t="shared" ca="1" si="126"/>
        <v>-8.7695334021971411E-2</v>
      </c>
      <c r="Y416" s="75">
        <f t="shared" ca="1" si="127"/>
        <v>-8.7695334021971411E-2</v>
      </c>
      <c r="Z416" s="74">
        <f t="shared" ca="1" si="128"/>
        <v>0.91603992041187354</v>
      </c>
      <c r="AA416" s="76">
        <f t="shared" ca="1" si="129"/>
        <v>-87.695334021971405</v>
      </c>
      <c r="AB416" s="76">
        <f t="shared" ca="1" si="130"/>
        <v>916.0399204118736</v>
      </c>
    </row>
    <row r="417" spans="1:28" x14ac:dyDescent="0.25">
      <c r="A417" s="2">
        <f t="shared" si="131"/>
        <v>13</v>
      </c>
      <c r="B417" s="16">
        <f ca="1">VLOOKUP(A417,PERIODS!$O$4:$P$33,2,FALSE)</f>
        <v>3.3000000000000002E-2</v>
      </c>
      <c r="C417" s="15"/>
      <c r="D417" s="18">
        <v>403</v>
      </c>
      <c r="E417" s="34">
        <f t="shared" ca="1" si="114"/>
        <v>13692.535041891542</v>
      </c>
      <c r="F417" s="34">
        <f t="shared" ca="1" si="115"/>
        <v>3300</v>
      </c>
      <c r="G417" s="69">
        <f t="shared" ca="1" si="119"/>
        <v>0</v>
      </c>
      <c r="H417" s="34">
        <f t="shared" ca="1" si="120"/>
        <v>-455.06295586470566</v>
      </c>
      <c r="I417" s="34">
        <f t="shared" ca="1" si="121"/>
        <v>2844.9370441352944</v>
      </c>
      <c r="J417" s="18">
        <f ca="1">SUM(INDIRECT(ADDRESS(ROW(F417),COLUMN(F417),4)):INDIRECT(ADDRESS(ROW(F417)+N$5-1,COLUMN(F417),4)))</f>
        <v>23700</v>
      </c>
      <c r="K417" s="18">
        <f t="shared" ca="1" si="122"/>
        <v>0</v>
      </c>
      <c r="L417" s="18">
        <f t="shared" ca="1" si="132"/>
        <v>0</v>
      </c>
      <c r="M417" s="18">
        <f t="shared" ca="1" si="116"/>
        <v>16350</v>
      </c>
      <c r="N417" s="34">
        <f t="shared" ca="1" si="123"/>
        <v>27197.597997756246</v>
      </c>
      <c r="P417" s="18">
        <f t="shared" ca="1" si="117"/>
        <v>455.06295586470566</v>
      </c>
      <c r="Q417" s="47">
        <f ca="1">SUM(L$15:L417)-SUM(M$15:M417)</f>
        <v>0</v>
      </c>
      <c r="R417" s="47" t="str">
        <f t="shared" ca="1" si="118"/>
        <v>M420</v>
      </c>
      <c r="S417" s="40">
        <f t="shared" ca="1" si="124"/>
        <v>0</v>
      </c>
      <c r="T417" s="46">
        <f t="shared" ca="1" si="125"/>
        <v>9</v>
      </c>
      <c r="X417" s="74">
        <f t="shared" ca="1" si="126"/>
        <v>-0.45506295586470563</v>
      </c>
      <c r="Y417" s="75">
        <f t="shared" ca="1" si="127"/>
        <v>-0.45506295586470563</v>
      </c>
      <c r="Z417" s="74">
        <f t="shared" ca="1" si="128"/>
        <v>0.63440802698506737</v>
      </c>
      <c r="AA417" s="76">
        <f t="shared" ca="1" si="129"/>
        <v>-455.06295586470566</v>
      </c>
      <c r="AB417" s="76">
        <f t="shared" ca="1" si="130"/>
        <v>634.40802698506741</v>
      </c>
    </row>
    <row r="418" spans="1:28" x14ac:dyDescent="0.25">
      <c r="A418" s="2">
        <f t="shared" si="131"/>
        <v>14</v>
      </c>
      <c r="B418" s="16">
        <f ca="1">VLOOKUP(A418,PERIODS!$O$4:$P$33,2,FALSE)</f>
        <v>3.3000000000000002E-2</v>
      </c>
      <c r="C418" s="15"/>
      <c r="D418" s="18">
        <v>404</v>
      </c>
      <c r="E418" s="34">
        <f t="shared" ref="E418:E481" ca="1" si="133">N417</f>
        <v>27197.597997756246</v>
      </c>
      <c r="F418" s="34">
        <f t="shared" ca="1" si="115"/>
        <v>3300</v>
      </c>
      <c r="G418" s="69">
        <f t="shared" ca="1" si="119"/>
        <v>0</v>
      </c>
      <c r="H418" s="34">
        <f t="shared" ca="1" si="120"/>
        <v>-223.09927439035198</v>
      </c>
      <c r="I418" s="34">
        <f t="shared" ca="1" si="121"/>
        <v>3076.9007256096479</v>
      </c>
      <c r="J418" s="18">
        <f ca="1">SUM(INDIRECT(ADDRESS(ROW(F418),COLUMN(F418),4)):INDIRECT(ADDRESS(ROW(F418)+N$5-1,COLUMN(F418),4)))</f>
        <v>23900</v>
      </c>
      <c r="K418" s="18">
        <f t="shared" ca="1" si="122"/>
        <v>0</v>
      </c>
      <c r="L418" s="18">
        <f t="shared" ca="1" si="132"/>
        <v>0</v>
      </c>
      <c r="M418" s="18">
        <f t="shared" ca="1" si="116"/>
        <v>0</v>
      </c>
      <c r="N418" s="34">
        <f t="shared" ca="1" si="123"/>
        <v>24120.697272146597</v>
      </c>
      <c r="P418" s="18">
        <f t="shared" ca="1" si="117"/>
        <v>223.09927439035198</v>
      </c>
      <c r="Q418" s="47">
        <f ca="1">SUM(L$15:L418)-SUM(M$15:M418)</f>
        <v>0</v>
      </c>
      <c r="R418" s="47" t="str">
        <f t="shared" ca="1" si="118"/>
        <v>M421</v>
      </c>
      <c r="S418" s="40">
        <f t="shared" ca="1" si="124"/>
        <v>0</v>
      </c>
      <c r="T418" s="46">
        <f t="shared" ca="1" si="125"/>
        <v>47</v>
      </c>
      <c r="X418" s="74">
        <f t="shared" ca="1" si="126"/>
        <v>-0.22309927439035199</v>
      </c>
      <c r="Y418" s="75">
        <f t="shared" ca="1" si="127"/>
        <v>-0.22309927439035199</v>
      </c>
      <c r="Z418" s="74">
        <f t="shared" ca="1" si="128"/>
        <v>0.80003542232327618</v>
      </c>
      <c r="AA418" s="76">
        <f t="shared" ca="1" si="129"/>
        <v>-223.09927439035198</v>
      </c>
      <c r="AB418" s="76">
        <f t="shared" ca="1" si="130"/>
        <v>800.03542232327618</v>
      </c>
    </row>
    <row r="419" spans="1:28" x14ac:dyDescent="0.25">
      <c r="A419" s="2">
        <f t="shared" si="131"/>
        <v>15</v>
      </c>
      <c r="B419" s="16">
        <f ca="1">VLOOKUP(A419,PERIODS!$O$4:$P$33,2,FALSE)</f>
        <v>3.3000000000000002E-2</v>
      </c>
      <c r="C419" s="15"/>
      <c r="D419" s="18">
        <v>405</v>
      </c>
      <c r="E419" s="34">
        <f t="shared" ca="1" si="133"/>
        <v>24120.697272146597</v>
      </c>
      <c r="F419" s="34">
        <f t="shared" ca="1" si="115"/>
        <v>3300</v>
      </c>
      <c r="G419" s="69">
        <f t="shared" ca="1" si="119"/>
        <v>0</v>
      </c>
      <c r="H419" s="34">
        <f t="shared" ca="1" si="120"/>
        <v>-1428.2481395307354</v>
      </c>
      <c r="I419" s="34">
        <f t="shared" ca="1" si="121"/>
        <v>1871.7518604692646</v>
      </c>
      <c r="J419" s="18">
        <f ca="1">SUM(INDIRECT(ADDRESS(ROW(F419),COLUMN(F419),4)):INDIRECT(ADDRESS(ROW(F419)+N$5-1,COLUMN(F419),4)))</f>
        <v>24100</v>
      </c>
      <c r="K419" s="18">
        <f t="shared" ca="1" si="122"/>
        <v>0</v>
      </c>
      <c r="L419" s="18">
        <f t="shared" ca="1" si="132"/>
        <v>0</v>
      </c>
      <c r="M419" s="18">
        <f t="shared" ca="1" si="116"/>
        <v>0</v>
      </c>
      <c r="N419" s="34">
        <f t="shared" ca="1" si="123"/>
        <v>22248.945411677334</v>
      </c>
      <c r="P419" s="18">
        <f t="shared" ca="1" si="117"/>
        <v>1428.2481395307354</v>
      </c>
      <c r="Q419" s="47">
        <f ca="1">SUM(L$15:L419)-SUM(M$15:M419)</f>
        <v>0</v>
      </c>
      <c r="R419" s="47" t="str">
        <f t="shared" ca="1" si="118"/>
        <v>M422</v>
      </c>
      <c r="S419" s="40">
        <f t="shared" ca="1" si="124"/>
        <v>0</v>
      </c>
      <c r="T419" s="46">
        <f t="shared" ca="1" si="125"/>
        <v>6</v>
      </c>
      <c r="X419" s="74">
        <f t="shared" ca="1" si="126"/>
        <v>-1.4282481395307354</v>
      </c>
      <c r="Y419" s="75">
        <f t="shared" ca="1" si="127"/>
        <v>-1.4282481395307354</v>
      </c>
      <c r="Z419" s="74">
        <f t="shared" ca="1" si="128"/>
        <v>0.23972852552045823</v>
      </c>
      <c r="AA419" s="76">
        <f t="shared" ca="1" si="129"/>
        <v>-1428.2481395307354</v>
      </c>
      <c r="AB419" s="76">
        <f t="shared" ca="1" si="130"/>
        <v>239.72852552045822</v>
      </c>
    </row>
    <row r="420" spans="1:28" x14ac:dyDescent="0.25">
      <c r="A420" s="2">
        <f t="shared" si="131"/>
        <v>16</v>
      </c>
      <c r="B420" s="16">
        <f ca="1">VLOOKUP(A420,PERIODS!$O$4:$P$33,2,FALSE)</f>
        <v>3.3000000000000002E-2</v>
      </c>
      <c r="C420" s="15"/>
      <c r="D420" s="18">
        <v>406</v>
      </c>
      <c r="E420" s="34">
        <f t="shared" ca="1" si="133"/>
        <v>22248.945411677334</v>
      </c>
      <c r="F420" s="34">
        <f t="shared" ca="1" si="115"/>
        <v>3300</v>
      </c>
      <c r="G420" s="69">
        <f t="shared" ca="1" si="119"/>
        <v>0</v>
      </c>
      <c r="H420" s="34">
        <f t="shared" ca="1" si="120"/>
        <v>-829.96207116356959</v>
      </c>
      <c r="I420" s="34">
        <f t="shared" ca="1" si="121"/>
        <v>2470.0379288364302</v>
      </c>
      <c r="J420" s="18">
        <f ca="1">SUM(INDIRECT(ADDRESS(ROW(F420),COLUMN(F420),4)):INDIRECT(ADDRESS(ROW(F420)+N$5-1,COLUMN(F420),4)))</f>
        <v>24300</v>
      </c>
      <c r="K420" s="18">
        <f t="shared" ca="1" si="122"/>
        <v>16350</v>
      </c>
      <c r="L420" s="18">
        <f t="shared" ca="1" si="132"/>
        <v>16350</v>
      </c>
      <c r="M420" s="18">
        <f t="shared" ca="1" si="116"/>
        <v>0</v>
      </c>
      <c r="N420" s="34">
        <f t="shared" ca="1" si="123"/>
        <v>19778.907482840903</v>
      </c>
      <c r="P420" s="18">
        <f t="shared" ca="1" si="117"/>
        <v>829.96207116356959</v>
      </c>
      <c r="Q420" s="47">
        <f ca="1">SUM(L$15:L420)-SUM(M$15:M420)</f>
        <v>16350</v>
      </c>
      <c r="R420" s="47" t="str">
        <f t="shared" ca="1" si="118"/>
        <v>M423</v>
      </c>
      <c r="S420" s="40">
        <f t="shared" ca="1" si="124"/>
        <v>0</v>
      </c>
      <c r="T420" s="46">
        <f t="shared" ca="1" si="125"/>
        <v>21</v>
      </c>
      <c r="X420" s="74">
        <f t="shared" ca="1" si="126"/>
        <v>-0.82996207116356957</v>
      </c>
      <c r="Y420" s="75">
        <f t="shared" ca="1" si="127"/>
        <v>-0.82996207116356957</v>
      </c>
      <c r="Z420" s="74">
        <f t="shared" ca="1" si="128"/>
        <v>0.43606582547724559</v>
      </c>
      <c r="AA420" s="76">
        <f t="shared" ca="1" si="129"/>
        <v>-829.96207116356959</v>
      </c>
      <c r="AB420" s="76">
        <f t="shared" ca="1" si="130"/>
        <v>436.0658254772456</v>
      </c>
    </row>
    <row r="421" spans="1:28" x14ac:dyDescent="0.25">
      <c r="A421" s="2">
        <f t="shared" si="131"/>
        <v>17</v>
      </c>
      <c r="B421" s="16">
        <f ca="1">VLOOKUP(A421,PERIODS!$O$4:$P$33,2,FALSE)</f>
        <v>3.5000000000000003E-2</v>
      </c>
      <c r="C421" s="15"/>
      <c r="D421" s="18">
        <v>407</v>
      </c>
      <c r="E421" s="34">
        <f t="shared" ca="1" si="133"/>
        <v>19778.907482840903</v>
      </c>
      <c r="F421" s="34">
        <f t="shared" ca="1" si="115"/>
        <v>3500.0000000000005</v>
      </c>
      <c r="G421" s="69">
        <f t="shared" ca="1" si="119"/>
        <v>0</v>
      </c>
      <c r="H421" s="34">
        <f t="shared" ca="1" si="120"/>
        <v>-1192.2845822596958</v>
      </c>
      <c r="I421" s="34">
        <f t="shared" ca="1" si="121"/>
        <v>2307.7154177403045</v>
      </c>
      <c r="J421" s="18">
        <f ca="1">SUM(INDIRECT(ADDRESS(ROW(F421),COLUMN(F421),4)):INDIRECT(ADDRESS(ROW(F421)+N$5-1,COLUMN(F421),4)))</f>
        <v>24500.000000000004</v>
      </c>
      <c r="K421" s="18">
        <f t="shared" ca="1" si="122"/>
        <v>16350</v>
      </c>
      <c r="L421" s="18">
        <f t="shared" ca="1" si="132"/>
        <v>0</v>
      </c>
      <c r="M421" s="18">
        <f t="shared" ca="1" si="116"/>
        <v>0</v>
      </c>
      <c r="N421" s="34">
        <f t="shared" ca="1" si="123"/>
        <v>17471.1920651006</v>
      </c>
      <c r="P421" s="18">
        <f t="shared" ca="1" si="117"/>
        <v>1192.2845822596958</v>
      </c>
      <c r="Q421" s="47">
        <f ca="1">SUM(L$15:L421)-SUM(M$15:M421)</f>
        <v>16350</v>
      </c>
      <c r="R421" s="47" t="str">
        <f t="shared" ca="1" si="118"/>
        <v>M424</v>
      </c>
      <c r="S421" s="40">
        <f t="shared" ca="1" si="124"/>
        <v>0</v>
      </c>
      <c r="T421" s="46">
        <f t="shared" ca="1" si="125"/>
        <v>39</v>
      </c>
      <c r="X421" s="74">
        <f t="shared" ca="1" si="126"/>
        <v>-1.1922845822596957</v>
      </c>
      <c r="Y421" s="75">
        <f t="shared" ca="1" si="127"/>
        <v>-1.1922845822596957</v>
      </c>
      <c r="Z421" s="74">
        <f t="shared" ca="1" si="128"/>
        <v>0.30352703887302429</v>
      </c>
      <c r="AA421" s="76">
        <f t="shared" ca="1" si="129"/>
        <v>-1192.2845822596958</v>
      </c>
      <c r="AB421" s="76">
        <f t="shared" ca="1" si="130"/>
        <v>303.52703887302431</v>
      </c>
    </row>
    <row r="422" spans="1:28" x14ac:dyDescent="0.25">
      <c r="A422" s="2">
        <f t="shared" si="131"/>
        <v>18</v>
      </c>
      <c r="B422" s="16">
        <f ca="1">VLOOKUP(A422,PERIODS!$O$4:$P$33,2,FALSE)</f>
        <v>3.5000000000000003E-2</v>
      </c>
      <c r="C422" s="15"/>
      <c r="D422" s="18">
        <v>408</v>
      </c>
      <c r="E422" s="34">
        <f t="shared" ca="1" si="133"/>
        <v>17471.1920651006</v>
      </c>
      <c r="F422" s="34">
        <f t="shared" ca="1" si="115"/>
        <v>3500.0000000000005</v>
      </c>
      <c r="G422" s="69">
        <f t="shared" ca="1" si="119"/>
        <v>0</v>
      </c>
      <c r="H422" s="34">
        <f t="shared" ca="1" si="120"/>
        <v>639.32833283291711</v>
      </c>
      <c r="I422" s="34">
        <f t="shared" ca="1" si="121"/>
        <v>4139.328332832918</v>
      </c>
      <c r="J422" s="18">
        <f ca="1">SUM(INDIRECT(ADDRESS(ROW(F422),COLUMN(F422),4)):INDIRECT(ADDRESS(ROW(F422)+N$5-1,COLUMN(F422),4)))</f>
        <v>24500.000000000004</v>
      </c>
      <c r="K422" s="18">
        <f t="shared" ca="1" si="122"/>
        <v>16350</v>
      </c>
      <c r="L422" s="18">
        <f t="shared" ca="1" si="132"/>
        <v>0</v>
      </c>
      <c r="M422" s="18">
        <f t="shared" ca="1" si="116"/>
        <v>0</v>
      </c>
      <c r="N422" s="34">
        <f t="shared" ca="1" si="123"/>
        <v>13331.863732267682</v>
      </c>
      <c r="P422" s="18">
        <f t="shared" ca="1" si="117"/>
        <v>639.32833283291711</v>
      </c>
      <c r="Q422" s="47">
        <f ca="1">SUM(L$15:L422)-SUM(M$15:M422)</f>
        <v>16350</v>
      </c>
      <c r="R422" s="47" t="str">
        <f t="shared" ca="1" si="118"/>
        <v>M425</v>
      </c>
      <c r="S422" s="40">
        <f t="shared" ca="1" si="124"/>
        <v>0</v>
      </c>
      <c r="T422" s="46">
        <f t="shared" ca="1" si="125"/>
        <v>21</v>
      </c>
      <c r="X422" s="74">
        <f t="shared" ca="1" si="126"/>
        <v>0.63932833283291712</v>
      </c>
      <c r="Y422" s="75">
        <f t="shared" ca="1" si="127"/>
        <v>0.63932833283291712</v>
      </c>
      <c r="Z422" s="74">
        <f t="shared" ca="1" si="128"/>
        <v>1.895207503055703</v>
      </c>
      <c r="AA422" s="76">
        <f t="shared" ca="1" si="129"/>
        <v>639.32833283291711</v>
      </c>
      <c r="AB422" s="76">
        <f t="shared" ca="1" si="130"/>
        <v>1895.207503055703</v>
      </c>
    </row>
    <row r="423" spans="1:28" x14ac:dyDescent="0.25">
      <c r="A423" s="2">
        <f t="shared" si="131"/>
        <v>19</v>
      </c>
      <c r="B423" s="16">
        <f ca="1">VLOOKUP(A423,PERIODS!$O$4:$P$33,2,FALSE)</f>
        <v>3.5000000000000003E-2</v>
      </c>
      <c r="C423" s="15"/>
      <c r="D423" s="18">
        <v>409</v>
      </c>
      <c r="E423" s="34">
        <f t="shared" ca="1" si="133"/>
        <v>13331.863732267682</v>
      </c>
      <c r="F423" s="34">
        <f t="shared" ca="1" si="115"/>
        <v>3500.0000000000005</v>
      </c>
      <c r="G423" s="69">
        <f t="shared" ca="1" si="119"/>
        <v>0</v>
      </c>
      <c r="H423" s="34">
        <f t="shared" ca="1" si="120"/>
        <v>774.7173348898275</v>
      </c>
      <c r="I423" s="34">
        <f t="shared" ca="1" si="121"/>
        <v>4274.7173348898277</v>
      </c>
      <c r="J423" s="18">
        <f ca="1">SUM(INDIRECT(ADDRESS(ROW(F423),COLUMN(F423),4)):INDIRECT(ADDRESS(ROW(F423)+N$5-1,COLUMN(F423),4)))</f>
        <v>24500.000000000004</v>
      </c>
      <c r="K423" s="18">
        <f t="shared" ca="1" si="122"/>
        <v>0</v>
      </c>
      <c r="L423" s="18">
        <f t="shared" ca="1" si="132"/>
        <v>0</v>
      </c>
      <c r="M423" s="18">
        <f t="shared" ca="1" si="116"/>
        <v>16350</v>
      </c>
      <c r="N423" s="34">
        <f t="shared" ca="1" si="123"/>
        <v>25407.146397377855</v>
      </c>
      <c r="P423" s="18">
        <f t="shared" ca="1" si="117"/>
        <v>774.7173348898275</v>
      </c>
      <c r="Q423" s="47">
        <f ca="1">SUM(L$15:L423)-SUM(M$15:M423)</f>
        <v>0</v>
      </c>
      <c r="R423" s="47" t="str">
        <f t="shared" ca="1" si="118"/>
        <v>M426</v>
      </c>
      <c r="S423" s="40">
        <f t="shared" ca="1" si="124"/>
        <v>0</v>
      </c>
      <c r="T423" s="46">
        <f t="shared" ca="1" si="125"/>
        <v>73</v>
      </c>
      <c r="X423" s="74">
        <f t="shared" ca="1" si="126"/>
        <v>0.77471733488982752</v>
      </c>
      <c r="Y423" s="75">
        <f t="shared" ca="1" si="127"/>
        <v>0.77471733488982752</v>
      </c>
      <c r="Z423" s="74">
        <f t="shared" ca="1" si="128"/>
        <v>2.1699786632271856</v>
      </c>
      <c r="AA423" s="76">
        <f t="shared" ca="1" si="129"/>
        <v>774.7173348898275</v>
      </c>
      <c r="AB423" s="76">
        <f t="shared" ca="1" si="130"/>
        <v>2169.9786632271857</v>
      </c>
    </row>
    <row r="424" spans="1:28" x14ac:dyDescent="0.25">
      <c r="A424" s="2">
        <f t="shared" si="131"/>
        <v>20</v>
      </c>
      <c r="B424" s="16">
        <f ca="1">VLOOKUP(A424,PERIODS!$O$4:$P$33,2,FALSE)</f>
        <v>3.5000000000000003E-2</v>
      </c>
      <c r="C424" s="15"/>
      <c r="D424" s="18">
        <v>410</v>
      </c>
      <c r="E424" s="34">
        <f t="shared" ca="1" si="133"/>
        <v>25407.146397377855</v>
      </c>
      <c r="F424" s="34">
        <f t="shared" ca="1" si="115"/>
        <v>3500.0000000000005</v>
      </c>
      <c r="G424" s="69">
        <f t="shared" ca="1" si="119"/>
        <v>0</v>
      </c>
      <c r="H424" s="34">
        <f t="shared" ca="1" si="120"/>
        <v>1122.0821699372927</v>
      </c>
      <c r="I424" s="34">
        <f t="shared" ca="1" si="121"/>
        <v>4622.0821699372937</v>
      </c>
      <c r="J424" s="18">
        <f ca="1">SUM(INDIRECT(ADDRESS(ROW(F424),COLUMN(F424),4)):INDIRECT(ADDRESS(ROW(F424)+N$5-1,COLUMN(F424),4)))</f>
        <v>24500.000000000004</v>
      </c>
      <c r="K424" s="18">
        <f t="shared" ca="1" si="122"/>
        <v>0</v>
      </c>
      <c r="L424" s="18">
        <f t="shared" ca="1" si="132"/>
        <v>0</v>
      </c>
      <c r="M424" s="18">
        <f t="shared" ca="1" si="116"/>
        <v>0</v>
      </c>
      <c r="N424" s="34">
        <f t="shared" ca="1" si="123"/>
        <v>20785.064227440562</v>
      </c>
      <c r="P424" s="18">
        <f t="shared" ca="1" si="117"/>
        <v>1122.0821699372927</v>
      </c>
      <c r="Q424" s="47">
        <f ca="1">SUM(L$15:L424)-SUM(M$15:M424)</f>
        <v>0</v>
      </c>
      <c r="R424" s="47" t="str">
        <f t="shared" ca="1" si="118"/>
        <v>M427</v>
      </c>
      <c r="S424" s="40">
        <f t="shared" ca="1" si="124"/>
        <v>0</v>
      </c>
      <c r="T424" s="46">
        <f t="shared" ca="1" si="125"/>
        <v>87</v>
      </c>
      <c r="X424" s="74">
        <f t="shared" ca="1" si="126"/>
        <v>1.1220821699372927</v>
      </c>
      <c r="Y424" s="75">
        <f t="shared" ca="1" si="127"/>
        <v>1.1220821699372927</v>
      </c>
      <c r="Z424" s="74">
        <f t="shared" ca="1" si="128"/>
        <v>3.0712423989237667</v>
      </c>
      <c r="AA424" s="76">
        <f t="shared" ca="1" si="129"/>
        <v>1122.0821699372927</v>
      </c>
      <c r="AB424" s="76">
        <f t="shared" ca="1" si="130"/>
        <v>3071.2423989237668</v>
      </c>
    </row>
    <row r="425" spans="1:28" x14ac:dyDescent="0.25">
      <c r="A425" s="2">
        <f t="shared" si="131"/>
        <v>21</v>
      </c>
      <c r="B425" s="16">
        <f ca="1">VLOOKUP(A425,PERIODS!$O$4:$P$33,2,FALSE)</f>
        <v>3.5000000000000003E-2</v>
      </c>
      <c r="C425" s="15"/>
      <c r="D425" s="18">
        <v>411</v>
      </c>
      <c r="E425" s="34">
        <f t="shared" ca="1" si="133"/>
        <v>20785.064227440562</v>
      </c>
      <c r="F425" s="34">
        <f t="shared" ca="1" si="115"/>
        <v>3500.0000000000005</v>
      </c>
      <c r="G425" s="69">
        <f t="shared" ca="1" si="119"/>
        <v>0</v>
      </c>
      <c r="H425" s="34">
        <f t="shared" ca="1" si="120"/>
        <v>-811.92933923802593</v>
      </c>
      <c r="I425" s="34">
        <f t="shared" ca="1" si="121"/>
        <v>2688.0706607619745</v>
      </c>
      <c r="J425" s="18">
        <f ca="1">SUM(INDIRECT(ADDRESS(ROW(F425),COLUMN(F425),4)):INDIRECT(ADDRESS(ROW(F425)+N$5-1,COLUMN(F425),4)))</f>
        <v>24500.000000000004</v>
      </c>
      <c r="K425" s="18">
        <f t="shared" ca="1" si="122"/>
        <v>16350</v>
      </c>
      <c r="L425" s="18">
        <f t="shared" ca="1" si="132"/>
        <v>16350</v>
      </c>
      <c r="M425" s="18">
        <f t="shared" ca="1" si="116"/>
        <v>0</v>
      </c>
      <c r="N425" s="34">
        <f t="shared" ca="1" si="123"/>
        <v>18096.993566678586</v>
      </c>
      <c r="P425" s="18">
        <f t="shared" ca="1" si="117"/>
        <v>811.92933923802593</v>
      </c>
      <c r="Q425" s="47">
        <f ca="1">SUM(L$15:L425)-SUM(M$15:M425)</f>
        <v>16350</v>
      </c>
      <c r="R425" s="47" t="str">
        <f t="shared" ca="1" si="118"/>
        <v>M428</v>
      </c>
      <c r="S425" s="40">
        <f t="shared" ca="1" si="124"/>
        <v>0</v>
      </c>
      <c r="T425" s="46">
        <f t="shared" ca="1" si="125"/>
        <v>43</v>
      </c>
      <c r="X425" s="74">
        <f t="shared" ca="1" si="126"/>
        <v>-0.8119293392380259</v>
      </c>
      <c r="Y425" s="75">
        <f t="shared" ca="1" si="127"/>
        <v>-0.8119293392380259</v>
      </c>
      <c r="Z425" s="74">
        <f t="shared" ca="1" si="128"/>
        <v>0.44400061152689868</v>
      </c>
      <c r="AA425" s="76">
        <f t="shared" ca="1" si="129"/>
        <v>-811.92933923802593</v>
      </c>
      <c r="AB425" s="76">
        <f t="shared" ca="1" si="130"/>
        <v>444.00061152689869</v>
      </c>
    </row>
    <row r="426" spans="1:28" x14ac:dyDescent="0.25">
      <c r="A426" s="2">
        <f t="shared" si="131"/>
        <v>22</v>
      </c>
      <c r="B426" s="16">
        <f ca="1">VLOOKUP(A426,PERIODS!$O$4:$P$33,2,FALSE)</f>
        <v>3.5000000000000003E-2</v>
      </c>
      <c r="C426" s="15"/>
      <c r="D426" s="18">
        <v>412</v>
      </c>
      <c r="E426" s="34">
        <f t="shared" ca="1" si="133"/>
        <v>18096.993566678586</v>
      </c>
      <c r="F426" s="34">
        <f t="shared" ca="1" si="115"/>
        <v>3500.0000000000005</v>
      </c>
      <c r="G426" s="69">
        <f t="shared" ca="1" si="119"/>
        <v>0</v>
      </c>
      <c r="H426" s="34">
        <f t="shared" ca="1" si="120"/>
        <v>318.9469675955271</v>
      </c>
      <c r="I426" s="34">
        <f t="shared" ca="1" si="121"/>
        <v>3818.9469675955274</v>
      </c>
      <c r="J426" s="18">
        <f ca="1">SUM(INDIRECT(ADDRESS(ROW(F426),COLUMN(F426),4)):INDIRECT(ADDRESS(ROW(F426)+N$5-1,COLUMN(F426),4)))</f>
        <v>25000.000000000004</v>
      </c>
      <c r="K426" s="18">
        <f t="shared" ca="1" si="122"/>
        <v>16350</v>
      </c>
      <c r="L426" s="18">
        <f t="shared" ca="1" si="132"/>
        <v>0</v>
      </c>
      <c r="M426" s="18">
        <f t="shared" ca="1" si="116"/>
        <v>0</v>
      </c>
      <c r="N426" s="34">
        <f t="shared" ca="1" si="123"/>
        <v>14278.046599083058</v>
      </c>
      <c r="P426" s="18">
        <f t="shared" ca="1" si="117"/>
        <v>318.9469675955271</v>
      </c>
      <c r="Q426" s="47">
        <f ca="1">SUM(L$15:L426)-SUM(M$15:M426)</f>
        <v>16350</v>
      </c>
      <c r="R426" s="47" t="str">
        <f t="shared" ca="1" si="118"/>
        <v>M429</v>
      </c>
      <c r="S426" s="40">
        <f t="shared" ca="1" si="124"/>
        <v>0</v>
      </c>
      <c r="T426" s="46">
        <f t="shared" ca="1" si="125"/>
        <v>75</v>
      </c>
      <c r="X426" s="74">
        <f t="shared" ca="1" si="126"/>
        <v>0.3189469675955271</v>
      </c>
      <c r="Y426" s="75">
        <f t="shared" ca="1" si="127"/>
        <v>0.3189469675955271</v>
      </c>
      <c r="Z426" s="74">
        <f t="shared" ca="1" si="128"/>
        <v>1.3756783674398949</v>
      </c>
      <c r="AA426" s="76">
        <f t="shared" ca="1" si="129"/>
        <v>318.9469675955271</v>
      </c>
      <c r="AB426" s="76">
        <f t="shared" ca="1" si="130"/>
        <v>1375.6783674398948</v>
      </c>
    </row>
    <row r="427" spans="1:28" x14ac:dyDescent="0.25">
      <c r="A427" s="2">
        <f t="shared" si="131"/>
        <v>23</v>
      </c>
      <c r="B427" s="16">
        <f ca="1">VLOOKUP(A427,PERIODS!$O$4:$P$33,2,FALSE)</f>
        <v>3.5000000000000003E-2</v>
      </c>
      <c r="C427" s="15"/>
      <c r="D427" s="18">
        <v>413</v>
      </c>
      <c r="E427" s="34">
        <f t="shared" ca="1" si="133"/>
        <v>14278.046599083058</v>
      </c>
      <c r="F427" s="34">
        <f t="shared" ca="1" si="115"/>
        <v>3500.0000000000005</v>
      </c>
      <c r="G427" s="69">
        <f t="shared" ca="1" si="119"/>
        <v>0</v>
      </c>
      <c r="H427" s="34">
        <f t="shared" ca="1" si="120"/>
        <v>-594.226187726636</v>
      </c>
      <c r="I427" s="34">
        <f t="shared" ca="1" si="121"/>
        <v>2905.7738122733645</v>
      </c>
      <c r="J427" s="18">
        <f ca="1">SUM(INDIRECT(ADDRESS(ROW(F427),COLUMN(F427),4)):INDIRECT(ADDRESS(ROW(F427)+N$5-1,COLUMN(F427),4)))</f>
        <v>25500.000000000004</v>
      </c>
      <c r="K427" s="18">
        <f t="shared" ca="1" si="122"/>
        <v>16350</v>
      </c>
      <c r="L427" s="18">
        <f t="shared" ca="1" si="132"/>
        <v>0</v>
      </c>
      <c r="M427" s="18">
        <f t="shared" ca="1" si="116"/>
        <v>0</v>
      </c>
      <c r="N427" s="34">
        <f t="shared" ca="1" si="123"/>
        <v>11372.272786809694</v>
      </c>
      <c r="P427" s="18">
        <f t="shared" ca="1" si="117"/>
        <v>594.226187726636</v>
      </c>
      <c r="Q427" s="47">
        <f ca="1">SUM(L$15:L427)-SUM(M$15:M427)</f>
        <v>16350</v>
      </c>
      <c r="R427" s="47" t="str">
        <f t="shared" ca="1" si="118"/>
        <v>M430</v>
      </c>
      <c r="S427" s="40">
        <f t="shared" ca="1" si="124"/>
        <v>0</v>
      </c>
      <c r="T427" s="46">
        <f t="shared" ca="1" si="125"/>
        <v>0</v>
      </c>
      <c r="X427" s="74">
        <f t="shared" ca="1" si="126"/>
        <v>-0.59422618772663605</v>
      </c>
      <c r="Y427" s="75">
        <f t="shared" ca="1" si="127"/>
        <v>-0.59422618772663605</v>
      </c>
      <c r="Z427" s="74">
        <f t="shared" ca="1" si="128"/>
        <v>0.55198953692724417</v>
      </c>
      <c r="AA427" s="76">
        <f t="shared" ca="1" si="129"/>
        <v>-594.226187726636</v>
      </c>
      <c r="AB427" s="76">
        <f t="shared" ca="1" si="130"/>
        <v>551.98953692724422</v>
      </c>
    </row>
    <row r="428" spans="1:28" x14ac:dyDescent="0.25">
      <c r="A428" s="2">
        <f t="shared" si="131"/>
        <v>24</v>
      </c>
      <c r="B428" s="16">
        <f ca="1">VLOOKUP(A428,PERIODS!$O$4:$P$33,2,FALSE)</f>
        <v>3.5000000000000003E-2</v>
      </c>
      <c r="C428" s="15"/>
      <c r="D428" s="18">
        <v>414</v>
      </c>
      <c r="E428" s="34">
        <f t="shared" ca="1" si="133"/>
        <v>11372.272786809694</v>
      </c>
      <c r="F428" s="34">
        <f t="shared" ca="1" si="115"/>
        <v>3500.0000000000005</v>
      </c>
      <c r="G428" s="69">
        <f t="shared" ca="1" si="119"/>
        <v>0</v>
      </c>
      <c r="H428" s="34">
        <f t="shared" ca="1" si="120"/>
        <v>598.88657631691513</v>
      </c>
      <c r="I428" s="34">
        <f t="shared" ca="1" si="121"/>
        <v>4098.886576316916</v>
      </c>
      <c r="J428" s="18">
        <f ca="1">SUM(INDIRECT(ADDRESS(ROW(F428),COLUMN(F428),4)):INDIRECT(ADDRESS(ROW(F428)+N$5-1,COLUMN(F428),4)))</f>
        <v>26000</v>
      </c>
      <c r="K428" s="18">
        <f t="shared" ca="1" si="122"/>
        <v>0</v>
      </c>
      <c r="L428" s="18">
        <f t="shared" ca="1" si="132"/>
        <v>0</v>
      </c>
      <c r="M428" s="18">
        <f t="shared" ca="1" si="116"/>
        <v>16350</v>
      </c>
      <c r="N428" s="34">
        <f t="shared" ca="1" si="123"/>
        <v>23623.386210492776</v>
      </c>
      <c r="P428" s="18">
        <f t="shared" ca="1" si="117"/>
        <v>598.88657631691513</v>
      </c>
      <c r="Q428" s="47">
        <f ca="1">SUM(L$15:L428)-SUM(M$15:M428)</f>
        <v>0</v>
      </c>
      <c r="R428" s="47" t="str">
        <f t="shared" ca="1" si="118"/>
        <v>M431</v>
      </c>
      <c r="S428" s="40">
        <f t="shared" ca="1" si="124"/>
        <v>0</v>
      </c>
      <c r="T428" s="46">
        <f t="shared" ca="1" si="125"/>
        <v>13</v>
      </c>
      <c r="X428" s="74">
        <f t="shared" ca="1" si="126"/>
        <v>0.59888657631691511</v>
      </c>
      <c r="Y428" s="75">
        <f t="shared" ca="1" si="127"/>
        <v>0.59888657631691511</v>
      </c>
      <c r="Z428" s="74">
        <f t="shared" ca="1" si="128"/>
        <v>1.8200911391972332</v>
      </c>
      <c r="AA428" s="76">
        <f t="shared" ca="1" si="129"/>
        <v>598.88657631691513</v>
      </c>
      <c r="AB428" s="76">
        <f t="shared" ca="1" si="130"/>
        <v>1820.0911391972331</v>
      </c>
    </row>
    <row r="429" spans="1:28" x14ac:dyDescent="0.25">
      <c r="A429" s="2">
        <f t="shared" si="131"/>
        <v>25</v>
      </c>
      <c r="B429" s="16">
        <f ca="1">VLOOKUP(A429,PERIODS!$O$4:$P$33,2,FALSE)</f>
        <v>3.5000000000000003E-2</v>
      </c>
      <c r="C429" s="15"/>
      <c r="D429" s="18">
        <v>415</v>
      </c>
      <c r="E429" s="34">
        <f t="shared" ca="1" si="133"/>
        <v>23623.386210492776</v>
      </c>
      <c r="F429" s="34">
        <f t="shared" ca="1" si="115"/>
        <v>3500.0000000000005</v>
      </c>
      <c r="G429" s="69">
        <f t="shared" ca="1" si="119"/>
        <v>0</v>
      </c>
      <c r="H429" s="34">
        <f t="shared" ca="1" si="120"/>
        <v>1696.8020888902602</v>
      </c>
      <c r="I429" s="34">
        <f t="shared" ca="1" si="121"/>
        <v>5196.8020888902611</v>
      </c>
      <c r="J429" s="18">
        <f ca="1">SUM(INDIRECT(ADDRESS(ROW(F429),COLUMN(F429),4)):INDIRECT(ADDRESS(ROW(F429)+N$5-1,COLUMN(F429),4)))</f>
        <v>24900</v>
      </c>
      <c r="K429" s="18">
        <f t="shared" ca="1" si="122"/>
        <v>16350</v>
      </c>
      <c r="L429" s="18">
        <f t="shared" ca="1" si="132"/>
        <v>16350</v>
      </c>
      <c r="M429" s="18">
        <f t="shared" ca="1" si="116"/>
        <v>0</v>
      </c>
      <c r="N429" s="34">
        <f t="shared" ca="1" si="123"/>
        <v>18426.584121602515</v>
      </c>
      <c r="P429" s="18">
        <f t="shared" ca="1" si="117"/>
        <v>1696.8020888902602</v>
      </c>
      <c r="Q429" s="47">
        <f ca="1">SUM(L$15:L429)-SUM(M$15:M429)</f>
        <v>16350</v>
      </c>
      <c r="R429" s="47" t="str">
        <f t="shared" ca="1" si="118"/>
        <v>M432</v>
      </c>
      <c r="S429" s="40">
        <f t="shared" ca="1" si="124"/>
        <v>0</v>
      </c>
      <c r="T429" s="46">
        <f t="shared" ca="1" si="125"/>
        <v>76</v>
      </c>
      <c r="X429" s="74">
        <f t="shared" ca="1" si="126"/>
        <v>1.6968020888902602</v>
      </c>
      <c r="Y429" s="75">
        <f t="shared" ca="1" si="127"/>
        <v>1.6968020888902602</v>
      </c>
      <c r="Z429" s="74">
        <f t="shared" ca="1" si="128"/>
        <v>5.4564701547686241</v>
      </c>
      <c r="AA429" s="76">
        <f t="shared" ca="1" si="129"/>
        <v>1696.8020888902602</v>
      </c>
      <c r="AB429" s="76">
        <f t="shared" ca="1" si="130"/>
        <v>5456.4701547686236</v>
      </c>
    </row>
    <row r="430" spans="1:28" x14ac:dyDescent="0.25">
      <c r="A430" s="2">
        <f t="shared" si="131"/>
        <v>26</v>
      </c>
      <c r="B430" s="16">
        <f ca="1">VLOOKUP(A430,PERIODS!$O$4:$P$33,2,FALSE)</f>
        <v>3.5000000000000003E-2</v>
      </c>
      <c r="C430" s="15"/>
      <c r="D430" s="18">
        <v>416</v>
      </c>
      <c r="E430" s="34">
        <f t="shared" ca="1" si="133"/>
        <v>18426.584121602515</v>
      </c>
      <c r="F430" s="34">
        <f t="shared" ca="1" si="115"/>
        <v>3500.0000000000005</v>
      </c>
      <c r="G430" s="69">
        <f t="shared" ca="1" si="119"/>
        <v>0</v>
      </c>
      <c r="H430" s="34">
        <f t="shared" ca="1" si="120"/>
        <v>-486.97783771283844</v>
      </c>
      <c r="I430" s="34">
        <f t="shared" ca="1" si="121"/>
        <v>3013.0221622871622</v>
      </c>
      <c r="J430" s="18">
        <f ca="1">SUM(INDIRECT(ADDRESS(ROW(F430),COLUMN(F430),4)):INDIRECT(ADDRESS(ROW(F430)+N$5-1,COLUMN(F430),4)))</f>
        <v>23900</v>
      </c>
      <c r="K430" s="18">
        <f t="shared" ca="1" si="122"/>
        <v>16350</v>
      </c>
      <c r="L430" s="18">
        <f t="shared" ca="1" si="132"/>
        <v>0</v>
      </c>
      <c r="M430" s="18">
        <f t="shared" ca="1" si="116"/>
        <v>0</v>
      </c>
      <c r="N430" s="34">
        <f t="shared" ca="1" si="123"/>
        <v>15413.561959315353</v>
      </c>
      <c r="P430" s="18">
        <f t="shared" ca="1" si="117"/>
        <v>486.97783771283844</v>
      </c>
      <c r="Q430" s="47">
        <f ca="1">SUM(L$15:L430)-SUM(M$15:M430)</f>
        <v>16350</v>
      </c>
      <c r="R430" s="47" t="str">
        <f t="shared" ca="1" si="118"/>
        <v>M433</v>
      </c>
      <c r="S430" s="40">
        <f t="shared" ca="1" si="124"/>
        <v>0</v>
      </c>
      <c r="T430" s="46">
        <f t="shared" ca="1" si="125"/>
        <v>21</v>
      </c>
      <c r="X430" s="74">
        <f t="shared" ca="1" si="126"/>
        <v>-0.48697783771283842</v>
      </c>
      <c r="Y430" s="75">
        <f t="shared" ca="1" si="127"/>
        <v>-0.48697783771283842</v>
      </c>
      <c r="Z430" s="74">
        <f t="shared" ca="1" si="128"/>
        <v>0.61448065109037031</v>
      </c>
      <c r="AA430" s="76">
        <f t="shared" ca="1" si="129"/>
        <v>-486.97783771283844</v>
      </c>
      <c r="AB430" s="76">
        <f t="shared" ca="1" si="130"/>
        <v>614.48065109037032</v>
      </c>
    </row>
    <row r="431" spans="1:28" x14ac:dyDescent="0.25">
      <c r="A431" s="2">
        <f t="shared" si="131"/>
        <v>27</v>
      </c>
      <c r="B431" s="16">
        <f ca="1">VLOOKUP(A431,PERIODS!$O$4:$P$33,2,FALSE)</f>
        <v>3.5000000000000003E-2</v>
      </c>
      <c r="C431" s="15"/>
      <c r="D431" s="18">
        <v>417</v>
      </c>
      <c r="E431" s="34">
        <f t="shared" ca="1" si="133"/>
        <v>15413.561959315353</v>
      </c>
      <c r="F431" s="34">
        <f t="shared" ca="1" si="115"/>
        <v>3500.0000000000005</v>
      </c>
      <c r="G431" s="69">
        <f t="shared" ca="1" si="119"/>
        <v>0</v>
      </c>
      <c r="H431" s="34">
        <f t="shared" ca="1" si="120"/>
        <v>850.9197038433756</v>
      </c>
      <c r="I431" s="34">
        <f t="shared" ca="1" si="121"/>
        <v>4350.9197038433758</v>
      </c>
      <c r="J431" s="18">
        <f ca="1">SUM(INDIRECT(ADDRESS(ROW(F431),COLUMN(F431),4)):INDIRECT(ADDRESS(ROW(F431)+N$5-1,COLUMN(F431),4)))</f>
        <v>22900</v>
      </c>
      <c r="K431" s="18">
        <f t="shared" ca="1" si="122"/>
        <v>16350</v>
      </c>
      <c r="L431" s="18">
        <f t="shared" ca="1" si="132"/>
        <v>0</v>
      </c>
      <c r="M431" s="18">
        <f t="shared" ca="1" si="116"/>
        <v>0</v>
      </c>
      <c r="N431" s="34">
        <f t="shared" ca="1" si="123"/>
        <v>11062.642255471977</v>
      </c>
      <c r="P431" s="18">
        <f t="shared" ca="1" si="117"/>
        <v>850.9197038433756</v>
      </c>
      <c r="Q431" s="47">
        <f ca="1">SUM(L$15:L431)-SUM(M$15:M431)</f>
        <v>16350</v>
      </c>
      <c r="R431" s="47" t="str">
        <f t="shared" ca="1" si="118"/>
        <v>M434</v>
      </c>
      <c r="S431" s="40">
        <f t="shared" ca="1" si="124"/>
        <v>0</v>
      </c>
      <c r="T431" s="46">
        <f t="shared" ca="1" si="125"/>
        <v>2</v>
      </c>
      <c r="X431" s="74">
        <f t="shared" ca="1" si="126"/>
        <v>0.85091970384337556</v>
      </c>
      <c r="Y431" s="75">
        <f t="shared" ca="1" si="127"/>
        <v>0.85091970384337556</v>
      </c>
      <c r="Z431" s="74">
        <f t="shared" ca="1" si="128"/>
        <v>2.3417996239324483</v>
      </c>
      <c r="AA431" s="76">
        <f t="shared" ca="1" si="129"/>
        <v>850.9197038433756</v>
      </c>
      <c r="AB431" s="76">
        <f t="shared" ca="1" si="130"/>
        <v>2341.7996239324484</v>
      </c>
    </row>
    <row r="432" spans="1:28" x14ac:dyDescent="0.25">
      <c r="A432" s="2">
        <f t="shared" si="131"/>
        <v>28</v>
      </c>
      <c r="B432" s="16">
        <f ca="1">VLOOKUP(A432,PERIODS!$O$4:$P$33,2,FALSE)</f>
        <v>0.04</v>
      </c>
      <c r="C432" s="15"/>
      <c r="D432" s="18">
        <v>418</v>
      </c>
      <c r="E432" s="34">
        <f t="shared" ca="1" si="133"/>
        <v>11062.642255471977</v>
      </c>
      <c r="F432" s="34">
        <f t="shared" ca="1" si="115"/>
        <v>4000</v>
      </c>
      <c r="G432" s="69">
        <f t="shared" ca="1" si="119"/>
        <v>0</v>
      </c>
      <c r="H432" s="34">
        <f t="shared" ca="1" si="120"/>
        <v>-224.25082908427666</v>
      </c>
      <c r="I432" s="34">
        <f t="shared" ca="1" si="121"/>
        <v>3775.7491709157234</v>
      </c>
      <c r="J432" s="18">
        <f ca="1">SUM(INDIRECT(ADDRESS(ROW(F432),COLUMN(F432),4)):INDIRECT(ADDRESS(ROW(F432)+N$5-1,COLUMN(F432),4)))</f>
        <v>21900</v>
      </c>
      <c r="K432" s="18">
        <f t="shared" ca="1" si="122"/>
        <v>0</v>
      </c>
      <c r="L432" s="18">
        <f t="shared" ca="1" si="132"/>
        <v>0</v>
      </c>
      <c r="M432" s="18">
        <f t="shared" ca="1" si="116"/>
        <v>16350</v>
      </c>
      <c r="N432" s="34">
        <f t="shared" ca="1" si="123"/>
        <v>23636.893084556254</v>
      </c>
      <c r="P432" s="18">
        <f t="shared" ca="1" si="117"/>
        <v>224.25082908427666</v>
      </c>
      <c r="Q432" s="47">
        <f ca="1">SUM(L$15:L432)-SUM(M$15:M432)</f>
        <v>0</v>
      </c>
      <c r="R432" s="47" t="str">
        <f t="shared" ca="1" si="118"/>
        <v>M435</v>
      </c>
      <c r="S432" s="40">
        <f t="shared" ca="1" si="124"/>
        <v>0</v>
      </c>
      <c r="T432" s="46">
        <f t="shared" ca="1" si="125"/>
        <v>0</v>
      </c>
      <c r="X432" s="74">
        <f t="shared" ca="1" si="126"/>
        <v>-0.22425082908427665</v>
      </c>
      <c r="Y432" s="75">
        <f t="shared" ca="1" si="127"/>
        <v>-0.22425082908427665</v>
      </c>
      <c r="Z432" s="74">
        <f t="shared" ca="1" si="128"/>
        <v>0.7991146680286082</v>
      </c>
      <c r="AA432" s="76">
        <f t="shared" ca="1" si="129"/>
        <v>-224.25082908427666</v>
      </c>
      <c r="AB432" s="76">
        <f t="shared" ca="1" si="130"/>
        <v>799.11466802860821</v>
      </c>
    </row>
    <row r="433" spans="1:28" x14ac:dyDescent="0.25">
      <c r="A433" s="2">
        <f t="shared" si="131"/>
        <v>29</v>
      </c>
      <c r="B433" s="16">
        <f ca="1">VLOOKUP(A433,PERIODS!$O$4:$P$33,2,FALSE)</f>
        <v>0.04</v>
      </c>
      <c r="C433" s="15"/>
      <c r="D433" s="18">
        <v>419</v>
      </c>
      <c r="E433" s="34">
        <f t="shared" ca="1" si="133"/>
        <v>23636.893084556254</v>
      </c>
      <c r="F433" s="34">
        <f t="shared" ca="1" si="115"/>
        <v>4000</v>
      </c>
      <c r="G433" s="69">
        <f t="shared" ca="1" si="119"/>
        <v>0</v>
      </c>
      <c r="H433" s="34">
        <f t="shared" ca="1" si="120"/>
        <v>72.146949403268636</v>
      </c>
      <c r="I433" s="34">
        <f t="shared" ca="1" si="121"/>
        <v>4072.1469494032685</v>
      </c>
      <c r="J433" s="18">
        <f ca="1">SUM(INDIRECT(ADDRESS(ROW(F433),COLUMN(F433),4)):INDIRECT(ADDRESS(ROW(F433)+N$5-1,COLUMN(F433),4)))</f>
        <v>21200</v>
      </c>
      <c r="K433" s="18">
        <f t="shared" ca="1" si="122"/>
        <v>0</v>
      </c>
      <c r="L433" s="18">
        <f t="shared" ca="1" si="132"/>
        <v>0</v>
      </c>
      <c r="M433" s="18">
        <f t="shared" ca="1" si="116"/>
        <v>0</v>
      </c>
      <c r="N433" s="34">
        <f t="shared" ca="1" si="123"/>
        <v>19564.746135152986</v>
      </c>
      <c r="P433" s="18">
        <f t="shared" ca="1" si="117"/>
        <v>72.146949403268636</v>
      </c>
      <c r="Q433" s="47">
        <f ca="1">SUM(L$15:L433)-SUM(M$15:M433)</f>
        <v>0</v>
      </c>
      <c r="R433" s="47" t="str">
        <f t="shared" ca="1" si="118"/>
        <v>M436</v>
      </c>
      <c r="S433" s="40">
        <f t="shared" ca="1" si="124"/>
        <v>0</v>
      </c>
      <c r="T433" s="46">
        <f t="shared" ca="1" si="125"/>
        <v>19</v>
      </c>
      <c r="X433" s="74">
        <f t="shared" ca="1" si="126"/>
        <v>7.2146949403268643E-2</v>
      </c>
      <c r="Y433" s="75">
        <f t="shared" ca="1" si="127"/>
        <v>7.2146949403268643E-2</v>
      </c>
      <c r="Z433" s="74">
        <f t="shared" ca="1" si="128"/>
        <v>1.0748132756290336</v>
      </c>
      <c r="AA433" s="76">
        <f t="shared" ca="1" si="129"/>
        <v>72.146949403268636</v>
      </c>
      <c r="AB433" s="76">
        <f t="shared" ca="1" si="130"/>
        <v>1074.8132756290336</v>
      </c>
    </row>
    <row r="434" spans="1:28" x14ac:dyDescent="0.25">
      <c r="A434" s="2">
        <f t="shared" si="131"/>
        <v>30</v>
      </c>
      <c r="B434" s="16">
        <f ca="1">VLOOKUP(A434,PERIODS!$O$4:$P$33,2,FALSE)</f>
        <v>0.04</v>
      </c>
      <c r="C434" s="15"/>
      <c r="D434" s="18">
        <v>420</v>
      </c>
      <c r="E434" s="34">
        <f t="shared" ca="1" si="133"/>
        <v>19564.746135152986</v>
      </c>
      <c r="F434" s="34">
        <f t="shared" ca="1" si="115"/>
        <v>4000</v>
      </c>
      <c r="G434" s="69">
        <f t="shared" ca="1" si="119"/>
        <v>0</v>
      </c>
      <c r="H434" s="34">
        <f t="shared" ca="1" si="120"/>
        <v>-1172.378879355831</v>
      </c>
      <c r="I434" s="34">
        <f t="shared" ca="1" si="121"/>
        <v>2827.621120644169</v>
      </c>
      <c r="J434" s="18">
        <f ca="1">SUM(INDIRECT(ADDRESS(ROW(F434),COLUMN(F434),4)):INDIRECT(ADDRESS(ROW(F434)+N$5-1,COLUMN(F434),4)))</f>
        <v>20500</v>
      </c>
      <c r="K434" s="18">
        <f t="shared" ca="1" si="122"/>
        <v>16350</v>
      </c>
      <c r="L434" s="18">
        <f t="shared" ca="1" si="132"/>
        <v>16350</v>
      </c>
      <c r="M434" s="18">
        <f t="shared" ca="1" si="116"/>
        <v>0</v>
      </c>
      <c r="N434" s="34">
        <f t="shared" ca="1" si="123"/>
        <v>16737.125014508816</v>
      </c>
      <c r="P434" s="18">
        <f t="shared" ca="1" si="117"/>
        <v>1172.378879355831</v>
      </c>
      <c r="Q434" s="47">
        <f ca="1">SUM(L$15:L434)-SUM(M$15:M434)</f>
        <v>16350</v>
      </c>
      <c r="R434" s="47" t="str">
        <f t="shared" ca="1" si="118"/>
        <v>M437</v>
      </c>
      <c r="S434" s="40">
        <f t="shared" ca="1" si="124"/>
        <v>0</v>
      </c>
      <c r="T434" s="46">
        <f t="shared" ca="1" si="125"/>
        <v>96</v>
      </c>
      <c r="X434" s="74">
        <f t="shared" ca="1" si="126"/>
        <v>-1.172378879355831</v>
      </c>
      <c r="Y434" s="75">
        <f t="shared" ca="1" si="127"/>
        <v>-1.172378879355831</v>
      </c>
      <c r="Z434" s="74">
        <f t="shared" ca="1" si="128"/>
        <v>0.30962949325387384</v>
      </c>
      <c r="AA434" s="76">
        <f t="shared" ca="1" si="129"/>
        <v>-1172.378879355831</v>
      </c>
      <c r="AB434" s="76">
        <f t="shared" ca="1" si="130"/>
        <v>309.62949325387382</v>
      </c>
    </row>
    <row r="435" spans="1:28" x14ac:dyDescent="0.25">
      <c r="A435" s="2">
        <f t="shared" si="131"/>
        <v>1</v>
      </c>
      <c r="B435" s="16">
        <f ca="1">VLOOKUP(A435,PERIODS!$O$4:$P$33,2,FALSE)</f>
        <v>2.4E-2</v>
      </c>
      <c r="C435" s="15"/>
      <c r="D435" s="18">
        <v>421</v>
      </c>
      <c r="E435" s="34">
        <f t="shared" ca="1" si="133"/>
        <v>16737.125014508816</v>
      </c>
      <c r="F435" s="34">
        <f t="shared" ca="1" si="115"/>
        <v>2400</v>
      </c>
      <c r="G435" s="69">
        <f t="shared" ca="1" si="119"/>
        <v>0</v>
      </c>
      <c r="H435" s="34">
        <f t="shared" ca="1" si="120"/>
        <v>-1235.3947314973148</v>
      </c>
      <c r="I435" s="34">
        <f t="shared" ca="1" si="121"/>
        <v>1164.6052685026852</v>
      </c>
      <c r="J435" s="18">
        <f ca="1">SUM(INDIRECT(ADDRESS(ROW(F435),COLUMN(F435),4)):INDIRECT(ADDRESS(ROW(F435)+N$5-1,COLUMN(F435),4)))</f>
        <v>19800</v>
      </c>
      <c r="K435" s="18">
        <f t="shared" ca="1" si="122"/>
        <v>16350</v>
      </c>
      <c r="L435" s="18">
        <f t="shared" ca="1" si="132"/>
        <v>0</v>
      </c>
      <c r="M435" s="18">
        <f t="shared" ca="1" si="116"/>
        <v>0</v>
      </c>
      <c r="N435" s="34">
        <f t="shared" ca="1" si="123"/>
        <v>15572.519746006132</v>
      </c>
      <c r="P435" s="18">
        <f t="shared" ca="1" si="117"/>
        <v>1235.3947314973148</v>
      </c>
      <c r="Q435" s="47">
        <f ca="1">SUM(L$15:L435)-SUM(M$15:M435)</f>
        <v>16350</v>
      </c>
      <c r="R435" s="47" t="str">
        <f t="shared" ca="1" si="118"/>
        <v>M438</v>
      </c>
      <c r="S435" s="40">
        <f t="shared" ca="1" si="124"/>
        <v>0</v>
      </c>
      <c r="T435" s="46">
        <f t="shared" ca="1" si="125"/>
        <v>16</v>
      </c>
      <c r="X435" s="74">
        <f t="shared" ca="1" si="126"/>
        <v>-1.2353947314973148</v>
      </c>
      <c r="Y435" s="75">
        <f t="shared" ca="1" si="127"/>
        <v>-1.2353947314973148</v>
      </c>
      <c r="Z435" s="74">
        <f t="shared" ca="1" si="128"/>
        <v>0.29071998338156185</v>
      </c>
      <c r="AA435" s="76">
        <f t="shared" ca="1" si="129"/>
        <v>-1235.3947314973148</v>
      </c>
      <c r="AB435" s="76">
        <f t="shared" ca="1" si="130"/>
        <v>290.71998338156186</v>
      </c>
    </row>
    <row r="436" spans="1:28" x14ac:dyDescent="0.25">
      <c r="A436" s="2">
        <f t="shared" si="131"/>
        <v>2</v>
      </c>
      <c r="B436" s="16">
        <f ca="1">VLOOKUP(A436,PERIODS!$O$4:$P$33,2,FALSE)</f>
        <v>2.5000000000000001E-2</v>
      </c>
      <c r="C436" s="15"/>
      <c r="D436" s="18">
        <v>422</v>
      </c>
      <c r="E436" s="34">
        <f t="shared" ca="1" si="133"/>
        <v>15572.519746006132</v>
      </c>
      <c r="F436" s="34">
        <f t="shared" ca="1" si="115"/>
        <v>2500</v>
      </c>
      <c r="G436" s="69">
        <f t="shared" ca="1" si="119"/>
        <v>0</v>
      </c>
      <c r="H436" s="34">
        <f t="shared" ca="1" si="120"/>
        <v>291.46631453160091</v>
      </c>
      <c r="I436" s="34">
        <f t="shared" ca="1" si="121"/>
        <v>2791.4663145316008</v>
      </c>
      <c r="J436" s="18">
        <f ca="1">SUM(INDIRECT(ADDRESS(ROW(F436),COLUMN(F436),4)):INDIRECT(ADDRESS(ROW(F436)+N$5-1,COLUMN(F436),4)))</f>
        <v>20700</v>
      </c>
      <c r="K436" s="18">
        <f t="shared" ca="1" si="122"/>
        <v>16350</v>
      </c>
      <c r="L436" s="18">
        <f t="shared" ca="1" si="132"/>
        <v>0</v>
      </c>
      <c r="M436" s="18">
        <f t="shared" ca="1" si="116"/>
        <v>0</v>
      </c>
      <c r="N436" s="34">
        <f t="shared" ca="1" si="123"/>
        <v>12781.053431474531</v>
      </c>
      <c r="P436" s="18">
        <f t="shared" ca="1" si="117"/>
        <v>291.46631453160091</v>
      </c>
      <c r="Q436" s="47">
        <f ca="1">SUM(L$15:L436)-SUM(M$15:M436)</f>
        <v>16350</v>
      </c>
      <c r="R436" s="47" t="str">
        <f t="shared" ca="1" si="118"/>
        <v>M439</v>
      </c>
      <c r="S436" s="40">
        <f t="shared" ca="1" si="124"/>
        <v>0</v>
      </c>
      <c r="T436" s="46">
        <f t="shared" ca="1" si="125"/>
        <v>65</v>
      </c>
      <c r="X436" s="74">
        <f t="shared" ca="1" si="126"/>
        <v>0.29146631453160093</v>
      </c>
      <c r="Y436" s="75">
        <f t="shared" ca="1" si="127"/>
        <v>0.29146631453160093</v>
      </c>
      <c r="Z436" s="74">
        <f t="shared" ca="1" si="128"/>
        <v>1.3383885484859506</v>
      </c>
      <c r="AA436" s="76">
        <f t="shared" ca="1" si="129"/>
        <v>291.46631453160091</v>
      </c>
      <c r="AB436" s="76">
        <f t="shared" ca="1" si="130"/>
        <v>1338.3885484859507</v>
      </c>
    </row>
    <row r="437" spans="1:28" x14ac:dyDescent="0.25">
      <c r="A437" s="2">
        <f t="shared" si="131"/>
        <v>3</v>
      </c>
      <c r="B437" s="16">
        <f ca="1">VLOOKUP(A437,PERIODS!$O$4:$P$33,2,FALSE)</f>
        <v>2.5000000000000001E-2</v>
      </c>
      <c r="C437" s="15"/>
      <c r="D437" s="18">
        <v>423</v>
      </c>
      <c r="E437" s="34">
        <f t="shared" ca="1" si="133"/>
        <v>12781.053431474531</v>
      </c>
      <c r="F437" s="34">
        <f t="shared" ca="1" si="115"/>
        <v>2500</v>
      </c>
      <c r="G437" s="69">
        <f t="shared" ca="1" si="119"/>
        <v>0</v>
      </c>
      <c r="H437" s="34">
        <f t="shared" ca="1" si="120"/>
        <v>884.30036273933115</v>
      </c>
      <c r="I437" s="34">
        <f t="shared" ca="1" si="121"/>
        <v>3384.3003627393309</v>
      </c>
      <c r="J437" s="18">
        <f ca="1">SUM(INDIRECT(ADDRESS(ROW(F437),COLUMN(F437),4)):INDIRECT(ADDRESS(ROW(F437)+N$5-1,COLUMN(F437),4)))</f>
        <v>21500</v>
      </c>
      <c r="K437" s="18">
        <f t="shared" ca="1" si="122"/>
        <v>0</v>
      </c>
      <c r="L437" s="18">
        <f t="shared" ca="1" si="132"/>
        <v>0</v>
      </c>
      <c r="M437" s="18">
        <f t="shared" ca="1" si="116"/>
        <v>16350</v>
      </c>
      <c r="N437" s="34">
        <f t="shared" ca="1" si="123"/>
        <v>25746.753068735201</v>
      </c>
      <c r="P437" s="18">
        <f t="shared" ca="1" si="117"/>
        <v>884.30036273933115</v>
      </c>
      <c r="Q437" s="47">
        <f ca="1">SUM(L$15:L437)-SUM(M$15:M437)</f>
        <v>0</v>
      </c>
      <c r="R437" s="47" t="str">
        <f t="shared" ca="1" si="118"/>
        <v>M440</v>
      </c>
      <c r="S437" s="40">
        <f t="shared" ca="1" si="124"/>
        <v>0</v>
      </c>
      <c r="T437" s="46">
        <f t="shared" ca="1" si="125"/>
        <v>47</v>
      </c>
      <c r="X437" s="74">
        <f t="shared" ca="1" si="126"/>
        <v>0.8843003627393311</v>
      </c>
      <c r="Y437" s="75">
        <f t="shared" ca="1" si="127"/>
        <v>0.8843003627393311</v>
      </c>
      <c r="Z437" s="74">
        <f t="shared" ca="1" si="128"/>
        <v>2.4212897742010702</v>
      </c>
      <c r="AA437" s="76">
        <f t="shared" ca="1" si="129"/>
        <v>884.30036273933115</v>
      </c>
      <c r="AB437" s="76">
        <f t="shared" ca="1" si="130"/>
        <v>2421.28977420107</v>
      </c>
    </row>
    <row r="438" spans="1:28" x14ac:dyDescent="0.25">
      <c r="A438" s="2">
        <f t="shared" si="131"/>
        <v>4</v>
      </c>
      <c r="B438" s="16">
        <f ca="1">VLOOKUP(A438,PERIODS!$O$4:$P$33,2,FALSE)</f>
        <v>2.5000000000000001E-2</v>
      </c>
      <c r="C438" s="15"/>
      <c r="D438" s="18">
        <v>424</v>
      </c>
      <c r="E438" s="34">
        <f t="shared" ca="1" si="133"/>
        <v>25746.753068735201</v>
      </c>
      <c r="F438" s="34">
        <f t="shared" ca="1" si="115"/>
        <v>2500</v>
      </c>
      <c r="G438" s="69">
        <f t="shared" ca="1" si="119"/>
        <v>0</v>
      </c>
      <c r="H438" s="34">
        <f t="shared" ca="1" si="120"/>
        <v>-98.47395417686738</v>
      </c>
      <c r="I438" s="34">
        <f t="shared" ca="1" si="121"/>
        <v>2401.5260458231328</v>
      </c>
      <c r="J438" s="18">
        <f ca="1">SUM(INDIRECT(ADDRESS(ROW(F438),COLUMN(F438),4)):INDIRECT(ADDRESS(ROW(F438)+N$5-1,COLUMN(F438),4)))</f>
        <v>22300</v>
      </c>
      <c r="K438" s="18">
        <f t="shared" ca="1" si="122"/>
        <v>0</v>
      </c>
      <c r="L438" s="18">
        <f t="shared" ca="1" si="132"/>
        <v>0</v>
      </c>
      <c r="M438" s="18">
        <f t="shared" ca="1" si="116"/>
        <v>0</v>
      </c>
      <c r="N438" s="34">
        <f t="shared" ca="1" si="123"/>
        <v>23345.22702291207</v>
      </c>
      <c r="P438" s="18">
        <f t="shared" ca="1" si="117"/>
        <v>98.47395417686738</v>
      </c>
      <c r="Q438" s="47">
        <f ca="1">SUM(L$15:L438)-SUM(M$15:M438)</f>
        <v>0</v>
      </c>
      <c r="R438" s="47" t="str">
        <f t="shared" ca="1" si="118"/>
        <v>M441</v>
      </c>
      <c r="S438" s="40">
        <f t="shared" ca="1" si="124"/>
        <v>0</v>
      </c>
      <c r="T438" s="46">
        <f t="shared" ca="1" si="125"/>
        <v>20</v>
      </c>
      <c r="X438" s="74">
        <f t="shared" ca="1" si="126"/>
        <v>-9.8473954176867384E-2</v>
      </c>
      <c r="Y438" s="75">
        <f t="shared" ca="1" si="127"/>
        <v>-9.8473954176867384E-2</v>
      </c>
      <c r="Z438" s="74">
        <f t="shared" ca="1" si="128"/>
        <v>0.90621929553438152</v>
      </c>
      <c r="AA438" s="76">
        <f t="shared" ca="1" si="129"/>
        <v>-98.47395417686738</v>
      </c>
      <c r="AB438" s="76">
        <f t="shared" ca="1" si="130"/>
        <v>906.21929553438156</v>
      </c>
    </row>
    <row r="439" spans="1:28" x14ac:dyDescent="0.25">
      <c r="A439" s="2">
        <f t="shared" si="131"/>
        <v>5</v>
      </c>
      <c r="B439" s="16">
        <f ca="1">VLOOKUP(A439,PERIODS!$O$4:$P$33,2,FALSE)</f>
        <v>3.3000000000000002E-2</v>
      </c>
      <c r="C439" s="15"/>
      <c r="D439" s="18">
        <v>425</v>
      </c>
      <c r="E439" s="34">
        <f t="shared" ca="1" si="133"/>
        <v>23345.22702291207</v>
      </c>
      <c r="F439" s="34">
        <f t="shared" ca="1" si="115"/>
        <v>3300</v>
      </c>
      <c r="G439" s="69">
        <f t="shared" ca="1" si="119"/>
        <v>0</v>
      </c>
      <c r="H439" s="34">
        <f t="shared" ca="1" si="120"/>
        <v>-1306.1457162644006</v>
      </c>
      <c r="I439" s="34">
        <f t="shared" ca="1" si="121"/>
        <v>1993.8542837355994</v>
      </c>
      <c r="J439" s="18">
        <f ca="1">SUM(INDIRECT(ADDRESS(ROW(F439),COLUMN(F439),4)):INDIRECT(ADDRESS(ROW(F439)+N$5-1,COLUMN(F439),4)))</f>
        <v>23100</v>
      </c>
      <c r="K439" s="18">
        <f t="shared" ca="1" si="122"/>
        <v>0</v>
      </c>
      <c r="L439" s="18">
        <f t="shared" ca="1" si="132"/>
        <v>0</v>
      </c>
      <c r="M439" s="18">
        <f t="shared" ca="1" si="116"/>
        <v>0</v>
      </c>
      <c r="N439" s="34">
        <f t="shared" ca="1" si="123"/>
        <v>21351.37273917647</v>
      </c>
      <c r="P439" s="18">
        <f t="shared" ca="1" si="117"/>
        <v>1306.1457162644006</v>
      </c>
      <c r="Q439" s="47">
        <f ca="1">SUM(L$15:L439)-SUM(M$15:M439)</f>
        <v>0</v>
      </c>
      <c r="R439" s="47" t="str">
        <f t="shared" ca="1" si="118"/>
        <v>M442</v>
      </c>
      <c r="S439" s="40">
        <f t="shared" ca="1" si="124"/>
        <v>0</v>
      </c>
      <c r="T439" s="46">
        <f t="shared" ca="1" si="125"/>
        <v>98</v>
      </c>
      <c r="X439" s="74">
        <f t="shared" ca="1" si="126"/>
        <v>-1.3061457162644006</v>
      </c>
      <c r="Y439" s="75">
        <f t="shared" ca="1" si="127"/>
        <v>-1.3061457162644006</v>
      </c>
      <c r="Z439" s="74">
        <f t="shared" ca="1" si="128"/>
        <v>0.27086202617323824</v>
      </c>
      <c r="AA439" s="76">
        <f t="shared" ca="1" si="129"/>
        <v>-1306.1457162644006</v>
      </c>
      <c r="AB439" s="76">
        <f t="shared" ca="1" si="130"/>
        <v>270.86202617323823</v>
      </c>
    </row>
    <row r="440" spans="1:28" x14ac:dyDescent="0.25">
      <c r="A440" s="2">
        <f t="shared" si="131"/>
        <v>6</v>
      </c>
      <c r="B440" s="16">
        <f ca="1">VLOOKUP(A440,PERIODS!$O$4:$P$33,2,FALSE)</f>
        <v>3.3000000000000002E-2</v>
      </c>
      <c r="C440" s="15"/>
      <c r="D440" s="18">
        <v>426</v>
      </c>
      <c r="E440" s="34">
        <f t="shared" ca="1" si="133"/>
        <v>21351.37273917647</v>
      </c>
      <c r="F440" s="34">
        <f t="shared" ca="1" si="115"/>
        <v>3300</v>
      </c>
      <c r="G440" s="69">
        <f t="shared" ca="1" si="119"/>
        <v>0</v>
      </c>
      <c r="H440" s="34">
        <f t="shared" ca="1" si="120"/>
        <v>1770.2788423847442</v>
      </c>
      <c r="I440" s="34">
        <f t="shared" ca="1" si="121"/>
        <v>5070.2788423847442</v>
      </c>
      <c r="J440" s="18">
        <f ca="1">SUM(INDIRECT(ADDRESS(ROW(F440),COLUMN(F440),4)):INDIRECT(ADDRESS(ROW(F440)+N$5-1,COLUMN(F440),4)))</f>
        <v>23100</v>
      </c>
      <c r="K440" s="18">
        <f t="shared" ca="1" si="122"/>
        <v>16350</v>
      </c>
      <c r="L440" s="18">
        <f t="shared" ca="1" si="132"/>
        <v>16350</v>
      </c>
      <c r="M440" s="18">
        <f t="shared" ca="1" si="116"/>
        <v>0</v>
      </c>
      <c r="N440" s="34">
        <f t="shared" ca="1" si="123"/>
        <v>16281.093896791725</v>
      </c>
      <c r="P440" s="18">
        <f t="shared" ca="1" si="117"/>
        <v>1770.2788423847442</v>
      </c>
      <c r="Q440" s="47">
        <f ca="1">SUM(L$15:L440)-SUM(M$15:M440)</f>
        <v>16350</v>
      </c>
      <c r="R440" s="47" t="str">
        <f t="shared" ca="1" si="118"/>
        <v>M443</v>
      </c>
      <c r="S440" s="40">
        <f t="shared" ca="1" si="124"/>
        <v>0</v>
      </c>
      <c r="T440" s="46">
        <f t="shared" ca="1" si="125"/>
        <v>96</v>
      </c>
      <c r="X440" s="74">
        <f t="shared" ca="1" si="126"/>
        <v>1.7702788423847442</v>
      </c>
      <c r="Y440" s="75">
        <f t="shared" ca="1" si="127"/>
        <v>1.7702788423847442</v>
      </c>
      <c r="Z440" s="74">
        <f t="shared" ca="1" si="128"/>
        <v>5.8724906323940402</v>
      </c>
      <c r="AA440" s="76">
        <f t="shared" ca="1" si="129"/>
        <v>1770.2788423847442</v>
      </c>
      <c r="AB440" s="76">
        <f t="shared" ca="1" si="130"/>
        <v>5872.4906323940404</v>
      </c>
    </row>
    <row r="441" spans="1:28" x14ac:dyDescent="0.25">
      <c r="A441" s="2">
        <f t="shared" si="131"/>
        <v>7</v>
      </c>
      <c r="B441" s="16">
        <f ca="1">VLOOKUP(A441,PERIODS!$O$4:$P$33,2,FALSE)</f>
        <v>3.3000000000000002E-2</v>
      </c>
      <c r="C441" s="15"/>
      <c r="D441" s="18">
        <v>427</v>
      </c>
      <c r="E441" s="34">
        <f t="shared" ca="1" si="133"/>
        <v>16281.093896791725</v>
      </c>
      <c r="F441" s="34">
        <f t="shared" ca="1" si="115"/>
        <v>3300</v>
      </c>
      <c r="G441" s="69">
        <f t="shared" ca="1" si="119"/>
        <v>0</v>
      </c>
      <c r="H441" s="34">
        <f t="shared" ca="1" si="120"/>
        <v>-659.42840785049202</v>
      </c>
      <c r="I441" s="34">
        <f t="shared" ca="1" si="121"/>
        <v>2640.571592149508</v>
      </c>
      <c r="J441" s="18">
        <f ca="1">SUM(INDIRECT(ADDRESS(ROW(F441),COLUMN(F441),4)):INDIRECT(ADDRESS(ROW(F441)+N$5-1,COLUMN(F441),4)))</f>
        <v>23100</v>
      </c>
      <c r="K441" s="18">
        <f t="shared" ca="1" si="122"/>
        <v>16350</v>
      </c>
      <c r="L441" s="18">
        <f t="shared" ca="1" si="132"/>
        <v>0</v>
      </c>
      <c r="M441" s="18">
        <f t="shared" ca="1" si="116"/>
        <v>0</v>
      </c>
      <c r="N441" s="34">
        <f t="shared" ca="1" si="123"/>
        <v>13640.522304642216</v>
      </c>
      <c r="P441" s="18">
        <f t="shared" ca="1" si="117"/>
        <v>659.42840785049202</v>
      </c>
      <c r="Q441" s="47">
        <f ca="1">SUM(L$15:L441)-SUM(M$15:M441)</f>
        <v>16350</v>
      </c>
      <c r="R441" s="47" t="str">
        <f t="shared" ca="1" si="118"/>
        <v>M444</v>
      </c>
      <c r="S441" s="40">
        <f t="shared" ca="1" si="124"/>
        <v>0</v>
      </c>
      <c r="T441" s="46">
        <f t="shared" ca="1" si="125"/>
        <v>73</v>
      </c>
      <c r="X441" s="74">
        <f t="shared" ca="1" si="126"/>
        <v>-0.65942840785049206</v>
      </c>
      <c r="Y441" s="75">
        <f t="shared" ca="1" si="127"/>
        <v>-0.65942840785049206</v>
      </c>
      <c r="Z441" s="74">
        <f t="shared" ca="1" si="128"/>
        <v>0.5171468471052566</v>
      </c>
      <c r="AA441" s="76">
        <f t="shared" ca="1" si="129"/>
        <v>-659.42840785049202</v>
      </c>
      <c r="AB441" s="76">
        <f t="shared" ca="1" si="130"/>
        <v>517.1468471052566</v>
      </c>
    </row>
    <row r="442" spans="1:28" x14ac:dyDescent="0.25">
      <c r="A442" s="2">
        <f t="shared" si="131"/>
        <v>8</v>
      </c>
      <c r="B442" s="16">
        <f ca="1">VLOOKUP(A442,PERIODS!$O$4:$P$33,2,FALSE)</f>
        <v>3.3000000000000002E-2</v>
      </c>
      <c r="C442" s="15"/>
      <c r="D442" s="18">
        <v>428</v>
      </c>
      <c r="E442" s="34">
        <f t="shared" ca="1" si="133"/>
        <v>13640.522304642216</v>
      </c>
      <c r="F442" s="34">
        <f t="shared" ca="1" si="115"/>
        <v>3300</v>
      </c>
      <c r="G442" s="69">
        <f t="shared" ca="1" si="119"/>
        <v>0</v>
      </c>
      <c r="H442" s="34">
        <f t="shared" ca="1" si="120"/>
        <v>1222.0791182722028</v>
      </c>
      <c r="I442" s="34">
        <f t="shared" ca="1" si="121"/>
        <v>4522.0791182722023</v>
      </c>
      <c r="J442" s="18">
        <f ca="1">SUM(INDIRECT(ADDRESS(ROW(F442),COLUMN(F442),4)):INDIRECT(ADDRESS(ROW(F442)+N$5-1,COLUMN(F442),4)))</f>
        <v>23100</v>
      </c>
      <c r="K442" s="18">
        <f t="shared" ca="1" si="122"/>
        <v>16350</v>
      </c>
      <c r="L442" s="18">
        <f t="shared" ca="1" si="132"/>
        <v>0</v>
      </c>
      <c r="M442" s="18">
        <f t="shared" ca="1" si="116"/>
        <v>0</v>
      </c>
      <c r="N442" s="34">
        <f t="shared" ca="1" si="123"/>
        <v>9118.4431863700138</v>
      </c>
      <c r="P442" s="18">
        <f t="shared" ca="1" si="117"/>
        <v>1222.0791182722028</v>
      </c>
      <c r="Q442" s="47">
        <f ca="1">SUM(L$15:L442)-SUM(M$15:M442)</f>
        <v>16350</v>
      </c>
      <c r="R442" s="47" t="str">
        <f t="shared" ca="1" si="118"/>
        <v>M445</v>
      </c>
      <c r="S442" s="40">
        <f t="shared" ca="1" si="124"/>
        <v>0</v>
      </c>
      <c r="T442" s="46">
        <f t="shared" ca="1" si="125"/>
        <v>17</v>
      </c>
      <c r="X442" s="74">
        <f t="shared" ca="1" si="126"/>
        <v>1.2220791182722028</v>
      </c>
      <c r="Y442" s="75">
        <f t="shared" ca="1" si="127"/>
        <v>1.2220791182722028</v>
      </c>
      <c r="Z442" s="74">
        <f t="shared" ca="1" si="128"/>
        <v>3.3942374235597765</v>
      </c>
      <c r="AA442" s="76">
        <f t="shared" ca="1" si="129"/>
        <v>1222.0791182722028</v>
      </c>
      <c r="AB442" s="76">
        <f t="shared" ca="1" si="130"/>
        <v>3394.2374235597767</v>
      </c>
    </row>
    <row r="443" spans="1:28" x14ac:dyDescent="0.25">
      <c r="A443" s="2">
        <f t="shared" si="131"/>
        <v>9</v>
      </c>
      <c r="B443" s="16">
        <f ca="1">VLOOKUP(A443,PERIODS!$O$4:$P$33,2,FALSE)</f>
        <v>3.3000000000000002E-2</v>
      </c>
      <c r="C443" s="15"/>
      <c r="D443" s="18">
        <v>429</v>
      </c>
      <c r="E443" s="34">
        <f t="shared" ca="1" si="133"/>
        <v>9118.4431863700138</v>
      </c>
      <c r="F443" s="34">
        <f t="shared" ca="1" si="115"/>
        <v>3300</v>
      </c>
      <c r="G443" s="69">
        <f t="shared" ca="1" si="119"/>
        <v>0</v>
      </c>
      <c r="H443" s="34">
        <f t="shared" ca="1" si="120"/>
        <v>-1217.4089957240049</v>
      </c>
      <c r="I443" s="34">
        <f t="shared" ca="1" si="121"/>
        <v>2082.5910042759951</v>
      </c>
      <c r="J443" s="18">
        <f ca="1">SUM(INDIRECT(ADDRESS(ROW(F443),COLUMN(F443),4)):INDIRECT(ADDRESS(ROW(F443)+N$5-1,COLUMN(F443),4)))</f>
        <v>23100</v>
      </c>
      <c r="K443" s="18">
        <f t="shared" ca="1" si="122"/>
        <v>0</v>
      </c>
      <c r="L443" s="18">
        <f t="shared" ca="1" si="132"/>
        <v>0</v>
      </c>
      <c r="M443" s="18">
        <f t="shared" ca="1" si="116"/>
        <v>16350</v>
      </c>
      <c r="N443" s="34">
        <f t="shared" ca="1" si="123"/>
        <v>23385.852182094019</v>
      </c>
      <c r="P443" s="18">
        <f t="shared" ca="1" si="117"/>
        <v>1217.4089957240049</v>
      </c>
      <c r="Q443" s="47">
        <f ca="1">SUM(L$15:L443)-SUM(M$15:M443)</f>
        <v>0</v>
      </c>
      <c r="R443" s="47" t="str">
        <f t="shared" ca="1" si="118"/>
        <v>M446</v>
      </c>
      <c r="S443" s="40">
        <f t="shared" ca="1" si="124"/>
        <v>0</v>
      </c>
      <c r="T443" s="46">
        <f t="shared" ca="1" si="125"/>
        <v>46</v>
      </c>
      <c r="X443" s="74">
        <f t="shared" ca="1" si="126"/>
        <v>-1.2174089957240048</v>
      </c>
      <c r="Y443" s="75">
        <f t="shared" ca="1" si="127"/>
        <v>-1.2174089957240048</v>
      </c>
      <c r="Z443" s="74">
        <f t="shared" ca="1" si="128"/>
        <v>0.29599610139015975</v>
      </c>
      <c r="AA443" s="76">
        <f t="shared" ca="1" si="129"/>
        <v>-1217.4089957240049</v>
      </c>
      <c r="AB443" s="76">
        <f t="shared" ca="1" si="130"/>
        <v>295.99610139015977</v>
      </c>
    </row>
    <row r="444" spans="1:28" x14ac:dyDescent="0.25">
      <c r="A444" s="2">
        <f t="shared" si="131"/>
        <v>10</v>
      </c>
      <c r="B444" s="16">
        <f ca="1">VLOOKUP(A444,PERIODS!$O$4:$P$33,2,FALSE)</f>
        <v>3.3000000000000002E-2</v>
      </c>
      <c r="C444" s="15"/>
      <c r="D444" s="18">
        <v>430</v>
      </c>
      <c r="E444" s="34">
        <f t="shared" ca="1" si="133"/>
        <v>23385.852182094019</v>
      </c>
      <c r="F444" s="34">
        <f t="shared" ca="1" si="115"/>
        <v>3300</v>
      </c>
      <c r="G444" s="69">
        <f t="shared" ca="1" si="119"/>
        <v>0</v>
      </c>
      <c r="H444" s="34">
        <f t="shared" ca="1" si="120"/>
        <v>-367.13331497789562</v>
      </c>
      <c r="I444" s="34">
        <f t="shared" ca="1" si="121"/>
        <v>2932.8666850221043</v>
      </c>
      <c r="J444" s="18">
        <f ca="1">SUM(INDIRECT(ADDRESS(ROW(F444),COLUMN(F444),4)):INDIRECT(ADDRESS(ROW(F444)+N$5-1,COLUMN(F444),4)))</f>
        <v>23100</v>
      </c>
      <c r="K444" s="18">
        <f t="shared" ca="1" si="122"/>
        <v>0</v>
      </c>
      <c r="L444" s="18">
        <f t="shared" ca="1" si="132"/>
        <v>0</v>
      </c>
      <c r="M444" s="18">
        <f t="shared" ca="1" si="116"/>
        <v>0</v>
      </c>
      <c r="N444" s="34">
        <f t="shared" ca="1" si="123"/>
        <v>20452.985497071913</v>
      </c>
      <c r="P444" s="18">
        <f t="shared" ca="1" si="117"/>
        <v>367.13331497789562</v>
      </c>
      <c r="Q444" s="47">
        <f ca="1">SUM(L$15:L444)-SUM(M$15:M444)</f>
        <v>0</v>
      </c>
      <c r="R444" s="47" t="str">
        <f t="shared" ca="1" si="118"/>
        <v>M447</v>
      </c>
      <c r="S444" s="40">
        <f t="shared" ca="1" si="124"/>
        <v>0</v>
      </c>
      <c r="T444" s="46">
        <f t="shared" ca="1" si="125"/>
        <v>40</v>
      </c>
      <c r="X444" s="74">
        <f t="shared" ca="1" si="126"/>
        <v>-0.36713331497789564</v>
      </c>
      <c r="Y444" s="75">
        <f t="shared" ca="1" si="127"/>
        <v>-0.36713331497789564</v>
      </c>
      <c r="Z444" s="74">
        <f t="shared" ca="1" si="128"/>
        <v>0.69271728929821563</v>
      </c>
      <c r="AA444" s="76">
        <f t="shared" ca="1" si="129"/>
        <v>-367.13331497789562</v>
      </c>
      <c r="AB444" s="76">
        <f t="shared" ca="1" si="130"/>
        <v>692.71728929821563</v>
      </c>
    </row>
    <row r="445" spans="1:28" x14ac:dyDescent="0.25">
      <c r="A445" s="2">
        <f t="shared" si="131"/>
        <v>11</v>
      </c>
      <c r="B445" s="16">
        <f ca="1">VLOOKUP(A445,PERIODS!$O$4:$P$33,2,FALSE)</f>
        <v>3.3000000000000002E-2</v>
      </c>
      <c r="C445" s="15"/>
      <c r="D445" s="18">
        <v>431</v>
      </c>
      <c r="E445" s="34">
        <f t="shared" ca="1" si="133"/>
        <v>20452.985497071913</v>
      </c>
      <c r="F445" s="34">
        <f t="shared" ca="1" si="115"/>
        <v>3300</v>
      </c>
      <c r="G445" s="69">
        <f t="shared" ca="1" si="119"/>
        <v>0</v>
      </c>
      <c r="H445" s="34">
        <f t="shared" ca="1" si="120"/>
        <v>568.95518391992539</v>
      </c>
      <c r="I445" s="34">
        <f t="shared" ca="1" si="121"/>
        <v>3868.9551839199253</v>
      </c>
      <c r="J445" s="18">
        <f ca="1">SUM(INDIRECT(ADDRESS(ROW(F445),COLUMN(F445),4)):INDIRECT(ADDRESS(ROW(F445)+N$5-1,COLUMN(F445),4)))</f>
        <v>23300</v>
      </c>
      <c r="K445" s="18">
        <f t="shared" ca="1" si="122"/>
        <v>16350</v>
      </c>
      <c r="L445" s="18">
        <f t="shared" ca="1" si="132"/>
        <v>16350</v>
      </c>
      <c r="M445" s="18">
        <f t="shared" ca="1" si="116"/>
        <v>0</v>
      </c>
      <c r="N445" s="34">
        <f t="shared" ca="1" si="123"/>
        <v>16584.030313151987</v>
      </c>
      <c r="P445" s="18">
        <f t="shared" ca="1" si="117"/>
        <v>568.95518391992539</v>
      </c>
      <c r="Q445" s="47">
        <f ca="1">SUM(L$15:L445)-SUM(M$15:M445)</f>
        <v>16350</v>
      </c>
      <c r="R445" s="47" t="str">
        <f t="shared" ca="1" si="118"/>
        <v>M448</v>
      </c>
      <c r="S445" s="40">
        <f t="shared" ca="1" si="124"/>
        <v>0</v>
      </c>
      <c r="T445" s="46">
        <f t="shared" ca="1" si="125"/>
        <v>86</v>
      </c>
      <c r="X445" s="74">
        <f t="shared" ca="1" si="126"/>
        <v>0.56895518391992539</v>
      </c>
      <c r="Y445" s="75">
        <f t="shared" ca="1" si="127"/>
        <v>0.56895518391992539</v>
      </c>
      <c r="Z445" s="74">
        <f t="shared" ca="1" si="128"/>
        <v>1.7664205024045709</v>
      </c>
      <c r="AA445" s="76">
        <f t="shared" ca="1" si="129"/>
        <v>568.95518391992539</v>
      </c>
      <c r="AB445" s="76">
        <f t="shared" ca="1" si="130"/>
        <v>1766.4205024045709</v>
      </c>
    </row>
    <row r="446" spans="1:28" x14ac:dyDescent="0.25">
      <c r="A446" s="2">
        <f t="shared" si="131"/>
        <v>12</v>
      </c>
      <c r="B446" s="16">
        <f ca="1">VLOOKUP(A446,PERIODS!$O$4:$P$33,2,FALSE)</f>
        <v>3.3000000000000002E-2</v>
      </c>
      <c r="C446" s="15"/>
      <c r="D446" s="18">
        <v>432</v>
      </c>
      <c r="E446" s="34">
        <f t="shared" ca="1" si="133"/>
        <v>16584.030313151987</v>
      </c>
      <c r="F446" s="34">
        <f t="shared" ca="1" si="115"/>
        <v>3300</v>
      </c>
      <c r="G446" s="69">
        <f t="shared" ca="1" si="119"/>
        <v>0</v>
      </c>
      <c r="H446" s="34">
        <f t="shared" ca="1" si="120"/>
        <v>854.67920813633191</v>
      </c>
      <c r="I446" s="34">
        <f t="shared" ca="1" si="121"/>
        <v>4154.6792081363319</v>
      </c>
      <c r="J446" s="18">
        <f ca="1">SUM(INDIRECT(ADDRESS(ROW(F446),COLUMN(F446),4)):INDIRECT(ADDRESS(ROW(F446)+N$5-1,COLUMN(F446),4)))</f>
        <v>23500</v>
      </c>
      <c r="K446" s="18">
        <f t="shared" ca="1" si="122"/>
        <v>16350</v>
      </c>
      <c r="L446" s="18">
        <f t="shared" ca="1" si="132"/>
        <v>0</v>
      </c>
      <c r="M446" s="18">
        <f t="shared" ca="1" si="116"/>
        <v>0</v>
      </c>
      <c r="N446" s="34">
        <f t="shared" ca="1" si="123"/>
        <v>12429.351105015656</v>
      </c>
      <c r="P446" s="18">
        <f t="shared" ca="1" si="117"/>
        <v>854.67920813633191</v>
      </c>
      <c r="Q446" s="47">
        <f ca="1">SUM(L$15:L446)-SUM(M$15:M446)</f>
        <v>16350</v>
      </c>
      <c r="R446" s="47" t="str">
        <f t="shared" ca="1" si="118"/>
        <v>M449</v>
      </c>
      <c r="S446" s="40">
        <f t="shared" ca="1" si="124"/>
        <v>0</v>
      </c>
      <c r="T446" s="46">
        <f t="shared" ca="1" si="125"/>
        <v>91</v>
      </c>
      <c r="X446" s="74">
        <f t="shared" ca="1" si="126"/>
        <v>0.85467920813633191</v>
      </c>
      <c r="Y446" s="75">
        <f t="shared" ca="1" si="127"/>
        <v>0.85467920813633191</v>
      </c>
      <c r="Z446" s="74">
        <f t="shared" ca="1" si="128"/>
        <v>2.3506201997791751</v>
      </c>
      <c r="AA446" s="76">
        <f t="shared" ca="1" si="129"/>
        <v>854.67920813633191</v>
      </c>
      <c r="AB446" s="76">
        <f t="shared" ca="1" si="130"/>
        <v>2350.620199779175</v>
      </c>
    </row>
    <row r="447" spans="1:28" x14ac:dyDescent="0.25">
      <c r="A447" s="2">
        <f t="shared" si="131"/>
        <v>13</v>
      </c>
      <c r="B447" s="16">
        <f ca="1">VLOOKUP(A447,PERIODS!$O$4:$P$33,2,FALSE)</f>
        <v>3.3000000000000002E-2</v>
      </c>
      <c r="C447" s="15"/>
      <c r="D447" s="18">
        <v>433</v>
      </c>
      <c r="E447" s="34">
        <f t="shared" ca="1" si="133"/>
        <v>12429.351105015656</v>
      </c>
      <c r="F447" s="34">
        <f t="shared" ca="1" si="115"/>
        <v>3300</v>
      </c>
      <c r="G447" s="69">
        <f t="shared" ca="1" si="119"/>
        <v>0</v>
      </c>
      <c r="H447" s="34">
        <f t="shared" ca="1" si="120"/>
        <v>-1817.9305441621616</v>
      </c>
      <c r="I447" s="34">
        <f t="shared" ca="1" si="121"/>
        <v>1482.0694558378384</v>
      </c>
      <c r="J447" s="18">
        <f ca="1">SUM(INDIRECT(ADDRESS(ROW(F447),COLUMN(F447),4)):INDIRECT(ADDRESS(ROW(F447)+N$5-1,COLUMN(F447),4)))</f>
        <v>23700</v>
      </c>
      <c r="K447" s="18">
        <f t="shared" ca="1" si="122"/>
        <v>16350</v>
      </c>
      <c r="L447" s="18">
        <f t="shared" ca="1" si="132"/>
        <v>0</v>
      </c>
      <c r="M447" s="18">
        <f t="shared" ca="1" si="116"/>
        <v>0</v>
      </c>
      <c r="N447" s="34">
        <f t="shared" ca="1" si="123"/>
        <v>10947.281649177818</v>
      </c>
      <c r="P447" s="18">
        <f t="shared" ca="1" si="117"/>
        <v>1817.9305441621616</v>
      </c>
      <c r="Q447" s="47">
        <f ca="1">SUM(L$15:L447)-SUM(M$15:M447)</f>
        <v>16350</v>
      </c>
      <c r="R447" s="47" t="str">
        <f t="shared" ca="1" si="118"/>
        <v>M450</v>
      </c>
      <c r="S447" s="40">
        <f t="shared" ca="1" si="124"/>
        <v>0</v>
      </c>
      <c r="T447" s="46">
        <f t="shared" ca="1" si="125"/>
        <v>50</v>
      </c>
      <c r="X447" s="74">
        <f t="shared" ca="1" si="126"/>
        <v>-1.8179305441621616</v>
      </c>
      <c r="Y447" s="75">
        <f t="shared" ca="1" si="127"/>
        <v>-1.8179305441621616</v>
      </c>
      <c r="Z447" s="74">
        <f t="shared" ca="1" si="128"/>
        <v>0.16236140325907292</v>
      </c>
      <c r="AA447" s="76">
        <f t="shared" ca="1" si="129"/>
        <v>-1817.9305441621616</v>
      </c>
      <c r="AB447" s="76">
        <f t="shared" ca="1" si="130"/>
        <v>162.36140325907292</v>
      </c>
    </row>
    <row r="448" spans="1:28" x14ac:dyDescent="0.25">
      <c r="A448" s="2">
        <f t="shared" si="131"/>
        <v>14</v>
      </c>
      <c r="B448" s="16">
        <f ca="1">VLOOKUP(A448,PERIODS!$O$4:$P$33,2,FALSE)</f>
        <v>3.3000000000000002E-2</v>
      </c>
      <c r="C448" s="15"/>
      <c r="D448" s="18">
        <v>434</v>
      </c>
      <c r="E448" s="34">
        <f t="shared" ca="1" si="133"/>
        <v>10947.281649177818</v>
      </c>
      <c r="F448" s="34">
        <f t="shared" ca="1" si="115"/>
        <v>3300</v>
      </c>
      <c r="G448" s="69">
        <f t="shared" ca="1" si="119"/>
        <v>0</v>
      </c>
      <c r="H448" s="34">
        <f t="shared" ca="1" si="120"/>
        <v>466.81016097006216</v>
      </c>
      <c r="I448" s="34">
        <f t="shared" ca="1" si="121"/>
        <v>3766.810160970062</v>
      </c>
      <c r="J448" s="18">
        <f ca="1">SUM(INDIRECT(ADDRESS(ROW(F448),COLUMN(F448),4)):INDIRECT(ADDRESS(ROW(F448)+N$5-1,COLUMN(F448),4)))</f>
        <v>23900</v>
      </c>
      <c r="K448" s="18">
        <f t="shared" ca="1" si="122"/>
        <v>0</v>
      </c>
      <c r="L448" s="18">
        <f t="shared" ca="1" si="132"/>
        <v>0</v>
      </c>
      <c r="M448" s="18">
        <f t="shared" ca="1" si="116"/>
        <v>16350</v>
      </c>
      <c r="N448" s="34">
        <f t="shared" ca="1" si="123"/>
        <v>23530.471488207753</v>
      </c>
      <c r="P448" s="18">
        <f t="shared" ca="1" si="117"/>
        <v>466.81016097006216</v>
      </c>
      <c r="Q448" s="47">
        <f ca="1">SUM(L$15:L448)-SUM(M$15:M448)</f>
        <v>0</v>
      </c>
      <c r="R448" s="47" t="str">
        <f t="shared" ca="1" si="118"/>
        <v>M451</v>
      </c>
      <c r="S448" s="40">
        <f t="shared" ca="1" si="124"/>
        <v>0</v>
      </c>
      <c r="T448" s="46">
        <f t="shared" ca="1" si="125"/>
        <v>11</v>
      </c>
      <c r="X448" s="74">
        <f t="shared" ca="1" si="126"/>
        <v>0.46681016097006217</v>
      </c>
      <c r="Y448" s="75">
        <f t="shared" ca="1" si="127"/>
        <v>0.46681016097006217</v>
      </c>
      <c r="Z448" s="74">
        <f t="shared" ca="1" si="128"/>
        <v>1.5948986006728194</v>
      </c>
      <c r="AA448" s="76">
        <f t="shared" ca="1" si="129"/>
        <v>466.81016097006216</v>
      </c>
      <c r="AB448" s="76">
        <f t="shared" ca="1" si="130"/>
        <v>1594.8986006728194</v>
      </c>
    </row>
    <row r="449" spans="1:28" x14ac:dyDescent="0.25">
      <c r="A449" s="2">
        <f t="shared" si="131"/>
        <v>15</v>
      </c>
      <c r="B449" s="16">
        <f ca="1">VLOOKUP(A449,PERIODS!$O$4:$P$33,2,FALSE)</f>
        <v>3.3000000000000002E-2</v>
      </c>
      <c r="C449" s="15"/>
      <c r="D449" s="18">
        <v>435</v>
      </c>
      <c r="E449" s="34">
        <f t="shared" ca="1" si="133"/>
        <v>23530.471488207753</v>
      </c>
      <c r="F449" s="34">
        <f t="shared" ca="1" si="115"/>
        <v>3300</v>
      </c>
      <c r="G449" s="69">
        <f t="shared" ca="1" si="119"/>
        <v>0</v>
      </c>
      <c r="H449" s="34">
        <f t="shared" ca="1" si="120"/>
        <v>552.30803556798446</v>
      </c>
      <c r="I449" s="34">
        <f t="shared" ca="1" si="121"/>
        <v>3852.3080355679845</v>
      </c>
      <c r="J449" s="18">
        <f ca="1">SUM(INDIRECT(ADDRESS(ROW(F449),COLUMN(F449),4)):INDIRECT(ADDRESS(ROW(F449)+N$5-1,COLUMN(F449),4)))</f>
        <v>24100</v>
      </c>
      <c r="K449" s="18">
        <f t="shared" ca="1" si="122"/>
        <v>16350</v>
      </c>
      <c r="L449" s="18">
        <f t="shared" ca="1" si="132"/>
        <v>16350</v>
      </c>
      <c r="M449" s="18">
        <f t="shared" ca="1" si="116"/>
        <v>0</v>
      </c>
      <c r="N449" s="34">
        <f t="shared" ca="1" si="123"/>
        <v>19678.163452639768</v>
      </c>
      <c r="P449" s="18">
        <f t="shared" ca="1" si="117"/>
        <v>552.30803556798446</v>
      </c>
      <c r="Q449" s="47">
        <f ca="1">SUM(L$15:L449)-SUM(M$15:M449)</f>
        <v>16350</v>
      </c>
      <c r="R449" s="47" t="str">
        <f t="shared" ca="1" si="118"/>
        <v>M452</v>
      </c>
      <c r="S449" s="40">
        <f t="shared" ca="1" si="124"/>
        <v>0</v>
      </c>
      <c r="T449" s="46">
        <f t="shared" ca="1" si="125"/>
        <v>73</v>
      </c>
      <c r="X449" s="74">
        <f t="shared" ca="1" si="126"/>
        <v>0.55230803556798447</v>
      </c>
      <c r="Y449" s="75">
        <f t="shared" ca="1" si="127"/>
        <v>0.55230803556798447</v>
      </c>
      <c r="Z449" s="74">
        <f t="shared" ca="1" si="128"/>
        <v>1.7372580475785531</v>
      </c>
      <c r="AA449" s="76">
        <f t="shared" ca="1" si="129"/>
        <v>552.30803556798446</v>
      </c>
      <c r="AB449" s="76">
        <f t="shared" ca="1" si="130"/>
        <v>1737.258047578553</v>
      </c>
    </row>
    <row r="450" spans="1:28" x14ac:dyDescent="0.25">
      <c r="A450" s="2">
        <f t="shared" si="131"/>
        <v>16</v>
      </c>
      <c r="B450" s="16">
        <f ca="1">VLOOKUP(A450,PERIODS!$O$4:$P$33,2,FALSE)</f>
        <v>3.3000000000000002E-2</v>
      </c>
      <c r="C450" s="15"/>
      <c r="D450" s="18">
        <v>436</v>
      </c>
      <c r="E450" s="34">
        <f t="shared" ca="1" si="133"/>
        <v>19678.163452639768</v>
      </c>
      <c r="F450" s="34">
        <f t="shared" ca="1" si="115"/>
        <v>3300</v>
      </c>
      <c r="G450" s="69">
        <f t="shared" ca="1" si="119"/>
        <v>0</v>
      </c>
      <c r="H450" s="34">
        <f t="shared" ca="1" si="120"/>
        <v>-255.85715169194722</v>
      </c>
      <c r="I450" s="34">
        <f t="shared" ca="1" si="121"/>
        <v>3044.1428483080526</v>
      </c>
      <c r="J450" s="18">
        <f ca="1">SUM(INDIRECT(ADDRESS(ROW(F450),COLUMN(F450),4)):INDIRECT(ADDRESS(ROW(F450)+N$5-1,COLUMN(F450),4)))</f>
        <v>24300</v>
      </c>
      <c r="K450" s="18">
        <f t="shared" ca="1" si="122"/>
        <v>16350</v>
      </c>
      <c r="L450" s="18">
        <f t="shared" ca="1" si="132"/>
        <v>0</v>
      </c>
      <c r="M450" s="18">
        <f t="shared" ca="1" si="116"/>
        <v>0</v>
      </c>
      <c r="N450" s="34">
        <f t="shared" ca="1" si="123"/>
        <v>16634.020604331716</v>
      </c>
      <c r="P450" s="18">
        <f t="shared" ca="1" si="117"/>
        <v>255.85715169194722</v>
      </c>
      <c r="Q450" s="47">
        <f ca="1">SUM(L$15:L450)-SUM(M$15:M450)</f>
        <v>16350</v>
      </c>
      <c r="R450" s="47" t="str">
        <f t="shared" ca="1" si="118"/>
        <v>M453</v>
      </c>
      <c r="S450" s="40">
        <f t="shared" ca="1" si="124"/>
        <v>0</v>
      </c>
      <c r="T450" s="46">
        <f t="shared" ca="1" si="125"/>
        <v>26</v>
      </c>
      <c r="X450" s="74">
        <f t="shared" ca="1" si="126"/>
        <v>-0.25585715169194723</v>
      </c>
      <c r="Y450" s="75">
        <f t="shared" ca="1" si="127"/>
        <v>-0.25585715169194723</v>
      </c>
      <c r="Z450" s="74">
        <f t="shared" ca="1" si="128"/>
        <v>0.77425256156148992</v>
      </c>
      <c r="AA450" s="76">
        <f t="shared" ca="1" si="129"/>
        <v>-255.85715169194722</v>
      </c>
      <c r="AB450" s="76">
        <f t="shared" ca="1" si="130"/>
        <v>774.25256156148987</v>
      </c>
    </row>
    <row r="451" spans="1:28" x14ac:dyDescent="0.25">
      <c r="A451" s="2">
        <f t="shared" si="131"/>
        <v>17</v>
      </c>
      <c r="B451" s="16">
        <f ca="1">VLOOKUP(A451,PERIODS!$O$4:$P$33,2,FALSE)</f>
        <v>3.5000000000000003E-2</v>
      </c>
      <c r="C451" s="15"/>
      <c r="D451" s="18">
        <v>437</v>
      </c>
      <c r="E451" s="34">
        <f t="shared" ca="1" si="133"/>
        <v>16634.020604331716</v>
      </c>
      <c r="F451" s="34">
        <f t="shared" ca="1" si="115"/>
        <v>3500.0000000000005</v>
      </c>
      <c r="G451" s="69">
        <f t="shared" ca="1" si="119"/>
        <v>0</v>
      </c>
      <c r="H451" s="34">
        <f t="shared" ca="1" si="120"/>
        <v>1247.038720501876</v>
      </c>
      <c r="I451" s="34">
        <f t="shared" ca="1" si="121"/>
        <v>4747.038720501876</v>
      </c>
      <c r="J451" s="18">
        <f ca="1">SUM(INDIRECT(ADDRESS(ROW(F451),COLUMN(F451),4)):INDIRECT(ADDRESS(ROW(F451)+N$5-1,COLUMN(F451),4)))</f>
        <v>24500.000000000004</v>
      </c>
      <c r="K451" s="18">
        <f t="shared" ca="1" si="122"/>
        <v>16350</v>
      </c>
      <c r="L451" s="18">
        <f t="shared" ca="1" si="132"/>
        <v>0</v>
      </c>
      <c r="M451" s="18">
        <f t="shared" ca="1" si="116"/>
        <v>0</v>
      </c>
      <c r="N451" s="34">
        <f t="shared" ca="1" si="123"/>
        <v>11886.98188382984</v>
      </c>
      <c r="P451" s="18">
        <f t="shared" ca="1" si="117"/>
        <v>1247.038720501876</v>
      </c>
      <c r="Q451" s="47">
        <f ca="1">SUM(L$15:L451)-SUM(M$15:M451)</f>
        <v>16350</v>
      </c>
      <c r="R451" s="47" t="str">
        <f t="shared" ca="1" si="118"/>
        <v>M454</v>
      </c>
      <c r="S451" s="40">
        <f t="shared" ca="1" si="124"/>
        <v>0</v>
      </c>
      <c r="T451" s="46">
        <f t="shared" ca="1" si="125"/>
        <v>52</v>
      </c>
      <c r="X451" s="74">
        <f t="shared" ca="1" si="126"/>
        <v>1.247038720501876</v>
      </c>
      <c r="Y451" s="75">
        <f t="shared" ca="1" si="127"/>
        <v>1.247038720501876</v>
      </c>
      <c r="Z451" s="74">
        <f t="shared" ca="1" si="128"/>
        <v>3.4800223650417825</v>
      </c>
      <c r="AA451" s="76">
        <f t="shared" ca="1" si="129"/>
        <v>1247.038720501876</v>
      </c>
      <c r="AB451" s="76">
        <f t="shared" ca="1" si="130"/>
        <v>3480.0223650417825</v>
      </c>
    </row>
    <row r="452" spans="1:28" x14ac:dyDescent="0.25">
      <c r="A452" s="2">
        <f t="shared" si="131"/>
        <v>18</v>
      </c>
      <c r="B452" s="16">
        <f ca="1">VLOOKUP(A452,PERIODS!$O$4:$P$33,2,FALSE)</f>
        <v>3.5000000000000003E-2</v>
      </c>
      <c r="C452" s="15"/>
      <c r="D452" s="18">
        <v>438</v>
      </c>
      <c r="E452" s="34">
        <f t="shared" ca="1" si="133"/>
        <v>11886.98188382984</v>
      </c>
      <c r="F452" s="34">
        <f t="shared" ca="1" si="115"/>
        <v>3500.0000000000005</v>
      </c>
      <c r="G452" s="69">
        <f t="shared" ca="1" si="119"/>
        <v>0</v>
      </c>
      <c r="H452" s="34">
        <f t="shared" ca="1" si="120"/>
        <v>-58.679930906372398</v>
      </c>
      <c r="I452" s="34">
        <f t="shared" ca="1" si="121"/>
        <v>3441.3200690936283</v>
      </c>
      <c r="J452" s="18">
        <f ca="1">SUM(INDIRECT(ADDRESS(ROW(F452),COLUMN(F452),4)):INDIRECT(ADDRESS(ROW(F452)+N$5-1,COLUMN(F452),4)))</f>
        <v>24500.000000000004</v>
      </c>
      <c r="K452" s="18">
        <f t="shared" ca="1" si="122"/>
        <v>0</v>
      </c>
      <c r="L452" s="18">
        <f t="shared" ca="1" si="132"/>
        <v>0</v>
      </c>
      <c r="M452" s="18">
        <f t="shared" ca="1" si="116"/>
        <v>16350</v>
      </c>
      <c r="N452" s="34">
        <f t="shared" ca="1" si="123"/>
        <v>24795.66181473621</v>
      </c>
      <c r="P452" s="18">
        <f t="shared" ca="1" si="117"/>
        <v>58.679930906372398</v>
      </c>
      <c r="Q452" s="47">
        <f ca="1">SUM(L$15:L452)-SUM(M$15:M452)</f>
        <v>0</v>
      </c>
      <c r="R452" s="47" t="str">
        <f t="shared" ca="1" si="118"/>
        <v>M455</v>
      </c>
      <c r="S452" s="40">
        <f t="shared" ca="1" si="124"/>
        <v>0</v>
      </c>
      <c r="T452" s="46">
        <f t="shared" ca="1" si="125"/>
        <v>36</v>
      </c>
      <c r="X452" s="74">
        <f t="shared" ca="1" si="126"/>
        <v>-5.8679930906372399E-2</v>
      </c>
      <c r="Y452" s="75">
        <f t="shared" ca="1" si="127"/>
        <v>-5.8679930906372399E-2</v>
      </c>
      <c r="Z452" s="74">
        <f t="shared" ca="1" si="128"/>
        <v>0.94300854875084472</v>
      </c>
      <c r="AA452" s="76">
        <f t="shared" ca="1" si="129"/>
        <v>-58.679930906372398</v>
      </c>
      <c r="AB452" s="76">
        <f t="shared" ca="1" si="130"/>
        <v>943.00854875084474</v>
      </c>
    </row>
    <row r="453" spans="1:28" x14ac:dyDescent="0.25">
      <c r="A453" s="2">
        <f t="shared" si="131"/>
        <v>19</v>
      </c>
      <c r="B453" s="16">
        <f ca="1">VLOOKUP(A453,PERIODS!$O$4:$P$33,2,FALSE)</f>
        <v>3.5000000000000003E-2</v>
      </c>
      <c r="C453" s="15"/>
      <c r="D453" s="18">
        <v>439</v>
      </c>
      <c r="E453" s="34">
        <f t="shared" ca="1" si="133"/>
        <v>24795.66181473621</v>
      </c>
      <c r="F453" s="34">
        <f t="shared" ca="1" si="115"/>
        <v>3500.0000000000005</v>
      </c>
      <c r="G453" s="69">
        <f t="shared" ca="1" si="119"/>
        <v>0</v>
      </c>
      <c r="H453" s="34">
        <f t="shared" ca="1" si="120"/>
        <v>-1610.696030720344</v>
      </c>
      <c r="I453" s="34">
        <f t="shared" ca="1" si="121"/>
        <v>1889.3039692796565</v>
      </c>
      <c r="J453" s="18">
        <f ca="1">SUM(INDIRECT(ADDRESS(ROW(F453),COLUMN(F453),4)):INDIRECT(ADDRESS(ROW(F453)+N$5-1,COLUMN(F453),4)))</f>
        <v>24500.000000000004</v>
      </c>
      <c r="K453" s="18">
        <f t="shared" ca="1" si="122"/>
        <v>0</v>
      </c>
      <c r="L453" s="18">
        <f t="shared" ca="1" si="132"/>
        <v>0</v>
      </c>
      <c r="M453" s="18">
        <f t="shared" ca="1" si="116"/>
        <v>0</v>
      </c>
      <c r="N453" s="34">
        <f t="shared" ca="1" si="123"/>
        <v>22906.357845456554</v>
      </c>
      <c r="P453" s="18">
        <f t="shared" ca="1" si="117"/>
        <v>1610.696030720344</v>
      </c>
      <c r="Q453" s="47">
        <f ca="1">SUM(L$15:L453)-SUM(M$15:M453)</f>
        <v>0</v>
      </c>
      <c r="R453" s="47" t="str">
        <f t="shared" ca="1" si="118"/>
        <v>M456</v>
      </c>
      <c r="S453" s="40">
        <f t="shared" ca="1" si="124"/>
        <v>0</v>
      </c>
      <c r="T453" s="46">
        <f t="shared" ca="1" si="125"/>
        <v>64</v>
      </c>
      <c r="X453" s="74">
        <f t="shared" ca="1" si="126"/>
        <v>-1.610696030720344</v>
      </c>
      <c r="Y453" s="75">
        <f t="shared" ca="1" si="127"/>
        <v>-1.610696030720344</v>
      </c>
      <c r="Z453" s="74">
        <f t="shared" ca="1" si="128"/>
        <v>0.19974853456255348</v>
      </c>
      <c r="AA453" s="76">
        <f t="shared" ca="1" si="129"/>
        <v>-1610.696030720344</v>
      </c>
      <c r="AB453" s="76">
        <f t="shared" ca="1" si="130"/>
        <v>199.74853456255349</v>
      </c>
    </row>
    <row r="454" spans="1:28" x14ac:dyDescent="0.25">
      <c r="A454" s="2">
        <f t="shared" si="131"/>
        <v>20</v>
      </c>
      <c r="B454" s="16">
        <f ca="1">VLOOKUP(A454,PERIODS!$O$4:$P$33,2,FALSE)</f>
        <v>3.5000000000000003E-2</v>
      </c>
      <c r="C454" s="15"/>
      <c r="D454" s="18">
        <v>440</v>
      </c>
      <c r="E454" s="34">
        <f t="shared" ca="1" si="133"/>
        <v>22906.357845456554</v>
      </c>
      <c r="F454" s="34">
        <f t="shared" ca="1" si="115"/>
        <v>3500.0000000000005</v>
      </c>
      <c r="G454" s="69">
        <f t="shared" ca="1" si="119"/>
        <v>0</v>
      </c>
      <c r="H454" s="34">
        <f t="shared" ca="1" si="120"/>
        <v>-127.91037101446207</v>
      </c>
      <c r="I454" s="34">
        <f t="shared" ca="1" si="121"/>
        <v>3372.0896289855382</v>
      </c>
      <c r="J454" s="18">
        <f ca="1">SUM(INDIRECT(ADDRESS(ROW(F454),COLUMN(F454),4)):INDIRECT(ADDRESS(ROW(F454)+N$5-1,COLUMN(F454),4)))</f>
        <v>24500.000000000004</v>
      </c>
      <c r="K454" s="18">
        <f t="shared" ca="1" si="122"/>
        <v>16350</v>
      </c>
      <c r="L454" s="18">
        <f t="shared" ca="1" si="132"/>
        <v>16350</v>
      </c>
      <c r="M454" s="18">
        <f t="shared" ca="1" si="116"/>
        <v>0</v>
      </c>
      <c r="N454" s="34">
        <f t="shared" ca="1" si="123"/>
        <v>19534.268216471017</v>
      </c>
      <c r="P454" s="18">
        <f t="shared" ca="1" si="117"/>
        <v>127.91037101446207</v>
      </c>
      <c r="Q454" s="47">
        <f ca="1">SUM(L$15:L454)-SUM(M$15:M454)</f>
        <v>16350</v>
      </c>
      <c r="R454" s="47" t="str">
        <f t="shared" ca="1" si="118"/>
        <v>M457</v>
      </c>
      <c r="S454" s="40">
        <f t="shared" ca="1" si="124"/>
        <v>0</v>
      </c>
      <c r="T454" s="46">
        <f t="shared" ca="1" si="125"/>
        <v>73</v>
      </c>
      <c r="X454" s="74">
        <f t="shared" ca="1" si="126"/>
        <v>-0.12791037101446207</v>
      </c>
      <c r="Y454" s="75">
        <f t="shared" ca="1" si="127"/>
        <v>-0.12791037101446207</v>
      </c>
      <c r="Z454" s="74">
        <f t="shared" ca="1" si="128"/>
        <v>0.87993224304463158</v>
      </c>
      <c r="AA454" s="76">
        <f t="shared" ca="1" si="129"/>
        <v>-127.91037101446207</v>
      </c>
      <c r="AB454" s="76">
        <f t="shared" ca="1" si="130"/>
        <v>879.9322430446316</v>
      </c>
    </row>
    <row r="455" spans="1:28" x14ac:dyDescent="0.25">
      <c r="A455" s="2">
        <f t="shared" si="131"/>
        <v>21</v>
      </c>
      <c r="B455" s="16">
        <f ca="1">VLOOKUP(A455,PERIODS!$O$4:$P$33,2,FALSE)</f>
        <v>3.5000000000000003E-2</v>
      </c>
      <c r="C455" s="15"/>
      <c r="D455" s="18">
        <v>441</v>
      </c>
      <c r="E455" s="34">
        <f t="shared" ca="1" si="133"/>
        <v>19534.268216471017</v>
      </c>
      <c r="F455" s="34">
        <f t="shared" ca="1" si="115"/>
        <v>3500.0000000000005</v>
      </c>
      <c r="G455" s="69">
        <f t="shared" ca="1" si="119"/>
        <v>0</v>
      </c>
      <c r="H455" s="34">
        <f t="shared" ca="1" si="120"/>
        <v>-977.2164956876004</v>
      </c>
      <c r="I455" s="34">
        <f t="shared" ca="1" si="121"/>
        <v>2522.7835043124001</v>
      </c>
      <c r="J455" s="18">
        <f ca="1">SUM(INDIRECT(ADDRESS(ROW(F455),COLUMN(F455),4)):INDIRECT(ADDRESS(ROW(F455)+N$5-1,COLUMN(F455),4)))</f>
        <v>24500.000000000004</v>
      </c>
      <c r="K455" s="18">
        <f t="shared" ca="1" si="122"/>
        <v>16350</v>
      </c>
      <c r="L455" s="18">
        <f t="shared" ca="1" si="132"/>
        <v>0</v>
      </c>
      <c r="M455" s="18">
        <f t="shared" ca="1" si="116"/>
        <v>0</v>
      </c>
      <c r="N455" s="34">
        <f t="shared" ca="1" si="123"/>
        <v>17011.484712158617</v>
      </c>
      <c r="P455" s="18">
        <f t="shared" ca="1" si="117"/>
        <v>977.2164956876004</v>
      </c>
      <c r="Q455" s="47">
        <f ca="1">SUM(L$15:L455)-SUM(M$15:M455)</f>
        <v>16350</v>
      </c>
      <c r="R455" s="47" t="str">
        <f t="shared" ca="1" si="118"/>
        <v>M458</v>
      </c>
      <c r="S455" s="40">
        <f t="shared" ca="1" si="124"/>
        <v>0</v>
      </c>
      <c r="T455" s="46">
        <f t="shared" ca="1" si="125"/>
        <v>74</v>
      </c>
      <c r="X455" s="74">
        <f t="shared" ca="1" si="126"/>
        <v>-0.97721649568760038</v>
      </c>
      <c r="Y455" s="75">
        <f t="shared" ca="1" si="127"/>
        <v>-0.97721649568760038</v>
      </c>
      <c r="Z455" s="74">
        <f t="shared" ca="1" si="128"/>
        <v>0.37635723419922429</v>
      </c>
      <c r="AA455" s="76">
        <f t="shared" ca="1" si="129"/>
        <v>-977.2164956876004</v>
      </c>
      <c r="AB455" s="76">
        <f t="shared" ca="1" si="130"/>
        <v>376.35723419922431</v>
      </c>
    </row>
    <row r="456" spans="1:28" x14ac:dyDescent="0.25">
      <c r="A456" s="2">
        <f t="shared" si="131"/>
        <v>22</v>
      </c>
      <c r="B456" s="16">
        <f ca="1">VLOOKUP(A456,PERIODS!$O$4:$P$33,2,FALSE)</f>
        <v>3.5000000000000003E-2</v>
      </c>
      <c r="C456" s="15"/>
      <c r="D456" s="18">
        <v>442</v>
      </c>
      <c r="E456" s="34">
        <f t="shared" ca="1" si="133"/>
        <v>17011.484712158617</v>
      </c>
      <c r="F456" s="34">
        <f t="shared" ca="1" si="115"/>
        <v>3500.0000000000005</v>
      </c>
      <c r="G456" s="69">
        <f t="shared" ca="1" si="119"/>
        <v>0</v>
      </c>
      <c r="H456" s="34">
        <f t="shared" ca="1" si="120"/>
        <v>-303.30573193501567</v>
      </c>
      <c r="I456" s="34">
        <f t="shared" ca="1" si="121"/>
        <v>3196.694268064985</v>
      </c>
      <c r="J456" s="18">
        <f ca="1">SUM(INDIRECT(ADDRESS(ROW(F456),COLUMN(F456),4)):INDIRECT(ADDRESS(ROW(F456)+N$5-1,COLUMN(F456),4)))</f>
        <v>25000.000000000004</v>
      </c>
      <c r="K456" s="18">
        <f t="shared" ca="1" si="122"/>
        <v>16350</v>
      </c>
      <c r="L456" s="18">
        <f t="shared" ca="1" si="132"/>
        <v>0</v>
      </c>
      <c r="M456" s="18">
        <f t="shared" ca="1" si="116"/>
        <v>0</v>
      </c>
      <c r="N456" s="34">
        <f t="shared" ca="1" si="123"/>
        <v>13814.790444093633</v>
      </c>
      <c r="P456" s="18">
        <f t="shared" ca="1" si="117"/>
        <v>303.30573193501567</v>
      </c>
      <c r="Q456" s="47">
        <f ca="1">SUM(L$15:L456)-SUM(M$15:M456)</f>
        <v>16350</v>
      </c>
      <c r="R456" s="47" t="str">
        <f t="shared" ca="1" si="118"/>
        <v>M459</v>
      </c>
      <c r="S456" s="40">
        <f t="shared" ca="1" si="124"/>
        <v>0</v>
      </c>
      <c r="T456" s="46">
        <f t="shared" ca="1" si="125"/>
        <v>46</v>
      </c>
      <c r="X456" s="74">
        <f t="shared" ca="1" si="126"/>
        <v>-0.3033057319350157</v>
      </c>
      <c r="Y456" s="75">
        <f t="shared" ca="1" si="127"/>
        <v>-0.3033057319350157</v>
      </c>
      <c r="Z456" s="74">
        <f t="shared" ca="1" si="128"/>
        <v>0.73837331755520408</v>
      </c>
      <c r="AA456" s="76">
        <f t="shared" ca="1" si="129"/>
        <v>-303.30573193501567</v>
      </c>
      <c r="AB456" s="76">
        <f t="shared" ca="1" si="130"/>
        <v>738.37331755520404</v>
      </c>
    </row>
    <row r="457" spans="1:28" x14ac:dyDescent="0.25">
      <c r="A457" s="2">
        <f t="shared" si="131"/>
        <v>23</v>
      </c>
      <c r="B457" s="16">
        <f ca="1">VLOOKUP(A457,PERIODS!$O$4:$P$33,2,FALSE)</f>
        <v>3.5000000000000003E-2</v>
      </c>
      <c r="C457" s="15"/>
      <c r="D457" s="18">
        <v>443</v>
      </c>
      <c r="E457" s="34">
        <f t="shared" ca="1" si="133"/>
        <v>13814.790444093633</v>
      </c>
      <c r="F457" s="34">
        <f t="shared" ca="1" si="115"/>
        <v>3500.0000000000005</v>
      </c>
      <c r="G457" s="69">
        <f t="shared" ca="1" si="119"/>
        <v>0</v>
      </c>
      <c r="H457" s="34">
        <f t="shared" ca="1" si="120"/>
        <v>-29.798465689709055</v>
      </c>
      <c r="I457" s="34">
        <f t="shared" ca="1" si="121"/>
        <v>3470.2015343102912</v>
      </c>
      <c r="J457" s="18">
        <f ca="1">SUM(INDIRECT(ADDRESS(ROW(F457),COLUMN(F457),4)):INDIRECT(ADDRESS(ROW(F457)+N$5-1,COLUMN(F457),4)))</f>
        <v>25500.000000000004</v>
      </c>
      <c r="K457" s="18">
        <f t="shared" ca="1" si="122"/>
        <v>0</v>
      </c>
      <c r="L457" s="18">
        <f t="shared" ca="1" si="132"/>
        <v>0</v>
      </c>
      <c r="M457" s="18">
        <f t="shared" ca="1" si="116"/>
        <v>16350</v>
      </c>
      <c r="N457" s="34">
        <f t="shared" ca="1" si="123"/>
        <v>26694.588909783342</v>
      </c>
      <c r="P457" s="18">
        <f t="shared" ca="1" si="117"/>
        <v>29.798465689709055</v>
      </c>
      <c r="Q457" s="47">
        <f ca="1">SUM(L$15:L457)-SUM(M$15:M457)</f>
        <v>0</v>
      </c>
      <c r="R457" s="47" t="str">
        <f t="shared" ca="1" si="118"/>
        <v>M460</v>
      </c>
      <c r="S457" s="40">
        <f t="shared" ca="1" si="124"/>
        <v>0</v>
      </c>
      <c r="T457" s="46">
        <f t="shared" ca="1" si="125"/>
        <v>22</v>
      </c>
      <c r="X457" s="74">
        <f t="shared" ca="1" si="126"/>
        <v>-2.9798465689709053E-2</v>
      </c>
      <c r="Y457" s="75">
        <f t="shared" ca="1" si="127"/>
        <v>-2.9798465689709053E-2</v>
      </c>
      <c r="Z457" s="74">
        <f t="shared" ca="1" si="128"/>
        <v>0.97064113132895669</v>
      </c>
      <c r="AA457" s="76">
        <f t="shared" ca="1" si="129"/>
        <v>-29.798465689709055</v>
      </c>
      <c r="AB457" s="76">
        <f t="shared" ca="1" si="130"/>
        <v>970.6411313289567</v>
      </c>
    </row>
    <row r="458" spans="1:28" x14ac:dyDescent="0.25">
      <c r="A458" s="2">
        <f t="shared" si="131"/>
        <v>24</v>
      </c>
      <c r="B458" s="16">
        <f ca="1">VLOOKUP(A458,PERIODS!$O$4:$P$33,2,FALSE)</f>
        <v>3.5000000000000003E-2</v>
      </c>
      <c r="C458" s="15"/>
      <c r="D458" s="18">
        <v>444</v>
      </c>
      <c r="E458" s="34">
        <f t="shared" ca="1" si="133"/>
        <v>26694.588909783342</v>
      </c>
      <c r="F458" s="34">
        <f t="shared" ca="1" si="115"/>
        <v>3500.0000000000005</v>
      </c>
      <c r="G458" s="69">
        <f t="shared" ca="1" si="119"/>
        <v>0</v>
      </c>
      <c r="H458" s="34">
        <f t="shared" ca="1" si="120"/>
        <v>1959.9639845400536</v>
      </c>
      <c r="I458" s="34">
        <f t="shared" ca="1" si="121"/>
        <v>5459.9639845400543</v>
      </c>
      <c r="J458" s="18">
        <f ca="1">SUM(INDIRECT(ADDRESS(ROW(F458),COLUMN(F458),4)):INDIRECT(ADDRESS(ROW(F458)+N$5-1,COLUMN(F458),4)))</f>
        <v>26000</v>
      </c>
      <c r="K458" s="18">
        <f t="shared" ca="1" si="122"/>
        <v>0</v>
      </c>
      <c r="L458" s="18">
        <f t="shared" ca="1" si="132"/>
        <v>0</v>
      </c>
      <c r="M458" s="18">
        <f t="shared" ca="1" si="116"/>
        <v>0</v>
      </c>
      <c r="N458" s="34">
        <f t="shared" ca="1" si="123"/>
        <v>21234.62492524329</v>
      </c>
      <c r="P458" s="18">
        <f t="shared" ca="1" si="117"/>
        <v>1959.9639845400536</v>
      </c>
      <c r="Q458" s="47">
        <f ca="1">SUM(L$15:L458)-SUM(M$15:M458)</f>
        <v>0</v>
      </c>
      <c r="R458" s="47" t="str">
        <f t="shared" ca="1" si="118"/>
        <v>M461</v>
      </c>
      <c r="S458" s="40">
        <f t="shared" ca="1" si="124"/>
        <v>0</v>
      </c>
      <c r="T458" s="46">
        <f t="shared" ca="1" si="125"/>
        <v>84</v>
      </c>
      <c r="X458" s="74">
        <f t="shared" ca="1" si="126"/>
        <v>2.1726343806973905</v>
      </c>
      <c r="Y458" s="75">
        <f t="shared" ca="1" si="127"/>
        <v>1.9599639845400536</v>
      </c>
      <c r="Z458" s="74">
        <f t="shared" ca="1" si="128"/>
        <v>7.0990713842313315</v>
      </c>
      <c r="AA458" s="76">
        <f t="shared" ca="1" si="129"/>
        <v>1959.9639845400536</v>
      </c>
      <c r="AB458" s="76">
        <f t="shared" ca="1" si="130"/>
        <v>7099.0713842313316</v>
      </c>
    </row>
    <row r="459" spans="1:28" x14ac:dyDescent="0.25">
      <c r="A459" s="2">
        <f t="shared" si="131"/>
        <v>25</v>
      </c>
      <c r="B459" s="16">
        <f ca="1">VLOOKUP(A459,PERIODS!$O$4:$P$33,2,FALSE)</f>
        <v>3.5000000000000003E-2</v>
      </c>
      <c r="C459" s="15"/>
      <c r="D459" s="18">
        <v>445</v>
      </c>
      <c r="E459" s="34">
        <f t="shared" ca="1" si="133"/>
        <v>21234.62492524329</v>
      </c>
      <c r="F459" s="34">
        <f t="shared" ca="1" si="115"/>
        <v>3500.0000000000005</v>
      </c>
      <c r="G459" s="69">
        <f t="shared" ca="1" si="119"/>
        <v>0</v>
      </c>
      <c r="H459" s="34">
        <f t="shared" ca="1" si="120"/>
        <v>221.25825946773259</v>
      </c>
      <c r="I459" s="34">
        <f t="shared" ca="1" si="121"/>
        <v>3721.2582594677328</v>
      </c>
      <c r="J459" s="18">
        <f ca="1">SUM(INDIRECT(ADDRESS(ROW(F459),COLUMN(F459),4)):INDIRECT(ADDRESS(ROW(F459)+N$5-1,COLUMN(F459),4)))</f>
        <v>24900</v>
      </c>
      <c r="K459" s="18">
        <f t="shared" ca="1" si="122"/>
        <v>16350</v>
      </c>
      <c r="L459" s="18">
        <f t="shared" ca="1" si="132"/>
        <v>16350</v>
      </c>
      <c r="M459" s="18">
        <f t="shared" ca="1" si="116"/>
        <v>0</v>
      </c>
      <c r="N459" s="34">
        <f t="shared" ca="1" si="123"/>
        <v>17513.366665775557</v>
      </c>
      <c r="P459" s="18">
        <f t="shared" ca="1" si="117"/>
        <v>221.25825946773259</v>
      </c>
      <c r="Q459" s="47">
        <f ca="1">SUM(L$15:L459)-SUM(M$15:M459)</f>
        <v>16350</v>
      </c>
      <c r="R459" s="47" t="str">
        <f t="shared" ca="1" si="118"/>
        <v>M462</v>
      </c>
      <c r="S459" s="40">
        <f t="shared" ca="1" si="124"/>
        <v>0</v>
      </c>
      <c r="T459" s="46">
        <f t="shared" ca="1" si="125"/>
        <v>32</v>
      </c>
      <c r="X459" s="74">
        <f t="shared" ca="1" si="126"/>
        <v>0.22125825946773259</v>
      </c>
      <c r="Y459" s="75">
        <f t="shared" ca="1" si="127"/>
        <v>0.22125825946773259</v>
      </c>
      <c r="Z459" s="74">
        <f t="shared" ca="1" si="128"/>
        <v>1.2476456052498734</v>
      </c>
      <c r="AA459" s="76">
        <f t="shared" ca="1" si="129"/>
        <v>221.25825946773259</v>
      </c>
      <c r="AB459" s="76">
        <f t="shared" ca="1" si="130"/>
        <v>1247.6456052498734</v>
      </c>
    </row>
    <row r="460" spans="1:28" x14ac:dyDescent="0.25">
      <c r="A460" s="2">
        <f t="shared" si="131"/>
        <v>26</v>
      </c>
      <c r="B460" s="16">
        <f ca="1">VLOOKUP(A460,PERIODS!$O$4:$P$33,2,FALSE)</f>
        <v>3.5000000000000003E-2</v>
      </c>
      <c r="C460" s="15"/>
      <c r="D460" s="18">
        <v>446</v>
      </c>
      <c r="E460" s="34">
        <f t="shared" ca="1" si="133"/>
        <v>17513.366665775557</v>
      </c>
      <c r="F460" s="34">
        <f t="shared" ca="1" si="115"/>
        <v>3500.0000000000005</v>
      </c>
      <c r="G460" s="69">
        <f t="shared" ca="1" si="119"/>
        <v>0</v>
      </c>
      <c r="H460" s="34">
        <f t="shared" ca="1" si="120"/>
        <v>509.24690117676084</v>
      </c>
      <c r="I460" s="34">
        <f t="shared" ca="1" si="121"/>
        <v>4009.2469011767612</v>
      </c>
      <c r="J460" s="18">
        <f ca="1">SUM(INDIRECT(ADDRESS(ROW(F460),COLUMN(F460),4)):INDIRECT(ADDRESS(ROW(F460)+N$5-1,COLUMN(F460),4)))</f>
        <v>23900</v>
      </c>
      <c r="K460" s="18">
        <f t="shared" ca="1" si="122"/>
        <v>16350</v>
      </c>
      <c r="L460" s="18">
        <f t="shared" ca="1" si="132"/>
        <v>0</v>
      </c>
      <c r="M460" s="18">
        <f t="shared" ca="1" si="116"/>
        <v>0</v>
      </c>
      <c r="N460" s="34">
        <f t="shared" ca="1" si="123"/>
        <v>13504.119764598796</v>
      </c>
      <c r="P460" s="18">
        <f t="shared" ca="1" si="117"/>
        <v>509.24690117676084</v>
      </c>
      <c r="Q460" s="47">
        <f ca="1">SUM(L$15:L460)-SUM(M$15:M460)</f>
        <v>16350</v>
      </c>
      <c r="R460" s="47" t="str">
        <f t="shared" ca="1" si="118"/>
        <v>M463</v>
      </c>
      <c r="S460" s="40">
        <f t="shared" ca="1" si="124"/>
        <v>0</v>
      </c>
      <c r="T460" s="46">
        <f t="shared" ca="1" si="125"/>
        <v>33</v>
      </c>
      <c r="X460" s="74">
        <f t="shared" ca="1" si="126"/>
        <v>0.50924690117676086</v>
      </c>
      <c r="Y460" s="75">
        <f t="shared" ca="1" si="127"/>
        <v>0.50924690117676086</v>
      </c>
      <c r="Z460" s="74">
        <f t="shared" ca="1" si="128"/>
        <v>1.6640375382295727</v>
      </c>
      <c r="AA460" s="76">
        <f t="shared" ca="1" si="129"/>
        <v>509.24690117676084</v>
      </c>
      <c r="AB460" s="76">
        <f t="shared" ca="1" si="130"/>
        <v>1664.0375382295726</v>
      </c>
    </row>
    <row r="461" spans="1:28" x14ac:dyDescent="0.25">
      <c r="A461" s="2">
        <f t="shared" si="131"/>
        <v>27</v>
      </c>
      <c r="B461" s="16">
        <f ca="1">VLOOKUP(A461,PERIODS!$O$4:$P$33,2,FALSE)</f>
        <v>3.5000000000000003E-2</v>
      </c>
      <c r="C461" s="15"/>
      <c r="D461" s="18">
        <v>447</v>
      </c>
      <c r="E461" s="34">
        <f t="shared" ca="1" si="133"/>
        <v>13504.119764598796</v>
      </c>
      <c r="F461" s="34">
        <f t="shared" ca="1" si="115"/>
        <v>3500.0000000000005</v>
      </c>
      <c r="G461" s="69">
        <f t="shared" ca="1" si="119"/>
        <v>0</v>
      </c>
      <c r="H461" s="34">
        <f t="shared" ca="1" si="120"/>
        <v>-285.6413471954682</v>
      </c>
      <c r="I461" s="34">
        <f t="shared" ca="1" si="121"/>
        <v>3214.3586528045321</v>
      </c>
      <c r="J461" s="18">
        <f ca="1">SUM(INDIRECT(ADDRESS(ROW(F461),COLUMN(F461),4)):INDIRECT(ADDRESS(ROW(F461)+N$5-1,COLUMN(F461),4)))</f>
        <v>22900</v>
      </c>
      <c r="K461" s="18">
        <f t="shared" ca="1" si="122"/>
        <v>16350</v>
      </c>
      <c r="L461" s="18">
        <f t="shared" ca="1" si="132"/>
        <v>0</v>
      </c>
      <c r="M461" s="18">
        <f t="shared" ca="1" si="116"/>
        <v>0</v>
      </c>
      <c r="N461" s="34">
        <f t="shared" ca="1" si="123"/>
        <v>10289.761111794263</v>
      </c>
      <c r="P461" s="18">
        <f t="shared" ca="1" si="117"/>
        <v>285.6413471954682</v>
      </c>
      <c r="Q461" s="47">
        <f ca="1">SUM(L$15:L461)-SUM(M$15:M461)</f>
        <v>16350</v>
      </c>
      <c r="R461" s="47" t="str">
        <f t="shared" ca="1" si="118"/>
        <v>M464</v>
      </c>
      <c r="S461" s="40">
        <f t="shared" ca="1" si="124"/>
        <v>0</v>
      </c>
      <c r="T461" s="46">
        <f t="shared" ca="1" si="125"/>
        <v>77</v>
      </c>
      <c r="X461" s="74">
        <f t="shared" ca="1" si="126"/>
        <v>-0.28564134719546819</v>
      </c>
      <c r="Y461" s="75">
        <f t="shared" ca="1" si="127"/>
        <v>-0.28564134719546819</v>
      </c>
      <c r="Z461" s="74">
        <f t="shared" ca="1" si="128"/>
        <v>0.7515321067149564</v>
      </c>
      <c r="AA461" s="76">
        <f t="shared" ca="1" si="129"/>
        <v>-285.6413471954682</v>
      </c>
      <c r="AB461" s="76">
        <f t="shared" ca="1" si="130"/>
        <v>751.5321067149564</v>
      </c>
    </row>
    <row r="462" spans="1:28" x14ac:dyDescent="0.25">
      <c r="A462" s="2">
        <f t="shared" si="131"/>
        <v>28</v>
      </c>
      <c r="B462" s="16">
        <f ca="1">VLOOKUP(A462,PERIODS!$O$4:$P$33,2,FALSE)</f>
        <v>0.04</v>
      </c>
      <c r="C462" s="15"/>
      <c r="D462" s="18">
        <v>448</v>
      </c>
      <c r="E462" s="34">
        <f t="shared" ca="1" si="133"/>
        <v>10289.761111794263</v>
      </c>
      <c r="F462" s="34">
        <f t="shared" ca="1" si="115"/>
        <v>4000</v>
      </c>
      <c r="G462" s="69">
        <f t="shared" ca="1" si="119"/>
        <v>0</v>
      </c>
      <c r="H462" s="34">
        <f t="shared" ca="1" si="120"/>
        <v>-285.68716158031174</v>
      </c>
      <c r="I462" s="34">
        <f t="shared" ca="1" si="121"/>
        <v>3714.3128384196884</v>
      </c>
      <c r="J462" s="18">
        <f ca="1">SUM(INDIRECT(ADDRESS(ROW(F462),COLUMN(F462),4)):INDIRECT(ADDRESS(ROW(F462)+N$5-1,COLUMN(F462),4)))</f>
        <v>21900</v>
      </c>
      <c r="K462" s="18">
        <f t="shared" ca="1" si="122"/>
        <v>0</v>
      </c>
      <c r="L462" s="18">
        <f t="shared" ca="1" si="132"/>
        <v>0</v>
      </c>
      <c r="M462" s="18">
        <f t="shared" ca="1" si="116"/>
        <v>16350</v>
      </c>
      <c r="N462" s="34">
        <f t="shared" ca="1" si="123"/>
        <v>22925.448273374575</v>
      </c>
      <c r="P462" s="18">
        <f t="shared" ca="1" si="117"/>
        <v>285.68716158031174</v>
      </c>
      <c r="Q462" s="47">
        <f ca="1">SUM(L$15:L462)-SUM(M$15:M462)</f>
        <v>0</v>
      </c>
      <c r="R462" s="47" t="str">
        <f t="shared" ca="1" si="118"/>
        <v>M465</v>
      </c>
      <c r="S462" s="40">
        <f t="shared" ca="1" si="124"/>
        <v>0</v>
      </c>
      <c r="T462" s="46">
        <f t="shared" ca="1" si="125"/>
        <v>11</v>
      </c>
      <c r="X462" s="74">
        <f t="shared" ca="1" si="126"/>
        <v>-0.28568716158031171</v>
      </c>
      <c r="Y462" s="75">
        <f t="shared" ca="1" si="127"/>
        <v>-0.28568716158031171</v>
      </c>
      <c r="Z462" s="74">
        <f t="shared" ca="1" si="128"/>
        <v>0.75149767652250221</v>
      </c>
      <c r="AA462" s="76">
        <f t="shared" ca="1" si="129"/>
        <v>-285.68716158031174</v>
      </c>
      <c r="AB462" s="76">
        <f t="shared" ca="1" si="130"/>
        <v>751.49767652250216</v>
      </c>
    </row>
    <row r="463" spans="1:28" x14ac:dyDescent="0.25">
      <c r="A463" s="2">
        <f t="shared" si="131"/>
        <v>29</v>
      </c>
      <c r="B463" s="16">
        <f ca="1">VLOOKUP(A463,PERIODS!$O$4:$P$33,2,FALSE)</f>
        <v>0.04</v>
      </c>
      <c r="C463" s="15"/>
      <c r="D463" s="18">
        <v>449</v>
      </c>
      <c r="E463" s="34">
        <f t="shared" ca="1" si="133"/>
        <v>22925.448273374575</v>
      </c>
      <c r="F463" s="34">
        <f t="shared" ref="F463:F526" ca="1" si="134">F$2*B463</f>
        <v>4000</v>
      </c>
      <c r="G463" s="69">
        <f t="shared" ca="1" si="119"/>
        <v>0</v>
      </c>
      <c r="H463" s="34">
        <f t="shared" ca="1" si="120"/>
        <v>778.15445372397119</v>
      </c>
      <c r="I463" s="34">
        <f t="shared" ca="1" si="121"/>
        <v>4778.1544537239715</v>
      </c>
      <c r="J463" s="18">
        <f ca="1">SUM(INDIRECT(ADDRESS(ROW(F463),COLUMN(F463),4)):INDIRECT(ADDRESS(ROW(F463)+N$5-1,COLUMN(F463),4)))</f>
        <v>21200</v>
      </c>
      <c r="K463" s="18">
        <f t="shared" ca="1" si="122"/>
        <v>0</v>
      </c>
      <c r="L463" s="18">
        <f t="shared" ca="1" si="132"/>
        <v>0</v>
      </c>
      <c r="M463" s="18">
        <f t="shared" ref="M463:M526" ca="1" si="135">SUMIF($R$15:$R$8014,ADDRESS(ROW(M463),COLUMN(M463),4),$L$15:$L$8014)</f>
        <v>0</v>
      </c>
      <c r="N463" s="34">
        <f t="shared" ca="1" si="123"/>
        <v>18147.293819650604</v>
      </c>
      <c r="P463" s="18">
        <f t="shared" ref="P463:P526" ca="1" si="136">ABS(H463)</f>
        <v>778.15445372397119</v>
      </c>
      <c r="Q463" s="47">
        <f ca="1">SUM(L$15:L463)-SUM(M$15:M463)</f>
        <v>0</v>
      </c>
      <c r="R463" s="47" t="str">
        <f t="shared" ref="R463:R526" ca="1" si="137">ADDRESS(ROW(M463)+$N$3+RANDBETWEEN(-$N$4,$N$4),COLUMN(M463),4)</f>
        <v>M466</v>
      </c>
      <c r="S463" s="40">
        <f t="shared" ca="1" si="124"/>
        <v>0</v>
      </c>
      <c r="T463" s="46">
        <f t="shared" ca="1" si="125"/>
        <v>60</v>
      </c>
      <c r="X463" s="74">
        <f t="shared" ca="1" si="126"/>
        <v>0.77815445372397118</v>
      </c>
      <c r="Y463" s="75">
        <f t="shared" ca="1" si="127"/>
        <v>0.77815445372397118</v>
      </c>
      <c r="Z463" s="74">
        <f t="shared" ca="1" si="128"/>
        <v>2.1774499702899974</v>
      </c>
      <c r="AA463" s="76">
        <f t="shared" ca="1" si="129"/>
        <v>778.15445372397119</v>
      </c>
      <c r="AB463" s="76">
        <f t="shared" ca="1" si="130"/>
        <v>2177.4499702899975</v>
      </c>
    </row>
    <row r="464" spans="1:28" x14ac:dyDescent="0.25">
      <c r="A464" s="2">
        <f t="shared" si="131"/>
        <v>30</v>
      </c>
      <c r="B464" s="16">
        <f ca="1">VLOOKUP(A464,PERIODS!$O$4:$P$33,2,FALSE)</f>
        <v>0.04</v>
      </c>
      <c r="C464" s="15"/>
      <c r="D464" s="18">
        <v>450</v>
      </c>
      <c r="E464" s="34">
        <f t="shared" ca="1" si="133"/>
        <v>18147.293819650604</v>
      </c>
      <c r="F464" s="34">
        <f t="shared" ca="1" si="134"/>
        <v>4000</v>
      </c>
      <c r="G464" s="69">
        <f t="shared" ref="G464:G527" ca="1" si="138">((2*RAND()*$F$5)-$F$5)*E464</f>
        <v>0</v>
      </c>
      <c r="H464" s="34">
        <f t="shared" ref="H464:H527" ca="1" si="139">IF($S$3="NORM",AA464,IF($S$3="LOGNORM",AB464,0))</f>
        <v>-1051.4719310799012</v>
      </c>
      <c r="I464" s="34">
        <f t="shared" ref="I464:I527" ca="1" si="140">IF(F464+H464&lt;0,0,F464+H464)</f>
        <v>2948.528068920099</v>
      </c>
      <c r="J464" s="18">
        <f ca="1">SUM(INDIRECT(ADDRESS(ROW(F464),COLUMN(F464),4)):INDIRECT(ADDRESS(ROW(F464)+N$5-1,COLUMN(F464),4)))</f>
        <v>20500</v>
      </c>
      <c r="K464" s="18">
        <f t="shared" ref="K464:K527" ca="1" si="141">Q464</f>
        <v>16350</v>
      </c>
      <c r="L464" s="18">
        <f t="shared" ca="1" si="132"/>
        <v>16350</v>
      </c>
      <c r="M464" s="18">
        <f t="shared" ca="1" si="135"/>
        <v>0</v>
      </c>
      <c r="N464" s="34">
        <f t="shared" ref="N464:N527" ca="1" si="142">E464+G464-I464+M464-S464</f>
        <v>15198.765750730505</v>
      </c>
      <c r="P464" s="18">
        <f t="shared" ca="1" si="136"/>
        <v>1051.4719310799012</v>
      </c>
      <c r="Q464" s="47">
        <f ca="1">SUM(L$15:L464)-SUM(M$15:M464)</f>
        <v>16350</v>
      </c>
      <c r="R464" s="47" t="str">
        <f t="shared" ca="1" si="137"/>
        <v>M467</v>
      </c>
      <c r="S464" s="40">
        <f t="shared" ref="S464:S527" ca="1" si="143">IF(T464&gt;N$6*100,M464,0)</f>
        <v>0</v>
      </c>
      <c r="T464" s="46">
        <f t="shared" ref="T464:T527" ca="1" si="144">RANDBETWEEN(0,100)</f>
        <v>10</v>
      </c>
      <c r="X464" s="74">
        <f t="shared" ref="X464:X527" ca="1" si="145">NORMINV(RAND(),0,1)</f>
        <v>-1.0514719310799012</v>
      </c>
      <c r="Y464" s="75">
        <f t="shared" ref="Y464:Y527" ca="1" si="146">IF(AND(X464&gt;$F$6,$F$6&gt;0),$F$6,X464)</f>
        <v>-1.0514719310799012</v>
      </c>
      <c r="Z464" s="74">
        <f t="shared" ref="Z464:Z527" ca="1" si="147">EXP(Y464)</f>
        <v>0.34942304376053851</v>
      </c>
      <c r="AA464" s="76">
        <f t="shared" ref="AA464:AA527" ca="1" si="148">$F$3*Y464</f>
        <v>-1051.4719310799012</v>
      </c>
      <c r="AB464" s="76">
        <f t="shared" ref="AB464:AB527" ca="1" si="149">$F$3*Z464</f>
        <v>349.42304376053852</v>
      </c>
    </row>
    <row r="465" spans="1:28" x14ac:dyDescent="0.25">
      <c r="A465" s="2">
        <f t="shared" ref="A465:A528" si="150">IF(AND(A464=12,OR(A$14="MS",A$14="M0")),1,IF(AND(A464=4,OR(A$14="WS",A$14="W0")),1,IF(AND(A464=30,OR(A$14="DS",A$14="D0")),1,A464+1)))</f>
        <v>1</v>
      </c>
      <c r="B465" s="16">
        <f ca="1">VLOOKUP(A465,PERIODS!$O$4:$P$33,2,FALSE)</f>
        <v>2.4E-2</v>
      </c>
      <c r="C465" s="15"/>
      <c r="D465" s="18">
        <v>451</v>
      </c>
      <c r="E465" s="34">
        <f t="shared" ca="1" si="133"/>
        <v>15198.765750730505</v>
      </c>
      <c r="F465" s="34">
        <f t="shared" ca="1" si="134"/>
        <v>2400</v>
      </c>
      <c r="G465" s="69">
        <f t="shared" ca="1" si="138"/>
        <v>0</v>
      </c>
      <c r="H465" s="34">
        <f t="shared" ca="1" si="139"/>
        <v>-2277.0387431982599</v>
      </c>
      <c r="I465" s="34">
        <f t="shared" ca="1" si="140"/>
        <v>122.96125680174009</v>
      </c>
      <c r="J465" s="18">
        <f ca="1">SUM(INDIRECT(ADDRESS(ROW(F465),COLUMN(F465),4)):INDIRECT(ADDRESS(ROW(F465)+N$5-1,COLUMN(F465),4)))</f>
        <v>19800</v>
      </c>
      <c r="K465" s="18">
        <f t="shared" ca="1" si="141"/>
        <v>16350</v>
      </c>
      <c r="L465" s="18">
        <f t="shared" ref="L465:L528" ca="1" si="151">IF((E465+K464)&lt;J465,N$2,0)</f>
        <v>0</v>
      </c>
      <c r="M465" s="18">
        <f t="shared" ca="1" si="135"/>
        <v>0</v>
      </c>
      <c r="N465" s="34">
        <f t="shared" ca="1" si="142"/>
        <v>15075.804493928765</v>
      </c>
      <c r="P465" s="18">
        <f t="shared" ca="1" si="136"/>
        <v>2277.0387431982599</v>
      </c>
      <c r="Q465" s="47">
        <f ca="1">SUM(L$15:L465)-SUM(M$15:M465)</f>
        <v>16350</v>
      </c>
      <c r="R465" s="47" t="str">
        <f t="shared" ca="1" si="137"/>
        <v>M468</v>
      </c>
      <c r="S465" s="40">
        <f t="shared" ca="1" si="143"/>
        <v>0</v>
      </c>
      <c r="T465" s="46">
        <f t="shared" ca="1" si="144"/>
        <v>95</v>
      </c>
      <c r="X465" s="74">
        <f t="shared" ca="1" si="145"/>
        <v>-2.2770387431982599</v>
      </c>
      <c r="Y465" s="75">
        <f t="shared" ca="1" si="146"/>
        <v>-2.2770387431982599</v>
      </c>
      <c r="Z465" s="74">
        <f t="shared" ca="1" si="147"/>
        <v>0.10258754542863234</v>
      </c>
      <c r="AA465" s="76">
        <f t="shared" ca="1" si="148"/>
        <v>-2277.0387431982599</v>
      </c>
      <c r="AB465" s="76">
        <f t="shared" ca="1" si="149"/>
        <v>102.58754542863234</v>
      </c>
    </row>
    <row r="466" spans="1:28" x14ac:dyDescent="0.25">
      <c r="A466" s="2">
        <f t="shared" si="150"/>
        <v>2</v>
      </c>
      <c r="B466" s="16">
        <f ca="1">VLOOKUP(A466,PERIODS!$O$4:$P$33,2,FALSE)</f>
        <v>2.5000000000000001E-2</v>
      </c>
      <c r="C466" s="15"/>
      <c r="D466" s="18">
        <v>452</v>
      </c>
      <c r="E466" s="34">
        <f t="shared" ca="1" si="133"/>
        <v>15075.804493928765</v>
      </c>
      <c r="F466" s="34">
        <f t="shared" ca="1" si="134"/>
        <v>2500</v>
      </c>
      <c r="G466" s="69">
        <f t="shared" ca="1" si="138"/>
        <v>0</v>
      </c>
      <c r="H466" s="34">
        <f t="shared" ca="1" si="139"/>
        <v>-554.89569269493984</v>
      </c>
      <c r="I466" s="34">
        <f t="shared" ca="1" si="140"/>
        <v>1945.10430730506</v>
      </c>
      <c r="J466" s="18">
        <f ca="1">SUM(INDIRECT(ADDRESS(ROW(F466),COLUMN(F466),4)):INDIRECT(ADDRESS(ROW(F466)+N$5-1,COLUMN(F466),4)))</f>
        <v>20700</v>
      </c>
      <c r="K466" s="18">
        <f t="shared" ca="1" si="141"/>
        <v>16350</v>
      </c>
      <c r="L466" s="18">
        <f t="shared" ca="1" si="151"/>
        <v>0</v>
      </c>
      <c r="M466" s="18">
        <f t="shared" ca="1" si="135"/>
        <v>0</v>
      </c>
      <c r="N466" s="34">
        <f t="shared" ca="1" si="142"/>
        <v>13130.700186623704</v>
      </c>
      <c r="P466" s="18">
        <f t="shared" ca="1" si="136"/>
        <v>554.89569269493984</v>
      </c>
      <c r="Q466" s="47">
        <f ca="1">SUM(L$15:L466)-SUM(M$15:M466)</f>
        <v>16350</v>
      </c>
      <c r="R466" s="47" t="str">
        <f t="shared" ca="1" si="137"/>
        <v>M469</v>
      </c>
      <c r="S466" s="40">
        <f t="shared" ca="1" si="143"/>
        <v>0</v>
      </c>
      <c r="T466" s="46">
        <f t="shared" ca="1" si="144"/>
        <v>96</v>
      </c>
      <c r="X466" s="74">
        <f t="shared" ca="1" si="145"/>
        <v>-0.55489569269493988</v>
      </c>
      <c r="Y466" s="75">
        <f t="shared" ca="1" si="146"/>
        <v>-0.55489569269493988</v>
      </c>
      <c r="Z466" s="74">
        <f t="shared" ca="1" si="147"/>
        <v>0.57413214424997683</v>
      </c>
      <c r="AA466" s="76">
        <f t="shared" ca="1" si="148"/>
        <v>-554.89569269493984</v>
      </c>
      <c r="AB466" s="76">
        <f t="shared" ca="1" si="149"/>
        <v>574.13214424997682</v>
      </c>
    </row>
    <row r="467" spans="1:28" x14ac:dyDescent="0.25">
      <c r="A467" s="2">
        <f t="shared" si="150"/>
        <v>3</v>
      </c>
      <c r="B467" s="16">
        <f ca="1">VLOOKUP(A467,PERIODS!$O$4:$P$33,2,FALSE)</f>
        <v>2.5000000000000001E-2</v>
      </c>
      <c r="C467" s="15"/>
      <c r="D467" s="18">
        <v>453</v>
      </c>
      <c r="E467" s="34">
        <f t="shared" ca="1" si="133"/>
        <v>13130.700186623704</v>
      </c>
      <c r="F467" s="34">
        <f t="shared" ca="1" si="134"/>
        <v>2500</v>
      </c>
      <c r="G467" s="69">
        <f t="shared" ca="1" si="138"/>
        <v>0</v>
      </c>
      <c r="H467" s="34">
        <f t="shared" ca="1" si="139"/>
        <v>1959.9639845400536</v>
      </c>
      <c r="I467" s="34">
        <f t="shared" ca="1" si="140"/>
        <v>4459.9639845400534</v>
      </c>
      <c r="J467" s="18">
        <f ca="1">SUM(INDIRECT(ADDRESS(ROW(F467),COLUMN(F467),4)):INDIRECT(ADDRESS(ROW(F467)+N$5-1,COLUMN(F467),4)))</f>
        <v>21500</v>
      </c>
      <c r="K467" s="18">
        <f t="shared" ca="1" si="141"/>
        <v>0</v>
      </c>
      <c r="L467" s="18">
        <f t="shared" ca="1" si="151"/>
        <v>0</v>
      </c>
      <c r="M467" s="18">
        <f t="shared" ca="1" si="135"/>
        <v>16350</v>
      </c>
      <c r="N467" s="34">
        <f t="shared" ca="1" si="142"/>
        <v>25020.736202083652</v>
      </c>
      <c r="P467" s="18">
        <f t="shared" ca="1" si="136"/>
        <v>1959.9639845400536</v>
      </c>
      <c r="Q467" s="47">
        <f ca="1">SUM(L$15:L467)-SUM(M$15:M467)</f>
        <v>0</v>
      </c>
      <c r="R467" s="47" t="str">
        <f t="shared" ca="1" si="137"/>
        <v>M470</v>
      </c>
      <c r="S467" s="40">
        <f t="shared" ca="1" si="143"/>
        <v>0</v>
      </c>
      <c r="T467" s="46">
        <f t="shared" ca="1" si="144"/>
        <v>16</v>
      </c>
      <c r="X467" s="74">
        <f t="shared" ca="1" si="145"/>
        <v>2.2756662573147737</v>
      </c>
      <c r="Y467" s="75">
        <f t="shared" ca="1" si="146"/>
        <v>1.9599639845400536</v>
      </c>
      <c r="Z467" s="74">
        <f t="shared" ca="1" si="147"/>
        <v>7.0990713842313315</v>
      </c>
      <c r="AA467" s="76">
        <f t="shared" ca="1" si="148"/>
        <v>1959.9639845400536</v>
      </c>
      <c r="AB467" s="76">
        <f t="shared" ca="1" si="149"/>
        <v>7099.0713842313316</v>
      </c>
    </row>
    <row r="468" spans="1:28" x14ac:dyDescent="0.25">
      <c r="A468" s="2">
        <f t="shared" si="150"/>
        <v>4</v>
      </c>
      <c r="B468" s="16">
        <f ca="1">VLOOKUP(A468,PERIODS!$O$4:$P$33,2,FALSE)</f>
        <v>2.5000000000000001E-2</v>
      </c>
      <c r="C468" s="15"/>
      <c r="D468" s="18">
        <v>454</v>
      </c>
      <c r="E468" s="34">
        <f t="shared" ca="1" si="133"/>
        <v>25020.736202083652</v>
      </c>
      <c r="F468" s="34">
        <f t="shared" ca="1" si="134"/>
        <v>2500</v>
      </c>
      <c r="G468" s="69">
        <f t="shared" ca="1" si="138"/>
        <v>0</v>
      </c>
      <c r="H468" s="34">
        <f t="shared" ca="1" si="139"/>
        <v>413.18999410273966</v>
      </c>
      <c r="I468" s="34">
        <f t="shared" ca="1" si="140"/>
        <v>2913.1899941027395</v>
      </c>
      <c r="J468" s="18">
        <f ca="1">SUM(INDIRECT(ADDRESS(ROW(F468),COLUMN(F468),4)):INDIRECT(ADDRESS(ROW(F468)+N$5-1,COLUMN(F468),4)))</f>
        <v>22300</v>
      </c>
      <c r="K468" s="18">
        <f t="shared" ca="1" si="141"/>
        <v>0</v>
      </c>
      <c r="L468" s="18">
        <f t="shared" ca="1" si="151"/>
        <v>0</v>
      </c>
      <c r="M468" s="18">
        <f t="shared" ca="1" si="135"/>
        <v>0</v>
      </c>
      <c r="N468" s="34">
        <f t="shared" ca="1" si="142"/>
        <v>22107.546207980911</v>
      </c>
      <c r="P468" s="18">
        <f t="shared" ca="1" si="136"/>
        <v>413.18999410273966</v>
      </c>
      <c r="Q468" s="47">
        <f ca="1">SUM(L$15:L468)-SUM(M$15:M468)</f>
        <v>0</v>
      </c>
      <c r="R468" s="47" t="str">
        <f t="shared" ca="1" si="137"/>
        <v>M471</v>
      </c>
      <c r="S468" s="40">
        <f t="shared" ca="1" si="143"/>
        <v>0</v>
      </c>
      <c r="T468" s="46">
        <f t="shared" ca="1" si="144"/>
        <v>55</v>
      </c>
      <c r="X468" s="74">
        <f t="shared" ca="1" si="145"/>
        <v>0.41318999410273966</v>
      </c>
      <c r="Y468" s="75">
        <f t="shared" ca="1" si="146"/>
        <v>0.41318999410273966</v>
      </c>
      <c r="Z468" s="74">
        <f t="shared" ca="1" si="147"/>
        <v>1.5116321998559381</v>
      </c>
      <c r="AA468" s="76">
        <f t="shared" ca="1" si="148"/>
        <v>413.18999410273966</v>
      </c>
      <c r="AB468" s="76">
        <f t="shared" ca="1" si="149"/>
        <v>1511.6321998559381</v>
      </c>
    </row>
    <row r="469" spans="1:28" x14ac:dyDescent="0.25">
      <c r="A469" s="2">
        <f t="shared" si="150"/>
        <v>5</v>
      </c>
      <c r="B469" s="16">
        <f ca="1">VLOOKUP(A469,PERIODS!$O$4:$P$33,2,FALSE)</f>
        <v>3.3000000000000002E-2</v>
      </c>
      <c r="C469" s="15"/>
      <c r="D469" s="18">
        <v>455</v>
      </c>
      <c r="E469" s="34">
        <f t="shared" ca="1" si="133"/>
        <v>22107.546207980911</v>
      </c>
      <c r="F469" s="34">
        <f t="shared" ca="1" si="134"/>
        <v>3300</v>
      </c>
      <c r="G469" s="69">
        <f t="shared" ca="1" si="138"/>
        <v>0</v>
      </c>
      <c r="H469" s="34">
        <f t="shared" ca="1" si="139"/>
        <v>207.02125786333781</v>
      </c>
      <c r="I469" s="34">
        <f t="shared" ca="1" si="140"/>
        <v>3507.0212578633377</v>
      </c>
      <c r="J469" s="18">
        <f ca="1">SUM(INDIRECT(ADDRESS(ROW(F469),COLUMN(F469),4)):INDIRECT(ADDRESS(ROW(F469)+N$5-1,COLUMN(F469),4)))</f>
        <v>23100</v>
      </c>
      <c r="K469" s="18">
        <f t="shared" ca="1" si="141"/>
        <v>16350</v>
      </c>
      <c r="L469" s="18">
        <f t="shared" ca="1" si="151"/>
        <v>16350</v>
      </c>
      <c r="M469" s="18">
        <f t="shared" ca="1" si="135"/>
        <v>0</v>
      </c>
      <c r="N469" s="34">
        <f t="shared" ca="1" si="142"/>
        <v>18600.524950117575</v>
      </c>
      <c r="P469" s="18">
        <f t="shared" ca="1" si="136"/>
        <v>207.02125786333781</v>
      </c>
      <c r="Q469" s="47">
        <f ca="1">SUM(L$15:L469)-SUM(M$15:M469)</f>
        <v>16350</v>
      </c>
      <c r="R469" s="47" t="str">
        <f t="shared" ca="1" si="137"/>
        <v>M472</v>
      </c>
      <c r="S469" s="40">
        <f t="shared" ca="1" si="143"/>
        <v>0</v>
      </c>
      <c r="T469" s="46">
        <f t="shared" ca="1" si="144"/>
        <v>33</v>
      </c>
      <c r="X469" s="74">
        <f t="shared" ca="1" si="145"/>
        <v>0.2070212578633378</v>
      </c>
      <c r="Y469" s="75">
        <f t="shared" ca="1" si="146"/>
        <v>0.2070212578633378</v>
      </c>
      <c r="Z469" s="74">
        <f t="shared" ca="1" si="147"/>
        <v>1.2300087188600861</v>
      </c>
      <c r="AA469" s="76">
        <f t="shared" ca="1" si="148"/>
        <v>207.02125786333781</v>
      </c>
      <c r="AB469" s="76">
        <f t="shared" ca="1" si="149"/>
        <v>1230.0087188600862</v>
      </c>
    </row>
    <row r="470" spans="1:28" x14ac:dyDescent="0.25">
      <c r="A470" s="2">
        <f t="shared" si="150"/>
        <v>6</v>
      </c>
      <c r="B470" s="16">
        <f ca="1">VLOOKUP(A470,PERIODS!$O$4:$P$33,2,FALSE)</f>
        <v>3.3000000000000002E-2</v>
      </c>
      <c r="C470" s="15"/>
      <c r="D470" s="18">
        <v>456</v>
      </c>
      <c r="E470" s="34">
        <f t="shared" ca="1" si="133"/>
        <v>18600.524950117575</v>
      </c>
      <c r="F470" s="34">
        <f t="shared" ca="1" si="134"/>
        <v>3300</v>
      </c>
      <c r="G470" s="69">
        <f t="shared" ca="1" si="138"/>
        <v>0</v>
      </c>
      <c r="H470" s="34">
        <f t="shared" ca="1" si="139"/>
        <v>-1194.231680152958</v>
      </c>
      <c r="I470" s="34">
        <f t="shared" ca="1" si="140"/>
        <v>2105.7683198470422</v>
      </c>
      <c r="J470" s="18">
        <f ca="1">SUM(INDIRECT(ADDRESS(ROW(F470),COLUMN(F470),4)):INDIRECT(ADDRESS(ROW(F470)+N$5-1,COLUMN(F470),4)))</f>
        <v>23100</v>
      </c>
      <c r="K470" s="18">
        <f t="shared" ca="1" si="141"/>
        <v>16350</v>
      </c>
      <c r="L470" s="18">
        <f t="shared" ca="1" si="151"/>
        <v>0</v>
      </c>
      <c r="M470" s="18">
        <f t="shared" ca="1" si="135"/>
        <v>0</v>
      </c>
      <c r="N470" s="34">
        <f t="shared" ca="1" si="142"/>
        <v>16494.756630270531</v>
      </c>
      <c r="P470" s="18">
        <f t="shared" ca="1" si="136"/>
        <v>1194.231680152958</v>
      </c>
      <c r="Q470" s="47">
        <f ca="1">SUM(L$15:L470)-SUM(M$15:M470)</f>
        <v>16350</v>
      </c>
      <c r="R470" s="47" t="str">
        <f t="shared" ca="1" si="137"/>
        <v>M473</v>
      </c>
      <c r="S470" s="40">
        <f t="shared" ca="1" si="143"/>
        <v>0</v>
      </c>
      <c r="T470" s="46">
        <f t="shared" ca="1" si="144"/>
        <v>76</v>
      </c>
      <c r="X470" s="74">
        <f t="shared" ca="1" si="145"/>
        <v>-1.194231680152958</v>
      </c>
      <c r="Y470" s="75">
        <f t="shared" ca="1" si="146"/>
        <v>-1.194231680152958</v>
      </c>
      <c r="Z470" s="74">
        <f t="shared" ca="1" si="147"/>
        <v>0.30293661700620644</v>
      </c>
      <c r="AA470" s="76">
        <f t="shared" ca="1" si="148"/>
        <v>-1194.231680152958</v>
      </c>
      <c r="AB470" s="76">
        <f t="shared" ca="1" si="149"/>
        <v>302.93661700620646</v>
      </c>
    </row>
    <row r="471" spans="1:28" x14ac:dyDescent="0.25">
      <c r="A471" s="2">
        <f t="shared" si="150"/>
        <v>7</v>
      </c>
      <c r="B471" s="16">
        <f ca="1">VLOOKUP(A471,PERIODS!$O$4:$P$33,2,FALSE)</f>
        <v>3.3000000000000002E-2</v>
      </c>
      <c r="C471" s="15"/>
      <c r="D471" s="18">
        <v>457</v>
      </c>
      <c r="E471" s="34">
        <f t="shared" ca="1" si="133"/>
        <v>16494.756630270531</v>
      </c>
      <c r="F471" s="34">
        <f t="shared" ca="1" si="134"/>
        <v>3300</v>
      </c>
      <c r="G471" s="69">
        <f t="shared" ca="1" si="138"/>
        <v>0</v>
      </c>
      <c r="H471" s="34">
        <f t="shared" ca="1" si="139"/>
        <v>275.07998058658831</v>
      </c>
      <c r="I471" s="34">
        <f t="shared" ca="1" si="140"/>
        <v>3575.0799805865881</v>
      </c>
      <c r="J471" s="18">
        <f ca="1">SUM(INDIRECT(ADDRESS(ROW(F471),COLUMN(F471),4)):INDIRECT(ADDRESS(ROW(F471)+N$5-1,COLUMN(F471),4)))</f>
        <v>23100</v>
      </c>
      <c r="K471" s="18">
        <f t="shared" ca="1" si="141"/>
        <v>16350</v>
      </c>
      <c r="L471" s="18">
        <f t="shared" ca="1" si="151"/>
        <v>0</v>
      </c>
      <c r="M471" s="18">
        <f t="shared" ca="1" si="135"/>
        <v>0</v>
      </c>
      <c r="N471" s="34">
        <f t="shared" ca="1" si="142"/>
        <v>12919.676649683943</v>
      </c>
      <c r="P471" s="18">
        <f t="shared" ca="1" si="136"/>
        <v>275.07998058658831</v>
      </c>
      <c r="Q471" s="47">
        <f ca="1">SUM(L$15:L471)-SUM(M$15:M471)</f>
        <v>16350</v>
      </c>
      <c r="R471" s="47" t="str">
        <f t="shared" ca="1" si="137"/>
        <v>M474</v>
      </c>
      <c r="S471" s="40">
        <f t="shared" ca="1" si="143"/>
        <v>0</v>
      </c>
      <c r="T471" s="46">
        <f t="shared" ca="1" si="144"/>
        <v>22</v>
      </c>
      <c r="X471" s="74">
        <f t="shared" ca="1" si="145"/>
        <v>0.27507998058658828</v>
      </c>
      <c r="Y471" s="75">
        <f t="shared" ca="1" si="146"/>
        <v>0.27507998058658828</v>
      </c>
      <c r="Z471" s="74">
        <f t="shared" ca="1" si="147"/>
        <v>1.316635975974225</v>
      </c>
      <c r="AA471" s="76">
        <f t="shared" ca="1" si="148"/>
        <v>275.07998058658831</v>
      </c>
      <c r="AB471" s="76">
        <f t="shared" ca="1" si="149"/>
        <v>1316.6359759742249</v>
      </c>
    </row>
    <row r="472" spans="1:28" x14ac:dyDescent="0.25">
      <c r="A472" s="2">
        <f t="shared" si="150"/>
        <v>8</v>
      </c>
      <c r="B472" s="16">
        <f ca="1">VLOOKUP(A472,PERIODS!$O$4:$P$33,2,FALSE)</f>
        <v>3.3000000000000002E-2</v>
      </c>
      <c r="C472" s="15"/>
      <c r="D472" s="18">
        <v>458</v>
      </c>
      <c r="E472" s="34">
        <f t="shared" ca="1" si="133"/>
        <v>12919.676649683943</v>
      </c>
      <c r="F472" s="34">
        <f t="shared" ca="1" si="134"/>
        <v>3300</v>
      </c>
      <c r="G472" s="69">
        <f t="shared" ca="1" si="138"/>
        <v>0</v>
      </c>
      <c r="H472" s="34">
        <f t="shared" ca="1" si="139"/>
        <v>-1157.9602567893871</v>
      </c>
      <c r="I472" s="34">
        <f t="shared" ca="1" si="140"/>
        <v>2142.0397432106129</v>
      </c>
      <c r="J472" s="18">
        <f ca="1">SUM(INDIRECT(ADDRESS(ROW(F472),COLUMN(F472),4)):INDIRECT(ADDRESS(ROW(F472)+N$5-1,COLUMN(F472),4)))</f>
        <v>23100</v>
      </c>
      <c r="K472" s="18">
        <f t="shared" ca="1" si="141"/>
        <v>0</v>
      </c>
      <c r="L472" s="18">
        <f t="shared" ca="1" si="151"/>
        <v>0</v>
      </c>
      <c r="M472" s="18">
        <f t="shared" ca="1" si="135"/>
        <v>16350</v>
      </c>
      <c r="N472" s="34">
        <f t="shared" ca="1" si="142"/>
        <v>27127.63690647333</v>
      </c>
      <c r="P472" s="18">
        <f t="shared" ca="1" si="136"/>
        <v>1157.9602567893871</v>
      </c>
      <c r="Q472" s="47">
        <f ca="1">SUM(L$15:L472)-SUM(M$15:M472)</f>
        <v>0</v>
      </c>
      <c r="R472" s="47" t="str">
        <f t="shared" ca="1" si="137"/>
        <v>M475</v>
      </c>
      <c r="S472" s="40">
        <f t="shared" ca="1" si="143"/>
        <v>0</v>
      </c>
      <c r="T472" s="46">
        <f t="shared" ca="1" si="144"/>
        <v>53</v>
      </c>
      <c r="X472" s="74">
        <f t="shared" ca="1" si="145"/>
        <v>-1.1579602567893872</v>
      </c>
      <c r="Y472" s="75">
        <f t="shared" ca="1" si="146"/>
        <v>-1.1579602567893872</v>
      </c>
      <c r="Z472" s="74">
        <f t="shared" ca="1" si="147"/>
        <v>0.31412626477314132</v>
      </c>
      <c r="AA472" s="76">
        <f t="shared" ca="1" si="148"/>
        <v>-1157.9602567893871</v>
      </c>
      <c r="AB472" s="76">
        <f t="shared" ca="1" si="149"/>
        <v>314.12626477314132</v>
      </c>
    </row>
    <row r="473" spans="1:28" x14ac:dyDescent="0.25">
      <c r="A473" s="2">
        <f t="shared" si="150"/>
        <v>9</v>
      </c>
      <c r="B473" s="16">
        <f ca="1">VLOOKUP(A473,PERIODS!$O$4:$P$33,2,FALSE)</f>
        <v>3.3000000000000002E-2</v>
      </c>
      <c r="C473" s="15"/>
      <c r="D473" s="18">
        <v>459</v>
      </c>
      <c r="E473" s="34">
        <f t="shared" ca="1" si="133"/>
        <v>27127.63690647333</v>
      </c>
      <c r="F473" s="34">
        <f t="shared" ca="1" si="134"/>
        <v>3300</v>
      </c>
      <c r="G473" s="69">
        <f t="shared" ca="1" si="138"/>
        <v>0</v>
      </c>
      <c r="H473" s="34">
        <f t="shared" ca="1" si="139"/>
        <v>198.56473078797907</v>
      </c>
      <c r="I473" s="34">
        <f t="shared" ca="1" si="140"/>
        <v>3498.564730787979</v>
      </c>
      <c r="J473" s="18">
        <f ca="1">SUM(INDIRECT(ADDRESS(ROW(F473),COLUMN(F473),4)):INDIRECT(ADDRESS(ROW(F473)+N$5-1,COLUMN(F473),4)))</f>
        <v>23100</v>
      </c>
      <c r="K473" s="18">
        <f t="shared" ca="1" si="141"/>
        <v>0</v>
      </c>
      <c r="L473" s="18">
        <f t="shared" ca="1" si="151"/>
        <v>0</v>
      </c>
      <c r="M473" s="18">
        <f t="shared" ca="1" si="135"/>
        <v>0</v>
      </c>
      <c r="N473" s="34">
        <f t="shared" ca="1" si="142"/>
        <v>23629.072175685353</v>
      </c>
      <c r="P473" s="18">
        <f t="shared" ca="1" si="136"/>
        <v>198.56473078797907</v>
      </c>
      <c r="Q473" s="47">
        <f ca="1">SUM(L$15:L473)-SUM(M$15:M473)</f>
        <v>0</v>
      </c>
      <c r="R473" s="47" t="str">
        <f t="shared" ca="1" si="137"/>
        <v>M476</v>
      </c>
      <c r="S473" s="40">
        <f t="shared" ca="1" si="143"/>
        <v>0</v>
      </c>
      <c r="T473" s="46">
        <f t="shared" ca="1" si="144"/>
        <v>75</v>
      </c>
      <c r="X473" s="74">
        <f t="shared" ca="1" si="145"/>
        <v>0.19856473078797907</v>
      </c>
      <c r="Y473" s="75">
        <f t="shared" ca="1" si="146"/>
        <v>0.19856473078797907</v>
      </c>
      <c r="Z473" s="74">
        <f t="shared" ca="1" si="147"/>
        <v>1.2196509738276871</v>
      </c>
      <c r="AA473" s="76">
        <f t="shared" ca="1" si="148"/>
        <v>198.56473078797907</v>
      </c>
      <c r="AB473" s="76">
        <f t="shared" ca="1" si="149"/>
        <v>1219.650973827687</v>
      </c>
    </row>
    <row r="474" spans="1:28" x14ac:dyDescent="0.25">
      <c r="A474" s="2">
        <f t="shared" si="150"/>
        <v>10</v>
      </c>
      <c r="B474" s="16">
        <f ca="1">VLOOKUP(A474,PERIODS!$O$4:$P$33,2,FALSE)</f>
        <v>3.3000000000000002E-2</v>
      </c>
      <c r="C474" s="15"/>
      <c r="D474" s="18">
        <v>460</v>
      </c>
      <c r="E474" s="34">
        <f t="shared" ca="1" si="133"/>
        <v>23629.072175685353</v>
      </c>
      <c r="F474" s="34">
        <f t="shared" ca="1" si="134"/>
        <v>3300</v>
      </c>
      <c r="G474" s="69">
        <f t="shared" ca="1" si="138"/>
        <v>0</v>
      </c>
      <c r="H474" s="34">
        <f t="shared" ca="1" si="139"/>
        <v>-583.53701364316316</v>
      </c>
      <c r="I474" s="34">
        <f t="shared" ca="1" si="140"/>
        <v>2716.4629863568371</v>
      </c>
      <c r="J474" s="18">
        <f ca="1">SUM(INDIRECT(ADDRESS(ROW(F474),COLUMN(F474),4)):INDIRECT(ADDRESS(ROW(F474)+N$5-1,COLUMN(F474),4)))</f>
        <v>23100</v>
      </c>
      <c r="K474" s="18">
        <f t="shared" ca="1" si="141"/>
        <v>0</v>
      </c>
      <c r="L474" s="18">
        <f t="shared" ca="1" si="151"/>
        <v>0</v>
      </c>
      <c r="M474" s="18">
        <f t="shared" ca="1" si="135"/>
        <v>0</v>
      </c>
      <c r="N474" s="34">
        <f t="shared" ca="1" si="142"/>
        <v>20912.609189328516</v>
      </c>
      <c r="P474" s="18">
        <f t="shared" ca="1" si="136"/>
        <v>583.53701364316316</v>
      </c>
      <c r="Q474" s="47">
        <f ca="1">SUM(L$15:L474)-SUM(M$15:M474)</f>
        <v>0</v>
      </c>
      <c r="R474" s="47" t="str">
        <f t="shared" ca="1" si="137"/>
        <v>M477</v>
      </c>
      <c r="S474" s="40">
        <f t="shared" ca="1" si="143"/>
        <v>0</v>
      </c>
      <c r="T474" s="46">
        <f t="shared" ca="1" si="144"/>
        <v>9</v>
      </c>
      <c r="X474" s="74">
        <f t="shared" ca="1" si="145"/>
        <v>-0.58353701364316313</v>
      </c>
      <c r="Y474" s="75">
        <f t="shared" ca="1" si="146"/>
        <v>-0.58353701364316313</v>
      </c>
      <c r="Z474" s="74">
        <f t="shared" ca="1" si="147"/>
        <v>0.55792149657310541</v>
      </c>
      <c r="AA474" s="76">
        <f t="shared" ca="1" si="148"/>
        <v>-583.53701364316316</v>
      </c>
      <c r="AB474" s="76">
        <f t="shared" ca="1" si="149"/>
        <v>557.9214965731054</v>
      </c>
    </row>
    <row r="475" spans="1:28" x14ac:dyDescent="0.25">
      <c r="A475" s="2">
        <f t="shared" si="150"/>
        <v>11</v>
      </c>
      <c r="B475" s="16">
        <f ca="1">VLOOKUP(A475,PERIODS!$O$4:$P$33,2,FALSE)</f>
        <v>3.3000000000000002E-2</v>
      </c>
      <c r="C475" s="15"/>
      <c r="D475" s="18">
        <v>461</v>
      </c>
      <c r="E475" s="34">
        <f t="shared" ca="1" si="133"/>
        <v>20912.609189328516</v>
      </c>
      <c r="F475" s="34">
        <f t="shared" ca="1" si="134"/>
        <v>3300</v>
      </c>
      <c r="G475" s="69">
        <f t="shared" ca="1" si="138"/>
        <v>0</v>
      </c>
      <c r="H475" s="34">
        <f t="shared" ca="1" si="139"/>
        <v>233.14552626085245</v>
      </c>
      <c r="I475" s="34">
        <f t="shared" ca="1" si="140"/>
        <v>3533.1455262608524</v>
      </c>
      <c r="J475" s="18">
        <f ca="1">SUM(INDIRECT(ADDRESS(ROW(F475),COLUMN(F475),4)):INDIRECT(ADDRESS(ROW(F475)+N$5-1,COLUMN(F475),4)))</f>
        <v>23300</v>
      </c>
      <c r="K475" s="18">
        <f t="shared" ca="1" si="141"/>
        <v>16350</v>
      </c>
      <c r="L475" s="18">
        <f t="shared" ca="1" si="151"/>
        <v>16350</v>
      </c>
      <c r="M475" s="18">
        <f t="shared" ca="1" si="135"/>
        <v>0</v>
      </c>
      <c r="N475" s="34">
        <f t="shared" ca="1" si="142"/>
        <v>17379.463663067661</v>
      </c>
      <c r="P475" s="18">
        <f t="shared" ca="1" si="136"/>
        <v>233.14552626085245</v>
      </c>
      <c r="Q475" s="47">
        <f ca="1">SUM(L$15:L475)-SUM(M$15:M475)</f>
        <v>16350</v>
      </c>
      <c r="R475" s="47" t="str">
        <f t="shared" ca="1" si="137"/>
        <v>M478</v>
      </c>
      <c r="S475" s="40">
        <f t="shared" ca="1" si="143"/>
        <v>0</v>
      </c>
      <c r="T475" s="46">
        <f t="shared" ca="1" si="144"/>
        <v>29</v>
      </c>
      <c r="X475" s="74">
        <f t="shared" ca="1" si="145"/>
        <v>0.23314552626085244</v>
      </c>
      <c r="Y475" s="75">
        <f t="shared" ca="1" si="146"/>
        <v>0.23314552626085244</v>
      </c>
      <c r="Z475" s="74">
        <f t="shared" ca="1" si="147"/>
        <v>1.2625652023516554</v>
      </c>
      <c r="AA475" s="76">
        <f t="shared" ca="1" si="148"/>
        <v>233.14552626085245</v>
      </c>
      <c r="AB475" s="76">
        <f t="shared" ca="1" si="149"/>
        <v>1262.5652023516554</v>
      </c>
    </row>
    <row r="476" spans="1:28" x14ac:dyDescent="0.25">
      <c r="A476" s="2">
        <f t="shared" si="150"/>
        <v>12</v>
      </c>
      <c r="B476" s="16">
        <f ca="1">VLOOKUP(A476,PERIODS!$O$4:$P$33,2,FALSE)</f>
        <v>3.3000000000000002E-2</v>
      </c>
      <c r="C476" s="15"/>
      <c r="D476" s="18">
        <v>462</v>
      </c>
      <c r="E476" s="34">
        <f t="shared" ca="1" si="133"/>
        <v>17379.463663067661</v>
      </c>
      <c r="F476" s="34">
        <f t="shared" ca="1" si="134"/>
        <v>3300</v>
      </c>
      <c r="G476" s="69">
        <f t="shared" ca="1" si="138"/>
        <v>0</v>
      </c>
      <c r="H476" s="34">
        <f t="shared" ca="1" si="139"/>
        <v>367.16012864423737</v>
      </c>
      <c r="I476" s="34">
        <f t="shared" ca="1" si="140"/>
        <v>3667.1601286442374</v>
      </c>
      <c r="J476" s="18">
        <f ca="1">SUM(INDIRECT(ADDRESS(ROW(F476),COLUMN(F476),4)):INDIRECT(ADDRESS(ROW(F476)+N$5-1,COLUMN(F476),4)))</f>
        <v>23500</v>
      </c>
      <c r="K476" s="18">
        <f t="shared" ca="1" si="141"/>
        <v>16350</v>
      </c>
      <c r="L476" s="18">
        <f t="shared" ca="1" si="151"/>
        <v>0</v>
      </c>
      <c r="M476" s="18">
        <f t="shared" ca="1" si="135"/>
        <v>0</v>
      </c>
      <c r="N476" s="34">
        <f t="shared" ca="1" si="142"/>
        <v>13712.303534423423</v>
      </c>
      <c r="P476" s="18">
        <f t="shared" ca="1" si="136"/>
        <v>367.16012864423737</v>
      </c>
      <c r="Q476" s="47">
        <f ca="1">SUM(L$15:L476)-SUM(M$15:M476)</f>
        <v>16350</v>
      </c>
      <c r="R476" s="47" t="str">
        <f t="shared" ca="1" si="137"/>
        <v>M479</v>
      </c>
      <c r="S476" s="40">
        <f t="shared" ca="1" si="143"/>
        <v>0</v>
      </c>
      <c r="T476" s="46">
        <f t="shared" ca="1" si="144"/>
        <v>49</v>
      </c>
      <c r="X476" s="74">
        <f t="shared" ca="1" si="145"/>
        <v>0.36716012864423736</v>
      </c>
      <c r="Y476" s="75">
        <f t="shared" ca="1" si="146"/>
        <v>0.36716012864423736</v>
      </c>
      <c r="Z476" s="74">
        <f t="shared" ca="1" si="147"/>
        <v>1.4436290669732634</v>
      </c>
      <c r="AA476" s="76">
        <f t="shared" ca="1" si="148"/>
        <v>367.16012864423737</v>
      </c>
      <c r="AB476" s="76">
        <f t="shared" ca="1" si="149"/>
        <v>1443.6290669732634</v>
      </c>
    </row>
    <row r="477" spans="1:28" x14ac:dyDescent="0.25">
      <c r="A477" s="2">
        <f t="shared" si="150"/>
        <v>13</v>
      </c>
      <c r="B477" s="16">
        <f ca="1">VLOOKUP(A477,PERIODS!$O$4:$P$33,2,FALSE)</f>
        <v>3.3000000000000002E-2</v>
      </c>
      <c r="C477" s="15"/>
      <c r="D477" s="18">
        <v>463</v>
      </c>
      <c r="E477" s="34">
        <f t="shared" ca="1" si="133"/>
        <v>13712.303534423423</v>
      </c>
      <c r="F477" s="34">
        <f t="shared" ca="1" si="134"/>
        <v>3300</v>
      </c>
      <c r="G477" s="69">
        <f t="shared" ca="1" si="138"/>
        <v>0</v>
      </c>
      <c r="H477" s="34">
        <f t="shared" ca="1" si="139"/>
        <v>1245.0682934230238</v>
      </c>
      <c r="I477" s="34">
        <f t="shared" ca="1" si="140"/>
        <v>4545.0682934230235</v>
      </c>
      <c r="J477" s="18">
        <f ca="1">SUM(INDIRECT(ADDRESS(ROW(F477),COLUMN(F477),4)):INDIRECT(ADDRESS(ROW(F477)+N$5-1,COLUMN(F477),4)))</f>
        <v>23700</v>
      </c>
      <c r="K477" s="18">
        <f t="shared" ca="1" si="141"/>
        <v>16350</v>
      </c>
      <c r="L477" s="18">
        <f t="shared" ca="1" si="151"/>
        <v>0</v>
      </c>
      <c r="M477" s="18">
        <f t="shared" ca="1" si="135"/>
        <v>0</v>
      </c>
      <c r="N477" s="34">
        <f t="shared" ca="1" si="142"/>
        <v>9167.2352410003987</v>
      </c>
      <c r="P477" s="18">
        <f t="shared" ca="1" si="136"/>
        <v>1245.0682934230238</v>
      </c>
      <c r="Q477" s="47">
        <f ca="1">SUM(L$15:L477)-SUM(M$15:M477)</f>
        <v>16350</v>
      </c>
      <c r="R477" s="47" t="str">
        <f t="shared" ca="1" si="137"/>
        <v>M480</v>
      </c>
      <c r="S477" s="40">
        <f t="shared" ca="1" si="143"/>
        <v>0</v>
      </c>
      <c r="T477" s="46">
        <f t="shared" ca="1" si="144"/>
        <v>22</v>
      </c>
      <c r="X477" s="74">
        <f t="shared" ca="1" si="145"/>
        <v>1.2450682934230237</v>
      </c>
      <c r="Y477" s="75">
        <f t="shared" ca="1" si="146"/>
        <v>1.2450682934230237</v>
      </c>
      <c r="Z477" s="74">
        <f t="shared" ca="1" si="147"/>
        <v>3.4731719860412644</v>
      </c>
      <c r="AA477" s="76">
        <f t="shared" ca="1" si="148"/>
        <v>1245.0682934230238</v>
      </c>
      <c r="AB477" s="76">
        <f t="shared" ca="1" si="149"/>
        <v>3473.1719860412645</v>
      </c>
    </row>
    <row r="478" spans="1:28" x14ac:dyDescent="0.25">
      <c r="A478" s="2">
        <f t="shared" si="150"/>
        <v>14</v>
      </c>
      <c r="B478" s="16">
        <f ca="1">VLOOKUP(A478,PERIODS!$O$4:$P$33,2,FALSE)</f>
        <v>3.3000000000000002E-2</v>
      </c>
      <c r="C478" s="15"/>
      <c r="D478" s="18">
        <v>464</v>
      </c>
      <c r="E478" s="34">
        <f t="shared" ca="1" si="133"/>
        <v>9167.2352410003987</v>
      </c>
      <c r="F478" s="34">
        <f t="shared" ca="1" si="134"/>
        <v>3300</v>
      </c>
      <c r="G478" s="69">
        <f t="shared" ca="1" si="138"/>
        <v>0</v>
      </c>
      <c r="H478" s="34">
        <f t="shared" ca="1" si="139"/>
        <v>362.35234390191295</v>
      </c>
      <c r="I478" s="34">
        <f t="shared" ca="1" si="140"/>
        <v>3662.3523439019127</v>
      </c>
      <c r="J478" s="18">
        <f ca="1">SUM(INDIRECT(ADDRESS(ROW(F478),COLUMN(F478),4)):INDIRECT(ADDRESS(ROW(F478)+N$5-1,COLUMN(F478),4)))</f>
        <v>23900</v>
      </c>
      <c r="K478" s="18">
        <f t="shared" ca="1" si="141"/>
        <v>0</v>
      </c>
      <c r="L478" s="18">
        <f t="shared" ca="1" si="151"/>
        <v>0</v>
      </c>
      <c r="M478" s="18">
        <f t="shared" ca="1" si="135"/>
        <v>16350</v>
      </c>
      <c r="N478" s="34">
        <f t="shared" ca="1" si="142"/>
        <v>21854.882897098487</v>
      </c>
      <c r="P478" s="18">
        <f t="shared" ca="1" si="136"/>
        <v>362.35234390191295</v>
      </c>
      <c r="Q478" s="47">
        <f ca="1">SUM(L$15:L478)-SUM(M$15:M478)</f>
        <v>0</v>
      </c>
      <c r="R478" s="47" t="str">
        <f t="shared" ca="1" si="137"/>
        <v>M481</v>
      </c>
      <c r="S478" s="40">
        <f t="shared" ca="1" si="143"/>
        <v>0</v>
      </c>
      <c r="T478" s="46">
        <f t="shared" ca="1" si="144"/>
        <v>11</v>
      </c>
      <c r="X478" s="74">
        <f t="shared" ca="1" si="145"/>
        <v>0.36235234390191295</v>
      </c>
      <c r="Y478" s="75">
        <f t="shared" ca="1" si="146"/>
        <v>0.36235234390191295</v>
      </c>
      <c r="Z478" s="74">
        <f t="shared" ca="1" si="147"/>
        <v>1.4367050670592953</v>
      </c>
      <c r="AA478" s="76">
        <f t="shared" ca="1" si="148"/>
        <v>362.35234390191295</v>
      </c>
      <c r="AB478" s="76">
        <f t="shared" ca="1" si="149"/>
        <v>1436.7050670592953</v>
      </c>
    </row>
    <row r="479" spans="1:28" x14ac:dyDescent="0.25">
      <c r="A479" s="2">
        <f t="shared" si="150"/>
        <v>15</v>
      </c>
      <c r="B479" s="16">
        <f ca="1">VLOOKUP(A479,PERIODS!$O$4:$P$33,2,FALSE)</f>
        <v>3.3000000000000002E-2</v>
      </c>
      <c r="C479" s="15"/>
      <c r="D479" s="18">
        <v>465</v>
      </c>
      <c r="E479" s="34">
        <f t="shared" ca="1" si="133"/>
        <v>21854.882897098487</v>
      </c>
      <c r="F479" s="34">
        <f t="shared" ca="1" si="134"/>
        <v>3300</v>
      </c>
      <c r="G479" s="69">
        <f t="shared" ca="1" si="138"/>
        <v>0</v>
      </c>
      <c r="H479" s="34">
        <f t="shared" ca="1" si="139"/>
        <v>492.58202322005985</v>
      </c>
      <c r="I479" s="34">
        <f t="shared" ca="1" si="140"/>
        <v>3792.5820232200599</v>
      </c>
      <c r="J479" s="18">
        <f ca="1">SUM(INDIRECT(ADDRESS(ROW(F479),COLUMN(F479),4)):INDIRECT(ADDRESS(ROW(F479)+N$5-1,COLUMN(F479),4)))</f>
        <v>24100</v>
      </c>
      <c r="K479" s="18">
        <f t="shared" ca="1" si="141"/>
        <v>16350</v>
      </c>
      <c r="L479" s="18">
        <f t="shared" ca="1" si="151"/>
        <v>16350</v>
      </c>
      <c r="M479" s="18">
        <f t="shared" ca="1" si="135"/>
        <v>0</v>
      </c>
      <c r="N479" s="34">
        <f t="shared" ca="1" si="142"/>
        <v>18062.300873878427</v>
      </c>
      <c r="P479" s="18">
        <f t="shared" ca="1" si="136"/>
        <v>492.58202322005985</v>
      </c>
      <c r="Q479" s="47">
        <f ca="1">SUM(L$15:L479)-SUM(M$15:M479)</f>
        <v>16350</v>
      </c>
      <c r="R479" s="47" t="str">
        <f t="shared" ca="1" si="137"/>
        <v>M482</v>
      </c>
      <c r="S479" s="40">
        <f t="shared" ca="1" si="143"/>
        <v>0</v>
      </c>
      <c r="T479" s="46">
        <f t="shared" ca="1" si="144"/>
        <v>6</v>
      </c>
      <c r="X479" s="74">
        <f t="shared" ca="1" si="145"/>
        <v>0.49258202322005984</v>
      </c>
      <c r="Y479" s="75">
        <f t="shared" ca="1" si="146"/>
        <v>0.49258202322005984</v>
      </c>
      <c r="Z479" s="74">
        <f t="shared" ca="1" si="147"/>
        <v>1.6365363442226333</v>
      </c>
      <c r="AA479" s="76">
        <f t="shared" ca="1" si="148"/>
        <v>492.58202322005985</v>
      </c>
      <c r="AB479" s="76">
        <f t="shared" ca="1" si="149"/>
        <v>1636.5363442226333</v>
      </c>
    </row>
    <row r="480" spans="1:28" x14ac:dyDescent="0.25">
      <c r="A480" s="2">
        <f t="shared" si="150"/>
        <v>16</v>
      </c>
      <c r="B480" s="16">
        <f ca="1">VLOOKUP(A480,PERIODS!$O$4:$P$33,2,FALSE)</f>
        <v>3.3000000000000002E-2</v>
      </c>
      <c r="C480" s="15"/>
      <c r="D480" s="18">
        <v>466</v>
      </c>
      <c r="E480" s="34">
        <f t="shared" ca="1" si="133"/>
        <v>18062.300873878427</v>
      </c>
      <c r="F480" s="34">
        <f t="shared" ca="1" si="134"/>
        <v>3300</v>
      </c>
      <c r="G480" s="69">
        <f t="shared" ca="1" si="138"/>
        <v>0</v>
      </c>
      <c r="H480" s="34">
        <f t="shared" ca="1" si="139"/>
        <v>-244.03582719693728</v>
      </c>
      <c r="I480" s="34">
        <f t="shared" ca="1" si="140"/>
        <v>3055.9641728030629</v>
      </c>
      <c r="J480" s="18">
        <f ca="1">SUM(INDIRECT(ADDRESS(ROW(F480),COLUMN(F480),4)):INDIRECT(ADDRESS(ROW(F480)+N$5-1,COLUMN(F480),4)))</f>
        <v>24300</v>
      </c>
      <c r="K480" s="18">
        <f t="shared" ca="1" si="141"/>
        <v>16350</v>
      </c>
      <c r="L480" s="18">
        <f t="shared" ca="1" si="151"/>
        <v>0</v>
      </c>
      <c r="M480" s="18">
        <f t="shared" ca="1" si="135"/>
        <v>0</v>
      </c>
      <c r="N480" s="34">
        <f t="shared" ca="1" si="142"/>
        <v>15006.336701075365</v>
      </c>
      <c r="P480" s="18">
        <f t="shared" ca="1" si="136"/>
        <v>244.03582719693728</v>
      </c>
      <c r="Q480" s="47">
        <f ca="1">SUM(L$15:L480)-SUM(M$15:M480)</f>
        <v>16350</v>
      </c>
      <c r="R480" s="47" t="str">
        <f t="shared" ca="1" si="137"/>
        <v>M483</v>
      </c>
      <c r="S480" s="40">
        <f t="shared" ca="1" si="143"/>
        <v>0</v>
      </c>
      <c r="T480" s="46">
        <f t="shared" ca="1" si="144"/>
        <v>68</v>
      </c>
      <c r="X480" s="74">
        <f t="shared" ca="1" si="145"/>
        <v>-0.24403582719693728</v>
      </c>
      <c r="Y480" s="75">
        <f t="shared" ca="1" si="146"/>
        <v>-0.24403582719693728</v>
      </c>
      <c r="Z480" s="74">
        <f t="shared" ca="1" si="147"/>
        <v>0.7834595645999235</v>
      </c>
      <c r="AA480" s="76">
        <f t="shared" ca="1" si="148"/>
        <v>-244.03582719693728</v>
      </c>
      <c r="AB480" s="76">
        <f t="shared" ca="1" si="149"/>
        <v>783.45956459992351</v>
      </c>
    </row>
    <row r="481" spans="1:28" x14ac:dyDescent="0.25">
      <c r="A481" s="2">
        <f t="shared" si="150"/>
        <v>17</v>
      </c>
      <c r="B481" s="16">
        <f ca="1">VLOOKUP(A481,PERIODS!$O$4:$P$33,2,FALSE)</f>
        <v>3.5000000000000003E-2</v>
      </c>
      <c r="C481" s="15"/>
      <c r="D481" s="18">
        <v>467</v>
      </c>
      <c r="E481" s="34">
        <f t="shared" ca="1" si="133"/>
        <v>15006.336701075365</v>
      </c>
      <c r="F481" s="34">
        <f t="shared" ca="1" si="134"/>
        <v>3500.0000000000005</v>
      </c>
      <c r="G481" s="69">
        <f t="shared" ca="1" si="138"/>
        <v>0</v>
      </c>
      <c r="H481" s="34">
        <f t="shared" ca="1" si="139"/>
        <v>-871.24915293992262</v>
      </c>
      <c r="I481" s="34">
        <f t="shared" ca="1" si="140"/>
        <v>2628.7508470600778</v>
      </c>
      <c r="J481" s="18">
        <f ca="1">SUM(INDIRECT(ADDRESS(ROW(F481),COLUMN(F481),4)):INDIRECT(ADDRESS(ROW(F481)+N$5-1,COLUMN(F481),4)))</f>
        <v>24500.000000000004</v>
      </c>
      <c r="K481" s="18">
        <f t="shared" ca="1" si="141"/>
        <v>16350</v>
      </c>
      <c r="L481" s="18">
        <f t="shared" ca="1" si="151"/>
        <v>0</v>
      </c>
      <c r="M481" s="18">
        <f t="shared" ca="1" si="135"/>
        <v>0</v>
      </c>
      <c r="N481" s="34">
        <f t="shared" ca="1" si="142"/>
        <v>12377.585854015288</v>
      </c>
      <c r="P481" s="18">
        <f t="shared" ca="1" si="136"/>
        <v>871.24915293992262</v>
      </c>
      <c r="Q481" s="47">
        <f ca="1">SUM(L$15:L481)-SUM(M$15:M481)</f>
        <v>16350</v>
      </c>
      <c r="R481" s="47" t="str">
        <f t="shared" ca="1" si="137"/>
        <v>M484</v>
      </c>
      <c r="S481" s="40">
        <f t="shared" ca="1" si="143"/>
        <v>0</v>
      </c>
      <c r="T481" s="46">
        <f t="shared" ca="1" si="144"/>
        <v>74</v>
      </c>
      <c r="X481" s="74">
        <f t="shared" ca="1" si="145"/>
        <v>-0.87124915293992267</v>
      </c>
      <c r="Y481" s="75">
        <f t="shared" ca="1" si="146"/>
        <v>-0.87124915293992267</v>
      </c>
      <c r="Z481" s="74">
        <f t="shared" ca="1" si="147"/>
        <v>0.41842854141460495</v>
      </c>
      <c r="AA481" s="76">
        <f t="shared" ca="1" si="148"/>
        <v>-871.24915293992262</v>
      </c>
      <c r="AB481" s="76">
        <f t="shared" ca="1" si="149"/>
        <v>418.42854141460492</v>
      </c>
    </row>
    <row r="482" spans="1:28" x14ac:dyDescent="0.25">
      <c r="A482" s="2">
        <f t="shared" si="150"/>
        <v>18</v>
      </c>
      <c r="B482" s="16">
        <f ca="1">VLOOKUP(A482,PERIODS!$O$4:$P$33,2,FALSE)</f>
        <v>3.5000000000000003E-2</v>
      </c>
      <c r="C482" s="15"/>
      <c r="D482" s="18">
        <v>468</v>
      </c>
      <c r="E482" s="34">
        <f t="shared" ref="E482:E545" ca="1" si="152">N481</f>
        <v>12377.585854015288</v>
      </c>
      <c r="F482" s="34">
        <f t="shared" ca="1" si="134"/>
        <v>3500.0000000000005</v>
      </c>
      <c r="G482" s="69">
        <f t="shared" ca="1" si="138"/>
        <v>0</v>
      </c>
      <c r="H482" s="34">
        <f t="shared" ca="1" si="139"/>
        <v>420.0140883760543</v>
      </c>
      <c r="I482" s="34">
        <f t="shared" ca="1" si="140"/>
        <v>3920.0140883760546</v>
      </c>
      <c r="J482" s="18">
        <f ca="1">SUM(INDIRECT(ADDRESS(ROW(F482),COLUMN(F482),4)):INDIRECT(ADDRESS(ROW(F482)+N$5-1,COLUMN(F482),4)))</f>
        <v>24500.000000000004</v>
      </c>
      <c r="K482" s="18">
        <f t="shared" ca="1" si="141"/>
        <v>0</v>
      </c>
      <c r="L482" s="18">
        <f t="shared" ca="1" si="151"/>
        <v>0</v>
      </c>
      <c r="M482" s="18">
        <f t="shared" ca="1" si="135"/>
        <v>16350</v>
      </c>
      <c r="N482" s="34">
        <f t="shared" ca="1" si="142"/>
        <v>24807.571765639233</v>
      </c>
      <c r="P482" s="18">
        <f t="shared" ca="1" si="136"/>
        <v>420.0140883760543</v>
      </c>
      <c r="Q482" s="47">
        <f ca="1">SUM(L$15:L482)-SUM(M$15:M482)</f>
        <v>0</v>
      </c>
      <c r="R482" s="47" t="str">
        <f t="shared" ca="1" si="137"/>
        <v>M485</v>
      </c>
      <c r="S482" s="40">
        <f t="shared" ca="1" si="143"/>
        <v>0</v>
      </c>
      <c r="T482" s="46">
        <f t="shared" ca="1" si="144"/>
        <v>74</v>
      </c>
      <c r="X482" s="74">
        <f t="shared" ca="1" si="145"/>
        <v>0.42001408837605431</v>
      </c>
      <c r="Y482" s="75">
        <f t="shared" ca="1" si="146"/>
        <v>0.42001408837605431</v>
      </c>
      <c r="Z482" s="74">
        <f t="shared" ca="1" si="147"/>
        <v>1.5219829977364114</v>
      </c>
      <c r="AA482" s="76">
        <f t="shared" ca="1" si="148"/>
        <v>420.0140883760543</v>
      </c>
      <c r="AB482" s="76">
        <f t="shared" ca="1" si="149"/>
        <v>1521.9829977364113</v>
      </c>
    </row>
    <row r="483" spans="1:28" x14ac:dyDescent="0.25">
      <c r="A483" s="2">
        <f t="shared" si="150"/>
        <v>19</v>
      </c>
      <c r="B483" s="16">
        <f ca="1">VLOOKUP(A483,PERIODS!$O$4:$P$33,2,FALSE)</f>
        <v>3.5000000000000003E-2</v>
      </c>
      <c r="C483" s="15"/>
      <c r="D483" s="18">
        <v>469</v>
      </c>
      <c r="E483" s="34">
        <f t="shared" ca="1" si="152"/>
        <v>24807.571765639233</v>
      </c>
      <c r="F483" s="34">
        <f t="shared" ca="1" si="134"/>
        <v>3500.0000000000005</v>
      </c>
      <c r="G483" s="69">
        <f t="shared" ca="1" si="138"/>
        <v>0</v>
      </c>
      <c r="H483" s="34">
        <f t="shared" ca="1" si="139"/>
        <v>-858.11467739191175</v>
      </c>
      <c r="I483" s="34">
        <f t="shared" ca="1" si="140"/>
        <v>2641.8853226080887</v>
      </c>
      <c r="J483" s="18">
        <f ca="1">SUM(INDIRECT(ADDRESS(ROW(F483),COLUMN(F483),4)):INDIRECT(ADDRESS(ROW(F483)+N$5-1,COLUMN(F483),4)))</f>
        <v>24500.000000000004</v>
      </c>
      <c r="K483" s="18">
        <f t="shared" ca="1" si="141"/>
        <v>0</v>
      </c>
      <c r="L483" s="18">
        <f t="shared" ca="1" si="151"/>
        <v>0</v>
      </c>
      <c r="M483" s="18">
        <f t="shared" ca="1" si="135"/>
        <v>0</v>
      </c>
      <c r="N483" s="34">
        <f t="shared" ca="1" si="142"/>
        <v>22165.686443031143</v>
      </c>
      <c r="P483" s="18">
        <f t="shared" ca="1" si="136"/>
        <v>858.11467739191175</v>
      </c>
      <c r="Q483" s="47">
        <f ca="1">SUM(L$15:L483)-SUM(M$15:M483)</f>
        <v>0</v>
      </c>
      <c r="R483" s="47" t="str">
        <f t="shared" ca="1" si="137"/>
        <v>M486</v>
      </c>
      <c r="S483" s="40">
        <f t="shared" ca="1" si="143"/>
        <v>0</v>
      </c>
      <c r="T483" s="46">
        <f t="shared" ca="1" si="144"/>
        <v>30</v>
      </c>
      <c r="X483" s="74">
        <f t="shared" ca="1" si="145"/>
        <v>-0.85811467739191172</v>
      </c>
      <c r="Y483" s="75">
        <f t="shared" ca="1" si="146"/>
        <v>-0.85811467739191172</v>
      </c>
      <c r="Z483" s="74">
        <f t="shared" ca="1" si="147"/>
        <v>0.42396063188367022</v>
      </c>
      <c r="AA483" s="76">
        <f t="shared" ca="1" si="148"/>
        <v>-858.11467739191175</v>
      </c>
      <c r="AB483" s="76">
        <f t="shared" ca="1" si="149"/>
        <v>423.9606318836702</v>
      </c>
    </row>
    <row r="484" spans="1:28" x14ac:dyDescent="0.25">
      <c r="A484" s="2">
        <f t="shared" si="150"/>
        <v>20</v>
      </c>
      <c r="B484" s="16">
        <f ca="1">VLOOKUP(A484,PERIODS!$O$4:$P$33,2,FALSE)</f>
        <v>3.5000000000000003E-2</v>
      </c>
      <c r="C484" s="15"/>
      <c r="D484" s="18">
        <v>470</v>
      </c>
      <c r="E484" s="34">
        <f t="shared" ca="1" si="152"/>
        <v>22165.686443031143</v>
      </c>
      <c r="F484" s="34">
        <f t="shared" ca="1" si="134"/>
        <v>3500.0000000000005</v>
      </c>
      <c r="G484" s="69">
        <f t="shared" ca="1" si="138"/>
        <v>0</v>
      </c>
      <c r="H484" s="34">
        <f t="shared" ca="1" si="139"/>
        <v>1350.7664133502096</v>
      </c>
      <c r="I484" s="34">
        <f t="shared" ca="1" si="140"/>
        <v>4850.7664133502103</v>
      </c>
      <c r="J484" s="18">
        <f ca="1">SUM(INDIRECT(ADDRESS(ROW(F484),COLUMN(F484),4)):INDIRECT(ADDRESS(ROW(F484)+N$5-1,COLUMN(F484),4)))</f>
        <v>24500.000000000004</v>
      </c>
      <c r="K484" s="18">
        <f t="shared" ca="1" si="141"/>
        <v>16350</v>
      </c>
      <c r="L484" s="18">
        <f t="shared" ca="1" si="151"/>
        <v>16350</v>
      </c>
      <c r="M484" s="18">
        <f t="shared" ca="1" si="135"/>
        <v>0</v>
      </c>
      <c r="N484" s="34">
        <f t="shared" ca="1" si="142"/>
        <v>17314.920029680932</v>
      </c>
      <c r="P484" s="18">
        <f t="shared" ca="1" si="136"/>
        <v>1350.7664133502096</v>
      </c>
      <c r="Q484" s="47">
        <f ca="1">SUM(L$15:L484)-SUM(M$15:M484)</f>
        <v>16350</v>
      </c>
      <c r="R484" s="47" t="str">
        <f t="shared" ca="1" si="137"/>
        <v>M487</v>
      </c>
      <c r="S484" s="40">
        <f t="shared" ca="1" si="143"/>
        <v>0</v>
      </c>
      <c r="T484" s="46">
        <f t="shared" ca="1" si="144"/>
        <v>13</v>
      </c>
      <c r="X484" s="74">
        <f t="shared" ca="1" si="145"/>
        <v>1.3507664133502095</v>
      </c>
      <c r="Y484" s="75">
        <f t="shared" ca="1" si="146"/>
        <v>1.3507664133502095</v>
      </c>
      <c r="Z484" s="74">
        <f t="shared" ca="1" si="147"/>
        <v>3.8603830463160986</v>
      </c>
      <c r="AA484" s="76">
        <f t="shared" ca="1" si="148"/>
        <v>1350.7664133502096</v>
      </c>
      <c r="AB484" s="76">
        <f t="shared" ca="1" si="149"/>
        <v>3860.3830463160984</v>
      </c>
    </row>
    <row r="485" spans="1:28" x14ac:dyDescent="0.25">
      <c r="A485" s="2">
        <f t="shared" si="150"/>
        <v>21</v>
      </c>
      <c r="B485" s="16">
        <f ca="1">VLOOKUP(A485,PERIODS!$O$4:$P$33,2,FALSE)</f>
        <v>3.5000000000000003E-2</v>
      </c>
      <c r="C485" s="15"/>
      <c r="D485" s="18">
        <v>471</v>
      </c>
      <c r="E485" s="34">
        <f t="shared" ca="1" si="152"/>
        <v>17314.920029680932</v>
      </c>
      <c r="F485" s="34">
        <f t="shared" ca="1" si="134"/>
        <v>3500.0000000000005</v>
      </c>
      <c r="G485" s="69">
        <f t="shared" ca="1" si="138"/>
        <v>0</v>
      </c>
      <c r="H485" s="34">
        <f t="shared" ca="1" si="139"/>
        <v>1395.9047760218277</v>
      </c>
      <c r="I485" s="34">
        <f t="shared" ca="1" si="140"/>
        <v>4895.9047760218282</v>
      </c>
      <c r="J485" s="18">
        <f ca="1">SUM(INDIRECT(ADDRESS(ROW(F485),COLUMN(F485),4)):INDIRECT(ADDRESS(ROW(F485)+N$5-1,COLUMN(F485),4)))</f>
        <v>24500.000000000004</v>
      </c>
      <c r="K485" s="18">
        <f t="shared" ca="1" si="141"/>
        <v>16350</v>
      </c>
      <c r="L485" s="18">
        <f t="shared" ca="1" si="151"/>
        <v>0</v>
      </c>
      <c r="M485" s="18">
        <f t="shared" ca="1" si="135"/>
        <v>0</v>
      </c>
      <c r="N485" s="34">
        <f t="shared" ca="1" si="142"/>
        <v>12419.015253659105</v>
      </c>
      <c r="P485" s="18">
        <f t="shared" ca="1" si="136"/>
        <v>1395.9047760218277</v>
      </c>
      <c r="Q485" s="47">
        <f ca="1">SUM(L$15:L485)-SUM(M$15:M485)</f>
        <v>16350</v>
      </c>
      <c r="R485" s="47" t="str">
        <f t="shared" ca="1" si="137"/>
        <v>M488</v>
      </c>
      <c r="S485" s="40">
        <f t="shared" ca="1" si="143"/>
        <v>0</v>
      </c>
      <c r="T485" s="46">
        <f t="shared" ca="1" si="144"/>
        <v>48</v>
      </c>
      <c r="X485" s="74">
        <f t="shared" ca="1" si="145"/>
        <v>1.3959047760218277</v>
      </c>
      <c r="Y485" s="75">
        <f t="shared" ca="1" si="146"/>
        <v>1.3959047760218277</v>
      </c>
      <c r="Z485" s="74">
        <f t="shared" ca="1" si="147"/>
        <v>4.0386269729271485</v>
      </c>
      <c r="AA485" s="76">
        <f t="shared" ca="1" si="148"/>
        <v>1395.9047760218277</v>
      </c>
      <c r="AB485" s="76">
        <f t="shared" ca="1" si="149"/>
        <v>4038.6269729271485</v>
      </c>
    </row>
    <row r="486" spans="1:28" x14ac:dyDescent="0.25">
      <c r="A486" s="2">
        <f t="shared" si="150"/>
        <v>22</v>
      </c>
      <c r="B486" s="16">
        <f ca="1">VLOOKUP(A486,PERIODS!$O$4:$P$33,2,FALSE)</f>
        <v>3.5000000000000003E-2</v>
      </c>
      <c r="C486" s="15"/>
      <c r="D486" s="18">
        <v>472</v>
      </c>
      <c r="E486" s="34">
        <f t="shared" ca="1" si="152"/>
        <v>12419.015253659105</v>
      </c>
      <c r="F486" s="34">
        <f t="shared" ca="1" si="134"/>
        <v>3500.0000000000005</v>
      </c>
      <c r="G486" s="69">
        <f t="shared" ca="1" si="138"/>
        <v>0</v>
      </c>
      <c r="H486" s="34">
        <f t="shared" ca="1" si="139"/>
        <v>-514.01541873882434</v>
      </c>
      <c r="I486" s="34">
        <f t="shared" ca="1" si="140"/>
        <v>2985.9845812611761</v>
      </c>
      <c r="J486" s="18">
        <f ca="1">SUM(INDIRECT(ADDRESS(ROW(F486),COLUMN(F486),4)):INDIRECT(ADDRESS(ROW(F486)+N$5-1,COLUMN(F486),4)))</f>
        <v>25000.000000000004</v>
      </c>
      <c r="K486" s="18">
        <f t="shared" ca="1" si="141"/>
        <v>16350</v>
      </c>
      <c r="L486" s="18">
        <f t="shared" ca="1" si="151"/>
        <v>0</v>
      </c>
      <c r="M486" s="18">
        <f t="shared" ca="1" si="135"/>
        <v>0</v>
      </c>
      <c r="N486" s="34">
        <f t="shared" ca="1" si="142"/>
        <v>9433.0306723979284</v>
      </c>
      <c r="P486" s="18">
        <f t="shared" ca="1" si="136"/>
        <v>514.01541873882434</v>
      </c>
      <c r="Q486" s="47">
        <f ca="1">SUM(L$15:L486)-SUM(M$15:M486)</f>
        <v>16350</v>
      </c>
      <c r="R486" s="47" t="str">
        <f t="shared" ca="1" si="137"/>
        <v>M489</v>
      </c>
      <c r="S486" s="40">
        <f t="shared" ca="1" si="143"/>
        <v>0</v>
      </c>
      <c r="T486" s="46">
        <f t="shared" ca="1" si="144"/>
        <v>38</v>
      </c>
      <c r="X486" s="74">
        <f t="shared" ca="1" si="145"/>
        <v>-0.51401541873882439</v>
      </c>
      <c r="Y486" s="75">
        <f t="shared" ca="1" si="146"/>
        <v>-0.51401541873882439</v>
      </c>
      <c r="Z486" s="74">
        <f t="shared" ca="1" si="147"/>
        <v>0.59808917221092683</v>
      </c>
      <c r="AA486" s="76">
        <f t="shared" ca="1" si="148"/>
        <v>-514.01541873882434</v>
      </c>
      <c r="AB486" s="76">
        <f t="shared" ca="1" si="149"/>
        <v>598.08917221092679</v>
      </c>
    </row>
    <row r="487" spans="1:28" x14ac:dyDescent="0.25">
      <c r="A487" s="2">
        <f t="shared" si="150"/>
        <v>23</v>
      </c>
      <c r="B487" s="16">
        <f ca="1">VLOOKUP(A487,PERIODS!$O$4:$P$33,2,FALSE)</f>
        <v>3.5000000000000003E-2</v>
      </c>
      <c r="C487" s="15"/>
      <c r="D487" s="18">
        <v>473</v>
      </c>
      <c r="E487" s="34">
        <f t="shared" ca="1" si="152"/>
        <v>9433.0306723979284</v>
      </c>
      <c r="F487" s="34">
        <f t="shared" ca="1" si="134"/>
        <v>3500.0000000000005</v>
      </c>
      <c r="G487" s="69">
        <f t="shared" ca="1" si="138"/>
        <v>0</v>
      </c>
      <c r="H487" s="34">
        <f t="shared" ca="1" si="139"/>
        <v>366.17125342354751</v>
      </c>
      <c r="I487" s="34">
        <f t="shared" ca="1" si="140"/>
        <v>3866.171253423548</v>
      </c>
      <c r="J487" s="18">
        <f ca="1">SUM(INDIRECT(ADDRESS(ROW(F487),COLUMN(F487),4)):INDIRECT(ADDRESS(ROW(F487)+N$5-1,COLUMN(F487),4)))</f>
        <v>25500.000000000004</v>
      </c>
      <c r="K487" s="18">
        <f t="shared" ca="1" si="141"/>
        <v>0</v>
      </c>
      <c r="L487" s="18">
        <f t="shared" ca="1" si="151"/>
        <v>0</v>
      </c>
      <c r="M487" s="18">
        <f t="shared" ca="1" si="135"/>
        <v>16350</v>
      </c>
      <c r="N487" s="34">
        <f t="shared" ca="1" si="142"/>
        <v>21916.859418974382</v>
      </c>
      <c r="P487" s="18">
        <f t="shared" ca="1" si="136"/>
        <v>366.17125342354751</v>
      </c>
      <c r="Q487" s="47">
        <f ca="1">SUM(L$15:L487)-SUM(M$15:M487)</f>
        <v>0</v>
      </c>
      <c r="R487" s="47" t="str">
        <f t="shared" ca="1" si="137"/>
        <v>M490</v>
      </c>
      <c r="S487" s="40">
        <f t="shared" ca="1" si="143"/>
        <v>0</v>
      </c>
      <c r="T487" s="46">
        <f t="shared" ca="1" si="144"/>
        <v>14</v>
      </c>
      <c r="X487" s="74">
        <f t="shared" ca="1" si="145"/>
        <v>0.3661712534235475</v>
      </c>
      <c r="Y487" s="75">
        <f t="shared" ca="1" si="146"/>
        <v>0.3661712534235475</v>
      </c>
      <c r="Z487" s="74">
        <f t="shared" ca="1" si="147"/>
        <v>1.4422022035722706</v>
      </c>
      <c r="AA487" s="76">
        <f t="shared" ca="1" si="148"/>
        <v>366.17125342354751</v>
      </c>
      <c r="AB487" s="76">
        <f t="shared" ca="1" si="149"/>
        <v>1442.2022035722705</v>
      </c>
    </row>
    <row r="488" spans="1:28" x14ac:dyDescent="0.25">
      <c r="A488" s="2">
        <f t="shared" si="150"/>
        <v>24</v>
      </c>
      <c r="B488" s="16">
        <f ca="1">VLOOKUP(A488,PERIODS!$O$4:$P$33,2,FALSE)</f>
        <v>3.5000000000000003E-2</v>
      </c>
      <c r="C488" s="15"/>
      <c r="D488" s="18">
        <v>474</v>
      </c>
      <c r="E488" s="34">
        <f t="shared" ca="1" si="152"/>
        <v>21916.859418974382</v>
      </c>
      <c r="F488" s="34">
        <f t="shared" ca="1" si="134"/>
        <v>3500.0000000000005</v>
      </c>
      <c r="G488" s="69">
        <f t="shared" ca="1" si="138"/>
        <v>0</v>
      </c>
      <c r="H488" s="34">
        <f t="shared" ca="1" si="139"/>
        <v>-828.48338030174716</v>
      </c>
      <c r="I488" s="34">
        <f t="shared" ca="1" si="140"/>
        <v>2671.5166196982532</v>
      </c>
      <c r="J488" s="18">
        <f ca="1">SUM(INDIRECT(ADDRESS(ROW(F488),COLUMN(F488),4)):INDIRECT(ADDRESS(ROW(F488)+N$5-1,COLUMN(F488),4)))</f>
        <v>26000</v>
      </c>
      <c r="K488" s="18">
        <f t="shared" ca="1" si="141"/>
        <v>16350</v>
      </c>
      <c r="L488" s="18">
        <f t="shared" ca="1" si="151"/>
        <v>16350</v>
      </c>
      <c r="M488" s="18">
        <f t="shared" ca="1" si="135"/>
        <v>0</v>
      </c>
      <c r="N488" s="34">
        <f t="shared" ca="1" si="142"/>
        <v>19245.342799276128</v>
      </c>
      <c r="P488" s="18">
        <f t="shared" ca="1" si="136"/>
        <v>828.48338030174716</v>
      </c>
      <c r="Q488" s="47">
        <f ca="1">SUM(L$15:L488)-SUM(M$15:M488)</f>
        <v>16350</v>
      </c>
      <c r="R488" s="47" t="str">
        <f t="shared" ca="1" si="137"/>
        <v>M491</v>
      </c>
      <c r="S488" s="40">
        <f t="shared" ca="1" si="143"/>
        <v>0</v>
      </c>
      <c r="T488" s="46">
        <f t="shared" ca="1" si="144"/>
        <v>80</v>
      </c>
      <c r="X488" s="74">
        <f t="shared" ca="1" si="145"/>
        <v>-0.82848338030174717</v>
      </c>
      <c r="Y488" s="75">
        <f t="shared" ca="1" si="146"/>
        <v>-0.82848338030174717</v>
      </c>
      <c r="Z488" s="74">
        <f t="shared" ca="1" si="147"/>
        <v>0.43671110899837734</v>
      </c>
      <c r="AA488" s="76">
        <f t="shared" ca="1" si="148"/>
        <v>-828.48338030174716</v>
      </c>
      <c r="AB488" s="76">
        <f t="shared" ca="1" si="149"/>
        <v>436.71110899837731</v>
      </c>
    </row>
    <row r="489" spans="1:28" x14ac:dyDescent="0.25">
      <c r="A489" s="2">
        <f t="shared" si="150"/>
        <v>25</v>
      </c>
      <c r="B489" s="16">
        <f ca="1">VLOOKUP(A489,PERIODS!$O$4:$P$33,2,FALSE)</f>
        <v>3.5000000000000003E-2</v>
      </c>
      <c r="C489" s="15"/>
      <c r="D489" s="18">
        <v>475</v>
      </c>
      <c r="E489" s="34">
        <f t="shared" ca="1" si="152"/>
        <v>19245.342799276128</v>
      </c>
      <c r="F489" s="34">
        <f t="shared" ca="1" si="134"/>
        <v>3500.0000000000005</v>
      </c>
      <c r="G489" s="69">
        <f t="shared" ca="1" si="138"/>
        <v>0</v>
      </c>
      <c r="H489" s="34">
        <f t="shared" ca="1" si="139"/>
        <v>-1271.7624484358466</v>
      </c>
      <c r="I489" s="34">
        <f t="shared" ca="1" si="140"/>
        <v>2228.2375515641538</v>
      </c>
      <c r="J489" s="18">
        <f ca="1">SUM(INDIRECT(ADDRESS(ROW(F489),COLUMN(F489),4)):INDIRECT(ADDRESS(ROW(F489)+N$5-1,COLUMN(F489),4)))</f>
        <v>24900</v>
      </c>
      <c r="K489" s="18">
        <f t="shared" ca="1" si="141"/>
        <v>16350</v>
      </c>
      <c r="L489" s="18">
        <f t="shared" ca="1" si="151"/>
        <v>0</v>
      </c>
      <c r="M489" s="18">
        <f t="shared" ca="1" si="135"/>
        <v>0</v>
      </c>
      <c r="N489" s="34">
        <f t="shared" ca="1" si="142"/>
        <v>17017.105247711974</v>
      </c>
      <c r="P489" s="18">
        <f t="shared" ca="1" si="136"/>
        <v>1271.7624484358466</v>
      </c>
      <c r="Q489" s="47">
        <f ca="1">SUM(L$15:L489)-SUM(M$15:M489)</f>
        <v>16350</v>
      </c>
      <c r="R489" s="47" t="str">
        <f t="shared" ca="1" si="137"/>
        <v>M492</v>
      </c>
      <c r="S489" s="40">
        <f t="shared" ca="1" si="143"/>
        <v>0</v>
      </c>
      <c r="T489" s="46">
        <f t="shared" ca="1" si="144"/>
        <v>89</v>
      </c>
      <c r="X489" s="74">
        <f t="shared" ca="1" si="145"/>
        <v>-1.2717624484358467</v>
      </c>
      <c r="Y489" s="75">
        <f t="shared" ca="1" si="146"/>
        <v>-1.2717624484358467</v>
      </c>
      <c r="Z489" s="74">
        <f t="shared" ca="1" si="147"/>
        <v>0.28033710643274518</v>
      </c>
      <c r="AA489" s="76">
        <f t="shared" ca="1" si="148"/>
        <v>-1271.7624484358466</v>
      </c>
      <c r="AB489" s="76">
        <f t="shared" ca="1" si="149"/>
        <v>280.3371064327452</v>
      </c>
    </row>
    <row r="490" spans="1:28" x14ac:dyDescent="0.25">
      <c r="A490" s="2">
        <f t="shared" si="150"/>
        <v>26</v>
      </c>
      <c r="B490" s="16">
        <f ca="1">VLOOKUP(A490,PERIODS!$O$4:$P$33,2,FALSE)</f>
        <v>3.5000000000000003E-2</v>
      </c>
      <c r="C490" s="15"/>
      <c r="D490" s="18">
        <v>476</v>
      </c>
      <c r="E490" s="34">
        <f t="shared" ca="1" si="152"/>
        <v>17017.105247711974</v>
      </c>
      <c r="F490" s="34">
        <f t="shared" ca="1" si="134"/>
        <v>3500.0000000000005</v>
      </c>
      <c r="G490" s="69">
        <f t="shared" ca="1" si="138"/>
        <v>0</v>
      </c>
      <c r="H490" s="34">
        <f t="shared" ca="1" si="139"/>
        <v>1959.4423356762918</v>
      </c>
      <c r="I490" s="34">
        <f t="shared" ca="1" si="140"/>
        <v>5459.4423356762927</v>
      </c>
      <c r="J490" s="18">
        <f ca="1">SUM(INDIRECT(ADDRESS(ROW(F490),COLUMN(F490),4)):INDIRECT(ADDRESS(ROW(F490)+N$5-1,COLUMN(F490),4)))</f>
        <v>23900</v>
      </c>
      <c r="K490" s="18">
        <f t="shared" ca="1" si="141"/>
        <v>16350</v>
      </c>
      <c r="L490" s="18">
        <f t="shared" ca="1" si="151"/>
        <v>0</v>
      </c>
      <c r="M490" s="18">
        <f t="shared" ca="1" si="135"/>
        <v>0</v>
      </c>
      <c r="N490" s="34">
        <f t="shared" ca="1" si="142"/>
        <v>11557.662912035681</v>
      </c>
      <c r="P490" s="18">
        <f t="shared" ca="1" si="136"/>
        <v>1959.4423356762918</v>
      </c>
      <c r="Q490" s="47">
        <f ca="1">SUM(L$15:L490)-SUM(M$15:M490)</f>
        <v>16350</v>
      </c>
      <c r="R490" s="47" t="str">
        <f t="shared" ca="1" si="137"/>
        <v>M493</v>
      </c>
      <c r="S490" s="40">
        <f t="shared" ca="1" si="143"/>
        <v>0</v>
      </c>
      <c r="T490" s="46">
        <f t="shared" ca="1" si="144"/>
        <v>65</v>
      </c>
      <c r="X490" s="74">
        <f t="shared" ca="1" si="145"/>
        <v>1.9594423356762918</v>
      </c>
      <c r="Y490" s="75">
        <f t="shared" ca="1" si="146"/>
        <v>1.9594423356762918</v>
      </c>
      <c r="Z490" s="74">
        <f t="shared" ca="1" si="147"/>
        <v>7.0953691274329636</v>
      </c>
      <c r="AA490" s="76">
        <f t="shared" ca="1" si="148"/>
        <v>1959.4423356762918</v>
      </c>
      <c r="AB490" s="76">
        <f t="shared" ca="1" si="149"/>
        <v>7095.369127432964</v>
      </c>
    </row>
    <row r="491" spans="1:28" x14ac:dyDescent="0.25">
      <c r="A491" s="2">
        <f t="shared" si="150"/>
        <v>27</v>
      </c>
      <c r="B491" s="16">
        <f ca="1">VLOOKUP(A491,PERIODS!$O$4:$P$33,2,FALSE)</f>
        <v>3.5000000000000003E-2</v>
      </c>
      <c r="C491" s="15"/>
      <c r="D491" s="18">
        <v>477</v>
      </c>
      <c r="E491" s="34">
        <f t="shared" ca="1" si="152"/>
        <v>11557.662912035681</v>
      </c>
      <c r="F491" s="34">
        <f t="shared" ca="1" si="134"/>
        <v>3500.0000000000005</v>
      </c>
      <c r="G491" s="69">
        <f t="shared" ca="1" si="138"/>
        <v>0</v>
      </c>
      <c r="H491" s="34">
        <f t="shared" ca="1" si="139"/>
        <v>403.68111976551688</v>
      </c>
      <c r="I491" s="34">
        <f t="shared" ca="1" si="140"/>
        <v>3903.6811197655175</v>
      </c>
      <c r="J491" s="18">
        <f ca="1">SUM(INDIRECT(ADDRESS(ROW(F491),COLUMN(F491),4)):INDIRECT(ADDRESS(ROW(F491)+N$5-1,COLUMN(F491),4)))</f>
        <v>22900</v>
      </c>
      <c r="K491" s="18">
        <f t="shared" ca="1" si="141"/>
        <v>0</v>
      </c>
      <c r="L491" s="18">
        <f t="shared" ca="1" si="151"/>
        <v>0</v>
      </c>
      <c r="M491" s="18">
        <f t="shared" ca="1" si="135"/>
        <v>16350</v>
      </c>
      <c r="N491" s="34">
        <f t="shared" ca="1" si="142"/>
        <v>24003.981792270162</v>
      </c>
      <c r="P491" s="18">
        <f t="shared" ca="1" si="136"/>
        <v>403.68111976551688</v>
      </c>
      <c r="Q491" s="47">
        <f ca="1">SUM(L$15:L491)-SUM(M$15:M491)</f>
        <v>0</v>
      </c>
      <c r="R491" s="47" t="str">
        <f t="shared" ca="1" si="137"/>
        <v>M494</v>
      </c>
      <c r="S491" s="40">
        <f t="shared" ca="1" si="143"/>
        <v>0</v>
      </c>
      <c r="T491" s="46">
        <f t="shared" ca="1" si="144"/>
        <v>2</v>
      </c>
      <c r="X491" s="74">
        <f t="shared" ca="1" si="145"/>
        <v>0.4036811197655169</v>
      </c>
      <c r="Y491" s="75">
        <f t="shared" ca="1" si="146"/>
        <v>0.4036811197655169</v>
      </c>
      <c r="Z491" s="74">
        <f t="shared" ca="1" si="147"/>
        <v>1.49732640302803</v>
      </c>
      <c r="AA491" s="76">
        <f t="shared" ca="1" si="148"/>
        <v>403.68111976551688</v>
      </c>
      <c r="AB491" s="76">
        <f t="shared" ca="1" si="149"/>
        <v>1497.32640302803</v>
      </c>
    </row>
    <row r="492" spans="1:28" x14ac:dyDescent="0.25">
      <c r="A492" s="2">
        <f t="shared" si="150"/>
        <v>28</v>
      </c>
      <c r="B492" s="16">
        <f ca="1">VLOOKUP(A492,PERIODS!$O$4:$P$33,2,FALSE)</f>
        <v>0.04</v>
      </c>
      <c r="C492" s="15"/>
      <c r="D492" s="18">
        <v>478</v>
      </c>
      <c r="E492" s="34">
        <f t="shared" ca="1" si="152"/>
        <v>24003.981792270162</v>
      </c>
      <c r="F492" s="34">
        <f t="shared" ca="1" si="134"/>
        <v>4000</v>
      </c>
      <c r="G492" s="69">
        <f t="shared" ca="1" si="138"/>
        <v>0</v>
      </c>
      <c r="H492" s="34">
        <f t="shared" ca="1" si="139"/>
        <v>-819.46036861113828</v>
      </c>
      <c r="I492" s="34">
        <f t="shared" ca="1" si="140"/>
        <v>3180.5396313888618</v>
      </c>
      <c r="J492" s="18">
        <f ca="1">SUM(INDIRECT(ADDRESS(ROW(F492),COLUMN(F492),4)):INDIRECT(ADDRESS(ROW(F492)+N$5-1,COLUMN(F492),4)))</f>
        <v>21900</v>
      </c>
      <c r="K492" s="18">
        <f t="shared" ca="1" si="141"/>
        <v>0</v>
      </c>
      <c r="L492" s="18">
        <f t="shared" ca="1" si="151"/>
        <v>0</v>
      </c>
      <c r="M492" s="18">
        <f t="shared" ca="1" si="135"/>
        <v>0</v>
      </c>
      <c r="N492" s="34">
        <f t="shared" ca="1" si="142"/>
        <v>20823.442160881299</v>
      </c>
      <c r="P492" s="18">
        <f t="shared" ca="1" si="136"/>
        <v>819.46036861113828</v>
      </c>
      <c r="Q492" s="47">
        <f ca="1">SUM(L$15:L492)-SUM(M$15:M492)</f>
        <v>0</v>
      </c>
      <c r="R492" s="47" t="str">
        <f t="shared" ca="1" si="137"/>
        <v>M495</v>
      </c>
      <c r="S492" s="40">
        <f t="shared" ca="1" si="143"/>
        <v>0</v>
      </c>
      <c r="T492" s="46">
        <f t="shared" ca="1" si="144"/>
        <v>76</v>
      </c>
      <c r="X492" s="74">
        <f t="shared" ca="1" si="145"/>
        <v>-0.81946036861113825</v>
      </c>
      <c r="Y492" s="75">
        <f t="shared" ca="1" si="146"/>
        <v>-0.81946036861113825</v>
      </c>
      <c r="Z492" s="74">
        <f t="shared" ca="1" si="147"/>
        <v>0.44066938939025285</v>
      </c>
      <c r="AA492" s="76">
        <f t="shared" ca="1" si="148"/>
        <v>-819.46036861113828</v>
      </c>
      <c r="AB492" s="76">
        <f t="shared" ca="1" si="149"/>
        <v>440.66938939025283</v>
      </c>
    </row>
    <row r="493" spans="1:28" x14ac:dyDescent="0.25">
      <c r="A493" s="2">
        <f t="shared" si="150"/>
        <v>29</v>
      </c>
      <c r="B493" s="16">
        <f ca="1">VLOOKUP(A493,PERIODS!$O$4:$P$33,2,FALSE)</f>
        <v>0.04</v>
      </c>
      <c r="C493" s="15"/>
      <c r="D493" s="18">
        <v>479</v>
      </c>
      <c r="E493" s="34">
        <f t="shared" ca="1" si="152"/>
        <v>20823.442160881299</v>
      </c>
      <c r="F493" s="34">
        <f t="shared" ca="1" si="134"/>
        <v>4000</v>
      </c>
      <c r="G493" s="69">
        <f t="shared" ca="1" si="138"/>
        <v>0</v>
      </c>
      <c r="H493" s="34">
        <f t="shared" ca="1" si="139"/>
        <v>974.37906451708568</v>
      </c>
      <c r="I493" s="34">
        <f t="shared" ca="1" si="140"/>
        <v>4974.3790645170857</v>
      </c>
      <c r="J493" s="18">
        <f ca="1">SUM(INDIRECT(ADDRESS(ROW(F493),COLUMN(F493),4)):INDIRECT(ADDRESS(ROW(F493)+N$5-1,COLUMN(F493),4)))</f>
        <v>21200</v>
      </c>
      <c r="K493" s="18">
        <f t="shared" ca="1" si="141"/>
        <v>16350</v>
      </c>
      <c r="L493" s="18">
        <f t="shared" ca="1" si="151"/>
        <v>16350</v>
      </c>
      <c r="M493" s="18">
        <f t="shared" ca="1" si="135"/>
        <v>0</v>
      </c>
      <c r="N493" s="34">
        <f t="shared" ca="1" si="142"/>
        <v>15849.063096364214</v>
      </c>
      <c r="P493" s="18">
        <f t="shared" ca="1" si="136"/>
        <v>974.37906451708568</v>
      </c>
      <c r="Q493" s="47">
        <f ca="1">SUM(L$15:L493)-SUM(M$15:M493)</f>
        <v>16350</v>
      </c>
      <c r="R493" s="47" t="str">
        <f t="shared" ca="1" si="137"/>
        <v>M496</v>
      </c>
      <c r="S493" s="40">
        <f t="shared" ca="1" si="143"/>
        <v>0</v>
      </c>
      <c r="T493" s="46">
        <f t="shared" ca="1" si="144"/>
        <v>91</v>
      </c>
      <c r="X493" s="74">
        <f t="shared" ca="1" si="145"/>
        <v>0.97437906451708567</v>
      </c>
      <c r="Y493" s="75">
        <f t="shared" ca="1" si="146"/>
        <v>0.97437906451708567</v>
      </c>
      <c r="Z493" s="74">
        <f t="shared" ca="1" si="147"/>
        <v>2.6495215181775733</v>
      </c>
      <c r="AA493" s="76">
        <f t="shared" ca="1" si="148"/>
        <v>974.37906451708568</v>
      </c>
      <c r="AB493" s="76">
        <f t="shared" ca="1" si="149"/>
        <v>2649.5215181775734</v>
      </c>
    </row>
    <row r="494" spans="1:28" x14ac:dyDescent="0.25">
      <c r="A494" s="2">
        <f t="shared" si="150"/>
        <v>30</v>
      </c>
      <c r="B494" s="16">
        <f ca="1">VLOOKUP(A494,PERIODS!$O$4:$P$33,2,FALSE)</f>
        <v>0.04</v>
      </c>
      <c r="C494" s="15"/>
      <c r="D494" s="18">
        <v>480</v>
      </c>
      <c r="E494" s="34">
        <f t="shared" ca="1" si="152"/>
        <v>15849.063096364214</v>
      </c>
      <c r="F494" s="34">
        <f t="shared" ca="1" si="134"/>
        <v>4000</v>
      </c>
      <c r="G494" s="69">
        <f t="shared" ca="1" si="138"/>
        <v>0</v>
      </c>
      <c r="H494" s="34">
        <f t="shared" ca="1" si="139"/>
        <v>518.37632546776831</v>
      </c>
      <c r="I494" s="34">
        <f t="shared" ca="1" si="140"/>
        <v>4518.3763254677688</v>
      </c>
      <c r="J494" s="18">
        <f ca="1">SUM(INDIRECT(ADDRESS(ROW(F494),COLUMN(F494),4)):INDIRECT(ADDRESS(ROW(F494)+N$5-1,COLUMN(F494),4)))</f>
        <v>20500</v>
      </c>
      <c r="K494" s="18">
        <f t="shared" ca="1" si="141"/>
        <v>16350</v>
      </c>
      <c r="L494" s="18">
        <f t="shared" ca="1" si="151"/>
        <v>0</v>
      </c>
      <c r="M494" s="18">
        <f t="shared" ca="1" si="135"/>
        <v>0</v>
      </c>
      <c r="N494" s="34">
        <f t="shared" ca="1" si="142"/>
        <v>11330.686770896446</v>
      </c>
      <c r="P494" s="18">
        <f t="shared" ca="1" si="136"/>
        <v>518.37632546776831</v>
      </c>
      <c r="Q494" s="47">
        <f ca="1">SUM(L$15:L494)-SUM(M$15:M494)</f>
        <v>16350</v>
      </c>
      <c r="R494" s="47" t="str">
        <f t="shared" ca="1" si="137"/>
        <v>M497</v>
      </c>
      <c r="S494" s="40">
        <f t="shared" ca="1" si="143"/>
        <v>0</v>
      </c>
      <c r="T494" s="46">
        <f t="shared" ca="1" si="144"/>
        <v>50</v>
      </c>
      <c r="X494" s="74">
        <f t="shared" ca="1" si="145"/>
        <v>0.51837632546776835</v>
      </c>
      <c r="Y494" s="75">
        <f t="shared" ca="1" si="146"/>
        <v>0.51837632546776835</v>
      </c>
      <c r="Z494" s="74">
        <f t="shared" ca="1" si="147"/>
        <v>1.6792988002227689</v>
      </c>
      <c r="AA494" s="76">
        <f t="shared" ca="1" si="148"/>
        <v>518.37632546776831</v>
      </c>
      <c r="AB494" s="76">
        <f t="shared" ca="1" si="149"/>
        <v>1679.2988002227689</v>
      </c>
    </row>
    <row r="495" spans="1:28" x14ac:dyDescent="0.25">
      <c r="A495" s="2">
        <f t="shared" si="150"/>
        <v>1</v>
      </c>
      <c r="B495" s="16">
        <f ca="1">VLOOKUP(A495,PERIODS!$O$4:$P$33,2,FALSE)</f>
        <v>2.4E-2</v>
      </c>
      <c r="C495" s="15"/>
      <c r="D495" s="18">
        <v>481</v>
      </c>
      <c r="E495" s="34">
        <f t="shared" ca="1" si="152"/>
        <v>11330.686770896446</v>
      </c>
      <c r="F495" s="34">
        <f t="shared" ca="1" si="134"/>
        <v>2400</v>
      </c>
      <c r="G495" s="69">
        <f t="shared" ca="1" si="138"/>
        <v>0</v>
      </c>
      <c r="H495" s="34">
        <f t="shared" ca="1" si="139"/>
        <v>1440.4165801461565</v>
      </c>
      <c r="I495" s="34">
        <f t="shared" ca="1" si="140"/>
        <v>3840.4165801461568</v>
      </c>
      <c r="J495" s="18">
        <f ca="1">SUM(INDIRECT(ADDRESS(ROW(F495),COLUMN(F495),4)):INDIRECT(ADDRESS(ROW(F495)+N$5-1,COLUMN(F495),4)))</f>
        <v>19800</v>
      </c>
      <c r="K495" s="18">
        <f t="shared" ca="1" si="141"/>
        <v>16350</v>
      </c>
      <c r="L495" s="18">
        <f t="shared" ca="1" si="151"/>
        <v>0</v>
      </c>
      <c r="M495" s="18">
        <f t="shared" ca="1" si="135"/>
        <v>0</v>
      </c>
      <c r="N495" s="34">
        <f t="shared" ca="1" si="142"/>
        <v>7490.2701907502887</v>
      </c>
      <c r="P495" s="18">
        <f t="shared" ca="1" si="136"/>
        <v>1440.4165801461565</v>
      </c>
      <c r="Q495" s="47">
        <f ca="1">SUM(L$15:L495)-SUM(M$15:M495)</f>
        <v>16350</v>
      </c>
      <c r="R495" s="47" t="str">
        <f t="shared" ca="1" si="137"/>
        <v>M498</v>
      </c>
      <c r="S495" s="40">
        <f t="shared" ca="1" si="143"/>
        <v>0</v>
      </c>
      <c r="T495" s="46">
        <f t="shared" ca="1" si="144"/>
        <v>0</v>
      </c>
      <c r="X495" s="74">
        <f t="shared" ca="1" si="145"/>
        <v>1.4404165801461566</v>
      </c>
      <c r="Y495" s="75">
        <f t="shared" ca="1" si="146"/>
        <v>1.4404165801461566</v>
      </c>
      <c r="Z495" s="74">
        <f t="shared" ca="1" si="147"/>
        <v>4.2224544413554437</v>
      </c>
      <c r="AA495" s="76">
        <f t="shared" ca="1" si="148"/>
        <v>1440.4165801461565</v>
      </c>
      <c r="AB495" s="76">
        <f t="shared" ca="1" si="149"/>
        <v>4222.454441355444</v>
      </c>
    </row>
    <row r="496" spans="1:28" x14ac:dyDescent="0.25">
      <c r="A496" s="2">
        <f t="shared" si="150"/>
        <v>2</v>
      </c>
      <c r="B496" s="16">
        <f ca="1">VLOOKUP(A496,PERIODS!$O$4:$P$33,2,FALSE)</f>
        <v>2.5000000000000001E-2</v>
      </c>
      <c r="C496" s="15"/>
      <c r="D496" s="18">
        <v>482</v>
      </c>
      <c r="E496" s="34">
        <f t="shared" ca="1" si="152"/>
        <v>7490.2701907502887</v>
      </c>
      <c r="F496" s="34">
        <f t="shared" ca="1" si="134"/>
        <v>2500</v>
      </c>
      <c r="G496" s="69">
        <f t="shared" ca="1" si="138"/>
        <v>0</v>
      </c>
      <c r="H496" s="34">
        <f t="shared" ca="1" si="139"/>
        <v>1091.3290311500564</v>
      </c>
      <c r="I496" s="34">
        <f t="shared" ca="1" si="140"/>
        <v>3591.3290311500564</v>
      </c>
      <c r="J496" s="18">
        <f ca="1">SUM(INDIRECT(ADDRESS(ROW(F496),COLUMN(F496),4)):INDIRECT(ADDRESS(ROW(F496)+N$5-1,COLUMN(F496),4)))</f>
        <v>20700</v>
      </c>
      <c r="K496" s="18">
        <f t="shared" ca="1" si="141"/>
        <v>0</v>
      </c>
      <c r="L496" s="18">
        <f t="shared" ca="1" si="151"/>
        <v>0</v>
      </c>
      <c r="M496" s="18">
        <f t="shared" ca="1" si="135"/>
        <v>16350</v>
      </c>
      <c r="N496" s="34">
        <f t="shared" ca="1" si="142"/>
        <v>20248.941159600232</v>
      </c>
      <c r="P496" s="18">
        <f t="shared" ca="1" si="136"/>
        <v>1091.3290311500564</v>
      </c>
      <c r="Q496" s="47">
        <f ca="1">SUM(L$15:L496)-SUM(M$15:M496)</f>
        <v>0</v>
      </c>
      <c r="R496" s="47" t="str">
        <f t="shared" ca="1" si="137"/>
        <v>M499</v>
      </c>
      <c r="S496" s="40">
        <f t="shared" ca="1" si="143"/>
        <v>0</v>
      </c>
      <c r="T496" s="46">
        <f t="shared" ca="1" si="144"/>
        <v>15</v>
      </c>
      <c r="X496" s="74">
        <f t="shared" ca="1" si="145"/>
        <v>1.0913290311500563</v>
      </c>
      <c r="Y496" s="75">
        <f t="shared" ca="1" si="146"/>
        <v>1.0913290311500563</v>
      </c>
      <c r="Z496" s="74">
        <f t="shared" ca="1" si="147"/>
        <v>2.9782296033839155</v>
      </c>
      <c r="AA496" s="76">
        <f t="shared" ca="1" si="148"/>
        <v>1091.3290311500564</v>
      </c>
      <c r="AB496" s="76">
        <f t="shared" ca="1" si="149"/>
        <v>2978.2296033839157</v>
      </c>
    </row>
    <row r="497" spans="1:28" x14ac:dyDescent="0.25">
      <c r="A497" s="2">
        <f t="shared" si="150"/>
        <v>3</v>
      </c>
      <c r="B497" s="16">
        <f ca="1">VLOOKUP(A497,PERIODS!$O$4:$P$33,2,FALSE)</f>
        <v>2.5000000000000001E-2</v>
      </c>
      <c r="C497" s="15"/>
      <c r="D497" s="18">
        <v>483</v>
      </c>
      <c r="E497" s="34">
        <f t="shared" ca="1" si="152"/>
        <v>20248.941159600232</v>
      </c>
      <c r="F497" s="34">
        <f t="shared" ca="1" si="134"/>
        <v>2500</v>
      </c>
      <c r="G497" s="69">
        <f t="shared" ca="1" si="138"/>
        <v>0</v>
      </c>
      <c r="H497" s="34">
        <f t="shared" ca="1" si="139"/>
        <v>524.42733701349164</v>
      </c>
      <c r="I497" s="34">
        <f t="shared" ca="1" si="140"/>
        <v>3024.4273370134915</v>
      </c>
      <c r="J497" s="18">
        <f ca="1">SUM(INDIRECT(ADDRESS(ROW(F497),COLUMN(F497),4)):INDIRECT(ADDRESS(ROW(F497)+N$5-1,COLUMN(F497),4)))</f>
        <v>21500</v>
      </c>
      <c r="K497" s="18">
        <f t="shared" ca="1" si="141"/>
        <v>16350</v>
      </c>
      <c r="L497" s="18">
        <f t="shared" ca="1" si="151"/>
        <v>16350</v>
      </c>
      <c r="M497" s="18">
        <f t="shared" ca="1" si="135"/>
        <v>0</v>
      </c>
      <c r="N497" s="34">
        <f t="shared" ca="1" si="142"/>
        <v>17224.513822586741</v>
      </c>
      <c r="P497" s="18">
        <f t="shared" ca="1" si="136"/>
        <v>524.42733701349164</v>
      </c>
      <c r="Q497" s="47">
        <f ca="1">SUM(L$15:L497)-SUM(M$15:M497)</f>
        <v>16350</v>
      </c>
      <c r="R497" s="47" t="str">
        <f t="shared" ca="1" si="137"/>
        <v>M500</v>
      </c>
      <c r="S497" s="40">
        <f t="shared" ca="1" si="143"/>
        <v>0</v>
      </c>
      <c r="T497" s="46">
        <f t="shared" ca="1" si="144"/>
        <v>50</v>
      </c>
      <c r="X497" s="74">
        <f t="shared" ca="1" si="145"/>
        <v>0.52442733701349165</v>
      </c>
      <c r="Y497" s="75">
        <f t="shared" ca="1" si="146"/>
        <v>0.52442733701349165</v>
      </c>
      <c r="Z497" s="74">
        <f t="shared" ca="1" si="147"/>
        <v>1.6894910623004904</v>
      </c>
      <c r="AA497" s="76">
        <f t="shared" ca="1" si="148"/>
        <v>524.42733701349164</v>
      </c>
      <c r="AB497" s="76">
        <f t="shared" ca="1" si="149"/>
        <v>1689.4910623004903</v>
      </c>
    </row>
    <row r="498" spans="1:28" x14ac:dyDescent="0.25">
      <c r="A498" s="2">
        <f t="shared" si="150"/>
        <v>4</v>
      </c>
      <c r="B498" s="16">
        <f ca="1">VLOOKUP(A498,PERIODS!$O$4:$P$33,2,FALSE)</f>
        <v>2.5000000000000001E-2</v>
      </c>
      <c r="C498" s="15"/>
      <c r="D498" s="18">
        <v>484</v>
      </c>
      <c r="E498" s="34">
        <f t="shared" ca="1" si="152"/>
        <v>17224.513822586741</v>
      </c>
      <c r="F498" s="34">
        <f t="shared" ca="1" si="134"/>
        <v>2500</v>
      </c>
      <c r="G498" s="69">
        <f t="shared" ca="1" si="138"/>
        <v>0</v>
      </c>
      <c r="H498" s="34">
        <f t="shared" ca="1" si="139"/>
        <v>-67.372875403330895</v>
      </c>
      <c r="I498" s="34">
        <f t="shared" ca="1" si="140"/>
        <v>2432.6271245966691</v>
      </c>
      <c r="J498" s="18">
        <f ca="1">SUM(INDIRECT(ADDRESS(ROW(F498),COLUMN(F498),4)):INDIRECT(ADDRESS(ROW(F498)+N$5-1,COLUMN(F498),4)))</f>
        <v>22300</v>
      </c>
      <c r="K498" s="18">
        <f t="shared" ca="1" si="141"/>
        <v>16350</v>
      </c>
      <c r="L498" s="18">
        <f t="shared" ca="1" si="151"/>
        <v>0</v>
      </c>
      <c r="M498" s="18">
        <f t="shared" ca="1" si="135"/>
        <v>0</v>
      </c>
      <c r="N498" s="34">
        <f t="shared" ca="1" si="142"/>
        <v>14791.886697990072</v>
      </c>
      <c r="P498" s="18">
        <f t="shared" ca="1" si="136"/>
        <v>67.372875403330895</v>
      </c>
      <c r="Q498" s="47">
        <f ca="1">SUM(L$15:L498)-SUM(M$15:M498)</f>
        <v>16350</v>
      </c>
      <c r="R498" s="47" t="str">
        <f t="shared" ca="1" si="137"/>
        <v>M501</v>
      </c>
      <c r="S498" s="40">
        <f t="shared" ca="1" si="143"/>
        <v>0</v>
      </c>
      <c r="T498" s="46">
        <f t="shared" ca="1" si="144"/>
        <v>22</v>
      </c>
      <c r="X498" s="74">
        <f t="shared" ca="1" si="145"/>
        <v>-6.7372875403330895E-2</v>
      </c>
      <c r="Y498" s="75">
        <f t="shared" ca="1" si="146"/>
        <v>-6.7372875403330895E-2</v>
      </c>
      <c r="Z498" s="74">
        <f t="shared" ca="1" si="147"/>
        <v>0.93484655505373626</v>
      </c>
      <c r="AA498" s="76">
        <f t="shared" ca="1" si="148"/>
        <v>-67.372875403330895</v>
      </c>
      <c r="AB498" s="76">
        <f t="shared" ca="1" si="149"/>
        <v>934.84655505373621</v>
      </c>
    </row>
    <row r="499" spans="1:28" x14ac:dyDescent="0.25">
      <c r="A499" s="2">
        <f t="shared" si="150"/>
        <v>5</v>
      </c>
      <c r="B499" s="16">
        <f ca="1">VLOOKUP(A499,PERIODS!$O$4:$P$33,2,FALSE)</f>
        <v>3.3000000000000002E-2</v>
      </c>
      <c r="C499" s="15"/>
      <c r="D499" s="18">
        <v>485</v>
      </c>
      <c r="E499" s="34">
        <f t="shared" ca="1" si="152"/>
        <v>14791.886697990072</v>
      </c>
      <c r="F499" s="34">
        <f t="shared" ca="1" si="134"/>
        <v>3300</v>
      </c>
      <c r="G499" s="69">
        <f t="shared" ca="1" si="138"/>
        <v>0</v>
      </c>
      <c r="H499" s="34">
        <f t="shared" ca="1" si="139"/>
        <v>-375.99092427445487</v>
      </c>
      <c r="I499" s="34">
        <f t="shared" ca="1" si="140"/>
        <v>2924.0090757255452</v>
      </c>
      <c r="J499" s="18">
        <f ca="1">SUM(INDIRECT(ADDRESS(ROW(F499),COLUMN(F499),4)):INDIRECT(ADDRESS(ROW(F499)+N$5-1,COLUMN(F499),4)))</f>
        <v>23100</v>
      </c>
      <c r="K499" s="18">
        <f t="shared" ca="1" si="141"/>
        <v>16350</v>
      </c>
      <c r="L499" s="18">
        <f t="shared" ca="1" si="151"/>
        <v>0</v>
      </c>
      <c r="M499" s="18">
        <f t="shared" ca="1" si="135"/>
        <v>0</v>
      </c>
      <c r="N499" s="34">
        <f t="shared" ca="1" si="142"/>
        <v>11867.877622264527</v>
      </c>
      <c r="P499" s="18">
        <f t="shared" ca="1" si="136"/>
        <v>375.99092427445487</v>
      </c>
      <c r="Q499" s="47">
        <f ca="1">SUM(L$15:L499)-SUM(M$15:M499)</f>
        <v>16350</v>
      </c>
      <c r="R499" s="47" t="str">
        <f t="shared" ca="1" si="137"/>
        <v>M502</v>
      </c>
      <c r="S499" s="40">
        <f t="shared" ca="1" si="143"/>
        <v>0</v>
      </c>
      <c r="T499" s="46">
        <f t="shared" ca="1" si="144"/>
        <v>0</v>
      </c>
      <c r="X499" s="74">
        <f t="shared" ca="1" si="145"/>
        <v>-0.37599092427445485</v>
      </c>
      <c r="Y499" s="75">
        <f t="shared" ca="1" si="146"/>
        <v>-0.37599092427445485</v>
      </c>
      <c r="Z499" s="74">
        <f t="shared" ca="1" si="147"/>
        <v>0.68660856448491181</v>
      </c>
      <c r="AA499" s="76">
        <f t="shared" ca="1" si="148"/>
        <v>-375.99092427445487</v>
      </c>
      <c r="AB499" s="76">
        <f t="shared" ca="1" si="149"/>
        <v>686.60856448491177</v>
      </c>
    </row>
    <row r="500" spans="1:28" x14ac:dyDescent="0.25">
      <c r="A500" s="2">
        <f t="shared" si="150"/>
        <v>6</v>
      </c>
      <c r="B500" s="16">
        <f ca="1">VLOOKUP(A500,PERIODS!$O$4:$P$33,2,FALSE)</f>
        <v>3.3000000000000002E-2</v>
      </c>
      <c r="C500" s="15"/>
      <c r="D500" s="18">
        <v>486</v>
      </c>
      <c r="E500" s="34">
        <f t="shared" ca="1" si="152"/>
        <v>11867.877622264527</v>
      </c>
      <c r="F500" s="34">
        <f t="shared" ca="1" si="134"/>
        <v>3300</v>
      </c>
      <c r="G500" s="69">
        <f t="shared" ca="1" si="138"/>
        <v>0</v>
      </c>
      <c r="H500" s="34">
        <f t="shared" ca="1" si="139"/>
        <v>-806.56456534617791</v>
      </c>
      <c r="I500" s="34">
        <f t="shared" ca="1" si="140"/>
        <v>2493.4354346538221</v>
      </c>
      <c r="J500" s="18">
        <f ca="1">SUM(INDIRECT(ADDRESS(ROW(F500),COLUMN(F500),4)):INDIRECT(ADDRESS(ROW(F500)+N$5-1,COLUMN(F500),4)))</f>
        <v>23100</v>
      </c>
      <c r="K500" s="18">
        <f t="shared" ca="1" si="141"/>
        <v>0</v>
      </c>
      <c r="L500" s="18">
        <f t="shared" ca="1" si="151"/>
        <v>0</v>
      </c>
      <c r="M500" s="18">
        <f t="shared" ca="1" si="135"/>
        <v>16350</v>
      </c>
      <c r="N500" s="34">
        <f t="shared" ca="1" si="142"/>
        <v>25724.442187610704</v>
      </c>
      <c r="P500" s="18">
        <f t="shared" ca="1" si="136"/>
        <v>806.56456534617791</v>
      </c>
      <c r="Q500" s="47">
        <f ca="1">SUM(L$15:L500)-SUM(M$15:M500)</f>
        <v>0</v>
      </c>
      <c r="R500" s="47" t="str">
        <f t="shared" ca="1" si="137"/>
        <v>M503</v>
      </c>
      <c r="S500" s="40">
        <f t="shared" ca="1" si="143"/>
        <v>0</v>
      </c>
      <c r="T500" s="46">
        <f t="shared" ca="1" si="144"/>
        <v>23</v>
      </c>
      <c r="X500" s="74">
        <f t="shared" ca="1" si="145"/>
        <v>-0.80656456534617793</v>
      </c>
      <c r="Y500" s="75">
        <f t="shared" ca="1" si="146"/>
        <v>-0.80656456534617793</v>
      </c>
      <c r="Z500" s="74">
        <f t="shared" ca="1" si="147"/>
        <v>0.44638897520288084</v>
      </c>
      <c r="AA500" s="76">
        <f t="shared" ca="1" si="148"/>
        <v>-806.56456534617791</v>
      </c>
      <c r="AB500" s="76">
        <f t="shared" ca="1" si="149"/>
        <v>446.38897520288083</v>
      </c>
    </row>
    <row r="501" spans="1:28" x14ac:dyDescent="0.25">
      <c r="A501" s="2">
        <f t="shared" si="150"/>
        <v>7</v>
      </c>
      <c r="B501" s="16">
        <f ca="1">VLOOKUP(A501,PERIODS!$O$4:$P$33,2,FALSE)</f>
        <v>3.3000000000000002E-2</v>
      </c>
      <c r="C501" s="15"/>
      <c r="D501" s="18">
        <v>487</v>
      </c>
      <c r="E501" s="34">
        <f t="shared" ca="1" si="152"/>
        <v>25724.442187610704</v>
      </c>
      <c r="F501" s="34">
        <f t="shared" ca="1" si="134"/>
        <v>3300</v>
      </c>
      <c r="G501" s="69">
        <f t="shared" ca="1" si="138"/>
        <v>0</v>
      </c>
      <c r="H501" s="34">
        <f t="shared" ca="1" si="139"/>
        <v>660.34144450019744</v>
      </c>
      <c r="I501" s="34">
        <f t="shared" ca="1" si="140"/>
        <v>3960.3414445001972</v>
      </c>
      <c r="J501" s="18">
        <f ca="1">SUM(INDIRECT(ADDRESS(ROW(F501),COLUMN(F501),4)):INDIRECT(ADDRESS(ROW(F501)+N$5-1,COLUMN(F501),4)))</f>
        <v>23100</v>
      </c>
      <c r="K501" s="18">
        <f t="shared" ca="1" si="141"/>
        <v>0</v>
      </c>
      <c r="L501" s="18">
        <f t="shared" ca="1" si="151"/>
        <v>0</v>
      </c>
      <c r="M501" s="18">
        <f t="shared" ca="1" si="135"/>
        <v>0</v>
      </c>
      <c r="N501" s="34">
        <f t="shared" ca="1" si="142"/>
        <v>21764.100743110506</v>
      </c>
      <c r="P501" s="18">
        <f t="shared" ca="1" si="136"/>
        <v>660.34144450019744</v>
      </c>
      <c r="Q501" s="47">
        <f ca="1">SUM(L$15:L501)-SUM(M$15:M501)</f>
        <v>0</v>
      </c>
      <c r="R501" s="47" t="str">
        <f t="shared" ca="1" si="137"/>
        <v>M504</v>
      </c>
      <c r="S501" s="40">
        <f t="shared" ca="1" si="143"/>
        <v>0</v>
      </c>
      <c r="T501" s="46">
        <f t="shared" ca="1" si="144"/>
        <v>28</v>
      </c>
      <c r="X501" s="74">
        <f t="shared" ca="1" si="145"/>
        <v>0.66034144450019749</v>
      </c>
      <c r="Y501" s="75">
        <f t="shared" ca="1" si="146"/>
        <v>0.66034144450019749</v>
      </c>
      <c r="Z501" s="74">
        <f t="shared" ca="1" si="147"/>
        <v>1.9354530713997251</v>
      </c>
      <c r="AA501" s="76">
        <f t="shared" ca="1" si="148"/>
        <v>660.34144450019744</v>
      </c>
      <c r="AB501" s="76">
        <f t="shared" ca="1" si="149"/>
        <v>1935.4530713997251</v>
      </c>
    </row>
    <row r="502" spans="1:28" x14ac:dyDescent="0.25">
      <c r="A502" s="2">
        <f t="shared" si="150"/>
        <v>8</v>
      </c>
      <c r="B502" s="16">
        <f ca="1">VLOOKUP(A502,PERIODS!$O$4:$P$33,2,FALSE)</f>
        <v>3.3000000000000002E-2</v>
      </c>
      <c r="C502" s="15"/>
      <c r="D502" s="18">
        <v>488</v>
      </c>
      <c r="E502" s="34">
        <f t="shared" ca="1" si="152"/>
        <v>21764.100743110506</v>
      </c>
      <c r="F502" s="34">
        <f t="shared" ca="1" si="134"/>
        <v>3300</v>
      </c>
      <c r="G502" s="69">
        <f t="shared" ca="1" si="138"/>
        <v>0</v>
      </c>
      <c r="H502" s="34">
        <f t="shared" ca="1" si="139"/>
        <v>514.11694248826973</v>
      </c>
      <c r="I502" s="34">
        <f t="shared" ca="1" si="140"/>
        <v>3814.1169424882696</v>
      </c>
      <c r="J502" s="18">
        <f ca="1">SUM(INDIRECT(ADDRESS(ROW(F502),COLUMN(F502),4)):INDIRECT(ADDRESS(ROW(F502)+N$5-1,COLUMN(F502),4)))</f>
        <v>23100</v>
      </c>
      <c r="K502" s="18">
        <f t="shared" ca="1" si="141"/>
        <v>16350</v>
      </c>
      <c r="L502" s="18">
        <f t="shared" ca="1" si="151"/>
        <v>16350</v>
      </c>
      <c r="M502" s="18">
        <f t="shared" ca="1" si="135"/>
        <v>0</v>
      </c>
      <c r="N502" s="34">
        <f t="shared" ca="1" si="142"/>
        <v>17949.983800622238</v>
      </c>
      <c r="P502" s="18">
        <f t="shared" ca="1" si="136"/>
        <v>514.11694248826973</v>
      </c>
      <c r="Q502" s="47">
        <f ca="1">SUM(L$15:L502)-SUM(M$15:M502)</f>
        <v>16350</v>
      </c>
      <c r="R502" s="47" t="str">
        <f t="shared" ca="1" si="137"/>
        <v>M505</v>
      </c>
      <c r="S502" s="40">
        <f t="shared" ca="1" si="143"/>
        <v>0</v>
      </c>
      <c r="T502" s="46">
        <f t="shared" ca="1" si="144"/>
        <v>43</v>
      </c>
      <c r="X502" s="74">
        <f t="shared" ca="1" si="145"/>
        <v>0.51411694248826978</v>
      </c>
      <c r="Y502" s="75">
        <f t="shared" ca="1" si="146"/>
        <v>0.51411694248826978</v>
      </c>
      <c r="Z502" s="74">
        <f t="shared" ca="1" si="147"/>
        <v>1.6721612350983206</v>
      </c>
      <c r="AA502" s="76">
        <f t="shared" ca="1" si="148"/>
        <v>514.11694248826973</v>
      </c>
      <c r="AB502" s="76">
        <f t="shared" ca="1" si="149"/>
        <v>1672.1612350983205</v>
      </c>
    </row>
    <row r="503" spans="1:28" x14ac:dyDescent="0.25">
      <c r="A503" s="2">
        <f t="shared" si="150"/>
        <v>9</v>
      </c>
      <c r="B503" s="16">
        <f ca="1">VLOOKUP(A503,PERIODS!$O$4:$P$33,2,FALSE)</f>
        <v>3.3000000000000002E-2</v>
      </c>
      <c r="C503" s="15"/>
      <c r="D503" s="18">
        <v>489</v>
      </c>
      <c r="E503" s="34">
        <f t="shared" ca="1" si="152"/>
        <v>17949.983800622238</v>
      </c>
      <c r="F503" s="34">
        <f t="shared" ca="1" si="134"/>
        <v>3300</v>
      </c>
      <c r="G503" s="69">
        <f t="shared" ca="1" si="138"/>
        <v>0</v>
      </c>
      <c r="H503" s="34">
        <f t="shared" ca="1" si="139"/>
        <v>15.630811467645229</v>
      </c>
      <c r="I503" s="34">
        <f t="shared" ca="1" si="140"/>
        <v>3315.6308114676453</v>
      </c>
      <c r="J503" s="18">
        <f ca="1">SUM(INDIRECT(ADDRESS(ROW(F503),COLUMN(F503),4)):INDIRECT(ADDRESS(ROW(F503)+N$5-1,COLUMN(F503),4)))</f>
        <v>23100</v>
      </c>
      <c r="K503" s="18">
        <f t="shared" ca="1" si="141"/>
        <v>16350</v>
      </c>
      <c r="L503" s="18">
        <f t="shared" ca="1" si="151"/>
        <v>0</v>
      </c>
      <c r="M503" s="18">
        <f t="shared" ca="1" si="135"/>
        <v>0</v>
      </c>
      <c r="N503" s="34">
        <f t="shared" ca="1" si="142"/>
        <v>14634.352989154593</v>
      </c>
      <c r="P503" s="18">
        <f t="shared" ca="1" si="136"/>
        <v>15.630811467645229</v>
      </c>
      <c r="Q503" s="47">
        <f ca="1">SUM(L$15:L503)-SUM(M$15:M503)</f>
        <v>16350</v>
      </c>
      <c r="R503" s="47" t="str">
        <f t="shared" ca="1" si="137"/>
        <v>M506</v>
      </c>
      <c r="S503" s="40">
        <f t="shared" ca="1" si="143"/>
        <v>0</v>
      </c>
      <c r="T503" s="46">
        <f t="shared" ca="1" si="144"/>
        <v>7</v>
      </c>
      <c r="X503" s="74">
        <f t="shared" ca="1" si="145"/>
        <v>1.5630811467645229E-2</v>
      </c>
      <c r="Y503" s="75">
        <f t="shared" ca="1" si="146"/>
        <v>1.5630811467645229E-2</v>
      </c>
      <c r="Z503" s="74">
        <f t="shared" ca="1" si="147"/>
        <v>1.0157536115887824</v>
      </c>
      <c r="AA503" s="76">
        <f t="shared" ca="1" si="148"/>
        <v>15.630811467645229</v>
      </c>
      <c r="AB503" s="76">
        <f t="shared" ca="1" si="149"/>
        <v>1015.7536115887824</v>
      </c>
    </row>
    <row r="504" spans="1:28" x14ac:dyDescent="0.25">
      <c r="A504" s="2">
        <f t="shared" si="150"/>
        <v>10</v>
      </c>
      <c r="B504" s="16">
        <f ca="1">VLOOKUP(A504,PERIODS!$O$4:$P$33,2,FALSE)</f>
        <v>3.3000000000000002E-2</v>
      </c>
      <c r="C504" s="15"/>
      <c r="D504" s="18">
        <v>490</v>
      </c>
      <c r="E504" s="34">
        <f t="shared" ca="1" si="152"/>
        <v>14634.352989154593</v>
      </c>
      <c r="F504" s="34">
        <f t="shared" ca="1" si="134"/>
        <v>3300</v>
      </c>
      <c r="G504" s="69">
        <f t="shared" ca="1" si="138"/>
        <v>0</v>
      </c>
      <c r="H504" s="34">
        <f t="shared" ca="1" si="139"/>
        <v>-1085.950358742502</v>
      </c>
      <c r="I504" s="34">
        <f t="shared" ca="1" si="140"/>
        <v>2214.049641257498</v>
      </c>
      <c r="J504" s="18">
        <f ca="1">SUM(INDIRECT(ADDRESS(ROW(F504),COLUMN(F504),4)):INDIRECT(ADDRESS(ROW(F504)+N$5-1,COLUMN(F504),4)))</f>
        <v>23100</v>
      </c>
      <c r="K504" s="18">
        <f t="shared" ca="1" si="141"/>
        <v>16350</v>
      </c>
      <c r="L504" s="18">
        <f t="shared" ca="1" si="151"/>
        <v>0</v>
      </c>
      <c r="M504" s="18">
        <f t="shared" ca="1" si="135"/>
        <v>0</v>
      </c>
      <c r="N504" s="34">
        <f t="shared" ca="1" si="142"/>
        <v>12420.303347897096</v>
      </c>
      <c r="P504" s="18">
        <f t="shared" ca="1" si="136"/>
        <v>1085.950358742502</v>
      </c>
      <c r="Q504" s="47">
        <f ca="1">SUM(L$15:L504)-SUM(M$15:M504)</f>
        <v>16350</v>
      </c>
      <c r="R504" s="47" t="str">
        <f t="shared" ca="1" si="137"/>
        <v>M507</v>
      </c>
      <c r="S504" s="40">
        <f t="shared" ca="1" si="143"/>
        <v>0</v>
      </c>
      <c r="T504" s="46">
        <f t="shared" ca="1" si="144"/>
        <v>54</v>
      </c>
      <c r="X504" s="74">
        <f t="shared" ca="1" si="145"/>
        <v>-1.0859503587425019</v>
      </c>
      <c r="Y504" s="75">
        <f t="shared" ca="1" si="146"/>
        <v>-1.0859503587425019</v>
      </c>
      <c r="Z504" s="74">
        <f t="shared" ca="1" si="147"/>
        <v>0.33758081052341438</v>
      </c>
      <c r="AA504" s="76">
        <f t="shared" ca="1" si="148"/>
        <v>-1085.950358742502</v>
      </c>
      <c r="AB504" s="76">
        <f t="shared" ca="1" si="149"/>
        <v>337.58081052341436</v>
      </c>
    </row>
    <row r="505" spans="1:28" x14ac:dyDescent="0.25">
      <c r="A505" s="2">
        <f t="shared" si="150"/>
        <v>11</v>
      </c>
      <c r="B505" s="16">
        <f ca="1">VLOOKUP(A505,PERIODS!$O$4:$P$33,2,FALSE)</f>
        <v>3.3000000000000002E-2</v>
      </c>
      <c r="C505" s="15"/>
      <c r="D505" s="18">
        <v>491</v>
      </c>
      <c r="E505" s="34">
        <f t="shared" ca="1" si="152"/>
        <v>12420.303347897096</v>
      </c>
      <c r="F505" s="34">
        <f t="shared" ca="1" si="134"/>
        <v>3300</v>
      </c>
      <c r="G505" s="69">
        <f t="shared" ca="1" si="138"/>
        <v>0</v>
      </c>
      <c r="H505" s="34">
        <f t="shared" ca="1" si="139"/>
        <v>815.64565594000794</v>
      </c>
      <c r="I505" s="34">
        <f t="shared" ca="1" si="140"/>
        <v>4115.6456559400076</v>
      </c>
      <c r="J505" s="18">
        <f ca="1">SUM(INDIRECT(ADDRESS(ROW(F505),COLUMN(F505),4)):INDIRECT(ADDRESS(ROW(F505)+N$5-1,COLUMN(F505),4)))</f>
        <v>23300</v>
      </c>
      <c r="K505" s="18">
        <f t="shared" ca="1" si="141"/>
        <v>0</v>
      </c>
      <c r="L505" s="18">
        <f t="shared" ca="1" si="151"/>
        <v>0</v>
      </c>
      <c r="M505" s="18">
        <f t="shared" ca="1" si="135"/>
        <v>16350</v>
      </c>
      <c r="N505" s="34">
        <f t="shared" ca="1" si="142"/>
        <v>24654.657691957087</v>
      </c>
      <c r="P505" s="18">
        <f t="shared" ca="1" si="136"/>
        <v>815.64565594000794</v>
      </c>
      <c r="Q505" s="47">
        <f ca="1">SUM(L$15:L505)-SUM(M$15:M505)</f>
        <v>0</v>
      </c>
      <c r="R505" s="47" t="str">
        <f t="shared" ca="1" si="137"/>
        <v>M508</v>
      </c>
      <c r="S505" s="40">
        <f t="shared" ca="1" si="143"/>
        <v>0</v>
      </c>
      <c r="T505" s="46">
        <f t="shared" ca="1" si="144"/>
        <v>18</v>
      </c>
      <c r="X505" s="74">
        <f t="shared" ca="1" si="145"/>
        <v>0.81564565594000793</v>
      </c>
      <c r="Y505" s="75">
        <f t="shared" ca="1" si="146"/>
        <v>0.81564565594000793</v>
      </c>
      <c r="Z505" s="74">
        <f t="shared" ca="1" si="147"/>
        <v>2.2606347935365174</v>
      </c>
      <c r="AA505" s="76">
        <f t="shared" ca="1" si="148"/>
        <v>815.64565594000794</v>
      </c>
      <c r="AB505" s="76">
        <f t="shared" ca="1" si="149"/>
        <v>2260.6347935365175</v>
      </c>
    </row>
    <row r="506" spans="1:28" x14ac:dyDescent="0.25">
      <c r="A506" s="2">
        <f t="shared" si="150"/>
        <v>12</v>
      </c>
      <c r="B506" s="16">
        <f ca="1">VLOOKUP(A506,PERIODS!$O$4:$P$33,2,FALSE)</f>
        <v>3.3000000000000002E-2</v>
      </c>
      <c r="C506" s="15"/>
      <c r="D506" s="18">
        <v>492</v>
      </c>
      <c r="E506" s="34">
        <f t="shared" ca="1" si="152"/>
        <v>24654.657691957087</v>
      </c>
      <c r="F506" s="34">
        <f t="shared" ca="1" si="134"/>
        <v>3300</v>
      </c>
      <c r="G506" s="69">
        <f t="shared" ca="1" si="138"/>
        <v>0</v>
      </c>
      <c r="H506" s="34">
        <f t="shared" ca="1" si="139"/>
        <v>170.39230316914038</v>
      </c>
      <c r="I506" s="34">
        <f t="shared" ca="1" si="140"/>
        <v>3470.3923031691402</v>
      </c>
      <c r="J506" s="18">
        <f ca="1">SUM(INDIRECT(ADDRESS(ROW(F506),COLUMN(F506),4)):INDIRECT(ADDRESS(ROW(F506)+N$5-1,COLUMN(F506),4)))</f>
        <v>23500</v>
      </c>
      <c r="K506" s="18">
        <f t="shared" ca="1" si="141"/>
        <v>0</v>
      </c>
      <c r="L506" s="18">
        <f t="shared" ca="1" si="151"/>
        <v>0</v>
      </c>
      <c r="M506" s="18">
        <f t="shared" ca="1" si="135"/>
        <v>0</v>
      </c>
      <c r="N506" s="34">
        <f t="shared" ca="1" si="142"/>
        <v>21184.265388787946</v>
      </c>
      <c r="P506" s="18">
        <f t="shared" ca="1" si="136"/>
        <v>170.39230316914038</v>
      </c>
      <c r="Q506" s="47">
        <f ca="1">SUM(L$15:L506)-SUM(M$15:M506)</f>
        <v>0</v>
      </c>
      <c r="R506" s="47" t="str">
        <f t="shared" ca="1" si="137"/>
        <v>M509</v>
      </c>
      <c r="S506" s="40">
        <f t="shared" ca="1" si="143"/>
        <v>0</v>
      </c>
      <c r="T506" s="46">
        <f t="shared" ca="1" si="144"/>
        <v>17</v>
      </c>
      <c r="X506" s="74">
        <f t="shared" ca="1" si="145"/>
        <v>0.17039230316914036</v>
      </c>
      <c r="Y506" s="75">
        <f t="shared" ca="1" si="146"/>
        <v>0.17039230316914036</v>
      </c>
      <c r="Z506" s="74">
        <f t="shared" ca="1" si="147"/>
        <v>1.1857699413921257</v>
      </c>
      <c r="AA506" s="76">
        <f t="shared" ca="1" si="148"/>
        <v>170.39230316914038</v>
      </c>
      <c r="AB506" s="76">
        <f t="shared" ca="1" si="149"/>
        <v>1185.7699413921257</v>
      </c>
    </row>
    <row r="507" spans="1:28" x14ac:dyDescent="0.25">
      <c r="A507" s="2">
        <f t="shared" si="150"/>
        <v>13</v>
      </c>
      <c r="B507" s="16">
        <f ca="1">VLOOKUP(A507,PERIODS!$O$4:$P$33,2,FALSE)</f>
        <v>3.3000000000000002E-2</v>
      </c>
      <c r="C507" s="15"/>
      <c r="D507" s="18">
        <v>493</v>
      </c>
      <c r="E507" s="34">
        <f t="shared" ca="1" si="152"/>
        <v>21184.265388787946</v>
      </c>
      <c r="F507" s="34">
        <f t="shared" ca="1" si="134"/>
        <v>3300</v>
      </c>
      <c r="G507" s="69">
        <f t="shared" ca="1" si="138"/>
        <v>0</v>
      </c>
      <c r="H507" s="34">
        <f t="shared" ca="1" si="139"/>
        <v>155.67356030504442</v>
      </c>
      <c r="I507" s="34">
        <f t="shared" ca="1" si="140"/>
        <v>3455.6735603050442</v>
      </c>
      <c r="J507" s="18">
        <f ca="1">SUM(INDIRECT(ADDRESS(ROW(F507),COLUMN(F507),4)):INDIRECT(ADDRESS(ROW(F507)+N$5-1,COLUMN(F507),4)))</f>
        <v>23700</v>
      </c>
      <c r="K507" s="18">
        <f t="shared" ca="1" si="141"/>
        <v>16350</v>
      </c>
      <c r="L507" s="18">
        <f t="shared" ca="1" si="151"/>
        <v>16350</v>
      </c>
      <c r="M507" s="18">
        <f t="shared" ca="1" si="135"/>
        <v>0</v>
      </c>
      <c r="N507" s="34">
        <f t="shared" ca="1" si="142"/>
        <v>17728.591828482902</v>
      </c>
      <c r="P507" s="18">
        <f t="shared" ca="1" si="136"/>
        <v>155.67356030504442</v>
      </c>
      <c r="Q507" s="47">
        <f ca="1">SUM(L$15:L507)-SUM(M$15:M507)</f>
        <v>16350</v>
      </c>
      <c r="R507" s="47" t="str">
        <f t="shared" ca="1" si="137"/>
        <v>M510</v>
      </c>
      <c r="S507" s="40">
        <f t="shared" ca="1" si="143"/>
        <v>0</v>
      </c>
      <c r="T507" s="46">
        <f t="shared" ca="1" si="144"/>
        <v>1</v>
      </c>
      <c r="X507" s="74">
        <f t="shared" ca="1" si="145"/>
        <v>0.15567356030504442</v>
      </c>
      <c r="Y507" s="75">
        <f t="shared" ca="1" si="146"/>
        <v>0.15567356030504442</v>
      </c>
      <c r="Z507" s="74">
        <f t="shared" ca="1" si="147"/>
        <v>1.1684447140906402</v>
      </c>
      <c r="AA507" s="76">
        <f t="shared" ca="1" si="148"/>
        <v>155.67356030504442</v>
      </c>
      <c r="AB507" s="76">
        <f t="shared" ca="1" si="149"/>
        <v>1168.4447140906402</v>
      </c>
    </row>
    <row r="508" spans="1:28" x14ac:dyDescent="0.25">
      <c r="A508" s="2">
        <f t="shared" si="150"/>
        <v>14</v>
      </c>
      <c r="B508" s="16">
        <f ca="1">VLOOKUP(A508,PERIODS!$O$4:$P$33,2,FALSE)</f>
        <v>3.3000000000000002E-2</v>
      </c>
      <c r="C508" s="15"/>
      <c r="D508" s="18">
        <v>494</v>
      </c>
      <c r="E508" s="34">
        <f t="shared" ca="1" si="152"/>
        <v>17728.591828482902</v>
      </c>
      <c r="F508" s="34">
        <f t="shared" ca="1" si="134"/>
        <v>3300</v>
      </c>
      <c r="G508" s="69">
        <f t="shared" ca="1" si="138"/>
        <v>0</v>
      </c>
      <c r="H508" s="34">
        <f t="shared" ca="1" si="139"/>
        <v>-960.41904595770404</v>
      </c>
      <c r="I508" s="34">
        <f t="shared" ca="1" si="140"/>
        <v>2339.5809540422961</v>
      </c>
      <c r="J508" s="18">
        <f ca="1">SUM(INDIRECT(ADDRESS(ROW(F508),COLUMN(F508),4)):INDIRECT(ADDRESS(ROW(F508)+N$5-1,COLUMN(F508),4)))</f>
        <v>23900</v>
      </c>
      <c r="K508" s="18">
        <f t="shared" ca="1" si="141"/>
        <v>16350</v>
      </c>
      <c r="L508" s="18">
        <f t="shared" ca="1" si="151"/>
        <v>0</v>
      </c>
      <c r="M508" s="18">
        <f t="shared" ca="1" si="135"/>
        <v>0</v>
      </c>
      <c r="N508" s="34">
        <f t="shared" ca="1" si="142"/>
        <v>15389.010874440606</v>
      </c>
      <c r="P508" s="18">
        <f t="shared" ca="1" si="136"/>
        <v>960.41904595770404</v>
      </c>
      <c r="Q508" s="47">
        <f ca="1">SUM(L$15:L508)-SUM(M$15:M508)</f>
        <v>16350</v>
      </c>
      <c r="R508" s="47" t="str">
        <f t="shared" ca="1" si="137"/>
        <v>M511</v>
      </c>
      <c r="S508" s="40">
        <f t="shared" ca="1" si="143"/>
        <v>0</v>
      </c>
      <c r="T508" s="46">
        <f t="shared" ca="1" si="144"/>
        <v>42</v>
      </c>
      <c r="X508" s="74">
        <f t="shared" ca="1" si="145"/>
        <v>-0.960419045957704</v>
      </c>
      <c r="Y508" s="75">
        <f t="shared" ca="1" si="146"/>
        <v>-0.960419045957704</v>
      </c>
      <c r="Z508" s="74">
        <f t="shared" ca="1" si="147"/>
        <v>0.38273246987221771</v>
      </c>
      <c r="AA508" s="76">
        <f t="shared" ca="1" si="148"/>
        <v>-960.41904595770404</v>
      </c>
      <c r="AB508" s="76">
        <f t="shared" ca="1" si="149"/>
        <v>382.73246987221773</v>
      </c>
    </row>
    <row r="509" spans="1:28" x14ac:dyDescent="0.25">
      <c r="A509" s="2">
        <f t="shared" si="150"/>
        <v>15</v>
      </c>
      <c r="B509" s="16">
        <f ca="1">VLOOKUP(A509,PERIODS!$O$4:$P$33,2,FALSE)</f>
        <v>3.3000000000000002E-2</v>
      </c>
      <c r="C509" s="15"/>
      <c r="D509" s="18">
        <v>495</v>
      </c>
      <c r="E509" s="34">
        <f t="shared" ca="1" si="152"/>
        <v>15389.010874440606</v>
      </c>
      <c r="F509" s="34">
        <f t="shared" ca="1" si="134"/>
        <v>3300</v>
      </c>
      <c r="G509" s="69">
        <f t="shared" ca="1" si="138"/>
        <v>0</v>
      </c>
      <c r="H509" s="34">
        <f t="shared" ca="1" si="139"/>
        <v>-156.5942815425804</v>
      </c>
      <c r="I509" s="34">
        <f t="shared" ca="1" si="140"/>
        <v>3143.4057184574194</v>
      </c>
      <c r="J509" s="18">
        <f ca="1">SUM(INDIRECT(ADDRESS(ROW(F509),COLUMN(F509),4)):INDIRECT(ADDRESS(ROW(F509)+N$5-1,COLUMN(F509),4)))</f>
        <v>24100</v>
      </c>
      <c r="K509" s="18">
        <f t="shared" ca="1" si="141"/>
        <v>16350</v>
      </c>
      <c r="L509" s="18">
        <f t="shared" ca="1" si="151"/>
        <v>0</v>
      </c>
      <c r="M509" s="18">
        <f t="shared" ca="1" si="135"/>
        <v>0</v>
      </c>
      <c r="N509" s="34">
        <f t="shared" ca="1" si="142"/>
        <v>12245.605155983187</v>
      </c>
      <c r="P509" s="18">
        <f t="shared" ca="1" si="136"/>
        <v>156.5942815425804</v>
      </c>
      <c r="Q509" s="47">
        <f ca="1">SUM(L$15:L509)-SUM(M$15:M509)</f>
        <v>16350</v>
      </c>
      <c r="R509" s="47" t="str">
        <f t="shared" ca="1" si="137"/>
        <v>M512</v>
      </c>
      <c r="S509" s="40">
        <f t="shared" ca="1" si="143"/>
        <v>0</v>
      </c>
      <c r="T509" s="46">
        <f t="shared" ca="1" si="144"/>
        <v>98</v>
      </c>
      <c r="X509" s="74">
        <f t="shared" ca="1" si="145"/>
        <v>-0.1565942815425804</v>
      </c>
      <c r="Y509" s="75">
        <f t="shared" ca="1" si="146"/>
        <v>-0.1565942815425804</v>
      </c>
      <c r="Z509" s="74">
        <f t="shared" ca="1" si="147"/>
        <v>0.85505089838482828</v>
      </c>
      <c r="AA509" s="76">
        <f t="shared" ca="1" si="148"/>
        <v>-156.5942815425804</v>
      </c>
      <c r="AB509" s="76">
        <f t="shared" ca="1" si="149"/>
        <v>855.05089838482832</v>
      </c>
    </row>
    <row r="510" spans="1:28" x14ac:dyDescent="0.25">
      <c r="A510" s="2">
        <f t="shared" si="150"/>
        <v>16</v>
      </c>
      <c r="B510" s="16">
        <f ca="1">VLOOKUP(A510,PERIODS!$O$4:$P$33,2,FALSE)</f>
        <v>3.3000000000000002E-2</v>
      </c>
      <c r="C510" s="15"/>
      <c r="D510" s="18">
        <v>496</v>
      </c>
      <c r="E510" s="34">
        <f t="shared" ca="1" si="152"/>
        <v>12245.605155983187</v>
      </c>
      <c r="F510" s="34">
        <f t="shared" ca="1" si="134"/>
        <v>3300</v>
      </c>
      <c r="G510" s="69">
        <f t="shared" ca="1" si="138"/>
        <v>0</v>
      </c>
      <c r="H510" s="34">
        <f t="shared" ca="1" si="139"/>
        <v>426.95483567874908</v>
      </c>
      <c r="I510" s="34">
        <f t="shared" ca="1" si="140"/>
        <v>3726.9548356787491</v>
      </c>
      <c r="J510" s="18">
        <f ca="1">SUM(INDIRECT(ADDRESS(ROW(F510),COLUMN(F510),4)):INDIRECT(ADDRESS(ROW(F510)+N$5-1,COLUMN(F510),4)))</f>
        <v>24300</v>
      </c>
      <c r="K510" s="18">
        <f t="shared" ca="1" si="141"/>
        <v>0</v>
      </c>
      <c r="L510" s="18">
        <f t="shared" ca="1" si="151"/>
        <v>0</v>
      </c>
      <c r="M510" s="18">
        <f t="shared" ca="1" si="135"/>
        <v>16350</v>
      </c>
      <c r="N510" s="34">
        <f t="shared" ca="1" si="142"/>
        <v>24868.650320304438</v>
      </c>
      <c r="P510" s="18">
        <f t="shared" ca="1" si="136"/>
        <v>426.95483567874908</v>
      </c>
      <c r="Q510" s="47">
        <f ca="1">SUM(L$15:L510)-SUM(M$15:M510)</f>
        <v>0</v>
      </c>
      <c r="R510" s="47" t="str">
        <f t="shared" ca="1" si="137"/>
        <v>M513</v>
      </c>
      <c r="S510" s="40">
        <f t="shared" ca="1" si="143"/>
        <v>0</v>
      </c>
      <c r="T510" s="46">
        <f t="shared" ca="1" si="144"/>
        <v>66</v>
      </c>
      <c r="X510" s="74">
        <f t="shared" ca="1" si="145"/>
        <v>0.42695483567874909</v>
      </c>
      <c r="Y510" s="75">
        <f t="shared" ca="1" si="146"/>
        <v>0.42695483567874909</v>
      </c>
      <c r="Z510" s="74">
        <f t="shared" ca="1" si="147"/>
        <v>1.5325834420699798</v>
      </c>
      <c r="AA510" s="76">
        <f t="shared" ca="1" si="148"/>
        <v>426.95483567874908</v>
      </c>
      <c r="AB510" s="76">
        <f t="shared" ca="1" si="149"/>
        <v>1532.5834420699798</v>
      </c>
    </row>
    <row r="511" spans="1:28" x14ac:dyDescent="0.25">
      <c r="A511" s="2">
        <f t="shared" si="150"/>
        <v>17</v>
      </c>
      <c r="B511" s="16">
        <f ca="1">VLOOKUP(A511,PERIODS!$O$4:$P$33,2,FALSE)</f>
        <v>3.5000000000000003E-2</v>
      </c>
      <c r="C511" s="15"/>
      <c r="D511" s="18">
        <v>497</v>
      </c>
      <c r="E511" s="34">
        <f t="shared" ca="1" si="152"/>
        <v>24868.650320304438</v>
      </c>
      <c r="F511" s="34">
        <f t="shared" ca="1" si="134"/>
        <v>3500.0000000000005</v>
      </c>
      <c r="G511" s="69">
        <f t="shared" ca="1" si="138"/>
        <v>0</v>
      </c>
      <c r="H511" s="34">
        <f t="shared" ca="1" si="139"/>
        <v>-881.78056930883986</v>
      </c>
      <c r="I511" s="34">
        <f t="shared" ca="1" si="140"/>
        <v>2618.2194306911606</v>
      </c>
      <c r="J511" s="18">
        <f ca="1">SUM(INDIRECT(ADDRESS(ROW(F511),COLUMN(F511),4)):INDIRECT(ADDRESS(ROW(F511)+N$5-1,COLUMN(F511),4)))</f>
        <v>24500.000000000004</v>
      </c>
      <c r="K511" s="18">
        <f t="shared" ca="1" si="141"/>
        <v>0</v>
      </c>
      <c r="L511" s="18">
        <f t="shared" ca="1" si="151"/>
        <v>0</v>
      </c>
      <c r="M511" s="18">
        <f t="shared" ca="1" si="135"/>
        <v>0</v>
      </c>
      <c r="N511" s="34">
        <f t="shared" ca="1" si="142"/>
        <v>22250.430889613279</v>
      </c>
      <c r="P511" s="18">
        <f t="shared" ca="1" si="136"/>
        <v>881.78056930883986</v>
      </c>
      <c r="Q511" s="47">
        <f ca="1">SUM(L$15:L511)-SUM(M$15:M511)</f>
        <v>0</v>
      </c>
      <c r="R511" s="47" t="str">
        <f t="shared" ca="1" si="137"/>
        <v>M514</v>
      </c>
      <c r="S511" s="40">
        <f t="shared" ca="1" si="143"/>
        <v>0</v>
      </c>
      <c r="T511" s="46">
        <f t="shared" ca="1" si="144"/>
        <v>80</v>
      </c>
      <c r="X511" s="74">
        <f t="shared" ca="1" si="145"/>
        <v>-0.88178056930883986</v>
      </c>
      <c r="Y511" s="75">
        <f t="shared" ca="1" si="146"/>
        <v>-0.88178056930883986</v>
      </c>
      <c r="Z511" s="74">
        <f t="shared" ca="1" si="147"/>
        <v>0.41404501908861491</v>
      </c>
      <c r="AA511" s="76">
        <f t="shared" ca="1" si="148"/>
        <v>-881.78056930883986</v>
      </c>
      <c r="AB511" s="76">
        <f t="shared" ca="1" si="149"/>
        <v>414.04501908861494</v>
      </c>
    </row>
    <row r="512" spans="1:28" x14ac:dyDescent="0.25">
      <c r="A512" s="2">
        <f t="shared" si="150"/>
        <v>18</v>
      </c>
      <c r="B512" s="16">
        <f ca="1">VLOOKUP(A512,PERIODS!$O$4:$P$33,2,FALSE)</f>
        <v>3.5000000000000003E-2</v>
      </c>
      <c r="C512" s="15"/>
      <c r="D512" s="18">
        <v>498</v>
      </c>
      <c r="E512" s="34">
        <f t="shared" ca="1" si="152"/>
        <v>22250.430889613279</v>
      </c>
      <c r="F512" s="34">
        <f t="shared" ca="1" si="134"/>
        <v>3500.0000000000005</v>
      </c>
      <c r="G512" s="69">
        <f t="shared" ca="1" si="138"/>
        <v>0</v>
      </c>
      <c r="H512" s="34">
        <f t="shared" ca="1" si="139"/>
        <v>-642.14259413171953</v>
      </c>
      <c r="I512" s="34">
        <f t="shared" ca="1" si="140"/>
        <v>2857.8574058682807</v>
      </c>
      <c r="J512" s="18">
        <f ca="1">SUM(INDIRECT(ADDRESS(ROW(F512),COLUMN(F512),4)):INDIRECT(ADDRESS(ROW(F512)+N$5-1,COLUMN(F512),4)))</f>
        <v>24500.000000000004</v>
      </c>
      <c r="K512" s="18">
        <f t="shared" ca="1" si="141"/>
        <v>16350</v>
      </c>
      <c r="L512" s="18">
        <f t="shared" ca="1" si="151"/>
        <v>16350</v>
      </c>
      <c r="M512" s="18">
        <f t="shared" ca="1" si="135"/>
        <v>0</v>
      </c>
      <c r="N512" s="34">
        <f t="shared" ca="1" si="142"/>
        <v>19392.573483745</v>
      </c>
      <c r="P512" s="18">
        <f t="shared" ca="1" si="136"/>
        <v>642.14259413171953</v>
      </c>
      <c r="Q512" s="47">
        <f ca="1">SUM(L$15:L512)-SUM(M$15:M512)</f>
        <v>16350</v>
      </c>
      <c r="R512" s="47" t="str">
        <f t="shared" ca="1" si="137"/>
        <v>M515</v>
      </c>
      <c r="S512" s="40">
        <f t="shared" ca="1" si="143"/>
        <v>0</v>
      </c>
      <c r="T512" s="46">
        <f t="shared" ca="1" si="144"/>
        <v>85</v>
      </c>
      <c r="X512" s="74">
        <f t="shared" ca="1" si="145"/>
        <v>-0.64214259413171948</v>
      </c>
      <c r="Y512" s="75">
        <f t="shared" ca="1" si="146"/>
        <v>-0.64214259413171948</v>
      </c>
      <c r="Z512" s="74">
        <f t="shared" ca="1" si="147"/>
        <v>0.52616385984884617</v>
      </c>
      <c r="AA512" s="76">
        <f t="shared" ca="1" si="148"/>
        <v>-642.14259413171953</v>
      </c>
      <c r="AB512" s="76">
        <f t="shared" ca="1" si="149"/>
        <v>526.16385984884619</v>
      </c>
    </row>
    <row r="513" spans="1:28" x14ac:dyDescent="0.25">
      <c r="A513" s="2">
        <f t="shared" si="150"/>
        <v>19</v>
      </c>
      <c r="B513" s="16">
        <f ca="1">VLOOKUP(A513,PERIODS!$O$4:$P$33,2,FALSE)</f>
        <v>3.5000000000000003E-2</v>
      </c>
      <c r="C513" s="15"/>
      <c r="D513" s="18">
        <v>499</v>
      </c>
      <c r="E513" s="34">
        <f t="shared" ca="1" si="152"/>
        <v>19392.573483745</v>
      </c>
      <c r="F513" s="34">
        <f t="shared" ca="1" si="134"/>
        <v>3500.0000000000005</v>
      </c>
      <c r="G513" s="69">
        <f t="shared" ca="1" si="138"/>
        <v>0</v>
      </c>
      <c r="H513" s="34">
        <f t="shared" ca="1" si="139"/>
        <v>95.702185252871018</v>
      </c>
      <c r="I513" s="34">
        <f t="shared" ca="1" si="140"/>
        <v>3595.7021852528715</v>
      </c>
      <c r="J513" s="18">
        <f ca="1">SUM(INDIRECT(ADDRESS(ROW(F513),COLUMN(F513),4)):INDIRECT(ADDRESS(ROW(F513)+N$5-1,COLUMN(F513),4)))</f>
        <v>24500.000000000004</v>
      </c>
      <c r="K513" s="18">
        <f t="shared" ca="1" si="141"/>
        <v>16350</v>
      </c>
      <c r="L513" s="18">
        <f t="shared" ca="1" si="151"/>
        <v>0</v>
      </c>
      <c r="M513" s="18">
        <f t="shared" ca="1" si="135"/>
        <v>0</v>
      </c>
      <c r="N513" s="34">
        <f t="shared" ca="1" si="142"/>
        <v>15796.871298492129</v>
      </c>
      <c r="P513" s="18">
        <f t="shared" ca="1" si="136"/>
        <v>95.702185252871018</v>
      </c>
      <c r="Q513" s="47">
        <f ca="1">SUM(L$15:L513)-SUM(M$15:M513)</f>
        <v>16350</v>
      </c>
      <c r="R513" s="47" t="str">
        <f t="shared" ca="1" si="137"/>
        <v>M516</v>
      </c>
      <c r="S513" s="40">
        <f t="shared" ca="1" si="143"/>
        <v>0</v>
      </c>
      <c r="T513" s="46">
        <f t="shared" ca="1" si="144"/>
        <v>30</v>
      </c>
      <c r="X513" s="74">
        <f t="shared" ca="1" si="145"/>
        <v>9.5702185252871025E-2</v>
      </c>
      <c r="Y513" s="75">
        <f t="shared" ca="1" si="146"/>
        <v>9.5702185252871025E-2</v>
      </c>
      <c r="Z513" s="74">
        <f t="shared" ca="1" si="147"/>
        <v>1.1004312905219951</v>
      </c>
      <c r="AA513" s="76">
        <f t="shared" ca="1" si="148"/>
        <v>95.702185252871018</v>
      </c>
      <c r="AB513" s="76">
        <f t="shared" ca="1" si="149"/>
        <v>1100.4312905219952</v>
      </c>
    </row>
    <row r="514" spans="1:28" x14ac:dyDescent="0.25">
      <c r="A514" s="2">
        <f t="shared" si="150"/>
        <v>20</v>
      </c>
      <c r="B514" s="16">
        <f ca="1">VLOOKUP(A514,PERIODS!$O$4:$P$33,2,FALSE)</f>
        <v>3.5000000000000003E-2</v>
      </c>
      <c r="C514" s="15"/>
      <c r="D514" s="18">
        <v>500</v>
      </c>
      <c r="E514" s="34">
        <f t="shared" ca="1" si="152"/>
        <v>15796.871298492129</v>
      </c>
      <c r="F514" s="34">
        <f t="shared" ca="1" si="134"/>
        <v>3500.0000000000005</v>
      </c>
      <c r="G514" s="69">
        <f t="shared" ca="1" si="138"/>
        <v>0</v>
      </c>
      <c r="H514" s="34">
        <f t="shared" ca="1" si="139"/>
        <v>-476.10065000315581</v>
      </c>
      <c r="I514" s="34">
        <f t="shared" ca="1" si="140"/>
        <v>3023.8993499968446</v>
      </c>
      <c r="J514" s="18">
        <f ca="1">SUM(INDIRECT(ADDRESS(ROW(F514),COLUMN(F514),4)):INDIRECT(ADDRESS(ROW(F514)+N$5-1,COLUMN(F514),4)))</f>
        <v>24500.000000000004</v>
      </c>
      <c r="K514" s="18">
        <f t="shared" ca="1" si="141"/>
        <v>16350</v>
      </c>
      <c r="L514" s="18">
        <f t="shared" ca="1" si="151"/>
        <v>0</v>
      </c>
      <c r="M514" s="18">
        <f t="shared" ca="1" si="135"/>
        <v>0</v>
      </c>
      <c r="N514" s="34">
        <f t="shared" ca="1" si="142"/>
        <v>12772.971948495284</v>
      </c>
      <c r="P514" s="18">
        <f t="shared" ca="1" si="136"/>
        <v>476.10065000315581</v>
      </c>
      <c r="Q514" s="47">
        <f ca="1">SUM(L$15:L514)-SUM(M$15:M514)</f>
        <v>16350</v>
      </c>
      <c r="R514" s="47" t="str">
        <f t="shared" ca="1" si="137"/>
        <v>M517</v>
      </c>
      <c r="S514" s="40">
        <f t="shared" ca="1" si="143"/>
        <v>0</v>
      </c>
      <c r="T514" s="46">
        <f t="shared" ca="1" si="144"/>
        <v>73</v>
      </c>
      <c r="X514" s="74">
        <f t="shared" ca="1" si="145"/>
        <v>-0.47610065000315582</v>
      </c>
      <c r="Y514" s="75">
        <f t="shared" ca="1" si="146"/>
        <v>-0.47610065000315582</v>
      </c>
      <c r="Z514" s="74">
        <f t="shared" ca="1" si="147"/>
        <v>0.62120095522273833</v>
      </c>
      <c r="AA514" s="76">
        <f t="shared" ca="1" si="148"/>
        <v>-476.10065000315581</v>
      </c>
      <c r="AB514" s="76">
        <f t="shared" ca="1" si="149"/>
        <v>621.20095522273834</v>
      </c>
    </row>
    <row r="515" spans="1:28" x14ac:dyDescent="0.25">
      <c r="A515" s="2">
        <f t="shared" si="150"/>
        <v>21</v>
      </c>
      <c r="B515" s="16">
        <f ca="1">VLOOKUP(A515,PERIODS!$O$4:$P$33,2,FALSE)</f>
        <v>3.5000000000000003E-2</v>
      </c>
      <c r="C515" s="15"/>
      <c r="D515" s="18">
        <v>501</v>
      </c>
      <c r="E515" s="34">
        <f t="shared" ca="1" si="152"/>
        <v>12772.971948495284</v>
      </c>
      <c r="F515" s="34">
        <f t="shared" ca="1" si="134"/>
        <v>3500.0000000000005</v>
      </c>
      <c r="G515" s="69">
        <f t="shared" ca="1" si="138"/>
        <v>0</v>
      </c>
      <c r="H515" s="34">
        <f t="shared" ca="1" si="139"/>
        <v>1121.9877365879811</v>
      </c>
      <c r="I515" s="34">
        <f t="shared" ca="1" si="140"/>
        <v>4621.987736587982</v>
      </c>
      <c r="J515" s="18">
        <f ca="1">SUM(INDIRECT(ADDRESS(ROW(F515),COLUMN(F515),4)):INDIRECT(ADDRESS(ROW(F515)+N$5-1,COLUMN(F515),4)))</f>
        <v>24500.000000000004</v>
      </c>
      <c r="K515" s="18">
        <f t="shared" ca="1" si="141"/>
        <v>0</v>
      </c>
      <c r="L515" s="18">
        <f t="shared" ca="1" si="151"/>
        <v>0</v>
      </c>
      <c r="M515" s="18">
        <f t="shared" ca="1" si="135"/>
        <v>16350</v>
      </c>
      <c r="N515" s="34">
        <f t="shared" ca="1" si="142"/>
        <v>24500.9842119073</v>
      </c>
      <c r="P515" s="18">
        <f t="shared" ca="1" si="136"/>
        <v>1121.9877365879811</v>
      </c>
      <c r="Q515" s="47">
        <f ca="1">SUM(L$15:L515)-SUM(M$15:M515)</f>
        <v>0</v>
      </c>
      <c r="R515" s="47" t="str">
        <f t="shared" ca="1" si="137"/>
        <v>M518</v>
      </c>
      <c r="S515" s="40">
        <f t="shared" ca="1" si="143"/>
        <v>0</v>
      </c>
      <c r="T515" s="46">
        <f t="shared" ca="1" si="144"/>
        <v>42</v>
      </c>
      <c r="X515" s="74">
        <f t="shared" ca="1" si="145"/>
        <v>1.1219877365879811</v>
      </c>
      <c r="Y515" s="75">
        <f t="shared" ca="1" si="146"/>
        <v>1.1219877365879811</v>
      </c>
      <c r="Z515" s="74">
        <f t="shared" ca="1" si="147"/>
        <v>3.0709523849112013</v>
      </c>
      <c r="AA515" s="76">
        <f t="shared" ca="1" si="148"/>
        <v>1121.9877365879811</v>
      </c>
      <c r="AB515" s="76">
        <f t="shared" ca="1" si="149"/>
        <v>3070.9523849112011</v>
      </c>
    </row>
    <row r="516" spans="1:28" x14ac:dyDescent="0.25">
      <c r="A516" s="2">
        <f t="shared" si="150"/>
        <v>22</v>
      </c>
      <c r="B516" s="16">
        <f ca="1">VLOOKUP(A516,PERIODS!$O$4:$P$33,2,FALSE)</f>
        <v>3.5000000000000003E-2</v>
      </c>
      <c r="C516" s="15"/>
      <c r="D516" s="18">
        <v>502</v>
      </c>
      <c r="E516" s="34">
        <f t="shared" ca="1" si="152"/>
        <v>24500.9842119073</v>
      </c>
      <c r="F516" s="34">
        <f t="shared" ca="1" si="134"/>
        <v>3500.0000000000005</v>
      </c>
      <c r="G516" s="69">
        <f t="shared" ca="1" si="138"/>
        <v>0</v>
      </c>
      <c r="H516" s="34">
        <f t="shared" ca="1" si="139"/>
        <v>622.74805347608537</v>
      </c>
      <c r="I516" s="34">
        <f t="shared" ca="1" si="140"/>
        <v>4122.7480534760862</v>
      </c>
      <c r="J516" s="18">
        <f ca="1">SUM(INDIRECT(ADDRESS(ROW(F516),COLUMN(F516),4)):INDIRECT(ADDRESS(ROW(F516)+N$5-1,COLUMN(F516),4)))</f>
        <v>25000.000000000004</v>
      </c>
      <c r="K516" s="18">
        <f t="shared" ca="1" si="141"/>
        <v>16350</v>
      </c>
      <c r="L516" s="18">
        <f t="shared" ca="1" si="151"/>
        <v>16350</v>
      </c>
      <c r="M516" s="18">
        <f t="shared" ca="1" si="135"/>
        <v>0</v>
      </c>
      <c r="N516" s="34">
        <f t="shared" ca="1" si="142"/>
        <v>20378.236158431213</v>
      </c>
      <c r="P516" s="18">
        <f t="shared" ca="1" si="136"/>
        <v>622.74805347608537</v>
      </c>
      <c r="Q516" s="47">
        <f ca="1">SUM(L$15:L516)-SUM(M$15:M516)</f>
        <v>16350</v>
      </c>
      <c r="R516" s="47" t="str">
        <f t="shared" ca="1" si="137"/>
        <v>M519</v>
      </c>
      <c r="S516" s="40">
        <f t="shared" ca="1" si="143"/>
        <v>0</v>
      </c>
      <c r="T516" s="46">
        <f t="shared" ca="1" si="144"/>
        <v>69</v>
      </c>
      <c r="X516" s="74">
        <f t="shared" ca="1" si="145"/>
        <v>0.62274805347608542</v>
      </c>
      <c r="Y516" s="75">
        <f t="shared" ca="1" si="146"/>
        <v>0.62274805347608542</v>
      </c>
      <c r="Z516" s="74">
        <f t="shared" ca="1" si="147"/>
        <v>1.8640435010720415</v>
      </c>
      <c r="AA516" s="76">
        <f t="shared" ca="1" si="148"/>
        <v>622.74805347608537</v>
      </c>
      <c r="AB516" s="76">
        <f t="shared" ca="1" si="149"/>
        <v>1864.0435010720416</v>
      </c>
    </row>
    <row r="517" spans="1:28" x14ac:dyDescent="0.25">
      <c r="A517" s="2">
        <f t="shared" si="150"/>
        <v>23</v>
      </c>
      <c r="B517" s="16">
        <f ca="1">VLOOKUP(A517,PERIODS!$O$4:$P$33,2,FALSE)</f>
        <v>3.5000000000000003E-2</v>
      </c>
      <c r="C517" s="15"/>
      <c r="D517" s="18">
        <v>503</v>
      </c>
      <c r="E517" s="34">
        <f t="shared" ca="1" si="152"/>
        <v>20378.236158431213</v>
      </c>
      <c r="F517" s="34">
        <f t="shared" ca="1" si="134"/>
        <v>3500.0000000000005</v>
      </c>
      <c r="G517" s="69">
        <f t="shared" ca="1" si="138"/>
        <v>0</v>
      </c>
      <c r="H517" s="34">
        <f t="shared" ca="1" si="139"/>
        <v>-803.90489911464454</v>
      </c>
      <c r="I517" s="34">
        <f t="shared" ca="1" si="140"/>
        <v>2696.0951008853558</v>
      </c>
      <c r="J517" s="18">
        <f ca="1">SUM(INDIRECT(ADDRESS(ROW(F517),COLUMN(F517),4)):INDIRECT(ADDRESS(ROW(F517)+N$5-1,COLUMN(F517),4)))</f>
        <v>25500.000000000004</v>
      </c>
      <c r="K517" s="18">
        <f t="shared" ca="1" si="141"/>
        <v>16350</v>
      </c>
      <c r="L517" s="18">
        <f t="shared" ca="1" si="151"/>
        <v>0</v>
      </c>
      <c r="M517" s="18">
        <f t="shared" ca="1" si="135"/>
        <v>0</v>
      </c>
      <c r="N517" s="34">
        <f t="shared" ca="1" si="142"/>
        <v>17682.141057545858</v>
      </c>
      <c r="P517" s="18">
        <f t="shared" ca="1" si="136"/>
        <v>803.90489911464454</v>
      </c>
      <c r="Q517" s="47">
        <f ca="1">SUM(L$15:L517)-SUM(M$15:M517)</f>
        <v>16350</v>
      </c>
      <c r="R517" s="47" t="str">
        <f t="shared" ca="1" si="137"/>
        <v>M520</v>
      </c>
      <c r="S517" s="40">
        <f t="shared" ca="1" si="143"/>
        <v>0</v>
      </c>
      <c r="T517" s="46">
        <f t="shared" ca="1" si="144"/>
        <v>76</v>
      </c>
      <c r="X517" s="74">
        <f t="shared" ca="1" si="145"/>
        <v>-0.80390489911464458</v>
      </c>
      <c r="Y517" s="75">
        <f t="shared" ca="1" si="146"/>
        <v>-0.80390489911464458</v>
      </c>
      <c r="Z517" s="74">
        <f t="shared" ca="1" si="147"/>
        <v>0.44757780112564227</v>
      </c>
      <c r="AA517" s="76">
        <f t="shared" ca="1" si="148"/>
        <v>-803.90489911464454</v>
      </c>
      <c r="AB517" s="76">
        <f t="shared" ca="1" si="149"/>
        <v>447.57780112564228</v>
      </c>
    </row>
    <row r="518" spans="1:28" x14ac:dyDescent="0.25">
      <c r="A518" s="2">
        <f t="shared" si="150"/>
        <v>24</v>
      </c>
      <c r="B518" s="16">
        <f ca="1">VLOOKUP(A518,PERIODS!$O$4:$P$33,2,FALSE)</f>
        <v>3.5000000000000003E-2</v>
      </c>
      <c r="C518" s="15"/>
      <c r="D518" s="18">
        <v>504</v>
      </c>
      <c r="E518" s="34">
        <f t="shared" ca="1" si="152"/>
        <v>17682.141057545858</v>
      </c>
      <c r="F518" s="34">
        <f t="shared" ca="1" si="134"/>
        <v>3500.0000000000005</v>
      </c>
      <c r="G518" s="69">
        <f t="shared" ca="1" si="138"/>
        <v>0</v>
      </c>
      <c r="H518" s="34">
        <f t="shared" ca="1" si="139"/>
        <v>1776.3416320327899</v>
      </c>
      <c r="I518" s="34">
        <f t="shared" ca="1" si="140"/>
        <v>5276.3416320327906</v>
      </c>
      <c r="J518" s="18">
        <f ca="1">SUM(INDIRECT(ADDRESS(ROW(F518),COLUMN(F518),4)):INDIRECT(ADDRESS(ROW(F518)+N$5-1,COLUMN(F518),4)))</f>
        <v>26000</v>
      </c>
      <c r="K518" s="18">
        <f t="shared" ca="1" si="141"/>
        <v>16350</v>
      </c>
      <c r="L518" s="18">
        <f t="shared" ca="1" si="151"/>
        <v>0</v>
      </c>
      <c r="M518" s="18">
        <f t="shared" ca="1" si="135"/>
        <v>0</v>
      </c>
      <c r="N518" s="34">
        <f t="shared" ca="1" si="142"/>
        <v>12405.799425513067</v>
      </c>
      <c r="P518" s="18">
        <f t="shared" ca="1" si="136"/>
        <v>1776.3416320327899</v>
      </c>
      <c r="Q518" s="47">
        <f ca="1">SUM(L$15:L518)-SUM(M$15:M518)</f>
        <v>16350</v>
      </c>
      <c r="R518" s="47" t="str">
        <f t="shared" ca="1" si="137"/>
        <v>M521</v>
      </c>
      <c r="S518" s="40">
        <f t="shared" ca="1" si="143"/>
        <v>0</v>
      </c>
      <c r="T518" s="46">
        <f t="shared" ca="1" si="144"/>
        <v>52</v>
      </c>
      <c r="X518" s="74">
        <f t="shared" ca="1" si="145"/>
        <v>1.7763416320327898</v>
      </c>
      <c r="Y518" s="75">
        <f t="shared" ca="1" si="146"/>
        <v>1.7763416320327898</v>
      </c>
      <c r="Z518" s="74">
        <f t="shared" ca="1" si="147"/>
        <v>5.9082024550532628</v>
      </c>
      <c r="AA518" s="76">
        <f t="shared" ca="1" si="148"/>
        <v>1776.3416320327899</v>
      </c>
      <c r="AB518" s="76">
        <f t="shared" ca="1" si="149"/>
        <v>5908.2024550532624</v>
      </c>
    </row>
    <row r="519" spans="1:28" x14ac:dyDescent="0.25">
      <c r="A519" s="2">
        <f t="shared" si="150"/>
        <v>25</v>
      </c>
      <c r="B519" s="16">
        <f ca="1">VLOOKUP(A519,PERIODS!$O$4:$P$33,2,FALSE)</f>
        <v>3.5000000000000003E-2</v>
      </c>
      <c r="C519" s="15"/>
      <c r="D519" s="18">
        <v>505</v>
      </c>
      <c r="E519" s="34">
        <f t="shared" ca="1" si="152"/>
        <v>12405.799425513067</v>
      </c>
      <c r="F519" s="34">
        <f t="shared" ca="1" si="134"/>
        <v>3500.0000000000005</v>
      </c>
      <c r="G519" s="69">
        <f t="shared" ca="1" si="138"/>
        <v>0</v>
      </c>
      <c r="H519" s="34">
        <f t="shared" ca="1" si="139"/>
        <v>-478.4151877835597</v>
      </c>
      <c r="I519" s="34">
        <f t="shared" ca="1" si="140"/>
        <v>3021.5848122164407</v>
      </c>
      <c r="J519" s="18">
        <f ca="1">SUM(INDIRECT(ADDRESS(ROW(F519),COLUMN(F519),4)):INDIRECT(ADDRESS(ROW(F519)+N$5-1,COLUMN(F519),4)))</f>
        <v>24900</v>
      </c>
      <c r="K519" s="18">
        <f t="shared" ca="1" si="141"/>
        <v>0</v>
      </c>
      <c r="L519" s="18">
        <f t="shared" ca="1" si="151"/>
        <v>0</v>
      </c>
      <c r="M519" s="18">
        <f t="shared" ca="1" si="135"/>
        <v>16350</v>
      </c>
      <c r="N519" s="34">
        <f t="shared" ca="1" si="142"/>
        <v>25734.214613296626</v>
      </c>
      <c r="P519" s="18">
        <f t="shared" ca="1" si="136"/>
        <v>478.4151877835597</v>
      </c>
      <c r="Q519" s="47">
        <f ca="1">SUM(L$15:L519)-SUM(M$15:M519)</f>
        <v>0</v>
      </c>
      <c r="R519" s="47" t="str">
        <f t="shared" ca="1" si="137"/>
        <v>M522</v>
      </c>
      <c r="S519" s="40">
        <f t="shared" ca="1" si="143"/>
        <v>0</v>
      </c>
      <c r="T519" s="46">
        <f t="shared" ca="1" si="144"/>
        <v>0</v>
      </c>
      <c r="X519" s="74">
        <f t="shared" ca="1" si="145"/>
        <v>-0.47841518778355968</v>
      </c>
      <c r="Y519" s="75">
        <f t="shared" ca="1" si="146"/>
        <v>-0.47841518778355968</v>
      </c>
      <c r="Z519" s="74">
        <f t="shared" ca="1" si="147"/>
        <v>0.61976482477286687</v>
      </c>
      <c r="AA519" s="76">
        <f t="shared" ca="1" si="148"/>
        <v>-478.4151877835597</v>
      </c>
      <c r="AB519" s="76">
        <f t="shared" ca="1" si="149"/>
        <v>619.76482477286686</v>
      </c>
    </row>
    <row r="520" spans="1:28" x14ac:dyDescent="0.25">
      <c r="A520" s="2">
        <f t="shared" si="150"/>
        <v>26</v>
      </c>
      <c r="B520" s="16">
        <f ca="1">VLOOKUP(A520,PERIODS!$O$4:$P$33,2,FALSE)</f>
        <v>3.5000000000000003E-2</v>
      </c>
      <c r="C520" s="15"/>
      <c r="D520" s="18">
        <v>506</v>
      </c>
      <c r="E520" s="34">
        <f t="shared" ca="1" si="152"/>
        <v>25734.214613296626</v>
      </c>
      <c r="F520" s="34">
        <f t="shared" ca="1" si="134"/>
        <v>3500.0000000000005</v>
      </c>
      <c r="G520" s="69">
        <f t="shared" ca="1" si="138"/>
        <v>0</v>
      </c>
      <c r="H520" s="34">
        <f t="shared" ca="1" si="139"/>
        <v>-1043.5108196880358</v>
      </c>
      <c r="I520" s="34">
        <f t="shared" ca="1" si="140"/>
        <v>2456.4891803119644</v>
      </c>
      <c r="J520" s="18">
        <f ca="1">SUM(INDIRECT(ADDRESS(ROW(F520),COLUMN(F520),4)):INDIRECT(ADDRESS(ROW(F520)+N$5-1,COLUMN(F520),4)))</f>
        <v>23900</v>
      </c>
      <c r="K520" s="18">
        <f t="shared" ca="1" si="141"/>
        <v>0</v>
      </c>
      <c r="L520" s="18">
        <f t="shared" ca="1" si="151"/>
        <v>0</v>
      </c>
      <c r="M520" s="18">
        <f t="shared" ca="1" si="135"/>
        <v>0</v>
      </c>
      <c r="N520" s="34">
        <f t="shared" ca="1" si="142"/>
        <v>23277.725432984662</v>
      </c>
      <c r="P520" s="18">
        <f t="shared" ca="1" si="136"/>
        <v>1043.5108196880358</v>
      </c>
      <c r="Q520" s="47">
        <f ca="1">SUM(L$15:L520)-SUM(M$15:M520)</f>
        <v>0</v>
      </c>
      <c r="R520" s="47" t="str">
        <f t="shared" ca="1" si="137"/>
        <v>M523</v>
      </c>
      <c r="S520" s="40">
        <f t="shared" ca="1" si="143"/>
        <v>0</v>
      </c>
      <c r="T520" s="46">
        <f t="shared" ca="1" si="144"/>
        <v>8</v>
      </c>
      <c r="X520" s="74">
        <f t="shared" ca="1" si="145"/>
        <v>-1.0435108196880358</v>
      </c>
      <c r="Y520" s="75">
        <f t="shared" ca="1" si="146"/>
        <v>-1.0435108196880358</v>
      </c>
      <c r="Z520" s="74">
        <f t="shared" ca="1" si="147"/>
        <v>0.35221594207110091</v>
      </c>
      <c r="AA520" s="76">
        <f t="shared" ca="1" si="148"/>
        <v>-1043.5108196880358</v>
      </c>
      <c r="AB520" s="76">
        <f t="shared" ca="1" si="149"/>
        <v>352.21594207110093</v>
      </c>
    </row>
    <row r="521" spans="1:28" x14ac:dyDescent="0.25">
      <c r="A521" s="2">
        <f t="shared" si="150"/>
        <v>27</v>
      </c>
      <c r="B521" s="16">
        <f ca="1">VLOOKUP(A521,PERIODS!$O$4:$P$33,2,FALSE)</f>
        <v>3.5000000000000003E-2</v>
      </c>
      <c r="C521" s="15"/>
      <c r="D521" s="18">
        <v>507</v>
      </c>
      <c r="E521" s="34">
        <f t="shared" ca="1" si="152"/>
        <v>23277.725432984662</v>
      </c>
      <c r="F521" s="34">
        <f t="shared" ca="1" si="134"/>
        <v>3500.0000000000005</v>
      </c>
      <c r="G521" s="69">
        <f t="shared" ca="1" si="138"/>
        <v>0</v>
      </c>
      <c r="H521" s="34">
        <f t="shared" ca="1" si="139"/>
        <v>-1968.5728824342275</v>
      </c>
      <c r="I521" s="34">
        <f t="shared" ca="1" si="140"/>
        <v>1531.427117565773</v>
      </c>
      <c r="J521" s="18">
        <f ca="1">SUM(INDIRECT(ADDRESS(ROW(F521),COLUMN(F521),4)):INDIRECT(ADDRESS(ROW(F521)+N$5-1,COLUMN(F521),4)))</f>
        <v>22900</v>
      </c>
      <c r="K521" s="18">
        <f t="shared" ca="1" si="141"/>
        <v>0</v>
      </c>
      <c r="L521" s="18">
        <f t="shared" ca="1" si="151"/>
        <v>0</v>
      </c>
      <c r="M521" s="18">
        <f t="shared" ca="1" si="135"/>
        <v>0</v>
      </c>
      <c r="N521" s="34">
        <f t="shared" ca="1" si="142"/>
        <v>21746.298315418888</v>
      </c>
      <c r="P521" s="18">
        <f t="shared" ca="1" si="136"/>
        <v>1968.5728824342275</v>
      </c>
      <c r="Q521" s="47">
        <f ca="1">SUM(L$15:L521)-SUM(M$15:M521)</f>
        <v>0</v>
      </c>
      <c r="R521" s="47" t="str">
        <f t="shared" ca="1" si="137"/>
        <v>M524</v>
      </c>
      <c r="S521" s="40">
        <f t="shared" ca="1" si="143"/>
        <v>0</v>
      </c>
      <c r="T521" s="46">
        <f t="shared" ca="1" si="144"/>
        <v>99</v>
      </c>
      <c r="X521" s="74">
        <f t="shared" ca="1" si="145"/>
        <v>-1.9685728824342275</v>
      </c>
      <c r="Y521" s="75">
        <f t="shared" ca="1" si="146"/>
        <v>-1.9685728824342275</v>
      </c>
      <c r="Z521" s="74">
        <f t="shared" ca="1" si="147"/>
        <v>0.13965601962522098</v>
      </c>
      <c r="AA521" s="76">
        <f t="shared" ca="1" si="148"/>
        <v>-1968.5728824342275</v>
      </c>
      <c r="AB521" s="76">
        <f t="shared" ca="1" si="149"/>
        <v>139.65601962522098</v>
      </c>
    </row>
    <row r="522" spans="1:28" x14ac:dyDescent="0.25">
      <c r="A522" s="2">
        <f t="shared" si="150"/>
        <v>28</v>
      </c>
      <c r="B522" s="16">
        <f ca="1">VLOOKUP(A522,PERIODS!$O$4:$P$33,2,FALSE)</f>
        <v>0.04</v>
      </c>
      <c r="C522" s="15"/>
      <c r="D522" s="18">
        <v>508</v>
      </c>
      <c r="E522" s="34">
        <f t="shared" ca="1" si="152"/>
        <v>21746.298315418888</v>
      </c>
      <c r="F522" s="34">
        <f t="shared" ca="1" si="134"/>
        <v>4000</v>
      </c>
      <c r="G522" s="69">
        <f t="shared" ca="1" si="138"/>
        <v>0</v>
      </c>
      <c r="H522" s="34">
        <f t="shared" ca="1" si="139"/>
        <v>-1783.6251837176071</v>
      </c>
      <c r="I522" s="34">
        <f t="shared" ca="1" si="140"/>
        <v>2216.3748162823931</v>
      </c>
      <c r="J522" s="18">
        <f ca="1">SUM(INDIRECT(ADDRESS(ROW(F522),COLUMN(F522),4)):INDIRECT(ADDRESS(ROW(F522)+N$5-1,COLUMN(F522),4)))</f>
        <v>21900</v>
      </c>
      <c r="K522" s="18">
        <f t="shared" ca="1" si="141"/>
        <v>16350</v>
      </c>
      <c r="L522" s="18">
        <f t="shared" ca="1" si="151"/>
        <v>16350</v>
      </c>
      <c r="M522" s="18">
        <f t="shared" ca="1" si="135"/>
        <v>0</v>
      </c>
      <c r="N522" s="34">
        <f t="shared" ca="1" si="142"/>
        <v>19529.923499136494</v>
      </c>
      <c r="P522" s="18">
        <f t="shared" ca="1" si="136"/>
        <v>1783.6251837176071</v>
      </c>
      <c r="Q522" s="47">
        <f ca="1">SUM(L$15:L522)-SUM(M$15:M522)</f>
        <v>16350</v>
      </c>
      <c r="R522" s="47" t="str">
        <f t="shared" ca="1" si="137"/>
        <v>M525</v>
      </c>
      <c r="S522" s="40">
        <f t="shared" ca="1" si="143"/>
        <v>0</v>
      </c>
      <c r="T522" s="46">
        <f t="shared" ca="1" si="144"/>
        <v>27</v>
      </c>
      <c r="X522" s="74">
        <f t="shared" ca="1" si="145"/>
        <v>-1.7836251837176071</v>
      </c>
      <c r="Y522" s="75">
        <f t="shared" ca="1" si="146"/>
        <v>-1.7836251837176071</v>
      </c>
      <c r="Z522" s="74">
        <f t="shared" ca="1" si="147"/>
        <v>0.16802790978275814</v>
      </c>
      <c r="AA522" s="76">
        <f t="shared" ca="1" si="148"/>
        <v>-1783.6251837176071</v>
      </c>
      <c r="AB522" s="76">
        <f t="shared" ca="1" si="149"/>
        <v>168.02790978275814</v>
      </c>
    </row>
    <row r="523" spans="1:28" x14ac:dyDescent="0.25">
      <c r="A523" s="2">
        <f t="shared" si="150"/>
        <v>29</v>
      </c>
      <c r="B523" s="16">
        <f ca="1">VLOOKUP(A523,PERIODS!$O$4:$P$33,2,FALSE)</f>
        <v>0.04</v>
      </c>
      <c r="C523" s="15"/>
      <c r="D523" s="18">
        <v>509</v>
      </c>
      <c r="E523" s="34">
        <f t="shared" ca="1" si="152"/>
        <v>19529.923499136494</v>
      </c>
      <c r="F523" s="34">
        <f t="shared" ca="1" si="134"/>
        <v>4000</v>
      </c>
      <c r="G523" s="69">
        <f t="shared" ca="1" si="138"/>
        <v>0</v>
      </c>
      <c r="H523" s="34">
        <f t="shared" ca="1" si="139"/>
        <v>-447.63735824732015</v>
      </c>
      <c r="I523" s="34">
        <f t="shared" ca="1" si="140"/>
        <v>3552.3626417526798</v>
      </c>
      <c r="J523" s="18">
        <f ca="1">SUM(INDIRECT(ADDRESS(ROW(F523),COLUMN(F523),4)):INDIRECT(ADDRESS(ROW(F523)+N$5-1,COLUMN(F523),4)))</f>
        <v>21200</v>
      </c>
      <c r="K523" s="18">
        <f t="shared" ca="1" si="141"/>
        <v>16350</v>
      </c>
      <c r="L523" s="18">
        <f t="shared" ca="1" si="151"/>
        <v>0</v>
      </c>
      <c r="M523" s="18">
        <f t="shared" ca="1" si="135"/>
        <v>0</v>
      </c>
      <c r="N523" s="34">
        <f t="shared" ca="1" si="142"/>
        <v>15977.560857383814</v>
      </c>
      <c r="P523" s="18">
        <f t="shared" ca="1" si="136"/>
        <v>447.63735824732015</v>
      </c>
      <c r="Q523" s="47">
        <f ca="1">SUM(L$15:L523)-SUM(M$15:M523)</f>
        <v>16350</v>
      </c>
      <c r="R523" s="47" t="str">
        <f t="shared" ca="1" si="137"/>
        <v>M526</v>
      </c>
      <c r="S523" s="40">
        <f t="shared" ca="1" si="143"/>
        <v>0</v>
      </c>
      <c r="T523" s="46">
        <f t="shared" ca="1" si="144"/>
        <v>88</v>
      </c>
      <c r="X523" s="74">
        <f t="shared" ca="1" si="145"/>
        <v>-0.44763735824732015</v>
      </c>
      <c r="Y523" s="75">
        <f t="shared" ca="1" si="146"/>
        <v>-0.44763735824732015</v>
      </c>
      <c r="Z523" s="74">
        <f t="shared" ca="1" si="147"/>
        <v>0.63913641956227873</v>
      </c>
      <c r="AA523" s="76">
        <f t="shared" ca="1" si="148"/>
        <v>-447.63735824732015</v>
      </c>
      <c r="AB523" s="76">
        <f t="shared" ca="1" si="149"/>
        <v>639.13641956227877</v>
      </c>
    </row>
    <row r="524" spans="1:28" x14ac:dyDescent="0.25">
      <c r="A524" s="2">
        <f t="shared" si="150"/>
        <v>30</v>
      </c>
      <c r="B524" s="16">
        <f ca="1">VLOOKUP(A524,PERIODS!$O$4:$P$33,2,FALSE)</f>
        <v>0.04</v>
      </c>
      <c r="C524" s="15"/>
      <c r="D524" s="18">
        <v>510</v>
      </c>
      <c r="E524" s="34">
        <f t="shared" ca="1" si="152"/>
        <v>15977.560857383814</v>
      </c>
      <c r="F524" s="34">
        <f t="shared" ca="1" si="134"/>
        <v>4000</v>
      </c>
      <c r="G524" s="69">
        <f t="shared" ca="1" si="138"/>
        <v>0</v>
      </c>
      <c r="H524" s="34">
        <f t="shared" ca="1" si="139"/>
        <v>-369.20070689044383</v>
      </c>
      <c r="I524" s="34">
        <f t="shared" ca="1" si="140"/>
        <v>3630.7992931095559</v>
      </c>
      <c r="J524" s="18">
        <f ca="1">SUM(INDIRECT(ADDRESS(ROW(F524),COLUMN(F524),4)):INDIRECT(ADDRESS(ROW(F524)+N$5-1,COLUMN(F524),4)))</f>
        <v>20500</v>
      </c>
      <c r="K524" s="18">
        <f t="shared" ca="1" si="141"/>
        <v>16350</v>
      </c>
      <c r="L524" s="18">
        <f t="shared" ca="1" si="151"/>
        <v>0</v>
      </c>
      <c r="M524" s="18">
        <f t="shared" ca="1" si="135"/>
        <v>0</v>
      </c>
      <c r="N524" s="34">
        <f t="shared" ca="1" si="142"/>
        <v>12346.761564274258</v>
      </c>
      <c r="P524" s="18">
        <f t="shared" ca="1" si="136"/>
        <v>369.20070689044383</v>
      </c>
      <c r="Q524" s="47">
        <f ca="1">SUM(L$15:L524)-SUM(M$15:M524)</f>
        <v>16350</v>
      </c>
      <c r="R524" s="47" t="str">
        <f t="shared" ca="1" si="137"/>
        <v>M527</v>
      </c>
      <c r="S524" s="40">
        <f t="shared" ca="1" si="143"/>
        <v>0</v>
      </c>
      <c r="T524" s="46">
        <f t="shared" ca="1" si="144"/>
        <v>70</v>
      </c>
      <c r="X524" s="74">
        <f t="shared" ca="1" si="145"/>
        <v>-0.36920070689044382</v>
      </c>
      <c r="Y524" s="75">
        <f t="shared" ca="1" si="146"/>
        <v>-0.36920070689044382</v>
      </c>
      <c r="Z524" s="74">
        <f t="shared" ca="1" si="147"/>
        <v>0.6912866505317049</v>
      </c>
      <c r="AA524" s="76">
        <f t="shared" ca="1" si="148"/>
        <v>-369.20070689044383</v>
      </c>
      <c r="AB524" s="76">
        <f t="shared" ca="1" si="149"/>
        <v>691.28665053170494</v>
      </c>
    </row>
    <row r="525" spans="1:28" x14ac:dyDescent="0.25">
      <c r="A525" s="2">
        <f t="shared" si="150"/>
        <v>1</v>
      </c>
      <c r="B525" s="16">
        <f ca="1">VLOOKUP(A525,PERIODS!$O$4:$P$33,2,FALSE)</f>
        <v>2.4E-2</v>
      </c>
      <c r="C525" s="15"/>
      <c r="D525" s="18">
        <v>511</v>
      </c>
      <c r="E525" s="34">
        <f t="shared" ca="1" si="152"/>
        <v>12346.761564274258</v>
      </c>
      <c r="F525" s="34">
        <f t="shared" ca="1" si="134"/>
        <v>2400</v>
      </c>
      <c r="G525" s="69">
        <f t="shared" ca="1" si="138"/>
        <v>0</v>
      </c>
      <c r="H525" s="34">
        <f t="shared" ca="1" si="139"/>
        <v>569.47473142557249</v>
      </c>
      <c r="I525" s="34">
        <f t="shared" ca="1" si="140"/>
        <v>2969.4747314255724</v>
      </c>
      <c r="J525" s="18">
        <f ca="1">SUM(INDIRECT(ADDRESS(ROW(F525),COLUMN(F525),4)):INDIRECT(ADDRESS(ROW(F525)+N$5-1,COLUMN(F525),4)))</f>
        <v>19800</v>
      </c>
      <c r="K525" s="18">
        <f t="shared" ca="1" si="141"/>
        <v>0</v>
      </c>
      <c r="L525" s="18">
        <f t="shared" ca="1" si="151"/>
        <v>0</v>
      </c>
      <c r="M525" s="18">
        <f t="shared" ca="1" si="135"/>
        <v>16350</v>
      </c>
      <c r="N525" s="34">
        <f t="shared" ca="1" si="142"/>
        <v>25727.286832848687</v>
      </c>
      <c r="P525" s="18">
        <f t="shared" ca="1" si="136"/>
        <v>569.47473142557249</v>
      </c>
      <c r="Q525" s="47">
        <f ca="1">SUM(L$15:L525)-SUM(M$15:M525)</f>
        <v>0</v>
      </c>
      <c r="R525" s="47" t="str">
        <f t="shared" ca="1" si="137"/>
        <v>M528</v>
      </c>
      <c r="S525" s="40">
        <f t="shared" ca="1" si="143"/>
        <v>0</v>
      </c>
      <c r="T525" s="46">
        <f t="shared" ca="1" si="144"/>
        <v>54</v>
      </c>
      <c r="X525" s="74">
        <f t="shared" ca="1" si="145"/>
        <v>0.56947473142557248</v>
      </c>
      <c r="Y525" s="75">
        <f t="shared" ca="1" si="146"/>
        <v>0.56947473142557248</v>
      </c>
      <c r="Z525" s="74">
        <f t="shared" ca="1" si="147"/>
        <v>1.7673384802164112</v>
      </c>
      <c r="AA525" s="76">
        <f t="shared" ca="1" si="148"/>
        <v>569.47473142557249</v>
      </c>
      <c r="AB525" s="76">
        <f t="shared" ca="1" si="149"/>
        <v>1767.3384802164112</v>
      </c>
    </row>
    <row r="526" spans="1:28" x14ac:dyDescent="0.25">
      <c r="A526" s="2">
        <f t="shared" si="150"/>
        <v>2</v>
      </c>
      <c r="B526" s="16">
        <f ca="1">VLOOKUP(A526,PERIODS!$O$4:$P$33,2,FALSE)</f>
        <v>2.5000000000000001E-2</v>
      </c>
      <c r="C526" s="15"/>
      <c r="D526" s="18">
        <v>512</v>
      </c>
      <c r="E526" s="34">
        <f t="shared" ca="1" si="152"/>
        <v>25727.286832848687</v>
      </c>
      <c r="F526" s="34">
        <f t="shared" ca="1" si="134"/>
        <v>2500</v>
      </c>
      <c r="G526" s="69">
        <f t="shared" ca="1" si="138"/>
        <v>0</v>
      </c>
      <c r="H526" s="34">
        <f t="shared" ca="1" si="139"/>
        <v>104.38862910834369</v>
      </c>
      <c r="I526" s="34">
        <f t="shared" ca="1" si="140"/>
        <v>2604.3886291083436</v>
      </c>
      <c r="J526" s="18">
        <f ca="1">SUM(INDIRECT(ADDRESS(ROW(F526),COLUMN(F526),4)):INDIRECT(ADDRESS(ROW(F526)+N$5-1,COLUMN(F526),4)))</f>
        <v>20700</v>
      </c>
      <c r="K526" s="18">
        <f t="shared" ca="1" si="141"/>
        <v>0</v>
      </c>
      <c r="L526" s="18">
        <f t="shared" ca="1" si="151"/>
        <v>0</v>
      </c>
      <c r="M526" s="18">
        <f t="shared" ca="1" si="135"/>
        <v>0</v>
      </c>
      <c r="N526" s="34">
        <f t="shared" ca="1" si="142"/>
        <v>23122.898203740344</v>
      </c>
      <c r="P526" s="18">
        <f t="shared" ca="1" si="136"/>
        <v>104.38862910834369</v>
      </c>
      <c r="Q526" s="47">
        <f ca="1">SUM(L$15:L526)-SUM(M$15:M526)</f>
        <v>0</v>
      </c>
      <c r="R526" s="47" t="str">
        <f t="shared" ca="1" si="137"/>
        <v>M529</v>
      </c>
      <c r="S526" s="40">
        <f t="shared" ca="1" si="143"/>
        <v>0</v>
      </c>
      <c r="T526" s="46">
        <f t="shared" ca="1" si="144"/>
        <v>37</v>
      </c>
      <c r="X526" s="74">
        <f t="shared" ca="1" si="145"/>
        <v>0.10438862910834369</v>
      </c>
      <c r="Y526" s="75">
        <f t="shared" ca="1" si="146"/>
        <v>0.10438862910834369</v>
      </c>
      <c r="Z526" s="74">
        <f t="shared" ca="1" si="147"/>
        <v>1.1100317617547619</v>
      </c>
      <c r="AA526" s="76">
        <f t="shared" ca="1" si="148"/>
        <v>104.38862910834369</v>
      </c>
      <c r="AB526" s="76">
        <f t="shared" ca="1" si="149"/>
        <v>1110.0317617547619</v>
      </c>
    </row>
    <row r="527" spans="1:28" x14ac:dyDescent="0.25">
      <c r="A527" s="2">
        <f t="shared" si="150"/>
        <v>3</v>
      </c>
      <c r="B527" s="16">
        <f ca="1">VLOOKUP(A527,PERIODS!$O$4:$P$33,2,FALSE)</f>
        <v>2.5000000000000001E-2</v>
      </c>
      <c r="C527" s="15"/>
      <c r="D527" s="18">
        <v>513</v>
      </c>
      <c r="E527" s="34">
        <f t="shared" ca="1" si="152"/>
        <v>23122.898203740344</v>
      </c>
      <c r="F527" s="34">
        <f t="shared" ref="F527:F590" ca="1" si="153">F$2*B527</f>
        <v>2500</v>
      </c>
      <c r="G527" s="69">
        <f t="shared" ca="1" si="138"/>
        <v>0</v>
      </c>
      <c r="H527" s="34">
        <f t="shared" ca="1" si="139"/>
        <v>-196.74989611128936</v>
      </c>
      <c r="I527" s="34">
        <f t="shared" ca="1" si="140"/>
        <v>2303.2501038887108</v>
      </c>
      <c r="J527" s="18">
        <f ca="1">SUM(INDIRECT(ADDRESS(ROW(F527),COLUMN(F527),4)):INDIRECT(ADDRESS(ROW(F527)+N$5-1,COLUMN(F527),4)))</f>
        <v>21500</v>
      </c>
      <c r="K527" s="18">
        <f t="shared" ca="1" si="141"/>
        <v>0</v>
      </c>
      <c r="L527" s="18">
        <f t="shared" ca="1" si="151"/>
        <v>0</v>
      </c>
      <c r="M527" s="18">
        <f t="shared" ref="M527:M590" ca="1" si="154">SUMIF($R$15:$R$8014,ADDRESS(ROW(M527),COLUMN(M527),4),$L$15:$L$8014)</f>
        <v>0</v>
      </c>
      <c r="N527" s="34">
        <f t="shared" ca="1" si="142"/>
        <v>20819.648099851634</v>
      </c>
      <c r="P527" s="18">
        <f t="shared" ref="P527:P590" ca="1" si="155">ABS(H527)</f>
        <v>196.74989611128936</v>
      </c>
      <c r="Q527" s="47">
        <f ca="1">SUM(L$15:L527)-SUM(M$15:M527)</f>
        <v>0</v>
      </c>
      <c r="R527" s="47" t="str">
        <f t="shared" ref="R527:R590" ca="1" si="156">ADDRESS(ROW(M527)+$N$3+RANDBETWEEN(-$N$4,$N$4),COLUMN(M527),4)</f>
        <v>M530</v>
      </c>
      <c r="S527" s="40">
        <f t="shared" ca="1" si="143"/>
        <v>0</v>
      </c>
      <c r="T527" s="46">
        <f t="shared" ca="1" si="144"/>
        <v>5</v>
      </c>
      <c r="X527" s="74">
        <f t="shared" ca="1" si="145"/>
        <v>-0.19674989611128935</v>
      </c>
      <c r="Y527" s="75">
        <f t="shared" ca="1" si="146"/>
        <v>-0.19674989611128935</v>
      </c>
      <c r="Z527" s="74">
        <f t="shared" ca="1" si="147"/>
        <v>0.82139604196910332</v>
      </c>
      <c r="AA527" s="76">
        <f t="shared" ca="1" si="148"/>
        <v>-196.74989611128936</v>
      </c>
      <c r="AB527" s="76">
        <f t="shared" ca="1" si="149"/>
        <v>821.39604196910329</v>
      </c>
    </row>
    <row r="528" spans="1:28" x14ac:dyDescent="0.25">
      <c r="A528" s="2">
        <f t="shared" si="150"/>
        <v>4</v>
      </c>
      <c r="B528" s="16">
        <f ca="1">VLOOKUP(A528,PERIODS!$O$4:$P$33,2,FALSE)</f>
        <v>2.5000000000000001E-2</v>
      </c>
      <c r="C528" s="15"/>
      <c r="D528" s="18">
        <v>514</v>
      </c>
      <c r="E528" s="34">
        <f t="shared" ca="1" si="152"/>
        <v>20819.648099851634</v>
      </c>
      <c r="F528" s="34">
        <f t="shared" ca="1" si="153"/>
        <v>2500</v>
      </c>
      <c r="G528" s="69">
        <f t="shared" ref="G528:G591" ca="1" si="157">((2*RAND()*$F$5)-$F$5)*E528</f>
        <v>0</v>
      </c>
      <c r="H528" s="34">
        <f t="shared" ref="H528:H591" ca="1" si="158">IF($S$3="NORM",AA528,IF($S$3="LOGNORM",AB528,0))</f>
        <v>1122.7023773806307</v>
      </c>
      <c r="I528" s="34">
        <f t="shared" ref="I528:I591" ca="1" si="159">IF(F528+H528&lt;0,0,F528+H528)</f>
        <v>3622.7023773806304</v>
      </c>
      <c r="J528" s="18">
        <f ca="1">SUM(INDIRECT(ADDRESS(ROW(F528),COLUMN(F528),4)):INDIRECT(ADDRESS(ROW(F528)+N$5-1,COLUMN(F528),4)))</f>
        <v>22300</v>
      </c>
      <c r="K528" s="18">
        <f t="shared" ref="K528:K591" ca="1" si="160">Q528</f>
        <v>16350</v>
      </c>
      <c r="L528" s="18">
        <f t="shared" ca="1" si="151"/>
        <v>16350</v>
      </c>
      <c r="M528" s="18">
        <f t="shared" ca="1" si="154"/>
        <v>0</v>
      </c>
      <c r="N528" s="34">
        <f t="shared" ref="N528:N591" ca="1" si="161">E528+G528-I528+M528-S528</f>
        <v>17196.945722471006</v>
      </c>
      <c r="P528" s="18">
        <f t="shared" ca="1" si="155"/>
        <v>1122.7023773806307</v>
      </c>
      <c r="Q528" s="47">
        <f ca="1">SUM(L$15:L528)-SUM(M$15:M528)</f>
        <v>16350</v>
      </c>
      <c r="R528" s="47" t="str">
        <f t="shared" ca="1" si="156"/>
        <v>M531</v>
      </c>
      <c r="S528" s="40">
        <f t="shared" ref="S528:S591" ca="1" si="162">IF(T528&gt;N$6*100,M528,0)</f>
        <v>0</v>
      </c>
      <c r="T528" s="46">
        <f t="shared" ref="T528:T591" ca="1" si="163">RANDBETWEEN(0,100)</f>
        <v>95</v>
      </c>
      <c r="X528" s="74">
        <f t="shared" ref="X528:X591" ca="1" si="164">NORMINV(RAND(),0,1)</f>
        <v>1.1227023773806306</v>
      </c>
      <c r="Y528" s="75">
        <f t="shared" ref="Y528:Y591" ca="1" si="165">IF(AND(X528&gt;$F$6,$F$6&gt;0),$F$6,X528)</f>
        <v>1.1227023773806306</v>
      </c>
      <c r="Z528" s="74">
        <f t="shared" ref="Z528:Z591" ca="1" si="166">EXP(Y528)</f>
        <v>3.073147797129872</v>
      </c>
      <c r="AA528" s="76">
        <f t="shared" ref="AA528:AA591" ca="1" si="167">$F$3*Y528</f>
        <v>1122.7023773806307</v>
      </c>
      <c r="AB528" s="76">
        <f t="shared" ref="AB528:AB591" ca="1" si="168">$F$3*Z528</f>
        <v>3073.1477971298718</v>
      </c>
    </row>
    <row r="529" spans="1:28" x14ac:dyDescent="0.25">
      <c r="A529" s="2">
        <f t="shared" ref="A529:A592" si="169">IF(AND(A528=12,OR(A$14="MS",A$14="M0")),1,IF(AND(A528=4,OR(A$14="WS",A$14="W0")),1,IF(AND(A528=30,OR(A$14="DS",A$14="D0")),1,A528+1)))</f>
        <v>5</v>
      </c>
      <c r="B529" s="16">
        <f ca="1">VLOOKUP(A529,PERIODS!$O$4:$P$33,2,FALSE)</f>
        <v>3.3000000000000002E-2</v>
      </c>
      <c r="C529" s="15"/>
      <c r="D529" s="18">
        <v>515</v>
      </c>
      <c r="E529" s="34">
        <f t="shared" ca="1" si="152"/>
        <v>17196.945722471006</v>
      </c>
      <c r="F529" s="34">
        <f t="shared" ca="1" si="153"/>
        <v>3300</v>
      </c>
      <c r="G529" s="69">
        <f t="shared" ca="1" si="157"/>
        <v>0</v>
      </c>
      <c r="H529" s="34">
        <f t="shared" ca="1" si="158"/>
        <v>-1280.3827756026635</v>
      </c>
      <c r="I529" s="34">
        <f t="shared" ca="1" si="159"/>
        <v>2019.6172243973365</v>
      </c>
      <c r="J529" s="18">
        <f ca="1">SUM(INDIRECT(ADDRESS(ROW(F529),COLUMN(F529),4)):INDIRECT(ADDRESS(ROW(F529)+N$5-1,COLUMN(F529),4)))</f>
        <v>23100</v>
      </c>
      <c r="K529" s="18">
        <f t="shared" ca="1" si="160"/>
        <v>16350</v>
      </c>
      <c r="L529" s="18">
        <f t="shared" ref="L529:L592" ca="1" si="170">IF((E529+K528)&lt;J529,N$2,0)</f>
        <v>0</v>
      </c>
      <c r="M529" s="18">
        <f t="shared" ca="1" si="154"/>
        <v>0</v>
      </c>
      <c r="N529" s="34">
        <f t="shared" ca="1" si="161"/>
        <v>15177.32849807367</v>
      </c>
      <c r="P529" s="18">
        <f t="shared" ca="1" si="155"/>
        <v>1280.3827756026635</v>
      </c>
      <c r="Q529" s="47">
        <f ca="1">SUM(L$15:L529)-SUM(M$15:M529)</f>
        <v>16350</v>
      </c>
      <c r="R529" s="47" t="str">
        <f t="shared" ca="1" si="156"/>
        <v>M532</v>
      </c>
      <c r="S529" s="40">
        <f t="shared" ca="1" si="162"/>
        <v>0</v>
      </c>
      <c r="T529" s="46">
        <f t="shared" ca="1" si="163"/>
        <v>39</v>
      </c>
      <c r="X529" s="74">
        <f t="shared" ca="1" si="164"/>
        <v>-1.2803827756026636</v>
      </c>
      <c r="Y529" s="75">
        <f t="shared" ca="1" si="165"/>
        <v>-1.2803827756026636</v>
      </c>
      <c r="Z529" s="74">
        <f t="shared" ca="1" si="166"/>
        <v>0.27793089492396966</v>
      </c>
      <c r="AA529" s="76">
        <f t="shared" ca="1" si="167"/>
        <v>-1280.3827756026635</v>
      </c>
      <c r="AB529" s="76">
        <f t="shared" ca="1" si="168"/>
        <v>277.93089492396967</v>
      </c>
    </row>
    <row r="530" spans="1:28" x14ac:dyDescent="0.25">
      <c r="A530" s="2">
        <f t="shared" si="169"/>
        <v>6</v>
      </c>
      <c r="B530" s="16">
        <f ca="1">VLOOKUP(A530,PERIODS!$O$4:$P$33,2,FALSE)</f>
        <v>3.3000000000000002E-2</v>
      </c>
      <c r="C530" s="15"/>
      <c r="D530" s="18">
        <v>516</v>
      </c>
      <c r="E530" s="34">
        <f t="shared" ca="1" si="152"/>
        <v>15177.32849807367</v>
      </c>
      <c r="F530" s="34">
        <f t="shared" ca="1" si="153"/>
        <v>3300</v>
      </c>
      <c r="G530" s="69">
        <f t="shared" ca="1" si="157"/>
        <v>0</v>
      </c>
      <c r="H530" s="34">
        <f t="shared" ca="1" si="158"/>
        <v>-162.72497814319539</v>
      </c>
      <c r="I530" s="34">
        <f t="shared" ca="1" si="159"/>
        <v>3137.2750218568044</v>
      </c>
      <c r="J530" s="18">
        <f ca="1">SUM(INDIRECT(ADDRESS(ROW(F530),COLUMN(F530),4)):INDIRECT(ADDRESS(ROW(F530)+N$5-1,COLUMN(F530),4)))</f>
        <v>23100</v>
      </c>
      <c r="K530" s="18">
        <f t="shared" ca="1" si="160"/>
        <v>16350</v>
      </c>
      <c r="L530" s="18">
        <f t="shared" ca="1" si="170"/>
        <v>0</v>
      </c>
      <c r="M530" s="18">
        <f t="shared" ca="1" si="154"/>
        <v>0</v>
      </c>
      <c r="N530" s="34">
        <f t="shared" ca="1" si="161"/>
        <v>12040.053476216865</v>
      </c>
      <c r="P530" s="18">
        <f t="shared" ca="1" si="155"/>
        <v>162.72497814319539</v>
      </c>
      <c r="Q530" s="47">
        <f ca="1">SUM(L$15:L530)-SUM(M$15:M530)</f>
        <v>16350</v>
      </c>
      <c r="R530" s="47" t="str">
        <f t="shared" ca="1" si="156"/>
        <v>M533</v>
      </c>
      <c r="S530" s="40">
        <f t="shared" ca="1" si="162"/>
        <v>0</v>
      </c>
      <c r="T530" s="46">
        <f t="shared" ca="1" si="163"/>
        <v>65</v>
      </c>
      <c r="X530" s="74">
        <f t="shared" ca="1" si="164"/>
        <v>-0.16272497814319539</v>
      </c>
      <c r="Y530" s="75">
        <f t="shared" ca="1" si="165"/>
        <v>-0.16272497814319539</v>
      </c>
      <c r="Z530" s="74">
        <f t="shared" ca="1" si="166"/>
        <v>0.84982487669397222</v>
      </c>
      <c r="AA530" s="76">
        <f t="shared" ca="1" si="167"/>
        <v>-162.72497814319539</v>
      </c>
      <c r="AB530" s="76">
        <f t="shared" ca="1" si="168"/>
        <v>849.82487669397221</v>
      </c>
    </row>
    <row r="531" spans="1:28" x14ac:dyDescent="0.25">
      <c r="A531" s="2">
        <f t="shared" si="169"/>
        <v>7</v>
      </c>
      <c r="B531" s="16">
        <f ca="1">VLOOKUP(A531,PERIODS!$O$4:$P$33,2,FALSE)</f>
        <v>3.3000000000000002E-2</v>
      </c>
      <c r="C531" s="15"/>
      <c r="D531" s="18">
        <v>517</v>
      </c>
      <c r="E531" s="34">
        <f t="shared" ca="1" si="152"/>
        <v>12040.053476216865</v>
      </c>
      <c r="F531" s="34">
        <f t="shared" ca="1" si="153"/>
        <v>3300</v>
      </c>
      <c r="G531" s="69">
        <f t="shared" ca="1" si="157"/>
        <v>0</v>
      </c>
      <c r="H531" s="34">
        <f t="shared" ca="1" si="158"/>
        <v>331.79990186609155</v>
      </c>
      <c r="I531" s="34">
        <f t="shared" ca="1" si="159"/>
        <v>3631.7999018660917</v>
      </c>
      <c r="J531" s="18">
        <f ca="1">SUM(INDIRECT(ADDRESS(ROW(F531),COLUMN(F531),4)):INDIRECT(ADDRESS(ROW(F531)+N$5-1,COLUMN(F531),4)))</f>
        <v>23100</v>
      </c>
      <c r="K531" s="18">
        <f t="shared" ca="1" si="160"/>
        <v>0</v>
      </c>
      <c r="L531" s="18">
        <f t="shared" ca="1" si="170"/>
        <v>0</v>
      </c>
      <c r="M531" s="18">
        <f t="shared" ca="1" si="154"/>
        <v>16350</v>
      </c>
      <c r="N531" s="34">
        <f t="shared" ca="1" si="161"/>
        <v>24758.253574350772</v>
      </c>
      <c r="P531" s="18">
        <f t="shared" ca="1" si="155"/>
        <v>331.79990186609155</v>
      </c>
      <c r="Q531" s="47">
        <f ca="1">SUM(L$15:L531)-SUM(M$15:M531)</f>
        <v>0</v>
      </c>
      <c r="R531" s="47" t="str">
        <f t="shared" ca="1" si="156"/>
        <v>M534</v>
      </c>
      <c r="S531" s="40">
        <f t="shared" ca="1" si="162"/>
        <v>0</v>
      </c>
      <c r="T531" s="46">
        <f t="shared" ca="1" si="163"/>
        <v>43</v>
      </c>
      <c r="X531" s="74">
        <f t="shared" ca="1" si="164"/>
        <v>0.33179990186609154</v>
      </c>
      <c r="Y531" s="75">
        <f t="shared" ca="1" si="165"/>
        <v>0.33179990186609154</v>
      </c>
      <c r="Z531" s="74">
        <f t="shared" ca="1" si="166"/>
        <v>1.3934739890689571</v>
      </c>
      <c r="AA531" s="76">
        <f t="shared" ca="1" si="167"/>
        <v>331.79990186609155</v>
      </c>
      <c r="AB531" s="76">
        <f t="shared" ca="1" si="168"/>
        <v>1393.4739890689571</v>
      </c>
    </row>
    <row r="532" spans="1:28" x14ac:dyDescent="0.25">
      <c r="A532" s="2">
        <f t="shared" si="169"/>
        <v>8</v>
      </c>
      <c r="B532" s="16">
        <f ca="1">VLOOKUP(A532,PERIODS!$O$4:$P$33,2,FALSE)</f>
        <v>3.3000000000000002E-2</v>
      </c>
      <c r="C532" s="15"/>
      <c r="D532" s="18">
        <v>518</v>
      </c>
      <c r="E532" s="34">
        <f t="shared" ca="1" si="152"/>
        <v>24758.253574350772</v>
      </c>
      <c r="F532" s="34">
        <f t="shared" ca="1" si="153"/>
        <v>3300</v>
      </c>
      <c r="G532" s="69">
        <f t="shared" ca="1" si="157"/>
        <v>0</v>
      </c>
      <c r="H532" s="34">
        <f t="shared" ca="1" si="158"/>
        <v>-814.63332606455015</v>
      </c>
      <c r="I532" s="34">
        <f t="shared" ca="1" si="159"/>
        <v>2485.3666739354499</v>
      </c>
      <c r="J532" s="18">
        <f ca="1">SUM(INDIRECT(ADDRESS(ROW(F532),COLUMN(F532),4)):INDIRECT(ADDRESS(ROW(F532)+N$5-1,COLUMN(F532),4)))</f>
        <v>23100</v>
      </c>
      <c r="K532" s="18">
        <f t="shared" ca="1" si="160"/>
        <v>0</v>
      </c>
      <c r="L532" s="18">
        <f t="shared" ca="1" si="170"/>
        <v>0</v>
      </c>
      <c r="M532" s="18">
        <f t="shared" ca="1" si="154"/>
        <v>0</v>
      </c>
      <c r="N532" s="34">
        <f t="shared" ca="1" si="161"/>
        <v>22272.886900415324</v>
      </c>
      <c r="P532" s="18">
        <f t="shared" ca="1" si="155"/>
        <v>814.63332606455015</v>
      </c>
      <c r="Q532" s="47">
        <f ca="1">SUM(L$15:L532)-SUM(M$15:M532)</f>
        <v>0</v>
      </c>
      <c r="R532" s="47" t="str">
        <f t="shared" ca="1" si="156"/>
        <v>M535</v>
      </c>
      <c r="S532" s="40">
        <f t="shared" ca="1" si="162"/>
        <v>0</v>
      </c>
      <c r="T532" s="46">
        <f t="shared" ca="1" si="163"/>
        <v>67</v>
      </c>
      <c r="X532" s="74">
        <f t="shared" ca="1" si="164"/>
        <v>-0.81463332606455019</v>
      </c>
      <c r="Y532" s="75">
        <f t="shared" ca="1" si="165"/>
        <v>-0.81463332606455019</v>
      </c>
      <c r="Z532" s="74">
        <f t="shared" ca="1" si="166"/>
        <v>0.4428016614255158</v>
      </c>
      <c r="AA532" s="76">
        <f t="shared" ca="1" si="167"/>
        <v>-814.63332606455015</v>
      </c>
      <c r="AB532" s="76">
        <f t="shared" ca="1" si="168"/>
        <v>442.80166142551582</v>
      </c>
    </row>
    <row r="533" spans="1:28" x14ac:dyDescent="0.25">
      <c r="A533" s="2">
        <f t="shared" si="169"/>
        <v>9</v>
      </c>
      <c r="B533" s="16">
        <f ca="1">VLOOKUP(A533,PERIODS!$O$4:$P$33,2,FALSE)</f>
        <v>3.3000000000000002E-2</v>
      </c>
      <c r="C533" s="15"/>
      <c r="D533" s="18">
        <v>519</v>
      </c>
      <c r="E533" s="34">
        <f t="shared" ca="1" si="152"/>
        <v>22272.886900415324</v>
      </c>
      <c r="F533" s="34">
        <f t="shared" ca="1" si="153"/>
        <v>3300</v>
      </c>
      <c r="G533" s="69">
        <f t="shared" ca="1" si="157"/>
        <v>0</v>
      </c>
      <c r="H533" s="34">
        <f t="shared" ca="1" si="158"/>
        <v>-55.128274480045334</v>
      </c>
      <c r="I533" s="34">
        <f t="shared" ca="1" si="159"/>
        <v>3244.8717255199545</v>
      </c>
      <c r="J533" s="18">
        <f ca="1">SUM(INDIRECT(ADDRESS(ROW(F533),COLUMN(F533),4)):INDIRECT(ADDRESS(ROW(F533)+N$5-1,COLUMN(F533),4)))</f>
        <v>23100</v>
      </c>
      <c r="K533" s="18">
        <f t="shared" ca="1" si="160"/>
        <v>16350</v>
      </c>
      <c r="L533" s="18">
        <f t="shared" ca="1" si="170"/>
        <v>16350</v>
      </c>
      <c r="M533" s="18">
        <f t="shared" ca="1" si="154"/>
        <v>0</v>
      </c>
      <c r="N533" s="34">
        <f t="shared" ca="1" si="161"/>
        <v>19028.015174895369</v>
      </c>
      <c r="P533" s="18">
        <f t="shared" ca="1" si="155"/>
        <v>55.128274480045334</v>
      </c>
      <c r="Q533" s="47">
        <f ca="1">SUM(L$15:L533)-SUM(M$15:M533)</f>
        <v>16350</v>
      </c>
      <c r="R533" s="47" t="str">
        <f t="shared" ca="1" si="156"/>
        <v>M536</v>
      </c>
      <c r="S533" s="40">
        <f t="shared" ca="1" si="162"/>
        <v>0</v>
      </c>
      <c r="T533" s="46">
        <f t="shared" ca="1" si="163"/>
        <v>37</v>
      </c>
      <c r="X533" s="74">
        <f t="shared" ca="1" si="164"/>
        <v>-5.5128274480045335E-2</v>
      </c>
      <c r="Y533" s="75">
        <f t="shared" ca="1" si="165"/>
        <v>-5.5128274480045335E-2</v>
      </c>
      <c r="Z533" s="74">
        <f t="shared" ca="1" si="166"/>
        <v>0.94636374584982186</v>
      </c>
      <c r="AA533" s="76">
        <f t="shared" ca="1" si="167"/>
        <v>-55.128274480045334</v>
      </c>
      <c r="AB533" s="76">
        <f t="shared" ca="1" si="168"/>
        <v>946.36374584982184</v>
      </c>
    </row>
    <row r="534" spans="1:28" x14ac:dyDescent="0.25">
      <c r="A534" s="2">
        <f t="shared" si="169"/>
        <v>10</v>
      </c>
      <c r="B534" s="16">
        <f ca="1">VLOOKUP(A534,PERIODS!$O$4:$P$33,2,FALSE)</f>
        <v>3.3000000000000002E-2</v>
      </c>
      <c r="C534" s="15"/>
      <c r="D534" s="18">
        <v>520</v>
      </c>
      <c r="E534" s="34">
        <f t="shared" ca="1" si="152"/>
        <v>19028.015174895369</v>
      </c>
      <c r="F534" s="34">
        <f t="shared" ca="1" si="153"/>
        <v>3300</v>
      </c>
      <c r="G534" s="69">
        <f t="shared" ca="1" si="157"/>
        <v>0</v>
      </c>
      <c r="H534" s="34">
        <f t="shared" ca="1" si="158"/>
        <v>1006.1232689536255</v>
      </c>
      <c r="I534" s="34">
        <f t="shared" ca="1" si="159"/>
        <v>4306.1232689536255</v>
      </c>
      <c r="J534" s="18">
        <f ca="1">SUM(INDIRECT(ADDRESS(ROW(F534),COLUMN(F534),4)):INDIRECT(ADDRESS(ROW(F534)+N$5-1,COLUMN(F534),4)))</f>
        <v>23100</v>
      </c>
      <c r="K534" s="18">
        <f t="shared" ca="1" si="160"/>
        <v>16350</v>
      </c>
      <c r="L534" s="18">
        <f t="shared" ca="1" si="170"/>
        <v>0</v>
      </c>
      <c r="M534" s="18">
        <f t="shared" ca="1" si="154"/>
        <v>0</v>
      </c>
      <c r="N534" s="34">
        <f t="shared" ca="1" si="161"/>
        <v>14721.891905941742</v>
      </c>
      <c r="P534" s="18">
        <f t="shared" ca="1" si="155"/>
        <v>1006.1232689536255</v>
      </c>
      <c r="Q534" s="47">
        <f ca="1">SUM(L$15:L534)-SUM(M$15:M534)</f>
        <v>16350</v>
      </c>
      <c r="R534" s="47" t="str">
        <f t="shared" ca="1" si="156"/>
        <v>M537</v>
      </c>
      <c r="S534" s="40">
        <f t="shared" ca="1" si="162"/>
        <v>0</v>
      </c>
      <c r="T534" s="46">
        <f t="shared" ca="1" si="163"/>
        <v>81</v>
      </c>
      <c r="X534" s="74">
        <f t="shared" ca="1" si="164"/>
        <v>1.0061232689536255</v>
      </c>
      <c r="Y534" s="75">
        <f t="shared" ca="1" si="165"/>
        <v>1.0061232689536255</v>
      </c>
      <c r="Z534" s="74">
        <f t="shared" ca="1" si="166"/>
        <v>2.7349776635641376</v>
      </c>
      <c r="AA534" s="76">
        <f t="shared" ca="1" si="167"/>
        <v>1006.1232689536255</v>
      </c>
      <c r="AB534" s="76">
        <f t="shared" ca="1" si="168"/>
        <v>2734.9776635641374</v>
      </c>
    </row>
    <row r="535" spans="1:28" x14ac:dyDescent="0.25">
      <c r="A535" s="2">
        <f t="shared" si="169"/>
        <v>11</v>
      </c>
      <c r="B535" s="16">
        <f ca="1">VLOOKUP(A535,PERIODS!$O$4:$P$33,2,FALSE)</f>
        <v>3.3000000000000002E-2</v>
      </c>
      <c r="C535" s="15"/>
      <c r="D535" s="18">
        <v>521</v>
      </c>
      <c r="E535" s="34">
        <f t="shared" ca="1" si="152"/>
        <v>14721.891905941742</v>
      </c>
      <c r="F535" s="34">
        <f t="shared" ca="1" si="153"/>
        <v>3300</v>
      </c>
      <c r="G535" s="69">
        <f t="shared" ca="1" si="157"/>
        <v>0</v>
      </c>
      <c r="H535" s="34">
        <f t="shared" ca="1" si="158"/>
        <v>1959.9639845400536</v>
      </c>
      <c r="I535" s="34">
        <f t="shared" ca="1" si="159"/>
        <v>5259.9639845400534</v>
      </c>
      <c r="J535" s="18">
        <f ca="1">SUM(INDIRECT(ADDRESS(ROW(F535),COLUMN(F535),4)):INDIRECT(ADDRESS(ROW(F535)+N$5-1,COLUMN(F535),4)))</f>
        <v>23300</v>
      </c>
      <c r="K535" s="18">
        <f t="shared" ca="1" si="160"/>
        <v>16350</v>
      </c>
      <c r="L535" s="18">
        <f t="shared" ca="1" si="170"/>
        <v>0</v>
      </c>
      <c r="M535" s="18">
        <f t="shared" ca="1" si="154"/>
        <v>0</v>
      </c>
      <c r="N535" s="34">
        <f t="shared" ca="1" si="161"/>
        <v>9461.9279214016897</v>
      </c>
      <c r="P535" s="18">
        <f t="shared" ca="1" si="155"/>
        <v>1959.9639845400536</v>
      </c>
      <c r="Q535" s="47">
        <f ca="1">SUM(L$15:L535)-SUM(M$15:M535)</f>
        <v>16350</v>
      </c>
      <c r="R535" s="47" t="str">
        <f t="shared" ca="1" si="156"/>
        <v>M538</v>
      </c>
      <c r="S535" s="40">
        <f t="shared" ca="1" si="162"/>
        <v>0</v>
      </c>
      <c r="T535" s="46">
        <f t="shared" ca="1" si="163"/>
        <v>50</v>
      </c>
      <c r="X535" s="74">
        <f t="shared" ca="1" si="164"/>
        <v>2.2113607722456745</v>
      </c>
      <c r="Y535" s="75">
        <f t="shared" ca="1" si="165"/>
        <v>1.9599639845400536</v>
      </c>
      <c r="Z535" s="74">
        <f t="shared" ca="1" si="166"/>
        <v>7.0990713842313315</v>
      </c>
      <c r="AA535" s="76">
        <f t="shared" ca="1" si="167"/>
        <v>1959.9639845400536</v>
      </c>
      <c r="AB535" s="76">
        <f t="shared" ca="1" si="168"/>
        <v>7099.0713842313316</v>
      </c>
    </row>
    <row r="536" spans="1:28" x14ac:dyDescent="0.25">
      <c r="A536" s="2">
        <f t="shared" si="169"/>
        <v>12</v>
      </c>
      <c r="B536" s="16">
        <f ca="1">VLOOKUP(A536,PERIODS!$O$4:$P$33,2,FALSE)</f>
        <v>3.3000000000000002E-2</v>
      </c>
      <c r="C536" s="15"/>
      <c r="D536" s="18">
        <v>522</v>
      </c>
      <c r="E536" s="34">
        <f t="shared" ca="1" si="152"/>
        <v>9461.9279214016897</v>
      </c>
      <c r="F536" s="34">
        <f t="shared" ca="1" si="153"/>
        <v>3300</v>
      </c>
      <c r="G536" s="69">
        <f t="shared" ca="1" si="157"/>
        <v>0</v>
      </c>
      <c r="H536" s="34">
        <f t="shared" ca="1" si="158"/>
        <v>1327.6880093714242</v>
      </c>
      <c r="I536" s="34">
        <f t="shared" ca="1" si="159"/>
        <v>4627.6880093714244</v>
      </c>
      <c r="J536" s="18">
        <f ca="1">SUM(INDIRECT(ADDRESS(ROW(F536),COLUMN(F536),4)):INDIRECT(ADDRESS(ROW(F536)+N$5-1,COLUMN(F536),4)))</f>
        <v>23500</v>
      </c>
      <c r="K536" s="18">
        <f t="shared" ca="1" si="160"/>
        <v>0</v>
      </c>
      <c r="L536" s="18">
        <f t="shared" ca="1" si="170"/>
        <v>0</v>
      </c>
      <c r="M536" s="18">
        <f t="shared" ca="1" si="154"/>
        <v>16350</v>
      </c>
      <c r="N536" s="34">
        <f t="shared" ca="1" si="161"/>
        <v>21184.239912030265</v>
      </c>
      <c r="P536" s="18">
        <f t="shared" ca="1" si="155"/>
        <v>1327.6880093714242</v>
      </c>
      <c r="Q536" s="47">
        <f ca="1">SUM(L$15:L536)-SUM(M$15:M536)</f>
        <v>0</v>
      </c>
      <c r="R536" s="47" t="str">
        <f t="shared" ca="1" si="156"/>
        <v>M539</v>
      </c>
      <c r="S536" s="40">
        <f t="shared" ca="1" si="162"/>
        <v>0</v>
      </c>
      <c r="T536" s="46">
        <f t="shared" ca="1" si="163"/>
        <v>64</v>
      </c>
      <c r="X536" s="74">
        <f t="shared" ca="1" si="164"/>
        <v>1.3276880093714243</v>
      </c>
      <c r="Y536" s="75">
        <f t="shared" ca="1" si="165"/>
        <v>1.3276880093714243</v>
      </c>
      <c r="Z536" s="74">
        <f t="shared" ca="1" si="166"/>
        <v>3.7723117483139843</v>
      </c>
      <c r="AA536" s="76">
        <f t="shared" ca="1" si="167"/>
        <v>1327.6880093714242</v>
      </c>
      <c r="AB536" s="76">
        <f t="shared" ca="1" si="168"/>
        <v>3772.3117483139845</v>
      </c>
    </row>
    <row r="537" spans="1:28" x14ac:dyDescent="0.25">
      <c r="A537" s="2">
        <f t="shared" si="169"/>
        <v>13</v>
      </c>
      <c r="B537" s="16">
        <f ca="1">VLOOKUP(A537,PERIODS!$O$4:$P$33,2,FALSE)</f>
        <v>3.3000000000000002E-2</v>
      </c>
      <c r="C537" s="15"/>
      <c r="D537" s="18">
        <v>523</v>
      </c>
      <c r="E537" s="34">
        <f t="shared" ca="1" si="152"/>
        <v>21184.239912030265</v>
      </c>
      <c r="F537" s="34">
        <f t="shared" ca="1" si="153"/>
        <v>3300</v>
      </c>
      <c r="G537" s="69">
        <f t="shared" ca="1" si="157"/>
        <v>0</v>
      </c>
      <c r="H537" s="34">
        <f t="shared" ca="1" si="158"/>
        <v>-336.12113949576559</v>
      </c>
      <c r="I537" s="34">
        <f t="shared" ca="1" si="159"/>
        <v>2963.8788605042346</v>
      </c>
      <c r="J537" s="18">
        <f ca="1">SUM(INDIRECT(ADDRESS(ROW(F537),COLUMN(F537),4)):INDIRECT(ADDRESS(ROW(F537)+N$5-1,COLUMN(F537),4)))</f>
        <v>23700</v>
      </c>
      <c r="K537" s="18">
        <f t="shared" ca="1" si="160"/>
        <v>16350</v>
      </c>
      <c r="L537" s="18">
        <f t="shared" ca="1" si="170"/>
        <v>16350</v>
      </c>
      <c r="M537" s="18">
        <f t="shared" ca="1" si="154"/>
        <v>0</v>
      </c>
      <c r="N537" s="34">
        <f t="shared" ca="1" si="161"/>
        <v>18220.36105152603</v>
      </c>
      <c r="P537" s="18">
        <f t="shared" ca="1" si="155"/>
        <v>336.12113949576559</v>
      </c>
      <c r="Q537" s="47">
        <f ca="1">SUM(L$15:L537)-SUM(M$15:M537)</f>
        <v>16350</v>
      </c>
      <c r="R537" s="47" t="str">
        <f t="shared" ca="1" si="156"/>
        <v>M540</v>
      </c>
      <c r="S537" s="40">
        <f t="shared" ca="1" si="162"/>
        <v>0</v>
      </c>
      <c r="T537" s="46">
        <f t="shared" ca="1" si="163"/>
        <v>60</v>
      </c>
      <c r="X537" s="74">
        <f t="shared" ca="1" si="164"/>
        <v>-0.33612113949576561</v>
      </c>
      <c r="Y537" s="75">
        <f t="shared" ca="1" si="165"/>
        <v>-0.33612113949576561</v>
      </c>
      <c r="Z537" s="74">
        <f t="shared" ca="1" si="166"/>
        <v>0.71453654197661209</v>
      </c>
      <c r="AA537" s="76">
        <f t="shared" ca="1" si="167"/>
        <v>-336.12113949576559</v>
      </c>
      <c r="AB537" s="76">
        <f t="shared" ca="1" si="168"/>
        <v>714.53654197661206</v>
      </c>
    </row>
    <row r="538" spans="1:28" x14ac:dyDescent="0.25">
      <c r="A538" s="2">
        <f t="shared" si="169"/>
        <v>14</v>
      </c>
      <c r="B538" s="16">
        <f ca="1">VLOOKUP(A538,PERIODS!$O$4:$P$33,2,FALSE)</f>
        <v>3.3000000000000002E-2</v>
      </c>
      <c r="C538" s="15"/>
      <c r="D538" s="18">
        <v>524</v>
      </c>
      <c r="E538" s="34">
        <f t="shared" ca="1" si="152"/>
        <v>18220.36105152603</v>
      </c>
      <c r="F538" s="34">
        <f t="shared" ca="1" si="153"/>
        <v>3300</v>
      </c>
      <c r="G538" s="69">
        <f t="shared" ca="1" si="157"/>
        <v>0</v>
      </c>
      <c r="H538" s="34">
        <f t="shared" ca="1" si="158"/>
        <v>-1121.0528024663945</v>
      </c>
      <c r="I538" s="34">
        <f t="shared" ca="1" si="159"/>
        <v>2178.9471975336055</v>
      </c>
      <c r="J538" s="18">
        <f ca="1">SUM(INDIRECT(ADDRESS(ROW(F538),COLUMN(F538),4)):INDIRECT(ADDRESS(ROW(F538)+N$5-1,COLUMN(F538),4)))</f>
        <v>23900</v>
      </c>
      <c r="K538" s="18">
        <f t="shared" ca="1" si="160"/>
        <v>16350</v>
      </c>
      <c r="L538" s="18">
        <f t="shared" ca="1" si="170"/>
        <v>0</v>
      </c>
      <c r="M538" s="18">
        <f t="shared" ca="1" si="154"/>
        <v>0</v>
      </c>
      <c r="N538" s="34">
        <f t="shared" ca="1" si="161"/>
        <v>16041.413853992424</v>
      </c>
      <c r="P538" s="18">
        <f t="shared" ca="1" si="155"/>
        <v>1121.0528024663945</v>
      </c>
      <c r="Q538" s="47">
        <f ca="1">SUM(L$15:L538)-SUM(M$15:M538)</f>
        <v>16350</v>
      </c>
      <c r="R538" s="47" t="str">
        <f t="shared" ca="1" si="156"/>
        <v>M541</v>
      </c>
      <c r="S538" s="40">
        <f t="shared" ca="1" si="162"/>
        <v>0</v>
      </c>
      <c r="T538" s="46">
        <f t="shared" ca="1" si="163"/>
        <v>91</v>
      </c>
      <c r="X538" s="74">
        <f t="shared" ca="1" si="164"/>
        <v>-1.1210528024663946</v>
      </c>
      <c r="Y538" s="75">
        <f t="shared" ca="1" si="165"/>
        <v>-1.1210528024663946</v>
      </c>
      <c r="Z538" s="74">
        <f t="shared" ca="1" si="166"/>
        <v>0.32593646721021091</v>
      </c>
      <c r="AA538" s="76">
        <f t="shared" ca="1" si="167"/>
        <v>-1121.0528024663945</v>
      </c>
      <c r="AB538" s="76">
        <f t="shared" ca="1" si="168"/>
        <v>325.93646721021094</v>
      </c>
    </row>
    <row r="539" spans="1:28" x14ac:dyDescent="0.25">
      <c r="A539" s="2">
        <f t="shared" si="169"/>
        <v>15</v>
      </c>
      <c r="B539" s="16">
        <f ca="1">VLOOKUP(A539,PERIODS!$O$4:$P$33,2,FALSE)</f>
        <v>3.3000000000000002E-2</v>
      </c>
      <c r="C539" s="15"/>
      <c r="D539" s="18">
        <v>525</v>
      </c>
      <c r="E539" s="34">
        <f t="shared" ca="1" si="152"/>
        <v>16041.413853992424</v>
      </c>
      <c r="F539" s="34">
        <f t="shared" ca="1" si="153"/>
        <v>3300</v>
      </c>
      <c r="G539" s="69">
        <f t="shared" ca="1" si="157"/>
        <v>0</v>
      </c>
      <c r="H539" s="34">
        <f t="shared" ca="1" si="158"/>
        <v>395.27926410420815</v>
      </c>
      <c r="I539" s="34">
        <f t="shared" ca="1" si="159"/>
        <v>3695.2792641042083</v>
      </c>
      <c r="J539" s="18">
        <f ca="1">SUM(INDIRECT(ADDRESS(ROW(F539),COLUMN(F539),4)):INDIRECT(ADDRESS(ROW(F539)+N$5-1,COLUMN(F539),4)))</f>
        <v>24100</v>
      </c>
      <c r="K539" s="18">
        <f t="shared" ca="1" si="160"/>
        <v>16350</v>
      </c>
      <c r="L539" s="18">
        <f t="shared" ca="1" si="170"/>
        <v>0</v>
      </c>
      <c r="M539" s="18">
        <f t="shared" ca="1" si="154"/>
        <v>0</v>
      </c>
      <c r="N539" s="34">
        <f t="shared" ca="1" si="161"/>
        <v>12346.134589888215</v>
      </c>
      <c r="P539" s="18">
        <f t="shared" ca="1" si="155"/>
        <v>395.27926410420815</v>
      </c>
      <c r="Q539" s="47">
        <f ca="1">SUM(L$15:L539)-SUM(M$15:M539)</f>
        <v>16350</v>
      </c>
      <c r="R539" s="47" t="str">
        <f t="shared" ca="1" si="156"/>
        <v>M542</v>
      </c>
      <c r="S539" s="40">
        <f t="shared" ca="1" si="162"/>
        <v>0</v>
      </c>
      <c r="T539" s="46">
        <f t="shared" ca="1" si="163"/>
        <v>8</v>
      </c>
      <c r="X539" s="74">
        <f t="shared" ca="1" si="164"/>
        <v>0.39527926410420816</v>
      </c>
      <c r="Y539" s="75">
        <f t="shared" ca="1" si="165"/>
        <v>0.39527926410420816</v>
      </c>
      <c r="Z539" s="74">
        <f t="shared" ca="1" si="166"/>
        <v>1.4847987840300845</v>
      </c>
      <c r="AA539" s="76">
        <f t="shared" ca="1" si="167"/>
        <v>395.27926410420815</v>
      </c>
      <c r="AB539" s="76">
        <f t="shared" ca="1" si="168"/>
        <v>1484.7987840300846</v>
      </c>
    </row>
    <row r="540" spans="1:28" x14ac:dyDescent="0.25">
      <c r="A540" s="2">
        <f t="shared" si="169"/>
        <v>16</v>
      </c>
      <c r="B540" s="16">
        <f ca="1">VLOOKUP(A540,PERIODS!$O$4:$P$33,2,FALSE)</f>
        <v>3.3000000000000002E-2</v>
      </c>
      <c r="C540" s="15"/>
      <c r="D540" s="18">
        <v>526</v>
      </c>
      <c r="E540" s="34">
        <f t="shared" ca="1" si="152"/>
        <v>12346.134589888215</v>
      </c>
      <c r="F540" s="34">
        <f t="shared" ca="1" si="153"/>
        <v>3300</v>
      </c>
      <c r="G540" s="69">
        <f t="shared" ca="1" si="157"/>
        <v>0</v>
      </c>
      <c r="H540" s="34">
        <f t="shared" ca="1" si="158"/>
        <v>97.386869817142781</v>
      </c>
      <c r="I540" s="34">
        <f t="shared" ca="1" si="159"/>
        <v>3397.3868698171427</v>
      </c>
      <c r="J540" s="18">
        <f ca="1">SUM(INDIRECT(ADDRESS(ROW(F540),COLUMN(F540),4)):INDIRECT(ADDRESS(ROW(F540)+N$5-1,COLUMN(F540),4)))</f>
        <v>24300</v>
      </c>
      <c r="K540" s="18">
        <f t="shared" ca="1" si="160"/>
        <v>0</v>
      </c>
      <c r="L540" s="18">
        <f t="shared" ca="1" si="170"/>
        <v>0</v>
      </c>
      <c r="M540" s="18">
        <f t="shared" ca="1" si="154"/>
        <v>16350</v>
      </c>
      <c r="N540" s="34">
        <f t="shared" ca="1" si="161"/>
        <v>25298.747720071071</v>
      </c>
      <c r="P540" s="18">
        <f t="shared" ca="1" si="155"/>
        <v>97.386869817142781</v>
      </c>
      <c r="Q540" s="47">
        <f ca="1">SUM(L$15:L540)-SUM(M$15:M540)</f>
        <v>0</v>
      </c>
      <c r="R540" s="47" t="str">
        <f t="shared" ca="1" si="156"/>
        <v>M543</v>
      </c>
      <c r="S540" s="40">
        <f t="shared" ca="1" si="162"/>
        <v>0</v>
      </c>
      <c r="T540" s="46">
        <f t="shared" ca="1" si="163"/>
        <v>35</v>
      </c>
      <c r="X540" s="74">
        <f t="shared" ca="1" si="164"/>
        <v>9.7386869817142785E-2</v>
      </c>
      <c r="Y540" s="75">
        <f t="shared" ca="1" si="165"/>
        <v>9.7386869817142785E-2</v>
      </c>
      <c r="Z540" s="74">
        <f t="shared" ca="1" si="166"/>
        <v>1.1022867326096646</v>
      </c>
      <c r="AA540" s="76">
        <f t="shared" ca="1" si="167"/>
        <v>97.386869817142781</v>
      </c>
      <c r="AB540" s="76">
        <f t="shared" ca="1" si="168"/>
        <v>1102.2867326096646</v>
      </c>
    </row>
    <row r="541" spans="1:28" x14ac:dyDescent="0.25">
      <c r="A541" s="2">
        <f t="shared" si="169"/>
        <v>17</v>
      </c>
      <c r="B541" s="16">
        <f ca="1">VLOOKUP(A541,PERIODS!$O$4:$P$33,2,FALSE)</f>
        <v>3.5000000000000003E-2</v>
      </c>
      <c r="C541" s="15"/>
      <c r="D541" s="18">
        <v>527</v>
      </c>
      <c r="E541" s="34">
        <f t="shared" ca="1" si="152"/>
        <v>25298.747720071071</v>
      </c>
      <c r="F541" s="34">
        <f t="shared" ca="1" si="153"/>
        <v>3500.0000000000005</v>
      </c>
      <c r="G541" s="69">
        <f t="shared" ca="1" si="157"/>
        <v>0</v>
      </c>
      <c r="H541" s="34">
        <f t="shared" ca="1" si="158"/>
        <v>1914.4673177277048</v>
      </c>
      <c r="I541" s="34">
        <f t="shared" ca="1" si="159"/>
        <v>5414.4673177277054</v>
      </c>
      <c r="J541" s="18">
        <f ca="1">SUM(INDIRECT(ADDRESS(ROW(F541),COLUMN(F541),4)):INDIRECT(ADDRESS(ROW(F541)+N$5-1,COLUMN(F541),4)))</f>
        <v>24500.000000000004</v>
      </c>
      <c r="K541" s="18">
        <f t="shared" ca="1" si="160"/>
        <v>0</v>
      </c>
      <c r="L541" s="18">
        <f t="shared" ca="1" si="170"/>
        <v>0</v>
      </c>
      <c r="M541" s="18">
        <f t="shared" ca="1" si="154"/>
        <v>0</v>
      </c>
      <c r="N541" s="34">
        <f t="shared" ca="1" si="161"/>
        <v>19884.280402343364</v>
      </c>
      <c r="P541" s="18">
        <f t="shared" ca="1" si="155"/>
        <v>1914.4673177277048</v>
      </c>
      <c r="Q541" s="47">
        <f ca="1">SUM(L$15:L541)-SUM(M$15:M541)</f>
        <v>0</v>
      </c>
      <c r="R541" s="47" t="str">
        <f t="shared" ca="1" si="156"/>
        <v>M544</v>
      </c>
      <c r="S541" s="40">
        <f t="shared" ca="1" si="162"/>
        <v>0</v>
      </c>
      <c r="T541" s="46">
        <f t="shared" ca="1" si="163"/>
        <v>20</v>
      </c>
      <c r="X541" s="74">
        <f t="shared" ca="1" si="164"/>
        <v>1.9144673177277047</v>
      </c>
      <c r="Y541" s="75">
        <f t="shared" ca="1" si="165"/>
        <v>1.9144673177277047</v>
      </c>
      <c r="Z541" s="74">
        <f t="shared" ca="1" si="166"/>
        <v>6.7833244777463575</v>
      </c>
      <c r="AA541" s="76">
        <f t="shared" ca="1" si="167"/>
        <v>1914.4673177277048</v>
      </c>
      <c r="AB541" s="76">
        <f t="shared" ca="1" si="168"/>
        <v>6783.3244777463578</v>
      </c>
    </row>
    <row r="542" spans="1:28" x14ac:dyDescent="0.25">
      <c r="A542" s="2">
        <f t="shared" si="169"/>
        <v>18</v>
      </c>
      <c r="B542" s="16">
        <f ca="1">VLOOKUP(A542,PERIODS!$O$4:$P$33,2,FALSE)</f>
        <v>3.5000000000000003E-2</v>
      </c>
      <c r="C542" s="15"/>
      <c r="D542" s="18">
        <v>528</v>
      </c>
      <c r="E542" s="34">
        <f t="shared" ca="1" si="152"/>
        <v>19884.280402343364</v>
      </c>
      <c r="F542" s="34">
        <f t="shared" ca="1" si="153"/>
        <v>3500.0000000000005</v>
      </c>
      <c r="G542" s="69">
        <f t="shared" ca="1" si="157"/>
        <v>0</v>
      </c>
      <c r="H542" s="34">
        <f t="shared" ca="1" si="158"/>
        <v>1431.7856567237961</v>
      </c>
      <c r="I542" s="34">
        <f t="shared" ca="1" si="159"/>
        <v>4931.7856567237968</v>
      </c>
      <c r="J542" s="18">
        <f ca="1">SUM(INDIRECT(ADDRESS(ROW(F542),COLUMN(F542),4)):INDIRECT(ADDRESS(ROW(F542)+N$5-1,COLUMN(F542),4)))</f>
        <v>24500.000000000004</v>
      </c>
      <c r="K542" s="18">
        <f t="shared" ca="1" si="160"/>
        <v>16350</v>
      </c>
      <c r="L542" s="18">
        <f t="shared" ca="1" si="170"/>
        <v>16350</v>
      </c>
      <c r="M542" s="18">
        <f t="shared" ca="1" si="154"/>
        <v>0</v>
      </c>
      <c r="N542" s="34">
        <f t="shared" ca="1" si="161"/>
        <v>14952.494745619566</v>
      </c>
      <c r="P542" s="18">
        <f t="shared" ca="1" si="155"/>
        <v>1431.7856567237961</v>
      </c>
      <c r="Q542" s="47">
        <f ca="1">SUM(L$15:L542)-SUM(M$15:M542)</f>
        <v>16350</v>
      </c>
      <c r="R542" s="47" t="str">
        <f t="shared" ca="1" si="156"/>
        <v>M545</v>
      </c>
      <c r="S542" s="40">
        <f t="shared" ca="1" si="162"/>
        <v>0</v>
      </c>
      <c r="T542" s="46">
        <f t="shared" ca="1" si="163"/>
        <v>87</v>
      </c>
      <c r="X542" s="74">
        <f t="shared" ca="1" si="164"/>
        <v>1.4317856567237961</v>
      </c>
      <c r="Y542" s="75">
        <f t="shared" ca="1" si="165"/>
        <v>1.4317856567237961</v>
      </c>
      <c r="Z542" s="74">
        <f t="shared" ca="1" si="166"/>
        <v>4.1861675802364724</v>
      </c>
      <c r="AA542" s="76">
        <f t="shared" ca="1" si="167"/>
        <v>1431.7856567237961</v>
      </c>
      <c r="AB542" s="76">
        <f t="shared" ca="1" si="168"/>
        <v>4186.1675802364725</v>
      </c>
    </row>
    <row r="543" spans="1:28" x14ac:dyDescent="0.25">
      <c r="A543" s="2">
        <f t="shared" si="169"/>
        <v>19</v>
      </c>
      <c r="B543" s="16">
        <f ca="1">VLOOKUP(A543,PERIODS!$O$4:$P$33,2,FALSE)</f>
        <v>3.5000000000000003E-2</v>
      </c>
      <c r="C543" s="15"/>
      <c r="D543" s="18">
        <v>529</v>
      </c>
      <c r="E543" s="34">
        <f t="shared" ca="1" si="152"/>
        <v>14952.494745619566</v>
      </c>
      <c r="F543" s="34">
        <f t="shared" ca="1" si="153"/>
        <v>3500.0000000000005</v>
      </c>
      <c r="G543" s="69">
        <f t="shared" ca="1" si="157"/>
        <v>0</v>
      </c>
      <c r="H543" s="34">
        <f t="shared" ca="1" si="158"/>
        <v>1697.0115925748478</v>
      </c>
      <c r="I543" s="34">
        <f t="shared" ca="1" si="159"/>
        <v>5197.0115925748487</v>
      </c>
      <c r="J543" s="18">
        <f ca="1">SUM(INDIRECT(ADDRESS(ROW(F543),COLUMN(F543),4)):INDIRECT(ADDRESS(ROW(F543)+N$5-1,COLUMN(F543),4)))</f>
        <v>24500.000000000004</v>
      </c>
      <c r="K543" s="18">
        <f t="shared" ca="1" si="160"/>
        <v>16350</v>
      </c>
      <c r="L543" s="18">
        <f t="shared" ca="1" si="170"/>
        <v>0</v>
      </c>
      <c r="M543" s="18">
        <f t="shared" ca="1" si="154"/>
        <v>0</v>
      </c>
      <c r="N543" s="34">
        <f t="shared" ca="1" si="161"/>
        <v>9755.4831530447173</v>
      </c>
      <c r="P543" s="18">
        <f t="shared" ca="1" si="155"/>
        <v>1697.0115925748478</v>
      </c>
      <c r="Q543" s="47">
        <f ca="1">SUM(L$15:L543)-SUM(M$15:M543)</f>
        <v>16350</v>
      </c>
      <c r="R543" s="47" t="str">
        <f t="shared" ca="1" si="156"/>
        <v>M546</v>
      </c>
      <c r="S543" s="40">
        <f t="shared" ca="1" si="162"/>
        <v>0</v>
      </c>
      <c r="T543" s="46">
        <f t="shared" ca="1" si="163"/>
        <v>61</v>
      </c>
      <c r="X543" s="74">
        <f t="shared" ca="1" si="164"/>
        <v>1.6970115925748477</v>
      </c>
      <c r="Y543" s="75">
        <f t="shared" ca="1" si="165"/>
        <v>1.6970115925748477</v>
      </c>
      <c r="Z543" s="74">
        <f t="shared" ca="1" si="166"/>
        <v>5.457613425126385</v>
      </c>
      <c r="AA543" s="76">
        <f t="shared" ca="1" si="167"/>
        <v>1697.0115925748478</v>
      </c>
      <c r="AB543" s="76">
        <f t="shared" ca="1" si="168"/>
        <v>5457.6134251263848</v>
      </c>
    </row>
    <row r="544" spans="1:28" x14ac:dyDescent="0.25">
      <c r="A544" s="2">
        <f t="shared" si="169"/>
        <v>20</v>
      </c>
      <c r="B544" s="16">
        <f ca="1">VLOOKUP(A544,PERIODS!$O$4:$P$33,2,FALSE)</f>
        <v>3.5000000000000003E-2</v>
      </c>
      <c r="C544" s="15"/>
      <c r="D544" s="18">
        <v>530</v>
      </c>
      <c r="E544" s="34">
        <f t="shared" ca="1" si="152"/>
        <v>9755.4831530447173</v>
      </c>
      <c r="F544" s="34">
        <f t="shared" ca="1" si="153"/>
        <v>3500.0000000000005</v>
      </c>
      <c r="G544" s="69">
        <f t="shared" ca="1" si="157"/>
        <v>0</v>
      </c>
      <c r="H544" s="34">
        <f t="shared" ca="1" si="158"/>
        <v>532.75390751507621</v>
      </c>
      <c r="I544" s="34">
        <f t="shared" ca="1" si="159"/>
        <v>4032.7539075150767</v>
      </c>
      <c r="J544" s="18">
        <f ca="1">SUM(INDIRECT(ADDRESS(ROW(F544),COLUMN(F544),4)):INDIRECT(ADDRESS(ROW(F544)+N$5-1,COLUMN(F544),4)))</f>
        <v>24500.000000000004</v>
      </c>
      <c r="K544" s="18">
        <f t="shared" ca="1" si="160"/>
        <v>16350</v>
      </c>
      <c r="L544" s="18">
        <f t="shared" ca="1" si="170"/>
        <v>0</v>
      </c>
      <c r="M544" s="18">
        <f t="shared" ca="1" si="154"/>
        <v>0</v>
      </c>
      <c r="N544" s="34">
        <f t="shared" ca="1" si="161"/>
        <v>5722.729245529641</v>
      </c>
      <c r="P544" s="18">
        <f t="shared" ca="1" si="155"/>
        <v>532.75390751507621</v>
      </c>
      <c r="Q544" s="47">
        <f ca="1">SUM(L$15:L544)-SUM(M$15:M544)</f>
        <v>16350</v>
      </c>
      <c r="R544" s="47" t="str">
        <f t="shared" ca="1" si="156"/>
        <v>M547</v>
      </c>
      <c r="S544" s="40">
        <f t="shared" ca="1" si="162"/>
        <v>0</v>
      </c>
      <c r="T544" s="46">
        <f t="shared" ca="1" si="163"/>
        <v>36</v>
      </c>
      <c r="X544" s="74">
        <f t="shared" ca="1" si="164"/>
        <v>0.53275390751507623</v>
      </c>
      <c r="Y544" s="75">
        <f t="shared" ca="1" si="165"/>
        <v>0.53275390751507623</v>
      </c>
      <c r="Z544" s="74">
        <f t="shared" ca="1" si="166"/>
        <v>1.703617459345742</v>
      </c>
      <c r="AA544" s="76">
        <f t="shared" ca="1" si="167"/>
        <v>532.75390751507621</v>
      </c>
      <c r="AB544" s="76">
        <f t="shared" ca="1" si="168"/>
        <v>1703.617459345742</v>
      </c>
    </row>
    <row r="545" spans="1:28" x14ac:dyDescent="0.25">
      <c r="A545" s="2">
        <f t="shared" si="169"/>
        <v>21</v>
      </c>
      <c r="B545" s="16">
        <f ca="1">VLOOKUP(A545,PERIODS!$O$4:$P$33,2,FALSE)</f>
        <v>3.5000000000000003E-2</v>
      </c>
      <c r="C545" s="15"/>
      <c r="D545" s="18">
        <v>531</v>
      </c>
      <c r="E545" s="34">
        <f t="shared" ca="1" si="152"/>
        <v>5722.729245529641</v>
      </c>
      <c r="F545" s="34">
        <f t="shared" ca="1" si="153"/>
        <v>3500.0000000000005</v>
      </c>
      <c r="G545" s="69">
        <f t="shared" ca="1" si="157"/>
        <v>0</v>
      </c>
      <c r="H545" s="34">
        <f t="shared" ca="1" si="158"/>
        <v>-151.47954864585691</v>
      </c>
      <c r="I545" s="34">
        <f t="shared" ca="1" si="159"/>
        <v>3348.5204513541435</v>
      </c>
      <c r="J545" s="18">
        <f ca="1">SUM(INDIRECT(ADDRESS(ROW(F545),COLUMN(F545),4)):INDIRECT(ADDRESS(ROW(F545)+N$5-1,COLUMN(F545),4)))</f>
        <v>24500.000000000004</v>
      </c>
      <c r="K545" s="18">
        <f t="shared" ca="1" si="160"/>
        <v>16350</v>
      </c>
      <c r="L545" s="18">
        <f t="shared" ca="1" si="170"/>
        <v>16350</v>
      </c>
      <c r="M545" s="18">
        <f t="shared" ca="1" si="154"/>
        <v>16350</v>
      </c>
      <c r="N545" s="34">
        <f t="shared" ca="1" si="161"/>
        <v>18724.208794175498</v>
      </c>
      <c r="P545" s="18">
        <f t="shared" ca="1" si="155"/>
        <v>151.47954864585691</v>
      </c>
      <c r="Q545" s="47">
        <f ca="1">SUM(L$15:L545)-SUM(M$15:M545)</f>
        <v>16350</v>
      </c>
      <c r="R545" s="47" t="str">
        <f t="shared" ca="1" si="156"/>
        <v>M548</v>
      </c>
      <c r="S545" s="40">
        <f t="shared" ca="1" si="162"/>
        <v>0</v>
      </c>
      <c r="T545" s="46">
        <f t="shared" ca="1" si="163"/>
        <v>12</v>
      </c>
      <c r="X545" s="74">
        <f t="shared" ca="1" si="164"/>
        <v>-0.15147954864585692</v>
      </c>
      <c r="Y545" s="75">
        <f t="shared" ca="1" si="165"/>
        <v>-0.15147954864585692</v>
      </c>
      <c r="Z545" s="74">
        <f t="shared" ca="1" si="166"/>
        <v>0.85943545871212457</v>
      </c>
      <c r="AA545" s="76">
        <f t="shared" ca="1" si="167"/>
        <v>-151.47954864585691</v>
      </c>
      <c r="AB545" s="76">
        <f t="shared" ca="1" si="168"/>
        <v>859.43545871212461</v>
      </c>
    </row>
    <row r="546" spans="1:28" x14ac:dyDescent="0.25">
      <c r="A546" s="2">
        <f t="shared" si="169"/>
        <v>22</v>
      </c>
      <c r="B546" s="16">
        <f ca="1">VLOOKUP(A546,PERIODS!$O$4:$P$33,2,FALSE)</f>
        <v>3.5000000000000003E-2</v>
      </c>
      <c r="C546" s="15"/>
      <c r="D546" s="18">
        <v>532</v>
      </c>
      <c r="E546" s="34">
        <f t="shared" ref="E546:E609" ca="1" si="171">N545</f>
        <v>18724.208794175498</v>
      </c>
      <c r="F546" s="34">
        <f t="shared" ca="1" si="153"/>
        <v>3500.0000000000005</v>
      </c>
      <c r="G546" s="69">
        <f t="shared" ca="1" si="157"/>
        <v>0</v>
      </c>
      <c r="H546" s="34">
        <f t="shared" ca="1" si="158"/>
        <v>517.32075603453814</v>
      </c>
      <c r="I546" s="34">
        <f t="shared" ca="1" si="159"/>
        <v>4017.3207560345386</v>
      </c>
      <c r="J546" s="18">
        <f ca="1">SUM(INDIRECT(ADDRESS(ROW(F546),COLUMN(F546),4)):INDIRECT(ADDRESS(ROW(F546)+N$5-1,COLUMN(F546),4)))</f>
        <v>25000.000000000004</v>
      </c>
      <c r="K546" s="18">
        <f t="shared" ca="1" si="160"/>
        <v>16350</v>
      </c>
      <c r="L546" s="18">
        <f t="shared" ca="1" si="170"/>
        <v>0</v>
      </c>
      <c r="M546" s="18">
        <f t="shared" ca="1" si="154"/>
        <v>0</v>
      </c>
      <c r="N546" s="34">
        <f t="shared" ca="1" si="161"/>
        <v>14706.88803814096</v>
      </c>
      <c r="P546" s="18">
        <f t="shared" ca="1" si="155"/>
        <v>517.32075603453814</v>
      </c>
      <c r="Q546" s="47">
        <f ca="1">SUM(L$15:L546)-SUM(M$15:M546)</f>
        <v>16350</v>
      </c>
      <c r="R546" s="47" t="str">
        <f t="shared" ca="1" si="156"/>
        <v>M549</v>
      </c>
      <c r="S546" s="40">
        <f t="shared" ca="1" si="162"/>
        <v>0</v>
      </c>
      <c r="T546" s="46">
        <f t="shared" ca="1" si="163"/>
        <v>26</v>
      </c>
      <c r="X546" s="74">
        <f t="shared" ca="1" si="164"/>
        <v>0.51732075603453809</v>
      </c>
      <c r="Y546" s="75">
        <f t="shared" ca="1" si="165"/>
        <v>0.51732075603453809</v>
      </c>
      <c r="Z546" s="74">
        <f t="shared" ca="1" si="166"/>
        <v>1.6775271189707857</v>
      </c>
      <c r="AA546" s="76">
        <f t="shared" ca="1" si="167"/>
        <v>517.32075603453814</v>
      </c>
      <c r="AB546" s="76">
        <f t="shared" ca="1" si="168"/>
        <v>1677.5271189707858</v>
      </c>
    </row>
    <row r="547" spans="1:28" x14ac:dyDescent="0.25">
      <c r="A547" s="2">
        <f t="shared" si="169"/>
        <v>23</v>
      </c>
      <c r="B547" s="16">
        <f ca="1">VLOOKUP(A547,PERIODS!$O$4:$P$33,2,FALSE)</f>
        <v>3.5000000000000003E-2</v>
      </c>
      <c r="C547" s="15"/>
      <c r="D547" s="18">
        <v>533</v>
      </c>
      <c r="E547" s="34">
        <f t="shared" ca="1" si="171"/>
        <v>14706.88803814096</v>
      </c>
      <c r="F547" s="34">
        <f t="shared" ca="1" si="153"/>
        <v>3500.0000000000005</v>
      </c>
      <c r="G547" s="69">
        <f t="shared" ca="1" si="157"/>
        <v>0</v>
      </c>
      <c r="H547" s="34">
        <f t="shared" ca="1" si="158"/>
        <v>717.82369382331672</v>
      </c>
      <c r="I547" s="34">
        <f t="shared" ca="1" si="159"/>
        <v>4217.8236938233167</v>
      </c>
      <c r="J547" s="18">
        <f ca="1">SUM(INDIRECT(ADDRESS(ROW(F547),COLUMN(F547),4)):INDIRECT(ADDRESS(ROW(F547)+N$5-1,COLUMN(F547),4)))</f>
        <v>25500.000000000004</v>
      </c>
      <c r="K547" s="18">
        <f t="shared" ca="1" si="160"/>
        <v>16350</v>
      </c>
      <c r="L547" s="18">
        <f t="shared" ca="1" si="170"/>
        <v>0</v>
      </c>
      <c r="M547" s="18">
        <f t="shared" ca="1" si="154"/>
        <v>0</v>
      </c>
      <c r="N547" s="34">
        <f t="shared" ca="1" si="161"/>
        <v>10489.064344317643</v>
      </c>
      <c r="P547" s="18">
        <f t="shared" ca="1" si="155"/>
        <v>717.82369382331672</v>
      </c>
      <c r="Q547" s="47">
        <f ca="1">SUM(L$15:L547)-SUM(M$15:M547)</f>
        <v>16350</v>
      </c>
      <c r="R547" s="47" t="str">
        <f t="shared" ca="1" si="156"/>
        <v>M550</v>
      </c>
      <c r="S547" s="40">
        <f t="shared" ca="1" si="162"/>
        <v>0</v>
      </c>
      <c r="T547" s="46">
        <f t="shared" ca="1" si="163"/>
        <v>39</v>
      </c>
      <c r="X547" s="74">
        <f t="shared" ca="1" si="164"/>
        <v>0.71782369382331668</v>
      </c>
      <c r="Y547" s="75">
        <f t="shared" ca="1" si="165"/>
        <v>0.71782369382331668</v>
      </c>
      <c r="Z547" s="74">
        <f t="shared" ca="1" si="166"/>
        <v>2.0499669966453165</v>
      </c>
      <c r="AA547" s="76">
        <f t="shared" ca="1" si="167"/>
        <v>717.82369382331672</v>
      </c>
      <c r="AB547" s="76">
        <f t="shared" ca="1" si="168"/>
        <v>2049.9669966453166</v>
      </c>
    </row>
    <row r="548" spans="1:28" x14ac:dyDescent="0.25">
      <c r="A548" s="2">
        <f t="shared" si="169"/>
        <v>24</v>
      </c>
      <c r="B548" s="16">
        <f ca="1">VLOOKUP(A548,PERIODS!$O$4:$P$33,2,FALSE)</f>
        <v>3.5000000000000003E-2</v>
      </c>
      <c r="C548" s="15"/>
      <c r="D548" s="18">
        <v>534</v>
      </c>
      <c r="E548" s="34">
        <f t="shared" ca="1" si="171"/>
        <v>10489.064344317643</v>
      </c>
      <c r="F548" s="34">
        <f t="shared" ca="1" si="153"/>
        <v>3500.0000000000005</v>
      </c>
      <c r="G548" s="69">
        <f t="shared" ca="1" si="157"/>
        <v>0</v>
      </c>
      <c r="H548" s="34">
        <f t="shared" ca="1" si="158"/>
        <v>586.84426087888437</v>
      </c>
      <c r="I548" s="34">
        <f t="shared" ca="1" si="159"/>
        <v>4086.8442608788846</v>
      </c>
      <c r="J548" s="18">
        <f ca="1">SUM(INDIRECT(ADDRESS(ROW(F548),COLUMN(F548),4)):INDIRECT(ADDRESS(ROW(F548)+N$5-1,COLUMN(F548),4)))</f>
        <v>26000</v>
      </c>
      <c r="K548" s="18">
        <f t="shared" ca="1" si="160"/>
        <v>0</v>
      </c>
      <c r="L548" s="18">
        <f t="shared" ca="1" si="170"/>
        <v>0</v>
      </c>
      <c r="M548" s="18">
        <f t="shared" ca="1" si="154"/>
        <v>16350</v>
      </c>
      <c r="N548" s="34">
        <f t="shared" ca="1" si="161"/>
        <v>22752.220083438759</v>
      </c>
      <c r="P548" s="18">
        <f t="shared" ca="1" si="155"/>
        <v>586.84426087888437</v>
      </c>
      <c r="Q548" s="47">
        <f ca="1">SUM(L$15:L548)-SUM(M$15:M548)</f>
        <v>0</v>
      </c>
      <c r="R548" s="47" t="str">
        <f t="shared" ca="1" si="156"/>
        <v>M551</v>
      </c>
      <c r="S548" s="40">
        <f t="shared" ca="1" si="162"/>
        <v>0</v>
      </c>
      <c r="T548" s="46">
        <f t="shared" ca="1" si="163"/>
        <v>83</v>
      </c>
      <c r="X548" s="74">
        <f t="shared" ca="1" si="164"/>
        <v>0.58684426087888442</v>
      </c>
      <c r="Y548" s="75">
        <f t="shared" ca="1" si="165"/>
        <v>0.58684426087888442</v>
      </c>
      <c r="Z548" s="74">
        <f t="shared" ca="1" si="166"/>
        <v>1.7983044718199537</v>
      </c>
      <c r="AA548" s="76">
        <f t="shared" ca="1" si="167"/>
        <v>586.84426087888437</v>
      </c>
      <c r="AB548" s="76">
        <f t="shared" ca="1" si="168"/>
        <v>1798.3044718199537</v>
      </c>
    </row>
    <row r="549" spans="1:28" x14ac:dyDescent="0.25">
      <c r="A549" s="2">
        <f t="shared" si="169"/>
        <v>25</v>
      </c>
      <c r="B549" s="16">
        <f ca="1">VLOOKUP(A549,PERIODS!$O$4:$P$33,2,FALSE)</f>
        <v>3.5000000000000003E-2</v>
      </c>
      <c r="C549" s="15"/>
      <c r="D549" s="18">
        <v>535</v>
      </c>
      <c r="E549" s="34">
        <f t="shared" ca="1" si="171"/>
        <v>22752.220083438759</v>
      </c>
      <c r="F549" s="34">
        <f t="shared" ca="1" si="153"/>
        <v>3500.0000000000005</v>
      </c>
      <c r="G549" s="69">
        <f t="shared" ca="1" si="157"/>
        <v>0</v>
      </c>
      <c r="H549" s="34">
        <f t="shared" ca="1" si="158"/>
        <v>306.8611815563242</v>
      </c>
      <c r="I549" s="34">
        <f t="shared" ca="1" si="159"/>
        <v>3806.8611815563245</v>
      </c>
      <c r="J549" s="18">
        <f ca="1">SUM(INDIRECT(ADDRESS(ROW(F549),COLUMN(F549),4)):INDIRECT(ADDRESS(ROW(F549)+N$5-1,COLUMN(F549),4)))</f>
        <v>24900</v>
      </c>
      <c r="K549" s="18">
        <f t="shared" ca="1" si="160"/>
        <v>16350</v>
      </c>
      <c r="L549" s="18">
        <f t="shared" ca="1" si="170"/>
        <v>16350</v>
      </c>
      <c r="M549" s="18">
        <f t="shared" ca="1" si="154"/>
        <v>0</v>
      </c>
      <c r="N549" s="34">
        <f t="shared" ca="1" si="161"/>
        <v>18945.358901882435</v>
      </c>
      <c r="P549" s="18">
        <f t="shared" ca="1" si="155"/>
        <v>306.8611815563242</v>
      </c>
      <c r="Q549" s="47">
        <f ca="1">SUM(L$15:L549)-SUM(M$15:M549)</f>
        <v>16350</v>
      </c>
      <c r="R549" s="47" t="str">
        <f t="shared" ca="1" si="156"/>
        <v>M552</v>
      </c>
      <c r="S549" s="40">
        <f t="shared" ca="1" si="162"/>
        <v>0</v>
      </c>
      <c r="T549" s="46">
        <f t="shared" ca="1" si="163"/>
        <v>35</v>
      </c>
      <c r="X549" s="74">
        <f t="shared" ca="1" si="164"/>
        <v>0.30686118155632419</v>
      </c>
      <c r="Y549" s="75">
        <f t="shared" ca="1" si="165"/>
        <v>0.30686118155632419</v>
      </c>
      <c r="Z549" s="74">
        <f t="shared" ca="1" si="166"/>
        <v>1.3591522795713931</v>
      </c>
      <c r="AA549" s="76">
        <f t="shared" ca="1" si="167"/>
        <v>306.8611815563242</v>
      </c>
      <c r="AB549" s="76">
        <f t="shared" ca="1" si="168"/>
        <v>1359.1522795713931</v>
      </c>
    </row>
    <row r="550" spans="1:28" x14ac:dyDescent="0.25">
      <c r="A550" s="2">
        <f t="shared" si="169"/>
        <v>26</v>
      </c>
      <c r="B550" s="16">
        <f ca="1">VLOOKUP(A550,PERIODS!$O$4:$P$33,2,FALSE)</f>
        <v>3.5000000000000003E-2</v>
      </c>
      <c r="C550" s="15"/>
      <c r="D550" s="18">
        <v>536</v>
      </c>
      <c r="E550" s="34">
        <f t="shared" ca="1" si="171"/>
        <v>18945.358901882435</v>
      </c>
      <c r="F550" s="34">
        <f t="shared" ca="1" si="153"/>
        <v>3500.0000000000005</v>
      </c>
      <c r="G550" s="69">
        <f t="shared" ca="1" si="157"/>
        <v>0</v>
      </c>
      <c r="H550" s="34">
        <f t="shared" ca="1" si="158"/>
        <v>-32.668760662733256</v>
      </c>
      <c r="I550" s="34">
        <f t="shared" ca="1" si="159"/>
        <v>3467.3312393372671</v>
      </c>
      <c r="J550" s="18">
        <f ca="1">SUM(INDIRECT(ADDRESS(ROW(F550),COLUMN(F550),4)):INDIRECT(ADDRESS(ROW(F550)+N$5-1,COLUMN(F550),4)))</f>
        <v>23900</v>
      </c>
      <c r="K550" s="18">
        <f t="shared" ca="1" si="160"/>
        <v>16350</v>
      </c>
      <c r="L550" s="18">
        <f t="shared" ca="1" si="170"/>
        <v>0</v>
      </c>
      <c r="M550" s="18">
        <f t="shared" ca="1" si="154"/>
        <v>0</v>
      </c>
      <c r="N550" s="34">
        <f t="shared" ca="1" si="161"/>
        <v>15478.027662545168</v>
      </c>
      <c r="P550" s="18">
        <f t="shared" ca="1" si="155"/>
        <v>32.668760662733256</v>
      </c>
      <c r="Q550" s="47">
        <f ca="1">SUM(L$15:L550)-SUM(M$15:M550)</f>
        <v>16350</v>
      </c>
      <c r="R550" s="47" t="str">
        <f t="shared" ca="1" si="156"/>
        <v>M553</v>
      </c>
      <c r="S550" s="40">
        <f t="shared" ca="1" si="162"/>
        <v>0</v>
      </c>
      <c r="T550" s="46">
        <f t="shared" ca="1" si="163"/>
        <v>55</v>
      </c>
      <c r="X550" s="74">
        <f t="shared" ca="1" si="164"/>
        <v>-3.2668760662733255E-2</v>
      </c>
      <c r="Y550" s="75">
        <f t="shared" ca="1" si="165"/>
        <v>-3.2668760662733255E-2</v>
      </c>
      <c r="Z550" s="74">
        <f t="shared" ca="1" si="166"/>
        <v>0.96785909950507421</v>
      </c>
      <c r="AA550" s="76">
        <f t="shared" ca="1" si="167"/>
        <v>-32.668760662733256</v>
      </c>
      <c r="AB550" s="76">
        <f t="shared" ca="1" si="168"/>
        <v>967.85909950507425</v>
      </c>
    </row>
    <row r="551" spans="1:28" x14ac:dyDescent="0.25">
      <c r="A551" s="2">
        <f t="shared" si="169"/>
        <v>27</v>
      </c>
      <c r="B551" s="16">
        <f ca="1">VLOOKUP(A551,PERIODS!$O$4:$P$33,2,FALSE)</f>
        <v>3.5000000000000003E-2</v>
      </c>
      <c r="C551" s="15"/>
      <c r="D551" s="18">
        <v>537</v>
      </c>
      <c r="E551" s="34">
        <f t="shared" ca="1" si="171"/>
        <v>15478.027662545168</v>
      </c>
      <c r="F551" s="34">
        <f t="shared" ca="1" si="153"/>
        <v>3500.0000000000005</v>
      </c>
      <c r="G551" s="69">
        <f t="shared" ca="1" si="157"/>
        <v>0</v>
      </c>
      <c r="H551" s="34">
        <f t="shared" ca="1" si="158"/>
        <v>-2388.1484119723477</v>
      </c>
      <c r="I551" s="34">
        <f t="shared" ca="1" si="159"/>
        <v>1111.8515880276527</v>
      </c>
      <c r="J551" s="18">
        <f ca="1">SUM(INDIRECT(ADDRESS(ROW(F551),COLUMN(F551),4)):INDIRECT(ADDRESS(ROW(F551)+N$5-1,COLUMN(F551),4)))</f>
        <v>22900</v>
      </c>
      <c r="K551" s="18">
        <f t="shared" ca="1" si="160"/>
        <v>16350</v>
      </c>
      <c r="L551" s="18">
        <f t="shared" ca="1" si="170"/>
        <v>0</v>
      </c>
      <c r="M551" s="18">
        <f t="shared" ca="1" si="154"/>
        <v>0</v>
      </c>
      <c r="N551" s="34">
        <f t="shared" ca="1" si="161"/>
        <v>14366.176074517516</v>
      </c>
      <c r="P551" s="18">
        <f t="shared" ca="1" si="155"/>
        <v>2388.1484119723477</v>
      </c>
      <c r="Q551" s="47">
        <f ca="1">SUM(L$15:L551)-SUM(M$15:M551)</f>
        <v>16350</v>
      </c>
      <c r="R551" s="47" t="str">
        <f t="shared" ca="1" si="156"/>
        <v>M554</v>
      </c>
      <c r="S551" s="40">
        <f t="shared" ca="1" si="162"/>
        <v>0</v>
      </c>
      <c r="T551" s="46">
        <f t="shared" ca="1" si="163"/>
        <v>40</v>
      </c>
      <c r="X551" s="74">
        <f t="shared" ca="1" si="164"/>
        <v>-2.388148411972348</v>
      </c>
      <c r="Y551" s="75">
        <f t="shared" ca="1" si="165"/>
        <v>-2.388148411972348</v>
      </c>
      <c r="Z551" s="74">
        <f t="shared" ca="1" si="166"/>
        <v>9.1799501470744671E-2</v>
      </c>
      <c r="AA551" s="76">
        <f t="shared" ca="1" si="167"/>
        <v>-2388.1484119723477</v>
      </c>
      <c r="AB551" s="76">
        <f t="shared" ca="1" si="168"/>
        <v>91.799501470744673</v>
      </c>
    </row>
    <row r="552" spans="1:28" x14ac:dyDescent="0.25">
      <c r="A552" s="2">
        <f t="shared" si="169"/>
        <v>28</v>
      </c>
      <c r="B552" s="16">
        <f ca="1">VLOOKUP(A552,PERIODS!$O$4:$P$33,2,FALSE)</f>
        <v>0.04</v>
      </c>
      <c r="C552" s="15"/>
      <c r="D552" s="18">
        <v>538</v>
      </c>
      <c r="E552" s="34">
        <f t="shared" ca="1" si="171"/>
        <v>14366.176074517516</v>
      </c>
      <c r="F552" s="34">
        <f t="shared" ca="1" si="153"/>
        <v>4000</v>
      </c>
      <c r="G552" s="69">
        <f t="shared" ca="1" si="157"/>
        <v>0</v>
      </c>
      <c r="H552" s="34">
        <f t="shared" ca="1" si="158"/>
        <v>968.42657599018855</v>
      </c>
      <c r="I552" s="34">
        <f t="shared" ca="1" si="159"/>
        <v>4968.4265759901882</v>
      </c>
      <c r="J552" s="18">
        <f ca="1">SUM(INDIRECT(ADDRESS(ROW(F552),COLUMN(F552),4)):INDIRECT(ADDRESS(ROW(F552)+N$5-1,COLUMN(F552),4)))</f>
        <v>21900</v>
      </c>
      <c r="K552" s="18">
        <f t="shared" ca="1" si="160"/>
        <v>0</v>
      </c>
      <c r="L552" s="18">
        <f t="shared" ca="1" si="170"/>
        <v>0</v>
      </c>
      <c r="M552" s="18">
        <f t="shared" ca="1" si="154"/>
        <v>16350</v>
      </c>
      <c r="N552" s="34">
        <f t="shared" ca="1" si="161"/>
        <v>25747.74949852733</v>
      </c>
      <c r="P552" s="18">
        <f t="shared" ca="1" si="155"/>
        <v>968.42657599018855</v>
      </c>
      <c r="Q552" s="47">
        <f ca="1">SUM(L$15:L552)-SUM(M$15:M552)</f>
        <v>0</v>
      </c>
      <c r="R552" s="47" t="str">
        <f t="shared" ca="1" si="156"/>
        <v>M555</v>
      </c>
      <c r="S552" s="40">
        <f t="shared" ca="1" si="162"/>
        <v>0</v>
      </c>
      <c r="T552" s="46">
        <f t="shared" ca="1" si="163"/>
        <v>27</v>
      </c>
      <c r="X552" s="74">
        <f t="shared" ca="1" si="164"/>
        <v>0.96842657599018855</v>
      </c>
      <c r="Y552" s="75">
        <f t="shared" ca="1" si="165"/>
        <v>0.96842657599018855</v>
      </c>
      <c r="Z552" s="74">
        <f t="shared" ca="1" si="166"/>
        <v>2.6337971178242441</v>
      </c>
      <c r="AA552" s="76">
        <f t="shared" ca="1" si="167"/>
        <v>968.42657599018855</v>
      </c>
      <c r="AB552" s="76">
        <f t="shared" ca="1" si="168"/>
        <v>2633.7971178242442</v>
      </c>
    </row>
    <row r="553" spans="1:28" x14ac:dyDescent="0.25">
      <c r="A553" s="2">
        <f t="shared" si="169"/>
        <v>29</v>
      </c>
      <c r="B553" s="16">
        <f ca="1">VLOOKUP(A553,PERIODS!$O$4:$P$33,2,FALSE)</f>
        <v>0.04</v>
      </c>
      <c r="C553" s="15"/>
      <c r="D553" s="18">
        <v>539</v>
      </c>
      <c r="E553" s="34">
        <f t="shared" ca="1" si="171"/>
        <v>25747.74949852733</v>
      </c>
      <c r="F553" s="34">
        <f t="shared" ca="1" si="153"/>
        <v>4000</v>
      </c>
      <c r="G553" s="69">
        <f t="shared" ca="1" si="157"/>
        <v>0</v>
      </c>
      <c r="H553" s="34">
        <f t="shared" ca="1" si="158"/>
        <v>1147.7838670718202</v>
      </c>
      <c r="I553" s="34">
        <f t="shared" ca="1" si="159"/>
        <v>5147.7838670718202</v>
      </c>
      <c r="J553" s="18">
        <f ca="1">SUM(INDIRECT(ADDRESS(ROW(F553),COLUMN(F553),4)):INDIRECT(ADDRESS(ROW(F553)+N$5-1,COLUMN(F553),4)))</f>
        <v>21200</v>
      </c>
      <c r="K553" s="18">
        <f t="shared" ca="1" si="160"/>
        <v>0</v>
      </c>
      <c r="L553" s="18">
        <f t="shared" ca="1" si="170"/>
        <v>0</v>
      </c>
      <c r="M553" s="18">
        <f t="shared" ca="1" si="154"/>
        <v>0</v>
      </c>
      <c r="N553" s="34">
        <f t="shared" ca="1" si="161"/>
        <v>20599.96563145551</v>
      </c>
      <c r="P553" s="18">
        <f t="shared" ca="1" si="155"/>
        <v>1147.7838670718202</v>
      </c>
      <c r="Q553" s="47">
        <f ca="1">SUM(L$15:L553)-SUM(M$15:M553)</f>
        <v>0</v>
      </c>
      <c r="R553" s="47" t="str">
        <f t="shared" ca="1" si="156"/>
        <v>M556</v>
      </c>
      <c r="S553" s="40">
        <f t="shared" ca="1" si="162"/>
        <v>0</v>
      </c>
      <c r="T553" s="46">
        <f t="shared" ca="1" si="163"/>
        <v>85</v>
      </c>
      <c r="X553" s="74">
        <f t="shared" ca="1" si="164"/>
        <v>1.1477838670718201</v>
      </c>
      <c r="Y553" s="75">
        <f t="shared" ca="1" si="165"/>
        <v>1.1477838670718201</v>
      </c>
      <c r="Z553" s="74">
        <f t="shared" ca="1" si="166"/>
        <v>3.151201683993099</v>
      </c>
      <c r="AA553" s="76">
        <f t="shared" ca="1" si="167"/>
        <v>1147.7838670718202</v>
      </c>
      <c r="AB553" s="76">
        <f t="shared" ca="1" si="168"/>
        <v>3151.2016839930989</v>
      </c>
    </row>
    <row r="554" spans="1:28" x14ac:dyDescent="0.25">
      <c r="A554" s="2">
        <f t="shared" si="169"/>
        <v>30</v>
      </c>
      <c r="B554" s="16">
        <f ca="1">VLOOKUP(A554,PERIODS!$O$4:$P$33,2,FALSE)</f>
        <v>0.04</v>
      </c>
      <c r="C554" s="15"/>
      <c r="D554" s="18">
        <v>540</v>
      </c>
      <c r="E554" s="34">
        <f t="shared" ca="1" si="171"/>
        <v>20599.96563145551</v>
      </c>
      <c r="F554" s="34">
        <f t="shared" ca="1" si="153"/>
        <v>4000</v>
      </c>
      <c r="G554" s="69">
        <f t="shared" ca="1" si="157"/>
        <v>0</v>
      </c>
      <c r="H554" s="34">
        <f t="shared" ca="1" si="158"/>
        <v>-1124.3716810455849</v>
      </c>
      <c r="I554" s="34">
        <f t="shared" ca="1" si="159"/>
        <v>2875.6283189544151</v>
      </c>
      <c r="J554" s="18">
        <f ca="1">SUM(INDIRECT(ADDRESS(ROW(F554),COLUMN(F554),4)):INDIRECT(ADDRESS(ROW(F554)+N$5-1,COLUMN(F554),4)))</f>
        <v>20500</v>
      </c>
      <c r="K554" s="18">
        <f t="shared" ca="1" si="160"/>
        <v>0</v>
      </c>
      <c r="L554" s="18">
        <f t="shared" ca="1" si="170"/>
        <v>0</v>
      </c>
      <c r="M554" s="18">
        <f t="shared" ca="1" si="154"/>
        <v>0</v>
      </c>
      <c r="N554" s="34">
        <f t="shared" ca="1" si="161"/>
        <v>17724.337312501095</v>
      </c>
      <c r="P554" s="18">
        <f t="shared" ca="1" si="155"/>
        <v>1124.3716810455849</v>
      </c>
      <c r="Q554" s="47">
        <f ca="1">SUM(L$15:L554)-SUM(M$15:M554)</f>
        <v>0</v>
      </c>
      <c r="R554" s="47" t="str">
        <f t="shared" ca="1" si="156"/>
        <v>M557</v>
      </c>
      <c r="S554" s="40">
        <f t="shared" ca="1" si="162"/>
        <v>0</v>
      </c>
      <c r="T554" s="46">
        <f t="shared" ca="1" si="163"/>
        <v>48</v>
      </c>
      <c r="X554" s="74">
        <f t="shared" ca="1" si="164"/>
        <v>-1.1243716810455848</v>
      </c>
      <c r="Y554" s="75">
        <f t="shared" ca="1" si="165"/>
        <v>-1.1243716810455848</v>
      </c>
      <c r="Z554" s="74">
        <f t="shared" ca="1" si="166"/>
        <v>0.32485651675452731</v>
      </c>
      <c r="AA554" s="76">
        <f t="shared" ca="1" si="167"/>
        <v>-1124.3716810455849</v>
      </c>
      <c r="AB554" s="76">
        <f t="shared" ca="1" si="168"/>
        <v>324.85651675452732</v>
      </c>
    </row>
    <row r="555" spans="1:28" x14ac:dyDescent="0.25">
      <c r="A555" s="2">
        <f t="shared" si="169"/>
        <v>1</v>
      </c>
      <c r="B555" s="16">
        <f ca="1">VLOOKUP(A555,PERIODS!$O$4:$P$33,2,FALSE)</f>
        <v>2.4E-2</v>
      </c>
      <c r="C555" s="15"/>
      <c r="D555" s="18">
        <v>541</v>
      </c>
      <c r="E555" s="34">
        <f t="shared" ca="1" si="171"/>
        <v>17724.337312501095</v>
      </c>
      <c r="F555" s="34">
        <f t="shared" ca="1" si="153"/>
        <v>2400</v>
      </c>
      <c r="G555" s="69">
        <f t="shared" ca="1" si="157"/>
        <v>0</v>
      </c>
      <c r="H555" s="34">
        <f t="shared" ca="1" si="158"/>
        <v>-1099.3325747612309</v>
      </c>
      <c r="I555" s="34">
        <f t="shared" ca="1" si="159"/>
        <v>1300.6674252387691</v>
      </c>
      <c r="J555" s="18">
        <f ca="1">SUM(INDIRECT(ADDRESS(ROW(F555),COLUMN(F555),4)):INDIRECT(ADDRESS(ROW(F555)+N$5-1,COLUMN(F555),4)))</f>
        <v>19800</v>
      </c>
      <c r="K555" s="18">
        <f t="shared" ca="1" si="160"/>
        <v>16350</v>
      </c>
      <c r="L555" s="18">
        <f t="shared" ca="1" si="170"/>
        <v>16350</v>
      </c>
      <c r="M555" s="18">
        <f t="shared" ca="1" si="154"/>
        <v>0</v>
      </c>
      <c r="N555" s="34">
        <f t="shared" ca="1" si="161"/>
        <v>16423.669887262327</v>
      </c>
      <c r="P555" s="18">
        <f t="shared" ca="1" si="155"/>
        <v>1099.3325747612309</v>
      </c>
      <c r="Q555" s="47">
        <f ca="1">SUM(L$15:L555)-SUM(M$15:M555)</f>
        <v>16350</v>
      </c>
      <c r="R555" s="47" t="str">
        <f t="shared" ca="1" si="156"/>
        <v>M558</v>
      </c>
      <c r="S555" s="40">
        <f t="shared" ca="1" si="162"/>
        <v>0</v>
      </c>
      <c r="T555" s="46">
        <f t="shared" ca="1" si="163"/>
        <v>62</v>
      </c>
      <c r="X555" s="74">
        <f t="shared" ca="1" si="164"/>
        <v>-1.099332574761231</v>
      </c>
      <c r="Y555" s="75">
        <f t="shared" ca="1" si="165"/>
        <v>-1.099332574761231</v>
      </c>
      <c r="Z555" s="74">
        <f t="shared" ca="1" si="166"/>
        <v>0.33309332441687856</v>
      </c>
      <c r="AA555" s="76">
        <f t="shared" ca="1" si="167"/>
        <v>-1099.3325747612309</v>
      </c>
      <c r="AB555" s="76">
        <f t="shared" ca="1" si="168"/>
        <v>333.09332441687854</v>
      </c>
    </row>
    <row r="556" spans="1:28" x14ac:dyDescent="0.25">
      <c r="A556" s="2">
        <f t="shared" si="169"/>
        <v>2</v>
      </c>
      <c r="B556" s="16">
        <f ca="1">VLOOKUP(A556,PERIODS!$O$4:$P$33,2,FALSE)</f>
        <v>2.5000000000000001E-2</v>
      </c>
      <c r="C556" s="15"/>
      <c r="D556" s="18">
        <v>542</v>
      </c>
      <c r="E556" s="34">
        <f t="shared" ca="1" si="171"/>
        <v>16423.669887262327</v>
      </c>
      <c r="F556" s="34">
        <f t="shared" ca="1" si="153"/>
        <v>2500</v>
      </c>
      <c r="G556" s="69">
        <f t="shared" ca="1" si="157"/>
        <v>0</v>
      </c>
      <c r="H556" s="34">
        <f t="shared" ca="1" si="158"/>
        <v>729.31073540702459</v>
      </c>
      <c r="I556" s="34">
        <f t="shared" ca="1" si="159"/>
        <v>3229.3107354070244</v>
      </c>
      <c r="J556" s="18">
        <f ca="1">SUM(INDIRECT(ADDRESS(ROW(F556),COLUMN(F556),4)):INDIRECT(ADDRESS(ROW(F556)+N$5-1,COLUMN(F556),4)))</f>
        <v>20700</v>
      </c>
      <c r="K556" s="18">
        <f t="shared" ca="1" si="160"/>
        <v>16350</v>
      </c>
      <c r="L556" s="18">
        <f t="shared" ca="1" si="170"/>
        <v>0</v>
      </c>
      <c r="M556" s="18">
        <f t="shared" ca="1" si="154"/>
        <v>0</v>
      </c>
      <c r="N556" s="34">
        <f t="shared" ca="1" si="161"/>
        <v>13194.359151855304</v>
      </c>
      <c r="P556" s="18">
        <f t="shared" ca="1" si="155"/>
        <v>729.31073540702459</v>
      </c>
      <c r="Q556" s="47">
        <f ca="1">SUM(L$15:L556)-SUM(M$15:M556)</f>
        <v>16350</v>
      </c>
      <c r="R556" s="47" t="str">
        <f t="shared" ca="1" si="156"/>
        <v>M559</v>
      </c>
      <c r="S556" s="40">
        <f t="shared" ca="1" si="162"/>
        <v>0</v>
      </c>
      <c r="T556" s="46">
        <f t="shared" ca="1" si="163"/>
        <v>36</v>
      </c>
      <c r="X556" s="74">
        <f t="shared" ca="1" si="164"/>
        <v>0.72931073540702462</v>
      </c>
      <c r="Y556" s="75">
        <f t="shared" ca="1" si="165"/>
        <v>0.72931073540702462</v>
      </c>
      <c r="Z556" s="74">
        <f t="shared" ca="1" si="166"/>
        <v>2.0736508208909914</v>
      </c>
      <c r="AA556" s="76">
        <f t="shared" ca="1" si="167"/>
        <v>729.31073540702459</v>
      </c>
      <c r="AB556" s="76">
        <f t="shared" ca="1" si="168"/>
        <v>2073.6508208909913</v>
      </c>
    </row>
    <row r="557" spans="1:28" x14ac:dyDescent="0.25">
      <c r="A557" s="2">
        <f t="shared" si="169"/>
        <v>3</v>
      </c>
      <c r="B557" s="16">
        <f ca="1">VLOOKUP(A557,PERIODS!$O$4:$P$33,2,FALSE)</f>
        <v>2.5000000000000001E-2</v>
      </c>
      <c r="C557" s="15"/>
      <c r="D557" s="18">
        <v>543</v>
      </c>
      <c r="E557" s="34">
        <f t="shared" ca="1" si="171"/>
        <v>13194.359151855304</v>
      </c>
      <c r="F557" s="34">
        <f t="shared" ca="1" si="153"/>
        <v>2500</v>
      </c>
      <c r="G557" s="69">
        <f t="shared" ca="1" si="157"/>
        <v>0</v>
      </c>
      <c r="H557" s="34">
        <f t="shared" ca="1" si="158"/>
        <v>526.7961437490178</v>
      </c>
      <c r="I557" s="34">
        <f t="shared" ca="1" si="159"/>
        <v>3026.7961437490176</v>
      </c>
      <c r="J557" s="18">
        <f ca="1">SUM(INDIRECT(ADDRESS(ROW(F557),COLUMN(F557),4)):INDIRECT(ADDRESS(ROW(F557)+N$5-1,COLUMN(F557),4)))</f>
        <v>21500</v>
      </c>
      <c r="K557" s="18">
        <f t="shared" ca="1" si="160"/>
        <v>16350</v>
      </c>
      <c r="L557" s="18">
        <f t="shared" ca="1" si="170"/>
        <v>0</v>
      </c>
      <c r="M557" s="18">
        <f t="shared" ca="1" si="154"/>
        <v>0</v>
      </c>
      <c r="N557" s="34">
        <f t="shared" ca="1" si="161"/>
        <v>10167.563008106286</v>
      </c>
      <c r="P557" s="18">
        <f t="shared" ca="1" si="155"/>
        <v>526.7961437490178</v>
      </c>
      <c r="Q557" s="47">
        <f ca="1">SUM(L$15:L557)-SUM(M$15:M557)</f>
        <v>16350</v>
      </c>
      <c r="R557" s="47" t="str">
        <f t="shared" ca="1" si="156"/>
        <v>M560</v>
      </c>
      <c r="S557" s="40">
        <f t="shared" ca="1" si="162"/>
        <v>0</v>
      </c>
      <c r="T557" s="46">
        <f t="shared" ca="1" si="163"/>
        <v>90</v>
      </c>
      <c r="X557" s="74">
        <f t="shared" ca="1" si="164"/>
        <v>0.52679614374901784</v>
      </c>
      <c r="Y557" s="75">
        <f t="shared" ca="1" si="165"/>
        <v>0.52679614374901784</v>
      </c>
      <c r="Z557" s="74">
        <f t="shared" ca="1" si="166"/>
        <v>1.6934978839279038</v>
      </c>
      <c r="AA557" s="76">
        <f t="shared" ca="1" si="167"/>
        <v>526.7961437490178</v>
      </c>
      <c r="AB557" s="76">
        <f t="shared" ca="1" si="168"/>
        <v>1693.4978839279038</v>
      </c>
    </row>
    <row r="558" spans="1:28" x14ac:dyDescent="0.25">
      <c r="A558" s="2">
        <f t="shared" si="169"/>
        <v>4</v>
      </c>
      <c r="B558" s="16">
        <f ca="1">VLOOKUP(A558,PERIODS!$O$4:$P$33,2,FALSE)</f>
        <v>2.5000000000000001E-2</v>
      </c>
      <c r="C558" s="15"/>
      <c r="D558" s="18">
        <v>544</v>
      </c>
      <c r="E558" s="34">
        <f t="shared" ca="1" si="171"/>
        <v>10167.563008106286</v>
      </c>
      <c r="F558" s="34">
        <f t="shared" ca="1" si="153"/>
        <v>2500</v>
      </c>
      <c r="G558" s="69">
        <f t="shared" ca="1" si="157"/>
        <v>0</v>
      </c>
      <c r="H558" s="34">
        <f t="shared" ca="1" si="158"/>
        <v>1752.321237817082</v>
      </c>
      <c r="I558" s="34">
        <f t="shared" ca="1" si="159"/>
        <v>4252.321237817082</v>
      </c>
      <c r="J558" s="18">
        <f ca="1">SUM(INDIRECT(ADDRESS(ROW(F558),COLUMN(F558),4)):INDIRECT(ADDRESS(ROW(F558)+N$5-1,COLUMN(F558),4)))</f>
        <v>22300</v>
      </c>
      <c r="K558" s="18">
        <f t="shared" ca="1" si="160"/>
        <v>0</v>
      </c>
      <c r="L558" s="18">
        <f t="shared" ca="1" si="170"/>
        <v>0</v>
      </c>
      <c r="M558" s="18">
        <f t="shared" ca="1" si="154"/>
        <v>16350</v>
      </c>
      <c r="N558" s="34">
        <f t="shared" ca="1" si="161"/>
        <v>5915.2417702892053</v>
      </c>
      <c r="P558" s="18">
        <f t="shared" ca="1" si="155"/>
        <v>1752.321237817082</v>
      </c>
      <c r="Q558" s="47">
        <f ca="1">SUM(L$15:L558)-SUM(M$15:M558)</f>
        <v>0</v>
      </c>
      <c r="R558" s="47" t="str">
        <f t="shared" ca="1" si="156"/>
        <v>M561</v>
      </c>
      <c r="S558" s="40">
        <f t="shared" ca="1" si="162"/>
        <v>16350</v>
      </c>
      <c r="T558" s="46">
        <f t="shared" ca="1" si="163"/>
        <v>96</v>
      </c>
      <c r="X558" s="74">
        <f t="shared" ca="1" si="164"/>
        <v>1.752321237817082</v>
      </c>
      <c r="Y558" s="75">
        <f t="shared" ca="1" si="165"/>
        <v>1.752321237817082</v>
      </c>
      <c r="Z558" s="74">
        <f t="shared" ca="1" si="166"/>
        <v>5.7679759926789771</v>
      </c>
      <c r="AA558" s="76">
        <f t="shared" ca="1" si="167"/>
        <v>1752.321237817082</v>
      </c>
      <c r="AB558" s="76">
        <f t="shared" ca="1" si="168"/>
        <v>5767.9759926789775</v>
      </c>
    </row>
    <row r="559" spans="1:28" x14ac:dyDescent="0.25">
      <c r="A559" s="2">
        <f t="shared" si="169"/>
        <v>5</v>
      </c>
      <c r="B559" s="16">
        <f ca="1">VLOOKUP(A559,PERIODS!$O$4:$P$33,2,FALSE)</f>
        <v>3.3000000000000002E-2</v>
      </c>
      <c r="C559" s="15"/>
      <c r="D559" s="18">
        <v>545</v>
      </c>
      <c r="E559" s="34">
        <f t="shared" ca="1" si="171"/>
        <v>5915.2417702892053</v>
      </c>
      <c r="F559" s="34">
        <f t="shared" ca="1" si="153"/>
        <v>3300</v>
      </c>
      <c r="G559" s="69">
        <f t="shared" ca="1" si="157"/>
        <v>0</v>
      </c>
      <c r="H559" s="34">
        <f t="shared" ca="1" si="158"/>
        <v>-411.1020213479141</v>
      </c>
      <c r="I559" s="34">
        <f t="shared" ca="1" si="159"/>
        <v>2888.8979786520858</v>
      </c>
      <c r="J559" s="18">
        <f ca="1">SUM(INDIRECT(ADDRESS(ROW(F559),COLUMN(F559),4)):INDIRECT(ADDRESS(ROW(F559)+N$5-1,COLUMN(F559),4)))</f>
        <v>23100</v>
      </c>
      <c r="K559" s="18">
        <f t="shared" ca="1" si="160"/>
        <v>16350</v>
      </c>
      <c r="L559" s="18">
        <f t="shared" ca="1" si="170"/>
        <v>16350</v>
      </c>
      <c r="M559" s="18">
        <f t="shared" ca="1" si="154"/>
        <v>0</v>
      </c>
      <c r="N559" s="34">
        <f t="shared" ca="1" si="161"/>
        <v>3026.3437916371195</v>
      </c>
      <c r="P559" s="18">
        <f t="shared" ca="1" si="155"/>
        <v>411.1020213479141</v>
      </c>
      <c r="Q559" s="47">
        <f ca="1">SUM(L$15:L559)-SUM(M$15:M559)</f>
        <v>16350</v>
      </c>
      <c r="R559" s="47" t="str">
        <f t="shared" ca="1" si="156"/>
        <v>M562</v>
      </c>
      <c r="S559" s="40">
        <f t="shared" ca="1" si="162"/>
        <v>0</v>
      </c>
      <c r="T559" s="46">
        <f t="shared" ca="1" si="163"/>
        <v>5</v>
      </c>
      <c r="X559" s="74">
        <f t="shared" ca="1" si="164"/>
        <v>-0.41110202134791413</v>
      </c>
      <c r="Y559" s="75">
        <f t="shared" ca="1" si="165"/>
        <v>-0.41110202134791413</v>
      </c>
      <c r="Z559" s="74">
        <f t="shared" ca="1" si="166"/>
        <v>0.6629192962305005</v>
      </c>
      <c r="AA559" s="76">
        <f t="shared" ca="1" si="167"/>
        <v>-411.1020213479141</v>
      </c>
      <c r="AB559" s="76">
        <f t="shared" ca="1" si="168"/>
        <v>662.91929623050055</v>
      </c>
    </row>
    <row r="560" spans="1:28" x14ac:dyDescent="0.25">
      <c r="A560" s="2">
        <f t="shared" si="169"/>
        <v>6</v>
      </c>
      <c r="B560" s="16">
        <f ca="1">VLOOKUP(A560,PERIODS!$O$4:$P$33,2,FALSE)</f>
        <v>3.3000000000000002E-2</v>
      </c>
      <c r="C560" s="15"/>
      <c r="D560" s="18">
        <v>546</v>
      </c>
      <c r="E560" s="34">
        <f t="shared" ca="1" si="171"/>
        <v>3026.3437916371195</v>
      </c>
      <c r="F560" s="34">
        <f t="shared" ca="1" si="153"/>
        <v>3300</v>
      </c>
      <c r="G560" s="69">
        <f t="shared" ca="1" si="157"/>
        <v>0</v>
      </c>
      <c r="H560" s="34">
        <f t="shared" ca="1" si="158"/>
        <v>-14.506429922036272</v>
      </c>
      <c r="I560" s="34">
        <f t="shared" ca="1" si="159"/>
        <v>3285.4935700779638</v>
      </c>
      <c r="J560" s="18">
        <f ca="1">SUM(INDIRECT(ADDRESS(ROW(F560),COLUMN(F560),4)):INDIRECT(ADDRESS(ROW(F560)+N$5-1,COLUMN(F560),4)))</f>
        <v>23100</v>
      </c>
      <c r="K560" s="18">
        <f t="shared" ca="1" si="160"/>
        <v>32700</v>
      </c>
      <c r="L560" s="18">
        <f t="shared" ca="1" si="170"/>
        <v>16350</v>
      </c>
      <c r="M560" s="18">
        <f t="shared" ca="1" si="154"/>
        <v>0</v>
      </c>
      <c r="N560" s="34">
        <f t="shared" ca="1" si="161"/>
        <v>-259.14977844084433</v>
      </c>
      <c r="P560" s="18">
        <f t="shared" ca="1" si="155"/>
        <v>14.506429922036272</v>
      </c>
      <c r="Q560" s="47">
        <f ca="1">SUM(L$15:L560)-SUM(M$15:M560)</f>
        <v>32700</v>
      </c>
      <c r="R560" s="47" t="str">
        <f t="shared" ca="1" si="156"/>
        <v>M563</v>
      </c>
      <c r="S560" s="40">
        <f t="shared" ca="1" si="162"/>
        <v>0</v>
      </c>
      <c r="T560" s="46">
        <f t="shared" ca="1" si="163"/>
        <v>18</v>
      </c>
      <c r="X560" s="74">
        <f t="shared" ca="1" si="164"/>
        <v>-1.4506429922036271E-2</v>
      </c>
      <c r="Y560" s="75">
        <f t="shared" ca="1" si="165"/>
        <v>-1.4506429922036271E-2</v>
      </c>
      <c r="Z560" s="74">
        <f t="shared" ca="1" si="166"/>
        <v>0.98559828139189964</v>
      </c>
      <c r="AA560" s="76">
        <f t="shared" ca="1" si="167"/>
        <v>-14.506429922036272</v>
      </c>
      <c r="AB560" s="76">
        <f t="shared" ca="1" si="168"/>
        <v>985.5982813918996</v>
      </c>
    </row>
    <row r="561" spans="1:28" x14ac:dyDescent="0.25">
      <c r="A561" s="2">
        <f t="shared" si="169"/>
        <v>7</v>
      </c>
      <c r="B561" s="16">
        <f ca="1">VLOOKUP(A561,PERIODS!$O$4:$P$33,2,FALSE)</f>
        <v>3.3000000000000002E-2</v>
      </c>
      <c r="C561" s="15"/>
      <c r="D561" s="18">
        <v>547</v>
      </c>
      <c r="E561" s="34">
        <f t="shared" ca="1" si="171"/>
        <v>-259.14977844084433</v>
      </c>
      <c r="F561" s="34">
        <f t="shared" ca="1" si="153"/>
        <v>3300</v>
      </c>
      <c r="G561" s="69">
        <f t="shared" ca="1" si="157"/>
        <v>0</v>
      </c>
      <c r="H561" s="34">
        <f t="shared" ca="1" si="158"/>
        <v>-1905.1213283319562</v>
      </c>
      <c r="I561" s="34">
        <f t="shared" ca="1" si="159"/>
        <v>1394.8786716680438</v>
      </c>
      <c r="J561" s="18">
        <f ca="1">SUM(INDIRECT(ADDRESS(ROW(F561),COLUMN(F561),4)):INDIRECT(ADDRESS(ROW(F561)+N$5-1,COLUMN(F561),4)))</f>
        <v>23100</v>
      </c>
      <c r="K561" s="18">
        <f t="shared" ca="1" si="160"/>
        <v>32700</v>
      </c>
      <c r="L561" s="18">
        <f t="shared" ca="1" si="170"/>
        <v>0</v>
      </c>
      <c r="M561" s="18">
        <f t="shared" ca="1" si="154"/>
        <v>0</v>
      </c>
      <c r="N561" s="34">
        <f t="shared" ca="1" si="161"/>
        <v>-1654.0284501088881</v>
      </c>
      <c r="P561" s="18">
        <f t="shared" ca="1" si="155"/>
        <v>1905.1213283319562</v>
      </c>
      <c r="Q561" s="47">
        <f ca="1">SUM(L$15:L561)-SUM(M$15:M561)</f>
        <v>32700</v>
      </c>
      <c r="R561" s="47" t="str">
        <f t="shared" ca="1" si="156"/>
        <v>M564</v>
      </c>
      <c r="S561" s="40">
        <f t="shared" ca="1" si="162"/>
        <v>0</v>
      </c>
      <c r="T561" s="46">
        <f t="shared" ca="1" si="163"/>
        <v>72</v>
      </c>
      <c r="X561" s="74">
        <f t="shared" ca="1" si="164"/>
        <v>-1.9051213283319561</v>
      </c>
      <c r="Y561" s="75">
        <f t="shared" ca="1" si="165"/>
        <v>-1.9051213283319561</v>
      </c>
      <c r="Z561" s="74">
        <f t="shared" ca="1" si="166"/>
        <v>0.14880458731448606</v>
      </c>
      <c r="AA561" s="76">
        <f t="shared" ca="1" si="167"/>
        <v>-1905.1213283319562</v>
      </c>
      <c r="AB561" s="76">
        <f t="shared" ca="1" si="168"/>
        <v>148.80458731448607</v>
      </c>
    </row>
    <row r="562" spans="1:28" x14ac:dyDescent="0.25">
      <c r="A562" s="2">
        <f t="shared" si="169"/>
        <v>8</v>
      </c>
      <c r="B562" s="16">
        <f ca="1">VLOOKUP(A562,PERIODS!$O$4:$P$33,2,FALSE)</f>
        <v>3.3000000000000002E-2</v>
      </c>
      <c r="C562" s="15"/>
      <c r="D562" s="18">
        <v>548</v>
      </c>
      <c r="E562" s="34">
        <f t="shared" ca="1" si="171"/>
        <v>-1654.0284501088881</v>
      </c>
      <c r="F562" s="34">
        <f t="shared" ca="1" si="153"/>
        <v>3300</v>
      </c>
      <c r="G562" s="69">
        <f t="shared" ca="1" si="157"/>
        <v>0</v>
      </c>
      <c r="H562" s="34">
        <f t="shared" ca="1" si="158"/>
        <v>1081.8919514647184</v>
      </c>
      <c r="I562" s="34">
        <f t="shared" ca="1" si="159"/>
        <v>4381.8919514647187</v>
      </c>
      <c r="J562" s="18">
        <f ca="1">SUM(INDIRECT(ADDRESS(ROW(F562),COLUMN(F562),4)):INDIRECT(ADDRESS(ROW(F562)+N$5-1,COLUMN(F562),4)))</f>
        <v>23100</v>
      </c>
      <c r="K562" s="18">
        <f t="shared" ca="1" si="160"/>
        <v>16350</v>
      </c>
      <c r="L562" s="18">
        <f t="shared" ca="1" si="170"/>
        <v>0</v>
      </c>
      <c r="M562" s="18">
        <f t="shared" ca="1" si="154"/>
        <v>16350</v>
      </c>
      <c r="N562" s="34">
        <f t="shared" ca="1" si="161"/>
        <v>10314.079598426393</v>
      </c>
      <c r="P562" s="18">
        <f t="shared" ca="1" si="155"/>
        <v>1081.8919514647184</v>
      </c>
      <c r="Q562" s="47">
        <f ca="1">SUM(L$15:L562)-SUM(M$15:M562)</f>
        <v>16350</v>
      </c>
      <c r="R562" s="47" t="str">
        <f t="shared" ca="1" si="156"/>
        <v>M565</v>
      </c>
      <c r="S562" s="40">
        <f t="shared" ca="1" si="162"/>
        <v>0</v>
      </c>
      <c r="T562" s="46">
        <f t="shared" ca="1" si="163"/>
        <v>37</v>
      </c>
      <c r="X562" s="74">
        <f t="shared" ca="1" si="164"/>
        <v>1.0818919514647185</v>
      </c>
      <c r="Y562" s="75">
        <f t="shared" ca="1" si="165"/>
        <v>1.0818919514647185</v>
      </c>
      <c r="Z562" s="74">
        <f t="shared" ca="1" si="166"/>
        <v>2.9502560153918105</v>
      </c>
      <c r="AA562" s="76">
        <f t="shared" ca="1" si="167"/>
        <v>1081.8919514647184</v>
      </c>
      <c r="AB562" s="76">
        <f t="shared" ca="1" si="168"/>
        <v>2950.2560153918107</v>
      </c>
    </row>
    <row r="563" spans="1:28" x14ac:dyDescent="0.25">
      <c r="A563" s="2">
        <f t="shared" si="169"/>
        <v>9</v>
      </c>
      <c r="B563" s="16">
        <f ca="1">VLOOKUP(A563,PERIODS!$O$4:$P$33,2,FALSE)</f>
        <v>3.3000000000000002E-2</v>
      </c>
      <c r="C563" s="15"/>
      <c r="D563" s="18">
        <v>549</v>
      </c>
      <c r="E563" s="34">
        <f t="shared" ca="1" si="171"/>
        <v>10314.079598426393</v>
      </c>
      <c r="F563" s="34">
        <f t="shared" ca="1" si="153"/>
        <v>3300</v>
      </c>
      <c r="G563" s="69">
        <f t="shared" ca="1" si="157"/>
        <v>0</v>
      </c>
      <c r="H563" s="34">
        <f t="shared" ca="1" si="158"/>
        <v>552.30908404240711</v>
      </c>
      <c r="I563" s="34">
        <f t="shared" ca="1" si="159"/>
        <v>3852.309084042407</v>
      </c>
      <c r="J563" s="18">
        <f ca="1">SUM(INDIRECT(ADDRESS(ROW(F563),COLUMN(F563),4)):INDIRECT(ADDRESS(ROW(F563)+N$5-1,COLUMN(F563),4)))</f>
        <v>23100</v>
      </c>
      <c r="K563" s="18">
        <f t="shared" ca="1" si="160"/>
        <v>0</v>
      </c>
      <c r="L563" s="18">
        <f t="shared" ca="1" si="170"/>
        <v>0</v>
      </c>
      <c r="M563" s="18">
        <f t="shared" ca="1" si="154"/>
        <v>16350</v>
      </c>
      <c r="N563" s="34">
        <f t="shared" ca="1" si="161"/>
        <v>22811.770514383985</v>
      </c>
      <c r="P563" s="18">
        <f t="shared" ca="1" si="155"/>
        <v>552.30908404240711</v>
      </c>
      <c r="Q563" s="47">
        <f ca="1">SUM(L$15:L563)-SUM(M$15:M563)</f>
        <v>0</v>
      </c>
      <c r="R563" s="47" t="str">
        <f t="shared" ca="1" si="156"/>
        <v>M566</v>
      </c>
      <c r="S563" s="40">
        <f t="shared" ca="1" si="162"/>
        <v>0</v>
      </c>
      <c r="T563" s="46">
        <f t="shared" ca="1" si="163"/>
        <v>6</v>
      </c>
      <c r="X563" s="74">
        <f t="shared" ca="1" si="164"/>
        <v>0.55230908404240708</v>
      </c>
      <c r="Y563" s="75">
        <f t="shared" ca="1" si="165"/>
        <v>0.55230908404240708</v>
      </c>
      <c r="Z563" s="74">
        <f t="shared" ca="1" si="166"/>
        <v>1.7372598690501362</v>
      </c>
      <c r="AA563" s="76">
        <f t="shared" ca="1" si="167"/>
        <v>552.30908404240711</v>
      </c>
      <c r="AB563" s="76">
        <f t="shared" ca="1" si="168"/>
        <v>1737.2598690501361</v>
      </c>
    </row>
    <row r="564" spans="1:28" x14ac:dyDescent="0.25">
      <c r="A564" s="2">
        <f t="shared" si="169"/>
        <v>10</v>
      </c>
      <c r="B564" s="16">
        <f ca="1">VLOOKUP(A564,PERIODS!$O$4:$P$33,2,FALSE)</f>
        <v>3.3000000000000002E-2</v>
      </c>
      <c r="C564" s="15"/>
      <c r="D564" s="18">
        <v>550</v>
      </c>
      <c r="E564" s="34">
        <f t="shared" ca="1" si="171"/>
        <v>22811.770514383985</v>
      </c>
      <c r="F564" s="34">
        <f t="shared" ca="1" si="153"/>
        <v>3300</v>
      </c>
      <c r="G564" s="69">
        <f t="shared" ca="1" si="157"/>
        <v>0</v>
      </c>
      <c r="H564" s="34">
        <f t="shared" ca="1" si="158"/>
        <v>-70.383052145859523</v>
      </c>
      <c r="I564" s="34">
        <f t="shared" ca="1" si="159"/>
        <v>3229.6169478541406</v>
      </c>
      <c r="J564" s="18">
        <f ca="1">SUM(INDIRECT(ADDRESS(ROW(F564),COLUMN(F564),4)):INDIRECT(ADDRESS(ROW(F564)+N$5-1,COLUMN(F564),4)))</f>
        <v>23100</v>
      </c>
      <c r="K564" s="18">
        <f t="shared" ca="1" si="160"/>
        <v>16350</v>
      </c>
      <c r="L564" s="18">
        <f t="shared" ca="1" si="170"/>
        <v>16350</v>
      </c>
      <c r="M564" s="18">
        <f t="shared" ca="1" si="154"/>
        <v>0</v>
      </c>
      <c r="N564" s="34">
        <f t="shared" ca="1" si="161"/>
        <v>19582.153566529843</v>
      </c>
      <c r="P564" s="18">
        <f t="shared" ca="1" si="155"/>
        <v>70.383052145859523</v>
      </c>
      <c r="Q564" s="47">
        <f ca="1">SUM(L$15:L564)-SUM(M$15:M564)</f>
        <v>16350</v>
      </c>
      <c r="R564" s="47" t="str">
        <f t="shared" ca="1" si="156"/>
        <v>M567</v>
      </c>
      <c r="S564" s="40">
        <f t="shared" ca="1" si="162"/>
        <v>0</v>
      </c>
      <c r="T564" s="46">
        <f t="shared" ca="1" si="163"/>
        <v>68</v>
      </c>
      <c r="X564" s="74">
        <f t="shared" ca="1" si="164"/>
        <v>-7.038305214585952E-2</v>
      </c>
      <c r="Y564" s="75">
        <f t="shared" ca="1" si="165"/>
        <v>-7.038305214585952E-2</v>
      </c>
      <c r="Z564" s="74">
        <f t="shared" ca="1" si="166"/>
        <v>0.93203673284829525</v>
      </c>
      <c r="AA564" s="76">
        <f t="shared" ca="1" si="167"/>
        <v>-70.383052145859523</v>
      </c>
      <c r="AB564" s="76">
        <f t="shared" ca="1" si="168"/>
        <v>932.03673284829529</v>
      </c>
    </row>
    <row r="565" spans="1:28" x14ac:dyDescent="0.25">
      <c r="A565" s="2">
        <f t="shared" si="169"/>
        <v>11</v>
      </c>
      <c r="B565" s="16">
        <f ca="1">VLOOKUP(A565,PERIODS!$O$4:$P$33,2,FALSE)</f>
        <v>3.3000000000000002E-2</v>
      </c>
      <c r="C565" s="15"/>
      <c r="D565" s="18">
        <v>551</v>
      </c>
      <c r="E565" s="34">
        <f t="shared" ca="1" si="171"/>
        <v>19582.153566529843</v>
      </c>
      <c r="F565" s="34">
        <f t="shared" ca="1" si="153"/>
        <v>3300</v>
      </c>
      <c r="G565" s="69">
        <f t="shared" ca="1" si="157"/>
        <v>0</v>
      </c>
      <c r="H565" s="34">
        <f t="shared" ca="1" si="158"/>
        <v>-431.99644918655497</v>
      </c>
      <c r="I565" s="34">
        <f t="shared" ca="1" si="159"/>
        <v>2868.0035508134451</v>
      </c>
      <c r="J565" s="18">
        <f ca="1">SUM(INDIRECT(ADDRESS(ROW(F565),COLUMN(F565),4)):INDIRECT(ADDRESS(ROW(F565)+N$5-1,COLUMN(F565),4)))</f>
        <v>23300</v>
      </c>
      <c r="K565" s="18">
        <f t="shared" ca="1" si="160"/>
        <v>16350</v>
      </c>
      <c r="L565" s="18">
        <f t="shared" ca="1" si="170"/>
        <v>0</v>
      </c>
      <c r="M565" s="18">
        <f t="shared" ca="1" si="154"/>
        <v>0</v>
      </c>
      <c r="N565" s="34">
        <f t="shared" ca="1" si="161"/>
        <v>16714.150015716397</v>
      </c>
      <c r="P565" s="18">
        <f t="shared" ca="1" si="155"/>
        <v>431.99644918655497</v>
      </c>
      <c r="Q565" s="47">
        <f ca="1">SUM(L$15:L565)-SUM(M$15:M565)</f>
        <v>16350</v>
      </c>
      <c r="R565" s="47" t="str">
        <f t="shared" ca="1" si="156"/>
        <v>M568</v>
      </c>
      <c r="S565" s="40">
        <f t="shared" ca="1" si="162"/>
        <v>0</v>
      </c>
      <c r="T565" s="46">
        <f t="shared" ca="1" si="163"/>
        <v>22</v>
      </c>
      <c r="X565" s="74">
        <f t="shared" ca="1" si="164"/>
        <v>-0.43199644918655494</v>
      </c>
      <c r="Y565" s="75">
        <f t="shared" ca="1" si="165"/>
        <v>-0.43199644918655494</v>
      </c>
      <c r="Z565" s="74">
        <f t="shared" ca="1" si="166"/>
        <v>0.64921168191062351</v>
      </c>
      <c r="AA565" s="76">
        <f t="shared" ca="1" si="167"/>
        <v>-431.99644918655497</v>
      </c>
      <c r="AB565" s="76">
        <f t="shared" ca="1" si="168"/>
        <v>649.2116819106235</v>
      </c>
    </row>
    <row r="566" spans="1:28" x14ac:dyDescent="0.25">
      <c r="A566" s="2">
        <f t="shared" si="169"/>
        <v>12</v>
      </c>
      <c r="B566" s="16">
        <f ca="1">VLOOKUP(A566,PERIODS!$O$4:$P$33,2,FALSE)</f>
        <v>3.3000000000000002E-2</v>
      </c>
      <c r="C566" s="15"/>
      <c r="D566" s="18">
        <v>552</v>
      </c>
      <c r="E566" s="34">
        <f t="shared" ca="1" si="171"/>
        <v>16714.150015716397</v>
      </c>
      <c r="F566" s="34">
        <f t="shared" ca="1" si="153"/>
        <v>3300</v>
      </c>
      <c r="G566" s="69">
        <f t="shared" ca="1" si="157"/>
        <v>0</v>
      </c>
      <c r="H566" s="34">
        <f t="shared" ca="1" si="158"/>
        <v>872.05064455042998</v>
      </c>
      <c r="I566" s="34">
        <f t="shared" ca="1" si="159"/>
        <v>4172.0506445504298</v>
      </c>
      <c r="J566" s="18">
        <f ca="1">SUM(INDIRECT(ADDRESS(ROW(F566),COLUMN(F566),4)):INDIRECT(ADDRESS(ROW(F566)+N$5-1,COLUMN(F566),4)))</f>
        <v>23500</v>
      </c>
      <c r="K566" s="18">
        <f t="shared" ca="1" si="160"/>
        <v>16350</v>
      </c>
      <c r="L566" s="18">
        <f t="shared" ca="1" si="170"/>
        <v>0</v>
      </c>
      <c r="M566" s="18">
        <f t="shared" ca="1" si="154"/>
        <v>0</v>
      </c>
      <c r="N566" s="34">
        <f t="shared" ca="1" si="161"/>
        <v>12542.099371165968</v>
      </c>
      <c r="P566" s="18">
        <f t="shared" ca="1" si="155"/>
        <v>872.05064455042998</v>
      </c>
      <c r="Q566" s="47">
        <f ca="1">SUM(L$15:L566)-SUM(M$15:M566)</f>
        <v>16350</v>
      </c>
      <c r="R566" s="47" t="str">
        <f t="shared" ca="1" si="156"/>
        <v>M569</v>
      </c>
      <c r="S566" s="40">
        <f t="shared" ca="1" si="162"/>
        <v>0</v>
      </c>
      <c r="T566" s="46">
        <f t="shared" ca="1" si="163"/>
        <v>27</v>
      </c>
      <c r="X566" s="74">
        <f t="shared" ca="1" si="164"/>
        <v>0.87205064455043002</v>
      </c>
      <c r="Y566" s="75">
        <f t="shared" ca="1" si="165"/>
        <v>0.87205064455043002</v>
      </c>
      <c r="Z566" s="74">
        <f t="shared" ca="1" si="166"/>
        <v>2.3918105813414874</v>
      </c>
      <c r="AA566" s="76">
        <f t="shared" ca="1" si="167"/>
        <v>872.05064455042998</v>
      </c>
      <c r="AB566" s="76">
        <f t="shared" ca="1" si="168"/>
        <v>2391.8105813414873</v>
      </c>
    </row>
    <row r="567" spans="1:28" x14ac:dyDescent="0.25">
      <c r="A567" s="2">
        <f t="shared" si="169"/>
        <v>13</v>
      </c>
      <c r="B567" s="16">
        <f ca="1">VLOOKUP(A567,PERIODS!$O$4:$P$33,2,FALSE)</f>
        <v>3.3000000000000002E-2</v>
      </c>
      <c r="C567" s="15"/>
      <c r="D567" s="18">
        <v>553</v>
      </c>
      <c r="E567" s="34">
        <f t="shared" ca="1" si="171"/>
        <v>12542.099371165968</v>
      </c>
      <c r="F567" s="34">
        <f t="shared" ca="1" si="153"/>
        <v>3300</v>
      </c>
      <c r="G567" s="69">
        <f t="shared" ca="1" si="157"/>
        <v>0</v>
      </c>
      <c r="H567" s="34">
        <f t="shared" ca="1" si="158"/>
        <v>1161.1349361086518</v>
      </c>
      <c r="I567" s="34">
        <f t="shared" ca="1" si="159"/>
        <v>4461.1349361086523</v>
      </c>
      <c r="J567" s="18">
        <f ca="1">SUM(INDIRECT(ADDRESS(ROW(F567),COLUMN(F567),4)):INDIRECT(ADDRESS(ROW(F567)+N$5-1,COLUMN(F567),4)))</f>
        <v>23700</v>
      </c>
      <c r="K567" s="18">
        <f t="shared" ca="1" si="160"/>
        <v>0</v>
      </c>
      <c r="L567" s="18">
        <f t="shared" ca="1" si="170"/>
        <v>0</v>
      </c>
      <c r="M567" s="18">
        <f t="shared" ca="1" si="154"/>
        <v>16350</v>
      </c>
      <c r="N567" s="34">
        <f t="shared" ca="1" si="161"/>
        <v>24430.964435057314</v>
      </c>
      <c r="P567" s="18">
        <f t="shared" ca="1" si="155"/>
        <v>1161.1349361086518</v>
      </c>
      <c r="Q567" s="47">
        <f ca="1">SUM(L$15:L567)-SUM(M$15:M567)</f>
        <v>0</v>
      </c>
      <c r="R567" s="47" t="str">
        <f t="shared" ca="1" si="156"/>
        <v>M570</v>
      </c>
      <c r="S567" s="40">
        <f t="shared" ca="1" si="162"/>
        <v>0</v>
      </c>
      <c r="T567" s="46">
        <f t="shared" ca="1" si="163"/>
        <v>36</v>
      </c>
      <c r="X567" s="74">
        <f t="shared" ca="1" si="164"/>
        <v>1.1611349361086518</v>
      </c>
      <c r="Y567" s="75">
        <f t="shared" ca="1" si="165"/>
        <v>1.1611349361086518</v>
      </c>
      <c r="Z567" s="74">
        <f t="shared" ca="1" si="166"/>
        <v>3.193555701797461</v>
      </c>
      <c r="AA567" s="76">
        <f t="shared" ca="1" si="167"/>
        <v>1161.1349361086518</v>
      </c>
      <c r="AB567" s="76">
        <f t="shared" ca="1" si="168"/>
        <v>3193.5557017974611</v>
      </c>
    </row>
    <row r="568" spans="1:28" x14ac:dyDescent="0.25">
      <c r="A568" s="2">
        <f t="shared" si="169"/>
        <v>14</v>
      </c>
      <c r="B568" s="16">
        <f ca="1">VLOOKUP(A568,PERIODS!$O$4:$P$33,2,FALSE)</f>
        <v>3.3000000000000002E-2</v>
      </c>
      <c r="C568" s="15"/>
      <c r="D568" s="18">
        <v>554</v>
      </c>
      <c r="E568" s="34">
        <f t="shared" ca="1" si="171"/>
        <v>24430.964435057314</v>
      </c>
      <c r="F568" s="34">
        <f t="shared" ca="1" si="153"/>
        <v>3300</v>
      </c>
      <c r="G568" s="69">
        <f t="shared" ca="1" si="157"/>
        <v>0</v>
      </c>
      <c r="H568" s="34">
        <f t="shared" ca="1" si="158"/>
        <v>151.72382601226781</v>
      </c>
      <c r="I568" s="34">
        <f t="shared" ca="1" si="159"/>
        <v>3451.7238260122676</v>
      </c>
      <c r="J568" s="18">
        <f ca="1">SUM(INDIRECT(ADDRESS(ROW(F568),COLUMN(F568),4)):INDIRECT(ADDRESS(ROW(F568)+N$5-1,COLUMN(F568),4)))</f>
        <v>23900</v>
      </c>
      <c r="K568" s="18">
        <f t="shared" ca="1" si="160"/>
        <v>0</v>
      </c>
      <c r="L568" s="18">
        <f t="shared" ca="1" si="170"/>
        <v>0</v>
      </c>
      <c r="M568" s="18">
        <f t="shared" ca="1" si="154"/>
        <v>0</v>
      </c>
      <c r="N568" s="34">
        <f t="shared" ca="1" si="161"/>
        <v>20979.240609045046</v>
      </c>
      <c r="P568" s="18">
        <f t="shared" ca="1" si="155"/>
        <v>151.72382601226781</v>
      </c>
      <c r="Q568" s="47">
        <f ca="1">SUM(L$15:L568)-SUM(M$15:M568)</f>
        <v>0</v>
      </c>
      <c r="R568" s="47" t="str">
        <f t="shared" ca="1" si="156"/>
        <v>M571</v>
      </c>
      <c r="S568" s="40">
        <f t="shared" ca="1" si="162"/>
        <v>0</v>
      </c>
      <c r="T568" s="46">
        <f t="shared" ca="1" si="163"/>
        <v>87</v>
      </c>
      <c r="X568" s="74">
        <f t="shared" ca="1" si="164"/>
        <v>0.1517238260122678</v>
      </c>
      <c r="Y568" s="75">
        <f t="shared" ca="1" si="165"/>
        <v>0.1517238260122678</v>
      </c>
      <c r="Z568" s="74">
        <f t="shared" ca="1" si="166"/>
        <v>1.1638387700496273</v>
      </c>
      <c r="AA568" s="76">
        <f t="shared" ca="1" si="167"/>
        <v>151.72382601226781</v>
      </c>
      <c r="AB568" s="76">
        <f t="shared" ca="1" si="168"/>
        <v>1163.8387700496273</v>
      </c>
    </row>
    <row r="569" spans="1:28" x14ac:dyDescent="0.25">
      <c r="A569" s="2">
        <f t="shared" si="169"/>
        <v>15</v>
      </c>
      <c r="B569" s="16">
        <f ca="1">VLOOKUP(A569,PERIODS!$O$4:$P$33,2,FALSE)</f>
        <v>3.3000000000000002E-2</v>
      </c>
      <c r="C569" s="15"/>
      <c r="D569" s="18">
        <v>555</v>
      </c>
      <c r="E569" s="34">
        <f t="shared" ca="1" si="171"/>
        <v>20979.240609045046</v>
      </c>
      <c r="F569" s="34">
        <f t="shared" ca="1" si="153"/>
        <v>3300</v>
      </c>
      <c r="G569" s="69">
        <f t="shared" ca="1" si="157"/>
        <v>0</v>
      </c>
      <c r="H569" s="34">
        <f t="shared" ca="1" si="158"/>
        <v>-229.71662439332408</v>
      </c>
      <c r="I569" s="34">
        <f t="shared" ca="1" si="159"/>
        <v>3070.2833756066757</v>
      </c>
      <c r="J569" s="18">
        <f ca="1">SUM(INDIRECT(ADDRESS(ROW(F569),COLUMN(F569),4)):INDIRECT(ADDRESS(ROW(F569)+N$5-1,COLUMN(F569),4)))</f>
        <v>24100</v>
      </c>
      <c r="K569" s="18">
        <f t="shared" ca="1" si="160"/>
        <v>16350</v>
      </c>
      <c r="L569" s="18">
        <f t="shared" ca="1" si="170"/>
        <v>16350</v>
      </c>
      <c r="M569" s="18">
        <f t="shared" ca="1" si="154"/>
        <v>0</v>
      </c>
      <c r="N569" s="34">
        <f t="shared" ca="1" si="161"/>
        <v>17908.95723343837</v>
      </c>
      <c r="P569" s="18">
        <f t="shared" ca="1" si="155"/>
        <v>229.71662439332408</v>
      </c>
      <c r="Q569" s="47">
        <f ca="1">SUM(L$15:L569)-SUM(M$15:M569)</f>
        <v>16350</v>
      </c>
      <c r="R569" s="47" t="str">
        <f t="shared" ca="1" si="156"/>
        <v>M572</v>
      </c>
      <c r="S569" s="40">
        <f t="shared" ca="1" si="162"/>
        <v>0</v>
      </c>
      <c r="T569" s="46">
        <f t="shared" ca="1" si="163"/>
        <v>56</v>
      </c>
      <c r="X569" s="74">
        <f t="shared" ca="1" si="164"/>
        <v>-0.22971662439332408</v>
      </c>
      <c r="Y569" s="75">
        <f t="shared" ca="1" si="165"/>
        <v>-0.22971662439332408</v>
      </c>
      <c r="Z569" s="74">
        <f t="shared" ca="1" si="166"/>
        <v>0.79475878584919457</v>
      </c>
      <c r="AA569" s="76">
        <f t="shared" ca="1" si="167"/>
        <v>-229.71662439332408</v>
      </c>
      <c r="AB569" s="76">
        <f t="shared" ca="1" si="168"/>
        <v>794.75878584919462</v>
      </c>
    </row>
    <row r="570" spans="1:28" x14ac:dyDescent="0.25">
      <c r="A570" s="2">
        <f t="shared" si="169"/>
        <v>16</v>
      </c>
      <c r="B570" s="16">
        <f ca="1">VLOOKUP(A570,PERIODS!$O$4:$P$33,2,FALSE)</f>
        <v>3.3000000000000002E-2</v>
      </c>
      <c r="C570" s="15"/>
      <c r="D570" s="18">
        <v>556</v>
      </c>
      <c r="E570" s="34">
        <f t="shared" ca="1" si="171"/>
        <v>17908.95723343837</v>
      </c>
      <c r="F570" s="34">
        <f t="shared" ca="1" si="153"/>
        <v>3300</v>
      </c>
      <c r="G570" s="69">
        <f t="shared" ca="1" si="157"/>
        <v>0</v>
      </c>
      <c r="H570" s="34">
        <f t="shared" ca="1" si="158"/>
        <v>-968.00720709331142</v>
      </c>
      <c r="I570" s="34">
        <f t="shared" ca="1" si="159"/>
        <v>2331.9927929066885</v>
      </c>
      <c r="J570" s="18">
        <f ca="1">SUM(INDIRECT(ADDRESS(ROW(F570),COLUMN(F570),4)):INDIRECT(ADDRESS(ROW(F570)+N$5-1,COLUMN(F570),4)))</f>
        <v>24300</v>
      </c>
      <c r="K570" s="18">
        <f t="shared" ca="1" si="160"/>
        <v>16350</v>
      </c>
      <c r="L570" s="18">
        <f t="shared" ca="1" si="170"/>
        <v>0</v>
      </c>
      <c r="M570" s="18">
        <f t="shared" ca="1" si="154"/>
        <v>0</v>
      </c>
      <c r="N570" s="34">
        <f t="shared" ca="1" si="161"/>
        <v>15576.964440531681</v>
      </c>
      <c r="P570" s="18">
        <f t="shared" ca="1" si="155"/>
        <v>968.00720709331142</v>
      </c>
      <c r="Q570" s="47">
        <f ca="1">SUM(L$15:L570)-SUM(M$15:M570)</f>
        <v>16350</v>
      </c>
      <c r="R570" s="47" t="str">
        <f t="shared" ca="1" si="156"/>
        <v>M573</v>
      </c>
      <c r="S570" s="40">
        <f t="shared" ca="1" si="162"/>
        <v>0</v>
      </c>
      <c r="T570" s="46">
        <f t="shared" ca="1" si="163"/>
        <v>100</v>
      </c>
      <c r="X570" s="74">
        <f t="shared" ca="1" si="164"/>
        <v>-0.96800720709331145</v>
      </c>
      <c r="Y570" s="75">
        <f t="shared" ca="1" si="165"/>
        <v>-0.96800720709331145</v>
      </c>
      <c r="Z570" s="74">
        <f t="shared" ca="1" si="166"/>
        <v>0.37983922530477371</v>
      </c>
      <c r="AA570" s="76">
        <f t="shared" ca="1" si="167"/>
        <v>-968.00720709331142</v>
      </c>
      <c r="AB570" s="76">
        <f t="shared" ca="1" si="168"/>
        <v>379.83922530477372</v>
      </c>
    </row>
    <row r="571" spans="1:28" x14ac:dyDescent="0.25">
      <c r="A571" s="2">
        <f t="shared" si="169"/>
        <v>17</v>
      </c>
      <c r="B571" s="16">
        <f ca="1">VLOOKUP(A571,PERIODS!$O$4:$P$33,2,FALSE)</f>
        <v>3.5000000000000003E-2</v>
      </c>
      <c r="C571" s="15"/>
      <c r="D571" s="18">
        <v>557</v>
      </c>
      <c r="E571" s="34">
        <f t="shared" ca="1" si="171"/>
        <v>15576.964440531681</v>
      </c>
      <c r="F571" s="34">
        <f t="shared" ca="1" si="153"/>
        <v>3500.0000000000005</v>
      </c>
      <c r="G571" s="69">
        <f t="shared" ca="1" si="157"/>
        <v>0</v>
      </c>
      <c r="H571" s="34">
        <f t="shared" ca="1" si="158"/>
        <v>-697.45076329488802</v>
      </c>
      <c r="I571" s="34">
        <f t="shared" ca="1" si="159"/>
        <v>2802.5492367051124</v>
      </c>
      <c r="J571" s="18">
        <f ca="1">SUM(INDIRECT(ADDRESS(ROW(F571),COLUMN(F571),4)):INDIRECT(ADDRESS(ROW(F571)+N$5-1,COLUMN(F571),4)))</f>
        <v>24500.000000000004</v>
      </c>
      <c r="K571" s="18">
        <f t="shared" ca="1" si="160"/>
        <v>16350</v>
      </c>
      <c r="L571" s="18">
        <f t="shared" ca="1" si="170"/>
        <v>0</v>
      </c>
      <c r="M571" s="18">
        <f t="shared" ca="1" si="154"/>
        <v>0</v>
      </c>
      <c r="N571" s="34">
        <f t="shared" ca="1" si="161"/>
        <v>12774.415203826569</v>
      </c>
      <c r="P571" s="18">
        <f t="shared" ca="1" si="155"/>
        <v>697.45076329488802</v>
      </c>
      <c r="Q571" s="47">
        <f ca="1">SUM(L$15:L571)-SUM(M$15:M571)</f>
        <v>16350</v>
      </c>
      <c r="R571" s="47" t="str">
        <f t="shared" ca="1" si="156"/>
        <v>M574</v>
      </c>
      <c r="S571" s="40">
        <f t="shared" ca="1" si="162"/>
        <v>0</v>
      </c>
      <c r="T571" s="46">
        <f t="shared" ca="1" si="163"/>
        <v>49</v>
      </c>
      <c r="X571" s="74">
        <f t="shared" ca="1" si="164"/>
        <v>-0.69745076329488798</v>
      </c>
      <c r="Y571" s="75">
        <f t="shared" ca="1" si="165"/>
        <v>-0.69745076329488798</v>
      </c>
      <c r="Z571" s="74">
        <f t="shared" ca="1" si="166"/>
        <v>0.4978528322035996</v>
      </c>
      <c r="AA571" s="76">
        <f t="shared" ca="1" si="167"/>
        <v>-697.45076329488802</v>
      </c>
      <c r="AB571" s="76">
        <f t="shared" ca="1" si="168"/>
        <v>497.85283220359963</v>
      </c>
    </row>
    <row r="572" spans="1:28" x14ac:dyDescent="0.25">
      <c r="A572" s="2">
        <f t="shared" si="169"/>
        <v>18</v>
      </c>
      <c r="B572" s="16">
        <f ca="1">VLOOKUP(A572,PERIODS!$O$4:$P$33,2,FALSE)</f>
        <v>3.5000000000000003E-2</v>
      </c>
      <c r="C572" s="15"/>
      <c r="D572" s="18">
        <v>558</v>
      </c>
      <c r="E572" s="34">
        <f t="shared" ca="1" si="171"/>
        <v>12774.415203826569</v>
      </c>
      <c r="F572" s="34">
        <f t="shared" ca="1" si="153"/>
        <v>3500.0000000000005</v>
      </c>
      <c r="G572" s="69">
        <f t="shared" ca="1" si="157"/>
        <v>0</v>
      </c>
      <c r="H572" s="34">
        <f t="shared" ca="1" si="158"/>
        <v>851.52284719980969</v>
      </c>
      <c r="I572" s="34">
        <f t="shared" ca="1" si="159"/>
        <v>4351.5228471998098</v>
      </c>
      <c r="J572" s="18">
        <f ca="1">SUM(INDIRECT(ADDRESS(ROW(F572),COLUMN(F572),4)):INDIRECT(ADDRESS(ROW(F572)+N$5-1,COLUMN(F572),4)))</f>
        <v>24500.000000000004</v>
      </c>
      <c r="K572" s="18">
        <f t="shared" ca="1" si="160"/>
        <v>0</v>
      </c>
      <c r="L572" s="18">
        <f t="shared" ca="1" si="170"/>
        <v>0</v>
      </c>
      <c r="M572" s="18">
        <f t="shared" ca="1" si="154"/>
        <v>16350</v>
      </c>
      <c r="N572" s="34">
        <f t="shared" ca="1" si="161"/>
        <v>24772.892356626759</v>
      </c>
      <c r="P572" s="18">
        <f t="shared" ca="1" si="155"/>
        <v>851.52284719980969</v>
      </c>
      <c r="Q572" s="47">
        <f ca="1">SUM(L$15:L572)-SUM(M$15:M572)</f>
        <v>0</v>
      </c>
      <c r="R572" s="47" t="str">
        <f t="shared" ca="1" si="156"/>
        <v>M575</v>
      </c>
      <c r="S572" s="40">
        <f t="shared" ca="1" si="162"/>
        <v>0</v>
      </c>
      <c r="T572" s="46">
        <f t="shared" ca="1" si="163"/>
        <v>25</v>
      </c>
      <c r="X572" s="74">
        <f t="shared" ca="1" si="164"/>
        <v>0.85152284719980964</v>
      </c>
      <c r="Y572" s="75">
        <f t="shared" ca="1" si="165"/>
        <v>0.85152284719980964</v>
      </c>
      <c r="Z572" s="74">
        <f t="shared" ca="1" si="166"/>
        <v>2.343212490855541</v>
      </c>
      <c r="AA572" s="76">
        <f t="shared" ca="1" si="167"/>
        <v>851.52284719980969</v>
      </c>
      <c r="AB572" s="76">
        <f t="shared" ca="1" si="168"/>
        <v>2343.2124908555411</v>
      </c>
    </row>
    <row r="573" spans="1:28" x14ac:dyDescent="0.25">
      <c r="A573" s="2">
        <f t="shared" si="169"/>
        <v>19</v>
      </c>
      <c r="B573" s="16">
        <f ca="1">VLOOKUP(A573,PERIODS!$O$4:$P$33,2,FALSE)</f>
        <v>3.5000000000000003E-2</v>
      </c>
      <c r="C573" s="15"/>
      <c r="D573" s="18">
        <v>559</v>
      </c>
      <c r="E573" s="34">
        <f t="shared" ca="1" si="171"/>
        <v>24772.892356626759</v>
      </c>
      <c r="F573" s="34">
        <f t="shared" ca="1" si="153"/>
        <v>3500.0000000000005</v>
      </c>
      <c r="G573" s="69">
        <f t="shared" ca="1" si="157"/>
        <v>0</v>
      </c>
      <c r="H573" s="34">
        <f t="shared" ca="1" si="158"/>
        <v>912.04763163203563</v>
      </c>
      <c r="I573" s="34">
        <f t="shared" ca="1" si="159"/>
        <v>4412.0476316320364</v>
      </c>
      <c r="J573" s="18">
        <f ca="1">SUM(INDIRECT(ADDRESS(ROW(F573),COLUMN(F573),4)):INDIRECT(ADDRESS(ROW(F573)+N$5-1,COLUMN(F573),4)))</f>
        <v>24500.000000000004</v>
      </c>
      <c r="K573" s="18">
        <f t="shared" ca="1" si="160"/>
        <v>0</v>
      </c>
      <c r="L573" s="18">
        <f t="shared" ca="1" si="170"/>
        <v>0</v>
      </c>
      <c r="M573" s="18">
        <f t="shared" ca="1" si="154"/>
        <v>0</v>
      </c>
      <c r="N573" s="34">
        <f t="shared" ca="1" si="161"/>
        <v>20360.84472499472</v>
      </c>
      <c r="P573" s="18">
        <f t="shared" ca="1" si="155"/>
        <v>912.04763163203563</v>
      </c>
      <c r="Q573" s="47">
        <f ca="1">SUM(L$15:L573)-SUM(M$15:M573)</f>
        <v>0</v>
      </c>
      <c r="R573" s="47" t="str">
        <f t="shared" ca="1" si="156"/>
        <v>M576</v>
      </c>
      <c r="S573" s="40">
        <f t="shared" ca="1" si="162"/>
        <v>0</v>
      </c>
      <c r="T573" s="46">
        <f t="shared" ca="1" si="163"/>
        <v>54</v>
      </c>
      <c r="X573" s="74">
        <f t="shared" ca="1" si="164"/>
        <v>0.91204763163203562</v>
      </c>
      <c r="Y573" s="75">
        <f t="shared" ca="1" si="165"/>
        <v>0.91204763163203562</v>
      </c>
      <c r="Z573" s="74">
        <f t="shared" ca="1" si="166"/>
        <v>2.4894147224728718</v>
      </c>
      <c r="AA573" s="76">
        <f t="shared" ca="1" si="167"/>
        <v>912.04763163203563</v>
      </c>
      <c r="AB573" s="76">
        <f t="shared" ca="1" si="168"/>
        <v>2489.4147224728717</v>
      </c>
    </row>
    <row r="574" spans="1:28" x14ac:dyDescent="0.25">
      <c r="A574" s="2">
        <f t="shared" si="169"/>
        <v>20</v>
      </c>
      <c r="B574" s="16">
        <f ca="1">VLOOKUP(A574,PERIODS!$O$4:$P$33,2,FALSE)</f>
        <v>3.5000000000000003E-2</v>
      </c>
      <c r="C574" s="15"/>
      <c r="D574" s="18">
        <v>560</v>
      </c>
      <c r="E574" s="34">
        <f t="shared" ca="1" si="171"/>
        <v>20360.84472499472</v>
      </c>
      <c r="F574" s="34">
        <f t="shared" ca="1" si="153"/>
        <v>3500.0000000000005</v>
      </c>
      <c r="G574" s="69">
        <f t="shared" ca="1" si="157"/>
        <v>0</v>
      </c>
      <c r="H574" s="34">
        <f t="shared" ca="1" si="158"/>
        <v>-253.78249875441028</v>
      </c>
      <c r="I574" s="34">
        <f t="shared" ca="1" si="159"/>
        <v>3246.21750124559</v>
      </c>
      <c r="J574" s="18">
        <f ca="1">SUM(INDIRECT(ADDRESS(ROW(F574),COLUMN(F574),4)):INDIRECT(ADDRESS(ROW(F574)+N$5-1,COLUMN(F574),4)))</f>
        <v>24500.000000000004</v>
      </c>
      <c r="K574" s="18">
        <f t="shared" ca="1" si="160"/>
        <v>16350</v>
      </c>
      <c r="L574" s="18">
        <f t="shared" ca="1" si="170"/>
        <v>16350</v>
      </c>
      <c r="M574" s="18">
        <f t="shared" ca="1" si="154"/>
        <v>0</v>
      </c>
      <c r="N574" s="34">
        <f t="shared" ca="1" si="161"/>
        <v>17114.627223749128</v>
      </c>
      <c r="P574" s="18">
        <f t="shared" ca="1" si="155"/>
        <v>253.78249875441028</v>
      </c>
      <c r="Q574" s="47">
        <f ca="1">SUM(L$15:L574)-SUM(M$15:M574)</f>
        <v>16350</v>
      </c>
      <c r="R574" s="47" t="str">
        <f t="shared" ca="1" si="156"/>
        <v>M577</v>
      </c>
      <c r="S574" s="40">
        <f t="shared" ca="1" si="162"/>
        <v>0</v>
      </c>
      <c r="T574" s="46">
        <f t="shared" ca="1" si="163"/>
        <v>59</v>
      </c>
      <c r="X574" s="74">
        <f t="shared" ca="1" si="164"/>
        <v>-0.25378249875441028</v>
      </c>
      <c r="Y574" s="75">
        <f t="shared" ca="1" si="165"/>
        <v>-0.25378249875441028</v>
      </c>
      <c r="Z574" s="74">
        <f t="shared" ca="1" si="166"/>
        <v>0.77586053432869051</v>
      </c>
      <c r="AA574" s="76">
        <f t="shared" ca="1" si="167"/>
        <v>-253.78249875441028</v>
      </c>
      <c r="AB574" s="76">
        <f t="shared" ca="1" si="168"/>
        <v>775.86053432869051</v>
      </c>
    </row>
    <row r="575" spans="1:28" x14ac:dyDescent="0.25">
      <c r="A575" s="2">
        <f t="shared" si="169"/>
        <v>21</v>
      </c>
      <c r="B575" s="16">
        <f ca="1">VLOOKUP(A575,PERIODS!$O$4:$P$33,2,FALSE)</f>
        <v>3.5000000000000003E-2</v>
      </c>
      <c r="C575" s="15"/>
      <c r="D575" s="18">
        <v>561</v>
      </c>
      <c r="E575" s="34">
        <f t="shared" ca="1" si="171"/>
        <v>17114.627223749128</v>
      </c>
      <c r="F575" s="34">
        <f t="shared" ca="1" si="153"/>
        <v>3500.0000000000005</v>
      </c>
      <c r="G575" s="69">
        <f t="shared" ca="1" si="157"/>
        <v>0</v>
      </c>
      <c r="H575" s="34">
        <f t="shared" ca="1" si="158"/>
        <v>178.03930888375521</v>
      </c>
      <c r="I575" s="34">
        <f t="shared" ca="1" si="159"/>
        <v>3678.0393088837554</v>
      </c>
      <c r="J575" s="18">
        <f ca="1">SUM(INDIRECT(ADDRESS(ROW(F575),COLUMN(F575),4)):INDIRECT(ADDRESS(ROW(F575)+N$5-1,COLUMN(F575),4)))</f>
        <v>24500.000000000004</v>
      </c>
      <c r="K575" s="18">
        <f t="shared" ca="1" si="160"/>
        <v>16350</v>
      </c>
      <c r="L575" s="18">
        <f t="shared" ca="1" si="170"/>
        <v>0</v>
      </c>
      <c r="M575" s="18">
        <f t="shared" ca="1" si="154"/>
        <v>0</v>
      </c>
      <c r="N575" s="34">
        <f t="shared" ca="1" si="161"/>
        <v>13436.587914865373</v>
      </c>
      <c r="P575" s="18">
        <f t="shared" ca="1" si="155"/>
        <v>178.03930888375521</v>
      </c>
      <c r="Q575" s="47">
        <f ca="1">SUM(L$15:L575)-SUM(M$15:M575)</f>
        <v>16350</v>
      </c>
      <c r="R575" s="47" t="str">
        <f t="shared" ca="1" si="156"/>
        <v>M578</v>
      </c>
      <c r="S575" s="40">
        <f t="shared" ca="1" si="162"/>
        <v>0</v>
      </c>
      <c r="T575" s="46">
        <f t="shared" ca="1" si="163"/>
        <v>34</v>
      </c>
      <c r="X575" s="74">
        <f t="shared" ca="1" si="164"/>
        <v>0.17803930888375522</v>
      </c>
      <c r="Y575" s="75">
        <f t="shared" ca="1" si="165"/>
        <v>0.17803930888375522</v>
      </c>
      <c r="Z575" s="74">
        <f t="shared" ca="1" si="166"/>
        <v>1.1948722894075883</v>
      </c>
      <c r="AA575" s="76">
        <f t="shared" ca="1" si="167"/>
        <v>178.03930888375521</v>
      </c>
      <c r="AB575" s="76">
        <f t="shared" ca="1" si="168"/>
        <v>1194.8722894075884</v>
      </c>
    </row>
    <row r="576" spans="1:28" x14ac:dyDescent="0.25">
      <c r="A576" s="2">
        <f t="shared" si="169"/>
        <v>22</v>
      </c>
      <c r="B576" s="16">
        <f ca="1">VLOOKUP(A576,PERIODS!$O$4:$P$33,2,FALSE)</f>
        <v>3.5000000000000003E-2</v>
      </c>
      <c r="C576" s="15"/>
      <c r="D576" s="18">
        <v>562</v>
      </c>
      <c r="E576" s="34">
        <f t="shared" ca="1" si="171"/>
        <v>13436.587914865373</v>
      </c>
      <c r="F576" s="34">
        <f t="shared" ca="1" si="153"/>
        <v>3500.0000000000005</v>
      </c>
      <c r="G576" s="69">
        <f t="shared" ca="1" si="157"/>
        <v>0</v>
      </c>
      <c r="H576" s="34">
        <f t="shared" ca="1" si="158"/>
        <v>-511.70314674528038</v>
      </c>
      <c r="I576" s="34">
        <f t="shared" ca="1" si="159"/>
        <v>2988.2968532547202</v>
      </c>
      <c r="J576" s="18">
        <f ca="1">SUM(INDIRECT(ADDRESS(ROW(F576),COLUMN(F576),4)):INDIRECT(ADDRESS(ROW(F576)+N$5-1,COLUMN(F576),4)))</f>
        <v>25000.000000000004</v>
      </c>
      <c r="K576" s="18">
        <f t="shared" ca="1" si="160"/>
        <v>16350</v>
      </c>
      <c r="L576" s="18">
        <f t="shared" ca="1" si="170"/>
        <v>0</v>
      </c>
      <c r="M576" s="18">
        <f t="shared" ca="1" si="154"/>
        <v>0</v>
      </c>
      <c r="N576" s="34">
        <f t="shared" ca="1" si="161"/>
        <v>10448.291061610653</v>
      </c>
      <c r="P576" s="18">
        <f t="shared" ca="1" si="155"/>
        <v>511.70314674528038</v>
      </c>
      <c r="Q576" s="47">
        <f ca="1">SUM(L$15:L576)-SUM(M$15:M576)</f>
        <v>16350</v>
      </c>
      <c r="R576" s="47" t="str">
        <f t="shared" ca="1" si="156"/>
        <v>M579</v>
      </c>
      <c r="S576" s="40">
        <f t="shared" ca="1" si="162"/>
        <v>0</v>
      </c>
      <c r="T576" s="46">
        <f t="shared" ca="1" si="163"/>
        <v>26</v>
      </c>
      <c r="X576" s="74">
        <f t="shared" ca="1" si="164"/>
        <v>-0.51170314674528039</v>
      </c>
      <c r="Y576" s="75">
        <f t="shared" ca="1" si="165"/>
        <v>-0.51170314674528039</v>
      </c>
      <c r="Z576" s="74">
        <f t="shared" ca="1" si="166"/>
        <v>0.59947371715884135</v>
      </c>
      <c r="AA576" s="76">
        <f t="shared" ca="1" si="167"/>
        <v>-511.70314674528038</v>
      </c>
      <c r="AB576" s="76">
        <f t="shared" ca="1" si="168"/>
        <v>599.4737171588414</v>
      </c>
    </row>
    <row r="577" spans="1:28" x14ac:dyDescent="0.25">
      <c r="A577" s="2">
        <f t="shared" si="169"/>
        <v>23</v>
      </c>
      <c r="B577" s="16">
        <f ca="1">VLOOKUP(A577,PERIODS!$O$4:$P$33,2,FALSE)</f>
        <v>3.5000000000000003E-2</v>
      </c>
      <c r="C577" s="15"/>
      <c r="D577" s="18">
        <v>563</v>
      </c>
      <c r="E577" s="34">
        <f t="shared" ca="1" si="171"/>
        <v>10448.291061610653</v>
      </c>
      <c r="F577" s="34">
        <f t="shared" ca="1" si="153"/>
        <v>3500.0000000000005</v>
      </c>
      <c r="G577" s="69">
        <f t="shared" ca="1" si="157"/>
        <v>0</v>
      </c>
      <c r="H577" s="34">
        <f t="shared" ca="1" si="158"/>
        <v>124.21201777774738</v>
      </c>
      <c r="I577" s="34">
        <f t="shared" ca="1" si="159"/>
        <v>3624.2120177777479</v>
      </c>
      <c r="J577" s="18">
        <f ca="1">SUM(INDIRECT(ADDRESS(ROW(F577),COLUMN(F577),4)):INDIRECT(ADDRESS(ROW(F577)+N$5-1,COLUMN(F577),4)))</f>
        <v>25500.000000000004</v>
      </c>
      <c r="K577" s="18">
        <f t="shared" ca="1" si="160"/>
        <v>0</v>
      </c>
      <c r="L577" s="18">
        <f t="shared" ca="1" si="170"/>
        <v>0</v>
      </c>
      <c r="M577" s="18">
        <f t="shared" ca="1" si="154"/>
        <v>16350</v>
      </c>
      <c r="N577" s="34">
        <f t="shared" ca="1" si="161"/>
        <v>23174.079043832906</v>
      </c>
      <c r="P577" s="18">
        <f t="shared" ca="1" si="155"/>
        <v>124.21201777774738</v>
      </c>
      <c r="Q577" s="47">
        <f ca="1">SUM(L$15:L577)-SUM(M$15:M577)</f>
        <v>0</v>
      </c>
      <c r="R577" s="47" t="str">
        <f t="shared" ca="1" si="156"/>
        <v>M580</v>
      </c>
      <c r="S577" s="40">
        <f t="shared" ca="1" si="162"/>
        <v>0</v>
      </c>
      <c r="T577" s="46">
        <f t="shared" ca="1" si="163"/>
        <v>51</v>
      </c>
      <c r="X577" s="74">
        <f t="shared" ca="1" si="164"/>
        <v>0.12421201777774737</v>
      </c>
      <c r="Y577" s="75">
        <f t="shared" ca="1" si="165"/>
        <v>0.12421201777774737</v>
      </c>
      <c r="Z577" s="74">
        <f t="shared" ca="1" si="166"/>
        <v>1.1322559039332447</v>
      </c>
      <c r="AA577" s="76">
        <f t="shared" ca="1" si="167"/>
        <v>124.21201777774738</v>
      </c>
      <c r="AB577" s="76">
        <f t="shared" ca="1" si="168"/>
        <v>1132.2559039332448</v>
      </c>
    </row>
    <row r="578" spans="1:28" x14ac:dyDescent="0.25">
      <c r="A578" s="2">
        <f t="shared" si="169"/>
        <v>24</v>
      </c>
      <c r="B578" s="16">
        <f ca="1">VLOOKUP(A578,PERIODS!$O$4:$P$33,2,FALSE)</f>
        <v>3.5000000000000003E-2</v>
      </c>
      <c r="C578" s="15"/>
      <c r="D578" s="18">
        <v>564</v>
      </c>
      <c r="E578" s="34">
        <f t="shared" ca="1" si="171"/>
        <v>23174.079043832906</v>
      </c>
      <c r="F578" s="34">
        <f t="shared" ca="1" si="153"/>
        <v>3500.0000000000005</v>
      </c>
      <c r="G578" s="69">
        <f t="shared" ca="1" si="157"/>
        <v>0</v>
      </c>
      <c r="H578" s="34">
        <f t="shared" ca="1" si="158"/>
        <v>-580.26145032138038</v>
      </c>
      <c r="I578" s="34">
        <f t="shared" ca="1" si="159"/>
        <v>2919.7385496786201</v>
      </c>
      <c r="J578" s="18">
        <f ca="1">SUM(INDIRECT(ADDRESS(ROW(F578),COLUMN(F578),4)):INDIRECT(ADDRESS(ROW(F578)+N$5-1,COLUMN(F578),4)))</f>
        <v>26000</v>
      </c>
      <c r="K578" s="18">
        <f t="shared" ca="1" si="160"/>
        <v>16350</v>
      </c>
      <c r="L578" s="18">
        <f t="shared" ca="1" si="170"/>
        <v>16350</v>
      </c>
      <c r="M578" s="18">
        <f t="shared" ca="1" si="154"/>
        <v>0</v>
      </c>
      <c r="N578" s="34">
        <f t="shared" ca="1" si="161"/>
        <v>20254.340494154287</v>
      </c>
      <c r="P578" s="18">
        <f t="shared" ca="1" si="155"/>
        <v>580.26145032138038</v>
      </c>
      <c r="Q578" s="47">
        <f ca="1">SUM(L$15:L578)-SUM(M$15:M578)</f>
        <v>16350</v>
      </c>
      <c r="R578" s="47" t="str">
        <f t="shared" ca="1" si="156"/>
        <v>M581</v>
      </c>
      <c r="S578" s="40">
        <f t="shared" ca="1" si="162"/>
        <v>0</v>
      </c>
      <c r="T578" s="46">
        <f t="shared" ca="1" si="163"/>
        <v>54</v>
      </c>
      <c r="X578" s="74">
        <f t="shared" ca="1" si="164"/>
        <v>-0.58026145032138043</v>
      </c>
      <c r="Y578" s="75">
        <f t="shared" ca="1" si="165"/>
        <v>-0.58026145032138043</v>
      </c>
      <c r="Z578" s="74">
        <f t="shared" ca="1" si="166"/>
        <v>0.55975200009213766</v>
      </c>
      <c r="AA578" s="76">
        <f t="shared" ca="1" si="167"/>
        <v>-580.26145032138038</v>
      </c>
      <c r="AB578" s="76">
        <f t="shared" ca="1" si="168"/>
        <v>559.75200009213768</v>
      </c>
    </row>
    <row r="579" spans="1:28" x14ac:dyDescent="0.25">
      <c r="A579" s="2">
        <f t="shared" si="169"/>
        <v>25</v>
      </c>
      <c r="B579" s="16">
        <f ca="1">VLOOKUP(A579,PERIODS!$O$4:$P$33,2,FALSE)</f>
        <v>3.5000000000000003E-2</v>
      </c>
      <c r="C579" s="15"/>
      <c r="D579" s="18">
        <v>565</v>
      </c>
      <c r="E579" s="34">
        <f t="shared" ca="1" si="171"/>
        <v>20254.340494154287</v>
      </c>
      <c r="F579" s="34">
        <f t="shared" ca="1" si="153"/>
        <v>3500.0000000000005</v>
      </c>
      <c r="G579" s="69">
        <f t="shared" ca="1" si="157"/>
        <v>0</v>
      </c>
      <c r="H579" s="34">
        <f t="shared" ca="1" si="158"/>
        <v>-1413.0446839231292</v>
      </c>
      <c r="I579" s="34">
        <f t="shared" ca="1" si="159"/>
        <v>2086.955316076871</v>
      </c>
      <c r="J579" s="18">
        <f ca="1">SUM(INDIRECT(ADDRESS(ROW(F579),COLUMN(F579),4)):INDIRECT(ADDRESS(ROW(F579)+N$5-1,COLUMN(F579),4)))</f>
        <v>24900</v>
      </c>
      <c r="K579" s="18">
        <f t="shared" ca="1" si="160"/>
        <v>16350</v>
      </c>
      <c r="L579" s="18">
        <f t="shared" ca="1" si="170"/>
        <v>0</v>
      </c>
      <c r="M579" s="18">
        <f t="shared" ca="1" si="154"/>
        <v>0</v>
      </c>
      <c r="N579" s="34">
        <f t="shared" ca="1" si="161"/>
        <v>18167.385178077417</v>
      </c>
      <c r="P579" s="18">
        <f t="shared" ca="1" si="155"/>
        <v>1413.0446839231292</v>
      </c>
      <c r="Q579" s="47">
        <f ca="1">SUM(L$15:L579)-SUM(M$15:M579)</f>
        <v>16350</v>
      </c>
      <c r="R579" s="47" t="str">
        <f t="shared" ca="1" si="156"/>
        <v>M582</v>
      </c>
      <c r="S579" s="40">
        <f t="shared" ca="1" si="162"/>
        <v>0</v>
      </c>
      <c r="T579" s="46">
        <f t="shared" ca="1" si="163"/>
        <v>85</v>
      </c>
      <c r="X579" s="74">
        <f t="shared" ca="1" si="164"/>
        <v>-1.4130446839231292</v>
      </c>
      <c r="Y579" s="75">
        <f t="shared" ca="1" si="165"/>
        <v>-1.4130446839231292</v>
      </c>
      <c r="Z579" s="74">
        <f t="shared" ca="1" si="166"/>
        <v>0.24340107449303011</v>
      </c>
      <c r="AA579" s="76">
        <f t="shared" ca="1" si="167"/>
        <v>-1413.0446839231292</v>
      </c>
      <c r="AB579" s="76">
        <f t="shared" ca="1" si="168"/>
        <v>243.40107449303011</v>
      </c>
    </row>
    <row r="580" spans="1:28" x14ac:dyDescent="0.25">
      <c r="A580" s="2">
        <f t="shared" si="169"/>
        <v>26</v>
      </c>
      <c r="B580" s="16">
        <f ca="1">VLOOKUP(A580,PERIODS!$O$4:$P$33,2,FALSE)</f>
        <v>3.5000000000000003E-2</v>
      </c>
      <c r="C580" s="15"/>
      <c r="D580" s="18">
        <v>566</v>
      </c>
      <c r="E580" s="34">
        <f t="shared" ca="1" si="171"/>
        <v>18167.385178077417</v>
      </c>
      <c r="F580" s="34">
        <f t="shared" ca="1" si="153"/>
        <v>3500.0000000000005</v>
      </c>
      <c r="G580" s="69">
        <f t="shared" ca="1" si="157"/>
        <v>0</v>
      </c>
      <c r="H580" s="34">
        <f t="shared" ca="1" si="158"/>
        <v>109.19089980798866</v>
      </c>
      <c r="I580" s="34">
        <f t="shared" ca="1" si="159"/>
        <v>3609.1908998079889</v>
      </c>
      <c r="J580" s="18">
        <f ca="1">SUM(INDIRECT(ADDRESS(ROW(F580),COLUMN(F580),4)):INDIRECT(ADDRESS(ROW(F580)+N$5-1,COLUMN(F580),4)))</f>
        <v>23900</v>
      </c>
      <c r="K580" s="18">
        <f t="shared" ca="1" si="160"/>
        <v>16350</v>
      </c>
      <c r="L580" s="18">
        <f t="shared" ca="1" si="170"/>
        <v>0</v>
      </c>
      <c r="M580" s="18">
        <f t="shared" ca="1" si="154"/>
        <v>0</v>
      </c>
      <c r="N580" s="34">
        <f t="shared" ca="1" si="161"/>
        <v>14558.194278269428</v>
      </c>
      <c r="P580" s="18">
        <f t="shared" ca="1" si="155"/>
        <v>109.19089980798866</v>
      </c>
      <c r="Q580" s="47">
        <f ca="1">SUM(L$15:L580)-SUM(M$15:M580)</f>
        <v>16350</v>
      </c>
      <c r="R580" s="47" t="str">
        <f t="shared" ca="1" si="156"/>
        <v>M583</v>
      </c>
      <c r="S580" s="40">
        <f t="shared" ca="1" si="162"/>
        <v>0</v>
      </c>
      <c r="T580" s="46">
        <f t="shared" ca="1" si="163"/>
        <v>6</v>
      </c>
      <c r="X580" s="74">
        <f t="shared" ca="1" si="164"/>
        <v>0.10919089980798866</v>
      </c>
      <c r="Y580" s="75">
        <f t="shared" ca="1" si="165"/>
        <v>0.10919089980798866</v>
      </c>
      <c r="Z580" s="74">
        <f t="shared" ca="1" si="166"/>
        <v>1.1153752549410811</v>
      </c>
      <c r="AA580" s="76">
        <f t="shared" ca="1" si="167"/>
        <v>109.19089980798866</v>
      </c>
      <c r="AB580" s="76">
        <f t="shared" ca="1" si="168"/>
        <v>1115.375254941081</v>
      </c>
    </row>
    <row r="581" spans="1:28" x14ac:dyDescent="0.25">
      <c r="A581" s="2">
        <f t="shared" si="169"/>
        <v>27</v>
      </c>
      <c r="B581" s="16">
        <f ca="1">VLOOKUP(A581,PERIODS!$O$4:$P$33,2,FALSE)</f>
        <v>3.5000000000000003E-2</v>
      </c>
      <c r="C581" s="15"/>
      <c r="D581" s="18">
        <v>567</v>
      </c>
      <c r="E581" s="34">
        <f t="shared" ca="1" si="171"/>
        <v>14558.194278269428</v>
      </c>
      <c r="F581" s="34">
        <f t="shared" ca="1" si="153"/>
        <v>3500.0000000000005</v>
      </c>
      <c r="G581" s="69">
        <f t="shared" ca="1" si="157"/>
        <v>0</v>
      </c>
      <c r="H581" s="34">
        <f t="shared" ca="1" si="158"/>
        <v>649.105952156233</v>
      </c>
      <c r="I581" s="34">
        <f t="shared" ca="1" si="159"/>
        <v>4149.1059521562338</v>
      </c>
      <c r="J581" s="18">
        <f ca="1">SUM(INDIRECT(ADDRESS(ROW(F581),COLUMN(F581),4)):INDIRECT(ADDRESS(ROW(F581)+N$5-1,COLUMN(F581),4)))</f>
        <v>22900</v>
      </c>
      <c r="K581" s="18">
        <f t="shared" ca="1" si="160"/>
        <v>0</v>
      </c>
      <c r="L581" s="18">
        <f t="shared" ca="1" si="170"/>
        <v>0</v>
      </c>
      <c r="M581" s="18">
        <f t="shared" ca="1" si="154"/>
        <v>16350</v>
      </c>
      <c r="N581" s="34">
        <f t="shared" ca="1" si="161"/>
        <v>26759.088326113193</v>
      </c>
      <c r="P581" s="18">
        <f t="shared" ca="1" si="155"/>
        <v>649.105952156233</v>
      </c>
      <c r="Q581" s="47">
        <f ca="1">SUM(L$15:L581)-SUM(M$15:M581)</f>
        <v>0</v>
      </c>
      <c r="R581" s="47" t="str">
        <f t="shared" ca="1" si="156"/>
        <v>M584</v>
      </c>
      <c r="S581" s="40">
        <f t="shared" ca="1" si="162"/>
        <v>0</v>
      </c>
      <c r="T581" s="46">
        <f t="shared" ca="1" si="163"/>
        <v>17</v>
      </c>
      <c r="X581" s="74">
        <f t="shared" ca="1" si="164"/>
        <v>0.64910595215623301</v>
      </c>
      <c r="Y581" s="75">
        <f t="shared" ca="1" si="165"/>
        <v>0.64910595215623301</v>
      </c>
      <c r="Z581" s="74">
        <f t="shared" ca="1" si="166"/>
        <v>1.9138290092044978</v>
      </c>
      <c r="AA581" s="76">
        <f t="shared" ca="1" si="167"/>
        <v>649.105952156233</v>
      </c>
      <c r="AB581" s="76">
        <f t="shared" ca="1" si="168"/>
        <v>1913.8290092044979</v>
      </c>
    </row>
    <row r="582" spans="1:28" x14ac:dyDescent="0.25">
      <c r="A582" s="2">
        <f t="shared" si="169"/>
        <v>28</v>
      </c>
      <c r="B582" s="16">
        <f ca="1">VLOOKUP(A582,PERIODS!$O$4:$P$33,2,FALSE)</f>
        <v>0.04</v>
      </c>
      <c r="C582" s="15"/>
      <c r="D582" s="18">
        <v>568</v>
      </c>
      <c r="E582" s="34">
        <f t="shared" ca="1" si="171"/>
        <v>26759.088326113193</v>
      </c>
      <c r="F582" s="34">
        <f t="shared" ca="1" si="153"/>
        <v>4000</v>
      </c>
      <c r="G582" s="69">
        <f t="shared" ca="1" si="157"/>
        <v>0</v>
      </c>
      <c r="H582" s="34">
        <f t="shared" ca="1" si="158"/>
        <v>-193.04582276523914</v>
      </c>
      <c r="I582" s="34">
        <f t="shared" ca="1" si="159"/>
        <v>3806.9541772347607</v>
      </c>
      <c r="J582" s="18">
        <f ca="1">SUM(INDIRECT(ADDRESS(ROW(F582),COLUMN(F582),4)):INDIRECT(ADDRESS(ROW(F582)+N$5-1,COLUMN(F582),4)))</f>
        <v>21900</v>
      </c>
      <c r="K582" s="18">
        <f t="shared" ca="1" si="160"/>
        <v>0</v>
      </c>
      <c r="L582" s="18">
        <f t="shared" ca="1" si="170"/>
        <v>0</v>
      </c>
      <c r="M582" s="18">
        <f t="shared" ca="1" si="154"/>
        <v>0</v>
      </c>
      <c r="N582" s="34">
        <f t="shared" ca="1" si="161"/>
        <v>22952.134148878431</v>
      </c>
      <c r="P582" s="18">
        <f t="shared" ca="1" si="155"/>
        <v>193.04582276523914</v>
      </c>
      <c r="Q582" s="47">
        <f ca="1">SUM(L$15:L582)-SUM(M$15:M582)</f>
        <v>0</v>
      </c>
      <c r="R582" s="47" t="str">
        <f t="shared" ca="1" si="156"/>
        <v>M585</v>
      </c>
      <c r="S582" s="40">
        <f t="shared" ca="1" si="162"/>
        <v>0</v>
      </c>
      <c r="T582" s="46">
        <f t="shared" ca="1" si="163"/>
        <v>77</v>
      </c>
      <c r="X582" s="74">
        <f t="shared" ca="1" si="164"/>
        <v>-0.19304582276523913</v>
      </c>
      <c r="Y582" s="75">
        <f t="shared" ca="1" si="165"/>
        <v>-0.19304582276523913</v>
      </c>
      <c r="Z582" s="74">
        <f t="shared" ca="1" si="166"/>
        <v>0.82444419496074317</v>
      </c>
      <c r="AA582" s="76">
        <f t="shared" ca="1" si="167"/>
        <v>-193.04582276523914</v>
      </c>
      <c r="AB582" s="76">
        <f t="shared" ca="1" si="168"/>
        <v>824.44419496074318</v>
      </c>
    </row>
    <row r="583" spans="1:28" x14ac:dyDescent="0.25">
      <c r="A583" s="2">
        <f t="shared" si="169"/>
        <v>29</v>
      </c>
      <c r="B583" s="16">
        <f ca="1">VLOOKUP(A583,PERIODS!$O$4:$P$33,2,FALSE)</f>
        <v>0.04</v>
      </c>
      <c r="C583" s="15"/>
      <c r="D583" s="18">
        <v>569</v>
      </c>
      <c r="E583" s="34">
        <f t="shared" ca="1" si="171"/>
        <v>22952.134148878431</v>
      </c>
      <c r="F583" s="34">
        <f t="shared" ca="1" si="153"/>
        <v>4000</v>
      </c>
      <c r="G583" s="69">
        <f t="shared" ca="1" si="157"/>
        <v>0</v>
      </c>
      <c r="H583" s="34">
        <f t="shared" ca="1" si="158"/>
        <v>150.11042448152909</v>
      </c>
      <c r="I583" s="34">
        <f t="shared" ca="1" si="159"/>
        <v>4150.1104244815288</v>
      </c>
      <c r="J583" s="18">
        <f ca="1">SUM(INDIRECT(ADDRESS(ROW(F583),COLUMN(F583),4)):INDIRECT(ADDRESS(ROW(F583)+N$5-1,COLUMN(F583),4)))</f>
        <v>21200</v>
      </c>
      <c r="K583" s="18">
        <f t="shared" ca="1" si="160"/>
        <v>0</v>
      </c>
      <c r="L583" s="18">
        <f t="shared" ca="1" si="170"/>
        <v>0</v>
      </c>
      <c r="M583" s="18">
        <f t="shared" ca="1" si="154"/>
        <v>0</v>
      </c>
      <c r="N583" s="34">
        <f t="shared" ca="1" si="161"/>
        <v>18802.023724396902</v>
      </c>
      <c r="P583" s="18">
        <f t="shared" ca="1" si="155"/>
        <v>150.11042448152909</v>
      </c>
      <c r="Q583" s="47">
        <f ca="1">SUM(L$15:L583)-SUM(M$15:M583)</f>
        <v>0</v>
      </c>
      <c r="R583" s="47" t="str">
        <f t="shared" ca="1" si="156"/>
        <v>M586</v>
      </c>
      <c r="S583" s="40">
        <f t="shared" ca="1" si="162"/>
        <v>0</v>
      </c>
      <c r="T583" s="46">
        <f t="shared" ca="1" si="163"/>
        <v>46</v>
      </c>
      <c r="X583" s="74">
        <f t="shared" ca="1" si="164"/>
        <v>0.15011042448152909</v>
      </c>
      <c r="Y583" s="75">
        <f t="shared" ca="1" si="165"/>
        <v>0.15011042448152909</v>
      </c>
      <c r="Z583" s="74">
        <f t="shared" ca="1" si="166"/>
        <v>1.1619625447558712</v>
      </c>
      <c r="AA583" s="76">
        <f t="shared" ca="1" si="167"/>
        <v>150.11042448152909</v>
      </c>
      <c r="AB583" s="76">
        <f t="shared" ca="1" si="168"/>
        <v>1161.9625447558712</v>
      </c>
    </row>
    <row r="584" spans="1:28" x14ac:dyDescent="0.25">
      <c r="A584" s="2">
        <f t="shared" si="169"/>
        <v>30</v>
      </c>
      <c r="B584" s="16">
        <f ca="1">VLOOKUP(A584,PERIODS!$O$4:$P$33,2,FALSE)</f>
        <v>0.04</v>
      </c>
      <c r="C584" s="15"/>
      <c r="D584" s="18">
        <v>570</v>
      </c>
      <c r="E584" s="34">
        <f t="shared" ca="1" si="171"/>
        <v>18802.023724396902</v>
      </c>
      <c r="F584" s="34">
        <f t="shared" ca="1" si="153"/>
        <v>4000</v>
      </c>
      <c r="G584" s="69">
        <f t="shared" ca="1" si="157"/>
        <v>0</v>
      </c>
      <c r="H584" s="34">
        <f t="shared" ca="1" si="158"/>
        <v>344.24675207474968</v>
      </c>
      <c r="I584" s="34">
        <f t="shared" ca="1" si="159"/>
        <v>4344.2467520747496</v>
      </c>
      <c r="J584" s="18">
        <f ca="1">SUM(INDIRECT(ADDRESS(ROW(F584),COLUMN(F584),4)):INDIRECT(ADDRESS(ROW(F584)+N$5-1,COLUMN(F584),4)))</f>
        <v>20500</v>
      </c>
      <c r="K584" s="18">
        <f t="shared" ca="1" si="160"/>
        <v>16350</v>
      </c>
      <c r="L584" s="18">
        <f t="shared" ca="1" si="170"/>
        <v>16350</v>
      </c>
      <c r="M584" s="18">
        <f t="shared" ca="1" si="154"/>
        <v>0</v>
      </c>
      <c r="N584" s="34">
        <f t="shared" ca="1" si="161"/>
        <v>14457.776972322154</v>
      </c>
      <c r="P584" s="18">
        <f t="shared" ca="1" si="155"/>
        <v>344.24675207474968</v>
      </c>
      <c r="Q584" s="47">
        <f ca="1">SUM(L$15:L584)-SUM(M$15:M584)</f>
        <v>16350</v>
      </c>
      <c r="R584" s="47" t="str">
        <f t="shared" ca="1" si="156"/>
        <v>M587</v>
      </c>
      <c r="S584" s="40">
        <f t="shared" ca="1" si="162"/>
        <v>0</v>
      </c>
      <c r="T584" s="46">
        <f t="shared" ca="1" si="163"/>
        <v>82</v>
      </c>
      <c r="X584" s="74">
        <f t="shared" ca="1" si="164"/>
        <v>0.3442467520747497</v>
      </c>
      <c r="Y584" s="75">
        <f t="shared" ca="1" si="165"/>
        <v>0.3442467520747497</v>
      </c>
      <c r="Z584" s="74">
        <f t="shared" ca="1" si="166"/>
        <v>1.4109267416587787</v>
      </c>
      <c r="AA584" s="76">
        <f t="shared" ca="1" si="167"/>
        <v>344.24675207474968</v>
      </c>
      <c r="AB584" s="76">
        <f t="shared" ca="1" si="168"/>
        <v>1410.9267416587788</v>
      </c>
    </row>
    <row r="585" spans="1:28" x14ac:dyDescent="0.25">
      <c r="A585" s="2">
        <f t="shared" si="169"/>
        <v>1</v>
      </c>
      <c r="B585" s="16">
        <f ca="1">VLOOKUP(A585,PERIODS!$O$4:$P$33,2,FALSE)</f>
        <v>2.4E-2</v>
      </c>
      <c r="C585" s="15"/>
      <c r="D585" s="18">
        <v>571</v>
      </c>
      <c r="E585" s="34">
        <f t="shared" ca="1" si="171"/>
        <v>14457.776972322154</v>
      </c>
      <c r="F585" s="34">
        <f t="shared" ca="1" si="153"/>
        <v>2400</v>
      </c>
      <c r="G585" s="69">
        <f t="shared" ca="1" si="157"/>
        <v>0</v>
      </c>
      <c r="H585" s="34">
        <f t="shared" ca="1" si="158"/>
        <v>948.89496640336699</v>
      </c>
      <c r="I585" s="34">
        <f t="shared" ca="1" si="159"/>
        <v>3348.8949664033671</v>
      </c>
      <c r="J585" s="18">
        <f ca="1">SUM(INDIRECT(ADDRESS(ROW(F585),COLUMN(F585),4)):INDIRECT(ADDRESS(ROW(F585)+N$5-1,COLUMN(F585),4)))</f>
        <v>19800</v>
      </c>
      <c r="K585" s="18">
        <f t="shared" ca="1" si="160"/>
        <v>16350</v>
      </c>
      <c r="L585" s="18">
        <f t="shared" ca="1" si="170"/>
        <v>0</v>
      </c>
      <c r="M585" s="18">
        <f t="shared" ca="1" si="154"/>
        <v>0</v>
      </c>
      <c r="N585" s="34">
        <f t="shared" ca="1" si="161"/>
        <v>11108.882005918786</v>
      </c>
      <c r="P585" s="18">
        <f t="shared" ca="1" si="155"/>
        <v>948.89496640336699</v>
      </c>
      <c r="Q585" s="47">
        <f ca="1">SUM(L$15:L585)-SUM(M$15:M585)</f>
        <v>16350</v>
      </c>
      <c r="R585" s="47" t="str">
        <f t="shared" ca="1" si="156"/>
        <v>M588</v>
      </c>
      <c r="S585" s="40">
        <f t="shared" ca="1" si="162"/>
        <v>0</v>
      </c>
      <c r="T585" s="46">
        <f t="shared" ca="1" si="163"/>
        <v>77</v>
      </c>
      <c r="X585" s="74">
        <f t="shared" ca="1" si="164"/>
        <v>0.94889496640336701</v>
      </c>
      <c r="Y585" s="75">
        <f t="shared" ca="1" si="165"/>
        <v>0.94889496640336701</v>
      </c>
      <c r="Z585" s="74">
        <f t="shared" ca="1" si="166"/>
        <v>2.5828539413938798</v>
      </c>
      <c r="AA585" s="76">
        <f t="shared" ca="1" si="167"/>
        <v>948.89496640336699</v>
      </c>
      <c r="AB585" s="76">
        <f t="shared" ca="1" si="168"/>
        <v>2582.8539413938797</v>
      </c>
    </row>
    <row r="586" spans="1:28" x14ac:dyDescent="0.25">
      <c r="A586" s="2">
        <f t="shared" si="169"/>
        <v>2</v>
      </c>
      <c r="B586" s="16">
        <f ca="1">VLOOKUP(A586,PERIODS!$O$4:$P$33,2,FALSE)</f>
        <v>2.5000000000000001E-2</v>
      </c>
      <c r="C586" s="15"/>
      <c r="D586" s="18">
        <v>572</v>
      </c>
      <c r="E586" s="34">
        <f t="shared" ca="1" si="171"/>
        <v>11108.882005918786</v>
      </c>
      <c r="F586" s="34">
        <f t="shared" ca="1" si="153"/>
        <v>2500</v>
      </c>
      <c r="G586" s="69">
        <f t="shared" ca="1" si="157"/>
        <v>0</v>
      </c>
      <c r="H586" s="34">
        <f t="shared" ca="1" si="158"/>
        <v>-212.04433913261673</v>
      </c>
      <c r="I586" s="34">
        <f t="shared" ca="1" si="159"/>
        <v>2287.9556608673834</v>
      </c>
      <c r="J586" s="18">
        <f ca="1">SUM(INDIRECT(ADDRESS(ROW(F586),COLUMN(F586),4)):INDIRECT(ADDRESS(ROW(F586)+N$5-1,COLUMN(F586),4)))</f>
        <v>20700</v>
      </c>
      <c r="K586" s="18">
        <f t="shared" ca="1" si="160"/>
        <v>16350</v>
      </c>
      <c r="L586" s="18">
        <f t="shared" ca="1" si="170"/>
        <v>0</v>
      </c>
      <c r="M586" s="18">
        <f t="shared" ca="1" si="154"/>
        <v>0</v>
      </c>
      <c r="N586" s="34">
        <f t="shared" ca="1" si="161"/>
        <v>8820.9263450514027</v>
      </c>
      <c r="P586" s="18">
        <f t="shared" ca="1" si="155"/>
        <v>212.04433913261673</v>
      </c>
      <c r="Q586" s="47">
        <f ca="1">SUM(L$15:L586)-SUM(M$15:M586)</f>
        <v>16350</v>
      </c>
      <c r="R586" s="47" t="str">
        <f t="shared" ca="1" si="156"/>
        <v>M589</v>
      </c>
      <c r="S586" s="40">
        <f t="shared" ca="1" si="162"/>
        <v>0</v>
      </c>
      <c r="T586" s="46">
        <f t="shared" ca="1" si="163"/>
        <v>30</v>
      </c>
      <c r="X586" s="74">
        <f t="shared" ca="1" si="164"/>
        <v>-0.21204433913261672</v>
      </c>
      <c r="Y586" s="75">
        <f t="shared" ca="1" si="165"/>
        <v>-0.21204433913261672</v>
      </c>
      <c r="Z586" s="74">
        <f t="shared" ca="1" si="166"/>
        <v>0.80892882956867607</v>
      </c>
      <c r="AA586" s="76">
        <f t="shared" ca="1" si="167"/>
        <v>-212.04433913261673</v>
      </c>
      <c r="AB586" s="76">
        <f t="shared" ca="1" si="168"/>
        <v>808.92882956867606</v>
      </c>
    </row>
    <row r="587" spans="1:28" x14ac:dyDescent="0.25">
      <c r="A587" s="2">
        <f t="shared" si="169"/>
        <v>3</v>
      </c>
      <c r="B587" s="16">
        <f ca="1">VLOOKUP(A587,PERIODS!$O$4:$P$33,2,FALSE)</f>
        <v>2.5000000000000001E-2</v>
      </c>
      <c r="C587" s="15"/>
      <c r="D587" s="18">
        <v>573</v>
      </c>
      <c r="E587" s="34">
        <f t="shared" ca="1" si="171"/>
        <v>8820.9263450514027</v>
      </c>
      <c r="F587" s="34">
        <f t="shared" ca="1" si="153"/>
        <v>2500</v>
      </c>
      <c r="G587" s="69">
        <f t="shared" ca="1" si="157"/>
        <v>0</v>
      </c>
      <c r="H587" s="34">
        <f t="shared" ca="1" si="158"/>
        <v>-947.05995727962625</v>
      </c>
      <c r="I587" s="34">
        <f t="shared" ca="1" si="159"/>
        <v>1552.9400427203736</v>
      </c>
      <c r="J587" s="18">
        <f ca="1">SUM(INDIRECT(ADDRESS(ROW(F587),COLUMN(F587),4)):INDIRECT(ADDRESS(ROW(F587)+N$5-1,COLUMN(F587),4)))</f>
        <v>21500</v>
      </c>
      <c r="K587" s="18">
        <f t="shared" ca="1" si="160"/>
        <v>0</v>
      </c>
      <c r="L587" s="18">
        <f t="shared" ca="1" si="170"/>
        <v>0</v>
      </c>
      <c r="M587" s="18">
        <f t="shared" ca="1" si="154"/>
        <v>16350</v>
      </c>
      <c r="N587" s="34">
        <f t="shared" ca="1" si="161"/>
        <v>23617.986302331028</v>
      </c>
      <c r="P587" s="18">
        <f t="shared" ca="1" si="155"/>
        <v>947.05995727962625</v>
      </c>
      <c r="Q587" s="47">
        <f ca="1">SUM(L$15:L587)-SUM(M$15:M587)</f>
        <v>0</v>
      </c>
      <c r="R587" s="47" t="str">
        <f t="shared" ca="1" si="156"/>
        <v>M590</v>
      </c>
      <c r="S587" s="40">
        <f t="shared" ca="1" si="162"/>
        <v>0</v>
      </c>
      <c r="T587" s="46">
        <f t="shared" ca="1" si="163"/>
        <v>50</v>
      </c>
      <c r="X587" s="74">
        <f t="shared" ca="1" si="164"/>
        <v>-0.94705995727962622</v>
      </c>
      <c r="Y587" s="75">
        <f t="shared" ca="1" si="165"/>
        <v>-0.94705995727962622</v>
      </c>
      <c r="Z587" s="74">
        <f t="shared" ca="1" si="166"/>
        <v>0.38787973169037299</v>
      </c>
      <c r="AA587" s="76">
        <f t="shared" ca="1" si="167"/>
        <v>-947.05995727962625</v>
      </c>
      <c r="AB587" s="76">
        <f t="shared" ca="1" si="168"/>
        <v>387.87973169037298</v>
      </c>
    </row>
    <row r="588" spans="1:28" x14ac:dyDescent="0.25">
      <c r="A588" s="2">
        <f t="shared" si="169"/>
        <v>4</v>
      </c>
      <c r="B588" s="16">
        <f ca="1">VLOOKUP(A588,PERIODS!$O$4:$P$33,2,FALSE)</f>
        <v>2.5000000000000001E-2</v>
      </c>
      <c r="C588" s="15"/>
      <c r="D588" s="18">
        <v>574</v>
      </c>
      <c r="E588" s="34">
        <f t="shared" ca="1" si="171"/>
        <v>23617.986302331028</v>
      </c>
      <c r="F588" s="34">
        <f t="shared" ca="1" si="153"/>
        <v>2500</v>
      </c>
      <c r="G588" s="69">
        <f t="shared" ca="1" si="157"/>
        <v>0</v>
      </c>
      <c r="H588" s="34">
        <f t="shared" ca="1" si="158"/>
        <v>753.19062753822402</v>
      </c>
      <c r="I588" s="34">
        <f t="shared" ca="1" si="159"/>
        <v>3253.1906275382239</v>
      </c>
      <c r="J588" s="18">
        <f ca="1">SUM(INDIRECT(ADDRESS(ROW(F588),COLUMN(F588),4)):INDIRECT(ADDRESS(ROW(F588)+N$5-1,COLUMN(F588),4)))</f>
        <v>22300</v>
      </c>
      <c r="K588" s="18">
        <f t="shared" ca="1" si="160"/>
        <v>0</v>
      </c>
      <c r="L588" s="18">
        <f t="shared" ca="1" si="170"/>
        <v>0</v>
      </c>
      <c r="M588" s="18">
        <f t="shared" ca="1" si="154"/>
        <v>0</v>
      </c>
      <c r="N588" s="34">
        <f t="shared" ca="1" si="161"/>
        <v>20364.795674792804</v>
      </c>
      <c r="P588" s="18">
        <f t="shared" ca="1" si="155"/>
        <v>753.19062753822402</v>
      </c>
      <c r="Q588" s="47">
        <f ca="1">SUM(L$15:L588)-SUM(M$15:M588)</f>
        <v>0</v>
      </c>
      <c r="R588" s="47" t="str">
        <f t="shared" ca="1" si="156"/>
        <v>M591</v>
      </c>
      <c r="S588" s="40">
        <f t="shared" ca="1" si="162"/>
        <v>0</v>
      </c>
      <c r="T588" s="46">
        <f t="shared" ca="1" si="163"/>
        <v>69</v>
      </c>
      <c r="X588" s="74">
        <f t="shared" ca="1" si="164"/>
        <v>0.75319062753822397</v>
      </c>
      <c r="Y588" s="75">
        <f t="shared" ca="1" si="165"/>
        <v>0.75319062753822397</v>
      </c>
      <c r="Z588" s="74">
        <f t="shared" ca="1" si="166"/>
        <v>2.1237653622738599</v>
      </c>
      <c r="AA588" s="76">
        <f t="shared" ca="1" si="167"/>
        <v>753.19062753822402</v>
      </c>
      <c r="AB588" s="76">
        <f t="shared" ca="1" si="168"/>
        <v>2123.7653622738599</v>
      </c>
    </row>
    <row r="589" spans="1:28" x14ac:dyDescent="0.25">
      <c r="A589" s="2">
        <f t="shared" si="169"/>
        <v>5</v>
      </c>
      <c r="B589" s="16">
        <f ca="1">VLOOKUP(A589,PERIODS!$O$4:$P$33,2,FALSE)</f>
        <v>3.3000000000000002E-2</v>
      </c>
      <c r="C589" s="15"/>
      <c r="D589" s="18">
        <v>575</v>
      </c>
      <c r="E589" s="34">
        <f t="shared" ca="1" si="171"/>
        <v>20364.795674792804</v>
      </c>
      <c r="F589" s="34">
        <f t="shared" ca="1" si="153"/>
        <v>3300</v>
      </c>
      <c r="G589" s="69">
        <f t="shared" ca="1" si="157"/>
        <v>0</v>
      </c>
      <c r="H589" s="34">
        <f t="shared" ca="1" si="158"/>
        <v>4.1568619854104822</v>
      </c>
      <c r="I589" s="34">
        <f t="shared" ca="1" si="159"/>
        <v>3304.1568619854106</v>
      </c>
      <c r="J589" s="18">
        <f ca="1">SUM(INDIRECT(ADDRESS(ROW(F589),COLUMN(F589),4)):INDIRECT(ADDRESS(ROW(F589)+N$5-1,COLUMN(F589),4)))</f>
        <v>23100</v>
      </c>
      <c r="K589" s="18">
        <f t="shared" ca="1" si="160"/>
        <v>16350</v>
      </c>
      <c r="L589" s="18">
        <f t="shared" ca="1" si="170"/>
        <v>16350</v>
      </c>
      <c r="M589" s="18">
        <f t="shared" ca="1" si="154"/>
        <v>0</v>
      </c>
      <c r="N589" s="34">
        <f t="shared" ca="1" si="161"/>
        <v>17060.638812807392</v>
      </c>
      <c r="P589" s="18">
        <f t="shared" ca="1" si="155"/>
        <v>4.1568619854104822</v>
      </c>
      <c r="Q589" s="47">
        <f ca="1">SUM(L$15:L589)-SUM(M$15:M589)</f>
        <v>16350</v>
      </c>
      <c r="R589" s="47" t="str">
        <f t="shared" ca="1" si="156"/>
        <v>M592</v>
      </c>
      <c r="S589" s="40">
        <f t="shared" ca="1" si="162"/>
        <v>0</v>
      </c>
      <c r="T589" s="46">
        <f t="shared" ca="1" si="163"/>
        <v>21</v>
      </c>
      <c r="X589" s="74">
        <f t="shared" ca="1" si="164"/>
        <v>4.1568619854104819E-3</v>
      </c>
      <c r="Y589" s="75">
        <f t="shared" ca="1" si="165"/>
        <v>4.1568619854104819E-3</v>
      </c>
      <c r="Z589" s="74">
        <f t="shared" ca="1" si="166"/>
        <v>1.0041655137200618</v>
      </c>
      <c r="AA589" s="76">
        <f t="shared" ca="1" si="167"/>
        <v>4.1568619854104822</v>
      </c>
      <c r="AB589" s="76">
        <f t="shared" ca="1" si="168"/>
        <v>1004.1655137200618</v>
      </c>
    </row>
    <row r="590" spans="1:28" x14ac:dyDescent="0.25">
      <c r="A590" s="2">
        <f t="shared" si="169"/>
        <v>6</v>
      </c>
      <c r="B590" s="16">
        <f ca="1">VLOOKUP(A590,PERIODS!$O$4:$P$33,2,FALSE)</f>
        <v>3.3000000000000002E-2</v>
      </c>
      <c r="C590" s="15"/>
      <c r="D590" s="18">
        <v>576</v>
      </c>
      <c r="E590" s="34">
        <f t="shared" ca="1" si="171"/>
        <v>17060.638812807392</v>
      </c>
      <c r="F590" s="34">
        <f t="shared" ca="1" si="153"/>
        <v>3300</v>
      </c>
      <c r="G590" s="69">
        <f t="shared" ca="1" si="157"/>
        <v>0</v>
      </c>
      <c r="H590" s="34">
        <f t="shared" ca="1" si="158"/>
        <v>560.9124515407525</v>
      </c>
      <c r="I590" s="34">
        <f t="shared" ca="1" si="159"/>
        <v>3860.9124515407525</v>
      </c>
      <c r="J590" s="18">
        <f ca="1">SUM(INDIRECT(ADDRESS(ROW(F590),COLUMN(F590),4)):INDIRECT(ADDRESS(ROW(F590)+N$5-1,COLUMN(F590),4)))</f>
        <v>23100</v>
      </c>
      <c r="K590" s="18">
        <f t="shared" ca="1" si="160"/>
        <v>16350</v>
      </c>
      <c r="L590" s="18">
        <f t="shared" ca="1" si="170"/>
        <v>0</v>
      </c>
      <c r="M590" s="18">
        <f t="shared" ca="1" si="154"/>
        <v>0</v>
      </c>
      <c r="N590" s="34">
        <f t="shared" ca="1" si="161"/>
        <v>13199.726361266639</v>
      </c>
      <c r="P590" s="18">
        <f t="shared" ca="1" si="155"/>
        <v>560.9124515407525</v>
      </c>
      <c r="Q590" s="47">
        <f ca="1">SUM(L$15:L590)-SUM(M$15:M590)</f>
        <v>16350</v>
      </c>
      <c r="R590" s="47" t="str">
        <f t="shared" ca="1" si="156"/>
        <v>M593</v>
      </c>
      <c r="S590" s="40">
        <f t="shared" ca="1" si="162"/>
        <v>0</v>
      </c>
      <c r="T590" s="46">
        <f t="shared" ca="1" si="163"/>
        <v>38</v>
      </c>
      <c r="X590" s="74">
        <f t="shared" ca="1" si="164"/>
        <v>0.56091245154075253</v>
      </c>
      <c r="Y590" s="75">
        <f t="shared" ca="1" si="165"/>
        <v>0.56091245154075253</v>
      </c>
      <c r="Z590" s="74">
        <f t="shared" ca="1" si="166"/>
        <v>1.7522706331148463</v>
      </c>
      <c r="AA590" s="76">
        <f t="shared" ca="1" si="167"/>
        <v>560.9124515407525</v>
      </c>
      <c r="AB590" s="76">
        <f t="shared" ca="1" si="168"/>
        <v>1752.2706331148463</v>
      </c>
    </row>
    <row r="591" spans="1:28" x14ac:dyDescent="0.25">
      <c r="A591" s="2">
        <f t="shared" si="169"/>
        <v>7</v>
      </c>
      <c r="B591" s="16">
        <f ca="1">VLOOKUP(A591,PERIODS!$O$4:$P$33,2,FALSE)</f>
        <v>3.3000000000000002E-2</v>
      </c>
      <c r="C591" s="15"/>
      <c r="D591" s="18">
        <v>577</v>
      </c>
      <c r="E591" s="34">
        <f t="shared" ca="1" si="171"/>
        <v>13199.726361266639</v>
      </c>
      <c r="F591" s="34">
        <f t="shared" ref="F591:F654" ca="1" si="172">F$2*B591</f>
        <v>3300</v>
      </c>
      <c r="G591" s="69">
        <f t="shared" ca="1" si="157"/>
        <v>0</v>
      </c>
      <c r="H591" s="34">
        <f t="shared" ca="1" si="158"/>
        <v>-373.07760482123388</v>
      </c>
      <c r="I591" s="34">
        <f t="shared" ca="1" si="159"/>
        <v>2926.9223951787662</v>
      </c>
      <c r="J591" s="18">
        <f ca="1">SUM(INDIRECT(ADDRESS(ROW(F591),COLUMN(F591),4)):INDIRECT(ADDRESS(ROW(F591)+N$5-1,COLUMN(F591),4)))</f>
        <v>23100</v>
      </c>
      <c r="K591" s="18">
        <f t="shared" ca="1" si="160"/>
        <v>16350</v>
      </c>
      <c r="L591" s="18">
        <f t="shared" ca="1" si="170"/>
        <v>0</v>
      </c>
      <c r="M591" s="18">
        <f t="shared" ref="M591:M654" ca="1" si="173">SUMIF($R$15:$R$8014,ADDRESS(ROW(M591),COLUMN(M591),4),$L$15:$L$8014)</f>
        <v>0</v>
      </c>
      <c r="N591" s="34">
        <f t="shared" ca="1" si="161"/>
        <v>10272.803966087873</v>
      </c>
      <c r="P591" s="18">
        <f t="shared" ref="P591:P654" ca="1" si="174">ABS(H591)</f>
        <v>373.07760482123388</v>
      </c>
      <c r="Q591" s="47">
        <f ca="1">SUM(L$15:L591)-SUM(M$15:M591)</f>
        <v>16350</v>
      </c>
      <c r="R591" s="47" t="str">
        <f t="shared" ref="R591:R654" ca="1" si="175">ADDRESS(ROW(M591)+$N$3+RANDBETWEEN(-$N$4,$N$4),COLUMN(M591),4)</f>
        <v>M594</v>
      </c>
      <c r="S591" s="40">
        <f t="shared" ca="1" si="162"/>
        <v>0</v>
      </c>
      <c r="T591" s="46">
        <f t="shared" ca="1" si="163"/>
        <v>23</v>
      </c>
      <c r="X591" s="74">
        <f t="shared" ca="1" si="164"/>
        <v>-0.37307760482123387</v>
      </c>
      <c r="Y591" s="75">
        <f t="shared" ca="1" si="165"/>
        <v>-0.37307760482123387</v>
      </c>
      <c r="Z591" s="74">
        <f t="shared" ca="1" si="166"/>
        <v>0.68861179117536331</v>
      </c>
      <c r="AA591" s="76">
        <f t="shared" ca="1" si="167"/>
        <v>-373.07760482123388</v>
      </c>
      <c r="AB591" s="76">
        <f t="shared" ca="1" si="168"/>
        <v>688.61179117536335</v>
      </c>
    </row>
    <row r="592" spans="1:28" x14ac:dyDescent="0.25">
      <c r="A592" s="2">
        <f t="shared" si="169"/>
        <v>8</v>
      </c>
      <c r="B592" s="16">
        <f ca="1">VLOOKUP(A592,PERIODS!$O$4:$P$33,2,FALSE)</f>
        <v>3.3000000000000002E-2</v>
      </c>
      <c r="C592" s="15"/>
      <c r="D592" s="18">
        <v>578</v>
      </c>
      <c r="E592" s="34">
        <f t="shared" ca="1" si="171"/>
        <v>10272.803966087873</v>
      </c>
      <c r="F592" s="34">
        <f t="shared" ca="1" si="172"/>
        <v>3300</v>
      </c>
      <c r="G592" s="69">
        <f t="shared" ref="G592:G655" ca="1" si="176">((2*RAND()*$F$5)-$F$5)*E592</f>
        <v>0</v>
      </c>
      <c r="H592" s="34">
        <f t="shared" ref="H592:H655" ca="1" si="177">IF($S$3="NORM",AA592,IF($S$3="LOGNORM",AB592,0))</f>
        <v>683.46662726758336</v>
      </c>
      <c r="I592" s="34">
        <f t="shared" ref="I592:I655" ca="1" si="178">IF(F592+H592&lt;0,0,F592+H592)</f>
        <v>3983.4666272675831</v>
      </c>
      <c r="J592" s="18">
        <f ca="1">SUM(INDIRECT(ADDRESS(ROW(F592),COLUMN(F592),4)):INDIRECT(ADDRESS(ROW(F592)+N$5-1,COLUMN(F592),4)))</f>
        <v>23100</v>
      </c>
      <c r="K592" s="18">
        <f t="shared" ref="K592:K655" ca="1" si="179">Q592</f>
        <v>0</v>
      </c>
      <c r="L592" s="18">
        <f t="shared" ca="1" si="170"/>
        <v>0</v>
      </c>
      <c r="M592" s="18">
        <f t="shared" ca="1" si="173"/>
        <v>16350</v>
      </c>
      <c r="N592" s="34">
        <f t="shared" ref="N592:N655" ca="1" si="180">E592+G592-I592+M592-S592</f>
        <v>22639.337338820289</v>
      </c>
      <c r="P592" s="18">
        <f t="shared" ca="1" si="174"/>
        <v>683.46662726758336</v>
      </c>
      <c r="Q592" s="47">
        <f ca="1">SUM(L$15:L592)-SUM(M$15:M592)</f>
        <v>0</v>
      </c>
      <c r="R592" s="47" t="str">
        <f t="shared" ca="1" si="175"/>
        <v>M595</v>
      </c>
      <c r="S592" s="40">
        <f t="shared" ref="S592:S655" ca="1" si="181">IF(T592&gt;N$6*100,M592,0)</f>
        <v>0</v>
      </c>
      <c r="T592" s="46">
        <f t="shared" ref="T592:T655" ca="1" si="182">RANDBETWEEN(0,100)</f>
        <v>59</v>
      </c>
      <c r="X592" s="74">
        <f t="shared" ref="X592:X655" ca="1" si="183">NORMINV(RAND(),0,1)</f>
        <v>0.68346662726758334</v>
      </c>
      <c r="Y592" s="75">
        <f t="shared" ref="Y592:Y655" ca="1" si="184">IF(AND(X592&gt;$F$6,$F$6&gt;0),$F$6,X592)</f>
        <v>0.68346662726758334</v>
      </c>
      <c r="Z592" s="74">
        <f t="shared" ref="Z592:Z655" ca="1" si="185">EXP(Y592)</f>
        <v>1.9807323048594949</v>
      </c>
      <c r="AA592" s="76">
        <f t="shared" ref="AA592:AA655" ca="1" si="186">$F$3*Y592</f>
        <v>683.46662726758336</v>
      </c>
      <c r="AB592" s="76">
        <f t="shared" ref="AB592:AB655" ca="1" si="187">$F$3*Z592</f>
        <v>1980.7323048594949</v>
      </c>
    </row>
    <row r="593" spans="1:28" x14ac:dyDescent="0.25">
      <c r="A593" s="2">
        <f t="shared" ref="A593:A656" si="188">IF(AND(A592=12,OR(A$14="MS",A$14="M0")),1,IF(AND(A592=4,OR(A$14="WS",A$14="W0")),1,IF(AND(A592=30,OR(A$14="DS",A$14="D0")),1,A592+1)))</f>
        <v>9</v>
      </c>
      <c r="B593" s="16">
        <f ca="1">VLOOKUP(A593,PERIODS!$O$4:$P$33,2,FALSE)</f>
        <v>3.3000000000000002E-2</v>
      </c>
      <c r="C593" s="15"/>
      <c r="D593" s="18">
        <v>579</v>
      </c>
      <c r="E593" s="34">
        <f t="shared" ca="1" si="171"/>
        <v>22639.337338820289</v>
      </c>
      <c r="F593" s="34">
        <f t="shared" ca="1" si="172"/>
        <v>3300</v>
      </c>
      <c r="G593" s="69">
        <f t="shared" ca="1" si="176"/>
        <v>0</v>
      </c>
      <c r="H593" s="34">
        <f t="shared" ca="1" si="177"/>
        <v>-953.5805045343385</v>
      </c>
      <c r="I593" s="34">
        <f t="shared" ca="1" si="178"/>
        <v>2346.4194954656614</v>
      </c>
      <c r="J593" s="18">
        <f ca="1">SUM(INDIRECT(ADDRESS(ROW(F593),COLUMN(F593),4)):INDIRECT(ADDRESS(ROW(F593)+N$5-1,COLUMN(F593),4)))</f>
        <v>23100</v>
      </c>
      <c r="K593" s="18">
        <f t="shared" ca="1" si="179"/>
        <v>16350</v>
      </c>
      <c r="L593" s="18">
        <f t="shared" ref="L593:L656" ca="1" si="189">IF((E593+K592)&lt;J593,N$2,0)</f>
        <v>16350</v>
      </c>
      <c r="M593" s="18">
        <f t="shared" ca="1" si="173"/>
        <v>0</v>
      </c>
      <c r="N593" s="34">
        <f t="shared" ca="1" si="180"/>
        <v>20292.917843354626</v>
      </c>
      <c r="P593" s="18">
        <f t="shared" ca="1" si="174"/>
        <v>953.5805045343385</v>
      </c>
      <c r="Q593" s="47">
        <f ca="1">SUM(L$15:L593)-SUM(M$15:M593)</f>
        <v>16350</v>
      </c>
      <c r="R593" s="47" t="str">
        <f t="shared" ca="1" si="175"/>
        <v>M596</v>
      </c>
      <c r="S593" s="40">
        <f t="shared" ca="1" si="181"/>
        <v>0</v>
      </c>
      <c r="T593" s="46">
        <f t="shared" ca="1" si="182"/>
        <v>97</v>
      </c>
      <c r="X593" s="74">
        <f t="shared" ca="1" si="183"/>
        <v>-0.95358050453433851</v>
      </c>
      <c r="Y593" s="75">
        <f t="shared" ca="1" si="184"/>
        <v>-0.95358050453433851</v>
      </c>
      <c r="Z593" s="74">
        <f t="shared" ca="1" si="185"/>
        <v>0.38535877152276921</v>
      </c>
      <c r="AA593" s="76">
        <f t="shared" ca="1" si="186"/>
        <v>-953.5805045343385</v>
      </c>
      <c r="AB593" s="76">
        <f t="shared" ca="1" si="187"/>
        <v>385.35877152276919</v>
      </c>
    </row>
    <row r="594" spans="1:28" x14ac:dyDescent="0.25">
      <c r="A594" s="2">
        <f t="shared" si="188"/>
        <v>10</v>
      </c>
      <c r="B594" s="16">
        <f ca="1">VLOOKUP(A594,PERIODS!$O$4:$P$33,2,FALSE)</f>
        <v>3.3000000000000002E-2</v>
      </c>
      <c r="C594" s="15"/>
      <c r="D594" s="18">
        <v>580</v>
      </c>
      <c r="E594" s="34">
        <f t="shared" ca="1" si="171"/>
        <v>20292.917843354626</v>
      </c>
      <c r="F594" s="34">
        <f t="shared" ca="1" si="172"/>
        <v>3300</v>
      </c>
      <c r="G594" s="69">
        <f t="shared" ca="1" si="176"/>
        <v>0</v>
      </c>
      <c r="H594" s="34">
        <f t="shared" ca="1" si="177"/>
        <v>114.80597796896326</v>
      </c>
      <c r="I594" s="34">
        <f t="shared" ca="1" si="178"/>
        <v>3414.8059779689634</v>
      </c>
      <c r="J594" s="18">
        <f ca="1">SUM(INDIRECT(ADDRESS(ROW(F594),COLUMN(F594),4)):INDIRECT(ADDRESS(ROW(F594)+N$5-1,COLUMN(F594),4)))</f>
        <v>23100</v>
      </c>
      <c r="K594" s="18">
        <f t="shared" ca="1" si="179"/>
        <v>16350</v>
      </c>
      <c r="L594" s="18">
        <f t="shared" ca="1" si="189"/>
        <v>0</v>
      </c>
      <c r="M594" s="18">
        <f t="shared" ca="1" si="173"/>
        <v>0</v>
      </c>
      <c r="N594" s="34">
        <f t="shared" ca="1" si="180"/>
        <v>16878.111865385661</v>
      </c>
      <c r="P594" s="18">
        <f t="shared" ca="1" si="174"/>
        <v>114.80597796896326</v>
      </c>
      <c r="Q594" s="47">
        <f ca="1">SUM(L$15:L594)-SUM(M$15:M594)</f>
        <v>16350</v>
      </c>
      <c r="R594" s="47" t="str">
        <f t="shared" ca="1" si="175"/>
        <v>M597</v>
      </c>
      <c r="S594" s="40">
        <f t="shared" ca="1" si="181"/>
        <v>0</v>
      </c>
      <c r="T594" s="46">
        <f t="shared" ca="1" si="182"/>
        <v>62</v>
      </c>
      <c r="X594" s="74">
        <f t="shared" ca="1" si="183"/>
        <v>0.11480597796896326</v>
      </c>
      <c r="Y594" s="75">
        <f t="shared" ca="1" si="184"/>
        <v>0.11480597796896326</v>
      </c>
      <c r="Z594" s="74">
        <f t="shared" ca="1" si="185"/>
        <v>1.1216557905238584</v>
      </c>
      <c r="AA594" s="76">
        <f t="shared" ca="1" si="186"/>
        <v>114.80597796896326</v>
      </c>
      <c r="AB594" s="76">
        <f t="shared" ca="1" si="187"/>
        <v>1121.6557905238585</v>
      </c>
    </row>
    <row r="595" spans="1:28" x14ac:dyDescent="0.25">
      <c r="A595" s="2">
        <f t="shared" si="188"/>
        <v>11</v>
      </c>
      <c r="B595" s="16">
        <f ca="1">VLOOKUP(A595,PERIODS!$O$4:$P$33,2,FALSE)</f>
        <v>3.3000000000000002E-2</v>
      </c>
      <c r="C595" s="15"/>
      <c r="D595" s="18">
        <v>581</v>
      </c>
      <c r="E595" s="34">
        <f t="shared" ca="1" si="171"/>
        <v>16878.111865385661</v>
      </c>
      <c r="F595" s="34">
        <f t="shared" ca="1" si="172"/>
        <v>3300</v>
      </c>
      <c r="G595" s="69">
        <f t="shared" ca="1" si="176"/>
        <v>0</v>
      </c>
      <c r="H595" s="34">
        <f t="shared" ca="1" si="177"/>
        <v>323.57234415758404</v>
      </c>
      <c r="I595" s="34">
        <f t="shared" ca="1" si="178"/>
        <v>3623.5723441575842</v>
      </c>
      <c r="J595" s="18">
        <f ca="1">SUM(INDIRECT(ADDRESS(ROW(F595),COLUMN(F595),4)):INDIRECT(ADDRESS(ROW(F595)+N$5-1,COLUMN(F595),4)))</f>
        <v>23300</v>
      </c>
      <c r="K595" s="18">
        <f t="shared" ca="1" si="179"/>
        <v>16350</v>
      </c>
      <c r="L595" s="18">
        <f t="shared" ca="1" si="189"/>
        <v>0</v>
      </c>
      <c r="M595" s="18">
        <f t="shared" ca="1" si="173"/>
        <v>0</v>
      </c>
      <c r="N595" s="34">
        <f t="shared" ca="1" si="180"/>
        <v>13254.539521228076</v>
      </c>
      <c r="P595" s="18">
        <f t="shared" ca="1" si="174"/>
        <v>323.57234415758404</v>
      </c>
      <c r="Q595" s="47">
        <f ca="1">SUM(L$15:L595)-SUM(M$15:M595)</f>
        <v>16350</v>
      </c>
      <c r="R595" s="47" t="str">
        <f t="shared" ca="1" si="175"/>
        <v>M598</v>
      </c>
      <c r="S595" s="40">
        <f t="shared" ca="1" si="181"/>
        <v>0</v>
      </c>
      <c r="T595" s="46">
        <f t="shared" ca="1" si="182"/>
        <v>80</v>
      </c>
      <c r="X595" s="74">
        <f t="shared" ca="1" si="183"/>
        <v>0.32357234415758407</v>
      </c>
      <c r="Y595" s="75">
        <f t="shared" ca="1" si="184"/>
        <v>0.32357234415758407</v>
      </c>
      <c r="Z595" s="74">
        <f t="shared" ca="1" si="185"/>
        <v>1.3820561363384183</v>
      </c>
      <c r="AA595" s="76">
        <f t="shared" ca="1" si="186"/>
        <v>323.57234415758404</v>
      </c>
      <c r="AB595" s="76">
        <f t="shared" ca="1" si="187"/>
        <v>1382.0561363384184</v>
      </c>
    </row>
    <row r="596" spans="1:28" x14ac:dyDescent="0.25">
      <c r="A596" s="2">
        <f t="shared" si="188"/>
        <v>12</v>
      </c>
      <c r="B596" s="16">
        <f ca="1">VLOOKUP(A596,PERIODS!$O$4:$P$33,2,FALSE)</f>
        <v>3.3000000000000002E-2</v>
      </c>
      <c r="C596" s="15"/>
      <c r="D596" s="18">
        <v>582</v>
      </c>
      <c r="E596" s="34">
        <f t="shared" ca="1" si="171"/>
        <v>13254.539521228076</v>
      </c>
      <c r="F596" s="34">
        <f t="shared" ca="1" si="172"/>
        <v>3300</v>
      </c>
      <c r="G596" s="69">
        <f t="shared" ca="1" si="176"/>
        <v>0</v>
      </c>
      <c r="H596" s="34">
        <f t="shared" ca="1" si="177"/>
        <v>-1267.9651455954543</v>
      </c>
      <c r="I596" s="34">
        <f t="shared" ca="1" si="178"/>
        <v>2032.0348544045457</v>
      </c>
      <c r="J596" s="18">
        <f ca="1">SUM(INDIRECT(ADDRESS(ROW(F596),COLUMN(F596),4)):INDIRECT(ADDRESS(ROW(F596)+N$5-1,COLUMN(F596),4)))</f>
        <v>23500</v>
      </c>
      <c r="K596" s="18">
        <f t="shared" ca="1" si="179"/>
        <v>0</v>
      </c>
      <c r="L596" s="18">
        <f t="shared" ca="1" si="189"/>
        <v>0</v>
      </c>
      <c r="M596" s="18">
        <f t="shared" ca="1" si="173"/>
        <v>16350</v>
      </c>
      <c r="N596" s="34">
        <f t="shared" ca="1" si="180"/>
        <v>27572.50466682353</v>
      </c>
      <c r="P596" s="18">
        <f t="shared" ca="1" si="174"/>
        <v>1267.9651455954543</v>
      </c>
      <c r="Q596" s="47">
        <f ca="1">SUM(L$15:L596)-SUM(M$15:M596)</f>
        <v>0</v>
      </c>
      <c r="R596" s="47" t="str">
        <f t="shared" ca="1" si="175"/>
        <v>M599</v>
      </c>
      <c r="S596" s="40">
        <f t="shared" ca="1" si="181"/>
        <v>0</v>
      </c>
      <c r="T596" s="46">
        <f t="shared" ca="1" si="182"/>
        <v>1</v>
      </c>
      <c r="X596" s="74">
        <f t="shared" ca="1" si="183"/>
        <v>-1.2679651455954544</v>
      </c>
      <c r="Y596" s="75">
        <f t="shared" ca="1" si="184"/>
        <v>-1.2679651455954544</v>
      </c>
      <c r="Z596" s="74">
        <f t="shared" ca="1" si="185"/>
        <v>0.28140365504571641</v>
      </c>
      <c r="AA596" s="76">
        <f t="shared" ca="1" si="186"/>
        <v>-1267.9651455954543</v>
      </c>
      <c r="AB596" s="76">
        <f t="shared" ca="1" si="187"/>
        <v>281.40365504571639</v>
      </c>
    </row>
    <row r="597" spans="1:28" x14ac:dyDescent="0.25">
      <c r="A597" s="2">
        <f t="shared" si="188"/>
        <v>13</v>
      </c>
      <c r="B597" s="16">
        <f ca="1">VLOOKUP(A597,PERIODS!$O$4:$P$33,2,FALSE)</f>
        <v>3.3000000000000002E-2</v>
      </c>
      <c r="C597" s="15"/>
      <c r="D597" s="18">
        <v>583</v>
      </c>
      <c r="E597" s="34">
        <f t="shared" ca="1" si="171"/>
        <v>27572.50466682353</v>
      </c>
      <c r="F597" s="34">
        <f t="shared" ca="1" si="172"/>
        <v>3300</v>
      </c>
      <c r="G597" s="69">
        <f t="shared" ca="1" si="176"/>
        <v>0</v>
      </c>
      <c r="H597" s="34">
        <f t="shared" ca="1" si="177"/>
        <v>145.20132832297992</v>
      </c>
      <c r="I597" s="34">
        <f t="shared" ca="1" si="178"/>
        <v>3445.2013283229799</v>
      </c>
      <c r="J597" s="18">
        <f ca="1">SUM(INDIRECT(ADDRESS(ROW(F597),COLUMN(F597),4)):INDIRECT(ADDRESS(ROW(F597)+N$5-1,COLUMN(F597),4)))</f>
        <v>23700</v>
      </c>
      <c r="K597" s="18">
        <f t="shared" ca="1" si="179"/>
        <v>0</v>
      </c>
      <c r="L597" s="18">
        <f t="shared" ca="1" si="189"/>
        <v>0</v>
      </c>
      <c r="M597" s="18">
        <f t="shared" ca="1" si="173"/>
        <v>0</v>
      </c>
      <c r="N597" s="34">
        <f t="shared" ca="1" si="180"/>
        <v>24127.303338500551</v>
      </c>
      <c r="P597" s="18">
        <f t="shared" ca="1" si="174"/>
        <v>145.20132832297992</v>
      </c>
      <c r="Q597" s="47">
        <f ca="1">SUM(L$15:L597)-SUM(M$15:M597)</f>
        <v>0</v>
      </c>
      <c r="R597" s="47" t="str">
        <f t="shared" ca="1" si="175"/>
        <v>M600</v>
      </c>
      <c r="S597" s="40">
        <f t="shared" ca="1" si="181"/>
        <v>0</v>
      </c>
      <c r="T597" s="46">
        <f t="shared" ca="1" si="182"/>
        <v>30</v>
      </c>
      <c r="X597" s="74">
        <f t="shared" ca="1" si="183"/>
        <v>0.14520132832297991</v>
      </c>
      <c r="Y597" s="75">
        <f t="shared" ca="1" si="184"/>
        <v>0.14520132832297991</v>
      </c>
      <c r="Z597" s="74">
        <f t="shared" ca="1" si="185"/>
        <v>1.1562723372065045</v>
      </c>
      <c r="AA597" s="76">
        <f t="shared" ca="1" si="186"/>
        <v>145.20132832297992</v>
      </c>
      <c r="AB597" s="76">
        <f t="shared" ca="1" si="187"/>
        <v>1156.2723372065045</v>
      </c>
    </row>
    <row r="598" spans="1:28" x14ac:dyDescent="0.25">
      <c r="A598" s="2">
        <f t="shared" si="188"/>
        <v>14</v>
      </c>
      <c r="B598" s="16">
        <f ca="1">VLOOKUP(A598,PERIODS!$O$4:$P$33,2,FALSE)</f>
        <v>3.3000000000000002E-2</v>
      </c>
      <c r="C598" s="15"/>
      <c r="D598" s="18">
        <v>584</v>
      </c>
      <c r="E598" s="34">
        <f t="shared" ca="1" si="171"/>
        <v>24127.303338500551</v>
      </c>
      <c r="F598" s="34">
        <f t="shared" ca="1" si="172"/>
        <v>3300</v>
      </c>
      <c r="G598" s="69">
        <f t="shared" ca="1" si="176"/>
        <v>0</v>
      </c>
      <c r="H598" s="34">
        <f t="shared" ca="1" si="177"/>
        <v>-1146.496412193934</v>
      </c>
      <c r="I598" s="34">
        <f t="shared" ca="1" si="178"/>
        <v>2153.5035878060662</v>
      </c>
      <c r="J598" s="18">
        <f ca="1">SUM(INDIRECT(ADDRESS(ROW(F598),COLUMN(F598),4)):INDIRECT(ADDRESS(ROW(F598)+N$5-1,COLUMN(F598),4)))</f>
        <v>23900</v>
      </c>
      <c r="K598" s="18">
        <f t="shared" ca="1" si="179"/>
        <v>0</v>
      </c>
      <c r="L598" s="18">
        <f t="shared" ca="1" si="189"/>
        <v>0</v>
      </c>
      <c r="M598" s="18">
        <f t="shared" ca="1" si="173"/>
        <v>0</v>
      </c>
      <c r="N598" s="34">
        <f t="shared" ca="1" si="180"/>
        <v>21973.799750694485</v>
      </c>
      <c r="P598" s="18">
        <f t="shared" ca="1" si="174"/>
        <v>1146.496412193934</v>
      </c>
      <c r="Q598" s="47">
        <f ca="1">SUM(L$15:L598)-SUM(M$15:M598)</f>
        <v>0</v>
      </c>
      <c r="R598" s="47" t="str">
        <f t="shared" ca="1" si="175"/>
        <v>M601</v>
      </c>
      <c r="S598" s="40">
        <f t="shared" ca="1" si="181"/>
        <v>0</v>
      </c>
      <c r="T598" s="46">
        <f t="shared" ca="1" si="182"/>
        <v>89</v>
      </c>
      <c r="X598" s="74">
        <f t="shared" ca="1" si="183"/>
        <v>-1.1464964121939341</v>
      </c>
      <c r="Y598" s="75">
        <f t="shared" ca="1" si="184"/>
        <v>-1.1464964121939341</v>
      </c>
      <c r="Z598" s="74">
        <f t="shared" ca="1" si="185"/>
        <v>0.31774807975315</v>
      </c>
      <c r="AA598" s="76">
        <f t="shared" ca="1" si="186"/>
        <v>-1146.496412193934</v>
      </c>
      <c r="AB598" s="76">
        <f t="shared" ca="1" si="187"/>
        <v>317.74807975315002</v>
      </c>
    </row>
    <row r="599" spans="1:28" x14ac:dyDescent="0.25">
      <c r="A599" s="2">
        <f t="shared" si="188"/>
        <v>15</v>
      </c>
      <c r="B599" s="16">
        <f ca="1">VLOOKUP(A599,PERIODS!$O$4:$P$33,2,FALSE)</f>
        <v>3.3000000000000002E-2</v>
      </c>
      <c r="C599" s="15"/>
      <c r="D599" s="18">
        <v>585</v>
      </c>
      <c r="E599" s="34">
        <f t="shared" ca="1" si="171"/>
        <v>21973.799750694485</v>
      </c>
      <c r="F599" s="34">
        <f t="shared" ca="1" si="172"/>
        <v>3300</v>
      </c>
      <c r="G599" s="69">
        <f t="shared" ca="1" si="176"/>
        <v>0</v>
      </c>
      <c r="H599" s="34">
        <f t="shared" ca="1" si="177"/>
        <v>-218.08986600258186</v>
      </c>
      <c r="I599" s="34">
        <f t="shared" ca="1" si="178"/>
        <v>3081.9101339974181</v>
      </c>
      <c r="J599" s="18">
        <f ca="1">SUM(INDIRECT(ADDRESS(ROW(F599),COLUMN(F599),4)):INDIRECT(ADDRESS(ROW(F599)+N$5-1,COLUMN(F599),4)))</f>
        <v>24100</v>
      </c>
      <c r="K599" s="18">
        <f t="shared" ca="1" si="179"/>
        <v>16350</v>
      </c>
      <c r="L599" s="18">
        <f t="shared" ca="1" si="189"/>
        <v>16350</v>
      </c>
      <c r="M599" s="18">
        <f t="shared" ca="1" si="173"/>
        <v>0</v>
      </c>
      <c r="N599" s="34">
        <f t="shared" ca="1" si="180"/>
        <v>18891.889616697066</v>
      </c>
      <c r="P599" s="18">
        <f t="shared" ca="1" si="174"/>
        <v>218.08986600258186</v>
      </c>
      <c r="Q599" s="47">
        <f ca="1">SUM(L$15:L599)-SUM(M$15:M599)</f>
        <v>16350</v>
      </c>
      <c r="R599" s="47" t="str">
        <f t="shared" ca="1" si="175"/>
        <v>M602</v>
      </c>
      <c r="S599" s="40">
        <f t="shared" ca="1" si="181"/>
        <v>0</v>
      </c>
      <c r="T599" s="46">
        <f t="shared" ca="1" si="182"/>
        <v>18</v>
      </c>
      <c r="X599" s="74">
        <f t="shared" ca="1" si="183"/>
        <v>-0.21808986600258184</v>
      </c>
      <c r="Y599" s="75">
        <f t="shared" ca="1" si="184"/>
        <v>-0.21808986600258184</v>
      </c>
      <c r="Z599" s="74">
        <f t="shared" ca="1" si="185"/>
        <v>0.80405318137446313</v>
      </c>
      <c r="AA599" s="76">
        <f t="shared" ca="1" si="186"/>
        <v>-218.08986600258186</v>
      </c>
      <c r="AB599" s="76">
        <f t="shared" ca="1" si="187"/>
        <v>804.05318137446318</v>
      </c>
    </row>
    <row r="600" spans="1:28" x14ac:dyDescent="0.25">
      <c r="A600" s="2">
        <f t="shared" si="188"/>
        <v>16</v>
      </c>
      <c r="B600" s="16">
        <f ca="1">VLOOKUP(A600,PERIODS!$O$4:$P$33,2,FALSE)</f>
        <v>3.3000000000000002E-2</v>
      </c>
      <c r="C600" s="15"/>
      <c r="D600" s="18">
        <v>586</v>
      </c>
      <c r="E600" s="34">
        <f t="shared" ca="1" si="171"/>
        <v>18891.889616697066</v>
      </c>
      <c r="F600" s="34">
        <f t="shared" ca="1" si="172"/>
        <v>3300</v>
      </c>
      <c r="G600" s="69">
        <f t="shared" ca="1" si="176"/>
        <v>0</v>
      </c>
      <c r="H600" s="34">
        <f t="shared" ca="1" si="177"/>
        <v>-736.61708467289213</v>
      </c>
      <c r="I600" s="34">
        <f t="shared" ca="1" si="178"/>
        <v>2563.3829153271081</v>
      </c>
      <c r="J600" s="18">
        <f ca="1">SUM(INDIRECT(ADDRESS(ROW(F600),COLUMN(F600),4)):INDIRECT(ADDRESS(ROW(F600)+N$5-1,COLUMN(F600),4)))</f>
        <v>24300</v>
      </c>
      <c r="K600" s="18">
        <f t="shared" ca="1" si="179"/>
        <v>16350</v>
      </c>
      <c r="L600" s="18">
        <f t="shared" ca="1" si="189"/>
        <v>0</v>
      </c>
      <c r="M600" s="18">
        <f t="shared" ca="1" si="173"/>
        <v>0</v>
      </c>
      <c r="N600" s="34">
        <f t="shared" ca="1" si="180"/>
        <v>16328.506701369959</v>
      </c>
      <c r="P600" s="18">
        <f t="shared" ca="1" si="174"/>
        <v>736.61708467289213</v>
      </c>
      <c r="Q600" s="47">
        <f ca="1">SUM(L$15:L600)-SUM(M$15:M600)</f>
        <v>16350</v>
      </c>
      <c r="R600" s="47" t="str">
        <f t="shared" ca="1" si="175"/>
        <v>M603</v>
      </c>
      <c r="S600" s="40">
        <f t="shared" ca="1" si="181"/>
        <v>0</v>
      </c>
      <c r="T600" s="46">
        <f t="shared" ca="1" si="182"/>
        <v>8</v>
      </c>
      <c r="X600" s="74">
        <f t="shared" ca="1" si="183"/>
        <v>-0.73661708467289211</v>
      </c>
      <c r="Y600" s="75">
        <f t="shared" ca="1" si="184"/>
        <v>-0.73661708467289211</v>
      </c>
      <c r="Z600" s="74">
        <f t="shared" ca="1" si="185"/>
        <v>0.47873068465329172</v>
      </c>
      <c r="AA600" s="76">
        <f t="shared" ca="1" si="186"/>
        <v>-736.61708467289213</v>
      </c>
      <c r="AB600" s="76">
        <f t="shared" ca="1" si="187"/>
        <v>478.73068465329169</v>
      </c>
    </row>
    <row r="601" spans="1:28" x14ac:dyDescent="0.25">
      <c r="A601" s="2">
        <f t="shared" si="188"/>
        <v>17</v>
      </c>
      <c r="B601" s="16">
        <f ca="1">VLOOKUP(A601,PERIODS!$O$4:$P$33,2,FALSE)</f>
        <v>3.5000000000000003E-2</v>
      </c>
      <c r="C601" s="15"/>
      <c r="D601" s="18">
        <v>587</v>
      </c>
      <c r="E601" s="34">
        <f t="shared" ca="1" si="171"/>
        <v>16328.506701369959</v>
      </c>
      <c r="F601" s="34">
        <f t="shared" ca="1" si="172"/>
        <v>3500.0000000000005</v>
      </c>
      <c r="G601" s="69">
        <f t="shared" ca="1" si="176"/>
        <v>0</v>
      </c>
      <c r="H601" s="34">
        <f t="shared" ca="1" si="177"/>
        <v>-1514.0549561532443</v>
      </c>
      <c r="I601" s="34">
        <f t="shared" ca="1" si="178"/>
        <v>1985.9450438467561</v>
      </c>
      <c r="J601" s="18">
        <f ca="1">SUM(INDIRECT(ADDRESS(ROW(F601),COLUMN(F601),4)):INDIRECT(ADDRESS(ROW(F601)+N$5-1,COLUMN(F601),4)))</f>
        <v>24500.000000000004</v>
      </c>
      <c r="K601" s="18">
        <f t="shared" ca="1" si="179"/>
        <v>16350</v>
      </c>
      <c r="L601" s="18">
        <f t="shared" ca="1" si="189"/>
        <v>0</v>
      </c>
      <c r="M601" s="18">
        <f t="shared" ca="1" si="173"/>
        <v>0</v>
      </c>
      <c r="N601" s="34">
        <f t="shared" ca="1" si="180"/>
        <v>14342.561657523203</v>
      </c>
      <c r="P601" s="18">
        <f t="shared" ca="1" si="174"/>
        <v>1514.0549561532443</v>
      </c>
      <c r="Q601" s="47">
        <f ca="1">SUM(L$15:L601)-SUM(M$15:M601)</f>
        <v>16350</v>
      </c>
      <c r="R601" s="47" t="str">
        <f t="shared" ca="1" si="175"/>
        <v>M604</v>
      </c>
      <c r="S601" s="40">
        <f t="shared" ca="1" si="181"/>
        <v>0</v>
      </c>
      <c r="T601" s="46">
        <f t="shared" ca="1" si="182"/>
        <v>97</v>
      </c>
      <c r="X601" s="74">
        <f t="shared" ca="1" si="183"/>
        <v>-1.5140549561532444</v>
      </c>
      <c r="Y601" s="75">
        <f t="shared" ca="1" si="184"/>
        <v>-1.5140549561532444</v>
      </c>
      <c r="Z601" s="74">
        <f t="shared" ca="1" si="185"/>
        <v>0.22001601140745669</v>
      </c>
      <c r="AA601" s="76">
        <f t="shared" ca="1" si="186"/>
        <v>-1514.0549561532443</v>
      </c>
      <c r="AB601" s="76">
        <f t="shared" ca="1" si="187"/>
        <v>220.01601140745669</v>
      </c>
    </row>
    <row r="602" spans="1:28" x14ac:dyDescent="0.25">
      <c r="A602" s="2">
        <f t="shared" si="188"/>
        <v>18</v>
      </c>
      <c r="B602" s="16">
        <f ca="1">VLOOKUP(A602,PERIODS!$O$4:$P$33,2,FALSE)</f>
        <v>3.5000000000000003E-2</v>
      </c>
      <c r="C602" s="15"/>
      <c r="D602" s="18">
        <v>588</v>
      </c>
      <c r="E602" s="34">
        <f t="shared" ca="1" si="171"/>
        <v>14342.561657523203</v>
      </c>
      <c r="F602" s="34">
        <f t="shared" ca="1" si="172"/>
        <v>3500.0000000000005</v>
      </c>
      <c r="G602" s="69">
        <f t="shared" ca="1" si="176"/>
        <v>0</v>
      </c>
      <c r="H602" s="34">
        <f t="shared" ca="1" si="177"/>
        <v>971.20533926575195</v>
      </c>
      <c r="I602" s="34">
        <f t="shared" ca="1" si="178"/>
        <v>4471.2053392657526</v>
      </c>
      <c r="J602" s="18">
        <f ca="1">SUM(INDIRECT(ADDRESS(ROW(F602),COLUMN(F602),4)):INDIRECT(ADDRESS(ROW(F602)+N$5-1,COLUMN(F602),4)))</f>
        <v>24500.000000000004</v>
      </c>
      <c r="K602" s="18">
        <f t="shared" ca="1" si="179"/>
        <v>0</v>
      </c>
      <c r="L602" s="18">
        <f t="shared" ca="1" si="189"/>
        <v>0</v>
      </c>
      <c r="M602" s="18">
        <f t="shared" ca="1" si="173"/>
        <v>16350</v>
      </c>
      <c r="N602" s="34">
        <f t="shared" ca="1" si="180"/>
        <v>26221.356318257451</v>
      </c>
      <c r="P602" s="18">
        <f t="shared" ca="1" si="174"/>
        <v>971.20533926575195</v>
      </c>
      <c r="Q602" s="47">
        <f ca="1">SUM(L$15:L602)-SUM(M$15:M602)</f>
        <v>0</v>
      </c>
      <c r="R602" s="47" t="str">
        <f t="shared" ca="1" si="175"/>
        <v>M605</v>
      </c>
      <c r="S602" s="40">
        <f t="shared" ca="1" si="181"/>
        <v>0</v>
      </c>
      <c r="T602" s="46">
        <f t="shared" ca="1" si="182"/>
        <v>61</v>
      </c>
      <c r="X602" s="74">
        <f t="shared" ca="1" si="183"/>
        <v>0.97120533926575192</v>
      </c>
      <c r="Y602" s="75">
        <f t="shared" ca="1" si="184"/>
        <v>0.97120533926575192</v>
      </c>
      <c r="Z602" s="74">
        <f t="shared" ca="1" si="185"/>
        <v>2.6411259944212664</v>
      </c>
      <c r="AA602" s="76">
        <f t="shared" ca="1" si="186"/>
        <v>971.20533926575195</v>
      </c>
      <c r="AB602" s="76">
        <f t="shared" ca="1" si="187"/>
        <v>2641.1259944212666</v>
      </c>
    </row>
    <row r="603" spans="1:28" x14ac:dyDescent="0.25">
      <c r="A603" s="2">
        <f t="shared" si="188"/>
        <v>19</v>
      </c>
      <c r="B603" s="16">
        <f ca="1">VLOOKUP(A603,PERIODS!$O$4:$P$33,2,FALSE)</f>
        <v>3.5000000000000003E-2</v>
      </c>
      <c r="C603" s="15"/>
      <c r="D603" s="18">
        <v>589</v>
      </c>
      <c r="E603" s="34">
        <f t="shared" ca="1" si="171"/>
        <v>26221.356318257451</v>
      </c>
      <c r="F603" s="34">
        <f t="shared" ca="1" si="172"/>
        <v>3500.0000000000005</v>
      </c>
      <c r="G603" s="69">
        <f t="shared" ca="1" si="176"/>
        <v>0</v>
      </c>
      <c r="H603" s="34">
        <f t="shared" ca="1" si="177"/>
        <v>-665.36230263747143</v>
      </c>
      <c r="I603" s="34">
        <f t="shared" ca="1" si="178"/>
        <v>2834.6376973625293</v>
      </c>
      <c r="J603" s="18">
        <f ca="1">SUM(INDIRECT(ADDRESS(ROW(F603),COLUMN(F603),4)):INDIRECT(ADDRESS(ROW(F603)+N$5-1,COLUMN(F603),4)))</f>
        <v>24500.000000000004</v>
      </c>
      <c r="K603" s="18">
        <f t="shared" ca="1" si="179"/>
        <v>0</v>
      </c>
      <c r="L603" s="18">
        <f t="shared" ca="1" si="189"/>
        <v>0</v>
      </c>
      <c r="M603" s="18">
        <f t="shared" ca="1" si="173"/>
        <v>0</v>
      </c>
      <c r="N603" s="34">
        <f t="shared" ca="1" si="180"/>
        <v>23386.718620894921</v>
      </c>
      <c r="P603" s="18">
        <f t="shared" ca="1" si="174"/>
        <v>665.36230263747143</v>
      </c>
      <c r="Q603" s="47">
        <f ca="1">SUM(L$15:L603)-SUM(M$15:M603)</f>
        <v>0</v>
      </c>
      <c r="R603" s="47" t="str">
        <f t="shared" ca="1" si="175"/>
        <v>M606</v>
      </c>
      <c r="S603" s="40">
        <f t="shared" ca="1" si="181"/>
        <v>0</v>
      </c>
      <c r="T603" s="46">
        <f t="shared" ca="1" si="182"/>
        <v>71</v>
      </c>
      <c r="X603" s="74">
        <f t="shared" ca="1" si="183"/>
        <v>-0.66536230263747143</v>
      </c>
      <c r="Y603" s="75">
        <f t="shared" ca="1" si="184"/>
        <v>-0.66536230263747143</v>
      </c>
      <c r="Z603" s="74">
        <f t="shared" ca="1" si="185"/>
        <v>0.51408723879968099</v>
      </c>
      <c r="AA603" s="76">
        <f t="shared" ca="1" si="186"/>
        <v>-665.36230263747143</v>
      </c>
      <c r="AB603" s="76">
        <f t="shared" ca="1" si="187"/>
        <v>514.08723879968102</v>
      </c>
    </row>
    <row r="604" spans="1:28" x14ac:dyDescent="0.25">
      <c r="A604" s="2">
        <f t="shared" si="188"/>
        <v>20</v>
      </c>
      <c r="B604" s="16">
        <f ca="1">VLOOKUP(A604,PERIODS!$O$4:$P$33,2,FALSE)</f>
        <v>3.5000000000000003E-2</v>
      </c>
      <c r="C604" s="15"/>
      <c r="D604" s="18">
        <v>590</v>
      </c>
      <c r="E604" s="34">
        <f t="shared" ca="1" si="171"/>
        <v>23386.718620894921</v>
      </c>
      <c r="F604" s="34">
        <f t="shared" ca="1" si="172"/>
        <v>3500.0000000000005</v>
      </c>
      <c r="G604" s="69">
        <f t="shared" ca="1" si="176"/>
        <v>0</v>
      </c>
      <c r="H604" s="34">
        <f t="shared" ca="1" si="177"/>
        <v>218.30313473037788</v>
      </c>
      <c r="I604" s="34">
        <f t="shared" ca="1" si="178"/>
        <v>3718.3031347303781</v>
      </c>
      <c r="J604" s="18">
        <f ca="1">SUM(INDIRECT(ADDRESS(ROW(F604),COLUMN(F604),4)):INDIRECT(ADDRESS(ROW(F604)+N$5-1,COLUMN(F604),4)))</f>
        <v>24500.000000000004</v>
      </c>
      <c r="K604" s="18">
        <f t="shared" ca="1" si="179"/>
        <v>16350</v>
      </c>
      <c r="L604" s="18">
        <f t="shared" ca="1" si="189"/>
        <v>16350</v>
      </c>
      <c r="M604" s="18">
        <f t="shared" ca="1" si="173"/>
        <v>0</v>
      </c>
      <c r="N604" s="34">
        <f t="shared" ca="1" si="180"/>
        <v>19668.415486164544</v>
      </c>
      <c r="P604" s="18">
        <f t="shared" ca="1" si="174"/>
        <v>218.30313473037788</v>
      </c>
      <c r="Q604" s="47">
        <f ca="1">SUM(L$15:L604)-SUM(M$15:M604)</f>
        <v>16350</v>
      </c>
      <c r="R604" s="47" t="str">
        <f t="shared" ca="1" si="175"/>
        <v>M607</v>
      </c>
      <c r="S604" s="40">
        <f t="shared" ca="1" si="181"/>
        <v>0</v>
      </c>
      <c r="T604" s="46">
        <f t="shared" ca="1" si="182"/>
        <v>53</v>
      </c>
      <c r="X604" s="74">
        <f t="shared" ca="1" si="183"/>
        <v>0.21830313473037788</v>
      </c>
      <c r="Y604" s="75">
        <f t="shared" ca="1" si="184"/>
        <v>0.21830313473037788</v>
      </c>
      <c r="Z604" s="74">
        <f t="shared" ca="1" si="185"/>
        <v>1.2439640991923011</v>
      </c>
      <c r="AA604" s="76">
        <f t="shared" ca="1" si="186"/>
        <v>218.30313473037788</v>
      </c>
      <c r="AB604" s="76">
        <f t="shared" ca="1" si="187"/>
        <v>1243.9640991923011</v>
      </c>
    </row>
    <row r="605" spans="1:28" x14ac:dyDescent="0.25">
      <c r="A605" s="2">
        <f t="shared" si="188"/>
        <v>21</v>
      </c>
      <c r="B605" s="16">
        <f ca="1">VLOOKUP(A605,PERIODS!$O$4:$P$33,2,FALSE)</f>
        <v>3.5000000000000003E-2</v>
      </c>
      <c r="C605" s="15"/>
      <c r="D605" s="18">
        <v>591</v>
      </c>
      <c r="E605" s="34">
        <f t="shared" ca="1" si="171"/>
        <v>19668.415486164544</v>
      </c>
      <c r="F605" s="34">
        <f t="shared" ca="1" si="172"/>
        <v>3500.0000000000005</v>
      </c>
      <c r="G605" s="69">
        <f t="shared" ca="1" si="176"/>
        <v>0</v>
      </c>
      <c r="H605" s="34">
        <f t="shared" ca="1" si="177"/>
        <v>-887.0044112587982</v>
      </c>
      <c r="I605" s="34">
        <f t="shared" ca="1" si="178"/>
        <v>2612.9955887412025</v>
      </c>
      <c r="J605" s="18">
        <f ca="1">SUM(INDIRECT(ADDRESS(ROW(F605),COLUMN(F605),4)):INDIRECT(ADDRESS(ROW(F605)+N$5-1,COLUMN(F605),4)))</f>
        <v>24500.000000000004</v>
      </c>
      <c r="K605" s="18">
        <f t="shared" ca="1" si="179"/>
        <v>16350</v>
      </c>
      <c r="L605" s="18">
        <f t="shared" ca="1" si="189"/>
        <v>0</v>
      </c>
      <c r="M605" s="18">
        <f t="shared" ca="1" si="173"/>
        <v>0</v>
      </c>
      <c r="N605" s="34">
        <f t="shared" ca="1" si="180"/>
        <v>17055.41989742334</v>
      </c>
      <c r="P605" s="18">
        <f t="shared" ca="1" si="174"/>
        <v>887.0044112587982</v>
      </c>
      <c r="Q605" s="47">
        <f ca="1">SUM(L$15:L605)-SUM(M$15:M605)</f>
        <v>16350</v>
      </c>
      <c r="R605" s="47" t="str">
        <f t="shared" ca="1" si="175"/>
        <v>M608</v>
      </c>
      <c r="S605" s="40">
        <f t="shared" ca="1" si="181"/>
        <v>0</v>
      </c>
      <c r="T605" s="46">
        <f t="shared" ca="1" si="182"/>
        <v>48</v>
      </c>
      <c r="X605" s="74">
        <f t="shared" ca="1" si="183"/>
        <v>-0.88700441125879825</v>
      </c>
      <c r="Y605" s="75">
        <f t="shared" ca="1" si="184"/>
        <v>-0.88700441125879825</v>
      </c>
      <c r="Z605" s="74">
        <f t="shared" ca="1" si="185"/>
        <v>0.41188775286334639</v>
      </c>
      <c r="AA605" s="76">
        <f t="shared" ca="1" si="186"/>
        <v>-887.0044112587982</v>
      </c>
      <c r="AB605" s="76">
        <f t="shared" ca="1" si="187"/>
        <v>411.88775286334641</v>
      </c>
    </row>
    <row r="606" spans="1:28" x14ac:dyDescent="0.25">
      <c r="A606" s="2">
        <f t="shared" si="188"/>
        <v>22</v>
      </c>
      <c r="B606" s="16">
        <f ca="1">VLOOKUP(A606,PERIODS!$O$4:$P$33,2,FALSE)</f>
        <v>3.5000000000000003E-2</v>
      </c>
      <c r="C606" s="15"/>
      <c r="D606" s="18">
        <v>592</v>
      </c>
      <c r="E606" s="34">
        <f t="shared" ca="1" si="171"/>
        <v>17055.41989742334</v>
      </c>
      <c r="F606" s="34">
        <f t="shared" ca="1" si="172"/>
        <v>3500.0000000000005</v>
      </c>
      <c r="G606" s="69">
        <f t="shared" ca="1" si="176"/>
        <v>0</v>
      </c>
      <c r="H606" s="34">
        <f t="shared" ca="1" si="177"/>
        <v>782.93553505674151</v>
      </c>
      <c r="I606" s="34">
        <f t="shared" ca="1" si="178"/>
        <v>4282.9355350567421</v>
      </c>
      <c r="J606" s="18">
        <f ca="1">SUM(INDIRECT(ADDRESS(ROW(F606),COLUMN(F606),4)):INDIRECT(ADDRESS(ROW(F606)+N$5-1,COLUMN(F606),4)))</f>
        <v>25000.000000000004</v>
      </c>
      <c r="K606" s="18">
        <f t="shared" ca="1" si="179"/>
        <v>16350</v>
      </c>
      <c r="L606" s="18">
        <f t="shared" ca="1" si="189"/>
        <v>0</v>
      </c>
      <c r="M606" s="18">
        <f t="shared" ca="1" si="173"/>
        <v>0</v>
      </c>
      <c r="N606" s="34">
        <f t="shared" ca="1" si="180"/>
        <v>12772.484362366598</v>
      </c>
      <c r="P606" s="18">
        <f t="shared" ca="1" si="174"/>
        <v>782.93553505674151</v>
      </c>
      <c r="Q606" s="47">
        <f ca="1">SUM(L$15:L606)-SUM(M$15:M606)</f>
        <v>16350</v>
      </c>
      <c r="R606" s="47" t="str">
        <f t="shared" ca="1" si="175"/>
        <v>M609</v>
      </c>
      <c r="S606" s="40">
        <f t="shared" ca="1" si="181"/>
        <v>0</v>
      </c>
      <c r="T606" s="46">
        <f t="shared" ca="1" si="182"/>
        <v>29</v>
      </c>
      <c r="X606" s="74">
        <f t="shared" ca="1" si="183"/>
        <v>0.78293553505674152</v>
      </c>
      <c r="Y606" s="75">
        <f t="shared" ca="1" si="184"/>
        <v>0.78293553505674152</v>
      </c>
      <c r="Z606" s="74">
        <f t="shared" ca="1" si="185"/>
        <v>2.1878854622854731</v>
      </c>
      <c r="AA606" s="76">
        <f t="shared" ca="1" si="186"/>
        <v>782.93553505674151</v>
      </c>
      <c r="AB606" s="76">
        <f t="shared" ca="1" si="187"/>
        <v>2187.8854622854733</v>
      </c>
    </row>
    <row r="607" spans="1:28" x14ac:dyDescent="0.25">
      <c r="A607" s="2">
        <f t="shared" si="188"/>
        <v>23</v>
      </c>
      <c r="B607" s="16">
        <f ca="1">VLOOKUP(A607,PERIODS!$O$4:$P$33,2,FALSE)</f>
        <v>3.5000000000000003E-2</v>
      </c>
      <c r="C607" s="15"/>
      <c r="D607" s="18">
        <v>593</v>
      </c>
      <c r="E607" s="34">
        <f t="shared" ca="1" si="171"/>
        <v>12772.484362366598</v>
      </c>
      <c r="F607" s="34">
        <f t="shared" ca="1" si="172"/>
        <v>3500.0000000000005</v>
      </c>
      <c r="G607" s="69">
        <f t="shared" ca="1" si="176"/>
        <v>0</v>
      </c>
      <c r="H607" s="34">
        <f t="shared" ca="1" si="177"/>
        <v>1087.3290503475773</v>
      </c>
      <c r="I607" s="34">
        <f t="shared" ca="1" si="178"/>
        <v>4587.3290503475782</v>
      </c>
      <c r="J607" s="18">
        <f ca="1">SUM(INDIRECT(ADDRESS(ROW(F607),COLUMN(F607),4)):INDIRECT(ADDRESS(ROW(F607)+N$5-1,COLUMN(F607),4)))</f>
        <v>25500.000000000004</v>
      </c>
      <c r="K607" s="18">
        <f t="shared" ca="1" si="179"/>
        <v>0</v>
      </c>
      <c r="L607" s="18">
        <f t="shared" ca="1" si="189"/>
        <v>0</v>
      </c>
      <c r="M607" s="18">
        <f t="shared" ca="1" si="173"/>
        <v>16350</v>
      </c>
      <c r="N607" s="34">
        <f t="shared" ca="1" si="180"/>
        <v>24535.155312019022</v>
      </c>
      <c r="P607" s="18">
        <f t="shared" ca="1" si="174"/>
        <v>1087.3290503475773</v>
      </c>
      <c r="Q607" s="47">
        <f ca="1">SUM(L$15:L607)-SUM(M$15:M607)</f>
        <v>0</v>
      </c>
      <c r="R607" s="47" t="str">
        <f t="shared" ca="1" si="175"/>
        <v>M610</v>
      </c>
      <c r="S607" s="40">
        <f t="shared" ca="1" si="181"/>
        <v>0</v>
      </c>
      <c r="T607" s="46">
        <f t="shared" ca="1" si="182"/>
        <v>41</v>
      </c>
      <c r="X607" s="74">
        <f t="shared" ca="1" si="183"/>
        <v>1.0873290503475772</v>
      </c>
      <c r="Y607" s="75">
        <f t="shared" ca="1" si="184"/>
        <v>1.0873290503475772</v>
      </c>
      <c r="Z607" s="74">
        <f t="shared" ca="1" si="185"/>
        <v>2.9663405360175505</v>
      </c>
      <c r="AA607" s="76">
        <f t="shared" ca="1" si="186"/>
        <v>1087.3290503475773</v>
      </c>
      <c r="AB607" s="76">
        <f t="shared" ca="1" si="187"/>
        <v>2966.3405360175507</v>
      </c>
    </row>
    <row r="608" spans="1:28" x14ac:dyDescent="0.25">
      <c r="A608" s="2">
        <f t="shared" si="188"/>
        <v>24</v>
      </c>
      <c r="B608" s="16">
        <f ca="1">VLOOKUP(A608,PERIODS!$O$4:$P$33,2,FALSE)</f>
        <v>3.5000000000000003E-2</v>
      </c>
      <c r="C608" s="15"/>
      <c r="D608" s="18">
        <v>594</v>
      </c>
      <c r="E608" s="34">
        <f t="shared" ca="1" si="171"/>
        <v>24535.155312019022</v>
      </c>
      <c r="F608" s="34">
        <f t="shared" ca="1" si="172"/>
        <v>3500.0000000000005</v>
      </c>
      <c r="G608" s="69">
        <f t="shared" ca="1" si="176"/>
        <v>0</v>
      </c>
      <c r="H608" s="34">
        <f t="shared" ca="1" si="177"/>
        <v>1209.4764809262822</v>
      </c>
      <c r="I608" s="34">
        <f t="shared" ca="1" si="178"/>
        <v>4709.4764809262824</v>
      </c>
      <c r="J608" s="18">
        <f ca="1">SUM(INDIRECT(ADDRESS(ROW(F608),COLUMN(F608),4)):INDIRECT(ADDRESS(ROW(F608)+N$5-1,COLUMN(F608),4)))</f>
        <v>26000</v>
      </c>
      <c r="K608" s="18">
        <f t="shared" ca="1" si="179"/>
        <v>16350</v>
      </c>
      <c r="L608" s="18">
        <f t="shared" ca="1" si="189"/>
        <v>16350</v>
      </c>
      <c r="M608" s="18">
        <f t="shared" ca="1" si="173"/>
        <v>0</v>
      </c>
      <c r="N608" s="34">
        <f t="shared" ca="1" si="180"/>
        <v>19825.67883109274</v>
      </c>
      <c r="P608" s="18">
        <f t="shared" ca="1" si="174"/>
        <v>1209.4764809262822</v>
      </c>
      <c r="Q608" s="47">
        <f ca="1">SUM(L$15:L608)-SUM(M$15:M608)</f>
        <v>16350</v>
      </c>
      <c r="R608" s="47" t="str">
        <f t="shared" ca="1" si="175"/>
        <v>M611</v>
      </c>
      <c r="S608" s="40">
        <f t="shared" ca="1" si="181"/>
        <v>0</v>
      </c>
      <c r="T608" s="46">
        <f t="shared" ca="1" si="182"/>
        <v>26</v>
      </c>
      <c r="X608" s="74">
        <f t="shared" ca="1" si="183"/>
        <v>1.2094764809262821</v>
      </c>
      <c r="Y608" s="75">
        <f t="shared" ca="1" si="184"/>
        <v>1.2094764809262821</v>
      </c>
      <c r="Z608" s="74">
        <f t="shared" ca="1" si="185"/>
        <v>3.3517294988383033</v>
      </c>
      <c r="AA608" s="76">
        <f t="shared" ca="1" si="186"/>
        <v>1209.4764809262822</v>
      </c>
      <c r="AB608" s="76">
        <f t="shared" ca="1" si="187"/>
        <v>3351.7294988383032</v>
      </c>
    </row>
    <row r="609" spans="1:28" x14ac:dyDescent="0.25">
      <c r="A609" s="2">
        <f t="shared" si="188"/>
        <v>25</v>
      </c>
      <c r="B609" s="16">
        <f ca="1">VLOOKUP(A609,PERIODS!$O$4:$P$33,2,FALSE)</f>
        <v>3.5000000000000003E-2</v>
      </c>
      <c r="C609" s="15"/>
      <c r="D609" s="18">
        <v>595</v>
      </c>
      <c r="E609" s="34">
        <f t="shared" ca="1" si="171"/>
        <v>19825.67883109274</v>
      </c>
      <c r="F609" s="34">
        <f t="shared" ca="1" si="172"/>
        <v>3500.0000000000005</v>
      </c>
      <c r="G609" s="69">
        <f t="shared" ca="1" si="176"/>
        <v>0</v>
      </c>
      <c r="H609" s="34">
        <f t="shared" ca="1" si="177"/>
        <v>-1092.7500291315835</v>
      </c>
      <c r="I609" s="34">
        <f t="shared" ca="1" si="178"/>
        <v>2407.2499708684172</v>
      </c>
      <c r="J609" s="18">
        <f ca="1">SUM(INDIRECT(ADDRESS(ROW(F609),COLUMN(F609),4)):INDIRECT(ADDRESS(ROW(F609)+N$5-1,COLUMN(F609),4)))</f>
        <v>24900</v>
      </c>
      <c r="K609" s="18">
        <f t="shared" ca="1" si="179"/>
        <v>16350</v>
      </c>
      <c r="L609" s="18">
        <f t="shared" ca="1" si="189"/>
        <v>0</v>
      </c>
      <c r="M609" s="18">
        <f t="shared" ca="1" si="173"/>
        <v>0</v>
      </c>
      <c r="N609" s="34">
        <f t="shared" ca="1" si="180"/>
        <v>17418.428860224325</v>
      </c>
      <c r="P609" s="18">
        <f t="shared" ca="1" si="174"/>
        <v>1092.7500291315835</v>
      </c>
      <c r="Q609" s="47">
        <f ca="1">SUM(L$15:L609)-SUM(M$15:M609)</f>
        <v>16350</v>
      </c>
      <c r="R609" s="47" t="str">
        <f t="shared" ca="1" si="175"/>
        <v>M612</v>
      </c>
      <c r="S609" s="40">
        <f t="shared" ca="1" si="181"/>
        <v>0</v>
      </c>
      <c r="T609" s="46">
        <f t="shared" ca="1" si="182"/>
        <v>82</v>
      </c>
      <c r="X609" s="74">
        <f t="shared" ca="1" si="183"/>
        <v>-1.0927500291315835</v>
      </c>
      <c r="Y609" s="75">
        <f t="shared" ca="1" si="184"/>
        <v>-1.0927500291315835</v>
      </c>
      <c r="Z609" s="74">
        <f t="shared" ca="1" si="185"/>
        <v>0.33529315873546123</v>
      </c>
      <c r="AA609" s="76">
        <f t="shared" ca="1" si="186"/>
        <v>-1092.7500291315835</v>
      </c>
      <c r="AB609" s="76">
        <f t="shared" ca="1" si="187"/>
        <v>335.29315873546125</v>
      </c>
    </row>
    <row r="610" spans="1:28" x14ac:dyDescent="0.25">
      <c r="A610" s="2">
        <f t="shared" si="188"/>
        <v>26</v>
      </c>
      <c r="B610" s="16">
        <f ca="1">VLOOKUP(A610,PERIODS!$O$4:$P$33,2,FALSE)</f>
        <v>3.5000000000000003E-2</v>
      </c>
      <c r="C610" s="15"/>
      <c r="D610" s="18">
        <v>596</v>
      </c>
      <c r="E610" s="34">
        <f t="shared" ref="E610:E673" ca="1" si="190">N609</f>
        <v>17418.428860224325</v>
      </c>
      <c r="F610" s="34">
        <f t="shared" ca="1" si="172"/>
        <v>3500.0000000000005</v>
      </c>
      <c r="G610" s="69">
        <f t="shared" ca="1" si="176"/>
        <v>0</v>
      </c>
      <c r="H610" s="34">
        <f t="shared" ca="1" si="177"/>
        <v>-669.78505111666732</v>
      </c>
      <c r="I610" s="34">
        <f t="shared" ca="1" si="178"/>
        <v>2830.2149488833329</v>
      </c>
      <c r="J610" s="18">
        <f ca="1">SUM(INDIRECT(ADDRESS(ROW(F610),COLUMN(F610),4)):INDIRECT(ADDRESS(ROW(F610)+N$5-1,COLUMN(F610),4)))</f>
        <v>23900</v>
      </c>
      <c r="K610" s="18">
        <f t="shared" ca="1" si="179"/>
        <v>16350</v>
      </c>
      <c r="L610" s="18">
        <f t="shared" ca="1" si="189"/>
        <v>0</v>
      </c>
      <c r="M610" s="18">
        <f t="shared" ca="1" si="173"/>
        <v>0</v>
      </c>
      <c r="N610" s="34">
        <f t="shared" ca="1" si="180"/>
        <v>14588.213911340992</v>
      </c>
      <c r="P610" s="18">
        <f t="shared" ca="1" si="174"/>
        <v>669.78505111666732</v>
      </c>
      <c r="Q610" s="47">
        <f ca="1">SUM(L$15:L610)-SUM(M$15:M610)</f>
        <v>16350</v>
      </c>
      <c r="R610" s="47" t="str">
        <f t="shared" ca="1" si="175"/>
        <v>M613</v>
      </c>
      <c r="S610" s="40">
        <f t="shared" ca="1" si="181"/>
        <v>0</v>
      </c>
      <c r="T610" s="46">
        <f t="shared" ca="1" si="182"/>
        <v>84</v>
      </c>
      <c r="X610" s="74">
        <f t="shared" ca="1" si="183"/>
        <v>-0.66978505111666731</v>
      </c>
      <c r="Y610" s="75">
        <f t="shared" ca="1" si="184"/>
        <v>-0.66978505111666731</v>
      </c>
      <c r="Z610" s="74">
        <f t="shared" ca="1" si="185"/>
        <v>0.51181858079601794</v>
      </c>
      <c r="AA610" s="76">
        <f t="shared" ca="1" si="186"/>
        <v>-669.78505111666732</v>
      </c>
      <c r="AB610" s="76">
        <f t="shared" ca="1" si="187"/>
        <v>511.81858079601795</v>
      </c>
    </row>
    <row r="611" spans="1:28" x14ac:dyDescent="0.25">
      <c r="A611" s="2">
        <f t="shared" si="188"/>
        <v>27</v>
      </c>
      <c r="B611" s="16">
        <f ca="1">VLOOKUP(A611,PERIODS!$O$4:$P$33,2,FALSE)</f>
        <v>3.5000000000000003E-2</v>
      </c>
      <c r="C611" s="15"/>
      <c r="D611" s="18">
        <v>597</v>
      </c>
      <c r="E611" s="34">
        <f t="shared" ca="1" si="190"/>
        <v>14588.213911340992</v>
      </c>
      <c r="F611" s="34">
        <f t="shared" ca="1" si="172"/>
        <v>3500.0000000000005</v>
      </c>
      <c r="G611" s="69">
        <f t="shared" ca="1" si="176"/>
        <v>0</v>
      </c>
      <c r="H611" s="34">
        <f t="shared" ca="1" si="177"/>
        <v>382.08805716875702</v>
      </c>
      <c r="I611" s="34">
        <f t="shared" ca="1" si="178"/>
        <v>3882.0880571687576</v>
      </c>
      <c r="J611" s="18">
        <f ca="1">SUM(INDIRECT(ADDRESS(ROW(F611),COLUMN(F611),4)):INDIRECT(ADDRESS(ROW(F611)+N$5-1,COLUMN(F611),4)))</f>
        <v>22900</v>
      </c>
      <c r="K611" s="18">
        <f t="shared" ca="1" si="179"/>
        <v>0</v>
      </c>
      <c r="L611" s="18">
        <f t="shared" ca="1" si="189"/>
        <v>0</v>
      </c>
      <c r="M611" s="18">
        <f t="shared" ca="1" si="173"/>
        <v>16350</v>
      </c>
      <c r="N611" s="34">
        <f t="shared" ca="1" si="180"/>
        <v>27056.125854172235</v>
      </c>
      <c r="P611" s="18">
        <f t="shared" ca="1" si="174"/>
        <v>382.08805716875702</v>
      </c>
      <c r="Q611" s="47">
        <f ca="1">SUM(L$15:L611)-SUM(M$15:M611)</f>
        <v>0</v>
      </c>
      <c r="R611" s="47" t="str">
        <f t="shared" ca="1" si="175"/>
        <v>M614</v>
      </c>
      <c r="S611" s="40">
        <f t="shared" ca="1" si="181"/>
        <v>0</v>
      </c>
      <c r="T611" s="46">
        <f t="shared" ca="1" si="182"/>
        <v>89</v>
      </c>
      <c r="X611" s="74">
        <f t="shared" ca="1" si="183"/>
        <v>0.38208805716875704</v>
      </c>
      <c r="Y611" s="75">
        <f t="shared" ca="1" si="184"/>
        <v>0.38208805716875704</v>
      </c>
      <c r="Z611" s="74">
        <f t="shared" ca="1" si="185"/>
        <v>1.465341113241647</v>
      </c>
      <c r="AA611" s="76">
        <f t="shared" ca="1" si="186"/>
        <v>382.08805716875702</v>
      </c>
      <c r="AB611" s="76">
        <f t="shared" ca="1" si="187"/>
        <v>1465.341113241647</v>
      </c>
    </row>
    <row r="612" spans="1:28" x14ac:dyDescent="0.25">
      <c r="A612" s="2">
        <f t="shared" si="188"/>
        <v>28</v>
      </c>
      <c r="B612" s="16">
        <f ca="1">VLOOKUP(A612,PERIODS!$O$4:$P$33,2,FALSE)</f>
        <v>0.04</v>
      </c>
      <c r="C612" s="15"/>
      <c r="D612" s="18">
        <v>598</v>
      </c>
      <c r="E612" s="34">
        <f t="shared" ca="1" si="190"/>
        <v>27056.125854172235</v>
      </c>
      <c r="F612" s="34">
        <f t="shared" ca="1" si="172"/>
        <v>4000</v>
      </c>
      <c r="G612" s="69">
        <f t="shared" ca="1" si="176"/>
        <v>0</v>
      </c>
      <c r="H612" s="34">
        <f t="shared" ca="1" si="177"/>
        <v>-527.0969537466018</v>
      </c>
      <c r="I612" s="34">
        <f t="shared" ca="1" si="178"/>
        <v>3472.9030462533983</v>
      </c>
      <c r="J612" s="18">
        <f ca="1">SUM(INDIRECT(ADDRESS(ROW(F612),COLUMN(F612),4)):INDIRECT(ADDRESS(ROW(F612)+N$5-1,COLUMN(F612),4)))</f>
        <v>21900</v>
      </c>
      <c r="K612" s="18">
        <f t="shared" ca="1" si="179"/>
        <v>0</v>
      </c>
      <c r="L612" s="18">
        <f t="shared" ca="1" si="189"/>
        <v>0</v>
      </c>
      <c r="M612" s="18">
        <f t="shared" ca="1" si="173"/>
        <v>0</v>
      </c>
      <c r="N612" s="34">
        <f t="shared" ca="1" si="180"/>
        <v>23583.222807918835</v>
      </c>
      <c r="P612" s="18">
        <f t="shared" ca="1" si="174"/>
        <v>527.0969537466018</v>
      </c>
      <c r="Q612" s="47">
        <f ca="1">SUM(L$15:L612)-SUM(M$15:M612)</f>
        <v>0</v>
      </c>
      <c r="R612" s="47" t="str">
        <f t="shared" ca="1" si="175"/>
        <v>M615</v>
      </c>
      <c r="S612" s="40">
        <f t="shared" ca="1" si="181"/>
        <v>0</v>
      </c>
      <c r="T612" s="46">
        <f t="shared" ca="1" si="182"/>
        <v>18</v>
      </c>
      <c r="X612" s="74">
        <f t="shared" ca="1" si="183"/>
        <v>-0.52709695374660182</v>
      </c>
      <c r="Y612" s="75">
        <f t="shared" ca="1" si="184"/>
        <v>-0.52709695374660182</v>
      </c>
      <c r="Z612" s="74">
        <f t="shared" ca="1" si="185"/>
        <v>0.59031619981862737</v>
      </c>
      <c r="AA612" s="76">
        <f t="shared" ca="1" si="186"/>
        <v>-527.0969537466018</v>
      </c>
      <c r="AB612" s="76">
        <f t="shared" ca="1" si="187"/>
        <v>590.31619981862741</v>
      </c>
    </row>
    <row r="613" spans="1:28" x14ac:dyDescent="0.25">
      <c r="A613" s="2">
        <f t="shared" si="188"/>
        <v>29</v>
      </c>
      <c r="B613" s="16">
        <f ca="1">VLOOKUP(A613,PERIODS!$O$4:$P$33,2,FALSE)</f>
        <v>0.04</v>
      </c>
      <c r="C613" s="15"/>
      <c r="D613" s="18">
        <v>599</v>
      </c>
      <c r="E613" s="34">
        <f t="shared" ca="1" si="190"/>
        <v>23583.222807918835</v>
      </c>
      <c r="F613" s="34">
        <f t="shared" ca="1" si="172"/>
        <v>4000</v>
      </c>
      <c r="G613" s="69">
        <f t="shared" ca="1" si="176"/>
        <v>0</v>
      </c>
      <c r="H613" s="34">
        <f t="shared" ca="1" si="177"/>
        <v>552.67162223624302</v>
      </c>
      <c r="I613" s="34">
        <f t="shared" ca="1" si="178"/>
        <v>4552.6716222362429</v>
      </c>
      <c r="J613" s="18">
        <f ca="1">SUM(INDIRECT(ADDRESS(ROW(F613),COLUMN(F613),4)):INDIRECT(ADDRESS(ROW(F613)+N$5-1,COLUMN(F613),4)))</f>
        <v>21200</v>
      </c>
      <c r="K613" s="18">
        <f t="shared" ca="1" si="179"/>
        <v>0</v>
      </c>
      <c r="L613" s="18">
        <f t="shared" ca="1" si="189"/>
        <v>0</v>
      </c>
      <c r="M613" s="18">
        <f t="shared" ca="1" si="173"/>
        <v>0</v>
      </c>
      <c r="N613" s="34">
        <f t="shared" ca="1" si="180"/>
        <v>19030.551185682591</v>
      </c>
      <c r="P613" s="18">
        <f t="shared" ca="1" si="174"/>
        <v>552.67162223624302</v>
      </c>
      <c r="Q613" s="47">
        <f ca="1">SUM(L$15:L613)-SUM(M$15:M613)</f>
        <v>0</v>
      </c>
      <c r="R613" s="47" t="str">
        <f t="shared" ca="1" si="175"/>
        <v>M616</v>
      </c>
      <c r="S613" s="40">
        <f t="shared" ca="1" si="181"/>
        <v>0</v>
      </c>
      <c r="T613" s="46">
        <f t="shared" ca="1" si="182"/>
        <v>90</v>
      </c>
      <c r="X613" s="74">
        <f t="shared" ca="1" si="183"/>
        <v>0.552671622236243</v>
      </c>
      <c r="Y613" s="75">
        <f t="shared" ca="1" si="184"/>
        <v>0.552671622236243</v>
      </c>
      <c r="Z613" s="74">
        <f t="shared" ca="1" si="185"/>
        <v>1.7378898062865398</v>
      </c>
      <c r="AA613" s="76">
        <f t="shared" ca="1" si="186"/>
        <v>552.67162223624302</v>
      </c>
      <c r="AB613" s="76">
        <f t="shared" ca="1" si="187"/>
        <v>1737.8898062865399</v>
      </c>
    </row>
    <row r="614" spans="1:28" x14ac:dyDescent="0.25">
      <c r="A614" s="2">
        <f t="shared" si="188"/>
        <v>30</v>
      </c>
      <c r="B614" s="16">
        <f ca="1">VLOOKUP(A614,PERIODS!$O$4:$P$33,2,FALSE)</f>
        <v>0.04</v>
      </c>
      <c r="C614" s="15"/>
      <c r="D614" s="18">
        <v>600</v>
      </c>
      <c r="E614" s="34">
        <f t="shared" ca="1" si="190"/>
        <v>19030.551185682591</v>
      </c>
      <c r="F614" s="34">
        <f t="shared" ca="1" si="172"/>
        <v>4000</v>
      </c>
      <c r="G614" s="69">
        <f t="shared" ca="1" si="176"/>
        <v>0</v>
      </c>
      <c r="H614" s="34">
        <f t="shared" ca="1" si="177"/>
        <v>713.67995648839394</v>
      </c>
      <c r="I614" s="34">
        <f t="shared" ca="1" si="178"/>
        <v>4713.6799564883941</v>
      </c>
      <c r="J614" s="18">
        <f ca="1">SUM(INDIRECT(ADDRESS(ROW(F614),COLUMN(F614),4)):INDIRECT(ADDRESS(ROW(F614)+N$5-1,COLUMN(F614),4)))</f>
        <v>20500</v>
      </c>
      <c r="K614" s="18">
        <f t="shared" ca="1" si="179"/>
        <v>16350</v>
      </c>
      <c r="L614" s="18">
        <f t="shared" ca="1" si="189"/>
        <v>16350</v>
      </c>
      <c r="M614" s="18">
        <f t="shared" ca="1" si="173"/>
        <v>0</v>
      </c>
      <c r="N614" s="34">
        <f t="shared" ca="1" si="180"/>
        <v>14316.871229194196</v>
      </c>
      <c r="P614" s="18">
        <f t="shared" ca="1" si="174"/>
        <v>713.67995648839394</v>
      </c>
      <c r="Q614" s="47">
        <f ca="1">SUM(L$15:L614)-SUM(M$15:M614)</f>
        <v>16350</v>
      </c>
      <c r="R614" s="47" t="str">
        <f t="shared" ca="1" si="175"/>
        <v>M617</v>
      </c>
      <c r="S614" s="40">
        <f t="shared" ca="1" si="181"/>
        <v>0</v>
      </c>
      <c r="T614" s="46">
        <f t="shared" ca="1" si="182"/>
        <v>92</v>
      </c>
      <c r="X614" s="74">
        <f t="shared" ca="1" si="183"/>
        <v>0.71367995648839389</v>
      </c>
      <c r="Y614" s="75">
        <f t="shared" ca="1" si="184"/>
        <v>0.71367995648839389</v>
      </c>
      <c r="Z614" s="74">
        <f t="shared" ca="1" si="185"/>
        <v>2.0414900471215649</v>
      </c>
      <c r="AA614" s="76">
        <f t="shared" ca="1" si="186"/>
        <v>713.67995648839394</v>
      </c>
      <c r="AB614" s="76">
        <f t="shared" ca="1" si="187"/>
        <v>2041.4900471215649</v>
      </c>
    </row>
    <row r="615" spans="1:28" x14ac:dyDescent="0.25">
      <c r="A615" s="2">
        <f t="shared" si="188"/>
        <v>1</v>
      </c>
      <c r="B615" s="16">
        <f ca="1">VLOOKUP(A615,PERIODS!$O$4:$P$33,2,FALSE)</f>
        <v>2.4E-2</v>
      </c>
      <c r="C615" s="15"/>
      <c r="D615" s="18">
        <v>601</v>
      </c>
      <c r="E615" s="34">
        <f t="shared" ca="1" si="190"/>
        <v>14316.871229194196</v>
      </c>
      <c r="F615" s="34">
        <f t="shared" ca="1" si="172"/>
        <v>2400</v>
      </c>
      <c r="G615" s="69">
        <f t="shared" ca="1" si="176"/>
        <v>0</v>
      </c>
      <c r="H615" s="34">
        <f t="shared" ca="1" si="177"/>
        <v>-480.46403110704154</v>
      </c>
      <c r="I615" s="34">
        <f t="shared" ca="1" si="178"/>
        <v>1919.5359688929584</v>
      </c>
      <c r="J615" s="18">
        <f ca="1">SUM(INDIRECT(ADDRESS(ROW(F615),COLUMN(F615),4)):INDIRECT(ADDRESS(ROW(F615)+N$5-1,COLUMN(F615),4)))</f>
        <v>19800</v>
      </c>
      <c r="K615" s="18">
        <f t="shared" ca="1" si="179"/>
        <v>16350</v>
      </c>
      <c r="L615" s="18">
        <f t="shared" ca="1" si="189"/>
        <v>0</v>
      </c>
      <c r="M615" s="18">
        <f t="shared" ca="1" si="173"/>
        <v>0</v>
      </c>
      <c r="N615" s="34">
        <f t="shared" ca="1" si="180"/>
        <v>12397.335260301237</v>
      </c>
      <c r="P615" s="18">
        <f t="shared" ca="1" si="174"/>
        <v>480.46403110704154</v>
      </c>
      <c r="Q615" s="47">
        <f ca="1">SUM(L$15:L615)-SUM(M$15:M615)</f>
        <v>16350</v>
      </c>
      <c r="R615" s="47" t="str">
        <f t="shared" ca="1" si="175"/>
        <v>M618</v>
      </c>
      <c r="S615" s="40">
        <f t="shared" ca="1" si="181"/>
        <v>0</v>
      </c>
      <c r="T615" s="46">
        <f t="shared" ca="1" si="182"/>
        <v>6</v>
      </c>
      <c r="X615" s="74">
        <f t="shared" ca="1" si="183"/>
        <v>-0.48046403110704156</v>
      </c>
      <c r="Y615" s="75">
        <f t="shared" ca="1" si="184"/>
        <v>-0.48046403110704156</v>
      </c>
      <c r="Z615" s="74">
        <f t="shared" ca="1" si="185"/>
        <v>0.61849632367324492</v>
      </c>
      <c r="AA615" s="76">
        <f t="shared" ca="1" si="186"/>
        <v>-480.46403110704154</v>
      </c>
      <c r="AB615" s="76">
        <f t="shared" ca="1" si="187"/>
        <v>618.49632367324489</v>
      </c>
    </row>
    <row r="616" spans="1:28" x14ac:dyDescent="0.25">
      <c r="A616" s="2">
        <f t="shared" si="188"/>
        <v>2</v>
      </c>
      <c r="B616" s="16">
        <f ca="1">VLOOKUP(A616,PERIODS!$O$4:$P$33,2,FALSE)</f>
        <v>2.5000000000000001E-2</v>
      </c>
      <c r="C616" s="15"/>
      <c r="D616" s="18">
        <v>602</v>
      </c>
      <c r="E616" s="34">
        <f t="shared" ca="1" si="190"/>
        <v>12397.335260301237</v>
      </c>
      <c r="F616" s="34">
        <f t="shared" ca="1" si="172"/>
        <v>2500</v>
      </c>
      <c r="G616" s="69">
        <f t="shared" ca="1" si="176"/>
        <v>0</v>
      </c>
      <c r="H616" s="34">
        <f t="shared" ca="1" si="177"/>
        <v>248.82472178433795</v>
      </c>
      <c r="I616" s="34">
        <f t="shared" ca="1" si="178"/>
        <v>2748.8247217843382</v>
      </c>
      <c r="J616" s="18">
        <f ca="1">SUM(INDIRECT(ADDRESS(ROW(F616),COLUMN(F616),4)):INDIRECT(ADDRESS(ROW(F616)+N$5-1,COLUMN(F616),4)))</f>
        <v>20700</v>
      </c>
      <c r="K616" s="18">
        <f t="shared" ca="1" si="179"/>
        <v>16350</v>
      </c>
      <c r="L616" s="18">
        <f t="shared" ca="1" si="189"/>
        <v>0</v>
      </c>
      <c r="M616" s="18">
        <f t="shared" ca="1" si="173"/>
        <v>0</v>
      </c>
      <c r="N616" s="34">
        <f t="shared" ca="1" si="180"/>
        <v>9648.510538516899</v>
      </c>
      <c r="P616" s="18">
        <f t="shared" ca="1" si="174"/>
        <v>248.82472178433795</v>
      </c>
      <c r="Q616" s="47">
        <f ca="1">SUM(L$15:L616)-SUM(M$15:M616)</f>
        <v>16350</v>
      </c>
      <c r="R616" s="47" t="str">
        <f t="shared" ca="1" si="175"/>
        <v>M619</v>
      </c>
      <c r="S616" s="40">
        <f t="shared" ca="1" si="181"/>
        <v>0</v>
      </c>
      <c r="T616" s="46">
        <f t="shared" ca="1" si="182"/>
        <v>13</v>
      </c>
      <c r="X616" s="74">
        <f t="shared" ca="1" si="183"/>
        <v>0.24882472178433795</v>
      </c>
      <c r="Y616" s="75">
        <f t="shared" ca="1" si="184"/>
        <v>0.24882472178433795</v>
      </c>
      <c r="Z616" s="74">
        <f t="shared" ca="1" si="185"/>
        <v>1.2825172160384397</v>
      </c>
      <c r="AA616" s="76">
        <f t="shared" ca="1" si="186"/>
        <v>248.82472178433795</v>
      </c>
      <c r="AB616" s="76">
        <f t="shared" ca="1" si="187"/>
        <v>1282.5172160384398</v>
      </c>
    </row>
    <row r="617" spans="1:28" x14ac:dyDescent="0.25">
      <c r="A617" s="2">
        <f t="shared" si="188"/>
        <v>3</v>
      </c>
      <c r="B617" s="16">
        <f ca="1">VLOOKUP(A617,PERIODS!$O$4:$P$33,2,FALSE)</f>
        <v>2.5000000000000001E-2</v>
      </c>
      <c r="C617" s="15"/>
      <c r="D617" s="18">
        <v>603</v>
      </c>
      <c r="E617" s="34">
        <f t="shared" ca="1" si="190"/>
        <v>9648.510538516899</v>
      </c>
      <c r="F617" s="34">
        <f t="shared" ca="1" si="172"/>
        <v>2500</v>
      </c>
      <c r="G617" s="69">
        <f t="shared" ca="1" si="176"/>
        <v>0</v>
      </c>
      <c r="H617" s="34">
        <f t="shared" ca="1" si="177"/>
        <v>536.28246980904703</v>
      </c>
      <c r="I617" s="34">
        <f t="shared" ca="1" si="178"/>
        <v>3036.2824698090471</v>
      </c>
      <c r="J617" s="18">
        <f ca="1">SUM(INDIRECT(ADDRESS(ROW(F617),COLUMN(F617),4)):INDIRECT(ADDRESS(ROW(F617)+N$5-1,COLUMN(F617),4)))</f>
        <v>21500</v>
      </c>
      <c r="K617" s="18">
        <f t="shared" ca="1" si="179"/>
        <v>0</v>
      </c>
      <c r="L617" s="18">
        <f t="shared" ca="1" si="189"/>
        <v>0</v>
      </c>
      <c r="M617" s="18">
        <f t="shared" ca="1" si="173"/>
        <v>16350</v>
      </c>
      <c r="N617" s="34">
        <f t="shared" ca="1" si="180"/>
        <v>22962.228068707853</v>
      </c>
      <c r="P617" s="18">
        <f t="shared" ca="1" si="174"/>
        <v>536.28246980904703</v>
      </c>
      <c r="Q617" s="47">
        <f ca="1">SUM(L$15:L617)-SUM(M$15:M617)</f>
        <v>0</v>
      </c>
      <c r="R617" s="47" t="str">
        <f t="shared" ca="1" si="175"/>
        <v>M620</v>
      </c>
      <c r="S617" s="40">
        <f t="shared" ca="1" si="181"/>
        <v>0</v>
      </c>
      <c r="T617" s="46">
        <f t="shared" ca="1" si="182"/>
        <v>51</v>
      </c>
      <c r="X617" s="74">
        <f t="shared" ca="1" si="183"/>
        <v>0.53628246980904704</v>
      </c>
      <c r="Y617" s="75">
        <f t="shared" ca="1" si="184"/>
        <v>0.53628246980904704</v>
      </c>
      <c r="Z617" s="74">
        <f t="shared" ca="1" si="185"/>
        <v>1.709639397820522</v>
      </c>
      <c r="AA617" s="76">
        <f t="shared" ca="1" si="186"/>
        <v>536.28246980904703</v>
      </c>
      <c r="AB617" s="76">
        <f t="shared" ca="1" si="187"/>
        <v>1709.6393978205219</v>
      </c>
    </row>
    <row r="618" spans="1:28" x14ac:dyDescent="0.25">
      <c r="A618" s="2">
        <f t="shared" si="188"/>
        <v>4</v>
      </c>
      <c r="B618" s="16">
        <f ca="1">VLOOKUP(A618,PERIODS!$O$4:$P$33,2,FALSE)</f>
        <v>2.5000000000000001E-2</v>
      </c>
      <c r="C618" s="15"/>
      <c r="D618" s="18">
        <v>604</v>
      </c>
      <c r="E618" s="34">
        <f t="shared" ca="1" si="190"/>
        <v>22962.228068707853</v>
      </c>
      <c r="F618" s="34">
        <f t="shared" ca="1" si="172"/>
        <v>2500</v>
      </c>
      <c r="G618" s="69">
        <f t="shared" ca="1" si="176"/>
        <v>0</v>
      </c>
      <c r="H618" s="34">
        <f t="shared" ca="1" si="177"/>
        <v>-1076.3354404023762</v>
      </c>
      <c r="I618" s="34">
        <f t="shared" ca="1" si="178"/>
        <v>1423.6645595976238</v>
      </c>
      <c r="J618" s="18">
        <f ca="1">SUM(INDIRECT(ADDRESS(ROW(F618),COLUMN(F618),4)):INDIRECT(ADDRESS(ROW(F618)+N$5-1,COLUMN(F618),4)))</f>
        <v>22300</v>
      </c>
      <c r="K618" s="18">
        <f t="shared" ca="1" si="179"/>
        <v>0</v>
      </c>
      <c r="L618" s="18">
        <f t="shared" ca="1" si="189"/>
        <v>0</v>
      </c>
      <c r="M618" s="18">
        <f t="shared" ca="1" si="173"/>
        <v>0</v>
      </c>
      <c r="N618" s="34">
        <f t="shared" ca="1" si="180"/>
        <v>21538.56350911023</v>
      </c>
      <c r="P618" s="18">
        <f t="shared" ca="1" si="174"/>
        <v>1076.3354404023762</v>
      </c>
      <c r="Q618" s="47">
        <f ca="1">SUM(L$15:L618)-SUM(M$15:M618)</f>
        <v>0</v>
      </c>
      <c r="R618" s="47" t="str">
        <f t="shared" ca="1" si="175"/>
        <v>M621</v>
      </c>
      <c r="S618" s="40">
        <f t="shared" ca="1" si="181"/>
        <v>0</v>
      </c>
      <c r="T618" s="46">
        <f t="shared" ca="1" si="182"/>
        <v>14</v>
      </c>
      <c r="X618" s="74">
        <f t="shared" ca="1" si="183"/>
        <v>-1.0763354404023762</v>
      </c>
      <c r="Y618" s="75">
        <f t="shared" ca="1" si="184"/>
        <v>-1.0763354404023762</v>
      </c>
      <c r="Z618" s="74">
        <f t="shared" ca="1" si="185"/>
        <v>0.34084227668928646</v>
      </c>
      <c r="AA618" s="76">
        <f t="shared" ca="1" si="186"/>
        <v>-1076.3354404023762</v>
      </c>
      <c r="AB618" s="76">
        <f t="shared" ca="1" si="187"/>
        <v>340.84227668928645</v>
      </c>
    </row>
    <row r="619" spans="1:28" x14ac:dyDescent="0.25">
      <c r="A619" s="2">
        <f t="shared" si="188"/>
        <v>5</v>
      </c>
      <c r="B619" s="16">
        <f ca="1">VLOOKUP(A619,PERIODS!$O$4:$P$33,2,FALSE)</f>
        <v>3.3000000000000002E-2</v>
      </c>
      <c r="C619" s="15"/>
      <c r="D619" s="18">
        <v>605</v>
      </c>
      <c r="E619" s="34">
        <f t="shared" ca="1" si="190"/>
        <v>21538.56350911023</v>
      </c>
      <c r="F619" s="34">
        <f t="shared" ca="1" si="172"/>
        <v>3300</v>
      </c>
      <c r="G619" s="69">
        <f t="shared" ca="1" si="176"/>
        <v>0</v>
      </c>
      <c r="H619" s="34">
        <f t="shared" ca="1" si="177"/>
        <v>-253.23092873281951</v>
      </c>
      <c r="I619" s="34">
        <f t="shared" ca="1" si="178"/>
        <v>3046.7690712671806</v>
      </c>
      <c r="J619" s="18">
        <f ca="1">SUM(INDIRECT(ADDRESS(ROW(F619),COLUMN(F619),4)):INDIRECT(ADDRESS(ROW(F619)+N$5-1,COLUMN(F619),4)))</f>
        <v>23100</v>
      </c>
      <c r="K619" s="18">
        <f t="shared" ca="1" si="179"/>
        <v>16350</v>
      </c>
      <c r="L619" s="18">
        <f t="shared" ca="1" si="189"/>
        <v>16350</v>
      </c>
      <c r="M619" s="18">
        <f t="shared" ca="1" si="173"/>
        <v>0</v>
      </c>
      <c r="N619" s="34">
        <f t="shared" ca="1" si="180"/>
        <v>18491.794437843051</v>
      </c>
      <c r="P619" s="18">
        <f t="shared" ca="1" si="174"/>
        <v>253.23092873281951</v>
      </c>
      <c r="Q619" s="47">
        <f ca="1">SUM(L$15:L619)-SUM(M$15:M619)</f>
        <v>16350</v>
      </c>
      <c r="R619" s="47" t="str">
        <f t="shared" ca="1" si="175"/>
        <v>M622</v>
      </c>
      <c r="S619" s="40">
        <f t="shared" ca="1" si="181"/>
        <v>0</v>
      </c>
      <c r="T619" s="46">
        <f t="shared" ca="1" si="182"/>
        <v>77</v>
      </c>
      <c r="X619" s="74">
        <f t="shared" ca="1" si="183"/>
        <v>-0.25323092873281949</v>
      </c>
      <c r="Y619" s="75">
        <f t="shared" ca="1" si="184"/>
        <v>-0.25323092873281949</v>
      </c>
      <c r="Z619" s="74">
        <f t="shared" ca="1" si="185"/>
        <v>0.77628859378189019</v>
      </c>
      <c r="AA619" s="76">
        <f t="shared" ca="1" si="186"/>
        <v>-253.23092873281951</v>
      </c>
      <c r="AB619" s="76">
        <f t="shared" ca="1" si="187"/>
        <v>776.2885937818902</v>
      </c>
    </row>
    <row r="620" spans="1:28" x14ac:dyDescent="0.25">
      <c r="A620" s="2">
        <f t="shared" si="188"/>
        <v>6</v>
      </c>
      <c r="B620" s="16">
        <f ca="1">VLOOKUP(A620,PERIODS!$O$4:$P$33,2,FALSE)</f>
        <v>3.3000000000000002E-2</v>
      </c>
      <c r="C620" s="15"/>
      <c r="D620" s="18">
        <v>606</v>
      </c>
      <c r="E620" s="34">
        <f t="shared" ca="1" si="190"/>
        <v>18491.794437843051</v>
      </c>
      <c r="F620" s="34">
        <f t="shared" ca="1" si="172"/>
        <v>3300</v>
      </c>
      <c r="G620" s="69">
        <f t="shared" ca="1" si="176"/>
        <v>0</v>
      </c>
      <c r="H620" s="34">
        <f t="shared" ca="1" si="177"/>
        <v>-523.18592473834974</v>
      </c>
      <c r="I620" s="34">
        <f t="shared" ca="1" si="178"/>
        <v>2776.81407526165</v>
      </c>
      <c r="J620" s="18">
        <f ca="1">SUM(INDIRECT(ADDRESS(ROW(F620),COLUMN(F620),4)):INDIRECT(ADDRESS(ROW(F620)+N$5-1,COLUMN(F620),4)))</f>
        <v>23100</v>
      </c>
      <c r="K620" s="18">
        <f t="shared" ca="1" si="179"/>
        <v>16350</v>
      </c>
      <c r="L620" s="18">
        <f t="shared" ca="1" si="189"/>
        <v>0</v>
      </c>
      <c r="M620" s="18">
        <f t="shared" ca="1" si="173"/>
        <v>0</v>
      </c>
      <c r="N620" s="34">
        <f t="shared" ca="1" si="180"/>
        <v>15714.980362581402</v>
      </c>
      <c r="P620" s="18">
        <f t="shared" ca="1" si="174"/>
        <v>523.18592473834974</v>
      </c>
      <c r="Q620" s="47">
        <f ca="1">SUM(L$15:L620)-SUM(M$15:M620)</f>
        <v>16350</v>
      </c>
      <c r="R620" s="47" t="str">
        <f t="shared" ca="1" si="175"/>
        <v>M623</v>
      </c>
      <c r="S620" s="40">
        <f t="shared" ca="1" si="181"/>
        <v>0</v>
      </c>
      <c r="T620" s="46">
        <f t="shared" ca="1" si="182"/>
        <v>23</v>
      </c>
      <c r="X620" s="74">
        <f t="shared" ca="1" si="183"/>
        <v>-0.52318592473834979</v>
      </c>
      <c r="Y620" s="75">
        <f t="shared" ca="1" si="184"/>
        <v>-0.52318592473834979</v>
      </c>
      <c r="Z620" s="74">
        <f t="shared" ca="1" si="185"/>
        <v>0.59262946427368401</v>
      </c>
      <c r="AA620" s="76">
        <f t="shared" ca="1" si="186"/>
        <v>-523.18592473834974</v>
      </c>
      <c r="AB620" s="76">
        <f t="shared" ca="1" si="187"/>
        <v>592.62946427368399</v>
      </c>
    </row>
    <row r="621" spans="1:28" x14ac:dyDescent="0.25">
      <c r="A621" s="2">
        <f t="shared" si="188"/>
        <v>7</v>
      </c>
      <c r="B621" s="16">
        <f ca="1">VLOOKUP(A621,PERIODS!$O$4:$P$33,2,FALSE)</f>
        <v>3.3000000000000002E-2</v>
      </c>
      <c r="C621" s="15"/>
      <c r="D621" s="18">
        <v>607</v>
      </c>
      <c r="E621" s="34">
        <f t="shared" ca="1" si="190"/>
        <v>15714.980362581402</v>
      </c>
      <c r="F621" s="34">
        <f t="shared" ca="1" si="172"/>
        <v>3300</v>
      </c>
      <c r="G621" s="69">
        <f t="shared" ca="1" si="176"/>
        <v>0</v>
      </c>
      <c r="H621" s="34">
        <f t="shared" ca="1" si="177"/>
        <v>742.16358046215703</v>
      </c>
      <c r="I621" s="34">
        <f t="shared" ca="1" si="178"/>
        <v>4042.1635804621569</v>
      </c>
      <c r="J621" s="18">
        <f ca="1">SUM(INDIRECT(ADDRESS(ROW(F621),COLUMN(F621),4)):INDIRECT(ADDRESS(ROW(F621)+N$5-1,COLUMN(F621),4)))</f>
        <v>23100</v>
      </c>
      <c r="K621" s="18">
        <f t="shared" ca="1" si="179"/>
        <v>16350</v>
      </c>
      <c r="L621" s="18">
        <f t="shared" ca="1" si="189"/>
        <v>0</v>
      </c>
      <c r="M621" s="18">
        <f t="shared" ca="1" si="173"/>
        <v>0</v>
      </c>
      <c r="N621" s="34">
        <f t="shared" ca="1" si="180"/>
        <v>11672.816782119246</v>
      </c>
      <c r="P621" s="18">
        <f t="shared" ca="1" si="174"/>
        <v>742.16358046215703</v>
      </c>
      <c r="Q621" s="47">
        <f ca="1">SUM(L$15:L621)-SUM(M$15:M621)</f>
        <v>16350</v>
      </c>
      <c r="R621" s="47" t="str">
        <f t="shared" ca="1" si="175"/>
        <v>M624</v>
      </c>
      <c r="S621" s="40">
        <f t="shared" ca="1" si="181"/>
        <v>0</v>
      </c>
      <c r="T621" s="46">
        <f t="shared" ca="1" si="182"/>
        <v>18</v>
      </c>
      <c r="X621" s="74">
        <f t="shared" ca="1" si="183"/>
        <v>0.74216358046215702</v>
      </c>
      <c r="Y621" s="75">
        <f t="shared" ca="1" si="184"/>
        <v>0.74216358046215702</v>
      </c>
      <c r="Z621" s="74">
        <f t="shared" ca="1" si="185"/>
        <v>2.1004751487846276</v>
      </c>
      <c r="AA621" s="76">
        <f t="shared" ca="1" si="186"/>
        <v>742.16358046215703</v>
      </c>
      <c r="AB621" s="76">
        <f t="shared" ca="1" si="187"/>
        <v>2100.4751487846274</v>
      </c>
    </row>
    <row r="622" spans="1:28" x14ac:dyDescent="0.25">
      <c r="A622" s="2">
        <f t="shared" si="188"/>
        <v>8</v>
      </c>
      <c r="B622" s="16">
        <f ca="1">VLOOKUP(A622,PERIODS!$O$4:$P$33,2,FALSE)</f>
        <v>3.3000000000000002E-2</v>
      </c>
      <c r="C622" s="15"/>
      <c r="D622" s="18">
        <v>608</v>
      </c>
      <c r="E622" s="34">
        <f t="shared" ca="1" si="190"/>
        <v>11672.816782119246</v>
      </c>
      <c r="F622" s="34">
        <f t="shared" ca="1" si="172"/>
        <v>3300</v>
      </c>
      <c r="G622" s="69">
        <f t="shared" ca="1" si="176"/>
        <v>0</v>
      </c>
      <c r="H622" s="34">
        <f t="shared" ca="1" si="177"/>
        <v>729.37249683755704</v>
      </c>
      <c r="I622" s="34">
        <f t="shared" ca="1" si="178"/>
        <v>4029.3724968375573</v>
      </c>
      <c r="J622" s="18">
        <f ca="1">SUM(INDIRECT(ADDRESS(ROW(F622),COLUMN(F622),4)):INDIRECT(ADDRESS(ROW(F622)+N$5-1,COLUMN(F622),4)))</f>
        <v>23100</v>
      </c>
      <c r="K622" s="18">
        <f t="shared" ca="1" si="179"/>
        <v>0</v>
      </c>
      <c r="L622" s="18">
        <f t="shared" ca="1" si="189"/>
        <v>0</v>
      </c>
      <c r="M622" s="18">
        <f t="shared" ca="1" si="173"/>
        <v>16350</v>
      </c>
      <c r="N622" s="34">
        <f t="shared" ca="1" si="180"/>
        <v>23993.444285281686</v>
      </c>
      <c r="P622" s="18">
        <f t="shared" ca="1" si="174"/>
        <v>729.37249683755704</v>
      </c>
      <c r="Q622" s="47">
        <f ca="1">SUM(L$15:L622)-SUM(M$15:M622)</f>
        <v>0</v>
      </c>
      <c r="R622" s="47" t="str">
        <f t="shared" ca="1" si="175"/>
        <v>M625</v>
      </c>
      <c r="S622" s="40">
        <f t="shared" ca="1" si="181"/>
        <v>0</v>
      </c>
      <c r="T622" s="46">
        <f t="shared" ca="1" si="182"/>
        <v>92</v>
      </c>
      <c r="X622" s="74">
        <f t="shared" ca="1" si="183"/>
        <v>0.72937249683755701</v>
      </c>
      <c r="Y622" s="75">
        <f t="shared" ca="1" si="184"/>
        <v>0.72937249683755701</v>
      </c>
      <c r="Z622" s="74">
        <f t="shared" ca="1" si="185"/>
        <v>2.0737788964871395</v>
      </c>
      <c r="AA622" s="76">
        <f t="shared" ca="1" si="186"/>
        <v>729.37249683755704</v>
      </c>
      <c r="AB622" s="76">
        <f t="shared" ca="1" si="187"/>
        <v>2073.7788964871397</v>
      </c>
    </row>
    <row r="623" spans="1:28" x14ac:dyDescent="0.25">
      <c r="A623" s="2">
        <f t="shared" si="188"/>
        <v>9</v>
      </c>
      <c r="B623" s="16">
        <f ca="1">VLOOKUP(A623,PERIODS!$O$4:$P$33,2,FALSE)</f>
        <v>3.3000000000000002E-2</v>
      </c>
      <c r="C623" s="15"/>
      <c r="D623" s="18">
        <v>609</v>
      </c>
      <c r="E623" s="34">
        <f t="shared" ca="1" si="190"/>
        <v>23993.444285281686</v>
      </c>
      <c r="F623" s="34">
        <f t="shared" ca="1" si="172"/>
        <v>3300</v>
      </c>
      <c r="G623" s="69">
        <f t="shared" ca="1" si="176"/>
        <v>0</v>
      </c>
      <c r="H623" s="34">
        <f t="shared" ca="1" si="177"/>
        <v>-277.19847673124417</v>
      </c>
      <c r="I623" s="34">
        <f t="shared" ca="1" si="178"/>
        <v>3022.8015232687558</v>
      </c>
      <c r="J623" s="18">
        <f ca="1">SUM(INDIRECT(ADDRESS(ROW(F623),COLUMN(F623),4)):INDIRECT(ADDRESS(ROW(F623)+N$5-1,COLUMN(F623),4)))</f>
        <v>23100</v>
      </c>
      <c r="K623" s="18">
        <f t="shared" ca="1" si="179"/>
        <v>0</v>
      </c>
      <c r="L623" s="18">
        <f t="shared" ca="1" si="189"/>
        <v>0</v>
      </c>
      <c r="M623" s="18">
        <f t="shared" ca="1" si="173"/>
        <v>0</v>
      </c>
      <c r="N623" s="34">
        <f t="shared" ca="1" si="180"/>
        <v>20970.642762012933</v>
      </c>
      <c r="P623" s="18">
        <f t="shared" ca="1" si="174"/>
        <v>277.19847673124417</v>
      </c>
      <c r="Q623" s="47">
        <f ca="1">SUM(L$15:L623)-SUM(M$15:M623)</f>
        <v>0</v>
      </c>
      <c r="R623" s="47" t="str">
        <f t="shared" ca="1" si="175"/>
        <v>M626</v>
      </c>
      <c r="S623" s="40">
        <f t="shared" ca="1" si="181"/>
        <v>0</v>
      </c>
      <c r="T623" s="46">
        <f t="shared" ca="1" si="182"/>
        <v>50</v>
      </c>
      <c r="X623" s="74">
        <f t="shared" ca="1" si="183"/>
        <v>-0.27719847673124415</v>
      </c>
      <c r="Y623" s="75">
        <f t="shared" ca="1" si="184"/>
        <v>-0.27719847673124415</v>
      </c>
      <c r="Z623" s="74">
        <f t="shared" ca="1" si="185"/>
        <v>0.75790405586185439</v>
      </c>
      <c r="AA623" s="76">
        <f t="shared" ca="1" si="186"/>
        <v>-277.19847673124417</v>
      </c>
      <c r="AB623" s="76">
        <f t="shared" ca="1" si="187"/>
        <v>757.90405586185443</v>
      </c>
    </row>
    <row r="624" spans="1:28" x14ac:dyDescent="0.25">
      <c r="A624" s="2">
        <f t="shared" si="188"/>
        <v>10</v>
      </c>
      <c r="B624" s="16">
        <f ca="1">VLOOKUP(A624,PERIODS!$O$4:$P$33,2,FALSE)</f>
        <v>3.3000000000000002E-2</v>
      </c>
      <c r="C624" s="15"/>
      <c r="D624" s="18">
        <v>610</v>
      </c>
      <c r="E624" s="34">
        <f t="shared" ca="1" si="190"/>
        <v>20970.642762012933</v>
      </c>
      <c r="F624" s="34">
        <f t="shared" ca="1" si="172"/>
        <v>3300</v>
      </c>
      <c r="G624" s="69">
        <f t="shared" ca="1" si="176"/>
        <v>0</v>
      </c>
      <c r="H624" s="34">
        <f t="shared" ca="1" si="177"/>
        <v>723.47799392699039</v>
      </c>
      <c r="I624" s="34">
        <f t="shared" ca="1" si="178"/>
        <v>4023.4779939269902</v>
      </c>
      <c r="J624" s="18">
        <f ca="1">SUM(INDIRECT(ADDRESS(ROW(F624),COLUMN(F624),4)):INDIRECT(ADDRESS(ROW(F624)+N$5-1,COLUMN(F624),4)))</f>
        <v>23100</v>
      </c>
      <c r="K624" s="18">
        <f t="shared" ca="1" si="179"/>
        <v>16350</v>
      </c>
      <c r="L624" s="18">
        <f t="shared" ca="1" si="189"/>
        <v>16350</v>
      </c>
      <c r="M624" s="18">
        <f t="shared" ca="1" si="173"/>
        <v>0</v>
      </c>
      <c r="N624" s="34">
        <f t="shared" ca="1" si="180"/>
        <v>16947.164768085942</v>
      </c>
      <c r="P624" s="18">
        <f t="shared" ca="1" si="174"/>
        <v>723.47799392699039</v>
      </c>
      <c r="Q624" s="47">
        <f ca="1">SUM(L$15:L624)-SUM(M$15:M624)</f>
        <v>16350</v>
      </c>
      <c r="R624" s="47" t="str">
        <f t="shared" ca="1" si="175"/>
        <v>M627</v>
      </c>
      <c r="S624" s="40">
        <f t="shared" ca="1" si="181"/>
        <v>0</v>
      </c>
      <c r="T624" s="46">
        <f t="shared" ca="1" si="182"/>
        <v>69</v>
      </c>
      <c r="X624" s="74">
        <f t="shared" ca="1" si="183"/>
        <v>0.72347799392699041</v>
      </c>
      <c r="Y624" s="75">
        <f t="shared" ca="1" si="184"/>
        <v>0.72347799392699041</v>
      </c>
      <c r="Z624" s="74">
        <f t="shared" ca="1" si="185"/>
        <v>2.0615909569577497</v>
      </c>
      <c r="AA624" s="76">
        <f t="shared" ca="1" si="186"/>
        <v>723.47799392699039</v>
      </c>
      <c r="AB624" s="76">
        <f t="shared" ca="1" si="187"/>
        <v>2061.5909569577498</v>
      </c>
    </row>
    <row r="625" spans="1:28" x14ac:dyDescent="0.25">
      <c r="A625" s="2">
        <f t="shared" si="188"/>
        <v>11</v>
      </c>
      <c r="B625" s="16">
        <f ca="1">VLOOKUP(A625,PERIODS!$O$4:$P$33,2,FALSE)</f>
        <v>3.3000000000000002E-2</v>
      </c>
      <c r="C625" s="15"/>
      <c r="D625" s="18">
        <v>611</v>
      </c>
      <c r="E625" s="34">
        <f t="shared" ca="1" si="190"/>
        <v>16947.164768085942</v>
      </c>
      <c r="F625" s="34">
        <f t="shared" ca="1" si="172"/>
        <v>3300</v>
      </c>
      <c r="G625" s="69">
        <f t="shared" ca="1" si="176"/>
        <v>0</v>
      </c>
      <c r="H625" s="34">
        <f t="shared" ca="1" si="177"/>
        <v>-272.92968744500541</v>
      </c>
      <c r="I625" s="34">
        <f t="shared" ca="1" si="178"/>
        <v>3027.0703125549944</v>
      </c>
      <c r="J625" s="18">
        <f ca="1">SUM(INDIRECT(ADDRESS(ROW(F625),COLUMN(F625),4)):INDIRECT(ADDRESS(ROW(F625)+N$5-1,COLUMN(F625),4)))</f>
        <v>23300</v>
      </c>
      <c r="K625" s="18">
        <f t="shared" ca="1" si="179"/>
        <v>16350</v>
      </c>
      <c r="L625" s="18">
        <f t="shared" ca="1" si="189"/>
        <v>0</v>
      </c>
      <c r="M625" s="18">
        <f t="shared" ca="1" si="173"/>
        <v>0</v>
      </c>
      <c r="N625" s="34">
        <f t="shared" ca="1" si="180"/>
        <v>13920.094455530947</v>
      </c>
      <c r="P625" s="18">
        <f t="shared" ca="1" si="174"/>
        <v>272.92968744500541</v>
      </c>
      <c r="Q625" s="47">
        <f ca="1">SUM(L$15:L625)-SUM(M$15:M625)</f>
        <v>16350</v>
      </c>
      <c r="R625" s="47" t="str">
        <f t="shared" ca="1" si="175"/>
        <v>M628</v>
      </c>
      <c r="S625" s="40">
        <f t="shared" ca="1" si="181"/>
        <v>0</v>
      </c>
      <c r="T625" s="46">
        <f t="shared" ca="1" si="182"/>
        <v>53</v>
      </c>
      <c r="X625" s="74">
        <f t="shared" ca="1" si="183"/>
        <v>-0.2729296874450054</v>
      </c>
      <c r="Y625" s="75">
        <f t="shared" ca="1" si="184"/>
        <v>-0.2729296874450054</v>
      </c>
      <c r="Z625" s="74">
        <f t="shared" ca="1" si="185"/>
        <v>0.76114630388883087</v>
      </c>
      <c r="AA625" s="76">
        <f t="shared" ca="1" si="186"/>
        <v>-272.92968744500541</v>
      </c>
      <c r="AB625" s="76">
        <f t="shared" ca="1" si="187"/>
        <v>761.14630388883086</v>
      </c>
    </row>
    <row r="626" spans="1:28" x14ac:dyDescent="0.25">
      <c r="A626" s="2">
        <f t="shared" si="188"/>
        <v>12</v>
      </c>
      <c r="B626" s="16">
        <f ca="1">VLOOKUP(A626,PERIODS!$O$4:$P$33,2,FALSE)</f>
        <v>3.3000000000000002E-2</v>
      </c>
      <c r="C626" s="15"/>
      <c r="D626" s="18">
        <v>612</v>
      </c>
      <c r="E626" s="34">
        <f t="shared" ca="1" si="190"/>
        <v>13920.094455530947</v>
      </c>
      <c r="F626" s="34">
        <f t="shared" ca="1" si="172"/>
        <v>3300</v>
      </c>
      <c r="G626" s="69">
        <f t="shared" ca="1" si="176"/>
        <v>0</v>
      </c>
      <c r="H626" s="34">
        <f t="shared" ca="1" si="177"/>
        <v>42.906629306799566</v>
      </c>
      <c r="I626" s="34">
        <f t="shared" ca="1" si="178"/>
        <v>3342.9066293067995</v>
      </c>
      <c r="J626" s="18">
        <f ca="1">SUM(INDIRECT(ADDRESS(ROW(F626),COLUMN(F626),4)):INDIRECT(ADDRESS(ROW(F626)+N$5-1,COLUMN(F626),4)))</f>
        <v>23500</v>
      </c>
      <c r="K626" s="18">
        <f t="shared" ca="1" si="179"/>
        <v>16350</v>
      </c>
      <c r="L626" s="18">
        <f t="shared" ca="1" si="189"/>
        <v>0</v>
      </c>
      <c r="M626" s="18">
        <f t="shared" ca="1" si="173"/>
        <v>0</v>
      </c>
      <c r="N626" s="34">
        <f t="shared" ca="1" si="180"/>
        <v>10577.187826224148</v>
      </c>
      <c r="P626" s="18">
        <f t="shared" ca="1" si="174"/>
        <v>42.906629306799566</v>
      </c>
      <c r="Q626" s="47">
        <f ca="1">SUM(L$15:L626)-SUM(M$15:M626)</f>
        <v>16350</v>
      </c>
      <c r="R626" s="47" t="str">
        <f t="shared" ca="1" si="175"/>
        <v>M629</v>
      </c>
      <c r="S626" s="40">
        <f t="shared" ca="1" si="181"/>
        <v>0</v>
      </c>
      <c r="T626" s="46">
        <f t="shared" ca="1" si="182"/>
        <v>62</v>
      </c>
      <c r="X626" s="74">
        <f t="shared" ca="1" si="183"/>
        <v>4.2906629306799567E-2</v>
      </c>
      <c r="Y626" s="75">
        <f t="shared" ca="1" si="184"/>
        <v>4.2906629306799567E-2</v>
      </c>
      <c r="Z626" s="74">
        <f t="shared" ca="1" si="185"/>
        <v>1.0438404261961409</v>
      </c>
      <c r="AA626" s="76">
        <f t="shared" ca="1" si="186"/>
        <v>42.906629306799566</v>
      </c>
      <c r="AB626" s="76">
        <f t="shared" ca="1" si="187"/>
        <v>1043.8404261961409</v>
      </c>
    </row>
    <row r="627" spans="1:28" x14ac:dyDescent="0.25">
      <c r="A627" s="2">
        <f t="shared" si="188"/>
        <v>13</v>
      </c>
      <c r="B627" s="16">
        <f ca="1">VLOOKUP(A627,PERIODS!$O$4:$P$33,2,FALSE)</f>
        <v>3.3000000000000002E-2</v>
      </c>
      <c r="C627" s="15"/>
      <c r="D627" s="18">
        <v>613</v>
      </c>
      <c r="E627" s="34">
        <f t="shared" ca="1" si="190"/>
        <v>10577.187826224148</v>
      </c>
      <c r="F627" s="34">
        <f t="shared" ca="1" si="172"/>
        <v>3300</v>
      </c>
      <c r="G627" s="69">
        <f t="shared" ca="1" si="176"/>
        <v>0</v>
      </c>
      <c r="H627" s="34">
        <f t="shared" ca="1" si="177"/>
        <v>242.92593712203134</v>
      </c>
      <c r="I627" s="34">
        <f t="shared" ca="1" si="178"/>
        <v>3542.9259371220314</v>
      </c>
      <c r="J627" s="18">
        <f ca="1">SUM(INDIRECT(ADDRESS(ROW(F627),COLUMN(F627),4)):INDIRECT(ADDRESS(ROW(F627)+N$5-1,COLUMN(F627),4)))</f>
        <v>23700</v>
      </c>
      <c r="K627" s="18">
        <f t="shared" ca="1" si="179"/>
        <v>0</v>
      </c>
      <c r="L627" s="18">
        <f t="shared" ca="1" si="189"/>
        <v>0</v>
      </c>
      <c r="M627" s="18">
        <f t="shared" ca="1" si="173"/>
        <v>16350</v>
      </c>
      <c r="N627" s="34">
        <f t="shared" ca="1" si="180"/>
        <v>23384.261889102116</v>
      </c>
      <c r="P627" s="18">
        <f t="shared" ca="1" si="174"/>
        <v>242.92593712203134</v>
      </c>
      <c r="Q627" s="47">
        <f ca="1">SUM(L$15:L627)-SUM(M$15:M627)</f>
        <v>0</v>
      </c>
      <c r="R627" s="47" t="str">
        <f t="shared" ca="1" si="175"/>
        <v>M630</v>
      </c>
      <c r="S627" s="40">
        <f t="shared" ca="1" si="181"/>
        <v>0</v>
      </c>
      <c r="T627" s="46">
        <f t="shared" ca="1" si="182"/>
        <v>66</v>
      </c>
      <c r="X627" s="74">
        <f t="shared" ca="1" si="183"/>
        <v>0.24292593712203134</v>
      </c>
      <c r="Y627" s="75">
        <f t="shared" ca="1" si="184"/>
        <v>0.24292593712203134</v>
      </c>
      <c r="Z627" s="74">
        <f t="shared" ca="1" si="185"/>
        <v>1.2749741923635367</v>
      </c>
      <c r="AA627" s="76">
        <f t="shared" ca="1" si="186"/>
        <v>242.92593712203134</v>
      </c>
      <c r="AB627" s="76">
        <f t="shared" ca="1" si="187"/>
        <v>1274.9741923635368</v>
      </c>
    </row>
    <row r="628" spans="1:28" x14ac:dyDescent="0.25">
      <c r="A628" s="2">
        <f t="shared" si="188"/>
        <v>14</v>
      </c>
      <c r="B628" s="16">
        <f ca="1">VLOOKUP(A628,PERIODS!$O$4:$P$33,2,FALSE)</f>
        <v>3.3000000000000002E-2</v>
      </c>
      <c r="C628" s="15"/>
      <c r="D628" s="18">
        <v>614</v>
      </c>
      <c r="E628" s="34">
        <f t="shared" ca="1" si="190"/>
        <v>23384.261889102116</v>
      </c>
      <c r="F628" s="34">
        <f t="shared" ca="1" si="172"/>
        <v>3300</v>
      </c>
      <c r="G628" s="69">
        <f t="shared" ca="1" si="176"/>
        <v>0</v>
      </c>
      <c r="H628" s="34">
        <f t="shared" ca="1" si="177"/>
        <v>331.38371514063454</v>
      </c>
      <c r="I628" s="34">
        <f t="shared" ca="1" si="178"/>
        <v>3631.3837151406346</v>
      </c>
      <c r="J628" s="18">
        <f ca="1">SUM(INDIRECT(ADDRESS(ROW(F628),COLUMN(F628),4)):INDIRECT(ADDRESS(ROW(F628)+N$5-1,COLUMN(F628),4)))</f>
        <v>23900</v>
      </c>
      <c r="K628" s="18">
        <f t="shared" ca="1" si="179"/>
        <v>16350</v>
      </c>
      <c r="L628" s="18">
        <f t="shared" ca="1" si="189"/>
        <v>16350</v>
      </c>
      <c r="M628" s="18">
        <f t="shared" ca="1" si="173"/>
        <v>0</v>
      </c>
      <c r="N628" s="34">
        <f t="shared" ca="1" si="180"/>
        <v>19752.878173961482</v>
      </c>
      <c r="P628" s="18">
        <f t="shared" ca="1" si="174"/>
        <v>331.38371514063454</v>
      </c>
      <c r="Q628" s="47">
        <f ca="1">SUM(L$15:L628)-SUM(M$15:M628)</f>
        <v>16350</v>
      </c>
      <c r="R628" s="47" t="str">
        <f t="shared" ca="1" si="175"/>
        <v>M631</v>
      </c>
      <c r="S628" s="40">
        <f t="shared" ca="1" si="181"/>
        <v>0</v>
      </c>
      <c r="T628" s="46">
        <f t="shared" ca="1" si="182"/>
        <v>75</v>
      </c>
      <c r="X628" s="74">
        <f t="shared" ca="1" si="183"/>
        <v>0.33138371514063453</v>
      </c>
      <c r="Y628" s="75">
        <f t="shared" ca="1" si="184"/>
        <v>0.33138371514063453</v>
      </c>
      <c r="Z628" s="74">
        <f t="shared" ca="1" si="185"/>
        <v>1.3928941643584802</v>
      </c>
      <c r="AA628" s="76">
        <f t="shared" ca="1" si="186"/>
        <v>331.38371514063454</v>
      </c>
      <c r="AB628" s="76">
        <f t="shared" ca="1" si="187"/>
        <v>1392.8941643584803</v>
      </c>
    </row>
    <row r="629" spans="1:28" x14ac:dyDescent="0.25">
      <c r="A629" s="2">
        <f t="shared" si="188"/>
        <v>15</v>
      </c>
      <c r="B629" s="16">
        <f ca="1">VLOOKUP(A629,PERIODS!$O$4:$P$33,2,FALSE)</f>
        <v>3.3000000000000002E-2</v>
      </c>
      <c r="C629" s="15"/>
      <c r="D629" s="18">
        <v>615</v>
      </c>
      <c r="E629" s="34">
        <f t="shared" ca="1" si="190"/>
        <v>19752.878173961482</v>
      </c>
      <c r="F629" s="34">
        <f t="shared" ca="1" si="172"/>
        <v>3300</v>
      </c>
      <c r="G629" s="69">
        <f t="shared" ca="1" si="176"/>
        <v>0</v>
      </c>
      <c r="H629" s="34">
        <f t="shared" ca="1" si="177"/>
        <v>941.94276576377831</v>
      </c>
      <c r="I629" s="34">
        <f t="shared" ca="1" si="178"/>
        <v>4241.942765763778</v>
      </c>
      <c r="J629" s="18">
        <f ca="1">SUM(INDIRECT(ADDRESS(ROW(F629),COLUMN(F629),4)):INDIRECT(ADDRESS(ROW(F629)+N$5-1,COLUMN(F629),4)))</f>
        <v>24100</v>
      </c>
      <c r="K629" s="18">
        <f t="shared" ca="1" si="179"/>
        <v>16350</v>
      </c>
      <c r="L629" s="18">
        <f t="shared" ca="1" si="189"/>
        <v>0</v>
      </c>
      <c r="M629" s="18">
        <f t="shared" ca="1" si="173"/>
        <v>0</v>
      </c>
      <c r="N629" s="34">
        <f t="shared" ca="1" si="180"/>
        <v>15510.935408197704</v>
      </c>
      <c r="P629" s="18">
        <f t="shared" ca="1" si="174"/>
        <v>941.94276576377831</v>
      </c>
      <c r="Q629" s="47">
        <f ca="1">SUM(L$15:L629)-SUM(M$15:M629)</f>
        <v>16350</v>
      </c>
      <c r="R629" s="47" t="str">
        <f t="shared" ca="1" si="175"/>
        <v>M632</v>
      </c>
      <c r="S629" s="40">
        <f t="shared" ca="1" si="181"/>
        <v>0</v>
      </c>
      <c r="T629" s="46">
        <f t="shared" ca="1" si="182"/>
        <v>69</v>
      </c>
      <c r="X629" s="74">
        <f t="shared" ca="1" si="183"/>
        <v>0.94194276576377833</v>
      </c>
      <c r="Y629" s="75">
        <f t="shared" ca="1" si="184"/>
        <v>0.94194276576377833</v>
      </c>
      <c r="Z629" s="74">
        <f t="shared" ca="1" si="185"/>
        <v>2.5649596968334216</v>
      </c>
      <c r="AA629" s="76">
        <f t="shared" ca="1" si="186"/>
        <v>941.94276576377831</v>
      </c>
      <c r="AB629" s="76">
        <f t="shared" ca="1" si="187"/>
        <v>2564.9596968334217</v>
      </c>
    </row>
    <row r="630" spans="1:28" x14ac:dyDescent="0.25">
      <c r="A630" s="2">
        <f t="shared" si="188"/>
        <v>16</v>
      </c>
      <c r="B630" s="16">
        <f ca="1">VLOOKUP(A630,PERIODS!$O$4:$P$33,2,FALSE)</f>
        <v>3.3000000000000002E-2</v>
      </c>
      <c r="C630" s="15"/>
      <c r="D630" s="18">
        <v>616</v>
      </c>
      <c r="E630" s="34">
        <f t="shared" ca="1" si="190"/>
        <v>15510.935408197704</v>
      </c>
      <c r="F630" s="34">
        <f t="shared" ca="1" si="172"/>
        <v>3300</v>
      </c>
      <c r="G630" s="69">
        <f t="shared" ca="1" si="176"/>
        <v>0</v>
      </c>
      <c r="H630" s="34">
        <f t="shared" ca="1" si="177"/>
        <v>-1125.847480135996</v>
      </c>
      <c r="I630" s="34">
        <f t="shared" ca="1" si="178"/>
        <v>2174.1525198640038</v>
      </c>
      <c r="J630" s="18">
        <f ca="1">SUM(INDIRECT(ADDRESS(ROW(F630),COLUMN(F630),4)):INDIRECT(ADDRESS(ROW(F630)+N$5-1,COLUMN(F630),4)))</f>
        <v>24300</v>
      </c>
      <c r="K630" s="18">
        <f t="shared" ca="1" si="179"/>
        <v>16350</v>
      </c>
      <c r="L630" s="18">
        <f t="shared" ca="1" si="189"/>
        <v>0</v>
      </c>
      <c r="M630" s="18">
        <f t="shared" ca="1" si="173"/>
        <v>0</v>
      </c>
      <c r="N630" s="34">
        <f t="shared" ca="1" si="180"/>
        <v>13336.782888333699</v>
      </c>
      <c r="P630" s="18">
        <f t="shared" ca="1" si="174"/>
        <v>1125.847480135996</v>
      </c>
      <c r="Q630" s="47">
        <f ca="1">SUM(L$15:L630)-SUM(M$15:M630)</f>
        <v>16350</v>
      </c>
      <c r="R630" s="47" t="str">
        <f t="shared" ca="1" si="175"/>
        <v>M633</v>
      </c>
      <c r="S630" s="40">
        <f t="shared" ca="1" si="181"/>
        <v>0</v>
      </c>
      <c r="T630" s="46">
        <f t="shared" ca="1" si="182"/>
        <v>9</v>
      </c>
      <c r="X630" s="74">
        <f t="shared" ca="1" si="183"/>
        <v>-1.1258474801359959</v>
      </c>
      <c r="Y630" s="75">
        <f t="shared" ca="1" si="184"/>
        <v>-1.1258474801359959</v>
      </c>
      <c r="Z630" s="74">
        <f t="shared" ca="1" si="185"/>
        <v>0.32437744739460006</v>
      </c>
      <c r="AA630" s="76">
        <f t="shared" ca="1" si="186"/>
        <v>-1125.847480135996</v>
      </c>
      <c r="AB630" s="76">
        <f t="shared" ca="1" si="187"/>
        <v>324.37744739460004</v>
      </c>
    </row>
    <row r="631" spans="1:28" x14ac:dyDescent="0.25">
      <c r="A631" s="2">
        <f t="shared" si="188"/>
        <v>17</v>
      </c>
      <c r="B631" s="16">
        <f ca="1">VLOOKUP(A631,PERIODS!$O$4:$P$33,2,FALSE)</f>
        <v>3.5000000000000003E-2</v>
      </c>
      <c r="C631" s="15"/>
      <c r="D631" s="18">
        <v>617</v>
      </c>
      <c r="E631" s="34">
        <f t="shared" ca="1" si="190"/>
        <v>13336.782888333699</v>
      </c>
      <c r="F631" s="34">
        <f t="shared" ca="1" si="172"/>
        <v>3500.0000000000005</v>
      </c>
      <c r="G631" s="69">
        <f t="shared" ca="1" si="176"/>
        <v>0</v>
      </c>
      <c r="H631" s="34">
        <f t="shared" ca="1" si="177"/>
        <v>947.1374426773225</v>
      </c>
      <c r="I631" s="34">
        <f t="shared" ca="1" si="178"/>
        <v>4447.1374426773227</v>
      </c>
      <c r="J631" s="18">
        <f ca="1">SUM(INDIRECT(ADDRESS(ROW(F631),COLUMN(F631),4)):INDIRECT(ADDRESS(ROW(F631)+N$5-1,COLUMN(F631),4)))</f>
        <v>24500.000000000004</v>
      </c>
      <c r="K631" s="18">
        <f t="shared" ca="1" si="179"/>
        <v>0</v>
      </c>
      <c r="L631" s="18">
        <f t="shared" ca="1" si="189"/>
        <v>0</v>
      </c>
      <c r="M631" s="18">
        <f t="shared" ca="1" si="173"/>
        <v>16350</v>
      </c>
      <c r="N631" s="34">
        <f t="shared" ca="1" si="180"/>
        <v>25239.645445656377</v>
      </c>
      <c r="P631" s="18">
        <f t="shared" ca="1" si="174"/>
        <v>947.1374426773225</v>
      </c>
      <c r="Q631" s="47">
        <f ca="1">SUM(L$15:L631)-SUM(M$15:M631)</f>
        <v>0</v>
      </c>
      <c r="R631" s="47" t="str">
        <f t="shared" ca="1" si="175"/>
        <v>M634</v>
      </c>
      <c r="S631" s="40">
        <f t="shared" ca="1" si="181"/>
        <v>0</v>
      </c>
      <c r="T631" s="46">
        <f t="shared" ca="1" si="182"/>
        <v>91</v>
      </c>
      <c r="X631" s="74">
        <f t="shared" ca="1" si="183"/>
        <v>0.94713744267732247</v>
      </c>
      <c r="Y631" s="75">
        <f t="shared" ca="1" si="184"/>
        <v>0.94713744267732247</v>
      </c>
      <c r="Z631" s="74">
        <f t="shared" ca="1" si="185"/>
        <v>2.5783185010504344</v>
      </c>
      <c r="AA631" s="76">
        <f t="shared" ca="1" si="186"/>
        <v>947.1374426773225</v>
      </c>
      <c r="AB631" s="76">
        <f t="shared" ca="1" si="187"/>
        <v>2578.3185010504344</v>
      </c>
    </row>
    <row r="632" spans="1:28" x14ac:dyDescent="0.25">
      <c r="A632" s="2">
        <f t="shared" si="188"/>
        <v>18</v>
      </c>
      <c r="B632" s="16">
        <f ca="1">VLOOKUP(A632,PERIODS!$O$4:$P$33,2,FALSE)</f>
        <v>3.5000000000000003E-2</v>
      </c>
      <c r="C632" s="15"/>
      <c r="D632" s="18">
        <v>618</v>
      </c>
      <c r="E632" s="34">
        <f t="shared" ca="1" si="190"/>
        <v>25239.645445656377</v>
      </c>
      <c r="F632" s="34">
        <f t="shared" ca="1" si="172"/>
        <v>3500.0000000000005</v>
      </c>
      <c r="G632" s="69">
        <f t="shared" ca="1" si="176"/>
        <v>0</v>
      </c>
      <c r="H632" s="34">
        <f t="shared" ca="1" si="177"/>
        <v>-856.2112400051102</v>
      </c>
      <c r="I632" s="34">
        <f t="shared" ca="1" si="178"/>
        <v>2643.7887599948904</v>
      </c>
      <c r="J632" s="18">
        <f ca="1">SUM(INDIRECT(ADDRESS(ROW(F632),COLUMN(F632),4)):INDIRECT(ADDRESS(ROW(F632)+N$5-1,COLUMN(F632),4)))</f>
        <v>24500.000000000004</v>
      </c>
      <c r="K632" s="18">
        <f t="shared" ca="1" si="179"/>
        <v>0</v>
      </c>
      <c r="L632" s="18">
        <f t="shared" ca="1" si="189"/>
        <v>0</v>
      </c>
      <c r="M632" s="18">
        <f t="shared" ca="1" si="173"/>
        <v>0</v>
      </c>
      <c r="N632" s="34">
        <f t="shared" ca="1" si="180"/>
        <v>22595.856685661485</v>
      </c>
      <c r="P632" s="18">
        <f t="shared" ca="1" si="174"/>
        <v>856.2112400051102</v>
      </c>
      <c r="Q632" s="47">
        <f ca="1">SUM(L$15:L632)-SUM(M$15:M632)</f>
        <v>0</v>
      </c>
      <c r="R632" s="47" t="str">
        <f t="shared" ca="1" si="175"/>
        <v>M635</v>
      </c>
      <c r="S632" s="40">
        <f t="shared" ca="1" si="181"/>
        <v>0</v>
      </c>
      <c r="T632" s="46">
        <f t="shared" ca="1" si="182"/>
        <v>62</v>
      </c>
      <c r="X632" s="74">
        <f t="shared" ca="1" si="183"/>
        <v>-0.85621124000511017</v>
      </c>
      <c r="Y632" s="75">
        <f t="shared" ca="1" si="184"/>
        <v>-0.85621124000511017</v>
      </c>
      <c r="Z632" s="74">
        <f t="shared" ca="1" si="185"/>
        <v>0.42476838290880137</v>
      </c>
      <c r="AA632" s="76">
        <f t="shared" ca="1" si="186"/>
        <v>-856.2112400051102</v>
      </c>
      <c r="AB632" s="76">
        <f t="shared" ca="1" si="187"/>
        <v>424.76838290880136</v>
      </c>
    </row>
    <row r="633" spans="1:28" x14ac:dyDescent="0.25">
      <c r="A633" s="2">
        <f t="shared" si="188"/>
        <v>19</v>
      </c>
      <c r="B633" s="16">
        <f ca="1">VLOOKUP(A633,PERIODS!$O$4:$P$33,2,FALSE)</f>
        <v>3.5000000000000003E-2</v>
      </c>
      <c r="C633" s="15"/>
      <c r="D633" s="18">
        <v>619</v>
      </c>
      <c r="E633" s="34">
        <f t="shared" ca="1" si="190"/>
        <v>22595.856685661485</v>
      </c>
      <c r="F633" s="34">
        <f t="shared" ca="1" si="172"/>
        <v>3500.0000000000005</v>
      </c>
      <c r="G633" s="69">
        <f t="shared" ca="1" si="176"/>
        <v>0</v>
      </c>
      <c r="H633" s="34">
        <f t="shared" ca="1" si="177"/>
        <v>-1643.4992447254417</v>
      </c>
      <c r="I633" s="34">
        <f t="shared" ca="1" si="178"/>
        <v>1856.5007552745587</v>
      </c>
      <c r="J633" s="18">
        <f ca="1">SUM(INDIRECT(ADDRESS(ROW(F633),COLUMN(F633),4)):INDIRECT(ADDRESS(ROW(F633)+N$5-1,COLUMN(F633),4)))</f>
        <v>24500.000000000004</v>
      </c>
      <c r="K633" s="18">
        <f t="shared" ca="1" si="179"/>
        <v>16350</v>
      </c>
      <c r="L633" s="18">
        <f t="shared" ca="1" si="189"/>
        <v>16350</v>
      </c>
      <c r="M633" s="18">
        <f t="shared" ca="1" si="173"/>
        <v>0</v>
      </c>
      <c r="N633" s="34">
        <f t="shared" ca="1" si="180"/>
        <v>20739.355930386926</v>
      </c>
      <c r="P633" s="18">
        <f t="shared" ca="1" si="174"/>
        <v>1643.4992447254417</v>
      </c>
      <c r="Q633" s="47">
        <f ca="1">SUM(L$15:L633)-SUM(M$15:M633)</f>
        <v>16350</v>
      </c>
      <c r="R633" s="47" t="str">
        <f t="shared" ca="1" si="175"/>
        <v>M636</v>
      </c>
      <c r="S633" s="40">
        <f t="shared" ca="1" si="181"/>
        <v>0</v>
      </c>
      <c r="T633" s="46">
        <f t="shared" ca="1" si="182"/>
        <v>36</v>
      </c>
      <c r="X633" s="74">
        <f t="shared" ca="1" si="183"/>
        <v>-1.6434992447254417</v>
      </c>
      <c r="Y633" s="75">
        <f t="shared" ca="1" si="184"/>
        <v>-1.6434992447254417</v>
      </c>
      <c r="Z633" s="74">
        <f t="shared" ca="1" si="185"/>
        <v>0.19330244488205933</v>
      </c>
      <c r="AA633" s="76">
        <f t="shared" ca="1" si="186"/>
        <v>-1643.4992447254417</v>
      </c>
      <c r="AB633" s="76">
        <f t="shared" ca="1" si="187"/>
        <v>193.30244488205932</v>
      </c>
    </row>
    <row r="634" spans="1:28" x14ac:dyDescent="0.25">
      <c r="A634" s="2">
        <f t="shared" si="188"/>
        <v>20</v>
      </c>
      <c r="B634" s="16">
        <f ca="1">VLOOKUP(A634,PERIODS!$O$4:$P$33,2,FALSE)</f>
        <v>3.5000000000000003E-2</v>
      </c>
      <c r="C634" s="15"/>
      <c r="D634" s="18">
        <v>620</v>
      </c>
      <c r="E634" s="34">
        <f t="shared" ca="1" si="190"/>
        <v>20739.355930386926</v>
      </c>
      <c r="F634" s="34">
        <f t="shared" ca="1" si="172"/>
        <v>3500.0000000000005</v>
      </c>
      <c r="G634" s="69">
        <f t="shared" ca="1" si="176"/>
        <v>0</v>
      </c>
      <c r="H634" s="34">
        <f t="shared" ca="1" si="177"/>
        <v>1129.4473674533183</v>
      </c>
      <c r="I634" s="34">
        <f t="shared" ca="1" si="178"/>
        <v>4629.4473674533183</v>
      </c>
      <c r="J634" s="18">
        <f ca="1">SUM(INDIRECT(ADDRESS(ROW(F634),COLUMN(F634),4)):INDIRECT(ADDRESS(ROW(F634)+N$5-1,COLUMN(F634),4)))</f>
        <v>24500.000000000004</v>
      </c>
      <c r="K634" s="18">
        <f t="shared" ca="1" si="179"/>
        <v>16350</v>
      </c>
      <c r="L634" s="18">
        <f t="shared" ca="1" si="189"/>
        <v>0</v>
      </c>
      <c r="M634" s="18">
        <f t="shared" ca="1" si="173"/>
        <v>0</v>
      </c>
      <c r="N634" s="34">
        <f t="shared" ca="1" si="180"/>
        <v>16109.908562933608</v>
      </c>
      <c r="P634" s="18">
        <f t="shared" ca="1" si="174"/>
        <v>1129.4473674533183</v>
      </c>
      <c r="Q634" s="47">
        <f ca="1">SUM(L$15:L634)-SUM(M$15:M634)</f>
        <v>16350</v>
      </c>
      <c r="R634" s="47" t="str">
        <f t="shared" ca="1" si="175"/>
        <v>M637</v>
      </c>
      <c r="S634" s="40">
        <f t="shared" ca="1" si="181"/>
        <v>0</v>
      </c>
      <c r="T634" s="46">
        <f t="shared" ca="1" si="182"/>
        <v>68</v>
      </c>
      <c r="X634" s="74">
        <f t="shared" ca="1" si="183"/>
        <v>1.1294473674533183</v>
      </c>
      <c r="Y634" s="75">
        <f t="shared" ca="1" si="184"/>
        <v>1.1294473674533183</v>
      </c>
      <c r="Z634" s="74">
        <f t="shared" ca="1" si="185"/>
        <v>3.093946212213305</v>
      </c>
      <c r="AA634" s="76">
        <f t="shared" ca="1" si="186"/>
        <v>1129.4473674533183</v>
      </c>
      <c r="AB634" s="76">
        <f t="shared" ca="1" si="187"/>
        <v>3093.946212213305</v>
      </c>
    </row>
    <row r="635" spans="1:28" x14ac:dyDescent="0.25">
      <c r="A635" s="2">
        <f t="shared" si="188"/>
        <v>21</v>
      </c>
      <c r="B635" s="16">
        <f ca="1">VLOOKUP(A635,PERIODS!$O$4:$P$33,2,FALSE)</f>
        <v>3.5000000000000003E-2</v>
      </c>
      <c r="C635" s="15"/>
      <c r="D635" s="18">
        <v>621</v>
      </c>
      <c r="E635" s="34">
        <f t="shared" ca="1" si="190"/>
        <v>16109.908562933608</v>
      </c>
      <c r="F635" s="34">
        <f t="shared" ca="1" si="172"/>
        <v>3500.0000000000005</v>
      </c>
      <c r="G635" s="69">
        <f t="shared" ca="1" si="176"/>
        <v>0</v>
      </c>
      <c r="H635" s="34">
        <f t="shared" ca="1" si="177"/>
        <v>183.02639071095999</v>
      </c>
      <c r="I635" s="34">
        <f t="shared" ca="1" si="178"/>
        <v>3683.0263907109606</v>
      </c>
      <c r="J635" s="18">
        <f ca="1">SUM(INDIRECT(ADDRESS(ROW(F635),COLUMN(F635),4)):INDIRECT(ADDRESS(ROW(F635)+N$5-1,COLUMN(F635),4)))</f>
        <v>24500.000000000004</v>
      </c>
      <c r="K635" s="18">
        <f t="shared" ca="1" si="179"/>
        <v>16350</v>
      </c>
      <c r="L635" s="18">
        <f t="shared" ca="1" si="189"/>
        <v>0</v>
      </c>
      <c r="M635" s="18">
        <f t="shared" ca="1" si="173"/>
        <v>0</v>
      </c>
      <c r="N635" s="34">
        <f t="shared" ca="1" si="180"/>
        <v>12426.882172222648</v>
      </c>
      <c r="P635" s="18">
        <f t="shared" ca="1" si="174"/>
        <v>183.02639071095999</v>
      </c>
      <c r="Q635" s="47">
        <f ca="1">SUM(L$15:L635)-SUM(M$15:M635)</f>
        <v>16350</v>
      </c>
      <c r="R635" s="47" t="str">
        <f t="shared" ca="1" si="175"/>
        <v>M638</v>
      </c>
      <c r="S635" s="40">
        <f t="shared" ca="1" si="181"/>
        <v>0</v>
      </c>
      <c r="T635" s="46">
        <f t="shared" ca="1" si="182"/>
        <v>69</v>
      </c>
      <c r="X635" s="74">
        <f t="shared" ca="1" si="183"/>
        <v>0.18302639071096</v>
      </c>
      <c r="Y635" s="75">
        <f t="shared" ca="1" si="184"/>
        <v>0.18302639071096</v>
      </c>
      <c r="Z635" s="74">
        <f t="shared" ca="1" si="185"/>
        <v>1.2008460988449601</v>
      </c>
      <c r="AA635" s="76">
        <f t="shared" ca="1" si="186"/>
        <v>183.02639071095999</v>
      </c>
      <c r="AB635" s="76">
        <f t="shared" ca="1" si="187"/>
        <v>1200.8460988449601</v>
      </c>
    </row>
    <row r="636" spans="1:28" x14ac:dyDescent="0.25">
      <c r="A636" s="2">
        <f t="shared" si="188"/>
        <v>22</v>
      </c>
      <c r="B636" s="16">
        <f ca="1">VLOOKUP(A636,PERIODS!$O$4:$P$33,2,FALSE)</f>
        <v>3.5000000000000003E-2</v>
      </c>
      <c r="C636" s="15"/>
      <c r="D636" s="18">
        <v>622</v>
      </c>
      <c r="E636" s="34">
        <f t="shared" ca="1" si="190"/>
        <v>12426.882172222648</v>
      </c>
      <c r="F636" s="34">
        <f t="shared" ca="1" si="172"/>
        <v>3500.0000000000005</v>
      </c>
      <c r="G636" s="69">
        <f t="shared" ca="1" si="176"/>
        <v>0</v>
      </c>
      <c r="H636" s="34">
        <f t="shared" ca="1" si="177"/>
        <v>1959.9639845400536</v>
      </c>
      <c r="I636" s="34">
        <f t="shared" ca="1" si="178"/>
        <v>5459.9639845400543</v>
      </c>
      <c r="J636" s="18">
        <f ca="1">SUM(INDIRECT(ADDRESS(ROW(F636),COLUMN(F636),4)):INDIRECT(ADDRESS(ROW(F636)+N$5-1,COLUMN(F636),4)))</f>
        <v>25000.000000000004</v>
      </c>
      <c r="K636" s="18">
        <f t="shared" ca="1" si="179"/>
        <v>0</v>
      </c>
      <c r="L636" s="18">
        <f t="shared" ca="1" si="189"/>
        <v>0</v>
      </c>
      <c r="M636" s="18">
        <f t="shared" ca="1" si="173"/>
        <v>16350</v>
      </c>
      <c r="N636" s="34">
        <f t="shared" ca="1" si="180"/>
        <v>23316.918187682593</v>
      </c>
      <c r="P636" s="18">
        <f t="shared" ca="1" si="174"/>
        <v>1959.9639845400536</v>
      </c>
      <c r="Q636" s="47">
        <f ca="1">SUM(L$15:L636)-SUM(M$15:M636)</f>
        <v>0</v>
      </c>
      <c r="R636" s="47" t="str">
        <f t="shared" ca="1" si="175"/>
        <v>M639</v>
      </c>
      <c r="S636" s="40">
        <f t="shared" ca="1" si="181"/>
        <v>0</v>
      </c>
      <c r="T636" s="46">
        <f t="shared" ca="1" si="182"/>
        <v>80</v>
      </c>
      <c r="X636" s="74">
        <f t="shared" ca="1" si="183"/>
        <v>2.2815093938536042</v>
      </c>
      <c r="Y636" s="75">
        <f t="shared" ca="1" si="184"/>
        <v>1.9599639845400536</v>
      </c>
      <c r="Z636" s="74">
        <f t="shared" ca="1" si="185"/>
        <v>7.0990713842313315</v>
      </c>
      <c r="AA636" s="76">
        <f t="shared" ca="1" si="186"/>
        <v>1959.9639845400536</v>
      </c>
      <c r="AB636" s="76">
        <f t="shared" ca="1" si="187"/>
        <v>7099.0713842313316</v>
      </c>
    </row>
    <row r="637" spans="1:28" x14ac:dyDescent="0.25">
      <c r="A637" s="2">
        <f t="shared" si="188"/>
        <v>23</v>
      </c>
      <c r="B637" s="16">
        <f ca="1">VLOOKUP(A637,PERIODS!$O$4:$P$33,2,FALSE)</f>
        <v>3.5000000000000003E-2</v>
      </c>
      <c r="C637" s="15"/>
      <c r="D637" s="18">
        <v>623</v>
      </c>
      <c r="E637" s="34">
        <f t="shared" ca="1" si="190"/>
        <v>23316.918187682593</v>
      </c>
      <c r="F637" s="34">
        <f t="shared" ca="1" si="172"/>
        <v>3500.0000000000005</v>
      </c>
      <c r="G637" s="69">
        <f t="shared" ca="1" si="176"/>
        <v>0</v>
      </c>
      <c r="H637" s="34">
        <f t="shared" ca="1" si="177"/>
        <v>-1388.5305709458898</v>
      </c>
      <c r="I637" s="34">
        <f t="shared" ca="1" si="178"/>
        <v>2111.4694290541106</v>
      </c>
      <c r="J637" s="18">
        <f ca="1">SUM(INDIRECT(ADDRESS(ROW(F637),COLUMN(F637),4)):INDIRECT(ADDRESS(ROW(F637)+N$5-1,COLUMN(F637),4)))</f>
        <v>25500.000000000004</v>
      </c>
      <c r="K637" s="18">
        <f t="shared" ca="1" si="179"/>
        <v>16350</v>
      </c>
      <c r="L637" s="18">
        <f t="shared" ca="1" si="189"/>
        <v>16350</v>
      </c>
      <c r="M637" s="18">
        <f t="shared" ca="1" si="173"/>
        <v>0</v>
      </c>
      <c r="N637" s="34">
        <f t="shared" ca="1" si="180"/>
        <v>21205.448758628481</v>
      </c>
      <c r="P637" s="18">
        <f t="shared" ca="1" si="174"/>
        <v>1388.5305709458898</v>
      </c>
      <c r="Q637" s="47">
        <f ca="1">SUM(L$15:L637)-SUM(M$15:M637)</f>
        <v>16350</v>
      </c>
      <c r="R637" s="47" t="str">
        <f t="shared" ca="1" si="175"/>
        <v>M640</v>
      </c>
      <c r="S637" s="40">
        <f t="shared" ca="1" si="181"/>
        <v>0</v>
      </c>
      <c r="T637" s="46">
        <f t="shared" ca="1" si="182"/>
        <v>51</v>
      </c>
      <c r="X637" s="74">
        <f t="shared" ca="1" si="183"/>
        <v>-1.3885305709458899</v>
      </c>
      <c r="Y637" s="75">
        <f t="shared" ca="1" si="184"/>
        <v>-1.3885305709458899</v>
      </c>
      <c r="Z637" s="74">
        <f t="shared" ca="1" si="185"/>
        <v>0.24944157215712262</v>
      </c>
      <c r="AA637" s="76">
        <f t="shared" ca="1" si="186"/>
        <v>-1388.5305709458898</v>
      </c>
      <c r="AB637" s="76">
        <f t="shared" ca="1" si="187"/>
        <v>249.44157215712261</v>
      </c>
    </row>
    <row r="638" spans="1:28" x14ac:dyDescent="0.25">
      <c r="A638" s="2">
        <f t="shared" si="188"/>
        <v>24</v>
      </c>
      <c r="B638" s="16">
        <f ca="1">VLOOKUP(A638,PERIODS!$O$4:$P$33,2,FALSE)</f>
        <v>3.5000000000000003E-2</v>
      </c>
      <c r="C638" s="15"/>
      <c r="D638" s="18">
        <v>624</v>
      </c>
      <c r="E638" s="34">
        <f t="shared" ca="1" si="190"/>
        <v>21205.448758628481</v>
      </c>
      <c r="F638" s="34">
        <f t="shared" ca="1" si="172"/>
        <v>3500.0000000000005</v>
      </c>
      <c r="G638" s="69">
        <f t="shared" ca="1" si="176"/>
        <v>0</v>
      </c>
      <c r="H638" s="34">
        <f t="shared" ca="1" si="177"/>
        <v>905.50740340477421</v>
      </c>
      <c r="I638" s="34">
        <f t="shared" ca="1" si="178"/>
        <v>4405.5074034047748</v>
      </c>
      <c r="J638" s="18">
        <f ca="1">SUM(INDIRECT(ADDRESS(ROW(F638),COLUMN(F638),4)):INDIRECT(ADDRESS(ROW(F638)+N$5-1,COLUMN(F638),4)))</f>
        <v>26000</v>
      </c>
      <c r="K638" s="18">
        <f t="shared" ca="1" si="179"/>
        <v>16350</v>
      </c>
      <c r="L638" s="18">
        <f t="shared" ca="1" si="189"/>
        <v>0</v>
      </c>
      <c r="M638" s="18">
        <f t="shared" ca="1" si="173"/>
        <v>0</v>
      </c>
      <c r="N638" s="34">
        <f t="shared" ca="1" si="180"/>
        <v>16799.941355223706</v>
      </c>
      <c r="P638" s="18">
        <f t="shared" ca="1" si="174"/>
        <v>905.50740340477421</v>
      </c>
      <c r="Q638" s="47">
        <f ca="1">SUM(L$15:L638)-SUM(M$15:M638)</f>
        <v>16350</v>
      </c>
      <c r="R638" s="47" t="str">
        <f t="shared" ca="1" si="175"/>
        <v>M641</v>
      </c>
      <c r="S638" s="40">
        <f t="shared" ca="1" si="181"/>
        <v>0</v>
      </c>
      <c r="T638" s="46">
        <f t="shared" ca="1" si="182"/>
        <v>17</v>
      </c>
      <c r="X638" s="74">
        <f t="shared" ca="1" si="183"/>
        <v>0.9055074034047742</v>
      </c>
      <c r="Y638" s="75">
        <f t="shared" ca="1" si="184"/>
        <v>0.9055074034047742</v>
      </c>
      <c r="Z638" s="74">
        <f t="shared" ca="1" si="185"/>
        <v>2.4731865079950186</v>
      </c>
      <c r="AA638" s="76">
        <f t="shared" ca="1" si="186"/>
        <v>905.50740340477421</v>
      </c>
      <c r="AB638" s="76">
        <f t="shared" ca="1" si="187"/>
        <v>2473.1865079950185</v>
      </c>
    </row>
    <row r="639" spans="1:28" x14ac:dyDescent="0.25">
      <c r="A639" s="2">
        <f t="shared" si="188"/>
        <v>25</v>
      </c>
      <c r="B639" s="16">
        <f ca="1">VLOOKUP(A639,PERIODS!$O$4:$P$33,2,FALSE)</f>
        <v>3.5000000000000003E-2</v>
      </c>
      <c r="C639" s="15"/>
      <c r="D639" s="18">
        <v>625</v>
      </c>
      <c r="E639" s="34">
        <f t="shared" ca="1" si="190"/>
        <v>16799.941355223706</v>
      </c>
      <c r="F639" s="34">
        <f t="shared" ca="1" si="172"/>
        <v>3500.0000000000005</v>
      </c>
      <c r="G639" s="69">
        <f t="shared" ca="1" si="176"/>
        <v>0</v>
      </c>
      <c r="H639" s="34">
        <f t="shared" ca="1" si="177"/>
        <v>420.22400550549088</v>
      </c>
      <c r="I639" s="34">
        <f t="shared" ca="1" si="178"/>
        <v>3920.2240055054913</v>
      </c>
      <c r="J639" s="18">
        <f ca="1">SUM(INDIRECT(ADDRESS(ROW(F639),COLUMN(F639),4)):INDIRECT(ADDRESS(ROW(F639)+N$5-1,COLUMN(F639),4)))</f>
        <v>24900</v>
      </c>
      <c r="K639" s="18">
        <f t="shared" ca="1" si="179"/>
        <v>16350</v>
      </c>
      <c r="L639" s="18">
        <f t="shared" ca="1" si="189"/>
        <v>0</v>
      </c>
      <c r="M639" s="18">
        <f t="shared" ca="1" si="173"/>
        <v>0</v>
      </c>
      <c r="N639" s="34">
        <f t="shared" ca="1" si="180"/>
        <v>12879.717349718214</v>
      </c>
      <c r="P639" s="18">
        <f t="shared" ca="1" si="174"/>
        <v>420.22400550549088</v>
      </c>
      <c r="Q639" s="47">
        <f ca="1">SUM(L$15:L639)-SUM(M$15:M639)</f>
        <v>16350</v>
      </c>
      <c r="R639" s="47" t="str">
        <f t="shared" ca="1" si="175"/>
        <v>M642</v>
      </c>
      <c r="S639" s="40">
        <f t="shared" ca="1" si="181"/>
        <v>0</v>
      </c>
      <c r="T639" s="46">
        <f t="shared" ca="1" si="182"/>
        <v>77</v>
      </c>
      <c r="X639" s="74">
        <f t="shared" ca="1" si="183"/>
        <v>0.42022400550549088</v>
      </c>
      <c r="Y639" s="75">
        <f t="shared" ca="1" si="184"/>
        <v>0.42022400550549088</v>
      </c>
      <c r="Z639" s="74">
        <f t="shared" ca="1" si="185"/>
        <v>1.5223025215739376</v>
      </c>
      <c r="AA639" s="76">
        <f t="shared" ca="1" si="186"/>
        <v>420.22400550549088</v>
      </c>
      <c r="AB639" s="76">
        <f t="shared" ca="1" si="187"/>
        <v>1522.3025215739376</v>
      </c>
    </row>
    <row r="640" spans="1:28" x14ac:dyDescent="0.25">
      <c r="A640" s="2">
        <f t="shared" si="188"/>
        <v>26</v>
      </c>
      <c r="B640" s="16">
        <f ca="1">VLOOKUP(A640,PERIODS!$O$4:$P$33,2,FALSE)</f>
        <v>3.5000000000000003E-2</v>
      </c>
      <c r="C640" s="15"/>
      <c r="D640" s="18">
        <v>626</v>
      </c>
      <c r="E640" s="34">
        <f t="shared" ca="1" si="190"/>
        <v>12879.717349718214</v>
      </c>
      <c r="F640" s="34">
        <f t="shared" ca="1" si="172"/>
        <v>3500.0000000000005</v>
      </c>
      <c r="G640" s="69">
        <f t="shared" ca="1" si="176"/>
        <v>0</v>
      </c>
      <c r="H640" s="34">
        <f t="shared" ca="1" si="177"/>
        <v>-959.41623193360522</v>
      </c>
      <c r="I640" s="34">
        <f t="shared" ca="1" si="178"/>
        <v>2540.5837680663954</v>
      </c>
      <c r="J640" s="18">
        <f ca="1">SUM(INDIRECT(ADDRESS(ROW(F640),COLUMN(F640),4)):INDIRECT(ADDRESS(ROW(F640)+N$5-1,COLUMN(F640),4)))</f>
        <v>23900</v>
      </c>
      <c r="K640" s="18">
        <f t="shared" ca="1" si="179"/>
        <v>0</v>
      </c>
      <c r="L640" s="18">
        <f t="shared" ca="1" si="189"/>
        <v>0</v>
      </c>
      <c r="M640" s="18">
        <f t="shared" ca="1" si="173"/>
        <v>16350</v>
      </c>
      <c r="N640" s="34">
        <f t="shared" ca="1" si="180"/>
        <v>10339.133581651819</v>
      </c>
      <c r="P640" s="18">
        <f t="shared" ca="1" si="174"/>
        <v>959.41623193360522</v>
      </c>
      <c r="Q640" s="47">
        <f ca="1">SUM(L$15:L640)-SUM(M$15:M640)</f>
        <v>0</v>
      </c>
      <c r="R640" s="47" t="str">
        <f t="shared" ca="1" si="175"/>
        <v>M643</v>
      </c>
      <c r="S640" s="40">
        <f t="shared" ca="1" si="181"/>
        <v>16350</v>
      </c>
      <c r="T640" s="46">
        <f t="shared" ca="1" si="182"/>
        <v>98</v>
      </c>
      <c r="X640" s="74">
        <f t="shared" ca="1" si="183"/>
        <v>-0.95941623193360526</v>
      </c>
      <c r="Y640" s="75">
        <f t="shared" ca="1" si="184"/>
        <v>-0.95941623193360526</v>
      </c>
      <c r="Z640" s="74">
        <f t="shared" ca="1" si="185"/>
        <v>0.38311647186959708</v>
      </c>
      <c r="AA640" s="76">
        <f t="shared" ca="1" si="186"/>
        <v>-959.41623193360522</v>
      </c>
      <c r="AB640" s="76">
        <f t="shared" ca="1" si="187"/>
        <v>383.11647186959709</v>
      </c>
    </row>
    <row r="641" spans="1:28" x14ac:dyDescent="0.25">
      <c r="A641" s="2">
        <f t="shared" si="188"/>
        <v>27</v>
      </c>
      <c r="B641" s="16">
        <f ca="1">VLOOKUP(A641,PERIODS!$O$4:$P$33,2,FALSE)</f>
        <v>3.5000000000000003E-2</v>
      </c>
      <c r="C641" s="15"/>
      <c r="D641" s="18">
        <v>627</v>
      </c>
      <c r="E641" s="34">
        <f t="shared" ca="1" si="190"/>
        <v>10339.133581651819</v>
      </c>
      <c r="F641" s="34">
        <f t="shared" ca="1" si="172"/>
        <v>3500.0000000000005</v>
      </c>
      <c r="G641" s="69">
        <f t="shared" ca="1" si="176"/>
        <v>0</v>
      </c>
      <c r="H641" s="34">
        <f t="shared" ca="1" si="177"/>
        <v>-190.15508575673181</v>
      </c>
      <c r="I641" s="34">
        <f t="shared" ca="1" si="178"/>
        <v>3309.8449142432687</v>
      </c>
      <c r="J641" s="18">
        <f ca="1">SUM(INDIRECT(ADDRESS(ROW(F641),COLUMN(F641),4)):INDIRECT(ADDRESS(ROW(F641)+N$5-1,COLUMN(F641),4)))</f>
        <v>22900</v>
      </c>
      <c r="K641" s="18">
        <f t="shared" ca="1" si="179"/>
        <v>16350</v>
      </c>
      <c r="L641" s="18">
        <f t="shared" ca="1" si="189"/>
        <v>16350</v>
      </c>
      <c r="M641" s="18">
        <f t="shared" ca="1" si="173"/>
        <v>0</v>
      </c>
      <c r="N641" s="34">
        <f t="shared" ca="1" si="180"/>
        <v>7029.2886674085494</v>
      </c>
      <c r="P641" s="18">
        <f t="shared" ca="1" si="174"/>
        <v>190.15508575673181</v>
      </c>
      <c r="Q641" s="47">
        <f ca="1">SUM(L$15:L641)-SUM(M$15:M641)</f>
        <v>16350</v>
      </c>
      <c r="R641" s="47" t="str">
        <f t="shared" ca="1" si="175"/>
        <v>M644</v>
      </c>
      <c r="S641" s="40">
        <f t="shared" ca="1" si="181"/>
        <v>0</v>
      </c>
      <c r="T641" s="46">
        <f t="shared" ca="1" si="182"/>
        <v>78</v>
      </c>
      <c r="X641" s="74">
        <f t="shared" ca="1" si="183"/>
        <v>-0.19015508575673182</v>
      </c>
      <c r="Y641" s="75">
        <f t="shared" ca="1" si="184"/>
        <v>-0.19015508575673182</v>
      </c>
      <c r="Z641" s="74">
        <f t="shared" ca="1" si="185"/>
        <v>0.8268308943046162</v>
      </c>
      <c r="AA641" s="76">
        <f t="shared" ca="1" si="186"/>
        <v>-190.15508575673181</v>
      </c>
      <c r="AB641" s="76">
        <f t="shared" ca="1" si="187"/>
        <v>826.83089430461621</v>
      </c>
    </row>
    <row r="642" spans="1:28" x14ac:dyDescent="0.25">
      <c r="A642" s="2">
        <f t="shared" si="188"/>
        <v>28</v>
      </c>
      <c r="B642" s="16">
        <f ca="1">VLOOKUP(A642,PERIODS!$O$4:$P$33,2,FALSE)</f>
        <v>0.04</v>
      </c>
      <c r="C642" s="15"/>
      <c r="D642" s="18">
        <v>628</v>
      </c>
      <c r="E642" s="34">
        <f t="shared" ca="1" si="190"/>
        <v>7029.2886674085494</v>
      </c>
      <c r="F642" s="34">
        <f t="shared" ca="1" si="172"/>
        <v>4000</v>
      </c>
      <c r="G642" s="69">
        <f t="shared" ca="1" si="176"/>
        <v>0</v>
      </c>
      <c r="H642" s="34">
        <f t="shared" ca="1" si="177"/>
        <v>-501.45486394181506</v>
      </c>
      <c r="I642" s="34">
        <f t="shared" ca="1" si="178"/>
        <v>3498.5451360581851</v>
      </c>
      <c r="J642" s="18">
        <f ca="1">SUM(INDIRECT(ADDRESS(ROW(F642),COLUMN(F642),4)):INDIRECT(ADDRESS(ROW(F642)+N$5-1,COLUMN(F642),4)))</f>
        <v>21900</v>
      </c>
      <c r="K642" s="18">
        <f t="shared" ca="1" si="179"/>
        <v>16350</v>
      </c>
      <c r="L642" s="18">
        <f t="shared" ca="1" si="189"/>
        <v>0</v>
      </c>
      <c r="M642" s="18">
        <f t="shared" ca="1" si="173"/>
        <v>0</v>
      </c>
      <c r="N642" s="34">
        <f t="shared" ca="1" si="180"/>
        <v>3530.7435313503643</v>
      </c>
      <c r="P642" s="18">
        <f t="shared" ca="1" si="174"/>
        <v>501.45486394181506</v>
      </c>
      <c r="Q642" s="47">
        <f ca="1">SUM(L$15:L642)-SUM(M$15:M642)</f>
        <v>16350</v>
      </c>
      <c r="R642" s="47" t="str">
        <f t="shared" ca="1" si="175"/>
        <v>M645</v>
      </c>
      <c r="S642" s="40">
        <f t="shared" ca="1" si="181"/>
        <v>0</v>
      </c>
      <c r="T642" s="46">
        <f t="shared" ca="1" si="182"/>
        <v>54</v>
      </c>
      <c r="X642" s="74">
        <f t="shared" ca="1" si="183"/>
        <v>-0.50145486394181504</v>
      </c>
      <c r="Y642" s="75">
        <f t="shared" ca="1" si="184"/>
        <v>-0.50145486394181504</v>
      </c>
      <c r="Z642" s="74">
        <f t="shared" ca="1" si="185"/>
        <v>0.60564888171525189</v>
      </c>
      <c r="AA642" s="76">
        <f t="shared" ca="1" si="186"/>
        <v>-501.45486394181506</v>
      </c>
      <c r="AB642" s="76">
        <f t="shared" ca="1" si="187"/>
        <v>605.64888171525183</v>
      </c>
    </row>
    <row r="643" spans="1:28" x14ac:dyDescent="0.25">
      <c r="A643" s="2">
        <f t="shared" si="188"/>
        <v>29</v>
      </c>
      <c r="B643" s="16">
        <f ca="1">VLOOKUP(A643,PERIODS!$O$4:$P$33,2,FALSE)</f>
        <v>0.04</v>
      </c>
      <c r="C643" s="15"/>
      <c r="D643" s="18">
        <v>629</v>
      </c>
      <c r="E643" s="34">
        <f t="shared" ca="1" si="190"/>
        <v>3530.7435313503643</v>
      </c>
      <c r="F643" s="34">
        <f t="shared" ca="1" si="172"/>
        <v>4000</v>
      </c>
      <c r="G643" s="69">
        <f t="shared" ca="1" si="176"/>
        <v>0</v>
      </c>
      <c r="H643" s="34">
        <f t="shared" ca="1" si="177"/>
        <v>-1942.4660354751463</v>
      </c>
      <c r="I643" s="34">
        <f t="shared" ca="1" si="178"/>
        <v>2057.5339645248537</v>
      </c>
      <c r="J643" s="18">
        <f ca="1">SUM(INDIRECT(ADDRESS(ROW(F643),COLUMN(F643),4)):INDIRECT(ADDRESS(ROW(F643)+N$5-1,COLUMN(F643),4)))</f>
        <v>21200</v>
      </c>
      <c r="K643" s="18">
        <f t="shared" ca="1" si="179"/>
        <v>32700</v>
      </c>
      <c r="L643" s="18">
        <f t="shared" ca="1" si="189"/>
        <v>16350</v>
      </c>
      <c r="M643" s="18">
        <f t="shared" ca="1" si="173"/>
        <v>0</v>
      </c>
      <c r="N643" s="34">
        <f t="shared" ca="1" si="180"/>
        <v>1473.2095668255106</v>
      </c>
      <c r="P643" s="18">
        <f t="shared" ca="1" si="174"/>
        <v>1942.4660354751463</v>
      </c>
      <c r="Q643" s="47">
        <f ca="1">SUM(L$15:L643)-SUM(M$15:M643)</f>
        <v>32700</v>
      </c>
      <c r="R643" s="47" t="str">
        <f t="shared" ca="1" si="175"/>
        <v>M646</v>
      </c>
      <c r="S643" s="40">
        <f t="shared" ca="1" si="181"/>
        <v>0</v>
      </c>
      <c r="T643" s="46">
        <f t="shared" ca="1" si="182"/>
        <v>5</v>
      </c>
      <c r="X643" s="74">
        <f t="shared" ca="1" si="183"/>
        <v>-1.9424660354751464</v>
      </c>
      <c r="Y643" s="75">
        <f t="shared" ca="1" si="184"/>
        <v>-1.9424660354751464</v>
      </c>
      <c r="Z643" s="74">
        <f t="shared" ca="1" si="185"/>
        <v>0.14335000733631084</v>
      </c>
      <c r="AA643" s="76">
        <f t="shared" ca="1" si="186"/>
        <v>-1942.4660354751463</v>
      </c>
      <c r="AB643" s="76">
        <f t="shared" ca="1" si="187"/>
        <v>143.35000733631085</v>
      </c>
    </row>
    <row r="644" spans="1:28" x14ac:dyDescent="0.25">
      <c r="A644" s="2">
        <f t="shared" si="188"/>
        <v>30</v>
      </c>
      <c r="B644" s="16">
        <f ca="1">VLOOKUP(A644,PERIODS!$O$4:$P$33,2,FALSE)</f>
        <v>0.04</v>
      </c>
      <c r="C644" s="15"/>
      <c r="D644" s="18">
        <v>630</v>
      </c>
      <c r="E644" s="34">
        <f t="shared" ca="1" si="190"/>
        <v>1473.2095668255106</v>
      </c>
      <c r="F644" s="34">
        <f t="shared" ca="1" si="172"/>
        <v>4000</v>
      </c>
      <c r="G644" s="69">
        <f t="shared" ca="1" si="176"/>
        <v>0</v>
      </c>
      <c r="H644" s="34">
        <f t="shared" ca="1" si="177"/>
        <v>987.78375005147723</v>
      </c>
      <c r="I644" s="34">
        <f t="shared" ca="1" si="178"/>
        <v>4987.783750051477</v>
      </c>
      <c r="J644" s="18">
        <f ca="1">SUM(INDIRECT(ADDRESS(ROW(F644),COLUMN(F644),4)):INDIRECT(ADDRESS(ROW(F644)+N$5-1,COLUMN(F644),4)))</f>
        <v>20500</v>
      </c>
      <c r="K644" s="18">
        <f t="shared" ca="1" si="179"/>
        <v>16350</v>
      </c>
      <c r="L644" s="18">
        <f t="shared" ca="1" si="189"/>
        <v>0</v>
      </c>
      <c r="M644" s="18">
        <f t="shared" ca="1" si="173"/>
        <v>16350</v>
      </c>
      <c r="N644" s="34">
        <f t="shared" ca="1" si="180"/>
        <v>12835.425816774034</v>
      </c>
      <c r="P644" s="18">
        <f t="shared" ca="1" si="174"/>
        <v>987.78375005147723</v>
      </c>
      <c r="Q644" s="47">
        <f ca="1">SUM(L$15:L644)-SUM(M$15:M644)</f>
        <v>16350</v>
      </c>
      <c r="R644" s="47" t="str">
        <f t="shared" ca="1" si="175"/>
        <v>M647</v>
      </c>
      <c r="S644" s="40">
        <f t="shared" ca="1" si="181"/>
        <v>0</v>
      </c>
      <c r="T644" s="46">
        <f t="shared" ca="1" si="182"/>
        <v>43</v>
      </c>
      <c r="X644" s="74">
        <f t="shared" ca="1" si="183"/>
        <v>0.98778375005147723</v>
      </c>
      <c r="Y644" s="75">
        <f t="shared" ca="1" si="184"/>
        <v>0.98778375005147723</v>
      </c>
      <c r="Z644" s="74">
        <f t="shared" ca="1" si="185"/>
        <v>2.6852766285625749</v>
      </c>
      <c r="AA644" s="76">
        <f t="shared" ca="1" si="186"/>
        <v>987.78375005147723</v>
      </c>
      <c r="AB644" s="76">
        <f t="shared" ca="1" si="187"/>
        <v>2685.2766285625748</v>
      </c>
    </row>
    <row r="645" spans="1:28" x14ac:dyDescent="0.25">
      <c r="A645" s="2">
        <f t="shared" si="188"/>
        <v>1</v>
      </c>
      <c r="B645" s="16">
        <f ca="1">VLOOKUP(A645,PERIODS!$O$4:$P$33,2,FALSE)</f>
        <v>2.4E-2</v>
      </c>
      <c r="C645" s="15"/>
      <c r="D645" s="18">
        <v>631</v>
      </c>
      <c r="E645" s="34">
        <f t="shared" ca="1" si="190"/>
        <v>12835.425816774034</v>
      </c>
      <c r="F645" s="34">
        <f t="shared" ca="1" si="172"/>
        <v>2400</v>
      </c>
      <c r="G645" s="69">
        <f t="shared" ca="1" si="176"/>
        <v>0</v>
      </c>
      <c r="H645" s="34">
        <f t="shared" ca="1" si="177"/>
        <v>1302.5075312129213</v>
      </c>
      <c r="I645" s="34">
        <f t="shared" ca="1" si="178"/>
        <v>3702.5075312129211</v>
      </c>
      <c r="J645" s="18">
        <f ca="1">SUM(INDIRECT(ADDRESS(ROW(F645),COLUMN(F645),4)):INDIRECT(ADDRESS(ROW(F645)+N$5-1,COLUMN(F645),4)))</f>
        <v>19800</v>
      </c>
      <c r="K645" s="18">
        <f t="shared" ca="1" si="179"/>
        <v>16350</v>
      </c>
      <c r="L645" s="18">
        <f t="shared" ca="1" si="189"/>
        <v>0</v>
      </c>
      <c r="M645" s="18">
        <f t="shared" ca="1" si="173"/>
        <v>0</v>
      </c>
      <c r="N645" s="34">
        <f t="shared" ca="1" si="180"/>
        <v>9132.9182855611125</v>
      </c>
      <c r="P645" s="18">
        <f t="shared" ca="1" si="174"/>
        <v>1302.5075312129213</v>
      </c>
      <c r="Q645" s="47">
        <f ca="1">SUM(L$15:L645)-SUM(M$15:M645)</f>
        <v>16350</v>
      </c>
      <c r="R645" s="47" t="str">
        <f t="shared" ca="1" si="175"/>
        <v>M648</v>
      </c>
      <c r="S645" s="40">
        <f t="shared" ca="1" si="181"/>
        <v>0</v>
      </c>
      <c r="T645" s="46">
        <f t="shared" ca="1" si="182"/>
        <v>6</v>
      </c>
      <c r="X645" s="74">
        <f t="shared" ca="1" si="183"/>
        <v>1.3025075312129213</v>
      </c>
      <c r="Y645" s="75">
        <f t="shared" ca="1" si="184"/>
        <v>1.3025075312129213</v>
      </c>
      <c r="Z645" s="74">
        <f t="shared" ca="1" si="185"/>
        <v>3.6785090889326746</v>
      </c>
      <c r="AA645" s="76">
        <f t="shared" ca="1" si="186"/>
        <v>1302.5075312129213</v>
      </c>
      <c r="AB645" s="76">
        <f t="shared" ca="1" si="187"/>
        <v>3678.5090889326748</v>
      </c>
    </row>
    <row r="646" spans="1:28" x14ac:dyDescent="0.25">
      <c r="A646" s="2">
        <f t="shared" si="188"/>
        <v>2</v>
      </c>
      <c r="B646" s="16">
        <f ca="1">VLOOKUP(A646,PERIODS!$O$4:$P$33,2,FALSE)</f>
        <v>2.5000000000000001E-2</v>
      </c>
      <c r="C646" s="15"/>
      <c r="D646" s="18">
        <v>632</v>
      </c>
      <c r="E646" s="34">
        <f t="shared" ca="1" si="190"/>
        <v>9132.9182855611125</v>
      </c>
      <c r="F646" s="34">
        <f t="shared" ca="1" si="172"/>
        <v>2500</v>
      </c>
      <c r="G646" s="69">
        <f t="shared" ca="1" si="176"/>
        <v>0</v>
      </c>
      <c r="H646" s="34">
        <f t="shared" ca="1" si="177"/>
        <v>-869.49863978587553</v>
      </c>
      <c r="I646" s="34">
        <f t="shared" ca="1" si="178"/>
        <v>1630.5013602141244</v>
      </c>
      <c r="J646" s="18">
        <f ca="1">SUM(INDIRECT(ADDRESS(ROW(F646),COLUMN(F646),4)):INDIRECT(ADDRESS(ROW(F646)+N$5-1,COLUMN(F646),4)))</f>
        <v>20700</v>
      </c>
      <c r="K646" s="18">
        <f t="shared" ca="1" si="179"/>
        <v>0</v>
      </c>
      <c r="L646" s="18">
        <f t="shared" ca="1" si="189"/>
        <v>0</v>
      </c>
      <c r="M646" s="18">
        <f t="shared" ca="1" si="173"/>
        <v>16350</v>
      </c>
      <c r="N646" s="34">
        <f t="shared" ca="1" si="180"/>
        <v>23852.416925346988</v>
      </c>
      <c r="P646" s="18">
        <f t="shared" ca="1" si="174"/>
        <v>869.49863978587553</v>
      </c>
      <c r="Q646" s="47">
        <f ca="1">SUM(L$15:L646)-SUM(M$15:M646)</f>
        <v>0</v>
      </c>
      <c r="R646" s="47" t="str">
        <f t="shared" ca="1" si="175"/>
        <v>M649</v>
      </c>
      <c r="S646" s="40">
        <f t="shared" ca="1" si="181"/>
        <v>0</v>
      </c>
      <c r="T646" s="46">
        <f t="shared" ca="1" si="182"/>
        <v>56</v>
      </c>
      <c r="X646" s="74">
        <f t="shared" ca="1" si="183"/>
        <v>-0.86949863978587549</v>
      </c>
      <c r="Y646" s="75">
        <f t="shared" ca="1" si="184"/>
        <v>-0.86949863978587549</v>
      </c>
      <c r="Z646" s="74">
        <f t="shared" ca="1" si="185"/>
        <v>0.41916164754914137</v>
      </c>
      <c r="AA646" s="76">
        <f t="shared" ca="1" si="186"/>
        <v>-869.49863978587553</v>
      </c>
      <c r="AB646" s="76">
        <f t="shared" ca="1" si="187"/>
        <v>419.16164754914138</v>
      </c>
    </row>
    <row r="647" spans="1:28" x14ac:dyDescent="0.25">
      <c r="A647" s="2">
        <f t="shared" si="188"/>
        <v>3</v>
      </c>
      <c r="B647" s="16">
        <f ca="1">VLOOKUP(A647,PERIODS!$O$4:$P$33,2,FALSE)</f>
        <v>2.5000000000000001E-2</v>
      </c>
      <c r="C647" s="15"/>
      <c r="D647" s="18">
        <v>633</v>
      </c>
      <c r="E647" s="34">
        <f t="shared" ca="1" si="190"/>
        <v>23852.416925346988</v>
      </c>
      <c r="F647" s="34">
        <f t="shared" ca="1" si="172"/>
        <v>2500</v>
      </c>
      <c r="G647" s="69">
        <f t="shared" ca="1" si="176"/>
        <v>0</v>
      </c>
      <c r="H647" s="34">
        <f t="shared" ca="1" si="177"/>
        <v>-842.94814055148777</v>
      </c>
      <c r="I647" s="34">
        <f t="shared" ca="1" si="178"/>
        <v>1657.0518594485122</v>
      </c>
      <c r="J647" s="18">
        <f ca="1">SUM(INDIRECT(ADDRESS(ROW(F647),COLUMN(F647),4)):INDIRECT(ADDRESS(ROW(F647)+N$5-1,COLUMN(F647),4)))</f>
        <v>21500</v>
      </c>
      <c r="K647" s="18">
        <f t="shared" ca="1" si="179"/>
        <v>0</v>
      </c>
      <c r="L647" s="18">
        <f t="shared" ca="1" si="189"/>
        <v>0</v>
      </c>
      <c r="M647" s="18">
        <f t="shared" ca="1" si="173"/>
        <v>0</v>
      </c>
      <c r="N647" s="34">
        <f t="shared" ca="1" si="180"/>
        <v>22195.365065898477</v>
      </c>
      <c r="P647" s="18">
        <f t="shared" ca="1" si="174"/>
        <v>842.94814055148777</v>
      </c>
      <c r="Q647" s="47">
        <f ca="1">SUM(L$15:L647)-SUM(M$15:M647)</f>
        <v>0</v>
      </c>
      <c r="R647" s="47" t="str">
        <f t="shared" ca="1" si="175"/>
        <v>M650</v>
      </c>
      <c r="S647" s="40">
        <f t="shared" ca="1" si="181"/>
        <v>0</v>
      </c>
      <c r="T647" s="46">
        <f t="shared" ca="1" si="182"/>
        <v>4</v>
      </c>
      <c r="X647" s="74">
        <f t="shared" ca="1" si="183"/>
        <v>-0.84294814055148781</v>
      </c>
      <c r="Y647" s="75">
        <f t="shared" ca="1" si="184"/>
        <v>-0.84294814055148781</v>
      </c>
      <c r="Z647" s="74">
        <f t="shared" ca="1" si="185"/>
        <v>0.4304396543991989</v>
      </c>
      <c r="AA647" s="76">
        <f t="shared" ca="1" si="186"/>
        <v>-842.94814055148777</v>
      </c>
      <c r="AB647" s="76">
        <f t="shared" ca="1" si="187"/>
        <v>430.4396543991989</v>
      </c>
    </row>
    <row r="648" spans="1:28" x14ac:dyDescent="0.25">
      <c r="A648" s="2">
        <f t="shared" si="188"/>
        <v>4</v>
      </c>
      <c r="B648" s="16">
        <f ca="1">VLOOKUP(A648,PERIODS!$O$4:$P$33,2,FALSE)</f>
        <v>2.5000000000000001E-2</v>
      </c>
      <c r="C648" s="15"/>
      <c r="D648" s="18">
        <v>634</v>
      </c>
      <c r="E648" s="34">
        <f t="shared" ca="1" si="190"/>
        <v>22195.365065898477</v>
      </c>
      <c r="F648" s="34">
        <f t="shared" ca="1" si="172"/>
        <v>2500</v>
      </c>
      <c r="G648" s="69">
        <f t="shared" ca="1" si="176"/>
        <v>0</v>
      </c>
      <c r="H648" s="34">
        <f t="shared" ca="1" si="177"/>
        <v>-1006.327679558036</v>
      </c>
      <c r="I648" s="34">
        <f t="shared" ca="1" si="178"/>
        <v>1493.6723204419641</v>
      </c>
      <c r="J648" s="18">
        <f ca="1">SUM(INDIRECT(ADDRESS(ROW(F648),COLUMN(F648),4)):INDIRECT(ADDRESS(ROW(F648)+N$5-1,COLUMN(F648),4)))</f>
        <v>22300</v>
      </c>
      <c r="K648" s="18">
        <f t="shared" ca="1" si="179"/>
        <v>16350</v>
      </c>
      <c r="L648" s="18">
        <f t="shared" ca="1" si="189"/>
        <v>16350</v>
      </c>
      <c r="M648" s="18">
        <f t="shared" ca="1" si="173"/>
        <v>0</v>
      </c>
      <c r="N648" s="34">
        <f t="shared" ca="1" si="180"/>
        <v>20701.692745456512</v>
      </c>
      <c r="P648" s="18">
        <f t="shared" ca="1" si="174"/>
        <v>1006.327679558036</v>
      </c>
      <c r="Q648" s="47">
        <f ca="1">SUM(L$15:L648)-SUM(M$15:M648)</f>
        <v>16350</v>
      </c>
      <c r="R648" s="47" t="str">
        <f t="shared" ca="1" si="175"/>
        <v>M651</v>
      </c>
      <c r="S648" s="40">
        <f t="shared" ca="1" si="181"/>
        <v>0</v>
      </c>
      <c r="T648" s="46">
        <f t="shared" ca="1" si="182"/>
        <v>44</v>
      </c>
      <c r="X648" s="74">
        <f t="shared" ca="1" si="183"/>
        <v>-1.006327679558036</v>
      </c>
      <c r="Y648" s="75">
        <f t="shared" ca="1" si="184"/>
        <v>-1.006327679558036</v>
      </c>
      <c r="Z648" s="74">
        <f t="shared" ca="1" si="185"/>
        <v>0.36555896730180648</v>
      </c>
      <c r="AA648" s="76">
        <f t="shared" ca="1" si="186"/>
        <v>-1006.327679558036</v>
      </c>
      <c r="AB648" s="76">
        <f t="shared" ca="1" si="187"/>
        <v>365.55896730180649</v>
      </c>
    </row>
    <row r="649" spans="1:28" x14ac:dyDescent="0.25">
      <c r="A649" s="2">
        <f t="shared" si="188"/>
        <v>5</v>
      </c>
      <c r="B649" s="16">
        <f ca="1">VLOOKUP(A649,PERIODS!$O$4:$P$33,2,FALSE)</f>
        <v>3.3000000000000002E-2</v>
      </c>
      <c r="C649" s="15"/>
      <c r="D649" s="18">
        <v>635</v>
      </c>
      <c r="E649" s="34">
        <f t="shared" ca="1" si="190"/>
        <v>20701.692745456512</v>
      </c>
      <c r="F649" s="34">
        <f t="shared" ca="1" si="172"/>
        <v>3300</v>
      </c>
      <c r="G649" s="69">
        <f t="shared" ca="1" si="176"/>
        <v>0</v>
      </c>
      <c r="H649" s="34">
        <f t="shared" ca="1" si="177"/>
        <v>98.736955305802084</v>
      </c>
      <c r="I649" s="34">
        <f t="shared" ca="1" si="178"/>
        <v>3398.736955305802</v>
      </c>
      <c r="J649" s="18">
        <f ca="1">SUM(INDIRECT(ADDRESS(ROW(F649),COLUMN(F649),4)):INDIRECT(ADDRESS(ROW(F649)+N$5-1,COLUMN(F649),4)))</f>
        <v>23100</v>
      </c>
      <c r="K649" s="18">
        <f t="shared" ca="1" si="179"/>
        <v>16350</v>
      </c>
      <c r="L649" s="18">
        <f t="shared" ca="1" si="189"/>
        <v>0</v>
      </c>
      <c r="M649" s="18">
        <f t="shared" ca="1" si="173"/>
        <v>0</v>
      </c>
      <c r="N649" s="34">
        <f t="shared" ca="1" si="180"/>
        <v>17302.955790150711</v>
      </c>
      <c r="P649" s="18">
        <f t="shared" ca="1" si="174"/>
        <v>98.736955305802084</v>
      </c>
      <c r="Q649" s="47">
        <f ca="1">SUM(L$15:L649)-SUM(M$15:M649)</f>
        <v>16350</v>
      </c>
      <c r="R649" s="47" t="str">
        <f t="shared" ca="1" si="175"/>
        <v>M652</v>
      </c>
      <c r="S649" s="40">
        <f t="shared" ca="1" si="181"/>
        <v>0</v>
      </c>
      <c r="T649" s="46">
        <f t="shared" ca="1" si="182"/>
        <v>44</v>
      </c>
      <c r="X649" s="74">
        <f t="shared" ca="1" si="183"/>
        <v>9.8736955305802079E-2</v>
      </c>
      <c r="Y649" s="75">
        <f t="shared" ca="1" si="184"/>
        <v>9.8736955305802079E-2</v>
      </c>
      <c r="Z649" s="74">
        <f t="shared" ca="1" si="185"/>
        <v>1.1037759189699512</v>
      </c>
      <c r="AA649" s="76">
        <f t="shared" ca="1" si="186"/>
        <v>98.736955305802084</v>
      </c>
      <c r="AB649" s="76">
        <f t="shared" ca="1" si="187"/>
        <v>1103.7759189699511</v>
      </c>
    </row>
    <row r="650" spans="1:28" x14ac:dyDescent="0.25">
      <c r="A650" s="2">
        <f t="shared" si="188"/>
        <v>6</v>
      </c>
      <c r="B650" s="16">
        <f ca="1">VLOOKUP(A650,PERIODS!$O$4:$P$33,2,FALSE)</f>
        <v>3.3000000000000002E-2</v>
      </c>
      <c r="C650" s="15"/>
      <c r="D650" s="18">
        <v>636</v>
      </c>
      <c r="E650" s="34">
        <f t="shared" ca="1" si="190"/>
        <v>17302.955790150711</v>
      </c>
      <c r="F650" s="34">
        <f t="shared" ca="1" si="172"/>
        <v>3300</v>
      </c>
      <c r="G650" s="69">
        <f t="shared" ca="1" si="176"/>
        <v>0</v>
      </c>
      <c r="H650" s="34">
        <f t="shared" ca="1" si="177"/>
        <v>1012.4796429577194</v>
      </c>
      <c r="I650" s="34">
        <f t="shared" ca="1" si="178"/>
        <v>4312.4796429577191</v>
      </c>
      <c r="J650" s="18">
        <f ca="1">SUM(INDIRECT(ADDRESS(ROW(F650),COLUMN(F650),4)):INDIRECT(ADDRESS(ROW(F650)+N$5-1,COLUMN(F650),4)))</f>
        <v>23100</v>
      </c>
      <c r="K650" s="18">
        <f t="shared" ca="1" si="179"/>
        <v>16350</v>
      </c>
      <c r="L650" s="18">
        <f t="shared" ca="1" si="189"/>
        <v>0</v>
      </c>
      <c r="M650" s="18">
        <f t="shared" ca="1" si="173"/>
        <v>0</v>
      </c>
      <c r="N650" s="34">
        <f t="shared" ca="1" si="180"/>
        <v>12990.476147192992</v>
      </c>
      <c r="P650" s="18">
        <f t="shared" ca="1" si="174"/>
        <v>1012.4796429577194</v>
      </c>
      <c r="Q650" s="47">
        <f ca="1">SUM(L$15:L650)-SUM(M$15:M650)</f>
        <v>16350</v>
      </c>
      <c r="R650" s="47" t="str">
        <f t="shared" ca="1" si="175"/>
        <v>M653</v>
      </c>
      <c r="S650" s="40">
        <f t="shared" ca="1" si="181"/>
        <v>0</v>
      </c>
      <c r="T650" s="46">
        <f t="shared" ca="1" si="182"/>
        <v>72</v>
      </c>
      <c r="X650" s="74">
        <f t="shared" ca="1" si="183"/>
        <v>1.0124796429577194</v>
      </c>
      <c r="Y650" s="75">
        <f t="shared" ca="1" si="184"/>
        <v>1.0124796429577194</v>
      </c>
      <c r="Z650" s="74">
        <f t="shared" ca="1" si="185"/>
        <v>2.7524175730608782</v>
      </c>
      <c r="AA650" s="76">
        <f t="shared" ca="1" si="186"/>
        <v>1012.4796429577194</v>
      </c>
      <c r="AB650" s="76">
        <f t="shared" ca="1" si="187"/>
        <v>2752.4175730608781</v>
      </c>
    </row>
    <row r="651" spans="1:28" x14ac:dyDescent="0.25">
      <c r="A651" s="2">
        <f t="shared" si="188"/>
        <v>7</v>
      </c>
      <c r="B651" s="16">
        <f ca="1">VLOOKUP(A651,PERIODS!$O$4:$P$33,2,FALSE)</f>
        <v>3.3000000000000002E-2</v>
      </c>
      <c r="C651" s="15"/>
      <c r="D651" s="18">
        <v>637</v>
      </c>
      <c r="E651" s="34">
        <f t="shared" ca="1" si="190"/>
        <v>12990.476147192992</v>
      </c>
      <c r="F651" s="34">
        <f t="shared" ca="1" si="172"/>
        <v>3300</v>
      </c>
      <c r="G651" s="69">
        <f t="shared" ca="1" si="176"/>
        <v>0</v>
      </c>
      <c r="H651" s="34">
        <f t="shared" ca="1" si="177"/>
        <v>1509.1601237565642</v>
      </c>
      <c r="I651" s="34">
        <f t="shared" ca="1" si="178"/>
        <v>4809.1601237565646</v>
      </c>
      <c r="J651" s="18">
        <f ca="1">SUM(INDIRECT(ADDRESS(ROW(F651),COLUMN(F651),4)):INDIRECT(ADDRESS(ROW(F651)+N$5-1,COLUMN(F651),4)))</f>
        <v>23100</v>
      </c>
      <c r="K651" s="18">
        <f t="shared" ca="1" si="179"/>
        <v>0</v>
      </c>
      <c r="L651" s="18">
        <f t="shared" ca="1" si="189"/>
        <v>0</v>
      </c>
      <c r="M651" s="18">
        <f t="shared" ca="1" si="173"/>
        <v>16350</v>
      </c>
      <c r="N651" s="34">
        <f t="shared" ca="1" si="180"/>
        <v>24531.316023436426</v>
      </c>
      <c r="P651" s="18">
        <f t="shared" ca="1" si="174"/>
        <v>1509.1601237565642</v>
      </c>
      <c r="Q651" s="47">
        <f ca="1">SUM(L$15:L651)-SUM(M$15:M651)</f>
        <v>0</v>
      </c>
      <c r="R651" s="47" t="str">
        <f t="shared" ca="1" si="175"/>
        <v>M654</v>
      </c>
      <c r="S651" s="40">
        <f t="shared" ca="1" si="181"/>
        <v>0</v>
      </c>
      <c r="T651" s="46">
        <f t="shared" ca="1" si="182"/>
        <v>17</v>
      </c>
      <c r="X651" s="74">
        <f t="shared" ca="1" si="183"/>
        <v>1.5091601237565642</v>
      </c>
      <c r="Y651" s="75">
        <f t="shared" ca="1" si="184"/>
        <v>1.5091601237565642</v>
      </c>
      <c r="Z651" s="74">
        <f t="shared" ca="1" si="185"/>
        <v>4.5229304967728812</v>
      </c>
      <c r="AA651" s="76">
        <f t="shared" ca="1" si="186"/>
        <v>1509.1601237565642</v>
      </c>
      <c r="AB651" s="76">
        <f t="shared" ca="1" si="187"/>
        <v>4522.9304967728813</v>
      </c>
    </row>
    <row r="652" spans="1:28" x14ac:dyDescent="0.25">
      <c r="A652" s="2">
        <f t="shared" si="188"/>
        <v>8</v>
      </c>
      <c r="B652" s="16">
        <f ca="1">VLOOKUP(A652,PERIODS!$O$4:$P$33,2,FALSE)</f>
        <v>3.3000000000000002E-2</v>
      </c>
      <c r="C652" s="15"/>
      <c r="D652" s="18">
        <v>638</v>
      </c>
      <c r="E652" s="34">
        <f t="shared" ca="1" si="190"/>
        <v>24531.316023436426</v>
      </c>
      <c r="F652" s="34">
        <f t="shared" ca="1" si="172"/>
        <v>3300</v>
      </c>
      <c r="G652" s="69">
        <f t="shared" ca="1" si="176"/>
        <v>0</v>
      </c>
      <c r="H652" s="34">
        <f t="shared" ca="1" si="177"/>
        <v>282.94725697933507</v>
      </c>
      <c r="I652" s="34">
        <f t="shared" ca="1" si="178"/>
        <v>3582.9472569793352</v>
      </c>
      <c r="J652" s="18">
        <f ca="1">SUM(INDIRECT(ADDRESS(ROW(F652),COLUMN(F652),4)):INDIRECT(ADDRESS(ROW(F652)+N$5-1,COLUMN(F652),4)))</f>
        <v>23100</v>
      </c>
      <c r="K652" s="18">
        <f t="shared" ca="1" si="179"/>
        <v>0</v>
      </c>
      <c r="L652" s="18">
        <f t="shared" ca="1" si="189"/>
        <v>0</v>
      </c>
      <c r="M652" s="18">
        <f t="shared" ca="1" si="173"/>
        <v>0</v>
      </c>
      <c r="N652" s="34">
        <f t="shared" ca="1" si="180"/>
        <v>20948.36876645709</v>
      </c>
      <c r="P652" s="18">
        <f t="shared" ca="1" si="174"/>
        <v>282.94725697933507</v>
      </c>
      <c r="Q652" s="47">
        <f ca="1">SUM(L$15:L652)-SUM(M$15:M652)</f>
        <v>0</v>
      </c>
      <c r="R652" s="47" t="str">
        <f t="shared" ca="1" si="175"/>
        <v>M655</v>
      </c>
      <c r="S652" s="40">
        <f t="shared" ca="1" si="181"/>
        <v>0</v>
      </c>
      <c r="T652" s="46">
        <f t="shared" ca="1" si="182"/>
        <v>32</v>
      </c>
      <c r="X652" s="74">
        <f t="shared" ca="1" si="183"/>
        <v>0.28294725697933509</v>
      </c>
      <c r="Y652" s="75">
        <f t="shared" ca="1" si="184"/>
        <v>0.28294725697933509</v>
      </c>
      <c r="Z652" s="74">
        <f t="shared" ca="1" si="185"/>
        <v>1.3270351681280386</v>
      </c>
      <c r="AA652" s="76">
        <f t="shared" ca="1" si="186"/>
        <v>282.94725697933507</v>
      </c>
      <c r="AB652" s="76">
        <f t="shared" ca="1" si="187"/>
        <v>1327.0351681280385</v>
      </c>
    </row>
    <row r="653" spans="1:28" x14ac:dyDescent="0.25">
      <c r="A653" s="2">
        <f t="shared" si="188"/>
        <v>9</v>
      </c>
      <c r="B653" s="16">
        <f ca="1">VLOOKUP(A653,PERIODS!$O$4:$P$33,2,FALSE)</f>
        <v>3.3000000000000002E-2</v>
      </c>
      <c r="C653" s="15"/>
      <c r="D653" s="18">
        <v>639</v>
      </c>
      <c r="E653" s="34">
        <f t="shared" ca="1" si="190"/>
        <v>20948.36876645709</v>
      </c>
      <c r="F653" s="34">
        <f t="shared" ca="1" si="172"/>
        <v>3300</v>
      </c>
      <c r="G653" s="69">
        <f t="shared" ca="1" si="176"/>
        <v>0</v>
      </c>
      <c r="H653" s="34">
        <f t="shared" ca="1" si="177"/>
        <v>844.26213940672824</v>
      </c>
      <c r="I653" s="34">
        <f t="shared" ca="1" si="178"/>
        <v>4144.2621394067282</v>
      </c>
      <c r="J653" s="18">
        <f ca="1">SUM(INDIRECT(ADDRESS(ROW(F653),COLUMN(F653),4)):INDIRECT(ADDRESS(ROW(F653)+N$5-1,COLUMN(F653),4)))</f>
        <v>23100</v>
      </c>
      <c r="K653" s="18">
        <f t="shared" ca="1" si="179"/>
        <v>16350</v>
      </c>
      <c r="L653" s="18">
        <f t="shared" ca="1" si="189"/>
        <v>16350</v>
      </c>
      <c r="M653" s="18">
        <f t="shared" ca="1" si="173"/>
        <v>0</v>
      </c>
      <c r="N653" s="34">
        <f t="shared" ca="1" si="180"/>
        <v>16804.106627050362</v>
      </c>
      <c r="P653" s="18">
        <f t="shared" ca="1" si="174"/>
        <v>844.26213940672824</v>
      </c>
      <c r="Q653" s="47">
        <f ca="1">SUM(L$15:L653)-SUM(M$15:M653)</f>
        <v>16350</v>
      </c>
      <c r="R653" s="47" t="str">
        <f t="shared" ca="1" si="175"/>
        <v>M656</v>
      </c>
      <c r="S653" s="40">
        <f t="shared" ca="1" si="181"/>
        <v>0</v>
      </c>
      <c r="T653" s="46">
        <f t="shared" ca="1" si="182"/>
        <v>26</v>
      </c>
      <c r="X653" s="74">
        <f t="shared" ca="1" si="183"/>
        <v>0.84426213940672823</v>
      </c>
      <c r="Y653" s="75">
        <f t="shared" ca="1" si="184"/>
        <v>0.84426213940672823</v>
      </c>
      <c r="Z653" s="74">
        <f t="shared" ca="1" si="185"/>
        <v>2.3262607250431051</v>
      </c>
      <c r="AA653" s="76">
        <f t="shared" ca="1" si="186"/>
        <v>844.26213940672824</v>
      </c>
      <c r="AB653" s="76">
        <f t="shared" ca="1" si="187"/>
        <v>2326.2607250431051</v>
      </c>
    </row>
    <row r="654" spans="1:28" x14ac:dyDescent="0.25">
      <c r="A654" s="2">
        <f t="shared" si="188"/>
        <v>10</v>
      </c>
      <c r="B654" s="16">
        <f ca="1">VLOOKUP(A654,PERIODS!$O$4:$P$33,2,FALSE)</f>
        <v>3.3000000000000002E-2</v>
      </c>
      <c r="C654" s="15"/>
      <c r="D654" s="18">
        <v>640</v>
      </c>
      <c r="E654" s="34">
        <f t="shared" ca="1" si="190"/>
        <v>16804.106627050362</v>
      </c>
      <c r="F654" s="34">
        <f t="shared" ca="1" si="172"/>
        <v>3300</v>
      </c>
      <c r="G654" s="69">
        <f t="shared" ca="1" si="176"/>
        <v>0</v>
      </c>
      <c r="H654" s="34">
        <f t="shared" ca="1" si="177"/>
        <v>-778.73810752408951</v>
      </c>
      <c r="I654" s="34">
        <f t="shared" ca="1" si="178"/>
        <v>2521.2618924759104</v>
      </c>
      <c r="J654" s="18">
        <f ca="1">SUM(INDIRECT(ADDRESS(ROW(F654),COLUMN(F654),4)):INDIRECT(ADDRESS(ROW(F654)+N$5-1,COLUMN(F654),4)))</f>
        <v>23100</v>
      </c>
      <c r="K654" s="18">
        <f t="shared" ca="1" si="179"/>
        <v>16350</v>
      </c>
      <c r="L654" s="18">
        <f t="shared" ca="1" si="189"/>
        <v>0</v>
      </c>
      <c r="M654" s="18">
        <f t="shared" ca="1" si="173"/>
        <v>0</v>
      </c>
      <c r="N654" s="34">
        <f t="shared" ca="1" si="180"/>
        <v>14282.844734574452</v>
      </c>
      <c r="P654" s="18">
        <f t="shared" ca="1" si="174"/>
        <v>778.73810752408951</v>
      </c>
      <c r="Q654" s="47">
        <f ca="1">SUM(L$15:L654)-SUM(M$15:M654)</f>
        <v>16350</v>
      </c>
      <c r="R654" s="47" t="str">
        <f t="shared" ca="1" si="175"/>
        <v>M657</v>
      </c>
      <c r="S654" s="40">
        <f t="shared" ca="1" si="181"/>
        <v>0</v>
      </c>
      <c r="T654" s="46">
        <f t="shared" ca="1" si="182"/>
        <v>44</v>
      </c>
      <c r="X654" s="74">
        <f t="shared" ca="1" si="183"/>
        <v>-0.77873810752408956</v>
      </c>
      <c r="Y654" s="75">
        <f t="shared" ca="1" si="184"/>
        <v>-0.77873810752408956</v>
      </c>
      <c r="Z654" s="74">
        <f t="shared" ca="1" si="185"/>
        <v>0.45898483553196134</v>
      </c>
      <c r="AA654" s="76">
        <f t="shared" ca="1" si="186"/>
        <v>-778.73810752408951</v>
      </c>
      <c r="AB654" s="76">
        <f t="shared" ca="1" si="187"/>
        <v>458.98483553196132</v>
      </c>
    </row>
    <row r="655" spans="1:28" x14ac:dyDescent="0.25">
      <c r="A655" s="2">
        <f t="shared" si="188"/>
        <v>11</v>
      </c>
      <c r="B655" s="16">
        <f ca="1">VLOOKUP(A655,PERIODS!$O$4:$P$33,2,FALSE)</f>
        <v>3.3000000000000002E-2</v>
      </c>
      <c r="C655" s="15"/>
      <c r="D655" s="18">
        <v>641</v>
      </c>
      <c r="E655" s="34">
        <f t="shared" ca="1" si="190"/>
        <v>14282.844734574452</v>
      </c>
      <c r="F655" s="34">
        <f t="shared" ref="F655:F718" ca="1" si="191">F$2*B655</f>
        <v>3300</v>
      </c>
      <c r="G655" s="69">
        <f t="shared" ca="1" si="176"/>
        <v>0</v>
      </c>
      <c r="H655" s="34">
        <f t="shared" ca="1" si="177"/>
        <v>1959.9639845400536</v>
      </c>
      <c r="I655" s="34">
        <f t="shared" ca="1" si="178"/>
        <v>5259.9639845400534</v>
      </c>
      <c r="J655" s="18">
        <f ca="1">SUM(INDIRECT(ADDRESS(ROW(F655),COLUMN(F655),4)):INDIRECT(ADDRESS(ROW(F655)+N$5-1,COLUMN(F655),4)))</f>
        <v>23300</v>
      </c>
      <c r="K655" s="18">
        <f t="shared" ca="1" si="179"/>
        <v>16350</v>
      </c>
      <c r="L655" s="18">
        <f t="shared" ca="1" si="189"/>
        <v>0</v>
      </c>
      <c r="M655" s="18">
        <f t="shared" ref="M655:M718" ca="1" si="192">SUMIF($R$15:$R$8014,ADDRESS(ROW(M655),COLUMN(M655),4),$L$15:$L$8014)</f>
        <v>0</v>
      </c>
      <c r="N655" s="34">
        <f t="shared" ca="1" si="180"/>
        <v>9022.8807500343974</v>
      </c>
      <c r="P655" s="18">
        <f t="shared" ref="P655:P718" ca="1" si="193">ABS(H655)</f>
        <v>1959.9639845400536</v>
      </c>
      <c r="Q655" s="47">
        <f ca="1">SUM(L$15:L655)-SUM(M$15:M655)</f>
        <v>16350</v>
      </c>
      <c r="R655" s="47" t="str">
        <f t="shared" ref="R655:R718" ca="1" si="194">ADDRESS(ROW(M655)+$N$3+RANDBETWEEN(-$N$4,$N$4),COLUMN(M655),4)</f>
        <v>M658</v>
      </c>
      <c r="S655" s="40">
        <f t="shared" ca="1" si="181"/>
        <v>0</v>
      </c>
      <c r="T655" s="46">
        <f t="shared" ca="1" si="182"/>
        <v>42</v>
      </c>
      <c r="X655" s="74">
        <f t="shared" ca="1" si="183"/>
        <v>2.0701788103631609</v>
      </c>
      <c r="Y655" s="75">
        <f t="shared" ca="1" si="184"/>
        <v>1.9599639845400536</v>
      </c>
      <c r="Z655" s="74">
        <f t="shared" ca="1" si="185"/>
        <v>7.0990713842313315</v>
      </c>
      <c r="AA655" s="76">
        <f t="shared" ca="1" si="186"/>
        <v>1959.9639845400536</v>
      </c>
      <c r="AB655" s="76">
        <f t="shared" ca="1" si="187"/>
        <v>7099.0713842313316</v>
      </c>
    </row>
    <row r="656" spans="1:28" x14ac:dyDescent="0.25">
      <c r="A656" s="2">
        <f t="shared" si="188"/>
        <v>12</v>
      </c>
      <c r="B656" s="16">
        <f ca="1">VLOOKUP(A656,PERIODS!$O$4:$P$33,2,FALSE)</f>
        <v>3.3000000000000002E-2</v>
      </c>
      <c r="C656" s="15"/>
      <c r="D656" s="18">
        <v>642</v>
      </c>
      <c r="E656" s="34">
        <f t="shared" ca="1" si="190"/>
        <v>9022.8807500343974</v>
      </c>
      <c r="F656" s="34">
        <f t="shared" ca="1" si="191"/>
        <v>3300</v>
      </c>
      <c r="G656" s="69">
        <f t="shared" ref="G656:G719" ca="1" si="195">((2*RAND()*$F$5)-$F$5)*E656</f>
        <v>0</v>
      </c>
      <c r="H656" s="34">
        <f t="shared" ref="H656:H719" ca="1" si="196">IF($S$3="NORM",AA656,IF($S$3="LOGNORM",AB656,0))</f>
        <v>9.2216985251851682</v>
      </c>
      <c r="I656" s="34">
        <f t="shared" ref="I656:I719" ca="1" si="197">IF(F656+H656&lt;0,0,F656+H656)</f>
        <v>3309.2216985251853</v>
      </c>
      <c r="J656" s="18">
        <f ca="1">SUM(INDIRECT(ADDRESS(ROW(F656),COLUMN(F656),4)):INDIRECT(ADDRESS(ROW(F656)+N$5-1,COLUMN(F656),4)))</f>
        <v>23500</v>
      </c>
      <c r="K656" s="18">
        <f t="shared" ref="K656:K719" ca="1" si="198">Q656</f>
        <v>0</v>
      </c>
      <c r="L656" s="18">
        <f t="shared" ca="1" si="189"/>
        <v>0</v>
      </c>
      <c r="M656" s="18">
        <f t="shared" ca="1" si="192"/>
        <v>16350</v>
      </c>
      <c r="N656" s="34">
        <f t="shared" ref="N656:N719" ca="1" si="199">E656+G656-I656+M656-S656</f>
        <v>22063.65905150921</v>
      </c>
      <c r="P656" s="18">
        <f t="shared" ca="1" si="193"/>
        <v>9.2216985251851682</v>
      </c>
      <c r="Q656" s="47">
        <f ca="1">SUM(L$15:L656)-SUM(M$15:M656)</f>
        <v>0</v>
      </c>
      <c r="R656" s="47" t="str">
        <f t="shared" ca="1" si="194"/>
        <v>M659</v>
      </c>
      <c r="S656" s="40">
        <f t="shared" ref="S656:S719" ca="1" si="200">IF(T656&gt;N$6*100,M656,0)</f>
        <v>0</v>
      </c>
      <c r="T656" s="46">
        <f t="shared" ref="T656:T719" ca="1" si="201">RANDBETWEEN(0,100)</f>
        <v>90</v>
      </c>
      <c r="X656" s="74">
        <f t="shared" ref="X656:X719" ca="1" si="202">NORMINV(RAND(),0,1)</f>
        <v>9.2216985251851683E-3</v>
      </c>
      <c r="Y656" s="75">
        <f t="shared" ref="Y656:Y719" ca="1" si="203">IF(AND(X656&gt;$F$6,$F$6&gt;0),$F$6,X656)</f>
        <v>9.2216985251851683E-3</v>
      </c>
      <c r="Z656" s="74">
        <f t="shared" ref="Z656:Z719" ca="1" si="204">EXP(Y656)</f>
        <v>1.0092643493906921</v>
      </c>
      <c r="AA656" s="76">
        <f t="shared" ref="AA656:AA719" ca="1" si="205">$F$3*Y656</f>
        <v>9.2216985251851682</v>
      </c>
      <c r="AB656" s="76">
        <f t="shared" ref="AB656:AB719" ca="1" si="206">$F$3*Z656</f>
        <v>1009.2643493906921</v>
      </c>
    </row>
    <row r="657" spans="1:28" x14ac:dyDescent="0.25">
      <c r="A657" s="2">
        <f t="shared" ref="A657:A720" si="207">IF(AND(A656=12,OR(A$14="MS",A$14="M0")),1,IF(AND(A656=4,OR(A$14="WS",A$14="W0")),1,IF(AND(A656=30,OR(A$14="DS",A$14="D0")),1,A656+1)))</f>
        <v>13</v>
      </c>
      <c r="B657" s="16">
        <f ca="1">VLOOKUP(A657,PERIODS!$O$4:$P$33,2,FALSE)</f>
        <v>3.3000000000000002E-2</v>
      </c>
      <c r="C657" s="15"/>
      <c r="D657" s="18">
        <v>643</v>
      </c>
      <c r="E657" s="34">
        <f t="shared" ca="1" si="190"/>
        <v>22063.65905150921</v>
      </c>
      <c r="F657" s="34">
        <f t="shared" ca="1" si="191"/>
        <v>3300</v>
      </c>
      <c r="G657" s="69">
        <f t="shared" ca="1" si="195"/>
        <v>0</v>
      </c>
      <c r="H657" s="34">
        <f t="shared" ca="1" si="196"/>
        <v>1394.0479286496734</v>
      </c>
      <c r="I657" s="34">
        <f t="shared" ca="1" si="197"/>
        <v>4694.0479286496738</v>
      </c>
      <c r="J657" s="18">
        <f ca="1">SUM(INDIRECT(ADDRESS(ROW(F657),COLUMN(F657),4)):INDIRECT(ADDRESS(ROW(F657)+N$5-1,COLUMN(F657),4)))</f>
        <v>23700</v>
      </c>
      <c r="K657" s="18">
        <f t="shared" ca="1" si="198"/>
        <v>16350</v>
      </c>
      <c r="L657" s="18">
        <f t="shared" ref="L657:L720" ca="1" si="208">IF((E657+K656)&lt;J657,N$2,0)</f>
        <v>16350</v>
      </c>
      <c r="M657" s="18">
        <f t="shared" ca="1" si="192"/>
        <v>0</v>
      </c>
      <c r="N657" s="34">
        <f t="shared" ca="1" si="199"/>
        <v>17369.611122859536</v>
      </c>
      <c r="P657" s="18">
        <f t="shared" ca="1" si="193"/>
        <v>1394.0479286496734</v>
      </c>
      <c r="Q657" s="47">
        <f ca="1">SUM(L$15:L657)-SUM(M$15:M657)</f>
        <v>16350</v>
      </c>
      <c r="R657" s="47" t="str">
        <f t="shared" ca="1" si="194"/>
        <v>M660</v>
      </c>
      <c r="S657" s="40">
        <f t="shared" ca="1" si="200"/>
        <v>0</v>
      </c>
      <c r="T657" s="46">
        <f t="shared" ca="1" si="201"/>
        <v>82</v>
      </c>
      <c r="X657" s="74">
        <f t="shared" ca="1" si="202"/>
        <v>1.3940479286496734</v>
      </c>
      <c r="Y657" s="75">
        <f t="shared" ca="1" si="203"/>
        <v>1.3940479286496734</v>
      </c>
      <c r="Z657" s="74">
        <f t="shared" ca="1" si="204"/>
        <v>4.0311348170929664</v>
      </c>
      <c r="AA657" s="76">
        <f t="shared" ca="1" si="205"/>
        <v>1394.0479286496734</v>
      </c>
      <c r="AB657" s="76">
        <f t="shared" ca="1" si="206"/>
        <v>4031.1348170929664</v>
      </c>
    </row>
    <row r="658" spans="1:28" x14ac:dyDescent="0.25">
      <c r="A658" s="2">
        <f t="shared" si="207"/>
        <v>14</v>
      </c>
      <c r="B658" s="16">
        <f ca="1">VLOOKUP(A658,PERIODS!$O$4:$P$33,2,FALSE)</f>
        <v>3.3000000000000002E-2</v>
      </c>
      <c r="C658" s="15"/>
      <c r="D658" s="18">
        <v>644</v>
      </c>
      <c r="E658" s="34">
        <f t="shared" ca="1" si="190"/>
        <v>17369.611122859536</v>
      </c>
      <c r="F658" s="34">
        <f t="shared" ca="1" si="191"/>
        <v>3300</v>
      </c>
      <c r="G658" s="69">
        <f t="shared" ca="1" si="195"/>
        <v>0</v>
      </c>
      <c r="H658" s="34">
        <f t="shared" ca="1" si="196"/>
        <v>843.80267668602994</v>
      </c>
      <c r="I658" s="34">
        <f t="shared" ca="1" si="197"/>
        <v>4143.8026766860303</v>
      </c>
      <c r="J658" s="18">
        <f ca="1">SUM(INDIRECT(ADDRESS(ROW(F658),COLUMN(F658),4)):INDIRECT(ADDRESS(ROW(F658)+N$5-1,COLUMN(F658),4)))</f>
        <v>23900</v>
      </c>
      <c r="K658" s="18">
        <f t="shared" ca="1" si="198"/>
        <v>16350</v>
      </c>
      <c r="L658" s="18">
        <f t="shared" ca="1" si="208"/>
        <v>0</v>
      </c>
      <c r="M658" s="18">
        <f t="shared" ca="1" si="192"/>
        <v>0</v>
      </c>
      <c r="N658" s="34">
        <f t="shared" ca="1" si="199"/>
        <v>13225.808446173505</v>
      </c>
      <c r="P658" s="18">
        <f t="shared" ca="1" si="193"/>
        <v>843.80267668602994</v>
      </c>
      <c r="Q658" s="47">
        <f ca="1">SUM(L$15:L658)-SUM(M$15:M658)</f>
        <v>16350</v>
      </c>
      <c r="R658" s="47" t="str">
        <f t="shared" ca="1" si="194"/>
        <v>M661</v>
      </c>
      <c r="S658" s="40">
        <f t="shared" ca="1" si="200"/>
        <v>0</v>
      </c>
      <c r="T658" s="46">
        <f t="shared" ca="1" si="201"/>
        <v>64</v>
      </c>
      <c r="X658" s="74">
        <f t="shared" ca="1" si="202"/>
        <v>0.84380267668602993</v>
      </c>
      <c r="Y658" s="75">
        <f t="shared" ca="1" si="203"/>
        <v>0.84380267668602993</v>
      </c>
      <c r="Z658" s="74">
        <f t="shared" ca="1" si="204"/>
        <v>2.32519214046751</v>
      </c>
      <c r="AA658" s="76">
        <f t="shared" ca="1" si="205"/>
        <v>843.80267668602994</v>
      </c>
      <c r="AB658" s="76">
        <f t="shared" ca="1" si="206"/>
        <v>2325.1921404675099</v>
      </c>
    </row>
    <row r="659" spans="1:28" x14ac:dyDescent="0.25">
      <c r="A659" s="2">
        <f t="shared" si="207"/>
        <v>15</v>
      </c>
      <c r="B659" s="16">
        <f ca="1">VLOOKUP(A659,PERIODS!$O$4:$P$33,2,FALSE)</f>
        <v>3.3000000000000002E-2</v>
      </c>
      <c r="C659" s="15"/>
      <c r="D659" s="18">
        <v>645</v>
      </c>
      <c r="E659" s="34">
        <f t="shared" ca="1" si="190"/>
        <v>13225.808446173505</v>
      </c>
      <c r="F659" s="34">
        <f t="shared" ca="1" si="191"/>
        <v>3300</v>
      </c>
      <c r="G659" s="69">
        <f t="shared" ca="1" si="195"/>
        <v>0</v>
      </c>
      <c r="H659" s="34">
        <f t="shared" ca="1" si="196"/>
        <v>25.274359752612956</v>
      </c>
      <c r="I659" s="34">
        <f t="shared" ca="1" si="197"/>
        <v>3325.2743597526128</v>
      </c>
      <c r="J659" s="18">
        <f ca="1">SUM(INDIRECT(ADDRESS(ROW(F659),COLUMN(F659),4)):INDIRECT(ADDRESS(ROW(F659)+N$5-1,COLUMN(F659),4)))</f>
        <v>24100</v>
      </c>
      <c r="K659" s="18">
        <f t="shared" ca="1" si="198"/>
        <v>16350</v>
      </c>
      <c r="L659" s="18">
        <f t="shared" ca="1" si="208"/>
        <v>0</v>
      </c>
      <c r="M659" s="18">
        <f t="shared" ca="1" si="192"/>
        <v>0</v>
      </c>
      <c r="N659" s="34">
        <f t="shared" ca="1" si="199"/>
        <v>9900.534086420892</v>
      </c>
      <c r="P659" s="18">
        <f t="shared" ca="1" si="193"/>
        <v>25.274359752612956</v>
      </c>
      <c r="Q659" s="47">
        <f ca="1">SUM(L$15:L659)-SUM(M$15:M659)</f>
        <v>16350</v>
      </c>
      <c r="R659" s="47" t="str">
        <f t="shared" ca="1" si="194"/>
        <v>M662</v>
      </c>
      <c r="S659" s="40">
        <f t="shared" ca="1" si="200"/>
        <v>0</v>
      </c>
      <c r="T659" s="46">
        <f t="shared" ca="1" si="201"/>
        <v>49</v>
      </c>
      <c r="X659" s="74">
        <f t="shared" ca="1" si="202"/>
        <v>2.5274359752612954E-2</v>
      </c>
      <c r="Y659" s="75">
        <f t="shared" ca="1" si="203"/>
        <v>2.5274359752612954E-2</v>
      </c>
      <c r="Z659" s="74">
        <f t="shared" ca="1" si="204"/>
        <v>1.0255964643201885</v>
      </c>
      <c r="AA659" s="76">
        <f t="shared" ca="1" si="205"/>
        <v>25.274359752612956</v>
      </c>
      <c r="AB659" s="76">
        <f t="shared" ca="1" si="206"/>
        <v>1025.5964643201885</v>
      </c>
    </row>
    <row r="660" spans="1:28" x14ac:dyDescent="0.25">
      <c r="A660" s="2">
        <f t="shared" si="207"/>
        <v>16</v>
      </c>
      <c r="B660" s="16">
        <f ca="1">VLOOKUP(A660,PERIODS!$O$4:$P$33,2,FALSE)</f>
        <v>3.3000000000000002E-2</v>
      </c>
      <c r="C660" s="15"/>
      <c r="D660" s="18">
        <v>646</v>
      </c>
      <c r="E660" s="34">
        <f t="shared" ca="1" si="190"/>
        <v>9900.534086420892</v>
      </c>
      <c r="F660" s="34">
        <f t="shared" ca="1" si="191"/>
        <v>3300</v>
      </c>
      <c r="G660" s="69">
        <f t="shared" ca="1" si="195"/>
        <v>0</v>
      </c>
      <c r="H660" s="34">
        <f t="shared" ca="1" si="196"/>
        <v>-2240.8698264978916</v>
      </c>
      <c r="I660" s="34">
        <f t="shared" ca="1" si="197"/>
        <v>1059.1301735021084</v>
      </c>
      <c r="J660" s="18">
        <f ca="1">SUM(INDIRECT(ADDRESS(ROW(F660),COLUMN(F660),4)):INDIRECT(ADDRESS(ROW(F660)+N$5-1,COLUMN(F660),4)))</f>
        <v>24300</v>
      </c>
      <c r="K660" s="18">
        <f t="shared" ca="1" si="198"/>
        <v>0</v>
      </c>
      <c r="L660" s="18">
        <f t="shared" ca="1" si="208"/>
        <v>0</v>
      </c>
      <c r="M660" s="18">
        <f t="shared" ca="1" si="192"/>
        <v>16350</v>
      </c>
      <c r="N660" s="34">
        <f t="shared" ca="1" si="199"/>
        <v>25191.403912918784</v>
      </c>
      <c r="P660" s="18">
        <f t="shared" ca="1" si="193"/>
        <v>2240.8698264978916</v>
      </c>
      <c r="Q660" s="47">
        <f ca="1">SUM(L$15:L660)-SUM(M$15:M660)</f>
        <v>0</v>
      </c>
      <c r="R660" s="47" t="str">
        <f t="shared" ca="1" si="194"/>
        <v>M663</v>
      </c>
      <c r="S660" s="40">
        <f t="shared" ca="1" si="200"/>
        <v>0</v>
      </c>
      <c r="T660" s="46">
        <f t="shared" ca="1" si="201"/>
        <v>4</v>
      </c>
      <c r="X660" s="74">
        <f t="shared" ca="1" si="202"/>
        <v>-2.2408698264978915</v>
      </c>
      <c r="Y660" s="75">
        <f t="shared" ca="1" si="203"/>
        <v>-2.2408698264978915</v>
      </c>
      <c r="Z660" s="74">
        <f t="shared" ca="1" si="204"/>
        <v>0.10636594421269652</v>
      </c>
      <c r="AA660" s="76">
        <f t="shared" ca="1" si="205"/>
        <v>-2240.8698264978916</v>
      </c>
      <c r="AB660" s="76">
        <f t="shared" ca="1" si="206"/>
        <v>106.36594421269652</v>
      </c>
    </row>
    <row r="661" spans="1:28" x14ac:dyDescent="0.25">
      <c r="A661" s="2">
        <f t="shared" si="207"/>
        <v>17</v>
      </c>
      <c r="B661" s="16">
        <f ca="1">VLOOKUP(A661,PERIODS!$O$4:$P$33,2,FALSE)</f>
        <v>3.5000000000000003E-2</v>
      </c>
      <c r="C661" s="15"/>
      <c r="D661" s="18">
        <v>647</v>
      </c>
      <c r="E661" s="34">
        <f t="shared" ca="1" si="190"/>
        <v>25191.403912918784</v>
      </c>
      <c r="F661" s="34">
        <f t="shared" ca="1" si="191"/>
        <v>3500.0000000000005</v>
      </c>
      <c r="G661" s="69">
        <f t="shared" ca="1" si="195"/>
        <v>0</v>
      </c>
      <c r="H661" s="34">
        <f t="shared" ca="1" si="196"/>
        <v>1821.3765752054126</v>
      </c>
      <c r="I661" s="34">
        <f t="shared" ca="1" si="197"/>
        <v>5321.3765752054132</v>
      </c>
      <c r="J661" s="18">
        <f ca="1">SUM(INDIRECT(ADDRESS(ROW(F661),COLUMN(F661),4)):INDIRECT(ADDRESS(ROW(F661)+N$5-1,COLUMN(F661),4)))</f>
        <v>24500.000000000004</v>
      </c>
      <c r="K661" s="18">
        <f t="shared" ca="1" si="198"/>
        <v>0</v>
      </c>
      <c r="L661" s="18">
        <f t="shared" ca="1" si="208"/>
        <v>0</v>
      </c>
      <c r="M661" s="18">
        <f t="shared" ca="1" si="192"/>
        <v>0</v>
      </c>
      <c r="N661" s="34">
        <f t="shared" ca="1" si="199"/>
        <v>19870.027337713371</v>
      </c>
      <c r="P661" s="18">
        <f t="shared" ca="1" si="193"/>
        <v>1821.3765752054126</v>
      </c>
      <c r="Q661" s="47">
        <f ca="1">SUM(L$15:L661)-SUM(M$15:M661)</f>
        <v>0</v>
      </c>
      <c r="R661" s="47" t="str">
        <f t="shared" ca="1" si="194"/>
        <v>M664</v>
      </c>
      <c r="S661" s="40">
        <f t="shared" ca="1" si="200"/>
        <v>0</v>
      </c>
      <c r="T661" s="46">
        <f t="shared" ca="1" si="201"/>
        <v>81</v>
      </c>
      <c r="X661" s="74">
        <f t="shared" ca="1" si="202"/>
        <v>1.8213765752054125</v>
      </c>
      <c r="Y661" s="75">
        <f t="shared" ca="1" si="203"/>
        <v>1.8213765752054125</v>
      </c>
      <c r="Z661" s="74">
        <f t="shared" ca="1" si="204"/>
        <v>6.1803603275914449</v>
      </c>
      <c r="AA661" s="76">
        <f t="shared" ca="1" si="205"/>
        <v>1821.3765752054126</v>
      </c>
      <c r="AB661" s="76">
        <f t="shared" ca="1" si="206"/>
        <v>6180.3603275914447</v>
      </c>
    </row>
    <row r="662" spans="1:28" x14ac:dyDescent="0.25">
      <c r="A662" s="2">
        <f t="shared" si="207"/>
        <v>18</v>
      </c>
      <c r="B662" s="16">
        <f ca="1">VLOOKUP(A662,PERIODS!$O$4:$P$33,2,FALSE)</f>
        <v>3.5000000000000003E-2</v>
      </c>
      <c r="C662" s="15"/>
      <c r="D662" s="18">
        <v>648</v>
      </c>
      <c r="E662" s="34">
        <f t="shared" ca="1" si="190"/>
        <v>19870.027337713371</v>
      </c>
      <c r="F662" s="34">
        <f t="shared" ca="1" si="191"/>
        <v>3500.0000000000005</v>
      </c>
      <c r="G662" s="69">
        <f t="shared" ca="1" si="195"/>
        <v>0</v>
      </c>
      <c r="H662" s="34">
        <f t="shared" ca="1" si="196"/>
        <v>756.62509560536648</v>
      </c>
      <c r="I662" s="34">
        <f t="shared" ca="1" si="197"/>
        <v>4256.6250956053673</v>
      </c>
      <c r="J662" s="18">
        <f ca="1">SUM(INDIRECT(ADDRESS(ROW(F662),COLUMN(F662),4)):INDIRECT(ADDRESS(ROW(F662)+N$5-1,COLUMN(F662),4)))</f>
        <v>24500.000000000004</v>
      </c>
      <c r="K662" s="18">
        <f t="shared" ca="1" si="198"/>
        <v>16350</v>
      </c>
      <c r="L662" s="18">
        <f t="shared" ca="1" si="208"/>
        <v>16350</v>
      </c>
      <c r="M662" s="18">
        <f t="shared" ca="1" si="192"/>
        <v>0</v>
      </c>
      <c r="N662" s="34">
        <f t="shared" ca="1" si="199"/>
        <v>15613.402242108004</v>
      </c>
      <c r="P662" s="18">
        <f t="shared" ca="1" si="193"/>
        <v>756.62509560536648</v>
      </c>
      <c r="Q662" s="47">
        <f ca="1">SUM(L$15:L662)-SUM(M$15:M662)</f>
        <v>16350</v>
      </c>
      <c r="R662" s="47" t="str">
        <f t="shared" ca="1" si="194"/>
        <v>M665</v>
      </c>
      <c r="S662" s="40">
        <f t="shared" ca="1" si="200"/>
        <v>0</v>
      </c>
      <c r="T662" s="46">
        <f t="shared" ca="1" si="201"/>
        <v>30</v>
      </c>
      <c r="X662" s="74">
        <f t="shared" ca="1" si="202"/>
        <v>0.7566250956053665</v>
      </c>
      <c r="Y662" s="75">
        <f t="shared" ca="1" si="203"/>
        <v>0.7566250956053665</v>
      </c>
      <c r="Z662" s="74">
        <f t="shared" ca="1" si="204"/>
        <v>2.1310719064569614</v>
      </c>
      <c r="AA662" s="76">
        <f t="shared" ca="1" si="205"/>
        <v>756.62509560536648</v>
      </c>
      <c r="AB662" s="76">
        <f t="shared" ca="1" si="206"/>
        <v>2131.0719064569616</v>
      </c>
    </row>
    <row r="663" spans="1:28" x14ac:dyDescent="0.25">
      <c r="A663" s="2">
        <f t="shared" si="207"/>
        <v>19</v>
      </c>
      <c r="B663" s="16">
        <f ca="1">VLOOKUP(A663,PERIODS!$O$4:$P$33,2,FALSE)</f>
        <v>3.5000000000000003E-2</v>
      </c>
      <c r="C663" s="15"/>
      <c r="D663" s="18">
        <v>649</v>
      </c>
      <c r="E663" s="34">
        <f t="shared" ca="1" si="190"/>
        <v>15613.402242108004</v>
      </c>
      <c r="F663" s="34">
        <f t="shared" ca="1" si="191"/>
        <v>3500.0000000000005</v>
      </c>
      <c r="G663" s="69">
        <f t="shared" ca="1" si="195"/>
        <v>0</v>
      </c>
      <c r="H663" s="34">
        <f t="shared" ca="1" si="196"/>
        <v>-937.41323800443433</v>
      </c>
      <c r="I663" s="34">
        <f t="shared" ca="1" si="197"/>
        <v>2562.5867619955661</v>
      </c>
      <c r="J663" s="18">
        <f ca="1">SUM(INDIRECT(ADDRESS(ROW(F663),COLUMN(F663),4)):INDIRECT(ADDRESS(ROW(F663)+N$5-1,COLUMN(F663),4)))</f>
        <v>24500.000000000004</v>
      </c>
      <c r="K663" s="18">
        <f t="shared" ca="1" si="198"/>
        <v>16350</v>
      </c>
      <c r="L663" s="18">
        <f t="shared" ca="1" si="208"/>
        <v>0</v>
      </c>
      <c r="M663" s="18">
        <f t="shared" ca="1" si="192"/>
        <v>0</v>
      </c>
      <c r="N663" s="34">
        <f t="shared" ca="1" si="199"/>
        <v>13050.815480112438</v>
      </c>
      <c r="P663" s="18">
        <f t="shared" ca="1" si="193"/>
        <v>937.41323800443433</v>
      </c>
      <c r="Q663" s="47">
        <f ca="1">SUM(L$15:L663)-SUM(M$15:M663)</f>
        <v>16350</v>
      </c>
      <c r="R663" s="47" t="str">
        <f t="shared" ca="1" si="194"/>
        <v>M666</v>
      </c>
      <c r="S663" s="40">
        <f t="shared" ca="1" si="200"/>
        <v>0</v>
      </c>
      <c r="T663" s="46">
        <f t="shared" ca="1" si="201"/>
        <v>67</v>
      </c>
      <c r="X663" s="74">
        <f t="shared" ca="1" si="202"/>
        <v>-0.93741323800443432</v>
      </c>
      <c r="Y663" s="75">
        <f t="shared" ca="1" si="203"/>
        <v>-0.93741323800443432</v>
      </c>
      <c r="Z663" s="74">
        <f t="shared" ca="1" si="204"/>
        <v>0.39163960463642067</v>
      </c>
      <c r="AA663" s="76">
        <f t="shared" ca="1" si="205"/>
        <v>-937.41323800443433</v>
      </c>
      <c r="AB663" s="76">
        <f t="shared" ca="1" si="206"/>
        <v>391.63960463642064</v>
      </c>
    </row>
    <row r="664" spans="1:28" x14ac:dyDescent="0.25">
      <c r="A664" s="2">
        <f t="shared" si="207"/>
        <v>20</v>
      </c>
      <c r="B664" s="16">
        <f ca="1">VLOOKUP(A664,PERIODS!$O$4:$P$33,2,FALSE)</f>
        <v>3.5000000000000003E-2</v>
      </c>
      <c r="C664" s="15"/>
      <c r="D664" s="18">
        <v>650</v>
      </c>
      <c r="E664" s="34">
        <f t="shared" ca="1" si="190"/>
        <v>13050.815480112438</v>
      </c>
      <c r="F664" s="34">
        <f t="shared" ca="1" si="191"/>
        <v>3500.0000000000005</v>
      </c>
      <c r="G664" s="69">
        <f t="shared" ca="1" si="195"/>
        <v>0</v>
      </c>
      <c r="H664" s="34">
        <f t="shared" ca="1" si="196"/>
        <v>1185.7441011985875</v>
      </c>
      <c r="I664" s="34">
        <f t="shared" ca="1" si="197"/>
        <v>4685.7441011985884</v>
      </c>
      <c r="J664" s="18">
        <f ca="1">SUM(INDIRECT(ADDRESS(ROW(F664),COLUMN(F664),4)):INDIRECT(ADDRESS(ROW(F664)+N$5-1,COLUMN(F664),4)))</f>
        <v>24500.000000000004</v>
      </c>
      <c r="K664" s="18">
        <f t="shared" ca="1" si="198"/>
        <v>16350</v>
      </c>
      <c r="L664" s="18">
        <f t="shared" ca="1" si="208"/>
        <v>0</v>
      </c>
      <c r="M664" s="18">
        <f t="shared" ca="1" si="192"/>
        <v>0</v>
      </c>
      <c r="N664" s="34">
        <f t="shared" ca="1" si="199"/>
        <v>8365.0713789138499</v>
      </c>
      <c r="P664" s="18">
        <f t="shared" ca="1" si="193"/>
        <v>1185.7441011985875</v>
      </c>
      <c r="Q664" s="47">
        <f ca="1">SUM(L$15:L664)-SUM(M$15:M664)</f>
        <v>16350</v>
      </c>
      <c r="R664" s="47" t="str">
        <f t="shared" ca="1" si="194"/>
        <v>M667</v>
      </c>
      <c r="S664" s="40">
        <f t="shared" ca="1" si="200"/>
        <v>0</v>
      </c>
      <c r="T664" s="46">
        <f t="shared" ca="1" si="201"/>
        <v>51</v>
      </c>
      <c r="X664" s="74">
        <f t="shared" ca="1" si="202"/>
        <v>1.1857441011985874</v>
      </c>
      <c r="Y664" s="75">
        <f t="shared" ca="1" si="203"/>
        <v>1.1857441011985874</v>
      </c>
      <c r="Z664" s="74">
        <f t="shared" ca="1" si="204"/>
        <v>3.2731214491423599</v>
      </c>
      <c r="AA664" s="76">
        <f t="shared" ca="1" si="205"/>
        <v>1185.7441011985875</v>
      </c>
      <c r="AB664" s="76">
        <f t="shared" ca="1" si="206"/>
        <v>3273.1214491423598</v>
      </c>
    </row>
    <row r="665" spans="1:28" x14ac:dyDescent="0.25">
      <c r="A665" s="2">
        <f t="shared" si="207"/>
        <v>21</v>
      </c>
      <c r="B665" s="16">
        <f ca="1">VLOOKUP(A665,PERIODS!$O$4:$P$33,2,FALSE)</f>
        <v>3.5000000000000003E-2</v>
      </c>
      <c r="C665" s="15"/>
      <c r="D665" s="18">
        <v>651</v>
      </c>
      <c r="E665" s="34">
        <f t="shared" ca="1" si="190"/>
        <v>8365.0713789138499</v>
      </c>
      <c r="F665" s="34">
        <f t="shared" ca="1" si="191"/>
        <v>3500.0000000000005</v>
      </c>
      <c r="G665" s="69">
        <f t="shared" ca="1" si="195"/>
        <v>0</v>
      </c>
      <c r="H665" s="34">
        <f t="shared" ca="1" si="196"/>
        <v>250.31039637260005</v>
      </c>
      <c r="I665" s="34">
        <f t="shared" ca="1" si="197"/>
        <v>3750.3103963726007</v>
      </c>
      <c r="J665" s="18">
        <f ca="1">SUM(INDIRECT(ADDRESS(ROW(F665),COLUMN(F665),4)):INDIRECT(ADDRESS(ROW(F665)+N$5-1,COLUMN(F665),4)))</f>
        <v>24500.000000000004</v>
      </c>
      <c r="K665" s="18">
        <f t="shared" ca="1" si="198"/>
        <v>0</v>
      </c>
      <c r="L665" s="18">
        <f t="shared" ca="1" si="208"/>
        <v>0</v>
      </c>
      <c r="M665" s="18">
        <f t="shared" ca="1" si="192"/>
        <v>16350</v>
      </c>
      <c r="N665" s="34">
        <f t="shared" ca="1" si="199"/>
        <v>20964.760982541251</v>
      </c>
      <c r="P665" s="18">
        <f t="shared" ca="1" si="193"/>
        <v>250.31039637260005</v>
      </c>
      <c r="Q665" s="47">
        <f ca="1">SUM(L$15:L665)-SUM(M$15:M665)</f>
        <v>0</v>
      </c>
      <c r="R665" s="47" t="str">
        <f t="shared" ca="1" si="194"/>
        <v>M668</v>
      </c>
      <c r="S665" s="40">
        <f t="shared" ca="1" si="200"/>
        <v>0</v>
      </c>
      <c r="T665" s="46">
        <f t="shared" ca="1" si="201"/>
        <v>30</v>
      </c>
      <c r="X665" s="74">
        <f t="shared" ca="1" si="202"/>
        <v>0.25031039637260005</v>
      </c>
      <c r="Y665" s="75">
        <f t="shared" ca="1" si="203"/>
        <v>0.25031039637260005</v>
      </c>
      <c r="Z665" s="74">
        <f t="shared" ca="1" si="204"/>
        <v>1.2844240353811054</v>
      </c>
      <c r="AA665" s="76">
        <f t="shared" ca="1" si="205"/>
        <v>250.31039637260005</v>
      </c>
      <c r="AB665" s="76">
        <f t="shared" ca="1" si="206"/>
        <v>1284.4240353811053</v>
      </c>
    </row>
    <row r="666" spans="1:28" x14ac:dyDescent="0.25">
      <c r="A666" s="2">
        <f t="shared" si="207"/>
        <v>22</v>
      </c>
      <c r="B666" s="16">
        <f ca="1">VLOOKUP(A666,PERIODS!$O$4:$P$33,2,FALSE)</f>
        <v>3.5000000000000003E-2</v>
      </c>
      <c r="C666" s="15"/>
      <c r="D666" s="18">
        <v>652</v>
      </c>
      <c r="E666" s="34">
        <f t="shared" ca="1" si="190"/>
        <v>20964.760982541251</v>
      </c>
      <c r="F666" s="34">
        <f t="shared" ca="1" si="191"/>
        <v>3500.0000000000005</v>
      </c>
      <c r="G666" s="69">
        <f t="shared" ca="1" si="195"/>
        <v>0</v>
      </c>
      <c r="H666" s="34">
        <f t="shared" ca="1" si="196"/>
        <v>-507.49672286340518</v>
      </c>
      <c r="I666" s="34">
        <f t="shared" ca="1" si="197"/>
        <v>2992.5032771365954</v>
      </c>
      <c r="J666" s="18">
        <f ca="1">SUM(INDIRECT(ADDRESS(ROW(F666),COLUMN(F666),4)):INDIRECT(ADDRESS(ROW(F666)+N$5-1,COLUMN(F666),4)))</f>
        <v>25000.000000000004</v>
      </c>
      <c r="K666" s="18">
        <f t="shared" ca="1" si="198"/>
        <v>16350</v>
      </c>
      <c r="L666" s="18">
        <f t="shared" ca="1" si="208"/>
        <v>16350</v>
      </c>
      <c r="M666" s="18">
        <f t="shared" ca="1" si="192"/>
        <v>0</v>
      </c>
      <c r="N666" s="34">
        <f t="shared" ca="1" si="199"/>
        <v>17972.257705404656</v>
      </c>
      <c r="P666" s="18">
        <f t="shared" ca="1" si="193"/>
        <v>507.49672286340518</v>
      </c>
      <c r="Q666" s="47">
        <f ca="1">SUM(L$15:L666)-SUM(M$15:M666)</f>
        <v>16350</v>
      </c>
      <c r="R666" s="47" t="str">
        <f t="shared" ca="1" si="194"/>
        <v>M669</v>
      </c>
      <c r="S666" s="40">
        <f t="shared" ca="1" si="200"/>
        <v>0</v>
      </c>
      <c r="T666" s="46">
        <f t="shared" ca="1" si="201"/>
        <v>27</v>
      </c>
      <c r="X666" s="74">
        <f t="shared" ca="1" si="202"/>
        <v>-0.50749672286340519</v>
      </c>
      <c r="Y666" s="75">
        <f t="shared" ca="1" si="203"/>
        <v>-0.50749672286340519</v>
      </c>
      <c r="Z666" s="74">
        <f t="shared" ca="1" si="204"/>
        <v>0.60200066870793767</v>
      </c>
      <c r="AA666" s="76">
        <f t="shared" ca="1" si="205"/>
        <v>-507.49672286340518</v>
      </c>
      <c r="AB666" s="76">
        <f t="shared" ca="1" si="206"/>
        <v>602.00066870793762</v>
      </c>
    </row>
    <row r="667" spans="1:28" x14ac:dyDescent="0.25">
      <c r="A667" s="2">
        <f t="shared" si="207"/>
        <v>23</v>
      </c>
      <c r="B667" s="16">
        <f ca="1">VLOOKUP(A667,PERIODS!$O$4:$P$33,2,FALSE)</f>
        <v>3.5000000000000003E-2</v>
      </c>
      <c r="C667" s="15"/>
      <c r="D667" s="18">
        <v>653</v>
      </c>
      <c r="E667" s="34">
        <f t="shared" ca="1" si="190"/>
        <v>17972.257705404656</v>
      </c>
      <c r="F667" s="34">
        <f t="shared" ca="1" si="191"/>
        <v>3500.0000000000005</v>
      </c>
      <c r="G667" s="69">
        <f t="shared" ca="1" si="195"/>
        <v>0</v>
      </c>
      <c r="H667" s="34">
        <f t="shared" ca="1" si="196"/>
        <v>495.03870112596672</v>
      </c>
      <c r="I667" s="34">
        <f t="shared" ca="1" si="197"/>
        <v>3995.0387011259672</v>
      </c>
      <c r="J667" s="18">
        <f ca="1">SUM(INDIRECT(ADDRESS(ROW(F667),COLUMN(F667),4)):INDIRECT(ADDRESS(ROW(F667)+N$5-1,COLUMN(F667),4)))</f>
        <v>25500.000000000004</v>
      </c>
      <c r="K667" s="18">
        <f t="shared" ca="1" si="198"/>
        <v>16350</v>
      </c>
      <c r="L667" s="18">
        <f t="shared" ca="1" si="208"/>
        <v>0</v>
      </c>
      <c r="M667" s="18">
        <f t="shared" ca="1" si="192"/>
        <v>0</v>
      </c>
      <c r="N667" s="34">
        <f t="shared" ca="1" si="199"/>
        <v>13977.21900427869</v>
      </c>
      <c r="P667" s="18">
        <f t="shared" ca="1" si="193"/>
        <v>495.03870112596672</v>
      </c>
      <c r="Q667" s="47">
        <f ca="1">SUM(L$15:L667)-SUM(M$15:M667)</f>
        <v>16350</v>
      </c>
      <c r="R667" s="47" t="str">
        <f t="shared" ca="1" si="194"/>
        <v>M670</v>
      </c>
      <c r="S667" s="40">
        <f t="shared" ca="1" si="200"/>
        <v>0</v>
      </c>
      <c r="T667" s="46">
        <f t="shared" ca="1" si="201"/>
        <v>18</v>
      </c>
      <c r="X667" s="74">
        <f t="shared" ca="1" si="202"/>
        <v>0.49503870112596671</v>
      </c>
      <c r="Y667" s="75">
        <f t="shared" ca="1" si="203"/>
        <v>0.49503870112596671</v>
      </c>
      <c r="Z667" s="74">
        <f t="shared" ca="1" si="204"/>
        <v>1.6405617294146082</v>
      </c>
      <c r="AA667" s="76">
        <f t="shared" ca="1" si="205"/>
        <v>495.03870112596672</v>
      </c>
      <c r="AB667" s="76">
        <f t="shared" ca="1" si="206"/>
        <v>1640.5617294146082</v>
      </c>
    </row>
    <row r="668" spans="1:28" x14ac:dyDescent="0.25">
      <c r="A668" s="2">
        <f t="shared" si="207"/>
        <v>24</v>
      </c>
      <c r="B668" s="16">
        <f ca="1">VLOOKUP(A668,PERIODS!$O$4:$P$33,2,FALSE)</f>
        <v>3.5000000000000003E-2</v>
      </c>
      <c r="C668" s="15"/>
      <c r="D668" s="18">
        <v>654</v>
      </c>
      <c r="E668" s="34">
        <f t="shared" ca="1" si="190"/>
        <v>13977.21900427869</v>
      </c>
      <c r="F668" s="34">
        <f t="shared" ca="1" si="191"/>
        <v>3500.0000000000005</v>
      </c>
      <c r="G668" s="69">
        <f t="shared" ca="1" si="195"/>
        <v>0</v>
      </c>
      <c r="H668" s="34">
        <f t="shared" ca="1" si="196"/>
        <v>-192.91396615779573</v>
      </c>
      <c r="I668" s="34">
        <f t="shared" ca="1" si="197"/>
        <v>3307.0860338422049</v>
      </c>
      <c r="J668" s="18">
        <f ca="1">SUM(INDIRECT(ADDRESS(ROW(F668),COLUMN(F668),4)):INDIRECT(ADDRESS(ROW(F668)+N$5-1,COLUMN(F668),4)))</f>
        <v>26000</v>
      </c>
      <c r="K668" s="18">
        <f t="shared" ca="1" si="198"/>
        <v>16350</v>
      </c>
      <c r="L668" s="18">
        <f t="shared" ca="1" si="208"/>
        <v>0</v>
      </c>
      <c r="M668" s="18">
        <f t="shared" ca="1" si="192"/>
        <v>0</v>
      </c>
      <c r="N668" s="34">
        <f t="shared" ca="1" si="199"/>
        <v>10670.132970436485</v>
      </c>
      <c r="P668" s="18">
        <f t="shared" ca="1" si="193"/>
        <v>192.91396615779573</v>
      </c>
      <c r="Q668" s="47">
        <f ca="1">SUM(L$15:L668)-SUM(M$15:M668)</f>
        <v>16350</v>
      </c>
      <c r="R668" s="47" t="str">
        <f t="shared" ca="1" si="194"/>
        <v>M671</v>
      </c>
      <c r="S668" s="40">
        <f t="shared" ca="1" si="200"/>
        <v>0</v>
      </c>
      <c r="T668" s="46">
        <f t="shared" ca="1" si="201"/>
        <v>37</v>
      </c>
      <c r="X668" s="74">
        <f t="shared" ca="1" si="202"/>
        <v>-0.19291396615779574</v>
      </c>
      <c r="Y668" s="75">
        <f t="shared" ca="1" si="203"/>
        <v>-0.19291396615779574</v>
      </c>
      <c r="Z668" s="74">
        <f t="shared" ca="1" si="204"/>
        <v>0.8245529105425935</v>
      </c>
      <c r="AA668" s="76">
        <f t="shared" ca="1" si="205"/>
        <v>-192.91396615779573</v>
      </c>
      <c r="AB668" s="76">
        <f t="shared" ca="1" si="206"/>
        <v>824.55291054259351</v>
      </c>
    </row>
    <row r="669" spans="1:28" x14ac:dyDescent="0.25">
      <c r="A669" s="2">
        <f t="shared" si="207"/>
        <v>25</v>
      </c>
      <c r="B669" s="16">
        <f ca="1">VLOOKUP(A669,PERIODS!$O$4:$P$33,2,FALSE)</f>
        <v>3.5000000000000003E-2</v>
      </c>
      <c r="C669" s="15"/>
      <c r="D669" s="18">
        <v>655</v>
      </c>
      <c r="E669" s="34">
        <f t="shared" ca="1" si="190"/>
        <v>10670.132970436485</v>
      </c>
      <c r="F669" s="34">
        <f t="shared" ca="1" si="191"/>
        <v>3500.0000000000005</v>
      </c>
      <c r="G669" s="69">
        <f t="shared" ca="1" si="195"/>
        <v>0</v>
      </c>
      <c r="H669" s="34">
        <f t="shared" ca="1" si="196"/>
        <v>160.92676458760585</v>
      </c>
      <c r="I669" s="34">
        <f t="shared" ca="1" si="197"/>
        <v>3660.9267645876062</v>
      </c>
      <c r="J669" s="18">
        <f ca="1">SUM(INDIRECT(ADDRESS(ROW(F669),COLUMN(F669),4)):INDIRECT(ADDRESS(ROW(F669)+N$5-1,COLUMN(F669),4)))</f>
        <v>24900</v>
      </c>
      <c r="K669" s="18">
        <f t="shared" ca="1" si="198"/>
        <v>0</v>
      </c>
      <c r="L669" s="18">
        <f t="shared" ca="1" si="208"/>
        <v>0</v>
      </c>
      <c r="M669" s="18">
        <f t="shared" ca="1" si="192"/>
        <v>16350</v>
      </c>
      <c r="N669" s="34">
        <f t="shared" ca="1" si="199"/>
        <v>23359.206205848881</v>
      </c>
      <c r="P669" s="18">
        <f t="shared" ca="1" si="193"/>
        <v>160.92676458760585</v>
      </c>
      <c r="Q669" s="47">
        <f ca="1">SUM(L$15:L669)-SUM(M$15:M669)</f>
        <v>0</v>
      </c>
      <c r="R669" s="47" t="str">
        <f t="shared" ca="1" si="194"/>
        <v>M672</v>
      </c>
      <c r="S669" s="40">
        <f t="shared" ca="1" si="200"/>
        <v>0</v>
      </c>
      <c r="T669" s="46">
        <f t="shared" ca="1" si="201"/>
        <v>57</v>
      </c>
      <c r="X669" s="74">
        <f t="shared" ca="1" si="202"/>
        <v>0.16092676458760585</v>
      </c>
      <c r="Y669" s="75">
        <f t="shared" ca="1" si="203"/>
        <v>0.16092676458760585</v>
      </c>
      <c r="Z669" s="74">
        <f t="shared" ca="1" si="204"/>
        <v>1.1745989434258381</v>
      </c>
      <c r="AA669" s="76">
        <f t="shared" ca="1" si="205"/>
        <v>160.92676458760585</v>
      </c>
      <c r="AB669" s="76">
        <f t="shared" ca="1" si="206"/>
        <v>1174.5989434258381</v>
      </c>
    </row>
    <row r="670" spans="1:28" x14ac:dyDescent="0.25">
      <c r="A670" s="2">
        <f t="shared" si="207"/>
        <v>26</v>
      </c>
      <c r="B670" s="16">
        <f ca="1">VLOOKUP(A670,PERIODS!$O$4:$P$33,2,FALSE)</f>
        <v>3.5000000000000003E-2</v>
      </c>
      <c r="C670" s="15"/>
      <c r="D670" s="18">
        <v>656</v>
      </c>
      <c r="E670" s="34">
        <f t="shared" ca="1" si="190"/>
        <v>23359.206205848881</v>
      </c>
      <c r="F670" s="34">
        <f t="shared" ca="1" si="191"/>
        <v>3500.0000000000005</v>
      </c>
      <c r="G670" s="69">
        <f t="shared" ca="1" si="195"/>
        <v>0</v>
      </c>
      <c r="H670" s="34">
        <f t="shared" ca="1" si="196"/>
        <v>295.39654910283627</v>
      </c>
      <c r="I670" s="34">
        <f t="shared" ca="1" si="197"/>
        <v>3795.3965491028366</v>
      </c>
      <c r="J670" s="18">
        <f ca="1">SUM(INDIRECT(ADDRESS(ROW(F670),COLUMN(F670),4)):INDIRECT(ADDRESS(ROW(F670)+N$5-1,COLUMN(F670),4)))</f>
        <v>23900</v>
      </c>
      <c r="K670" s="18">
        <f t="shared" ca="1" si="198"/>
        <v>16350</v>
      </c>
      <c r="L670" s="18">
        <f t="shared" ca="1" si="208"/>
        <v>16350</v>
      </c>
      <c r="M670" s="18">
        <f t="shared" ca="1" si="192"/>
        <v>0</v>
      </c>
      <c r="N670" s="34">
        <f t="shared" ca="1" si="199"/>
        <v>19563.809656746045</v>
      </c>
      <c r="P670" s="18">
        <f t="shared" ca="1" si="193"/>
        <v>295.39654910283627</v>
      </c>
      <c r="Q670" s="47">
        <f ca="1">SUM(L$15:L670)-SUM(M$15:M670)</f>
        <v>16350</v>
      </c>
      <c r="R670" s="47" t="str">
        <f t="shared" ca="1" si="194"/>
        <v>M673</v>
      </c>
      <c r="S670" s="40">
        <f t="shared" ca="1" si="200"/>
        <v>0</v>
      </c>
      <c r="T670" s="46">
        <f t="shared" ca="1" si="201"/>
        <v>24</v>
      </c>
      <c r="X670" s="74">
        <f t="shared" ca="1" si="202"/>
        <v>0.29539654910283625</v>
      </c>
      <c r="Y670" s="75">
        <f t="shared" ca="1" si="203"/>
        <v>0.29539654910283625</v>
      </c>
      <c r="Z670" s="74">
        <f t="shared" ca="1" si="204"/>
        <v>1.3436590798568797</v>
      </c>
      <c r="AA670" s="76">
        <f t="shared" ca="1" si="205"/>
        <v>295.39654910283627</v>
      </c>
      <c r="AB670" s="76">
        <f t="shared" ca="1" si="206"/>
        <v>1343.6590798568798</v>
      </c>
    </row>
    <row r="671" spans="1:28" x14ac:dyDescent="0.25">
      <c r="A671" s="2">
        <f t="shared" si="207"/>
        <v>27</v>
      </c>
      <c r="B671" s="16">
        <f ca="1">VLOOKUP(A671,PERIODS!$O$4:$P$33,2,FALSE)</f>
        <v>3.5000000000000003E-2</v>
      </c>
      <c r="C671" s="15"/>
      <c r="D671" s="18">
        <v>657</v>
      </c>
      <c r="E671" s="34">
        <f t="shared" ca="1" si="190"/>
        <v>19563.809656746045</v>
      </c>
      <c r="F671" s="34">
        <f t="shared" ca="1" si="191"/>
        <v>3500.0000000000005</v>
      </c>
      <c r="G671" s="69">
        <f t="shared" ca="1" si="195"/>
        <v>0</v>
      </c>
      <c r="H671" s="34">
        <f t="shared" ca="1" si="196"/>
        <v>634.35815542244347</v>
      </c>
      <c r="I671" s="34">
        <f t="shared" ca="1" si="197"/>
        <v>4134.3581554224438</v>
      </c>
      <c r="J671" s="18">
        <f ca="1">SUM(INDIRECT(ADDRESS(ROW(F671),COLUMN(F671),4)):INDIRECT(ADDRESS(ROW(F671)+N$5-1,COLUMN(F671),4)))</f>
        <v>22900</v>
      </c>
      <c r="K671" s="18">
        <f t="shared" ca="1" si="198"/>
        <v>16350</v>
      </c>
      <c r="L671" s="18">
        <f t="shared" ca="1" si="208"/>
        <v>0</v>
      </c>
      <c r="M671" s="18">
        <f t="shared" ca="1" si="192"/>
        <v>0</v>
      </c>
      <c r="N671" s="34">
        <f t="shared" ca="1" si="199"/>
        <v>15429.451501323601</v>
      </c>
      <c r="P671" s="18">
        <f t="shared" ca="1" si="193"/>
        <v>634.35815542244347</v>
      </c>
      <c r="Q671" s="47">
        <f ca="1">SUM(L$15:L671)-SUM(M$15:M671)</f>
        <v>16350</v>
      </c>
      <c r="R671" s="47" t="str">
        <f t="shared" ca="1" si="194"/>
        <v>M674</v>
      </c>
      <c r="S671" s="40">
        <f t="shared" ca="1" si="200"/>
        <v>0</v>
      </c>
      <c r="T671" s="46">
        <f t="shared" ca="1" si="201"/>
        <v>76</v>
      </c>
      <c r="X671" s="74">
        <f t="shared" ca="1" si="202"/>
        <v>0.63435815542244345</v>
      </c>
      <c r="Y671" s="75">
        <f t="shared" ca="1" si="203"/>
        <v>0.63435815542244345</v>
      </c>
      <c r="Z671" s="74">
        <f t="shared" ca="1" si="204"/>
        <v>1.8858113551393969</v>
      </c>
      <c r="AA671" s="76">
        <f t="shared" ca="1" si="205"/>
        <v>634.35815542244347</v>
      </c>
      <c r="AB671" s="76">
        <f t="shared" ca="1" si="206"/>
        <v>1885.8113551393969</v>
      </c>
    </row>
    <row r="672" spans="1:28" x14ac:dyDescent="0.25">
      <c r="A672" s="2">
        <f t="shared" si="207"/>
        <v>28</v>
      </c>
      <c r="B672" s="16">
        <f ca="1">VLOOKUP(A672,PERIODS!$O$4:$P$33,2,FALSE)</f>
        <v>0.04</v>
      </c>
      <c r="C672" s="15"/>
      <c r="D672" s="18">
        <v>658</v>
      </c>
      <c r="E672" s="34">
        <f t="shared" ca="1" si="190"/>
        <v>15429.451501323601</v>
      </c>
      <c r="F672" s="34">
        <f t="shared" ca="1" si="191"/>
        <v>4000</v>
      </c>
      <c r="G672" s="69">
        <f t="shared" ca="1" si="195"/>
        <v>0</v>
      </c>
      <c r="H672" s="34">
        <f t="shared" ca="1" si="196"/>
        <v>323.38386057378585</v>
      </c>
      <c r="I672" s="34">
        <f t="shared" ca="1" si="197"/>
        <v>4323.3838605737856</v>
      </c>
      <c r="J672" s="18">
        <f ca="1">SUM(INDIRECT(ADDRESS(ROW(F672),COLUMN(F672),4)):INDIRECT(ADDRESS(ROW(F672)+N$5-1,COLUMN(F672),4)))</f>
        <v>21900</v>
      </c>
      <c r="K672" s="18">
        <f t="shared" ca="1" si="198"/>
        <v>16350</v>
      </c>
      <c r="L672" s="18">
        <f t="shared" ca="1" si="208"/>
        <v>0</v>
      </c>
      <c r="M672" s="18">
        <f t="shared" ca="1" si="192"/>
        <v>0</v>
      </c>
      <c r="N672" s="34">
        <f t="shared" ca="1" si="199"/>
        <v>11106.067640749816</v>
      </c>
      <c r="P672" s="18">
        <f t="shared" ca="1" si="193"/>
        <v>323.38386057378585</v>
      </c>
      <c r="Q672" s="47">
        <f ca="1">SUM(L$15:L672)-SUM(M$15:M672)</f>
        <v>16350</v>
      </c>
      <c r="R672" s="47" t="str">
        <f t="shared" ca="1" si="194"/>
        <v>M675</v>
      </c>
      <c r="S672" s="40">
        <f t="shared" ca="1" si="200"/>
        <v>0</v>
      </c>
      <c r="T672" s="46">
        <f t="shared" ca="1" si="201"/>
        <v>9</v>
      </c>
      <c r="X672" s="74">
        <f t="shared" ca="1" si="202"/>
        <v>0.32338386057378588</v>
      </c>
      <c r="Y672" s="75">
        <f t="shared" ca="1" si="203"/>
        <v>0.32338386057378588</v>
      </c>
      <c r="Z672" s="74">
        <f t="shared" ca="1" si="204"/>
        <v>1.3817956659927941</v>
      </c>
      <c r="AA672" s="76">
        <f t="shared" ca="1" si="205"/>
        <v>323.38386057378585</v>
      </c>
      <c r="AB672" s="76">
        <f t="shared" ca="1" si="206"/>
        <v>1381.7956659927941</v>
      </c>
    </row>
    <row r="673" spans="1:28" x14ac:dyDescent="0.25">
      <c r="A673" s="2">
        <f t="shared" si="207"/>
        <v>29</v>
      </c>
      <c r="B673" s="16">
        <f ca="1">VLOOKUP(A673,PERIODS!$O$4:$P$33,2,FALSE)</f>
        <v>0.04</v>
      </c>
      <c r="C673" s="15"/>
      <c r="D673" s="18">
        <v>659</v>
      </c>
      <c r="E673" s="34">
        <f t="shared" ca="1" si="190"/>
        <v>11106.067640749816</v>
      </c>
      <c r="F673" s="34">
        <f t="shared" ca="1" si="191"/>
        <v>4000</v>
      </c>
      <c r="G673" s="69">
        <f t="shared" ca="1" si="195"/>
        <v>0</v>
      </c>
      <c r="H673" s="34">
        <f t="shared" ca="1" si="196"/>
        <v>-1116.44315531705</v>
      </c>
      <c r="I673" s="34">
        <f t="shared" ca="1" si="197"/>
        <v>2883.5568446829502</v>
      </c>
      <c r="J673" s="18">
        <f ca="1">SUM(INDIRECT(ADDRESS(ROW(F673),COLUMN(F673),4)):INDIRECT(ADDRESS(ROW(F673)+N$5-1,COLUMN(F673),4)))</f>
        <v>21200</v>
      </c>
      <c r="K673" s="18">
        <f t="shared" ca="1" si="198"/>
        <v>0</v>
      </c>
      <c r="L673" s="18">
        <f t="shared" ca="1" si="208"/>
        <v>0</v>
      </c>
      <c r="M673" s="18">
        <f t="shared" ca="1" si="192"/>
        <v>16350</v>
      </c>
      <c r="N673" s="34">
        <f t="shared" ca="1" si="199"/>
        <v>24572.510796066865</v>
      </c>
      <c r="P673" s="18">
        <f t="shared" ca="1" si="193"/>
        <v>1116.44315531705</v>
      </c>
      <c r="Q673" s="47">
        <f ca="1">SUM(L$15:L673)-SUM(M$15:M673)</f>
        <v>0</v>
      </c>
      <c r="R673" s="47" t="str">
        <f t="shared" ca="1" si="194"/>
        <v>M676</v>
      </c>
      <c r="S673" s="40">
        <f t="shared" ca="1" si="200"/>
        <v>0</v>
      </c>
      <c r="T673" s="46">
        <f t="shared" ca="1" si="201"/>
        <v>5</v>
      </c>
      <c r="X673" s="74">
        <f t="shared" ca="1" si="202"/>
        <v>-1.11644315531705</v>
      </c>
      <c r="Y673" s="75">
        <f t="shared" ca="1" si="203"/>
        <v>-1.11644315531705</v>
      </c>
      <c r="Z673" s="74">
        <f t="shared" ca="1" si="204"/>
        <v>0.32744238753122312</v>
      </c>
      <c r="AA673" s="76">
        <f t="shared" ca="1" si="205"/>
        <v>-1116.44315531705</v>
      </c>
      <c r="AB673" s="76">
        <f t="shared" ca="1" si="206"/>
        <v>327.44238753122312</v>
      </c>
    </row>
    <row r="674" spans="1:28" x14ac:dyDescent="0.25">
      <c r="A674" s="2">
        <f t="shared" si="207"/>
        <v>30</v>
      </c>
      <c r="B674" s="16">
        <f ca="1">VLOOKUP(A674,PERIODS!$O$4:$P$33,2,FALSE)</f>
        <v>0.04</v>
      </c>
      <c r="C674" s="15"/>
      <c r="D674" s="18">
        <v>660</v>
      </c>
      <c r="E674" s="34">
        <f t="shared" ref="E674:E737" ca="1" si="209">N673</f>
        <v>24572.510796066865</v>
      </c>
      <c r="F674" s="34">
        <f t="shared" ca="1" si="191"/>
        <v>4000</v>
      </c>
      <c r="G674" s="69">
        <f t="shared" ca="1" si="195"/>
        <v>0</v>
      </c>
      <c r="H674" s="34">
        <f t="shared" ca="1" si="196"/>
        <v>-653.13213771407163</v>
      </c>
      <c r="I674" s="34">
        <f t="shared" ca="1" si="197"/>
        <v>3346.8678622859284</v>
      </c>
      <c r="J674" s="18">
        <f ca="1">SUM(INDIRECT(ADDRESS(ROW(F674),COLUMN(F674),4)):INDIRECT(ADDRESS(ROW(F674)+N$5-1,COLUMN(F674),4)))</f>
        <v>20500</v>
      </c>
      <c r="K674" s="18">
        <f t="shared" ca="1" si="198"/>
        <v>0</v>
      </c>
      <c r="L674" s="18">
        <f t="shared" ca="1" si="208"/>
        <v>0</v>
      </c>
      <c r="M674" s="18">
        <f t="shared" ca="1" si="192"/>
        <v>0</v>
      </c>
      <c r="N674" s="34">
        <f t="shared" ca="1" si="199"/>
        <v>21225.642933780935</v>
      </c>
      <c r="P674" s="18">
        <f t="shared" ca="1" si="193"/>
        <v>653.13213771407163</v>
      </c>
      <c r="Q674" s="47">
        <f ca="1">SUM(L$15:L674)-SUM(M$15:M674)</f>
        <v>0</v>
      </c>
      <c r="R674" s="47" t="str">
        <f t="shared" ca="1" si="194"/>
        <v>M677</v>
      </c>
      <c r="S674" s="40">
        <f t="shared" ca="1" si="200"/>
        <v>0</v>
      </c>
      <c r="T674" s="46">
        <f t="shared" ca="1" si="201"/>
        <v>82</v>
      </c>
      <c r="X674" s="74">
        <f t="shared" ca="1" si="202"/>
        <v>-0.65313213771407164</v>
      </c>
      <c r="Y674" s="75">
        <f t="shared" ca="1" si="203"/>
        <v>-0.65313213771407164</v>
      </c>
      <c r="Z674" s="74">
        <f t="shared" ca="1" si="204"/>
        <v>0.52041321553310482</v>
      </c>
      <c r="AA674" s="76">
        <f t="shared" ca="1" si="205"/>
        <v>-653.13213771407163</v>
      </c>
      <c r="AB674" s="76">
        <f t="shared" ca="1" si="206"/>
        <v>520.41321553310479</v>
      </c>
    </row>
    <row r="675" spans="1:28" x14ac:dyDescent="0.25">
      <c r="A675" s="2">
        <f t="shared" si="207"/>
        <v>1</v>
      </c>
      <c r="B675" s="16">
        <f ca="1">VLOOKUP(A675,PERIODS!$O$4:$P$33,2,FALSE)</f>
        <v>2.4E-2</v>
      </c>
      <c r="C675" s="15"/>
      <c r="D675" s="18">
        <v>661</v>
      </c>
      <c r="E675" s="34">
        <f t="shared" ca="1" si="209"/>
        <v>21225.642933780935</v>
      </c>
      <c r="F675" s="34">
        <f t="shared" ca="1" si="191"/>
        <v>2400</v>
      </c>
      <c r="G675" s="69">
        <f t="shared" ca="1" si="195"/>
        <v>0</v>
      </c>
      <c r="H675" s="34">
        <f t="shared" ca="1" si="196"/>
        <v>-10.217665142177809</v>
      </c>
      <c r="I675" s="34">
        <f t="shared" ca="1" si="197"/>
        <v>2389.7823348578222</v>
      </c>
      <c r="J675" s="18">
        <f ca="1">SUM(INDIRECT(ADDRESS(ROW(F675),COLUMN(F675),4)):INDIRECT(ADDRESS(ROW(F675)+N$5-1,COLUMN(F675),4)))</f>
        <v>19800</v>
      </c>
      <c r="K675" s="18">
        <f t="shared" ca="1" si="198"/>
        <v>0</v>
      </c>
      <c r="L675" s="18">
        <f t="shared" ca="1" si="208"/>
        <v>0</v>
      </c>
      <c r="M675" s="18">
        <f t="shared" ca="1" si="192"/>
        <v>0</v>
      </c>
      <c r="N675" s="34">
        <f t="shared" ca="1" si="199"/>
        <v>18835.860598923115</v>
      </c>
      <c r="P675" s="18">
        <f t="shared" ca="1" si="193"/>
        <v>10.217665142177809</v>
      </c>
      <c r="Q675" s="47">
        <f ca="1">SUM(L$15:L675)-SUM(M$15:M675)</f>
        <v>0</v>
      </c>
      <c r="R675" s="47" t="str">
        <f t="shared" ca="1" si="194"/>
        <v>M678</v>
      </c>
      <c r="S675" s="40">
        <f t="shared" ca="1" si="200"/>
        <v>0</v>
      </c>
      <c r="T675" s="46">
        <f t="shared" ca="1" si="201"/>
        <v>23</v>
      </c>
      <c r="X675" s="74">
        <f t="shared" ca="1" si="202"/>
        <v>-1.0217665142177808E-2</v>
      </c>
      <c r="Y675" s="75">
        <f t="shared" ca="1" si="203"/>
        <v>-1.0217665142177808E-2</v>
      </c>
      <c r="Z675" s="74">
        <f t="shared" ca="1" si="204"/>
        <v>0.98983435786298735</v>
      </c>
      <c r="AA675" s="76">
        <f t="shared" ca="1" si="205"/>
        <v>-10.217665142177809</v>
      </c>
      <c r="AB675" s="76">
        <f t="shared" ca="1" si="206"/>
        <v>989.8343578629873</v>
      </c>
    </row>
    <row r="676" spans="1:28" x14ac:dyDescent="0.25">
      <c r="A676" s="2">
        <f t="shared" si="207"/>
        <v>2</v>
      </c>
      <c r="B676" s="16">
        <f ca="1">VLOOKUP(A676,PERIODS!$O$4:$P$33,2,FALSE)</f>
        <v>2.5000000000000001E-2</v>
      </c>
      <c r="C676" s="15"/>
      <c r="D676" s="18">
        <v>662</v>
      </c>
      <c r="E676" s="34">
        <f t="shared" ca="1" si="209"/>
        <v>18835.860598923115</v>
      </c>
      <c r="F676" s="34">
        <f t="shared" ca="1" si="191"/>
        <v>2500</v>
      </c>
      <c r="G676" s="69">
        <f t="shared" ca="1" si="195"/>
        <v>0</v>
      </c>
      <c r="H676" s="34">
        <f t="shared" ca="1" si="196"/>
        <v>-190.59126069542447</v>
      </c>
      <c r="I676" s="34">
        <f t="shared" ca="1" si="197"/>
        <v>2309.4087393045756</v>
      </c>
      <c r="J676" s="18">
        <f ca="1">SUM(INDIRECT(ADDRESS(ROW(F676),COLUMN(F676),4)):INDIRECT(ADDRESS(ROW(F676)+N$5-1,COLUMN(F676),4)))</f>
        <v>20700</v>
      </c>
      <c r="K676" s="18">
        <f t="shared" ca="1" si="198"/>
        <v>16350</v>
      </c>
      <c r="L676" s="18">
        <f t="shared" ca="1" si="208"/>
        <v>16350</v>
      </c>
      <c r="M676" s="18">
        <f t="shared" ca="1" si="192"/>
        <v>0</v>
      </c>
      <c r="N676" s="34">
        <f t="shared" ca="1" si="199"/>
        <v>16526.451859618537</v>
      </c>
      <c r="P676" s="18">
        <f t="shared" ca="1" si="193"/>
        <v>190.59126069542447</v>
      </c>
      <c r="Q676" s="47">
        <f ca="1">SUM(L$15:L676)-SUM(M$15:M676)</f>
        <v>16350</v>
      </c>
      <c r="R676" s="47" t="str">
        <f t="shared" ca="1" si="194"/>
        <v>M679</v>
      </c>
      <c r="S676" s="40">
        <f t="shared" ca="1" si="200"/>
        <v>0</v>
      </c>
      <c r="T676" s="46">
        <f t="shared" ca="1" si="201"/>
        <v>45</v>
      </c>
      <c r="X676" s="74">
        <f t="shared" ca="1" si="202"/>
        <v>-0.19059126069542448</v>
      </c>
      <c r="Y676" s="75">
        <f t="shared" ca="1" si="203"/>
        <v>-0.19059126069542448</v>
      </c>
      <c r="Z676" s="74">
        <f t="shared" ca="1" si="204"/>
        <v>0.82647033003025017</v>
      </c>
      <c r="AA676" s="76">
        <f t="shared" ca="1" si="205"/>
        <v>-190.59126069542447</v>
      </c>
      <c r="AB676" s="76">
        <f t="shared" ca="1" si="206"/>
        <v>826.47033003025012</v>
      </c>
    </row>
    <row r="677" spans="1:28" x14ac:dyDescent="0.25">
      <c r="A677" s="2">
        <f t="shared" si="207"/>
        <v>3</v>
      </c>
      <c r="B677" s="16">
        <f ca="1">VLOOKUP(A677,PERIODS!$O$4:$P$33,2,FALSE)</f>
        <v>2.5000000000000001E-2</v>
      </c>
      <c r="C677" s="15"/>
      <c r="D677" s="18">
        <v>663</v>
      </c>
      <c r="E677" s="34">
        <f t="shared" ca="1" si="209"/>
        <v>16526.451859618537</v>
      </c>
      <c r="F677" s="34">
        <f t="shared" ca="1" si="191"/>
        <v>2500</v>
      </c>
      <c r="G677" s="69">
        <f t="shared" ca="1" si="195"/>
        <v>0</v>
      </c>
      <c r="H677" s="34">
        <f t="shared" ca="1" si="196"/>
        <v>-736.96743484910132</v>
      </c>
      <c r="I677" s="34">
        <f t="shared" ca="1" si="197"/>
        <v>1763.0325651508988</v>
      </c>
      <c r="J677" s="18">
        <f ca="1">SUM(INDIRECT(ADDRESS(ROW(F677),COLUMN(F677),4)):INDIRECT(ADDRESS(ROW(F677)+N$5-1,COLUMN(F677),4)))</f>
        <v>21500</v>
      </c>
      <c r="K677" s="18">
        <f t="shared" ca="1" si="198"/>
        <v>16350</v>
      </c>
      <c r="L677" s="18">
        <f t="shared" ca="1" si="208"/>
        <v>0</v>
      </c>
      <c r="M677" s="18">
        <f t="shared" ca="1" si="192"/>
        <v>0</v>
      </c>
      <c r="N677" s="34">
        <f t="shared" ca="1" si="199"/>
        <v>14763.419294467638</v>
      </c>
      <c r="P677" s="18">
        <f t="shared" ca="1" si="193"/>
        <v>736.96743484910132</v>
      </c>
      <c r="Q677" s="47">
        <f ca="1">SUM(L$15:L677)-SUM(M$15:M677)</f>
        <v>16350</v>
      </c>
      <c r="R677" s="47" t="str">
        <f t="shared" ca="1" si="194"/>
        <v>M680</v>
      </c>
      <c r="S677" s="40">
        <f t="shared" ca="1" si="200"/>
        <v>0</v>
      </c>
      <c r="T677" s="46">
        <f t="shared" ca="1" si="201"/>
        <v>17</v>
      </c>
      <c r="X677" s="74">
        <f t="shared" ca="1" si="202"/>
        <v>-0.73696743484910132</v>
      </c>
      <c r="Y677" s="75">
        <f t="shared" ca="1" si="203"/>
        <v>-0.73696743484910132</v>
      </c>
      <c r="Z677" s="74">
        <f t="shared" ca="1" si="204"/>
        <v>0.47856299065109359</v>
      </c>
      <c r="AA677" s="76">
        <f t="shared" ca="1" si="205"/>
        <v>-736.96743484910132</v>
      </c>
      <c r="AB677" s="76">
        <f t="shared" ca="1" si="206"/>
        <v>478.56299065109357</v>
      </c>
    </row>
    <row r="678" spans="1:28" x14ac:dyDescent="0.25">
      <c r="A678" s="2">
        <f t="shared" si="207"/>
        <v>4</v>
      </c>
      <c r="B678" s="16">
        <f ca="1">VLOOKUP(A678,PERIODS!$O$4:$P$33,2,FALSE)</f>
        <v>2.5000000000000001E-2</v>
      </c>
      <c r="C678" s="15"/>
      <c r="D678" s="18">
        <v>664</v>
      </c>
      <c r="E678" s="34">
        <f t="shared" ca="1" si="209"/>
        <v>14763.419294467638</v>
      </c>
      <c r="F678" s="34">
        <f t="shared" ca="1" si="191"/>
        <v>2500</v>
      </c>
      <c r="G678" s="69">
        <f t="shared" ca="1" si="195"/>
        <v>0</v>
      </c>
      <c r="H678" s="34">
        <f t="shared" ca="1" si="196"/>
        <v>-1210.4882823325531</v>
      </c>
      <c r="I678" s="34">
        <f t="shared" ca="1" si="197"/>
        <v>1289.5117176674469</v>
      </c>
      <c r="J678" s="18">
        <f ca="1">SUM(INDIRECT(ADDRESS(ROW(F678),COLUMN(F678),4)):INDIRECT(ADDRESS(ROW(F678)+N$5-1,COLUMN(F678),4)))</f>
        <v>22300</v>
      </c>
      <c r="K678" s="18">
        <f t="shared" ca="1" si="198"/>
        <v>16350</v>
      </c>
      <c r="L678" s="18">
        <f t="shared" ca="1" si="208"/>
        <v>0</v>
      </c>
      <c r="M678" s="18">
        <f t="shared" ca="1" si="192"/>
        <v>0</v>
      </c>
      <c r="N678" s="34">
        <f t="shared" ca="1" si="199"/>
        <v>13473.907576800191</v>
      </c>
      <c r="P678" s="18">
        <f t="shared" ca="1" si="193"/>
        <v>1210.4882823325531</v>
      </c>
      <c r="Q678" s="47">
        <f ca="1">SUM(L$15:L678)-SUM(M$15:M678)</f>
        <v>16350</v>
      </c>
      <c r="R678" s="47" t="str">
        <f t="shared" ca="1" si="194"/>
        <v>M681</v>
      </c>
      <c r="S678" s="40">
        <f t="shared" ca="1" si="200"/>
        <v>0</v>
      </c>
      <c r="T678" s="46">
        <f t="shared" ca="1" si="201"/>
        <v>75</v>
      </c>
      <c r="X678" s="74">
        <f t="shared" ca="1" si="202"/>
        <v>-1.2104882823325531</v>
      </c>
      <c r="Y678" s="75">
        <f t="shared" ca="1" si="203"/>
        <v>-1.2104882823325531</v>
      </c>
      <c r="Z678" s="74">
        <f t="shared" ca="1" si="204"/>
        <v>0.29805171050898471</v>
      </c>
      <c r="AA678" s="76">
        <f t="shared" ca="1" si="205"/>
        <v>-1210.4882823325531</v>
      </c>
      <c r="AB678" s="76">
        <f t="shared" ca="1" si="206"/>
        <v>298.05171050898474</v>
      </c>
    </row>
    <row r="679" spans="1:28" x14ac:dyDescent="0.25">
      <c r="A679" s="2">
        <f t="shared" si="207"/>
        <v>5</v>
      </c>
      <c r="B679" s="16">
        <f ca="1">VLOOKUP(A679,PERIODS!$O$4:$P$33,2,FALSE)</f>
        <v>3.3000000000000002E-2</v>
      </c>
      <c r="C679" s="15"/>
      <c r="D679" s="18">
        <v>665</v>
      </c>
      <c r="E679" s="34">
        <f t="shared" ca="1" si="209"/>
        <v>13473.907576800191</v>
      </c>
      <c r="F679" s="34">
        <f t="shared" ca="1" si="191"/>
        <v>3300</v>
      </c>
      <c r="G679" s="69">
        <f t="shared" ca="1" si="195"/>
        <v>0</v>
      </c>
      <c r="H679" s="34">
        <f t="shared" ca="1" si="196"/>
        <v>8.1151938543531248</v>
      </c>
      <c r="I679" s="34">
        <f t="shared" ca="1" si="197"/>
        <v>3308.115193854353</v>
      </c>
      <c r="J679" s="18">
        <f ca="1">SUM(INDIRECT(ADDRESS(ROW(F679),COLUMN(F679),4)):INDIRECT(ADDRESS(ROW(F679)+N$5-1,COLUMN(F679),4)))</f>
        <v>23100</v>
      </c>
      <c r="K679" s="18">
        <f t="shared" ca="1" si="198"/>
        <v>0</v>
      </c>
      <c r="L679" s="18">
        <f t="shared" ca="1" si="208"/>
        <v>0</v>
      </c>
      <c r="M679" s="18">
        <f t="shared" ca="1" si="192"/>
        <v>16350</v>
      </c>
      <c r="N679" s="34">
        <f t="shared" ca="1" si="199"/>
        <v>26515.792382945838</v>
      </c>
      <c r="P679" s="18">
        <f t="shared" ca="1" si="193"/>
        <v>8.1151938543531248</v>
      </c>
      <c r="Q679" s="47">
        <f ca="1">SUM(L$15:L679)-SUM(M$15:M679)</f>
        <v>0</v>
      </c>
      <c r="R679" s="47" t="str">
        <f t="shared" ca="1" si="194"/>
        <v>M682</v>
      </c>
      <c r="S679" s="40">
        <f t="shared" ca="1" si="200"/>
        <v>0</v>
      </c>
      <c r="T679" s="46">
        <f t="shared" ca="1" si="201"/>
        <v>27</v>
      </c>
      <c r="X679" s="74">
        <f t="shared" ca="1" si="202"/>
        <v>8.1151938543531244E-3</v>
      </c>
      <c r="Y679" s="75">
        <f t="shared" ca="1" si="203"/>
        <v>8.1151938543531244E-3</v>
      </c>
      <c r="Z679" s="74">
        <f t="shared" ca="1" si="204"/>
        <v>1.0081482112938744</v>
      </c>
      <c r="AA679" s="76">
        <f t="shared" ca="1" si="205"/>
        <v>8.1151938543531248</v>
      </c>
      <c r="AB679" s="76">
        <f t="shared" ca="1" si="206"/>
        <v>1008.1482112938744</v>
      </c>
    </row>
    <row r="680" spans="1:28" x14ac:dyDescent="0.25">
      <c r="A680" s="2">
        <f t="shared" si="207"/>
        <v>6</v>
      </c>
      <c r="B680" s="16">
        <f ca="1">VLOOKUP(A680,PERIODS!$O$4:$P$33,2,FALSE)</f>
        <v>3.3000000000000002E-2</v>
      </c>
      <c r="C680" s="15"/>
      <c r="D680" s="18">
        <v>666</v>
      </c>
      <c r="E680" s="34">
        <f t="shared" ca="1" si="209"/>
        <v>26515.792382945838</v>
      </c>
      <c r="F680" s="34">
        <f t="shared" ca="1" si="191"/>
        <v>3300</v>
      </c>
      <c r="G680" s="69">
        <f t="shared" ca="1" si="195"/>
        <v>0</v>
      </c>
      <c r="H680" s="34">
        <f t="shared" ca="1" si="196"/>
        <v>1314.7121674240661</v>
      </c>
      <c r="I680" s="34">
        <f t="shared" ca="1" si="197"/>
        <v>4614.7121674240661</v>
      </c>
      <c r="J680" s="18">
        <f ca="1">SUM(INDIRECT(ADDRESS(ROW(F680),COLUMN(F680),4)):INDIRECT(ADDRESS(ROW(F680)+N$5-1,COLUMN(F680),4)))</f>
        <v>23100</v>
      </c>
      <c r="K680" s="18">
        <f t="shared" ca="1" si="198"/>
        <v>0</v>
      </c>
      <c r="L680" s="18">
        <f t="shared" ca="1" si="208"/>
        <v>0</v>
      </c>
      <c r="M680" s="18">
        <f t="shared" ca="1" si="192"/>
        <v>0</v>
      </c>
      <c r="N680" s="34">
        <f t="shared" ca="1" si="199"/>
        <v>21901.080215521772</v>
      </c>
      <c r="P680" s="18">
        <f t="shared" ca="1" si="193"/>
        <v>1314.7121674240661</v>
      </c>
      <c r="Q680" s="47">
        <f ca="1">SUM(L$15:L680)-SUM(M$15:M680)</f>
        <v>0</v>
      </c>
      <c r="R680" s="47" t="str">
        <f t="shared" ca="1" si="194"/>
        <v>M683</v>
      </c>
      <c r="S680" s="40">
        <f t="shared" ca="1" si="200"/>
        <v>0</v>
      </c>
      <c r="T680" s="46">
        <f t="shared" ca="1" si="201"/>
        <v>64</v>
      </c>
      <c r="X680" s="74">
        <f t="shared" ca="1" si="202"/>
        <v>1.314712167424066</v>
      </c>
      <c r="Y680" s="75">
        <f t="shared" ca="1" si="203"/>
        <v>1.314712167424066</v>
      </c>
      <c r="Z680" s="74">
        <f t="shared" ca="1" si="204"/>
        <v>3.7236790348589408</v>
      </c>
      <c r="AA680" s="76">
        <f t="shared" ca="1" si="205"/>
        <v>1314.7121674240661</v>
      </c>
      <c r="AB680" s="76">
        <f t="shared" ca="1" si="206"/>
        <v>3723.6790348589407</v>
      </c>
    </row>
    <row r="681" spans="1:28" x14ac:dyDescent="0.25">
      <c r="A681" s="2">
        <f t="shared" si="207"/>
        <v>7</v>
      </c>
      <c r="B681" s="16">
        <f ca="1">VLOOKUP(A681,PERIODS!$O$4:$P$33,2,FALSE)</f>
        <v>3.3000000000000002E-2</v>
      </c>
      <c r="C681" s="15"/>
      <c r="D681" s="18">
        <v>667</v>
      </c>
      <c r="E681" s="34">
        <f t="shared" ca="1" si="209"/>
        <v>21901.080215521772</v>
      </c>
      <c r="F681" s="34">
        <f t="shared" ca="1" si="191"/>
        <v>3300</v>
      </c>
      <c r="G681" s="69">
        <f t="shared" ca="1" si="195"/>
        <v>0</v>
      </c>
      <c r="H681" s="34">
        <f t="shared" ca="1" si="196"/>
        <v>478.89226859491606</v>
      </c>
      <c r="I681" s="34">
        <f t="shared" ca="1" si="197"/>
        <v>3778.892268594916</v>
      </c>
      <c r="J681" s="18">
        <f ca="1">SUM(INDIRECT(ADDRESS(ROW(F681),COLUMN(F681),4)):INDIRECT(ADDRESS(ROW(F681)+N$5-1,COLUMN(F681),4)))</f>
        <v>23100</v>
      </c>
      <c r="K681" s="18">
        <f t="shared" ca="1" si="198"/>
        <v>16350</v>
      </c>
      <c r="L681" s="18">
        <f t="shared" ca="1" si="208"/>
        <v>16350</v>
      </c>
      <c r="M681" s="18">
        <f t="shared" ca="1" si="192"/>
        <v>0</v>
      </c>
      <c r="N681" s="34">
        <f t="shared" ca="1" si="199"/>
        <v>18122.187946926857</v>
      </c>
      <c r="P681" s="18">
        <f t="shared" ca="1" si="193"/>
        <v>478.89226859491606</v>
      </c>
      <c r="Q681" s="47">
        <f ca="1">SUM(L$15:L681)-SUM(M$15:M681)</f>
        <v>16350</v>
      </c>
      <c r="R681" s="47" t="str">
        <f t="shared" ca="1" si="194"/>
        <v>M684</v>
      </c>
      <c r="S681" s="40">
        <f t="shared" ca="1" si="200"/>
        <v>0</v>
      </c>
      <c r="T681" s="46">
        <f t="shared" ca="1" si="201"/>
        <v>99</v>
      </c>
      <c r="X681" s="74">
        <f t="shared" ca="1" si="202"/>
        <v>0.47889226859491607</v>
      </c>
      <c r="Y681" s="75">
        <f t="shared" ca="1" si="203"/>
        <v>0.47889226859491607</v>
      </c>
      <c r="Z681" s="74">
        <f t="shared" ca="1" si="204"/>
        <v>1.6142852169759137</v>
      </c>
      <c r="AA681" s="76">
        <f t="shared" ca="1" si="205"/>
        <v>478.89226859491606</v>
      </c>
      <c r="AB681" s="76">
        <f t="shared" ca="1" si="206"/>
        <v>1614.2852169759137</v>
      </c>
    </row>
    <row r="682" spans="1:28" x14ac:dyDescent="0.25">
      <c r="A682" s="2">
        <f t="shared" si="207"/>
        <v>8</v>
      </c>
      <c r="B682" s="16">
        <f ca="1">VLOOKUP(A682,PERIODS!$O$4:$P$33,2,FALSE)</f>
        <v>3.3000000000000002E-2</v>
      </c>
      <c r="C682" s="15"/>
      <c r="D682" s="18">
        <v>668</v>
      </c>
      <c r="E682" s="34">
        <f t="shared" ca="1" si="209"/>
        <v>18122.187946926857</v>
      </c>
      <c r="F682" s="34">
        <f t="shared" ca="1" si="191"/>
        <v>3300</v>
      </c>
      <c r="G682" s="69">
        <f t="shared" ca="1" si="195"/>
        <v>0</v>
      </c>
      <c r="H682" s="34">
        <f t="shared" ca="1" si="196"/>
        <v>-1386.5673825566262</v>
      </c>
      <c r="I682" s="34">
        <f t="shared" ca="1" si="197"/>
        <v>1913.4326174433738</v>
      </c>
      <c r="J682" s="18">
        <f ca="1">SUM(INDIRECT(ADDRESS(ROW(F682),COLUMN(F682),4)):INDIRECT(ADDRESS(ROW(F682)+N$5-1,COLUMN(F682),4)))</f>
        <v>23100</v>
      </c>
      <c r="K682" s="18">
        <f t="shared" ca="1" si="198"/>
        <v>16350</v>
      </c>
      <c r="L682" s="18">
        <f t="shared" ca="1" si="208"/>
        <v>0</v>
      </c>
      <c r="M682" s="18">
        <f t="shared" ca="1" si="192"/>
        <v>0</v>
      </c>
      <c r="N682" s="34">
        <f t="shared" ca="1" si="199"/>
        <v>16208.755329483483</v>
      </c>
      <c r="P682" s="18">
        <f t="shared" ca="1" si="193"/>
        <v>1386.5673825566262</v>
      </c>
      <c r="Q682" s="47">
        <f ca="1">SUM(L$15:L682)-SUM(M$15:M682)</f>
        <v>16350</v>
      </c>
      <c r="R682" s="47" t="str">
        <f t="shared" ca="1" si="194"/>
        <v>M685</v>
      </c>
      <c r="S682" s="40">
        <f t="shared" ca="1" si="200"/>
        <v>0</v>
      </c>
      <c r="T682" s="46">
        <f t="shared" ca="1" si="201"/>
        <v>19</v>
      </c>
      <c r="X682" s="74">
        <f t="shared" ca="1" si="202"/>
        <v>-1.3865673825566263</v>
      </c>
      <c r="Y682" s="75">
        <f t="shared" ca="1" si="203"/>
        <v>-1.3865673825566263</v>
      </c>
      <c r="Z682" s="74">
        <f t="shared" ca="1" si="204"/>
        <v>0.24993175395755629</v>
      </c>
      <c r="AA682" s="76">
        <f t="shared" ca="1" si="205"/>
        <v>-1386.5673825566262</v>
      </c>
      <c r="AB682" s="76">
        <f t="shared" ca="1" si="206"/>
        <v>249.93175395755628</v>
      </c>
    </row>
    <row r="683" spans="1:28" x14ac:dyDescent="0.25">
      <c r="A683" s="2">
        <f t="shared" si="207"/>
        <v>9</v>
      </c>
      <c r="B683" s="16">
        <f ca="1">VLOOKUP(A683,PERIODS!$O$4:$P$33,2,FALSE)</f>
        <v>3.3000000000000002E-2</v>
      </c>
      <c r="C683" s="15"/>
      <c r="D683" s="18">
        <v>669</v>
      </c>
      <c r="E683" s="34">
        <f t="shared" ca="1" si="209"/>
        <v>16208.755329483483</v>
      </c>
      <c r="F683" s="34">
        <f t="shared" ca="1" si="191"/>
        <v>3300</v>
      </c>
      <c r="G683" s="69">
        <f t="shared" ca="1" si="195"/>
        <v>0</v>
      </c>
      <c r="H683" s="34">
        <f t="shared" ca="1" si="196"/>
        <v>1235.6077135039857</v>
      </c>
      <c r="I683" s="34">
        <f t="shared" ca="1" si="197"/>
        <v>4535.6077135039859</v>
      </c>
      <c r="J683" s="18">
        <f ca="1">SUM(INDIRECT(ADDRESS(ROW(F683),COLUMN(F683),4)):INDIRECT(ADDRESS(ROW(F683)+N$5-1,COLUMN(F683),4)))</f>
        <v>23100</v>
      </c>
      <c r="K683" s="18">
        <f t="shared" ca="1" si="198"/>
        <v>16350</v>
      </c>
      <c r="L683" s="18">
        <f t="shared" ca="1" si="208"/>
        <v>0</v>
      </c>
      <c r="M683" s="18">
        <f t="shared" ca="1" si="192"/>
        <v>0</v>
      </c>
      <c r="N683" s="34">
        <f t="shared" ca="1" si="199"/>
        <v>11673.147615979498</v>
      </c>
      <c r="P683" s="18">
        <f t="shared" ca="1" si="193"/>
        <v>1235.6077135039857</v>
      </c>
      <c r="Q683" s="47">
        <f ca="1">SUM(L$15:L683)-SUM(M$15:M683)</f>
        <v>16350</v>
      </c>
      <c r="R683" s="47" t="str">
        <f t="shared" ca="1" si="194"/>
        <v>M686</v>
      </c>
      <c r="S683" s="40">
        <f t="shared" ca="1" si="200"/>
        <v>0</v>
      </c>
      <c r="T683" s="46">
        <f t="shared" ca="1" si="201"/>
        <v>70</v>
      </c>
      <c r="X683" s="74">
        <f t="shared" ca="1" si="202"/>
        <v>1.2356077135039856</v>
      </c>
      <c r="Y683" s="75">
        <f t="shared" ca="1" si="203"/>
        <v>1.2356077135039856</v>
      </c>
      <c r="Z683" s="74">
        <f t="shared" ca="1" si="204"/>
        <v>3.4404687048161979</v>
      </c>
      <c r="AA683" s="76">
        <f t="shared" ca="1" si="205"/>
        <v>1235.6077135039857</v>
      </c>
      <c r="AB683" s="76">
        <f t="shared" ca="1" si="206"/>
        <v>3440.4687048161977</v>
      </c>
    </row>
    <row r="684" spans="1:28" x14ac:dyDescent="0.25">
      <c r="A684" s="2">
        <f t="shared" si="207"/>
        <v>10</v>
      </c>
      <c r="B684" s="16">
        <f ca="1">VLOOKUP(A684,PERIODS!$O$4:$P$33,2,FALSE)</f>
        <v>3.3000000000000002E-2</v>
      </c>
      <c r="C684" s="15"/>
      <c r="D684" s="18">
        <v>670</v>
      </c>
      <c r="E684" s="34">
        <f t="shared" ca="1" si="209"/>
        <v>11673.147615979498</v>
      </c>
      <c r="F684" s="34">
        <f t="shared" ca="1" si="191"/>
        <v>3300</v>
      </c>
      <c r="G684" s="69">
        <f t="shared" ca="1" si="195"/>
        <v>0</v>
      </c>
      <c r="H684" s="34">
        <f t="shared" ca="1" si="196"/>
        <v>513.50303758997916</v>
      </c>
      <c r="I684" s="34">
        <f t="shared" ca="1" si="197"/>
        <v>3813.5030375899792</v>
      </c>
      <c r="J684" s="18">
        <f ca="1">SUM(INDIRECT(ADDRESS(ROW(F684),COLUMN(F684),4)):INDIRECT(ADDRESS(ROW(F684)+N$5-1,COLUMN(F684),4)))</f>
        <v>23100</v>
      </c>
      <c r="K684" s="18">
        <f t="shared" ca="1" si="198"/>
        <v>0</v>
      </c>
      <c r="L684" s="18">
        <f t="shared" ca="1" si="208"/>
        <v>0</v>
      </c>
      <c r="M684" s="18">
        <f t="shared" ca="1" si="192"/>
        <v>16350</v>
      </c>
      <c r="N684" s="34">
        <f t="shared" ca="1" si="199"/>
        <v>24209.644578389518</v>
      </c>
      <c r="P684" s="18">
        <f t="shared" ca="1" si="193"/>
        <v>513.50303758997916</v>
      </c>
      <c r="Q684" s="47">
        <f ca="1">SUM(L$15:L684)-SUM(M$15:M684)</f>
        <v>0</v>
      </c>
      <c r="R684" s="47" t="str">
        <f t="shared" ca="1" si="194"/>
        <v>M687</v>
      </c>
      <c r="S684" s="40">
        <f t="shared" ca="1" si="200"/>
        <v>0</v>
      </c>
      <c r="T684" s="46">
        <f t="shared" ca="1" si="201"/>
        <v>54</v>
      </c>
      <c r="X684" s="74">
        <f t="shared" ca="1" si="202"/>
        <v>0.51350303758997917</v>
      </c>
      <c r="Y684" s="75">
        <f t="shared" ca="1" si="203"/>
        <v>0.51350303758997917</v>
      </c>
      <c r="Z684" s="74">
        <f t="shared" ca="1" si="204"/>
        <v>1.6711350021623057</v>
      </c>
      <c r="AA684" s="76">
        <f t="shared" ca="1" si="205"/>
        <v>513.50303758997916</v>
      </c>
      <c r="AB684" s="76">
        <f t="shared" ca="1" si="206"/>
        <v>1671.1350021623057</v>
      </c>
    </row>
    <row r="685" spans="1:28" x14ac:dyDescent="0.25">
      <c r="A685" s="2">
        <f t="shared" si="207"/>
        <v>11</v>
      </c>
      <c r="B685" s="16">
        <f ca="1">VLOOKUP(A685,PERIODS!$O$4:$P$33,2,FALSE)</f>
        <v>3.3000000000000002E-2</v>
      </c>
      <c r="C685" s="15"/>
      <c r="D685" s="18">
        <v>671</v>
      </c>
      <c r="E685" s="34">
        <f t="shared" ca="1" si="209"/>
        <v>24209.644578389518</v>
      </c>
      <c r="F685" s="34">
        <f t="shared" ca="1" si="191"/>
        <v>3300</v>
      </c>
      <c r="G685" s="69">
        <f t="shared" ca="1" si="195"/>
        <v>0</v>
      </c>
      <c r="H685" s="34">
        <f t="shared" ca="1" si="196"/>
        <v>-25.409065082541229</v>
      </c>
      <c r="I685" s="34">
        <f t="shared" ca="1" si="197"/>
        <v>3274.590934917459</v>
      </c>
      <c r="J685" s="18">
        <f ca="1">SUM(INDIRECT(ADDRESS(ROW(F685),COLUMN(F685),4)):INDIRECT(ADDRESS(ROW(F685)+N$5-1,COLUMN(F685),4)))</f>
        <v>23300</v>
      </c>
      <c r="K685" s="18">
        <f t="shared" ca="1" si="198"/>
        <v>0</v>
      </c>
      <c r="L685" s="18">
        <f t="shared" ca="1" si="208"/>
        <v>0</v>
      </c>
      <c r="M685" s="18">
        <f t="shared" ca="1" si="192"/>
        <v>0</v>
      </c>
      <c r="N685" s="34">
        <f t="shared" ca="1" si="199"/>
        <v>20935.05364347206</v>
      </c>
      <c r="P685" s="18">
        <f t="shared" ca="1" si="193"/>
        <v>25.409065082541229</v>
      </c>
      <c r="Q685" s="47">
        <f ca="1">SUM(L$15:L685)-SUM(M$15:M685)</f>
        <v>0</v>
      </c>
      <c r="R685" s="47" t="str">
        <f t="shared" ca="1" si="194"/>
        <v>M688</v>
      </c>
      <c r="S685" s="40">
        <f t="shared" ca="1" si="200"/>
        <v>0</v>
      </c>
      <c r="T685" s="46">
        <f t="shared" ca="1" si="201"/>
        <v>93</v>
      </c>
      <c r="X685" s="74">
        <f t="shared" ca="1" si="202"/>
        <v>-2.5409065082541229E-2</v>
      </c>
      <c r="Y685" s="75">
        <f t="shared" ca="1" si="203"/>
        <v>-2.5409065082541229E-2</v>
      </c>
      <c r="Z685" s="74">
        <f t="shared" ca="1" si="204"/>
        <v>0.97491102838891219</v>
      </c>
      <c r="AA685" s="76">
        <f t="shared" ca="1" si="205"/>
        <v>-25.409065082541229</v>
      </c>
      <c r="AB685" s="76">
        <f t="shared" ca="1" si="206"/>
        <v>974.9110283889122</v>
      </c>
    </row>
    <row r="686" spans="1:28" x14ac:dyDescent="0.25">
      <c r="A686" s="2">
        <f t="shared" si="207"/>
        <v>12</v>
      </c>
      <c r="B686" s="16">
        <f ca="1">VLOOKUP(A686,PERIODS!$O$4:$P$33,2,FALSE)</f>
        <v>3.3000000000000002E-2</v>
      </c>
      <c r="C686" s="15"/>
      <c r="D686" s="18">
        <v>672</v>
      </c>
      <c r="E686" s="34">
        <f t="shared" ca="1" si="209"/>
        <v>20935.05364347206</v>
      </c>
      <c r="F686" s="34">
        <f t="shared" ca="1" si="191"/>
        <v>3300</v>
      </c>
      <c r="G686" s="69">
        <f t="shared" ca="1" si="195"/>
        <v>0</v>
      </c>
      <c r="H686" s="34">
        <f t="shared" ca="1" si="196"/>
        <v>-1428.9037223433693</v>
      </c>
      <c r="I686" s="34">
        <f t="shared" ca="1" si="197"/>
        <v>1871.0962776566307</v>
      </c>
      <c r="J686" s="18">
        <f ca="1">SUM(INDIRECT(ADDRESS(ROW(F686),COLUMN(F686),4)):INDIRECT(ADDRESS(ROW(F686)+N$5-1,COLUMN(F686),4)))</f>
        <v>23500</v>
      </c>
      <c r="K686" s="18">
        <f t="shared" ca="1" si="198"/>
        <v>16350</v>
      </c>
      <c r="L686" s="18">
        <f t="shared" ca="1" si="208"/>
        <v>16350</v>
      </c>
      <c r="M686" s="18">
        <f t="shared" ca="1" si="192"/>
        <v>0</v>
      </c>
      <c r="N686" s="34">
        <f t="shared" ca="1" si="199"/>
        <v>19063.95736581543</v>
      </c>
      <c r="P686" s="18">
        <f t="shared" ca="1" si="193"/>
        <v>1428.9037223433693</v>
      </c>
      <c r="Q686" s="47">
        <f ca="1">SUM(L$15:L686)-SUM(M$15:M686)</f>
        <v>16350</v>
      </c>
      <c r="R686" s="47" t="str">
        <f t="shared" ca="1" si="194"/>
        <v>M689</v>
      </c>
      <c r="S686" s="40">
        <f t="shared" ca="1" si="200"/>
        <v>0</v>
      </c>
      <c r="T686" s="46">
        <f t="shared" ca="1" si="201"/>
        <v>10</v>
      </c>
      <c r="X686" s="74">
        <f t="shared" ca="1" si="202"/>
        <v>-1.4289037223433694</v>
      </c>
      <c r="Y686" s="75">
        <f t="shared" ca="1" si="203"/>
        <v>-1.4289037223433694</v>
      </c>
      <c r="Z686" s="74">
        <f t="shared" ca="1" si="204"/>
        <v>0.23957141512449359</v>
      </c>
      <c r="AA686" s="76">
        <f t="shared" ca="1" si="205"/>
        <v>-1428.9037223433693</v>
      </c>
      <c r="AB686" s="76">
        <f t="shared" ca="1" si="206"/>
        <v>239.5714151244936</v>
      </c>
    </row>
    <row r="687" spans="1:28" x14ac:dyDescent="0.25">
      <c r="A687" s="2">
        <f t="shared" si="207"/>
        <v>13</v>
      </c>
      <c r="B687" s="16">
        <f ca="1">VLOOKUP(A687,PERIODS!$O$4:$P$33,2,FALSE)</f>
        <v>3.3000000000000002E-2</v>
      </c>
      <c r="C687" s="15"/>
      <c r="D687" s="18">
        <v>673</v>
      </c>
      <c r="E687" s="34">
        <f t="shared" ca="1" si="209"/>
        <v>19063.95736581543</v>
      </c>
      <c r="F687" s="34">
        <f t="shared" ca="1" si="191"/>
        <v>3300</v>
      </c>
      <c r="G687" s="69">
        <f t="shared" ca="1" si="195"/>
        <v>0</v>
      </c>
      <c r="H687" s="34">
        <f t="shared" ca="1" si="196"/>
        <v>-799.1288547355731</v>
      </c>
      <c r="I687" s="34">
        <f t="shared" ca="1" si="197"/>
        <v>2500.871145264427</v>
      </c>
      <c r="J687" s="18">
        <f ca="1">SUM(INDIRECT(ADDRESS(ROW(F687),COLUMN(F687),4)):INDIRECT(ADDRESS(ROW(F687)+N$5-1,COLUMN(F687),4)))</f>
        <v>23700</v>
      </c>
      <c r="K687" s="18">
        <f t="shared" ca="1" si="198"/>
        <v>16350</v>
      </c>
      <c r="L687" s="18">
        <f t="shared" ca="1" si="208"/>
        <v>0</v>
      </c>
      <c r="M687" s="18">
        <f t="shared" ca="1" si="192"/>
        <v>0</v>
      </c>
      <c r="N687" s="34">
        <f t="shared" ca="1" si="199"/>
        <v>16563.086220551002</v>
      </c>
      <c r="P687" s="18">
        <f t="shared" ca="1" si="193"/>
        <v>799.1288547355731</v>
      </c>
      <c r="Q687" s="47">
        <f ca="1">SUM(L$15:L687)-SUM(M$15:M687)</f>
        <v>16350</v>
      </c>
      <c r="R687" s="47" t="str">
        <f t="shared" ca="1" si="194"/>
        <v>M690</v>
      </c>
      <c r="S687" s="40">
        <f t="shared" ca="1" si="200"/>
        <v>0</v>
      </c>
      <c r="T687" s="46">
        <f t="shared" ca="1" si="201"/>
        <v>56</v>
      </c>
      <c r="X687" s="74">
        <f t="shared" ca="1" si="202"/>
        <v>-0.79912885473557305</v>
      </c>
      <c r="Y687" s="75">
        <f t="shared" ca="1" si="203"/>
        <v>-0.79912885473557305</v>
      </c>
      <c r="Z687" s="74">
        <f t="shared" ca="1" si="204"/>
        <v>0.44972056546254563</v>
      </c>
      <c r="AA687" s="76">
        <f t="shared" ca="1" si="205"/>
        <v>-799.1288547355731</v>
      </c>
      <c r="AB687" s="76">
        <f t="shared" ca="1" si="206"/>
        <v>449.72056546254561</v>
      </c>
    </row>
    <row r="688" spans="1:28" x14ac:dyDescent="0.25">
      <c r="A688" s="2">
        <f t="shared" si="207"/>
        <v>14</v>
      </c>
      <c r="B688" s="16">
        <f ca="1">VLOOKUP(A688,PERIODS!$O$4:$P$33,2,FALSE)</f>
        <v>3.3000000000000002E-2</v>
      </c>
      <c r="C688" s="15"/>
      <c r="D688" s="18">
        <v>674</v>
      </c>
      <c r="E688" s="34">
        <f t="shared" ca="1" si="209"/>
        <v>16563.086220551002</v>
      </c>
      <c r="F688" s="34">
        <f t="shared" ca="1" si="191"/>
        <v>3300</v>
      </c>
      <c r="G688" s="69">
        <f t="shared" ca="1" si="195"/>
        <v>0</v>
      </c>
      <c r="H688" s="34">
        <f t="shared" ca="1" si="196"/>
        <v>1552.3803000908381</v>
      </c>
      <c r="I688" s="34">
        <f t="shared" ca="1" si="197"/>
        <v>4852.3803000908383</v>
      </c>
      <c r="J688" s="18">
        <f ca="1">SUM(INDIRECT(ADDRESS(ROW(F688),COLUMN(F688),4)):INDIRECT(ADDRESS(ROW(F688)+N$5-1,COLUMN(F688),4)))</f>
        <v>23900</v>
      </c>
      <c r="K688" s="18">
        <f t="shared" ca="1" si="198"/>
        <v>16350</v>
      </c>
      <c r="L688" s="18">
        <f t="shared" ca="1" si="208"/>
        <v>0</v>
      </c>
      <c r="M688" s="18">
        <f t="shared" ca="1" si="192"/>
        <v>0</v>
      </c>
      <c r="N688" s="34">
        <f t="shared" ca="1" si="199"/>
        <v>11710.705920460165</v>
      </c>
      <c r="P688" s="18">
        <f t="shared" ca="1" si="193"/>
        <v>1552.3803000908381</v>
      </c>
      <c r="Q688" s="47">
        <f ca="1">SUM(L$15:L688)-SUM(M$15:M688)</f>
        <v>16350</v>
      </c>
      <c r="R688" s="47" t="str">
        <f t="shared" ca="1" si="194"/>
        <v>M691</v>
      </c>
      <c r="S688" s="40">
        <f t="shared" ca="1" si="200"/>
        <v>0</v>
      </c>
      <c r="T688" s="46">
        <f t="shared" ca="1" si="201"/>
        <v>72</v>
      </c>
      <c r="X688" s="74">
        <f t="shared" ca="1" si="202"/>
        <v>1.5523803000908381</v>
      </c>
      <c r="Y688" s="75">
        <f t="shared" ca="1" si="203"/>
        <v>1.5523803000908381</v>
      </c>
      <c r="Z688" s="74">
        <f t="shared" ca="1" si="204"/>
        <v>4.722698253281826</v>
      </c>
      <c r="AA688" s="76">
        <f t="shared" ca="1" si="205"/>
        <v>1552.3803000908381</v>
      </c>
      <c r="AB688" s="76">
        <f t="shared" ca="1" si="206"/>
        <v>4722.6982532818256</v>
      </c>
    </row>
    <row r="689" spans="1:28" x14ac:dyDescent="0.25">
      <c r="A689" s="2">
        <f t="shared" si="207"/>
        <v>15</v>
      </c>
      <c r="B689" s="16">
        <f ca="1">VLOOKUP(A689,PERIODS!$O$4:$P$33,2,FALSE)</f>
        <v>3.3000000000000002E-2</v>
      </c>
      <c r="C689" s="15"/>
      <c r="D689" s="18">
        <v>675</v>
      </c>
      <c r="E689" s="34">
        <f t="shared" ca="1" si="209"/>
        <v>11710.705920460165</v>
      </c>
      <c r="F689" s="34">
        <f t="shared" ca="1" si="191"/>
        <v>3300</v>
      </c>
      <c r="G689" s="69">
        <f t="shared" ca="1" si="195"/>
        <v>0</v>
      </c>
      <c r="H689" s="34">
        <f t="shared" ca="1" si="196"/>
        <v>-151.0568639347382</v>
      </c>
      <c r="I689" s="34">
        <f t="shared" ca="1" si="197"/>
        <v>3148.9431360652616</v>
      </c>
      <c r="J689" s="18">
        <f ca="1">SUM(INDIRECT(ADDRESS(ROW(F689),COLUMN(F689),4)):INDIRECT(ADDRESS(ROW(F689)+N$5-1,COLUMN(F689),4)))</f>
        <v>24100</v>
      </c>
      <c r="K689" s="18">
        <f t="shared" ca="1" si="198"/>
        <v>0</v>
      </c>
      <c r="L689" s="18">
        <f t="shared" ca="1" si="208"/>
        <v>0</v>
      </c>
      <c r="M689" s="18">
        <f t="shared" ca="1" si="192"/>
        <v>16350</v>
      </c>
      <c r="N689" s="34">
        <f t="shared" ca="1" si="199"/>
        <v>24911.762784394901</v>
      </c>
      <c r="P689" s="18">
        <f t="shared" ca="1" si="193"/>
        <v>151.0568639347382</v>
      </c>
      <c r="Q689" s="47">
        <f ca="1">SUM(L$15:L689)-SUM(M$15:M689)</f>
        <v>0</v>
      </c>
      <c r="R689" s="47" t="str">
        <f t="shared" ca="1" si="194"/>
        <v>M692</v>
      </c>
      <c r="S689" s="40">
        <f t="shared" ca="1" si="200"/>
        <v>0</v>
      </c>
      <c r="T689" s="46">
        <f t="shared" ca="1" si="201"/>
        <v>47</v>
      </c>
      <c r="X689" s="74">
        <f t="shared" ca="1" si="202"/>
        <v>-0.15105686393473819</v>
      </c>
      <c r="Y689" s="75">
        <f t="shared" ca="1" si="203"/>
        <v>-0.15105686393473819</v>
      </c>
      <c r="Z689" s="74">
        <f t="shared" ca="1" si="204"/>
        <v>0.8597988057259196</v>
      </c>
      <c r="AA689" s="76">
        <f t="shared" ca="1" si="205"/>
        <v>-151.0568639347382</v>
      </c>
      <c r="AB689" s="76">
        <f t="shared" ca="1" si="206"/>
        <v>859.79880572591958</v>
      </c>
    </row>
    <row r="690" spans="1:28" x14ac:dyDescent="0.25">
      <c r="A690" s="2">
        <f t="shared" si="207"/>
        <v>16</v>
      </c>
      <c r="B690" s="16">
        <f ca="1">VLOOKUP(A690,PERIODS!$O$4:$P$33,2,FALSE)</f>
        <v>3.3000000000000002E-2</v>
      </c>
      <c r="C690" s="15"/>
      <c r="D690" s="18">
        <v>676</v>
      </c>
      <c r="E690" s="34">
        <f t="shared" ca="1" si="209"/>
        <v>24911.762784394901</v>
      </c>
      <c r="F690" s="34">
        <f t="shared" ca="1" si="191"/>
        <v>3300</v>
      </c>
      <c r="G690" s="69">
        <f t="shared" ca="1" si="195"/>
        <v>0</v>
      </c>
      <c r="H690" s="34">
        <f t="shared" ca="1" si="196"/>
        <v>-1393.3807442139766</v>
      </c>
      <c r="I690" s="34">
        <f t="shared" ca="1" si="197"/>
        <v>1906.6192557860234</v>
      </c>
      <c r="J690" s="18">
        <f ca="1">SUM(INDIRECT(ADDRESS(ROW(F690),COLUMN(F690),4)):INDIRECT(ADDRESS(ROW(F690)+N$5-1,COLUMN(F690),4)))</f>
        <v>24300</v>
      </c>
      <c r="K690" s="18">
        <f t="shared" ca="1" si="198"/>
        <v>0</v>
      </c>
      <c r="L690" s="18">
        <f t="shared" ca="1" si="208"/>
        <v>0</v>
      </c>
      <c r="M690" s="18">
        <f t="shared" ca="1" si="192"/>
        <v>0</v>
      </c>
      <c r="N690" s="34">
        <f t="shared" ca="1" si="199"/>
        <v>23005.143528608878</v>
      </c>
      <c r="P690" s="18">
        <f t="shared" ca="1" si="193"/>
        <v>1393.3807442139766</v>
      </c>
      <c r="Q690" s="47">
        <f ca="1">SUM(L$15:L690)-SUM(M$15:M690)</f>
        <v>0</v>
      </c>
      <c r="R690" s="47" t="str">
        <f t="shared" ca="1" si="194"/>
        <v>M693</v>
      </c>
      <c r="S690" s="40">
        <f t="shared" ca="1" si="200"/>
        <v>0</v>
      </c>
      <c r="T690" s="46">
        <f t="shared" ca="1" si="201"/>
        <v>64</v>
      </c>
      <c r="X690" s="74">
        <f t="shared" ca="1" si="202"/>
        <v>-1.3933807442139767</v>
      </c>
      <c r="Y690" s="75">
        <f t="shared" ca="1" si="203"/>
        <v>-1.3933807442139767</v>
      </c>
      <c r="Z690" s="74">
        <f t="shared" ca="1" si="204"/>
        <v>0.24823466652855955</v>
      </c>
      <c r="AA690" s="76">
        <f t="shared" ca="1" si="205"/>
        <v>-1393.3807442139766</v>
      </c>
      <c r="AB690" s="76">
        <f t="shared" ca="1" si="206"/>
        <v>248.23466652855956</v>
      </c>
    </row>
    <row r="691" spans="1:28" x14ac:dyDescent="0.25">
      <c r="A691" s="2">
        <f t="shared" si="207"/>
        <v>17</v>
      </c>
      <c r="B691" s="16">
        <f ca="1">VLOOKUP(A691,PERIODS!$O$4:$P$33,2,FALSE)</f>
        <v>3.5000000000000003E-2</v>
      </c>
      <c r="C691" s="15"/>
      <c r="D691" s="18">
        <v>677</v>
      </c>
      <c r="E691" s="34">
        <f t="shared" ca="1" si="209"/>
        <v>23005.143528608878</v>
      </c>
      <c r="F691" s="34">
        <f t="shared" ca="1" si="191"/>
        <v>3500.0000000000005</v>
      </c>
      <c r="G691" s="69">
        <f t="shared" ca="1" si="195"/>
        <v>0</v>
      </c>
      <c r="H691" s="34">
        <f t="shared" ca="1" si="196"/>
        <v>738.44236036139614</v>
      </c>
      <c r="I691" s="34">
        <f t="shared" ca="1" si="197"/>
        <v>4238.4423603613968</v>
      </c>
      <c r="J691" s="18">
        <f ca="1">SUM(INDIRECT(ADDRESS(ROW(F691),COLUMN(F691),4)):INDIRECT(ADDRESS(ROW(F691)+N$5-1,COLUMN(F691),4)))</f>
        <v>24500.000000000004</v>
      </c>
      <c r="K691" s="18">
        <f t="shared" ca="1" si="198"/>
        <v>16350</v>
      </c>
      <c r="L691" s="18">
        <f t="shared" ca="1" si="208"/>
        <v>16350</v>
      </c>
      <c r="M691" s="18">
        <f t="shared" ca="1" si="192"/>
        <v>0</v>
      </c>
      <c r="N691" s="34">
        <f t="shared" ca="1" si="199"/>
        <v>18766.70116824748</v>
      </c>
      <c r="P691" s="18">
        <f t="shared" ca="1" si="193"/>
        <v>738.44236036139614</v>
      </c>
      <c r="Q691" s="47">
        <f ca="1">SUM(L$15:L691)-SUM(M$15:M691)</f>
        <v>16350</v>
      </c>
      <c r="R691" s="47" t="str">
        <f t="shared" ca="1" si="194"/>
        <v>M694</v>
      </c>
      <c r="S691" s="40">
        <f t="shared" ca="1" si="200"/>
        <v>0</v>
      </c>
      <c r="T691" s="46">
        <f t="shared" ca="1" si="201"/>
        <v>6</v>
      </c>
      <c r="X691" s="74">
        <f t="shared" ca="1" si="202"/>
        <v>0.7384423603613961</v>
      </c>
      <c r="Y691" s="75">
        <f t="shared" ca="1" si="203"/>
        <v>0.7384423603613961</v>
      </c>
      <c r="Z691" s="74">
        <f t="shared" ca="1" si="204"/>
        <v>2.092673343559976</v>
      </c>
      <c r="AA691" s="76">
        <f t="shared" ca="1" si="205"/>
        <v>738.44236036139614</v>
      </c>
      <c r="AB691" s="76">
        <f t="shared" ca="1" si="206"/>
        <v>2092.6733435599758</v>
      </c>
    </row>
    <row r="692" spans="1:28" x14ac:dyDescent="0.25">
      <c r="A692" s="2">
        <f t="shared" si="207"/>
        <v>18</v>
      </c>
      <c r="B692" s="16">
        <f ca="1">VLOOKUP(A692,PERIODS!$O$4:$P$33,2,FALSE)</f>
        <v>3.5000000000000003E-2</v>
      </c>
      <c r="C692" s="15"/>
      <c r="D692" s="18">
        <v>678</v>
      </c>
      <c r="E692" s="34">
        <f t="shared" ca="1" si="209"/>
        <v>18766.70116824748</v>
      </c>
      <c r="F692" s="34">
        <f t="shared" ca="1" si="191"/>
        <v>3500.0000000000005</v>
      </c>
      <c r="G692" s="69">
        <f t="shared" ca="1" si="195"/>
        <v>0</v>
      </c>
      <c r="H692" s="34">
        <f t="shared" ca="1" si="196"/>
        <v>-156.01721679474147</v>
      </c>
      <c r="I692" s="34">
        <f t="shared" ca="1" si="197"/>
        <v>3343.9827832052588</v>
      </c>
      <c r="J692" s="18">
        <f ca="1">SUM(INDIRECT(ADDRESS(ROW(F692),COLUMN(F692),4)):INDIRECT(ADDRESS(ROW(F692)+N$5-1,COLUMN(F692),4)))</f>
        <v>24500.000000000004</v>
      </c>
      <c r="K692" s="18">
        <f t="shared" ca="1" si="198"/>
        <v>16350</v>
      </c>
      <c r="L692" s="18">
        <f t="shared" ca="1" si="208"/>
        <v>0</v>
      </c>
      <c r="M692" s="18">
        <f t="shared" ca="1" si="192"/>
        <v>0</v>
      </c>
      <c r="N692" s="34">
        <f t="shared" ca="1" si="199"/>
        <v>15422.718385042223</v>
      </c>
      <c r="P692" s="18">
        <f t="shared" ca="1" si="193"/>
        <v>156.01721679474147</v>
      </c>
      <c r="Q692" s="47">
        <f ca="1">SUM(L$15:L692)-SUM(M$15:M692)</f>
        <v>16350</v>
      </c>
      <c r="R692" s="47" t="str">
        <f t="shared" ca="1" si="194"/>
        <v>M695</v>
      </c>
      <c r="S692" s="40">
        <f t="shared" ca="1" si="200"/>
        <v>0</v>
      </c>
      <c r="T692" s="46">
        <f t="shared" ca="1" si="201"/>
        <v>59</v>
      </c>
      <c r="X692" s="74">
        <f t="shared" ca="1" si="202"/>
        <v>-0.15601721679474148</v>
      </c>
      <c r="Y692" s="75">
        <f t="shared" ca="1" si="203"/>
        <v>-0.15601721679474148</v>
      </c>
      <c r="Z692" s="74">
        <f t="shared" ca="1" si="204"/>
        <v>0.85554446051084954</v>
      </c>
      <c r="AA692" s="76">
        <f t="shared" ca="1" si="205"/>
        <v>-156.01721679474147</v>
      </c>
      <c r="AB692" s="76">
        <f t="shared" ca="1" si="206"/>
        <v>855.54446051084949</v>
      </c>
    </row>
    <row r="693" spans="1:28" x14ac:dyDescent="0.25">
      <c r="A693" s="2">
        <f t="shared" si="207"/>
        <v>19</v>
      </c>
      <c r="B693" s="16">
        <f ca="1">VLOOKUP(A693,PERIODS!$O$4:$P$33,2,FALSE)</f>
        <v>3.5000000000000003E-2</v>
      </c>
      <c r="C693" s="15"/>
      <c r="D693" s="18">
        <v>679</v>
      </c>
      <c r="E693" s="34">
        <f t="shared" ca="1" si="209"/>
        <v>15422.718385042223</v>
      </c>
      <c r="F693" s="34">
        <f t="shared" ca="1" si="191"/>
        <v>3500.0000000000005</v>
      </c>
      <c r="G693" s="69">
        <f t="shared" ca="1" si="195"/>
        <v>0</v>
      </c>
      <c r="H693" s="34">
        <f t="shared" ca="1" si="196"/>
        <v>67.977335527865577</v>
      </c>
      <c r="I693" s="34">
        <f t="shared" ca="1" si="197"/>
        <v>3567.9773355278662</v>
      </c>
      <c r="J693" s="18">
        <f ca="1">SUM(INDIRECT(ADDRESS(ROW(F693),COLUMN(F693),4)):INDIRECT(ADDRESS(ROW(F693)+N$5-1,COLUMN(F693),4)))</f>
        <v>24500.000000000004</v>
      </c>
      <c r="K693" s="18">
        <f t="shared" ca="1" si="198"/>
        <v>16350</v>
      </c>
      <c r="L693" s="18">
        <f t="shared" ca="1" si="208"/>
        <v>0</v>
      </c>
      <c r="M693" s="18">
        <f t="shared" ca="1" si="192"/>
        <v>0</v>
      </c>
      <c r="N693" s="34">
        <f t="shared" ca="1" si="199"/>
        <v>11854.741049514356</v>
      </c>
      <c r="P693" s="18">
        <f t="shared" ca="1" si="193"/>
        <v>67.977335527865577</v>
      </c>
      <c r="Q693" s="47">
        <f ca="1">SUM(L$15:L693)-SUM(M$15:M693)</f>
        <v>16350</v>
      </c>
      <c r="R693" s="47" t="str">
        <f t="shared" ca="1" si="194"/>
        <v>M696</v>
      </c>
      <c r="S693" s="40">
        <f t="shared" ca="1" si="200"/>
        <v>0</v>
      </c>
      <c r="T693" s="46">
        <f t="shared" ca="1" si="201"/>
        <v>59</v>
      </c>
      <c r="X693" s="74">
        <f t="shared" ca="1" si="202"/>
        <v>6.7977335527865571E-2</v>
      </c>
      <c r="Y693" s="75">
        <f t="shared" ca="1" si="203"/>
        <v>6.7977335527865571E-2</v>
      </c>
      <c r="Z693" s="74">
        <f t="shared" ca="1" si="204"/>
        <v>1.0703410494889762</v>
      </c>
      <c r="AA693" s="76">
        <f t="shared" ca="1" si="205"/>
        <v>67.977335527865577</v>
      </c>
      <c r="AB693" s="76">
        <f t="shared" ca="1" si="206"/>
        <v>1070.3410494889763</v>
      </c>
    </row>
    <row r="694" spans="1:28" x14ac:dyDescent="0.25">
      <c r="A694" s="2">
        <f t="shared" si="207"/>
        <v>20</v>
      </c>
      <c r="B694" s="16">
        <f ca="1">VLOOKUP(A694,PERIODS!$O$4:$P$33,2,FALSE)</f>
        <v>3.5000000000000003E-2</v>
      </c>
      <c r="C694" s="15"/>
      <c r="D694" s="18">
        <v>680</v>
      </c>
      <c r="E694" s="34">
        <f t="shared" ca="1" si="209"/>
        <v>11854.741049514356</v>
      </c>
      <c r="F694" s="34">
        <f t="shared" ca="1" si="191"/>
        <v>3500.0000000000005</v>
      </c>
      <c r="G694" s="69">
        <f t="shared" ca="1" si="195"/>
        <v>0</v>
      </c>
      <c r="H694" s="34">
        <f t="shared" ca="1" si="196"/>
        <v>-572.44135784540163</v>
      </c>
      <c r="I694" s="34">
        <f t="shared" ca="1" si="197"/>
        <v>2927.5586421545986</v>
      </c>
      <c r="J694" s="18">
        <f ca="1">SUM(INDIRECT(ADDRESS(ROW(F694),COLUMN(F694),4)):INDIRECT(ADDRESS(ROW(F694)+N$5-1,COLUMN(F694),4)))</f>
        <v>24500.000000000004</v>
      </c>
      <c r="K694" s="18">
        <f t="shared" ca="1" si="198"/>
        <v>0</v>
      </c>
      <c r="L694" s="18">
        <f t="shared" ca="1" si="208"/>
        <v>0</v>
      </c>
      <c r="M694" s="18">
        <f t="shared" ca="1" si="192"/>
        <v>16350</v>
      </c>
      <c r="N694" s="34">
        <f t="shared" ca="1" si="199"/>
        <v>25277.182407359756</v>
      </c>
      <c r="P694" s="18">
        <f t="shared" ca="1" si="193"/>
        <v>572.44135784540163</v>
      </c>
      <c r="Q694" s="47">
        <f ca="1">SUM(L$15:L694)-SUM(M$15:M694)</f>
        <v>0</v>
      </c>
      <c r="R694" s="47" t="str">
        <f t="shared" ca="1" si="194"/>
        <v>M697</v>
      </c>
      <c r="S694" s="40">
        <f t="shared" ca="1" si="200"/>
        <v>0</v>
      </c>
      <c r="T694" s="46">
        <f t="shared" ca="1" si="201"/>
        <v>47</v>
      </c>
      <c r="X694" s="74">
        <f t="shared" ca="1" si="202"/>
        <v>-0.57244135784540162</v>
      </c>
      <c r="Y694" s="75">
        <f t="shared" ca="1" si="203"/>
        <v>-0.57244135784540162</v>
      </c>
      <c r="Z694" s="74">
        <f t="shared" ca="1" si="204"/>
        <v>0.56414647269264617</v>
      </c>
      <c r="AA694" s="76">
        <f t="shared" ca="1" si="205"/>
        <v>-572.44135784540163</v>
      </c>
      <c r="AB694" s="76">
        <f t="shared" ca="1" si="206"/>
        <v>564.14647269264617</v>
      </c>
    </row>
    <row r="695" spans="1:28" x14ac:dyDescent="0.25">
      <c r="A695" s="2">
        <f t="shared" si="207"/>
        <v>21</v>
      </c>
      <c r="B695" s="16">
        <f ca="1">VLOOKUP(A695,PERIODS!$O$4:$P$33,2,FALSE)</f>
        <v>3.5000000000000003E-2</v>
      </c>
      <c r="C695" s="15"/>
      <c r="D695" s="18">
        <v>681</v>
      </c>
      <c r="E695" s="34">
        <f t="shared" ca="1" si="209"/>
        <v>25277.182407359756</v>
      </c>
      <c r="F695" s="34">
        <f t="shared" ca="1" si="191"/>
        <v>3500.0000000000005</v>
      </c>
      <c r="G695" s="69">
        <f t="shared" ca="1" si="195"/>
        <v>0</v>
      </c>
      <c r="H695" s="34">
        <f t="shared" ca="1" si="196"/>
        <v>-1569.8803339510901</v>
      </c>
      <c r="I695" s="34">
        <f t="shared" ca="1" si="197"/>
        <v>1930.1196660489104</v>
      </c>
      <c r="J695" s="18">
        <f ca="1">SUM(INDIRECT(ADDRESS(ROW(F695),COLUMN(F695),4)):INDIRECT(ADDRESS(ROW(F695)+N$5-1,COLUMN(F695),4)))</f>
        <v>24500.000000000004</v>
      </c>
      <c r="K695" s="18">
        <f t="shared" ca="1" si="198"/>
        <v>0</v>
      </c>
      <c r="L695" s="18">
        <f t="shared" ca="1" si="208"/>
        <v>0</v>
      </c>
      <c r="M695" s="18">
        <f t="shared" ca="1" si="192"/>
        <v>0</v>
      </c>
      <c r="N695" s="34">
        <f t="shared" ca="1" si="199"/>
        <v>23347.062741310845</v>
      </c>
      <c r="P695" s="18">
        <f t="shared" ca="1" si="193"/>
        <v>1569.8803339510901</v>
      </c>
      <c r="Q695" s="47">
        <f ca="1">SUM(L$15:L695)-SUM(M$15:M695)</f>
        <v>0</v>
      </c>
      <c r="R695" s="47" t="str">
        <f t="shared" ca="1" si="194"/>
        <v>M698</v>
      </c>
      <c r="S695" s="40">
        <f t="shared" ca="1" si="200"/>
        <v>0</v>
      </c>
      <c r="T695" s="46">
        <f t="shared" ca="1" si="201"/>
        <v>60</v>
      </c>
      <c r="X695" s="74">
        <f t="shared" ca="1" si="202"/>
        <v>-1.5698803339510901</v>
      </c>
      <c r="Y695" s="75">
        <f t="shared" ca="1" si="203"/>
        <v>-1.5698803339510901</v>
      </c>
      <c r="Z695" s="74">
        <f t="shared" ca="1" si="204"/>
        <v>0.20807007979164699</v>
      </c>
      <c r="AA695" s="76">
        <f t="shared" ca="1" si="205"/>
        <v>-1569.8803339510901</v>
      </c>
      <c r="AB695" s="76">
        <f t="shared" ca="1" si="206"/>
        <v>208.07007979164698</v>
      </c>
    </row>
    <row r="696" spans="1:28" x14ac:dyDescent="0.25">
      <c r="A696" s="2">
        <f t="shared" si="207"/>
        <v>22</v>
      </c>
      <c r="B696" s="16">
        <f ca="1">VLOOKUP(A696,PERIODS!$O$4:$P$33,2,FALSE)</f>
        <v>3.5000000000000003E-2</v>
      </c>
      <c r="C696" s="15"/>
      <c r="D696" s="18">
        <v>682</v>
      </c>
      <c r="E696" s="34">
        <f t="shared" ca="1" si="209"/>
        <v>23347.062741310845</v>
      </c>
      <c r="F696" s="34">
        <f t="shared" ca="1" si="191"/>
        <v>3500.0000000000005</v>
      </c>
      <c r="G696" s="69">
        <f t="shared" ca="1" si="195"/>
        <v>0</v>
      </c>
      <c r="H696" s="34">
        <f t="shared" ca="1" si="196"/>
        <v>-1551.1934494004313</v>
      </c>
      <c r="I696" s="34">
        <f t="shared" ca="1" si="197"/>
        <v>1948.8065505995692</v>
      </c>
      <c r="J696" s="18">
        <f ca="1">SUM(INDIRECT(ADDRESS(ROW(F696),COLUMN(F696),4)):INDIRECT(ADDRESS(ROW(F696)+N$5-1,COLUMN(F696),4)))</f>
        <v>25000.000000000004</v>
      </c>
      <c r="K696" s="18">
        <f t="shared" ca="1" si="198"/>
        <v>16350</v>
      </c>
      <c r="L696" s="18">
        <f t="shared" ca="1" si="208"/>
        <v>16350</v>
      </c>
      <c r="M696" s="18">
        <f t="shared" ca="1" si="192"/>
        <v>0</v>
      </c>
      <c r="N696" s="34">
        <f t="shared" ca="1" si="199"/>
        <v>21398.256190711276</v>
      </c>
      <c r="P696" s="18">
        <f t="shared" ca="1" si="193"/>
        <v>1551.1934494004313</v>
      </c>
      <c r="Q696" s="47">
        <f ca="1">SUM(L$15:L696)-SUM(M$15:M696)</f>
        <v>16350</v>
      </c>
      <c r="R696" s="47" t="str">
        <f t="shared" ca="1" si="194"/>
        <v>M699</v>
      </c>
      <c r="S696" s="40">
        <f t="shared" ca="1" si="200"/>
        <v>0</v>
      </c>
      <c r="T696" s="46">
        <f t="shared" ca="1" si="201"/>
        <v>67</v>
      </c>
      <c r="X696" s="74">
        <f t="shared" ca="1" si="202"/>
        <v>-1.5511934494004314</v>
      </c>
      <c r="Y696" s="75">
        <f t="shared" ca="1" si="203"/>
        <v>-1.5511934494004314</v>
      </c>
      <c r="Z696" s="74">
        <f t="shared" ca="1" si="204"/>
        <v>0.21199481770419606</v>
      </c>
      <c r="AA696" s="76">
        <f t="shared" ca="1" si="205"/>
        <v>-1551.1934494004313</v>
      </c>
      <c r="AB696" s="76">
        <f t="shared" ca="1" si="206"/>
        <v>211.99481770419607</v>
      </c>
    </row>
    <row r="697" spans="1:28" x14ac:dyDescent="0.25">
      <c r="A697" s="2">
        <f t="shared" si="207"/>
        <v>23</v>
      </c>
      <c r="B697" s="16">
        <f ca="1">VLOOKUP(A697,PERIODS!$O$4:$P$33,2,FALSE)</f>
        <v>3.5000000000000003E-2</v>
      </c>
      <c r="C697" s="15"/>
      <c r="D697" s="18">
        <v>683</v>
      </c>
      <c r="E697" s="34">
        <f t="shared" ca="1" si="209"/>
        <v>21398.256190711276</v>
      </c>
      <c r="F697" s="34">
        <f t="shared" ca="1" si="191"/>
        <v>3500.0000000000005</v>
      </c>
      <c r="G697" s="69">
        <f t="shared" ca="1" si="195"/>
        <v>0</v>
      </c>
      <c r="H697" s="34">
        <f t="shared" ca="1" si="196"/>
        <v>-593.76238942472014</v>
      </c>
      <c r="I697" s="34">
        <f t="shared" ca="1" si="197"/>
        <v>2906.2376105752801</v>
      </c>
      <c r="J697" s="18">
        <f ca="1">SUM(INDIRECT(ADDRESS(ROW(F697),COLUMN(F697),4)):INDIRECT(ADDRESS(ROW(F697)+N$5-1,COLUMN(F697),4)))</f>
        <v>25500.000000000004</v>
      </c>
      <c r="K697" s="18">
        <f t="shared" ca="1" si="198"/>
        <v>16350</v>
      </c>
      <c r="L697" s="18">
        <f t="shared" ca="1" si="208"/>
        <v>0</v>
      </c>
      <c r="M697" s="18">
        <f t="shared" ca="1" si="192"/>
        <v>0</v>
      </c>
      <c r="N697" s="34">
        <f t="shared" ca="1" si="199"/>
        <v>18492.018580135995</v>
      </c>
      <c r="P697" s="18">
        <f t="shared" ca="1" si="193"/>
        <v>593.76238942472014</v>
      </c>
      <c r="Q697" s="47">
        <f ca="1">SUM(L$15:L697)-SUM(M$15:M697)</f>
        <v>16350</v>
      </c>
      <c r="R697" s="47" t="str">
        <f t="shared" ca="1" si="194"/>
        <v>M700</v>
      </c>
      <c r="S697" s="40">
        <f t="shared" ca="1" si="200"/>
        <v>0</v>
      </c>
      <c r="T697" s="46">
        <f t="shared" ca="1" si="201"/>
        <v>72</v>
      </c>
      <c r="X697" s="74">
        <f t="shared" ca="1" si="202"/>
        <v>-0.59376238942472015</v>
      </c>
      <c r="Y697" s="75">
        <f t="shared" ca="1" si="203"/>
        <v>-0.59376238942472015</v>
      </c>
      <c r="Z697" s="74">
        <f t="shared" ca="1" si="204"/>
        <v>0.55224560811524714</v>
      </c>
      <c r="AA697" s="76">
        <f t="shared" ca="1" si="205"/>
        <v>-593.76238942472014</v>
      </c>
      <c r="AB697" s="76">
        <f t="shared" ca="1" si="206"/>
        <v>552.24560811524714</v>
      </c>
    </row>
    <row r="698" spans="1:28" x14ac:dyDescent="0.25">
      <c r="A698" s="2">
        <f t="shared" si="207"/>
        <v>24</v>
      </c>
      <c r="B698" s="16">
        <f ca="1">VLOOKUP(A698,PERIODS!$O$4:$P$33,2,FALSE)</f>
        <v>3.5000000000000003E-2</v>
      </c>
      <c r="C698" s="15"/>
      <c r="D698" s="18">
        <v>684</v>
      </c>
      <c r="E698" s="34">
        <f t="shared" ca="1" si="209"/>
        <v>18492.018580135995</v>
      </c>
      <c r="F698" s="34">
        <f t="shared" ca="1" si="191"/>
        <v>3500.0000000000005</v>
      </c>
      <c r="G698" s="69">
        <f t="shared" ca="1" si="195"/>
        <v>0</v>
      </c>
      <c r="H698" s="34">
        <f t="shared" ca="1" si="196"/>
        <v>-584.03811223519074</v>
      </c>
      <c r="I698" s="34">
        <f t="shared" ca="1" si="197"/>
        <v>2915.9618877648099</v>
      </c>
      <c r="J698" s="18">
        <f ca="1">SUM(INDIRECT(ADDRESS(ROW(F698),COLUMN(F698),4)):INDIRECT(ADDRESS(ROW(F698)+N$5-1,COLUMN(F698),4)))</f>
        <v>26000</v>
      </c>
      <c r="K698" s="18">
        <f t="shared" ca="1" si="198"/>
        <v>16350</v>
      </c>
      <c r="L698" s="18">
        <f t="shared" ca="1" si="208"/>
        <v>0</v>
      </c>
      <c r="M698" s="18">
        <f t="shared" ca="1" si="192"/>
        <v>0</v>
      </c>
      <c r="N698" s="34">
        <f t="shared" ca="1" si="199"/>
        <v>15576.056692371185</v>
      </c>
      <c r="P698" s="18">
        <f t="shared" ca="1" si="193"/>
        <v>584.03811223519074</v>
      </c>
      <c r="Q698" s="47">
        <f ca="1">SUM(L$15:L698)-SUM(M$15:M698)</f>
        <v>16350</v>
      </c>
      <c r="R698" s="47" t="str">
        <f t="shared" ca="1" si="194"/>
        <v>M701</v>
      </c>
      <c r="S698" s="40">
        <f t="shared" ca="1" si="200"/>
        <v>0</v>
      </c>
      <c r="T698" s="46">
        <f t="shared" ca="1" si="201"/>
        <v>27</v>
      </c>
      <c r="X698" s="74">
        <f t="shared" ca="1" si="202"/>
        <v>-0.58403811223519075</v>
      </c>
      <c r="Y698" s="75">
        <f t="shared" ca="1" si="203"/>
        <v>-0.58403811223519075</v>
      </c>
      <c r="Z698" s="74">
        <f t="shared" ca="1" si="204"/>
        <v>0.55764199293199979</v>
      </c>
      <c r="AA698" s="76">
        <f t="shared" ca="1" si="205"/>
        <v>-584.03811223519074</v>
      </c>
      <c r="AB698" s="76">
        <f t="shared" ca="1" si="206"/>
        <v>557.64199293199977</v>
      </c>
    </row>
    <row r="699" spans="1:28" x14ac:dyDescent="0.25">
      <c r="A699" s="2">
        <f t="shared" si="207"/>
        <v>25</v>
      </c>
      <c r="B699" s="16">
        <f ca="1">VLOOKUP(A699,PERIODS!$O$4:$P$33,2,FALSE)</f>
        <v>3.5000000000000003E-2</v>
      </c>
      <c r="C699" s="15"/>
      <c r="D699" s="18">
        <v>685</v>
      </c>
      <c r="E699" s="34">
        <f t="shared" ca="1" si="209"/>
        <v>15576.056692371185</v>
      </c>
      <c r="F699" s="34">
        <f t="shared" ca="1" si="191"/>
        <v>3500.0000000000005</v>
      </c>
      <c r="G699" s="69">
        <f t="shared" ca="1" si="195"/>
        <v>0</v>
      </c>
      <c r="H699" s="34">
        <f t="shared" ca="1" si="196"/>
        <v>157.83588064724358</v>
      </c>
      <c r="I699" s="34">
        <f t="shared" ca="1" si="197"/>
        <v>3657.8358806472443</v>
      </c>
      <c r="J699" s="18">
        <f ca="1">SUM(INDIRECT(ADDRESS(ROW(F699),COLUMN(F699),4)):INDIRECT(ADDRESS(ROW(F699)+N$5-1,COLUMN(F699),4)))</f>
        <v>24900</v>
      </c>
      <c r="K699" s="18">
        <f t="shared" ca="1" si="198"/>
        <v>0</v>
      </c>
      <c r="L699" s="18">
        <f t="shared" ca="1" si="208"/>
        <v>0</v>
      </c>
      <c r="M699" s="18">
        <f t="shared" ca="1" si="192"/>
        <v>16350</v>
      </c>
      <c r="N699" s="34">
        <f t="shared" ca="1" si="199"/>
        <v>28268.220811723942</v>
      </c>
      <c r="P699" s="18">
        <f t="shared" ca="1" si="193"/>
        <v>157.83588064724358</v>
      </c>
      <c r="Q699" s="47">
        <f ca="1">SUM(L$15:L699)-SUM(M$15:M699)</f>
        <v>0</v>
      </c>
      <c r="R699" s="47" t="str">
        <f t="shared" ca="1" si="194"/>
        <v>M702</v>
      </c>
      <c r="S699" s="40">
        <f t="shared" ca="1" si="200"/>
        <v>0</v>
      </c>
      <c r="T699" s="46">
        <f t="shared" ca="1" si="201"/>
        <v>62</v>
      </c>
      <c r="X699" s="74">
        <f t="shared" ca="1" si="202"/>
        <v>0.15783588064724358</v>
      </c>
      <c r="Y699" s="75">
        <f t="shared" ca="1" si="203"/>
        <v>0.15783588064724358</v>
      </c>
      <c r="Z699" s="74">
        <f t="shared" ca="1" si="204"/>
        <v>1.1709739994417365</v>
      </c>
      <c r="AA699" s="76">
        <f t="shared" ca="1" si="205"/>
        <v>157.83588064724358</v>
      </c>
      <c r="AB699" s="76">
        <f t="shared" ca="1" si="206"/>
        <v>1170.9739994417366</v>
      </c>
    </row>
    <row r="700" spans="1:28" x14ac:dyDescent="0.25">
      <c r="A700" s="2">
        <f t="shared" si="207"/>
        <v>26</v>
      </c>
      <c r="B700" s="16">
        <f ca="1">VLOOKUP(A700,PERIODS!$O$4:$P$33,2,FALSE)</f>
        <v>3.5000000000000003E-2</v>
      </c>
      <c r="C700" s="15"/>
      <c r="D700" s="18">
        <v>686</v>
      </c>
      <c r="E700" s="34">
        <f t="shared" ca="1" si="209"/>
        <v>28268.220811723942</v>
      </c>
      <c r="F700" s="34">
        <f t="shared" ca="1" si="191"/>
        <v>3500.0000000000005</v>
      </c>
      <c r="G700" s="69">
        <f t="shared" ca="1" si="195"/>
        <v>0</v>
      </c>
      <c r="H700" s="34">
        <f t="shared" ca="1" si="196"/>
        <v>-1475.4465084894325</v>
      </c>
      <c r="I700" s="34">
        <f t="shared" ca="1" si="197"/>
        <v>2024.5534915105679</v>
      </c>
      <c r="J700" s="18">
        <f ca="1">SUM(INDIRECT(ADDRESS(ROW(F700),COLUMN(F700),4)):INDIRECT(ADDRESS(ROW(F700)+N$5-1,COLUMN(F700),4)))</f>
        <v>23900</v>
      </c>
      <c r="K700" s="18">
        <f t="shared" ca="1" si="198"/>
        <v>0</v>
      </c>
      <c r="L700" s="18">
        <f t="shared" ca="1" si="208"/>
        <v>0</v>
      </c>
      <c r="M700" s="18">
        <f t="shared" ca="1" si="192"/>
        <v>0</v>
      </c>
      <c r="N700" s="34">
        <f t="shared" ca="1" si="199"/>
        <v>26243.667320213375</v>
      </c>
      <c r="P700" s="18">
        <f t="shared" ca="1" si="193"/>
        <v>1475.4465084894325</v>
      </c>
      <c r="Q700" s="47">
        <f ca="1">SUM(L$15:L700)-SUM(M$15:M700)</f>
        <v>0</v>
      </c>
      <c r="R700" s="47" t="str">
        <f t="shared" ca="1" si="194"/>
        <v>M703</v>
      </c>
      <c r="S700" s="40">
        <f t="shared" ca="1" si="200"/>
        <v>0</v>
      </c>
      <c r="T700" s="46">
        <f t="shared" ca="1" si="201"/>
        <v>47</v>
      </c>
      <c r="X700" s="74">
        <f t="shared" ca="1" si="202"/>
        <v>-1.4754465084894326</v>
      </c>
      <c r="Y700" s="75">
        <f t="shared" ca="1" si="203"/>
        <v>-1.4754465084894326</v>
      </c>
      <c r="Z700" s="74">
        <f t="shared" ca="1" si="204"/>
        <v>0.2286765982037893</v>
      </c>
      <c r="AA700" s="76">
        <f t="shared" ca="1" si="205"/>
        <v>-1475.4465084894325</v>
      </c>
      <c r="AB700" s="76">
        <f t="shared" ca="1" si="206"/>
        <v>228.6765982037893</v>
      </c>
    </row>
    <row r="701" spans="1:28" x14ac:dyDescent="0.25">
      <c r="A701" s="2">
        <f t="shared" si="207"/>
        <v>27</v>
      </c>
      <c r="B701" s="16">
        <f ca="1">VLOOKUP(A701,PERIODS!$O$4:$P$33,2,FALSE)</f>
        <v>3.5000000000000003E-2</v>
      </c>
      <c r="C701" s="15"/>
      <c r="D701" s="18">
        <v>687</v>
      </c>
      <c r="E701" s="34">
        <f t="shared" ca="1" si="209"/>
        <v>26243.667320213375</v>
      </c>
      <c r="F701" s="34">
        <f t="shared" ca="1" si="191"/>
        <v>3500.0000000000005</v>
      </c>
      <c r="G701" s="69">
        <f t="shared" ca="1" si="195"/>
        <v>0</v>
      </c>
      <c r="H701" s="34">
        <f t="shared" ca="1" si="196"/>
        <v>326.06792238430239</v>
      </c>
      <c r="I701" s="34">
        <f t="shared" ca="1" si="197"/>
        <v>3826.0679223843026</v>
      </c>
      <c r="J701" s="18">
        <f ca="1">SUM(INDIRECT(ADDRESS(ROW(F701),COLUMN(F701),4)):INDIRECT(ADDRESS(ROW(F701)+N$5-1,COLUMN(F701),4)))</f>
        <v>22900</v>
      </c>
      <c r="K701" s="18">
        <f t="shared" ca="1" si="198"/>
        <v>0</v>
      </c>
      <c r="L701" s="18">
        <f t="shared" ca="1" si="208"/>
        <v>0</v>
      </c>
      <c r="M701" s="18">
        <f t="shared" ca="1" si="192"/>
        <v>0</v>
      </c>
      <c r="N701" s="34">
        <f t="shared" ca="1" si="199"/>
        <v>22417.599397829072</v>
      </c>
      <c r="P701" s="18">
        <f t="shared" ca="1" si="193"/>
        <v>326.06792238430239</v>
      </c>
      <c r="Q701" s="47">
        <f ca="1">SUM(L$15:L701)-SUM(M$15:M701)</f>
        <v>0</v>
      </c>
      <c r="R701" s="47" t="str">
        <f t="shared" ca="1" si="194"/>
        <v>M704</v>
      </c>
      <c r="S701" s="40">
        <f t="shared" ca="1" si="200"/>
        <v>0</v>
      </c>
      <c r="T701" s="46">
        <f t="shared" ca="1" si="201"/>
        <v>16</v>
      </c>
      <c r="X701" s="74">
        <f t="shared" ca="1" si="202"/>
        <v>0.32606792238430238</v>
      </c>
      <c r="Y701" s="75">
        <f t="shared" ca="1" si="203"/>
        <v>0.32606792238430238</v>
      </c>
      <c r="Z701" s="74">
        <f t="shared" ca="1" si="204"/>
        <v>1.3855094727837325</v>
      </c>
      <c r="AA701" s="76">
        <f t="shared" ca="1" si="205"/>
        <v>326.06792238430239</v>
      </c>
      <c r="AB701" s="76">
        <f t="shared" ca="1" si="206"/>
        <v>1385.5094727837325</v>
      </c>
    </row>
    <row r="702" spans="1:28" x14ac:dyDescent="0.25">
      <c r="A702" s="2">
        <f t="shared" si="207"/>
        <v>28</v>
      </c>
      <c r="B702" s="16">
        <f ca="1">VLOOKUP(A702,PERIODS!$O$4:$P$33,2,FALSE)</f>
        <v>0.04</v>
      </c>
      <c r="C702" s="15"/>
      <c r="D702" s="18">
        <v>688</v>
      </c>
      <c r="E702" s="34">
        <f t="shared" ca="1" si="209"/>
        <v>22417.599397829072</v>
      </c>
      <c r="F702" s="34">
        <f t="shared" ca="1" si="191"/>
        <v>4000</v>
      </c>
      <c r="G702" s="69">
        <f t="shared" ca="1" si="195"/>
        <v>0</v>
      </c>
      <c r="H702" s="34">
        <f t="shared" ca="1" si="196"/>
        <v>1611.9109221597762</v>
      </c>
      <c r="I702" s="34">
        <f t="shared" ca="1" si="197"/>
        <v>5611.9109221597764</v>
      </c>
      <c r="J702" s="18">
        <f ca="1">SUM(INDIRECT(ADDRESS(ROW(F702),COLUMN(F702),4)):INDIRECT(ADDRESS(ROW(F702)+N$5-1,COLUMN(F702),4)))</f>
        <v>21900</v>
      </c>
      <c r="K702" s="18">
        <f t="shared" ca="1" si="198"/>
        <v>0</v>
      </c>
      <c r="L702" s="18">
        <f t="shared" ca="1" si="208"/>
        <v>0</v>
      </c>
      <c r="M702" s="18">
        <f t="shared" ca="1" si="192"/>
        <v>0</v>
      </c>
      <c r="N702" s="34">
        <f t="shared" ca="1" si="199"/>
        <v>16805.688475669296</v>
      </c>
      <c r="P702" s="18">
        <f t="shared" ca="1" si="193"/>
        <v>1611.9109221597762</v>
      </c>
      <c r="Q702" s="47">
        <f ca="1">SUM(L$15:L702)-SUM(M$15:M702)</f>
        <v>0</v>
      </c>
      <c r="R702" s="47" t="str">
        <f t="shared" ca="1" si="194"/>
        <v>M705</v>
      </c>
      <c r="S702" s="40">
        <f t="shared" ca="1" si="200"/>
        <v>0</v>
      </c>
      <c r="T702" s="46">
        <f t="shared" ca="1" si="201"/>
        <v>43</v>
      </c>
      <c r="X702" s="74">
        <f t="shared" ca="1" si="202"/>
        <v>1.6119109221597763</v>
      </c>
      <c r="Y702" s="75">
        <f t="shared" ca="1" si="203"/>
        <v>1.6119109221597763</v>
      </c>
      <c r="Z702" s="74">
        <f t="shared" ca="1" si="204"/>
        <v>5.012380350682581</v>
      </c>
      <c r="AA702" s="76">
        <f t="shared" ca="1" si="205"/>
        <v>1611.9109221597762</v>
      </c>
      <c r="AB702" s="76">
        <f t="shared" ca="1" si="206"/>
        <v>5012.3803506825807</v>
      </c>
    </row>
    <row r="703" spans="1:28" x14ac:dyDescent="0.25">
      <c r="A703" s="2">
        <f t="shared" si="207"/>
        <v>29</v>
      </c>
      <c r="B703" s="16">
        <f ca="1">VLOOKUP(A703,PERIODS!$O$4:$P$33,2,FALSE)</f>
        <v>0.04</v>
      </c>
      <c r="C703" s="15"/>
      <c r="D703" s="18">
        <v>689</v>
      </c>
      <c r="E703" s="34">
        <f t="shared" ca="1" si="209"/>
        <v>16805.688475669296</v>
      </c>
      <c r="F703" s="34">
        <f t="shared" ca="1" si="191"/>
        <v>4000</v>
      </c>
      <c r="G703" s="69">
        <f t="shared" ca="1" si="195"/>
        <v>0</v>
      </c>
      <c r="H703" s="34">
        <f t="shared" ca="1" si="196"/>
        <v>978.08489957890288</v>
      </c>
      <c r="I703" s="34">
        <f t="shared" ca="1" si="197"/>
        <v>4978.0848995789029</v>
      </c>
      <c r="J703" s="18">
        <f ca="1">SUM(INDIRECT(ADDRESS(ROW(F703),COLUMN(F703),4)):INDIRECT(ADDRESS(ROW(F703)+N$5-1,COLUMN(F703),4)))</f>
        <v>21200</v>
      </c>
      <c r="K703" s="18">
        <f t="shared" ca="1" si="198"/>
        <v>16350</v>
      </c>
      <c r="L703" s="18">
        <f t="shared" ca="1" si="208"/>
        <v>16350</v>
      </c>
      <c r="M703" s="18">
        <f t="shared" ca="1" si="192"/>
        <v>0</v>
      </c>
      <c r="N703" s="34">
        <f t="shared" ca="1" si="199"/>
        <v>11827.603576090394</v>
      </c>
      <c r="P703" s="18">
        <f t="shared" ca="1" si="193"/>
        <v>978.08489957890288</v>
      </c>
      <c r="Q703" s="47">
        <f ca="1">SUM(L$15:L703)-SUM(M$15:M703)</f>
        <v>16350</v>
      </c>
      <c r="R703" s="47" t="str">
        <f t="shared" ca="1" si="194"/>
        <v>M706</v>
      </c>
      <c r="S703" s="40">
        <f t="shared" ca="1" si="200"/>
        <v>0</v>
      </c>
      <c r="T703" s="46">
        <f t="shared" ca="1" si="201"/>
        <v>15</v>
      </c>
      <c r="X703" s="74">
        <f t="shared" ca="1" si="202"/>
        <v>0.97808489957890288</v>
      </c>
      <c r="Y703" s="75">
        <f t="shared" ca="1" si="203"/>
        <v>0.97808489957890288</v>
      </c>
      <c r="Z703" s="74">
        <f t="shared" ca="1" si="204"/>
        <v>2.6593584236335528</v>
      </c>
      <c r="AA703" s="76">
        <f t="shared" ca="1" si="205"/>
        <v>978.08489957890288</v>
      </c>
      <c r="AB703" s="76">
        <f t="shared" ca="1" si="206"/>
        <v>2659.3584236335528</v>
      </c>
    </row>
    <row r="704" spans="1:28" x14ac:dyDescent="0.25">
      <c r="A704" s="2">
        <f t="shared" si="207"/>
        <v>30</v>
      </c>
      <c r="B704" s="16">
        <f ca="1">VLOOKUP(A704,PERIODS!$O$4:$P$33,2,FALSE)</f>
        <v>0.04</v>
      </c>
      <c r="C704" s="15"/>
      <c r="D704" s="18">
        <v>690</v>
      </c>
      <c r="E704" s="34">
        <f t="shared" ca="1" si="209"/>
        <v>11827.603576090394</v>
      </c>
      <c r="F704" s="34">
        <f t="shared" ca="1" si="191"/>
        <v>4000</v>
      </c>
      <c r="G704" s="69">
        <f t="shared" ca="1" si="195"/>
        <v>0</v>
      </c>
      <c r="H704" s="34">
        <f t="shared" ca="1" si="196"/>
        <v>-417.89007456002128</v>
      </c>
      <c r="I704" s="34">
        <f t="shared" ca="1" si="197"/>
        <v>3582.1099254399787</v>
      </c>
      <c r="J704" s="18">
        <f ca="1">SUM(INDIRECT(ADDRESS(ROW(F704),COLUMN(F704),4)):INDIRECT(ADDRESS(ROW(F704)+N$5-1,COLUMN(F704),4)))</f>
        <v>20500</v>
      </c>
      <c r="K704" s="18">
        <f t="shared" ca="1" si="198"/>
        <v>16350</v>
      </c>
      <c r="L704" s="18">
        <f t="shared" ca="1" si="208"/>
        <v>0</v>
      </c>
      <c r="M704" s="18">
        <f t="shared" ca="1" si="192"/>
        <v>0</v>
      </c>
      <c r="N704" s="34">
        <f t="shared" ca="1" si="199"/>
        <v>8245.4936506504164</v>
      </c>
      <c r="P704" s="18">
        <f t="shared" ca="1" si="193"/>
        <v>417.89007456002128</v>
      </c>
      <c r="Q704" s="47">
        <f ca="1">SUM(L$15:L704)-SUM(M$15:M704)</f>
        <v>16350</v>
      </c>
      <c r="R704" s="47" t="str">
        <f t="shared" ca="1" si="194"/>
        <v>M707</v>
      </c>
      <c r="S704" s="40">
        <f t="shared" ca="1" si="200"/>
        <v>0</v>
      </c>
      <c r="T704" s="46">
        <f t="shared" ca="1" si="201"/>
        <v>97</v>
      </c>
      <c r="X704" s="74">
        <f t="shared" ca="1" si="202"/>
        <v>-0.41789007456002125</v>
      </c>
      <c r="Y704" s="75">
        <f t="shared" ca="1" si="203"/>
        <v>-0.41789007456002125</v>
      </c>
      <c r="Z704" s="74">
        <f t="shared" ca="1" si="204"/>
        <v>0.65843460316029156</v>
      </c>
      <c r="AA704" s="76">
        <f t="shared" ca="1" si="205"/>
        <v>-417.89007456002128</v>
      </c>
      <c r="AB704" s="76">
        <f t="shared" ca="1" si="206"/>
        <v>658.43460316029154</v>
      </c>
    </row>
    <row r="705" spans="1:28" x14ac:dyDescent="0.25">
      <c r="A705" s="2">
        <f t="shared" si="207"/>
        <v>1</v>
      </c>
      <c r="B705" s="16">
        <f ca="1">VLOOKUP(A705,PERIODS!$O$4:$P$33,2,FALSE)</f>
        <v>2.4E-2</v>
      </c>
      <c r="C705" s="15"/>
      <c r="D705" s="18">
        <v>691</v>
      </c>
      <c r="E705" s="34">
        <f t="shared" ca="1" si="209"/>
        <v>8245.4936506504164</v>
      </c>
      <c r="F705" s="34">
        <f t="shared" ca="1" si="191"/>
        <v>2400</v>
      </c>
      <c r="G705" s="69">
        <f t="shared" ca="1" si="195"/>
        <v>0</v>
      </c>
      <c r="H705" s="34">
        <f t="shared" ca="1" si="196"/>
        <v>-1412.668447255737</v>
      </c>
      <c r="I705" s="34">
        <f t="shared" ca="1" si="197"/>
        <v>987.33155274426304</v>
      </c>
      <c r="J705" s="18">
        <f ca="1">SUM(INDIRECT(ADDRESS(ROW(F705),COLUMN(F705),4)):INDIRECT(ADDRESS(ROW(F705)+N$5-1,COLUMN(F705),4)))</f>
        <v>19800</v>
      </c>
      <c r="K705" s="18">
        <f t="shared" ca="1" si="198"/>
        <v>16350</v>
      </c>
      <c r="L705" s="18">
        <f t="shared" ca="1" si="208"/>
        <v>0</v>
      </c>
      <c r="M705" s="18">
        <f t="shared" ca="1" si="192"/>
        <v>0</v>
      </c>
      <c r="N705" s="34">
        <f t="shared" ca="1" si="199"/>
        <v>7258.1620979061536</v>
      </c>
      <c r="P705" s="18">
        <f t="shared" ca="1" si="193"/>
        <v>1412.668447255737</v>
      </c>
      <c r="Q705" s="47">
        <f ca="1">SUM(L$15:L705)-SUM(M$15:M705)</f>
        <v>16350</v>
      </c>
      <c r="R705" s="47" t="str">
        <f t="shared" ca="1" si="194"/>
        <v>M708</v>
      </c>
      <c r="S705" s="40">
        <f t="shared" ca="1" si="200"/>
        <v>0</v>
      </c>
      <c r="T705" s="46">
        <f t="shared" ca="1" si="201"/>
        <v>76</v>
      </c>
      <c r="X705" s="74">
        <f t="shared" ca="1" si="202"/>
        <v>-1.4126684472557369</v>
      </c>
      <c r="Y705" s="75">
        <f t="shared" ca="1" si="203"/>
        <v>-1.4126684472557369</v>
      </c>
      <c r="Z705" s="74">
        <f t="shared" ca="1" si="204"/>
        <v>0.24349266813149925</v>
      </c>
      <c r="AA705" s="76">
        <f t="shared" ca="1" si="205"/>
        <v>-1412.668447255737</v>
      </c>
      <c r="AB705" s="76">
        <f t="shared" ca="1" si="206"/>
        <v>243.49266813149924</v>
      </c>
    </row>
    <row r="706" spans="1:28" x14ac:dyDescent="0.25">
      <c r="A706" s="2">
        <f t="shared" si="207"/>
        <v>2</v>
      </c>
      <c r="B706" s="16">
        <f ca="1">VLOOKUP(A706,PERIODS!$O$4:$P$33,2,FALSE)</f>
        <v>2.5000000000000001E-2</v>
      </c>
      <c r="C706" s="15"/>
      <c r="D706" s="18">
        <v>692</v>
      </c>
      <c r="E706" s="34">
        <f t="shared" ca="1" si="209"/>
        <v>7258.1620979061536</v>
      </c>
      <c r="F706" s="34">
        <f t="shared" ca="1" si="191"/>
        <v>2500</v>
      </c>
      <c r="G706" s="69">
        <f t="shared" ca="1" si="195"/>
        <v>0</v>
      </c>
      <c r="H706" s="34">
        <f t="shared" ca="1" si="196"/>
        <v>49.596735668339747</v>
      </c>
      <c r="I706" s="34">
        <f t="shared" ca="1" si="197"/>
        <v>2549.5967356683395</v>
      </c>
      <c r="J706" s="18">
        <f ca="1">SUM(INDIRECT(ADDRESS(ROW(F706),COLUMN(F706),4)):INDIRECT(ADDRESS(ROW(F706)+N$5-1,COLUMN(F706),4)))</f>
        <v>20700</v>
      </c>
      <c r="K706" s="18">
        <f t="shared" ca="1" si="198"/>
        <v>0</v>
      </c>
      <c r="L706" s="18">
        <f t="shared" ca="1" si="208"/>
        <v>0</v>
      </c>
      <c r="M706" s="18">
        <f t="shared" ca="1" si="192"/>
        <v>16350</v>
      </c>
      <c r="N706" s="34">
        <f t="shared" ca="1" si="199"/>
        <v>21058.565362237816</v>
      </c>
      <c r="P706" s="18">
        <f t="shared" ca="1" si="193"/>
        <v>49.596735668339747</v>
      </c>
      <c r="Q706" s="47">
        <f ca="1">SUM(L$15:L706)-SUM(M$15:M706)</f>
        <v>0</v>
      </c>
      <c r="R706" s="47" t="str">
        <f t="shared" ca="1" si="194"/>
        <v>M709</v>
      </c>
      <c r="S706" s="40">
        <f t="shared" ca="1" si="200"/>
        <v>0</v>
      </c>
      <c r="T706" s="46">
        <f t="shared" ca="1" si="201"/>
        <v>93</v>
      </c>
      <c r="X706" s="74">
        <f t="shared" ca="1" si="202"/>
        <v>4.9596735668339748E-2</v>
      </c>
      <c r="Y706" s="75">
        <f t="shared" ca="1" si="203"/>
        <v>4.9596735668339748E-2</v>
      </c>
      <c r="Z706" s="74">
        <f t="shared" ca="1" si="204"/>
        <v>1.0508472417084289</v>
      </c>
      <c r="AA706" s="76">
        <f t="shared" ca="1" si="205"/>
        <v>49.596735668339747</v>
      </c>
      <c r="AB706" s="76">
        <f t="shared" ca="1" si="206"/>
        <v>1050.847241708429</v>
      </c>
    </row>
    <row r="707" spans="1:28" x14ac:dyDescent="0.25">
      <c r="A707" s="2">
        <f t="shared" si="207"/>
        <v>3</v>
      </c>
      <c r="B707" s="16">
        <f ca="1">VLOOKUP(A707,PERIODS!$O$4:$P$33,2,FALSE)</f>
        <v>2.5000000000000001E-2</v>
      </c>
      <c r="C707" s="15"/>
      <c r="D707" s="18">
        <v>693</v>
      </c>
      <c r="E707" s="34">
        <f t="shared" ca="1" si="209"/>
        <v>21058.565362237816</v>
      </c>
      <c r="F707" s="34">
        <f t="shared" ca="1" si="191"/>
        <v>2500</v>
      </c>
      <c r="G707" s="69">
        <f t="shared" ca="1" si="195"/>
        <v>0</v>
      </c>
      <c r="H707" s="34">
        <f t="shared" ca="1" si="196"/>
        <v>-357.33529002399871</v>
      </c>
      <c r="I707" s="34">
        <f t="shared" ca="1" si="197"/>
        <v>2142.6647099760012</v>
      </c>
      <c r="J707" s="18">
        <f ca="1">SUM(INDIRECT(ADDRESS(ROW(F707),COLUMN(F707),4)):INDIRECT(ADDRESS(ROW(F707)+N$5-1,COLUMN(F707),4)))</f>
        <v>21500</v>
      </c>
      <c r="K707" s="18">
        <f t="shared" ca="1" si="198"/>
        <v>16350</v>
      </c>
      <c r="L707" s="18">
        <f t="shared" ca="1" si="208"/>
        <v>16350</v>
      </c>
      <c r="M707" s="18">
        <f t="shared" ca="1" si="192"/>
        <v>0</v>
      </c>
      <c r="N707" s="34">
        <f t="shared" ca="1" si="199"/>
        <v>18915.900652261815</v>
      </c>
      <c r="P707" s="18">
        <f t="shared" ca="1" si="193"/>
        <v>357.33529002399871</v>
      </c>
      <c r="Q707" s="47">
        <f ca="1">SUM(L$15:L707)-SUM(M$15:M707)</f>
        <v>16350</v>
      </c>
      <c r="R707" s="47" t="str">
        <f t="shared" ca="1" si="194"/>
        <v>M710</v>
      </c>
      <c r="S707" s="40">
        <f t="shared" ca="1" si="200"/>
        <v>0</v>
      </c>
      <c r="T707" s="46">
        <f t="shared" ca="1" si="201"/>
        <v>94</v>
      </c>
      <c r="X707" s="74">
        <f t="shared" ca="1" si="202"/>
        <v>-0.35733529002399872</v>
      </c>
      <c r="Y707" s="75">
        <f t="shared" ca="1" si="203"/>
        <v>-0.35733529002399872</v>
      </c>
      <c r="Z707" s="74">
        <f t="shared" ca="1" si="204"/>
        <v>0.69953791032665846</v>
      </c>
      <c r="AA707" s="76">
        <f t="shared" ca="1" si="205"/>
        <v>-357.33529002399871</v>
      </c>
      <c r="AB707" s="76">
        <f t="shared" ca="1" si="206"/>
        <v>699.53791032665845</v>
      </c>
    </row>
    <row r="708" spans="1:28" x14ac:dyDescent="0.25">
      <c r="A708" s="2">
        <f t="shared" si="207"/>
        <v>4</v>
      </c>
      <c r="B708" s="16">
        <f ca="1">VLOOKUP(A708,PERIODS!$O$4:$P$33,2,FALSE)</f>
        <v>2.5000000000000001E-2</v>
      </c>
      <c r="C708" s="15"/>
      <c r="D708" s="18">
        <v>694</v>
      </c>
      <c r="E708" s="34">
        <f t="shared" ca="1" si="209"/>
        <v>18915.900652261815</v>
      </c>
      <c r="F708" s="34">
        <f t="shared" ca="1" si="191"/>
        <v>2500</v>
      </c>
      <c r="G708" s="69">
        <f t="shared" ca="1" si="195"/>
        <v>0</v>
      </c>
      <c r="H708" s="34">
        <f t="shared" ca="1" si="196"/>
        <v>467.46432174412746</v>
      </c>
      <c r="I708" s="34">
        <f t="shared" ca="1" si="197"/>
        <v>2967.4643217441276</v>
      </c>
      <c r="J708" s="18">
        <f ca="1">SUM(INDIRECT(ADDRESS(ROW(F708),COLUMN(F708),4)):INDIRECT(ADDRESS(ROW(F708)+N$5-1,COLUMN(F708),4)))</f>
        <v>22300</v>
      </c>
      <c r="K708" s="18">
        <f t="shared" ca="1" si="198"/>
        <v>16350</v>
      </c>
      <c r="L708" s="18">
        <f t="shared" ca="1" si="208"/>
        <v>0</v>
      </c>
      <c r="M708" s="18">
        <f t="shared" ca="1" si="192"/>
        <v>0</v>
      </c>
      <c r="N708" s="34">
        <f t="shared" ca="1" si="199"/>
        <v>15948.436330517687</v>
      </c>
      <c r="P708" s="18">
        <f t="shared" ca="1" si="193"/>
        <v>467.46432174412746</v>
      </c>
      <c r="Q708" s="47">
        <f ca="1">SUM(L$15:L708)-SUM(M$15:M708)</f>
        <v>16350</v>
      </c>
      <c r="R708" s="47" t="str">
        <f t="shared" ca="1" si="194"/>
        <v>M711</v>
      </c>
      <c r="S708" s="40">
        <f t="shared" ca="1" si="200"/>
        <v>0</v>
      </c>
      <c r="T708" s="46">
        <f t="shared" ca="1" si="201"/>
        <v>27</v>
      </c>
      <c r="X708" s="74">
        <f t="shared" ca="1" si="202"/>
        <v>0.46746432174412744</v>
      </c>
      <c r="Y708" s="75">
        <f t="shared" ca="1" si="203"/>
        <v>0.46746432174412744</v>
      </c>
      <c r="Z708" s="74">
        <f t="shared" ca="1" si="204"/>
        <v>1.595942262099957</v>
      </c>
      <c r="AA708" s="76">
        <f t="shared" ca="1" si="205"/>
        <v>467.46432174412746</v>
      </c>
      <c r="AB708" s="76">
        <f t="shared" ca="1" si="206"/>
        <v>1595.9422620999571</v>
      </c>
    </row>
    <row r="709" spans="1:28" x14ac:dyDescent="0.25">
      <c r="A709" s="2">
        <f t="shared" si="207"/>
        <v>5</v>
      </c>
      <c r="B709" s="16">
        <f ca="1">VLOOKUP(A709,PERIODS!$O$4:$P$33,2,FALSE)</f>
        <v>3.3000000000000002E-2</v>
      </c>
      <c r="C709" s="15"/>
      <c r="D709" s="18">
        <v>695</v>
      </c>
      <c r="E709" s="34">
        <f t="shared" ca="1" si="209"/>
        <v>15948.436330517687</v>
      </c>
      <c r="F709" s="34">
        <f t="shared" ca="1" si="191"/>
        <v>3300</v>
      </c>
      <c r="G709" s="69">
        <f t="shared" ca="1" si="195"/>
        <v>0</v>
      </c>
      <c r="H709" s="34">
        <f t="shared" ca="1" si="196"/>
        <v>-995.85643251613237</v>
      </c>
      <c r="I709" s="34">
        <f t="shared" ca="1" si="197"/>
        <v>2304.1435674838676</v>
      </c>
      <c r="J709" s="18">
        <f ca="1">SUM(INDIRECT(ADDRESS(ROW(F709),COLUMN(F709),4)):INDIRECT(ADDRESS(ROW(F709)+N$5-1,COLUMN(F709),4)))</f>
        <v>23100</v>
      </c>
      <c r="K709" s="18">
        <f t="shared" ca="1" si="198"/>
        <v>16350</v>
      </c>
      <c r="L709" s="18">
        <f t="shared" ca="1" si="208"/>
        <v>0</v>
      </c>
      <c r="M709" s="18">
        <f t="shared" ca="1" si="192"/>
        <v>0</v>
      </c>
      <c r="N709" s="34">
        <f t="shared" ca="1" si="199"/>
        <v>13644.29276303382</v>
      </c>
      <c r="P709" s="18">
        <f t="shared" ca="1" si="193"/>
        <v>995.85643251613237</v>
      </c>
      <c r="Q709" s="47">
        <f ca="1">SUM(L$15:L709)-SUM(M$15:M709)</f>
        <v>16350</v>
      </c>
      <c r="R709" s="47" t="str">
        <f t="shared" ca="1" si="194"/>
        <v>M712</v>
      </c>
      <c r="S709" s="40">
        <f t="shared" ca="1" si="200"/>
        <v>0</v>
      </c>
      <c r="T709" s="46">
        <f t="shared" ca="1" si="201"/>
        <v>97</v>
      </c>
      <c r="X709" s="74">
        <f t="shared" ca="1" si="202"/>
        <v>-0.99585643251613232</v>
      </c>
      <c r="Y709" s="75">
        <f t="shared" ca="1" si="203"/>
        <v>-0.99585643251613232</v>
      </c>
      <c r="Z709" s="74">
        <f t="shared" ca="1" si="204"/>
        <v>0.36940693691723253</v>
      </c>
      <c r="AA709" s="76">
        <f t="shared" ca="1" si="205"/>
        <v>-995.85643251613237</v>
      </c>
      <c r="AB709" s="76">
        <f t="shared" ca="1" si="206"/>
        <v>369.40693691723254</v>
      </c>
    </row>
    <row r="710" spans="1:28" x14ac:dyDescent="0.25">
      <c r="A710" s="2">
        <f t="shared" si="207"/>
        <v>6</v>
      </c>
      <c r="B710" s="16">
        <f ca="1">VLOOKUP(A710,PERIODS!$O$4:$P$33,2,FALSE)</f>
        <v>3.3000000000000002E-2</v>
      </c>
      <c r="C710" s="15"/>
      <c r="D710" s="18">
        <v>696</v>
      </c>
      <c r="E710" s="34">
        <f t="shared" ca="1" si="209"/>
        <v>13644.29276303382</v>
      </c>
      <c r="F710" s="34">
        <f t="shared" ca="1" si="191"/>
        <v>3300</v>
      </c>
      <c r="G710" s="69">
        <f t="shared" ca="1" si="195"/>
        <v>0</v>
      </c>
      <c r="H710" s="34">
        <f t="shared" ca="1" si="196"/>
        <v>1319.8562242499449</v>
      </c>
      <c r="I710" s="34">
        <f t="shared" ca="1" si="197"/>
        <v>4619.8562242499447</v>
      </c>
      <c r="J710" s="18">
        <f ca="1">SUM(INDIRECT(ADDRESS(ROW(F710),COLUMN(F710),4)):INDIRECT(ADDRESS(ROW(F710)+N$5-1,COLUMN(F710),4)))</f>
        <v>23100</v>
      </c>
      <c r="K710" s="18">
        <f t="shared" ca="1" si="198"/>
        <v>0</v>
      </c>
      <c r="L710" s="18">
        <f t="shared" ca="1" si="208"/>
        <v>0</v>
      </c>
      <c r="M710" s="18">
        <f t="shared" ca="1" si="192"/>
        <v>16350</v>
      </c>
      <c r="N710" s="34">
        <f t="shared" ca="1" si="199"/>
        <v>25374.436538783877</v>
      </c>
      <c r="P710" s="18">
        <f t="shared" ca="1" si="193"/>
        <v>1319.8562242499449</v>
      </c>
      <c r="Q710" s="47">
        <f ca="1">SUM(L$15:L710)-SUM(M$15:M710)</f>
        <v>0</v>
      </c>
      <c r="R710" s="47" t="str">
        <f t="shared" ca="1" si="194"/>
        <v>M713</v>
      </c>
      <c r="S710" s="40">
        <f t="shared" ca="1" si="200"/>
        <v>0</v>
      </c>
      <c r="T710" s="46">
        <f t="shared" ca="1" si="201"/>
        <v>29</v>
      </c>
      <c r="X710" s="74">
        <f t="shared" ca="1" si="202"/>
        <v>1.319856224249945</v>
      </c>
      <c r="Y710" s="75">
        <f t="shared" ca="1" si="203"/>
        <v>1.319856224249945</v>
      </c>
      <c r="Z710" s="74">
        <f t="shared" ca="1" si="204"/>
        <v>3.7428832027337249</v>
      </c>
      <c r="AA710" s="76">
        <f t="shared" ca="1" si="205"/>
        <v>1319.8562242499449</v>
      </c>
      <c r="AB710" s="76">
        <f t="shared" ca="1" si="206"/>
        <v>3742.8832027337248</v>
      </c>
    </row>
    <row r="711" spans="1:28" x14ac:dyDescent="0.25">
      <c r="A711" s="2">
        <f t="shared" si="207"/>
        <v>7</v>
      </c>
      <c r="B711" s="16">
        <f ca="1">VLOOKUP(A711,PERIODS!$O$4:$P$33,2,FALSE)</f>
        <v>3.3000000000000002E-2</v>
      </c>
      <c r="C711" s="15"/>
      <c r="D711" s="18">
        <v>697</v>
      </c>
      <c r="E711" s="34">
        <f t="shared" ca="1" si="209"/>
        <v>25374.436538783877</v>
      </c>
      <c r="F711" s="34">
        <f t="shared" ca="1" si="191"/>
        <v>3300</v>
      </c>
      <c r="G711" s="69">
        <f t="shared" ca="1" si="195"/>
        <v>0</v>
      </c>
      <c r="H711" s="34">
        <f t="shared" ca="1" si="196"/>
        <v>-389.34298806718181</v>
      </c>
      <c r="I711" s="34">
        <f t="shared" ca="1" si="197"/>
        <v>2910.657011932818</v>
      </c>
      <c r="J711" s="18">
        <f ca="1">SUM(INDIRECT(ADDRESS(ROW(F711),COLUMN(F711),4)):INDIRECT(ADDRESS(ROW(F711)+N$5-1,COLUMN(F711),4)))</f>
        <v>23100</v>
      </c>
      <c r="K711" s="18">
        <f t="shared" ca="1" si="198"/>
        <v>0</v>
      </c>
      <c r="L711" s="18">
        <f t="shared" ca="1" si="208"/>
        <v>0</v>
      </c>
      <c r="M711" s="18">
        <f t="shared" ca="1" si="192"/>
        <v>0</v>
      </c>
      <c r="N711" s="34">
        <f t="shared" ca="1" si="199"/>
        <v>22463.77952685106</v>
      </c>
      <c r="P711" s="18">
        <f t="shared" ca="1" si="193"/>
        <v>389.34298806718181</v>
      </c>
      <c r="Q711" s="47">
        <f ca="1">SUM(L$15:L711)-SUM(M$15:M711)</f>
        <v>0</v>
      </c>
      <c r="R711" s="47" t="str">
        <f t="shared" ca="1" si="194"/>
        <v>M714</v>
      </c>
      <c r="S711" s="40">
        <f t="shared" ca="1" si="200"/>
        <v>0</v>
      </c>
      <c r="T711" s="46">
        <f t="shared" ca="1" si="201"/>
        <v>46</v>
      </c>
      <c r="X711" s="74">
        <f t="shared" ca="1" si="202"/>
        <v>-0.38934298806718182</v>
      </c>
      <c r="Y711" s="75">
        <f t="shared" ca="1" si="203"/>
        <v>-0.38934298806718182</v>
      </c>
      <c r="Z711" s="74">
        <f t="shared" ca="1" si="204"/>
        <v>0.67750185510668459</v>
      </c>
      <c r="AA711" s="76">
        <f t="shared" ca="1" si="205"/>
        <v>-389.34298806718181</v>
      </c>
      <c r="AB711" s="76">
        <f t="shared" ca="1" si="206"/>
        <v>677.50185510668462</v>
      </c>
    </row>
    <row r="712" spans="1:28" x14ac:dyDescent="0.25">
      <c r="A712" s="2">
        <f t="shared" si="207"/>
        <v>8</v>
      </c>
      <c r="B712" s="16">
        <f ca="1">VLOOKUP(A712,PERIODS!$O$4:$P$33,2,FALSE)</f>
        <v>3.3000000000000002E-2</v>
      </c>
      <c r="C712" s="15"/>
      <c r="D712" s="18">
        <v>698</v>
      </c>
      <c r="E712" s="34">
        <f t="shared" ca="1" si="209"/>
        <v>22463.77952685106</v>
      </c>
      <c r="F712" s="34">
        <f t="shared" ca="1" si="191"/>
        <v>3300</v>
      </c>
      <c r="G712" s="69">
        <f t="shared" ca="1" si="195"/>
        <v>0</v>
      </c>
      <c r="H712" s="34">
        <f t="shared" ca="1" si="196"/>
        <v>766.92022404103557</v>
      </c>
      <c r="I712" s="34">
        <f t="shared" ca="1" si="197"/>
        <v>4066.9202240410355</v>
      </c>
      <c r="J712" s="18">
        <f ca="1">SUM(INDIRECT(ADDRESS(ROW(F712),COLUMN(F712),4)):INDIRECT(ADDRESS(ROW(F712)+N$5-1,COLUMN(F712),4)))</f>
        <v>23100</v>
      </c>
      <c r="K712" s="18">
        <f t="shared" ca="1" si="198"/>
        <v>16350</v>
      </c>
      <c r="L712" s="18">
        <f t="shared" ca="1" si="208"/>
        <v>16350</v>
      </c>
      <c r="M712" s="18">
        <f t="shared" ca="1" si="192"/>
        <v>0</v>
      </c>
      <c r="N712" s="34">
        <f t="shared" ca="1" si="199"/>
        <v>18396.859302810026</v>
      </c>
      <c r="P712" s="18">
        <f t="shared" ca="1" si="193"/>
        <v>766.92022404103557</v>
      </c>
      <c r="Q712" s="47">
        <f ca="1">SUM(L$15:L712)-SUM(M$15:M712)</f>
        <v>16350</v>
      </c>
      <c r="R712" s="47" t="str">
        <f t="shared" ca="1" si="194"/>
        <v>M715</v>
      </c>
      <c r="S712" s="40">
        <f t="shared" ca="1" si="200"/>
        <v>0</v>
      </c>
      <c r="T712" s="46">
        <f t="shared" ca="1" si="201"/>
        <v>62</v>
      </c>
      <c r="X712" s="74">
        <f t="shared" ca="1" si="202"/>
        <v>0.76692022404103555</v>
      </c>
      <c r="Y712" s="75">
        <f t="shared" ca="1" si="203"/>
        <v>0.76692022404103555</v>
      </c>
      <c r="Z712" s="74">
        <f t="shared" ca="1" si="204"/>
        <v>2.1531248898055395</v>
      </c>
      <c r="AA712" s="76">
        <f t="shared" ca="1" si="205"/>
        <v>766.92022404103557</v>
      </c>
      <c r="AB712" s="76">
        <f t="shared" ca="1" si="206"/>
        <v>2153.1248898055396</v>
      </c>
    </row>
    <row r="713" spans="1:28" x14ac:dyDescent="0.25">
      <c r="A713" s="2">
        <f t="shared" si="207"/>
        <v>9</v>
      </c>
      <c r="B713" s="16">
        <f ca="1">VLOOKUP(A713,PERIODS!$O$4:$P$33,2,FALSE)</f>
        <v>3.3000000000000002E-2</v>
      </c>
      <c r="C713" s="15"/>
      <c r="D713" s="18">
        <v>699</v>
      </c>
      <c r="E713" s="34">
        <f t="shared" ca="1" si="209"/>
        <v>18396.859302810026</v>
      </c>
      <c r="F713" s="34">
        <f t="shared" ca="1" si="191"/>
        <v>3300</v>
      </c>
      <c r="G713" s="69">
        <f t="shared" ca="1" si="195"/>
        <v>0</v>
      </c>
      <c r="H713" s="34">
        <f t="shared" ca="1" si="196"/>
        <v>1078.5380829098137</v>
      </c>
      <c r="I713" s="34">
        <f t="shared" ca="1" si="197"/>
        <v>4378.538082909814</v>
      </c>
      <c r="J713" s="18">
        <f ca="1">SUM(INDIRECT(ADDRESS(ROW(F713),COLUMN(F713),4)):INDIRECT(ADDRESS(ROW(F713)+N$5-1,COLUMN(F713),4)))</f>
        <v>23100</v>
      </c>
      <c r="K713" s="18">
        <f t="shared" ca="1" si="198"/>
        <v>16350</v>
      </c>
      <c r="L713" s="18">
        <f t="shared" ca="1" si="208"/>
        <v>0</v>
      </c>
      <c r="M713" s="18">
        <f t="shared" ca="1" si="192"/>
        <v>0</v>
      </c>
      <c r="N713" s="34">
        <f t="shared" ca="1" si="199"/>
        <v>14018.321219900212</v>
      </c>
      <c r="P713" s="18">
        <f t="shared" ca="1" si="193"/>
        <v>1078.5380829098137</v>
      </c>
      <c r="Q713" s="47">
        <f ca="1">SUM(L$15:L713)-SUM(M$15:M713)</f>
        <v>16350</v>
      </c>
      <c r="R713" s="47" t="str">
        <f t="shared" ca="1" si="194"/>
        <v>M716</v>
      </c>
      <c r="S713" s="40">
        <f t="shared" ca="1" si="200"/>
        <v>0</v>
      </c>
      <c r="T713" s="46">
        <f t="shared" ca="1" si="201"/>
        <v>15</v>
      </c>
      <c r="X713" s="74">
        <f t="shared" ca="1" si="202"/>
        <v>1.0785380829098137</v>
      </c>
      <c r="Y713" s="75">
        <f t="shared" ca="1" si="203"/>
        <v>1.0785380829098137</v>
      </c>
      <c r="Z713" s="74">
        <f t="shared" ca="1" si="204"/>
        <v>2.940377818858753</v>
      </c>
      <c r="AA713" s="76">
        <f t="shared" ca="1" si="205"/>
        <v>1078.5380829098137</v>
      </c>
      <c r="AB713" s="76">
        <f t="shared" ca="1" si="206"/>
        <v>2940.377818858753</v>
      </c>
    </row>
    <row r="714" spans="1:28" x14ac:dyDescent="0.25">
      <c r="A714" s="2">
        <f t="shared" si="207"/>
        <v>10</v>
      </c>
      <c r="B714" s="16">
        <f ca="1">VLOOKUP(A714,PERIODS!$O$4:$P$33,2,FALSE)</f>
        <v>3.3000000000000002E-2</v>
      </c>
      <c r="C714" s="15"/>
      <c r="D714" s="18">
        <v>700</v>
      </c>
      <c r="E714" s="34">
        <f t="shared" ca="1" si="209"/>
        <v>14018.321219900212</v>
      </c>
      <c r="F714" s="34">
        <f t="shared" ca="1" si="191"/>
        <v>3300</v>
      </c>
      <c r="G714" s="69">
        <f t="shared" ca="1" si="195"/>
        <v>0</v>
      </c>
      <c r="H714" s="34">
        <f t="shared" ca="1" si="196"/>
        <v>-2783.2685781551377</v>
      </c>
      <c r="I714" s="34">
        <f t="shared" ca="1" si="197"/>
        <v>516.73142184486233</v>
      </c>
      <c r="J714" s="18">
        <f ca="1">SUM(INDIRECT(ADDRESS(ROW(F714),COLUMN(F714),4)):INDIRECT(ADDRESS(ROW(F714)+N$5-1,COLUMN(F714),4)))</f>
        <v>23100</v>
      </c>
      <c r="K714" s="18">
        <f t="shared" ca="1" si="198"/>
        <v>16350</v>
      </c>
      <c r="L714" s="18">
        <f t="shared" ca="1" si="208"/>
        <v>0</v>
      </c>
      <c r="M714" s="18">
        <f t="shared" ca="1" si="192"/>
        <v>0</v>
      </c>
      <c r="N714" s="34">
        <f t="shared" ca="1" si="199"/>
        <v>13501.589798055349</v>
      </c>
      <c r="P714" s="18">
        <f t="shared" ca="1" si="193"/>
        <v>2783.2685781551377</v>
      </c>
      <c r="Q714" s="47">
        <f ca="1">SUM(L$15:L714)-SUM(M$15:M714)</f>
        <v>16350</v>
      </c>
      <c r="R714" s="47" t="str">
        <f t="shared" ca="1" si="194"/>
        <v>M717</v>
      </c>
      <c r="S714" s="40">
        <f t="shared" ca="1" si="200"/>
        <v>0</v>
      </c>
      <c r="T714" s="46">
        <f t="shared" ca="1" si="201"/>
        <v>50</v>
      </c>
      <c r="X714" s="74">
        <f t="shared" ca="1" si="202"/>
        <v>-2.7832685781551376</v>
      </c>
      <c r="Y714" s="75">
        <f t="shared" ca="1" si="203"/>
        <v>-2.7832685781551376</v>
      </c>
      <c r="Z714" s="74">
        <f t="shared" ca="1" si="204"/>
        <v>6.1836060703992696E-2</v>
      </c>
      <c r="AA714" s="76">
        <f t="shared" ca="1" si="205"/>
        <v>-2783.2685781551377</v>
      </c>
      <c r="AB714" s="76">
        <f t="shared" ca="1" si="206"/>
        <v>61.836060703992693</v>
      </c>
    </row>
    <row r="715" spans="1:28" x14ac:dyDescent="0.25">
      <c r="A715" s="2">
        <f t="shared" si="207"/>
        <v>11</v>
      </c>
      <c r="B715" s="16">
        <f ca="1">VLOOKUP(A715,PERIODS!$O$4:$P$33,2,FALSE)</f>
        <v>3.3000000000000002E-2</v>
      </c>
      <c r="C715" s="15"/>
      <c r="D715" s="18">
        <v>701</v>
      </c>
      <c r="E715" s="34">
        <f t="shared" ca="1" si="209"/>
        <v>13501.589798055349</v>
      </c>
      <c r="F715" s="34">
        <f t="shared" ca="1" si="191"/>
        <v>3300</v>
      </c>
      <c r="G715" s="69">
        <f t="shared" ca="1" si="195"/>
        <v>0</v>
      </c>
      <c r="H715" s="34">
        <f t="shared" ca="1" si="196"/>
        <v>-211.39661065129837</v>
      </c>
      <c r="I715" s="34">
        <f t="shared" ca="1" si="197"/>
        <v>3088.6033893487015</v>
      </c>
      <c r="J715" s="18">
        <f ca="1">SUM(INDIRECT(ADDRESS(ROW(F715),COLUMN(F715),4)):INDIRECT(ADDRESS(ROW(F715)+N$5-1,COLUMN(F715),4)))</f>
        <v>23300</v>
      </c>
      <c r="K715" s="18">
        <f t="shared" ca="1" si="198"/>
        <v>0</v>
      </c>
      <c r="L715" s="18">
        <f t="shared" ca="1" si="208"/>
        <v>0</v>
      </c>
      <c r="M715" s="18">
        <f t="shared" ca="1" si="192"/>
        <v>16350</v>
      </c>
      <c r="N715" s="34">
        <f t="shared" ca="1" si="199"/>
        <v>26762.986408706645</v>
      </c>
      <c r="P715" s="18">
        <f t="shared" ca="1" si="193"/>
        <v>211.39661065129837</v>
      </c>
      <c r="Q715" s="47">
        <f ca="1">SUM(L$15:L715)-SUM(M$15:M715)</f>
        <v>0</v>
      </c>
      <c r="R715" s="47" t="str">
        <f t="shared" ca="1" si="194"/>
        <v>M718</v>
      </c>
      <c r="S715" s="40">
        <f t="shared" ca="1" si="200"/>
        <v>0</v>
      </c>
      <c r="T715" s="46">
        <f t="shared" ca="1" si="201"/>
        <v>82</v>
      </c>
      <c r="X715" s="74">
        <f t="shared" ca="1" si="202"/>
        <v>-0.21139661065129836</v>
      </c>
      <c r="Y715" s="75">
        <f t="shared" ca="1" si="203"/>
        <v>-0.21139661065129836</v>
      </c>
      <c r="Z715" s="74">
        <f t="shared" ca="1" si="204"/>
        <v>0.8094529655415208</v>
      </c>
      <c r="AA715" s="76">
        <f t="shared" ca="1" si="205"/>
        <v>-211.39661065129837</v>
      </c>
      <c r="AB715" s="76">
        <f t="shared" ca="1" si="206"/>
        <v>809.45296554152083</v>
      </c>
    </row>
    <row r="716" spans="1:28" x14ac:dyDescent="0.25">
      <c r="A716" s="2">
        <f t="shared" si="207"/>
        <v>12</v>
      </c>
      <c r="B716" s="16">
        <f ca="1">VLOOKUP(A716,PERIODS!$O$4:$P$33,2,FALSE)</f>
        <v>3.3000000000000002E-2</v>
      </c>
      <c r="C716" s="15"/>
      <c r="D716" s="18">
        <v>702</v>
      </c>
      <c r="E716" s="34">
        <f t="shared" ca="1" si="209"/>
        <v>26762.986408706645</v>
      </c>
      <c r="F716" s="34">
        <f t="shared" ca="1" si="191"/>
        <v>3300</v>
      </c>
      <c r="G716" s="69">
        <f t="shared" ca="1" si="195"/>
        <v>0</v>
      </c>
      <c r="H716" s="34">
        <f t="shared" ca="1" si="196"/>
        <v>439.7227402403646</v>
      </c>
      <c r="I716" s="34">
        <f t="shared" ca="1" si="197"/>
        <v>3739.7227402403646</v>
      </c>
      <c r="J716" s="18">
        <f ca="1">SUM(INDIRECT(ADDRESS(ROW(F716),COLUMN(F716),4)):INDIRECT(ADDRESS(ROW(F716)+N$5-1,COLUMN(F716),4)))</f>
        <v>23500</v>
      </c>
      <c r="K716" s="18">
        <f t="shared" ca="1" si="198"/>
        <v>0</v>
      </c>
      <c r="L716" s="18">
        <f t="shared" ca="1" si="208"/>
        <v>0</v>
      </c>
      <c r="M716" s="18">
        <f t="shared" ca="1" si="192"/>
        <v>0</v>
      </c>
      <c r="N716" s="34">
        <f t="shared" ca="1" si="199"/>
        <v>23023.263668466279</v>
      </c>
      <c r="P716" s="18">
        <f t="shared" ca="1" si="193"/>
        <v>439.7227402403646</v>
      </c>
      <c r="Q716" s="47">
        <f ca="1">SUM(L$15:L716)-SUM(M$15:M716)</f>
        <v>0</v>
      </c>
      <c r="R716" s="47" t="str">
        <f t="shared" ca="1" si="194"/>
        <v>M719</v>
      </c>
      <c r="S716" s="40">
        <f t="shared" ca="1" si="200"/>
        <v>0</v>
      </c>
      <c r="T716" s="46">
        <f t="shared" ca="1" si="201"/>
        <v>60</v>
      </c>
      <c r="X716" s="74">
        <f t="shared" ca="1" si="202"/>
        <v>0.43972274024036462</v>
      </c>
      <c r="Y716" s="75">
        <f t="shared" ca="1" si="203"/>
        <v>0.43972274024036462</v>
      </c>
      <c r="Z716" s="74">
        <f t="shared" ca="1" si="204"/>
        <v>1.5522767749562432</v>
      </c>
      <c r="AA716" s="76">
        <f t="shared" ca="1" si="205"/>
        <v>439.7227402403646</v>
      </c>
      <c r="AB716" s="76">
        <f t="shared" ca="1" si="206"/>
        <v>1552.2767749562431</v>
      </c>
    </row>
    <row r="717" spans="1:28" x14ac:dyDescent="0.25">
      <c r="A717" s="2">
        <f t="shared" si="207"/>
        <v>13</v>
      </c>
      <c r="B717" s="16">
        <f ca="1">VLOOKUP(A717,PERIODS!$O$4:$P$33,2,FALSE)</f>
        <v>3.3000000000000002E-2</v>
      </c>
      <c r="C717" s="15"/>
      <c r="D717" s="18">
        <v>703</v>
      </c>
      <c r="E717" s="34">
        <f t="shared" ca="1" si="209"/>
        <v>23023.263668466279</v>
      </c>
      <c r="F717" s="34">
        <f t="shared" ca="1" si="191"/>
        <v>3300</v>
      </c>
      <c r="G717" s="69">
        <f t="shared" ca="1" si="195"/>
        <v>0</v>
      </c>
      <c r="H717" s="34">
        <f t="shared" ca="1" si="196"/>
        <v>650.76459158656223</v>
      </c>
      <c r="I717" s="34">
        <f t="shared" ca="1" si="197"/>
        <v>3950.7645915865623</v>
      </c>
      <c r="J717" s="18">
        <f ca="1">SUM(INDIRECT(ADDRESS(ROW(F717),COLUMN(F717),4)):INDIRECT(ADDRESS(ROW(F717)+N$5-1,COLUMN(F717),4)))</f>
        <v>23700</v>
      </c>
      <c r="K717" s="18">
        <f t="shared" ca="1" si="198"/>
        <v>16350</v>
      </c>
      <c r="L717" s="18">
        <f t="shared" ca="1" si="208"/>
        <v>16350</v>
      </c>
      <c r="M717" s="18">
        <f t="shared" ca="1" si="192"/>
        <v>0</v>
      </c>
      <c r="N717" s="34">
        <f t="shared" ca="1" si="199"/>
        <v>19072.499076879718</v>
      </c>
      <c r="P717" s="18">
        <f t="shared" ca="1" si="193"/>
        <v>650.76459158656223</v>
      </c>
      <c r="Q717" s="47">
        <f ca="1">SUM(L$15:L717)-SUM(M$15:M717)</f>
        <v>16350</v>
      </c>
      <c r="R717" s="47" t="str">
        <f t="shared" ca="1" si="194"/>
        <v>M720</v>
      </c>
      <c r="S717" s="40">
        <f t="shared" ca="1" si="200"/>
        <v>0</v>
      </c>
      <c r="T717" s="46">
        <f t="shared" ca="1" si="201"/>
        <v>59</v>
      </c>
      <c r="X717" s="74">
        <f t="shared" ca="1" si="202"/>
        <v>0.65076459158656219</v>
      </c>
      <c r="Y717" s="75">
        <f t="shared" ca="1" si="203"/>
        <v>0.65076459158656219</v>
      </c>
      <c r="Z717" s="74">
        <f t="shared" ca="1" si="204"/>
        <v>1.9170059954710714</v>
      </c>
      <c r="AA717" s="76">
        <f t="shared" ca="1" si="205"/>
        <v>650.76459158656223</v>
      </c>
      <c r="AB717" s="76">
        <f t="shared" ca="1" si="206"/>
        <v>1917.0059954710714</v>
      </c>
    </row>
    <row r="718" spans="1:28" x14ac:dyDescent="0.25">
      <c r="A718" s="2">
        <f t="shared" si="207"/>
        <v>14</v>
      </c>
      <c r="B718" s="16">
        <f ca="1">VLOOKUP(A718,PERIODS!$O$4:$P$33,2,FALSE)</f>
        <v>3.3000000000000002E-2</v>
      </c>
      <c r="C718" s="15"/>
      <c r="D718" s="18">
        <v>704</v>
      </c>
      <c r="E718" s="34">
        <f t="shared" ca="1" si="209"/>
        <v>19072.499076879718</v>
      </c>
      <c r="F718" s="34">
        <f t="shared" ca="1" si="191"/>
        <v>3300</v>
      </c>
      <c r="G718" s="69">
        <f t="shared" ca="1" si="195"/>
        <v>0</v>
      </c>
      <c r="H718" s="34">
        <f t="shared" ca="1" si="196"/>
        <v>-1425.812804708494</v>
      </c>
      <c r="I718" s="34">
        <f t="shared" ca="1" si="197"/>
        <v>1874.187195291506</v>
      </c>
      <c r="J718" s="18">
        <f ca="1">SUM(INDIRECT(ADDRESS(ROW(F718),COLUMN(F718),4)):INDIRECT(ADDRESS(ROW(F718)+N$5-1,COLUMN(F718),4)))</f>
        <v>23900</v>
      </c>
      <c r="K718" s="18">
        <f t="shared" ca="1" si="198"/>
        <v>16350</v>
      </c>
      <c r="L718" s="18">
        <f t="shared" ca="1" si="208"/>
        <v>0</v>
      </c>
      <c r="M718" s="18">
        <f t="shared" ca="1" si="192"/>
        <v>0</v>
      </c>
      <c r="N718" s="34">
        <f t="shared" ca="1" si="199"/>
        <v>17198.311881588212</v>
      </c>
      <c r="P718" s="18">
        <f t="shared" ca="1" si="193"/>
        <v>1425.812804708494</v>
      </c>
      <c r="Q718" s="47">
        <f ca="1">SUM(L$15:L718)-SUM(M$15:M718)</f>
        <v>16350</v>
      </c>
      <c r="R718" s="47" t="str">
        <f t="shared" ca="1" si="194"/>
        <v>M721</v>
      </c>
      <c r="S718" s="40">
        <f t="shared" ca="1" si="200"/>
        <v>0</v>
      </c>
      <c r="T718" s="46">
        <f t="shared" ca="1" si="201"/>
        <v>57</v>
      </c>
      <c r="X718" s="74">
        <f t="shared" ca="1" si="202"/>
        <v>-1.4258128047084939</v>
      </c>
      <c r="Y718" s="75">
        <f t="shared" ca="1" si="203"/>
        <v>-1.4258128047084939</v>
      </c>
      <c r="Z718" s="74">
        <f t="shared" ca="1" si="204"/>
        <v>0.24031305622163118</v>
      </c>
      <c r="AA718" s="76">
        <f t="shared" ca="1" si="205"/>
        <v>-1425.812804708494</v>
      </c>
      <c r="AB718" s="76">
        <f t="shared" ca="1" si="206"/>
        <v>240.31305622163117</v>
      </c>
    </row>
    <row r="719" spans="1:28" x14ac:dyDescent="0.25">
      <c r="A719" s="2">
        <f t="shared" si="207"/>
        <v>15</v>
      </c>
      <c r="B719" s="16">
        <f ca="1">VLOOKUP(A719,PERIODS!$O$4:$P$33,2,FALSE)</f>
        <v>3.3000000000000002E-2</v>
      </c>
      <c r="C719" s="15"/>
      <c r="D719" s="18">
        <v>705</v>
      </c>
      <c r="E719" s="34">
        <f t="shared" ca="1" si="209"/>
        <v>17198.311881588212</v>
      </c>
      <c r="F719" s="34">
        <f t="shared" ref="F719:F782" ca="1" si="210">F$2*B719</f>
        <v>3300</v>
      </c>
      <c r="G719" s="69">
        <f t="shared" ca="1" si="195"/>
        <v>0</v>
      </c>
      <c r="H719" s="34">
        <f t="shared" ca="1" si="196"/>
        <v>-1139.9063880717877</v>
      </c>
      <c r="I719" s="34">
        <f t="shared" ca="1" si="197"/>
        <v>2160.0936119282123</v>
      </c>
      <c r="J719" s="18">
        <f ca="1">SUM(INDIRECT(ADDRESS(ROW(F719),COLUMN(F719),4)):INDIRECT(ADDRESS(ROW(F719)+N$5-1,COLUMN(F719),4)))</f>
        <v>24100</v>
      </c>
      <c r="K719" s="18">
        <f t="shared" ca="1" si="198"/>
        <v>16350</v>
      </c>
      <c r="L719" s="18">
        <f t="shared" ca="1" si="208"/>
        <v>0</v>
      </c>
      <c r="M719" s="18">
        <f t="shared" ref="M719:M782" ca="1" si="211">SUMIF($R$15:$R$8014,ADDRESS(ROW(M719),COLUMN(M719),4),$L$15:$L$8014)</f>
        <v>0</v>
      </c>
      <c r="N719" s="34">
        <f t="shared" ca="1" si="199"/>
        <v>15038.218269659999</v>
      </c>
      <c r="P719" s="18">
        <f t="shared" ref="P719:P782" ca="1" si="212">ABS(H719)</f>
        <v>1139.9063880717877</v>
      </c>
      <c r="Q719" s="47">
        <f ca="1">SUM(L$15:L719)-SUM(M$15:M719)</f>
        <v>16350</v>
      </c>
      <c r="R719" s="47" t="str">
        <f t="shared" ref="R719:R782" ca="1" si="213">ADDRESS(ROW(M719)+$N$3+RANDBETWEEN(-$N$4,$N$4),COLUMN(M719),4)</f>
        <v>M722</v>
      </c>
      <c r="S719" s="40">
        <f t="shared" ca="1" si="200"/>
        <v>0</v>
      </c>
      <c r="T719" s="46">
        <f t="shared" ca="1" si="201"/>
        <v>40</v>
      </c>
      <c r="X719" s="74">
        <f t="shared" ca="1" si="202"/>
        <v>-1.1399063880717877</v>
      </c>
      <c r="Y719" s="75">
        <f t="shared" ca="1" si="203"/>
        <v>-1.1399063880717877</v>
      </c>
      <c r="Z719" s="74">
        <f t="shared" ca="1" si="204"/>
        <v>0.31984896209297675</v>
      </c>
      <c r="AA719" s="76">
        <f t="shared" ca="1" si="205"/>
        <v>-1139.9063880717877</v>
      </c>
      <c r="AB719" s="76">
        <f t="shared" ca="1" si="206"/>
        <v>319.84896209297676</v>
      </c>
    </row>
    <row r="720" spans="1:28" x14ac:dyDescent="0.25">
      <c r="A720" s="2">
        <f t="shared" si="207"/>
        <v>16</v>
      </c>
      <c r="B720" s="16">
        <f ca="1">VLOOKUP(A720,PERIODS!$O$4:$P$33,2,FALSE)</f>
        <v>3.3000000000000002E-2</v>
      </c>
      <c r="C720" s="15"/>
      <c r="D720" s="18">
        <v>706</v>
      </c>
      <c r="E720" s="34">
        <f t="shared" ca="1" si="209"/>
        <v>15038.218269659999</v>
      </c>
      <c r="F720" s="34">
        <f t="shared" ca="1" si="210"/>
        <v>3300</v>
      </c>
      <c r="G720" s="69">
        <f t="shared" ref="G720:G783" ca="1" si="214">((2*RAND()*$F$5)-$F$5)*E720</f>
        <v>0</v>
      </c>
      <c r="H720" s="34">
        <f t="shared" ref="H720:H783" ca="1" si="215">IF($S$3="NORM",AA720,IF($S$3="LOGNORM",AB720,0))</f>
        <v>937.3197037534336</v>
      </c>
      <c r="I720" s="34">
        <f t="shared" ref="I720:I783" ca="1" si="216">IF(F720+H720&lt;0,0,F720+H720)</f>
        <v>4237.3197037534337</v>
      </c>
      <c r="J720" s="18">
        <f ca="1">SUM(INDIRECT(ADDRESS(ROW(F720),COLUMN(F720),4)):INDIRECT(ADDRESS(ROW(F720)+N$5-1,COLUMN(F720),4)))</f>
        <v>24300</v>
      </c>
      <c r="K720" s="18">
        <f t="shared" ref="K720:K783" ca="1" si="217">Q720</f>
        <v>0</v>
      </c>
      <c r="L720" s="18">
        <f t="shared" ca="1" si="208"/>
        <v>0</v>
      </c>
      <c r="M720" s="18">
        <f t="shared" ca="1" si="211"/>
        <v>16350</v>
      </c>
      <c r="N720" s="34">
        <f t="shared" ref="N720:N783" ca="1" si="218">E720+G720-I720+M720-S720</f>
        <v>27150.898565906566</v>
      </c>
      <c r="P720" s="18">
        <f t="shared" ca="1" si="212"/>
        <v>937.3197037534336</v>
      </c>
      <c r="Q720" s="47">
        <f ca="1">SUM(L$15:L720)-SUM(M$15:M720)</f>
        <v>0</v>
      </c>
      <c r="R720" s="47" t="str">
        <f t="shared" ca="1" si="213"/>
        <v>M723</v>
      </c>
      <c r="S720" s="40">
        <f t="shared" ref="S720:S783" ca="1" si="219">IF(T720&gt;N$6*100,M720,0)</f>
        <v>0</v>
      </c>
      <c r="T720" s="46">
        <f t="shared" ref="T720:T783" ca="1" si="220">RANDBETWEEN(0,100)</f>
        <v>25</v>
      </c>
      <c r="X720" s="74">
        <f t="shared" ref="X720:X783" ca="1" si="221">NORMINV(RAND(),0,1)</f>
        <v>0.93731970375343365</v>
      </c>
      <c r="Y720" s="75">
        <f t="shared" ref="Y720:Y783" ca="1" si="222">IF(AND(X720&gt;$F$6,$F$6&gt;0),$F$6,X720)</f>
        <v>0.93731970375343365</v>
      </c>
      <c r="Z720" s="74">
        <f t="shared" ref="Z720:Z783" ca="1" si="223">EXP(Y720)</f>
        <v>2.5531290969703022</v>
      </c>
      <c r="AA720" s="76">
        <f t="shared" ref="AA720:AA783" ca="1" si="224">$F$3*Y720</f>
        <v>937.3197037534336</v>
      </c>
      <c r="AB720" s="76">
        <f t="shared" ref="AB720:AB783" ca="1" si="225">$F$3*Z720</f>
        <v>2553.1290969703023</v>
      </c>
    </row>
    <row r="721" spans="1:28" x14ac:dyDescent="0.25">
      <c r="A721" s="2">
        <f t="shared" ref="A721:A784" si="226">IF(AND(A720=12,OR(A$14="MS",A$14="M0")),1,IF(AND(A720=4,OR(A$14="WS",A$14="W0")),1,IF(AND(A720=30,OR(A$14="DS",A$14="D0")),1,A720+1)))</f>
        <v>17</v>
      </c>
      <c r="B721" s="16">
        <f ca="1">VLOOKUP(A721,PERIODS!$O$4:$P$33,2,FALSE)</f>
        <v>3.5000000000000003E-2</v>
      </c>
      <c r="C721" s="15"/>
      <c r="D721" s="18">
        <v>707</v>
      </c>
      <c r="E721" s="34">
        <f t="shared" ca="1" si="209"/>
        <v>27150.898565906566</v>
      </c>
      <c r="F721" s="34">
        <f t="shared" ca="1" si="210"/>
        <v>3500.0000000000005</v>
      </c>
      <c r="G721" s="69">
        <f t="shared" ca="1" si="214"/>
        <v>0</v>
      </c>
      <c r="H721" s="34">
        <f t="shared" ca="1" si="215"/>
        <v>1409.1364773538996</v>
      </c>
      <c r="I721" s="34">
        <f t="shared" ca="1" si="216"/>
        <v>4909.1364773538999</v>
      </c>
      <c r="J721" s="18">
        <f ca="1">SUM(INDIRECT(ADDRESS(ROW(F721),COLUMN(F721),4)):INDIRECT(ADDRESS(ROW(F721)+N$5-1,COLUMN(F721),4)))</f>
        <v>24500.000000000004</v>
      </c>
      <c r="K721" s="18">
        <f t="shared" ca="1" si="217"/>
        <v>0</v>
      </c>
      <c r="L721" s="18">
        <f t="shared" ref="L721:L784" ca="1" si="227">IF((E721+K720)&lt;J721,N$2,0)</f>
        <v>0</v>
      </c>
      <c r="M721" s="18">
        <f t="shared" ca="1" si="211"/>
        <v>0</v>
      </c>
      <c r="N721" s="34">
        <f t="shared" ca="1" si="218"/>
        <v>22241.762088552667</v>
      </c>
      <c r="P721" s="18">
        <f t="shared" ca="1" si="212"/>
        <v>1409.1364773538996</v>
      </c>
      <c r="Q721" s="47">
        <f ca="1">SUM(L$15:L721)-SUM(M$15:M721)</f>
        <v>0</v>
      </c>
      <c r="R721" s="47" t="str">
        <f t="shared" ca="1" si="213"/>
        <v>M724</v>
      </c>
      <c r="S721" s="40">
        <f t="shared" ca="1" si="219"/>
        <v>0</v>
      </c>
      <c r="T721" s="46">
        <f t="shared" ca="1" si="220"/>
        <v>69</v>
      </c>
      <c r="X721" s="74">
        <f t="shared" ca="1" si="221"/>
        <v>1.4091364773538997</v>
      </c>
      <c r="Y721" s="75">
        <f t="shared" ca="1" si="222"/>
        <v>1.4091364773538997</v>
      </c>
      <c r="Z721" s="74">
        <f t="shared" ca="1" si="223"/>
        <v>4.0924199805011909</v>
      </c>
      <c r="AA721" s="76">
        <f t="shared" ca="1" si="224"/>
        <v>1409.1364773538996</v>
      </c>
      <c r="AB721" s="76">
        <f t="shared" ca="1" si="225"/>
        <v>4092.4199805011908</v>
      </c>
    </row>
    <row r="722" spans="1:28" x14ac:dyDescent="0.25">
      <c r="A722" s="2">
        <f t="shared" si="226"/>
        <v>18</v>
      </c>
      <c r="B722" s="16">
        <f ca="1">VLOOKUP(A722,PERIODS!$O$4:$P$33,2,FALSE)</f>
        <v>3.5000000000000003E-2</v>
      </c>
      <c r="C722" s="15"/>
      <c r="D722" s="18">
        <v>708</v>
      </c>
      <c r="E722" s="34">
        <f t="shared" ca="1" si="209"/>
        <v>22241.762088552667</v>
      </c>
      <c r="F722" s="34">
        <f t="shared" ca="1" si="210"/>
        <v>3500.0000000000005</v>
      </c>
      <c r="G722" s="69">
        <f t="shared" ca="1" si="214"/>
        <v>0</v>
      </c>
      <c r="H722" s="34">
        <f t="shared" ca="1" si="215"/>
        <v>-855.03587367969294</v>
      </c>
      <c r="I722" s="34">
        <f t="shared" ca="1" si="216"/>
        <v>2644.9641263203075</v>
      </c>
      <c r="J722" s="18">
        <f ca="1">SUM(INDIRECT(ADDRESS(ROW(F722),COLUMN(F722),4)):INDIRECT(ADDRESS(ROW(F722)+N$5-1,COLUMN(F722),4)))</f>
        <v>24500.000000000004</v>
      </c>
      <c r="K722" s="18">
        <f t="shared" ca="1" si="217"/>
        <v>16350</v>
      </c>
      <c r="L722" s="18">
        <f t="shared" ca="1" si="227"/>
        <v>16350</v>
      </c>
      <c r="M722" s="18">
        <f t="shared" ca="1" si="211"/>
        <v>0</v>
      </c>
      <c r="N722" s="34">
        <f t="shared" ca="1" si="218"/>
        <v>19596.797962232358</v>
      </c>
      <c r="P722" s="18">
        <f t="shared" ca="1" si="212"/>
        <v>855.03587367969294</v>
      </c>
      <c r="Q722" s="47">
        <f ca="1">SUM(L$15:L722)-SUM(M$15:M722)</f>
        <v>16350</v>
      </c>
      <c r="R722" s="47" t="str">
        <f t="shared" ca="1" si="213"/>
        <v>M725</v>
      </c>
      <c r="S722" s="40">
        <f t="shared" ca="1" si="219"/>
        <v>0</v>
      </c>
      <c r="T722" s="46">
        <f t="shared" ca="1" si="220"/>
        <v>12</v>
      </c>
      <c r="X722" s="74">
        <f t="shared" ca="1" si="221"/>
        <v>-0.85503587367969291</v>
      </c>
      <c r="Y722" s="75">
        <f t="shared" ca="1" si="222"/>
        <v>-0.85503587367969291</v>
      </c>
      <c r="Z722" s="74">
        <f t="shared" ca="1" si="223"/>
        <v>0.42526793488294812</v>
      </c>
      <c r="AA722" s="76">
        <f t="shared" ca="1" si="224"/>
        <v>-855.03587367969294</v>
      </c>
      <c r="AB722" s="76">
        <f t="shared" ca="1" si="225"/>
        <v>425.26793488294811</v>
      </c>
    </row>
    <row r="723" spans="1:28" x14ac:dyDescent="0.25">
      <c r="A723" s="2">
        <f t="shared" si="226"/>
        <v>19</v>
      </c>
      <c r="B723" s="16">
        <f ca="1">VLOOKUP(A723,PERIODS!$O$4:$P$33,2,FALSE)</f>
        <v>3.5000000000000003E-2</v>
      </c>
      <c r="C723" s="15"/>
      <c r="D723" s="18">
        <v>709</v>
      </c>
      <c r="E723" s="34">
        <f t="shared" ca="1" si="209"/>
        <v>19596.797962232358</v>
      </c>
      <c r="F723" s="34">
        <f t="shared" ca="1" si="210"/>
        <v>3500.0000000000005</v>
      </c>
      <c r="G723" s="69">
        <f t="shared" ca="1" si="214"/>
        <v>0</v>
      </c>
      <c r="H723" s="34">
        <f t="shared" ca="1" si="215"/>
        <v>-1091.0105427954697</v>
      </c>
      <c r="I723" s="34">
        <f t="shared" ca="1" si="216"/>
        <v>2408.9894572045305</v>
      </c>
      <c r="J723" s="18">
        <f ca="1">SUM(INDIRECT(ADDRESS(ROW(F723),COLUMN(F723),4)):INDIRECT(ADDRESS(ROW(F723)+N$5-1,COLUMN(F723),4)))</f>
        <v>24500.000000000004</v>
      </c>
      <c r="K723" s="18">
        <f t="shared" ca="1" si="217"/>
        <v>16350</v>
      </c>
      <c r="L723" s="18">
        <f t="shared" ca="1" si="227"/>
        <v>0</v>
      </c>
      <c r="M723" s="18">
        <f t="shared" ca="1" si="211"/>
        <v>0</v>
      </c>
      <c r="N723" s="34">
        <f t="shared" ca="1" si="218"/>
        <v>17187.808505027828</v>
      </c>
      <c r="P723" s="18">
        <f t="shared" ca="1" si="212"/>
        <v>1091.0105427954697</v>
      </c>
      <c r="Q723" s="47">
        <f ca="1">SUM(L$15:L723)-SUM(M$15:M723)</f>
        <v>16350</v>
      </c>
      <c r="R723" s="47" t="str">
        <f t="shared" ca="1" si="213"/>
        <v>M726</v>
      </c>
      <c r="S723" s="40">
        <f t="shared" ca="1" si="219"/>
        <v>0</v>
      </c>
      <c r="T723" s="46">
        <f t="shared" ca="1" si="220"/>
        <v>47</v>
      </c>
      <c r="X723" s="74">
        <f t="shared" ca="1" si="221"/>
        <v>-1.0910105427954697</v>
      </c>
      <c r="Y723" s="75">
        <f t="shared" ca="1" si="222"/>
        <v>-1.0910105427954697</v>
      </c>
      <c r="Z723" s="74">
        <f t="shared" ca="1" si="223"/>
        <v>0.33587690416508126</v>
      </c>
      <c r="AA723" s="76">
        <f t="shared" ca="1" si="224"/>
        <v>-1091.0105427954697</v>
      </c>
      <c r="AB723" s="76">
        <f t="shared" ca="1" si="225"/>
        <v>335.87690416508127</v>
      </c>
    </row>
    <row r="724" spans="1:28" x14ac:dyDescent="0.25">
      <c r="A724" s="2">
        <f t="shared" si="226"/>
        <v>20</v>
      </c>
      <c r="B724" s="16">
        <f ca="1">VLOOKUP(A724,PERIODS!$O$4:$P$33,2,FALSE)</f>
        <v>3.5000000000000003E-2</v>
      </c>
      <c r="C724" s="15"/>
      <c r="D724" s="18">
        <v>710</v>
      </c>
      <c r="E724" s="34">
        <f t="shared" ca="1" si="209"/>
        <v>17187.808505027828</v>
      </c>
      <c r="F724" s="34">
        <f t="shared" ca="1" si="210"/>
        <v>3500.0000000000005</v>
      </c>
      <c r="G724" s="69">
        <f t="shared" ca="1" si="214"/>
        <v>0</v>
      </c>
      <c r="H724" s="34">
        <f t="shared" ca="1" si="215"/>
        <v>-861.38811703188628</v>
      </c>
      <c r="I724" s="34">
        <f t="shared" ca="1" si="216"/>
        <v>2638.6118829681141</v>
      </c>
      <c r="J724" s="18">
        <f ca="1">SUM(INDIRECT(ADDRESS(ROW(F724),COLUMN(F724),4)):INDIRECT(ADDRESS(ROW(F724)+N$5-1,COLUMN(F724),4)))</f>
        <v>24500.000000000004</v>
      </c>
      <c r="K724" s="18">
        <f t="shared" ca="1" si="217"/>
        <v>16350</v>
      </c>
      <c r="L724" s="18">
        <f t="shared" ca="1" si="227"/>
        <v>0</v>
      </c>
      <c r="M724" s="18">
        <f t="shared" ca="1" si="211"/>
        <v>0</v>
      </c>
      <c r="N724" s="34">
        <f t="shared" ca="1" si="218"/>
        <v>14549.196622059713</v>
      </c>
      <c r="P724" s="18">
        <f t="shared" ca="1" si="212"/>
        <v>861.38811703188628</v>
      </c>
      <c r="Q724" s="47">
        <f ca="1">SUM(L$15:L724)-SUM(M$15:M724)</f>
        <v>16350</v>
      </c>
      <c r="R724" s="47" t="str">
        <f t="shared" ca="1" si="213"/>
        <v>M727</v>
      </c>
      <c r="S724" s="40">
        <f t="shared" ca="1" si="219"/>
        <v>0</v>
      </c>
      <c r="T724" s="46">
        <f t="shared" ca="1" si="220"/>
        <v>87</v>
      </c>
      <c r="X724" s="74">
        <f t="shared" ca="1" si="221"/>
        <v>-0.86138811703188634</v>
      </c>
      <c r="Y724" s="75">
        <f t="shared" ca="1" si="222"/>
        <v>-0.86138811703188634</v>
      </c>
      <c r="Z724" s="74">
        <f t="shared" ca="1" si="223"/>
        <v>0.42257509132438736</v>
      </c>
      <c r="AA724" s="76">
        <f t="shared" ca="1" si="224"/>
        <v>-861.38811703188628</v>
      </c>
      <c r="AB724" s="76">
        <f t="shared" ca="1" si="225"/>
        <v>422.57509132438736</v>
      </c>
    </row>
    <row r="725" spans="1:28" x14ac:dyDescent="0.25">
      <c r="A725" s="2">
        <f t="shared" si="226"/>
        <v>21</v>
      </c>
      <c r="B725" s="16">
        <f ca="1">VLOOKUP(A725,PERIODS!$O$4:$P$33,2,FALSE)</f>
        <v>3.5000000000000003E-2</v>
      </c>
      <c r="C725" s="15"/>
      <c r="D725" s="18">
        <v>711</v>
      </c>
      <c r="E725" s="34">
        <f t="shared" ca="1" si="209"/>
        <v>14549.196622059713</v>
      </c>
      <c r="F725" s="34">
        <f t="shared" ca="1" si="210"/>
        <v>3500.0000000000005</v>
      </c>
      <c r="G725" s="69">
        <f t="shared" ca="1" si="214"/>
        <v>0</v>
      </c>
      <c r="H725" s="34">
        <f t="shared" ca="1" si="215"/>
        <v>-1407.6934696879202</v>
      </c>
      <c r="I725" s="34">
        <f t="shared" ca="1" si="216"/>
        <v>2092.3065303120802</v>
      </c>
      <c r="J725" s="18">
        <f ca="1">SUM(INDIRECT(ADDRESS(ROW(F725),COLUMN(F725),4)):INDIRECT(ADDRESS(ROW(F725)+N$5-1,COLUMN(F725),4)))</f>
        <v>24500.000000000004</v>
      </c>
      <c r="K725" s="18">
        <f t="shared" ca="1" si="217"/>
        <v>0</v>
      </c>
      <c r="L725" s="18">
        <f t="shared" ca="1" si="227"/>
        <v>0</v>
      </c>
      <c r="M725" s="18">
        <f t="shared" ca="1" si="211"/>
        <v>16350</v>
      </c>
      <c r="N725" s="34">
        <f t="shared" ca="1" si="218"/>
        <v>28806.890091747635</v>
      </c>
      <c r="P725" s="18">
        <f t="shared" ca="1" si="212"/>
        <v>1407.6934696879202</v>
      </c>
      <c r="Q725" s="47">
        <f ca="1">SUM(L$15:L725)-SUM(M$15:M725)</f>
        <v>0</v>
      </c>
      <c r="R725" s="47" t="str">
        <f t="shared" ca="1" si="213"/>
        <v>M728</v>
      </c>
      <c r="S725" s="40">
        <f t="shared" ca="1" si="219"/>
        <v>0</v>
      </c>
      <c r="T725" s="46">
        <f t="shared" ca="1" si="220"/>
        <v>87</v>
      </c>
      <c r="X725" s="74">
        <f t="shared" ca="1" si="221"/>
        <v>-1.4076934696879202</v>
      </c>
      <c r="Y725" s="75">
        <f t="shared" ca="1" si="222"/>
        <v>-1.4076934696879202</v>
      </c>
      <c r="Z725" s="74">
        <f t="shared" ca="1" si="223"/>
        <v>0.24470705696727299</v>
      </c>
      <c r="AA725" s="76">
        <f t="shared" ca="1" si="224"/>
        <v>-1407.6934696879202</v>
      </c>
      <c r="AB725" s="76">
        <f t="shared" ca="1" si="225"/>
        <v>244.70705696727299</v>
      </c>
    </row>
    <row r="726" spans="1:28" x14ac:dyDescent="0.25">
      <c r="A726" s="2">
        <f t="shared" si="226"/>
        <v>22</v>
      </c>
      <c r="B726" s="16">
        <f ca="1">VLOOKUP(A726,PERIODS!$O$4:$P$33,2,FALSE)</f>
        <v>3.5000000000000003E-2</v>
      </c>
      <c r="C726" s="15"/>
      <c r="D726" s="18">
        <v>712</v>
      </c>
      <c r="E726" s="34">
        <f t="shared" ca="1" si="209"/>
        <v>28806.890091747635</v>
      </c>
      <c r="F726" s="34">
        <f t="shared" ca="1" si="210"/>
        <v>3500.0000000000005</v>
      </c>
      <c r="G726" s="69">
        <f t="shared" ca="1" si="214"/>
        <v>0</v>
      </c>
      <c r="H726" s="34">
        <f t="shared" ca="1" si="215"/>
        <v>90.460271404214993</v>
      </c>
      <c r="I726" s="34">
        <f t="shared" ca="1" si="216"/>
        <v>3590.4602714042153</v>
      </c>
      <c r="J726" s="18">
        <f ca="1">SUM(INDIRECT(ADDRESS(ROW(F726),COLUMN(F726),4)):INDIRECT(ADDRESS(ROW(F726)+N$5-1,COLUMN(F726),4)))</f>
        <v>25000.000000000004</v>
      </c>
      <c r="K726" s="18">
        <f t="shared" ca="1" si="217"/>
        <v>0</v>
      </c>
      <c r="L726" s="18">
        <f t="shared" ca="1" si="227"/>
        <v>0</v>
      </c>
      <c r="M726" s="18">
        <f t="shared" ca="1" si="211"/>
        <v>0</v>
      </c>
      <c r="N726" s="34">
        <f t="shared" ca="1" si="218"/>
        <v>25216.429820343419</v>
      </c>
      <c r="P726" s="18">
        <f t="shared" ca="1" si="212"/>
        <v>90.460271404214993</v>
      </c>
      <c r="Q726" s="47">
        <f ca="1">SUM(L$15:L726)-SUM(M$15:M726)</f>
        <v>0</v>
      </c>
      <c r="R726" s="47" t="str">
        <f t="shared" ca="1" si="213"/>
        <v>M729</v>
      </c>
      <c r="S726" s="40">
        <f t="shared" ca="1" si="219"/>
        <v>0</v>
      </c>
      <c r="T726" s="46">
        <f t="shared" ca="1" si="220"/>
        <v>20</v>
      </c>
      <c r="X726" s="74">
        <f t="shared" ca="1" si="221"/>
        <v>9.046027140421499E-2</v>
      </c>
      <c r="Y726" s="75">
        <f t="shared" ca="1" si="222"/>
        <v>9.046027140421499E-2</v>
      </c>
      <c r="Z726" s="74">
        <f t="shared" ca="1" si="223"/>
        <v>1.0946780167572938</v>
      </c>
      <c r="AA726" s="76">
        <f t="shared" ca="1" si="224"/>
        <v>90.460271404214993</v>
      </c>
      <c r="AB726" s="76">
        <f t="shared" ca="1" si="225"/>
        <v>1094.6780167572938</v>
      </c>
    </row>
    <row r="727" spans="1:28" x14ac:dyDescent="0.25">
      <c r="A727" s="2">
        <f t="shared" si="226"/>
        <v>23</v>
      </c>
      <c r="B727" s="16">
        <f ca="1">VLOOKUP(A727,PERIODS!$O$4:$P$33,2,FALSE)</f>
        <v>3.5000000000000003E-2</v>
      </c>
      <c r="C727" s="15"/>
      <c r="D727" s="18">
        <v>713</v>
      </c>
      <c r="E727" s="34">
        <f t="shared" ca="1" si="209"/>
        <v>25216.429820343419</v>
      </c>
      <c r="F727" s="34">
        <f t="shared" ca="1" si="210"/>
        <v>3500.0000000000005</v>
      </c>
      <c r="G727" s="69">
        <f t="shared" ca="1" si="214"/>
        <v>0</v>
      </c>
      <c r="H727" s="34">
        <f t="shared" ca="1" si="215"/>
        <v>451.66096903472396</v>
      </c>
      <c r="I727" s="34">
        <f t="shared" ca="1" si="216"/>
        <v>3951.6609690347245</v>
      </c>
      <c r="J727" s="18">
        <f ca="1">SUM(INDIRECT(ADDRESS(ROW(F727),COLUMN(F727),4)):INDIRECT(ADDRESS(ROW(F727)+N$5-1,COLUMN(F727),4)))</f>
        <v>25500.000000000004</v>
      </c>
      <c r="K727" s="18">
        <f t="shared" ca="1" si="217"/>
        <v>16350</v>
      </c>
      <c r="L727" s="18">
        <f t="shared" ca="1" si="227"/>
        <v>16350</v>
      </c>
      <c r="M727" s="18">
        <f t="shared" ca="1" si="211"/>
        <v>0</v>
      </c>
      <c r="N727" s="34">
        <f t="shared" ca="1" si="218"/>
        <v>21264.768851308694</v>
      </c>
      <c r="P727" s="18">
        <f t="shared" ca="1" si="212"/>
        <v>451.66096903472396</v>
      </c>
      <c r="Q727" s="47">
        <f ca="1">SUM(L$15:L727)-SUM(M$15:M727)</f>
        <v>16350</v>
      </c>
      <c r="R727" s="47" t="str">
        <f t="shared" ca="1" si="213"/>
        <v>M730</v>
      </c>
      <c r="S727" s="40">
        <f t="shared" ca="1" si="219"/>
        <v>0</v>
      </c>
      <c r="T727" s="46">
        <f t="shared" ca="1" si="220"/>
        <v>45</v>
      </c>
      <c r="X727" s="74">
        <f t="shared" ca="1" si="221"/>
        <v>0.45166096903472397</v>
      </c>
      <c r="Y727" s="75">
        <f t="shared" ca="1" si="222"/>
        <v>0.45166096903472397</v>
      </c>
      <c r="Z727" s="74">
        <f t="shared" ca="1" si="223"/>
        <v>1.5709192680093438</v>
      </c>
      <c r="AA727" s="76">
        <f t="shared" ca="1" si="224"/>
        <v>451.66096903472396</v>
      </c>
      <c r="AB727" s="76">
        <f t="shared" ca="1" si="225"/>
        <v>1570.9192680093438</v>
      </c>
    </row>
    <row r="728" spans="1:28" x14ac:dyDescent="0.25">
      <c r="A728" s="2">
        <f t="shared" si="226"/>
        <v>24</v>
      </c>
      <c r="B728" s="16">
        <f ca="1">VLOOKUP(A728,PERIODS!$O$4:$P$33,2,FALSE)</f>
        <v>3.5000000000000003E-2</v>
      </c>
      <c r="C728" s="15"/>
      <c r="D728" s="18">
        <v>714</v>
      </c>
      <c r="E728" s="34">
        <f t="shared" ca="1" si="209"/>
        <v>21264.768851308694</v>
      </c>
      <c r="F728" s="34">
        <f t="shared" ca="1" si="210"/>
        <v>3500.0000000000005</v>
      </c>
      <c r="G728" s="69">
        <f t="shared" ca="1" si="214"/>
        <v>0</v>
      </c>
      <c r="H728" s="34">
        <f t="shared" ca="1" si="215"/>
        <v>410.71560114386199</v>
      </c>
      <c r="I728" s="34">
        <f t="shared" ca="1" si="216"/>
        <v>3910.7156011438624</v>
      </c>
      <c r="J728" s="18">
        <f ca="1">SUM(INDIRECT(ADDRESS(ROW(F728),COLUMN(F728),4)):INDIRECT(ADDRESS(ROW(F728)+N$5-1,COLUMN(F728),4)))</f>
        <v>26000</v>
      </c>
      <c r="K728" s="18">
        <f t="shared" ca="1" si="217"/>
        <v>16350</v>
      </c>
      <c r="L728" s="18">
        <f t="shared" ca="1" si="227"/>
        <v>0</v>
      </c>
      <c r="M728" s="18">
        <f t="shared" ca="1" si="211"/>
        <v>0</v>
      </c>
      <c r="N728" s="34">
        <f t="shared" ca="1" si="218"/>
        <v>17354.05325016483</v>
      </c>
      <c r="P728" s="18">
        <f t="shared" ca="1" si="212"/>
        <v>410.71560114386199</v>
      </c>
      <c r="Q728" s="47">
        <f ca="1">SUM(L$15:L728)-SUM(M$15:M728)</f>
        <v>16350</v>
      </c>
      <c r="R728" s="47" t="str">
        <f t="shared" ca="1" si="213"/>
        <v>M731</v>
      </c>
      <c r="S728" s="40">
        <f t="shared" ca="1" si="219"/>
        <v>0</v>
      </c>
      <c r="T728" s="46">
        <f t="shared" ca="1" si="220"/>
        <v>51</v>
      </c>
      <c r="X728" s="74">
        <f t="shared" ca="1" si="221"/>
        <v>0.41071560114386196</v>
      </c>
      <c r="Y728" s="75">
        <f t="shared" ca="1" si="222"/>
        <v>0.41071560114386196</v>
      </c>
      <c r="Z728" s="74">
        <f t="shared" ca="1" si="223"/>
        <v>1.5078964515449074</v>
      </c>
      <c r="AA728" s="76">
        <f t="shared" ca="1" si="224"/>
        <v>410.71560114386199</v>
      </c>
      <c r="AB728" s="76">
        <f t="shared" ca="1" si="225"/>
        <v>1507.8964515449074</v>
      </c>
    </row>
    <row r="729" spans="1:28" x14ac:dyDescent="0.25">
      <c r="A729" s="2">
        <f t="shared" si="226"/>
        <v>25</v>
      </c>
      <c r="B729" s="16">
        <f ca="1">VLOOKUP(A729,PERIODS!$O$4:$P$33,2,FALSE)</f>
        <v>3.5000000000000003E-2</v>
      </c>
      <c r="C729" s="15"/>
      <c r="D729" s="18">
        <v>715</v>
      </c>
      <c r="E729" s="34">
        <f t="shared" ca="1" si="209"/>
        <v>17354.05325016483</v>
      </c>
      <c r="F729" s="34">
        <f t="shared" ca="1" si="210"/>
        <v>3500.0000000000005</v>
      </c>
      <c r="G729" s="69">
        <f t="shared" ca="1" si="214"/>
        <v>0</v>
      </c>
      <c r="H729" s="34">
        <f t="shared" ca="1" si="215"/>
        <v>-266.10888161944519</v>
      </c>
      <c r="I729" s="34">
        <f t="shared" ca="1" si="216"/>
        <v>3233.8911183805553</v>
      </c>
      <c r="J729" s="18">
        <f ca="1">SUM(INDIRECT(ADDRESS(ROW(F729),COLUMN(F729),4)):INDIRECT(ADDRESS(ROW(F729)+N$5-1,COLUMN(F729),4)))</f>
        <v>24900</v>
      </c>
      <c r="K729" s="18">
        <f t="shared" ca="1" si="217"/>
        <v>16350</v>
      </c>
      <c r="L729" s="18">
        <f t="shared" ca="1" si="227"/>
        <v>0</v>
      </c>
      <c r="M729" s="18">
        <f t="shared" ca="1" si="211"/>
        <v>0</v>
      </c>
      <c r="N729" s="34">
        <f t="shared" ca="1" si="218"/>
        <v>14120.162131784275</v>
      </c>
      <c r="P729" s="18">
        <f t="shared" ca="1" si="212"/>
        <v>266.10888161944519</v>
      </c>
      <c r="Q729" s="47">
        <f ca="1">SUM(L$15:L729)-SUM(M$15:M729)</f>
        <v>16350</v>
      </c>
      <c r="R729" s="47" t="str">
        <f t="shared" ca="1" si="213"/>
        <v>M732</v>
      </c>
      <c r="S729" s="40">
        <f t="shared" ca="1" si="219"/>
        <v>0</v>
      </c>
      <c r="T729" s="46">
        <f t="shared" ca="1" si="220"/>
        <v>74</v>
      </c>
      <c r="X729" s="74">
        <f t="shared" ca="1" si="221"/>
        <v>-0.26610888161944518</v>
      </c>
      <c r="Y729" s="75">
        <f t="shared" ca="1" si="222"/>
        <v>-0.26610888161944518</v>
      </c>
      <c r="Z729" s="74">
        <f t="shared" ca="1" si="223"/>
        <v>0.76635568091059303</v>
      </c>
      <c r="AA729" s="76">
        <f t="shared" ca="1" si="224"/>
        <v>-266.10888161944519</v>
      </c>
      <c r="AB729" s="76">
        <f t="shared" ca="1" si="225"/>
        <v>766.35568091059304</v>
      </c>
    </row>
    <row r="730" spans="1:28" x14ac:dyDescent="0.25">
      <c r="A730" s="2">
        <f t="shared" si="226"/>
        <v>26</v>
      </c>
      <c r="B730" s="16">
        <f ca="1">VLOOKUP(A730,PERIODS!$O$4:$P$33,2,FALSE)</f>
        <v>3.5000000000000003E-2</v>
      </c>
      <c r="C730" s="15"/>
      <c r="D730" s="18">
        <v>716</v>
      </c>
      <c r="E730" s="34">
        <f t="shared" ca="1" si="209"/>
        <v>14120.162131784275</v>
      </c>
      <c r="F730" s="34">
        <f t="shared" ca="1" si="210"/>
        <v>3500.0000000000005</v>
      </c>
      <c r="G730" s="69">
        <f t="shared" ca="1" si="214"/>
        <v>0</v>
      </c>
      <c r="H730" s="34">
        <f t="shared" ca="1" si="215"/>
        <v>726.01612627324846</v>
      </c>
      <c r="I730" s="34">
        <f t="shared" ca="1" si="216"/>
        <v>4226.016126273249</v>
      </c>
      <c r="J730" s="18">
        <f ca="1">SUM(INDIRECT(ADDRESS(ROW(F730),COLUMN(F730),4)):INDIRECT(ADDRESS(ROW(F730)+N$5-1,COLUMN(F730),4)))</f>
        <v>23900</v>
      </c>
      <c r="K730" s="18">
        <f t="shared" ca="1" si="217"/>
        <v>0</v>
      </c>
      <c r="L730" s="18">
        <f t="shared" ca="1" si="227"/>
        <v>0</v>
      </c>
      <c r="M730" s="18">
        <f t="shared" ca="1" si="211"/>
        <v>16350</v>
      </c>
      <c r="N730" s="34">
        <f t="shared" ca="1" si="218"/>
        <v>26244.146005511026</v>
      </c>
      <c r="P730" s="18">
        <f t="shared" ca="1" si="212"/>
        <v>726.01612627324846</v>
      </c>
      <c r="Q730" s="47">
        <f ca="1">SUM(L$15:L730)-SUM(M$15:M730)</f>
        <v>0</v>
      </c>
      <c r="R730" s="47" t="str">
        <f t="shared" ca="1" si="213"/>
        <v>M733</v>
      </c>
      <c r="S730" s="40">
        <f t="shared" ca="1" si="219"/>
        <v>0</v>
      </c>
      <c r="T730" s="46">
        <f t="shared" ca="1" si="220"/>
        <v>14</v>
      </c>
      <c r="X730" s="74">
        <f t="shared" ca="1" si="221"/>
        <v>0.72601612627324841</v>
      </c>
      <c r="Y730" s="75">
        <f t="shared" ca="1" si="222"/>
        <v>0.72601612627324841</v>
      </c>
      <c r="Z730" s="74">
        <f t="shared" ca="1" si="223"/>
        <v>2.0668301937759286</v>
      </c>
      <c r="AA730" s="76">
        <f t="shared" ca="1" si="224"/>
        <v>726.01612627324846</v>
      </c>
      <c r="AB730" s="76">
        <f t="shared" ca="1" si="225"/>
        <v>2066.8301937759284</v>
      </c>
    </row>
    <row r="731" spans="1:28" x14ac:dyDescent="0.25">
      <c r="A731" s="2">
        <f t="shared" si="226"/>
        <v>27</v>
      </c>
      <c r="B731" s="16">
        <f ca="1">VLOOKUP(A731,PERIODS!$O$4:$P$33,2,FALSE)</f>
        <v>3.5000000000000003E-2</v>
      </c>
      <c r="C731" s="15"/>
      <c r="D731" s="18">
        <v>717</v>
      </c>
      <c r="E731" s="34">
        <f t="shared" ca="1" si="209"/>
        <v>26244.146005511026</v>
      </c>
      <c r="F731" s="34">
        <f t="shared" ca="1" si="210"/>
        <v>3500.0000000000005</v>
      </c>
      <c r="G731" s="69">
        <f t="shared" ca="1" si="214"/>
        <v>0</v>
      </c>
      <c r="H731" s="34">
        <f t="shared" ca="1" si="215"/>
        <v>-492.99341241102258</v>
      </c>
      <c r="I731" s="34">
        <f t="shared" ca="1" si="216"/>
        <v>3007.0065875889777</v>
      </c>
      <c r="J731" s="18">
        <f ca="1">SUM(INDIRECT(ADDRESS(ROW(F731),COLUMN(F731),4)):INDIRECT(ADDRESS(ROW(F731)+N$5-1,COLUMN(F731),4)))</f>
        <v>22900</v>
      </c>
      <c r="K731" s="18">
        <f t="shared" ca="1" si="217"/>
        <v>0</v>
      </c>
      <c r="L731" s="18">
        <f t="shared" ca="1" si="227"/>
        <v>0</v>
      </c>
      <c r="M731" s="18">
        <f t="shared" ca="1" si="211"/>
        <v>0</v>
      </c>
      <c r="N731" s="34">
        <f t="shared" ca="1" si="218"/>
        <v>23237.139417922048</v>
      </c>
      <c r="P731" s="18">
        <f t="shared" ca="1" si="212"/>
        <v>492.99341241102258</v>
      </c>
      <c r="Q731" s="47">
        <f ca="1">SUM(L$15:L731)-SUM(M$15:M731)</f>
        <v>0</v>
      </c>
      <c r="R731" s="47" t="str">
        <f t="shared" ca="1" si="213"/>
        <v>M734</v>
      </c>
      <c r="S731" s="40">
        <f t="shared" ca="1" si="219"/>
        <v>0</v>
      </c>
      <c r="T731" s="46">
        <f t="shared" ca="1" si="220"/>
        <v>35</v>
      </c>
      <c r="X731" s="74">
        <f t="shared" ca="1" si="221"/>
        <v>-0.49299341241102257</v>
      </c>
      <c r="Y731" s="75">
        <f t="shared" ca="1" si="222"/>
        <v>-0.49299341241102257</v>
      </c>
      <c r="Z731" s="74">
        <f t="shared" ca="1" si="223"/>
        <v>0.61079529272096889</v>
      </c>
      <c r="AA731" s="76">
        <f t="shared" ca="1" si="224"/>
        <v>-492.99341241102258</v>
      </c>
      <c r="AB731" s="76">
        <f t="shared" ca="1" si="225"/>
        <v>610.79529272096886</v>
      </c>
    </row>
    <row r="732" spans="1:28" x14ac:dyDescent="0.25">
      <c r="A732" s="2">
        <f t="shared" si="226"/>
        <v>28</v>
      </c>
      <c r="B732" s="16">
        <f ca="1">VLOOKUP(A732,PERIODS!$O$4:$P$33,2,FALSE)</f>
        <v>0.04</v>
      </c>
      <c r="C732" s="15"/>
      <c r="D732" s="18">
        <v>718</v>
      </c>
      <c r="E732" s="34">
        <f t="shared" ca="1" si="209"/>
        <v>23237.139417922048</v>
      </c>
      <c r="F732" s="34">
        <f t="shared" ca="1" si="210"/>
        <v>4000</v>
      </c>
      <c r="G732" s="69">
        <f t="shared" ca="1" si="214"/>
        <v>0</v>
      </c>
      <c r="H732" s="34">
        <f t="shared" ca="1" si="215"/>
        <v>213.29643786896006</v>
      </c>
      <c r="I732" s="34">
        <f t="shared" ca="1" si="216"/>
        <v>4213.2964378689603</v>
      </c>
      <c r="J732" s="18">
        <f ca="1">SUM(INDIRECT(ADDRESS(ROW(F732),COLUMN(F732),4)):INDIRECT(ADDRESS(ROW(F732)+N$5-1,COLUMN(F732),4)))</f>
        <v>21900</v>
      </c>
      <c r="K732" s="18">
        <f t="shared" ca="1" si="217"/>
        <v>0</v>
      </c>
      <c r="L732" s="18">
        <f t="shared" ca="1" si="227"/>
        <v>0</v>
      </c>
      <c r="M732" s="18">
        <f t="shared" ca="1" si="211"/>
        <v>0</v>
      </c>
      <c r="N732" s="34">
        <f t="shared" ca="1" si="218"/>
        <v>19023.842980053087</v>
      </c>
      <c r="P732" s="18">
        <f t="shared" ca="1" si="212"/>
        <v>213.29643786896006</v>
      </c>
      <c r="Q732" s="47">
        <f ca="1">SUM(L$15:L732)-SUM(M$15:M732)</f>
        <v>0</v>
      </c>
      <c r="R732" s="47" t="str">
        <f t="shared" ca="1" si="213"/>
        <v>M735</v>
      </c>
      <c r="S732" s="40">
        <f t="shared" ca="1" si="219"/>
        <v>0</v>
      </c>
      <c r="T732" s="46">
        <f t="shared" ca="1" si="220"/>
        <v>65</v>
      </c>
      <c r="X732" s="74">
        <f t="shared" ca="1" si="221"/>
        <v>0.21329643786896005</v>
      </c>
      <c r="Y732" s="75">
        <f t="shared" ca="1" si="222"/>
        <v>0.21329643786896005</v>
      </c>
      <c r="Z732" s="74">
        <f t="shared" ca="1" si="223"/>
        <v>1.2377515132859138</v>
      </c>
      <c r="AA732" s="76">
        <f t="shared" ca="1" si="224"/>
        <v>213.29643786896006</v>
      </c>
      <c r="AB732" s="76">
        <f t="shared" ca="1" si="225"/>
        <v>1237.7515132859139</v>
      </c>
    </row>
    <row r="733" spans="1:28" x14ac:dyDescent="0.25">
      <c r="A733" s="2">
        <f t="shared" si="226"/>
        <v>29</v>
      </c>
      <c r="B733" s="16">
        <f ca="1">VLOOKUP(A733,PERIODS!$O$4:$P$33,2,FALSE)</f>
        <v>0.04</v>
      </c>
      <c r="C733" s="15"/>
      <c r="D733" s="18">
        <v>719</v>
      </c>
      <c r="E733" s="34">
        <f t="shared" ca="1" si="209"/>
        <v>19023.842980053087</v>
      </c>
      <c r="F733" s="34">
        <f t="shared" ca="1" si="210"/>
        <v>4000</v>
      </c>
      <c r="G733" s="69">
        <f t="shared" ca="1" si="214"/>
        <v>0</v>
      </c>
      <c r="H733" s="34">
        <f t="shared" ca="1" si="215"/>
        <v>1959.9639845400536</v>
      </c>
      <c r="I733" s="34">
        <f t="shared" ca="1" si="216"/>
        <v>5959.9639845400534</v>
      </c>
      <c r="J733" s="18">
        <f ca="1">SUM(INDIRECT(ADDRESS(ROW(F733),COLUMN(F733),4)):INDIRECT(ADDRESS(ROW(F733)+N$5-1,COLUMN(F733),4)))</f>
        <v>21200</v>
      </c>
      <c r="K733" s="18">
        <f t="shared" ca="1" si="217"/>
        <v>16350</v>
      </c>
      <c r="L733" s="18">
        <f t="shared" ca="1" si="227"/>
        <v>16350</v>
      </c>
      <c r="M733" s="18">
        <f t="shared" ca="1" si="211"/>
        <v>0</v>
      </c>
      <c r="N733" s="34">
        <f t="shared" ca="1" si="218"/>
        <v>13063.878995513034</v>
      </c>
      <c r="P733" s="18">
        <f t="shared" ca="1" si="212"/>
        <v>1959.9639845400536</v>
      </c>
      <c r="Q733" s="47">
        <f ca="1">SUM(L$15:L733)-SUM(M$15:M733)</f>
        <v>16350</v>
      </c>
      <c r="R733" s="47" t="str">
        <f t="shared" ca="1" si="213"/>
        <v>M736</v>
      </c>
      <c r="S733" s="40">
        <f t="shared" ca="1" si="219"/>
        <v>0</v>
      </c>
      <c r="T733" s="46">
        <f t="shared" ca="1" si="220"/>
        <v>26</v>
      </c>
      <c r="X733" s="74">
        <f t="shared" ca="1" si="221"/>
        <v>1.9844516041548514</v>
      </c>
      <c r="Y733" s="75">
        <f t="shared" ca="1" si="222"/>
        <v>1.9599639845400536</v>
      </c>
      <c r="Z733" s="74">
        <f t="shared" ca="1" si="223"/>
        <v>7.0990713842313315</v>
      </c>
      <c r="AA733" s="76">
        <f t="shared" ca="1" si="224"/>
        <v>1959.9639845400536</v>
      </c>
      <c r="AB733" s="76">
        <f t="shared" ca="1" si="225"/>
        <v>7099.0713842313316</v>
      </c>
    </row>
    <row r="734" spans="1:28" x14ac:dyDescent="0.25">
      <c r="A734" s="2">
        <f t="shared" si="226"/>
        <v>30</v>
      </c>
      <c r="B734" s="16">
        <f ca="1">VLOOKUP(A734,PERIODS!$O$4:$P$33,2,FALSE)</f>
        <v>0.04</v>
      </c>
      <c r="C734" s="15"/>
      <c r="D734" s="18">
        <v>720</v>
      </c>
      <c r="E734" s="34">
        <f t="shared" ca="1" si="209"/>
        <v>13063.878995513034</v>
      </c>
      <c r="F734" s="34">
        <f t="shared" ca="1" si="210"/>
        <v>4000</v>
      </c>
      <c r="G734" s="69">
        <f t="shared" ca="1" si="214"/>
        <v>0</v>
      </c>
      <c r="H734" s="34">
        <f t="shared" ca="1" si="215"/>
        <v>400.39922073230349</v>
      </c>
      <c r="I734" s="34">
        <f t="shared" ca="1" si="216"/>
        <v>4400.3992207323035</v>
      </c>
      <c r="J734" s="18">
        <f ca="1">SUM(INDIRECT(ADDRESS(ROW(F734),COLUMN(F734),4)):INDIRECT(ADDRESS(ROW(F734)+N$5-1,COLUMN(F734),4)))</f>
        <v>20500</v>
      </c>
      <c r="K734" s="18">
        <f t="shared" ca="1" si="217"/>
        <v>16350</v>
      </c>
      <c r="L734" s="18">
        <f t="shared" ca="1" si="227"/>
        <v>0</v>
      </c>
      <c r="M734" s="18">
        <f t="shared" ca="1" si="211"/>
        <v>0</v>
      </c>
      <c r="N734" s="34">
        <f t="shared" ca="1" si="218"/>
        <v>8663.4797747807315</v>
      </c>
      <c r="P734" s="18">
        <f t="shared" ca="1" si="212"/>
        <v>400.39922073230349</v>
      </c>
      <c r="Q734" s="47">
        <f ca="1">SUM(L$15:L734)-SUM(M$15:M734)</f>
        <v>16350</v>
      </c>
      <c r="R734" s="47" t="str">
        <f t="shared" ca="1" si="213"/>
        <v>M737</v>
      </c>
      <c r="S734" s="40">
        <f t="shared" ca="1" si="219"/>
        <v>0</v>
      </c>
      <c r="T734" s="46">
        <f t="shared" ca="1" si="220"/>
        <v>72</v>
      </c>
      <c r="X734" s="74">
        <f t="shared" ca="1" si="221"/>
        <v>0.4003992207323035</v>
      </c>
      <c r="Y734" s="75">
        <f t="shared" ca="1" si="222"/>
        <v>0.4003992207323035</v>
      </c>
      <c r="Z734" s="74">
        <f t="shared" ca="1" si="223"/>
        <v>1.4924203838867691</v>
      </c>
      <c r="AA734" s="76">
        <f t="shared" ca="1" si="224"/>
        <v>400.39922073230349</v>
      </c>
      <c r="AB734" s="76">
        <f t="shared" ca="1" si="225"/>
        <v>1492.4203838867691</v>
      </c>
    </row>
    <row r="735" spans="1:28" x14ac:dyDescent="0.25">
      <c r="A735" s="2">
        <f t="shared" si="226"/>
        <v>1</v>
      </c>
      <c r="B735" s="16">
        <f ca="1">VLOOKUP(A735,PERIODS!$O$4:$P$33,2,FALSE)</f>
        <v>2.4E-2</v>
      </c>
      <c r="C735" s="15"/>
      <c r="D735" s="18">
        <v>721</v>
      </c>
      <c r="E735" s="34">
        <f t="shared" ca="1" si="209"/>
        <v>8663.4797747807315</v>
      </c>
      <c r="F735" s="34">
        <f t="shared" ca="1" si="210"/>
        <v>2400</v>
      </c>
      <c r="G735" s="69">
        <f t="shared" ca="1" si="214"/>
        <v>0</v>
      </c>
      <c r="H735" s="34">
        <f t="shared" ca="1" si="215"/>
        <v>1156.3019525823395</v>
      </c>
      <c r="I735" s="34">
        <f t="shared" ca="1" si="216"/>
        <v>3556.3019525823393</v>
      </c>
      <c r="J735" s="18">
        <f ca="1">SUM(INDIRECT(ADDRESS(ROW(F735),COLUMN(F735),4)):INDIRECT(ADDRESS(ROW(F735)+N$5-1,COLUMN(F735),4)))</f>
        <v>19800</v>
      </c>
      <c r="K735" s="18">
        <f t="shared" ca="1" si="217"/>
        <v>16350</v>
      </c>
      <c r="L735" s="18">
        <f t="shared" ca="1" si="227"/>
        <v>0</v>
      </c>
      <c r="M735" s="18">
        <f t="shared" ca="1" si="211"/>
        <v>0</v>
      </c>
      <c r="N735" s="34">
        <f t="shared" ca="1" si="218"/>
        <v>5107.1778221983923</v>
      </c>
      <c r="P735" s="18">
        <f t="shared" ca="1" si="212"/>
        <v>1156.3019525823395</v>
      </c>
      <c r="Q735" s="47">
        <f ca="1">SUM(L$15:L735)-SUM(M$15:M735)</f>
        <v>16350</v>
      </c>
      <c r="R735" s="47" t="str">
        <f t="shared" ca="1" si="213"/>
        <v>M738</v>
      </c>
      <c r="S735" s="40">
        <f t="shared" ca="1" si="219"/>
        <v>0</v>
      </c>
      <c r="T735" s="46">
        <f t="shared" ca="1" si="220"/>
        <v>5</v>
      </c>
      <c r="X735" s="74">
        <f t="shared" ca="1" si="221"/>
        <v>1.1563019525823395</v>
      </c>
      <c r="Y735" s="75">
        <f t="shared" ca="1" si="222"/>
        <v>1.1563019525823395</v>
      </c>
      <c r="Z735" s="74">
        <f t="shared" ca="1" si="223"/>
        <v>3.1781585367929459</v>
      </c>
      <c r="AA735" s="76">
        <f t="shared" ca="1" si="224"/>
        <v>1156.3019525823395</v>
      </c>
      <c r="AB735" s="76">
        <f t="shared" ca="1" si="225"/>
        <v>3178.1585367929461</v>
      </c>
    </row>
    <row r="736" spans="1:28" x14ac:dyDescent="0.25">
      <c r="A736" s="2">
        <f t="shared" si="226"/>
        <v>2</v>
      </c>
      <c r="B736" s="16">
        <f ca="1">VLOOKUP(A736,PERIODS!$O$4:$P$33,2,FALSE)</f>
        <v>2.5000000000000001E-2</v>
      </c>
      <c r="C736" s="15"/>
      <c r="D736" s="18">
        <v>722</v>
      </c>
      <c r="E736" s="34">
        <f t="shared" ca="1" si="209"/>
        <v>5107.1778221983923</v>
      </c>
      <c r="F736" s="34">
        <f t="shared" ca="1" si="210"/>
        <v>2500</v>
      </c>
      <c r="G736" s="69">
        <f t="shared" ca="1" si="214"/>
        <v>0</v>
      </c>
      <c r="H736" s="34">
        <f t="shared" ca="1" si="215"/>
        <v>1685.080407349906</v>
      </c>
      <c r="I736" s="34">
        <f t="shared" ca="1" si="216"/>
        <v>4185.0804073499057</v>
      </c>
      <c r="J736" s="18">
        <f ca="1">SUM(INDIRECT(ADDRESS(ROW(F736),COLUMN(F736),4)):INDIRECT(ADDRESS(ROW(F736)+N$5-1,COLUMN(F736),4)))</f>
        <v>20700</v>
      </c>
      <c r="K736" s="18">
        <f t="shared" ca="1" si="217"/>
        <v>0</v>
      </c>
      <c r="L736" s="18">
        <f t="shared" ca="1" si="227"/>
        <v>0</v>
      </c>
      <c r="M736" s="18">
        <f t="shared" ca="1" si="211"/>
        <v>16350</v>
      </c>
      <c r="N736" s="34">
        <f t="shared" ca="1" si="218"/>
        <v>17272.097414848486</v>
      </c>
      <c r="P736" s="18">
        <f t="shared" ca="1" si="212"/>
        <v>1685.080407349906</v>
      </c>
      <c r="Q736" s="47">
        <f ca="1">SUM(L$15:L736)-SUM(M$15:M736)</f>
        <v>0</v>
      </c>
      <c r="R736" s="47" t="str">
        <f t="shared" ca="1" si="213"/>
        <v>M739</v>
      </c>
      <c r="S736" s="40">
        <f t="shared" ca="1" si="219"/>
        <v>0</v>
      </c>
      <c r="T736" s="46">
        <f t="shared" ca="1" si="220"/>
        <v>75</v>
      </c>
      <c r="X736" s="74">
        <f t="shared" ca="1" si="221"/>
        <v>1.6850804073499059</v>
      </c>
      <c r="Y736" s="75">
        <f t="shared" ca="1" si="222"/>
        <v>1.6850804073499059</v>
      </c>
      <c r="Z736" s="74">
        <f t="shared" ca="1" si="223"/>
        <v>5.3928845424709628</v>
      </c>
      <c r="AA736" s="76">
        <f t="shared" ca="1" si="224"/>
        <v>1685.080407349906</v>
      </c>
      <c r="AB736" s="76">
        <f t="shared" ca="1" si="225"/>
        <v>5392.8845424709625</v>
      </c>
    </row>
    <row r="737" spans="1:28" x14ac:dyDescent="0.25">
      <c r="A737" s="2">
        <f t="shared" si="226"/>
        <v>3</v>
      </c>
      <c r="B737" s="16">
        <f ca="1">VLOOKUP(A737,PERIODS!$O$4:$P$33,2,FALSE)</f>
        <v>2.5000000000000001E-2</v>
      </c>
      <c r="C737" s="15"/>
      <c r="D737" s="18">
        <v>723</v>
      </c>
      <c r="E737" s="34">
        <f t="shared" ca="1" si="209"/>
        <v>17272.097414848486</v>
      </c>
      <c r="F737" s="34">
        <f t="shared" ca="1" si="210"/>
        <v>2500</v>
      </c>
      <c r="G737" s="69">
        <f t="shared" ca="1" si="214"/>
        <v>0</v>
      </c>
      <c r="H737" s="34">
        <f t="shared" ca="1" si="215"/>
        <v>1323.876421566607</v>
      </c>
      <c r="I737" s="34">
        <f t="shared" ca="1" si="216"/>
        <v>3823.876421566607</v>
      </c>
      <c r="J737" s="18">
        <f ca="1">SUM(INDIRECT(ADDRESS(ROW(F737),COLUMN(F737),4)):INDIRECT(ADDRESS(ROW(F737)+N$5-1,COLUMN(F737),4)))</f>
        <v>21500</v>
      </c>
      <c r="K737" s="18">
        <f t="shared" ca="1" si="217"/>
        <v>16350</v>
      </c>
      <c r="L737" s="18">
        <f t="shared" ca="1" si="227"/>
        <v>16350</v>
      </c>
      <c r="M737" s="18">
        <f t="shared" ca="1" si="211"/>
        <v>0</v>
      </c>
      <c r="N737" s="34">
        <f t="shared" ca="1" si="218"/>
        <v>13448.220993281879</v>
      </c>
      <c r="P737" s="18">
        <f t="shared" ca="1" si="212"/>
        <v>1323.876421566607</v>
      </c>
      <c r="Q737" s="47">
        <f ca="1">SUM(L$15:L737)-SUM(M$15:M737)</f>
        <v>16350</v>
      </c>
      <c r="R737" s="47" t="str">
        <f t="shared" ca="1" si="213"/>
        <v>M740</v>
      </c>
      <c r="S737" s="40">
        <f t="shared" ca="1" si="219"/>
        <v>0</v>
      </c>
      <c r="T737" s="46">
        <f t="shared" ca="1" si="220"/>
        <v>89</v>
      </c>
      <c r="X737" s="74">
        <f t="shared" ca="1" si="221"/>
        <v>1.323876421566607</v>
      </c>
      <c r="Y737" s="75">
        <f t="shared" ca="1" si="222"/>
        <v>1.323876421566607</v>
      </c>
      <c r="Z737" s="74">
        <f t="shared" ca="1" si="223"/>
        <v>3.7579606185284509</v>
      </c>
      <c r="AA737" s="76">
        <f t="shared" ca="1" si="224"/>
        <v>1323.876421566607</v>
      </c>
      <c r="AB737" s="76">
        <f t="shared" ca="1" si="225"/>
        <v>3757.9606185284511</v>
      </c>
    </row>
    <row r="738" spans="1:28" x14ac:dyDescent="0.25">
      <c r="A738" s="2">
        <f t="shared" si="226"/>
        <v>4</v>
      </c>
      <c r="B738" s="16">
        <f ca="1">VLOOKUP(A738,PERIODS!$O$4:$P$33,2,FALSE)</f>
        <v>2.5000000000000001E-2</v>
      </c>
      <c r="C738" s="15"/>
      <c r="D738" s="18">
        <v>724</v>
      </c>
      <c r="E738" s="34">
        <f t="shared" ref="E738:E801" ca="1" si="228">N737</f>
        <v>13448.220993281879</v>
      </c>
      <c r="F738" s="34">
        <f t="shared" ca="1" si="210"/>
        <v>2500</v>
      </c>
      <c r="G738" s="69">
        <f t="shared" ca="1" si="214"/>
        <v>0</v>
      </c>
      <c r="H738" s="34">
        <f t="shared" ca="1" si="215"/>
        <v>-1333.8337855758946</v>
      </c>
      <c r="I738" s="34">
        <f t="shared" ca="1" si="216"/>
        <v>1166.1662144241054</v>
      </c>
      <c r="J738" s="18">
        <f ca="1">SUM(INDIRECT(ADDRESS(ROW(F738),COLUMN(F738),4)):INDIRECT(ADDRESS(ROW(F738)+N$5-1,COLUMN(F738),4)))</f>
        <v>22300</v>
      </c>
      <c r="K738" s="18">
        <f t="shared" ca="1" si="217"/>
        <v>16350</v>
      </c>
      <c r="L738" s="18">
        <f t="shared" ca="1" si="227"/>
        <v>0</v>
      </c>
      <c r="M738" s="18">
        <f t="shared" ca="1" si="211"/>
        <v>0</v>
      </c>
      <c r="N738" s="34">
        <f t="shared" ca="1" si="218"/>
        <v>12282.054778857773</v>
      </c>
      <c r="P738" s="18">
        <f t="shared" ca="1" si="212"/>
        <v>1333.8337855758946</v>
      </c>
      <c r="Q738" s="47">
        <f ca="1">SUM(L$15:L738)-SUM(M$15:M738)</f>
        <v>16350</v>
      </c>
      <c r="R738" s="47" t="str">
        <f t="shared" ca="1" si="213"/>
        <v>M741</v>
      </c>
      <c r="S738" s="40">
        <f t="shared" ca="1" si="219"/>
        <v>0</v>
      </c>
      <c r="T738" s="46">
        <f t="shared" ca="1" si="220"/>
        <v>64</v>
      </c>
      <c r="X738" s="74">
        <f t="shared" ca="1" si="221"/>
        <v>-1.3338337855758946</v>
      </c>
      <c r="Y738" s="75">
        <f t="shared" ca="1" si="222"/>
        <v>-1.3338337855758946</v>
      </c>
      <c r="Z738" s="74">
        <f t="shared" ca="1" si="223"/>
        <v>0.26346525334059234</v>
      </c>
      <c r="AA738" s="76">
        <f t="shared" ca="1" si="224"/>
        <v>-1333.8337855758946</v>
      </c>
      <c r="AB738" s="76">
        <f t="shared" ca="1" si="225"/>
        <v>263.46525334059237</v>
      </c>
    </row>
    <row r="739" spans="1:28" x14ac:dyDescent="0.25">
      <c r="A739" s="2">
        <f t="shared" si="226"/>
        <v>5</v>
      </c>
      <c r="B739" s="16">
        <f ca="1">VLOOKUP(A739,PERIODS!$O$4:$P$33,2,FALSE)</f>
        <v>3.3000000000000002E-2</v>
      </c>
      <c r="C739" s="15"/>
      <c r="D739" s="18">
        <v>725</v>
      </c>
      <c r="E739" s="34">
        <f t="shared" ca="1" si="228"/>
        <v>12282.054778857773</v>
      </c>
      <c r="F739" s="34">
        <f t="shared" ca="1" si="210"/>
        <v>3300</v>
      </c>
      <c r="G739" s="69">
        <f t="shared" ca="1" si="214"/>
        <v>0</v>
      </c>
      <c r="H739" s="34">
        <f t="shared" ca="1" si="215"/>
        <v>-929.2181595125187</v>
      </c>
      <c r="I739" s="34">
        <f t="shared" ca="1" si="216"/>
        <v>2370.7818404874815</v>
      </c>
      <c r="J739" s="18">
        <f ca="1">SUM(INDIRECT(ADDRESS(ROW(F739),COLUMN(F739),4)):INDIRECT(ADDRESS(ROW(F739)+N$5-1,COLUMN(F739),4)))</f>
        <v>23100</v>
      </c>
      <c r="K739" s="18">
        <f t="shared" ca="1" si="217"/>
        <v>16350</v>
      </c>
      <c r="L739" s="18">
        <f t="shared" ca="1" si="227"/>
        <v>0</v>
      </c>
      <c r="M739" s="18">
        <f t="shared" ca="1" si="211"/>
        <v>0</v>
      </c>
      <c r="N739" s="34">
        <f t="shared" ca="1" si="218"/>
        <v>9911.2729383702917</v>
      </c>
      <c r="P739" s="18">
        <f t="shared" ca="1" si="212"/>
        <v>929.2181595125187</v>
      </c>
      <c r="Q739" s="47">
        <f ca="1">SUM(L$15:L739)-SUM(M$15:M739)</f>
        <v>16350</v>
      </c>
      <c r="R739" s="47" t="str">
        <f t="shared" ca="1" si="213"/>
        <v>M742</v>
      </c>
      <c r="S739" s="40">
        <f t="shared" ca="1" si="219"/>
        <v>0</v>
      </c>
      <c r="T739" s="46">
        <f t="shared" ca="1" si="220"/>
        <v>32</v>
      </c>
      <c r="X739" s="74">
        <f t="shared" ca="1" si="221"/>
        <v>-0.92921815951251874</v>
      </c>
      <c r="Y739" s="75">
        <f t="shared" ca="1" si="222"/>
        <v>-0.92921815951251874</v>
      </c>
      <c r="Z739" s="74">
        <f t="shared" ca="1" si="223"/>
        <v>0.3948623090586097</v>
      </c>
      <c r="AA739" s="76">
        <f t="shared" ca="1" si="224"/>
        <v>-929.2181595125187</v>
      </c>
      <c r="AB739" s="76">
        <f t="shared" ca="1" si="225"/>
        <v>394.8623090586097</v>
      </c>
    </row>
    <row r="740" spans="1:28" x14ac:dyDescent="0.25">
      <c r="A740" s="2">
        <f t="shared" si="226"/>
        <v>6</v>
      </c>
      <c r="B740" s="16">
        <f ca="1">VLOOKUP(A740,PERIODS!$O$4:$P$33,2,FALSE)</f>
        <v>3.3000000000000002E-2</v>
      </c>
      <c r="C740" s="15"/>
      <c r="D740" s="18">
        <v>726</v>
      </c>
      <c r="E740" s="34">
        <f t="shared" ca="1" si="228"/>
        <v>9911.2729383702917</v>
      </c>
      <c r="F740" s="34">
        <f t="shared" ca="1" si="210"/>
        <v>3300</v>
      </c>
      <c r="G740" s="69">
        <f t="shared" ca="1" si="214"/>
        <v>0</v>
      </c>
      <c r="H740" s="34">
        <f t="shared" ca="1" si="215"/>
        <v>-1223.516702054498</v>
      </c>
      <c r="I740" s="34">
        <f t="shared" ca="1" si="216"/>
        <v>2076.4832979455023</v>
      </c>
      <c r="J740" s="18">
        <f ca="1">SUM(INDIRECT(ADDRESS(ROW(F740),COLUMN(F740),4)):INDIRECT(ADDRESS(ROW(F740)+N$5-1,COLUMN(F740),4)))</f>
        <v>23100</v>
      </c>
      <c r="K740" s="18">
        <f t="shared" ca="1" si="217"/>
        <v>0</v>
      </c>
      <c r="L740" s="18">
        <f t="shared" ca="1" si="227"/>
        <v>0</v>
      </c>
      <c r="M740" s="18">
        <f t="shared" ca="1" si="211"/>
        <v>16350</v>
      </c>
      <c r="N740" s="34">
        <f t="shared" ca="1" si="218"/>
        <v>24184.789640424788</v>
      </c>
      <c r="P740" s="18">
        <f t="shared" ca="1" si="212"/>
        <v>1223.516702054498</v>
      </c>
      <c r="Q740" s="47">
        <f ca="1">SUM(L$15:L740)-SUM(M$15:M740)</f>
        <v>0</v>
      </c>
      <c r="R740" s="47" t="str">
        <f t="shared" ca="1" si="213"/>
        <v>M743</v>
      </c>
      <c r="S740" s="40">
        <f t="shared" ca="1" si="219"/>
        <v>0</v>
      </c>
      <c r="T740" s="46">
        <f t="shared" ca="1" si="220"/>
        <v>28</v>
      </c>
      <c r="X740" s="74">
        <f t="shared" ca="1" si="221"/>
        <v>-1.2235167020544979</v>
      </c>
      <c r="Y740" s="75">
        <f t="shared" ca="1" si="222"/>
        <v>-1.2235167020544979</v>
      </c>
      <c r="Z740" s="74">
        <f t="shared" ca="1" si="223"/>
        <v>0.29419375383558799</v>
      </c>
      <c r="AA740" s="76">
        <f t="shared" ca="1" si="224"/>
        <v>-1223.516702054498</v>
      </c>
      <c r="AB740" s="76">
        <f t="shared" ca="1" si="225"/>
        <v>294.19375383558798</v>
      </c>
    </row>
    <row r="741" spans="1:28" x14ac:dyDescent="0.25">
      <c r="A741" s="2">
        <f t="shared" si="226"/>
        <v>7</v>
      </c>
      <c r="B741" s="16">
        <f ca="1">VLOOKUP(A741,PERIODS!$O$4:$P$33,2,FALSE)</f>
        <v>3.3000000000000002E-2</v>
      </c>
      <c r="C741" s="15"/>
      <c r="D741" s="18">
        <v>727</v>
      </c>
      <c r="E741" s="34">
        <f t="shared" ca="1" si="228"/>
        <v>24184.789640424788</v>
      </c>
      <c r="F741" s="34">
        <f t="shared" ca="1" si="210"/>
        <v>3300</v>
      </c>
      <c r="G741" s="69">
        <f t="shared" ca="1" si="214"/>
        <v>0</v>
      </c>
      <c r="H741" s="34">
        <f t="shared" ca="1" si="215"/>
        <v>-272.89142195864781</v>
      </c>
      <c r="I741" s="34">
        <f t="shared" ca="1" si="216"/>
        <v>3027.1085780413523</v>
      </c>
      <c r="J741" s="18">
        <f ca="1">SUM(INDIRECT(ADDRESS(ROW(F741),COLUMN(F741),4)):INDIRECT(ADDRESS(ROW(F741)+N$5-1,COLUMN(F741),4)))</f>
        <v>23100</v>
      </c>
      <c r="K741" s="18">
        <f t="shared" ca="1" si="217"/>
        <v>0</v>
      </c>
      <c r="L741" s="18">
        <f t="shared" ca="1" si="227"/>
        <v>0</v>
      </c>
      <c r="M741" s="18">
        <f t="shared" ca="1" si="211"/>
        <v>0</v>
      </c>
      <c r="N741" s="34">
        <f t="shared" ca="1" si="218"/>
        <v>21157.681062383435</v>
      </c>
      <c r="P741" s="18">
        <f t="shared" ca="1" si="212"/>
        <v>272.89142195864781</v>
      </c>
      <c r="Q741" s="47">
        <f ca="1">SUM(L$15:L741)-SUM(M$15:M741)</f>
        <v>0</v>
      </c>
      <c r="R741" s="47" t="str">
        <f t="shared" ca="1" si="213"/>
        <v>M744</v>
      </c>
      <c r="S741" s="40">
        <f t="shared" ca="1" si="219"/>
        <v>0</v>
      </c>
      <c r="T741" s="46">
        <f t="shared" ca="1" si="220"/>
        <v>44</v>
      </c>
      <c r="X741" s="74">
        <f t="shared" ca="1" si="221"/>
        <v>-0.2728914219586478</v>
      </c>
      <c r="Y741" s="75">
        <f t="shared" ca="1" si="222"/>
        <v>-0.2728914219586478</v>
      </c>
      <c r="Z741" s="74">
        <f t="shared" ca="1" si="223"/>
        <v>0.76117543007959887</v>
      </c>
      <c r="AA741" s="76">
        <f t="shared" ca="1" si="224"/>
        <v>-272.89142195864781</v>
      </c>
      <c r="AB741" s="76">
        <f t="shared" ca="1" si="225"/>
        <v>761.17543007959887</v>
      </c>
    </row>
    <row r="742" spans="1:28" x14ac:dyDescent="0.25">
      <c r="A742" s="2">
        <f t="shared" si="226"/>
        <v>8</v>
      </c>
      <c r="B742" s="16">
        <f ca="1">VLOOKUP(A742,PERIODS!$O$4:$P$33,2,FALSE)</f>
        <v>3.3000000000000002E-2</v>
      </c>
      <c r="C742" s="15"/>
      <c r="D742" s="18">
        <v>728</v>
      </c>
      <c r="E742" s="34">
        <f t="shared" ca="1" si="228"/>
        <v>21157.681062383435</v>
      </c>
      <c r="F742" s="34">
        <f t="shared" ca="1" si="210"/>
        <v>3300</v>
      </c>
      <c r="G742" s="69">
        <f t="shared" ca="1" si="214"/>
        <v>0</v>
      </c>
      <c r="H742" s="34">
        <f t="shared" ca="1" si="215"/>
        <v>805.4926916977015</v>
      </c>
      <c r="I742" s="34">
        <f t="shared" ca="1" si="216"/>
        <v>4105.492691697702</v>
      </c>
      <c r="J742" s="18">
        <f ca="1">SUM(INDIRECT(ADDRESS(ROW(F742),COLUMN(F742),4)):INDIRECT(ADDRESS(ROW(F742)+N$5-1,COLUMN(F742),4)))</f>
        <v>23100</v>
      </c>
      <c r="K742" s="18">
        <f t="shared" ca="1" si="217"/>
        <v>16350</v>
      </c>
      <c r="L742" s="18">
        <f t="shared" ca="1" si="227"/>
        <v>16350</v>
      </c>
      <c r="M742" s="18">
        <f t="shared" ca="1" si="211"/>
        <v>0</v>
      </c>
      <c r="N742" s="34">
        <f t="shared" ca="1" si="218"/>
        <v>17052.188370685733</v>
      </c>
      <c r="P742" s="18">
        <f t="shared" ca="1" si="212"/>
        <v>805.4926916977015</v>
      </c>
      <c r="Q742" s="47">
        <f ca="1">SUM(L$15:L742)-SUM(M$15:M742)</f>
        <v>16350</v>
      </c>
      <c r="R742" s="47" t="str">
        <f t="shared" ca="1" si="213"/>
        <v>M745</v>
      </c>
      <c r="S742" s="40">
        <f t="shared" ca="1" si="219"/>
        <v>0</v>
      </c>
      <c r="T742" s="46">
        <f t="shared" ca="1" si="220"/>
        <v>43</v>
      </c>
      <c r="X742" s="74">
        <f t="shared" ca="1" si="221"/>
        <v>0.80549269169770155</v>
      </c>
      <c r="Y742" s="75">
        <f t="shared" ca="1" si="222"/>
        <v>0.80549269169770155</v>
      </c>
      <c r="Z742" s="74">
        <f t="shared" ca="1" si="223"/>
        <v>2.2377987721333912</v>
      </c>
      <c r="AA742" s="76">
        <f t="shared" ca="1" si="224"/>
        <v>805.4926916977015</v>
      </c>
      <c r="AB742" s="76">
        <f t="shared" ca="1" si="225"/>
        <v>2237.7987721333911</v>
      </c>
    </row>
    <row r="743" spans="1:28" x14ac:dyDescent="0.25">
      <c r="A743" s="2">
        <f t="shared" si="226"/>
        <v>9</v>
      </c>
      <c r="B743" s="16">
        <f ca="1">VLOOKUP(A743,PERIODS!$O$4:$P$33,2,FALSE)</f>
        <v>3.3000000000000002E-2</v>
      </c>
      <c r="C743" s="15"/>
      <c r="D743" s="18">
        <v>729</v>
      </c>
      <c r="E743" s="34">
        <f t="shared" ca="1" si="228"/>
        <v>17052.188370685733</v>
      </c>
      <c r="F743" s="34">
        <f t="shared" ca="1" si="210"/>
        <v>3300</v>
      </c>
      <c r="G743" s="69">
        <f t="shared" ca="1" si="214"/>
        <v>0</v>
      </c>
      <c r="H743" s="34">
        <f t="shared" ca="1" si="215"/>
        <v>1164.7848865544604</v>
      </c>
      <c r="I743" s="34">
        <f t="shared" ca="1" si="216"/>
        <v>4464.7848865544602</v>
      </c>
      <c r="J743" s="18">
        <f ca="1">SUM(INDIRECT(ADDRESS(ROW(F743),COLUMN(F743),4)):INDIRECT(ADDRESS(ROW(F743)+N$5-1,COLUMN(F743),4)))</f>
        <v>23100</v>
      </c>
      <c r="K743" s="18">
        <f t="shared" ca="1" si="217"/>
        <v>16350</v>
      </c>
      <c r="L743" s="18">
        <f t="shared" ca="1" si="227"/>
        <v>0</v>
      </c>
      <c r="M743" s="18">
        <f t="shared" ca="1" si="211"/>
        <v>0</v>
      </c>
      <c r="N743" s="34">
        <f t="shared" ca="1" si="218"/>
        <v>12587.403484131273</v>
      </c>
      <c r="P743" s="18">
        <f t="shared" ca="1" si="212"/>
        <v>1164.7848865544604</v>
      </c>
      <c r="Q743" s="47">
        <f ca="1">SUM(L$15:L743)-SUM(M$15:M743)</f>
        <v>16350</v>
      </c>
      <c r="R743" s="47" t="str">
        <f t="shared" ca="1" si="213"/>
        <v>M746</v>
      </c>
      <c r="S743" s="40">
        <f t="shared" ca="1" si="219"/>
        <v>0</v>
      </c>
      <c r="T743" s="46">
        <f t="shared" ca="1" si="220"/>
        <v>94</v>
      </c>
      <c r="X743" s="74">
        <f t="shared" ca="1" si="221"/>
        <v>1.1647848865544603</v>
      </c>
      <c r="Y743" s="75">
        <f t="shared" ca="1" si="222"/>
        <v>1.1647848865544603</v>
      </c>
      <c r="Z743" s="74">
        <f t="shared" ca="1" si="223"/>
        <v>3.2052333202550645</v>
      </c>
      <c r="AA743" s="76">
        <f t="shared" ca="1" si="224"/>
        <v>1164.7848865544604</v>
      </c>
      <c r="AB743" s="76">
        <f t="shared" ca="1" si="225"/>
        <v>3205.2333202550644</v>
      </c>
    </row>
    <row r="744" spans="1:28" x14ac:dyDescent="0.25">
      <c r="A744" s="2">
        <f t="shared" si="226"/>
        <v>10</v>
      </c>
      <c r="B744" s="16">
        <f ca="1">VLOOKUP(A744,PERIODS!$O$4:$P$33,2,FALSE)</f>
        <v>3.3000000000000002E-2</v>
      </c>
      <c r="C744" s="15"/>
      <c r="D744" s="18">
        <v>730</v>
      </c>
      <c r="E744" s="34">
        <f t="shared" ca="1" si="228"/>
        <v>12587.403484131273</v>
      </c>
      <c r="F744" s="34">
        <f t="shared" ca="1" si="210"/>
        <v>3300</v>
      </c>
      <c r="G744" s="69">
        <f t="shared" ca="1" si="214"/>
        <v>0</v>
      </c>
      <c r="H744" s="34">
        <f t="shared" ca="1" si="215"/>
        <v>481.05924036183319</v>
      </c>
      <c r="I744" s="34">
        <f t="shared" ca="1" si="216"/>
        <v>3781.059240361833</v>
      </c>
      <c r="J744" s="18">
        <f ca="1">SUM(INDIRECT(ADDRESS(ROW(F744),COLUMN(F744),4)):INDIRECT(ADDRESS(ROW(F744)+N$5-1,COLUMN(F744),4)))</f>
        <v>23100</v>
      </c>
      <c r="K744" s="18">
        <f t="shared" ca="1" si="217"/>
        <v>16350</v>
      </c>
      <c r="L744" s="18">
        <f t="shared" ca="1" si="227"/>
        <v>0</v>
      </c>
      <c r="M744" s="18">
        <f t="shared" ca="1" si="211"/>
        <v>0</v>
      </c>
      <c r="N744" s="34">
        <f t="shared" ca="1" si="218"/>
        <v>8806.3442437694393</v>
      </c>
      <c r="P744" s="18">
        <f t="shared" ca="1" si="212"/>
        <v>481.05924036183319</v>
      </c>
      <c r="Q744" s="47">
        <f ca="1">SUM(L$15:L744)-SUM(M$15:M744)</f>
        <v>16350</v>
      </c>
      <c r="R744" s="47" t="str">
        <f t="shared" ca="1" si="213"/>
        <v>M747</v>
      </c>
      <c r="S744" s="40">
        <f t="shared" ca="1" si="219"/>
        <v>0</v>
      </c>
      <c r="T744" s="46">
        <f t="shared" ca="1" si="220"/>
        <v>81</v>
      </c>
      <c r="X744" s="74">
        <f t="shared" ca="1" si="221"/>
        <v>0.48105924036183317</v>
      </c>
      <c r="Y744" s="75">
        <f t="shared" ca="1" si="222"/>
        <v>0.48105924036183317</v>
      </c>
      <c r="Z744" s="74">
        <f t="shared" ca="1" si="223"/>
        <v>1.6177871203573879</v>
      </c>
      <c r="AA744" s="76">
        <f t="shared" ca="1" si="224"/>
        <v>481.05924036183319</v>
      </c>
      <c r="AB744" s="76">
        <f t="shared" ca="1" si="225"/>
        <v>1617.7871203573879</v>
      </c>
    </row>
    <row r="745" spans="1:28" x14ac:dyDescent="0.25">
      <c r="A745" s="2">
        <f t="shared" si="226"/>
        <v>11</v>
      </c>
      <c r="B745" s="16">
        <f ca="1">VLOOKUP(A745,PERIODS!$O$4:$P$33,2,FALSE)</f>
        <v>3.3000000000000002E-2</v>
      </c>
      <c r="C745" s="15"/>
      <c r="D745" s="18">
        <v>731</v>
      </c>
      <c r="E745" s="34">
        <f t="shared" ca="1" si="228"/>
        <v>8806.3442437694393</v>
      </c>
      <c r="F745" s="34">
        <f t="shared" ca="1" si="210"/>
        <v>3300</v>
      </c>
      <c r="G745" s="69">
        <f t="shared" ca="1" si="214"/>
        <v>0</v>
      </c>
      <c r="H745" s="34">
        <f t="shared" ca="1" si="215"/>
        <v>-240.24182242169138</v>
      </c>
      <c r="I745" s="34">
        <f t="shared" ca="1" si="216"/>
        <v>3059.7581775783087</v>
      </c>
      <c r="J745" s="18">
        <f ca="1">SUM(INDIRECT(ADDRESS(ROW(F745),COLUMN(F745),4)):INDIRECT(ADDRESS(ROW(F745)+N$5-1,COLUMN(F745),4)))</f>
        <v>23300</v>
      </c>
      <c r="K745" s="18">
        <f t="shared" ca="1" si="217"/>
        <v>0</v>
      </c>
      <c r="L745" s="18">
        <f t="shared" ca="1" si="227"/>
        <v>0</v>
      </c>
      <c r="M745" s="18">
        <f t="shared" ca="1" si="211"/>
        <v>16350</v>
      </c>
      <c r="N745" s="34">
        <f t="shared" ca="1" si="218"/>
        <v>22096.586066191128</v>
      </c>
      <c r="P745" s="18">
        <f t="shared" ca="1" si="212"/>
        <v>240.24182242169138</v>
      </c>
      <c r="Q745" s="47">
        <f ca="1">SUM(L$15:L745)-SUM(M$15:M745)</f>
        <v>0</v>
      </c>
      <c r="R745" s="47" t="str">
        <f t="shared" ca="1" si="213"/>
        <v>M748</v>
      </c>
      <c r="S745" s="40">
        <f t="shared" ca="1" si="219"/>
        <v>0</v>
      </c>
      <c r="T745" s="46">
        <f t="shared" ca="1" si="220"/>
        <v>68</v>
      </c>
      <c r="X745" s="74">
        <f t="shared" ca="1" si="221"/>
        <v>-0.24024182242169137</v>
      </c>
      <c r="Y745" s="75">
        <f t="shared" ca="1" si="222"/>
        <v>-0.24024182242169137</v>
      </c>
      <c r="Z745" s="74">
        <f t="shared" ca="1" si="223"/>
        <v>0.78643765981061142</v>
      </c>
      <c r="AA745" s="76">
        <f t="shared" ca="1" si="224"/>
        <v>-240.24182242169138</v>
      </c>
      <c r="AB745" s="76">
        <f t="shared" ca="1" si="225"/>
        <v>786.43765981061142</v>
      </c>
    </row>
    <row r="746" spans="1:28" x14ac:dyDescent="0.25">
      <c r="A746" s="2">
        <f t="shared" si="226"/>
        <v>12</v>
      </c>
      <c r="B746" s="16">
        <f ca="1">VLOOKUP(A746,PERIODS!$O$4:$P$33,2,FALSE)</f>
        <v>3.3000000000000002E-2</v>
      </c>
      <c r="C746" s="15"/>
      <c r="D746" s="18">
        <v>732</v>
      </c>
      <c r="E746" s="34">
        <f t="shared" ca="1" si="228"/>
        <v>22096.586066191128</v>
      </c>
      <c r="F746" s="34">
        <f t="shared" ca="1" si="210"/>
        <v>3300</v>
      </c>
      <c r="G746" s="69">
        <f t="shared" ca="1" si="214"/>
        <v>0</v>
      </c>
      <c r="H746" s="34">
        <f t="shared" ca="1" si="215"/>
        <v>-548.67501575221297</v>
      </c>
      <c r="I746" s="34">
        <f t="shared" ca="1" si="216"/>
        <v>2751.3249842477871</v>
      </c>
      <c r="J746" s="18">
        <f ca="1">SUM(INDIRECT(ADDRESS(ROW(F746),COLUMN(F746),4)):INDIRECT(ADDRESS(ROW(F746)+N$5-1,COLUMN(F746),4)))</f>
        <v>23500</v>
      </c>
      <c r="K746" s="18">
        <f t="shared" ca="1" si="217"/>
        <v>16350</v>
      </c>
      <c r="L746" s="18">
        <f t="shared" ca="1" si="227"/>
        <v>16350</v>
      </c>
      <c r="M746" s="18">
        <f t="shared" ca="1" si="211"/>
        <v>0</v>
      </c>
      <c r="N746" s="34">
        <f t="shared" ca="1" si="218"/>
        <v>19345.261081943339</v>
      </c>
      <c r="P746" s="18">
        <f t="shared" ca="1" si="212"/>
        <v>548.67501575221297</v>
      </c>
      <c r="Q746" s="47">
        <f ca="1">SUM(L$15:L746)-SUM(M$15:M746)</f>
        <v>16350</v>
      </c>
      <c r="R746" s="47" t="str">
        <f t="shared" ca="1" si="213"/>
        <v>M749</v>
      </c>
      <c r="S746" s="40">
        <f t="shared" ca="1" si="219"/>
        <v>0</v>
      </c>
      <c r="T746" s="46">
        <f t="shared" ca="1" si="220"/>
        <v>68</v>
      </c>
      <c r="X746" s="74">
        <f t="shared" ca="1" si="221"/>
        <v>-0.548675015752213</v>
      </c>
      <c r="Y746" s="75">
        <f t="shared" ca="1" si="222"/>
        <v>-0.548675015752213</v>
      </c>
      <c r="Z746" s="74">
        <f t="shared" ca="1" si="223"/>
        <v>0.57771476645646802</v>
      </c>
      <c r="AA746" s="76">
        <f t="shared" ca="1" si="224"/>
        <v>-548.67501575221297</v>
      </c>
      <c r="AB746" s="76">
        <f t="shared" ca="1" si="225"/>
        <v>577.71476645646806</v>
      </c>
    </row>
    <row r="747" spans="1:28" x14ac:dyDescent="0.25">
      <c r="A747" s="2">
        <f t="shared" si="226"/>
        <v>13</v>
      </c>
      <c r="B747" s="16">
        <f ca="1">VLOOKUP(A747,PERIODS!$O$4:$P$33,2,FALSE)</f>
        <v>3.3000000000000002E-2</v>
      </c>
      <c r="C747" s="15"/>
      <c r="D747" s="18">
        <v>733</v>
      </c>
      <c r="E747" s="34">
        <f t="shared" ca="1" si="228"/>
        <v>19345.261081943339</v>
      </c>
      <c r="F747" s="34">
        <f t="shared" ca="1" si="210"/>
        <v>3300</v>
      </c>
      <c r="G747" s="69">
        <f t="shared" ca="1" si="214"/>
        <v>0</v>
      </c>
      <c r="H747" s="34">
        <f t="shared" ca="1" si="215"/>
        <v>669.27863283759552</v>
      </c>
      <c r="I747" s="34">
        <f t="shared" ca="1" si="216"/>
        <v>3969.2786328375955</v>
      </c>
      <c r="J747" s="18">
        <f ca="1">SUM(INDIRECT(ADDRESS(ROW(F747),COLUMN(F747),4)):INDIRECT(ADDRESS(ROW(F747)+N$5-1,COLUMN(F747),4)))</f>
        <v>23700</v>
      </c>
      <c r="K747" s="18">
        <f t="shared" ca="1" si="217"/>
        <v>16350</v>
      </c>
      <c r="L747" s="18">
        <f t="shared" ca="1" si="227"/>
        <v>0</v>
      </c>
      <c r="M747" s="18">
        <f t="shared" ca="1" si="211"/>
        <v>0</v>
      </c>
      <c r="N747" s="34">
        <f t="shared" ca="1" si="218"/>
        <v>15375.982449105744</v>
      </c>
      <c r="P747" s="18">
        <f t="shared" ca="1" si="212"/>
        <v>669.27863283759552</v>
      </c>
      <c r="Q747" s="47">
        <f ca="1">SUM(L$15:L747)-SUM(M$15:M747)</f>
        <v>16350</v>
      </c>
      <c r="R747" s="47" t="str">
        <f t="shared" ca="1" si="213"/>
        <v>M750</v>
      </c>
      <c r="S747" s="40">
        <f t="shared" ca="1" si="219"/>
        <v>0</v>
      </c>
      <c r="T747" s="46">
        <f t="shared" ca="1" si="220"/>
        <v>17</v>
      </c>
      <c r="X747" s="74">
        <f t="shared" ca="1" si="221"/>
        <v>0.66927863283759548</v>
      </c>
      <c r="Y747" s="75">
        <f t="shared" ca="1" si="222"/>
        <v>0.66927863283759548</v>
      </c>
      <c r="Z747" s="74">
        <f t="shared" ca="1" si="223"/>
        <v>1.9528281063468533</v>
      </c>
      <c r="AA747" s="76">
        <f t="shared" ca="1" si="224"/>
        <v>669.27863283759552</v>
      </c>
      <c r="AB747" s="76">
        <f t="shared" ca="1" si="225"/>
        <v>1952.8281063468532</v>
      </c>
    </row>
    <row r="748" spans="1:28" x14ac:dyDescent="0.25">
      <c r="A748" s="2">
        <f t="shared" si="226"/>
        <v>14</v>
      </c>
      <c r="B748" s="16">
        <f ca="1">VLOOKUP(A748,PERIODS!$O$4:$P$33,2,FALSE)</f>
        <v>3.3000000000000002E-2</v>
      </c>
      <c r="C748" s="15"/>
      <c r="D748" s="18">
        <v>734</v>
      </c>
      <c r="E748" s="34">
        <f t="shared" ca="1" si="228"/>
        <v>15375.982449105744</v>
      </c>
      <c r="F748" s="34">
        <f t="shared" ca="1" si="210"/>
        <v>3300</v>
      </c>
      <c r="G748" s="69">
        <f t="shared" ca="1" si="214"/>
        <v>0</v>
      </c>
      <c r="H748" s="34">
        <f t="shared" ca="1" si="215"/>
        <v>-895.24811183401061</v>
      </c>
      <c r="I748" s="34">
        <f t="shared" ca="1" si="216"/>
        <v>2404.7518881659894</v>
      </c>
      <c r="J748" s="18">
        <f ca="1">SUM(INDIRECT(ADDRESS(ROW(F748),COLUMN(F748),4)):INDIRECT(ADDRESS(ROW(F748)+N$5-1,COLUMN(F748),4)))</f>
        <v>23900</v>
      </c>
      <c r="K748" s="18">
        <f t="shared" ca="1" si="217"/>
        <v>16350</v>
      </c>
      <c r="L748" s="18">
        <f t="shared" ca="1" si="227"/>
        <v>0</v>
      </c>
      <c r="M748" s="18">
        <f t="shared" ca="1" si="211"/>
        <v>0</v>
      </c>
      <c r="N748" s="34">
        <f t="shared" ca="1" si="218"/>
        <v>12971.230560939755</v>
      </c>
      <c r="P748" s="18">
        <f t="shared" ca="1" si="212"/>
        <v>895.24811183401061</v>
      </c>
      <c r="Q748" s="47">
        <f ca="1">SUM(L$15:L748)-SUM(M$15:M748)</f>
        <v>16350</v>
      </c>
      <c r="R748" s="47" t="str">
        <f t="shared" ca="1" si="213"/>
        <v>M751</v>
      </c>
      <c r="S748" s="40">
        <f t="shared" ca="1" si="219"/>
        <v>0</v>
      </c>
      <c r="T748" s="46">
        <f t="shared" ca="1" si="220"/>
        <v>74</v>
      </c>
      <c r="X748" s="74">
        <f t="shared" ca="1" si="221"/>
        <v>-0.89524811183401065</v>
      </c>
      <c r="Y748" s="75">
        <f t="shared" ca="1" si="222"/>
        <v>-0.89524811183401065</v>
      </c>
      <c r="Z748" s="74">
        <f t="shared" ca="1" si="223"/>
        <v>0.408506230835955</v>
      </c>
      <c r="AA748" s="76">
        <f t="shared" ca="1" si="224"/>
        <v>-895.24811183401061</v>
      </c>
      <c r="AB748" s="76">
        <f t="shared" ca="1" si="225"/>
        <v>408.50623083595502</v>
      </c>
    </row>
    <row r="749" spans="1:28" x14ac:dyDescent="0.25">
      <c r="A749" s="2">
        <f t="shared" si="226"/>
        <v>15</v>
      </c>
      <c r="B749" s="16">
        <f ca="1">VLOOKUP(A749,PERIODS!$O$4:$P$33,2,FALSE)</f>
        <v>3.3000000000000002E-2</v>
      </c>
      <c r="C749" s="15"/>
      <c r="D749" s="18">
        <v>735</v>
      </c>
      <c r="E749" s="34">
        <f t="shared" ca="1" si="228"/>
        <v>12971.230560939755</v>
      </c>
      <c r="F749" s="34">
        <f t="shared" ca="1" si="210"/>
        <v>3300</v>
      </c>
      <c r="G749" s="69">
        <f t="shared" ca="1" si="214"/>
        <v>0</v>
      </c>
      <c r="H749" s="34">
        <f t="shared" ca="1" si="215"/>
        <v>1382.1428846414667</v>
      </c>
      <c r="I749" s="34">
        <f t="shared" ca="1" si="216"/>
        <v>4682.1428846414665</v>
      </c>
      <c r="J749" s="18">
        <f ca="1">SUM(INDIRECT(ADDRESS(ROW(F749),COLUMN(F749),4)):INDIRECT(ADDRESS(ROW(F749)+N$5-1,COLUMN(F749),4)))</f>
        <v>24100</v>
      </c>
      <c r="K749" s="18">
        <f t="shared" ca="1" si="217"/>
        <v>0</v>
      </c>
      <c r="L749" s="18">
        <f t="shared" ca="1" si="227"/>
        <v>0</v>
      </c>
      <c r="M749" s="18">
        <f t="shared" ca="1" si="211"/>
        <v>16350</v>
      </c>
      <c r="N749" s="34">
        <f t="shared" ca="1" si="218"/>
        <v>24639.087676298288</v>
      </c>
      <c r="P749" s="18">
        <f t="shared" ca="1" si="212"/>
        <v>1382.1428846414667</v>
      </c>
      <c r="Q749" s="47">
        <f ca="1">SUM(L$15:L749)-SUM(M$15:M749)</f>
        <v>0</v>
      </c>
      <c r="R749" s="47" t="str">
        <f t="shared" ca="1" si="213"/>
        <v>M752</v>
      </c>
      <c r="S749" s="40">
        <f t="shared" ca="1" si="219"/>
        <v>0</v>
      </c>
      <c r="T749" s="46">
        <f t="shared" ca="1" si="220"/>
        <v>24</v>
      </c>
      <c r="X749" s="74">
        <f t="shared" ca="1" si="221"/>
        <v>1.3821428846414667</v>
      </c>
      <c r="Y749" s="75">
        <f t="shared" ca="1" si="222"/>
        <v>1.3821428846414667</v>
      </c>
      <c r="Z749" s="74">
        <f t="shared" ca="1" si="223"/>
        <v>3.9834285159498792</v>
      </c>
      <c r="AA749" s="76">
        <f t="shared" ca="1" si="224"/>
        <v>1382.1428846414667</v>
      </c>
      <c r="AB749" s="76">
        <f t="shared" ca="1" si="225"/>
        <v>3983.4285159498791</v>
      </c>
    </row>
    <row r="750" spans="1:28" x14ac:dyDescent="0.25">
      <c r="A750" s="2">
        <f t="shared" si="226"/>
        <v>16</v>
      </c>
      <c r="B750" s="16">
        <f ca="1">VLOOKUP(A750,PERIODS!$O$4:$P$33,2,FALSE)</f>
        <v>3.3000000000000002E-2</v>
      </c>
      <c r="C750" s="15"/>
      <c r="D750" s="18">
        <v>736</v>
      </c>
      <c r="E750" s="34">
        <f t="shared" ca="1" si="228"/>
        <v>24639.087676298288</v>
      </c>
      <c r="F750" s="34">
        <f t="shared" ca="1" si="210"/>
        <v>3300</v>
      </c>
      <c r="G750" s="69">
        <f t="shared" ca="1" si="214"/>
        <v>0</v>
      </c>
      <c r="H750" s="34">
        <f t="shared" ca="1" si="215"/>
        <v>930.15608384597135</v>
      </c>
      <c r="I750" s="34">
        <f t="shared" ca="1" si="216"/>
        <v>4230.1560838459718</v>
      </c>
      <c r="J750" s="18">
        <f ca="1">SUM(INDIRECT(ADDRESS(ROW(F750),COLUMN(F750),4)):INDIRECT(ADDRESS(ROW(F750)+N$5-1,COLUMN(F750),4)))</f>
        <v>24300</v>
      </c>
      <c r="K750" s="18">
        <f t="shared" ca="1" si="217"/>
        <v>0</v>
      </c>
      <c r="L750" s="18">
        <f t="shared" ca="1" si="227"/>
        <v>0</v>
      </c>
      <c r="M750" s="18">
        <f t="shared" ca="1" si="211"/>
        <v>0</v>
      </c>
      <c r="N750" s="34">
        <f t="shared" ca="1" si="218"/>
        <v>20408.931592452318</v>
      </c>
      <c r="P750" s="18">
        <f t="shared" ca="1" si="212"/>
        <v>930.15608384597135</v>
      </c>
      <c r="Q750" s="47">
        <f ca="1">SUM(L$15:L750)-SUM(M$15:M750)</f>
        <v>0</v>
      </c>
      <c r="R750" s="47" t="str">
        <f t="shared" ca="1" si="213"/>
        <v>M753</v>
      </c>
      <c r="S750" s="40">
        <f t="shared" ca="1" si="219"/>
        <v>0</v>
      </c>
      <c r="T750" s="46">
        <f t="shared" ca="1" si="220"/>
        <v>14</v>
      </c>
      <c r="X750" s="74">
        <f t="shared" ca="1" si="221"/>
        <v>0.93015608384597137</v>
      </c>
      <c r="Y750" s="75">
        <f t="shared" ca="1" si="222"/>
        <v>0.93015608384597137</v>
      </c>
      <c r="Z750" s="74">
        <f t="shared" ca="1" si="223"/>
        <v>2.534904804432621</v>
      </c>
      <c r="AA750" s="76">
        <f t="shared" ca="1" si="224"/>
        <v>930.15608384597135</v>
      </c>
      <c r="AB750" s="76">
        <f t="shared" ca="1" si="225"/>
        <v>2534.9048044326209</v>
      </c>
    </row>
    <row r="751" spans="1:28" x14ac:dyDescent="0.25">
      <c r="A751" s="2">
        <f t="shared" si="226"/>
        <v>17</v>
      </c>
      <c r="B751" s="16">
        <f ca="1">VLOOKUP(A751,PERIODS!$O$4:$P$33,2,FALSE)</f>
        <v>3.5000000000000003E-2</v>
      </c>
      <c r="C751" s="15"/>
      <c r="D751" s="18">
        <v>737</v>
      </c>
      <c r="E751" s="34">
        <f t="shared" ca="1" si="228"/>
        <v>20408.931592452318</v>
      </c>
      <c r="F751" s="34">
        <f t="shared" ca="1" si="210"/>
        <v>3500.0000000000005</v>
      </c>
      <c r="G751" s="69">
        <f t="shared" ca="1" si="214"/>
        <v>0</v>
      </c>
      <c r="H751" s="34">
        <f t="shared" ca="1" si="215"/>
        <v>958.45215873991538</v>
      </c>
      <c r="I751" s="34">
        <f t="shared" ca="1" si="216"/>
        <v>4458.4521587399158</v>
      </c>
      <c r="J751" s="18">
        <f ca="1">SUM(INDIRECT(ADDRESS(ROW(F751),COLUMN(F751),4)):INDIRECT(ADDRESS(ROW(F751)+N$5-1,COLUMN(F751),4)))</f>
        <v>24500.000000000004</v>
      </c>
      <c r="K751" s="18">
        <f t="shared" ca="1" si="217"/>
        <v>16350</v>
      </c>
      <c r="L751" s="18">
        <f t="shared" ca="1" si="227"/>
        <v>16350</v>
      </c>
      <c r="M751" s="18">
        <f t="shared" ca="1" si="211"/>
        <v>0</v>
      </c>
      <c r="N751" s="34">
        <f t="shared" ca="1" si="218"/>
        <v>15950.479433712402</v>
      </c>
      <c r="P751" s="18">
        <f t="shared" ca="1" si="212"/>
        <v>958.45215873991538</v>
      </c>
      <c r="Q751" s="47">
        <f ca="1">SUM(L$15:L751)-SUM(M$15:M751)</f>
        <v>16350</v>
      </c>
      <c r="R751" s="47" t="str">
        <f t="shared" ca="1" si="213"/>
        <v>M754</v>
      </c>
      <c r="S751" s="40">
        <f t="shared" ca="1" si="219"/>
        <v>0</v>
      </c>
      <c r="T751" s="46">
        <f t="shared" ca="1" si="220"/>
        <v>97</v>
      </c>
      <c r="X751" s="74">
        <f t="shared" ca="1" si="221"/>
        <v>0.95845215873991541</v>
      </c>
      <c r="Y751" s="75">
        <f t="shared" ca="1" si="222"/>
        <v>0.95845215873991541</v>
      </c>
      <c r="Z751" s="74">
        <f t="shared" ca="1" si="223"/>
        <v>2.6076571088168006</v>
      </c>
      <c r="AA751" s="76">
        <f t="shared" ca="1" si="224"/>
        <v>958.45215873991538</v>
      </c>
      <c r="AB751" s="76">
        <f t="shared" ca="1" si="225"/>
        <v>2607.6571088168007</v>
      </c>
    </row>
    <row r="752" spans="1:28" x14ac:dyDescent="0.25">
      <c r="A752" s="2">
        <f t="shared" si="226"/>
        <v>18</v>
      </c>
      <c r="B752" s="16">
        <f ca="1">VLOOKUP(A752,PERIODS!$O$4:$P$33,2,FALSE)</f>
        <v>3.5000000000000003E-2</v>
      </c>
      <c r="C752" s="15"/>
      <c r="D752" s="18">
        <v>738</v>
      </c>
      <c r="E752" s="34">
        <f t="shared" ca="1" si="228"/>
        <v>15950.479433712402</v>
      </c>
      <c r="F752" s="34">
        <f t="shared" ca="1" si="210"/>
        <v>3500.0000000000005</v>
      </c>
      <c r="G752" s="69">
        <f t="shared" ca="1" si="214"/>
        <v>0</v>
      </c>
      <c r="H752" s="34">
        <f t="shared" ca="1" si="215"/>
        <v>-739.44088658374812</v>
      </c>
      <c r="I752" s="34">
        <f t="shared" ca="1" si="216"/>
        <v>2760.5591134162523</v>
      </c>
      <c r="J752" s="18">
        <f ca="1">SUM(INDIRECT(ADDRESS(ROW(F752),COLUMN(F752),4)):INDIRECT(ADDRESS(ROW(F752)+N$5-1,COLUMN(F752),4)))</f>
        <v>24500.000000000004</v>
      </c>
      <c r="K752" s="18">
        <f t="shared" ca="1" si="217"/>
        <v>16350</v>
      </c>
      <c r="L752" s="18">
        <f t="shared" ca="1" si="227"/>
        <v>0</v>
      </c>
      <c r="M752" s="18">
        <f t="shared" ca="1" si="211"/>
        <v>0</v>
      </c>
      <c r="N752" s="34">
        <f t="shared" ca="1" si="218"/>
        <v>13189.920320296151</v>
      </c>
      <c r="P752" s="18">
        <f t="shared" ca="1" si="212"/>
        <v>739.44088658374812</v>
      </c>
      <c r="Q752" s="47">
        <f ca="1">SUM(L$15:L752)-SUM(M$15:M752)</f>
        <v>16350</v>
      </c>
      <c r="R752" s="47" t="str">
        <f t="shared" ca="1" si="213"/>
        <v>M755</v>
      </c>
      <c r="S752" s="40">
        <f t="shared" ca="1" si="219"/>
        <v>0</v>
      </c>
      <c r="T752" s="46">
        <f t="shared" ca="1" si="220"/>
        <v>70</v>
      </c>
      <c r="X752" s="74">
        <f t="shared" ca="1" si="221"/>
        <v>-0.73944088658374818</v>
      </c>
      <c r="Y752" s="75">
        <f t="shared" ca="1" si="222"/>
        <v>-0.73944088658374818</v>
      </c>
      <c r="Z752" s="74">
        <f t="shared" ca="1" si="223"/>
        <v>0.47738075090095183</v>
      </c>
      <c r="AA752" s="76">
        <f t="shared" ca="1" si="224"/>
        <v>-739.44088658374812</v>
      </c>
      <c r="AB752" s="76">
        <f t="shared" ca="1" si="225"/>
        <v>477.38075090095185</v>
      </c>
    </row>
    <row r="753" spans="1:28" x14ac:dyDescent="0.25">
      <c r="A753" s="2">
        <f t="shared" si="226"/>
        <v>19</v>
      </c>
      <c r="B753" s="16">
        <f ca="1">VLOOKUP(A753,PERIODS!$O$4:$P$33,2,FALSE)</f>
        <v>3.5000000000000003E-2</v>
      </c>
      <c r="C753" s="15"/>
      <c r="D753" s="18">
        <v>739</v>
      </c>
      <c r="E753" s="34">
        <f t="shared" ca="1" si="228"/>
        <v>13189.920320296151</v>
      </c>
      <c r="F753" s="34">
        <f t="shared" ca="1" si="210"/>
        <v>3500.0000000000005</v>
      </c>
      <c r="G753" s="69">
        <f t="shared" ca="1" si="214"/>
        <v>0</v>
      </c>
      <c r="H753" s="34">
        <f t="shared" ca="1" si="215"/>
        <v>96.109804734628995</v>
      </c>
      <c r="I753" s="34">
        <f t="shared" ca="1" si="216"/>
        <v>3596.1098047346295</v>
      </c>
      <c r="J753" s="18">
        <f ca="1">SUM(INDIRECT(ADDRESS(ROW(F753),COLUMN(F753),4)):INDIRECT(ADDRESS(ROW(F753)+N$5-1,COLUMN(F753),4)))</f>
        <v>24500.000000000004</v>
      </c>
      <c r="K753" s="18">
        <f t="shared" ca="1" si="217"/>
        <v>16350</v>
      </c>
      <c r="L753" s="18">
        <f t="shared" ca="1" si="227"/>
        <v>0</v>
      </c>
      <c r="M753" s="18">
        <f t="shared" ca="1" si="211"/>
        <v>0</v>
      </c>
      <c r="N753" s="34">
        <f t="shared" ca="1" si="218"/>
        <v>9593.8105155615212</v>
      </c>
      <c r="P753" s="18">
        <f t="shared" ca="1" si="212"/>
        <v>96.109804734628995</v>
      </c>
      <c r="Q753" s="47">
        <f ca="1">SUM(L$15:L753)-SUM(M$15:M753)</f>
        <v>16350</v>
      </c>
      <c r="R753" s="47" t="str">
        <f t="shared" ca="1" si="213"/>
        <v>M756</v>
      </c>
      <c r="S753" s="40">
        <f t="shared" ca="1" si="219"/>
        <v>0</v>
      </c>
      <c r="T753" s="46">
        <f t="shared" ca="1" si="220"/>
        <v>82</v>
      </c>
      <c r="X753" s="74">
        <f t="shared" ca="1" si="221"/>
        <v>9.610980473462899E-2</v>
      </c>
      <c r="Y753" s="75">
        <f t="shared" ca="1" si="222"/>
        <v>9.610980473462899E-2</v>
      </c>
      <c r="Z753" s="74">
        <f t="shared" ca="1" si="223"/>
        <v>1.100879939187104</v>
      </c>
      <c r="AA753" s="76">
        <f t="shared" ca="1" si="224"/>
        <v>96.109804734628995</v>
      </c>
      <c r="AB753" s="76">
        <f t="shared" ca="1" si="225"/>
        <v>1100.8799391871041</v>
      </c>
    </row>
    <row r="754" spans="1:28" x14ac:dyDescent="0.25">
      <c r="A754" s="2">
        <f t="shared" si="226"/>
        <v>20</v>
      </c>
      <c r="B754" s="16">
        <f ca="1">VLOOKUP(A754,PERIODS!$O$4:$P$33,2,FALSE)</f>
        <v>3.5000000000000003E-2</v>
      </c>
      <c r="C754" s="15"/>
      <c r="D754" s="18">
        <v>740</v>
      </c>
      <c r="E754" s="34">
        <f t="shared" ca="1" si="228"/>
        <v>9593.8105155615212</v>
      </c>
      <c r="F754" s="34">
        <f t="shared" ca="1" si="210"/>
        <v>3500.0000000000005</v>
      </c>
      <c r="G754" s="69">
        <f t="shared" ca="1" si="214"/>
        <v>0</v>
      </c>
      <c r="H754" s="34">
        <f t="shared" ca="1" si="215"/>
        <v>-466.87194611589905</v>
      </c>
      <c r="I754" s="34">
        <f t="shared" ca="1" si="216"/>
        <v>3033.1280538841015</v>
      </c>
      <c r="J754" s="18">
        <f ca="1">SUM(INDIRECT(ADDRESS(ROW(F754),COLUMN(F754),4)):INDIRECT(ADDRESS(ROW(F754)+N$5-1,COLUMN(F754),4)))</f>
        <v>24500.000000000004</v>
      </c>
      <c r="K754" s="18">
        <f t="shared" ca="1" si="217"/>
        <v>0</v>
      </c>
      <c r="L754" s="18">
        <f t="shared" ca="1" si="227"/>
        <v>0</v>
      </c>
      <c r="M754" s="18">
        <f t="shared" ca="1" si="211"/>
        <v>16350</v>
      </c>
      <c r="N754" s="34">
        <f t="shared" ca="1" si="218"/>
        <v>22910.682461677417</v>
      </c>
      <c r="P754" s="18">
        <f t="shared" ca="1" si="212"/>
        <v>466.87194611589905</v>
      </c>
      <c r="Q754" s="47">
        <f ca="1">SUM(L$15:L754)-SUM(M$15:M754)</f>
        <v>0</v>
      </c>
      <c r="R754" s="47" t="str">
        <f t="shared" ca="1" si="213"/>
        <v>M757</v>
      </c>
      <c r="S754" s="40">
        <f t="shared" ca="1" si="219"/>
        <v>0</v>
      </c>
      <c r="T754" s="46">
        <f t="shared" ca="1" si="220"/>
        <v>32</v>
      </c>
      <c r="X754" s="74">
        <f t="shared" ca="1" si="221"/>
        <v>-0.46687194611589905</v>
      </c>
      <c r="Y754" s="75">
        <f t="shared" ca="1" si="222"/>
        <v>-0.46687194611589905</v>
      </c>
      <c r="Z754" s="74">
        <f t="shared" ca="1" si="223"/>
        <v>0.62696036998276561</v>
      </c>
      <c r="AA754" s="76">
        <f t="shared" ca="1" si="224"/>
        <v>-466.87194611589905</v>
      </c>
      <c r="AB754" s="76">
        <f t="shared" ca="1" si="225"/>
        <v>626.96036998276566</v>
      </c>
    </row>
    <row r="755" spans="1:28" x14ac:dyDescent="0.25">
      <c r="A755" s="2">
        <f t="shared" si="226"/>
        <v>21</v>
      </c>
      <c r="B755" s="16">
        <f ca="1">VLOOKUP(A755,PERIODS!$O$4:$P$33,2,FALSE)</f>
        <v>3.5000000000000003E-2</v>
      </c>
      <c r="C755" s="15"/>
      <c r="D755" s="18">
        <v>741</v>
      </c>
      <c r="E755" s="34">
        <f t="shared" ca="1" si="228"/>
        <v>22910.682461677417</v>
      </c>
      <c r="F755" s="34">
        <f t="shared" ca="1" si="210"/>
        <v>3500.0000000000005</v>
      </c>
      <c r="G755" s="69">
        <f t="shared" ca="1" si="214"/>
        <v>0</v>
      </c>
      <c r="H755" s="34">
        <f t="shared" ca="1" si="215"/>
        <v>-136.62078447290421</v>
      </c>
      <c r="I755" s="34">
        <f t="shared" ca="1" si="216"/>
        <v>3363.3792155270962</v>
      </c>
      <c r="J755" s="18">
        <f ca="1">SUM(INDIRECT(ADDRESS(ROW(F755),COLUMN(F755),4)):INDIRECT(ADDRESS(ROW(F755)+N$5-1,COLUMN(F755),4)))</f>
        <v>24500.000000000004</v>
      </c>
      <c r="K755" s="18">
        <f t="shared" ca="1" si="217"/>
        <v>16350</v>
      </c>
      <c r="L755" s="18">
        <f t="shared" ca="1" si="227"/>
        <v>16350</v>
      </c>
      <c r="M755" s="18">
        <f t="shared" ca="1" si="211"/>
        <v>0</v>
      </c>
      <c r="N755" s="34">
        <f t="shared" ca="1" si="218"/>
        <v>19547.303246150321</v>
      </c>
      <c r="P755" s="18">
        <f t="shared" ca="1" si="212"/>
        <v>136.62078447290421</v>
      </c>
      <c r="Q755" s="47">
        <f ca="1">SUM(L$15:L755)-SUM(M$15:M755)</f>
        <v>16350</v>
      </c>
      <c r="R755" s="47" t="str">
        <f t="shared" ca="1" si="213"/>
        <v>M758</v>
      </c>
      <c r="S755" s="40">
        <f t="shared" ca="1" si="219"/>
        <v>0</v>
      </c>
      <c r="T755" s="46">
        <f t="shared" ca="1" si="220"/>
        <v>52</v>
      </c>
      <c r="X755" s="74">
        <f t="shared" ca="1" si="221"/>
        <v>-0.13662078447290421</v>
      </c>
      <c r="Y755" s="75">
        <f t="shared" ca="1" si="222"/>
        <v>-0.13662078447290421</v>
      </c>
      <c r="Z755" s="74">
        <f t="shared" ca="1" si="223"/>
        <v>0.87230095348553449</v>
      </c>
      <c r="AA755" s="76">
        <f t="shared" ca="1" si="224"/>
        <v>-136.62078447290421</v>
      </c>
      <c r="AB755" s="76">
        <f t="shared" ca="1" si="225"/>
        <v>872.30095348553448</v>
      </c>
    </row>
    <row r="756" spans="1:28" x14ac:dyDescent="0.25">
      <c r="A756" s="2">
        <f t="shared" si="226"/>
        <v>22</v>
      </c>
      <c r="B756" s="16">
        <f ca="1">VLOOKUP(A756,PERIODS!$O$4:$P$33,2,FALSE)</f>
        <v>3.5000000000000003E-2</v>
      </c>
      <c r="C756" s="15"/>
      <c r="D756" s="18">
        <v>742</v>
      </c>
      <c r="E756" s="34">
        <f t="shared" ca="1" si="228"/>
        <v>19547.303246150321</v>
      </c>
      <c r="F756" s="34">
        <f t="shared" ca="1" si="210"/>
        <v>3500.0000000000005</v>
      </c>
      <c r="G756" s="69">
        <f t="shared" ca="1" si="214"/>
        <v>0</v>
      </c>
      <c r="H756" s="34">
        <f t="shared" ca="1" si="215"/>
        <v>-626.59225270318325</v>
      </c>
      <c r="I756" s="34">
        <f t="shared" ca="1" si="216"/>
        <v>2873.4077472968174</v>
      </c>
      <c r="J756" s="18">
        <f ca="1">SUM(INDIRECT(ADDRESS(ROW(F756),COLUMN(F756),4)):INDIRECT(ADDRESS(ROW(F756)+N$5-1,COLUMN(F756),4)))</f>
        <v>25000.000000000004</v>
      </c>
      <c r="K756" s="18">
        <f t="shared" ca="1" si="217"/>
        <v>16350</v>
      </c>
      <c r="L756" s="18">
        <f t="shared" ca="1" si="227"/>
        <v>0</v>
      </c>
      <c r="M756" s="18">
        <f t="shared" ca="1" si="211"/>
        <v>0</v>
      </c>
      <c r="N756" s="34">
        <f t="shared" ca="1" si="218"/>
        <v>16673.895498853504</v>
      </c>
      <c r="P756" s="18">
        <f t="shared" ca="1" si="212"/>
        <v>626.59225270318325</v>
      </c>
      <c r="Q756" s="47">
        <f ca="1">SUM(L$15:L756)-SUM(M$15:M756)</f>
        <v>16350</v>
      </c>
      <c r="R756" s="47" t="str">
        <f t="shared" ca="1" si="213"/>
        <v>M759</v>
      </c>
      <c r="S756" s="40">
        <f t="shared" ca="1" si="219"/>
        <v>0</v>
      </c>
      <c r="T756" s="46">
        <f t="shared" ca="1" si="220"/>
        <v>29</v>
      </c>
      <c r="X756" s="74">
        <f t="shared" ca="1" si="221"/>
        <v>-0.62659225270318319</v>
      </c>
      <c r="Y756" s="75">
        <f t="shared" ca="1" si="222"/>
        <v>-0.62659225270318319</v>
      </c>
      <c r="Z756" s="74">
        <f t="shared" ca="1" si="223"/>
        <v>0.53440983521830687</v>
      </c>
      <c r="AA756" s="76">
        <f t="shared" ca="1" si="224"/>
        <v>-626.59225270318325</v>
      </c>
      <c r="AB756" s="76">
        <f t="shared" ca="1" si="225"/>
        <v>534.40983521830685</v>
      </c>
    </row>
    <row r="757" spans="1:28" x14ac:dyDescent="0.25">
      <c r="A757" s="2">
        <f t="shared" si="226"/>
        <v>23</v>
      </c>
      <c r="B757" s="16">
        <f ca="1">VLOOKUP(A757,PERIODS!$O$4:$P$33,2,FALSE)</f>
        <v>3.5000000000000003E-2</v>
      </c>
      <c r="C757" s="15"/>
      <c r="D757" s="18">
        <v>743</v>
      </c>
      <c r="E757" s="34">
        <f t="shared" ca="1" si="228"/>
        <v>16673.895498853504</v>
      </c>
      <c r="F757" s="34">
        <f t="shared" ca="1" si="210"/>
        <v>3500.0000000000005</v>
      </c>
      <c r="G757" s="69">
        <f t="shared" ca="1" si="214"/>
        <v>0</v>
      </c>
      <c r="H757" s="34">
        <f t="shared" ca="1" si="215"/>
        <v>-1280.2093937811042</v>
      </c>
      <c r="I757" s="34">
        <f t="shared" ca="1" si="216"/>
        <v>2219.7906062188963</v>
      </c>
      <c r="J757" s="18">
        <f ca="1">SUM(INDIRECT(ADDRESS(ROW(F757),COLUMN(F757),4)):INDIRECT(ADDRESS(ROW(F757)+N$5-1,COLUMN(F757),4)))</f>
        <v>25500.000000000004</v>
      </c>
      <c r="K757" s="18">
        <f t="shared" ca="1" si="217"/>
        <v>16350</v>
      </c>
      <c r="L757" s="18">
        <f t="shared" ca="1" si="227"/>
        <v>0</v>
      </c>
      <c r="M757" s="18">
        <f t="shared" ca="1" si="211"/>
        <v>0</v>
      </c>
      <c r="N757" s="34">
        <f t="shared" ca="1" si="218"/>
        <v>14454.104892634608</v>
      </c>
      <c r="P757" s="18">
        <f t="shared" ca="1" si="212"/>
        <v>1280.2093937811042</v>
      </c>
      <c r="Q757" s="47">
        <f ca="1">SUM(L$15:L757)-SUM(M$15:M757)</f>
        <v>16350</v>
      </c>
      <c r="R757" s="47" t="str">
        <f t="shared" ca="1" si="213"/>
        <v>M760</v>
      </c>
      <c r="S757" s="40">
        <f t="shared" ca="1" si="219"/>
        <v>0</v>
      </c>
      <c r="T757" s="46">
        <f t="shared" ca="1" si="220"/>
        <v>98</v>
      </c>
      <c r="X757" s="74">
        <f t="shared" ca="1" si="221"/>
        <v>-1.2802093937811041</v>
      </c>
      <c r="Y757" s="75">
        <f t="shared" ca="1" si="222"/>
        <v>-1.2802093937811041</v>
      </c>
      <c r="Z757" s="74">
        <f t="shared" ca="1" si="223"/>
        <v>0.2779790872665166</v>
      </c>
      <c r="AA757" s="76">
        <f t="shared" ca="1" si="224"/>
        <v>-1280.2093937811042</v>
      </c>
      <c r="AB757" s="76">
        <f t="shared" ca="1" si="225"/>
        <v>277.97908726651661</v>
      </c>
    </row>
    <row r="758" spans="1:28" x14ac:dyDescent="0.25">
      <c r="A758" s="2">
        <f t="shared" si="226"/>
        <v>24</v>
      </c>
      <c r="B758" s="16">
        <f ca="1">VLOOKUP(A758,PERIODS!$O$4:$P$33,2,FALSE)</f>
        <v>3.5000000000000003E-2</v>
      </c>
      <c r="C758" s="15"/>
      <c r="D758" s="18">
        <v>744</v>
      </c>
      <c r="E758" s="34">
        <f t="shared" ca="1" si="228"/>
        <v>14454.104892634608</v>
      </c>
      <c r="F758" s="34">
        <f t="shared" ca="1" si="210"/>
        <v>3500.0000000000005</v>
      </c>
      <c r="G758" s="69">
        <f t="shared" ca="1" si="214"/>
        <v>0</v>
      </c>
      <c r="H758" s="34">
        <f t="shared" ca="1" si="215"/>
        <v>-233.39579860976417</v>
      </c>
      <c r="I758" s="34">
        <f t="shared" ca="1" si="216"/>
        <v>3266.6042013902361</v>
      </c>
      <c r="J758" s="18">
        <f ca="1">SUM(INDIRECT(ADDRESS(ROW(F758),COLUMN(F758),4)):INDIRECT(ADDRESS(ROW(F758)+N$5-1,COLUMN(F758),4)))</f>
        <v>26000</v>
      </c>
      <c r="K758" s="18">
        <f t="shared" ca="1" si="217"/>
        <v>0</v>
      </c>
      <c r="L758" s="18">
        <f t="shared" ca="1" si="227"/>
        <v>0</v>
      </c>
      <c r="M758" s="18">
        <f t="shared" ca="1" si="211"/>
        <v>16350</v>
      </c>
      <c r="N758" s="34">
        <f t="shared" ca="1" si="218"/>
        <v>27537.500691244371</v>
      </c>
      <c r="P758" s="18">
        <f t="shared" ca="1" si="212"/>
        <v>233.39579860976417</v>
      </c>
      <c r="Q758" s="47">
        <f ca="1">SUM(L$15:L758)-SUM(M$15:M758)</f>
        <v>0</v>
      </c>
      <c r="R758" s="47" t="str">
        <f t="shared" ca="1" si="213"/>
        <v>M761</v>
      </c>
      <c r="S758" s="40">
        <f t="shared" ca="1" si="219"/>
        <v>0</v>
      </c>
      <c r="T758" s="46">
        <f t="shared" ca="1" si="220"/>
        <v>43</v>
      </c>
      <c r="X758" s="74">
        <f t="shared" ca="1" si="221"/>
        <v>-0.23339579860976417</v>
      </c>
      <c r="Y758" s="75">
        <f t="shared" ca="1" si="222"/>
        <v>-0.23339579860976417</v>
      </c>
      <c r="Z758" s="74">
        <f t="shared" ca="1" si="223"/>
        <v>0.79184010228102675</v>
      </c>
      <c r="AA758" s="76">
        <f t="shared" ca="1" si="224"/>
        <v>-233.39579860976417</v>
      </c>
      <c r="AB758" s="76">
        <f t="shared" ca="1" si="225"/>
        <v>791.8401022810267</v>
      </c>
    </row>
    <row r="759" spans="1:28" x14ac:dyDescent="0.25">
      <c r="A759" s="2">
        <f t="shared" si="226"/>
        <v>25</v>
      </c>
      <c r="B759" s="16">
        <f ca="1">VLOOKUP(A759,PERIODS!$O$4:$P$33,2,FALSE)</f>
        <v>3.5000000000000003E-2</v>
      </c>
      <c r="C759" s="15"/>
      <c r="D759" s="18">
        <v>745</v>
      </c>
      <c r="E759" s="34">
        <f t="shared" ca="1" si="228"/>
        <v>27537.500691244371</v>
      </c>
      <c r="F759" s="34">
        <f t="shared" ca="1" si="210"/>
        <v>3500.0000000000005</v>
      </c>
      <c r="G759" s="69">
        <f t="shared" ca="1" si="214"/>
        <v>0</v>
      </c>
      <c r="H759" s="34">
        <f t="shared" ca="1" si="215"/>
        <v>325.47522264711262</v>
      </c>
      <c r="I759" s="34">
        <f t="shared" ca="1" si="216"/>
        <v>3825.4752226471132</v>
      </c>
      <c r="J759" s="18">
        <f ca="1">SUM(INDIRECT(ADDRESS(ROW(F759),COLUMN(F759),4)):INDIRECT(ADDRESS(ROW(F759)+N$5-1,COLUMN(F759),4)))</f>
        <v>24900</v>
      </c>
      <c r="K759" s="18">
        <f t="shared" ca="1" si="217"/>
        <v>0</v>
      </c>
      <c r="L759" s="18">
        <f t="shared" ca="1" si="227"/>
        <v>0</v>
      </c>
      <c r="M759" s="18">
        <f t="shared" ca="1" si="211"/>
        <v>0</v>
      </c>
      <c r="N759" s="34">
        <f t="shared" ca="1" si="218"/>
        <v>23712.025468597258</v>
      </c>
      <c r="P759" s="18">
        <f t="shared" ca="1" si="212"/>
        <v>325.47522264711262</v>
      </c>
      <c r="Q759" s="47">
        <f ca="1">SUM(L$15:L759)-SUM(M$15:M759)</f>
        <v>0</v>
      </c>
      <c r="R759" s="47" t="str">
        <f t="shared" ca="1" si="213"/>
        <v>M762</v>
      </c>
      <c r="S759" s="40">
        <f t="shared" ca="1" si="219"/>
        <v>0</v>
      </c>
      <c r="T759" s="46">
        <f t="shared" ca="1" si="220"/>
        <v>90</v>
      </c>
      <c r="X759" s="74">
        <f t="shared" ca="1" si="221"/>
        <v>0.32547522264711259</v>
      </c>
      <c r="Y759" s="75">
        <f t="shared" ca="1" si="222"/>
        <v>0.32547522264711259</v>
      </c>
      <c r="Z759" s="74">
        <f t="shared" ca="1" si="223"/>
        <v>1.3846885249951415</v>
      </c>
      <c r="AA759" s="76">
        <f t="shared" ca="1" si="224"/>
        <v>325.47522264711262</v>
      </c>
      <c r="AB759" s="76">
        <f t="shared" ca="1" si="225"/>
        <v>1384.6885249951415</v>
      </c>
    </row>
    <row r="760" spans="1:28" x14ac:dyDescent="0.25">
      <c r="A760" s="2">
        <f t="shared" si="226"/>
        <v>26</v>
      </c>
      <c r="B760" s="16">
        <f ca="1">VLOOKUP(A760,PERIODS!$O$4:$P$33,2,FALSE)</f>
        <v>3.5000000000000003E-2</v>
      </c>
      <c r="C760" s="15"/>
      <c r="D760" s="18">
        <v>746</v>
      </c>
      <c r="E760" s="34">
        <f t="shared" ca="1" si="228"/>
        <v>23712.025468597258</v>
      </c>
      <c r="F760" s="34">
        <f t="shared" ca="1" si="210"/>
        <v>3500.0000000000005</v>
      </c>
      <c r="G760" s="69">
        <f t="shared" ca="1" si="214"/>
        <v>0</v>
      </c>
      <c r="H760" s="34">
        <f t="shared" ca="1" si="215"/>
        <v>492.74573936371047</v>
      </c>
      <c r="I760" s="34">
        <f t="shared" ca="1" si="216"/>
        <v>3992.745739363711</v>
      </c>
      <c r="J760" s="18">
        <f ca="1">SUM(INDIRECT(ADDRESS(ROW(F760),COLUMN(F760),4)):INDIRECT(ADDRESS(ROW(F760)+N$5-1,COLUMN(F760),4)))</f>
        <v>23900</v>
      </c>
      <c r="K760" s="18">
        <f t="shared" ca="1" si="217"/>
        <v>16350</v>
      </c>
      <c r="L760" s="18">
        <f t="shared" ca="1" si="227"/>
        <v>16350</v>
      </c>
      <c r="M760" s="18">
        <f t="shared" ca="1" si="211"/>
        <v>0</v>
      </c>
      <c r="N760" s="34">
        <f t="shared" ca="1" si="218"/>
        <v>19719.279729233545</v>
      </c>
      <c r="P760" s="18">
        <f t="shared" ca="1" si="212"/>
        <v>492.74573936371047</v>
      </c>
      <c r="Q760" s="47">
        <f ca="1">SUM(L$15:L760)-SUM(M$15:M760)</f>
        <v>16350</v>
      </c>
      <c r="R760" s="47" t="str">
        <f t="shared" ca="1" si="213"/>
        <v>M763</v>
      </c>
      <c r="S760" s="40">
        <f t="shared" ca="1" si="219"/>
        <v>0</v>
      </c>
      <c r="T760" s="46">
        <f t="shared" ca="1" si="220"/>
        <v>42</v>
      </c>
      <c r="X760" s="74">
        <f t="shared" ca="1" si="221"/>
        <v>0.49274573936371047</v>
      </c>
      <c r="Y760" s="75">
        <f t="shared" ca="1" si="222"/>
        <v>0.49274573936371047</v>
      </c>
      <c r="Z760" s="74">
        <f t="shared" ca="1" si="223"/>
        <v>1.6368042935750724</v>
      </c>
      <c r="AA760" s="76">
        <f t="shared" ca="1" si="224"/>
        <v>492.74573936371047</v>
      </c>
      <c r="AB760" s="76">
        <f t="shared" ca="1" si="225"/>
        <v>1636.8042935750725</v>
      </c>
    </row>
    <row r="761" spans="1:28" x14ac:dyDescent="0.25">
      <c r="A761" s="2">
        <f t="shared" si="226"/>
        <v>27</v>
      </c>
      <c r="B761" s="16">
        <f ca="1">VLOOKUP(A761,PERIODS!$O$4:$P$33,2,FALSE)</f>
        <v>3.5000000000000003E-2</v>
      </c>
      <c r="C761" s="15"/>
      <c r="D761" s="18">
        <v>747</v>
      </c>
      <c r="E761" s="34">
        <f t="shared" ca="1" si="228"/>
        <v>19719.279729233545</v>
      </c>
      <c r="F761" s="34">
        <f t="shared" ca="1" si="210"/>
        <v>3500.0000000000005</v>
      </c>
      <c r="G761" s="69">
        <f t="shared" ca="1" si="214"/>
        <v>0</v>
      </c>
      <c r="H761" s="34">
        <f t="shared" ca="1" si="215"/>
        <v>-113.61534620712152</v>
      </c>
      <c r="I761" s="34">
        <f t="shared" ca="1" si="216"/>
        <v>3386.3846537928789</v>
      </c>
      <c r="J761" s="18">
        <f ca="1">SUM(INDIRECT(ADDRESS(ROW(F761),COLUMN(F761),4)):INDIRECT(ADDRESS(ROW(F761)+N$5-1,COLUMN(F761),4)))</f>
        <v>22900</v>
      </c>
      <c r="K761" s="18">
        <f t="shared" ca="1" si="217"/>
        <v>16350</v>
      </c>
      <c r="L761" s="18">
        <f t="shared" ca="1" si="227"/>
        <v>0</v>
      </c>
      <c r="M761" s="18">
        <f t="shared" ca="1" si="211"/>
        <v>0</v>
      </c>
      <c r="N761" s="34">
        <f t="shared" ca="1" si="218"/>
        <v>16332.895075440667</v>
      </c>
      <c r="P761" s="18">
        <f t="shared" ca="1" si="212"/>
        <v>113.61534620712152</v>
      </c>
      <c r="Q761" s="47">
        <f ca="1">SUM(L$15:L761)-SUM(M$15:M761)</f>
        <v>16350</v>
      </c>
      <c r="R761" s="47" t="str">
        <f t="shared" ca="1" si="213"/>
        <v>M764</v>
      </c>
      <c r="S761" s="40">
        <f t="shared" ca="1" si="219"/>
        <v>0</v>
      </c>
      <c r="T761" s="46">
        <f t="shared" ca="1" si="220"/>
        <v>63</v>
      </c>
      <c r="X761" s="74">
        <f t="shared" ca="1" si="221"/>
        <v>-0.11361534620712152</v>
      </c>
      <c r="Y761" s="75">
        <f t="shared" ca="1" si="222"/>
        <v>-0.11361534620712152</v>
      </c>
      <c r="Z761" s="74">
        <f t="shared" ca="1" si="223"/>
        <v>0.89260123230642119</v>
      </c>
      <c r="AA761" s="76">
        <f t="shared" ca="1" si="224"/>
        <v>-113.61534620712152</v>
      </c>
      <c r="AB761" s="76">
        <f t="shared" ca="1" si="225"/>
        <v>892.60123230642114</v>
      </c>
    </row>
    <row r="762" spans="1:28" x14ac:dyDescent="0.25">
      <c r="A762" s="2">
        <f t="shared" si="226"/>
        <v>28</v>
      </c>
      <c r="B762" s="16">
        <f ca="1">VLOOKUP(A762,PERIODS!$O$4:$P$33,2,FALSE)</f>
        <v>0.04</v>
      </c>
      <c r="C762" s="15"/>
      <c r="D762" s="18">
        <v>748</v>
      </c>
      <c r="E762" s="34">
        <f t="shared" ca="1" si="228"/>
        <v>16332.895075440667</v>
      </c>
      <c r="F762" s="34">
        <f t="shared" ca="1" si="210"/>
        <v>4000</v>
      </c>
      <c r="G762" s="69">
        <f t="shared" ca="1" si="214"/>
        <v>0</v>
      </c>
      <c r="H762" s="34">
        <f t="shared" ca="1" si="215"/>
        <v>64.060044954389099</v>
      </c>
      <c r="I762" s="34">
        <f t="shared" ca="1" si="216"/>
        <v>4064.060044954389</v>
      </c>
      <c r="J762" s="18">
        <f ca="1">SUM(INDIRECT(ADDRESS(ROW(F762),COLUMN(F762),4)):INDIRECT(ADDRESS(ROW(F762)+N$5-1,COLUMN(F762),4)))</f>
        <v>21900</v>
      </c>
      <c r="K762" s="18">
        <f t="shared" ca="1" si="217"/>
        <v>16350</v>
      </c>
      <c r="L762" s="18">
        <f t="shared" ca="1" si="227"/>
        <v>0</v>
      </c>
      <c r="M762" s="18">
        <f t="shared" ca="1" si="211"/>
        <v>0</v>
      </c>
      <c r="N762" s="34">
        <f t="shared" ca="1" si="218"/>
        <v>12268.835030486278</v>
      </c>
      <c r="P762" s="18">
        <f t="shared" ca="1" si="212"/>
        <v>64.060044954389099</v>
      </c>
      <c r="Q762" s="47">
        <f ca="1">SUM(L$15:L762)-SUM(M$15:M762)</f>
        <v>16350</v>
      </c>
      <c r="R762" s="47" t="str">
        <f t="shared" ca="1" si="213"/>
        <v>M765</v>
      </c>
      <c r="S762" s="40">
        <f t="shared" ca="1" si="219"/>
        <v>0</v>
      </c>
      <c r="T762" s="46">
        <f t="shared" ca="1" si="220"/>
        <v>52</v>
      </c>
      <c r="X762" s="74">
        <f t="shared" ca="1" si="221"/>
        <v>6.4060044954389106E-2</v>
      </c>
      <c r="Y762" s="75">
        <f t="shared" ca="1" si="222"/>
        <v>6.4060044954389106E-2</v>
      </c>
      <c r="Z762" s="74">
        <f t="shared" ca="1" si="223"/>
        <v>1.0661564141528448</v>
      </c>
      <c r="AA762" s="76">
        <f t="shared" ca="1" si="224"/>
        <v>64.060044954389099</v>
      </c>
      <c r="AB762" s="76">
        <f t="shared" ca="1" si="225"/>
        <v>1066.1564141528447</v>
      </c>
    </row>
    <row r="763" spans="1:28" x14ac:dyDescent="0.25">
      <c r="A763" s="2">
        <f t="shared" si="226"/>
        <v>29</v>
      </c>
      <c r="B763" s="16">
        <f ca="1">VLOOKUP(A763,PERIODS!$O$4:$P$33,2,FALSE)</f>
        <v>0.04</v>
      </c>
      <c r="C763" s="15"/>
      <c r="D763" s="18">
        <v>749</v>
      </c>
      <c r="E763" s="34">
        <f t="shared" ca="1" si="228"/>
        <v>12268.835030486278</v>
      </c>
      <c r="F763" s="34">
        <f t="shared" ca="1" si="210"/>
        <v>4000</v>
      </c>
      <c r="G763" s="69">
        <f t="shared" ca="1" si="214"/>
        <v>0</v>
      </c>
      <c r="H763" s="34">
        <f t="shared" ca="1" si="215"/>
        <v>-62.755083727790399</v>
      </c>
      <c r="I763" s="34">
        <f t="shared" ca="1" si="216"/>
        <v>3937.2449162722096</v>
      </c>
      <c r="J763" s="18">
        <f ca="1">SUM(INDIRECT(ADDRESS(ROW(F763),COLUMN(F763),4)):INDIRECT(ADDRESS(ROW(F763)+N$5-1,COLUMN(F763),4)))</f>
        <v>21200</v>
      </c>
      <c r="K763" s="18">
        <f t="shared" ca="1" si="217"/>
        <v>0</v>
      </c>
      <c r="L763" s="18">
        <f t="shared" ca="1" si="227"/>
        <v>0</v>
      </c>
      <c r="M763" s="18">
        <f t="shared" ca="1" si="211"/>
        <v>16350</v>
      </c>
      <c r="N763" s="34">
        <f t="shared" ca="1" si="218"/>
        <v>24681.590114214068</v>
      </c>
      <c r="P763" s="18">
        <f t="shared" ca="1" si="212"/>
        <v>62.755083727790399</v>
      </c>
      <c r="Q763" s="47">
        <f ca="1">SUM(L$15:L763)-SUM(M$15:M763)</f>
        <v>0</v>
      </c>
      <c r="R763" s="47" t="str">
        <f t="shared" ca="1" si="213"/>
        <v>M766</v>
      </c>
      <c r="S763" s="40">
        <f t="shared" ca="1" si="219"/>
        <v>0</v>
      </c>
      <c r="T763" s="46">
        <f t="shared" ca="1" si="220"/>
        <v>19</v>
      </c>
      <c r="X763" s="74">
        <f t="shared" ca="1" si="221"/>
        <v>-6.2755083727790401E-2</v>
      </c>
      <c r="Y763" s="75">
        <f t="shared" ca="1" si="222"/>
        <v>-6.2755083727790401E-2</v>
      </c>
      <c r="Z763" s="74">
        <f t="shared" ca="1" si="223"/>
        <v>0.93917346438760729</v>
      </c>
      <c r="AA763" s="76">
        <f t="shared" ca="1" si="224"/>
        <v>-62.755083727790399</v>
      </c>
      <c r="AB763" s="76">
        <f t="shared" ca="1" si="225"/>
        <v>939.17346438760728</v>
      </c>
    </row>
    <row r="764" spans="1:28" x14ac:dyDescent="0.25">
      <c r="A764" s="2">
        <f t="shared" si="226"/>
        <v>30</v>
      </c>
      <c r="B764" s="16">
        <f ca="1">VLOOKUP(A764,PERIODS!$O$4:$P$33,2,FALSE)</f>
        <v>0.04</v>
      </c>
      <c r="C764" s="15"/>
      <c r="D764" s="18">
        <v>750</v>
      </c>
      <c r="E764" s="34">
        <f t="shared" ca="1" si="228"/>
        <v>24681.590114214068</v>
      </c>
      <c r="F764" s="34">
        <f t="shared" ca="1" si="210"/>
        <v>4000</v>
      </c>
      <c r="G764" s="69">
        <f t="shared" ca="1" si="214"/>
        <v>0</v>
      </c>
      <c r="H764" s="34">
        <f t="shared" ca="1" si="215"/>
        <v>-861.98969256894088</v>
      </c>
      <c r="I764" s="34">
        <f t="shared" ca="1" si="216"/>
        <v>3138.0103074310591</v>
      </c>
      <c r="J764" s="18">
        <f ca="1">SUM(INDIRECT(ADDRESS(ROW(F764),COLUMN(F764),4)):INDIRECT(ADDRESS(ROW(F764)+N$5-1,COLUMN(F764),4)))</f>
        <v>20500</v>
      </c>
      <c r="K764" s="18">
        <f t="shared" ca="1" si="217"/>
        <v>0</v>
      </c>
      <c r="L764" s="18">
        <f t="shared" ca="1" si="227"/>
        <v>0</v>
      </c>
      <c r="M764" s="18">
        <f t="shared" ca="1" si="211"/>
        <v>0</v>
      </c>
      <c r="N764" s="34">
        <f t="shared" ca="1" si="218"/>
        <v>21543.579806783011</v>
      </c>
      <c r="P764" s="18">
        <f t="shared" ca="1" si="212"/>
        <v>861.98969256894088</v>
      </c>
      <c r="Q764" s="47">
        <f ca="1">SUM(L$15:L764)-SUM(M$15:M764)</f>
        <v>0</v>
      </c>
      <c r="R764" s="47" t="str">
        <f t="shared" ca="1" si="213"/>
        <v>M767</v>
      </c>
      <c r="S764" s="40">
        <f t="shared" ca="1" si="219"/>
        <v>0</v>
      </c>
      <c r="T764" s="46">
        <f t="shared" ca="1" si="220"/>
        <v>36</v>
      </c>
      <c r="X764" s="74">
        <f t="shared" ca="1" si="221"/>
        <v>-0.86198969256894087</v>
      </c>
      <c r="Y764" s="75">
        <f t="shared" ca="1" si="222"/>
        <v>-0.86198969256894087</v>
      </c>
      <c r="Z764" s="74">
        <f t="shared" ca="1" si="223"/>
        <v>0.422320956935058</v>
      </c>
      <c r="AA764" s="76">
        <f t="shared" ca="1" si="224"/>
        <v>-861.98969256894088</v>
      </c>
      <c r="AB764" s="76">
        <f t="shared" ca="1" si="225"/>
        <v>422.32095693505801</v>
      </c>
    </row>
    <row r="765" spans="1:28" x14ac:dyDescent="0.25">
      <c r="A765" s="2">
        <f t="shared" si="226"/>
        <v>1</v>
      </c>
      <c r="B765" s="16">
        <f ca="1">VLOOKUP(A765,PERIODS!$O$4:$P$33,2,FALSE)</f>
        <v>2.4E-2</v>
      </c>
      <c r="C765" s="15"/>
      <c r="D765" s="18">
        <v>751</v>
      </c>
      <c r="E765" s="34">
        <f t="shared" ca="1" si="228"/>
        <v>21543.579806783011</v>
      </c>
      <c r="F765" s="34">
        <f t="shared" ca="1" si="210"/>
        <v>2400</v>
      </c>
      <c r="G765" s="69">
        <f t="shared" ca="1" si="214"/>
        <v>0</v>
      </c>
      <c r="H765" s="34">
        <f t="shared" ca="1" si="215"/>
        <v>135.74289011703476</v>
      </c>
      <c r="I765" s="34">
        <f t="shared" ca="1" si="216"/>
        <v>2535.7428901170347</v>
      </c>
      <c r="J765" s="18">
        <f ca="1">SUM(INDIRECT(ADDRESS(ROW(F765),COLUMN(F765),4)):INDIRECT(ADDRESS(ROW(F765)+N$5-1,COLUMN(F765),4)))</f>
        <v>19800</v>
      </c>
      <c r="K765" s="18">
        <f t="shared" ca="1" si="217"/>
        <v>0</v>
      </c>
      <c r="L765" s="18">
        <f t="shared" ca="1" si="227"/>
        <v>0</v>
      </c>
      <c r="M765" s="18">
        <f t="shared" ca="1" si="211"/>
        <v>0</v>
      </c>
      <c r="N765" s="34">
        <f t="shared" ca="1" si="218"/>
        <v>19007.836916665976</v>
      </c>
      <c r="P765" s="18">
        <f t="shared" ca="1" si="212"/>
        <v>135.74289011703476</v>
      </c>
      <c r="Q765" s="47">
        <f ca="1">SUM(L$15:L765)-SUM(M$15:M765)</f>
        <v>0</v>
      </c>
      <c r="R765" s="47" t="str">
        <f t="shared" ca="1" si="213"/>
        <v>M768</v>
      </c>
      <c r="S765" s="40">
        <f t="shared" ca="1" si="219"/>
        <v>0</v>
      </c>
      <c r="T765" s="46">
        <f t="shared" ca="1" si="220"/>
        <v>31</v>
      </c>
      <c r="X765" s="74">
        <f t="shared" ca="1" si="221"/>
        <v>0.13574289011703475</v>
      </c>
      <c r="Y765" s="75">
        <f t="shared" ca="1" si="222"/>
        <v>0.13574289011703475</v>
      </c>
      <c r="Z765" s="74">
        <f t="shared" ca="1" si="223"/>
        <v>1.1453873653219715</v>
      </c>
      <c r="AA765" s="76">
        <f t="shared" ca="1" si="224"/>
        <v>135.74289011703476</v>
      </c>
      <c r="AB765" s="76">
        <f t="shared" ca="1" si="225"/>
        <v>1145.3873653219714</v>
      </c>
    </row>
    <row r="766" spans="1:28" x14ac:dyDescent="0.25">
      <c r="A766" s="2">
        <f t="shared" si="226"/>
        <v>2</v>
      </c>
      <c r="B766" s="16">
        <f ca="1">VLOOKUP(A766,PERIODS!$O$4:$P$33,2,FALSE)</f>
        <v>2.5000000000000001E-2</v>
      </c>
      <c r="C766" s="15"/>
      <c r="D766" s="18">
        <v>752</v>
      </c>
      <c r="E766" s="34">
        <f t="shared" ca="1" si="228"/>
        <v>19007.836916665976</v>
      </c>
      <c r="F766" s="34">
        <f t="shared" ca="1" si="210"/>
        <v>2500</v>
      </c>
      <c r="G766" s="69">
        <f t="shared" ca="1" si="214"/>
        <v>0</v>
      </c>
      <c r="H766" s="34">
        <f t="shared" ca="1" si="215"/>
        <v>1737.6145696926872</v>
      </c>
      <c r="I766" s="34">
        <f t="shared" ca="1" si="216"/>
        <v>4237.6145696926869</v>
      </c>
      <c r="J766" s="18">
        <f ca="1">SUM(INDIRECT(ADDRESS(ROW(F766),COLUMN(F766),4)):INDIRECT(ADDRESS(ROW(F766)+N$5-1,COLUMN(F766),4)))</f>
        <v>20700</v>
      </c>
      <c r="K766" s="18">
        <f t="shared" ca="1" si="217"/>
        <v>16350</v>
      </c>
      <c r="L766" s="18">
        <f t="shared" ca="1" si="227"/>
        <v>16350</v>
      </c>
      <c r="M766" s="18">
        <f t="shared" ca="1" si="211"/>
        <v>0</v>
      </c>
      <c r="N766" s="34">
        <f t="shared" ca="1" si="218"/>
        <v>14770.222346973289</v>
      </c>
      <c r="P766" s="18">
        <f t="shared" ca="1" si="212"/>
        <v>1737.6145696926872</v>
      </c>
      <c r="Q766" s="47">
        <f ca="1">SUM(L$15:L766)-SUM(M$15:M766)</f>
        <v>16350</v>
      </c>
      <c r="R766" s="47" t="str">
        <f t="shared" ca="1" si="213"/>
        <v>M769</v>
      </c>
      <c r="S766" s="40">
        <f t="shared" ca="1" si="219"/>
        <v>0</v>
      </c>
      <c r="T766" s="46">
        <f t="shared" ca="1" si="220"/>
        <v>89</v>
      </c>
      <c r="X766" s="74">
        <f t="shared" ca="1" si="221"/>
        <v>1.7376145696926872</v>
      </c>
      <c r="Y766" s="75">
        <f t="shared" ca="1" si="222"/>
        <v>1.7376145696926872</v>
      </c>
      <c r="Z766" s="74">
        <f t="shared" ca="1" si="223"/>
        <v>5.6837690038522588</v>
      </c>
      <c r="AA766" s="76">
        <f t="shared" ca="1" si="224"/>
        <v>1737.6145696926872</v>
      </c>
      <c r="AB766" s="76">
        <f t="shared" ca="1" si="225"/>
        <v>5683.7690038522587</v>
      </c>
    </row>
    <row r="767" spans="1:28" x14ac:dyDescent="0.25">
      <c r="A767" s="2">
        <f t="shared" si="226"/>
        <v>3</v>
      </c>
      <c r="B767" s="16">
        <f ca="1">VLOOKUP(A767,PERIODS!$O$4:$P$33,2,FALSE)</f>
        <v>2.5000000000000001E-2</v>
      </c>
      <c r="C767" s="15"/>
      <c r="D767" s="18">
        <v>753</v>
      </c>
      <c r="E767" s="34">
        <f t="shared" ca="1" si="228"/>
        <v>14770.222346973289</v>
      </c>
      <c r="F767" s="34">
        <f t="shared" ca="1" si="210"/>
        <v>2500</v>
      </c>
      <c r="G767" s="69">
        <f t="shared" ca="1" si="214"/>
        <v>0</v>
      </c>
      <c r="H767" s="34">
        <f t="shared" ca="1" si="215"/>
        <v>550.15600531743166</v>
      </c>
      <c r="I767" s="34">
        <f t="shared" ca="1" si="216"/>
        <v>3050.1560053174317</v>
      </c>
      <c r="J767" s="18">
        <f ca="1">SUM(INDIRECT(ADDRESS(ROW(F767),COLUMN(F767),4)):INDIRECT(ADDRESS(ROW(F767)+N$5-1,COLUMN(F767),4)))</f>
        <v>21500</v>
      </c>
      <c r="K767" s="18">
        <f t="shared" ca="1" si="217"/>
        <v>16350</v>
      </c>
      <c r="L767" s="18">
        <f t="shared" ca="1" si="227"/>
        <v>0</v>
      </c>
      <c r="M767" s="18">
        <f t="shared" ca="1" si="211"/>
        <v>0</v>
      </c>
      <c r="N767" s="34">
        <f t="shared" ca="1" si="218"/>
        <v>11720.066341655856</v>
      </c>
      <c r="P767" s="18">
        <f t="shared" ca="1" si="212"/>
        <v>550.15600531743166</v>
      </c>
      <c r="Q767" s="47">
        <f ca="1">SUM(L$15:L767)-SUM(M$15:M767)</f>
        <v>16350</v>
      </c>
      <c r="R767" s="47" t="str">
        <f t="shared" ca="1" si="213"/>
        <v>M770</v>
      </c>
      <c r="S767" s="40">
        <f t="shared" ca="1" si="219"/>
        <v>0</v>
      </c>
      <c r="T767" s="46">
        <f t="shared" ca="1" si="220"/>
        <v>55</v>
      </c>
      <c r="X767" s="74">
        <f t="shared" ca="1" si="221"/>
        <v>0.5501560053174317</v>
      </c>
      <c r="Y767" s="75">
        <f t="shared" ca="1" si="222"/>
        <v>0.5501560053174317</v>
      </c>
      <c r="Z767" s="74">
        <f t="shared" ca="1" si="223"/>
        <v>1.7335234356473945</v>
      </c>
      <c r="AA767" s="76">
        <f t="shared" ca="1" si="224"/>
        <v>550.15600531743166</v>
      </c>
      <c r="AB767" s="76">
        <f t="shared" ca="1" si="225"/>
        <v>1733.5234356473945</v>
      </c>
    </row>
    <row r="768" spans="1:28" x14ac:dyDescent="0.25">
      <c r="A768" s="2">
        <f t="shared" si="226"/>
        <v>4</v>
      </c>
      <c r="B768" s="16">
        <f ca="1">VLOOKUP(A768,PERIODS!$O$4:$P$33,2,FALSE)</f>
        <v>2.5000000000000001E-2</v>
      </c>
      <c r="C768" s="15"/>
      <c r="D768" s="18">
        <v>754</v>
      </c>
      <c r="E768" s="34">
        <f t="shared" ca="1" si="228"/>
        <v>11720.066341655856</v>
      </c>
      <c r="F768" s="34">
        <f t="shared" ca="1" si="210"/>
        <v>2500</v>
      </c>
      <c r="G768" s="69">
        <f t="shared" ca="1" si="214"/>
        <v>0</v>
      </c>
      <c r="H768" s="34">
        <f t="shared" ca="1" si="215"/>
        <v>294.92638104096409</v>
      </c>
      <c r="I768" s="34">
        <f t="shared" ca="1" si="216"/>
        <v>2794.9263810409639</v>
      </c>
      <c r="J768" s="18">
        <f ca="1">SUM(INDIRECT(ADDRESS(ROW(F768),COLUMN(F768),4)):INDIRECT(ADDRESS(ROW(F768)+N$5-1,COLUMN(F768),4)))</f>
        <v>22300</v>
      </c>
      <c r="K768" s="18">
        <f t="shared" ca="1" si="217"/>
        <v>16350</v>
      </c>
      <c r="L768" s="18">
        <f t="shared" ca="1" si="227"/>
        <v>0</v>
      </c>
      <c r="M768" s="18">
        <f t="shared" ca="1" si="211"/>
        <v>0</v>
      </c>
      <c r="N768" s="34">
        <f t="shared" ca="1" si="218"/>
        <v>8925.1399606148916</v>
      </c>
      <c r="P768" s="18">
        <f t="shared" ca="1" si="212"/>
        <v>294.92638104096409</v>
      </c>
      <c r="Q768" s="47">
        <f ca="1">SUM(L$15:L768)-SUM(M$15:M768)</f>
        <v>16350</v>
      </c>
      <c r="R768" s="47" t="str">
        <f t="shared" ca="1" si="213"/>
        <v>M771</v>
      </c>
      <c r="S768" s="40">
        <f t="shared" ca="1" si="219"/>
        <v>0</v>
      </c>
      <c r="T768" s="46">
        <f t="shared" ca="1" si="220"/>
        <v>0</v>
      </c>
      <c r="X768" s="74">
        <f t="shared" ca="1" si="221"/>
        <v>0.29492638104096408</v>
      </c>
      <c r="Y768" s="75">
        <f t="shared" ca="1" si="222"/>
        <v>0.29492638104096408</v>
      </c>
      <c r="Z768" s="74">
        <f t="shared" ca="1" si="223"/>
        <v>1.3430274827615125</v>
      </c>
      <c r="AA768" s="76">
        <f t="shared" ca="1" si="224"/>
        <v>294.92638104096409</v>
      </c>
      <c r="AB768" s="76">
        <f t="shared" ca="1" si="225"/>
        <v>1343.0274827615126</v>
      </c>
    </row>
    <row r="769" spans="1:28" x14ac:dyDescent="0.25">
      <c r="A769" s="2">
        <f t="shared" si="226"/>
        <v>5</v>
      </c>
      <c r="B769" s="16">
        <f ca="1">VLOOKUP(A769,PERIODS!$O$4:$P$33,2,FALSE)</f>
        <v>3.3000000000000002E-2</v>
      </c>
      <c r="C769" s="15"/>
      <c r="D769" s="18">
        <v>755</v>
      </c>
      <c r="E769" s="34">
        <f t="shared" ca="1" si="228"/>
        <v>8925.1399606148916</v>
      </c>
      <c r="F769" s="34">
        <f t="shared" ca="1" si="210"/>
        <v>3300</v>
      </c>
      <c r="G769" s="69">
        <f t="shared" ca="1" si="214"/>
        <v>0</v>
      </c>
      <c r="H769" s="34">
        <f t="shared" ca="1" si="215"/>
        <v>727.18711307134913</v>
      </c>
      <c r="I769" s="34">
        <f t="shared" ca="1" si="216"/>
        <v>4027.1871130713489</v>
      </c>
      <c r="J769" s="18">
        <f ca="1">SUM(INDIRECT(ADDRESS(ROW(F769),COLUMN(F769),4)):INDIRECT(ADDRESS(ROW(F769)+N$5-1,COLUMN(F769),4)))</f>
        <v>23100</v>
      </c>
      <c r="K769" s="18">
        <f t="shared" ca="1" si="217"/>
        <v>0</v>
      </c>
      <c r="L769" s="18">
        <f t="shared" ca="1" si="227"/>
        <v>0</v>
      </c>
      <c r="M769" s="18">
        <f t="shared" ca="1" si="211"/>
        <v>16350</v>
      </c>
      <c r="N769" s="34">
        <f t="shared" ca="1" si="218"/>
        <v>21247.952847543544</v>
      </c>
      <c r="P769" s="18">
        <f t="shared" ca="1" si="212"/>
        <v>727.18711307134913</v>
      </c>
      <c r="Q769" s="47">
        <f ca="1">SUM(L$15:L769)-SUM(M$15:M769)</f>
        <v>0</v>
      </c>
      <c r="R769" s="47" t="str">
        <f t="shared" ca="1" si="213"/>
        <v>M772</v>
      </c>
      <c r="S769" s="40">
        <f t="shared" ca="1" si="219"/>
        <v>0</v>
      </c>
      <c r="T769" s="46">
        <f t="shared" ca="1" si="220"/>
        <v>47</v>
      </c>
      <c r="X769" s="74">
        <f t="shared" ca="1" si="221"/>
        <v>0.72718711307134909</v>
      </c>
      <c r="Y769" s="75">
        <f t="shared" ca="1" si="222"/>
        <v>0.72718711307134909</v>
      </c>
      <c r="Z769" s="74">
        <f t="shared" ca="1" si="223"/>
        <v>2.0692518422292245</v>
      </c>
      <c r="AA769" s="76">
        <f t="shared" ca="1" si="224"/>
        <v>727.18711307134913</v>
      </c>
      <c r="AB769" s="76">
        <f t="shared" ca="1" si="225"/>
        <v>2069.2518422292246</v>
      </c>
    </row>
    <row r="770" spans="1:28" x14ac:dyDescent="0.25">
      <c r="A770" s="2">
        <f t="shared" si="226"/>
        <v>6</v>
      </c>
      <c r="B770" s="16">
        <f ca="1">VLOOKUP(A770,PERIODS!$O$4:$P$33,2,FALSE)</f>
        <v>3.3000000000000002E-2</v>
      </c>
      <c r="C770" s="15"/>
      <c r="D770" s="18">
        <v>756</v>
      </c>
      <c r="E770" s="34">
        <f t="shared" ca="1" si="228"/>
        <v>21247.952847543544</v>
      </c>
      <c r="F770" s="34">
        <f t="shared" ca="1" si="210"/>
        <v>3300</v>
      </c>
      <c r="G770" s="69">
        <f t="shared" ca="1" si="214"/>
        <v>0</v>
      </c>
      <c r="H770" s="34">
        <f t="shared" ca="1" si="215"/>
        <v>1638.0341398141279</v>
      </c>
      <c r="I770" s="34">
        <f t="shared" ca="1" si="216"/>
        <v>4938.0341398141281</v>
      </c>
      <c r="J770" s="18">
        <f ca="1">SUM(INDIRECT(ADDRESS(ROW(F770),COLUMN(F770),4)):INDIRECT(ADDRESS(ROW(F770)+N$5-1,COLUMN(F770),4)))</f>
        <v>23100</v>
      </c>
      <c r="K770" s="18">
        <f t="shared" ca="1" si="217"/>
        <v>16350</v>
      </c>
      <c r="L770" s="18">
        <f t="shared" ca="1" si="227"/>
        <v>16350</v>
      </c>
      <c r="M770" s="18">
        <f t="shared" ca="1" si="211"/>
        <v>0</v>
      </c>
      <c r="N770" s="34">
        <f t="shared" ca="1" si="218"/>
        <v>16309.918707729415</v>
      </c>
      <c r="P770" s="18">
        <f t="shared" ca="1" si="212"/>
        <v>1638.0341398141279</v>
      </c>
      <c r="Q770" s="47">
        <f ca="1">SUM(L$15:L770)-SUM(M$15:M770)</f>
        <v>16350</v>
      </c>
      <c r="R770" s="47" t="str">
        <f t="shared" ca="1" si="213"/>
        <v>M773</v>
      </c>
      <c r="S770" s="40">
        <f t="shared" ca="1" si="219"/>
        <v>0</v>
      </c>
      <c r="T770" s="46">
        <f t="shared" ca="1" si="220"/>
        <v>47</v>
      </c>
      <c r="X770" s="74">
        <f t="shared" ca="1" si="221"/>
        <v>1.6380341398141278</v>
      </c>
      <c r="Y770" s="75">
        <f t="shared" ca="1" si="222"/>
        <v>1.6380341398141278</v>
      </c>
      <c r="Z770" s="74">
        <f t="shared" ca="1" si="223"/>
        <v>5.1450451245650344</v>
      </c>
      <c r="AA770" s="76">
        <f t="shared" ca="1" si="224"/>
        <v>1638.0341398141279</v>
      </c>
      <c r="AB770" s="76">
        <f t="shared" ca="1" si="225"/>
        <v>5145.0451245650347</v>
      </c>
    </row>
    <row r="771" spans="1:28" x14ac:dyDescent="0.25">
      <c r="A771" s="2">
        <f t="shared" si="226"/>
        <v>7</v>
      </c>
      <c r="B771" s="16">
        <f ca="1">VLOOKUP(A771,PERIODS!$O$4:$P$33,2,FALSE)</f>
        <v>3.3000000000000002E-2</v>
      </c>
      <c r="C771" s="15"/>
      <c r="D771" s="18">
        <v>757</v>
      </c>
      <c r="E771" s="34">
        <f t="shared" ca="1" si="228"/>
        <v>16309.918707729415</v>
      </c>
      <c r="F771" s="34">
        <f t="shared" ca="1" si="210"/>
        <v>3300</v>
      </c>
      <c r="G771" s="69">
        <f t="shared" ca="1" si="214"/>
        <v>0</v>
      </c>
      <c r="H771" s="34">
        <f t="shared" ca="1" si="215"/>
        <v>608.2000978625706</v>
      </c>
      <c r="I771" s="34">
        <f t="shared" ca="1" si="216"/>
        <v>3908.2000978625706</v>
      </c>
      <c r="J771" s="18">
        <f ca="1">SUM(INDIRECT(ADDRESS(ROW(F771),COLUMN(F771),4)):INDIRECT(ADDRESS(ROW(F771)+N$5-1,COLUMN(F771),4)))</f>
        <v>23100</v>
      </c>
      <c r="K771" s="18">
        <f t="shared" ca="1" si="217"/>
        <v>16350</v>
      </c>
      <c r="L771" s="18">
        <f t="shared" ca="1" si="227"/>
        <v>0</v>
      </c>
      <c r="M771" s="18">
        <f t="shared" ca="1" si="211"/>
        <v>0</v>
      </c>
      <c r="N771" s="34">
        <f t="shared" ca="1" si="218"/>
        <v>12401.718609866844</v>
      </c>
      <c r="P771" s="18">
        <f t="shared" ca="1" si="212"/>
        <v>608.2000978625706</v>
      </c>
      <c r="Q771" s="47">
        <f ca="1">SUM(L$15:L771)-SUM(M$15:M771)</f>
        <v>16350</v>
      </c>
      <c r="R771" s="47" t="str">
        <f t="shared" ca="1" si="213"/>
        <v>M774</v>
      </c>
      <c r="S771" s="40">
        <f t="shared" ca="1" si="219"/>
        <v>0</v>
      </c>
      <c r="T771" s="46">
        <f t="shared" ca="1" si="220"/>
        <v>76</v>
      </c>
      <c r="X771" s="74">
        <f t="shared" ca="1" si="221"/>
        <v>0.60820009786257057</v>
      </c>
      <c r="Y771" s="75">
        <f t="shared" ca="1" si="222"/>
        <v>0.60820009786257057</v>
      </c>
      <c r="Z771" s="74">
        <f t="shared" ca="1" si="223"/>
        <v>1.8371217817600531</v>
      </c>
      <c r="AA771" s="76">
        <f t="shared" ca="1" si="224"/>
        <v>608.2000978625706</v>
      </c>
      <c r="AB771" s="76">
        <f t="shared" ca="1" si="225"/>
        <v>1837.1217817600532</v>
      </c>
    </row>
    <row r="772" spans="1:28" x14ac:dyDescent="0.25">
      <c r="A772" s="2">
        <f t="shared" si="226"/>
        <v>8</v>
      </c>
      <c r="B772" s="16">
        <f ca="1">VLOOKUP(A772,PERIODS!$O$4:$P$33,2,FALSE)</f>
        <v>3.3000000000000002E-2</v>
      </c>
      <c r="C772" s="15"/>
      <c r="D772" s="18">
        <v>758</v>
      </c>
      <c r="E772" s="34">
        <f t="shared" ca="1" si="228"/>
        <v>12401.718609866844</v>
      </c>
      <c r="F772" s="34">
        <f t="shared" ca="1" si="210"/>
        <v>3300</v>
      </c>
      <c r="G772" s="69">
        <f t="shared" ca="1" si="214"/>
        <v>0</v>
      </c>
      <c r="H772" s="34">
        <f t="shared" ca="1" si="215"/>
        <v>695.99588328093262</v>
      </c>
      <c r="I772" s="34">
        <f t="shared" ca="1" si="216"/>
        <v>3995.9958832809325</v>
      </c>
      <c r="J772" s="18">
        <f ca="1">SUM(INDIRECT(ADDRESS(ROW(F772),COLUMN(F772),4)):INDIRECT(ADDRESS(ROW(F772)+N$5-1,COLUMN(F772),4)))</f>
        <v>23100</v>
      </c>
      <c r="K772" s="18">
        <f t="shared" ca="1" si="217"/>
        <v>16350</v>
      </c>
      <c r="L772" s="18">
        <f t="shared" ca="1" si="227"/>
        <v>0</v>
      </c>
      <c r="M772" s="18">
        <f t="shared" ca="1" si="211"/>
        <v>0</v>
      </c>
      <c r="N772" s="34">
        <f t="shared" ca="1" si="218"/>
        <v>8405.722726585911</v>
      </c>
      <c r="P772" s="18">
        <f t="shared" ca="1" si="212"/>
        <v>695.99588328093262</v>
      </c>
      <c r="Q772" s="47">
        <f ca="1">SUM(L$15:L772)-SUM(M$15:M772)</f>
        <v>16350</v>
      </c>
      <c r="R772" s="47" t="str">
        <f t="shared" ca="1" si="213"/>
        <v>M775</v>
      </c>
      <c r="S772" s="40">
        <f t="shared" ca="1" si="219"/>
        <v>0</v>
      </c>
      <c r="T772" s="46">
        <f t="shared" ca="1" si="220"/>
        <v>18</v>
      </c>
      <c r="X772" s="74">
        <f t="shared" ca="1" si="221"/>
        <v>0.69599588328093265</v>
      </c>
      <c r="Y772" s="75">
        <f t="shared" ca="1" si="222"/>
        <v>0.69599588328093265</v>
      </c>
      <c r="Z772" s="74">
        <f t="shared" ca="1" si="223"/>
        <v>2.005705528260501</v>
      </c>
      <c r="AA772" s="76">
        <f t="shared" ca="1" si="224"/>
        <v>695.99588328093262</v>
      </c>
      <c r="AB772" s="76">
        <f t="shared" ca="1" si="225"/>
        <v>2005.7055282605011</v>
      </c>
    </row>
    <row r="773" spans="1:28" x14ac:dyDescent="0.25">
      <c r="A773" s="2">
        <f t="shared" si="226"/>
        <v>9</v>
      </c>
      <c r="B773" s="16">
        <f ca="1">VLOOKUP(A773,PERIODS!$O$4:$P$33,2,FALSE)</f>
        <v>3.3000000000000002E-2</v>
      </c>
      <c r="C773" s="15"/>
      <c r="D773" s="18">
        <v>759</v>
      </c>
      <c r="E773" s="34">
        <f t="shared" ca="1" si="228"/>
        <v>8405.722726585911</v>
      </c>
      <c r="F773" s="34">
        <f t="shared" ca="1" si="210"/>
        <v>3300</v>
      </c>
      <c r="G773" s="69">
        <f t="shared" ca="1" si="214"/>
        <v>0</v>
      </c>
      <c r="H773" s="34">
        <f t="shared" ca="1" si="215"/>
        <v>-1100.1674209468806</v>
      </c>
      <c r="I773" s="34">
        <f t="shared" ca="1" si="216"/>
        <v>2199.8325790531194</v>
      </c>
      <c r="J773" s="18">
        <f ca="1">SUM(INDIRECT(ADDRESS(ROW(F773),COLUMN(F773),4)):INDIRECT(ADDRESS(ROW(F773)+N$5-1,COLUMN(F773),4)))</f>
        <v>23100</v>
      </c>
      <c r="K773" s="18">
        <f t="shared" ca="1" si="217"/>
        <v>0</v>
      </c>
      <c r="L773" s="18">
        <f t="shared" ca="1" si="227"/>
        <v>0</v>
      </c>
      <c r="M773" s="18">
        <f t="shared" ca="1" si="211"/>
        <v>16350</v>
      </c>
      <c r="N773" s="34">
        <f t="shared" ca="1" si="218"/>
        <v>22555.890147532791</v>
      </c>
      <c r="P773" s="18">
        <f t="shared" ca="1" si="212"/>
        <v>1100.1674209468806</v>
      </c>
      <c r="Q773" s="47">
        <f ca="1">SUM(L$15:L773)-SUM(M$15:M773)</f>
        <v>0</v>
      </c>
      <c r="R773" s="47" t="str">
        <f t="shared" ca="1" si="213"/>
        <v>M776</v>
      </c>
      <c r="S773" s="40">
        <f t="shared" ca="1" si="219"/>
        <v>0</v>
      </c>
      <c r="T773" s="46">
        <f t="shared" ca="1" si="220"/>
        <v>18</v>
      </c>
      <c r="X773" s="74">
        <f t="shared" ca="1" si="221"/>
        <v>-1.1001674209468806</v>
      </c>
      <c r="Y773" s="75">
        <f t="shared" ca="1" si="222"/>
        <v>-1.1001674209468806</v>
      </c>
      <c r="Z773" s="74">
        <f t="shared" ca="1" si="223"/>
        <v>0.33281535877094787</v>
      </c>
      <c r="AA773" s="76">
        <f t="shared" ca="1" si="224"/>
        <v>-1100.1674209468806</v>
      </c>
      <c r="AB773" s="76">
        <f t="shared" ca="1" si="225"/>
        <v>332.81535877094785</v>
      </c>
    </row>
    <row r="774" spans="1:28" x14ac:dyDescent="0.25">
      <c r="A774" s="2">
        <f t="shared" si="226"/>
        <v>10</v>
      </c>
      <c r="B774" s="16">
        <f ca="1">VLOOKUP(A774,PERIODS!$O$4:$P$33,2,FALSE)</f>
        <v>3.3000000000000002E-2</v>
      </c>
      <c r="C774" s="15"/>
      <c r="D774" s="18">
        <v>760</v>
      </c>
      <c r="E774" s="34">
        <f t="shared" ca="1" si="228"/>
        <v>22555.890147532791</v>
      </c>
      <c r="F774" s="34">
        <f t="shared" ca="1" si="210"/>
        <v>3300</v>
      </c>
      <c r="G774" s="69">
        <f t="shared" ca="1" si="214"/>
        <v>0</v>
      </c>
      <c r="H774" s="34">
        <f t="shared" ca="1" si="215"/>
        <v>-303.72541923103836</v>
      </c>
      <c r="I774" s="34">
        <f t="shared" ca="1" si="216"/>
        <v>2996.2745807689616</v>
      </c>
      <c r="J774" s="18">
        <f ca="1">SUM(INDIRECT(ADDRESS(ROW(F774),COLUMN(F774),4)):INDIRECT(ADDRESS(ROW(F774)+N$5-1,COLUMN(F774),4)))</f>
        <v>23100</v>
      </c>
      <c r="K774" s="18">
        <f t="shared" ca="1" si="217"/>
        <v>16350</v>
      </c>
      <c r="L774" s="18">
        <f t="shared" ca="1" si="227"/>
        <v>16350</v>
      </c>
      <c r="M774" s="18">
        <f t="shared" ca="1" si="211"/>
        <v>0</v>
      </c>
      <c r="N774" s="34">
        <f t="shared" ca="1" si="218"/>
        <v>19559.61556676383</v>
      </c>
      <c r="P774" s="18">
        <f t="shared" ca="1" si="212"/>
        <v>303.72541923103836</v>
      </c>
      <c r="Q774" s="47">
        <f ca="1">SUM(L$15:L774)-SUM(M$15:M774)</f>
        <v>16350</v>
      </c>
      <c r="R774" s="47" t="str">
        <f t="shared" ca="1" si="213"/>
        <v>M777</v>
      </c>
      <c r="S774" s="40">
        <f t="shared" ca="1" si="219"/>
        <v>0</v>
      </c>
      <c r="T774" s="46">
        <f t="shared" ca="1" si="220"/>
        <v>92</v>
      </c>
      <c r="X774" s="74">
        <f t="shared" ca="1" si="221"/>
        <v>-0.30372541923103835</v>
      </c>
      <c r="Y774" s="75">
        <f t="shared" ca="1" si="222"/>
        <v>-0.30372541923103835</v>
      </c>
      <c r="Z774" s="74">
        <f t="shared" ca="1" si="223"/>
        <v>0.73806349667259585</v>
      </c>
      <c r="AA774" s="76">
        <f t="shared" ca="1" si="224"/>
        <v>-303.72541923103836</v>
      </c>
      <c r="AB774" s="76">
        <f t="shared" ca="1" si="225"/>
        <v>738.06349667259587</v>
      </c>
    </row>
    <row r="775" spans="1:28" x14ac:dyDescent="0.25">
      <c r="A775" s="2">
        <f t="shared" si="226"/>
        <v>11</v>
      </c>
      <c r="B775" s="16">
        <f ca="1">VLOOKUP(A775,PERIODS!$O$4:$P$33,2,FALSE)</f>
        <v>3.3000000000000002E-2</v>
      </c>
      <c r="C775" s="15"/>
      <c r="D775" s="18">
        <v>761</v>
      </c>
      <c r="E775" s="34">
        <f t="shared" ca="1" si="228"/>
        <v>19559.61556676383</v>
      </c>
      <c r="F775" s="34">
        <f t="shared" ca="1" si="210"/>
        <v>3300</v>
      </c>
      <c r="G775" s="69">
        <f t="shared" ca="1" si="214"/>
        <v>0</v>
      </c>
      <c r="H775" s="34">
        <f t="shared" ca="1" si="215"/>
        <v>-739.01819790900072</v>
      </c>
      <c r="I775" s="34">
        <f t="shared" ca="1" si="216"/>
        <v>2560.9818020909993</v>
      </c>
      <c r="J775" s="18">
        <f ca="1">SUM(INDIRECT(ADDRESS(ROW(F775),COLUMN(F775),4)):INDIRECT(ADDRESS(ROW(F775)+N$5-1,COLUMN(F775),4)))</f>
        <v>23300</v>
      </c>
      <c r="K775" s="18">
        <f t="shared" ca="1" si="217"/>
        <v>16350</v>
      </c>
      <c r="L775" s="18">
        <f t="shared" ca="1" si="227"/>
        <v>0</v>
      </c>
      <c r="M775" s="18">
        <f t="shared" ca="1" si="211"/>
        <v>0</v>
      </c>
      <c r="N775" s="34">
        <f t="shared" ca="1" si="218"/>
        <v>16998.633764672832</v>
      </c>
      <c r="P775" s="18">
        <f t="shared" ca="1" si="212"/>
        <v>739.01819790900072</v>
      </c>
      <c r="Q775" s="47">
        <f ca="1">SUM(L$15:L775)-SUM(M$15:M775)</f>
        <v>16350</v>
      </c>
      <c r="R775" s="47" t="str">
        <f t="shared" ca="1" si="213"/>
        <v>M778</v>
      </c>
      <c r="S775" s="40">
        <f t="shared" ca="1" si="219"/>
        <v>0</v>
      </c>
      <c r="T775" s="46">
        <f t="shared" ca="1" si="220"/>
        <v>39</v>
      </c>
      <c r="X775" s="74">
        <f t="shared" ca="1" si="221"/>
        <v>-0.7390181979090007</v>
      </c>
      <c r="Y775" s="75">
        <f t="shared" ca="1" si="222"/>
        <v>-0.7390181979090007</v>
      </c>
      <c r="Z775" s="74">
        <f t="shared" ca="1" si="223"/>
        <v>0.47758257698969614</v>
      </c>
      <c r="AA775" s="76">
        <f t="shared" ca="1" si="224"/>
        <v>-739.01819790900072</v>
      </c>
      <c r="AB775" s="76">
        <f t="shared" ca="1" si="225"/>
        <v>477.58257698969612</v>
      </c>
    </row>
    <row r="776" spans="1:28" x14ac:dyDescent="0.25">
      <c r="A776" s="2">
        <f t="shared" si="226"/>
        <v>12</v>
      </c>
      <c r="B776" s="16">
        <f ca="1">VLOOKUP(A776,PERIODS!$O$4:$P$33,2,FALSE)</f>
        <v>3.3000000000000002E-2</v>
      </c>
      <c r="C776" s="15"/>
      <c r="D776" s="18">
        <v>762</v>
      </c>
      <c r="E776" s="34">
        <f t="shared" ca="1" si="228"/>
        <v>16998.633764672832</v>
      </c>
      <c r="F776" s="34">
        <f t="shared" ca="1" si="210"/>
        <v>3300</v>
      </c>
      <c r="G776" s="69">
        <f t="shared" ca="1" si="214"/>
        <v>0</v>
      </c>
      <c r="H776" s="34">
        <f t="shared" ca="1" si="215"/>
        <v>209.55045735462659</v>
      </c>
      <c r="I776" s="34">
        <f t="shared" ca="1" si="216"/>
        <v>3509.5504573546268</v>
      </c>
      <c r="J776" s="18">
        <f ca="1">SUM(INDIRECT(ADDRESS(ROW(F776),COLUMN(F776),4)):INDIRECT(ADDRESS(ROW(F776)+N$5-1,COLUMN(F776),4)))</f>
        <v>23500</v>
      </c>
      <c r="K776" s="18">
        <f t="shared" ca="1" si="217"/>
        <v>16350</v>
      </c>
      <c r="L776" s="18">
        <f t="shared" ca="1" si="227"/>
        <v>0</v>
      </c>
      <c r="M776" s="18">
        <f t="shared" ca="1" si="211"/>
        <v>0</v>
      </c>
      <c r="N776" s="34">
        <f t="shared" ca="1" si="218"/>
        <v>13489.083307318204</v>
      </c>
      <c r="P776" s="18">
        <f t="shared" ca="1" si="212"/>
        <v>209.55045735462659</v>
      </c>
      <c r="Q776" s="47">
        <f ca="1">SUM(L$15:L776)-SUM(M$15:M776)</f>
        <v>16350</v>
      </c>
      <c r="R776" s="47" t="str">
        <f t="shared" ca="1" si="213"/>
        <v>M779</v>
      </c>
      <c r="S776" s="40">
        <f t="shared" ca="1" si="219"/>
        <v>0</v>
      </c>
      <c r="T776" s="46">
        <f t="shared" ca="1" si="220"/>
        <v>52</v>
      </c>
      <c r="X776" s="74">
        <f t="shared" ca="1" si="221"/>
        <v>0.2095504573546266</v>
      </c>
      <c r="Y776" s="75">
        <f t="shared" ca="1" si="222"/>
        <v>0.2095504573546266</v>
      </c>
      <c r="Z776" s="74">
        <f t="shared" ca="1" si="223"/>
        <v>1.2331235936955838</v>
      </c>
      <c r="AA776" s="76">
        <f t="shared" ca="1" si="224"/>
        <v>209.55045735462659</v>
      </c>
      <c r="AB776" s="76">
        <f t="shared" ca="1" si="225"/>
        <v>1233.1235936955838</v>
      </c>
    </row>
    <row r="777" spans="1:28" x14ac:dyDescent="0.25">
      <c r="A777" s="2">
        <f t="shared" si="226"/>
        <v>13</v>
      </c>
      <c r="B777" s="16">
        <f ca="1">VLOOKUP(A777,PERIODS!$O$4:$P$33,2,FALSE)</f>
        <v>3.3000000000000002E-2</v>
      </c>
      <c r="C777" s="15"/>
      <c r="D777" s="18">
        <v>763</v>
      </c>
      <c r="E777" s="34">
        <f t="shared" ca="1" si="228"/>
        <v>13489.083307318204</v>
      </c>
      <c r="F777" s="34">
        <f t="shared" ca="1" si="210"/>
        <v>3300</v>
      </c>
      <c r="G777" s="69">
        <f t="shared" ca="1" si="214"/>
        <v>0</v>
      </c>
      <c r="H777" s="34">
        <f t="shared" ca="1" si="215"/>
        <v>-1455.3498095453779</v>
      </c>
      <c r="I777" s="34">
        <f t="shared" ca="1" si="216"/>
        <v>1844.6501904546221</v>
      </c>
      <c r="J777" s="18">
        <f ca="1">SUM(INDIRECT(ADDRESS(ROW(F777),COLUMN(F777),4)):INDIRECT(ADDRESS(ROW(F777)+N$5-1,COLUMN(F777),4)))</f>
        <v>23700</v>
      </c>
      <c r="K777" s="18">
        <f t="shared" ca="1" si="217"/>
        <v>0</v>
      </c>
      <c r="L777" s="18">
        <f t="shared" ca="1" si="227"/>
        <v>0</v>
      </c>
      <c r="M777" s="18">
        <f t="shared" ca="1" si="211"/>
        <v>16350</v>
      </c>
      <c r="N777" s="34">
        <f t="shared" ca="1" si="218"/>
        <v>27994.433116863584</v>
      </c>
      <c r="P777" s="18">
        <f t="shared" ca="1" si="212"/>
        <v>1455.3498095453779</v>
      </c>
      <c r="Q777" s="47">
        <f ca="1">SUM(L$15:L777)-SUM(M$15:M777)</f>
        <v>0</v>
      </c>
      <c r="R777" s="47" t="str">
        <f t="shared" ca="1" si="213"/>
        <v>M780</v>
      </c>
      <c r="S777" s="40">
        <f t="shared" ca="1" si="219"/>
        <v>0</v>
      </c>
      <c r="T777" s="46">
        <f t="shared" ca="1" si="220"/>
        <v>26</v>
      </c>
      <c r="X777" s="74">
        <f t="shared" ca="1" si="221"/>
        <v>-1.4553498095453778</v>
      </c>
      <c r="Y777" s="75">
        <f t="shared" ca="1" si="222"/>
        <v>-1.4553498095453778</v>
      </c>
      <c r="Z777" s="74">
        <f t="shared" ca="1" si="223"/>
        <v>0.23331873250451735</v>
      </c>
      <c r="AA777" s="76">
        <f t="shared" ca="1" si="224"/>
        <v>-1455.3498095453779</v>
      </c>
      <c r="AB777" s="76">
        <f t="shared" ca="1" si="225"/>
        <v>233.31873250451736</v>
      </c>
    </row>
    <row r="778" spans="1:28" x14ac:dyDescent="0.25">
      <c r="A778" s="2">
        <f t="shared" si="226"/>
        <v>14</v>
      </c>
      <c r="B778" s="16">
        <f ca="1">VLOOKUP(A778,PERIODS!$O$4:$P$33,2,FALSE)</f>
        <v>3.3000000000000002E-2</v>
      </c>
      <c r="C778" s="15"/>
      <c r="D778" s="18">
        <v>764</v>
      </c>
      <c r="E778" s="34">
        <f t="shared" ca="1" si="228"/>
        <v>27994.433116863584</v>
      </c>
      <c r="F778" s="34">
        <f t="shared" ca="1" si="210"/>
        <v>3300</v>
      </c>
      <c r="G778" s="69">
        <f t="shared" ca="1" si="214"/>
        <v>0</v>
      </c>
      <c r="H778" s="34">
        <f t="shared" ca="1" si="215"/>
        <v>89.27940728520818</v>
      </c>
      <c r="I778" s="34">
        <f t="shared" ca="1" si="216"/>
        <v>3389.279407285208</v>
      </c>
      <c r="J778" s="18">
        <f ca="1">SUM(INDIRECT(ADDRESS(ROW(F778),COLUMN(F778),4)):INDIRECT(ADDRESS(ROW(F778)+N$5-1,COLUMN(F778),4)))</f>
        <v>23900</v>
      </c>
      <c r="K778" s="18">
        <f t="shared" ca="1" si="217"/>
        <v>0</v>
      </c>
      <c r="L778" s="18">
        <f t="shared" ca="1" si="227"/>
        <v>0</v>
      </c>
      <c r="M778" s="18">
        <f t="shared" ca="1" si="211"/>
        <v>0</v>
      </c>
      <c r="N778" s="34">
        <f t="shared" ca="1" si="218"/>
        <v>24605.153709578375</v>
      </c>
      <c r="P778" s="18">
        <f t="shared" ca="1" si="212"/>
        <v>89.27940728520818</v>
      </c>
      <c r="Q778" s="47">
        <f ca="1">SUM(L$15:L778)-SUM(M$15:M778)</f>
        <v>0</v>
      </c>
      <c r="R778" s="47" t="str">
        <f t="shared" ca="1" si="213"/>
        <v>M781</v>
      </c>
      <c r="S778" s="40">
        <f t="shared" ca="1" si="219"/>
        <v>0</v>
      </c>
      <c r="T778" s="46">
        <f t="shared" ca="1" si="220"/>
        <v>89</v>
      </c>
      <c r="X778" s="74">
        <f t="shared" ca="1" si="221"/>
        <v>8.9279407285208182E-2</v>
      </c>
      <c r="Y778" s="75">
        <f t="shared" ca="1" si="222"/>
        <v>8.9279407285208182E-2</v>
      </c>
      <c r="Z778" s="74">
        <f t="shared" ca="1" si="223"/>
        <v>1.0933861136965479</v>
      </c>
      <c r="AA778" s="76">
        <f t="shared" ca="1" si="224"/>
        <v>89.27940728520818</v>
      </c>
      <c r="AB778" s="76">
        <f t="shared" ca="1" si="225"/>
        <v>1093.3861136965479</v>
      </c>
    </row>
    <row r="779" spans="1:28" x14ac:dyDescent="0.25">
      <c r="A779" s="2">
        <f t="shared" si="226"/>
        <v>15</v>
      </c>
      <c r="B779" s="16">
        <f ca="1">VLOOKUP(A779,PERIODS!$O$4:$P$33,2,FALSE)</f>
        <v>3.3000000000000002E-2</v>
      </c>
      <c r="C779" s="15"/>
      <c r="D779" s="18">
        <v>765</v>
      </c>
      <c r="E779" s="34">
        <f t="shared" ca="1" si="228"/>
        <v>24605.153709578375</v>
      </c>
      <c r="F779" s="34">
        <f t="shared" ca="1" si="210"/>
        <v>3300</v>
      </c>
      <c r="G779" s="69">
        <f t="shared" ca="1" si="214"/>
        <v>0</v>
      </c>
      <c r="H779" s="34">
        <f t="shared" ca="1" si="215"/>
        <v>552.45404616930148</v>
      </c>
      <c r="I779" s="34">
        <f t="shared" ca="1" si="216"/>
        <v>3852.4540461693014</v>
      </c>
      <c r="J779" s="18">
        <f ca="1">SUM(INDIRECT(ADDRESS(ROW(F779),COLUMN(F779),4)):INDIRECT(ADDRESS(ROW(F779)+N$5-1,COLUMN(F779),4)))</f>
        <v>24100</v>
      </c>
      <c r="K779" s="18">
        <f t="shared" ca="1" si="217"/>
        <v>0</v>
      </c>
      <c r="L779" s="18">
        <f t="shared" ca="1" si="227"/>
        <v>0</v>
      </c>
      <c r="M779" s="18">
        <f t="shared" ca="1" si="211"/>
        <v>0</v>
      </c>
      <c r="N779" s="34">
        <f t="shared" ca="1" si="218"/>
        <v>20752.699663409076</v>
      </c>
      <c r="P779" s="18">
        <f t="shared" ca="1" si="212"/>
        <v>552.45404616930148</v>
      </c>
      <c r="Q779" s="47">
        <f ca="1">SUM(L$15:L779)-SUM(M$15:M779)</f>
        <v>0</v>
      </c>
      <c r="R779" s="47" t="str">
        <f t="shared" ca="1" si="213"/>
        <v>M782</v>
      </c>
      <c r="S779" s="40">
        <f t="shared" ca="1" si="219"/>
        <v>0</v>
      </c>
      <c r="T779" s="46">
        <f t="shared" ca="1" si="220"/>
        <v>25</v>
      </c>
      <c r="X779" s="74">
        <f t="shared" ca="1" si="221"/>
        <v>0.55245404616930149</v>
      </c>
      <c r="Y779" s="75">
        <f t="shared" ca="1" si="222"/>
        <v>0.55245404616930149</v>
      </c>
      <c r="Z779" s="74">
        <f t="shared" ca="1" si="223"/>
        <v>1.7375117241900093</v>
      </c>
      <c r="AA779" s="76">
        <f t="shared" ca="1" si="224"/>
        <v>552.45404616930148</v>
      </c>
      <c r="AB779" s="76">
        <f t="shared" ca="1" si="225"/>
        <v>1737.5117241900093</v>
      </c>
    </row>
    <row r="780" spans="1:28" x14ac:dyDescent="0.25">
      <c r="A780" s="2">
        <f t="shared" si="226"/>
        <v>16</v>
      </c>
      <c r="B780" s="16">
        <f ca="1">VLOOKUP(A780,PERIODS!$O$4:$P$33,2,FALSE)</f>
        <v>3.3000000000000002E-2</v>
      </c>
      <c r="C780" s="15"/>
      <c r="D780" s="18">
        <v>766</v>
      </c>
      <c r="E780" s="34">
        <f t="shared" ca="1" si="228"/>
        <v>20752.699663409076</v>
      </c>
      <c r="F780" s="34">
        <f t="shared" ca="1" si="210"/>
        <v>3300</v>
      </c>
      <c r="G780" s="69">
        <f t="shared" ca="1" si="214"/>
        <v>0</v>
      </c>
      <c r="H780" s="34">
        <f t="shared" ca="1" si="215"/>
        <v>802.02036408973686</v>
      </c>
      <c r="I780" s="34">
        <f t="shared" ca="1" si="216"/>
        <v>4102.0203640897371</v>
      </c>
      <c r="J780" s="18">
        <f ca="1">SUM(INDIRECT(ADDRESS(ROW(F780),COLUMN(F780),4)):INDIRECT(ADDRESS(ROW(F780)+N$5-1,COLUMN(F780),4)))</f>
        <v>24300</v>
      </c>
      <c r="K780" s="18">
        <f t="shared" ca="1" si="217"/>
        <v>16350</v>
      </c>
      <c r="L780" s="18">
        <f t="shared" ca="1" si="227"/>
        <v>16350</v>
      </c>
      <c r="M780" s="18">
        <f t="shared" ca="1" si="211"/>
        <v>0</v>
      </c>
      <c r="N780" s="34">
        <f t="shared" ca="1" si="218"/>
        <v>16650.679299319338</v>
      </c>
      <c r="P780" s="18">
        <f t="shared" ca="1" si="212"/>
        <v>802.02036408973686</v>
      </c>
      <c r="Q780" s="47">
        <f ca="1">SUM(L$15:L780)-SUM(M$15:M780)</f>
        <v>16350</v>
      </c>
      <c r="R780" s="47" t="str">
        <f t="shared" ca="1" si="213"/>
        <v>M783</v>
      </c>
      <c r="S780" s="40">
        <f t="shared" ca="1" si="219"/>
        <v>0</v>
      </c>
      <c r="T780" s="46">
        <f t="shared" ca="1" si="220"/>
        <v>29</v>
      </c>
      <c r="X780" s="74">
        <f t="shared" ca="1" si="221"/>
        <v>0.80202036408973687</v>
      </c>
      <c r="Y780" s="75">
        <f t="shared" ca="1" si="222"/>
        <v>0.80202036408973687</v>
      </c>
      <c r="Z780" s="74">
        <f t="shared" ca="1" si="223"/>
        <v>2.2300418767106844</v>
      </c>
      <c r="AA780" s="76">
        <f t="shared" ca="1" si="224"/>
        <v>802.02036408973686</v>
      </c>
      <c r="AB780" s="76">
        <f t="shared" ca="1" si="225"/>
        <v>2230.0418767106844</v>
      </c>
    </row>
    <row r="781" spans="1:28" x14ac:dyDescent="0.25">
      <c r="A781" s="2">
        <f t="shared" si="226"/>
        <v>17</v>
      </c>
      <c r="B781" s="16">
        <f ca="1">VLOOKUP(A781,PERIODS!$O$4:$P$33,2,FALSE)</f>
        <v>3.5000000000000003E-2</v>
      </c>
      <c r="C781" s="15"/>
      <c r="D781" s="18">
        <v>767</v>
      </c>
      <c r="E781" s="34">
        <f t="shared" ca="1" si="228"/>
        <v>16650.679299319338</v>
      </c>
      <c r="F781" s="34">
        <f t="shared" ca="1" si="210"/>
        <v>3500.0000000000005</v>
      </c>
      <c r="G781" s="69">
        <f t="shared" ca="1" si="214"/>
        <v>0</v>
      </c>
      <c r="H781" s="34">
        <f t="shared" ca="1" si="215"/>
        <v>792.98140954174585</v>
      </c>
      <c r="I781" s="34">
        <f t="shared" ca="1" si="216"/>
        <v>4292.981409541746</v>
      </c>
      <c r="J781" s="18">
        <f ca="1">SUM(INDIRECT(ADDRESS(ROW(F781),COLUMN(F781),4)):INDIRECT(ADDRESS(ROW(F781)+N$5-1,COLUMN(F781),4)))</f>
        <v>24500.000000000004</v>
      </c>
      <c r="K781" s="18">
        <f t="shared" ca="1" si="217"/>
        <v>16350</v>
      </c>
      <c r="L781" s="18">
        <f t="shared" ca="1" si="227"/>
        <v>0</v>
      </c>
      <c r="M781" s="18">
        <f t="shared" ca="1" si="211"/>
        <v>0</v>
      </c>
      <c r="N781" s="34">
        <f t="shared" ca="1" si="218"/>
        <v>12357.697889777592</v>
      </c>
      <c r="P781" s="18">
        <f t="shared" ca="1" si="212"/>
        <v>792.98140954174585</v>
      </c>
      <c r="Q781" s="47">
        <f ca="1">SUM(L$15:L781)-SUM(M$15:M781)</f>
        <v>16350</v>
      </c>
      <c r="R781" s="47" t="str">
        <f t="shared" ca="1" si="213"/>
        <v>M784</v>
      </c>
      <c r="S781" s="40">
        <f t="shared" ca="1" si="219"/>
        <v>0</v>
      </c>
      <c r="T781" s="46">
        <f t="shared" ca="1" si="220"/>
        <v>70</v>
      </c>
      <c r="X781" s="74">
        <f t="shared" ca="1" si="221"/>
        <v>0.7929814095417459</v>
      </c>
      <c r="Y781" s="75">
        <f t="shared" ca="1" si="222"/>
        <v>0.7929814095417459</v>
      </c>
      <c r="Z781" s="74">
        <f t="shared" ca="1" si="223"/>
        <v>2.2099754559030003</v>
      </c>
      <c r="AA781" s="76">
        <f t="shared" ca="1" si="224"/>
        <v>792.98140954174585</v>
      </c>
      <c r="AB781" s="76">
        <f t="shared" ca="1" si="225"/>
        <v>2209.9754559030002</v>
      </c>
    </row>
    <row r="782" spans="1:28" x14ac:dyDescent="0.25">
      <c r="A782" s="2">
        <f t="shared" si="226"/>
        <v>18</v>
      </c>
      <c r="B782" s="16">
        <f ca="1">VLOOKUP(A782,PERIODS!$O$4:$P$33,2,FALSE)</f>
        <v>3.5000000000000003E-2</v>
      </c>
      <c r="C782" s="15"/>
      <c r="D782" s="18">
        <v>768</v>
      </c>
      <c r="E782" s="34">
        <f t="shared" ca="1" si="228"/>
        <v>12357.697889777592</v>
      </c>
      <c r="F782" s="34">
        <f t="shared" ca="1" si="210"/>
        <v>3500.0000000000005</v>
      </c>
      <c r="G782" s="69">
        <f t="shared" ca="1" si="214"/>
        <v>0</v>
      </c>
      <c r="H782" s="34">
        <f t="shared" ca="1" si="215"/>
        <v>828.76377508551434</v>
      </c>
      <c r="I782" s="34">
        <f t="shared" ca="1" si="216"/>
        <v>4328.7637750855147</v>
      </c>
      <c r="J782" s="18">
        <f ca="1">SUM(INDIRECT(ADDRESS(ROW(F782),COLUMN(F782),4)):INDIRECT(ADDRESS(ROW(F782)+N$5-1,COLUMN(F782),4)))</f>
        <v>24500.000000000004</v>
      </c>
      <c r="K782" s="18">
        <f t="shared" ca="1" si="217"/>
        <v>16350</v>
      </c>
      <c r="L782" s="18">
        <f t="shared" ca="1" si="227"/>
        <v>0</v>
      </c>
      <c r="M782" s="18">
        <f t="shared" ca="1" si="211"/>
        <v>0</v>
      </c>
      <c r="N782" s="34">
        <f t="shared" ca="1" si="218"/>
        <v>8028.9341146920769</v>
      </c>
      <c r="P782" s="18">
        <f t="shared" ca="1" si="212"/>
        <v>828.76377508551434</v>
      </c>
      <c r="Q782" s="47">
        <f ca="1">SUM(L$15:L782)-SUM(M$15:M782)</f>
        <v>16350</v>
      </c>
      <c r="R782" s="47" t="str">
        <f t="shared" ca="1" si="213"/>
        <v>M785</v>
      </c>
      <c r="S782" s="40">
        <f t="shared" ca="1" si="219"/>
        <v>0</v>
      </c>
      <c r="T782" s="46">
        <f t="shared" ca="1" si="220"/>
        <v>82</v>
      </c>
      <c r="X782" s="74">
        <f t="shared" ca="1" si="221"/>
        <v>0.82876377508551435</v>
      </c>
      <c r="Y782" s="75">
        <f t="shared" ca="1" si="222"/>
        <v>0.82876377508551435</v>
      </c>
      <c r="Z782" s="74">
        <f t="shared" ca="1" si="223"/>
        <v>2.2904854341632412</v>
      </c>
      <c r="AA782" s="76">
        <f t="shared" ca="1" si="224"/>
        <v>828.76377508551434</v>
      </c>
      <c r="AB782" s="76">
        <f t="shared" ca="1" si="225"/>
        <v>2290.4854341632413</v>
      </c>
    </row>
    <row r="783" spans="1:28" x14ac:dyDescent="0.25">
      <c r="A783" s="2">
        <f t="shared" si="226"/>
        <v>19</v>
      </c>
      <c r="B783" s="16">
        <f ca="1">VLOOKUP(A783,PERIODS!$O$4:$P$33,2,FALSE)</f>
        <v>3.5000000000000003E-2</v>
      </c>
      <c r="C783" s="15"/>
      <c r="D783" s="18">
        <v>769</v>
      </c>
      <c r="E783" s="34">
        <f t="shared" ca="1" si="228"/>
        <v>8028.9341146920769</v>
      </c>
      <c r="F783" s="34">
        <f t="shared" ref="F783:F846" ca="1" si="229">F$2*B783</f>
        <v>3500.0000000000005</v>
      </c>
      <c r="G783" s="69">
        <f t="shared" ca="1" si="214"/>
        <v>0</v>
      </c>
      <c r="H783" s="34">
        <f t="shared" ca="1" si="215"/>
        <v>-309.43235864886054</v>
      </c>
      <c r="I783" s="34">
        <f t="shared" ca="1" si="216"/>
        <v>3190.5676413511401</v>
      </c>
      <c r="J783" s="18">
        <f ca="1">SUM(INDIRECT(ADDRESS(ROW(F783),COLUMN(F783),4)):INDIRECT(ADDRESS(ROW(F783)+N$5-1,COLUMN(F783),4)))</f>
        <v>24500.000000000004</v>
      </c>
      <c r="K783" s="18">
        <f t="shared" ca="1" si="217"/>
        <v>16350</v>
      </c>
      <c r="L783" s="18">
        <f t="shared" ca="1" si="227"/>
        <v>16350</v>
      </c>
      <c r="M783" s="18">
        <f t="shared" ref="M783:M846" ca="1" si="230">SUMIF($R$15:$R$8014,ADDRESS(ROW(M783),COLUMN(M783),4),$L$15:$L$8014)</f>
        <v>16350</v>
      </c>
      <c r="N783" s="34">
        <f t="shared" ca="1" si="218"/>
        <v>4838.3664733409387</v>
      </c>
      <c r="P783" s="18">
        <f t="shared" ref="P783:P846" ca="1" si="231">ABS(H783)</f>
        <v>309.43235864886054</v>
      </c>
      <c r="Q783" s="47">
        <f ca="1">SUM(L$15:L783)-SUM(M$15:M783)</f>
        <v>16350</v>
      </c>
      <c r="R783" s="47" t="str">
        <f t="shared" ref="R783:R846" ca="1" si="232">ADDRESS(ROW(M783)+$N$3+RANDBETWEEN(-$N$4,$N$4),COLUMN(M783),4)</f>
        <v>M786</v>
      </c>
      <c r="S783" s="40">
        <f t="shared" ca="1" si="219"/>
        <v>16350</v>
      </c>
      <c r="T783" s="46">
        <f t="shared" ca="1" si="220"/>
        <v>96</v>
      </c>
      <c r="X783" s="74">
        <f t="shared" ca="1" si="221"/>
        <v>-0.30943235864886054</v>
      </c>
      <c r="Y783" s="75">
        <f t="shared" ca="1" si="222"/>
        <v>-0.30943235864886054</v>
      </c>
      <c r="Z783" s="74">
        <f t="shared" ca="1" si="223"/>
        <v>0.73386340923230131</v>
      </c>
      <c r="AA783" s="76">
        <f t="shared" ca="1" si="224"/>
        <v>-309.43235864886054</v>
      </c>
      <c r="AB783" s="76">
        <f t="shared" ca="1" si="225"/>
        <v>733.86340923230136</v>
      </c>
    </row>
    <row r="784" spans="1:28" x14ac:dyDescent="0.25">
      <c r="A784" s="2">
        <f t="shared" si="226"/>
        <v>20</v>
      </c>
      <c r="B784" s="16">
        <f ca="1">VLOOKUP(A784,PERIODS!$O$4:$P$33,2,FALSE)</f>
        <v>3.5000000000000003E-2</v>
      </c>
      <c r="C784" s="15"/>
      <c r="D784" s="18">
        <v>770</v>
      </c>
      <c r="E784" s="34">
        <f t="shared" ca="1" si="228"/>
        <v>4838.3664733409387</v>
      </c>
      <c r="F784" s="34">
        <f t="shared" ca="1" si="229"/>
        <v>3500.0000000000005</v>
      </c>
      <c r="G784" s="69">
        <f t="shared" ref="G784:G847" ca="1" si="233">((2*RAND()*$F$5)-$F$5)*E784</f>
        <v>0</v>
      </c>
      <c r="H784" s="34">
        <f t="shared" ref="H784:H847" ca="1" si="234">IF($S$3="NORM",AA784,IF($S$3="LOGNORM",AB784,0))</f>
        <v>-1188.0171958898225</v>
      </c>
      <c r="I784" s="34">
        <f t="shared" ref="I784:I847" ca="1" si="235">IF(F784+H784&lt;0,0,F784+H784)</f>
        <v>2311.9828041101782</v>
      </c>
      <c r="J784" s="18">
        <f ca="1">SUM(INDIRECT(ADDRESS(ROW(F784),COLUMN(F784),4)):INDIRECT(ADDRESS(ROW(F784)+N$5-1,COLUMN(F784),4)))</f>
        <v>24500.000000000004</v>
      </c>
      <c r="K784" s="18">
        <f t="shared" ref="K784:K847" ca="1" si="236">Q784</f>
        <v>32700</v>
      </c>
      <c r="L784" s="18">
        <f t="shared" ca="1" si="227"/>
        <v>16350</v>
      </c>
      <c r="M784" s="18">
        <f t="shared" ca="1" si="230"/>
        <v>0</v>
      </c>
      <c r="N784" s="34">
        <f t="shared" ref="N784:N847" ca="1" si="237">E784+G784-I784+M784-S784</f>
        <v>2526.3836692307605</v>
      </c>
      <c r="P784" s="18">
        <f t="shared" ca="1" si="231"/>
        <v>1188.0171958898225</v>
      </c>
      <c r="Q784" s="47">
        <f ca="1">SUM(L$15:L784)-SUM(M$15:M784)</f>
        <v>32700</v>
      </c>
      <c r="R784" s="47" t="str">
        <f t="shared" ca="1" si="232"/>
        <v>M787</v>
      </c>
      <c r="S784" s="40">
        <f t="shared" ref="S784:S847" ca="1" si="238">IF(T784&gt;N$6*100,M784,0)</f>
        <v>0</v>
      </c>
      <c r="T784" s="46">
        <f t="shared" ref="T784:T847" ca="1" si="239">RANDBETWEEN(0,100)</f>
        <v>97</v>
      </c>
      <c r="X784" s="74">
        <f t="shared" ref="X784:X847" ca="1" si="240">NORMINV(RAND(),0,1)</f>
        <v>-1.1880171958898225</v>
      </c>
      <c r="Y784" s="75">
        <f t="shared" ref="Y784:Y847" ca="1" si="241">IF(AND(X784&gt;$F$6,$F$6&gt;0),$F$6,X784)</f>
        <v>-1.1880171958898225</v>
      </c>
      <c r="Z784" s="74">
        <f t="shared" ref="Z784:Z847" ca="1" si="242">EXP(Y784)</f>
        <v>0.30482507365974665</v>
      </c>
      <c r="AA784" s="76">
        <f t="shared" ref="AA784:AA847" ca="1" si="243">$F$3*Y784</f>
        <v>-1188.0171958898225</v>
      </c>
      <c r="AB784" s="76">
        <f t="shared" ref="AB784:AB847" ca="1" si="244">$F$3*Z784</f>
        <v>304.82507365974664</v>
      </c>
    </row>
    <row r="785" spans="1:28" x14ac:dyDescent="0.25">
      <c r="A785" s="2">
        <f t="shared" ref="A785:A848" si="245">IF(AND(A784=12,OR(A$14="MS",A$14="M0")),1,IF(AND(A784=4,OR(A$14="WS",A$14="W0")),1,IF(AND(A784=30,OR(A$14="DS",A$14="D0")),1,A784+1)))</f>
        <v>21</v>
      </c>
      <c r="B785" s="16">
        <f ca="1">VLOOKUP(A785,PERIODS!$O$4:$P$33,2,FALSE)</f>
        <v>3.5000000000000003E-2</v>
      </c>
      <c r="C785" s="15"/>
      <c r="D785" s="18">
        <v>771</v>
      </c>
      <c r="E785" s="34">
        <f t="shared" ca="1" si="228"/>
        <v>2526.3836692307605</v>
      </c>
      <c r="F785" s="34">
        <f t="shared" ca="1" si="229"/>
        <v>3500.0000000000005</v>
      </c>
      <c r="G785" s="69">
        <f t="shared" ca="1" si="233"/>
        <v>0</v>
      </c>
      <c r="H785" s="34">
        <f t="shared" ca="1" si="234"/>
        <v>-974.08689055504283</v>
      </c>
      <c r="I785" s="34">
        <f t="shared" ca="1" si="235"/>
        <v>2525.9131094449576</v>
      </c>
      <c r="J785" s="18">
        <f ca="1">SUM(INDIRECT(ADDRESS(ROW(F785),COLUMN(F785),4)):INDIRECT(ADDRESS(ROW(F785)+N$5-1,COLUMN(F785),4)))</f>
        <v>24500.000000000004</v>
      </c>
      <c r="K785" s="18">
        <f t="shared" ca="1" si="236"/>
        <v>32700</v>
      </c>
      <c r="L785" s="18">
        <f t="shared" ref="L785:L848" ca="1" si="246">IF((E785+K784)&lt;J785,N$2,0)</f>
        <v>0</v>
      </c>
      <c r="M785" s="18">
        <f t="shared" ca="1" si="230"/>
        <v>0</v>
      </c>
      <c r="N785" s="34">
        <f t="shared" ca="1" si="237"/>
        <v>0.47055978580283409</v>
      </c>
      <c r="P785" s="18">
        <f t="shared" ca="1" si="231"/>
        <v>974.08689055504283</v>
      </c>
      <c r="Q785" s="47">
        <f ca="1">SUM(L$15:L785)-SUM(M$15:M785)</f>
        <v>32700</v>
      </c>
      <c r="R785" s="47" t="str">
        <f t="shared" ca="1" si="232"/>
        <v>M788</v>
      </c>
      <c r="S785" s="40">
        <f t="shared" ca="1" si="238"/>
        <v>0</v>
      </c>
      <c r="T785" s="46">
        <f t="shared" ca="1" si="239"/>
        <v>3</v>
      </c>
      <c r="X785" s="74">
        <f t="shared" ca="1" si="240"/>
        <v>-0.97408689055504283</v>
      </c>
      <c r="Y785" s="75">
        <f t="shared" ca="1" si="241"/>
        <v>-0.97408689055504283</v>
      </c>
      <c r="Z785" s="74">
        <f t="shared" ca="1" si="242"/>
        <v>0.37753692875725181</v>
      </c>
      <c r="AA785" s="76">
        <f t="shared" ca="1" si="243"/>
        <v>-974.08689055504283</v>
      </c>
      <c r="AB785" s="76">
        <f t="shared" ca="1" si="244"/>
        <v>377.53692875725181</v>
      </c>
    </row>
    <row r="786" spans="1:28" x14ac:dyDescent="0.25">
      <c r="A786" s="2">
        <f t="shared" si="245"/>
        <v>22</v>
      </c>
      <c r="B786" s="16">
        <f ca="1">VLOOKUP(A786,PERIODS!$O$4:$P$33,2,FALSE)</f>
        <v>3.5000000000000003E-2</v>
      </c>
      <c r="C786" s="15"/>
      <c r="D786" s="18">
        <v>772</v>
      </c>
      <c r="E786" s="34">
        <f t="shared" ca="1" si="228"/>
        <v>0.47055978580283409</v>
      </c>
      <c r="F786" s="34">
        <f t="shared" ca="1" si="229"/>
        <v>3500.0000000000005</v>
      </c>
      <c r="G786" s="69">
        <f t="shared" ca="1" si="233"/>
        <v>0</v>
      </c>
      <c r="H786" s="34">
        <f t="shared" ca="1" si="234"/>
        <v>-456.83579313022403</v>
      </c>
      <c r="I786" s="34">
        <f t="shared" ca="1" si="235"/>
        <v>3043.1642068697765</v>
      </c>
      <c r="J786" s="18">
        <f ca="1">SUM(INDIRECT(ADDRESS(ROW(F786),COLUMN(F786),4)):INDIRECT(ADDRESS(ROW(F786)+N$5-1,COLUMN(F786),4)))</f>
        <v>25000.000000000004</v>
      </c>
      <c r="K786" s="18">
        <f t="shared" ca="1" si="236"/>
        <v>16350</v>
      </c>
      <c r="L786" s="18">
        <f t="shared" ca="1" si="246"/>
        <v>0</v>
      </c>
      <c r="M786" s="18">
        <f t="shared" ca="1" si="230"/>
        <v>16350</v>
      </c>
      <c r="N786" s="34">
        <f t="shared" ca="1" si="237"/>
        <v>13307.306352916026</v>
      </c>
      <c r="P786" s="18">
        <f t="shared" ca="1" si="231"/>
        <v>456.83579313022403</v>
      </c>
      <c r="Q786" s="47">
        <f ca="1">SUM(L$15:L786)-SUM(M$15:M786)</f>
        <v>16350</v>
      </c>
      <c r="R786" s="47" t="str">
        <f t="shared" ca="1" si="232"/>
        <v>M789</v>
      </c>
      <c r="S786" s="40">
        <f t="shared" ca="1" si="238"/>
        <v>0</v>
      </c>
      <c r="T786" s="46">
        <f t="shared" ca="1" si="239"/>
        <v>56</v>
      </c>
      <c r="X786" s="74">
        <f t="shared" ca="1" si="240"/>
        <v>-0.45683579313022404</v>
      </c>
      <c r="Y786" s="75">
        <f t="shared" ca="1" si="241"/>
        <v>-0.45683579313022404</v>
      </c>
      <c r="Z786" s="74">
        <f t="shared" ca="1" si="242"/>
        <v>0.6332843211613769</v>
      </c>
      <c r="AA786" s="76">
        <f t="shared" ca="1" si="243"/>
        <v>-456.83579313022403</v>
      </c>
      <c r="AB786" s="76">
        <f t="shared" ca="1" si="244"/>
        <v>633.28432116137685</v>
      </c>
    </row>
    <row r="787" spans="1:28" x14ac:dyDescent="0.25">
      <c r="A787" s="2">
        <f t="shared" si="245"/>
        <v>23</v>
      </c>
      <c r="B787" s="16">
        <f ca="1">VLOOKUP(A787,PERIODS!$O$4:$P$33,2,FALSE)</f>
        <v>3.5000000000000003E-2</v>
      </c>
      <c r="C787" s="15"/>
      <c r="D787" s="18">
        <v>773</v>
      </c>
      <c r="E787" s="34">
        <f t="shared" ca="1" si="228"/>
        <v>13307.306352916026</v>
      </c>
      <c r="F787" s="34">
        <f t="shared" ca="1" si="229"/>
        <v>3500.0000000000005</v>
      </c>
      <c r="G787" s="69">
        <f t="shared" ca="1" si="233"/>
        <v>0</v>
      </c>
      <c r="H787" s="34">
        <f t="shared" ca="1" si="234"/>
        <v>1098.8308141543782</v>
      </c>
      <c r="I787" s="34">
        <f t="shared" ca="1" si="235"/>
        <v>4598.8308141543785</v>
      </c>
      <c r="J787" s="18">
        <f ca="1">SUM(INDIRECT(ADDRESS(ROW(F787),COLUMN(F787),4)):INDIRECT(ADDRESS(ROW(F787)+N$5-1,COLUMN(F787),4)))</f>
        <v>25500.000000000004</v>
      </c>
      <c r="K787" s="18">
        <f t="shared" ca="1" si="236"/>
        <v>0</v>
      </c>
      <c r="L787" s="18">
        <f t="shared" ca="1" si="246"/>
        <v>0</v>
      </c>
      <c r="M787" s="18">
        <f t="shared" ca="1" si="230"/>
        <v>16350</v>
      </c>
      <c r="N787" s="34">
        <f t="shared" ca="1" si="237"/>
        <v>25058.475538761646</v>
      </c>
      <c r="P787" s="18">
        <f t="shared" ca="1" si="231"/>
        <v>1098.8308141543782</v>
      </c>
      <c r="Q787" s="47">
        <f ca="1">SUM(L$15:L787)-SUM(M$15:M787)</f>
        <v>0</v>
      </c>
      <c r="R787" s="47" t="str">
        <f t="shared" ca="1" si="232"/>
        <v>M790</v>
      </c>
      <c r="S787" s="40">
        <f t="shared" ca="1" si="238"/>
        <v>0</v>
      </c>
      <c r="T787" s="46">
        <f t="shared" ca="1" si="239"/>
        <v>58</v>
      </c>
      <c r="X787" s="74">
        <f t="shared" ca="1" si="240"/>
        <v>1.0988308141543783</v>
      </c>
      <c r="Y787" s="75">
        <f t="shared" ca="1" si="241"/>
        <v>1.0988308141543783</v>
      </c>
      <c r="Z787" s="74">
        <f t="shared" ca="1" si="242"/>
        <v>3.000655648094106</v>
      </c>
      <c r="AA787" s="76">
        <f t="shared" ca="1" si="243"/>
        <v>1098.8308141543782</v>
      </c>
      <c r="AB787" s="76">
        <f t="shared" ca="1" si="244"/>
        <v>3000.6556480941058</v>
      </c>
    </row>
    <row r="788" spans="1:28" x14ac:dyDescent="0.25">
      <c r="A788" s="2">
        <f t="shared" si="245"/>
        <v>24</v>
      </c>
      <c r="B788" s="16">
        <f ca="1">VLOOKUP(A788,PERIODS!$O$4:$P$33,2,FALSE)</f>
        <v>3.5000000000000003E-2</v>
      </c>
      <c r="C788" s="15"/>
      <c r="D788" s="18">
        <v>774</v>
      </c>
      <c r="E788" s="34">
        <f t="shared" ca="1" si="228"/>
        <v>25058.475538761646</v>
      </c>
      <c r="F788" s="34">
        <f t="shared" ca="1" si="229"/>
        <v>3500.0000000000005</v>
      </c>
      <c r="G788" s="69">
        <f t="shared" ca="1" si="233"/>
        <v>0</v>
      </c>
      <c r="H788" s="34">
        <f t="shared" ca="1" si="234"/>
        <v>-2086.6868648470909</v>
      </c>
      <c r="I788" s="34">
        <f t="shared" ca="1" si="235"/>
        <v>1413.3131351529096</v>
      </c>
      <c r="J788" s="18">
        <f ca="1">SUM(INDIRECT(ADDRESS(ROW(F788),COLUMN(F788),4)):INDIRECT(ADDRESS(ROW(F788)+N$5-1,COLUMN(F788),4)))</f>
        <v>26000</v>
      </c>
      <c r="K788" s="18">
        <f t="shared" ca="1" si="236"/>
        <v>16350</v>
      </c>
      <c r="L788" s="18">
        <f t="shared" ca="1" si="246"/>
        <v>16350</v>
      </c>
      <c r="M788" s="18">
        <f t="shared" ca="1" si="230"/>
        <v>0</v>
      </c>
      <c r="N788" s="34">
        <f t="shared" ca="1" si="237"/>
        <v>23645.162403608738</v>
      </c>
      <c r="P788" s="18">
        <f t="shared" ca="1" si="231"/>
        <v>2086.6868648470909</v>
      </c>
      <c r="Q788" s="47">
        <f ca="1">SUM(L$15:L788)-SUM(M$15:M788)</f>
        <v>16350</v>
      </c>
      <c r="R788" s="47" t="str">
        <f t="shared" ca="1" si="232"/>
        <v>M791</v>
      </c>
      <c r="S788" s="40">
        <f t="shared" ca="1" si="238"/>
        <v>0</v>
      </c>
      <c r="T788" s="46">
        <f t="shared" ca="1" si="239"/>
        <v>91</v>
      </c>
      <c r="X788" s="74">
        <f t="shared" ca="1" si="240"/>
        <v>-2.0866868648470911</v>
      </c>
      <c r="Y788" s="75">
        <f t="shared" ca="1" si="241"/>
        <v>-2.0866868648470911</v>
      </c>
      <c r="Z788" s="74">
        <f t="shared" ca="1" si="242"/>
        <v>0.1240976076138889</v>
      </c>
      <c r="AA788" s="76">
        <f t="shared" ca="1" si="243"/>
        <v>-2086.6868648470909</v>
      </c>
      <c r="AB788" s="76">
        <f t="shared" ca="1" si="244"/>
        <v>124.0976076138889</v>
      </c>
    </row>
    <row r="789" spans="1:28" x14ac:dyDescent="0.25">
      <c r="A789" s="2">
        <f t="shared" si="245"/>
        <v>25</v>
      </c>
      <c r="B789" s="16">
        <f ca="1">VLOOKUP(A789,PERIODS!$O$4:$P$33,2,FALSE)</f>
        <v>3.5000000000000003E-2</v>
      </c>
      <c r="C789" s="15"/>
      <c r="D789" s="18">
        <v>775</v>
      </c>
      <c r="E789" s="34">
        <f t="shared" ca="1" si="228"/>
        <v>23645.162403608738</v>
      </c>
      <c r="F789" s="34">
        <f t="shared" ca="1" si="229"/>
        <v>3500.0000000000005</v>
      </c>
      <c r="G789" s="69">
        <f t="shared" ca="1" si="233"/>
        <v>0</v>
      </c>
      <c r="H789" s="34">
        <f t="shared" ca="1" si="234"/>
        <v>170.9283497950826</v>
      </c>
      <c r="I789" s="34">
        <f t="shared" ca="1" si="235"/>
        <v>3670.9283497950832</v>
      </c>
      <c r="J789" s="18">
        <f ca="1">SUM(INDIRECT(ADDRESS(ROW(F789),COLUMN(F789),4)):INDIRECT(ADDRESS(ROW(F789)+N$5-1,COLUMN(F789),4)))</f>
        <v>24900</v>
      </c>
      <c r="K789" s="18">
        <f t="shared" ca="1" si="236"/>
        <v>16350</v>
      </c>
      <c r="L789" s="18">
        <f t="shared" ca="1" si="246"/>
        <v>0</v>
      </c>
      <c r="M789" s="18">
        <f t="shared" ca="1" si="230"/>
        <v>0</v>
      </c>
      <c r="N789" s="34">
        <f t="shared" ca="1" si="237"/>
        <v>19974.234053813656</v>
      </c>
      <c r="P789" s="18">
        <f t="shared" ca="1" si="231"/>
        <v>170.9283497950826</v>
      </c>
      <c r="Q789" s="47">
        <f ca="1">SUM(L$15:L789)-SUM(M$15:M789)</f>
        <v>16350</v>
      </c>
      <c r="R789" s="47" t="str">
        <f t="shared" ca="1" si="232"/>
        <v>M792</v>
      </c>
      <c r="S789" s="40">
        <f t="shared" ca="1" si="238"/>
        <v>0</v>
      </c>
      <c r="T789" s="46">
        <f t="shared" ca="1" si="239"/>
        <v>77</v>
      </c>
      <c r="X789" s="74">
        <f t="shared" ca="1" si="240"/>
        <v>0.17092834979508259</v>
      </c>
      <c r="Y789" s="75">
        <f t="shared" ca="1" si="241"/>
        <v>0.17092834979508259</v>
      </c>
      <c r="Z789" s="74">
        <f t="shared" ca="1" si="242"/>
        <v>1.1864057397619134</v>
      </c>
      <c r="AA789" s="76">
        <f t="shared" ca="1" si="243"/>
        <v>170.9283497950826</v>
      </c>
      <c r="AB789" s="76">
        <f t="shared" ca="1" si="244"/>
        <v>1186.4057397619135</v>
      </c>
    </row>
    <row r="790" spans="1:28" x14ac:dyDescent="0.25">
      <c r="A790" s="2">
        <f t="shared" si="245"/>
        <v>26</v>
      </c>
      <c r="B790" s="16">
        <f ca="1">VLOOKUP(A790,PERIODS!$O$4:$P$33,2,FALSE)</f>
        <v>3.5000000000000003E-2</v>
      </c>
      <c r="C790" s="15"/>
      <c r="D790" s="18">
        <v>776</v>
      </c>
      <c r="E790" s="34">
        <f t="shared" ca="1" si="228"/>
        <v>19974.234053813656</v>
      </c>
      <c r="F790" s="34">
        <f t="shared" ca="1" si="229"/>
        <v>3500.0000000000005</v>
      </c>
      <c r="G790" s="69">
        <f t="shared" ca="1" si="233"/>
        <v>0</v>
      </c>
      <c r="H790" s="34">
        <f t="shared" ca="1" si="234"/>
        <v>1909.5700092650989</v>
      </c>
      <c r="I790" s="34">
        <f t="shared" ca="1" si="235"/>
        <v>5409.5700092650995</v>
      </c>
      <c r="J790" s="18">
        <f ca="1">SUM(INDIRECT(ADDRESS(ROW(F790),COLUMN(F790),4)):INDIRECT(ADDRESS(ROW(F790)+N$5-1,COLUMN(F790),4)))</f>
        <v>23900</v>
      </c>
      <c r="K790" s="18">
        <f t="shared" ca="1" si="236"/>
        <v>16350</v>
      </c>
      <c r="L790" s="18">
        <f t="shared" ca="1" si="246"/>
        <v>0</v>
      </c>
      <c r="M790" s="18">
        <f t="shared" ca="1" si="230"/>
        <v>0</v>
      </c>
      <c r="N790" s="34">
        <f t="shared" ca="1" si="237"/>
        <v>14564.664044548557</v>
      </c>
      <c r="P790" s="18">
        <f t="shared" ca="1" si="231"/>
        <v>1909.5700092650989</v>
      </c>
      <c r="Q790" s="47">
        <f ca="1">SUM(L$15:L790)-SUM(M$15:M790)</f>
        <v>16350</v>
      </c>
      <c r="R790" s="47" t="str">
        <f t="shared" ca="1" si="232"/>
        <v>M793</v>
      </c>
      <c r="S790" s="40">
        <f t="shared" ca="1" si="238"/>
        <v>0</v>
      </c>
      <c r="T790" s="46">
        <f t="shared" ca="1" si="239"/>
        <v>31</v>
      </c>
      <c r="X790" s="74">
        <f t="shared" ca="1" si="240"/>
        <v>1.9095700092650989</v>
      </c>
      <c r="Y790" s="75">
        <f t="shared" ca="1" si="241"/>
        <v>1.9095700092650989</v>
      </c>
      <c r="Z790" s="74">
        <f t="shared" ca="1" si="242"/>
        <v>6.7501856571226382</v>
      </c>
      <c r="AA790" s="76">
        <f t="shared" ca="1" si="243"/>
        <v>1909.5700092650989</v>
      </c>
      <c r="AB790" s="76">
        <f t="shared" ca="1" si="244"/>
        <v>6750.1856571226381</v>
      </c>
    </row>
    <row r="791" spans="1:28" x14ac:dyDescent="0.25">
      <c r="A791" s="2">
        <f t="shared" si="245"/>
        <v>27</v>
      </c>
      <c r="B791" s="16">
        <f ca="1">VLOOKUP(A791,PERIODS!$O$4:$P$33,2,FALSE)</f>
        <v>3.5000000000000003E-2</v>
      </c>
      <c r="C791" s="15"/>
      <c r="D791" s="18">
        <v>777</v>
      </c>
      <c r="E791" s="34">
        <f t="shared" ca="1" si="228"/>
        <v>14564.664044548557</v>
      </c>
      <c r="F791" s="34">
        <f t="shared" ca="1" si="229"/>
        <v>3500.0000000000005</v>
      </c>
      <c r="G791" s="69">
        <f t="shared" ca="1" si="233"/>
        <v>0</v>
      </c>
      <c r="H791" s="34">
        <f t="shared" ca="1" si="234"/>
        <v>-1582.0774754572476</v>
      </c>
      <c r="I791" s="34">
        <f t="shared" ca="1" si="235"/>
        <v>1917.9225245427529</v>
      </c>
      <c r="J791" s="18">
        <f ca="1">SUM(INDIRECT(ADDRESS(ROW(F791),COLUMN(F791),4)):INDIRECT(ADDRESS(ROW(F791)+N$5-1,COLUMN(F791),4)))</f>
        <v>22900</v>
      </c>
      <c r="K791" s="18">
        <f t="shared" ca="1" si="236"/>
        <v>0</v>
      </c>
      <c r="L791" s="18">
        <f t="shared" ca="1" si="246"/>
        <v>0</v>
      </c>
      <c r="M791" s="18">
        <f t="shared" ca="1" si="230"/>
        <v>16350</v>
      </c>
      <c r="N791" s="34">
        <f t="shared" ca="1" si="237"/>
        <v>28996.741520005802</v>
      </c>
      <c r="P791" s="18">
        <f t="shared" ca="1" si="231"/>
        <v>1582.0774754572476</v>
      </c>
      <c r="Q791" s="47">
        <f ca="1">SUM(L$15:L791)-SUM(M$15:M791)</f>
        <v>0</v>
      </c>
      <c r="R791" s="47" t="str">
        <f t="shared" ca="1" si="232"/>
        <v>M794</v>
      </c>
      <c r="S791" s="40">
        <f t="shared" ca="1" si="238"/>
        <v>0</v>
      </c>
      <c r="T791" s="46">
        <f t="shared" ca="1" si="239"/>
        <v>47</v>
      </c>
      <c r="X791" s="74">
        <f t="shared" ca="1" si="240"/>
        <v>-1.5820774754572475</v>
      </c>
      <c r="Y791" s="75">
        <f t="shared" ca="1" si="241"/>
        <v>-1.5820774754572475</v>
      </c>
      <c r="Z791" s="74">
        <f t="shared" ca="1" si="242"/>
        <v>0.20554763417032015</v>
      </c>
      <c r="AA791" s="76">
        <f t="shared" ca="1" si="243"/>
        <v>-1582.0774754572476</v>
      </c>
      <c r="AB791" s="76">
        <f t="shared" ca="1" si="244"/>
        <v>205.54763417032015</v>
      </c>
    </row>
    <row r="792" spans="1:28" x14ac:dyDescent="0.25">
      <c r="A792" s="2">
        <f t="shared" si="245"/>
        <v>28</v>
      </c>
      <c r="B792" s="16">
        <f ca="1">VLOOKUP(A792,PERIODS!$O$4:$P$33,2,FALSE)</f>
        <v>0.04</v>
      </c>
      <c r="C792" s="15"/>
      <c r="D792" s="18">
        <v>778</v>
      </c>
      <c r="E792" s="34">
        <f t="shared" ca="1" si="228"/>
        <v>28996.741520005802</v>
      </c>
      <c r="F792" s="34">
        <f t="shared" ca="1" si="229"/>
        <v>4000</v>
      </c>
      <c r="G792" s="69">
        <f t="shared" ca="1" si="233"/>
        <v>0</v>
      </c>
      <c r="H792" s="34">
        <f t="shared" ca="1" si="234"/>
        <v>1257.8452058783519</v>
      </c>
      <c r="I792" s="34">
        <f t="shared" ca="1" si="235"/>
        <v>5257.8452058783514</v>
      </c>
      <c r="J792" s="18">
        <f ca="1">SUM(INDIRECT(ADDRESS(ROW(F792),COLUMN(F792),4)):INDIRECT(ADDRESS(ROW(F792)+N$5-1,COLUMN(F792),4)))</f>
        <v>21900</v>
      </c>
      <c r="K792" s="18">
        <f t="shared" ca="1" si="236"/>
        <v>0</v>
      </c>
      <c r="L792" s="18">
        <f t="shared" ca="1" si="246"/>
        <v>0</v>
      </c>
      <c r="M792" s="18">
        <f t="shared" ca="1" si="230"/>
        <v>0</v>
      </c>
      <c r="N792" s="34">
        <f t="shared" ca="1" si="237"/>
        <v>23738.896314127451</v>
      </c>
      <c r="P792" s="18">
        <f t="shared" ca="1" si="231"/>
        <v>1257.8452058783519</v>
      </c>
      <c r="Q792" s="47">
        <f ca="1">SUM(L$15:L792)-SUM(M$15:M792)</f>
        <v>0</v>
      </c>
      <c r="R792" s="47" t="str">
        <f t="shared" ca="1" si="232"/>
        <v>M795</v>
      </c>
      <c r="S792" s="40">
        <f t="shared" ca="1" si="238"/>
        <v>0</v>
      </c>
      <c r="T792" s="46">
        <f t="shared" ca="1" si="239"/>
        <v>79</v>
      </c>
      <c r="X792" s="74">
        <f t="shared" ca="1" si="240"/>
        <v>1.2578452058783518</v>
      </c>
      <c r="Y792" s="75">
        <f t="shared" ca="1" si="241"/>
        <v>1.2578452058783518</v>
      </c>
      <c r="Z792" s="74">
        <f t="shared" ca="1" si="242"/>
        <v>3.5178331085013168</v>
      </c>
      <c r="AA792" s="76">
        <f t="shared" ca="1" si="243"/>
        <v>1257.8452058783519</v>
      </c>
      <c r="AB792" s="76">
        <f t="shared" ca="1" si="244"/>
        <v>3517.8331085013169</v>
      </c>
    </row>
    <row r="793" spans="1:28" x14ac:dyDescent="0.25">
      <c r="A793" s="2">
        <f t="shared" si="245"/>
        <v>29</v>
      </c>
      <c r="B793" s="16">
        <f ca="1">VLOOKUP(A793,PERIODS!$O$4:$P$33,2,FALSE)</f>
        <v>0.04</v>
      </c>
      <c r="C793" s="15"/>
      <c r="D793" s="18">
        <v>779</v>
      </c>
      <c r="E793" s="34">
        <f t="shared" ca="1" si="228"/>
        <v>23738.896314127451</v>
      </c>
      <c r="F793" s="34">
        <f t="shared" ca="1" si="229"/>
        <v>4000</v>
      </c>
      <c r="G793" s="69">
        <f t="shared" ca="1" si="233"/>
        <v>0</v>
      </c>
      <c r="H793" s="34">
        <f t="shared" ca="1" si="234"/>
        <v>-382.48151001814347</v>
      </c>
      <c r="I793" s="34">
        <f t="shared" ca="1" si="235"/>
        <v>3617.5184899818564</v>
      </c>
      <c r="J793" s="18">
        <f ca="1">SUM(INDIRECT(ADDRESS(ROW(F793),COLUMN(F793),4)):INDIRECT(ADDRESS(ROW(F793)+N$5-1,COLUMN(F793),4)))</f>
        <v>21200</v>
      </c>
      <c r="K793" s="18">
        <f t="shared" ca="1" si="236"/>
        <v>0</v>
      </c>
      <c r="L793" s="18">
        <f t="shared" ca="1" si="246"/>
        <v>0</v>
      </c>
      <c r="M793" s="18">
        <f t="shared" ca="1" si="230"/>
        <v>0</v>
      </c>
      <c r="N793" s="34">
        <f t="shared" ca="1" si="237"/>
        <v>20121.377824145595</v>
      </c>
      <c r="P793" s="18">
        <f t="shared" ca="1" si="231"/>
        <v>382.48151001814347</v>
      </c>
      <c r="Q793" s="47">
        <f ca="1">SUM(L$15:L793)-SUM(M$15:M793)</f>
        <v>0</v>
      </c>
      <c r="R793" s="47" t="str">
        <f t="shared" ca="1" si="232"/>
        <v>M796</v>
      </c>
      <c r="S793" s="40">
        <f t="shared" ca="1" si="238"/>
        <v>0</v>
      </c>
      <c r="T793" s="46">
        <f t="shared" ca="1" si="239"/>
        <v>4</v>
      </c>
      <c r="X793" s="74">
        <f t="shared" ca="1" si="240"/>
        <v>-0.38248151001814346</v>
      </c>
      <c r="Y793" s="75">
        <f t="shared" ca="1" si="241"/>
        <v>-0.38248151001814346</v>
      </c>
      <c r="Z793" s="74">
        <f t="shared" ca="1" si="242"/>
        <v>0.68216650410612756</v>
      </c>
      <c r="AA793" s="76">
        <f t="shared" ca="1" si="243"/>
        <v>-382.48151001814347</v>
      </c>
      <c r="AB793" s="76">
        <f t="shared" ca="1" si="244"/>
        <v>682.1665041061276</v>
      </c>
    </row>
    <row r="794" spans="1:28" x14ac:dyDescent="0.25">
      <c r="A794" s="2">
        <f t="shared" si="245"/>
        <v>30</v>
      </c>
      <c r="B794" s="16">
        <f ca="1">VLOOKUP(A794,PERIODS!$O$4:$P$33,2,FALSE)</f>
        <v>0.04</v>
      </c>
      <c r="C794" s="15"/>
      <c r="D794" s="18">
        <v>780</v>
      </c>
      <c r="E794" s="34">
        <f t="shared" ca="1" si="228"/>
        <v>20121.377824145595</v>
      </c>
      <c r="F794" s="34">
        <f t="shared" ca="1" si="229"/>
        <v>4000</v>
      </c>
      <c r="G794" s="69">
        <f t="shared" ca="1" si="233"/>
        <v>0</v>
      </c>
      <c r="H794" s="34">
        <f t="shared" ca="1" si="234"/>
        <v>1354.0141643020552</v>
      </c>
      <c r="I794" s="34">
        <f t="shared" ca="1" si="235"/>
        <v>5354.0141643020552</v>
      </c>
      <c r="J794" s="18">
        <f ca="1">SUM(INDIRECT(ADDRESS(ROW(F794),COLUMN(F794),4)):INDIRECT(ADDRESS(ROW(F794)+N$5-1,COLUMN(F794),4)))</f>
        <v>20500</v>
      </c>
      <c r="K794" s="18">
        <f t="shared" ca="1" si="236"/>
        <v>16350</v>
      </c>
      <c r="L794" s="18">
        <f t="shared" ca="1" si="246"/>
        <v>16350</v>
      </c>
      <c r="M794" s="18">
        <f t="shared" ca="1" si="230"/>
        <v>0</v>
      </c>
      <c r="N794" s="34">
        <f t="shared" ca="1" si="237"/>
        <v>14767.363659843541</v>
      </c>
      <c r="P794" s="18">
        <f t="shared" ca="1" si="231"/>
        <v>1354.0141643020552</v>
      </c>
      <c r="Q794" s="47">
        <f ca="1">SUM(L$15:L794)-SUM(M$15:M794)</f>
        <v>16350</v>
      </c>
      <c r="R794" s="47" t="str">
        <f t="shared" ca="1" si="232"/>
        <v>M797</v>
      </c>
      <c r="S794" s="40">
        <f t="shared" ca="1" si="238"/>
        <v>0</v>
      </c>
      <c r="T794" s="46">
        <f t="shared" ca="1" si="239"/>
        <v>10</v>
      </c>
      <c r="X794" s="74">
        <f t="shared" ca="1" si="240"/>
        <v>1.3540141643020551</v>
      </c>
      <c r="Y794" s="75">
        <f t="shared" ca="1" si="241"/>
        <v>1.3540141643020551</v>
      </c>
      <c r="Z794" s="74">
        <f t="shared" ca="1" si="242"/>
        <v>3.872940990528583</v>
      </c>
      <c r="AA794" s="76">
        <f t="shared" ca="1" si="243"/>
        <v>1354.0141643020552</v>
      </c>
      <c r="AB794" s="76">
        <f t="shared" ca="1" si="244"/>
        <v>3872.9409905285829</v>
      </c>
    </row>
    <row r="795" spans="1:28" x14ac:dyDescent="0.25">
      <c r="A795" s="2">
        <f t="shared" si="245"/>
        <v>1</v>
      </c>
      <c r="B795" s="16">
        <f ca="1">VLOOKUP(A795,PERIODS!$O$4:$P$33,2,FALSE)</f>
        <v>2.4E-2</v>
      </c>
      <c r="C795" s="15"/>
      <c r="D795" s="18">
        <v>781</v>
      </c>
      <c r="E795" s="34">
        <f t="shared" ca="1" si="228"/>
        <v>14767.363659843541</v>
      </c>
      <c r="F795" s="34">
        <f t="shared" ca="1" si="229"/>
        <v>2400</v>
      </c>
      <c r="G795" s="69">
        <f t="shared" ca="1" si="233"/>
        <v>0</v>
      </c>
      <c r="H795" s="34">
        <f t="shared" ca="1" si="234"/>
        <v>-51.355636385159357</v>
      </c>
      <c r="I795" s="34">
        <f t="shared" ca="1" si="235"/>
        <v>2348.6443636148406</v>
      </c>
      <c r="J795" s="18">
        <f ca="1">SUM(INDIRECT(ADDRESS(ROW(F795),COLUMN(F795),4)):INDIRECT(ADDRESS(ROW(F795)+N$5-1,COLUMN(F795),4)))</f>
        <v>19800</v>
      </c>
      <c r="K795" s="18">
        <f t="shared" ca="1" si="236"/>
        <v>16350</v>
      </c>
      <c r="L795" s="18">
        <f t="shared" ca="1" si="246"/>
        <v>0</v>
      </c>
      <c r="M795" s="18">
        <f t="shared" ca="1" si="230"/>
        <v>0</v>
      </c>
      <c r="N795" s="34">
        <f t="shared" ca="1" si="237"/>
        <v>12418.719296228701</v>
      </c>
      <c r="P795" s="18">
        <f t="shared" ca="1" si="231"/>
        <v>51.355636385159357</v>
      </c>
      <c r="Q795" s="47">
        <f ca="1">SUM(L$15:L795)-SUM(M$15:M795)</f>
        <v>16350</v>
      </c>
      <c r="R795" s="47" t="str">
        <f t="shared" ca="1" si="232"/>
        <v>M798</v>
      </c>
      <c r="S795" s="40">
        <f t="shared" ca="1" si="238"/>
        <v>0</v>
      </c>
      <c r="T795" s="46">
        <f t="shared" ca="1" si="239"/>
        <v>91</v>
      </c>
      <c r="X795" s="74">
        <f t="shared" ca="1" si="240"/>
        <v>-5.1355636385159359E-2</v>
      </c>
      <c r="Y795" s="75">
        <f t="shared" ca="1" si="241"/>
        <v>-5.1355636385159359E-2</v>
      </c>
      <c r="Z795" s="74">
        <f t="shared" ca="1" si="242"/>
        <v>0.94994077694833245</v>
      </c>
      <c r="AA795" s="76">
        <f t="shared" ca="1" si="243"/>
        <v>-51.355636385159357</v>
      </c>
      <c r="AB795" s="76">
        <f t="shared" ca="1" si="244"/>
        <v>949.94077694833243</v>
      </c>
    </row>
    <row r="796" spans="1:28" x14ac:dyDescent="0.25">
      <c r="A796" s="2">
        <f t="shared" si="245"/>
        <v>2</v>
      </c>
      <c r="B796" s="16">
        <f ca="1">VLOOKUP(A796,PERIODS!$O$4:$P$33,2,FALSE)</f>
        <v>2.5000000000000001E-2</v>
      </c>
      <c r="C796" s="15"/>
      <c r="D796" s="18">
        <v>782</v>
      </c>
      <c r="E796" s="34">
        <f t="shared" ca="1" si="228"/>
        <v>12418.719296228701</v>
      </c>
      <c r="F796" s="34">
        <f t="shared" ca="1" si="229"/>
        <v>2500</v>
      </c>
      <c r="G796" s="69">
        <f t="shared" ca="1" si="233"/>
        <v>0</v>
      </c>
      <c r="H796" s="34">
        <f t="shared" ca="1" si="234"/>
        <v>1790.6271558161575</v>
      </c>
      <c r="I796" s="34">
        <f t="shared" ca="1" si="235"/>
        <v>4290.627155816157</v>
      </c>
      <c r="J796" s="18">
        <f ca="1">SUM(INDIRECT(ADDRESS(ROW(F796),COLUMN(F796),4)):INDIRECT(ADDRESS(ROW(F796)+N$5-1,COLUMN(F796),4)))</f>
        <v>20700</v>
      </c>
      <c r="K796" s="18">
        <f t="shared" ca="1" si="236"/>
        <v>16350</v>
      </c>
      <c r="L796" s="18">
        <f t="shared" ca="1" si="246"/>
        <v>0</v>
      </c>
      <c r="M796" s="18">
        <f t="shared" ca="1" si="230"/>
        <v>0</v>
      </c>
      <c r="N796" s="34">
        <f t="shared" ca="1" si="237"/>
        <v>8128.0921404125438</v>
      </c>
      <c r="P796" s="18">
        <f t="shared" ca="1" si="231"/>
        <v>1790.6271558161575</v>
      </c>
      <c r="Q796" s="47">
        <f ca="1">SUM(L$15:L796)-SUM(M$15:M796)</f>
        <v>16350</v>
      </c>
      <c r="R796" s="47" t="str">
        <f t="shared" ca="1" si="232"/>
        <v>M799</v>
      </c>
      <c r="S796" s="40">
        <f t="shared" ca="1" si="238"/>
        <v>0</v>
      </c>
      <c r="T796" s="46">
        <f t="shared" ca="1" si="239"/>
        <v>49</v>
      </c>
      <c r="X796" s="74">
        <f t="shared" ca="1" si="240"/>
        <v>1.7906271558161575</v>
      </c>
      <c r="Y796" s="75">
        <f t="shared" ca="1" si="241"/>
        <v>1.7906271558161575</v>
      </c>
      <c r="Z796" s="74">
        <f t="shared" ca="1" si="242"/>
        <v>5.9932099644782371</v>
      </c>
      <c r="AA796" s="76">
        <f t="shared" ca="1" si="243"/>
        <v>1790.6271558161575</v>
      </c>
      <c r="AB796" s="76">
        <f t="shared" ca="1" si="244"/>
        <v>5993.2099644782375</v>
      </c>
    </row>
    <row r="797" spans="1:28" x14ac:dyDescent="0.25">
      <c r="A797" s="2">
        <f t="shared" si="245"/>
        <v>3</v>
      </c>
      <c r="B797" s="16">
        <f ca="1">VLOOKUP(A797,PERIODS!$O$4:$P$33,2,FALSE)</f>
        <v>2.5000000000000001E-2</v>
      </c>
      <c r="C797" s="15"/>
      <c r="D797" s="18">
        <v>783</v>
      </c>
      <c r="E797" s="34">
        <f t="shared" ca="1" si="228"/>
        <v>8128.0921404125438</v>
      </c>
      <c r="F797" s="34">
        <f t="shared" ca="1" si="229"/>
        <v>2500</v>
      </c>
      <c r="G797" s="69">
        <f t="shared" ca="1" si="233"/>
        <v>0</v>
      </c>
      <c r="H797" s="34">
        <f t="shared" ca="1" si="234"/>
        <v>559.6766430715212</v>
      </c>
      <c r="I797" s="34">
        <f t="shared" ca="1" si="235"/>
        <v>3059.6766430715211</v>
      </c>
      <c r="J797" s="18">
        <f ca="1">SUM(INDIRECT(ADDRESS(ROW(F797),COLUMN(F797),4)):INDIRECT(ADDRESS(ROW(F797)+N$5-1,COLUMN(F797),4)))</f>
        <v>21500</v>
      </c>
      <c r="K797" s="18">
        <f t="shared" ca="1" si="236"/>
        <v>0</v>
      </c>
      <c r="L797" s="18">
        <f t="shared" ca="1" si="246"/>
        <v>0</v>
      </c>
      <c r="M797" s="18">
        <f t="shared" ca="1" si="230"/>
        <v>16350</v>
      </c>
      <c r="N797" s="34">
        <f t="shared" ca="1" si="237"/>
        <v>21418.415497341022</v>
      </c>
      <c r="P797" s="18">
        <f t="shared" ca="1" si="231"/>
        <v>559.6766430715212</v>
      </c>
      <c r="Q797" s="47">
        <f ca="1">SUM(L$15:L797)-SUM(M$15:M797)</f>
        <v>0</v>
      </c>
      <c r="R797" s="47" t="str">
        <f t="shared" ca="1" si="232"/>
        <v>M800</v>
      </c>
      <c r="S797" s="40">
        <f t="shared" ca="1" si="238"/>
        <v>0</v>
      </c>
      <c r="T797" s="46">
        <f t="shared" ca="1" si="239"/>
        <v>72</v>
      </c>
      <c r="X797" s="74">
        <f t="shared" ca="1" si="240"/>
        <v>0.55967664307152121</v>
      </c>
      <c r="Y797" s="75">
        <f t="shared" ca="1" si="241"/>
        <v>0.55967664307152121</v>
      </c>
      <c r="Z797" s="74">
        <f t="shared" ca="1" si="242"/>
        <v>1.7501064997286673</v>
      </c>
      <c r="AA797" s="76">
        <f t="shared" ca="1" si="243"/>
        <v>559.6766430715212</v>
      </c>
      <c r="AB797" s="76">
        <f t="shared" ca="1" si="244"/>
        <v>1750.1064997286674</v>
      </c>
    </row>
    <row r="798" spans="1:28" x14ac:dyDescent="0.25">
      <c r="A798" s="2">
        <f t="shared" si="245"/>
        <v>4</v>
      </c>
      <c r="B798" s="16">
        <f ca="1">VLOOKUP(A798,PERIODS!$O$4:$P$33,2,FALSE)</f>
        <v>2.5000000000000001E-2</v>
      </c>
      <c r="C798" s="15"/>
      <c r="D798" s="18">
        <v>784</v>
      </c>
      <c r="E798" s="34">
        <f t="shared" ca="1" si="228"/>
        <v>21418.415497341022</v>
      </c>
      <c r="F798" s="34">
        <f t="shared" ca="1" si="229"/>
        <v>2500</v>
      </c>
      <c r="G798" s="69">
        <f t="shared" ca="1" si="233"/>
        <v>0</v>
      </c>
      <c r="H798" s="34">
        <f t="shared" ca="1" si="234"/>
        <v>1959.9639845400536</v>
      </c>
      <c r="I798" s="34">
        <f t="shared" ca="1" si="235"/>
        <v>4459.9639845400534</v>
      </c>
      <c r="J798" s="18">
        <f ca="1">SUM(INDIRECT(ADDRESS(ROW(F798),COLUMN(F798),4)):INDIRECT(ADDRESS(ROW(F798)+N$5-1,COLUMN(F798),4)))</f>
        <v>22300</v>
      </c>
      <c r="K798" s="18">
        <f t="shared" ca="1" si="236"/>
        <v>16350</v>
      </c>
      <c r="L798" s="18">
        <f t="shared" ca="1" si="246"/>
        <v>16350</v>
      </c>
      <c r="M798" s="18">
        <f t="shared" ca="1" si="230"/>
        <v>0</v>
      </c>
      <c r="N798" s="34">
        <f t="shared" ca="1" si="237"/>
        <v>16958.45151280097</v>
      </c>
      <c r="P798" s="18">
        <f t="shared" ca="1" si="231"/>
        <v>1959.9639845400536</v>
      </c>
      <c r="Q798" s="47">
        <f ca="1">SUM(L$15:L798)-SUM(M$15:M798)</f>
        <v>16350</v>
      </c>
      <c r="R798" s="47" t="str">
        <f t="shared" ca="1" si="232"/>
        <v>M801</v>
      </c>
      <c r="S798" s="40">
        <f t="shared" ca="1" si="238"/>
        <v>0</v>
      </c>
      <c r="T798" s="46">
        <f t="shared" ca="1" si="239"/>
        <v>23</v>
      </c>
      <c r="X798" s="74">
        <f t="shared" ca="1" si="240"/>
        <v>2.2975448349588832</v>
      </c>
      <c r="Y798" s="75">
        <f t="shared" ca="1" si="241"/>
        <v>1.9599639845400536</v>
      </c>
      <c r="Z798" s="74">
        <f t="shared" ca="1" si="242"/>
        <v>7.0990713842313315</v>
      </c>
      <c r="AA798" s="76">
        <f t="shared" ca="1" si="243"/>
        <v>1959.9639845400536</v>
      </c>
      <c r="AB798" s="76">
        <f t="shared" ca="1" si="244"/>
        <v>7099.0713842313316</v>
      </c>
    </row>
    <row r="799" spans="1:28" x14ac:dyDescent="0.25">
      <c r="A799" s="2">
        <f t="shared" si="245"/>
        <v>5</v>
      </c>
      <c r="B799" s="16">
        <f ca="1">VLOOKUP(A799,PERIODS!$O$4:$P$33,2,FALSE)</f>
        <v>3.3000000000000002E-2</v>
      </c>
      <c r="C799" s="15"/>
      <c r="D799" s="18">
        <v>785</v>
      </c>
      <c r="E799" s="34">
        <f t="shared" ca="1" si="228"/>
        <v>16958.45151280097</v>
      </c>
      <c r="F799" s="34">
        <f t="shared" ca="1" si="229"/>
        <v>3300</v>
      </c>
      <c r="G799" s="69">
        <f t="shared" ca="1" si="233"/>
        <v>0</v>
      </c>
      <c r="H799" s="34">
        <f t="shared" ca="1" si="234"/>
        <v>-1354.996217382899</v>
      </c>
      <c r="I799" s="34">
        <f t="shared" ca="1" si="235"/>
        <v>1945.003782617101</v>
      </c>
      <c r="J799" s="18">
        <f ca="1">SUM(INDIRECT(ADDRESS(ROW(F799),COLUMN(F799),4)):INDIRECT(ADDRESS(ROW(F799)+N$5-1,COLUMN(F799),4)))</f>
        <v>23100</v>
      </c>
      <c r="K799" s="18">
        <f t="shared" ca="1" si="236"/>
        <v>16350</v>
      </c>
      <c r="L799" s="18">
        <f t="shared" ca="1" si="246"/>
        <v>0</v>
      </c>
      <c r="M799" s="18">
        <f t="shared" ca="1" si="230"/>
        <v>0</v>
      </c>
      <c r="N799" s="34">
        <f t="shared" ca="1" si="237"/>
        <v>15013.447730183869</v>
      </c>
      <c r="P799" s="18">
        <f t="shared" ca="1" si="231"/>
        <v>1354.996217382899</v>
      </c>
      <c r="Q799" s="47">
        <f ca="1">SUM(L$15:L799)-SUM(M$15:M799)</f>
        <v>16350</v>
      </c>
      <c r="R799" s="47" t="str">
        <f t="shared" ca="1" si="232"/>
        <v>M802</v>
      </c>
      <c r="S799" s="40">
        <f t="shared" ca="1" si="238"/>
        <v>0</v>
      </c>
      <c r="T799" s="46">
        <f t="shared" ca="1" si="239"/>
        <v>93</v>
      </c>
      <c r="X799" s="74">
        <f t="shared" ca="1" si="240"/>
        <v>-1.3549962173828989</v>
      </c>
      <c r="Y799" s="75">
        <f t="shared" ca="1" si="241"/>
        <v>-1.3549962173828989</v>
      </c>
      <c r="Z799" s="74">
        <f t="shared" ca="1" si="242"/>
        <v>0.25794827016951821</v>
      </c>
      <c r="AA799" s="76">
        <f t="shared" ca="1" si="243"/>
        <v>-1354.996217382899</v>
      </c>
      <c r="AB799" s="76">
        <f t="shared" ca="1" si="244"/>
        <v>257.9482701695182</v>
      </c>
    </row>
    <row r="800" spans="1:28" x14ac:dyDescent="0.25">
      <c r="A800" s="2">
        <f t="shared" si="245"/>
        <v>6</v>
      </c>
      <c r="B800" s="16">
        <f ca="1">VLOOKUP(A800,PERIODS!$O$4:$P$33,2,FALSE)</f>
        <v>3.3000000000000002E-2</v>
      </c>
      <c r="C800" s="15"/>
      <c r="D800" s="18">
        <v>786</v>
      </c>
      <c r="E800" s="34">
        <f t="shared" ca="1" si="228"/>
        <v>15013.447730183869</v>
      </c>
      <c r="F800" s="34">
        <f t="shared" ca="1" si="229"/>
        <v>3300</v>
      </c>
      <c r="G800" s="69">
        <f t="shared" ca="1" si="233"/>
        <v>0</v>
      </c>
      <c r="H800" s="34">
        <f t="shared" ca="1" si="234"/>
        <v>1478.7933103326986</v>
      </c>
      <c r="I800" s="34">
        <f t="shared" ca="1" si="235"/>
        <v>4778.7933103326986</v>
      </c>
      <c r="J800" s="18">
        <f ca="1">SUM(INDIRECT(ADDRESS(ROW(F800),COLUMN(F800),4)):INDIRECT(ADDRESS(ROW(F800)+N$5-1,COLUMN(F800),4)))</f>
        <v>23100</v>
      </c>
      <c r="K800" s="18">
        <f t="shared" ca="1" si="236"/>
        <v>16350</v>
      </c>
      <c r="L800" s="18">
        <f t="shared" ca="1" si="246"/>
        <v>0</v>
      </c>
      <c r="M800" s="18">
        <f t="shared" ca="1" si="230"/>
        <v>0</v>
      </c>
      <c r="N800" s="34">
        <f t="shared" ca="1" si="237"/>
        <v>10234.654419851169</v>
      </c>
      <c r="P800" s="18">
        <f t="shared" ca="1" si="231"/>
        <v>1478.7933103326986</v>
      </c>
      <c r="Q800" s="47">
        <f ca="1">SUM(L$15:L800)-SUM(M$15:M800)</f>
        <v>16350</v>
      </c>
      <c r="R800" s="47" t="str">
        <f t="shared" ca="1" si="232"/>
        <v>M803</v>
      </c>
      <c r="S800" s="40">
        <f t="shared" ca="1" si="238"/>
        <v>0</v>
      </c>
      <c r="T800" s="46">
        <f t="shared" ca="1" si="239"/>
        <v>84</v>
      </c>
      <c r="X800" s="74">
        <f t="shared" ca="1" si="240"/>
        <v>1.4787933103326987</v>
      </c>
      <c r="Y800" s="75">
        <f t="shared" ca="1" si="241"/>
        <v>1.4787933103326987</v>
      </c>
      <c r="Z800" s="74">
        <f t="shared" ca="1" si="242"/>
        <v>4.3876479557545185</v>
      </c>
      <c r="AA800" s="76">
        <f t="shared" ca="1" si="243"/>
        <v>1478.7933103326986</v>
      </c>
      <c r="AB800" s="76">
        <f t="shared" ca="1" si="244"/>
        <v>4387.6479557545181</v>
      </c>
    </row>
    <row r="801" spans="1:28" x14ac:dyDescent="0.25">
      <c r="A801" s="2">
        <f t="shared" si="245"/>
        <v>7</v>
      </c>
      <c r="B801" s="16">
        <f ca="1">VLOOKUP(A801,PERIODS!$O$4:$P$33,2,FALSE)</f>
        <v>3.3000000000000002E-2</v>
      </c>
      <c r="C801" s="15"/>
      <c r="D801" s="18">
        <v>787</v>
      </c>
      <c r="E801" s="34">
        <f t="shared" ca="1" si="228"/>
        <v>10234.654419851169</v>
      </c>
      <c r="F801" s="34">
        <f t="shared" ca="1" si="229"/>
        <v>3300</v>
      </c>
      <c r="G801" s="69">
        <f t="shared" ca="1" si="233"/>
        <v>0</v>
      </c>
      <c r="H801" s="34">
        <f t="shared" ca="1" si="234"/>
        <v>168.81799724785148</v>
      </c>
      <c r="I801" s="34">
        <f t="shared" ca="1" si="235"/>
        <v>3468.8179972478515</v>
      </c>
      <c r="J801" s="18">
        <f ca="1">SUM(INDIRECT(ADDRESS(ROW(F801),COLUMN(F801),4)):INDIRECT(ADDRESS(ROW(F801)+N$5-1,COLUMN(F801),4)))</f>
        <v>23100</v>
      </c>
      <c r="K801" s="18">
        <f t="shared" ca="1" si="236"/>
        <v>0</v>
      </c>
      <c r="L801" s="18">
        <f t="shared" ca="1" si="246"/>
        <v>0</v>
      </c>
      <c r="M801" s="18">
        <f t="shared" ca="1" si="230"/>
        <v>16350</v>
      </c>
      <c r="N801" s="34">
        <f t="shared" ca="1" si="237"/>
        <v>6765.8364226033154</v>
      </c>
      <c r="P801" s="18">
        <f t="shared" ca="1" si="231"/>
        <v>168.81799724785148</v>
      </c>
      <c r="Q801" s="47">
        <f ca="1">SUM(L$15:L801)-SUM(M$15:M801)</f>
        <v>0</v>
      </c>
      <c r="R801" s="47" t="str">
        <f t="shared" ca="1" si="232"/>
        <v>M804</v>
      </c>
      <c r="S801" s="40">
        <f t="shared" ca="1" si="238"/>
        <v>16350</v>
      </c>
      <c r="T801" s="46">
        <f t="shared" ca="1" si="239"/>
        <v>99</v>
      </c>
      <c r="X801" s="74">
        <f t="shared" ca="1" si="240"/>
        <v>0.16881799724785149</v>
      </c>
      <c r="Y801" s="75">
        <f t="shared" ca="1" si="241"/>
        <v>0.16881799724785149</v>
      </c>
      <c r="Z801" s="74">
        <f t="shared" ca="1" si="242"/>
        <v>1.1839046454106119</v>
      </c>
      <c r="AA801" s="76">
        <f t="shared" ca="1" si="243"/>
        <v>168.81799724785148</v>
      </c>
      <c r="AB801" s="76">
        <f t="shared" ca="1" si="244"/>
        <v>1183.9046454106119</v>
      </c>
    </row>
    <row r="802" spans="1:28" x14ac:dyDescent="0.25">
      <c r="A802" s="2">
        <f t="shared" si="245"/>
        <v>8</v>
      </c>
      <c r="B802" s="16">
        <f ca="1">VLOOKUP(A802,PERIODS!$O$4:$P$33,2,FALSE)</f>
        <v>3.3000000000000002E-2</v>
      </c>
      <c r="C802" s="15"/>
      <c r="D802" s="18">
        <v>788</v>
      </c>
      <c r="E802" s="34">
        <f t="shared" ref="E802:E865" ca="1" si="247">N801</f>
        <v>6765.8364226033154</v>
      </c>
      <c r="F802" s="34">
        <f t="shared" ca="1" si="229"/>
        <v>3300</v>
      </c>
      <c r="G802" s="69">
        <f t="shared" ca="1" si="233"/>
        <v>0</v>
      </c>
      <c r="H802" s="34">
        <f t="shared" ca="1" si="234"/>
        <v>-368.72408010459185</v>
      </c>
      <c r="I802" s="34">
        <f t="shared" ca="1" si="235"/>
        <v>2931.2759198954082</v>
      </c>
      <c r="J802" s="18">
        <f ca="1">SUM(INDIRECT(ADDRESS(ROW(F802),COLUMN(F802),4)):INDIRECT(ADDRESS(ROW(F802)+N$5-1,COLUMN(F802),4)))</f>
        <v>23100</v>
      </c>
      <c r="K802" s="18">
        <f t="shared" ca="1" si="236"/>
        <v>16350</v>
      </c>
      <c r="L802" s="18">
        <f t="shared" ca="1" si="246"/>
        <v>16350</v>
      </c>
      <c r="M802" s="18">
        <f t="shared" ca="1" si="230"/>
        <v>0</v>
      </c>
      <c r="N802" s="34">
        <f t="shared" ca="1" si="237"/>
        <v>3834.5605027079073</v>
      </c>
      <c r="P802" s="18">
        <f t="shared" ca="1" si="231"/>
        <v>368.72408010459185</v>
      </c>
      <c r="Q802" s="47">
        <f ca="1">SUM(L$15:L802)-SUM(M$15:M802)</f>
        <v>16350</v>
      </c>
      <c r="R802" s="47" t="str">
        <f t="shared" ca="1" si="232"/>
        <v>M805</v>
      </c>
      <c r="S802" s="40">
        <f t="shared" ca="1" si="238"/>
        <v>0</v>
      </c>
      <c r="T802" s="46">
        <f t="shared" ca="1" si="239"/>
        <v>43</v>
      </c>
      <c r="X802" s="74">
        <f t="shared" ca="1" si="240"/>
        <v>-0.36872408010459184</v>
      </c>
      <c r="Y802" s="75">
        <f t="shared" ca="1" si="241"/>
        <v>-0.36872408010459184</v>
      </c>
      <c r="Z802" s="74">
        <f t="shared" ca="1" si="242"/>
        <v>0.69161621479938995</v>
      </c>
      <c r="AA802" s="76">
        <f t="shared" ca="1" si="243"/>
        <v>-368.72408010459185</v>
      </c>
      <c r="AB802" s="76">
        <f t="shared" ca="1" si="244"/>
        <v>691.61621479938992</v>
      </c>
    </row>
    <row r="803" spans="1:28" x14ac:dyDescent="0.25">
      <c r="A803" s="2">
        <f t="shared" si="245"/>
        <v>9</v>
      </c>
      <c r="B803" s="16">
        <f ca="1">VLOOKUP(A803,PERIODS!$O$4:$P$33,2,FALSE)</f>
        <v>3.3000000000000002E-2</v>
      </c>
      <c r="C803" s="15"/>
      <c r="D803" s="18">
        <v>789</v>
      </c>
      <c r="E803" s="34">
        <f t="shared" ca="1" si="247"/>
        <v>3834.5605027079073</v>
      </c>
      <c r="F803" s="34">
        <f t="shared" ca="1" si="229"/>
        <v>3300</v>
      </c>
      <c r="G803" s="69">
        <f t="shared" ca="1" si="233"/>
        <v>0</v>
      </c>
      <c r="H803" s="34">
        <f t="shared" ca="1" si="234"/>
        <v>168.94496130373531</v>
      </c>
      <c r="I803" s="34">
        <f t="shared" ca="1" si="235"/>
        <v>3468.9449613037355</v>
      </c>
      <c r="J803" s="18">
        <f ca="1">SUM(INDIRECT(ADDRESS(ROW(F803),COLUMN(F803),4)):INDIRECT(ADDRESS(ROW(F803)+N$5-1,COLUMN(F803),4)))</f>
        <v>23100</v>
      </c>
      <c r="K803" s="18">
        <f t="shared" ca="1" si="236"/>
        <v>32700</v>
      </c>
      <c r="L803" s="18">
        <f t="shared" ca="1" si="246"/>
        <v>16350</v>
      </c>
      <c r="M803" s="18">
        <f t="shared" ca="1" si="230"/>
        <v>0</v>
      </c>
      <c r="N803" s="34">
        <f t="shared" ca="1" si="237"/>
        <v>365.61554140417184</v>
      </c>
      <c r="P803" s="18">
        <f t="shared" ca="1" si="231"/>
        <v>168.94496130373531</v>
      </c>
      <c r="Q803" s="47">
        <f ca="1">SUM(L$15:L803)-SUM(M$15:M803)</f>
        <v>32700</v>
      </c>
      <c r="R803" s="47" t="str">
        <f t="shared" ca="1" si="232"/>
        <v>M806</v>
      </c>
      <c r="S803" s="40">
        <f t="shared" ca="1" si="238"/>
        <v>0</v>
      </c>
      <c r="T803" s="46">
        <f t="shared" ca="1" si="239"/>
        <v>31</v>
      </c>
      <c r="X803" s="74">
        <f t="shared" ca="1" si="240"/>
        <v>0.16894496130373532</v>
      </c>
      <c r="Y803" s="75">
        <f t="shared" ca="1" si="241"/>
        <v>0.16894496130373532</v>
      </c>
      <c r="Z803" s="74">
        <f t="shared" ca="1" si="242"/>
        <v>1.184054968288772</v>
      </c>
      <c r="AA803" s="76">
        <f t="shared" ca="1" si="243"/>
        <v>168.94496130373531</v>
      </c>
      <c r="AB803" s="76">
        <f t="shared" ca="1" si="244"/>
        <v>1184.054968288772</v>
      </c>
    </row>
    <row r="804" spans="1:28" x14ac:dyDescent="0.25">
      <c r="A804" s="2">
        <f t="shared" si="245"/>
        <v>10</v>
      </c>
      <c r="B804" s="16">
        <f ca="1">VLOOKUP(A804,PERIODS!$O$4:$P$33,2,FALSE)</f>
        <v>3.3000000000000002E-2</v>
      </c>
      <c r="C804" s="15"/>
      <c r="D804" s="18">
        <v>790</v>
      </c>
      <c r="E804" s="34">
        <f t="shared" ca="1" si="247"/>
        <v>365.61554140417184</v>
      </c>
      <c r="F804" s="34">
        <f t="shared" ca="1" si="229"/>
        <v>3300</v>
      </c>
      <c r="G804" s="69">
        <f t="shared" ca="1" si="233"/>
        <v>0</v>
      </c>
      <c r="H804" s="34">
        <f t="shared" ca="1" si="234"/>
        <v>-1187.9507686769803</v>
      </c>
      <c r="I804" s="34">
        <f t="shared" ca="1" si="235"/>
        <v>2112.0492313230197</v>
      </c>
      <c r="J804" s="18">
        <f ca="1">SUM(INDIRECT(ADDRESS(ROW(F804),COLUMN(F804),4)):INDIRECT(ADDRESS(ROW(F804)+N$5-1,COLUMN(F804),4)))</f>
        <v>23100</v>
      </c>
      <c r="K804" s="18">
        <f t="shared" ca="1" si="236"/>
        <v>32700</v>
      </c>
      <c r="L804" s="18">
        <f t="shared" ca="1" si="246"/>
        <v>0</v>
      </c>
      <c r="M804" s="18">
        <f t="shared" ca="1" si="230"/>
        <v>0</v>
      </c>
      <c r="N804" s="34">
        <f t="shared" ca="1" si="237"/>
        <v>-1746.4336899188479</v>
      </c>
      <c r="P804" s="18">
        <f t="shared" ca="1" si="231"/>
        <v>1187.9507686769803</v>
      </c>
      <c r="Q804" s="47">
        <f ca="1">SUM(L$15:L804)-SUM(M$15:M804)</f>
        <v>32700</v>
      </c>
      <c r="R804" s="47" t="str">
        <f t="shared" ca="1" si="232"/>
        <v>M807</v>
      </c>
      <c r="S804" s="40">
        <f t="shared" ca="1" si="238"/>
        <v>0</v>
      </c>
      <c r="T804" s="46">
        <f t="shared" ca="1" si="239"/>
        <v>72</v>
      </c>
      <c r="X804" s="74">
        <f t="shared" ca="1" si="240"/>
        <v>-1.1879507686769804</v>
      </c>
      <c r="Y804" s="75">
        <f t="shared" ca="1" si="241"/>
        <v>-1.1879507686769804</v>
      </c>
      <c r="Z804" s="74">
        <f t="shared" ca="1" si="242"/>
        <v>0.3048453230123408</v>
      </c>
      <c r="AA804" s="76">
        <f t="shared" ca="1" si="243"/>
        <v>-1187.9507686769803</v>
      </c>
      <c r="AB804" s="76">
        <f t="shared" ca="1" si="244"/>
        <v>304.84532301234077</v>
      </c>
    </row>
    <row r="805" spans="1:28" x14ac:dyDescent="0.25">
      <c r="A805" s="2">
        <f t="shared" si="245"/>
        <v>11</v>
      </c>
      <c r="B805" s="16">
        <f ca="1">VLOOKUP(A805,PERIODS!$O$4:$P$33,2,FALSE)</f>
        <v>3.3000000000000002E-2</v>
      </c>
      <c r="C805" s="15"/>
      <c r="D805" s="18">
        <v>791</v>
      </c>
      <c r="E805" s="34">
        <f t="shared" ca="1" si="247"/>
        <v>-1746.4336899188479</v>
      </c>
      <c r="F805" s="34">
        <f t="shared" ca="1" si="229"/>
        <v>3300</v>
      </c>
      <c r="G805" s="69">
        <f t="shared" ca="1" si="233"/>
        <v>0</v>
      </c>
      <c r="H805" s="34">
        <f t="shared" ca="1" si="234"/>
        <v>686.8121332145929</v>
      </c>
      <c r="I805" s="34">
        <f t="shared" ca="1" si="235"/>
        <v>3986.8121332145929</v>
      </c>
      <c r="J805" s="18">
        <f ca="1">SUM(INDIRECT(ADDRESS(ROW(F805),COLUMN(F805),4)):INDIRECT(ADDRESS(ROW(F805)+N$5-1,COLUMN(F805),4)))</f>
        <v>23300</v>
      </c>
      <c r="K805" s="18">
        <f t="shared" ca="1" si="236"/>
        <v>16350</v>
      </c>
      <c r="L805" s="18">
        <f t="shared" ca="1" si="246"/>
        <v>0</v>
      </c>
      <c r="M805" s="18">
        <f t="shared" ca="1" si="230"/>
        <v>16350</v>
      </c>
      <c r="N805" s="34">
        <f t="shared" ca="1" si="237"/>
        <v>10616.75417686656</v>
      </c>
      <c r="P805" s="18">
        <f t="shared" ca="1" si="231"/>
        <v>686.8121332145929</v>
      </c>
      <c r="Q805" s="47">
        <f ca="1">SUM(L$15:L805)-SUM(M$15:M805)</f>
        <v>16350</v>
      </c>
      <c r="R805" s="47" t="str">
        <f t="shared" ca="1" si="232"/>
        <v>M808</v>
      </c>
      <c r="S805" s="40">
        <f t="shared" ca="1" si="238"/>
        <v>0</v>
      </c>
      <c r="T805" s="46">
        <f t="shared" ca="1" si="239"/>
        <v>52</v>
      </c>
      <c r="X805" s="74">
        <f t="shared" ca="1" si="240"/>
        <v>0.68681213321459289</v>
      </c>
      <c r="Y805" s="75">
        <f t="shared" ca="1" si="241"/>
        <v>0.68681213321459289</v>
      </c>
      <c r="Z805" s="74">
        <f t="shared" ca="1" si="242"/>
        <v>1.9873699535204317</v>
      </c>
      <c r="AA805" s="76">
        <f t="shared" ca="1" si="243"/>
        <v>686.8121332145929</v>
      </c>
      <c r="AB805" s="76">
        <f t="shared" ca="1" si="244"/>
        <v>1987.3699535204316</v>
      </c>
    </row>
    <row r="806" spans="1:28" x14ac:dyDescent="0.25">
      <c r="A806" s="2">
        <f t="shared" si="245"/>
        <v>12</v>
      </c>
      <c r="B806" s="16">
        <f ca="1">VLOOKUP(A806,PERIODS!$O$4:$P$33,2,FALSE)</f>
        <v>3.3000000000000002E-2</v>
      </c>
      <c r="C806" s="15"/>
      <c r="D806" s="18">
        <v>792</v>
      </c>
      <c r="E806" s="34">
        <f t="shared" ca="1" si="247"/>
        <v>10616.75417686656</v>
      </c>
      <c r="F806" s="34">
        <f t="shared" ca="1" si="229"/>
        <v>3300</v>
      </c>
      <c r="G806" s="69">
        <f t="shared" ca="1" si="233"/>
        <v>0</v>
      </c>
      <c r="H806" s="34">
        <f t="shared" ca="1" si="234"/>
        <v>-7.2936593355214665</v>
      </c>
      <c r="I806" s="34">
        <f t="shared" ca="1" si="235"/>
        <v>3292.7063406644784</v>
      </c>
      <c r="J806" s="18">
        <f ca="1">SUM(INDIRECT(ADDRESS(ROW(F806),COLUMN(F806),4)):INDIRECT(ADDRESS(ROW(F806)+N$5-1,COLUMN(F806),4)))</f>
        <v>23500</v>
      </c>
      <c r="K806" s="18">
        <f t="shared" ca="1" si="236"/>
        <v>0</v>
      </c>
      <c r="L806" s="18">
        <f t="shared" ca="1" si="246"/>
        <v>0</v>
      </c>
      <c r="M806" s="18">
        <f t="shared" ca="1" si="230"/>
        <v>16350</v>
      </c>
      <c r="N806" s="34">
        <f t="shared" ca="1" si="237"/>
        <v>23674.04783620208</v>
      </c>
      <c r="P806" s="18">
        <f t="shared" ca="1" si="231"/>
        <v>7.2936593355214665</v>
      </c>
      <c r="Q806" s="47">
        <f ca="1">SUM(L$15:L806)-SUM(M$15:M806)</f>
        <v>0</v>
      </c>
      <c r="R806" s="47" t="str">
        <f t="shared" ca="1" si="232"/>
        <v>M809</v>
      </c>
      <c r="S806" s="40">
        <f t="shared" ca="1" si="238"/>
        <v>0</v>
      </c>
      <c r="T806" s="46">
        <f t="shared" ca="1" si="239"/>
        <v>24</v>
      </c>
      <c r="X806" s="74">
        <f t="shared" ca="1" si="240"/>
        <v>-7.2936593355214666E-3</v>
      </c>
      <c r="Y806" s="75">
        <f t="shared" ca="1" si="241"/>
        <v>-7.2936593355214666E-3</v>
      </c>
      <c r="Z806" s="74">
        <f t="shared" ca="1" si="242"/>
        <v>0.99273287484810713</v>
      </c>
      <c r="AA806" s="76">
        <f t="shared" ca="1" si="243"/>
        <v>-7.2936593355214665</v>
      </c>
      <c r="AB806" s="76">
        <f t="shared" ca="1" si="244"/>
        <v>992.73287484810714</v>
      </c>
    </row>
    <row r="807" spans="1:28" x14ac:dyDescent="0.25">
      <c r="A807" s="2">
        <f t="shared" si="245"/>
        <v>13</v>
      </c>
      <c r="B807" s="16">
        <f ca="1">VLOOKUP(A807,PERIODS!$O$4:$P$33,2,FALSE)</f>
        <v>3.3000000000000002E-2</v>
      </c>
      <c r="C807" s="15"/>
      <c r="D807" s="18">
        <v>793</v>
      </c>
      <c r="E807" s="34">
        <f t="shared" ca="1" si="247"/>
        <v>23674.04783620208</v>
      </c>
      <c r="F807" s="34">
        <f t="shared" ca="1" si="229"/>
        <v>3300</v>
      </c>
      <c r="G807" s="69">
        <f t="shared" ca="1" si="233"/>
        <v>0</v>
      </c>
      <c r="H807" s="34">
        <f t="shared" ca="1" si="234"/>
        <v>-487.15647657951695</v>
      </c>
      <c r="I807" s="34">
        <f t="shared" ca="1" si="235"/>
        <v>2812.8435234204831</v>
      </c>
      <c r="J807" s="18">
        <f ca="1">SUM(INDIRECT(ADDRESS(ROW(F807),COLUMN(F807),4)):INDIRECT(ADDRESS(ROW(F807)+N$5-1,COLUMN(F807),4)))</f>
        <v>23700</v>
      </c>
      <c r="K807" s="18">
        <f t="shared" ca="1" si="236"/>
        <v>16350</v>
      </c>
      <c r="L807" s="18">
        <f t="shared" ca="1" si="246"/>
        <v>16350</v>
      </c>
      <c r="M807" s="18">
        <f t="shared" ca="1" si="230"/>
        <v>0</v>
      </c>
      <c r="N807" s="34">
        <f t="shared" ca="1" si="237"/>
        <v>20861.204312781596</v>
      </c>
      <c r="P807" s="18">
        <f t="shared" ca="1" si="231"/>
        <v>487.15647657951695</v>
      </c>
      <c r="Q807" s="47">
        <f ca="1">SUM(L$15:L807)-SUM(M$15:M807)</f>
        <v>16350</v>
      </c>
      <c r="R807" s="47" t="str">
        <f t="shared" ca="1" si="232"/>
        <v>M810</v>
      </c>
      <c r="S807" s="40">
        <f t="shared" ca="1" si="238"/>
        <v>0</v>
      </c>
      <c r="T807" s="46">
        <f t="shared" ca="1" si="239"/>
        <v>94</v>
      </c>
      <c r="X807" s="74">
        <f t="shared" ca="1" si="240"/>
        <v>-0.48715647657951694</v>
      </c>
      <c r="Y807" s="75">
        <f t="shared" ca="1" si="241"/>
        <v>-0.48715647657951694</v>
      </c>
      <c r="Z807" s="74">
        <f t="shared" ca="1" si="242"/>
        <v>0.61437089076728535</v>
      </c>
      <c r="AA807" s="76">
        <f t="shared" ca="1" si="243"/>
        <v>-487.15647657951695</v>
      </c>
      <c r="AB807" s="76">
        <f t="shared" ca="1" si="244"/>
        <v>614.37089076728535</v>
      </c>
    </row>
    <row r="808" spans="1:28" x14ac:dyDescent="0.25">
      <c r="A808" s="2">
        <f t="shared" si="245"/>
        <v>14</v>
      </c>
      <c r="B808" s="16">
        <f ca="1">VLOOKUP(A808,PERIODS!$O$4:$P$33,2,FALSE)</f>
        <v>3.3000000000000002E-2</v>
      </c>
      <c r="C808" s="15"/>
      <c r="D808" s="18">
        <v>794</v>
      </c>
      <c r="E808" s="34">
        <f t="shared" ca="1" si="247"/>
        <v>20861.204312781596</v>
      </c>
      <c r="F808" s="34">
        <f t="shared" ca="1" si="229"/>
        <v>3300</v>
      </c>
      <c r="G808" s="69">
        <f t="shared" ca="1" si="233"/>
        <v>0</v>
      </c>
      <c r="H808" s="34">
        <f t="shared" ca="1" si="234"/>
        <v>116.20751226318821</v>
      </c>
      <c r="I808" s="34">
        <f t="shared" ca="1" si="235"/>
        <v>3416.2075122631882</v>
      </c>
      <c r="J808" s="18">
        <f ca="1">SUM(INDIRECT(ADDRESS(ROW(F808),COLUMN(F808),4)):INDIRECT(ADDRESS(ROW(F808)+N$5-1,COLUMN(F808),4)))</f>
        <v>23900</v>
      </c>
      <c r="K808" s="18">
        <f t="shared" ca="1" si="236"/>
        <v>16350</v>
      </c>
      <c r="L808" s="18">
        <f t="shared" ca="1" si="246"/>
        <v>0</v>
      </c>
      <c r="M808" s="18">
        <f t="shared" ca="1" si="230"/>
        <v>0</v>
      </c>
      <c r="N808" s="34">
        <f t="shared" ca="1" si="237"/>
        <v>17444.996800518409</v>
      </c>
      <c r="P808" s="18">
        <f t="shared" ca="1" si="231"/>
        <v>116.20751226318821</v>
      </c>
      <c r="Q808" s="47">
        <f ca="1">SUM(L$15:L808)-SUM(M$15:M808)</f>
        <v>16350</v>
      </c>
      <c r="R808" s="47" t="str">
        <f t="shared" ca="1" si="232"/>
        <v>M811</v>
      </c>
      <c r="S808" s="40">
        <f t="shared" ca="1" si="238"/>
        <v>0</v>
      </c>
      <c r="T808" s="46">
        <f t="shared" ca="1" si="239"/>
        <v>89</v>
      </c>
      <c r="X808" s="74">
        <f t="shared" ca="1" si="240"/>
        <v>0.11620751226318821</v>
      </c>
      <c r="Y808" s="75">
        <f t="shared" ca="1" si="241"/>
        <v>0.11620751226318821</v>
      </c>
      <c r="Z808" s="74">
        <f t="shared" ca="1" si="242"/>
        <v>1.1232289317287578</v>
      </c>
      <c r="AA808" s="76">
        <f t="shared" ca="1" si="243"/>
        <v>116.20751226318821</v>
      </c>
      <c r="AB808" s="76">
        <f t="shared" ca="1" si="244"/>
        <v>1123.2289317287577</v>
      </c>
    </row>
    <row r="809" spans="1:28" x14ac:dyDescent="0.25">
      <c r="A809" s="2">
        <f t="shared" si="245"/>
        <v>15</v>
      </c>
      <c r="B809" s="16">
        <f ca="1">VLOOKUP(A809,PERIODS!$O$4:$P$33,2,FALSE)</f>
        <v>3.3000000000000002E-2</v>
      </c>
      <c r="C809" s="15"/>
      <c r="D809" s="18">
        <v>795</v>
      </c>
      <c r="E809" s="34">
        <f t="shared" ca="1" si="247"/>
        <v>17444.996800518409</v>
      </c>
      <c r="F809" s="34">
        <f t="shared" ca="1" si="229"/>
        <v>3300</v>
      </c>
      <c r="G809" s="69">
        <f t="shared" ca="1" si="233"/>
        <v>0</v>
      </c>
      <c r="H809" s="34">
        <f t="shared" ca="1" si="234"/>
        <v>420.27059428076274</v>
      </c>
      <c r="I809" s="34">
        <f t="shared" ca="1" si="235"/>
        <v>3720.2705942807629</v>
      </c>
      <c r="J809" s="18">
        <f ca="1">SUM(INDIRECT(ADDRESS(ROW(F809),COLUMN(F809),4)):INDIRECT(ADDRESS(ROW(F809)+N$5-1,COLUMN(F809),4)))</f>
        <v>24100</v>
      </c>
      <c r="K809" s="18">
        <f t="shared" ca="1" si="236"/>
        <v>16350</v>
      </c>
      <c r="L809" s="18">
        <f t="shared" ca="1" si="246"/>
        <v>0</v>
      </c>
      <c r="M809" s="18">
        <f t="shared" ca="1" si="230"/>
        <v>0</v>
      </c>
      <c r="N809" s="34">
        <f t="shared" ca="1" si="237"/>
        <v>13724.726206237647</v>
      </c>
      <c r="P809" s="18">
        <f t="shared" ca="1" si="231"/>
        <v>420.27059428076274</v>
      </c>
      <c r="Q809" s="47">
        <f ca="1">SUM(L$15:L809)-SUM(M$15:M809)</f>
        <v>16350</v>
      </c>
      <c r="R809" s="47" t="str">
        <f t="shared" ca="1" si="232"/>
        <v>M812</v>
      </c>
      <c r="S809" s="40">
        <f t="shared" ca="1" si="238"/>
        <v>0</v>
      </c>
      <c r="T809" s="46">
        <f t="shared" ca="1" si="239"/>
        <v>5</v>
      </c>
      <c r="X809" s="74">
        <f t="shared" ca="1" si="240"/>
        <v>0.42027059428076274</v>
      </c>
      <c r="Y809" s="75">
        <f t="shared" ca="1" si="241"/>
        <v>0.42027059428076274</v>
      </c>
      <c r="Z809" s="74">
        <f t="shared" ca="1" si="242"/>
        <v>1.5223734454361262</v>
      </c>
      <c r="AA809" s="76">
        <f t="shared" ca="1" si="243"/>
        <v>420.27059428076274</v>
      </c>
      <c r="AB809" s="76">
        <f t="shared" ca="1" si="244"/>
        <v>1522.3734454361261</v>
      </c>
    </row>
    <row r="810" spans="1:28" x14ac:dyDescent="0.25">
      <c r="A810" s="2">
        <f t="shared" si="245"/>
        <v>16</v>
      </c>
      <c r="B810" s="16">
        <f ca="1">VLOOKUP(A810,PERIODS!$O$4:$P$33,2,FALSE)</f>
        <v>3.3000000000000002E-2</v>
      </c>
      <c r="C810" s="15"/>
      <c r="D810" s="18">
        <v>796</v>
      </c>
      <c r="E810" s="34">
        <f t="shared" ca="1" si="247"/>
        <v>13724.726206237647</v>
      </c>
      <c r="F810" s="34">
        <f t="shared" ca="1" si="229"/>
        <v>3300</v>
      </c>
      <c r="G810" s="69">
        <f t="shared" ca="1" si="233"/>
        <v>0</v>
      </c>
      <c r="H810" s="34">
        <f t="shared" ca="1" si="234"/>
        <v>-299.06050277212535</v>
      </c>
      <c r="I810" s="34">
        <f t="shared" ca="1" si="235"/>
        <v>3000.9394972278747</v>
      </c>
      <c r="J810" s="18">
        <f ca="1">SUM(INDIRECT(ADDRESS(ROW(F810),COLUMN(F810),4)):INDIRECT(ADDRESS(ROW(F810)+N$5-1,COLUMN(F810),4)))</f>
        <v>24300</v>
      </c>
      <c r="K810" s="18">
        <f t="shared" ca="1" si="236"/>
        <v>0</v>
      </c>
      <c r="L810" s="18">
        <f t="shared" ca="1" si="246"/>
        <v>0</v>
      </c>
      <c r="M810" s="18">
        <f t="shared" ca="1" si="230"/>
        <v>16350</v>
      </c>
      <c r="N810" s="34">
        <f t="shared" ca="1" si="237"/>
        <v>27073.786709009772</v>
      </c>
      <c r="P810" s="18">
        <f t="shared" ca="1" si="231"/>
        <v>299.06050277212535</v>
      </c>
      <c r="Q810" s="47">
        <f ca="1">SUM(L$15:L810)-SUM(M$15:M810)</f>
        <v>0</v>
      </c>
      <c r="R810" s="47" t="str">
        <f t="shared" ca="1" si="232"/>
        <v>M813</v>
      </c>
      <c r="S810" s="40">
        <f t="shared" ca="1" si="238"/>
        <v>0</v>
      </c>
      <c r="T810" s="46">
        <f t="shared" ca="1" si="239"/>
        <v>24</v>
      </c>
      <c r="X810" s="74">
        <f t="shared" ca="1" si="240"/>
        <v>-0.29906050277212537</v>
      </c>
      <c r="Y810" s="75">
        <f t="shared" ca="1" si="241"/>
        <v>-0.29906050277212537</v>
      </c>
      <c r="Z810" s="74">
        <f t="shared" ca="1" si="242"/>
        <v>0.74151454439228748</v>
      </c>
      <c r="AA810" s="76">
        <f t="shared" ca="1" si="243"/>
        <v>-299.06050277212535</v>
      </c>
      <c r="AB810" s="76">
        <f t="shared" ca="1" si="244"/>
        <v>741.51454439228746</v>
      </c>
    </row>
    <row r="811" spans="1:28" x14ac:dyDescent="0.25">
      <c r="A811" s="2">
        <f t="shared" si="245"/>
        <v>17</v>
      </c>
      <c r="B811" s="16">
        <f ca="1">VLOOKUP(A811,PERIODS!$O$4:$P$33,2,FALSE)</f>
        <v>3.5000000000000003E-2</v>
      </c>
      <c r="C811" s="15"/>
      <c r="D811" s="18">
        <v>797</v>
      </c>
      <c r="E811" s="34">
        <f t="shared" ca="1" si="247"/>
        <v>27073.786709009772</v>
      </c>
      <c r="F811" s="34">
        <f t="shared" ca="1" si="229"/>
        <v>3500.0000000000005</v>
      </c>
      <c r="G811" s="69">
        <f t="shared" ca="1" si="233"/>
        <v>0</v>
      </c>
      <c r="H811" s="34">
        <f t="shared" ca="1" si="234"/>
        <v>-334.098192649591</v>
      </c>
      <c r="I811" s="34">
        <f t="shared" ca="1" si="235"/>
        <v>3165.9018073504094</v>
      </c>
      <c r="J811" s="18">
        <f ca="1">SUM(INDIRECT(ADDRESS(ROW(F811),COLUMN(F811),4)):INDIRECT(ADDRESS(ROW(F811)+N$5-1,COLUMN(F811),4)))</f>
        <v>24500.000000000004</v>
      </c>
      <c r="K811" s="18">
        <f t="shared" ca="1" si="236"/>
        <v>0</v>
      </c>
      <c r="L811" s="18">
        <f t="shared" ca="1" si="246"/>
        <v>0</v>
      </c>
      <c r="M811" s="18">
        <f t="shared" ca="1" si="230"/>
        <v>0</v>
      </c>
      <c r="N811" s="34">
        <f t="shared" ca="1" si="237"/>
        <v>23907.884901659363</v>
      </c>
      <c r="P811" s="18">
        <f t="shared" ca="1" si="231"/>
        <v>334.098192649591</v>
      </c>
      <c r="Q811" s="47">
        <f ca="1">SUM(L$15:L811)-SUM(M$15:M811)</f>
        <v>0</v>
      </c>
      <c r="R811" s="47" t="str">
        <f t="shared" ca="1" si="232"/>
        <v>M814</v>
      </c>
      <c r="S811" s="40">
        <f t="shared" ca="1" si="238"/>
        <v>0</v>
      </c>
      <c r="T811" s="46">
        <f t="shared" ca="1" si="239"/>
        <v>27</v>
      </c>
      <c r="X811" s="74">
        <f t="shared" ca="1" si="240"/>
        <v>-0.33409819264959101</v>
      </c>
      <c r="Y811" s="75">
        <f t="shared" ca="1" si="241"/>
        <v>-0.33409819264959101</v>
      </c>
      <c r="Z811" s="74">
        <f t="shared" ca="1" si="242"/>
        <v>0.71598347446099131</v>
      </c>
      <c r="AA811" s="76">
        <f t="shared" ca="1" si="243"/>
        <v>-334.098192649591</v>
      </c>
      <c r="AB811" s="76">
        <f t="shared" ca="1" si="244"/>
        <v>715.98347446099126</v>
      </c>
    </row>
    <row r="812" spans="1:28" x14ac:dyDescent="0.25">
      <c r="A812" s="2">
        <f t="shared" si="245"/>
        <v>18</v>
      </c>
      <c r="B812" s="16">
        <f ca="1">VLOOKUP(A812,PERIODS!$O$4:$P$33,2,FALSE)</f>
        <v>3.5000000000000003E-2</v>
      </c>
      <c r="C812" s="15"/>
      <c r="D812" s="18">
        <v>798</v>
      </c>
      <c r="E812" s="34">
        <f t="shared" ca="1" si="247"/>
        <v>23907.884901659363</v>
      </c>
      <c r="F812" s="34">
        <f t="shared" ca="1" si="229"/>
        <v>3500.0000000000005</v>
      </c>
      <c r="G812" s="69">
        <f t="shared" ca="1" si="233"/>
        <v>0</v>
      </c>
      <c r="H812" s="34">
        <f t="shared" ca="1" si="234"/>
        <v>149.61617552568538</v>
      </c>
      <c r="I812" s="34">
        <f t="shared" ca="1" si="235"/>
        <v>3649.6161755256858</v>
      </c>
      <c r="J812" s="18">
        <f ca="1">SUM(INDIRECT(ADDRESS(ROW(F812),COLUMN(F812),4)):INDIRECT(ADDRESS(ROW(F812)+N$5-1,COLUMN(F812),4)))</f>
        <v>24500.000000000004</v>
      </c>
      <c r="K812" s="18">
        <f t="shared" ca="1" si="236"/>
        <v>16350</v>
      </c>
      <c r="L812" s="18">
        <f t="shared" ca="1" si="246"/>
        <v>16350</v>
      </c>
      <c r="M812" s="18">
        <f t="shared" ca="1" si="230"/>
        <v>0</v>
      </c>
      <c r="N812" s="34">
        <f t="shared" ca="1" si="237"/>
        <v>20258.268726133676</v>
      </c>
      <c r="P812" s="18">
        <f t="shared" ca="1" si="231"/>
        <v>149.61617552568538</v>
      </c>
      <c r="Q812" s="47">
        <f ca="1">SUM(L$15:L812)-SUM(M$15:M812)</f>
        <v>16350</v>
      </c>
      <c r="R812" s="47" t="str">
        <f t="shared" ca="1" si="232"/>
        <v>M815</v>
      </c>
      <c r="S812" s="40">
        <f t="shared" ca="1" si="238"/>
        <v>0</v>
      </c>
      <c r="T812" s="46">
        <f t="shared" ca="1" si="239"/>
        <v>11</v>
      </c>
      <c r="X812" s="74">
        <f t="shared" ca="1" si="240"/>
        <v>0.14961617552568537</v>
      </c>
      <c r="Y812" s="75">
        <f t="shared" ca="1" si="241"/>
        <v>0.14961617552568537</v>
      </c>
      <c r="Z812" s="74">
        <f t="shared" ca="1" si="242"/>
        <v>1.1613883878813021</v>
      </c>
      <c r="AA812" s="76">
        <f t="shared" ca="1" si="243"/>
        <v>149.61617552568538</v>
      </c>
      <c r="AB812" s="76">
        <f t="shared" ca="1" si="244"/>
        <v>1161.3883878813022</v>
      </c>
    </row>
    <row r="813" spans="1:28" x14ac:dyDescent="0.25">
      <c r="A813" s="2">
        <f t="shared" si="245"/>
        <v>19</v>
      </c>
      <c r="B813" s="16">
        <f ca="1">VLOOKUP(A813,PERIODS!$O$4:$P$33,2,FALSE)</f>
        <v>3.5000000000000003E-2</v>
      </c>
      <c r="C813" s="15"/>
      <c r="D813" s="18">
        <v>799</v>
      </c>
      <c r="E813" s="34">
        <f t="shared" ca="1" si="247"/>
        <v>20258.268726133676</v>
      </c>
      <c r="F813" s="34">
        <f t="shared" ca="1" si="229"/>
        <v>3500.0000000000005</v>
      </c>
      <c r="G813" s="69">
        <f t="shared" ca="1" si="233"/>
        <v>0</v>
      </c>
      <c r="H813" s="34">
        <f t="shared" ca="1" si="234"/>
        <v>-1349.6325032336706</v>
      </c>
      <c r="I813" s="34">
        <f t="shared" ca="1" si="235"/>
        <v>2150.3674967663301</v>
      </c>
      <c r="J813" s="18">
        <f ca="1">SUM(INDIRECT(ADDRESS(ROW(F813),COLUMN(F813),4)):INDIRECT(ADDRESS(ROW(F813)+N$5-1,COLUMN(F813),4)))</f>
        <v>24500.000000000004</v>
      </c>
      <c r="K813" s="18">
        <f t="shared" ca="1" si="236"/>
        <v>16350</v>
      </c>
      <c r="L813" s="18">
        <f t="shared" ca="1" si="246"/>
        <v>0</v>
      </c>
      <c r="M813" s="18">
        <f t="shared" ca="1" si="230"/>
        <v>0</v>
      </c>
      <c r="N813" s="34">
        <f t="shared" ca="1" si="237"/>
        <v>18107.901229367344</v>
      </c>
      <c r="P813" s="18">
        <f t="shared" ca="1" si="231"/>
        <v>1349.6325032336706</v>
      </c>
      <c r="Q813" s="47">
        <f ca="1">SUM(L$15:L813)-SUM(M$15:M813)</f>
        <v>16350</v>
      </c>
      <c r="R813" s="47" t="str">
        <f t="shared" ca="1" si="232"/>
        <v>M816</v>
      </c>
      <c r="S813" s="40">
        <f t="shared" ca="1" si="238"/>
        <v>0</v>
      </c>
      <c r="T813" s="46">
        <f t="shared" ca="1" si="239"/>
        <v>23</v>
      </c>
      <c r="X813" s="74">
        <f t="shared" ca="1" si="240"/>
        <v>-1.3496325032336707</v>
      </c>
      <c r="Y813" s="75">
        <f t="shared" ca="1" si="241"/>
        <v>-1.3496325032336707</v>
      </c>
      <c r="Z813" s="74">
        <f t="shared" ca="1" si="242"/>
        <v>0.2593355481112265</v>
      </c>
      <c r="AA813" s="76">
        <f t="shared" ca="1" si="243"/>
        <v>-1349.6325032336706</v>
      </c>
      <c r="AB813" s="76">
        <f t="shared" ca="1" si="244"/>
        <v>259.3355481112265</v>
      </c>
    </row>
    <row r="814" spans="1:28" x14ac:dyDescent="0.25">
      <c r="A814" s="2">
        <f t="shared" si="245"/>
        <v>20</v>
      </c>
      <c r="B814" s="16">
        <f ca="1">VLOOKUP(A814,PERIODS!$O$4:$P$33,2,FALSE)</f>
        <v>3.5000000000000003E-2</v>
      </c>
      <c r="C814" s="15"/>
      <c r="D814" s="18">
        <v>800</v>
      </c>
      <c r="E814" s="34">
        <f t="shared" ca="1" si="247"/>
        <v>18107.901229367344</v>
      </c>
      <c r="F814" s="34">
        <f t="shared" ca="1" si="229"/>
        <v>3500.0000000000005</v>
      </c>
      <c r="G814" s="69">
        <f t="shared" ca="1" si="233"/>
        <v>0</v>
      </c>
      <c r="H814" s="34">
        <f t="shared" ca="1" si="234"/>
        <v>-263.76600025290816</v>
      </c>
      <c r="I814" s="34">
        <f t="shared" ca="1" si="235"/>
        <v>3236.2339997470922</v>
      </c>
      <c r="J814" s="18">
        <f ca="1">SUM(INDIRECT(ADDRESS(ROW(F814),COLUMN(F814),4)):INDIRECT(ADDRESS(ROW(F814)+N$5-1,COLUMN(F814),4)))</f>
        <v>24500.000000000004</v>
      </c>
      <c r="K814" s="18">
        <f t="shared" ca="1" si="236"/>
        <v>16350</v>
      </c>
      <c r="L814" s="18">
        <f t="shared" ca="1" si="246"/>
        <v>0</v>
      </c>
      <c r="M814" s="18">
        <f t="shared" ca="1" si="230"/>
        <v>0</v>
      </c>
      <c r="N814" s="34">
        <f t="shared" ca="1" si="237"/>
        <v>14871.667229620252</v>
      </c>
      <c r="P814" s="18">
        <f t="shared" ca="1" si="231"/>
        <v>263.76600025290816</v>
      </c>
      <c r="Q814" s="47">
        <f ca="1">SUM(L$15:L814)-SUM(M$15:M814)</f>
        <v>16350</v>
      </c>
      <c r="R814" s="47" t="str">
        <f t="shared" ca="1" si="232"/>
        <v>M817</v>
      </c>
      <c r="S814" s="40">
        <f t="shared" ca="1" si="238"/>
        <v>0</v>
      </c>
      <c r="T814" s="46">
        <f t="shared" ca="1" si="239"/>
        <v>31</v>
      </c>
      <c r="X814" s="74">
        <f t="shared" ca="1" si="240"/>
        <v>-0.26376600025290814</v>
      </c>
      <c r="Y814" s="75">
        <f t="shared" ca="1" si="241"/>
        <v>-0.26376600025290814</v>
      </c>
      <c r="Z814" s="74">
        <f t="shared" ca="1" si="242"/>
        <v>0.76815326629793323</v>
      </c>
      <c r="AA814" s="76">
        <f t="shared" ca="1" si="243"/>
        <v>-263.76600025290816</v>
      </c>
      <c r="AB814" s="76">
        <f t="shared" ca="1" si="244"/>
        <v>768.15326629793321</v>
      </c>
    </row>
    <row r="815" spans="1:28" x14ac:dyDescent="0.25">
      <c r="A815" s="2">
        <f t="shared" si="245"/>
        <v>21</v>
      </c>
      <c r="B815" s="16">
        <f ca="1">VLOOKUP(A815,PERIODS!$O$4:$P$33,2,FALSE)</f>
        <v>3.5000000000000003E-2</v>
      </c>
      <c r="C815" s="15"/>
      <c r="D815" s="18">
        <v>801</v>
      </c>
      <c r="E815" s="34">
        <f t="shared" ca="1" si="247"/>
        <v>14871.667229620252</v>
      </c>
      <c r="F815" s="34">
        <f t="shared" ca="1" si="229"/>
        <v>3500.0000000000005</v>
      </c>
      <c r="G815" s="69">
        <f t="shared" ca="1" si="233"/>
        <v>0</v>
      </c>
      <c r="H815" s="34">
        <f t="shared" ca="1" si="234"/>
        <v>218.52444638092746</v>
      </c>
      <c r="I815" s="34">
        <f t="shared" ca="1" si="235"/>
        <v>3718.5244463809281</v>
      </c>
      <c r="J815" s="18">
        <f ca="1">SUM(INDIRECT(ADDRESS(ROW(F815),COLUMN(F815),4)):INDIRECT(ADDRESS(ROW(F815)+N$5-1,COLUMN(F815),4)))</f>
        <v>24500.000000000004</v>
      </c>
      <c r="K815" s="18">
        <f t="shared" ca="1" si="236"/>
        <v>0</v>
      </c>
      <c r="L815" s="18">
        <f t="shared" ca="1" si="246"/>
        <v>0</v>
      </c>
      <c r="M815" s="18">
        <f t="shared" ca="1" si="230"/>
        <v>16350</v>
      </c>
      <c r="N815" s="34">
        <f t="shared" ca="1" si="237"/>
        <v>11153.142783239324</v>
      </c>
      <c r="P815" s="18">
        <f t="shared" ca="1" si="231"/>
        <v>218.52444638092746</v>
      </c>
      <c r="Q815" s="47">
        <f ca="1">SUM(L$15:L815)-SUM(M$15:M815)</f>
        <v>0</v>
      </c>
      <c r="R815" s="47" t="str">
        <f t="shared" ca="1" si="232"/>
        <v>M818</v>
      </c>
      <c r="S815" s="40">
        <f t="shared" ca="1" si="238"/>
        <v>16350</v>
      </c>
      <c r="T815" s="46">
        <f t="shared" ca="1" si="239"/>
        <v>100</v>
      </c>
      <c r="X815" s="74">
        <f t="shared" ca="1" si="240"/>
        <v>0.21852444638092747</v>
      </c>
      <c r="Y815" s="75">
        <f t="shared" ca="1" si="241"/>
        <v>0.21852444638092747</v>
      </c>
      <c r="Z815" s="74">
        <f t="shared" ca="1" si="242"/>
        <v>1.2442394334065288</v>
      </c>
      <c r="AA815" s="76">
        <f t="shared" ca="1" si="243"/>
        <v>218.52444638092746</v>
      </c>
      <c r="AB815" s="76">
        <f t="shared" ca="1" si="244"/>
        <v>1244.2394334065289</v>
      </c>
    </row>
    <row r="816" spans="1:28" x14ac:dyDescent="0.25">
      <c r="A816" s="2">
        <f t="shared" si="245"/>
        <v>22</v>
      </c>
      <c r="B816" s="16">
        <f ca="1">VLOOKUP(A816,PERIODS!$O$4:$P$33,2,FALSE)</f>
        <v>3.5000000000000003E-2</v>
      </c>
      <c r="C816" s="15"/>
      <c r="D816" s="18">
        <v>802</v>
      </c>
      <c r="E816" s="34">
        <f t="shared" ca="1" si="247"/>
        <v>11153.142783239324</v>
      </c>
      <c r="F816" s="34">
        <f t="shared" ca="1" si="229"/>
        <v>3500.0000000000005</v>
      </c>
      <c r="G816" s="69">
        <f t="shared" ca="1" si="233"/>
        <v>0</v>
      </c>
      <c r="H816" s="34">
        <f t="shared" ca="1" si="234"/>
        <v>-837.4480457834967</v>
      </c>
      <c r="I816" s="34">
        <f t="shared" ca="1" si="235"/>
        <v>2662.5519542165039</v>
      </c>
      <c r="J816" s="18">
        <f ca="1">SUM(INDIRECT(ADDRESS(ROW(F816),COLUMN(F816),4)):INDIRECT(ADDRESS(ROW(F816)+N$5-1,COLUMN(F816),4)))</f>
        <v>25000.000000000004</v>
      </c>
      <c r="K816" s="18">
        <f t="shared" ca="1" si="236"/>
        <v>16350</v>
      </c>
      <c r="L816" s="18">
        <f t="shared" ca="1" si="246"/>
        <v>16350</v>
      </c>
      <c r="M816" s="18">
        <f t="shared" ca="1" si="230"/>
        <v>0</v>
      </c>
      <c r="N816" s="34">
        <f t="shared" ca="1" si="237"/>
        <v>8490.5908290228199</v>
      </c>
      <c r="P816" s="18">
        <f t="shared" ca="1" si="231"/>
        <v>837.4480457834967</v>
      </c>
      <c r="Q816" s="47">
        <f ca="1">SUM(L$15:L816)-SUM(M$15:M816)</f>
        <v>16350</v>
      </c>
      <c r="R816" s="47" t="str">
        <f t="shared" ca="1" si="232"/>
        <v>M819</v>
      </c>
      <c r="S816" s="40">
        <f t="shared" ca="1" si="238"/>
        <v>0</v>
      </c>
      <c r="T816" s="46">
        <f t="shared" ca="1" si="239"/>
        <v>47</v>
      </c>
      <c r="X816" s="74">
        <f t="shared" ca="1" si="240"/>
        <v>-0.83744804578349674</v>
      </c>
      <c r="Y816" s="75">
        <f t="shared" ca="1" si="241"/>
        <v>-0.83744804578349674</v>
      </c>
      <c r="Z816" s="74">
        <f t="shared" ca="1" si="242"/>
        <v>0.43281363586720673</v>
      </c>
      <c r="AA816" s="76">
        <f t="shared" ca="1" si="243"/>
        <v>-837.4480457834967</v>
      </c>
      <c r="AB816" s="76">
        <f t="shared" ca="1" si="244"/>
        <v>432.8136358672067</v>
      </c>
    </row>
    <row r="817" spans="1:28" x14ac:dyDescent="0.25">
      <c r="A817" s="2">
        <f t="shared" si="245"/>
        <v>23</v>
      </c>
      <c r="B817" s="16">
        <f ca="1">VLOOKUP(A817,PERIODS!$O$4:$P$33,2,FALSE)</f>
        <v>3.5000000000000003E-2</v>
      </c>
      <c r="C817" s="15"/>
      <c r="D817" s="18">
        <v>803</v>
      </c>
      <c r="E817" s="34">
        <f t="shared" ca="1" si="247"/>
        <v>8490.5908290228199</v>
      </c>
      <c r="F817" s="34">
        <f t="shared" ca="1" si="229"/>
        <v>3500.0000000000005</v>
      </c>
      <c r="G817" s="69">
        <f t="shared" ca="1" si="233"/>
        <v>0</v>
      </c>
      <c r="H817" s="34">
        <f t="shared" ca="1" si="234"/>
        <v>19.837748201414449</v>
      </c>
      <c r="I817" s="34">
        <f t="shared" ca="1" si="235"/>
        <v>3519.8377482014148</v>
      </c>
      <c r="J817" s="18">
        <f ca="1">SUM(INDIRECT(ADDRESS(ROW(F817),COLUMN(F817),4)):INDIRECT(ADDRESS(ROW(F817)+N$5-1,COLUMN(F817),4)))</f>
        <v>25500.000000000004</v>
      </c>
      <c r="K817" s="18">
        <f t="shared" ca="1" si="236"/>
        <v>32700</v>
      </c>
      <c r="L817" s="18">
        <f t="shared" ca="1" si="246"/>
        <v>16350</v>
      </c>
      <c r="M817" s="18">
        <f t="shared" ca="1" si="230"/>
        <v>0</v>
      </c>
      <c r="N817" s="34">
        <f t="shared" ca="1" si="237"/>
        <v>4970.7530808214051</v>
      </c>
      <c r="P817" s="18">
        <f t="shared" ca="1" si="231"/>
        <v>19.837748201414449</v>
      </c>
      <c r="Q817" s="47">
        <f ca="1">SUM(L$15:L817)-SUM(M$15:M817)</f>
        <v>32700</v>
      </c>
      <c r="R817" s="47" t="str">
        <f t="shared" ca="1" si="232"/>
        <v>M820</v>
      </c>
      <c r="S817" s="40">
        <f t="shared" ca="1" si="238"/>
        <v>0</v>
      </c>
      <c r="T817" s="46">
        <f t="shared" ca="1" si="239"/>
        <v>76</v>
      </c>
      <c r="X817" s="74">
        <f t="shared" ca="1" si="240"/>
        <v>1.983774820141445E-2</v>
      </c>
      <c r="Y817" s="75">
        <f t="shared" ca="1" si="241"/>
        <v>1.983774820141445E-2</v>
      </c>
      <c r="Z817" s="74">
        <f t="shared" ca="1" si="242"/>
        <v>1.0200358239524205</v>
      </c>
      <c r="AA817" s="76">
        <f t="shared" ca="1" si="243"/>
        <v>19.837748201414449</v>
      </c>
      <c r="AB817" s="76">
        <f t="shared" ca="1" si="244"/>
        <v>1020.0358239524205</v>
      </c>
    </row>
    <row r="818" spans="1:28" x14ac:dyDescent="0.25">
      <c r="A818" s="2">
        <f t="shared" si="245"/>
        <v>24</v>
      </c>
      <c r="B818" s="16">
        <f ca="1">VLOOKUP(A818,PERIODS!$O$4:$P$33,2,FALSE)</f>
        <v>3.5000000000000003E-2</v>
      </c>
      <c r="C818" s="15"/>
      <c r="D818" s="18">
        <v>804</v>
      </c>
      <c r="E818" s="34">
        <f t="shared" ca="1" si="247"/>
        <v>4970.7530808214051</v>
      </c>
      <c r="F818" s="34">
        <f t="shared" ca="1" si="229"/>
        <v>3500.0000000000005</v>
      </c>
      <c r="G818" s="69">
        <f t="shared" ca="1" si="233"/>
        <v>0</v>
      </c>
      <c r="H818" s="34">
        <f t="shared" ca="1" si="234"/>
        <v>514.32054177575924</v>
      </c>
      <c r="I818" s="34">
        <f t="shared" ca="1" si="235"/>
        <v>4014.3205417757599</v>
      </c>
      <c r="J818" s="18">
        <f ca="1">SUM(INDIRECT(ADDRESS(ROW(F818),COLUMN(F818),4)):INDIRECT(ADDRESS(ROW(F818)+N$5-1,COLUMN(F818),4)))</f>
        <v>26000</v>
      </c>
      <c r="K818" s="18">
        <f t="shared" ca="1" si="236"/>
        <v>32700</v>
      </c>
      <c r="L818" s="18">
        <f t="shared" ca="1" si="246"/>
        <v>0</v>
      </c>
      <c r="M818" s="18">
        <f t="shared" ca="1" si="230"/>
        <v>0</v>
      </c>
      <c r="N818" s="34">
        <f t="shared" ca="1" si="237"/>
        <v>956.43253904564517</v>
      </c>
      <c r="P818" s="18">
        <f t="shared" ca="1" si="231"/>
        <v>514.32054177575924</v>
      </c>
      <c r="Q818" s="47">
        <f ca="1">SUM(L$15:L818)-SUM(M$15:M818)</f>
        <v>32700</v>
      </c>
      <c r="R818" s="47" t="str">
        <f t="shared" ca="1" si="232"/>
        <v>M821</v>
      </c>
      <c r="S818" s="40">
        <f t="shared" ca="1" si="238"/>
        <v>0</v>
      </c>
      <c r="T818" s="46">
        <f t="shared" ca="1" si="239"/>
        <v>53</v>
      </c>
      <c r="X818" s="74">
        <f t="shared" ca="1" si="240"/>
        <v>0.51432054177575925</v>
      </c>
      <c r="Y818" s="75">
        <f t="shared" ca="1" si="241"/>
        <v>0.51432054177575925</v>
      </c>
      <c r="Z818" s="74">
        <f t="shared" ca="1" si="242"/>
        <v>1.6725017205944801</v>
      </c>
      <c r="AA818" s="76">
        <f t="shared" ca="1" si="243"/>
        <v>514.32054177575924</v>
      </c>
      <c r="AB818" s="76">
        <f t="shared" ca="1" si="244"/>
        <v>1672.50172059448</v>
      </c>
    </row>
    <row r="819" spans="1:28" x14ac:dyDescent="0.25">
      <c r="A819" s="2">
        <f t="shared" si="245"/>
        <v>25</v>
      </c>
      <c r="B819" s="16">
        <f ca="1">VLOOKUP(A819,PERIODS!$O$4:$P$33,2,FALSE)</f>
        <v>3.5000000000000003E-2</v>
      </c>
      <c r="C819" s="15"/>
      <c r="D819" s="18">
        <v>805</v>
      </c>
      <c r="E819" s="34">
        <f t="shared" ca="1" si="247"/>
        <v>956.43253904564517</v>
      </c>
      <c r="F819" s="34">
        <f t="shared" ca="1" si="229"/>
        <v>3500.0000000000005</v>
      </c>
      <c r="G819" s="69">
        <f t="shared" ca="1" si="233"/>
        <v>0</v>
      </c>
      <c r="H819" s="34">
        <f t="shared" ca="1" si="234"/>
        <v>897.71321349718255</v>
      </c>
      <c r="I819" s="34">
        <f t="shared" ca="1" si="235"/>
        <v>4397.7132134971835</v>
      </c>
      <c r="J819" s="18">
        <f ca="1">SUM(INDIRECT(ADDRESS(ROW(F819),COLUMN(F819),4)):INDIRECT(ADDRESS(ROW(F819)+N$5-1,COLUMN(F819),4)))</f>
        <v>24900</v>
      </c>
      <c r="K819" s="18">
        <f t="shared" ca="1" si="236"/>
        <v>16350</v>
      </c>
      <c r="L819" s="18">
        <f t="shared" ca="1" si="246"/>
        <v>0</v>
      </c>
      <c r="M819" s="18">
        <f t="shared" ca="1" si="230"/>
        <v>16350</v>
      </c>
      <c r="N819" s="34">
        <f t="shared" ca="1" si="237"/>
        <v>-3441.2806744515383</v>
      </c>
      <c r="P819" s="18">
        <f t="shared" ca="1" si="231"/>
        <v>897.71321349718255</v>
      </c>
      <c r="Q819" s="47">
        <f ca="1">SUM(L$15:L819)-SUM(M$15:M819)</f>
        <v>16350</v>
      </c>
      <c r="R819" s="47" t="str">
        <f t="shared" ca="1" si="232"/>
        <v>M822</v>
      </c>
      <c r="S819" s="40">
        <f t="shared" ca="1" si="238"/>
        <v>16350</v>
      </c>
      <c r="T819" s="46">
        <f t="shared" ca="1" si="239"/>
        <v>100</v>
      </c>
      <c r="X819" s="74">
        <f t="shared" ca="1" si="240"/>
        <v>0.89771321349718258</v>
      </c>
      <c r="Y819" s="75">
        <f t="shared" ca="1" si="241"/>
        <v>0.89771321349718258</v>
      </c>
      <c r="Z819" s="74">
        <f t="shared" ca="1" si="242"/>
        <v>2.4539849501757165</v>
      </c>
      <c r="AA819" s="76">
        <f t="shared" ca="1" si="243"/>
        <v>897.71321349718255</v>
      </c>
      <c r="AB819" s="76">
        <f t="shared" ca="1" si="244"/>
        <v>2453.9849501757167</v>
      </c>
    </row>
    <row r="820" spans="1:28" x14ac:dyDescent="0.25">
      <c r="A820" s="2">
        <f t="shared" si="245"/>
        <v>26</v>
      </c>
      <c r="B820" s="16">
        <f ca="1">VLOOKUP(A820,PERIODS!$O$4:$P$33,2,FALSE)</f>
        <v>3.5000000000000003E-2</v>
      </c>
      <c r="C820" s="15"/>
      <c r="D820" s="18">
        <v>806</v>
      </c>
      <c r="E820" s="34">
        <f t="shared" ca="1" si="247"/>
        <v>-3441.2806744515383</v>
      </c>
      <c r="F820" s="34">
        <f t="shared" ca="1" si="229"/>
        <v>3500.0000000000005</v>
      </c>
      <c r="G820" s="69">
        <f t="shared" ca="1" si="233"/>
        <v>0</v>
      </c>
      <c r="H820" s="34">
        <f t="shared" ca="1" si="234"/>
        <v>1633.5757195014583</v>
      </c>
      <c r="I820" s="34">
        <f t="shared" ca="1" si="235"/>
        <v>5133.5757195014585</v>
      </c>
      <c r="J820" s="18">
        <f ca="1">SUM(INDIRECT(ADDRESS(ROW(F820),COLUMN(F820),4)):INDIRECT(ADDRESS(ROW(F820)+N$5-1,COLUMN(F820),4)))</f>
        <v>23900</v>
      </c>
      <c r="K820" s="18">
        <f t="shared" ca="1" si="236"/>
        <v>16350</v>
      </c>
      <c r="L820" s="18">
        <f t="shared" ca="1" si="246"/>
        <v>16350</v>
      </c>
      <c r="M820" s="18">
        <f t="shared" ca="1" si="230"/>
        <v>16350</v>
      </c>
      <c r="N820" s="34">
        <f t="shared" ca="1" si="237"/>
        <v>7775.1436060470041</v>
      </c>
      <c r="P820" s="18">
        <f t="shared" ca="1" si="231"/>
        <v>1633.5757195014583</v>
      </c>
      <c r="Q820" s="47">
        <f ca="1">SUM(L$15:L820)-SUM(M$15:M820)</f>
        <v>16350</v>
      </c>
      <c r="R820" s="47" t="str">
        <f t="shared" ca="1" si="232"/>
        <v>M823</v>
      </c>
      <c r="S820" s="40">
        <f t="shared" ca="1" si="238"/>
        <v>0</v>
      </c>
      <c r="T820" s="46">
        <f t="shared" ca="1" si="239"/>
        <v>40</v>
      </c>
      <c r="X820" s="74">
        <f t="shared" ca="1" si="240"/>
        <v>1.6335757195014582</v>
      </c>
      <c r="Y820" s="75">
        <f t="shared" ca="1" si="241"/>
        <v>1.6335757195014582</v>
      </c>
      <c r="Z820" s="74">
        <f t="shared" ca="1" si="242"/>
        <v>5.1221574103096996</v>
      </c>
      <c r="AA820" s="76">
        <f t="shared" ca="1" si="243"/>
        <v>1633.5757195014583</v>
      </c>
      <c r="AB820" s="76">
        <f t="shared" ca="1" si="244"/>
        <v>5122.1574103097</v>
      </c>
    </row>
    <row r="821" spans="1:28" x14ac:dyDescent="0.25">
      <c r="A821" s="2">
        <f t="shared" si="245"/>
        <v>27</v>
      </c>
      <c r="B821" s="16">
        <f ca="1">VLOOKUP(A821,PERIODS!$O$4:$P$33,2,FALSE)</f>
        <v>3.5000000000000003E-2</v>
      </c>
      <c r="C821" s="15"/>
      <c r="D821" s="18">
        <v>807</v>
      </c>
      <c r="E821" s="34">
        <f t="shared" ca="1" si="247"/>
        <v>7775.1436060470041</v>
      </c>
      <c r="F821" s="34">
        <f t="shared" ca="1" si="229"/>
        <v>3500.0000000000005</v>
      </c>
      <c r="G821" s="69">
        <f t="shared" ca="1" si="233"/>
        <v>0</v>
      </c>
      <c r="H821" s="34">
        <f t="shared" ca="1" si="234"/>
        <v>-1169.4093295956807</v>
      </c>
      <c r="I821" s="34">
        <f t="shared" ca="1" si="235"/>
        <v>2330.59067040432</v>
      </c>
      <c r="J821" s="18">
        <f ca="1">SUM(INDIRECT(ADDRESS(ROW(F821),COLUMN(F821),4)):INDIRECT(ADDRESS(ROW(F821)+N$5-1,COLUMN(F821),4)))</f>
        <v>22900</v>
      </c>
      <c r="K821" s="18">
        <f t="shared" ca="1" si="236"/>
        <v>16350</v>
      </c>
      <c r="L821" s="18">
        <f t="shared" ca="1" si="246"/>
        <v>0</v>
      </c>
      <c r="M821" s="18">
        <f t="shared" ca="1" si="230"/>
        <v>0</v>
      </c>
      <c r="N821" s="34">
        <f t="shared" ca="1" si="237"/>
        <v>5444.5529356426841</v>
      </c>
      <c r="P821" s="18">
        <f t="shared" ca="1" si="231"/>
        <v>1169.4093295956807</v>
      </c>
      <c r="Q821" s="47">
        <f ca="1">SUM(L$15:L821)-SUM(M$15:M821)</f>
        <v>16350</v>
      </c>
      <c r="R821" s="47" t="str">
        <f t="shared" ca="1" si="232"/>
        <v>M824</v>
      </c>
      <c r="S821" s="40">
        <f t="shared" ca="1" si="238"/>
        <v>0</v>
      </c>
      <c r="T821" s="46">
        <f t="shared" ca="1" si="239"/>
        <v>5</v>
      </c>
      <c r="X821" s="74">
        <f t="shared" ca="1" si="240"/>
        <v>-1.1694093295956807</v>
      </c>
      <c r="Y821" s="75">
        <f t="shared" ca="1" si="241"/>
        <v>-1.1694093295956807</v>
      </c>
      <c r="Z821" s="74">
        <f t="shared" ca="1" si="242"/>
        <v>0.31055031998502924</v>
      </c>
      <c r="AA821" s="76">
        <f t="shared" ca="1" si="243"/>
        <v>-1169.4093295956807</v>
      </c>
      <c r="AB821" s="76">
        <f t="shared" ca="1" si="244"/>
        <v>310.55031998502926</v>
      </c>
    </row>
    <row r="822" spans="1:28" x14ac:dyDescent="0.25">
      <c r="A822" s="2">
        <f t="shared" si="245"/>
        <v>28</v>
      </c>
      <c r="B822" s="16">
        <f ca="1">VLOOKUP(A822,PERIODS!$O$4:$P$33,2,FALSE)</f>
        <v>0.04</v>
      </c>
      <c r="C822" s="15"/>
      <c r="D822" s="18">
        <v>808</v>
      </c>
      <c r="E822" s="34">
        <f t="shared" ca="1" si="247"/>
        <v>5444.5529356426841</v>
      </c>
      <c r="F822" s="34">
        <f t="shared" ca="1" si="229"/>
        <v>4000</v>
      </c>
      <c r="G822" s="69">
        <f t="shared" ca="1" si="233"/>
        <v>0</v>
      </c>
      <c r="H822" s="34">
        <f t="shared" ca="1" si="234"/>
        <v>1198.4293181007326</v>
      </c>
      <c r="I822" s="34">
        <f t="shared" ca="1" si="235"/>
        <v>5198.4293181007324</v>
      </c>
      <c r="J822" s="18">
        <f ca="1">SUM(INDIRECT(ADDRESS(ROW(F822),COLUMN(F822),4)):INDIRECT(ADDRESS(ROW(F822)+N$5-1,COLUMN(F822),4)))</f>
        <v>21900</v>
      </c>
      <c r="K822" s="18">
        <f t="shared" ca="1" si="236"/>
        <v>32700</v>
      </c>
      <c r="L822" s="18">
        <f t="shared" ca="1" si="246"/>
        <v>16350</v>
      </c>
      <c r="M822" s="18">
        <f t="shared" ca="1" si="230"/>
        <v>0</v>
      </c>
      <c r="N822" s="34">
        <f t="shared" ca="1" si="237"/>
        <v>246.12361754195172</v>
      </c>
      <c r="P822" s="18">
        <f t="shared" ca="1" si="231"/>
        <v>1198.4293181007326</v>
      </c>
      <c r="Q822" s="47">
        <f ca="1">SUM(L$15:L822)-SUM(M$15:M822)</f>
        <v>32700</v>
      </c>
      <c r="R822" s="47" t="str">
        <f t="shared" ca="1" si="232"/>
        <v>M825</v>
      </c>
      <c r="S822" s="40">
        <f t="shared" ca="1" si="238"/>
        <v>0</v>
      </c>
      <c r="T822" s="46">
        <f t="shared" ca="1" si="239"/>
        <v>88</v>
      </c>
      <c r="X822" s="74">
        <f t="shared" ca="1" si="240"/>
        <v>1.1984293181007326</v>
      </c>
      <c r="Y822" s="75">
        <f t="shared" ca="1" si="241"/>
        <v>1.1984293181007326</v>
      </c>
      <c r="Z822" s="74">
        <f t="shared" ca="1" si="242"/>
        <v>3.3149061684725183</v>
      </c>
      <c r="AA822" s="76">
        <f t="shared" ca="1" si="243"/>
        <v>1198.4293181007326</v>
      </c>
      <c r="AB822" s="76">
        <f t="shared" ca="1" si="244"/>
        <v>3314.9061684725184</v>
      </c>
    </row>
    <row r="823" spans="1:28" x14ac:dyDescent="0.25">
      <c r="A823" s="2">
        <f t="shared" si="245"/>
        <v>29</v>
      </c>
      <c r="B823" s="16">
        <f ca="1">VLOOKUP(A823,PERIODS!$O$4:$P$33,2,FALSE)</f>
        <v>0.04</v>
      </c>
      <c r="C823" s="15"/>
      <c r="D823" s="18">
        <v>809</v>
      </c>
      <c r="E823" s="34">
        <f t="shared" ca="1" si="247"/>
        <v>246.12361754195172</v>
      </c>
      <c r="F823" s="34">
        <f t="shared" ca="1" si="229"/>
        <v>4000</v>
      </c>
      <c r="G823" s="69">
        <f t="shared" ca="1" si="233"/>
        <v>0</v>
      </c>
      <c r="H823" s="34">
        <f t="shared" ca="1" si="234"/>
        <v>418.47283050104261</v>
      </c>
      <c r="I823" s="34">
        <f t="shared" ca="1" si="235"/>
        <v>4418.4728305010431</v>
      </c>
      <c r="J823" s="18">
        <f ca="1">SUM(INDIRECT(ADDRESS(ROW(F823),COLUMN(F823),4)):INDIRECT(ADDRESS(ROW(F823)+N$5-1,COLUMN(F823),4)))</f>
        <v>21200</v>
      </c>
      <c r="K823" s="18">
        <f t="shared" ca="1" si="236"/>
        <v>16350</v>
      </c>
      <c r="L823" s="18">
        <f t="shared" ca="1" si="246"/>
        <v>0</v>
      </c>
      <c r="M823" s="18">
        <f t="shared" ca="1" si="230"/>
        <v>16350</v>
      </c>
      <c r="N823" s="34">
        <f t="shared" ca="1" si="237"/>
        <v>12177.650787040908</v>
      </c>
      <c r="P823" s="18">
        <f t="shared" ca="1" si="231"/>
        <v>418.47283050104261</v>
      </c>
      <c r="Q823" s="47">
        <f ca="1">SUM(L$15:L823)-SUM(M$15:M823)</f>
        <v>16350</v>
      </c>
      <c r="R823" s="47" t="str">
        <f t="shared" ca="1" si="232"/>
        <v>M826</v>
      </c>
      <c r="S823" s="40">
        <f t="shared" ca="1" si="238"/>
        <v>0</v>
      </c>
      <c r="T823" s="46">
        <f t="shared" ca="1" si="239"/>
        <v>89</v>
      </c>
      <c r="X823" s="74">
        <f t="shared" ca="1" si="240"/>
        <v>0.41847283050104261</v>
      </c>
      <c r="Y823" s="75">
        <f t="shared" ca="1" si="241"/>
        <v>0.41847283050104261</v>
      </c>
      <c r="Z823" s="74">
        <f t="shared" ca="1" si="242"/>
        <v>1.5196390362440728</v>
      </c>
      <c r="AA823" s="76">
        <f t="shared" ca="1" si="243"/>
        <v>418.47283050104261</v>
      </c>
      <c r="AB823" s="76">
        <f t="shared" ca="1" si="244"/>
        <v>1519.6390362440727</v>
      </c>
    </row>
    <row r="824" spans="1:28" x14ac:dyDescent="0.25">
      <c r="A824" s="2">
        <f t="shared" si="245"/>
        <v>30</v>
      </c>
      <c r="B824" s="16">
        <f ca="1">VLOOKUP(A824,PERIODS!$O$4:$P$33,2,FALSE)</f>
        <v>0.04</v>
      </c>
      <c r="C824" s="15"/>
      <c r="D824" s="18">
        <v>810</v>
      </c>
      <c r="E824" s="34">
        <f t="shared" ca="1" si="247"/>
        <v>12177.650787040908</v>
      </c>
      <c r="F824" s="34">
        <f t="shared" ca="1" si="229"/>
        <v>4000</v>
      </c>
      <c r="G824" s="69">
        <f t="shared" ca="1" si="233"/>
        <v>0</v>
      </c>
      <c r="H824" s="34">
        <f t="shared" ca="1" si="234"/>
        <v>-259.46932374493116</v>
      </c>
      <c r="I824" s="34">
        <f t="shared" ca="1" si="235"/>
        <v>3740.530676255069</v>
      </c>
      <c r="J824" s="18">
        <f ca="1">SUM(INDIRECT(ADDRESS(ROW(F824),COLUMN(F824),4)):INDIRECT(ADDRESS(ROW(F824)+N$5-1,COLUMN(F824),4)))</f>
        <v>20500</v>
      </c>
      <c r="K824" s="18">
        <f t="shared" ca="1" si="236"/>
        <v>16350</v>
      </c>
      <c r="L824" s="18">
        <f t="shared" ca="1" si="246"/>
        <v>0</v>
      </c>
      <c r="M824" s="18">
        <f t="shared" ca="1" si="230"/>
        <v>0</v>
      </c>
      <c r="N824" s="34">
        <f t="shared" ca="1" si="237"/>
        <v>8437.1201107858396</v>
      </c>
      <c r="P824" s="18">
        <f t="shared" ca="1" si="231"/>
        <v>259.46932374493116</v>
      </c>
      <c r="Q824" s="47">
        <f ca="1">SUM(L$15:L824)-SUM(M$15:M824)</f>
        <v>16350</v>
      </c>
      <c r="R824" s="47" t="str">
        <f t="shared" ca="1" si="232"/>
        <v>M827</v>
      </c>
      <c r="S824" s="40">
        <f t="shared" ca="1" si="238"/>
        <v>0</v>
      </c>
      <c r="T824" s="46">
        <f t="shared" ca="1" si="239"/>
        <v>42</v>
      </c>
      <c r="X824" s="74">
        <f t="shared" ca="1" si="240"/>
        <v>-0.25946932374493115</v>
      </c>
      <c r="Y824" s="75">
        <f t="shared" ca="1" si="241"/>
        <v>-0.25946932374493115</v>
      </c>
      <c r="Z824" s="74">
        <f t="shared" ca="1" si="242"/>
        <v>0.77146087316152145</v>
      </c>
      <c r="AA824" s="76">
        <f t="shared" ca="1" si="243"/>
        <v>-259.46932374493116</v>
      </c>
      <c r="AB824" s="76">
        <f t="shared" ca="1" si="244"/>
        <v>771.46087316152148</v>
      </c>
    </row>
    <row r="825" spans="1:28" x14ac:dyDescent="0.25">
      <c r="A825" s="2">
        <f t="shared" si="245"/>
        <v>1</v>
      </c>
      <c r="B825" s="16">
        <f ca="1">VLOOKUP(A825,PERIODS!$O$4:$P$33,2,FALSE)</f>
        <v>2.4E-2</v>
      </c>
      <c r="C825" s="15"/>
      <c r="D825" s="18">
        <v>811</v>
      </c>
      <c r="E825" s="34">
        <f t="shared" ca="1" si="247"/>
        <v>8437.1201107858396</v>
      </c>
      <c r="F825" s="34">
        <f t="shared" ca="1" si="229"/>
        <v>2400</v>
      </c>
      <c r="G825" s="69">
        <f t="shared" ca="1" si="233"/>
        <v>0</v>
      </c>
      <c r="H825" s="34">
        <f t="shared" ca="1" si="234"/>
        <v>-560.53134130581316</v>
      </c>
      <c r="I825" s="34">
        <f t="shared" ca="1" si="235"/>
        <v>1839.4686586941868</v>
      </c>
      <c r="J825" s="18">
        <f ca="1">SUM(INDIRECT(ADDRESS(ROW(F825),COLUMN(F825),4)):INDIRECT(ADDRESS(ROW(F825)+N$5-1,COLUMN(F825),4)))</f>
        <v>19800</v>
      </c>
      <c r="K825" s="18">
        <f t="shared" ca="1" si="236"/>
        <v>0</v>
      </c>
      <c r="L825" s="18">
        <f t="shared" ca="1" si="246"/>
        <v>0</v>
      </c>
      <c r="M825" s="18">
        <f t="shared" ca="1" si="230"/>
        <v>16350</v>
      </c>
      <c r="N825" s="34">
        <f t="shared" ca="1" si="237"/>
        <v>22947.651452091653</v>
      </c>
      <c r="P825" s="18">
        <f t="shared" ca="1" si="231"/>
        <v>560.53134130581316</v>
      </c>
      <c r="Q825" s="47">
        <f ca="1">SUM(L$15:L825)-SUM(M$15:M825)</f>
        <v>0</v>
      </c>
      <c r="R825" s="47" t="str">
        <f t="shared" ca="1" si="232"/>
        <v>M828</v>
      </c>
      <c r="S825" s="40">
        <f t="shared" ca="1" si="238"/>
        <v>0</v>
      </c>
      <c r="T825" s="46">
        <f t="shared" ca="1" si="239"/>
        <v>95</v>
      </c>
      <c r="X825" s="74">
        <f t="shared" ca="1" si="240"/>
        <v>-0.56053134130581317</v>
      </c>
      <c r="Y825" s="75">
        <f t="shared" ca="1" si="241"/>
        <v>-0.56053134130581317</v>
      </c>
      <c r="Z825" s="74">
        <f t="shared" ca="1" si="242"/>
        <v>0.57090563749755274</v>
      </c>
      <c r="AA825" s="76">
        <f t="shared" ca="1" si="243"/>
        <v>-560.53134130581316</v>
      </c>
      <c r="AB825" s="76">
        <f t="shared" ca="1" si="244"/>
        <v>570.90563749755279</v>
      </c>
    </row>
    <row r="826" spans="1:28" x14ac:dyDescent="0.25">
      <c r="A826" s="2">
        <f t="shared" si="245"/>
        <v>2</v>
      </c>
      <c r="B826" s="16">
        <f ca="1">VLOOKUP(A826,PERIODS!$O$4:$P$33,2,FALSE)</f>
        <v>2.5000000000000001E-2</v>
      </c>
      <c r="C826" s="15"/>
      <c r="D826" s="18">
        <v>812</v>
      </c>
      <c r="E826" s="34">
        <f t="shared" ca="1" si="247"/>
        <v>22947.651452091653</v>
      </c>
      <c r="F826" s="34">
        <f t="shared" ca="1" si="229"/>
        <v>2500</v>
      </c>
      <c r="G826" s="69">
        <f t="shared" ca="1" si="233"/>
        <v>0</v>
      </c>
      <c r="H826" s="34">
        <f t="shared" ca="1" si="234"/>
        <v>-500.47287415033503</v>
      </c>
      <c r="I826" s="34">
        <f t="shared" ca="1" si="235"/>
        <v>1999.527125849665</v>
      </c>
      <c r="J826" s="18">
        <f ca="1">SUM(INDIRECT(ADDRESS(ROW(F826),COLUMN(F826),4)):INDIRECT(ADDRESS(ROW(F826)+N$5-1,COLUMN(F826),4)))</f>
        <v>20700</v>
      </c>
      <c r="K826" s="18">
        <f t="shared" ca="1" si="236"/>
        <v>0</v>
      </c>
      <c r="L826" s="18">
        <f t="shared" ca="1" si="246"/>
        <v>0</v>
      </c>
      <c r="M826" s="18">
        <f t="shared" ca="1" si="230"/>
        <v>0</v>
      </c>
      <c r="N826" s="34">
        <f t="shared" ca="1" si="237"/>
        <v>20948.124326241988</v>
      </c>
      <c r="P826" s="18">
        <f t="shared" ca="1" si="231"/>
        <v>500.47287415033503</v>
      </c>
      <c r="Q826" s="47">
        <f ca="1">SUM(L$15:L826)-SUM(M$15:M826)</f>
        <v>0</v>
      </c>
      <c r="R826" s="47" t="str">
        <f t="shared" ca="1" si="232"/>
        <v>M829</v>
      </c>
      <c r="S826" s="40">
        <f t="shared" ca="1" si="238"/>
        <v>0</v>
      </c>
      <c r="T826" s="46">
        <f t="shared" ca="1" si="239"/>
        <v>28</v>
      </c>
      <c r="X826" s="74">
        <f t="shared" ca="1" si="240"/>
        <v>-0.50047287415033503</v>
      </c>
      <c r="Y826" s="75">
        <f t="shared" ca="1" si="241"/>
        <v>-0.50047287415033503</v>
      </c>
      <c r="Z826" s="74">
        <f t="shared" ca="1" si="242"/>
        <v>0.60624391484473084</v>
      </c>
      <c r="AA826" s="76">
        <f t="shared" ca="1" si="243"/>
        <v>-500.47287415033503</v>
      </c>
      <c r="AB826" s="76">
        <f t="shared" ca="1" si="244"/>
        <v>606.24391484473085</v>
      </c>
    </row>
    <row r="827" spans="1:28" x14ac:dyDescent="0.25">
      <c r="A827" s="2">
        <f t="shared" si="245"/>
        <v>3</v>
      </c>
      <c r="B827" s="16">
        <f ca="1">VLOOKUP(A827,PERIODS!$O$4:$P$33,2,FALSE)</f>
        <v>2.5000000000000001E-2</v>
      </c>
      <c r="C827" s="15"/>
      <c r="D827" s="18">
        <v>813</v>
      </c>
      <c r="E827" s="34">
        <f t="shared" ca="1" si="247"/>
        <v>20948.124326241988</v>
      </c>
      <c r="F827" s="34">
        <f t="shared" ca="1" si="229"/>
        <v>2500</v>
      </c>
      <c r="G827" s="69">
        <f t="shared" ca="1" si="233"/>
        <v>0</v>
      </c>
      <c r="H827" s="34">
        <f t="shared" ca="1" si="234"/>
        <v>94.54351047755361</v>
      </c>
      <c r="I827" s="34">
        <f t="shared" ca="1" si="235"/>
        <v>2594.5435104775538</v>
      </c>
      <c r="J827" s="18">
        <f ca="1">SUM(INDIRECT(ADDRESS(ROW(F827),COLUMN(F827),4)):INDIRECT(ADDRESS(ROW(F827)+N$5-1,COLUMN(F827),4)))</f>
        <v>21500</v>
      </c>
      <c r="K827" s="18">
        <f t="shared" ca="1" si="236"/>
        <v>16350</v>
      </c>
      <c r="L827" s="18">
        <f t="shared" ca="1" si="246"/>
        <v>16350</v>
      </c>
      <c r="M827" s="18">
        <f t="shared" ca="1" si="230"/>
        <v>0</v>
      </c>
      <c r="N827" s="34">
        <f t="shared" ca="1" si="237"/>
        <v>18353.580815764435</v>
      </c>
      <c r="P827" s="18">
        <f t="shared" ca="1" si="231"/>
        <v>94.54351047755361</v>
      </c>
      <c r="Q827" s="47">
        <f ca="1">SUM(L$15:L827)-SUM(M$15:M827)</f>
        <v>16350</v>
      </c>
      <c r="R827" s="47" t="str">
        <f t="shared" ca="1" si="232"/>
        <v>M830</v>
      </c>
      <c r="S827" s="40">
        <f t="shared" ca="1" si="238"/>
        <v>0</v>
      </c>
      <c r="T827" s="46">
        <f t="shared" ca="1" si="239"/>
        <v>21</v>
      </c>
      <c r="X827" s="74">
        <f t="shared" ca="1" si="240"/>
        <v>9.4543510477553605E-2</v>
      </c>
      <c r="Y827" s="75">
        <f t="shared" ca="1" si="241"/>
        <v>9.4543510477553605E-2</v>
      </c>
      <c r="Z827" s="74">
        <f t="shared" ca="1" si="242"/>
        <v>1.0991569869379723</v>
      </c>
      <c r="AA827" s="76">
        <f t="shared" ca="1" si="243"/>
        <v>94.54351047755361</v>
      </c>
      <c r="AB827" s="76">
        <f t="shared" ca="1" si="244"/>
        <v>1099.1569869379723</v>
      </c>
    </row>
    <row r="828" spans="1:28" x14ac:dyDescent="0.25">
      <c r="A828" s="2">
        <f t="shared" si="245"/>
        <v>4</v>
      </c>
      <c r="B828" s="16">
        <f ca="1">VLOOKUP(A828,PERIODS!$O$4:$P$33,2,FALSE)</f>
        <v>2.5000000000000001E-2</v>
      </c>
      <c r="C828" s="15"/>
      <c r="D828" s="18">
        <v>814</v>
      </c>
      <c r="E828" s="34">
        <f t="shared" ca="1" si="247"/>
        <v>18353.580815764435</v>
      </c>
      <c r="F828" s="34">
        <f t="shared" ca="1" si="229"/>
        <v>2500</v>
      </c>
      <c r="G828" s="69">
        <f t="shared" ca="1" si="233"/>
        <v>0</v>
      </c>
      <c r="H828" s="34">
        <f t="shared" ca="1" si="234"/>
        <v>-1445.1532514929704</v>
      </c>
      <c r="I828" s="34">
        <f t="shared" ca="1" si="235"/>
        <v>1054.8467485070296</v>
      </c>
      <c r="J828" s="18">
        <f ca="1">SUM(INDIRECT(ADDRESS(ROW(F828),COLUMN(F828),4)):INDIRECT(ADDRESS(ROW(F828)+N$5-1,COLUMN(F828),4)))</f>
        <v>22300</v>
      </c>
      <c r="K828" s="18">
        <f t="shared" ca="1" si="236"/>
        <v>16350</v>
      </c>
      <c r="L828" s="18">
        <f t="shared" ca="1" si="246"/>
        <v>0</v>
      </c>
      <c r="M828" s="18">
        <f t="shared" ca="1" si="230"/>
        <v>0</v>
      </c>
      <c r="N828" s="34">
        <f t="shared" ca="1" si="237"/>
        <v>17298.734067257406</v>
      </c>
      <c r="P828" s="18">
        <f t="shared" ca="1" si="231"/>
        <v>1445.1532514929704</v>
      </c>
      <c r="Q828" s="47">
        <f ca="1">SUM(L$15:L828)-SUM(M$15:M828)</f>
        <v>16350</v>
      </c>
      <c r="R828" s="47" t="str">
        <f t="shared" ca="1" si="232"/>
        <v>M831</v>
      </c>
      <c r="S828" s="40">
        <f t="shared" ca="1" si="238"/>
        <v>0</v>
      </c>
      <c r="T828" s="46">
        <f t="shared" ca="1" si="239"/>
        <v>61</v>
      </c>
      <c r="X828" s="74">
        <f t="shared" ca="1" si="240"/>
        <v>-1.4451532514929704</v>
      </c>
      <c r="Y828" s="75">
        <f t="shared" ca="1" si="241"/>
        <v>-1.4451532514929704</v>
      </c>
      <c r="Z828" s="74">
        <f t="shared" ca="1" si="242"/>
        <v>0.23570995088589658</v>
      </c>
      <c r="AA828" s="76">
        <f t="shared" ca="1" si="243"/>
        <v>-1445.1532514929704</v>
      </c>
      <c r="AB828" s="76">
        <f t="shared" ca="1" si="244"/>
        <v>235.70995088589657</v>
      </c>
    </row>
    <row r="829" spans="1:28" x14ac:dyDescent="0.25">
      <c r="A829" s="2">
        <f t="shared" si="245"/>
        <v>5</v>
      </c>
      <c r="B829" s="16">
        <f ca="1">VLOOKUP(A829,PERIODS!$O$4:$P$33,2,FALSE)</f>
        <v>3.3000000000000002E-2</v>
      </c>
      <c r="C829" s="15"/>
      <c r="D829" s="18">
        <v>815</v>
      </c>
      <c r="E829" s="34">
        <f t="shared" ca="1" si="247"/>
        <v>17298.734067257406</v>
      </c>
      <c r="F829" s="34">
        <f t="shared" ca="1" si="229"/>
        <v>3300</v>
      </c>
      <c r="G829" s="69">
        <f t="shared" ca="1" si="233"/>
        <v>0</v>
      </c>
      <c r="H829" s="34">
        <f t="shared" ca="1" si="234"/>
        <v>-1319.962352333848</v>
      </c>
      <c r="I829" s="34">
        <f t="shared" ca="1" si="235"/>
        <v>1980.037647666152</v>
      </c>
      <c r="J829" s="18">
        <f ca="1">SUM(INDIRECT(ADDRESS(ROW(F829),COLUMN(F829),4)):INDIRECT(ADDRESS(ROW(F829)+N$5-1,COLUMN(F829),4)))</f>
        <v>23100</v>
      </c>
      <c r="K829" s="18">
        <f t="shared" ca="1" si="236"/>
        <v>16350</v>
      </c>
      <c r="L829" s="18">
        <f t="shared" ca="1" si="246"/>
        <v>0</v>
      </c>
      <c r="M829" s="18">
        <f t="shared" ca="1" si="230"/>
        <v>0</v>
      </c>
      <c r="N829" s="34">
        <f t="shared" ca="1" si="237"/>
        <v>15318.696419591255</v>
      </c>
      <c r="P829" s="18">
        <f t="shared" ca="1" si="231"/>
        <v>1319.962352333848</v>
      </c>
      <c r="Q829" s="47">
        <f ca="1">SUM(L$15:L829)-SUM(M$15:M829)</f>
        <v>16350</v>
      </c>
      <c r="R829" s="47" t="str">
        <f t="shared" ca="1" si="232"/>
        <v>M832</v>
      </c>
      <c r="S829" s="40">
        <f t="shared" ca="1" si="238"/>
        <v>0</v>
      </c>
      <c r="T829" s="46">
        <f t="shared" ca="1" si="239"/>
        <v>68</v>
      </c>
      <c r="X829" s="74">
        <f t="shared" ca="1" si="240"/>
        <v>-1.319962352333848</v>
      </c>
      <c r="Y829" s="75">
        <f t="shared" ca="1" si="241"/>
        <v>-1.319962352333848</v>
      </c>
      <c r="Z829" s="74">
        <f t="shared" ca="1" si="242"/>
        <v>0.26714535917583027</v>
      </c>
      <c r="AA829" s="76">
        <f t="shared" ca="1" si="243"/>
        <v>-1319.962352333848</v>
      </c>
      <c r="AB829" s="76">
        <f t="shared" ca="1" si="244"/>
        <v>267.14535917583027</v>
      </c>
    </row>
    <row r="830" spans="1:28" x14ac:dyDescent="0.25">
      <c r="A830" s="2">
        <f t="shared" si="245"/>
        <v>6</v>
      </c>
      <c r="B830" s="16">
        <f ca="1">VLOOKUP(A830,PERIODS!$O$4:$P$33,2,FALSE)</f>
        <v>3.3000000000000002E-2</v>
      </c>
      <c r="C830" s="15"/>
      <c r="D830" s="18">
        <v>816</v>
      </c>
      <c r="E830" s="34">
        <f t="shared" ca="1" si="247"/>
        <v>15318.696419591255</v>
      </c>
      <c r="F830" s="34">
        <f t="shared" ca="1" si="229"/>
        <v>3300</v>
      </c>
      <c r="G830" s="69">
        <f t="shared" ca="1" si="233"/>
        <v>0</v>
      </c>
      <c r="H830" s="34">
        <f t="shared" ca="1" si="234"/>
        <v>-1122.5935045839797</v>
      </c>
      <c r="I830" s="34">
        <f t="shared" ca="1" si="235"/>
        <v>2177.4064954160203</v>
      </c>
      <c r="J830" s="18">
        <f ca="1">SUM(INDIRECT(ADDRESS(ROW(F830),COLUMN(F830),4)):INDIRECT(ADDRESS(ROW(F830)+N$5-1,COLUMN(F830),4)))</f>
        <v>23100</v>
      </c>
      <c r="K830" s="18">
        <f t="shared" ca="1" si="236"/>
        <v>0</v>
      </c>
      <c r="L830" s="18">
        <f t="shared" ca="1" si="246"/>
        <v>0</v>
      </c>
      <c r="M830" s="18">
        <f t="shared" ca="1" si="230"/>
        <v>16350</v>
      </c>
      <c r="N830" s="34">
        <f t="shared" ca="1" si="237"/>
        <v>29491.289924175235</v>
      </c>
      <c r="P830" s="18">
        <f t="shared" ca="1" si="231"/>
        <v>1122.5935045839797</v>
      </c>
      <c r="Q830" s="47">
        <f ca="1">SUM(L$15:L830)-SUM(M$15:M830)</f>
        <v>0</v>
      </c>
      <c r="R830" s="47" t="str">
        <f t="shared" ca="1" si="232"/>
        <v>M833</v>
      </c>
      <c r="S830" s="40">
        <f t="shared" ca="1" si="238"/>
        <v>0</v>
      </c>
      <c r="T830" s="46">
        <f t="shared" ca="1" si="239"/>
        <v>36</v>
      </c>
      <c r="X830" s="74">
        <f t="shared" ca="1" si="240"/>
        <v>-1.1225935045839797</v>
      </c>
      <c r="Y830" s="75">
        <f t="shared" ca="1" si="241"/>
        <v>-1.1225935045839797</v>
      </c>
      <c r="Z830" s="74">
        <f t="shared" ca="1" si="242"/>
        <v>0.32543468285435156</v>
      </c>
      <c r="AA830" s="76">
        <f t="shared" ca="1" si="243"/>
        <v>-1122.5935045839797</v>
      </c>
      <c r="AB830" s="76">
        <f t="shared" ca="1" si="244"/>
        <v>325.43468285435159</v>
      </c>
    </row>
    <row r="831" spans="1:28" x14ac:dyDescent="0.25">
      <c r="A831" s="2">
        <f t="shared" si="245"/>
        <v>7</v>
      </c>
      <c r="B831" s="16">
        <f ca="1">VLOOKUP(A831,PERIODS!$O$4:$P$33,2,FALSE)</f>
        <v>3.3000000000000002E-2</v>
      </c>
      <c r="C831" s="15"/>
      <c r="D831" s="18">
        <v>817</v>
      </c>
      <c r="E831" s="34">
        <f t="shared" ca="1" si="247"/>
        <v>29491.289924175235</v>
      </c>
      <c r="F831" s="34">
        <f t="shared" ca="1" si="229"/>
        <v>3300</v>
      </c>
      <c r="G831" s="69">
        <f t="shared" ca="1" si="233"/>
        <v>0</v>
      </c>
      <c r="H831" s="34">
        <f t="shared" ca="1" si="234"/>
        <v>141.31241759306064</v>
      </c>
      <c r="I831" s="34">
        <f t="shared" ca="1" si="235"/>
        <v>3441.3124175930607</v>
      </c>
      <c r="J831" s="18">
        <f ca="1">SUM(INDIRECT(ADDRESS(ROW(F831),COLUMN(F831),4)):INDIRECT(ADDRESS(ROW(F831)+N$5-1,COLUMN(F831),4)))</f>
        <v>23100</v>
      </c>
      <c r="K831" s="18">
        <f t="shared" ca="1" si="236"/>
        <v>0</v>
      </c>
      <c r="L831" s="18">
        <f t="shared" ca="1" si="246"/>
        <v>0</v>
      </c>
      <c r="M831" s="18">
        <f t="shared" ca="1" si="230"/>
        <v>0</v>
      </c>
      <c r="N831" s="34">
        <f t="shared" ca="1" si="237"/>
        <v>26049.977506582174</v>
      </c>
      <c r="P831" s="18">
        <f t="shared" ca="1" si="231"/>
        <v>141.31241759306064</v>
      </c>
      <c r="Q831" s="47">
        <f ca="1">SUM(L$15:L831)-SUM(M$15:M831)</f>
        <v>0</v>
      </c>
      <c r="R831" s="47" t="str">
        <f t="shared" ca="1" si="232"/>
        <v>M834</v>
      </c>
      <c r="S831" s="40">
        <f t="shared" ca="1" si="238"/>
        <v>0</v>
      </c>
      <c r="T831" s="46">
        <f t="shared" ca="1" si="239"/>
        <v>93</v>
      </c>
      <c r="X831" s="74">
        <f t="shared" ca="1" si="240"/>
        <v>0.14131241759306065</v>
      </c>
      <c r="Y831" s="75">
        <f t="shared" ca="1" si="241"/>
        <v>0.14131241759306065</v>
      </c>
      <c r="Z831" s="74">
        <f t="shared" ca="1" si="242"/>
        <v>1.1517844294999695</v>
      </c>
      <c r="AA831" s="76">
        <f t="shared" ca="1" si="243"/>
        <v>141.31241759306064</v>
      </c>
      <c r="AB831" s="76">
        <f t="shared" ca="1" si="244"/>
        <v>1151.7844294999695</v>
      </c>
    </row>
    <row r="832" spans="1:28" x14ac:dyDescent="0.25">
      <c r="A832" s="2">
        <f t="shared" si="245"/>
        <v>8</v>
      </c>
      <c r="B832" s="16">
        <f ca="1">VLOOKUP(A832,PERIODS!$O$4:$P$33,2,FALSE)</f>
        <v>3.3000000000000002E-2</v>
      </c>
      <c r="C832" s="15"/>
      <c r="D832" s="18">
        <v>818</v>
      </c>
      <c r="E832" s="34">
        <f t="shared" ca="1" si="247"/>
        <v>26049.977506582174</v>
      </c>
      <c r="F832" s="34">
        <f t="shared" ca="1" si="229"/>
        <v>3300</v>
      </c>
      <c r="G832" s="69">
        <f t="shared" ca="1" si="233"/>
        <v>0</v>
      </c>
      <c r="H832" s="34">
        <f t="shared" ca="1" si="234"/>
        <v>376.16339535872379</v>
      </c>
      <c r="I832" s="34">
        <f t="shared" ca="1" si="235"/>
        <v>3676.1633953587238</v>
      </c>
      <c r="J832" s="18">
        <f ca="1">SUM(INDIRECT(ADDRESS(ROW(F832),COLUMN(F832),4)):INDIRECT(ADDRESS(ROW(F832)+N$5-1,COLUMN(F832),4)))</f>
        <v>23100</v>
      </c>
      <c r="K832" s="18">
        <f t="shared" ca="1" si="236"/>
        <v>0</v>
      </c>
      <c r="L832" s="18">
        <f t="shared" ca="1" si="246"/>
        <v>0</v>
      </c>
      <c r="M832" s="18">
        <f t="shared" ca="1" si="230"/>
        <v>0</v>
      </c>
      <c r="N832" s="34">
        <f t="shared" ca="1" si="237"/>
        <v>22373.814111223452</v>
      </c>
      <c r="P832" s="18">
        <f t="shared" ca="1" si="231"/>
        <v>376.16339535872379</v>
      </c>
      <c r="Q832" s="47">
        <f ca="1">SUM(L$15:L832)-SUM(M$15:M832)</f>
        <v>0</v>
      </c>
      <c r="R832" s="47" t="str">
        <f t="shared" ca="1" si="232"/>
        <v>M835</v>
      </c>
      <c r="S832" s="40">
        <f t="shared" ca="1" si="238"/>
        <v>0</v>
      </c>
      <c r="T832" s="46">
        <f t="shared" ca="1" si="239"/>
        <v>88</v>
      </c>
      <c r="X832" s="74">
        <f t="shared" ca="1" si="240"/>
        <v>0.37616339535872378</v>
      </c>
      <c r="Y832" s="75">
        <f t="shared" ca="1" si="241"/>
        <v>0.37616339535872378</v>
      </c>
      <c r="Z832" s="74">
        <f t="shared" ca="1" si="242"/>
        <v>1.456685129916174</v>
      </c>
      <c r="AA832" s="76">
        <f t="shared" ca="1" si="243"/>
        <v>376.16339535872379</v>
      </c>
      <c r="AB832" s="76">
        <f t="shared" ca="1" si="244"/>
        <v>1456.685129916174</v>
      </c>
    </row>
    <row r="833" spans="1:28" x14ac:dyDescent="0.25">
      <c r="A833" s="2">
        <f t="shared" si="245"/>
        <v>9</v>
      </c>
      <c r="B833" s="16">
        <f ca="1">VLOOKUP(A833,PERIODS!$O$4:$P$33,2,FALSE)</f>
        <v>3.3000000000000002E-2</v>
      </c>
      <c r="C833" s="15"/>
      <c r="D833" s="18">
        <v>819</v>
      </c>
      <c r="E833" s="34">
        <f t="shared" ca="1" si="247"/>
        <v>22373.814111223452</v>
      </c>
      <c r="F833" s="34">
        <f t="shared" ca="1" si="229"/>
        <v>3300</v>
      </c>
      <c r="G833" s="69">
        <f t="shared" ca="1" si="233"/>
        <v>0</v>
      </c>
      <c r="H833" s="34">
        <f t="shared" ca="1" si="234"/>
        <v>-388.18568427080407</v>
      </c>
      <c r="I833" s="34">
        <f t="shared" ca="1" si="235"/>
        <v>2911.8143157291961</v>
      </c>
      <c r="J833" s="18">
        <f ca="1">SUM(INDIRECT(ADDRESS(ROW(F833),COLUMN(F833),4)):INDIRECT(ADDRESS(ROW(F833)+N$5-1,COLUMN(F833),4)))</f>
        <v>23100</v>
      </c>
      <c r="K833" s="18">
        <f t="shared" ca="1" si="236"/>
        <v>16350</v>
      </c>
      <c r="L833" s="18">
        <f t="shared" ca="1" si="246"/>
        <v>16350</v>
      </c>
      <c r="M833" s="18">
        <f t="shared" ca="1" si="230"/>
        <v>0</v>
      </c>
      <c r="N833" s="34">
        <f t="shared" ca="1" si="237"/>
        <v>19461.999795494256</v>
      </c>
      <c r="P833" s="18">
        <f t="shared" ca="1" si="231"/>
        <v>388.18568427080407</v>
      </c>
      <c r="Q833" s="47">
        <f ca="1">SUM(L$15:L833)-SUM(M$15:M833)</f>
        <v>16350</v>
      </c>
      <c r="R833" s="47" t="str">
        <f t="shared" ca="1" si="232"/>
        <v>M836</v>
      </c>
      <c r="S833" s="40">
        <f t="shared" ca="1" si="238"/>
        <v>0</v>
      </c>
      <c r="T833" s="46">
        <f t="shared" ca="1" si="239"/>
        <v>2</v>
      </c>
      <c r="X833" s="74">
        <f t="shared" ca="1" si="240"/>
        <v>-0.38818568427080408</v>
      </c>
      <c r="Y833" s="75">
        <f t="shared" ca="1" si="241"/>
        <v>-0.38818568427080408</v>
      </c>
      <c r="Z833" s="74">
        <f t="shared" ca="1" si="242"/>
        <v>0.67828638445748712</v>
      </c>
      <c r="AA833" s="76">
        <f t="shared" ca="1" si="243"/>
        <v>-388.18568427080407</v>
      </c>
      <c r="AB833" s="76">
        <f t="shared" ca="1" si="244"/>
        <v>678.28638445748709</v>
      </c>
    </row>
    <row r="834" spans="1:28" x14ac:dyDescent="0.25">
      <c r="A834" s="2">
        <f t="shared" si="245"/>
        <v>10</v>
      </c>
      <c r="B834" s="16">
        <f ca="1">VLOOKUP(A834,PERIODS!$O$4:$P$33,2,FALSE)</f>
        <v>3.3000000000000002E-2</v>
      </c>
      <c r="C834" s="15"/>
      <c r="D834" s="18">
        <v>820</v>
      </c>
      <c r="E834" s="34">
        <f t="shared" ca="1" si="247"/>
        <v>19461.999795494256</v>
      </c>
      <c r="F834" s="34">
        <f t="shared" ca="1" si="229"/>
        <v>3300</v>
      </c>
      <c r="G834" s="69">
        <f t="shared" ca="1" si="233"/>
        <v>0</v>
      </c>
      <c r="H834" s="34">
        <f t="shared" ca="1" si="234"/>
        <v>943.78942145591077</v>
      </c>
      <c r="I834" s="34">
        <f t="shared" ca="1" si="235"/>
        <v>4243.789421455911</v>
      </c>
      <c r="J834" s="18">
        <f ca="1">SUM(INDIRECT(ADDRESS(ROW(F834),COLUMN(F834),4)):INDIRECT(ADDRESS(ROW(F834)+N$5-1,COLUMN(F834),4)))</f>
        <v>23100</v>
      </c>
      <c r="K834" s="18">
        <f t="shared" ca="1" si="236"/>
        <v>16350</v>
      </c>
      <c r="L834" s="18">
        <f t="shared" ca="1" si="246"/>
        <v>0</v>
      </c>
      <c r="M834" s="18">
        <f t="shared" ca="1" si="230"/>
        <v>0</v>
      </c>
      <c r="N834" s="34">
        <f t="shared" ca="1" si="237"/>
        <v>15218.210374038345</v>
      </c>
      <c r="P834" s="18">
        <f t="shared" ca="1" si="231"/>
        <v>943.78942145591077</v>
      </c>
      <c r="Q834" s="47">
        <f ca="1">SUM(L$15:L834)-SUM(M$15:M834)</f>
        <v>16350</v>
      </c>
      <c r="R834" s="47" t="str">
        <f t="shared" ca="1" si="232"/>
        <v>M837</v>
      </c>
      <c r="S834" s="40">
        <f t="shared" ca="1" si="238"/>
        <v>0</v>
      </c>
      <c r="T834" s="46">
        <f t="shared" ca="1" si="239"/>
        <v>7</v>
      </c>
      <c r="X834" s="74">
        <f t="shared" ca="1" si="240"/>
        <v>0.94378942145591083</v>
      </c>
      <c r="Y834" s="75">
        <f t="shared" ca="1" si="241"/>
        <v>0.94378942145591083</v>
      </c>
      <c r="Z834" s="74">
        <f t="shared" ca="1" si="242"/>
        <v>2.5697006703832845</v>
      </c>
      <c r="AA834" s="76">
        <f t="shared" ca="1" si="243"/>
        <v>943.78942145591077</v>
      </c>
      <c r="AB834" s="76">
        <f t="shared" ca="1" si="244"/>
        <v>2569.7006703832844</v>
      </c>
    </row>
    <row r="835" spans="1:28" x14ac:dyDescent="0.25">
      <c r="A835" s="2">
        <f t="shared" si="245"/>
        <v>11</v>
      </c>
      <c r="B835" s="16">
        <f ca="1">VLOOKUP(A835,PERIODS!$O$4:$P$33,2,FALSE)</f>
        <v>3.3000000000000002E-2</v>
      </c>
      <c r="C835" s="15"/>
      <c r="D835" s="18">
        <v>821</v>
      </c>
      <c r="E835" s="34">
        <f t="shared" ca="1" si="247"/>
        <v>15218.210374038345</v>
      </c>
      <c r="F835" s="34">
        <f t="shared" ca="1" si="229"/>
        <v>3300</v>
      </c>
      <c r="G835" s="69">
        <f t="shared" ca="1" si="233"/>
        <v>0</v>
      </c>
      <c r="H835" s="34">
        <f t="shared" ca="1" si="234"/>
        <v>1305.7923733242931</v>
      </c>
      <c r="I835" s="34">
        <f t="shared" ca="1" si="235"/>
        <v>4605.7923733242933</v>
      </c>
      <c r="J835" s="18">
        <f ca="1">SUM(INDIRECT(ADDRESS(ROW(F835),COLUMN(F835),4)):INDIRECT(ADDRESS(ROW(F835)+N$5-1,COLUMN(F835),4)))</f>
        <v>23300</v>
      </c>
      <c r="K835" s="18">
        <f t="shared" ca="1" si="236"/>
        <v>16350</v>
      </c>
      <c r="L835" s="18">
        <f t="shared" ca="1" si="246"/>
        <v>0</v>
      </c>
      <c r="M835" s="18">
        <f t="shared" ca="1" si="230"/>
        <v>0</v>
      </c>
      <c r="N835" s="34">
        <f t="shared" ca="1" si="237"/>
        <v>10612.418000714051</v>
      </c>
      <c r="P835" s="18">
        <f t="shared" ca="1" si="231"/>
        <v>1305.7923733242931</v>
      </c>
      <c r="Q835" s="47">
        <f ca="1">SUM(L$15:L835)-SUM(M$15:M835)</f>
        <v>16350</v>
      </c>
      <c r="R835" s="47" t="str">
        <f t="shared" ca="1" si="232"/>
        <v>M838</v>
      </c>
      <c r="S835" s="40">
        <f t="shared" ca="1" si="238"/>
        <v>0</v>
      </c>
      <c r="T835" s="46">
        <f t="shared" ca="1" si="239"/>
        <v>65</v>
      </c>
      <c r="X835" s="74">
        <f t="shared" ca="1" si="240"/>
        <v>1.3057923733242931</v>
      </c>
      <c r="Y835" s="75">
        <f t="shared" ca="1" si="241"/>
        <v>1.3057923733242931</v>
      </c>
      <c r="Z835" s="74">
        <f t="shared" ca="1" si="242"/>
        <v>3.6906122781448962</v>
      </c>
      <c r="AA835" s="76">
        <f t="shared" ca="1" si="243"/>
        <v>1305.7923733242931</v>
      </c>
      <c r="AB835" s="76">
        <f t="shared" ca="1" si="244"/>
        <v>3690.6122781448962</v>
      </c>
    </row>
    <row r="836" spans="1:28" x14ac:dyDescent="0.25">
      <c r="A836" s="2">
        <f t="shared" si="245"/>
        <v>12</v>
      </c>
      <c r="B836" s="16">
        <f ca="1">VLOOKUP(A836,PERIODS!$O$4:$P$33,2,FALSE)</f>
        <v>3.3000000000000002E-2</v>
      </c>
      <c r="C836" s="15"/>
      <c r="D836" s="18">
        <v>822</v>
      </c>
      <c r="E836" s="34">
        <f t="shared" ca="1" si="247"/>
        <v>10612.418000714051</v>
      </c>
      <c r="F836" s="34">
        <f t="shared" ca="1" si="229"/>
        <v>3300</v>
      </c>
      <c r="G836" s="69">
        <f t="shared" ca="1" si="233"/>
        <v>0</v>
      </c>
      <c r="H836" s="34">
        <f t="shared" ca="1" si="234"/>
        <v>-129.37972453381835</v>
      </c>
      <c r="I836" s="34">
        <f t="shared" ca="1" si="235"/>
        <v>3170.6202754661817</v>
      </c>
      <c r="J836" s="18">
        <f ca="1">SUM(INDIRECT(ADDRESS(ROW(F836),COLUMN(F836),4)):INDIRECT(ADDRESS(ROW(F836)+N$5-1,COLUMN(F836),4)))</f>
        <v>23500</v>
      </c>
      <c r="K836" s="18">
        <f t="shared" ca="1" si="236"/>
        <v>0</v>
      </c>
      <c r="L836" s="18">
        <f t="shared" ca="1" si="246"/>
        <v>0</v>
      </c>
      <c r="M836" s="18">
        <f t="shared" ca="1" si="230"/>
        <v>16350</v>
      </c>
      <c r="N836" s="34">
        <f t="shared" ca="1" si="237"/>
        <v>23791.79772524787</v>
      </c>
      <c r="P836" s="18">
        <f t="shared" ca="1" si="231"/>
        <v>129.37972453381835</v>
      </c>
      <c r="Q836" s="47">
        <f ca="1">SUM(L$15:L836)-SUM(M$15:M836)</f>
        <v>0</v>
      </c>
      <c r="R836" s="47" t="str">
        <f t="shared" ca="1" si="232"/>
        <v>M839</v>
      </c>
      <c r="S836" s="40">
        <f t="shared" ca="1" si="238"/>
        <v>0</v>
      </c>
      <c r="T836" s="46">
        <f t="shared" ca="1" si="239"/>
        <v>4</v>
      </c>
      <c r="X836" s="74">
        <f t="shared" ca="1" si="240"/>
        <v>-0.12937972453381835</v>
      </c>
      <c r="Y836" s="75">
        <f t="shared" ca="1" si="241"/>
        <v>-0.12937972453381835</v>
      </c>
      <c r="Z836" s="74">
        <f t="shared" ca="1" si="242"/>
        <v>0.8786402609282028</v>
      </c>
      <c r="AA836" s="76">
        <f t="shared" ca="1" si="243"/>
        <v>-129.37972453381835</v>
      </c>
      <c r="AB836" s="76">
        <f t="shared" ca="1" si="244"/>
        <v>878.64026092820279</v>
      </c>
    </row>
    <row r="837" spans="1:28" x14ac:dyDescent="0.25">
      <c r="A837" s="2">
        <f t="shared" si="245"/>
        <v>13</v>
      </c>
      <c r="B837" s="16">
        <f ca="1">VLOOKUP(A837,PERIODS!$O$4:$P$33,2,FALSE)</f>
        <v>3.3000000000000002E-2</v>
      </c>
      <c r="C837" s="15"/>
      <c r="D837" s="18">
        <v>823</v>
      </c>
      <c r="E837" s="34">
        <f t="shared" ca="1" si="247"/>
        <v>23791.79772524787</v>
      </c>
      <c r="F837" s="34">
        <f t="shared" ca="1" si="229"/>
        <v>3300</v>
      </c>
      <c r="G837" s="69">
        <f t="shared" ca="1" si="233"/>
        <v>0</v>
      </c>
      <c r="H837" s="34">
        <f t="shared" ca="1" si="234"/>
        <v>943.29850445333784</v>
      </c>
      <c r="I837" s="34">
        <f t="shared" ca="1" si="235"/>
        <v>4243.298504453338</v>
      </c>
      <c r="J837" s="18">
        <f ca="1">SUM(INDIRECT(ADDRESS(ROW(F837),COLUMN(F837),4)):INDIRECT(ADDRESS(ROW(F837)+N$5-1,COLUMN(F837),4)))</f>
        <v>23700</v>
      </c>
      <c r="K837" s="18">
        <f t="shared" ca="1" si="236"/>
        <v>0</v>
      </c>
      <c r="L837" s="18">
        <f t="shared" ca="1" si="246"/>
        <v>0</v>
      </c>
      <c r="M837" s="18">
        <f t="shared" ca="1" si="230"/>
        <v>0</v>
      </c>
      <c r="N837" s="34">
        <f t="shared" ca="1" si="237"/>
        <v>19548.499220794532</v>
      </c>
      <c r="P837" s="18">
        <f t="shared" ca="1" si="231"/>
        <v>943.29850445333784</v>
      </c>
      <c r="Q837" s="47">
        <f ca="1">SUM(L$15:L837)-SUM(M$15:M837)</f>
        <v>0</v>
      </c>
      <c r="R837" s="47" t="str">
        <f t="shared" ca="1" si="232"/>
        <v>M840</v>
      </c>
      <c r="S837" s="40">
        <f t="shared" ca="1" si="238"/>
        <v>0</v>
      </c>
      <c r="T837" s="46">
        <f t="shared" ca="1" si="239"/>
        <v>28</v>
      </c>
      <c r="X837" s="74">
        <f t="shared" ca="1" si="240"/>
        <v>0.94329850445333785</v>
      </c>
      <c r="Y837" s="75">
        <f t="shared" ca="1" si="241"/>
        <v>0.94329850445333785</v>
      </c>
      <c r="Z837" s="74">
        <f t="shared" ca="1" si="242"/>
        <v>2.5684394702302988</v>
      </c>
      <c r="AA837" s="76">
        <f t="shared" ca="1" si="243"/>
        <v>943.29850445333784</v>
      </c>
      <c r="AB837" s="76">
        <f t="shared" ca="1" si="244"/>
        <v>2568.4394702302989</v>
      </c>
    </row>
    <row r="838" spans="1:28" x14ac:dyDescent="0.25">
      <c r="A838" s="2">
        <f t="shared" si="245"/>
        <v>14</v>
      </c>
      <c r="B838" s="16">
        <f ca="1">VLOOKUP(A838,PERIODS!$O$4:$P$33,2,FALSE)</f>
        <v>3.3000000000000002E-2</v>
      </c>
      <c r="C838" s="15"/>
      <c r="D838" s="18">
        <v>824</v>
      </c>
      <c r="E838" s="34">
        <f t="shared" ca="1" si="247"/>
        <v>19548.499220794532</v>
      </c>
      <c r="F838" s="34">
        <f t="shared" ca="1" si="229"/>
        <v>3300</v>
      </c>
      <c r="G838" s="69">
        <f t="shared" ca="1" si="233"/>
        <v>0</v>
      </c>
      <c r="H838" s="34">
        <f t="shared" ca="1" si="234"/>
        <v>-1069.6191602351196</v>
      </c>
      <c r="I838" s="34">
        <f t="shared" ca="1" si="235"/>
        <v>2230.3808397648804</v>
      </c>
      <c r="J838" s="18">
        <f ca="1">SUM(INDIRECT(ADDRESS(ROW(F838),COLUMN(F838),4)):INDIRECT(ADDRESS(ROW(F838)+N$5-1,COLUMN(F838),4)))</f>
        <v>23900</v>
      </c>
      <c r="K838" s="18">
        <f t="shared" ca="1" si="236"/>
        <v>16350</v>
      </c>
      <c r="L838" s="18">
        <f t="shared" ca="1" si="246"/>
        <v>16350</v>
      </c>
      <c r="M838" s="18">
        <f t="shared" ca="1" si="230"/>
        <v>0</v>
      </c>
      <c r="N838" s="34">
        <f t="shared" ca="1" si="237"/>
        <v>17318.118381029653</v>
      </c>
      <c r="P838" s="18">
        <f t="shared" ca="1" si="231"/>
        <v>1069.6191602351196</v>
      </c>
      <c r="Q838" s="47">
        <f ca="1">SUM(L$15:L838)-SUM(M$15:M838)</f>
        <v>16350</v>
      </c>
      <c r="R838" s="47" t="str">
        <f t="shared" ca="1" si="232"/>
        <v>M841</v>
      </c>
      <c r="S838" s="40">
        <f t="shared" ca="1" si="238"/>
        <v>0</v>
      </c>
      <c r="T838" s="46">
        <f t="shared" ca="1" si="239"/>
        <v>29</v>
      </c>
      <c r="X838" s="74">
        <f t="shared" ca="1" si="240"/>
        <v>-1.0696191602351195</v>
      </c>
      <c r="Y838" s="75">
        <f t="shared" ca="1" si="241"/>
        <v>-1.0696191602351195</v>
      </c>
      <c r="Z838" s="74">
        <f t="shared" ca="1" si="242"/>
        <v>0.34313917357978407</v>
      </c>
      <c r="AA838" s="76">
        <f t="shared" ca="1" si="243"/>
        <v>-1069.6191602351196</v>
      </c>
      <c r="AB838" s="76">
        <f t="shared" ca="1" si="244"/>
        <v>343.13917357978409</v>
      </c>
    </row>
    <row r="839" spans="1:28" x14ac:dyDescent="0.25">
      <c r="A839" s="2">
        <f t="shared" si="245"/>
        <v>15</v>
      </c>
      <c r="B839" s="16">
        <f ca="1">VLOOKUP(A839,PERIODS!$O$4:$P$33,2,FALSE)</f>
        <v>3.3000000000000002E-2</v>
      </c>
      <c r="C839" s="15"/>
      <c r="D839" s="18">
        <v>825</v>
      </c>
      <c r="E839" s="34">
        <f t="shared" ca="1" si="247"/>
        <v>17318.118381029653</v>
      </c>
      <c r="F839" s="34">
        <f t="shared" ca="1" si="229"/>
        <v>3300</v>
      </c>
      <c r="G839" s="69">
        <f t="shared" ca="1" si="233"/>
        <v>0</v>
      </c>
      <c r="H839" s="34">
        <f t="shared" ca="1" si="234"/>
        <v>-131.91172966282033</v>
      </c>
      <c r="I839" s="34">
        <f t="shared" ca="1" si="235"/>
        <v>3168.0882703371799</v>
      </c>
      <c r="J839" s="18">
        <f ca="1">SUM(INDIRECT(ADDRESS(ROW(F839),COLUMN(F839),4)):INDIRECT(ADDRESS(ROW(F839)+N$5-1,COLUMN(F839),4)))</f>
        <v>24100</v>
      </c>
      <c r="K839" s="18">
        <f t="shared" ca="1" si="236"/>
        <v>16350</v>
      </c>
      <c r="L839" s="18">
        <f t="shared" ca="1" si="246"/>
        <v>0</v>
      </c>
      <c r="M839" s="18">
        <f t="shared" ca="1" si="230"/>
        <v>0</v>
      </c>
      <c r="N839" s="34">
        <f t="shared" ca="1" si="237"/>
        <v>14150.030110692474</v>
      </c>
      <c r="P839" s="18">
        <f t="shared" ca="1" si="231"/>
        <v>131.91172966282033</v>
      </c>
      <c r="Q839" s="47">
        <f ca="1">SUM(L$15:L839)-SUM(M$15:M839)</f>
        <v>16350</v>
      </c>
      <c r="R839" s="47" t="str">
        <f t="shared" ca="1" si="232"/>
        <v>M842</v>
      </c>
      <c r="S839" s="40">
        <f t="shared" ca="1" si="238"/>
        <v>0</v>
      </c>
      <c r="T839" s="46">
        <f t="shared" ca="1" si="239"/>
        <v>37</v>
      </c>
      <c r="X839" s="74">
        <f t="shared" ca="1" si="240"/>
        <v>-0.13191172966282033</v>
      </c>
      <c r="Y839" s="75">
        <f t="shared" ca="1" si="241"/>
        <v>-0.13191172966282033</v>
      </c>
      <c r="Z839" s="74">
        <f t="shared" ca="1" si="242"/>
        <v>0.87641835340866603</v>
      </c>
      <c r="AA839" s="76">
        <f t="shared" ca="1" si="243"/>
        <v>-131.91172966282033</v>
      </c>
      <c r="AB839" s="76">
        <f t="shared" ca="1" si="244"/>
        <v>876.41835340866601</v>
      </c>
    </row>
    <row r="840" spans="1:28" x14ac:dyDescent="0.25">
      <c r="A840" s="2">
        <f t="shared" si="245"/>
        <v>16</v>
      </c>
      <c r="B840" s="16">
        <f ca="1">VLOOKUP(A840,PERIODS!$O$4:$P$33,2,FALSE)</f>
        <v>3.3000000000000002E-2</v>
      </c>
      <c r="C840" s="15"/>
      <c r="D840" s="18">
        <v>826</v>
      </c>
      <c r="E840" s="34">
        <f t="shared" ca="1" si="247"/>
        <v>14150.030110692474</v>
      </c>
      <c r="F840" s="34">
        <f t="shared" ca="1" si="229"/>
        <v>3300</v>
      </c>
      <c r="G840" s="69">
        <f t="shared" ca="1" si="233"/>
        <v>0</v>
      </c>
      <c r="H840" s="34">
        <f t="shared" ca="1" si="234"/>
        <v>781.6466127862692</v>
      </c>
      <c r="I840" s="34">
        <f t="shared" ca="1" si="235"/>
        <v>4081.6466127862691</v>
      </c>
      <c r="J840" s="18">
        <f ca="1">SUM(INDIRECT(ADDRESS(ROW(F840),COLUMN(F840),4)):INDIRECT(ADDRESS(ROW(F840)+N$5-1,COLUMN(F840),4)))</f>
        <v>24300</v>
      </c>
      <c r="K840" s="18">
        <f t="shared" ca="1" si="236"/>
        <v>16350</v>
      </c>
      <c r="L840" s="18">
        <f t="shared" ca="1" si="246"/>
        <v>0</v>
      </c>
      <c r="M840" s="18">
        <f t="shared" ca="1" si="230"/>
        <v>0</v>
      </c>
      <c r="N840" s="34">
        <f t="shared" ca="1" si="237"/>
        <v>10068.383497906205</v>
      </c>
      <c r="P840" s="18">
        <f t="shared" ca="1" si="231"/>
        <v>781.6466127862692</v>
      </c>
      <c r="Q840" s="47">
        <f ca="1">SUM(L$15:L840)-SUM(M$15:M840)</f>
        <v>16350</v>
      </c>
      <c r="R840" s="47" t="str">
        <f t="shared" ca="1" si="232"/>
        <v>M843</v>
      </c>
      <c r="S840" s="40">
        <f t="shared" ca="1" si="238"/>
        <v>0</v>
      </c>
      <c r="T840" s="46">
        <f t="shared" ca="1" si="239"/>
        <v>29</v>
      </c>
      <c r="X840" s="74">
        <f t="shared" ca="1" si="240"/>
        <v>0.78164661278626923</v>
      </c>
      <c r="Y840" s="75">
        <f t="shared" ca="1" si="241"/>
        <v>0.78164661278626923</v>
      </c>
      <c r="Z840" s="74">
        <f t="shared" ca="1" si="242"/>
        <v>2.1850672645969333</v>
      </c>
      <c r="AA840" s="76">
        <f t="shared" ca="1" si="243"/>
        <v>781.6466127862692</v>
      </c>
      <c r="AB840" s="76">
        <f t="shared" ca="1" si="244"/>
        <v>2185.0672645969335</v>
      </c>
    </row>
    <row r="841" spans="1:28" x14ac:dyDescent="0.25">
      <c r="A841" s="2">
        <f t="shared" si="245"/>
        <v>17</v>
      </c>
      <c r="B841" s="16">
        <f ca="1">VLOOKUP(A841,PERIODS!$O$4:$P$33,2,FALSE)</f>
        <v>3.5000000000000003E-2</v>
      </c>
      <c r="C841" s="15"/>
      <c r="D841" s="18">
        <v>827</v>
      </c>
      <c r="E841" s="34">
        <f t="shared" ca="1" si="247"/>
        <v>10068.383497906205</v>
      </c>
      <c r="F841" s="34">
        <f t="shared" ca="1" si="229"/>
        <v>3500.0000000000005</v>
      </c>
      <c r="G841" s="69">
        <f t="shared" ca="1" si="233"/>
        <v>0</v>
      </c>
      <c r="H841" s="34">
        <f t="shared" ca="1" si="234"/>
        <v>-449.05367658584674</v>
      </c>
      <c r="I841" s="34">
        <f t="shared" ca="1" si="235"/>
        <v>3050.9463234141535</v>
      </c>
      <c r="J841" s="18">
        <f ca="1">SUM(INDIRECT(ADDRESS(ROW(F841),COLUMN(F841),4)):INDIRECT(ADDRESS(ROW(F841)+N$5-1,COLUMN(F841),4)))</f>
        <v>24500.000000000004</v>
      </c>
      <c r="K841" s="18">
        <f t="shared" ca="1" si="236"/>
        <v>0</v>
      </c>
      <c r="L841" s="18">
        <f t="shared" ca="1" si="246"/>
        <v>0</v>
      </c>
      <c r="M841" s="18">
        <f t="shared" ca="1" si="230"/>
        <v>16350</v>
      </c>
      <c r="N841" s="34">
        <f t="shared" ca="1" si="237"/>
        <v>23367.43717449205</v>
      </c>
      <c r="P841" s="18">
        <f t="shared" ca="1" si="231"/>
        <v>449.05367658584674</v>
      </c>
      <c r="Q841" s="47">
        <f ca="1">SUM(L$15:L841)-SUM(M$15:M841)</f>
        <v>0</v>
      </c>
      <c r="R841" s="47" t="str">
        <f t="shared" ca="1" si="232"/>
        <v>M844</v>
      </c>
      <c r="S841" s="40">
        <f t="shared" ca="1" si="238"/>
        <v>0</v>
      </c>
      <c r="T841" s="46">
        <f t="shared" ca="1" si="239"/>
        <v>37</v>
      </c>
      <c r="X841" s="74">
        <f t="shared" ca="1" si="240"/>
        <v>-0.44905367658584677</v>
      </c>
      <c r="Y841" s="75">
        <f t="shared" ca="1" si="241"/>
        <v>-0.44905367658584677</v>
      </c>
      <c r="Z841" s="74">
        <f t="shared" ca="1" si="242"/>
        <v>0.63823183966819119</v>
      </c>
      <c r="AA841" s="76">
        <f t="shared" ca="1" si="243"/>
        <v>-449.05367658584674</v>
      </c>
      <c r="AB841" s="76">
        <f t="shared" ca="1" si="244"/>
        <v>638.23183966819124</v>
      </c>
    </row>
    <row r="842" spans="1:28" x14ac:dyDescent="0.25">
      <c r="A842" s="2">
        <f t="shared" si="245"/>
        <v>18</v>
      </c>
      <c r="B842" s="16">
        <f ca="1">VLOOKUP(A842,PERIODS!$O$4:$P$33,2,FALSE)</f>
        <v>3.5000000000000003E-2</v>
      </c>
      <c r="C842" s="15"/>
      <c r="D842" s="18">
        <v>828</v>
      </c>
      <c r="E842" s="34">
        <f t="shared" ca="1" si="247"/>
        <v>23367.43717449205</v>
      </c>
      <c r="F842" s="34">
        <f t="shared" ca="1" si="229"/>
        <v>3500.0000000000005</v>
      </c>
      <c r="G842" s="69">
        <f t="shared" ca="1" si="233"/>
        <v>0</v>
      </c>
      <c r="H842" s="34">
        <f t="shared" ca="1" si="234"/>
        <v>-345.70201861286813</v>
      </c>
      <c r="I842" s="34">
        <f t="shared" ca="1" si="235"/>
        <v>3154.2979813871325</v>
      </c>
      <c r="J842" s="18">
        <f ca="1">SUM(INDIRECT(ADDRESS(ROW(F842),COLUMN(F842),4)):INDIRECT(ADDRESS(ROW(F842)+N$5-1,COLUMN(F842),4)))</f>
        <v>24500.000000000004</v>
      </c>
      <c r="K842" s="18">
        <f t="shared" ca="1" si="236"/>
        <v>16350</v>
      </c>
      <c r="L842" s="18">
        <f t="shared" ca="1" si="246"/>
        <v>16350</v>
      </c>
      <c r="M842" s="18">
        <f t="shared" ca="1" si="230"/>
        <v>0</v>
      </c>
      <c r="N842" s="34">
        <f t="shared" ca="1" si="237"/>
        <v>20213.139193104918</v>
      </c>
      <c r="P842" s="18">
        <f t="shared" ca="1" si="231"/>
        <v>345.70201861286813</v>
      </c>
      <c r="Q842" s="47">
        <f ca="1">SUM(L$15:L842)-SUM(M$15:M842)</f>
        <v>16350</v>
      </c>
      <c r="R842" s="47" t="str">
        <f t="shared" ca="1" si="232"/>
        <v>M845</v>
      </c>
      <c r="S842" s="40">
        <f t="shared" ca="1" si="238"/>
        <v>0</v>
      </c>
      <c r="T842" s="46">
        <f t="shared" ca="1" si="239"/>
        <v>7</v>
      </c>
      <c r="X842" s="74">
        <f t="shared" ca="1" si="240"/>
        <v>-0.34570201861286814</v>
      </c>
      <c r="Y842" s="75">
        <f t="shared" ca="1" si="241"/>
        <v>-0.34570201861286814</v>
      </c>
      <c r="Z842" s="74">
        <f t="shared" ca="1" si="242"/>
        <v>0.7077233440729882</v>
      </c>
      <c r="AA842" s="76">
        <f t="shared" ca="1" si="243"/>
        <v>-345.70201861286813</v>
      </c>
      <c r="AB842" s="76">
        <f t="shared" ca="1" si="244"/>
        <v>707.7233440729882</v>
      </c>
    </row>
    <row r="843" spans="1:28" x14ac:dyDescent="0.25">
      <c r="A843" s="2">
        <f t="shared" si="245"/>
        <v>19</v>
      </c>
      <c r="B843" s="16">
        <f ca="1">VLOOKUP(A843,PERIODS!$O$4:$P$33,2,FALSE)</f>
        <v>3.5000000000000003E-2</v>
      </c>
      <c r="C843" s="15"/>
      <c r="D843" s="18">
        <v>829</v>
      </c>
      <c r="E843" s="34">
        <f t="shared" ca="1" si="247"/>
        <v>20213.139193104918</v>
      </c>
      <c r="F843" s="34">
        <f t="shared" ca="1" si="229"/>
        <v>3500.0000000000005</v>
      </c>
      <c r="G843" s="69">
        <f t="shared" ca="1" si="233"/>
        <v>0</v>
      </c>
      <c r="H843" s="34">
        <f t="shared" ca="1" si="234"/>
        <v>-320.53897447954927</v>
      </c>
      <c r="I843" s="34">
        <f t="shared" ca="1" si="235"/>
        <v>3179.4610255204511</v>
      </c>
      <c r="J843" s="18">
        <f ca="1">SUM(INDIRECT(ADDRESS(ROW(F843),COLUMN(F843),4)):INDIRECT(ADDRESS(ROW(F843)+N$5-1,COLUMN(F843),4)))</f>
        <v>24500.000000000004</v>
      </c>
      <c r="K843" s="18">
        <f t="shared" ca="1" si="236"/>
        <v>16350</v>
      </c>
      <c r="L843" s="18">
        <f t="shared" ca="1" si="246"/>
        <v>0</v>
      </c>
      <c r="M843" s="18">
        <f t="shared" ca="1" si="230"/>
        <v>0</v>
      </c>
      <c r="N843" s="34">
        <f t="shared" ca="1" si="237"/>
        <v>17033.678167584469</v>
      </c>
      <c r="P843" s="18">
        <f t="shared" ca="1" si="231"/>
        <v>320.53897447954927</v>
      </c>
      <c r="Q843" s="47">
        <f ca="1">SUM(L$15:L843)-SUM(M$15:M843)</f>
        <v>16350</v>
      </c>
      <c r="R843" s="47" t="str">
        <f t="shared" ca="1" si="232"/>
        <v>M846</v>
      </c>
      <c r="S843" s="40">
        <f t="shared" ca="1" si="238"/>
        <v>0</v>
      </c>
      <c r="T843" s="46">
        <f t="shared" ca="1" si="239"/>
        <v>98</v>
      </c>
      <c r="X843" s="74">
        <f t="shared" ca="1" si="240"/>
        <v>-0.32053897447954927</v>
      </c>
      <c r="Y843" s="75">
        <f t="shared" ca="1" si="241"/>
        <v>-0.32053897447954927</v>
      </c>
      <c r="Z843" s="74">
        <f t="shared" ca="1" si="242"/>
        <v>0.72575776672619663</v>
      </c>
      <c r="AA843" s="76">
        <f t="shared" ca="1" si="243"/>
        <v>-320.53897447954927</v>
      </c>
      <c r="AB843" s="76">
        <f t="shared" ca="1" si="244"/>
        <v>725.75776672619668</v>
      </c>
    </row>
    <row r="844" spans="1:28" x14ac:dyDescent="0.25">
      <c r="A844" s="2">
        <f t="shared" si="245"/>
        <v>20</v>
      </c>
      <c r="B844" s="16">
        <f ca="1">VLOOKUP(A844,PERIODS!$O$4:$P$33,2,FALSE)</f>
        <v>3.5000000000000003E-2</v>
      </c>
      <c r="C844" s="15"/>
      <c r="D844" s="18">
        <v>830</v>
      </c>
      <c r="E844" s="34">
        <f t="shared" ca="1" si="247"/>
        <v>17033.678167584469</v>
      </c>
      <c r="F844" s="34">
        <f t="shared" ca="1" si="229"/>
        <v>3500.0000000000005</v>
      </c>
      <c r="G844" s="69">
        <f t="shared" ca="1" si="233"/>
        <v>0</v>
      </c>
      <c r="H844" s="34">
        <f t="shared" ca="1" si="234"/>
        <v>1073.6473637581687</v>
      </c>
      <c r="I844" s="34">
        <f t="shared" ca="1" si="235"/>
        <v>4573.6473637581694</v>
      </c>
      <c r="J844" s="18">
        <f ca="1">SUM(INDIRECT(ADDRESS(ROW(F844),COLUMN(F844),4)):INDIRECT(ADDRESS(ROW(F844)+N$5-1,COLUMN(F844),4)))</f>
        <v>24500.000000000004</v>
      </c>
      <c r="K844" s="18">
        <f t="shared" ca="1" si="236"/>
        <v>16350</v>
      </c>
      <c r="L844" s="18">
        <f t="shared" ca="1" si="246"/>
        <v>0</v>
      </c>
      <c r="M844" s="18">
        <f t="shared" ca="1" si="230"/>
        <v>0</v>
      </c>
      <c r="N844" s="34">
        <f t="shared" ca="1" si="237"/>
        <v>12460.030803826299</v>
      </c>
      <c r="P844" s="18">
        <f t="shared" ca="1" si="231"/>
        <v>1073.6473637581687</v>
      </c>
      <c r="Q844" s="47">
        <f ca="1">SUM(L$15:L844)-SUM(M$15:M844)</f>
        <v>16350</v>
      </c>
      <c r="R844" s="47" t="str">
        <f t="shared" ca="1" si="232"/>
        <v>M847</v>
      </c>
      <c r="S844" s="40">
        <f t="shared" ca="1" si="238"/>
        <v>0</v>
      </c>
      <c r="T844" s="46">
        <f t="shared" ca="1" si="239"/>
        <v>27</v>
      </c>
      <c r="X844" s="74">
        <f t="shared" ca="1" si="240"/>
        <v>1.0736473637581687</v>
      </c>
      <c r="Y844" s="75">
        <f t="shared" ca="1" si="241"/>
        <v>1.0736473637581687</v>
      </c>
      <c r="Z844" s="74">
        <f t="shared" ca="1" si="242"/>
        <v>2.9260323651338487</v>
      </c>
      <c r="AA844" s="76">
        <f t="shared" ca="1" si="243"/>
        <v>1073.6473637581687</v>
      </c>
      <c r="AB844" s="76">
        <f t="shared" ca="1" si="244"/>
        <v>2926.0323651338485</v>
      </c>
    </row>
    <row r="845" spans="1:28" x14ac:dyDescent="0.25">
      <c r="A845" s="2">
        <f t="shared" si="245"/>
        <v>21</v>
      </c>
      <c r="B845" s="16">
        <f ca="1">VLOOKUP(A845,PERIODS!$O$4:$P$33,2,FALSE)</f>
        <v>3.5000000000000003E-2</v>
      </c>
      <c r="C845" s="15"/>
      <c r="D845" s="18">
        <v>831</v>
      </c>
      <c r="E845" s="34">
        <f t="shared" ca="1" si="247"/>
        <v>12460.030803826299</v>
      </c>
      <c r="F845" s="34">
        <f t="shared" ca="1" si="229"/>
        <v>3500.0000000000005</v>
      </c>
      <c r="G845" s="69">
        <f t="shared" ca="1" si="233"/>
        <v>0</v>
      </c>
      <c r="H845" s="34">
        <f t="shared" ca="1" si="234"/>
        <v>1879.835821370023</v>
      </c>
      <c r="I845" s="34">
        <f t="shared" ca="1" si="235"/>
        <v>5379.835821370023</v>
      </c>
      <c r="J845" s="18">
        <f ca="1">SUM(INDIRECT(ADDRESS(ROW(F845),COLUMN(F845),4)):INDIRECT(ADDRESS(ROW(F845)+N$5-1,COLUMN(F845),4)))</f>
        <v>24500.000000000004</v>
      </c>
      <c r="K845" s="18">
        <f t="shared" ca="1" si="236"/>
        <v>0</v>
      </c>
      <c r="L845" s="18">
        <f t="shared" ca="1" si="246"/>
        <v>0</v>
      </c>
      <c r="M845" s="18">
        <f t="shared" ca="1" si="230"/>
        <v>16350</v>
      </c>
      <c r="N845" s="34">
        <f t="shared" ca="1" si="237"/>
        <v>23430.194982456276</v>
      </c>
      <c r="P845" s="18">
        <f t="shared" ca="1" si="231"/>
        <v>1879.835821370023</v>
      </c>
      <c r="Q845" s="47">
        <f ca="1">SUM(L$15:L845)-SUM(M$15:M845)</f>
        <v>0</v>
      </c>
      <c r="R845" s="47" t="str">
        <f t="shared" ca="1" si="232"/>
        <v>M848</v>
      </c>
      <c r="S845" s="40">
        <f t="shared" ca="1" si="238"/>
        <v>0</v>
      </c>
      <c r="T845" s="46">
        <f t="shared" ca="1" si="239"/>
        <v>23</v>
      </c>
      <c r="X845" s="74">
        <f t="shared" ca="1" si="240"/>
        <v>1.879835821370023</v>
      </c>
      <c r="Y845" s="75">
        <f t="shared" ca="1" si="241"/>
        <v>1.879835821370023</v>
      </c>
      <c r="Z845" s="74">
        <f t="shared" ca="1" si="242"/>
        <v>6.5524290050601177</v>
      </c>
      <c r="AA845" s="76">
        <f t="shared" ca="1" si="243"/>
        <v>1879.835821370023</v>
      </c>
      <c r="AB845" s="76">
        <f t="shared" ca="1" si="244"/>
        <v>6552.4290050601176</v>
      </c>
    </row>
    <row r="846" spans="1:28" x14ac:dyDescent="0.25">
      <c r="A846" s="2">
        <f t="shared" si="245"/>
        <v>22</v>
      </c>
      <c r="B846" s="16">
        <f ca="1">VLOOKUP(A846,PERIODS!$O$4:$P$33,2,FALSE)</f>
        <v>3.5000000000000003E-2</v>
      </c>
      <c r="C846" s="15"/>
      <c r="D846" s="18">
        <v>832</v>
      </c>
      <c r="E846" s="34">
        <f t="shared" ca="1" si="247"/>
        <v>23430.194982456276</v>
      </c>
      <c r="F846" s="34">
        <f t="shared" ca="1" si="229"/>
        <v>3500.0000000000005</v>
      </c>
      <c r="G846" s="69">
        <f t="shared" ca="1" si="233"/>
        <v>0</v>
      </c>
      <c r="H846" s="34">
        <f t="shared" ca="1" si="234"/>
        <v>162.45563193242117</v>
      </c>
      <c r="I846" s="34">
        <f t="shared" ca="1" si="235"/>
        <v>3662.4556319324215</v>
      </c>
      <c r="J846" s="18">
        <f ca="1">SUM(INDIRECT(ADDRESS(ROW(F846),COLUMN(F846),4)):INDIRECT(ADDRESS(ROW(F846)+N$5-1,COLUMN(F846),4)))</f>
        <v>25000.000000000004</v>
      </c>
      <c r="K846" s="18">
        <f t="shared" ca="1" si="236"/>
        <v>16350</v>
      </c>
      <c r="L846" s="18">
        <f t="shared" ca="1" si="246"/>
        <v>16350</v>
      </c>
      <c r="M846" s="18">
        <f t="shared" ca="1" si="230"/>
        <v>0</v>
      </c>
      <c r="N846" s="34">
        <f t="shared" ca="1" si="237"/>
        <v>19767.739350523854</v>
      </c>
      <c r="P846" s="18">
        <f t="shared" ca="1" si="231"/>
        <v>162.45563193242117</v>
      </c>
      <c r="Q846" s="47">
        <f ca="1">SUM(L$15:L846)-SUM(M$15:M846)</f>
        <v>16350</v>
      </c>
      <c r="R846" s="47" t="str">
        <f t="shared" ca="1" si="232"/>
        <v>M849</v>
      </c>
      <c r="S846" s="40">
        <f t="shared" ca="1" si="238"/>
        <v>0</v>
      </c>
      <c r="T846" s="46">
        <f t="shared" ca="1" si="239"/>
        <v>36</v>
      </c>
      <c r="X846" s="74">
        <f t="shared" ca="1" si="240"/>
        <v>0.16245563193242116</v>
      </c>
      <c r="Y846" s="75">
        <f t="shared" ca="1" si="241"/>
        <v>0.16245563193242116</v>
      </c>
      <c r="Z846" s="74">
        <f t="shared" ca="1" si="242"/>
        <v>1.1763961228681117</v>
      </c>
      <c r="AA846" s="76">
        <f t="shared" ca="1" si="243"/>
        <v>162.45563193242117</v>
      </c>
      <c r="AB846" s="76">
        <f t="shared" ca="1" si="244"/>
        <v>1176.3961228681117</v>
      </c>
    </row>
    <row r="847" spans="1:28" x14ac:dyDescent="0.25">
      <c r="A847" s="2">
        <f t="shared" si="245"/>
        <v>23</v>
      </c>
      <c r="B847" s="16">
        <f ca="1">VLOOKUP(A847,PERIODS!$O$4:$P$33,2,FALSE)</f>
        <v>3.5000000000000003E-2</v>
      </c>
      <c r="C847" s="15"/>
      <c r="D847" s="18">
        <v>833</v>
      </c>
      <c r="E847" s="34">
        <f t="shared" ca="1" si="247"/>
        <v>19767.739350523854</v>
      </c>
      <c r="F847" s="34">
        <f t="shared" ref="F847:F910" ca="1" si="248">F$2*B847</f>
        <v>3500.0000000000005</v>
      </c>
      <c r="G847" s="69">
        <f t="shared" ca="1" si="233"/>
        <v>0</v>
      </c>
      <c r="H847" s="34">
        <f t="shared" ca="1" si="234"/>
        <v>340.55285905990883</v>
      </c>
      <c r="I847" s="34">
        <f t="shared" ca="1" si="235"/>
        <v>3840.5528590599092</v>
      </c>
      <c r="J847" s="18">
        <f ca="1">SUM(INDIRECT(ADDRESS(ROW(F847),COLUMN(F847),4)):INDIRECT(ADDRESS(ROW(F847)+N$5-1,COLUMN(F847),4)))</f>
        <v>25500.000000000004</v>
      </c>
      <c r="K847" s="18">
        <f t="shared" ca="1" si="236"/>
        <v>16350</v>
      </c>
      <c r="L847" s="18">
        <f t="shared" ca="1" si="246"/>
        <v>0</v>
      </c>
      <c r="M847" s="18">
        <f t="shared" ref="M847:M910" ca="1" si="249">SUMIF($R$15:$R$8014,ADDRESS(ROW(M847),COLUMN(M847),4),$L$15:$L$8014)</f>
        <v>0</v>
      </c>
      <c r="N847" s="34">
        <f t="shared" ca="1" si="237"/>
        <v>15927.186491463945</v>
      </c>
      <c r="P847" s="18">
        <f t="shared" ref="P847:P910" ca="1" si="250">ABS(H847)</f>
        <v>340.55285905990883</v>
      </c>
      <c r="Q847" s="47">
        <f ca="1">SUM(L$15:L847)-SUM(M$15:M847)</f>
        <v>16350</v>
      </c>
      <c r="R847" s="47" t="str">
        <f t="shared" ref="R847:R910" ca="1" si="251">ADDRESS(ROW(M847)+$N$3+RANDBETWEEN(-$N$4,$N$4),COLUMN(M847),4)</f>
        <v>M850</v>
      </c>
      <c r="S847" s="40">
        <f t="shared" ca="1" si="238"/>
        <v>0</v>
      </c>
      <c r="T847" s="46">
        <f t="shared" ca="1" si="239"/>
        <v>33</v>
      </c>
      <c r="X847" s="74">
        <f t="shared" ca="1" si="240"/>
        <v>0.34055285905990884</v>
      </c>
      <c r="Y847" s="75">
        <f t="shared" ca="1" si="241"/>
        <v>0.34055285905990884</v>
      </c>
      <c r="Z847" s="74">
        <f t="shared" ca="1" si="242"/>
        <v>1.4057245433206296</v>
      </c>
      <c r="AA847" s="76">
        <f t="shared" ca="1" si="243"/>
        <v>340.55285905990883</v>
      </c>
      <c r="AB847" s="76">
        <f t="shared" ca="1" si="244"/>
        <v>1405.7245433206297</v>
      </c>
    </row>
    <row r="848" spans="1:28" x14ac:dyDescent="0.25">
      <c r="A848" s="2">
        <f t="shared" si="245"/>
        <v>24</v>
      </c>
      <c r="B848" s="16">
        <f ca="1">VLOOKUP(A848,PERIODS!$O$4:$P$33,2,FALSE)</f>
        <v>3.5000000000000003E-2</v>
      </c>
      <c r="C848" s="15"/>
      <c r="D848" s="18">
        <v>834</v>
      </c>
      <c r="E848" s="34">
        <f t="shared" ca="1" si="247"/>
        <v>15927.186491463945</v>
      </c>
      <c r="F848" s="34">
        <f t="shared" ca="1" si="248"/>
        <v>3500.0000000000005</v>
      </c>
      <c r="G848" s="69">
        <f t="shared" ref="G848:G911" ca="1" si="252">((2*RAND()*$F$5)-$F$5)*E848</f>
        <v>0</v>
      </c>
      <c r="H848" s="34">
        <f t="shared" ref="H848:H911" ca="1" si="253">IF($S$3="NORM",AA848,IF($S$3="LOGNORM",AB848,0))</f>
        <v>-705.0897373581796</v>
      </c>
      <c r="I848" s="34">
        <f t="shared" ref="I848:I911" ca="1" si="254">IF(F848+H848&lt;0,0,F848+H848)</f>
        <v>2794.9102626418207</v>
      </c>
      <c r="J848" s="18">
        <f ca="1">SUM(INDIRECT(ADDRESS(ROW(F848),COLUMN(F848),4)):INDIRECT(ADDRESS(ROW(F848)+N$5-1,COLUMN(F848),4)))</f>
        <v>26000</v>
      </c>
      <c r="K848" s="18">
        <f t="shared" ref="K848:K911" ca="1" si="255">Q848</f>
        <v>16350</v>
      </c>
      <c r="L848" s="18">
        <f t="shared" ca="1" si="246"/>
        <v>0</v>
      </c>
      <c r="M848" s="18">
        <f t="shared" ca="1" si="249"/>
        <v>0</v>
      </c>
      <c r="N848" s="34">
        <f t="shared" ref="N848:N911" ca="1" si="256">E848+G848-I848+M848-S848</f>
        <v>13132.276228822124</v>
      </c>
      <c r="P848" s="18">
        <f t="shared" ca="1" si="250"/>
        <v>705.0897373581796</v>
      </c>
      <c r="Q848" s="47">
        <f ca="1">SUM(L$15:L848)-SUM(M$15:M848)</f>
        <v>16350</v>
      </c>
      <c r="R848" s="47" t="str">
        <f t="shared" ca="1" si="251"/>
        <v>M851</v>
      </c>
      <c r="S848" s="40">
        <f t="shared" ref="S848:S911" ca="1" si="257">IF(T848&gt;N$6*100,M848,0)</f>
        <v>0</v>
      </c>
      <c r="T848" s="46">
        <f t="shared" ref="T848:T911" ca="1" si="258">RANDBETWEEN(0,100)</f>
        <v>17</v>
      </c>
      <c r="X848" s="74">
        <f t="shared" ref="X848:X911" ca="1" si="259">NORMINV(RAND(),0,1)</f>
        <v>-0.70508973735817959</v>
      </c>
      <c r="Y848" s="75">
        <f t="shared" ref="Y848:Y911" ca="1" si="260">IF(AND(X848&gt;$F$6,$F$6&gt;0),$F$6,X848)</f>
        <v>-0.70508973735817959</v>
      </c>
      <c r="Z848" s="74">
        <f t="shared" ref="Z848:Z911" ca="1" si="261">EXP(Y848)</f>
        <v>0.49406423624745172</v>
      </c>
      <c r="AA848" s="76">
        <f t="shared" ref="AA848:AA911" ca="1" si="262">$F$3*Y848</f>
        <v>-705.0897373581796</v>
      </c>
      <c r="AB848" s="76">
        <f t="shared" ref="AB848:AB911" ca="1" si="263">$F$3*Z848</f>
        <v>494.06423624745173</v>
      </c>
    </row>
    <row r="849" spans="1:28" x14ac:dyDescent="0.25">
      <c r="A849" s="2">
        <f t="shared" ref="A849:A912" si="264">IF(AND(A848=12,OR(A$14="MS",A$14="M0")),1,IF(AND(A848=4,OR(A$14="WS",A$14="W0")),1,IF(AND(A848=30,OR(A$14="DS",A$14="D0")),1,A848+1)))</f>
        <v>25</v>
      </c>
      <c r="B849" s="16">
        <f ca="1">VLOOKUP(A849,PERIODS!$O$4:$P$33,2,FALSE)</f>
        <v>3.5000000000000003E-2</v>
      </c>
      <c r="C849" s="15"/>
      <c r="D849" s="18">
        <v>835</v>
      </c>
      <c r="E849" s="34">
        <f t="shared" ca="1" si="247"/>
        <v>13132.276228822124</v>
      </c>
      <c r="F849" s="34">
        <f t="shared" ca="1" si="248"/>
        <v>3500.0000000000005</v>
      </c>
      <c r="G849" s="69">
        <f t="shared" ca="1" si="252"/>
        <v>0</v>
      </c>
      <c r="H849" s="34">
        <f t="shared" ca="1" si="253"/>
        <v>-1347.8967325537442</v>
      </c>
      <c r="I849" s="34">
        <f t="shared" ca="1" si="254"/>
        <v>2152.1032674462563</v>
      </c>
      <c r="J849" s="18">
        <f ca="1">SUM(INDIRECT(ADDRESS(ROW(F849),COLUMN(F849),4)):INDIRECT(ADDRESS(ROW(F849)+N$5-1,COLUMN(F849),4)))</f>
        <v>24900</v>
      </c>
      <c r="K849" s="18">
        <f t="shared" ca="1" si="255"/>
        <v>0</v>
      </c>
      <c r="L849" s="18">
        <f t="shared" ref="L849:L912" ca="1" si="265">IF((E849+K848)&lt;J849,N$2,0)</f>
        <v>0</v>
      </c>
      <c r="M849" s="18">
        <f t="shared" ca="1" si="249"/>
        <v>16350</v>
      </c>
      <c r="N849" s="34">
        <f t="shared" ca="1" si="256"/>
        <v>27330.172961375865</v>
      </c>
      <c r="P849" s="18">
        <f t="shared" ca="1" si="250"/>
        <v>1347.8967325537442</v>
      </c>
      <c r="Q849" s="47">
        <f ca="1">SUM(L$15:L849)-SUM(M$15:M849)</f>
        <v>0</v>
      </c>
      <c r="R849" s="47" t="str">
        <f t="shared" ca="1" si="251"/>
        <v>M852</v>
      </c>
      <c r="S849" s="40">
        <f t="shared" ca="1" si="257"/>
        <v>0</v>
      </c>
      <c r="T849" s="46">
        <f t="shared" ca="1" si="258"/>
        <v>70</v>
      </c>
      <c r="X849" s="74">
        <f t="shared" ca="1" si="259"/>
        <v>-1.3478967325537441</v>
      </c>
      <c r="Y849" s="75">
        <f t="shared" ca="1" si="260"/>
        <v>-1.3478967325537441</v>
      </c>
      <c r="Z849" s="74">
        <f t="shared" ca="1" si="261"/>
        <v>0.25978608605405756</v>
      </c>
      <c r="AA849" s="76">
        <f t="shared" ca="1" si="262"/>
        <v>-1347.8967325537442</v>
      </c>
      <c r="AB849" s="76">
        <f t="shared" ca="1" si="263"/>
        <v>259.78608605405759</v>
      </c>
    </row>
    <row r="850" spans="1:28" x14ac:dyDescent="0.25">
      <c r="A850" s="2">
        <f t="shared" si="264"/>
        <v>26</v>
      </c>
      <c r="B850" s="16">
        <f ca="1">VLOOKUP(A850,PERIODS!$O$4:$P$33,2,FALSE)</f>
        <v>3.5000000000000003E-2</v>
      </c>
      <c r="C850" s="15"/>
      <c r="D850" s="18">
        <v>836</v>
      </c>
      <c r="E850" s="34">
        <f t="shared" ca="1" si="247"/>
        <v>27330.172961375865</v>
      </c>
      <c r="F850" s="34">
        <f t="shared" ca="1" si="248"/>
        <v>3500.0000000000005</v>
      </c>
      <c r="G850" s="69">
        <f t="shared" ca="1" si="252"/>
        <v>0</v>
      </c>
      <c r="H850" s="34">
        <f t="shared" ca="1" si="253"/>
        <v>694.56558206212708</v>
      </c>
      <c r="I850" s="34">
        <f t="shared" ca="1" si="254"/>
        <v>4194.5655820621278</v>
      </c>
      <c r="J850" s="18">
        <f ca="1">SUM(INDIRECT(ADDRESS(ROW(F850),COLUMN(F850),4)):INDIRECT(ADDRESS(ROW(F850)+N$5-1,COLUMN(F850),4)))</f>
        <v>23900</v>
      </c>
      <c r="K850" s="18">
        <f t="shared" ca="1" si="255"/>
        <v>0</v>
      </c>
      <c r="L850" s="18">
        <f t="shared" ca="1" si="265"/>
        <v>0</v>
      </c>
      <c r="M850" s="18">
        <f t="shared" ca="1" si="249"/>
        <v>0</v>
      </c>
      <c r="N850" s="34">
        <f t="shared" ca="1" si="256"/>
        <v>23135.607379313737</v>
      </c>
      <c r="P850" s="18">
        <f t="shared" ca="1" si="250"/>
        <v>694.56558206212708</v>
      </c>
      <c r="Q850" s="47">
        <f ca="1">SUM(L$15:L850)-SUM(M$15:M850)</f>
        <v>0</v>
      </c>
      <c r="R850" s="47" t="str">
        <f t="shared" ca="1" si="251"/>
        <v>M853</v>
      </c>
      <c r="S850" s="40">
        <f t="shared" ca="1" si="257"/>
        <v>0</v>
      </c>
      <c r="T850" s="46">
        <f t="shared" ca="1" si="258"/>
        <v>65</v>
      </c>
      <c r="X850" s="74">
        <f t="shared" ca="1" si="259"/>
        <v>0.69456558206212704</v>
      </c>
      <c r="Y850" s="75">
        <f t="shared" ca="1" si="260"/>
        <v>0.69456558206212704</v>
      </c>
      <c r="Z850" s="74">
        <f t="shared" ca="1" si="261"/>
        <v>2.0028388158187318</v>
      </c>
      <c r="AA850" s="76">
        <f t="shared" ca="1" si="262"/>
        <v>694.56558206212708</v>
      </c>
      <c r="AB850" s="76">
        <f t="shared" ca="1" si="263"/>
        <v>2002.8388158187317</v>
      </c>
    </row>
    <row r="851" spans="1:28" x14ac:dyDescent="0.25">
      <c r="A851" s="2">
        <f t="shared" si="264"/>
        <v>27</v>
      </c>
      <c r="B851" s="16">
        <f ca="1">VLOOKUP(A851,PERIODS!$O$4:$P$33,2,FALSE)</f>
        <v>3.5000000000000003E-2</v>
      </c>
      <c r="C851" s="15"/>
      <c r="D851" s="18">
        <v>837</v>
      </c>
      <c r="E851" s="34">
        <f t="shared" ca="1" si="247"/>
        <v>23135.607379313737</v>
      </c>
      <c r="F851" s="34">
        <f t="shared" ca="1" si="248"/>
        <v>3500.0000000000005</v>
      </c>
      <c r="G851" s="69">
        <f t="shared" ca="1" si="252"/>
        <v>0</v>
      </c>
      <c r="H851" s="34">
        <f t="shared" ca="1" si="253"/>
        <v>246.61557128960445</v>
      </c>
      <c r="I851" s="34">
        <f t="shared" ca="1" si="254"/>
        <v>3746.6155712896048</v>
      </c>
      <c r="J851" s="18">
        <f ca="1">SUM(INDIRECT(ADDRESS(ROW(F851),COLUMN(F851),4)):INDIRECT(ADDRESS(ROW(F851)+N$5-1,COLUMN(F851),4)))</f>
        <v>22900</v>
      </c>
      <c r="K851" s="18">
        <f t="shared" ca="1" si="255"/>
        <v>0</v>
      </c>
      <c r="L851" s="18">
        <f t="shared" ca="1" si="265"/>
        <v>0</v>
      </c>
      <c r="M851" s="18">
        <f t="shared" ca="1" si="249"/>
        <v>0</v>
      </c>
      <c r="N851" s="34">
        <f t="shared" ca="1" si="256"/>
        <v>19388.991808024133</v>
      </c>
      <c r="P851" s="18">
        <f t="shared" ca="1" si="250"/>
        <v>246.61557128960445</v>
      </c>
      <c r="Q851" s="47">
        <f ca="1">SUM(L$15:L851)-SUM(M$15:M851)</f>
        <v>0</v>
      </c>
      <c r="R851" s="47" t="str">
        <f t="shared" ca="1" si="251"/>
        <v>M854</v>
      </c>
      <c r="S851" s="40">
        <f t="shared" ca="1" si="257"/>
        <v>0</v>
      </c>
      <c r="T851" s="46">
        <f t="shared" ca="1" si="258"/>
        <v>37</v>
      </c>
      <c r="X851" s="74">
        <f t="shared" ca="1" si="259"/>
        <v>0.24661557128960446</v>
      </c>
      <c r="Y851" s="75">
        <f t="shared" ca="1" si="260"/>
        <v>0.24661557128960446</v>
      </c>
      <c r="Z851" s="74">
        <f t="shared" ca="1" si="261"/>
        <v>1.2796870697566611</v>
      </c>
      <c r="AA851" s="76">
        <f t="shared" ca="1" si="262"/>
        <v>246.61557128960445</v>
      </c>
      <c r="AB851" s="76">
        <f t="shared" ca="1" si="263"/>
        <v>1279.6870697566612</v>
      </c>
    </row>
    <row r="852" spans="1:28" x14ac:dyDescent="0.25">
      <c r="A852" s="2">
        <f t="shared" si="264"/>
        <v>28</v>
      </c>
      <c r="B852" s="16">
        <f ca="1">VLOOKUP(A852,PERIODS!$O$4:$P$33,2,FALSE)</f>
        <v>0.04</v>
      </c>
      <c r="C852" s="15"/>
      <c r="D852" s="18">
        <v>838</v>
      </c>
      <c r="E852" s="34">
        <f t="shared" ca="1" si="247"/>
        <v>19388.991808024133</v>
      </c>
      <c r="F852" s="34">
        <f t="shared" ca="1" si="248"/>
        <v>4000</v>
      </c>
      <c r="G852" s="69">
        <f t="shared" ca="1" si="252"/>
        <v>0</v>
      </c>
      <c r="H852" s="34">
        <f t="shared" ca="1" si="253"/>
        <v>-1447.1061599124289</v>
      </c>
      <c r="I852" s="34">
        <f t="shared" ca="1" si="254"/>
        <v>2552.8938400875713</v>
      </c>
      <c r="J852" s="18">
        <f ca="1">SUM(INDIRECT(ADDRESS(ROW(F852),COLUMN(F852),4)):INDIRECT(ADDRESS(ROW(F852)+N$5-1,COLUMN(F852),4)))</f>
        <v>21900</v>
      </c>
      <c r="K852" s="18">
        <f t="shared" ca="1" si="255"/>
        <v>16350</v>
      </c>
      <c r="L852" s="18">
        <f t="shared" ca="1" si="265"/>
        <v>16350</v>
      </c>
      <c r="M852" s="18">
        <f t="shared" ca="1" si="249"/>
        <v>0</v>
      </c>
      <c r="N852" s="34">
        <f t="shared" ca="1" si="256"/>
        <v>16836.097967936563</v>
      </c>
      <c r="P852" s="18">
        <f t="shared" ca="1" si="250"/>
        <v>1447.1061599124289</v>
      </c>
      <c r="Q852" s="47">
        <f ca="1">SUM(L$15:L852)-SUM(M$15:M852)</f>
        <v>16350</v>
      </c>
      <c r="R852" s="47" t="str">
        <f t="shared" ca="1" si="251"/>
        <v>M855</v>
      </c>
      <c r="S852" s="40">
        <f t="shared" ca="1" si="257"/>
        <v>0</v>
      </c>
      <c r="T852" s="46">
        <f t="shared" ca="1" si="258"/>
        <v>66</v>
      </c>
      <c r="X852" s="74">
        <f t="shared" ca="1" si="259"/>
        <v>-1.4471061599124289</v>
      </c>
      <c r="Y852" s="75">
        <f t="shared" ca="1" si="260"/>
        <v>-1.4471061599124289</v>
      </c>
      <c r="Z852" s="74">
        <f t="shared" ca="1" si="261"/>
        <v>0.2352500801271562</v>
      </c>
      <c r="AA852" s="76">
        <f t="shared" ca="1" si="262"/>
        <v>-1447.1061599124289</v>
      </c>
      <c r="AB852" s="76">
        <f t="shared" ca="1" si="263"/>
        <v>235.2500801271562</v>
      </c>
    </row>
    <row r="853" spans="1:28" x14ac:dyDescent="0.25">
      <c r="A853" s="2">
        <f t="shared" si="264"/>
        <v>29</v>
      </c>
      <c r="B853" s="16">
        <f ca="1">VLOOKUP(A853,PERIODS!$O$4:$P$33,2,FALSE)</f>
        <v>0.04</v>
      </c>
      <c r="C853" s="15"/>
      <c r="D853" s="18">
        <v>839</v>
      </c>
      <c r="E853" s="34">
        <f t="shared" ca="1" si="247"/>
        <v>16836.097967936563</v>
      </c>
      <c r="F853" s="34">
        <f t="shared" ca="1" si="248"/>
        <v>4000</v>
      </c>
      <c r="G853" s="69">
        <f t="shared" ca="1" si="252"/>
        <v>0</v>
      </c>
      <c r="H853" s="34">
        <f t="shared" ca="1" si="253"/>
        <v>-1404.758149845685</v>
      </c>
      <c r="I853" s="34">
        <f t="shared" ca="1" si="254"/>
        <v>2595.2418501543152</v>
      </c>
      <c r="J853" s="18">
        <f ca="1">SUM(INDIRECT(ADDRESS(ROW(F853),COLUMN(F853),4)):INDIRECT(ADDRESS(ROW(F853)+N$5-1,COLUMN(F853),4)))</f>
        <v>21200</v>
      </c>
      <c r="K853" s="18">
        <f t="shared" ca="1" si="255"/>
        <v>16350</v>
      </c>
      <c r="L853" s="18">
        <f t="shared" ca="1" si="265"/>
        <v>0</v>
      </c>
      <c r="M853" s="18">
        <f t="shared" ca="1" si="249"/>
        <v>0</v>
      </c>
      <c r="N853" s="34">
        <f t="shared" ca="1" si="256"/>
        <v>14240.856117782248</v>
      </c>
      <c r="P853" s="18">
        <f t="shared" ca="1" si="250"/>
        <v>1404.758149845685</v>
      </c>
      <c r="Q853" s="47">
        <f ca="1">SUM(L$15:L853)-SUM(M$15:M853)</f>
        <v>16350</v>
      </c>
      <c r="R853" s="47" t="str">
        <f t="shared" ca="1" si="251"/>
        <v>M856</v>
      </c>
      <c r="S853" s="40">
        <f t="shared" ca="1" si="257"/>
        <v>0</v>
      </c>
      <c r="T853" s="46">
        <f t="shared" ca="1" si="258"/>
        <v>85</v>
      </c>
      <c r="X853" s="74">
        <f t="shared" ca="1" si="259"/>
        <v>-1.4047581498456849</v>
      </c>
      <c r="Y853" s="75">
        <f t="shared" ca="1" si="260"/>
        <v>-1.4047581498456849</v>
      </c>
      <c r="Z853" s="74">
        <f t="shared" ca="1" si="261"/>
        <v>0.24542640568991511</v>
      </c>
      <c r="AA853" s="76">
        <f t="shared" ca="1" si="262"/>
        <v>-1404.758149845685</v>
      </c>
      <c r="AB853" s="76">
        <f t="shared" ca="1" si="263"/>
        <v>245.4264056899151</v>
      </c>
    </row>
    <row r="854" spans="1:28" x14ac:dyDescent="0.25">
      <c r="A854" s="2">
        <f t="shared" si="264"/>
        <v>30</v>
      </c>
      <c r="B854" s="16">
        <f ca="1">VLOOKUP(A854,PERIODS!$O$4:$P$33,2,FALSE)</f>
        <v>0.04</v>
      </c>
      <c r="C854" s="15"/>
      <c r="D854" s="18">
        <v>840</v>
      </c>
      <c r="E854" s="34">
        <f t="shared" ca="1" si="247"/>
        <v>14240.856117782248</v>
      </c>
      <c r="F854" s="34">
        <f t="shared" ca="1" si="248"/>
        <v>4000</v>
      </c>
      <c r="G854" s="69">
        <f t="shared" ca="1" si="252"/>
        <v>0</v>
      </c>
      <c r="H854" s="34">
        <f t="shared" ca="1" si="253"/>
        <v>990.66228000216654</v>
      </c>
      <c r="I854" s="34">
        <f t="shared" ca="1" si="254"/>
        <v>4990.6622800021669</v>
      </c>
      <c r="J854" s="18">
        <f ca="1">SUM(INDIRECT(ADDRESS(ROW(F854),COLUMN(F854),4)):INDIRECT(ADDRESS(ROW(F854)+N$5-1,COLUMN(F854),4)))</f>
        <v>20500</v>
      </c>
      <c r="K854" s="18">
        <f t="shared" ca="1" si="255"/>
        <v>16350</v>
      </c>
      <c r="L854" s="18">
        <f t="shared" ca="1" si="265"/>
        <v>0</v>
      </c>
      <c r="M854" s="18">
        <f t="shared" ca="1" si="249"/>
        <v>0</v>
      </c>
      <c r="N854" s="34">
        <f t="shared" ca="1" si="256"/>
        <v>9250.1938377800816</v>
      </c>
      <c r="P854" s="18">
        <f t="shared" ca="1" si="250"/>
        <v>990.66228000216654</v>
      </c>
      <c r="Q854" s="47">
        <f ca="1">SUM(L$15:L854)-SUM(M$15:M854)</f>
        <v>16350</v>
      </c>
      <c r="R854" s="47" t="str">
        <f t="shared" ca="1" si="251"/>
        <v>M857</v>
      </c>
      <c r="S854" s="40">
        <f t="shared" ca="1" si="257"/>
        <v>0</v>
      </c>
      <c r="T854" s="46">
        <f t="shared" ca="1" si="258"/>
        <v>13</v>
      </c>
      <c r="X854" s="74">
        <f t="shared" ca="1" si="259"/>
        <v>0.9906622800021665</v>
      </c>
      <c r="Y854" s="75">
        <f t="shared" ca="1" si="260"/>
        <v>0.9906622800021665</v>
      </c>
      <c r="Z854" s="74">
        <f t="shared" ca="1" si="261"/>
        <v>2.6930174134593927</v>
      </c>
      <c r="AA854" s="76">
        <f t="shared" ca="1" si="262"/>
        <v>990.66228000216654</v>
      </c>
      <c r="AB854" s="76">
        <f t="shared" ca="1" si="263"/>
        <v>2693.0174134593926</v>
      </c>
    </row>
    <row r="855" spans="1:28" x14ac:dyDescent="0.25">
      <c r="A855" s="2">
        <f t="shared" si="264"/>
        <v>1</v>
      </c>
      <c r="B855" s="16">
        <f ca="1">VLOOKUP(A855,PERIODS!$O$4:$P$33,2,FALSE)</f>
        <v>2.4E-2</v>
      </c>
      <c r="C855" s="15"/>
      <c r="D855" s="18">
        <v>841</v>
      </c>
      <c r="E855" s="34">
        <f t="shared" ca="1" si="247"/>
        <v>9250.1938377800816</v>
      </c>
      <c r="F855" s="34">
        <f t="shared" ca="1" si="248"/>
        <v>2400</v>
      </c>
      <c r="G855" s="69">
        <f t="shared" ca="1" si="252"/>
        <v>0</v>
      </c>
      <c r="H855" s="34">
        <f t="shared" ca="1" si="253"/>
        <v>-1234.8194013333898</v>
      </c>
      <c r="I855" s="34">
        <f t="shared" ca="1" si="254"/>
        <v>1165.1805986666102</v>
      </c>
      <c r="J855" s="18">
        <f ca="1">SUM(INDIRECT(ADDRESS(ROW(F855),COLUMN(F855),4)):INDIRECT(ADDRESS(ROW(F855)+N$5-1,COLUMN(F855),4)))</f>
        <v>19800</v>
      </c>
      <c r="K855" s="18">
        <f t="shared" ca="1" si="255"/>
        <v>0</v>
      </c>
      <c r="L855" s="18">
        <f t="shared" ca="1" si="265"/>
        <v>0</v>
      </c>
      <c r="M855" s="18">
        <f t="shared" ca="1" si="249"/>
        <v>16350</v>
      </c>
      <c r="N855" s="34">
        <f t="shared" ca="1" si="256"/>
        <v>24435.013239113472</v>
      </c>
      <c r="P855" s="18">
        <f t="shared" ca="1" si="250"/>
        <v>1234.8194013333898</v>
      </c>
      <c r="Q855" s="47">
        <f ca="1">SUM(L$15:L855)-SUM(M$15:M855)</f>
        <v>0</v>
      </c>
      <c r="R855" s="47" t="str">
        <f t="shared" ca="1" si="251"/>
        <v>M858</v>
      </c>
      <c r="S855" s="40">
        <f t="shared" ca="1" si="257"/>
        <v>0</v>
      </c>
      <c r="T855" s="46">
        <f t="shared" ca="1" si="258"/>
        <v>83</v>
      </c>
      <c r="X855" s="74">
        <f t="shared" ca="1" si="259"/>
        <v>-1.2348194013333897</v>
      </c>
      <c r="Y855" s="75">
        <f t="shared" ca="1" si="260"/>
        <v>-1.2348194013333897</v>
      </c>
      <c r="Z855" s="74">
        <f t="shared" ca="1" si="261"/>
        <v>0.29088729148134029</v>
      </c>
      <c r="AA855" s="76">
        <f t="shared" ca="1" si="262"/>
        <v>-1234.8194013333898</v>
      </c>
      <c r="AB855" s="76">
        <f t="shared" ca="1" si="263"/>
        <v>290.8872914813403</v>
      </c>
    </row>
    <row r="856" spans="1:28" x14ac:dyDescent="0.25">
      <c r="A856" s="2">
        <f t="shared" si="264"/>
        <v>2</v>
      </c>
      <c r="B856" s="16">
        <f ca="1">VLOOKUP(A856,PERIODS!$O$4:$P$33,2,FALSE)</f>
        <v>2.5000000000000001E-2</v>
      </c>
      <c r="C856" s="15"/>
      <c r="D856" s="18">
        <v>842</v>
      </c>
      <c r="E856" s="34">
        <f t="shared" ca="1" si="247"/>
        <v>24435.013239113472</v>
      </c>
      <c r="F856" s="34">
        <f t="shared" ca="1" si="248"/>
        <v>2500</v>
      </c>
      <c r="G856" s="69">
        <f t="shared" ca="1" si="252"/>
        <v>0</v>
      </c>
      <c r="H856" s="34">
        <f t="shared" ca="1" si="253"/>
        <v>1400.7701702199395</v>
      </c>
      <c r="I856" s="34">
        <f t="shared" ca="1" si="254"/>
        <v>3900.7701702199392</v>
      </c>
      <c r="J856" s="18">
        <f ca="1">SUM(INDIRECT(ADDRESS(ROW(F856),COLUMN(F856),4)):INDIRECT(ADDRESS(ROW(F856)+N$5-1,COLUMN(F856),4)))</f>
        <v>20700</v>
      </c>
      <c r="K856" s="18">
        <f t="shared" ca="1" si="255"/>
        <v>0</v>
      </c>
      <c r="L856" s="18">
        <f t="shared" ca="1" si="265"/>
        <v>0</v>
      </c>
      <c r="M856" s="18">
        <f t="shared" ca="1" si="249"/>
        <v>0</v>
      </c>
      <c r="N856" s="34">
        <f t="shared" ca="1" si="256"/>
        <v>20534.243068893535</v>
      </c>
      <c r="P856" s="18">
        <f t="shared" ca="1" si="250"/>
        <v>1400.7701702199395</v>
      </c>
      <c r="Q856" s="47">
        <f ca="1">SUM(L$15:L856)-SUM(M$15:M856)</f>
        <v>0</v>
      </c>
      <c r="R856" s="47" t="str">
        <f t="shared" ca="1" si="251"/>
        <v>M859</v>
      </c>
      <c r="S856" s="40">
        <f t="shared" ca="1" si="257"/>
        <v>0</v>
      </c>
      <c r="T856" s="46">
        <f t="shared" ca="1" si="258"/>
        <v>38</v>
      </c>
      <c r="X856" s="74">
        <f t="shared" ca="1" si="259"/>
        <v>1.4007701702199395</v>
      </c>
      <c r="Y856" s="75">
        <f t="shared" ca="1" si="260"/>
        <v>1.4007701702199395</v>
      </c>
      <c r="Z856" s="74">
        <f t="shared" ca="1" si="261"/>
        <v>4.0583243640994588</v>
      </c>
      <c r="AA856" s="76">
        <f t="shared" ca="1" si="262"/>
        <v>1400.7701702199395</v>
      </c>
      <c r="AB856" s="76">
        <f t="shared" ca="1" si="263"/>
        <v>4058.3243640994588</v>
      </c>
    </row>
    <row r="857" spans="1:28" x14ac:dyDescent="0.25">
      <c r="A857" s="2">
        <f t="shared" si="264"/>
        <v>3</v>
      </c>
      <c r="B857" s="16">
        <f ca="1">VLOOKUP(A857,PERIODS!$O$4:$P$33,2,FALSE)</f>
        <v>2.5000000000000001E-2</v>
      </c>
      <c r="C857" s="15"/>
      <c r="D857" s="18">
        <v>843</v>
      </c>
      <c r="E857" s="34">
        <f t="shared" ca="1" si="247"/>
        <v>20534.243068893535</v>
      </c>
      <c r="F857" s="34">
        <f t="shared" ca="1" si="248"/>
        <v>2500</v>
      </c>
      <c r="G857" s="69">
        <f t="shared" ca="1" si="252"/>
        <v>0</v>
      </c>
      <c r="H857" s="34">
        <f t="shared" ca="1" si="253"/>
        <v>723.25624166327145</v>
      </c>
      <c r="I857" s="34">
        <f t="shared" ca="1" si="254"/>
        <v>3223.2562416632713</v>
      </c>
      <c r="J857" s="18">
        <f ca="1">SUM(INDIRECT(ADDRESS(ROW(F857),COLUMN(F857),4)):INDIRECT(ADDRESS(ROW(F857)+N$5-1,COLUMN(F857),4)))</f>
        <v>21500</v>
      </c>
      <c r="K857" s="18">
        <f t="shared" ca="1" si="255"/>
        <v>16350</v>
      </c>
      <c r="L857" s="18">
        <f t="shared" ca="1" si="265"/>
        <v>16350</v>
      </c>
      <c r="M857" s="18">
        <f t="shared" ca="1" si="249"/>
        <v>0</v>
      </c>
      <c r="N857" s="34">
        <f t="shared" ca="1" si="256"/>
        <v>17310.986827230263</v>
      </c>
      <c r="P857" s="18">
        <f t="shared" ca="1" si="250"/>
        <v>723.25624166327145</v>
      </c>
      <c r="Q857" s="47">
        <f ca="1">SUM(L$15:L857)-SUM(M$15:M857)</f>
        <v>16350</v>
      </c>
      <c r="R857" s="47" t="str">
        <f t="shared" ca="1" si="251"/>
        <v>M860</v>
      </c>
      <c r="S857" s="40">
        <f t="shared" ca="1" si="257"/>
        <v>0</v>
      </c>
      <c r="T857" s="46">
        <f t="shared" ca="1" si="258"/>
        <v>53</v>
      </c>
      <c r="X857" s="74">
        <f t="shared" ca="1" si="259"/>
        <v>0.7232562416632714</v>
      </c>
      <c r="Y857" s="75">
        <f t="shared" ca="1" si="260"/>
        <v>0.7232562416632714</v>
      </c>
      <c r="Z857" s="74">
        <f t="shared" ca="1" si="261"/>
        <v>2.0611338451808403</v>
      </c>
      <c r="AA857" s="76">
        <f t="shared" ca="1" si="262"/>
        <v>723.25624166327145</v>
      </c>
      <c r="AB857" s="76">
        <f t="shared" ca="1" si="263"/>
        <v>2061.1338451808401</v>
      </c>
    </row>
    <row r="858" spans="1:28" x14ac:dyDescent="0.25">
      <c r="A858" s="2">
        <f t="shared" si="264"/>
        <v>4</v>
      </c>
      <c r="B858" s="16">
        <f ca="1">VLOOKUP(A858,PERIODS!$O$4:$P$33,2,FALSE)</f>
        <v>2.5000000000000001E-2</v>
      </c>
      <c r="C858" s="15"/>
      <c r="D858" s="18">
        <v>844</v>
      </c>
      <c r="E858" s="34">
        <f t="shared" ca="1" si="247"/>
        <v>17310.986827230263</v>
      </c>
      <c r="F858" s="34">
        <f t="shared" ca="1" si="248"/>
        <v>2500</v>
      </c>
      <c r="G858" s="69">
        <f t="shared" ca="1" si="252"/>
        <v>0</v>
      </c>
      <c r="H858" s="34">
        <f t="shared" ca="1" si="253"/>
        <v>-100.67057162918272</v>
      </c>
      <c r="I858" s="34">
        <f t="shared" ca="1" si="254"/>
        <v>2399.3294283708174</v>
      </c>
      <c r="J858" s="18">
        <f ca="1">SUM(INDIRECT(ADDRESS(ROW(F858),COLUMN(F858),4)):INDIRECT(ADDRESS(ROW(F858)+N$5-1,COLUMN(F858),4)))</f>
        <v>22300</v>
      </c>
      <c r="K858" s="18">
        <f t="shared" ca="1" si="255"/>
        <v>16350</v>
      </c>
      <c r="L858" s="18">
        <f t="shared" ca="1" si="265"/>
        <v>0</v>
      </c>
      <c r="M858" s="18">
        <f t="shared" ca="1" si="249"/>
        <v>0</v>
      </c>
      <c r="N858" s="34">
        <f t="shared" ca="1" si="256"/>
        <v>14911.657398859446</v>
      </c>
      <c r="P858" s="18">
        <f t="shared" ca="1" si="250"/>
        <v>100.67057162918272</v>
      </c>
      <c r="Q858" s="47">
        <f ca="1">SUM(L$15:L858)-SUM(M$15:M858)</f>
        <v>16350</v>
      </c>
      <c r="R858" s="47" t="str">
        <f t="shared" ca="1" si="251"/>
        <v>M861</v>
      </c>
      <c r="S858" s="40">
        <f t="shared" ca="1" si="257"/>
        <v>0</v>
      </c>
      <c r="T858" s="46">
        <f t="shared" ca="1" si="258"/>
        <v>87</v>
      </c>
      <c r="X858" s="74">
        <f t="shared" ca="1" si="259"/>
        <v>-0.10067057162918272</v>
      </c>
      <c r="Y858" s="75">
        <f t="shared" ca="1" si="260"/>
        <v>-0.10067057162918272</v>
      </c>
      <c r="Z858" s="74">
        <f t="shared" ca="1" si="261"/>
        <v>0.90423086312638756</v>
      </c>
      <c r="AA858" s="76">
        <f t="shared" ca="1" si="262"/>
        <v>-100.67057162918272</v>
      </c>
      <c r="AB858" s="76">
        <f t="shared" ca="1" si="263"/>
        <v>904.23086312638759</v>
      </c>
    </row>
    <row r="859" spans="1:28" x14ac:dyDescent="0.25">
      <c r="A859" s="2">
        <f t="shared" si="264"/>
        <v>5</v>
      </c>
      <c r="B859" s="16">
        <f ca="1">VLOOKUP(A859,PERIODS!$O$4:$P$33,2,FALSE)</f>
        <v>3.3000000000000002E-2</v>
      </c>
      <c r="C859" s="15"/>
      <c r="D859" s="18">
        <v>845</v>
      </c>
      <c r="E859" s="34">
        <f t="shared" ca="1" si="247"/>
        <v>14911.657398859446</v>
      </c>
      <c r="F859" s="34">
        <f t="shared" ca="1" si="248"/>
        <v>3300</v>
      </c>
      <c r="G859" s="69">
        <f t="shared" ca="1" si="252"/>
        <v>0</v>
      </c>
      <c r="H859" s="34">
        <f t="shared" ca="1" si="253"/>
        <v>-87.666165181057934</v>
      </c>
      <c r="I859" s="34">
        <f t="shared" ca="1" si="254"/>
        <v>3212.3338348189423</v>
      </c>
      <c r="J859" s="18">
        <f ca="1">SUM(INDIRECT(ADDRESS(ROW(F859),COLUMN(F859),4)):INDIRECT(ADDRESS(ROW(F859)+N$5-1,COLUMN(F859),4)))</f>
        <v>23100</v>
      </c>
      <c r="K859" s="18">
        <f t="shared" ca="1" si="255"/>
        <v>16350</v>
      </c>
      <c r="L859" s="18">
        <f t="shared" ca="1" si="265"/>
        <v>0</v>
      </c>
      <c r="M859" s="18">
        <f t="shared" ca="1" si="249"/>
        <v>0</v>
      </c>
      <c r="N859" s="34">
        <f t="shared" ca="1" si="256"/>
        <v>11699.323564040504</v>
      </c>
      <c r="P859" s="18">
        <f t="shared" ca="1" si="250"/>
        <v>87.666165181057934</v>
      </c>
      <c r="Q859" s="47">
        <f ca="1">SUM(L$15:L859)-SUM(M$15:M859)</f>
        <v>16350</v>
      </c>
      <c r="R859" s="47" t="str">
        <f t="shared" ca="1" si="251"/>
        <v>M862</v>
      </c>
      <c r="S859" s="40">
        <f t="shared" ca="1" si="257"/>
        <v>0</v>
      </c>
      <c r="T859" s="46">
        <f t="shared" ca="1" si="258"/>
        <v>23</v>
      </c>
      <c r="X859" s="74">
        <f t="shared" ca="1" si="259"/>
        <v>-8.7666165181057937E-2</v>
      </c>
      <c r="Y859" s="75">
        <f t="shared" ca="1" si="260"/>
        <v>-8.7666165181057937E-2</v>
      </c>
      <c r="Z859" s="74">
        <f t="shared" ca="1" si="261"/>
        <v>0.91606664062427934</v>
      </c>
      <c r="AA859" s="76">
        <f t="shared" ca="1" si="262"/>
        <v>-87.666165181057934</v>
      </c>
      <c r="AB859" s="76">
        <f t="shared" ca="1" si="263"/>
        <v>916.06664062427933</v>
      </c>
    </row>
    <row r="860" spans="1:28" x14ac:dyDescent="0.25">
      <c r="A860" s="2">
        <f t="shared" si="264"/>
        <v>6</v>
      </c>
      <c r="B860" s="16">
        <f ca="1">VLOOKUP(A860,PERIODS!$O$4:$P$33,2,FALSE)</f>
        <v>3.3000000000000002E-2</v>
      </c>
      <c r="C860" s="15"/>
      <c r="D860" s="18">
        <v>846</v>
      </c>
      <c r="E860" s="34">
        <f t="shared" ca="1" si="247"/>
        <v>11699.323564040504</v>
      </c>
      <c r="F860" s="34">
        <f t="shared" ca="1" si="248"/>
        <v>3300</v>
      </c>
      <c r="G860" s="69">
        <f t="shared" ca="1" si="252"/>
        <v>0</v>
      </c>
      <c r="H860" s="34">
        <f t="shared" ca="1" si="253"/>
        <v>572.39356776900865</v>
      </c>
      <c r="I860" s="34">
        <f t="shared" ca="1" si="254"/>
        <v>3872.3935677690088</v>
      </c>
      <c r="J860" s="18">
        <f ca="1">SUM(INDIRECT(ADDRESS(ROW(F860),COLUMN(F860),4)):INDIRECT(ADDRESS(ROW(F860)+N$5-1,COLUMN(F860),4)))</f>
        <v>23100</v>
      </c>
      <c r="K860" s="18">
        <f t="shared" ca="1" si="255"/>
        <v>0</v>
      </c>
      <c r="L860" s="18">
        <f t="shared" ca="1" si="265"/>
        <v>0</v>
      </c>
      <c r="M860" s="18">
        <f t="shared" ca="1" si="249"/>
        <v>16350</v>
      </c>
      <c r="N860" s="34">
        <f t="shared" ca="1" si="256"/>
        <v>24176.929996271494</v>
      </c>
      <c r="P860" s="18">
        <f t="shared" ca="1" si="250"/>
        <v>572.39356776900865</v>
      </c>
      <c r="Q860" s="47">
        <f ca="1">SUM(L$15:L860)-SUM(M$15:M860)</f>
        <v>0</v>
      </c>
      <c r="R860" s="47" t="str">
        <f t="shared" ca="1" si="251"/>
        <v>M863</v>
      </c>
      <c r="S860" s="40">
        <f t="shared" ca="1" si="257"/>
        <v>0</v>
      </c>
      <c r="T860" s="46">
        <f t="shared" ca="1" si="258"/>
        <v>61</v>
      </c>
      <c r="X860" s="74">
        <f t="shared" ca="1" si="259"/>
        <v>0.57239356776900863</v>
      </c>
      <c r="Y860" s="75">
        <f t="shared" ca="1" si="260"/>
        <v>0.57239356776900863</v>
      </c>
      <c r="Z860" s="74">
        <f t="shared" ca="1" si="261"/>
        <v>1.7725045878472074</v>
      </c>
      <c r="AA860" s="76">
        <f t="shared" ca="1" si="262"/>
        <v>572.39356776900865</v>
      </c>
      <c r="AB860" s="76">
        <f t="shared" ca="1" si="263"/>
        <v>1772.5045878472074</v>
      </c>
    </row>
    <row r="861" spans="1:28" x14ac:dyDescent="0.25">
      <c r="A861" s="2">
        <f t="shared" si="264"/>
        <v>7</v>
      </c>
      <c r="B861" s="16">
        <f ca="1">VLOOKUP(A861,PERIODS!$O$4:$P$33,2,FALSE)</f>
        <v>3.3000000000000002E-2</v>
      </c>
      <c r="C861" s="15"/>
      <c r="D861" s="18">
        <v>847</v>
      </c>
      <c r="E861" s="34">
        <f t="shared" ca="1" si="247"/>
        <v>24176.929996271494</v>
      </c>
      <c r="F861" s="34">
        <f t="shared" ca="1" si="248"/>
        <v>3300</v>
      </c>
      <c r="G861" s="69">
        <f t="shared" ca="1" si="252"/>
        <v>0</v>
      </c>
      <c r="H861" s="34">
        <f t="shared" ca="1" si="253"/>
        <v>-178.49605327547079</v>
      </c>
      <c r="I861" s="34">
        <f t="shared" ca="1" si="254"/>
        <v>3121.5039467245292</v>
      </c>
      <c r="J861" s="18">
        <f ca="1">SUM(INDIRECT(ADDRESS(ROW(F861),COLUMN(F861),4)):INDIRECT(ADDRESS(ROW(F861)+N$5-1,COLUMN(F861),4)))</f>
        <v>23100</v>
      </c>
      <c r="K861" s="18">
        <f t="shared" ca="1" si="255"/>
        <v>0</v>
      </c>
      <c r="L861" s="18">
        <f t="shared" ca="1" si="265"/>
        <v>0</v>
      </c>
      <c r="M861" s="18">
        <f t="shared" ca="1" si="249"/>
        <v>0</v>
      </c>
      <c r="N861" s="34">
        <f t="shared" ca="1" si="256"/>
        <v>21055.426049546964</v>
      </c>
      <c r="P861" s="18">
        <f t="shared" ca="1" si="250"/>
        <v>178.49605327547079</v>
      </c>
      <c r="Q861" s="47">
        <f ca="1">SUM(L$15:L861)-SUM(M$15:M861)</f>
        <v>0</v>
      </c>
      <c r="R861" s="47" t="str">
        <f t="shared" ca="1" si="251"/>
        <v>M864</v>
      </c>
      <c r="S861" s="40">
        <f t="shared" ca="1" si="257"/>
        <v>0</v>
      </c>
      <c r="T861" s="46">
        <f t="shared" ca="1" si="258"/>
        <v>66</v>
      </c>
      <c r="X861" s="74">
        <f t="shared" ca="1" si="259"/>
        <v>-0.17849605327547077</v>
      </c>
      <c r="Y861" s="75">
        <f t="shared" ca="1" si="260"/>
        <v>-0.17849605327547077</v>
      </c>
      <c r="Z861" s="74">
        <f t="shared" ca="1" si="261"/>
        <v>0.83652735841392223</v>
      </c>
      <c r="AA861" s="76">
        <f t="shared" ca="1" si="262"/>
        <v>-178.49605327547079</v>
      </c>
      <c r="AB861" s="76">
        <f t="shared" ca="1" si="263"/>
        <v>836.52735841392223</v>
      </c>
    </row>
    <row r="862" spans="1:28" x14ac:dyDescent="0.25">
      <c r="A862" s="2">
        <f t="shared" si="264"/>
        <v>8</v>
      </c>
      <c r="B862" s="16">
        <f ca="1">VLOOKUP(A862,PERIODS!$O$4:$P$33,2,FALSE)</f>
        <v>3.3000000000000002E-2</v>
      </c>
      <c r="C862" s="15"/>
      <c r="D862" s="18">
        <v>848</v>
      </c>
      <c r="E862" s="34">
        <f t="shared" ca="1" si="247"/>
        <v>21055.426049546964</v>
      </c>
      <c r="F862" s="34">
        <f t="shared" ca="1" si="248"/>
        <v>3300</v>
      </c>
      <c r="G862" s="69">
        <f t="shared" ca="1" si="252"/>
        <v>0</v>
      </c>
      <c r="H862" s="34">
        <f t="shared" ca="1" si="253"/>
        <v>288.0784646836305</v>
      </c>
      <c r="I862" s="34">
        <f t="shared" ca="1" si="254"/>
        <v>3588.0784646836305</v>
      </c>
      <c r="J862" s="18">
        <f ca="1">SUM(INDIRECT(ADDRESS(ROW(F862),COLUMN(F862),4)):INDIRECT(ADDRESS(ROW(F862)+N$5-1,COLUMN(F862),4)))</f>
        <v>23100</v>
      </c>
      <c r="K862" s="18">
        <f t="shared" ca="1" si="255"/>
        <v>16350</v>
      </c>
      <c r="L862" s="18">
        <f t="shared" ca="1" si="265"/>
        <v>16350</v>
      </c>
      <c r="M862" s="18">
        <f t="shared" ca="1" si="249"/>
        <v>0</v>
      </c>
      <c r="N862" s="34">
        <f t="shared" ca="1" si="256"/>
        <v>17467.347584863335</v>
      </c>
      <c r="P862" s="18">
        <f t="shared" ca="1" si="250"/>
        <v>288.0784646836305</v>
      </c>
      <c r="Q862" s="47">
        <f ca="1">SUM(L$15:L862)-SUM(M$15:M862)</f>
        <v>16350</v>
      </c>
      <c r="R862" s="47" t="str">
        <f t="shared" ca="1" si="251"/>
        <v>M865</v>
      </c>
      <c r="S862" s="40">
        <f t="shared" ca="1" si="257"/>
        <v>0</v>
      </c>
      <c r="T862" s="46">
        <f t="shared" ca="1" si="258"/>
        <v>18</v>
      </c>
      <c r="X862" s="74">
        <f t="shared" ca="1" si="259"/>
        <v>0.28807846468363052</v>
      </c>
      <c r="Y862" s="75">
        <f t="shared" ca="1" si="260"/>
        <v>0.28807846468363052</v>
      </c>
      <c r="Z862" s="74">
        <f t="shared" ca="1" si="261"/>
        <v>1.333861961074176</v>
      </c>
      <c r="AA862" s="76">
        <f t="shared" ca="1" si="262"/>
        <v>288.0784646836305</v>
      </c>
      <c r="AB862" s="76">
        <f t="shared" ca="1" si="263"/>
        <v>1333.861961074176</v>
      </c>
    </row>
    <row r="863" spans="1:28" x14ac:dyDescent="0.25">
      <c r="A863" s="2">
        <f t="shared" si="264"/>
        <v>9</v>
      </c>
      <c r="B863" s="16">
        <f ca="1">VLOOKUP(A863,PERIODS!$O$4:$P$33,2,FALSE)</f>
        <v>3.3000000000000002E-2</v>
      </c>
      <c r="C863" s="15"/>
      <c r="D863" s="18">
        <v>849</v>
      </c>
      <c r="E863" s="34">
        <f t="shared" ca="1" si="247"/>
        <v>17467.347584863335</v>
      </c>
      <c r="F863" s="34">
        <f t="shared" ca="1" si="248"/>
        <v>3300</v>
      </c>
      <c r="G863" s="69">
        <f t="shared" ca="1" si="252"/>
        <v>0</v>
      </c>
      <c r="H863" s="34">
        <f t="shared" ca="1" si="253"/>
        <v>150.12491395775052</v>
      </c>
      <c r="I863" s="34">
        <f t="shared" ca="1" si="254"/>
        <v>3450.1249139577503</v>
      </c>
      <c r="J863" s="18">
        <f ca="1">SUM(INDIRECT(ADDRESS(ROW(F863),COLUMN(F863),4)):INDIRECT(ADDRESS(ROW(F863)+N$5-1,COLUMN(F863),4)))</f>
        <v>23100</v>
      </c>
      <c r="K863" s="18">
        <f t="shared" ca="1" si="255"/>
        <v>16350</v>
      </c>
      <c r="L863" s="18">
        <f t="shared" ca="1" si="265"/>
        <v>0</v>
      </c>
      <c r="M863" s="18">
        <f t="shared" ca="1" si="249"/>
        <v>0</v>
      </c>
      <c r="N863" s="34">
        <f t="shared" ca="1" si="256"/>
        <v>14017.222670905585</v>
      </c>
      <c r="P863" s="18">
        <f t="shared" ca="1" si="250"/>
        <v>150.12491395775052</v>
      </c>
      <c r="Q863" s="47">
        <f ca="1">SUM(L$15:L863)-SUM(M$15:M863)</f>
        <v>16350</v>
      </c>
      <c r="R863" s="47" t="str">
        <f t="shared" ca="1" si="251"/>
        <v>M866</v>
      </c>
      <c r="S863" s="40">
        <f t="shared" ca="1" si="257"/>
        <v>0</v>
      </c>
      <c r="T863" s="46">
        <f t="shared" ca="1" si="258"/>
        <v>0</v>
      </c>
      <c r="X863" s="74">
        <f t="shared" ca="1" si="259"/>
        <v>0.15012491395775052</v>
      </c>
      <c r="Y863" s="75">
        <f t="shared" ca="1" si="260"/>
        <v>0.15012491395775052</v>
      </c>
      <c r="Z863" s="74">
        <f t="shared" ca="1" si="261"/>
        <v>1.1619793811065082</v>
      </c>
      <c r="AA863" s="76">
        <f t="shared" ca="1" si="262"/>
        <v>150.12491395775052</v>
      </c>
      <c r="AB863" s="76">
        <f t="shared" ca="1" si="263"/>
        <v>1161.9793811065083</v>
      </c>
    </row>
    <row r="864" spans="1:28" x14ac:dyDescent="0.25">
      <c r="A864" s="2">
        <f t="shared" si="264"/>
        <v>10</v>
      </c>
      <c r="B864" s="16">
        <f ca="1">VLOOKUP(A864,PERIODS!$O$4:$P$33,2,FALSE)</f>
        <v>3.3000000000000002E-2</v>
      </c>
      <c r="C864" s="15"/>
      <c r="D864" s="18">
        <v>850</v>
      </c>
      <c r="E864" s="34">
        <f t="shared" ca="1" si="247"/>
        <v>14017.222670905585</v>
      </c>
      <c r="F864" s="34">
        <f t="shared" ca="1" si="248"/>
        <v>3300</v>
      </c>
      <c r="G864" s="69">
        <f t="shared" ca="1" si="252"/>
        <v>0</v>
      </c>
      <c r="H864" s="34">
        <f t="shared" ca="1" si="253"/>
        <v>-1307.0728012136849</v>
      </c>
      <c r="I864" s="34">
        <f t="shared" ca="1" si="254"/>
        <v>1992.9271987863151</v>
      </c>
      <c r="J864" s="18">
        <f ca="1">SUM(INDIRECT(ADDRESS(ROW(F864),COLUMN(F864),4)):INDIRECT(ADDRESS(ROW(F864)+N$5-1,COLUMN(F864),4)))</f>
        <v>23100</v>
      </c>
      <c r="K864" s="18">
        <f t="shared" ca="1" si="255"/>
        <v>16350</v>
      </c>
      <c r="L864" s="18">
        <f t="shared" ca="1" si="265"/>
        <v>0</v>
      </c>
      <c r="M864" s="18">
        <f t="shared" ca="1" si="249"/>
        <v>0</v>
      </c>
      <c r="N864" s="34">
        <f t="shared" ca="1" si="256"/>
        <v>12024.295472119269</v>
      </c>
      <c r="P864" s="18">
        <f t="shared" ca="1" si="250"/>
        <v>1307.0728012136849</v>
      </c>
      <c r="Q864" s="47">
        <f ca="1">SUM(L$15:L864)-SUM(M$15:M864)</f>
        <v>16350</v>
      </c>
      <c r="R864" s="47" t="str">
        <f t="shared" ca="1" si="251"/>
        <v>M867</v>
      </c>
      <c r="S864" s="40">
        <f t="shared" ca="1" si="257"/>
        <v>0</v>
      </c>
      <c r="T864" s="46">
        <f t="shared" ca="1" si="258"/>
        <v>59</v>
      </c>
      <c r="X864" s="74">
        <f t="shared" ca="1" si="259"/>
        <v>-1.307072801213685</v>
      </c>
      <c r="Y864" s="75">
        <f t="shared" ca="1" si="260"/>
        <v>-1.307072801213685</v>
      </c>
      <c r="Z864" s="74">
        <f t="shared" ca="1" si="261"/>
        <v>0.2706110304306053</v>
      </c>
      <c r="AA864" s="76">
        <f t="shared" ca="1" si="262"/>
        <v>-1307.0728012136849</v>
      </c>
      <c r="AB864" s="76">
        <f t="shared" ca="1" si="263"/>
        <v>270.6110304306053</v>
      </c>
    </row>
    <row r="865" spans="1:28" x14ac:dyDescent="0.25">
      <c r="A865" s="2">
        <f t="shared" si="264"/>
        <v>11</v>
      </c>
      <c r="B865" s="16">
        <f ca="1">VLOOKUP(A865,PERIODS!$O$4:$P$33,2,FALSE)</f>
        <v>3.3000000000000002E-2</v>
      </c>
      <c r="C865" s="15"/>
      <c r="D865" s="18">
        <v>851</v>
      </c>
      <c r="E865" s="34">
        <f t="shared" ca="1" si="247"/>
        <v>12024.295472119269</v>
      </c>
      <c r="F865" s="34">
        <f t="shared" ca="1" si="248"/>
        <v>3300</v>
      </c>
      <c r="G865" s="69">
        <f t="shared" ca="1" si="252"/>
        <v>0</v>
      </c>
      <c r="H865" s="34">
        <f t="shared" ca="1" si="253"/>
        <v>-640.06892696878106</v>
      </c>
      <c r="I865" s="34">
        <f t="shared" ca="1" si="254"/>
        <v>2659.9310730312191</v>
      </c>
      <c r="J865" s="18">
        <f ca="1">SUM(INDIRECT(ADDRESS(ROW(F865),COLUMN(F865),4)):INDIRECT(ADDRESS(ROW(F865)+N$5-1,COLUMN(F865),4)))</f>
        <v>23300</v>
      </c>
      <c r="K865" s="18">
        <f t="shared" ca="1" si="255"/>
        <v>0</v>
      </c>
      <c r="L865" s="18">
        <f t="shared" ca="1" si="265"/>
        <v>0</v>
      </c>
      <c r="M865" s="18">
        <f t="shared" ca="1" si="249"/>
        <v>16350</v>
      </c>
      <c r="N865" s="34">
        <f t="shared" ca="1" si="256"/>
        <v>25714.364399088052</v>
      </c>
      <c r="P865" s="18">
        <f t="shared" ca="1" si="250"/>
        <v>640.06892696878106</v>
      </c>
      <c r="Q865" s="47">
        <f ca="1">SUM(L$15:L865)-SUM(M$15:M865)</f>
        <v>0</v>
      </c>
      <c r="R865" s="47" t="str">
        <f t="shared" ca="1" si="251"/>
        <v>M868</v>
      </c>
      <c r="S865" s="40">
        <f t="shared" ca="1" si="257"/>
        <v>0</v>
      </c>
      <c r="T865" s="46">
        <f t="shared" ca="1" si="258"/>
        <v>34</v>
      </c>
      <c r="X865" s="74">
        <f t="shared" ca="1" si="259"/>
        <v>-0.64006892696878104</v>
      </c>
      <c r="Y865" s="75">
        <f t="shared" ca="1" si="260"/>
        <v>-0.64006892696878104</v>
      </c>
      <c r="Z865" s="74">
        <f t="shared" ca="1" si="261"/>
        <v>0.52725608062713325</v>
      </c>
      <c r="AA865" s="76">
        <f t="shared" ca="1" si="262"/>
        <v>-640.06892696878106</v>
      </c>
      <c r="AB865" s="76">
        <f t="shared" ca="1" si="263"/>
        <v>527.2560806271332</v>
      </c>
    </row>
    <row r="866" spans="1:28" x14ac:dyDescent="0.25">
      <c r="A866" s="2">
        <f t="shared" si="264"/>
        <v>12</v>
      </c>
      <c r="B866" s="16">
        <f ca="1">VLOOKUP(A866,PERIODS!$O$4:$P$33,2,FALSE)</f>
        <v>3.3000000000000002E-2</v>
      </c>
      <c r="C866" s="15"/>
      <c r="D866" s="18">
        <v>852</v>
      </c>
      <c r="E866" s="34">
        <f t="shared" ref="E866:E929" ca="1" si="266">N865</f>
        <v>25714.364399088052</v>
      </c>
      <c r="F866" s="34">
        <f t="shared" ca="1" si="248"/>
        <v>3300</v>
      </c>
      <c r="G866" s="69">
        <f t="shared" ca="1" si="252"/>
        <v>0</v>
      </c>
      <c r="H866" s="34">
        <f t="shared" ca="1" si="253"/>
        <v>-169.59006508807889</v>
      </c>
      <c r="I866" s="34">
        <f t="shared" ca="1" si="254"/>
        <v>3130.409934911921</v>
      </c>
      <c r="J866" s="18">
        <f ca="1">SUM(INDIRECT(ADDRESS(ROW(F866),COLUMN(F866),4)):INDIRECT(ADDRESS(ROW(F866)+N$5-1,COLUMN(F866),4)))</f>
        <v>23500</v>
      </c>
      <c r="K866" s="18">
        <f t="shared" ca="1" si="255"/>
        <v>0</v>
      </c>
      <c r="L866" s="18">
        <f t="shared" ca="1" si="265"/>
        <v>0</v>
      </c>
      <c r="M866" s="18">
        <f t="shared" ca="1" si="249"/>
        <v>0</v>
      </c>
      <c r="N866" s="34">
        <f t="shared" ca="1" si="256"/>
        <v>22583.954464176131</v>
      </c>
      <c r="P866" s="18">
        <f t="shared" ca="1" si="250"/>
        <v>169.59006508807889</v>
      </c>
      <c r="Q866" s="47">
        <f ca="1">SUM(L$15:L866)-SUM(M$15:M866)</f>
        <v>0</v>
      </c>
      <c r="R866" s="47" t="str">
        <f t="shared" ca="1" si="251"/>
        <v>M869</v>
      </c>
      <c r="S866" s="40">
        <f t="shared" ca="1" si="257"/>
        <v>0</v>
      </c>
      <c r="T866" s="46">
        <f t="shared" ca="1" si="258"/>
        <v>63</v>
      </c>
      <c r="X866" s="74">
        <f t="shared" ca="1" si="259"/>
        <v>-0.16959006508807889</v>
      </c>
      <c r="Y866" s="75">
        <f t="shared" ca="1" si="260"/>
        <v>-0.16959006508807889</v>
      </c>
      <c r="Z866" s="74">
        <f t="shared" ca="1" si="261"/>
        <v>0.844010735155869</v>
      </c>
      <c r="AA866" s="76">
        <f t="shared" ca="1" si="262"/>
        <v>-169.59006508807889</v>
      </c>
      <c r="AB866" s="76">
        <f t="shared" ca="1" si="263"/>
        <v>844.01073515586904</v>
      </c>
    </row>
    <row r="867" spans="1:28" x14ac:dyDescent="0.25">
      <c r="A867" s="2">
        <f t="shared" si="264"/>
        <v>13</v>
      </c>
      <c r="B867" s="16">
        <f ca="1">VLOOKUP(A867,PERIODS!$O$4:$P$33,2,FALSE)</f>
        <v>3.3000000000000002E-2</v>
      </c>
      <c r="C867" s="15"/>
      <c r="D867" s="18">
        <v>853</v>
      </c>
      <c r="E867" s="34">
        <f t="shared" ca="1" si="266"/>
        <v>22583.954464176131</v>
      </c>
      <c r="F867" s="34">
        <f t="shared" ca="1" si="248"/>
        <v>3300</v>
      </c>
      <c r="G867" s="69">
        <f t="shared" ca="1" si="252"/>
        <v>0</v>
      </c>
      <c r="H867" s="34">
        <f t="shared" ca="1" si="253"/>
        <v>-605.47712457028251</v>
      </c>
      <c r="I867" s="34">
        <f t="shared" ca="1" si="254"/>
        <v>2694.5228754297177</v>
      </c>
      <c r="J867" s="18">
        <f ca="1">SUM(INDIRECT(ADDRESS(ROW(F867),COLUMN(F867),4)):INDIRECT(ADDRESS(ROW(F867)+N$5-1,COLUMN(F867),4)))</f>
        <v>23700</v>
      </c>
      <c r="K867" s="18">
        <f t="shared" ca="1" si="255"/>
        <v>16350</v>
      </c>
      <c r="L867" s="18">
        <f t="shared" ca="1" si="265"/>
        <v>16350</v>
      </c>
      <c r="M867" s="18">
        <f t="shared" ca="1" si="249"/>
        <v>0</v>
      </c>
      <c r="N867" s="34">
        <f t="shared" ca="1" si="256"/>
        <v>19889.431588746414</v>
      </c>
      <c r="P867" s="18">
        <f t="shared" ca="1" si="250"/>
        <v>605.47712457028251</v>
      </c>
      <c r="Q867" s="47">
        <f ca="1">SUM(L$15:L867)-SUM(M$15:M867)</f>
        <v>16350</v>
      </c>
      <c r="R867" s="47" t="str">
        <f t="shared" ca="1" si="251"/>
        <v>M870</v>
      </c>
      <c r="S867" s="40">
        <f t="shared" ca="1" si="257"/>
        <v>0</v>
      </c>
      <c r="T867" s="46">
        <f t="shared" ca="1" si="258"/>
        <v>8</v>
      </c>
      <c r="X867" s="74">
        <f t="shared" ca="1" si="259"/>
        <v>-0.60547712457028247</v>
      </c>
      <c r="Y867" s="75">
        <f t="shared" ca="1" si="260"/>
        <v>-0.60547712457028247</v>
      </c>
      <c r="Z867" s="74">
        <f t="shared" ca="1" si="261"/>
        <v>0.54581394326000854</v>
      </c>
      <c r="AA867" s="76">
        <f t="shared" ca="1" si="262"/>
        <v>-605.47712457028251</v>
      </c>
      <c r="AB867" s="76">
        <f t="shared" ca="1" si="263"/>
        <v>545.8139432600085</v>
      </c>
    </row>
    <row r="868" spans="1:28" x14ac:dyDescent="0.25">
      <c r="A868" s="2">
        <f t="shared" si="264"/>
        <v>14</v>
      </c>
      <c r="B868" s="16">
        <f ca="1">VLOOKUP(A868,PERIODS!$O$4:$P$33,2,FALSE)</f>
        <v>3.3000000000000002E-2</v>
      </c>
      <c r="C868" s="15"/>
      <c r="D868" s="18">
        <v>854</v>
      </c>
      <c r="E868" s="34">
        <f t="shared" ca="1" si="266"/>
        <v>19889.431588746414</v>
      </c>
      <c r="F868" s="34">
        <f t="shared" ca="1" si="248"/>
        <v>3300</v>
      </c>
      <c r="G868" s="69">
        <f t="shared" ca="1" si="252"/>
        <v>0</v>
      </c>
      <c r="H868" s="34">
        <f t="shared" ca="1" si="253"/>
        <v>572.67916585629382</v>
      </c>
      <c r="I868" s="34">
        <f t="shared" ca="1" si="254"/>
        <v>3872.6791658562938</v>
      </c>
      <c r="J868" s="18">
        <f ca="1">SUM(INDIRECT(ADDRESS(ROW(F868),COLUMN(F868),4)):INDIRECT(ADDRESS(ROW(F868)+N$5-1,COLUMN(F868),4)))</f>
        <v>23900</v>
      </c>
      <c r="K868" s="18">
        <f t="shared" ca="1" si="255"/>
        <v>16350</v>
      </c>
      <c r="L868" s="18">
        <f t="shared" ca="1" si="265"/>
        <v>0</v>
      </c>
      <c r="M868" s="18">
        <f t="shared" ca="1" si="249"/>
        <v>0</v>
      </c>
      <c r="N868" s="34">
        <f t="shared" ca="1" si="256"/>
        <v>16016.75242289012</v>
      </c>
      <c r="P868" s="18">
        <f t="shared" ca="1" si="250"/>
        <v>572.67916585629382</v>
      </c>
      <c r="Q868" s="47">
        <f ca="1">SUM(L$15:L868)-SUM(M$15:M868)</f>
        <v>16350</v>
      </c>
      <c r="R868" s="47" t="str">
        <f t="shared" ca="1" si="251"/>
        <v>M871</v>
      </c>
      <c r="S868" s="40">
        <f t="shared" ca="1" si="257"/>
        <v>0</v>
      </c>
      <c r="T868" s="46">
        <f t="shared" ca="1" si="258"/>
        <v>43</v>
      </c>
      <c r="X868" s="74">
        <f t="shared" ca="1" si="259"/>
        <v>0.57267916585629386</v>
      </c>
      <c r="Y868" s="75">
        <f t="shared" ca="1" si="260"/>
        <v>0.57267916585629386</v>
      </c>
      <c r="Z868" s="74">
        <f t="shared" ca="1" si="261"/>
        <v>1.7730108840623748</v>
      </c>
      <c r="AA868" s="76">
        <f t="shared" ca="1" si="262"/>
        <v>572.67916585629382</v>
      </c>
      <c r="AB868" s="76">
        <f t="shared" ca="1" si="263"/>
        <v>1773.0108840623748</v>
      </c>
    </row>
    <row r="869" spans="1:28" x14ac:dyDescent="0.25">
      <c r="A869" s="2">
        <f t="shared" si="264"/>
        <v>15</v>
      </c>
      <c r="B869" s="16">
        <f ca="1">VLOOKUP(A869,PERIODS!$O$4:$P$33,2,FALSE)</f>
        <v>3.3000000000000002E-2</v>
      </c>
      <c r="C869" s="15"/>
      <c r="D869" s="18">
        <v>855</v>
      </c>
      <c r="E869" s="34">
        <f t="shared" ca="1" si="266"/>
        <v>16016.75242289012</v>
      </c>
      <c r="F869" s="34">
        <f t="shared" ca="1" si="248"/>
        <v>3300</v>
      </c>
      <c r="G869" s="69">
        <f t="shared" ca="1" si="252"/>
        <v>0</v>
      </c>
      <c r="H869" s="34">
        <f t="shared" ca="1" si="253"/>
        <v>-63.735733726880639</v>
      </c>
      <c r="I869" s="34">
        <f t="shared" ca="1" si="254"/>
        <v>3236.2642662731196</v>
      </c>
      <c r="J869" s="18">
        <f ca="1">SUM(INDIRECT(ADDRESS(ROW(F869),COLUMN(F869),4)):INDIRECT(ADDRESS(ROW(F869)+N$5-1,COLUMN(F869),4)))</f>
        <v>24100</v>
      </c>
      <c r="K869" s="18">
        <f t="shared" ca="1" si="255"/>
        <v>16350</v>
      </c>
      <c r="L869" s="18">
        <f t="shared" ca="1" si="265"/>
        <v>0</v>
      </c>
      <c r="M869" s="18">
        <f t="shared" ca="1" si="249"/>
        <v>0</v>
      </c>
      <c r="N869" s="34">
        <f t="shared" ca="1" si="256"/>
        <v>12780.488156617001</v>
      </c>
      <c r="P869" s="18">
        <f t="shared" ca="1" si="250"/>
        <v>63.735733726880639</v>
      </c>
      <c r="Q869" s="47">
        <f ca="1">SUM(L$15:L869)-SUM(M$15:M869)</f>
        <v>16350</v>
      </c>
      <c r="R869" s="47" t="str">
        <f t="shared" ca="1" si="251"/>
        <v>M872</v>
      </c>
      <c r="S869" s="40">
        <f t="shared" ca="1" si="257"/>
        <v>0</v>
      </c>
      <c r="T869" s="46">
        <f t="shared" ca="1" si="258"/>
        <v>7</v>
      </c>
      <c r="X869" s="74">
        <f t="shared" ca="1" si="259"/>
        <v>-6.3735733726880642E-2</v>
      </c>
      <c r="Y869" s="75">
        <f t="shared" ca="1" si="260"/>
        <v>-6.3735733726880642E-2</v>
      </c>
      <c r="Z869" s="74">
        <f t="shared" ca="1" si="261"/>
        <v>0.93825291537257782</v>
      </c>
      <c r="AA869" s="76">
        <f t="shared" ca="1" si="262"/>
        <v>-63.735733726880639</v>
      </c>
      <c r="AB869" s="76">
        <f t="shared" ca="1" si="263"/>
        <v>938.25291537257783</v>
      </c>
    </row>
    <row r="870" spans="1:28" x14ac:dyDescent="0.25">
      <c r="A870" s="2">
        <f t="shared" si="264"/>
        <v>16</v>
      </c>
      <c r="B870" s="16">
        <f ca="1">VLOOKUP(A870,PERIODS!$O$4:$P$33,2,FALSE)</f>
        <v>3.3000000000000002E-2</v>
      </c>
      <c r="C870" s="15"/>
      <c r="D870" s="18">
        <v>856</v>
      </c>
      <c r="E870" s="34">
        <f t="shared" ca="1" si="266"/>
        <v>12780.488156617001</v>
      </c>
      <c r="F870" s="34">
        <f t="shared" ca="1" si="248"/>
        <v>3300</v>
      </c>
      <c r="G870" s="69">
        <f t="shared" ca="1" si="252"/>
        <v>0</v>
      </c>
      <c r="H870" s="34">
        <f t="shared" ca="1" si="253"/>
        <v>1875.3162007214985</v>
      </c>
      <c r="I870" s="34">
        <f t="shared" ca="1" si="254"/>
        <v>5175.3162007214987</v>
      </c>
      <c r="J870" s="18">
        <f ca="1">SUM(INDIRECT(ADDRESS(ROW(F870),COLUMN(F870),4)):INDIRECT(ADDRESS(ROW(F870)+N$5-1,COLUMN(F870),4)))</f>
        <v>24300</v>
      </c>
      <c r="K870" s="18">
        <f t="shared" ca="1" si="255"/>
        <v>0</v>
      </c>
      <c r="L870" s="18">
        <f t="shared" ca="1" si="265"/>
        <v>0</v>
      </c>
      <c r="M870" s="18">
        <f t="shared" ca="1" si="249"/>
        <v>16350</v>
      </c>
      <c r="N870" s="34">
        <f t="shared" ca="1" si="256"/>
        <v>23955.171955895501</v>
      </c>
      <c r="P870" s="18">
        <f t="shared" ca="1" si="250"/>
        <v>1875.3162007214985</v>
      </c>
      <c r="Q870" s="47">
        <f ca="1">SUM(L$15:L870)-SUM(M$15:M870)</f>
        <v>0</v>
      </c>
      <c r="R870" s="47" t="str">
        <f t="shared" ca="1" si="251"/>
        <v>M873</v>
      </c>
      <c r="S870" s="40">
        <f t="shared" ca="1" si="257"/>
        <v>0</v>
      </c>
      <c r="T870" s="46">
        <f t="shared" ca="1" si="258"/>
        <v>71</v>
      </c>
      <c r="X870" s="74">
        <f t="shared" ca="1" si="259"/>
        <v>1.8753162007214985</v>
      </c>
      <c r="Y870" s="75">
        <f t="shared" ca="1" si="260"/>
        <v>1.8753162007214985</v>
      </c>
      <c r="Z870" s="74">
        <f t="shared" ca="1" si="261"/>
        <v>6.5228813340602745</v>
      </c>
      <c r="AA870" s="76">
        <f t="shared" ca="1" si="262"/>
        <v>1875.3162007214985</v>
      </c>
      <c r="AB870" s="76">
        <f t="shared" ca="1" si="263"/>
        <v>6522.8813340602746</v>
      </c>
    </row>
    <row r="871" spans="1:28" x14ac:dyDescent="0.25">
      <c r="A871" s="2">
        <f t="shared" si="264"/>
        <v>17</v>
      </c>
      <c r="B871" s="16">
        <f ca="1">VLOOKUP(A871,PERIODS!$O$4:$P$33,2,FALSE)</f>
        <v>3.5000000000000003E-2</v>
      </c>
      <c r="C871" s="15"/>
      <c r="D871" s="18">
        <v>857</v>
      </c>
      <c r="E871" s="34">
        <f t="shared" ca="1" si="266"/>
        <v>23955.171955895501</v>
      </c>
      <c r="F871" s="34">
        <f t="shared" ca="1" si="248"/>
        <v>3500.0000000000005</v>
      </c>
      <c r="G871" s="69">
        <f t="shared" ca="1" si="252"/>
        <v>0</v>
      </c>
      <c r="H871" s="34">
        <f t="shared" ca="1" si="253"/>
        <v>198.86885300436234</v>
      </c>
      <c r="I871" s="34">
        <f t="shared" ca="1" si="254"/>
        <v>3698.8688530043628</v>
      </c>
      <c r="J871" s="18">
        <f ca="1">SUM(INDIRECT(ADDRESS(ROW(F871),COLUMN(F871),4)):INDIRECT(ADDRESS(ROW(F871)+N$5-1,COLUMN(F871),4)))</f>
        <v>24500.000000000004</v>
      </c>
      <c r="K871" s="18">
        <f t="shared" ca="1" si="255"/>
        <v>16350</v>
      </c>
      <c r="L871" s="18">
        <f t="shared" ca="1" si="265"/>
        <v>16350</v>
      </c>
      <c r="M871" s="18">
        <f t="shared" ca="1" si="249"/>
        <v>0</v>
      </c>
      <c r="N871" s="34">
        <f t="shared" ca="1" si="256"/>
        <v>20256.303102891139</v>
      </c>
      <c r="P871" s="18">
        <f t="shared" ca="1" si="250"/>
        <v>198.86885300436234</v>
      </c>
      <c r="Q871" s="47">
        <f ca="1">SUM(L$15:L871)-SUM(M$15:M871)</f>
        <v>16350</v>
      </c>
      <c r="R871" s="47" t="str">
        <f t="shared" ca="1" si="251"/>
        <v>M874</v>
      </c>
      <c r="S871" s="40">
        <f t="shared" ca="1" si="257"/>
        <v>0</v>
      </c>
      <c r="T871" s="46">
        <f t="shared" ca="1" si="258"/>
        <v>12</v>
      </c>
      <c r="X871" s="74">
        <f t="shared" ca="1" si="259"/>
        <v>0.19886885300436233</v>
      </c>
      <c r="Y871" s="75">
        <f t="shared" ca="1" si="260"/>
        <v>0.19886885300436233</v>
      </c>
      <c r="Z871" s="74">
        <f t="shared" ca="1" si="261"/>
        <v>1.2200219531937357</v>
      </c>
      <c r="AA871" s="76">
        <f t="shared" ca="1" si="262"/>
        <v>198.86885300436234</v>
      </c>
      <c r="AB871" s="76">
        <f t="shared" ca="1" si="263"/>
        <v>1220.0219531937357</v>
      </c>
    </row>
    <row r="872" spans="1:28" x14ac:dyDescent="0.25">
      <c r="A872" s="2">
        <f t="shared" si="264"/>
        <v>18</v>
      </c>
      <c r="B872" s="16">
        <f ca="1">VLOOKUP(A872,PERIODS!$O$4:$P$33,2,FALSE)</f>
        <v>3.5000000000000003E-2</v>
      </c>
      <c r="C872" s="15"/>
      <c r="D872" s="18">
        <v>858</v>
      </c>
      <c r="E872" s="34">
        <f t="shared" ca="1" si="266"/>
        <v>20256.303102891139</v>
      </c>
      <c r="F872" s="34">
        <f t="shared" ca="1" si="248"/>
        <v>3500.0000000000005</v>
      </c>
      <c r="G872" s="69">
        <f t="shared" ca="1" si="252"/>
        <v>0</v>
      </c>
      <c r="H872" s="34">
        <f t="shared" ca="1" si="253"/>
        <v>579.38841787357342</v>
      </c>
      <c r="I872" s="34">
        <f t="shared" ca="1" si="254"/>
        <v>4079.3884178735739</v>
      </c>
      <c r="J872" s="18">
        <f ca="1">SUM(INDIRECT(ADDRESS(ROW(F872),COLUMN(F872),4)):INDIRECT(ADDRESS(ROW(F872)+N$5-1,COLUMN(F872),4)))</f>
        <v>24500.000000000004</v>
      </c>
      <c r="K872" s="18">
        <f t="shared" ca="1" si="255"/>
        <v>16350</v>
      </c>
      <c r="L872" s="18">
        <f t="shared" ca="1" si="265"/>
        <v>0</v>
      </c>
      <c r="M872" s="18">
        <f t="shared" ca="1" si="249"/>
        <v>0</v>
      </c>
      <c r="N872" s="34">
        <f t="shared" ca="1" si="256"/>
        <v>16176.914685017566</v>
      </c>
      <c r="P872" s="18">
        <f t="shared" ca="1" si="250"/>
        <v>579.38841787357342</v>
      </c>
      <c r="Q872" s="47">
        <f ca="1">SUM(L$15:L872)-SUM(M$15:M872)</f>
        <v>16350</v>
      </c>
      <c r="R872" s="47" t="str">
        <f t="shared" ca="1" si="251"/>
        <v>M875</v>
      </c>
      <c r="S872" s="40">
        <f t="shared" ca="1" si="257"/>
        <v>0</v>
      </c>
      <c r="T872" s="46">
        <f t="shared" ca="1" si="258"/>
        <v>29</v>
      </c>
      <c r="X872" s="74">
        <f t="shared" ca="1" si="259"/>
        <v>0.57938841787357342</v>
      </c>
      <c r="Y872" s="75">
        <f t="shared" ca="1" si="260"/>
        <v>0.57938841787357342</v>
      </c>
      <c r="Z872" s="74">
        <f t="shared" ca="1" si="261"/>
        <v>1.7849464555190189</v>
      </c>
      <c r="AA872" s="76">
        <f t="shared" ca="1" si="262"/>
        <v>579.38841787357342</v>
      </c>
      <c r="AB872" s="76">
        <f t="shared" ca="1" si="263"/>
        <v>1784.9464555190189</v>
      </c>
    </row>
    <row r="873" spans="1:28" x14ac:dyDescent="0.25">
      <c r="A873" s="2">
        <f t="shared" si="264"/>
        <v>19</v>
      </c>
      <c r="B873" s="16">
        <f ca="1">VLOOKUP(A873,PERIODS!$O$4:$P$33,2,FALSE)</f>
        <v>3.5000000000000003E-2</v>
      </c>
      <c r="C873" s="15"/>
      <c r="D873" s="18">
        <v>859</v>
      </c>
      <c r="E873" s="34">
        <f t="shared" ca="1" si="266"/>
        <v>16176.914685017566</v>
      </c>
      <c r="F873" s="34">
        <f t="shared" ca="1" si="248"/>
        <v>3500.0000000000005</v>
      </c>
      <c r="G873" s="69">
        <f t="shared" ca="1" si="252"/>
        <v>0</v>
      </c>
      <c r="H873" s="34">
        <f t="shared" ca="1" si="253"/>
        <v>-1324.180992442544</v>
      </c>
      <c r="I873" s="34">
        <f t="shared" ca="1" si="254"/>
        <v>2175.8190075574566</v>
      </c>
      <c r="J873" s="18">
        <f ca="1">SUM(INDIRECT(ADDRESS(ROW(F873),COLUMN(F873),4)):INDIRECT(ADDRESS(ROW(F873)+N$5-1,COLUMN(F873),4)))</f>
        <v>24500.000000000004</v>
      </c>
      <c r="K873" s="18">
        <f t="shared" ca="1" si="255"/>
        <v>16350</v>
      </c>
      <c r="L873" s="18">
        <f t="shared" ca="1" si="265"/>
        <v>0</v>
      </c>
      <c r="M873" s="18">
        <f t="shared" ca="1" si="249"/>
        <v>0</v>
      </c>
      <c r="N873" s="34">
        <f t="shared" ca="1" si="256"/>
        <v>14001.095677460109</v>
      </c>
      <c r="P873" s="18">
        <f t="shared" ca="1" si="250"/>
        <v>1324.180992442544</v>
      </c>
      <c r="Q873" s="47">
        <f ca="1">SUM(L$15:L873)-SUM(M$15:M873)</f>
        <v>16350</v>
      </c>
      <c r="R873" s="47" t="str">
        <f t="shared" ca="1" si="251"/>
        <v>M876</v>
      </c>
      <c r="S873" s="40">
        <f t="shared" ca="1" si="257"/>
        <v>0</v>
      </c>
      <c r="T873" s="46">
        <f t="shared" ca="1" si="258"/>
        <v>34</v>
      </c>
      <c r="X873" s="74">
        <f t="shared" ca="1" si="259"/>
        <v>-1.3241809924425441</v>
      </c>
      <c r="Y873" s="75">
        <f t="shared" ca="1" si="260"/>
        <v>-1.3241809924425441</v>
      </c>
      <c r="Z873" s="74">
        <f t="shared" ca="1" si="261"/>
        <v>0.26602074289233141</v>
      </c>
      <c r="AA873" s="76">
        <f t="shared" ca="1" si="262"/>
        <v>-1324.180992442544</v>
      </c>
      <c r="AB873" s="76">
        <f t="shared" ca="1" si="263"/>
        <v>266.02074289233138</v>
      </c>
    </row>
    <row r="874" spans="1:28" x14ac:dyDescent="0.25">
      <c r="A874" s="2">
        <f t="shared" si="264"/>
        <v>20</v>
      </c>
      <c r="B874" s="16">
        <f ca="1">VLOOKUP(A874,PERIODS!$O$4:$P$33,2,FALSE)</f>
        <v>3.5000000000000003E-2</v>
      </c>
      <c r="C874" s="15"/>
      <c r="D874" s="18">
        <v>860</v>
      </c>
      <c r="E874" s="34">
        <f t="shared" ca="1" si="266"/>
        <v>14001.095677460109</v>
      </c>
      <c r="F874" s="34">
        <f t="shared" ca="1" si="248"/>
        <v>3500.0000000000005</v>
      </c>
      <c r="G874" s="69">
        <f t="shared" ca="1" si="252"/>
        <v>0</v>
      </c>
      <c r="H874" s="34">
        <f t="shared" ca="1" si="253"/>
        <v>400.17844442821252</v>
      </c>
      <c r="I874" s="34">
        <f t="shared" ca="1" si="254"/>
        <v>3900.178444428213</v>
      </c>
      <c r="J874" s="18">
        <f ca="1">SUM(INDIRECT(ADDRESS(ROW(F874),COLUMN(F874),4)):INDIRECT(ADDRESS(ROW(F874)+N$5-1,COLUMN(F874),4)))</f>
        <v>24500.000000000004</v>
      </c>
      <c r="K874" s="18">
        <f t="shared" ca="1" si="255"/>
        <v>0</v>
      </c>
      <c r="L874" s="18">
        <f t="shared" ca="1" si="265"/>
        <v>0</v>
      </c>
      <c r="M874" s="18">
        <f t="shared" ca="1" si="249"/>
        <v>16350</v>
      </c>
      <c r="N874" s="34">
        <f t="shared" ca="1" si="256"/>
        <v>26450.917233031898</v>
      </c>
      <c r="P874" s="18">
        <f t="shared" ca="1" si="250"/>
        <v>400.17844442821252</v>
      </c>
      <c r="Q874" s="47">
        <f ca="1">SUM(L$15:L874)-SUM(M$15:M874)</f>
        <v>0</v>
      </c>
      <c r="R874" s="47" t="str">
        <f t="shared" ca="1" si="251"/>
        <v>M877</v>
      </c>
      <c r="S874" s="40">
        <f t="shared" ca="1" si="257"/>
        <v>0</v>
      </c>
      <c r="T874" s="46">
        <f t="shared" ca="1" si="258"/>
        <v>33</v>
      </c>
      <c r="X874" s="74">
        <f t="shared" ca="1" si="259"/>
        <v>0.40017844442821254</v>
      </c>
      <c r="Y874" s="75">
        <f t="shared" ca="1" si="260"/>
        <v>0.40017844442821254</v>
      </c>
      <c r="Z874" s="74">
        <f t="shared" ca="1" si="261"/>
        <v>1.4920909291994968</v>
      </c>
      <c r="AA874" s="76">
        <f t="shared" ca="1" si="262"/>
        <v>400.17844442821252</v>
      </c>
      <c r="AB874" s="76">
        <f t="shared" ca="1" si="263"/>
        <v>1492.0909291994967</v>
      </c>
    </row>
    <row r="875" spans="1:28" x14ac:dyDescent="0.25">
      <c r="A875" s="2">
        <f t="shared" si="264"/>
        <v>21</v>
      </c>
      <c r="B875" s="16">
        <f ca="1">VLOOKUP(A875,PERIODS!$O$4:$P$33,2,FALSE)</f>
        <v>3.5000000000000003E-2</v>
      </c>
      <c r="C875" s="15"/>
      <c r="D875" s="18">
        <v>861</v>
      </c>
      <c r="E875" s="34">
        <f t="shared" ca="1" si="266"/>
        <v>26450.917233031898</v>
      </c>
      <c r="F875" s="34">
        <f t="shared" ca="1" si="248"/>
        <v>3500.0000000000005</v>
      </c>
      <c r="G875" s="69">
        <f t="shared" ca="1" si="252"/>
        <v>0</v>
      </c>
      <c r="H875" s="34">
        <f t="shared" ca="1" si="253"/>
        <v>-213.91008688008546</v>
      </c>
      <c r="I875" s="34">
        <f t="shared" ca="1" si="254"/>
        <v>3286.0899131199149</v>
      </c>
      <c r="J875" s="18">
        <f ca="1">SUM(INDIRECT(ADDRESS(ROW(F875),COLUMN(F875),4)):INDIRECT(ADDRESS(ROW(F875)+N$5-1,COLUMN(F875),4)))</f>
        <v>24500.000000000004</v>
      </c>
      <c r="K875" s="18">
        <f t="shared" ca="1" si="255"/>
        <v>0</v>
      </c>
      <c r="L875" s="18">
        <f t="shared" ca="1" si="265"/>
        <v>0</v>
      </c>
      <c r="M875" s="18">
        <f t="shared" ca="1" si="249"/>
        <v>0</v>
      </c>
      <c r="N875" s="34">
        <f t="shared" ca="1" si="256"/>
        <v>23164.827319911983</v>
      </c>
      <c r="P875" s="18">
        <f t="shared" ca="1" si="250"/>
        <v>213.91008688008546</v>
      </c>
      <c r="Q875" s="47">
        <f ca="1">SUM(L$15:L875)-SUM(M$15:M875)</f>
        <v>0</v>
      </c>
      <c r="R875" s="47" t="str">
        <f t="shared" ca="1" si="251"/>
        <v>M878</v>
      </c>
      <c r="S875" s="40">
        <f t="shared" ca="1" si="257"/>
        <v>0</v>
      </c>
      <c r="T875" s="46">
        <f t="shared" ca="1" si="258"/>
        <v>33</v>
      </c>
      <c r="X875" s="74">
        <f t="shared" ca="1" si="259"/>
        <v>-0.21391008688008545</v>
      </c>
      <c r="Y875" s="75">
        <f t="shared" ca="1" si="260"/>
        <v>-0.21391008688008545</v>
      </c>
      <c r="Z875" s="74">
        <f t="shared" ca="1" si="261"/>
        <v>0.80742097949838587</v>
      </c>
      <c r="AA875" s="76">
        <f t="shared" ca="1" si="262"/>
        <v>-213.91008688008546</v>
      </c>
      <c r="AB875" s="76">
        <f t="shared" ca="1" si="263"/>
        <v>807.42097949838592</v>
      </c>
    </row>
    <row r="876" spans="1:28" x14ac:dyDescent="0.25">
      <c r="A876" s="2">
        <f t="shared" si="264"/>
        <v>22</v>
      </c>
      <c r="B876" s="16">
        <f ca="1">VLOOKUP(A876,PERIODS!$O$4:$P$33,2,FALSE)</f>
        <v>3.5000000000000003E-2</v>
      </c>
      <c r="C876" s="15"/>
      <c r="D876" s="18">
        <v>862</v>
      </c>
      <c r="E876" s="34">
        <f t="shared" ca="1" si="266"/>
        <v>23164.827319911983</v>
      </c>
      <c r="F876" s="34">
        <f t="shared" ca="1" si="248"/>
        <v>3500.0000000000005</v>
      </c>
      <c r="G876" s="69">
        <f t="shared" ca="1" si="252"/>
        <v>0</v>
      </c>
      <c r="H876" s="34">
        <f t="shared" ca="1" si="253"/>
        <v>-198.50600196439734</v>
      </c>
      <c r="I876" s="34">
        <f t="shared" ca="1" si="254"/>
        <v>3301.493998035603</v>
      </c>
      <c r="J876" s="18">
        <f ca="1">SUM(INDIRECT(ADDRESS(ROW(F876),COLUMN(F876),4)):INDIRECT(ADDRESS(ROW(F876)+N$5-1,COLUMN(F876),4)))</f>
        <v>25000.000000000004</v>
      </c>
      <c r="K876" s="18">
        <f t="shared" ca="1" si="255"/>
        <v>16350</v>
      </c>
      <c r="L876" s="18">
        <f t="shared" ca="1" si="265"/>
        <v>16350</v>
      </c>
      <c r="M876" s="18">
        <f t="shared" ca="1" si="249"/>
        <v>0</v>
      </c>
      <c r="N876" s="34">
        <f t="shared" ca="1" si="256"/>
        <v>19863.33332187638</v>
      </c>
      <c r="P876" s="18">
        <f t="shared" ca="1" si="250"/>
        <v>198.50600196439734</v>
      </c>
      <c r="Q876" s="47">
        <f ca="1">SUM(L$15:L876)-SUM(M$15:M876)</f>
        <v>16350</v>
      </c>
      <c r="R876" s="47" t="str">
        <f t="shared" ca="1" si="251"/>
        <v>M879</v>
      </c>
      <c r="S876" s="40">
        <f t="shared" ca="1" si="257"/>
        <v>0</v>
      </c>
      <c r="T876" s="46">
        <f t="shared" ca="1" si="258"/>
        <v>80</v>
      </c>
      <c r="X876" s="74">
        <f t="shared" ca="1" si="259"/>
        <v>-0.19850600196439736</v>
      </c>
      <c r="Y876" s="75">
        <f t="shared" ca="1" si="260"/>
        <v>-0.19850600196439736</v>
      </c>
      <c r="Z876" s="74">
        <f t="shared" ca="1" si="261"/>
        <v>0.81995484938582253</v>
      </c>
      <c r="AA876" s="76">
        <f t="shared" ca="1" si="262"/>
        <v>-198.50600196439734</v>
      </c>
      <c r="AB876" s="76">
        <f t="shared" ca="1" si="263"/>
        <v>819.95484938582251</v>
      </c>
    </row>
    <row r="877" spans="1:28" x14ac:dyDescent="0.25">
      <c r="A877" s="2">
        <f t="shared" si="264"/>
        <v>23</v>
      </c>
      <c r="B877" s="16">
        <f ca="1">VLOOKUP(A877,PERIODS!$O$4:$P$33,2,FALSE)</f>
        <v>3.5000000000000003E-2</v>
      </c>
      <c r="C877" s="15"/>
      <c r="D877" s="18">
        <v>863</v>
      </c>
      <c r="E877" s="34">
        <f t="shared" ca="1" si="266"/>
        <v>19863.33332187638</v>
      </c>
      <c r="F877" s="34">
        <f t="shared" ca="1" si="248"/>
        <v>3500.0000000000005</v>
      </c>
      <c r="G877" s="69">
        <f t="shared" ca="1" si="252"/>
        <v>0</v>
      </c>
      <c r="H877" s="34">
        <f t="shared" ca="1" si="253"/>
        <v>-1041.2445285850354</v>
      </c>
      <c r="I877" s="34">
        <f t="shared" ca="1" si="254"/>
        <v>2458.7554714149651</v>
      </c>
      <c r="J877" s="18">
        <f ca="1">SUM(INDIRECT(ADDRESS(ROW(F877),COLUMN(F877),4)):INDIRECT(ADDRESS(ROW(F877)+N$5-1,COLUMN(F877),4)))</f>
        <v>25500.000000000004</v>
      </c>
      <c r="K877" s="18">
        <f t="shared" ca="1" si="255"/>
        <v>16350</v>
      </c>
      <c r="L877" s="18">
        <f t="shared" ca="1" si="265"/>
        <v>0</v>
      </c>
      <c r="M877" s="18">
        <f t="shared" ca="1" si="249"/>
        <v>0</v>
      </c>
      <c r="N877" s="34">
        <f t="shared" ca="1" si="256"/>
        <v>17404.577850461414</v>
      </c>
      <c r="P877" s="18">
        <f t="shared" ca="1" si="250"/>
        <v>1041.2445285850354</v>
      </c>
      <c r="Q877" s="47">
        <f ca="1">SUM(L$15:L877)-SUM(M$15:M877)</f>
        <v>16350</v>
      </c>
      <c r="R877" s="47" t="str">
        <f t="shared" ca="1" si="251"/>
        <v>M880</v>
      </c>
      <c r="S877" s="40">
        <f t="shared" ca="1" si="257"/>
        <v>0</v>
      </c>
      <c r="T877" s="46">
        <f t="shared" ca="1" si="258"/>
        <v>32</v>
      </c>
      <c r="X877" s="74">
        <f t="shared" ca="1" si="259"/>
        <v>-1.0412445285850354</v>
      </c>
      <c r="Y877" s="75">
        <f t="shared" ca="1" si="260"/>
        <v>-1.0412445285850354</v>
      </c>
      <c r="Z877" s="74">
        <f t="shared" ca="1" si="261"/>
        <v>0.35301507111443992</v>
      </c>
      <c r="AA877" s="76">
        <f t="shared" ca="1" si="262"/>
        <v>-1041.2445285850354</v>
      </c>
      <c r="AB877" s="76">
        <f t="shared" ca="1" si="263"/>
        <v>353.01507111443993</v>
      </c>
    </row>
    <row r="878" spans="1:28" x14ac:dyDescent="0.25">
      <c r="A878" s="2">
        <f t="shared" si="264"/>
        <v>24</v>
      </c>
      <c r="B878" s="16">
        <f ca="1">VLOOKUP(A878,PERIODS!$O$4:$P$33,2,FALSE)</f>
        <v>3.5000000000000003E-2</v>
      </c>
      <c r="C878" s="15"/>
      <c r="D878" s="18">
        <v>864</v>
      </c>
      <c r="E878" s="34">
        <f t="shared" ca="1" si="266"/>
        <v>17404.577850461414</v>
      </c>
      <c r="F878" s="34">
        <f t="shared" ca="1" si="248"/>
        <v>3500.0000000000005</v>
      </c>
      <c r="G878" s="69">
        <f t="shared" ca="1" si="252"/>
        <v>0</v>
      </c>
      <c r="H878" s="34">
        <f t="shared" ca="1" si="253"/>
        <v>88.169798777773138</v>
      </c>
      <c r="I878" s="34">
        <f t="shared" ca="1" si="254"/>
        <v>3588.1697987777734</v>
      </c>
      <c r="J878" s="18">
        <f ca="1">SUM(INDIRECT(ADDRESS(ROW(F878),COLUMN(F878),4)):INDIRECT(ADDRESS(ROW(F878)+N$5-1,COLUMN(F878),4)))</f>
        <v>26000</v>
      </c>
      <c r="K878" s="18">
        <f t="shared" ca="1" si="255"/>
        <v>16350</v>
      </c>
      <c r="L878" s="18">
        <f t="shared" ca="1" si="265"/>
        <v>0</v>
      </c>
      <c r="M878" s="18">
        <f t="shared" ca="1" si="249"/>
        <v>0</v>
      </c>
      <c r="N878" s="34">
        <f t="shared" ca="1" si="256"/>
        <v>13816.40805168364</v>
      </c>
      <c r="P878" s="18">
        <f t="shared" ca="1" si="250"/>
        <v>88.169798777773138</v>
      </c>
      <c r="Q878" s="47">
        <f ca="1">SUM(L$15:L878)-SUM(M$15:M878)</f>
        <v>16350</v>
      </c>
      <c r="R878" s="47" t="str">
        <f t="shared" ca="1" si="251"/>
        <v>M881</v>
      </c>
      <c r="S878" s="40">
        <f t="shared" ca="1" si="257"/>
        <v>0</v>
      </c>
      <c r="T878" s="46">
        <f t="shared" ca="1" si="258"/>
        <v>15</v>
      </c>
      <c r="X878" s="74">
        <f t="shared" ca="1" si="259"/>
        <v>8.8169798777773145E-2</v>
      </c>
      <c r="Y878" s="75">
        <f t="shared" ca="1" si="260"/>
        <v>8.8169798777773145E-2</v>
      </c>
      <c r="Z878" s="74">
        <f t="shared" ca="1" si="261"/>
        <v>1.0921735560194477</v>
      </c>
      <c r="AA878" s="76">
        <f t="shared" ca="1" si="262"/>
        <v>88.169798777773138</v>
      </c>
      <c r="AB878" s="76">
        <f t="shared" ca="1" si="263"/>
        <v>1092.1735560194477</v>
      </c>
    </row>
    <row r="879" spans="1:28" x14ac:dyDescent="0.25">
      <c r="A879" s="2">
        <f t="shared" si="264"/>
        <v>25</v>
      </c>
      <c r="B879" s="16">
        <f ca="1">VLOOKUP(A879,PERIODS!$O$4:$P$33,2,FALSE)</f>
        <v>3.5000000000000003E-2</v>
      </c>
      <c r="C879" s="15"/>
      <c r="D879" s="18">
        <v>865</v>
      </c>
      <c r="E879" s="34">
        <f t="shared" ca="1" si="266"/>
        <v>13816.40805168364</v>
      </c>
      <c r="F879" s="34">
        <f t="shared" ca="1" si="248"/>
        <v>3500.0000000000005</v>
      </c>
      <c r="G879" s="69">
        <f t="shared" ca="1" si="252"/>
        <v>0</v>
      </c>
      <c r="H879" s="34">
        <f t="shared" ca="1" si="253"/>
        <v>141.79779452529374</v>
      </c>
      <c r="I879" s="34">
        <f t="shared" ca="1" si="254"/>
        <v>3641.7977945252942</v>
      </c>
      <c r="J879" s="18">
        <f ca="1">SUM(INDIRECT(ADDRESS(ROW(F879),COLUMN(F879),4)):INDIRECT(ADDRESS(ROW(F879)+N$5-1,COLUMN(F879),4)))</f>
        <v>24900</v>
      </c>
      <c r="K879" s="18">
        <f t="shared" ca="1" si="255"/>
        <v>0</v>
      </c>
      <c r="L879" s="18">
        <f t="shared" ca="1" si="265"/>
        <v>0</v>
      </c>
      <c r="M879" s="18">
        <f t="shared" ca="1" si="249"/>
        <v>16350</v>
      </c>
      <c r="N879" s="34">
        <f t="shared" ca="1" si="256"/>
        <v>26524.610257158347</v>
      </c>
      <c r="P879" s="18">
        <f t="shared" ca="1" si="250"/>
        <v>141.79779452529374</v>
      </c>
      <c r="Q879" s="47">
        <f ca="1">SUM(L$15:L879)-SUM(M$15:M879)</f>
        <v>0</v>
      </c>
      <c r="R879" s="47" t="str">
        <f t="shared" ca="1" si="251"/>
        <v>M882</v>
      </c>
      <c r="S879" s="40">
        <f t="shared" ca="1" si="257"/>
        <v>0</v>
      </c>
      <c r="T879" s="46">
        <f t="shared" ca="1" si="258"/>
        <v>27</v>
      </c>
      <c r="X879" s="74">
        <f t="shared" ca="1" si="259"/>
        <v>0.14179779452529373</v>
      </c>
      <c r="Y879" s="75">
        <f t="shared" ca="1" si="260"/>
        <v>0.14179779452529373</v>
      </c>
      <c r="Z879" s="74">
        <f t="shared" ca="1" si="261"/>
        <v>1.1523436147897959</v>
      </c>
      <c r="AA879" s="76">
        <f t="shared" ca="1" si="262"/>
        <v>141.79779452529374</v>
      </c>
      <c r="AB879" s="76">
        <f t="shared" ca="1" si="263"/>
        <v>1152.3436147897958</v>
      </c>
    </row>
    <row r="880" spans="1:28" x14ac:dyDescent="0.25">
      <c r="A880" s="2">
        <f t="shared" si="264"/>
        <v>26</v>
      </c>
      <c r="B880" s="16">
        <f ca="1">VLOOKUP(A880,PERIODS!$O$4:$P$33,2,FALSE)</f>
        <v>3.5000000000000003E-2</v>
      </c>
      <c r="C880" s="15"/>
      <c r="D880" s="18">
        <v>866</v>
      </c>
      <c r="E880" s="34">
        <f t="shared" ca="1" si="266"/>
        <v>26524.610257158347</v>
      </c>
      <c r="F880" s="34">
        <f t="shared" ca="1" si="248"/>
        <v>3500.0000000000005</v>
      </c>
      <c r="G880" s="69">
        <f t="shared" ca="1" si="252"/>
        <v>0</v>
      </c>
      <c r="H880" s="34">
        <f t="shared" ca="1" si="253"/>
        <v>-1687.7454518216971</v>
      </c>
      <c r="I880" s="34">
        <f t="shared" ca="1" si="254"/>
        <v>1812.2545481783034</v>
      </c>
      <c r="J880" s="18">
        <f ca="1">SUM(INDIRECT(ADDRESS(ROW(F880),COLUMN(F880),4)):INDIRECT(ADDRESS(ROW(F880)+N$5-1,COLUMN(F880),4)))</f>
        <v>23900</v>
      </c>
      <c r="K880" s="18">
        <f t="shared" ca="1" si="255"/>
        <v>0</v>
      </c>
      <c r="L880" s="18">
        <f t="shared" ca="1" si="265"/>
        <v>0</v>
      </c>
      <c r="M880" s="18">
        <f t="shared" ca="1" si="249"/>
        <v>0</v>
      </c>
      <c r="N880" s="34">
        <f t="shared" ca="1" si="256"/>
        <v>24712.355708980045</v>
      </c>
      <c r="P880" s="18">
        <f t="shared" ca="1" si="250"/>
        <v>1687.7454518216971</v>
      </c>
      <c r="Q880" s="47">
        <f ca="1">SUM(L$15:L880)-SUM(M$15:M880)</f>
        <v>0</v>
      </c>
      <c r="R880" s="47" t="str">
        <f t="shared" ca="1" si="251"/>
        <v>M883</v>
      </c>
      <c r="S880" s="40">
        <f t="shared" ca="1" si="257"/>
        <v>0</v>
      </c>
      <c r="T880" s="46">
        <f t="shared" ca="1" si="258"/>
        <v>10</v>
      </c>
      <c r="X880" s="74">
        <f t="shared" ca="1" si="259"/>
        <v>-1.687745451821697</v>
      </c>
      <c r="Y880" s="75">
        <f t="shared" ca="1" si="260"/>
        <v>-1.687745451821697</v>
      </c>
      <c r="Z880" s="74">
        <f t="shared" ca="1" si="261"/>
        <v>0.18493600145751102</v>
      </c>
      <c r="AA880" s="76">
        <f t="shared" ca="1" si="262"/>
        <v>-1687.7454518216971</v>
      </c>
      <c r="AB880" s="76">
        <f t="shared" ca="1" si="263"/>
        <v>184.93600145751103</v>
      </c>
    </row>
    <row r="881" spans="1:28" x14ac:dyDescent="0.25">
      <c r="A881" s="2">
        <f t="shared" si="264"/>
        <v>27</v>
      </c>
      <c r="B881" s="16">
        <f ca="1">VLOOKUP(A881,PERIODS!$O$4:$P$33,2,FALSE)</f>
        <v>3.5000000000000003E-2</v>
      </c>
      <c r="C881" s="15"/>
      <c r="D881" s="18">
        <v>867</v>
      </c>
      <c r="E881" s="34">
        <f t="shared" ca="1" si="266"/>
        <v>24712.355708980045</v>
      </c>
      <c r="F881" s="34">
        <f t="shared" ca="1" si="248"/>
        <v>3500.0000000000005</v>
      </c>
      <c r="G881" s="69">
        <f t="shared" ca="1" si="252"/>
        <v>0</v>
      </c>
      <c r="H881" s="34">
        <f t="shared" ca="1" si="253"/>
        <v>-287.6217898609849</v>
      </c>
      <c r="I881" s="34">
        <f t="shared" ca="1" si="254"/>
        <v>3212.3782101390157</v>
      </c>
      <c r="J881" s="18">
        <f ca="1">SUM(INDIRECT(ADDRESS(ROW(F881),COLUMN(F881),4)):INDIRECT(ADDRESS(ROW(F881)+N$5-1,COLUMN(F881),4)))</f>
        <v>22900</v>
      </c>
      <c r="K881" s="18">
        <f t="shared" ca="1" si="255"/>
        <v>0</v>
      </c>
      <c r="L881" s="18">
        <f t="shared" ca="1" si="265"/>
        <v>0</v>
      </c>
      <c r="M881" s="18">
        <f t="shared" ca="1" si="249"/>
        <v>0</v>
      </c>
      <c r="N881" s="34">
        <f t="shared" ca="1" si="256"/>
        <v>21499.977498841028</v>
      </c>
      <c r="P881" s="18">
        <f t="shared" ca="1" si="250"/>
        <v>287.6217898609849</v>
      </c>
      <c r="Q881" s="47">
        <f ca="1">SUM(L$15:L881)-SUM(M$15:M881)</f>
        <v>0</v>
      </c>
      <c r="R881" s="47" t="str">
        <f t="shared" ca="1" si="251"/>
        <v>M884</v>
      </c>
      <c r="S881" s="40">
        <f t="shared" ca="1" si="257"/>
        <v>0</v>
      </c>
      <c r="T881" s="46">
        <f t="shared" ca="1" si="258"/>
        <v>35</v>
      </c>
      <c r="X881" s="74">
        <f t="shared" ca="1" si="259"/>
        <v>-0.28762178986098491</v>
      </c>
      <c r="Y881" s="75">
        <f t="shared" ca="1" si="260"/>
        <v>-0.28762178986098491</v>
      </c>
      <c r="Z881" s="74">
        <f t="shared" ca="1" si="261"/>
        <v>0.75004521330587093</v>
      </c>
      <c r="AA881" s="76">
        <f t="shared" ca="1" si="262"/>
        <v>-287.6217898609849</v>
      </c>
      <c r="AB881" s="76">
        <f t="shared" ca="1" si="263"/>
        <v>750.0452133058709</v>
      </c>
    </row>
    <row r="882" spans="1:28" x14ac:dyDescent="0.25">
      <c r="A882" s="2">
        <f t="shared" si="264"/>
        <v>28</v>
      </c>
      <c r="B882" s="16">
        <f ca="1">VLOOKUP(A882,PERIODS!$O$4:$P$33,2,FALSE)</f>
        <v>0.04</v>
      </c>
      <c r="C882" s="15"/>
      <c r="D882" s="18">
        <v>868</v>
      </c>
      <c r="E882" s="34">
        <f t="shared" ca="1" si="266"/>
        <v>21499.977498841028</v>
      </c>
      <c r="F882" s="34">
        <f t="shared" ca="1" si="248"/>
        <v>4000</v>
      </c>
      <c r="G882" s="69">
        <f t="shared" ca="1" si="252"/>
        <v>0</v>
      </c>
      <c r="H882" s="34">
        <f t="shared" ca="1" si="253"/>
        <v>745.17443140215323</v>
      </c>
      <c r="I882" s="34">
        <f t="shared" ca="1" si="254"/>
        <v>4745.1744314021535</v>
      </c>
      <c r="J882" s="18">
        <f ca="1">SUM(INDIRECT(ADDRESS(ROW(F882),COLUMN(F882),4)):INDIRECT(ADDRESS(ROW(F882)+N$5-1,COLUMN(F882),4)))</f>
        <v>21900</v>
      </c>
      <c r="K882" s="18">
        <f t="shared" ca="1" si="255"/>
        <v>16350</v>
      </c>
      <c r="L882" s="18">
        <f t="shared" ca="1" si="265"/>
        <v>16350</v>
      </c>
      <c r="M882" s="18">
        <f t="shared" ca="1" si="249"/>
        <v>0</v>
      </c>
      <c r="N882" s="34">
        <f t="shared" ca="1" si="256"/>
        <v>16754.803067438876</v>
      </c>
      <c r="P882" s="18">
        <f t="shared" ca="1" si="250"/>
        <v>745.17443140215323</v>
      </c>
      <c r="Q882" s="47">
        <f ca="1">SUM(L$15:L882)-SUM(M$15:M882)</f>
        <v>16350</v>
      </c>
      <c r="R882" s="47" t="str">
        <f t="shared" ca="1" si="251"/>
        <v>M885</v>
      </c>
      <c r="S882" s="40">
        <f t="shared" ca="1" si="257"/>
        <v>0</v>
      </c>
      <c r="T882" s="46">
        <f t="shared" ca="1" si="258"/>
        <v>3</v>
      </c>
      <c r="X882" s="74">
        <f t="shared" ca="1" si="259"/>
        <v>0.74517443140215323</v>
      </c>
      <c r="Y882" s="75">
        <f t="shared" ca="1" si="260"/>
        <v>0.74517443140215323</v>
      </c>
      <c r="Z882" s="74">
        <f t="shared" ca="1" si="261"/>
        <v>2.1068088965612719</v>
      </c>
      <c r="AA882" s="76">
        <f t="shared" ca="1" si="262"/>
        <v>745.17443140215323</v>
      </c>
      <c r="AB882" s="76">
        <f t="shared" ca="1" si="263"/>
        <v>2106.8088965612719</v>
      </c>
    </row>
    <row r="883" spans="1:28" x14ac:dyDescent="0.25">
      <c r="A883" s="2">
        <f t="shared" si="264"/>
        <v>29</v>
      </c>
      <c r="B883" s="16">
        <f ca="1">VLOOKUP(A883,PERIODS!$O$4:$P$33,2,FALSE)</f>
        <v>0.04</v>
      </c>
      <c r="C883" s="15"/>
      <c r="D883" s="18">
        <v>869</v>
      </c>
      <c r="E883" s="34">
        <f t="shared" ca="1" si="266"/>
        <v>16754.803067438876</v>
      </c>
      <c r="F883" s="34">
        <f t="shared" ca="1" si="248"/>
        <v>4000</v>
      </c>
      <c r="G883" s="69">
        <f t="shared" ca="1" si="252"/>
        <v>0</v>
      </c>
      <c r="H883" s="34">
        <f t="shared" ca="1" si="253"/>
        <v>352.43932601886434</v>
      </c>
      <c r="I883" s="34">
        <f t="shared" ca="1" si="254"/>
        <v>4352.4393260188644</v>
      </c>
      <c r="J883" s="18">
        <f ca="1">SUM(INDIRECT(ADDRESS(ROW(F883),COLUMN(F883),4)):INDIRECT(ADDRESS(ROW(F883)+N$5-1,COLUMN(F883),4)))</f>
        <v>21200</v>
      </c>
      <c r="K883" s="18">
        <f t="shared" ca="1" si="255"/>
        <v>16350</v>
      </c>
      <c r="L883" s="18">
        <f t="shared" ca="1" si="265"/>
        <v>0</v>
      </c>
      <c r="M883" s="18">
        <f t="shared" ca="1" si="249"/>
        <v>0</v>
      </c>
      <c r="N883" s="34">
        <f t="shared" ca="1" si="256"/>
        <v>12402.363741420011</v>
      </c>
      <c r="P883" s="18">
        <f t="shared" ca="1" si="250"/>
        <v>352.43932601886434</v>
      </c>
      <c r="Q883" s="47">
        <f ca="1">SUM(L$15:L883)-SUM(M$15:M883)</f>
        <v>16350</v>
      </c>
      <c r="R883" s="47" t="str">
        <f t="shared" ca="1" si="251"/>
        <v>M886</v>
      </c>
      <c r="S883" s="40">
        <f t="shared" ca="1" si="257"/>
        <v>0</v>
      </c>
      <c r="T883" s="46">
        <f t="shared" ca="1" si="258"/>
        <v>18</v>
      </c>
      <c r="X883" s="74">
        <f t="shared" ca="1" si="259"/>
        <v>0.35243932601886435</v>
      </c>
      <c r="Y883" s="75">
        <f t="shared" ca="1" si="260"/>
        <v>0.35243932601886435</v>
      </c>
      <c r="Z883" s="74">
        <f t="shared" ca="1" si="261"/>
        <v>1.4225333423689877</v>
      </c>
      <c r="AA883" s="76">
        <f t="shared" ca="1" si="262"/>
        <v>352.43932601886434</v>
      </c>
      <c r="AB883" s="76">
        <f t="shared" ca="1" si="263"/>
        <v>1422.5333423689876</v>
      </c>
    </row>
    <row r="884" spans="1:28" x14ac:dyDescent="0.25">
      <c r="A884" s="2">
        <f t="shared" si="264"/>
        <v>30</v>
      </c>
      <c r="B884" s="16">
        <f ca="1">VLOOKUP(A884,PERIODS!$O$4:$P$33,2,FALSE)</f>
        <v>0.04</v>
      </c>
      <c r="C884" s="15"/>
      <c r="D884" s="18">
        <v>870</v>
      </c>
      <c r="E884" s="34">
        <f t="shared" ca="1" si="266"/>
        <v>12402.363741420011</v>
      </c>
      <c r="F884" s="34">
        <f t="shared" ca="1" si="248"/>
        <v>4000</v>
      </c>
      <c r="G884" s="69">
        <f t="shared" ca="1" si="252"/>
        <v>0</v>
      </c>
      <c r="H884" s="34">
        <f t="shared" ca="1" si="253"/>
        <v>-49.386437534068207</v>
      </c>
      <c r="I884" s="34">
        <f t="shared" ca="1" si="254"/>
        <v>3950.6135624659319</v>
      </c>
      <c r="J884" s="18">
        <f ca="1">SUM(INDIRECT(ADDRESS(ROW(F884),COLUMN(F884),4)):INDIRECT(ADDRESS(ROW(F884)+N$5-1,COLUMN(F884),4)))</f>
        <v>20500</v>
      </c>
      <c r="K884" s="18">
        <f t="shared" ca="1" si="255"/>
        <v>16350</v>
      </c>
      <c r="L884" s="18">
        <f t="shared" ca="1" si="265"/>
        <v>0</v>
      </c>
      <c r="M884" s="18">
        <f t="shared" ca="1" si="249"/>
        <v>0</v>
      </c>
      <c r="N884" s="34">
        <f t="shared" ca="1" si="256"/>
        <v>8451.7501789540802</v>
      </c>
      <c r="P884" s="18">
        <f t="shared" ca="1" si="250"/>
        <v>49.386437534068207</v>
      </c>
      <c r="Q884" s="47">
        <f ca="1">SUM(L$15:L884)-SUM(M$15:M884)</f>
        <v>16350</v>
      </c>
      <c r="R884" s="47" t="str">
        <f t="shared" ca="1" si="251"/>
        <v>M887</v>
      </c>
      <c r="S884" s="40">
        <f t="shared" ca="1" si="257"/>
        <v>0</v>
      </c>
      <c r="T884" s="46">
        <f t="shared" ca="1" si="258"/>
        <v>83</v>
      </c>
      <c r="X884" s="74">
        <f t="shared" ca="1" si="259"/>
        <v>-4.9386437534068205E-2</v>
      </c>
      <c r="Y884" s="75">
        <f t="shared" ca="1" si="260"/>
        <v>-4.9386437534068205E-2</v>
      </c>
      <c r="Z884" s="74">
        <f t="shared" ca="1" si="261"/>
        <v>0.95181324225809372</v>
      </c>
      <c r="AA884" s="76">
        <f t="shared" ca="1" si="262"/>
        <v>-49.386437534068207</v>
      </c>
      <c r="AB884" s="76">
        <f t="shared" ca="1" si="263"/>
        <v>951.81324225809374</v>
      </c>
    </row>
    <row r="885" spans="1:28" x14ac:dyDescent="0.25">
      <c r="A885" s="2">
        <f t="shared" si="264"/>
        <v>1</v>
      </c>
      <c r="B885" s="16">
        <f ca="1">VLOOKUP(A885,PERIODS!$O$4:$P$33,2,FALSE)</f>
        <v>2.4E-2</v>
      </c>
      <c r="C885" s="15"/>
      <c r="D885" s="18">
        <v>871</v>
      </c>
      <c r="E885" s="34">
        <f t="shared" ca="1" si="266"/>
        <v>8451.7501789540802</v>
      </c>
      <c r="F885" s="34">
        <f t="shared" ca="1" si="248"/>
        <v>2400</v>
      </c>
      <c r="G885" s="69">
        <f t="shared" ca="1" si="252"/>
        <v>0</v>
      </c>
      <c r="H885" s="34">
        <f t="shared" ca="1" si="253"/>
        <v>0.20636560992701397</v>
      </c>
      <c r="I885" s="34">
        <f t="shared" ca="1" si="254"/>
        <v>2400.2063656099272</v>
      </c>
      <c r="J885" s="18">
        <f ca="1">SUM(INDIRECT(ADDRESS(ROW(F885),COLUMN(F885),4)):INDIRECT(ADDRESS(ROW(F885)+N$5-1,COLUMN(F885),4)))</f>
        <v>19800</v>
      </c>
      <c r="K885" s="18">
        <f t="shared" ca="1" si="255"/>
        <v>0</v>
      </c>
      <c r="L885" s="18">
        <f t="shared" ca="1" si="265"/>
        <v>0</v>
      </c>
      <c r="M885" s="18">
        <f t="shared" ca="1" si="249"/>
        <v>16350</v>
      </c>
      <c r="N885" s="34">
        <f t="shared" ca="1" si="256"/>
        <v>22401.543813344153</v>
      </c>
      <c r="P885" s="18">
        <f t="shared" ca="1" si="250"/>
        <v>0.20636560992701397</v>
      </c>
      <c r="Q885" s="47">
        <f ca="1">SUM(L$15:L885)-SUM(M$15:M885)</f>
        <v>0</v>
      </c>
      <c r="R885" s="47" t="str">
        <f t="shared" ca="1" si="251"/>
        <v>M888</v>
      </c>
      <c r="S885" s="40">
        <f t="shared" ca="1" si="257"/>
        <v>0</v>
      </c>
      <c r="T885" s="46">
        <f t="shared" ca="1" si="258"/>
        <v>46</v>
      </c>
      <c r="X885" s="74">
        <f t="shared" ca="1" si="259"/>
        <v>2.0636560992701397E-4</v>
      </c>
      <c r="Y885" s="75">
        <f t="shared" ca="1" si="260"/>
        <v>2.0636560992701397E-4</v>
      </c>
      <c r="Z885" s="74">
        <f t="shared" ca="1" si="261"/>
        <v>1.0002063869047744</v>
      </c>
      <c r="AA885" s="76">
        <f t="shared" ca="1" si="262"/>
        <v>0.20636560992701397</v>
      </c>
      <c r="AB885" s="76">
        <f t="shared" ca="1" si="263"/>
        <v>1000.2063869047744</v>
      </c>
    </row>
    <row r="886" spans="1:28" x14ac:dyDescent="0.25">
      <c r="A886" s="2">
        <f t="shared" si="264"/>
        <v>2</v>
      </c>
      <c r="B886" s="16">
        <f ca="1">VLOOKUP(A886,PERIODS!$O$4:$P$33,2,FALSE)</f>
        <v>2.5000000000000001E-2</v>
      </c>
      <c r="C886" s="15"/>
      <c r="D886" s="18">
        <v>872</v>
      </c>
      <c r="E886" s="34">
        <f t="shared" ca="1" si="266"/>
        <v>22401.543813344153</v>
      </c>
      <c r="F886" s="34">
        <f t="shared" ca="1" si="248"/>
        <v>2500</v>
      </c>
      <c r="G886" s="69">
        <f t="shared" ca="1" si="252"/>
        <v>0</v>
      </c>
      <c r="H886" s="34">
        <f t="shared" ca="1" si="253"/>
        <v>-410.1860698296432</v>
      </c>
      <c r="I886" s="34">
        <f t="shared" ca="1" si="254"/>
        <v>2089.8139301703568</v>
      </c>
      <c r="J886" s="18">
        <f ca="1">SUM(INDIRECT(ADDRESS(ROW(F886),COLUMN(F886),4)):INDIRECT(ADDRESS(ROW(F886)+N$5-1,COLUMN(F886),4)))</f>
        <v>20700</v>
      </c>
      <c r="K886" s="18">
        <f t="shared" ca="1" si="255"/>
        <v>0</v>
      </c>
      <c r="L886" s="18">
        <f t="shared" ca="1" si="265"/>
        <v>0</v>
      </c>
      <c r="M886" s="18">
        <f t="shared" ca="1" si="249"/>
        <v>0</v>
      </c>
      <c r="N886" s="34">
        <f t="shared" ca="1" si="256"/>
        <v>20311.729883173797</v>
      </c>
      <c r="P886" s="18">
        <f t="shared" ca="1" si="250"/>
        <v>410.1860698296432</v>
      </c>
      <c r="Q886" s="47">
        <f ca="1">SUM(L$15:L886)-SUM(M$15:M886)</f>
        <v>0</v>
      </c>
      <c r="R886" s="47" t="str">
        <f t="shared" ca="1" si="251"/>
        <v>M889</v>
      </c>
      <c r="S886" s="40">
        <f t="shared" ca="1" si="257"/>
        <v>0</v>
      </c>
      <c r="T886" s="46">
        <f t="shared" ca="1" si="258"/>
        <v>94</v>
      </c>
      <c r="X886" s="74">
        <f t="shared" ca="1" si="259"/>
        <v>-0.41018606982964323</v>
      </c>
      <c r="Y886" s="75">
        <f t="shared" ca="1" si="260"/>
        <v>-0.41018606982964323</v>
      </c>
      <c r="Z886" s="74">
        <f t="shared" ca="1" si="261"/>
        <v>0.66352677633506463</v>
      </c>
      <c r="AA886" s="76">
        <f t="shared" ca="1" si="262"/>
        <v>-410.1860698296432</v>
      </c>
      <c r="AB886" s="76">
        <f t="shared" ca="1" si="263"/>
        <v>663.5267763350646</v>
      </c>
    </row>
    <row r="887" spans="1:28" x14ac:dyDescent="0.25">
      <c r="A887" s="2">
        <f t="shared" si="264"/>
        <v>3</v>
      </c>
      <c r="B887" s="16">
        <f ca="1">VLOOKUP(A887,PERIODS!$O$4:$P$33,2,FALSE)</f>
        <v>2.5000000000000001E-2</v>
      </c>
      <c r="C887" s="15"/>
      <c r="D887" s="18">
        <v>873</v>
      </c>
      <c r="E887" s="34">
        <f t="shared" ca="1" si="266"/>
        <v>20311.729883173797</v>
      </c>
      <c r="F887" s="34">
        <f t="shared" ca="1" si="248"/>
        <v>2500</v>
      </c>
      <c r="G887" s="69">
        <f t="shared" ca="1" si="252"/>
        <v>0</v>
      </c>
      <c r="H887" s="34">
        <f t="shared" ca="1" si="253"/>
        <v>-983.93463557975724</v>
      </c>
      <c r="I887" s="34">
        <f t="shared" ca="1" si="254"/>
        <v>1516.0653644202428</v>
      </c>
      <c r="J887" s="18">
        <f ca="1">SUM(INDIRECT(ADDRESS(ROW(F887),COLUMN(F887),4)):INDIRECT(ADDRESS(ROW(F887)+N$5-1,COLUMN(F887),4)))</f>
        <v>21500</v>
      </c>
      <c r="K887" s="18">
        <f t="shared" ca="1" si="255"/>
        <v>16350</v>
      </c>
      <c r="L887" s="18">
        <f t="shared" ca="1" si="265"/>
        <v>16350</v>
      </c>
      <c r="M887" s="18">
        <f t="shared" ca="1" si="249"/>
        <v>0</v>
      </c>
      <c r="N887" s="34">
        <f t="shared" ca="1" si="256"/>
        <v>18795.664518753554</v>
      </c>
      <c r="P887" s="18">
        <f t="shared" ca="1" si="250"/>
        <v>983.93463557975724</v>
      </c>
      <c r="Q887" s="47">
        <f ca="1">SUM(L$15:L887)-SUM(M$15:M887)</f>
        <v>16350</v>
      </c>
      <c r="R887" s="47" t="str">
        <f t="shared" ca="1" si="251"/>
        <v>M890</v>
      </c>
      <c r="S887" s="40">
        <f t="shared" ca="1" si="257"/>
        <v>0</v>
      </c>
      <c r="T887" s="46">
        <f t="shared" ca="1" si="258"/>
        <v>44</v>
      </c>
      <c r="X887" s="74">
        <f t="shared" ca="1" si="259"/>
        <v>-0.98393463557975724</v>
      </c>
      <c r="Y887" s="75">
        <f t="shared" ca="1" si="260"/>
        <v>-0.98393463557975724</v>
      </c>
      <c r="Z887" s="74">
        <f t="shared" ca="1" si="261"/>
        <v>0.37383728780445508</v>
      </c>
      <c r="AA887" s="76">
        <f t="shared" ca="1" si="262"/>
        <v>-983.93463557975724</v>
      </c>
      <c r="AB887" s="76">
        <f t="shared" ca="1" si="263"/>
        <v>373.83728780445506</v>
      </c>
    </row>
    <row r="888" spans="1:28" x14ac:dyDescent="0.25">
      <c r="A888" s="2">
        <f t="shared" si="264"/>
        <v>4</v>
      </c>
      <c r="B888" s="16">
        <f ca="1">VLOOKUP(A888,PERIODS!$O$4:$P$33,2,FALSE)</f>
        <v>2.5000000000000001E-2</v>
      </c>
      <c r="C888" s="15"/>
      <c r="D888" s="18">
        <v>874</v>
      </c>
      <c r="E888" s="34">
        <f t="shared" ca="1" si="266"/>
        <v>18795.664518753554</v>
      </c>
      <c r="F888" s="34">
        <f t="shared" ca="1" si="248"/>
        <v>2500</v>
      </c>
      <c r="G888" s="69">
        <f t="shared" ca="1" si="252"/>
        <v>0</v>
      </c>
      <c r="H888" s="34">
        <f t="shared" ca="1" si="253"/>
        <v>-1252.2300254272827</v>
      </c>
      <c r="I888" s="34">
        <f t="shared" ca="1" si="254"/>
        <v>1247.7699745727173</v>
      </c>
      <c r="J888" s="18">
        <f ca="1">SUM(INDIRECT(ADDRESS(ROW(F888),COLUMN(F888),4)):INDIRECT(ADDRESS(ROW(F888)+N$5-1,COLUMN(F888),4)))</f>
        <v>22300</v>
      </c>
      <c r="K888" s="18">
        <f t="shared" ca="1" si="255"/>
        <v>16350</v>
      </c>
      <c r="L888" s="18">
        <f t="shared" ca="1" si="265"/>
        <v>0</v>
      </c>
      <c r="M888" s="18">
        <f t="shared" ca="1" si="249"/>
        <v>0</v>
      </c>
      <c r="N888" s="34">
        <f t="shared" ca="1" si="256"/>
        <v>17547.894544180836</v>
      </c>
      <c r="P888" s="18">
        <f t="shared" ca="1" si="250"/>
        <v>1252.2300254272827</v>
      </c>
      <c r="Q888" s="47">
        <f ca="1">SUM(L$15:L888)-SUM(M$15:M888)</f>
        <v>16350</v>
      </c>
      <c r="R888" s="47" t="str">
        <f t="shared" ca="1" si="251"/>
        <v>M891</v>
      </c>
      <c r="S888" s="40">
        <f t="shared" ca="1" si="257"/>
        <v>0</v>
      </c>
      <c r="T888" s="46">
        <f t="shared" ca="1" si="258"/>
        <v>10</v>
      </c>
      <c r="X888" s="74">
        <f t="shared" ca="1" si="259"/>
        <v>-1.2522300254272827</v>
      </c>
      <c r="Y888" s="75">
        <f t="shared" ca="1" si="260"/>
        <v>-1.2522300254272827</v>
      </c>
      <c r="Z888" s="74">
        <f t="shared" ca="1" si="261"/>
        <v>0.28586659574499257</v>
      </c>
      <c r="AA888" s="76">
        <f t="shared" ca="1" si="262"/>
        <v>-1252.2300254272827</v>
      </c>
      <c r="AB888" s="76">
        <f t="shared" ca="1" si="263"/>
        <v>285.86659574499259</v>
      </c>
    </row>
    <row r="889" spans="1:28" x14ac:dyDescent="0.25">
      <c r="A889" s="2">
        <f t="shared" si="264"/>
        <v>5</v>
      </c>
      <c r="B889" s="16">
        <f ca="1">VLOOKUP(A889,PERIODS!$O$4:$P$33,2,FALSE)</f>
        <v>3.3000000000000002E-2</v>
      </c>
      <c r="C889" s="15"/>
      <c r="D889" s="18">
        <v>875</v>
      </c>
      <c r="E889" s="34">
        <f t="shared" ca="1" si="266"/>
        <v>17547.894544180836</v>
      </c>
      <c r="F889" s="34">
        <f t="shared" ca="1" si="248"/>
        <v>3300</v>
      </c>
      <c r="G889" s="69">
        <f t="shared" ca="1" si="252"/>
        <v>0</v>
      </c>
      <c r="H889" s="34">
        <f t="shared" ca="1" si="253"/>
        <v>401.65514652868433</v>
      </c>
      <c r="I889" s="34">
        <f t="shared" ca="1" si="254"/>
        <v>3701.6551465286843</v>
      </c>
      <c r="J889" s="18">
        <f ca="1">SUM(INDIRECT(ADDRESS(ROW(F889),COLUMN(F889),4)):INDIRECT(ADDRESS(ROW(F889)+N$5-1,COLUMN(F889),4)))</f>
        <v>23100</v>
      </c>
      <c r="K889" s="18">
        <f t="shared" ca="1" si="255"/>
        <v>16350</v>
      </c>
      <c r="L889" s="18">
        <f t="shared" ca="1" si="265"/>
        <v>0</v>
      </c>
      <c r="M889" s="18">
        <f t="shared" ca="1" si="249"/>
        <v>0</v>
      </c>
      <c r="N889" s="34">
        <f t="shared" ca="1" si="256"/>
        <v>13846.239397652151</v>
      </c>
      <c r="P889" s="18">
        <f t="shared" ca="1" si="250"/>
        <v>401.65514652868433</v>
      </c>
      <c r="Q889" s="47">
        <f ca="1">SUM(L$15:L889)-SUM(M$15:M889)</f>
        <v>16350</v>
      </c>
      <c r="R889" s="47" t="str">
        <f t="shared" ca="1" si="251"/>
        <v>M892</v>
      </c>
      <c r="S889" s="40">
        <f t="shared" ca="1" si="257"/>
        <v>0</v>
      </c>
      <c r="T889" s="46">
        <f t="shared" ca="1" si="258"/>
        <v>88</v>
      </c>
      <c r="X889" s="74">
        <f t="shared" ca="1" si="259"/>
        <v>0.40165514652868434</v>
      </c>
      <c r="Y889" s="75">
        <f t="shared" ca="1" si="260"/>
        <v>0.40165514652868434</v>
      </c>
      <c r="Z889" s="74">
        <f t="shared" ca="1" si="261"/>
        <v>1.4942959306732</v>
      </c>
      <c r="AA889" s="76">
        <f t="shared" ca="1" si="262"/>
        <v>401.65514652868433</v>
      </c>
      <c r="AB889" s="76">
        <f t="shared" ca="1" si="263"/>
        <v>1494.2959306732</v>
      </c>
    </row>
    <row r="890" spans="1:28" x14ac:dyDescent="0.25">
      <c r="A890" s="2">
        <f t="shared" si="264"/>
        <v>6</v>
      </c>
      <c r="B890" s="16">
        <f ca="1">VLOOKUP(A890,PERIODS!$O$4:$P$33,2,FALSE)</f>
        <v>3.3000000000000002E-2</v>
      </c>
      <c r="C890" s="15"/>
      <c r="D890" s="18">
        <v>876</v>
      </c>
      <c r="E890" s="34">
        <f t="shared" ca="1" si="266"/>
        <v>13846.239397652151</v>
      </c>
      <c r="F890" s="34">
        <f t="shared" ca="1" si="248"/>
        <v>3300</v>
      </c>
      <c r="G890" s="69">
        <f t="shared" ca="1" si="252"/>
        <v>0</v>
      </c>
      <c r="H890" s="34">
        <f t="shared" ca="1" si="253"/>
        <v>917.11371180864433</v>
      </c>
      <c r="I890" s="34">
        <f t="shared" ca="1" si="254"/>
        <v>4217.1137118086444</v>
      </c>
      <c r="J890" s="18">
        <f ca="1">SUM(INDIRECT(ADDRESS(ROW(F890),COLUMN(F890),4)):INDIRECT(ADDRESS(ROW(F890)+N$5-1,COLUMN(F890),4)))</f>
        <v>23100</v>
      </c>
      <c r="K890" s="18">
        <f t="shared" ca="1" si="255"/>
        <v>0</v>
      </c>
      <c r="L890" s="18">
        <f t="shared" ca="1" si="265"/>
        <v>0</v>
      </c>
      <c r="M890" s="18">
        <f t="shared" ca="1" si="249"/>
        <v>16350</v>
      </c>
      <c r="N890" s="34">
        <f t="shared" ca="1" si="256"/>
        <v>25979.125685843508</v>
      </c>
      <c r="P890" s="18">
        <f t="shared" ca="1" si="250"/>
        <v>917.11371180864433</v>
      </c>
      <c r="Q890" s="47">
        <f ca="1">SUM(L$15:L890)-SUM(M$15:M890)</f>
        <v>0</v>
      </c>
      <c r="R890" s="47" t="str">
        <f t="shared" ca="1" si="251"/>
        <v>M893</v>
      </c>
      <c r="S890" s="40">
        <f t="shared" ca="1" si="257"/>
        <v>0</v>
      </c>
      <c r="T890" s="46">
        <f t="shared" ca="1" si="258"/>
        <v>10</v>
      </c>
      <c r="X890" s="74">
        <f t="shared" ca="1" si="259"/>
        <v>0.91711371180864432</v>
      </c>
      <c r="Y890" s="75">
        <f t="shared" ca="1" si="260"/>
        <v>0.91711371180864432</v>
      </c>
      <c r="Z890" s="74">
        <f t="shared" ca="1" si="261"/>
        <v>2.502058296688487</v>
      </c>
      <c r="AA890" s="76">
        <f t="shared" ca="1" si="262"/>
        <v>917.11371180864433</v>
      </c>
      <c r="AB890" s="76">
        <f t="shared" ca="1" si="263"/>
        <v>2502.0582966884872</v>
      </c>
    </row>
    <row r="891" spans="1:28" x14ac:dyDescent="0.25">
      <c r="A891" s="2">
        <f t="shared" si="264"/>
        <v>7</v>
      </c>
      <c r="B891" s="16">
        <f ca="1">VLOOKUP(A891,PERIODS!$O$4:$P$33,2,FALSE)</f>
        <v>3.3000000000000002E-2</v>
      </c>
      <c r="C891" s="15"/>
      <c r="D891" s="18">
        <v>877</v>
      </c>
      <c r="E891" s="34">
        <f t="shared" ca="1" si="266"/>
        <v>25979.125685843508</v>
      </c>
      <c r="F891" s="34">
        <f t="shared" ca="1" si="248"/>
        <v>3300</v>
      </c>
      <c r="G891" s="69">
        <f t="shared" ca="1" si="252"/>
        <v>0</v>
      </c>
      <c r="H891" s="34">
        <f t="shared" ca="1" si="253"/>
        <v>-78.5269125418139</v>
      </c>
      <c r="I891" s="34">
        <f t="shared" ca="1" si="254"/>
        <v>3221.473087458186</v>
      </c>
      <c r="J891" s="18">
        <f ca="1">SUM(INDIRECT(ADDRESS(ROW(F891),COLUMN(F891),4)):INDIRECT(ADDRESS(ROW(F891)+N$5-1,COLUMN(F891),4)))</f>
        <v>23100</v>
      </c>
      <c r="K891" s="18">
        <f t="shared" ca="1" si="255"/>
        <v>0</v>
      </c>
      <c r="L891" s="18">
        <f t="shared" ca="1" si="265"/>
        <v>0</v>
      </c>
      <c r="M891" s="18">
        <f t="shared" ca="1" si="249"/>
        <v>0</v>
      </c>
      <c r="N891" s="34">
        <f t="shared" ca="1" si="256"/>
        <v>22757.652598385321</v>
      </c>
      <c r="P891" s="18">
        <f t="shared" ca="1" si="250"/>
        <v>78.5269125418139</v>
      </c>
      <c r="Q891" s="47">
        <f ca="1">SUM(L$15:L891)-SUM(M$15:M891)</f>
        <v>0</v>
      </c>
      <c r="R891" s="47" t="str">
        <f t="shared" ca="1" si="251"/>
        <v>M894</v>
      </c>
      <c r="S891" s="40">
        <f t="shared" ca="1" si="257"/>
        <v>0</v>
      </c>
      <c r="T891" s="46">
        <f t="shared" ca="1" si="258"/>
        <v>69</v>
      </c>
      <c r="X891" s="74">
        <f t="shared" ca="1" si="259"/>
        <v>-7.8526912541813904E-2</v>
      </c>
      <c r="Y891" s="75">
        <f t="shared" ca="1" si="260"/>
        <v>-7.8526912541813904E-2</v>
      </c>
      <c r="Z891" s="74">
        <f t="shared" ca="1" si="261"/>
        <v>0.92447717956600661</v>
      </c>
      <c r="AA891" s="76">
        <f t="shared" ca="1" si="262"/>
        <v>-78.5269125418139</v>
      </c>
      <c r="AB891" s="76">
        <f t="shared" ca="1" si="263"/>
        <v>924.47717956600661</v>
      </c>
    </row>
    <row r="892" spans="1:28" x14ac:dyDescent="0.25">
      <c r="A892" s="2">
        <f t="shared" si="264"/>
        <v>8</v>
      </c>
      <c r="B892" s="16">
        <f ca="1">VLOOKUP(A892,PERIODS!$O$4:$P$33,2,FALSE)</f>
        <v>3.3000000000000002E-2</v>
      </c>
      <c r="C892" s="15"/>
      <c r="D892" s="18">
        <v>878</v>
      </c>
      <c r="E892" s="34">
        <f t="shared" ca="1" si="266"/>
        <v>22757.652598385321</v>
      </c>
      <c r="F892" s="34">
        <f t="shared" ca="1" si="248"/>
        <v>3300</v>
      </c>
      <c r="G892" s="69">
        <f t="shared" ca="1" si="252"/>
        <v>0</v>
      </c>
      <c r="H892" s="34">
        <f t="shared" ca="1" si="253"/>
        <v>1405.8703635925635</v>
      </c>
      <c r="I892" s="34">
        <f t="shared" ca="1" si="254"/>
        <v>4705.8703635925631</v>
      </c>
      <c r="J892" s="18">
        <f ca="1">SUM(INDIRECT(ADDRESS(ROW(F892),COLUMN(F892),4)):INDIRECT(ADDRESS(ROW(F892)+N$5-1,COLUMN(F892),4)))</f>
        <v>23100</v>
      </c>
      <c r="K892" s="18">
        <f t="shared" ca="1" si="255"/>
        <v>16350</v>
      </c>
      <c r="L892" s="18">
        <f t="shared" ca="1" si="265"/>
        <v>16350</v>
      </c>
      <c r="M892" s="18">
        <f t="shared" ca="1" si="249"/>
        <v>0</v>
      </c>
      <c r="N892" s="34">
        <f t="shared" ca="1" si="256"/>
        <v>18051.782234792758</v>
      </c>
      <c r="P892" s="18">
        <f t="shared" ca="1" si="250"/>
        <v>1405.8703635925635</v>
      </c>
      <c r="Q892" s="47">
        <f ca="1">SUM(L$15:L892)-SUM(M$15:M892)</f>
        <v>16350</v>
      </c>
      <c r="R892" s="47" t="str">
        <f t="shared" ca="1" si="251"/>
        <v>M895</v>
      </c>
      <c r="S892" s="40">
        <f t="shared" ca="1" si="257"/>
        <v>0</v>
      </c>
      <c r="T892" s="46">
        <f t="shared" ca="1" si="258"/>
        <v>15</v>
      </c>
      <c r="X892" s="74">
        <f t="shared" ca="1" si="259"/>
        <v>1.4058703635925636</v>
      </c>
      <c r="Y892" s="75">
        <f t="shared" ca="1" si="260"/>
        <v>1.4058703635925636</v>
      </c>
      <c r="Z892" s="74">
        <f t="shared" ca="1" si="261"/>
        <v>4.0790754754841521</v>
      </c>
      <c r="AA892" s="76">
        <f t="shared" ca="1" si="262"/>
        <v>1405.8703635925635</v>
      </c>
      <c r="AB892" s="76">
        <f t="shared" ca="1" si="263"/>
        <v>4079.0754754841519</v>
      </c>
    </row>
    <row r="893" spans="1:28" x14ac:dyDescent="0.25">
      <c r="A893" s="2">
        <f t="shared" si="264"/>
        <v>9</v>
      </c>
      <c r="B893" s="16">
        <f ca="1">VLOOKUP(A893,PERIODS!$O$4:$P$33,2,FALSE)</f>
        <v>3.3000000000000002E-2</v>
      </c>
      <c r="C893" s="15"/>
      <c r="D893" s="18">
        <v>879</v>
      </c>
      <c r="E893" s="34">
        <f t="shared" ca="1" si="266"/>
        <v>18051.782234792758</v>
      </c>
      <c r="F893" s="34">
        <f t="shared" ca="1" si="248"/>
        <v>3300</v>
      </c>
      <c r="G893" s="69">
        <f t="shared" ca="1" si="252"/>
        <v>0</v>
      </c>
      <c r="H893" s="34">
        <f t="shared" ca="1" si="253"/>
        <v>1798.4909321818923</v>
      </c>
      <c r="I893" s="34">
        <f t="shared" ca="1" si="254"/>
        <v>5098.4909321818923</v>
      </c>
      <c r="J893" s="18">
        <f ca="1">SUM(INDIRECT(ADDRESS(ROW(F893),COLUMN(F893),4)):INDIRECT(ADDRESS(ROW(F893)+N$5-1,COLUMN(F893),4)))</f>
        <v>23100</v>
      </c>
      <c r="K893" s="18">
        <f t="shared" ca="1" si="255"/>
        <v>16350</v>
      </c>
      <c r="L893" s="18">
        <f t="shared" ca="1" si="265"/>
        <v>0</v>
      </c>
      <c r="M893" s="18">
        <f t="shared" ca="1" si="249"/>
        <v>0</v>
      </c>
      <c r="N893" s="34">
        <f t="shared" ca="1" si="256"/>
        <v>12953.291302610865</v>
      </c>
      <c r="P893" s="18">
        <f t="shared" ca="1" si="250"/>
        <v>1798.4909321818923</v>
      </c>
      <c r="Q893" s="47">
        <f ca="1">SUM(L$15:L893)-SUM(M$15:M893)</f>
        <v>16350</v>
      </c>
      <c r="R893" s="47" t="str">
        <f t="shared" ca="1" si="251"/>
        <v>M896</v>
      </c>
      <c r="S893" s="40">
        <f t="shared" ca="1" si="257"/>
        <v>0</v>
      </c>
      <c r="T893" s="46">
        <f t="shared" ca="1" si="258"/>
        <v>41</v>
      </c>
      <c r="X893" s="74">
        <f t="shared" ca="1" si="259"/>
        <v>1.7984909321818923</v>
      </c>
      <c r="Y893" s="75">
        <f t="shared" ca="1" si="260"/>
        <v>1.7984909321818923</v>
      </c>
      <c r="Z893" s="74">
        <f t="shared" ca="1" si="261"/>
        <v>6.0405250210375643</v>
      </c>
      <c r="AA893" s="76">
        <f t="shared" ca="1" si="262"/>
        <v>1798.4909321818923</v>
      </c>
      <c r="AB893" s="76">
        <f t="shared" ca="1" si="263"/>
        <v>6040.5250210375643</v>
      </c>
    </row>
    <row r="894" spans="1:28" x14ac:dyDescent="0.25">
      <c r="A894" s="2">
        <f t="shared" si="264"/>
        <v>10</v>
      </c>
      <c r="B894" s="16">
        <f ca="1">VLOOKUP(A894,PERIODS!$O$4:$P$33,2,FALSE)</f>
        <v>3.3000000000000002E-2</v>
      </c>
      <c r="C894" s="15"/>
      <c r="D894" s="18">
        <v>880</v>
      </c>
      <c r="E894" s="34">
        <f t="shared" ca="1" si="266"/>
        <v>12953.291302610865</v>
      </c>
      <c r="F894" s="34">
        <f t="shared" ca="1" si="248"/>
        <v>3300</v>
      </c>
      <c r="G894" s="69">
        <f t="shared" ca="1" si="252"/>
        <v>0</v>
      </c>
      <c r="H894" s="34">
        <f t="shared" ca="1" si="253"/>
        <v>512.97928422714608</v>
      </c>
      <c r="I894" s="34">
        <f t="shared" ca="1" si="254"/>
        <v>3812.9792842271463</v>
      </c>
      <c r="J894" s="18">
        <f ca="1">SUM(INDIRECT(ADDRESS(ROW(F894),COLUMN(F894),4)):INDIRECT(ADDRESS(ROW(F894)+N$5-1,COLUMN(F894),4)))</f>
        <v>23100</v>
      </c>
      <c r="K894" s="18">
        <f t="shared" ca="1" si="255"/>
        <v>16350</v>
      </c>
      <c r="L894" s="18">
        <f t="shared" ca="1" si="265"/>
        <v>0</v>
      </c>
      <c r="M894" s="18">
        <f t="shared" ca="1" si="249"/>
        <v>0</v>
      </c>
      <c r="N894" s="34">
        <f t="shared" ca="1" si="256"/>
        <v>9140.31201838372</v>
      </c>
      <c r="P894" s="18">
        <f t="shared" ca="1" si="250"/>
        <v>512.97928422714608</v>
      </c>
      <c r="Q894" s="47">
        <f ca="1">SUM(L$15:L894)-SUM(M$15:M894)</f>
        <v>16350</v>
      </c>
      <c r="R894" s="47" t="str">
        <f t="shared" ca="1" si="251"/>
        <v>M897</v>
      </c>
      <c r="S894" s="40">
        <f t="shared" ca="1" si="257"/>
        <v>0</v>
      </c>
      <c r="T894" s="46">
        <f t="shared" ca="1" si="258"/>
        <v>52</v>
      </c>
      <c r="X894" s="74">
        <f t="shared" ca="1" si="259"/>
        <v>0.51297928422714612</v>
      </c>
      <c r="Y894" s="75">
        <f t="shared" ca="1" si="260"/>
        <v>0.51297928422714612</v>
      </c>
      <c r="Z894" s="74">
        <f t="shared" ca="1" si="261"/>
        <v>1.6702599687560227</v>
      </c>
      <c r="AA894" s="76">
        <f t="shared" ca="1" si="262"/>
        <v>512.97928422714608</v>
      </c>
      <c r="AB894" s="76">
        <f t="shared" ca="1" si="263"/>
        <v>1670.2599687560228</v>
      </c>
    </row>
    <row r="895" spans="1:28" x14ac:dyDescent="0.25">
      <c r="A895" s="2">
        <f t="shared" si="264"/>
        <v>11</v>
      </c>
      <c r="B895" s="16">
        <f ca="1">VLOOKUP(A895,PERIODS!$O$4:$P$33,2,FALSE)</f>
        <v>3.3000000000000002E-2</v>
      </c>
      <c r="C895" s="15"/>
      <c r="D895" s="18">
        <v>881</v>
      </c>
      <c r="E895" s="34">
        <f t="shared" ca="1" si="266"/>
        <v>9140.31201838372</v>
      </c>
      <c r="F895" s="34">
        <f t="shared" ca="1" si="248"/>
        <v>3300</v>
      </c>
      <c r="G895" s="69">
        <f t="shared" ca="1" si="252"/>
        <v>0</v>
      </c>
      <c r="H895" s="34">
        <f t="shared" ca="1" si="253"/>
        <v>-277.76828252881057</v>
      </c>
      <c r="I895" s="34">
        <f t="shared" ca="1" si="254"/>
        <v>3022.2317174711893</v>
      </c>
      <c r="J895" s="18">
        <f ca="1">SUM(INDIRECT(ADDRESS(ROW(F895),COLUMN(F895),4)):INDIRECT(ADDRESS(ROW(F895)+N$5-1,COLUMN(F895),4)))</f>
        <v>23300</v>
      </c>
      <c r="K895" s="18">
        <f t="shared" ca="1" si="255"/>
        <v>0</v>
      </c>
      <c r="L895" s="18">
        <f t="shared" ca="1" si="265"/>
        <v>0</v>
      </c>
      <c r="M895" s="18">
        <f t="shared" ca="1" si="249"/>
        <v>16350</v>
      </c>
      <c r="N895" s="34">
        <f t="shared" ca="1" si="256"/>
        <v>22468.08030091253</v>
      </c>
      <c r="P895" s="18">
        <f t="shared" ca="1" si="250"/>
        <v>277.76828252881057</v>
      </c>
      <c r="Q895" s="47">
        <f ca="1">SUM(L$15:L895)-SUM(M$15:M895)</f>
        <v>0</v>
      </c>
      <c r="R895" s="47" t="str">
        <f t="shared" ca="1" si="251"/>
        <v>M898</v>
      </c>
      <c r="S895" s="40">
        <f t="shared" ca="1" si="257"/>
        <v>0</v>
      </c>
      <c r="T895" s="46">
        <f t="shared" ca="1" si="258"/>
        <v>58</v>
      </c>
      <c r="X895" s="74">
        <f t="shared" ca="1" si="259"/>
        <v>-0.27776828252881058</v>
      </c>
      <c r="Y895" s="75">
        <f t="shared" ca="1" si="260"/>
        <v>-0.27776828252881058</v>
      </c>
      <c r="Z895" s="74">
        <f t="shared" ca="1" si="261"/>
        <v>0.75747232075109105</v>
      </c>
      <c r="AA895" s="76">
        <f t="shared" ca="1" si="262"/>
        <v>-277.76828252881057</v>
      </c>
      <c r="AB895" s="76">
        <f t="shared" ca="1" si="263"/>
        <v>757.47232075109105</v>
      </c>
    </row>
    <row r="896" spans="1:28" x14ac:dyDescent="0.25">
      <c r="A896" s="2">
        <f t="shared" si="264"/>
        <v>12</v>
      </c>
      <c r="B896" s="16">
        <f ca="1">VLOOKUP(A896,PERIODS!$O$4:$P$33,2,FALSE)</f>
        <v>3.3000000000000002E-2</v>
      </c>
      <c r="C896" s="15"/>
      <c r="D896" s="18">
        <v>882</v>
      </c>
      <c r="E896" s="34">
        <f t="shared" ca="1" si="266"/>
        <v>22468.08030091253</v>
      </c>
      <c r="F896" s="34">
        <f t="shared" ca="1" si="248"/>
        <v>3300</v>
      </c>
      <c r="G896" s="69">
        <f t="shared" ca="1" si="252"/>
        <v>0</v>
      </c>
      <c r="H896" s="34">
        <f t="shared" ca="1" si="253"/>
        <v>1945.648907006808</v>
      </c>
      <c r="I896" s="34">
        <f t="shared" ca="1" si="254"/>
        <v>5245.6489070068083</v>
      </c>
      <c r="J896" s="18">
        <f ca="1">SUM(INDIRECT(ADDRESS(ROW(F896),COLUMN(F896),4)):INDIRECT(ADDRESS(ROW(F896)+N$5-1,COLUMN(F896),4)))</f>
        <v>23500</v>
      </c>
      <c r="K896" s="18">
        <f t="shared" ca="1" si="255"/>
        <v>16350</v>
      </c>
      <c r="L896" s="18">
        <f t="shared" ca="1" si="265"/>
        <v>16350</v>
      </c>
      <c r="M896" s="18">
        <f t="shared" ca="1" si="249"/>
        <v>0</v>
      </c>
      <c r="N896" s="34">
        <f t="shared" ca="1" si="256"/>
        <v>17222.431393905721</v>
      </c>
      <c r="P896" s="18">
        <f t="shared" ca="1" si="250"/>
        <v>1945.648907006808</v>
      </c>
      <c r="Q896" s="47">
        <f ca="1">SUM(L$15:L896)-SUM(M$15:M896)</f>
        <v>16350</v>
      </c>
      <c r="R896" s="47" t="str">
        <f t="shared" ca="1" si="251"/>
        <v>M899</v>
      </c>
      <c r="S896" s="40">
        <f t="shared" ca="1" si="257"/>
        <v>0</v>
      </c>
      <c r="T896" s="46">
        <f t="shared" ca="1" si="258"/>
        <v>52</v>
      </c>
      <c r="X896" s="74">
        <f t="shared" ca="1" si="259"/>
        <v>1.9456489070068079</v>
      </c>
      <c r="Y896" s="75">
        <f t="shared" ca="1" si="260"/>
        <v>1.9456489070068079</v>
      </c>
      <c r="Z896" s="74">
        <f t="shared" ca="1" si="261"/>
        <v>6.998171544505591</v>
      </c>
      <c r="AA896" s="76">
        <f t="shared" ca="1" si="262"/>
        <v>1945.648907006808</v>
      </c>
      <c r="AB896" s="76">
        <f t="shared" ca="1" si="263"/>
        <v>6998.1715445055906</v>
      </c>
    </row>
    <row r="897" spans="1:28" x14ac:dyDescent="0.25">
      <c r="A897" s="2">
        <f t="shared" si="264"/>
        <v>13</v>
      </c>
      <c r="B897" s="16">
        <f ca="1">VLOOKUP(A897,PERIODS!$O$4:$P$33,2,FALSE)</f>
        <v>3.3000000000000002E-2</v>
      </c>
      <c r="C897" s="15"/>
      <c r="D897" s="18">
        <v>883</v>
      </c>
      <c r="E897" s="34">
        <f t="shared" ca="1" si="266"/>
        <v>17222.431393905721</v>
      </c>
      <c r="F897" s="34">
        <f t="shared" ca="1" si="248"/>
        <v>3300</v>
      </c>
      <c r="G897" s="69">
        <f t="shared" ca="1" si="252"/>
        <v>0</v>
      </c>
      <c r="H897" s="34">
        <f t="shared" ca="1" si="253"/>
        <v>47.25429803088138</v>
      </c>
      <c r="I897" s="34">
        <f t="shared" ca="1" si="254"/>
        <v>3347.2542980308813</v>
      </c>
      <c r="J897" s="18">
        <f ca="1">SUM(INDIRECT(ADDRESS(ROW(F897),COLUMN(F897),4)):INDIRECT(ADDRESS(ROW(F897)+N$5-1,COLUMN(F897),4)))</f>
        <v>23700</v>
      </c>
      <c r="K897" s="18">
        <f t="shared" ca="1" si="255"/>
        <v>16350</v>
      </c>
      <c r="L897" s="18">
        <f t="shared" ca="1" si="265"/>
        <v>0</v>
      </c>
      <c r="M897" s="18">
        <f t="shared" ca="1" si="249"/>
        <v>0</v>
      </c>
      <c r="N897" s="34">
        <f t="shared" ca="1" si="256"/>
        <v>13875.17709587484</v>
      </c>
      <c r="P897" s="18">
        <f t="shared" ca="1" si="250"/>
        <v>47.25429803088138</v>
      </c>
      <c r="Q897" s="47">
        <f ca="1">SUM(L$15:L897)-SUM(M$15:M897)</f>
        <v>16350</v>
      </c>
      <c r="R897" s="47" t="str">
        <f t="shared" ca="1" si="251"/>
        <v>M900</v>
      </c>
      <c r="S897" s="40">
        <f t="shared" ca="1" si="257"/>
        <v>0</v>
      </c>
      <c r="T897" s="46">
        <f t="shared" ca="1" si="258"/>
        <v>67</v>
      </c>
      <c r="X897" s="74">
        <f t="shared" ca="1" si="259"/>
        <v>4.7254298030881381E-2</v>
      </c>
      <c r="Y897" s="75">
        <f t="shared" ca="1" si="260"/>
        <v>4.7254298030881381E-2</v>
      </c>
      <c r="Z897" s="74">
        <f t="shared" ca="1" si="261"/>
        <v>1.04838857833527</v>
      </c>
      <c r="AA897" s="76">
        <f t="shared" ca="1" si="262"/>
        <v>47.25429803088138</v>
      </c>
      <c r="AB897" s="76">
        <f t="shared" ca="1" si="263"/>
        <v>1048.38857833527</v>
      </c>
    </row>
    <row r="898" spans="1:28" x14ac:dyDescent="0.25">
      <c r="A898" s="2">
        <f t="shared" si="264"/>
        <v>14</v>
      </c>
      <c r="B898" s="16">
        <f ca="1">VLOOKUP(A898,PERIODS!$O$4:$P$33,2,FALSE)</f>
        <v>3.3000000000000002E-2</v>
      </c>
      <c r="C898" s="15"/>
      <c r="D898" s="18">
        <v>884</v>
      </c>
      <c r="E898" s="34">
        <f t="shared" ca="1" si="266"/>
        <v>13875.17709587484</v>
      </c>
      <c r="F898" s="34">
        <f t="shared" ca="1" si="248"/>
        <v>3300</v>
      </c>
      <c r="G898" s="69">
        <f t="shared" ca="1" si="252"/>
        <v>0</v>
      </c>
      <c r="H898" s="34">
        <f t="shared" ca="1" si="253"/>
        <v>-821.62424387198143</v>
      </c>
      <c r="I898" s="34">
        <f t="shared" ca="1" si="254"/>
        <v>2478.3757561280186</v>
      </c>
      <c r="J898" s="18">
        <f ca="1">SUM(INDIRECT(ADDRESS(ROW(F898),COLUMN(F898),4)):INDIRECT(ADDRESS(ROW(F898)+N$5-1,COLUMN(F898),4)))</f>
        <v>23900</v>
      </c>
      <c r="K898" s="18">
        <f t="shared" ca="1" si="255"/>
        <v>16350</v>
      </c>
      <c r="L898" s="18">
        <f t="shared" ca="1" si="265"/>
        <v>0</v>
      </c>
      <c r="M898" s="18">
        <f t="shared" ca="1" si="249"/>
        <v>0</v>
      </c>
      <c r="N898" s="34">
        <f t="shared" ca="1" si="256"/>
        <v>11396.801339746822</v>
      </c>
      <c r="P898" s="18">
        <f t="shared" ca="1" si="250"/>
        <v>821.62424387198143</v>
      </c>
      <c r="Q898" s="47">
        <f ca="1">SUM(L$15:L898)-SUM(M$15:M898)</f>
        <v>16350</v>
      </c>
      <c r="R898" s="47" t="str">
        <f t="shared" ca="1" si="251"/>
        <v>M901</v>
      </c>
      <c r="S898" s="40">
        <f t="shared" ca="1" si="257"/>
        <v>0</v>
      </c>
      <c r="T898" s="46">
        <f t="shared" ca="1" si="258"/>
        <v>76</v>
      </c>
      <c r="X898" s="74">
        <f t="shared" ca="1" si="259"/>
        <v>-0.82162424387198141</v>
      </c>
      <c r="Y898" s="75">
        <f t="shared" ca="1" si="260"/>
        <v>-0.82162424387198141</v>
      </c>
      <c r="Z898" s="74">
        <f t="shared" ca="1" si="261"/>
        <v>0.43971686674210808</v>
      </c>
      <c r="AA898" s="76">
        <f t="shared" ca="1" si="262"/>
        <v>-821.62424387198143</v>
      </c>
      <c r="AB898" s="76">
        <f t="shared" ca="1" si="263"/>
        <v>439.7168667421081</v>
      </c>
    </row>
    <row r="899" spans="1:28" x14ac:dyDescent="0.25">
      <c r="A899" s="2">
        <f t="shared" si="264"/>
        <v>15</v>
      </c>
      <c r="B899" s="16">
        <f ca="1">VLOOKUP(A899,PERIODS!$O$4:$P$33,2,FALSE)</f>
        <v>3.3000000000000002E-2</v>
      </c>
      <c r="C899" s="15"/>
      <c r="D899" s="18">
        <v>885</v>
      </c>
      <c r="E899" s="34">
        <f t="shared" ca="1" si="266"/>
        <v>11396.801339746822</v>
      </c>
      <c r="F899" s="34">
        <f t="shared" ca="1" si="248"/>
        <v>3300</v>
      </c>
      <c r="G899" s="69">
        <f t="shared" ca="1" si="252"/>
        <v>0</v>
      </c>
      <c r="H899" s="34">
        <f t="shared" ca="1" si="253"/>
        <v>355.03887403047383</v>
      </c>
      <c r="I899" s="34">
        <f t="shared" ca="1" si="254"/>
        <v>3655.0388740304738</v>
      </c>
      <c r="J899" s="18">
        <f ca="1">SUM(INDIRECT(ADDRESS(ROW(F899),COLUMN(F899),4)):INDIRECT(ADDRESS(ROW(F899)+N$5-1,COLUMN(F899),4)))</f>
        <v>24100</v>
      </c>
      <c r="K899" s="18">
        <f t="shared" ca="1" si="255"/>
        <v>0</v>
      </c>
      <c r="L899" s="18">
        <f t="shared" ca="1" si="265"/>
        <v>0</v>
      </c>
      <c r="M899" s="18">
        <f t="shared" ca="1" si="249"/>
        <v>16350</v>
      </c>
      <c r="N899" s="34">
        <f t="shared" ca="1" si="256"/>
        <v>24091.762465716347</v>
      </c>
      <c r="P899" s="18">
        <f t="shared" ca="1" si="250"/>
        <v>355.03887403047383</v>
      </c>
      <c r="Q899" s="47">
        <f ca="1">SUM(L$15:L899)-SUM(M$15:M899)</f>
        <v>0</v>
      </c>
      <c r="R899" s="47" t="str">
        <f t="shared" ca="1" si="251"/>
        <v>M902</v>
      </c>
      <c r="S899" s="40">
        <f t="shared" ca="1" si="257"/>
        <v>0</v>
      </c>
      <c r="T899" s="46">
        <f t="shared" ca="1" si="258"/>
        <v>5</v>
      </c>
      <c r="X899" s="74">
        <f t="shared" ca="1" si="259"/>
        <v>0.35503887403047385</v>
      </c>
      <c r="Y899" s="75">
        <f t="shared" ca="1" si="260"/>
        <v>0.35503887403047385</v>
      </c>
      <c r="Z899" s="74">
        <f t="shared" ca="1" si="261"/>
        <v>1.4262360967493251</v>
      </c>
      <c r="AA899" s="76">
        <f t="shared" ca="1" si="262"/>
        <v>355.03887403047383</v>
      </c>
      <c r="AB899" s="76">
        <f t="shared" ca="1" si="263"/>
        <v>1426.236096749325</v>
      </c>
    </row>
    <row r="900" spans="1:28" x14ac:dyDescent="0.25">
      <c r="A900" s="2">
        <f t="shared" si="264"/>
        <v>16</v>
      </c>
      <c r="B900" s="16">
        <f ca="1">VLOOKUP(A900,PERIODS!$O$4:$P$33,2,FALSE)</f>
        <v>3.3000000000000002E-2</v>
      </c>
      <c r="C900" s="15"/>
      <c r="D900" s="18">
        <v>886</v>
      </c>
      <c r="E900" s="34">
        <f t="shared" ca="1" si="266"/>
        <v>24091.762465716347</v>
      </c>
      <c r="F900" s="34">
        <f t="shared" ca="1" si="248"/>
        <v>3300</v>
      </c>
      <c r="G900" s="69">
        <f t="shared" ca="1" si="252"/>
        <v>0</v>
      </c>
      <c r="H900" s="34">
        <f t="shared" ca="1" si="253"/>
        <v>-205.61663964786504</v>
      </c>
      <c r="I900" s="34">
        <f t="shared" ca="1" si="254"/>
        <v>3094.3833603521348</v>
      </c>
      <c r="J900" s="18">
        <f ca="1">SUM(INDIRECT(ADDRESS(ROW(F900),COLUMN(F900),4)):INDIRECT(ADDRESS(ROW(F900)+N$5-1,COLUMN(F900),4)))</f>
        <v>24300</v>
      </c>
      <c r="K900" s="18">
        <f t="shared" ca="1" si="255"/>
        <v>16350</v>
      </c>
      <c r="L900" s="18">
        <f t="shared" ca="1" si="265"/>
        <v>16350</v>
      </c>
      <c r="M900" s="18">
        <f t="shared" ca="1" si="249"/>
        <v>0</v>
      </c>
      <c r="N900" s="34">
        <f t="shared" ca="1" si="256"/>
        <v>20997.379105364213</v>
      </c>
      <c r="P900" s="18">
        <f t="shared" ca="1" si="250"/>
        <v>205.61663964786504</v>
      </c>
      <c r="Q900" s="47">
        <f ca="1">SUM(L$15:L900)-SUM(M$15:M900)</f>
        <v>16350</v>
      </c>
      <c r="R900" s="47" t="str">
        <f t="shared" ca="1" si="251"/>
        <v>M903</v>
      </c>
      <c r="S900" s="40">
        <f t="shared" ca="1" si="257"/>
        <v>0</v>
      </c>
      <c r="T900" s="46">
        <f t="shared" ca="1" si="258"/>
        <v>19</v>
      </c>
      <c r="X900" s="74">
        <f t="shared" ca="1" si="259"/>
        <v>-0.20561663964786503</v>
      </c>
      <c r="Y900" s="75">
        <f t="shared" ca="1" si="260"/>
        <v>-0.20561663964786503</v>
      </c>
      <c r="Z900" s="74">
        <f t="shared" ca="1" si="261"/>
        <v>0.8141451274278203</v>
      </c>
      <c r="AA900" s="76">
        <f t="shared" ca="1" si="262"/>
        <v>-205.61663964786504</v>
      </c>
      <c r="AB900" s="76">
        <f t="shared" ca="1" si="263"/>
        <v>814.14512742782028</v>
      </c>
    </row>
    <row r="901" spans="1:28" x14ac:dyDescent="0.25">
      <c r="A901" s="2">
        <f t="shared" si="264"/>
        <v>17</v>
      </c>
      <c r="B901" s="16">
        <f ca="1">VLOOKUP(A901,PERIODS!$O$4:$P$33,2,FALSE)</f>
        <v>3.5000000000000003E-2</v>
      </c>
      <c r="C901" s="15"/>
      <c r="D901" s="18">
        <v>887</v>
      </c>
      <c r="E901" s="34">
        <f t="shared" ca="1" si="266"/>
        <v>20997.379105364213</v>
      </c>
      <c r="F901" s="34">
        <f t="shared" ca="1" si="248"/>
        <v>3500.0000000000005</v>
      </c>
      <c r="G901" s="69">
        <f t="shared" ca="1" si="252"/>
        <v>0</v>
      </c>
      <c r="H901" s="34">
        <f t="shared" ca="1" si="253"/>
        <v>1165.3720730805919</v>
      </c>
      <c r="I901" s="34">
        <f t="shared" ca="1" si="254"/>
        <v>4665.3720730805926</v>
      </c>
      <c r="J901" s="18">
        <f ca="1">SUM(INDIRECT(ADDRESS(ROW(F901),COLUMN(F901),4)):INDIRECT(ADDRESS(ROW(F901)+N$5-1,COLUMN(F901),4)))</f>
        <v>24500.000000000004</v>
      </c>
      <c r="K901" s="18">
        <f t="shared" ca="1" si="255"/>
        <v>16350</v>
      </c>
      <c r="L901" s="18">
        <f t="shared" ca="1" si="265"/>
        <v>0</v>
      </c>
      <c r="M901" s="18">
        <f t="shared" ca="1" si="249"/>
        <v>0</v>
      </c>
      <c r="N901" s="34">
        <f t="shared" ca="1" si="256"/>
        <v>16332.00703228362</v>
      </c>
      <c r="P901" s="18">
        <f t="shared" ca="1" si="250"/>
        <v>1165.3720730805919</v>
      </c>
      <c r="Q901" s="47">
        <f ca="1">SUM(L$15:L901)-SUM(M$15:M901)</f>
        <v>16350</v>
      </c>
      <c r="R901" s="47" t="str">
        <f t="shared" ca="1" si="251"/>
        <v>M904</v>
      </c>
      <c r="S901" s="40">
        <f t="shared" ca="1" si="257"/>
        <v>0</v>
      </c>
      <c r="T901" s="46">
        <f t="shared" ca="1" si="258"/>
        <v>76</v>
      </c>
      <c r="X901" s="74">
        <f t="shared" ca="1" si="259"/>
        <v>1.1653720730805919</v>
      </c>
      <c r="Y901" s="75">
        <f t="shared" ca="1" si="260"/>
        <v>1.1653720730805919</v>
      </c>
      <c r="Z901" s="74">
        <f t="shared" ca="1" si="261"/>
        <v>3.2071159427450135</v>
      </c>
      <c r="AA901" s="76">
        <f t="shared" ca="1" si="262"/>
        <v>1165.3720730805919</v>
      </c>
      <c r="AB901" s="76">
        <f t="shared" ca="1" si="263"/>
        <v>3207.1159427450134</v>
      </c>
    </row>
    <row r="902" spans="1:28" x14ac:dyDescent="0.25">
      <c r="A902" s="2">
        <f t="shared" si="264"/>
        <v>18</v>
      </c>
      <c r="B902" s="16">
        <f ca="1">VLOOKUP(A902,PERIODS!$O$4:$P$33,2,FALSE)</f>
        <v>3.5000000000000003E-2</v>
      </c>
      <c r="C902" s="15"/>
      <c r="D902" s="18">
        <v>888</v>
      </c>
      <c r="E902" s="34">
        <f t="shared" ca="1" si="266"/>
        <v>16332.00703228362</v>
      </c>
      <c r="F902" s="34">
        <f t="shared" ca="1" si="248"/>
        <v>3500.0000000000005</v>
      </c>
      <c r="G902" s="69">
        <f t="shared" ca="1" si="252"/>
        <v>0</v>
      </c>
      <c r="H902" s="34">
        <f t="shared" ca="1" si="253"/>
        <v>-442.09348080044077</v>
      </c>
      <c r="I902" s="34">
        <f t="shared" ca="1" si="254"/>
        <v>3057.9065191995596</v>
      </c>
      <c r="J902" s="18">
        <f ca="1">SUM(INDIRECT(ADDRESS(ROW(F902),COLUMN(F902),4)):INDIRECT(ADDRESS(ROW(F902)+N$5-1,COLUMN(F902),4)))</f>
        <v>24500.000000000004</v>
      </c>
      <c r="K902" s="18">
        <f t="shared" ca="1" si="255"/>
        <v>16350</v>
      </c>
      <c r="L902" s="18">
        <f t="shared" ca="1" si="265"/>
        <v>0</v>
      </c>
      <c r="M902" s="18">
        <f t="shared" ca="1" si="249"/>
        <v>0</v>
      </c>
      <c r="N902" s="34">
        <f t="shared" ca="1" si="256"/>
        <v>13274.10051308406</v>
      </c>
      <c r="P902" s="18">
        <f t="shared" ca="1" si="250"/>
        <v>442.09348080044077</v>
      </c>
      <c r="Q902" s="47">
        <f ca="1">SUM(L$15:L902)-SUM(M$15:M902)</f>
        <v>16350</v>
      </c>
      <c r="R902" s="47" t="str">
        <f t="shared" ca="1" si="251"/>
        <v>M905</v>
      </c>
      <c r="S902" s="40">
        <f t="shared" ca="1" si="257"/>
        <v>0</v>
      </c>
      <c r="T902" s="46">
        <f t="shared" ca="1" si="258"/>
        <v>41</v>
      </c>
      <c r="X902" s="74">
        <f t="shared" ca="1" si="259"/>
        <v>-0.44209348080044075</v>
      </c>
      <c r="Y902" s="75">
        <f t="shared" ca="1" si="260"/>
        <v>-0.44209348080044075</v>
      </c>
      <c r="Z902" s="74">
        <f t="shared" ca="1" si="261"/>
        <v>0.64268955351342361</v>
      </c>
      <c r="AA902" s="76">
        <f t="shared" ca="1" si="262"/>
        <v>-442.09348080044077</v>
      </c>
      <c r="AB902" s="76">
        <f t="shared" ca="1" si="263"/>
        <v>642.68955351342356</v>
      </c>
    </row>
    <row r="903" spans="1:28" x14ac:dyDescent="0.25">
      <c r="A903" s="2">
        <f t="shared" si="264"/>
        <v>19</v>
      </c>
      <c r="B903" s="16">
        <f ca="1">VLOOKUP(A903,PERIODS!$O$4:$P$33,2,FALSE)</f>
        <v>3.5000000000000003E-2</v>
      </c>
      <c r="C903" s="15"/>
      <c r="D903" s="18">
        <v>889</v>
      </c>
      <c r="E903" s="34">
        <f t="shared" ca="1" si="266"/>
        <v>13274.10051308406</v>
      </c>
      <c r="F903" s="34">
        <f t="shared" ca="1" si="248"/>
        <v>3500.0000000000005</v>
      </c>
      <c r="G903" s="69">
        <f t="shared" ca="1" si="252"/>
        <v>0</v>
      </c>
      <c r="H903" s="34">
        <f t="shared" ca="1" si="253"/>
        <v>-95.650828588753399</v>
      </c>
      <c r="I903" s="34">
        <f t="shared" ca="1" si="254"/>
        <v>3404.349171411247</v>
      </c>
      <c r="J903" s="18">
        <f ca="1">SUM(INDIRECT(ADDRESS(ROW(F903),COLUMN(F903),4)):INDIRECT(ADDRESS(ROW(F903)+N$5-1,COLUMN(F903),4)))</f>
        <v>24500.000000000004</v>
      </c>
      <c r="K903" s="18">
        <f t="shared" ca="1" si="255"/>
        <v>0</v>
      </c>
      <c r="L903" s="18">
        <f t="shared" ca="1" si="265"/>
        <v>0</v>
      </c>
      <c r="M903" s="18">
        <f t="shared" ca="1" si="249"/>
        <v>16350</v>
      </c>
      <c r="N903" s="34">
        <f t="shared" ca="1" si="256"/>
        <v>26219.751341672814</v>
      </c>
      <c r="P903" s="18">
        <f t="shared" ca="1" si="250"/>
        <v>95.650828588753399</v>
      </c>
      <c r="Q903" s="47">
        <f ca="1">SUM(L$15:L903)-SUM(M$15:M903)</f>
        <v>0</v>
      </c>
      <c r="R903" s="47" t="str">
        <f t="shared" ca="1" si="251"/>
        <v>M906</v>
      </c>
      <c r="S903" s="40">
        <f t="shared" ca="1" si="257"/>
        <v>0</v>
      </c>
      <c r="T903" s="46">
        <f t="shared" ca="1" si="258"/>
        <v>60</v>
      </c>
      <c r="X903" s="74">
        <f t="shared" ca="1" si="259"/>
        <v>-9.56508285887534E-2</v>
      </c>
      <c r="Y903" s="75">
        <f t="shared" ca="1" si="260"/>
        <v>-9.56508285887534E-2</v>
      </c>
      <c r="Z903" s="74">
        <f t="shared" ca="1" si="261"/>
        <v>0.90878128111798273</v>
      </c>
      <c r="AA903" s="76">
        <f t="shared" ca="1" si="262"/>
        <v>-95.650828588753399</v>
      </c>
      <c r="AB903" s="76">
        <f t="shared" ca="1" si="263"/>
        <v>908.78128111798276</v>
      </c>
    </row>
    <row r="904" spans="1:28" x14ac:dyDescent="0.25">
      <c r="A904" s="2">
        <f t="shared" si="264"/>
        <v>20</v>
      </c>
      <c r="B904" s="16">
        <f ca="1">VLOOKUP(A904,PERIODS!$O$4:$P$33,2,FALSE)</f>
        <v>3.5000000000000003E-2</v>
      </c>
      <c r="C904" s="15"/>
      <c r="D904" s="18">
        <v>890</v>
      </c>
      <c r="E904" s="34">
        <f t="shared" ca="1" si="266"/>
        <v>26219.751341672814</v>
      </c>
      <c r="F904" s="34">
        <f t="shared" ca="1" si="248"/>
        <v>3500.0000000000005</v>
      </c>
      <c r="G904" s="69">
        <f t="shared" ca="1" si="252"/>
        <v>0</v>
      </c>
      <c r="H904" s="34">
        <f t="shared" ca="1" si="253"/>
        <v>-560.51925433875851</v>
      </c>
      <c r="I904" s="34">
        <f t="shared" ca="1" si="254"/>
        <v>2939.4807456612421</v>
      </c>
      <c r="J904" s="18">
        <f ca="1">SUM(INDIRECT(ADDRESS(ROW(F904),COLUMN(F904),4)):INDIRECT(ADDRESS(ROW(F904)+N$5-1,COLUMN(F904),4)))</f>
        <v>24500.000000000004</v>
      </c>
      <c r="K904" s="18">
        <f t="shared" ca="1" si="255"/>
        <v>0</v>
      </c>
      <c r="L904" s="18">
        <f t="shared" ca="1" si="265"/>
        <v>0</v>
      </c>
      <c r="M904" s="18">
        <f t="shared" ca="1" si="249"/>
        <v>0</v>
      </c>
      <c r="N904" s="34">
        <f t="shared" ca="1" si="256"/>
        <v>23280.270596011571</v>
      </c>
      <c r="P904" s="18">
        <f t="shared" ca="1" si="250"/>
        <v>560.51925433875851</v>
      </c>
      <c r="Q904" s="47">
        <f ca="1">SUM(L$15:L904)-SUM(M$15:M904)</f>
        <v>0</v>
      </c>
      <c r="R904" s="47" t="str">
        <f t="shared" ca="1" si="251"/>
        <v>M907</v>
      </c>
      <c r="S904" s="40">
        <f t="shared" ca="1" si="257"/>
        <v>0</v>
      </c>
      <c r="T904" s="46">
        <f t="shared" ca="1" si="258"/>
        <v>29</v>
      </c>
      <c r="X904" s="74">
        <f t="shared" ca="1" si="259"/>
        <v>-0.56051925433875849</v>
      </c>
      <c r="Y904" s="75">
        <f t="shared" ca="1" si="260"/>
        <v>-0.56051925433875849</v>
      </c>
      <c r="Z904" s="74">
        <f t="shared" ca="1" si="261"/>
        <v>0.5709125380568878</v>
      </c>
      <c r="AA904" s="76">
        <f t="shared" ca="1" si="262"/>
        <v>-560.51925433875851</v>
      </c>
      <c r="AB904" s="76">
        <f t="shared" ca="1" si="263"/>
        <v>570.9125380568878</v>
      </c>
    </row>
    <row r="905" spans="1:28" x14ac:dyDescent="0.25">
      <c r="A905" s="2">
        <f t="shared" si="264"/>
        <v>21</v>
      </c>
      <c r="B905" s="16">
        <f ca="1">VLOOKUP(A905,PERIODS!$O$4:$P$33,2,FALSE)</f>
        <v>3.5000000000000003E-2</v>
      </c>
      <c r="C905" s="15"/>
      <c r="D905" s="18">
        <v>891</v>
      </c>
      <c r="E905" s="34">
        <f t="shared" ca="1" si="266"/>
        <v>23280.270596011571</v>
      </c>
      <c r="F905" s="34">
        <f t="shared" ca="1" si="248"/>
        <v>3500.0000000000005</v>
      </c>
      <c r="G905" s="69">
        <f t="shared" ca="1" si="252"/>
        <v>0</v>
      </c>
      <c r="H905" s="34">
        <f t="shared" ca="1" si="253"/>
        <v>-3126.8723221082591</v>
      </c>
      <c r="I905" s="34">
        <f t="shared" ca="1" si="254"/>
        <v>373.12767789174131</v>
      </c>
      <c r="J905" s="18">
        <f ca="1">SUM(INDIRECT(ADDRESS(ROW(F905),COLUMN(F905),4)):INDIRECT(ADDRESS(ROW(F905)+N$5-1,COLUMN(F905),4)))</f>
        <v>24500.000000000004</v>
      </c>
      <c r="K905" s="18">
        <f t="shared" ca="1" si="255"/>
        <v>16350</v>
      </c>
      <c r="L905" s="18">
        <f t="shared" ca="1" si="265"/>
        <v>16350</v>
      </c>
      <c r="M905" s="18">
        <f t="shared" ca="1" si="249"/>
        <v>0</v>
      </c>
      <c r="N905" s="34">
        <f t="shared" ca="1" si="256"/>
        <v>22907.142918119829</v>
      </c>
      <c r="P905" s="18">
        <f t="shared" ca="1" si="250"/>
        <v>3126.8723221082591</v>
      </c>
      <c r="Q905" s="47">
        <f ca="1">SUM(L$15:L905)-SUM(M$15:M905)</f>
        <v>16350</v>
      </c>
      <c r="R905" s="47" t="str">
        <f t="shared" ca="1" si="251"/>
        <v>M908</v>
      </c>
      <c r="S905" s="40">
        <f t="shared" ca="1" si="257"/>
        <v>0</v>
      </c>
      <c r="T905" s="46">
        <f t="shared" ca="1" si="258"/>
        <v>93</v>
      </c>
      <c r="X905" s="74">
        <f t="shared" ca="1" si="259"/>
        <v>-3.1268723221082593</v>
      </c>
      <c r="Y905" s="75">
        <f t="shared" ca="1" si="260"/>
        <v>-3.1268723221082593</v>
      </c>
      <c r="Z905" s="74">
        <f t="shared" ca="1" si="261"/>
        <v>4.3854746495612912E-2</v>
      </c>
      <c r="AA905" s="76">
        <f t="shared" ca="1" si="262"/>
        <v>-3126.8723221082591</v>
      </c>
      <c r="AB905" s="76">
        <f t="shared" ca="1" si="263"/>
        <v>43.854746495612915</v>
      </c>
    </row>
    <row r="906" spans="1:28" x14ac:dyDescent="0.25">
      <c r="A906" s="2">
        <f t="shared" si="264"/>
        <v>22</v>
      </c>
      <c r="B906" s="16">
        <f ca="1">VLOOKUP(A906,PERIODS!$O$4:$P$33,2,FALSE)</f>
        <v>3.5000000000000003E-2</v>
      </c>
      <c r="C906" s="15"/>
      <c r="D906" s="18">
        <v>892</v>
      </c>
      <c r="E906" s="34">
        <f t="shared" ca="1" si="266"/>
        <v>22907.142918119829</v>
      </c>
      <c r="F906" s="34">
        <f t="shared" ca="1" si="248"/>
        <v>3500.0000000000005</v>
      </c>
      <c r="G906" s="69">
        <f t="shared" ca="1" si="252"/>
        <v>0</v>
      </c>
      <c r="H906" s="34">
        <f t="shared" ca="1" si="253"/>
        <v>-182.7531084346256</v>
      </c>
      <c r="I906" s="34">
        <f t="shared" ca="1" si="254"/>
        <v>3317.2468915653749</v>
      </c>
      <c r="J906" s="18">
        <f ca="1">SUM(INDIRECT(ADDRESS(ROW(F906),COLUMN(F906),4)):INDIRECT(ADDRESS(ROW(F906)+N$5-1,COLUMN(F906),4)))</f>
        <v>25000.000000000004</v>
      </c>
      <c r="K906" s="18">
        <f t="shared" ca="1" si="255"/>
        <v>16350</v>
      </c>
      <c r="L906" s="18">
        <f t="shared" ca="1" si="265"/>
        <v>0</v>
      </c>
      <c r="M906" s="18">
        <f t="shared" ca="1" si="249"/>
        <v>0</v>
      </c>
      <c r="N906" s="34">
        <f t="shared" ca="1" si="256"/>
        <v>19589.896026554456</v>
      </c>
      <c r="P906" s="18">
        <f t="shared" ca="1" si="250"/>
        <v>182.7531084346256</v>
      </c>
      <c r="Q906" s="47">
        <f ca="1">SUM(L$15:L906)-SUM(M$15:M906)</f>
        <v>16350</v>
      </c>
      <c r="R906" s="47" t="str">
        <f t="shared" ca="1" si="251"/>
        <v>M909</v>
      </c>
      <c r="S906" s="40">
        <f t="shared" ca="1" si="257"/>
        <v>0</v>
      </c>
      <c r="T906" s="46">
        <f t="shared" ca="1" si="258"/>
        <v>17</v>
      </c>
      <c r="X906" s="74">
        <f t="shared" ca="1" si="259"/>
        <v>-0.18275310843462561</v>
      </c>
      <c r="Y906" s="75">
        <f t="shared" ca="1" si="260"/>
        <v>-0.18275310843462561</v>
      </c>
      <c r="Z906" s="74">
        <f t="shared" ca="1" si="261"/>
        <v>0.83297378455362048</v>
      </c>
      <c r="AA906" s="76">
        <f t="shared" ca="1" si="262"/>
        <v>-182.7531084346256</v>
      </c>
      <c r="AB906" s="76">
        <f t="shared" ca="1" si="263"/>
        <v>832.97378455362048</v>
      </c>
    </row>
    <row r="907" spans="1:28" x14ac:dyDescent="0.25">
      <c r="A907" s="2">
        <f t="shared" si="264"/>
        <v>23</v>
      </c>
      <c r="B907" s="16">
        <f ca="1">VLOOKUP(A907,PERIODS!$O$4:$P$33,2,FALSE)</f>
        <v>3.5000000000000003E-2</v>
      </c>
      <c r="C907" s="15"/>
      <c r="D907" s="18">
        <v>893</v>
      </c>
      <c r="E907" s="34">
        <f t="shared" ca="1" si="266"/>
        <v>19589.896026554456</v>
      </c>
      <c r="F907" s="34">
        <f t="shared" ca="1" si="248"/>
        <v>3500.0000000000005</v>
      </c>
      <c r="G907" s="69">
        <f t="shared" ca="1" si="252"/>
        <v>0</v>
      </c>
      <c r="H907" s="34">
        <f t="shared" ca="1" si="253"/>
        <v>-1317.8662302425473</v>
      </c>
      <c r="I907" s="34">
        <f t="shared" ca="1" si="254"/>
        <v>2182.1337697574531</v>
      </c>
      <c r="J907" s="18">
        <f ca="1">SUM(INDIRECT(ADDRESS(ROW(F907),COLUMN(F907),4)):INDIRECT(ADDRESS(ROW(F907)+N$5-1,COLUMN(F907),4)))</f>
        <v>25500.000000000004</v>
      </c>
      <c r="K907" s="18">
        <f t="shared" ca="1" si="255"/>
        <v>16350</v>
      </c>
      <c r="L907" s="18">
        <f t="shared" ca="1" si="265"/>
        <v>0</v>
      </c>
      <c r="M907" s="18">
        <f t="shared" ca="1" si="249"/>
        <v>0</v>
      </c>
      <c r="N907" s="34">
        <f t="shared" ca="1" si="256"/>
        <v>17407.762256797003</v>
      </c>
      <c r="P907" s="18">
        <f t="shared" ca="1" si="250"/>
        <v>1317.8662302425473</v>
      </c>
      <c r="Q907" s="47">
        <f ca="1">SUM(L$15:L907)-SUM(M$15:M907)</f>
        <v>16350</v>
      </c>
      <c r="R907" s="47" t="str">
        <f t="shared" ca="1" si="251"/>
        <v>M910</v>
      </c>
      <c r="S907" s="40">
        <f t="shared" ca="1" si="257"/>
        <v>0</v>
      </c>
      <c r="T907" s="46">
        <f t="shared" ca="1" si="258"/>
        <v>66</v>
      </c>
      <c r="X907" s="74">
        <f t="shared" ca="1" si="259"/>
        <v>-1.3178662302425472</v>
      </c>
      <c r="Y907" s="75">
        <f t="shared" ca="1" si="260"/>
        <v>-1.3178662302425472</v>
      </c>
      <c r="Z907" s="74">
        <f t="shared" ca="1" si="261"/>
        <v>0.26770591575705943</v>
      </c>
      <c r="AA907" s="76">
        <f t="shared" ca="1" si="262"/>
        <v>-1317.8662302425473</v>
      </c>
      <c r="AB907" s="76">
        <f t="shared" ca="1" si="263"/>
        <v>267.70591575705942</v>
      </c>
    </row>
    <row r="908" spans="1:28" x14ac:dyDescent="0.25">
      <c r="A908" s="2">
        <f t="shared" si="264"/>
        <v>24</v>
      </c>
      <c r="B908" s="16">
        <f ca="1">VLOOKUP(A908,PERIODS!$O$4:$P$33,2,FALSE)</f>
        <v>3.5000000000000003E-2</v>
      </c>
      <c r="C908" s="15"/>
      <c r="D908" s="18">
        <v>894</v>
      </c>
      <c r="E908" s="34">
        <f t="shared" ca="1" si="266"/>
        <v>17407.762256797003</v>
      </c>
      <c r="F908" s="34">
        <f t="shared" ca="1" si="248"/>
        <v>3500.0000000000005</v>
      </c>
      <c r="G908" s="69">
        <f t="shared" ca="1" si="252"/>
        <v>0</v>
      </c>
      <c r="H908" s="34">
        <f t="shared" ca="1" si="253"/>
        <v>185.97906121308077</v>
      </c>
      <c r="I908" s="34">
        <f t="shared" ca="1" si="254"/>
        <v>3685.9790612130814</v>
      </c>
      <c r="J908" s="18">
        <f ca="1">SUM(INDIRECT(ADDRESS(ROW(F908),COLUMN(F908),4)):INDIRECT(ADDRESS(ROW(F908)+N$5-1,COLUMN(F908),4)))</f>
        <v>26000</v>
      </c>
      <c r="K908" s="18">
        <f t="shared" ca="1" si="255"/>
        <v>0</v>
      </c>
      <c r="L908" s="18">
        <f t="shared" ca="1" si="265"/>
        <v>0</v>
      </c>
      <c r="M908" s="18">
        <f t="shared" ca="1" si="249"/>
        <v>16350</v>
      </c>
      <c r="N908" s="34">
        <f t="shared" ca="1" si="256"/>
        <v>30071.783195583921</v>
      </c>
      <c r="P908" s="18">
        <f t="shared" ca="1" si="250"/>
        <v>185.97906121308077</v>
      </c>
      <c r="Q908" s="47">
        <f ca="1">SUM(L$15:L908)-SUM(M$15:M908)</f>
        <v>0</v>
      </c>
      <c r="R908" s="47" t="str">
        <f t="shared" ca="1" si="251"/>
        <v>M911</v>
      </c>
      <c r="S908" s="40">
        <f t="shared" ca="1" si="257"/>
        <v>0</v>
      </c>
      <c r="T908" s="46">
        <f t="shared" ca="1" si="258"/>
        <v>59</v>
      </c>
      <c r="X908" s="74">
        <f t="shared" ca="1" si="259"/>
        <v>0.18597906121308078</v>
      </c>
      <c r="Y908" s="75">
        <f t="shared" ca="1" si="260"/>
        <v>0.18597906121308078</v>
      </c>
      <c r="Z908" s="74">
        <f t="shared" ca="1" si="261"/>
        <v>1.2043970415005862</v>
      </c>
      <c r="AA908" s="76">
        <f t="shared" ca="1" si="262"/>
        <v>185.97906121308077</v>
      </c>
      <c r="AB908" s="76">
        <f t="shared" ca="1" si="263"/>
        <v>1204.3970415005863</v>
      </c>
    </row>
    <row r="909" spans="1:28" x14ac:dyDescent="0.25">
      <c r="A909" s="2">
        <f t="shared" si="264"/>
        <v>25</v>
      </c>
      <c r="B909" s="16">
        <f ca="1">VLOOKUP(A909,PERIODS!$O$4:$P$33,2,FALSE)</f>
        <v>3.5000000000000003E-2</v>
      </c>
      <c r="C909" s="15"/>
      <c r="D909" s="18">
        <v>895</v>
      </c>
      <c r="E909" s="34">
        <f t="shared" ca="1" si="266"/>
        <v>30071.783195583921</v>
      </c>
      <c r="F909" s="34">
        <f t="shared" ca="1" si="248"/>
        <v>3500.0000000000005</v>
      </c>
      <c r="G909" s="69">
        <f t="shared" ca="1" si="252"/>
        <v>0</v>
      </c>
      <c r="H909" s="34">
        <f t="shared" ca="1" si="253"/>
        <v>-522.68431918515455</v>
      </c>
      <c r="I909" s="34">
        <f t="shared" ca="1" si="254"/>
        <v>2977.315680814846</v>
      </c>
      <c r="J909" s="18">
        <f ca="1">SUM(INDIRECT(ADDRESS(ROW(F909),COLUMN(F909),4)):INDIRECT(ADDRESS(ROW(F909)+N$5-1,COLUMN(F909),4)))</f>
        <v>24900</v>
      </c>
      <c r="K909" s="18">
        <f t="shared" ca="1" si="255"/>
        <v>0</v>
      </c>
      <c r="L909" s="18">
        <f t="shared" ca="1" si="265"/>
        <v>0</v>
      </c>
      <c r="M909" s="18">
        <f t="shared" ca="1" si="249"/>
        <v>0</v>
      </c>
      <c r="N909" s="34">
        <f t="shared" ca="1" si="256"/>
        <v>27094.467514769076</v>
      </c>
      <c r="P909" s="18">
        <f t="shared" ca="1" si="250"/>
        <v>522.68431918515455</v>
      </c>
      <c r="Q909" s="47">
        <f ca="1">SUM(L$15:L909)-SUM(M$15:M909)</f>
        <v>0</v>
      </c>
      <c r="R909" s="47" t="str">
        <f t="shared" ca="1" si="251"/>
        <v>M912</v>
      </c>
      <c r="S909" s="40">
        <f t="shared" ca="1" si="257"/>
        <v>0</v>
      </c>
      <c r="T909" s="46">
        <f t="shared" ca="1" si="258"/>
        <v>46</v>
      </c>
      <c r="X909" s="74">
        <f t="shared" ca="1" si="259"/>
        <v>-0.52268431918515457</v>
      </c>
      <c r="Y909" s="75">
        <f t="shared" ca="1" si="260"/>
        <v>-0.52268431918515457</v>
      </c>
      <c r="Z909" s="74">
        <f t="shared" ca="1" si="261"/>
        <v>0.5929268050716141</v>
      </c>
      <c r="AA909" s="76">
        <f t="shared" ca="1" si="262"/>
        <v>-522.68431918515455</v>
      </c>
      <c r="AB909" s="76">
        <f t="shared" ca="1" si="263"/>
        <v>592.92680507161413</v>
      </c>
    </row>
    <row r="910" spans="1:28" x14ac:dyDescent="0.25">
      <c r="A910" s="2">
        <f t="shared" si="264"/>
        <v>26</v>
      </c>
      <c r="B910" s="16">
        <f ca="1">VLOOKUP(A910,PERIODS!$O$4:$P$33,2,FALSE)</f>
        <v>3.5000000000000003E-2</v>
      </c>
      <c r="C910" s="15"/>
      <c r="D910" s="18">
        <v>896</v>
      </c>
      <c r="E910" s="34">
        <f t="shared" ca="1" si="266"/>
        <v>27094.467514769076</v>
      </c>
      <c r="F910" s="34">
        <f t="shared" ca="1" si="248"/>
        <v>3500.0000000000005</v>
      </c>
      <c r="G910" s="69">
        <f t="shared" ca="1" si="252"/>
        <v>0</v>
      </c>
      <c r="H910" s="34">
        <f t="shared" ca="1" si="253"/>
        <v>-720.99106239280104</v>
      </c>
      <c r="I910" s="34">
        <f t="shared" ca="1" si="254"/>
        <v>2779.0089376071992</v>
      </c>
      <c r="J910" s="18">
        <f ca="1">SUM(INDIRECT(ADDRESS(ROW(F910),COLUMN(F910),4)):INDIRECT(ADDRESS(ROW(F910)+N$5-1,COLUMN(F910),4)))</f>
        <v>23900</v>
      </c>
      <c r="K910" s="18">
        <f t="shared" ca="1" si="255"/>
        <v>0</v>
      </c>
      <c r="L910" s="18">
        <f t="shared" ca="1" si="265"/>
        <v>0</v>
      </c>
      <c r="M910" s="18">
        <f t="shared" ca="1" si="249"/>
        <v>0</v>
      </c>
      <c r="N910" s="34">
        <f t="shared" ca="1" si="256"/>
        <v>24315.458577161877</v>
      </c>
      <c r="P910" s="18">
        <f t="shared" ca="1" si="250"/>
        <v>720.99106239280104</v>
      </c>
      <c r="Q910" s="47">
        <f ca="1">SUM(L$15:L910)-SUM(M$15:M910)</f>
        <v>0</v>
      </c>
      <c r="R910" s="47" t="str">
        <f t="shared" ca="1" si="251"/>
        <v>M913</v>
      </c>
      <c r="S910" s="40">
        <f t="shared" ca="1" si="257"/>
        <v>0</v>
      </c>
      <c r="T910" s="46">
        <f t="shared" ca="1" si="258"/>
        <v>69</v>
      </c>
      <c r="X910" s="74">
        <f t="shared" ca="1" si="259"/>
        <v>-0.72099106239280109</v>
      </c>
      <c r="Y910" s="75">
        <f t="shared" ca="1" si="260"/>
        <v>-0.72099106239280109</v>
      </c>
      <c r="Z910" s="74">
        <f t="shared" ca="1" si="261"/>
        <v>0.48627009307069724</v>
      </c>
      <c r="AA910" s="76">
        <f t="shared" ca="1" si="262"/>
        <v>-720.99106239280104</v>
      </c>
      <c r="AB910" s="76">
        <f t="shared" ca="1" si="263"/>
        <v>486.27009307069721</v>
      </c>
    </row>
    <row r="911" spans="1:28" x14ac:dyDescent="0.25">
      <c r="A911" s="2">
        <f t="shared" si="264"/>
        <v>27</v>
      </c>
      <c r="B911" s="16">
        <f ca="1">VLOOKUP(A911,PERIODS!$O$4:$P$33,2,FALSE)</f>
        <v>3.5000000000000003E-2</v>
      </c>
      <c r="C911" s="15"/>
      <c r="D911" s="18">
        <v>897</v>
      </c>
      <c r="E911" s="34">
        <f t="shared" ca="1" si="266"/>
        <v>24315.458577161877</v>
      </c>
      <c r="F911" s="34">
        <f t="shared" ref="F911:F974" ca="1" si="267">F$2*B911</f>
        <v>3500.0000000000005</v>
      </c>
      <c r="G911" s="69">
        <f t="shared" ca="1" si="252"/>
        <v>0</v>
      </c>
      <c r="H911" s="34">
        <f t="shared" ca="1" si="253"/>
        <v>1819.318285369525</v>
      </c>
      <c r="I911" s="34">
        <f t="shared" ca="1" si="254"/>
        <v>5319.3182853695253</v>
      </c>
      <c r="J911" s="18">
        <f ca="1">SUM(INDIRECT(ADDRESS(ROW(F911),COLUMN(F911),4)):INDIRECT(ADDRESS(ROW(F911)+N$5-1,COLUMN(F911),4)))</f>
        <v>22900</v>
      </c>
      <c r="K911" s="18">
        <f t="shared" ca="1" si="255"/>
        <v>0</v>
      </c>
      <c r="L911" s="18">
        <f t="shared" ca="1" si="265"/>
        <v>0</v>
      </c>
      <c r="M911" s="18">
        <f t="shared" ref="M911:M974" ca="1" si="268">SUMIF($R$15:$R$8014,ADDRESS(ROW(M911),COLUMN(M911),4),$L$15:$L$8014)</f>
        <v>0</v>
      </c>
      <c r="N911" s="34">
        <f t="shared" ca="1" si="256"/>
        <v>18996.140291792351</v>
      </c>
      <c r="P911" s="18">
        <f t="shared" ref="P911:P974" ca="1" si="269">ABS(H911)</f>
        <v>1819.318285369525</v>
      </c>
      <c r="Q911" s="47">
        <f ca="1">SUM(L$15:L911)-SUM(M$15:M911)</f>
        <v>0</v>
      </c>
      <c r="R911" s="47" t="str">
        <f t="shared" ref="R911:R974" ca="1" si="270">ADDRESS(ROW(M911)+$N$3+RANDBETWEEN(-$N$4,$N$4),COLUMN(M911),4)</f>
        <v>M914</v>
      </c>
      <c r="S911" s="40">
        <f t="shared" ca="1" si="257"/>
        <v>0</v>
      </c>
      <c r="T911" s="46">
        <f t="shared" ca="1" si="258"/>
        <v>30</v>
      </c>
      <c r="X911" s="74">
        <f t="shared" ca="1" si="259"/>
        <v>1.8193182853695251</v>
      </c>
      <c r="Y911" s="75">
        <f t="shared" ca="1" si="260"/>
        <v>1.8193182853695251</v>
      </c>
      <c r="Z911" s="74">
        <f t="shared" ca="1" si="261"/>
        <v>6.167652437494028</v>
      </c>
      <c r="AA911" s="76">
        <f t="shared" ca="1" si="262"/>
        <v>1819.318285369525</v>
      </c>
      <c r="AB911" s="76">
        <f t="shared" ca="1" si="263"/>
        <v>6167.6524374940282</v>
      </c>
    </row>
    <row r="912" spans="1:28" x14ac:dyDescent="0.25">
      <c r="A912" s="2">
        <f t="shared" si="264"/>
        <v>28</v>
      </c>
      <c r="B912" s="16">
        <f ca="1">VLOOKUP(A912,PERIODS!$O$4:$P$33,2,FALSE)</f>
        <v>0.04</v>
      </c>
      <c r="C912" s="15"/>
      <c r="D912" s="18">
        <v>898</v>
      </c>
      <c r="E912" s="34">
        <f t="shared" ca="1" si="266"/>
        <v>18996.140291792351</v>
      </c>
      <c r="F912" s="34">
        <f t="shared" ca="1" si="267"/>
        <v>4000</v>
      </c>
      <c r="G912" s="69">
        <f t="shared" ref="G912:G975" ca="1" si="271">((2*RAND()*$F$5)-$F$5)*E912</f>
        <v>0</v>
      </c>
      <c r="H912" s="34">
        <f t="shared" ref="H912:H975" ca="1" si="272">IF($S$3="NORM",AA912,IF($S$3="LOGNORM",AB912,0))</f>
        <v>686.10995717797789</v>
      </c>
      <c r="I912" s="34">
        <f t="shared" ref="I912:I975" ca="1" si="273">IF(F912+H912&lt;0,0,F912+H912)</f>
        <v>4686.1099571779778</v>
      </c>
      <c r="J912" s="18">
        <f ca="1">SUM(INDIRECT(ADDRESS(ROW(F912),COLUMN(F912),4)):INDIRECT(ADDRESS(ROW(F912)+N$5-1,COLUMN(F912),4)))</f>
        <v>21900</v>
      </c>
      <c r="K912" s="18">
        <f t="shared" ref="K912:K975" ca="1" si="274">Q912</f>
        <v>16350</v>
      </c>
      <c r="L912" s="18">
        <f t="shared" ca="1" si="265"/>
        <v>16350</v>
      </c>
      <c r="M912" s="18">
        <f t="shared" ca="1" si="268"/>
        <v>0</v>
      </c>
      <c r="N912" s="34">
        <f t="shared" ref="N912:N975" ca="1" si="275">E912+G912-I912+M912-S912</f>
        <v>14310.030334614374</v>
      </c>
      <c r="P912" s="18">
        <f t="shared" ca="1" si="269"/>
        <v>686.10995717797789</v>
      </c>
      <c r="Q912" s="47">
        <f ca="1">SUM(L$15:L912)-SUM(M$15:M912)</f>
        <v>16350</v>
      </c>
      <c r="R912" s="47" t="str">
        <f t="shared" ca="1" si="270"/>
        <v>M915</v>
      </c>
      <c r="S912" s="40">
        <f t="shared" ref="S912:S975" ca="1" si="276">IF(T912&gt;N$6*100,M912,0)</f>
        <v>0</v>
      </c>
      <c r="T912" s="46">
        <f t="shared" ref="T912:T975" ca="1" si="277">RANDBETWEEN(0,100)</f>
        <v>55</v>
      </c>
      <c r="X912" s="74">
        <f t="shared" ref="X912:X975" ca="1" si="278">NORMINV(RAND(),0,1)</f>
        <v>0.68610995717797785</v>
      </c>
      <c r="Y912" s="75">
        <f t="shared" ref="Y912:Y975" ca="1" si="279">IF(AND(X912&gt;$F$6,$F$6&gt;0),$F$6,X912)</f>
        <v>0.68610995717797785</v>
      </c>
      <c r="Z912" s="74">
        <f t="shared" ref="Z912:Z975" ca="1" si="280">EXP(Y912)</f>
        <v>1.9859749597860834</v>
      </c>
      <c r="AA912" s="76">
        <f t="shared" ref="AA912:AA975" ca="1" si="281">$F$3*Y912</f>
        <v>686.10995717797789</v>
      </c>
      <c r="AB912" s="76">
        <f t="shared" ref="AB912:AB975" ca="1" si="282">$F$3*Z912</f>
        <v>1985.9749597860834</v>
      </c>
    </row>
    <row r="913" spans="1:28" x14ac:dyDescent="0.25">
      <c r="A913" s="2">
        <f t="shared" ref="A913:A976" si="283">IF(AND(A912=12,OR(A$14="MS",A$14="M0")),1,IF(AND(A912=4,OR(A$14="WS",A$14="W0")),1,IF(AND(A912=30,OR(A$14="DS",A$14="D0")),1,A912+1)))</f>
        <v>29</v>
      </c>
      <c r="B913" s="16">
        <f ca="1">VLOOKUP(A913,PERIODS!$O$4:$P$33,2,FALSE)</f>
        <v>0.04</v>
      </c>
      <c r="C913" s="15"/>
      <c r="D913" s="18">
        <v>899</v>
      </c>
      <c r="E913" s="34">
        <f t="shared" ca="1" si="266"/>
        <v>14310.030334614374</v>
      </c>
      <c r="F913" s="34">
        <f t="shared" ca="1" si="267"/>
        <v>4000</v>
      </c>
      <c r="G913" s="69">
        <f t="shared" ca="1" si="271"/>
        <v>0</v>
      </c>
      <c r="H913" s="34">
        <f t="shared" ca="1" si="272"/>
        <v>753.04240489440826</v>
      </c>
      <c r="I913" s="34">
        <f t="shared" ca="1" si="273"/>
        <v>4753.0424048944078</v>
      </c>
      <c r="J913" s="18">
        <f ca="1">SUM(INDIRECT(ADDRESS(ROW(F913),COLUMN(F913),4)):INDIRECT(ADDRESS(ROW(F913)+N$5-1,COLUMN(F913),4)))</f>
        <v>21200</v>
      </c>
      <c r="K913" s="18">
        <f t="shared" ca="1" si="274"/>
        <v>16350</v>
      </c>
      <c r="L913" s="18">
        <f t="shared" ref="L913:L976" ca="1" si="284">IF((E913+K912)&lt;J913,N$2,0)</f>
        <v>0</v>
      </c>
      <c r="M913" s="18">
        <f t="shared" ca="1" si="268"/>
        <v>0</v>
      </c>
      <c r="N913" s="34">
        <f t="shared" ca="1" si="275"/>
        <v>9556.9879297199659</v>
      </c>
      <c r="P913" s="18">
        <f t="shared" ca="1" si="269"/>
        <v>753.04240489440826</v>
      </c>
      <c r="Q913" s="47">
        <f ca="1">SUM(L$15:L913)-SUM(M$15:M913)</f>
        <v>16350</v>
      </c>
      <c r="R913" s="47" t="str">
        <f t="shared" ca="1" si="270"/>
        <v>M916</v>
      </c>
      <c r="S913" s="40">
        <f t="shared" ca="1" si="276"/>
        <v>0</v>
      </c>
      <c r="T913" s="46">
        <f t="shared" ca="1" si="277"/>
        <v>93</v>
      </c>
      <c r="X913" s="74">
        <f t="shared" ca="1" si="278"/>
        <v>0.75304240489440821</v>
      </c>
      <c r="Y913" s="75">
        <f t="shared" ca="1" si="279"/>
        <v>0.75304240489440821</v>
      </c>
      <c r="Z913" s="74">
        <f t="shared" ca="1" si="280"/>
        <v>2.1234505954853784</v>
      </c>
      <c r="AA913" s="76">
        <f t="shared" ca="1" si="281"/>
        <v>753.04240489440826</v>
      </c>
      <c r="AB913" s="76">
        <f t="shared" ca="1" si="282"/>
        <v>2123.4505954853785</v>
      </c>
    </row>
    <row r="914" spans="1:28" x14ac:dyDescent="0.25">
      <c r="A914" s="2">
        <f t="shared" si="283"/>
        <v>30</v>
      </c>
      <c r="B914" s="16">
        <f ca="1">VLOOKUP(A914,PERIODS!$O$4:$P$33,2,FALSE)</f>
        <v>0.04</v>
      </c>
      <c r="C914" s="15"/>
      <c r="D914" s="18">
        <v>900</v>
      </c>
      <c r="E914" s="34">
        <f t="shared" ca="1" si="266"/>
        <v>9556.9879297199659</v>
      </c>
      <c r="F914" s="34">
        <f t="shared" ca="1" si="267"/>
        <v>4000</v>
      </c>
      <c r="G914" s="69">
        <f t="shared" ca="1" si="271"/>
        <v>0</v>
      </c>
      <c r="H914" s="34">
        <f t="shared" ca="1" si="272"/>
        <v>-1729.9445273782862</v>
      </c>
      <c r="I914" s="34">
        <f t="shared" ca="1" si="273"/>
        <v>2270.0554726217138</v>
      </c>
      <c r="J914" s="18">
        <f ca="1">SUM(INDIRECT(ADDRESS(ROW(F914),COLUMN(F914),4)):INDIRECT(ADDRESS(ROW(F914)+N$5-1,COLUMN(F914),4)))</f>
        <v>20500</v>
      </c>
      <c r="K914" s="18">
        <f t="shared" ca="1" si="274"/>
        <v>16350</v>
      </c>
      <c r="L914" s="18">
        <f t="shared" ca="1" si="284"/>
        <v>0</v>
      </c>
      <c r="M914" s="18">
        <f t="shared" ca="1" si="268"/>
        <v>0</v>
      </c>
      <c r="N914" s="34">
        <f t="shared" ca="1" si="275"/>
        <v>7286.9324570982517</v>
      </c>
      <c r="P914" s="18">
        <f t="shared" ca="1" si="269"/>
        <v>1729.9445273782862</v>
      </c>
      <c r="Q914" s="47">
        <f ca="1">SUM(L$15:L914)-SUM(M$15:M914)</f>
        <v>16350</v>
      </c>
      <c r="R914" s="47" t="str">
        <f t="shared" ca="1" si="270"/>
        <v>M917</v>
      </c>
      <c r="S914" s="40">
        <f t="shared" ca="1" si="276"/>
        <v>0</v>
      </c>
      <c r="T914" s="46">
        <f t="shared" ca="1" si="277"/>
        <v>29</v>
      </c>
      <c r="X914" s="74">
        <f t="shared" ca="1" si="278"/>
        <v>-1.7299445273782863</v>
      </c>
      <c r="Y914" s="75">
        <f t="shared" ca="1" si="279"/>
        <v>-1.7299445273782863</v>
      </c>
      <c r="Z914" s="74">
        <f t="shared" ca="1" si="280"/>
        <v>0.17729424467366367</v>
      </c>
      <c r="AA914" s="76">
        <f t="shared" ca="1" si="281"/>
        <v>-1729.9445273782862</v>
      </c>
      <c r="AB914" s="76">
        <f t="shared" ca="1" si="282"/>
        <v>177.29424467366368</v>
      </c>
    </row>
    <row r="915" spans="1:28" x14ac:dyDescent="0.25">
      <c r="A915" s="2">
        <f t="shared" si="283"/>
        <v>1</v>
      </c>
      <c r="B915" s="16">
        <f ca="1">VLOOKUP(A915,PERIODS!$O$4:$P$33,2,FALSE)</f>
        <v>2.4E-2</v>
      </c>
      <c r="C915" s="15"/>
      <c r="D915" s="18">
        <v>901</v>
      </c>
      <c r="E915" s="34">
        <f t="shared" ca="1" si="266"/>
        <v>7286.9324570982517</v>
      </c>
      <c r="F915" s="34">
        <f t="shared" ca="1" si="267"/>
        <v>2400</v>
      </c>
      <c r="G915" s="69">
        <f t="shared" ca="1" si="271"/>
        <v>0</v>
      </c>
      <c r="H915" s="34">
        <f t="shared" ca="1" si="272"/>
        <v>-334.86075469335196</v>
      </c>
      <c r="I915" s="34">
        <f t="shared" ca="1" si="273"/>
        <v>2065.1392453066483</v>
      </c>
      <c r="J915" s="18">
        <f ca="1">SUM(INDIRECT(ADDRESS(ROW(F915),COLUMN(F915),4)):INDIRECT(ADDRESS(ROW(F915)+N$5-1,COLUMN(F915),4)))</f>
        <v>19800</v>
      </c>
      <c r="K915" s="18">
        <f t="shared" ca="1" si="274"/>
        <v>0</v>
      </c>
      <c r="L915" s="18">
        <f t="shared" ca="1" si="284"/>
        <v>0</v>
      </c>
      <c r="M915" s="18">
        <f t="shared" ca="1" si="268"/>
        <v>16350</v>
      </c>
      <c r="N915" s="34">
        <f t="shared" ca="1" si="275"/>
        <v>21571.793211791603</v>
      </c>
      <c r="P915" s="18">
        <f t="shared" ca="1" si="269"/>
        <v>334.86075469335196</v>
      </c>
      <c r="Q915" s="47">
        <f ca="1">SUM(L$15:L915)-SUM(M$15:M915)</f>
        <v>0</v>
      </c>
      <c r="R915" s="47" t="str">
        <f t="shared" ca="1" si="270"/>
        <v>M918</v>
      </c>
      <c r="S915" s="40">
        <f t="shared" ca="1" si="276"/>
        <v>0</v>
      </c>
      <c r="T915" s="46">
        <f t="shared" ca="1" si="277"/>
        <v>32</v>
      </c>
      <c r="X915" s="74">
        <f t="shared" ca="1" si="278"/>
        <v>-0.33486075469335197</v>
      </c>
      <c r="Y915" s="75">
        <f t="shared" ca="1" si="279"/>
        <v>-0.33486075469335197</v>
      </c>
      <c r="Z915" s="74">
        <f t="shared" ca="1" si="280"/>
        <v>0.71543770075900948</v>
      </c>
      <c r="AA915" s="76">
        <f t="shared" ca="1" si="281"/>
        <v>-334.86075469335196</v>
      </c>
      <c r="AB915" s="76">
        <f t="shared" ca="1" si="282"/>
        <v>715.43770075900943</v>
      </c>
    </row>
    <row r="916" spans="1:28" x14ac:dyDescent="0.25">
      <c r="A916" s="2">
        <f t="shared" si="283"/>
        <v>2</v>
      </c>
      <c r="B916" s="16">
        <f ca="1">VLOOKUP(A916,PERIODS!$O$4:$P$33,2,FALSE)</f>
        <v>2.5000000000000001E-2</v>
      </c>
      <c r="C916" s="15"/>
      <c r="D916" s="18">
        <v>902</v>
      </c>
      <c r="E916" s="34">
        <f t="shared" ca="1" si="266"/>
        <v>21571.793211791603</v>
      </c>
      <c r="F916" s="34">
        <f t="shared" ca="1" si="267"/>
        <v>2500</v>
      </c>
      <c r="G916" s="69">
        <f t="shared" ca="1" si="271"/>
        <v>0</v>
      </c>
      <c r="H916" s="34">
        <f t="shared" ca="1" si="272"/>
        <v>-1650.2028894140435</v>
      </c>
      <c r="I916" s="34">
        <f t="shared" ca="1" si="273"/>
        <v>849.79711058595649</v>
      </c>
      <c r="J916" s="18">
        <f ca="1">SUM(INDIRECT(ADDRESS(ROW(F916),COLUMN(F916),4)):INDIRECT(ADDRESS(ROW(F916)+N$5-1,COLUMN(F916),4)))</f>
        <v>20700</v>
      </c>
      <c r="K916" s="18">
        <f t="shared" ca="1" si="274"/>
        <v>0</v>
      </c>
      <c r="L916" s="18">
        <f t="shared" ca="1" si="284"/>
        <v>0</v>
      </c>
      <c r="M916" s="18">
        <f t="shared" ca="1" si="268"/>
        <v>0</v>
      </c>
      <c r="N916" s="34">
        <f t="shared" ca="1" si="275"/>
        <v>20721.996101205645</v>
      </c>
      <c r="P916" s="18">
        <f t="shared" ca="1" si="269"/>
        <v>1650.2028894140435</v>
      </c>
      <c r="Q916" s="47">
        <f ca="1">SUM(L$15:L916)-SUM(M$15:M916)</f>
        <v>0</v>
      </c>
      <c r="R916" s="47" t="str">
        <f t="shared" ca="1" si="270"/>
        <v>M919</v>
      </c>
      <c r="S916" s="40">
        <f t="shared" ca="1" si="276"/>
        <v>0</v>
      </c>
      <c r="T916" s="46">
        <f t="shared" ca="1" si="277"/>
        <v>35</v>
      </c>
      <c r="X916" s="74">
        <f t="shared" ca="1" si="278"/>
        <v>-1.6502028894140435</v>
      </c>
      <c r="Y916" s="75">
        <f t="shared" ca="1" si="279"/>
        <v>-1.6502028894140435</v>
      </c>
      <c r="Z916" s="74">
        <f t="shared" ca="1" si="280"/>
        <v>0.19201094767984184</v>
      </c>
      <c r="AA916" s="76">
        <f t="shared" ca="1" si="281"/>
        <v>-1650.2028894140435</v>
      </c>
      <c r="AB916" s="76">
        <f t="shared" ca="1" si="282"/>
        <v>192.01094767984185</v>
      </c>
    </row>
    <row r="917" spans="1:28" x14ac:dyDescent="0.25">
      <c r="A917" s="2">
        <f t="shared" si="283"/>
        <v>3</v>
      </c>
      <c r="B917" s="16">
        <f ca="1">VLOOKUP(A917,PERIODS!$O$4:$P$33,2,FALSE)</f>
        <v>2.5000000000000001E-2</v>
      </c>
      <c r="C917" s="15"/>
      <c r="D917" s="18">
        <v>903</v>
      </c>
      <c r="E917" s="34">
        <f t="shared" ca="1" si="266"/>
        <v>20721.996101205645</v>
      </c>
      <c r="F917" s="34">
        <f t="shared" ca="1" si="267"/>
        <v>2500</v>
      </c>
      <c r="G917" s="69">
        <f t="shared" ca="1" si="271"/>
        <v>0</v>
      </c>
      <c r="H917" s="34">
        <f t="shared" ca="1" si="272"/>
        <v>50.229656790812719</v>
      </c>
      <c r="I917" s="34">
        <f t="shared" ca="1" si="273"/>
        <v>2550.2296567908129</v>
      </c>
      <c r="J917" s="18">
        <f ca="1">SUM(INDIRECT(ADDRESS(ROW(F917),COLUMN(F917),4)):INDIRECT(ADDRESS(ROW(F917)+N$5-1,COLUMN(F917),4)))</f>
        <v>21500</v>
      </c>
      <c r="K917" s="18">
        <f t="shared" ca="1" si="274"/>
        <v>16350</v>
      </c>
      <c r="L917" s="18">
        <f t="shared" ca="1" si="284"/>
        <v>16350</v>
      </c>
      <c r="M917" s="18">
        <f t="shared" ca="1" si="268"/>
        <v>0</v>
      </c>
      <c r="N917" s="34">
        <f t="shared" ca="1" si="275"/>
        <v>18171.766444414832</v>
      </c>
      <c r="P917" s="18">
        <f t="shared" ca="1" si="269"/>
        <v>50.229656790812719</v>
      </c>
      <c r="Q917" s="47">
        <f ca="1">SUM(L$15:L917)-SUM(M$15:M917)</f>
        <v>16350</v>
      </c>
      <c r="R917" s="47" t="str">
        <f t="shared" ca="1" si="270"/>
        <v>M920</v>
      </c>
      <c r="S917" s="40">
        <f t="shared" ca="1" si="276"/>
        <v>0</v>
      </c>
      <c r="T917" s="46">
        <f t="shared" ca="1" si="277"/>
        <v>64</v>
      </c>
      <c r="X917" s="74">
        <f t="shared" ca="1" si="278"/>
        <v>5.0229656790812718E-2</v>
      </c>
      <c r="Y917" s="75">
        <f t="shared" ca="1" si="279"/>
        <v>5.0229656790812718E-2</v>
      </c>
      <c r="Z917" s="74">
        <f t="shared" ca="1" si="280"/>
        <v>1.0515125556476115</v>
      </c>
      <c r="AA917" s="76">
        <f t="shared" ca="1" si="281"/>
        <v>50.229656790812719</v>
      </c>
      <c r="AB917" s="76">
        <f t="shared" ca="1" si="282"/>
        <v>1051.5125556476114</v>
      </c>
    </row>
    <row r="918" spans="1:28" x14ac:dyDescent="0.25">
      <c r="A918" s="2">
        <f t="shared" si="283"/>
        <v>4</v>
      </c>
      <c r="B918" s="16">
        <f ca="1">VLOOKUP(A918,PERIODS!$O$4:$P$33,2,FALSE)</f>
        <v>2.5000000000000001E-2</v>
      </c>
      <c r="C918" s="15"/>
      <c r="D918" s="18">
        <v>904</v>
      </c>
      <c r="E918" s="34">
        <f t="shared" ca="1" si="266"/>
        <v>18171.766444414832</v>
      </c>
      <c r="F918" s="34">
        <f t="shared" ca="1" si="267"/>
        <v>2500</v>
      </c>
      <c r="G918" s="69">
        <f t="shared" ca="1" si="271"/>
        <v>0</v>
      </c>
      <c r="H918" s="34">
        <f t="shared" ca="1" si="272"/>
        <v>814.64997833902089</v>
      </c>
      <c r="I918" s="34">
        <f t="shared" ca="1" si="273"/>
        <v>3314.6499783390209</v>
      </c>
      <c r="J918" s="18">
        <f ca="1">SUM(INDIRECT(ADDRESS(ROW(F918),COLUMN(F918),4)):INDIRECT(ADDRESS(ROW(F918)+N$5-1,COLUMN(F918),4)))</f>
        <v>22300</v>
      </c>
      <c r="K918" s="18">
        <f t="shared" ca="1" si="274"/>
        <v>16350</v>
      </c>
      <c r="L918" s="18">
        <f t="shared" ca="1" si="284"/>
        <v>0</v>
      </c>
      <c r="M918" s="18">
        <f t="shared" ca="1" si="268"/>
        <v>0</v>
      </c>
      <c r="N918" s="34">
        <f t="shared" ca="1" si="275"/>
        <v>14857.116466075811</v>
      </c>
      <c r="P918" s="18">
        <f t="shared" ca="1" si="269"/>
        <v>814.64997833902089</v>
      </c>
      <c r="Q918" s="47">
        <f ca="1">SUM(L$15:L918)-SUM(M$15:M918)</f>
        <v>16350</v>
      </c>
      <c r="R918" s="47" t="str">
        <f t="shared" ca="1" si="270"/>
        <v>M921</v>
      </c>
      <c r="S918" s="40">
        <f t="shared" ca="1" si="276"/>
        <v>0</v>
      </c>
      <c r="T918" s="46">
        <f t="shared" ca="1" si="277"/>
        <v>84</v>
      </c>
      <c r="X918" s="74">
        <f t="shared" ca="1" si="278"/>
        <v>0.81464997833902086</v>
      </c>
      <c r="Y918" s="75">
        <f t="shared" ca="1" si="279"/>
        <v>0.81464997833902086</v>
      </c>
      <c r="Z918" s="74">
        <f t="shared" ca="1" si="280"/>
        <v>2.2583850503039149</v>
      </c>
      <c r="AA918" s="76">
        <f t="shared" ca="1" si="281"/>
        <v>814.64997833902089</v>
      </c>
      <c r="AB918" s="76">
        <f t="shared" ca="1" si="282"/>
        <v>2258.3850503039148</v>
      </c>
    </row>
    <row r="919" spans="1:28" x14ac:dyDescent="0.25">
      <c r="A919" s="2">
        <f t="shared" si="283"/>
        <v>5</v>
      </c>
      <c r="B919" s="16">
        <f ca="1">VLOOKUP(A919,PERIODS!$O$4:$P$33,2,FALSE)</f>
        <v>3.3000000000000002E-2</v>
      </c>
      <c r="C919" s="15"/>
      <c r="D919" s="18">
        <v>905</v>
      </c>
      <c r="E919" s="34">
        <f t="shared" ca="1" si="266"/>
        <v>14857.116466075811</v>
      </c>
      <c r="F919" s="34">
        <f t="shared" ca="1" si="267"/>
        <v>3300</v>
      </c>
      <c r="G919" s="69">
        <f t="shared" ca="1" si="271"/>
        <v>0</v>
      </c>
      <c r="H919" s="34">
        <f t="shared" ca="1" si="272"/>
        <v>-801.14672360928489</v>
      </c>
      <c r="I919" s="34">
        <f t="shared" ca="1" si="273"/>
        <v>2498.8532763907151</v>
      </c>
      <c r="J919" s="18">
        <f ca="1">SUM(INDIRECT(ADDRESS(ROW(F919),COLUMN(F919),4)):INDIRECT(ADDRESS(ROW(F919)+N$5-1,COLUMN(F919),4)))</f>
        <v>23100</v>
      </c>
      <c r="K919" s="18">
        <f t="shared" ca="1" si="274"/>
        <v>16350</v>
      </c>
      <c r="L919" s="18">
        <f t="shared" ca="1" si="284"/>
        <v>0</v>
      </c>
      <c r="M919" s="18">
        <f t="shared" ca="1" si="268"/>
        <v>0</v>
      </c>
      <c r="N919" s="34">
        <f t="shared" ca="1" si="275"/>
        <v>12358.263189685096</v>
      </c>
      <c r="P919" s="18">
        <f t="shared" ca="1" si="269"/>
        <v>801.14672360928489</v>
      </c>
      <c r="Q919" s="47">
        <f ca="1">SUM(L$15:L919)-SUM(M$15:M919)</f>
        <v>16350</v>
      </c>
      <c r="R919" s="47" t="str">
        <f t="shared" ca="1" si="270"/>
        <v>M922</v>
      </c>
      <c r="S919" s="40">
        <f t="shared" ca="1" si="276"/>
        <v>0</v>
      </c>
      <c r="T919" s="46">
        <f t="shared" ca="1" si="277"/>
        <v>2</v>
      </c>
      <c r="X919" s="74">
        <f t="shared" ca="1" si="278"/>
        <v>-0.80114672360928485</v>
      </c>
      <c r="Y919" s="75">
        <f t="shared" ca="1" si="279"/>
        <v>-0.80114672360928485</v>
      </c>
      <c r="Z919" s="74">
        <f t="shared" ca="1" si="280"/>
        <v>0.44881400330102583</v>
      </c>
      <c r="AA919" s="76">
        <f t="shared" ca="1" si="281"/>
        <v>-801.14672360928489</v>
      </c>
      <c r="AB919" s="76">
        <f t="shared" ca="1" si="282"/>
        <v>448.81400330102582</v>
      </c>
    </row>
    <row r="920" spans="1:28" x14ac:dyDescent="0.25">
      <c r="A920" s="2">
        <f t="shared" si="283"/>
        <v>6</v>
      </c>
      <c r="B920" s="16">
        <f ca="1">VLOOKUP(A920,PERIODS!$O$4:$P$33,2,FALSE)</f>
        <v>3.3000000000000002E-2</v>
      </c>
      <c r="C920" s="15"/>
      <c r="D920" s="18">
        <v>906</v>
      </c>
      <c r="E920" s="34">
        <f t="shared" ca="1" si="266"/>
        <v>12358.263189685096</v>
      </c>
      <c r="F920" s="34">
        <f t="shared" ca="1" si="267"/>
        <v>3300</v>
      </c>
      <c r="G920" s="69">
        <f t="shared" ca="1" si="271"/>
        <v>0</v>
      </c>
      <c r="H920" s="34">
        <f t="shared" ca="1" si="272"/>
        <v>403.82440664711197</v>
      </c>
      <c r="I920" s="34">
        <f t="shared" ca="1" si="273"/>
        <v>3703.824406647112</v>
      </c>
      <c r="J920" s="18">
        <f ca="1">SUM(INDIRECT(ADDRESS(ROW(F920),COLUMN(F920),4)):INDIRECT(ADDRESS(ROW(F920)+N$5-1,COLUMN(F920),4)))</f>
        <v>23100</v>
      </c>
      <c r="K920" s="18">
        <f t="shared" ca="1" si="274"/>
        <v>0</v>
      </c>
      <c r="L920" s="18">
        <f t="shared" ca="1" si="284"/>
        <v>0</v>
      </c>
      <c r="M920" s="18">
        <f t="shared" ca="1" si="268"/>
        <v>16350</v>
      </c>
      <c r="N920" s="34">
        <f t="shared" ca="1" si="275"/>
        <v>25004.438783037986</v>
      </c>
      <c r="P920" s="18">
        <f t="shared" ca="1" si="269"/>
        <v>403.82440664711197</v>
      </c>
      <c r="Q920" s="47">
        <f ca="1">SUM(L$15:L920)-SUM(M$15:M920)</f>
        <v>0</v>
      </c>
      <c r="R920" s="47" t="str">
        <f t="shared" ca="1" si="270"/>
        <v>M923</v>
      </c>
      <c r="S920" s="40">
        <f t="shared" ca="1" si="276"/>
        <v>0</v>
      </c>
      <c r="T920" s="46">
        <f t="shared" ca="1" si="277"/>
        <v>9</v>
      </c>
      <c r="X920" s="74">
        <f t="shared" ca="1" si="278"/>
        <v>0.40382440664711194</v>
      </c>
      <c r="Y920" s="75">
        <f t="shared" ca="1" si="279"/>
        <v>0.40382440664711194</v>
      </c>
      <c r="Z920" s="74">
        <f t="shared" ca="1" si="280"/>
        <v>1.4975409656306857</v>
      </c>
      <c r="AA920" s="76">
        <f t="shared" ca="1" si="281"/>
        <v>403.82440664711197</v>
      </c>
      <c r="AB920" s="76">
        <f t="shared" ca="1" si="282"/>
        <v>1497.5409656306858</v>
      </c>
    </row>
    <row r="921" spans="1:28" x14ac:dyDescent="0.25">
      <c r="A921" s="2">
        <f t="shared" si="283"/>
        <v>7</v>
      </c>
      <c r="B921" s="16">
        <f ca="1">VLOOKUP(A921,PERIODS!$O$4:$P$33,2,FALSE)</f>
        <v>3.3000000000000002E-2</v>
      </c>
      <c r="C921" s="15"/>
      <c r="D921" s="18">
        <v>907</v>
      </c>
      <c r="E921" s="34">
        <f t="shared" ca="1" si="266"/>
        <v>25004.438783037986</v>
      </c>
      <c r="F921" s="34">
        <f t="shared" ca="1" si="267"/>
        <v>3300</v>
      </c>
      <c r="G921" s="69">
        <f t="shared" ca="1" si="271"/>
        <v>0</v>
      </c>
      <c r="H921" s="34">
        <f t="shared" ca="1" si="272"/>
        <v>1631.5750867507841</v>
      </c>
      <c r="I921" s="34">
        <f t="shared" ca="1" si="273"/>
        <v>4931.5750867507841</v>
      </c>
      <c r="J921" s="18">
        <f ca="1">SUM(INDIRECT(ADDRESS(ROW(F921),COLUMN(F921),4)):INDIRECT(ADDRESS(ROW(F921)+N$5-1,COLUMN(F921),4)))</f>
        <v>23100</v>
      </c>
      <c r="K921" s="18">
        <f t="shared" ca="1" si="274"/>
        <v>0</v>
      </c>
      <c r="L921" s="18">
        <f t="shared" ca="1" si="284"/>
        <v>0</v>
      </c>
      <c r="M921" s="18">
        <f t="shared" ca="1" si="268"/>
        <v>0</v>
      </c>
      <c r="N921" s="34">
        <f t="shared" ca="1" si="275"/>
        <v>20072.863696287201</v>
      </c>
      <c r="P921" s="18">
        <f t="shared" ca="1" si="269"/>
        <v>1631.5750867507841</v>
      </c>
      <c r="Q921" s="47">
        <f ca="1">SUM(L$15:L921)-SUM(M$15:M921)</f>
        <v>0</v>
      </c>
      <c r="R921" s="47" t="str">
        <f t="shared" ca="1" si="270"/>
        <v>M924</v>
      </c>
      <c r="S921" s="40">
        <f t="shared" ca="1" si="276"/>
        <v>0</v>
      </c>
      <c r="T921" s="46">
        <f t="shared" ca="1" si="277"/>
        <v>32</v>
      </c>
      <c r="X921" s="74">
        <f t="shared" ca="1" si="278"/>
        <v>1.6315750867507841</v>
      </c>
      <c r="Y921" s="75">
        <f t="shared" ca="1" si="279"/>
        <v>1.6315750867507841</v>
      </c>
      <c r="Z921" s="74">
        <f t="shared" ca="1" si="280"/>
        <v>5.111920098405859</v>
      </c>
      <c r="AA921" s="76">
        <f t="shared" ca="1" si="281"/>
        <v>1631.5750867507841</v>
      </c>
      <c r="AB921" s="76">
        <f t="shared" ca="1" si="282"/>
        <v>5111.9200984058589</v>
      </c>
    </row>
    <row r="922" spans="1:28" x14ac:dyDescent="0.25">
      <c r="A922" s="2">
        <f t="shared" si="283"/>
        <v>8</v>
      </c>
      <c r="B922" s="16">
        <f ca="1">VLOOKUP(A922,PERIODS!$O$4:$P$33,2,FALSE)</f>
        <v>3.3000000000000002E-2</v>
      </c>
      <c r="C922" s="15"/>
      <c r="D922" s="18">
        <v>908</v>
      </c>
      <c r="E922" s="34">
        <f t="shared" ca="1" si="266"/>
        <v>20072.863696287201</v>
      </c>
      <c r="F922" s="34">
        <f t="shared" ca="1" si="267"/>
        <v>3300</v>
      </c>
      <c r="G922" s="69">
        <f t="shared" ca="1" si="271"/>
        <v>0</v>
      </c>
      <c r="H922" s="34">
        <f t="shared" ca="1" si="272"/>
        <v>-1010.3549850625841</v>
      </c>
      <c r="I922" s="34">
        <f t="shared" ca="1" si="273"/>
        <v>2289.6450149374159</v>
      </c>
      <c r="J922" s="18">
        <f ca="1">SUM(INDIRECT(ADDRESS(ROW(F922),COLUMN(F922),4)):INDIRECT(ADDRESS(ROW(F922)+N$5-1,COLUMN(F922),4)))</f>
        <v>23100</v>
      </c>
      <c r="K922" s="18">
        <f t="shared" ca="1" si="274"/>
        <v>16350</v>
      </c>
      <c r="L922" s="18">
        <f t="shared" ca="1" si="284"/>
        <v>16350</v>
      </c>
      <c r="M922" s="18">
        <f t="shared" ca="1" si="268"/>
        <v>0</v>
      </c>
      <c r="N922" s="34">
        <f t="shared" ca="1" si="275"/>
        <v>17783.218681349783</v>
      </c>
      <c r="P922" s="18">
        <f t="shared" ca="1" si="269"/>
        <v>1010.3549850625841</v>
      </c>
      <c r="Q922" s="47">
        <f ca="1">SUM(L$15:L922)-SUM(M$15:M922)</f>
        <v>16350</v>
      </c>
      <c r="R922" s="47" t="str">
        <f t="shared" ca="1" si="270"/>
        <v>M925</v>
      </c>
      <c r="S922" s="40">
        <f t="shared" ca="1" si="276"/>
        <v>0</v>
      </c>
      <c r="T922" s="46">
        <f t="shared" ca="1" si="277"/>
        <v>33</v>
      </c>
      <c r="X922" s="74">
        <f t="shared" ca="1" si="278"/>
        <v>-1.0103549850625841</v>
      </c>
      <c r="Y922" s="75">
        <f t="shared" ca="1" si="279"/>
        <v>-1.0103549850625841</v>
      </c>
      <c r="Z922" s="74">
        <f t="shared" ca="1" si="280"/>
        <v>0.36408971021996772</v>
      </c>
      <c r="AA922" s="76">
        <f t="shared" ca="1" si="281"/>
        <v>-1010.3549850625841</v>
      </c>
      <c r="AB922" s="76">
        <f t="shared" ca="1" si="282"/>
        <v>364.08971021996774</v>
      </c>
    </row>
    <row r="923" spans="1:28" x14ac:dyDescent="0.25">
      <c r="A923" s="2">
        <f t="shared" si="283"/>
        <v>9</v>
      </c>
      <c r="B923" s="16">
        <f ca="1">VLOOKUP(A923,PERIODS!$O$4:$P$33,2,FALSE)</f>
        <v>3.3000000000000002E-2</v>
      </c>
      <c r="C923" s="15"/>
      <c r="D923" s="18">
        <v>909</v>
      </c>
      <c r="E923" s="34">
        <f t="shared" ca="1" si="266"/>
        <v>17783.218681349783</v>
      </c>
      <c r="F923" s="34">
        <f t="shared" ca="1" si="267"/>
        <v>3300</v>
      </c>
      <c r="G923" s="69">
        <f t="shared" ca="1" si="271"/>
        <v>0</v>
      </c>
      <c r="H923" s="34">
        <f t="shared" ca="1" si="272"/>
        <v>-347.81131762932739</v>
      </c>
      <c r="I923" s="34">
        <f t="shared" ca="1" si="273"/>
        <v>2952.1886823706727</v>
      </c>
      <c r="J923" s="18">
        <f ca="1">SUM(INDIRECT(ADDRESS(ROW(F923),COLUMN(F923),4)):INDIRECT(ADDRESS(ROW(F923)+N$5-1,COLUMN(F923),4)))</f>
        <v>23100</v>
      </c>
      <c r="K923" s="18">
        <f t="shared" ca="1" si="274"/>
        <v>16350</v>
      </c>
      <c r="L923" s="18">
        <f t="shared" ca="1" si="284"/>
        <v>0</v>
      </c>
      <c r="M923" s="18">
        <f t="shared" ca="1" si="268"/>
        <v>0</v>
      </c>
      <c r="N923" s="34">
        <f t="shared" ca="1" si="275"/>
        <v>14831.029998979109</v>
      </c>
      <c r="P923" s="18">
        <f t="shared" ca="1" si="269"/>
        <v>347.81131762932739</v>
      </c>
      <c r="Q923" s="47">
        <f ca="1">SUM(L$15:L923)-SUM(M$15:M923)</f>
        <v>16350</v>
      </c>
      <c r="R923" s="47" t="str">
        <f t="shared" ca="1" si="270"/>
        <v>M926</v>
      </c>
      <c r="S923" s="40">
        <f t="shared" ca="1" si="276"/>
        <v>0</v>
      </c>
      <c r="T923" s="46">
        <f t="shared" ca="1" si="277"/>
        <v>92</v>
      </c>
      <c r="X923" s="74">
        <f t="shared" ca="1" si="278"/>
        <v>-0.34781131762932738</v>
      </c>
      <c r="Y923" s="75">
        <f t="shared" ca="1" si="279"/>
        <v>-0.34781131762932738</v>
      </c>
      <c r="Z923" s="74">
        <f t="shared" ca="1" si="280"/>
        <v>0.70623211719399448</v>
      </c>
      <c r="AA923" s="76">
        <f t="shared" ca="1" si="281"/>
        <v>-347.81131762932739</v>
      </c>
      <c r="AB923" s="76">
        <f t="shared" ca="1" si="282"/>
        <v>706.23211719399444</v>
      </c>
    </row>
    <row r="924" spans="1:28" x14ac:dyDescent="0.25">
      <c r="A924" s="2">
        <f t="shared" si="283"/>
        <v>10</v>
      </c>
      <c r="B924" s="16">
        <f ca="1">VLOOKUP(A924,PERIODS!$O$4:$P$33,2,FALSE)</f>
        <v>3.3000000000000002E-2</v>
      </c>
      <c r="C924" s="15"/>
      <c r="D924" s="18">
        <v>910</v>
      </c>
      <c r="E924" s="34">
        <f t="shared" ca="1" si="266"/>
        <v>14831.029998979109</v>
      </c>
      <c r="F924" s="34">
        <f t="shared" ca="1" si="267"/>
        <v>3300</v>
      </c>
      <c r="G924" s="69">
        <f t="shared" ca="1" si="271"/>
        <v>0</v>
      </c>
      <c r="H924" s="34">
        <f t="shared" ca="1" si="272"/>
        <v>-185.53635631474347</v>
      </c>
      <c r="I924" s="34">
        <f t="shared" ca="1" si="273"/>
        <v>3114.4636436852566</v>
      </c>
      <c r="J924" s="18">
        <f ca="1">SUM(INDIRECT(ADDRESS(ROW(F924),COLUMN(F924),4)):INDIRECT(ADDRESS(ROW(F924)+N$5-1,COLUMN(F924),4)))</f>
        <v>23100</v>
      </c>
      <c r="K924" s="18">
        <f t="shared" ca="1" si="274"/>
        <v>16350</v>
      </c>
      <c r="L924" s="18">
        <f t="shared" ca="1" si="284"/>
        <v>0</v>
      </c>
      <c r="M924" s="18">
        <f t="shared" ca="1" si="268"/>
        <v>0</v>
      </c>
      <c r="N924" s="34">
        <f t="shared" ca="1" si="275"/>
        <v>11716.566355293853</v>
      </c>
      <c r="P924" s="18">
        <f t="shared" ca="1" si="269"/>
        <v>185.53635631474347</v>
      </c>
      <c r="Q924" s="47">
        <f ca="1">SUM(L$15:L924)-SUM(M$15:M924)</f>
        <v>16350</v>
      </c>
      <c r="R924" s="47" t="str">
        <f t="shared" ca="1" si="270"/>
        <v>M927</v>
      </c>
      <c r="S924" s="40">
        <f t="shared" ca="1" si="276"/>
        <v>0</v>
      </c>
      <c r="T924" s="46">
        <f t="shared" ca="1" si="277"/>
        <v>6</v>
      </c>
      <c r="X924" s="74">
        <f t="shared" ca="1" si="278"/>
        <v>-0.18553635631474347</v>
      </c>
      <c r="Y924" s="75">
        <f t="shared" ca="1" si="279"/>
        <v>-0.18553635631474347</v>
      </c>
      <c r="Z924" s="74">
        <f t="shared" ca="1" si="280"/>
        <v>0.83065863534515028</v>
      </c>
      <c r="AA924" s="76">
        <f t="shared" ca="1" si="281"/>
        <v>-185.53635631474347</v>
      </c>
      <c r="AB924" s="76">
        <f t="shared" ca="1" si="282"/>
        <v>830.65863534515029</v>
      </c>
    </row>
    <row r="925" spans="1:28" x14ac:dyDescent="0.25">
      <c r="A925" s="2">
        <f t="shared" si="283"/>
        <v>11</v>
      </c>
      <c r="B925" s="16">
        <f ca="1">VLOOKUP(A925,PERIODS!$O$4:$P$33,2,FALSE)</f>
        <v>3.3000000000000002E-2</v>
      </c>
      <c r="C925" s="15"/>
      <c r="D925" s="18">
        <v>911</v>
      </c>
      <c r="E925" s="34">
        <f t="shared" ca="1" si="266"/>
        <v>11716.566355293853</v>
      </c>
      <c r="F925" s="34">
        <f t="shared" ca="1" si="267"/>
        <v>3300</v>
      </c>
      <c r="G925" s="69">
        <f t="shared" ca="1" si="271"/>
        <v>0</v>
      </c>
      <c r="H925" s="34">
        <f t="shared" ca="1" si="272"/>
        <v>-1393.9008155619345</v>
      </c>
      <c r="I925" s="34">
        <f t="shared" ca="1" si="273"/>
        <v>1906.0991844380655</v>
      </c>
      <c r="J925" s="18">
        <f ca="1">SUM(INDIRECT(ADDRESS(ROW(F925),COLUMN(F925),4)):INDIRECT(ADDRESS(ROW(F925)+N$5-1,COLUMN(F925),4)))</f>
        <v>23300</v>
      </c>
      <c r="K925" s="18">
        <f t="shared" ca="1" si="274"/>
        <v>0</v>
      </c>
      <c r="L925" s="18">
        <f t="shared" ca="1" si="284"/>
        <v>0</v>
      </c>
      <c r="M925" s="18">
        <f t="shared" ca="1" si="268"/>
        <v>16350</v>
      </c>
      <c r="N925" s="34">
        <f t="shared" ca="1" si="275"/>
        <v>26160.467170855787</v>
      </c>
      <c r="P925" s="18">
        <f t="shared" ca="1" si="269"/>
        <v>1393.9008155619345</v>
      </c>
      <c r="Q925" s="47">
        <f ca="1">SUM(L$15:L925)-SUM(M$15:M925)</f>
        <v>0</v>
      </c>
      <c r="R925" s="47" t="str">
        <f t="shared" ca="1" si="270"/>
        <v>M928</v>
      </c>
      <c r="S925" s="40">
        <f t="shared" ca="1" si="276"/>
        <v>0</v>
      </c>
      <c r="T925" s="46">
        <f t="shared" ca="1" si="277"/>
        <v>74</v>
      </c>
      <c r="X925" s="74">
        <f t="shared" ca="1" si="278"/>
        <v>-1.3939008155619343</v>
      </c>
      <c r="Y925" s="75">
        <f t="shared" ca="1" si="279"/>
        <v>-1.3939008155619343</v>
      </c>
      <c r="Z925" s="74">
        <f t="shared" ca="1" si="280"/>
        <v>0.2481056003556466</v>
      </c>
      <c r="AA925" s="76">
        <f t="shared" ca="1" si="281"/>
        <v>-1393.9008155619345</v>
      </c>
      <c r="AB925" s="76">
        <f t="shared" ca="1" si="282"/>
        <v>248.1056003556466</v>
      </c>
    </row>
    <row r="926" spans="1:28" x14ac:dyDescent="0.25">
      <c r="A926" s="2">
        <f t="shared" si="283"/>
        <v>12</v>
      </c>
      <c r="B926" s="16">
        <f ca="1">VLOOKUP(A926,PERIODS!$O$4:$P$33,2,FALSE)</f>
        <v>3.3000000000000002E-2</v>
      </c>
      <c r="C926" s="15"/>
      <c r="D926" s="18">
        <v>912</v>
      </c>
      <c r="E926" s="34">
        <f t="shared" ca="1" si="266"/>
        <v>26160.467170855787</v>
      </c>
      <c r="F926" s="34">
        <f t="shared" ca="1" si="267"/>
        <v>3300</v>
      </c>
      <c r="G926" s="69">
        <f t="shared" ca="1" si="271"/>
        <v>0</v>
      </c>
      <c r="H926" s="34">
        <f t="shared" ca="1" si="272"/>
        <v>370.23174571402166</v>
      </c>
      <c r="I926" s="34">
        <f t="shared" ca="1" si="273"/>
        <v>3670.2317457140216</v>
      </c>
      <c r="J926" s="18">
        <f ca="1">SUM(INDIRECT(ADDRESS(ROW(F926),COLUMN(F926),4)):INDIRECT(ADDRESS(ROW(F926)+N$5-1,COLUMN(F926),4)))</f>
        <v>23500</v>
      </c>
      <c r="K926" s="18">
        <f t="shared" ca="1" si="274"/>
        <v>0</v>
      </c>
      <c r="L926" s="18">
        <f t="shared" ca="1" si="284"/>
        <v>0</v>
      </c>
      <c r="M926" s="18">
        <f t="shared" ca="1" si="268"/>
        <v>0</v>
      </c>
      <c r="N926" s="34">
        <f t="shared" ca="1" si="275"/>
        <v>22490.235425141764</v>
      </c>
      <c r="P926" s="18">
        <f t="shared" ca="1" si="269"/>
        <v>370.23174571402166</v>
      </c>
      <c r="Q926" s="47">
        <f ca="1">SUM(L$15:L926)-SUM(M$15:M926)</f>
        <v>0</v>
      </c>
      <c r="R926" s="47" t="str">
        <f t="shared" ca="1" si="270"/>
        <v>M929</v>
      </c>
      <c r="S926" s="40">
        <f t="shared" ca="1" si="276"/>
        <v>0</v>
      </c>
      <c r="T926" s="46">
        <f t="shared" ca="1" si="277"/>
        <v>95</v>
      </c>
      <c r="X926" s="74">
        <f t="shared" ca="1" si="278"/>
        <v>0.37023174571402168</v>
      </c>
      <c r="Y926" s="75">
        <f t="shared" ca="1" si="279"/>
        <v>0.37023174571402168</v>
      </c>
      <c r="Z926" s="74">
        <f t="shared" ca="1" si="280"/>
        <v>1.4480701598343895</v>
      </c>
      <c r="AA926" s="76">
        <f t="shared" ca="1" si="281"/>
        <v>370.23174571402166</v>
      </c>
      <c r="AB926" s="76">
        <f t="shared" ca="1" si="282"/>
        <v>1448.0701598343894</v>
      </c>
    </row>
    <row r="927" spans="1:28" x14ac:dyDescent="0.25">
      <c r="A927" s="2">
        <f t="shared" si="283"/>
        <v>13</v>
      </c>
      <c r="B927" s="16">
        <f ca="1">VLOOKUP(A927,PERIODS!$O$4:$P$33,2,FALSE)</f>
        <v>3.3000000000000002E-2</v>
      </c>
      <c r="C927" s="15"/>
      <c r="D927" s="18">
        <v>913</v>
      </c>
      <c r="E927" s="34">
        <f t="shared" ca="1" si="266"/>
        <v>22490.235425141764</v>
      </c>
      <c r="F927" s="34">
        <f t="shared" ca="1" si="267"/>
        <v>3300</v>
      </c>
      <c r="G927" s="69">
        <f t="shared" ca="1" si="271"/>
        <v>0</v>
      </c>
      <c r="H927" s="34">
        <f t="shared" ca="1" si="272"/>
        <v>-110.24266928422448</v>
      </c>
      <c r="I927" s="34">
        <f t="shared" ca="1" si="273"/>
        <v>3189.7573307157754</v>
      </c>
      <c r="J927" s="18">
        <f ca="1">SUM(INDIRECT(ADDRESS(ROW(F927),COLUMN(F927),4)):INDIRECT(ADDRESS(ROW(F927)+N$5-1,COLUMN(F927),4)))</f>
        <v>23700</v>
      </c>
      <c r="K927" s="18">
        <f t="shared" ca="1" si="274"/>
        <v>16350</v>
      </c>
      <c r="L927" s="18">
        <f t="shared" ca="1" si="284"/>
        <v>16350</v>
      </c>
      <c r="M927" s="18">
        <f t="shared" ca="1" si="268"/>
        <v>0</v>
      </c>
      <c r="N927" s="34">
        <f t="shared" ca="1" si="275"/>
        <v>19300.478094425987</v>
      </c>
      <c r="P927" s="18">
        <f t="shared" ca="1" si="269"/>
        <v>110.24266928422448</v>
      </c>
      <c r="Q927" s="47">
        <f ca="1">SUM(L$15:L927)-SUM(M$15:M927)</f>
        <v>16350</v>
      </c>
      <c r="R927" s="47" t="str">
        <f t="shared" ca="1" si="270"/>
        <v>M930</v>
      </c>
      <c r="S927" s="40">
        <f t="shared" ca="1" si="276"/>
        <v>0</v>
      </c>
      <c r="T927" s="46">
        <f t="shared" ca="1" si="277"/>
        <v>52</v>
      </c>
      <c r="X927" s="74">
        <f t="shared" ca="1" si="278"/>
        <v>-0.11024266928422448</v>
      </c>
      <c r="Y927" s="75">
        <f t="shared" ca="1" si="279"/>
        <v>-0.11024266928422448</v>
      </c>
      <c r="Z927" s="74">
        <f t="shared" ca="1" si="280"/>
        <v>0.89561677024310959</v>
      </c>
      <c r="AA927" s="76">
        <f t="shared" ca="1" si="281"/>
        <v>-110.24266928422448</v>
      </c>
      <c r="AB927" s="76">
        <f t="shared" ca="1" si="282"/>
        <v>895.61677024310961</v>
      </c>
    </row>
    <row r="928" spans="1:28" x14ac:dyDescent="0.25">
      <c r="A928" s="2">
        <f t="shared" si="283"/>
        <v>14</v>
      </c>
      <c r="B928" s="16">
        <f ca="1">VLOOKUP(A928,PERIODS!$O$4:$P$33,2,FALSE)</f>
        <v>3.3000000000000002E-2</v>
      </c>
      <c r="C928" s="15"/>
      <c r="D928" s="18">
        <v>914</v>
      </c>
      <c r="E928" s="34">
        <f t="shared" ca="1" si="266"/>
        <v>19300.478094425987</v>
      </c>
      <c r="F928" s="34">
        <f t="shared" ca="1" si="267"/>
        <v>3300</v>
      </c>
      <c r="G928" s="69">
        <f t="shared" ca="1" si="271"/>
        <v>0</v>
      </c>
      <c r="H928" s="34">
        <f t="shared" ca="1" si="272"/>
        <v>-1497.170772481137</v>
      </c>
      <c r="I928" s="34">
        <f t="shared" ca="1" si="273"/>
        <v>1802.829227518863</v>
      </c>
      <c r="J928" s="18">
        <f ca="1">SUM(INDIRECT(ADDRESS(ROW(F928),COLUMN(F928),4)):INDIRECT(ADDRESS(ROW(F928)+N$5-1,COLUMN(F928),4)))</f>
        <v>23900</v>
      </c>
      <c r="K928" s="18">
        <f t="shared" ca="1" si="274"/>
        <v>16350</v>
      </c>
      <c r="L928" s="18">
        <f t="shared" ca="1" si="284"/>
        <v>0</v>
      </c>
      <c r="M928" s="18">
        <f t="shared" ca="1" si="268"/>
        <v>0</v>
      </c>
      <c r="N928" s="34">
        <f t="shared" ca="1" si="275"/>
        <v>17497.648866907126</v>
      </c>
      <c r="P928" s="18">
        <f t="shared" ca="1" si="269"/>
        <v>1497.170772481137</v>
      </c>
      <c r="Q928" s="47">
        <f ca="1">SUM(L$15:L928)-SUM(M$15:M928)</f>
        <v>16350</v>
      </c>
      <c r="R928" s="47" t="str">
        <f t="shared" ca="1" si="270"/>
        <v>M931</v>
      </c>
      <c r="S928" s="40">
        <f t="shared" ca="1" si="276"/>
        <v>0</v>
      </c>
      <c r="T928" s="46">
        <f t="shared" ca="1" si="277"/>
        <v>62</v>
      </c>
      <c r="X928" s="74">
        <f t="shared" ca="1" si="278"/>
        <v>-1.4971707724811369</v>
      </c>
      <c r="Y928" s="75">
        <f t="shared" ca="1" si="279"/>
        <v>-1.4971707724811369</v>
      </c>
      <c r="Z928" s="74">
        <f t="shared" ca="1" si="280"/>
        <v>0.22376234000644393</v>
      </c>
      <c r="AA928" s="76">
        <f t="shared" ca="1" si="281"/>
        <v>-1497.170772481137</v>
      </c>
      <c r="AB928" s="76">
        <f t="shared" ca="1" si="282"/>
        <v>223.76234000644394</v>
      </c>
    </row>
    <row r="929" spans="1:28" x14ac:dyDescent="0.25">
      <c r="A929" s="2">
        <f t="shared" si="283"/>
        <v>15</v>
      </c>
      <c r="B929" s="16">
        <f ca="1">VLOOKUP(A929,PERIODS!$O$4:$P$33,2,FALSE)</f>
        <v>3.3000000000000002E-2</v>
      </c>
      <c r="C929" s="15"/>
      <c r="D929" s="18">
        <v>915</v>
      </c>
      <c r="E929" s="34">
        <f t="shared" ca="1" si="266"/>
        <v>17497.648866907126</v>
      </c>
      <c r="F929" s="34">
        <f t="shared" ca="1" si="267"/>
        <v>3300</v>
      </c>
      <c r="G929" s="69">
        <f t="shared" ca="1" si="271"/>
        <v>0</v>
      </c>
      <c r="H929" s="34">
        <f t="shared" ca="1" si="272"/>
        <v>-1027.8917009817699</v>
      </c>
      <c r="I929" s="34">
        <f t="shared" ca="1" si="273"/>
        <v>2272.1082990182304</v>
      </c>
      <c r="J929" s="18">
        <f ca="1">SUM(INDIRECT(ADDRESS(ROW(F929),COLUMN(F929),4)):INDIRECT(ADDRESS(ROW(F929)+N$5-1,COLUMN(F929),4)))</f>
        <v>24100</v>
      </c>
      <c r="K929" s="18">
        <f t="shared" ca="1" si="274"/>
        <v>16350</v>
      </c>
      <c r="L929" s="18">
        <f t="shared" ca="1" si="284"/>
        <v>0</v>
      </c>
      <c r="M929" s="18">
        <f t="shared" ca="1" si="268"/>
        <v>0</v>
      </c>
      <c r="N929" s="34">
        <f t="shared" ca="1" si="275"/>
        <v>15225.540567888896</v>
      </c>
      <c r="P929" s="18">
        <f t="shared" ca="1" si="269"/>
        <v>1027.8917009817699</v>
      </c>
      <c r="Q929" s="47">
        <f ca="1">SUM(L$15:L929)-SUM(M$15:M929)</f>
        <v>16350</v>
      </c>
      <c r="R929" s="47" t="str">
        <f t="shared" ca="1" si="270"/>
        <v>M932</v>
      </c>
      <c r="S929" s="40">
        <f t="shared" ca="1" si="276"/>
        <v>0</v>
      </c>
      <c r="T929" s="46">
        <f t="shared" ca="1" si="277"/>
        <v>60</v>
      </c>
      <c r="X929" s="74">
        <f t="shared" ca="1" si="278"/>
        <v>-1.0278917009817699</v>
      </c>
      <c r="Y929" s="75">
        <f t="shared" ca="1" si="279"/>
        <v>-1.0278917009817699</v>
      </c>
      <c r="Z929" s="74">
        <f t="shared" ca="1" si="280"/>
        <v>0.35776043198604729</v>
      </c>
      <c r="AA929" s="76">
        <f t="shared" ca="1" si="281"/>
        <v>-1027.8917009817699</v>
      </c>
      <c r="AB929" s="76">
        <f t="shared" ca="1" si="282"/>
        <v>357.76043198604731</v>
      </c>
    </row>
    <row r="930" spans="1:28" x14ac:dyDescent="0.25">
      <c r="A930" s="2">
        <f t="shared" si="283"/>
        <v>16</v>
      </c>
      <c r="B930" s="16">
        <f ca="1">VLOOKUP(A930,PERIODS!$O$4:$P$33,2,FALSE)</f>
        <v>3.3000000000000002E-2</v>
      </c>
      <c r="C930" s="15"/>
      <c r="D930" s="18">
        <v>916</v>
      </c>
      <c r="E930" s="34">
        <f t="shared" ref="E930:E993" ca="1" si="285">N929</f>
        <v>15225.540567888896</v>
      </c>
      <c r="F930" s="34">
        <f t="shared" ca="1" si="267"/>
        <v>3300</v>
      </c>
      <c r="G930" s="69">
        <f t="shared" ca="1" si="271"/>
        <v>0</v>
      </c>
      <c r="H930" s="34">
        <f t="shared" ca="1" si="272"/>
        <v>444.94876011141906</v>
      </c>
      <c r="I930" s="34">
        <f t="shared" ca="1" si="273"/>
        <v>3744.9487601114192</v>
      </c>
      <c r="J930" s="18">
        <f ca="1">SUM(INDIRECT(ADDRESS(ROW(F930),COLUMN(F930),4)):INDIRECT(ADDRESS(ROW(F930)+N$5-1,COLUMN(F930),4)))</f>
        <v>24300</v>
      </c>
      <c r="K930" s="18">
        <f t="shared" ca="1" si="274"/>
        <v>0</v>
      </c>
      <c r="L930" s="18">
        <f t="shared" ca="1" si="284"/>
        <v>0</v>
      </c>
      <c r="M930" s="18">
        <f t="shared" ca="1" si="268"/>
        <v>16350</v>
      </c>
      <c r="N930" s="34">
        <f t="shared" ca="1" si="275"/>
        <v>27830.591807777477</v>
      </c>
      <c r="P930" s="18">
        <f t="shared" ca="1" si="269"/>
        <v>444.94876011141906</v>
      </c>
      <c r="Q930" s="47">
        <f ca="1">SUM(L$15:L930)-SUM(M$15:M930)</f>
        <v>0</v>
      </c>
      <c r="R930" s="47" t="str">
        <f t="shared" ca="1" si="270"/>
        <v>M933</v>
      </c>
      <c r="S930" s="40">
        <f t="shared" ca="1" si="276"/>
        <v>0</v>
      </c>
      <c r="T930" s="46">
        <f t="shared" ca="1" si="277"/>
        <v>91</v>
      </c>
      <c r="X930" s="74">
        <f t="shared" ca="1" si="278"/>
        <v>0.44494876011141904</v>
      </c>
      <c r="Y930" s="75">
        <f t="shared" ca="1" si="279"/>
        <v>0.44494876011141904</v>
      </c>
      <c r="Z930" s="74">
        <f t="shared" ca="1" si="280"/>
        <v>1.5604102385374194</v>
      </c>
      <c r="AA930" s="76">
        <f t="shared" ca="1" si="281"/>
        <v>444.94876011141906</v>
      </c>
      <c r="AB930" s="76">
        <f t="shared" ca="1" si="282"/>
        <v>1560.4102385374194</v>
      </c>
    </row>
    <row r="931" spans="1:28" x14ac:dyDescent="0.25">
      <c r="A931" s="2">
        <f t="shared" si="283"/>
        <v>17</v>
      </c>
      <c r="B931" s="16">
        <f ca="1">VLOOKUP(A931,PERIODS!$O$4:$P$33,2,FALSE)</f>
        <v>3.5000000000000003E-2</v>
      </c>
      <c r="C931" s="15"/>
      <c r="D931" s="18">
        <v>917</v>
      </c>
      <c r="E931" s="34">
        <f t="shared" ca="1" si="285"/>
        <v>27830.591807777477</v>
      </c>
      <c r="F931" s="34">
        <f t="shared" ca="1" si="267"/>
        <v>3500.0000000000005</v>
      </c>
      <c r="G931" s="69">
        <f t="shared" ca="1" si="271"/>
        <v>0</v>
      </c>
      <c r="H931" s="34">
        <f t="shared" ca="1" si="272"/>
        <v>-2653.6279376214757</v>
      </c>
      <c r="I931" s="34">
        <f t="shared" ca="1" si="273"/>
        <v>846.37206237852479</v>
      </c>
      <c r="J931" s="18">
        <f ca="1">SUM(INDIRECT(ADDRESS(ROW(F931),COLUMN(F931),4)):INDIRECT(ADDRESS(ROW(F931)+N$5-1,COLUMN(F931),4)))</f>
        <v>24500.000000000004</v>
      </c>
      <c r="K931" s="18">
        <f t="shared" ca="1" si="274"/>
        <v>0</v>
      </c>
      <c r="L931" s="18">
        <f t="shared" ca="1" si="284"/>
        <v>0</v>
      </c>
      <c r="M931" s="18">
        <f t="shared" ca="1" si="268"/>
        <v>0</v>
      </c>
      <c r="N931" s="34">
        <f t="shared" ca="1" si="275"/>
        <v>26984.21974539895</v>
      </c>
      <c r="P931" s="18">
        <f t="shared" ca="1" si="269"/>
        <v>2653.6279376214757</v>
      </c>
      <c r="Q931" s="47">
        <f ca="1">SUM(L$15:L931)-SUM(M$15:M931)</f>
        <v>0</v>
      </c>
      <c r="R931" s="47" t="str">
        <f t="shared" ca="1" si="270"/>
        <v>M934</v>
      </c>
      <c r="S931" s="40">
        <f t="shared" ca="1" si="276"/>
        <v>0</v>
      </c>
      <c r="T931" s="46">
        <f t="shared" ca="1" si="277"/>
        <v>98</v>
      </c>
      <c r="X931" s="74">
        <f t="shared" ca="1" si="278"/>
        <v>-2.6536279376214758</v>
      </c>
      <c r="Y931" s="75">
        <f t="shared" ca="1" si="279"/>
        <v>-2.6536279376214758</v>
      </c>
      <c r="Z931" s="74">
        <f t="shared" ca="1" si="280"/>
        <v>7.039535925800991E-2</v>
      </c>
      <c r="AA931" s="76">
        <f t="shared" ca="1" si="281"/>
        <v>-2653.6279376214757</v>
      </c>
      <c r="AB931" s="76">
        <f t="shared" ca="1" si="282"/>
        <v>70.395359258009904</v>
      </c>
    </row>
    <row r="932" spans="1:28" x14ac:dyDescent="0.25">
      <c r="A932" s="2">
        <f t="shared" si="283"/>
        <v>18</v>
      </c>
      <c r="B932" s="16">
        <f ca="1">VLOOKUP(A932,PERIODS!$O$4:$P$33,2,FALSE)</f>
        <v>3.5000000000000003E-2</v>
      </c>
      <c r="C932" s="15"/>
      <c r="D932" s="18">
        <v>918</v>
      </c>
      <c r="E932" s="34">
        <f t="shared" ca="1" si="285"/>
        <v>26984.21974539895</v>
      </c>
      <c r="F932" s="34">
        <f t="shared" ca="1" si="267"/>
        <v>3500.0000000000005</v>
      </c>
      <c r="G932" s="69">
        <f t="shared" ca="1" si="271"/>
        <v>0</v>
      </c>
      <c r="H932" s="34">
        <f t="shared" ca="1" si="272"/>
        <v>-793.84607867715272</v>
      </c>
      <c r="I932" s="34">
        <f t="shared" ca="1" si="273"/>
        <v>2706.153921322848</v>
      </c>
      <c r="J932" s="18">
        <f ca="1">SUM(INDIRECT(ADDRESS(ROW(F932),COLUMN(F932),4)):INDIRECT(ADDRESS(ROW(F932)+N$5-1,COLUMN(F932),4)))</f>
        <v>24500.000000000004</v>
      </c>
      <c r="K932" s="18">
        <f t="shared" ca="1" si="274"/>
        <v>0</v>
      </c>
      <c r="L932" s="18">
        <f t="shared" ca="1" si="284"/>
        <v>0</v>
      </c>
      <c r="M932" s="18">
        <f t="shared" ca="1" si="268"/>
        <v>0</v>
      </c>
      <c r="N932" s="34">
        <f t="shared" ca="1" si="275"/>
        <v>24278.065824076104</v>
      </c>
      <c r="P932" s="18">
        <f t="shared" ca="1" si="269"/>
        <v>793.84607867715272</v>
      </c>
      <c r="Q932" s="47">
        <f ca="1">SUM(L$15:L932)-SUM(M$15:M932)</f>
        <v>0</v>
      </c>
      <c r="R932" s="47" t="str">
        <f t="shared" ca="1" si="270"/>
        <v>M935</v>
      </c>
      <c r="S932" s="40">
        <f t="shared" ca="1" si="276"/>
        <v>0</v>
      </c>
      <c r="T932" s="46">
        <f t="shared" ca="1" si="277"/>
        <v>53</v>
      </c>
      <c r="X932" s="74">
        <f t="shared" ca="1" si="278"/>
        <v>-0.79384607867715273</v>
      </c>
      <c r="Y932" s="75">
        <f t="shared" ca="1" si="279"/>
        <v>-0.79384607867715273</v>
      </c>
      <c r="Z932" s="74">
        <f t="shared" ca="1" si="280"/>
        <v>0.45210262490222058</v>
      </c>
      <c r="AA932" s="76">
        <f t="shared" ca="1" si="281"/>
        <v>-793.84607867715272</v>
      </c>
      <c r="AB932" s="76">
        <f t="shared" ca="1" si="282"/>
        <v>452.10262490222061</v>
      </c>
    </row>
    <row r="933" spans="1:28" x14ac:dyDescent="0.25">
      <c r="A933" s="2">
        <f t="shared" si="283"/>
        <v>19</v>
      </c>
      <c r="B933" s="16">
        <f ca="1">VLOOKUP(A933,PERIODS!$O$4:$P$33,2,FALSE)</f>
        <v>3.5000000000000003E-2</v>
      </c>
      <c r="C933" s="15"/>
      <c r="D933" s="18">
        <v>919</v>
      </c>
      <c r="E933" s="34">
        <f t="shared" ca="1" si="285"/>
        <v>24278.065824076104</v>
      </c>
      <c r="F933" s="34">
        <f t="shared" ca="1" si="267"/>
        <v>3500.0000000000005</v>
      </c>
      <c r="G933" s="69">
        <f t="shared" ca="1" si="271"/>
        <v>0</v>
      </c>
      <c r="H933" s="34">
        <f t="shared" ca="1" si="272"/>
        <v>-2550.9582260196012</v>
      </c>
      <c r="I933" s="34">
        <f t="shared" ca="1" si="273"/>
        <v>949.04177398039928</v>
      </c>
      <c r="J933" s="18">
        <f ca="1">SUM(INDIRECT(ADDRESS(ROW(F933),COLUMN(F933),4)):INDIRECT(ADDRESS(ROW(F933)+N$5-1,COLUMN(F933),4)))</f>
        <v>24500.000000000004</v>
      </c>
      <c r="K933" s="18">
        <f t="shared" ca="1" si="274"/>
        <v>16350</v>
      </c>
      <c r="L933" s="18">
        <f t="shared" ca="1" si="284"/>
        <v>16350</v>
      </c>
      <c r="M933" s="18">
        <f t="shared" ca="1" si="268"/>
        <v>0</v>
      </c>
      <c r="N933" s="34">
        <f t="shared" ca="1" si="275"/>
        <v>23329.024050095704</v>
      </c>
      <c r="P933" s="18">
        <f t="shared" ca="1" si="269"/>
        <v>2550.9582260196012</v>
      </c>
      <c r="Q933" s="47">
        <f ca="1">SUM(L$15:L933)-SUM(M$15:M933)</f>
        <v>16350</v>
      </c>
      <c r="R933" s="47" t="str">
        <f t="shared" ca="1" si="270"/>
        <v>M936</v>
      </c>
      <c r="S933" s="40">
        <f t="shared" ca="1" si="276"/>
        <v>0</v>
      </c>
      <c r="T933" s="46">
        <f t="shared" ca="1" si="277"/>
        <v>90</v>
      </c>
      <c r="X933" s="74">
        <f t="shared" ca="1" si="278"/>
        <v>-2.5509582260196013</v>
      </c>
      <c r="Y933" s="75">
        <f t="shared" ca="1" si="279"/>
        <v>-2.5509582260196013</v>
      </c>
      <c r="Z933" s="74">
        <f t="shared" ca="1" si="280"/>
        <v>7.80068819528697E-2</v>
      </c>
      <c r="AA933" s="76">
        <f t="shared" ca="1" si="281"/>
        <v>-2550.9582260196012</v>
      </c>
      <c r="AB933" s="76">
        <f t="shared" ca="1" si="282"/>
        <v>78.006881952869705</v>
      </c>
    </row>
    <row r="934" spans="1:28" x14ac:dyDescent="0.25">
      <c r="A934" s="2">
        <f t="shared" si="283"/>
        <v>20</v>
      </c>
      <c r="B934" s="16">
        <f ca="1">VLOOKUP(A934,PERIODS!$O$4:$P$33,2,FALSE)</f>
        <v>3.5000000000000003E-2</v>
      </c>
      <c r="C934" s="15"/>
      <c r="D934" s="18">
        <v>920</v>
      </c>
      <c r="E934" s="34">
        <f t="shared" ca="1" si="285"/>
        <v>23329.024050095704</v>
      </c>
      <c r="F934" s="34">
        <f t="shared" ca="1" si="267"/>
        <v>3500.0000000000005</v>
      </c>
      <c r="G934" s="69">
        <f t="shared" ca="1" si="271"/>
        <v>0</v>
      </c>
      <c r="H934" s="34">
        <f t="shared" ca="1" si="272"/>
        <v>703.93380089247648</v>
      </c>
      <c r="I934" s="34">
        <f t="shared" ca="1" si="273"/>
        <v>4203.9338008924769</v>
      </c>
      <c r="J934" s="18">
        <f ca="1">SUM(INDIRECT(ADDRESS(ROW(F934),COLUMN(F934),4)):INDIRECT(ADDRESS(ROW(F934)+N$5-1,COLUMN(F934),4)))</f>
        <v>24500.000000000004</v>
      </c>
      <c r="K934" s="18">
        <f t="shared" ca="1" si="274"/>
        <v>16350</v>
      </c>
      <c r="L934" s="18">
        <f t="shared" ca="1" si="284"/>
        <v>0</v>
      </c>
      <c r="M934" s="18">
        <f t="shared" ca="1" si="268"/>
        <v>0</v>
      </c>
      <c r="N934" s="34">
        <f t="shared" ca="1" si="275"/>
        <v>19125.090249203226</v>
      </c>
      <c r="P934" s="18">
        <f t="shared" ca="1" si="269"/>
        <v>703.93380089247648</v>
      </c>
      <c r="Q934" s="47">
        <f ca="1">SUM(L$15:L934)-SUM(M$15:M934)</f>
        <v>16350</v>
      </c>
      <c r="R934" s="47" t="str">
        <f t="shared" ca="1" si="270"/>
        <v>M937</v>
      </c>
      <c r="S934" s="40">
        <f t="shared" ca="1" si="276"/>
        <v>0</v>
      </c>
      <c r="T934" s="46">
        <f t="shared" ca="1" si="277"/>
        <v>24</v>
      </c>
      <c r="X934" s="74">
        <f t="shared" ca="1" si="278"/>
        <v>0.70393380089247648</v>
      </c>
      <c r="Y934" s="75">
        <f t="shared" ca="1" si="279"/>
        <v>0.70393380089247648</v>
      </c>
      <c r="Z934" s="74">
        <f t="shared" ca="1" si="280"/>
        <v>2.0216900113191598</v>
      </c>
      <c r="AA934" s="76">
        <f t="shared" ca="1" si="281"/>
        <v>703.93380089247648</v>
      </c>
      <c r="AB934" s="76">
        <f t="shared" ca="1" si="282"/>
        <v>2021.6900113191598</v>
      </c>
    </row>
    <row r="935" spans="1:28" x14ac:dyDescent="0.25">
      <c r="A935" s="2">
        <f t="shared" si="283"/>
        <v>21</v>
      </c>
      <c r="B935" s="16">
        <f ca="1">VLOOKUP(A935,PERIODS!$O$4:$P$33,2,FALSE)</f>
        <v>3.5000000000000003E-2</v>
      </c>
      <c r="C935" s="15"/>
      <c r="D935" s="18">
        <v>921</v>
      </c>
      <c r="E935" s="34">
        <f t="shared" ca="1" si="285"/>
        <v>19125.090249203226</v>
      </c>
      <c r="F935" s="34">
        <f t="shared" ca="1" si="267"/>
        <v>3500.0000000000005</v>
      </c>
      <c r="G935" s="69">
        <f t="shared" ca="1" si="271"/>
        <v>0</v>
      </c>
      <c r="H935" s="34">
        <f t="shared" ca="1" si="272"/>
        <v>884.38951432910164</v>
      </c>
      <c r="I935" s="34">
        <f t="shared" ca="1" si="273"/>
        <v>4384.389514329102</v>
      </c>
      <c r="J935" s="18">
        <f ca="1">SUM(INDIRECT(ADDRESS(ROW(F935),COLUMN(F935),4)):INDIRECT(ADDRESS(ROW(F935)+N$5-1,COLUMN(F935),4)))</f>
        <v>24500.000000000004</v>
      </c>
      <c r="K935" s="18">
        <f t="shared" ca="1" si="274"/>
        <v>16350</v>
      </c>
      <c r="L935" s="18">
        <f t="shared" ca="1" si="284"/>
        <v>0</v>
      </c>
      <c r="M935" s="18">
        <f t="shared" ca="1" si="268"/>
        <v>0</v>
      </c>
      <c r="N935" s="34">
        <f t="shared" ca="1" si="275"/>
        <v>14740.700734874124</v>
      </c>
      <c r="P935" s="18">
        <f t="shared" ca="1" si="269"/>
        <v>884.38951432910164</v>
      </c>
      <c r="Q935" s="47">
        <f ca="1">SUM(L$15:L935)-SUM(M$15:M935)</f>
        <v>16350</v>
      </c>
      <c r="R935" s="47" t="str">
        <f t="shared" ca="1" si="270"/>
        <v>M938</v>
      </c>
      <c r="S935" s="40">
        <f t="shared" ca="1" si="276"/>
        <v>0</v>
      </c>
      <c r="T935" s="46">
        <f t="shared" ca="1" si="277"/>
        <v>90</v>
      </c>
      <c r="X935" s="74">
        <f t="shared" ca="1" si="278"/>
        <v>0.88438951432910162</v>
      </c>
      <c r="Y935" s="75">
        <f t="shared" ca="1" si="279"/>
        <v>0.88438951432910162</v>
      </c>
      <c r="Z935" s="74">
        <f t="shared" ca="1" si="280"/>
        <v>2.4215056456562341</v>
      </c>
      <c r="AA935" s="76">
        <f t="shared" ca="1" si="281"/>
        <v>884.38951432910164</v>
      </c>
      <c r="AB935" s="76">
        <f t="shared" ca="1" si="282"/>
        <v>2421.5056456562343</v>
      </c>
    </row>
    <row r="936" spans="1:28" x14ac:dyDescent="0.25">
      <c r="A936" s="2">
        <f t="shared" si="283"/>
        <v>22</v>
      </c>
      <c r="B936" s="16">
        <f ca="1">VLOOKUP(A936,PERIODS!$O$4:$P$33,2,FALSE)</f>
        <v>3.5000000000000003E-2</v>
      </c>
      <c r="C936" s="15"/>
      <c r="D936" s="18">
        <v>922</v>
      </c>
      <c r="E936" s="34">
        <f t="shared" ca="1" si="285"/>
        <v>14740.700734874124</v>
      </c>
      <c r="F936" s="34">
        <f t="shared" ca="1" si="267"/>
        <v>3500.0000000000005</v>
      </c>
      <c r="G936" s="69">
        <f t="shared" ca="1" si="271"/>
        <v>0</v>
      </c>
      <c r="H936" s="34">
        <f t="shared" ca="1" si="272"/>
        <v>-394.5528431434094</v>
      </c>
      <c r="I936" s="34">
        <f t="shared" ca="1" si="273"/>
        <v>3105.4471568565909</v>
      </c>
      <c r="J936" s="18">
        <f ca="1">SUM(INDIRECT(ADDRESS(ROW(F936),COLUMN(F936),4)):INDIRECT(ADDRESS(ROW(F936)+N$5-1,COLUMN(F936),4)))</f>
        <v>25000.000000000004</v>
      </c>
      <c r="K936" s="18">
        <f t="shared" ca="1" si="274"/>
        <v>0</v>
      </c>
      <c r="L936" s="18">
        <f t="shared" ca="1" si="284"/>
        <v>0</v>
      </c>
      <c r="M936" s="18">
        <f t="shared" ca="1" si="268"/>
        <v>16350</v>
      </c>
      <c r="N936" s="34">
        <f t="shared" ca="1" si="275"/>
        <v>27985.253578017531</v>
      </c>
      <c r="P936" s="18">
        <f t="shared" ca="1" si="269"/>
        <v>394.5528431434094</v>
      </c>
      <c r="Q936" s="47">
        <f ca="1">SUM(L$15:L936)-SUM(M$15:M936)</f>
        <v>0</v>
      </c>
      <c r="R936" s="47" t="str">
        <f t="shared" ca="1" si="270"/>
        <v>M939</v>
      </c>
      <c r="S936" s="40">
        <f t="shared" ca="1" si="276"/>
        <v>0</v>
      </c>
      <c r="T936" s="46">
        <f t="shared" ca="1" si="277"/>
        <v>30</v>
      </c>
      <c r="X936" s="74">
        <f t="shared" ca="1" si="278"/>
        <v>-0.39455284314340938</v>
      </c>
      <c r="Y936" s="75">
        <f t="shared" ca="1" si="279"/>
        <v>-0.39455284314340938</v>
      </c>
      <c r="Z936" s="74">
        <f t="shared" ca="1" si="280"/>
        <v>0.67398134725851666</v>
      </c>
      <c r="AA936" s="76">
        <f t="shared" ca="1" si="281"/>
        <v>-394.5528431434094</v>
      </c>
      <c r="AB936" s="76">
        <f t="shared" ca="1" si="282"/>
        <v>673.98134725851662</v>
      </c>
    </row>
    <row r="937" spans="1:28" x14ac:dyDescent="0.25">
      <c r="A937" s="2">
        <f t="shared" si="283"/>
        <v>23</v>
      </c>
      <c r="B937" s="16">
        <f ca="1">VLOOKUP(A937,PERIODS!$O$4:$P$33,2,FALSE)</f>
        <v>3.5000000000000003E-2</v>
      </c>
      <c r="C937" s="15"/>
      <c r="D937" s="18">
        <v>923</v>
      </c>
      <c r="E937" s="34">
        <f t="shared" ca="1" si="285"/>
        <v>27985.253578017531</v>
      </c>
      <c r="F937" s="34">
        <f t="shared" ca="1" si="267"/>
        <v>3500.0000000000005</v>
      </c>
      <c r="G937" s="69">
        <f t="shared" ca="1" si="271"/>
        <v>0</v>
      </c>
      <c r="H937" s="34">
        <f t="shared" ca="1" si="272"/>
        <v>-1235.3849465589035</v>
      </c>
      <c r="I937" s="34">
        <f t="shared" ca="1" si="273"/>
        <v>2264.6150534410972</v>
      </c>
      <c r="J937" s="18">
        <f ca="1">SUM(INDIRECT(ADDRESS(ROW(F937),COLUMN(F937),4)):INDIRECT(ADDRESS(ROW(F937)+N$5-1,COLUMN(F937),4)))</f>
        <v>25500.000000000004</v>
      </c>
      <c r="K937" s="18">
        <f t="shared" ca="1" si="274"/>
        <v>0</v>
      </c>
      <c r="L937" s="18">
        <f t="shared" ca="1" si="284"/>
        <v>0</v>
      </c>
      <c r="M937" s="18">
        <f t="shared" ca="1" si="268"/>
        <v>0</v>
      </c>
      <c r="N937" s="34">
        <f t="shared" ca="1" si="275"/>
        <v>25720.638524576432</v>
      </c>
      <c r="P937" s="18">
        <f t="shared" ca="1" si="269"/>
        <v>1235.3849465589035</v>
      </c>
      <c r="Q937" s="47">
        <f ca="1">SUM(L$15:L937)-SUM(M$15:M937)</f>
        <v>0</v>
      </c>
      <c r="R937" s="47" t="str">
        <f t="shared" ca="1" si="270"/>
        <v>M940</v>
      </c>
      <c r="S937" s="40">
        <f t="shared" ca="1" si="276"/>
        <v>0</v>
      </c>
      <c r="T937" s="46">
        <f t="shared" ca="1" si="277"/>
        <v>65</v>
      </c>
      <c r="X937" s="74">
        <f t="shared" ca="1" si="278"/>
        <v>-1.2353849465589035</v>
      </c>
      <c r="Y937" s="75">
        <f t="shared" ca="1" si="279"/>
        <v>-1.2353849465589035</v>
      </c>
      <c r="Z937" s="74">
        <f t="shared" ca="1" si="280"/>
        <v>0.29072282807261168</v>
      </c>
      <c r="AA937" s="76">
        <f t="shared" ca="1" si="281"/>
        <v>-1235.3849465589035</v>
      </c>
      <c r="AB937" s="76">
        <f t="shared" ca="1" si="282"/>
        <v>290.72282807261166</v>
      </c>
    </row>
    <row r="938" spans="1:28" x14ac:dyDescent="0.25">
      <c r="A938" s="2">
        <f t="shared" si="283"/>
        <v>24</v>
      </c>
      <c r="B938" s="16">
        <f ca="1">VLOOKUP(A938,PERIODS!$O$4:$P$33,2,FALSE)</f>
        <v>3.5000000000000003E-2</v>
      </c>
      <c r="C938" s="15"/>
      <c r="D938" s="18">
        <v>924</v>
      </c>
      <c r="E938" s="34">
        <f t="shared" ca="1" si="285"/>
        <v>25720.638524576432</v>
      </c>
      <c r="F938" s="34">
        <f t="shared" ca="1" si="267"/>
        <v>3500.0000000000005</v>
      </c>
      <c r="G938" s="69">
        <f t="shared" ca="1" si="271"/>
        <v>0</v>
      </c>
      <c r="H938" s="34">
        <f t="shared" ca="1" si="272"/>
        <v>-751.44623474430648</v>
      </c>
      <c r="I938" s="34">
        <f t="shared" ca="1" si="273"/>
        <v>2748.5537652556941</v>
      </c>
      <c r="J938" s="18">
        <f ca="1">SUM(INDIRECT(ADDRESS(ROW(F938),COLUMN(F938),4)):INDIRECT(ADDRESS(ROW(F938)+N$5-1,COLUMN(F938),4)))</f>
        <v>26000</v>
      </c>
      <c r="K938" s="18">
        <f t="shared" ca="1" si="274"/>
        <v>16350</v>
      </c>
      <c r="L938" s="18">
        <f t="shared" ca="1" si="284"/>
        <v>16350</v>
      </c>
      <c r="M938" s="18">
        <f t="shared" ca="1" si="268"/>
        <v>0</v>
      </c>
      <c r="N938" s="34">
        <f t="shared" ca="1" si="275"/>
        <v>22972.084759320736</v>
      </c>
      <c r="P938" s="18">
        <f t="shared" ca="1" si="269"/>
        <v>751.44623474430648</v>
      </c>
      <c r="Q938" s="47">
        <f ca="1">SUM(L$15:L938)-SUM(M$15:M938)</f>
        <v>16350</v>
      </c>
      <c r="R938" s="47" t="str">
        <f t="shared" ca="1" si="270"/>
        <v>M941</v>
      </c>
      <c r="S938" s="40">
        <f t="shared" ca="1" si="276"/>
        <v>0</v>
      </c>
      <c r="T938" s="46">
        <f t="shared" ca="1" si="277"/>
        <v>32</v>
      </c>
      <c r="X938" s="74">
        <f t="shared" ca="1" si="278"/>
        <v>-0.7514462347443065</v>
      </c>
      <c r="Y938" s="75">
        <f t="shared" ca="1" si="279"/>
        <v>-0.7514462347443065</v>
      </c>
      <c r="Z938" s="74">
        <f t="shared" ca="1" si="280"/>
        <v>0.47168389358207663</v>
      </c>
      <c r="AA938" s="76">
        <f t="shared" ca="1" si="281"/>
        <v>-751.44623474430648</v>
      </c>
      <c r="AB938" s="76">
        <f t="shared" ca="1" si="282"/>
        <v>471.68389358207662</v>
      </c>
    </row>
    <row r="939" spans="1:28" x14ac:dyDescent="0.25">
      <c r="A939" s="2">
        <f t="shared" si="283"/>
        <v>25</v>
      </c>
      <c r="B939" s="16">
        <f ca="1">VLOOKUP(A939,PERIODS!$O$4:$P$33,2,FALSE)</f>
        <v>3.5000000000000003E-2</v>
      </c>
      <c r="C939" s="15"/>
      <c r="D939" s="18">
        <v>925</v>
      </c>
      <c r="E939" s="34">
        <f t="shared" ca="1" si="285"/>
        <v>22972.084759320736</v>
      </c>
      <c r="F939" s="34">
        <f t="shared" ca="1" si="267"/>
        <v>3500.0000000000005</v>
      </c>
      <c r="G939" s="69">
        <f t="shared" ca="1" si="271"/>
        <v>0</v>
      </c>
      <c r="H939" s="34">
        <f t="shared" ca="1" si="272"/>
        <v>-1051.7370442195638</v>
      </c>
      <c r="I939" s="34">
        <f t="shared" ca="1" si="273"/>
        <v>2448.2629557804366</v>
      </c>
      <c r="J939" s="18">
        <f ca="1">SUM(INDIRECT(ADDRESS(ROW(F939),COLUMN(F939),4)):INDIRECT(ADDRESS(ROW(F939)+N$5-1,COLUMN(F939),4)))</f>
        <v>24900</v>
      </c>
      <c r="K939" s="18">
        <f t="shared" ca="1" si="274"/>
        <v>16350</v>
      </c>
      <c r="L939" s="18">
        <f t="shared" ca="1" si="284"/>
        <v>0</v>
      </c>
      <c r="M939" s="18">
        <f t="shared" ca="1" si="268"/>
        <v>0</v>
      </c>
      <c r="N939" s="34">
        <f t="shared" ca="1" si="275"/>
        <v>20523.821803540301</v>
      </c>
      <c r="P939" s="18">
        <f t="shared" ca="1" si="269"/>
        <v>1051.7370442195638</v>
      </c>
      <c r="Q939" s="47">
        <f ca="1">SUM(L$15:L939)-SUM(M$15:M939)</f>
        <v>16350</v>
      </c>
      <c r="R939" s="47" t="str">
        <f t="shared" ca="1" si="270"/>
        <v>M942</v>
      </c>
      <c r="S939" s="40">
        <f t="shared" ca="1" si="276"/>
        <v>0</v>
      </c>
      <c r="T939" s="46">
        <f t="shared" ca="1" si="277"/>
        <v>1</v>
      </c>
      <c r="X939" s="74">
        <f t="shared" ca="1" si="278"/>
        <v>-1.0517370442195637</v>
      </c>
      <c r="Y939" s="75">
        <f t="shared" ca="1" si="279"/>
        <v>-1.0517370442195637</v>
      </c>
      <c r="Z939" s="74">
        <f t="shared" ca="1" si="280"/>
        <v>0.3493304193988469</v>
      </c>
      <c r="AA939" s="76">
        <f t="shared" ca="1" si="281"/>
        <v>-1051.7370442195638</v>
      </c>
      <c r="AB939" s="76">
        <f t="shared" ca="1" si="282"/>
        <v>349.33041939884691</v>
      </c>
    </row>
    <row r="940" spans="1:28" x14ac:dyDescent="0.25">
      <c r="A940" s="2">
        <f t="shared" si="283"/>
        <v>26</v>
      </c>
      <c r="B940" s="16">
        <f ca="1">VLOOKUP(A940,PERIODS!$O$4:$P$33,2,FALSE)</f>
        <v>3.5000000000000003E-2</v>
      </c>
      <c r="C940" s="15"/>
      <c r="D940" s="18">
        <v>926</v>
      </c>
      <c r="E940" s="34">
        <f t="shared" ca="1" si="285"/>
        <v>20523.821803540301</v>
      </c>
      <c r="F940" s="34">
        <f t="shared" ca="1" si="267"/>
        <v>3500.0000000000005</v>
      </c>
      <c r="G940" s="69">
        <f t="shared" ca="1" si="271"/>
        <v>0</v>
      </c>
      <c r="H940" s="34">
        <f t="shared" ca="1" si="272"/>
        <v>613.02322978498671</v>
      </c>
      <c r="I940" s="34">
        <f t="shared" ca="1" si="273"/>
        <v>4113.0232297849871</v>
      </c>
      <c r="J940" s="18">
        <f ca="1">SUM(INDIRECT(ADDRESS(ROW(F940),COLUMN(F940),4)):INDIRECT(ADDRESS(ROW(F940)+N$5-1,COLUMN(F940),4)))</f>
        <v>23900</v>
      </c>
      <c r="K940" s="18">
        <f t="shared" ca="1" si="274"/>
        <v>16350</v>
      </c>
      <c r="L940" s="18">
        <f t="shared" ca="1" si="284"/>
        <v>0</v>
      </c>
      <c r="M940" s="18">
        <f t="shared" ca="1" si="268"/>
        <v>0</v>
      </c>
      <c r="N940" s="34">
        <f t="shared" ca="1" si="275"/>
        <v>16410.798573755314</v>
      </c>
      <c r="P940" s="18">
        <f t="shared" ca="1" si="269"/>
        <v>613.02322978498671</v>
      </c>
      <c r="Q940" s="47">
        <f ca="1">SUM(L$15:L940)-SUM(M$15:M940)</f>
        <v>16350</v>
      </c>
      <c r="R940" s="47" t="str">
        <f t="shared" ca="1" si="270"/>
        <v>M943</v>
      </c>
      <c r="S940" s="40">
        <f t="shared" ca="1" si="276"/>
        <v>0</v>
      </c>
      <c r="T940" s="46">
        <f t="shared" ca="1" si="277"/>
        <v>92</v>
      </c>
      <c r="X940" s="74">
        <f t="shared" ca="1" si="278"/>
        <v>0.61302322978498669</v>
      </c>
      <c r="Y940" s="75">
        <f t="shared" ca="1" si="279"/>
        <v>0.61302322978498669</v>
      </c>
      <c r="Z940" s="74">
        <f t="shared" ca="1" si="280"/>
        <v>1.8460038649822323</v>
      </c>
      <c r="AA940" s="76">
        <f t="shared" ca="1" si="281"/>
        <v>613.02322978498671</v>
      </c>
      <c r="AB940" s="76">
        <f t="shared" ca="1" si="282"/>
        <v>1846.0038649822322</v>
      </c>
    </row>
    <row r="941" spans="1:28" x14ac:dyDescent="0.25">
      <c r="A941" s="2">
        <f t="shared" si="283"/>
        <v>27</v>
      </c>
      <c r="B941" s="16">
        <f ca="1">VLOOKUP(A941,PERIODS!$O$4:$P$33,2,FALSE)</f>
        <v>3.5000000000000003E-2</v>
      </c>
      <c r="C941" s="15"/>
      <c r="D941" s="18">
        <v>927</v>
      </c>
      <c r="E941" s="34">
        <f t="shared" ca="1" si="285"/>
        <v>16410.798573755314</v>
      </c>
      <c r="F941" s="34">
        <f t="shared" ca="1" si="267"/>
        <v>3500.0000000000005</v>
      </c>
      <c r="G941" s="69">
        <f t="shared" ca="1" si="271"/>
        <v>0</v>
      </c>
      <c r="H941" s="34">
        <f t="shared" ca="1" si="272"/>
        <v>-1760.5274326115798</v>
      </c>
      <c r="I941" s="34">
        <f t="shared" ca="1" si="273"/>
        <v>1739.4725673884207</v>
      </c>
      <c r="J941" s="18">
        <f ca="1">SUM(INDIRECT(ADDRESS(ROW(F941),COLUMN(F941),4)):INDIRECT(ADDRESS(ROW(F941)+N$5-1,COLUMN(F941),4)))</f>
        <v>22900</v>
      </c>
      <c r="K941" s="18">
        <f t="shared" ca="1" si="274"/>
        <v>0</v>
      </c>
      <c r="L941" s="18">
        <f t="shared" ca="1" si="284"/>
        <v>0</v>
      </c>
      <c r="M941" s="18">
        <f t="shared" ca="1" si="268"/>
        <v>16350</v>
      </c>
      <c r="N941" s="34">
        <f t="shared" ca="1" si="275"/>
        <v>31021.326006366893</v>
      </c>
      <c r="P941" s="18">
        <f t="shared" ca="1" si="269"/>
        <v>1760.5274326115798</v>
      </c>
      <c r="Q941" s="47">
        <f ca="1">SUM(L$15:L941)-SUM(M$15:M941)</f>
        <v>0</v>
      </c>
      <c r="R941" s="47" t="str">
        <f t="shared" ca="1" si="270"/>
        <v>M944</v>
      </c>
      <c r="S941" s="40">
        <f t="shared" ca="1" si="276"/>
        <v>0</v>
      </c>
      <c r="T941" s="46">
        <f t="shared" ca="1" si="277"/>
        <v>83</v>
      </c>
      <c r="X941" s="74">
        <f t="shared" ca="1" si="278"/>
        <v>-1.7605274326115798</v>
      </c>
      <c r="Y941" s="75">
        <f t="shared" ca="1" si="279"/>
        <v>-1.7605274326115798</v>
      </c>
      <c r="Z941" s="74">
        <f t="shared" ca="1" si="280"/>
        <v>0.17195414567717276</v>
      </c>
      <c r="AA941" s="76">
        <f t="shared" ca="1" si="281"/>
        <v>-1760.5274326115798</v>
      </c>
      <c r="AB941" s="76">
        <f t="shared" ca="1" si="282"/>
        <v>171.95414567717276</v>
      </c>
    </row>
    <row r="942" spans="1:28" x14ac:dyDescent="0.25">
      <c r="A942" s="2">
        <f t="shared" si="283"/>
        <v>28</v>
      </c>
      <c r="B942" s="16">
        <f ca="1">VLOOKUP(A942,PERIODS!$O$4:$P$33,2,FALSE)</f>
        <v>0.04</v>
      </c>
      <c r="C942" s="15"/>
      <c r="D942" s="18">
        <v>928</v>
      </c>
      <c r="E942" s="34">
        <f t="shared" ca="1" si="285"/>
        <v>31021.326006366893</v>
      </c>
      <c r="F942" s="34">
        <f t="shared" ca="1" si="267"/>
        <v>4000</v>
      </c>
      <c r="G942" s="69">
        <f t="shared" ca="1" si="271"/>
        <v>0</v>
      </c>
      <c r="H942" s="34">
        <f t="shared" ca="1" si="272"/>
        <v>-726.46370633523736</v>
      </c>
      <c r="I942" s="34">
        <f t="shared" ca="1" si="273"/>
        <v>3273.5362936647625</v>
      </c>
      <c r="J942" s="18">
        <f ca="1">SUM(INDIRECT(ADDRESS(ROW(F942),COLUMN(F942),4)):INDIRECT(ADDRESS(ROW(F942)+N$5-1,COLUMN(F942),4)))</f>
        <v>21900</v>
      </c>
      <c r="K942" s="18">
        <f t="shared" ca="1" si="274"/>
        <v>0</v>
      </c>
      <c r="L942" s="18">
        <f t="shared" ca="1" si="284"/>
        <v>0</v>
      </c>
      <c r="M942" s="18">
        <f t="shared" ca="1" si="268"/>
        <v>0</v>
      </c>
      <c r="N942" s="34">
        <f t="shared" ca="1" si="275"/>
        <v>27747.789712702132</v>
      </c>
      <c r="P942" s="18">
        <f t="shared" ca="1" si="269"/>
        <v>726.46370633523736</v>
      </c>
      <c r="Q942" s="47">
        <f ca="1">SUM(L$15:L942)-SUM(M$15:M942)</f>
        <v>0</v>
      </c>
      <c r="R942" s="47" t="str">
        <f t="shared" ca="1" si="270"/>
        <v>M945</v>
      </c>
      <c r="S942" s="40">
        <f t="shared" ca="1" si="276"/>
        <v>0</v>
      </c>
      <c r="T942" s="46">
        <f t="shared" ca="1" si="277"/>
        <v>63</v>
      </c>
      <c r="X942" s="74">
        <f t="shared" ca="1" si="278"/>
        <v>-0.72646370633523738</v>
      </c>
      <c r="Y942" s="75">
        <f t="shared" ca="1" si="279"/>
        <v>-0.72646370633523738</v>
      </c>
      <c r="Z942" s="74">
        <f t="shared" ca="1" si="280"/>
        <v>0.4836161785796852</v>
      </c>
      <c r="AA942" s="76">
        <f t="shared" ca="1" si="281"/>
        <v>-726.46370633523736</v>
      </c>
      <c r="AB942" s="76">
        <f t="shared" ca="1" si="282"/>
        <v>483.6161785796852</v>
      </c>
    </row>
    <row r="943" spans="1:28" x14ac:dyDescent="0.25">
      <c r="A943" s="2">
        <f t="shared" si="283"/>
        <v>29</v>
      </c>
      <c r="B943" s="16">
        <f ca="1">VLOOKUP(A943,PERIODS!$O$4:$P$33,2,FALSE)</f>
        <v>0.04</v>
      </c>
      <c r="C943" s="15"/>
      <c r="D943" s="18">
        <v>929</v>
      </c>
      <c r="E943" s="34">
        <f t="shared" ca="1" si="285"/>
        <v>27747.789712702132</v>
      </c>
      <c r="F943" s="34">
        <f t="shared" ca="1" si="267"/>
        <v>4000</v>
      </c>
      <c r="G943" s="69">
        <f t="shared" ca="1" si="271"/>
        <v>0</v>
      </c>
      <c r="H943" s="34">
        <f t="shared" ca="1" si="272"/>
        <v>716.07061783528059</v>
      </c>
      <c r="I943" s="34">
        <f t="shared" ca="1" si="273"/>
        <v>4716.0706178352802</v>
      </c>
      <c r="J943" s="18">
        <f ca="1">SUM(INDIRECT(ADDRESS(ROW(F943),COLUMN(F943),4)):INDIRECT(ADDRESS(ROW(F943)+N$5-1,COLUMN(F943),4)))</f>
        <v>21200</v>
      </c>
      <c r="K943" s="18">
        <f t="shared" ca="1" si="274"/>
        <v>0</v>
      </c>
      <c r="L943" s="18">
        <f t="shared" ca="1" si="284"/>
        <v>0</v>
      </c>
      <c r="M943" s="18">
        <f t="shared" ca="1" si="268"/>
        <v>0</v>
      </c>
      <c r="N943" s="34">
        <f t="shared" ca="1" si="275"/>
        <v>23031.71909486685</v>
      </c>
      <c r="P943" s="18">
        <f t="shared" ca="1" si="269"/>
        <v>716.07061783528059</v>
      </c>
      <c r="Q943" s="47">
        <f ca="1">SUM(L$15:L943)-SUM(M$15:M943)</f>
        <v>0</v>
      </c>
      <c r="R943" s="47" t="str">
        <f t="shared" ca="1" si="270"/>
        <v>M946</v>
      </c>
      <c r="S943" s="40">
        <f t="shared" ca="1" si="276"/>
        <v>0</v>
      </c>
      <c r="T943" s="46">
        <f t="shared" ca="1" si="277"/>
        <v>43</v>
      </c>
      <c r="X943" s="74">
        <f t="shared" ca="1" si="278"/>
        <v>0.71607061783528059</v>
      </c>
      <c r="Y943" s="75">
        <f t="shared" ca="1" si="279"/>
        <v>0.71607061783528059</v>
      </c>
      <c r="Z943" s="74">
        <f t="shared" ca="1" si="280"/>
        <v>2.0463763969438657</v>
      </c>
      <c r="AA943" s="76">
        <f t="shared" ca="1" si="281"/>
        <v>716.07061783528059</v>
      </c>
      <c r="AB943" s="76">
        <f t="shared" ca="1" si="282"/>
        <v>2046.3763969438658</v>
      </c>
    </row>
    <row r="944" spans="1:28" x14ac:dyDescent="0.25">
      <c r="A944" s="2">
        <f t="shared" si="283"/>
        <v>30</v>
      </c>
      <c r="B944" s="16">
        <f ca="1">VLOOKUP(A944,PERIODS!$O$4:$P$33,2,FALSE)</f>
        <v>0.04</v>
      </c>
      <c r="C944" s="15"/>
      <c r="D944" s="18">
        <v>930</v>
      </c>
      <c r="E944" s="34">
        <f t="shared" ca="1" si="285"/>
        <v>23031.71909486685</v>
      </c>
      <c r="F944" s="34">
        <f t="shared" ca="1" si="267"/>
        <v>4000</v>
      </c>
      <c r="G944" s="69">
        <f t="shared" ca="1" si="271"/>
        <v>0</v>
      </c>
      <c r="H944" s="34">
        <f t="shared" ca="1" si="272"/>
        <v>389.72712956124911</v>
      </c>
      <c r="I944" s="34">
        <f t="shared" ca="1" si="273"/>
        <v>4389.7271295612491</v>
      </c>
      <c r="J944" s="18">
        <f ca="1">SUM(INDIRECT(ADDRESS(ROW(F944),COLUMN(F944),4)):INDIRECT(ADDRESS(ROW(F944)+N$5-1,COLUMN(F944),4)))</f>
        <v>20500</v>
      </c>
      <c r="K944" s="18">
        <f t="shared" ca="1" si="274"/>
        <v>0</v>
      </c>
      <c r="L944" s="18">
        <f t="shared" ca="1" si="284"/>
        <v>0</v>
      </c>
      <c r="M944" s="18">
        <f t="shared" ca="1" si="268"/>
        <v>0</v>
      </c>
      <c r="N944" s="34">
        <f t="shared" ca="1" si="275"/>
        <v>18641.991965305602</v>
      </c>
      <c r="P944" s="18">
        <f t="shared" ca="1" si="269"/>
        <v>389.72712956124911</v>
      </c>
      <c r="Q944" s="47">
        <f ca="1">SUM(L$15:L944)-SUM(M$15:M944)</f>
        <v>0</v>
      </c>
      <c r="R944" s="47" t="str">
        <f t="shared" ca="1" si="270"/>
        <v>M947</v>
      </c>
      <c r="S944" s="40">
        <f t="shared" ca="1" si="276"/>
        <v>0</v>
      </c>
      <c r="T944" s="46">
        <f t="shared" ca="1" si="277"/>
        <v>62</v>
      </c>
      <c r="X944" s="74">
        <f t="shared" ca="1" si="278"/>
        <v>0.38972712956124911</v>
      </c>
      <c r="Y944" s="75">
        <f t="shared" ca="1" si="279"/>
        <v>0.38972712956124911</v>
      </c>
      <c r="Z944" s="74">
        <f t="shared" ca="1" si="280"/>
        <v>1.4765778244671102</v>
      </c>
      <c r="AA944" s="76">
        <f t="shared" ca="1" si="281"/>
        <v>389.72712956124911</v>
      </c>
      <c r="AB944" s="76">
        <f t="shared" ca="1" si="282"/>
        <v>1476.5778244671101</v>
      </c>
    </row>
    <row r="945" spans="1:28" x14ac:dyDescent="0.25">
      <c r="A945" s="2">
        <f t="shared" si="283"/>
        <v>1</v>
      </c>
      <c r="B945" s="16">
        <f ca="1">VLOOKUP(A945,PERIODS!$O$4:$P$33,2,FALSE)</f>
        <v>2.4E-2</v>
      </c>
      <c r="C945" s="15"/>
      <c r="D945" s="18">
        <v>931</v>
      </c>
      <c r="E945" s="34">
        <f t="shared" ca="1" si="285"/>
        <v>18641.991965305602</v>
      </c>
      <c r="F945" s="34">
        <f t="shared" ca="1" si="267"/>
        <v>2400</v>
      </c>
      <c r="G945" s="69">
        <f t="shared" ca="1" si="271"/>
        <v>0</v>
      </c>
      <c r="H945" s="34">
        <f t="shared" ca="1" si="272"/>
        <v>-176.86955081211912</v>
      </c>
      <c r="I945" s="34">
        <f t="shared" ca="1" si="273"/>
        <v>2223.1304491878809</v>
      </c>
      <c r="J945" s="18">
        <f ca="1">SUM(INDIRECT(ADDRESS(ROW(F945),COLUMN(F945),4)):INDIRECT(ADDRESS(ROW(F945)+N$5-1,COLUMN(F945),4)))</f>
        <v>19800</v>
      </c>
      <c r="K945" s="18">
        <f t="shared" ca="1" si="274"/>
        <v>16350</v>
      </c>
      <c r="L945" s="18">
        <f t="shared" ca="1" si="284"/>
        <v>16350</v>
      </c>
      <c r="M945" s="18">
        <f t="shared" ca="1" si="268"/>
        <v>0</v>
      </c>
      <c r="N945" s="34">
        <f t="shared" ca="1" si="275"/>
        <v>16418.861516117722</v>
      </c>
      <c r="P945" s="18">
        <f t="shared" ca="1" si="269"/>
        <v>176.86955081211912</v>
      </c>
      <c r="Q945" s="47">
        <f ca="1">SUM(L$15:L945)-SUM(M$15:M945)</f>
        <v>16350</v>
      </c>
      <c r="R945" s="47" t="str">
        <f t="shared" ca="1" si="270"/>
        <v>M948</v>
      </c>
      <c r="S945" s="40">
        <f t="shared" ca="1" si="276"/>
        <v>0</v>
      </c>
      <c r="T945" s="46">
        <f t="shared" ca="1" si="277"/>
        <v>90</v>
      </c>
      <c r="X945" s="74">
        <f t="shared" ca="1" si="278"/>
        <v>-0.17686955081211911</v>
      </c>
      <c r="Y945" s="75">
        <f t="shared" ca="1" si="279"/>
        <v>-0.17686955081211911</v>
      </c>
      <c r="Z945" s="74">
        <f t="shared" ca="1" si="280"/>
        <v>0.8378890793440632</v>
      </c>
      <c r="AA945" s="76">
        <f t="shared" ca="1" si="281"/>
        <v>-176.86955081211912</v>
      </c>
      <c r="AB945" s="76">
        <f t="shared" ca="1" si="282"/>
        <v>837.88907934406325</v>
      </c>
    </row>
    <row r="946" spans="1:28" x14ac:dyDescent="0.25">
      <c r="A946" s="2">
        <f t="shared" si="283"/>
        <v>2</v>
      </c>
      <c r="B946" s="16">
        <f ca="1">VLOOKUP(A946,PERIODS!$O$4:$P$33,2,FALSE)</f>
        <v>2.5000000000000001E-2</v>
      </c>
      <c r="C946" s="15"/>
      <c r="D946" s="18">
        <v>932</v>
      </c>
      <c r="E946" s="34">
        <f t="shared" ca="1" si="285"/>
        <v>16418.861516117722</v>
      </c>
      <c r="F946" s="34">
        <f t="shared" ca="1" si="267"/>
        <v>2500</v>
      </c>
      <c r="G946" s="69">
        <f t="shared" ca="1" si="271"/>
        <v>0</v>
      </c>
      <c r="H946" s="34">
        <f t="shared" ca="1" si="272"/>
        <v>-1472.1427970929567</v>
      </c>
      <c r="I946" s="34">
        <f t="shared" ca="1" si="273"/>
        <v>1027.8572029070433</v>
      </c>
      <c r="J946" s="18">
        <f ca="1">SUM(INDIRECT(ADDRESS(ROW(F946),COLUMN(F946),4)):INDIRECT(ADDRESS(ROW(F946)+N$5-1,COLUMN(F946),4)))</f>
        <v>20700</v>
      </c>
      <c r="K946" s="18">
        <f t="shared" ca="1" si="274"/>
        <v>16350</v>
      </c>
      <c r="L946" s="18">
        <f t="shared" ca="1" si="284"/>
        <v>0</v>
      </c>
      <c r="M946" s="18">
        <f t="shared" ca="1" si="268"/>
        <v>0</v>
      </c>
      <c r="N946" s="34">
        <f t="shared" ca="1" si="275"/>
        <v>15391.004313210678</v>
      </c>
      <c r="P946" s="18">
        <f t="shared" ca="1" si="269"/>
        <v>1472.1427970929567</v>
      </c>
      <c r="Q946" s="47">
        <f ca="1">SUM(L$15:L946)-SUM(M$15:M946)</f>
        <v>16350</v>
      </c>
      <c r="R946" s="47" t="str">
        <f t="shared" ca="1" si="270"/>
        <v>M949</v>
      </c>
      <c r="S946" s="40">
        <f t="shared" ca="1" si="276"/>
        <v>0</v>
      </c>
      <c r="T946" s="46">
        <f t="shared" ca="1" si="277"/>
        <v>40</v>
      </c>
      <c r="X946" s="74">
        <f t="shared" ca="1" si="278"/>
        <v>-1.4721427970929566</v>
      </c>
      <c r="Y946" s="75">
        <f t="shared" ca="1" si="279"/>
        <v>-1.4721427970929566</v>
      </c>
      <c r="Z946" s="74">
        <f t="shared" ca="1" si="280"/>
        <v>0.22943332900919683</v>
      </c>
      <c r="AA946" s="76">
        <f t="shared" ca="1" si="281"/>
        <v>-1472.1427970929567</v>
      </c>
      <c r="AB946" s="76">
        <f t="shared" ca="1" si="282"/>
        <v>229.43332900919683</v>
      </c>
    </row>
    <row r="947" spans="1:28" x14ac:dyDescent="0.25">
      <c r="A947" s="2">
        <f t="shared" si="283"/>
        <v>3</v>
      </c>
      <c r="B947" s="16">
        <f ca="1">VLOOKUP(A947,PERIODS!$O$4:$P$33,2,FALSE)</f>
        <v>2.5000000000000001E-2</v>
      </c>
      <c r="C947" s="15"/>
      <c r="D947" s="18">
        <v>933</v>
      </c>
      <c r="E947" s="34">
        <f t="shared" ca="1" si="285"/>
        <v>15391.004313210678</v>
      </c>
      <c r="F947" s="34">
        <f t="shared" ca="1" si="267"/>
        <v>2500</v>
      </c>
      <c r="G947" s="69">
        <f t="shared" ca="1" si="271"/>
        <v>0</v>
      </c>
      <c r="H947" s="34">
        <f t="shared" ca="1" si="272"/>
        <v>1261.7659788724345</v>
      </c>
      <c r="I947" s="34">
        <f t="shared" ca="1" si="273"/>
        <v>3761.7659788724345</v>
      </c>
      <c r="J947" s="18">
        <f ca="1">SUM(INDIRECT(ADDRESS(ROW(F947),COLUMN(F947),4)):INDIRECT(ADDRESS(ROW(F947)+N$5-1,COLUMN(F947),4)))</f>
        <v>21500</v>
      </c>
      <c r="K947" s="18">
        <f t="shared" ca="1" si="274"/>
        <v>16350</v>
      </c>
      <c r="L947" s="18">
        <f t="shared" ca="1" si="284"/>
        <v>0</v>
      </c>
      <c r="M947" s="18">
        <f t="shared" ca="1" si="268"/>
        <v>0</v>
      </c>
      <c r="N947" s="34">
        <f t="shared" ca="1" si="275"/>
        <v>11629.238334338244</v>
      </c>
      <c r="P947" s="18">
        <f t="shared" ca="1" si="269"/>
        <v>1261.7659788724345</v>
      </c>
      <c r="Q947" s="47">
        <f ca="1">SUM(L$15:L947)-SUM(M$15:M947)</f>
        <v>16350</v>
      </c>
      <c r="R947" s="47" t="str">
        <f t="shared" ca="1" si="270"/>
        <v>M950</v>
      </c>
      <c r="S947" s="40">
        <f t="shared" ca="1" si="276"/>
        <v>0</v>
      </c>
      <c r="T947" s="46">
        <f t="shared" ca="1" si="277"/>
        <v>22</v>
      </c>
      <c r="X947" s="74">
        <f t="shared" ca="1" si="278"/>
        <v>1.2617659788724345</v>
      </c>
      <c r="Y947" s="75">
        <f t="shared" ca="1" si="279"/>
        <v>1.2617659788724345</v>
      </c>
      <c r="Z947" s="74">
        <f t="shared" ca="1" si="280"/>
        <v>3.531652807799154</v>
      </c>
      <c r="AA947" s="76">
        <f t="shared" ca="1" si="281"/>
        <v>1261.7659788724345</v>
      </c>
      <c r="AB947" s="76">
        <f t="shared" ca="1" si="282"/>
        <v>3531.6528077991538</v>
      </c>
    </row>
    <row r="948" spans="1:28" x14ac:dyDescent="0.25">
      <c r="A948" s="2">
        <f t="shared" si="283"/>
        <v>4</v>
      </c>
      <c r="B948" s="16">
        <f ca="1">VLOOKUP(A948,PERIODS!$O$4:$P$33,2,FALSE)</f>
        <v>2.5000000000000001E-2</v>
      </c>
      <c r="C948" s="15"/>
      <c r="D948" s="18">
        <v>934</v>
      </c>
      <c r="E948" s="34">
        <f t="shared" ca="1" si="285"/>
        <v>11629.238334338244</v>
      </c>
      <c r="F948" s="34">
        <f t="shared" ca="1" si="267"/>
        <v>2500</v>
      </c>
      <c r="G948" s="69">
        <f t="shared" ca="1" si="271"/>
        <v>0</v>
      </c>
      <c r="H948" s="34">
        <f t="shared" ca="1" si="272"/>
        <v>-523.9172444660062</v>
      </c>
      <c r="I948" s="34">
        <f t="shared" ca="1" si="273"/>
        <v>1976.0827555339938</v>
      </c>
      <c r="J948" s="18">
        <f ca="1">SUM(INDIRECT(ADDRESS(ROW(F948),COLUMN(F948),4)):INDIRECT(ADDRESS(ROW(F948)+N$5-1,COLUMN(F948),4)))</f>
        <v>22300</v>
      </c>
      <c r="K948" s="18">
        <f t="shared" ca="1" si="274"/>
        <v>0</v>
      </c>
      <c r="L948" s="18">
        <f t="shared" ca="1" si="284"/>
        <v>0</v>
      </c>
      <c r="M948" s="18">
        <f t="shared" ca="1" si="268"/>
        <v>16350</v>
      </c>
      <c r="N948" s="34">
        <f t="shared" ca="1" si="275"/>
        <v>26003.15557880425</v>
      </c>
      <c r="P948" s="18">
        <f t="shared" ca="1" si="269"/>
        <v>523.9172444660062</v>
      </c>
      <c r="Q948" s="47">
        <f ca="1">SUM(L$15:L948)-SUM(M$15:M948)</f>
        <v>0</v>
      </c>
      <c r="R948" s="47" t="str">
        <f t="shared" ca="1" si="270"/>
        <v>M951</v>
      </c>
      <c r="S948" s="40">
        <f t="shared" ca="1" si="276"/>
        <v>0</v>
      </c>
      <c r="T948" s="46">
        <f t="shared" ca="1" si="277"/>
        <v>24</v>
      </c>
      <c r="X948" s="74">
        <f t="shared" ca="1" si="278"/>
        <v>-0.52391724446600618</v>
      </c>
      <c r="Y948" s="75">
        <f t="shared" ca="1" si="279"/>
        <v>-0.52391724446600618</v>
      </c>
      <c r="Z948" s="74">
        <f t="shared" ca="1" si="280"/>
        <v>0.59219622109422154</v>
      </c>
      <c r="AA948" s="76">
        <f t="shared" ca="1" si="281"/>
        <v>-523.9172444660062</v>
      </c>
      <c r="AB948" s="76">
        <f t="shared" ca="1" si="282"/>
        <v>592.19622109422153</v>
      </c>
    </row>
    <row r="949" spans="1:28" x14ac:dyDescent="0.25">
      <c r="A949" s="2">
        <f t="shared" si="283"/>
        <v>5</v>
      </c>
      <c r="B949" s="16">
        <f ca="1">VLOOKUP(A949,PERIODS!$O$4:$P$33,2,FALSE)</f>
        <v>3.3000000000000002E-2</v>
      </c>
      <c r="C949" s="15"/>
      <c r="D949" s="18">
        <v>935</v>
      </c>
      <c r="E949" s="34">
        <f t="shared" ca="1" si="285"/>
        <v>26003.15557880425</v>
      </c>
      <c r="F949" s="34">
        <f t="shared" ca="1" si="267"/>
        <v>3300</v>
      </c>
      <c r="G949" s="69">
        <f t="shared" ca="1" si="271"/>
        <v>0</v>
      </c>
      <c r="H949" s="34">
        <f t="shared" ca="1" si="272"/>
        <v>1460.8806397127678</v>
      </c>
      <c r="I949" s="34">
        <f t="shared" ca="1" si="273"/>
        <v>4760.8806397127682</v>
      </c>
      <c r="J949" s="18">
        <f ca="1">SUM(INDIRECT(ADDRESS(ROW(F949),COLUMN(F949),4)):INDIRECT(ADDRESS(ROW(F949)+N$5-1,COLUMN(F949),4)))</f>
        <v>23100</v>
      </c>
      <c r="K949" s="18">
        <f t="shared" ca="1" si="274"/>
        <v>0</v>
      </c>
      <c r="L949" s="18">
        <f t="shared" ca="1" si="284"/>
        <v>0</v>
      </c>
      <c r="M949" s="18">
        <f t="shared" ca="1" si="268"/>
        <v>0</v>
      </c>
      <c r="N949" s="34">
        <f t="shared" ca="1" si="275"/>
        <v>21242.274939091483</v>
      </c>
      <c r="P949" s="18">
        <f t="shared" ca="1" si="269"/>
        <v>1460.8806397127678</v>
      </c>
      <c r="Q949" s="47">
        <f ca="1">SUM(L$15:L949)-SUM(M$15:M949)</f>
        <v>0</v>
      </c>
      <c r="R949" s="47" t="str">
        <f t="shared" ca="1" si="270"/>
        <v>M952</v>
      </c>
      <c r="S949" s="40">
        <f t="shared" ca="1" si="276"/>
        <v>0</v>
      </c>
      <c r="T949" s="46">
        <f t="shared" ca="1" si="277"/>
        <v>66</v>
      </c>
      <c r="X949" s="74">
        <f t="shared" ca="1" si="278"/>
        <v>1.4608806397127678</v>
      </c>
      <c r="Y949" s="75">
        <f t="shared" ca="1" si="279"/>
        <v>1.4608806397127678</v>
      </c>
      <c r="Z949" s="74">
        <f t="shared" ca="1" si="280"/>
        <v>4.3097531974901164</v>
      </c>
      <c r="AA949" s="76">
        <f t="shared" ca="1" si="281"/>
        <v>1460.8806397127678</v>
      </c>
      <c r="AB949" s="76">
        <f t="shared" ca="1" si="282"/>
        <v>4309.7531974901167</v>
      </c>
    </row>
    <row r="950" spans="1:28" x14ac:dyDescent="0.25">
      <c r="A950" s="2">
        <f t="shared" si="283"/>
        <v>6</v>
      </c>
      <c r="B950" s="16">
        <f ca="1">VLOOKUP(A950,PERIODS!$O$4:$P$33,2,FALSE)</f>
        <v>3.3000000000000002E-2</v>
      </c>
      <c r="C950" s="15"/>
      <c r="D950" s="18">
        <v>936</v>
      </c>
      <c r="E950" s="34">
        <f t="shared" ca="1" si="285"/>
        <v>21242.274939091483</v>
      </c>
      <c r="F950" s="34">
        <f t="shared" ca="1" si="267"/>
        <v>3300</v>
      </c>
      <c r="G950" s="69">
        <f t="shared" ca="1" si="271"/>
        <v>0</v>
      </c>
      <c r="H950" s="34">
        <f t="shared" ca="1" si="272"/>
        <v>-353.22425219945183</v>
      </c>
      <c r="I950" s="34">
        <f t="shared" ca="1" si="273"/>
        <v>2946.7757478005483</v>
      </c>
      <c r="J950" s="18">
        <f ca="1">SUM(INDIRECT(ADDRESS(ROW(F950),COLUMN(F950),4)):INDIRECT(ADDRESS(ROW(F950)+N$5-1,COLUMN(F950),4)))</f>
        <v>23100</v>
      </c>
      <c r="K950" s="18">
        <f t="shared" ca="1" si="274"/>
        <v>16350</v>
      </c>
      <c r="L950" s="18">
        <f t="shared" ca="1" si="284"/>
        <v>16350</v>
      </c>
      <c r="M950" s="18">
        <f t="shared" ca="1" si="268"/>
        <v>0</v>
      </c>
      <c r="N950" s="34">
        <f t="shared" ca="1" si="275"/>
        <v>18295.499191290935</v>
      </c>
      <c r="P950" s="18">
        <f t="shared" ca="1" si="269"/>
        <v>353.22425219945183</v>
      </c>
      <c r="Q950" s="47">
        <f ca="1">SUM(L$15:L950)-SUM(M$15:M950)</f>
        <v>16350</v>
      </c>
      <c r="R950" s="47" t="str">
        <f t="shared" ca="1" si="270"/>
        <v>M953</v>
      </c>
      <c r="S950" s="40">
        <f t="shared" ca="1" si="276"/>
        <v>0</v>
      </c>
      <c r="T950" s="46">
        <f t="shared" ca="1" si="277"/>
        <v>13</v>
      </c>
      <c r="X950" s="74">
        <f t="shared" ca="1" si="278"/>
        <v>-0.3532242521994518</v>
      </c>
      <c r="Y950" s="75">
        <f t="shared" ca="1" si="279"/>
        <v>-0.3532242521994518</v>
      </c>
      <c r="Z950" s="74">
        <f t="shared" ca="1" si="280"/>
        <v>0.70241965656099092</v>
      </c>
      <c r="AA950" s="76">
        <f t="shared" ca="1" si="281"/>
        <v>-353.22425219945183</v>
      </c>
      <c r="AB950" s="76">
        <f t="shared" ca="1" si="282"/>
        <v>702.41965656099092</v>
      </c>
    </row>
    <row r="951" spans="1:28" x14ac:dyDescent="0.25">
      <c r="A951" s="2">
        <f t="shared" si="283"/>
        <v>7</v>
      </c>
      <c r="B951" s="16">
        <f ca="1">VLOOKUP(A951,PERIODS!$O$4:$P$33,2,FALSE)</f>
        <v>3.3000000000000002E-2</v>
      </c>
      <c r="C951" s="15"/>
      <c r="D951" s="18">
        <v>937</v>
      </c>
      <c r="E951" s="34">
        <f t="shared" ca="1" si="285"/>
        <v>18295.499191290935</v>
      </c>
      <c r="F951" s="34">
        <f t="shared" ca="1" si="267"/>
        <v>3300</v>
      </c>
      <c r="G951" s="69">
        <f t="shared" ca="1" si="271"/>
        <v>0</v>
      </c>
      <c r="H951" s="34">
        <f t="shared" ca="1" si="272"/>
        <v>30.757983783819707</v>
      </c>
      <c r="I951" s="34">
        <f t="shared" ca="1" si="273"/>
        <v>3330.7579837838198</v>
      </c>
      <c r="J951" s="18">
        <f ca="1">SUM(INDIRECT(ADDRESS(ROW(F951),COLUMN(F951),4)):INDIRECT(ADDRESS(ROW(F951)+N$5-1,COLUMN(F951),4)))</f>
        <v>23100</v>
      </c>
      <c r="K951" s="18">
        <f t="shared" ca="1" si="274"/>
        <v>16350</v>
      </c>
      <c r="L951" s="18">
        <f t="shared" ca="1" si="284"/>
        <v>0</v>
      </c>
      <c r="M951" s="18">
        <f t="shared" ca="1" si="268"/>
        <v>0</v>
      </c>
      <c r="N951" s="34">
        <f t="shared" ca="1" si="275"/>
        <v>14964.741207507115</v>
      </c>
      <c r="P951" s="18">
        <f t="shared" ca="1" si="269"/>
        <v>30.757983783819707</v>
      </c>
      <c r="Q951" s="47">
        <f ca="1">SUM(L$15:L951)-SUM(M$15:M951)</f>
        <v>16350</v>
      </c>
      <c r="R951" s="47" t="str">
        <f t="shared" ca="1" si="270"/>
        <v>M954</v>
      </c>
      <c r="S951" s="40">
        <f t="shared" ca="1" si="276"/>
        <v>0</v>
      </c>
      <c r="T951" s="46">
        <f t="shared" ca="1" si="277"/>
        <v>82</v>
      </c>
      <c r="X951" s="74">
        <f t="shared" ca="1" si="278"/>
        <v>3.0757983783819706E-2</v>
      </c>
      <c r="Y951" s="75">
        <f t="shared" ca="1" si="279"/>
        <v>3.0757983783819706E-2</v>
      </c>
      <c r="Z951" s="74">
        <f t="shared" ca="1" si="280"/>
        <v>1.0312358978733971</v>
      </c>
      <c r="AA951" s="76">
        <f t="shared" ca="1" si="281"/>
        <v>30.757983783819707</v>
      </c>
      <c r="AB951" s="76">
        <f t="shared" ca="1" si="282"/>
        <v>1031.2358978733971</v>
      </c>
    </row>
    <row r="952" spans="1:28" x14ac:dyDescent="0.25">
      <c r="A952" s="2">
        <f t="shared" si="283"/>
        <v>8</v>
      </c>
      <c r="B952" s="16">
        <f ca="1">VLOOKUP(A952,PERIODS!$O$4:$P$33,2,FALSE)</f>
        <v>3.3000000000000002E-2</v>
      </c>
      <c r="C952" s="15"/>
      <c r="D952" s="18">
        <v>938</v>
      </c>
      <c r="E952" s="34">
        <f t="shared" ca="1" si="285"/>
        <v>14964.741207507115</v>
      </c>
      <c r="F952" s="34">
        <f t="shared" ca="1" si="267"/>
        <v>3300</v>
      </c>
      <c r="G952" s="69">
        <f t="shared" ca="1" si="271"/>
        <v>0</v>
      </c>
      <c r="H952" s="34">
        <f t="shared" ca="1" si="272"/>
        <v>-1135.7829775493203</v>
      </c>
      <c r="I952" s="34">
        <f t="shared" ca="1" si="273"/>
        <v>2164.2170224506799</v>
      </c>
      <c r="J952" s="18">
        <f ca="1">SUM(INDIRECT(ADDRESS(ROW(F952),COLUMN(F952),4)):INDIRECT(ADDRESS(ROW(F952)+N$5-1,COLUMN(F952),4)))</f>
        <v>23100</v>
      </c>
      <c r="K952" s="18">
        <f t="shared" ca="1" si="274"/>
        <v>16350</v>
      </c>
      <c r="L952" s="18">
        <f t="shared" ca="1" si="284"/>
        <v>0</v>
      </c>
      <c r="M952" s="18">
        <f t="shared" ca="1" si="268"/>
        <v>0</v>
      </c>
      <c r="N952" s="34">
        <f t="shared" ca="1" si="275"/>
        <v>12800.524185056434</v>
      </c>
      <c r="P952" s="18">
        <f t="shared" ca="1" si="269"/>
        <v>1135.7829775493203</v>
      </c>
      <c r="Q952" s="47">
        <f ca="1">SUM(L$15:L952)-SUM(M$15:M952)</f>
        <v>16350</v>
      </c>
      <c r="R952" s="47" t="str">
        <f t="shared" ca="1" si="270"/>
        <v>M955</v>
      </c>
      <c r="S952" s="40">
        <f t="shared" ca="1" si="276"/>
        <v>0</v>
      </c>
      <c r="T952" s="46">
        <f t="shared" ca="1" si="277"/>
        <v>46</v>
      </c>
      <c r="X952" s="74">
        <f t="shared" ca="1" si="278"/>
        <v>-1.1357829775493202</v>
      </c>
      <c r="Y952" s="75">
        <f t="shared" ca="1" si="279"/>
        <v>-1.1357829775493202</v>
      </c>
      <c r="Z952" s="74">
        <f t="shared" ca="1" si="280"/>
        <v>0.32117055352835583</v>
      </c>
      <c r="AA952" s="76">
        <f t="shared" ca="1" si="281"/>
        <v>-1135.7829775493203</v>
      </c>
      <c r="AB952" s="76">
        <f t="shared" ca="1" si="282"/>
        <v>321.17055352835581</v>
      </c>
    </row>
    <row r="953" spans="1:28" x14ac:dyDescent="0.25">
      <c r="A953" s="2">
        <f t="shared" si="283"/>
        <v>9</v>
      </c>
      <c r="B953" s="16">
        <f ca="1">VLOOKUP(A953,PERIODS!$O$4:$P$33,2,FALSE)</f>
        <v>3.3000000000000002E-2</v>
      </c>
      <c r="C953" s="15"/>
      <c r="D953" s="18">
        <v>939</v>
      </c>
      <c r="E953" s="34">
        <f t="shared" ca="1" si="285"/>
        <v>12800.524185056434</v>
      </c>
      <c r="F953" s="34">
        <f t="shared" ca="1" si="267"/>
        <v>3300</v>
      </c>
      <c r="G953" s="69">
        <f t="shared" ca="1" si="271"/>
        <v>0</v>
      </c>
      <c r="H953" s="34">
        <f t="shared" ca="1" si="272"/>
        <v>-527.39279833839851</v>
      </c>
      <c r="I953" s="34">
        <f t="shared" ca="1" si="273"/>
        <v>2772.6072016616017</v>
      </c>
      <c r="J953" s="18">
        <f ca="1">SUM(INDIRECT(ADDRESS(ROW(F953),COLUMN(F953),4)):INDIRECT(ADDRESS(ROW(F953)+N$5-1,COLUMN(F953),4)))</f>
        <v>23100</v>
      </c>
      <c r="K953" s="18">
        <f t="shared" ca="1" si="274"/>
        <v>0</v>
      </c>
      <c r="L953" s="18">
        <f t="shared" ca="1" si="284"/>
        <v>0</v>
      </c>
      <c r="M953" s="18">
        <f t="shared" ca="1" si="268"/>
        <v>16350</v>
      </c>
      <c r="N953" s="34">
        <f t="shared" ca="1" si="275"/>
        <v>26377.916983394833</v>
      </c>
      <c r="P953" s="18">
        <f t="shared" ca="1" si="269"/>
        <v>527.39279833839851</v>
      </c>
      <c r="Q953" s="47">
        <f ca="1">SUM(L$15:L953)-SUM(M$15:M953)</f>
        <v>0</v>
      </c>
      <c r="R953" s="47" t="str">
        <f t="shared" ca="1" si="270"/>
        <v>M956</v>
      </c>
      <c r="S953" s="40">
        <f t="shared" ca="1" si="276"/>
        <v>0</v>
      </c>
      <c r="T953" s="46">
        <f t="shared" ca="1" si="277"/>
        <v>71</v>
      </c>
      <c r="X953" s="74">
        <f t="shared" ca="1" si="278"/>
        <v>-0.52739279833839847</v>
      </c>
      <c r="Y953" s="75">
        <f t="shared" ca="1" si="279"/>
        <v>-0.52739279833839847</v>
      </c>
      <c r="Z953" s="74">
        <f t="shared" ca="1" si="280"/>
        <v>0.5901415837943379</v>
      </c>
      <c r="AA953" s="76">
        <f t="shared" ca="1" si="281"/>
        <v>-527.39279833839851</v>
      </c>
      <c r="AB953" s="76">
        <f t="shared" ca="1" si="282"/>
        <v>590.14158379433786</v>
      </c>
    </row>
    <row r="954" spans="1:28" x14ac:dyDescent="0.25">
      <c r="A954" s="2">
        <f t="shared" si="283"/>
        <v>10</v>
      </c>
      <c r="B954" s="16">
        <f ca="1">VLOOKUP(A954,PERIODS!$O$4:$P$33,2,FALSE)</f>
        <v>3.3000000000000002E-2</v>
      </c>
      <c r="C954" s="15"/>
      <c r="D954" s="18">
        <v>940</v>
      </c>
      <c r="E954" s="34">
        <f t="shared" ca="1" si="285"/>
        <v>26377.916983394833</v>
      </c>
      <c r="F954" s="34">
        <f t="shared" ca="1" si="267"/>
        <v>3300</v>
      </c>
      <c r="G954" s="69">
        <f t="shared" ca="1" si="271"/>
        <v>0</v>
      </c>
      <c r="H954" s="34">
        <f t="shared" ca="1" si="272"/>
        <v>-1183.16882125709</v>
      </c>
      <c r="I954" s="34">
        <f t="shared" ca="1" si="273"/>
        <v>2116.8311787429102</v>
      </c>
      <c r="J954" s="18">
        <f ca="1">SUM(INDIRECT(ADDRESS(ROW(F954),COLUMN(F954),4)):INDIRECT(ADDRESS(ROW(F954)+N$5-1,COLUMN(F954),4)))</f>
        <v>23100</v>
      </c>
      <c r="K954" s="18">
        <f t="shared" ca="1" si="274"/>
        <v>0</v>
      </c>
      <c r="L954" s="18">
        <f t="shared" ca="1" si="284"/>
        <v>0</v>
      </c>
      <c r="M954" s="18">
        <f t="shared" ca="1" si="268"/>
        <v>0</v>
      </c>
      <c r="N954" s="34">
        <f t="shared" ca="1" si="275"/>
        <v>24261.085804651921</v>
      </c>
      <c r="P954" s="18">
        <f t="shared" ca="1" si="269"/>
        <v>1183.16882125709</v>
      </c>
      <c r="Q954" s="47">
        <f ca="1">SUM(L$15:L954)-SUM(M$15:M954)</f>
        <v>0</v>
      </c>
      <c r="R954" s="47" t="str">
        <f t="shared" ca="1" si="270"/>
        <v>M957</v>
      </c>
      <c r="S954" s="40">
        <f t="shared" ca="1" si="276"/>
        <v>0</v>
      </c>
      <c r="T954" s="46">
        <f t="shared" ca="1" si="277"/>
        <v>51</v>
      </c>
      <c r="X954" s="74">
        <f t="shared" ca="1" si="278"/>
        <v>-1.1831688212570901</v>
      </c>
      <c r="Y954" s="75">
        <f t="shared" ca="1" si="279"/>
        <v>-1.1831688212570901</v>
      </c>
      <c r="Z954" s="74">
        <f t="shared" ca="1" si="280"/>
        <v>0.30630656833280406</v>
      </c>
      <c r="AA954" s="76">
        <f t="shared" ca="1" si="281"/>
        <v>-1183.16882125709</v>
      </c>
      <c r="AB954" s="76">
        <f t="shared" ca="1" si="282"/>
        <v>306.30656833280409</v>
      </c>
    </row>
    <row r="955" spans="1:28" x14ac:dyDescent="0.25">
      <c r="A955" s="2">
        <f t="shared" si="283"/>
        <v>11</v>
      </c>
      <c r="B955" s="16">
        <f ca="1">VLOOKUP(A955,PERIODS!$O$4:$P$33,2,FALSE)</f>
        <v>3.3000000000000002E-2</v>
      </c>
      <c r="C955" s="15"/>
      <c r="D955" s="18">
        <v>941</v>
      </c>
      <c r="E955" s="34">
        <f t="shared" ca="1" si="285"/>
        <v>24261.085804651921</v>
      </c>
      <c r="F955" s="34">
        <f t="shared" ca="1" si="267"/>
        <v>3300</v>
      </c>
      <c r="G955" s="69">
        <f t="shared" ca="1" si="271"/>
        <v>0</v>
      </c>
      <c r="H955" s="34">
        <f t="shared" ca="1" si="272"/>
        <v>-117.08046824159345</v>
      </c>
      <c r="I955" s="34">
        <f t="shared" ca="1" si="273"/>
        <v>3182.9195317584067</v>
      </c>
      <c r="J955" s="18">
        <f ca="1">SUM(INDIRECT(ADDRESS(ROW(F955),COLUMN(F955),4)):INDIRECT(ADDRESS(ROW(F955)+N$5-1,COLUMN(F955),4)))</f>
        <v>23300</v>
      </c>
      <c r="K955" s="18">
        <f t="shared" ca="1" si="274"/>
        <v>0</v>
      </c>
      <c r="L955" s="18">
        <f t="shared" ca="1" si="284"/>
        <v>0</v>
      </c>
      <c r="M955" s="18">
        <f t="shared" ca="1" si="268"/>
        <v>0</v>
      </c>
      <c r="N955" s="34">
        <f t="shared" ca="1" si="275"/>
        <v>21078.166272893515</v>
      </c>
      <c r="P955" s="18">
        <f t="shared" ca="1" si="269"/>
        <v>117.08046824159345</v>
      </c>
      <c r="Q955" s="47">
        <f ca="1">SUM(L$15:L955)-SUM(M$15:M955)</f>
        <v>0</v>
      </c>
      <c r="R955" s="47" t="str">
        <f t="shared" ca="1" si="270"/>
        <v>M958</v>
      </c>
      <c r="S955" s="40">
        <f t="shared" ca="1" si="276"/>
        <v>0</v>
      </c>
      <c r="T955" s="46">
        <f t="shared" ca="1" si="277"/>
        <v>91</v>
      </c>
      <c r="X955" s="74">
        <f t="shared" ca="1" si="278"/>
        <v>-0.11708046824159345</v>
      </c>
      <c r="Y955" s="75">
        <f t="shared" ca="1" si="279"/>
        <v>-0.11708046824159345</v>
      </c>
      <c r="Z955" s="74">
        <f t="shared" ca="1" si="280"/>
        <v>0.88951361268718609</v>
      </c>
      <c r="AA955" s="76">
        <f t="shared" ca="1" si="281"/>
        <v>-117.08046824159345</v>
      </c>
      <c r="AB955" s="76">
        <f t="shared" ca="1" si="282"/>
        <v>889.51361268718608</v>
      </c>
    </row>
    <row r="956" spans="1:28" x14ac:dyDescent="0.25">
      <c r="A956" s="2">
        <f t="shared" si="283"/>
        <v>12</v>
      </c>
      <c r="B956" s="16">
        <f ca="1">VLOOKUP(A956,PERIODS!$O$4:$P$33,2,FALSE)</f>
        <v>3.3000000000000002E-2</v>
      </c>
      <c r="C956" s="15"/>
      <c r="D956" s="18">
        <v>942</v>
      </c>
      <c r="E956" s="34">
        <f t="shared" ca="1" si="285"/>
        <v>21078.166272893515</v>
      </c>
      <c r="F956" s="34">
        <f t="shared" ca="1" si="267"/>
        <v>3300</v>
      </c>
      <c r="G956" s="69">
        <f t="shared" ca="1" si="271"/>
        <v>0</v>
      </c>
      <c r="H956" s="34">
        <f t="shared" ca="1" si="272"/>
        <v>-1419.6816222854125</v>
      </c>
      <c r="I956" s="34">
        <f t="shared" ca="1" si="273"/>
        <v>1880.3183777145875</v>
      </c>
      <c r="J956" s="18">
        <f ca="1">SUM(INDIRECT(ADDRESS(ROW(F956),COLUMN(F956),4)):INDIRECT(ADDRESS(ROW(F956)+N$5-1,COLUMN(F956),4)))</f>
        <v>23500</v>
      </c>
      <c r="K956" s="18">
        <f t="shared" ca="1" si="274"/>
        <v>16350</v>
      </c>
      <c r="L956" s="18">
        <f t="shared" ca="1" si="284"/>
        <v>16350</v>
      </c>
      <c r="M956" s="18">
        <f t="shared" ca="1" si="268"/>
        <v>0</v>
      </c>
      <c r="N956" s="34">
        <f t="shared" ca="1" si="275"/>
        <v>19197.847895178929</v>
      </c>
      <c r="P956" s="18">
        <f t="shared" ca="1" si="269"/>
        <v>1419.6816222854125</v>
      </c>
      <c r="Q956" s="47">
        <f ca="1">SUM(L$15:L956)-SUM(M$15:M956)</f>
        <v>16350</v>
      </c>
      <c r="R956" s="47" t="str">
        <f t="shared" ca="1" si="270"/>
        <v>M959</v>
      </c>
      <c r="S956" s="40">
        <f t="shared" ca="1" si="276"/>
        <v>0</v>
      </c>
      <c r="T956" s="46">
        <f t="shared" ca="1" si="277"/>
        <v>100</v>
      </c>
      <c r="X956" s="74">
        <f t="shared" ca="1" si="278"/>
        <v>-1.4196816222854125</v>
      </c>
      <c r="Y956" s="75">
        <f t="shared" ca="1" si="279"/>
        <v>-1.4196816222854125</v>
      </c>
      <c r="Z956" s="74">
        <f t="shared" ca="1" si="280"/>
        <v>0.24179098550521452</v>
      </c>
      <c r="AA956" s="76">
        <f t="shared" ca="1" si="281"/>
        <v>-1419.6816222854125</v>
      </c>
      <c r="AB956" s="76">
        <f t="shared" ca="1" si="282"/>
        <v>241.79098550521454</v>
      </c>
    </row>
    <row r="957" spans="1:28" x14ac:dyDescent="0.25">
      <c r="A957" s="2">
        <f t="shared" si="283"/>
        <v>13</v>
      </c>
      <c r="B957" s="16">
        <f ca="1">VLOOKUP(A957,PERIODS!$O$4:$P$33,2,FALSE)</f>
        <v>3.3000000000000002E-2</v>
      </c>
      <c r="C957" s="15"/>
      <c r="D957" s="18">
        <v>943</v>
      </c>
      <c r="E957" s="34">
        <f t="shared" ca="1" si="285"/>
        <v>19197.847895178929</v>
      </c>
      <c r="F957" s="34">
        <f t="shared" ca="1" si="267"/>
        <v>3300</v>
      </c>
      <c r="G957" s="69">
        <f t="shared" ca="1" si="271"/>
        <v>0</v>
      </c>
      <c r="H957" s="34">
        <f t="shared" ca="1" si="272"/>
        <v>-341.88173434063987</v>
      </c>
      <c r="I957" s="34">
        <f t="shared" ca="1" si="273"/>
        <v>2958.1182656593601</v>
      </c>
      <c r="J957" s="18">
        <f ca="1">SUM(INDIRECT(ADDRESS(ROW(F957),COLUMN(F957),4)):INDIRECT(ADDRESS(ROW(F957)+N$5-1,COLUMN(F957),4)))</f>
        <v>23700</v>
      </c>
      <c r="K957" s="18">
        <f t="shared" ca="1" si="274"/>
        <v>16350</v>
      </c>
      <c r="L957" s="18">
        <f t="shared" ca="1" si="284"/>
        <v>0</v>
      </c>
      <c r="M957" s="18">
        <f t="shared" ca="1" si="268"/>
        <v>0</v>
      </c>
      <c r="N957" s="34">
        <f t="shared" ca="1" si="275"/>
        <v>16239.72962951957</v>
      </c>
      <c r="P957" s="18">
        <f t="shared" ca="1" si="269"/>
        <v>341.88173434063987</v>
      </c>
      <c r="Q957" s="47">
        <f ca="1">SUM(L$15:L957)-SUM(M$15:M957)</f>
        <v>16350</v>
      </c>
      <c r="R957" s="47" t="str">
        <f t="shared" ca="1" si="270"/>
        <v>M960</v>
      </c>
      <c r="S957" s="40">
        <f t="shared" ca="1" si="276"/>
        <v>0</v>
      </c>
      <c r="T957" s="46">
        <f t="shared" ca="1" si="277"/>
        <v>46</v>
      </c>
      <c r="X957" s="74">
        <f t="shared" ca="1" si="278"/>
        <v>-0.34188173434063984</v>
      </c>
      <c r="Y957" s="75">
        <f t="shared" ca="1" si="279"/>
        <v>-0.34188173434063984</v>
      </c>
      <c r="Z957" s="74">
        <f t="shared" ca="1" si="280"/>
        <v>0.71043221947591551</v>
      </c>
      <c r="AA957" s="76">
        <f t="shared" ca="1" si="281"/>
        <v>-341.88173434063987</v>
      </c>
      <c r="AB957" s="76">
        <f t="shared" ca="1" si="282"/>
        <v>710.43221947591553</v>
      </c>
    </row>
    <row r="958" spans="1:28" x14ac:dyDescent="0.25">
      <c r="A958" s="2">
        <f t="shared" si="283"/>
        <v>14</v>
      </c>
      <c r="B958" s="16">
        <f ca="1">VLOOKUP(A958,PERIODS!$O$4:$P$33,2,FALSE)</f>
        <v>3.3000000000000002E-2</v>
      </c>
      <c r="C958" s="15"/>
      <c r="D958" s="18">
        <v>944</v>
      </c>
      <c r="E958" s="34">
        <f t="shared" ca="1" si="285"/>
        <v>16239.72962951957</v>
      </c>
      <c r="F958" s="34">
        <f t="shared" ca="1" si="267"/>
        <v>3300</v>
      </c>
      <c r="G958" s="69">
        <f t="shared" ca="1" si="271"/>
        <v>0</v>
      </c>
      <c r="H958" s="34">
        <f t="shared" ca="1" si="272"/>
        <v>28.455226702832693</v>
      </c>
      <c r="I958" s="34">
        <f t="shared" ca="1" si="273"/>
        <v>3328.4552267028325</v>
      </c>
      <c r="J958" s="18">
        <f ca="1">SUM(INDIRECT(ADDRESS(ROW(F958),COLUMN(F958),4)):INDIRECT(ADDRESS(ROW(F958)+N$5-1,COLUMN(F958),4)))</f>
        <v>23900</v>
      </c>
      <c r="K958" s="18">
        <f t="shared" ca="1" si="274"/>
        <v>16350</v>
      </c>
      <c r="L958" s="18">
        <f t="shared" ca="1" si="284"/>
        <v>0</v>
      </c>
      <c r="M958" s="18">
        <f t="shared" ca="1" si="268"/>
        <v>0</v>
      </c>
      <c r="N958" s="34">
        <f t="shared" ca="1" si="275"/>
        <v>12911.274402816738</v>
      </c>
      <c r="P958" s="18">
        <f t="shared" ca="1" si="269"/>
        <v>28.455226702832693</v>
      </c>
      <c r="Q958" s="47">
        <f ca="1">SUM(L$15:L958)-SUM(M$15:M958)</f>
        <v>16350</v>
      </c>
      <c r="R958" s="47" t="str">
        <f t="shared" ca="1" si="270"/>
        <v>M961</v>
      </c>
      <c r="S958" s="40">
        <f t="shared" ca="1" si="276"/>
        <v>0</v>
      </c>
      <c r="T958" s="46">
        <f t="shared" ca="1" si="277"/>
        <v>97</v>
      </c>
      <c r="X958" s="74">
        <f t="shared" ca="1" si="278"/>
        <v>2.8455226702832691E-2</v>
      </c>
      <c r="Y958" s="75">
        <f t="shared" ca="1" si="279"/>
        <v>2.8455226702832691E-2</v>
      </c>
      <c r="Z958" s="74">
        <f t="shared" ca="1" si="280"/>
        <v>1.0288639441721363</v>
      </c>
      <c r="AA958" s="76">
        <f t="shared" ca="1" si="281"/>
        <v>28.455226702832693</v>
      </c>
      <c r="AB958" s="76">
        <f t="shared" ca="1" si="282"/>
        <v>1028.8639441721364</v>
      </c>
    </row>
    <row r="959" spans="1:28" x14ac:dyDescent="0.25">
      <c r="A959" s="2">
        <f t="shared" si="283"/>
        <v>15</v>
      </c>
      <c r="B959" s="16">
        <f ca="1">VLOOKUP(A959,PERIODS!$O$4:$P$33,2,FALSE)</f>
        <v>3.3000000000000002E-2</v>
      </c>
      <c r="C959" s="15"/>
      <c r="D959" s="18">
        <v>945</v>
      </c>
      <c r="E959" s="34">
        <f t="shared" ca="1" si="285"/>
        <v>12911.274402816738</v>
      </c>
      <c r="F959" s="34">
        <f t="shared" ca="1" si="267"/>
        <v>3300</v>
      </c>
      <c r="G959" s="69">
        <f t="shared" ca="1" si="271"/>
        <v>0</v>
      </c>
      <c r="H959" s="34">
        <f t="shared" ca="1" si="272"/>
        <v>-848.22314975969107</v>
      </c>
      <c r="I959" s="34">
        <f t="shared" ca="1" si="273"/>
        <v>2451.7768502403087</v>
      </c>
      <c r="J959" s="18">
        <f ca="1">SUM(INDIRECT(ADDRESS(ROW(F959),COLUMN(F959),4)):INDIRECT(ADDRESS(ROW(F959)+N$5-1,COLUMN(F959),4)))</f>
        <v>24100</v>
      </c>
      <c r="K959" s="18">
        <f t="shared" ca="1" si="274"/>
        <v>0</v>
      </c>
      <c r="L959" s="18">
        <f t="shared" ca="1" si="284"/>
        <v>0</v>
      </c>
      <c r="M959" s="18">
        <f t="shared" ca="1" si="268"/>
        <v>16350</v>
      </c>
      <c r="N959" s="34">
        <f t="shared" ca="1" si="275"/>
        <v>26809.497552576431</v>
      </c>
      <c r="P959" s="18">
        <f t="shared" ca="1" si="269"/>
        <v>848.22314975969107</v>
      </c>
      <c r="Q959" s="47">
        <f ca="1">SUM(L$15:L959)-SUM(M$15:M959)</f>
        <v>0</v>
      </c>
      <c r="R959" s="47" t="str">
        <f t="shared" ca="1" si="270"/>
        <v>M962</v>
      </c>
      <c r="S959" s="40">
        <f t="shared" ca="1" si="276"/>
        <v>0</v>
      </c>
      <c r="T959" s="46">
        <f t="shared" ca="1" si="277"/>
        <v>72</v>
      </c>
      <c r="X959" s="74">
        <f t="shared" ca="1" si="278"/>
        <v>-0.84822314975969104</v>
      </c>
      <c r="Y959" s="75">
        <f t="shared" ca="1" si="279"/>
        <v>-0.84822314975969104</v>
      </c>
      <c r="Z959" s="74">
        <f t="shared" ca="1" si="280"/>
        <v>0.42817505938959505</v>
      </c>
      <c r="AA959" s="76">
        <f t="shared" ca="1" si="281"/>
        <v>-848.22314975969107</v>
      </c>
      <c r="AB959" s="76">
        <f t="shared" ca="1" si="282"/>
        <v>428.17505938959505</v>
      </c>
    </row>
    <row r="960" spans="1:28" x14ac:dyDescent="0.25">
      <c r="A960" s="2">
        <f t="shared" si="283"/>
        <v>16</v>
      </c>
      <c r="B960" s="16">
        <f ca="1">VLOOKUP(A960,PERIODS!$O$4:$P$33,2,FALSE)</f>
        <v>3.3000000000000002E-2</v>
      </c>
      <c r="C960" s="15"/>
      <c r="D960" s="18">
        <v>946</v>
      </c>
      <c r="E960" s="34">
        <f t="shared" ca="1" si="285"/>
        <v>26809.497552576431</v>
      </c>
      <c r="F960" s="34">
        <f t="shared" ca="1" si="267"/>
        <v>3300</v>
      </c>
      <c r="G960" s="69">
        <f t="shared" ca="1" si="271"/>
        <v>0</v>
      </c>
      <c r="H960" s="34">
        <f t="shared" ca="1" si="272"/>
        <v>458.50929921814674</v>
      </c>
      <c r="I960" s="34">
        <f t="shared" ca="1" si="273"/>
        <v>3758.5092992181467</v>
      </c>
      <c r="J960" s="18">
        <f ca="1">SUM(INDIRECT(ADDRESS(ROW(F960),COLUMN(F960),4)):INDIRECT(ADDRESS(ROW(F960)+N$5-1,COLUMN(F960),4)))</f>
        <v>24300</v>
      </c>
      <c r="K960" s="18">
        <f t="shared" ca="1" si="274"/>
        <v>0</v>
      </c>
      <c r="L960" s="18">
        <f t="shared" ca="1" si="284"/>
        <v>0</v>
      </c>
      <c r="M960" s="18">
        <f t="shared" ca="1" si="268"/>
        <v>0</v>
      </c>
      <c r="N960" s="34">
        <f t="shared" ca="1" si="275"/>
        <v>23050.988253358286</v>
      </c>
      <c r="P960" s="18">
        <f t="shared" ca="1" si="269"/>
        <v>458.50929921814674</v>
      </c>
      <c r="Q960" s="47">
        <f ca="1">SUM(L$15:L960)-SUM(M$15:M960)</f>
        <v>0</v>
      </c>
      <c r="R960" s="47" t="str">
        <f t="shared" ca="1" si="270"/>
        <v>M963</v>
      </c>
      <c r="S960" s="40">
        <f t="shared" ca="1" si="276"/>
        <v>0</v>
      </c>
      <c r="T960" s="46">
        <f t="shared" ca="1" si="277"/>
        <v>91</v>
      </c>
      <c r="X960" s="74">
        <f t="shared" ca="1" si="278"/>
        <v>0.45850929921814676</v>
      </c>
      <c r="Y960" s="75">
        <f t="shared" ca="1" si="279"/>
        <v>0.45850929921814676</v>
      </c>
      <c r="Z960" s="74">
        <f t="shared" ca="1" si="280"/>
        <v>1.5817143638480413</v>
      </c>
      <c r="AA960" s="76">
        <f t="shared" ca="1" si="281"/>
        <v>458.50929921814674</v>
      </c>
      <c r="AB960" s="76">
        <f t="shared" ca="1" si="282"/>
        <v>1581.7143638480413</v>
      </c>
    </row>
    <row r="961" spans="1:28" x14ac:dyDescent="0.25">
      <c r="A961" s="2">
        <f t="shared" si="283"/>
        <v>17</v>
      </c>
      <c r="B961" s="16">
        <f ca="1">VLOOKUP(A961,PERIODS!$O$4:$P$33,2,FALSE)</f>
        <v>3.5000000000000003E-2</v>
      </c>
      <c r="C961" s="15"/>
      <c r="D961" s="18">
        <v>947</v>
      </c>
      <c r="E961" s="34">
        <f t="shared" ca="1" si="285"/>
        <v>23050.988253358286</v>
      </c>
      <c r="F961" s="34">
        <f t="shared" ca="1" si="267"/>
        <v>3500.0000000000005</v>
      </c>
      <c r="G961" s="69">
        <f t="shared" ca="1" si="271"/>
        <v>0</v>
      </c>
      <c r="H961" s="34">
        <f t="shared" ca="1" si="272"/>
        <v>-1021.4623703091115</v>
      </c>
      <c r="I961" s="34">
        <f t="shared" ca="1" si="273"/>
        <v>2478.5376296908889</v>
      </c>
      <c r="J961" s="18">
        <f ca="1">SUM(INDIRECT(ADDRESS(ROW(F961),COLUMN(F961),4)):INDIRECT(ADDRESS(ROW(F961)+N$5-1,COLUMN(F961),4)))</f>
        <v>24500.000000000004</v>
      </c>
      <c r="K961" s="18">
        <f t="shared" ca="1" si="274"/>
        <v>16350</v>
      </c>
      <c r="L961" s="18">
        <f t="shared" ca="1" si="284"/>
        <v>16350</v>
      </c>
      <c r="M961" s="18">
        <f t="shared" ca="1" si="268"/>
        <v>0</v>
      </c>
      <c r="N961" s="34">
        <f t="shared" ca="1" si="275"/>
        <v>20572.450623667399</v>
      </c>
      <c r="P961" s="18">
        <f t="shared" ca="1" si="269"/>
        <v>1021.4623703091115</v>
      </c>
      <c r="Q961" s="47">
        <f ca="1">SUM(L$15:L961)-SUM(M$15:M961)</f>
        <v>16350</v>
      </c>
      <c r="R961" s="47" t="str">
        <f t="shared" ca="1" si="270"/>
        <v>M964</v>
      </c>
      <c r="S961" s="40">
        <f t="shared" ca="1" si="276"/>
        <v>0</v>
      </c>
      <c r="T961" s="46">
        <f t="shared" ca="1" si="277"/>
        <v>29</v>
      </c>
      <c r="X961" s="74">
        <f t="shared" ca="1" si="278"/>
        <v>-1.0214623703091115</v>
      </c>
      <c r="Y961" s="75">
        <f t="shared" ca="1" si="279"/>
        <v>-1.0214623703091115</v>
      </c>
      <c r="Z961" s="74">
        <f t="shared" ca="1" si="280"/>
        <v>0.36006800222206642</v>
      </c>
      <c r="AA961" s="76">
        <f t="shared" ca="1" si="281"/>
        <v>-1021.4623703091115</v>
      </c>
      <c r="AB961" s="76">
        <f t="shared" ca="1" si="282"/>
        <v>360.06800222206641</v>
      </c>
    </row>
    <row r="962" spans="1:28" x14ac:dyDescent="0.25">
      <c r="A962" s="2">
        <f t="shared" si="283"/>
        <v>18</v>
      </c>
      <c r="B962" s="16">
        <f ca="1">VLOOKUP(A962,PERIODS!$O$4:$P$33,2,FALSE)</f>
        <v>3.5000000000000003E-2</v>
      </c>
      <c r="C962" s="15"/>
      <c r="D962" s="18">
        <v>948</v>
      </c>
      <c r="E962" s="34">
        <f t="shared" ca="1" si="285"/>
        <v>20572.450623667399</v>
      </c>
      <c r="F962" s="34">
        <f t="shared" ca="1" si="267"/>
        <v>3500.0000000000005</v>
      </c>
      <c r="G962" s="69">
        <f t="shared" ca="1" si="271"/>
        <v>0</v>
      </c>
      <c r="H962" s="34">
        <f t="shared" ca="1" si="272"/>
        <v>359.7368624587844</v>
      </c>
      <c r="I962" s="34">
        <f t="shared" ca="1" si="273"/>
        <v>3859.7368624587848</v>
      </c>
      <c r="J962" s="18">
        <f ca="1">SUM(INDIRECT(ADDRESS(ROW(F962),COLUMN(F962),4)):INDIRECT(ADDRESS(ROW(F962)+N$5-1,COLUMN(F962),4)))</f>
        <v>24500.000000000004</v>
      </c>
      <c r="K962" s="18">
        <f t="shared" ca="1" si="274"/>
        <v>16350</v>
      </c>
      <c r="L962" s="18">
        <f t="shared" ca="1" si="284"/>
        <v>0</v>
      </c>
      <c r="M962" s="18">
        <f t="shared" ca="1" si="268"/>
        <v>0</v>
      </c>
      <c r="N962" s="34">
        <f t="shared" ca="1" si="275"/>
        <v>16712.713761208615</v>
      </c>
      <c r="P962" s="18">
        <f t="shared" ca="1" si="269"/>
        <v>359.7368624587844</v>
      </c>
      <c r="Q962" s="47">
        <f ca="1">SUM(L$15:L962)-SUM(M$15:M962)</f>
        <v>16350</v>
      </c>
      <c r="R962" s="47" t="str">
        <f t="shared" ca="1" si="270"/>
        <v>M965</v>
      </c>
      <c r="S962" s="40">
        <f t="shared" ca="1" si="276"/>
        <v>0</v>
      </c>
      <c r="T962" s="46">
        <f t="shared" ca="1" si="277"/>
        <v>8</v>
      </c>
      <c r="X962" s="74">
        <f t="shared" ca="1" si="278"/>
        <v>0.35973686245878439</v>
      </c>
      <c r="Y962" s="75">
        <f t="shared" ca="1" si="279"/>
        <v>0.35973686245878439</v>
      </c>
      <c r="Z962" s="74">
        <f t="shared" ca="1" si="280"/>
        <v>1.4329523014009315</v>
      </c>
      <c r="AA962" s="76">
        <f t="shared" ca="1" si="281"/>
        <v>359.7368624587844</v>
      </c>
      <c r="AB962" s="76">
        <f t="shared" ca="1" si="282"/>
        <v>1432.9523014009314</v>
      </c>
    </row>
    <row r="963" spans="1:28" x14ac:dyDescent="0.25">
      <c r="A963" s="2">
        <f t="shared" si="283"/>
        <v>19</v>
      </c>
      <c r="B963" s="16">
        <f ca="1">VLOOKUP(A963,PERIODS!$O$4:$P$33,2,FALSE)</f>
        <v>3.5000000000000003E-2</v>
      </c>
      <c r="C963" s="15"/>
      <c r="D963" s="18">
        <v>949</v>
      </c>
      <c r="E963" s="34">
        <f t="shared" ca="1" si="285"/>
        <v>16712.713761208615</v>
      </c>
      <c r="F963" s="34">
        <f t="shared" ca="1" si="267"/>
        <v>3500.0000000000005</v>
      </c>
      <c r="G963" s="69">
        <f t="shared" ca="1" si="271"/>
        <v>0</v>
      </c>
      <c r="H963" s="34">
        <f t="shared" ca="1" si="272"/>
        <v>-92.672596906751821</v>
      </c>
      <c r="I963" s="34">
        <f t="shared" ca="1" si="273"/>
        <v>3407.3274030932484</v>
      </c>
      <c r="J963" s="18">
        <f ca="1">SUM(INDIRECT(ADDRESS(ROW(F963),COLUMN(F963),4)):INDIRECT(ADDRESS(ROW(F963)+N$5-1,COLUMN(F963),4)))</f>
        <v>24500.000000000004</v>
      </c>
      <c r="K963" s="18">
        <f t="shared" ca="1" si="274"/>
        <v>16350</v>
      </c>
      <c r="L963" s="18">
        <f t="shared" ca="1" si="284"/>
        <v>0</v>
      </c>
      <c r="M963" s="18">
        <f t="shared" ca="1" si="268"/>
        <v>0</v>
      </c>
      <c r="N963" s="34">
        <f t="shared" ca="1" si="275"/>
        <v>13305.386358115367</v>
      </c>
      <c r="P963" s="18">
        <f t="shared" ca="1" si="269"/>
        <v>92.672596906751821</v>
      </c>
      <c r="Q963" s="47">
        <f ca="1">SUM(L$15:L963)-SUM(M$15:M963)</f>
        <v>16350</v>
      </c>
      <c r="R963" s="47" t="str">
        <f t="shared" ca="1" si="270"/>
        <v>M966</v>
      </c>
      <c r="S963" s="40">
        <f t="shared" ca="1" si="276"/>
        <v>0</v>
      </c>
      <c r="T963" s="46">
        <f t="shared" ca="1" si="277"/>
        <v>72</v>
      </c>
      <c r="X963" s="74">
        <f t="shared" ca="1" si="278"/>
        <v>-9.2672596906751822E-2</v>
      </c>
      <c r="Y963" s="75">
        <f t="shared" ca="1" si="279"/>
        <v>-9.2672596906751822E-2</v>
      </c>
      <c r="Z963" s="74">
        <f t="shared" ca="1" si="280"/>
        <v>0.91149187670870002</v>
      </c>
      <c r="AA963" s="76">
        <f t="shared" ca="1" si="281"/>
        <v>-92.672596906751821</v>
      </c>
      <c r="AB963" s="76">
        <f t="shared" ca="1" si="282"/>
        <v>911.49187670870003</v>
      </c>
    </row>
    <row r="964" spans="1:28" x14ac:dyDescent="0.25">
      <c r="A964" s="2">
        <f t="shared" si="283"/>
        <v>20</v>
      </c>
      <c r="B964" s="16">
        <f ca="1">VLOOKUP(A964,PERIODS!$O$4:$P$33,2,FALSE)</f>
        <v>3.5000000000000003E-2</v>
      </c>
      <c r="C964" s="15"/>
      <c r="D964" s="18">
        <v>950</v>
      </c>
      <c r="E964" s="34">
        <f t="shared" ca="1" si="285"/>
        <v>13305.386358115367</v>
      </c>
      <c r="F964" s="34">
        <f t="shared" ca="1" si="267"/>
        <v>3500.0000000000005</v>
      </c>
      <c r="G964" s="69">
        <f t="shared" ca="1" si="271"/>
        <v>0</v>
      </c>
      <c r="H964" s="34">
        <f t="shared" ca="1" si="272"/>
        <v>-158.37052360326172</v>
      </c>
      <c r="I964" s="34">
        <f t="shared" ca="1" si="273"/>
        <v>3341.6294763967389</v>
      </c>
      <c r="J964" s="18">
        <f ca="1">SUM(INDIRECT(ADDRESS(ROW(F964),COLUMN(F964),4)):INDIRECT(ADDRESS(ROW(F964)+N$5-1,COLUMN(F964),4)))</f>
        <v>24500.000000000004</v>
      </c>
      <c r="K964" s="18">
        <f t="shared" ca="1" si="274"/>
        <v>0</v>
      </c>
      <c r="L964" s="18">
        <f t="shared" ca="1" si="284"/>
        <v>0</v>
      </c>
      <c r="M964" s="18">
        <f t="shared" ca="1" si="268"/>
        <v>16350</v>
      </c>
      <c r="N964" s="34">
        <f t="shared" ca="1" si="275"/>
        <v>26313.756881718629</v>
      </c>
      <c r="P964" s="18">
        <f t="shared" ca="1" si="269"/>
        <v>158.37052360326172</v>
      </c>
      <c r="Q964" s="47">
        <f ca="1">SUM(L$15:L964)-SUM(M$15:M964)</f>
        <v>0</v>
      </c>
      <c r="R964" s="47" t="str">
        <f t="shared" ca="1" si="270"/>
        <v>M967</v>
      </c>
      <c r="S964" s="40">
        <f t="shared" ca="1" si="276"/>
        <v>0</v>
      </c>
      <c r="T964" s="46">
        <f t="shared" ca="1" si="277"/>
        <v>93</v>
      </c>
      <c r="X964" s="74">
        <f t="shared" ca="1" si="278"/>
        <v>-0.1583705236032617</v>
      </c>
      <c r="Y964" s="75">
        <f t="shared" ca="1" si="279"/>
        <v>-0.1583705236032617</v>
      </c>
      <c r="Z964" s="74">
        <f t="shared" ca="1" si="280"/>
        <v>0.85353346907493788</v>
      </c>
      <c r="AA964" s="76">
        <f t="shared" ca="1" si="281"/>
        <v>-158.37052360326172</v>
      </c>
      <c r="AB964" s="76">
        <f t="shared" ca="1" si="282"/>
        <v>853.5334690749379</v>
      </c>
    </row>
    <row r="965" spans="1:28" x14ac:dyDescent="0.25">
      <c r="A965" s="2">
        <f t="shared" si="283"/>
        <v>21</v>
      </c>
      <c r="B965" s="16">
        <f ca="1">VLOOKUP(A965,PERIODS!$O$4:$P$33,2,FALSE)</f>
        <v>3.5000000000000003E-2</v>
      </c>
      <c r="C965" s="15"/>
      <c r="D965" s="18">
        <v>951</v>
      </c>
      <c r="E965" s="34">
        <f t="shared" ca="1" si="285"/>
        <v>26313.756881718629</v>
      </c>
      <c r="F965" s="34">
        <f t="shared" ca="1" si="267"/>
        <v>3500.0000000000005</v>
      </c>
      <c r="G965" s="69">
        <f t="shared" ca="1" si="271"/>
        <v>0</v>
      </c>
      <c r="H965" s="34">
        <f t="shared" ca="1" si="272"/>
        <v>-80.627249873737284</v>
      </c>
      <c r="I965" s="34">
        <f t="shared" ca="1" si="273"/>
        <v>3419.3727501262633</v>
      </c>
      <c r="J965" s="18">
        <f ca="1">SUM(INDIRECT(ADDRESS(ROW(F965),COLUMN(F965),4)):INDIRECT(ADDRESS(ROW(F965)+N$5-1,COLUMN(F965),4)))</f>
        <v>24500.000000000004</v>
      </c>
      <c r="K965" s="18">
        <f t="shared" ca="1" si="274"/>
        <v>0</v>
      </c>
      <c r="L965" s="18">
        <f t="shared" ca="1" si="284"/>
        <v>0</v>
      </c>
      <c r="M965" s="18">
        <f t="shared" ca="1" si="268"/>
        <v>0</v>
      </c>
      <c r="N965" s="34">
        <f t="shared" ca="1" si="275"/>
        <v>22894.384131592367</v>
      </c>
      <c r="P965" s="18">
        <f t="shared" ca="1" si="269"/>
        <v>80.627249873737284</v>
      </c>
      <c r="Q965" s="47">
        <f ca="1">SUM(L$15:L965)-SUM(M$15:M965)</f>
        <v>0</v>
      </c>
      <c r="R965" s="47" t="str">
        <f t="shared" ca="1" si="270"/>
        <v>M968</v>
      </c>
      <c r="S965" s="40">
        <f t="shared" ca="1" si="276"/>
        <v>0</v>
      </c>
      <c r="T965" s="46">
        <f t="shared" ca="1" si="277"/>
        <v>88</v>
      </c>
      <c r="X965" s="74">
        <f t="shared" ca="1" si="278"/>
        <v>-8.0627249873737289E-2</v>
      </c>
      <c r="Y965" s="75">
        <f t="shared" ca="1" si="279"/>
        <v>-8.0627249873737289E-2</v>
      </c>
      <c r="Z965" s="74">
        <f t="shared" ca="1" si="280"/>
        <v>0.92253750333351436</v>
      </c>
      <c r="AA965" s="76">
        <f t="shared" ca="1" si="281"/>
        <v>-80.627249873737284</v>
      </c>
      <c r="AB965" s="76">
        <f t="shared" ca="1" si="282"/>
        <v>922.53750333351434</v>
      </c>
    </row>
    <row r="966" spans="1:28" x14ac:dyDescent="0.25">
      <c r="A966" s="2">
        <f t="shared" si="283"/>
        <v>22</v>
      </c>
      <c r="B966" s="16">
        <f ca="1">VLOOKUP(A966,PERIODS!$O$4:$P$33,2,FALSE)</f>
        <v>3.5000000000000003E-2</v>
      </c>
      <c r="C966" s="15"/>
      <c r="D966" s="18">
        <v>952</v>
      </c>
      <c r="E966" s="34">
        <f t="shared" ca="1" si="285"/>
        <v>22894.384131592367</v>
      </c>
      <c r="F966" s="34">
        <f t="shared" ca="1" si="267"/>
        <v>3500.0000000000005</v>
      </c>
      <c r="G966" s="69">
        <f t="shared" ca="1" si="271"/>
        <v>0</v>
      </c>
      <c r="H966" s="34">
        <f t="shared" ca="1" si="272"/>
        <v>822.8841066184284</v>
      </c>
      <c r="I966" s="34">
        <f t="shared" ca="1" si="273"/>
        <v>4322.8841066184286</v>
      </c>
      <c r="J966" s="18">
        <f ca="1">SUM(INDIRECT(ADDRESS(ROW(F966),COLUMN(F966),4)):INDIRECT(ADDRESS(ROW(F966)+N$5-1,COLUMN(F966),4)))</f>
        <v>25000.000000000004</v>
      </c>
      <c r="K966" s="18">
        <f t="shared" ca="1" si="274"/>
        <v>16350</v>
      </c>
      <c r="L966" s="18">
        <f t="shared" ca="1" si="284"/>
        <v>16350</v>
      </c>
      <c r="M966" s="18">
        <f t="shared" ca="1" si="268"/>
        <v>0</v>
      </c>
      <c r="N966" s="34">
        <f t="shared" ca="1" si="275"/>
        <v>18571.500024973939</v>
      </c>
      <c r="P966" s="18">
        <f t="shared" ca="1" si="269"/>
        <v>822.8841066184284</v>
      </c>
      <c r="Q966" s="47">
        <f ca="1">SUM(L$15:L966)-SUM(M$15:M966)</f>
        <v>16350</v>
      </c>
      <c r="R966" s="47" t="str">
        <f t="shared" ca="1" si="270"/>
        <v>M969</v>
      </c>
      <c r="S966" s="40">
        <f t="shared" ca="1" si="276"/>
        <v>0</v>
      </c>
      <c r="T966" s="46">
        <f t="shared" ca="1" si="277"/>
        <v>47</v>
      </c>
      <c r="X966" s="74">
        <f t="shared" ca="1" si="278"/>
        <v>0.82288410661842837</v>
      </c>
      <c r="Y966" s="75">
        <f t="shared" ca="1" si="279"/>
        <v>0.82288410661842837</v>
      </c>
      <c r="Z966" s="74">
        <f t="shared" ca="1" si="280"/>
        <v>2.2770576533152269</v>
      </c>
      <c r="AA966" s="76">
        <f t="shared" ca="1" si="281"/>
        <v>822.8841066184284</v>
      </c>
      <c r="AB966" s="76">
        <f t="shared" ca="1" si="282"/>
        <v>2277.0576533152271</v>
      </c>
    </row>
    <row r="967" spans="1:28" x14ac:dyDescent="0.25">
      <c r="A967" s="2">
        <f t="shared" si="283"/>
        <v>23</v>
      </c>
      <c r="B967" s="16">
        <f ca="1">VLOOKUP(A967,PERIODS!$O$4:$P$33,2,FALSE)</f>
        <v>3.5000000000000003E-2</v>
      </c>
      <c r="C967" s="15"/>
      <c r="D967" s="18">
        <v>953</v>
      </c>
      <c r="E967" s="34">
        <f t="shared" ca="1" si="285"/>
        <v>18571.500024973939</v>
      </c>
      <c r="F967" s="34">
        <f t="shared" ca="1" si="267"/>
        <v>3500.0000000000005</v>
      </c>
      <c r="G967" s="69">
        <f t="shared" ca="1" si="271"/>
        <v>0</v>
      </c>
      <c r="H967" s="34">
        <f t="shared" ca="1" si="272"/>
        <v>-816.02746269064846</v>
      </c>
      <c r="I967" s="34">
        <f t="shared" ca="1" si="273"/>
        <v>2683.972537309352</v>
      </c>
      <c r="J967" s="18">
        <f ca="1">SUM(INDIRECT(ADDRESS(ROW(F967),COLUMN(F967),4)):INDIRECT(ADDRESS(ROW(F967)+N$5-1,COLUMN(F967),4)))</f>
        <v>25500.000000000004</v>
      </c>
      <c r="K967" s="18">
        <f t="shared" ca="1" si="274"/>
        <v>16350</v>
      </c>
      <c r="L967" s="18">
        <f t="shared" ca="1" si="284"/>
        <v>0</v>
      </c>
      <c r="M967" s="18">
        <f t="shared" ca="1" si="268"/>
        <v>0</v>
      </c>
      <c r="N967" s="34">
        <f t="shared" ca="1" si="275"/>
        <v>15887.527487664587</v>
      </c>
      <c r="P967" s="18">
        <f t="shared" ca="1" si="269"/>
        <v>816.02746269064846</v>
      </c>
      <c r="Q967" s="47">
        <f ca="1">SUM(L$15:L967)-SUM(M$15:M967)</f>
        <v>16350</v>
      </c>
      <c r="R967" s="47" t="str">
        <f t="shared" ca="1" si="270"/>
        <v>M970</v>
      </c>
      <c r="S967" s="40">
        <f t="shared" ca="1" si="276"/>
        <v>0</v>
      </c>
      <c r="T967" s="46">
        <f t="shared" ca="1" si="277"/>
        <v>6</v>
      </c>
      <c r="X967" s="74">
        <f t="shared" ca="1" si="278"/>
        <v>-0.81602746269064852</v>
      </c>
      <c r="Y967" s="75">
        <f t="shared" ca="1" si="279"/>
        <v>-0.81602746269064852</v>
      </c>
      <c r="Z967" s="74">
        <f t="shared" ca="1" si="280"/>
        <v>0.44218476552972413</v>
      </c>
      <c r="AA967" s="76">
        <f t="shared" ca="1" si="281"/>
        <v>-816.02746269064846</v>
      </c>
      <c r="AB967" s="76">
        <f t="shared" ca="1" si="282"/>
        <v>442.18476552972413</v>
      </c>
    </row>
    <row r="968" spans="1:28" x14ac:dyDescent="0.25">
      <c r="A968" s="2">
        <f t="shared" si="283"/>
        <v>24</v>
      </c>
      <c r="B968" s="16">
        <f ca="1">VLOOKUP(A968,PERIODS!$O$4:$P$33,2,FALSE)</f>
        <v>3.5000000000000003E-2</v>
      </c>
      <c r="C968" s="15"/>
      <c r="D968" s="18">
        <v>954</v>
      </c>
      <c r="E968" s="34">
        <f t="shared" ca="1" si="285"/>
        <v>15887.527487664587</v>
      </c>
      <c r="F968" s="34">
        <f t="shared" ca="1" si="267"/>
        <v>3500.0000000000005</v>
      </c>
      <c r="G968" s="69">
        <f t="shared" ca="1" si="271"/>
        <v>0</v>
      </c>
      <c r="H968" s="34">
        <f t="shared" ca="1" si="272"/>
        <v>-347.83779074521698</v>
      </c>
      <c r="I968" s="34">
        <f t="shared" ca="1" si="273"/>
        <v>3152.1622092547836</v>
      </c>
      <c r="J968" s="18">
        <f ca="1">SUM(INDIRECT(ADDRESS(ROW(F968),COLUMN(F968),4)):INDIRECT(ADDRESS(ROW(F968)+N$5-1,COLUMN(F968),4)))</f>
        <v>26000</v>
      </c>
      <c r="K968" s="18">
        <f t="shared" ca="1" si="274"/>
        <v>16350</v>
      </c>
      <c r="L968" s="18">
        <f t="shared" ca="1" si="284"/>
        <v>0</v>
      </c>
      <c r="M968" s="18">
        <f t="shared" ca="1" si="268"/>
        <v>0</v>
      </c>
      <c r="N968" s="34">
        <f t="shared" ca="1" si="275"/>
        <v>12735.365278409803</v>
      </c>
      <c r="P968" s="18">
        <f t="shared" ca="1" si="269"/>
        <v>347.83779074521698</v>
      </c>
      <c r="Q968" s="47">
        <f ca="1">SUM(L$15:L968)-SUM(M$15:M968)</f>
        <v>16350</v>
      </c>
      <c r="R968" s="47" t="str">
        <f t="shared" ca="1" si="270"/>
        <v>M971</v>
      </c>
      <c r="S968" s="40">
        <f t="shared" ca="1" si="276"/>
        <v>0</v>
      </c>
      <c r="T968" s="46">
        <f t="shared" ca="1" si="277"/>
        <v>34</v>
      </c>
      <c r="X968" s="74">
        <f t="shared" ca="1" si="278"/>
        <v>-0.34783779074521698</v>
      </c>
      <c r="Y968" s="75">
        <f t="shared" ca="1" si="279"/>
        <v>-0.34783779074521698</v>
      </c>
      <c r="Z968" s="74">
        <f t="shared" ca="1" si="280"/>
        <v>0.70621342127678166</v>
      </c>
      <c r="AA968" s="76">
        <f t="shared" ca="1" si="281"/>
        <v>-347.83779074521698</v>
      </c>
      <c r="AB968" s="76">
        <f t="shared" ca="1" si="282"/>
        <v>706.21342127678167</v>
      </c>
    </row>
    <row r="969" spans="1:28" x14ac:dyDescent="0.25">
      <c r="A969" s="2">
        <f t="shared" si="283"/>
        <v>25</v>
      </c>
      <c r="B969" s="16">
        <f ca="1">VLOOKUP(A969,PERIODS!$O$4:$P$33,2,FALSE)</f>
        <v>3.5000000000000003E-2</v>
      </c>
      <c r="C969" s="15"/>
      <c r="D969" s="18">
        <v>955</v>
      </c>
      <c r="E969" s="34">
        <f t="shared" ca="1" si="285"/>
        <v>12735.365278409803</v>
      </c>
      <c r="F969" s="34">
        <f t="shared" ca="1" si="267"/>
        <v>3500.0000000000005</v>
      </c>
      <c r="G969" s="69">
        <f t="shared" ca="1" si="271"/>
        <v>0</v>
      </c>
      <c r="H969" s="34">
        <f t="shared" ca="1" si="272"/>
        <v>-385.83942201599825</v>
      </c>
      <c r="I969" s="34">
        <f t="shared" ca="1" si="273"/>
        <v>3114.160577984002</v>
      </c>
      <c r="J969" s="18">
        <f ca="1">SUM(INDIRECT(ADDRESS(ROW(F969),COLUMN(F969),4)):INDIRECT(ADDRESS(ROW(F969)+N$5-1,COLUMN(F969),4)))</f>
        <v>24900</v>
      </c>
      <c r="K969" s="18">
        <f t="shared" ca="1" si="274"/>
        <v>0</v>
      </c>
      <c r="L969" s="18">
        <f t="shared" ca="1" si="284"/>
        <v>0</v>
      </c>
      <c r="M969" s="18">
        <f t="shared" ca="1" si="268"/>
        <v>16350</v>
      </c>
      <c r="N969" s="34">
        <f t="shared" ca="1" si="275"/>
        <v>25971.204700425802</v>
      </c>
      <c r="P969" s="18">
        <f t="shared" ca="1" si="269"/>
        <v>385.83942201599825</v>
      </c>
      <c r="Q969" s="47">
        <f ca="1">SUM(L$15:L969)-SUM(M$15:M969)</f>
        <v>0</v>
      </c>
      <c r="R969" s="47" t="str">
        <f t="shared" ca="1" si="270"/>
        <v>M972</v>
      </c>
      <c r="S969" s="40">
        <f t="shared" ca="1" si="276"/>
        <v>0</v>
      </c>
      <c r="T969" s="46">
        <f t="shared" ca="1" si="277"/>
        <v>83</v>
      </c>
      <c r="X969" s="74">
        <f t="shared" ca="1" si="278"/>
        <v>-0.38583942201599825</v>
      </c>
      <c r="Y969" s="75">
        <f t="shared" ca="1" si="279"/>
        <v>-0.38583942201599825</v>
      </c>
      <c r="Z969" s="74">
        <f t="shared" ca="1" si="280"/>
        <v>0.67987969062542741</v>
      </c>
      <c r="AA969" s="76">
        <f t="shared" ca="1" si="281"/>
        <v>-385.83942201599825</v>
      </c>
      <c r="AB969" s="76">
        <f t="shared" ca="1" si="282"/>
        <v>679.87969062542743</v>
      </c>
    </row>
    <row r="970" spans="1:28" x14ac:dyDescent="0.25">
      <c r="A970" s="2">
        <f t="shared" si="283"/>
        <v>26</v>
      </c>
      <c r="B970" s="16">
        <f ca="1">VLOOKUP(A970,PERIODS!$O$4:$P$33,2,FALSE)</f>
        <v>3.5000000000000003E-2</v>
      </c>
      <c r="C970" s="15"/>
      <c r="D970" s="18">
        <v>956</v>
      </c>
      <c r="E970" s="34">
        <f t="shared" ca="1" si="285"/>
        <v>25971.204700425802</v>
      </c>
      <c r="F970" s="34">
        <f t="shared" ca="1" si="267"/>
        <v>3500.0000000000005</v>
      </c>
      <c r="G970" s="69">
        <f t="shared" ca="1" si="271"/>
        <v>0</v>
      </c>
      <c r="H970" s="34">
        <f t="shared" ca="1" si="272"/>
        <v>-275.6868320801583</v>
      </c>
      <c r="I970" s="34">
        <f t="shared" ca="1" si="273"/>
        <v>3224.3131679198423</v>
      </c>
      <c r="J970" s="18">
        <f ca="1">SUM(INDIRECT(ADDRESS(ROW(F970),COLUMN(F970),4)):INDIRECT(ADDRESS(ROW(F970)+N$5-1,COLUMN(F970),4)))</f>
        <v>23900</v>
      </c>
      <c r="K970" s="18">
        <f t="shared" ca="1" si="274"/>
        <v>0</v>
      </c>
      <c r="L970" s="18">
        <f t="shared" ca="1" si="284"/>
        <v>0</v>
      </c>
      <c r="M970" s="18">
        <f t="shared" ca="1" si="268"/>
        <v>0</v>
      </c>
      <c r="N970" s="34">
        <f t="shared" ca="1" si="275"/>
        <v>22746.891532505961</v>
      </c>
      <c r="P970" s="18">
        <f t="shared" ca="1" si="269"/>
        <v>275.6868320801583</v>
      </c>
      <c r="Q970" s="47">
        <f ca="1">SUM(L$15:L970)-SUM(M$15:M970)</f>
        <v>0</v>
      </c>
      <c r="R970" s="47" t="str">
        <f t="shared" ca="1" si="270"/>
        <v>M973</v>
      </c>
      <c r="S970" s="40">
        <f t="shared" ca="1" si="276"/>
        <v>0</v>
      </c>
      <c r="T970" s="46">
        <f t="shared" ca="1" si="277"/>
        <v>3</v>
      </c>
      <c r="X970" s="74">
        <f t="shared" ca="1" si="278"/>
        <v>-0.27568683208015832</v>
      </c>
      <c r="Y970" s="75">
        <f t="shared" ca="1" si="279"/>
        <v>-0.27568683208015832</v>
      </c>
      <c r="Z970" s="74">
        <f t="shared" ca="1" si="280"/>
        <v>0.7590506038421666</v>
      </c>
      <c r="AA970" s="76">
        <f t="shared" ca="1" si="281"/>
        <v>-275.6868320801583</v>
      </c>
      <c r="AB970" s="76">
        <f t="shared" ca="1" si="282"/>
        <v>759.05060384216665</v>
      </c>
    </row>
    <row r="971" spans="1:28" x14ac:dyDescent="0.25">
      <c r="A971" s="2">
        <f t="shared" si="283"/>
        <v>27</v>
      </c>
      <c r="B971" s="16">
        <f ca="1">VLOOKUP(A971,PERIODS!$O$4:$P$33,2,FALSE)</f>
        <v>3.5000000000000003E-2</v>
      </c>
      <c r="C971" s="15"/>
      <c r="D971" s="18">
        <v>957</v>
      </c>
      <c r="E971" s="34">
        <f t="shared" ca="1" si="285"/>
        <v>22746.891532505961</v>
      </c>
      <c r="F971" s="34">
        <f t="shared" ca="1" si="267"/>
        <v>3500.0000000000005</v>
      </c>
      <c r="G971" s="69">
        <f t="shared" ca="1" si="271"/>
        <v>0</v>
      </c>
      <c r="H971" s="34">
        <f t="shared" ca="1" si="272"/>
        <v>272.15111138611542</v>
      </c>
      <c r="I971" s="34">
        <f t="shared" ca="1" si="273"/>
        <v>3772.1511113861161</v>
      </c>
      <c r="J971" s="18">
        <f ca="1">SUM(INDIRECT(ADDRESS(ROW(F971),COLUMN(F971),4)):INDIRECT(ADDRESS(ROW(F971)+N$5-1,COLUMN(F971),4)))</f>
        <v>22900</v>
      </c>
      <c r="K971" s="18">
        <f t="shared" ca="1" si="274"/>
        <v>16350</v>
      </c>
      <c r="L971" s="18">
        <f t="shared" ca="1" si="284"/>
        <v>16350</v>
      </c>
      <c r="M971" s="18">
        <f t="shared" ca="1" si="268"/>
        <v>0</v>
      </c>
      <c r="N971" s="34">
        <f t="shared" ca="1" si="275"/>
        <v>18974.740421119845</v>
      </c>
      <c r="P971" s="18">
        <f t="shared" ca="1" si="269"/>
        <v>272.15111138611542</v>
      </c>
      <c r="Q971" s="47">
        <f ca="1">SUM(L$15:L971)-SUM(M$15:M971)</f>
        <v>16350</v>
      </c>
      <c r="R971" s="47" t="str">
        <f t="shared" ca="1" si="270"/>
        <v>M974</v>
      </c>
      <c r="S971" s="40">
        <f t="shared" ca="1" si="276"/>
        <v>0</v>
      </c>
      <c r="T971" s="46">
        <f t="shared" ca="1" si="277"/>
        <v>21</v>
      </c>
      <c r="X971" s="74">
        <f t="shared" ca="1" si="278"/>
        <v>0.27215111138611542</v>
      </c>
      <c r="Y971" s="75">
        <f t="shared" ca="1" si="279"/>
        <v>0.27215111138611542</v>
      </c>
      <c r="Z971" s="74">
        <f t="shared" ca="1" si="280"/>
        <v>1.3127853631392614</v>
      </c>
      <c r="AA971" s="76">
        <f t="shared" ca="1" si="281"/>
        <v>272.15111138611542</v>
      </c>
      <c r="AB971" s="76">
        <f t="shared" ca="1" si="282"/>
        <v>1312.7853631392613</v>
      </c>
    </row>
    <row r="972" spans="1:28" x14ac:dyDescent="0.25">
      <c r="A972" s="2">
        <f t="shared" si="283"/>
        <v>28</v>
      </c>
      <c r="B972" s="16">
        <f ca="1">VLOOKUP(A972,PERIODS!$O$4:$P$33,2,FALSE)</f>
        <v>0.04</v>
      </c>
      <c r="C972" s="15"/>
      <c r="D972" s="18">
        <v>958</v>
      </c>
      <c r="E972" s="34">
        <f t="shared" ca="1" si="285"/>
        <v>18974.740421119845</v>
      </c>
      <c r="F972" s="34">
        <f t="shared" ca="1" si="267"/>
        <v>4000</v>
      </c>
      <c r="G972" s="69">
        <f t="shared" ca="1" si="271"/>
        <v>0</v>
      </c>
      <c r="H972" s="34">
        <f t="shared" ca="1" si="272"/>
        <v>-119.55228858468553</v>
      </c>
      <c r="I972" s="34">
        <f t="shared" ca="1" si="273"/>
        <v>3880.4477114153146</v>
      </c>
      <c r="J972" s="18">
        <f ca="1">SUM(INDIRECT(ADDRESS(ROW(F972),COLUMN(F972),4)):INDIRECT(ADDRESS(ROW(F972)+N$5-1,COLUMN(F972),4)))</f>
        <v>21900</v>
      </c>
      <c r="K972" s="18">
        <f t="shared" ca="1" si="274"/>
        <v>16350</v>
      </c>
      <c r="L972" s="18">
        <f t="shared" ca="1" si="284"/>
        <v>0</v>
      </c>
      <c r="M972" s="18">
        <f t="shared" ca="1" si="268"/>
        <v>0</v>
      </c>
      <c r="N972" s="34">
        <f t="shared" ca="1" si="275"/>
        <v>15094.29270970453</v>
      </c>
      <c r="P972" s="18">
        <f t="shared" ca="1" si="269"/>
        <v>119.55228858468553</v>
      </c>
      <c r="Q972" s="47">
        <f ca="1">SUM(L$15:L972)-SUM(M$15:M972)</f>
        <v>16350</v>
      </c>
      <c r="R972" s="47" t="str">
        <f t="shared" ca="1" si="270"/>
        <v>M975</v>
      </c>
      <c r="S972" s="40">
        <f t="shared" ca="1" si="276"/>
        <v>0</v>
      </c>
      <c r="T972" s="46">
        <f t="shared" ca="1" si="277"/>
        <v>3</v>
      </c>
      <c r="X972" s="74">
        <f t="shared" ca="1" si="278"/>
        <v>-0.11955228858468553</v>
      </c>
      <c r="Y972" s="75">
        <f t="shared" ca="1" si="279"/>
        <v>-0.11955228858468553</v>
      </c>
      <c r="Z972" s="74">
        <f t="shared" ca="1" si="280"/>
        <v>0.88731761002402887</v>
      </c>
      <c r="AA972" s="76">
        <f t="shared" ca="1" si="281"/>
        <v>-119.55228858468553</v>
      </c>
      <c r="AB972" s="76">
        <f t="shared" ca="1" si="282"/>
        <v>887.31761002402891</v>
      </c>
    </row>
    <row r="973" spans="1:28" x14ac:dyDescent="0.25">
      <c r="A973" s="2">
        <f t="shared" si="283"/>
        <v>29</v>
      </c>
      <c r="B973" s="16">
        <f ca="1">VLOOKUP(A973,PERIODS!$O$4:$P$33,2,FALSE)</f>
        <v>0.04</v>
      </c>
      <c r="C973" s="15"/>
      <c r="D973" s="18">
        <v>959</v>
      </c>
      <c r="E973" s="34">
        <f t="shared" ca="1" si="285"/>
        <v>15094.29270970453</v>
      </c>
      <c r="F973" s="34">
        <f t="shared" ca="1" si="267"/>
        <v>4000</v>
      </c>
      <c r="G973" s="69">
        <f t="shared" ca="1" si="271"/>
        <v>0</v>
      </c>
      <c r="H973" s="34">
        <f t="shared" ca="1" si="272"/>
        <v>-1919.6020022593023</v>
      </c>
      <c r="I973" s="34">
        <f t="shared" ca="1" si="273"/>
        <v>2080.397997740698</v>
      </c>
      <c r="J973" s="18">
        <f ca="1">SUM(INDIRECT(ADDRESS(ROW(F973),COLUMN(F973),4)):INDIRECT(ADDRESS(ROW(F973)+N$5-1,COLUMN(F973),4)))</f>
        <v>21200</v>
      </c>
      <c r="K973" s="18">
        <f t="shared" ca="1" si="274"/>
        <v>16350</v>
      </c>
      <c r="L973" s="18">
        <f t="shared" ca="1" si="284"/>
        <v>0</v>
      </c>
      <c r="M973" s="18">
        <f t="shared" ca="1" si="268"/>
        <v>0</v>
      </c>
      <c r="N973" s="34">
        <f t="shared" ca="1" si="275"/>
        <v>13013.894711963832</v>
      </c>
      <c r="P973" s="18">
        <f t="shared" ca="1" si="269"/>
        <v>1919.6020022593023</v>
      </c>
      <c r="Q973" s="47">
        <f ca="1">SUM(L$15:L973)-SUM(M$15:M973)</f>
        <v>16350</v>
      </c>
      <c r="R973" s="47" t="str">
        <f t="shared" ca="1" si="270"/>
        <v>M976</v>
      </c>
      <c r="S973" s="40">
        <f t="shared" ca="1" si="276"/>
        <v>0</v>
      </c>
      <c r="T973" s="46">
        <f t="shared" ca="1" si="277"/>
        <v>98</v>
      </c>
      <c r="X973" s="74">
        <f t="shared" ca="1" si="278"/>
        <v>-1.9196020022593023</v>
      </c>
      <c r="Y973" s="75">
        <f t="shared" ca="1" si="279"/>
        <v>-1.9196020022593023</v>
      </c>
      <c r="Z973" s="74">
        <f t="shared" ca="1" si="280"/>
        <v>0.14666532298302196</v>
      </c>
      <c r="AA973" s="76">
        <f t="shared" ca="1" si="281"/>
        <v>-1919.6020022593023</v>
      </c>
      <c r="AB973" s="76">
        <f t="shared" ca="1" si="282"/>
        <v>146.66532298302195</v>
      </c>
    </row>
    <row r="974" spans="1:28" x14ac:dyDescent="0.25">
      <c r="A974" s="2">
        <f t="shared" si="283"/>
        <v>30</v>
      </c>
      <c r="B974" s="16">
        <f ca="1">VLOOKUP(A974,PERIODS!$O$4:$P$33,2,FALSE)</f>
        <v>0.04</v>
      </c>
      <c r="C974" s="15"/>
      <c r="D974" s="18">
        <v>960</v>
      </c>
      <c r="E974" s="34">
        <f t="shared" ca="1" si="285"/>
        <v>13013.894711963832</v>
      </c>
      <c r="F974" s="34">
        <f t="shared" ca="1" si="267"/>
        <v>4000</v>
      </c>
      <c r="G974" s="69">
        <f t="shared" ca="1" si="271"/>
        <v>0</v>
      </c>
      <c r="H974" s="34">
        <f t="shared" ca="1" si="272"/>
        <v>-902.5813921991986</v>
      </c>
      <c r="I974" s="34">
        <f t="shared" ca="1" si="273"/>
        <v>3097.4186078008015</v>
      </c>
      <c r="J974" s="18">
        <f ca="1">SUM(INDIRECT(ADDRESS(ROW(F974),COLUMN(F974),4)):INDIRECT(ADDRESS(ROW(F974)+N$5-1,COLUMN(F974),4)))</f>
        <v>20500</v>
      </c>
      <c r="K974" s="18">
        <f t="shared" ca="1" si="274"/>
        <v>0</v>
      </c>
      <c r="L974" s="18">
        <f t="shared" ca="1" si="284"/>
        <v>0</v>
      </c>
      <c r="M974" s="18">
        <f t="shared" ca="1" si="268"/>
        <v>16350</v>
      </c>
      <c r="N974" s="34">
        <f t="shared" ca="1" si="275"/>
        <v>26266.47610416303</v>
      </c>
      <c r="P974" s="18">
        <f t="shared" ca="1" si="269"/>
        <v>902.5813921991986</v>
      </c>
      <c r="Q974" s="47">
        <f ca="1">SUM(L$15:L974)-SUM(M$15:M974)</f>
        <v>0</v>
      </c>
      <c r="R974" s="47" t="str">
        <f t="shared" ca="1" si="270"/>
        <v>M977</v>
      </c>
      <c r="S974" s="40">
        <f t="shared" ca="1" si="276"/>
        <v>0</v>
      </c>
      <c r="T974" s="46">
        <f t="shared" ca="1" si="277"/>
        <v>0</v>
      </c>
      <c r="X974" s="74">
        <f t="shared" ca="1" si="278"/>
        <v>-0.90258139219919864</v>
      </c>
      <c r="Y974" s="75">
        <f t="shared" ca="1" si="279"/>
        <v>-0.90258139219919864</v>
      </c>
      <c r="Z974" s="74">
        <f t="shared" ca="1" si="280"/>
        <v>0.40552149743355853</v>
      </c>
      <c r="AA974" s="76">
        <f t="shared" ca="1" si="281"/>
        <v>-902.5813921991986</v>
      </c>
      <c r="AB974" s="76">
        <f t="shared" ca="1" si="282"/>
        <v>405.52149743355852</v>
      </c>
    </row>
    <row r="975" spans="1:28" x14ac:dyDescent="0.25">
      <c r="A975" s="2">
        <f t="shared" si="283"/>
        <v>1</v>
      </c>
      <c r="B975" s="16">
        <f ca="1">VLOOKUP(A975,PERIODS!$O$4:$P$33,2,FALSE)</f>
        <v>2.4E-2</v>
      </c>
      <c r="C975" s="15"/>
      <c r="D975" s="18">
        <v>961</v>
      </c>
      <c r="E975" s="34">
        <f t="shared" ca="1" si="285"/>
        <v>26266.47610416303</v>
      </c>
      <c r="F975" s="34">
        <f t="shared" ref="F975:F1038" ca="1" si="286">F$2*B975</f>
        <v>2400</v>
      </c>
      <c r="G975" s="69">
        <f t="shared" ca="1" si="271"/>
        <v>0</v>
      </c>
      <c r="H975" s="34">
        <f t="shared" ca="1" si="272"/>
        <v>1172.3384946548654</v>
      </c>
      <c r="I975" s="34">
        <f t="shared" ca="1" si="273"/>
        <v>3572.3384946548654</v>
      </c>
      <c r="J975" s="18">
        <f ca="1">SUM(INDIRECT(ADDRESS(ROW(F975),COLUMN(F975),4)):INDIRECT(ADDRESS(ROW(F975)+N$5-1,COLUMN(F975),4)))</f>
        <v>19800</v>
      </c>
      <c r="K975" s="18">
        <f t="shared" ca="1" si="274"/>
        <v>0</v>
      </c>
      <c r="L975" s="18">
        <f t="shared" ca="1" si="284"/>
        <v>0</v>
      </c>
      <c r="M975" s="18">
        <f t="shared" ref="M975:M1038" ca="1" si="287">SUMIF($R$15:$R$8014,ADDRESS(ROW(M975),COLUMN(M975),4),$L$15:$L$8014)</f>
        <v>0</v>
      </c>
      <c r="N975" s="34">
        <f t="shared" ca="1" si="275"/>
        <v>22694.137609508165</v>
      </c>
      <c r="P975" s="18">
        <f t="shared" ref="P975:P1038" ca="1" si="288">ABS(H975)</f>
        <v>1172.3384946548654</v>
      </c>
      <c r="Q975" s="47">
        <f ca="1">SUM(L$15:L975)-SUM(M$15:M975)</f>
        <v>0</v>
      </c>
      <c r="R975" s="47" t="str">
        <f t="shared" ref="R975:R1038" ca="1" si="289">ADDRESS(ROW(M975)+$N$3+RANDBETWEEN(-$N$4,$N$4),COLUMN(M975),4)</f>
        <v>M978</v>
      </c>
      <c r="S975" s="40">
        <f t="shared" ca="1" si="276"/>
        <v>0</v>
      </c>
      <c r="T975" s="46">
        <f t="shared" ca="1" si="277"/>
        <v>0</v>
      </c>
      <c r="X975" s="74">
        <f t="shared" ca="1" si="278"/>
        <v>1.1723384946548654</v>
      </c>
      <c r="Y975" s="75">
        <f t="shared" ca="1" si="279"/>
        <v>1.1723384946548654</v>
      </c>
      <c r="Z975" s="74">
        <f t="shared" ca="1" si="280"/>
        <v>3.2295360677885774</v>
      </c>
      <c r="AA975" s="76">
        <f t="shared" ca="1" si="281"/>
        <v>1172.3384946548654</v>
      </c>
      <c r="AB975" s="76">
        <f t="shared" ca="1" si="282"/>
        <v>3229.5360677885774</v>
      </c>
    </row>
    <row r="976" spans="1:28" x14ac:dyDescent="0.25">
      <c r="A976" s="2">
        <f t="shared" si="283"/>
        <v>2</v>
      </c>
      <c r="B976" s="16">
        <f ca="1">VLOOKUP(A976,PERIODS!$O$4:$P$33,2,FALSE)</f>
        <v>2.5000000000000001E-2</v>
      </c>
      <c r="C976" s="15"/>
      <c r="D976" s="18">
        <v>962</v>
      </c>
      <c r="E976" s="34">
        <f t="shared" ca="1" si="285"/>
        <v>22694.137609508165</v>
      </c>
      <c r="F976" s="34">
        <f t="shared" ca="1" si="286"/>
        <v>2500</v>
      </c>
      <c r="G976" s="69">
        <f t="shared" ref="G976:G1039" ca="1" si="290">((2*RAND()*$F$5)-$F$5)*E976</f>
        <v>0</v>
      </c>
      <c r="H976" s="34">
        <f t="shared" ref="H976:H1039" ca="1" si="291">IF($S$3="NORM",AA976,IF($S$3="LOGNORM",AB976,0))</f>
        <v>684.39379650715932</v>
      </c>
      <c r="I976" s="34">
        <f t="shared" ref="I976:I1039" ca="1" si="292">IF(F976+H976&lt;0,0,F976+H976)</f>
        <v>3184.3937965071591</v>
      </c>
      <c r="J976" s="18">
        <f ca="1">SUM(INDIRECT(ADDRESS(ROW(F976),COLUMN(F976),4)):INDIRECT(ADDRESS(ROW(F976)+N$5-1,COLUMN(F976),4)))</f>
        <v>20700</v>
      </c>
      <c r="K976" s="18">
        <f t="shared" ref="K976:K1039" ca="1" si="293">Q976</f>
        <v>0</v>
      </c>
      <c r="L976" s="18">
        <f t="shared" ca="1" si="284"/>
        <v>0</v>
      </c>
      <c r="M976" s="18">
        <f t="shared" ca="1" si="287"/>
        <v>0</v>
      </c>
      <c r="N976" s="34">
        <f t="shared" ref="N976:N1039" ca="1" si="294">E976+G976-I976+M976-S976</f>
        <v>19509.743813001005</v>
      </c>
      <c r="P976" s="18">
        <f t="shared" ca="1" si="288"/>
        <v>684.39379650715932</v>
      </c>
      <c r="Q976" s="47">
        <f ca="1">SUM(L$15:L976)-SUM(M$15:M976)</f>
        <v>0</v>
      </c>
      <c r="R976" s="47" t="str">
        <f t="shared" ca="1" si="289"/>
        <v>M979</v>
      </c>
      <c r="S976" s="40">
        <f t="shared" ref="S976:S1039" ca="1" si="295">IF(T976&gt;N$6*100,M976,0)</f>
        <v>0</v>
      </c>
      <c r="T976" s="46">
        <f t="shared" ref="T976:T1039" ca="1" si="296">RANDBETWEEN(0,100)</f>
        <v>18</v>
      </c>
      <c r="X976" s="74">
        <f t="shared" ref="X976:X1039" ca="1" si="297">NORMINV(RAND(),0,1)</f>
        <v>0.68439379650715937</v>
      </c>
      <c r="Y976" s="75">
        <f t="shared" ref="Y976:Y1039" ca="1" si="298">IF(AND(X976&gt;$F$6,$F$6&gt;0),$F$6,X976)</f>
        <v>0.68439379650715937</v>
      </c>
      <c r="Z976" s="74">
        <f t="shared" ref="Z976:Z1039" ca="1" si="299">EXP(Y976)</f>
        <v>1.9825696305487057</v>
      </c>
      <c r="AA976" s="76">
        <f t="shared" ref="AA976:AA1039" ca="1" si="300">$F$3*Y976</f>
        <v>684.39379650715932</v>
      </c>
      <c r="AB976" s="76">
        <f t="shared" ref="AB976:AB1039" ca="1" si="301">$F$3*Z976</f>
        <v>1982.5696305487056</v>
      </c>
    </row>
    <row r="977" spans="1:28" x14ac:dyDescent="0.25">
      <c r="A977" s="2">
        <f t="shared" ref="A977:A1040" si="302">IF(AND(A976=12,OR(A$14="MS",A$14="M0")),1,IF(AND(A976=4,OR(A$14="WS",A$14="W0")),1,IF(AND(A976=30,OR(A$14="DS",A$14="D0")),1,A976+1)))</f>
        <v>3</v>
      </c>
      <c r="B977" s="16">
        <f ca="1">VLOOKUP(A977,PERIODS!$O$4:$P$33,2,FALSE)</f>
        <v>2.5000000000000001E-2</v>
      </c>
      <c r="C977" s="15"/>
      <c r="D977" s="18">
        <v>963</v>
      </c>
      <c r="E977" s="34">
        <f t="shared" ca="1" si="285"/>
        <v>19509.743813001005</v>
      </c>
      <c r="F977" s="34">
        <f t="shared" ca="1" si="286"/>
        <v>2500</v>
      </c>
      <c r="G977" s="69">
        <f t="shared" ca="1" si="290"/>
        <v>0</v>
      </c>
      <c r="H977" s="34">
        <f t="shared" ca="1" si="291"/>
        <v>-2805.9290929726535</v>
      </c>
      <c r="I977" s="34">
        <f t="shared" ca="1" si="292"/>
        <v>0</v>
      </c>
      <c r="J977" s="18">
        <f ca="1">SUM(INDIRECT(ADDRESS(ROW(F977),COLUMN(F977),4)):INDIRECT(ADDRESS(ROW(F977)+N$5-1,COLUMN(F977),4)))</f>
        <v>21500</v>
      </c>
      <c r="K977" s="18">
        <f t="shared" ca="1" si="293"/>
        <v>16350</v>
      </c>
      <c r="L977" s="18">
        <f t="shared" ref="L977:L1040" ca="1" si="303">IF((E977+K976)&lt;J977,N$2,0)</f>
        <v>16350</v>
      </c>
      <c r="M977" s="18">
        <f t="shared" ca="1" si="287"/>
        <v>0</v>
      </c>
      <c r="N977" s="34">
        <f t="shared" ca="1" si="294"/>
        <v>19509.743813001005</v>
      </c>
      <c r="P977" s="18">
        <f t="shared" ca="1" si="288"/>
        <v>2805.9290929726535</v>
      </c>
      <c r="Q977" s="47">
        <f ca="1">SUM(L$15:L977)-SUM(M$15:M977)</f>
        <v>16350</v>
      </c>
      <c r="R977" s="47" t="str">
        <f t="shared" ca="1" si="289"/>
        <v>M980</v>
      </c>
      <c r="S977" s="40">
        <f t="shared" ca="1" si="295"/>
        <v>0</v>
      </c>
      <c r="T977" s="46">
        <f t="shared" ca="1" si="296"/>
        <v>3</v>
      </c>
      <c r="X977" s="74">
        <f t="shared" ca="1" si="297"/>
        <v>-2.8059290929726535</v>
      </c>
      <c r="Y977" s="75">
        <f t="shared" ca="1" si="298"/>
        <v>-2.8059290929726535</v>
      </c>
      <c r="Z977" s="74">
        <f t="shared" ca="1" si="299"/>
        <v>6.0450580863738564E-2</v>
      </c>
      <c r="AA977" s="76">
        <f t="shared" ca="1" si="300"/>
        <v>-2805.9290929726535</v>
      </c>
      <c r="AB977" s="76">
        <f t="shared" ca="1" si="301"/>
        <v>60.450580863738566</v>
      </c>
    </row>
    <row r="978" spans="1:28" x14ac:dyDescent="0.25">
      <c r="A978" s="2">
        <f t="shared" si="302"/>
        <v>4</v>
      </c>
      <c r="B978" s="16">
        <f ca="1">VLOOKUP(A978,PERIODS!$O$4:$P$33,2,FALSE)</f>
        <v>2.5000000000000001E-2</v>
      </c>
      <c r="C978" s="15"/>
      <c r="D978" s="18">
        <v>964</v>
      </c>
      <c r="E978" s="34">
        <f t="shared" ca="1" si="285"/>
        <v>19509.743813001005</v>
      </c>
      <c r="F978" s="34">
        <f t="shared" ca="1" si="286"/>
        <v>2500</v>
      </c>
      <c r="G978" s="69">
        <f t="shared" ca="1" si="290"/>
        <v>0</v>
      </c>
      <c r="H978" s="34">
        <f t="shared" ca="1" si="291"/>
        <v>-158.94497202984533</v>
      </c>
      <c r="I978" s="34">
        <f t="shared" ca="1" si="292"/>
        <v>2341.0550279701547</v>
      </c>
      <c r="J978" s="18">
        <f ca="1">SUM(INDIRECT(ADDRESS(ROW(F978),COLUMN(F978),4)):INDIRECT(ADDRESS(ROW(F978)+N$5-1,COLUMN(F978),4)))</f>
        <v>22300</v>
      </c>
      <c r="K978" s="18">
        <f t="shared" ca="1" si="293"/>
        <v>16350</v>
      </c>
      <c r="L978" s="18">
        <f t="shared" ca="1" si="303"/>
        <v>0</v>
      </c>
      <c r="M978" s="18">
        <f t="shared" ca="1" si="287"/>
        <v>0</v>
      </c>
      <c r="N978" s="34">
        <f t="shared" ca="1" si="294"/>
        <v>17168.688785030849</v>
      </c>
      <c r="P978" s="18">
        <f t="shared" ca="1" si="288"/>
        <v>158.94497202984533</v>
      </c>
      <c r="Q978" s="47">
        <f ca="1">SUM(L$15:L978)-SUM(M$15:M978)</f>
        <v>16350</v>
      </c>
      <c r="R978" s="47" t="str">
        <f t="shared" ca="1" si="289"/>
        <v>M981</v>
      </c>
      <c r="S978" s="40">
        <f t="shared" ca="1" si="295"/>
        <v>0</v>
      </c>
      <c r="T978" s="46">
        <f t="shared" ca="1" si="296"/>
        <v>24</v>
      </c>
      <c r="X978" s="74">
        <f t="shared" ca="1" si="297"/>
        <v>-0.15894497202984534</v>
      </c>
      <c r="Y978" s="75">
        <f t="shared" ca="1" si="298"/>
        <v>-0.15894497202984534</v>
      </c>
      <c r="Z978" s="74">
        <f t="shared" ca="1" si="299"/>
        <v>0.85304329891880815</v>
      </c>
      <c r="AA978" s="76">
        <f t="shared" ca="1" si="300"/>
        <v>-158.94497202984533</v>
      </c>
      <c r="AB978" s="76">
        <f t="shared" ca="1" si="301"/>
        <v>853.04329891880809</v>
      </c>
    </row>
    <row r="979" spans="1:28" x14ac:dyDescent="0.25">
      <c r="A979" s="2">
        <f t="shared" si="302"/>
        <v>5</v>
      </c>
      <c r="B979" s="16">
        <f ca="1">VLOOKUP(A979,PERIODS!$O$4:$P$33,2,FALSE)</f>
        <v>3.3000000000000002E-2</v>
      </c>
      <c r="C979" s="15"/>
      <c r="D979" s="18">
        <v>965</v>
      </c>
      <c r="E979" s="34">
        <f t="shared" ca="1" si="285"/>
        <v>17168.688785030849</v>
      </c>
      <c r="F979" s="34">
        <f t="shared" ca="1" si="286"/>
        <v>3300</v>
      </c>
      <c r="G979" s="69">
        <f t="shared" ca="1" si="290"/>
        <v>0</v>
      </c>
      <c r="H979" s="34">
        <f t="shared" ca="1" si="291"/>
        <v>1959.9639845400536</v>
      </c>
      <c r="I979" s="34">
        <f t="shared" ca="1" si="292"/>
        <v>5259.9639845400534</v>
      </c>
      <c r="J979" s="18">
        <f ca="1">SUM(INDIRECT(ADDRESS(ROW(F979),COLUMN(F979),4)):INDIRECT(ADDRESS(ROW(F979)+N$5-1,COLUMN(F979),4)))</f>
        <v>23100</v>
      </c>
      <c r="K979" s="18">
        <f t="shared" ca="1" si="293"/>
        <v>16350</v>
      </c>
      <c r="L979" s="18">
        <f t="shared" ca="1" si="303"/>
        <v>0</v>
      </c>
      <c r="M979" s="18">
        <f t="shared" ca="1" si="287"/>
        <v>0</v>
      </c>
      <c r="N979" s="34">
        <f t="shared" ca="1" si="294"/>
        <v>11908.724800490796</v>
      </c>
      <c r="P979" s="18">
        <f t="shared" ca="1" si="288"/>
        <v>1959.9639845400536</v>
      </c>
      <c r="Q979" s="47">
        <f ca="1">SUM(L$15:L979)-SUM(M$15:M979)</f>
        <v>16350</v>
      </c>
      <c r="R979" s="47" t="str">
        <f t="shared" ca="1" si="289"/>
        <v>M982</v>
      </c>
      <c r="S979" s="40">
        <f t="shared" ca="1" si="295"/>
        <v>0</v>
      </c>
      <c r="T979" s="46">
        <f t="shared" ca="1" si="296"/>
        <v>92</v>
      </c>
      <c r="X979" s="74">
        <f t="shared" ca="1" si="297"/>
        <v>2.2121223040258058</v>
      </c>
      <c r="Y979" s="75">
        <f t="shared" ca="1" si="298"/>
        <v>1.9599639845400536</v>
      </c>
      <c r="Z979" s="74">
        <f t="shared" ca="1" si="299"/>
        <v>7.0990713842313315</v>
      </c>
      <c r="AA979" s="76">
        <f t="shared" ca="1" si="300"/>
        <v>1959.9639845400536</v>
      </c>
      <c r="AB979" s="76">
        <f t="shared" ca="1" si="301"/>
        <v>7099.0713842313316</v>
      </c>
    </row>
    <row r="980" spans="1:28" x14ac:dyDescent="0.25">
      <c r="A980" s="2">
        <f t="shared" si="302"/>
        <v>6</v>
      </c>
      <c r="B980" s="16">
        <f ca="1">VLOOKUP(A980,PERIODS!$O$4:$P$33,2,FALSE)</f>
        <v>3.3000000000000002E-2</v>
      </c>
      <c r="C980" s="15"/>
      <c r="D980" s="18">
        <v>966</v>
      </c>
      <c r="E980" s="34">
        <f t="shared" ca="1" si="285"/>
        <v>11908.724800490796</v>
      </c>
      <c r="F980" s="34">
        <f t="shared" ca="1" si="286"/>
        <v>3300</v>
      </c>
      <c r="G980" s="69">
        <f t="shared" ca="1" si="290"/>
        <v>0</v>
      </c>
      <c r="H980" s="34">
        <f t="shared" ca="1" si="291"/>
        <v>385.89894192225148</v>
      </c>
      <c r="I980" s="34">
        <f t="shared" ca="1" si="292"/>
        <v>3685.8989419222517</v>
      </c>
      <c r="J980" s="18">
        <f ca="1">SUM(INDIRECT(ADDRESS(ROW(F980),COLUMN(F980),4)):INDIRECT(ADDRESS(ROW(F980)+N$5-1,COLUMN(F980),4)))</f>
        <v>23100</v>
      </c>
      <c r="K980" s="18">
        <f t="shared" ca="1" si="293"/>
        <v>0</v>
      </c>
      <c r="L980" s="18">
        <f t="shared" ca="1" si="303"/>
        <v>0</v>
      </c>
      <c r="M980" s="18">
        <f t="shared" ca="1" si="287"/>
        <v>16350</v>
      </c>
      <c r="N980" s="34">
        <f t="shared" ca="1" si="294"/>
        <v>24572.825858568543</v>
      </c>
      <c r="P980" s="18">
        <f t="shared" ca="1" si="288"/>
        <v>385.89894192225148</v>
      </c>
      <c r="Q980" s="47">
        <f ca="1">SUM(L$15:L980)-SUM(M$15:M980)</f>
        <v>0</v>
      </c>
      <c r="R980" s="47" t="str">
        <f t="shared" ca="1" si="289"/>
        <v>M983</v>
      </c>
      <c r="S980" s="40">
        <f t="shared" ca="1" si="295"/>
        <v>0</v>
      </c>
      <c r="T980" s="46">
        <f t="shared" ca="1" si="296"/>
        <v>36</v>
      </c>
      <c r="X980" s="74">
        <f t="shared" ca="1" si="297"/>
        <v>0.38589894192225149</v>
      </c>
      <c r="Y980" s="75">
        <f t="shared" ca="1" si="298"/>
        <v>0.38589894192225149</v>
      </c>
      <c r="Z980" s="74">
        <f t="shared" ca="1" si="299"/>
        <v>1.4709360133373512</v>
      </c>
      <c r="AA980" s="76">
        <f t="shared" ca="1" si="300"/>
        <v>385.89894192225148</v>
      </c>
      <c r="AB980" s="76">
        <f t="shared" ca="1" si="301"/>
        <v>1470.9360133373511</v>
      </c>
    </row>
    <row r="981" spans="1:28" x14ac:dyDescent="0.25">
      <c r="A981" s="2">
        <f t="shared" si="302"/>
        <v>7</v>
      </c>
      <c r="B981" s="16">
        <f ca="1">VLOOKUP(A981,PERIODS!$O$4:$P$33,2,FALSE)</f>
        <v>3.3000000000000002E-2</v>
      </c>
      <c r="C981" s="15"/>
      <c r="D981" s="18">
        <v>967</v>
      </c>
      <c r="E981" s="34">
        <f t="shared" ca="1" si="285"/>
        <v>24572.825858568543</v>
      </c>
      <c r="F981" s="34">
        <f t="shared" ca="1" si="286"/>
        <v>3300</v>
      </c>
      <c r="G981" s="69">
        <f t="shared" ca="1" si="290"/>
        <v>0</v>
      </c>
      <c r="H981" s="34">
        <f t="shared" ca="1" si="291"/>
        <v>822.73690269809151</v>
      </c>
      <c r="I981" s="34">
        <f t="shared" ca="1" si="292"/>
        <v>4122.7369026980914</v>
      </c>
      <c r="J981" s="18">
        <f ca="1">SUM(INDIRECT(ADDRESS(ROW(F981),COLUMN(F981),4)):INDIRECT(ADDRESS(ROW(F981)+N$5-1,COLUMN(F981),4)))</f>
        <v>23100</v>
      </c>
      <c r="K981" s="18">
        <f t="shared" ca="1" si="293"/>
        <v>0</v>
      </c>
      <c r="L981" s="18">
        <f t="shared" ca="1" si="303"/>
        <v>0</v>
      </c>
      <c r="M981" s="18">
        <f t="shared" ca="1" si="287"/>
        <v>0</v>
      </c>
      <c r="N981" s="34">
        <f t="shared" ca="1" si="294"/>
        <v>20450.088955870451</v>
      </c>
      <c r="P981" s="18">
        <f t="shared" ca="1" si="288"/>
        <v>822.73690269809151</v>
      </c>
      <c r="Q981" s="47">
        <f ca="1">SUM(L$15:L981)-SUM(M$15:M981)</f>
        <v>0</v>
      </c>
      <c r="R981" s="47" t="str">
        <f t="shared" ca="1" si="289"/>
        <v>M984</v>
      </c>
      <c r="S981" s="40">
        <f t="shared" ca="1" si="295"/>
        <v>0</v>
      </c>
      <c r="T981" s="46">
        <f t="shared" ca="1" si="296"/>
        <v>84</v>
      </c>
      <c r="X981" s="74">
        <f t="shared" ca="1" si="297"/>
        <v>0.82273690269809152</v>
      </c>
      <c r="Y981" s="75">
        <f t="shared" ca="1" si="298"/>
        <v>0.82273690269809152</v>
      </c>
      <c r="Z981" s="74">
        <f t="shared" ca="1" si="299"/>
        <v>2.2767224861713897</v>
      </c>
      <c r="AA981" s="76">
        <f t="shared" ca="1" si="300"/>
        <v>822.73690269809151</v>
      </c>
      <c r="AB981" s="76">
        <f t="shared" ca="1" si="301"/>
        <v>2276.7224861713898</v>
      </c>
    </row>
    <row r="982" spans="1:28" x14ac:dyDescent="0.25">
      <c r="A982" s="2">
        <f t="shared" si="302"/>
        <v>8</v>
      </c>
      <c r="B982" s="16">
        <f ca="1">VLOOKUP(A982,PERIODS!$O$4:$P$33,2,FALSE)</f>
        <v>3.3000000000000002E-2</v>
      </c>
      <c r="C982" s="15"/>
      <c r="D982" s="18">
        <v>968</v>
      </c>
      <c r="E982" s="34">
        <f t="shared" ca="1" si="285"/>
        <v>20450.088955870451</v>
      </c>
      <c r="F982" s="34">
        <f t="shared" ca="1" si="286"/>
        <v>3300</v>
      </c>
      <c r="G982" s="69">
        <f t="shared" ca="1" si="290"/>
        <v>0</v>
      </c>
      <c r="H982" s="34">
        <f t="shared" ca="1" si="291"/>
        <v>-277.37192054133914</v>
      </c>
      <c r="I982" s="34">
        <f t="shared" ca="1" si="292"/>
        <v>3022.628079458661</v>
      </c>
      <c r="J982" s="18">
        <f ca="1">SUM(INDIRECT(ADDRESS(ROW(F982),COLUMN(F982),4)):INDIRECT(ADDRESS(ROW(F982)+N$5-1,COLUMN(F982),4)))</f>
        <v>23100</v>
      </c>
      <c r="K982" s="18">
        <f t="shared" ca="1" si="293"/>
        <v>16350</v>
      </c>
      <c r="L982" s="18">
        <f t="shared" ca="1" si="303"/>
        <v>16350</v>
      </c>
      <c r="M982" s="18">
        <f t="shared" ca="1" si="287"/>
        <v>0</v>
      </c>
      <c r="N982" s="34">
        <f t="shared" ca="1" si="294"/>
        <v>17427.460876411791</v>
      </c>
      <c r="P982" s="18">
        <f t="shared" ca="1" si="288"/>
        <v>277.37192054133914</v>
      </c>
      <c r="Q982" s="47">
        <f ca="1">SUM(L$15:L982)-SUM(M$15:M982)</f>
        <v>16350</v>
      </c>
      <c r="R982" s="47" t="str">
        <f t="shared" ca="1" si="289"/>
        <v>M985</v>
      </c>
      <c r="S982" s="40">
        <f t="shared" ca="1" si="295"/>
        <v>0</v>
      </c>
      <c r="T982" s="46">
        <f t="shared" ca="1" si="296"/>
        <v>90</v>
      </c>
      <c r="X982" s="74">
        <f t="shared" ca="1" si="297"/>
        <v>-0.27737192054133913</v>
      </c>
      <c r="Y982" s="75">
        <f t="shared" ca="1" si="298"/>
        <v>-0.27737192054133913</v>
      </c>
      <c r="Z982" s="74">
        <f t="shared" ca="1" si="299"/>
        <v>0.7577726134939814</v>
      </c>
      <c r="AA982" s="76">
        <f t="shared" ca="1" si="300"/>
        <v>-277.37192054133914</v>
      </c>
      <c r="AB982" s="76">
        <f t="shared" ca="1" si="301"/>
        <v>757.77261349398134</v>
      </c>
    </row>
    <row r="983" spans="1:28" x14ac:dyDescent="0.25">
      <c r="A983" s="2">
        <f t="shared" si="302"/>
        <v>9</v>
      </c>
      <c r="B983" s="16">
        <f ca="1">VLOOKUP(A983,PERIODS!$O$4:$P$33,2,FALSE)</f>
        <v>3.3000000000000002E-2</v>
      </c>
      <c r="C983" s="15"/>
      <c r="D983" s="18">
        <v>969</v>
      </c>
      <c r="E983" s="34">
        <f t="shared" ca="1" si="285"/>
        <v>17427.460876411791</v>
      </c>
      <c r="F983" s="34">
        <f t="shared" ca="1" si="286"/>
        <v>3300</v>
      </c>
      <c r="G983" s="69">
        <f t="shared" ca="1" si="290"/>
        <v>0</v>
      </c>
      <c r="H983" s="34">
        <f t="shared" ca="1" si="291"/>
        <v>360.12812543411997</v>
      </c>
      <c r="I983" s="34">
        <f t="shared" ca="1" si="292"/>
        <v>3660.1281254341202</v>
      </c>
      <c r="J983" s="18">
        <f ca="1">SUM(INDIRECT(ADDRESS(ROW(F983),COLUMN(F983),4)):INDIRECT(ADDRESS(ROW(F983)+N$5-1,COLUMN(F983),4)))</f>
        <v>23100</v>
      </c>
      <c r="K983" s="18">
        <f t="shared" ca="1" si="293"/>
        <v>16350</v>
      </c>
      <c r="L983" s="18">
        <f t="shared" ca="1" si="303"/>
        <v>0</v>
      </c>
      <c r="M983" s="18">
        <f t="shared" ca="1" si="287"/>
        <v>0</v>
      </c>
      <c r="N983" s="34">
        <f t="shared" ca="1" si="294"/>
        <v>13767.332750977672</v>
      </c>
      <c r="P983" s="18">
        <f t="shared" ca="1" si="288"/>
        <v>360.12812543411997</v>
      </c>
      <c r="Q983" s="47">
        <f ca="1">SUM(L$15:L983)-SUM(M$15:M983)</f>
        <v>16350</v>
      </c>
      <c r="R983" s="47" t="str">
        <f t="shared" ca="1" si="289"/>
        <v>M986</v>
      </c>
      <c r="S983" s="40">
        <f t="shared" ca="1" si="295"/>
        <v>0</v>
      </c>
      <c r="T983" s="46">
        <f t="shared" ca="1" si="296"/>
        <v>0</v>
      </c>
      <c r="X983" s="74">
        <f t="shared" ca="1" si="297"/>
        <v>0.36012812543411998</v>
      </c>
      <c r="Y983" s="75">
        <f t="shared" ca="1" si="298"/>
        <v>0.36012812543411998</v>
      </c>
      <c r="Z983" s="74">
        <f t="shared" ca="1" si="299"/>
        <v>1.4335130722791789</v>
      </c>
      <c r="AA983" s="76">
        <f t="shared" ca="1" si="300"/>
        <v>360.12812543411997</v>
      </c>
      <c r="AB983" s="76">
        <f t="shared" ca="1" si="301"/>
        <v>1433.5130722791789</v>
      </c>
    </row>
    <row r="984" spans="1:28" x14ac:dyDescent="0.25">
      <c r="A984" s="2">
        <f t="shared" si="302"/>
        <v>10</v>
      </c>
      <c r="B984" s="16">
        <f ca="1">VLOOKUP(A984,PERIODS!$O$4:$P$33,2,FALSE)</f>
        <v>3.3000000000000002E-2</v>
      </c>
      <c r="C984" s="15"/>
      <c r="D984" s="18">
        <v>970</v>
      </c>
      <c r="E984" s="34">
        <f t="shared" ca="1" si="285"/>
        <v>13767.332750977672</v>
      </c>
      <c r="F984" s="34">
        <f t="shared" ca="1" si="286"/>
        <v>3300</v>
      </c>
      <c r="G984" s="69">
        <f t="shared" ca="1" si="290"/>
        <v>0</v>
      </c>
      <c r="H984" s="34">
        <f t="shared" ca="1" si="291"/>
        <v>-743.01827029139019</v>
      </c>
      <c r="I984" s="34">
        <f t="shared" ca="1" si="292"/>
        <v>2556.9817297086097</v>
      </c>
      <c r="J984" s="18">
        <f ca="1">SUM(INDIRECT(ADDRESS(ROW(F984),COLUMN(F984),4)):INDIRECT(ADDRESS(ROW(F984)+N$5-1,COLUMN(F984),4)))</f>
        <v>23100</v>
      </c>
      <c r="K984" s="18">
        <f t="shared" ca="1" si="293"/>
        <v>16350</v>
      </c>
      <c r="L984" s="18">
        <f t="shared" ca="1" si="303"/>
        <v>0</v>
      </c>
      <c r="M984" s="18">
        <f t="shared" ca="1" si="287"/>
        <v>0</v>
      </c>
      <c r="N984" s="34">
        <f t="shared" ca="1" si="294"/>
        <v>11210.351021269062</v>
      </c>
      <c r="P984" s="18">
        <f t="shared" ca="1" si="288"/>
        <v>743.01827029139019</v>
      </c>
      <c r="Q984" s="47">
        <f ca="1">SUM(L$15:L984)-SUM(M$15:M984)</f>
        <v>16350</v>
      </c>
      <c r="R984" s="47" t="str">
        <f t="shared" ca="1" si="289"/>
        <v>M987</v>
      </c>
      <c r="S984" s="40">
        <f t="shared" ca="1" si="295"/>
        <v>0</v>
      </c>
      <c r="T984" s="46">
        <f t="shared" ca="1" si="296"/>
        <v>13</v>
      </c>
      <c r="X984" s="74">
        <f t="shared" ca="1" si="297"/>
        <v>-0.74301827029139023</v>
      </c>
      <c r="Y984" s="75">
        <f t="shared" ca="1" si="298"/>
        <v>-0.74301827029139023</v>
      </c>
      <c r="Z984" s="74">
        <f t="shared" ca="1" si="299"/>
        <v>0.4756760278226605</v>
      </c>
      <c r="AA984" s="76">
        <f t="shared" ca="1" si="300"/>
        <v>-743.01827029139019</v>
      </c>
      <c r="AB984" s="76">
        <f t="shared" ca="1" si="301"/>
        <v>475.6760278226605</v>
      </c>
    </row>
    <row r="985" spans="1:28" x14ac:dyDescent="0.25">
      <c r="A985" s="2">
        <f t="shared" si="302"/>
        <v>11</v>
      </c>
      <c r="B985" s="16">
        <f ca="1">VLOOKUP(A985,PERIODS!$O$4:$P$33,2,FALSE)</f>
        <v>3.3000000000000002E-2</v>
      </c>
      <c r="C985" s="15"/>
      <c r="D985" s="18">
        <v>971</v>
      </c>
      <c r="E985" s="34">
        <f t="shared" ca="1" si="285"/>
        <v>11210.351021269062</v>
      </c>
      <c r="F985" s="34">
        <f t="shared" ca="1" si="286"/>
        <v>3300</v>
      </c>
      <c r="G985" s="69">
        <f t="shared" ca="1" si="290"/>
        <v>0</v>
      </c>
      <c r="H985" s="34">
        <f t="shared" ca="1" si="291"/>
        <v>-288.67152915724444</v>
      </c>
      <c r="I985" s="34">
        <f t="shared" ca="1" si="292"/>
        <v>3011.3284708427555</v>
      </c>
      <c r="J985" s="18">
        <f ca="1">SUM(INDIRECT(ADDRESS(ROW(F985),COLUMN(F985),4)):INDIRECT(ADDRESS(ROW(F985)+N$5-1,COLUMN(F985),4)))</f>
        <v>23300</v>
      </c>
      <c r="K985" s="18">
        <f t="shared" ca="1" si="293"/>
        <v>0</v>
      </c>
      <c r="L985" s="18">
        <f t="shared" ca="1" si="303"/>
        <v>0</v>
      </c>
      <c r="M985" s="18">
        <f t="shared" ca="1" si="287"/>
        <v>16350</v>
      </c>
      <c r="N985" s="34">
        <f t="shared" ca="1" si="294"/>
        <v>24549.022550426307</v>
      </c>
      <c r="P985" s="18">
        <f t="shared" ca="1" si="288"/>
        <v>288.67152915724444</v>
      </c>
      <c r="Q985" s="47">
        <f ca="1">SUM(L$15:L985)-SUM(M$15:M985)</f>
        <v>0</v>
      </c>
      <c r="R985" s="47" t="str">
        <f t="shared" ca="1" si="289"/>
        <v>M988</v>
      </c>
      <c r="S985" s="40">
        <f t="shared" ca="1" si="295"/>
        <v>0</v>
      </c>
      <c r="T985" s="46">
        <f t="shared" ca="1" si="296"/>
        <v>6</v>
      </c>
      <c r="X985" s="74">
        <f t="shared" ca="1" si="297"/>
        <v>-0.28867152915724442</v>
      </c>
      <c r="Y985" s="75">
        <f t="shared" ca="1" si="298"/>
        <v>-0.28867152915724442</v>
      </c>
      <c r="Z985" s="74">
        <f t="shared" ca="1" si="299"/>
        <v>0.74925827448405902</v>
      </c>
      <c r="AA985" s="76">
        <f t="shared" ca="1" si="300"/>
        <v>-288.67152915724444</v>
      </c>
      <c r="AB985" s="76">
        <f t="shared" ca="1" si="301"/>
        <v>749.25827448405903</v>
      </c>
    </row>
    <row r="986" spans="1:28" x14ac:dyDescent="0.25">
      <c r="A986" s="2">
        <f t="shared" si="302"/>
        <v>12</v>
      </c>
      <c r="B986" s="16">
        <f ca="1">VLOOKUP(A986,PERIODS!$O$4:$P$33,2,FALSE)</f>
        <v>3.3000000000000002E-2</v>
      </c>
      <c r="C986" s="15"/>
      <c r="D986" s="18">
        <v>972</v>
      </c>
      <c r="E986" s="34">
        <f t="shared" ca="1" si="285"/>
        <v>24549.022550426307</v>
      </c>
      <c r="F986" s="34">
        <f t="shared" ca="1" si="286"/>
        <v>3300</v>
      </c>
      <c r="G986" s="69">
        <f t="shared" ca="1" si="290"/>
        <v>0</v>
      </c>
      <c r="H986" s="34">
        <f t="shared" ca="1" si="291"/>
        <v>-2168.5220917313954</v>
      </c>
      <c r="I986" s="34">
        <f t="shared" ca="1" si="292"/>
        <v>1131.4779082686046</v>
      </c>
      <c r="J986" s="18">
        <f ca="1">SUM(INDIRECT(ADDRESS(ROW(F986),COLUMN(F986),4)):INDIRECT(ADDRESS(ROW(F986)+N$5-1,COLUMN(F986),4)))</f>
        <v>23500</v>
      </c>
      <c r="K986" s="18">
        <f t="shared" ca="1" si="293"/>
        <v>0</v>
      </c>
      <c r="L986" s="18">
        <f t="shared" ca="1" si="303"/>
        <v>0</v>
      </c>
      <c r="M986" s="18">
        <f t="shared" ca="1" si="287"/>
        <v>0</v>
      </c>
      <c r="N986" s="34">
        <f t="shared" ca="1" si="294"/>
        <v>23417.544642157703</v>
      </c>
      <c r="P986" s="18">
        <f t="shared" ca="1" si="288"/>
        <v>2168.5220917313954</v>
      </c>
      <c r="Q986" s="47">
        <f ca="1">SUM(L$15:L986)-SUM(M$15:M986)</f>
        <v>0</v>
      </c>
      <c r="R986" s="47" t="str">
        <f t="shared" ca="1" si="289"/>
        <v>M989</v>
      </c>
      <c r="S986" s="40">
        <f t="shared" ca="1" si="295"/>
        <v>0</v>
      </c>
      <c r="T986" s="46">
        <f t="shared" ca="1" si="296"/>
        <v>98</v>
      </c>
      <c r="X986" s="74">
        <f t="shared" ca="1" si="297"/>
        <v>-2.1685220917313957</v>
      </c>
      <c r="Y986" s="75">
        <f t="shared" ca="1" si="298"/>
        <v>-2.1685220917313957</v>
      </c>
      <c r="Z986" s="74">
        <f t="shared" ca="1" si="299"/>
        <v>0.11434648571051911</v>
      </c>
      <c r="AA986" s="76">
        <f t="shared" ca="1" si="300"/>
        <v>-2168.5220917313954</v>
      </c>
      <c r="AB986" s="76">
        <f t="shared" ca="1" si="301"/>
        <v>114.34648571051912</v>
      </c>
    </row>
    <row r="987" spans="1:28" x14ac:dyDescent="0.25">
      <c r="A987" s="2">
        <f t="shared" si="302"/>
        <v>13</v>
      </c>
      <c r="B987" s="16">
        <f ca="1">VLOOKUP(A987,PERIODS!$O$4:$P$33,2,FALSE)</f>
        <v>3.3000000000000002E-2</v>
      </c>
      <c r="C987" s="15"/>
      <c r="D987" s="18">
        <v>973</v>
      </c>
      <c r="E987" s="34">
        <f t="shared" ca="1" si="285"/>
        <v>23417.544642157703</v>
      </c>
      <c r="F987" s="34">
        <f t="shared" ca="1" si="286"/>
        <v>3300</v>
      </c>
      <c r="G987" s="69">
        <f t="shared" ca="1" si="290"/>
        <v>0</v>
      </c>
      <c r="H987" s="34">
        <f t="shared" ca="1" si="291"/>
        <v>632.89620512005467</v>
      </c>
      <c r="I987" s="34">
        <f t="shared" ca="1" si="292"/>
        <v>3932.8962051200547</v>
      </c>
      <c r="J987" s="18">
        <f ca="1">SUM(INDIRECT(ADDRESS(ROW(F987),COLUMN(F987),4)):INDIRECT(ADDRESS(ROW(F987)+N$5-1,COLUMN(F987),4)))</f>
        <v>23700</v>
      </c>
      <c r="K987" s="18">
        <f t="shared" ca="1" si="293"/>
        <v>16350</v>
      </c>
      <c r="L987" s="18">
        <f t="shared" ca="1" si="303"/>
        <v>16350</v>
      </c>
      <c r="M987" s="18">
        <f t="shared" ca="1" si="287"/>
        <v>0</v>
      </c>
      <c r="N987" s="34">
        <f t="shared" ca="1" si="294"/>
        <v>19484.648437037649</v>
      </c>
      <c r="P987" s="18">
        <f t="shared" ca="1" si="288"/>
        <v>632.89620512005467</v>
      </c>
      <c r="Q987" s="47">
        <f ca="1">SUM(L$15:L987)-SUM(M$15:M987)</f>
        <v>16350</v>
      </c>
      <c r="R987" s="47" t="str">
        <f t="shared" ca="1" si="289"/>
        <v>M990</v>
      </c>
      <c r="S987" s="40">
        <f t="shared" ca="1" si="295"/>
        <v>0</v>
      </c>
      <c r="T987" s="46">
        <f t="shared" ca="1" si="296"/>
        <v>72</v>
      </c>
      <c r="X987" s="74">
        <f t="shared" ca="1" si="297"/>
        <v>0.63289620512005462</v>
      </c>
      <c r="Y987" s="75">
        <f t="shared" ca="1" si="298"/>
        <v>0.63289620512005462</v>
      </c>
      <c r="Z987" s="74">
        <f t="shared" ca="1" si="299"/>
        <v>1.8830564069478524</v>
      </c>
      <c r="AA987" s="76">
        <f t="shared" ca="1" si="300"/>
        <v>632.89620512005467</v>
      </c>
      <c r="AB987" s="76">
        <f t="shared" ca="1" si="301"/>
        <v>1883.0564069478523</v>
      </c>
    </row>
    <row r="988" spans="1:28" x14ac:dyDescent="0.25">
      <c r="A988" s="2">
        <f t="shared" si="302"/>
        <v>14</v>
      </c>
      <c r="B988" s="16">
        <f ca="1">VLOOKUP(A988,PERIODS!$O$4:$P$33,2,FALSE)</f>
        <v>3.3000000000000002E-2</v>
      </c>
      <c r="C988" s="15"/>
      <c r="D988" s="18">
        <v>974</v>
      </c>
      <c r="E988" s="34">
        <f t="shared" ca="1" si="285"/>
        <v>19484.648437037649</v>
      </c>
      <c r="F988" s="34">
        <f t="shared" ca="1" si="286"/>
        <v>3300</v>
      </c>
      <c r="G988" s="69">
        <f t="shared" ca="1" si="290"/>
        <v>0</v>
      </c>
      <c r="H988" s="34">
        <f t="shared" ca="1" si="291"/>
        <v>-32.583906879992796</v>
      </c>
      <c r="I988" s="34">
        <f t="shared" ca="1" si="292"/>
        <v>3267.4160931200072</v>
      </c>
      <c r="J988" s="18">
        <f ca="1">SUM(INDIRECT(ADDRESS(ROW(F988),COLUMN(F988),4)):INDIRECT(ADDRESS(ROW(F988)+N$5-1,COLUMN(F988),4)))</f>
        <v>23900</v>
      </c>
      <c r="K988" s="18">
        <f t="shared" ca="1" si="293"/>
        <v>16350</v>
      </c>
      <c r="L988" s="18">
        <f t="shared" ca="1" si="303"/>
        <v>0</v>
      </c>
      <c r="M988" s="18">
        <f t="shared" ca="1" si="287"/>
        <v>0</v>
      </c>
      <c r="N988" s="34">
        <f t="shared" ca="1" si="294"/>
        <v>16217.232343917642</v>
      </c>
      <c r="P988" s="18">
        <f t="shared" ca="1" si="288"/>
        <v>32.583906879992796</v>
      </c>
      <c r="Q988" s="47">
        <f ca="1">SUM(L$15:L988)-SUM(M$15:M988)</f>
        <v>16350</v>
      </c>
      <c r="R988" s="47" t="str">
        <f t="shared" ca="1" si="289"/>
        <v>M991</v>
      </c>
      <c r="S988" s="40">
        <f t="shared" ca="1" si="295"/>
        <v>0</v>
      </c>
      <c r="T988" s="46">
        <f t="shared" ca="1" si="296"/>
        <v>38</v>
      </c>
      <c r="X988" s="74">
        <f t="shared" ca="1" si="297"/>
        <v>-3.2583906879992797E-2</v>
      </c>
      <c r="Y988" s="75">
        <f t="shared" ca="1" si="298"/>
        <v>-3.2583906879992797E-2</v>
      </c>
      <c r="Z988" s="74">
        <f t="shared" ca="1" si="299"/>
        <v>0.96794122949529782</v>
      </c>
      <c r="AA988" s="76">
        <f t="shared" ca="1" si="300"/>
        <v>-32.583906879992796</v>
      </c>
      <c r="AB988" s="76">
        <f t="shared" ca="1" si="301"/>
        <v>967.94122949529776</v>
      </c>
    </row>
    <row r="989" spans="1:28" x14ac:dyDescent="0.25">
      <c r="A989" s="2">
        <f t="shared" si="302"/>
        <v>15</v>
      </c>
      <c r="B989" s="16">
        <f ca="1">VLOOKUP(A989,PERIODS!$O$4:$P$33,2,FALSE)</f>
        <v>3.3000000000000002E-2</v>
      </c>
      <c r="C989" s="15"/>
      <c r="D989" s="18">
        <v>975</v>
      </c>
      <c r="E989" s="34">
        <f t="shared" ca="1" si="285"/>
        <v>16217.232343917642</v>
      </c>
      <c r="F989" s="34">
        <f t="shared" ca="1" si="286"/>
        <v>3300</v>
      </c>
      <c r="G989" s="69">
        <f t="shared" ca="1" si="290"/>
        <v>0</v>
      </c>
      <c r="H989" s="34">
        <f t="shared" ca="1" si="291"/>
        <v>632.78795831804064</v>
      </c>
      <c r="I989" s="34">
        <f t="shared" ca="1" si="292"/>
        <v>3932.7879583180406</v>
      </c>
      <c r="J989" s="18">
        <f ca="1">SUM(INDIRECT(ADDRESS(ROW(F989),COLUMN(F989),4)):INDIRECT(ADDRESS(ROW(F989)+N$5-1,COLUMN(F989),4)))</f>
        <v>24100</v>
      </c>
      <c r="K989" s="18">
        <f t="shared" ca="1" si="293"/>
        <v>16350</v>
      </c>
      <c r="L989" s="18">
        <f t="shared" ca="1" si="303"/>
        <v>0</v>
      </c>
      <c r="M989" s="18">
        <f t="shared" ca="1" si="287"/>
        <v>0</v>
      </c>
      <c r="N989" s="34">
        <f t="shared" ca="1" si="294"/>
        <v>12284.444385599601</v>
      </c>
      <c r="P989" s="18">
        <f t="shared" ca="1" si="288"/>
        <v>632.78795831804064</v>
      </c>
      <c r="Q989" s="47">
        <f ca="1">SUM(L$15:L989)-SUM(M$15:M989)</f>
        <v>16350</v>
      </c>
      <c r="R989" s="47" t="str">
        <f t="shared" ca="1" si="289"/>
        <v>M992</v>
      </c>
      <c r="S989" s="40">
        <f t="shared" ca="1" si="295"/>
        <v>0</v>
      </c>
      <c r="T989" s="46">
        <f t="shared" ca="1" si="296"/>
        <v>77</v>
      </c>
      <c r="X989" s="74">
        <f t="shared" ca="1" si="297"/>
        <v>0.63278795831804069</v>
      </c>
      <c r="Y989" s="75">
        <f t="shared" ca="1" si="298"/>
        <v>0.63278795831804069</v>
      </c>
      <c r="Z989" s="74">
        <f t="shared" ca="1" si="299"/>
        <v>1.8828525831456249</v>
      </c>
      <c r="AA989" s="76">
        <f t="shared" ca="1" si="300"/>
        <v>632.78795831804064</v>
      </c>
      <c r="AB989" s="76">
        <f t="shared" ca="1" si="301"/>
        <v>1882.852583145625</v>
      </c>
    </row>
    <row r="990" spans="1:28" x14ac:dyDescent="0.25">
      <c r="A990" s="2">
        <f t="shared" si="302"/>
        <v>16</v>
      </c>
      <c r="B990" s="16">
        <f ca="1">VLOOKUP(A990,PERIODS!$O$4:$P$33,2,FALSE)</f>
        <v>3.3000000000000002E-2</v>
      </c>
      <c r="C990" s="15"/>
      <c r="D990" s="18">
        <v>976</v>
      </c>
      <c r="E990" s="34">
        <f t="shared" ca="1" si="285"/>
        <v>12284.444385599601</v>
      </c>
      <c r="F990" s="34">
        <f t="shared" ca="1" si="286"/>
        <v>3300</v>
      </c>
      <c r="G990" s="69">
        <f t="shared" ca="1" si="290"/>
        <v>0</v>
      </c>
      <c r="H990" s="34">
        <f t="shared" ca="1" si="291"/>
        <v>1029.6867656049685</v>
      </c>
      <c r="I990" s="34">
        <f t="shared" ca="1" si="292"/>
        <v>4329.686765604969</v>
      </c>
      <c r="J990" s="18">
        <f ca="1">SUM(INDIRECT(ADDRESS(ROW(F990),COLUMN(F990),4)):INDIRECT(ADDRESS(ROW(F990)+N$5-1,COLUMN(F990),4)))</f>
        <v>24300</v>
      </c>
      <c r="K990" s="18">
        <f t="shared" ca="1" si="293"/>
        <v>0</v>
      </c>
      <c r="L990" s="18">
        <f t="shared" ca="1" si="303"/>
        <v>0</v>
      </c>
      <c r="M990" s="18">
        <f t="shared" ca="1" si="287"/>
        <v>16350</v>
      </c>
      <c r="N990" s="34">
        <f t="shared" ca="1" si="294"/>
        <v>24304.757619994634</v>
      </c>
      <c r="P990" s="18">
        <f t="shared" ca="1" si="288"/>
        <v>1029.6867656049685</v>
      </c>
      <c r="Q990" s="47">
        <f ca="1">SUM(L$15:L990)-SUM(M$15:M990)</f>
        <v>0</v>
      </c>
      <c r="R990" s="47" t="str">
        <f t="shared" ca="1" si="289"/>
        <v>M993</v>
      </c>
      <c r="S990" s="40">
        <f t="shared" ca="1" si="295"/>
        <v>0</v>
      </c>
      <c r="T990" s="46">
        <f t="shared" ca="1" si="296"/>
        <v>81</v>
      </c>
      <c r="X990" s="74">
        <f t="shared" ca="1" si="297"/>
        <v>1.0296867656049684</v>
      </c>
      <c r="Y990" s="75">
        <f t="shared" ca="1" si="298"/>
        <v>1.0296867656049684</v>
      </c>
      <c r="Z990" s="74">
        <f t="shared" ca="1" si="299"/>
        <v>2.8001885819369452</v>
      </c>
      <c r="AA990" s="76">
        <f t="shared" ca="1" si="300"/>
        <v>1029.6867656049685</v>
      </c>
      <c r="AB990" s="76">
        <f t="shared" ca="1" si="301"/>
        <v>2800.1885819369454</v>
      </c>
    </row>
    <row r="991" spans="1:28" x14ac:dyDescent="0.25">
      <c r="A991" s="2">
        <f t="shared" si="302"/>
        <v>17</v>
      </c>
      <c r="B991" s="16">
        <f ca="1">VLOOKUP(A991,PERIODS!$O$4:$P$33,2,FALSE)</f>
        <v>3.5000000000000003E-2</v>
      </c>
      <c r="C991" s="15"/>
      <c r="D991" s="18">
        <v>977</v>
      </c>
      <c r="E991" s="34">
        <f t="shared" ca="1" si="285"/>
        <v>24304.757619994634</v>
      </c>
      <c r="F991" s="34">
        <f t="shared" ca="1" si="286"/>
        <v>3500.0000000000005</v>
      </c>
      <c r="G991" s="69">
        <f t="shared" ca="1" si="290"/>
        <v>0</v>
      </c>
      <c r="H991" s="34">
        <f t="shared" ca="1" si="291"/>
        <v>1417.8427360405701</v>
      </c>
      <c r="I991" s="34">
        <f t="shared" ca="1" si="292"/>
        <v>4917.8427360405703</v>
      </c>
      <c r="J991" s="18">
        <f ca="1">SUM(INDIRECT(ADDRESS(ROW(F991),COLUMN(F991),4)):INDIRECT(ADDRESS(ROW(F991)+N$5-1,COLUMN(F991),4)))</f>
        <v>24500.000000000004</v>
      </c>
      <c r="K991" s="18">
        <f t="shared" ca="1" si="293"/>
        <v>16350</v>
      </c>
      <c r="L991" s="18">
        <f t="shared" ca="1" si="303"/>
        <v>16350</v>
      </c>
      <c r="M991" s="18">
        <f t="shared" ca="1" si="287"/>
        <v>0</v>
      </c>
      <c r="N991" s="34">
        <f t="shared" ca="1" si="294"/>
        <v>19386.914883954065</v>
      </c>
      <c r="P991" s="18">
        <f t="shared" ca="1" si="288"/>
        <v>1417.8427360405701</v>
      </c>
      <c r="Q991" s="47">
        <f ca="1">SUM(L$15:L991)-SUM(M$15:M991)</f>
        <v>16350</v>
      </c>
      <c r="R991" s="47" t="str">
        <f t="shared" ca="1" si="289"/>
        <v>M994</v>
      </c>
      <c r="S991" s="40">
        <f t="shared" ca="1" si="295"/>
        <v>0</v>
      </c>
      <c r="T991" s="46">
        <f t="shared" ca="1" si="296"/>
        <v>57</v>
      </c>
      <c r="X991" s="74">
        <f t="shared" ca="1" si="297"/>
        <v>1.4178427360405701</v>
      </c>
      <c r="Y991" s="75">
        <f t="shared" ca="1" si="298"/>
        <v>1.4178427360405701</v>
      </c>
      <c r="Z991" s="74">
        <f t="shared" ca="1" si="299"/>
        <v>4.128205199151445</v>
      </c>
      <c r="AA991" s="76">
        <f t="shared" ca="1" si="300"/>
        <v>1417.8427360405701</v>
      </c>
      <c r="AB991" s="76">
        <f t="shared" ca="1" si="301"/>
        <v>4128.2051991514454</v>
      </c>
    </row>
    <row r="992" spans="1:28" x14ac:dyDescent="0.25">
      <c r="A992" s="2">
        <f t="shared" si="302"/>
        <v>18</v>
      </c>
      <c r="B992" s="16">
        <f ca="1">VLOOKUP(A992,PERIODS!$O$4:$P$33,2,FALSE)</f>
        <v>3.5000000000000003E-2</v>
      </c>
      <c r="C992" s="15"/>
      <c r="D992" s="18">
        <v>978</v>
      </c>
      <c r="E992" s="34">
        <f t="shared" ca="1" si="285"/>
        <v>19386.914883954065</v>
      </c>
      <c r="F992" s="34">
        <f t="shared" ca="1" si="286"/>
        <v>3500.0000000000005</v>
      </c>
      <c r="G992" s="69">
        <f t="shared" ca="1" si="290"/>
        <v>0</v>
      </c>
      <c r="H992" s="34">
        <f t="shared" ca="1" si="291"/>
        <v>-776.20755539319589</v>
      </c>
      <c r="I992" s="34">
        <f t="shared" ca="1" si="292"/>
        <v>2723.7924446068046</v>
      </c>
      <c r="J992" s="18">
        <f ca="1">SUM(INDIRECT(ADDRESS(ROW(F992),COLUMN(F992),4)):INDIRECT(ADDRESS(ROW(F992)+N$5-1,COLUMN(F992),4)))</f>
        <v>24500.000000000004</v>
      </c>
      <c r="K992" s="18">
        <f t="shared" ca="1" si="293"/>
        <v>16350</v>
      </c>
      <c r="L992" s="18">
        <f t="shared" ca="1" si="303"/>
        <v>0</v>
      </c>
      <c r="M992" s="18">
        <f t="shared" ca="1" si="287"/>
        <v>0</v>
      </c>
      <c r="N992" s="34">
        <f t="shared" ca="1" si="294"/>
        <v>16663.122439347258</v>
      </c>
      <c r="P992" s="18">
        <f t="shared" ca="1" si="288"/>
        <v>776.20755539319589</v>
      </c>
      <c r="Q992" s="47">
        <f ca="1">SUM(L$15:L992)-SUM(M$15:M992)</f>
        <v>16350</v>
      </c>
      <c r="R992" s="47" t="str">
        <f t="shared" ca="1" si="289"/>
        <v>M995</v>
      </c>
      <c r="S992" s="40">
        <f t="shared" ca="1" si="295"/>
        <v>0</v>
      </c>
      <c r="T992" s="46">
        <f t="shared" ca="1" si="296"/>
        <v>0</v>
      </c>
      <c r="X992" s="74">
        <f t="shared" ca="1" si="297"/>
        <v>-0.77620755539319586</v>
      </c>
      <c r="Y992" s="75">
        <f t="shared" ca="1" si="298"/>
        <v>-0.77620755539319586</v>
      </c>
      <c r="Z992" s="74">
        <f t="shared" ca="1" si="299"/>
        <v>0.4601477914252205</v>
      </c>
      <c r="AA992" s="76">
        <f t="shared" ca="1" si="300"/>
        <v>-776.20755539319589</v>
      </c>
      <c r="AB992" s="76">
        <f t="shared" ca="1" si="301"/>
        <v>460.14779142522048</v>
      </c>
    </row>
    <row r="993" spans="1:28" x14ac:dyDescent="0.25">
      <c r="A993" s="2">
        <f t="shared" si="302"/>
        <v>19</v>
      </c>
      <c r="B993" s="16">
        <f ca="1">VLOOKUP(A993,PERIODS!$O$4:$P$33,2,FALSE)</f>
        <v>3.5000000000000003E-2</v>
      </c>
      <c r="C993" s="15"/>
      <c r="D993" s="18">
        <v>979</v>
      </c>
      <c r="E993" s="34">
        <f t="shared" ca="1" si="285"/>
        <v>16663.122439347258</v>
      </c>
      <c r="F993" s="34">
        <f t="shared" ca="1" si="286"/>
        <v>3500.0000000000005</v>
      </c>
      <c r="G993" s="69">
        <f t="shared" ca="1" si="290"/>
        <v>0</v>
      </c>
      <c r="H993" s="34">
        <f t="shared" ca="1" si="291"/>
        <v>-248.04512017951731</v>
      </c>
      <c r="I993" s="34">
        <f t="shared" ca="1" si="292"/>
        <v>3251.9548798204833</v>
      </c>
      <c r="J993" s="18">
        <f ca="1">SUM(INDIRECT(ADDRESS(ROW(F993),COLUMN(F993),4)):INDIRECT(ADDRESS(ROW(F993)+N$5-1,COLUMN(F993),4)))</f>
        <v>24500.000000000004</v>
      </c>
      <c r="K993" s="18">
        <f t="shared" ca="1" si="293"/>
        <v>16350</v>
      </c>
      <c r="L993" s="18">
        <f t="shared" ca="1" si="303"/>
        <v>0</v>
      </c>
      <c r="M993" s="18">
        <f t="shared" ca="1" si="287"/>
        <v>0</v>
      </c>
      <c r="N993" s="34">
        <f t="shared" ca="1" si="294"/>
        <v>13411.167559526775</v>
      </c>
      <c r="P993" s="18">
        <f t="shared" ca="1" si="288"/>
        <v>248.04512017951731</v>
      </c>
      <c r="Q993" s="47">
        <f ca="1">SUM(L$15:L993)-SUM(M$15:M993)</f>
        <v>16350</v>
      </c>
      <c r="R993" s="47" t="str">
        <f t="shared" ca="1" si="289"/>
        <v>M996</v>
      </c>
      <c r="S993" s="40">
        <f t="shared" ca="1" si="295"/>
        <v>0</v>
      </c>
      <c r="T993" s="46">
        <f t="shared" ca="1" si="296"/>
        <v>39</v>
      </c>
      <c r="X993" s="74">
        <f t="shared" ca="1" si="297"/>
        <v>-0.24804512017951733</v>
      </c>
      <c r="Y993" s="75">
        <f t="shared" ca="1" si="298"/>
        <v>-0.24804512017951733</v>
      </c>
      <c r="Z993" s="74">
        <f t="shared" ca="1" si="299"/>
        <v>0.78032473409163383</v>
      </c>
      <c r="AA993" s="76">
        <f t="shared" ca="1" si="300"/>
        <v>-248.04512017951731</v>
      </c>
      <c r="AB993" s="76">
        <f t="shared" ca="1" si="301"/>
        <v>780.32473409163379</v>
      </c>
    </row>
    <row r="994" spans="1:28" x14ac:dyDescent="0.25">
      <c r="A994" s="2">
        <f t="shared" si="302"/>
        <v>20</v>
      </c>
      <c r="B994" s="16">
        <f ca="1">VLOOKUP(A994,PERIODS!$O$4:$P$33,2,FALSE)</f>
        <v>3.5000000000000003E-2</v>
      </c>
      <c r="C994" s="15"/>
      <c r="D994" s="18">
        <v>980</v>
      </c>
      <c r="E994" s="34">
        <f t="shared" ref="E994:E1057" ca="1" si="304">N993</f>
        <v>13411.167559526775</v>
      </c>
      <c r="F994" s="34">
        <f t="shared" ca="1" si="286"/>
        <v>3500.0000000000005</v>
      </c>
      <c r="G994" s="69">
        <f t="shared" ca="1" si="290"/>
        <v>0</v>
      </c>
      <c r="H994" s="34">
        <f t="shared" ca="1" si="291"/>
        <v>-62.843057525423326</v>
      </c>
      <c r="I994" s="34">
        <f t="shared" ca="1" si="292"/>
        <v>3437.1569424745771</v>
      </c>
      <c r="J994" s="18">
        <f ca="1">SUM(INDIRECT(ADDRESS(ROW(F994),COLUMN(F994),4)):INDIRECT(ADDRESS(ROW(F994)+N$5-1,COLUMN(F994),4)))</f>
        <v>24500.000000000004</v>
      </c>
      <c r="K994" s="18">
        <f t="shared" ca="1" si="293"/>
        <v>0</v>
      </c>
      <c r="L994" s="18">
        <f t="shared" ca="1" si="303"/>
        <v>0</v>
      </c>
      <c r="M994" s="18">
        <f t="shared" ca="1" si="287"/>
        <v>16350</v>
      </c>
      <c r="N994" s="34">
        <f t="shared" ca="1" si="294"/>
        <v>26324.010617052198</v>
      </c>
      <c r="P994" s="18">
        <f t="shared" ca="1" si="288"/>
        <v>62.843057525423326</v>
      </c>
      <c r="Q994" s="47">
        <f ca="1">SUM(L$15:L994)-SUM(M$15:M994)</f>
        <v>0</v>
      </c>
      <c r="R994" s="47" t="str">
        <f t="shared" ca="1" si="289"/>
        <v>M997</v>
      </c>
      <c r="S994" s="40">
        <f t="shared" ca="1" si="295"/>
        <v>0</v>
      </c>
      <c r="T994" s="46">
        <f t="shared" ca="1" si="296"/>
        <v>43</v>
      </c>
      <c r="X994" s="74">
        <f t="shared" ca="1" si="297"/>
        <v>-6.2843057525423324E-2</v>
      </c>
      <c r="Y994" s="75">
        <f t="shared" ca="1" si="298"/>
        <v>-6.2843057525423324E-2</v>
      </c>
      <c r="Z994" s="74">
        <f t="shared" ca="1" si="299"/>
        <v>0.9390908453655169</v>
      </c>
      <c r="AA994" s="76">
        <f t="shared" ca="1" si="300"/>
        <v>-62.843057525423326</v>
      </c>
      <c r="AB994" s="76">
        <f t="shared" ca="1" si="301"/>
        <v>939.09084536551688</v>
      </c>
    </row>
    <row r="995" spans="1:28" x14ac:dyDescent="0.25">
      <c r="A995" s="2">
        <f t="shared" si="302"/>
        <v>21</v>
      </c>
      <c r="B995" s="16">
        <f ca="1">VLOOKUP(A995,PERIODS!$O$4:$P$33,2,FALSE)</f>
        <v>3.5000000000000003E-2</v>
      </c>
      <c r="C995" s="15"/>
      <c r="D995" s="18">
        <v>981</v>
      </c>
      <c r="E995" s="34">
        <f t="shared" ca="1" si="304"/>
        <v>26324.010617052198</v>
      </c>
      <c r="F995" s="34">
        <f t="shared" ca="1" si="286"/>
        <v>3500.0000000000005</v>
      </c>
      <c r="G995" s="69">
        <f t="shared" ca="1" si="290"/>
        <v>0</v>
      </c>
      <c r="H995" s="34">
        <f t="shared" ca="1" si="291"/>
        <v>86.304481724836677</v>
      </c>
      <c r="I995" s="34">
        <f t="shared" ca="1" si="292"/>
        <v>3586.3044817248369</v>
      </c>
      <c r="J995" s="18">
        <f ca="1">SUM(INDIRECT(ADDRESS(ROW(F995),COLUMN(F995),4)):INDIRECT(ADDRESS(ROW(F995)+N$5-1,COLUMN(F995),4)))</f>
        <v>24500.000000000004</v>
      </c>
      <c r="K995" s="18">
        <f t="shared" ca="1" si="293"/>
        <v>0</v>
      </c>
      <c r="L995" s="18">
        <f t="shared" ca="1" si="303"/>
        <v>0</v>
      </c>
      <c r="M995" s="18">
        <f t="shared" ca="1" si="287"/>
        <v>0</v>
      </c>
      <c r="N995" s="34">
        <f t="shared" ca="1" si="294"/>
        <v>22737.70613532736</v>
      </c>
      <c r="P995" s="18">
        <f t="shared" ca="1" si="288"/>
        <v>86.304481724836677</v>
      </c>
      <c r="Q995" s="47">
        <f ca="1">SUM(L$15:L995)-SUM(M$15:M995)</f>
        <v>0</v>
      </c>
      <c r="R995" s="47" t="str">
        <f t="shared" ca="1" si="289"/>
        <v>M998</v>
      </c>
      <c r="S995" s="40">
        <f t="shared" ca="1" si="295"/>
        <v>0</v>
      </c>
      <c r="T995" s="46">
        <f t="shared" ca="1" si="296"/>
        <v>59</v>
      </c>
      <c r="X995" s="74">
        <f t="shared" ca="1" si="297"/>
        <v>8.6304481724836679E-2</v>
      </c>
      <c r="Y995" s="75">
        <f t="shared" ca="1" si="298"/>
        <v>8.6304481724836679E-2</v>
      </c>
      <c r="Z995" s="74">
        <f t="shared" ca="1" si="299"/>
        <v>1.0901382049383297</v>
      </c>
      <c r="AA995" s="76">
        <f t="shared" ca="1" si="300"/>
        <v>86.304481724836677</v>
      </c>
      <c r="AB995" s="76">
        <f t="shared" ca="1" si="301"/>
        <v>1090.1382049383296</v>
      </c>
    </row>
    <row r="996" spans="1:28" x14ac:dyDescent="0.25">
      <c r="A996" s="2">
        <f t="shared" si="302"/>
        <v>22</v>
      </c>
      <c r="B996" s="16">
        <f ca="1">VLOOKUP(A996,PERIODS!$O$4:$P$33,2,FALSE)</f>
        <v>3.5000000000000003E-2</v>
      </c>
      <c r="C996" s="15"/>
      <c r="D996" s="18">
        <v>982</v>
      </c>
      <c r="E996" s="34">
        <f t="shared" ca="1" si="304"/>
        <v>22737.70613532736</v>
      </c>
      <c r="F996" s="34">
        <f t="shared" ca="1" si="286"/>
        <v>3500.0000000000005</v>
      </c>
      <c r="G996" s="69">
        <f t="shared" ca="1" si="290"/>
        <v>0</v>
      </c>
      <c r="H996" s="34">
        <f t="shared" ca="1" si="291"/>
        <v>-36.202217321832144</v>
      </c>
      <c r="I996" s="34">
        <f t="shared" ca="1" si="292"/>
        <v>3463.7977826781685</v>
      </c>
      <c r="J996" s="18">
        <f ca="1">SUM(INDIRECT(ADDRESS(ROW(F996),COLUMN(F996),4)):INDIRECT(ADDRESS(ROW(F996)+N$5-1,COLUMN(F996),4)))</f>
        <v>25000.000000000004</v>
      </c>
      <c r="K996" s="18">
        <f t="shared" ca="1" si="293"/>
        <v>16350</v>
      </c>
      <c r="L996" s="18">
        <f t="shared" ca="1" si="303"/>
        <v>16350</v>
      </c>
      <c r="M996" s="18">
        <f t="shared" ca="1" si="287"/>
        <v>0</v>
      </c>
      <c r="N996" s="34">
        <f t="shared" ca="1" si="294"/>
        <v>19273.908352649192</v>
      </c>
      <c r="P996" s="18">
        <f t="shared" ca="1" si="288"/>
        <v>36.202217321832144</v>
      </c>
      <c r="Q996" s="47">
        <f ca="1">SUM(L$15:L996)-SUM(M$15:M996)</f>
        <v>16350</v>
      </c>
      <c r="R996" s="47" t="str">
        <f t="shared" ca="1" si="289"/>
        <v>M999</v>
      </c>
      <c r="S996" s="40">
        <f t="shared" ca="1" si="295"/>
        <v>0</v>
      </c>
      <c r="T996" s="46">
        <f t="shared" ca="1" si="296"/>
        <v>40</v>
      </c>
      <c r="X996" s="74">
        <f t="shared" ca="1" si="297"/>
        <v>-3.6202217321832146E-2</v>
      </c>
      <c r="Y996" s="75">
        <f t="shared" ca="1" si="298"/>
        <v>-3.6202217321832146E-2</v>
      </c>
      <c r="Z996" s="74">
        <f t="shared" ca="1" si="299"/>
        <v>0.96444524622807493</v>
      </c>
      <c r="AA996" s="76">
        <f t="shared" ca="1" si="300"/>
        <v>-36.202217321832144</v>
      </c>
      <c r="AB996" s="76">
        <f t="shared" ca="1" si="301"/>
        <v>964.44524622807489</v>
      </c>
    </row>
    <row r="997" spans="1:28" x14ac:dyDescent="0.25">
      <c r="A997" s="2">
        <f t="shared" si="302"/>
        <v>23</v>
      </c>
      <c r="B997" s="16">
        <f ca="1">VLOOKUP(A997,PERIODS!$O$4:$P$33,2,FALSE)</f>
        <v>3.5000000000000003E-2</v>
      </c>
      <c r="C997" s="15"/>
      <c r="D997" s="18">
        <v>983</v>
      </c>
      <c r="E997" s="34">
        <f t="shared" ca="1" si="304"/>
        <v>19273.908352649192</v>
      </c>
      <c r="F997" s="34">
        <f t="shared" ca="1" si="286"/>
        <v>3500.0000000000005</v>
      </c>
      <c r="G997" s="69">
        <f t="shared" ca="1" si="290"/>
        <v>0</v>
      </c>
      <c r="H997" s="34">
        <f t="shared" ca="1" si="291"/>
        <v>-341.183096112915</v>
      </c>
      <c r="I997" s="34">
        <f t="shared" ca="1" si="292"/>
        <v>3158.8169038870856</v>
      </c>
      <c r="J997" s="18">
        <f ca="1">SUM(INDIRECT(ADDRESS(ROW(F997),COLUMN(F997),4)):INDIRECT(ADDRESS(ROW(F997)+N$5-1,COLUMN(F997),4)))</f>
        <v>25500.000000000004</v>
      </c>
      <c r="K997" s="18">
        <f t="shared" ca="1" si="293"/>
        <v>16350</v>
      </c>
      <c r="L997" s="18">
        <f t="shared" ca="1" si="303"/>
        <v>0</v>
      </c>
      <c r="M997" s="18">
        <f t="shared" ca="1" si="287"/>
        <v>0</v>
      </c>
      <c r="N997" s="34">
        <f t="shared" ca="1" si="294"/>
        <v>16115.091448762107</v>
      </c>
      <c r="P997" s="18">
        <f t="shared" ca="1" si="288"/>
        <v>341.183096112915</v>
      </c>
      <c r="Q997" s="47">
        <f ca="1">SUM(L$15:L997)-SUM(M$15:M997)</f>
        <v>16350</v>
      </c>
      <c r="R997" s="47" t="str">
        <f t="shared" ca="1" si="289"/>
        <v>M1000</v>
      </c>
      <c r="S997" s="40">
        <f t="shared" ca="1" si="295"/>
        <v>0</v>
      </c>
      <c r="T997" s="46">
        <f t="shared" ca="1" si="296"/>
        <v>69</v>
      </c>
      <c r="X997" s="74">
        <f t="shared" ca="1" si="297"/>
        <v>-0.34118309611291497</v>
      </c>
      <c r="Y997" s="75">
        <f t="shared" ca="1" si="298"/>
        <v>-0.34118309611291497</v>
      </c>
      <c r="Z997" s="74">
        <f t="shared" ca="1" si="299"/>
        <v>0.71092872800237195</v>
      </c>
      <c r="AA997" s="76">
        <f t="shared" ca="1" si="300"/>
        <v>-341.183096112915</v>
      </c>
      <c r="AB997" s="76">
        <f t="shared" ca="1" si="301"/>
        <v>710.92872800237194</v>
      </c>
    </row>
    <row r="998" spans="1:28" x14ac:dyDescent="0.25">
      <c r="A998" s="2">
        <f t="shared" si="302"/>
        <v>24</v>
      </c>
      <c r="B998" s="16">
        <f ca="1">VLOOKUP(A998,PERIODS!$O$4:$P$33,2,FALSE)</f>
        <v>3.5000000000000003E-2</v>
      </c>
      <c r="C998" s="15"/>
      <c r="D998" s="18">
        <v>984</v>
      </c>
      <c r="E998" s="34">
        <f t="shared" ca="1" si="304"/>
        <v>16115.091448762107</v>
      </c>
      <c r="F998" s="34">
        <f t="shared" ca="1" si="286"/>
        <v>3500.0000000000005</v>
      </c>
      <c r="G998" s="69">
        <f t="shared" ca="1" si="290"/>
        <v>0</v>
      </c>
      <c r="H998" s="34">
        <f t="shared" ca="1" si="291"/>
        <v>-1334.8437386720916</v>
      </c>
      <c r="I998" s="34">
        <f t="shared" ca="1" si="292"/>
        <v>2165.1562613279089</v>
      </c>
      <c r="J998" s="18">
        <f ca="1">SUM(INDIRECT(ADDRESS(ROW(F998),COLUMN(F998),4)):INDIRECT(ADDRESS(ROW(F998)+N$5-1,COLUMN(F998),4)))</f>
        <v>26000</v>
      </c>
      <c r="K998" s="18">
        <f t="shared" ca="1" si="293"/>
        <v>16350</v>
      </c>
      <c r="L998" s="18">
        <f t="shared" ca="1" si="303"/>
        <v>0</v>
      </c>
      <c r="M998" s="18">
        <f t="shared" ca="1" si="287"/>
        <v>0</v>
      </c>
      <c r="N998" s="34">
        <f t="shared" ca="1" si="294"/>
        <v>13949.935187434197</v>
      </c>
      <c r="P998" s="18">
        <f t="shared" ca="1" si="288"/>
        <v>1334.8437386720916</v>
      </c>
      <c r="Q998" s="47">
        <f ca="1">SUM(L$15:L998)-SUM(M$15:M998)</f>
        <v>16350</v>
      </c>
      <c r="R998" s="47" t="str">
        <f t="shared" ca="1" si="289"/>
        <v>M1001</v>
      </c>
      <c r="S998" s="40">
        <f t="shared" ca="1" si="295"/>
        <v>0</v>
      </c>
      <c r="T998" s="46">
        <f t="shared" ca="1" si="296"/>
        <v>65</v>
      </c>
      <c r="X998" s="74">
        <f t="shared" ca="1" si="297"/>
        <v>-1.3348437386720917</v>
      </c>
      <c r="Y998" s="75">
        <f t="shared" ca="1" si="298"/>
        <v>-1.3348437386720917</v>
      </c>
      <c r="Z998" s="74">
        <f t="shared" ca="1" si="299"/>
        <v>0.2631993001149886</v>
      </c>
      <c r="AA998" s="76">
        <f t="shared" ca="1" si="300"/>
        <v>-1334.8437386720916</v>
      </c>
      <c r="AB998" s="76">
        <f t="shared" ca="1" si="301"/>
        <v>263.1993001149886</v>
      </c>
    </row>
    <row r="999" spans="1:28" x14ac:dyDescent="0.25">
      <c r="A999" s="2">
        <f t="shared" si="302"/>
        <v>25</v>
      </c>
      <c r="B999" s="16">
        <f ca="1">VLOOKUP(A999,PERIODS!$O$4:$P$33,2,FALSE)</f>
        <v>3.5000000000000003E-2</v>
      </c>
      <c r="C999" s="15"/>
      <c r="D999" s="18">
        <v>985</v>
      </c>
      <c r="E999" s="34">
        <f t="shared" ca="1" si="304"/>
        <v>13949.935187434197</v>
      </c>
      <c r="F999" s="34">
        <f t="shared" ca="1" si="286"/>
        <v>3500.0000000000005</v>
      </c>
      <c r="G999" s="69">
        <f t="shared" ca="1" si="290"/>
        <v>0</v>
      </c>
      <c r="H999" s="34">
        <f t="shared" ca="1" si="291"/>
        <v>398.00871484643596</v>
      </c>
      <c r="I999" s="34">
        <f t="shared" ca="1" si="292"/>
        <v>3898.0087148464363</v>
      </c>
      <c r="J999" s="18">
        <f ca="1">SUM(INDIRECT(ADDRESS(ROW(F999),COLUMN(F999),4)):INDIRECT(ADDRESS(ROW(F999)+N$5-1,COLUMN(F999),4)))</f>
        <v>24900</v>
      </c>
      <c r="K999" s="18">
        <f t="shared" ca="1" si="293"/>
        <v>0</v>
      </c>
      <c r="L999" s="18">
        <f t="shared" ca="1" si="303"/>
        <v>0</v>
      </c>
      <c r="M999" s="18">
        <f t="shared" ca="1" si="287"/>
        <v>16350</v>
      </c>
      <c r="N999" s="34">
        <f t="shared" ca="1" si="294"/>
        <v>26401.926472587762</v>
      </c>
      <c r="P999" s="18">
        <f t="shared" ca="1" si="288"/>
        <v>398.00871484643596</v>
      </c>
      <c r="Q999" s="47">
        <f ca="1">SUM(L$15:L999)-SUM(M$15:M999)</f>
        <v>0</v>
      </c>
      <c r="R999" s="47" t="str">
        <f t="shared" ca="1" si="289"/>
        <v>M1002</v>
      </c>
      <c r="S999" s="40">
        <f t="shared" ca="1" si="295"/>
        <v>0</v>
      </c>
      <c r="T999" s="46">
        <f t="shared" ca="1" si="296"/>
        <v>41</v>
      </c>
      <c r="X999" s="74">
        <f t="shared" ca="1" si="297"/>
        <v>0.39800871484643596</v>
      </c>
      <c r="Y999" s="75">
        <f t="shared" ca="1" si="298"/>
        <v>0.39800871484643596</v>
      </c>
      <c r="Z999" s="74">
        <f t="shared" ca="1" si="299"/>
        <v>1.4888570050109033</v>
      </c>
      <c r="AA999" s="76">
        <f t="shared" ca="1" si="300"/>
        <v>398.00871484643596</v>
      </c>
      <c r="AB999" s="76">
        <f t="shared" ca="1" si="301"/>
        <v>1488.8570050109033</v>
      </c>
    </row>
    <row r="1000" spans="1:28" x14ac:dyDescent="0.25">
      <c r="A1000" s="2">
        <f t="shared" si="302"/>
        <v>26</v>
      </c>
      <c r="B1000" s="16">
        <f ca="1">VLOOKUP(A1000,PERIODS!$O$4:$P$33,2,FALSE)</f>
        <v>3.5000000000000003E-2</v>
      </c>
      <c r="C1000" s="15"/>
      <c r="D1000" s="18">
        <v>986</v>
      </c>
      <c r="E1000" s="34">
        <f t="shared" ca="1" si="304"/>
        <v>26401.926472587762</v>
      </c>
      <c r="F1000" s="34">
        <f t="shared" ca="1" si="286"/>
        <v>3500.0000000000005</v>
      </c>
      <c r="G1000" s="69">
        <f t="shared" ca="1" si="290"/>
        <v>0</v>
      </c>
      <c r="H1000" s="34">
        <f t="shared" ca="1" si="291"/>
        <v>797.64783868212623</v>
      </c>
      <c r="I1000" s="34">
        <f t="shared" ca="1" si="292"/>
        <v>4297.6478386821263</v>
      </c>
      <c r="J1000" s="18">
        <f ca="1">SUM(INDIRECT(ADDRESS(ROW(F1000),COLUMN(F1000),4)):INDIRECT(ADDRESS(ROW(F1000)+N$5-1,COLUMN(F1000),4)))</f>
        <v>23900</v>
      </c>
      <c r="K1000" s="18">
        <f t="shared" ca="1" si="293"/>
        <v>0</v>
      </c>
      <c r="L1000" s="18">
        <f t="shared" ca="1" si="303"/>
        <v>0</v>
      </c>
      <c r="M1000" s="18">
        <f t="shared" ca="1" si="287"/>
        <v>0</v>
      </c>
      <c r="N1000" s="34">
        <f t="shared" ca="1" si="294"/>
        <v>22104.278633905637</v>
      </c>
      <c r="P1000" s="18">
        <f t="shared" ca="1" si="288"/>
        <v>797.64783868212623</v>
      </c>
      <c r="Q1000" s="47">
        <f ca="1">SUM(L$15:L1000)-SUM(M$15:M1000)</f>
        <v>0</v>
      </c>
      <c r="R1000" s="47" t="str">
        <f t="shared" ca="1" si="289"/>
        <v>M1003</v>
      </c>
      <c r="S1000" s="40">
        <f t="shared" ca="1" si="295"/>
        <v>0</v>
      </c>
      <c r="T1000" s="46">
        <f t="shared" ca="1" si="296"/>
        <v>8</v>
      </c>
      <c r="X1000" s="74">
        <f t="shared" ca="1" si="297"/>
        <v>0.79764783868212619</v>
      </c>
      <c r="Y1000" s="75">
        <f t="shared" ca="1" si="298"/>
        <v>0.79764783868212619</v>
      </c>
      <c r="Z1000" s="74">
        <f t="shared" ca="1" si="299"/>
        <v>2.2203122489686922</v>
      </c>
      <c r="AA1000" s="76">
        <f t="shared" ca="1" si="300"/>
        <v>797.64783868212623</v>
      </c>
      <c r="AB1000" s="76">
        <f t="shared" ca="1" si="301"/>
        <v>2220.3122489686921</v>
      </c>
    </row>
    <row r="1001" spans="1:28" x14ac:dyDescent="0.25">
      <c r="A1001" s="2">
        <f t="shared" si="302"/>
        <v>27</v>
      </c>
      <c r="B1001" s="16">
        <f ca="1">VLOOKUP(A1001,PERIODS!$O$4:$P$33,2,FALSE)</f>
        <v>3.5000000000000003E-2</v>
      </c>
      <c r="C1001" s="15"/>
      <c r="D1001" s="18">
        <v>987</v>
      </c>
      <c r="E1001" s="34">
        <f t="shared" ca="1" si="304"/>
        <v>22104.278633905637</v>
      </c>
      <c r="F1001" s="34">
        <f t="shared" ca="1" si="286"/>
        <v>3500.0000000000005</v>
      </c>
      <c r="G1001" s="69">
        <f t="shared" ca="1" si="290"/>
        <v>0</v>
      </c>
      <c r="H1001" s="34">
        <f t="shared" ca="1" si="291"/>
        <v>324.04294962369204</v>
      </c>
      <c r="I1001" s="34">
        <f t="shared" ca="1" si="292"/>
        <v>3824.0429496236925</v>
      </c>
      <c r="J1001" s="18">
        <f ca="1">SUM(INDIRECT(ADDRESS(ROW(F1001),COLUMN(F1001),4)):INDIRECT(ADDRESS(ROW(F1001)+N$5-1,COLUMN(F1001),4)))</f>
        <v>22900</v>
      </c>
      <c r="K1001" s="18">
        <f t="shared" ca="1" si="293"/>
        <v>16350</v>
      </c>
      <c r="L1001" s="18">
        <f t="shared" ca="1" si="303"/>
        <v>16350</v>
      </c>
      <c r="M1001" s="18">
        <f t="shared" ca="1" si="287"/>
        <v>0</v>
      </c>
      <c r="N1001" s="34">
        <f t="shared" ca="1" si="294"/>
        <v>18280.235684281943</v>
      </c>
      <c r="P1001" s="18">
        <f t="shared" ca="1" si="288"/>
        <v>324.04294962369204</v>
      </c>
      <c r="Q1001" s="47">
        <f ca="1">SUM(L$15:L1001)-SUM(M$15:M1001)</f>
        <v>16350</v>
      </c>
      <c r="R1001" s="47" t="str">
        <f t="shared" ca="1" si="289"/>
        <v>M1004</v>
      </c>
      <c r="S1001" s="40">
        <f t="shared" ca="1" si="295"/>
        <v>0</v>
      </c>
      <c r="T1001" s="46">
        <f t="shared" ca="1" si="296"/>
        <v>93</v>
      </c>
      <c r="X1001" s="74">
        <f t="shared" ca="1" si="297"/>
        <v>0.32404294962369201</v>
      </c>
      <c r="Y1001" s="75">
        <f t="shared" ca="1" si="298"/>
        <v>0.32404294962369201</v>
      </c>
      <c r="Z1001" s="74">
        <f t="shared" ca="1" si="299"/>
        <v>1.3827066925763014</v>
      </c>
      <c r="AA1001" s="76">
        <f t="shared" ca="1" si="300"/>
        <v>324.04294962369204</v>
      </c>
      <c r="AB1001" s="76">
        <f t="shared" ca="1" si="301"/>
        <v>1382.7066925763015</v>
      </c>
    </row>
    <row r="1002" spans="1:28" x14ac:dyDescent="0.25">
      <c r="A1002" s="2">
        <f t="shared" si="302"/>
        <v>28</v>
      </c>
      <c r="B1002" s="16">
        <f ca="1">VLOOKUP(A1002,PERIODS!$O$4:$P$33,2,FALSE)</f>
        <v>0.04</v>
      </c>
      <c r="C1002" s="15"/>
      <c r="D1002" s="18">
        <v>988</v>
      </c>
      <c r="E1002" s="34">
        <f t="shared" ca="1" si="304"/>
        <v>18280.235684281943</v>
      </c>
      <c r="F1002" s="34">
        <f t="shared" ca="1" si="286"/>
        <v>4000</v>
      </c>
      <c r="G1002" s="69">
        <f t="shared" ca="1" si="290"/>
        <v>0</v>
      </c>
      <c r="H1002" s="34">
        <f t="shared" ca="1" si="291"/>
        <v>-1662.6476761506121</v>
      </c>
      <c r="I1002" s="34">
        <f t="shared" ca="1" si="292"/>
        <v>2337.3523238493881</v>
      </c>
      <c r="J1002" s="18">
        <f ca="1">SUM(INDIRECT(ADDRESS(ROW(F1002),COLUMN(F1002),4)):INDIRECT(ADDRESS(ROW(F1002)+N$5-1,COLUMN(F1002),4)))</f>
        <v>21900</v>
      </c>
      <c r="K1002" s="18">
        <f t="shared" ca="1" si="293"/>
        <v>16350</v>
      </c>
      <c r="L1002" s="18">
        <f t="shared" ca="1" si="303"/>
        <v>0</v>
      </c>
      <c r="M1002" s="18">
        <f t="shared" ca="1" si="287"/>
        <v>0</v>
      </c>
      <c r="N1002" s="34">
        <f t="shared" ca="1" si="294"/>
        <v>15942.883360432555</v>
      </c>
      <c r="P1002" s="18">
        <f t="shared" ca="1" si="288"/>
        <v>1662.6476761506121</v>
      </c>
      <c r="Q1002" s="47">
        <f ca="1">SUM(L$15:L1002)-SUM(M$15:M1002)</f>
        <v>16350</v>
      </c>
      <c r="R1002" s="47" t="str">
        <f t="shared" ca="1" si="289"/>
        <v>M1005</v>
      </c>
      <c r="S1002" s="40">
        <f t="shared" ca="1" si="295"/>
        <v>0</v>
      </c>
      <c r="T1002" s="46">
        <f t="shared" ca="1" si="296"/>
        <v>9</v>
      </c>
      <c r="X1002" s="74">
        <f t="shared" ca="1" si="297"/>
        <v>-1.6626476761506122</v>
      </c>
      <c r="Y1002" s="75">
        <f t="shared" ca="1" si="298"/>
        <v>-1.6626476761506122</v>
      </c>
      <c r="Z1002" s="74">
        <f t="shared" ca="1" si="299"/>
        <v>0.18963621952590062</v>
      </c>
      <c r="AA1002" s="76">
        <f t="shared" ca="1" si="300"/>
        <v>-1662.6476761506121</v>
      </c>
      <c r="AB1002" s="76">
        <f t="shared" ca="1" si="301"/>
        <v>189.63621952590063</v>
      </c>
    </row>
    <row r="1003" spans="1:28" x14ac:dyDescent="0.25">
      <c r="A1003" s="2">
        <f t="shared" si="302"/>
        <v>29</v>
      </c>
      <c r="B1003" s="16">
        <f ca="1">VLOOKUP(A1003,PERIODS!$O$4:$P$33,2,FALSE)</f>
        <v>0.04</v>
      </c>
      <c r="C1003" s="15"/>
      <c r="D1003" s="18">
        <v>989</v>
      </c>
      <c r="E1003" s="34">
        <f t="shared" ca="1" si="304"/>
        <v>15942.883360432555</v>
      </c>
      <c r="F1003" s="34">
        <f t="shared" ca="1" si="286"/>
        <v>4000</v>
      </c>
      <c r="G1003" s="69">
        <f t="shared" ca="1" si="290"/>
        <v>0</v>
      </c>
      <c r="H1003" s="34">
        <f t="shared" ca="1" si="291"/>
        <v>10.681926437549725</v>
      </c>
      <c r="I1003" s="34">
        <f t="shared" ca="1" si="292"/>
        <v>4010.6819264375499</v>
      </c>
      <c r="J1003" s="18">
        <f ca="1">SUM(INDIRECT(ADDRESS(ROW(F1003),COLUMN(F1003),4)):INDIRECT(ADDRESS(ROW(F1003)+N$5-1,COLUMN(F1003),4)))</f>
        <v>21200</v>
      </c>
      <c r="K1003" s="18">
        <f t="shared" ca="1" si="293"/>
        <v>16350</v>
      </c>
      <c r="L1003" s="18">
        <f t="shared" ca="1" si="303"/>
        <v>0</v>
      </c>
      <c r="M1003" s="18">
        <f t="shared" ca="1" si="287"/>
        <v>0</v>
      </c>
      <c r="N1003" s="34">
        <f t="shared" ca="1" si="294"/>
        <v>11932.201433995006</v>
      </c>
      <c r="P1003" s="18">
        <f t="shared" ca="1" si="288"/>
        <v>10.681926437549725</v>
      </c>
      <c r="Q1003" s="47">
        <f ca="1">SUM(L$15:L1003)-SUM(M$15:M1003)</f>
        <v>16350</v>
      </c>
      <c r="R1003" s="47" t="str">
        <f t="shared" ca="1" si="289"/>
        <v>M1006</v>
      </c>
      <c r="S1003" s="40">
        <f t="shared" ca="1" si="295"/>
        <v>0</v>
      </c>
      <c r="T1003" s="46">
        <f t="shared" ca="1" si="296"/>
        <v>31</v>
      </c>
      <c r="X1003" s="74">
        <f t="shared" ca="1" si="297"/>
        <v>1.0681926437549725E-2</v>
      </c>
      <c r="Y1003" s="75">
        <f t="shared" ca="1" si="298"/>
        <v>1.0681926437549725E-2</v>
      </c>
      <c r="Z1003" s="74">
        <f t="shared" ca="1" si="299"/>
        <v>1.0107391818983624</v>
      </c>
      <c r="AA1003" s="76">
        <f t="shared" ca="1" si="300"/>
        <v>10.681926437549725</v>
      </c>
      <c r="AB1003" s="76">
        <f t="shared" ca="1" si="301"/>
        <v>1010.7391818983624</v>
      </c>
    </row>
    <row r="1004" spans="1:28" x14ac:dyDescent="0.25">
      <c r="A1004" s="2">
        <f t="shared" si="302"/>
        <v>30</v>
      </c>
      <c r="B1004" s="16">
        <f ca="1">VLOOKUP(A1004,PERIODS!$O$4:$P$33,2,FALSE)</f>
        <v>0.04</v>
      </c>
      <c r="C1004" s="15"/>
      <c r="D1004" s="18">
        <v>990</v>
      </c>
      <c r="E1004" s="34">
        <f t="shared" ca="1" si="304"/>
        <v>11932.201433995006</v>
      </c>
      <c r="F1004" s="34">
        <f t="shared" ca="1" si="286"/>
        <v>4000</v>
      </c>
      <c r="G1004" s="69">
        <f t="shared" ca="1" si="290"/>
        <v>0</v>
      </c>
      <c r="H1004" s="34">
        <f t="shared" ca="1" si="291"/>
        <v>-714.5846497467893</v>
      </c>
      <c r="I1004" s="34">
        <f t="shared" ca="1" si="292"/>
        <v>3285.4153502532108</v>
      </c>
      <c r="J1004" s="18">
        <f ca="1">SUM(INDIRECT(ADDRESS(ROW(F1004),COLUMN(F1004),4)):INDIRECT(ADDRESS(ROW(F1004)+N$5-1,COLUMN(F1004),4)))</f>
        <v>20500</v>
      </c>
      <c r="K1004" s="18">
        <f t="shared" ca="1" si="293"/>
        <v>0</v>
      </c>
      <c r="L1004" s="18">
        <f t="shared" ca="1" si="303"/>
        <v>0</v>
      </c>
      <c r="M1004" s="18">
        <f t="shared" ca="1" si="287"/>
        <v>16350</v>
      </c>
      <c r="N1004" s="34">
        <f t="shared" ca="1" si="294"/>
        <v>24996.786083741794</v>
      </c>
      <c r="P1004" s="18">
        <f t="shared" ca="1" si="288"/>
        <v>714.5846497467893</v>
      </c>
      <c r="Q1004" s="47">
        <f ca="1">SUM(L$15:L1004)-SUM(M$15:M1004)</f>
        <v>0</v>
      </c>
      <c r="R1004" s="47" t="str">
        <f t="shared" ca="1" si="289"/>
        <v>M1007</v>
      </c>
      <c r="S1004" s="40">
        <f t="shared" ca="1" si="295"/>
        <v>0</v>
      </c>
      <c r="T1004" s="46">
        <f t="shared" ca="1" si="296"/>
        <v>66</v>
      </c>
      <c r="X1004" s="74">
        <f t="shared" ca="1" si="297"/>
        <v>-0.71458464974678926</v>
      </c>
      <c r="Y1004" s="75">
        <f t="shared" ca="1" si="298"/>
        <v>-0.71458464974678926</v>
      </c>
      <c r="Z1004" s="74">
        <f t="shared" ca="1" si="299"/>
        <v>0.48939534006636987</v>
      </c>
      <c r="AA1004" s="76">
        <f t="shared" ca="1" si="300"/>
        <v>-714.5846497467893</v>
      </c>
      <c r="AB1004" s="76">
        <f t="shared" ca="1" si="301"/>
        <v>489.39534006636984</v>
      </c>
    </row>
    <row r="1005" spans="1:28" x14ac:dyDescent="0.25">
      <c r="A1005" s="2">
        <f t="shared" si="302"/>
        <v>1</v>
      </c>
      <c r="B1005" s="16">
        <f ca="1">VLOOKUP(A1005,PERIODS!$O$4:$P$33,2,FALSE)</f>
        <v>2.4E-2</v>
      </c>
      <c r="C1005" s="15"/>
      <c r="D1005" s="18">
        <v>991</v>
      </c>
      <c r="E1005" s="34">
        <f t="shared" ca="1" si="304"/>
        <v>24996.786083741794</v>
      </c>
      <c r="F1005" s="34">
        <f t="shared" ca="1" si="286"/>
        <v>2400</v>
      </c>
      <c r="G1005" s="69">
        <f t="shared" ca="1" si="290"/>
        <v>0</v>
      </c>
      <c r="H1005" s="34">
        <f t="shared" ca="1" si="291"/>
        <v>722.13049382114298</v>
      </c>
      <c r="I1005" s="34">
        <f t="shared" ca="1" si="292"/>
        <v>3122.1304938211429</v>
      </c>
      <c r="J1005" s="18">
        <f ca="1">SUM(INDIRECT(ADDRESS(ROW(F1005),COLUMN(F1005),4)):INDIRECT(ADDRESS(ROW(F1005)+N$5-1,COLUMN(F1005),4)))</f>
        <v>19800</v>
      </c>
      <c r="K1005" s="18">
        <f t="shared" ca="1" si="293"/>
        <v>0</v>
      </c>
      <c r="L1005" s="18">
        <f t="shared" ca="1" si="303"/>
        <v>0</v>
      </c>
      <c r="M1005" s="18">
        <f t="shared" ca="1" si="287"/>
        <v>0</v>
      </c>
      <c r="N1005" s="34">
        <f t="shared" ca="1" si="294"/>
        <v>21874.655589920651</v>
      </c>
      <c r="P1005" s="18">
        <f t="shared" ca="1" si="288"/>
        <v>722.13049382114298</v>
      </c>
      <c r="Q1005" s="47">
        <f ca="1">SUM(L$15:L1005)-SUM(M$15:M1005)</f>
        <v>0</v>
      </c>
      <c r="R1005" s="47" t="str">
        <f t="shared" ca="1" si="289"/>
        <v>M1008</v>
      </c>
      <c r="S1005" s="40">
        <f t="shared" ca="1" si="295"/>
        <v>0</v>
      </c>
      <c r="T1005" s="46">
        <f t="shared" ca="1" si="296"/>
        <v>8</v>
      </c>
      <c r="X1005" s="74">
        <f t="shared" ca="1" si="297"/>
        <v>0.72213049382114303</v>
      </c>
      <c r="Y1005" s="75">
        <f t="shared" ca="1" si="298"/>
        <v>0.72213049382114303</v>
      </c>
      <c r="Z1005" s="74">
        <f t="shared" ca="1" si="299"/>
        <v>2.0588148337582513</v>
      </c>
      <c r="AA1005" s="76">
        <f t="shared" ca="1" si="300"/>
        <v>722.13049382114298</v>
      </c>
      <c r="AB1005" s="76">
        <f t="shared" ca="1" si="301"/>
        <v>2058.8148337582511</v>
      </c>
    </row>
    <row r="1006" spans="1:28" x14ac:dyDescent="0.25">
      <c r="A1006" s="2">
        <f t="shared" si="302"/>
        <v>2</v>
      </c>
      <c r="B1006" s="16">
        <f ca="1">VLOOKUP(A1006,PERIODS!$O$4:$P$33,2,FALSE)</f>
        <v>2.5000000000000001E-2</v>
      </c>
      <c r="C1006" s="15"/>
      <c r="D1006" s="18">
        <v>992</v>
      </c>
      <c r="E1006" s="34">
        <f t="shared" ca="1" si="304"/>
        <v>21874.655589920651</v>
      </c>
      <c r="F1006" s="34">
        <f t="shared" ca="1" si="286"/>
        <v>2500</v>
      </c>
      <c r="G1006" s="69">
        <f t="shared" ca="1" si="290"/>
        <v>0</v>
      </c>
      <c r="H1006" s="34">
        <f t="shared" ca="1" si="291"/>
        <v>-1703.0097903195287</v>
      </c>
      <c r="I1006" s="34">
        <f t="shared" ca="1" si="292"/>
        <v>796.99020968047125</v>
      </c>
      <c r="J1006" s="18">
        <f ca="1">SUM(INDIRECT(ADDRESS(ROW(F1006),COLUMN(F1006),4)):INDIRECT(ADDRESS(ROW(F1006)+N$5-1,COLUMN(F1006),4)))</f>
        <v>20700</v>
      </c>
      <c r="K1006" s="18">
        <f t="shared" ca="1" si="293"/>
        <v>0</v>
      </c>
      <c r="L1006" s="18">
        <f t="shared" ca="1" si="303"/>
        <v>0</v>
      </c>
      <c r="M1006" s="18">
        <f t="shared" ca="1" si="287"/>
        <v>0</v>
      </c>
      <c r="N1006" s="34">
        <f t="shared" ca="1" si="294"/>
        <v>21077.665380240178</v>
      </c>
      <c r="P1006" s="18">
        <f t="shared" ca="1" si="288"/>
        <v>1703.0097903195287</v>
      </c>
      <c r="Q1006" s="47">
        <f ca="1">SUM(L$15:L1006)-SUM(M$15:M1006)</f>
        <v>0</v>
      </c>
      <c r="R1006" s="47" t="str">
        <f t="shared" ca="1" si="289"/>
        <v>M1009</v>
      </c>
      <c r="S1006" s="40">
        <f t="shared" ca="1" si="295"/>
        <v>0</v>
      </c>
      <c r="T1006" s="46">
        <f t="shared" ca="1" si="296"/>
        <v>61</v>
      </c>
      <c r="X1006" s="74">
        <f t="shared" ca="1" si="297"/>
        <v>-1.7030097903195287</v>
      </c>
      <c r="Y1006" s="75">
        <f t="shared" ca="1" si="298"/>
        <v>-1.7030097903195287</v>
      </c>
      <c r="Z1006" s="74">
        <f t="shared" ca="1" si="299"/>
        <v>0.18213451157118066</v>
      </c>
      <c r="AA1006" s="76">
        <f t="shared" ca="1" si="300"/>
        <v>-1703.0097903195287</v>
      </c>
      <c r="AB1006" s="76">
        <f t="shared" ca="1" si="301"/>
        <v>182.13451157118067</v>
      </c>
    </row>
    <row r="1007" spans="1:28" x14ac:dyDescent="0.25">
      <c r="A1007" s="2">
        <f t="shared" si="302"/>
        <v>3</v>
      </c>
      <c r="B1007" s="16">
        <f ca="1">VLOOKUP(A1007,PERIODS!$O$4:$P$33,2,FALSE)</f>
        <v>2.5000000000000001E-2</v>
      </c>
      <c r="C1007" s="15"/>
      <c r="D1007" s="18">
        <v>993</v>
      </c>
      <c r="E1007" s="34">
        <f t="shared" ca="1" si="304"/>
        <v>21077.665380240178</v>
      </c>
      <c r="F1007" s="34">
        <f t="shared" ca="1" si="286"/>
        <v>2500</v>
      </c>
      <c r="G1007" s="69">
        <f t="shared" ca="1" si="290"/>
        <v>0</v>
      </c>
      <c r="H1007" s="34">
        <f t="shared" ca="1" si="291"/>
        <v>690.59932428841796</v>
      </c>
      <c r="I1007" s="34">
        <f t="shared" ca="1" si="292"/>
        <v>3190.5993242884178</v>
      </c>
      <c r="J1007" s="18">
        <f ca="1">SUM(INDIRECT(ADDRESS(ROW(F1007),COLUMN(F1007),4)):INDIRECT(ADDRESS(ROW(F1007)+N$5-1,COLUMN(F1007),4)))</f>
        <v>21500</v>
      </c>
      <c r="K1007" s="18">
        <f t="shared" ca="1" si="293"/>
        <v>16350</v>
      </c>
      <c r="L1007" s="18">
        <f t="shared" ca="1" si="303"/>
        <v>16350</v>
      </c>
      <c r="M1007" s="18">
        <f t="shared" ca="1" si="287"/>
        <v>0</v>
      </c>
      <c r="N1007" s="34">
        <f t="shared" ca="1" si="294"/>
        <v>17887.06605595176</v>
      </c>
      <c r="P1007" s="18">
        <f t="shared" ca="1" si="288"/>
        <v>690.59932428841796</v>
      </c>
      <c r="Q1007" s="47">
        <f ca="1">SUM(L$15:L1007)-SUM(M$15:M1007)</f>
        <v>16350</v>
      </c>
      <c r="R1007" s="47" t="str">
        <f t="shared" ca="1" si="289"/>
        <v>M1010</v>
      </c>
      <c r="S1007" s="40">
        <f t="shared" ca="1" si="295"/>
        <v>0</v>
      </c>
      <c r="T1007" s="46">
        <f t="shared" ca="1" si="296"/>
        <v>88</v>
      </c>
      <c r="X1007" s="74">
        <f t="shared" ca="1" si="297"/>
        <v>0.69059932428841797</v>
      </c>
      <c r="Y1007" s="75">
        <f t="shared" ca="1" si="298"/>
        <v>0.69059932428841797</v>
      </c>
      <c r="Z1007" s="74">
        <f t="shared" ca="1" si="299"/>
        <v>1.9949107735188385</v>
      </c>
      <c r="AA1007" s="76">
        <f t="shared" ca="1" si="300"/>
        <v>690.59932428841796</v>
      </c>
      <c r="AB1007" s="76">
        <f t="shared" ca="1" si="301"/>
        <v>1994.9107735188386</v>
      </c>
    </row>
    <row r="1008" spans="1:28" x14ac:dyDescent="0.25">
      <c r="A1008" s="2">
        <f t="shared" si="302"/>
        <v>4</v>
      </c>
      <c r="B1008" s="16">
        <f ca="1">VLOOKUP(A1008,PERIODS!$O$4:$P$33,2,FALSE)</f>
        <v>2.5000000000000001E-2</v>
      </c>
      <c r="C1008" s="15"/>
      <c r="D1008" s="18">
        <v>994</v>
      </c>
      <c r="E1008" s="34">
        <f t="shared" ca="1" si="304"/>
        <v>17887.06605595176</v>
      </c>
      <c r="F1008" s="34">
        <f t="shared" ca="1" si="286"/>
        <v>2500</v>
      </c>
      <c r="G1008" s="69">
        <f t="shared" ca="1" si="290"/>
        <v>0</v>
      </c>
      <c r="H1008" s="34">
        <f t="shared" ca="1" si="291"/>
        <v>-1348.5678297455811</v>
      </c>
      <c r="I1008" s="34">
        <f t="shared" ca="1" si="292"/>
        <v>1151.4321702544189</v>
      </c>
      <c r="J1008" s="18">
        <f ca="1">SUM(INDIRECT(ADDRESS(ROW(F1008),COLUMN(F1008),4)):INDIRECT(ADDRESS(ROW(F1008)+N$5-1,COLUMN(F1008),4)))</f>
        <v>22300</v>
      </c>
      <c r="K1008" s="18">
        <f t="shared" ca="1" si="293"/>
        <v>16350</v>
      </c>
      <c r="L1008" s="18">
        <f t="shared" ca="1" si="303"/>
        <v>0</v>
      </c>
      <c r="M1008" s="18">
        <f t="shared" ca="1" si="287"/>
        <v>0</v>
      </c>
      <c r="N1008" s="34">
        <f t="shared" ca="1" si="294"/>
        <v>16735.633885697342</v>
      </c>
      <c r="P1008" s="18">
        <f t="shared" ca="1" si="288"/>
        <v>1348.5678297455811</v>
      </c>
      <c r="Q1008" s="47">
        <f ca="1">SUM(L$15:L1008)-SUM(M$15:M1008)</f>
        <v>16350</v>
      </c>
      <c r="R1008" s="47" t="str">
        <f t="shared" ca="1" si="289"/>
        <v>M1011</v>
      </c>
      <c r="S1008" s="40">
        <f t="shared" ca="1" si="295"/>
        <v>0</v>
      </c>
      <c r="T1008" s="46">
        <f t="shared" ca="1" si="296"/>
        <v>100</v>
      </c>
      <c r="X1008" s="74">
        <f t="shared" ca="1" si="297"/>
        <v>-1.3485678297455812</v>
      </c>
      <c r="Y1008" s="75">
        <f t="shared" ca="1" si="298"/>
        <v>-1.3485678297455812</v>
      </c>
      <c r="Z1008" s="74">
        <f t="shared" ca="1" si="299"/>
        <v>0.25961180282826107</v>
      </c>
      <c r="AA1008" s="76">
        <f t="shared" ca="1" si="300"/>
        <v>-1348.5678297455811</v>
      </c>
      <c r="AB1008" s="76">
        <f t="shared" ca="1" si="301"/>
        <v>259.61180282826109</v>
      </c>
    </row>
    <row r="1009" spans="1:28" x14ac:dyDescent="0.25">
      <c r="A1009" s="2">
        <f t="shared" si="302"/>
        <v>5</v>
      </c>
      <c r="B1009" s="16">
        <f ca="1">VLOOKUP(A1009,PERIODS!$O$4:$P$33,2,FALSE)</f>
        <v>3.3000000000000002E-2</v>
      </c>
      <c r="C1009" s="15"/>
      <c r="D1009" s="18">
        <v>995</v>
      </c>
      <c r="E1009" s="34">
        <f t="shared" ca="1" si="304"/>
        <v>16735.633885697342</v>
      </c>
      <c r="F1009" s="34">
        <f t="shared" ca="1" si="286"/>
        <v>3300</v>
      </c>
      <c r="G1009" s="69">
        <f t="shared" ca="1" si="290"/>
        <v>0</v>
      </c>
      <c r="H1009" s="34">
        <f t="shared" ca="1" si="291"/>
        <v>364.60431407965331</v>
      </c>
      <c r="I1009" s="34">
        <f t="shared" ca="1" si="292"/>
        <v>3664.6043140796532</v>
      </c>
      <c r="J1009" s="18">
        <f ca="1">SUM(INDIRECT(ADDRESS(ROW(F1009),COLUMN(F1009),4)):INDIRECT(ADDRESS(ROW(F1009)+N$5-1,COLUMN(F1009),4)))</f>
        <v>23100</v>
      </c>
      <c r="K1009" s="18">
        <f t="shared" ca="1" si="293"/>
        <v>16350</v>
      </c>
      <c r="L1009" s="18">
        <f t="shared" ca="1" si="303"/>
        <v>0</v>
      </c>
      <c r="M1009" s="18">
        <f t="shared" ca="1" si="287"/>
        <v>0</v>
      </c>
      <c r="N1009" s="34">
        <f t="shared" ca="1" si="294"/>
        <v>13071.029571617688</v>
      </c>
      <c r="P1009" s="18">
        <f t="shared" ca="1" si="288"/>
        <v>364.60431407965331</v>
      </c>
      <c r="Q1009" s="47">
        <f ca="1">SUM(L$15:L1009)-SUM(M$15:M1009)</f>
        <v>16350</v>
      </c>
      <c r="R1009" s="47" t="str">
        <f t="shared" ca="1" si="289"/>
        <v>M1012</v>
      </c>
      <c r="S1009" s="40">
        <f t="shared" ca="1" si="295"/>
        <v>0</v>
      </c>
      <c r="T1009" s="46">
        <f t="shared" ca="1" si="296"/>
        <v>22</v>
      </c>
      <c r="X1009" s="74">
        <f t="shared" ca="1" si="297"/>
        <v>0.36460431407965332</v>
      </c>
      <c r="Y1009" s="75">
        <f t="shared" ca="1" si="298"/>
        <v>0.36460431407965332</v>
      </c>
      <c r="Z1009" s="74">
        <f t="shared" ca="1" si="299"/>
        <v>1.4399441297919868</v>
      </c>
      <c r="AA1009" s="76">
        <f t="shared" ca="1" si="300"/>
        <v>364.60431407965331</v>
      </c>
      <c r="AB1009" s="76">
        <f t="shared" ca="1" si="301"/>
        <v>1439.9441297919868</v>
      </c>
    </row>
    <row r="1010" spans="1:28" x14ac:dyDescent="0.25">
      <c r="A1010" s="2">
        <f t="shared" si="302"/>
        <v>6</v>
      </c>
      <c r="B1010" s="16">
        <f ca="1">VLOOKUP(A1010,PERIODS!$O$4:$P$33,2,FALSE)</f>
        <v>3.3000000000000002E-2</v>
      </c>
      <c r="C1010" s="15"/>
      <c r="D1010" s="18">
        <v>996</v>
      </c>
      <c r="E1010" s="34">
        <f t="shared" ca="1" si="304"/>
        <v>13071.029571617688</v>
      </c>
      <c r="F1010" s="34">
        <f t="shared" ca="1" si="286"/>
        <v>3300</v>
      </c>
      <c r="G1010" s="69">
        <f t="shared" ca="1" si="290"/>
        <v>0</v>
      </c>
      <c r="H1010" s="34">
        <f t="shared" ca="1" si="291"/>
        <v>803.77828093197706</v>
      </c>
      <c r="I1010" s="34">
        <f t="shared" ca="1" si="292"/>
        <v>4103.778280931977</v>
      </c>
      <c r="J1010" s="18">
        <f ca="1">SUM(INDIRECT(ADDRESS(ROW(F1010),COLUMN(F1010),4)):INDIRECT(ADDRESS(ROW(F1010)+N$5-1,COLUMN(F1010),4)))</f>
        <v>23100</v>
      </c>
      <c r="K1010" s="18">
        <f t="shared" ca="1" si="293"/>
        <v>0</v>
      </c>
      <c r="L1010" s="18">
        <f t="shared" ca="1" si="303"/>
        <v>0</v>
      </c>
      <c r="M1010" s="18">
        <f t="shared" ca="1" si="287"/>
        <v>16350</v>
      </c>
      <c r="N1010" s="34">
        <f t="shared" ca="1" si="294"/>
        <v>25317.251290685712</v>
      </c>
      <c r="P1010" s="18">
        <f t="shared" ca="1" si="288"/>
        <v>803.77828093197706</v>
      </c>
      <c r="Q1010" s="47">
        <f ca="1">SUM(L$15:L1010)-SUM(M$15:M1010)</f>
        <v>0</v>
      </c>
      <c r="R1010" s="47" t="str">
        <f t="shared" ca="1" si="289"/>
        <v>M1013</v>
      </c>
      <c r="S1010" s="40">
        <f t="shared" ca="1" si="295"/>
        <v>0</v>
      </c>
      <c r="T1010" s="46">
        <f t="shared" ca="1" si="296"/>
        <v>62</v>
      </c>
      <c r="X1010" s="74">
        <f t="shared" ca="1" si="297"/>
        <v>0.80377828093197712</v>
      </c>
      <c r="Y1010" s="75">
        <f t="shared" ca="1" si="298"/>
        <v>0.80377828093197712</v>
      </c>
      <c r="Z1010" s="74">
        <f t="shared" ca="1" si="299"/>
        <v>2.233965552622204</v>
      </c>
      <c r="AA1010" s="76">
        <f t="shared" ca="1" si="300"/>
        <v>803.77828093197706</v>
      </c>
      <c r="AB1010" s="76">
        <f t="shared" ca="1" si="301"/>
        <v>2233.9655526222041</v>
      </c>
    </row>
    <row r="1011" spans="1:28" x14ac:dyDescent="0.25">
      <c r="A1011" s="2">
        <f t="shared" si="302"/>
        <v>7</v>
      </c>
      <c r="B1011" s="16">
        <f ca="1">VLOOKUP(A1011,PERIODS!$O$4:$P$33,2,FALSE)</f>
        <v>3.3000000000000002E-2</v>
      </c>
      <c r="C1011" s="15"/>
      <c r="D1011" s="18">
        <v>997</v>
      </c>
      <c r="E1011" s="34">
        <f t="shared" ca="1" si="304"/>
        <v>25317.251290685712</v>
      </c>
      <c r="F1011" s="34">
        <f t="shared" ca="1" si="286"/>
        <v>3300</v>
      </c>
      <c r="G1011" s="69">
        <f t="shared" ca="1" si="290"/>
        <v>0</v>
      </c>
      <c r="H1011" s="34">
        <f t="shared" ca="1" si="291"/>
        <v>211.01174055310736</v>
      </c>
      <c r="I1011" s="34">
        <f t="shared" ca="1" si="292"/>
        <v>3511.0117405531073</v>
      </c>
      <c r="J1011" s="18">
        <f ca="1">SUM(INDIRECT(ADDRESS(ROW(F1011),COLUMN(F1011),4)):INDIRECT(ADDRESS(ROW(F1011)+N$5-1,COLUMN(F1011),4)))</f>
        <v>23100</v>
      </c>
      <c r="K1011" s="18">
        <f t="shared" ca="1" si="293"/>
        <v>0</v>
      </c>
      <c r="L1011" s="18">
        <f t="shared" ca="1" si="303"/>
        <v>0</v>
      </c>
      <c r="M1011" s="18">
        <f t="shared" ca="1" si="287"/>
        <v>0</v>
      </c>
      <c r="N1011" s="34">
        <f t="shared" ca="1" si="294"/>
        <v>21806.239550132603</v>
      </c>
      <c r="P1011" s="18">
        <f t="shared" ca="1" si="288"/>
        <v>211.01174055310736</v>
      </c>
      <c r="Q1011" s="47">
        <f ca="1">SUM(L$15:L1011)-SUM(M$15:M1011)</f>
        <v>0</v>
      </c>
      <c r="R1011" s="47" t="str">
        <f t="shared" ca="1" si="289"/>
        <v>M1014</v>
      </c>
      <c r="S1011" s="40">
        <f t="shared" ca="1" si="295"/>
        <v>0</v>
      </c>
      <c r="T1011" s="46">
        <f t="shared" ca="1" si="296"/>
        <v>26</v>
      </c>
      <c r="X1011" s="74">
        <f t="shared" ca="1" si="297"/>
        <v>0.21101174055310737</v>
      </c>
      <c r="Y1011" s="75">
        <f t="shared" ca="1" si="298"/>
        <v>0.21101174055310737</v>
      </c>
      <c r="Z1011" s="74">
        <f t="shared" ca="1" si="299"/>
        <v>1.2349268537005929</v>
      </c>
      <c r="AA1011" s="76">
        <f t="shared" ca="1" si="300"/>
        <v>211.01174055310736</v>
      </c>
      <c r="AB1011" s="76">
        <f t="shared" ca="1" si="301"/>
        <v>1234.9268537005928</v>
      </c>
    </row>
    <row r="1012" spans="1:28" x14ac:dyDescent="0.25">
      <c r="A1012" s="2">
        <f t="shared" si="302"/>
        <v>8</v>
      </c>
      <c r="B1012" s="16">
        <f ca="1">VLOOKUP(A1012,PERIODS!$O$4:$P$33,2,FALSE)</f>
        <v>3.3000000000000002E-2</v>
      </c>
      <c r="C1012" s="15"/>
      <c r="D1012" s="18">
        <v>998</v>
      </c>
      <c r="E1012" s="34">
        <f t="shared" ca="1" si="304"/>
        <v>21806.239550132603</v>
      </c>
      <c r="F1012" s="34">
        <f t="shared" ca="1" si="286"/>
        <v>3300</v>
      </c>
      <c r="G1012" s="69">
        <f t="shared" ca="1" si="290"/>
        <v>0</v>
      </c>
      <c r="H1012" s="34">
        <f t="shared" ca="1" si="291"/>
        <v>171.21248816368748</v>
      </c>
      <c r="I1012" s="34">
        <f t="shared" ca="1" si="292"/>
        <v>3471.2124881636873</v>
      </c>
      <c r="J1012" s="18">
        <f ca="1">SUM(INDIRECT(ADDRESS(ROW(F1012),COLUMN(F1012),4)):INDIRECT(ADDRESS(ROW(F1012)+N$5-1,COLUMN(F1012),4)))</f>
        <v>23100</v>
      </c>
      <c r="K1012" s="18">
        <f t="shared" ca="1" si="293"/>
        <v>16350</v>
      </c>
      <c r="L1012" s="18">
        <f t="shared" ca="1" si="303"/>
        <v>16350</v>
      </c>
      <c r="M1012" s="18">
        <f t="shared" ca="1" si="287"/>
        <v>0</v>
      </c>
      <c r="N1012" s="34">
        <f t="shared" ca="1" si="294"/>
        <v>18335.027061968914</v>
      </c>
      <c r="P1012" s="18">
        <f t="shared" ca="1" si="288"/>
        <v>171.21248816368748</v>
      </c>
      <c r="Q1012" s="47">
        <f ca="1">SUM(L$15:L1012)-SUM(M$15:M1012)</f>
        <v>16350</v>
      </c>
      <c r="R1012" s="47" t="str">
        <f t="shared" ca="1" si="289"/>
        <v>M1015</v>
      </c>
      <c r="S1012" s="40">
        <f t="shared" ca="1" si="295"/>
        <v>0</v>
      </c>
      <c r="T1012" s="46">
        <f t="shared" ca="1" si="296"/>
        <v>53</v>
      </c>
      <c r="X1012" s="74">
        <f t="shared" ca="1" si="297"/>
        <v>0.17121248816368748</v>
      </c>
      <c r="Y1012" s="75">
        <f t="shared" ca="1" si="298"/>
        <v>0.17121248816368748</v>
      </c>
      <c r="Z1012" s="74">
        <f t="shared" ca="1" si="299"/>
        <v>1.1867428910498532</v>
      </c>
      <c r="AA1012" s="76">
        <f t="shared" ca="1" si="300"/>
        <v>171.21248816368748</v>
      </c>
      <c r="AB1012" s="76">
        <f t="shared" ca="1" si="301"/>
        <v>1186.7428910498531</v>
      </c>
    </row>
    <row r="1013" spans="1:28" x14ac:dyDescent="0.25">
      <c r="A1013" s="2">
        <f t="shared" si="302"/>
        <v>9</v>
      </c>
      <c r="B1013" s="16">
        <f ca="1">VLOOKUP(A1013,PERIODS!$O$4:$P$33,2,FALSE)</f>
        <v>3.3000000000000002E-2</v>
      </c>
      <c r="C1013" s="15"/>
      <c r="D1013" s="18">
        <v>999</v>
      </c>
      <c r="E1013" s="34">
        <f t="shared" ca="1" si="304"/>
        <v>18335.027061968914</v>
      </c>
      <c r="F1013" s="34">
        <f t="shared" ca="1" si="286"/>
        <v>3300</v>
      </c>
      <c r="G1013" s="69">
        <f t="shared" ca="1" si="290"/>
        <v>0</v>
      </c>
      <c r="H1013" s="34">
        <f t="shared" ca="1" si="291"/>
        <v>340.93771029093682</v>
      </c>
      <c r="I1013" s="34">
        <f t="shared" ca="1" si="292"/>
        <v>3640.9377102909366</v>
      </c>
      <c r="J1013" s="18">
        <f ca="1">SUM(INDIRECT(ADDRESS(ROW(F1013),COLUMN(F1013),4)):INDIRECT(ADDRESS(ROW(F1013)+N$5-1,COLUMN(F1013),4)))</f>
        <v>23100</v>
      </c>
      <c r="K1013" s="18">
        <f t="shared" ca="1" si="293"/>
        <v>16350</v>
      </c>
      <c r="L1013" s="18">
        <f t="shared" ca="1" si="303"/>
        <v>0</v>
      </c>
      <c r="M1013" s="18">
        <f t="shared" ca="1" si="287"/>
        <v>0</v>
      </c>
      <c r="N1013" s="34">
        <f t="shared" ca="1" si="294"/>
        <v>14694.089351677978</v>
      </c>
      <c r="P1013" s="18">
        <f t="shared" ca="1" si="288"/>
        <v>340.93771029093682</v>
      </c>
      <c r="Q1013" s="47">
        <f ca="1">SUM(L$15:L1013)-SUM(M$15:M1013)</f>
        <v>16350</v>
      </c>
      <c r="R1013" s="47" t="str">
        <f t="shared" ca="1" si="289"/>
        <v>M1016</v>
      </c>
      <c r="S1013" s="40">
        <f t="shared" ca="1" si="295"/>
        <v>0</v>
      </c>
      <c r="T1013" s="46">
        <f t="shared" ca="1" si="296"/>
        <v>69</v>
      </c>
      <c r="X1013" s="74">
        <f t="shared" ca="1" si="297"/>
        <v>0.34093771029093684</v>
      </c>
      <c r="Y1013" s="75">
        <f t="shared" ca="1" si="298"/>
        <v>0.34093771029093684</v>
      </c>
      <c r="Z1013" s="74">
        <f t="shared" ca="1" si="299"/>
        <v>1.4062656422562301</v>
      </c>
      <c r="AA1013" s="76">
        <f t="shared" ca="1" si="300"/>
        <v>340.93771029093682</v>
      </c>
      <c r="AB1013" s="76">
        <f t="shared" ca="1" si="301"/>
        <v>1406.26564225623</v>
      </c>
    </row>
    <row r="1014" spans="1:28" x14ac:dyDescent="0.25">
      <c r="A1014" s="2">
        <f t="shared" si="302"/>
        <v>10</v>
      </c>
      <c r="B1014" s="16">
        <f ca="1">VLOOKUP(A1014,PERIODS!$O$4:$P$33,2,FALSE)</f>
        <v>3.3000000000000002E-2</v>
      </c>
      <c r="C1014" s="15"/>
      <c r="D1014" s="18">
        <v>1000</v>
      </c>
      <c r="E1014" s="34">
        <f t="shared" ca="1" si="304"/>
        <v>14694.089351677978</v>
      </c>
      <c r="F1014" s="34">
        <f t="shared" ca="1" si="286"/>
        <v>3300</v>
      </c>
      <c r="G1014" s="69">
        <f t="shared" ca="1" si="290"/>
        <v>0</v>
      </c>
      <c r="H1014" s="34">
        <f t="shared" ca="1" si="291"/>
        <v>1959.9639845400536</v>
      </c>
      <c r="I1014" s="34">
        <f t="shared" ca="1" si="292"/>
        <v>5259.9639845400534</v>
      </c>
      <c r="J1014" s="18">
        <f ca="1">SUM(INDIRECT(ADDRESS(ROW(F1014),COLUMN(F1014),4)):INDIRECT(ADDRESS(ROW(F1014)+N$5-1,COLUMN(F1014),4)))</f>
        <v>23100</v>
      </c>
      <c r="K1014" s="18">
        <f t="shared" ca="1" si="293"/>
        <v>16350</v>
      </c>
      <c r="L1014" s="18">
        <f t="shared" ca="1" si="303"/>
        <v>0</v>
      </c>
      <c r="M1014" s="18">
        <f t="shared" ca="1" si="287"/>
        <v>0</v>
      </c>
      <c r="N1014" s="34">
        <f t="shared" ca="1" si="294"/>
        <v>9434.1253671379236</v>
      </c>
      <c r="P1014" s="18">
        <f t="shared" ca="1" si="288"/>
        <v>1959.9639845400536</v>
      </c>
      <c r="Q1014" s="47">
        <f ca="1">SUM(L$15:L1014)-SUM(M$15:M1014)</f>
        <v>16350</v>
      </c>
      <c r="R1014" s="47" t="str">
        <f t="shared" ca="1" si="289"/>
        <v>M1017</v>
      </c>
      <c r="S1014" s="40">
        <f t="shared" ca="1" si="295"/>
        <v>0</v>
      </c>
      <c r="T1014" s="46">
        <f t="shared" ca="1" si="296"/>
        <v>17</v>
      </c>
      <c r="X1014" s="74">
        <f t="shared" ca="1" si="297"/>
        <v>2.6061070833160764</v>
      </c>
      <c r="Y1014" s="75">
        <f t="shared" ca="1" si="298"/>
        <v>1.9599639845400536</v>
      </c>
      <c r="Z1014" s="74">
        <f t="shared" ca="1" si="299"/>
        <v>7.0990713842313315</v>
      </c>
      <c r="AA1014" s="76">
        <f t="shared" ca="1" si="300"/>
        <v>1959.9639845400536</v>
      </c>
      <c r="AB1014" s="76">
        <f t="shared" ca="1" si="301"/>
        <v>7099.0713842313316</v>
      </c>
    </row>
    <row r="1015" spans="1:28" x14ac:dyDescent="0.25">
      <c r="A1015" s="2">
        <f t="shared" si="302"/>
        <v>11</v>
      </c>
      <c r="B1015" s="16">
        <f ca="1">VLOOKUP(A1015,PERIODS!$O$4:$P$33,2,FALSE)</f>
        <v>3.3000000000000002E-2</v>
      </c>
      <c r="C1015" s="15"/>
      <c r="D1015" s="18">
        <v>1001</v>
      </c>
      <c r="E1015" s="34">
        <f t="shared" ca="1" si="304"/>
        <v>9434.1253671379236</v>
      </c>
      <c r="F1015" s="34">
        <f t="shared" ca="1" si="286"/>
        <v>3300</v>
      </c>
      <c r="G1015" s="69">
        <f t="shared" ca="1" si="290"/>
        <v>0</v>
      </c>
      <c r="H1015" s="34">
        <f t="shared" ca="1" si="291"/>
        <v>-1087.2056939341933</v>
      </c>
      <c r="I1015" s="34">
        <f t="shared" ca="1" si="292"/>
        <v>2212.7943060658067</v>
      </c>
      <c r="J1015" s="18">
        <f ca="1">SUM(INDIRECT(ADDRESS(ROW(F1015),COLUMN(F1015),4)):INDIRECT(ADDRESS(ROW(F1015)+N$5-1,COLUMN(F1015),4)))</f>
        <v>23300</v>
      </c>
      <c r="K1015" s="18">
        <f t="shared" ca="1" si="293"/>
        <v>0</v>
      </c>
      <c r="L1015" s="18">
        <f t="shared" ca="1" si="303"/>
        <v>0</v>
      </c>
      <c r="M1015" s="18">
        <f t="shared" ca="1" si="287"/>
        <v>16350</v>
      </c>
      <c r="N1015" s="34">
        <f t="shared" ca="1" si="294"/>
        <v>7221.3310610721164</v>
      </c>
      <c r="P1015" s="18">
        <f t="shared" ca="1" si="288"/>
        <v>1087.2056939341933</v>
      </c>
      <c r="Q1015" s="47">
        <f ca="1">SUM(L$15:L1015)-SUM(M$15:M1015)</f>
        <v>0</v>
      </c>
      <c r="R1015" s="47" t="str">
        <f t="shared" ca="1" si="289"/>
        <v>M1018</v>
      </c>
      <c r="S1015" s="40">
        <f t="shared" ca="1" si="295"/>
        <v>16350</v>
      </c>
      <c r="T1015" s="46">
        <f t="shared" ca="1" si="296"/>
        <v>98</v>
      </c>
      <c r="X1015" s="74">
        <f t="shared" ca="1" si="297"/>
        <v>-1.0872056939341932</v>
      </c>
      <c r="Y1015" s="75">
        <f t="shared" ca="1" si="298"/>
        <v>-1.0872056939341932</v>
      </c>
      <c r="Z1015" s="74">
        <f t="shared" ca="1" si="299"/>
        <v>0.3371572993317925</v>
      </c>
      <c r="AA1015" s="76">
        <f t="shared" ca="1" si="300"/>
        <v>-1087.2056939341933</v>
      </c>
      <c r="AB1015" s="76">
        <f t="shared" ca="1" si="301"/>
        <v>337.1572993317925</v>
      </c>
    </row>
    <row r="1016" spans="1:28" x14ac:dyDescent="0.25">
      <c r="A1016" s="2">
        <f t="shared" si="302"/>
        <v>12</v>
      </c>
      <c r="B1016" s="16">
        <f ca="1">VLOOKUP(A1016,PERIODS!$O$4:$P$33,2,FALSE)</f>
        <v>3.3000000000000002E-2</v>
      </c>
      <c r="C1016" s="15"/>
      <c r="D1016" s="18">
        <v>1002</v>
      </c>
      <c r="E1016" s="34">
        <f t="shared" ca="1" si="304"/>
        <v>7221.3310610721164</v>
      </c>
      <c r="F1016" s="34">
        <f t="shared" ca="1" si="286"/>
        <v>3300</v>
      </c>
      <c r="G1016" s="69">
        <f t="shared" ca="1" si="290"/>
        <v>0</v>
      </c>
      <c r="H1016" s="34">
        <f t="shared" ca="1" si="291"/>
        <v>-203.17078722691997</v>
      </c>
      <c r="I1016" s="34">
        <f t="shared" ca="1" si="292"/>
        <v>3096.8292127730801</v>
      </c>
      <c r="J1016" s="18">
        <f ca="1">SUM(INDIRECT(ADDRESS(ROW(F1016),COLUMN(F1016),4)):INDIRECT(ADDRESS(ROW(F1016)+N$5-1,COLUMN(F1016),4)))</f>
        <v>23500</v>
      </c>
      <c r="K1016" s="18">
        <f t="shared" ca="1" si="293"/>
        <v>16350</v>
      </c>
      <c r="L1016" s="18">
        <f t="shared" ca="1" si="303"/>
        <v>16350</v>
      </c>
      <c r="M1016" s="18">
        <f t="shared" ca="1" si="287"/>
        <v>0</v>
      </c>
      <c r="N1016" s="34">
        <f t="shared" ca="1" si="294"/>
        <v>4124.5018482990363</v>
      </c>
      <c r="P1016" s="18">
        <f t="shared" ca="1" si="288"/>
        <v>203.17078722691997</v>
      </c>
      <c r="Q1016" s="47">
        <f ca="1">SUM(L$15:L1016)-SUM(M$15:M1016)</f>
        <v>16350</v>
      </c>
      <c r="R1016" s="47" t="str">
        <f t="shared" ca="1" si="289"/>
        <v>M1019</v>
      </c>
      <c r="S1016" s="40">
        <f t="shared" ca="1" si="295"/>
        <v>0</v>
      </c>
      <c r="T1016" s="46">
        <f t="shared" ca="1" si="296"/>
        <v>47</v>
      </c>
      <c r="X1016" s="74">
        <f t="shared" ca="1" si="297"/>
        <v>-0.20317078722691997</v>
      </c>
      <c r="Y1016" s="75">
        <f t="shared" ca="1" si="298"/>
        <v>-0.20317078722691997</v>
      </c>
      <c r="Z1016" s="74">
        <f t="shared" ca="1" si="299"/>
        <v>0.81613884343239895</v>
      </c>
      <c r="AA1016" s="76">
        <f t="shared" ca="1" si="300"/>
        <v>-203.17078722691997</v>
      </c>
      <c r="AB1016" s="76">
        <f t="shared" ca="1" si="301"/>
        <v>816.13884343239897</v>
      </c>
    </row>
    <row r="1017" spans="1:28" x14ac:dyDescent="0.25">
      <c r="A1017" s="2">
        <f t="shared" si="302"/>
        <v>13</v>
      </c>
      <c r="B1017" s="16">
        <f ca="1">VLOOKUP(A1017,PERIODS!$O$4:$P$33,2,FALSE)</f>
        <v>3.3000000000000002E-2</v>
      </c>
      <c r="C1017" s="15"/>
      <c r="D1017" s="18">
        <v>1003</v>
      </c>
      <c r="E1017" s="34">
        <f t="shared" ca="1" si="304"/>
        <v>4124.5018482990363</v>
      </c>
      <c r="F1017" s="34">
        <f t="shared" ca="1" si="286"/>
        <v>3300</v>
      </c>
      <c r="G1017" s="69">
        <f t="shared" ca="1" si="290"/>
        <v>0</v>
      </c>
      <c r="H1017" s="34">
        <f t="shared" ca="1" si="291"/>
        <v>-346.6341391753777</v>
      </c>
      <c r="I1017" s="34">
        <f t="shared" ca="1" si="292"/>
        <v>2953.3658608246224</v>
      </c>
      <c r="J1017" s="18">
        <f ca="1">SUM(INDIRECT(ADDRESS(ROW(F1017),COLUMN(F1017),4)):INDIRECT(ADDRESS(ROW(F1017)+N$5-1,COLUMN(F1017),4)))</f>
        <v>23700</v>
      </c>
      <c r="K1017" s="18">
        <f t="shared" ca="1" si="293"/>
        <v>32700</v>
      </c>
      <c r="L1017" s="18">
        <f t="shared" ca="1" si="303"/>
        <v>16350</v>
      </c>
      <c r="M1017" s="18">
        <f t="shared" ca="1" si="287"/>
        <v>0</v>
      </c>
      <c r="N1017" s="34">
        <f t="shared" ca="1" si="294"/>
        <v>1171.1359874744139</v>
      </c>
      <c r="P1017" s="18">
        <f t="shared" ca="1" si="288"/>
        <v>346.6341391753777</v>
      </c>
      <c r="Q1017" s="47">
        <f ca="1">SUM(L$15:L1017)-SUM(M$15:M1017)</f>
        <v>32700</v>
      </c>
      <c r="R1017" s="47" t="str">
        <f t="shared" ca="1" si="289"/>
        <v>M1020</v>
      </c>
      <c r="S1017" s="40">
        <f t="shared" ca="1" si="295"/>
        <v>0</v>
      </c>
      <c r="T1017" s="46">
        <f t="shared" ca="1" si="296"/>
        <v>43</v>
      </c>
      <c r="X1017" s="74">
        <f t="shared" ca="1" si="297"/>
        <v>-0.34663413917537772</v>
      </c>
      <c r="Y1017" s="75">
        <f t="shared" ca="1" si="298"/>
        <v>-0.34663413917537772</v>
      </c>
      <c r="Z1017" s="74">
        <f t="shared" ca="1" si="299"/>
        <v>0.7070639679481735</v>
      </c>
      <c r="AA1017" s="76">
        <f t="shared" ca="1" si="300"/>
        <v>-346.6341391753777</v>
      </c>
      <c r="AB1017" s="76">
        <f t="shared" ca="1" si="301"/>
        <v>707.06396794817351</v>
      </c>
    </row>
    <row r="1018" spans="1:28" x14ac:dyDescent="0.25">
      <c r="A1018" s="2">
        <f t="shared" si="302"/>
        <v>14</v>
      </c>
      <c r="B1018" s="16">
        <f ca="1">VLOOKUP(A1018,PERIODS!$O$4:$P$33,2,FALSE)</f>
        <v>3.3000000000000002E-2</v>
      </c>
      <c r="C1018" s="15"/>
      <c r="D1018" s="18">
        <v>1004</v>
      </c>
      <c r="E1018" s="34">
        <f t="shared" ca="1" si="304"/>
        <v>1171.1359874744139</v>
      </c>
      <c r="F1018" s="34">
        <f t="shared" ca="1" si="286"/>
        <v>3300</v>
      </c>
      <c r="G1018" s="69">
        <f t="shared" ca="1" si="290"/>
        <v>0</v>
      </c>
      <c r="H1018" s="34">
        <f t="shared" ca="1" si="291"/>
        <v>264.57472536623953</v>
      </c>
      <c r="I1018" s="34">
        <f t="shared" ca="1" si="292"/>
        <v>3564.5747253662394</v>
      </c>
      <c r="J1018" s="18">
        <f ca="1">SUM(INDIRECT(ADDRESS(ROW(F1018),COLUMN(F1018),4)):INDIRECT(ADDRESS(ROW(F1018)+N$5-1,COLUMN(F1018),4)))</f>
        <v>23900</v>
      </c>
      <c r="K1018" s="18">
        <f t="shared" ca="1" si="293"/>
        <v>32700</v>
      </c>
      <c r="L1018" s="18">
        <f t="shared" ca="1" si="303"/>
        <v>0</v>
      </c>
      <c r="M1018" s="18">
        <f t="shared" ca="1" si="287"/>
        <v>0</v>
      </c>
      <c r="N1018" s="34">
        <f t="shared" ca="1" si="294"/>
        <v>-2393.4387378918254</v>
      </c>
      <c r="P1018" s="18">
        <f t="shared" ca="1" si="288"/>
        <v>264.57472536623953</v>
      </c>
      <c r="Q1018" s="47">
        <f ca="1">SUM(L$15:L1018)-SUM(M$15:M1018)</f>
        <v>32700</v>
      </c>
      <c r="R1018" s="47" t="str">
        <f t="shared" ca="1" si="289"/>
        <v>M1021</v>
      </c>
      <c r="S1018" s="40">
        <f t="shared" ca="1" si="295"/>
        <v>0</v>
      </c>
      <c r="T1018" s="46">
        <f t="shared" ca="1" si="296"/>
        <v>54</v>
      </c>
      <c r="X1018" s="74">
        <f t="shared" ca="1" si="297"/>
        <v>0.26457472536623955</v>
      </c>
      <c r="Y1018" s="75">
        <f t="shared" ca="1" si="298"/>
        <v>0.26457472536623955</v>
      </c>
      <c r="Z1018" s="74">
        <f t="shared" ca="1" si="299"/>
        <v>1.3028767774991004</v>
      </c>
      <c r="AA1018" s="76">
        <f t="shared" ca="1" si="300"/>
        <v>264.57472536623953</v>
      </c>
      <c r="AB1018" s="76">
        <f t="shared" ca="1" si="301"/>
        <v>1302.8767774991004</v>
      </c>
    </row>
    <row r="1019" spans="1:28" x14ac:dyDescent="0.25">
      <c r="A1019" s="2">
        <f t="shared" si="302"/>
        <v>15</v>
      </c>
      <c r="B1019" s="16">
        <f ca="1">VLOOKUP(A1019,PERIODS!$O$4:$P$33,2,FALSE)</f>
        <v>3.3000000000000002E-2</v>
      </c>
      <c r="C1019" s="15"/>
      <c r="D1019" s="18">
        <v>1005</v>
      </c>
      <c r="E1019" s="34">
        <f t="shared" ca="1" si="304"/>
        <v>-2393.4387378918254</v>
      </c>
      <c r="F1019" s="34">
        <f t="shared" ca="1" si="286"/>
        <v>3300</v>
      </c>
      <c r="G1019" s="69">
        <f t="shared" ca="1" si="290"/>
        <v>0</v>
      </c>
      <c r="H1019" s="34">
        <f t="shared" ca="1" si="291"/>
        <v>1235.3770641712529</v>
      </c>
      <c r="I1019" s="34">
        <f t="shared" ca="1" si="292"/>
        <v>4535.3770641712526</v>
      </c>
      <c r="J1019" s="18">
        <f ca="1">SUM(INDIRECT(ADDRESS(ROW(F1019),COLUMN(F1019),4)):INDIRECT(ADDRESS(ROW(F1019)+N$5-1,COLUMN(F1019),4)))</f>
        <v>24100</v>
      </c>
      <c r="K1019" s="18">
        <f t="shared" ca="1" si="293"/>
        <v>16350</v>
      </c>
      <c r="L1019" s="18">
        <f t="shared" ca="1" si="303"/>
        <v>0</v>
      </c>
      <c r="M1019" s="18">
        <f t="shared" ca="1" si="287"/>
        <v>16350</v>
      </c>
      <c r="N1019" s="34">
        <f t="shared" ca="1" si="294"/>
        <v>9421.1841979369219</v>
      </c>
      <c r="P1019" s="18">
        <f t="shared" ca="1" si="288"/>
        <v>1235.3770641712529</v>
      </c>
      <c r="Q1019" s="47">
        <f ca="1">SUM(L$15:L1019)-SUM(M$15:M1019)</f>
        <v>16350</v>
      </c>
      <c r="R1019" s="47" t="str">
        <f t="shared" ca="1" si="289"/>
        <v>M1022</v>
      </c>
      <c r="S1019" s="40">
        <f t="shared" ca="1" si="295"/>
        <v>0</v>
      </c>
      <c r="T1019" s="46">
        <f t="shared" ca="1" si="296"/>
        <v>17</v>
      </c>
      <c r="X1019" s="74">
        <f t="shared" ca="1" si="297"/>
        <v>1.2353770641712529</v>
      </c>
      <c r="Y1019" s="75">
        <f t="shared" ca="1" si="298"/>
        <v>1.2353770641712529</v>
      </c>
      <c r="Z1019" s="74">
        <f t="shared" ca="1" si="299"/>
        <v>3.4396752545130536</v>
      </c>
      <c r="AA1019" s="76">
        <f t="shared" ca="1" si="300"/>
        <v>1235.3770641712529</v>
      </c>
      <c r="AB1019" s="76">
        <f t="shared" ca="1" si="301"/>
        <v>3439.6752545130535</v>
      </c>
    </row>
    <row r="1020" spans="1:28" x14ac:dyDescent="0.25">
      <c r="A1020" s="2">
        <f t="shared" si="302"/>
        <v>16</v>
      </c>
      <c r="B1020" s="16">
        <f ca="1">VLOOKUP(A1020,PERIODS!$O$4:$P$33,2,FALSE)</f>
        <v>3.3000000000000002E-2</v>
      </c>
      <c r="C1020" s="15"/>
      <c r="D1020" s="18">
        <v>1006</v>
      </c>
      <c r="E1020" s="34">
        <f t="shared" ca="1" si="304"/>
        <v>9421.1841979369219</v>
      </c>
      <c r="F1020" s="34">
        <f t="shared" ca="1" si="286"/>
        <v>3300</v>
      </c>
      <c r="G1020" s="69">
        <f t="shared" ca="1" si="290"/>
        <v>0</v>
      </c>
      <c r="H1020" s="34">
        <f t="shared" ca="1" si="291"/>
        <v>560.9530904727709</v>
      </c>
      <c r="I1020" s="34">
        <f t="shared" ca="1" si="292"/>
        <v>3860.9530904727708</v>
      </c>
      <c r="J1020" s="18">
        <f ca="1">SUM(INDIRECT(ADDRESS(ROW(F1020),COLUMN(F1020),4)):INDIRECT(ADDRESS(ROW(F1020)+N$5-1,COLUMN(F1020),4)))</f>
        <v>24300</v>
      </c>
      <c r="K1020" s="18">
        <f t="shared" ca="1" si="293"/>
        <v>0</v>
      </c>
      <c r="L1020" s="18">
        <f t="shared" ca="1" si="303"/>
        <v>0</v>
      </c>
      <c r="M1020" s="18">
        <f t="shared" ca="1" si="287"/>
        <v>16350</v>
      </c>
      <c r="N1020" s="34">
        <f t="shared" ca="1" si="294"/>
        <v>21910.231107464151</v>
      </c>
      <c r="P1020" s="18">
        <f t="shared" ca="1" si="288"/>
        <v>560.9530904727709</v>
      </c>
      <c r="Q1020" s="47">
        <f ca="1">SUM(L$15:L1020)-SUM(M$15:M1020)</f>
        <v>0</v>
      </c>
      <c r="R1020" s="47" t="str">
        <f t="shared" ca="1" si="289"/>
        <v>M1023</v>
      </c>
      <c r="S1020" s="40">
        <f t="shared" ca="1" si="295"/>
        <v>0</v>
      </c>
      <c r="T1020" s="46">
        <f t="shared" ca="1" si="296"/>
        <v>29</v>
      </c>
      <c r="X1020" s="74">
        <f t="shared" ca="1" si="297"/>
        <v>0.56095309047277087</v>
      </c>
      <c r="Y1020" s="75">
        <f t="shared" ca="1" si="298"/>
        <v>0.56095309047277087</v>
      </c>
      <c r="Z1020" s="74">
        <f t="shared" ca="1" si="299"/>
        <v>1.7523418449689603</v>
      </c>
      <c r="AA1020" s="76">
        <f t="shared" ca="1" si="300"/>
        <v>560.9530904727709</v>
      </c>
      <c r="AB1020" s="76">
        <f t="shared" ca="1" si="301"/>
        <v>1752.3418449689602</v>
      </c>
    </row>
    <row r="1021" spans="1:28" x14ac:dyDescent="0.25">
      <c r="A1021" s="2">
        <f t="shared" si="302"/>
        <v>17</v>
      </c>
      <c r="B1021" s="16">
        <f ca="1">VLOOKUP(A1021,PERIODS!$O$4:$P$33,2,FALSE)</f>
        <v>3.5000000000000003E-2</v>
      </c>
      <c r="C1021" s="15"/>
      <c r="D1021" s="18">
        <v>1007</v>
      </c>
      <c r="E1021" s="34">
        <f t="shared" ca="1" si="304"/>
        <v>21910.231107464151</v>
      </c>
      <c r="F1021" s="34">
        <f t="shared" ca="1" si="286"/>
        <v>3500.0000000000005</v>
      </c>
      <c r="G1021" s="69">
        <f t="shared" ca="1" si="290"/>
        <v>0</v>
      </c>
      <c r="H1021" s="34">
        <f t="shared" ca="1" si="291"/>
        <v>785.54802474657902</v>
      </c>
      <c r="I1021" s="34">
        <f t="shared" ca="1" si="292"/>
        <v>4285.5480247465794</v>
      </c>
      <c r="J1021" s="18">
        <f ca="1">SUM(INDIRECT(ADDRESS(ROW(F1021),COLUMN(F1021),4)):INDIRECT(ADDRESS(ROW(F1021)+N$5-1,COLUMN(F1021),4)))</f>
        <v>24500.000000000004</v>
      </c>
      <c r="K1021" s="18">
        <f t="shared" ca="1" si="293"/>
        <v>16350</v>
      </c>
      <c r="L1021" s="18">
        <f t="shared" ca="1" si="303"/>
        <v>16350</v>
      </c>
      <c r="M1021" s="18">
        <f t="shared" ca="1" si="287"/>
        <v>0</v>
      </c>
      <c r="N1021" s="34">
        <f t="shared" ca="1" si="294"/>
        <v>17624.683082717573</v>
      </c>
      <c r="P1021" s="18">
        <f t="shared" ca="1" si="288"/>
        <v>785.54802474657902</v>
      </c>
      <c r="Q1021" s="47">
        <f ca="1">SUM(L$15:L1021)-SUM(M$15:M1021)</f>
        <v>16350</v>
      </c>
      <c r="R1021" s="47" t="str">
        <f t="shared" ca="1" si="289"/>
        <v>M1024</v>
      </c>
      <c r="S1021" s="40">
        <f t="shared" ca="1" si="295"/>
        <v>0</v>
      </c>
      <c r="T1021" s="46">
        <f t="shared" ca="1" si="296"/>
        <v>29</v>
      </c>
      <c r="X1021" s="74">
        <f t="shared" ca="1" si="297"/>
        <v>0.78554802474657903</v>
      </c>
      <c r="Y1021" s="75">
        <f t="shared" ca="1" si="298"/>
        <v>0.78554802474657903</v>
      </c>
      <c r="Z1021" s="74">
        <f t="shared" ca="1" si="299"/>
        <v>2.1936087632754777</v>
      </c>
      <c r="AA1021" s="76">
        <f t="shared" ca="1" si="300"/>
        <v>785.54802474657902</v>
      </c>
      <c r="AB1021" s="76">
        <f t="shared" ca="1" si="301"/>
        <v>2193.6087632754779</v>
      </c>
    </row>
    <row r="1022" spans="1:28" x14ac:dyDescent="0.25">
      <c r="A1022" s="2">
        <f t="shared" si="302"/>
        <v>18</v>
      </c>
      <c r="B1022" s="16">
        <f ca="1">VLOOKUP(A1022,PERIODS!$O$4:$P$33,2,FALSE)</f>
        <v>3.5000000000000003E-2</v>
      </c>
      <c r="C1022" s="15"/>
      <c r="D1022" s="18">
        <v>1008</v>
      </c>
      <c r="E1022" s="34">
        <f t="shared" ca="1" si="304"/>
        <v>17624.683082717573</v>
      </c>
      <c r="F1022" s="34">
        <f t="shared" ca="1" si="286"/>
        <v>3500.0000000000005</v>
      </c>
      <c r="G1022" s="69">
        <f t="shared" ca="1" si="290"/>
        <v>0</v>
      </c>
      <c r="H1022" s="34">
        <f t="shared" ca="1" si="291"/>
        <v>463.5045837352211</v>
      </c>
      <c r="I1022" s="34">
        <f t="shared" ca="1" si="292"/>
        <v>3963.5045837352218</v>
      </c>
      <c r="J1022" s="18">
        <f ca="1">SUM(INDIRECT(ADDRESS(ROW(F1022),COLUMN(F1022),4)):INDIRECT(ADDRESS(ROW(F1022)+N$5-1,COLUMN(F1022),4)))</f>
        <v>24500.000000000004</v>
      </c>
      <c r="K1022" s="18">
        <f t="shared" ca="1" si="293"/>
        <v>16350</v>
      </c>
      <c r="L1022" s="18">
        <f t="shared" ca="1" si="303"/>
        <v>0</v>
      </c>
      <c r="M1022" s="18">
        <f t="shared" ca="1" si="287"/>
        <v>0</v>
      </c>
      <c r="N1022" s="34">
        <f t="shared" ca="1" si="294"/>
        <v>13661.17849898235</v>
      </c>
      <c r="P1022" s="18">
        <f t="shared" ca="1" si="288"/>
        <v>463.5045837352211</v>
      </c>
      <c r="Q1022" s="47">
        <f ca="1">SUM(L$15:L1022)-SUM(M$15:M1022)</f>
        <v>16350</v>
      </c>
      <c r="R1022" s="47" t="str">
        <f t="shared" ca="1" si="289"/>
        <v>M1025</v>
      </c>
      <c r="S1022" s="40">
        <f t="shared" ca="1" si="295"/>
        <v>0</v>
      </c>
      <c r="T1022" s="46">
        <f t="shared" ca="1" si="296"/>
        <v>32</v>
      </c>
      <c r="X1022" s="74">
        <f t="shared" ca="1" si="297"/>
        <v>0.46350458373522113</v>
      </c>
      <c r="Y1022" s="75">
        <f t="shared" ca="1" si="298"/>
        <v>0.46350458373522113</v>
      </c>
      <c r="Z1022" s="74">
        <f t="shared" ca="1" si="299"/>
        <v>1.5896352441749186</v>
      </c>
      <c r="AA1022" s="76">
        <f t="shared" ca="1" si="300"/>
        <v>463.5045837352211</v>
      </c>
      <c r="AB1022" s="76">
        <f t="shared" ca="1" si="301"/>
        <v>1589.6352441749186</v>
      </c>
    </row>
    <row r="1023" spans="1:28" x14ac:dyDescent="0.25">
      <c r="A1023" s="2">
        <f t="shared" si="302"/>
        <v>19</v>
      </c>
      <c r="B1023" s="16">
        <f ca="1">VLOOKUP(A1023,PERIODS!$O$4:$P$33,2,FALSE)</f>
        <v>3.5000000000000003E-2</v>
      </c>
      <c r="C1023" s="15"/>
      <c r="D1023" s="18">
        <v>1009</v>
      </c>
      <c r="E1023" s="34">
        <f t="shared" ca="1" si="304"/>
        <v>13661.17849898235</v>
      </c>
      <c r="F1023" s="34">
        <f t="shared" ca="1" si="286"/>
        <v>3500.0000000000005</v>
      </c>
      <c r="G1023" s="69">
        <f t="shared" ca="1" si="290"/>
        <v>0</v>
      </c>
      <c r="H1023" s="34">
        <f t="shared" ca="1" si="291"/>
        <v>246.86067011613196</v>
      </c>
      <c r="I1023" s="34">
        <f t="shared" ca="1" si="292"/>
        <v>3746.8606701161325</v>
      </c>
      <c r="J1023" s="18">
        <f ca="1">SUM(INDIRECT(ADDRESS(ROW(F1023),COLUMN(F1023),4)):INDIRECT(ADDRESS(ROW(F1023)+N$5-1,COLUMN(F1023),4)))</f>
        <v>24500.000000000004</v>
      </c>
      <c r="K1023" s="18">
        <f t="shared" ca="1" si="293"/>
        <v>16350</v>
      </c>
      <c r="L1023" s="18">
        <f t="shared" ca="1" si="303"/>
        <v>0</v>
      </c>
      <c r="M1023" s="18">
        <f t="shared" ca="1" si="287"/>
        <v>0</v>
      </c>
      <c r="N1023" s="34">
        <f t="shared" ca="1" si="294"/>
        <v>9914.3178288662166</v>
      </c>
      <c r="P1023" s="18">
        <f t="shared" ca="1" si="288"/>
        <v>246.86067011613196</v>
      </c>
      <c r="Q1023" s="47">
        <f ca="1">SUM(L$15:L1023)-SUM(M$15:M1023)</f>
        <v>16350</v>
      </c>
      <c r="R1023" s="47" t="str">
        <f t="shared" ca="1" si="289"/>
        <v>M1026</v>
      </c>
      <c r="S1023" s="40">
        <f t="shared" ca="1" si="295"/>
        <v>0</v>
      </c>
      <c r="T1023" s="46">
        <f t="shared" ca="1" si="296"/>
        <v>75</v>
      </c>
      <c r="X1023" s="74">
        <f t="shared" ca="1" si="297"/>
        <v>0.24686067011613197</v>
      </c>
      <c r="Y1023" s="75">
        <f t="shared" ca="1" si="298"/>
        <v>0.24686067011613197</v>
      </c>
      <c r="Z1023" s="74">
        <f t="shared" ca="1" si="299"/>
        <v>1.2800007579965202</v>
      </c>
      <c r="AA1023" s="76">
        <f t="shared" ca="1" si="300"/>
        <v>246.86067011613196</v>
      </c>
      <c r="AB1023" s="76">
        <f t="shared" ca="1" si="301"/>
        <v>1280.0007579965202</v>
      </c>
    </row>
    <row r="1024" spans="1:28" x14ac:dyDescent="0.25">
      <c r="A1024" s="2">
        <f t="shared" si="302"/>
        <v>20</v>
      </c>
      <c r="B1024" s="16">
        <f ca="1">VLOOKUP(A1024,PERIODS!$O$4:$P$33,2,FALSE)</f>
        <v>3.5000000000000003E-2</v>
      </c>
      <c r="C1024" s="15"/>
      <c r="D1024" s="18">
        <v>1010</v>
      </c>
      <c r="E1024" s="34">
        <f t="shared" ca="1" si="304"/>
        <v>9914.3178288662166</v>
      </c>
      <c r="F1024" s="34">
        <f t="shared" ca="1" si="286"/>
        <v>3500.0000000000005</v>
      </c>
      <c r="G1024" s="69">
        <f t="shared" ca="1" si="290"/>
        <v>0</v>
      </c>
      <c r="H1024" s="34">
        <f t="shared" ca="1" si="291"/>
        <v>63.244333115345718</v>
      </c>
      <c r="I1024" s="34">
        <f t="shared" ca="1" si="292"/>
        <v>3563.2443331153463</v>
      </c>
      <c r="J1024" s="18">
        <f ca="1">SUM(INDIRECT(ADDRESS(ROW(F1024),COLUMN(F1024),4)):INDIRECT(ADDRESS(ROW(F1024)+N$5-1,COLUMN(F1024),4)))</f>
        <v>24500.000000000004</v>
      </c>
      <c r="K1024" s="18">
        <f t="shared" ca="1" si="293"/>
        <v>0</v>
      </c>
      <c r="L1024" s="18">
        <f t="shared" ca="1" si="303"/>
        <v>0</v>
      </c>
      <c r="M1024" s="18">
        <f t="shared" ca="1" si="287"/>
        <v>16350</v>
      </c>
      <c r="N1024" s="34">
        <f t="shared" ca="1" si="294"/>
        <v>22701.073495750868</v>
      </c>
      <c r="P1024" s="18">
        <f t="shared" ca="1" si="288"/>
        <v>63.244333115345718</v>
      </c>
      <c r="Q1024" s="47">
        <f ca="1">SUM(L$15:L1024)-SUM(M$15:M1024)</f>
        <v>0</v>
      </c>
      <c r="R1024" s="47" t="str">
        <f t="shared" ca="1" si="289"/>
        <v>M1027</v>
      </c>
      <c r="S1024" s="40">
        <f t="shared" ca="1" si="295"/>
        <v>0</v>
      </c>
      <c r="T1024" s="46">
        <f t="shared" ca="1" si="296"/>
        <v>1</v>
      </c>
      <c r="X1024" s="74">
        <f t="shared" ca="1" si="297"/>
        <v>6.3244333115345719E-2</v>
      </c>
      <c r="Y1024" s="75">
        <f t="shared" ca="1" si="298"/>
        <v>6.3244333115345719E-2</v>
      </c>
      <c r="Z1024" s="74">
        <f t="shared" ca="1" si="299"/>
        <v>1.0652870923497946</v>
      </c>
      <c r="AA1024" s="76">
        <f t="shared" ca="1" si="300"/>
        <v>63.244333115345718</v>
      </c>
      <c r="AB1024" s="76">
        <f t="shared" ca="1" si="301"/>
        <v>1065.2870923497946</v>
      </c>
    </row>
    <row r="1025" spans="1:28" x14ac:dyDescent="0.25">
      <c r="A1025" s="2">
        <f t="shared" si="302"/>
        <v>21</v>
      </c>
      <c r="B1025" s="16">
        <f ca="1">VLOOKUP(A1025,PERIODS!$O$4:$P$33,2,FALSE)</f>
        <v>3.5000000000000003E-2</v>
      </c>
      <c r="C1025" s="15"/>
      <c r="D1025" s="18">
        <v>1011</v>
      </c>
      <c r="E1025" s="34">
        <f t="shared" ca="1" si="304"/>
        <v>22701.073495750868</v>
      </c>
      <c r="F1025" s="34">
        <f t="shared" ca="1" si="286"/>
        <v>3500.0000000000005</v>
      </c>
      <c r="G1025" s="69">
        <f t="shared" ca="1" si="290"/>
        <v>0</v>
      </c>
      <c r="H1025" s="34">
        <f t="shared" ca="1" si="291"/>
        <v>1959.9639845400536</v>
      </c>
      <c r="I1025" s="34">
        <f t="shared" ca="1" si="292"/>
        <v>5459.9639845400543</v>
      </c>
      <c r="J1025" s="18">
        <f ca="1">SUM(INDIRECT(ADDRESS(ROW(F1025),COLUMN(F1025),4)):INDIRECT(ADDRESS(ROW(F1025)+N$5-1,COLUMN(F1025),4)))</f>
        <v>24500.000000000004</v>
      </c>
      <c r="K1025" s="18">
        <f t="shared" ca="1" si="293"/>
        <v>16350</v>
      </c>
      <c r="L1025" s="18">
        <f t="shared" ca="1" si="303"/>
        <v>16350</v>
      </c>
      <c r="M1025" s="18">
        <f t="shared" ca="1" si="287"/>
        <v>0</v>
      </c>
      <c r="N1025" s="34">
        <f t="shared" ca="1" si="294"/>
        <v>17241.109511210816</v>
      </c>
      <c r="P1025" s="18">
        <f t="shared" ca="1" si="288"/>
        <v>1959.9639845400536</v>
      </c>
      <c r="Q1025" s="47">
        <f ca="1">SUM(L$15:L1025)-SUM(M$15:M1025)</f>
        <v>16350</v>
      </c>
      <c r="R1025" s="47" t="str">
        <f t="shared" ca="1" si="289"/>
        <v>M1028</v>
      </c>
      <c r="S1025" s="40">
        <f t="shared" ca="1" si="295"/>
        <v>0</v>
      </c>
      <c r="T1025" s="46">
        <f t="shared" ca="1" si="296"/>
        <v>8</v>
      </c>
      <c r="X1025" s="74">
        <f t="shared" ca="1" si="297"/>
        <v>2.3654646128950207</v>
      </c>
      <c r="Y1025" s="75">
        <f t="shared" ca="1" si="298"/>
        <v>1.9599639845400536</v>
      </c>
      <c r="Z1025" s="74">
        <f t="shared" ca="1" si="299"/>
        <v>7.0990713842313315</v>
      </c>
      <c r="AA1025" s="76">
        <f t="shared" ca="1" si="300"/>
        <v>1959.9639845400536</v>
      </c>
      <c r="AB1025" s="76">
        <f t="shared" ca="1" si="301"/>
        <v>7099.0713842313316</v>
      </c>
    </row>
    <row r="1026" spans="1:28" x14ac:dyDescent="0.25">
      <c r="A1026" s="2">
        <f t="shared" si="302"/>
        <v>22</v>
      </c>
      <c r="B1026" s="16">
        <f ca="1">VLOOKUP(A1026,PERIODS!$O$4:$P$33,2,FALSE)</f>
        <v>3.5000000000000003E-2</v>
      </c>
      <c r="C1026" s="15"/>
      <c r="D1026" s="18">
        <v>1012</v>
      </c>
      <c r="E1026" s="34">
        <f t="shared" ca="1" si="304"/>
        <v>17241.109511210816</v>
      </c>
      <c r="F1026" s="34">
        <f t="shared" ca="1" si="286"/>
        <v>3500.0000000000005</v>
      </c>
      <c r="G1026" s="69">
        <f t="shared" ca="1" si="290"/>
        <v>0</v>
      </c>
      <c r="H1026" s="34">
        <f t="shared" ca="1" si="291"/>
        <v>463.99772207491708</v>
      </c>
      <c r="I1026" s="34">
        <f t="shared" ca="1" si="292"/>
        <v>3963.9977220749174</v>
      </c>
      <c r="J1026" s="18">
        <f ca="1">SUM(INDIRECT(ADDRESS(ROW(F1026),COLUMN(F1026),4)):INDIRECT(ADDRESS(ROW(F1026)+N$5-1,COLUMN(F1026),4)))</f>
        <v>25000.000000000004</v>
      </c>
      <c r="K1026" s="18">
        <f t="shared" ca="1" si="293"/>
        <v>16350</v>
      </c>
      <c r="L1026" s="18">
        <f t="shared" ca="1" si="303"/>
        <v>0</v>
      </c>
      <c r="M1026" s="18">
        <f t="shared" ca="1" si="287"/>
        <v>0</v>
      </c>
      <c r="N1026" s="34">
        <f t="shared" ca="1" si="294"/>
        <v>13277.111789135899</v>
      </c>
      <c r="P1026" s="18">
        <f t="shared" ca="1" si="288"/>
        <v>463.99772207491708</v>
      </c>
      <c r="Q1026" s="47">
        <f ca="1">SUM(L$15:L1026)-SUM(M$15:M1026)</f>
        <v>16350</v>
      </c>
      <c r="R1026" s="47" t="str">
        <f t="shared" ca="1" si="289"/>
        <v>M1029</v>
      </c>
      <c r="S1026" s="40">
        <f t="shared" ca="1" si="295"/>
        <v>0</v>
      </c>
      <c r="T1026" s="46">
        <f t="shared" ca="1" si="296"/>
        <v>25</v>
      </c>
      <c r="X1026" s="74">
        <f t="shared" ca="1" si="297"/>
        <v>0.46399772207491707</v>
      </c>
      <c r="Y1026" s="75">
        <f t="shared" ca="1" si="298"/>
        <v>0.46399772207491707</v>
      </c>
      <c r="Z1026" s="74">
        <f t="shared" ca="1" si="299"/>
        <v>1.5904193475797885</v>
      </c>
      <c r="AA1026" s="76">
        <f t="shared" ca="1" si="300"/>
        <v>463.99772207491708</v>
      </c>
      <c r="AB1026" s="76">
        <f t="shared" ca="1" si="301"/>
        <v>1590.4193475797886</v>
      </c>
    </row>
    <row r="1027" spans="1:28" x14ac:dyDescent="0.25">
      <c r="A1027" s="2">
        <f t="shared" si="302"/>
        <v>23</v>
      </c>
      <c r="B1027" s="16">
        <f ca="1">VLOOKUP(A1027,PERIODS!$O$4:$P$33,2,FALSE)</f>
        <v>3.5000000000000003E-2</v>
      </c>
      <c r="C1027" s="15"/>
      <c r="D1027" s="18">
        <v>1013</v>
      </c>
      <c r="E1027" s="34">
        <f t="shared" ca="1" si="304"/>
        <v>13277.111789135899</v>
      </c>
      <c r="F1027" s="34">
        <f t="shared" ca="1" si="286"/>
        <v>3500.0000000000005</v>
      </c>
      <c r="G1027" s="69">
        <f t="shared" ca="1" si="290"/>
        <v>0</v>
      </c>
      <c r="H1027" s="34">
        <f t="shared" ca="1" si="291"/>
        <v>-58.638984789012852</v>
      </c>
      <c r="I1027" s="34">
        <f t="shared" ca="1" si="292"/>
        <v>3441.3610152109877</v>
      </c>
      <c r="J1027" s="18">
        <f ca="1">SUM(INDIRECT(ADDRESS(ROW(F1027),COLUMN(F1027),4)):INDIRECT(ADDRESS(ROW(F1027)+N$5-1,COLUMN(F1027),4)))</f>
        <v>25500.000000000004</v>
      </c>
      <c r="K1027" s="18">
        <f t="shared" ca="1" si="293"/>
        <v>16350</v>
      </c>
      <c r="L1027" s="18">
        <f t="shared" ca="1" si="303"/>
        <v>0</v>
      </c>
      <c r="M1027" s="18">
        <f t="shared" ca="1" si="287"/>
        <v>0</v>
      </c>
      <c r="N1027" s="34">
        <f t="shared" ca="1" si="294"/>
        <v>9835.7507739249122</v>
      </c>
      <c r="P1027" s="18">
        <f t="shared" ca="1" si="288"/>
        <v>58.638984789012852</v>
      </c>
      <c r="Q1027" s="47">
        <f ca="1">SUM(L$15:L1027)-SUM(M$15:M1027)</f>
        <v>16350</v>
      </c>
      <c r="R1027" s="47" t="str">
        <f t="shared" ca="1" si="289"/>
        <v>M1030</v>
      </c>
      <c r="S1027" s="40">
        <f t="shared" ca="1" si="295"/>
        <v>0</v>
      </c>
      <c r="T1027" s="46">
        <f t="shared" ca="1" si="296"/>
        <v>0</v>
      </c>
      <c r="X1027" s="74">
        <f t="shared" ca="1" si="297"/>
        <v>-5.8638984789012853E-2</v>
      </c>
      <c r="Y1027" s="75">
        <f t="shared" ca="1" si="298"/>
        <v>-5.8638984789012853E-2</v>
      </c>
      <c r="Z1027" s="74">
        <f t="shared" ca="1" si="299"/>
        <v>0.94304716208008044</v>
      </c>
      <c r="AA1027" s="76">
        <f t="shared" ca="1" si="300"/>
        <v>-58.638984789012852</v>
      </c>
      <c r="AB1027" s="76">
        <f t="shared" ca="1" si="301"/>
        <v>943.0471620800804</v>
      </c>
    </row>
    <row r="1028" spans="1:28" x14ac:dyDescent="0.25">
      <c r="A1028" s="2">
        <f t="shared" si="302"/>
        <v>24</v>
      </c>
      <c r="B1028" s="16">
        <f ca="1">VLOOKUP(A1028,PERIODS!$O$4:$P$33,2,FALSE)</f>
        <v>3.5000000000000003E-2</v>
      </c>
      <c r="C1028" s="15"/>
      <c r="D1028" s="18">
        <v>1014</v>
      </c>
      <c r="E1028" s="34">
        <f t="shared" ca="1" si="304"/>
        <v>9835.7507739249122</v>
      </c>
      <c r="F1028" s="34">
        <f t="shared" ca="1" si="286"/>
        <v>3500.0000000000005</v>
      </c>
      <c r="G1028" s="69">
        <f t="shared" ca="1" si="290"/>
        <v>0</v>
      </c>
      <c r="H1028" s="34">
        <f t="shared" ca="1" si="291"/>
        <v>-1244.4371525024351</v>
      </c>
      <c r="I1028" s="34">
        <f t="shared" ca="1" si="292"/>
        <v>2255.5628474975656</v>
      </c>
      <c r="J1028" s="18">
        <f ca="1">SUM(INDIRECT(ADDRESS(ROW(F1028),COLUMN(F1028),4)):INDIRECT(ADDRESS(ROW(F1028)+N$5-1,COLUMN(F1028),4)))</f>
        <v>26000</v>
      </c>
      <c r="K1028" s="18">
        <f t="shared" ca="1" si="293"/>
        <v>0</v>
      </c>
      <c r="L1028" s="18">
        <f t="shared" ca="1" si="303"/>
        <v>0</v>
      </c>
      <c r="M1028" s="18">
        <f t="shared" ca="1" si="287"/>
        <v>16350</v>
      </c>
      <c r="N1028" s="34">
        <f t="shared" ca="1" si="294"/>
        <v>23930.187926427345</v>
      </c>
      <c r="P1028" s="18">
        <f t="shared" ca="1" si="288"/>
        <v>1244.4371525024351</v>
      </c>
      <c r="Q1028" s="47">
        <f ca="1">SUM(L$15:L1028)-SUM(M$15:M1028)</f>
        <v>0</v>
      </c>
      <c r="R1028" s="47" t="str">
        <f t="shared" ca="1" si="289"/>
        <v>M1031</v>
      </c>
      <c r="S1028" s="40">
        <f t="shared" ca="1" si="295"/>
        <v>0</v>
      </c>
      <c r="T1028" s="46">
        <f t="shared" ca="1" si="296"/>
        <v>78</v>
      </c>
      <c r="X1028" s="74">
        <f t="shared" ca="1" si="297"/>
        <v>-1.2444371525024351</v>
      </c>
      <c r="Y1028" s="75">
        <f t="shared" ca="1" si="298"/>
        <v>-1.2444371525024351</v>
      </c>
      <c r="Z1028" s="74">
        <f t="shared" ca="1" si="299"/>
        <v>0.2881030205683684</v>
      </c>
      <c r="AA1028" s="76">
        <f t="shared" ca="1" si="300"/>
        <v>-1244.4371525024351</v>
      </c>
      <c r="AB1028" s="76">
        <f t="shared" ca="1" si="301"/>
        <v>288.10302056836838</v>
      </c>
    </row>
    <row r="1029" spans="1:28" x14ac:dyDescent="0.25">
      <c r="A1029" s="2">
        <f t="shared" si="302"/>
        <v>25</v>
      </c>
      <c r="B1029" s="16">
        <f ca="1">VLOOKUP(A1029,PERIODS!$O$4:$P$33,2,FALSE)</f>
        <v>3.5000000000000003E-2</v>
      </c>
      <c r="C1029" s="15"/>
      <c r="D1029" s="18">
        <v>1015</v>
      </c>
      <c r="E1029" s="34">
        <f t="shared" ca="1" si="304"/>
        <v>23930.187926427345</v>
      </c>
      <c r="F1029" s="34">
        <f t="shared" ca="1" si="286"/>
        <v>3500.0000000000005</v>
      </c>
      <c r="G1029" s="69">
        <f t="shared" ca="1" si="290"/>
        <v>0</v>
      </c>
      <c r="H1029" s="34">
        <f t="shared" ca="1" si="291"/>
        <v>270.92736125362342</v>
      </c>
      <c r="I1029" s="34">
        <f t="shared" ca="1" si="292"/>
        <v>3770.927361253624</v>
      </c>
      <c r="J1029" s="18">
        <f ca="1">SUM(INDIRECT(ADDRESS(ROW(F1029),COLUMN(F1029),4)):INDIRECT(ADDRESS(ROW(F1029)+N$5-1,COLUMN(F1029),4)))</f>
        <v>24900</v>
      </c>
      <c r="K1029" s="18">
        <f t="shared" ca="1" si="293"/>
        <v>16350</v>
      </c>
      <c r="L1029" s="18">
        <f t="shared" ca="1" si="303"/>
        <v>16350</v>
      </c>
      <c r="M1029" s="18">
        <f t="shared" ca="1" si="287"/>
        <v>0</v>
      </c>
      <c r="N1029" s="34">
        <f t="shared" ca="1" si="294"/>
        <v>20159.260565173721</v>
      </c>
      <c r="P1029" s="18">
        <f t="shared" ca="1" si="288"/>
        <v>270.92736125362342</v>
      </c>
      <c r="Q1029" s="47">
        <f ca="1">SUM(L$15:L1029)-SUM(M$15:M1029)</f>
        <v>16350</v>
      </c>
      <c r="R1029" s="47" t="str">
        <f t="shared" ca="1" si="289"/>
        <v>M1032</v>
      </c>
      <c r="S1029" s="40">
        <f t="shared" ca="1" si="295"/>
        <v>0</v>
      </c>
      <c r="T1029" s="46">
        <f t="shared" ca="1" si="296"/>
        <v>40</v>
      </c>
      <c r="X1029" s="74">
        <f t="shared" ca="1" si="297"/>
        <v>0.27092736125362343</v>
      </c>
      <c r="Y1029" s="75">
        <f t="shared" ca="1" si="298"/>
        <v>0.27092736125362343</v>
      </c>
      <c r="Z1029" s="74">
        <f t="shared" ca="1" si="299"/>
        <v>1.3111798244666344</v>
      </c>
      <c r="AA1029" s="76">
        <f t="shared" ca="1" si="300"/>
        <v>270.92736125362342</v>
      </c>
      <c r="AB1029" s="76">
        <f t="shared" ca="1" si="301"/>
        <v>1311.1798244666345</v>
      </c>
    </row>
    <row r="1030" spans="1:28" x14ac:dyDescent="0.25">
      <c r="A1030" s="2">
        <f t="shared" si="302"/>
        <v>26</v>
      </c>
      <c r="B1030" s="16">
        <f ca="1">VLOOKUP(A1030,PERIODS!$O$4:$P$33,2,FALSE)</f>
        <v>3.5000000000000003E-2</v>
      </c>
      <c r="C1030" s="15"/>
      <c r="D1030" s="18">
        <v>1016</v>
      </c>
      <c r="E1030" s="34">
        <f t="shared" ca="1" si="304"/>
        <v>20159.260565173721</v>
      </c>
      <c r="F1030" s="34">
        <f t="shared" ca="1" si="286"/>
        <v>3500.0000000000005</v>
      </c>
      <c r="G1030" s="69">
        <f t="shared" ca="1" si="290"/>
        <v>0</v>
      </c>
      <c r="H1030" s="34">
        <f t="shared" ca="1" si="291"/>
        <v>-934.80464474206065</v>
      </c>
      <c r="I1030" s="34">
        <f t="shared" ca="1" si="292"/>
        <v>2565.1953552579398</v>
      </c>
      <c r="J1030" s="18">
        <f ca="1">SUM(INDIRECT(ADDRESS(ROW(F1030),COLUMN(F1030),4)):INDIRECT(ADDRESS(ROW(F1030)+N$5-1,COLUMN(F1030),4)))</f>
        <v>23900</v>
      </c>
      <c r="K1030" s="18">
        <f t="shared" ca="1" si="293"/>
        <v>16350</v>
      </c>
      <c r="L1030" s="18">
        <f t="shared" ca="1" si="303"/>
        <v>0</v>
      </c>
      <c r="M1030" s="18">
        <f t="shared" ca="1" si="287"/>
        <v>0</v>
      </c>
      <c r="N1030" s="34">
        <f t="shared" ca="1" si="294"/>
        <v>17594.065209915781</v>
      </c>
      <c r="P1030" s="18">
        <f t="shared" ca="1" si="288"/>
        <v>934.80464474206065</v>
      </c>
      <c r="Q1030" s="47">
        <f ca="1">SUM(L$15:L1030)-SUM(M$15:M1030)</f>
        <v>16350</v>
      </c>
      <c r="R1030" s="47" t="str">
        <f t="shared" ca="1" si="289"/>
        <v>M1033</v>
      </c>
      <c r="S1030" s="40">
        <f t="shared" ca="1" si="295"/>
        <v>0</v>
      </c>
      <c r="T1030" s="46">
        <f t="shared" ca="1" si="296"/>
        <v>93</v>
      </c>
      <c r="X1030" s="74">
        <f t="shared" ca="1" si="297"/>
        <v>-0.9348046447420606</v>
      </c>
      <c r="Y1030" s="75">
        <f t="shared" ca="1" si="298"/>
        <v>-0.9348046447420606</v>
      </c>
      <c r="Z1030" s="74">
        <f t="shared" ca="1" si="299"/>
        <v>0.39266256673629052</v>
      </c>
      <c r="AA1030" s="76">
        <f t="shared" ca="1" si="300"/>
        <v>-934.80464474206065</v>
      </c>
      <c r="AB1030" s="76">
        <f t="shared" ca="1" si="301"/>
        <v>392.6625667362905</v>
      </c>
    </row>
    <row r="1031" spans="1:28" x14ac:dyDescent="0.25">
      <c r="A1031" s="2">
        <f t="shared" si="302"/>
        <v>27</v>
      </c>
      <c r="B1031" s="16">
        <f ca="1">VLOOKUP(A1031,PERIODS!$O$4:$P$33,2,FALSE)</f>
        <v>3.5000000000000003E-2</v>
      </c>
      <c r="C1031" s="15"/>
      <c r="D1031" s="18">
        <v>1017</v>
      </c>
      <c r="E1031" s="34">
        <f t="shared" ca="1" si="304"/>
        <v>17594.065209915781</v>
      </c>
      <c r="F1031" s="34">
        <f t="shared" ca="1" si="286"/>
        <v>3500.0000000000005</v>
      </c>
      <c r="G1031" s="69">
        <f t="shared" ca="1" si="290"/>
        <v>0</v>
      </c>
      <c r="H1031" s="34">
        <f t="shared" ca="1" si="291"/>
        <v>-7.216543918715665</v>
      </c>
      <c r="I1031" s="34">
        <f t="shared" ca="1" si="292"/>
        <v>3492.7834560812848</v>
      </c>
      <c r="J1031" s="18">
        <f ca="1">SUM(INDIRECT(ADDRESS(ROW(F1031),COLUMN(F1031),4)):INDIRECT(ADDRESS(ROW(F1031)+N$5-1,COLUMN(F1031),4)))</f>
        <v>22900</v>
      </c>
      <c r="K1031" s="18">
        <f t="shared" ca="1" si="293"/>
        <v>16350</v>
      </c>
      <c r="L1031" s="18">
        <f t="shared" ca="1" si="303"/>
        <v>0</v>
      </c>
      <c r="M1031" s="18">
        <f t="shared" ca="1" si="287"/>
        <v>0</v>
      </c>
      <c r="N1031" s="34">
        <f t="shared" ca="1" si="294"/>
        <v>14101.281753834497</v>
      </c>
      <c r="P1031" s="18">
        <f t="shared" ca="1" si="288"/>
        <v>7.216543918715665</v>
      </c>
      <c r="Q1031" s="47">
        <f ca="1">SUM(L$15:L1031)-SUM(M$15:M1031)</f>
        <v>16350</v>
      </c>
      <c r="R1031" s="47" t="str">
        <f t="shared" ca="1" si="289"/>
        <v>M1034</v>
      </c>
      <c r="S1031" s="40">
        <f t="shared" ca="1" si="295"/>
        <v>0</v>
      </c>
      <c r="T1031" s="46">
        <f t="shared" ca="1" si="296"/>
        <v>24</v>
      </c>
      <c r="X1031" s="74">
        <f t="shared" ca="1" si="297"/>
        <v>-7.2165439187156649E-3</v>
      </c>
      <c r="Y1031" s="75">
        <f t="shared" ca="1" si="298"/>
        <v>-7.2165439187156649E-3</v>
      </c>
      <c r="Z1031" s="74">
        <f t="shared" ca="1" si="299"/>
        <v>0.99280943280938949</v>
      </c>
      <c r="AA1031" s="76">
        <f t="shared" ca="1" si="300"/>
        <v>-7.216543918715665</v>
      </c>
      <c r="AB1031" s="76">
        <f t="shared" ca="1" si="301"/>
        <v>992.80943280938948</v>
      </c>
    </row>
    <row r="1032" spans="1:28" x14ac:dyDescent="0.25">
      <c r="A1032" s="2">
        <f t="shared" si="302"/>
        <v>28</v>
      </c>
      <c r="B1032" s="16">
        <f ca="1">VLOOKUP(A1032,PERIODS!$O$4:$P$33,2,FALSE)</f>
        <v>0.04</v>
      </c>
      <c r="C1032" s="15"/>
      <c r="D1032" s="18">
        <v>1018</v>
      </c>
      <c r="E1032" s="34">
        <f t="shared" ca="1" si="304"/>
        <v>14101.281753834497</v>
      </c>
      <c r="F1032" s="34">
        <f t="shared" ca="1" si="286"/>
        <v>4000</v>
      </c>
      <c r="G1032" s="69">
        <f t="shared" ca="1" si="290"/>
        <v>0</v>
      </c>
      <c r="H1032" s="34">
        <f t="shared" ca="1" si="291"/>
        <v>654.98582230023817</v>
      </c>
      <c r="I1032" s="34">
        <f t="shared" ca="1" si="292"/>
        <v>4654.9858223002384</v>
      </c>
      <c r="J1032" s="18">
        <f ca="1">SUM(INDIRECT(ADDRESS(ROW(F1032),COLUMN(F1032),4)):INDIRECT(ADDRESS(ROW(F1032)+N$5-1,COLUMN(F1032),4)))</f>
        <v>21900</v>
      </c>
      <c r="K1032" s="18">
        <f t="shared" ca="1" si="293"/>
        <v>0</v>
      </c>
      <c r="L1032" s="18">
        <f t="shared" ca="1" si="303"/>
        <v>0</v>
      </c>
      <c r="M1032" s="18">
        <f t="shared" ca="1" si="287"/>
        <v>16350</v>
      </c>
      <c r="N1032" s="34">
        <f t="shared" ca="1" si="294"/>
        <v>25796.29593153426</v>
      </c>
      <c r="P1032" s="18">
        <f t="shared" ca="1" si="288"/>
        <v>654.98582230023817</v>
      </c>
      <c r="Q1032" s="47">
        <f ca="1">SUM(L$15:L1032)-SUM(M$15:M1032)</f>
        <v>0</v>
      </c>
      <c r="R1032" s="47" t="str">
        <f t="shared" ca="1" si="289"/>
        <v>M1035</v>
      </c>
      <c r="S1032" s="40">
        <f t="shared" ca="1" si="295"/>
        <v>0</v>
      </c>
      <c r="T1032" s="46">
        <f t="shared" ca="1" si="296"/>
        <v>74</v>
      </c>
      <c r="X1032" s="74">
        <f t="shared" ca="1" si="297"/>
        <v>0.65498582230023816</v>
      </c>
      <c r="Y1032" s="75">
        <f t="shared" ca="1" si="298"/>
        <v>0.65498582230023816</v>
      </c>
      <c r="Z1032" s="74">
        <f t="shared" ca="1" si="299"/>
        <v>1.9251152234772353</v>
      </c>
      <c r="AA1032" s="76">
        <f t="shared" ca="1" si="300"/>
        <v>654.98582230023817</v>
      </c>
      <c r="AB1032" s="76">
        <f t="shared" ca="1" si="301"/>
        <v>1925.1152234772353</v>
      </c>
    </row>
    <row r="1033" spans="1:28" x14ac:dyDescent="0.25">
      <c r="A1033" s="2">
        <f t="shared" si="302"/>
        <v>29</v>
      </c>
      <c r="B1033" s="16">
        <f ca="1">VLOOKUP(A1033,PERIODS!$O$4:$P$33,2,FALSE)</f>
        <v>0.04</v>
      </c>
      <c r="C1033" s="15"/>
      <c r="D1033" s="18">
        <v>1019</v>
      </c>
      <c r="E1033" s="34">
        <f t="shared" ca="1" si="304"/>
        <v>25796.29593153426</v>
      </c>
      <c r="F1033" s="34">
        <f t="shared" ca="1" si="286"/>
        <v>4000</v>
      </c>
      <c r="G1033" s="69">
        <f t="shared" ca="1" si="290"/>
        <v>0</v>
      </c>
      <c r="H1033" s="34">
        <f t="shared" ca="1" si="291"/>
        <v>1888.6557410681976</v>
      </c>
      <c r="I1033" s="34">
        <f t="shared" ca="1" si="292"/>
        <v>5888.655741068198</v>
      </c>
      <c r="J1033" s="18">
        <f ca="1">SUM(INDIRECT(ADDRESS(ROW(F1033),COLUMN(F1033),4)):INDIRECT(ADDRESS(ROW(F1033)+N$5-1,COLUMN(F1033),4)))</f>
        <v>21200</v>
      </c>
      <c r="K1033" s="18">
        <f t="shared" ca="1" si="293"/>
        <v>0</v>
      </c>
      <c r="L1033" s="18">
        <f t="shared" ca="1" si="303"/>
        <v>0</v>
      </c>
      <c r="M1033" s="18">
        <f t="shared" ca="1" si="287"/>
        <v>0</v>
      </c>
      <c r="N1033" s="34">
        <f t="shared" ca="1" si="294"/>
        <v>19907.64019046606</v>
      </c>
      <c r="P1033" s="18">
        <f t="shared" ca="1" si="288"/>
        <v>1888.6557410681976</v>
      </c>
      <c r="Q1033" s="47">
        <f ca="1">SUM(L$15:L1033)-SUM(M$15:M1033)</f>
        <v>0</v>
      </c>
      <c r="R1033" s="47" t="str">
        <f t="shared" ca="1" si="289"/>
        <v>M1036</v>
      </c>
      <c r="S1033" s="40">
        <f t="shared" ca="1" si="295"/>
        <v>0</v>
      </c>
      <c r="T1033" s="46">
        <f t="shared" ca="1" si="296"/>
        <v>23</v>
      </c>
      <c r="X1033" s="74">
        <f t="shared" ca="1" si="297"/>
        <v>1.8886557410681977</v>
      </c>
      <c r="Y1033" s="75">
        <f t="shared" ca="1" si="298"/>
        <v>1.8886557410681977</v>
      </c>
      <c r="Z1033" s="74">
        <f t="shared" ca="1" si="299"/>
        <v>6.6104765135974848</v>
      </c>
      <c r="AA1033" s="76">
        <f t="shared" ca="1" si="300"/>
        <v>1888.6557410681976</v>
      </c>
      <c r="AB1033" s="76">
        <f t="shared" ca="1" si="301"/>
        <v>6610.4765135974849</v>
      </c>
    </row>
    <row r="1034" spans="1:28" x14ac:dyDescent="0.25">
      <c r="A1034" s="2">
        <f t="shared" si="302"/>
        <v>30</v>
      </c>
      <c r="B1034" s="16">
        <f ca="1">VLOOKUP(A1034,PERIODS!$O$4:$P$33,2,FALSE)</f>
        <v>0.04</v>
      </c>
      <c r="C1034" s="15"/>
      <c r="D1034" s="18">
        <v>1020</v>
      </c>
      <c r="E1034" s="34">
        <f t="shared" ca="1" si="304"/>
        <v>19907.64019046606</v>
      </c>
      <c r="F1034" s="34">
        <f t="shared" ca="1" si="286"/>
        <v>4000</v>
      </c>
      <c r="G1034" s="69">
        <f t="shared" ca="1" si="290"/>
        <v>0</v>
      </c>
      <c r="H1034" s="34">
        <f t="shared" ca="1" si="291"/>
        <v>310.07197967924469</v>
      </c>
      <c r="I1034" s="34">
        <f t="shared" ca="1" si="292"/>
        <v>4310.0719796792446</v>
      </c>
      <c r="J1034" s="18">
        <f ca="1">SUM(INDIRECT(ADDRESS(ROW(F1034),COLUMN(F1034),4)):INDIRECT(ADDRESS(ROW(F1034)+N$5-1,COLUMN(F1034),4)))</f>
        <v>20500</v>
      </c>
      <c r="K1034" s="18">
        <f t="shared" ca="1" si="293"/>
        <v>16350</v>
      </c>
      <c r="L1034" s="18">
        <f t="shared" ca="1" si="303"/>
        <v>16350</v>
      </c>
      <c r="M1034" s="18">
        <f t="shared" ca="1" si="287"/>
        <v>0</v>
      </c>
      <c r="N1034" s="34">
        <f t="shared" ca="1" si="294"/>
        <v>15597.568210786816</v>
      </c>
      <c r="P1034" s="18">
        <f t="shared" ca="1" si="288"/>
        <v>310.07197967924469</v>
      </c>
      <c r="Q1034" s="47">
        <f ca="1">SUM(L$15:L1034)-SUM(M$15:M1034)</f>
        <v>16350</v>
      </c>
      <c r="R1034" s="47" t="str">
        <f t="shared" ca="1" si="289"/>
        <v>M1037</v>
      </c>
      <c r="S1034" s="40">
        <f t="shared" ca="1" si="295"/>
        <v>0</v>
      </c>
      <c r="T1034" s="46">
        <f t="shared" ca="1" si="296"/>
        <v>64</v>
      </c>
      <c r="X1034" s="74">
        <f t="shared" ca="1" si="297"/>
        <v>0.31007197967924471</v>
      </c>
      <c r="Y1034" s="75">
        <f t="shared" ca="1" si="298"/>
        <v>0.31007197967924471</v>
      </c>
      <c r="Z1034" s="74">
        <f t="shared" ca="1" si="299"/>
        <v>1.3635232565666553</v>
      </c>
      <c r="AA1034" s="76">
        <f t="shared" ca="1" si="300"/>
        <v>310.07197967924469</v>
      </c>
      <c r="AB1034" s="76">
        <f t="shared" ca="1" si="301"/>
        <v>1363.5232565666554</v>
      </c>
    </row>
    <row r="1035" spans="1:28" x14ac:dyDescent="0.25">
      <c r="A1035" s="2">
        <f t="shared" si="302"/>
        <v>1</v>
      </c>
      <c r="B1035" s="16">
        <f ca="1">VLOOKUP(A1035,PERIODS!$O$4:$P$33,2,FALSE)</f>
        <v>2.4E-2</v>
      </c>
      <c r="C1035" s="15"/>
      <c r="D1035" s="18">
        <v>1021</v>
      </c>
      <c r="E1035" s="34">
        <f t="shared" ca="1" si="304"/>
        <v>15597.568210786816</v>
      </c>
      <c r="F1035" s="34">
        <f t="shared" ca="1" si="286"/>
        <v>2400</v>
      </c>
      <c r="G1035" s="69">
        <f t="shared" ca="1" si="290"/>
        <v>0</v>
      </c>
      <c r="H1035" s="34">
        <f t="shared" ca="1" si="291"/>
        <v>891.44524719074423</v>
      </c>
      <c r="I1035" s="34">
        <f t="shared" ca="1" si="292"/>
        <v>3291.4452471907443</v>
      </c>
      <c r="J1035" s="18">
        <f ca="1">SUM(INDIRECT(ADDRESS(ROW(F1035),COLUMN(F1035),4)):INDIRECT(ADDRESS(ROW(F1035)+N$5-1,COLUMN(F1035),4)))</f>
        <v>19800</v>
      </c>
      <c r="K1035" s="18">
        <f t="shared" ca="1" si="293"/>
        <v>16350</v>
      </c>
      <c r="L1035" s="18">
        <f t="shared" ca="1" si="303"/>
        <v>0</v>
      </c>
      <c r="M1035" s="18">
        <f t="shared" ca="1" si="287"/>
        <v>0</v>
      </c>
      <c r="N1035" s="34">
        <f t="shared" ca="1" si="294"/>
        <v>12306.122963596072</v>
      </c>
      <c r="P1035" s="18">
        <f t="shared" ca="1" si="288"/>
        <v>891.44524719074423</v>
      </c>
      <c r="Q1035" s="47">
        <f ca="1">SUM(L$15:L1035)-SUM(M$15:M1035)</f>
        <v>16350</v>
      </c>
      <c r="R1035" s="47" t="str">
        <f t="shared" ca="1" si="289"/>
        <v>M1038</v>
      </c>
      <c r="S1035" s="40">
        <f t="shared" ca="1" si="295"/>
        <v>0</v>
      </c>
      <c r="T1035" s="46">
        <f t="shared" ca="1" si="296"/>
        <v>37</v>
      </c>
      <c r="X1035" s="74">
        <f t="shared" ca="1" si="297"/>
        <v>0.89144524719074425</v>
      </c>
      <c r="Y1035" s="75">
        <f t="shared" ca="1" si="298"/>
        <v>0.89144524719074425</v>
      </c>
      <c r="Z1035" s="74">
        <f t="shared" ca="1" si="299"/>
        <v>2.4386515599787897</v>
      </c>
      <c r="AA1035" s="76">
        <f t="shared" ca="1" si="300"/>
        <v>891.44524719074423</v>
      </c>
      <c r="AB1035" s="76">
        <f t="shared" ca="1" si="301"/>
        <v>2438.6515599787895</v>
      </c>
    </row>
    <row r="1036" spans="1:28" x14ac:dyDescent="0.25">
      <c r="A1036" s="2">
        <f t="shared" si="302"/>
        <v>2</v>
      </c>
      <c r="B1036" s="16">
        <f ca="1">VLOOKUP(A1036,PERIODS!$O$4:$P$33,2,FALSE)</f>
        <v>2.5000000000000001E-2</v>
      </c>
      <c r="C1036" s="15"/>
      <c r="D1036" s="18">
        <v>1022</v>
      </c>
      <c r="E1036" s="34">
        <f t="shared" ca="1" si="304"/>
        <v>12306.122963596072</v>
      </c>
      <c r="F1036" s="34">
        <f t="shared" ca="1" si="286"/>
        <v>2500</v>
      </c>
      <c r="G1036" s="69">
        <f t="shared" ca="1" si="290"/>
        <v>0</v>
      </c>
      <c r="H1036" s="34">
        <f t="shared" ca="1" si="291"/>
        <v>-461.40464600734225</v>
      </c>
      <c r="I1036" s="34">
        <f t="shared" ca="1" si="292"/>
        <v>2038.5953539926577</v>
      </c>
      <c r="J1036" s="18">
        <f ca="1">SUM(INDIRECT(ADDRESS(ROW(F1036),COLUMN(F1036),4)):INDIRECT(ADDRESS(ROW(F1036)+N$5-1,COLUMN(F1036),4)))</f>
        <v>20700</v>
      </c>
      <c r="K1036" s="18">
        <f t="shared" ca="1" si="293"/>
        <v>16350</v>
      </c>
      <c r="L1036" s="18">
        <f t="shared" ca="1" si="303"/>
        <v>0</v>
      </c>
      <c r="M1036" s="18">
        <f t="shared" ca="1" si="287"/>
        <v>0</v>
      </c>
      <c r="N1036" s="34">
        <f t="shared" ca="1" si="294"/>
        <v>10267.527609603414</v>
      </c>
      <c r="P1036" s="18">
        <f t="shared" ca="1" si="288"/>
        <v>461.40464600734225</v>
      </c>
      <c r="Q1036" s="47">
        <f ca="1">SUM(L$15:L1036)-SUM(M$15:M1036)</f>
        <v>16350</v>
      </c>
      <c r="R1036" s="47" t="str">
        <f t="shared" ca="1" si="289"/>
        <v>M1039</v>
      </c>
      <c r="S1036" s="40">
        <f t="shared" ca="1" si="295"/>
        <v>0</v>
      </c>
      <c r="T1036" s="46">
        <f t="shared" ca="1" si="296"/>
        <v>2</v>
      </c>
      <c r="X1036" s="74">
        <f t="shared" ca="1" si="297"/>
        <v>-0.46140464600734227</v>
      </c>
      <c r="Y1036" s="75">
        <f t="shared" ca="1" si="298"/>
        <v>-0.46140464600734227</v>
      </c>
      <c r="Z1036" s="74">
        <f t="shared" ca="1" si="299"/>
        <v>0.6303975379341894</v>
      </c>
      <c r="AA1036" s="76">
        <f t="shared" ca="1" si="300"/>
        <v>-461.40464600734225</v>
      </c>
      <c r="AB1036" s="76">
        <f t="shared" ca="1" si="301"/>
        <v>630.39753793418936</v>
      </c>
    </row>
    <row r="1037" spans="1:28" x14ac:dyDescent="0.25">
      <c r="A1037" s="2">
        <f t="shared" si="302"/>
        <v>3</v>
      </c>
      <c r="B1037" s="16">
        <f ca="1">VLOOKUP(A1037,PERIODS!$O$4:$P$33,2,FALSE)</f>
        <v>2.5000000000000001E-2</v>
      </c>
      <c r="C1037" s="15"/>
      <c r="D1037" s="18">
        <v>1023</v>
      </c>
      <c r="E1037" s="34">
        <f t="shared" ca="1" si="304"/>
        <v>10267.527609603414</v>
      </c>
      <c r="F1037" s="34">
        <f t="shared" ca="1" si="286"/>
        <v>2500</v>
      </c>
      <c r="G1037" s="69">
        <f t="shared" ca="1" si="290"/>
        <v>0</v>
      </c>
      <c r="H1037" s="34">
        <f t="shared" ca="1" si="291"/>
        <v>-837.07456406515553</v>
      </c>
      <c r="I1037" s="34">
        <f t="shared" ca="1" si="292"/>
        <v>1662.9254359348445</v>
      </c>
      <c r="J1037" s="18">
        <f ca="1">SUM(INDIRECT(ADDRESS(ROW(F1037),COLUMN(F1037),4)):INDIRECT(ADDRESS(ROW(F1037)+N$5-1,COLUMN(F1037),4)))</f>
        <v>21500</v>
      </c>
      <c r="K1037" s="18">
        <f t="shared" ca="1" si="293"/>
        <v>0</v>
      </c>
      <c r="L1037" s="18">
        <f t="shared" ca="1" si="303"/>
        <v>0</v>
      </c>
      <c r="M1037" s="18">
        <f t="shared" ca="1" si="287"/>
        <v>16350</v>
      </c>
      <c r="N1037" s="34">
        <f t="shared" ca="1" si="294"/>
        <v>24954.602173668569</v>
      </c>
      <c r="P1037" s="18">
        <f t="shared" ca="1" si="288"/>
        <v>837.07456406515553</v>
      </c>
      <c r="Q1037" s="47">
        <f ca="1">SUM(L$15:L1037)-SUM(M$15:M1037)</f>
        <v>0</v>
      </c>
      <c r="R1037" s="47" t="str">
        <f t="shared" ca="1" si="289"/>
        <v>M1040</v>
      </c>
      <c r="S1037" s="40">
        <f t="shared" ca="1" si="295"/>
        <v>0</v>
      </c>
      <c r="T1037" s="46">
        <f t="shared" ca="1" si="296"/>
        <v>21</v>
      </c>
      <c r="X1037" s="74">
        <f t="shared" ca="1" si="297"/>
        <v>-0.83707456406515557</v>
      </c>
      <c r="Y1037" s="75">
        <f t="shared" ca="1" si="298"/>
        <v>-0.83707456406515557</v>
      </c>
      <c r="Z1037" s="74">
        <f t="shared" ca="1" si="299"/>
        <v>0.43297531403769302</v>
      </c>
      <c r="AA1037" s="76">
        <f t="shared" ca="1" si="300"/>
        <v>-837.07456406515553</v>
      </c>
      <c r="AB1037" s="76">
        <f t="shared" ca="1" si="301"/>
        <v>432.97531403769301</v>
      </c>
    </row>
    <row r="1038" spans="1:28" x14ac:dyDescent="0.25">
      <c r="A1038" s="2">
        <f t="shared" si="302"/>
        <v>4</v>
      </c>
      <c r="B1038" s="16">
        <f ca="1">VLOOKUP(A1038,PERIODS!$O$4:$P$33,2,FALSE)</f>
        <v>2.5000000000000001E-2</v>
      </c>
      <c r="C1038" s="15"/>
      <c r="D1038" s="18">
        <v>1024</v>
      </c>
      <c r="E1038" s="34">
        <f t="shared" ca="1" si="304"/>
        <v>24954.602173668569</v>
      </c>
      <c r="F1038" s="34">
        <f t="shared" ca="1" si="286"/>
        <v>2500</v>
      </c>
      <c r="G1038" s="69">
        <f t="shared" ca="1" si="290"/>
        <v>0</v>
      </c>
      <c r="H1038" s="34">
        <f t="shared" ca="1" si="291"/>
        <v>654.10240177085757</v>
      </c>
      <c r="I1038" s="34">
        <f t="shared" ca="1" si="292"/>
        <v>3154.1024017708578</v>
      </c>
      <c r="J1038" s="18">
        <f ca="1">SUM(INDIRECT(ADDRESS(ROW(F1038),COLUMN(F1038),4)):INDIRECT(ADDRESS(ROW(F1038)+N$5-1,COLUMN(F1038),4)))</f>
        <v>22300</v>
      </c>
      <c r="K1038" s="18">
        <f t="shared" ca="1" si="293"/>
        <v>0</v>
      </c>
      <c r="L1038" s="18">
        <f t="shared" ca="1" si="303"/>
        <v>0</v>
      </c>
      <c r="M1038" s="18">
        <f t="shared" ca="1" si="287"/>
        <v>0</v>
      </c>
      <c r="N1038" s="34">
        <f t="shared" ca="1" si="294"/>
        <v>21800.49977189771</v>
      </c>
      <c r="P1038" s="18">
        <f t="shared" ca="1" si="288"/>
        <v>654.10240177085757</v>
      </c>
      <c r="Q1038" s="47">
        <f ca="1">SUM(L$15:L1038)-SUM(M$15:M1038)</f>
        <v>0</v>
      </c>
      <c r="R1038" s="47" t="str">
        <f t="shared" ca="1" si="289"/>
        <v>M1041</v>
      </c>
      <c r="S1038" s="40">
        <f t="shared" ca="1" si="295"/>
        <v>0</v>
      </c>
      <c r="T1038" s="46">
        <f t="shared" ca="1" si="296"/>
        <v>15</v>
      </c>
      <c r="X1038" s="74">
        <f t="shared" ca="1" si="297"/>
        <v>0.65410240177085754</v>
      </c>
      <c r="Y1038" s="75">
        <f t="shared" ca="1" si="298"/>
        <v>0.65410240177085754</v>
      </c>
      <c r="Z1038" s="74">
        <f t="shared" ca="1" si="299"/>
        <v>1.9234152881568296</v>
      </c>
      <c r="AA1038" s="76">
        <f t="shared" ca="1" si="300"/>
        <v>654.10240177085757</v>
      </c>
      <c r="AB1038" s="76">
        <f t="shared" ca="1" si="301"/>
        <v>1923.4152881568295</v>
      </c>
    </row>
    <row r="1039" spans="1:28" x14ac:dyDescent="0.25">
      <c r="A1039" s="2">
        <f t="shared" si="302"/>
        <v>5</v>
      </c>
      <c r="B1039" s="16">
        <f ca="1">VLOOKUP(A1039,PERIODS!$O$4:$P$33,2,FALSE)</f>
        <v>3.3000000000000002E-2</v>
      </c>
      <c r="C1039" s="15"/>
      <c r="D1039" s="18">
        <v>1025</v>
      </c>
      <c r="E1039" s="34">
        <f t="shared" ca="1" si="304"/>
        <v>21800.49977189771</v>
      </c>
      <c r="F1039" s="34">
        <f t="shared" ref="F1039:F1102" ca="1" si="305">F$2*B1039</f>
        <v>3300</v>
      </c>
      <c r="G1039" s="69">
        <f t="shared" ca="1" si="290"/>
        <v>0</v>
      </c>
      <c r="H1039" s="34">
        <f t="shared" ca="1" si="291"/>
        <v>1174.4385223912413</v>
      </c>
      <c r="I1039" s="34">
        <f t="shared" ca="1" si="292"/>
        <v>4474.4385223912413</v>
      </c>
      <c r="J1039" s="18">
        <f ca="1">SUM(INDIRECT(ADDRESS(ROW(F1039),COLUMN(F1039),4)):INDIRECT(ADDRESS(ROW(F1039)+N$5-1,COLUMN(F1039),4)))</f>
        <v>23100</v>
      </c>
      <c r="K1039" s="18">
        <f t="shared" ca="1" si="293"/>
        <v>16350</v>
      </c>
      <c r="L1039" s="18">
        <f t="shared" ca="1" si="303"/>
        <v>16350</v>
      </c>
      <c r="M1039" s="18">
        <f t="shared" ref="M1039:M1102" ca="1" si="306">SUMIF($R$15:$R$8014,ADDRESS(ROW(M1039),COLUMN(M1039),4),$L$15:$L$8014)</f>
        <v>0</v>
      </c>
      <c r="N1039" s="34">
        <f t="shared" ca="1" si="294"/>
        <v>17326.061249506471</v>
      </c>
      <c r="P1039" s="18">
        <f t="shared" ref="P1039:P1102" ca="1" si="307">ABS(H1039)</f>
        <v>1174.4385223912413</v>
      </c>
      <c r="Q1039" s="47">
        <f ca="1">SUM(L$15:L1039)-SUM(M$15:M1039)</f>
        <v>16350</v>
      </c>
      <c r="R1039" s="47" t="str">
        <f t="shared" ref="R1039:R1102" ca="1" si="308">ADDRESS(ROW(M1039)+$N$3+RANDBETWEEN(-$N$4,$N$4),COLUMN(M1039),4)</f>
        <v>M1042</v>
      </c>
      <c r="S1039" s="40">
        <f t="shared" ca="1" si="295"/>
        <v>0</v>
      </c>
      <c r="T1039" s="46">
        <f t="shared" ca="1" si="296"/>
        <v>6</v>
      </c>
      <c r="X1039" s="74">
        <f t="shared" ca="1" si="297"/>
        <v>1.1744385223912412</v>
      </c>
      <c r="Y1039" s="75">
        <f t="shared" ca="1" si="298"/>
        <v>1.1744385223912412</v>
      </c>
      <c r="Z1039" s="74">
        <f t="shared" ca="1" si="299"/>
        <v>3.2363253094093039</v>
      </c>
      <c r="AA1039" s="76">
        <f t="shared" ca="1" si="300"/>
        <v>1174.4385223912413</v>
      </c>
      <c r="AB1039" s="76">
        <f t="shared" ca="1" si="301"/>
        <v>3236.3253094093038</v>
      </c>
    </row>
    <row r="1040" spans="1:28" x14ac:dyDescent="0.25">
      <c r="A1040" s="2">
        <f t="shared" si="302"/>
        <v>6</v>
      </c>
      <c r="B1040" s="16">
        <f ca="1">VLOOKUP(A1040,PERIODS!$O$4:$P$33,2,FALSE)</f>
        <v>3.3000000000000002E-2</v>
      </c>
      <c r="C1040" s="15"/>
      <c r="D1040" s="18">
        <v>1026</v>
      </c>
      <c r="E1040" s="34">
        <f t="shared" ca="1" si="304"/>
        <v>17326.061249506471</v>
      </c>
      <c r="F1040" s="34">
        <f t="shared" ca="1" si="305"/>
        <v>3300</v>
      </c>
      <c r="G1040" s="69">
        <f t="shared" ref="G1040:G1103" ca="1" si="309">((2*RAND()*$F$5)-$F$5)*E1040</f>
        <v>0</v>
      </c>
      <c r="H1040" s="34">
        <f t="shared" ref="H1040:H1103" ca="1" si="310">IF($S$3="NORM",AA1040,IF($S$3="LOGNORM",AB1040,0))</f>
        <v>-466.77121073695093</v>
      </c>
      <c r="I1040" s="34">
        <f t="shared" ref="I1040:I1103" ca="1" si="311">IF(F1040+H1040&lt;0,0,F1040+H1040)</f>
        <v>2833.2287892630493</v>
      </c>
      <c r="J1040" s="18">
        <f ca="1">SUM(INDIRECT(ADDRESS(ROW(F1040),COLUMN(F1040),4)):INDIRECT(ADDRESS(ROW(F1040)+N$5-1,COLUMN(F1040),4)))</f>
        <v>23100</v>
      </c>
      <c r="K1040" s="18">
        <f t="shared" ref="K1040:K1103" ca="1" si="312">Q1040</f>
        <v>16350</v>
      </c>
      <c r="L1040" s="18">
        <f t="shared" ca="1" si="303"/>
        <v>0</v>
      </c>
      <c r="M1040" s="18">
        <f t="shared" ca="1" si="306"/>
        <v>0</v>
      </c>
      <c r="N1040" s="34">
        <f t="shared" ref="N1040:N1103" ca="1" si="313">E1040+G1040-I1040+M1040-S1040</f>
        <v>14492.832460243422</v>
      </c>
      <c r="P1040" s="18">
        <f t="shared" ca="1" si="307"/>
        <v>466.77121073695093</v>
      </c>
      <c r="Q1040" s="47">
        <f ca="1">SUM(L$15:L1040)-SUM(M$15:M1040)</f>
        <v>16350</v>
      </c>
      <c r="R1040" s="47" t="str">
        <f t="shared" ca="1" si="308"/>
        <v>M1043</v>
      </c>
      <c r="S1040" s="40">
        <f t="shared" ref="S1040:S1103" ca="1" si="314">IF(T1040&gt;N$6*100,M1040,0)</f>
        <v>0</v>
      </c>
      <c r="T1040" s="46">
        <f t="shared" ref="T1040:T1103" ca="1" si="315">RANDBETWEEN(0,100)</f>
        <v>85</v>
      </c>
      <c r="X1040" s="74">
        <f t="shared" ref="X1040:X1103" ca="1" si="316">NORMINV(RAND(),0,1)</f>
        <v>-0.46677121073695094</v>
      </c>
      <c r="Y1040" s="75">
        <f t="shared" ref="Y1040:Y1103" ca="1" si="317">IF(AND(X1040&gt;$F$6,$F$6&gt;0),$F$6,X1040)</f>
        <v>-0.46677121073695094</v>
      </c>
      <c r="Z1040" s="74">
        <f t="shared" ref="Z1040:Z1103" ca="1" si="318">EXP(Y1040)</f>
        <v>0.62702353025440483</v>
      </c>
      <c r="AA1040" s="76">
        <f t="shared" ref="AA1040:AA1103" ca="1" si="319">$F$3*Y1040</f>
        <v>-466.77121073695093</v>
      </c>
      <c r="AB1040" s="76">
        <f t="shared" ref="AB1040:AB1103" ca="1" si="320">$F$3*Z1040</f>
        <v>627.02353025440482</v>
      </c>
    </row>
    <row r="1041" spans="1:28" x14ac:dyDescent="0.25">
      <c r="A1041" s="2">
        <f t="shared" ref="A1041:A1104" si="321">IF(AND(A1040=12,OR(A$14="MS",A$14="M0")),1,IF(AND(A1040=4,OR(A$14="WS",A$14="W0")),1,IF(AND(A1040=30,OR(A$14="DS",A$14="D0")),1,A1040+1)))</f>
        <v>7</v>
      </c>
      <c r="B1041" s="16">
        <f ca="1">VLOOKUP(A1041,PERIODS!$O$4:$P$33,2,FALSE)</f>
        <v>3.3000000000000002E-2</v>
      </c>
      <c r="C1041" s="15"/>
      <c r="D1041" s="18">
        <v>1027</v>
      </c>
      <c r="E1041" s="34">
        <f t="shared" ca="1" si="304"/>
        <v>14492.832460243422</v>
      </c>
      <c r="F1041" s="34">
        <f t="shared" ca="1" si="305"/>
        <v>3300</v>
      </c>
      <c r="G1041" s="69">
        <f t="shared" ca="1" si="309"/>
        <v>0</v>
      </c>
      <c r="H1041" s="34">
        <f t="shared" ca="1" si="310"/>
        <v>-282.72705516042998</v>
      </c>
      <c r="I1041" s="34">
        <f t="shared" ca="1" si="311"/>
        <v>3017.2729448395698</v>
      </c>
      <c r="J1041" s="18">
        <f ca="1">SUM(INDIRECT(ADDRESS(ROW(F1041),COLUMN(F1041),4)):INDIRECT(ADDRESS(ROW(F1041)+N$5-1,COLUMN(F1041),4)))</f>
        <v>23100</v>
      </c>
      <c r="K1041" s="18">
        <f t="shared" ca="1" si="312"/>
        <v>16350</v>
      </c>
      <c r="L1041" s="18">
        <f t="shared" ref="L1041:L1104" ca="1" si="322">IF((E1041+K1040)&lt;J1041,N$2,0)</f>
        <v>0</v>
      </c>
      <c r="M1041" s="18">
        <f t="shared" ca="1" si="306"/>
        <v>0</v>
      </c>
      <c r="N1041" s="34">
        <f t="shared" ca="1" si="313"/>
        <v>11475.559515403853</v>
      </c>
      <c r="P1041" s="18">
        <f t="shared" ca="1" si="307"/>
        <v>282.72705516042998</v>
      </c>
      <c r="Q1041" s="47">
        <f ca="1">SUM(L$15:L1041)-SUM(M$15:M1041)</f>
        <v>16350</v>
      </c>
      <c r="R1041" s="47" t="str">
        <f t="shared" ca="1" si="308"/>
        <v>M1044</v>
      </c>
      <c r="S1041" s="40">
        <f t="shared" ca="1" si="314"/>
        <v>0</v>
      </c>
      <c r="T1041" s="46">
        <f t="shared" ca="1" si="315"/>
        <v>40</v>
      </c>
      <c r="X1041" s="74">
        <f t="shared" ca="1" si="316"/>
        <v>-0.28272705516043001</v>
      </c>
      <c r="Y1041" s="75">
        <f t="shared" ca="1" si="317"/>
        <v>-0.28272705516043001</v>
      </c>
      <c r="Z1041" s="74">
        <f t="shared" ca="1" si="318"/>
        <v>0.75372548526807348</v>
      </c>
      <c r="AA1041" s="76">
        <f t="shared" ca="1" si="319"/>
        <v>-282.72705516042998</v>
      </c>
      <c r="AB1041" s="76">
        <f t="shared" ca="1" si="320"/>
        <v>753.7254852680735</v>
      </c>
    </row>
    <row r="1042" spans="1:28" x14ac:dyDescent="0.25">
      <c r="A1042" s="2">
        <f t="shared" si="321"/>
        <v>8</v>
      </c>
      <c r="B1042" s="16">
        <f ca="1">VLOOKUP(A1042,PERIODS!$O$4:$P$33,2,FALSE)</f>
        <v>3.3000000000000002E-2</v>
      </c>
      <c r="C1042" s="15"/>
      <c r="D1042" s="18">
        <v>1028</v>
      </c>
      <c r="E1042" s="34">
        <f t="shared" ca="1" si="304"/>
        <v>11475.559515403853</v>
      </c>
      <c r="F1042" s="34">
        <f t="shared" ca="1" si="305"/>
        <v>3300</v>
      </c>
      <c r="G1042" s="69">
        <f t="shared" ca="1" si="309"/>
        <v>0</v>
      </c>
      <c r="H1042" s="34">
        <f t="shared" ca="1" si="310"/>
        <v>758.8757814511863</v>
      </c>
      <c r="I1042" s="34">
        <f t="shared" ca="1" si="311"/>
        <v>4058.8757814511864</v>
      </c>
      <c r="J1042" s="18">
        <f ca="1">SUM(INDIRECT(ADDRESS(ROW(F1042),COLUMN(F1042),4)):INDIRECT(ADDRESS(ROW(F1042)+N$5-1,COLUMN(F1042),4)))</f>
        <v>23100</v>
      </c>
      <c r="K1042" s="18">
        <f t="shared" ca="1" si="312"/>
        <v>0</v>
      </c>
      <c r="L1042" s="18">
        <f t="shared" ca="1" si="322"/>
        <v>0</v>
      </c>
      <c r="M1042" s="18">
        <f t="shared" ca="1" si="306"/>
        <v>16350</v>
      </c>
      <c r="N1042" s="34">
        <f t="shared" ca="1" si="313"/>
        <v>23766.683733952668</v>
      </c>
      <c r="P1042" s="18">
        <f t="shared" ca="1" si="307"/>
        <v>758.8757814511863</v>
      </c>
      <c r="Q1042" s="47">
        <f ca="1">SUM(L$15:L1042)-SUM(M$15:M1042)</f>
        <v>0</v>
      </c>
      <c r="R1042" s="47" t="str">
        <f t="shared" ca="1" si="308"/>
        <v>M1045</v>
      </c>
      <c r="S1042" s="40">
        <f t="shared" ca="1" si="314"/>
        <v>0</v>
      </c>
      <c r="T1042" s="46">
        <f t="shared" ca="1" si="315"/>
        <v>20</v>
      </c>
      <c r="X1042" s="74">
        <f t="shared" ca="1" si="316"/>
        <v>0.75887578145118628</v>
      </c>
      <c r="Y1042" s="75">
        <f t="shared" ca="1" si="317"/>
        <v>0.75887578145118628</v>
      </c>
      <c r="Z1042" s="74">
        <f t="shared" ca="1" si="318"/>
        <v>2.1358736814497701</v>
      </c>
      <c r="AA1042" s="76">
        <f t="shared" ca="1" si="319"/>
        <v>758.8757814511863</v>
      </c>
      <c r="AB1042" s="76">
        <f t="shared" ca="1" si="320"/>
        <v>2135.8736814497702</v>
      </c>
    </row>
    <row r="1043" spans="1:28" x14ac:dyDescent="0.25">
      <c r="A1043" s="2">
        <f t="shared" si="321"/>
        <v>9</v>
      </c>
      <c r="B1043" s="16">
        <f ca="1">VLOOKUP(A1043,PERIODS!$O$4:$P$33,2,FALSE)</f>
        <v>3.3000000000000002E-2</v>
      </c>
      <c r="C1043" s="15"/>
      <c r="D1043" s="18">
        <v>1029</v>
      </c>
      <c r="E1043" s="34">
        <f t="shared" ca="1" si="304"/>
        <v>23766.683733952668</v>
      </c>
      <c r="F1043" s="34">
        <f t="shared" ca="1" si="305"/>
        <v>3300</v>
      </c>
      <c r="G1043" s="69">
        <f t="shared" ca="1" si="309"/>
        <v>0</v>
      </c>
      <c r="H1043" s="34">
        <f t="shared" ca="1" si="310"/>
        <v>449.12730988949323</v>
      </c>
      <c r="I1043" s="34">
        <f t="shared" ca="1" si="311"/>
        <v>3749.1273098894931</v>
      </c>
      <c r="J1043" s="18">
        <f ca="1">SUM(INDIRECT(ADDRESS(ROW(F1043),COLUMN(F1043),4)):INDIRECT(ADDRESS(ROW(F1043)+N$5-1,COLUMN(F1043),4)))</f>
        <v>23100</v>
      </c>
      <c r="K1043" s="18">
        <f t="shared" ca="1" si="312"/>
        <v>0</v>
      </c>
      <c r="L1043" s="18">
        <f t="shared" ca="1" si="322"/>
        <v>0</v>
      </c>
      <c r="M1043" s="18">
        <f t="shared" ca="1" si="306"/>
        <v>0</v>
      </c>
      <c r="N1043" s="34">
        <f t="shared" ca="1" si="313"/>
        <v>20017.556424063176</v>
      </c>
      <c r="P1043" s="18">
        <f t="shared" ca="1" si="307"/>
        <v>449.12730988949323</v>
      </c>
      <c r="Q1043" s="47">
        <f ca="1">SUM(L$15:L1043)-SUM(M$15:M1043)</f>
        <v>0</v>
      </c>
      <c r="R1043" s="47" t="str">
        <f t="shared" ca="1" si="308"/>
        <v>M1046</v>
      </c>
      <c r="S1043" s="40">
        <f t="shared" ca="1" si="314"/>
        <v>0</v>
      </c>
      <c r="T1043" s="46">
        <f t="shared" ca="1" si="315"/>
        <v>69</v>
      </c>
      <c r="X1043" s="74">
        <f t="shared" ca="1" si="316"/>
        <v>0.44912730988949323</v>
      </c>
      <c r="Y1043" s="75">
        <f t="shared" ca="1" si="317"/>
        <v>0.44912730988949323</v>
      </c>
      <c r="Z1043" s="74">
        <f t="shared" ca="1" si="318"/>
        <v>1.5669441319859105</v>
      </c>
      <c r="AA1043" s="76">
        <f t="shared" ca="1" si="319"/>
        <v>449.12730988949323</v>
      </c>
      <c r="AB1043" s="76">
        <f t="shared" ca="1" si="320"/>
        <v>1566.9441319859106</v>
      </c>
    </row>
    <row r="1044" spans="1:28" x14ac:dyDescent="0.25">
      <c r="A1044" s="2">
        <f t="shared" si="321"/>
        <v>10</v>
      </c>
      <c r="B1044" s="16">
        <f ca="1">VLOOKUP(A1044,PERIODS!$O$4:$P$33,2,FALSE)</f>
        <v>3.3000000000000002E-2</v>
      </c>
      <c r="C1044" s="15"/>
      <c r="D1044" s="18">
        <v>1030</v>
      </c>
      <c r="E1044" s="34">
        <f t="shared" ca="1" si="304"/>
        <v>20017.556424063176</v>
      </c>
      <c r="F1044" s="34">
        <f t="shared" ca="1" si="305"/>
        <v>3300</v>
      </c>
      <c r="G1044" s="69">
        <f t="shared" ca="1" si="309"/>
        <v>0</v>
      </c>
      <c r="H1044" s="34">
        <f t="shared" ca="1" si="310"/>
        <v>-255.76199772229685</v>
      </c>
      <c r="I1044" s="34">
        <f t="shared" ca="1" si="311"/>
        <v>3044.2380022777033</v>
      </c>
      <c r="J1044" s="18">
        <f ca="1">SUM(INDIRECT(ADDRESS(ROW(F1044),COLUMN(F1044),4)):INDIRECT(ADDRESS(ROW(F1044)+N$5-1,COLUMN(F1044),4)))</f>
        <v>23100</v>
      </c>
      <c r="K1044" s="18">
        <f t="shared" ca="1" si="312"/>
        <v>16350</v>
      </c>
      <c r="L1044" s="18">
        <f t="shared" ca="1" si="322"/>
        <v>16350</v>
      </c>
      <c r="M1044" s="18">
        <f t="shared" ca="1" si="306"/>
        <v>0</v>
      </c>
      <c r="N1044" s="34">
        <f t="shared" ca="1" si="313"/>
        <v>16973.318421785472</v>
      </c>
      <c r="P1044" s="18">
        <f t="shared" ca="1" si="307"/>
        <v>255.76199772229685</v>
      </c>
      <c r="Q1044" s="47">
        <f ca="1">SUM(L$15:L1044)-SUM(M$15:M1044)</f>
        <v>16350</v>
      </c>
      <c r="R1044" s="47" t="str">
        <f t="shared" ca="1" si="308"/>
        <v>M1047</v>
      </c>
      <c r="S1044" s="40">
        <f t="shared" ca="1" si="314"/>
        <v>0</v>
      </c>
      <c r="T1044" s="46">
        <f t="shared" ca="1" si="315"/>
        <v>67</v>
      </c>
      <c r="X1044" s="74">
        <f t="shared" ca="1" si="316"/>
        <v>-0.25576199772229685</v>
      </c>
      <c r="Y1044" s="75">
        <f t="shared" ca="1" si="317"/>
        <v>-0.25576199772229685</v>
      </c>
      <c r="Z1044" s="74">
        <f t="shared" ca="1" si="318"/>
        <v>0.7743262382714946</v>
      </c>
      <c r="AA1044" s="76">
        <f t="shared" ca="1" si="319"/>
        <v>-255.76199772229685</v>
      </c>
      <c r="AB1044" s="76">
        <f t="shared" ca="1" si="320"/>
        <v>774.32623827149462</v>
      </c>
    </row>
    <row r="1045" spans="1:28" x14ac:dyDescent="0.25">
      <c r="A1045" s="2">
        <f t="shared" si="321"/>
        <v>11</v>
      </c>
      <c r="B1045" s="16">
        <f ca="1">VLOOKUP(A1045,PERIODS!$O$4:$P$33,2,FALSE)</f>
        <v>3.3000000000000002E-2</v>
      </c>
      <c r="C1045" s="15"/>
      <c r="D1045" s="18">
        <v>1031</v>
      </c>
      <c r="E1045" s="34">
        <f t="shared" ca="1" si="304"/>
        <v>16973.318421785472</v>
      </c>
      <c r="F1045" s="34">
        <f t="shared" ca="1" si="305"/>
        <v>3300</v>
      </c>
      <c r="G1045" s="69">
        <f t="shared" ca="1" si="309"/>
        <v>0</v>
      </c>
      <c r="H1045" s="34">
        <f t="shared" ca="1" si="310"/>
        <v>1187.2710324055442</v>
      </c>
      <c r="I1045" s="34">
        <f t="shared" ca="1" si="311"/>
        <v>4487.2710324055442</v>
      </c>
      <c r="J1045" s="18">
        <f ca="1">SUM(INDIRECT(ADDRESS(ROW(F1045),COLUMN(F1045),4)):INDIRECT(ADDRESS(ROW(F1045)+N$5-1,COLUMN(F1045),4)))</f>
        <v>23300</v>
      </c>
      <c r="K1045" s="18">
        <f t="shared" ca="1" si="312"/>
        <v>16350</v>
      </c>
      <c r="L1045" s="18">
        <f t="shared" ca="1" si="322"/>
        <v>0</v>
      </c>
      <c r="M1045" s="18">
        <f t="shared" ca="1" si="306"/>
        <v>0</v>
      </c>
      <c r="N1045" s="34">
        <f t="shared" ca="1" si="313"/>
        <v>12486.047389379928</v>
      </c>
      <c r="P1045" s="18">
        <f t="shared" ca="1" si="307"/>
        <v>1187.2710324055442</v>
      </c>
      <c r="Q1045" s="47">
        <f ca="1">SUM(L$15:L1045)-SUM(M$15:M1045)</f>
        <v>16350</v>
      </c>
      <c r="R1045" s="47" t="str">
        <f t="shared" ca="1" si="308"/>
        <v>M1048</v>
      </c>
      <c r="S1045" s="40">
        <f t="shared" ca="1" si="314"/>
        <v>0</v>
      </c>
      <c r="T1045" s="46">
        <f t="shared" ca="1" si="315"/>
        <v>68</v>
      </c>
      <c r="X1045" s="74">
        <f t="shared" ca="1" si="316"/>
        <v>1.1872710324055442</v>
      </c>
      <c r="Y1045" s="75">
        <f t="shared" ca="1" si="317"/>
        <v>1.1872710324055442</v>
      </c>
      <c r="Z1045" s="74">
        <f t="shared" ca="1" si="318"/>
        <v>3.2781230980423244</v>
      </c>
      <c r="AA1045" s="76">
        <f t="shared" ca="1" si="319"/>
        <v>1187.2710324055442</v>
      </c>
      <c r="AB1045" s="76">
        <f t="shared" ca="1" si="320"/>
        <v>3278.1230980423243</v>
      </c>
    </row>
    <row r="1046" spans="1:28" x14ac:dyDescent="0.25">
      <c r="A1046" s="2">
        <f t="shared" si="321"/>
        <v>12</v>
      </c>
      <c r="B1046" s="16">
        <f ca="1">VLOOKUP(A1046,PERIODS!$O$4:$P$33,2,FALSE)</f>
        <v>3.3000000000000002E-2</v>
      </c>
      <c r="C1046" s="15"/>
      <c r="D1046" s="18">
        <v>1032</v>
      </c>
      <c r="E1046" s="34">
        <f t="shared" ca="1" si="304"/>
        <v>12486.047389379928</v>
      </c>
      <c r="F1046" s="34">
        <f t="shared" ca="1" si="305"/>
        <v>3300</v>
      </c>
      <c r="G1046" s="69">
        <f t="shared" ca="1" si="309"/>
        <v>0</v>
      </c>
      <c r="H1046" s="34">
        <f t="shared" ca="1" si="310"/>
        <v>1006.5265875334314</v>
      </c>
      <c r="I1046" s="34">
        <f t="shared" ca="1" si="311"/>
        <v>4306.5265875334317</v>
      </c>
      <c r="J1046" s="18">
        <f ca="1">SUM(INDIRECT(ADDRESS(ROW(F1046),COLUMN(F1046),4)):INDIRECT(ADDRESS(ROW(F1046)+N$5-1,COLUMN(F1046),4)))</f>
        <v>23500</v>
      </c>
      <c r="K1046" s="18">
        <f t="shared" ca="1" si="312"/>
        <v>16350</v>
      </c>
      <c r="L1046" s="18">
        <f t="shared" ca="1" si="322"/>
        <v>0</v>
      </c>
      <c r="M1046" s="18">
        <f t="shared" ca="1" si="306"/>
        <v>0</v>
      </c>
      <c r="N1046" s="34">
        <f t="shared" ca="1" si="313"/>
        <v>8179.5208018464964</v>
      </c>
      <c r="P1046" s="18">
        <f t="shared" ca="1" si="307"/>
        <v>1006.5265875334314</v>
      </c>
      <c r="Q1046" s="47">
        <f ca="1">SUM(L$15:L1046)-SUM(M$15:M1046)</f>
        <v>16350</v>
      </c>
      <c r="R1046" s="47" t="str">
        <f t="shared" ca="1" si="308"/>
        <v>M1049</v>
      </c>
      <c r="S1046" s="40">
        <f t="shared" ca="1" si="314"/>
        <v>0</v>
      </c>
      <c r="T1046" s="46">
        <f t="shared" ca="1" si="315"/>
        <v>18</v>
      </c>
      <c r="X1046" s="74">
        <f t="shared" ca="1" si="316"/>
        <v>1.0065265875334315</v>
      </c>
      <c r="Y1046" s="75">
        <f t="shared" ca="1" si="317"/>
        <v>1.0065265875334315</v>
      </c>
      <c r="Z1046" s="74">
        <f t="shared" ca="1" si="318"/>
        <v>2.7360809533448855</v>
      </c>
      <c r="AA1046" s="76">
        <f t="shared" ca="1" si="319"/>
        <v>1006.5265875334314</v>
      </c>
      <c r="AB1046" s="76">
        <f t="shared" ca="1" si="320"/>
        <v>2736.0809533448855</v>
      </c>
    </row>
    <row r="1047" spans="1:28" x14ac:dyDescent="0.25">
      <c r="A1047" s="2">
        <f t="shared" si="321"/>
        <v>13</v>
      </c>
      <c r="B1047" s="16">
        <f ca="1">VLOOKUP(A1047,PERIODS!$O$4:$P$33,2,FALSE)</f>
        <v>3.3000000000000002E-2</v>
      </c>
      <c r="C1047" s="15"/>
      <c r="D1047" s="18">
        <v>1033</v>
      </c>
      <c r="E1047" s="34">
        <f t="shared" ca="1" si="304"/>
        <v>8179.5208018464964</v>
      </c>
      <c r="F1047" s="34">
        <f t="shared" ca="1" si="305"/>
        <v>3300</v>
      </c>
      <c r="G1047" s="69">
        <f t="shared" ca="1" si="309"/>
        <v>0</v>
      </c>
      <c r="H1047" s="34">
        <f t="shared" ca="1" si="310"/>
        <v>42.355973853899322</v>
      </c>
      <c r="I1047" s="34">
        <f t="shared" ca="1" si="311"/>
        <v>3342.3559738538993</v>
      </c>
      <c r="J1047" s="18">
        <f ca="1">SUM(INDIRECT(ADDRESS(ROW(F1047),COLUMN(F1047),4)):INDIRECT(ADDRESS(ROW(F1047)+N$5-1,COLUMN(F1047),4)))</f>
        <v>23700</v>
      </c>
      <c r="K1047" s="18">
        <f t="shared" ca="1" si="312"/>
        <v>0</v>
      </c>
      <c r="L1047" s="18">
        <f t="shared" ca="1" si="322"/>
        <v>0</v>
      </c>
      <c r="M1047" s="18">
        <f t="shared" ca="1" si="306"/>
        <v>16350</v>
      </c>
      <c r="N1047" s="34">
        <f t="shared" ca="1" si="313"/>
        <v>21187.164827992598</v>
      </c>
      <c r="P1047" s="18">
        <f t="shared" ca="1" si="307"/>
        <v>42.355973853899322</v>
      </c>
      <c r="Q1047" s="47">
        <f ca="1">SUM(L$15:L1047)-SUM(M$15:M1047)</f>
        <v>0</v>
      </c>
      <c r="R1047" s="47" t="str">
        <f t="shared" ca="1" si="308"/>
        <v>M1050</v>
      </c>
      <c r="S1047" s="40">
        <f t="shared" ca="1" si="314"/>
        <v>0</v>
      </c>
      <c r="T1047" s="46">
        <f t="shared" ca="1" si="315"/>
        <v>52</v>
      </c>
      <c r="X1047" s="74">
        <f t="shared" ca="1" si="316"/>
        <v>4.2355973853899324E-2</v>
      </c>
      <c r="Y1047" s="75">
        <f t="shared" ca="1" si="317"/>
        <v>4.2355973853899324E-2</v>
      </c>
      <c r="Z1047" s="74">
        <f t="shared" ca="1" si="318"/>
        <v>1.0432657880018461</v>
      </c>
      <c r="AA1047" s="76">
        <f t="shared" ca="1" si="319"/>
        <v>42.355973853899322</v>
      </c>
      <c r="AB1047" s="76">
        <f t="shared" ca="1" si="320"/>
        <v>1043.2657880018462</v>
      </c>
    </row>
    <row r="1048" spans="1:28" x14ac:dyDescent="0.25">
      <c r="A1048" s="2">
        <f t="shared" si="321"/>
        <v>14</v>
      </c>
      <c r="B1048" s="16">
        <f ca="1">VLOOKUP(A1048,PERIODS!$O$4:$P$33,2,FALSE)</f>
        <v>3.3000000000000002E-2</v>
      </c>
      <c r="C1048" s="15"/>
      <c r="D1048" s="18">
        <v>1034</v>
      </c>
      <c r="E1048" s="34">
        <f t="shared" ca="1" si="304"/>
        <v>21187.164827992598</v>
      </c>
      <c r="F1048" s="34">
        <f t="shared" ca="1" si="305"/>
        <v>3300</v>
      </c>
      <c r="G1048" s="69">
        <f t="shared" ca="1" si="309"/>
        <v>0</v>
      </c>
      <c r="H1048" s="34">
        <f t="shared" ca="1" si="310"/>
        <v>190.89639685674115</v>
      </c>
      <c r="I1048" s="34">
        <f t="shared" ca="1" si="311"/>
        <v>3490.8963968567414</v>
      </c>
      <c r="J1048" s="18">
        <f ca="1">SUM(INDIRECT(ADDRESS(ROW(F1048),COLUMN(F1048),4)):INDIRECT(ADDRESS(ROW(F1048)+N$5-1,COLUMN(F1048),4)))</f>
        <v>23900</v>
      </c>
      <c r="K1048" s="18">
        <f t="shared" ca="1" si="312"/>
        <v>16350</v>
      </c>
      <c r="L1048" s="18">
        <f t="shared" ca="1" si="322"/>
        <v>16350</v>
      </c>
      <c r="M1048" s="18">
        <f t="shared" ca="1" si="306"/>
        <v>0</v>
      </c>
      <c r="N1048" s="34">
        <f t="shared" ca="1" si="313"/>
        <v>17696.268431135857</v>
      </c>
      <c r="P1048" s="18">
        <f t="shared" ca="1" si="307"/>
        <v>190.89639685674115</v>
      </c>
      <c r="Q1048" s="47">
        <f ca="1">SUM(L$15:L1048)-SUM(M$15:M1048)</f>
        <v>16350</v>
      </c>
      <c r="R1048" s="47" t="str">
        <f t="shared" ca="1" si="308"/>
        <v>M1051</v>
      </c>
      <c r="S1048" s="40">
        <f t="shared" ca="1" si="314"/>
        <v>0</v>
      </c>
      <c r="T1048" s="46">
        <f t="shared" ca="1" si="315"/>
        <v>72</v>
      </c>
      <c r="X1048" s="74">
        <f t="shared" ca="1" si="316"/>
        <v>0.19089639685674115</v>
      </c>
      <c r="Y1048" s="75">
        <f t="shared" ca="1" si="317"/>
        <v>0.19089639685674115</v>
      </c>
      <c r="Z1048" s="74">
        <f t="shared" ca="1" si="318"/>
        <v>1.2103340511733529</v>
      </c>
      <c r="AA1048" s="76">
        <f t="shared" ca="1" si="319"/>
        <v>190.89639685674115</v>
      </c>
      <c r="AB1048" s="76">
        <f t="shared" ca="1" si="320"/>
        <v>1210.3340511733529</v>
      </c>
    </row>
    <row r="1049" spans="1:28" x14ac:dyDescent="0.25">
      <c r="A1049" s="2">
        <f t="shared" si="321"/>
        <v>15</v>
      </c>
      <c r="B1049" s="16">
        <f ca="1">VLOOKUP(A1049,PERIODS!$O$4:$P$33,2,FALSE)</f>
        <v>3.3000000000000002E-2</v>
      </c>
      <c r="C1049" s="15"/>
      <c r="D1049" s="18">
        <v>1035</v>
      </c>
      <c r="E1049" s="34">
        <f t="shared" ca="1" si="304"/>
        <v>17696.268431135857</v>
      </c>
      <c r="F1049" s="34">
        <f t="shared" ca="1" si="305"/>
        <v>3300</v>
      </c>
      <c r="G1049" s="69">
        <f t="shared" ca="1" si="309"/>
        <v>0</v>
      </c>
      <c r="H1049" s="34">
        <f t="shared" ca="1" si="310"/>
        <v>-404.6501505169249</v>
      </c>
      <c r="I1049" s="34">
        <f t="shared" ca="1" si="311"/>
        <v>2895.3498494830751</v>
      </c>
      <c r="J1049" s="18">
        <f ca="1">SUM(INDIRECT(ADDRESS(ROW(F1049),COLUMN(F1049),4)):INDIRECT(ADDRESS(ROW(F1049)+N$5-1,COLUMN(F1049),4)))</f>
        <v>24100</v>
      </c>
      <c r="K1049" s="18">
        <f t="shared" ca="1" si="312"/>
        <v>16350</v>
      </c>
      <c r="L1049" s="18">
        <f t="shared" ca="1" si="322"/>
        <v>0</v>
      </c>
      <c r="M1049" s="18">
        <f t="shared" ca="1" si="306"/>
        <v>0</v>
      </c>
      <c r="N1049" s="34">
        <f t="shared" ca="1" si="313"/>
        <v>14800.918581652782</v>
      </c>
      <c r="P1049" s="18">
        <f t="shared" ca="1" si="307"/>
        <v>404.6501505169249</v>
      </c>
      <c r="Q1049" s="47">
        <f ca="1">SUM(L$15:L1049)-SUM(M$15:M1049)</f>
        <v>16350</v>
      </c>
      <c r="R1049" s="47" t="str">
        <f t="shared" ca="1" si="308"/>
        <v>M1052</v>
      </c>
      <c r="S1049" s="40">
        <f t="shared" ca="1" si="314"/>
        <v>0</v>
      </c>
      <c r="T1049" s="46">
        <f t="shared" ca="1" si="315"/>
        <v>22</v>
      </c>
      <c r="X1049" s="74">
        <f t="shared" ca="1" si="316"/>
        <v>-0.40465015051692488</v>
      </c>
      <c r="Y1049" s="75">
        <f t="shared" ca="1" si="317"/>
        <v>-0.40465015051692488</v>
      </c>
      <c r="Z1049" s="74">
        <f t="shared" ca="1" si="318"/>
        <v>0.66721019317293695</v>
      </c>
      <c r="AA1049" s="76">
        <f t="shared" ca="1" si="319"/>
        <v>-404.6501505169249</v>
      </c>
      <c r="AB1049" s="76">
        <f t="shared" ca="1" si="320"/>
        <v>667.2101931729369</v>
      </c>
    </row>
    <row r="1050" spans="1:28" x14ac:dyDescent="0.25">
      <c r="A1050" s="2">
        <f t="shared" si="321"/>
        <v>16</v>
      </c>
      <c r="B1050" s="16">
        <f ca="1">VLOOKUP(A1050,PERIODS!$O$4:$P$33,2,FALSE)</f>
        <v>3.3000000000000002E-2</v>
      </c>
      <c r="C1050" s="15"/>
      <c r="D1050" s="18">
        <v>1036</v>
      </c>
      <c r="E1050" s="34">
        <f t="shared" ca="1" si="304"/>
        <v>14800.918581652782</v>
      </c>
      <c r="F1050" s="34">
        <f t="shared" ca="1" si="305"/>
        <v>3300</v>
      </c>
      <c r="G1050" s="69">
        <f t="shared" ca="1" si="309"/>
        <v>0</v>
      </c>
      <c r="H1050" s="34">
        <f t="shared" ca="1" si="310"/>
        <v>434.27557363706916</v>
      </c>
      <c r="I1050" s="34">
        <f t="shared" ca="1" si="311"/>
        <v>3734.2755736370691</v>
      </c>
      <c r="J1050" s="18">
        <f ca="1">SUM(INDIRECT(ADDRESS(ROW(F1050),COLUMN(F1050),4)):INDIRECT(ADDRESS(ROW(F1050)+N$5-1,COLUMN(F1050),4)))</f>
        <v>24300</v>
      </c>
      <c r="K1050" s="18">
        <f t="shared" ca="1" si="312"/>
        <v>16350</v>
      </c>
      <c r="L1050" s="18">
        <f t="shared" ca="1" si="322"/>
        <v>0</v>
      </c>
      <c r="M1050" s="18">
        <f t="shared" ca="1" si="306"/>
        <v>0</v>
      </c>
      <c r="N1050" s="34">
        <f t="shared" ca="1" si="313"/>
        <v>11066.643008015713</v>
      </c>
      <c r="P1050" s="18">
        <f t="shared" ca="1" si="307"/>
        <v>434.27557363706916</v>
      </c>
      <c r="Q1050" s="47">
        <f ca="1">SUM(L$15:L1050)-SUM(M$15:M1050)</f>
        <v>16350</v>
      </c>
      <c r="R1050" s="47" t="str">
        <f t="shared" ca="1" si="308"/>
        <v>M1053</v>
      </c>
      <c r="S1050" s="40">
        <f t="shared" ca="1" si="314"/>
        <v>0</v>
      </c>
      <c r="T1050" s="46">
        <f t="shared" ca="1" si="315"/>
        <v>24</v>
      </c>
      <c r="X1050" s="74">
        <f t="shared" ca="1" si="316"/>
        <v>0.43427557363706915</v>
      </c>
      <c r="Y1050" s="75">
        <f t="shared" ca="1" si="317"/>
        <v>0.43427557363706915</v>
      </c>
      <c r="Z1050" s="74">
        <f t="shared" ca="1" si="318"/>
        <v>1.5438442522771332</v>
      </c>
      <c r="AA1050" s="76">
        <f t="shared" ca="1" si="319"/>
        <v>434.27557363706916</v>
      </c>
      <c r="AB1050" s="76">
        <f t="shared" ca="1" si="320"/>
        <v>1543.8442522771331</v>
      </c>
    </row>
    <row r="1051" spans="1:28" x14ac:dyDescent="0.25">
      <c r="A1051" s="2">
        <f t="shared" si="321"/>
        <v>17</v>
      </c>
      <c r="B1051" s="16">
        <f ca="1">VLOOKUP(A1051,PERIODS!$O$4:$P$33,2,FALSE)</f>
        <v>3.5000000000000003E-2</v>
      </c>
      <c r="C1051" s="15"/>
      <c r="D1051" s="18">
        <v>1037</v>
      </c>
      <c r="E1051" s="34">
        <f t="shared" ca="1" si="304"/>
        <v>11066.643008015713</v>
      </c>
      <c r="F1051" s="34">
        <f t="shared" ca="1" si="305"/>
        <v>3500.0000000000005</v>
      </c>
      <c r="G1051" s="69">
        <f t="shared" ca="1" si="309"/>
        <v>0</v>
      </c>
      <c r="H1051" s="34">
        <f t="shared" ca="1" si="310"/>
        <v>-659.95253529801369</v>
      </c>
      <c r="I1051" s="34">
        <f t="shared" ca="1" si="311"/>
        <v>2840.0474647019869</v>
      </c>
      <c r="J1051" s="18">
        <f ca="1">SUM(INDIRECT(ADDRESS(ROW(F1051),COLUMN(F1051),4)):INDIRECT(ADDRESS(ROW(F1051)+N$5-1,COLUMN(F1051),4)))</f>
        <v>24500.000000000004</v>
      </c>
      <c r="K1051" s="18">
        <f t="shared" ca="1" si="312"/>
        <v>0</v>
      </c>
      <c r="L1051" s="18">
        <f t="shared" ca="1" si="322"/>
        <v>0</v>
      </c>
      <c r="M1051" s="18">
        <f t="shared" ca="1" si="306"/>
        <v>16350</v>
      </c>
      <c r="N1051" s="34">
        <f t="shared" ca="1" si="313"/>
        <v>24576.595543313728</v>
      </c>
      <c r="P1051" s="18">
        <f t="shared" ca="1" si="307"/>
        <v>659.95253529801369</v>
      </c>
      <c r="Q1051" s="47">
        <f ca="1">SUM(L$15:L1051)-SUM(M$15:M1051)</f>
        <v>0</v>
      </c>
      <c r="R1051" s="47" t="str">
        <f t="shared" ca="1" si="308"/>
        <v>M1054</v>
      </c>
      <c r="S1051" s="40">
        <f t="shared" ca="1" si="314"/>
        <v>0</v>
      </c>
      <c r="T1051" s="46">
        <f t="shared" ca="1" si="315"/>
        <v>48</v>
      </c>
      <c r="X1051" s="74">
        <f t="shared" ca="1" si="316"/>
        <v>-0.65995253529801368</v>
      </c>
      <c r="Y1051" s="75">
        <f t="shared" ca="1" si="317"/>
        <v>-0.65995253529801368</v>
      </c>
      <c r="Z1051" s="74">
        <f t="shared" ca="1" si="318"/>
        <v>0.51687586726847801</v>
      </c>
      <c r="AA1051" s="76">
        <f t="shared" ca="1" si="319"/>
        <v>-659.95253529801369</v>
      </c>
      <c r="AB1051" s="76">
        <f t="shared" ca="1" si="320"/>
        <v>516.87586726847803</v>
      </c>
    </row>
    <row r="1052" spans="1:28" x14ac:dyDescent="0.25">
      <c r="A1052" s="2">
        <f t="shared" si="321"/>
        <v>18</v>
      </c>
      <c r="B1052" s="16">
        <f ca="1">VLOOKUP(A1052,PERIODS!$O$4:$P$33,2,FALSE)</f>
        <v>3.5000000000000003E-2</v>
      </c>
      <c r="C1052" s="15"/>
      <c r="D1052" s="18">
        <v>1038</v>
      </c>
      <c r="E1052" s="34">
        <f t="shared" ca="1" si="304"/>
        <v>24576.595543313728</v>
      </c>
      <c r="F1052" s="34">
        <f t="shared" ca="1" si="305"/>
        <v>3500.0000000000005</v>
      </c>
      <c r="G1052" s="69">
        <f t="shared" ca="1" si="309"/>
        <v>0</v>
      </c>
      <c r="H1052" s="34">
        <f t="shared" ca="1" si="310"/>
        <v>935.76139522337394</v>
      </c>
      <c r="I1052" s="34">
        <f t="shared" ca="1" si="311"/>
        <v>4435.7613952233742</v>
      </c>
      <c r="J1052" s="18">
        <f ca="1">SUM(INDIRECT(ADDRESS(ROW(F1052),COLUMN(F1052),4)):INDIRECT(ADDRESS(ROW(F1052)+N$5-1,COLUMN(F1052),4)))</f>
        <v>24500.000000000004</v>
      </c>
      <c r="K1052" s="18">
        <f t="shared" ca="1" si="312"/>
        <v>0</v>
      </c>
      <c r="L1052" s="18">
        <f t="shared" ca="1" si="322"/>
        <v>0</v>
      </c>
      <c r="M1052" s="18">
        <f t="shared" ca="1" si="306"/>
        <v>0</v>
      </c>
      <c r="N1052" s="34">
        <f t="shared" ca="1" si="313"/>
        <v>20140.834148090355</v>
      </c>
      <c r="P1052" s="18">
        <f t="shared" ca="1" si="307"/>
        <v>935.76139522337394</v>
      </c>
      <c r="Q1052" s="47">
        <f ca="1">SUM(L$15:L1052)-SUM(M$15:M1052)</f>
        <v>0</v>
      </c>
      <c r="R1052" s="47" t="str">
        <f t="shared" ca="1" si="308"/>
        <v>M1055</v>
      </c>
      <c r="S1052" s="40">
        <f t="shared" ca="1" si="314"/>
        <v>0</v>
      </c>
      <c r="T1052" s="46">
        <f t="shared" ca="1" si="315"/>
        <v>49</v>
      </c>
      <c r="X1052" s="74">
        <f t="shared" ca="1" si="316"/>
        <v>0.93576139522337398</v>
      </c>
      <c r="Y1052" s="75">
        <f t="shared" ca="1" si="317"/>
        <v>0.93576139522337398</v>
      </c>
      <c r="Z1052" s="74">
        <f t="shared" ca="1" si="318"/>
        <v>2.5491536324247828</v>
      </c>
      <c r="AA1052" s="76">
        <f t="shared" ca="1" si="319"/>
        <v>935.76139522337394</v>
      </c>
      <c r="AB1052" s="76">
        <f t="shared" ca="1" si="320"/>
        <v>2549.1536324247827</v>
      </c>
    </row>
    <row r="1053" spans="1:28" x14ac:dyDescent="0.25">
      <c r="A1053" s="2">
        <f t="shared" si="321"/>
        <v>19</v>
      </c>
      <c r="B1053" s="16">
        <f ca="1">VLOOKUP(A1053,PERIODS!$O$4:$P$33,2,FALSE)</f>
        <v>3.5000000000000003E-2</v>
      </c>
      <c r="C1053" s="15"/>
      <c r="D1053" s="18">
        <v>1039</v>
      </c>
      <c r="E1053" s="34">
        <f t="shared" ca="1" si="304"/>
        <v>20140.834148090355</v>
      </c>
      <c r="F1053" s="34">
        <f t="shared" ca="1" si="305"/>
        <v>3500.0000000000005</v>
      </c>
      <c r="G1053" s="69">
        <f t="shared" ca="1" si="309"/>
        <v>0</v>
      </c>
      <c r="H1053" s="34">
        <f t="shared" ca="1" si="310"/>
        <v>175.18803011974842</v>
      </c>
      <c r="I1053" s="34">
        <f t="shared" ca="1" si="311"/>
        <v>3675.1880301197489</v>
      </c>
      <c r="J1053" s="18">
        <f ca="1">SUM(INDIRECT(ADDRESS(ROW(F1053),COLUMN(F1053),4)):INDIRECT(ADDRESS(ROW(F1053)+N$5-1,COLUMN(F1053),4)))</f>
        <v>24500.000000000004</v>
      </c>
      <c r="K1053" s="18">
        <f t="shared" ca="1" si="312"/>
        <v>16350</v>
      </c>
      <c r="L1053" s="18">
        <f t="shared" ca="1" si="322"/>
        <v>16350</v>
      </c>
      <c r="M1053" s="18">
        <f t="shared" ca="1" si="306"/>
        <v>0</v>
      </c>
      <c r="N1053" s="34">
        <f t="shared" ca="1" si="313"/>
        <v>16465.646117970606</v>
      </c>
      <c r="P1053" s="18">
        <f t="shared" ca="1" si="307"/>
        <v>175.18803011974842</v>
      </c>
      <c r="Q1053" s="47">
        <f ca="1">SUM(L$15:L1053)-SUM(M$15:M1053)</f>
        <v>16350</v>
      </c>
      <c r="R1053" s="47" t="str">
        <f t="shared" ca="1" si="308"/>
        <v>M1056</v>
      </c>
      <c r="S1053" s="40">
        <f t="shared" ca="1" si="314"/>
        <v>0</v>
      </c>
      <c r="T1053" s="46">
        <f t="shared" ca="1" si="315"/>
        <v>71</v>
      </c>
      <c r="X1053" s="74">
        <f t="shared" ca="1" si="316"/>
        <v>0.17518803011974843</v>
      </c>
      <c r="Y1053" s="75">
        <f t="shared" ca="1" si="317"/>
        <v>0.17518803011974843</v>
      </c>
      <c r="Z1053" s="74">
        <f t="shared" ca="1" si="318"/>
        <v>1.1914702278408866</v>
      </c>
      <c r="AA1053" s="76">
        <f t="shared" ca="1" si="319"/>
        <v>175.18803011974842</v>
      </c>
      <c r="AB1053" s="76">
        <f t="shared" ca="1" si="320"/>
        <v>1191.4702278408865</v>
      </c>
    </row>
    <row r="1054" spans="1:28" x14ac:dyDescent="0.25">
      <c r="A1054" s="2">
        <f t="shared" si="321"/>
        <v>20</v>
      </c>
      <c r="B1054" s="16">
        <f ca="1">VLOOKUP(A1054,PERIODS!$O$4:$P$33,2,FALSE)</f>
        <v>3.5000000000000003E-2</v>
      </c>
      <c r="C1054" s="15"/>
      <c r="D1054" s="18">
        <v>1040</v>
      </c>
      <c r="E1054" s="34">
        <f t="shared" ca="1" si="304"/>
        <v>16465.646117970606</v>
      </c>
      <c r="F1054" s="34">
        <f t="shared" ca="1" si="305"/>
        <v>3500.0000000000005</v>
      </c>
      <c r="G1054" s="69">
        <f t="shared" ca="1" si="309"/>
        <v>0</v>
      </c>
      <c r="H1054" s="34">
        <f t="shared" ca="1" si="310"/>
        <v>1381.7593481209576</v>
      </c>
      <c r="I1054" s="34">
        <f t="shared" ca="1" si="311"/>
        <v>4881.7593481209578</v>
      </c>
      <c r="J1054" s="18">
        <f ca="1">SUM(INDIRECT(ADDRESS(ROW(F1054),COLUMN(F1054),4)):INDIRECT(ADDRESS(ROW(F1054)+N$5-1,COLUMN(F1054),4)))</f>
        <v>24500.000000000004</v>
      </c>
      <c r="K1054" s="18">
        <f t="shared" ca="1" si="312"/>
        <v>16350</v>
      </c>
      <c r="L1054" s="18">
        <f t="shared" ca="1" si="322"/>
        <v>0</v>
      </c>
      <c r="M1054" s="18">
        <f t="shared" ca="1" si="306"/>
        <v>0</v>
      </c>
      <c r="N1054" s="34">
        <f t="shared" ca="1" si="313"/>
        <v>11583.886769849647</v>
      </c>
      <c r="P1054" s="18">
        <f t="shared" ca="1" si="307"/>
        <v>1381.7593481209576</v>
      </c>
      <c r="Q1054" s="47">
        <f ca="1">SUM(L$15:L1054)-SUM(M$15:M1054)</f>
        <v>16350</v>
      </c>
      <c r="R1054" s="47" t="str">
        <f t="shared" ca="1" si="308"/>
        <v>M1057</v>
      </c>
      <c r="S1054" s="40">
        <f t="shared" ca="1" si="314"/>
        <v>0</v>
      </c>
      <c r="T1054" s="46">
        <f t="shared" ca="1" si="315"/>
        <v>91</v>
      </c>
      <c r="X1054" s="74">
        <f t="shared" ca="1" si="316"/>
        <v>1.3817593481209576</v>
      </c>
      <c r="Y1054" s="75">
        <f t="shared" ca="1" si="317"/>
        <v>1.3817593481209576</v>
      </c>
      <c r="Z1054" s="74">
        <f t="shared" ca="1" si="318"/>
        <v>3.9819010185814125</v>
      </c>
      <c r="AA1054" s="76">
        <f t="shared" ca="1" si="319"/>
        <v>1381.7593481209576</v>
      </c>
      <c r="AB1054" s="76">
        <f t="shared" ca="1" si="320"/>
        <v>3981.9010185814127</v>
      </c>
    </row>
    <row r="1055" spans="1:28" x14ac:dyDescent="0.25">
      <c r="A1055" s="2">
        <f t="shared" si="321"/>
        <v>21</v>
      </c>
      <c r="B1055" s="16">
        <f ca="1">VLOOKUP(A1055,PERIODS!$O$4:$P$33,2,FALSE)</f>
        <v>3.5000000000000003E-2</v>
      </c>
      <c r="C1055" s="15"/>
      <c r="D1055" s="18">
        <v>1041</v>
      </c>
      <c r="E1055" s="34">
        <f t="shared" ca="1" si="304"/>
        <v>11583.886769849647</v>
      </c>
      <c r="F1055" s="34">
        <f t="shared" ca="1" si="305"/>
        <v>3500.0000000000005</v>
      </c>
      <c r="G1055" s="69">
        <f t="shared" ca="1" si="309"/>
        <v>0</v>
      </c>
      <c r="H1055" s="34">
        <f t="shared" ca="1" si="310"/>
        <v>-1042.743826450456</v>
      </c>
      <c r="I1055" s="34">
        <f t="shared" ca="1" si="311"/>
        <v>2457.2561735495447</v>
      </c>
      <c r="J1055" s="18">
        <f ca="1">SUM(INDIRECT(ADDRESS(ROW(F1055),COLUMN(F1055),4)):INDIRECT(ADDRESS(ROW(F1055)+N$5-1,COLUMN(F1055),4)))</f>
        <v>24500.000000000004</v>
      </c>
      <c r="K1055" s="18">
        <f t="shared" ca="1" si="312"/>
        <v>16350</v>
      </c>
      <c r="L1055" s="18">
        <f t="shared" ca="1" si="322"/>
        <v>0</v>
      </c>
      <c r="M1055" s="18">
        <f t="shared" ca="1" si="306"/>
        <v>0</v>
      </c>
      <c r="N1055" s="34">
        <f t="shared" ca="1" si="313"/>
        <v>9126.6305963001032</v>
      </c>
      <c r="P1055" s="18">
        <f t="shared" ca="1" si="307"/>
        <v>1042.743826450456</v>
      </c>
      <c r="Q1055" s="47">
        <f ca="1">SUM(L$15:L1055)-SUM(M$15:M1055)</f>
        <v>16350</v>
      </c>
      <c r="R1055" s="47" t="str">
        <f t="shared" ca="1" si="308"/>
        <v>M1058</v>
      </c>
      <c r="S1055" s="40">
        <f t="shared" ca="1" si="314"/>
        <v>0</v>
      </c>
      <c r="T1055" s="46">
        <f t="shared" ca="1" si="315"/>
        <v>24</v>
      </c>
      <c r="X1055" s="74">
        <f t="shared" ca="1" si="316"/>
        <v>-1.042743826450456</v>
      </c>
      <c r="Y1055" s="75">
        <f t="shared" ca="1" si="317"/>
        <v>-1.042743826450456</v>
      </c>
      <c r="Z1055" s="74">
        <f t="shared" ca="1" si="318"/>
        <v>0.35248619294388461</v>
      </c>
      <c r="AA1055" s="76">
        <f t="shared" ca="1" si="319"/>
        <v>-1042.743826450456</v>
      </c>
      <c r="AB1055" s="76">
        <f t="shared" ca="1" si="320"/>
        <v>352.48619294388459</v>
      </c>
    </row>
    <row r="1056" spans="1:28" x14ac:dyDescent="0.25">
      <c r="A1056" s="2">
        <f t="shared" si="321"/>
        <v>22</v>
      </c>
      <c r="B1056" s="16">
        <f ca="1">VLOOKUP(A1056,PERIODS!$O$4:$P$33,2,FALSE)</f>
        <v>3.5000000000000003E-2</v>
      </c>
      <c r="C1056" s="15"/>
      <c r="D1056" s="18">
        <v>1042</v>
      </c>
      <c r="E1056" s="34">
        <f t="shared" ca="1" si="304"/>
        <v>9126.6305963001032</v>
      </c>
      <c r="F1056" s="34">
        <f t="shared" ca="1" si="305"/>
        <v>3500.0000000000005</v>
      </c>
      <c r="G1056" s="69">
        <f t="shared" ca="1" si="309"/>
        <v>0</v>
      </c>
      <c r="H1056" s="34">
        <f t="shared" ca="1" si="310"/>
        <v>558.88194312145095</v>
      </c>
      <c r="I1056" s="34">
        <f t="shared" ca="1" si="311"/>
        <v>4058.8819431214515</v>
      </c>
      <c r="J1056" s="18">
        <f ca="1">SUM(INDIRECT(ADDRESS(ROW(F1056),COLUMN(F1056),4)):INDIRECT(ADDRESS(ROW(F1056)+N$5-1,COLUMN(F1056),4)))</f>
        <v>25000.000000000004</v>
      </c>
      <c r="K1056" s="18">
        <f t="shared" ca="1" si="312"/>
        <v>0</v>
      </c>
      <c r="L1056" s="18">
        <f t="shared" ca="1" si="322"/>
        <v>0</v>
      </c>
      <c r="M1056" s="18">
        <f t="shared" ca="1" si="306"/>
        <v>16350</v>
      </c>
      <c r="N1056" s="34">
        <f t="shared" ca="1" si="313"/>
        <v>21417.748653178653</v>
      </c>
      <c r="P1056" s="18">
        <f t="shared" ca="1" si="307"/>
        <v>558.88194312145095</v>
      </c>
      <c r="Q1056" s="47">
        <f ca="1">SUM(L$15:L1056)-SUM(M$15:M1056)</f>
        <v>0</v>
      </c>
      <c r="R1056" s="47" t="str">
        <f t="shared" ca="1" si="308"/>
        <v>M1059</v>
      </c>
      <c r="S1056" s="40">
        <f t="shared" ca="1" si="314"/>
        <v>0</v>
      </c>
      <c r="T1056" s="46">
        <f t="shared" ca="1" si="315"/>
        <v>69</v>
      </c>
      <c r="X1056" s="74">
        <f t="shared" ca="1" si="316"/>
        <v>0.5588819431214509</v>
      </c>
      <c r="Y1056" s="75">
        <f t="shared" ca="1" si="317"/>
        <v>0.5588819431214509</v>
      </c>
      <c r="Z1056" s="74">
        <f t="shared" ca="1" si="318"/>
        <v>1.7487162426724896</v>
      </c>
      <c r="AA1056" s="76">
        <f t="shared" ca="1" si="319"/>
        <v>558.88194312145095</v>
      </c>
      <c r="AB1056" s="76">
        <f t="shared" ca="1" si="320"/>
        <v>1748.7162426724897</v>
      </c>
    </row>
    <row r="1057" spans="1:28" x14ac:dyDescent="0.25">
      <c r="A1057" s="2">
        <f t="shared" si="321"/>
        <v>23</v>
      </c>
      <c r="B1057" s="16">
        <f ca="1">VLOOKUP(A1057,PERIODS!$O$4:$P$33,2,FALSE)</f>
        <v>3.5000000000000003E-2</v>
      </c>
      <c r="C1057" s="15"/>
      <c r="D1057" s="18">
        <v>1043</v>
      </c>
      <c r="E1057" s="34">
        <f t="shared" ca="1" si="304"/>
        <v>21417.748653178653</v>
      </c>
      <c r="F1057" s="34">
        <f t="shared" ca="1" si="305"/>
        <v>3500.0000000000005</v>
      </c>
      <c r="G1057" s="69">
        <f t="shared" ca="1" si="309"/>
        <v>0</v>
      </c>
      <c r="H1057" s="34">
        <f t="shared" ca="1" si="310"/>
        <v>689.70053238234902</v>
      </c>
      <c r="I1057" s="34">
        <f t="shared" ca="1" si="311"/>
        <v>4189.7005323823496</v>
      </c>
      <c r="J1057" s="18">
        <f ca="1">SUM(INDIRECT(ADDRESS(ROW(F1057),COLUMN(F1057),4)):INDIRECT(ADDRESS(ROW(F1057)+N$5-1,COLUMN(F1057),4)))</f>
        <v>25500.000000000004</v>
      </c>
      <c r="K1057" s="18">
        <f t="shared" ca="1" si="312"/>
        <v>16350</v>
      </c>
      <c r="L1057" s="18">
        <f t="shared" ca="1" si="322"/>
        <v>16350</v>
      </c>
      <c r="M1057" s="18">
        <f t="shared" ca="1" si="306"/>
        <v>0</v>
      </c>
      <c r="N1057" s="34">
        <f t="shared" ca="1" si="313"/>
        <v>17228.048120796302</v>
      </c>
      <c r="P1057" s="18">
        <f t="shared" ca="1" si="307"/>
        <v>689.70053238234902</v>
      </c>
      <c r="Q1057" s="47">
        <f ca="1">SUM(L$15:L1057)-SUM(M$15:M1057)</f>
        <v>16350</v>
      </c>
      <c r="R1057" s="47" t="str">
        <f t="shared" ca="1" si="308"/>
        <v>M1060</v>
      </c>
      <c r="S1057" s="40">
        <f t="shared" ca="1" si="314"/>
        <v>0</v>
      </c>
      <c r="T1057" s="46">
        <f t="shared" ca="1" si="315"/>
        <v>73</v>
      </c>
      <c r="X1057" s="74">
        <f t="shared" ca="1" si="316"/>
        <v>0.68970053238234907</v>
      </c>
      <c r="Y1057" s="75">
        <f t="shared" ca="1" si="317"/>
        <v>0.68970053238234907</v>
      </c>
      <c r="Z1057" s="74">
        <f t="shared" ca="1" si="318"/>
        <v>1.9931185693922009</v>
      </c>
      <c r="AA1057" s="76">
        <f t="shared" ca="1" si="319"/>
        <v>689.70053238234902</v>
      </c>
      <c r="AB1057" s="76">
        <f t="shared" ca="1" si="320"/>
        <v>1993.1185693922009</v>
      </c>
    </row>
    <row r="1058" spans="1:28" x14ac:dyDescent="0.25">
      <c r="A1058" s="2">
        <f t="shared" si="321"/>
        <v>24</v>
      </c>
      <c r="B1058" s="16">
        <f ca="1">VLOOKUP(A1058,PERIODS!$O$4:$P$33,2,FALSE)</f>
        <v>3.5000000000000003E-2</v>
      </c>
      <c r="C1058" s="15"/>
      <c r="D1058" s="18">
        <v>1044</v>
      </c>
      <c r="E1058" s="34">
        <f t="shared" ref="E1058:E1121" ca="1" si="323">N1057</f>
        <v>17228.048120796302</v>
      </c>
      <c r="F1058" s="34">
        <f t="shared" ca="1" si="305"/>
        <v>3500.0000000000005</v>
      </c>
      <c r="G1058" s="69">
        <f t="shared" ca="1" si="309"/>
        <v>0</v>
      </c>
      <c r="H1058" s="34">
        <f t="shared" ca="1" si="310"/>
        <v>-1365.7132188851549</v>
      </c>
      <c r="I1058" s="34">
        <f t="shared" ca="1" si="311"/>
        <v>2134.2867811148453</v>
      </c>
      <c r="J1058" s="18">
        <f ca="1">SUM(INDIRECT(ADDRESS(ROW(F1058),COLUMN(F1058),4)):INDIRECT(ADDRESS(ROW(F1058)+N$5-1,COLUMN(F1058),4)))</f>
        <v>26000</v>
      </c>
      <c r="K1058" s="18">
        <f t="shared" ca="1" si="312"/>
        <v>16350</v>
      </c>
      <c r="L1058" s="18">
        <f t="shared" ca="1" si="322"/>
        <v>0</v>
      </c>
      <c r="M1058" s="18">
        <f t="shared" ca="1" si="306"/>
        <v>0</v>
      </c>
      <c r="N1058" s="34">
        <f t="shared" ca="1" si="313"/>
        <v>15093.761339681456</v>
      </c>
      <c r="P1058" s="18">
        <f t="shared" ca="1" si="307"/>
        <v>1365.7132188851549</v>
      </c>
      <c r="Q1058" s="47">
        <f ca="1">SUM(L$15:L1058)-SUM(M$15:M1058)</f>
        <v>16350</v>
      </c>
      <c r="R1058" s="47" t="str">
        <f t="shared" ca="1" si="308"/>
        <v>M1061</v>
      </c>
      <c r="S1058" s="40">
        <f t="shared" ca="1" si="314"/>
        <v>0</v>
      </c>
      <c r="T1058" s="46">
        <f t="shared" ca="1" si="315"/>
        <v>41</v>
      </c>
      <c r="X1058" s="74">
        <f t="shared" ca="1" si="316"/>
        <v>-1.3657132188851548</v>
      </c>
      <c r="Y1058" s="75">
        <f t="shared" ca="1" si="317"/>
        <v>-1.3657132188851548</v>
      </c>
      <c r="Z1058" s="74">
        <f t="shared" ca="1" si="318"/>
        <v>0.25519859860529165</v>
      </c>
      <c r="AA1058" s="76">
        <f t="shared" ca="1" si="319"/>
        <v>-1365.7132188851549</v>
      </c>
      <c r="AB1058" s="76">
        <f t="shared" ca="1" si="320"/>
        <v>255.19859860529164</v>
      </c>
    </row>
    <row r="1059" spans="1:28" x14ac:dyDescent="0.25">
      <c r="A1059" s="2">
        <f t="shared" si="321"/>
        <v>25</v>
      </c>
      <c r="B1059" s="16">
        <f ca="1">VLOOKUP(A1059,PERIODS!$O$4:$P$33,2,FALSE)</f>
        <v>3.5000000000000003E-2</v>
      </c>
      <c r="C1059" s="15"/>
      <c r="D1059" s="18">
        <v>1045</v>
      </c>
      <c r="E1059" s="34">
        <f t="shared" ca="1" si="323"/>
        <v>15093.761339681456</v>
      </c>
      <c r="F1059" s="34">
        <f t="shared" ca="1" si="305"/>
        <v>3500.0000000000005</v>
      </c>
      <c r="G1059" s="69">
        <f t="shared" ca="1" si="309"/>
        <v>0</v>
      </c>
      <c r="H1059" s="34">
        <f t="shared" ca="1" si="310"/>
        <v>434.50387915266754</v>
      </c>
      <c r="I1059" s="34">
        <f t="shared" ca="1" si="311"/>
        <v>3934.5038791526681</v>
      </c>
      <c r="J1059" s="18">
        <f ca="1">SUM(INDIRECT(ADDRESS(ROW(F1059),COLUMN(F1059),4)):INDIRECT(ADDRESS(ROW(F1059)+N$5-1,COLUMN(F1059),4)))</f>
        <v>24900</v>
      </c>
      <c r="K1059" s="18">
        <f t="shared" ca="1" si="312"/>
        <v>16350</v>
      </c>
      <c r="L1059" s="18">
        <f t="shared" ca="1" si="322"/>
        <v>0</v>
      </c>
      <c r="M1059" s="18">
        <f t="shared" ca="1" si="306"/>
        <v>0</v>
      </c>
      <c r="N1059" s="34">
        <f t="shared" ca="1" si="313"/>
        <v>11159.257460528788</v>
      </c>
      <c r="P1059" s="18">
        <f t="shared" ca="1" si="307"/>
        <v>434.50387915266754</v>
      </c>
      <c r="Q1059" s="47">
        <f ca="1">SUM(L$15:L1059)-SUM(M$15:M1059)</f>
        <v>16350</v>
      </c>
      <c r="R1059" s="47" t="str">
        <f t="shared" ca="1" si="308"/>
        <v>M1062</v>
      </c>
      <c r="S1059" s="40">
        <f t="shared" ca="1" si="314"/>
        <v>0</v>
      </c>
      <c r="T1059" s="46">
        <f t="shared" ca="1" si="315"/>
        <v>76</v>
      </c>
      <c r="X1059" s="74">
        <f t="shared" ca="1" si="316"/>
        <v>0.43450387915266753</v>
      </c>
      <c r="Y1059" s="75">
        <f t="shared" ca="1" si="317"/>
        <v>0.43450387915266753</v>
      </c>
      <c r="Z1059" s="74">
        <f t="shared" ca="1" si="318"/>
        <v>1.5441967606734273</v>
      </c>
      <c r="AA1059" s="76">
        <f t="shared" ca="1" si="319"/>
        <v>434.50387915266754</v>
      </c>
      <c r="AB1059" s="76">
        <f t="shared" ca="1" si="320"/>
        <v>1544.1967606734272</v>
      </c>
    </row>
    <row r="1060" spans="1:28" x14ac:dyDescent="0.25">
      <c r="A1060" s="2">
        <f t="shared" si="321"/>
        <v>26</v>
      </c>
      <c r="B1060" s="16">
        <f ca="1">VLOOKUP(A1060,PERIODS!$O$4:$P$33,2,FALSE)</f>
        <v>3.5000000000000003E-2</v>
      </c>
      <c r="C1060" s="15"/>
      <c r="D1060" s="18">
        <v>1046</v>
      </c>
      <c r="E1060" s="34">
        <f t="shared" ca="1" si="323"/>
        <v>11159.257460528788</v>
      </c>
      <c r="F1060" s="34">
        <f t="shared" ca="1" si="305"/>
        <v>3500.0000000000005</v>
      </c>
      <c r="G1060" s="69">
        <f t="shared" ca="1" si="309"/>
        <v>0</v>
      </c>
      <c r="H1060" s="34">
        <f t="shared" ca="1" si="310"/>
        <v>721.82384826496582</v>
      </c>
      <c r="I1060" s="34">
        <f t="shared" ca="1" si="311"/>
        <v>4221.8238482649667</v>
      </c>
      <c r="J1060" s="18">
        <f ca="1">SUM(INDIRECT(ADDRESS(ROW(F1060),COLUMN(F1060),4)):INDIRECT(ADDRESS(ROW(F1060)+N$5-1,COLUMN(F1060),4)))</f>
        <v>23900</v>
      </c>
      <c r="K1060" s="18">
        <f t="shared" ca="1" si="312"/>
        <v>0</v>
      </c>
      <c r="L1060" s="18">
        <f t="shared" ca="1" si="322"/>
        <v>0</v>
      </c>
      <c r="M1060" s="18">
        <f t="shared" ca="1" si="306"/>
        <v>16350</v>
      </c>
      <c r="N1060" s="34">
        <f t="shared" ca="1" si="313"/>
        <v>23287.43361226382</v>
      </c>
      <c r="P1060" s="18">
        <f t="shared" ca="1" si="307"/>
        <v>721.82384826496582</v>
      </c>
      <c r="Q1060" s="47">
        <f ca="1">SUM(L$15:L1060)-SUM(M$15:M1060)</f>
        <v>0</v>
      </c>
      <c r="R1060" s="47" t="str">
        <f t="shared" ca="1" si="308"/>
        <v>M1063</v>
      </c>
      <c r="S1060" s="40">
        <f t="shared" ca="1" si="314"/>
        <v>0</v>
      </c>
      <c r="T1060" s="46">
        <f t="shared" ca="1" si="315"/>
        <v>81</v>
      </c>
      <c r="X1060" s="74">
        <f t="shared" ca="1" si="316"/>
        <v>0.72182384826496582</v>
      </c>
      <c r="Y1060" s="75">
        <f t="shared" ca="1" si="317"/>
        <v>0.72182384826496582</v>
      </c>
      <c r="Z1060" s="74">
        <f t="shared" ca="1" si="318"/>
        <v>2.0581836041253148</v>
      </c>
      <c r="AA1060" s="76">
        <f t="shared" ca="1" si="319"/>
        <v>721.82384826496582</v>
      </c>
      <c r="AB1060" s="76">
        <f t="shared" ca="1" si="320"/>
        <v>2058.1836041253146</v>
      </c>
    </row>
    <row r="1061" spans="1:28" x14ac:dyDescent="0.25">
      <c r="A1061" s="2">
        <f t="shared" si="321"/>
        <v>27</v>
      </c>
      <c r="B1061" s="16">
        <f ca="1">VLOOKUP(A1061,PERIODS!$O$4:$P$33,2,FALSE)</f>
        <v>3.5000000000000003E-2</v>
      </c>
      <c r="C1061" s="15"/>
      <c r="D1061" s="18">
        <v>1047</v>
      </c>
      <c r="E1061" s="34">
        <f t="shared" ca="1" si="323"/>
        <v>23287.43361226382</v>
      </c>
      <c r="F1061" s="34">
        <f t="shared" ca="1" si="305"/>
        <v>3500.0000000000005</v>
      </c>
      <c r="G1061" s="69">
        <f t="shared" ca="1" si="309"/>
        <v>0</v>
      </c>
      <c r="H1061" s="34">
        <f t="shared" ca="1" si="310"/>
        <v>-1086.6993051390752</v>
      </c>
      <c r="I1061" s="34">
        <f t="shared" ca="1" si="311"/>
        <v>2413.3006948609254</v>
      </c>
      <c r="J1061" s="18">
        <f ca="1">SUM(INDIRECT(ADDRESS(ROW(F1061),COLUMN(F1061),4)):INDIRECT(ADDRESS(ROW(F1061)+N$5-1,COLUMN(F1061),4)))</f>
        <v>22900</v>
      </c>
      <c r="K1061" s="18">
        <f t="shared" ca="1" si="312"/>
        <v>0</v>
      </c>
      <c r="L1061" s="18">
        <f t="shared" ca="1" si="322"/>
        <v>0</v>
      </c>
      <c r="M1061" s="18">
        <f t="shared" ca="1" si="306"/>
        <v>0</v>
      </c>
      <c r="N1061" s="34">
        <f t="shared" ca="1" si="313"/>
        <v>20874.132917402894</v>
      </c>
      <c r="P1061" s="18">
        <f t="shared" ca="1" si="307"/>
        <v>1086.6993051390752</v>
      </c>
      <c r="Q1061" s="47">
        <f ca="1">SUM(L$15:L1061)-SUM(M$15:M1061)</f>
        <v>0</v>
      </c>
      <c r="R1061" s="47" t="str">
        <f t="shared" ca="1" si="308"/>
        <v>M1064</v>
      </c>
      <c r="S1061" s="40">
        <f t="shared" ca="1" si="314"/>
        <v>0</v>
      </c>
      <c r="T1061" s="46">
        <f t="shared" ca="1" si="315"/>
        <v>54</v>
      </c>
      <c r="X1061" s="74">
        <f t="shared" ca="1" si="316"/>
        <v>-1.0866993051390752</v>
      </c>
      <c r="Y1061" s="75">
        <f t="shared" ca="1" si="317"/>
        <v>-1.0866993051390752</v>
      </c>
      <c r="Z1061" s="74">
        <f t="shared" ca="1" si="318"/>
        <v>0.33732807524622183</v>
      </c>
      <c r="AA1061" s="76">
        <f t="shared" ca="1" si="319"/>
        <v>-1086.6993051390752</v>
      </c>
      <c r="AB1061" s="76">
        <f t="shared" ca="1" si="320"/>
        <v>337.32807524622183</v>
      </c>
    </row>
    <row r="1062" spans="1:28" x14ac:dyDescent="0.25">
      <c r="A1062" s="2">
        <f t="shared" si="321"/>
        <v>28</v>
      </c>
      <c r="B1062" s="16">
        <f ca="1">VLOOKUP(A1062,PERIODS!$O$4:$P$33,2,FALSE)</f>
        <v>0.04</v>
      </c>
      <c r="C1062" s="15"/>
      <c r="D1062" s="18">
        <v>1048</v>
      </c>
      <c r="E1062" s="34">
        <f t="shared" ca="1" si="323"/>
        <v>20874.132917402894</v>
      </c>
      <c r="F1062" s="34">
        <f t="shared" ca="1" si="305"/>
        <v>4000</v>
      </c>
      <c r="G1062" s="69">
        <f t="shared" ca="1" si="309"/>
        <v>0</v>
      </c>
      <c r="H1062" s="34">
        <f t="shared" ca="1" si="310"/>
        <v>-1059.4493124539786</v>
      </c>
      <c r="I1062" s="34">
        <f t="shared" ca="1" si="311"/>
        <v>2940.5506875460214</v>
      </c>
      <c r="J1062" s="18">
        <f ca="1">SUM(INDIRECT(ADDRESS(ROW(F1062),COLUMN(F1062),4)):INDIRECT(ADDRESS(ROW(F1062)+N$5-1,COLUMN(F1062),4)))</f>
        <v>21900</v>
      </c>
      <c r="K1062" s="18">
        <f t="shared" ca="1" si="312"/>
        <v>16350</v>
      </c>
      <c r="L1062" s="18">
        <f t="shared" ca="1" si="322"/>
        <v>16350</v>
      </c>
      <c r="M1062" s="18">
        <f t="shared" ca="1" si="306"/>
        <v>0</v>
      </c>
      <c r="N1062" s="34">
        <f t="shared" ca="1" si="313"/>
        <v>17933.582229856875</v>
      </c>
      <c r="P1062" s="18">
        <f t="shared" ca="1" si="307"/>
        <v>1059.4493124539786</v>
      </c>
      <c r="Q1062" s="47">
        <f ca="1">SUM(L$15:L1062)-SUM(M$15:M1062)</f>
        <v>16350</v>
      </c>
      <c r="R1062" s="47" t="str">
        <f t="shared" ca="1" si="308"/>
        <v>M1065</v>
      </c>
      <c r="S1062" s="40">
        <f t="shared" ca="1" si="314"/>
        <v>0</v>
      </c>
      <c r="T1062" s="46">
        <f t="shared" ca="1" si="315"/>
        <v>75</v>
      </c>
      <c r="X1062" s="74">
        <f t="shared" ca="1" si="316"/>
        <v>-1.0594493124539786</v>
      </c>
      <c r="Y1062" s="75">
        <f t="shared" ca="1" si="317"/>
        <v>-1.0594493124539786</v>
      </c>
      <c r="Z1062" s="74">
        <f t="shared" ca="1" si="318"/>
        <v>0.34664665177223286</v>
      </c>
      <c r="AA1062" s="76">
        <f t="shared" ca="1" si="319"/>
        <v>-1059.4493124539786</v>
      </c>
      <c r="AB1062" s="76">
        <f t="shared" ca="1" si="320"/>
        <v>346.64665177223287</v>
      </c>
    </row>
    <row r="1063" spans="1:28" x14ac:dyDescent="0.25">
      <c r="A1063" s="2">
        <f t="shared" si="321"/>
        <v>29</v>
      </c>
      <c r="B1063" s="16">
        <f ca="1">VLOOKUP(A1063,PERIODS!$O$4:$P$33,2,FALSE)</f>
        <v>0.04</v>
      </c>
      <c r="C1063" s="15"/>
      <c r="D1063" s="18">
        <v>1049</v>
      </c>
      <c r="E1063" s="34">
        <f t="shared" ca="1" si="323"/>
        <v>17933.582229856875</v>
      </c>
      <c r="F1063" s="34">
        <f t="shared" ca="1" si="305"/>
        <v>4000</v>
      </c>
      <c r="G1063" s="69">
        <f t="shared" ca="1" si="309"/>
        <v>0</v>
      </c>
      <c r="H1063" s="34">
        <f t="shared" ca="1" si="310"/>
        <v>630.28071184610189</v>
      </c>
      <c r="I1063" s="34">
        <f t="shared" ca="1" si="311"/>
        <v>4630.2807118461023</v>
      </c>
      <c r="J1063" s="18">
        <f ca="1">SUM(INDIRECT(ADDRESS(ROW(F1063),COLUMN(F1063),4)):INDIRECT(ADDRESS(ROW(F1063)+N$5-1,COLUMN(F1063),4)))</f>
        <v>21200</v>
      </c>
      <c r="K1063" s="18">
        <f t="shared" ca="1" si="312"/>
        <v>16350</v>
      </c>
      <c r="L1063" s="18">
        <f t="shared" ca="1" si="322"/>
        <v>0</v>
      </c>
      <c r="M1063" s="18">
        <f t="shared" ca="1" si="306"/>
        <v>0</v>
      </c>
      <c r="N1063" s="34">
        <f t="shared" ca="1" si="313"/>
        <v>13303.301518010772</v>
      </c>
      <c r="P1063" s="18">
        <f t="shared" ca="1" si="307"/>
        <v>630.28071184610189</v>
      </c>
      <c r="Q1063" s="47">
        <f ca="1">SUM(L$15:L1063)-SUM(M$15:M1063)</f>
        <v>16350</v>
      </c>
      <c r="R1063" s="47" t="str">
        <f t="shared" ca="1" si="308"/>
        <v>M1066</v>
      </c>
      <c r="S1063" s="40">
        <f t="shared" ca="1" si="314"/>
        <v>0</v>
      </c>
      <c r="T1063" s="46">
        <f t="shared" ca="1" si="315"/>
        <v>83</v>
      </c>
      <c r="X1063" s="74">
        <f t="shared" ca="1" si="316"/>
        <v>0.6302807118461019</v>
      </c>
      <c r="Y1063" s="75">
        <f t="shared" ca="1" si="317"/>
        <v>0.6302807118461019</v>
      </c>
      <c r="Z1063" s="74">
        <f t="shared" ca="1" si="318"/>
        <v>1.8781377207802814</v>
      </c>
      <c r="AA1063" s="76">
        <f t="shared" ca="1" si="319"/>
        <v>630.28071184610189</v>
      </c>
      <c r="AB1063" s="76">
        <f t="shared" ca="1" si="320"/>
        <v>1878.1377207802814</v>
      </c>
    </row>
    <row r="1064" spans="1:28" x14ac:dyDescent="0.25">
      <c r="A1064" s="2">
        <f t="shared" si="321"/>
        <v>30</v>
      </c>
      <c r="B1064" s="16">
        <f ca="1">VLOOKUP(A1064,PERIODS!$O$4:$P$33,2,FALSE)</f>
        <v>0.04</v>
      </c>
      <c r="C1064" s="15"/>
      <c r="D1064" s="18">
        <v>1050</v>
      </c>
      <c r="E1064" s="34">
        <f t="shared" ca="1" si="323"/>
        <v>13303.301518010772</v>
      </c>
      <c r="F1064" s="34">
        <f t="shared" ca="1" si="305"/>
        <v>4000</v>
      </c>
      <c r="G1064" s="69">
        <f t="shared" ca="1" si="309"/>
        <v>0</v>
      </c>
      <c r="H1064" s="34">
        <f t="shared" ca="1" si="310"/>
        <v>1622.0021695077662</v>
      </c>
      <c r="I1064" s="34">
        <f t="shared" ca="1" si="311"/>
        <v>5622.0021695077667</v>
      </c>
      <c r="J1064" s="18">
        <f ca="1">SUM(INDIRECT(ADDRESS(ROW(F1064),COLUMN(F1064),4)):INDIRECT(ADDRESS(ROW(F1064)+N$5-1,COLUMN(F1064),4)))</f>
        <v>20500</v>
      </c>
      <c r="K1064" s="18">
        <f t="shared" ca="1" si="312"/>
        <v>16350</v>
      </c>
      <c r="L1064" s="18">
        <f t="shared" ca="1" si="322"/>
        <v>0</v>
      </c>
      <c r="M1064" s="18">
        <f t="shared" ca="1" si="306"/>
        <v>0</v>
      </c>
      <c r="N1064" s="34">
        <f t="shared" ca="1" si="313"/>
        <v>7681.2993485030056</v>
      </c>
      <c r="P1064" s="18">
        <f t="shared" ca="1" si="307"/>
        <v>1622.0021695077662</v>
      </c>
      <c r="Q1064" s="47">
        <f ca="1">SUM(L$15:L1064)-SUM(M$15:M1064)</f>
        <v>16350</v>
      </c>
      <c r="R1064" s="47" t="str">
        <f t="shared" ca="1" si="308"/>
        <v>M1067</v>
      </c>
      <c r="S1064" s="40">
        <f t="shared" ca="1" si="314"/>
        <v>0</v>
      </c>
      <c r="T1064" s="46">
        <f t="shared" ca="1" si="315"/>
        <v>58</v>
      </c>
      <c r="X1064" s="74">
        <f t="shared" ca="1" si="316"/>
        <v>1.6220021695077662</v>
      </c>
      <c r="Y1064" s="75">
        <f t="shared" ca="1" si="317"/>
        <v>1.6220021695077662</v>
      </c>
      <c r="Z1064" s="74">
        <f t="shared" ca="1" si="318"/>
        <v>5.0632175947964297</v>
      </c>
      <c r="AA1064" s="76">
        <f t="shared" ca="1" si="319"/>
        <v>1622.0021695077662</v>
      </c>
      <c r="AB1064" s="76">
        <f t="shared" ca="1" si="320"/>
        <v>5063.2175947964297</v>
      </c>
    </row>
    <row r="1065" spans="1:28" x14ac:dyDescent="0.25">
      <c r="A1065" s="2">
        <f t="shared" si="321"/>
        <v>1</v>
      </c>
      <c r="B1065" s="16">
        <f ca="1">VLOOKUP(A1065,PERIODS!$O$4:$P$33,2,FALSE)</f>
        <v>2.4E-2</v>
      </c>
      <c r="C1065" s="15"/>
      <c r="D1065" s="18">
        <v>1051</v>
      </c>
      <c r="E1065" s="34">
        <f t="shared" ca="1" si="323"/>
        <v>7681.2993485030056</v>
      </c>
      <c r="F1065" s="34">
        <f t="shared" ca="1" si="305"/>
        <v>2400</v>
      </c>
      <c r="G1065" s="69">
        <f t="shared" ca="1" si="309"/>
        <v>0</v>
      </c>
      <c r="H1065" s="34">
        <f t="shared" ca="1" si="310"/>
        <v>-261.10343305456092</v>
      </c>
      <c r="I1065" s="34">
        <f t="shared" ca="1" si="311"/>
        <v>2138.8965669454392</v>
      </c>
      <c r="J1065" s="18">
        <f ca="1">SUM(INDIRECT(ADDRESS(ROW(F1065),COLUMN(F1065),4)):INDIRECT(ADDRESS(ROW(F1065)+N$5-1,COLUMN(F1065),4)))</f>
        <v>19800</v>
      </c>
      <c r="K1065" s="18">
        <f t="shared" ca="1" si="312"/>
        <v>0</v>
      </c>
      <c r="L1065" s="18">
        <f t="shared" ca="1" si="322"/>
        <v>0</v>
      </c>
      <c r="M1065" s="18">
        <f t="shared" ca="1" si="306"/>
        <v>16350</v>
      </c>
      <c r="N1065" s="34">
        <f t="shared" ca="1" si="313"/>
        <v>21892.402781557568</v>
      </c>
      <c r="P1065" s="18">
        <f t="shared" ca="1" si="307"/>
        <v>261.10343305456092</v>
      </c>
      <c r="Q1065" s="47">
        <f ca="1">SUM(L$15:L1065)-SUM(M$15:M1065)</f>
        <v>0</v>
      </c>
      <c r="R1065" s="47" t="str">
        <f t="shared" ca="1" si="308"/>
        <v>M1068</v>
      </c>
      <c r="S1065" s="40">
        <f t="shared" ca="1" si="314"/>
        <v>0</v>
      </c>
      <c r="T1065" s="46">
        <f t="shared" ca="1" si="315"/>
        <v>36</v>
      </c>
      <c r="X1065" s="74">
        <f t="shared" ca="1" si="316"/>
        <v>-0.26110343305456091</v>
      </c>
      <c r="Y1065" s="75">
        <f t="shared" ca="1" si="317"/>
        <v>-0.26110343305456091</v>
      </c>
      <c r="Z1065" s="74">
        <f t="shared" ca="1" si="318"/>
        <v>0.77020125122693672</v>
      </c>
      <c r="AA1065" s="76">
        <f t="shared" ca="1" si="319"/>
        <v>-261.10343305456092</v>
      </c>
      <c r="AB1065" s="76">
        <f t="shared" ca="1" si="320"/>
        <v>770.20125122693673</v>
      </c>
    </row>
    <row r="1066" spans="1:28" x14ac:dyDescent="0.25">
      <c r="A1066" s="2">
        <f t="shared" si="321"/>
        <v>2</v>
      </c>
      <c r="B1066" s="16">
        <f ca="1">VLOOKUP(A1066,PERIODS!$O$4:$P$33,2,FALSE)</f>
        <v>2.5000000000000001E-2</v>
      </c>
      <c r="C1066" s="15"/>
      <c r="D1066" s="18">
        <v>1052</v>
      </c>
      <c r="E1066" s="34">
        <f t="shared" ca="1" si="323"/>
        <v>21892.402781557568</v>
      </c>
      <c r="F1066" s="34">
        <f t="shared" ca="1" si="305"/>
        <v>2500</v>
      </c>
      <c r="G1066" s="69">
        <f t="shared" ca="1" si="309"/>
        <v>0</v>
      </c>
      <c r="H1066" s="34">
        <f t="shared" ca="1" si="310"/>
        <v>-1230.1515905246054</v>
      </c>
      <c r="I1066" s="34">
        <f t="shared" ca="1" si="311"/>
        <v>1269.8484094753946</v>
      </c>
      <c r="J1066" s="18">
        <f ca="1">SUM(INDIRECT(ADDRESS(ROW(F1066),COLUMN(F1066),4)):INDIRECT(ADDRESS(ROW(F1066)+N$5-1,COLUMN(F1066),4)))</f>
        <v>20700</v>
      </c>
      <c r="K1066" s="18">
        <f t="shared" ca="1" si="312"/>
        <v>0</v>
      </c>
      <c r="L1066" s="18">
        <f t="shared" ca="1" si="322"/>
        <v>0</v>
      </c>
      <c r="M1066" s="18">
        <f t="shared" ca="1" si="306"/>
        <v>0</v>
      </c>
      <c r="N1066" s="34">
        <f t="shared" ca="1" si="313"/>
        <v>20622.554372082173</v>
      </c>
      <c r="P1066" s="18">
        <f t="shared" ca="1" si="307"/>
        <v>1230.1515905246054</v>
      </c>
      <c r="Q1066" s="47">
        <f ca="1">SUM(L$15:L1066)-SUM(M$15:M1066)</f>
        <v>0</v>
      </c>
      <c r="R1066" s="47" t="str">
        <f t="shared" ca="1" si="308"/>
        <v>M1069</v>
      </c>
      <c r="S1066" s="40">
        <f t="shared" ca="1" si="314"/>
        <v>0</v>
      </c>
      <c r="T1066" s="46">
        <f t="shared" ca="1" si="315"/>
        <v>3</v>
      </c>
      <c r="X1066" s="74">
        <f t="shared" ca="1" si="316"/>
        <v>-1.2301515905246054</v>
      </c>
      <c r="Y1066" s="75">
        <f t="shared" ca="1" si="317"/>
        <v>-1.2301515905246054</v>
      </c>
      <c r="Z1066" s="74">
        <f t="shared" ca="1" si="318"/>
        <v>0.29224827225389677</v>
      </c>
      <c r="AA1066" s="76">
        <f t="shared" ca="1" si="319"/>
        <v>-1230.1515905246054</v>
      </c>
      <c r="AB1066" s="76">
        <f t="shared" ca="1" si="320"/>
        <v>292.24827225389674</v>
      </c>
    </row>
    <row r="1067" spans="1:28" x14ac:dyDescent="0.25">
      <c r="A1067" s="2">
        <f t="shared" si="321"/>
        <v>3</v>
      </c>
      <c r="B1067" s="16">
        <f ca="1">VLOOKUP(A1067,PERIODS!$O$4:$P$33,2,FALSE)</f>
        <v>2.5000000000000001E-2</v>
      </c>
      <c r="C1067" s="15"/>
      <c r="D1067" s="18">
        <v>1053</v>
      </c>
      <c r="E1067" s="34">
        <f t="shared" ca="1" si="323"/>
        <v>20622.554372082173</v>
      </c>
      <c r="F1067" s="34">
        <f t="shared" ca="1" si="305"/>
        <v>2500</v>
      </c>
      <c r="G1067" s="69">
        <f t="shared" ca="1" si="309"/>
        <v>0</v>
      </c>
      <c r="H1067" s="34">
        <f t="shared" ca="1" si="310"/>
        <v>-145.99316986051844</v>
      </c>
      <c r="I1067" s="34">
        <f t="shared" ca="1" si="311"/>
        <v>2354.0068301394817</v>
      </c>
      <c r="J1067" s="18">
        <f ca="1">SUM(INDIRECT(ADDRESS(ROW(F1067),COLUMN(F1067),4)):INDIRECT(ADDRESS(ROW(F1067)+N$5-1,COLUMN(F1067),4)))</f>
        <v>21500</v>
      </c>
      <c r="K1067" s="18">
        <f t="shared" ca="1" si="312"/>
        <v>16350</v>
      </c>
      <c r="L1067" s="18">
        <f t="shared" ca="1" si="322"/>
        <v>16350</v>
      </c>
      <c r="M1067" s="18">
        <f t="shared" ca="1" si="306"/>
        <v>0</v>
      </c>
      <c r="N1067" s="34">
        <f t="shared" ca="1" si="313"/>
        <v>18268.547541942691</v>
      </c>
      <c r="P1067" s="18">
        <f t="shared" ca="1" si="307"/>
        <v>145.99316986051844</v>
      </c>
      <c r="Q1067" s="47">
        <f ca="1">SUM(L$15:L1067)-SUM(M$15:M1067)</f>
        <v>16350</v>
      </c>
      <c r="R1067" s="47" t="str">
        <f t="shared" ca="1" si="308"/>
        <v>M1070</v>
      </c>
      <c r="S1067" s="40">
        <f t="shared" ca="1" si="314"/>
        <v>0</v>
      </c>
      <c r="T1067" s="46">
        <f t="shared" ca="1" si="315"/>
        <v>93</v>
      </c>
      <c r="X1067" s="74">
        <f t="shared" ca="1" si="316"/>
        <v>-0.14599316986051844</v>
      </c>
      <c r="Y1067" s="75">
        <f t="shared" ca="1" si="317"/>
        <v>-0.14599316986051844</v>
      </c>
      <c r="Z1067" s="74">
        <f t="shared" ca="1" si="318"/>
        <v>0.86416360552244642</v>
      </c>
      <c r="AA1067" s="76">
        <f t="shared" ca="1" si="319"/>
        <v>-145.99316986051844</v>
      </c>
      <c r="AB1067" s="76">
        <f t="shared" ca="1" si="320"/>
        <v>864.16360552244646</v>
      </c>
    </row>
    <row r="1068" spans="1:28" x14ac:dyDescent="0.25">
      <c r="A1068" s="2">
        <f t="shared" si="321"/>
        <v>4</v>
      </c>
      <c r="B1068" s="16">
        <f ca="1">VLOOKUP(A1068,PERIODS!$O$4:$P$33,2,FALSE)</f>
        <v>2.5000000000000001E-2</v>
      </c>
      <c r="C1068" s="15"/>
      <c r="D1068" s="18">
        <v>1054</v>
      </c>
      <c r="E1068" s="34">
        <f t="shared" ca="1" si="323"/>
        <v>18268.547541942691</v>
      </c>
      <c r="F1068" s="34">
        <f t="shared" ca="1" si="305"/>
        <v>2500</v>
      </c>
      <c r="G1068" s="69">
        <f t="shared" ca="1" si="309"/>
        <v>0</v>
      </c>
      <c r="H1068" s="34">
        <f t="shared" ca="1" si="310"/>
        <v>514.10068655049383</v>
      </c>
      <c r="I1068" s="34">
        <f t="shared" ca="1" si="311"/>
        <v>3014.1006865504937</v>
      </c>
      <c r="J1068" s="18">
        <f ca="1">SUM(INDIRECT(ADDRESS(ROW(F1068),COLUMN(F1068),4)):INDIRECT(ADDRESS(ROW(F1068)+N$5-1,COLUMN(F1068),4)))</f>
        <v>22300</v>
      </c>
      <c r="K1068" s="18">
        <f t="shared" ca="1" si="312"/>
        <v>16350</v>
      </c>
      <c r="L1068" s="18">
        <f t="shared" ca="1" si="322"/>
        <v>0</v>
      </c>
      <c r="M1068" s="18">
        <f t="shared" ca="1" si="306"/>
        <v>0</v>
      </c>
      <c r="N1068" s="34">
        <f t="shared" ca="1" si="313"/>
        <v>15254.446855392198</v>
      </c>
      <c r="P1068" s="18">
        <f t="shared" ca="1" si="307"/>
        <v>514.10068655049383</v>
      </c>
      <c r="Q1068" s="47">
        <f ca="1">SUM(L$15:L1068)-SUM(M$15:M1068)</f>
        <v>16350</v>
      </c>
      <c r="R1068" s="47" t="str">
        <f t="shared" ca="1" si="308"/>
        <v>M1071</v>
      </c>
      <c r="S1068" s="40">
        <f t="shared" ca="1" si="314"/>
        <v>0</v>
      </c>
      <c r="T1068" s="46">
        <f t="shared" ca="1" si="315"/>
        <v>41</v>
      </c>
      <c r="X1068" s="74">
        <f t="shared" ca="1" si="316"/>
        <v>0.51410068655049379</v>
      </c>
      <c r="Y1068" s="75">
        <f t="shared" ca="1" si="317"/>
        <v>0.51410068655049379</v>
      </c>
      <c r="Z1068" s="74">
        <f t="shared" ca="1" si="318"/>
        <v>1.6721340527702691</v>
      </c>
      <c r="AA1068" s="76">
        <f t="shared" ca="1" si="319"/>
        <v>514.10068655049383</v>
      </c>
      <c r="AB1068" s="76">
        <f t="shared" ca="1" si="320"/>
        <v>1672.1340527702691</v>
      </c>
    </row>
    <row r="1069" spans="1:28" x14ac:dyDescent="0.25">
      <c r="A1069" s="2">
        <f t="shared" si="321"/>
        <v>5</v>
      </c>
      <c r="B1069" s="16">
        <f ca="1">VLOOKUP(A1069,PERIODS!$O$4:$P$33,2,FALSE)</f>
        <v>3.3000000000000002E-2</v>
      </c>
      <c r="C1069" s="15"/>
      <c r="D1069" s="18">
        <v>1055</v>
      </c>
      <c r="E1069" s="34">
        <f t="shared" ca="1" si="323"/>
        <v>15254.446855392198</v>
      </c>
      <c r="F1069" s="34">
        <f t="shared" ca="1" si="305"/>
        <v>3300</v>
      </c>
      <c r="G1069" s="69">
        <f t="shared" ca="1" si="309"/>
        <v>0</v>
      </c>
      <c r="H1069" s="34">
        <f t="shared" ca="1" si="310"/>
        <v>434.55772918256372</v>
      </c>
      <c r="I1069" s="34">
        <f t="shared" ca="1" si="311"/>
        <v>3734.5577291825639</v>
      </c>
      <c r="J1069" s="18">
        <f ca="1">SUM(INDIRECT(ADDRESS(ROW(F1069),COLUMN(F1069),4)):INDIRECT(ADDRESS(ROW(F1069)+N$5-1,COLUMN(F1069),4)))</f>
        <v>23100</v>
      </c>
      <c r="K1069" s="18">
        <f t="shared" ca="1" si="312"/>
        <v>16350</v>
      </c>
      <c r="L1069" s="18">
        <f t="shared" ca="1" si="322"/>
        <v>0</v>
      </c>
      <c r="M1069" s="18">
        <f t="shared" ca="1" si="306"/>
        <v>0</v>
      </c>
      <c r="N1069" s="34">
        <f t="shared" ca="1" si="313"/>
        <v>11519.889126209633</v>
      </c>
      <c r="P1069" s="18">
        <f t="shared" ca="1" si="307"/>
        <v>434.55772918256372</v>
      </c>
      <c r="Q1069" s="47">
        <f ca="1">SUM(L$15:L1069)-SUM(M$15:M1069)</f>
        <v>16350</v>
      </c>
      <c r="R1069" s="47" t="str">
        <f t="shared" ca="1" si="308"/>
        <v>M1072</v>
      </c>
      <c r="S1069" s="40">
        <f t="shared" ca="1" si="314"/>
        <v>0</v>
      </c>
      <c r="T1069" s="46">
        <f t="shared" ca="1" si="315"/>
        <v>36</v>
      </c>
      <c r="X1069" s="74">
        <f t="shared" ca="1" si="316"/>
        <v>0.43455772918256375</v>
      </c>
      <c r="Y1069" s="75">
        <f t="shared" ca="1" si="317"/>
        <v>0.43455772918256375</v>
      </c>
      <c r="Z1069" s="74">
        <f t="shared" ca="1" si="318"/>
        <v>1.5442799179541462</v>
      </c>
      <c r="AA1069" s="76">
        <f t="shared" ca="1" si="319"/>
        <v>434.55772918256372</v>
      </c>
      <c r="AB1069" s="76">
        <f t="shared" ca="1" si="320"/>
        <v>1544.2799179541462</v>
      </c>
    </row>
    <row r="1070" spans="1:28" x14ac:dyDescent="0.25">
      <c r="A1070" s="2">
        <f t="shared" si="321"/>
        <v>6</v>
      </c>
      <c r="B1070" s="16">
        <f ca="1">VLOOKUP(A1070,PERIODS!$O$4:$P$33,2,FALSE)</f>
        <v>3.3000000000000002E-2</v>
      </c>
      <c r="C1070" s="15"/>
      <c r="D1070" s="18">
        <v>1056</v>
      </c>
      <c r="E1070" s="34">
        <f t="shared" ca="1" si="323"/>
        <v>11519.889126209633</v>
      </c>
      <c r="F1070" s="34">
        <f t="shared" ca="1" si="305"/>
        <v>3300</v>
      </c>
      <c r="G1070" s="69">
        <f t="shared" ca="1" si="309"/>
        <v>0</v>
      </c>
      <c r="H1070" s="34">
        <f t="shared" ca="1" si="310"/>
        <v>-697.12546714369444</v>
      </c>
      <c r="I1070" s="34">
        <f t="shared" ca="1" si="311"/>
        <v>2602.8745328563054</v>
      </c>
      <c r="J1070" s="18">
        <f ca="1">SUM(INDIRECT(ADDRESS(ROW(F1070),COLUMN(F1070),4)):INDIRECT(ADDRESS(ROW(F1070)+N$5-1,COLUMN(F1070),4)))</f>
        <v>23100</v>
      </c>
      <c r="K1070" s="18">
        <f t="shared" ca="1" si="312"/>
        <v>0</v>
      </c>
      <c r="L1070" s="18">
        <f t="shared" ca="1" si="322"/>
        <v>0</v>
      </c>
      <c r="M1070" s="18">
        <f t="shared" ca="1" si="306"/>
        <v>16350</v>
      </c>
      <c r="N1070" s="34">
        <f t="shared" ca="1" si="313"/>
        <v>25267.014593353328</v>
      </c>
      <c r="P1070" s="18">
        <f t="shared" ca="1" si="307"/>
        <v>697.12546714369444</v>
      </c>
      <c r="Q1070" s="47">
        <f ca="1">SUM(L$15:L1070)-SUM(M$15:M1070)</f>
        <v>0</v>
      </c>
      <c r="R1070" s="47" t="str">
        <f t="shared" ca="1" si="308"/>
        <v>M1073</v>
      </c>
      <c r="S1070" s="40">
        <f t="shared" ca="1" si="314"/>
        <v>0</v>
      </c>
      <c r="T1070" s="46">
        <f t="shared" ca="1" si="315"/>
        <v>4</v>
      </c>
      <c r="X1070" s="74">
        <f t="shared" ca="1" si="316"/>
        <v>-0.69712546714369439</v>
      </c>
      <c r="Y1070" s="75">
        <f t="shared" ca="1" si="317"/>
        <v>-0.69712546714369439</v>
      </c>
      <c r="Z1070" s="74">
        <f t="shared" ca="1" si="318"/>
        <v>0.4980148081574251</v>
      </c>
      <c r="AA1070" s="76">
        <f t="shared" ca="1" si="319"/>
        <v>-697.12546714369444</v>
      </c>
      <c r="AB1070" s="76">
        <f t="shared" ca="1" si="320"/>
        <v>498.01480815742508</v>
      </c>
    </row>
    <row r="1071" spans="1:28" x14ac:dyDescent="0.25">
      <c r="A1071" s="2">
        <f t="shared" si="321"/>
        <v>7</v>
      </c>
      <c r="B1071" s="16">
        <f ca="1">VLOOKUP(A1071,PERIODS!$O$4:$P$33,2,FALSE)</f>
        <v>3.3000000000000002E-2</v>
      </c>
      <c r="C1071" s="15"/>
      <c r="D1071" s="18">
        <v>1057</v>
      </c>
      <c r="E1071" s="34">
        <f t="shared" ca="1" si="323"/>
        <v>25267.014593353328</v>
      </c>
      <c r="F1071" s="34">
        <f t="shared" ca="1" si="305"/>
        <v>3300</v>
      </c>
      <c r="G1071" s="69">
        <f t="shared" ca="1" si="309"/>
        <v>0</v>
      </c>
      <c r="H1071" s="34">
        <f t="shared" ca="1" si="310"/>
        <v>-108.24886577871706</v>
      </c>
      <c r="I1071" s="34">
        <f t="shared" ca="1" si="311"/>
        <v>3191.7511342212829</v>
      </c>
      <c r="J1071" s="18">
        <f ca="1">SUM(INDIRECT(ADDRESS(ROW(F1071),COLUMN(F1071),4)):INDIRECT(ADDRESS(ROW(F1071)+N$5-1,COLUMN(F1071),4)))</f>
        <v>23100</v>
      </c>
      <c r="K1071" s="18">
        <f t="shared" ca="1" si="312"/>
        <v>0</v>
      </c>
      <c r="L1071" s="18">
        <f t="shared" ca="1" si="322"/>
        <v>0</v>
      </c>
      <c r="M1071" s="18">
        <f t="shared" ca="1" si="306"/>
        <v>0</v>
      </c>
      <c r="N1071" s="34">
        <f t="shared" ca="1" si="313"/>
        <v>22075.263459132046</v>
      </c>
      <c r="P1071" s="18">
        <f t="shared" ca="1" si="307"/>
        <v>108.24886577871706</v>
      </c>
      <c r="Q1071" s="47">
        <f ca="1">SUM(L$15:L1071)-SUM(M$15:M1071)</f>
        <v>0</v>
      </c>
      <c r="R1071" s="47" t="str">
        <f t="shared" ca="1" si="308"/>
        <v>M1074</v>
      </c>
      <c r="S1071" s="40">
        <f t="shared" ca="1" si="314"/>
        <v>0</v>
      </c>
      <c r="T1071" s="46">
        <f t="shared" ca="1" si="315"/>
        <v>7</v>
      </c>
      <c r="X1071" s="74">
        <f t="shared" ca="1" si="316"/>
        <v>-0.10824886577871706</v>
      </c>
      <c r="Y1071" s="75">
        <f t="shared" ca="1" si="317"/>
        <v>-0.10824886577871706</v>
      </c>
      <c r="Z1071" s="74">
        <f t="shared" ca="1" si="318"/>
        <v>0.89740423543425818</v>
      </c>
      <c r="AA1071" s="76">
        <f t="shared" ca="1" si="319"/>
        <v>-108.24886577871706</v>
      </c>
      <c r="AB1071" s="76">
        <f t="shared" ca="1" si="320"/>
        <v>897.40423543425823</v>
      </c>
    </row>
    <row r="1072" spans="1:28" x14ac:dyDescent="0.25">
      <c r="A1072" s="2">
        <f t="shared" si="321"/>
        <v>8</v>
      </c>
      <c r="B1072" s="16">
        <f ca="1">VLOOKUP(A1072,PERIODS!$O$4:$P$33,2,FALSE)</f>
        <v>3.3000000000000002E-2</v>
      </c>
      <c r="C1072" s="15"/>
      <c r="D1072" s="18">
        <v>1058</v>
      </c>
      <c r="E1072" s="34">
        <f t="shared" ca="1" si="323"/>
        <v>22075.263459132046</v>
      </c>
      <c r="F1072" s="34">
        <f t="shared" ca="1" si="305"/>
        <v>3300</v>
      </c>
      <c r="G1072" s="69">
        <f t="shared" ca="1" si="309"/>
        <v>0</v>
      </c>
      <c r="H1072" s="34">
        <f t="shared" ca="1" si="310"/>
        <v>-694.09894573764961</v>
      </c>
      <c r="I1072" s="34">
        <f t="shared" ca="1" si="311"/>
        <v>2605.9010542623505</v>
      </c>
      <c r="J1072" s="18">
        <f ca="1">SUM(INDIRECT(ADDRESS(ROW(F1072),COLUMN(F1072),4)):INDIRECT(ADDRESS(ROW(F1072)+N$5-1,COLUMN(F1072),4)))</f>
        <v>23100</v>
      </c>
      <c r="K1072" s="18">
        <f t="shared" ca="1" si="312"/>
        <v>16350</v>
      </c>
      <c r="L1072" s="18">
        <f t="shared" ca="1" si="322"/>
        <v>16350</v>
      </c>
      <c r="M1072" s="18">
        <f t="shared" ca="1" si="306"/>
        <v>0</v>
      </c>
      <c r="N1072" s="34">
        <f t="shared" ca="1" si="313"/>
        <v>19469.362404869695</v>
      </c>
      <c r="P1072" s="18">
        <f t="shared" ca="1" si="307"/>
        <v>694.09894573764961</v>
      </c>
      <c r="Q1072" s="47">
        <f ca="1">SUM(L$15:L1072)-SUM(M$15:M1072)</f>
        <v>16350</v>
      </c>
      <c r="R1072" s="47" t="str">
        <f t="shared" ca="1" si="308"/>
        <v>M1075</v>
      </c>
      <c r="S1072" s="40">
        <f t="shared" ca="1" si="314"/>
        <v>0</v>
      </c>
      <c r="T1072" s="46">
        <f t="shared" ca="1" si="315"/>
        <v>0</v>
      </c>
      <c r="X1072" s="74">
        <f t="shared" ca="1" si="316"/>
        <v>-0.69409894573764963</v>
      </c>
      <c r="Y1072" s="75">
        <f t="shared" ca="1" si="317"/>
        <v>-0.69409894573764963</v>
      </c>
      <c r="Z1072" s="74">
        <f t="shared" ca="1" si="318"/>
        <v>0.49952434380355637</v>
      </c>
      <c r="AA1072" s="76">
        <f t="shared" ca="1" si="319"/>
        <v>-694.09894573764961</v>
      </c>
      <c r="AB1072" s="76">
        <f t="shared" ca="1" si="320"/>
        <v>499.52434380355635</v>
      </c>
    </row>
    <row r="1073" spans="1:28" x14ac:dyDescent="0.25">
      <c r="A1073" s="2">
        <f t="shared" si="321"/>
        <v>9</v>
      </c>
      <c r="B1073" s="16">
        <f ca="1">VLOOKUP(A1073,PERIODS!$O$4:$P$33,2,FALSE)</f>
        <v>3.3000000000000002E-2</v>
      </c>
      <c r="C1073" s="15"/>
      <c r="D1073" s="18">
        <v>1059</v>
      </c>
      <c r="E1073" s="34">
        <f t="shared" ca="1" si="323"/>
        <v>19469.362404869695</v>
      </c>
      <c r="F1073" s="34">
        <f t="shared" ca="1" si="305"/>
        <v>3300</v>
      </c>
      <c r="G1073" s="69">
        <f t="shared" ca="1" si="309"/>
        <v>0</v>
      </c>
      <c r="H1073" s="34">
        <f t="shared" ca="1" si="310"/>
        <v>-938.31229432115379</v>
      </c>
      <c r="I1073" s="34">
        <f t="shared" ca="1" si="311"/>
        <v>2361.6877056788462</v>
      </c>
      <c r="J1073" s="18">
        <f ca="1">SUM(INDIRECT(ADDRESS(ROW(F1073),COLUMN(F1073),4)):INDIRECT(ADDRESS(ROW(F1073)+N$5-1,COLUMN(F1073),4)))</f>
        <v>23100</v>
      </c>
      <c r="K1073" s="18">
        <f t="shared" ca="1" si="312"/>
        <v>16350</v>
      </c>
      <c r="L1073" s="18">
        <f t="shared" ca="1" si="322"/>
        <v>0</v>
      </c>
      <c r="M1073" s="18">
        <f t="shared" ca="1" si="306"/>
        <v>0</v>
      </c>
      <c r="N1073" s="34">
        <f t="shared" ca="1" si="313"/>
        <v>17107.674699190848</v>
      </c>
      <c r="P1073" s="18">
        <f t="shared" ca="1" si="307"/>
        <v>938.31229432115379</v>
      </c>
      <c r="Q1073" s="47">
        <f ca="1">SUM(L$15:L1073)-SUM(M$15:M1073)</f>
        <v>16350</v>
      </c>
      <c r="R1073" s="47" t="str">
        <f t="shared" ca="1" si="308"/>
        <v>M1076</v>
      </c>
      <c r="S1073" s="40">
        <f t="shared" ca="1" si="314"/>
        <v>0</v>
      </c>
      <c r="T1073" s="46">
        <f t="shared" ca="1" si="315"/>
        <v>85</v>
      </c>
      <c r="X1073" s="74">
        <f t="shared" ca="1" si="316"/>
        <v>-0.93831229432115382</v>
      </c>
      <c r="Y1073" s="75">
        <f t="shared" ca="1" si="317"/>
        <v>-0.93831229432115382</v>
      </c>
      <c r="Z1073" s="74">
        <f t="shared" ca="1" si="318"/>
        <v>0.39128765681015965</v>
      </c>
      <c r="AA1073" s="76">
        <f t="shared" ca="1" si="319"/>
        <v>-938.31229432115379</v>
      </c>
      <c r="AB1073" s="76">
        <f t="shared" ca="1" si="320"/>
        <v>391.28765681015966</v>
      </c>
    </row>
    <row r="1074" spans="1:28" x14ac:dyDescent="0.25">
      <c r="A1074" s="2">
        <f t="shared" si="321"/>
        <v>10</v>
      </c>
      <c r="B1074" s="16">
        <f ca="1">VLOOKUP(A1074,PERIODS!$O$4:$P$33,2,FALSE)</f>
        <v>3.3000000000000002E-2</v>
      </c>
      <c r="C1074" s="15"/>
      <c r="D1074" s="18">
        <v>1060</v>
      </c>
      <c r="E1074" s="34">
        <f t="shared" ca="1" si="323"/>
        <v>17107.674699190848</v>
      </c>
      <c r="F1074" s="34">
        <f t="shared" ca="1" si="305"/>
        <v>3300</v>
      </c>
      <c r="G1074" s="69">
        <f t="shared" ca="1" si="309"/>
        <v>0</v>
      </c>
      <c r="H1074" s="34">
        <f t="shared" ca="1" si="310"/>
        <v>-865.83639169862397</v>
      </c>
      <c r="I1074" s="34">
        <f t="shared" ca="1" si="311"/>
        <v>2434.1636083013759</v>
      </c>
      <c r="J1074" s="18">
        <f ca="1">SUM(INDIRECT(ADDRESS(ROW(F1074),COLUMN(F1074),4)):INDIRECT(ADDRESS(ROW(F1074)+N$5-1,COLUMN(F1074),4)))</f>
        <v>23100</v>
      </c>
      <c r="K1074" s="18">
        <f t="shared" ca="1" si="312"/>
        <v>16350</v>
      </c>
      <c r="L1074" s="18">
        <f t="shared" ca="1" si="322"/>
        <v>0</v>
      </c>
      <c r="M1074" s="18">
        <f t="shared" ca="1" si="306"/>
        <v>0</v>
      </c>
      <c r="N1074" s="34">
        <f t="shared" ca="1" si="313"/>
        <v>14673.511090889471</v>
      </c>
      <c r="P1074" s="18">
        <f t="shared" ca="1" si="307"/>
        <v>865.83639169862397</v>
      </c>
      <c r="Q1074" s="47">
        <f ca="1">SUM(L$15:L1074)-SUM(M$15:M1074)</f>
        <v>16350</v>
      </c>
      <c r="R1074" s="47" t="str">
        <f t="shared" ca="1" si="308"/>
        <v>M1077</v>
      </c>
      <c r="S1074" s="40">
        <f t="shared" ca="1" si="314"/>
        <v>0</v>
      </c>
      <c r="T1074" s="46">
        <f t="shared" ca="1" si="315"/>
        <v>59</v>
      </c>
      <c r="X1074" s="74">
        <f t="shared" ca="1" si="316"/>
        <v>-0.86583639169862392</v>
      </c>
      <c r="Y1074" s="75">
        <f t="shared" ca="1" si="317"/>
        <v>-0.86583639169862392</v>
      </c>
      <c r="Z1074" s="74">
        <f t="shared" ca="1" si="318"/>
        <v>0.42069953583649294</v>
      </c>
      <c r="AA1074" s="76">
        <f t="shared" ca="1" si="319"/>
        <v>-865.83639169862397</v>
      </c>
      <c r="AB1074" s="76">
        <f t="shared" ca="1" si="320"/>
        <v>420.69953583649294</v>
      </c>
    </row>
    <row r="1075" spans="1:28" x14ac:dyDescent="0.25">
      <c r="A1075" s="2">
        <f t="shared" si="321"/>
        <v>11</v>
      </c>
      <c r="B1075" s="16">
        <f ca="1">VLOOKUP(A1075,PERIODS!$O$4:$P$33,2,FALSE)</f>
        <v>3.3000000000000002E-2</v>
      </c>
      <c r="C1075" s="15"/>
      <c r="D1075" s="18">
        <v>1061</v>
      </c>
      <c r="E1075" s="34">
        <f t="shared" ca="1" si="323"/>
        <v>14673.511090889471</v>
      </c>
      <c r="F1075" s="34">
        <f t="shared" ca="1" si="305"/>
        <v>3300</v>
      </c>
      <c r="G1075" s="69">
        <f t="shared" ca="1" si="309"/>
        <v>0</v>
      </c>
      <c r="H1075" s="34">
        <f t="shared" ca="1" si="310"/>
        <v>-797.71490718911218</v>
      </c>
      <c r="I1075" s="34">
        <f t="shared" ca="1" si="311"/>
        <v>2502.2850928108878</v>
      </c>
      <c r="J1075" s="18">
        <f ca="1">SUM(INDIRECT(ADDRESS(ROW(F1075),COLUMN(F1075),4)):INDIRECT(ADDRESS(ROW(F1075)+N$5-1,COLUMN(F1075),4)))</f>
        <v>23300</v>
      </c>
      <c r="K1075" s="18">
        <f t="shared" ca="1" si="312"/>
        <v>0</v>
      </c>
      <c r="L1075" s="18">
        <f t="shared" ca="1" si="322"/>
        <v>0</v>
      </c>
      <c r="M1075" s="18">
        <f t="shared" ca="1" si="306"/>
        <v>16350</v>
      </c>
      <c r="N1075" s="34">
        <f t="shared" ca="1" si="313"/>
        <v>28521.225998078582</v>
      </c>
      <c r="P1075" s="18">
        <f t="shared" ca="1" si="307"/>
        <v>797.71490718911218</v>
      </c>
      <c r="Q1075" s="47">
        <f ca="1">SUM(L$15:L1075)-SUM(M$15:M1075)</f>
        <v>0</v>
      </c>
      <c r="R1075" s="47" t="str">
        <f t="shared" ca="1" si="308"/>
        <v>M1078</v>
      </c>
      <c r="S1075" s="40">
        <f t="shared" ca="1" si="314"/>
        <v>0</v>
      </c>
      <c r="T1075" s="46">
        <f t="shared" ca="1" si="315"/>
        <v>7</v>
      </c>
      <c r="X1075" s="74">
        <f t="shared" ca="1" si="316"/>
        <v>-0.7977149071891122</v>
      </c>
      <c r="Y1075" s="75">
        <f t="shared" ca="1" si="317"/>
        <v>-0.7977149071891122</v>
      </c>
      <c r="Z1075" s="74">
        <f t="shared" ca="1" si="318"/>
        <v>0.45035689651602501</v>
      </c>
      <c r="AA1075" s="76">
        <f t="shared" ca="1" si="319"/>
        <v>-797.71490718911218</v>
      </c>
      <c r="AB1075" s="76">
        <f t="shared" ca="1" si="320"/>
        <v>450.35689651602502</v>
      </c>
    </row>
    <row r="1076" spans="1:28" x14ac:dyDescent="0.25">
      <c r="A1076" s="2">
        <f t="shared" si="321"/>
        <v>12</v>
      </c>
      <c r="B1076" s="16">
        <f ca="1">VLOOKUP(A1076,PERIODS!$O$4:$P$33,2,FALSE)</f>
        <v>3.3000000000000002E-2</v>
      </c>
      <c r="C1076" s="15"/>
      <c r="D1076" s="18">
        <v>1062</v>
      </c>
      <c r="E1076" s="34">
        <f t="shared" ca="1" si="323"/>
        <v>28521.225998078582</v>
      </c>
      <c r="F1076" s="34">
        <f t="shared" ca="1" si="305"/>
        <v>3300</v>
      </c>
      <c r="G1076" s="69">
        <f t="shared" ca="1" si="309"/>
        <v>0</v>
      </c>
      <c r="H1076" s="34">
        <f t="shared" ca="1" si="310"/>
        <v>875.76425993901103</v>
      </c>
      <c r="I1076" s="34">
        <f t="shared" ca="1" si="311"/>
        <v>4175.764259939011</v>
      </c>
      <c r="J1076" s="18">
        <f ca="1">SUM(INDIRECT(ADDRESS(ROW(F1076),COLUMN(F1076),4)):INDIRECT(ADDRESS(ROW(F1076)+N$5-1,COLUMN(F1076),4)))</f>
        <v>23500</v>
      </c>
      <c r="K1076" s="18">
        <f t="shared" ca="1" si="312"/>
        <v>0</v>
      </c>
      <c r="L1076" s="18">
        <f t="shared" ca="1" si="322"/>
        <v>0</v>
      </c>
      <c r="M1076" s="18">
        <f t="shared" ca="1" si="306"/>
        <v>0</v>
      </c>
      <c r="N1076" s="34">
        <f t="shared" ca="1" si="313"/>
        <v>24345.461738139573</v>
      </c>
      <c r="P1076" s="18">
        <f t="shared" ca="1" si="307"/>
        <v>875.76425993901103</v>
      </c>
      <c r="Q1076" s="47">
        <f ca="1">SUM(L$15:L1076)-SUM(M$15:M1076)</f>
        <v>0</v>
      </c>
      <c r="R1076" s="47" t="str">
        <f t="shared" ca="1" si="308"/>
        <v>M1079</v>
      </c>
      <c r="S1076" s="40">
        <f t="shared" ca="1" si="314"/>
        <v>0</v>
      </c>
      <c r="T1076" s="46">
        <f t="shared" ca="1" si="315"/>
        <v>39</v>
      </c>
      <c r="X1076" s="74">
        <f t="shared" ca="1" si="316"/>
        <v>0.87576425993901097</v>
      </c>
      <c r="Y1076" s="75">
        <f t="shared" ca="1" si="317"/>
        <v>0.87576425993901097</v>
      </c>
      <c r="Z1076" s="74">
        <f t="shared" ca="1" si="318"/>
        <v>2.4007093590149089</v>
      </c>
      <c r="AA1076" s="76">
        <f t="shared" ca="1" si="319"/>
        <v>875.76425993901103</v>
      </c>
      <c r="AB1076" s="76">
        <f t="shared" ca="1" si="320"/>
        <v>2400.7093590149088</v>
      </c>
    </row>
    <row r="1077" spans="1:28" x14ac:dyDescent="0.25">
      <c r="A1077" s="2">
        <f t="shared" si="321"/>
        <v>13</v>
      </c>
      <c r="B1077" s="16">
        <f ca="1">VLOOKUP(A1077,PERIODS!$O$4:$P$33,2,FALSE)</f>
        <v>3.3000000000000002E-2</v>
      </c>
      <c r="C1077" s="15"/>
      <c r="D1077" s="18">
        <v>1063</v>
      </c>
      <c r="E1077" s="34">
        <f t="shared" ca="1" si="323"/>
        <v>24345.461738139573</v>
      </c>
      <c r="F1077" s="34">
        <f t="shared" ca="1" si="305"/>
        <v>3300</v>
      </c>
      <c r="G1077" s="69">
        <f t="shared" ca="1" si="309"/>
        <v>0</v>
      </c>
      <c r="H1077" s="34">
        <f t="shared" ca="1" si="310"/>
        <v>930.64489366231123</v>
      </c>
      <c r="I1077" s="34">
        <f t="shared" ca="1" si="311"/>
        <v>4230.644893662311</v>
      </c>
      <c r="J1077" s="18">
        <f ca="1">SUM(INDIRECT(ADDRESS(ROW(F1077),COLUMN(F1077),4)):INDIRECT(ADDRESS(ROW(F1077)+N$5-1,COLUMN(F1077),4)))</f>
        <v>23700</v>
      </c>
      <c r="K1077" s="18">
        <f t="shared" ca="1" si="312"/>
        <v>0</v>
      </c>
      <c r="L1077" s="18">
        <f t="shared" ca="1" si="322"/>
        <v>0</v>
      </c>
      <c r="M1077" s="18">
        <f t="shared" ca="1" si="306"/>
        <v>0</v>
      </c>
      <c r="N1077" s="34">
        <f t="shared" ca="1" si="313"/>
        <v>20114.81684447726</v>
      </c>
      <c r="P1077" s="18">
        <f t="shared" ca="1" si="307"/>
        <v>930.64489366231123</v>
      </c>
      <c r="Q1077" s="47">
        <f ca="1">SUM(L$15:L1077)-SUM(M$15:M1077)</f>
        <v>0</v>
      </c>
      <c r="R1077" s="47" t="str">
        <f t="shared" ca="1" si="308"/>
        <v>M1080</v>
      </c>
      <c r="S1077" s="40">
        <f t="shared" ca="1" si="314"/>
        <v>0</v>
      </c>
      <c r="T1077" s="46">
        <f t="shared" ca="1" si="315"/>
        <v>28</v>
      </c>
      <c r="X1077" s="74">
        <f t="shared" ca="1" si="316"/>
        <v>0.93064489366231129</v>
      </c>
      <c r="Y1077" s="75">
        <f t="shared" ca="1" si="317"/>
        <v>0.93064489366231129</v>
      </c>
      <c r="Z1077" s="74">
        <f t="shared" ca="1" si="318"/>
        <v>2.5361441936726505</v>
      </c>
      <c r="AA1077" s="76">
        <f t="shared" ca="1" si="319"/>
        <v>930.64489366231123</v>
      </c>
      <c r="AB1077" s="76">
        <f t="shared" ca="1" si="320"/>
        <v>2536.1441936726505</v>
      </c>
    </row>
    <row r="1078" spans="1:28" x14ac:dyDescent="0.25">
      <c r="A1078" s="2">
        <f t="shared" si="321"/>
        <v>14</v>
      </c>
      <c r="B1078" s="16">
        <f ca="1">VLOOKUP(A1078,PERIODS!$O$4:$P$33,2,FALSE)</f>
        <v>3.3000000000000002E-2</v>
      </c>
      <c r="C1078" s="15"/>
      <c r="D1078" s="18">
        <v>1064</v>
      </c>
      <c r="E1078" s="34">
        <f t="shared" ca="1" si="323"/>
        <v>20114.81684447726</v>
      </c>
      <c r="F1078" s="34">
        <f t="shared" ca="1" si="305"/>
        <v>3300</v>
      </c>
      <c r="G1078" s="69">
        <f t="shared" ca="1" si="309"/>
        <v>0</v>
      </c>
      <c r="H1078" s="34">
        <f t="shared" ca="1" si="310"/>
        <v>1959.9639845400536</v>
      </c>
      <c r="I1078" s="34">
        <f t="shared" ca="1" si="311"/>
        <v>5259.9639845400534</v>
      </c>
      <c r="J1078" s="18">
        <f ca="1">SUM(INDIRECT(ADDRESS(ROW(F1078),COLUMN(F1078),4)):INDIRECT(ADDRESS(ROW(F1078)+N$5-1,COLUMN(F1078),4)))</f>
        <v>23900</v>
      </c>
      <c r="K1078" s="18">
        <f t="shared" ca="1" si="312"/>
        <v>16350</v>
      </c>
      <c r="L1078" s="18">
        <f t="shared" ca="1" si="322"/>
        <v>16350</v>
      </c>
      <c r="M1078" s="18">
        <f t="shared" ca="1" si="306"/>
        <v>0</v>
      </c>
      <c r="N1078" s="34">
        <f t="shared" ca="1" si="313"/>
        <v>14854.852859937208</v>
      </c>
      <c r="P1078" s="18">
        <f t="shared" ca="1" si="307"/>
        <v>1959.9639845400536</v>
      </c>
      <c r="Q1078" s="47">
        <f ca="1">SUM(L$15:L1078)-SUM(M$15:M1078)</f>
        <v>16350</v>
      </c>
      <c r="R1078" s="47" t="str">
        <f t="shared" ca="1" si="308"/>
        <v>M1081</v>
      </c>
      <c r="S1078" s="40">
        <f t="shared" ca="1" si="314"/>
        <v>0</v>
      </c>
      <c r="T1078" s="46">
        <f t="shared" ca="1" si="315"/>
        <v>15</v>
      </c>
      <c r="X1078" s="74">
        <f t="shared" ca="1" si="316"/>
        <v>2.369293023310806</v>
      </c>
      <c r="Y1078" s="75">
        <f t="shared" ca="1" si="317"/>
        <v>1.9599639845400536</v>
      </c>
      <c r="Z1078" s="74">
        <f t="shared" ca="1" si="318"/>
        <v>7.0990713842313315</v>
      </c>
      <c r="AA1078" s="76">
        <f t="shared" ca="1" si="319"/>
        <v>1959.9639845400536</v>
      </c>
      <c r="AB1078" s="76">
        <f t="shared" ca="1" si="320"/>
        <v>7099.0713842313316</v>
      </c>
    </row>
    <row r="1079" spans="1:28" x14ac:dyDescent="0.25">
      <c r="A1079" s="2">
        <f t="shared" si="321"/>
        <v>15</v>
      </c>
      <c r="B1079" s="16">
        <f ca="1">VLOOKUP(A1079,PERIODS!$O$4:$P$33,2,FALSE)</f>
        <v>3.3000000000000002E-2</v>
      </c>
      <c r="C1079" s="15"/>
      <c r="D1079" s="18">
        <v>1065</v>
      </c>
      <c r="E1079" s="34">
        <f t="shared" ca="1" si="323"/>
        <v>14854.852859937208</v>
      </c>
      <c r="F1079" s="34">
        <f t="shared" ca="1" si="305"/>
        <v>3300</v>
      </c>
      <c r="G1079" s="69">
        <f t="shared" ca="1" si="309"/>
        <v>0</v>
      </c>
      <c r="H1079" s="34">
        <f t="shared" ca="1" si="310"/>
        <v>997.46161516623761</v>
      </c>
      <c r="I1079" s="34">
        <f t="shared" ca="1" si="311"/>
        <v>4297.4616151662376</v>
      </c>
      <c r="J1079" s="18">
        <f ca="1">SUM(INDIRECT(ADDRESS(ROW(F1079),COLUMN(F1079),4)):INDIRECT(ADDRESS(ROW(F1079)+N$5-1,COLUMN(F1079),4)))</f>
        <v>24100</v>
      </c>
      <c r="K1079" s="18">
        <f t="shared" ca="1" si="312"/>
        <v>16350</v>
      </c>
      <c r="L1079" s="18">
        <f t="shared" ca="1" si="322"/>
        <v>0</v>
      </c>
      <c r="M1079" s="18">
        <f t="shared" ca="1" si="306"/>
        <v>0</v>
      </c>
      <c r="N1079" s="34">
        <f t="shared" ca="1" si="313"/>
        <v>10557.39124477097</v>
      </c>
      <c r="P1079" s="18">
        <f t="shared" ca="1" si="307"/>
        <v>997.46161516623761</v>
      </c>
      <c r="Q1079" s="47">
        <f ca="1">SUM(L$15:L1079)-SUM(M$15:M1079)</f>
        <v>16350</v>
      </c>
      <c r="R1079" s="47" t="str">
        <f t="shared" ca="1" si="308"/>
        <v>M1082</v>
      </c>
      <c r="S1079" s="40">
        <f t="shared" ca="1" si="314"/>
        <v>0</v>
      </c>
      <c r="T1079" s="46">
        <f t="shared" ca="1" si="315"/>
        <v>33</v>
      </c>
      <c r="X1079" s="74">
        <f t="shared" ca="1" si="316"/>
        <v>0.99746161516623766</v>
      </c>
      <c r="Y1079" s="75">
        <f t="shared" ca="1" si="317"/>
        <v>0.99746161516623766</v>
      </c>
      <c r="Z1079" s="74">
        <f t="shared" ca="1" si="318"/>
        <v>2.7113905331717931</v>
      </c>
      <c r="AA1079" s="76">
        <f t="shared" ca="1" si="319"/>
        <v>997.46161516623761</v>
      </c>
      <c r="AB1079" s="76">
        <f t="shared" ca="1" si="320"/>
        <v>2711.3905331717933</v>
      </c>
    </row>
    <row r="1080" spans="1:28" x14ac:dyDescent="0.25">
      <c r="A1080" s="2">
        <f t="shared" si="321"/>
        <v>16</v>
      </c>
      <c r="B1080" s="16">
        <f ca="1">VLOOKUP(A1080,PERIODS!$O$4:$P$33,2,FALSE)</f>
        <v>3.3000000000000002E-2</v>
      </c>
      <c r="C1080" s="15"/>
      <c r="D1080" s="18">
        <v>1066</v>
      </c>
      <c r="E1080" s="34">
        <f t="shared" ca="1" si="323"/>
        <v>10557.39124477097</v>
      </c>
      <c r="F1080" s="34">
        <f t="shared" ca="1" si="305"/>
        <v>3300</v>
      </c>
      <c r="G1080" s="69">
        <f t="shared" ca="1" si="309"/>
        <v>0</v>
      </c>
      <c r="H1080" s="34">
        <f t="shared" ca="1" si="310"/>
        <v>-183.55985234531963</v>
      </c>
      <c r="I1080" s="34">
        <f t="shared" ca="1" si="311"/>
        <v>3116.4401476546805</v>
      </c>
      <c r="J1080" s="18">
        <f ca="1">SUM(INDIRECT(ADDRESS(ROW(F1080),COLUMN(F1080),4)):INDIRECT(ADDRESS(ROW(F1080)+N$5-1,COLUMN(F1080),4)))</f>
        <v>24300</v>
      </c>
      <c r="K1080" s="18">
        <f t="shared" ca="1" si="312"/>
        <v>16350</v>
      </c>
      <c r="L1080" s="18">
        <f t="shared" ca="1" si="322"/>
        <v>0</v>
      </c>
      <c r="M1080" s="18">
        <f t="shared" ca="1" si="306"/>
        <v>0</v>
      </c>
      <c r="N1080" s="34">
        <f t="shared" ca="1" si="313"/>
        <v>7440.951097116289</v>
      </c>
      <c r="P1080" s="18">
        <f t="shared" ca="1" si="307"/>
        <v>183.55985234531963</v>
      </c>
      <c r="Q1080" s="47">
        <f ca="1">SUM(L$15:L1080)-SUM(M$15:M1080)</f>
        <v>16350</v>
      </c>
      <c r="R1080" s="47" t="str">
        <f t="shared" ca="1" si="308"/>
        <v>M1083</v>
      </c>
      <c r="S1080" s="40">
        <f t="shared" ca="1" si="314"/>
        <v>0</v>
      </c>
      <c r="T1080" s="46">
        <f t="shared" ca="1" si="315"/>
        <v>62</v>
      </c>
      <c r="X1080" s="74">
        <f t="shared" ca="1" si="316"/>
        <v>-0.18355985234531963</v>
      </c>
      <c r="Y1080" s="75">
        <f t="shared" ca="1" si="317"/>
        <v>-0.18355985234531963</v>
      </c>
      <c r="Z1080" s="74">
        <f t="shared" ca="1" si="318"/>
        <v>0.83230205901683929</v>
      </c>
      <c r="AA1080" s="76">
        <f t="shared" ca="1" si="319"/>
        <v>-183.55985234531963</v>
      </c>
      <c r="AB1080" s="76">
        <f t="shared" ca="1" si="320"/>
        <v>832.30205901683928</v>
      </c>
    </row>
    <row r="1081" spans="1:28" x14ac:dyDescent="0.25">
      <c r="A1081" s="2">
        <f t="shared" si="321"/>
        <v>17</v>
      </c>
      <c r="B1081" s="16">
        <f ca="1">VLOOKUP(A1081,PERIODS!$O$4:$P$33,2,FALSE)</f>
        <v>3.5000000000000003E-2</v>
      </c>
      <c r="C1081" s="15"/>
      <c r="D1081" s="18">
        <v>1067</v>
      </c>
      <c r="E1081" s="34">
        <f t="shared" ca="1" si="323"/>
        <v>7440.951097116289</v>
      </c>
      <c r="F1081" s="34">
        <f t="shared" ca="1" si="305"/>
        <v>3500.0000000000005</v>
      </c>
      <c r="G1081" s="69">
        <f t="shared" ca="1" si="309"/>
        <v>0</v>
      </c>
      <c r="H1081" s="34">
        <f t="shared" ca="1" si="310"/>
        <v>1959.9639845400536</v>
      </c>
      <c r="I1081" s="34">
        <f t="shared" ca="1" si="311"/>
        <v>5459.9639845400543</v>
      </c>
      <c r="J1081" s="18">
        <f ca="1">SUM(INDIRECT(ADDRESS(ROW(F1081),COLUMN(F1081),4)):INDIRECT(ADDRESS(ROW(F1081)+N$5-1,COLUMN(F1081),4)))</f>
        <v>24500.000000000004</v>
      </c>
      <c r="K1081" s="18">
        <f t="shared" ca="1" si="312"/>
        <v>16350</v>
      </c>
      <c r="L1081" s="18">
        <f t="shared" ca="1" si="322"/>
        <v>16350</v>
      </c>
      <c r="M1081" s="18">
        <f t="shared" ca="1" si="306"/>
        <v>16350</v>
      </c>
      <c r="N1081" s="34">
        <f t="shared" ca="1" si="313"/>
        <v>18330.987112576237</v>
      </c>
      <c r="P1081" s="18">
        <f t="shared" ca="1" si="307"/>
        <v>1959.9639845400536</v>
      </c>
      <c r="Q1081" s="47">
        <f ca="1">SUM(L$15:L1081)-SUM(M$15:M1081)</f>
        <v>16350</v>
      </c>
      <c r="R1081" s="47" t="str">
        <f t="shared" ca="1" si="308"/>
        <v>M1084</v>
      </c>
      <c r="S1081" s="40">
        <f t="shared" ca="1" si="314"/>
        <v>0</v>
      </c>
      <c r="T1081" s="46">
        <f t="shared" ca="1" si="315"/>
        <v>81</v>
      </c>
      <c r="X1081" s="74">
        <f t="shared" ca="1" si="316"/>
        <v>1.9940267732231758</v>
      </c>
      <c r="Y1081" s="75">
        <f t="shared" ca="1" si="317"/>
        <v>1.9599639845400536</v>
      </c>
      <c r="Z1081" s="74">
        <f t="shared" ca="1" si="318"/>
        <v>7.0990713842313315</v>
      </c>
      <c r="AA1081" s="76">
        <f t="shared" ca="1" si="319"/>
        <v>1959.9639845400536</v>
      </c>
      <c r="AB1081" s="76">
        <f t="shared" ca="1" si="320"/>
        <v>7099.0713842313316</v>
      </c>
    </row>
    <row r="1082" spans="1:28" x14ac:dyDescent="0.25">
      <c r="A1082" s="2">
        <f t="shared" si="321"/>
        <v>18</v>
      </c>
      <c r="B1082" s="16">
        <f ca="1">VLOOKUP(A1082,PERIODS!$O$4:$P$33,2,FALSE)</f>
        <v>3.5000000000000003E-2</v>
      </c>
      <c r="C1082" s="15"/>
      <c r="D1082" s="18">
        <v>1068</v>
      </c>
      <c r="E1082" s="34">
        <f t="shared" ca="1" si="323"/>
        <v>18330.987112576237</v>
      </c>
      <c r="F1082" s="34">
        <f t="shared" ca="1" si="305"/>
        <v>3500.0000000000005</v>
      </c>
      <c r="G1082" s="69">
        <f t="shared" ca="1" si="309"/>
        <v>0</v>
      </c>
      <c r="H1082" s="34">
        <f t="shared" ca="1" si="310"/>
        <v>-1107.2192095616792</v>
      </c>
      <c r="I1082" s="34">
        <f t="shared" ca="1" si="311"/>
        <v>2392.7807904383212</v>
      </c>
      <c r="J1082" s="18">
        <f ca="1">SUM(INDIRECT(ADDRESS(ROW(F1082),COLUMN(F1082),4)):INDIRECT(ADDRESS(ROW(F1082)+N$5-1,COLUMN(F1082),4)))</f>
        <v>24500.000000000004</v>
      </c>
      <c r="K1082" s="18">
        <f t="shared" ca="1" si="312"/>
        <v>16350</v>
      </c>
      <c r="L1082" s="18">
        <f t="shared" ca="1" si="322"/>
        <v>0</v>
      </c>
      <c r="M1082" s="18">
        <f t="shared" ca="1" si="306"/>
        <v>0</v>
      </c>
      <c r="N1082" s="34">
        <f t="shared" ca="1" si="313"/>
        <v>15938.206322137916</v>
      </c>
      <c r="P1082" s="18">
        <f t="shared" ca="1" si="307"/>
        <v>1107.2192095616792</v>
      </c>
      <c r="Q1082" s="47">
        <f ca="1">SUM(L$15:L1082)-SUM(M$15:M1082)</f>
        <v>16350</v>
      </c>
      <c r="R1082" s="47" t="str">
        <f t="shared" ca="1" si="308"/>
        <v>M1085</v>
      </c>
      <c r="S1082" s="40">
        <f t="shared" ca="1" si="314"/>
        <v>0</v>
      </c>
      <c r="T1082" s="46">
        <f t="shared" ca="1" si="315"/>
        <v>27</v>
      </c>
      <c r="X1082" s="74">
        <f t="shared" ca="1" si="316"/>
        <v>-1.1072192095616793</v>
      </c>
      <c r="Y1082" s="75">
        <f t="shared" ca="1" si="317"/>
        <v>-1.1072192095616793</v>
      </c>
      <c r="Z1082" s="74">
        <f t="shared" ca="1" si="318"/>
        <v>0.33047667087095067</v>
      </c>
      <c r="AA1082" s="76">
        <f t="shared" ca="1" si="319"/>
        <v>-1107.2192095616792</v>
      </c>
      <c r="AB1082" s="76">
        <f t="shared" ca="1" si="320"/>
        <v>330.47667087095067</v>
      </c>
    </row>
    <row r="1083" spans="1:28" x14ac:dyDescent="0.25">
      <c r="A1083" s="2">
        <f t="shared" si="321"/>
        <v>19</v>
      </c>
      <c r="B1083" s="16">
        <f ca="1">VLOOKUP(A1083,PERIODS!$O$4:$P$33,2,FALSE)</f>
        <v>3.5000000000000003E-2</v>
      </c>
      <c r="C1083" s="15"/>
      <c r="D1083" s="18">
        <v>1069</v>
      </c>
      <c r="E1083" s="34">
        <f t="shared" ca="1" si="323"/>
        <v>15938.206322137916</v>
      </c>
      <c r="F1083" s="34">
        <f t="shared" ca="1" si="305"/>
        <v>3500.0000000000005</v>
      </c>
      <c r="G1083" s="69">
        <f t="shared" ca="1" si="309"/>
        <v>0</v>
      </c>
      <c r="H1083" s="34">
        <f t="shared" ca="1" si="310"/>
        <v>1258.1442588279265</v>
      </c>
      <c r="I1083" s="34">
        <f t="shared" ca="1" si="311"/>
        <v>4758.1442588279269</v>
      </c>
      <c r="J1083" s="18">
        <f ca="1">SUM(INDIRECT(ADDRESS(ROW(F1083),COLUMN(F1083),4)):INDIRECT(ADDRESS(ROW(F1083)+N$5-1,COLUMN(F1083),4)))</f>
        <v>24500.000000000004</v>
      </c>
      <c r="K1083" s="18">
        <f t="shared" ca="1" si="312"/>
        <v>16350</v>
      </c>
      <c r="L1083" s="18">
        <f t="shared" ca="1" si="322"/>
        <v>0</v>
      </c>
      <c r="M1083" s="18">
        <f t="shared" ca="1" si="306"/>
        <v>0</v>
      </c>
      <c r="N1083" s="34">
        <f t="shared" ca="1" si="313"/>
        <v>11180.06206330999</v>
      </c>
      <c r="P1083" s="18">
        <f t="shared" ca="1" si="307"/>
        <v>1258.1442588279265</v>
      </c>
      <c r="Q1083" s="47">
        <f ca="1">SUM(L$15:L1083)-SUM(M$15:M1083)</f>
        <v>16350</v>
      </c>
      <c r="R1083" s="47" t="str">
        <f t="shared" ca="1" si="308"/>
        <v>M1086</v>
      </c>
      <c r="S1083" s="40">
        <f t="shared" ca="1" si="314"/>
        <v>0</v>
      </c>
      <c r="T1083" s="46">
        <f t="shared" ca="1" si="315"/>
        <v>48</v>
      </c>
      <c r="X1083" s="74">
        <f t="shared" ca="1" si="316"/>
        <v>1.2581442588279266</v>
      </c>
      <c r="Y1083" s="75">
        <f t="shared" ca="1" si="317"/>
        <v>1.2581442588279266</v>
      </c>
      <c r="Z1083" s="74">
        <f t="shared" ca="1" si="318"/>
        <v>3.5188852841888054</v>
      </c>
      <c r="AA1083" s="76">
        <f t="shared" ca="1" si="319"/>
        <v>1258.1442588279265</v>
      </c>
      <c r="AB1083" s="76">
        <f t="shared" ca="1" si="320"/>
        <v>3518.8852841888056</v>
      </c>
    </row>
    <row r="1084" spans="1:28" x14ac:dyDescent="0.25">
      <c r="A1084" s="2">
        <f t="shared" si="321"/>
        <v>20</v>
      </c>
      <c r="B1084" s="16">
        <f ca="1">VLOOKUP(A1084,PERIODS!$O$4:$P$33,2,FALSE)</f>
        <v>3.5000000000000003E-2</v>
      </c>
      <c r="C1084" s="15"/>
      <c r="D1084" s="18">
        <v>1070</v>
      </c>
      <c r="E1084" s="34">
        <f t="shared" ca="1" si="323"/>
        <v>11180.06206330999</v>
      </c>
      <c r="F1084" s="34">
        <f t="shared" ca="1" si="305"/>
        <v>3500.0000000000005</v>
      </c>
      <c r="G1084" s="69">
        <f t="shared" ca="1" si="309"/>
        <v>0</v>
      </c>
      <c r="H1084" s="34">
        <f t="shared" ca="1" si="310"/>
        <v>-83.031193991145457</v>
      </c>
      <c r="I1084" s="34">
        <f t="shared" ca="1" si="311"/>
        <v>3416.9688060088552</v>
      </c>
      <c r="J1084" s="18">
        <f ca="1">SUM(INDIRECT(ADDRESS(ROW(F1084),COLUMN(F1084),4)):INDIRECT(ADDRESS(ROW(F1084)+N$5-1,COLUMN(F1084),4)))</f>
        <v>24500.000000000004</v>
      </c>
      <c r="K1084" s="18">
        <f t="shared" ca="1" si="312"/>
        <v>0</v>
      </c>
      <c r="L1084" s="18">
        <f t="shared" ca="1" si="322"/>
        <v>0</v>
      </c>
      <c r="M1084" s="18">
        <f t="shared" ca="1" si="306"/>
        <v>16350</v>
      </c>
      <c r="N1084" s="34">
        <f t="shared" ca="1" si="313"/>
        <v>24113.093257301134</v>
      </c>
      <c r="P1084" s="18">
        <f t="shared" ca="1" si="307"/>
        <v>83.031193991145457</v>
      </c>
      <c r="Q1084" s="47">
        <f ca="1">SUM(L$15:L1084)-SUM(M$15:M1084)</f>
        <v>0</v>
      </c>
      <c r="R1084" s="47" t="str">
        <f t="shared" ca="1" si="308"/>
        <v>M1087</v>
      </c>
      <c r="S1084" s="40">
        <f t="shared" ca="1" si="314"/>
        <v>0</v>
      </c>
      <c r="T1084" s="46">
        <f t="shared" ca="1" si="315"/>
        <v>86</v>
      </c>
      <c r="X1084" s="74">
        <f t="shared" ca="1" si="316"/>
        <v>-8.3031193991145461E-2</v>
      </c>
      <c r="Y1084" s="75">
        <f t="shared" ca="1" si="317"/>
        <v>-8.3031193991145461E-2</v>
      </c>
      <c r="Z1084" s="74">
        <f t="shared" ca="1" si="318"/>
        <v>0.92032243824236371</v>
      </c>
      <c r="AA1084" s="76">
        <f t="shared" ca="1" si="319"/>
        <v>-83.031193991145457</v>
      </c>
      <c r="AB1084" s="76">
        <f t="shared" ca="1" si="320"/>
        <v>920.32243824236366</v>
      </c>
    </row>
    <row r="1085" spans="1:28" x14ac:dyDescent="0.25">
      <c r="A1085" s="2">
        <f t="shared" si="321"/>
        <v>21</v>
      </c>
      <c r="B1085" s="16">
        <f ca="1">VLOOKUP(A1085,PERIODS!$O$4:$P$33,2,FALSE)</f>
        <v>3.5000000000000003E-2</v>
      </c>
      <c r="C1085" s="15"/>
      <c r="D1085" s="18">
        <v>1071</v>
      </c>
      <c r="E1085" s="34">
        <f t="shared" ca="1" si="323"/>
        <v>24113.093257301134</v>
      </c>
      <c r="F1085" s="34">
        <f t="shared" ca="1" si="305"/>
        <v>3500.0000000000005</v>
      </c>
      <c r="G1085" s="69">
        <f t="shared" ca="1" si="309"/>
        <v>0</v>
      </c>
      <c r="H1085" s="34">
        <f t="shared" ca="1" si="310"/>
        <v>-394.71064018635593</v>
      </c>
      <c r="I1085" s="34">
        <f t="shared" ca="1" si="311"/>
        <v>3105.2893598136443</v>
      </c>
      <c r="J1085" s="18">
        <f ca="1">SUM(INDIRECT(ADDRESS(ROW(F1085),COLUMN(F1085),4)):INDIRECT(ADDRESS(ROW(F1085)+N$5-1,COLUMN(F1085),4)))</f>
        <v>24500.000000000004</v>
      </c>
      <c r="K1085" s="18">
        <f t="shared" ca="1" si="312"/>
        <v>16350</v>
      </c>
      <c r="L1085" s="18">
        <f t="shared" ca="1" si="322"/>
        <v>16350</v>
      </c>
      <c r="M1085" s="18">
        <f t="shared" ca="1" si="306"/>
        <v>0</v>
      </c>
      <c r="N1085" s="34">
        <f t="shared" ca="1" si="313"/>
        <v>21007.803897487491</v>
      </c>
      <c r="P1085" s="18">
        <f t="shared" ca="1" si="307"/>
        <v>394.71064018635593</v>
      </c>
      <c r="Q1085" s="47">
        <f ca="1">SUM(L$15:L1085)-SUM(M$15:M1085)</f>
        <v>16350</v>
      </c>
      <c r="R1085" s="47" t="str">
        <f t="shared" ca="1" si="308"/>
        <v>M1088</v>
      </c>
      <c r="S1085" s="40">
        <f t="shared" ca="1" si="314"/>
        <v>0</v>
      </c>
      <c r="T1085" s="46">
        <f t="shared" ca="1" si="315"/>
        <v>71</v>
      </c>
      <c r="X1085" s="74">
        <f t="shared" ca="1" si="316"/>
        <v>-0.39471064018635593</v>
      </c>
      <c r="Y1085" s="75">
        <f t="shared" ca="1" si="317"/>
        <v>-0.39471064018635593</v>
      </c>
      <c r="Z1085" s="74">
        <f t="shared" ca="1" si="318"/>
        <v>0.6738750033855132</v>
      </c>
      <c r="AA1085" s="76">
        <f t="shared" ca="1" si="319"/>
        <v>-394.71064018635593</v>
      </c>
      <c r="AB1085" s="76">
        <f t="shared" ca="1" si="320"/>
        <v>673.8750033855132</v>
      </c>
    </row>
    <row r="1086" spans="1:28" x14ac:dyDescent="0.25">
      <c r="A1086" s="2">
        <f t="shared" si="321"/>
        <v>22</v>
      </c>
      <c r="B1086" s="16">
        <f ca="1">VLOOKUP(A1086,PERIODS!$O$4:$P$33,2,FALSE)</f>
        <v>3.5000000000000003E-2</v>
      </c>
      <c r="C1086" s="15"/>
      <c r="D1086" s="18">
        <v>1072</v>
      </c>
      <c r="E1086" s="34">
        <f t="shared" ca="1" si="323"/>
        <v>21007.803897487491</v>
      </c>
      <c r="F1086" s="34">
        <f t="shared" ca="1" si="305"/>
        <v>3500.0000000000005</v>
      </c>
      <c r="G1086" s="69">
        <f t="shared" ca="1" si="309"/>
        <v>0</v>
      </c>
      <c r="H1086" s="34">
        <f t="shared" ca="1" si="310"/>
        <v>191.21574228808436</v>
      </c>
      <c r="I1086" s="34">
        <f t="shared" ca="1" si="311"/>
        <v>3691.2157422880846</v>
      </c>
      <c r="J1086" s="18">
        <f ca="1">SUM(INDIRECT(ADDRESS(ROW(F1086),COLUMN(F1086),4)):INDIRECT(ADDRESS(ROW(F1086)+N$5-1,COLUMN(F1086),4)))</f>
        <v>25000.000000000004</v>
      </c>
      <c r="K1086" s="18">
        <f t="shared" ca="1" si="312"/>
        <v>16350</v>
      </c>
      <c r="L1086" s="18">
        <f t="shared" ca="1" si="322"/>
        <v>0</v>
      </c>
      <c r="M1086" s="18">
        <f t="shared" ca="1" si="306"/>
        <v>0</v>
      </c>
      <c r="N1086" s="34">
        <f t="shared" ca="1" si="313"/>
        <v>17316.588155199406</v>
      </c>
      <c r="P1086" s="18">
        <f t="shared" ca="1" si="307"/>
        <v>191.21574228808436</v>
      </c>
      <c r="Q1086" s="47">
        <f ca="1">SUM(L$15:L1086)-SUM(M$15:M1086)</f>
        <v>16350</v>
      </c>
      <c r="R1086" s="47" t="str">
        <f t="shared" ca="1" si="308"/>
        <v>M1089</v>
      </c>
      <c r="S1086" s="40">
        <f t="shared" ca="1" si="314"/>
        <v>0</v>
      </c>
      <c r="T1086" s="46">
        <f t="shared" ca="1" si="315"/>
        <v>6</v>
      </c>
      <c r="X1086" s="74">
        <f t="shared" ca="1" si="316"/>
        <v>0.19121574228808436</v>
      </c>
      <c r="Y1086" s="75">
        <f t="shared" ca="1" si="317"/>
        <v>0.19121574228808436</v>
      </c>
      <c r="Z1086" s="74">
        <f t="shared" ca="1" si="318"/>
        <v>1.2107206275454079</v>
      </c>
      <c r="AA1086" s="76">
        <f t="shared" ca="1" si="319"/>
        <v>191.21574228808436</v>
      </c>
      <c r="AB1086" s="76">
        <f t="shared" ca="1" si="320"/>
        <v>1210.720627545408</v>
      </c>
    </row>
    <row r="1087" spans="1:28" x14ac:dyDescent="0.25">
      <c r="A1087" s="2">
        <f t="shared" si="321"/>
        <v>23</v>
      </c>
      <c r="B1087" s="16">
        <f ca="1">VLOOKUP(A1087,PERIODS!$O$4:$P$33,2,FALSE)</f>
        <v>3.5000000000000003E-2</v>
      </c>
      <c r="C1087" s="15"/>
      <c r="D1087" s="18">
        <v>1073</v>
      </c>
      <c r="E1087" s="34">
        <f t="shared" ca="1" si="323"/>
        <v>17316.588155199406</v>
      </c>
      <c r="F1087" s="34">
        <f t="shared" ca="1" si="305"/>
        <v>3500.0000000000005</v>
      </c>
      <c r="G1087" s="69">
        <f t="shared" ca="1" si="309"/>
        <v>0</v>
      </c>
      <c r="H1087" s="34">
        <f t="shared" ca="1" si="310"/>
        <v>-608.92205400834825</v>
      </c>
      <c r="I1087" s="34">
        <f t="shared" ca="1" si="311"/>
        <v>2891.0779459916521</v>
      </c>
      <c r="J1087" s="18">
        <f ca="1">SUM(INDIRECT(ADDRESS(ROW(F1087),COLUMN(F1087),4)):INDIRECT(ADDRESS(ROW(F1087)+N$5-1,COLUMN(F1087),4)))</f>
        <v>25500.000000000004</v>
      </c>
      <c r="K1087" s="18">
        <f t="shared" ca="1" si="312"/>
        <v>16350</v>
      </c>
      <c r="L1087" s="18">
        <f t="shared" ca="1" si="322"/>
        <v>0</v>
      </c>
      <c r="M1087" s="18">
        <f t="shared" ca="1" si="306"/>
        <v>0</v>
      </c>
      <c r="N1087" s="34">
        <f t="shared" ca="1" si="313"/>
        <v>14425.510209207754</v>
      </c>
      <c r="P1087" s="18">
        <f t="shared" ca="1" si="307"/>
        <v>608.92205400834825</v>
      </c>
      <c r="Q1087" s="47">
        <f ca="1">SUM(L$15:L1087)-SUM(M$15:M1087)</f>
        <v>16350</v>
      </c>
      <c r="R1087" s="47" t="str">
        <f t="shared" ca="1" si="308"/>
        <v>M1090</v>
      </c>
      <c r="S1087" s="40">
        <f t="shared" ca="1" si="314"/>
        <v>0</v>
      </c>
      <c r="T1087" s="46">
        <f t="shared" ca="1" si="315"/>
        <v>26</v>
      </c>
      <c r="X1087" s="74">
        <f t="shared" ca="1" si="316"/>
        <v>-0.6089220540083482</v>
      </c>
      <c r="Y1087" s="75">
        <f t="shared" ca="1" si="317"/>
        <v>-0.6089220540083482</v>
      </c>
      <c r="Z1087" s="74">
        <f t="shared" ca="1" si="318"/>
        <v>0.54393688775737969</v>
      </c>
      <c r="AA1087" s="76">
        <f t="shared" ca="1" si="319"/>
        <v>-608.92205400834825</v>
      </c>
      <c r="AB1087" s="76">
        <f t="shared" ca="1" si="320"/>
        <v>543.93688775737974</v>
      </c>
    </row>
    <row r="1088" spans="1:28" x14ac:dyDescent="0.25">
      <c r="A1088" s="2">
        <f t="shared" si="321"/>
        <v>24</v>
      </c>
      <c r="B1088" s="16">
        <f ca="1">VLOOKUP(A1088,PERIODS!$O$4:$P$33,2,FALSE)</f>
        <v>3.5000000000000003E-2</v>
      </c>
      <c r="C1088" s="15"/>
      <c r="D1088" s="18">
        <v>1074</v>
      </c>
      <c r="E1088" s="34">
        <f t="shared" ca="1" si="323"/>
        <v>14425.510209207754</v>
      </c>
      <c r="F1088" s="34">
        <f t="shared" ca="1" si="305"/>
        <v>3500.0000000000005</v>
      </c>
      <c r="G1088" s="69">
        <f t="shared" ca="1" si="309"/>
        <v>0</v>
      </c>
      <c r="H1088" s="34">
        <f t="shared" ca="1" si="310"/>
        <v>-1256.3749492044033</v>
      </c>
      <c r="I1088" s="34">
        <f t="shared" ca="1" si="311"/>
        <v>2243.6250507955974</v>
      </c>
      <c r="J1088" s="18">
        <f ca="1">SUM(INDIRECT(ADDRESS(ROW(F1088),COLUMN(F1088),4)):INDIRECT(ADDRESS(ROW(F1088)+N$5-1,COLUMN(F1088),4)))</f>
        <v>26000</v>
      </c>
      <c r="K1088" s="18">
        <f t="shared" ca="1" si="312"/>
        <v>0</v>
      </c>
      <c r="L1088" s="18">
        <f t="shared" ca="1" si="322"/>
        <v>0</v>
      </c>
      <c r="M1088" s="18">
        <f t="shared" ca="1" si="306"/>
        <v>16350</v>
      </c>
      <c r="N1088" s="34">
        <f t="shared" ca="1" si="313"/>
        <v>28531.885158412158</v>
      </c>
      <c r="P1088" s="18">
        <f t="shared" ca="1" si="307"/>
        <v>1256.3749492044033</v>
      </c>
      <c r="Q1088" s="47">
        <f ca="1">SUM(L$15:L1088)-SUM(M$15:M1088)</f>
        <v>0</v>
      </c>
      <c r="R1088" s="47" t="str">
        <f t="shared" ca="1" si="308"/>
        <v>M1091</v>
      </c>
      <c r="S1088" s="40">
        <f t="shared" ca="1" si="314"/>
        <v>0</v>
      </c>
      <c r="T1088" s="46">
        <f t="shared" ca="1" si="315"/>
        <v>61</v>
      </c>
      <c r="X1088" s="74">
        <f t="shared" ca="1" si="316"/>
        <v>-1.2563749492044032</v>
      </c>
      <c r="Y1088" s="75">
        <f t="shared" ca="1" si="317"/>
        <v>-1.2563749492044032</v>
      </c>
      <c r="Z1088" s="74">
        <f t="shared" ca="1" si="318"/>
        <v>0.28468415275613695</v>
      </c>
      <c r="AA1088" s="76">
        <f t="shared" ca="1" si="319"/>
        <v>-1256.3749492044033</v>
      </c>
      <c r="AB1088" s="76">
        <f t="shared" ca="1" si="320"/>
        <v>284.68415275613694</v>
      </c>
    </row>
    <row r="1089" spans="1:28" x14ac:dyDescent="0.25">
      <c r="A1089" s="2">
        <f t="shared" si="321"/>
        <v>25</v>
      </c>
      <c r="B1089" s="16">
        <f ca="1">VLOOKUP(A1089,PERIODS!$O$4:$P$33,2,FALSE)</f>
        <v>3.5000000000000003E-2</v>
      </c>
      <c r="C1089" s="15"/>
      <c r="D1089" s="18">
        <v>1075</v>
      </c>
      <c r="E1089" s="34">
        <f t="shared" ca="1" si="323"/>
        <v>28531.885158412158</v>
      </c>
      <c r="F1089" s="34">
        <f t="shared" ca="1" si="305"/>
        <v>3500.0000000000005</v>
      </c>
      <c r="G1089" s="69">
        <f t="shared" ca="1" si="309"/>
        <v>0</v>
      </c>
      <c r="H1089" s="34">
        <f t="shared" ca="1" si="310"/>
        <v>-436.8700095209918</v>
      </c>
      <c r="I1089" s="34">
        <f t="shared" ca="1" si="311"/>
        <v>3063.1299904790085</v>
      </c>
      <c r="J1089" s="18">
        <f ca="1">SUM(INDIRECT(ADDRESS(ROW(F1089),COLUMN(F1089),4)):INDIRECT(ADDRESS(ROW(F1089)+N$5-1,COLUMN(F1089),4)))</f>
        <v>24900</v>
      </c>
      <c r="K1089" s="18">
        <f t="shared" ca="1" si="312"/>
        <v>0</v>
      </c>
      <c r="L1089" s="18">
        <f t="shared" ca="1" si="322"/>
        <v>0</v>
      </c>
      <c r="M1089" s="18">
        <f t="shared" ca="1" si="306"/>
        <v>0</v>
      </c>
      <c r="N1089" s="34">
        <f t="shared" ca="1" si="313"/>
        <v>25468.755167933152</v>
      </c>
      <c r="P1089" s="18">
        <f t="shared" ca="1" si="307"/>
        <v>436.8700095209918</v>
      </c>
      <c r="Q1089" s="47">
        <f ca="1">SUM(L$15:L1089)-SUM(M$15:M1089)</f>
        <v>0</v>
      </c>
      <c r="R1089" s="47" t="str">
        <f t="shared" ca="1" si="308"/>
        <v>M1092</v>
      </c>
      <c r="S1089" s="40">
        <f t="shared" ca="1" si="314"/>
        <v>0</v>
      </c>
      <c r="T1089" s="46">
        <f t="shared" ca="1" si="315"/>
        <v>69</v>
      </c>
      <c r="X1089" s="74">
        <f t="shared" ca="1" si="316"/>
        <v>-0.43687000952099181</v>
      </c>
      <c r="Y1089" s="75">
        <f t="shared" ca="1" si="317"/>
        <v>-0.43687000952099181</v>
      </c>
      <c r="Z1089" s="74">
        <f t="shared" ca="1" si="318"/>
        <v>0.64605540700431474</v>
      </c>
      <c r="AA1089" s="76">
        <f t="shared" ca="1" si="319"/>
        <v>-436.8700095209918</v>
      </c>
      <c r="AB1089" s="76">
        <f t="shared" ca="1" si="320"/>
        <v>646.0554070043147</v>
      </c>
    </row>
    <row r="1090" spans="1:28" x14ac:dyDescent="0.25">
      <c r="A1090" s="2">
        <f t="shared" si="321"/>
        <v>26</v>
      </c>
      <c r="B1090" s="16">
        <f ca="1">VLOOKUP(A1090,PERIODS!$O$4:$P$33,2,FALSE)</f>
        <v>3.5000000000000003E-2</v>
      </c>
      <c r="C1090" s="15"/>
      <c r="D1090" s="18">
        <v>1076</v>
      </c>
      <c r="E1090" s="34">
        <f t="shared" ca="1" si="323"/>
        <v>25468.755167933152</v>
      </c>
      <c r="F1090" s="34">
        <f t="shared" ca="1" si="305"/>
        <v>3500.0000000000005</v>
      </c>
      <c r="G1090" s="69">
        <f t="shared" ca="1" si="309"/>
        <v>0</v>
      </c>
      <c r="H1090" s="34">
        <f t="shared" ca="1" si="310"/>
        <v>601.03160200806587</v>
      </c>
      <c r="I1090" s="34">
        <f t="shared" ca="1" si="311"/>
        <v>4101.0316020080663</v>
      </c>
      <c r="J1090" s="18">
        <f ca="1">SUM(INDIRECT(ADDRESS(ROW(F1090),COLUMN(F1090),4)):INDIRECT(ADDRESS(ROW(F1090)+N$5-1,COLUMN(F1090),4)))</f>
        <v>23900</v>
      </c>
      <c r="K1090" s="18">
        <f t="shared" ca="1" si="312"/>
        <v>0</v>
      </c>
      <c r="L1090" s="18">
        <f t="shared" ca="1" si="322"/>
        <v>0</v>
      </c>
      <c r="M1090" s="18">
        <f t="shared" ca="1" si="306"/>
        <v>0</v>
      </c>
      <c r="N1090" s="34">
        <f t="shared" ca="1" si="313"/>
        <v>21367.723565925087</v>
      </c>
      <c r="P1090" s="18">
        <f t="shared" ca="1" si="307"/>
        <v>601.03160200806587</v>
      </c>
      <c r="Q1090" s="47">
        <f ca="1">SUM(L$15:L1090)-SUM(M$15:M1090)</f>
        <v>0</v>
      </c>
      <c r="R1090" s="47" t="str">
        <f t="shared" ca="1" si="308"/>
        <v>M1093</v>
      </c>
      <c r="S1090" s="40">
        <f t="shared" ca="1" si="314"/>
        <v>0</v>
      </c>
      <c r="T1090" s="46">
        <f t="shared" ca="1" si="315"/>
        <v>3</v>
      </c>
      <c r="X1090" s="74">
        <f t="shared" ca="1" si="316"/>
        <v>0.60103160200806582</v>
      </c>
      <c r="Y1090" s="75">
        <f t="shared" ca="1" si="317"/>
        <v>0.60103160200806582</v>
      </c>
      <c r="Z1090" s="74">
        <f t="shared" ca="1" si="318"/>
        <v>1.8239994716892858</v>
      </c>
      <c r="AA1090" s="76">
        <f t="shared" ca="1" si="319"/>
        <v>601.03160200806587</v>
      </c>
      <c r="AB1090" s="76">
        <f t="shared" ca="1" si="320"/>
        <v>1823.9994716892859</v>
      </c>
    </row>
    <row r="1091" spans="1:28" x14ac:dyDescent="0.25">
      <c r="A1091" s="2">
        <f t="shared" si="321"/>
        <v>27</v>
      </c>
      <c r="B1091" s="16">
        <f ca="1">VLOOKUP(A1091,PERIODS!$O$4:$P$33,2,FALSE)</f>
        <v>3.5000000000000003E-2</v>
      </c>
      <c r="C1091" s="15"/>
      <c r="D1091" s="18">
        <v>1077</v>
      </c>
      <c r="E1091" s="34">
        <f t="shared" ca="1" si="323"/>
        <v>21367.723565925087</v>
      </c>
      <c r="F1091" s="34">
        <f t="shared" ca="1" si="305"/>
        <v>3500.0000000000005</v>
      </c>
      <c r="G1091" s="69">
        <f t="shared" ca="1" si="309"/>
        <v>0</v>
      </c>
      <c r="H1091" s="34">
        <f t="shared" ca="1" si="310"/>
        <v>1602.5322977943049</v>
      </c>
      <c r="I1091" s="34">
        <f t="shared" ca="1" si="311"/>
        <v>5102.5322977943051</v>
      </c>
      <c r="J1091" s="18">
        <f ca="1">SUM(INDIRECT(ADDRESS(ROW(F1091),COLUMN(F1091),4)):INDIRECT(ADDRESS(ROW(F1091)+N$5-1,COLUMN(F1091),4)))</f>
        <v>22900</v>
      </c>
      <c r="K1091" s="18">
        <f t="shared" ca="1" si="312"/>
        <v>16350</v>
      </c>
      <c r="L1091" s="18">
        <f t="shared" ca="1" si="322"/>
        <v>16350</v>
      </c>
      <c r="M1091" s="18">
        <f t="shared" ca="1" si="306"/>
        <v>0</v>
      </c>
      <c r="N1091" s="34">
        <f t="shared" ca="1" si="313"/>
        <v>16265.191268130782</v>
      </c>
      <c r="P1091" s="18">
        <f t="shared" ca="1" si="307"/>
        <v>1602.5322977943049</v>
      </c>
      <c r="Q1091" s="47">
        <f ca="1">SUM(L$15:L1091)-SUM(M$15:M1091)</f>
        <v>16350</v>
      </c>
      <c r="R1091" s="47" t="str">
        <f t="shared" ca="1" si="308"/>
        <v>M1094</v>
      </c>
      <c r="S1091" s="40">
        <f t="shared" ca="1" si="314"/>
        <v>0</v>
      </c>
      <c r="T1091" s="46">
        <f t="shared" ca="1" si="315"/>
        <v>51</v>
      </c>
      <c r="X1091" s="74">
        <f t="shared" ca="1" si="316"/>
        <v>1.6025322977943048</v>
      </c>
      <c r="Y1091" s="75">
        <f t="shared" ca="1" si="317"/>
        <v>1.6025322977943048</v>
      </c>
      <c r="Z1091" s="74">
        <f t="shared" ca="1" si="318"/>
        <v>4.9655908716316963</v>
      </c>
      <c r="AA1091" s="76">
        <f t="shared" ca="1" si="319"/>
        <v>1602.5322977943049</v>
      </c>
      <c r="AB1091" s="76">
        <f t="shared" ca="1" si="320"/>
        <v>4965.5908716316962</v>
      </c>
    </row>
    <row r="1092" spans="1:28" x14ac:dyDescent="0.25">
      <c r="A1092" s="2">
        <f t="shared" si="321"/>
        <v>28</v>
      </c>
      <c r="B1092" s="16">
        <f ca="1">VLOOKUP(A1092,PERIODS!$O$4:$P$33,2,FALSE)</f>
        <v>0.04</v>
      </c>
      <c r="C1092" s="15"/>
      <c r="D1092" s="18">
        <v>1078</v>
      </c>
      <c r="E1092" s="34">
        <f t="shared" ca="1" si="323"/>
        <v>16265.191268130782</v>
      </c>
      <c r="F1092" s="34">
        <f t="shared" ca="1" si="305"/>
        <v>4000</v>
      </c>
      <c r="G1092" s="69">
        <f t="shared" ca="1" si="309"/>
        <v>0</v>
      </c>
      <c r="H1092" s="34">
        <f t="shared" ca="1" si="310"/>
        <v>1418.8227995331561</v>
      </c>
      <c r="I1092" s="34">
        <f t="shared" ca="1" si="311"/>
        <v>5418.8227995331563</v>
      </c>
      <c r="J1092" s="18">
        <f ca="1">SUM(INDIRECT(ADDRESS(ROW(F1092),COLUMN(F1092),4)):INDIRECT(ADDRESS(ROW(F1092)+N$5-1,COLUMN(F1092),4)))</f>
        <v>21900</v>
      </c>
      <c r="K1092" s="18">
        <f t="shared" ca="1" si="312"/>
        <v>16350</v>
      </c>
      <c r="L1092" s="18">
        <f t="shared" ca="1" si="322"/>
        <v>0</v>
      </c>
      <c r="M1092" s="18">
        <f t="shared" ca="1" si="306"/>
        <v>0</v>
      </c>
      <c r="N1092" s="34">
        <f t="shared" ca="1" si="313"/>
        <v>10846.368468597626</v>
      </c>
      <c r="P1092" s="18">
        <f t="shared" ca="1" si="307"/>
        <v>1418.8227995331561</v>
      </c>
      <c r="Q1092" s="47">
        <f ca="1">SUM(L$15:L1092)-SUM(M$15:M1092)</f>
        <v>16350</v>
      </c>
      <c r="R1092" s="47" t="str">
        <f t="shared" ca="1" si="308"/>
        <v>M1095</v>
      </c>
      <c r="S1092" s="40">
        <f t="shared" ca="1" si="314"/>
        <v>0</v>
      </c>
      <c r="T1092" s="46">
        <f t="shared" ca="1" si="315"/>
        <v>98</v>
      </c>
      <c r="X1092" s="74">
        <f t="shared" ca="1" si="316"/>
        <v>1.4188227995331562</v>
      </c>
      <c r="Y1092" s="75">
        <f t="shared" ca="1" si="317"/>
        <v>1.4188227995331562</v>
      </c>
      <c r="Z1092" s="74">
        <f t="shared" ca="1" si="318"/>
        <v>4.1322530856259068</v>
      </c>
      <c r="AA1092" s="76">
        <f t="shared" ca="1" si="319"/>
        <v>1418.8227995331561</v>
      </c>
      <c r="AB1092" s="76">
        <f t="shared" ca="1" si="320"/>
        <v>4132.2530856259064</v>
      </c>
    </row>
    <row r="1093" spans="1:28" x14ac:dyDescent="0.25">
      <c r="A1093" s="2">
        <f t="shared" si="321"/>
        <v>29</v>
      </c>
      <c r="B1093" s="16">
        <f ca="1">VLOOKUP(A1093,PERIODS!$O$4:$P$33,2,FALSE)</f>
        <v>0.04</v>
      </c>
      <c r="C1093" s="15"/>
      <c r="D1093" s="18">
        <v>1079</v>
      </c>
      <c r="E1093" s="34">
        <f t="shared" ca="1" si="323"/>
        <v>10846.368468597626</v>
      </c>
      <c r="F1093" s="34">
        <f t="shared" ca="1" si="305"/>
        <v>4000</v>
      </c>
      <c r="G1093" s="69">
        <f t="shared" ca="1" si="309"/>
        <v>0</v>
      </c>
      <c r="H1093" s="34">
        <f t="shared" ca="1" si="310"/>
        <v>-10.216704441357416</v>
      </c>
      <c r="I1093" s="34">
        <f t="shared" ca="1" si="311"/>
        <v>3989.7832955586427</v>
      </c>
      <c r="J1093" s="18">
        <f ca="1">SUM(INDIRECT(ADDRESS(ROW(F1093),COLUMN(F1093),4)):INDIRECT(ADDRESS(ROW(F1093)+N$5-1,COLUMN(F1093),4)))</f>
        <v>21200</v>
      </c>
      <c r="K1093" s="18">
        <f t="shared" ca="1" si="312"/>
        <v>16350</v>
      </c>
      <c r="L1093" s="18">
        <f t="shared" ca="1" si="322"/>
        <v>0</v>
      </c>
      <c r="M1093" s="18">
        <f t="shared" ca="1" si="306"/>
        <v>0</v>
      </c>
      <c r="N1093" s="34">
        <f t="shared" ca="1" si="313"/>
        <v>6856.5851730389832</v>
      </c>
      <c r="P1093" s="18">
        <f t="shared" ca="1" si="307"/>
        <v>10.216704441357416</v>
      </c>
      <c r="Q1093" s="47">
        <f ca="1">SUM(L$15:L1093)-SUM(M$15:M1093)</f>
        <v>16350</v>
      </c>
      <c r="R1093" s="47" t="str">
        <f t="shared" ca="1" si="308"/>
        <v>M1096</v>
      </c>
      <c r="S1093" s="40">
        <f t="shared" ca="1" si="314"/>
        <v>0</v>
      </c>
      <c r="T1093" s="46">
        <f t="shared" ca="1" si="315"/>
        <v>62</v>
      </c>
      <c r="X1093" s="74">
        <f t="shared" ca="1" si="316"/>
        <v>-1.0216704441357416E-2</v>
      </c>
      <c r="Y1093" s="75">
        <f t="shared" ca="1" si="317"/>
        <v>-1.0216704441357416E-2</v>
      </c>
      <c r="Z1093" s="74">
        <f t="shared" ca="1" si="318"/>
        <v>0.98983530879812376</v>
      </c>
      <c r="AA1093" s="76">
        <f t="shared" ca="1" si="319"/>
        <v>-10.216704441357416</v>
      </c>
      <c r="AB1093" s="76">
        <f t="shared" ca="1" si="320"/>
        <v>989.83530879812372</v>
      </c>
    </row>
    <row r="1094" spans="1:28" x14ac:dyDescent="0.25">
      <c r="A1094" s="2">
        <f t="shared" si="321"/>
        <v>30</v>
      </c>
      <c r="B1094" s="16">
        <f ca="1">VLOOKUP(A1094,PERIODS!$O$4:$P$33,2,FALSE)</f>
        <v>0.04</v>
      </c>
      <c r="C1094" s="15"/>
      <c r="D1094" s="18">
        <v>1080</v>
      </c>
      <c r="E1094" s="34">
        <f t="shared" ca="1" si="323"/>
        <v>6856.5851730389832</v>
      </c>
      <c r="F1094" s="34">
        <f t="shared" ca="1" si="305"/>
        <v>4000</v>
      </c>
      <c r="G1094" s="69">
        <f t="shared" ca="1" si="309"/>
        <v>0</v>
      </c>
      <c r="H1094" s="34">
        <f t="shared" ca="1" si="310"/>
        <v>52.977534381896099</v>
      </c>
      <c r="I1094" s="34">
        <f t="shared" ca="1" si="311"/>
        <v>4052.977534381896</v>
      </c>
      <c r="J1094" s="18">
        <f ca="1">SUM(INDIRECT(ADDRESS(ROW(F1094),COLUMN(F1094),4)):INDIRECT(ADDRESS(ROW(F1094)+N$5-1,COLUMN(F1094),4)))</f>
        <v>20500</v>
      </c>
      <c r="K1094" s="18">
        <f t="shared" ca="1" si="312"/>
        <v>0</v>
      </c>
      <c r="L1094" s="18">
        <f t="shared" ca="1" si="322"/>
        <v>0</v>
      </c>
      <c r="M1094" s="18">
        <f t="shared" ca="1" si="306"/>
        <v>16350</v>
      </c>
      <c r="N1094" s="34">
        <f t="shared" ca="1" si="313"/>
        <v>19153.607638657086</v>
      </c>
      <c r="P1094" s="18">
        <f t="shared" ca="1" si="307"/>
        <v>52.977534381896099</v>
      </c>
      <c r="Q1094" s="47">
        <f ca="1">SUM(L$15:L1094)-SUM(M$15:M1094)</f>
        <v>0</v>
      </c>
      <c r="R1094" s="47" t="str">
        <f t="shared" ca="1" si="308"/>
        <v>M1097</v>
      </c>
      <c r="S1094" s="40">
        <f t="shared" ca="1" si="314"/>
        <v>0</v>
      </c>
      <c r="T1094" s="46">
        <f t="shared" ca="1" si="315"/>
        <v>50</v>
      </c>
      <c r="X1094" s="74">
        <f t="shared" ca="1" si="316"/>
        <v>5.2977534381896098E-2</v>
      </c>
      <c r="Y1094" s="75">
        <f t="shared" ca="1" si="317"/>
        <v>5.2977534381896098E-2</v>
      </c>
      <c r="Z1094" s="74">
        <f t="shared" ca="1" si="318"/>
        <v>1.0544059569717166</v>
      </c>
      <c r="AA1094" s="76">
        <f t="shared" ca="1" si="319"/>
        <v>52.977534381896099</v>
      </c>
      <c r="AB1094" s="76">
        <f t="shared" ca="1" si="320"/>
        <v>1054.4059569717165</v>
      </c>
    </row>
    <row r="1095" spans="1:28" x14ac:dyDescent="0.25">
      <c r="A1095" s="2">
        <f t="shared" si="321"/>
        <v>1</v>
      </c>
      <c r="B1095" s="16">
        <f ca="1">VLOOKUP(A1095,PERIODS!$O$4:$P$33,2,FALSE)</f>
        <v>2.4E-2</v>
      </c>
      <c r="C1095" s="15"/>
      <c r="D1095" s="18">
        <v>1081</v>
      </c>
      <c r="E1095" s="34">
        <f t="shared" ca="1" si="323"/>
        <v>19153.607638657086</v>
      </c>
      <c r="F1095" s="34">
        <f t="shared" ca="1" si="305"/>
        <v>2400</v>
      </c>
      <c r="G1095" s="69">
        <f t="shared" ca="1" si="309"/>
        <v>0</v>
      </c>
      <c r="H1095" s="34">
        <f t="shared" ca="1" si="310"/>
        <v>32.515801224248705</v>
      </c>
      <c r="I1095" s="34">
        <f t="shared" ca="1" si="311"/>
        <v>2432.5158012242487</v>
      </c>
      <c r="J1095" s="18">
        <f ca="1">SUM(INDIRECT(ADDRESS(ROW(F1095),COLUMN(F1095),4)):INDIRECT(ADDRESS(ROW(F1095)+N$5-1,COLUMN(F1095),4)))</f>
        <v>19800</v>
      </c>
      <c r="K1095" s="18">
        <f t="shared" ca="1" si="312"/>
        <v>16350</v>
      </c>
      <c r="L1095" s="18">
        <f t="shared" ca="1" si="322"/>
        <v>16350</v>
      </c>
      <c r="M1095" s="18">
        <f t="shared" ca="1" si="306"/>
        <v>0</v>
      </c>
      <c r="N1095" s="34">
        <f t="shared" ca="1" si="313"/>
        <v>16721.091837432836</v>
      </c>
      <c r="P1095" s="18">
        <f t="shared" ca="1" si="307"/>
        <v>32.515801224248705</v>
      </c>
      <c r="Q1095" s="47">
        <f ca="1">SUM(L$15:L1095)-SUM(M$15:M1095)</f>
        <v>16350</v>
      </c>
      <c r="R1095" s="47" t="str">
        <f t="shared" ca="1" si="308"/>
        <v>M1098</v>
      </c>
      <c r="S1095" s="40">
        <f t="shared" ca="1" si="314"/>
        <v>0</v>
      </c>
      <c r="T1095" s="46">
        <f t="shared" ca="1" si="315"/>
        <v>2</v>
      </c>
      <c r="X1095" s="74">
        <f t="shared" ca="1" si="316"/>
        <v>3.2515801224248707E-2</v>
      </c>
      <c r="Y1095" s="75">
        <f t="shared" ca="1" si="317"/>
        <v>3.2515801224248707E-2</v>
      </c>
      <c r="Z1095" s="74">
        <f t="shared" ca="1" si="318"/>
        <v>1.0330502164731385</v>
      </c>
      <c r="AA1095" s="76">
        <f t="shared" ca="1" si="319"/>
        <v>32.515801224248705</v>
      </c>
      <c r="AB1095" s="76">
        <f t="shared" ca="1" si="320"/>
        <v>1033.0502164731386</v>
      </c>
    </row>
    <row r="1096" spans="1:28" x14ac:dyDescent="0.25">
      <c r="A1096" s="2">
        <f t="shared" si="321"/>
        <v>2</v>
      </c>
      <c r="B1096" s="16">
        <f ca="1">VLOOKUP(A1096,PERIODS!$O$4:$P$33,2,FALSE)</f>
        <v>2.5000000000000001E-2</v>
      </c>
      <c r="C1096" s="15"/>
      <c r="D1096" s="18">
        <v>1082</v>
      </c>
      <c r="E1096" s="34">
        <f t="shared" ca="1" si="323"/>
        <v>16721.091837432836</v>
      </c>
      <c r="F1096" s="34">
        <f t="shared" ca="1" si="305"/>
        <v>2500</v>
      </c>
      <c r="G1096" s="69">
        <f t="shared" ca="1" si="309"/>
        <v>0</v>
      </c>
      <c r="H1096" s="34">
        <f t="shared" ca="1" si="310"/>
        <v>1178.5920169091567</v>
      </c>
      <c r="I1096" s="34">
        <f t="shared" ca="1" si="311"/>
        <v>3678.5920169091569</v>
      </c>
      <c r="J1096" s="18">
        <f ca="1">SUM(INDIRECT(ADDRESS(ROW(F1096),COLUMN(F1096),4)):INDIRECT(ADDRESS(ROW(F1096)+N$5-1,COLUMN(F1096),4)))</f>
        <v>20700</v>
      </c>
      <c r="K1096" s="18">
        <f t="shared" ca="1" si="312"/>
        <v>16350</v>
      </c>
      <c r="L1096" s="18">
        <f t="shared" ca="1" si="322"/>
        <v>0</v>
      </c>
      <c r="M1096" s="18">
        <f t="shared" ca="1" si="306"/>
        <v>0</v>
      </c>
      <c r="N1096" s="34">
        <f t="shared" ca="1" si="313"/>
        <v>13042.499820523679</v>
      </c>
      <c r="P1096" s="18">
        <f t="shared" ca="1" si="307"/>
        <v>1178.5920169091567</v>
      </c>
      <c r="Q1096" s="47">
        <f ca="1">SUM(L$15:L1096)-SUM(M$15:M1096)</f>
        <v>16350</v>
      </c>
      <c r="R1096" s="47" t="str">
        <f t="shared" ca="1" si="308"/>
        <v>M1099</v>
      </c>
      <c r="S1096" s="40">
        <f t="shared" ca="1" si="314"/>
        <v>0</v>
      </c>
      <c r="T1096" s="46">
        <f t="shared" ca="1" si="315"/>
        <v>49</v>
      </c>
      <c r="X1096" s="74">
        <f t="shared" ca="1" si="316"/>
        <v>1.1785920169091566</v>
      </c>
      <c r="Y1096" s="75">
        <f t="shared" ca="1" si="317"/>
        <v>1.1785920169091566</v>
      </c>
      <c r="Z1096" s="74">
        <f t="shared" ca="1" si="318"/>
        <v>3.2497953232896881</v>
      </c>
      <c r="AA1096" s="76">
        <f t="shared" ca="1" si="319"/>
        <v>1178.5920169091567</v>
      </c>
      <c r="AB1096" s="76">
        <f t="shared" ca="1" si="320"/>
        <v>3249.795323289688</v>
      </c>
    </row>
    <row r="1097" spans="1:28" x14ac:dyDescent="0.25">
      <c r="A1097" s="2">
        <f t="shared" si="321"/>
        <v>3</v>
      </c>
      <c r="B1097" s="16">
        <f ca="1">VLOOKUP(A1097,PERIODS!$O$4:$P$33,2,FALSE)</f>
        <v>2.5000000000000001E-2</v>
      </c>
      <c r="C1097" s="15"/>
      <c r="D1097" s="18">
        <v>1083</v>
      </c>
      <c r="E1097" s="34">
        <f t="shared" ca="1" si="323"/>
        <v>13042.499820523679</v>
      </c>
      <c r="F1097" s="34">
        <f t="shared" ca="1" si="305"/>
        <v>2500</v>
      </c>
      <c r="G1097" s="69">
        <f t="shared" ca="1" si="309"/>
        <v>0</v>
      </c>
      <c r="H1097" s="34">
        <f t="shared" ca="1" si="310"/>
        <v>45.859105199333925</v>
      </c>
      <c r="I1097" s="34">
        <f t="shared" ca="1" si="311"/>
        <v>2545.859105199334</v>
      </c>
      <c r="J1097" s="18">
        <f ca="1">SUM(INDIRECT(ADDRESS(ROW(F1097),COLUMN(F1097),4)):INDIRECT(ADDRESS(ROW(F1097)+N$5-1,COLUMN(F1097),4)))</f>
        <v>21500</v>
      </c>
      <c r="K1097" s="18">
        <f t="shared" ca="1" si="312"/>
        <v>16350</v>
      </c>
      <c r="L1097" s="18">
        <f t="shared" ca="1" si="322"/>
        <v>0</v>
      </c>
      <c r="M1097" s="18">
        <f t="shared" ca="1" si="306"/>
        <v>0</v>
      </c>
      <c r="N1097" s="34">
        <f t="shared" ca="1" si="313"/>
        <v>10496.640715324345</v>
      </c>
      <c r="P1097" s="18">
        <f t="shared" ca="1" si="307"/>
        <v>45.859105199333925</v>
      </c>
      <c r="Q1097" s="47">
        <f ca="1">SUM(L$15:L1097)-SUM(M$15:M1097)</f>
        <v>16350</v>
      </c>
      <c r="R1097" s="47" t="str">
        <f t="shared" ca="1" si="308"/>
        <v>M1100</v>
      </c>
      <c r="S1097" s="40">
        <f t="shared" ca="1" si="314"/>
        <v>0</v>
      </c>
      <c r="T1097" s="46">
        <f t="shared" ca="1" si="315"/>
        <v>28</v>
      </c>
      <c r="X1097" s="74">
        <f t="shared" ca="1" si="316"/>
        <v>4.5859105199333922E-2</v>
      </c>
      <c r="Y1097" s="75">
        <f t="shared" ca="1" si="317"/>
        <v>4.5859105199333922E-2</v>
      </c>
      <c r="Z1097" s="74">
        <f t="shared" ca="1" si="318"/>
        <v>1.0469268940089524</v>
      </c>
      <c r="AA1097" s="76">
        <f t="shared" ca="1" si="319"/>
        <v>45.859105199333925</v>
      </c>
      <c r="AB1097" s="76">
        <f t="shared" ca="1" si="320"/>
        <v>1046.9268940089526</v>
      </c>
    </row>
    <row r="1098" spans="1:28" x14ac:dyDescent="0.25">
      <c r="A1098" s="2">
        <f t="shared" si="321"/>
        <v>4</v>
      </c>
      <c r="B1098" s="16">
        <f ca="1">VLOOKUP(A1098,PERIODS!$O$4:$P$33,2,FALSE)</f>
        <v>2.5000000000000001E-2</v>
      </c>
      <c r="C1098" s="15"/>
      <c r="D1098" s="18">
        <v>1084</v>
      </c>
      <c r="E1098" s="34">
        <f t="shared" ca="1" si="323"/>
        <v>10496.640715324345</v>
      </c>
      <c r="F1098" s="34">
        <f t="shared" ca="1" si="305"/>
        <v>2500</v>
      </c>
      <c r="G1098" s="69">
        <f t="shared" ca="1" si="309"/>
        <v>0</v>
      </c>
      <c r="H1098" s="34">
        <f t="shared" ca="1" si="310"/>
        <v>9.0059361523192081</v>
      </c>
      <c r="I1098" s="34">
        <f t="shared" ca="1" si="311"/>
        <v>2509.005936152319</v>
      </c>
      <c r="J1098" s="18">
        <f ca="1">SUM(INDIRECT(ADDRESS(ROW(F1098),COLUMN(F1098),4)):INDIRECT(ADDRESS(ROW(F1098)+N$5-1,COLUMN(F1098),4)))</f>
        <v>22300</v>
      </c>
      <c r="K1098" s="18">
        <f t="shared" ca="1" si="312"/>
        <v>0</v>
      </c>
      <c r="L1098" s="18">
        <f t="shared" ca="1" si="322"/>
        <v>0</v>
      </c>
      <c r="M1098" s="18">
        <f t="shared" ca="1" si="306"/>
        <v>16350</v>
      </c>
      <c r="N1098" s="34">
        <f t="shared" ca="1" si="313"/>
        <v>24337.634779172025</v>
      </c>
      <c r="P1098" s="18">
        <f t="shared" ca="1" si="307"/>
        <v>9.0059361523192081</v>
      </c>
      <c r="Q1098" s="47">
        <f ca="1">SUM(L$15:L1098)-SUM(M$15:M1098)</f>
        <v>0</v>
      </c>
      <c r="R1098" s="47" t="str">
        <f t="shared" ca="1" si="308"/>
        <v>M1101</v>
      </c>
      <c r="S1098" s="40">
        <f t="shared" ca="1" si="314"/>
        <v>0</v>
      </c>
      <c r="T1098" s="46">
        <f t="shared" ca="1" si="315"/>
        <v>36</v>
      </c>
      <c r="X1098" s="74">
        <f t="shared" ca="1" si="316"/>
        <v>9.0059361523192084E-3</v>
      </c>
      <c r="Y1098" s="75">
        <f t="shared" ca="1" si="317"/>
        <v>9.0059361523192084E-3</v>
      </c>
      <c r="Z1098" s="74">
        <f t="shared" ca="1" si="318"/>
        <v>1.0090466116104733</v>
      </c>
      <c r="AA1098" s="76">
        <f t="shared" ca="1" si="319"/>
        <v>9.0059361523192081</v>
      </c>
      <c r="AB1098" s="76">
        <f t="shared" ca="1" si="320"/>
        <v>1009.0466116104733</v>
      </c>
    </row>
    <row r="1099" spans="1:28" x14ac:dyDescent="0.25">
      <c r="A1099" s="2">
        <f t="shared" si="321"/>
        <v>5</v>
      </c>
      <c r="B1099" s="16">
        <f ca="1">VLOOKUP(A1099,PERIODS!$O$4:$P$33,2,FALSE)</f>
        <v>3.3000000000000002E-2</v>
      </c>
      <c r="C1099" s="15"/>
      <c r="D1099" s="18">
        <v>1085</v>
      </c>
      <c r="E1099" s="34">
        <f t="shared" ca="1" si="323"/>
        <v>24337.634779172025</v>
      </c>
      <c r="F1099" s="34">
        <f t="shared" ca="1" si="305"/>
        <v>3300</v>
      </c>
      <c r="G1099" s="69">
        <f t="shared" ca="1" si="309"/>
        <v>0</v>
      </c>
      <c r="H1099" s="34">
        <f t="shared" ca="1" si="310"/>
        <v>59.058820450805044</v>
      </c>
      <c r="I1099" s="34">
        <f t="shared" ca="1" si="311"/>
        <v>3359.0588204508049</v>
      </c>
      <c r="J1099" s="18">
        <f ca="1">SUM(INDIRECT(ADDRESS(ROW(F1099),COLUMN(F1099),4)):INDIRECT(ADDRESS(ROW(F1099)+N$5-1,COLUMN(F1099),4)))</f>
        <v>23100</v>
      </c>
      <c r="K1099" s="18">
        <f t="shared" ca="1" si="312"/>
        <v>0</v>
      </c>
      <c r="L1099" s="18">
        <f t="shared" ca="1" si="322"/>
        <v>0</v>
      </c>
      <c r="M1099" s="18">
        <f t="shared" ca="1" si="306"/>
        <v>0</v>
      </c>
      <c r="N1099" s="34">
        <f t="shared" ca="1" si="313"/>
        <v>20978.57595872122</v>
      </c>
      <c r="P1099" s="18">
        <f t="shared" ca="1" si="307"/>
        <v>59.058820450805044</v>
      </c>
      <c r="Q1099" s="47">
        <f ca="1">SUM(L$15:L1099)-SUM(M$15:M1099)</f>
        <v>0</v>
      </c>
      <c r="R1099" s="47" t="str">
        <f t="shared" ca="1" si="308"/>
        <v>M1102</v>
      </c>
      <c r="S1099" s="40">
        <f t="shared" ca="1" si="314"/>
        <v>0</v>
      </c>
      <c r="T1099" s="46">
        <f t="shared" ca="1" si="315"/>
        <v>87</v>
      </c>
      <c r="X1099" s="74">
        <f t="shared" ca="1" si="316"/>
        <v>5.9058820450805044E-2</v>
      </c>
      <c r="Y1099" s="75">
        <f t="shared" ca="1" si="317"/>
        <v>5.9058820450805044E-2</v>
      </c>
      <c r="Z1099" s="74">
        <f t="shared" ca="1" si="318"/>
        <v>1.0608376378531172</v>
      </c>
      <c r="AA1099" s="76">
        <f t="shared" ca="1" si="319"/>
        <v>59.058820450805044</v>
      </c>
      <c r="AB1099" s="76">
        <f t="shared" ca="1" si="320"/>
        <v>1060.8376378531173</v>
      </c>
    </row>
    <row r="1100" spans="1:28" x14ac:dyDescent="0.25">
      <c r="A1100" s="2">
        <f t="shared" si="321"/>
        <v>6</v>
      </c>
      <c r="B1100" s="16">
        <f ca="1">VLOOKUP(A1100,PERIODS!$O$4:$P$33,2,FALSE)</f>
        <v>3.3000000000000002E-2</v>
      </c>
      <c r="C1100" s="15"/>
      <c r="D1100" s="18">
        <v>1086</v>
      </c>
      <c r="E1100" s="34">
        <f t="shared" ca="1" si="323"/>
        <v>20978.57595872122</v>
      </c>
      <c r="F1100" s="34">
        <f t="shared" ca="1" si="305"/>
        <v>3300</v>
      </c>
      <c r="G1100" s="69">
        <f t="shared" ca="1" si="309"/>
        <v>0</v>
      </c>
      <c r="H1100" s="34">
        <f t="shared" ca="1" si="310"/>
        <v>521.37614095457241</v>
      </c>
      <c r="I1100" s="34">
        <f t="shared" ca="1" si="311"/>
        <v>3821.3761409545723</v>
      </c>
      <c r="J1100" s="18">
        <f ca="1">SUM(INDIRECT(ADDRESS(ROW(F1100),COLUMN(F1100),4)):INDIRECT(ADDRESS(ROW(F1100)+N$5-1,COLUMN(F1100),4)))</f>
        <v>23100</v>
      </c>
      <c r="K1100" s="18">
        <f t="shared" ca="1" si="312"/>
        <v>16350</v>
      </c>
      <c r="L1100" s="18">
        <f t="shared" ca="1" si="322"/>
        <v>16350</v>
      </c>
      <c r="M1100" s="18">
        <f t="shared" ca="1" si="306"/>
        <v>0</v>
      </c>
      <c r="N1100" s="34">
        <f t="shared" ca="1" si="313"/>
        <v>17157.199817766646</v>
      </c>
      <c r="P1100" s="18">
        <f t="shared" ca="1" si="307"/>
        <v>521.37614095457241</v>
      </c>
      <c r="Q1100" s="47">
        <f ca="1">SUM(L$15:L1100)-SUM(M$15:M1100)</f>
        <v>16350</v>
      </c>
      <c r="R1100" s="47" t="str">
        <f t="shared" ca="1" si="308"/>
        <v>M1103</v>
      </c>
      <c r="S1100" s="40">
        <f t="shared" ca="1" si="314"/>
        <v>0</v>
      </c>
      <c r="T1100" s="46">
        <f t="shared" ca="1" si="315"/>
        <v>23</v>
      </c>
      <c r="X1100" s="74">
        <f t="shared" ca="1" si="316"/>
        <v>0.52137614095457241</v>
      </c>
      <c r="Y1100" s="75">
        <f t="shared" ca="1" si="317"/>
        <v>0.52137614095457241</v>
      </c>
      <c r="Z1100" s="74">
        <f t="shared" ca="1" si="318"/>
        <v>1.6843439502468398</v>
      </c>
      <c r="AA1100" s="76">
        <f t="shared" ca="1" si="319"/>
        <v>521.37614095457241</v>
      </c>
      <c r="AB1100" s="76">
        <f t="shared" ca="1" si="320"/>
        <v>1684.3439502468398</v>
      </c>
    </row>
    <row r="1101" spans="1:28" x14ac:dyDescent="0.25">
      <c r="A1101" s="2">
        <f t="shared" si="321"/>
        <v>7</v>
      </c>
      <c r="B1101" s="16">
        <f ca="1">VLOOKUP(A1101,PERIODS!$O$4:$P$33,2,FALSE)</f>
        <v>3.3000000000000002E-2</v>
      </c>
      <c r="C1101" s="15"/>
      <c r="D1101" s="18">
        <v>1087</v>
      </c>
      <c r="E1101" s="34">
        <f t="shared" ca="1" si="323"/>
        <v>17157.199817766646</v>
      </c>
      <c r="F1101" s="34">
        <f t="shared" ca="1" si="305"/>
        <v>3300</v>
      </c>
      <c r="G1101" s="69">
        <f t="shared" ca="1" si="309"/>
        <v>0</v>
      </c>
      <c r="H1101" s="34">
        <f t="shared" ca="1" si="310"/>
        <v>-486.33165259942223</v>
      </c>
      <c r="I1101" s="34">
        <f t="shared" ca="1" si="311"/>
        <v>2813.6683474005777</v>
      </c>
      <c r="J1101" s="18">
        <f ca="1">SUM(INDIRECT(ADDRESS(ROW(F1101),COLUMN(F1101),4)):INDIRECT(ADDRESS(ROW(F1101)+N$5-1,COLUMN(F1101),4)))</f>
        <v>23100</v>
      </c>
      <c r="K1101" s="18">
        <f t="shared" ca="1" si="312"/>
        <v>16350</v>
      </c>
      <c r="L1101" s="18">
        <f t="shared" ca="1" si="322"/>
        <v>0</v>
      </c>
      <c r="M1101" s="18">
        <f t="shared" ca="1" si="306"/>
        <v>0</v>
      </c>
      <c r="N1101" s="34">
        <f t="shared" ca="1" si="313"/>
        <v>14343.53147036607</v>
      </c>
      <c r="P1101" s="18">
        <f t="shared" ca="1" si="307"/>
        <v>486.33165259942223</v>
      </c>
      <c r="Q1101" s="47">
        <f ca="1">SUM(L$15:L1101)-SUM(M$15:M1101)</f>
        <v>16350</v>
      </c>
      <c r="R1101" s="47" t="str">
        <f t="shared" ca="1" si="308"/>
        <v>M1104</v>
      </c>
      <c r="S1101" s="40">
        <f t="shared" ca="1" si="314"/>
        <v>0</v>
      </c>
      <c r="T1101" s="46">
        <f t="shared" ca="1" si="315"/>
        <v>12</v>
      </c>
      <c r="X1101" s="74">
        <f t="shared" ca="1" si="316"/>
        <v>-0.48633165259942224</v>
      </c>
      <c r="Y1101" s="75">
        <f t="shared" ca="1" si="317"/>
        <v>-0.48633165259942224</v>
      </c>
      <c r="Z1101" s="74">
        <f t="shared" ca="1" si="318"/>
        <v>0.61487784765702047</v>
      </c>
      <c r="AA1101" s="76">
        <f t="shared" ca="1" si="319"/>
        <v>-486.33165259942223</v>
      </c>
      <c r="AB1101" s="76">
        <f t="shared" ca="1" si="320"/>
        <v>614.87784765702042</v>
      </c>
    </row>
    <row r="1102" spans="1:28" x14ac:dyDescent="0.25">
      <c r="A1102" s="2">
        <f t="shared" si="321"/>
        <v>8</v>
      </c>
      <c r="B1102" s="16">
        <f ca="1">VLOOKUP(A1102,PERIODS!$O$4:$P$33,2,FALSE)</f>
        <v>3.3000000000000002E-2</v>
      </c>
      <c r="C1102" s="15"/>
      <c r="D1102" s="18">
        <v>1088</v>
      </c>
      <c r="E1102" s="34">
        <f t="shared" ca="1" si="323"/>
        <v>14343.53147036607</v>
      </c>
      <c r="F1102" s="34">
        <f t="shared" ca="1" si="305"/>
        <v>3300</v>
      </c>
      <c r="G1102" s="69">
        <f t="shared" ca="1" si="309"/>
        <v>0</v>
      </c>
      <c r="H1102" s="34">
        <f t="shared" ca="1" si="310"/>
        <v>1264.7120871390548</v>
      </c>
      <c r="I1102" s="34">
        <f t="shared" ca="1" si="311"/>
        <v>4564.7120871390543</v>
      </c>
      <c r="J1102" s="18">
        <f ca="1">SUM(INDIRECT(ADDRESS(ROW(F1102),COLUMN(F1102),4)):INDIRECT(ADDRESS(ROW(F1102)+N$5-1,COLUMN(F1102),4)))</f>
        <v>23100</v>
      </c>
      <c r="K1102" s="18">
        <f t="shared" ca="1" si="312"/>
        <v>16350</v>
      </c>
      <c r="L1102" s="18">
        <f t="shared" ca="1" si="322"/>
        <v>0</v>
      </c>
      <c r="M1102" s="18">
        <f t="shared" ca="1" si="306"/>
        <v>0</v>
      </c>
      <c r="N1102" s="34">
        <f t="shared" ca="1" si="313"/>
        <v>9778.8193832270154</v>
      </c>
      <c r="P1102" s="18">
        <f t="shared" ca="1" si="307"/>
        <v>1264.7120871390548</v>
      </c>
      <c r="Q1102" s="47">
        <f ca="1">SUM(L$15:L1102)-SUM(M$15:M1102)</f>
        <v>16350</v>
      </c>
      <c r="R1102" s="47" t="str">
        <f t="shared" ca="1" si="308"/>
        <v>M1105</v>
      </c>
      <c r="S1102" s="40">
        <f t="shared" ca="1" si="314"/>
        <v>0</v>
      </c>
      <c r="T1102" s="46">
        <f t="shared" ca="1" si="315"/>
        <v>73</v>
      </c>
      <c r="X1102" s="74">
        <f t="shared" ca="1" si="316"/>
        <v>1.2647120871390547</v>
      </c>
      <c r="Y1102" s="75">
        <f t="shared" ca="1" si="317"/>
        <v>1.2647120871390547</v>
      </c>
      <c r="Z1102" s="74">
        <f t="shared" ca="1" si="318"/>
        <v>3.5420727809788795</v>
      </c>
      <c r="AA1102" s="76">
        <f t="shared" ca="1" si="319"/>
        <v>1264.7120871390548</v>
      </c>
      <c r="AB1102" s="76">
        <f t="shared" ca="1" si="320"/>
        <v>3542.0727809788796</v>
      </c>
    </row>
    <row r="1103" spans="1:28" x14ac:dyDescent="0.25">
      <c r="A1103" s="2">
        <f t="shared" si="321"/>
        <v>9</v>
      </c>
      <c r="B1103" s="16">
        <f ca="1">VLOOKUP(A1103,PERIODS!$O$4:$P$33,2,FALSE)</f>
        <v>3.3000000000000002E-2</v>
      </c>
      <c r="C1103" s="15"/>
      <c r="D1103" s="18">
        <v>1089</v>
      </c>
      <c r="E1103" s="34">
        <f t="shared" ca="1" si="323"/>
        <v>9778.8193832270154</v>
      </c>
      <c r="F1103" s="34">
        <f t="shared" ref="F1103:F1166" ca="1" si="324">F$2*B1103</f>
        <v>3300</v>
      </c>
      <c r="G1103" s="69">
        <f t="shared" ca="1" si="309"/>
        <v>0</v>
      </c>
      <c r="H1103" s="34">
        <f t="shared" ca="1" si="310"/>
        <v>-203.10249867261135</v>
      </c>
      <c r="I1103" s="34">
        <f t="shared" ca="1" si="311"/>
        <v>3096.8975013273885</v>
      </c>
      <c r="J1103" s="18">
        <f ca="1">SUM(INDIRECT(ADDRESS(ROW(F1103),COLUMN(F1103),4)):INDIRECT(ADDRESS(ROW(F1103)+N$5-1,COLUMN(F1103),4)))</f>
        <v>23100</v>
      </c>
      <c r="K1103" s="18">
        <f t="shared" ca="1" si="312"/>
        <v>0</v>
      </c>
      <c r="L1103" s="18">
        <f t="shared" ca="1" si="322"/>
        <v>0</v>
      </c>
      <c r="M1103" s="18">
        <f t="shared" ref="M1103:M1166" ca="1" si="325">SUMIF($R$15:$R$8014,ADDRESS(ROW(M1103),COLUMN(M1103),4),$L$15:$L$8014)</f>
        <v>16350</v>
      </c>
      <c r="N1103" s="34">
        <f t="shared" ca="1" si="313"/>
        <v>6681.9218818996269</v>
      </c>
      <c r="P1103" s="18">
        <f t="shared" ref="P1103:P1166" ca="1" si="326">ABS(H1103)</f>
        <v>203.10249867261135</v>
      </c>
      <c r="Q1103" s="47">
        <f ca="1">SUM(L$15:L1103)-SUM(M$15:M1103)</f>
        <v>0</v>
      </c>
      <c r="R1103" s="47" t="str">
        <f t="shared" ref="R1103:R1166" ca="1" si="327">ADDRESS(ROW(M1103)+$N$3+RANDBETWEEN(-$N$4,$N$4),COLUMN(M1103),4)</f>
        <v>M1106</v>
      </c>
      <c r="S1103" s="40">
        <f t="shared" ca="1" si="314"/>
        <v>16350</v>
      </c>
      <c r="T1103" s="46">
        <f t="shared" ca="1" si="315"/>
        <v>96</v>
      </c>
      <c r="X1103" s="74">
        <f t="shared" ca="1" si="316"/>
        <v>-0.20310249867261135</v>
      </c>
      <c r="Y1103" s="75">
        <f t="shared" ca="1" si="317"/>
        <v>-0.20310249867261135</v>
      </c>
      <c r="Z1103" s="74">
        <f t="shared" ca="1" si="318"/>
        <v>0.81619457827713637</v>
      </c>
      <c r="AA1103" s="76">
        <f t="shared" ca="1" si="319"/>
        <v>-203.10249867261135</v>
      </c>
      <c r="AB1103" s="76">
        <f t="shared" ca="1" si="320"/>
        <v>816.19457827713643</v>
      </c>
    </row>
    <row r="1104" spans="1:28" x14ac:dyDescent="0.25">
      <c r="A1104" s="2">
        <f t="shared" si="321"/>
        <v>10</v>
      </c>
      <c r="B1104" s="16">
        <f ca="1">VLOOKUP(A1104,PERIODS!$O$4:$P$33,2,FALSE)</f>
        <v>3.3000000000000002E-2</v>
      </c>
      <c r="C1104" s="15"/>
      <c r="D1104" s="18">
        <v>1090</v>
      </c>
      <c r="E1104" s="34">
        <f t="shared" ca="1" si="323"/>
        <v>6681.9218818996269</v>
      </c>
      <c r="F1104" s="34">
        <f t="shared" ca="1" si="324"/>
        <v>3300</v>
      </c>
      <c r="G1104" s="69">
        <f t="shared" ref="G1104:G1167" ca="1" si="328">((2*RAND()*$F$5)-$F$5)*E1104</f>
        <v>0</v>
      </c>
      <c r="H1104" s="34">
        <f t="shared" ref="H1104:H1167" ca="1" si="329">IF($S$3="NORM",AA1104,IF($S$3="LOGNORM",AB1104,0))</f>
        <v>-293.52921806199578</v>
      </c>
      <c r="I1104" s="34">
        <f t="shared" ref="I1104:I1167" ca="1" si="330">IF(F1104+H1104&lt;0,0,F1104+H1104)</f>
        <v>3006.4707819380042</v>
      </c>
      <c r="J1104" s="18">
        <f ca="1">SUM(INDIRECT(ADDRESS(ROW(F1104),COLUMN(F1104),4)):INDIRECT(ADDRESS(ROW(F1104)+N$5-1,COLUMN(F1104),4)))</f>
        <v>23100</v>
      </c>
      <c r="K1104" s="18">
        <f t="shared" ref="K1104:K1167" ca="1" si="331">Q1104</f>
        <v>16350</v>
      </c>
      <c r="L1104" s="18">
        <f t="shared" ca="1" si="322"/>
        <v>16350</v>
      </c>
      <c r="M1104" s="18">
        <f t="shared" ca="1" si="325"/>
        <v>0</v>
      </c>
      <c r="N1104" s="34">
        <f t="shared" ref="N1104:N1167" ca="1" si="332">E1104+G1104-I1104+M1104-S1104</f>
        <v>3675.4510999616227</v>
      </c>
      <c r="P1104" s="18">
        <f t="shared" ca="1" si="326"/>
        <v>293.52921806199578</v>
      </c>
      <c r="Q1104" s="47">
        <f ca="1">SUM(L$15:L1104)-SUM(M$15:M1104)</f>
        <v>16350</v>
      </c>
      <c r="R1104" s="47" t="str">
        <f t="shared" ca="1" si="327"/>
        <v>M1107</v>
      </c>
      <c r="S1104" s="40">
        <f t="shared" ref="S1104:S1167" ca="1" si="333">IF(T1104&gt;N$6*100,M1104,0)</f>
        <v>0</v>
      </c>
      <c r="T1104" s="46">
        <f t="shared" ref="T1104:T1167" ca="1" si="334">RANDBETWEEN(0,100)</f>
        <v>27</v>
      </c>
      <c r="X1104" s="74">
        <f t="shared" ref="X1104:X1167" ca="1" si="335">NORMINV(RAND(),0,1)</f>
        <v>-0.29352921806199578</v>
      </c>
      <c r="Y1104" s="75">
        <f t="shared" ref="Y1104:Y1167" ca="1" si="336">IF(AND(X1104&gt;$F$6,$F$6&gt;0),$F$6,X1104)</f>
        <v>-0.29352921806199578</v>
      </c>
      <c r="Z1104" s="74">
        <f t="shared" ref="Z1104:Z1167" ca="1" si="337">EXP(Y1104)</f>
        <v>0.74562743675715493</v>
      </c>
      <c r="AA1104" s="76">
        <f t="shared" ref="AA1104:AA1167" ca="1" si="338">$F$3*Y1104</f>
        <v>-293.52921806199578</v>
      </c>
      <c r="AB1104" s="76">
        <f t="shared" ref="AB1104:AB1167" ca="1" si="339">$F$3*Z1104</f>
        <v>745.6274367571549</v>
      </c>
    </row>
    <row r="1105" spans="1:28" x14ac:dyDescent="0.25">
      <c r="A1105" s="2">
        <f t="shared" ref="A1105:A1168" si="340">IF(AND(A1104=12,OR(A$14="MS",A$14="M0")),1,IF(AND(A1104=4,OR(A$14="WS",A$14="W0")),1,IF(AND(A1104=30,OR(A$14="DS",A$14="D0")),1,A1104+1)))</f>
        <v>11</v>
      </c>
      <c r="B1105" s="16">
        <f ca="1">VLOOKUP(A1105,PERIODS!$O$4:$P$33,2,FALSE)</f>
        <v>3.3000000000000002E-2</v>
      </c>
      <c r="C1105" s="15"/>
      <c r="D1105" s="18">
        <v>1091</v>
      </c>
      <c r="E1105" s="34">
        <f t="shared" ca="1" si="323"/>
        <v>3675.4510999616227</v>
      </c>
      <c r="F1105" s="34">
        <f t="shared" ca="1" si="324"/>
        <v>3300</v>
      </c>
      <c r="G1105" s="69">
        <f t="shared" ca="1" si="328"/>
        <v>0</v>
      </c>
      <c r="H1105" s="34">
        <f t="shared" ca="1" si="329"/>
        <v>1301.074638192121</v>
      </c>
      <c r="I1105" s="34">
        <f t="shared" ca="1" si="330"/>
        <v>4601.0746381921208</v>
      </c>
      <c r="J1105" s="18">
        <f ca="1">SUM(INDIRECT(ADDRESS(ROW(F1105),COLUMN(F1105),4)):INDIRECT(ADDRESS(ROW(F1105)+N$5-1,COLUMN(F1105),4)))</f>
        <v>23300</v>
      </c>
      <c r="K1105" s="18">
        <f t="shared" ca="1" si="331"/>
        <v>32700</v>
      </c>
      <c r="L1105" s="18">
        <f t="shared" ref="L1105:L1168" ca="1" si="341">IF((E1105+K1104)&lt;J1105,N$2,0)</f>
        <v>16350</v>
      </c>
      <c r="M1105" s="18">
        <f t="shared" ca="1" si="325"/>
        <v>0</v>
      </c>
      <c r="N1105" s="34">
        <f t="shared" ca="1" si="332"/>
        <v>-925.62353823049807</v>
      </c>
      <c r="P1105" s="18">
        <f t="shared" ca="1" si="326"/>
        <v>1301.074638192121</v>
      </c>
      <c r="Q1105" s="47">
        <f ca="1">SUM(L$15:L1105)-SUM(M$15:M1105)</f>
        <v>32700</v>
      </c>
      <c r="R1105" s="47" t="str">
        <f t="shared" ca="1" si="327"/>
        <v>M1108</v>
      </c>
      <c r="S1105" s="40">
        <f t="shared" ca="1" si="333"/>
        <v>0</v>
      </c>
      <c r="T1105" s="46">
        <f t="shared" ca="1" si="334"/>
        <v>57</v>
      </c>
      <c r="X1105" s="74">
        <f t="shared" ca="1" si="335"/>
        <v>1.301074638192121</v>
      </c>
      <c r="Y1105" s="75">
        <f t="shared" ca="1" si="336"/>
        <v>1.301074638192121</v>
      </c>
      <c r="Z1105" s="74">
        <f t="shared" ca="1" si="337"/>
        <v>3.6732419534542253</v>
      </c>
      <c r="AA1105" s="76">
        <f t="shared" ca="1" si="338"/>
        <v>1301.074638192121</v>
      </c>
      <c r="AB1105" s="76">
        <f t="shared" ca="1" si="339"/>
        <v>3673.2419534542255</v>
      </c>
    </row>
    <row r="1106" spans="1:28" x14ac:dyDescent="0.25">
      <c r="A1106" s="2">
        <f t="shared" si="340"/>
        <v>12</v>
      </c>
      <c r="B1106" s="16">
        <f ca="1">VLOOKUP(A1106,PERIODS!$O$4:$P$33,2,FALSE)</f>
        <v>3.3000000000000002E-2</v>
      </c>
      <c r="C1106" s="15"/>
      <c r="D1106" s="18">
        <v>1092</v>
      </c>
      <c r="E1106" s="34">
        <f t="shared" ca="1" si="323"/>
        <v>-925.62353823049807</v>
      </c>
      <c r="F1106" s="34">
        <f t="shared" ca="1" si="324"/>
        <v>3300</v>
      </c>
      <c r="G1106" s="69">
        <f t="shared" ca="1" si="328"/>
        <v>0</v>
      </c>
      <c r="H1106" s="34">
        <f t="shared" ca="1" si="329"/>
        <v>43.907443975616161</v>
      </c>
      <c r="I1106" s="34">
        <f t="shared" ca="1" si="330"/>
        <v>3343.9074439756159</v>
      </c>
      <c r="J1106" s="18">
        <f ca="1">SUM(INDIRECT(ADDRESS(ROW(F1106),COLUMN(F1106),4)):INDIRECT(ADDRESS(ROW(F1106)+N$5-1,COLUMN(F1106),4)))</f>
        <v>23500</v>
      </c>
      <c r="K1106" s="18">
        <f t="shared" ca="1" si="331"/>
        <v>32700</v>
      </c>
      <c r="L1106" s="18">
        <f t="shared" ca="1" si="341"/>
        <v>0</v>
      </c>
      <c r="M1106" s="18">
        <f t="shared" ca="1" si="325"/>
        <v>0</v>
      </c>
      <c r="N1106" s="34">
        <f t="shared" ca="1" si="332"/>
        <v>-4269.5309822061135</v>
      </c>
      <c r="P1106" s="18">
        <f t="shared" ca="1" si="326"/>
        <v>43.907443975616161</v>
      </c>
      <c r="Q1106" s="47">
        <f ca="1">SUM(L$15:L1106)-SUM(M$15:M1106)</f>
        <v>32700</v>
      </c>
      <c r="R1106" s="47" t="str">
        <f t="shared" ca="1" si="327"/>
        <v>M1109</v>
      </c>
      <c r="S1106" s="40">
        <f t="shared" ca="1" si="333"/>
        <v>0</v>
      </c>
      <c r="T1106" s="46">
        <f t="shared" ca="1" si="334"/>
        <v>83</v>
      </c>
      <c r="X1106" s="74">
        <f t="shared" ca="1" si="335"/>
        <v>4.3907443975616162E-2</v>
      </c>
      <c r="Y1106" s="75">
        <f t="shared" ca="1" si="336"/>
        <v>4.3907443975616162E-2</v>
      </c>
      <c r="Z1106" s="74">
        <f t="shared" ca="1" si="337"/>
        <v>1.0448856399519681</v>
      </c>
      <c r="AA1106" s="76">
        <f t="shared" ca="1" si="338"/>
        <v>43.907443975616161</v>
      </c>
      <c r="AB1106" s="76">
        <f t="shared" ca="1" si="339"/>
        <v>1044.8856399519682</v>
      </c>
    </row>
    <row r="1107" spans="1:28" x14ac:dyDescent="0.25">
      <c r="A1107" s="2">
        <f t="shared" si="340"/>
        <v>13</v>
      </c>
      <c r="B1107" s="16">
        <f ca="1">VLOOKUP(A1107,PERIODS!$O$4:$P$33,2,FALSE)</f>
        <v>3.3000000000000002E-2</v>
      </c>
      <c r="C1107" s="15"/>
      <c r="D1107" s="18">
        <v>1093</v>
      </c>
      <c r="E1107" s="34">
        <f t="shared" ca="1" si="323"/>
        <v>-4269.5309822061135</v>
      </c>
      <c r="F1107" s="34">
        <f t="shared" ca="1" si="324"/>
        <v>3300</v>
      </c>
      <c r="G1107" s="69">
        <f t="shared" ca="1" si="328"/>
        <v>0</v>
      </c>
      <c r="H1107" s="34">
        <f t="shared" ca="1" si="329"/>
        <v>-103.40850283146358</v>
      </c>
      <c r="I1107" s="34">
        <f t="shared" ca="1" si="330"/>
        <v>3196.5914971685365</v>
      </c>
      <c r="J1107" s="18">
        <f ca="1">SUM(INDIRECT(ADDRESS(ROW(F1107),COLUMN(F1107),4)):INDIRECT(ADDRESS(ROW(F1107)+N$5-1,COLUMN(F1107),4)))</f>
        <v>23700</v>
      </c>
      <c r="K1107" s="18">
        <f t="shared" ca="1" si="331"/>
        <v>16350</v>
      </c>
      <c r="L1107" s="18">
        <f t="shared" ca="1" si="341"/>
        <v>0</v>
      </c>
      <c r="M1107" s="18">
        <f t="shared" ca="1" si="325"/>
        <v>16350</v>
      </c>
      <c r="N1107" s="34">
        <f t="shared" ca="1" si="332"/>
        <v>8883.8775206253504</v>
      </c>
      <c r="P1107" s="18">
        <f t="shared" ca="1" si="326"/>
        <v>103.40850283146358</v>
      </c>
      <c r="Q1107" s="47">
        <f ca="1">SUM(L$15:L1107)-SUM(M$15:M1107)</f>
        <v>16350</v>
      </c>
      <c r="R1107" s="47" t="str">
        <f t="shared" ca="1" si="327"/>
        <v>M1110</v>
      </c>
      <c r="S1107" s="40">
        <f t="shared" ca="1" si="333"/>
        <v>0</v>
      </c>
      <c r="T1107" s="46">
        <f t="shared" ca="1" si="334"/>
        <v>30</v>
      </c>
      <c r="X1107" s="74">
        <f t="shared" ca="1" si="335"/>
        <v>-0.10340850283146358</v>
      </c>
      <c r="Y1107" s="75">
        <f t="shared" ca="1" si="336"/>
        <v>-0.10340850283146358</v>
      </c>
      <c r="Z1107" s="74">
        <f t="shared" ca="1" si="337"/>
        <v>0.90175852731928352</v>
      </c>
      <c r="AA1107" s="76">
        <f t="shared" ca="1" si="338"/>
        <v>-103.40850283146358</v>
      </c>
      <c r="AB1107" s="76">
        <f t="shared" ca="1" si="339"/>
        <v>901.75852731928353</v>
      </c>
    </row>
    <row r="1108" spans="1:28" x14ac:dyDescent="0.25">
      <c r="A1108" s="2">
        <f t="shared" si="340"/>
        <v>14</v>
      </c>
      <c r="B1108" s="16">
        <f ca="1">VLOOKUP(A1108,PERIODS!$O$4:$P$33,2,FALSE)</f>
        <v>3.3000000000000002E-2</v>
      </c>
      <c r="C1108" s="15"/>
      <c r="D1108" s="18">
        <v>1094</v>
      </c>
      <c r="E1108" s="34">
        <f t="shared" ca="1" si="323"/>
        <v>8883.8775206253504</v>
      </c>
      <c r="F1108" s="34">
        <f t="shared" ca="1" si="324"/>
        <v>3300</v>
      </c>
      <c r="G1108" s="69">
        <f t="shared" ca="1" si="328"/>
        <v>0</v>
      </c>
      <c r="H1108" s="34">
        <f t="shared" ca="1" si="329"/>
        <v>-87.081418265688512</v>
      </c>
      <c r="I1108" s="34">
        <f t="shared" ca="1" si="330"/>
        <v>3212.9185817343114</v>
      </c>
      <c r="J1108" s="18">
        <f ca="1">SUM(INDIRECT(ADDRESS(ROW(F1108),COLUMN(F1108),4)):INDIRECT(ADDRESS(ROW(F1108)+N$5-1,COLUMN(F1108),4)))</f>
        <v>23900</v>
      </c>
      <c r="K1108" s="18">
        <f t="shared" ca="1" si="331"/>
        <v>0</v>
      </c>
      <c r="L1108" s="18">
        <f t="shared" ca="1" si="341"/>
        <v>0</v>
      </c>
      <c r="M1108" s="18">
        <f t="shared" ca="1" si="325"/>
        <v>16350</v>
      </c>
      <c r="N1108" s="34">
        <f t="shared" ca="1" si="332"/>
        <v>22020.958938891039</v>
      </c>
      <c r="P1108" s="18">
        <f t="shared" ca="1" si="326"/>
        <v>87.081418265688512</v>
      </c>
      <c r="Q1108" s="47">
        <f ca="1">SUM(L$15:L1108)-SUM(M$15:M1108)</f>
        <v>0</v>
      </c>
      <c r="R1108" s="47" t="str">
        <f t="shared" ca="1" si="327"/>
        <v>M1111</v>
      </c>
      <c r="S1108" s="40">
        <f t="shared" ca="1" si="333"/>
        <v>0</v>
      </c>
      <c r="T1108" s="46">
        <f t="shared" ca="1" si="334"/>
        <v>84</v>
      </c>
      <c r="X1108" s="74">
        <f t="shared" ca="1" si="335"/>
        <v>-8.7081418265688507E-2</v>
      </c>
      <c r="Y1108" s="75">
        <f t="shared" ca="1" si="336"/>
        <v>-8.7081418265688507E-2</v>
      </c>
      <c r="Z1108" s="74">
        <f t="shared" ca="1" si="337"/>
        <v>0.91660246441204296</v>
      </c>
      <c r="AA1108" s="76">
        <f t="shared" ca="1" si="338"/>
        <v>-87.081418265688512</v>
      </c>
      <c r="AB1108" s="76">
        <f t="shared" ca="1" si="339"/>
        <v>916.60246441204299</v>
      </c>
    </row>
    <row r="1109" spans="1:28" x14ac:dyDescent="0.25">
      <c r="A1109" s="2">
        <f t="shared" si="340"/>
        <v>15</v>
      </c>
      <c r="B1109" s="16">
        <f ca="1">VLOOKUP(A1109,PERIODS!$O$4:$P$33,2,FALSE)</f>
        <v>3.3000000000000002E-2</v>
      </c>
      <c r="C1109" s="15"/>
      <c r="D1109" s="18">
        <v>1095</v>
      </c>
      <c r="E1109" s="34">
        <f t="shared" ca="1" si="323"/>
        <v>22020.958938891039</v>
      </c>
      <c r="F1109" s="34">
        <f t="shared" ca="1" si="324"/>
        <v>3300</v>
      </c>
      <c r="G1109" s="69">
        <f t="shared" ca="1" si="328"/>
        <v>0</v>
      </c>
      <c r="H1109" s="34">
        <f t="shared" ca="1" si="329"/>
        <v>193.20183506174175</v>
      </c>
      <c r="I1109" s="34">
        <f t="shared" ca="1" si="330"/>
        <v>3493.2018350617418</v>
      </c>
      <c r="J1109" s="18">
        <f ca="1">SUM(INDIRECT(ADDRESS(ROW(F1109),COLUMN(F1109),4)):INDIRECT(ADDRESS(ROW(F1109)+N$5-1,COLUMN(F1109),4)))</f>
        <v>24100</v>
      </c>
      <c r="K1109" s="18">
        <f t="shared" ca="1" si="331"/>
        <v>16350</v>
      </c>
      <c r="L1109" s="18">
        <f t="shared" ca="1" si="341"/>
        <v>16350</v>
      </c>
      <c r="M1109" s="18">
        <f t="shared" ca="1" si="325"/>
        <v>0</v>
      </c>
      <c r="N1109" s="34">
        <f t="shared" ca="1" si="332"/>
        <v>18527.757103829295</v>
      </c>
      <c r="P1109" s="18">
        <f t="shared" ca="1" si="326"/>
        <v>193.20183506174175</v>
      </c>
      <c r="Q1109" s="47">
        <f ca="1">SUM(L$15:L1109)-SUM(M$15:M1109)</f>
        <v>16350</v>
      </c>
      <c r="R1109" s="47" t="str">
        <f t="shared" ca="1" si="327"/>
        <v>M1112</v>
      </c>
      <c r="S1109" s="40">
        <f t="shared" ca="1" si="333"/>
        <v>0</v>
      </c>
      <c r="T1109" s="46">
        <f t="shared" ca="1" si="334"/>
        <v>52</v>
      </c>
      <c r="X1109" s="74">
        <f t="shared" ca="1" si="335"/>
        <v>0.19320183506174174</v>
      </c>
      <c r="Y1109" s="75">
        <f t="shared" ca="1" si="336"/>
        <v>0.19320183506174174</v>
      </c>
      <c r="Z1109" s="74">
        <f t="shared" ca="1" si="337"/>
        <v>1.2131276204991381</v>
      </c>
      <c r="AA1109" s="76">
        <f t="shared" ca="1" si="338"/>
        <v>193.20183506174175</v>
      </c>
      <c r="AB1109" s="76">
        <f t="shared" ca="1" si="339"/>
        <v>1213.1276204991382</v>
      </c>
    </row>
    <row r="1110" spans="1:28" x14ac:dyDescent="0.25">
      <c r="A1110" s="2">
        <f t="shared" si="340"/>
        <v>16</v>
      </c>
      <c r="B1110" s="16">
        <f ca="1">VLOOKUP(A1110,PERIODS!$O$4:$P$33,2,FALSE)</f>
        <v>3.3000000000000002E-2</v>
      </c>
      <c r="C1110" s="15"/>
      <c r="D1110" s="18">
        <v>1096</v>
      </c>
      <c r="E1110" s="34">
        <f t="shared" ca="1" si="323"/>
        <v>18527.757103829295</v>
      </c>
      <c r="F1110" s="34">
        <f t="shared" ca="1" si="324"/>
        <v>3300</v>
      </c>
      <c r="G1110" s="69">
        <f t="shared" ca="1" si="328"/>
        <v>0</v>
      </c>
      <c r="H1110" s="34">
        <f t="shared" ca="1" si="329"/>
        <v>-1735.4459288493397</v>
      </c>
      <c r="I1110" s="34">
        <f t="shared" ca="1" si="330"/>
        <v>1564.5540711506603</v>
      </c>
      <c r="J1110" s="18">
        <f ca="1">SUM(INDIRECT(ADDRESS(ROW(F1110),COLUMN(F1110),4)):INDIRECT(ADDRESS(ROW(F1110)+N$5-1,COLUMN(F1110),4)))</f>
        <v>24300</v>
      </c>
      <c r="K1110" s="18">
        <f t="shared" ca="1" si="331"/>
        <v>16350</v>
      </c>
      <c r="L1110" s="18">
        <f t="shared" ca="1" si="341"/>
        <v>0</v>
      </c>
      <c r="M1110" s="18">
        <f t="shared" ca="1" si="325"/>
        <v>0</v>
      </c>
      <c r="N1110" s="34">
        <f t="shared" ca="1" si="332"/>
        <v>16963.203032678633</v>
      </c>
      <c r="P1110" s="18">
        <f t="shared" ca="1" si="326"/>
        <v>1735.4459288493397</v>
      </c>
      <c r="Q1110" s="47">
        <f ca="1">SUM(L$15:L1110)-SUM(M$15:M1110)</f>
        <v>16350</v>
      </c>
      <c r="R1110" s="47" t="str">
        <f t="shared" ca="1" si="327"/>
        <v>M1113</v>
      </c>
      <c r="S1110" s="40">
        <f t="shared" ca="1" si="333"/>
        <v>0</v>
      </c>
      <c r="T1110" s="46">
        <f t="shared" ca="1" si="334"/>
        <v>72</v>
      </c>
      <c r="X1110" s="74">
        <f t="shared" ca="1" si="335"/>
        <v>-1.7354459288493396</v>
      </c>
      <c r="Y1110" s="75">
        <f t="shared" ca="1" si="336"/>
        <v>-1.7354459288493396</v>
      </c>
      <c r="Z1110" s="74">
        <f t="shared" ca="1" si="337"/>
        <v>0.17632155588421014</v>
      </c>
      <c r="AA1110" s="76">
        <f t="shared" ca="1" si="338"/>
        <v>-1735.4459288493397</v>
      </c>
      <c r="AB1110" s="76">
        <f t="shared" ca="1" si="339"/>
        <v>176.32155588421014</v>
      </c>
    </row>
    <row r="1111" spans="1:28" x14ac:dyDescent="0.25">
      <c r="A1111" s="2">
        <f t="shared" si="340"/>
        <v>17</v>
      </c>
      <c r="B1111" s="16">
        <f ca="1">VLOOKUP(A1111,PERIODS!$O$4:$P$33,2,FALSE)</f>
        <v>3.5000000000000003E-2</v>
      </c>
      <c r="C1111" s="15"/>
      <c r="D1111" s="18">
        <v>1097</v>
      </c>
      <c r="E1111" s="34">
        <f t="shared" ca="1" si="323"/>
        <v>16963.203032678633</v>
      </c>
      <c r="F1111" s="34">
        <f t="shared" ca="1" si="324"/>
        <v>3500.0000000000005</v>
      </c>
      <c r="G1111" s="69">
        <f t="shared" ca="1" si="328"/>
        <v>0</v>
      </c>
      <c r="H1111" s="34">
        <f t="shared" ca="1" si="329"/>
        <v>-104.8028381041573</v>
      </c>
      <c r="I1111" s="34">
        <f t="shared" ca="1" si="330"/>
        <v>3395.1971618958432</v>
      </c>
      <c r="J1111" s="18">
        <f ca="1">SUM(INDIRECT(ADDRESS(ROW(F1111),COLUMN(F1111),4)):INDIRECT(ADDRESS(ROW(F1111)+N$5-1,COLUMN(F1111),4)))</f>
        <v>24500.000000000004</v>
      </c>
      <c r="K1111" s="18">
        <f t="shared" ca="1" si="331"/>
        <v>16350</v>
      </c>
      <c r="L1111" s="18">
        <f t="shared" ca="1" si="341"/>
        <v>0</v>
      </c>
      <c r="M1111" s="18">
        <f t="shared" ca="1" si="325"/>
        <v>0</v>
      </c>
      <c r="N1111" s="34">
        <f t="shared" ca="1" si="332"/>
        <v>13568.00587078279</v>
      </c>
      <c r="P1111" s="18">
        <f t="shared" ca="1" si="326"/>
        <v>104.8028381041573</v>
      </c>
      <c r="Q1111" s="47">
        <f ca="1">SUM(L$15:L1111)-SUM(M$15:M1111)</f>
        <v>16350</v>
      </c>
      <c r="R1111" s="47" t="str">
        <f t="shared" ca="1" si="327"/>
        <v>M1114</v>
      </c>
      <c r="S1111" s="40">
        <f t="shared" ca="1" si="333"/>
        <v>0</v>
      </c>
      <c r="T1111" s="46">
        <f t="shared" ca="1" si="334"/>
        <v>21</v>
      </c>
      <c r="X1111" s="74">
        <f t="shared" ca="1" si="335"/>
        <v>-0.1048028381041573</v>
      </c>
      <c r="Y1111" s="75">
        <f t="shared" ca="1" si="336"/>
        <v>-0.1048028381041573</v>
      </c>
      <c r="Z1111" s="74">
        <f t="shared" ca="1" si="337"/>
        <v>0.90050204977623594</v>
      </c>
      <c r="AA1111" s="76">
        <f t="shared" ca="1" si="338"/>
        <v>-104.8028381041573</v>
      </c>
      <c r="AB1111" s="76">
        <f t="shared" ca="1" si="339"/>
        <v>900.50204977623594</v>
      </c>
    </row>
    <row r="1112" spans="1:28" x14ac:dyDescent="0.25">
      <c r="A1112" s="2">
        <f t="shared" si="340"/>
        <v>18</v>
      </c>
      <c r="B1112" s="16">
        <f ca="1">VLOOKUP(A1112,PERIODS!$O$4:$P$33,2,FALSE)</f>
        <v>3.5000000000000003E-2</v>
      </c>
      <c r="C1112" s="15"/>
      <c r="D1112" s="18">
        <v>1098</v>
      </c>
      <c r="E1112" s="34">
        <f t="shared" ca="1" si="323"/>
        <v>13568.00587078279</v>
      </c>
      <c r="F1112" s="34">
        <f t="shared" ca="1" si="324"/>
        <v>3500.0000000000005</v>
      </c>
      <c r="G1112" s="69">
        <f t="shared" ca="1" si="328"/>
        <v>0</v>
      </c>
      <c r="H1112" s="34">
        <f t="shared" ca="1" si="329"/>
        <v>1456.5249346842252</v>
      </c>
      <c r="I1112" s="34">
        <f t="shared" ca="1" si="330"/>
        <v>4956.5249346842256</v>
      </c>
      <c r="J1112" s="18">
        <f ca="1">SUM(INDIRECT(ADDRESS(ROW(F1112),COLUMN(F1112),4)):INDIRECT(ADDRESS(ROW(F1112)+N$5-1,COLUMN(F1112),4)))</f>
        <v>24500.000000000004</v>
      </c>
      <c r="K1112" s="18">
        <f t="shared" ca="1" si="331"/>
        <v>0</v>
      </c>
      <c r="L1112" s="18">
        <f t="shared" ca="1" si="341"/>
        <v>0</v>
      </c>
      <c r="M1112" s="18">
        <f t="shared" ca="1" si="325"/>
        <v>16350</v>
      </c>
      <c r="N1112" s="34">
        <f t="shared" ca="1" si="332"/>
        <v>24961.480936098564</v>
      </c>
      <c r="P1112" s="18">
        <f t="shared" ca="1" si="326"/>
        <v>1456.5249346842252</v>
      </c>
      <c r="Q1112" s="47">
        <f ca="1">SUM(L$15:L1112)-SUM(M$15:M1112)</f>
        <v>0</v>
      </c>
      <c r="R1112" s="47" t="str">
        <f t="shared" ca="1" si="327"/>
        <v>M1115</v>
      </c>
      <c r="S1112" s="40">
        <f t="shared" ca="1" si="333"/>
        <v>0</v>
      </c>
      <c r="T1112" s="46">
        <f t="shared" ca="1" si="334"/>
        <v>46</v>
      </c>
      <c r="X1112" s="74">
        <f t="shared" ca="1" si="335"/>
        <v>1.4565249346842253</v>
      </c>
      <c r="Y1112" s="75">
        <f t="shared" ca="1" si="336"/>
        <v>1.4565249346842253</v>
      </c>
      <c r="Z1112" s="74">
        <f t="shared" ca="1" si="337"/>
        <v>4.2910220072001621</v>
      </c>
      <c r="AA1112" s="76">
        <f t="shared" ca="1" si="338"/>
        <v>1456.5249346842252</v>
      </c>
      <c r="AB1112" s="76">
        <f t="shared" ca="1" si="339"/>
        <v>4291.0220072001621</v>
      </c>
    </row>
    <row r="1113" spans="1:28" x14ac:dyDescent="0.25">
      <c r="A1113" s="2">
        <f t="shared" si="340"/>
        <v>19</v>
      </c>
      <c r="B1113" s="16">
        <f ca="1">VLOOKUP(A1113,PERIODS!$O$4:$P$33,2,FALSE)</f>
        <v>3.5000000000000003E-2</v>
      </c>
      <c r="C1113" s="15"/>
      <c r="D1113" s="18">
        <v>1099</v>
      </c>
      <c r="E1113" s="34">
        <f t="shared" ca="1" si="323"/>
        <v>24961.480936098564</v>
      </c>
      <c r="F1113" s="34">
        <f t="shared" ca="1" si="324"/>
        <v>3500.0000000000005</v>
      </c>
      <c r="G1113" s="69">
        <f t="shared" ca="1" si="328"/>
        <v>0</v>
      </c>
      <c r="H1113" s="34">
        <f t="shared" ca="1" si="329"/>
        <v>656.21833206865699</v>
      </c>
      <c r="I1113" s="34">
        <f t="shared" ca="1" si="330"/>
        <v>4156.2183320686572</v>
      </c>
      <c r="J1113" s="18">
        <f ca="1">SUM(INDIRECT(ADDRESS(ROW(F1113),COLUMN(F1113),4)):INDIRECT(ADDRESS(ROW(F1113)+N$5-1,COLUMN(F1113),4)))</f>
        <v>24500.000000000004</v>
      </c>
      <c r="K1113" s="18">
        <f t="shared" ca="1" si="331"/>
        <v>0</v>
      </c>
      <c r="L1113" s="18">
        <f t="shared" ca="1" si="341"/>
        <v>0</v>
      </c>
      <c r="M1113" s="18">
        <f t="shared" ca="1" si="325"/>
        <v>0</v>
      </c>
      <c r="N1113" s="34">
        <f t="shared" ca="1" si="332"/>
        <v>20805.262604029907</v>
      </c>
      <c r="P1113" s="18">
        <f t="shared" ca="1" si="326"/>
        <v>656.21833206865699</v>
      </c>
      <c r="Q1113" s="47">
        <f ca="1">SUM(L$15:L1113)-SUM(M$15:M1113)</f>
        <v>0</v>
      </c>
      <c r="R1113" s="47" t="str">
        <f t="shared" ca="1" si="327"/>
        <v>M1116</v>
      </c>
      <c r="S1113" s="40">
        <f t="shared" ca="1" si="333"/>
        <v>0</v>
      </c>
      <c r="T1113" s="46">
        <f t="shared" ca="1" si="334"/>
        <v>63</v>
      </c>
      <c r="X1113" s="74">
        <f t="shared" ca="1" si="335"/>
        <v>0.65621833206865698</v>
      </c>
      <c r="Y1113" s="75">
        <f t="shared" ca="1" si="336"/>
        <v>0.65621833206865698</v>
      </c>
      <c r="Z1113" s="74">
        <f t="shared" ca="1" si="337"/>
        <v>1.927489409598748</v>
      </c>
      <c r="AA1113" s="76">
        <f t="shared" ca="1" si="338"/>
        <v>656.21833206865699</v>
      </c>
      <c r="AB1113" s="76">
        <f t="shared" ca="1" si="339"/>
        <v>1927.4894095987481</v>
      </c>
    </row>
    <row r="1114" spans="1:28" x14ac:dyDescent="0.25">
      <c r="A1114" s="2">
        <f t="shared" si="340"/>
        <v>20</v>
      </c>
      <c r="B1114" s="16">
        <f ca="1">VLOOKUP(A1114,PERIODS!$O$4:$P$33,2,FALSE)</f>
        <v>3.5000000000000003E-2</v>
      </c>
      <c r="C1114" s="15"/>
      <c r="D1114" s="18">
        <v>1100</v>
      </c>
      <c r="E1114" s="34">
        <f t="shared" ca="1" si="323"/>
        <v>20805.262604029907</v>
      </c>
      <c r="F1114" s="34">
        <f t="shared" ca="1" si="324"/>
        <v>3500.0000000000005</v>
      </c>
      <c r="G1114" s="69">
        <f t="shared" ca="1" si="328"/>
        <v>0</v>
      </c>
      <c r="H1114" s="34">
        <f t="shared" ca="1" si="329"/>
        <v>819.15685059290445</v>
      </c>
      <c r="I1114" s="34">
        <f t="shared" ca="1" si="330"/>
        <v>4319.1568505929044</v>
      </c>
      <c r="J1114" s="18">
        <f ca="1">SUM(INDIRECT(ADDRESS(ROW(F1114),COLUMN(F1114),4)):INDIRECT(ADDRESS(ROW(F1114)+N$5-1,COLUMN(F1114),4)))</f>
        <v>24500.000000000004</v>
      </c>
      <c r="K1114" s="18">
        <f t="shared" ca="1" si="331"/>
        <v>16350</v>
      </c>
      <c r="L1114" s="18">
        <f t="shared" ca="1" si="341"/>
        <v>16350</v>
      </c>
      <c r="M1114" s="18">
        <f t="shared" ca="1" si="325"/>
        <v>0</v>
      </c>
      <c r="N1114" s="34">
        <f t="shared" ca="1" si="332"/>
        <v>16486.105753437005</v>
      </c>
      <c r="P1114" s="18">
        <f t="shared" ca="1" si="326"/>
        <v>819.15685059290445</v>
      </c>
      <c r="Q1114" s="47">
        <f ca="1">SUM(L$15:L1114)-SUM(M$15:M1114)</f>
        <v>16350</v>
      </c>
      <c r="R1114" s="47" t="str">
        <f t="shared" ca="1" si="327"/>
        <v>M1117</v>
      </c>
      <c r="S1114" s="40">
        <f t="shared" ca="1" si="333"/>
        <v>0</v>
      </c>
      <c r="T1114" s="46">
        <f t="shared" ca="1" si="334"/>
        <v>13</v>
      </c>
      <c r="X1114" s="74">
        <f t="shared" ca="1" si="335"/>
        <v>0.81915685059290444</v>
      </c>
      <c r="Y1114" s="75">
        <f t="shared" ca="1" si="336"/>
        <v>0.81915685059290444</v>
      </c>
      <c r="Z1114" s="74">
        <f t="shared" ca="1" si="337"/>
        <v>2.2685862737640208</v>
      </c>
      <c r="AA1114" s="76">
        <f t="shared" ca="1" si="338"/>
        <v>819.15685059290445</v>
      </c>
      <c r="AB1114" s="76">
        <f t="shared" ca="1" si="339"/>
        <v>2268.5862737640209</v>
      </c>
    </row>
    <row r="1115" spans="1:28" x14ac:dyDescent="0.25">
      <c r="A1115" s="2">
        <f t="shared" si="340"/>
        <v>21</v>
      </c>
      <c r="B1115" s="16">
        <f ca="1">VLOOKUP(A1115,PERIODS!$O$4:$P$33,2,FALSE)</f>
        <v>3.5000000000000003E-2</v>
      </c>
      <c r="C1115" s="15"/>
      <c r="D1115" s="18">
        <v>1101</v>
      </c>
      <c r="E1115" s="34">
        <f t="shared" ca="1" si="323"/>
        <v>16486.105753437005</v>
      </c>
      <c r="F1115" s="34">
        <f t="shared" ca="1" si="324"/>
        <v>3500.0000000000005</v>
      </c>
      <c r="G1115" s="69">
        <f t="shared" ca="1" si="328"/>
        <v>0</v>
      </c>
      <c r="H1115" s="34">
        <f t="shared" ca="1" si="329"/>
        <v>1453.9438565834844</v>
      </c>
      <c r="I1115" s="34">
        <f t="shared" ca="1" si="330"/>
        <v>4953.9438565834844</v>
      </c>
      <c r="J1115" s="18">
        <f ca="1">SUM(INDIRECT(ADDRESS(ROW(F1115),COLUMN(F1115),4)):INDIRECT(ADDRESS(ROW(F1115)+N$5-1,COLUMN(F1115),4)))</f>
        <v>24500.000000000004</v>
      </c>
      <c r="K1115" s="18">
        <f t="shared" ca="1" si="331"/>
        <v>16350</v>
      </c>
      <c r="L1115" s="18">
        <f t="shared" ca="1" si="341"/>
        <v>0</v>
      </c>
      <c r="M1115" s="18">
        <f t="shared" ca="1" si="325"/>
        <v>0</v>
      </c>
      <c r="N1115" s="34">
        <f t="shared" ca="1" si="332"/>
        <v>11532.16189685352</v>
      </c>
      <c r="P1115" s="18">
        <f t="shared" ca="1" si="326"/>
        <v>1453.9438565834844</v>
      </c>
      <c r="Q1115" s="47">
        <f ca="1">SUM(L$15:L1115)-SUM(M$15:M1115)</f>
        <v>16350</v>
      </c>
      <c r="R1115" s="47" t="str">
        <f t="shared" ca="1" si="327"/>
        <v>M1118</v>
      </c>
      <c r="S1115" s="40">
        <f t="shared" ca="1" si="333"/>
        <v>0</v>
      </c>
      <c r="T1115" s="46">
        <f t="shared" ca="1" si="334"/>
        <v>10</v>
      </c>
      <c r="X1115" s="74">
        <f t="shared" ca="1" si="335"/>
        <v>1.4539438565834844</v>
      </c>
      <c r="Y1115" s="75">
        <f t="shared" ca="1" si="336"/>
        <v>1.4539438565834844</v>
      </c>
      <c r="Z1115" s="74">
        <f t="shared" ca="1" si="337"/>
        <v>4.2799608252955377</v>
      </c>
      <c r="AA1115" s="76">
        <f t="shared" ca="1" si="338"/>
        <v>1453.9438565834844</v>
      </c>
      <c r="AB1115" s="76">
        <f t="shared" ca="1" si="339"/>
        <v>4279.9608252955377</v>
      </c>
    </row>
    <row r="1116" spans="1:28" x14ac:dyDescent="0.25">
      <c r="A1116" s="2">
        <f t="shared" si="340"/>
        <v>22</v>
      </c>
      <c r="B1116" s="16">
        <f ca="1">VLOOKUP(A1116,PERIODS!$O$4:$P$33,2,FALSE)</f>
        <v>3.5000000000000003E-2</v>
      </c>
      <c r="C1116" s="15"/>
      <c r="D1116" s="18">
        <v>1102</v>
      </c>
      <c r="E1116" s="34">
        <f t="shared" ca="1" si="323"/>
        <v>11532.16189685352</v>
      </c>
      <c r="F1116" s="34">
        <f t="shared" ca="1" si="324"/>
        <v>3500.0000000000005</v>
      </c>
      <c r="G1116" s="69">
        <f t="shared" ca="1" si="328"/>
        <v>0</v>
      </c>
      <c r="H1116" s="34">
        <f t="shared" ca="1" si="329"/>
        <v>-1047.1615161454986</v>
      </c>
      <c r="I1116" s="34">
        <f t="shared" ca="1" si="330"/>
        <v>2452.8384838545016</v>
      </c>
      <c r="J1116" s="18">
        <f ca="1">SUM(INDIRECT(ADDRESS(ROW(F1116),COLUMN(F1116),4)):INDIRECT(ADDRESS(ROW(F1116)+N$5-1,COLUMN(F1116),4)))</f>
        <v>25000.000000000004</v>
      </c>
      <c r="K1116" s="18">
        <f t="shared" ca="1" si="331"/>
        <v>16350</v>
      </c>
      <c r="L1116" s="18">
        <f t="shared" ca="1" si="341"/>
        <v>0</v>
      </c>
      <c r="M1116" s="18">
        <f t="shared" ca="1" si="325"/>
        <v>0</v>
      </c>
      <c r="N1116" s="34">
        <f t="shared" ca="1" si="332"/>
        <v>9079.3234129990196</v>
      </c>
      <c r="P1116" s="18">
        <f t="shared" ca="1" si="326"/>
        <v>1047.1615161454986</v>
      </c>
      <c r="Q1116" s="47">
        <f ca="1">SUM(L$15:L1116)-SUM(M$15:M1116)</f>
        <v>16350</v>
      </c>
      <c r="R1116" s="47" t="str">
        <f t="shared" ca="1" si="327"/>
        <v>M1119</v>
      </c>
      <c r="S1116" s="40">
        <f t="shared" ca="1" si="333"/>
        <v>0</v>
      </c>
      <c r="T1116" s="46">
        <f t="shared" ca="1" si="334"/>
        <v>94</v>
      </c>
      <c r="X1116" s="74">
        <f t="shared" ca="1" si="335"/>
        <v>-1.0471615161454986</v>
      </c>
      <c r="Y1116" s="75">
        <f t="shared" ca="1" si="336"/>
        <v>-1.0471615161454986</v>
      </c>
      <c r="Z1116" s="74">
        <f t="shared" ca="1" si="337"/>
        <v>0.35093245281943614</v>
      </c>
      <c r="AA1116" s="76">
        <f t="shared" ca="1" si="338"/>
        <v>-1047.1615161454986</v>
      </c>
      <c r="AB1116" s="76">
        <f t="shared" ca="1" si="339"/>
        <v>350.93245281943615</v>
      </c>
    </row>
    <row r="1117" spans="1:28" x14ac:dyDescent="0.25">
      <c r="A1117" s="2">
        <f t="shared" si="340"/>
        <v>23</v>
      </c>
      <c r="B1117" s="16">
        <f ca="1">VLOOKUP(A1117,PERIODS!$O$4:$P$33,2,FALSE)</f>
        <v>3.5000000000000003E-2</v>
      </c>
      <c r="C1117" s="15"/>
      <c r="D1117" s="18">
        <v>1103</v>
      </c>
      <c r="E1117" s="34">
        <f t="shared" ca="1" si="323"/>
        <v>9079.3234129990196</v>
      </c>
      <c r="F1117" s="34">
        <f t="shared" ca="1" si="324"/>
        <v>3500.0000000000005</v>
      </c>
      <c r="G1117" s="69">
        <f t="shared" ca="1" si="328"/>
        <v>0</v>
      </c>
      <c r="H1117" s="34">
        <f t="shared" ca="1" si="329"/>
        <v>363.390131931724</v>
      </c>
      <c r="I1117" s="34">
        <f t="shared" ca="1" si="330"/>
        <v>3863.3901319317247</v>
      </c>
      <c r="J1117" s="18">
        <f ca="1">SUM(INDIRECT(ADDRESS(ROW(F1117),COLUMN(F1117),4)):INDIRECT(ADDRESS(ROW(F1117)+N$5-1,COLUMN(F1117),4)))</f>
        <v>25500.000000000004</v>
      </c>
      <c r="K1117" s="18">
        <f t="shared" ca="1" si="331"/>
        <v>16350</v>
      </c>
      <c r="L1117" s="18">
        <f t="shared" ca="1" si="341"/>
        <v>16350</v>
      </c>
      <c r="M1117" s="18">
        <f t="shared" ca="1" si="325"/>
        <v>16350</v>
      </c>
      <c r="N1117" s="34">
        <f t="shared" ca="1" si="332"/>
        <v>21565.933281067293</v>
      </c>
      <c r="P1117" s="18">
        <f t="shared" ca="1" si="326"/>
        <v>363.390131931724</v>
      </c>
      <c r="Q1117" s="47">
        <f ca="1">SUM(L$15:L1117)-SUM(M$15:M1117)</f>
        <v>16350</v>
      </c>
      <c r="R1117" s="47" t="str">
        <f t="shared" ca="1" si="327"/>
        <v>M1120</v>
      </c>
      <c r="S1117" s="40">
        <f t="shared" ca="1" si="333"/>
        <v>0</v>
      </c>
      <c r="T1117" s="46">
        <f t="shared" ca="1" si="334"/>
        <v>13</v>
      </c>
      <c r="X1117" s="74">
        <f t="shared" ca="1" si="335"/>
        <v>0.36339013193172398</v>
      </c>
      <c r="Y1117" s="75">
        <f t="shared" ca="1" si="336"/>
        <v>0.36339013193172398</v>
      </c>
      <c r="Z1117" s="74">
        <f t="shared" ca="1" si="337"/>
        <v>1.4381968363165107</v>
      </c>
      <c r="AA1117" s="76">
        <f t="shared" ca="1" si="338"/>
        <v>363.390131931724</v>
      </c>
      <c r="AB1117" s="76">
        <f t="shared" ca="1" si="339"/>
        <v>1438.1968363165108</v>
      </c>
    </row>
    <row r="1118" spans="1:28" x14ac:dyDescent="0.25">
      <c r="A1118" s="2">
        <f t="shared" si="340"/>
        <v>24</v>
      </c>
      <c r="B1118" s="16">
        <f ca="1">VLOOKUP(A1118,PERIODS!$O$4:$P$33,2,FALSE)</f>
        <v>3.5000000000000003E-2</v>
      </c>
      <c r="C1118" s="15"/>
      <c r="D1118" s="18">
        <v>1104</v>
      </c>
      <c r="E1118" s="34">
        <f t="shared" ca="1" si="323"/>
        <v>21565.933281067293</v>
      </c>
      <c r="F1118" s="34">
        <f t="shared" ca="1" si="324"/>
        <v>3500.0000000000005</v>
      </c>
      <c r="G1118" s="69">
        <f t="shared" ca="1" si="328"/>
        <v>0</v>
      </c>
      <c r="H1118" s="34">
        <f t="shared" ca="1" si="329"/>
        <v>-499.80849859378878</v>
      </c>
      <c r="I1118" s="34">
        <f t="shared" ca="1" si="330"/>
        <v>3000.1915014062115</v>
      </c>
      <c r="J1118" s="18">
        <f ca="1">SUM(INDIRECT(ADDRESS(ROW(F1118),COLUMN(F1118),4)):INDIRECT(ADDRESS(ROW(F1118)+N$5-1,COLUMN(F1118),4)))</f>
        <v>26000</v>
      </c>
      <c r="K1118" s="18">
        <f t="shared" ca="1" si="331"/>
        <v>16350</v>
      </c>
      <c r="L1118" s="18">
        <f t="shared" ca="1" si="341"/>
        <v>0</v>
      </c>
      <c r="M1118" s="18">
        <f t="shared" ca="1" si="325"/>
        <v>0</v>
      </c>
      <c r="N1118" s="34">
        <f t="shared" ca="1" si="332"/>
        <v>18565.741779661083</v>
      </c>
      <c r="P1118" s="18">
        <f t="shared" ca="1" si="326"/>
        <v>499.80849859378878</v>
      </c>
      <c r="Q1118" s="47">
        <f ca="1">SUM(L$15:L1118)-SUM(M$15:M1118)</f>
        <v>16350</v>
      </c>
      <c r="R1118" s="47" t="str">
        <f t="shared" ca="1" si="327"/>
        <v>M1121</v>
      </c>
      <c r="S1118" s="40">
        <f t="shared" ca="1" si="333"/>
        <v>0</v>
      </c>
      <c r="T1118" s="46">
        <f t="shared" ca="1" si="334"/>
        <v>61</v>
      </c>
      <c r="X1118" s="74">
        <f t="shared" ca="1" si="335"/>
        <v>-0.49980849859378879</v>
      </c>
      <c r="Y1118" s="75">
        <f t="shared" ca="1" si="336"/>
        <v>-0.49980849859378879</v>
      </c>
      <c r="Z1118" s="74">
        <f t="shared" ca="1" si="337"/>
        <v>0.60664682230917388</v>
      </c>
      <c r="AA1118" s="76">
        <f t="shared" ca="1" si="338"/>
        <v>-499.80849859378878</v>
      </c>
      <c r="AB1118" s="76">
        <f t="shared" ca="1" si="339"/>
        <v>606.6468223091739</v>
      </c>
    </row>
    <row r="1119" spans="1:28" x14ac:dyDescent="0.25">
      <c r="A1119" s="2">
        <f t="shared" si="340"/>
        <v>25</v>
      </c>
      <c r="B1119" s="16">
        <f ca="1">VLOOKUP(A1119,PERIODS!$O$4:$P$33,2,FALSE)</f>
        <v>3.5000000000000003E-2</v>
      </c>
      <c r="C1119" s="15"/>
      <c r="D1119" s="18">
        <v>1105</v>
      </c>
      <c r="E1119" s="34">
        <f t="shared" ca="1" si="323"/>
        <v>18565.741779661083</v>
      </c>
      <c r="F1119" s="34">
        <f t="shared" ca="1" si="324"/>
        <v>3500.0000000000005</v>
      </c>
      <c r="G1119" s="69">
        <f t="shared" ca="1" si="328"/>
        <v>0</v>
      </c>
      <c r="H1119" s="34">
        <f t="shared" ca="1" si="329"/>
        <v>521.41790492154803</v>
      </c>
      <c r="I1119" s="34">
        <f t="shared" ca="1" si="330"/>
        <v>4021.4179049215486</v>
      </c>
      <c r="J1119" s="18">
        <f ca="1">SUM(INDIRECT(ADDRESS(ROW(F1119),COLUMN(F1119),4)):INDIRECT(ADDRESS(ROW(F1119)+N$5-1,COLUMN(F1119),4)))</f>
        <v>24900</v>
      </c>
      <c r="K1119" s="18">
        <f t="shared" ca="1" si="331"/>
        <v>16350</v>
      </c>
      <c r="L1119" s="18">
        <f t="shared" ca="1" si="341"/>
        <v>0</v>
      </c>
      <c r="M1119" s="18">
        <f t="shared" ca="1" si="325"/>
        <v>0</v>
      </c>
      <c r="N1119" s="34">
        <f t="shared" ca="1" si="332"/>
        <v>14544.323874739533</v>
      </c>
      <c r="P1119" s="18">
        <f t="shared" ca="1" si="326"/>
        <v>521.41790492154803</v>
      </c>
      <c r="Q1119" s="47">
        <f ca="1">SUM(L$15:L1119)-SUM(M$15:M1119)</f>
        <v>16350</v>
      </c>
      <c r="R1119" s="47" t="str">
        <f t="shared" ca="1" si="327"/>
        <v>M1122</v>
      </c>
      <c r="S1119" s="40">
        <f t="shared" ca="1" si="333"/>
        <v>0</v>
      </c>
      <c r="T1119" s="46">
        <f t="shared" ca="1" si="334"/>
        <v>83</v>
      </c>
      <c r="X1119" s="74">
        <f t="shared" ca="1" si="335"/>
        <v>0.52141790492154805</v>
      </c>
      <c r="Y1119" s="75">
        <f t="shared" ca="1" si="336"/>
        <v>0.52141790492154805</v>
      </c>
      <c r="Z1119" s="74">
        <f t="shared" ca="1" si="337"/>
        <v>1.6844142966009148</v>
      </c>
      <c r="AA1119" s="76">
        <f t="shared" ca="1" si="338"/>
        <v>521.41790492154803</v>
      </c>
      <c r="AB1119" s="76">
        <f t="shared" ca="1" si="339"/>
        <v>1684.4142966009149</v>
      </c>
    </row>
    <row r="1120" spans="1:28" x14ac:dyDescent="0.25">
      <c r="A1120" s="2">
        <f t="shared" si="340"/>
        <v>26</v>
      </c>
      <c r="B1120" s="16">
        <f ca="1">VLOOKUP(A1120,PERIODS!$O$4:$P$33,2,FALSE)</f>
        <v>3.5000000000000003E-2</v>
      </c>
      <c r="C1120" s="15"/>
      <c r="D1120" s="18">
        <v>1106</v>
      </c>
      <c r="E1120" s="34">
        <f t="shared" ca="1" si="323"/>
        <v>14544.323874739533</v>
      </c>
      <c r="F1120" s="34">
        <f t="shared" ca="1" si="324"/>
        <v>3500.0000000000005</v>
      </c>
      <c r="G1120" s="69">
        <f t="shared" ca="1" si="328"/>
        <v>0</v>
      </c>
      <c r="H1120" s="34">
        <f t="shared" ca="1" si="329"/>
        <v>-112.93700515989302</v>
      </c>
      <c r="I1120" s="34">
        <f t="shared" ca="1" si="330"/>
        <v>3387.0629948401074</v>
      </c>
      <c r="J1120" s="18">
        <f ca="1">SUM(INDIRECT(ADDRESS(ROW(F1120),COLUMN(F1120),4)):INDIRECT(ADDRESS(ROW(F1120)+N$5-1,COLUMN(F1120),4)))</f>
        <v>23900</v>
      </c>
      <c r="K1120" s="18">
        <f t="shared" ca="1" si="331"/>
        <v>0</v>
      </c>
      <c r="L1120" s="18">
        <f t="shared" ca="1" si="341"/>
        <v>0</v>
      </c>
      <c r="M1120" s="18">
        <f t="shared" ca="1" si="325"/>
        <v>16350</v>
      </c>
      <c r="N1120" s="34">
        <f t="shared" ca="1" si="332"/>
        <v>27507.260879899426</v>
      </c>
      <c r="P1120" s="18">
        <f t="shared" ca="1" si="326"/>
        <v>112.93700515989302</v>
      </c>
      <c r="Q1120" s="47">
        <f ca="1">SUM(L$15:L1120)-SUM(M$15:M1120)</f>
        <v>0</v>
      </c>
      <c r="R1120" s="47" t="str">
        <f t="shared" ca="1" si="327"/>
        <v>M1123</v>
      </c>
      <c r="S1120" s="40">
        <f t="shared" ca="1" si="333"/>
        <v>0</v>
      </c>
      <c r="T1120" s="46">
        <f t="shared" ca="1" si="334"/>
        <v>33</v>
      </c>
      <c r="X1120" s="74">
        <f t="shared" ca="1" si="335"/>
        <v>-0.11293700515989302</v>
      </c>
      <c r="Y1120" s="75">
        <f t="shared" ca="1" si="336"/>
        <v>-0.11293700515989302</v>
      </c>
      <c r="Z1120" s="74">
        <f t="shared" ca="1" si="337"/>
        <v>0.89320692577124539</v>
      </c>
      <c r="AA1120" s="76">
        <f t="shared" ca="1" si="338"/>
        <v>-112.93700515989302</v>
      </c>
      <c r="AB1120" s="76">
        <f t="shared" ca="1" si="339"/>
        <v>893.20692577124544</v>
      </c>
    </row>
    <row r="1121" spans="1:28" x14ac:dyDescent="0.25">
      <c r="A1121" s="2">
        <f t="shared" si="340"/>
        <v>27</v>
      </c>
      <c r="B1121" s="16">
        <f ca="1">VLOOKUP(A1121,PERIODS!$O$4:$P$33,2,FALSE)</f>
        <v>3.5000000000000003E-2</v>
      </c>
      <c r="C1121" s="15"/>
      <c r="D1121" s="18">
        <v>1107</v>
      </c>
      <c r="E1121" s="34">
        <f t="shared" ca="1" si="323"/>
        <v>27507.260879899426</v>
      </c>
      <c r="F1121" s="34">
        <f t="shared" ca="1" si="324"/>
        <v>3500.0000000000005</v>
      </c>
      <c r="G1121" s="69">
        <f t="shared" ca="1" si="328"/>
        <v>0</v>
      </c>
      <c r="H1121" s="34">
        <f t="shared" ca="1" si="329"/>
        <v>707.789345273035</v>
      </c>
      <c r="I1121" s="34">
        <f t="shared" ca="1" si="330"/>
        <v>4207.789345273035</v>
      </c>
      <c r="J1121" s="18">
        <f ca="1">SUM(INDIRECT(ADDRESS(ROW(F1121),COLUMN(F1121),4)):INDIRECT(ADDRESS(ROW(F1121)+N$5-1,COLUMN(F1121),4)))</f>
        <v>22900</v>
      </c>
      <c r="K1121" s="18">
        <f t="shared" ca="1" si="331"/>
        <v>0</v>
      </c>
      <c r="L1121" s="18">
        <f t="shared" ca="1" si="341"/>
        <v>0</v>
      </c>
      <c r="M1121" s="18">
        <f t="shared" ca="1" si="325"/>
        <v>0</v>
      </c>
      <c r="N1121" s="34">
        <f t="shared" ca="1" si="332"/>
        <v>23299.471534626391</v>
      </c>
      <c r="P1121" s="18">
        <f t="shared" ca="1" si="326"/>
        <v>707.789345273035</v>
      </c>
      <c r="Q1121" s="47">
        <f ca="1">SUM(L$15:L1121)-SUM(M$15:M1121)</f>
        <v>0</v>
      </c>
      <c r="R1121" s="47" t="str">
        <f t="shared" ca="1" si="327"/>
        <v>M1124</v>
      </c>
      <c r="S1121" s="40">
        <f t="shared" ca="1" si="333"/>
        <v>0</v>
      </c>
      <c r="T1121" s="46">
        <f t="shared" ca="1" si="334"/>
        <v>99</v>
      </c>
      <c r="X1121" s="74">
        <f t="shared" ca="1" si="335"/>
        <v>0.70778934527303505</v>
      </c>
      <c r="Y1121" s="75">
        <f t="shared" ca="1" si="336"/>
        <v>0.70778934527303505</v>
      </c>
      <c r="Z1121" s="74">
        <f t="shared" ca="1" si="337"/>
        <v>2.0294997726477506</v>
      </c>
      <c r="AA1121" s="76">
        <f t="shared" ca="1" si="338"/>
        <v>707.789345273035</v>
      </c>
      <c r="AB1121" s="76">
        <f t="shared" ca="1" si="339"/>
        <v>2029.4997726477507</v>
      </c>
    </row>
    <row r="1122" spans="1:28" x14ac:dyDescent="0.25">
      <c r="A1122" s="2">
        <f t="shared" si="340"/>
        <v>28</v>
      </c>
      <c r="B1122" s="16">
        <f ca="1">VLOOKUP(A1122,PERIODS!$O$4:$P$33,2,FALSE)</f>
        <v>0.04</v>
      </c>
      <c r="C1122" s="15"/>
      <c r="D1122" s="18">
        <v>1108</v>
      </c>
      <c r="E1122" s="34">
        <f t="shared" ref="E1122:E1185" ca="1" si="342">N1121</f>
        <v>23299.471534626391</v>
      </c>
      <c r="F1122" s="34">
        <f t="shared" ca="1" si="324"/>
        <v>4000</v>
      </c>
      <c r="G1122" s="69">
        <f t="shared" ca="1" si="328"/>
        <v>0</v>
      </c>
      <c r="H1122" s="34">
        <f t="shared" ca="1" si="329"/>
        <v>-686.83447346823959</v>
      </c>
      <c r="I1122" s="34">
        <f t="shared" ca="1" si="330"/>
        <v>3313.1655265317604</v>
      </c>
      <c r="J1122" s="18">
        <f ca="1">SUM(INDIRECT(ADDRESS(ROW(F1122),COLUMN(F1122),4)):INDIRECT(ADDRESS(ROW(F1122)+N$5-1,COLUMN(F1122),4)))</f>
        <v>21900</v>
      </c>
      <c r="K1122" s="18">
        <f t="shared" ca="1" si="331"/>
        <v>0</v>
      </c>
      <c r="L1122" s="18">
        <f t="shared" ca="1" si="341"/>
        <v>0</v>
      </c>
      <c r="M1122" s="18">
        <f t="shared" ca="1" si="325"/>
        <v>0</v>
      </c>
      <c r="N1122" s="34">
        <f t="shared" ca="1" si="332"/>
        <v>19986.306008094631</v>
      </c>
      <c r="P1122" s="18">
        <f t="shared" ca="1" si="326"/>
        <v>686.83447346823959</v>
      </c>
      <c r="Q1122" s="47">
        <f ca="1">SUM(L$15:L1122)-SUM(M$15:M1122)</f>
        <v>0</v>
      </c>
      <c r="R1122" s="47" t="str">
        <f t="shared" ca="1" si="327"/>
        <v>M1125</v>
      </c>
      <c r="S1122" s="40">
        <f t="shared" ca="1" si="333"/>
        <v>0</v>
      </c>
      <c r="T1122" s="46">
        <f t="shared" ca="1" si="334"/>
        <v>79</v>
      </c>
      <c r="X1122" s="74">
        <f t="shared" ca="1" si="335"/>
        <v>-0.68683447346823956</v>
      </c>
      <c r="Y1122" s="75">
        <f t="shared" ca="1" si="336"/>
        <v>-0.68683447346823956</v>
      </c>
      <c r="Z1122" s="74">
        <f t="shared" ca="1" si="337"/>
        <v>0.50316633711027592</v>
      </c>
      <c r="AA1122" s="76">
        <f t="shared" ca="1" si="338"/>
        <v>-686.83447346823959</v>
      </c>
      <c r="AB1122" s="76">
        <f t="shared" ca="1" si="339"/>
        <v>503.16633711027589</v>
      </c>
    </row>
    <row r="1123" spans="1:28" x14ac:dyDescent="0.25">
      <c r="A1123" s="2">
        <f t="shared" si="340"/>
        <v>29</v>
      </c>
      <c r="B1123" s="16">
        <f ca="1">VLOOKUP(A1123,PERIODS!$O$4:$P$33,2,FALSE)</f>
        <v>0.04</v>
      </c>
      <c r="C1123" s="15"/>
      <c r="D1123" s="18">
        <v>1109</v>
      </c>
      <c r="E1123" s="34">
        <f t="shared" ca="1" si="342"/>
        <v>19986.306008094631</v>
      </c>
      <c r="F1123" s="34">
        <f t="shared" ca="1" si="324"/>
        <v>4000</v>
      </c>
      <c r="G1123" s="69">
        <f t="shared" ca="1" si="328"/>
        <v>0</v>
      </c>
      <c r="H1123" s="34">
        <f t="shared" ca="1" si="329"/>
        <v>-1341.0772602262473</v>
      </c>
      <c r="I1123" s="34">
        <f t="shared" ca="1" si="330"/>
        <v>2658.9227397737527</v>
      </c>
      <c r="J1123" s="18">
        <f ca="1">SUM(INDIRECT(ADDRESS(ROW(F1123),COLUMN(F1123),4)):INDIRECT(ADDRESS(ROW(F1123)+N$5-1,COLUMN(F1123),4)))</f>
        <v>21200</v>
      </c>
      <c r="K1123" s="18">
        <f t="shared" ca="1" si="331"/>
        <v>16350</v>
      </c>
      <c r="L1123" s="18">
        <f t="shared" ca="1" si="341"/>
        <v>16350</v>
      </c>
      <c r="M1123" s="18">
        <f t="shared" ca="1" si="325"/>
        <v>0</v>
      </c>
      <c r="N1123" s="34">
        <f t="shared" ca="1" si="332"/>
        <v>17327.383268320878</v>
      </c>
      <c r="P1123" s="18">
        <f t="shared" ca="1" si="326"/>
        <v>1341.0772602262473</v>
      </c>
      <c r="Q1123" s="47">
        <f ca="1">SUM(L$15:L1123)-SUM(M$15:M1123)</f>
        <v>16350</v>
      </c>
      <c r="R1123" s="47" t="str">
        <f t="shared" ca="1" si="327"/>
        <v>M1126</v>
      </c>
      <c r="S1123" s="40">
        <f t="shared" ca="1" si="333"/>
        <v>0</v>
      </c>
      <c r="T1123" s="46">
        <f t="shared" ca="1" si="334"/>
        <v>27</v>
      </c>
      <c r="X1123" s="74">
        <f t="shared" ca="1" si="335"/>
        <v>-1.3410772602262473</v>
      </c>
      <c r="Y1123" s="75">
        <f t="shared" ca="1" si="336"/>
        <v>-1.3410772602262473</v>
      </c>
      <c r="Z1123" s="74">
        <f t="shared" ca="1" si="337"/>
        <v>0.26156374453619324</v>
      </c>
      <c r="AA1123" s="76">
        <f t="shared" ca="1" si="338"/>
        <v>-1341.0772602262473</v>
      </c>
      <c r="AB1123" s="76">
        <f t="shared" ca="1" si="339"/>
        <v>261.56374453619327</v>
      </c>
    </row>
    <row r="1124" spans="1:28" x14ac:dyDescent="0.25">
      <c r="A1124" s="2">
        <f t="shared" si="340"/>
        <v>30</v>
      </c>
      <c r="B1124" s="16">
        <f ca="1">VLOOKUP(A1124,PERIODS!$O$4:$P$33,2,FALSE)</f>
        <v>0.04</v>
      </c>
      <c r="C1124" s="15"/>
      <c r="D1124" s="18">
        <v>1110</v>
      </c>
      <c r="E1124" s="34">
        <f t="shared" ca="1" si="342"/>
        <v>17327.383268320878</v>
      </c>
      <c r="F1124" s="34">
        <f t="shared" ca="1" si="324"/>
        <v>4000</v>
      </c>
      <c r="G1124" s="69">
        <f t="shared" ca="1" si="328"/>
        <v>0</v>
      </c>
      <c r="H1124" s="34">
        <f t="shared" ca="1" si="329"/>
        <v>709.85754273881685</v>
      </c>
      <c r="I1124" s="34">
        <f t="shared" ca="1" si="330"/>
        <v>4709.8575427388168</v>
      </c>
      <c r="J1124" s="18">
        <f ca="1">SUM(INDIRECT(ADDRESS(ROW(F1124),COLUMN(F1124),4)):INDIRECT(ADDRESS(ROW(F1124)+N$5-1,COLUMN(F1124),4)))</f>
        <v>20500</v>
      </c>
      <c r="K1124" s="18">
        <f t="shared" ca="1" si="331"/>
        <v>16350</v>
      </c>
      <c r="L1124" s="18">
        <f t="shared" ca="1" si="341"/>
        <v>0</v>
      </c>
      <c r="M1124" s="18">
        <f t="shared" ca="1" si="325"/>
        <v>0</v>
      </c>
      <c r="N1124" s="34">
        <f t="shared" ca="1" si="332"/>
        <v>12617.525725582062</v>
      </c>
      <c r="P1124" s="18">
        <f t="shared" ca="1" si="326"/>
        <v>709.85754273881685</v>
      </c>
      <c r="Q1124" s="47">
        <f ca="1">SUM(L$15:L1124)-SUM(M$15:M1124)</f>
        <v>16350</v>
      </c>
      <c r="R1124" s="47" t="str">
        <f t="shared" ca="1" si="327"/>
        <v>M1127</v>
      </c>
      <c r="S1124" s="40">
        <f t="shared" ca="1" si="333"/>
        <v>0</v>
      </c>
      <c r="T1124" s="46">
        <f t="shared" ca="1" si="334"/>
        <v>86</v>
      </c>
      <c r="X1124" s="74">
        <f t="shared" ca="1" si="335"/>
        <v>0.70985754273881685</v>
      </c>
      <c r="Y1124" s="75">
        <f t="shared" ca="1" si="336"/>
        <v>0.70985754273881685</v>
      </c>
      <c r="Z1124" s="74">
        <f t="shared" ca="1" si="337"/>
        <v>2.0337015224607753</v>
      </c>
      <c r="AA1124" s="76">
        <f t="shared" ca="1" si="338"/>
        <v>709.85754273881685</v>
      </c>
      <c r="AB1124" s="76">
        <f t="shared" ca="1" si="339"/>
        <v>2033.7015224607753</v>
      </c>
    </row>
    <row r="1125" spans="1:28" x14ac:dyDescent="0.25">
      <c r="A1125" s="2">
        <f t="shared" si="340"/>
        <v>1</v>
      </c>
      <c r="B1125" s="16">
        <f ca="1">VLOOKUP(A1125,PERIODS!$O$4:$P$33,2,FALSE)</f>
        <v>2.4E-2</v>
      </c>
      <c r="C1125" s="15"/>
      <c r="D1125" s="18">
        <v>1111</v>
      </c>
      <c r="E1125" s="34">
        <f t="shared" ca="1" si="342"/>
        <v>12617.525725582062</v>
      </c>
      <c r="F1125" s="34">
        <f t="shared" ca="1" si="324"/>
        <v>2400</v>
      </c>
      <c r="G1125" s="69">
        <f t="shared" ca="1" si="328"/>
        <v>0</v>
      </c>
      <c r="H1125" s="34">
        <f t="shared" ca="1" si="329"/>
        <v>-307.49990974199937</v>
      </c>
      <c r="I1125" s="34">
        <f t="shared" ca="1" si="330"/>
        <v>2092.5000902580005</v>
      </c>
      <c r="J1125" s="18">
        <f ca="1">SUM(INDIRECT(ADDRESS(ROW(F1125),COLUMN(F1125),4)):INDIRECT(ADDRESS(ROW(F1125)+N$5-1,COLUMN(F1125),4)))</f>
        <v>19800</v>
      </c>
      <c r="K1125" s="18">
        <f t="shared" ca="1" si="331"/>
        <v>16350</v>
      </c>
      <c r="L1125" s="18">
        <f t="shared" ca="1" si="341"/>
        <v>0</v>
      </c>
      <c r="M1125" s="18">
        <f t="shared" ca="1" si="325"/>
        <v>0</v>
      </c>
      <c r="N1125" s="34">
        <f t="shared" ca="1" si="332"/>
        <v>10525.025635324062</v>
      </c>
      <c r="P1125" s="18">
        <f t="shared" ca="1" si="326"/>
        <v>307.49990974199937</v>
      </c>
      <c r="Q1125" s="47">
        <f ca="1">SUM(L$15:L1125)-SUM(M$15:M1125)</f>
        <v>16350</v>
      </c>
      <c r="R1125" s="47" t="str">
        <f t="shared" ca="1" si="327"/>
        <v>M1128</v>
      </c>
      <c r="S1125" s="40">
        <f t="shared" ca="1" si="333"/>
        <v>0</v>
      </c>
      <c r="T1125" s="46">
        <f t="shared" ca="1" si="334"/>
        <v>25</v>
      </c>
      <c r="X1125" s="74">
        <f t="shared" ca="1" si="335"/>
        <v>-0.30749990974199937</v>
      </c>
      <c r="Y1125" s="75">
        <f t="shared" ca="1" si="336"/>
        <v>-0.30749990974199937</v>
      </c>
      <c r="Z1125" s="74">
        <f t="shared" ca="1" si="337"/>
        <v>0.73528293391296518</v>
      </c>
      <c r="AA1125" s="76">
        <f t="shared" ca="1" si="338"/>
        <v>-307.49990974199937</v>
      </c>
      <c r="AB1125" s="76">
        <f t="shared" ca="1" si="339"/>
        <v>735.28293391296518</v>
      </c>
    </row>
    <row r="1126" spans="1:28" x14ac:dyDescent="0.25">
      <c r="A1126" s="2">
        <f t="shared" si="340"/>
        <v>2</v>
      </c>
      <c r="B1126" s="16">
        <f ca="1">VLOOKUP(A1126,PERIODS!$O$4:$P$33,2,FALSE)</f>
        <v>2.5000000000000001E-2</v>
      </c>
      <c r="C1126" s="15"/>
      <c r="D1126" s="18">
        <v>1112</v>
      </c>
      <c r="E1126" s="34">
        <f t="shared" ca="1" si="342"/>
        <v>10525.025635324062</v>
      </c>
      <c r="F1126" s="34">
        <f t="shared" ca="1" si="324"/>
        <v>2500</v>
      </c>
      <c r="G1126" s="69">
        <f t="shared" ca="1" si="328"/>
        <v>0</v>
      </c>
      <c r="H1126" s="34">
        <f t="shared" ca="1" si="329"/>
        <v>1197.187985182816</v>
      </c>
      <c r="I1126" s="34">
        <f t="shared" ca="1" si="330"/>
        <v>3697.1879851828162</v>
      </c>
      <c r="J1126" s="18">
        <f ca="1">SUM(INDIRECT(ADDRESS(ROW(F1126),COLUMN(F1126),4)):INDIRECT(ADDRESS(ROW(F1126)+N$5-1,COLUMN(F1126),4)))</f>
        <v>20700</v>
      </c>
      <c r="K1126" s="18">
        <f t="shared" ca="1" si="331"/>
        <v>0</v>
      </c>
      <c r="L1126" s="18">
        <f t="shared" ca="1" si="341"/>
        <v>0</v>
      </c>
      <c r="M1126" s="18">
        <f t="shared" ca="1" si="325"/>
        <v>16350</v>
      </c>
      <c r="N1126" s="34">
        <f t="shared" ca="1" si="332"/>
        <v>23177.837650141246</v>
      </c>
      <c r="P1126" s="18">
        <f t="shared" ca="1" si="326"/>
        <v>1197.187985182816</v>
      </c>
      <c r="Q1126" s="47">
        <f ca="1">SUM(L$15:L1126)-SUM(M$15:M1126)</f>
        <v>0</v>
      </c>
      <c r="R1126" s="47" t="str">
        <f t="shared" ca="1" si="327"/>
        <v>M1129</v>
      </c>
      <c r="S1126" s="40">
        <f t="shared" ca="1" si="333"/>
        <v>0</v>
      </c>
      <c r="T1126" s="46">
        <f t="shared" ca="1" si="334"/>
        <v>57</v>
      </c>
      <c r="X1126" s="74">
        <f t="shared" ca="1" si="335"/>
        <v>1.197187985182816</v>
      </c>
      <c r="Y1126" s="75">
        <f t="shared" ca="1" si="336"/>
        <v>1.197187985182816</v>
      </c>
      <c r="Z1126" s="74">
        <f t="shared" ca="1" si="337"/>
        <v>3.3107938192510802</v>
      </c>
      <c r="AA1126" s="76">
        <f t="shared" ca="1" si="338"/>
        <v>1197.187985182816</v>
      </c>
      <c r="AB1126" s="76">
        <f t="shared" ca="1" si="339"/>
        <v>3310.7938192510801</v>
      </c>
    </row>
    <row r="1127" spans="1:28" x14ac:dyDescent="0.25">
      <c r="A1127" s="2">
        <f t="shared" si="340"/>
        <v>3</v>
      </c>
      <c r="B1127" s="16">
        <f ca="1">VLOOKUP(A1127,PERIODS!$O$4:$P$33,2,FALSE)</f>
        <v>2.5000000000000001E-2</v>
      </c>
      <c r="C1127" s="15"/>
      <c r="D1127" s="18">
        <v>1113</v>
      </c>
      <c r="E1127" s="34">
        <f t="shared" ca="1" si="342"/>
        <v>23177.837650141246</v>
      </c>
      <c r="F1127" s="34">
        <f t="shared" ca="1" si="324"/>
        <v>2500</v>
      </c>
      <c r="G1127" s="69">
        <f t="shared" ca="1" si="328"/>
        <v>0</v>
      </c>
      <c r="H1127" s="34">
        <f t="shared" ca="1" si="329"/>
        <v>-131.15395061437059</v>
      </c>
      <c r="I1127" s="34">
        <f t="shared" ca="1" si="330"/>
        <v>2368.8460493856296</v>
      </c>
      <c r="J1127" s="18">
        <f ca="1">SUM(INDIRECT(ADDRESS(ROW(F1127),COLUMN(F1127),4)):INDIRECT(ADDRESS(ROW(F1127)+N$5-1,COLUMN(F1127),4)))</f>
        <v>21500</v>
      </c>
      <c r="K1127" s="18">
        <f t="shared" ca="1" si="331"/>
        <v>0</v>
      </c>
      <c r="L1127" s="18">
        <f t="shared" ca="1" si="341"/>
        <v>0</v>
      </c>
      <c r="M1127" s="18">
        <f t="shared" ca="1" si="325"/>
        <v>0</v>
      </c>
      <c r="N1127" s="34">
        <f t="shared" ca="1" si="332"/>
        <v>20808.991600755617</v>
      </c>
      <c r="P1127" s="18">
        <f t="shared" ca="1" si="326"/>
        <v>131.15395061437059</v>
      </c>
      <c r="Q1127" s="47">
        <f ca="1">SUM(L$15:L1127)-SUM(M$15:M1127)</f>
        <v>0</v>
      </c>
      <c r="R1127" s="47" t="str">
        <f t="shared" ca="1" si="327"/>
        <v>M1130</v>
      </c>
      <c r="S1127" s="40">
        <f t="shared" ca="1" si="333"/>
        <v>0</v>
      </c>
      <c r="T1127" s="46">
        <f t="shared" ca="1" si="334"/>
        <v>90</v>
      </c>
      <c r="X1127" s="74">
        <f t="shared" ca="1" si="335"/>
        <v>-0.13115395061437057</v>
      </c>
      <c r="Y1127" s="75">
        <f t="shared" ca="1" si="336"/>
        <v>-0.13115395061437057</v>
      </c>
      <c r="Z1127" s="74">
        <f t="shared" ca="1" si="337"/>
        <v>0.87708273657058367</v>
      </c>
      <c r="AA1127" s="76">
        <f t="shared" ca="1" si="338"/>
        <v>-131.15395061437059</v>
      </c>
      <c r="AB1127" s="76">
        <f t="shared" ca="1" si="339"/>
        <v>877.08273657058362</v>
      </c>
    </row>
    <row r="1128" spans="1:28" x14ac:dyDescent="0.25">
      <c r="A1128" s="2">
        <f t="shared" si="340"/>
        <v>4</v>
      </c>
      <c r="B1128" s="16">
        <f ca="1">VLOOKUP(A1128,PERIODS!$O$4:$P$33,2,FALSE)</f>
        <v>2.5000000000000001E-2</v>
      </c>
      <c r="C1128" s="15"/>
      <c r="D1128" s="18">
        <v>1114</v>
      </c>
      <c r="E1128" s="34">
        <f t="shared" ca="1" si="342"/>
        <v>20808.991600755617</v>
      </c>
      <c r="F1128" s="34">
        <f t="shared" ca="1" si="324"/>
        <v>2500</v>
      </c>
      <c r="G1128" s="69">
        <f t="shared" ca="1" si="328"/>
        <v>0</v>
      </c>
      <c r="H1128" s="34">
        <f t="shared" ca="1" si="329"/>
        <v>-1118.5295822132496</v>
      </c>
      <c r="I1128" s="34">
        <f t="shared" ca="1" si="330"/>
        <v>1381.4704177867504</v>
      </c>
      <c r="J1128" s="18">
        <f ca="1">SUM(INDIRECT(ADDRESS(ROW(F1128),COLUMN(F1128),4)):INDIRECT(ADDRESS(ROW(F1128)+N$5-1,COLUMN(F1128),4)))</f>
        <v>22300</v>
      </c>
      <c r="K1128" s="18">
        <f t="shared" ca="1" si="331"/>
        <v>16350</v>
      </c>
      <c r="L1128" s="18">
        <f t="shared" ca="1" si="341"/>
        <v>16350</v>
      </c>
      <c r="M1128" s="18">
        <f t="shared" ca="1" si="325"/>
        <v>0</v>
      </c>
      <c r="N1128" s="34">
        <f t="shared" ca="1" si="332"/>
        <v>19427.521182968867</v>
      </c>
      <c r="P1128" s="18">
        <f t="shared" ca="1" si="326"/>
        <v>1118.5295822132496</v>
      </c>
      <c r="Q1128" s="47">
        <f ca="1">SUM(L$15:L1128)-SUM(M$15:M1128)</f>
        <v>16350</v>
      </c>
      <c r="R1128" s="47" t="str">
        <f t="shared" ca="1" si="327"/>
        <v>M1131</v>
      </c>
      <c r="S1128" s="40">
        <f t="shared" ca="1" si="333"/>
        <v>0</v>
      </c>
      <c r="T1128" s="46">
        <f t="shared" ca="1" si="334"/>
        <v>66</v>
      </c>
      <c r="X1128" s="74">
        <f t="shared" ca="1" si="335"/>
        <v>-1.1185295822132495</v>
      </c>
      <c r="Y1128" s="75">
        <f t="shared" ca="1" si="336"/>
        <v>-1.1185295822132495</v>
      </c>
      <c r="Z1128" s="74">
        <f t="shared" ca="1" si="337"/>
        <v>0.32675991513887681</v>
      </c>
      <c r="AA1128" s="76">
        <f t="shared" ca="1" si="338"/>
        <v>-1118.5295822132496</v>
      </c>
      <c r="AB1128" s="76">
        <f t="shared" ca="1" si="339"/>
        <v>326.75991513887681</v>
      </c>
    </row>
    <row r="1129" spans="1:28" x14ac:dyDescent="0.25">
      <c r="A1129" s="2">
        <f t="shared" si="340"/>
        <v>5</v>
      </c>
      <c r="B1129" s="16">
        <f ca="1">VLOOKUP(A1129,PERIODS!$O$4:$P$33,2,FALSE)</f>
        <v>3.3000000000000002E-2</v>
      </c>
      <c r="C1129" s="15"/>
      <c r="D1129" s="18">
        <v>1115</v>
      </c>
      <c r="E1129" s="34">
        <f t="shared" ca="1" si="342"/>
        <v>19427.521182968867</v>
      </c>
      <c r="F1129" s="34">
        <f t="shared" ca="1" si="324"/>
        <v>3300</v>
      </c>
      <c r="G1129" s="69">
        <f t="shared" ca="1" si="328"/>
        <v>0</v>
      </c>
      <c r="H1129" s="34">
        <f t="shared" ca="1" si="329"/>
        <v>-878.18601181908582</v>
      </c>
      <c r="I1129" s="34">
        <f t="shared" ca="1" si="330"/>
        <v>2421.8139881809143</v>
      </c>
      <c r="J1129" s="18">
        <f ca="1">SUM(INDIRECT(ADDRESS(ROW(F1129),COLUMN(F1129),4)):INDIRECT(ADDRESS(ROW(F1129)+N$5-1,COLUMN(F1129),4)))</f>
        <v>23100</v>
      </c>
      <c r="K1129" s="18">
        <f t="shared" ca="1" si="331"/>
        <v>16350</v>
      </c>
      <c r="L1129" s="18">
        <f t="shared" ca="1" si="341"/>
        <v>0</v>
      </c>
      <c r="M1129" s="18">
        <f t="shared" ca="1" si="325"/>
        <v>0</v>
      </c>
      <c r="N1129" s="34">
        <f t="shared" ca="1" si="332"/>
        <v>17005.707194787952</v>
      </c>
      <c r="P1129" s="18">
        <f t="shared" ca="1" si="326"/>
        <v>878.18601181908582</v>
      </c>
      <c r="Q1129" s="47">
        <f ca="1">SUM(L$15:L1129)-SUM(M$15:M1129)</f>
        <v>16350</v>
      </c>
      <c r="R1129" s="47" t="str">
        <f t="shared" ca="1" si="327"/>
        <v>M1132</v>
      </c>
      <c r="S1129" s="40">
        <f t="shared" ca="1" si="333"/>
        <v>0</v>
      </c>
      <c r="T1129" s="46">
        <f t="shared" ca="1" si="334"/>
        <v>19</v>
      </c>
      <c r="X1129" s="74">
        <f t="shared" ca="1" si="335"/>
        <v>-0.87818601181908584</v>
      </c>
      <c r="Y1129" s="75">
        <f t="shared" ca="1" si="336"/>
        <v>-0.87818601181908584</v>
      </c>
      <c r="Z1129" s="74">
        <f t="shared" ca="1" si="337"/>
        <v>0.41553600582644784</v>
      </c>
      <c r="AA1129" s="76">
        <f t="shared" ca="1" si="338"/>
        <v>-878.18601181908582</v>
      </c>
      <c r="AB1129" s="76">
        <f t="shared" ca="1" si="339"/>
        <v>415.53600582644782</v>
      </c>
    </row>
    <row r="1130" spans="1:28" x14ac:dyDescent="0.25">
      <c r="A1130" s="2">
        <f t="shared" si="340"/>
        <v>6</v>
      </c>
      <c r="B1130" s="16">
        <f ca="1">VLOOKUP(A1130,PERIODS!$O$4:$P$33,2,FALSE)</f>
        <v>3.3000000000000002E-2</v>
      </c>
      <c r="C1130" s="15"/>
      <c r="D1130" s="18">
        <v>1116</v>
      </c>
      <c r="E1130" s="34">
        <f t="shared" ca="1" si="342"/>
        <v>17005.707194787952</v>
      </c>
      <c r="F1130" s="34">
        <f t="shared" ca="1" si="324"/>
        <v>3300</v>
      </c>
      <c r="G1130" s="69">
        <f t="shared" ca="1" si="328"/>
        <v>0</v>
      </c>
      <c r="H1130" s="34">
        <f t="shared" ca="1" si="329"/>
        <v>678.75633277821851</v>
      </c>
      <c r="I1130" s="34">
        <f t="shared" ca="1" si="330"/>
        <v>3978.7563327782186</v>
      </c>
      <c r="J1130" s="18">
        <f ca="1">SUM(INDIRECT(ADDRESS(ROW(F1130),COLUMN(F1130),4)):INDIRECT(ADDRESS(ROW(F1130)+N$5-1,COLUMN(F1130),4)))</f>
        <v>23100</v>
      </c>
      <c r="K1130" s="18">
        <f t="shared" ca="1" si="331"/>
        <v>16350</v>
      </c>
      <c r="L1130" s="18">
        <f t="shared" ca="1" si="341"/>
        <v>0</v>
      </c>
      <c r="M1130" s="18">
        <f t="shared" ca="1" si="325"/>
        <v>0</v>
      </c>
      <c r="N1130" s="34">
        <f t="shared" ca="1" si="332"/>
        <v>13026.950862009733</v>
      </c>
      <c r="P1130" s="18">
        <f t="shared" ca="1" si="326"/>
        <v>678.75633277821851</v>
      </c>
      <c r="Q1130" s="47">
        <f ca="1">SUM(L$15:L1130)-SUM(M$15:M1130)</f>
        <v>16350</v>
      </c>
      <c r="R1130" s="47" t="str">
        <f t="shared" ca="1" si="327"/>
        <v>M1133</v>
      </c>
      <c r="S1130" s="40">
        <f t="shared" ca="1" si="333"/>
        <v>0</v>
      </c>
      <c r="T1130" s="46">
        <f t="shared" ca="1" si="334"/>
        <v>21</v>
      </c>
      <c r="X1130" s="74">
        <f t="shared" ca="1" si="335"/>
        <v>0.67875633277821856</v>
      </c>
      <c r="Y1130" s="75">
        <f t="shared" ca="1" si="336"/>
        <v>0.67875633277821856</v>
      </c>
      <c r="Z1130" s="74">
        <f t="shared" ca="1" si="337"/>
        <v>1.9714244110688393</v>
      </c>
      <c r="AA1130" s="76">
        <f t="shared" ca="1" si="338"/>
        <v>678.75633277821851</v>
      </c>
      <c r="AB1130" s="76">
        <f t="shared" ca="1" si="339"/>
        <v>1971.4244110688392</v>
      </c>
    </row>
    <row r="1131" spans="1:28" x14ac:dyDescent="0.25">
      <c r="A1131" s="2">
        <f t="shared" si="340"/>
        <v>7</v>
      </c>
      <c r="B1131" s="16">
        <f ca="1">VLOOKUP(A1131,PERIODS!$O$4:$P$33,2,FALSE)</f>
        <v>3.3000000000000002E-2</v>
      </c>
      <c r="C1131" s="15"/>
      <c r="D1131" s="18">
        <v>1117</v>
      </c>
      <c r="E1131" s="34">
        <f t="shared" ca="1" si="342"/>
        <v>13026.950862009733</v>
      </c>
      <c r="F1131" s="34">
        <f t="shared" ca="1" si="324"/>
        <v>3300</v>
      </c>
      <c r="G1131" s="69">
        <f t="shared" ca="1" si="328"/>
        <v>0</v>
      </c>
      <c r="H1131" s="34">
        <f t="shared" ca="1" si="329"/>
        <v>-156.75603877930902</v>
      </c>
      <c r="I1131" s="34">
        <f t="shared" ca="1" si="330"/>
        <v>3143.2439612206908</v>
      </c>
      <c r="J1131" s="18">
        <f ca="1">SUM(INDIRECT(ADDRESS(ROW(F1131),COLUMN(F1131),4)):INDIRECT(ADDRESS(ROW(F1131)+N$5-1,COLUMN(F1131),4)))</f>
        <v>23100</v>
      </c>
      <c r="K1131" s="18">
        <f t="shared" ca="1" si="331"/>
        <v>0</v>
      </c>
      <c r="L1131" s="18">
        <f t="shared" ca="1" si="341"/>
        <v>0</v>
      </c>
      <c r="M1131" s="18">
        <f t="shared" ca="1" si="325"/>
        <v>16350</v>
      </c>
      <c r="N1131" s="34">
        <f t="shared" ca="1" si="332"/>
        <v>26233.706900789042</v>
      </c>
      <c r="P1131" s="18">
        <f t="shared" ca="1" si="326"/>
        <v>156.75603877930902</v>
      </c>
      <c r="Q1131" s="47">
        <f ca="1">SUM(L$15:L1131)-SUM(M$15:M1131)</f>
        <v>0</v>
      </c>
      <c r="R1131" s="47" t="str">
        <f t="shared" ca="1" si="327"/>
        <v>M1134</v>
      </c>
      <c r="S1131" s="40">
        <f t="shared" ca="1" si="333"/>
        <v>0</v>
      </c>
      <c r="T1131" s="46">
        <f t="shared" ca="1" si="334"/>
        <v>21</v>
      </c>
      <c r="X1131" s="74">
        <f t="shared" ca="1" si="335"/>
        <v>-0.15675603877930902</v>
      </c>
      <c r="Y1131" s="75">
        <f t="shared" ca="1" si="336"/>
        <v>-0.15675603877930902</v>
      </c>
      <c r="Z1131" s="74">
        <f t="shared" ca="1" si="337"/>
        <v>0.85491259890001603</v>
      </c>
      <c r="AA1131" s="76">
        <f t="shared" ca="1" si="338"/>
        <v>-156.75603877930902</v>
      </c>
      <c r="AB1131" s="76">
        <f t="shared" ca="1" si="339"/>
        <v>854.91259890001606</v>
      </c>
    </row>
    <row r="1132" spans="1:28" x14ac:dyDescent="0.25">
      <c r="A1132" s="2">
        <f t="shared" si="340"/>
        <v>8</v>
      </c>
      <c r="B1132" s="16">
        <f ca="1">VLOOKUP(A1132,PERIODS!$O$4:$P$33,2,FALSE)</f>
        <v>3.3000000000000002E-2</v>
      </c>
      <c r="C1132" s="15"/>
      <c r="D1132" s="18">
        <v>1118</v>
      </c>
      <c r="E1132" s="34">
        <f t="shared" ca="1" si="342"/>
        <v>26233.706900789042</v>
      </c>
      <c r="F1132" s="34">
        <f t="shared" ca="1" si="324"/>
        <v>3300</v>
      </c>
      <c r="G1132" s="69">
        <f t="shared" ca="1" si="328"/>
        <v>0</v>
      </c>
      <c r="H1132" s="34">
        <f t="shared" ca="1" si="329"/>
        <v>705.49814967675695</v>
      </c>
      <c r="I1132" s="34">
        <f t="shared" ca="1" si="330"/>
        <v>4005.4981496767568</v>
      </c>
      <c r="J1132" s="18">
        <f ca="1">SUM(INDIRECT(ADDRESS(ROW(F1132),COLUMN(F1132),4)):INDIRECT(ADDRESS(ROW(F1132)+N$5-1,COLUMN(F1132),4)))</f>
        <v>23100</v>
      </c>
      <c r="K1132" s="18">
        <f t="shared" ca="1" si="331"/>
        <v>0</v>
      </c>
      <c r="L1132" s="18">
        <f t="shared" ca="1" si="341"/>
        <v>0</v>
      </c>
      <c r="M1132" s="18">
        <f t="shared" ca="1" si="325"/>
        <v>0</v>
      </c>
      <c r="N1132" s="34">
        <f t="shared" ca="1" si="332"/>
        <v>22228.208751112285</v>
      </c>
      <c r="P1132" s="18">
        <f t="shared" ca="1" si="326"/>
        <v>705.49814967675695</v>
      </c>
      <c r="Q1132" s="47">
        <f ca="1">SUM(L$15:L1132)-SUM(M$15:M1132)</f>
        <v>0</v>
      </c>
      <c r="R1132" s="47" t="str">
        <f t="shared" ca="1" si="327"/>
        <v>M1135</v>
      </c>
      <c r="S1132" s="40">
        <f t="shared" ca="1" si="333"/>
        <v>0</v>
      </c>
      <c r="T1132" s="46">
        <f t="shared" ca="1" si="334"/>
        <v>74</v>
      </c>
      <c r="X1132" s="74">
        <f t="shared" ca="1" si="335"/>
        <v>0.70549814967675695</v>
      </c>
      <c r="Y1132" s="75">
        <f t="shared" ca="1" si="336"/>
        <v>0.70549814967675695</v>
      </c>
      <c r="Z1132" s="74">
        <f t="shared" ca="1" si="337"/>
        <v>2.0248551146478646</v>
      </c>
      <c r="AA1132" s="76">
        <f t="shared" ca="1" si="338"/>
        <v>705.49814967675695</v>
      </c>
      <c r="AB1132" s="76">
        <f t="shared" ca="1" si="339"/>
        <v>2024.8551146478646</v>
      </c>
    </row>
    <row r="1133" spans="1:28" x14ac:dyDescent="0.25">
      <c r="A1133" s="2">
        <f t="shared" si="340"/>
        <v>9</v>
      </c>
      <c r="B1133" s="16">
        <f ca="1">VLOOKUP(A1133,PERIODS!$O$4:$P$33,2,FALSE)</f>
        <v>3.3000000000000002E-2</v>
      </c>
      <c r="C1133" s="15"/>
      <c r="D1133" s="18">
        <v>1119</v>
      </c>
      <c r="E1133" s="34">
        <f t="shared" ca="1" si="342"/>
        <v>22228.208751112285</v>
      </c>
      <c r="F1133" s="34">
        <f t="shared" ca="1" si="324"/>
        <v>3300</v>
      </c>
      <c r="G1133" s="69">
        <f t="shared" ca="1" si="328"/>
        <v>0</v>
      </c>
      <c r="H1133" s="34">
        <f t="shared" ca="1" si="329"/>
        <v>1595.9823632310301</v>
      </c>
      <c r="I1133" s="34">
        <f t="shared" ca="1" si="330"/>
        <v>4895.9823632310299</v>
      </c>
      <c r="J1133" s="18">
        <f ca="1">SUM(INDIRECT(ADDRESS(ROW(F1133),COLUMN(F1133),4)):INDIRECT(ADDRESS(ROW(F1133)+N$5-1,COLUMN(F1133),4)))</f>
        <v>23100</v>
      </c>
      <c r="K1133" s="18">
        <f t="shared" ca="1" si="331"/>
        <v>16350</v>
      </c>
      <c r="L1133" s="18">
        <f t="shared" ca="1" si="341"/>
        <v>16350</v>
      </c>
      <c r="M1133" s="18">
        <f t="shared" ca="1" si="325"/>
        <v>0</v>
      </c>
      <c r="N1133" s="34">
        <f t="shared" ca="1" si="332"/>
        <v>17332.226387881256</v>
      </c>
      <c r="P1133" s="18">
        <f t="shared" ca="1" si="326"/>
        <v>1595.9823632310301</v>
      </c>
      <c r="Q1133" s="47">
        <f ca="1">SUM(L$15:L1133)-SUM(M$15:M1133)</f>
        <v>16350</v>
      </c>
      <c r="R1133" s="47" t="str">
        <f t="shared" ca="1" si="327"/>
        <v>M1136</v>
      </c>
      <c r="S1133" s="40">
        <f t="shared" ca="1" si="333"/>
        <v>0</v>
      </c>
      <c r="T1133" s="46">
        <f t="shared" ca="1" si="334"/>
        <v>74</v>
      </c>
      <c r="X1133" s="74">
        <f t="shared" ca="1" si="335"/>
        <v>1.5959823632310302</v>
      </c>
      <c r="Y1133" s="75">
        <f t="shared" ca="1" si="336"/>
        <v>1.5959823632310302</v>
      </c>
      <c r="Z1133" s="74">
        <f t="shared" ca="1" si="337"/>
        <v>4.9331728601801004</v>
      </c>
      <c r="AA1133" s="76">
        <f t="shared" ca="1" si="338"/>
        <v>1595.9823632310301</v>
      </c>
      <c r="AB1133" s="76">
        <f t="shared" ca="1" si="339"/>
        <v>4933.1728601801005</v>
      </c>
    </row>
    <row r="1134" spans="1:28" x14ac:dyDescent="0.25">
      <c r="A1134" s="2">
        <f t="shared" si="340"/>
        <v>10</v>
      </c>
      <c r="B1134" s="16">
        <f ca="1">VLOOKUP(A1134,PERIODS!$O$4:$P$33,2,FALSE)</f>
        <v>3.3000000000000002E-2</v>
      </c>
      <c r="C1134" s="15"/>
      <c r="D1134" s="18">
        <v>1120</v>
      </c>
      <c r="E1134" s="34">
        <f t="shared" ca="1" si="342"/>
        <v>17332.226387881256</v>
      </c>
      <c r="F1134" s="34">
        <f t="shared" ca="1" si="324"/>
        <v>3300</v>
      </c>
      <c r="G1134" s="69">
        <f t="shared" ca="1" si="328"/>
        <v>0</v>
      </c>
      <c r="H1134" s="34">
        <f t="shared" ca="1" si="329"/>
        <v>-1203.6139286590105</v>
      </c>
      <c r="I1134" s="34">
        <f t="shared" ca="1" si="330"/>
        <v>2096.3860713409895</v>
      </c>
      <c r="J1134" s="18">
        <f ca="1">SUM(INDIRECT(ADDRESS(ROW(F1134),COLUMN(F1134),4)):INDIRECT(ADDRESS(ROW(F1134)+N$5-1,COLUMN(F1134),4)))</f>
        <v>23100</v>
      </c>
      <c r="K1134" s="18">
        <f t="shared" ca="1" si="331"/>
        <v>16350</v>
      </c>
      <c r="L1134" s="18">
        <f t="shared" ca="1" si="341"/>
        <v>0</v>
      </c>
      <c r="M1134" s="18">
        <f t="shared" ca="1" si="325"/>
        <v>0</v>
      </c>
      <c r="N1134" s="34">
        <f t="shared" ca="1" si="332"/>
        <v>15235.840316540267</v>
      </c>
      <c r="P1134" s="18">
        <f t="shared" ca="1" si="326"/>
        <v>1203.6139286590105</v>
      </c>
      <c r="Q1134" s="47">
        <f ca="1">SUM(L$15:L1134)-SUM(M$15:M1134)</f>
        <v>16350</v>
      </c>
      <c r="R1134" s="47" t="str">
        <f t="shared" ca="1" si="327"/>
        <v>M1137</v>
      </c>
      <c r="S1134" s="40">
        <f t="shared" ca="1" si="333"/>
        <v>0</v>
      </c>
      <c r="T1134" s="46">
        <f t="shared" ca="1" si="334"/>
        <v>78</v>
      </c>
      <c r="X1134" s="74">
        <f t="shared" ca="1" si="335"/>
        <v>-1.2036139286590106</v>
      </c>
      <c r="Y1134" s="75">
        <f t="shared" ca="1" si="336"/>
        <v>-1.2036139286590106</v>
      </c>
      <c r="Z1134" s="74">
        <f t="shared" ca="1" si="337"/>
        <v>0.30010768202115046</v>
      </c>
      <c r="AA1134" s="76">
        <f t="shared" ca="1" si="338"/>
        <v>-1203.6139286590105</v>
      </c>
      <c r="AB1134" s="76">
        <f t="shared" ca="1" si="339"/>
        <v>300.10768202115048</v>
      </c>
    </row>
    <row r="1135" spans="1:28" x14ac:dyDescent="0.25">
      <c r="A1135" s="2">
        <f t="shared" si="340"/>
        <v>11</v>
      </c>
      <c r="B1135" s="16">
        <f ca="1">VLOOKUP(A1135,PERIODS!$O$4:$P$33,2,FALSE)</f>
        <v>3.3000000000000002E-2</v>
      </c>
      <c r="C1135" s="15"/>
      <c r="D1135" s="18">
        <v>1121</v>
      </c>
      <c r="E1135" s="34">
        <f t="shared" ca="1" si="342"/>
        <v>15235.840316540267</v>
      </c>
      <c r="F1135" s="34">
        <f t="shared" ca="1" si="324"/>
        <v>3300</v>
      </c>
      <c r="G1135" s="69">
        <f t="shared" ca="1" si="328"/>
        <v>0</v>
      </c>
      <c r="H1135" s="34">
        <f t="shared" ca="1" si="329"/>
        <v>-361.92543935858566</v>
      </c>
      <c r="I1135" s="34">
        <f t="shared" ca="1" si="330"/>
        <v>2938.0745606414143</v>
      </c>
      <c r="J1135" s="18">
        <f ca="1">SUM(INDIRECT(ADDRESS(ROW(F1135),COLUMN(F1135),4)):INDIRECT(ADDRESS(ROW(F1135)+N$5-1,COLUMN(F1135),4)))</f>
        <v>23300</v>
      </c>
      <c r="K1135" s="18">
        <f t="shared" ca="1" si="331"/>
        <v>16350</v>
      </c>
      <c r="L1135" s="18">
        <f t="shared" ca="1" si="341"/>
        <v>0</v>
      </c>
      <c r="M1135" s="18">
        <f t="shared" ca="1" si="325"/>
        <v>0</v>
      </c>
      <c r="N1135" s="34">
        <f t="shared" ca="1" si="332"/>
        <v>12297.765755898852</v>
      </c>
      <c r="P1135" s="18">
        <f t="shared" ca="1" si="326"/>
        <v>361.92543935858566</v>
      </c>
      <c r="Q1135" s="47">
        <f ca="1">SUM(L$15:L1135)-SUM(M$15:M1135)</f>
        <v>16350</v>
      </c>
      <c r="R1135" s="47" t="str">
        <f t="shared" ca="1" si="327"/>
        <v>M1138</v>
      </c>
      <c r="S1135" s="40">
        <f t="shared" ca="1" si="333"/>
        <v>0</v>
      </c>
      <c r="T1135" s="46">
        <f t="shared" ca="1" si="334"/>
        <v>88</v>
      </c>
      <c r="X1135" s="74">
        <f t="shared" ca="1" si="335"/>
        <v>-0.36192543935858568</v>
      </c>
      <c r="Y1135" s="75">
        <f t="shared" ca="1" si="336"/>
        <v>-0.36192543935858568</v>
      </c>
      <c r="Z1135" s="74">
        <f t="shared" ca="1" si="337"/>
        <v>0.69633428503718842</v>
      </c>
      <c r="AA1135" s="76">
        <f t="shared" ca="1" si="338"/>
        <v>-361.92543935858566</v>
      </c>
      <c r="AB1135" s="76">
        <f t="shared" ca="1" si="339"/>
        <v>696.33428503718847</v>
      </c>
    </row>
    <row r="1136" spans="1:28" x14ac:dyDescent="0.25">
      <c r="A1136" s="2">
        <f t="shared" si="340"/>
        <v>12</v>
      </c>
      <c r="B1136" s="16">
        <f ca="1">VLOOKUP(A1136,PERIODS!$O$4:$P$33,2,FALSE)</f>
        <v>3.3000000000000002E-2</v>
      </c>
      <c r="C1136" s="15"/>
      <c r="D1136" s="18">
        <v>1122</v>
      </c>
      <c r="E1136" s="34">
        <f t="shared" ca="1" si="342"/>
        <v>12297.765755898852</v>
      </c>
      <c r="F1136" s="34">
        <f t="shared" ca="1" si="324"/>
        <v>3300</v>
      </c>
      <c r="G1136" s="69">
        <f t="shared" ca="1" si="328"/>
        <v>0</v>
      </c>
      <c r="H1136" s="34">
        <f t="shared" ca="1" si="329"/>
        <v>-61.435834791507169</v>
      </c>
      <c r="I1136" s="34">
        <f t="shared" ca="1" si="330"/>
        <v>3238.5641652084928</v>
      </c>
      <c r="J1136" s="18">
        <f ca="1">SUM(INDIRECT(ADDRESS(ROW(F1136),COLUMN(F1136),4)):INDIRECT(ADDRESS(ROW(F1136)+N$5-1,COLUMN(F1136),4)))</f>
        <v>23500</v>
      </c>
      <c r="K1136" s="18">
        <f t="shared" ca="1" si="331"/>
        <v>0</v>
      </c>
      <c r="L1136" s="18">
        <f t="shared" ca="1" si="341"/>
        <v>0</v>
      </c>
      <c r="M1136" s="18">
        <f t="shared" ca="1" si="325"/>
        <v>16350</v>
      </c>
      <c r="N1136" s="34">
        <f t="shared" ca="1" si="332"/>
        <v>25409.201590690362</v>
      </c>
      <c r="P1136" s="18">
        <f t="shared" ca="1" si="326"/>
        <v>61.435834791507169</v>
      </c>
      <c r="Q1136" s="47">
        <f ca="1">SUM(L$15:L1136)-SUM(M$15:M1136)</f>
        <v>0</v>
      </c>
      <c r="R1136" s="47" t="str">
        <f t="shared" ca="1" si="327"/>
        <v>M1139</v>
      </c>
      <c r="S1136" s="40">
        <f t="shared" ca="1" si="333"/>
        <v>0</v>
      </c>
      <c r="T1136" s="46">
        <f t="shared" ca="1" si="334"/>
        <v>67</v>
      </c>
      <c r="X1136" s="74">
        <f t="shared" ca="1" si="335"/>
        <v>-6.1435834791507167E-2</v>
      </c>
      <c r="Y1136" s="75">
        <f t="shared" ca="1" si="336"/>
        <v>-6.1435834791507167E-2</v>
      </c>
      <c r="Z1136" s="74">
        <f t="shared" ca="1" si="337"/>
        <v>0.94041328561808868</v>
      </c>
      <c r="AA1136" s="76">
        <f t="shared" ca="1" si="338"/>
        <v>-61.435834791507169</v>
      </c>
      <c r="AB1136" s="76">
        <f t="shared" ca="1" si="339"/>
        <v>940.41328561808871</v>
      </c>
    </row>
    <row r="1137" spans="1:28" x14ac:dyDescent="0.25">
      <c r="A1137" s="2">
        <f t="shared" si="340"/>
        <v>13</v>
      </c>
      <c r="B1137" s="16">
        <f ca="1">VLOOKUP(A1137,PERIODS!$O$4:$P$33,2,FALSE)</f>
        <v>3.3000000000000002E-2</v>
      </c>
      <c r="C1137" s="15"/>
      <c r="D1137" s="18">
        <v>1123</v>
      </c>
      <c r="E1137" s="34">
        <f t="shared" ca="1" si="342"/>
        <v>25409.201590690362</v>
      </c>
      <c r="F1137" s="34">
        <f t="shared" ca="1" si="324"/>
        <v>3300</v>
      </c>
      <c r="G1137" s="69">
        <f t="shared" ca="1" si="328"/>
        <v>0</v>
      </c>
      <c r="H1137" s="34">
        <f t="shared" ca="1" si="329"/>
        <v>-776.00154046384898</v>
      </c>
      <c r="I1137" s="34">
        <f t="shared" ca="1" si="330"/>
        <v>2523.9984595361511</v>
      </c>
      <c r="J1137" s="18">
        <f ca="1">SUM(INDIRECT(ADDRESS(ROW(F1137),COLUMN(F1137),4)):INDIRECT(ADDRESS(ROW(F1137)+N$5-1,COLUMN(F1137),4)))</f>
        <v>23700</v>
      </c>
      <c r="K1137" s="18">
        <f t="shared" ca="1" si="331"/>
        <v>0</v>
      </c>
      <c r="L1137" s="18">
        <f t="shared" ca="1" si="341"/>
        <v>0</v>
      </c>
      <c r="M1137" s="18">
        <f t="shared" ca="1" si="325"/>
        <v>0</v>
      </c>
      <c r="N1137" s="34">
        <f t="shared" ca="1" si="332"/>
        <v>22885.203131154209</v>
      </c>
      <c r="P1137" s="18">
        <f t="shared" ca="1" si="326"/>
        <v>776.00154046384898</v>
      </c>
      <c r="Q1137" s="47">
        <f ca="1">SUM(L$15:L1137)-SUM(M$15:M1137)</f>
        <v>0</v>
      </c>
      <c r="R1137" s="47" t="str">
        <f t="shared" ca="1" si="327"/>
        <v>M1140</v>
      </c>
      <c r="S1137" s="40">
        <f t="shared" ca="1" si="333"/>
        <v>0</v>
      </c>
      <c r="T1137" s="46">
        <f t="shared" ca="1" si="334"/>
        <v>29</v>
      </c>
      <c r="X1137" s="74">
        <f t="shared" ca="1" si="335"/>
        <v>-0.77600154046384895</v>
      </c>
      <c r="Y1137" s="75">
        <f t="shared" ca="1" si="336"/>
        <v>-0.77600154046384895</v>
      </c>
      <c r="Z1137" s="74">
        <f t="shared" ca="1" si="337"/>
        <v>0.46024259850546173</v>
      </c>
      <c r="AA1137" s="76">
        <f t="shared" ca="1" si="338"/>
        <v>-776.00154046384898</v>
      </c>
      <c r="AB1137" s="76">
        <f t="shared" ca="1" si="339"/>
        <v>460.24259850546173</v>
      </c>
    </row>
    <row r="1138" spans="1:28" x14ac:dyDescent="0.25">
      <c r="A1138" s="2">
        <f t="shared" si="340"/>
        <v>14</v>
      </c>
      <c r="B1138" s="16">
        <f ca="1">VLOOKUP(A1138,PERIODS!$O$4:$P$33,2,FALSE)</f>
        <v>3.3000000000000002E-2</v>
      </c>
      <c r="C1138" s="15"/>
      <c r="D1138" s="18">
        <v>1124</v>
      </c>
      <c r="E1138" s="34">
        <f t="shared" ca="1" si="342"/>
        <v>22885.203131154209</v>
      </c>
      <c r="F1138" s="34">
        <f t="shared" ca="1" si="324"/>
        <v>3300</v>
      </c>
      <c r="G1138" s="69">
        <f t="shared" ca="1" si="328"/>
        <v>0</v>
      </c>
      <c r="H1138" s="34">
        <f t="shared" ca="1" si="329"/>
        <v>-964.55945179514185</v>
      </c>
      <c r="I1138" s="34">
        <f t="shared" ca="1" si="330"/>
        <v>2335.4405482048583</v>
      </c>
      <c r="J1138" s="18">
        <f ca="1">SUM(INDIRECT(ADDRESS(ROW(F1138),COLUMN(F1138),4)):INDIRECT(ADDRESS(ROW(F1138)+N$5-1,COLUMN(F1138),4)))</f>
        <v>23900</v>
      </c>
      <c r="K1138" s="18">
        <f t="shared" ca="1" si="331"/>
        <v>16350</v>
      </c>
      <c r="L1138" s="18">
        <f t="shared" ca="1" si="341"/>
        <v>16350</v>
      </c>
      <c r="M1138" s="18">
        <f t="shared" ca="1" si="325"/>
        <v>0</v>
      </c>
      <c r="N1138" s="34">
        <f t="shared" ca="1" si="332"/>
        <v>20549.762582949352</v>
      </c>
      <c r="P1138" s="18">
        <f t="shared" ca="1" si="326"/>
        <v>964.55945179514185</v>
      </c>
      <c r="Q1138" s="47">
        <f ca="1">SUM(L$15:L1138)-SUM(M$15:M1138)</f>
        <v>16350</v>
      </c>
      <c r="R1138" s="47" t="str">
        <f t="shared" ca="1" si="327"/>
        <v>M1141</v>
      </c>
      <c r="S1138" s="40">
        <f t="shared" ca="1" si="333"/>
        <v>0</v>
      </c>
      <c r="T1138" s="46">
        <f t="shared" ca="1" si="334"/>
        <v>93</v>
      </c>
      <c r="X1138" s="74">
        <f t="shared" ca="1" si="335"/>
        <v>-0.9645594517951418</v>
      </c>
      <c r="Y1138" s="75">
        <f t="shared" ca="1" si="336"/>
        <v>-0.9645594517951418</v>
      </c>
      <c r="Z1138" s="74">
        <f t="shared" ca="1" si="337"/>
        <v>0.38115107818062133</v>
      </c>
      <c r="AA1138" s="76">
        <f t="shared" ca="1" si="338"/>
        <v>-964.55945179514185</v>
      </c>
      <c r="AB1138" s="76">
        <f t="shared" ca="1" si="339"/>
        <v>381.15107818062131</v>
      </c>
    </row>
    <row r="1139" spans="1:28" x14ac:dyDescent="0.25">
      <c r="A1139" s="2">
        <f t="shared" si="340"/>
        <v>15</v>
      </c>
      <c r="B1139" s="16">
        <f ca="1">VLOOKUP(A1139,PERIODS!$O$4:$P$33,2,FALSE)</f>
        <v>3.3000000000000002E-2</v>
      </c>
      <c r="C1139" s="15"/>
      <c r="D1139" s="18">
        <v>1125</v>
      </c>
      <c r="E1139" s="34">
        <f t="shared" ca="1" si="342"/>
        <v>20549.762582949352</v>
      </c>
      <c r="F1139" s="34">
        <f t="shared" ca="1" si="324"/>
        <v>3300</v>
      </c>
      <c r="G1139" s="69">
        <f t="shared" ca="1" si="328"/>
        <v>0</v>
      </c>
      <c r="H1139" s="34">
        <f t="shared" ca="1" si="329"/>
        <v>1275.3476642004293</v>
      </c>
      <c r="I1139" s="34">
        <f t="shared" ca="1" si="330"/>
        <v>4575.3476642004298</v>
      </c>
      <c r="J1139" s="18">
        <f ca="1">SUM(INDIRECT(ADDRESS(ROW(F1139),COLUMN(F1139),4)):INDIRECT(ADDRESS(ROW(F1139)+N$5-1,COLUMN(F1139),4)))</f>
        <v>24100</v>
      </c>
      <c r="K1139" s="18">
        <f t="shared" ca="1" si="331"/>
        <v>16350</v>
      </c>
      <c r="L1139" s="18">
        <f t="shared" ca="1" si="341"/>
        <v>0</v>
      </c>
      <c r="M1139" s="18">
        <f t="shared" ca="1" si="325"/>
        <v>0</v>
      </c>
      <c r="N1139" s="34">
        <f t="shared" ca="1" si="332"/>
        <v>15974.414918748922</v>
      </c>
      <c r="P1139" s="18">
        <f t="shared" ca="1" si="326"/>
        <v>1275.3476642004293</v>
      </c>
      <c r="Q1139" s="47">
        <f ca="1">SUM(L$15:L1139)-SUM(M$15:M1139)</f>
        <v>16350</v>
      </c>
      <c r="R1139" s="47" t="str">
        <f t="shared" ca="1" si="327"/>
        <v>M1142</v>
      </c>
      <c r="S1139" s="40">
        <f t="shared" ca="1" si="333"/>
        <v>0</v>
      </c>
      <c r="T1139" s="46">
        <f t="shared" ca="1" si="334"/>
        <v>76</v>
      </c>
      <c r="X1139" s="74">
        <f t="shared" ca="1" si="335"/>
        <v>1.2753476642004293</v>
      </c>
      <c r="Y1139" s="75">
        <f t="shared" ca="1" si="336"/>
        <v>1.2753476642004293</v>
      </c>
      <c r="Z1139" s="74">
        <f t="shared" ca="1" si="337"/>
        <v>3.5799458127704926</v>
      </c>
      <c r="AA1139" s="76">
        <f t="shared" ca="1" si="338"/>
        <v>1275.3476642004293</v>
      </c>
      <c r="AB1139" s="76">
        <f t="shared" ca="1" si="339"/>
        <v>3579.9458127704925</v>
      </c>
    </row>
    <row r="1140" spans="1:28" x14ac:dyDescent="0.25">
      <c r="A1140" s="2">
        <f t="shared" si="340"/>
        <v>16</v>
      </c>
      <c r="B1140" s="16">
        <f ca="1">VLOOKUP(A1140,PERIODS!$O$4:$P$33,2,FALSE)</f>
        <v>3.3000000000000002E-2</v>
      </c>
      <c r="C1140" s="15"/>
      <c r="D1140" s="18">
        <v>1126</v>
      </c>
      <c r="E1140" s="34">
        <f t="shared" ca="1" si="342"/>
        <v>15974.414918748922</v>
      </c>
      <c r="F1140" s="34">
        <f t="shared" ca="1" si="324"/>
        <v>3300</v>
      </c>
      <c r="G1140" s="69">
        <f t="shared" ca="1" si="328"/>
        <v>0</v>
      </c>
      <c r="H1140" s="34">
        <f t="shared" ca="1" si="329"/>
        <v>-912.02490157449506</v>
      </c>
      <c r="I1140" s="34">
        <f t="shared" ca="1" si="330"/>
        <v>2387.9750984255052</v>
      </c>
      <c r="J1140" s="18">
        <f ca="1">SUM(INDIRECT(ADDRESS(ROW(F1140),COLUMN(F1140),4)):INDIRECT(ADDRESS(ROW(F1140)+N$5-1,COLUMN(F1140),4)))</f>
        <v>24300</v>
      </c>
      <c r="K1140" s="18">
        <f t="shared" ca="1" si="331"/>
        <v>16350</v>
      </c>
      <c r="L1140" s="18">
        <f t="shared" ca="1" si="341"/>
        <v>0</v>
      </c>
      <c r="M1140" s="18">
        <f t="shared" ca="1" si="325"/>
        <v>0</v>
      </c>
      <c r="N1140" s="34">
        <f t="shared" ca="1" si="332"/>
        <v>13586.439820323416</v>
      </c>
      <c r="P1140" s="18">
        <f t="shared" ca="1" si="326"/>
        <v>912.02490157449506</v>
      </c>
      <c r="Q1140" s="47">
        <f ca="1">SUM(L$15:L1140)-SUM(M$15:M1140)</f>
        <v>16350</v>
      </c>
      <c r="R1140" s="47" t="str">
        <f t="shared" ca="1" si="327"/>
        <v>M1143</v>
      </c>
      <c r="S1140" s="40">
        <f t="shared" ca="1" si="333"/>
        <v>0</v>
      </c>
      <c r="T1140" s="46">
        <f t="shared" ca="1" si="334"/>
        <v>17</v>
      </c>
      <c r="X1140" s="74">
        <f t="shared" ca="1" si="335"/>
        <v>-0.91202490157449501</v>
      </c>
      <c r="Y1140" s="75">
        <f t="shared" ca="1" si="336"/>
        <v>-0.91202490157449501</v>
      </c>
      <c r="Z1140" s="74">
        <f t="shared" ca="1" si="337"/>
        <v>0.40170997676212544</v>
      </c>
      <c r="AA1140" s="76">
        <f t="shared" ca="1" si="338"/>
        <v>-912.02490157449506</v>
      </c>
      <c r="AB1140" s="76">
        <f t="shared" ca="1" si="339"/>
        <v>401.70997676212545</v>
      </c>
    </row>
    <row r="1141" spans="1:28" x14ac:dyDescent="0.25">
      <c r="A1141" s="2">
        <f t="shared" si="340"/>
        <v>17</v>
      </c>
      <c r="B1141" s="16">
        <f ca="1">VLOOKUP(A1141,PERIODS!$O$4:$P$33,2,FALSE)</f>
        <v>3.5000000000000003E-2</v>
      </c>
      <c r="C1141" s="15"/>
      <c r="D1141" s="18">
        <v>1127</v>
      </c>
      <c r="E1141" s="34">
        <f t="shared" ca="1" si="342"/>
        <v>13586.439820323416</v>
      </c>
      <c r="F1141" s="34">
        <f t="shared" ca="1" si="324"/>
        <v>3500.0000000000005</v>
      </c>
      <c r="G1141" s="69">
        <f t="shared" ca="1" si="328"/>
        <v>0</v>
      </c>
      <c r="H1141" s="34">
        <f t="shared" ca="1" si="329"/>
        <v>-646.73029151192941</v>
      </c>
      <c r="I1141" s="34">
        <f t="shared" ca="1" si="330"/>
        <v>2853.269708488071</v>
      </c>
      <c r="J1141" s="18">
        <f ca="1">SUM(INDIRECT(ADDRESS(ROW(F1141),COLUMN(F1141),4)):INDIRECT(ADDRESS(ROW(F1141)+N$5-1,COLUMN(F1141),4)))</f>
        <v>24500.000000000004</v>
      </c>
      <c r="K1141" s="18">
        <f t="shared" ca="1" si="331"/>
        <v>0</v>
      </c>
      <c r="L1141" s="18">
        <f t="shared" ca="1" si="341"/>
        <v>0</v>
      </c>
      <c r="M1141" s="18">
        <f t="shared" ca="1" si="325"/>
        <v>16350</v>
      </c>
      <c r="N1141" s="34">
        <f t="shared" ca="1" si="332"/>
        <v>27083.170111835345</v>
      </c>
      <c r="P1141" s="18">
        <f t="shared" ca="1" si="326"/>
        <v>646.73029151192941</v>
      </c>
      <c r="Q1141" s="47">
        <f ca="1">SUM(L$15:L1141)-SUM(M$15:M1141)</f>
        <v>0</v>
      </c>
      <c r="R1141" s="47" t="str">
        <f t="shared" ca="1" si="327"/>
        <v>M1144</v>
      </c>
      <c r="S1141" s="40">
        <f t="shared" ca="1" si="333"/>
        <v>0</v>
      </c>
      <c r="T1141" s="46">
        <f t="shared" ca="1" si="334"/>
        <v>59</v>
      </c>
      <c r="X1141" s="74">
        <f t="shared" ca="1" si="335"/>
        <v>-0.6467302915119294</v>
      </c>
      <c r="Y1141" s="75">
        <f t="shared" ca="1" si="336"/>
        <v>-0.6467302915119294</v>
      </c>
      <c r="Z1141" s="74">
        <f t="shared" ca="1" si="337"/>
        <v>0.52375550790644543</v>
      </c>
      <c r="AA1141" s="76">
        <f t="shared" ca="1" si="338"/>
        <v>-646.73029151192941</v>
      </c>
      <c r="AB1141" s="76">
        <f t="shared" ca="1" si="339"/>
        <v>523.75550790644547</v>
      </c>
    </row>
    <row r="1142" spans="1:28" x14ac:dyDescent="0.25">
      <c r="A1142" s="2">
        <f t="shared" si="340"/>
        <v>18</v>
      </c>
      <c r="B1142" s="16">
        <f ca="1">VLOOKUP(A1142,PERIODS!$O$4:$P$33,2,FALSE)</f>
        <v>3.5000000000000003E-2</v>
      </c>
      <c r="C1142" s="15"/>
      <c r="D1142" s="18">
        <v>1128</v>
      </c>
      <c r="E1142" s="34">
        <f t="shared" ca="1" si="342"/>
        <v>27083.170111835345</v>
      </c>
      <c r="F1142" s="34">
        <f t="shared" ca="1" si="324"/>
        <v>3500.0000000000005</v>
      </c>
      <c r="G1142" s="69">
        <f t="shared" ca="1" si="328"/>
        <v>0</v>
      </c>
      <c r="H1142" s="34">
        <f t="shared" ca="1" si="329"/>
        <v>746.00873818423452</v>
      </c>
      <c r="I1142" s="34">
        <f t="shared" ca="1" si="330"/>
        <v>4246.008738184235</v>
      </c>
      <c r="J1142" s="18">
        <f ca="1">SUM(INDIRECT(ADDRESS(ROW(F1142),COLUMN(F1142),4)):INDIRECT(ADDRESS(ROW(F1142)+N$5-1,COLUMN(F1142),4)))</f>
        <v>24500.000000000004</v>
      </c>
      <c r="K1142" s="18">
        <f t="shared" ca="1" si="331"/>
        <v>0</v>
      </c>
      <c r="L1142" s="18">
        <f t="shared" ca="1" si="341"/>
        <v>0</v>
      </c>
      <c r="M1142" s="18">
        <f t="shared" ca="1" si="325"/>
        <v>0</v>
      </c>
      <c r="N1142" s="34">
        <f t="shared" ca="1" si="332"/>
        <v>22837.16137365111</v>
      </c>
      <c r="P1142" s="18">
        <f t="shared" ca="1" si="326"/>
        <v>746.00873818423452</v>
      </c>
      <c r="Q1142" s="47">
        <f ca="1">SUM(L$15:L1142)-SUM(M$15:M1142)</f>
        <v>0</v>
      </c>
      <c r="R1142" s="47" t="str">
        <f t="shared" ca="1" si="327"/>
        <v>M1145</v>
      </c>
      <c r="S1142" s="40">
        <f t="shared" ca="1" si="333"/>
        <v>0</v>
      </c>
      <c r="T1142" s="46">
        <f t="shared" ca="1" si="334"/>
        <v>50</v>
      </c>
      <c r="X1142" s="74">
        <f t="shared" ca="1" si="335"/>
        <v>0.74600873818423452</v>
      </c>
      <c r="Y1142" s="75">
        <f t="shared" ca="1" si="336"/>
        <v>0.74600873818423452</v>
      </c>
      <c r="Z1142" s="74">
        <f t="shared" ca="1" si="337"/>
        <v>2.1085673549571045</v>
      </c>
      <c r="AA1142" s="76">
        <f t="shared" ca="1" si="338"/>
        <v>746.00873818423452</v>
      </c>
      <c r="AB1142" s="76">
        <f t="shared" ca="1" si="339"/>
        <v>2108.5673549571043</v>
      </c>
    </row>
    <row r="1143" spans="1:28" x14ac:dyDescent="0.25">
      <c r="A1143" s="2">
        <f t="shared" si="340"/>
        <v>19</v>
      </c>
      <c r="B1143" s="16">
        <f ca="1">VLOOKUP(A1143,PERIODS!$O$4:$P$33,2,FALSE)</f>
        <v>3.5000000000000003E-2</v>
      </c>
      <c r="C1143" s="15"/>
      <c r="D1143" s="18">
        <v>1129</v>
      </c>
      <c r="E1143" s="34">
        <f t="shared" ca="1" si="342"/>
        <v>22837.16137365111</v>
      </c>
      <c r="F1143" s="34">
        <f t="shared" ca="1" si="324"/>
        <v>3500.0000000000005</v>
      </c>
      <c r="G1143" s="69">
        <f t="shared" ca="1" si="328"/>
        <v>0</v>
      </c>
      <c r="H1143" s="34">
        <f t="shared" ca="1" si="329"/>
        <v>693.47524594978347</v>
      </c>
      <c r="I1143" s="34">
        <f t="shared" ca="1" si="330"/>
        <v>4193.475245949784</v>
      </c>
      <c r="J1143" s="18">
        <f ca="1">SUM(INDIRECT(ADDRESS(ROW(F1143),COLUMN(F1143),4)):INDIRECT(ADDRESS(ROW(F1143)+N$5-1,COLUMN(F1143),4)))</f>
        <v>24500.000000000004</v>
      </c>
      <c r="K1143" s="18">
        <f t="shared" ca="1" si="331"/>
        <v>16350</v>
      </c>
      <c r="L1143" s="18">
        <f t="shared" ca="1" si="341"/>
        <v>16350</v>
      </c>
      <c r="M1143" s="18">
        <f t="shared" ca="1" si="325"/>
        <v>0</v>
      </c>
      <c r="N1143" s="34">
        <f t="shared" ca="1" si="332"/>
        <v>18643.686127701327</v>
      </c>
      <c r="P1143" s="18">
        <f t="shared" ca="1" si="326"/>
        <v>693.47524594978347</v>
      </c>
      <c r="Q1143" s="47">
        <f ca="1">SUM(L$15:L1143)-SUM(M$15:M1143)</f>
        <v>16350</v>
      </c>
      <c r="R1143" s="47" t="str">
        <f t="shared" ca="1" si="327"/>
        <v>M1146</v>
      </c>
      <c r="S1143" s="40">
        <f t="shared" ca="1" si="333"/>
        <v>0</v>
      </c>
      <c r="T1143" s="46">
        <f t="shared" ca="1" si="334"/>
        <v>44</v>
      </c>
      <c r="X1143" s="74">
        <f t="shared" ca="1" si="335"/>
        <v>0.69347524594978349</v>
      </c>
      <c r="Y1143" s="75">
        <f t="shared" ca="1" si="336"/>
        <v>0.69347524594978349</v>
      </c>
      <c r="Z1143" s="74">
        <f t="shared" ca="1" si="337"/>
        <v>2.0006562384183471</v>
      </c>
      <c r="AA1143" s="76">
        <f t="shared" ca="1" si="338"/>
        <v>693.47524594978347</v>
      </c>
      <c r="AB1143" s="76">
        <f t="shared" ca="1" si="339"/>
        <v>2000.6562384183471</v>
      </c>
    </row>
    <row r="1144" spans="1:28" x14ac:dyDescent="0.25">
      <c r="A1144" s="2">
        <f t="shared" si="340"/>
        <v>20</v>
      </c>
      <c r="B1144" s="16">
        <f ca="1">VLOOKUP(A1144,PERIODS!$O$4:$P$33,2,FALSE)</f>
        <v>3.5000000000000003E-2</v>
      </c>
      <c r="C1144" s="15"/>
      <c r="D1144" s="18">
        <v>1130</v>
      </c>
      <c r="E1144" s="34">
        <f t="shared" ca="1" si="342"/>
        <v>18643.686127701327</v>
      </c>
      <c r="F1144" s="34">
        <f t="shared" ca="1" si="324"/>
        <v>3500.0000000000005</v>
      </c>
      <c r="G1144" s="69">
        <f t="shared" ca="1" si="328"/>
        <v>0</v>
      </c>
      <c r="H1144" s="34">
        <f t="shared" ca="1" si="329"/>
        <v>-577.5926599988469</v>
      </c>
      <c r="I1144" s="34">
        <f t="shared" ca="1" si="330"/>
        <v>2922.4073400011534</v>
      </c>
      <c r="J1144" s="18">
        <f ca="1">SUM(INDIRECT(ADDRESS(ROW(F1144),COLUMN(F1144),4)):INDIRECT(ADDRESS(ROW(F1144)+N$5-1,COLUMN(F1144),4)))</f>
        <v>24500.000000000004</v>
      </c>
      <c r="K1144" s="18">
        <f t="shared" ca="1" si="331"/>
        <v>16350</v>
      </c>
      <c r="L1144" s="18">
        <f t="shared" ca="1" si="341"/>
        <v>0</v>
      </c>
      <c r="M1144" s="18">
        <f t="shared" ca="1" si="325"/>
        <v>0</v>
      </c>
      <c r="N1144" s="34">
        <f t="shared" ca="1" si="332"/>
        <v>15721.278787700174</v>
      </c>
      <c r="P1144" s="18">
        <f t="shared" ca="1" si="326"/>
        <v>577.5926599988469</v>
      </c>
      <c r="Q1144" s="47">
        <f ca="1">SUM(L$15:L1144)-SUM(M$15:M1144)</f>
        <v>16350</v>
      </c>
      <c r="R1144" s="47" t="str">
        <f t="shared" ca="1" si="327"/>
        <v>M1147</v>
      </c>
      <c r="S1144" s="40">
        <f t="shared" ca="1" si="333"/>
        <v>0</v>
      </c>
      <c r="T1144" s="46">
        <f t="shared" ca="1" si="334"/>
        <v>86</v>
      </c>
      <c r="X1144" s="74">
        <f t="shared" ca="1" si="335"/>
        <v>-0.5775926599988469</v>
      </c>
      <c r="Y1144" s="75">
        <f t="shared" ca="1" si="336"/>
        <v>-0.5775926599988469</v>
      </c>
      <c r="Z1144" s="74">
        <f t="shared" ca="1" si="337"/>
        <v>0.56124785598802629</v>
      </c>
      <c r="AA1144" s="76">
        <f t="shared" ca="1" si="338"/>
        <v>-577.5926599988469</v>
      </c>
      <c r="AB1144" s="76">
        <f t="shared" ca="1" si="339"/>
        <v>561.24785598802634</v>
      </c>
    </row>
    <row r="1145" spans="1:28" x14ac:dyDescent="0.25">
      <c r="A1145" s="2">
        <f t="shared" si="340"/>
        <v>21</v>
      </c>
      <c r="B1145" s="16">
        <f ca="1">VLOOKUP(A1145,PERIODS!$O$4:$P$33,2,FALSE)</f>
        <v>3.5000000000000003E-2</v>
      </c>
      <c r="C1145" s="15"/>
      <c r="D1145" s="18">
        <v>1131</v>
      </c>
      <c r="E1145" s="34">
        <f t="shared" ca="1" si="342"/>
        <v>15721.278787700174</v>
      </c>
      <c r="F1145" s="34">
        <f t="shared" ca="1" si="324"/>
        <v>3500.0000000000005</v>
      </c>
      <c r="G1145" s="69">
        <f t="shared" ca="1" si="328"/>
        <v>0</v>
      </c>
      <c r="H1145" s="34">
        <f t="shared" ca="1" si="329"/>
        <v>-916.55176306640669</v>
      </c>
      <c r="I1145" s="34">
        <f t="shared" ca="1" si="330"/>
        <v>2583.4482369335938</v>
      </c>
      <c r="J1145" s="18">
        <f ca="1">SUM(INDIRECT(ADDRESS(ROW(F1145),COLUMN(F1145),4)):INDIRECT(ADDRESS(ROW(F1145)+N$5-1,COLUMN(F1145),4)))</f>
        <v>24500.000000000004</v>
      </c>
      <c r="K1145" s="18">
        <f t="shared" ca="1" si="331"/>
        <v>16350</v>
      </c>
      <c r="L1145" s="18">
        <f t="shared" ca="1" si="341"/>
        <v>0</v>
      </c>
      <c r="M1145" s="18">
        <f t="shared" ca="1" si="325"/>
        <v>0</v>
      </c>
      <c r="N1145" s="34">
        <f t="shared" ca="1" si="332"/>
        <v>13137.830550766579</v>
      </c>
      <c r="P1145" s="18">
        <f t="shared" ca="1" si="326"/>
        <v>916.55176306640669</v>
      </c>
      <c r="Q1145" s="47">
        <f ca="1">SUM(L$15:L1145)-SUM(M$15:M1145)</f>
        <v>16350</v>
      </c>
      <c r="R1145" s="47" t="str">
        <f t="shared" ca="1" si="327"/>
        <v>M1148</v>
      </c>
      <c r="S1145" s="40">
        <f t="shared" ca="1" si="333"/>
        <v>0</v>
      </c>
      <c r="T1145" s="46">
        <f t="shared" ca="1" si="334"/>
        <v>84</v>
      </c>
      <c r="X1145" s="74">
        <f t="shared" ca="1" si="335"/>
        <v>-0.91655176306640673</v>
      </c>
      <c r="Y1145" s="75">
        <f t="shared" ca="1" si="336"/>
        <v>-0.91655176306640673</v>
      </c>
      <c r="Z1145" s="74">
        <f t="shared" ca="1" si="337"/>
        <v>0.39989560114937034</v>
      </c>
      <c r="AA1145" s="76">
        <f t="shared" ca="1" si="338"/>
        <v>-916.55176306640669</v>
      </c>
      <c r="AB1145" s="76">
        <f t="shared" ca="1" si="339"/>
        <v>399.89560114937035</v>
      </c>
    </row>
    <row r="1146" spans="1:28" x14ac:dyDescent="0.25">
      <c r="A1146" s="2">
        <f t="shared" si="340"/>
        <v>22</v>
      </c>
      <c r="B1146" s="16">
        <f ca="1">VLOOKUP(A1146,PERIODS!$O$4:$P$33,2,FALSE)</f>
        <v>3.5000000000000003E-2</v>
      </c>
      <c r="C1146" s="15"/>
      <c r="D1146" s="18">
        <v>1132</v>
      </c>
      <c r="E1146" s="34">
        <f t="shared" ca="1" si="342"/>
        <v>13137.830550766579</v>
      </c>
      <c r="F1146" s="34">
        <f t="shared" ca="1" si="324"/>
        <v>3500.0000000000005</v>
      </c>
      <c r="G1146" s="69">
        <f t="shared" ca="1" si="328"/>
        <v>0</v>
      </c>
      <c r="H1146" s="34">
        <f t="shared" ca="1" si="329"/>
        <v>-725.69655829914745</v>
      </c>
      <c r="I1146" s="34">
        <f t="shared" ca="1" si="330"/>
        <v>2774.303441700853</v>
      </c>
      <c r="J1146" s="18">
        <f ca="1">SUM(INDIRECT(ADDRESS(ROW(F1146),COLUMN(F1146),4)):INDIRECT(ADDRESS(ROW(F1146)+N$5-1,COLUMN(F1146),4)))</f>
        <v>25000.000000000004</v>
      </c>
      <c r="K1146" s="18">
        <f t="shared" ca="1" si="331"/>
        <v>0</v>
      </c>
      <c r="L1146" s="18">
        <f t="shared" ca="1" si="341"/>
        <v>0</v>
      </c>
      <c r="M1146" s="18">
        <f t="shared" ca="1" si="325"/>
        <v>16350</v>
      </c>
      <c r="N1146" s="34">
        <f t="shared" ca="1" si="332"/>
        <v>26713.527109065726</v>
      </c>
      <c r="P1146" s="18">
        <f t="shared" ca="1" si="326"/>
        <v>725.69655829914745</v>
      </c>
      <c r="Q1146" s="47">
        <f ca="1">SUM(L$15:L1146)-SUM(M$15:M1146)</f>
        <v>0</v>
      </c>
      <c r="R1146" s="47" t="str">
        <f t="shared" ca="1" si="327"/>
        <v>M1149</v>
      </c>
      <c r="S1146" s="40">
        <f t="shared" ca="1" si="333"/>
        <v>0</v>
      </c>
      <c r="T1146" s="46">
        <f t="shared" ca="1" si="334"/>
        <v>43</v>
      </c>
      <c r="X1146" s="74">
        <f t="shared" ca="1" si="335"/>
        <v>-0.72569655829914748</v>
      </c>
      <c r="Y1146" s="75">
        <f t="shared" ca="1" si="336"/>
        <v>-0.72569655829914748</v>
      </c>
      <c r="Z1146" s="74">
        <f t="shared" ca="1" si="337"/>
        <v>0.4839873261256572</v>
      </c>
      <c r="AA1146" s="76">
        <f t="shared" ca="1" si="338"/>
        <v>-725.69655829914745</v>
      </c>
      <c r="AB1146" s="76">
        <f t="shared" ca="1" si="339"/>
        <v>483.98732612565721</v>
      </c>
    </row>
    <row r="1147" spans="1:28" x14ac:dyDescent="0.25">
      <c r="A1147" s="2">
        <f t="shared" si="340"/>
        <v>23</v>
      </c>
      <c r="B1147" s="16">
        <f ca="1">VLOOKUP(A1147,PERIODS!$O$4:$P$33,2,FALSE)</f>
        <v>3.5000000000000003E-2</v>
      </c>
      <c r="C1147" s="15"/>
      <c r="D1147" s="18">
        <v>1133</v>
      </c>
      <c r="E1147" s="34">
        <f t="shared" ca="1" si="342"/>
        <v>26713.527109065726</v>
      </c>
      <c r="F1147" s="34">
        <f t="shared" ca="1" si="324"/>
        <v>3500.0000000000005</v>
      </c>
      <c r="G1147" s="69">
        <f t="shared" ca="1" si="328"/>
        <v>0</v>
      </c>
      <c r="H1147" s="34">
        <f t="shared" ca="1" si="329"/>
        <v>-698.09400967016779</v>
      </c>
      <c r="I1147" s="34">
        <f t="shared" ca="1" si="330"/>
        <v>2801.9059903298325</v>
      </c>
      <c r="J1147" s="18">
        <f ca="1">SUM(INDIRECT(ADDRESS(ROW(F1147),COLUMN(F1147),4)):INDIRECT(ADDRESS(ROW(F1147)+N$5-1,COLUMN(F1147),4)))</f>
        <v>25500.000000000004</v>
      </c>
      <c r="K1147" s="18">
        <f t="shared" ca="1" si="331"/>
        <v>0</v>
      </c>
      <c r="L1147" s="18">
        <f t="shared" ca="1" si="341"/>
        <v>0</v>
      </c>
      <c r="M1147" s="18">
        <f t="shared" ca="1" si="325"/>
        <v>0</v>
      </c>
      <c r="N1147" s="34">
        <f t="shared" ca="1" si="332"/>
        <v>23911.621118735893</v>
      </c>
      <c r="P1147" s="18">
        <f t="shared" ca="1" si="326"/>
        <v>698.09400967016779</v>
      </c>
      <c r="Q1147" s="47">
        <f ca="1">SUM(L$15:L1147)-SUM(M$15:M1147)</f>
        <v>0</v>
      </c>
      <c r="R1147" s="47" t="str">
        <f t="shared" ca="1" si="327"/>
        <v>M1150</v>
      </c>
      <c r="S1147" s="40">
        <f t="shared" ca="1" si="333"/>
        <v>0</v>
      </c>
      <c r="T1147" s="46">
        <f t="shared" ca="1" si="334"/>
        <v>77</v>
      </c>
      <c r="X1147" s="74">
        <f t="shared" ca="1" si="335"/>
        <v>-0.69809400967016777</v>
      </c>
      <c r="Y1147" s="75">
        <f t="shared" ca="1" si="336"/>
        <v>-0.69809400967016777</v>
      </c>
      <c r="Z1147" s="74">
        <f t="shared" ca="1" si="337"/>
        <v>0.49753269314904358</v>
      </c>
      <c r="AA1147" s="76">
        <f t="shared" ca="1" si="338"/>
        <v>-698.09400967016779</v>
      </c>
      <c r="AB1147" s="76">
        <f t="shared" ca="1" si="339"/>
        <v>497.53269314904355</v>
      </c>
    </row>
    <row r="1148" spans="1:28" x14ac:dyDescent="0.25">
      <c r="A1148" s="2">
        <f t="shared" si="340"/>
        <v>24</v>
      </c>
      <c r="B1148" s="16">
        <f ca="1">VLOOKUP(A1148,PERIODS!$O$4:$P$33,2,FALSE)</f>
        <v>3.5000000000000003E-2</v>
      </c>
      <c r="C1148" s="15"/>
      <c r="D1148" s="18">
        <v>1134</v>
      </c>
      <c r="E1148" s="34">
        <f t="shared" ca="1" si="342"/>
        <v>23911.621118735893</v>
      </c>
      <c r="F1148" s="34">
        <f t="shared" ca="1" si="324"/>
        <v>3500.0000000000005</v>
      </c>
      <c r="G1148" s="69">
        <f t="shared" ca="1" si="328"/>
        <v>0</v>
      </c>
      <c r="H1148" s="34">
        <f t="shared" ca="1" si="329"/>
        <v>164.05491835878593</v>
      </c>
      <c r="I1148" s="34">
        <f t="shared" ca="1" si="330"/>
        <v>3664.0549183587864</v>
      </c>
      <c r="J1148" s="18">
        <f ca="1">SUM(INDIRECT(ADDRESS(ROW(F1148),COLUMN(F1148),4)):INDIRECT(ADDRESS(ROW(F1148)+N$5-1,COLUMN(F1148),4)))</f>
        <v>26000</v>
      </c>
      <c r="K1148" s="18">
        <f t="shared" ca="1" si="331"/>
        <v>16350</v>
      </c>
      <c r="L1148" s="18">
        <f t="shared" ca="1" si="341"/>
        <v>16350</v>
      </c>
      <c r="M1148" s="18">
        <f t="shared" ca="1" si="325"/>
        <v>0</v>
      </c>
      <c r="N1148" s="34">
        <f t="shared" ca="1" si="332"/>
        <v>20247.566200377107</v>
      </c>
      <c r="P1148" s="18">
        <f t="shared" ca="1" si="326"/>
        <v>164.05491835878593</v>
      </c>
      <c r="Q1148" s="47">
        <f ca="1">SUM(L$15:L1148)-SUM(M$15:M1148)</f>
        <v>16350</v>
      </c>
      <c r="R1148" s="47" t="str">
        <f t="shared" ca="1" si="327"/>
        <v>M1151</v>
      </c>
      <c r="S1148" s="40">
        <f t="shared" ca="1" si="333"/>
        <v>0</v>
      </c>
      <c r="T1148" s="46">
        <f t="shared" ca="1" si="334"/>
        <v>49</v>
      </c>
      <c r="X1148" s="74">
        <f t="shared" ca="1" si="335"/>
        <v>0.16405491835878594</v>
      </c>
      <c r="Y1148" s="75">
        <f t="shared" ca="1" si="336"/>
        <v>0.16405491835878594</v>
      </c>
      <c r="Z1148" s="74">
        <f t="shared" ca="1" si="337"/>
        <v>1.1782790224660002</v>
      </c>
      <c r="AA1148" s="76">
        <f t="shared" ca="1" si="338"/>
        <v>164.05491835878593</v>
      </c>
      <c r="AB1148" s="76">
        <f t="shared" ca="1" si="339"/>
        <v>1178.2790224660002</v>
      </c>
    </row>
    <row r="1149" spans="1:28" x14ac:dyDescent="0.25">
      <c r="A1149" s="2">
        <f t="shared" si="340"/>
        <v>25</v>
      </c>
      <c r="B1149" s="16">
        <f ca="1">VLOOKUP(A1149,PERIODS!$O$4:$P$33,2,FALSE)</f>
        <v>3.5000000000000003E-2</v>
      </c>
      <c r="C1149" s="15"/>
      <c r="D1149" s="18">
        <v>1135</v>
      </c>
      <c r="E1149" s="34">
        <f t="shared" ca="1" si="342"/>
        <v>20247.566200377107</v>
      </c>
      <c r="F1149" s="34">
        <f t="shared" ca="1" si="324"/>
        <v>3500.0000000000005</v>
      </c>
      <c r="G1149" s="69">
        <f t="shared" ca="1" si="328"/>
        <v>0</v>
      </c>
      <c r="H1149" s="34">
        <f t="shared" ca="1" si="329"/>
        <v>1291.5819433089093</v>
      </c>
      <c r="I1149" s="34">
        <f t="shared" ca="1" si="330"/>
        <v>4791.58194330891</v>
      </c>
      <c r="J1149" s="18">
        <f ca="1">SUM(INDIRECT(ADDRESS(ROW(F1149),COLUMN(F1149),4)):INDIRECT(ADDRESS(ROW(F1149)+N$5-1,COLUMN(F1149),4)))</f>
        <v>24900</v>
      </c>
      <c r="K1149" s="18">
        <f t="shared" ca="1" si="331"/>
        <v>16350</v>
      </c>
      <c r="L1149" s="18">
        <f t="shared" ca="1" si="341"/>
        <v>0</v>
      </c>
      <c r="M1149" s="18">
        <f t="shared" ca="1" si="325"/>
        <v>0</v>
      </c>
      <c r="N1149" s="34">
        <f t="shared" ca="1" si="332"/>
        <v>15455.984257068198</v>
      </c>
      <c r="P1149" s="18">
        <f t="shared" ca="1" si="326"/>
        <v>1291.5819433089093</v>
      </c>
      <c r="Q1149" s="47">
        <f ca="1">SUM(L$15:L1149)-SUM(M$15:M1149)</f>
        <v>16350</v>
      </c>
      <c r="R1149" s="47" t="str">
        <f t="shared" ca="1" si="327"/>
        <v>M1152</v>
      </c>
      <c r="S1149" s="40">
        <f t="shared" ca="1" si="333"/>
        <v>0</v>
      </c>
      <c r="T1149" s="46">
        <f t="shared" ca="1" si="334"/>
        <v>83</v>
      </c>
      <c r="X1149" s="74">
        <f t="shared" ca="1" si="335"/>
        <v>1.2915819433089093</v>
      </c>
      <c r="Y1149" s="75">
        <f t="shared" ca="1" si="336"/>
        <v>1.2915819433089093</v>
      </c>
      <c r="Z1149" s="74">
        <f t="shared" ca="1" si="337"/>
        <v>3.6385379661405377</v>
      </c>
      <c r="AA1149" s="76">
        <f t="shared" ca="1" si="338"/>
        <v>1291.5819433089093</v>
      </c>
      <c r="AB1149" s="76">
        <f t="shared" ca="1" si="339"/>
        <v>3638.5379661405377</v>
      </c>
    </row>
    <row r="1150" spans="1:28" x14ac:dyDescent="0.25">
      <c r="A1150" s="2">
        <f t="shared" si="340"/>
        <v>26</v>
      </c>
      <c r="B1150" s="16">
        <f ca="1">VLOOKUP(A1150,PERIODS!$O$4:$P$33,2,FALSE)</f>
        <v>3.5000000000000003E-2</v>
      </c>
      <c r="C1150" s="15"/>
      <c r="D1150" s="18">
        <v>1136</v>
      </c>
      <c r="E1150" s="34">
        <f t="shared" ca="1" si="342"/>
        <v>15455.984257068198</v>
      </c>
      <c r="F1150" s="34">
        <f t="shared" ca="1" si="324"/>
        <v>3500.0000000000005</v>
      </c>
      <c r="G1150" s="69">
        <f t="shared" ca="1" si="328"/>
        <v>0</v>
      </c>
      <c r="H1150" s="34">
        <f t="shared" ca="1" si="329"/>
        <v>-154.73880848363541</v>
      </c>
      <c r="I1150" s="34">
        <f t="shared" ca="1" si="330"/>
        <v>3345.2611915163652</v>
      </c>
      <c r="J1150" s="18">
        <f ca="1">SUM(INDIRECT(ADDRESS(ROW(F1150),COLUMN(F1150),4)):INDIRECT(ADDRESS(ROW(F1150)+N$5-1,COLUMN(F1150),4)))</f>
        <v>23900</v>
      </c>
      <c r="K1150" s="18">
        <f t="shared" ca="1" si="331"/>
        <v>16350</v>
      </c>
      <c r="L1150" s="18">
        <f t="shared" ca="1" si="341"/>
        <v>0</v>
      </c>
      <c r="M1150" s="18">
        <f t="shared" ca="1" si="325"/>
        <v>0</v>
      </c>
      <c r="N1150" s="34">
        <f t="shared" ca="1" si="332"/>
        <v>12110.723065551832</v>
      </c>
      <c r="P1150" s="18">
        <f t="shared" ca="1" si="326"/>
        <v>154.73880848363541</v>
      </c>
      <c r="Q1150" s="47">
        <f ca="1">SUM(L$15:L1150)-SUM(M$15:M1150)</f>
        <v>16350</v>
      </c>
      <c r="R1150" s="47" t="str">
        <f t="shared" ca="1" si="327"/>
        <v>M1153</v>
      </c>
      <c r="S1150" s="40">
        <f t="shared" ca="1" si="333"/>
        <v>0</v>
      </c>
      <c r="T1150" s="46">
        <f t="shared" ca="1" si="334"/>
        <v>64</v>
      </c>
      <c r="X1150" s="74">
        <f t="shared" ca="1" si="335"/>
        <v>-0.15473880848363541</v>
      </c>
      <c r="Y1150" s="75">
        <f t="shared" ca="1" si="336"/>
        <v>-0.15473880848363541</v>
      </c>
      <c r="Z1150" s="74">
        <f t="shared" ca="1" si="337"/>
        <v>0.85663889507775515</v>
      </c>
      <c r="AA1150" s="76">
        <f t="shared" ca="1" si="338"/>
        <v>-154.73880848363541</v>
      </c>
      <c r="AB1150" s="76">
        <f t="shared" ca="1" si="339"/>
        <v>856.63889507775514</v>
      </c>
    </row>
    <row r="1151" spans="1:28" x14ac:dyDescent="0.25">
      <c r="A1151" s="2">
        <f t="shared" si="340"/>
        <v>27</v>
      </c>
      <c r="B1151" s="16">
        <f ca="1">VLOOKUP(A1151,PERIODS!$O$4:$P$33,2,FALSE)</f>
        <v>3.5000000000000003E-2</v>
      </c>
      <c r="C1151" s="15"/>
      <c r="D1151" s="18">
        <v>1137</v>
      </c>
      <c r="E1151" s="34">
        <f t="shared" ca="1" si="342"/>
        <v>12110.723065551832</v>
      </c>
      <c r="F1151" s="34">
        <f t="shared" ca="1" si="324"/>
        <v>3500.0000000000005</v>
      </c>
      <c r="G1151" s="69">
        <f t="shared" ca="1" si="328"/>
        <v>0</v>
      </c>
      <c r="H1151" s="34">
        <f t="shared" ca="1" si="329"/>
        <v>-677.5342514634616</v>
      </c>
      <c r="I1151" s="34">
        <f t="shared" ca="1" si="330"/>
        <v>2822.4657485365387</v>
      </c>
      <c r="J1151" s="18">
        <f ca="1">SUM(INDIRECT(ADDRESS(ROW(F1151),COLUMN(F1151),4)):INDIRECT(ADDRESS(ROW(F1151)+N$5-1,COLUMN(F1151),4)))</f>
        <v>22900</v>
      </c>
      <c r="K1151" s="18">
        <f t="shared" ca="1" si="331"/>
        <v>0</v>
      </c>
      <c r="L1151" s="18">
        <f t="shared" ca="1" si="341"/>
        <v>0</v>
      </c>
      <c r="M1151" s="18">
        <f t="shared" ca="1" si="325"/>
        <v>16350</v>
      </c>
      <c r="N1151" s="34">
        <f t="shared" ca="1" si="332"/>
        <v>25638.257317015294</v>
      </c>
      <c r="P1151" s="18">
        <f t="shared" ca="1" si="326"/>
        <v>677.5342514634616</v>
      </c>
      <c r="Q1151" s="47">
        <f ca="1">SUM(L$15:L1151)-SUM(M$15:M1151)</f>
        <v>0</v>
      </c>
      <c r="R1151" s="47" t="str">
        <f t="shared" ca="1" si="327"/>
        <v>M1154</v>
      </c>
      <c r="S1151" s="40">
        <f t="shared" ca="1" si="333"/>
        <v>0</v>
      </c>
      <c r="T1151" s="46">
        <f t="shared" ca="1" si="334"/>
        <v>26</v>
      </c>
      <c r="X1151" s="74">
        <f t="shared" ca="1" si="335"/>
        <v>-0.67753425146346158</v>
      </c>
      <c r="Y1151" s="75">
        <f t="shared" ca="1" si="336"/>
        <v>-0.67753425146346158</v>
      </c>
      <c r="Z1151" s="74">
        <f t="shared" ca="1" si="337"/>
        <v>0.50786772383404943</v>
      </c>
      <c r="AA1151" s="76">
        <f t="shared" ca="1" si="338"/>
        <v>-677.5342514634616</v>
      </c>
      <c r="AB1151" s="76">
        <f t="shared" ca="1" si="339"/>
        <v>507.86772383404946</v>
      </c>
    </row>
    <row r="1152" spans="1:28" x14ac:dyDescent="0.25">
      <c r="A1152" s="2">
        <f t="shared" si="340"/>
        <v>28</v>
      </c>
      <c r="B1152" s="16">
        <f ca="1">VLOOKUP(A1152,PERIODS!$O$4:$P$33,2,FALSE)</f>
        <v>0.04</v>
      </c>
      <c r="C1152" s="15"/>
      <c r="D1152" s="18">
        <v>1138</v>
      </c>
      <c r="E1152" s="34">
        <f t="shared" ca="1" si="342"/>
        <v>25638.257317015294</v>
      </c>
      <c r="F1152" s="34">
        <f t="shared" ca="1" si="324"/>
        <v>4000</v>
      </c>
      <c r="G1152" s="69">
        <f t="shared" ca="1" si="328"/>
        <v>0</v>
      </c>
      <c r="H1152" s="34">
        <f t="shared" ca="1" si="329"/>
        <v>681.99809033013139</v>
      </c>
      <c r="I1152" s="34">
        <f t="shared" ca="1" si="330"/>
        <v>4681.9980903301312</v>
      </c>
      <c r="J1152" s="18">
        <f ca="1">SUM(INDIRECT(ADDRESS(ROW(F1152),COLUMN(F1152),4)):INDIRECT(ADDRESS(ROW(F1152)+N$5-1,COLUMN(F1152),4)))</f>
        <v>21900</v>
      </c>
      <c r="K1152" s="18">
        <f t="shared" ca="1" si="331"/>
        <v>0</v>
      </c>
      <c r="L1152" s="18">
        <f t="shared" ca="1" si="341"/>
        <v>0</v>
      </c>
      <c r="M1152" s="18">
        <f t="shared" ca="1" si="325"/>
        <v>0</v>
      </c>
      <c r="N1152" s="34">
        <f t="shared" ca="1" si="332"/>
        <v>20956.259226685164</v>
      </c>
      <c r="P1152" s="18">
        <f t="shared" ca="1" si="326"/>
        <v>681.99809033013139</v>
      </c>
      <c r="Q1152" s="47">
        <f ca="1">SUM(L$15:L1152)-SUM(M$15:M1152)</f>
        <v>0</v>
      </c>
      <c r="R1152" s="47" t="str">
        <f t="shared" ca="1" si="327"/>
        <v>M1155</v>
      </c>
      <c r="S1152" s="40">
        <f t="shared" ca="1" si="333"/>
        <v>0</v>
      </c>
      <c r="T1152" s="46">
        <f t="shared" ca="1" si="334"/>
        <v>16</v>
      </c>
      <c r="X1152" s="74">
        <f t="shared" ca="1" si="335"/>
        <v>0.68199809033013137</v>
      </c>
      <c r="Y1152" s="75">
        <f t="shared" ca="1" si="336"/>
        <v>0.68199809033013137</v>
      </c>
      <c r="Z1152" s="74">
        <f t="shared" ca="1" si="337"/>
        <v>1.9778256610858496</v>
      </c>
      <c r="AA1152" s="76">
        <f t="shared" ca="1" si="338"/>
        <v>681.99809033013139</v>
      </c>
      <c r="AB1152" s="76">
        <f t="shared" ca="1" si="339"/>
        <v>1977.8256610858496</v>
      </c>
    </row>
    <row r="1153" spans="1:28" x14ac:dyDescent="0.25">
      <c r="A1153" s="2">
        <f t="shared" si="340"/>
        <v>29</v>
      </c>
      <c r="B1153" s="16">
        <f ca="1">VLOOKUP(A1153,PERIODS!$O$4:$P$33,2,FALSE)</f>
        <v>0.04</v>
      </c>
      <c r="C1153" s="15"/>
      <c r="D1153" s="18">
        <v>1139</v>
      </c>
      <c r="E1153" s="34">
        <f t="shared" ca="1" si="342"/>
        <v>20956.259226685164</v>
      </c>
      <c r="F1153" s="34">
        <f t="shared" ca="1" si="324"/>
        <v>4000</v>
      </c>
      <c r="G1153" s="69">
        <f t="shared" ca="1" si="328"/>
        <v>0</v>
      </c>
      <c r="H1153" s="34">
        <f t="shared" ca="1" si="329"/>
        <v>172.81546036667032</v>
      </c>
      <c r="I1153" s="34">
        <f t="shared" ca="1" si="330"/>
        <v>4172.8154603666699</v>
      </c>
      <c r="J1153" s="18">
        <f ca="1">SUM(INDIRECT(ADDRESS(ROW(F1153),COLUMN(F1153),4)):INDIRECT(ADDRESS(ROW(F1153)+N$5-1,COLUMN(F1153),4)))</f>
        <v>21200</v>
      </c>
      <c r="K1153" s="18">
        <f t="shared" ca="1" si="331"/>
        <v>16350</v>
      </c>
      <c r="L1153" s="18">
        <f t="shared" ca="1" si="341"/>
        <v>16350</v>
      </c>
      <c r="M1153" s="18">
        <f t="shared" ca="1" si="325"/>
        <v>0</v>
      </c>
      <c r="N1153" s="34">
        <f t="shared" ca="1" si="332"/>
        <v>16783.443766318494</v>
      </c>
      <c r="P1153" s="18">
        <f t="shared" ca="1" si="326"/>
        <v>172.81546036667032</v>
      </c>
      <c r="Q1153" s="47">
        <f ca="1">SUM(L$15:L1153)-SUM(M$15:M1153)</f>
        <v>16350</v>
      </c>
      <c r="R1153" s="47" t="str">
        <f t="shared" ca="1" si="327"/>
        <v>M1156</v>
      </c>
      <c r="S1153" s="40">
        <f t="shared" ca="1" si="333"/>
        <v>0</v>
      </c>
      <c r="T1153" s="46">
        <f t="shared" ca="1" si="334"/>
        <v>25</v>
      </c>
      <c r="X1153" s="74">
        <f t="shared" ca="1" si="335"/>
        <v>0.17281546036667031</v>
      </c>
      <c r="Y1153" s="75">
        <f t="shared" ca="1" si="336"/>
        <v>0.17281546036667031</v>
      </c>
      <c r="Z1153" s="74">
        <f t="shared" ca="1" si="337"/>
        <v>1.1886467324110208</v>
      </c>
      <c r="AA1153" s="76">
        <f t="shared" ca="1" si="338"/>
        <v>172.81546036667032</v>
      </c>
      <c r="AB1153" s="76">
        <f t="shared" ca="1" si="339"/>
        <v>1188.6467324110208</v>
      </c>
    </row>
    <row r="1154" spans="1:28" x14ac:dyDescent="0.25">
      <c r="A1154" s="2">
        <f t="shared" si="340"/>
        <v>30</v>
      </c>
      <c r="B1154" s="16">
        <f ca="1">VLOOKUP(A1154,PERIODS!$O$4:$P$33,2,FALSE)</f>
        <v>0.04</v>
      </c>
      <c r="C1154" s="15"/>
      <c r="D1154" s="18">
        <v>1140</v>
      </c>
      <c r="E1154" s="34">
        <f t="shared" ca="1" si="342"/>
        <v>16783.443766318494</v>
      </c>
      <c r="F1154" s="34">
        <f t="shared" ca="1" si="324"/>
        <v>4000</v>
      </c>
      <c r="G1154" s="69">
        <f t="shared" ca="1" si="328"/>
        <v>0</v>
      </c>
      <c r="H1154" s="34">
        <f t="shared" ca="1" si="329"/>
        <v>874.80833552065837</v>
      </c>
      <c r="I1154" s="34">
        <f t="shared" ca="1" si="330"/>
        <v>4874.8083355206581</v>
      </c>
      <c r="J1154" s="18">
        <f ca="1">SUM(INDIRECT(ADDRESS(ROW(F1154),COLUMN(F1154),4)):INDIRECT(ADDRESS(ROW(F1154)+N$5-1,COLUMN(F1154),4)))</f>
        <v>20500</v>
      </c>
      <c r="K1154" s="18">
        <f t="shared" ca="1" si="331"/>
        <v>16350</v>
      </c>
      <c r="L1154" s="18">
        <f t="shared" ca="1" si="341"/>
        <v>0</v>
      </c>
      <c r="M1154" s="18">
        <f t="shared" ca="1" si="325"/>
        <v>0</v>
      </c>
      <c r="N1154" s="34">
        <f t="shared" ca="1" si="332"/>
        <v>11908.635430797836</v>
      </c>
      <c r="P1154" s="18">
        <f t="shared" ca="1" si="326"/>
        <v>874.80833552065837</v>
      </c>
      <c r="Q1154" s="47">
        <f ca="1">SUM(L$15:L1154)-SUM(M$15:M1154)</f>
        <v>16350</v>
      </c>
      <c r="R1154" s="47" t="str">
        <f t="shared" ca="1" si="327"/>
        <v>M1157</v>
      </c>
      <c r="S1154" s="40">
        <f t="shared" ca="1" si="333"/>
        <v>0</v>
      </c>
      <c r="T1154" s="46">
        <f t="shared" ca="1" si="334"/>
        <v>6</v>
      </c>
      <c r="X1154" s="74">
        <f t="shared" ca="1" si="335"/>
        <v>0.8748083355206584</v>
      </c>
      <c r="Y1154" s="75">
        <f t="shared" ca="1" si="336"/>
        <v>0.8748083355206584</v>
      </c>
      <c r="Z1154" s="74">
        <f t="shared" ca="1" si="337"/>
        <v>2.3984155588417284</v>
      </c>
      <c r="AA1154" s="76">
        <f t="shared" ca="1" si="338"/>
        <v>874.80833552065837</v>
      </c>
      <c r="AB1154" s="76">
        <f t="shared" ca="1" si="339"/>
        <v>2398.4155588417284</v>
      </c>
    </row>
    <row r="1155" spans="1:28" x14ac:dyDescent="0.25">
      <c r="A1155" s="2">
        <f t="shared" si="340"/>
        <v>1</v>
      </c>
      <c r="B1155" s="16">
        <f ca="1">VLOOKUP(A1155,PERIODS!$O$4:$P$33,2,FALSE)</f>
        <v>2.4E-2</v>
      </c>
      <c r="C1155" s="15"/>
      <c r="D1155" s="18">
        <v>1141</v>
      </c>
      <c r="E1155" s="34">
        <f t="shared" ca="1" si="342"/>
        <v>11908.635430797836</v>
      </c>
      <c r="F1155" s="34">
        <f t="shared" ca="1" si="324"/>
        <v>2400</v>
      </c>
      <c r="G1155" s="69">
        <f t="shared" ca="1" si="328"/>
        <v>0</v>
      </c>
      <c r="H1155" s="34">
        <f t="shared" ca="1" si="329"/>
        <v>648.90325109563594</v>
      </c>
      <c r="I1155" s="34">
        <f t="shared" ca="1" si="330"/>
        <v>3048.9032510956358</v>
      </c>
      <c r="J1155" s="18">
        <f ca="1">SUM(INDIRECT(ADDRESS(ROW(F1155),COLUMN(F1155),4)):INDIRECT(ADDRESS(ROW(F1155)+N$5-1,COLUMN(F1155),4)))</f>
        <v>19800</v>
      </c>
      <c r="K1155" s="18">
        <f t="shared" ca="1" si="331"/>
        <v>16350</v>
      </c>
      <c r="L1155" s="18">
        <f t="shared" ca="1" si="341"/>
        <v>0</v>
      </c>
      <c r="M1155" s="18">
        <f t="shared" ca="1" si="325"/>
        <v>0</v>
      </c>
      <c r="N1155" s="34">
        <f t="shared" ca="1" si="332"/>
        <v>8859.7321797022014</v>
      </c>
      <c r="P1155" s="18">
        <f t="shared" ca="1" si="326"/>
        <v>648.90325109563594</v>
      </c>
      <c r="Q1155" s="47">
        <f ca="1">SUM(L$15:L1155)-SUM(M$15:M1155)</f>
        <v>16350</v>
      </c>
      <c r="R1155" s="47" t="str">
        <f t="shared" ca="1" si="327"/>
        <v>M1158</v>
      </c>
      <c r="S1155" s="40">
        <f t="shared" ca="1" si="333"/>
        <v>0</v>
      </c>
      <c r="T1155" s="46">
        <f t="shared" ca="1" si="334"/>
        <v>2</v>
      </c>
      <c r="X1155" s="74">
        <f t="shared" ca="1" si="335"/>
        <v>0.64890325109563596</v>
      </c>
      <c r="Y1155" s="75">
        <f t="shared" ca="1" si="336"/>
        <v>0.64890325109563596</v>
      </c>
      <c r="Z1155" s="74">
        <f t="shared" ca="1" si="337"/>
        <v>1.9134411133493094</v>
      </c>
      <c r="AA1155" s="76">
        <f t="shared" ca="1" si="338"/>
        <v>648.90325109563594</v>
      </c>
      <c r="AB1155" s="76">
        <f t="shared" ca="1" si="339"/>
        <v>1913.4411133493095</v>
      </c>
    </row>
    <row r="1156" spans="1:28" x14ac:dyDescent="0.25">
      <c r="A1156" s="2">
        <f t="shared" si="340"/>
        <v>2</v>
      </c>
      <c r="B1156" s="16">
        <f ca="1">VLOOKUP(A1156,PERIODS!$O$4:$P$33,2,FALSE)</f>
        <v>2.5000000000000001E-2</v>
      </c>
      <c r="C1156" s="15"/>
      <c r="D1156" s="18">
        <v>1142</v>
      </c>
      <c r="E1156" s="34">
        <f t="shared" ca="1" si="342"/>
        <v>8859.7321797022014</v>
      </c>
      <c r="F1156" s="34">
        <f t="shared" ca="1" si="324"/>
        <v>2500</v>
      </c>
      <c r="G1156" s="69">
        <f t="shared" ca="1" si="328"/>
        <v>0</v>
      </c>
      <c r="H1156" s="34">
        <f t="shared" ca="1" si="329"/>
        <v>734.01668324607522</v>
      </c>
      <c r="I1156" s="34">
        <f t="shared" ca="1" si="330"/>
        <v>3234.0166832460754</v>
      </c>
      <c r="J1156" s="18">
        <f ca="1">SUM(INDIRECT(ADDRESS(ROW(F1156),COLUMN(F1156),4)):INDIRECT(ADDRESS(ROW(F1156)+N$5-1,COLUMN(F1156),4)))</f>
        <v>20700</v>
      </c>
      <c r="K1156" s="18">
        <f t="shared" ca="1" si="331"/>
        <v>0</v>
      </c>
      <c r="L1156" s="18">
        <f t="shared" ca="1" si="341"/>
        <v>0</v>
      </c>
      <c r="M1156" s="18">
        <f t="shared" ca="1" si="325"/>
        <v>16350</v>
      </c>
      <c r="N1156" s="34">
        <f t="shared" ca="1" si="332"/>
        <v>21975.715496456127</v>
      </c>
      <c r="P1156" s="18">
        <f t="shared" ca="1" si="326"/>
        <v>734.01668324607522</v>
      </c>
      <c r="Q1156" s="47">
        <f ca="1">SUM(L$15:L1156)-SUM(M$15:M1156)</f>
        <v>0</v>
      </c>
      <c r="R1156" s="47" t="str">
        <f t="shared" ca="1" si="327"/>
        <v>M1159</v>
      </c>
      <c r="S1156" s="40">
        <f t="shared" ca="1" si="333"/>
        <v>0</v>
      </c>
      <c r="T1156" s="46">
        <f t="shared" ca="1" si="334"/>
        <v>60</v>
      </c>
      <c r="X1156" s="74">
        <f t="shared" ca="1" si="335"/>
        <v>0.73401668324607516</v>
      </c>
      <c r="Y1156" s="75">
        <f t="shared" ca="1" si="336"/>
        <v>0.73401668324607516</v>
      </c>
      <c r="Z1156" s="74">
        <f t="shared" ca="1" si="337"/>
        <v>2.0834323110300117</v>
      </c>
      <c r="AA1156" s="76">
        <f t="shared" ca="1" si="338"/>
        <v>734.01668324607522</v>
      </c>
      <c r="AB1156" s="76">
        <f t="shared" ca="1" si="339"/>
        <v>2083.4323110300115</v>
      </c>
    </row>
    <row r="1157" spans="1:28" x14ac:dyDescent="0.25">
      <c r="A1157" s="2">
        <f t="shared" si="340"/>
        <v>3</v>
      </c>
      <c r="B1157" s="16">
        <f ca="1">VLOOKUP(A1157,PERIODS!$O$4:$P$33,2,FALSE)</f>
        <v>2.5000000000000001E-2</v>
      </c>
      <c r="C1157" s="15"/>
      <c r="D1157" s="18">
        <v>1143</v>
      </c>
      <c r="E1157" s="34">
        <f t="shared" ca="1" si="342"/>
        <v>21975.715496456127</v>
      </c>
      <c r="F1157" s="34">
        <f t="shared" ca="1" si="324"/>
        <v>2500</v>
      </c>
      <c r="G1157" s="69">
        <f t="shared" ca="1" si="328"/>
        <v>0</v>
      </c>
      <c r="H1157" s="34">
        <f t="shared" ca="1" si="329"/>
        <v>-1555.9383366235143</v>
      </c>
      <c r="I1157" s="34">
        <f t="shared" ca="1" si="330"/>
        <v>944.06166337648574</v>
      </c>
      <c r="J1157" s="18">
        <f ca="1">SUM(INDIRECT(ADDRESS(ROW(F1157),COLUMN(F1157),4)):INDIRECT(ADDRESS(ROW(F1157)+N$5-1,COLUMN(F1157),4)))</f>
        <v>21500</v>
      </c>
      <c r="K1157" s="18">
        <f t="shared" ca="1" si="331"/>
        <v>0</v>
      </c>
      <c r="L1157" s="18">
        <f t="shared" ca="1" si="341"/>
        <v>0</v>
      </c>
      <c r="M1157" s="18">
        <f t="shared" ca="1" si="325"/>
        <v>0</v>
      </c>
      <c r="N1157" s="34">
        <f t="shared" ca="1" si="332"/>
        <v>21031.653833079639</v>
      </c>
      <c r="P1157" s="18">
        <f t="shared" ca="1" si="326"/>
        <v>1555.9383366235143</v>
      </c>
      <c r="Q1157" s="47">
        <f ca="1">SUM(L$15:L1157)-SUM(M$15:M1157)</f>
        <v>0</v>
      </c>
      <c r="R1157" s="47" t="str">
        <f t="shared" ca="1" si="327"/>
        <v>M1160</v>
      </c>
      <c r="S1157" s="40">
        <f t="shared" ca="1" si="333"/>
        <v>0</v>
      </c>
      <c r="T1157" s="46">
        <f t="shared" ca="1" si="334"/>
        <v>62</v>
      </c>
      <c r="X1157" s="74">
        <f t="shared" ca="1" si="335"/>
        <v>-1.5559383366235142</v>
      </c>
      <c r="Y1157" s="75">
        <f t="shared" ca="1" si="336"/>
        <v>-1.5559383366235142</v>
      </c>
      <c r="Z1157" s="74">
        <f t="shared" ca="1" si="337"/>
        <v>0.21099130885321965</v>
      </c>
      <c r="AA1157" s="76">
        <f t="shared" ca="1" si="338"/>
        <v>-1555.9383366235143</v>
      </c>
      <c r="AB1157" s="76">
        <f t="shared" ca="1" si="339"/>
        <v>210.99130885321966</v>
      </c>
    </row>
    <row r="1158" spans="1:28" x14ac:dyDescent="0.25">
      <c r="A1158" s="2">
        <f t="shared" si="340"/>
        <v>4</v>
      </c>
      <c r="B1158" s="16">
        <f ca="1">VLOOKUP(A1158,PERIODS!$O$4:$P$33,2,FALSE)</f>
        <v>2.5000000000000001E-2</v>
      </c>
      <c r="C1158" s="15"/>
      <c r="D1158" s="18">
        <v>1144</v>
      </c>
      <c r="E1158" s="34">
        <f t="shared" ca="1" si="342"/>
        <v>21031.653833079639</v>
      </c>
      <c r="F1158" s="34">
        <f t="shared" ca="1" si="324"/>
        <v>2500</v>
      </c>
      <c r="G1158" s="69">
        <f t="shared" ca="1" si="328"/>
        <v>0</v>
      </c>
      <c r="H1158" s="34">
        <f t="shared" ca="1" si="329"/>
        <v>24.194600569927854</v>
      </c>
      <c r="I1158" s="34">
        <f t="shared" ca="1" si="330"/>
        <v>2524.1946005699278</v>
      </c>
      <c r="J1158" s="18">
        <f ca="1">SUM(INDIRECT(ADDRESS(ROW(F1158),COLUMN(F1158),4)):INDIRECT(ADDRESS(ROW(F1158)+N$5-1,COLUMN(F1158),4)))</f>
        <v>22300</v>
      </c>
      <c r="K1158" s="18">
        <f t="shared" ca="1" si="331"/>
        <v>16350</v>
      </c>
      <c r="L1158" s="18">
        <f t="shared" ca="1" si="341"/>
        <v>16350</v>
      </c>
      <c r="M1158" s="18">
        <f t="shared" ca="1" si="325"/>
        <v>0</v>
      </c>
      <c r="N1158" s="34">
        <f t="shared" ca="1" si="332"/>
        <v>18507.459232509711</v>
      </c>
      <c r="P1158" s="18">
        <f t="shared" ca="1" si="326"/>
        <v>24.194600569927854</v>
      </c>
      <c r="Q1158" s="47">
        <f ca="1">SUM(L$15:L1158)-SUM(M$15:M1158)</f>
        <v>16350</v>
      </c>
      <c r="R1158" s="47" t="str">
        <f t="shared" ca="1" si="327"/>
        <v>M1161</v>
      </c>
      <c r="S1158" s="40">
        <f t="shared" ca="1" si="333"/>
        <v>0</v>
      </c>
      <c r="T1158" s="46">
        <f t="shared" ca="1" si="334"/>
        <v>53</v>
      </c>
      <c r="X1158" s="74">
        <f t="shared" ca="1" si="335"/>
        <v>2.4194600569927855E-2</v>
      </c>
      <c r="Y1158" s="75">
        <f t="shared" ca="1" si="336"/>
        <v>2.4194600569927855E-2</v>
      </c>
      <c r="Z1158" s="74">
        <f t="shared" ca="1" si="337"/>
        <v>1.0244896647661332</v>
      </c>
      <c r="AA1158" s="76">
        <f t="shared" ca="1" si="338"/>
        <v>24.194600569927854</v>
      </c>
      <c r="AB1158" s="76">
        <f t="shared" ca="1" si="339"/>
        <v>1024.4896647661333</v>
      </c>
    </row>
    <row r="1159" spans="1:28" x14ac:dyDescent="0.25">
      <c r="A1159" s="2">
        <f t="shared" si="340"/>
        <v>5</v>
      </c>
      <c r="B1159" s="16">
        <f ca="1">VLOOKUP(A1159,PERIODS!$O$4:$P$33,2,FALSE)</f>
        <v>3.3000000000000002E-2</v>
      </c>
      <c r="C1159" s="15"/>
      <c r="D1159" s="18">
        <v>1145</v>
      </c>
      <c r="E1159" s="34">
        <f t="shared" ca="1" si="342"/>
        <v>18507.459232509711</v>
      </c>
      <c r="F1159" s="34">
        <f t="shared" ca="1" si="324"/>
        <v>3300</v>
      </c>
      <c r="G1159" s="69">
        <f t="shared" ca="1" si="328"/>
        <v>0</v>
      </c>
      <c r="H1159" s="34">
        <f t="shared" ca="1" si="329"/>
        <v>104.44328672314003</v>
      </c>
      <c r="I1159" s="34">
        <f t="shared" ca="1" si="330"/>
        <v>3404.4432867231399</v>
      </c>
      <c r="J1159" s="18">
        <f ca="1">SUM(INDIRECT(ADDRESS(ROW(F1159),COLUMN(F1159),4)):INDIRECT(ADDRESS(ROW(F1159)+N$5-1,COLUMN(F1159),4)))</f>
        <v>23100</v>
      </c>
      <c r="K1159" s="18">
        <f t="shared" ca="1" si="331"/>
        <v>16350</v>
      </c>
      <c r="L1159" s="18">
        <f t="shared" ca="1" si="341"/>
        <v>0</v>
      </c>
      <c r="M1159" s="18">
        <f t="shared" ca="1" si="325"/>
        <v>0</v>
      </c>
      <c r="N1159" s="34">
        <f t="shared" ca="1" si="332"/>
        <v>15103.01594578657</v>
      </c>
      <c r="P1159" s="18">
        <f t="shared" ca="1" si="326"/>
        <v>104.44328672314003</v>
      </c>
      <c r="Q1159" s="47">
        <f ca="1">SUM(L$15:L1159)-SUM(M$15:M1159)</f>
        <v>16350</v>
      </c>
      <c r="R1159" s="47" t="str">
        <f t="shared" ca="1" si="327"/>
        <v>M1162</v>
      </c>
      <c r="S1159" s="40">
        <f t="shared" ca="1" si="333"/>
        <v>0</v>
      </c>
      <c r="T1159" s="46">
        <f t="shared" ca="1" si="334"/>
        <v>67</v>
      </c>
      <c r="X1159" s="74">
        <f t="shared" ca="1" si="335"/>
        <v>0.10444328672314003</v>
      </c>
      <c r="Y1159" s="75">
        <f t="shared" ca="1" si="336"/>
        <v>0.10444328672314003</v>
      </c>
      <c r="Z1159" s="74">
        <f t="shared" ca="1" si="337"/>
        <v>1.1100924351013226</v>
      </c>
      <c r="AA1159" s="76">
        <f t="shared" ca="1" si="338"/>
        <v>104.44328672314003</v>
      </c>
      <c r="AB1159" s="76">
        <f t="shared" ca="1" si="339"/>
        <v>1110.0924351013225</v>
      </c>
    </row>
    <row r="1160" spans="1:28" x14ac:dyDescent="0.25">
      <c r="A1160" s="2">
        <f t="shared" si="340"/>
        <v>6</v>
      </c>
      <c r="B1160" s="16">
        <f ca="1">VLOOKUP(A1160,PERIODS!$O$4:$P$33,2,FALSE)</f>
        <v>3.3000000000000002E-2</v>
      </c>
      <c r="C1160" s="15"/>
      <c r="D1160" s="18">
        <v>1146</v>
      </c>
      <c r="E1160" s="34">
        <f t="shared" ca="1" si="342"/>
        <v>15103.01594578657</v>
      </c>
      <c r="F1160" s="34">
        <f t="shared" ca="1" si="324"/>
        <v>3300</v>
      </c>
      <c r="G1160" s="69">
        <f t="shared" ca="1" si="328"/>
        <v>0</v>
      </c>
      <c r="H1160" s="34">
        <f t="shared" ca="1" si="329"/>
        <v>700.86164551651677</v>
      </c>
      <c r="I1160" s="34">
        <f t="shared" ca="1" si="330"/>
        <v>4000.8616455165165</v>
      </c>
      <c r="J1160" s="18">
        <f ca="1">SUM(INDIRECT(ADDRESS(ROW(F1160),COLUMN(F1160),4)):INDIRECT(ADDRESS(ROW(F1160)+N$5-1,COLUMN(F1160),4)))</f>
        <v>23100</v>
      </c>
      <c r="K1160" s="18">
        <f t="shared" ca="1" si="331"/>
        <v>16350</v>
      </c>
      <c r="L1160" s="18">
        <f t="shared" ca="1" si="341"/>
        <v>0</v>
      </c>
      <c r="M1160" s="18">
        <f t="shared" ca="1" si="325"/>
        <v>0</v>
      </c>
      <c r="N1160" s="34">
        <f t="shared" ca="1" si="332"/>
        <v>11102.154300270053</v>
      </c>
      <c r="P1160" s="18">
        <f t="shared" ca="1" si="326"/>
        <v>700.86164551651677</v>
      </c>
      <c r="Q1160" s="47">
        <f ca="1">SUM(L$15:L1160)-SUM(M$15:M1160)</f>
        <v>16350</v>
      </c>
      <c r="R1160" s="47" t="str">
        <f t="shared" ca="1" si="327"/>
        <v>M1163</v>
      </c>
      <c r="S1160" s="40">
        <f t="shared" ca="1" si="333"/>
        <v>0</v>
      </c>
      <c r="T1160" s="46">
        <f t="shared" ca="1" si="334"/>
        <v>8</v>
      </c>
      <c r="X1160" s="74">
        <f t="shared" ca="1" si="335"/>
        <v>0.70086164551651675</v>
      </c>
      <c r="Y1160" s="75">
        <f t="shared" ca="1" si="336"/>
        <v>0.70086164551651675</v>
      </c>
      <c r="Z1160" s="74">
        <f t="shared" ca="1" si="337"/>
        <v>2.0154885962152207</v>
      </c>
      <c r="AA1160" s="76">
        <f t="shared" ca="1" si="338"/>
        <v>700.86164551651677</v>
      </c>
      <c r="AB1160" s="76">
        <f t="shared" ca="1" si="339"/>
        <v>2015.4885962152207</v>
      </c>
    </row>
    <row r="1161" spans="1:28" x14ac:dyDescent="0.25">
      <c r="A1161" s="2">
        <f t="shared" si="340"/>
        <v>7</v>
      </c>
      <c r="B1161" s="16">
        <f ca="1">VLOOKUP(A1161,PERIODS!$O$4:$P$33,2,FALSE)</f>
        <v>3.3000000000000002E-2</v>
      </c>
      <c r="C1161" s="15"/>
      <c r="D1161" s="18">
        <v>1147</v>
      </c>
      <c r="E1161" s="34">
        <f t="shared" ca="1" si="342"/>
        <v>11102.154300270053</v>
      </c>
      <c r="F1161" s="34">
        <f t="shared" ca="1" si="324"/>
        <v>3300</v>
      </c>
      <c r="G1161" s="69">
        <f t="shared" ca="1" si="328"/>
        <v>0</v>
      </c>
      <c r="H1161" s="34">
        <f t="shared" ca="1" si="329"/>
        <v>828.22679629962795</v>
      </c>
      <c r="I1161" s="34">
        <f t="shared" ca="1" si="330"/>
        <v>4128.2267962996284</v>
      </c>
      <c r="J1161" s="18">
        <f ca="1">SUM(INDIRECT(ADDRESS(ROW(F1161),COLUMN(F1161),4)):INDIRECT(ADDRESS(ROW(F1161)+N$5-1,COLUMN(F1161),4)))</f>
        <v>23100</v>
      </c>
      <c r="K1161" s="18">
        <f t="shared" ca="1" si="331"/>
        <v>0</v>
      </c>
      <c r="L1161" s="18">
        <f t="shared" ca="1" si="341"/>
        <v>0</v>
      </c>
      <c r="M1161" s="18">
        <f t="shared" ca="1" si="325"/>
        <v>16350</v>
      </c>
      <c r="N1161" s="34">
        <f t="shared" ca="1" si="332"/>
        <v>23323.927503970423</v>
      </c>
      <c r="P1161" s="18">
        <f t="shared" ca="1" si="326"/>
        <v>828.22679629962795</v>
      </c>
      <c r="Q1161" s="47">
        <f ca="1">SUM(L$15:L1161)-SUM(M$15:M1161)</f>
        <v>0</v>
      </c>
      <c r="R1161" s="47" t="str">
        <f t="shared" ca="1" si="327"/>
        <v>M1164</v>
      </c>
      <c r="S1161" s="40">
        <f t="shared" ca="1" si="333"/>
        <v>0</v>
      </c>
      <c r="T1161" s="46">
        <f t="shared" ca="1" si="334"/>
        <v>68</v>
      </c>
      <c r="X1161" s="74">
        <f t="shared" ca="1" si="335"/>
        <v>0.82822679629962792</v>
      </c>
      <c r="Y1161" s="75">
        <f t="shared" ca="1" si="336"/>
        <v>0.82822679629962792</v>
      </c>
      <c r="Z1161" s="74">
        <f t="shared" ca="1" si="337"/>
        <v>2.2892558222430179</v>
      </c>
      <c r="AA1161" s="76">
        <f t="shared" ca="1" si="338"/>
        <v>828.22679629962795</v>
      </c>
      <c r="AB1161" s="76">
        <f t="shared" ca="1" si="339"/>
        <v>2289.255822243018</v>
      </c>
    </row>
    <row r="1162" spans="1:28" x14ac:dyDescent="0.25">
      <c r="A1162" s="2">
        <f t="shared" si="340"/>
        <v>8</v>
      </c>
      <c r="B1162" s="16">
        <f ca="1">VLOOKUP(A1162,PERIODS!$O$4:$P$33,2,FALSE)</f>
        <v>3.3000000000000002E-2</v>
      </c>
      <c r="C1162" s="15"/>
      <c r="D1162" s="18">
        <v>1148</v>
      </c>
      <c r="E1162" s="34">
        <f t="shared" ca="1" si="342"/>
        <v>23323.927503970423</v>
      </c>
      <c r="F1162" s="34">
        <f t="shared" ca="1" si="324"/>
        <v>3300</v>
      </c>
      <c r="G1162" s="69">
        <f t="shared" ca="1" si="328"/>
        <v>0</v>
      </c>
      <c r="H1162" s="34">
        <f t="shared" ca="1" si="329"/>
        <v>-369.38360689151239</v>
      </c>
      <c r="I1162" s="34">
        <f t="shared" ca="1" si="330"/>
        <v>2930.6163931084875</v>
      </c>
      <c r="J1162" s="18">
        <f ca="1">SUM(INDIRECT(ADDRESS(ROW(F1162),COLUMN(F1162),4)):INDIRECT(ADDRESS(ROW(F1162)+N$5-1,COLUMN(F1162),4)))</f>
        <v>23100</v>
      </c>
      <c r="K1162" s="18">
        <f t="shared" ca="1" si="331"/>
        <v>0</v>
      </c>
      <c r="L1162" s="18">
        <f t="shared" ca="1" si="341"/>
        <v>0</v>
      </c>
      <c r="M1162" s="18">
        <f t="shared" ca="1" si="325"/>
        <v>0</v>
      </c>
      <c r="N1162" s="34">
        <f t="shared" ca="1" si="332"/>
        <v>20393.311110861934</v>
      </c>
      <c r="P1162" s="18">
        <f t="shared" ca="1" si="326"/>
        <v>369.38360689151239</v>
      </c>
      <c r="Q1162" s="47">
        <f ca="1">SUM(L$15:L1162)-SUM(M$15:M1162)</f>
        <v>0</v>
      </c>
      <c r="R1162" s="47" t="str">
        <f t="shared" ca="1" si="327"/>
        <v>M1165</v>
      </c>
      <c r="S1162" s="40">
        <f t="shared" ca="1" si="333"/>
        <v>0</v>
      </c>
      <c r="T1162" s="46">
        <f t="shared" ca="1" si="334"/>
        <v>37</v>
      </c>
      <c r="X1162" s="74">
        <f t="shared" ca="1" si="335"/>
        <v>-0.36938360689151239</v>
      </c>
      <c r="Y1162" s="75">
        <f t="shared" ca="1" si="336"/>
        <v>-0.36938360689151239</v>
      </c>
      <c r="Z1162" s="74">
        <f t="shared" ca="1" si="337"/>
        <v>0.69116022576448144</v>
      </c>
      <c r="AA1162" s="76">
        <f t="shared" ca="1" si="338"/>
        <v>-369.38360689151239</v>
      </c>
      <c r="AB1162" s="76">
        <f t="shared" ca="1" si="339"/>
        <v>691.16022576448142</v>
      </c>
    </row>
    <row r="1163" spans="1:28" x14ac:dyDescent="0.25">
      <c r="A1163" s="2">
        <f t="shared" si="340"/>
        <v>9</v>
      </c>
      <c r="B1163" s="16">
        <f ca="1">VLOOKUP(A1163,PERIODS!$O$4:$P$33,2,FALSE)</f>
        <v>3.3000000000000002E-2</v>
      </c>
      <c r="C1163" s="15"/>
      <c r="D1163" s="18">
        <v>1149</v>
      </c>
      <c r="E1163" s="34">
        <f t="shared" ca="1" si="342"/>
        <v>20393.311110861934</v>
      </c>
      <c r="F1163" s="34">
        <f t="shared" ca="1" si="324"/>
        <v>3300</v>
      </c>
      <c r="G1163" s="69">
        <f t="shared" ca="1" si="328"/>
        <v>0</v>
      </c>
      <c r="H1163" s="34">
        <f t="shared" ca="1" si="329"/>
        <v>-643.9797960582863</v>
      </c>
      <c r="I1163" s="34">
        <f t="shared" ca="1" si="330"/>
        <v>2656.0202039417136</v>
      </c>
      <c r="J1163" s="18">
        <f ca="1">SUM(INDIRECT(ADDRESS(ROW(F1163),COLUMN(F1163),4)):INDIRECT(ADDRESS(ROW(F1163)+N$5-1,COLUMN(F1163),4)))</f>
        <v>23100</v>
      </c>
      <c r="K1163" s="18">
        <f t="shared" ca="1" si="331"/>
        <v>16350</v>
      </c>
      <c r="L1163" s="18">
        <f t="shared" ca="1" si="341"/>
        <v>16350</v>
      </c>
      <c r="M1163" s="18">
        <f t="shared" ca="1" si="325"/>
        <v>0</v>
      </c>
      <c r="N1163" s="34">
        <f t="shared" ca="1" si="332"/>
        <v>17737.290906920221</v>
      </c>
      <c r="P1163" s="18">
        <f t="shared" ca="1" si="326"/>
        <v>643.9797960582863</v>
      </c>
      <c r="Q1163" s="47">
        <f ca="1">SUM(L$15:L1163)-SUM(M$15:M1163)</f>
        <v>16350</v>
      </c>
      <c r="R1163" s="47" t="str">
        <f t="shared" ca="1" si="327"/>
        <v>M1166</v>
      </c>
      <c r="S1163" s="40">
        <f t="shared" ca="1" si="333"/>
        <v>0</v>
      </c>
      <c r="T1163" s="46">
        <f t="shared" ca="1" si="334"/>
        <v>53</v>
      </c>
      <c r="X1163" s="74">
        <f t="shared" ca="1" si="335"/>
        <v>-0.64397979605828626</v>
      </c>
      <c r="Y1163" s="75">
        <f t="shared" ca="1" si="336"/>
        <v>-0.64397979605828626</v>
      </c>
      <c r="Z1163" s="74">
        <f t="shared" ca="1" si="337"/>
        <v>0.5251980780316009</v>
      </c>
      <c r="AA1163" s="76">
        <f t="shared" ca="1" si="338"/>
        <v>-643.9797960582863</v>
      </c>
      <c r="AB1163" s="76">
        <f t="shared" ca="1" si="339"/>
        <v>525.19807803160086</v>
      </c>
    </row>
    <row r="1164" spans="1:28" x14ac:dyDescent="0.25">
      <c r="A1164" s="2">
        <f t="shared" si="340"/>
        <v>10</v>
      </c>
      <c r="B1164" s="16">
        <f ca="1">VLOOKUP(A1164,PERIODS!$O$4:$P$33,2,FALSE)</f>
        <v>3.3000000000000002E-2</v>
      </c>
      <c r="C1164" s="15"/>
      <c r="D1164" s="18">
        <v>1150</v>
      </c>
      <c r="E1164" s="34">
        <f t="shared" ca="1" si="342"/>
        <v>17737.290906920221</v>
      </c>
      <c r="F1164" s="34">
        <f t="shared" ca="1" si="324"/>
        <v>3300</v>
      </c>
      <c r="G1164" s="69">
        <f t="shared" ca="1" si="328"/>
        <v>0</v>
      </c>
      <c r="H1164" s="34">
        <f t="shared" ca="1" si="329"/>
        <v>1635.8220934317874</v>
      </c>
      <c r="I1164" s="34">
        <f t="shared" ca="1" si="330"/>
        <v>4935.8220934317869</v>
      </c>
      <c r="J1164" s="18">
        <f ca="1">SUM(INDIRECT(ADDRESS(ROW(F1164),COLUMN(F1164),4)):INDIRECT(ADDRESS(ROW(F1164)+N$5-1,COLUMN(F1164),4)))</f>
        <v>23100</v>
      </c>
      <c r="K1164" s="18">
        <f t="shared" ca="1" si="331"/>
        <v>16350</v>
      </c>
      <c r="L1164" s="18">
        <f t="shared" ca="1" si="341"/>
        <v>0</v>
      </c>
      <c r="M1164" s="18">
        <f t="shared" ca="1" si="325"/>
        <v>0</v>
      </c>
      <c r="N1164" s="34">
        <f t="shared" ca="1" si="332"/>
        <v>12801.468813488435</v>
      </c>
      <c r="P1164" s="18">
        <f t="shared" ca="1" si="326"/>
        <v>1635.8220934317874</v>
      </c>
      <c r="Q1164" s="47">
        <f ca="1">SUM(L$15:L1164)-SUM(M$15:M1164)</f>
        <v>16350</v>
      </c>
      <c r="R1164" s="47" t="str">
        <f t="shared" ca="1" si="327"/>
        <v>M1167</v>
      </c>
      <c r="S1164" s="40">
        <f t="shared" ca="1" si="333"/>
        <v>0</v>
      </c>
      <c r="T1164" s="46">
        <f t="shared" ca="1" si="334"/>
        <v>7</v>
      </c>
      <c r="X1164" s="74">
        <f t="shared" ca="1" si="335"/>
        <v>1.6358220934317873</v>
      </c>
      <c r="Y1164" s="75">
        <f t="shared" ca="1" si="336"/>
        <v>1.6358220934317873</v>
      </c>
      <c r="Z1164" s="74">
        <f t="shared" ca="1" si="337"/>
        <v>5.1336766245705503</v>
      </c>
      <c r="AA1164" s="76">
        <f t="shared" ca="1" si="338"/>
        <v>1635.8220934317874</v>
      </c>
      <c r="AB1164" s="76">
        <f t="shared" ca="1" si="339"/>
        <v>5133.6766245705503</v>
      </c>
    </row>
    <row r="1165" spans="1:28" x14ac:dyDescent="0.25">
      <c r="A1165" s="2">
        <f t="shared" si="340"/>
        <v>11</v>
      </c>
      <c r="B1165" s="16">
        <f ca="1">VLOOKUP(A1165,PERIODS!$O$4:$P$33,2,FALSE)</f>
        <v>3.3000000000000002E-2</v>
      </c>
      <c r="C1165" s="15"/>
      <c r="D1165" s="18">
        <v>1151</v>
      </c>
      <c r="E1165" s="34">
        <f t="shared" ca="1" si="342"/>
        <v>12801.468813488435</v>
      </c>
      <c r="F1165" s="34">
        <f t="shared" ca="1" si="324"/>
        <v>3300</v>
      </c>
      <c r="G1165" s="69">
        <f t="shared" ca="1" si="328"/>
        <v>0</v>
      </c>
      <c r="H1165" s="34">
        <f t="shared" ca="1" si="329"/>
        <v>1959.9639845400536</v>
      </c>
      <c r="I1165" s="34">
        <f t="shared" ca="1" si="330"/>
        <v>5259.9639845400534</v>
      </c>
      <c r="J1165" s="18">
        <f ca="1">SUM(INDIRECT(ADDRESS(ROW(F1165),COLUMN(F1165),4)):INDIRECT(ADDRESS(ROW(F1165)+N$5-1,COLUMN(F1165),4)))</f>
        <v>23300</v>
      </c>
      <c r="K1165" s="18">
        <f t="shared" ca="1" si="331"/>
        <v>16350</v>
      </c>
      <c r="L1165" s="18">
        <f t="shared" ca="1" si="341"/>
        <v>0</v>
      </c>
      <c r="M1165" s="18">
        <f t="shared" ca="1" si="325"/>
        <v>0</v>
      </c>
      <c r="N1165" s="34">
        <f t="shared" ca="1" si="332"/>
        <v>7541.5048289483811</v>
      </c>
      <c r="P1165" s="18">
        <f t="shared" ca="1" si="326"/>
        <v>1959.9639845400536</v>
      </c>
      <c r="Q1165" s="47">
        <f ca="1">SUM(L$15:L1165)-SUM(M$15:M1165)</f>
        <v>16350</v>
      </c>
      <c r="R1165" s="47" t="str">
        <f t="shared" ca="1" si="327"/>
        <v>M1168</v>
      </c>
      <c r="S1165" s="40">
        <f t="shared" ca="1" si="333"/>
        <v>0</v>
      </c>
      <c r="T1165" s="46">
        <f t="shared" ca="1" si="334"/>
        <v>63</v>
      </c>
      <c r="X1165" s="74">
        <f t="shared" ca="1" si="335"/>
        <v>2.8157493749879303</v>
      </c>
      <c r="Y1165" s="75">
        <f t="shared" ca="1" si="336"/>
        <v>1.9599639845400536</v>
      </c>
      <c r="Z1165" s="74">
        <f t="shared" ca="1" si="337"/>
        <v>7.0990713842313315</v>
      </c>
      <c r="AA1165" s="76">
        <f t="shared" ca="1" si="338"/>
        <v>1959.9639845400536</v>
      </c>
      <c r="AB1165" s="76">
        <f t="shared" ca="1" si="339"/>
        <v>7099.0713842313316</v>
      </c>
    </row>
    <row r="1166" spans="1:28" x14ac:dyDescent="0.25">
      <c r="A1166" s="2">
        <f t="shared" si="340"/>
        <v>12</v>
      </c>
      <c r="B1166" s="16">
        <f ca="1">VLOOKUP(A1166,PERIODS!$O$4:$P$33,2,FALSE)</f>
        <v>3.3000000000000002E-2</v>
      </c>
      <c r="C1166" s="15"/>
      <c r="D1166" s="18">
        <v>1152</v>
      </c>
      <c r="E1166" s="34">
        <f t="shared" ca="1" si="342"/>
        <v>7541.5048289483811</v>
      </c>
      <c r="F1166" s="34">
        <f t="shared" ca="1" si="324"/>
        <v>3300</v>
      </c>
      <c r="G1166" s="69">
        <f t="shared" ca="1" si="328"/>
        <v>0</v>
      </c>
      <c r="H1166" s="34">
        <f t="shared" ca="1" si="329"/>
        <v>-1375.5793418813068</v>
      </c>
      <c r="I1166" s="34">
        <f t="shared" ca="1" si="330"/>
        <v>1924.4206581186932</v>
      </c>
      <c r="J1166" s="18">
        <f ca="1">SUM(INDIRECT(ADDRESS(ROW(F1166),COLUMN(F1166),4)):INDIRECT(ADDRESS(ROW(F1166)+N$5-1,COLUMN(F1166),4)))</f>
        <v>23500</v>
      </c>
      <c r="K1166" s="18">
        <f t="shared" ca="1" si="331"/>
        <v>0</v>
      </c>
      <c r="L1166" s="18">
        <f t="shared" ca="1" si="341"/>
        <v>0</v>
      </c>
      <c r="M1166" s="18">
        <f t="shared" ca="1" si="325"/>
        <v>16350</v>
      </c>
      <c r="N1166" s="34">
        <f t="shared" ca="1" si="332"/>
        <v>21967.084170829687</v>
      </c>
      <c r="P1166" s="18">
        <f t="shared" ca="1" si="326"/>
        <v>1375.5793418813068</v>
      </c>
      <c r="Q1166" s="47">
        <f ca="1">SUM(L$15:L1166)-SUM(M$15:M1166)</f>
        <v>0</v>
      </c>
      <c r="R1166" s="47" t="str">
        <f t="shared" ca="1" si="327"/>
        <v>M1169</v>
      </c>
      <c r="S1166" s="40">
        <f t="shared" ca="1" si="333"/>
        <v>0</v>
      </c>
      <c r="T1166" s="46">
        <f t="shared" ca="1" si="334"/>
        <v>66</v>
      </c>
      <c r="X1166" s="74">
        <f t="shared" ca="1" si="335"/>
        <v>-1.3755793418813069</v>
      </c>
      <c r="Y1166" s="75">
        <f t="shared" ca="1" si="336"/>
        <v>-1.3755793418813069</v>
      </c>
      <c r="Z1166" s="74">
        <f t="shared" ca="1" si="337"/>
        <v>0.25269315766061484</v>
      </c>
      <c r="AA1166" s="76">
        <f t="shared" ca="1" si="338"/>
        <v>-1375.5793418813068</v>
      </c>
      <c r="AB1166" s="76">
        <f t="shared" ca="1" si="339"/>
        <v>252.69315766061484</v>
      </c>
    </row>
    <row r="1167" spans="1:28" x14ac:dyDescent="0.25">
      <c r="A1167" s="2">
        <f t="shared" si="340"/>
        <v>13</v>
      </c>
      <c r="B1167" s="16">
        <f ca="1">VLOOKUP(A1167,PERIODS!$O$4:$P$33,2,FALSE)</f>
        <v>3.3000000000000002E-2</v>
      </c>
      <c r="C1167" s="15"/>
      <c r="D1167" s="18">
        <v>1153</v>
      </c>
      <c r="E1167" s="34">
        <f t="shared" ca="1" si="342"/>
        <v>21967.084170829687</v>
      </c>
      <c r="F1167" s="34">
        <f t="shared" ref="F1167:F1230" ca="1" si="343">F$2*B1167</f>
        <v>3300</v>
      </c>
      <c r="G1167" s="69">
        <f t="shared" ca="1" si="328"/>
        <v>0</v>
      </c>
      <c r="H1167" s="34">
        <f t="shared" ca="1" si="329"/>
        <v>52.879045251072284</v>
      </c>
      <c r="I1167" s="34">
        <f t="shared" ca="1" si="330"/>
        <v>3352.8790452510721</v>
      </c>
      <c r="J1167" s="18">
        <f ca="1">SUM(INDIRECT(ADDRESS(ROW(F1167),COLUMN(F1167),4)):INDIRECT(ADDRESS(ROW(F1167)+N$5-1,COLUMN(F1167),4)))</f>
        <v>23700</v>
      </c>
      <c r="K1167" s="18">
        <f t="shared" ca="1" si="331"/>
        <v>16350</v>
      </c>
      <c r="L1167" s="18">
        <f t="shared" ca="1" si="341"/>
        <v>16350</v>
      </c>
      <c r="M1167" s="18">
        <f t="shared" ref="M1167:M1230" ca="1" si="344">SUMIF($R$15:$R$8014,ADDRESS(ROW(M1167),COLUMN(M1167),4),$L$15:$L$8014)</f>
        <v>0</v>
      </c>
      <c r="N1167" s="34">
        <f t="shared" ca="1" si="332"/>
        <v>18614.205125578614</v>
      </c>
      <c r="P1167" s="18">
        <f t="shared" ref="P1167:P1230" ca="1" si="345">ABS(H1167)</f>
        <v>52.879045251072284</v>
      </c>
      <c r="Q1167" s="47">
        <f ca="1">SUM(L$15:L1167)-SUM(M$15:M1167)</f>
        <v>16350</v>
      </c>
      <c r="R1167" s="47" t="str">
        <f t="shared" ref="R1167:R1230" ca="1" si="346">ADDRESS(ROW(M1167)+$N$3+RANDBETWEEN(-$N$4,$N$4),COLUMN(M1167),4)</f>
        <v>M1170</v>
      </c>
      <c r="S1167" s="40">
        <f t="shared" ca="1" si="333"/>
        <v>0</v>
      </c>
      <c r="T1167" s="46">
        <f t="shared" ca="1" si="334"/>
        <v>30</v>
      </c>
      <c r="X1167" s="74">
        <f t="shared" ca="1" si="335"/>
        <v>5.2879045251072287E-2</v>
      </c>
      <c r="Y1167" s="75">
        <f t="shared" ca="1" si="336"/>
        <v>5.2879045251072287E-2</v>
      </c>
      <c r="Z1167" s="74">
        <f t="shared" ca="1" si="337"/>
        <v>1.0543021145592375</v>
      </c>
      <c r="AA1167" s="76">
        <f t="shared" ca="1" si="338"/>
        <v>52.879045251072284</v>
      </c>
      <c r="AB1167" s="76">
        <f t="shared" ca="1" si="339"/>
        <v>1054.3021145592375</v>
      </c>
    </row>
    <row r="1168" spans="1:28" x14ac:dyDescent="0.25">
      <c r="A1168" s="2">
        <f t="shared" si="340"/>
        <v>14</v>
      </c>
      <c r="B1168" s="16">
        <f ca="1">VLOOKUP(A1168,PERIODS!$O$4:$P$33,2,FALSE)</f>
        <v>3.3000000000000002E-2</v>
      </c>
      <c r="C1168" s="15"/>
      <c r="D1168" s="18">
        <v>1154</v>
      </c>
      <c r="E1168" s="34">
        <f t="shared" ca="1" si="342"/>
        <v>18614.205125578614</v>
      </c>
      <c r="F1168" s="34">
        <f t="shared" ca="1" si="343"/>
        <v>3300</v>
      </c>
      <c r="G1168" s="69">
        <f t="shared" ref="G1168:G1231" ca="1" si="347">((2*RAND()*$F$5)-$F$5)*E1168</f>
        <v>0</v>
      </c>
      <c r="H1168" s="34">
        <f t="shared" ref="H1168:H1231" ca="1" si="348">IF($S$3="NORM",AA1168,IF($S$3="LOGNORM",AB1168,0))</f>
        <v>83.932796302632767</v>
      </c>
      <c r="I1168" s="34">
        <f t="shared" ref="I1168:I1231" ca="1" si="349">IF(F1168+H1168&lt;0,0,F1168+H1168)</f>
        <v>3383.9327963026326</v>
      </c>
      <c r="J1168" s="18">
        <f ca="1">SUM(INDIRECT(ADDRESS(ROW(F1168),COLUMN(F1168),4)):INDIRECT(ADDRESS(ROW(F1168)+N$5-1,COLUMN(F1168),4)))</f>
        <v>23900</v>
      </c>
      <c r="K1168" s="18">
        <f t="shared" ref="K1168:K1231" ca="1" si="350">Q1168</f>
        <v>16350</v>
      </c>
      <c r="L1168" s="18">
        <f t="shared" ca="1" si="341"/>
        <v>0</v>
      </c>
      <c r="M1168" s="18">
        <f t="shared" ca="1" si="344"/>
        <v>0</v>
      </c>
      <c r="N1168" s="34">
        <f t="shared" ref="N1168:N1231" ca="1" si="351">E1168+G1168-I1168+M1168-S1168</f>
        <v>15230.27232927598</v>
      </c>
      <c r="P1168" s="18">
        <f t="shared" ca="1" si="345"/>
        <v>83.932796302632767</v>
      </c>
      <c r="Q1168" s="47">
        <f ca="1">SUM(L$15:L1168)-SUM(M$15:M1168)</f>
        <v>16350</v>
      </c>
      <c r="R1168" s="47" t="str">
        <f t="shared" ca="1" si="346"/>
        <v>M1171</v>
      </c>
      <c r="S1168" s="40">
        <f t="shared" ref="S1168:S1231" ca="1" si="352">IF(T1168&gt;N$6*100,M1168,0)</f>
        <v>0</v>
      </c>
      <c r="T1168" s="46">
        <f t="shared" ref="T1168:T1231" ca="1" si="353">RANDBETWEEN(0,100)</f>
        <v>14</v>
      </c>
      <c r="X1168" s="74">
        <f t="shared" ref="X1168:X1231" ca="1" si="354">NORMINV(RAND(),0,1)</f>
        <v>8.393279630263277E-2</v>
      </c>
      <c r="Y1168" s="75">
        <f t="shared" ref="Y1168:Y1231" ca="1" si="355">IF(AND(X1168&gt;$F$6,$F$6&gt;0),$F$6,X1168)</f>
        <v>8.393279630263277E-2</v>
      </c>
      <c r="Z1168" s="74">
        <f t="shared" ref="Z1168:Z1231" ca="1" si="356">EXP(Y1168)</f>
        <v>1.0875558035817929</v>
      </c>
      <c r="AA1168" s="76">
        <f t="shared" ref="AA1168:AA1231" ca="1" si="357">$F$3*Y1168</f>
        <v>83.932796302632767</v>
      </c>
      <c r="AB1168" s="76">
        <f t="shared" ref="AB1168:AB1231" ca="1" si="358">$F$3*Z1168</f>
        <v>1087.555803581793</v>
      </c>
    </row>
    <row r="1169" spans="1:28" x14ac:dyDescent="0.25">
      <c r="A1169" s="2">
        <f t="shared" ref="A1169:A1232" si="359">IF(AND(A1168=12,OR(A$14="MS",A$14="M0")),1,IF(AND(A1168=4,OR(A$14="WS",A$14="W0")),1,IF(AND(A1168=30,OR(A$14="DS",A$14="D0")),1,A1168+1)))</f>
        <v>15</v>
      </c>
      <c r="B1169" s="16">
        <f ca="1">VLOOKUP(A1169,PERIODS!$O$4:$P$33,2,FALSE)</f>
        <v>3.3000000000000002E-2</v>
      </c>
      <c r="C1169" s="15"/>
      <c r="D1169" s="18">
        <v>1155</v>
      </c>
      <c r="E1169" s="34">
        <f t="shared" ca="1" si="342"/>
        <v>15230.27232927598</v>
      </c>
      <c r="F1169" s="34">
        <f t="shared" ca="1" si="343"/>
        <v>3300</v>
      </c>
      <c r="G1169" s="69">
        <f t="shared" ca="1" si="347"/>
        <v>0</v>
      </c>
      <c r="H1169" s="34">
        <f t="shared" ca="1" si="348"/>
        <v>-963.69527657645654</v>
      </c>
      <c r="I1169" s="34">
        <f t="shared" ca="1" si="349"/>
        <v>2336.3047234235437</v>
      </c>
      <c r="J1169" s="18">
        <f ca="1">SUM(INDIRECT(ADDRESS(ROW(F1169),COLUMN(F1169),4)):INDIRECT(ADDRESS(ROW(F1169)+N$5-1,COLUMN(F1169),4)))</f>
        <v>24100</v>
      </c>
      <c r="K1169" s="18">
        <f t="shared" ca="1" si="350"/>
        <v>16350</v>
      </c>
      <c r="L1169" s="18">
        <f t="shared" ref="L1169:L1232" ca="1" si="360">IF((E1169+K1168)&lt;J1169,N$2,0)</f>
        <v>0</v>
      </c>
      <c r="M1169" s="18">
        <f t="shared" ca="1" si="344"/>
        <v>0</v>
      </c>
      <c r="N1169" s="34">
        <f t="shared" ca="1" si="351"/>
        <v>12893.967605852436</v>
      </c>
      <c r="P1169" s="18">
        <f t="shared" ca="1" si="345"/>
        <v>963.69527657645654</v>
      </c>
      <c r="Q1169" s="47">
        <f ca="1">SUM(L$15:L1169)-SUM(M$15:M1169)</f>
        <v>16350</v>
      </c>
      <c r="R1169" s="47" t="str">
        <f t="shared" ca="1" si="346"/>
        <v>M1172</v>
      </c>
      <c r="S1169" s="40">
        <f t="shared" ca="1" si="352"/>
        <v>0</v>
      </c>
      <c r="T1169" s="46">
        <f t="shared" ca="1" si="353"/>
        <v>18</v>
      </c>
      <c r="X1169" s="74">
        <f t="shared" ca="1" si="354"/>
        <v>-0.96369527657645648</v>
      </c>
      <c r="Y1169" s="75">
        <f t="shared" ca="1" si="355"/>
        <v>-0.96369527657645648</v>
      </c>
      <c r="Z1169" s="74">
        <f t="shared" ca="1" si="356"/>
        <v>0.38148060185955152</v>
      </c>
      <c r="AA1169" s="76">
        <f t="shared" ca="1" si="357"/>
        <v>-963.69527657645654</v>
      </c>
      <c r="AB1169" s="76">
        <f t="shared" ca="1" si="358"/>
        <v>381.48060185955154</v>
      </c>
    </row>
    <row r="1170" spans="1:28" x14ac:dyDescent="0.25">
      <c r="A1170" s="2">
        <f t="shared" si="359"/>
        <v>16</v>
      </c>
      <c r="B1170" s="16">
        <f ca="1">VLOOKUP(A1170,PERIODS!$O$4:$P$33,2,FALSE)</f>
        <v>3.3000000000000002E-2</v>
      </c>
      <c r="C1170" s="15"/>
      <c r="D1170" s="18">
        <v>1156</v>
      </c>
      <c r="E1170" s="34">
        <f t="shared" ca="1" si="342"/>
        <v>12893.967605852436</v>
      </c>
      <c r="F1170" s="34">
        <f t="shared" ca="1" si="343"/>
        <v>3300</v>
      </c>
      <c r="G1170" s="69">
        <f t="shared" ca="1" si="347"/>
        <v>0</v>
      </c>
      <c r="H1170" s="34">
        <f t="shared" ca="1" si="348"/>
        <v>861.56361617540836</v>
      </c>
      <c r="I1170" s="34">
        <f t="shared" ca="1" si="349"/>
        <v>4161.5636161754082</v>
      </c>
      <c r="J1170" s="18">
        <f ca="1">SUM(INDIRECT(ADDRESS(ROW(F1170),COLUMN(F1170),4)):INDIRECT(ADDRESS(ROW(F1170)+N$5-1,COLUMN(F1170),4)))</f>
        <v>24300</v>
      </c>
      <c r="K1170" s="18">
        <f t="shared" ca="1" si="350"/>
        <v>0</v>
      </c>
      <c r="L1170" s="18">
        <f t="shared" ca="1" si="360"/>
        <v>0</v>
      </c>
      <c r="M1170" s="18">
        <f t="shared" ca="1" si="344"/>
        <v>16350</v>
      </c>
      <c r="N1170" s="34">
        <f t="shared" ca="1" si="351"/>
        <v>25082.403989677026</v>
      </c>
      <c r="P1170" s="18">
        <f t="shared" ca="1" si="345"/>
        <v>861.56361617540836</v>
      </c>
      <c r="Q1170" s="47">
        <f ca="1">SUM(L$15:L1170)-SUM(M$15:M1170)</f>
        <v>0</v>
      </c>
      <c r="R1170" s="47" t="str">
        <f t="shared" ca="1" si="346"/>
        <v>M1173</v>
      </c>
      <c r="S1170" s="40">
        <f t="shared" ca="1" si="352"/>
        <v>0</v>
      </c>
      <c r="T1170" s="46">
        <f t="shared" ca="1" si="353"/>
        <v>64</v>
      </c>
      <c r="X1170" s="74">
        <f t="shared" ca="1" si="354"/>
        <v>0.86156361617540833</v>
      </c>
      <c r="Y1170" s="75">
        <f t="shared" ca="1" si="355"/>
        <v>0.86156361617540833</v>
      </c>
      <c r="Z1170" s="74">
        <f t="shared" ca="1" si="356"/>
        <v>2.3668586603383552</v>
      </c>
      <c r="AA1170" s="76">
        <f t="shared" ca="1" si="357"/>
        <v>861.56361617540836</v>
      </c>
      <c r="AB1170" s="76">
        <f t="shared" ca="1" si="358"/>
        <v>2366.8586603383551</v>
      </c>
    </row>
    <row r="1171" spans="1:28" x14ac:dyDescent="0.25">
      <c r="A1171" s="2">
        <f t="shared" si="359"/>
        <v>17</v>
      </c>
      <c r="B1171" s="16">
        <f ca="1">VLOOKUP(A1171,PERIODS!$O$4:$P$33,2,FALSE)</f>
        <v>3.5000000000000003E-2</v>
      </c>
      <c r="C1171" s="15"/>
      <c r="D1171" s="18">
        <v>1157</v>
      </c>
      <c r="E1171" s="34">
        <f t="shared" ca="1" si="342"/>
        <v>25082.403989677026</v>
      </c>
      <c r="F1171" s="34">
        <f t="shared" ca="1" si="343"/>
        <v>3500.0000000000005</v>
      </c>
      <c r="G1171" s="69">
        <f t="shared" ca="1" si="347"/>
        <v>0</v>
      </c>
      <c r="H1171" s="34">
        <f t="shared" ca="1" si="348"/>
        <v>584.74198406954622</v>
      </c>
      <c r="I1171" s="34">
        <f t="shared" ca="1" si="349"/>
        <v>4084.7419840695466</v>
      </c>
      <c r="J1171" s="18">
        <f ca="1">SUM(INDIRECT(ADDRESS(ROW(F1171),COLUMN(F1171),4)):INDIRECT(ADDRESS(ROW(F1171)+N$5-1,COLUMN(F1171),4)))</f>
        <v>24500.000000000004</v>
      </c>
      <c r="K1171" s="18">
        <f t="shared" ca="1" si="350"/>
        <v>0</v>
      </c>
      <c r="L1171" s="18">
        <f t="shared" ca="1" si="360"/>
        <v>0</v>
      </c>
      <c r="M1171" s="18">
        <f t="shared" ca="1" si="344"/>
        <v>0</v>
      </c>
      <c r="N1171" s="34">
        <f t="shared" ca="1" si="351"/>
        <v>20997.662005607479</v>
      </c>
      <c r="P1171" s="18">
        <f t="shared" ca="1" si="345"/>
        <v>584.74198406954622</v>
      </c>
      <c r="Q1171" s="47">
        <f ca="1">SUM(L$15:L1171)-SUM(M$15:M1171)</f>
        <v>0</v>
      </c>
      <c r="R1171" s="47" t="str">
        <f t="shared" ca="1" si="346"/>
        <v>M1174</v>
      </c>
      <c r="S1171" s="40">
        <f t="shared" ca="1" si="352"/>
        <v>0</v>
      </c>
      <c r="T1171" s="46">
        <f t="shared" ca="1" si="353"/>
        <v>32</v>
      </c>
      <c r="X1171" s="74">
        <f t="shared" ca="1" si="354"/>
        <v>0.58474198406954625</v>
      </c>
      <c r="Y1171" s="75">
        <f t="shared" ca="1" si="355"/>
        <v>0.58474198406954625</v>
      </c>
      <c r="Z1171" s="74">
        <f t="shared" ca="1" si="356"/>
        <v>1.7945279091137134</v>
      </c>
      <c r="AA1171" s="76">
        <f t="shared" ca="1" si="357"/>
        <v>584.74198406954622</v>
      </c>
      <c r="AB1171" s="76">
        <f t="shared" ca="1" si="358"/>
        <v>1794.5279091137133</v>
      </c>
    </row>
    <row r="1172" spans="1:28" x14ac:dyDescent="0.25">
      <c r="A1172" s="2">
        <f t="shared" si="359"/>
        <v>18</v>
      </c>
      <c r="B1172" s="16">
        <f ca="1">VLOOKUP(A1172,PERIODS!$O$4:$P$33,2,FALSE)</f>
        <v>3.5000000000000003E-2</v>
      </c>
      <c r="C1172" s="15"/>
      <c r="D1172" s="18">
        <v>1158</v>
      </c>
      <c r="E1172" s="34">
        <f t="shared" ca="1" si="342"/>
        <v>20997.662005607479</v>
      </c>
      <c r="F1172" s="34">
        <f t="shared" ca="1" si="343"/>
        <v>3500.0000000000005</v>
      </c>
      <c r="G1172" s="69">
        <f t="shared" ca="1" si="347"/>
        <v>0</v>
      </c>
      <c r="H1172" s="34">
        <f t="shared" ca="1" si="348"/>
        <v>-158.23995932141659</v>
      </c>
      <c r="I1172" s="34">
        <f t="shared" ca="1" si="349"/>
        <v>3341.7600406785837</v>
      </c>
      <c r="J1172" s="18">
        <f ca="1">SUM(INDIRECT(ADDRESS(ROW(F1172),COLUMN(F1172),4)):INDIRECT(ADDRESS(ROW(F1172)+N$5-1,COLUMN(F1172),4)))</f>
        <v>24500.000000000004</v>
      </c>
      <c r="K1172" s="18">
        <f t="shared" ca="1" si="350"/>
        <v>16350</v>
      </c>
      <c r="L1172" s="18">
        <f t="shared" ca="1" si="360"/>
        <v>16350</v>
      </c>
      <c r="M1172" s="18">
        <f t="shared" ca="1" si="344"/>
        <v>0</v>
      </c>
      <c r="N1172" s="34">
        <f t="shared" ca="1" si="351"/>
        <v>17655.901964928897</v>
      </c>
      <c r="P1172" s="18">
        <f t="shared" ca="1" si="345"/>
        <v>158.23995932141659</v>
      </c>
      <c r="Q1172" s="47">
        <f ca="1">SUM(L$15:L1172)-SUM(M$15:M1172)</f>
        <v>16350</v>
      </c>
      <c r="R1172" s="47" t="str">
        <f t="shared" ca="1" si="346"/>
        <v>M1175</v>
      </c>
      <c r="S1172" s="40">
        <f t="shared" ca="1" si="352"/>
        <v>0</v>
      </c>
      <c r="T1172" s="46">
        <f t="shared" ca="1" si="353"/>
        <v>90</v>
      </c>
      <c r="X1172" s="74">
        <f t="shared" ca="1" si="354"/>
        <v>-0.1582399593214166</v>
      </c>
      <c r="Y1172" s="75">
        <f t="shared" ca="1" si="355"/>
        <v>-0.1582399593214166</v>
      </c>
      <c r="Z1172" s="74">
        <f t="shared" ca="1" si="356"/>
        <v>0.85364491733478109</v>
      </c>
      <c r="AA1172" s="76">
        <f t="shared" ca="1" si="357"/>
        <v>-158.23995932141659</v>
      </c>
      <c r="AB1172" s="76">
        <f t="shared" ca="1" si="358"/>
        <v>853.6449173347811</v>
      </c>
    </row>
    <row r="1173" spans="1:28" x14ac:dyDescent="0.25">
      <c r="A1173" s="2">
        <f t="shared" si="359"/>
        <v>19</v>
      </c>
      <c r="B1173" s="16">
        <f ca="1">VLOOKUP(A1173,PERIODS!$O$4:$P$33,2,FALSE)</f>
        <v>3.5000000000000003E-2</v>
      </c>
      <c r="C1173" s="15"/>
      <c r="D1173" s="18">
        <v>1159</v>
      </c>
      <c r="E1173" s="34">
        <f t="shared" ca="1" si="342"/>
        <v>17655.901964928897</v>
      </c>
      <c r="F1173" s="34">
        <f t="shared" ca="1" si="343"/>
        <v>3500.0000000000005</v>
      </c>
      <c r="G1173" s="69">
        <f t="shared" ca="1" si="347"/>
        <v>0</v>
      </c>
      <c r="H1173" s="34">
        <f t="shared" ca="1" si="348"/>
        <v>-1706.1416891032061</v>
      </c>
      <c r="I1173" s="34">
        <f t="shared" ca="1" si="349"/>
        <v>1793.8583108967944</v>
      </c>
      <c r="J1173" s="18">
        <f ca="1">SUM(INDIRECT(ADDRESS(ROW(F1173),COLUMN(F1173),4)):INDIRECT(ADDRESS(ROW(F1173)+N$5-1,COLUMN(F1173),4)))</f>
        <v>24500.000000000004</v>
      </c>
      <c r="K1173" s="18">
        <f t="shared" ca="1" si="350"/>
        <v>16350</v>
      </c>
      <c r="L1173" s="18">
        <f t="shared" ca="1" si="360"/>
        <v>0</v>
      </c>
      <c r="M1173" s="18">
        <f t="shared" ca="1" si="344"/>
        <v>0</v>
      </c>
      <c r="N1173" s="34">
        <f t="shared" ca="1" si="351"/>
        <v>15862.043654032102</v>
      </c>
      <c r="P1173" s="18">
        <f t="shared" ca="1" si="345"/>
        <v>1706.1416891032061</v>
      </c>
      <c r="Q1173" s="47">
        <f ca="1">SUM(L$15:L1173)-SUM(M$15:M1173)</f>
        <v>16350</v>
      </c>
      <c r="R1173" s="47" t="str">
        <f t="shared" ca="1" si="346"/>
        <v>M1176</v>
      </c>
      <c r="S1173" s="40">
        <f t="shared" ca="1" si="352"/>
        <v>0</v>
      </c>
      <c r="T1173" s="46">
        <f t="shared" ca="1" si="353"/>
        <v>48</v>
      </c>
      <c r="X1173" s="74">
        <f t="shared" ca="1" si="354"/>
        <v>-1.7061416891032062</v>
      </c>
      <c r="Y1173" s="75">
        <f t="shared" ca="1" si="355"/>
        <v>-1.7061416891032062</v>
      </c>
      <c r="Z1173" s="74">
        <f t="shared" ca="1" si="356"/>
        <v>0.18156497704370908</v>
      </c>
      <c r="AA1173" s="76">
        <f t="shared" ca="1" si="357"/>
        <v>-1706.1416891032061</v>
      </c>
      <c r="AB1173" s="76">
        <f t="shared" ca="1" si="358"/>
        <v>181.56497704370909</v>
      </c>
    </row>
    <row r="1174" spans="1:28" x14ac:dyDescent="0.25">
      <c r="A1174" s="2">
        <f t="shared" si="359"/>
        <v>20</v>
      </c>
      <c r="B1174" s="16">
        <f ca="1">VLOOKUP(A1174,PERIODS!$O$4:$P$33,2,FALSE)</f>
        <v>3.5000000000000003E-2</v>
      </c>
      <c r="C1174" s="15"/>
      <c r="D1174" s="18">
        <v>1160</v>
      </c>
      <c r="E1174" s="34">
        <f t="shared" ca="1" si="342"/>
        <v>15862.043654032102</v>
      </c>
      <c r="F1174" s="34">
        <f t="shared" ca="1" si="343"/>
        <v>3500.0000000000005</v>
      </c>
      <c r="G1174" s="69">
        <f t="shared" ca="1" si="347"/>
        <v>0</v>
      </c>
      <c r="H1174" s="34">
        <f t="shared" ca="1" si="348"/>
        <v>-1043.1183773494636</v>
      </c>
      <c r="I1174" s="34">
        <f t="shared" ca="1" si="349"/>
        <v>2456.8816226505369</v>
      </c>
      <c r="J1174" s="18">
        <f ca="1">SUM(INDIRECT(ADDRESS(ROW(F1174),COLUMN(F1174),4)):INDIRECT(ADDRESS(ROW(F1174)+N$5-1,COLUMN(F1174),4)))</f>
        <v>24500.000000000004</v>
      </c>
      <c r="K1174" s="18">
        <f t="shared" ca="1" si="350"/>
        <v>16350</v>
      </c>
      <c r="L1174" s="18">
        <f t="shared" ca="1" si="360"/>
        <v>0</v>
      </c>
      <c r="M1174" s="18">
        <f t="shared" ca="1" si="344"/>
        <v>0</v>
      </c>
      <c r="N1174" s="34">
        <f t="shared" ca="1" si="351"/>
        <v>13405.162031381566</v>
      </c>
      <c r="P1174" s="18">
        <f t="shared" ca="1" si="345"/>
        <v>1043.1183773494636</v>
      </c>
      <c r="Q1174" s="47">
        <f ca="1">SUM(L$15:L1174)-SUM(M$15:M1174)</f>
        <v>16350</v>
      </c>
      <c r="R1174" s="47" t="str">
        <f t="shared" ca="1" si="346"/>
        <v>M1177</v>
      </c>
      <c r="S1174" s="40">
        <f t="shared" ca="1" si="352"/>
        <v>0</v>
      </c>
      <c r="T1174" s="46">
        <f t="shared" ca="1" si="353"/>
        <v>89</v>
      </c>
      <c r="X1174" s="74">
        <f t="shared" ca="1" si="354"/>
        <v>-1.0431183773494637</v>
      </c>
      <c r="Y1174" s="75">
        <f t="shared" ca="1" si="355"/>
        <v>-1.0431183773494637</v>
      </c>
      <c r="Z1174" s="74">
        <f t="shared" ca="1" si="356"/>
        <v>0.35235419364520087</v>
      </c>
      <c r="AA1174" s="76">
        <f t="shared" ca="1" si="357"/>
        <v>-1043.1183773494636</v>
      </c>
      <c r="AB1174" s="76">
        <f t="shared" ca="1" si="358"/>
        <v>352.35419364520089</v>
      </c>
    </row>
    <row r="1175" spans="1:28" x14ac:dyDescent="0.25">
      <c r="A1175" s="2">
        <f t="shared" si="359"/>
        <v>21</v>
      </c>
      <c r="B1175" s="16">
        <f ca="1">VLOOKUP(A1175,PERIODS!$O$4:$P$33,2,FALSE)</f>
        <v>3.5000000000000003E-2</v>
      </c>
      <c r="C1175" s="15"/>
      <c r="D1175" s="18">
        <v>1161</v>
      </c>
      <c r="E1175" s="34">
        <f t="shared" ca="1" si="342"/>
        <v>13405.162031381566</v>
      </c>
      <c r="F1175" s="34">
        <f t="shared" ca="1" si="343"/>
        <v>3500.0000000000005</v>
      </c>
      <c r="G1175" s="69">
        <f t="shared" ca="1" si="347"/>
        <v>0</v>
      </c>
      <c r="H1175" s="34">
        <f t="shared" ca="1" si="348"/>
        <v>463.30336098892155</v>
      </c>
      <c r="I1175" s="34">
        <f t="shared" ca="1" si="349"/>
        <v>3963.3033609889221</v>
      </c>
      <c r="J1175" s="18">
        <f ca="1">SUM(INDIRECT(ADDRESS(ROW(F1175),COLUMN(F1175),4)):INDIRECT(ADDRESS(ROW(F1175)+N$5-1,COLUMN(F1175),4)))</f>
        <v>24500.000000000004</v>
      </c>
      <c r="K1175" s="18">
        <f t="shared" ca="1" si="350"/>
        <v>0</v>
      </c>
      <c r="L1175" s="18">
        <f t="shared" ca="1" si="360"/>
        <v>0</v>
      </c>
      <c r="M1175" s="18">
        <f t="shared" ca="1" si="344"/>
        <v>16350</v>
      </c>
      <c r="N1175" s="34">
        <f t="shared" ca="1" si="351"/>
        <v>25791.858670392641</v>
      </c>
      <c r="P1175" s="18">
        <f t="shared" ca="1" si="345"/>
        <v>463.30336098892155</v>
      </c>
      <c r="Q1175" s="47">
        <f ca="1">SUM(L$15:L1175)-SUM(M$15:M1175)</f>
        <v>0</v>
      </c>
      <c r="R1175" s="47" t="str">
        <f t="shared" ca="1" si="346"/>
        <v>M1178</v>
      </c>
      <c r="S1175" s="40">
        <f t="shared" ca="1" si="352"/>
        <v>0</v>
      </c>
      <c r="T1175" s="46">
        <f t="shared" ca="1" si="353"/>
        <v>27</v>
      </c>
      <c r="X1175" s="74">
        <f t="shared" ca="1" si="354"/>
        <v>0.46330336098892155</v>
      </c>
      <c r="Y1175" s="75">
        <f t="shared" ca="1" si="355"/>
        <v>0.46330336098892155</v>
      </c>
      <c r="Z1175" s="74">
        <f t="shared" ca="1" si="356"/>
        <v>1.58931540558595</v>
      </c>
      <c r="AA1175" s="76">
        <f t="shared" ca="1" si="357"/>
        <v>463.30336098892155</v>
      </c>
      <c r="AB1175" s="76">
        <f t="shared" ca="1" si="358"/>
        <v>1589.31540558595</v>
      </c>
    </row>
    <row r="1176" spans="1:28" x14ac:dyDescent="0.25">
      <c r="A1176" s="2">
        <f t="shared" si="359"/>
        <v>22</v>
      </c>
      <c r="B1176" s="16">
        <f ca="1">VLOOKUP(A1176,PERIODS!$O$4:$P$33,2,FALSE)</f>
        <v>3.5000000000000003E-2</v>
      </c>
      <c r="C1176" s="15"/>
      <c r="D1176" s="18">
        <v>1162</v>
      </c>
      <c r="E1176" s="34">
        <f t="shared" ca="1" si="342"/>
        <v>25791.858670392641</v>
      </c>
      <c r="F1176" s="34">
        <f t="shared" ca="1" si="343"/>
        <v>3500.0000000000005</v>
      </c>
      <c r="G1176" s="69">
        <f t="shared" ca="1" si="347"/>
        <v>0</v>
      </c>
      <c r="H1176" s="34">
        <f t="shared" ca="1" si="348"/>
        <v>-129.30569641503956</v>
      </c>
      <c r="I1176" s="34">
        <f t="shared" ca="1" si="349"/>
        <v>3370.6943035849608</v>
      </c>
      <c r="J1176" s="18">
        <f ca="1">SUM(INDIRECT(ADDRESS(ROW(F1176),COLUMN(F1176),4)):INDIRECT(ADDRESS(ROW(F1176)+N$5-1,COLUMN(F1176),4)))</f>
        <v>25000.000000000004</v>
      </c>
      <c r="K1176" s="18">
        <f t="shared" ca="1" si="350"/>
        <v>0</v>
      </c>
      <c r="L1176" s="18">
        <f t="shared" ca="1" si="360"/>
        <v>0</v>
      </c>
      <c r="M1176" s="18">
        <f t="shared" ca="1" si="344"/>
        <v>0</v>
      </c>
      <c r="N1176" s="34">
        <f t="shared" ca="1" si="351"/>
        <v>22421.164366807679</v>
      </c>
      <c r="P1176" s="18">
        <f t="shared" ca="1" si="345"/>
        <v>129.30569641503956</v>
      </c>
      <c r="Q1176" s="47">
        <f ca="1">SUM(L$15:L1176)-SUM(M$15:M1176)</f>
        <v>0</v>
      </c>
      <c r="R1176" s="47" t="str">
        <f t="shared" ca="1" si="346"/>
        <v>M1179</v>
      </c>
      <c r="S1176" s="40">
        <f t="shared" ca="1" si="352"/>
        <v>0</v>
      </c>
      <c r="T1176" s="46">
        <f t="shared" ca="1" si="353"/>
        <v>8</v>
      </c>
      <c r="X1176" s="74">
        <f t="shared" ca="1" si="354"/>
        <v>-0.12930569641503956</v>
      </c>
      <c r="Y1176" s="75">
        <f t="shared" ca="1" si="355"/>
        <v>-0.12930569641503956</v>
      </c>
      <c r="Z1176" s="74">
        <f t="shared" ca="1" si="356"/>
        <v>0.87870530742140773</v>
      </c>
      <c r="AA1176" s="76">
        <f t="shared" ca="1" si="357"/>
        <v>-129.30569641503956</v>
      </c>
      <c r="AB1176" s="76">
        <f t="shared" ca="1" si="358"/>
        <v>878.70530742140772</v>
      </c>
    </row>
    <row r="1177" spans="1:28" x14ac:dyDescent="0.25">
      <c r="A1177" s="2">
        <f t="shared" si="359"/>
        <v>23</v>
      </c>
      <c r="B1177" s="16">
        <f ca="1">VLOOKUP(A1177,PERIODS!$O$4:$P$33,2,FALSE)</f>
        <v>3.5000000000000003E-2</v>
      </c>
      <c r="C1177" s="15"/>
      <c r="D1177" s="18">
        <v>1163</v>
      </c>
      <c r="E1177" s="34">
        <f t="shared" ca="1" si="342"/>
        <v>22421.164366807679</v>
      </c>
      <c r="F1177" s="34">
        <f t="shared" ca="1" si="343"/>
        <v>3500.0000000000005</v>
      </c>
      <c r="G1177" s="69">
        <f t="shared" ca="1" si="347"/>
        <v>0</v>
      </c>
      <c r="H1177" s="34">
        <f t="shared" ca="1" si="348"/>
        <v>-1652.3742034478698</v>
      </c>
      <c r="I1177" s="34">
        <f t="shared" ca="1" si="349"/>
        <v>1847.6257965521306</v>
      </c>
      <c r="J1177" s="18">
        <f ca="1">SUM(INDIRECT(ADDRESS(ROW(F1177),COLUMN(F1177),4)):INDIRECT(ADDRESS(ROW(F1177)+N$5-1,COLUMN(F1177),4)))</f>
        <v>25500.000000000004</v>
      </c>
      <c r="K1177" s="18">
        <f t="shared" ca="1" si="350"/>
        <v>16350</v>
      </c>
      <c r="L1177" s="18">
        <f t="shared" ca="1" si="360"/>
        <v>16350</v>
      </c>
      <c r="M1177" s="18">
        <f t="shared" ca="1" si="344"/>
        <v>0</v>
      </c>
      <c r="N1177" s="34">
        <f t="shared" ca="1" si="351"/>
        <v>20573.53857025555</v>
      </c>
      <c r="P1177" s="18">
        <f t="shared" ca="1" si="345"/>
        <v>1652.3742034478698</v>
      </c>
      <c r="Q1177" s="47">
        <f ca="1">SUM(L$15:L1177)-SUM(M$15:M1177)</f>
        <v>16350</v>
      </c>
      <c r="R1177" s="47" t="str">
        <f t="shared" ca="1" si="346"/>
        <v>M1180</v>
      </c>
      <c r="S1177" s="40">
        <f t="shared" ca="1" si="352"/>
        <v>0</v>
      </c>
      <c r="T1177" s="46">
        <f t="shared" ca="1" si="353"/>
        <v>34</v>
      </c>
      <c r="X1177" s="74">
        <f t="shared" ca="1" si="354"/>
        <v>-1.6523742034478699</v>
      </c>
      <c r="Y1177" s="75">
        <f t="shared" ca="1" si="355"/>
        <v>-1.6523742034478699</v>
      </c>
      <c r="Z1177" s="74">
        <f t="shared" ca="1" si="356"/>
        <v>0.19159448391492678</v>
      </c>
      <c r="AA1177" s="76">
        <f t="shared" ca="1" si="357"/>
        <v>-1652.3742034478698</v>
      </c>
      <c r="AB1177" s="76">
        <f t="shared" ca="1" si="358"/>
        <v>191.59448391492677</v>
      </c>
    </row>
    <row r="1178" spans="1:28" x14ac:dyDescent="0.25">
      <c r="A1178" s="2">
        <f t="shared" si="359"/>
        <v>24</v>
      </c>
      <c r="B1178" s="16">
        <f ca="1">VLOOKUP(A1178,PERIODS!$O$4:$P$33,2,FALSE)</f>
        <v>3.5000000000000003E-2</v>
      </c>
      <c r="C1178" s="15"/>
      <c r="D1178" s="18">
        <v>1164</v>
      </c>
      <c r="E1178" s="34">
        <f t="shared" ca="1" si="342"/>
        <v>20573.53857025555</v>
      </c>
      <c r="F1178" s="34">
        <f t="shared" ca="1" si="343"/>
        <v>3500.0000000000005</v>
      </c>
      <c r="G1178" s="69">
        <f t="shared" ca="1" si="347"/>
        <v>0</v>
      </c>
      <c r="H1178" s="34">
        <f t="shared" ca="1" si="348"/>
        <v>-875.82049673685515</v>
      </c>
      <c r="I1178" s="34">
        <f t="shared" ca="1" si="349"/>
        <v>2624.1795032631453</v>
      </c>
      <c r="J1178" s="18">
        <f ca="1">SUM(INDIRECT(ADDRESS(ROW(F1178),COLUMN(F1178),4)):INDIRECT(ADDRESS(ROW(F1178)+N$5-1,COLUMN(F1178),4)))</f>
        <v>26000</v>
      </c>
      <c r="K1178" s="18">
        <f t="shared" ca="1" si="350"/>
        <v>16350</v>
      </c>
      <c r="L1178" s="18">
        <f t="shared" ca="1" si="360"/>
        <v>0</v>
      </c>
      <c r="M1178" s="18">
        <f t="shared" ca="1" si="344"/>
        <v>0</v>
      </c>
      <c r="N1178" s="34">
        <f t="shared" ca="1" si="351"/>
        <v>17949.359066992405</v>
      </c>
      <c r="P1178" s="18">
        <f t="shared" ca="1" si="345"/>
        <v>875.82049673685515</v>
      </c>
      <c r="Q1178" s="47">
        <f ca="1">SUM(L$15:L1178)-SUM(M$15:M1178)</f>
        <v>16350</v>
      </c>
      <c r="R1178" s="47" t="str">
        <f t="shared" ca="1" si="346"/>
        <v>M1181</v>
      </c>
      <c r="S1178" s="40">
        <f t="shared" ca="1" si="352"/>
        <v>0</v>
      </c>
      <c r="T1178" s="46">
        <f t="shared" ca="1" si="353"/>
        <v>43</v>
      </c>
      <c r="X1178" s="74">
        <f t="shared" ca="1" si="354"/>
        <v>-0.87582049673685514</v>
      </c>
      <c r="Y1178" s="75">
        <f t="shared" ca="1" si="355"/>
        <v>-0.87582049673685514</v>
      </c>
      <c r="Z1178" s="74">
        <f t="shared" ca="1" si="356"/>
        <v>0.41652012603213462</v>
      </c>
      <c r="AA1178" s="76">
        <f t="shared" ca="1" si="357"/>
        <v>-875.82049673685515</v>
      </c>
      <c r="AB1178" s="76">
        <f t="shared" ca="1" si="358"/>
        <v>416.52012603213461</v>
      </c>
    </row>
    <row r="1179" spans="1:28" x14ac:dyDescent="0.25">
      <c r="A1179" s="2">
        <f t="shared" si="359"/>
        <v>25</v>
      </c>
      <c r="B1179" s="16">
        <f ca="1">VLOOKUP(A1179,PERIODS!$O$4:$P$33,2,FALSE)</f>
        <v>3.5000000000000003E-2</v>
      </c>
      <c r="C1179" s="15"/>
      <c r="D1179" s="18">
        <v>1165</v>
      </c>
      <c r="E1179" s="34">
        <f t="shared" ca="1" si="342"/>
        <v>17949.359066992405</v>
      </c>
      <c r="F1179" s="34">
        <f t="shared" ca="1" si="343"/>
        <v>3500.0000000000005</v>
      </c>
      <c r="G1179" s="69">
        <f t="shared" ca="1" si="347"/>
        <v>0</v>
      </c>
      <c r="H1179" s="34">
        <f t="shared" ca="1" si="348"/>
        <v>212.86963202273429</v>
      </c>
      <c r="I1179" s="34">
        <f t="shared" ca="1" si="349"/>
        <v>3712.8696320227345</v>
      </c>
      <c r="J1179" s="18">
        <f ca="1">SUM(INDIRECT(ADDRESS(ROW(F1179),COLUMN(F1179),4)):INDIRECT(ADDRESS(ROW(F1179)+N$5-1,COLUMN(F1179),4)))</f>
        <v>24900</v>
      </c>
      <c r="K1179" s="18">
        <f t="shared" ca="1" si="350"/>
        <v>16350</v>
      </c>
      <c r="L1179" s="18">
        <f t="shared" ca="1" si="360"/>
        <v>0</v>
      </c>
      <c r="M1179" s="18">
        <f t="shared" ca="1" si="344"/>
        <v>0</v>
      </c>
      <c r="N1179" s="34">
        <f t="shared" ca="1" si="351"/>
        <v>14236.48943496967</v>
      </c>
      <c r="P1179" s="18">
        <f t="shared" ca="1" si="345"/>
        <v>212.86963202273429</v>
      </c>
      <c r="Q1179" s="47">
        <f ca="1">SUM(L$15:L1179)-SUM(M$15:M1179)</f>
        <v>16350</v>
      </c>
      <c r="R1179" s="47" t="str">
        <f t="shared" ca="1" si="346"/>
        <v>M1182</v>
      </c>
      <c r="S1179" s="40">
        <f t="shared" ca="1" si="352"/>
        <v>0</v>
      </c>
      <c r="T1179" s="46">
        <f t="shared" ca="1" si="353"/>
        <v>27</v>
      </c>
      <c r="X1179" s="74">
        <f t="shared" ca="1" si="354"/>
        <v>0.21286963202273429</v>
      </c>
      <c r="Y1179" s="75">
        <f t="shared" ca="1" si="355"/>
        <v>0.21286963202273429</v>
      </c>
      <c r="Z1179" s="74">
        <f t="shared" ca="1" si="356"/>
        <v>1.2372233464242384</v>
      </c>
      <c r="AA1179" s="76">
        <f t="shared" ca="1" si="357"/>
        <v>212.86963202273429</v>
      </c>
      <c r="AB1179" s="76">
        <f t="shared" ca="1" si="358"/>
        <v>1237.2233464242383</v>
      </c>
    </row>
    <row r="1180" spans="1:28" x14ac:dyDescent="0.25">
      <c r="A1180" s="2">
        <f t="shared" si="359"/>
        <v>26</v>
      </c>
      <c r="B1180" s="16">
        <f ca="1">VLOOKUP(A1180,PERIODS!$O$4:$P$33,2,FALSE)</f>
        <v>3.5000000000000003E-2</v>
      </c>
      <c r="C1180" s="15"/>
      <c r="D1180" s="18">
        <v>1166</v>
      </c>
      <c r="E1180" s="34">
        <f t="shared" ca="1" si="342"/>
        <v>14236.48943496967</v>
      </c>
      <c r="F1180" s="34">
        <f t="shared" ca="1" si="343"/>
        <v>3500.0000000000005</v>
      </c>
      <c r="G1180" s="69">
        <f t="shared" ca="1" si="347"/>
        <v>0</v>
      </c>
      <c r="H1180" s="34">
        <f t="shared" ca="1" si="348"/>
        <v>-806.28715528700252</v>
      </c>
      <c r="I1180" s="34">
        <f t="shared" ca="1" si="349"/>
        <v>2693.712844712998</v>
      </c>
      <c r="J1180" s="18">
        <f ca="1">SUM(INDIRECT(ADDRESS(ROW(F1180),COLUMN(F1180),4)):INDIRECT(ADDRESS(ROW(F1180)+N$5-1,COLUMN(F1180),4)))</f>
        <v>23900</v>
      </c>
      <c r="K1180" s="18">
        <f t="shared" ca="1" si="350"/>
        <v>0</v>
      </c>
      <c r="L1180" s="18">
        <f t="shared" ca="1" si="360"/>
        <v>0</v>
      </c>
      <c r="M1180" s="18">
        <f t="shared" ca="1" si="344"/>
        <v>16350</v>
      </c>
      <c r="N1180" s="34">
        <f t="shared" ca="1" si="351"/>
        <v>27892.776590256672</v>
      </c>
      <c r="P1180" s="18">
        <f t="shared" ca="1" si="345"/>
        <v>806.28715528700252</v>
      </c>
      <c r="Q1180" s="47">
        <f ca="1">SUM(L$15:L1180)-SUM(M$15:M1180)</f>
        <v>0</v>
      </c>
      <c r="R1180" s="47" t="str">
        <f t="shared" ca="1" si="346"/>
        <v>M1183</v>
      </c>
      <c r="S1180" s="40">
        <f t="shared" ca="1" si="352"/>
        <v>0</v>
      </c>
      <c r="T1180" s="46">
        <f t="shared" ca="1" si="353"/>
        <v>62</v>
      </c>
      <c r="X1180" s="74">
        <f t="shared" ca="1" si="354"/>
        <v>-0.80628715528700257</v>
      </c>
      <c r="Y1180" s="75">
        <f t="shared" ca="1" si="355"/>
        <v>-0.80628715528700257</v>
      </c>
      <c r="Z1180" s="74">
        <f t="shared" ca="1" si="356"/>
        <v>0.44651282517272656</v>
      </c>
      <c r="AA1180" s="76">
        <f t="shared" ca="1" si="357"/>
        <v>-806.28715528700252</v>
      </c>
      <c r="AB1180" s="76">
        <f t="shared" ca="1" si="358"/>
        <v>446.51282517272654</v>
      </c>
    </row>
    <row r="1181" spans="1:28" x14ac:dyDescent="0.25">
      <c r="A1181" s="2">
        <f t="shared" si="359"/>
        <v>27</v>
      </c>
      <c r="B1181" s="16">
        <f ca="1">VLOOKUP(A1181,PERIODS!$O$4:$P$33,2,FALSE)</f>
        <v>3.5000000000000003E-2</v>
      </c>
      <c r="C1181" s="15"/>
      <c r="D1181" s="18">
        <v>1167</v>
      </c>
      <c r="E1181" s="34">
        <f t="shared" ca="1" si="342"/>
        <v>27892.776590256672</v>
      </c>
      <c r="F1181" s="34">
        <f t="shared" ca="1" si="343"/>
        <v>3500.0000000000005</v>
      </c>
      <c r="G1181" s="69">
        <f t="shared" ca="1" si="347"/>
        <v>0</v>
      </c>
      <c r="H1181" s="34">
        <f t="shared" ca="1" si="348"/>
        <v>-531.28639343374471</v>
      </c>
      <c r="I1181" s="34">
        <f t="shared" ca="1" si="349"/>
        <v>2968.7136065662557</v>
      </c>
      <c r="J1181" s="18">
        <f ca="1">SUM(INDIRECT(ADDRESS(ROW(F1181),COLUMN(F1181),4)):INDIRECT(ADDRESS(ROW(F1181)+N$5-1,COLUMN(F1181),4)))</f>
        <v>22900</v>
      </c>
      <c r="K1181" s="18">
        <f t="shared" ca="1" si="350"/>
        <v>0</v>
      </c>
      <c r="L1181" s="18">
        <f t="shared" ca="1" si="360"/>
        <v>0</v>
      </c>
      <c r="M1181" s="18">
        <f t="shared" ca="1" si="344"/>
        <v>0</v>
      </c>
      <c r="N1181" s="34">
        <f t="shared" ca="1" si="351"/>
        <v>24924.062983690415</v>
      </c>
      <c r="P1181" s="18">
        <f t="shared" ca="1" si="345"/>
        <v>531.28639343374471</v>
      </c>
      <c r="Q1181" s="47">
        <f ca="1">SUM(L$15:L1181)-SUM(M$15:M1181)</f>
        <v>0</v>
      </c>
      <c r="R1181" s="47" t="str">
        <f t="shared" ca="1" si="346"/>
        <v>M1184</v>
      </c>
      <c r="S1181" s="40">
        <f t="shared" ca="1" si="352"/>
        <v>0</v>
      </c>
      <c r="T1181" s="46">
        <f t="shared" ca="1" si="353"/>
        <v>34</v>
      </c>
      <c r="X1181" s="74">
        <f t="shared" ca="1" si="354"/>
        <v>-0.53128639343374473</v>
      </c>
      <c r="Y1181" s="75">
        <f t="shared" ca="1" si="355"/>
        <v>-0.53128639343374473</v>
      </c>
      <c r="Z1181" s="74">
        <f t="shared" ca="1" si="356"/>
        <v>0.58784827891565383</v>
      </c>
      <c r="AA1181" s="76">
        <f t="shared" ca="1" si="357"/>
        <v>-531.28639343374471</v>
      </c>
      <c r="AB1181" s="76">
        <f t="shared" ca="1" si="358"/>
        <v>587.84827891565385</v>
      </c>
    </row>
    <row r="1182" spans="1:28" x14ac:dyDescent="0.25">
      <c r="A1182" s="2">
        <f t="shared" si="359"/>
        <v>28</v>
      </c>
      <c r="B1182" s="16">
        <f ca="1">VLOOKUP(A1182,PERIODS!$O$4:$P$33,2,FALSE)</f>
        <v>0.04</v>
      </c>
      <c r="C1182" s="15"/>
      <c r="D1182" s="18">
        <v>1168</v>
      </c>
      <c r="E1182" s="34">
        <f t="shared" ca="1" si="342"/>
        <v>24924.062983690415</v>
      </c>
      <c r="F1182" s="34">
        <f t="shared" ca="1" si="343"/>
        <v>4000</v>
      </c>
      <c r="G1182" s="69">
        <f t="shared" ca="1" si="347"/>
        <v>0</v>
      </c>
      <c r="H1182" s="34">
        <f t="shared" ca="1" si="348"/>
        <v>585.36233144258335</v>
      </c>
      <c r="I1182" s="34">
        <f t="shared" ca="1" si="349"/>
        <v>4585.3623314425831</v>
      </c>
      <c r="J1182" s="18">
        <f ca="1">SUM(INDIRECT(ADDRESS(ROW(F1182),COLUMN(F1182),4)):INDIRECT(ADDRESS(ROW(F1182)+N$5-1,COLUMN(F1182),4)))</f>
        <v>21900</v>
      </c>
      <c r="K1182" s="18">
        <f t="shared" ca="1" si="350"/>
        <v>0</v>
      </c>
      <c r="L1182" s="18">
        <f t="shared" ca="1" si="360"/>
        <v>0</v>
      </c>
      <c r="M1182" s="18">
        <f t="shared" ca="1" si="344"/>
        <v>0</v>
      </c>
      <c r="N1182" s="34">
        <f t="shared" ca="1" si="351"/>
        <v>20338.700652247833</v>
      </c>
      <c r="P1182" s="18">
        <f t="shared" ca="1" si="345"/>
        <v>585.36233144258335</v>
      </c>
      <c r="Q1182" s="47">
        <f ca="1">SUM(L$15:L1182)-SUM(M$15:M1182)</f>
        <v>0</v>
      </c>
      <c r="R1182" s="47" t="str">
        <f t="shared" ca="1" si="346"/>
        <v>M1185</v>
      </c>
      <c r="S1182" s="40">
        <f t="shared" ca="1" si="352"/>
        <v>0</v>
      </c>
      <c r="T1182" s="46">
        <f t="shared" ca="1" si="353"/>
        <v>79</v>
      </c>
      <c r="X1182" s="74">
        <f t="shared" ca="1" si="354"/>
        <v>0.58536233144258332</v>
      </c>
      <c r="Y1182" s="75">
        <f t="shared" ca="1" si="355"/>
        <v>0.58536233144258332</v>
      </c>
      <c r="Z1182" s="74">
        <f t="shared" ca="1" si="356"/>
        <v>1.7956414851542482</v>
      </c>
      <c r="AA1182" s="76">
        <f t="shared" ca="1" si="357"/>
        <v>585.36233144258335</v>
      </c>
      <c r="AB1182" s="76">
        <f t="shared" ca="1" si="358"/>
        <v>1795.6414851542481</v>
      </c>
    </row>
    <row r="1183" spans="1:28" x14ac:dyDescent="0.25">
      <c r="A1183" s="2">
        <f t="shared" si="359"/>
        <v>29</v>
      </c>
      <c r="B1183" s="16">
        <f ca="1">VLOOKUP(A1183,PERIODS!$O$4:$P$33,2,FALSE)</f>
        <v>0.04</v>
      </c>
      <c r="C1183" s="15"/>
      <c r="D1183" s="18">
        <v>1169</v>
      </c>
      <c r="E1183" s="34">
        <f t="shared" ca="1" si="342"/>
        <v>20338.700652247833</v>
      </c>
      <c r="F1183" s="34">
        <f t="shared" ca="1" si="343"/>
        <v>4000</v>
      </c>
      <c r="G1183" s="69">
        <f t="shared" ca="1" si="347"/>
        <v>0</v>
      </c>
      <c r="H1183" s="34">
        <f t="shared" ca="1" si="348"/>
        <v>501.77706081255678</v>
      </c>
      <c r="I1183" s="34">
        <f t="shared" ca="1" si="349"/>
        <v>4501.7770608125566</v>
      </c>
      <c r="J1183" s="18">
        <f ca="1">SUM(INDIRECT(ADDRESS(ROW(F1183),COLUMN(F1183),4)):INDIRECT(ADDRESS(ROW(F1183)+N$5-1,COLUMN(F1183),4)))</f>
        <v>21200</v>
      </c>
      <c r="K1183" s="18">
        <f t="shared" ca="1" si="350"/>
        <v>16350</v>
      </c>
      <c r="L1183" s="18">
        <f t="shared" ca="1" si="360"/>
        <v>16350</v>
      </c>
      <c r="M1183" s="18">
        <f t="shared" ca="1" si="344"/>
        <v>0</v>
      </c>
      <c r="N1183" s="34">
        <f t="shared" ca="1" si="351"/>
        <v>15836.923591435276</v>
      </c>
      <c r="P1183" s="18">
        <f t="shared" ca="1" si="345"/>
        <v>501.77706081255678</v>
      </c>
      <c r="Q1183" s="47">
        <f ca="1">SUM(L$15:L1183)-SUM(M$15:M1183)</f>
        <v>16350</v>
      </c>
      <c r="R1183" s="47" t="str">
        <f t="shared" ca="1" si="346"/>
        <v>M1186</v>
      </c>
      <c r="S1183" s="40">
        <f t="shared" ca="1" si="352"/>
        <v>0</v>
      </c>
      <c r="T1183" s="46">
        <f t="shared" ca="1" si="353"/>
        <v>27</v>
      </c>
      <c r="X1183" s="74">
        <f t="shared" ca="1" si="354"/>
        <v>0.5017770608125568</v>
      </c>
      <c r="Y1183" s="75">
        <f t="shared" ca="1" si="355"/>
        <v>0.5017770608125568</v>
      </c>
      <c r="Z1183" s="74">
        <f t="shared" ca="1" si="356"/>
        <v>1.6516537534895241</v>
      </c>
      <c r="AA1183" s="76">
        <f t="shared" ca="1" si="357"/>
        <v>501.77706081255678</v>
      </c>
      <c r="AB1183" s="76">
        <f t="shared" ca="1" si="358"/>
        <v>1651.6537534895242</v>
      </c>
    </row>
    <row r="1184" spans="1:28" x14ac:dyDescent="0.25">
      <c r="A1184" s="2">
        <f t="shared" si="359"/>
        <v>30</v>
      </c>
      <c r="B1184" s="16">
        <f ca="1">VLOOKUP(A1184,PERIODS!$O$4:$P$33,2,FALSE)</f>
        <v>0.04</v>
      </c>
      <c r="C1184" s="15"/>
      <c r="D1184" s="18">
        <v>1170</v>
      </c>
      <c r="E1184" s="34">
        <f t="shared" ca="1" si="342"/>
        <v>15836.923591435276</v>
      </c>
      <c r="F1184" s="34">
        <f t="shared" ca="1" si="343"/>
        <v>4000</v>
      </c>
      <c r="G1184" s="69">
        <f t="shared" ca="1" si="347"/>
        <v>0</v>
      </c>
      <c r="H1184" s="34">
        <f t="shared" ca="1" si="348"/>
        <v>-1167.6297666850464</v>
      </c>
      <c r="I1184" s="34">
        <f t="shared" ca="1" si="349"/>
        <v>2832.3702333149536</v>
      </c>
      <c r="J1184" s="18">
        <f ca="1">SUM(INDIRECT(ADDRESS(ROW(F1184),COLUMN(F1184),4)):INDIRECT(ADDRESS(ROW(F1184)+N$5-1,COLUMN(F1184),4)))</f>
        <v>20500</v>
      </c>
      <c r="K1184" s="18">
        <f t="shared" ca="1" si="350"/>
        <v>16350</v>
      </c>
      <c r="L1184" s="18">
        <f t="shared" ca="1" si="360"/>
        <v>0</v>
      </c>
      <c r="M1184" s="18">
        <f t="shared" ca="1" si="344"/>
        <v>0</v>
      </c>
      <c r="N1184" s="34">
        <f t="shared" ca="1" si="351"/>
        <v>13004.553358120322</v>
      </c>
      <c r="P1184" s="18">
        <f t="shared" ca="1" si="345"/>
        <v>1167.6297666850464</v>
      </c>
      <c r="Q1184" s="47">
        <f ca="1">SUM(L$15:L1184)-SUM(M$15:M1184)</f>
        <v>16350</v>
      </c>
      <c r="R1184" s="47" t="str">
        <f t="shared" ca="1" si="346"/>
        <v>M1187</v>
      </c>
      <c r="S1184" s="40">
        <f t="shared" ca="1" si="352"/>
        <v>0</v>
      </c>
      <c r="T1184" s="46">
        <f t="shared" ca="1" si="353"/>
        <v>41</v>
      </c>
      <c r="X1184" s="74">
        <f t="shared" ca="1" si="354"/>
        <v>-1.1676297666850464</v>
      </c>
      <c r="Y1184" s="75">
        <f t="shared" ca="1" si="355"/>
        <v>-1.1676297666850464</v>
      </c>
      <c r="Z1184" s="74">
        <f t="shared" ca="1" si="356"/>
        <v>0.31110345584041205</v>
      </c>
      <c r="AA1184" s="76">
        <f t="shared" ca="1" si="357"/>
        <v>-1167.6297666850464</v>
      </c>
      <c r="AB1184" s="76">
        <f t="shared" ca="1" si="358"/>
        <v>311.10345584041204</v>
      </c>
    </row>
    <row r="1185" spans="1:28" x14ac:dyDescent="0.25">
      <c r="A1185" s="2">
        <f t="shared" si="359"/>
        <v>1</v>
      </c>
      <c r="B1185" s="16">
        <f ca="1">VLOOKUP(A1185,PERIODS!$O$4:$P$33,2,FALSE)</f>
        <v>2.4E-2</v>
      </c>
      <c r="C1185" s="15"/>
      <c r="D1185" s="18">
        <v>1171</v>
      </c>
      <c r="E1185" s="34">
        <f t="shared" ca="1" si="342"/>
        <v>13004.553358120322</v>
      </c>
      <c r="F1185" s="34">
        <f t="shared" ca="1" si="343"/>
        <v>2400</v>
      </c>
      <c r="G1185" s="69">
        <f t="shared" ca="1" si="347"/>
        <v>0</v>
      </c>
      <c r="H1185" s="34">
        <f t="shared" ca="1" si="348"/>
        <v>54.663438614056993</v>
      </c>
      <c r="I1185" s="34">
        <f t="shared" ca="1" si="349"/>
        <v>2454.6634386140572</v>
      </c>
      <c r="J1185" s="18">
        <f ca="1">SUM(INDIRECT(ADDRESS(ROW(F1185),COLUMN(F1185),4)):INDIRECT(ADDRESS(ROW(F1185)+N$5-1,COLUMN(F1185),4)))</f>
        <v>19800</v>
      </c>
      <c r="K1185" s="18">
        <f t="shared" ca="1" si="350"/>
        <v>16350</v>
      </c>
      <c r="L1185" s="18">
        <f t="shared" ca="1" si="360"/>
        <v>0</v>
      </c>
      <c r="M1185" s="18">
        <f t="shared" ca="1" si="344"/>
        <v>0</v>
      </c>
      <c r="N1185" s="34">
        <f t="shared" ca="1" si="351"/>
        <v>10549.889919506264</v>
      </c>
      <c r="P1185" s="18">
        <f t="shared" ca="1" si="345"/>
        <v>54.663438614056993</v>
      </c>
      <c r="Q1185" s="47">
        <f ca="1">SUM(L$15:L1185)-SUM(M$15:M1185)</f>
        <v>16350</v>
      </c>
      <c r="R1185" s="47" t="str">
        <f t="shared" ca="1" si="346"/>
        <v>M1188</v>
      </c>
      <c r="S1185" s="40">
        <f t="shared" ca="1" si="352"/>
        <v>0</v>
      </c>
      <c r="T1185" s="46">
        <f t="shared" ca="1" si="353"/>
        <v>38</v>
      </c>
      <c r="X1185" s="74">
        <f t="shared" ca="1" si="354"/>
        <v>5.4663438614056994E-2</v>
      </c>
      <c r="Y1185" s="75">
        <f t="shared" ca="1" si="355"/>
        <v>5.4663438614056994E-2</v>
      </c>
      <c r="Z1185" s="74">
        <f t="shared" ca="1" si="356"/>
        <v>1.0561850837342632</v>
      </c>
      <c r="AA1185" s="76">
        <f t="shared" ca="1" si="357"/>
        <v>54.663438614056993</v>
      </c>
      <c r="AB1185" s="76">
        <f t="shared" ca="1" si="358"/>
        <v>1056.1850837342631</v>
      </c>
    </row>
    <row r="1186" spans="1:28" x14ac:dyDescent="0.25">
      <c r="A1186" s="2">
        <f t="shared" si="359"/>
        <v>2</v>
      </c>
      <c r="B1186" s="16">
        <f ca="1">VLOOKUP(A1186,PERIODS!$O$4:$P$33,2,FALSE)</f>
        <v>2.5000000000000001E-2</v>
      </c>
      <c r="C1186" s="15"/>
      <c r="D1186" s="18">
        <v>1172</v>
      </c>
      <c r="E1186" s="34">
        <f t="shared" ref="E1186:E1249" ca="1" si="361">N1185</f>
        <v>10549.889919506264</v>
      </c>
      <c r="F1186" s="34">
        <f t="shared" ca="1" si="343"/>
        <v>2500</v>
      </c>
      <c r="G1186" s="69">
        <f t="shared" ca="1" si="347"/>
        <v>0</v>
      </c>
      <c r="H1186" s="34">
        <f t="shared" ca="1" si="348"/>
        <v>18.332501335489798</v>
      </c>
      <c r="I1186" s="34">
        <f t="shared" ca="1" si="349"/>
        <v>2518.3325013354897</v>
      </c>
      <c r="J1186" s="18">
        <f ca="1">SUM(INDIRECT(ADDRESS(ROW(F1186),COLUMN(F1186),4)):INDIRECT(ADDRESS(ROW(F1186)+N$5-1,COLUMN(F1186),4)))</f>
        <v>20700</v>
      </c>
      <c r="K1186" s="18">
        <f t="shared" ca="1" si="350"/>
        <v>0</v>
      </c>
      <c r="L1186" s="18">
        <f t="shared" ca="1" si="360"/>
        <v>0</v>
      </c>
      <c r="M1186" s="18">
        <f t="shared" ca="1" si="344"/>
        <v>16350</v>
      </c>
      <c r="N1186" s="34">
        <f t="shared" ca="1" si="351"/>
        <v>24381.557418170774</v>
      </c>
      <c r="P1186" s="18">
        <f t="shared" ca="1" si="345"/>
        <v>18.332501335489798</v>
      </c>
      <c r="Q1186" s="47">
        <f ca="1">SUM(L$15:L1186)-SUM(M$15:M1186)</f>
        <v>0</v>
      </c>
      <c r="R1186" s="47" t="str">
        <f t="shared" ca="1" si="346"/>
        <v>M1189</v>
      </c>
      <c r="S1186" s="40">
        <f t="shared" ca="1" si="352"/>
        <v>0</v>
      </c>
      <c r="T1186" s="46">
        <f t="shared" ca="1" si="353"/>
        <v>15</v>
      </c>
      <c r="X1186" s="74">
        <f t="shared" ca="1" si="354"/>
        <v>1.8332501335489797E-2</v>
      </c>
      <c r="Y1186" s="75">
        <f t="shared" ca="1" si="355"/>
        <v>1.8332501335489797E-2</v>
      </c>
      <c r="Z1186" s="74">
        <f t="shared" ca="1" si="356"/>
        <v>1.0185015732280205</v>
      </c>
      <c r="AA1186" s="76">
        <f t="shared" ca="1" si="357"/>
        <v>18.332501335489798</v>
      </c>
      <c r="AB1186" s="76">
        <f t="shared" ca="1" si="358"/>
        <v>1018.5015732280204</v>
      </c>
    </row>
    <row r="1187" spans="1:28" x14ac:dyDescent="0.25">
      <c r="A1187" s="2">
        <f t="shared" si="359"/>
        <v>3</v>
      </c>
      <c r="B1187" s="16">
        <f ca="1">VLOOKUP(A1187,PERIODS!$O$4:$P$33,2,FALSE)</f>
        <v>2.5000000000000001E-2</v>
      </c>
      <c r="C1187" s="15"/>
      <c r="D1187" s="18">
        <v>1173</v>
      </c>
      <c r="E1187" s="34">
        <f t="shared" ca="1" si="361"/>
        <v>24381.557418170774</v>
      </c>
      <c r="F1187" s="34">
        <f t="shared" ca="1" si="343"/>
        <v>2500</v>
      </c>
      <c r="G1187" s="69">
        <f t="shared" ca="1" si="347"/>
        <v>0</v>
      </c>
      <c r="H1187" s="34">
        <f t="shared" ca="1" si="348"/>
        <v>904.25861210124481</v>
      </c>
      <c r="I1187" s="34">
        <f t="shared" ca="1" si="349"/>
        <v>3404.2586121012446</v>
      </c>
      <c r="J1187" s="18">
        <f ca="1">SUM(INDIRECT(ADDRESS(ROW(F1187),COLUMN(F1187),4)):INDIRECT(ADDRESS(ROW(F1187)+N$5-1,COLUMN(F1187),4)))</f>
        <v>21500</v>
      </c>
      <c r="K1187" s="18">
        <f t="shared" ca="1" si="350"/>
        <v>0</v>
      </c>
      <c r="L1187" s="18">
        <f t="shared" ca="1" si="360"/>
        <v>0</v>
      </c>
      <c r="M1187" s="18">
        <f t="shared" ca="1" si="344"/>
        <v>0</v>
      </c>
      <c r="N1187" s="34">
        <f t="shared" ca="1" si="351"/>
        <v>20977.298806069528</v>
      </c>
      <c r="P1187" s="18">
        <f t="shared" ca="1" si="345"/>
        <v>904.25861210124481</v>
      </c>
      <c r="Q1187" s="47">
        <f ca="1">SUM(L$15:L1187)-SUM(M$15:M1187)</f>
        <v>0</v>
      </c>
      <c r="R1187" s="47" t="str">
        <f t="shared" ca="1" si="346"/>
        <v>M1190</v>
      </c>
      <c r="S1187" s="40">
        <f t="shared" ca="1" si="352"/>
        <v>0</v>
      </c>
      <c r="T1187" s="46">
        <f t="shared" ca="1" si="353"/>
        <v>45</v>
      </c>
      <c r="X1187" s="74">
        <f t="shared" ca="1" si="354"/>
        <v>0.90425861210124481</v>
      </c>
      <c r="Y1187" s="75">
        <f t="shared" ca="1" si="355"/>
        <v>0.90425861210124481</v>
      </c>
      <c r="Z1187" s="74">
        <f t="shared" ca="1" si="356"/>
        <v>2.4700999418314393</v>
      </c>
      <c r="AA1187" s="76">
        <f t="shared" ca="1" si="357"/>
        <v>904.25861210124481</v>
      </c>
      <c r="AB1187" s="76">
        <f t="shared" ca="1" si="358"/>
        <v>2470.0999418314395</v>
      </c>
    </row>
    <row r="1188" spans="1:28" x14ac:dyDescent="0.25">
      <c r="A1188" s="2">
        <f t="shared" si="359"/>
        <v>4</v>
      </c>
      <c r="B1188" s="16">
        <f ca="1">VLOOKUP(A1188,PERIODS!$O$4:$P$33,2,FALSE)</f>
        <v>2.5000000000000001E-2</v>
      </c>
      <c r="C1188" s="15"/>
      <c r="D1188" s="18">
        <v>1174</v>
      </c>
      <c r="E1188" s="34">
        <f t="shared" ca="1" si="361"/>
        <v>20977.298806069528</v>
      </c>
      <c r="F1188" s="34">
        <f t="shared" ca="1" si="343"/>
        <v>2500</v>
      </c>
      <c r="G1188" s="69">
        <f t="shared" ca="1" si="347"/>
        <v>0</v>
      </c>
      <c r="H1188" s="34">
        <f t="shared" ca="1" si="348"/>
        <v>100.65990517420552</v>
      </c>
      <c r="I1188" s="34">
        <f t="shared" ca="1" si="349"/>
        <v>2600.6599051742055</v>
      </c>
      <c r="J1188" s="18">
        <f ca="1">SUM(INDIRECT(ADDRESS(ROW(F1188),COLUMN(F1188),4)):INDIRECT(ADDRESS(ROW(F1188)+N$5-1,COLUMN(F1188),4)))</f>
        <v>22300</v>
      </c>
      <c r="K1188" s="18">
        <f t="shared" ca="1" si="350"/>
        <v>16350</v>
      </c>
      <c r="L1188" s="18">
        <f t="shared" ca="1" si="360"/>
        <v>16350</v>
      </c>
      <c r="M1188" s="18">
        <f t="shared" ca="1" si="344"/>
        <v>0</v>
      </c>
      <c r="N1188" s="34">
        <f t="shared" ca="1" si="351"/>
        <v>18376.638900895323</v>
      </c>
      <c r="P1188" s="18">
        <f t="shared" ca="1" si="345"/>
        <v>100.65990517420552</v>
      </c>
      <c r="Q1188" s="47">
        <f ca="1">SUM(L$15:L1188)-SUM(M$15:M1188)</f>
        <v>16350</v>
      </c>
      <c r="R1188" s="47" t="str">
        <f t="shared" ca="1" si="346"/>
        <v>M1191</v>
      </c>
      <c r="S1188" s="40">
        <f t="shared" ca="1" si="352"/>
        <v>0</v>
      </c>
      <c r="T1188" s="46">
        <f t="shared" ca="1" si="353"/>
        <v>49</v>
      </c>
      <c r="X1188" s="74">
        <f t="shared" ca="1" si="354"/>
        <v>0.10065990517420552</v>
      </c>
      <c r="Y1188" s="75">
        <f t="shared" ca="1" si="355"/>
        <v>0.10065990517420552</v>
      </c>
      <c r="Z1188" s="74">
        <f t="shared" ca="1" si="356"/>
        <v>1.1059004667728722</v>
      </c>
      <c r="AA1188" s="76">
        <f t="shared" ca="1" si="357"/>
        <v>100.65990517420552</v>
      </c>
      <c r="AB1188" s="76">
        <f t="shared" ca="1" si="358"/>
        <v>1105.9004667728723</v>
      </c>
    </row>
    <row r="1189" spans="1:28" x14ac:dyDescent="0.25">
      <c r="A1189" s="2">
        <f t="shared" si="359"/>
        <v>5</v>
      </c>
      <c r="B1189" s="16">
        <f ca="1">VLOOKUP(A1189,PERIODS!$O$4:$P$33,2,FALSE)</f>
        <v>3.3000000000000002E-2</v>
      </c>
      <c r="C1189" s="15"/>
      <c r="D1189" s="18">
        <v>1175</v>
      </c>
      <c r="E1189" s="34">
        <f t="shared" ca="1" si="361"/>
        <v>18376.638900895323</v>
      </c>
      <c r="F1189" s="34">
        <f t="shared" ca="1" si="343"/>
        <v>3300</v>
      </c>
      <c r="G1189" s="69">
        <f t="shared" ca="1" si="347"/>
        <v>0</v>
      </c>
      <c r="H1189" s="34">
        <f t="shared" ca="1" si="348"/>
        <v>1748.052768093034</v>
      </c>
      <c r="I1189" s="34">
        <f t="shared" ca="1" si="349"/>
        <v>5048.0527680930336</v>
      </c>
      <c r="J1189" s="18">
        <f ca="1">SUM(INDIRECT(ADDRESS(ROW(F1189),COLUMN(F1189),4)):INDIRECT(ADDRESS(ROW(F1189)+N$5-1,COLUMN(F1189),4)))</f>
        <v>23100</v>
      </c>
      <c r="K1189" s="18">
        <f t="shared" ca="1" si="350"/>
        <v>16350</v>
      </c>
      <c r="L1189" s="18">
        <f t="shared" ca="1" si="360"/>
        <v>0</v>
      </c>
      <c r="M1189" s="18">
        <f t="shared" ca="1" si="344"/>
        <v>0</v>
      </c>
      <c r="N1189" s="34">
        <f t="shared" ca="1" si="351"/>
        <v>13328.586132802289</v>
      </c>
      <c r="P1189" s="18">
        <f t="shared" ca="1" si="345"/>
        <v>1748.052768093034</v>
      </c>
      <c r="Q1189" s="47">
        <f ca="1">SUM(L$15:L1189)-SUM(M$15:M1189)</f>
        <v>16350</v>
      </c>
      <c r="R1189" s="47" t="str">
        <f t="shared" ca="1" si="346"/>
        <v>M1192</v>
      </c>
      <c r="S1189" s="40">
        <f t="shared" ca="1" si="352"/>
        <v>0</v>
      </c>
      <c r="T1189" s="46">
        <f t="shared" ca="1" si="353"/>
        <v>76</v>
      </c>
      <c r="X1189" s="74">
        <f t="shared" ca="1" si="354"/>
        <v>1.748052768093034</v>
      </c>
      <c r="Y1189" s="75">
        <f t="shared" ca="1" si="355"/>
        <v>1.748052768093034</v>
      </c>
      <c r="Z1189" s="74">
        <f t="shared" ca="1" si="356"/>
        <v>5.743408032883476</v>
      </c>
      <c r="AA1189" s="76">
        <f t="shared" ca="1" si="357"/>
        <v>1748.052768093034</v>
      </c>
      <c r="AB1189" s="76">
        <f t="shared" ca="1" si="358"/>
        <v>5743.4080328834762</v>
      </c>
    </row>
    <row r="1190" spans="1:28" x14ac:dyDescent="0.25">
      <c r="A1190" s="2">
        <f t="shared" si="359"/>
        <v>6</v>
      </c>
      <c r="B1190" s="16">
        <f ca="1">VLOOKUP(A1190,PERIODS!$O$4:$P$33,2,FALSE)</f>
        <v>3.3000000000000002E-2</v>
      </c>
      <c r="C1190" s="15"/>
      <c r="D1190" s="18">
        <v>1176</v>
      </c>
      <c r="E1190" s="34">
        <f t="shared" ca="1" si="361"/>
        <v>13328.586132802289</v>
      </c>
      <c r="F1190" s="34">
        <f t="shared" ca="1" si="343"/>
        <v>3300</v>
      </c>
      <c r="G1190" s="69">
        <f t="shared" ca="1" si="347"/>
        <v>0</v>
      </c>
      <c r="H1190" s="34">
        <f t="shared" ca="1" si="348"/>
        <v>752.95720994315457</v>
      </c>
      <c r="I1190" s="34">
        <f t="shared" ca="1" si="349"/>
        <v>4052.9572099431543</v>
      </c>
      <c r="J1190" s="18">
        <f ca="1">SUM(INDIRECT(ADDRESS(ROW(F1190),COLUMN(F1190),4)):INDIRECT(ADDRESS(ROW(F1190)+N$5-1,COLUMN(F1190),4)))</f>
        <v>23100</v>
      </c>
      <c r="K1190" s="18">
        <f t="shared" ca="1" si="350"/>
        <v>16350</v>
      </c>
      <c r="L1190" s="18">
        <f t="shared" ca="1" si="360"/>
        <v>0</v>
      </c>
      <c r="M1190" s="18">
        <f t="shared" ca="1" si="344"/>
        <v>0</v>
      </c>
      <c r="N1190" s="34">
        <f t="shared" ca="1" si="351"/>
        <v>9275.628922859134</v>
      </c>
      <c r="P1190" s="18">
        <f t="shared" ca="1" si="345"/>
        <v>752.95720994315457</v>
      </c>
      <c r="Q1190" s="47">
        <f ca="1">SUM(L$15:L1190)-SUM(M$15:M1190)</f>
        <v>16350</v>
      </c>
      <c r="R1190" s="47" t="str">
        <f t="shared" ca="1" si="346"/>
        <v>M1193</v>
      </c>
      <c r="S1190" s="40">
        <f t="shared" ca="1" si="352"/>
        <v>0</v>
      </c>
      <c r="T1190" s="46">
        <f t="shared" ca="1" si="353"/>
        <v>57</v>
      </c>
      <c r="X1190" s="74">
        <f t="shared" ca="1" si="354"/>
        <v>0.75295720994315452</v>
      </c>
      <c r="Y1190" s="75">
        <f t="shared" ca="1" si="355"/>
        <v>0.75295720994315452</v>
      </c>
      <c r="Z1190" s="74">
        <f t="shared" ca="1" si="356"/>
        <v>2.1232696959213806</v>
      </c>
      <c r="AA1190" s="76">
        <f t="shared" ca="1" si="357"/>
        <v>752.95720994315457</v>
      </c>
      <c r="AB1190" s="76">
        <f t="shared" ca="1" si="358"/>
        <v>2123.2696959213804</v>
      </c>
    </row>
    <row r="1191" spans="1:28" x14ac:dyDescent="0.25">
      <c r="A1191" s="2">
        <f t="shared" si="359"/>
        <v>7</v>
      </c>
      <c r="B1191" s="16">
        <f ca="1">VLOOKUP(A1191,PERIODS!$O$4:$P$33,2,FALSE)</f>
        <v>3.3000000000000002E-2</v>
      </c>
      <c r="C1191" s="15"/>
      <c r="D1191" s="18">
        <v>1177</v>
      </c>
      <c r="E1191" s="34">
        <f t="shared" ca="1" si="361"/>
        <v>9275.628922859134</v>
      </c>
      <c r="F1191" s="34">
        <f t="shared" ca="1" si="343"/>
        <v>3300</v>
      </c>
      <c r="G1191" s="69">
        <f t="shared" ca="1" si="347"/>
        <v>0</v>
      </c>
      <c r="H1191" s="34">
        <f t="shared" ca="1" si="348"/>
        <v>-56.613700373006289</v>
      </c>
      <c r="I1191" s="34">
        <f t="shared" ca="1" si="349"/>
        <v>3243.3862996269936</v>
      </c>
      <c r="J1191" s="18">
        <f ca="1">SUM(INDIRECT(ADDRESS(ROW(F1191),COLUMN(F1191),4)):INDIRECT(ADDRESS(ROW(F1191)+N$5-1,COLUMN(F1191),4)))</f>
        <v>23100</v>
      </c>
      <c r="K1191" s="18">
        <f t="shared" ca="1" si="350"/>
        <v>0</v>
      </c>
      <c r="L1191" s="18">
        <f t="shared" ca="1" si="360"/>
        <v>0</v>
      </c>
      <c r="M1191" s="18">
        <f t="shared" ca="1" si="344"/>
        <v>16350</v>
      </c>
      <c r="N1191" s="34">
        <f t="shared" ca="1" si="351"/>
        <v>22382.242623232141</v>
      </c>
      <c r="P1191" s="18">
        <f t="shared" ca="1" si="345"/>
        <v>56.613700373006289</v>
      </c>
      <c r="Q1191" s="47">
        <f ca="1">SUM(L$15:L1191)-SUM(M$15:M1191)</f>
        <v>0</v>
      </c>
      <c r="R1191" s="47" t="str">
        <f t="shared" ca="1" si="346"/>
        <v>M1194</v>
      </c>
      <c r="S1191" s="40">
        <f t="shared" ca="1" si="352"/>
        <v>0</v>
      </c>
      <c r="T1191" s="46">
        <f t="shared" ca="1" si="353"/>
        <v>33</v>
      </c>
      <c r="X1191" s="74">
        <f t="shared" ca="1" si="354"/>
        <v>-5.6613700373006288E-2</v>
      </c>
      <c r="Y1191" s="75">
        <f t="shared" ca="1" si="355"/>
        <v>-5.6613700373006288E-2</v>
      </c>
      <c r="Z1191" s="74">
        <f t="shared" ca="1" si="356"/>
        <v>0.94495903619191579</v>
      </c>
      <c r="AA1191" s="76">
        <f t="shared" ca="1" si="357"/>
        <v>-56.613700373006289</v>
      </c>
      <c r="AB1191" s="76">
        <f t="shared" ca="1" si="358"/>
        <v>944.95903619191574</v>
      </c>
    </row>
    <row r="1192" spans="1:28" x14ac:dyDescent="0.25">
      <c r="A1192" s="2">
        <f t="shared" si="359"/>
        <v>8</v>
      </c>
      <c r="B1192" s="16">
        <f ca="1">VLOOKUP(A1192,PERIODS!$O$4:$P$33,2,FALSE)</f>
        <v>3.3000000000000002E-2</v>
      </c>
      <c r="C1192" s="15"/>
      <c r="D1192" s="18">
        <v>1178</v>
      </c>
      <c r="E1192" s="34">
        <f t="shared" ca="1" si="361"/>
        <v>22382.242623232141</v>
      </c>
      <c r="F1192" s="34">
        <f t="shared" ca="1" si="343"/>
        <v>3300</v>
      </c>
      <c r="G1192" s="69">
        <f t="shared" ca="1" si="347"/>
        <v>0</v>
      </c>
      <c r="H1192" s="34">
        <f t="shared" ca="1" si="348"/>
        <v>338.68073180999943</v>
      </c>
      <c r="I1192" s="34">
        <f t="shared" ca="1" si="349"/>
        <v>3638.6807318099995</v>
      </c>
      <c r="J1192" s="18">
        <f ca="1">SUM(INDIRECT(ADDRESS(ROW(F1192),COLUMN(F1192),4)):INDIRECT(ADDRESS(ROW(F1192)+N$5-1,COLUMN(F1192),4)))</f>
        <v>23100</v>
      </c>
      <c r="K1192" s="18">
        <f t="shared" ca="1" si="350"/>
        <v>16350</v>
      </c>
      <c r="L1192" s="18">
        <f t="shared" ca="1" si="360"/>
        <v>16350</v>
      </c>
      <c r="M1192" s="18">
        <f t="shared" ca="1" si="344"/>
        <v>0</v>
      </c>
      <c r="N1192" s="34">
        <f t="shared" ca="1" si="351"/>
        <v>18743.561891422141</v>
      </c>
      <c r="P1192" s="18">
        <f t="shared" ca="1" si="345"/>
        <v>338.68073180999943</v>
      </c>
      <c r="Q1192" s="47">
        <f ca="1">SUM(L$15:L1192)-SUM(M$15:M1192)</f>
        <v>16350</v>
      </c>
      <c r="R1192" s="47" t="str">
        <f t="shared" ca="1" si="346"/>
        <v>M1195</v>
      </c>
      <c r="S1192" s="40">
        <f t="shared" ca="1" si="352"/>
        <v>0</v>
      </c>
      <c r="T1192" s="46">
        <f t="shared" ca="1" si="353"/>
        <v>22</v>
      </c>
      <c r="X1192" s="74">
        <f t="shared" ca="1" si="354"/>
        <v>0.33868073180999941</v>
      </c>
      <c r="Y1192" s="75">
        <f t="shared" ca="1" si="355"/>
        <v>0.33868073180999941</v>
      </c>
      <c r="Z1192" s="74">
        <f t="shared" ca="1" si="356"/>
        <v>1.4030953099948149</v>
      </c>
      <c r="AA1192" s="76">
        <f t="shared" ca="1" si="357"/>
        <v>338.68073180999943</v>
      </c>
      <c r="AB1192" s="76">
        <f t="shared" ca="1" si="358"/>
        <v>1403.0953099948149</v>
      </c>
    </row>
    <row r="1193" spans="1:28" x14ac:dyDescent="0.25">
      <c r="A1193" s="2">
        <f t="shared" si="359"/>
        <v>9</v>
      </c>
      <c r="B1193" s="16">
        <f ca="1">VLOOKUP(A1193,PERIODS!$O$4:$P$33,2,FALSE)</f>
        <v>3.3000000000000002E-2</v>
      </c>
      <c r="C1193" s="15"/>
      <c r="D1193" s="18">
        <v>1179</v>
      </c>
      <c r="E1193" s="34">
        <f t="shared" ca="1" si="361"/>
        <v>18743.561891422141</v>
      </c>
      <c r="F1193" s="34">
        <f t="shared" ca="1" si="343"/>
        <v>3300</v>
      </c>
      <c r="G1193" s="69">
        <f t="shared" ca="1" si="347"/>
        <v>0</v>
      </c>
      <c r="H1193" s="34">
        <f t="shared" ca="1" si="348"/>
        <v>260.96049440287408</v>
      </c>
      <c r="I1193" s="34">
        <f t="shared" ca="1" si="349"/>
        <v>3560.9604944028742</v>
      </c>
      <c r="J1193" s="18">
        <f ca="1">SUM(INDIRECT(ADDRESS(ROW(F1193),COLUMN(F1193),4)):INDIRECT(ADDRESS(ROW(F1193)+N$5-1,COLUMN(F1193),4)))</f>
        <v>23100</v>
      </c>
      <c r="K1193" s="18">
        <f t="shared" ca="1" si="350"/>
        <v>16350</v>
      </c>
      <c r="L1193" s="18">
        <f t="shared" ca="1" si="360"/>
        <v>0</v>
      </c>
      <c r="M1193" s="18">
        <f t="shared" ca="1" si="344"/>
        <v>0</v>
      </c>
      <c r="N1193" s="34">
        <f t="shared" ca="1" si="351"/>
        <v>15182.601397019267</v>
      </c>
      <c r="P1193" s="18">
        <f t="shared" ca="1" si="345"/>
        <v>260.96049440287408</v>
      </c>
      <c r="Q1193" s="47">
        <f ca="1">SUM(L$15:L1193)-SUM(M$15:M1193)</f>
        <v>16350</v>
      </c>
      <c r="R1193" s="47" t="str">
        <f t="shared" ca="1" si="346"/>
        <v>M1196</v>
      </c>
      <c r="S1193" s="40">
        <f t="shared" ca="1" si="352"/>
        <v>0</v>
      </c>
      <c r="T1193" s="46">
        <f t="shared" ca="1" si="353"/>
        <v>54</v>
      </c>
      <c r="X1193" s="74">
        <f t="shared" ca="1" si="354"/>
        <v>0.26096049440287405</v>
      </c>
      <c r="Y1193" s="75">
        <f t="shared" ca="1" si="355"/>
        <v>0.26096049440287405</v>
      </c>
      <c r="Z1193" s="74">
        <f t="shared" ca="1" si="356"/>
        <v>1.2981763791876151</v>
      </c>
      <c r="AA1193" s="76">
        <f t="shared" ca="1" si="357"/>
        <v>260.96049440287408</v>
      </c>
      <c r="AB1193" s="76">
        <f t="shared" ca="1" si="358"/>
        <v>1298.1763791876151</v>
      </c>
    </row>
    <row r="1194" spans="1:28" x14ac:dyDescent="0.25">
      <c r="A1194" s="2">
        <f t="shared" si="359"/>
        <v>10</v>
      </c>
      <c r="B1194" s="16">
        <f ca="1">VLOOKUP(A1194,PERIODS!$O$4:$P$33,2,FALSE)</f>
        <v>3.3000000000000002E-2</v>
      </c>
      <c r="C1194" s="15"/>
      <c r="D1194" s="18">
        <v>1180</v>
      </c>
      <c r="E1194" s="34">
        <f t="shared" ca="1" si="361"/>
        <v>15182.601397019267</v>
      </c>
      <c r="F1194" s="34">
        <f t="shared" ca="1" si="343"/>
        <v>3300</v>
      </c>
      <c r="G1194" s="69">
        <f t="shared" ca="1" si="347"/>
        <v>0</v>
      </c>
      <c r="H1194" s="34">
        <f t="shared" ca="1" si="348"/>
        <v>-157.36175751558983</v>
      </c>
      <c r="I1194" s="34">
        <f t="shared" ca="1" si="349"/>
        <v>3142.6382424844101</v>
      </c>
      <c r="J1194" s="18">
        <f ca="1">SUM(INDIRECT(ADDRESS(ROW(F1194),COLUMN(F1194),4)):INDIRECT(ADDRESS(ROW(F1194)+N$5-1,COLUMN(F1194),4)))</f>
        <v>23100</v>
      </c>
      <c r="K1194" s="18">
        <f t="shared" ca="1" si="350"/>
        <v>16350</v>
      </c>
      <c r="L1194" s="18">
        <f t="shared" ca="1" si="360"/>
        <v>0</v>
      </c>
      <c r="M1194" s="18">
        <f t="shared" ca="1" si="344"/>
        <v>0</v>
      </c>
      <c r="N1194" s="34">
        <f t="shared" ca="1" si="351"/>
        <v>12039.963154534857</v>
      </c>
      <c r="P1194" s="18">
        <f t="shared" ca="1" si="345"/>
        <v>157.36175751558983</v>
      </c>
      <c r="Q1194" s="47">
        <f ca="1">SUM(L$15:L1194)-SUM(M$15:M1194)</f>
        <v>16350</v>
      </c>
      <c r="R1194" s="47" t="str">
        <f t="shared" ca="1" si="346"/>
        <v>M1197</v>
      </c>
      <c r="S1194" s="40">
        <f t="shared" ca="1" si="352"/>
        <v>0</v>
      </c>
      <c r="T1194" s="46">
        <f t="shared" ca="1" si="353"/>
        <v>64</v>
      </c>
      <c r="X1194" s="74">
        <f t="shared" ca="1" si="354"/>
        <v>-0.15736175751558984</v>
      </c>
      <c r="Y1194" s="75">
        <f t="shared" ca="1" si="355"/>
        <v>-0.15736175751558984</v>
      </c>
      <c r="Z1194" s="74">
        <f t="shared" ca="1" si="356"/>
        <v>0.85439491912097831</v>
      </c>
      <c r="AA1194" s="76">
        <f t="shared" ca="1" si="357"/>
        <v>-157.36175751558983</v>
      </c>
      <c r="AB1194" s="76">
        <f t="shared" ca="1" si="358"/>
        <v>854.39491912097833</v>
      </c>
    </row>
    <row r="1195" spans="1:28" x14ac:dyDescent="0.25">
      <c r="A1195" s="2">
        <f t="shared" si="359"/>
        <v>11</v>
      </c>
      <c r="B1195" s="16">
        <f ca="1">VLOOKUP(A1195,PERIODS!$O$4:$P$33,2,FALSE)</f>
        <v>3.3000000000000002E-2</v>
      </c>
      <c r="C1195" s="15"/>
      <c r="D1195" s="18">
        <v>1181</v>
      </c>
      <c r="E1195" s="34">
        <f t="shared" ca="1" si="361"/>
        <v>12039.963154534857</v>
      </c>
      <c r="F1195" s="34">
        <f t="shared" ca="1" si="343"/>
        <v>3300</v>
      </c>
      <c r="G1195" s="69">
        <f t="shared" ca="1" si="347"/>
        <v>0</v>
      </c>
      <c r="H1195" s="34">
        <f t="shared" ca="1" si="348"/>
        <v>-134.72423411845429</v>
      </c>
      <c r="I1195" s="34">
        <f t="shared" ca="1" si="349"/>
        <v>3165.2757658815458</v>
      </c>
      <c r="J1195" s="18">
        <f ca="1">SUM(INDIRECT(ADDRESS(ROW(F1195),COLUMN(F1195),4)):INDIRECT(ADDRESS(ROW(F1195)+N$5-1,COLUMN(F1195),4)))</f>
        <v>23300</v>
      </c>
      <c r="K1195" s="18">
        <f t="shared" ca="1" si="350"/>
        <v>0</v>
      </c>
      <c r="L1195" s="18">
        <f t="shared" ca="1" si="360"/>
        <v>0</v>
      </c>
      <c r="M1195" s="18">
        <f t="shared" ca="1" si="344"/>
        <v>16350</v>
      </c>
      <c r="N1195" s="34">
        <f t="shared" ca="1" si="351"/>
        <v>25224.68738865331</v>
      </c>
      <c r="P1195" s="18">
        <f t="shared" ca="1" si="345"/>
        <v>134.72423411845429</v>
      </c>
      <c r="Q1195" s="47">
        <f ca="1">SUM(L$15:L1195)-SUM(M$15:M1195)</f>
        <v>0</v>
      </c>
      <c r="R1195" s="47" t="str">
        <f t="shared" ca="1" si="346"/>
        <v>M1198</v>
      </c>
      <c r="S1195" s="40">
        <f t="shared" ca="1" si="352"/>
        <v>0</v>
      </c>
      <c r="T1195" s="46">
        <f t="shared" ca="1" si="353"/>
        <v>70</v>
      </c>
      <c r="X1195" s="74">
        <f t="shared" ca="1" si="354"/>
        <v>-0.1347242341184543</v>
      </c>
      <c r="Y1195" s="75">
        <f t="shared" ca="1" si="355"/>
        <v>-0.1347242341184543</v>
      </c>
      <c r="Z1195" s="74">
        <f t="shared" ca="1" si="356"/>
        <v>0.87395688595135457</v>
      </c>
      <c r="AA1195" s="76">
        <f t="shared" ca="1" si="357"/>
        <v>-134.72423411845429</v>
      </c>
      <c r="AB1195" s="76">
        <f t="shared" ca="1" si="358"/>
        <v>873.95688595135459</v>
      </c>
    </row>
    <row r="1196" spans="1:28" x14ac:dyDescent="0.25">
      <c r="A1196" s="2">
        <f t="shared" si="359"/>
        <v>12</v>
      </c>
      <c r="B1196" s="16">
        <f ca="1">VLOOKUP(A1196,PERIODS!$O$4:$P$33,2,FALSE)</f>
        <v>3.3000000000000002E-2</v>
      </c>
      <c r="C1196" s="15"/>
      <c r="D1196" s="18">
        <v>1182</v>
      </c>
      <c r="E1196" s="34">
        <f t="shared" ca="1" si="361"/>
        <v>25224.68738865331</v>
      </c>
      <c r="F1196" s="34">
        <f t="shared" ca="1" si="343"/>
        <v>3300</v>
      </c>
      <c r="G1196" s="69">
        <f t="shared" ca="1" si="347"/>
        <v>0</v>
      </c>
      <c r="H1196" s="34">
        <f t="shared" ca="1" si="348"/>
        <v>-163.55168560299668</v>
      </c>
      <c r="I1196" s="34">
        <f t="shared" ca="1" si="349"/>
        <v>3136.4483143970033</v>
      </c>
      <c r="J1196" s="18">
        <f ca="1">SUM(INDIRECT(ADDRESS(ROW(F1196),COLUMN(F1196),4)):INDIRECT(ADDRESS(ROW(F1196)+N$5-1,COLUMN(F1196),4)))</f>
        <v>23500</v>
      </c>
      <c r="K1196" s="18">
        <f t="shared" ca="1" si="350"/>
        <v>0</v>
      </c>
      <c r="L1196" s="18">
        <f t="shared" ca="1" si="360"/>
        <v>0</v>
      </c>
      <c r="M1196" s="18">
        <f t="shared" ca="1" si="344"/>
        <v>0</v>
      </c>
      <c r="N1196" s="34">
        <f t="shared" ca="1" si="351"/>
        <v>22088.239074256308</v>
      </c>
      <c r="P1196" s="18">
        <f t="shared" ca="1" si="345"/>
        <v>163.55168560299668</v>
      </c>
      <c r="Q1196" s="47">
        <f ca="1">SUM(L$15:L1196)-SUM(M$15:M1196)</f>
        <v>0</v>
      </c>
      <c r="R1196" s="47" t="str">
        <f t="shared" ca="1" si="346"/>
        <v>M1199</v>
      </c>
      <c r="S1196" s="40">
        <f t="shared" ca="1" si="352"/>
        <v>0</v>
      </c>
      <c r="T1196" s="46">
        <f t="shared" ca="1" si="353"/>
        <v>78</v>
      </c>
      <c r="X1196" s="74">
        <f t="shared" ca="1" si="354"/>
        <v>-0.16355168560299668</v>
      </c>
      <c r="Y1196" s="75">
        <f t="shared" ca="1" si="355"/>
        <v>-0.16355168560299668</v>
      </c>
      <c r="Z1196" s="74">
        <f t="shared" ca="1" si="356"/>
        <v>0.84912261045325121</v>
      </c>
      <c r="AA1196" s="76">
        <f t="shared" ca="1" si="357"/>
        <v>-163.55168560299668</v>
      </c>
      <c r="AB1196" s="76">
        <f t="shared" ca="1" si="358"/>
        <v>849.12261045325124</v>
      </c>
    </row>
    <row r="1197" spans="1:28" x14ac:dyDescent="0.25">
      <c r="A1197" s="2">
        <f t="shared" si="359"/>
        <v>13</v>
      </c>
      <c r="B1197" s="16">
        <f ca="1">VLOOKUP(A1197,PERIODS!$O$4:$P$33,2,FALSE)</f>
        <v>3.3000000000000002E-2</v>
      </c>
      <c r="C1197" s="15"/>
      <c r="D1197" s="18">
        <v>1183</v>
      </c>
      <c r="E1197" s="34">
        <f t="shared" ca="1" si="361"/>
        <v>22088.239074256308</v>
      </c>
      <c r="F1197" s="34">
        <f t="shared" ca="1" si="343"/>
        <v>3300</v>
      </c>
      <c r="G1197" s="69">
        <f t="shared" ca="1" si="347"/>
        <v>0</v>
      </c>
      <c r="H1197" s="34">
        <f t="shared" ca="1" si="348"/>
        <v>-1235.5896754113016</v>
      </c>
      <c r="I1197" s="34">
        <f t="shared" ca="1" si="349"/>
        <v>2064.4103245886981</v>
      </c>
      <c r="J1197" s="18">
        <f ca="1">SUM(INDIRECT(ADDRESS(ROW(F1197),COLUMN(F1197),4)):INDIRECT(ADDRESS(ROW(F1197)+N$5-1,COLUMN(F1197),4)))</f>
        <v>23700</v>
      </c>
      <c r="K1197" s="18">
        <f t="shared" ca="1" si="350"/>
        <v>16350</v>
      </c>
      <c r="L1197" s="18">
        <f t="shared" ca="1" si="360"/>
        <v>16350</v>
      </c>
      <c r="M1197" s="18">
        <f t="shared" ca="1" si="344"/>
        <v>0</v>
      </c>
      <c r="N1197" s="34">
        <f t="shared" ca="1" si="351"/>
        <v>20023.828749667609</v>
      </c>
      <c r="P1197" s="18">
        <f t="shared" ca="1" si="345"/>
        <v>1235.5896754113016</v>
      </c>
      <c r="Q1197" s="47">
        <f ca="1">SUM(L$15:L1197)-SUM(M$15:M1197)</f>
        <v>16350</v>
      </c>
      <c r="R1197" s="47" t="str">
        <f t="shared" ca="1" si="346"/>
        <v>M1200</v>
      </c>
      <c r="S1197" s="40">
        <f t="shared" ca="1" si="352"/>
        <v>0</v>
      </c>
      <c r="T1197" s="46">
        <f t="shared" ca="1" si="353"/>
        <v>59</v>
      </c>
      <c r="X1197" s="74">
        <f t="shared" ca="1" si="354"/>
        <v>-1.2355896754113016</v>
      </c>
      <c r="Y1197" s="75">
        <f t="shared" ca="1" si="355"/>
        <v>-1.2355896754113016</v>
      </c>
      <c r="Z1197" s="74">
        <f t="shared" ca="1" si="356"/>
        <v>0.2906633148139029</v>
      </c>
      <c r="AA1197" s="76">
        <f t="shared" ca="1" si="357"/>
        <v>-1235.5896754113016</v>
      </c>
      <c r="AB1197" s="76">
        <f t="shared" ca="1" si="358"/>
        <v>290.6633148139029</v>
      </c>
    </row>
    <row r="1198" spans="1:28" x14ac:dyDescent="0.25">
      <c r="A1198" s="2">
        <f t="shared" si="359"/>
        <v>14</v>
      </c>
      <c r="B1198" s="16">
        <f ca="1">VLOOKUP(A1198,PERIODS!$O$4:$P$33,2,FALSE)</f>
        <v>3.3000000000000002E-2</v>
      </c>
      <c r="C1198" s="15"/>
      <c r="D1198" s="18">
        <v>1184</v>
      </c>
      <c r="E1198" s="34">
        <f t="shared" ca="1" si="361"/>
        <v>20023.828749667609</v>
      </c>
      <c r="F1198" s="34">
        <f t="shared" ca="1" si="343"/>
        <v>3300</v>
      </c>
      <c r="G1198" s="69">
        <f t="shared" ca="1" si="347"/>
        <v>0</v>
      </c>
      <c r="H1198" s="34">
        <f t="shared" ca="1" si="348"/>
        <v>-784.88950872476369</v>
      </c>
      <c r="I1198" s="34">
        <f t="shared" ca="1" si="349"/>
        <v>2515.1104912752362</v>
      </c>
      <c r="J1198" s="18">
        <f ca="1">SUM(INDIRECT(ADDRESS(ROW(F1198),COLUMN(F1198),4)):INDIRECT(ADDRESS(ROW(F1198)+N$5-1,COLUMN(F1198),4)))</f>
        <v>23900</v>
      </c>
      <c r="K1198" s="18">
        <f t="shared" ca="1" si="350"/>
        <v>16350</v>
      </c>
      <c r="L1198" s="18">
        <f t="shared" ca="1" si="360"/>
        <v>0</v>
      </c>
      <c r="M1198" s="18">
        <f t="shared" ca="1" si="344"/>
        <v>0</v>
      </c>
      <c r="N1198" s="34">
        <f t="shared" ca="1" si="351"/>
        <v>17508.718258392371</v>
      </c>
      <c r="P1198" s="18">
        <f t="shared" ca="1" si="345"/>
        <v>784.88950872476369</v>
      </c>
      <c r="Q1198" s="47">
        <f ca="1">SUM(L$15:L1198)-SUM(M$15:M1198)</f>
        <v>16350</v>
      </c>
      <c r="R1198" s="47" t="str">
        <f t="shared" ca="1" si="346"/>
        <v>M1201</v>
      </c>
      <c r="S1198" s="40">
        <f t="shared" ca="1" si="352"/>
        <v>0</v>
      </c>
      <c r="T1198" s="46">
        <f t="shared" ca="1" si="353"/>
        <v>67</v>
      </c>
      <c r="X1198" s="74">
        <f t="shared" ca="1" si="354"/>
        <v>-0.78488950872476371</v>
      </c>
      <c r="Y1198" s="75">
        <f t="shared" ca="1" si="355"/>
        <v>-0.78488950872476371</v>
      </c>
      <c r="Z1198" s="74">
        <f t="shared" ca="1" si="356"/>
        <v>0.45617010181748052</v>
      </c>
      <c r="AA1198" s="76">
        <f t="shared" ca="1" si="357"/>
        <v>-784.88950872476369</v>
      </c>
      <c r="AB1198" s="76">
        <f t="shared" ca="1" si="358"/>
        <v>456.17010181748054</v>
      </c>
    </row>
    <row r="1199" spans="1:28" x14ac:dyDescent="0.25">
      <c r="A1199" s="2">
        <f t="shared" si="359"/>
        <v>15</v>
      </c>
      <c r="B1199" s="16">
        <f ca="1">VLOOKUP(A1199,PERIODS!$O$4:$P$33,2,FALSE)</f>
        <v>3.3000000000000002E-2</v>
      </c>
      <c r="C1199" s="15"/>
      <c r="D1199" s="18">
        <v>1185</v>
      </c>
      <c r="E1199" s="34">
        <f t="shared" ca="1" si="361"/>
        <v>17508.718258392371</v>
      </c>
      <c r="F1199" s="34">
        <f t="shared" ca="1" si="343"/>
        <v>3300</v>
      </c>
      <c r="G1199" s="69">
        <f t="shared" ca="1" si="347"/>
        <v>0</v>
      </c>
      <c r="H1199" s="34">
        <f t="shared" ca="1" si="348"/>
        <v>-711.01033357139772</v>
      </c>
      <c r="I1199" s="34">
        <f t="shared" ca="1" si="349"/>
        <v>2588.9896664286025</v>
      </c>
      <c r="J1199" s="18">
        <f ca="1">SUM(INDIRECT(ADDRESS(ROW(F1199),COLUMN(F1199),4)):INDIRECT(ADDRESS(ROW(F1199)+N$5-1,COLUMN(F1199),4)))</f>
        <v>24100</v>
      </c>
      <c r="K1199" s="18">
        <f t="shared" ca="1" si="350"/>
        <v>16350</v>
      </c>
      <c r="L1199" s="18">
        <f t="shared" ca="1" si="360"/>
        <v>0</v>
      </c>
      <c r="M1199" s="18">
        <f t="shared" ca="1" si="344"/>
        <v>0</v>
      </c>
      <c r="N1199" s="34">
        <f t="shared" ca="1" si="351"/>
        <v>14919.728591963769</v>
      </c>
      <c r="P1199" s="18">
        <f t="shared" ca="1" si="345"/>
        <v>711.01033357139772</v>
      </c>
      <c r="Q1199" s="47">
        <f ca="1">SUM(L$15:L1199)-SUM(M$15:M1199)</f>
        <v>16350</v>
      </c>
      <c r="R1199" s="47" t="str">
        <f t="shared" ca="1" si="346"/>
        <v>M1202</v>
      </c>
      <c r="S1199" s="40">
        <f t="shared" ca="1" si="352"/>
        <v>0</v>
      </c>
      <c r="T1199" s="46">
        <f t="shared" ca="1" si="353"/>
        <v>93</v>
      </c>
      <c r="X1199" s="74">
        <f t="shared" ca="1" si="354"/>
        <v>-0.71101033357139776</v>
      </c>
      <c r="Y1199" s="75">
        <f t="shared" ca="1" si="355"/>
        <v>-0.71101033357139776</v>
      </c>
      <c r="Z1199" s="74">
        <f t="shared" ca="1" si="356"/>
        <v>0.49114772366739018</v>
      </c>
      <c r="AA1199" s="76">
        <f t="shared" ca="1" si="357"/>
        <v>-711.01033357139772</v>
      </c>
      <c r="AB1199" s="76">
        <f t="shared" ca="1" si="358"/>
        <v>491.14772366739015</v>
      </c>
    </row>
    <row r="1200" spans="1:28" x14ac:dyDescent="0.25">
      <c r="A1200" s="2">
        <f t="shared" si="359"/>
        <v>16</v>
      </c>
      <c r="B1200" s="16">
        <f ca="1">VLOOKUP(A1200,PERIODS!$O$4:$P$33,2,FALSE)</f>
        <v>3.3000000000000002E-2</v>
      </c>
      <c r="C1200" s="15"/>
      <c r="D1200" s="18">
        <v>1186</v>
      </c>
      <c r="E1200" s="34">
        <f t="shared" ca="1" si="361"/>
        <v>14919.728591963769</v>
      </c>
      <c r="F1200" s="34">
        <f t="shared" ca="1" si="343"/>
        <v>3300</v>
      </c>
      <c r="G1200" s="69">
        <f t="shared" ca="1" si="347"/>
        <v>0</v>
      </c>
      <c r="H1200" s="34">
        <f t="shared" ca="1" si="348"/>
        <v>-401.61063424735136</v>
      </c>
      <c r="I1200" s="34">
        <f t="shared" ca="1" si="349"/>
        <v>2898.3893657526487</v>
      </c>
      <c r="J1200" s="18">
        <f ca="1">SUM(INDIRECT(ADDRESS(ROW(F1200),COLUMN(F1200),4)):INDIRECT(ADDRESS(ROW(F1200)+N$5-1,COLUMN(F1200),4)))</f>
        <v>24300</v>
      </c>
      <c r="K1200" s="18">
        <f t="shared" ca="1" si="350"/>
        <v>0</v>
      </c>
      <c r="L1200" s="18">
        <f t="shared" ca="1" si="360"/>
        <v>0</v>
      </c>
      <c r="M1200" s="18">
        <f t="shared" ca="1" si="344"/>
        <v>16350</v>
      </c>
      <c r="N1200" s="34">
        <f t="shared" ca="1" si="351"/>
        <v>28371.339226211119</v>
      </c>
      <c r="P1200" s="18">
        <f t="shared" ca="1" si="345"/>
        <v>401.61063424735136</v>
      </c>
      <c r="Q1200" s="47">
        <f ca="1">SUM(L$15:L1200)-SUM(M$15:M1200)</f>
        <v>0</v>
      </c>
      <c r="R1200" s="47" t="str">
        <f t="shared" ca="1" si="346"/>
        <v>M1203</v>
      </c>
      <c r="S1200" s="40">
        <f t="shared" ca="1" si="352"/>
        <v>0</v>
      </c>
      <c r="T1200" s="46">
        <f t="shared" ca="1" si="353"/>
        <v>59</v>
      </c>
      <c r="X1200" s="74">
        <f t="shared" ca="1" si="354"/>
        <v>-0.40161063424735138</v>
      </c>
      <c r="Y1200" s="75">
        <f t="shared" ca="1" si="355"/>
        <v>-0.40161063424735138</v>
      </c>
      <c r="Z1200" s="74">
        <f t="shared" ca="1" si="356"/>
        <v>0.66924127459912575</v>
      </c>
      <c r="AA1200" s="76">
        <f t="shared" ca="1" si="357"/>
        <v>-401.61063424735136</v>
      </c>
      <c r="AB1200" s="76">
        <f t="shared" ca="1" si="358"/>
        <v>669.24127459912575</v>
      </c>
    </row>
    <row r="1201" spans="1:28" x14ac:dyDescent="0.25">
      <c r="A1201" s="2">
        <f t="shared" si="359"/>
        <v>17</v>
      </c>
      <c r="B1201" s="16">
        <f ca="1">VLOOKUP(A1201,PERIODS!$O$4:$P$33,2,FALSE)</f>
        <v>3.5000000000000003E-2</v>
      </c>
      <c r="C1201" s="15"/>
      <c r="D1201" s="18">
        <v>1187</v>
      </c>
      <c r="E1201" s="34">
        <f t="shared" ca="1" si="361"/>
        <v>28371.339226211119</v>
      </c>
      <c r="F1201" s="34">
        <f t="shared" ca="1" si="343"/>
        <v>3500.0000000000005</v>
      </c>
      <c r="G1201" s="69">
        <f t="shared" ca="1" si="347"/>
        <v>0</v>
      </c>
      <c r="H1201" s="34">
        <f t="shared" ca="1" si="348"/>
        <v>567.05362402836727</v>
      </c>
      <c r="I1201" s="34">
        <f t="shared" ca="1" si="349"/>
        <v>4067.0536240283677</v>
      </c>
      <c r="J1201" s="18">
        <f ca="1">SUM(INDIRECT(ADDRESS(ROW(F1201),COLUMN(F1201),4)):INDIRECT(ADDRESS(ROW(F1201)+N$5-1,COLUMN(F1201),4)))</f>
        <v>24500.000000000004</v>
      </c>
      <c r="K1201" s="18">
        <f t="shared" ca="1" si="350"/>
        <v>0</v>
      </c>
      <c r="L1201" s="18">
        <f t="shared" ca="1" si="360"/>
        <v>0</v>
      </c>
      <c r="M1201" s="18">
        <f t="shared" ca="1" si="344"/>
        <v>0</v>
      </c>
      <c r="N1201" s="34">
        <f t="shared" ca="1" si="351"/>
        <v>24304.28560218275</v>
      </c>
      <c r="P1201" s="18">
        <f t="shared" ca="1" si="345"/>
        <v>567.05362402836727</v>
      </c>
      <c r="Q1201" s="47">
        <f ca="1">SUM(L$15:L1201)-SUM(M$15:M1201)</f>
        <v>0</v>
      </c>
      <c r="R1201" s="47" t="str">
        <f t="shared" ca="1" si="346"/>
        <v>M1204</v>
      </c>
      <c r="S1201" s="40">
        <f t="shared" ca="1" si="352"/>
        <v>0</v>
      </c>
      <c r="T1201" s="46">
        <f t="shared" ca="1" si="353"/>
        <v>25</v>
      </c>
      <c r="X1201" s="74">
        <f t="shared" ca="1" si="354"/>
        <v>0.56705362402836723</v>
      </c>
      <c r="Y1201" s="75">
        <f t="shared" ca="1" si="355"/>
        <v>0.56705362402836723</v>
      </c>
      <c r="Z1201" s="74">
        <f t="shared" ca="1" si="356"/>
        <v>1.763064739628706</v>
      </c>
      <c r="AA1201" s="76">
        <f t="shared" ca="1" si="357"/>
        <v>567.05362402836727</v>
      </c>
      <c r="AB1201" s="76">
        <f t="shared" ca="1" si="358"/>
        <v>1763.0647396287061</v>
      </c>
    </row>
    <row r="1202" spans="1:28" x14ac:dyDescent="0.25">
      <c r="A1202" s="2">
        <f t="shared" si="359"/>
        <v>18</v>
      </c>
      <c r="B1202" s="16">
        <f ca="1">VLOOKUP(A1202,PERIODS!$O$4:$P$33,2,FALSE)</f>
        <v>3.5000000000000003E-2</v>
      </c>
      <c r="C1202" s="15"/>
      <c r="D1202" s="18">
        <v>1188</v>
      </c>
      <c r="E1202" s="34">
        <f t="shared" ca="1" si="361"/>
        <v>24304.28560218275</v>
      </c>
      <c r="F1202" s="34">
        <f t="shared" ca="1" si="343"/>
        <v>3500.0000000000005</v>
      </c>
      <c r="G1202" s="69">
        <f t="shared" ca="1" si="347"/>
        <v>0</v>
      </c>
      <c r="H1202" s="34">
        <f t="shared" ca="1" si="348"/>
        <v>-45.471169021487952</v>
      </c>
      <c r="I1202" s="34">
        <f t="shared" ca="1" si="349"/>
        <v>3454.5288309785124</v>
      </c>
      <c r="J1202" s="18">
        <f ca="1">SUM(INDIRECT(ADDRESS(ROW(F1202),COLUMN(F1202),4)):INDIRECT(ADDRESS(ROW(F1202)+N$5-1,COLUMN(F1202),4)))</f>
        <v>24500.000000000004</v>
      </c>
      <c r="K1202" s="18">
        <f t="shared" ca="1" si="350"/>
        <v>16350</v>
      </c>
      <c r="L1202" s="18">
        <f t="shared" ca="1" si="360"/>
        <v>16350</v>
      </c>
      <c r="M1202" s="18">
        <f t="shared" ca="1" si="344"/>
        <v>0</v>
      </c>
      <c r="N1202" s="34">
        <f t="shared" ca="1" si="351"/>
        <v>20849.756771204236</v>
      </c>
      <c r="P1202" s="18">
        <f t="shared" ca="1" si="345"/>
        <v>45.471169021487952</v>
      </c>
      <c r="Q1202" s="47">
        <f ca="1">SUM(L$15:L1202)-SUM(M$15:M1202)</f>
        <v>16350</v>
      </c>
      <c r="R1202" s="47" t="str">
        <f t="shared" ca="1" si="346"/>
        <v>M1205</v>
      </c>
      <c r="S1202" s="40">
        <f t="shared" ca="1" si="352"/>
        <v>0</v>
      </c>
      <c r="T1202" s="46">
        <f t="shared" ca="1" si="353"/>
        <v>32</v>
      </c>
      <c r="X1202" s="74">
        <f t="shared" ca="1" si="354"/>
        <v>-4.5471169021487956E-2</v>
      </c>
      <c r="Y1202" s="75">
        <f t="shared" ca="1" si="355"/>
        <v>-4.5471169021487956E-2</v>
      </c>
      <c r="Z1202" s="74">
        <f t="shared" ca="1" si="356"/>
        <v>0.95554715153421388</v>
      </c>
      <c r="AA1202" s="76">
        <f t="shared" ca="1" si="357"/>
        <v>-45.471169021487952</v>
      </c>
      <c r="AB1202" s="76">
        <f t="shared" ca="1" si="358"/>
        <v>955.54715153421387</v>
      </c>
    </row>
    <row r="1203" spans="1:28" x14ac:dyDescent="0.25">
      <c r="A1203" s="2">
        <f t="shared" si="359"/>
        <v>19</v>
      </c>
      <c r="B1203" s="16">
        <f ca="1">VLOOKUP(A1203,PERIODS!$O$4:$P$33,2,FALSE)</f>
        <v>3.5000000000000003E-2</v>
      </c>
      <c r="C1203" s="15"/>
      <c r="D1203" s="18">
        <v>1189</v>
      </c>
      <c r="E1203" s="34">
        <f t="shared" ca="1" si="361"/>
        <v>20849.756771204236</v>
      </c>
      <c r="F1203" s="34">
        <f t="shared" ca="1" si="343"/>
        <v>3500.0000000000005</v>
      </c>
      <c r="G1203" s="69">
        <f t="shared" ca="1" si="347"/>
        <v>0</v>
      </c>
      <c r="H1203" s="34">
        <f t="shared" ca="1" si="348"/>
        <v>84.254141194849439</v>
      </c>
      <c r="I1203" s="34">
        <f t="shared" ca="1" si="349"/>
        <v>3584.25414119485</v>
      </c>
      <c r="J1203" s="18">
        <f ca="1">SUM(INDIRECT(ADDRESS(ROW(F1203),COLUMN(F1203),4)):INDIRECT(ADDRESS(ROW(F1203)+N$5-1,COLUMN(F1203),4)))</f>
        <v>24500.000000000004</v>
      </c>
      <c r="K1203" s="18">
        <f t="shared" ca="1" si="350"/>
        <v>16350</v>
      </c>
      <c r="L1203" s="18">
        <f t="shared" ca="1" si="360"/>
        <v>0</v>
      </c>
      <c r="M1203" s="18">
        <f t="shared" ca="1" si="344"/>
        <v>0</v>
      </c>
      <c r="N1203" s="34">
        <f t="shared" ca="1" si="351"/>
        <v>17265.502630009385</v>
      </c>
      <c r="P1203" s="18">
        <f t="shared" ca="1" si="345"/>
        <v>84.254141194849439</v>
      </c>
      <c r="Q1203" s="47">
        <f ca="1">SUM(L$15:L1203)-SUM(M$15:M1203)</f>
        <v>16350</v>
      </c>
      <c r="R1203" s="47" t="str">
        <f t="shared" ca="1" si="346"/>
        <v>M1206</v>
      </c>
      <c r="S1203" s="40">
        <f t="shared" ca="1" si="352"/>
        <v>0</v>
      </c>
      <c r="T1203" s="46">
        <f t="shared" ca="1" si="353"/>
        <v>2</v>
      </c>
      <c r="X1203" s="74">
        <f t="shared" ca="1" si="354"/>
        <v>8.4254141194849433E-2</v>
      </c>
      <c r="Y1203" s="75">
        <f t="shared" ca="1" si="355"/>
        <v>8.4254141194849433E-2</v>
      </c>
      <c r="Z1203" s="74">
        <f t="shared" ca="1" si="356"/>
        <v>1.087905340242177</v>
      </c>
      <c r="AA1203" s="76">
        <f t="shared" ca="1" si="357"/>
        <v>84.254141194849439</v>
      </c>
      <c r="AB1203" s="76">
        <f t="shared" ca="1" si="358"/>
        <v>1087.9053402421771</v>
      </c>
    </row>
    <row r="1204" spans="1:28" x14ac:dyDescent="0.25">
      <c r="A1204" s="2">
        <f t="shared" si="359"/>
        <v>20</v>
      </c>
      <c r="B1204" s="16">
        <f ca="1">VLOOKUP(A1204,PERIODS!$O$4:$P$33,2,FALSE)</f>
        <v>3.5000000000000003E-2</v>
      </c>
      <c r="C1204" s="15"/>
      <c r="D1204" s="18">
        <v>1190</v>
      </c>
      <c r="E1204" s="34">
        <f t="shared" ca="1" si="361"/>
        <v>17265.502630009385</v>
      </c>
      <c r="F1204" s="34">
        <f t="shared" ca="1" si="343"/>
        <v>3500.0000000000005</v>
      </c>
      <c r="G1204" s="69">
        <f t="shared" ca="1" si="347"/>
        <v>0</v>
      </c>
      <c r="H1204" s="34">
        <f t="shared" ca="1" si="348"/>
        <v>398.53096013199274</v>
      </c>
      <c r="I1204" s="34">
        <f t="shared" ca="1" si="349"/>
        <v>3898.5309601319932</v>
      </c>
      <c r="J1204" s="18">
        <f ca="1">SUM(INDIRECT(ADDRESS(ROW(F1204),COLUMN(F1204),4)):INDIRECT(ADDRESS(ROW(F1204)+N$5-1,COLUMN(F1204),4)))</f>
        <v>24500.000000000004</v>
      </c>
      <c r="K1204" s="18">
        <f t="shared" ca="1" si="350"/>
        <v>16350</v>
      </c>
      <c r="L1204" s="18">
        <f t="shared" ca="1" si="360"/>
        <v>0</v>
      </c>
      <c r="M1204" s="18">
        <f t="shared" ca="1" si="344"/>
        <v>0</v>
      </c>
      <c r="N1204" s="34">
        <f t="shared" ca="1" si="351"/>
        <v>13366.971669877392</v>
      </c>
      <c r="P1204" s="18">
        <f t="shared" ca="1" si="345"/>
        <v>398.53096013199274</v>
      </c>
      <c r="Q1204" s="47">
        <f ca="1">SUM(L$15:L1204)-SUM(M$15:M1204)</f>
        <v>16350</v>
      </c>
      <c r="R1204" s="47" t="str">
        <f t="shared" ca="1" si="346"/>
        <v>M1207</v>
      </c>
      <c r="S1204" s="40">
        <f t="shared" ca="1" si="352"/>
        <v>0</v>
      </c>
      <c r="T1204" s="46">
        <f t="shared" ca="1" si="353"/>
        <v>76</v>
      </c>
      <c r="X1204" s="74">
        <f t="shared" ca="1" si="354"/>
        <v>0.39853096013199274</v>
      </c>
      <c r="Y1204" s="75">
        <f t="shared" ca="1" si="355"/>
        <v>0.39853096013199274</v>
      </c>
      <c r="Z1204" s="74">
        <f t="shared" ca="1" si="356"/>
        <v>1.4896347566335206</v>
      </c>
      <c r="AA1204" s="76">
        <f t="shared" ca="1" si="357"/>
        <v>398.53096013199274</v>
      </c>
      <c r="AB1204" s="76">
        <f t="shared" ca="1" si="358"/>
        <v>1489.6347566335207</v>
      </c>
    </row>
    <row r="1205" spans="1:28" x14ac:dyDescent="0.25">
      <c r="A1205" s="2">
        <f t="shared" si="359"/>
        <v>21</v>
      </c>
      <c r="B1205" s="16">
        <f ca="1">VLOOKUP(A1205,PERIODS!$O$4:$P$33,2,FALSE)</f>
        <v>3.5000000000000003E-2</v>
      </c>
      <c r="C1205" s="15"/>
      <c r="D1205" s="18">
        <v>1191</v>
      </c>
      <c r="E1205" s="34">
        <f t="shared" ca="1" si="361"/>
        <v>13366.971669877392</v>
      </c>
      <c r="F1205" s="34">
        <f t="shared" ca="1" si="343"/>
        <v>3500.0000000000005</v>
      </c>
      <c r="G1205" s="69">
        <f t="shared" ca="1" si="347"/>
        <v>0</v>
      </c>
      <c r="H1205" s="34">
        <f t="shared" ca="1" si="348"/>
        <v>-2001.2014423513315</v>
      </c>
      <c r="I1205" s="34">
        <f t="shared" ca="1" si="349"/>
        <v>1498.798557648669</v>
      </c>
      <c r="J1205" s="18">
        <f ca="1">SUM(INDIRECT(ADDRESS(ROW(F1205),COLUMN(F1205),4)):INDIRECT(ADDRESS(ROW(F1205)+N$5-1,COLUMN(F1205),4)))</f>
        <v>24500.000000000004</v>
      </c>
      <c r="K1205" s="18">
        <f t="shared" ca="1" si="350"/>
        <v>0</v>
      </c>
      <c r="L1205" s="18">
        <f t="shared" ca="1" si="360"/>
        <v>0</v>
      </c>
      <c r="M1205" s="18">
        <f t="shared" ca="1" si="344"/>
        <v>16350</v>
      </c>
      <c r="N1205" s="34">
        <f t="shared" ca="1" si="351"/>
        <v>28218.173112228724</v>
      </c>
      <c r="P1205" s="18">
        <f t="shared" ca="1" si="345"/>
        <v>2001.2014423513315</v>
      </c>
      <c r="Q1205" s="47">
        <f ca="1">SUM(L$15:L1205)-SUM(M$15:M1205)</f>
        <v>0</v>
      </c>
      <c r="R1205" s="47" t="str">
        <f t="shared" ca="1" si="346"/>
        <v>M1208</v>
      </c>
      <c r="S1205" s="40">
        <f t="shared" ca="1" si="352"/>
        <v>0</v>
      </c>
      <c r="T1205" s="46">
        <f t="shared" ca="1" si="353"/>
        <v>94</v>
      </c>
      <c r="X1205" s="74">
        <f t="shared" ca="1" si="354"/>
        <v>-2.0012014423513316</v>
      </c>
      <c r="Y1205" s="75">
        <f t="shared" ca="1" si="355"/>
        <v>-2.0012014423513316</v>
      </c>
      <c r="Z1205" s="74">
        <f t="shared" ca="1" si="356"/>
        <v>0.13517278333238317</v>
      </c>
      <c r="AA1205" s="76">
        <f t="shared" ca="1" si="357"/>
        <v>-2001.2014423513315</v>
      </c>
      <c r="AB1205" s="76">
        <f t="shared" ca="1" si="358"/>
        <v>135.17278333238318</v>
      </c>
    </row>
    <row r="1206" spans="1:28" x14ac:dyDescent="0.25">
      <c r="A1206" s="2">
        <f t="shared" si="359"/>
        <v>22</v>
      </c>
      <c r="B1206" s="16">
        <f ca="1">VLOOKUP(A1206,PERIODS!$O$4:$P$33,2,FALSE)</f>
        <v>3.5000000000000003E-2</v>
      </c>
      <c r="C1206" s="15"/>
      <c r="D1206" s="18">
        <v>1192</v>
      </c>
      <c r="E1206" s="34">
        <f t="shared" ca="1" si="361"/>
        <v>28218.173112228724</v>
      </c>
      <c r="F1206" s="34">
        <f t="shared" ca="1" si="343"/>
        <v>3500.0000000000005</v>
      </c>
      <c r="G1206" s="69">
        <f t="shared" ca="1" si="347"/>
        <v>0</v>
      </c>
      <c r="H1206" s="34">
        <f t="shared" ca="1" si="348"/>
        <v>-1821.7492482345801</v>
      </c>
      <c r="I1206" s="34">
        <f t="shared" ca="1" si="349"/>
        <v>1678.2507517654203</v>
      </c>
      <c r="J1206" s="18">
        <f ca="1">SUM(INDIRECT(ADDRESS(ROW(F1206),COLUMN(F1206),4)):INDIRECT(ADDRESS(ROW(F1206)+N$5-1,COLUMN(F1206),4)))</f>
        <v>25000.000000000004</v>
      </c>
      <c r="K1206" s="18">
        <f t="shared" ca="1" si="350"/>
        <v>0</v>
      </c>
      <c r="L1206" s="18">
        <f t="shared" ca="1" si="360"/>
        <v>0</v>
      </c>
      <c r="M1206" s="18">
        <f t="shared" ca="1" si="344"/>
        <v>0</v>
      </c>
      <c r="N1206" s="34">
        <f t="shared" ca="1" si="351"/>
        <v>26539.922360463304</v>
      </c>
      <c r="P1206" s="18">
        <f t="shared" ca="1" si="345"/>
        <v>1821.7492482345801</v>
      </c>
      <c r="Q1206" s="47">
        <f ca="1">SUM(L$15:L1206)-SUM(M$15:M1206)</f>
        <v>0</v>
      </c>
      <c r="R1206" s="47" t="str">
        <f t="shared" ca="1" si="346"/>
        <v>M1209</v>
      </c>
      <c r="S1206" s="40">
        <f t="shared" ca="1" si="352"/>
        <v>0</v>
      </c>
      <c r="T1206" s="46">
        <f t="shared" ca="1" si="353"/>
        <v>96</v>
      </c>
      <c r="X1206" s="74">
        <f t="shared" ca="1" si="354"/>
        <v>-1.8217492482345801</v>
      </c>
      <c r="Y1206" s="75">
        <f t="shared" ca="1" si="355"/>
        <v>-1.8217492482345801</v>
      </c>
      <c r="Z1206" s="74">
        <f t="shared" ca="1" si="356"/>
        <v>0.1617425754194442</v>
      </c>
      <c r="AA1206" s="76">
        <f t="shared" ca="1" si="357"/>
        <v>-1821.7492482345801</v>
      </c>
      <c r="AB1206" s="76">
        <f t="shared" ca="1" si="358"/>
        <v>161.74257541944419</v>
      </c>
    </row>
    <row r="1207" spans="1:28" x14ac:dyDescent="0.25">
      <c r="A1207" s="2">
        <f t="shared" si="359"/>
        <v>23</v>
      </c>
      <c r="B1207" s="16">
        <f ca="1">VLOOKUP(A1207,PERIODS!$O$4:$P$33,2,FALSE)</f>
        <v>3.5000000000000003E-2</v>
      </c>
      <c r="C1207" s="15"/>
      <c r="D1207" s="18">
        <v>1193</v>
      </c>
      <c r="E1207" s="34">
        <f t="shared" ca="1" si="361"/>
        <v>26539.922360463304</v>
      </c>
      <c r="F1207" s="34">
        <f t="shared" ca="1" si="343"/>
        <v>3500.0000000000005</v>
      </c>
      <c r="G1207" s="69">
        <f t="shared" ca="1" si="347"/>
        <v>0</v>
      </c>
      <c r="H1207" s="34">
        <f t="shared" ca="1" si="348"/>
        <v>-388.44464307224945</v>
      </c>
      <c r="I1207" s="34">
        <f t="shared" ca="1" si="349"/>
        <v>3111.5553569277508</v>
      </c>
      <c r="J1207" s="18">
        <f ca="1">SUM(INDIRECT(ADDRESS(ROW(F1207),COLUMN(F1207),4)):INDIRECT(ADDRESS(ROW(F1207)+N$5-1,COLUMN(F1207),4)))</f>
        <v>25500.000000000004</v>
      </c>
      <c r="K1207" s="18">
        <f t="shared" ca="1" si="350"/>
        <v>0</v>
      </c>
      <c r="L1207" s="18">
        <f t="shared" ca="1" si="360"/>
        <v>0</v>
      </c>
      <c r="M1207" s="18">
        <f t="shared" ca="1" si="344"/>
        <v>0</v>
      </c>
      <c r="N1207" s="34">
        <f t="shared" ca="1" si="351"/>
        <v>23428.367003535554</v>
      </c>
      <c r="P1207" s="18">
        <f t="shared" ca="1" si="345"/>
        <v>388.44464307224945</v>
      </c>
      <c r="Q1207" s="47">
        <f ca="1">SUM(L$15:L1207)-SUM(M$15:M1207)</f>
        <v>0</v>
      </c>
      <c r="R1207" s="47" t="str">
        <f t="shared" ca="1" si="346"/>
        <v>M1210</v>
      </c>
      <c r="S1207" s="40">
        <f t="shared" ca="1" si="352"/>
        <v>0</v>
      </c>
      <c r="T1207" s="46">
        <f t="shared" ca="1" si="353"/>
        <v>22</v>
      </c>
      <c r="X1207" s="74">
        <f t="shared" ca="1" si="354"/>
        <v>-0.38844464307224946</v>
      </c>
      <c r="Y1207" s="75">
        <f t="shared" ca="1" si="355"/>
        <v>-0.38844464307224946</v>
      </c>
      <c r="Z1207" s="74">
        <f t="shared" ca="1" si="356"/>
        <v>0.6781107589691957</v>
      </c>
      <c r="AA1207" s="76">
        <f t="shared" ca="1" si="357"/>
        <v>-388.44464307224945</v>
      </c>
      <c r="AB1207" s="76">
        <f t="shared" ca="1" si="358"/>
        <v>678.11075896919567</v>
      </c>
    </row>
    <row r="1208" spans="1:28" x14ac:dyDescent="0.25">
      <c r="A1208" s="2">
        <f t="shared" si="359"/>
        <v>24</v>
      </c>
      <c r="B1208" s="16">
        <f ca="1">VLOOKUP(A1208,PERIODS!$O$4:$P$33,2,FALSE)</f>
        <v>3.5000000000000003E-2</v>
      </c>
      <c r="C1208" s="15"/>
      <c r="D1208" s="18">
        <v>1194</v>
      </c>
      <c r="E1208" s="34">
        <f t="shared" ca="1" si="361"/>
        <v>23428.367003535554</v>
      </c>
      <c r="F1208" s="34">
        <f t="shared" ca="1" si="343"/>
        <v>3500.0000000000005</v>
      </c>
      <c r="G1208" s="69">
        <f t="shared" ca="1" si="347"/>
        <v>0</v>
      </c>
      <c r="H1208" s="34">
        <f t="shared" ca="1" si="348"/>
        <v>-762.60308034016452</v>
      </c>
      <c r="I1208" s="34">
        <f t="shared" ca="1" si="349"/>
        <v>2737.3969196598359</v>
      </c>
      <c r="J1208" s="18">
        <f ca="1">SUM(INDIRECT(ADDRESS(ROW(F1208),COLUMN(F1208),4)):INDIRECT(ADDRESS(ROW(F1208)+N$5-1,COLUMN(F1208),4)))</f>
        <v>26000</v>
      </c>
      <c r="K1208" s="18">
        <f t="shared" ca="1" si="350"/>
        <v>16350</v>
      </c>
      <c r="L1208" s="18">
        <f t="shared" ca="1" si="360"/>
        <v>16350</v>
      </c>
      <c r="M1208" s="18">
        <f t="shared" ca="1" si="344"/>
        <v>0</v>
      </c>
      <c r="N1208" s="34">
        <f t="shared" ca="1" si="351"/>
        <v>20690.970083875716</v>
      </c>
      <c r="P1208" s="18">
        <f t="shared" ca="1" si="345"/>
        <v>762.60308034016452</v>
      </c>
      <c r="Q1208" s="47">
        <f ca="1">SUM(L$15:L1208)-SUM(M$15:M1208)</f>
        <v>16350</v>
      </c>
      <c r="R1208" s="47" t="str">
        <f t="shared" ca="1" si="346"/>
        <v>M1211</v>
      </c>
      <c r="S1208" s="40">
        <f t="shared" ca="1" si="352"/>
        <v>0</v>
      </c>
      <c r="T1208" s="46">
        <f t="shared" ca="1" si="353"/>
        <v>25</v>
      </c>
      <c r="X1208" s="74">
        <f t="shared" ca="1" si="354"/>
        <v>-0.76260308034016455</v>
      </c>
      <c r="Y1208" s="75">
        <f t="shared" ca="1" si="355"/>
        <v>-0.76260308034016455</v>
      </c>
      <c r="Z1208" s="74">
        <f t="shared" ca="1" si="356"/>
        <v>0.4664506368143016</v>
      </c>
      <c r="AA1208" s="76">
        <f t="shared" ca="1" si="357"/>
        <v>-762.60308034016452</v>
      </c>
      <c r="AB1208" s="76">
        <f t="shared" ca="1" si="358"/>
        <v>466.45063681430162</v>
      </c>
    </row>
    <row r="1209" spans="1:28" x14ac:dyDescent="0.25">
      <c r="A1209" s="2">
        <f t="shared" si="359"/>
        <v>25</v>
      </c>
      <c r="B1209" s="16">
        <f ca="1">VLOOKUP(A1209,PERIODS!$O$4:$P$33,2,FALSE)</f>
        <v>3.5000000000000003E-2</v>
      </c>
      <c r="C1209" s="15"/>
      <c r="D1209" s="18">
        <v>1195</v>
      </c>
      <c r="E1209" s="34">
        <f t="shared" ca="1" si="361"/>
        <v>20690.970083875716</v>
      </c>
      <c r="F1209" s="34">
        <f t="shared" ca="1" si="343"/>
        <v>3500.0000000000005</v>
      </c>
      <c r="G1209" s="69">
        <f t="shared" ca="1" si="347"/>
        <v>0</v>
      </c>
      <c r="H1209" s="34">
        <f t="shared" ca="1" si="348"/>
        <v>895.15127827069136</v>
      </c>
      <c r="I1209" s="34">
        <f t="shared" ca="1" si="349"/>
        <v>4395.1512782706923</v>
      </c>
      <c r="J1209" s="18">
        <f ca="1">SUM(INDIRECT(ADDRESS(ROW(F1209),COLUMN(F1209),4)):INDIRECT(ADDRESS(ROW(F1209)+N$5-1,COLUMN(F1209),4)))</f>
        <v>24900</v>
      </c>
      <c r="K1209" s="18">
        <f t="shared" ca="1" si="350"/>
        <v>16350</v>
      </c>
      <c r="L1209" s="18">
        <f t="shared" ca="1" si="360"/>
        <v>0</v>
      </c>
      <c r="M1209" s="18">
        <f t="shared" ca="1" si="344"/>
        <v>0</v>
      </c>
      <c r="N1209" s="34">
        <f t="shared" ca="1" si="351"/>
        <v>16295.818805605024</v>
      </c>
      <c r="P1209" s="18">
        <f t="shared" ca="1" si="345"/>
        <v>895.15127827069136</v>
      </c>
      <c r="Q1209" s="47">
        <f ca="1">SUM(L$15:L1209)-SUM(M$15:M1209)</f>
        <v>16350</v>
      </c>
      <c r="R1209" s="47" t="str">
        <f t="shared" ca="1" si="346"/>
        <v>M1212</v>
      </c>
      <c r="S1209" s="40">
        <f t="shared" ca="1" si="352"/>
        <v>0</v>
      </c>
      <c r="T1209" s="46">
        <f t="shared" ca="1" si="353"/>
        <v>17</v>
      </c>
      <c r="X1209" s="74">
        <f t="shared" ca="1" si="354"/>
        <v>0.89515127827069141</v>
      </c>
      <c r="Y1209" s="75">
        <f t="shared" ca="1" si="355"/>
        <v>0.89515127827069141</v>
      </c>
      <c r="Z1209" s="74">
        <f t="shared" ca="1" si="356"/>
        <v>2.4477060461935349</v>
      </c>
      <c r="AA1209" s="76">
        <f t="shared" ca="1" si="357"/>
        <v>895.15127827069136</v>
      </c>
      <c r="AB1209" s="76">
        <f t="shared" ca="1" si="358"/>
        <v>2447.7060461935348</v>
      </c>
    </row>
    <row r="1210" spans="1:28" x14ac:dyDescent="0.25">
      <c r="A1210" s="2">
        <f t="shared" si="359"/>
        <v>26</v>
      </c>
      <c r="B1210" s="16">
        <f ca="1">VLOOKUP(A1210,PERIODS!$O$4:$P$33,2,FALSE)</f>
        <v>3.5000000000000003E-2</v>
      </c>
      <c r="C1210" s="15"/>
      <c r="D1210" s="18">
        <v>1196</v>
      </c>
      <c r="E1210" s="34">
        <f t="shared" ca="1" si="361"/>
        <v>16295.818805605024</v>
      </c>
      <c r="F1210" s="34">
        <f t="shared" ca="1" si="343"/>
        <v>3500.0000000000005</v>
      </c>
      <c r="G1210" s="69">
        <f t="shared" ca="1" si="347"/>
        <v>0</v>
      </c>
      <c r="H1210" s="34">
        <f t="shared" ca="1" si="348"/>
        <v>1387.4472370688209</v>
      </c>
      <c r="I1210" s="34">
        <f t="shared" ca="1" si="349"/>
        <v>4887.4472370688218</v>
      </c>
      <c r="J1210" s="18">
        <f ca="1">SUM(INDIRECT(ADDRESS(ROW(F1210),COLUMN(F1210),4)):INDIRECT(ADDRESS(ROW(F1210)+N$5-1,COLUMN(F1210),4)))</f>
        <v>23900</v>
      </c>
      <c r="K1210" s="18">
        <f t="shared" ca="1" si="350"/>
        <v>16350</v>
      </c>
      <c r="L1210" s="18">
        <f t="shared" ca="1" si="360"/>
        <v>0</v>
      </c>
      <c r="M1210" s="18">
        <f t="shared" ca="1" si="344"/>
        <v>0</v>
      </c>
      <c r="N1210" s="34">
        <f t="shared" ca="1" si="351"/>
        <v>11408.371568536202</v>
      </c>
      <c r="P1210" s="18">
        <f t="shared" ca="1" si="345"/>
        <v>1387.4472370688209</v>
      </c>
      <c r="Q1210" s="47">
        <f ca="1">SUM(L$15:L1210)-SUM(M$15:M1210)</f>
        <v>16350</v>
      </c>
      <c r="R1210" s="47" t="str">
        <f t="shared" ca="1" si="346"/>
        <v>M1213</v>
      </c>
      <c r="S1210" s="40">
        <f t="shared" ca="1" si="352"/>
        <v>0</v>
      </c>
      <c r="T1210" s="46">
        <f t="shared" ca="1" si="353"/>
        <v>47</v>
      </c>
      <c r="X1210" s="74">
        <f t="shared" ca="1" si="354"/>
        <v>1.3874472370688209</v>
      </c>
      <c r="Y1210" s="75">
        <f t="shared" ca="1" si="355"/>
        <v>1.3874472370688209</v>
      </c>
      <c r="Z1210" s="74">
        <f t="shared" ca="1" si="356"/>
        <v>4.0046141630634651</v>
      </c>
      <c r="AA1210" s="76">
        <f t="shared" ca="1" si="357"/>
        <v>1387.4472370688209</v>
      </c>
      <c r="AB1210" s="76">
        <f t="shared" ca="1" si="358"/>
        <v>4004.6141630634652</v>
      </c>
    </row>
    <row r="1211" spans="1:28" x14ac:dyDescent="0.25">
      <c r="A1211" s="2">
        <f t="shared" si="359"/>
        <v>27</v>
      </c>
      <c r="B1211" s="16">
        <f ca="1">VLOOKUP(A1211,PERIODS!$O$4:$P$33,2,FALSE)</f>
        <v>3.5000000000000003E-2</v>
      </c>
      <c r="C1211" s="15"/>
      <c r="D1211" s="18">
        <v>1197</v>
      </c>
      <c r="E1211" s="34">
        <f t="shared" ca="1" si="361"/>
        <v>11408.371568536202</v>
      </c>
      <c r="F1211" s="34">
        <f t="shared" ca="1" si="343"/>
        <v>3500.0000000000005</v>
      </c>
      <c r="G1211" s="69">
        <f t="shared" ca="1" si="347"/>
        <v>0</v>
      </c>
      <c r="H1211" s="34">
        <f t="shared" ca="1" si="348"/>
        <v>-1773.1189992029654</v>
      </c>
      <c r="I1211" s="34">
        <f t="shared" ca="1" si="349"/>
        <v>1726.8810007970351</v>
      </c>
      <c r="J1211" s="18">
        <f ca="1">SUM(INDIRECT(ADDRESS(ROW(F1211),COLUMN(F1211),4)):INDIRECT(ADDRESS(ROW(F1211)+N$5-1,COLUMN(F1211),4)))</f>
        <v>22900</v>
      </c>
      <c r="K1211" s="18">
        <f t="shared" ca="1" si="350"/>
        <v>0</v>
      </c>
      <c r="L1211" s="18">
        <f t="shared" ca="1" si="360"/>
        <v>0</v>
      </c>
      <c r="M1211" s="18">
        <f t="shared" ca="1" si="344"/>
        <v>16350</v>
      </c>
      <c r="N1211" s="34">
        <f t="shared" ca="1" si="351"/>
        <v>26031.490567739165</v>
      </c>
      <c r="P1211" s="18">
        <f t="shared" ca="1" si="345"/>
        <v>1773.1189992029654</v>
      </c>
      <c r="Q1211" s="47">
        <f ca="1">SUM(L$15:L1211)-SUM(M$15:M1211)</f>
        <v>0</v>
      </c>
      <c r="R1211" s="47" t="str">
        <f t="shared" ca="1" si="346"/>
        <v>M1214</v>
      </c>
      <c r="S1211" s="40">
        <f t="shared" ca="1" si="352"/>
        <v>0</v>
      </c>
      <c r="T1211" s="46">
        <f t="shared" ca="1" si="353"/>
        <v>7</v>
      </c>
      <c r="X1211" s="74">
        <f t="shared" ca="1" si="354"/>
        <v>-1.7731189992029655</v>
      </c>
      <c r="Y1211" s="75">
        <f t="shared" ca="1" si="355"/>
        <v>-1.7731189992029655</v>
      </c>
      <c r="Z1211" s="74">
        <f t="shared" ca="1" si="356"/>
        <v>0.16980254802126443</v>
      </c>
      <c r="AA1211" s="76">
        <f t="shared" ca="1" si="357"/>
        <v>-1773.1189992029654</v>
      </c>
      <c r="AB1211" s="76">
        <f t="shared" ca="1" si="358"/>
        <v>169.80254802126444</v>
      </c>
    </row>
    <row r="1212" spans="1:28" x14ac:dyDescent="0.25">
      <c r="A1212" s="2">
        <f t="shared" si="359"/>
        <v>28</v>
      </c>
      <c r="B1212" s="16">
        <f ca="1">VLOOKUP(A1212,PERIODS!$O$4:$P$33,2,FALSE)</f>
        <v>0.04</v>
      </c>
      <c r="C1212" s="15"/>
      <c r="D1212" s="18">
        <v>1198</v>
      </c>
      <c r="E1212" s="34">
        <f t="shared" ca="1" si="361"/>
        <v>26031.490567739165</v>
      </c>
      <c r="F1212" s="34">
        <f t="shared" ca="1" si="343"/>
        <v>4000</v>
      </c>
      <c r="G1212" s="69">
        <f t="shared" ca="1" si="347"/>
        <v>0</v>
      </c>
      <c r="H1212" s="34">
        <f t="shared" ca="1" si="348"/>
        <v>187.32472509938151</v>
      </c>
      <c r="I1212" s="34">
        <f t="shared" ca="1" si="349"/>
        <v>4187.3247250993818</v>
      </c>
      <c r="J1212" s="18">
        <f ca="1">SUM(INDIRECT(ADDRESS(ROW(F1212),COLUMN(F1212),4)):INDIRECT(ADDRESS(ROW(F1212)+N$5-1,COLUMN(F1212),4)))</f>
        <v>21900</v>
      </c>
      <c r="K1212" s="18">
        <f t="shared" ca="1" si="350"/>
        <v>0</v>
      </c>
      <c r="L1212" s="18">
        <f t="shared" ca="1" si="360"/>
        <v>0</v>
      </c>
      <c r="M1212" s="18">
        <f t="shared" ca="1" si="344"/>
        <v>0</v>
      </c>
      <c r="N1212" s="34">
        <f t="shared" ca="1" si="351"/>
        <v>21844.165842639784</v>
      </c>
      <c r="P1212" s="18">
        <f t="shared" ca="1" si="345"/>
        <v>187.32472509938151</v>
      </c>
      <c r="Q1212" s="47">
        <f ca="1">SUM(L$15:L1212)-SUM(M$15:M1212)</f>
        <v>0</v>
      </c>
      <c r="R1212" s="47" t="str">
        <f t="shared" ca="1" si="346"/>
        <v>M1215</v>
      </c>
      <c r="S1212" s="40">
        <f t="shared" ca="1" si="352"/>
        <v>0</v>
      </c>
      <c r="T1212" s="46">
        <f t="shared" ca="1" si="353"/>
        <v>46</v>
      </c>
      <c r="X1212" s="74">
        <f t="shared" ca="1" si="354"/>
        <v>0.1873247250993815</v>
      </c>
      <c r="Y1212" s="75">
        <f t="shared" ca="1" si="355"/>
        <v>0.1873247250993815</v>
      </c>
      <c r="Z1212" s="74">
        <f t="shared" ca="1" si="356"/>
        <v>1.2060188460612831</v>
      </c>
      <c r="AA1212" s="76">
        <f t="shared" ca="1" si="357"/>
        <v>187.32472509938151</v>
      </c>
      <c r="AB1212" s="76">
        <f t="shared" ca="1" si="358"/>
        <v>1206.0188460612831</v>
      </c>
    </row>
    <row r="1213" spans="1:28" x14ac:dyDescent="0.25">
      <c r="A1213" s="2">
        <f t="shared" si="359"/>
        <v>29</v>
      </c>
      <c r="B1213" s="16">
        <f ca="1">VLOOKUP(A1213,PERIODS!$O$4:$P$33,2,FALSE)</f>
        <v>0.04</v>
      </c>
      <c r="C1213" s="15"/>
      <c r="D1213" s="18">
        <v>1199</v>
      </c>
      <c r="E1213" s="34">
        <f t="shared" ca="1" si="361"/>
        <v>21844.165842639784</v>
      </c>
      <c r="F1213" s="34">
        <f t="shared" ca="1" si="343"/>
        <v>4000</v>
      </c>
      <c r="G1213" s="69">
        <f t="shared" ca="1" si="347"/>
        <v>0</v>
      </c>
      <c r="H1213" s="34">
        <f t="shared" ca="1" si="348"/>
        <v>-325.84229346379777</v>
      </c>
      <c r="I1213" s="34">
        <f t="shared" ca="1" si="349"/>
        <v>3674.1577065362021</v>
      </c>
      <c r="J1213" s="18">
        <f ca="1">SUM(INDIRECT(ADDRESS(ROW(F1213),COLUMN(F1213),4)):INDIRECT(ADDRESS(ROW(F1213)+N$5-1,COLUMN(F1213),4)))</f>
        <v>21200</v>
      </c>
      <c r="K1213" s="18">
        <f t="shared" ca="1" si="350"/>
        <v>0</v>
      </c>
      <c r="L1213" s="18">
        <f t="shared" ca="1" si="360"/>
        <v>0</v>
      </c>
      <c r="M1213" s="18">
        <f t="shared" ca="1" si="344"/>
        <v>0</v>
      </c>
      <c r="N1213" s="34">
        <f t="shared" ca="1" si="351"/>
        <v>18170.008136103581</v>
      </c>
      <c r="P1213" s="18">
        <f t="shared" ca="1" si="345"/>
        <v>325.84229346379777</v>
      </c>
      <c r="Q1213" s="47">
        <f ca="1">SUM(L$15:L1213)-SUM(M$15:M1213)</f>
        <v>0</v>
      </c>
      <c r="R1213" s="47" t="str">
        <f t="shared" ca="1" si="346"/>
        <v>M1216</v>
      </c>
      <c r="S1213" s="40">
        <f t="shared" ca="1" si="352"/>
        <v>0</v>
      </c>
      <c r="T1213" s="46">
        <f t="shared" ca="1" si="353"/>
        <v>47</v>
      </c>
      <c r="X1213" s="74">
        <f t="shared" ca="1" si="354"/>
        <v>-0.32584229346379778</v>
      </c>
      <c r="Y1213" s="75">
        <f t="shared" ca="1" si="355"/>
        <v>-0.32584229346379778</v>
      </c>
      <c r="Z1213" s="74">
        <f t="shared" ca="1" si="356"/>
        <v>0.7219190298042456</v>
      </c>
      <c r="AA1213" s="76">
        <f t="shared" ca="1" si="357"/>
        <v>-325.84229346379777</v>
      </c>
      <c r="AB1213" s="76">
        <f t="shared" ca="1" si="358"/>
        <v>721.91902980424561</v>
      </c>
    </row>
    <row r="1214" spans="1:28" x14ac:dyDescent="0.25">
      <c r="A1214" s="2">
        <f t="shared" si="359"/>
        <v>30</v>
      </c>
      <c r="B1214" s="16">
        <f ca="1">VLOOKUP(A1214,PERIODS!$O$4:$P$33,2,FALSE)</f>
        <v>0.04</v>
      </c>
      <c r="C1214" s="15"/>
      <c r="D1214" s="18">
        <v>1200</v>
      </c>
      <c r="E1214" s="34">
        <f t="shared" ca="1" si="361"/>
        <v>18170.008136103581</v>
      </c>
      <c r="F1214" s="34">
        <f t="shared" ca="1" si="343"/>
        <v>4000</v>
      </c>
      <c r="G1214" s="69">
        <f t="shared" ca="1" si="347"/>
        <v>0</v>
      </c>
      <c r="H1214" s="34">
        <f t="shared" ca="1" si="348"/>
        <v>583.54291411490954</v>
      </c>
      <c r="I1214" s="34">
        <f t="shared" ca="1" si="349"/>
        <v>4583.5429141149098</v>
      </c>
      <c r="J1214" s="18">
        <f ca="1">SUM(INDIRECT(ADDRESS(ROW(F1214),COLUMN(F1214),4)):INDIRECT(ADDRESS(ROW(F1214)+N$5-1,COLUMN(F1214),4)))</f>
        <v>20500</v>
      </c>
      <c r="K1214" s="18">
        <f t="shared" ca="1" si="350"/>
        <v>16350</v>
      </c>
      <c r="L1214" s="18">
        <f t="shared" ca="1" si="360"/>
        <v>16350</v>
      </c>
      <c r="M1214" s="18">
        <f t="shared" ca="1" si="344"/>
        <v>0</v>
      </c>
      <c r="N1214" s="34">
        <f t="shared" ca="1" si="351"/>
        <v>13586.46522198867</v>
      </c>
      <c r="P1214" s="18">
        <f t="shared" ca="1" si="345"/>
        <v>583.54291411490954</v>
      </c>
      <c r="Q1214" s="47">
        <f ca="1">SUM(L$15:L1214)-SUM(M$15:M1214)</f>
        <v>16350</v>
      </c>
      <c r="R1214" s="47" t="str">
        <f t="shared" ca="1" si="346"/>
        <v>M1217</v>
      </c>
      <c r="S1214" s="40">
        <f t="shared" ca="1" si="352"/>
        <v>0</v>
      </c>
      <c r="T1214" s="46">
        <f t="shared" ca="1" si="353"/>
        <v>55</v>
      </c>
      <c r="X1214" s="74">
        <f t="shared" ca="1" si="354"/>
        <v>0.58354291411490955</v>
      </c>
      <c r="Y1214" s="75">
        <f t="shared" ca="1" si="355"/>
        <v>0.58354291411490955</v>
      </c>
      <c r="Z1214" s="74">
        <f t="shared" ca="1" si="356"/>
        <v>1.7923774341577492</v>
      </c>
      <c r="AA1214" s="76">
        <f t="shared" ca="1" si="357"/>
        <v>583.54291411490954</v>
      </c>
      <c r="AB1214" s="76">
        <f t="shared" ca="1" si="358"/>
        <v>1792.3774341577491</v>
      </c>
    </row>
    <row r="1215" spans="1:28" x14ac:dyDescent="0.25">
      <c r="A1215" s="2">
        <f t="shared" si="359"/>
        <v>1</v>
      </c>
      <c r="B1215" s="16">
        <f ca="1">VLOOKUP(A1215,PERIODS!$O$4:$P$33,2,FALSE)</f>
        <v>2.4E-2</v>
      </c>
      <c r="C1215" s="15"/>
      <c r="D1215" s="18">
        <v>1201</v>
      </c>
      <c r="E1215" s="34">
        <f t="shared" ca="1" si="361"/>
        <v>13586.46522198867</v>
      </c>
      <c r="F1215" s="34">
        <f t="shared" ca="1" si="343"/>
        <v>2400</v>
      </c>
      <c r="G1215" s="69">
        <f t="shared" ca="1" si="347"/>
        <v>0</v>
      </c>
      <c r="H1215" s="34">
        <f t="shared" ca="1" si="348"/>
        <v>482.86962838639118</v>
      </c>
      <c r="I1215" s="34">
        <f t="shared" ca="1" si="349"/>
        <v>2882.869628386391</v>
      </c>
      <c r="J1215" s="18">
        <f ca="1">SUM(INDIRECT(ADDRESS(ROW(F1215),COLUMN(F1215),4)):INDIRECT(ADDRESS(ROW(F1215)+N$5-1,COLUMN(F1215),4)))</f>
        <v>19800</v>
      </c>
      <c r="K1215" s="18">
        <f t="shared" ca="1" si="350"/>
        <v>16350</v>
      </c>
      <c r="L1215" s="18">
        <f t="shared" ca="1" si="360"/>
        <v>0</v>
      </c>
      <c r="M1215" s="18">
        <f t="shared" ca="1" si="344"/>
        <v>0</v>
      </c>
      <c r="N1215" s="34">
        <f t="shared" ca="1" si="351"/>
        <v>10703.59559360228</v>
      </c>
      <c r="P1215" s="18">
        <f t="shared" ca="1" si="345"/>
        <v>482.86962838639118</v>
      </c>
      <c r="Q1215" s="47">
        <f ca="1">SUM(L$15:L1215)-SUM(M$15:M1215)</f>
        <v>16350</v>
      </c>
      <c r="R1215" s="47" t="str">
        <f t="shared" ca="1" si="346"/>
        <v>M1218</v>
      </c>
      <c r="S1215" s="40">
        <f t="shared" ca="1" si="352"/>
        <v>0</v>
      </c>
      <c r="T1215" s="46">
        <f t="shared" ca="1" si="353"/>
        <v>96</v>
      </c>
      <c r="X1215" s="74">
        <f t="shared" ca="1" si="354"/>
        <v>0.48286962838639119</v>
      </c>
      <c r="Y1215" s="75">
        <f t="shared" ca="1" si="355"/>
        <v>0.48286962838639119</v>
      </c>
      <c r="Z1215" s="74">
        <f t="shared" ca="1" si="356"/>
        <v>1.6207185955394887</v>
      </c>
      <c r="AA1215" s="76">
        <f t="shared" ca="1" si="357"/>
        <v>482.86962838639118</v>
      </c>
      <c r="AB1215" s="76">
        <f t="shared" ca="1" si="358"/>
        <v>1620.7185955394887</v>
      </c>
    </row>
    <row r="1216" spans="1:28" x14ac:dyDescent="0.25">
      <c r="A1216" s="2">
        <f t="shared" si="359"/>
        <v>2</v>
      </c>
      <c r="B1216" s="16">
        <f ca="1">VLOOKUP(A1216,PERIODS!$O$4:$P$33,2,FALSE)</f>
        <v>2.5000000000000001E-2</v>
      </c>
      <c r="C1216" s="15"/>
      <c r="D1216" s="18">
        <v>1202</v>
      </c>
      <c r="E1216" s="34">
        <f t="shared" ca="1" si="361"/>
        <v>10703.59559360228</v>
      </c>
      <c r="F1216" s="34">
        <f t="shared" ca="1" si="343"/>
        <v>2500</v>
      </c>
      <c r="G1216" s="69">
        <f t="shared" ca="1" si="347"/>
        <v>0</v>
      </c>
      <c r="H1216" s="34">
        <f t="shared" ca="1" si="348"/>
        <v>683.73806213851594</v>
      </c>
      <c r="I1216" s="34">
        <f t="shared" ca="1" si="349"/>
        <v>3183.7380621385159</v>
      </c>
      <c r="J1216" s="18">
        <f ca="1">SUM(INDIRECT(ADDRESS(ROW(F1216),COLUMN(F1216),4)):INDIRECT(ADDRESS(ROW(F1216)+N$5-1,COLUMN(F1216),4)))</f>
        <v>20700</v>
      </c>
      <c r="K1216" s="18">
        <f t="shared" ca="1" si="350"/>
        <v>16350</v>
      </c>
      <c r="L1216" s="18">
        <f t="shared" ca="1" si="360"/>
        <v>0</v>
      </c>
      <c r="M1216" s="18">
        <f t="shared" ca="1" si="344"/>
        <v>0</v>
      </c>
      <c r="N1216" s="34">
        <f t="shared" ca="1" si="351"/>
        <v>7519.8575314637637</v>
      </c>
      <c r="P1216" s="18">
        <f t="shared" ca="1" si="345"/>
        <v>683.73806213851594</v>
      </c>
      <c r="Q1216" s="47">
        <f ca="1">SUM(L$15:L1216)-SUM(M$15:M1216)</f>
        <v>16350</v>
      </c>
      <c r="R1216" s="47" t="str">
        <f t="shared" ca="1" si="346"/>
        <v>M1219</v>
      </c>
      <c r="S1216" s="40">
        <f t="shared" ca="1" si="352"/>
        <v>0</v>
      </c>
      <c r="T1216" s="46">
        <f t="shared" ca="1" si="353"/>
        <v>41</v>
      </c>
      <c r="X1216" s="74">
        <f t="shared" ca="1" si="354"/>
        <v>0.68373806213851596</v>
      </c>
      <c r="Y1216" s="75">
        <f t="shared" ca="1" si="355"/>
        <v>0.68373806213851596</v>
      </c>
      <c r="Z1216" s="74">
        <f t="shared" ca="1" si="356"/>
        <v>1.9812700176507161</v>
      </c>
      <c r="AA1216" s="76">
        <f t="shared" ca="1" si="357"/>
        <v>683.73806213851594</v>
      </c>
      <c r="AB1216" s="76">
        <f t="shared" ca="1" si="358"/>
        <v>1981.270017650716</v>
      </c>
    </row>
    <row r="1217" spans="1:28" x14ac:dyDescent="0.25">
      <c r="A1217" s="2">
        <f t="shared" si="359"/>
        <v>3</v>
      </c>
      <c r="B1217" s="16">
        <f ca="1">VLOOKUP(A1217,PERIODS!$O$4:$P$33,2,FALSE)</f>
        <v>2.5000000000000001E-2</v>
      </c>
      <c r="C1217" s="15"/>
      <c r="D1217" s="18">
        <v>1203</v>
      </c>
      <c r="E1217" s="34">
        <f t="shared" ca="1" si="361"/>
        <v>7519.8575314637637</v>
      </c>
      <c r="F1217" s="34">
        <f t="shared" ca="1" si="343"/>
        <v>2500</v>
      </c>
      <c r="G1217" s="69">
        <f t="shared" ca="1" si="347"/>
        <v>0</v>
      </c>
      <c r="H1217" s="34">
        <f t="shared" ca="1" si="348"/>
        <v>-1034.485632346561</v>
      </c>
      <c r="I1217" s="34">
        <f t="shared" ca="1" si="349"/>
        <v>1465.514367653439</v>
      </c>
      <c r="J1217" s="18">
        <f ca="1">SUM(INDIRECT(ADDRESS(ROW(F1217),COLUMN(F1217),4)):INDIRECT(ADDRESS(ROW(F1217)+N$5-1,COLUMN(F1217),4)))</f>
        <v>21500</v>
      </c>
      <c r="K1217" s="18">
        <f t="shared" ca="1" si="350"/>
        <v>0</v>
      </c>
      <c r="L1217" s="18">
        <f t="shared" ca="1" si="360"/>
        <v>0</v>
      </c>
      <c r="M1217" s="18">
        <f t="shared" ca="1" si="344"/>
        <v>16350</v>
      </c>
      <c r="N1217" s="34">
        <f t="shared" ca="1" si="351"/>
        <v>22404.343163810325</v>
      </c>
      <c r="P1217" s="18">
        <f t="shared" ca="1" si="345"/>
        <v>1034.485632346561</v>
      </c>
      <c r="Q1217" s="47">
        <f ca="1">SUM(L$15:L1217)-SUM(M$15:M1217)</f>
        <v>0</v>
      </c>
      <c r="R1217" s="47" t="str">
        <f t="shared" ca="1" si="346"/>
        <v>M1220</v>
      </c>
      <c r="S1217" s="40">
        <f t="shared" ca="1" si="352"/>
        <v>0</v>
      </c>
      <c r="T1217" s="46">
        <f t="shared" ca="1" si="353"/>
        <v>7</v>
      </c>
      <c r="X1217" s="74">
        <f t="shared" ca="1" si="354"/>
        <v>-1.034485632346561</v>
      </c>
      <c r="Y1217" s="75">
        <f t="shared" ca="1" si="355"/>
        <v>-1.034485632346561</v>
      </c>
      <c r="Z1217" s="74">
        <f t="shared" ca="1" si="356"/>
        <v>0.35540914488485253</v>
      </c>
      <c r="AA1217" s="76">
        <f t="shared" ca="1" si="357"/>
        <v>-1034.485632346561</v>
      </c>
      <c r="AB1217" s="76">
        <f t="shared" ca="1" si="358"/>
        <v>355.40914488485254</v>
      </c>
    </row>
    <row r="1218" spans="1:28" x14ac:dyDescent="0.25">
      <c r="A1218" s="2">
        <f t="shared" si="359"/>
        <v>4</v>
      </c>
      <c r="B1218" s="16">
        <f ca="1">VLOOKUP(A1218,PERIODS!$O$4:$P$33,2,FALSE)</f>
        <v>2.5000000000000001E-2</v>
      </c>
      <c r="C1218" s="15"/>
      <c r="D1218" s="18">
        <v>1204</v>
      </c>
      <c r="E1218" s="34">
        <f t="shared" ca="1" si="361"/>
        <v>22404.343163810325</v>
      </c>
      <c r="F1218" s="34">
        <f t="shared" ca="1" si="343"/>
        <v>2500</v>
      </c>
      <c r="G1218" s="69">
        <f t="shared" ca="1" si="347"/>
        <v>0</v>
      </c>
      <c r="H1218" s="34">
        <f t="shared" ca="1" si="348"/>
        <v>1146.4679601354298</v>
      </c>
      <c r="I1218" s="34">
        <f t="shared" ca="1" si="349"/>
        <v>3646.4679601354301</v>
      </c>
      <c r="J1218" s="18">
        <f ca="1">SUM(INDIRECT(ADDRESS(ROW(F1218),COLUMN(F1218),4)):INDIRECT(ADDRESS(ROW(F1218)+N$5-1,COLUMN(F1218),4)))</f>
        <v>22300</v>
      </c>
      <c r="K1218" s="18">
        <f t="shared" ca="1" si="350"/>
        <v>0</v>
      </c>
      <c r="L1218" s="18">
        <f t="shared" ca="1" si="360"/>
        <v>0</v>
      </c>
      <c r="M1218" s="18">
        <f t="shared" ca="1" si="344"/>
        <v>0</v>
      </c>
      <c r="N1218" s="34">
        <f t="shared" ca="1" si="351"/>
        <v>18757.875203674896</v>
      </c>
      <c r="P1218" s="18">
        <f t="shared" ca="1" si="345"/>
        <v>1146.4679601354298</v>
      </c>
      <c r="Q1218" s="47">
        <f ca="1">SUM(L$15:L1218)-SUM(M$15:M1218)</f>
        <v>0</v>
      </c>
      <c r="R1218" s="47" t="str">
        <f t="shared" ca="1" si="346"/>
        <v>M1221</v>
      </c>
      <c r="S1218" s="40">
        <f t="shared" ca="1" si="352"/>
        <v>0</v>
      </c>
      <c r="T1218" s="46">
        <f t="shared" ca="1" si="353"/>
        <v>42</v>
      </c>
      <c r="X1218" s="74">
        <f t="shared" ca="1" si="354"/>
        <v>1.14646796013543</v>
      </c>
      <c r="Y1218" s="75">
        <f t="shared" ca="1" si="355"/>
        <v>1.14646796013543</v>
      </c>
      <c r="Z1218" s="74">
        <f t="shared" ca="1" si="356"/>
        <v>3.1470577229706724</v>
      </c>
      <c r="AA1218" s="76">
        <f t="shared" ca="1" si="357"/>
        <v>1146.4679601354298</v>
      </c>
      <c r="AB1218" s="76">
        <f t="shared" ca="1" si="358"/>
        <v>3147.0577229706723</v>
      </c>
    </row>
    <row r="1219" spans="1:28" x14ac:dyDescent="0.25">
      <c r="A1219" s="2">
        <f t="shared" si="359"/>
        <v>5</v>
      </c>
      <c r="B1219" s="16">
        <f ca="1">VLOOKUP(A1219,PERIODS!$O$4:$P$33,2,FALSE)</f>
        <v>3.3000000000000002E-2</v>
      </c>
      <c r="C1219" s="15"/>
      <c r="D1219" s="18">
        <v>1205</v>
      </c>
      <c r="E1219" s="34">
        <f t="shared" ca="1" si="361"/>
        <v>18757.875203674896</v>
      </c>
      <c r="F1219" s="34">
        <f t="shared" ca="1" si="343"/>
        <v>3300</v>
      </c>
      <c r="G1219" s="69">
        <f t="shared" ca="1" si="347"/>
        <v>0</v>
      </c>
      <c r="H1219" s="34">
        <f t="shared" ca="1" si="348"/>
        <v>1168.462827230951</v>
      </c>
      <c r="I1219" s="34">
        <f t="shared" ca="1" si="349"/>
        <v>4468.462827230951</v>
      </c>
      <c r="J1219" s="18">
        <f ca="1">SUM(INDIRECT(ADDRESS(ROW(F1219),COLUMN(F1219),4)):INDIRECT(ADDRESS(ROW(F1219)+N$5-1,COLUMN(F1219),4)))</f>
        <v>23100</v>
      </c>
      <c r="K1219" s="18">
        <f t="shared" ca="1" si="350"/>
        <v>16350</v>
      </c>
      <c r="L1219" s="18">
        <f t="shared" ca="1" si="360"/>
        <v>16350</v>
      </c>
      <c r="M1219" s="18">
        <f t="shared" ca="1" si="344"/>
        <v>0</v>
      </c>
      <c r="N1219" s="34">
        <f t="shared" ca="1" si="351"/>
        <v>14289.412376443945</v>
      </c>
      <c r="P1219" s="18">
        <f t="shared" ca="1" si="345"/>
        <v>1168.462827230951</v>
      </c>
      <c r="Q1219" s="47">
        <f ca="1">SUM(L$15:L1219)-SUM(M$15:M1219)</f>
        <v>16350</v>
      </c>
      <c r="R1219" s="47" t="str">
        <f t="shared" ca="1" si="346"/>
        <v>M1222</v>
      </c>
      <c r="S1219" s="40">
        <f t="shared" ca="1" si="352"/>
        <v>0</v>
      </c>
      <c r="T1219" s="46">
        <f t="shared" ca="1" si="353"/>
        <v>85</v>
      </c>
      <c r="X1219" s="74">
        <f t="shared" ca="1" si="354"/>
        <v>1.168462827230951</v>
      </c>
      <c r="Y1219" s="75">
        <f t="shared" ca="1" si="355"/>
        <v>1.168462827230951</v>
      </c>
      <c r="Z1219" s="74">
        <f t="shared" ca="1" si="356"/>
        <v>3.2170436838561467</v>
      </c>
      <c r="AA1219" s="76">
        <f t="shared" ca="1" si="357"/>
        <v>1168.462827230951</v>
      </c>
      <c r="AB1219" s="76">
        <f t="shared" ca="1" si="358"/>
        <v>3217.0436838561468</v>
      </c>
    </row>
    <row r="1220" spans="1:28" x14ac:dyDescent="0.25">
      <c r="A1220" s="2">
        <f t="shared" si="359"/>
        <v>6</v>
      </c>
      <c r="B1220" s="16">
        <f ca="1">VLOOKUP(A1220,PERIODS!$O$4:$P$33,2,FALSE)</f>
        <v>3.3000000000000002E-2</v>
      </c>
      <c r="C1220" s="15"/>
      <c r="D1220" s="18">
        <v>1206</v>
      </c>
      <c r="E1220" s="34">
        <f t="shared" ca="1" si="361"/>
        <v>14289.412376443945</v>
      </c>
      <c r="F1220" s="34">
        <f t="shared" ca="1" si="343"/>
        <v>3300</v>
      </c>
      <c r="G1220" s="69">
        <f t="shared" ca="1" si="347"/>
        <v>0</v>
      </c>
      <c r="H1220" s="34">
        <f t="shared" ca="1" si="348"/>
        <v>-202.23540002082515</v>
      </c>
      <c r="I1220" s="34">
        <f t="shared" ca="1" si="349"/>
        <v>3097.7645999791748</v>
      </c>
      <c r="J1220" s="18">
        <f ca="1">SUM(INDIRECT(ADDRESS(ROW(F1220),COLUMN(F1220),4)):INDIRECT(ADDRESS(ROW(F1220)+N$5-1,COLUMN(F1220),4)))</f>
        <v>23100</v>
      </c>
      <c r="K1220" s="18">
        <f t="shared" ca="1" si="350"/>
        <v>16350</v>
      </c>
      <c r="L1220" s="18">
        <f t="shared" ca="1" si="360"/>
        <v>0</v>
      </c>
      <c r="M1220" s="18">
        <f t="shared" ca="1" si="344"/>
        <v>0</v>
      </c>
      <c r="N1220" s="34">
        <f t="shared" ca="1" si="351"/>
        <v>11191.64777646477</v>
      </c>
      <c r="P1220" s="18">
        <f t="shared" ca="1" si="345"/>
        <v>202.23540002082515</v>
      </c>
      <c r="Q1220" s="47">
        <f ca="1">SUM(L$15:L1220)-SUM(M$15:M1220)</f>
        <v>16350</v>
      </c>
      <c r="R1220" s="47" t="str">
        <f t="shared" ca="1" si="346"/>
        <v>M1223</v>
      </c>
      <c r="S1220" s="40">
        <f t="shared" ca="1" si="352"/>
        <v>0</v>
      </c>
      <c r="T1220" s="46">
        <f t="shared" ca="1" si="353"/>
        <v>55</v>
      </c>
      <c r="X1220" s="74">
        <f t="shared" ca="1" si="354"/>
        <v>-0.20223540002082516</v>
      </c>
      <c r="Y1220" s="75">
        <f t="shared" ca="1" si="355"/>
        <v>-0.20223540002082516</v>
      </c>
      <c r="Z1220" s="74">
        <f t="shared" ca="1" si="356"/>
        <v>0.81690260641631662</v>
      </c>
      <c r="AA1220" s="76">
        <f t="shared" ca="1" si="357"/>
        <v>-202.23540002082515</v>
      </c>
      <c r="AB1220" s="76">
        <f t="shared" ca="1" si="358"/>
        <v>816.90260641631664</v>
      </c>
    </row>
    <row r="1221" spans="1:28" x14ac:dyDescent="0.25">
      <c r="A1221" s="2">
        <f t="shared" si="359"/>
        <v>7</v>
      </c>
      <c r="B1221" s="16">
        <f ca="1">VLOOKUP(A1221,PERIODS!$O$4:$P$33,2,FALSE)</f>
        <v>3.3000000000000002E-2</v>
      </c>
      <c r="C1221" s="15"/>
      <c r="D1221" s="18">
        <v>1207</v>
      </c>
      <c r="E1221" s="34">
        <f t="shared" ca="1" si="361"/>
        <v>11191.64777646477</v>
      </c>
      <c r="F1221" s="34">
        <f t="shared" ca="1" si="343"/>
        <v>3300</v>
      </c>
      <c r="G1221" s="69">
        <f t="shared" ca="1" si="347"/>
        <v>0</v>
      </c>
      <c r="H1221" s="34">
        <f t="shared" ca="1" si="348"/>
        <v>1607.3683268711673</v>
      </c>
      <c r="I1221" s="34">
        <f t="shared" ca="1" si="349"/>
        <v>4907.3683268711675</v>
      </c>
      <c r="J1221" s="18">
        <f ca="1">SUM(INDIRECT(ADDRESS(ROW(F1221),COLUMN(F1221),4)):INDIRECT(ADDRESS(ROW(F1221)+N$5-1,COLUMN(F1221),4)))</f>
        <v>23100</v>
      </c>
      <c r="K1221" s="18">
        <f t="shared" ca="1" si="350"/>
        <v>16350</v>
      </c>
      <c r="L1221" s="18">
        <f t="shared" ca="1" si="360"/>
        <v>0</v>
      </c>
      <c r="M1221" s="18">
        <f t="shared" ca="1" si="344"/>
        <v>0</v>
      </c>
      <c r="N1221" s="34">
        <f t="shared" ca="1" si="351"/>
        <v>6284.2794495936023</v>
      </c>
      <c r="P1221" s="18">
        <f t="shared" ca="1" si="345"/>
        <v>1607.3683268711673</v>
      </c>
      <c r="Q1221" s="47">
        <f ca="1">SUM(L$15:L1221)-SUM(M$15:M1221)</f>
        <v>16350</v>
      </c>
      <c r="R1221" s="47" t="str">
        <f t="shared" ca="1" si="346"/>
        <v>M1224</v>
      </c>
      <c r="S1221" s="40">
        <f t="shared" ca="1" si="352"/>
        <v>0</v>
      </c>
      <c r="T1221" s="46">
        <f t="shared" ca="1" si="353"/>
        <v>33</v>
      </c>
      <c r="X1221" s="74">
        <f t="shared" ca="1" si="354"/>
        <v>1.6073683268711672</v>
      </c>
      <c r="Y1221" s="75">
        <f t="shared" ca="1" si="355"/>
        <v>1.6073683268711672</v>
      </c>
      <c r="Z1221" s="74">
        <f t="shared" ca="1" si="356"/>
        <v>4.989662772763146</v>
      </c>
      <c r="AA1221" s="76">
        <f t="shared" ca="1" si="357"/>
        <v>1607.3683268711673</v>
      </c>
      <c r="AB1221" s="76">
        <f t="shared" ca="1" si="358"/>
        <v>4989.6627727631458</v>
      </c>
    </row>
    <row r="1222" spans="1:28" x14ac:dyDescent="0.25">
      <c r="A1222" s="2">
        <f t="shared" si="359"/>
        <v>8</v>
      </c>
      <c r="B1222" s="16">
        <f ca="1">VLOOKUP(A1222,PERIODS!$O$4:$P$33,2,FALSE)</f>
        <v>3.3000000000000002E-2</v>
      </c>
      <c r="C1222" s="15"/>
      <c r="D1222" s="18">
        <v>1208</v>
      </c>
      <c r="E1222" s="34">
        <f t="shared" ca="1" si="361"/>
        <v>6284.2794495936023</v>
      </c>
      <c r="F1222" s="34">
        <f t="shared" ca="1" si="343"/>
        <v>3300</v>
      </c>
      <c r="G1222" s="69">
        <f t="shared" ca="1" si="347"/>
        <v>0</v>
      </c>
      <c r="H1222" s="34">
        <f t="shared" ca="1" si="348"/>
        <v>913.48873133438917</v>
      </c>
      <c r="I1222" s="34">
        <f t="shared" ca="1" si="349"/>
        <v>4213.4887313343888</v>
      </c>
      <c r="J1222" s="18">
        <f ca="1">SUM(INDIRECT(ADDRESS(ROW(F1222),COLUMN(F1222),4)):INDIRECT(ADDRESS(ROW(F1222)+N$5-1,COLUMN(F1222),4)))</f>
        <v>23100</v>
      </c>
      <c r="K1222" s="18">
        <f t="shared" ca="1" si="350"/>
        <v>16350</v>
      </c>
      <c r="L1222" s="18">
        <f t="shared" ca="1" si="360"/>
        <v>16350</v>
      </c>
      <c r="M1222" s="18">
        <f t="shared" ca="1" si="344"/>
        <v>16350</v>
      </c>
      <c r="N1222" s="34">
        <f t="shared" ca="1" si="351"/>
        <v>18420.790718259213</v>
      </c>
      <c r="P1222" s="18">
        <f t="shared" ca="1" si="345"/>
        <v>913.48873133438917</v>
      </c>
      <c r="Q1222" s="47">
        <f ca="1">SUM(L$15:L1222)-SUM(M$15:M1222)</f>
        <v>16350</v>
      </c>
      <c r="R1222" s="47" t="str">
        <f t="shared" ca="1" si="346"/>
        <v>M1225</v>
      </c>
      <c r="S1222" s="40">
        <f t="shared" ca="1" si="352"/>
        <v>0</v>
      </c>
      <c r="T1222" s="46">
        <f t="shared" ca="1" si="353"/>
        <v>25</v>
      </c>
      <c r="X1222" s="74">
        <f t="shared" ca="1" si="354"/>
        <v>0.91348873133438913</v>
      </c>
      <c r="Y1222" s="75">
        <f t="shared" ca="1" si="355"/>
        <v>0.91348873133438913</v>
      </c>
      <c r="Z1222" s="74">
        <f t="shared" ca="1" si="356"/>
        <v>2.4930048034994976</v>
      </c>
      <c r="AA1222" s="76">
        <f t="shared" ca="1" si="357"/>
        <v>913.48873133438917</v>
      </c>
      <c r="AB1222" s="76">
        <f t="shared" ca="1" si="358"/>
        <v>2493.0048034994975</v>
      </c>
    </row>
    <row r="1223" spans="1:28" x14ac:dyDescent="0.25">
      <c r="A1223" s="2">
        <f t="shared" si="359"/>
        <v>9</v>
      </c>
      <c r="B1223" s="16">
        <f ca="1">VLOOKUP(A1223,PERIODS!$O$4:$P$33,2,FALSE)</f>
        <v>3.3000000000000002E-2</v>
      </c>
      <c r="C1223" s="15"/>
      <c r="D1223" s="18">
        <v>1209</v>
      </c>
      <c r="E1223" s="34">
        <f t="shared" ca="1" si="361"/>
        <v>18420.790718259213</v>
      </c>
      <c r="F1223" s="34">
        <f t="shared" ca="1" si="343"/>
        <v>3300</v>
      </c>
      <c r="G1223" s="69">
        <f t="shared" ca="1" si="347"/>
        <v>0</v>
      </c>
      <c r="H1223" s="34">
        <f t="shared" ca="1" si="348"/>
        <v>-400.75408123110009</v>
      </c>
      <c r="I1223" s="34">
        <f t="shared" ca="1" si="349"/>
        <v>2899.2459187689001</v>
      </c>
      <c r="J1223" s="18">
        <f ca="1">SUM(INDIRECT(ADDRESS(ROW(F1223),COLUMN(F1223),4)):INDIRECT(ADDRESS(ROW(F1223)+N$5-1,COLUMN(F1223),4)))</f>
        <v>23100</v>
      </c>
      <c r="K1223" s="18">
        <f t="shared" ca="1" si="350"/>
        <v>16350</v>
      </c>
      <c r="L1223" s="18">
        <f t="shared" ca="1" si="360"/>
        <v>0</v>
      </c>
      <c r="M1223" s="18">
        <f t="shared" ca="1" si="344"/>
        <v>0</v>
      </c>
      <c r="N1223" s="34">
        <f t="shared" ca="1" si="351"/>
        <v>15521.544799490313</v>
      </c>
      <c r="P1223" s="18">
        <f t="shared" ca="1" si="345"/>
        <v>400.75408123110009</v>
      </c>
      <c r="Q1223" s="47">
        <f ca="1">SUM(L$15:L1223)-SUM(M$15:M1223)</f>
        <v>16350</v>
      </c>
      <c r="R1223" s="47" t="str">
        <f t="shared" ca="1" si="346"/>
        <v>M1226</v>
      </c>
      <c r="S1223" s="40">
        <f t="shared" ca="1" si="352"/>
        <v>0</v>
      </c>
      <c r="T1223" s="46">
        <f t="shared" ca="1" si="353"/>
        <v>66</v>
      </c>
      <c r="X1223" s="74">
        <f t="shared" ca="1" si="354"/>
        <v>-0.40075408123110007</v>
      </c>
      <c r="Y1223" s="75">
        <f t="shared" ca="1" si="355"/>
        <v>-0.40075408123110007</v>
      </c>
      <c r="Z1223" s="74">
        <f t="shared" ca="1" si="356"/>
        <v>0.66981476080709101</v>
      </c>
      <c r="AA1223" s="76">
        <f t="shared" ca="1" si="357"/>
        <v>-400.75408123110009</v>
      </c>
      <c r="AB1223" s="76">
        <f t="shared" ca="1" si="358"/>
        <v>669.81476080709103</v>
      </c>
    </row>
    <row r="1224" spans="1:28" x14ac:dyDescent="0.25">
      <c r="A1224" s="2">
        <f t="shared" si="359"/>
        <v>10</v>
      </c>
      <c r="B1224" s="16">
        <f ca="1">VLOOKUP(A1224,PERIODS!$O$4:$P$33,2,FALSE)</f>
        <v>3.3000000000000002E-2</v>
      </c>
      <c r="C1224" s="15"/>
      <c r="D1224" s="18">
        <v>1210</v>
      </c>
      <c r="E1224" s="34">
        <f t="shared" ca="1" si="361"/>
        <v>15521.544799490313</v>
      </c>
      <c r="F1224" s="34">
        <f t="shared" ca="1" si="343"/>
        <v>3300</v>
      </c>
      <c r="G1224" s="69">
        <f t="shared" ca="1" si="347"/>
        <v>0</v>
      </c>
      <c r="H1224" s="34">
        <f t="shared" ca="1" si="348"/>
        <v>464.48415409505765</v>
      </c>
      <c r="I1224" s="34">
        <f t="shared" ca="1" si="349"/>
        <v>3764.4841540950574</v>
      </c>
      <c r="J1224" s="18">
        <f ca="1">SUM(INDIRECT(ADDRESS(ROW(F1224),COLUMN(F1224),4)):INDIRECT(ADDRESS(ROW(F1224)+N$5-1,COLUMN(F1224),4)))</f>
        <v>23100</v>
      </c>
      <c r="K1224" s="18">
        <f t="shared" ca="1" si="350"/>
        <v>16350</v>
      </c>
      <c r="L1224" s="18">
        <f t="shared" ca="1" si="360"/>
        <v>0</v>
      </c>
      <c r="M1224" s="18">
        <f t="shared" ca="1" si="344"/>
        <v>0</v>
      </c>
      <c r="N1224" s="34">
        <f t="shared" ca="1" si="351"/>
        <v>11757.060645395257</v>
      </c>
      <c r="P1224" s="18">
        <f t="shared" ca="1" si="345"/>
        <v>464.48415409505765</v>
      </c>
      <c r="Q1224" s="47">
        <f ca="1">SUM(L$15:L1224)-SUM(M$15:M1224)</f>
        <v>16350</v>
      </c>
      <c r="R1224" s="47" t="str">
        <f t="shared" ca="1" si="346"/>
        <v>M1227</v>
      </c>
      <c r="S1224" s="40">
        <f t="shared" ca="1" si="352"/>
        <v>0</v>
      </c>
      <c r="T1224" s="46">
        <f t="shared" ca="1" si="353"/>
        <v>25</v>
      </c>
      <c r="X1224" s="74">
        <f t="shared" ca="1" si="354"/>
        <v>0.46448415409505767</v>
      </c>
      <c r="Y1224" s="75">
        <f t="shared" ca="1" si="355"/>
        <v>0.46448415409505767</v>
      </c>
      <c r="Z1224" s="74">
        <f t="shared" ca="1" si="356"/>
        <v>1.591193166665835</v>
      </c>
      <c r="AA1224" s="76">
        <f t="shared" ca="1" si="357"/>
        <v>464.48415409505765</v>
      </c>
      <c r="AB1224" s="76">
        <f t="shared" ca="1" si="358"/>
        <v>1591.193166665835</v>
      </c>
    </row>
    <row r="1225" spans="1:28" x14ac:dyDescent="0.25">
      <c r="A1225" s="2">
        <f t="shared" si="359"/>
        <v>11</v>
      </c>
      <c r="B1225" s="16">
        <f ca="1">VLOOKUP(A1225,PERIODS!$O$4:$P$33,2,FALSE)</f>
        <v>3.3000000000000002E-2</v>
      </c>
      <c r="C1225" s="15"/>
      <c r="D1225" s="18">
        <v>1211</v>
      </c>
      <c r="E1225" s="34">
        <f t="shared" ca="1" si="361"/>
        <v>11757.060645395257</v>
      </c>
      <c r="F1225" s="34">
        <f t="shared" ca="1" si="343"/>
        <v>3300</v>
      </c>
      <c r="G1225" s="69">
        <f t="shared" ca="1" si="347"/>
        <v>0</v>
      </c>
      <c r="H1225" s="34">
        <f t="shared" ca="1" si="348"/>
        <v>1188.6170049170366</v>
      </c>
      <c r="I1225" s="34">
        <f t="shared" ca="1" si="349"/>
        <v>4488.6170049170369</v>
      </c>
      <c r="J1225" s="18">
        <f ca="1">SUM(INDIRECT(ADDRESS(ROW(F1225),COLUMN(F1225),4)):INDIRECT(ADDRESS(ROW(F1225)+N$5-1,COLUMN(F1225),4)))</f>
        <v>23300</v>
      </c>
      <c r="K1225" s="18">
        <f t="shared" ca="1" si="350"/>
        <v>0</v>
      </c>
      <c r="L1225" s="18">
        <f t="shared" ca="1" si="360"/>
        <v>0</v>
      </c>
      <c r="M1225" s="18">
        <f t="shared" ca="1" si="344"/>
        <v>16350</v>
      </c>
      <c r="N1225" s="34">
        <f t="shared" ca="1" si="351"/>
        <v>23618.443640478221</v>
      </c>
      <c r="P1225" s="18">
        <f t="shared" ca="1" si="345"/>
        <v>1188.6170049170366</v>
      </c>
      <c r="Q1225" s="47">
        <f ca="1">SUM(L$15:L1225)-SUM(M$15:M1225)</f>
        <v>0</v>
      </c>
      <c r="R1225" s="47" t="str">
        <f t="shared" ca="1" si="346"/>
        <v>M1228</v>
      </c>
      <c r="S1225" s="40">
        <f t="shared" ca="1" si="352"/>
        <v>0</v>
      </c>
      <c r="T1225" s="46">
        <f t="shared" ca="1" si="353"/>
        <v>48</v>
      </c>
      <c r="X1225" s="74">
        <f t="shared" ca="1" si="354"/>
        <v>1.1886170049170366</v>
      </c>
      <c r="Y1225" s="75">
        <f t="shared" ca="1" si="355"/>
        <v>1.1886170049170366</v>
      </c>
      <c r="Z1225" s="74">
        <f t="shared" ca="1" si="356"/>
        <v>3.2825383323470119</v>
      </c>
      <c r="AA1225" s="76">
        <f t="shared" ca="1" si="357"/>
        <v>1188.6170049170366</v>
      </c>
      <c r="AB1225" s="76">
        <f t="shared" ca="1" si="358"/>
        <v>3282.5383323470119</v>
      </c>
    </row>
    <row r="1226" spans="1:28" x14ac:dyDescent="0.25">
      <c r="A1226" s="2">
        <f t="shared" si="359"/>
        <v>12</v>
      </c>
      <c r="B1226" s="16">
        <f ca="1">VLOOKUP(A1226,PERIODS!$O$4:$P$33,2,FALSE)</f>
        <v>3.3000000000000002E-2</v>
      </c>
      <c r="C1226" s="15"/>
      <c r="D1226" s="18">
        <v>1212</v>
      </c>
      <c r="E1226" s="34">
        <f t="shared" ca="1" si="361"/>
        <v>23618.443640478221</v>
      </c>
      <c r="F1226" s="34">
        <f t="shared" ca="1" si="343"/>
        <v>3300</v>
      </c>
      <c r="G1226" s="69">
        <f t="shared" ca="1" si="347"/>
        <v>0</v>
      </c>
      <c r="H1226" s="34">
        <f t="shared" ca="1" si="348"/>
        <v>-119.27817374634424</v>
      </c>
      <c r="I1226" s="34">
        <f t="shared" ca="1" si="349"/>
        <v>3180.7218262536558</v>
      </c>
      <c r="J1226" s="18">
        <f ca="1">SUM(INDIRECT(ADDRESS(ROW(F1226),COLUMN(F1226),4)):INDIRECT(ADDRESS(ROW(F1226)+N$5-1,COLUMN(F1226),4)))</f>
        <v>23500</v>
      </c>
      <c r="K1226" s="18">
        <f t="shared" ca="1" si="350"/>
        <v>0</v>
      </c>
      <c r="L1226" s="18">
        <f t="shared" ca="1" si="360"/>
        <v>0</v>
      </c>
      <c r="M1226" s="18">
        <f t="shared" ca="1" si="344"/>
        <v>0</v>
      </c>
      <c r="N1226" s="34">
        <f t="shared" ca="1" si="351"/>
        <v>20437.721814224566</v>
      </c>
      <c r="P1226" s="18">
        <f t="shared" ca="1" si="345"/>
        <v>119.27817374634424</v>
      </c>
      <c r="Q1226" s="47">
        <f ca="1">SUM(L$15:L1226)-SUM(M$15:M1226)</f>
        <v>0</v>
      </c>
      <c r="R1226" s="47" t="str">
        <f t="shared" ca="1" si="346"/>
        <v>M1229</v>
      </c>
      <c r="S1226" s="40">
        <f t="shared" ca="1" si="352"/>
        <v>0</v>
      </c>
      <c r="T1226" s="46">
        <f t="shared" ca="1" si="353"/>
        <v>20</v>
      </c>
      <c r="X1226" s="74">
        <f t="shared" ca="1" si="354"/>
        <v>-0.11927817374634424</v>
      </c>
      <c r="Y1226" s="75">
        <f t="shared" ca="1" si="355"/>
        <v>-0.11927817374634424</v>
      </c>
      <c r="Z1226" s="74">
        <f t="shared" ca="1" si="356"/>
        <v>0.88756087028635855</v>
      </c>
      <c r="AA1226" s="76">
        <f t="shared" ca="1" si="357"/>
        <v>-119.27817374634424</v>
      </c>
      <c r="AB1226" s="76">
        <f t="shared" ca="1" si="358"/>
        <v>887.56087028635852</v>
      </c>
    </row>
    <row r="1227" spans="1:28" x14ac:dyDescent="0.25">
      <c r="A1227" s="2">
        <f t="shared" si="359"/>
        <v>13</v>
      </c>
      <c r="B1227" s="16">
        <f ca="1">VLOOKUP(A1227,PERIODS!$O$4:$P$33,2,FALSE)</f>
        <v>3.3000000000000002E-2</v>
      </c>
      <c r="C1227" s="15"/>
      <c r="D1227" s="18">
        <v>1213</v>
      </c>
      <c r="E1227" s="34">
        <f t="shared" ca="1" si="361"/>
        <v>20437.721814224566</v>
      </c>
      <c r="F1227" s="34">
        <f t="shared" ca="1" si="343"/>
        <v>3300</v>
      </c>
      <c r="G1227" s="69">
        <f t="shared" ca="1" si="347"/>
        <v>0</v>
      </c>
      <c r="H1227" s="34">
        <f t="shared" ca="1" si="348"/>
        <v>-83.917591349045807</v>
      </c>
      <c r="I1227" s="34">
        <f t="shared" ca="1" si="349"/>
        <v>3216.0824086509542</v>
      </c>
      <c r="J1227" s="18">
        <f ca="1">SUM(INDIRECT(ADDRESS(ROW(F1227),COLUMN(F1227),4)):INDIRECT(ADDRESS(ROW(F1227)+N$5-1,COLUMN(F1227),4)))</f>
        <v>23700</v>
      </c>
      <c r="K1227" s="18">
        <f t="shared" ca="1" si="350"/>
        <v>16350</v>
      </c>
      <c r="L1227" s="18">
        <f t="shared" ca="1" si="360"/>
        <v>16350</v>
      </c>
      <c r="M1227" s="18">
        <f t="shared" ca="1" si="344"/>
        <v>0</v>
      </c>
      <c r="N1227" s="34">
        <f t="shared" ca="1" si="351"/>
        <v>17221.639405573613</v>
      </c>
      <c r="P1227" s="18">
        <f t="shared" ca="1" si="345"/>
        <v>83.917591349045807</v>
      </c>
      <c r="Q1227" s="47">
        <f ca="1">SUM(L$15:L1227)-SUM(M$15:M1227)</f>
        <v>16350</v>
      </c>
      <c r="R1227" s="47" t="str">
        <f t="shared" ca="1" si="346"/>
        <v>M1230</v>
      </c>
      <c r="S1227" s="40">
        <f t="shared" ca="1" si="352"/>
        <v>0</v>
      </c>
      <c r="T1227" s="46">
        <f t="shared" ca="1" si="353"/>
        <v>35</v>
      </c>
      <c r="X1227" s="74">
        <f t="shared" ca="1" si="354"/>
        <v>-8.3917591349045806E-2</v>
      </c>
      <c r="Y1227" s="75">
        <f t="shared" ca="1" si="355"/>
        <v>-8.3917591349045806E-2</v>
      </c>
      <c r="Z1227" s="74">
        <f t="shared" ca="1" si="356"/>
        <v>0.91950702830668463</v>
      </c>
      <c r="AA1227" s="76">
        <f t="shared" ca="1" si="357"/>
        <v>-83.917591349045807</v>
      </c>
      <c r="AB1227" s="76">
        <f t="shared" ca="1" si="358"/>
        <v>919.50702830668467</v>
      </c>
    </row>
    <row r="1228" spans="1:28" x14ac:dyDescent="0.25">
      <c r="A1228" s="2">
        <f t="shared" si="359"/>
        <v>14</v>
      </c>
      <c r="B1228" s="16">
        <f ca="1">VLOOKUP(A1228,PERIODS!$O$4:$P$33,2,FALSE)</f>
        <v>3.3000000000000002E-2</v>
      </c>
      <c r="C1228" s="15"/>
      <c r="D1228" s="18">
        <v>1214</v>
      </c>
      <c r="E1228" s="34">
        <f t="shared" ca="1" si="361"/>
        <v>17221.639405573613</v>
      </c>
      <c r="F1228" s="34">
        <f t="shared" ca="1" si="343"/>
        <v>3300</v>
      </c>
      <c r="G1228" s="69">
        <f t="shared" ca="1" si="347"/>
        <v>0</v>
      </c>
      <c r="H1228" s="34">
        <f t="shared" ca="1" si="348"/>
        <v>-1861.0165484662621</v>
      </c>
      <c r="I1228" s="34">
        <f t="shared" ca="1" si="349"/>
        <v>1438.9834515337379</v>
      </c>
      <c r="J1228" s="18">
        <f ca="1">SUM(INDIRECT(ADDRESS(ROW(F1228),COLUMN(F1228),4)):INDIRECT(ADDRESS(ROW(F1228)+N$5-1,COLUMN(F1228),4)))</f>
        <v>23900</v>
      </c>
      <c r="K1228" s="18">
        <f t="shared" ca="1" si="350"/>
        <v>16350</v>
      </c>
      <c r="L1228" s="18">
        <f t="shared" ca="1" si="360"/>
        <v>0</v>
      </c>
      <c r="M1228" s="18">
        <f t="shared" ca="1" si="344"/>
        <v>0</v>
      </c>
      <c r="N1228" s="34">
        <f t="shared" ca="1" si="351"/>
        <v>15782.655954039874</v>
      </c>
      <c r="P1228" s="18">
        <f t="shared" ca="1" si="345"/>
        <v>1861.0165484662621</v>
      </c>
      <c r="Q1228" s="47">
        <f ca="1">SUM(L$15:L1228)-SUM(M$15:M1228)</f>
        <v>16350</v>
      </c>
      <c r="R1228" s="47" t="str">
        <f t="shared" ca="1" si="346"/>
        <v>M1231</v>
      </c>
      <c r="S1228" s="40">
        <f t="shared" ca="1" si="352"/>
        <v>0</v>
      </c>
      <c r="T1228" s="46">
        <f t="shared" ca="1" si="353"/>
        <v>54</v>
      </c>
      <c r="X1228" s="74">
        <f t="shared" ca="1" si="354"/>
        <v>-1.861016548466262</v>
      </c>
      <c r="Y1228" s="75">
        <f t="shared" ca="1" si="355"/>
        <v>-1.861016548466262</v>
      </c>
      <c r="Z1228" s="74">
        <f t="shared" ca="1" si="356"/>
        <v>0.15551446200088381</v>
      </c>
      <c r="AA1228" s="76">
        <f t="shared" ca="1" si="357"/>
        <v>-1861.0165484662621</v>
      </c>
      <c r="AB1228" s="76">
        <f t="shared" ca="1" si="358"/>
        <v>155.51446200088381</v>
      </c>
    </row>
    <row r="1229" spans="1:28" x14ac:dyDescent="0.25">
      <c r="A1229" s="2">
        <f t="shared" si="359"/>
        <v>15</v>
      </c>
      <c r="B1229" s="16">
        <f ca="1">VLOOKUP(A1229,PERIODS!$O$4:$P$33,2,FALSE)</f>
        <v>3.3000000000000002E-2</v>
      </c>
      <c r="C1229" s="15"/>
      <c r="D1229" s="18">
        <v>1215</v>
      </c>
      <c r="E1229" s="34">
        <f t="shared" ca="1" si="361"/>
        <v>15782.655954039874</v>
      </c>
      <c r="F1229" s="34">
        <f t="shared" ca="1" si="343"/>
        <v>3300</v>
      </c>
      <c r="G1229" s="69">
        <f t="shared" ca="1" si="347"/>
        <v>0</v>
      </c>
      <c r="H1229" s="34">
        <f t="shared" ca="1" si="348"/>
        <v>-1265.1838043843829</v>
      </c>
      <c r="I1229" s="34">
        <f t="shared" ca="1" si="349"/>
        <v>2034.8161956156171</v>
      </c>
      <c r="J1229" s="18">
        <f ca="1">SUM(INDIRECT(ADDRESS(ROW(F1229),COLUMN(F1229),4)):INDIRECT(ADDRESS(ROW(F1229)+N$5-1,COLUMN(F1229),4)))</f>
        <v>24100</v>
      </c>
      <c r="K1229" s="18">
        <f t="shared" ca="1" si="350"/>
        <v>16350</v>
      </c>
      <c r="L1229" s="18">
        <f t="shared" ca="1" si="360"/>
        <v>0</v>
      </c>
      <c r="M1229" s="18">
        <f t="shared" ca="1" si="344"/>
        <v>0</v>
      </c>
      <c r="N1229" s="34">
        <f t="shared" ca="1" si="351"/>
        <v>13747.839758424258</v>
      </c>
      <c r="P1229" s="18">
        <f t="shared" ca="1" si="345"/>
        <v>1265.1838043843829</v>
      </c>
      <c r="Q1229" s="47">
        <f ca="1">SUM(L$15:L1229)-SUM(M$15:M1229)</f>
        <v>16350</v>
      </c>
      <c r="R1229" s="47" t="str">
        <f t="shared" ca="1" si="346"/>
        <v>M1232</v>
      </c>
      <c r="S1229" s="40">
        <f t="shared" ca="1" si="352"/>
        <v>0</v>
      </c>
      <c r="T1229" s="46">
        <f t="shared" ca="1" si="353"/>
        <v>68</v>
      </c>
      <c r="X1229" s="74">
        <f t="shared" ca="1" si="354"/>
        <v>-1.265183804384383</v>
      </c>
      <c r="Y1229" s="75">
        <f t="shared" ca="1" si="355"/>
        <v>-1.265183804384383</v>
      </c>
      <c r="Z1229" s="74">
        <f t="shared" ca="1" si="356"/>
        <v>0.28218742408774894</v>
      </c>
      <c r="AA1229" s="76">
        <f t="shared" ca="1" si="357"/>
        <v>-1265.1838043843829</v>
      </c>
      <c r="AB1229" s="76">
        <f t="shared" ca="1" si="358"/>
        <v>282.18742408774892</v>
      </c>
    </row>
    <row r="1230" spans="1:28" x14ac:dyDescent="0.25">
      <c r="A1230" s="2">
        <f t="shared" si="359"/>
        <v>16</v>
      </c>
      <c r="B1230" s="16">
        <f ca="1">VLOOKUP(A1230,PERIODS!$O$4:$P$33,2,FALSE)</f>
        <v>3.3000000000000002E-2</v>
      </c>
      <c r="C1230" s="15"/>
      <c r="D1230" s="18">
        <v>1216</v>
      </c>
      <c r="E1230" s="34">
        <f t="shared" ca="1" si="361"/>
        <v>13747.839758424258</v>
      </c>
      <c r="F1230" s="34">
        <f t="shared" ca="1" si="343"/>
        <v>3300</v>
      </c>
      <c r="G1230" s="69">
        <f t="shared" ca="1" si="347"/>
        <v>0</v>
      </c>
      <c r="H1230" s="34">
        <f t="shared" ca="1" si="348"/>
        <v>296.40496136921519</v>
      </c>
      <c r="I1230" s="34">
        <f t="shared" ca="1" si="349"/>
        <v>3596.404961369215</v>
      </c>
      <c r="J1230" s="18">
        <f ca="1">SUM(INDIRECT(ADDRESS(ROW(F1230),COLUMN(F1230),4)):INDIRECT(ADDRESS(ROW(F1230)+N$5-1,COLUMN(F1230),4)))</f>
        <v>24300</v>
      </c>
      <c r="K1230" s="18">
        <f t="shared" ca="1" si="350"/>
        <v>0</v>
      </c>
      <c r="L1230" s="18">
        <f t="shared" ca="1" si="360"/>
        <v>0</v>
      </c>
      <c r="M1230" s="18">
        <f t="shared" ca="1" si="344"/>
        <v>16350</v>
      </c>
      <c r="N1230" s="34">
        <f t="shared" ca="1" si="351"/>
        <v>26501.434797055044</v>
      </c>
      <c r="P1230" s="18">
        <f t="shared" ca="1" si="345"/>
        <v>296.40496136921519</v>
      </c>
      <c r="Q1230" s="47">
        <f ca="1">SUM(L$15:L1230)-SUM(M$15:M1230)</f>
        <v>0</v>
      </c>
      <c r="R1230" s="47" t="str">
        <f t="shared" ca="1" si="346"/>
        <v>M1233</v>
      </c>
      <c r="S1230" s="40">
        <f t="shared" ca="1" si="352"/>
        <v>0</v>
      </c>
      <c r="T1230" s="46">
        <f t="shared" ca="1" si="353"/>
        <v>29</v>
      </c>
      <c r="X1230" s="74">
        <f t="shared" ca="1" si="354"/>
        <v>0.29640496136921518</v>
      </c>
      <c r="Y1230" s="75">
        <f t="shared" ca="1" si="355"/>
        <v>0.29640496136921518</v>
      </c>
      <c r="Z1230" s="74">
        <f t="shared" ca="1" si="356"/>
        <v>1.3450147255648401</v>
      </c>
      <c r="AA1230" s="76">
        <f t="shared" ca="1" si="357"/>
        <v>296.40496136921519</v>
      </c>
      <c r="AB1230" s="76">
        <f t="shared" ca="1" si="358"/>
        <v>1345.0147255648401</v>
      </c>
    </row>
    <row r="1231" spans="1:28" x14ac:dyDescent="0.25">
      <c r="A1231" s="2">
        <f t="shared" si="359"/>
        <v>17</v>
      </c>
      <c r="B1231" s="16">
        <f ca="1">VLOOKUP(A1231,PERIODS!$O$4:$P$33,2,FALSE)</f>
        <v>3.5000000000000003E-2</v>
      </c>
      <c r="C1231" s="15"/>
      <c r="D1231" s="18">
        <v>1217</v>
      </c>
      <c r="E1231" s="34">
        <f t="shared" ca="1" si="361"/>
        <v>26501.434797055044</v>
      </c>
      <c r="F1231" s="34">
        <f t="shared" ref="F1231:F1294" ca="1" si="362">F$2*B1231</f>
        <v>3500.0000000000005</v>
      </c>
      <c r="G1231" s="69">
        <f t="shared" ca="1" si="347"/>
        <v>0</v>
      </c>
      <c r="H1231" s="34">
        <f t="shared" ca="1" si="348"/>
        <v>-622.69181446523612</v>
      </c>
      <c r="I1231" s="34">
        <f t="shared" ca="1" si="349"/>
        <v>2877.3081855347646</v>
      </c>
      <c r="J1231" s="18">
        <f ca="1">SUM(INDIRECT(ADDRESS(ROW(F1231),COLUMN(F1231),4)):INDIRECT(ADDRESS(ROW(F1231)+N$5-1,COLUMN(F1231),4)))</f>
        <v>24500.000000000004</v>
      </c>
      <c r="K1231" s="18">
        <f t="shared" ca="1" si="350"/>
        <v>0</v>
      </c>
      <c r="L1231" s="18">
        <f t="shared" ca="1" si="360"/>
        <v>0</v>
      </c>
      <c r="M1231" s="18">
        <f t="shared" ref="M1231:M1294" ca="1" si="363">SUMIF($R$15:$R$8014,ADDRESS(ROW(M1231),COLUMN(M1231),4),$L$15:$L$8014)</f>
        <v>0</v>
      </c>
      <c r="N1231" s="34">
        <f t="shared" ca="1" si="351"/>
        <v>23624.126611520282</v>
      </c>
      <c r="P1231" s="18">
        <f t="shared" ref="P1231:P1294" ca="1" si="364">ABS(H1231)</f>
        <v>622.69181446523612</v>
      </c>
      <c r="Q1231" s="47">
        <f ca="1">SUM(L$15:L1231)-SUM(M$15:M1231)</f>
        <v>0</v>
      </c>
      <c r="R1231" s="47" t="str">
        <f t="shared" ref="R1231:R1294" ca="1" si="365">ADDRESS(ROW(M1231)+$N$3+RANDBETWEEN(-$N$4,$N$4),COLUMN(M1231),4)</f>
        <v>M1234</v>
      </c>
      <c r="S1231" s="40">
        <f t="shared" ca="1" si="352"/>
        <v>0</v>
      </c>
      <c r="T1231" s="46">
        <f t="shared" ca="1" si="353"/>
        <v>20</v>
      </c>
      <c r="X1231" s="74">
        <f t="shared" ca="1" si="354"/>
        <v>-0.62269181446523614</v>
      </c>
      <c r="Y1231" s="75">
        <f t="shared" ca="1" si="355"/>
        <v>-0.62269181446523614</v>
      </c>
      <c r="Z1231" s="74">
        <f t="shared" ca="1" si="356"/>
        <v>0.53649833816493209</v>
      </c>
      <c r="AA1231" s="76">
        <f t="shared" ca="1" si="357"/>
        <v>-622.69181446523612</v>
      </c>
      <c r="AB1231" s="76">
        <f t="shared" ca="1" si="358"/>
        <v>536.49833816493208</v>
      </c>
    </row>
    <row r="1232" spans="1:28" x14ac:dyDescent="0.25">
      <c r="A1232" s="2">
        <f t="shared" si="359"/>
        <v>18</v>
      </c>
      <c r="B1232" s="16">
        <f ca="1">VLOOKUP(A1232,PERIODS!$O$4:$P$33,2,FALSE)</f>
        <v>3.5000000000000003E-2</v>
      </c>
      <c r="C1232" s="15"/>
      <c r="D1232" s="18">
        <v>1218</v>
      </c>
      <c r="E1232" s="34">
        <f t="shared" ca="1" si="361"/>
        <v>23624.126611520282</v>
      </c>
      <c r="F1232" s="34">
        <f t="shared" ca="1" si="362"/>
        <v>3500.0000000000005</v>
      </c>
      <c r="G1232" s="69">
        <f t="shared" ref="G1232:G1295" ca="1" si="366">((2*RAND()*$F$5)-$F$5)*E1232</f>
        <v>0</v>
      </c>
      <c r="H1232" s="34">
        <f t="shared" ref="H1232:H1295" ca="1" si="367">IF($S$3="NORM",AA1232,IF($S$3="LOGNORM",AB1232,0))</f>
        <v>152.96752118516784</v>
      </c>
      <c r="I1232" s="34">
        <f t="shared" ref="I1232:I1295" ca="1" si="368">IF(F1232+H1232&lt;0,0,F1232+H1232)</f>
        <v>3652.9675211851682</v>
      </c>
      <c r="J1232" s="18">
        <f ca="1">SUM(INDIRECT(ADDRESS(ROW(F1232),COLUMN(F1232),4)):INDIRECT(ADDRESS(ROW(F1232)+N$5-1,COLUMN(F1232),4)))</f>
        <v>24500.000000000004</v>
      </c>
      <c r="K1232" s="18">
        <f t="shared" ref="K1232:K1295" ca="1" si="369">Q1232</f>
        <v>16350</v>
      </c>
      <c r="L1232" s="18">
        <f t="shared" ca="1" si="360"/>
        <v>16350</v>
      </c>
      <c r="M1232" s="18">
        <f t="shared" ca="1" si="363"/>
        <v>0</v>
      </c>
      <c r="N1232" s="34">
        <f t="shared" ref="N1232:N1295" ca="1" si="370">E1232+G1232-I1232+M1232-S1232</f>
        <v>19971.159090335113</v>
      </c>
      <c r="P1232" s="18">
        <f t="shared" ca="1" si="364"/>
        <v>152.96752118516784</v>
      </c>
      <c r="Q1232" s="47">
        <f ca="1">SUM(L$15:L1232)-SUM(M$15:M1232)</f>
        <v>16350</v>
      </c>
      <c r="R1232" s="47" t="str">
        <f t="shared" ca="1" si="365"/>
        <v>M1235</v>
      </c>
      <c r="S1232" s="40">
        <f t="shared" ref="S1232:S1295" ca="1" si="371">IF(T1232&gt;N$6*100,M1232,0)</f>
        <v>0</v>
      </c>
      <c r="T1232" s="46">
        <f t="shared" ref="T1232:T1295" ca="1" si="372">RANDBETWEEN(0,100)</f>
        <v>11</v>
      </c>
      <c r="X1232" s="74">
        <f t="shared" ref="X1232:X1295" ca="1" si="373">NORMINV(RAND(),0,1)</f>
        <v>0.15296752118516785</v>
      </c>
      <c r="Y1232" s="75">
        <f t="shared" ref="Y1232:Y1295" ca="1" si="374">IF(AND(X1232&gt;$F$6,$F$6&gt;0),$F$6,X1232)</f>
        <v>0.15296752118516785</v>
      </c>
      <c r="Z1232" s="74">
        <f t="shared" ref="Z1232:Z1295" ca="1" si="375">EXP(Y1232)</f>
        <v>1.1652871311831561</v>
      </c>
      <c r="AA1232" s="76">
        <f t="shared" ref="AA1232:AA1295" ca="1" si="376">$F$3*Y1232</f>
        <v>152.96752118516784</v>
      </c>
      <c r="AB1232" s="76">
        <f t="shared" ref="AB1232:AB1295" ca="1" si="377">$F$3*Z1232</f>
        <v>1165.2871311831561</v>
      </c>
    </row>
    <row r="1233" spans="1:28" x14ac:dyDescent="0.25">
      <c r="A1233" s="2">
        <f t="shared" ref="A1233:A1296" si="378">IF(AND(A1232=12,OR(A$14="MS",A$14="M0")),1,IF(AND(A1232=4,OR(A$14="WS",A$14="W0")),1,IF(AND(A1232=30,OR(A$14="DS",A$14="D0")),1,A1232+1)))</f>
        <v>19</v>
      </c>
      <c r="B1233" s="16">
        <f ca="1">VLOOKUP(A1233,PERIODS!$O$4:$P$33,2,FALSE)</f>
        <v>3.5000000000000003E-2</v>
      </c>
      <c r="C1233" s="15"/>
      <c r="D1233" s="18">
        <v>1219</v>
      </c>
      <c r="E1233" s="34">
        <f t="shared" ca="1" si="361"/>
        <v>19971.159090335113</v>
      </c>
      <c r="F1233" s="34">
        <f t="shared" ca="1" si="362"/>
        <v>3500.0000000000005</v>
      </c>
      <c r="G1233" s="69">
        <f t="shared" ca="1" si="366"/>
        <v>0</v>
      </c>
      <c r="H1233" s="34">
        <f t="shared" ca="1" si="367"/>
        <v>-885.50039481167482</v>
      </c>
      <c r="I1233" s="34">
        <f t="shared" ca="1" si="368"/>
        <v>2614.4996051883254</v>
      </c>
      <c r="J1233" s="18">
        <f ca="1">SUM(INDIRECT(ADDRESS(ROW(F1233),COLUMN(F1233),4)):INDIRECT(ADDRESS(ROW(F1233)+N$5-1,COLUMN(F1233),4)))</f>
        <v>24500.000000000004</v>
      </c>
      <c r="K1233" s="18">
        <f t="shared" ca="1" si="369"/>
        <v>16350</v>
      </c>
      <c r="L1233" s="18">
        <f t="shared" ref="L1233:L1296" ca="1" si="379">IF((E1233+K1232)&lt;J1233,N$2,0)</f>
        <v>0</v>
      </c>
      <c r="M1233" s="18">
        <f t="shared" ca="1" si="363"/>
        <v>0</v>
      </c>
      <c r="N1233" s="34">
        <f t="shared" ca="1" si="370"/>
        <v>17356.659485146789</v>
      </c>
      <c r="P1233" s="18">
        <f t="shared" ca="1" si="364"/>
        <v>885.50039481167482</v>
      </c>
      <c r="Q1233" s="47">
        <f ca="1">SUM(L$15:L1233)-SUM(M$15:M1233)</f>
        <v>16350</v>
      </c>
      <c r="R1233" s="47" t="str">
        <f t="shared" ca="1" si="365"/>
        <v>M1236</v>
      </c>
      <c r="S1233" s="40">
        <f t="shared" ca="1" si="371"/>
        <v>0</v>
      </c>
      <c r="T1233" s="46">
        <f t="shared" ca="1" si="372"/>
        <v>76</v>
      </c>
      <c r="X1233" s="74">
        <f t="shared" ca="1" si="373"/>
        <v>-0.88550039481167486</v>
      </c>
      <c r="Y1233" s="75">
        <f t="shared" ca="1" si="374"/>
        <v>-0.88550039481167486</v>
      </c>
      <c r="Z1233" s="74">
        <f t="shared" ca="1" si="375"/>
        <v>0.41250770491019462</v>
      </c>
      <c r="AA1233" s="76">
        <f t="shared" ca="1" si="376"/>
        <v>-885.50039481167482</v>
      </c>
      <c r="AB1233" s="76">
        <f t="shared" ca="1" si="377"/>
        <v>412.5077049101946</v>
      </c>
    </row>
    <row r="1234" spans="1:28" x14ac:dyDescent="0.25">
      <c r="A1234" s="2">
        <f t="shared" si="378"/>
        <v>20</v>
      </c>
      <c r="B1234" s="16">
        <f ca="1">VLOOKUP(A1234,PERIODS!$O$4:$P$33,2,FALSE)</f>
        <v>3.5000000000000003E-2</v>
      </c>
      <c r="C1234" s="15"/>
      <c r="D1234" s="18">
        <v>1220</v>
      </c>
      <c r="E1234" s="34">
        <f t="shared" ca="1" si="361"/>
        <v>17356.659485146789</v>
      </c>
      <c r="F1234" s="34">
        <f t="shared" ca="1" si="362"/>
        <v>3500.0000000000005</v>
      </c>
      <c r="G1234" s="69">
        <f t="shared" ca="1" si="366"/>
        <v>0</v>
      </c>
      <c r="H1234" s="34">
        <f t="shared" ca="1" si="367"/>
        <v>1332.5324839566501</v>
      </c>
      <c r="I1234" s="34">
        <f t="shared" ca="1" si="368"/>
        <v>4832.532483956651</v>
      </c>
      <c r="J1234" s="18">
        <f ca="1">SUM(INDIRECT(ADDRESS(ROW(F1234),COLUMN(F1234),4)):INDIRECT(ADDRESS(ROW(F1234)+N$5-1,COLUMN(F1234),4)))</f>
        <v>24500.000000000004</v>
      </c>
      <c r="K1234" s="18">
        <f t="shared" ca="1" si="369"/>
        <v>16350</v>
      </c>
      <c r="L1234" s="18">
        <f t="shared" ca="1" si="379"/>
        <v>0</v>
      </c>
      <c r="M1234" s="18">
        <f t="shared" ca="1" si="363"/>
        <v>0</v>
      </c>
      <c r="N1234" s="34">
        <f t="shared" ca="1" si="370"/>
        <v>12524.127001190138</v>
      </c>
      <c r="P1234" s="18">
        <f t="shared" ca="1" si="364"/>
        <v>1332.5324839566501</v>
      </c>
      <c r="Q1234" s="47">
        <f ca="1">SUM(L$15:L1234)-SUM(M$15:M1234)</f>
        <v>16350</v>
      </c>
      <c r="R1234" s="47" t="str">
        <f t="shared" ca="1" si="365"/>
        <v>M1237</v>
      </c>
      <c r="S1234" s="40">
        <f t="shared" ca="1" si="371"/>
        <v>0</v>
      </c>
      <c r="T1234" s="46">
        <f t="shared" ca="1" si="372"/>
        <v>3</v>
      </c>
      <c r="X1234" s="74">
        <f t="shared" ca="1" si="373"/>
        <v>1.3325324839566501</v>
      </c>
      <c r="Y1234" s="75">
        <f t="shared" ca="1" si="374"/>
        <v>1.3325324839566501</v>
      </c>
      <c r="Z1234" s="74">
        <f t="shared" ca="1" si="375"/>
        <v>3.7906309543425811</v>
      </c>
      <c r="AA1234" s="76">
        <f t="shared" ca="1" si="376"/>
        <v>1332.5324839566501</v>
      </c>
      <c r="AB1234" s="76">
        <f t="shared" ca="1" si="377"/>
        <v>3790.6309543425809</v>
      </c>
    </row>
    <row r="1235" spans="1:28" x14ac:dyDescent="0.25">
      <c r="A1235" s="2">
        <f t="shared" si="378"/>
        <v>21</v>
      </c>
      <c r="B1235" s="16">
        <f ca="1">VLOOKUP(A1235,PERIODS!$O$4:$P$33,2,FALSE)</f>
        <v>3.5000000000000003E-2</v>
      </c>
      <c r="C1235" s="15"/>
      <c r="D1235" s="18">
        <v>1221</v>
      </c>
      <c r="E1235" s="34">
        <f t="shared" ca="1" si="361"/>
        <v>12524.127001190138</v>
      </c>
      <c r="F1235" s="34">
        <f t="shared" ca="1" si="362"/>
        <v>3500.0000000000005</v>
      </c>
      <c r="G1235" s="69">
        <f t="shared" ca="1" si="366"/>
        <v>0</v>
      </c>
      <c r="H1235" s="34">
        <f t="shared" ca="1" si="367"/>
        <v>676.22273848381315</v>
      </c>
      <c r="I1235" s="34">
        <f t="shared" ca="1" si="368"/>
        <v>4176.2227384838134</v>
      </c>
      <c r="J1235" s="18">
        <f ca="1">SUM(INDIRECT(ADDRESS(ROW(F1235),COLUMN(F1235),4)):INDIRECT(ADDRESS(ROW(F1235)+N$5-1,COLUMN(F1235),4)))</f>
        <v>24500.000000000004</v>
      </c>
      <c r="K1235" s="18">
        <f t="shared" ca="1" si="369"/>
        <v>0</v>
      </c>
      <c r="L1235" s="18">
        <f t="shared" ca="1" si="379"/>
        <v>0</v>
      </c>
      <c r="M1235" s="18">
        <f t="shared" ca="1" si="363"/>
        <v>16350</v>
      </c>
      <c r="N1235" s="34">
        <f t="shared" ca="1" si="370"/>
        <v>24697.904262706325</v>
      </c>
      <c r="P1235" s="18">
        <f t="shared" ca="1" si="364"/>
        <v>676.22273848381315</v>
      </c>
      <c r="Q1235" s="47">
        <f ca="1">SUM(L$15:L1235)-SUM(M$15:M1235)</f>
        <v>0</v>
      </c>
      <c r="R1235" s="47" t="str">
        <f t="shared" ca="1" si="365"/>
        <v>M1238</v>
      </c>
      <c r="S1235" s="40">
        <f t="shared" ca="1" si="371"/>
        <v>0</v>
      </c>
      <c r="T1235" s="46">
        <f t="shared" ca="1" si="372"/>
        <v>24</v>
      </c>
      <c r="X1235" s="74">
        <f t="shared" ca="1" si="373"/>
        <v>0.67622273848381309</v>
      </c>
      <c r="Y1235" s="75">
        <f t="shared" ca="1" si="374"/>
        <v>0.67622273848381309</v>
      </c>
      <c r="Z1235" s="74">
        <f t="shared" ca="1" si="375"/>
        <v>1.9664359434740772</v>
      </c>
      <c r="AA1235" s="76">
        <f t="shared" ca="1" si="376"/>
        <v>676.22273848381315</v>
      </c>
      <c r="AB1235" s="76">
        <f t="shared" ca="1" si="377"/>
        <v>1966.4359434740772</v>
      </c>
    </row>
    <row r="1236" spans="1:28" x14ac:dyDescent="0.25">
      <c r="A1236" s="2">
        <f t="shared" si="378"/>
        <v>22</v>
      </c>
      <c r="B1236" s="16">
        <f ca="1">VLOOKUP(A1236,PERIODS!$O$4:$P$33,2,FALSE)</f>
        <v>3.5000000000000003E-2</v>
      </c>
      <c r="C1236" s="15"/>
      <c r="D1236" s="18">
        <v>1222</v>
      </c>
      <c r="E1236" s="34">
        <f t="shared" ca="1" si="361"/>
        <v>24697.904262706325</v>
      </c>
      <c r="F1236" s="34">
        <f t="shared" ca="1" si="362"/>
        <v>3500.0000000000005</v>
      </c>
      <c r="G1236" s="69">
        <f t="shared" ca="1" si="366"/>
        <v>0</v>
      </c>
      <c r="H1236" s="34">
        <f t="shared" ca="1" si="367"/>
        <v>-1235.6040124212257</v>
      </c>
      <c r="I1236" s="34">
        <f t="shared" ca="1" si="368"/>
        <v>2264.395987578775</v>
      </c>
      <c r="J1236" s="18">
        <f ca="1">SUM(INDIRECT(ADDRESS(ROW(F1236),COLUMN(F1236),4)):INDIRECT(ADDRESS(ROW(F1236)+N$5-1,COLUMN(F1236),4)))</f>
        <v>25000.000000000004</v>
      </c>
      <c r="K1236" s="18">
        <f t="shared" ca="1" si="369"/>
        <v>16350</v>
      </c>
      <c r="L1236" s="18">
        <f t="shared" ca="1" si="379"/>
        <v>16350</v>
      </c>
      <c r="M1236" s="18">
        <f t="shared" ca="1" si="363"/>
        <v>0</v>
      </c>
      <c r="N1236" s="34">
        <f t="shared" ca="1" si="370"/>
        <v>22433.508275127548</v>
      </c>
      <c r="P1236" s="18">
        <f t="shared" ca="1" si="364"/>
        <v>1235.6040124212257</v>
      </c>
      <c r="Q1236" s="47">
        <f ca="1">SUM(L$15:L1236)-SUM(M$15:M1236)</f>
        <v>16350</v>
      </c>
      <c r="R1236" s="47" t="str">
        <f t="shared" ca="1" si="365"/>
        <v>M1239</v>
      </c>
      <c r="S1236" s="40">
        <f t="shared" ca="1" si="371"/>
        <v>0</v>
      </c>
      <c r="T1236" s="46">
        <f t="shared" ca="1" si="372"/>
        <v>39</v>
      </c>
      <c r="X1236" s="74">
        <f t="shared" ca="1" si="373"/>
        <v>-1.2356040124212258</v>
      </c>
      <c r="Y1236" s="75">
        <f t="shared" ca="1" si="374"/>
        <v>-1.2356040124212258</v>
      </c>
      <c r="Z1236" s="74">
        <f t="shared" ca="1" si="375"/>
        <v>0.29065914760094658</v>
      </c>
      <c r="AA1236" s="76">
        <f t="shared" ca="1" si="376"/>
        <v>-1235.6040124212257</v>
      </c>
      <c r="AB1236" s="76">
        <f t="shared" ca="1" si="377"/>
        <v>290.6591476009466</v>
      </c>
    </row>
    <row r="1237" spans="1:28" x14ac:dyDescent="0.25">
      <c r="A1237" s="2">
        <f t="shared" si="378"/>
        <v>23</v>
      </c>
      <c r="B1237" s="16">
        <f ca="1">VLOOKUP(A1237,PERIODS!$O$4:$P$33,2,FALSE)</f>
        <v>3.5000000000000003E-2</v>
      </c>
      <c r="C1237" s="15"/>
      <c r="D1237" s="18">
        <v>1223</v>
      </c>
      <c r="E1237" s="34">
        <f t="shared" ca="1" si="361"/>
        <v>22433.508275127548</v>
      </c>
      <c r="F1237" s="34">
        <f t="shared" ca="1" si="362"/>
        <v>3500.0000000000005</v>
      </c>
      <c r="G1237" s="69">
        <f t="shared" ca="1" si="366"/>
        <v>0</v>
      </c>
      <c r="H1237" s="34">
        <f t="shared" ca="1" si="367"/>
        <v>-740.5368750586149</v>
      </c>
      <c r="I1237" s="34">
        <f t="shared" ca="1" si="368"/>
        <v>2759.4631249413856</v>
      </c>
      <c r="J1237" s="18">
        <f ca="1">SUM(INDIRECT(ADDRESS(ROW(F1237),COLUMN(F1237),4)):INDIRECT(ADDRESS(ROW(F1237)+N$5-1,COLUMN(F1237),4)))</f>
        <v>25500.000000000004</v>
      </c>
      <c r="K1237" s="18">
        <f t="shared" ca="1" si="369"/>
        <v>16350</v>
      </c>
      <c r="L1237" s="18">
        <f t="shared" ca="1" si="379"/>
        <v>0</v>
      </c>
      <c r="M1237" s="18">
        <f t="shared" ca="1" si="363"/>
        <v>0</v>
      </c>
      <c r="N1237" s="34">
        <f t="shared" ca="1" si="370"/>
        <v>19674.045150186161</v>
      </c>
      <c r="P1237" s="18">
        <f t="shared" ca="1" si="364"/>
        <v>740.5368750586149</v>
      </c>
      <c r="Q1237" s="47">
        <f ca="1">SUM(L$15:L1237)-SUM(M$15:M1237)</f>
        <v>16350</v>
      </c>
      <c r="R1237" s="47" t="str">
        <f t="shared" ca="1" si="365"/>
        <v>M1240</v>
      </c>
      <c r="S1237" s="40">
        <f t="shared" ca="1" si="371"/>
        <v>0</v>
      </c>
      <c r="T1237" s="46">
        <f t="shared" ca="1" si="372"/>
        <v>20</v>
      </c>
      <c r="X1237" s="74">
        <f t="shared" ca="1" si="373"/>
        <v>-0.74053687505861487</v>
      </c>
      <c r="Y1237" s="75">
        <f t="shared" ca="1" si="374"/>
        <v>-0.74053687505861487</v>
      </c>
      <c r="Z1237" s="74">
        <f t="shared" ca="1" si="375"/>
        <v>0.47685783370779328</v>
      </c>
      <c r="AA1237" s="76">
        <f t="shared" ca="1" si="376"/>
        <v>-740.5368750586149</v>
      </c>
      <c r="AB1237" s="76">
        <f t="shared" ca="1" si="377"/>
        <v>476.8578337077933</v>
      </c>
    </row>
    <row r="1238" spans="1:28" x14ac:dyDescent="0.25">
      <c r="A1238" s="2">
        <f t="shared" si="378"/>
        <v>24</v>
      </c>
      <c r="B1238" s="16">
        <f ca="1">VLOOKUP(A1238,PERIODS!$O$4:$P$33,2,FALSE)</f>
        <v>3.5000000000000003E-2</v>
      </c>
      <c r="C1238" s="15"/>
      <c r="D1238" s="18">
        <v>1224</v>
      </c>
      <c r="E1238" s="34">
        <f t="shared" ca="1" si="361"/>
        <v>19674.045150186161</v>
      </c>
      <c r="F1238" s="34">
        <f t="shared" ca="1" si="362"/>
        <v>3500.0000000000005</v>
      </c>
      <c r="G1238" s="69">
        <f t="shared" ca="1" si="366"/>
        <v>0</v>
      </c>
      <c r="H1238" s="34">
        <f t="shared" ca="1" si="367"/>
        <v>635.1945585755235</v>
      </c>
      <c r="I1238" s="34">
        <f t="shared" ca="1" si="368"/>
        <v>4135.1945585755238</v>
      </c>
      <c r="J1238" s="18">
        <f ca="1">SUM(INDIRECT(ADDRESS(ROW(F1238),COLUMN(F1238),4)):INDIRECT(ADDRESS(ROW(F1238)+N$5-1,COLUMN(F1238),4)))</f>
        <v>26000</v>
      </c>
      <c r="K1238" s="18">
        <f t="shared" ca="1" si="369"/>
        <v>16350</v>
      </c>
      <c r="L1238" s="18">
        <f t="shared" ca="1" si="379"/>
        <v>0</v>
      </c>
      <c r="M1238" s="18">
        <f t="shared" ca="1" si="363"/>
        <v>0</v>
      </c>
      <c r="N1238" s="34">
        <f t="shared" ca="1" si="370"/>
        <v>15538.850591610637</v>
      </c>
      <c r="P1238" s="18">
        <f t="shared" ca="1" si="364"/>
        <v>635.1945585755235</v>
      </c>
      <c r="Q1238" s="47">
        <f ca="1">SUM(L$15:L1238)-SUM(M$15:M1238)</f>
        <v>16350</v>
      </c>
      <c r="R1238" s="47" t="str">
        <f t="shared" ca="1" si="365"/>
        <v>M1241</v>
      </c>
      <c r="S1238" s="40">
        <f t="shared" ca="1" si="371"/>
        <v>0</v>
      </c>
      <c r="T1238" s="46">
        <f t="shared" ca="1" si="372"/>
        <v>48</v>
      </c>
      <c r="X1238" s="74">
        <f t="shared" ca="1" si="373"/>
        <v>0.63519455857552354</v>
      </c>
      <c r="Y1238" s="75">
        <f t="shared" ca="1" si="374"/>
        <v>0.63519455857552354</v>
      </c>
      <c r="Z1238" s="74">
        <f t="shared" ca="1" si="375"/>
        <v>1.8873893135156392</v>
      </c>
      <c r="AA1238" s="76">
        <f t="shared" ca="1" si="376"/>
        <v>635.1945585755235</v>
      </c>
      <c r="AB1238" s="76">
        <f t="shared" ca="1" si="377"/>
        <v>1887.3893135156393</v>
      </c>
    </row>
    <row r="1239" spans="1:28" x14ac:dyDescent="0.25">
      <c r="A1239" s="2">
        <f t="shared" si="378"/>
        <v>25</v>
      </c>
      <c r="B1239" s="16">
        <f ca="1">VLOOKUP(A1239,PERIODS!$O$4:$P$33,2,FALSE)</f>
        <v>3.5000000000000003E-2</v>
      </c>
      <c r="C1239" s="15"/>
      <c r="D1239" s="18">
        <v>1225</v>
      </c>
      <c r="E1239" s="34">
        <f t="shared" ca="1" si="361"/>
        <v>15538.850591610637</v>
      </c>
      <c r="F1239" s="34">
        <f t="shared" ca="1" si="362"/>
        <v>3500.0000000000005</v>
      </c>
      <c r="G1239" s="69">
        <f t="shared" ca="1" si="366"/>
        <v>0</v>
      </c>
      <c r="H1239" s="34">
        <f t="shared" ca="1" si="367"/>
        <v>198.49558076063701</v>
      </c>
      <c r="I1239" s="34">
        <f t="shared" ca="1" si="368"/>
        <v>3698.4955807606375</v>
      </c>
      <c r="J1239" s="18">
        <f ca="1">SUM(INDIRECT(ADDRESS(ROW(F1239),COLUMN(F1239),4)):INDIRECT(ADDRESS(ROW(F1239)+N$5-1,COLUMN(F1239),4)))</f>
        <v>24900</v>
      </c>
      <c r="K1239" s="18">
        <f t="shared" ca="1" si="369"/>
        <v>0</v>
      </c>
      <c r="L1239" s="18">
        <f t="shared" ca="1" si="379"/>
        <v>0</v>
      </c>
      <c r="M1239" s="18">
        <f t="shared" ca="1" si="363"/>
        <v>16350</v>
      </c>
      <c r="N1239" s="34">
        <f t="shared" ca="1" si="370"/>
        <v>28190.355010849999</v>
      </c>
      <c r="P1239" s="18">
        <f t="shared" ca="1" si="364"/>
        <v>198.49558076063701</v>
      </c>
      <c r="Q1239" s="47">
        <f ca="1">SUM(L$15:L1239)-SUM(M$15:M1239)</f>
        <v>0</v>
      </c>
      <c r="R1239" s="47" t="str">
        <f t="shared" ca="1" si="365"/>
        <v>M1242</v>
      </c>
      <c r="S1239" s="40">
        <f t="shared" ca="1" si="371"/>
        <v>0</v>
      </c>
      <c r="T1239" s="46">
        <f t="shared" ca="1" si="372"/>
        <v>87</v>
      </c>
      <c r="X1239" s="74">
        <f t="shared" ca="1" si="373"/>
        <v>0.198495580760637</v>
      </c>
      <c r="Y1239" s="75">
        <f t="shared" ca="1" si="374"/>
        <v>0.198495580760637</v>
      </c>
      <c r="Z1239" s="74">
        <f t="shared" ca="1" si="375"/>
        <v>1.2195666378454504</v>
      </c>
      <c r="AA1239" s="76">
        <f t="shared" ca="1" si="376"/>
        <v>198.49558076063701</v>
      </c>
      <c r="AB1239" s="76">
        <f t="shared" ca="1" si="377"/>
        <v>1219.5666378454505</v>
      </c>
    </row>
    <row r="1240" spans="1:28" x14ac:dyDescent="0.25">
      <c r="A1240" s="2">
        <f t="shared" si="378"/>
        <v>26</v>
      </c>
      <c r="B1240" s="16">
        <f ca="1">VLOOKUP(A1240,PERIODS!$O$4:$P$33,2,FALSE)</f>
        <v>3.5000000000000003E-2</v>
      </c>
      <c r="C1240" s="15"/>
      <c r="D1240" s="18">
        <v>1226</v>
      </c>
      <c r="E1240" s="34">
        <f t="shared" ca="1" si="361"/>
        <v>28190.355010849999</v>
      </c>
      <c r="F1240" s="34">
        <f t="shared" ca="1" si="362"/>
        <v>3500.0000000000005</v>
      </c>
      <c r="G1240" s="69">
        <f t="shared" ca="1" si="366"/>
        <v>0</v>
      </c>
      <c r="H1240" s="34">
        <f t="shared" ca="1" si="367"/>
        <v>386.01533123492044</v>
      </c>
      <c r="I1240" s="34">
        <f t="shared" ca="1" si="368"/>
        <v>3886.0153312349207</v>
      </c>
      <c r="J1240" s="18">
        <f ca="1">SUM(INDIRECT(ADDRESS(ROW(F1240),COLUMN(F1240),4)):INDIRECT(ADDRESS(ROW(F1240)+N$5-1,COLUMN(F1240),4)))</f>
        <v>23900</v>
      </c>
      <c r="K1240" s="18">
        <f t="shared" ca="1" si="369"/>
        <v>0</v>
      </c>
      <c r="L1240" s="18">
        <f t="shared" ca="1" si="379"/>
        <v>0</v>
      </c>
      <c r="M1240" s="18">
        <f t="shared" ca="1" si="363"/>
        <v>0</v>
      </c>
      <c r="N1240" s="34">
        <f t="shared" ca="1" si="370"/>
        <v>24304.339679615077</v>
      </c>
      <c r="P1240" s="18">
        <f t="shared" ca="1" si="364"/>
        <v>386.01533123492044</v>
      </c>
      <c r="Q1240" s="47">
        <f ca="1">SUM(L$15:L1240)-SUM(M$15:M1240)</f>
        <v>0</v>
      </c>
      <c r="R1240" s="47" t="str">
        <f t="shared" ca="1" si="365"/>
        <v>M1243</v>
      </c>
      <c r="S1240" s="40">
        <f t="shared" ca="1" si="371"/>
        <v>0</v>
      </c>
      <c r="T1240" s="46">
        <f t="shared" ca="1" si="372"/>
        <v>16</v>
      </c>
      <c r="X1240" s="74">
        <f t="shared" ca="1" si="373"/>
        <v>0.38601533123492043</v>
      </c>
      <c r="Y1240" s="75">
        <f t="shared" ca="1" si="374"/>
        <v>0.38601533123492043</v>
      </c>
      <c r="Z1240" s="74">
        <f t="shared" ca="1" si="375"/>
        <v>1.4711072245323069</v>
      </c>
      <c r="AA1240" s="76">
        <f t="shared" ca="1" si="376"/>
        <v>386.01533123492044</v>
      </c>
      <c r="AB1240" s="76">
        <f t="shared" ca="1" si="377"/>
        <v>1471.1072245323069</v>
      </c>
    </row>
    <row r="1241" spans="1:28" x14ac:dyDescent="0.25">
      <c r="A1241" s="2">
        <f t="shared" si="378"/>
        <v>27</v>
      </c>
      <c r="B1241" s="16">
        <f ca="1">VLOOKUP(A1241,PERIODS!$O$4:$P$33,2,FALSE)</f>
        <v>3.5000000000000003E-2</v>
      </c>
      <c r="C1241" s="15"/>
      <c r="D1241" s="18">
        <v>1227</v>
      </c>
      <c r="E1241" s="34">
        <f t="shared" ca="1" si="361"/>
        <v>24304.339679615077</v>
      </c>
      <c r="F1241" s="34">
        <f t="shared" ca="1" si="362"/>
        <v>3500.0000000000005</v>
      </c>
      <c r="G1241" s="69">
        <f t="shared" ca="1" si="366"/>
        <v>0</v>
      </c>
      <c r="H1241" s="34">
        <f t="shared" ca="1" si="367"/>
        <v>-1440.1652272106064</v>
      </c>
      <c r="I1241" s="34">
        <f t="shared" ca="1" si="368"/>
        <v>2059.8347727893943</v>
      </c>
      <c r="J1241" s="18">
        <f ca="1">SUM(INDIRECT(ADDRESS(ROW(F1241),COLUMN(F1241),4)):INDIRECT(ADDRESS(ROW(F1241)+N$5-1,COLUMN(F1241),4)))</f>
        <v>22900</v>
      </c>
      <c r="K1241" s="18">
        <f t="shared" ca="1" si="369"/>
        <v>0</v>
      </c>
      <c r="L1241" s="18">
        <f t="shared" ca="1" si="379"/>
        <v>0</v>
      </c>
      <c r="M1241" s="18">
        <f t="shared" ca="1" si="363"/>
        <v>0</v>
      </c>
      <c r="N1241" s="34">
        <f t="shared" ca="1" si="370"/>
        <v>22244.504906825685</v>
      </c>
      <c r="P1241" s="18">
        <f t="shared" ca="1" si="364"/>
        <v>1440.1652272106064</v>
      </c>
      <c r="Q1241" s="47">
        <f ca="1">SUM(L$15:L1241)-SUM(M$15:M1241)</f>
        <v>0</v>
      </c>
      <c r="R1241" s="47" t="str">
        <f t="shared" ca="1" si="365"/>
        <v>M1244</v>
      </c>
      <c r="S1241" s="40">
        <f t="shared" ca="1" si="371"/>
        <v>0</v>
      </c>
      <c r="T1241" s="46">
        <f t="shared" ca="1" si="372"/>
        <v>23</v>
      </c>
      <c r="X1241" s="74">
        <f t="shared" ca="1" si="373"/>
        <v>-1.4401652272106065</v>
      </c>
      <c r="Y1241" s="75">
        <f t="shared" ca="1" si="374"/>
        <v>-1.4401652272106065</v>
      </c>
      <c r="Z1241" s="74">
        <f t="shared" ca="1" si="375"/>
        <v>0.23688861500332895</v>
      </c>
      <c r="AA1241" s="76">
        <f t="shared" ca="1" si="376"/>
        <v>-1440.1652272106064</v>
      </c>
      <c r="AB1241" s="76">
        <f t="shared" ca="1" si="377"/>
        <v>236.88861500332894</v>
      </c>
    </row>
    <row r="1242" spans="1:28" x14ac:dyDescent="0.25">
      <c r="A1242" s="2">
        <f t="shared" si="378"/>
        <v>28</v>
      </c>
      <c r="B1242" s="16">
        <f ca="1">VLOOKUP(A1242,PERIODS!$O$4:$P$33,2,FALSE)</f>
        <v>0.04</v>
      </c>
      <c r="C1242" s="15"/>
      <c r="D1242" s="18">
        <v>1228</v>
      </c>
      <c r="E1242" s="34">
        <f t="shared" ca="1" si="361"/>
        <v>22244.504906825685</v>
      </c>
      <c r="F1242" s="34">
        <f t="shared" ca="1" si="362"/>
        <v>4000</v>
      </c>
      <c r="G1242" s="69">
        <f t="shared" ca="1" si="366"/>
        <v>0</v>
      </c>
      <c r="H1242" s="34">
        <f t="shared" ca="1" si="367"/>
        <v>537.03053443427984</v>
      </c>
      <c r="I1242" s="34">
        <f t="shared" ca="1" si="368"/>
        <v>4537.0305344342796</v>
      </c>
      <c r="J1242" s="18">
        <f ca="1">SUM(INDIRECT(ADDRESS(ROW(F1242),COLUMN(F1242),4)):INDIRECT(ADDRESS(ROW(F1242)+N$5-1,COLUMN(F1242),4)))</f>
        <v>21900</v>
      </c>
      <c r="K1242" s="18">
        <f t="shared" ca="1" si="369"/>
        <v>0</v>
      </c>
      <c r="L1242" s="18">
        <f t="shared" ca="1" si="379"/>
        <v>0</v>
      </c>
      <c r="M1242" s="18">
        <f t="shared" ca="1" si="363"/>
        <v>0</v>
      </c>
      <c r="N1242" s="34">
        <f t="shared" ca="1" si="370"/>
        <v>17707.474372391407</v>
      </c>
      <c r="P1242" s="18">
        <f t="shared" ca="1" si="364"/>
        <v>537.03053443427984</v>
      </c>
      <c r="Q1242" s="47">
        <f ca="1">SUM(L$15:L1242)-SUM(M$15:M1242)</f>
        <v>0</v>
      </c>
      <c r="R1242" s="47" t="str">
        <f t="shared" ca="1" si="365"/>
        <v>M1245</v>
      </c>
      <c r="S1242" s="40">
        <f t="shared" ca="1" si="371"/>
        <v>0</v>
      </c>
      <c r="T1242" s="46">
        <f t="shared" ca="1" si="372"/>
        <v>13</v>
      </c>
      <c r="X1242" s="74">
        <f t="shared" ca="1" si="373"/>
        <v>0.53703053443427984</v>
      </c>
      <c r="Y1242" s="75">
        <f t="shared" ca="1" si="374"/>
        <v>0.53703053443427984</v>
      </c>
      <c r="Z1242" s="74">
        <f t="shared" ca="1" si="375"/>
        <v>1.7109187970529267</v>
      </c>
      <c r="AA1242" s="76">
        <f t="shared" ca="1" si="376"/>
        <v>537.03053443427984</v>
      </c>
      <c r="AB1242" s="76">
        <f t="shared" ca="1" si="377"/>
        <v>1710.9187970529267</v>
      </c>
    </row>
    <row r="1243" spans="1:28" x14ac:dyDescent="0.25">
      <c r="A1243" s="2">
        <f t="shared" si="378"/>
        <v>29</v>
      </c>
      <c r="B1243" s="16">
        <f ca="1">VLOOKUP(A1243,PERIODS!$O$4:$P$33,2,FALSE)</f>
        <v>0.04</v>
      </c>
      <c r="C1243" s="15"/>
      <c r="D1243" s="18">
        <v>1229</v>
      </c>
      <c r="E1243" s="34">
        <f t="shared" ca="1" si="361"/>
        <v>17707.474372391407</v>
      </c>
      <c r="F1243" s="34">
        <f t="shared" ca="1" si="362"/>
        <v>4000</v>
      </c>
      <c r="G1243" s="69">
        <f t="shared" ca="1" si="366"/>
        <v>0</v>
      </c>
      <c r="H1243" s="34">
        <f t="shared" ca="1" si="367"/>
        <v>39.2889493983769</v>
      </c>
      <c r="I1243" s="34">
        <f t="shared" ca="1" si="368"/>
        <v>4039.2889493983771</v>
      </c>
      <c r="J1243" s="18">
        <f ca="1">SUM(INDIRECT(ADDRESS(ROW(F1243),COLUMN(F1243),4)):INDIRECT(ADDRESS(ROW(F1243)+N$5-1,COLUMN(F1243),4)))</f>
        <v>21200</v>
      </c>
      <c r="K1243" s="18">
        <f t="shared" ca="1" si="369"/>
        <v>16350</v>
      </c>
      <c r="L1243" s="18">
        <f t="shared" ca="1" si="379"/>
        <v>16350</v>
      </c>
      <c r="M1243" s="18">
        <f t="shared" ca="1" si="363"/>
        <v>0</v>
      </c>
      <c r="N1243" s="34">
        <f t="shared" ca="1" si="370"/>
        <v>13668.18542299303</v>
      </c>
      <c r="P1243" s="18">
        <f t="shared" ca="1" si="364"/>
        <v>39.2889493983769</v>
      </c>
      <c r="Q1243" s="47">
        <f ca="1">SUM(L$15:L1243)-SUM(M$15:M1243)</f>
        <v>16350</v>
      </c>
      <c r="R1243" s="47" t="str">
        <f t="shared" ca="1" si="365"/>
        <v>M1246</v>
      </c>
      <c r="S1243" s="40">
        <f t="shared" ca="1" si="371"/>
        <v>0</v>
      </c>
      <c r="T1243" s="46">
        <f t="shared" ca="1" si="372"/>
        <v>51</v>
      </c>
      <c r="X1243" s="74">
        <f t="shared" ca="1" si="373"/>
        <v>3.9288949398376898E-2</v>
      </c>
      <c r="Y1243" s="75">
        <f t="shared" ca="1" si="374"/>
        <v>3.9288949398376898E-2</v>
      </c>
      <c r="Z1243" s="74">
        <f t="shared" ca="1" si="375"/>
        <v>1.0400709681161708</v>
      </c>
      <c r="AA1243" s="76">
        <f t="shared" ca="1" si="376"/>
        <v>39.2889493983769</v>
      </c>
      <c r="AB1243" s="76">
        <f t="shared" ca="1" si="377"/>
        <v>1040.0709681161709</v>
      </c>
    </row>
    <row r="1244" spans="1:28" x14ac:dyDescent="0.25">
      <c r="A1244" s="2">
        <f t="shared" si="378"/>
        <v>30</v>
      </c>
      <c r="B1244" s="16">
        <f ca="1">VLOOKUP(A1244,PERIODS!$O$4:$P$33,2,FALSE)</f>
        <v>0.04</v>
      </c>
      <c r="C1244" s="15"/>
      <c r="D1244" s="18">
        <v>1230</v>
      </c>
      <c r="E1244" s="34">
        <f t="shared" ca="1" si="361"/>
        <v>13668.18542299303</v>
      </c>
      <c r="F1244" s="34">
        <f t="shared" ca="1" si="362"/>
        <v>4000</v>
      </c>
      <c r="G1244" s="69">
        <f t="shared" ca="1" si="366"/>
        <v>0</v>
      </c>
      <c r="H1244" s="34">
        <f t="shared" ca="1" si="367"/>
        <v>-2139.5032010147143</v>
      </c>
      <c r="I1244" s="34">
        <f t="shared" ca="1" si="368"/>
        <v>1860.4967989852857</v>
      </c>
      <c r="J1244" s="18">
        <f ca="1">SUM(INDIRECT(ADDRESS(ROW(F1244),COLUMN(F1244),4)):INDIRECT(ADDRESS(ROW(F1244)+N$5-1,COLUMN(F1244),4)))</f>
        <v>20500</v>
      </c>
      <c r="K1244" s="18">
        <f t="shared" ca="1" si="369"/>
        <v>16350</v>
      </c>
      <c r="L1244" s="18">
        <f t="shared" ca="1" si="379"/>
        <v>0</v>
      </c>
      <c r="M1244" s="18">
        <f t="shared" ca="1" si="363"/>
        <v>0</v>
      </c>
      <c r="N1244" s="34">
        <f t="shared" ca="1" si="370"/>
        <v>11807.688624007744</v>
      </c>
      <c r="P1244" s="18">
        <f t="shared" ca="1" si="364"/>
        <v>2139.5032010147143</v>
      </c>
      <c r="Q1244" s="47">
        <f ca="1">SUM(L$15:L1244)-SUM(M$15:M1244)</f>
        <v>16350</v>
      </c>
      <c r="R1244" s="47" t="str">
        <f t="shared" ca="1" si="365"/>
        <v>M1247</v>
      </c>
      <c r="S1244" s="40">
        <f t="shared" ca="1" si="371"/>
        <v>0</v>
      </c>
      <c r="T1244" s="46">
        <f t="shared" ca="1" si="372"/>
        <v>39</v>
      </c>
      <c r="X1244" s="74">
        <f t="shared" ca="1" si="373"/>
        <v>-2.1395032010147141</v>
      </c>
      <c r="Y1244" s="75">
        <f t="shared" ca="1" si="374"/>
        <v>-2.1395032010147141</v>
      </c>
      <c r="Z1244" s="74">
        <f t="shared" ca="1" si="375"/>
        <v>0.11771330834996176</v>
      </c>
      <c r="AA1244" s="76">
        <f t="shared" ca="1" si="376"/>
        <v>-2139.5032010147143</v>
      </c>
      <c r="AB1244" s="76">
        <f t="shared" ca="1" si="377"/>
        <v>117.71330834996175</v>
      </c>
    </row>
    <row r="1245" spans="1:28" x14ac:dyDescent="0.25">
      <c r="A1245" s="2">
        <f t="shared" si="378"/>
        <v>1</v>
      </c>
      <c r="B1245" s="16">
        <f ca="1">VLOOKUP(A1245,PERIODS!$O$4:$P$33,2,FALSE)</f>
        <v>2.4E-2</v>
      </c>
      <c r="C1245" s="15"/>
      <c r="D1245" s="18">
        <v>1231</v>
      </c>
      <c r="E1245" s="34">
        <f t="shared" ca="1" si="361"/>
        <v>11807.688624007744</v>
      </c>
      <c r="F1245" s="34">
        <f t="shared" ca="1" si="362"/>
        <v>2400</v>
      </c>
      <c r="G1245" s="69">
        <f t="shared" ca="1" si="366"/>
        <v>0</v>
      </c>
      <c r="H1245" s="34">
        <f t="shared" ca="1" si="367"/>
        <v>1959.9639845400536</v>
      </c>
      <c r="I1245" s="34">
        <f t="shared" ca="1" si="368"/>
        <v>4359.9639845400534</v>
      </c>
      <c r="J1245" s="18">
        <f ca="1">SUM(INDIRECT(ADDRESS(ROW(F1245),COLUMN(F1245),4)):INDIRECT(ADDRESS(ROW(F1245)+N$5-1,COLUMN(F1245),4)))</f>
        <v>19800</v>
      </c>
      <c r="K1245" s="18">
        <f t="shared" ca="1" si="369"/>
        <v>16350</v>
      </c>
      <c r="L1245" s="18">
        <f t="shared" ca="1" si="379"/>
        <v>0</v>
      </c>
      <c r="M1245" s="18">
        <f t="shared" ca="1" si="363"/>
        <v>0</v>
      </c>
      <c r="N1245" s="34">
        <f t="shared" ca="1" si="370"/>
        <v>7447.7246394676904</v>
      </c>
      <c r="P1245" s="18">
        <f t="shared" ca="1" si="364"/>
        <v>1959.9639845400536</v>
      </c>
      <c r="Q1245" s="47">
        <f ca="1">SUM(L$15:L1245)-SUM(M$15:M1245)</f>
        <v>16350</v>
      </c>
      <c r="R1245" s="47" t="str">
        <f t="shared" ca="1" si="365"/>
        <v>M1248</v>
      </c>
      <c r="S1245" s="40">
        <f t="shared" ca="1" si="371"/>
        <v>0</v>
      </c>
      <c r="T1245" s="46">
        <f t="shared" ca="1" si="372"/>
        <v>52</v>
      </c>
      <c r="X1245" s="74">
        <f t="shared" ca="1" si="373"/>
        <v>2.4736669746633333</v>
      </c>
      <c r="Y1245" s="75">
        <f t="shared" ca="1" si="374"/>
        <v>1.9599639845400536</v>
      </c>
      <c r="Z1245" s="74">
        <f t="shared" ca="1" si="375"/>
        <v>7.0990713842313315</v>
      </c>
      <c r="AA1245" s="76">
        <f t="shared" ca="1" si="376"/>
        <v>1959.9639845400536</v>
      </c>
      <c r="AB1245" s="76">
        <f t="shared" ca="1" si="377"/>
        <v>7099.0713842313316</v>
      </c>
    </row>
    <row r="1246" spans="1:28" x14ac:dyDescent="0.25">
      <c r="A1246" s="2">
        <f t="shared" si="378"/>
        <v>2</v>
      </c>
      <c r="B1246" s="16">
        <f ca="1">VLOOKUP(A1246,PERIODS!$O$4:$P$33,2,FALSE)</f>
        <v>2.5000000000000001E-2</v>
      </c>
      <c r="C1246" s="15"/>
      <c r="D1246" s="18">
        <v>1232</v>
      </c>
      <c r="E1246" s="34">
        <f t="shared" ca="1" si="361"/>
        <v>7447.7246394676904</v>
      </c>
      <c r="F1246" s="34">
        <f t="shared" ca="1" si="362"/>
        <v>2500</v>
      </c>
      <c r="G1246" s="69">
        <f t="shared" ca="1" si="366"/>
        <v>0</v>
      </c>
      <c r="H1246" s="34">
        <f t="shared" ca="1" si="367"/>
        <v>-1819.3257847956011</v>
      </c>
      <c r="I1246" s="34">
        <f t="shared" ca="1" si="368"/>
        <v>680.67421520439893</v>
      </c>
      <c r="J1246" s="18">
        <f ca="1">SUM(INDIRECT(ADDRESS(ROW(F1246),COLUMN(F1246),4)):INDIRECT(ADDRESS(ROW(F1246)+N$5-1,COLUMN(F1246),4)))</f>
        <v>20700</v>
      </c>
      <c r="K1246" s="18">
        <f t="shared" ca="1" si="369"/>
        <v>0</v>
      </c>
      <c r="L1246" s="18">
        <f t="shared" ca="1" si="379"/>
        <v>0</v>
      </c>
      <c r="M1246" s="18">
        <f t="shared" ca="1" si="363"/>
        <v>16350</v>
      </c>
      <c r="N1246" s="34">
        <f t="shared" ca="1" si="370"/>
        <v>6767.0504242632924</v>
      </c>
      <c r="P1246" s="18">
        <f t="shared" ca="1" si="364"/>
        <v>1819.3257847956011</v>
      </c>
      <c r="Q1246" s="47">
        <f ca="1">SUM(L$15:L1246)-SUM(M$15:M1246)</f>
        <v>0</v>
      </c>
      <c r="R1246" s="47" t="str">
        <f t="shared" ca="1" si="365"/>
        <v>M1249</v>
      </c>
      <c r="S1246" s="40">
        <f t="shared" ca="1" si="371"/>
        <v>16350</v>
      </c>
      <c r="T1246" s="46">
        <f t="shared" ca="1" si="372"/>
        <v>97</v>
      </c>
      <c r="X1246" s="74">
        <f t="shared" ca="1" si="373"/>
        <v>-1.819325784795601</v>
      </c>
      <c r="Y1246" s="75">
        <f t="shared" ca="1" si="374"/>
        <v>-1.819325784795601</v>
      </c>
      <c r="Z1246" s="74">
        <f t="shared" ca="1" si="375"/>
        <v>0.16213502799265234</v>
      </c>
      <c r="AA1246" s="76">
        <f t="shared" ca="1" si="376"/>
        <v>-1819.3257847956011</v>
      </c>
      <c r="AB1246" s="76">
        <f t="shared" ca="1" si="377"/>
        <v>162.13502799265234</v>
      </c>
    </row>
    <row r="1247" spans="1:28" x14ac:dyDescent="0.25">
      <c r="A1247" s="2">
        <f t="shared" si="378"/>
        <v>3</v>
      </c>
      <c r="B1247" s="16">
        <f ca="1">VLOOKUP(A1247,PERIODS!$O$4:$P$33,2,FALSE)</f>
        <v>2.5000000000000001E-2</v>
      </c>
      <c r="C1247" s="15"/>
      <c r="D1247" s="18">
        <v>1233</v>
      </c>
      <c r="E1247" s="34">
        <f t="shared" ca="1" si="361"/>
        <v>6767.0504242632924</v>
      </c>
      <c r="F1247" s="34">
        <f t="shared" ca="1" si="362"/>
        <v>2500</v>
      </c>
      <c r="G1247" s="69">
        <f t="shared" ca="1" si="366"/>
        <v>0</v>
      </c>
      <c r="H1247" s="34">
        <f t="shared" ca="1" si="367"/>
        <v>-402.24576797503221</v>
      </c>
      <c r="I1247" s="34">
        <f t="shared" ca="1" si="368"/>
        <v>2097.7542320249677</v>
      </c>
      <c r="J1247" s="18">
        <f ca="1">SUM(INDIRECT(ADDRESS(ROW(F1247),COLUMN(F1247),4)):INDIRECT(ADDRESS(ROW(F1247)+N$5-1,COLUMN(F1247),4)))</f>
        <v>21500</v>
      </c>
      <c r="K1247" s="18">
        <f t="shared" ca="1" si="369"/>
        <v>16350</v>
      </c>
      <c r="L1247" s="18">
        <f t="shared" ca="1" si="379"/>
        <v>16350</v>
      </c>
      <c r="M1247" s="18">
        <f t="shared" ca="1" si="363"/>
        <v>0</v>
      </c>
      <c r="N1247" s="34">
        <f t="shared" ca="1" si="370"/>
        <v>4669.2961922383247</v>
      </c>
      <c r="P1247" s="18">
        <f t="shared" ca="1" si="364"/>
        <v>402.24576797503221</v>
      </c>
      <c r="Q1247" s="47">
        <f ca="1">SUM(L$15:L1247)-SUM(M$15:M1247)</f>
        <v>16350</v>
      </c>
      <c r="R1247" s="47" t="str">
        <f t="shared" ca="1" si="365"/>
        <v>M1250</v>
      </c>
      <c r="S1247" s="40">
        <f t="shared" ca="1" si="371"/>
        <v>0</v>
      </c>
      <c r="T1247" s="46">
        <f t="shared" ca="1" si="372"/>
        <v>71</v>
      </c>
      <c r="X1247" s="74">
        <f t="shared" ca="1" si="373"/>
        <v>-0.4022457679750322</v>
      </c>
      <c r="Y1247" s="75">
        <f t="shared" ca="1" si="374"/>
        <v>-0.4022457679750322</v>
      </c>
      <c r="Z1247" s="74">
        <f t="shared" ca="1" si="375"/>
        <v>0.66881635184934107</v>
      </c>
      <c r="AA1247" s="76">
        <f t="shared" ca="1" si="376"/>
        <v>-402.24576797503221</v>
      </c>
      <c r="AB1247" s="76">
        <f t="shared" ca="1" si="377"/>
        <v>668.81635184934112</v>
      </c>
    </row>
    <row r="1248" spans="1:28" x14ac:dyDescent="0.25">
      <c r="A1248" s="2">
        <f t="shared" si="378"/>
        <v>4</v>
      </c>
      <c r="B1248" s="16">
        <f ca="1">VLOOKUP(A1248,PERIODS!$O$4:$P$33,2,FALSE)</f>
        <v>2.5000000000000001E-2</v>
      </c>
      <c r="C1248" s="15"/>
      <c r="D1248" s="18">
        <v>1234</v>
      </c>
      <c r="E1248" s="34">
        <f t="shared" ca="1" si="361"/>
        <v>4669.2961922383247</v>
      </c>
      <c r="F1248" s="34">
        <f t="shared" ca="1" si="362"/>
        <v>2500</v>
      </c>
      <c r="G1248" s="69">
        <f t="shared" ca="1" si="366"/>
        <v>0</v>
      </c>
      <c r="H1248" s="34">
        <f t="shared" ca="1" si="367"/>
        <v>165.38013071901392</v>
      </c>
      <c r="I1248" s="34">
        <f t="shared" ca="1" si="368"/>
        <v>2665.3801307190138</v>
      </c>
      <c r="J1248" s="18">
        <f ca="1">SUM(INDIRECT(ADDRESS(ROW(F1248),COLUMN(F1248),4)):INDIRECT(ADDRESS(ROW(F1248)+N$5-1,COLUMN(F1248),4)))</f>
        <v>22300</v>
      </c>
      <c r="K1248" s="18">
        <f t="shared" ca="1" si="369"/>
        <v>32700</v>
      </c>
      <c r="L1248" s="18">
        <f t="shared" ca="1" si="379"/>
        <v>16350</v>
      </c>
      <c r="M1248" s="18">
        <f t="shared" ca="1" si="363"/>
        <v>0</v>
      </c>
      <c r="N1248" s="34">
        <f t="shared" ca="1" si="370"/>
        <v>2003.9160615193109</v>
      </c>
      <c r="P1248" s="18">
        <f t="shared" ca="1" si="364"/>
        <v>165.38013071901392</v>
      </c>
      <c r="Q1248" s="47">
        <f ca="1">SUM(L$15:L1248)-SUM(M$15:M1248)</f>
        <v>32700</v>
      </c>
      <c r="R1248" s="47" t="str">
        <f t="shared" ca="1" si="365"/>
        <v>M1251</v>
      </c>
      <c r="S1248" s="40">
        <f t="shared" ca="1" si="371"/>
        <v>0</v>
      </c>
      <c r="T1248" s="46">
        <f t="shared" ca="1" si="372"/>
        <v>70</v>
      </c>
      <c r="X1248" s="74">
        <f t="shared" ca="1" si="373"/>
        <v>0.16538013071901392</v>
      </c>
      <c r="Y1248" s="75">
        <f t="shared" ca="1" si="374"/>
        <v>0.16538013071901392</v>
      </c>
      <c r="Z1248" s="74">
        <f t="shared" ca="1" si="375"/>
        <v>1.1798415274871821</v>
      </c>
      <c r="AA1248" s="76">
        <f t="shared" ca="1" si="376"/>
        <v>165.38013071901392</v>
      </c>
      <c r="AB1248" s="76">
        <f t="shared" ca="1" si="377"/>
        <v>1179.841527487182</v>
      </c>
    </row>
    <row r="1249" spans="1:28" x14ac:dyDescent="0.25">
      <c r="A1249" s="2">
        <f t="shared" si="378"/>
        <v>5</v>
      </c>
      <c r="B1249" s="16">
        <f ca="1">VLOOKUP(A1249,PERIODS!$O$4:$P$33,2,FALSE)</f>
        <v>3.3000000000000002E-2</v>
      </c>
      <c r="C1249" s="15"/>
      <c r="D1249" s="18">
        <v>1235</v>
      </c>
      <c r="E1249" s="34">
        <f t="shared" ca="1" si="361"/>
        <v>2003.9160615193109</v>
      </c>
      <c r="F1249" s="34">
        <f t="shared" ca="1" si="362"/>
        <v>3300</v>
      </c>
      <c r="G1249" s="69">
        <f t="shared" ca="1" si="366"/>
        <v>0</v>
      </c>
      <c r="H1249" s="34">
        <f t="shared" ca="1" si="367"/>
        <v>493.78415502054264</v>
      </c>
      <c r="I1249" s="34">
        <f t="shared" ca="1" si="368"/>
        <v>3793.7841550205426</v>
      </c>
      <c r="J1249" s="18">
        <f ca="1">SUM(INDIRECT(ADDRESS(ROW(F1249),COLUMN(F1249),4)):INDIRECT(ADDRESS(ROW(F1249)+N$5-1,COLUMN(F1249),4)))</f>
        <v>23100</v>
      </c>
      <c r="K1249" s="18">
        <f t="shared" ca="1" si="369"/>
        <v>32700</v>
      </c>
      <c r="L1249" s="18">
        <f t="shared" ca="1" si="379"/>
        <v>0</v>
      </c>
      <c r="M1249" s="18">
        <f t="shared" ca="1" si="363"/>
        <v>0</v>
      </c>
      <c r="N1249" s="34">
        <f t="shared" ca="1" si="370"/>
        <v>-1789.8680935012317</v>
      </c>
      <c r="P1249" s="18">
        <f t="shared" ca="1" si="364"/>
        <v>493.78415502054264</v>
      </c>
      <c r="Q1249" s="47">
        <f ca="1">SUM(L$15:L1249)-SUM(M$15:M1249)</f>
        <v>32700</v>
      </c>
      <c r="R1249" s="47" t="str">
        <f t="shared" ca="1" si="365"/>
        <v>M1252</v>
      </c>
      <c r="S1249" s="40">
        <f t="shared" ca="1" si="371"/>
        <v>0</v>
      </c>
      <c r="T1249" s="46">
        <f t="shared" ca="1" si="372"/>
        <v>93</v>
      </c>
      <c r="X1249" s="74">
        <f t="shared" ca="1" si="373"/>
        <v>0.49378415502054263</v>
      </c>
      <c r="Y1249" s="75">
        <f t="shared" ca="1" si="374"/>
        <v>0.49378415502054263</v>
      </c>
      <c r="Z1249" s="74">
        <f t="shared" ca="1" si="375"/>
        <v>1.6385048595750598</v>
      </c>
      <c r="AA1249" s="76">
        <f t="shared" ca="1" si="376"/>
        <v>493.78415502054264</v>
      </c>
      <c r="AB1249" s="76">
        <f t="shared" ca="1" si="377"/>
        <v>1638.5048595750598</v>
      </c>
    </row>
    <row r="1250" spans="1:28" x14ac:dyDescent="0.25">
      <c r="A1250" s="2">
        <f t="shared" si="378"/>
        <v>6</v>
      </c>
      <c r="B1250" s="16">
        <f ca="1">VLOOKUP(A1250,PERIODS!$O$4:$P$33,2,FALSE)</f>
        <v>3.3000000000000002E-2</v>
      </c>
      <c r="C1250" s="15"/>
      <c r="D1250" s="18">
        <v>1236</v>
      </c>
      <c r="E1250" s="34">
        <f t="shared" ref="E1250:E1313" ca="1" si="380">N1249</f>
        <v>-1789.8680935012317</v>
      </c>
      <c r="F1250" s="34">
        <f t="shared" ca="1" si="362"/>
        <v>3300</v>
      </c>
      <c r="G1250" s="69">
        <f t="shared" ca="1" si="366"/>
        <v>0</v>
      </c>
      <c r="H1250" s="34">
        <f t="shared" ca="1" si="367"/>
        <v>1825.8497489893771</v>
      </c>
      <c r="I1250" s="34">
        <f t="shared" ca="1" si="368"/>
        <v>5125.8497489893771</v>
      </c>
      <c r="J1250" s="18">
        <f ca="1">SUM(INDIRECT(ADDRESS(ROW(F1250),COLUMN(F1250),4)):INDIRECT(ADDRESS(ROW(F1250)+N$5-1,COLUMN(F1250),4)))</f>
        <v>23100</v>
      </c>
      <c r="K1250" s="18">
        <f t="shared" ca="1" si="369"/>
        <v>16350</v>
      </c>
      <c r="L1250" s="18">
        <f t="shared" ca="1" si="379"/>
        <v>0</v>
      </c>
      <c r="M1250" s="18">
        <f t="shared" ca="1" si="363"/>
        <v>16350</v>
      </c>
      <c r="N1250" s="34">
        <f t="shared" ca="1" si="370"/>
        <v>9434.2821575093913</v>
      </c>
      <c r="P1250" s="18">
        <f t="shared" ca="1" si="364"/>
        <v>1825.8497489893771</v>
      </c>
      <c r="Q1250" s="47">
        <f ca="1">SUM(L$15:L1250)-SUM(M$15:M1250)</f>
        <v>16350</v>
      </c>
      <c r="R1250" s="47" t="str">
        <f t="shared" ca="1" si="365"/>
        <v>M1253</v>
      </c>
      <c r="S1250" s="40">
        <f t="shared" ca="1" si="371"/>
        <v>0</v>
      </c>
      <c r="T1250" s="46">
        <f t="shared" ca="1" si="372"/>
        <v>52</v>
      </c>
      <c r="X1250" s="74">
        <f t="shared" ca="1" si="373"/>
        <v>1.825849748989377</v>
      </c>
      <c r="Y1250" s="75">
        <f t="shared" ca="1" si="374"/>
        <v>1.825849748989377</v>
      </c>
      <c r="Z1250" s="74">
        <f t="shared" ca="1" si="375"/>
        <v>6.2080680779745903</v>
      </c>
      <c r="AA1250" s="76">
        <f t="shared" ca="1" si="376"/>
        <v>1825.8497489893771</v>
      </c>
      <c r="AB1250" s="76">
        <f t="shared" ca="1" si="377"/>
        <v>6208.0680779745899</v>
      </c>
    </row>
    <row r="1251" spans="1:28" x14ac:dyDescent="0.25">
      <c r="A1251" s="2">
        <f t="shared" si="378"/>
        <v>7</v>
      </c>
      <c r="B1251" s="16">
        <f ca="1">VLOOKUP(A1251,PERIODS!$O$4:$P$33,2,FALSE)</f>
        <v>3.3000000000000002E-2</v>
      </c>
      <c r="C1251" s="15"/>
      <c r="D1251" s="18">
        <v>1237</v>
      </c>
      <c r="E1251" s="34">
        <f t="shared" ca="1" si="380"/>
        <v>9434.2821575093913</v>
      </c>
      <c r="F1251" s="34">
        <f t="shared" ca="1" si="362"/>
        <v>3300</v>
      </c>
      <c r="G1251" s="69">
        <f t="shared" ca="1" si="366"/>
        <v>0</v>
      </c>
      <c r="H1251" s="34">
        <f t="shared" ca="1" si="367"/>
        <v>-646.82851078411954</v>
      </c>
      <c r="I1251" s="34">
        <f t="shared" ca="1" si="368"/>
        <v>2653.1714892158807</v>
      </c>
      <c r="J1251" s="18">
        <f ca="1">SUM(INDIRECT(ADDRESS(ROW(F1251),COLUMN(F1251),4)):INDIRECT(ADDRESS(ROW(F1251)+N$5-1,COLUMN(F1251),4)))</f>
        <v>23100</v>
      </c>
      <c r="K1251" s="18">
        <f t="shared" ca="1" si="369"/>
        <v>0</v>
      </c>
      <c r="L1251" s="18">
        <f t="shared" ca="1" si="379"/>
        <v>0</v>
      </c>
      <c r="M1251" s="18">
        <f t="shared" ca="1" si="363"/>
        <v>16350</v>
      </c>
      <c r="N1251" s="34">
        <f t="shared" ca="1" si="370"/>
        <v>23131.11066829351</v>
      </c>
      <c r="P1251" s="18">
        <f t="shared" ca="1" si="364"/>
        <v>646.82851078411954</v>
      </c>
      <c r="Q1251" s="47">
        <f ca="1">SUM(L$15:L1251)-SUM(M$15:M1251)</f>
        <v>0</v>
      </c>
      <c r="R1251" s="47" t="str">
        <f t="shared" ca="1" si="365"/>
        <v>M1254</v>
      </c>
      <c r="S1251" s="40">
        <f t="shared" ca="1" si="371"/>
        <v>0</v>
      </c>
      <c r="T1251" s="46">
        <f t="shared" ca="1" si="372"/>
        <v>51</v>
      </c>
      <c r="X1251" s="74">
        <f t="shared" ca="1" si="373"/>
        <v>-0.64682851078411951</v>
      </c>
      <c r="Y1251" s="75">
        <f t="shared" ca="1" si="374"/>
        <v>-0.64682851078411951</v>
      </c>
      <c r="Z1251" s="74">
        <f t="shared" ca="1" si="375"/>
        <v>0.52370406754791199</v>
      </c>
      <c r="AA1251" s="76">
        <f t="shared" ca="1" si="376"/>
        <v>-646.82851078411954</v>
      </c>
      <c r="AB1251" s="76">
        <f t="shared" ca="1" si="377"/>
        <v>523.70406754791202</v>
      </c>
    </row>
    <row r="1252" spans="1:28" x14ac:dyDescent="0.25">
      <c r="A1252" s="2">
        <f t="shared" si="378"/>
        <v>8</v>
      </c>
      <c r="B1252" s="16">
        <f ca="1">VLOOKUP(A1252,PERIODS!$O$4:$P$33,2,FALSE)</f>
        <v>3.3000000000000002E-2</v>
      </c>
      <c r="C1252" s="15"/>
      <c r="D1252" s="18">
        <v>1238</v>
      </c>
      <c r="E1252" s="34">
        <f t="shared" ca="1" si="380"/>
        <v>23131.11066829351</v>
      </c>
      <c r="F1252" s="34">
        <f t="shared" ca="1" si="362"/>
        <v>3300</v>
      </c>
      <c r="G1252" s="69">
        <f t="shared" ca="1" si="366"/>
        <v>0</v>
      </c>
      <c r="H1252" s="34">
        <f t="shared" ca="1" si="367"/>
        <v>-2217.7812763062152</v>
      </c>
      <c r="I1252" s="34">
        <f t="shared" ca="1" si="368"/>
        <v>1082.2187236937848</v>
      </c>
      <c r="J1252" s="18">
        <f ca="1">SUM(INDIRECT(ADDRESS(ROW(F1252),COLUMN(F1252),4)):INDIRECT(ADDRESS(ROW(F1252)+N$5-1,COLUMN(F1252),4)))</f>
        <v>23100</v>
      </c>
      <c r="K1252" s="18">
        <f t="shared" ca="1" si="369"/>
        <v>0</v>
      </c>
      <c r="L1252" s="18">
        <f t="shared" ca="1" si="379"/>
        <v>0</v>
      </c>
      <c r="M1252" s="18">
        <f t="shared" ca="1" si="363"/>
        <v>0</v>
      </c>
      <c r="N1252" s="34">
        <f t="shared" ca="1" si="370"/>
        <v>22048.891944599724</v>
      </c>
      <c r="P1252" s="18">
        <f t="shared" ca="1" si="364"/>
        <v>2217.7812763062152</v>
      </c>
      <c r="Q1252" s="47">
        <f ca="1">SUM(L$15:L1252)-SUM(M$15:M1252)</f>
        <v>0</v>
      </c>
      <c r="R1252" s="47" t="str">
        <f t="shared" ca="1" si="365"/>
        <v>M1255</v>
      </c>
      <c r="S1252" s="40">
        <f t="shared" ca="1" si="371"/>
        <v>0</v>
      </c>
      <c r="T1252" s="46">
        <f t="shared" ca="1" si="372"/>
        <v>72</v>
      </c>
      <c r="X1252" s="74">
        <f t="shared" ca="1" si="373"/>
        <v>-2.2177812763062152</v>
      </c>
      <c r="Y1252" s="75">
        <f t="shared" ca="1" si="374"/>
        <v>-2.2177812763062152</v>
      </c>
      <c r="Z1252" s="74">
        <f t="shared" ca="1" si="375"/>
        <v>0.10885034995280807</v>
      </c>
      <c r="AA1252" s="76">
        <f t="shared" ca="1" si="376"/>
        <v>-2217.7812763062152</v>
      </c>
      <c r="AB1252" s="76">
        <f t="shared" ca="1" si="377"/>
        <v>108.85034995280807</v>
      </c>
    </row>
    <row r="1253" spans="1:28" x14ac:dyDescent="0.25">
      <c r="A1253" s="2">
        <f t="shared" si="378"/>
        <v>9</v>
      </c>
      <c r="B1253" s="16">
        <f ca="1">VLOOKUP(A1253,PERIODS!$O$4:$P$33,2,FALSE)</f>
        <v>3.3000000000000002E-2</v>
      </c>
      <c r="C1253" s="15"/>
      <c r="D1253" s="18">
        <v>1239</v>
      </c>
      <c r="E1253" s="34">
        <f t="shared" ca="1" si="380"/>
        <v>22048.891944599724</v>
      </c>
      <c r="F1253" s="34">
        <f t="shared" ca="1" si="362"/>
        <v>3300</v>
      </c>
      <c r="G1253" s="69">
        <f t="shared" ca="1" si="366"/>
        <v>0</v>
      </c>
      <c r="H1253" s="34">
        <f t="shared" ca="1" si="367"/>
        <v>-654.30003726931807</v>
      </c>
      <c r="I1253" s="34">
        <f t="shared" ca="1" si="368"/>
        <v>2645.6999627306818</v>
      </c>
      <c r="J1253" s="18">
        <f ca="1">SUM(INDIRECT(ADDRESS(ROW(F1253),COLUMN(F1253),4)):INDIRECT(ADDRESS(ROW(F1253)+N$5-1,COLUMN(F1253),4)))</f>
        <v>23100</v>
      </c>
      <c r="K1253" s="18">
        <f t="shared" ca="1" si="369"/>
        <v>16350</v>
      </c>
      <c r="L1253" s="18">
        <f t="shared" ca="1" si="379"/>
        <v>16350</v>
      </c>
      <c r="M1253" s="18">
        <f t="shared" ca="1" si="363"/>
        <v>0</v>
      </c>
      <c r="N1253" s="34">
        <f t="shared" ca="1" si="370"/>
        <v>19403.19198186904</v>
      </c>
      <c r="P1253" s="18">
        <f t="shared" ca="1" si="364"/>
        <v>654.30003726931807</v>
      </c>
      <c r="Q1253" s="47">
        <f ca="1">SUM(L$15:L1253)-SUM(M$15:M1253)</f>
        <v>16350</v>
      </c>
      <c r="R1253" s="47" t="str">
        <f t="shared" ca="1" si="365"/>
        <v>M1256</v>
      </c>
      <c r="S1253" s="40">
        <f t="shared" ca="1" si="371"/>
        <v>0</v>
      </c>
      <c r="T1253" s="46">
        <f t="shared" ca="1" si="372"/>
        <v>2</v>
      </c>
      <c r="X1253" s="74">
        <f t="shared" ca="1" si="373"/>
        <v>-0.65430003726931807</v>
      </c>
      <c r="Y1253" s="75">
        <f t="shared" ca="1" si="374"/>
        <v>-0.65430003726931807</v>
      </c>
      <c r="Z1253" s="74">
        <f t="shared" ca="1" si="375"/>
        <v>0.51980577995105703</v>
      </c>
      <c r="AA1253" s="76">
        <f t="shared" ca="1" si="376"/>
        <v>-654.30003726931807</v>
      </c>
      <c r="AB1253" s="76">
        <f t="shared" ca="1" si="377"/>
        <v>519.80577995105705</v>
      </c>
    </row>
    <row r="1254" spans="1:28" x14ac:dyDescent="0.25">
      <c r="A1254" s="2">
        <f t="shared" si="378"/>
        <v>10</v>
      </c>
      <c r="B1254" s="16">
        <f ca="1">VLOOKUP(A1254,PERIODS!$O$4:$P$33,2,FALSE)</f>
        <v>3.3000000000000002E-2</v>
      </c>
      <c r="C1254" s="15"/>
      <c r="D1254" s="18">
        <v>1240</v>
      </c>
      <c r="E1254" s="34">
        <f t="shared" ca="1" si="380"/>
        <v>19403.19198186904</v>
      </c>
      <c r="F1254" s="34">
        <f t="shared" ca="1" si="362"/>
        <v>3300</v>
      </c>
      <c r="G1254" s="69">
        <f t="shared" ca="1" si="366"/>
        <v>0</v>
      </c>
      <c r="H1254" s="34">
        <f t="shared" ca="1" si="367"/>
        <v>-172.55591837178474</v>
      </c>
      <c r="I1254" s="34">
        <f t="shared" ca="1" si="368"/>
        <v>3127.4440816282154</v>
      </c>
      <c r="J1254" s="18">
        <f ca="1">SUM(INDIRECT(ADDRESS(ROW(F1254),COLUMN(F1254),4)):INDIRECT(ADDRESS(ROW(F1254)+N$5-1,COLUMN(F1254),4)))</f>
        <v>23100</v>
      </c>
      <c r="K1254" s="18">
        <f t="shared" ca="1" si="369"/>
        <v>16350</v>
      </c>
      <c r="L1254" s="18">
        <f t="shared" ca="1" si="379"/>
        <v>0</v>
      </c>
      <c r="M1254" s="18">
        <f t="shared" ca="1" si="363"/>
        <v>0</v>
      </c>
      <c r="N1254" s="34">
        <f t="shared" ca="1" si="370"/>
        <v>16275.747900240825</v>
      </c>
      <c r="P1254" s="18">
        <f t="shared" ca="1" si="364"/>
        <v>172.55591837178474</v>
      </c>
      <c r="Q1254" s="47">
        <f ca="1">SUM(L$15:L1254)-SUM(M$15:M1254)</f>
        <v>16350</v>
      </c>
      <c r="R1254" s="47" t="str">
        <f t="shared" ca="1" si="365"/>
        <v>M1257</v>
      </c>
      <c r="S1254" s="40">
        <f t="shared" ca="1" si="371"/>
        <v>0</v>
      </c>
      <c r="T1254" s="46">
        <f t="shared" ca="1" si="372"/>
        <v>73</v>
      </c>
      <c r="X1254" s="74">
        <f t="shared" ca="1" si="373"/>
        <v>-0.17255591837178474</v>
      </c>
      <c r="Y1254" s="75">
        <f t="shared" ca="1" si="374"/>
        <v>-0.17255591837178474</v>
      </c>
      <c r="Z1254" s="74">
        <f t="shared" ca="1" si="375"/>
        <v>0.84151123155819574</v>
      </c>
      <c r="AA1254" s="76">
        <f t="shared" ca="1" si="376"/>
        <v>-172.55591837178474</v>
      </c>
      <c r="AB1254" s="76">
        <f t="shared" ca="1" si="377"/>
        <v>841.51123155819573</v>
      </c>
    </row>
    <row r="1255" spans="1:28" x14ac:dyDescent="0.25">
      <c r="A1255" s="2">
        <f t="shared" si="378"/>
        <v>11</v>
      </c>
      <c r="B1255" s="16">
        <f ca="1">VLOOKUP(A1255,PERIODS!$O$4:$P$33,2,FALSE)</f>
        <v>3.3000000000000002E-2</v>
      </c>
      <c r="C1255" s="15"/>
      <c r="D1255" s="18">
        <v>1241</v>
      </c>
      <c r="E1255" s="34">
        <f t="shared" ca="1" si="380"/>
        <v>16275.747900240825</v>
      </c>
      <c r="F1255" s="34">
        <f t="shared" ca="1" si="362"/>
        <v>3300</v>
      </c>
      <c r="G1255" s="69">
        <f t="shared" ca="1" si="366"/>
        <v>0</v>
      </c>
      <c r="H1255" s="34">
        <f t="shared" ca="1" si="367"/>
        <v>395.27252211614262</v>
      </c>
      <c r="I1255" s="34">
        <f t="shared" ca="1" si="368"/>
        <v>3695.2725221161427</v>
      </c>
      <c r="J1255" s="18">
        <f ca="1">SUM(INDIRECT(ADDRESS(ROW(F1255),COLUMN(F1255),4)):INDIRECT(ADDRESS(ROW(F1255)+N$5-1,COLUMN(F1255),4)))</f>
        <v>23300</v>
      </c>
      <c r="K1255" s="18">
        <f t="shared" ca="1" si="369"/>
        <v>16350</v>
      </c>
      <c r="L1255" s="18">
        <f t="shared" ca="1" si="379"/>
        <v>0</v>
      </c>
      <c r="M1255" s="18">
        <f t="shared" ca="1" si="363"/>
        <v>0</v>
      </c>
      <c r="N1255" s="34">
        <f t="shared" ca="1" si="370"/>
        <v>12580.475378124684</v>
      </c>
      <c r="P1255" s="18">
        <f t="shared" ca="1" si="364"/>
        <v>395.27252211614262</v>
      </c>
      <c r="Q1255" s="47">
        <f ca="1">SUM(L$15:L1255)-SUM(M$15:M1255)</f>
        <v>16350</v>
      </c>
      <c r="R1255" s="47" t="str">
        <f t="shared" ca="1" si="365"/>
        <v>M1258</v>
      </c>
      <c r="S1255" s="40">
        <f t="shared" ca="1" si="371"/>
        <v>0</v>
      </c>
      <c r="T1255" s="46">
        <f t="shared" ca="1" si="372"/>
        <v>20</v>
      </c>
      <c r="X1255" s="74">
        <f t="shared" ca="1" si="373"/>
        <v>0.39527252211614261</v>
      </c>
      <c r="Y1255" s="75">
        <f t="shared" ca="1" si="374"/>
        <v>0.39527252211614261</v>
      </c>
      <c r="Z1255" s="74">
        <f t="shared" ca="1" si="375"/>
        <v>1.484788773568148</v>
      </c>
      <c r="AA1255" s="76">
        <f t="shared" ca="1" si="376"/>
        <v>395.27252211614262</v>
      </c>
      <c r="AB1255" s="76">
        <f t="shared" ca="1" si="377"/>
        <v>1484.7887735681479</v>
      </c>
    </row>
    <row r="1256" spans="1:28" x14ac:dyDescent="0.25">
      <c r="A1256" s="2">
        <f t="shared" si="378"/>
        <v>12</v>
      </c>
      <c r="B1256" s="16">
        <f ca="1">VLOOKUP(A1256,PERIODS!$O$4:$P$33,2,FALSE)</f>
        <v>3.3000000000000002E-2</v>
      </c>
      <c r="C1256" s="15"/>
      <c r="D1256" s="18">
        <v>1242</v>
      </c>
      <c r="E1256" s="34">
        <f t="shared" ca="1" si="380"/>
        <v>12580.475378124684</v>
      </c>
      <c r="F1256" s="34">
        <f t="shared" ca="1" si="362"/>
        <v>3300</v>
      </c>
      <c r="G1256" s="69">
        <f t="shared" ca="1" si="366"/>
        <v>0</v>
      </c>
      <c r="H1256" s="34">
        <f t="shared" ca="1" si="367"/>
        <v>-1294.9312456030939</v>
      </c>
      <c r="I1256" s="34">
        <f t="shared" ca="1" si="368"/>
        <v>2005.0687543969061</v>
      </c>
      <c r="J1256" s="18">
        <f ca="1">SUM(INDIRECT(ADDRESS(ROW(F1256),COLUMN(F1256),4)):INDIRECT(ADDRESS(ROW(F1256)+N$5-1,COLUMN(F1256),4)))</f>
        <v>23500</v>
      </c>
      <c r="K1256" s="18">
        <f t="shared" ca="1" si="369"/>
        <v>0</v>
      </c>
      <c r="L1256" s="18">
        <f t="shared" ca="1" si="379"/>
        <v>0</v>
      </c>
      <c r="M1256" s="18">
        <f t="shared" ca="1" si="363"/>
        <v>16350</v>
      </c>
      <c r="N1256" s="34">
        <f t="shared" ca="1" si="370"/>
        <v>26925.406623727777</v>
      </c>
      <c r="P1256" s="18">
        <f t="shared" ca="1" si="364"/>
        <v>1294.9312456030939</v>
      </c>
      <c r="Q1256" s="47">
        <f ca="1">SUM(L$15:L1256)-SUM(M$15:M1256)</f>
        <v>0</v>
      </c>
      <c r="R1256" s="47" t="str">
        <f t="shared" ca="1" si="365"/>
        <v>M1259</v>
      </c>
      <c r="S1256" s="40">
        <f t="shared" ca="1" si="371"/>
        <v>0</v>
      </c>
      <c r="T1256" s="46">
        <f t="shared" ca="1" si="372"/>
        <v>70</v>
      </c>
      <c r="X1256" s="74">
        <f t="shared" ca="1" si="373"/>
        <v>-1.2949312456030939</v>
      </c>
      <c r="Y1256" s="75">
        <f t="shared" ca="1" si="374"/>
        <v>-1.2949312456030939</v>
      </c>
      <c r="Z1256" s="74">
        <f t="shared" ca="1" si="375"/>
        <v>0.27391669666131685</v>
      </c>
      <c r="AA1256" s="76">
        <f t="shared" ca="1" si="376"/>
        <v>-1294.9312456030939</v>
      </c>
      <c r="AB1256" s="76">
        <f t="shared" ca="1" si="377"/>
        <v>273.91669666131685</v>
      </c>
    </row>
    <row r="1257" spans="1:28" x14ac:dyDescent="0.25">
      <c r="A1257" s="2">
        <f t="shared" si="378"/>
        <v>13</v>
      </c>
      <c r="B1257" s="16">
        <f ca="1">VLOOKUP(A1257,PERIODS!$O$4:$P$33,2,FALSE)</f>
        <v>3.3000000000000002E-2</v>
      </c>
      <c r="C1257" s="15"/>
      <c r="D1257" s="18">
        <v>1243</v>
      </c>
      <c r="E1257" s="34">
        <f t="shared" ca="1" si="380"/>
        <v>26925.406623727777</v>
      </c>
      <c r="F1257" s="34">
        <f t="shared" ca="1" si="362"/>
        <v>3300</v>
      </c>
      <c r="G1257" s="69">
        <f t="shared" ca="1" si="366"/>
        <v>0</v>
      </c>
      <c r="H1257" s="34">
        <f t="shared" ca="1" si="367"/>
        <v>139.43579190123114</v>
      </c>
      <c r="I1257" s="34">
        <f t="shared" ca="1" si="368"/>
        <v>3439.4357919012309</v>
      </c>
      <c r="J1257" s="18">
        <f ca="1">SUM(INDIRECT(ADDRESS(ROW(F1257),COLUMN(F1257),4)):INDIRECT(ADDRESS(ROW(F1257)+N$5-1,COLUMN(F1257),4)))</f>
        <v>23700</v>
      </c>
      <c r="K1257" s="18">
        <f t="shared" ca="1" si="369"/>
        <v>0</v>
      </c>
      <c r="L1257" s="18">
        <f t="shared" ca="1" si="379"/>
        <v>0</v>
      </c>
      <c r="M1257" s="18">
        <f t="shared" ca="1" si="363"/>
        <v>0</v>
      </c>
      <c r="N1257" s="34">
        <f t="shared" ca="1" si="370"/>
        <v>23485.970831826548</v>
      </c>
      <c r="P1257" s="18">
        <f t="shared" ca="1" si="364"/>
        <v>139.43579190123114</v>
      </c>
      <c r="Q1257" s="47">
        <f ca="1">SUM(L$15:L1257)-SUM(M$15:M1257)</f>
        <v>0</v>
      </c>
      <c r="R1257" s="47" t="str">
        <f t="shared" ca="1" si="365"/>
        <v>M1260</v>
      </c>
      <c r="S1257" s="40">
        <f t="shared" ca="1" si="371"/>
        <v>0</v>
      </c>
      <c r="T1257" s="46">
        <f t="shared" ca="1" si="372"/>
        <v>57</v>
      </c>
      <c r="X1257" s="74">
        <f t="shared" ca="1" si="373"/>
        <v>0.13943579190123115</v>
      </c>
      <c r="Y1257" s="75">
        <f t="shared" ca="1" si="374"/>
        <v>0.13943579190123115</v>
      </c>
      <c r="Z1257" s="74">
        <f t="shared" ca="1" si="375"/>
        <v>1.1496249881134599</v>
      </c>
      <c r="AA1257" s="76">
        <f t="shared" ca="1" si="376"/>
        <v>139.43579190123114</v>
      </c>
      <c r="AB1257" s="76">
        <f t="shared" ca="1" si="377"/>
        <v>1149.6249881134599</v>
      </c>
    </row>
    <row r="1258" spans="1:28" x14ac:dyDescent="0.25">
      <c r="A1258" s="2">
        <f t="shared" si="378"/>
        <v>14</v>
      </c>
      <c r="B1258" s="16">
        <f ca="1">VLOOKUP(A1258,PERIODS!$O$4:$P$33,2,FALSE)</f>
        <v>3.3000000000000002E-2</v>
      </c>
      <c r="C1258" s="15"/>
      <c r="D1258" s="18">
        <v>1244</v>
      </c>
      <c r="E1258" s="34">
        <f t="shared" ca="1" si="380"/>
        <v>23485.970831826548</v>
      </c>
      <c r="F1258" s="34">
        <f t="shared" ca="1" si="362"/>
        <v>3300</v>
      </c>
      <c r="G1258" s="69">
        <f t="shared" ca="1" si="366"/>
        <v>0</v>
      </c>
      <c r="H1258" s="34">
        <f t="shared" ca="1" si="367"/>
        <v>781.20719174365422</v>
      </c>
      <c r="I1258" s="34">
        <f t="shared" ca="1" si="368"/>
        <v>4081.2071917436542</v>
      </c>
      <c r="J1258" s="18">
        <f ca="1">SUM(INDIRECT(ADDRESS(ROW(F1258),COLUMN(F1258),4)):INDIRECT(ADDRESS(ROW(F1258)+N$5-1,COLUMN(F1258),4)))</f>
        <v>23900</v>
      </c>
      <c r="K1258" s="18">
        <f t="shared" ca="1" si="369"/>
        <v>16350</v>
      </c>
      <c r="L1258" s="18">
        <f t="shared" ca="1" si="379"/>
        <v>16350</v>
      </c>
      <c r="M1258" s="18">
        <f t="shared" ca="1" si="363"/>
        <v>0</v>
      </c>
      <c r="N1258" s="34">
        <f t="shared" ca="1" si="370"/>
        <v>19404.763640082892</v>
      </c>
      <c r="P1258" s="18">
        <f t="shared" ca="1" si="364"/>
        <v>781.20719174365422</v>
      </c>
      <c r="Q1258" s="47">
        <f ca="1">SUM(L$15:L1258)-SUM(M$15:M1258)</f>
        <v>16350</v>
      </c>
      <c r="R1258" s="47" t="str">
        <f t="shared" ca="1" si="365"/>
        <v>M1261</v>
      </c>
      <c r="S1258" s="40">
        <f t="shared" ca="1" si="371"/>
        <v>0</v>
      </c>
      <c r="T1258" s="46">
        <f t="shared" ca="1" si="372"/>
        <v>51</v>
      </c>
      <c r="X1258" s="74">
        <f t="shared" ca="1" si="373"/>
        <v>0.78120719174365427</v>
      </c>
      <c r="Y1258" s="75">
        <f t="shared" ca="1" si="374"/>
        <v>0.78120719174365427</v>
      </c>
      <c r="Z1258" s="74">
        <f t="shared" ca="1" si="375"/>
        <v>2.1841073109886944</v>
      </c>
      <c r="AA1258" s="76">
        <f t="shared" ca="1" si="376"/>
        <v>781.20719174365422</v>
      </c>
      <c r="AB1258" s="76">
        <f t="shared" ca="1" si="377"/>
        <v>2184.1073109886943</v>
      </c>
    </row>
    <row r="1259" spans="1:28" x14ac:dyDescent="0.25">
      <c r="A1259" s="2">
        <f t="shared" si="378"/>
        <v>15</v>
      </c>
      <c r="B1259" s="16">
        <f ca="1">VLOOKUP(A1259,PERIODS!$O$4:$P$33,2,FALSE)</f>
        <v>3.3000000000000002E-2</v>
      </c>
      <c r="C1259" s="15"/>
      <c r="D1259" s="18">
        <v>1245</v>
      </c>
      <c r="E1259" s="34">
        <f t="shared" ca="1" si="380"/>
        <v>19404.763640082892</v>
      </c>
      <c r="F1259" s="34">
        <f t="shared" ca="1" si="362"/>
        <v>3300</v>
      </c>
      <c r="G1259" s="69">
        <f t="shared" ca="1" si="366"/>
        <v>0</v>
      </c>
      <c r="H1259" s="34">
        <f t="shared" ca="1" si="367"/>
        <v>-1227.2662532175079</v>
      </c>
      <c r="I1259" s="34">
        <f t="shared" ca="1" si="368"/>
        <v>2072.7337467824918</v>
      </c>
      <c r="J1259" s="18">
        <f ca="1">SUM(INDIRECT(ADDRESS(ROW(F1259),COLUMN(F1259),4)):INDIRECT(ADDRESS(ROW(F1259)+N$5-1,COLUMN(F1259),4)))</f>
        <v>24100</v>
      </c>
      <c r="K1259" s="18">
        <f t="shared" ca="1" si="369"/>
        <v>16350</v>
      </c>
      <c r="L1259" s="18">
        <f t="shared" ca="1" si="379"/>
        <v>0</v>
      </c>
      <c r="M1259" s="18">
        <f t="shared" ca="1" si="363"/>
        <v>0</v>
      </c>
      <c r="N1259" s="34">
        <f t="shared" ca="1" si="370"/>
        <v>17332.029893300401</v>
      </c>
      <c r="P1259" s="18">
        <f t="shared" ca="1" si="364"/>
        <v>1227.2662532175079</v>
      </c>
      <c r="Q1259" s="47">
        <f ca="1">SUM(L$15:L1259)-SUM(M$15:M1259)</f>
        <v>16350</v>
      </c>
      <c r="R1259" s="47" t="str">
        <f t="shared" ca="1" si="365"/>
        <v>M1262</v>
      </c>
      <c r="S1259" s="40">
        <f t="shared" ca="1" si="371"/>
        <v>0</v>
      </c>
      <c r="T1259" s="46">
        <f t="shared" ca="1" si="372"/>
        <v>17</v>
      </c>
      <c r="X1259" s="74">
        <f t="shared" ca="1" si="373"/>
        <v>-1.227266253217508</v>
      </c>
      <c r="Y1259" s="75">
        <f t="shared" ca="1" si="374"/>
        <v>-1.227266253217508</v>
      </c>
      <c r="Z1259" s="74">
        <f t="shared" ca="1" si="375"/>
        <v>0.29309272477609799</v>
      </c>
      <c r="AA1259" s="76">
        <f t="shared" ca="1" si="376"/>
        <v>-1227.2662532175079</v>
      </c>
      <c r="AB1259" s="76">
        <f t="shared" ca="1" si="377"/>
        <v>293.09272477609801</v>
      </c>
    </row>
    <row r="1260" spans="1:28" x14ac:dyDescent="0.25">
      <c r="A1260" s="2">
        <f t="shared" si="378"/>
        <v>16</v>
      </c>
      <c r="B1260" s="16">
        <f ca="1">VLOOKUP(A1260,PERIODS!$O$4:$P$33,2,FALSE)</f>
        <v>3.3000000000000002E-2</v>
      </c>
      <c r="C1260" s="15"/>
      <c r="D1260" s="18">
        <v>1246</v>
      </c>
      <c r="E1260" s="34">
        <f t="shared" ca="1" si="380"/>
        <v>17332.029893300401</v>
      </c>
      <c r="F1260" s="34">
        <f t="shared" ca="1" si="362"/>
        <v>3300</v>
      </c>
      <c r="G1260" s="69">
        <f t="shared" ca="1" si="366"/>
        <v>0</v>
      </c>
      <c r="H1260" s="34">
        <f t="shared" ca="1" si="367"/>
        <v>-1260.8954346947912</v>
      </c>
      <c r="I1260" s="34">
        <f t="shared" ca="1" si="368"/>
        <v>2039.1045653052088</v>
      </c>
      <c r="J1260" s="18">
        <f ca="1">SUM(INDIRECT(ADDRESS(ROW(F1260),COLUMN(F1260),4)):INDIRECT(ADDRESS(ROW(F1260)+N$5-1,COLUMN(F1260),4)))</f>
        <v>24300</v>
      </c>
      <c r="K1260" s="18">
        <f t="shared" ca="1" si="369"/>
        <v>16350</v>
      </c>
      <c r="L1260" s="18">
        <f t="shared" ca="1" si="379"/>
        <v>0</v>
      </c>
      <c r="M1260" s="18">
        <f t="shared" ca="1" si="363"/>
        <v>0</v>
      </c>
      <c r="N1260" s="34">
        <f t="shared" ca="1" si="370"/>
        <v>15292.925327995192</v>
      </c>
      <c r="P1260" s="18">
        <f t="shared" ca="1" si="364"/>
        <v>1260.8954346947912</v>
      </c>
      <c r="Q1260" s="47">
        <f ca="1">SUM(L$15:L1260)-SUM(M$15:M1260)</f>
        <v>16350</v>
      </c>
      <c r="R1260" s="47" t="str">
        <f t="shared" ca="1" si="365"/>
        <v>M1263</v>
      </c>
      <c r="S1260" s="40">
        <f t="shared" ca="1" si="371"/>
        <v>0</v>
      </c>
      <c r="T1260" s="46">
        <f t="shared" ca="1" si="372"/>
        <v>71</v>
      </c>
      <c r="X1260" s="74">
        <f t="shared" ca="1" si="373"/>
        <v>-1.2608954346947912</v>
      </c>
      <c r="Y1260" s="75">
        <f t="shared" ca="1" si="374"/>
        <v>-1.2608954346947912</v>
      </c>
      <c r="Z1260" s="74">
        <f t="shared" ca="1" si="375"/>
        <v>0.28340014652655693</v>
      </c>
      <c r="AA1260" s="76">
        <f t="shared" ca="1" si="376"/>
        <v>-1260.8954346947912</v>
      </c>
      <c r="AB1260" s="76">
        <f t="shared" ca="1" si="377"/>
        <v>283.40014652655691</v>
      </c>
    </row>
    <row r="1261" spans="1:28" x14ac:dyDescent="0.25">
      <c r="A1261" s="2">
        <f t="shared" si="378"/>
        <v>17</v>
      </c>
      <c r="B1261" s="16">
        <f ca="1">VLOOKUP(A1261,PERIODS!$O$4:$P$33,2,FALSE)</f>
        <v>3.5000000000000003E-2</v>
      </c>
      <c r="C1261" s="15"/>
      <c r="D1261" s="18">
        <v>1247</v>
      </c>
      <c r="E1261" s="34">
        <f t="shared" ca="1" si="380"/>
        <v>15292.925327995192</v>
      </c>
      <c r="F1261" s="34">
        <f t="shared" ca="1" si="362"/>
        <v>3500.0000000000005</v>
      </c>
      <c r="G1261" s="69">
        <f t="shared" ca="1" si="366"/>
        <v>0</v>
      </c>
      <c r="H1261" s="34">
        <f t="shared" ca="1" si="367"/>
        <v>-181.17999738042732</v>
      </c>
      <c r="I1261" s="34">
        <f t="shared" ca="1" si="368"/>
        <v>3318.8200026195732</v>
      </c>
      <c r="J1261" s="18">
        <f ca="1">SUM(INDIRECT(ADDRESS(ROW(F1261),COLUMN(F1261),4)):INDIRECT(ADDRESS(ROW(F1261)+N$5-1,COLUMN(F1261),4)))</f>
        <v>24500.000000000004</v>
      </c>
      <c r="K1261" s="18">
        <f t="shared" ca="1" si="369"/>
        <v>0</v>
      </c>
      <c r="L1261" s="18">
        <f t="shared" ca="1" si="379"/>
        <v>0</v>
      </c>
      <c r="M1261" s="18">
        <f t="shared" ca="1" si="363"/>
        <v>16350</v>
      </c>
      <c r="N1261" s="34">
        <f t="shared" ca="1" si="370"/>
        <v>28324.105325375618</v>
      </c>
      <c r="P1261" s="18">
        <f t="shared" ca="1" si="364"/>
        <v>181.17999738042732</v>
      </c>
      <c r="Q1261" s="47">
        <f ca="1">SUM(L$15:L1261)-SUM(M$15:M1261)</f>
        <v>0</v>
      </c>
      <c r="R1261" s="47" t="str">
        <f t="shared" ca="1" si="365"/>
        <v>M1264</v>
      </c>
      <c r="S1261" s="40">
        <f t="shared" ca="1" si="371"/>
        <v>0</v>
      </c>
      <c r="T1261" s="46">
        <f t="shared" ca="1" si="372"/>
        <v>10</v>
      </c>
      <c r="X1261" s="74">
        <f t="shared" ca="1" si="373"/>
        <v>-0.18117999738042731</v>
      </c>
      <c r="Y1261" s="75">
        <f t="shared" ca="1" si="374"/>
        <v>-0.18117999738042731</v>
      </c>
      <c r="Z1261" s="74">
        <f t="shared" ca="1" si="375"/>
        <v>0.83428517603373675</v>
      </c>
      <c r="AA1261" s="76">
        <f t="shared" ca="1" si="376"/>
        <v>-181.17999738042732</v>
      </c>
      <c r="AB1261" s="76">
        <f t="shared" ca="1" si="377"/>
        <v>834.28517603373678</v>
      </c>
    </row>
    <row r="1262" spans="1:28" x14ac:dyDescent="0.25">
      <c r="A1262" s="2">
        <f t="shared" si="378"/>
        <v>18</v>
      </c>
      <c r="B1262" s="16">
        <f ca="1">VLOOKUP(A1262,PERIODS!$O$4:$P$33,2,FALSE)</f>
        <v>3.5000000000000003E-2</v>
      </c>
      <c r="C1262" s="15"/>
      <c r="D1262" s="18">
        <v>1248</v>
      </c>
      <c r="E1262" s="34">
        <f t="shared" ca="1" si="380"/>
        <v>28324.105325375618</v>
      </c>
      <c r="F1262" s="34">
        <f t="shared" ca="1" si="362"/>
        <v>3500.0000000000005</v>
      </c>
      <c r="G1262" s="69">
        <f t="shared" ca="1" si="366"/>
        <v>0</v>
      </c>
      <c r="H1262" s="34">
        <f t="shared" ca="1" si="367"/>
        <v>1563.738815687115</v>
      </c>
      <c r="I1262" s="34">
        <f t="shared" ca="1" si="368"/>
        <v>5063.7388156871157</v>
      </c>
      <c r="J1262" s="18">
        <f ca="1">SUM(INDIRECT(ADDRESS(ROW(F1262),COLUMN(F1262),4)):INDIRECT(ADDRESS(ROW(F1262)+N$5-1,COLUMN(F1262),4)))</f>
        <v>24500.000000000004</v>
      </c>
      <c r="K1262" s="18">
        <f t="shared" ca="1" si="369"/>
        <v>0</v>
      </c>
      <c r="L1262" s="18">
        <f t="shared" ca="1" si="379"/>
        <v>0</v>
      </c>
      <c r="M1262" s="18">
        <f t="shared" ca="1" si="363"/>
        <v>0</v>
      </c>
      <c r="N1262" s="34">
        <f t="shared" ca="1" si="370"/>
        <v>23260.366509688502</v>
      </c>
      <c r="P1262" s="18">
        <f t="shared" ca="1" si="364"/>
        <v>1563.738815687115</v>
      </c>
      <c r="Q1262" s="47">
        <f ca="1">SUM(L$15:L1262)-SUM(M$15:M1262)</f>
        <v>0</v>
      </c>
      <c r="R1262" s="47" t="str">
        <f t="shared" ca="1" si="365"/>
        <v>M1265</v>
      </c>
      <c r="S1262" s="40">
        <f t="shared" ca="1" si="371"/>
        <v>0</v>
      </c>
      <c r="T1262" s="46">
        <f t="shared" ca="1" si="372"/>
        <v>3</v>
      </c>
      <c r="X1262" s="74">
        <f t="shared" ca="1" si="373"/>
        <v>1.563738815687115</v>
      </c>
      <c r="Y1262" s="75">
        <f t="shared" ca="1" si="374"/>
        <v>1.563738815687115</v>
      </c>
      <c r="Z1262" s="74">
        <f t="shared" ca="1" si="375"/>
        <v>4.7766469033215575</v>
      </c>
      <c r="AA1262" s="76">
        <f t="shared" ca="1" si="376"/>
        <v>1563.738815687115</v>
      </c>
      <c r="AB1262" s="76">
        <f t="shared" ca="1" si="377"/>
        <v>4776.6469033215571</v>
      </c>
    </row>
    <row r="1263" spans="1:28" x14ac:dyDescent="0.25">
      <c r="A1263" s="2">
        <f t="shared" si="378"/>
        <v>19</v>
      </c>
      <c r="B1263" s="16">
        <f ca="1">VLOOKUP(A1263,PERIODS!$O$4:$P$33,2,FALSE)</f>
        <v>3.5000000000000003E-2</v>
      </c>
      <c r="C1263" s="15"/>
      <c r="D1263" s="18">
        <v>1249</v>
      </c>
      <c r="E1263" s="34">
        <f t="shared" ca="1" si="380"/>
        <v>23260.366509688502</v>
      </c>
      <c r="F1263" s="34">
        <f t="shared" ca="1" si="362"/>
        <v>3500.0000000000005</v>
      </c>
      <c r="G1263" s="69">
        <f t="shared" ca="1" si="366"/>
        <v>0</v>
      </c>
      <c r="H1263" s="34">
        <f t="shared" ca="1" si="367"/>
        <v>-1211.5006758024501</v>
      </c>
      <c r="I1263" s="34">
        <f t="shared" ca="1" si="368"/>
        <v>2288.4993241975503</v>
      </c>
      <c r="J1263" s="18">
        <f ca="1">SUM(INDIRECT(ADDRESS(ROW(F1263),COLUMN(F1263),4)):INDIRECT(ADDRESS(ROW(F1263)+N$5-1,COLUMN(F1263),4)))</f>
        <v>24500.000000000004</v>
      </c>
      <c r="K1263" s="18">
        <f t="shared" ca="1" si="369"/>
        <v>16350</v>
      </c>
      <c r="L1263" s="18">
        <f t="shared" ca="1" si="379"/>
        <v>16350</v>
      </c>
      <c r="M1263" s="18">
        <f t="shared" ca="1" si="363"/>
        <v>0</v>
      </c>
      <c r="N1263" s="34">
        <f t="shared" ca="1" si="370"/>
        <v>20971.867185490952</v>
      </c>
      <c r="P1263" s="18">
        <f t="shared" ca="1" si="364"/>
        <v>1211.5006758024501</v>
      </c>
      <c r="Q1263" s="47">
        <f ca="1">SUM(L$15:L1263)-SUM(M$15:M1263)</f>
        <v>16350</v>
      </c>
      <c r="R1263" s="47" t="str">
        <f t="shared" ca="1" si="365"/>
        <v>M1266</v>
      </c>
      <c r="S1263" s="40">
        <f t="shared" ca="1" si="371"/>
        <v>0</v>
      </c>
      <c r="T1263" s="46">
        <f t="shared" ca="1" si="372"/>
        <v>31</v>
      </c>
      <c r="X1263" s="74">
        <f t="shared" ca="1" si="373"/>
        <v>-1.2115006758024502</v>
      </c>
      <c r="Y1263" s="75">
        <f t="shared" ca="1" si="374"/>
        <v>-1.2115006758024502</v>
      </c>
      <c r="Z1263" s="74">
        <f t="shared" ca="1" si="375"/>
        <v>0.29775011759468178</v>
      </c>
      <c r="AA1263" s="76">
        <f t="shared" ca="1" si="376"/>
        <v>-1211.5006758024501</v>
      </c>
      <c r="AB1263" s="76">
        <f t="shared" ca="1" si="377"/>
        <v>297.7501175946818</v>
      </c>
    </row>
    <row r="1264" spans="1:28" x14ac:dyDescent="0.25">
      <c r="A1264" s="2">
        <f t="shared" si="378"/>
        <v>20</v>
      </c>
      <c r="B1264" s="16">
        <f ca="1">VLOOKUP(A1264,PERIODS!$O$4:$P$33,2,FALSE)</f>
        <v>3.5000000000000003E-2</v>
      </c>
      <c r="C1264" s="15"/>
      <c r="D1264" s="18">
        <v>1250</v>
      </c>
      <c r="E1264" s="34">
        <f t="shared" ca="1" si="380"/>
        <v>20971.867185490952</v>
      </c>
      <c r="F1264" s="34">
        <f t="shared" ca="1" si="362"/>
        <v>3500.0000000000005</v>
      </c>
      <c r="G1264" s="69">
        <f t="shared" ca="1" si="366"/>
        <v>0</v>
      </c>
      <c r="H1264" s="34">
        <f t="shared" ca="1" si="367"/>
        <v>-795.62310001708693</v>
      </c>
      <c r="I1264" s="34">
        <f t="shared" ca="1" si="368"/>
        <v>2704.3768999829135</v>
      </c>
      <c r="J1264" s="18">
        <f ca="1">SUM(INDIRECT(ADDRESS(ROW(F1264),COLUMN(F1264),4)):INDIRECT(ADDRESS(ROW(F1264)+N$5-1,COLUMN(F1264),4)))</f>
        <v>24500.000000000004</v>
      </c>
      <c r="K1264" s="18">
        <f t="shared" ca="1" si="369"/>
        <v>16350</v>
      </c>
      <c r="L1264" s="18">
        <f t="shared" ca="1" si="379"/>
        <v>0</v>
      </c>
      <c r="M1264" s="18">
        <f t="shared" ca="1" si="363"/>
        <v>0</v>
      </c>
      <c r="N1264" s="34">
        <f t="shared" ca="1" si="370"/>
        <v>18267.490285508036</v>
      </c>
      <c r="P1264" s="18">
        <f t="shared" ca="1" si="364"/>
        <v>795.62310001708693</v>
      </c>
      <c r="Q1264" s="47">
        <f ca="1">SUM(L$15:L1264)-SUM(M$15:M1264)</f>
        <v>16350</v>
      </c>
      <c r="R1264" s="47" t="str">
        <f t="shared" ca="1" si="365"/>
        <v>M1267</v>
      </c>
      <c r="S1264" s="40">
        <f t="shared" ca="1" si="371"/>
        <v>0</v>
      </c>
      <c r="T1264" s="46">
        <f t="shared" ca="1" si="372"/>
        <v>53</v>
      </c>
      <c r="X1264" s="74">
        <f t="shared" ca="1" si="373"/>
        <v>-0.79562310001708691</v>
      </c>
      <c r="Y1264" s="75">
        <f t="shared" ca="1" si="374"/>
        <v>-0.79562310001708691</v>
      </c>
      <c r="Z1264" s="74">
        <f t="shared" ca="1" si="375"/>
        <v>0.45129994229321801</v>
      </c>
      <c r="AA1264" s="76">
        <f t="shared" ca="1" si="376"/>
        <v>-795.62310001708693</v>
      </c>
      <c r="AB1264" s="76">
        <f t="shared" ca="1" si="377"/>
        <v>451.29994229321801</v>
      </c>
    </row>
    <row r="1265" spans="1:28" x14ac:dyDescent="0.25">
      <c r="A1265" s="2">
        <f t="shared" si="378"/>
        <v>21</v>
      </c>
      <c r="B1265" s="16">
        <f ca="1">VLOOKUP(A1265,PERIODS!$O$4:$P$33,2,FALSE)</f>
        <v>3.5000000000000003E-2</v>
      </c>
      <c r="C1265" s="15"/>
      <c r="D1265" s="18">
        <v>1251</v>
      </c>
      <c r="E1265" s="34">
        <f t="shared" ca="1" si="380"/>
        <v>18267.490285508036</v>
      </c>
      <c r="F1265" s="34">
        <f t="shared" ca="1" si="362"/>
        <v>3500.0000000000005</v>
      </c>
      <c r="G1265" s="69">
        <f t="shared" ca="1" si="366"/>
        <v>0</v>
      </c>
      <c r="H1265" s="34">
        <f t="shared" ca="1" si="367"/>
        <v>-190.14524880920374</v>
      </c>
      <c r="I1265" s="34">
        <f t="shared" ca="1" si="368"/>
        <v>3309.8547511907968</v>
      </c>
      <c r="J1265" s="18">
        <f ca="1">SUM(INDIRECT(ADDRESS(ROW(F1265),COLUMN(F1265),4)):INDIRECT(ADDRESS(ROW(F1265)+N$5-1,COLUMN(F1265),4)))</f>
        <v>24500.000000000004</v>
      </c>
      <c r="K1265" s="18">
        <f t="shared" ca="1" si="369"/>
        <v>16350</v>
      </c>
      <c r="L1265" s="18">
        <f t="shared" ca="1" si="379"/>
        <v>0</v>
      </c>
      <c r="M1265" s="18">
        <f t="shared" ca="1" si="363"/>
        <v>0</v>
      </c>
      <c r="N1265" s="34">
        <f t="shared" ca="1" si="370"/>
        <v>14957.63553431724</v>
      </c>
      <c r="P1265" s="18">
        <f t="shared" ca="1" si="364"/>
        <v>190.14524880920374</v>
      </c>
      <c r="Q1265" s="47">
        <f ca="1">SUM(L$15:L1265)-SUM(M$15:M1265)</f>
        <v>16350</v>
      </c>
      <c r="R1265" s="47" t="str">
        <f t="shared" ca="1" si="365"/>
        <v>M1268</v>
      </c>
      <c r="S1265" s="40">
        <f t="shared" ca="1" si="371"/>
        <v>0</v>
      </c>
      <c r="T1265" s="46">
        <f t="shared" ca="1" si="372"/>
        <v>2</v>
      </c>
      <c r="X1265" s="74">
        <f t="shared" ca="1" si="373"/>
        <v>-0.19014524880920375</v>
      </c>
      <c r="Y1265" s="75">
        <f t="shared" ca="1" si="374"/>
        <v>-0.19014524880920375</v>
      </c>
      <c r="Z1265" s="74">
        <f t="shared" ca="1" si="375"/>
        <v>0.82683902783674257</v>
      </c>
      <c r="AA1265" s="76">
        <f t="shared" ca="1" si="376"/>
        <v>-190.14524880920374</v>
      </c>
      <c r="AB1265" s="76">
        <f t="shared" ca="1" si="377"/>
        <v>826.83902783674262</v>
      </c>
    </row>
    <row r="1266" spans="1:28" x14ac:dyDescent="0.25">
      <c r="A1266" s="2">
        <f t="shared" si="378"/>
        <v>22</v>
      </c>
      <c r="B1266" s="16">
        <f ca="1">VLOOKUP(A1266,PERIODS!$O$4:$P$33,2,FALSE)</f>
        <v>3.5000000000000003E-2</v>
      </c>
      <c r="C1266" s="15"/>
      <c r="D1266" s="18">
        <v>1252</v>
      </c>
      <c r="E1266" s="34">
        <f t="shared" ca="1" si="380"/>
        <v>14957.63553431724</v>
      </c>
      <c r="F1266" s="34">
        <f t="shared" ca="1" si="362"/>
        <v>3500.0000000000005</v>
      </c>
      <c r="G1266" s="69">
        <f t="shared" ca="1" si="366"/>
        <v>0</v>
      </c>
      <c r="H1266" s="34">
        <f t="shared" ca="1" si="367"/>
        <v>-885.12253373438898</v>
      </c>
      <c r="I1266" s="34">
        <f t="shared" ca="1" si="368"/>
        <v>2614.8774662656115</v>
      </c>
      <c r="J1266" s="18">
        <f ca="1">SUM(INDIRECT(ADDRESS(ROW(F1266),COLUMN(F1266),4)):INDIRECT(ADDRESS(ROW(F1266)+N$5-1,COLUMN(F1266),4)))</f>
        <v>25000.000000000004</v>
      </c>
      <c r="K1266" s="18">
        <f t="shared" ca="1" si="369"/>
        <v>0</v>
      </c>
      <c r="L1266" s="18">
        <f t="shared" ca="1" si="379"/>
        <v>0</v>
      </c>
      <c r="M1266" s="18">
        <f t="shared" ca="1" si="363"/>
        <v>16350</v>
      </c>
      <c r="N1266" s="34">
        <f t="shared" ca="1" si="370"/>
        <v>28692.758068051629</v>
      </c>
      <c r="P1266" s="18">
        <f t="shared" ca="1" si="364"/>
        <v>885.12253373438898</v>
      </c>
      <c r="Q1266" s="47">
        <f ca="1">SUM(L$15:L1266)-SUM(M$15:M1266)</f>
        <v>0</v>
      </c>
      <c r="R1266" s="47" t="str">
        <f t="shared" ca="1" si="365"/>
        <v>M1269</v>
      </c>
      <c r="S1266" s="40">
        <f t="shared" ca="1" si="371"/>
        <v>0</v>
      </c>
      <c r="T1266" s="46">
        <f t="shared" ca="1" si="372"/>
        <v>62</v>
      </c>
      <c r="X1266" s="74">
        <f t="shared" ca="1" si="373"/>
        <v>-0.88512253373438898</v>
      </c>
      <c r="Y1266" s="75">
        <f t="shared" ca="1" si="374"/>
        <v>-0.88512253373438898</v>
      </c>
      <c r="Z1266" s="74">
        <f t="shared" ca="1" si="375"/>
        <v>0.41266360496838778</v>
      </c>
      <c r="AA1266" s="76">
        <f t="shared" ca="1" si="376"/>
        <v>-885.12253373438898</v>
      </c>
      <c r="AB1266" s="76">
        <f t="shared" ca="1" si="377"/>
        <v>412.6636049683878</v>
      </c>
    </row>
    <row r="1267" spans="1:28" x14ac:dyDescent="0.25">
      <c r="A1267" s="2">
        <f t="shared" si="378"/>
        <v>23</v>
      </c>
      <c r="B1267" s="16">
        <f ca="1">VLOOKUP(A1267,PERIODS!$O$4:$P$33,2,FALSE)</f>
        <v>3.5000000000000003E-2</v>
      </c>
      <c r="C1267" s="15"/>
      <c r="D1267" s="18">
        <v>1253</v>
      </c>
      <c r="E1267" s="34">
        <f t="shared" ca="1" si="380"/>
        <v>28692.758068051629</v>
      </c>
      <c r="F1267" s="34">
        <f t="shared" ca="1" si="362"/>
        <v>3500.0000000000005</v>
      </c>
      <c r="G1267" s="69">
        <f t="shared" ca="1" si="366"/>
        <v>0</v>
      </c>
      <c r="H1267" s="34">
        <f t="shared" ca="1" si="367"/>
        <v>128.2153960522752</v>
      </c>
      <c r="I1267" s="34">
        <f t="shared" ca="1" si="368"/>
        <v>3628.2153960522755</v>
      </c>
      <c r="J1267" s="18">
        <f ca="1">SUM(INDIRECT(ADDRESS(ROW(F1267),COLUMN(F1267),4)):INDIRECT(ADDRESS(ROW(F1267)+N$5-1,COLUMN(F1267),4)))</f>
        <v>25500.000000000004</v>
      </c>
      <c r="K1267" s="18">
        <f t="shared" ca="1" si="369"/>
        <v>0</v>
      </c>
      <c r="L1267" s="18">
        <f t="shared" ca="1" si="379"/>
        <v>0</v>
      </c>
      <c r="M1267" s="18">
        <f t="shared" ca="1" si="363"/>
        <v>0</v>
      </c>
      <c r="N1267" s="34">
        <f t="shared" ca="1" si="370"/>
        <v>25064.542671999356</v>
      </c>
      <c r="P1267" s="18">
        <f t="shared" ca="1" si="364"/>
        <v>128.2153960522752</v>
      </c>
      <c r="Q1267" s="47">
        <f ca="1">SUM(L$15:L1267)-SUM(M$15:M1267)</f>
        <v>0</v>
      </c>
      <c r="R1267" s="47" t="str">
        <f t="shared" ca="1" si="365"/>
        <v>M1270</v>
      </c>
      <c r="S1267" s="40">
        <f t="shared" ca="1" si="371"/>
        <v>0</v>
      </c>
      <c r="T1267" s="46">
        <f t="shared" ca="1" si="372"/>
        <v>91</v>
      </c>
      <c r="X1267" s="74">
        <f t="shared" ca="1" si="373"/>
        <v>0.12821539605227519</v>
      </c>
      <c r="Y1267" s="75">
        <f t="shared" ca="1" si="374"/>
        <v>0.12821539605227519</v>
      </c>
      <c r="Z1267" s="74">
        <f t="shared" ca="1" si="375"/>
        <v>1.1367978380943853</v>
      </c>
      <c r="AA1267" s="76">
        <f t="shared" ca="1" si="376"/>
        <v>128.2153960522752</v>
      </c>
      <c r="AB1267" s="76">
        <f t="shared" ca="1" si="377"/>
        <v>1136.7978380943853</v>
      </c>
    </row>
    <row r="1268" spans="1:28" x14ac:dyDescent="0.25">
      <c r="A1268" s="2">
        <f t="shared" si="378"/>
        <v>24</v>
      </c>
      <c r="B1268" s="16">
        <f ca="1">VLOOKUP(A1268,PERIODS!$O$4:$P$33,2,FALSE)</f>
        <v>3.5000000000000003E-2</v>
      </c>
      <c r="C1268" s="15"/>
      <c r="D1268" s="18">
        <v>1254</v>
      </c>
      <c r="E1268" s="34">
        <f t="shared" ca="1" si="380"/>
        <v>25064.542671999356</v>
      </c>
      <c r="F1268" s="34">
        <f t="shared" ca="1" si="362"/>
        <v>3500.0000000000005</v>
      </c>
      <c r="G1268" s="69">
        <f t="shared" ca="1" si="366"/>
        <v>0</v>
      </c>
      <c r="H1268" s="34">
        <f t="shared" ca="1" si="367"/>
        <v>1752.7885312151409</v>
      </c>
      <c r="I1268" s="34">
        <f t="shared" ca="1" si="368"/>
        <v>5252.7885312151411</v>
      </c>
      <c r="J1268" s="18">
        <f ca="1">SUM(INDIRECT(ADDRESS(ROW(F1268),COLUMN(F1268),4)):INDIRECT(ADDRESS(ROW(F1268)+N$5-1,COLUMN(F1268),4)))</f>
        <v>26000</v>
      </c>
      <c r="K1268" s="18">
        <f t="shared" ca="1" si="369"/>
        <v>16350</v>
      </c>
      <c r="L1268" s="18">
        <f t="shared" ca="1" si="379"/>
        <v>16350</v>
      </c>
      <c r="M1268" s="18">
        <f t="shared" ca="1" si="363"/>
        <v>0</v>
      </c>
      <c r="N1268" s="34">
        <f t="shared" ca="1" si="370"/>
        <v>19811.754140784215</v>
      </c>
      <c r="P1268" s="18">
        <f t="shared" ca="1" si="364"/>
        <v>1752.7885312151409</v>
      </c>
      <c r="Q1268" s="47">
        <f ca="1">SUM(L$15:L1268)-SUM(M$15:M1268)</f>
        <v>16350</v>
      </c>
      <c r="R1268" s="47" t="str">
        <f t="shared" ca="1" si="365"/>
        <v>M1271</v>
      </c>
      <c r="S1268" s="40">
        <f t="shared" ca="1" si="371"/>
        <v>0</v>
      </c>
      <c r="T1268" s="46">
        <f t="shared" ca="1" si="372"/>
        <v>24</v>
      </c>
      <c r="X1268" s="74">
        <f t="shared" ca="1" si="373"/>
        <v>1.752788531215141</v>
      </c>
      <c r="Y1268" s="75">
        <f t="shared" ca="1" si="374"/>
        <v>1.752788531215141</v>
      </c>
      <c r="Z1268" s="74">
        <f t="shared" ca="1" si="375"/>
        <v>5.7706719596352398</v>
      </c>
      <c r="AA1268" s="76">
        <f t="shared" ca="1" si="376"/>
        <v>1752.7885312151409</v>
      </c>
      <c r="AB1268" s="76">
        <f t="shared" ca="1" si="377"/>
        <v>5770.6719596352395</v>
      </c>
    </row>
    <row r="1269" spans="1:28" x14ac:dyDescent="0.25">
      <c r="A1269" s="2">
        <f t="shared" si="378"/>
        <v>25</v>
      </c>
      <c r="B1269" s="16">
        <f ca="1">VLOOKUP(A1269,PERIODS!$O$4:$P$33,2,FALSE)</f>
        <v>3.5000000000000003E-2</v>
      </c>
      <c r="C1269" s="15"/>
      <c r="D1269" s="18">
        <v>1255</v>
      </c>
      <c r="E1269" s="34">
        <f t="shared" ca="1" si="380"/>
        <v>19811.754140784215</v>
      </c>
      <c r="F1269" s="34">
        <f t="shared" ca="1" si="362"/>
        <v>3500.0000000000005</v>
      </c>
      <c r="G1269" s="69">
        <f t="shared" ca="1" si="366"/>
        <v>0</v>
      </c>
      <c r="H1269" s="34">
        <f t="shared" ca="1" si="367"/>
        <v>-1664.081410192864</v>
      </c>
      <c r="I1269" s="34">
        <f t="shared" ca="1" si="368"/>
        <v>1835.9185898071364</v>
      </c>
      <c r="J1269" s="18">
        <f ca="1">SUM(INDIRECT(ADDRESS(ROW(F1269),COLUMN(F1269),4)):INDIRECT(ADDRESS(ROW(F1269)+N$5-1,COLUMN(F1269),4)))</f>
        <v>24900</v>
      </c>
      <c r="K1269" s="18">
        <f t="shared" ca="1" si="369"/>
        <v>16350</v>
      </c>
      <c r="L1269" s="18">
        <f t="shared" ca="1" si="379"/>
        <v>0</v>
      </c>
      <c r="M1269" s="18">
        <f t="shared" ca="1" si="363"/>
        <v>0</v>
      </c>
      <c r="N1269" s="34">
        <f t="shared" ca="1" si="370"/>
        <v>17975.835550977077</v>
      </c>
      <c r="P1269" s="18">
        <f t="shared" ca="1" si="364"/>
        <v>1664.081410192864</v>
      </c>
      <c r="Q1269" s="47">
        <f ca="1">SUM(L$15:L1269)-SUM(M$15:M1269)</f>
        <v>16350</v>
      </c>
      <c r="R1269" s="47" t="str">
        <f t="shared" ca="1" si="365"/>
        <v>M1272</v>
      </c>
      <c r="S1269" s="40">
        <f t="shared" ca="1" si="371"/>
        <v>0</v>
      </c>
      <c r="T1269" s="46">
        <f t="shared" ca="1" si="372"/>
        <v>60</v>
      </c>
      <c r="X1269" s="74">
        <f t="shared" ca="1" si="373"/>
        <v>-1.664081410192864</v>
      </c>
      <c r="Y1269" s="75">
        <f t="shared" ca="1" si="374"/>
        <v>-1.664081410192864</v>
      </c>
      <c r="Z1269" s="74">
        <f t="shared" ca="1" si="375"/>
        <v>0.18936452643667881</v>
      </c>
      <c r="AA1269" s="76">
        <f t="shared" ca="1" si="376"/>
        <v>-1664.081410192864</v>
      </c>
      <c r="AB1269" s="76">
        <f t="shared" ca="1" si="377"/>
        <v>189.3645264366788</v>
      </c>
    </row>
    <row r="1270" spans="1:28" x14ac:dyDescent="0.25">
      <c r="A1270" s="2">
        <f t="shared" si="378"/>
        <v>26</v>
      </c>
      <c r="B1270" s="16">
        <f ca="1">VLOOKUP(A1270,PERIODS!$O$4:$P$33,2,FALSE)</f>
        <v>3.5000000000000003E-2</v>
      </c>
      <c r="C1270" s="15"/>
      <c r="D1270" s="18">
        <v>1256</v>
      </c>
      <c r="E1270" s="34">
        <f t="shared" ca="1" si="380"/>
        <v>17975.835550977077</v>
      </c>
      <c r="F1270" s="34">
        <f t="shared" ca="1" si="362"/>
        <v>3500.0000000000005</v>
      </c>
      <c r="G1270" s="69">
        <f t="shared" ca="1" si="366"/>
        <v>0</v>
      </c>
      <c r="H1270" s="34">
        <f t="shared" ca="1" si="367"/>
        <v>599.01752505816864</v>
      </c>
      <c r="I1270" s="34">
        <f t="shared" ca="1" si="368"/>
        <v>4099.0175250581688</v>
      </c>
      <c r="J1270" s="18">
        <f ca="1">SUM(INDIRECT(ADDRESS(ROW(F1270),COLUMN(F1270),4)):INDIRECT(ADDRESS(ROW(F1270)+N$5-1,COLUMN(F1270),4)))</f>
        <v>23900</v>
      </c>
      <c r="K1270" s="18">
        <f t="shared" ca="1" si="369"/>
        <v>16350</v>
      </c>
      <c r="L1270" s="18">
        <f t="shared" ca="1" si="379"/>
        <v>0</v>
      </c>
      <c r="M1270" s="18">
        <f t="shared" ca="1" si="363"/>
        <v>0</v>
      </c>
      <c r="N1270" s="34">
        <f t="shared" ca="1" si="370"/>
        <v>13876.818025918908</v>
      </c>
      <c r="P1270" s="18">
        <f t="shared" ca="1" si="364"/>
        <v>599.01752505816864</v>
      </c>
      <c r="Q1270" s="47">
        <f ca="1">SUM(L$15:L1270)-SUM(M$15:M1270)</f>
        <v>16350</v>
      </c>
      <c r="R1270" s="47" t="str">
        <f t="shared" ca="1" si="365"/>
        <v>M1273</v>
      </c>
      <c r="S1270" s="40">
        <f t="shared" ca="1" si="371"/>
        <v>0</v>
      </c>
      <c r="T1270" s="46">
        <f t="shared" ca="1" si="372"/>
        <v>48</v>
      </c>
      <c r="X1270" s="74">
        <f t="shared" ca="1" si="373"/>
        <v>0.59901752505816863</v>
      </c>
      <c r="Y1270" s="75">
        <f t="shared" ca="1" si="374"/>
        <v>0.59901752505816863</v>
      </c>
      <c r="Z1270" s="74">
        <f t="shared" ca="1" si="375"/>
        <v>1.8203294934466316</v>
      </c>
      <c r="AA1270" s="76">
        <f t="shared" ca="1" si="376"/>
        <v>599.01752505816864</v>
      </c>
      <c r="AB1270" s="76">
        <f t="shared" ca="1" si="377"/>
        <v>1820.3294934466317</v>
      </c>
    </row>
    <row r="1271" spans="1:28" x14ac:dyDescent="0.25">
      <c r="A1271" s="2">
        <f t="shared" si="378"/>
        <v>27</v>
      </c>
      <c r="B1271" s="16">
        <f ca="1">VLOOKUP(A1271,PERIODS!$O$4:$P$33,2,FALSE)</f>
        <v>3.5000000000000003E-2</v>
      </c>
      <c r="C1271" s="15"/>
      <c r="D1271" s="18">
        <v>1257</v>
      </c>
      <c r="E1271" s="34">
        <f t="shared" ca="1" si="380"/>
        <v>13876.818025918908</v>
      </c>
      <c r="F1271" s="34">
        <f t="shared" ca="1" si="362"/>
        <v>3500.0000000000005</v>
      </c>
      <c r="G1271" s="69">
        <f t="shared" ca="1" si="366"/>
        <v>0</v>
      </c>
      <c r="H1271" s="34">
        <f t="shared" ca="1" si="367"/>
        <v>-998.82734182499223</v>
      </c>
      <c r="I1271" s="34">
        <f t="shared" ca="1" si="368"/>
        <v>2501.1726581750081</v>
      </c>
      <c r="J1271" s="18">
        <f ca="1">SUM(INDIRECT(ADDRESS(ROW(F1271),COLUMN(F1271),4)):INDIRECT(ADDRESS(ROW(F1271)+N$5-1,COLUMN(F1271),4)))</f>
        <v>22900</v>
      </c>
      <c r="K1271" s="18">
        <f t="shared" ca="1" si="369"/>
        <v>0</v>
      </c>
      <c r="L1271" s="18">
        <f t="shared" ca="1" si="379"/>
        <v>0</v>
      </c>
      <c r="M1271" s="18">
        <f t="shared" ca="1" si="363"/>
        <v>16350</v>
      </c>
      <c r="N1271" s="34">
        <f t="shared" ca="1" si="370"/>
        <v>27725.645367743899</v>
      </c>
      <c r="P1271" s="18">
        <f t="shared" ca="1" si="364"/>
        <v>998.82734182499223</v>
      </c>
      <c r="Q1271" s="47">
        <f ca="1">SUM(L$15:L1271)-SUM(M$15:M1271)</f>
        <v>0</v>
      </c>
      <c r="R1271" s="47" t="str">
        <f t="shared" ca="1" si="365"/>
        <v>M1274</v>
      </c>
      <c r="S1271" s="40">
        <f t="shared" ca="1" si="371"/>
        <v>0</v>
      </c>
      <c r="T1271" s="46">
        <f t="shared" ca="1" si="372"/>
        <v>49</v>
      </c>
      <c r="X1271" s="74">
        <f t="shared" ca="1" si="373"/>
        <v>-0.99882734182499222</v>
      </c>
      <c r="Y1271" s="75">
        <f t="shared" ca="1" si="374"/>
        <v>-0.99882734182499222</v>
      </c>
      <c r="Z1271" s="74">
        <f t="shared" ca="1" si="375"/>
        <v>0.36831109104496129</v>
      </c>
      <c r="AA1271" s="76">
        <f t="shared" ca="1" si="376"/>
        <v>-998.82734182499223</v>
      </c>
      <c r="AB1271" s="76">
        <f t="shared" ca="1" si="377"/>
        <v>368.3110910449613</v>
      </c>
    </row>
    <row r="1272" spans="1:28" x14ac:dyDescent="0.25">
      <c r="A1272" s="2">
        <f t="shared" si="378"/>
        <v>28</v>
      </c>
      <c r="B1272" s="16">
        <f ca="1">VLOOKUP(A1272,PERIODS!$O$4:$P$33,2,FALSE)</f>
        <v>0.04</v>
      </c>
      <c r="C1272" s="15"/>
      <c r="D1272" s="18">
        <v>1258</v>
      </c>
      <c r="E1272" s="34">
        <f t="shared" ca="1" si="380"/>
        <v>27725.645367743899</v>
      </c>
      <c r="F1272" s="34">
        <f t="shared" ca="1" si="362"/>
        <v>4000</v>
      </c>
      <c r="G1272" s="69">
        <f t="shared" ca="1" si="366"/>
        <v>0</v>
      </c>
      <c r="H1272" s="34">
        <f t="shared" ca="1" si="367"/>
        <v>412.35271986500902</v>
      </c>
      <c r="I1272" s="34">
        <f t="shared" ca="1" si="368"/>
        <v>4412.352719865009</v>
      </c>
      <c r="J1272" s="18">
        <f ca="1">SUM(INDIRECT(ADDRESS(ROW(F1272),COLUMN(F1272),4)):INDIRECT(ADDRESS(ROW(F1272)+N$5-1,COLUMN(F1272),4)))</f>
        <v>21900</v>
      </c>
      <c r="K1272" s="18">
        <f t="shared" ca="1" si="369"/>
        <v>0</v>
      </c>
      <c r="L1272" s="18">
        <f t="shared" ca="1" si="379"/>
        <v>0</v>
      </c>
      <c r="M1272" s="18">
        <f t="shared" ca="1" si="363"/>
        <v>0</v>
      </c>
      <c r="N1272" s="34">
        <f t="shared" ca="1" si="370"/>
        <v>23313.29264787889</v>
      </c>
      <c r="P1272" s="18">
        <f t="shared" ca="1" si="364"/>
        <v>412.35271986500902</v>
      </c>
      <c r="Q1272" s="47">
        <f ca="1">SUM(L$15:L1272)-SUM(M$15:M1272)</f>
        <v>0</v>
      </c>
      <c r="R1272" s="47" t="str">
        <f t="shared" ca="1" si="365"/>
        <v>M1275</v>
      </c>
      <c r="S1272" s="40">
        <f t="shared" ca="1" si="371"/>
        <v>0</v>
      </c>
      <c r="T1272" s="46">
        <f t="shared" ca="1" si="372"/>
        <v>36</v>
      </c>
      <c r="X1272" s="74">
        <f t="shared" ca="1" si="373"/>
        <v>0.41235271986500904</v>
      </c>
      <c r="Y1272" s="75">
        <f t="shared" ca="1" si="374"/>
        <v>0.41235271986500904</v>
      </c>
      <c r="Z1272" s="74">
        <f t="shared" ca="1" si="375"/>
        <v>1.510367078858591</v>
      </c>
      <c r="AA1272" s="76">
        <f t="shared" ca="1" si="376"/>
        <v>412.35271986500902</v>
      </c>
      <c r="AB1272" s="76">
        <f t="shared" ca="1" si="377"/>
        <v>1510.367078858591</v>
      </c>
    </row>
    <row r="1273" spans="1:28" x14ac:dyDescent="0.25">
      <c r="A1273" s="2">
        <f t="shared" si="378"/>
        <v>29</v>
      </c>
      <c r="B1273" s="16">
        <f ca="1">VLOOKUP(A1273,PERIODS!$O$4:$P$33,2,FALSE)</f>
        <v>0.04</v>
      </c>
      <c r="C1273" s="15"/>
      <c r="D1273" s="18">
        <v>1259</v>
      </c>
      <c r="E1273" s="34">
        <f t="shared" ca="1" si="380"/>
        <v>23313.29264787889</v>
      </c>
      <c r="F1273" s="34">
        <f t="shared" ca="1" si="362"/>
        <v>4000</v>
      </c>
      <c r="G1273" s="69">
        <f t="shared" ca="1" si="366"/>
        <v>0</v>
      </c>
      <c r="H1273" s="34">
        <f t="shared" ca="1" si="367"/>
        <v>-355.48711038013789</v>
      </c>
      <c r="I1273" s="34">
        <f t="shared" ca="1" si="368"/>
        <v>3644.5128896198621</v>
      </c>
      <c r="J1273" s="18">
        <f ca="1">SUM(INDIRECT(ADDRESS(ROW(F1273),COLUMN(F1273),4)):INDIRECT(ADDRESS(ROW(F1273)+N$5-1,COLUMN(F1273),4)))</f>
        <v>21200</v>
      </c>
      <c r="K1273" s="18">
        <f t="shared" ca="1" si="369"/>
        <v>0</v>
      </c>
      <c r="L1273" s="18">
        <f t="shared" ca="1" si="379"/>
        <v>0</v>
      </c>
      <c r="M1273" s="18">
        <f t="shared" ca="1" si="363"/>
        <v>0</v>
      </c>
      <c r="N1273" s="34">
        <f t="shared" ca="1" si="370"/>
        <v>19668.779758259028</v>
      </c>
      <c r="P1273" s="18">
        <f t="shared" ca="1" si="364"/>
        <v>355.48711038013789</v>
      </c>
      <c r="Q1273" s="47">
        <f ca="1">SUM(L$15:L1273)-SUM(M$15:M1273)</f>
        <v>0</v>
      </c>
      <c r="R1273" s="47" t="str">
        <f t="shared" ca="1" si="365"/>
        <v>M1276</v>
      </c>
      <c r="S1273" s="40">
        <f t="shared" ca="1" si="371"/>
        <v>0</v>
      </c>
      <c r="T1273" s="46">
        <f t="shared" ca="1" si="372"/>
        <v>71</v>
      </c>
      <c r="X1273" s="74">
        <f t="shared" ca="1" si="373"/>
        <v>-0.35548711038013792</v>
      </c>
      <c r="Y1273" s="75">
        <f t="shared" ca="1" si="374"/>
        <v>-0.35548711038013792</v>
      </c>
      <c r="Z1273" s="74">
        <f t="shared" ca="1" si="375"/>
        <v>0.70083197751860127</v>
      </c>
      <c r="AA1273" s="76">
        <f t="shared" ca="1" si="376"/>
        <v>-355.48711038013789</v>
      </c>
      <c r="AB1273" s="76">
        <f t="shared" ca="1" si="377"/>
        <v>700.83197751860132</v>
      </c>
    </row>
    <row r="1274" spans="1:28" x14ac:dyDescent="0.25">
      <c r="A1274" s="2">
        <f t="shared" si="378"/>
        <v>30</v>
      </c>
      <c r="B1274" s="16">
        <f ca="1">VLOOKUP(A1274,PERIODS!$O$4:$P$33,2,FALSE)</f>
        <v>0.04</v>
      </c>
      <c r="C1274" s="15"/>
      <c r="D1274" s="18">
        <v>1260</v>
      </c>
      <c r="E1274" s="34">
        <f t="shared" ca="1" si="380"/>
        <v>19668.779758259028</v>
      </c>
      <c r="F1274" s="34">
        <f t="shared" ca="1" si="362"/>
        <v>4000</v>
      </c>
      <c r="G1274" s="69">
        <f t="shared" ca="1" si="366"/>
        <v>0</v>
      </c>
      <c r="H1274" s="34">
        <f t="shared" ca="1" si="367"/>
        <v>976.10593289921042</v>
      </c>
      <c r="I1274" s="34">
        <f t="shared" ca="1" si="368"/>
        <v>4976.1059328992105</v>
      </c>
      <c r="J1274" s="18">
        <f ca="1">SUM(INDIRECT(ADDRESS(ROW(F1274),COLUMN(F1274),4)):INDIRECT(ADDRESS(ROW(F1274)+N$5-1,COLUMN(F1274),4)))</f>
        <v>20500</v>
      </c>
      <c r="K1274" s="18">
        <f t="shared" ca="1" si="369"/>
        <v>16350</v>
      </c>
      <c r="L1274" s="18">
        <f t="shared" ca="1" si="379"/>
        <v>16350</v>
      </c>
      <c r="M1274" s="18">
        <f t="shared" ca="1" si="363"/>
        <v>0</v>
      </c>
      <c r="N1274" s="34">
        <f t="shared" ca="1" si="370"/>
        <v>14692.673825359818</v>
      </c>
      <c r="P1274" s="18">
        <f t="shared" ca="1" si="364"/>
        <v>976.10593289921042</v>
      </c>
      <c r="Q1274" s="47">
        <f ca="1">SUM(L$15:L1274)-SUM(M$15:M1274)</f>
        <v>16350</v>
      </c>
      <c r="R1274" s="47" t="str">
        <f t="shared" ca="1" si="365"/>
        <v>M1277</v>
      </c>
      <c r="S1274" s="40">
        <f t="shared" ca="1" si="371"/>
        <v>0</v>
      </c>
      <c r="T1274" s="46">
        <f t="shared" ca="1" si="372"/>
        <v>29</v>
      </c>
      <c r="X1274" s="74">
        <f t="shared" ca="1" si="373"/>
        <v>0.97610593289921044</v>
      </c>
      <c r="Y1274" s="75">
        <f t="shared" ca="1" si="374"/>
        <v>0.97610593289921044</v>
      </c>
      <c r="Z1274" s="74">
        <f t="shared" ca="1" si="375"/>
        <v>2.6541008459252313</v>
      </c>
      <c r="AA1274" s="76">
        <f t="shared" ca="1" si="376"/>
        <v>976.10593289921042</v>
      </c>
      <c r="AB1274" s="76">
        <f t="shared" ca="1" si="377"/>
        <v>2654.1008459252312</v>
      </c>
    </row>
    <row r="1275" spans="1:28" x14ac:dyDescent="0.25">
      <c r="A1275" s="2">
        <f t="shared" si="378"/>
        <v>1</v>
      </c>
      <c r="B1275" s="16">
        <f ca="1">VLOOKUP(A1275,PERIODS!$O$4:$P$33,2,FALSE)</f>
        <v>2.4E-2</v>
      </c>
      <c r="C1275" s="15"/>
      <c r="D1275" s="18">
        <v>1261</v>
      </c>
      <c r="E1275" s="34">
        <f t="shared" ca="1" si="380"/>
        <v>14692.673825359818</v>
      </c>
      <c r="F1275" s="34">
        <f t="shared" ca="1" si="362"/>
        <v>2400</v>
      </c>
      <c r="G1275" s="69">
        <f t="shared" ca="1" si="366"/>
        <v>0</v>
      </c>
      <c r="H1275" s="34">
        <f t="shared" ca="1" si="367"/>
        <v>130.5256437839993</v>
      </c>
      <c r="I1275" s="34">
        <f t="shared" ca="1" si="368"/>
        <v>2530.5256437839994</v>
      </c>
      <c r="J1275" s="18">
        <f ca="1">SUM(INDIRECT(ADDRESS(ROW(F1275),COLUMN(F1275),4)):INDIRECT(ADDRESS(ROW(F1275)+N$5-1,COLUMN(F1275),4)))</f>
        <v>19800</v>
      </c>
      <c r="K1275" s="18">
        <f t="shared" ca="1" si="369"/>
        <v>16350</v>
      </c>
      <c r="L1275" s="18">
        <f t="shared" ca="1" si="379"/>
        <v>0</v>
      </c>
      <c r="M1275" s="18">
        <f t="shared" ca="1" si="363"/>
        <v>0</v>
      </c>
      <c r="N1275" s="34">
        <f t="shared" ca="1" si="370"/>
        <v>12162.148181575818</v>
      </c>
      <c r="P1275" s="18">
        <f t="shared" ca="1" si="364"/>
        <v>130.5256437839993</v>
      </c>
      <c r="Q1275" s="47">
        <f ca="1">SUM(L$15:L1275)-SUM(M$15:M1275)</f>
        <v>16350</v>
      </c>
      <c r="R1275" s="47" t="str">
        <f t="shared" ca="1" si="365"/>
        <v>M1278</v>
      </c>
      <c r="S1275" s="40">
        <f t="shared" ca="1" si="371"/>
        <v>0</v>
      </c>
      <c r="T1275" s="46">
        <f t="shared" ca="1" si="372"/>
        <v>59</v>
      </c>
      <c r="X1275" s="74">
        <f t="shared" ca="1" si="373"/>
        <v>0.13052564378399931</v>
      </c>
      <c r="Y1275" s="75">
        <f t="shared" ca="1" si="374"/>
        <v>0.13052564378399931</v>
      </c>
      <c r="Z1275" s="74">
        <f t="shared" ca="1" si="375"/>
        <v>1.1394271587428599</v>
      </c>
      <c r="AA1275" s="76">
        <f t="shared" ca="1" si="376"/>
        <v>130.5256437839993</v>
      </c>
      <c r="AB1275" s="76">
        <f t="shared" ca="1" si="377"/>
        <v>1139.42715874286</v>
      </c>
    </row>
    <row r="1276" spans="1:28" x14ac:dyDescent="0.25">
      <c r="A1276" s="2">
        <f t="shared" si="378"/>
        <v>2</v>
      </c>
      <c r="B1276" s="16">
        <f ca="1">VLOOKUP(A1276,PERIODS!$O$4:$P$33,2,FALSE)</f>
        <v>2.5000000000000001E-2</v>
      </c>
      <c r="C1276" s="15"/>
      <c r="D1276" s="18">
        <v>1262</v>
      </c>
      <c r="E1276" s="34">
        <f t="shared" ca="1" si="380"/>
        <v>12162.148181575818</v>
      </c>
      <c r="F1276" s="34">
        <f t="shared" ca="1" si="362"/>
        <v>2500</v>
      </c>
      <c r="G1276" s="69">
        <f t="shared" ca="1" si="366"/>
        <v>0</v>
      </c>
      <c r="H1276" s="34">
        <f t="shared" ca="1" si="367"/>
        <v>-719.08432902065556</v>
      </c>
      <c r="I1276" s="34">
        <f t="shared" ca="1" si="368"/>
        <v>1780.9156709793444</v>
      </c>
      <c r="J1276" s="18">
        <f ca="1">SUM(INDIRECT(ADDRESS(ROW(F1276),COLUMN(F1276),4)):INDIRECT(ADDRESS(ROW(F1276)+N$5-1,COLUMN(F1276),4)))</f>
        <v>20700</v>
      </c>
      <c r="K1276" s="18">
        <f t="shared" ca="1" si="369"/>
        <v>16350</v>
      </c>
      <c r="L1276" s="18">
        <f t="shared" ca="1" si="379"/>
        <v>0</v>
      </c>
      <c r="M1276" s="18">
        <f t="shared" ca="1" si="363"/>
        <v>0</v>
      </c>
      <c r="N1276" s="34">
        <f t="shared" ca="1" si="370"/>
        <v>10381.232510596474</v>
      </c>
      <c r="P1276" s="18">
        <f t="shared" ca="1" si="364"/>
        <v>719.08432902065556</v>
      </c>
      <c r="Q1276" s="47">
        <f ca="1">SUM(L$15:L1276)-SUM(M$15:M1276)</f>
        <v>16350</v>
      </c>
      <c r="R1276" s="47" t="str">
        <f t="shared" ca="1" si="365"/>
        <v>M1279</v>
      </c>
      <c r="S1276" s="40">
        <f t="shared" ca="1" si="371"/>
        <v>0</v>
      </c>
      <c r="T1276" s="46">
        <f t="shared" ca="1" si="372"/>
        <v>80</v>
      </c>
      <c r="X1276" s="74">
        <f t="shared" ca="1" si="373"/>
        <v>-0.71908432902065555</v>
      </c>
      <c r="Y1276" s="75">
        <f t="shared" ca="1" si="374"/>
        <v>-0.71908432902065555</v>
      </c>
      <c r="Z1276" s="74">
        <f t="shared" ca="1" si="375"/>
        <v>0.48719816499671065</v>
      </c>
      <c r="AA1276" s="76">
        <f t="shared" ca="1" si="376"/>
        <v>-719.08432902065556</v>
      </c>
      <c r="AB1276" s="76">
        <f t="shared" ca="1" si="377"/>
        <v>487.19816499671066</v>
      </c>
    </row>
    <row r="1277" spans="1:28" x14ac:dyDescent="0.25">
      <c r="A1277" s="2">
        <f t="shared" si="378"/>
        <v>3</v>
      </c>
      <c r="B1277" s="16">
        <f ca="1">VLOOKUP(A1277,PERIODS!$O$4:$P$33,2,FALSE)</f>
        <v>2.5000000000000001E-2</v>
      </c>
      <c r="C1277" s="15"/>
      <c r="D1277" s="18">
        <v>1263</v>
      </c>
      <c r="E1277" s="34">
        <f t="shared" ca="1" si="380"/>
        <v>10381.232510596474</v>
      </c>
      <c r="F1277" s="34">
        <f t="shared" ca="1" si="362"/>
        <v>2500</v>
      </c>
      <c r="G1277" s="69">
        <f t="shared" ca="1" si="366"/>
        <v>0</v>
      </c>
      <c r="H1277" s="34">
        <f t="shared" ca="1" si="367"/>
        <v>-854.10921939896298</v>
      </c>
      <c r="I1277" s="34">
        <f t="shared" ca="1" si="368"/>
        <v>1645.890780601037</v>
      </c>
      <c r="J1277" s="18">
        <f ca="1">SUM(INDIRECT(ADDRESS(ROW(F1277),COLUMN(F1277),4)):INDIRECT(ADDRESS(ROW(F1277)+N$5-1,COLUMN(F1277),4)))</f>
        <v>21500</v>
      </c>
      <c r="K1277" s="18">
        <f t="shared" ca="1" si="369"/>
        <v>0</v>
      </c>
      <c r="L1277" s="18">
        <f t="shared" ca="1" si="379"/>
        <v>0</v>
      </c>
      <c r="M1277" s="18">
        <f t="shared" ca="1" si="363"/>
        <v>16350</v>
      </c>
      <c r="N1277" s="34">
        <f t="shared" ca="1" si="370"/>
        <v>25085.341729995438</v>
      </c>
      <c r="P1277" s="18">
        <f t="shared" ca="1" si="364"/>
        <v>854.10921939896298</v>
      </c>
      <c r="Q1277" s="47">
        <f ca="1">SUM(L$15:L1277)-SUM(M$15:M1277)</f>
        <v>0</v>
      </c>
      <c r="R1277" s="47" t="str">
        <f t="shared" ca="1" si="365"/>
        <v>M1280</v>
      </c>
      <c r="S1277" s="40">
        <f t="shared" ca="1" si="371"/>
        <v>0</v>
      </c>
      <c r="T1277" s="46">
        <f t="shared" ca="1" si="372"/>
        <v>90</v>
      </c>
      <c r="X1277" s="74">
        <f t="shared" ca="1" si="373"/>
        <v>-0.854109219398963</v>
      </c>
      <c r="Y1277" s="75">
        <f t="shared" ca="1" si="374"/>
        <v>-0.854109219398963</v>
      </c>
      <c r="Z1277" s="74">
        <f t="shared" ca="1" si="375"/>
        <v>0.42566219387794513</v>
      </c>
      <c r="AA1277" s="76">
        <f t="shared" ca="1" si="376"/>
        <v>-854.10921939896298</v>
      </c>
      <c r="AB1277" s="76">
        <f t="shared" ca="1" si="377"/>
        <v>425.66219387794513</v>
      </c>
    </row>
    <row r="1278" spans="1:28" x14ac:dyDescent="0.25">
      <c r="A1278" s="2">
        <f t="shared" si="378"/>
        <v>4</v>
      </c>
      <c r="B1278" s="16">
        <f ca="1">VLOOKUP(A1278,PERIODS!$O$4:$P$33,2,FALSE)</f>
        <v>2.5000000000000001E-2</v>
      </c>
      <c r="C1278" s="15"/>
      <c r="D1278" s="18">
        <v>1264</v>
      </c>
      <c r="E1278" s="34">
        <f t="shared" ca="1" si="380"/>
        <v>25085.341729995438</v>
      </c>
      <c r="F1278" s="34">
        <f t="shared" ca="1" si="362"/>
        <v>2500</v>
      </c>
      <c r="G1278" s="69">
        <f t="shared" ca="1" si="366"/>
        <v>0</v>
      </c>
      <c r="H1278" s="34">
        <f t="shared" ca="1" si="367"/>
        <v>-63.825506953930535</v>
      </c>
      <c r="I1278" s="34">
        <f t="shared" ca="1" si="368"/>
        <v>2436.1744930460695</v>
      </c>
      <c r="J1278" s="18">
        <f ca="1">SUM(INDIRECT(ADDRESS(ROW(F1278),COLUMN(F1278),4)):INDIRECT(ADDRESS(ROW(F1278)+N$5-1,COLUMN(F1278),4)))</f>
        <v>22300</v>
      </c>
      <c r="K1278" s="18">
        <f t="shared" ca="1" si="369"/>
        <v>0</v>
      </c>
      <c r="L1278" s="18">
        <f t="shared" ca="1" si="379"/>
        <v>0</v>
      </c>
      <c r="M1278" s="18">
        <f t="shared" ca="1" si="363"/>
        <v>0</v>
      </c>
      <c r="N1278" s="34">
        <f t="shared" ca="1" si="370"/>
        <v>22649.167236949368</v>
      </c>
      <c r="P1278" s="18">
        <f t="shared" ca="1" si="364"/>
        <v>63.825506953930535</v>
      </c>
      <c r="Q1278" s="47">
        <f ca="1">SUM(L$15:L1278)-SUM(M$15:M1278)</f>
        <v>0</v>
      </c>
      <c r="R1278" s="47" t="str">
        <f t="shared" ca="1" si="365"/>
        <v>M1281</v>
      </c>
      <c r="S1278" s="40">
        <f t="shared" ca="1" si="371"/>
        <v>0</v>
      </c>
      <c r="T1278" s="46">
        <f t="shared" ca="1" si="372"/>
        <v>34</v>
      </c>
      <c r="X1278" s="74">
        <f t="shared" ca="1" si="373"/>
        <v>-6.3825506953930536E-2</v>
      </c>
      <c r="Y1278" s="75">
        <f t="shared" ca="1" si="374"/>
        <v>-6.3825506953930536E-2</v>
      </c>
      <c r="Z1278" s="74">
        <f t="shared" ca="1" si="375"/>
        <v>0.93816868916126173</v>
      </c>
      <c r="AA1278" s="76">
        <f t="shared" ca="1" si="376"/>
        <v>-63.825506953930535</v>
      </c>
      <c r="AB1278" s="76">
        <f t="shared" ca="1" si="377"/>
        <v>938.16868916126168</v>
      </c>
    </row>
    <row r="1279" spans="1:28" x14ac:dyDescent="0.25">
      <c r="A1279" s="2">
        <f t="shared" si="378"/>
        <v>5</v>
      </c>
      <c r="B1279" s="16">
        <f ca="1">VLOOKUP(A1279,PERIODS!$O$4:$P$33,2,FALSE)</f>
        <v>3.3000000000000002E-2</v>
      </c>
      <c r="C1279" s="15"/>
      <c r="D1279" s="18">
        <v>1265</v>
      </c>
      <c r="E1279" s="34">
        <f t="shared" ca="1" si="380"/>
        <v>22649.167236949368</v>
      </c>
      <c r="F1279" s="34">
        <f t="shared" ca="1" si="362"/>
        <v>3300</v>
      </c>
      <c r="G1279" s="69">
        <f t="shared" ca="1" si="366"/>
        <v>0</v>
      </c>
      <c r="H1279" s="34">
        <f t="shared" ca="1" si="367"/>
        <v>1018.8847219913224</v>
      </c>
      <c r="I1279" s="34">
        <f t="shared" ca="1" si="368"/>
        <v>4318.8847219913223</v>
      </c>
      <c r="J1279" s="18">
        <f ca="1">SUM(INDIRECT(ADDRESS(ROW(F1279),COLUMN(F1279),4)):INDIRECT(ADDRESS(ROW(F1279)+N$5-1,COLUMN(F1279),4)))</f>
        <v>23100</v>
      </c>
      <c r="K1279" s="18">
        <f t="shared" ca="1" si="369"/>
        <v>16350</v>
      </c>
      <c r="L1279" s="18">
        <f t="shared" ca="1" si="379"/>
        <v>16350</v>
      </c>
      <c r="M1279" s="18">
        <f t="shared" ca="1" si="363"/>
        <v>0</v>
      </c>
      <c r="N1279" s="34">
        <f t="shared" ca="1" si="370"/>
        <v>18330.282514958046</v>
      </c>
      <c r="P1279" s="18">
        <f t="shared" ca="1" si="364"/>
        <v>1018.8847219913224</v>
      </c>
      <c r="Q1279" s="47">
        <f ca="1">SUM(L$15:L1279)-SUM(M$15:M1279)</f>
        <v>16350</v>
      </c>
      <c r="R1279" s="47" t="str">
        <f t="shared" ca="1" si="365"/>
        <v>M1282</v>
      </c>
      <c r="S1279" s="40">
        <f t="shared" ca="1" si="371"/>
        <v>0</v>
      </c>
      <c r="T1279" s="46">
        <f t="shared" ca="1" si="372"/>
        <v>99</v>
      </c>
      <c r="X1279" s="74">
        <f t="shared" ca="1" si="373"/>
        <v>1.0188847219913224</v>
      </c>
      <c r="Y1279" s="75">
        <f t="shared" ca="1" si="374"/>
        <v>1.0188847219913224</v>
      </c>
      <c r="Z1279" s="74">
        <f t="shared" ca="1" si="375"/>
        <v>2.7701036049015411</v>
      </c>
      <c r="AA1279" s="76">
        <f t="shared" ca="1" si="376"/>
        <v>1018.8847219913224</v>
      </c>
      <c r="AB1279" s="76">
        <f t="shared" ca="1" si="377"/>
        <v>2770.1036049015411</v>
      </c>
    </row>
    <row r="1280" spans="1:28" x14ac:dyDescent="0.25">
      <c r="A1280" s="2">
        <f t="shared" si="378"/>
        <v>6</v>
      </c>
      <c r="B1280" s="16">
        <f ca="1">VLOOKUP(A1280,PERIODS!$O$4:$P$33,2,FALSE)</f>
        <v>3.3000000000000002E-2</v>
      </c>
      <c r="C1280" s="15"/>
      <c r="D1280" s="18">
        <v>1266</v>
      </c>
      <c r="E1280" s="34">
        <f t="shared" ca="1" si="380"/>
        <v>18330.282514958046</v>
      </c>
      <c r="F1280" s="34">
        <f t="shared" ca="1" si="362"/>
        <v>3300</v>
      </c>
      <c r="G1280" s="69">
        <f t="shared" ca="1" si="366"/>
        <v>0</v>
      </c>
      <c r="H1280" s="34">
        <f t="shared" ca="1" si="367"/>
        <v>1077.8227873602705</v>
      </c>
      <c r="I1280" s="34">
        <f t="shared" ca="1" si="368"/>
        <v>4377.82278736027</v>
      </c>
      <c r="J1280" s="18">
        <f ca="1">SUM(INDIRECT(ADDRESS(ROW(F1280),COLUMN(F1280),4)):INDIRECT(ADDRESS(ROW(F1280)+N$5-1,COLUMN(F1280),4)))</f>
        <v>23100</v>
      </c>
      <c r="K1280" s="18">
        <f t="shared" ca="1" si="369"/>
        <v>16350</v>
      </c>
      <c r="L1280" s="18">
        <f t="shared" ca="1" si="379"/>
        <v>0</v>
      </c>
      <c r="M1280" s="18">
        <f t="shared" ca="1" si="363"/>
        <v>0</v>
      </c>
      <c r="N1280" s="34">
        <f t="shared" ca="1" si="370"/>
        <v>13952.459727597776</v>
      </c>
      <c r="P1280" s="18">
        <f t="shared" ca="1" si="364"/>
        <v>1077.8227873602705</v>
      </c>
      <c r="Q1280" s="47">
        <f ca="1">SUM(L$15:L1280)-SUM(M$15:M1280)</f>
        <v>16350</v>
      </c>
      <c r="R1280" s="47" t="str">
        <f t="shared" ca="1" si="365"/>
        <v>M1283</v>
      </c>
      <c r="S1280" s="40">
        <f t="shared" ca="1" si="371"/>
        <v>0</v>
      </c>
      <c r="T1280" s="46">
        <f t="shared" ca="1" si="372"/>
        <v>12</v>
      </c>
      <c r="X1280" s="74">
        <f t="shared" ca="1" si="373"/>
        <v>1.0778227873602704</v>
      </c>
      <c r="Y1280" s="75">
        <f t="shared" ca="1" si="374"/>
        <v>1.0778227873602704</v>
      </c>
      <c r="Z1280" s="74">
        <f t="shared" ca="1" si="375"/>
        <v>2.9382753317304351</v>
      </c>
      <c r="AA1280" s="76">
        <f t="shared" ca="1" si="376"/>
        <v>1077.8227873602705</v>
      </c>
      <c r="AB1280" s="76">
        <f t="shared" ca="1" si="377"/>
        <v>2938.275331730435</v>
      </c>
    </row>
    <row r="1281" spans="1:28" x14ac:dyDescent="0.25">
      <c r="A1281" s="2">
        <f t="shared" si="378"/>
        <v>7</v>
      </c>
      <c r="B1281" s="16">
        <f ca="1">VLOOKUP(A1281,PERIODS!$O$4:$P$33,2,FALSE)</f>
        <v>3.3000000000000002E-2</v>
      </c>
      <c r="C1281" s="15"/>
      <c r="D1281" s="18">
        <v>1267</v>
      </c>
      <c r="E1281" s="34">
        <f t="shared" ca="1" si="380"/>
        <v>13952.459727597776</v>
      </c>
      <c r="F1281" s="34">
        <f t="shared" ca="1" si="362"/>
        <v>3300</v>
      </c>
      <c r="G1281" s="69">
        <f t="shared" ca="1" si="366"/>
        <v>0</v>
      </c>
      <c r="H1281" s="34">
        <f t="shared" ca="1" si="367"/>
        <v>-162.16590290095448</v>
      </c>
      <c r="I1281" s="34">
        <f t="shared" ca="1" si="368"/>
        <v>3137.8340970990457</v>
      </c>
      <c r="J1281" s="18">
        <f ca="1">SUM(INDIRECT(ADDRESS(ROW(F1281),COLUMN(F1281),4)):INDIRECT(ADDRESS(ROW(F1281)+N$5-1,COLUMN(F1281),4)))</f>
        <v>23100</v>
      </c>
      <c r="K1281" s="18">
        <f t="shared" ca="1" si="369"/>
        <v>16350</v>
      </c>
      <c r="L1281" s="18">
        <f t="shared" ca="1" si="379"/>
        <v>0</v>
      </c>
      <c r="M1281" s="18">
        <f t="shared" ca="1" si="363"/>
        <v>0</v>
      </c>
      <c r="N1281" s="34">
        <f t="shared" ca="1" si="370"/>
        <v>10814.625630498729</v>
      </c>
      <c r="P1281" s="18">
        <f t="shared" ca="1" si="364"/>
        <v>162.16590290095448</v>
      </c>
      <c r="Q1281" s="47">
        <f ca="1">SUM(L$15:L1281)-SUM(M$15:M1281)</f>
        <v>16350</v>
      </c>
      <c r="R1281" s="47" t="str">
        <f t="shared" ca="1" si="365"/>
        <v>M1284</v>
      </c>
      <c r="S1281" s="40">
        <f t="shared" ca="1" si="371"/>
        <v>0</v>
      </c>
      <c r="T1281" s="46">
        <f t="shared" ca="1" si="372"/>
        <v>40</v>
      </c>
      <c r="X1281" s="74">
        <f t="shared" ca="1" si="373"/>
        <v>-0.16216590290095448</v>
      </c>
      <c r="Y1281" s="75">
        <f t="shared" ca="1" si="374"/>
        <v>-0.16216590290095448</v>
      </c>
      <c r="Z1281" s="74">
        <f t="shared" ca="1" si="375"/>
        <v>0.85030012558033652</v>
      </c>
      <c r="AA1281" s="76">
        <f t="shared" ca="1" si="376"/>
        <v>-162.16590290095448</v>
      </c>
      <c r="AB1281" s="76">
        <f t="shared" ca="1" si="377"/>
        <v>850.3001255803365</v>
      </c>
    </row>
    <row r="1282" spans="1:28" x14ac:dyDescent="0.25">
      <c r="A1282" s="2">
        <f t="shared" si="378"/>
        <v>8</v>
      </c>
      <c r="B1282" s="16">
        <f ca="1">VLOOKUP(A1282,PERIODS!$O$4:$P$33,2,FALSE)</f>
        <v>3.3000000000000002E-2</v>
      </c>
      <c r="C1282" s="15"/>
      <c r="D1282" s="18">
        <v>1268</v>
      </c>
      <c r="E1282" s="34">
        <f t="shared" ca="1" si="380"/>
        <v>10814.625630498729</v>
      </c>
      <c r="F1282" s="34">
        <f t="shared" ca="1" si="362"/>
        <v>3300</v>
      </c>
      <c r="G1282" s="69">
        <f t="shared" ca="1" si="366"/>
        <v>0</v>
      </c>
      <c r="H1282" s="34">
        <f t="shared" ca="1" si="367"/>
        <v>364.0325395791748</v>
      </c>
      <c r="I1282" s="34">
        <f t="shared" ca="1" si="368"/>
        <v>3664.0325395791747</v>
      </c>
      <c r="J1282" s="18">
        <f ca="1">SUM(INDIRECT(ADDRESS(ROW(F1282),COLUMN(F1282),4)):INDIRECT(ADDRESS(ROW(F1282)+N$5-1,COLUMN(F1282),4)))</f>
        <v>23100</v>
      </c>
      <c r="K1282" s="18">
        <f t="shared" ca="1" si="369"/>
        <v>0</v>
      </c>
      <c r="L1282" s="18">
        <f t="shared" ca="1" si="379"/>
        <v>0</v>
      </c>
      <c r="M1282" s="18">
        <f t="shared" ca="1" si="363"/>
        <v>16350</v>
      </c>
      <c r="N1282" s="34">
        <f t="shared" ca="1" si="370"/>
        <v>23500.593090919552</v>
      </c>
      <c r="P1282" s="18">
        <f t="shared" ca="1" si="364"/>
        <v>364.0325395791748</v>
      </c>
      <c r="Q1282" s="47">
        <f ca="1">SUM(L$15:L1282)-SUM(M$15:M1282)</f>
        <v>0</v>
      </c>
      <c r="R1282" s="47" t="str">
        <f t="shared" ca="1" si="365"/>
        <v>M1285</v>
      </c>
      <c r="S1282" s="40">
        <f t="shared" ca="1" si="371"/>
        <v>0</v>
      </c>
      <c r="T1282" s="46">
        <f t="shared" ca="1" si="372"/>
        <v>53</v>
      </c>
      <c r="X1282" s="74">
        <f t="shared" ca="1" si="373"/>
        <v>0.36403253957917481</v>
      </c>
      <c r="Y1282" s="75">
        <f t="shared" ca="1" si="374"/>
        <v>0.36403253957917481</v>
      </c>
      <c r="Z1282" s="74">
        <f t="shared" ca="1" si="375"/>
        <v>1.4391210417892479</v>
      </c>
      <c r="AA1282" s="76">
        <f t="shared" ca="1" si="376"/>
        <v>364.0325395791748</v>
      </c>
      <c r="AB1282" s="76">
        <f t="shared" ca="1" si="377"/>
        <v>1439.121041789248</v>
      </c>
    </row>
    <row r="1283" spans="1:28" x14ac:dyDescent="0.25">
      <c r="A1283" s="2">
        <f t="shared" si="378"/>
        <v>9</v>
      </c>
      <c r="B1283" s="16">
        <f ca="1">VLOOKUP(A1283,PERIODS!$O$4:$P$33,2,FALSE)</f>
        <v>3.3000000000000002E-2</v>
      </c>
      <c r="C1283" s="15"/>
      <c r="D1283" s="18">
        <v>1269</v>
      </c>
      <c r="E1283" s="34">
        <f t="shared" ca="1" si="380"/>
        <v>23500.593090919552</v>
      </c>
      <c r="F1283" s="34">
        <f t="shared" ca="1" si="362"/>
        <v>3300</v>
      </c>
      <c r="G1283" s="69">
        <f t="shared" ca="1" si="366"/>
        <v>0</v>
      </c>
      <c r="H1283" s="34">
        <f t="shared" ca="1" si="367"/>
        <v>1959.9639845400536</v>
      </c>
      <c r="I1283" s="34">
        <f t="shared" ca="1" si="368"/>
        <v>5259.9639845400534</v>
      </c>
      <c r="J1283" s="18">
        <f ca="1">SUM(INDIRECT(ADDRESS(ROW(F1283),COLUMN(F1283),4)):INDIRECT(ADDRESS(ROW(F1283)+N$5-1,COLUMN(F1283),4)))</f>
        <v>23100</v>
      </c>
      <c r="K1283" s="18">
        <f t="shared" ca="1" si="369"/>
        <v>0</v>
      </c>
      <c r="L1283" s="18">
        <f t="shared" ca="1" si="379"/>
        <v>0</v>
      </c>
      <c r="M1283" s="18">
        <f t="shared" ca="1" si="363"/>
        <v>0</v>
      </c>
      <c r="N1283" s="34">
        <f t="shared" ca="1" si="370"/>
        <v>18240.6291063795</v>
      </c>
      <c r="P1283" s="18">
        <f t="shared" ca="1" si="364"/>
        <v>1959.9639845400536</v>
      </c>
      <c r="Q1283" s="47">
        <f ca="1">SUM(L$15:L1283)-SUM(M$15:M1283)</f>
        <v>0</v>
      </c>
      <c r="R1283" s="47" t="str">
        <f t="shared" ca="1" si="365"/>
        <v>M1286</v>
      </c>
      <c r="S1283" s="40">
        <f t="shared" ca="1" si="371"/>
        <v>0</v>
      </c>
      <c r="T1283" s="46">
        <f t="shared" ca="1" si="372"/>
        <v>91</v>
      </c>
      <c r="X1283" s="74">
        <f t="shared" ca="1" si="373"/>
        <v>2.189602225480018</v>
      </c>
      <c r="Y1283" s="75">
        <f t="shared" ca="1" si="374"/>
        <v>1.9599639845400536</v>
      </c>
      <c r="Z1283" s="74">
        <f t="shared" ca="1" si="375"/>
        <v>7.0990713842313315</v>
      </c>
      <c r="AA1283" s="76">
        <f t="shared" ca="1" si="376"/>
        <v>1959.9639845400536</v>
      </c>
      <c r="AB1283" s="76">
        <f t="shared" ca="1" si="377"/>
        <v>7099.0713842313316</v>
      </c>
    </row>
    <row r="1284" spans="1:28" x14ac:dyDescent="0.25">
      <c r="A1284" s="2">
        <f t="shared" si="378"/>
        <v>10</v>
      </c>
      <c r="B1284" s="16">
        <f ca="1">VLOOKUP(A1284,PERIODS!$O$4:$P$33,2,FALSE)</f>
        <v>3.3000000000000002E-2</v>
      </c>
      <c r="C1284" s="15"/>
      <c r="D1284" s="18">
        <v>1270</v>
      </c>
      <c r="E1284" s="34">
        <f t="shared" ca="1" si="380"/>
        <v>18240.6291063795</v>
      </c>
      <c r="F1284" s="34">
        <f t="shared" ca="1" si="362"/>
        <v>3300</v>
      </c>
      <c r="G1284" s="69">
        <f t="shared" ca="1" si="366"/>
        <v>0</v>
      </c>
      <c r="H1284" s="34">
        <f t="shared" ca="1" si="367"/>
        <v>-1735.2101185866707</v>
      </c>
      <c r="I1284" s="34">
        <f t="shared" ca="1" si="368"/>
        <v>1564.7898814133293</v>
      </c>
      <c r="J1284" s="18">
        <f ca="1">SUM(INDIRECT(ADDRESS(ROW(F1284),COLUMN(F1284),4)):INDIRECT(ADDRESS(ROW(F1284)+N$5-1,COLUMN(F1284),4)))</f>
        <v>23100</v>
      </c>
      <c r="K1284" s="18">
        <f t="shared" ca="1" si="369"/>
        <v>16350</v>
      </c>
      <c r="L1284" s="18">
        <f t="shared" ca="1" si="379"/>
        <v>16350</v>
      </c>
      <c r="M1284" s="18">
        <f t="shared" ca="1" si="363"/>
        <v>0</v>
      </c>
      <c r="N1284" s="34">
        <f t="shared" ca="1" si="370"/>
        <v>16675.83922496617</v>
      </c>
      <c r="P1284" s="18">
        <f t="shared" ca="1" si="364"/>
        <v>1735.2101185866707</v>
      </c>
      <c r="Q1284" s="47">
        <f ca="1">SUM(L$15:L1284)-SUM(M$15:M1284)</f>
        <v>16350</v>
      </c>
      <c r="R1284" s="47" t="str">
        <f t="shared" ca="1" si="365"/>
        <v>M1287</v>
      </c>
      <c r="S1284" s="40">
        <f t="shared" ca="1" si="371"/>
        <v>0</v>
      </c>
      <c r="T1284" s="46">
        <f t="shared" ca="1" si="372"/>
        <v>55</v>
      </c>
      <c r="X1284" s="74">
        <f t="shared" ca="1" si="373"/>
        <v>-1.7352101185866706</v>
      </c>
      <c r="Y1284" s="75">
        <f t="shared" ca="1" si="374"/>
        <v>-1.7352101185866706</v>
      </c>
      <c r="Z1284" s="74">
        <f t="shared" ca="1" si="375"/>
        <v>0.17636313921931329</v>
      </c>
      <c r="AA1284" s="76">
        <f t="shared" ca="1" si="376"/>
        <v>-1735.2101185866707</v>
      </c>
      <c r="AB1284" s="76">
        <f t="shared" ca="1" si="377"/>
        <v>176.3631392193133</v>
      </c>
    </row>
    <row r="1285" spans="1:28" x14ac:dyDescent="0.25">
      <c r="A1285" s="2">
        <f t="shared" si="378"/>
        <v>11</v>
      </c>
      <c r="B1285" s="16">
        <f ca="1">VLOOKUP(A1285,PERIODS!$O$4:$P$33,2,FALSE)</f>
        <v>3.3000000000000002E-2</v>
      </c>
      <c r="C1285" s="15"/>
      <c r="D1285" s="18">
        <v>1271</v>
      </c>
      <c r="E1285" s="34">
        <f t="shared" ca="1" si="380"/>
        <v>16675.83922496617</v>
      </c>
      <c r="F1285" s="34">
        <f t="shared" ca="1" si="362"/>
        <v>3300</v>
      </c>
      <c r="G1285" s="69">
        <f t="shared" ca="1" si="366"/>
        <v>0</v>
      </c>
      <c r="H1285" s="34">
        <f t="shared" ca="1" si="367"/>
        <v>-127.54692811511178</v>
      </c>
      <c r="I1285" s="34">
        <f t="shared" ca="1" si="368"/>
        <v>3172.4530718848882</v>
      </c>
      <c r="J1285" s="18">
        <f ca="1">SUM(INDIRECT(ADDRESS(ROW(F1285),COLUMN(F1285),4)):INDIRECT(ADDRESS(ROW(F1285)+N$5-1,COLUMN(F1285),4)))</f>
        <v>23300</v>
      </c>
      <c r="K1285" s="18">
        <f t="shared" ca="1" si="369"/>
        <v>16350</v>
      </c>
      <c r="L1285" s="18">
        <f t="shared" ca="1" si="379"/>
        <v>0</v>
      </c>
      <c r="M1285" s="18">
        <f t="shared" ca="1" si="363"/>
        <v>0</v>
      </c>
      <c r="N1285" s="34">
        <f t="shared" ca="1" si="370"/>
        <v>13503.386153081283</v>
      </c>
      <c r="P1285" s="18">
        <f t="shared" ca="1" si="364"/>
        <v>127.54692811511178</v>
      </c>
      <c r="Q1285" s="47">
        <f ca="1">SUM(L$15:L1285)-SUM(M$15:M1285)</f>
        <v>16350</v>
      </c>
      <c r="R1285" s="47" t="str">
        <f t="shared" ca="1" si="365"/>
        <v>M1288</v>
      </c>
      <c r="S1285" s="40">
        <f t="shared" ca="1" si="371"/>
        <v>0</v>
      </c>
      <c r="T1285" s="46">
        <f t="shared" ca="1" si="372"/>
        <v>13</v>
      </c>
      <c r="X1285" s="74">
        <f t="shared" ca="1" si="373"/>
        <v>-0.12754692811511179</v>
      </c>
      <c r="Y1285" s="75">
        <f t="shared" ca="1" si="374"/>
        <v>-0.12754692811511179</v>
      </c>
      <c r="Z1285" s="74">
        <f t="shared" ca="1" si="375"/>
        <v>0.88025210629276773</v>
      </c>
      <c r="AA1285" s="76">
        <f t="shared" ca="1" si="376"/>
        <v>-127.54692811511178</v>
      </c>
      <c r="AB1285" s="76">
        <f t="shared" ca="1" si="377"/>
        <v>880.25210629276773</v>
      </c>
    </row>
    <row r="1286" spans="1:28" x14ac:dyDescent="0.25">
      <c r="A1286" s="2">
        <f t="shared" si="378"/>
        <v>12</v>
      </c>
      <c r="B1286" s="16">
        <f ca="1">VLOOKUP(A1286,PERIODS!$O$4:$P$33,2,FALSE)</f>
        <v>3.3000000000000002E-2</v>
      </c>
      <c r="C1286" s="15"/>
      <c r="D1286" s="18">
        <v>1272</v>
      </c>
      <c r="E1286" s="34">
        <f t="shared" ca="1" si="380"/>
        <v>13503.386153081283</v>
      </c>
      <c r="F1286" s="34">
        <f t="shared" ca="1" si="362"/>
        <v>3300</v>
      </c>
      <c r="G1286" s="69">
        <f t="shared" ca="1" si="366"/>
        <v>0</v>
      </c>
      <c r="H1286" s="34">
        <f t="shared" ca="1" si="367"/>
        <v>255.92287837566869</v>
      </c>
      <c r="I1286" s="34">
        <f t="shared" ca="1" si="368"/>
        <v>3555.9228783756689</v>
      </c>
      <c r="J1286" s="18">
        <f ca="1">SUM(INDIRECT(ADDRESS(ROW(F1286),COLUMN(F1286),4)):INDIRECT(ADDRESS(ROW(F1286)+N$5-1,COLUMN(F1286),4)))</f>
        <v>23500</v>
      </c>
      <c r="K1286" s="18">
        <f t="shared" ca="1" si="369"/>
        <v>16350</v>
      </c>
      <c r="L1286" s="18">
        <f t="shared" ca="1" si="379"/>
        <v>0</v>
      </c>
      <c r="M1286" s="18">
        <f t="shared" ca="1" si="363"/>
        <v>0</v>
      </c>
      <c r="N1286" s="34">
        <f t="shared" ca="1" si="370"/>
        <v>9947.463274705613</v>
      </c>
      <c r="P1286" s="18">
        <f t="shared" ca="1" si="364"/>
        <v>255.92287837566869</v>
      </c>
      <c r="Q1286" s="47">
        <f ca="1">SUM(L$15:L1286)-SUM(M$15:M1286)</f>
        <v>16350</v>
      </c>
      <c r="R1286" s="47" t="str">
        <f t="shared" ca="1" si="365"/>
        <v>M1289</v>
      </c>
      <c r="S1286" s="40">
        <f t="shared" ca="1" si="371"/>
        <v>0</v>
      </c>
      <c r="T1286" s="46">
        <f t="shared" ca="1" si="372"/>
        <v>50</v>
      </c>
      <c r="X1286" s="74">
        <f t="shared" ca="1" si="373"/>
        <v>0.25592287837566868</v>
      </c>
      <c r="Y1286" s="75">
        <f t="shared" ca="1" si="374"/>
        <v>0.25592287837566868</v>
      </c>
      <c r="Z1286" s="74">
        <f t="shared" ca="1" si="375"/>
        <v>1.2916531097124999</v>
      </c>
      <c r="AA1286" s="76">
        <f t="shared" ca="1" si="376"/>
        <v>255.92287837566869</v>
      </c>
      <c r="AB1286" s="76">
        <f t="shared" ca="1" si="377"/>
        <v>1291.6531097124998</v>
      </c>
    </row>
    <row r="1287" spans="1:28" x14ac:dyDescent="0.25">
      <c r="A1287" s="2">
        <f t="shared" si="378"/>
        <v>13</v>
      </c>
      <c r="B1287" s="16">
        <f ca="1">VLOOKUP(A1287,PERIODS!$O$4:$P$33,2,FALSE)</f>
        <v>3.3000000000000002E-2</v>
      </c>
      <c r="C1287" s="15"/>
      <c r="D1287" s="18">
        <v>1273</v>
      </c>
      <c r="E1287" s="34">
        <f t="shared" ca="1" si="380"/>
        <v>9947.463274705613</v>
      </c>
      <c r="F1287" s="34">
        <f t="shared" ca="1" si="362"/>
        <v>3300</v>
      </c>
      <c r="G1287" s="69">
        <f t="shared" ca="1" si="366"/>
        <v>0</v>
      </c>
      <c r="H1287" s="34">
        <f t="shared" ca="1" si="367"/>
        <v>-1035.2804028966298</v>
      </c>
      <c r="I1287" s="34">
        <f t="shared" ca="1" si="368"/>
        <v>2264.7195971033702</v>
      </c>
      <c r="J1287" s="18">
        <f ca="1">SUM(INDIRECT(ADDRESS(ROW(F1287),COLUMN(F1287),4)):INDIRECT(ADDRESS(ROW(F1287)+N$5-1,COLUMN(F1287),4)))</f>
        <v>23700</v>
      </c>
      <c r="K1287" s="18">
        <f t="shared" ca="1" si="369"/>
        <v>0</v>
      </c>
      <c r="L1287" s="18">
        <f t="shared" ca="1" si="379"/>
        <v>0</v>
      </c>
      <c r="M1287" s="18">
        <f t="shared" ca="1" si="363"/>
        <v>16350</v>
      </c>
      <c r="N1287" s="34">
        <f t="shared" ca="1" si="370"/>
        <v>7682.7436776022441</v>
      </c>
      <c r="P1287" s="18">
        <f t="shared" ca="1" si="364"/>
        <v>1035.2804028966298</v>
      </c>
      <c r="Q1287" s="47">
        <f ca="1">SUM(L$15:L1287)-SUM(M$15:M1287)</f>
        <v>0</v>
      </c>
      <c r="R1287" s="47" t="str">
        <f t="shared" ca="1" si="365"/>
        <v>M1290</v>
      </c>
      <c r="S1287" s="40">
        <f t="shared" ca="1" si="371"/>
        <v>16350</v>
      </c>
      <c r="T1287" s="46">
        <f t="shared" ca="1" si="372"/>
        <v>100</v>
      </c>
      <c r="X1287" s="74">
        <f t="shared" ca="1" si="373"/>
        <v>-1.0352804028966298</v>
      </c>
      <c r="Y1287" s="75">
        <f t="shared" ca="1" si="374"/>
        <v>-1.0352804028966298</v>
      </c>
      <c r="Z1287" s="74">
        <f t="shared" ca="1" si="375"/>
        <v>0.35512678838245204</v>
      </c>
      <c r="AA1287" s="76">
        <f t="shared" ca="1" si="376"/>
        <v>-1035.2804028966298</v>
      </c>
      <c r="AB1287" s="76">
        <f t="shared" ca="1" si="377"/>
        <v>355.12678838245205</v>
      </c>
    </row>
    <row r="1288" spans="1:28" x14ac:dyDescent="0.25">
      <c r="A1288" s="2">
        <f t="shared" si="378"/>
        <v>14</v>
      </c>
      <c r="B1288" s="16">
        <f ca="1">VLOOKUP(A1288,PERIODS!$O$4:$P$33,2,FALSE)</f>
        <v>3.3000000000000002E-2</v>
      </c>
      <c r="C1288" s="15"/>
      <c r="D1288" s="18">
        <v>1274</v>
      </c>
      <c r="E1288" s="34">
        <f t="shared" ca="1" si="380"/>
        <v>7682.7436776022441</v>
      </c>
      <c r="F1288" s="34">
        <f t="shared" ca="1" si="362"/>
        <v>3300</v>
      </c>
      <c r="G1288" s="69">
        <f t="shared" ca="1" si="366"/>
        <v>0</v>
      </c>
      <c r="H1288" s="34">
        <f t="shared" ca="1" si="367"/>
        <v>-728.08721112445301</v>
      </c>
      <c r="I1288" s="34">
        <f t="shared" ca="1" si="368"/>
        <v>2571.912788875547</v>
      </c>
      <c r="J1288" s="18">
        <f ca="1">SUM(INDIRECT(ADDRESS(ROW(F1288),COLUMN(F1288),4)):INDIRECT(ADDRESS(ROW(F1288)+N$5-1,COLUMN(F1288),4)))</f>
        <v>23900</v>
      </c>
      <c r="K1288" s="18">
        <f t="shared" ca="1" si="369"/>
        <v>16350</v>
      </c>
      <c r="L1288" s="18">
        <f t="shared" ca="1" si="379"/>
        <v>16350</v>
      </c>
      <c r="M1288" s="18">
        <f t="shared" ca="1" si="363"/>
        <v>0</v>
      </c>
      <c r="N1288" s="34">
        <f t="shared" ca="1" si="370"/>
        <v>5110.8308887266976</v>
      </c>
      <c r="P1288" s="18">
        <f t="shared" ca="1" si="364"/>
        <v>728.08721112445301</v>
      </c>
      <c r="Q1288" s="47">
        <f ca="1">SUM(L$15:L1288)-SUM(M$15:M1288)</f>
        <v>16350</v>
      </c>
      <c r="R1288" s="47" t="str">
        <f t="shared" ca="1" si="365"/>
        <v>M1291</v>
      </c>
      <c r="S1288" s="40">
        <f t="shared" ca="1" si="371"/>
        <v>0</v>
      </c>
      <c r="T1288" s="46">
        <f t="shared" ca="1" si="372"/>
        <v>28</v>
      </c>
      <c r="X1288" s="74">
        <f t="shared" ca="1" si="373"/>
        <v>-0.72808721112445296</v>
      </c>
      <c r="Y1288" s="75">
        <f t="shared" ca="1" si="374"/>
        <v>-0.72808721112445296</v>
      </c>
      <c r="Z1288" s="74">
        <f t="shared" ca="1" si="375"/>
        <v>0.48283166240282094</v>
      </c>
      <c r="AA1288" s="76">
        <f t="shared" ca="1" si="376"/>
        <v>-728.08721112445301</v>
      </c>
      <c r="AB1288" s="76">
        <f t="shared" ca="1" si="377"/>
        <v>482.83166240282094</v>
      </c>
    </row>
    <row r="1289" spans="1:28" x14ac:dyDescent="0.25">
      <c r="A1289" s="2">
        <f t="shared" si="378"/>
        <v>15</v>
      </c>
      <c r="B1289" s="16">
        <f ca="1">VLOOKUP(A1289,PERIODS!$O$4:$P$33,2,FALSE)</f>
        <v>3.3000000000000002E-2</v>
      </c>
      <c r="C1289" s="15"/>
      <c r="D1289" s="18">
        <v>1275</v>
      </c>
      <c r="E1289" s="34">
        <f t="shared" ca="1" si="380"/>
        <v>5110.8308887266976</v>
      </c>
      <c r="F1289" s="34">
        <f t="shared" ca="1" si="362"/>
        <v>3300</v>
      </c>
      <c r="G1289" s="69">
        <f t="shared" ca="1" si="366"/>
        <v>0</v>
      </c>
      <c r="H1289" s="34">
        <f t="shared" ca="1" si="367"/>
        <v>-404.63318996648093</v>
      </c>
      <c r="I1289" s="34">
        <f t="shared" ca="1" si="368"/>
        <v>2895.366810033519</v>
      </c>
      <c r="J1289" s="18">
        <f ca="1">SUM(INDIRECT(ADDRESS(ROW(F1289),COLUMN(F1289),4)):INDIRECT(ADDRESS(ROW(F1289)+N$5-1,COLUMN(F1289),4)))</f>
        <v>24100</v>
      </c>
      <c r="K1289" s="18">
        <f t="shared" ca="1" si="369"/>
        <v>32700</v>
      </c>
      <c r="L1289" s="18">
        <f t="shared" ca="1" si="379"/>
        <v>16350</v>
      </c>
      <c r="M1289" s="18">
        <f t="shared" ca="1" si="363"/>
        <v>0</v>
      </c>
      <c r="N1289" s="34">
        <f t="shared" ca="1" si="370"/>
        <v>2215.4640786931786</v>
      </c>
      <c r="P1289" s="18">
        <f t="shared" ca="1" si="364"/>
        <v>404.63318996648093</v>
      </c>
      <c r="Q1289" s="47">
        <f ca="1">SUM(L$15:L1289)-SUM(M$15:M1289)</f>
        <v>32700</v>
      </c>
      <c r="R1289" s="47" t="str">
        <f t="shared" ca="1" si="365"/>
        <v>M1292</v>
      </c>
      <c r="S1289" s="40">
        <f t="shared" ca="1" si="371"/>
        <v>0</v>
      </c>
      <c r="T1289" s="46">
        <f t="shared" ca="1" si="372"/>
        <v>91</v>
      </c>
      <c r="X1289" s="74">
        <f t="shared" ca="1" si="373"/>
        <v>-0.4046331899664809</v>
      </c>
      <c r="Y1289" s="75">
        <f t="shared" ca="1" si="374"/>
        <v>-0.4046331899664809</v>
      </c>
      <c r="Z1289" s="74">
        <f t="shared" ca="1" si="375"/>
        <v>0.66722150952104053</v>
      </c>
      <c r="AA1289" s="76">
        <f t="shared" ca="1" si="376"/>
        <v>-404.63318996648093</v>
      </c>
      <c r="AB1289" s="76">
        <f t="shared" ca="1" si="377"/>
        <v>667.2215095210405</v>
      </c>
    </row>
    <row r="1290" spans="1:28" x14ac:dyDescent="0.25">
      <c r="A1290" s="2">
        <f t="shared" si="378"/>
        <v>16</v>
      </c>
      <c r="B1290" s="16">
        <f ca="1">VLOOKUP(A1290,PERIODS!$O$4:$P$33,2,FALSE)</f>
        <v>3.3000000000000002E-2</v>
      </c>
      <c r="C1290" s="15"/>
      <c r="D1290" s="18">
        <v>1276</v>
      </c>
      <c r="E1290" s="34">
        <f t="shared" ca="1" si="380"/>
        <v>2215.4640786931786</v>
      </c>
      <c r="F1290" s="34">
        <f t="shared" ca="1" si="362"/>
        <v>3300</v>
      </c>
      <c r="G1290" s="69">
        <f t="shared" ca="1" si="366"/>
        <v>0</v>
      </c>
      <c r="H1290" s="34">
        <f t="shared" ca="1" si="367"/>
        <v>1467.4537894647997</v>
      </c>
      <c r="I1290" s="34">
        <f t="shared" ca="1" si="368"/>
        <v>4767.4537894648001</v>
      </c>
      <c r="J1290" s="18">
        <f ca="1">SUM(INDIRECT(ADDRESS(ROW(F1290),COLUMN(F1290),4)):INDIRECT(ADDRESS(ROW(F1290)+N$5-1,COLUMN(F1290),4)))</f>
        <v>24300</v>
      </c>
      <c r="K1290" s="18">
        <f t="shared" ca="1" si="369"/>
        <v>32700</v>
      </c>
      <c r="L1290" s="18">
        <f t="shared" ca="1" si="379"/>
        <v>0</v>
      </c>
      <c r="M1290" s="18">
        <f t="shared" ca="1" si="363"/>
        <v>0</v>
      </c>
      <c r="N1290" s="34">
        <f t="shared" ca="1" si="370"/>
        <v>-2551.9897107716215</v>
      </c>
      <c r="P1290" s="18">
        <f t="shared" ca="1" si="364"/>
        <v>1467.4537894647997</v>
      </c>
      <c r="Q1290" s="47">
        <f ca="1">SUM(L$15:L1290)-SUM(M$15:M1290)</f>
        <v>32700</v>
      </c>
      <c r="R1290" s="47" t="str">
        <f t="shared" ca="1" si="365"/>
        <v>M1293</v>
      </c>
      <c r="S1290" s="40">
        <f t="shared" ca="1" si="371"/>
        <v>0</v>
      </c>
      <c r="T1290" s="46">
        <f t="shared" ca="1" si="372"/>
        <v>70</v>
      </c>
      <c r="X1290" s="74">
        <f t="shared" ca="1" si="373"/>
        <v>1.4674537894647997</v>
      </c>
      <c r="Y1290" s="75">
        <f t="shared" ca="1" si="374"/>
        <v>1.4674537894647997</v>
      </c>
      <c r="Z1290" s="74">
        <f t="shared" ca="1" si="375"/>
        <v>4.3381751592229714</v>
      </c>
      <c r="AA1290" s="76">
        <f t="shared" ca="1" si="376"/>
        <v>1467.4537894647997</v>
      </c>
      <c r="AB1290" s="76">
        <f t="shared" ca="1" si="377"/>
        <v>4338.1751592229712</v>
      </c>
    </row>
    <row r="1291" spans="1:28" x14ac:dyDescent="0.25">
      <c r="A1291" s="2">
        <f t="shared" si="378"/>
        <v>17</v>
      </c>
      <c r="B1291" s="16">
        <f ca="1">VLOOKUP(A1291,PERIODS!$O$4:$P$33,2,FALSE)</f>
        <v>3.5000000000000003E-2</v>
      </c>
      <c r="C1291" s="15"/>
      <c r="D1291" s="18">
        <v>1277</v>
      </c>
      <c r="E1291" s="34">
        <f t="shared" ca="1" si="380"/>
        <v>-2551.9897107716215</v>
      </c>
      <c r="F1291" s="34">
        <f t="shared" ca="1" si="362"/>
        <v>3500.0000000000005</v>
      </c>
      <c r="G1291" s="69">
        <f t="shared" ca="1" si="366"/>
        <v>0</v>
      </c>
      <c r="H1291" s="34">
        <f t="shared" ca="1" si="367"/>
        <v>318.62142020164606</v>
      </c>
      <c r="I1291" s="34">
        <f t="shared" ca="1" si="368"/>
        <v>3818.6214202016463</v>
      </c>
      <c r="J1291" s="18">
        <f ca="1">SUM(INDIRECT(ADDRESS(ROW(F1291),COLUMN(F1291),4)):INDIRECT(ADDRESS(ROW(F1291)+N$5-1,COLUMN(F1291),4)))</f>
        <v>24500.000000000004</v>
      </c>
      <c r="K1291" s="18">
        <f t="shared" ca="1" si="369"/>
        <v>16350</v>
      </c>
      <c r="L1291" s="18">
        <f t="shared" ca="1" si="379"/>
        <v>0</v>
      </c>
      <c r="M1291" s="18">
        <f t="shared" ca="1" si="363"/>
        <v>16350</v>
      </c>
      <c r="N1291" s="34">
        <f t="shared" ca="1" si="370"/>
        <v>9979.3888690267322</v>
      </c>
      <c r="P1291" s="18">
        <f t="shared" ca="1" si="364"/>
        <v>318.62142020164606</v>
      </c>
      <c r="Q1291" s="47">
        <f ca="1">SUM(L$15:L1291)-SUM(M$15:M1291)</f>
        <v>16350</v>
      </c>
      <c r="R1291" s="47" t="str">
        <f t="shared" ca="1" si="365"/>
        <v>M1294</v>
      </c>
      <c r="S1291" s="40">
        <f t="shared" ca="1" si="371"/>
        <v>0</v>
      </c>
      <c r="T1291" s="46">
        <f t="shared" ca="1" si="372"/>
        <v>86</v>
      </c>
      <c r="X1291" s="74">
        <f t="shared" ca="1" si="373"/>
        <v>0.31862142020164608</v>
      </c>
      <c r="Y1291" s="75">
        <f t="shared" ca="1" si="374"/>
        <v>0.31862142020164608</v>
      </c>
      <c r="Z1291" s="74">
        <f t="shared" ca="1" si="375"/>
        <v>1.3752305918226035</v>
      </c>
      <c r="AA1291" s="76">
        <f t="shared" ca="1" si="376"/>
        <v>318.62142020164606</v>
      </c>
      <c r="AB1291" s="76">
        <f t="shared" ca="1" si="377"/>
        <v>1375.2305918226036</v>
      </c>
    </row>
    <row r="1292" spans="1:28" x14ac:dyDescent="0.25">
      <c r="A1292" s="2">
        <f t="shared" si="378"/>
        <v>18</v>
      </c>
      <c r="B1292" s="16">
        <f ca="1">VLOOKUP(A1292,PERIODS!$O$4:$P$33,2,FALSE)</f>
        <v>3.5000000000000003E-2</v>
      </c>
      <c r="C1292" s="15"/>
      <c r="D1292" s="18">
        <v>1278</v>
      </c>
      <c r="E1292" s="34">
        <f t="shared" ca="1" si="380"/>
        <v>9979.3888690267322</v>
      </c>
      <c r="F1292" s="34">
        <f t="shared" ca="1" si="362"/>
        <v>3500.0000000000005</v>
      </c>
      <c r="G1292" s="69">
        <f t="shared" ca="1" si="366"/>
        <v>0</v>
      </c>
      <c r="H1292" s="34">
        <f t="shared" ca="1" si="367"/>
        <v>748.58396427809248</v>
      </c>
      <c r="I1292" s="34">
        <f t="shared" ca="1" si="368"/>
        <v>4248.5839642780929</v>
      </c>
      <c r="J1292" s="18">
        <f ca="1">SUM(INDIRECT(ADDRESS(ROW(F1292),COLUMN(F1292),4)):INDIRECT(ADDRESS(ROW(F1292)+N$5-1,COLUMN(F1292),4)))</f>
        <v>24500.000000000004</v>
      </c>
      <c r="K1292" s="18">
        <f t="shared" ca="1" si="369"/>
        <v>0</v>
      </c>
      <c r="L1292" s="18">
        <f t="shared" ca="1" si="379"/>
        <v>0</v>
      </c>
      <c r="M1292" s="18">
        <f t="shared" ca="1" si="363"/>
        <v>16350</v>
      </c>
      <c r="N1292" s="34">
        <f t="shared" ca="1" si="370"/>
        <v>22080.804904748638</v>
      </c>
      <c r="P1292" s="18">
        <f t="shared" ca="1" si="364"/>
        <v>748.58396427809248</v>
      </c>
      <c r="Q1292" s="47">
        <f ca="1">SUM(L$15:L1292)-SUM(M$15:M1292)</f>
        <v>0</v>
      </c>
      <c r="R1292" s="47" t="str">
        <f t="shared" ca="1" si="365"/>
        <v>M1295</v>
      </c>
      <c r="S1292" s="40">
        <f t="shared" ca="1" si="371"/>
        <v>0</v>
      </c>
      <c r="T1292" s="46">
        <f t="shared" ca="1" si="372"/>
        <v>51</v>
      </c>
      <c r="X1292" s="74">
        <f t="shared" ca="1" si="373"/>
        <v>0.74858396427809248</v>
      </c>
      <c r="Y1292" s="75">
        <f t="shared" ca="1" si="374"/>
        <v>0.74858396427809248</v>
      </c>
      <c r="Z1292" s="74">
        <f t="shared" ca="1" si="375"/>
        <v>2.1140043904232777</v>
      </c>
      <c r="AA1292" s="76">
        <f t="shared" ca="1" si="376"/>
        <v>748.58396427809248</v>
      </c>
      <c r="AB1292" s="76">
        <f t="shared" ca="1" si="377"/>
        <v>2114.0043904232775</v>
      </c>
    </row>
    <row r="1293" spans="1:28" x14ac:dyDescent="0.25">
      <c r="A1293" s="2">
        <f t="shared" si="378"/>
        <v>19</v>
      </c>
      <c r="B1293" s="16">
        <f ca="1">VLOOKUP(A1293,PERIODS!$O$4:$P$33,2,FALSE)</f>
        <v>3.5000000000000003E-2</v>
      </c>
      <c r="C1293" s="15"/>
      <c r="D1293" s="18">
        <v>1279</v>
      </c>
      <c r="E1293" s="34">
        <f t="shared" ca="1" si="380"/>
        <v>22080.804904748638</v>
      </c>
      <c r="F1293" s="34">
        <f t="shared" ca="1" si="362"/>
        <v>3500.0000000000005</v>
      </c>
      <c r="G1293" s="69">
        <f t="shared" ca="1" si="366"/>
        <v>0</v>
      </c>
      <c r="H1293" s="34">
        <f t="shared" ca="1" si="367"/>
        <v>315.71489557560034</v>
      </c>
      <c r="I1293" s="34">
        <f t="shared" ca="1" si="368"/>
        <v>3815.7148955756006</v>
      </c>
      <c r="J1293" s="18">
        <f ca="1">SUM(INDIRECT(ADDRESS(ROW(F1293),COLUMN(F1293),4)):INDIRECT(ADDRESS(ROW(F1293)+N$5-1,COLUMN(F1293),4)))</f>
        <v>24500.000000000004</v>
      </c>
      <c r="K1293" s="18">
        <f t="shared" ca="1" si="369"/>
        <v>16350</v>
      </c>
      <c r="L1293" s="18">
        <f t="shared" ca="1" si="379"/>
        <v>16350</v>
      </c>
      <c r="M1293" s="18">
        <f t="shared" ca="1" si="363"/>
        <v>0</v>
      </c>
      <c r="N1293" s="34">
        <f t="shared" ca="1" si="370"/>
        <v>18265.090009173036</v>
      </c>
      <c r="P1293" s="18">
        <f t="shared" ca="1" si="364"/>
        <v>315.71489557560034</v>
      </c>
      <c r="Q1293" s="47">
        <f ca="1">SUM(L$15:L1293)-SUM(M$15:M1293)</f>
        <v>16350</v>
      </c>
      <c r="R1293" s="47" t="str">
        <f t="shared" ca="1" si="365"/>
        <v>M1296</v>
      </c>
      <c r="S1293" s="40">
        <f t="shared" ca="1" si="371"/>
        <v>0</v>
      </c>
      <c r="T1293" s="46">
        <f t="shared" ca="1" si="372"/>
        <v>70</v>
      </c>
      <c r="X1293" s="74">
        <f t="shared" ca="1" si="373"/>
        <v>0.31571489557560034</v>
      </c>
      <c r="Y1293" s="75">
        <f t="shared" ca="1" si="374"/>
        <v>0.31571489557560034</v>
      </c>
      <c r="Z1293" s="74">
        <f t="shared" ca="1" si="375"/>
        <v>1.3712392535123881</v>
      </c>
      <c r="AA1293" s="76">
        <f t="shared" ca="1" si="376"/>
        <v>315.71489557560034</v>
      </c>
      <c r="AB1293" s="76">
        <f t="shared" ca="1" si="377"/>
        <v>1371.2392535123881</v>
      </c>
    </row>
    <row r="1294" spans="1:28" x14ac:dyDescent="0.25">
      <c r="A1294" s="2">
        <f t="shared" si="378"/>
        <v>20</v>
      </c>
      <c r="B1294" s="16">
        <f ca="1">VLOOKUP(A1294,PERIODS!$O$4:$P$33,2,FALSE)</f>
        <v>3.5000000000000003E-2</v>
      </c>
      <c r="C1294" s="15"/>
      <c r="D1294" s="18">
        <v>1280</v>
      </c>
      <c r="E1294" s="34">
        <f t="shared" ca="1" si="380"/>
        <v>18265.090009173036</v>
      </c>
      <c r="F1294" s="34">
        <f t="shared" ca="1" si="362"/>
        <v>3500.0000000000005</v>
      </c>
      <c r="G1294" s="69">
        <f t="shared" ca="1" si="366"/>
        <v>0</v>
      </c>
      <c r="H1294" s="34">
        <f t="shared" ca="1" si="367"/>
        <v>-10.797087902702641</v>
      </c>
      <c r="I1294" s="34">
        <f t="shared" ca="1" si="368"/>
        <v>3489.2029120972979</v>
      </c>
      <c r="J1294" s="18">
        <f ca="1">SUM(INDIRECT(ADDRESS(ROW(F1294),COLUMN(F1294),4)):INDIRECT(ADDRESS(ROW(F1294)+N$5-1,COLUMN(F1294),4)))</f>
        <v>24500.000000000004</v>
      </c>
      <c r="K1294" s="18">
        <f t="shared" ca="1" si="369"/>
        <v>16350</v>
      </c>
      <c r="L1294" s="18">
        <f t="shared" ca="1" si="379"/>
        <v>0</v>
      </c>
      <c r="M1294" s="18">
        <f t="shared" ca="1" si="363"/>
        <v>0</v>
      </c>
      <c r="N1294" s="34">
        <f t="shared" ca="1" si="370"/>
        <v>14775.887097075738</v>
      </c>
      <c r="P1294" s="18">
        <f t="shared" ca="1" si="364"/>
        <v>10.797087902702641</v>
      </c>
      <c r="Q1294" s="47">
        <f ca="1">SUM(L$15:L1294)-SUM(M$15:M1294)</f>
        <v>16350</v>
      </c>
      <c r="R1294" s="47" t="str">
        <f t="shared" ca="1" si="365"/>
        <v>M1297</v>
      </c>
      <c r="S1294" s="40">
        <f t="shared" ca="1" si="371"/>
        <v>0</v>
      </c>
      <c r="T1294" s="46">
        <f t="shared" ca="1" si="372"/>
        <v>36</v>
      </c>
      <c r="X1294" s="74">
        <f t="shared" ca="1" si="373"/>
        <v>-1.079708790270264E-2</v>
      </c>
      <c r="Y1294" s="75">
        <f t="shared" ca="1" si="374"/>
        <v>-1.079708790270264E-2</v>
      </c>
      <c r="Z1294" s="74">
        <f t="shared" ca="1" si="375"/>
        <v>0.98926099143371304</v>
      </c>
      <c r="AA1294" s="76">
        <f t="shared" ca="1" si="376"/>
        <v>-10.797087902702641</v>
      </c>
      <c r="AB1294" s="76">
        <f t="shared" ca="1" si="377"/>
        <v>989.260991433713</v>
      </c>
    </row>
    <row r="1295" spans="1:28" x14ac:dyDescent="0.25">
      <c r="A1295" s="2">
        <f t="shared" si="378"/>
        <v>21</v>
      </c>
      <c r="B1295" s="16">
        <f ca="1">VLOOKUP(A1295,PERIODS!$O$4:$P$33,2,FALSE)</f>
        <v>3.5000000000000003E-2</v>
      </c>
      <c r="C1295" s="15"/>
      <c r="D1295" s="18">
        <v>1281</v>
      </c>
      <c r="E1295" s="34">
        <f t="shared" ca="1" si="380"/>
        <v>14775.887097075738</v>
      </c>
      <c r="F1295" s="34">
        <f t="shared" ref="F1295:F1358" ca="1" si="381">F$2*B1295</f>
        <v>3500.0000000000005</v>
      </c>
      <c r="G1295" s="69">
        <f t="shared" ca="1" si="366"/>
        <v>0</v>
      </c>
      <c r="H1295" s="34">
        <f t="shared" ca="1" si="367"/>
        <v>297.26420426229419</v>
      </c>
      <c r="I1295" s="34">
        <f t="shared" ca="1" si="368"/>
        <v>3797.2642042622947</v>
      </c>
      <c r="J1295" s="18">
        <f ca="1">SUM(INDIRECT(ADDRESS(ROW(F1295),COLUMN(F1295),4)):INDIRECT(ADDRESS(ROW(F1295)+N$5-1,COLUMN(F1295),4)))</f>
        <v>24500.000000000004</v>
      </c>
      <c r="K1295" s="18">
        <f t="shared" ca="1" si="369"/>
        <v>16350</v>
      </c>
      <c r="L1295" s="18">
        <f t="shared" ca="1" si="379"/>
        <v>0</v>
      </c>
      <c r="M1295" s="18">
        <f t="shared" ref="M1295:M1358" ca="1" si="382">SUMIF($R$15:$R$8014,ADDRESS(ROW(M1295),COLUMN(M1295),4),$L$15:$L$8014)</f>
        <v>0</v>
      </c>
      <c r="N1295" s="34">
        <f t="shared" ca="1" si="370"/>
        <v>10978.622892813444</v>
      </c>
      <c r="P1295" s="18">
        <f t="shared" ref="P1295:P1358" ca="1" si="383">ABS(H1295)</f>
        <v>297.26420426229419</v>
      </c>
      <c r="Q1295" s="47">
        <f ca="1">SUM(L$15:L1295)-SUM(M$15:M1295)</f>
        <v>16350</v>
      </c>
      <c r="R1295" s="47" t="str">
        <f t="shared" ref="R1295:R1358" ca="1" si="384">ADDRESS(ROW(M1295)+$N$3+RANDBETWEEN(-$N$4,$N$4),COLUMN(M1295),4)</f>
        <v>M1298</v>
      </c>
      <c r="S1295" s="40">
        <f t="shared" ca="1" si="371"/>
        <v>0</v>
      </c>
      <c r="T1295" s="46">
        <f t="shared" ca="1" si="372"/>
        <v>28</v>
      </c>
      <c r="X1295" s="74">
        <f t="shared" ca="1" si="373"/>
        <v>0.29726420426229416</v>
      </c>
      <c r="Y1295" s="75">
        <f t="shared" ca="1" si="374"/>
        <v>0.29726420426229416</v>
      </c>
      <c r="Z1295" s="74">
        <f t="shared" ca="1" si="375"/>
        <v>1.3461709165621825</v>
      </c>
      <c r="AA1295" s="76">
        <f t="shared" ca="1" si="376"/>
        <v>297.26420426229419</v>
      </c>
      <c r="AB1295" s="76">
        <f t="shared" ca="1" si="377"/>
        <v>1346.1709165621824</v>
      </c>
    </row>
    <row r="1296" spans="1:28" x14ac:dyDescent="0.25">
      <c r="A1296" s="2">
        <f t="shared" si="378"/>
        <v>22</v>
      </c>
      <c r="B1296" s="16">
        <f ca="1">VLOOKUP(A1296,PERIODS!$O$4:$P$33,2,FALSE)</f>
        <v>3.5000000000000003E-2</v>
      </c>
      <c r="C1296" s="15"/>
      <c r="D1296" s="18">
        <v>1282</v>
      </c>
      <c r="E1296" s="34">
        <f t="shared" ca="1" si="380"/>
        <v>10978.622892813444</v>
      </c>
      <c r="F1296" s="34">
        <f t="shared" ca="1" si="381"/>
        <v>3500.0000000000005</v>
      </c>
      <c r="G1296" s="69">
        <f t="shared" ref="G1296:G1359" ca="1" si="385">((2*RAND()*$F$5)-$F$5)*E1296</f>
        <v>0</v>
      </c>
      <c r="H1296" s="34">
        <f t="shared" ref="H1296:H1359" ca="1" si="386">IF($S$3="NORM",AA1296,IF($S$3="LOGNORM",AB1296,0))</f>
        <v>-139.81895419744754</v>
      </c>
      <c r="I1296" s="34">
        <f t="shared" ref="I1296:I1359" ca="1" si="387">IF(F1296+H1296&lt;0,0,F1296+H1296)</f>
        <v>3360.1810458025529</v>
      </c>
      <c r="J1296" s="18">
        <f ca="1">SUM(INDIRECT(ADDRESS(ROW(F1296),COLUMN(F1296),4)):INDIRECT(ADDRESS(ROW(F1296)+N$5-1,COLUMN(F1296),4)))</f>
        <v>25000.000000000004</v>
      </c>
      <c r="K1296" s="18">
        <f t="shared" ref="K1296:K1359" ca="1" si="388">Q1296</f>
        <v>0</v>
      </c>
      <c r="L1296" s="18">
        <f t="shared" ca="1" si="379"/>
        <v>0</v>
      </c>
      <c r="M1296" s="18">
        <f t="shared" ca="1" si="382"/>
        <v>16350</v>
      </c>
      <c r="N1296" s="34">
        <f t="shared" ref="N1296:N1359" ca="1" si="389">E1296+G1296-I1296+M1296-S1296</f>
        <v>23968.44184701089</v>
      </c>
      <c r="P1296" s="18">
        <f t="shared" ca="1" si="383"/>
        <v>139.81895419744754</v>
      </c>
      <c r="Q1296" s="47">
        <f ca="1">SUM(L$15:L1296)-SUM(M$15:M1296)</f>
        <v>0</v>
      </c>
      <c r="R1296" s="47" t="str">
        <f t="shared" ca="1" si="384"/>
        <v>M1299</v>
      </c>
      <c r="S1296" s="40">
        <f t="shared" ref="S1296:S1359" ca="1" si="390">IF(T1296&gt;N$6*100,M1296,0)</f>
        <v>0</v>
      </c>
      <c r="T1296" s="46">
        <f t="shared" ref="T1296:T1359" ca="1" si="391">RANDBETWEEN(0,100)</f>
        <v>13</v>
      </c>
      <c r="X1296" s="74">
        <f t="shared" ref="X1296:X1359" ca="1" si="392">NORMINV(RAND(),0,1)</f>
        <v>-0.13981895419744753</v>
      </c>
      <c r="Y1296" s="75">
        <f t="shared" ref="Y1296:Y1359" ca="1" si="393">IF(AND(X1296&gt;$F$6,$F$6&gt;0),$F$6,X1296)</f>
        <v>-0.13981895419744753</v>
      </c>
      <c r="Z1296" s="74">
        <f t="shared" ref="Z1296:Z1359" ca="1" si="394">EXP(Y1296)</f>
        <v>0.86951564330682973</v>
      </c>
      <c r="AA1296" s="76">
        <f t="shared" ref="AA1296:AA1359" ca="1" si="395">$F$3*Y1296</f>
        <v>-139.81895419744754</v>
      </c>
      <c r="AB1296" s="76">
        <f t="shared" ref="AB1296:AB1359" ca="1" si="396">$F$3*Z1296</f>
        <v>869.5156433068297</v>
      </c>
    </row>
    <row r="1297" spans="1:28" x14ac:dyDescent="0.25">
      <c r="A1297" s="2">
        <f t="shared" ref="A1297:A1360" si="397">IF(AND(A1296=12,OR(A$14="MS",A$14="M0")),1,IF(AND(A1296=4,OR(A$14="WS",A$14="W0")),1,IF(AND(A1296=30,OR(A$14="DS",A$14="D0")),1,A1296+1)))</f>
        <v>23</v>
      </c>
      <c r="B1297" s="16">
        <f ca="1">VLOOKUP(A1297,PERIODS!$O$4:$P$33,2,FALSE)</f>
        <v>3.5000000000000003E-2</v>
      </c>
      <c r="C1297" s="15"/>
      <c r="D1297" s="18">
        <v>1283</v>
      </c>
      <c r="E1297" s="34">
        <f t="shared" ca="1" si="380"/>
        <v>23968.44184701089</v>
      </c>
      <c r="F1297" s="34">
        <f t="shared" ca="1" si="381"/>
        <v>3500.0000000000005</v>
      </c>
      <c r="G1297" s="69">
        <f t="shared" ca="1" si="385"/>
        <v>0</v>
      </c>
      <c r="H1297" s="34">
        <f t="shared" ca="1" si="386"/>
        <v>657.64773128231298</v>
      </c>
      <c r="I1297" s="34">
        <f t="shared" ca="1" si="387"/>
        <v>4157.6477312823135</v>
      </c>
      <c r="J1297" s="18">
        <f ca="1">SUM(INDIRECT(ADDRESS(ROW(F1297),COLUMN(F1297),4)):INDIRECT(ADDRESS(ROW(F1297)+N$5-1,COLUMN(F1297),4)))</f>
        <v>25500.000000000004</v>
      </c>
      <c r="K1297" s="18">
        <f t="shared" ca="1" si="388"/>
        <v>16350</v>
      </c>
      <c r="L1297" s="18">
        <f t="shared" ref="L1297:L1360" ca="1" si="398">IF((E1297+K1296)&lt;J1297,N$2,0)</f>
        <v>16350</v>
      </c>
      <c r="M1297" s="18">
        <f t="shared" ca="1" si="382"/>
        <v>0</v>
      </c>
      <c r="N1297" s="34">
        <f t="shared" ca="1" si="389"/>
        <v>19810.794115728575</v>
      </c>
      <c r="P1297" s="18">
        <f t="shared" ca="1" si="383"/>
        <v>657.64773128231298</v>
      </c>
      <c r="Q1297" s="47">
        <f ca="1">SUM(L$15:L1297)-SUM(M$15:M1297)</f>
        <v>16350</v>
      </c>
      <c r="R1297" s="47" t="str">
        <f t="shared" ca="1" si="384"/>
        <v>M1300</v>
      </c>
      <c r="S1297" s="40">
        <f t="shared" ca="1" si="390"/>
        <v>0</v>
      </c>
      <c r="T1297" s="46">
        <f t="shared" ca="1" si="391"/>
        <v>14</v>
      </c>
      <c r="X1297" s="74">
        <f t="shared" ca="1" si="392"/>
        <v>0.65764773128231302</v>
      </c>
      <c r="Y1297" s="75">
        <f t="shared" ca="1" si="393"/>
        <v>0.65764773128231302</v>
      </c>
      <c r="Z1297" s="74">
        <f t="shared" ca="1" si="394"/>
        <v>1.9302465314896482</v>
      </c>
      <c r="AA1297" s="76">
        <f t="shared" ca="1" si="395"/>
        <v>657.64773128231298</v>
      </c>
      <c r="AB1297" s="76">
        <f t="shared" ca="1" si="396"/>
        <v>1930.2465314896483</v>
      </c>
    </row>
    <row r="1298" spans="1:28" x14ac:dyDescent="0.25">
      <c r="A1298" s="2">
        <f t="shared" si="397"/>
        <v>24</v>
      </c>
      <c r="B1298" s="16">
        <f ca="1">VLOOKUP(A1298,PERIODS!$O$4:$P$33,2,FALSE)</f>
        <v>3.5000000000000003E-2</v>
      </c>
      <c r="C1298" s="15"/>
      <c r="D1298" s="18">
        <v>1284</v>
      </c>
      <c r="E1298" s="34">
        <f t="shared" ca="1" si="380"/>
        <v>19810.794115728575</v>
      </c>
      <c r="F1298" s="34">
        <f t="shared" ca="1" si="381"/>
        <v>3500.0000000000005</v>
      </c>
      <c r="G1298" s="69">
        <f t="shared" ca="1" si="385"/>
        <v>0</v>
      </c>
      <c r="H1298" s="34">
        <f t="shared" ca="1" si="386"/>
        <v>-422.98440627824891</v>
      </c>
      <c r="I1298" s="34">
        <f t="shared" ca="1" si="387"/>
        <v>3077.0155937217514</v>
      </c>
      <c r="J1298" s="18">
        <f ca="1">SUM(INDIRECT(ADDRESS(ROW(F1298),COLUMN(F1298),4)):INDIRECT(ADDRESS(ROW(F1298)+N$5-1,COLUMN(F1298),4)))</f>
        <v>26000</v>
      </c>
      <c r="K1298" s="18">
        <f t="shared" ca="1" si="388"/>
        <v>16350</v>
      </c>
      <c r="L1298" s="18">
        <f t="shared" ca="1" si="398"/>
        <v>0</v>
      </c>
      <c r="M1298" s="18">
        <f t="shared" ca="1" si="382"/>
        <v>0</v>
      </c>
      <c r="N1298" s="34">
        <f t="shared" ca="1" si="389"/>
        <v>16733.778522006825</v>
      </c>
      <c r="P1298" s="18">
        <f t="shared" ca="1" si="383"/>
        <v>422.98440627824891</v>
      </c>
      <c r="Q1298" s="47">
        <f ca="1">SUM(L$15:L1298)-SUM(M$15:M1298)</f>
        <v>16350</v>
      </c>
      <c r="R1298" s="47" t="str">
        <f t="shared" ca="1" si="384"/>
        <v>M1301</v>
      </c>
      <c r="S1298" s="40">
        <f t="shared" ca="1" si="390"/>
        <v>0</v>
      </c>
      <c r="T1298" s="46">
        <f t="shared" ca="1" si="391"/>
        <v>5</v>
      </c>
      <c r="X1298" s="74">
        <f t="shared" ca="1" si="392"/>
        <v>-0.4229844062782489</v>
      </c>
      <c r="Y1298" s="75">
        <f t="shared" ca="1" si="393"/>
        <v>-0.4229844062782489</v>
      </c>
      <c r="Z1298" s="74">
        <f t="shared" ca="1" si="394"/>
        <v>0.65508884830538239</v>
      </c>
      <c r="AA1298" s="76">
        <f t="shared" ca="1" si="395"/>
        <v>-422.98440627824891</v>
      </c>
      <c r="AB1298" s="76">
        <f t="shared" ca="1" si="396"/>
        <v>655.08884830538238</v>
      </c>
    </row>
    <row r="1299" spans="1:28" x14ac:dyDescent="0.25">
      <c r="A1299" s="2">
        <f t="shared" si="397"/>
        <v>25</v>
      </c>
      <c r="B1299" s="16">
        <f ca="1">VLOOKUP(A1299,PERIODS!$O$4:$P$33,2,FALSE)</f>
        <v>3.5000000000000003E-2</v>
      </c>
      <c r="C1299" s="15"/>
      <c r="D1299" s="18">
        <v>1285</v>
      </c>
      <c r="E1299" s="34">
        <f t="shared" ca="1" si="380"/>
        <v>16733.778522006825</v>
      </c>
      <c r="F1299" s="34">
        <f t="shared" ca="1" si="381"/>
        <v>3500.0000000000005</v>
      </c>
      <c r="G1299" s="69">
        <f t="shared" ca="1" si="385"/>
        <v>0</v>
      </c>
      <c r="H1299" s="34">
        <f t="shared" ca="1" si="386"/>
        <v>118.26306980719781</v>
      </c>
      <c r="I1299" s="34">
        <f t="shared" ca="1" si="387"/>
        <v>3618.2630698071985</v>
      </c>
      <c r="J1299" s="18">
        <f ca="1">SUM(INDIRECT(ADDRESS(ROW(F1299),COLUMN(F1299),4)):INDIRECT(ADDRESS(ROW(F1299)+N$5-1,COLUMN(F1299),4)))</f>
        <v>24900</v>
      </c>
      <c r="K1299" s="18">
        <f t="shared" ca="1" si="388"/>
        <v>16350</v>
      </c>
      <c r="L1299" s="18">
        <f t="shared" ca="1" si="398"/>
        <v>0</v>
      </c>
      <c r="M1299" s="18">
        <f t="shared" ca="1" si="382"/>
        <v>0</v>
      </c>
      <c r="N1299" s="34">
        <f t="shared" ca="1" si="389"/>
        <v>13115.515452199626</v>
      </c>
      <c r="P1299" s="18">
        <f t="shared" ca="1" si="383"/>
        <v>118.26306980719781</v>
      </c>
      <c r="Q1299" s="47">
        <f ca="1">SUM(L$15:L1299)-SUM(M$15:M1299)</f>
        <v>16350</v>
      </c>
      <c r="R1299" s="47" t="str">
        <f t="shared" ca="1" si="384"/>
        <v>M1302</v>
      </c>
      <c r="S1299" s="40">
        <f t="shared" ca="1" si="390"/>
        <v>0</v>
      </c>
      <c r="T1299" s="46">
        <f t="shared" ca="1" si="391"/>
        <v>49</v>
      </c>
      <c r="X1299" s="74">
        <f t="shared" ca="1" si="392"/>
        <v>0.11826306980719781</v>
      </c>
      <c r="Y1299" s="75">
        <f t="shared" ca="1" si="393"/>
        <v>0.11826306980719781</v>
      </c>
      <c r="Z1299" s="74">
        <f t="shared" ca="1" si="394"/>
        <v>1.1255401680588513</v>
      </c>
      <c r="AA1299" s="76">
        <f t="shared" ca="1" si="395"/>
        <v>118.26306980719781</v>
      </c>
      <c r="AB1299" s="76">
        <f t="shared" ca="1" si="396"/>
        <v>1125.5401680588513</v>
      </c>
    </row>
    <row r="1300" spans="1:28" x14ac:dyDescent="0.25">
      <c r="A1300" s="2">
        <f t="shared" si="397"/>
        <v>26</v>
      </c>
      <c r="B1300" s="16">
        <f ca="1">VLOOKUP(A1300,PERIODS!$O$4:$P$33,2,FALSE)</f>
        <v>3.5000000000000003E-2</v>
      </c>
      <c r="C1300" s="15"/>
      <c r="D1300" s="18">
        <v>1286</v>
      </c>
      <c r="E1300" s="34">
        <f t="shared" ca="1" si="380"/>
        <v>13115.515452199626</v>
      </c>
      <c r="F1300" s="34">
        <f t="shared" ca="1" si="381"/>
        <v>3500.0000000000005</v>
      </c>
      <c r="G1300" s="69">
        <f t="shared" ca="1" si="385"/>
        <v>0</v>
      </c>
      <c r="H1300" s="34">
        <f t="shared" ca="1" si="386"/>
        <v>1311.2313220205815</v>
      </c>
      <c r="I1300" s="34">
        <f t="shared" ca="1" si="387"/>
        <v>4811.2313220205815</v>
      </c>
      <c r="J1300" s="18">
        <f ca="1">SUM(INDIRECT(ADDRESS(ROW(F1300),COLUMN(F1300),4)):INDIRECT(ADDRESS(ROW(F1300)+N$5-1,COLUMN(F1300),4)))</f>
        <v>23900</v>
      </c>
      <c r="K1300" s="18">
        <f t="shared" ca="1" si="388"/>
        <v>0</v>
      </c>
      <c r="L1300" s="18">
        <f t="shared" ca="1" si="398"/>
        <v>0</v>
      </c>
      <c r="M1300" s="18">
        <f t="shared" ca="1" si="382"/>
        <v>16350</v>
      </c>
      <c r="N1300" s="34">
        <f t="shared" ca="1" si="389"/>
        <v>24654.284130179047</v>
      </c>
      <c r="P1300" s="18">
        <f t="shared" ca="1" si="383"/>
        <v>1311.2313220205815</v>
      </c>
      <c r="Q1300" s="47">
        <f ca="1">SUM(L$15:L1300)-SUM(M$15:M1300)</f>
        <v>0</v>
      </c>
      <c r="R1300" s="47" t="str">
        <f t="shared" ca="1" si="384"/>
        <v>M1303</v>
      </c>
      <c r="S1300" s="40">
        <f t="shared" ca="1" si="390"/>
        <v>0</v>
      </c>
      <c r="T1300" s="46">
        <f t="shared" ca="1" si="391"/>
        <v>28</v>
      </c>
      <c r="X1300" s="74">
        <f t="shared" ca="1" si="392"/>
        <v>1.3112313220205816</v>
      </c>
      <c r="Y1300" s="75">
        <f t="shared" ca="1" si="393"/>
        <v>1.3112313220205816</v>
      </c>
      <c r="Z1300" s="74">
        <f t="shared" ca="1" si="394"/>
        <v>3.7107400162325566</v>
      </c>
      <c r="AA1300" s="76">
        <f t="shared" ca="1" si="395"/>
        <v>1311.2313220205815</v>
      </c>
      <c r="AB1300" s="76">
        <f t="shared" ca="1" si="396"/>
        <v>3710.7400162325566</v>
      </c>
    </row>
    <row r="1301" spans="1:28" x14ac:dyDescent="0.25">
      <c r="A1301" s="2">
        <f t="shared" si="397"/>
        <v>27</v>
      </c>
      <c r="B1301" s="16">
        <f ca="1">VLOOKUP(A1301,PERIODS!$O$4:$P$33,2,FALSE)</f>
        <v>3.5000000000000003E-2</v>
      </c>
      <c r="C1301" s="15"/>
      <c r="D1301" s="18">
        <v>1287</v>
      </c>
      <c r="E1301" s="34">
        <f t="shared" ca="1" si="380"/>
        <v>24654.284130179047</v>
      </c>
      <c r="F1301" s="34">
        <f t="shared" ca="1" si="381"/>
        <v>3500.0000000000005</v>
      </c>
      <c r="G1301" s="69">
        <f t="shared" ca="1" si="385"/>
        <v>0</v>
      </c>
      <c r="H1301" s="34">
        <f t="shared" ca="1" si="386"/>
        <v>-1869.4941700793968</v>
      </c>
      <c r="I1301" s="34">
        <f t="shared" ca="1" si="387"/>
        <v>1630.5058299206037</v>
      </c>
      <c r="J1301" s="18">
        <f ca="1">SUM(INDIRECT(ADDRESS(ROW(F1301),COLUMN(F1301),4)):INDIRECT(ADDRESS(ROW(F1301)+N$5-1,COLUMN(F1301),4)))</f>
        <v>22900</v>
      </c>
      <c r="K1301" s="18">
        <f t="shared" ca="1" si="388"/>
        <v>0</v>
      </c>
      <c r="L1301" s="18">
        <f t="shared" ca="1" si="398"/>
        <v>0</v>
      </c>
      <c r="M1301" s="18">
        <f t="shared" ca="1" si="382"/>
        <v>0</v>
      </c>
      <c r="N1301" s="34">
        <f t="shared" ca="1" si="389"/>
        <v>23023.778300258444</v>
      </c>
      <c r="P1301" s="18">
        <f t="shared" ca="1" si="383"/>
        <v>1869.4941700793968</v>
      </c>
      <c r="Q1301" s="47">
        <f ca="1">SUM(L$15:L1301)-SUM(M$15:M1301)</f>
        <v>0</v>
      </c>
      <c r="R1301" s="47" t="str">
        <f t="shared" ca="1" si="384"/>
        <v>M1304</v>
      </c>
      <c r="S1301" s="40">
        <f t="shared" ca="1" si="390"/>
        <v>0</v>
      </c>
      <c r="T1301" s="46">
        <f t="shared" ca="1" si="391"/>
        <v>31</v>
      </c>
      <c r="X1301" s="74">
        <f t="shared" ca="1" si="392"/>
        <v>-1.8694941700793968</v>
      </c>
      <c r="Y1301" s="75">
        <f t="shared" ca="1" si="393"/>
        <v>-1.8694941700793968</v>
      </c>
      <c r="Z1301" s="74">
        <f t="shared" ca="1" si="394"/>
        <v>0.15420164189541666</v>
      </c>
      <c r="AA1301" s="76">
        <f t="shared" ca="1" si="395"/>
        <v>-1869.4941700793968</v>
      </c>
      <c r="AB1301" s="76">
        <f t="shared" ca="1" si="396"/>
        <v>154.20164189541666</v>
      </c>
    </row>
    <row r="1302" spans="1:28" x14ac:dyDescent="0.25">
      <c r="A1302" s="2">
        <f t="shared" si="397"/>
        <v>28</v>
      </c>
      <c r="B1302" s="16">
        <f ca="1">VLOOKUP(A1302,PERIODS!$O$4:$P$33,2,FALSE)</f>
        <v>0.04</v>
      </c>
      <c r="C1302" s="15"/>
      <c r="D1302" s="18">
        <v>1288</v>
      </c>
      <c r="E1302" s="34">
        <f t="shared" ca="1" si="380"/>
        <v>23023.778300258444</v>
      </c>
      <c r="F1302" s="34">
        <f t="shared" ca="1" si="381"/>
        <v>4000</v>
      </c>
      <c r="G1302" s="69">
        <f t="shared" ca="1" si="385"/>
        <v>0</v>
      </c>
      <c r="H1302" s="34">
        <f t="shared" ca="1" si="386"/>
        <v>355.34320322124438</v>
      </c>
      <c r="I1302" s="34">
        <f t="shared" ca="1" si="387"/>
        <v>4355.343203221244</v>
      </c>
      <c r="J1302" s="18">
        <f ca="1">SUM(INDIRECT(ADDRESS(ROW(F1302),COLUMN(F1302),4)):INDIRECT(ADDRESS(ROW(F1302)+N$5-1,COLUMN(F1302),4)))</f>
        <v>21900</v>
      </c>
      <c r="K1302" s="18">
        <f t="shared" ca="1" si="388"/>
        <v>0</v>
      </c>
      <c r="L1302" s="18">
        <f t="shared" ca="1" si="398"/>
        <v>0</v>
      </c>
      <c r="M1302" s="18">
        <f t="shared" ca="1" si="382"/>
        <v>0</v>
      </c>
      <c r="N1302" s="34">
        <f t="shared" ca="1" si="389"/>
        <v>18668.4350970372</v>
      </c>
      <c r="P1302" s="18">
        <f t="shared" ca="1" si="383"/>
        <v>355.34320322124438</v>
      </c>
      <c r="Q1302" s="47">
        <f ca="1">SUM(L$15:L1302)-SUM(M$15:M1302)</f>
        <v>0</v>
      </c>
      <c r="R1302" s="47" t="str">
        <f t="shared" ca="1" si="384"/>
        <v>M1305</v>
      </c>
      <c r="S1302" s="40">
        <f t="shared" ca="1" si="390"/>
        <v>0</v>
      </c>
      <c r="T1302" s="46">
        <f t="shared" ca="1" si="391"/>
        <v>3</v>
      </c>
      <c r="X1302" s="74">
        <f t="shared" ca="1" si="392"/>
        <v>0.35534320322124441</v>
      </c>
      <c r="Y1302" s="75">
        <f t="shared" ca="1" si="393"/>
        <v>0.35534320322124441</v>
      </c>
      <c r="Z1302" s="74">
        <f t="shared" ca="1" si="394"/>
        <v>1.4266702080795208</v>
      </c>
      <c r="AA1302" s="76">
        <f t="shared" ca="1" si="395"/>
        <v>355.34320322124438</v>
      </c>
      <c r="AB1302" s="76">
        <f t="shared" ca="1" si="396"/>
        <v>1426.6702080795208</v>
      </c>
    </row>
    <row r="1303" spans="1:28" x14ac:dyDescent="0.25">
      <c r="A1303" s="2">
        <f t="shared" si="397"/>
        <v>29</v>
      </c>
      <c r="B1303" s="16">
        <f ca="1">VLOOKUP(A1303,PERIODS!$O$4:$P$33,2,FALSE)</f>
        <v>0.04</v>
      </c>
      <c r="C1303" s="15"/>
      <c r="D1303" s="18">
        <v>1289</v>
      </c>
      <c r="E1303" s="34">
        <f t="shared" ca="1" si="380"/>
        <v>18668.4350970372</v>
      </c>
      <c r="F1303" s="34">
        <f t="shared" ca="1" si="381"/>
        <v>4000</v>
      </c>
      <c r="G1303" s="69">
        <f t="shared" ca="1" si="385"/>
        <v>0</v>
      </c>
      <c r="H1303" s="34">
        <f t="shared" ca="1" si="386"/>
        <v>-921.59687029779434</v>
      </c>
      <c r="I1303" s="34">
        <f t="shared" ca="1" si="387"/>
        <v>3078.4031297022057</v>
      </c>
      <c r="J1303" s="18">
        <f ca="1">SUM(INDIRECT(ADDRESS(ROW(F1303),COLUMN(F1303),4)):INDIRECT(ADDRESS(ROW(F1303)+N$5-1,COLUMN(F1303),4)))</f>
        <v>21200</v>
      </c>
      <c r="K1303" s="18">
        <f t="shared" ca="1" si="388"/>
        <v>16350</v>
      </c>
      <c r="L1303" s="18">
        <f t="shared" ca="1" si="398"/>
        <v>16350</v>
      </c>
      <c r="M1303" s="18">
        <f t="shared" ca="1" si="382"/>
        <v>0</v>
      </c>
      <c r="N1303" s="34">
        <f t="shared" ca="1" si="389"/>
        <v>15590.031967334995</v>
      </c>
      <c r="P1303" s="18">
        <f t="shared" ca="1" si="383"/>
        <v>921.59687029779434</v>
      </c>
      <c r="Q1303" s="47">
        <f ca="1">SUM(L$15:L1303)-SUM(M$15:M1303)</f>
        <v>16350</v>
      </c>
      <c r="R1303" s="47" t="str">
        <f t="shared" ca="1" si="384"/>
        <v>M1306</v>
      </c>
      <c r="S1303" s="40">
        <f t="shared" ca="1" si="390"/>
        <v>0</v>
      </c>
      <c r="T1303" s="46">
        <f t="shared" ca="1" si="391"/>
        <v>26</v>
      </c>
      <c r="X1303" s="74">
        <f t="shared" ca="1" si="392"/>
        <v>-0.92159687029779436</v>
      </c>
      <c r="Y1303" s="75">
        <f t="shared" ca="1" si="393"/>
        <v>-0.92159687029779436</v>
      </c>
      <c r="Z1303" s="74">
        <f t="shared" ca="1" si="394"/>
        <v>0.39788316570507731</v>
      </c>
      <c r="AA1303" s="76">
        <f t="shared" ca="1" si="395"/>
        <v>-921.59687029779434</v>
      </c>
      <c r="AB1303" s="76">
        <f t="shared" ca="1" si="396"/>
        <v>397.88316570507732</v>
      </c>
    </row>
    <row r="1304" spans="1:28" x14ac:dyDescent="0.25">
      <c r="A1304" s="2">
        <f t="shared" si="397"/>
        <v>30</v>
      </c>
      <c r="B1304" s="16">
        <f ca="1">VLOOKUP(A1304,PERIODS!$O$4:$P$33,2,FALSE)</f>
        <v>0.04</v>
      </c>
      <c r="C1304" s="15"/>
      <c r="D1304" s="18">
        <v>1290</v>
      </c>
      <c r="E1304" s="34">
        <f t="shared" ca="1" si="380"/>
        <v>15590.031967334995</v>
      </c>
      <c r="F1304" s="34">
        <f t="shared" ca="1" si="381"/>
        <v>4000</v>
      </c>
      <c r="G1304" s="69">
        <f t="shared" ca="1" si="385"/>
        <v>0</v>
      </c>
      <c r="H1304" s="34">
        <f t="shared" ca="1" si="386"/>
        <v>-882.60122486863622</v>
      </c>
      <c r="I1304" s="34">
        <f t="shared" ca="1" si="387"/>
        <v>3117.3987751313639</v>
      </c>
      <c r="J1304" s="18">
        <f ca="1">SUM(INDIRECT(ADDRESS(ROW(F1304),COLUMN(F1304),4)):INDIRECT(ADDRESS(ROW(F1304)+N$5-1,COLUMN(F1304),4)))</f>
        <v>20500</v>
      </c>
      <c r="K1304" s="18">
        <f t="shared" ca="1" si="388"/>
        <v>16350</v>
      </c>
      <c r="L1304" s="18">
        <f t="shared" ca="1" si="398"/>
        <v>0</v>
      </c>
      <c r="M1304" s="18">
        <f t="shared" ca="1" si="382"/>
        <v>0</v>
      </c>
      <c r="N1304" s="34">
        <f t="shared" ca="1" si="389"/>
        <v>12472.633192203632</v>
      </c>
      <c r="P1304" s="18">
        <f t="shared" ca="1" si="383"/>
        <v>882.60122486863622</v>
      </c>
      <c r="Q1304" s="47">
        <f ca="1">SUM(L$15:L1304)-SUM(M$15:M1304)</f>
        <v>16350</v>
      </c>
      <c r="R1304" s="47" t="str">
        <f t="shared" ca="1" si="384"/>
        <v>M1307</v>
      </c>
      <c r="S1304" s="40">
        <f t="shared" ca="1" si="390"/>
        <v>0</v>
      </c>
      <c r="T1304" s="46">
        <f t="shared" ca="1" si="391"/>
        <v>51</v>
      </c>
      <c r="X1304" s="74">
        <f t="shared" ca="1" si="392"/>
        <v>-0.88260122486863624</v>
      </c>
      <c r="Y1304" s="75">
        <f t="shared" ca="1" si="393"/>
        <v>-0.88260122486863624</v>
      </c>
      <c r="Z1304" s="74">
        <f t="shared" ca="1" si="394"/>
        <v>0.41370537012815983</v>
      </c>
      <c r="AA1304" s="76">
        <f t="shared" ca="1" si="395"/>
        <v>-882.60122486863622</v>
      </c>
      <c r="AB1304" s="76">
        <f t="shared" ca="1" si="396"/>
        <v>413.70537012815981</v>
      </c>
    </row>
    <row r="1305" spans="1:28" x14ac:dyDescent="0.25">
      <c r="A1305" s="2">
        <f t="shared" si="397"/>
        <v>1</v>
      </c>
      <c r="B1305" s="16">
        <f ca="1">VLOOKUP(A1305,PERIODS!$O$4:$P$33,2,FALSE)</f>
        <v>2.4E-2</v>
      </c>
      <c r="C1305" s="15"/>
      <c r="D1305" s="18">
        <v>1291</v>
      </c>
      <c r="E1305" s="34">
        <f t="shared" ca="1" si="380"/>
        <v>12472.633192203632</v>
      </c>
      <c r="F1305" s="34">
        <f t="shared" ca="1" si="381"/>
        <v>2400</v>
      </c>
      <c r="G1305" s="69">
        <f t="shared" ca="1" si="385"/>
        <v>0</v>
      </c>
      <c r="H1305" s="34">
        <f t="shared" ca="1" si="386"/>
        <v>-1478.2212394896874</v>
      </c>
      <c r="I1305" s="34">
        <f t="shared" ca="1" si="387"/>
        <v>921.77876051031262</v>
      </c>
      <c r="J1305" s="18">
        <f ca="1">SUM(INDIRECT(ADDRESS(ROW(F1305),COLUMN(F1305),4)):INDIRECT(ADDRESS(ROW(F1305)+N$5-1,COLUMN(F1305),4)))</f>
        <v>19800</v>
      </c>
      <c r="K1305" s="18">
        <f t="shared" ca="1" si="388"/>
        <v>16350</v>
      </c>
      <c r="L1305" s="18">
        <f t="shared" ca="1" si="398"/>
        <v>0</v>
      </c>
      <c r="M1305" s="18">
        <f t="shared" ca="1" si="382"/>
        <v>0</v>
      </c>
      <c r="N1305" s="34">
        <f t="shared" ca="1" si="389"/>
        <v>11550.854431693318</v>
      </c>
      <c r="P1305" s="18">
        <f t="shared" ca="1" si="383"/>
        <v>1478.2212394896874</v>
      </c>
      <c r="Q1305" s="47">
        <f ca="1">SUM(L$15:L1305)-SUM(M$15:M1305)</f>
        <v>16350</v>
      </c>
      <c r="R1305" s="47" t="str">
        <f t="shared" ca="1" si="384"/>
        <v>M1308</v>
      </c>
      <c r="S1305" s="40">
        <f t="shared" ca="1" si="390"/>
        <v>0</v>
      </c>
      <c r="T1305" s="46">
        <f t="shared" ca="1" si="391"/>
        <v>76</v>
      </c>
      <c r="X1305" s="74">
        <f t="shared" ca="1" si="392"/>
        <v>-1.4782212394896874</v>
      </c>
      <c r="Y1305" s="75">
        <f t="shared" ca="1" si="393"/>
        <v>-1.4782212394896874</v>
      </c>
      <c r="Z1305" s="74">
        <f t="shared" ca="1" si="394"/>
        <v>0.22804296164975271</v>
      </c>
      <c r="AA1305" s="76">
        <f t="shared" ca="1" si="395"/>
        <v>-1478.2212394896874</v>
      </c>
      <c r="AB1305" s="76">
        <f t="shared" ca="1" si="396"/>
        <v>228.04296164975273</v>
      </c>
    </row>
    <row r="1306" spans="1:28" x14ac:dyDescent="0.25">
      <c r="A1306" s="2">
        <f t="shared" si="397"/>
        <v>2</v>
      </c>
      <c r="B1306" s="16">
        <f ca="1">VLOOKUP(A1306,PERIODS!$O$4:$P$33,2,FALSE)</f>
        <v>2.5000000000000001E-2</v>
      </c>
      <c r="C1306" s="15"/>
      <c r="D1306" s="18">
        <v>1292</v>
      </c>
      <c r="E1306" s="34">
        <f t="shared" ca="1" si="380"/>
        <v>11550.854431693318</v>
      </c>
      <c r="F1306" s="34">
        <f t="shared" ca="1" si="381"/>
        <v>2500</v>
      </c>
      <c r="G1306" s="69">
        <f t="shared" ca="1" si="385"/>
        <v>0</v>
      </c>
      <c r="H1306" s="34">
        <f t="shared" ca="1" si="386"/>
        <v>-804.98265881592749</v>
      </c>
      <c r="I1306" s="34">
        <f t="shared" ca="1" si="387"/>
        <v>1695.0173411840724</v>
      </c>
      <c r="J1306" s="18">
        <f ca="1">SUM(INDIRECT(ADDRESS(ROW(F1306),COLUMN(F1306),4)):INDIRECT(ADDRESS(ROW(F1306)+N$5-1,COLUMN(F1306),4)))</f>
        <v>20700</v>
      </c>
      <c r="K1306" s="18">
        <f t="shared" ca="1" si="388"/>
        <v>0</v>
      </c>
      <c r="L1306" s="18">
        <f t="shared" ca="1" si="398"/>
        <v>0</v>
      </c>
      <c r="M1306" s="18">
        <f t="shared" ca="1" si="382"/>
        <v>16350</v>
      </c>
      <c r="N1306" s="34">
        <f t="shared" ca="1" si="389"/>
        <v>26205.837090509245</v>
      </c>
      <c r="P1306" s="18">
        <f t="shared" ca="1" si="383"/>
        <v>804.98265881592749</v>
      </c>
      <c r="Q1306" s="47">
        <f ca="1">SUM(L$15:L1306)-SUM(M$15:M1306)</f>
        <v>0</v>
      </c>
      <c r="R1306" s="47" t="str">
        <f t="shared" ca="1" si="384"/>
        <v>M1309</v>
      </c>
      <c r="S1306" s="40">
        <f t="shared" ca="1" si="390"/>
        <v>0</v>
      </c>
      <c r="T1306" s="46">
        <f t="shared" ca="1" si="391"/>
        <v>20</v>
      </c>
      <c r="X1306" s="74">
        <f t="shared" ca="1" si="392"/>
        <v>-0.80498265881592745</v>
      </c>
      <c r="Y1306" s="75">
        <f t="shared" ca="1" si="393"/>
        <v>-0.80498265881592745</v>
      </c>
      <c r="Z1306" s="74">
        <f t="shared" ca="1" si="394"/>
        <v>0.44709567966061131</v>
      </c>
      <c r="AA1306" s="76">
        <f t="shared" ca="1" si="395"/>
        <v>-804.98265881592749</v>
      </c>
      <c r="AB1306" s="76">
        <f t="shared" ca="1" si="396"/>
        <v>447.09567966061132</v>
      </c>
    </row>
    <row r="1307" spans="1:28" x14ac:dyDescent="0.25">
      <c r="A1307" s="2">
        <f t="shared" si="397"/>
        <v>3</v>
      </c>
      <c r="B1307" s="16">
        <f ca="1">VLOOKUP(A1307,PERIODS!$O$4:$P$33,2,FALSE)</f>
        <v>2.5000000000000001E-2</v>
      </c>
      <c r="C1307" s="15"/>
      <c r="D1307" s="18">
        <v>1293</v>
      </c>
      <c r="E1307" s="34">
        <f t="shared" ca="1" si="380"/>
        <v>26205.837090509245</v>
      </c>
      <c r="F1307" s="34">
        <f t="shared" ca="1" si="381"/>
        <v>2500</v>
      </c>
      <c r="G1307" s="69">
        <f t="shared" ca="1" si="385"/>
        <v>0</v>
      </c>
      <c r="H1307" s="34">
        <f t="shared" ca="1" si="386"/>
        <v>1649.6580506761584</v>
      </c>
      <c r="I1307" s="34">
        <f t="shared" ca="1" si="387"/>
        <v>4149.6580506761584</v>
      </c>
      <c r="J1307" s="18">
        <f ca="1">SUM(INDIRECT(ADDRESS(ROW(F1307),COLUMN(F1307),4)):INDIRECT(ADDRESS(ROW(F1307)+N$5-1,COLUMN(F1307),4)))</f>
        <v>21500</v>
      </c>
      <c r="K1307" s="18">
        <f t="shared" ca="1" si="388"/>
        <v>0</v>
      </c>
      <c r="L1307" s="18">
        <f t="shared" ca="1" si="398"/>
        <v>0</v>
      </c>
      <c r="M1307" s="18">
        <f t="shared" ca="1" si="382"/>
        <v>0</v>
      </c>
      <c r="N1307" s="34">
        <f t="shared" ca="1" si="389"/>
        <v>22056.179039833085</v>
      </c>
      <c r="P1307" s="18">
        <f t="shared" ca="1" si="383"/>
        <v>1649.6580506761584</v>
      </c>
      <c r="Q1307" s="47">
        <f ca="1">SUM(L$15:L1307)-SUM(M$15:M1307)</f>
        <v>0</v>
      </c>
      <c r="R1307" s="47" t="str">
        <f t="shared" ca="1" si="384"/>
        <v>M1310</v>
      </c>
      <c r="S1307" s="40">
        <f t="shared" ca="1" si="390"/>
        <v>0</v>
      </c>
      <c r="T1307" s="46">
        <f t="shared" ca="1" si="391"/>
        <v>44</v>
      </c>
      <c r="X1307" s="74">
        <f t="shared" ca="1" si="392"/>
        <v>1.6496580506761584</v>
      </c>
      <c r="Y1307" s="75">
        <f t="shared" ca="1" si="393"/>
        <v>1.6496580506761584</v>
      </c>
      <c r="Z1307" s="74">
        <f t="shared" ca="1" si="394"/>
        <v>5.2051996083383489</v>
      </c>
      <c r="AA1307" s="76">
        <f t="shared" ca="1" si="395"/>
        <v>1649.6580506761584</v>
      </c>
      <c r="AB1307" s="76">
        <f t="shared" ca="1" si="396"/>
        <v>5205.1996083383492</v>
      </c>
    </row>
    <row r="1308" spans="1:28" x14ac:dyDescent="0.25">
      <c r="A1308" s="2">
        <f t="shared" si="397"/>
        <v>4</v>
      </c>
      <c r="B1308" s="16">
        <f ca="1">VLOOKUP(A1308,PERIODS!$O$4:$P$33,2,FALSE)</f>
        <v>2.5000000000000001E-2</v>
      </c>
      <c r="C1308" s="15"/>
      <c r="D1308" s="18">
        <v>1294</v>
      </c>
      <c r="E1308" s="34">
        <f t="shared" ca="1" si="380"/>
        <v>22056.179039833085</v>
      </c>
      <c r="F1308" s="34">
        <f t="shared" ca="1" si="381"/>
        <v>2500</v>
      </c>
      <c r="G1308" s="69">
        <f t="shared" ca="1" si="385"/>
        <v>0</v>
      </c>
      <c r="H1308" s="34">
        <f t="shared" ca="1" si="386"/>
        <v>-1819.4745750316551</v>
      </c>
      <c r="I1308" s="34">
        <f t="shared" ca="1" si="387"/>
        <v>680.52542496834485</v>
      </c>
      <c r="J1308" s="18">
        <f ca="1">SUM(INDIRECT(ADDRESS(ROW(F1308),COLUMN(F1308),4)):INDIRECT(ADDRESS(ROW(F1308)+N$5-1,COLUMN(F1308),4)))</f>
        <v>22300</v>
      </c>
      <c r="K1308" s="18">
        <f t="shared" ca="1" si="388"/>
        <v>16350</v>
      </c>
      <c r="L1308" s="18">
        <f t="shared" ca="1" si="398"/>
        <v>16350</v>
      </c>
      <c r="M1308" s="18">
        <f t="shared" ca="1" si="382"/>
        <v>0</v>
      </c>
      <c r="N1308" s="34">
        <f t="shared" ca="1" si="389"/>
        <v>21375.653614864739</v>
      </c>
      <c r="P1308" s="18">
        <f t="shared" ca="1" si="383"/>
        <v>1819.4745750316551</v>
      </c>
      <c r="Q1308" s="47">
        <f ca="1">SUM(L$15:L1308)-SUM(M$15:M1308)</f>
        <v>16350</v>
      </c>
      <c r="R1308" s="47" t="str">
        <f t="shared" ca="1" si="384"/>
        <v>M1311</v>
      </c>
      <c r="S1308" s="40">
        <f t="shared" ca="1" si="390"/>
        <v>0</v>
      </c>
      <c r="T1308" s="46">
        <f t="shared" ca="1" si="391"/>
        <v>62</v>
      </c>
      <c r="X1308" s="74">
        <f t="shared" ca="1" si="392"/>
        <v>-1.8194745750316552</v>
      </c>
      <c r="Y1308" s="75">
        <f t="shared" ca="1" si="393"/>
        <v>-1.8194745750316552</v>
      </c>
      <c r="Z1308" s="74">
        <f t="shared" ca="1" si="394"/>
        <v>0.16211090567819159</v>
      </c>
      <c r="AA1308" s="76">
        <f t="shared" ca="1" si="395"/>
        <v>-1819.4745750316551</v>
      </c>
      <c r="AB1308" s="76">
        <f t="shared" ca="1" si="396"/>
        <v>162.11090567819159</v>
      </c>
    </row>
    <row r="1309" spans="1:28" x14ac:dyDescent="0.25">
      <c r="A1309" s="2">
        <f t="shared" si="397"/>
        <v>5</v>
      </c>
      <c r="B1309" s="16">
        <f ca="1">VLOOKUP(A1309,PERIODS!$O$4:$P$33,2,FALSE)</f>
        <v>3.3000000000000002E-2</v>
      </c>
      <c r="C1309" s="15"/>
      <c r="D1309" s="18">
        <v>1295</v>
      </c>
      <c r="E1309" s="34">
        <f t="shared" ca="1" si="380"/>
        <v>21375.653614864739</v>
      </c>
      <c r="F1309" s="34">
        <f t="shared" ca="1" si="381"/>
        <v>3300</v>
      </c>
      <c r="G1309" s="69">
        <f t="shared" ca="1" si="385"/>
        <v>0</v>
      </c>
      <c r="H1309" s="34">
        <f t="shared" ca="1" si="386"/>
        <v>-906.29200414917943</v>
      </c>
      <c r="I1309" s="34">
        <f t="shared" ca="1" si="387"/>
        <v>2393.7079958508207</v>
      </c>
      <c r="J1309" s="18">
        <f ca="1">SUM(INDIRECT(ADDRESS(ROW(F1309),COLUMN(F1309),4)):INDIRECT(ADDRESS(ROW(F1309)+N$5-1,COLUMN(F1309),4)))</f>
        <v>23100</v>
      </c>
      <c r="K1309" s="18">
        <f t="shared" ca="1" si="388"/>
        <v>16350</v>
      </c>
      <c r="L1309" s="18">
        <f t="shared" ca="1" si="398"/>
        <v>0</v>
      </c>
      <c r="M1309" s="18">
        <f t="shared" ca="1" si="382"/>
        <v>0</v>
      </c>
      <c r="N1309" s="34">
        <f t="shared" ca="1" si="389"/>
        <v>18981.945619013917</v>
      </c>
      <c r="P1309" s="18">
        <f t="shared" ca="1" si="383"/>
        <v>906.29200414917943</v>
      </c>
      <c r="Q1309" s="47">
        <f ca="1">SUM(L$15:L1309)-SUM(M$15:M1309)</f>
        <v>16350</v>
      </c>
      <c r="R1309" s="47" t="str">
        <f t="shared" ca="1" si="384"/>
        <v>M1312</v>
      </c>
      <c r="S1309" s="40">
        <f t="shared" ca="1" si="390"/>
        <v>0</v>
      </c>
      <c r="T1309" s="46">
        <f t="shared" ca="1" si="391"/>
        <v>41</v>
      </c>
      <c r="X1309" s="74">
        <f t="shared" ca="1" si="392"/>
        <v>-0.90629200414917943</v>
      </c>
      <c r="Y1309" s="75">
        <f t="shared" ca="1" si="393"/>
        <v>-0.90629200414917943</v>
      </c>
      <c r="Z1309" s="74">
        <f t="shared" ca="1" si="394"/>
        <v>0.40401955280935387</v>
      </c>
      <c r="AA1309" s="76">
        <f t="shared" ca="1" si="395"/>
        <v>-906.29200414917943</v>
      </c>
      <c r="AB1309" s="76">
        <f t="shared" ca="1" si="396"/>
        <v>404.01955280935385</v>
      </c>
    </row>
    <row r="1310" spans="1:28" x14ac:dyDescent="0.25">
      <c r="A1310" s="2">
        <f t="shared" si="397"/>
        <v>6</v>
      </c>
      <c r="B1310" s="16">
        <f ca="1">VLOOKUP(A1310,PERIODS!$O$4:$P$33,2,FALSE)</f>
        <v>3.3000000000000002E-2</v>
      </c>
      <c r="C1310" s="15"/>
      <c r="D1310" s="18">
        <v>1296</v>
      </c>
      <c r="E1310" s="34">
        <f t="shared" ca="1" si="380"/>
        <v>18981.945619013917</v>
      </c>
      <c r="F1310" s="34">
        <f t="shared" ca="1" si="381"/>
        <v>3300</v>
      </c>
      <c r="G1310" s="69">
        <f t="shared" ca="1" si="385"/>
        <v>0</v>
      </c>
      <c r="H1310" s="34">
        <f t="shared" ca="1" si="386"/>
        <v>-274.17541019383231</v>
      </c>
      <c r="I1310" s="34">
        <f t="shared" ca="1" si="387"/>
        <v>3025.8245898061678</v>
      </c>
      <c r="J1310" s="18">
        <f ca="1">SUM(INDIRECT(ADDRESS(ROW(F1310),COLUMN(F1310),4)):INDIRECT(ADDRESS(ROW(F1310)+N$5-1,COLUMN(F1310),4)))</f>
        <v>23100</v>
      </c>
      <c r="K1310" s="18">
        <f t="shared" ca="1" si="388"/>
        <v>16350</v>
      </c>
      <c r="L1310" s="18">
        <f t="shared" ca="1" si="398"/>
        <v>0</v>
      </c>
      <c r="M1310" s="18">
        <f t="shared" ca="1" si="382"/>
        <v>0</v>
      </c>
      <c r="N1310" s="34">
        <f t="shared" ca="1" si="389"/>
        <v>15956.121029207749</v>
      </c>
      <c r="P1310" s="18">
        <f t="shared" ca="1" si="383"/>
        <v>274.17541019383231</v>
      </c>
      <c r="Q1310" s="47">
        <f ca="1">SUM(L$15:L1310)-SUM(M$15:M1310)</f>
        <v>16350</v>
      </c>
      <c r="R1310" s="47" t="str">
        <f t="shared" ca="1" si="384"/>
        <v>M1313</v>
      </c>
      <c r="S1310" s="40">
        <f t="shared" ca="1" si="390"/>
        <v>0</v>
      </c>
      <c r="T1310" s="46">
        <f t="shared" ca="1" si="391"/>
        <v>84</v>
      </c>
      <c r="X1310" s="74">
        <f t="shared" ca="1" si="392"/>
        <v>-0.27417541019383229</v>
      </c>
      <c r="Y1310" s="75">
        <f t="shared" ca="1" si="393"/>
        <v>-0.27417541019383229</v>
      </c>
      <c r="Z1310" s="74">
        <f t="shared" ca="1" si="394"/>
        <v>0.76019871696072827</v>
      </c>
      <c r="AA1310" s="76">
        <f t="shared" ca="1" si="395"/>
        <v>-274.17541019383231</v>
      </c>
      <c r="AB1310" s="76">
        <f t="shared" ca="1" si="396"/>
        <v>760.19871696072823</v>
      </c>
    </row>
    <row r="1311" spans="1:28" x14ac:dyDescent="0.25">
      <c r="A1311" s="2">
        <f t="shared" si="397"/>
        <v>7</v>
      </c>
      <c r="B1311" s="16">
        <f ca="1">VLOOKUP(A1311,PERIODS!$O$4:$P$33,2,FALSE)</f>
        <v>3.3000000000000002E-2</v>
      </c>
      <c r="C1311" s="15"/>
      <c r="D1311" s="18">
        <v>1297</v>
      </c>
      <c r="E1311" s="34">
        <f t="shared" ca="1" si="380"/>
        <v>15956.121029207749</v>
      </c>
      <c r="F1311" s="34">
        <f t="shared" ca="1" si="381"/>
        <v>3300</v>
      </c>
      <c r="G1311" s="69">
        <f t="shared" ca="1" si="385"/>
        <v>0</v>
      </c>
      <c r="H1311" s="34">
        <f t="shared" ca="1" si="386"/>
        <v>-377.1869552135592</v>
      </c>
      <c r="I1311" s="34">
        <f t="shared" ca="1" si="387"/>
        <v>2922.813044786441</v>
      </c>
      <c r="J1311" s="18">
        <f ca="1">SUM(INDIRECT(ADDRESS(ROW(F1311),COLUMN(F1311),4)):INDIRECT(ADDRESS(ROW(F1311)+N$5-1,COLUMN(F1311),4)))</f>
        <v>23100</v>
      </c>
      <c r="K1311" s="18">
        <f t="shared" ca="1" si="388"/>
        <v>0</v>
      </c>
      <c r="L1311" s="18">
        <f t="shared" ca="1" si="398"/>
        <v>0</v>
      </c>
      <c r="M1311" s="18">
        <f t="shared" ca="1" si="382"/>
        <v>16350</v>
      </c>
      <c r="N1311" s="34">
        <f t="shared" ca="1" si="389"/>
        <v>29383.307984421306</v>
      </c>
      <c r="P1311" s="18">
        <f t="shared" ca="1" si="383"/>
        <v>377.1869552135592</v>
      </c>
      <c r="Q1311" s="47">
        <f ca="1">SUM(L$15:L1311)-SUM(M$15:M1311)</f>
        <v>0</v>
      </c>
      <c r="R1311" s="47" t="str">
        <f t="shared" ca="1" si="384"/>
        <v>M1314</v>
      </c>
      <c r="S1311" s="40">
        <f t="shared" ca="1" si="390"/>
        <v>0</v>
      </c>
      <c r="T1311" s="46">
        <f t="shared" ca="1" si="391"/>
        <v>21</v>
      </c>
      <c r="X1311" s="74">
        <f t="shared" ca="1" si="392"/>
        <v>-0.37718695521355922</v>
      </c>
      <c r="Y1311" s="75">
        <f t="shared" ca="1" si="393"/>
        <v>-0.37718695521355922</v>
      </c>
      <c r="Z1311" s="74">
        <f t="shared" ca="1" si="394"/>
        <v>0.68578785029634992</v>
      </c>
      <c r="AA1311" s="76">
        <f t="shared" ca="1" si="395"/>
        <v>-377.1869552135592</v>
      </c>
      <c r="AB1311" s="76">
        <f t="shared" ca="1" si="396"/>
        <v>685.78785029634992</v>
      </c>
    </row>
    <row r="1312" spans="1:28" x14ac:dyDescent="0.25">
      <c r="A1312" s="2">
        <f t="shared" si="397"/>
        <v>8</v>
      </c>
      <c r="B1312" s="16">
        <f ca="1">VLOOKUP(A1312,PERIODS!$O$4:$P$33,2,FALSE)</f>
        <v>3.3000000000000002E-2</v>
      </c>
      <c r="C1312" s="15"/>
      <c r="D1312" s="18">
        <v>1298</v>
      </c>
      <c r="E1312" s="34">
        <f t="shared" ca="1" si="380"/>
        <v>29383.307984421306</v>
      </c>
      <c r="F1312" s="34">
        <f t="shared" ca="1" si="381"/>
        <v>3300</v>
      </c>
      <c r="G1312" s="69">
        <f t="shared" ca="1" si="385"/>
        <v>0</v>
      </c>
      <c r="H1312" s="34">
        <f t="shared" ca="1" si="386"/>
        <v>70.927280848922564</v>
      </c>
      <c r="I1312" s="34">
        <f t="shared" ca="1" si="387"/>
        <v>3370.9272808489227</v>
      </c>
      <c r="J1312" s="18">
        <f ca="1">SUM(INDIRECT(ADDRESS(ROW(F1312),COLUMN(F1312),4)):INDIRECT(ADDRESS(ROW(F1312)+N$5-1,COLUMN(F1312),4)))</f>
        <v>23100</v>
      </c>
      <c r="K1312" s="18">
        <f t="shared" ca="1" si="388"/>
        <v>0</v>
      </c>
      <c r="L1312" s="18">
        <f t="shared" ca="1" si="398"/>
        <v>0</v>
      </c>
      <c r="M1312" s="18">
        <f t="shared" ca="1" si="382"/>
        <v>0</v>
      </c>
      <c r="N1312" s="34">
        <f t="shared" ca="1" si="389"/>
        <v>26012.380703572384</v>
      </c>
      <c r="P1312" s="18">
        <f t="shared" ca="1" si="383"/>
        <v>70.927280848922564</v>
      </c>
      <c r="Q1312" s="47">
        <f ca="1">SUM(L$15:L1312)-SUM(M$15:M1312)</f>
        <v>0</v>
      </c>
      <c r="R1312" s="47" t="str">
        <f t="shared" ca="1" si="384"/>
        <v>M1315</v>
      </c>
      <c r="S1312" s="40">
        <f t="shared" ca="1" si="390"/>
        <v>0</v>
      </c>
      <c r="T1312" s="46">
        <f t="shared" ca="1" si="391"/>
        <v>89</v>
      </c>
      <c r="X1312" s="74">
        <f t="shared" ca="1" si="392"/>
        <v>7.0927280848922566E-2</v>
      </c>
      <c r="Y1312" s="75">
        <f t="shared" ca="1" si="393"/>
        <v>7.0927280848922566E-2</v>
      </c>
      <c r="Z1312" s="74">
        <f t="shared" ca="1" si="394"/>
        <v>1.0735031587915198</v>
      </c>
      <c r="AA1312" s="76">
        <f t="shared" ca="1" si="395"/>
        <v>70.927280848922564</v>
      </c>
      <c r="AB1312" s="76">
        <f t="shared" ca="1" si="396"/>
        <v>1073.5031587915198</v>
      </c>
    </row>
    <row r="1313" spans="1:28" x14ac:dyDescent="0.25">
      <c r="A1313" s="2">
        <f t="shared" si="397"/>
        <v>9</v>
      </c>
      <c r="B1313" s="16">
        <f ca="1">VLOOKUP(A1313,PERIODS!$O$4:$P$33,2,FALSE)</f>
        <v>3.3000000000000002E-2</v>
      </c>
      <c r="C1313" s="15"/>
      <c r="D1313" s="18">
        <v>1299</v>
      </c>
      <c r="E1313" s="34">
        <f t="shared" ca="1" si="380"/>
        <v>26012.380703572384</v>
      </c>
      <c r="F1313" s="34">
        <f t="shared" ca="1" si="381"/>
        <v>3300</v>
      </c>
      <c r="G1313" s="69">
        <f t="shared" ca="1" si="385"/>
        <v>0</v>
      </c>
      <c r="H1313" s="34">
        <f t="shared" ca="1" si="386"/>
        <v>-117.53241981011665</v>
      </c>
      <c r="I1313" s="34">
        <f t="shared" ca="1" si="387"/>
        <v>3182.4675801898834</v>
      </c>
      <c r="J1313" s="18">
        <f ca="1">SUM(INDIRECT(ADDRESS(ROW(F1313),COLUMN(F1313),4)):INDIRECT(ADDRESS(ROW(F1313)+N$5-1,COLUMN(F1313),4)))</f>
        <v>23100</v>
      </c>
      <c r="K1313" s="18">
        <f t="shared" ca="1" si="388"/>
        <v>0</v>
      </c>
      <c r="L1313" s="18">
        <f t="shared" ca="1" si="398"/>
        <v>0</v>
      </c>
      <c r="M1313" s="18">
        <f t="shared" ca="1" si="382"/>
        <v>0</v>
      </c>
      <c r="N1313" s="34">
        <f t="shared" ca="1" si="389"/>
        <v>22829.913123382499</v>
      </c>
      <c r="P1313" s="18">
        <f t="shared" ca="1" si="383"/>
        <v>117.53241981011665</v>
      </c>
      <c r="Q1313" s="47">
        <f ca="1">SUM(L$15:L1313)-SUM(M$15:M1313)</f>
        <v>0</v>
      </c>
      <c r="R1313" s="47" t="str">
        <f t="shared" ca="1" si="384"/>
        <v>M1316</v>
      </c>
      <c r="S1313" s="40">
        <f t="shared" ca="1" si="390"/>
        <v>0</v>
      </c>
      <c r="T1313" s="46">
        <f t="shared" ca="1" si="391"/>
        <v>11</v>
      </c>
      <c r="X1313" s="74">
        <f t="shared" ca="1" si="392"/>
        <v>-0.11753241981011665</v>
      </c>
      <c r="Y1313" s="75">
        <f t="shared" ca="1" si="393"/>
        <v>-0.11753241981011665</v>
      </c>
      <c r="Z1313" s="74">
        <f t="shared" ca="1" si="394"/>
        <v>0.88911168644714811</v>
      </c>
      <c r="AA1313" s="76">
        <f t="shared" ca="1" si="395"/>
        <v>-117.53241981011665</v>
      </c>
      <c r="AB1313" s="76">
        <f t="shared" ca="1" si="396"/>
        <v>889.11168644714814</v>
      </c>
    </row>
    <row r="1314" spans="1:28" x14ac:dyDescent="0.25">
      <c r="A1314" s="2">
        <f t="shared" si="397"/>
        <v>10</v>
      </c>
      <c r="B1314" s="16">
        <f ca="1">VLOOKUP(A1314,PERIODS!$O$4:$P$33,2,FALSE)</f>
        <v>3.3000000000000002E-2</v>
      </c>
      <c r="C1314" s="15"/>
      <c r="D1314" s="18">
        <v>1300</v>
      </c>
      <c r="E1314" s="34">
        <f t="shared" ref="E1314:E1377" ca="1" si="399">N1313</f>
        <v>22829.913123382499</v>
      </c>
      <c r="F1314" s="34">
        <f t="shared" ca="1" si="381"/>
        <v>3300</v>
      </c>
      <c r="G1314" s="69">
        <f t="shared" ca="1" si="385"/>
        <v>0</v>
      </c>
      <c r="H1314" s="34">
        <f t="shared" ca="1" si="386"/>
        <v>-545.36983278568948</v>
      </c>
      <c r="I1314" s="34">
        <f t="shared" ca="1" si="387"/>
        <v>2754.6301672143104</v>
      </c>
      <c r="J1314" s="18">
        <f ca="1">SUM(INDIRECT(ADDRESS(ROW(F1314),COLUMN(F1314),4)):INDIRECT(ADDRESS(ROW(F1314)+N$5-1,COLUMN(F1314),4)))</f>
        <v>23100</v>
      </c>
      <c r="K1314" s="18">
        <f t="shared" ca="1" si="388"/>
        <v>16350</v>
      </c>
      <c r="L1314" s="18">
        <f t="shared" ca="1" si="398"/>
        <v>16350</v>
      </c>
      <c r="M1314" s="18">
        <f t="shared" ca="1" si="382"/>
        <v>0</v>
      </c>
      <c r="N1314" s="34">
        <f t="shared" ca="1" si="389"/>
        <v>20075.28295616819</v>
      </c>
      <c r="P1314" s="18">
        <f t="shared" ca="1" si="383"/>
        <v>545.36983278568948</v>
      </c>
      <c r="Q1314" s="47">
        <f ca="1">SUM(L$15:L1314)-SUM(M$15:M1314)</f>
        <v>16350</v>
      </c>
      <c r="R1314" s="47" t="str">
        <f t="shared" ca="1" si="384"/>
        <v>M1317</v>
      </c>
      <c r="S1314" s="40">
        <f t="shared" ca="1" si="390"/>
        <v>0</v>
      </c>
      <c r="T1314" s="46">
        <f t="shared" ca="1" si="391"/>
        <v>74</v>
      </c>
      <c r="X1314" s="74">
        <f t="shared" ca="1" si="392"/>
        <v>-0.54536983278568951</v>
      </c>
      <c r="Y1314" s="75">
        <f t="shared" ca="1" si="393"/>
        <v>-0.54536983278568951</v>
      </c>
      <c r="Z1314" s="74">
        <f t="shared" ca="1" si="394"/>
        <v>0.57962737848727031</v>
      </c>
      <c r="AA1314" s="76">
        <f t="shared" ca="1" si="395"/>
        <v>-545.36983278568948</v>
      </c>
      <c r="AB1314" s="76">
        <f t="shared" ca="1" si="396"/>
        <v>579.62737848727033</v>
      </c>
    </row>
    <row r="1315" spans="1:28" x14ac:dyDescent="0.25">
      <c r="A1315" s="2">
        <f t="shared" si="397"/>
        <v>11</v>
      </c>
      <c r="B1315" s="16">
        <f ca="1">VLOOKUP(A1315,PERIODS!$O$4:$P$33,2,FALSE)</f>
        <v>3.3000000000000002E-2</v>
      </c>
      <c r="C1315" s="15"/>
      <c r="D1315" s="18">
        <v>1301</v>
      </c>
      <c r="E1315" s="34">
        <f t="shared" ca="1" si="399"/>
        <v>20075.28295616819</v>
      </c>
      <c r="F1315" s="34">
        <f t="shared" ca="1" si="381"/>
        <v>3300</v>
      </c>
      <c r="G1315" s="69">
        <f t="shared" ca="1" si="385"/>
        <v>0</v>
      </c>
      <c r="H1315" s="34">
        <f t="shared" ca="1" si="386"/>
        <v>522.81999046971566</v>
      </c>
      <c r="I1315" s="34">
        <f t="shared" ca="1" si="387"/>
        <v>3822.8199904697158</v>
      </c>
      <c r="J1315" s="18">
        <f ca="1">SUM(INDIRECT(ADDRESS(ROW(F1315),COLUMN(F1315),4)):INDIRECT(ADDRESS(ROW(F1315)+N$5-1,COLUMN(F1315),4)))</f>
        <v>23300</v>
      </c>
      <c r="K1315" s="18">
        <f t="shared" ca="1" si="388"/>
        <v>16350</v>
      </c>
      <c r="L1315" s="18">
        <f t="shared" ca="1" si="398"/>
        <v>0</v>
      </c>
      <c r="M1315" s="18">
        <f t="shared" ca="1" si="382"/>
        <v>0</v>
      </c>
      <c r="N1315" s="34">
        <f t="shared" ca="1" si="389"/>
        <v>16252.462965698474</v>
      </c>
      <c r="P1315" s="18">
        <f t="shared" ca="1" si="383"/>
        <v>522.81999046971566</v>
      </c>
      <c r="Q1315" s="47">
        <f ca="1">SUM(L$15:L1315)-SUM(M$15:M1315)</f>
        <v>16350</v>
      </c>
      <c r="R1315" s="47" t="str">
        <f t="shared" ca="1" si="384"/>
        <v>M1318</v>
      </c>
      <c r="S1315" s="40">
        <f t="shared" ca="1" si="390"/>
        <v>0</v>
      </c>
      <c r="T1315" s="46">
        <f t="shared" ca="1" si="391"/>
        <v>2</v>
      </c>
      <c r="X1315" s="74">
        <f t="shared" ca="1" si="392"/>
        <v>0.52281999046971561</v>
      </c>
      <c r="Y1315" s="75">
        <f t="shared" ca="1" si="393"/>
        <v>0.52281999046971561</v>
      </c>
      <c r="Z1315" s="74">
        <f t="shared" ca="1" si="394"/>
        <v>1.6867776459651356</v>
      </c>
      <c r="AA1315" s="76">
        <f t="shared" ca="1" si="395"/>
        <v>522.81999046971566</v>
      </c>
      <c r="AB1315" s="76">
        <f t="shared" ca="1" si="396"/>
        <v>1686.7776459651357</v>
      </c>
    </row>
    <row r="1316" spans="1:28" x14ac:dyDescent="0.25">
      <c r="A1316" s="2">
        <f t="shared" si="397"/>
        <v>12</v>
      </c>
      <c r="B1316" s="16">
        <f ca="1">VLOOKUP(A1316,PERIODS!$O$4:$P$33,2,FALSE)</f>
        <v>3.3000000000000002E-2</v>
      </c>
      <c r="C1316" s="15"/>
      <c r="D1316" s="18">
        <v>1302</v>
      </c>
      <c r="E1316" s="34">
        <f t="shared" ca="1" si="399"/>
        <v>16252.462965698474</v>
      </c>
      <c r="F1316" s="34">
        <f t="shared" ca="1" si="381"/>
        <v>3300</v>
      </c>
      <c r="G1316" s="69">
        <f t="shared" ca="1" si="385"/>
        <v>0</v>
      </c>
      <c r="H1316" s="34">
        <f t="shared" ca="1" si="386"/>
        <v>-704.51139138481699</v>
      </c>
      <c r="I1316" s="34">
        <f t="shared" ca="1" si="387"/>
        <v>2595.4886086151828</v>
      </c>
      <c r="J1316" s="18">
        <f ca="1">SUM(INDIRECT(ADDRESS(ROW(F1316),COLUMN(F1316),4)):INDIRECT(ADDRESS(ROW(F1316)+N$5-1,COLUMN(F1316),4)))</f>
        <v>23500</v>
      </c>
      <c r="K1316" s="18">
        <f t="shared" ca="1" si="388"/>
        <v>16350</v>
      </c>
      <c r="L1316" s="18">
        <f t="shared" ca="1" si="398"/>
        <v>0</v>
      </c>
      <c r="M1316" s="18">
        <f t="shared" ca="1" si="382"/>
        <v>0</v>
      </c>
      <c r="N1316" s="34">
        <f t="shared" ca="1" si="389"/>
        <v>13656.974357083291</v>
      </c>
      <c r="P1316" s="18">
        <f t="shared" ca="1" si="383"/>
        <v>704.51139138481699</v>
      </c>
      <c r="Q1316" s="47">
        <f ca="1">SUM(L$15:L1316)-SUM(M$15:M1316)</f>
        <v>16350</v>
      </c>
      <c r="R1316" s="47" t="str">
        <f t="shared" ca="1" si="384"/>
        <v>M1319</v>
      </c>
      <c r="S1316" s="40">
        <f t="shared" ca="1" si="390"/>
        <v>0</v>
      </c>
      <c r="T1316" s="46">
        <f t="shared" ca="1" si="391"/>
        <v>88</v>
      </c>
      <c r="X1316" s="74">
        <f t="shared" ca="1" si="392"/>
        <v>-0.704511391384817</v>
      </c>
      <c r="Y1316" s="75">
        <f t="shared" ca="1" si="393"/>
        <v>-0.704511391384817</v>
      </c>
      <c r="Z1316" s="74">
        <f t="shared" ca="1" si="394"/>
        <v>0.49435005895330647</v>
      </c>
      <c r="AA1316" s="76">
        <f t="shared" ca="1" si="395"/>
        <v>-704.51139138481699</v>
      </c>
      <c r="AB1316" s="76">
        <f t="shared" ca="1" si="396"/>
        <v>494.35005895330647</v>
      </c>
    </row>
    <row r="1317" spans="1:28" x14ac:dyDescent="0.25">
      <c r="A1317" s="2">
        <f t="shared" si="397"/>
        <v>13</v>
      </c>
      <c r="B1317" s="16">
        <f ca="1">VLOOKUP(A1317,PERIODS!$O$4:$P$33,2,FALSE)</f>
        <v>3.3000000000000002E-2</v>
      </c>
      <c r="C1317" s="15"/>
      <c r="D1317" s="18">
        <v>1303</v>
      </c>
      <c r="E1317" s="34">
        <f t="shared" ca="1" si="399"/>
        <v>13656.974357083291</v>
      </c>
      <c r="F1317" s="34">
        <f t="shared" ca="1" si="381"/>
        <v>3300</v>
      </c>
      <c r="G1317" s="69">
        <f t="shared" ca="1" si="385"/>
        <v>0</v>
      </c>
      <c r="H1317" s="34">
        <f t="shared" ca="1" si="386"/>
        <v>1539.8023757886353</v>
      </c>
      <c r="I1317" s="34">
        <f t="shared" ca="1" si="387"/>
        <v>4839.8023757886349</v>
      </c>
      <c r="J1317" s="18">
        <f ca="1">SUM(INDIRECT(ADDRESS(ROW(F1317),COLUMN(F1317),4)):INDIRECT(ADDRESS(ROW(F1317)+N$5-1,COLUMN(F1317),4)))</f>
        <v>23700</v>
      </c>
      <c r="K1317" s="18">
        <f t="shared" ca="1" si="388"/>
        <v>0</v>
      </c>
      <c r="L1317" s="18">
        <f t="shared" ca="1" si="398"/>
        <v>0</v>
      </c>
      <c r="M1317" s="18">
        <f t="shared" ca="1" si="382"/>
        <v>16350</v>
      </c>
      <c r="N1317" s="34">
        <f t="shared" ca="1" si="389"/>
        <v>25167.171981294654</v>
      </c>
      <c r="P1317" s="18">
        <f t="shared" ca="1" si="383"/>
        <v>1539.8023757886353</v>
      </c>
      <c r="Q1317" s="47">
        <f ca="1">SUM(L$15:L1317)-SUM(M$15:M1317)</f>
        <v>0</v>
      </c>
      <c r="R1317" s="47" t="str">
        <f t="shared" ca="1" si="384"/>
        <v>M1320</v>
      </c>
      <c r="S1317" s="40">
        <f t="shared" ca="1" si="390"/>
        <v>0</v>
      </c>
      <c r="T1317" s="46">
        <f t="shared" ca="1" si="391"/>
        <v>3</v>
      </c>
      <c r="X1317" s="74">
        <f t="shared" ca="1" si="392"/>
        <v>1.5398023757886354</v>
      </c>
      <c r="Y1317" s="75">
        <f t="shared" ca="1" si="393"/>
        <v>1.5398023757886354</v>
      </c>
      <c r="Z1317" s="74">
        <f t="shared" ca="1" si="394"/>
        <v>4.6636685260970365</v>
      </c>
      <c r="AA1317" s="76">
        <f t="shared" ca="1" si="395"/>
        <v>1539.8023757886353</v>
      </c>
      <c r="AB1317" s="76">
        <f t="shared" ca="1" si="396"/>
        <v>4663.6685260970362</v>
      </c>
    </row>
    <row r="1318" spans="1:28" x14ac:dyDescent="0.25">
      <c r="A1318" s="2">
        <f t="shared" si="397"/>
        <v>14</v>
      </c>
      <c r="B1318" s="16">
        <f ca="1">VLOOKUP(A1318,PERIODS!$O$4:$P$33,2,FALSE)</f>
        <v>3.3000000000000002E-2</v>
      </c>
      <c r="C1318" s="15"/>
      <c r="D1318" s="18">
        <v>1304</v>
      </c>
      <c r="E1318" s="34">
        <f t="shared" ca="1" si="399"/>
        <v>25167.171981294654</v>
      </c>
      <c r="F1318" s="34">
        <f t="shared" ca="1" si="381"/>
        <v>3300</v>
      </c>
      <c r="G1318" s="69">
        <f t="shared" ca="1" si="385"/>
        <v>0</v>
      </c>
      <c r="H1318" s="34">
        <f t="shared" ca="1" si="386"/>
        <v>490.63291827707485</v>
      </c>
      <c r="I1318" s="34">
        <f t="shared" ca="1" si="387"/>
        <v>3790.6329182770751</v>
      </c>
      <c r="J1318" s="18">
        <f ca="1">SUM(INDIRECT(ADDRESS(ROW(F1318),COLUMN(F1318),4)):INDIRECT(ADDRESS(ROW(F1318)+N$5-1,COLUMN(F1318),4)))</f>
        <v>23900</v>
      </c>
      <c r="K1318" s="18">
        <f t="shared" ca="1" si="388"/>
        <v>0</v>
      </c>
      <c r="L1318" s="18">
        <f t="shared" ca="1" si="398"/>
        <v>0</v>
      </c>
      <c r="M1318" s="18">
        <f t="shared" ca="1" si="382"/>
        <v>0</v>
      </c>
      <c r="N1318" s="34">
        <f t="shared" ca="1" si="389"/>
        <v>21376.539063017579</v>
      </c>
      <c r="P1318" s="18">
        <f t="shared" ca="1" si="383"/>
        <v>490.63291827707485</v>
      </c>
      <c r="Q1318" s="47">
        <f ca="1">SUM(L$15:L1318)-SUM(M$15:M1318)</f>
        <v>0</v>
      </c>
      <c r="R1318" s="47" t="str">
        <f t="shared" ca="1" si="384"/>
        <v>M1321</v>
      </c>
      <c r="S1318" s="40">
        <f t="shared" ca="1" si="390"/>
        <v>0</v>
      </c>
      <c r="T1318" s="46">
        <f t="shared" ca="1" si="391"/>
        <v>31</v>
      </c>
      <c r="X1318" s="74">
        <f t="shared" ca="1" si="392"/>
        <v>0.49063291827707484</v>
      </c>
      <c r="Y1318" s="75">
        <f t="shared" ca="1" si="393"/>
        <v>0.49063291827707484</v>
      </c>
      <c r="Z1318" s="74">
        <f t="shared" ca="1" si="394"/>
        <v>1.6333496697350827</v>
      </c>
      <c r="AA1318" s="76">
        <f t="shared" ca="1" si="395"/>
        <v>490.63291827707485</v>
      </c>
      <c r="AB1318" s="76">
        <f t="shared" ca="1" si="396"/>
        <v>1633.3496697350827</v>
      </c>
    </row>
    <row r="1319" spans="1:28" x14ac:dyDescent="0.25">
      <c r="A1319" s="2">
        <f t="shared" si="397"/>
        <v>15</v>
      </c>
      <c r="B1319" s="16">
        <f ca="1">VLOOKUP(A1319,PERIODS!$O$4:$P$33,2,FALSE)</f>
        <v>3.3000000000000002E-2</v>
      </c>
      <c r="C1319" s="15"/>
      <c r="D1319" s="18">
        <v>1305</v>
      </c>
      <c r="E1319" s="34">
        <f t="shared" ca="1" si="399"/>
        <v>21376.539063017579</v>
      </c>
      <c r="F1319" s="34">
        <f t="shared" ca="1" si="381"/>
        <v>3300</v>
      </c>
      <c r="G1319" s="69">
        <f t="shared" ca="1" si="385"/>
        <v>0</v>
      </c>
      <c r="H1319" s="34">
        <f t="shared" ca="1" si="386"/>
        <v>-805.96599357095556</v>
      </c>
      <c r="I1319" s="34">
        <f t="shared" ca="1" si="387"/>
        <v>2494.0340064290444</v>
      </c>
      <c r="J1319" s="18">
        <f ca="1">SUM(INDIRECT(ADDRESS(ROW(F1319),COLUMN(F1319),4)):INDIRECT(ADDRESS(ROW(F1319)+N$5-1,COLUMN(F1319),4)))</f>
        <v>24100</v>
      </c>
      <c r="K1319" s="18">
        <f t="shared" ca="1" si="388"/>
        <v>16350</v>
      </c>
      <c r="L1319" s="18">
        <f t="shared" ca="1" si="398"/>
        <v>16350</v>
      </c>
      <c r="M1319" s="18">
        <f t="shared" ca="1" si="382"/>
        <v>0</v>
      </c>
      <c r="N1319" s="34">
        <f t="shared" ca="1" si="389"/>
        <v>18882.505056588536</v>
      </c>
      <c r="P1319" s="18">
        <f t="shared" ca="1" si="383"/>
        <v>805.96599357095556</v>
      </c>
      <c r="Q1319" s="47">
        <f ca="1">SUM(L$15:L1319)-SUM(M$15:M1319)</f>
        <v>16350</v>
      </c>
      <c r="R1319" s="47" t="str">
        <f t="shared" ca="1" si="384"/>
        <v>M1322</v>
      </c>
      <c r="S1319" s="40">
        <f t="shared" ca="1" si="390"/>
        <v>0</v>
      </c>
      <c r="T1319" s="46">
        <f t="shared" ca="1" si="391"/>
        <v>72</v>
      </c>
      <c r="X1319" s="74">
        <f t="shared" ca="1" si="392"/>
        <v>-0.80596599357095555</v>
      </c>
      <c r="Y1319" s="75">
        <f t="shared" ca="1" si="393"/>
        <v>-0.80596599357095555</v>
      </c>
      <c r="Z1319" s="74">
        <f t="shared" ca="1" si="394"/>
        <v>0.44665625102811018</v>
      </c>
      <c r="AA1319" s="76">
        <f t="shared" ca="1" si="395"/>
        <v>-805.96599357095556</v>
      </c>
      <c r="AB1319" s="76">
        <f t="shared" ca="1" si="396"/>
        <v>446.6562510281102</v>
      </c>
    </row>
    <row r="1320" spans="1:28" x14ac:dyDescent="0.25">
      <c r="A1320" s="2">
        <f t="shared" si="397"/>
        <v>16</v>
      </c>
      <c r="B1320" s="16">
        <f ca="1">VLOOKUP(A1320,PERIODS!$O$4:$P$33,2,FALSE)</f>
        <v>3.3000000000000002E-2</v>
      </c>
      <c r="C1320" s="15"/>
      <c r="D1320" s="18">
        <v>1306</v>
      </c>
      <c r="E1320" s="34">
        <f t="shared" ca="1" si="399"/>
        <v>18882.505056588536</v>
      </c>
      <c r="F1320" s="34">
        <f t="shared" ca="1" si="381"/>
        <v>3300</v>
      </c>
      <c r="G1320" s="69">
        <f t="shared" ca="1" si="385"/>
        <v>0</v>
      </c>
      <c r="H1320" s="34">
        <f t="shared" ca="1" si="386"/>
        <v>-878.86692555409138</v>
      </c>
      <c r="I1320" s="34">
        <f t="shared" ca="1" si="387"/>
        <v>2421.1330744459087</v>
      </c>
      <c r="J1320" s="18">
        <f ca="1">SUM(INDIRECT(ADDRESS(ROW(F1320),COLUMN(F1320),4)):INDIRECT(ADDRESS(ROW(F1320)+N$5-1,COLUMN(F1320),4)))</f>
        <v>24300</v>
      </c>
      <c r="K1320" s="18">
        <f t="shared" ca="1" si="388"/>
        <v>16350</v>
      </c>
      <c r="L1320" s="18">
        <f t="shared" ca="1" si="398"/>
        <v>0</v>
      </c>
      <c r="M1320" s="18">
        <f t="shared" ca="1" si="382"/>
        <v>0</v>
      </c>
      <c r="N1320" s="34">
        <f t="shared" ca="1" si="389"/>
        <v>16461.371982142628</v>
      </c>
      <c r="P1320" s="18">
        <f t="shared" ca="1" si="383"/>
        <v>878.86692555409138</v>
      </c>
      <c r="Q1320" s="47">
        <f ca="1">SUM(L$15:L1320)-SUM(M$15:M1320)</f>
        <v>16350</v>
      </c>
      <c r="R1320" s="47" t="str">
        <f t="shared" ca="1" si="384"/>
        <v>M1323</v>
      </c>
      <c r="S1320" s="40">
        <f t="shared" ca="1" si="390"/>
        <v>0</v>
      </c>
      <c r="T1320" s="46">
        <f t="shared" ca="1" si="391"/>
        <v>97</v>
      </c>
      <c r="X1320" s="74">
        <f t="shared" ca="1" si="392"/>
        <v>-0.8788669255540914</v>
      </c>
      <c r="Y1320" s="75">
        <f t="shared" ca="1" si="393"/>
        <v>-0.8788669255540914</v>
      </c>
      <c r="Z1320" s="74">
        <f t="shared" ca="1" si="394"/>
        <v>0.41525315796111789</v>
      </c>
      <c r="AA1320" s="76">
        <f t="shared" ca="1" si="395"/>
        <v>-878.86692555409138</v>
      </c>
      <c r="AB1320" s="76">
        <f t="shared" ca="1" si="396"/>
        <v>415.25315796111789</v>
      </c>
    </row>
    <row r="1321" spans="1:28" x14ac:dyDescent="0.25">
      <c r="A1321" s="2">
        <f t="shared" si="397"/>
        <v>17</v>
      </c>
      <c r="B1321" s="16">
        <f ca="1">VLOOKUP(A1321,PERIODS!$O$4:$P$33,2,FALSE)</f>
        <v>3.5000000000000003E-2</v>
      </c>
      <c r="C1321" s="15"/>
      <c r="D1321" s="18">
        <v>1307</v>
      </c>
      <c r="E1321" s="34">
        <f t="shared" ca="1" si="399"/>
        <v>16461.371982142628</v>
      </c>
      <c r="F1321" s="34">
        <f t="shared" ca="1" si="381"/>
        <v>3500.0000000000005</v>
      </c>
      <c r="G1321" s="69">
        <f t="shared" ca="1" si="385"/>
        <v>0</v>
      </c>
      <c r="H1321" s="34">
        <f t="shared" ca="1" si="386"/>
        <v>-185.9182035230491</v>
      </c>
      <c r="I1321" s="34">
        <f t="shared" ca="1" si="387"/>
        <v>3314.0817964769512</v>
      </c>
      <c r="J1321" s="18">
        <f ca="1">SUM(INDIRECT(ADDRESS(ROW(F1321),COLUMN(F1321),4)):INDIRECT(ADDRESS(ROW(F1321)+N$5-1,COLUMN(F1321),4)))</f>
        <v>24500.000000000004</v>
      </c>
      <c r="K1321" s="18">
        <f t="shared" ca="1" si="388"/>
        <v>16350</v>
      </c>
      <c r="L1321" s="18">
        <f t="shared" ca="1" si="398"/>
        <v>0</v>
      </c>
      <c r="M1321" s="18">
        <f t="shared" ca="1" si="382"/>
        <v>0</v>
      </c>
      <c r="N1321" s="34">
        <f t="shared" ca="1" si="389"/>
        <v>13147.290185665675</v>
      </c>
      <c r="P1321" s="18">
        <f t="shared" ca="1" si="383"/>
        <v>185.9182035230491</v>
      </c>
      <c r="Q1321" s="47">
        <f ca="1">SUM(L$15:L1321)-SUM(M$15:M1321)</f>
        <v>16350</v>
      </c>
      <c r="R1321" s="47" t="str">
        <f t="shared" ca="1" si="384"/>
        <v>M1324</v>
      </c>
      <c r="S1321" s="40">
        <f t="shared" ca="1" si="390"/>
        <v>0</v>
      </c>
      <c r="T1321" s="46">
        <f t="shared" ca="1" si="391"/>
        <v>77</v>
      </c>
      <c r="X1321" s="74">
        <f t="shared" ca="1" si="392"/>
        <v>-0.18591820352304911</v>
      </c>
      <c r="Y1321" s="75">
        <f t="shared" ca="1" si="393"/>
        <v>-0.18591820352304911</v>
      </c>
      <c r="Z1321" s="74">
        <f t="shared" ca="1" si="394"/>
        <v>0.83034151121452393</v>
      </c>
      <c r="AA1321" s="76">
        <f t="shared" ca="1" si="395"/>
        <v>-185.9182035230491</v>
      </c>
      <c r="AB1321" s="76">
        <f t="shared" ca="1" si="396"/>
        <v>830.34151121452396</v>
      </c>
    </row>
    <row r="1322" spans="1:28" x14ac:dyDescent="0.25">
      <c r="A1322" s="2">
        <f t="shared" si="397"/>
        <v>18</v>
      </c>
      <c r="B1322" s="16">
        <f ca="1">VLOOKUP(A1322,PERIODS!$O$4:$P$33,2,FALSE)</f>
        <v>3.5000000000000003E-2</v>
      </c>
      <c r="C1322" s="15"/>
      <c r="D1322" s="18">
        <v>1308</v>
      </c>
      <c r="E1322" s="34">
        <f t="shared" ca="1" si="399"/>
        <v>13147.290185665675</v>
      </c>
      <c r="F1322" s="34">
        <f t="shared" ca="1" si="381"/>
        <v>3500.0000000000005</v>
      </c>
      <c r="G1322" s="69">
        <f t="shared" ca="1" si="385"/>
        <v>0</v>
      </c>
      <c r="H1322" s="34">
        <f t="shared" ca="1" si="386"/>
        <v>309.87665045970067</v>
      </c>
      <c r="I1322" s="34">
        <f t="shared" ca="1" si="387"/>
        <v>3809.8766504597011</v>
      </c>
      <c r="J1322" s="18">
        <f ca="1">SUM(INDIRECT(ADDRESS(ROW(F1322),COLUMN(F1322),4)):INDIRECT(ADDRESS(ROW(F1322)+N$5-1,COLUMN(F1322),4)))</f>
        <v>24500.000000000004</v>
      </c>
      <c r="K1322" s="18">
        <f t="shared" ca="1" si="388"/>
        <v>0</v>
      </c>
      <c r="L1322" s="18">
        <f t="shared" ca="1" si="398"/>
        <v>0</v>
      </c>
      <c r="M1322" s="18">
        <f t="shared" ca="1" si="382"/>
        <v>16350</v>
      </c>
      <c r="N1322" s="34">
        <f t="shared" ca="1" si="389"/>
        <v>25687.413535205975</v>
      </c>
      <c r="P1322" s="18">
        <f t="shared" ca="1" si="383"/>
        <v>309.87665045970067</v>
      </c>
      <c r="Q1322" s="47">
        <f ca="1">SUM(L$15:L1322)-SUM(M$15:M1322)</f>
        <v>0</v>
      </c>
      <c r="R1322" s="47" t="str">
        <f t="shared" ca="1" si="384"/>
        <v>M1325</v>
      </c>
      <c r="S1322" s="40">
        <f t="shared" ca="1" si="390"/>
        <v>0</v>
      </c>
      <c r="T1322" s="46">
        <f t="shared" ca="1" si="391"/>
        <v>49</v>
      </c>
      <c r="X1322" s="74">
        <f t="shared" ca="1" si="392"/>
        <v>0.30987665045970064</v>
      </c>
      <c r="Y1322" s="75">
        <f t="shared" ca="1" si="393"/>
        <v>0.30987665045970064</v>
      </c>
      <c r="Z1322" s="74">
        <f t="shared" ca="1" si="394"/>
        <v>1.3632569466430215</v>
      </c>
      <c r="AA1322" s="76">
        <f t="shared" ca="1" si="395"/>
        <v>309.87665045970067</v>
      </c>
      <c r="AB1322" s="76">
        <f t="shared" ca="1" si="396"/>
        <v>1363.2569466430216</v>
      </c>
    </row>
    <row r="1323" spans="1:28" x14ac:dyDescent="0.25">
      <c r="A1323" s="2">
        <f t="shared" si="397"/>
        <v>19</v>
      </c>
      <c r="B1323" s="16">
        <f ca="1">VLOOKUP(A1323,PERIODS!$O$4:$P$33,2,FALSE)</f>
        <v>3.5000000000000003E-2</v>
      </c>
      <c r="C1323" s="15"/>
      <c r="D1323" s="18">
        <v>1309</v>
      </c>
      <c r="E1323" s="34">
        <f t="shared" ca="1" si="399"/>
        <v>25687.413535205975</v>
      </c>
      <c r="F1323" s="34">
        <f t="shared" ca="1" si="381"/>
        <v>3500.0000000000005</v>
      </c>
      <c r="G1323" s="69">
        <f t="shared" ca="1" si="385"/>
        <v>0</v>
      </c>
      <c r="H1323" s="34">
        <f t="shared" ca="1" si="386"/>
        <v>-937.29330338214038</v>
      </c>
      <c r="I1323" s="34">
        <f t="shared" ca="1" si="387"/>
        <v>2562.70669661786</v>
      </c>
      <c r="J1323" s="18">
        <f ca="1">SUM(INDIRECT(ADDRESS(ROW(F1323),COLUMN(F1323),4)):INDIRECT(ADDRESS(ROW(F1323)+N$5-1,COLUMN(F1323),4)))</f>
        <v>24500.000000000004</v>
      </c>
      <c r="K1323" s="18">
        <f t="shared" ca="1" si="388"/>
        <v>0</v>
      </c>
      <c r="L1323" s="18">
        <f t="shared" ca="1" si="398"/>
        <v>0</v>
      </c>
      <c r="M1323" s="18">
        <f t="shared" ca="1" si="382"/>
        <v>0</v>
      </c>
      <c r="N1323" s="34">
        <f t="shared" ca="1" si="389"/>
        <v>23124.706838588114</v>
      </c>
      <c r="P1323" s="18">
        <f t="shared" ca="1" si="383"/>
        <v>937.29330338214038</v>
      </c>
      <c r="Q1323" s="47">
        <f ca="1">SUM(L$15:L1323)-SUM(M$15:M1323)</f>
        <v>0</v>
      </c>
      <c r="R1323" s="47" t="str">
        <f t="shared" ca="1" si="384"/>
        <v>M1326</v>
      </c>
      <c r="S1323" s="40">
        <f t="shared" ca="1" si="390"/>
        <v>0</v>
      </c>
      <c r="T1323" s="46">
        <f t="shared" ca="1" si="391"/>
        <v>35</v>
      </c>
      <c r="X1323" s="74">
        <f t="shared" ca="1" si="392"/>
        <v>-0.93729330338214034</v>
      </c>
      <c r="Y1323" s="75">
        <f t="shared" ca="1" si="393"/>
        <v>-0.93729330338214034</v>
      </c>
      <c r="Z1323" s="74">
        <f t="shared" ca="1" si="394"/>
        <v>0.39168657860132416</v>
      </c>
      <c r="AA1323" s="76">
        <f t="shared" ca="1" si="395"/>
        <v>-937.29330338214038</v>
      </c>
      <c r="AB1323" s="76">
        <f t="shared" ca="1" si="396"/>
        <v>391.68657860132419</v>
      </c>
    </row>
    <row r="1324" spans="1:28" x14ac:dyDescent="0.25">
      <c r="A1324" s="2">
        <f t="shared" si="397"/>
        <v>20</v>
      </c>
      <c r="B1324" s="16">
        <f ca="1">VLOOKUP(A1324,PERIODS!$O$4:$P$33,2,FALSE)</f>
        <v>3.5000000000000003E-2</v>
      </c>
      <c r="C1324" s="15"/>
      <c r="D1324" s="18">
        <v>1310</v>
      </c>
      <c r="E1324" s="34">
        <f t="shared" ca="1" si="399"/>
        <v>23124.706838588114</v>
      </c>
      <c r="F1324" s="34">
        <f t="shared" ca="1" si="381"/>
        <v>3500.0000000000005</v>
      </c>
      <c r="G1324" s="69">
        <f t="shared" ca="1" si="385"/>
        <v>0</v>
      </c>
      <c r="H1324" s="34">
        <f t="shared" ca="1" si="386"/>
        <v>-1050.5139181951838</v>
      </c>
      <c r="I1324" s="34">
        <f t="shared" ca="1" si="387"/>
        <v>2449.4860818048164</v>
      </c>
      <c r="J1324" s="18">
        <f ca="1">SUM(INDIRECT(ADDRESS(ROW(F1324),COLUMN(F1324),4)):INDIRECT(ADDRESS(ROW(F1324)+N$5-1,COLUMN(F1324),4)))</f>
        <v>24500.000000000004</v>
      </c>
      <c r="K1324" s="18">
        <f t="shared" ca="1" si="388"/>
        <v>16350</v>
      </c>
      <c r="L1324" s="18">
        <f t="shared" ca="1" si="398"/>
        <v>16350</v>
      </c>
      <c r="M1324" s="18">
        <f t="shared" ca="1" si="382"/>
        <v>0</v>
      </c>
      <c r="N1324" s="34">
        <f t="shared" ca="1" si="389"/>
        <v>20675.220756783296</v>
      </c>
      <c r="P1324" s="18">
        <f t="shared" ca="1" si="383"/>
        <v>1050.5139181951838</v>
      </c>
      <c r="Q1324" s="47">
        <f ca="1">SUM(L$15:L1324)-SUM(M$15:M1324)</f>
        <v>16350</v>
      </c>
      <c r="R1324" s="47" t="str">
        <f t="shared" ca="1" si="384"/>
        <v>M1327</v>
      </c>
      <c r="S1324" s="40">
        <f t="shared" ca="1" si="390"/>
        <v>0</v>
      </c>
      <c r="T1324" s="46">
        <f t="shared" ca="1" si="391"/>
        <v>50</v>
      </c>
      <c r="X1324" s="74">
        <f t="shared" ca="1" si="392"/>
        <v>-1.0505139181951837</v>
      </c>
      <c r="Y1324" s="75">
        <f t="shared" ca="1" si="393"/>
        <v>-1.0505139181951837</v>
      </c>
      <c r="Z1324" s="74">
        <f t="shared" ca="1" si="394"/>
        <v>0.34975795593815412</v>
      </c>
      <c r="AA1324" s="76">
        <f t="shared" ca="1" si="395"/>
        <v>-1050.5139181951838</v>
      </c>
      <c r="AB1324" s="76">
        <f t="shared" ca="1" si="396"/>
        <v>349.75795593815411</v>
      </c>
    </row>
    <row r="1325" spans="1:28" x14ac:dyDescent="0.25">
      <c r="A1325" s="2">
        <f t="shared" si="397"/>
        <v>21</v>
      </c>
      <c r="B1325" s="16">
        <f ca="1">VLOOKUP(A1325,PERIODS!$O$4:$P$33,2,FALSE)</f>
        <v>3.5000000000000003E-2</v>
      </c>
      <c r="C1325" s="15"/>
      <c r="D1325" s="18">
        <v>1311</v>
      </c>
      <c r="E1325" s="34">
        <f t="shared" ca="1" si="399"/>
        <v>20675.220756783296</v>
      </c>
      <c r="F1325" s="34">
        <f t="shared" ca="1" si="381"/>
        <v>3500.0000000000005</v>
      </c>
      <c r="G1325" s="69">
        <f t="shared" ca="1" si="385"/>
        <v>0</v>
      </c>
      <c r="H1325" s="34">
        <f t="shared" ca="1" si="386"/>
        <v>-135.68933996668693</v>
      </c>
      <c r="I1325" s="34">
        <f t="shared" ca="1" si="387"/>
        <v>3364.3106600333135</v>
      </c>
      <c r="J1325" s="18">
        <f ca="1">SUM(INDIRECT(ADDRESS(ROW(F1325),COLUMN(F1325),4)):INDIRECT(ADDRESS(ROW(F1325)+N$5-1,COLUMN(F1325),4)))</f>
        <v>24500.000000000004</v>
      </c>
      <c r="K1325" s="18">
        <f t="shared" ca="1" si="388"/>
        <v>16350</v>
      </c>
      <c r="L1325" s="18">
        <f t="shared" ca="1" si="398"/>
        <v>0</v>
      </c>
      <c r="M1325" s="18">
        <f t="shared" ca="1" si="382"/>
        <v>0</v>
      </c>
      <c r="N1325" s="34">
        <f t="shared" ca="1" si="389"/>
        <v>17310.910096749983</v>
      </c>
      <c r="P1325" s="18">
        <f t="shared" ca="1" si="383"/>
        <v>135.68933996668693</v>
      </c>
      <c r="Q1325" s="47">
        <f ca="1">SUM(L$15:L1325)-SUM(M$15:M1325)</f>
        <v>16350</v>
      </c>
      <c r="R1325" s="47" t="str">
        <f t="shared" ca="1" si="384"/>
        <v>M1328</v>
      </c>
      <c r="S1325" s="40">
        <f t="shared" ca="1" si="390"/>
        <v>0</v>
      </c>
      <c r="T1325" s="46">
        <f t="shared" ca="1" si="391"/>
        <v>96</v>
      </c>
      <c r="X1325" s="74">
        <f t="shared" ca="1" si="392"/>
        <v>-0.13568933996668692</v>
      </c>
      <c r="Y1325" s="75">
        <f t="shared" ca="1" si="393"/>
        <v>-0.13568933996668692</v>
      </c>
      <c r="Z1325" s="74">
        <f t="shared" ca="1" si="394"/>
        <v>0.87311383193323844</v>
      </c>
      <c r="AA1325" s="76">
        <f t="shared" ca="1" si="395"/>
        <v>-135.68933996668693</v>
      </c>
      <c r="AB1325" s="76">
        <f t="shared" ca="1" si="396"/>
        <v>873.11383193323843</v>
      </c>
    </row>
    <row r="1326" spans="1:28" x14ac:dyDescent="0.25">
      <c r="A1326" s="2">
        <f t="shared" si="397"/>
        <v>22</v>
      </c>
      <c r="B1326" s="16">
        <f ca="1">VLOOKUP(A1326,PERIODS!$O$4:$P$33,2,FALSE)</f>
        <v>3.5000000000000003E-2</v>
      </c>
      <c r="C1326" s="15"/>
      <c r="D1326" s="18">
        <v>1312</v>
      </c>
      <c r="E1326" s="34">
        <f t="shared" ca="1" si="399"/>
        <v>17310.910096749983</v>
      </c>
      <c r="F1326" s="34">
        <f t="shared" ca="1" si="381"/>
        <v>3500.0000000000005</v>
      </c>
      <c r="G1326" s="69">
        <f t="shared" ca="1" si="385"/>
        <v>0</v>
      </c>
      <c r="H1326" s="34">
        <f t="shared" ca="1" si="386"/>
        <v>465.7377934118141</v>
      </c>
      <c r="I1326" s="34">
        <f t="shared" ca="1" si="387"/>
        <v>3965.7377934118144</v>
      </c>
      <c r="J1326" s="18">
        <f ca="1">SUM(INDIRECT(ADDRESS(ROW(F1326),COLUMN(F1326),4)):INDIRECT(ADDRESS(ROW(F1326)+N$5-1,COLUMN(F1326),4)))</f>
        <v>25000.000000000004</v>
      </c>
      <c r="K1326" s="18">
        <f t="shared" ca="1" si="388"/>
        <v>16350</v>
      </c>
      <c r="L1326" s="18">
        <f t="shared" ca="1" si="398"/>
        <v>0</v>
      </c>
      <c r="M1326" s="18">
        <f t="shared" ca="1" si="382"/>
        <v>0</v>
      </c>
      <c r="N1326" s="34">
        <f t="shared" ca="1" si="389"/>
        <v>13345.17230333817</v>
      </c>
      <c r="P1326" s="18">
        <f t="shared" ca="1" si="383"/>
        <v>465.7377934118141</v>
      </c>
      <c r="Q1326" s="47">
        <f ca="1">SUM(L$15:L1326)-SUM(M$15:M1326)</f>
        <v>16350</v>
      </c>
      <c r="R1326" s="47" t="str">
        <f t="shared" ca="1" si="384"/>
        <v>M1329</v>
      </c>
      <c r="S1326" s="40">
        <f t="shared" ca="1" si="390"/>
        <v>0</v>
      </c>
      <c r="T1326" s="46">
        <f t="shared" ca="1" si="391"/>
        <v>99</v>
      </c>
      <c r="X1326" s="74">
        <f t="shared" ca="1" si="392"/>
        <v>0.46573779341181409</v>
      </c>
      <c r="Y1326" s="75">
        <f t="shared" ca="1" si="393"/>
        <v>0.46573779341181409</v>
      </c>
      <c r="Z1326" s="74">
        <f t="shared" ca="1" si="394"/>
        <v>1.5931891998715579</v>
      </c>
      <c r="AA1326" s="76">
        <f t="shared" ca="1" si="395"/>
        <v>465.7377934118141</v>
      </c>
      <c r="AB1326" s="76">
        <f t="shared" ca="1" si="396"/>
        <v>1593.189199871558</v>
      </c>
    </row>
    <row r="1327" spans="1:28" x14ac:dyDescent="0.25">
      <c r="A1327" s="2">
        <f t="shared" si="397"/>
        <v>23</v>
      </c>
      <c r="B1327" s="16">
        <f ca="1">VLOOKUP(A1327,PERIODS!$O$4:$P$33,2,FALSE)</f>
        <v>3.5000000000000003E-2</v>
      </c>
      <c r="C1327" s="15"/>
      <c r="D1327" s="18">
        <v>1313</v>
      </c>
      <c r="E1327" s="34">
        <f t="shared" ca="1" si="399"/>
        <v>13345.17230333817</v>
      </c>
      <c r="F1327" s="34">
        <f t="shared" ca="1" si="381"/>
        <v>3500.0000000000005</v>
      </c>
      <c r="G1327" s="69">
        <f t="shared" ca="1" si="385"/>
        <v>0</v>
      </c>
      <c r="H1327" s="34">
        <f t="shared" ca="1" si="386"/>
        <v>-236.83485602964004</v>
      </c>
      <c r="I1327" s="34">
        <f t="shared" ca="1" si="387"/>
        <v>3263.1651439703605</v>
      </c>
      <c r="J1327" s="18">
        <f ca="1">SUM(INDIRECT(ADDRESS(ROW(F1327),COLUMN(F1327),4)):INDIRECT(ADDRESS(ROW(F1327)+N$5-1,COLUMN(F1327),4)))</f>
        <v>25500.000000000004</v>
      </c>
      <c r="K1327" s="18">
        <f t="shared" ca="1" si="388"/>
        <v>0</v>
      </c>
      <c r="L1327" s="18">
        <f t="shared" ca="1" si="398"/>
        <v>0</v>
      </c>
      <c r="M1327" s="18">
        <f t="shared" ca="1" si="382"/>
        <v>16350</v>
      </c>
      <c r="N1327" s="34">
        <f t="shared" ca="1" si="389"/>
        <v>26432.007159367808</v>
      </c>
      <c r="P1327" s="18">
        <f t="shared" ca="1" si="383"/>
        <v>236.83485602964004</v>
      </c>
      <c r="Q1327" s="47">
        <f ca="1">SUM(L$15:L1327)-SUM(M$15:M1327)</f>
        <v>0</v>
      </c>
      <c r="R1327" s="47" t="str">
        <f t="shared" ca="1" si="384"/>
        <v>M1330</v>
      </c>
      <c r="S1327" s="40">
        <f t="shared" ca="1" si="390"/>
        <v>0</v>
      </c>
      <c r="T1327" s="46">
        <f t="shared" ca="1" si="391"/>
        <v>40</v>
      </c>
      <c r="X1327" s="74">
        <f t="shared" ca="1" si="392"/>
        <v>-0.23683485602964002</v>
      </c>
      <c r="Y1327" s="75">
        <f t="shared" ca="1" si="393"/>
        <v>-0.23683485602964002</v>
      </c>
      <c r="Z1327" s="74">
        <f t="shared" ca="1" si="394"/>
        <v>0.7891215959309793</v>
      </c>
      <c r="AA1327" s="76">
        <f t="shared" ca="1" si="395"/>
        <v>-236.83485602964004</v>
      </c>
      <c r="AB1327" s="76">
        <f t="shared" ca="1" si="396"/>
        <v>789.12159593097931</v>
      </c>
    </row>
    <row r="1328" spans="1:28" x14ac:dyDescent="0.25">
      <c r="A1328" s="2">
        <f t="shared" si="397"/>
        <v>24</v>
      </c>
      <c r="B1328" s="16">
        <f ca="1">VLOOKUP(A1328,PERIODS!$O$4:$P$33,2,FALSE)</f>
        <v>3.5000000000000003E-2</v>
      </c>
      <c r="C1328" s="15"/>
      <c r="D1328" s="18">
        <v>1314</v>
      </c>
      <c r="E1328" s="34">
        <f t="shared" ca="1" si="399"/>
        <v>26432.007159367808</v>
      </c>
      <c r="F1328" s="34">
        <f t="shared" ca="1" si="381"/>
        <v>3500.0000000000005</v>
      </c>
      <c r="G1328" s="69">
        <f t="shared" ca="1" si="385"/>
        <v>0</v>
      </c>
      <c r="H1328" s="34">
        <f t="shared" ca="1" si="386"/>
        <v>-406.92416356452833</v>
      </c>
      <c r="I1328" s="34">
        <f t="shared" ca="1" si="387"/>
        <v>3093.075836435472</v>
      </c>
      <c r="J1328" s="18">
        <f ca="1">SUM(INDIRECT(ADDRESS(ROW(F1328),COLUMN(F1328),4)):INDIRECT(ADDRESS(ROW(F1328)+N$5-1,COLUMN(F1328),4)))</f>
        <v>26000</v>
      </c>
      <c r="K1328" s="18">
        <f t="shared" ca="1" si="388"/>
        <v>0</v>
      </c>
      <c r="L1328" s="18">
        <f t="shared" ca="1" si="398"/>
        <v>0</v>
      </c>
      <c r="M1328" s="18">
        <f t="shared" ca="1" si="382"/>
        <v>0</v>
      </c>
      <c r="N1328" s="34">
        <f t="shared" ca="1" si="389"/>
        <v>23338.931322932334</v>
      </c>
      <c r="P1328" s="18">
        <f t="shared" ca="1" si="383"/>
        <v>406.92416356452833</v>
      </c>
      <c r="Q1328" s="47">
        <f ca="1">SUM(L$15:L1328)-SUM(M$15:M1328)</f>
        <v>0</v>
      </c>
      <c r="R1328" s="47" t="str">
        <f t="shared" ca="1" si="384"/>
        <v>M1331</v>
      </c>
      <c r="S1328" s="40">
        <f t="shared" ca="1" si="390"/>
        <v>0</v>
      </c>
      <c r="T1328" s="46">
        <f t="shared" ca="1" si="391"/>
        <v>10</v>
      </c>
      <c r="X1328" s="74">
        <f t="shared" ca="1" si="392"/>
        <v>-0.40692416356452832</v>
      </c>
      <c r="Y1328" s="75">
        <f t="shared" ca="1" si="393"/>
        <v>-0.40692416356452832</v>
      </c>
      <c r="Z1328" s="74">
        <f t="shared" ca="1" si="394"/>
        <v>0.66569467229836932</v>
      </c>
      <c r="AA1328" s="76">
        <f t="shared" ca="1" si="395"/>
        <v>-406.92416356452833</v>
      </c>
      <c r="AB1328" s="76">
        <f t="shared" ca="1" si="396"/>
        <v>665.69467229836937</v>
      </c>
    </row>
    <row r="1329" spans="1:28" x14ac:dyDescent="0.25">
      <c r="A1329" s="2">
        <f t="shared" si="397"/>
        <v>25</v>
      </c>
      <c r="B1329" s="16">
        <f ca="1">VLOOKUP(A1329,PERIODS!$O$4:$P$33,2,FALSE)</f>
        <v>3.5000000000000003E-2</v>
      </c>
      <c r="C1329" s="15"/>
      <c r="D1329" s="18">
        <v>1315</v>
      </c>
      <c r="E1329" s="34">
        <f t="shared" ca="1" si="399"/>
        <v>23338.931322932334</v>
      </c>
      <c r="F1329" s="34">
        <f t="shared" ca="1" si="381"/>
        <v>3500.0000000000005</v>
      </c>
      <c r="G1329" s="69">
        <f t="shared" ca="1" si="385"/>
        <v>0</v>
      </c>
      <c r="H1329" s="34">
        <f t="shared" ca="1" si="386"/>
        <v>-977.40722241592607</v>
      </c>
      <c r="I1329" s="34">
        <f t="shared" ca="1" si="387"/>
        <v>2522.5927775840746</v>
      </c>
      <c r="J1329" s="18">
        <f ca="1">SUM(INDIRECT(ADDRESS(ROW(F1329),COLUMN(F1329),4)):INDIRECT(ADDRESS(ROW(F1329)+N$5-1,COLUMN(F1329),4)))</f>
        <v>24900</v>
      </c>
      <c r="K1329" s="18">
        <f t="shared" ca="1" si="388"/>
        <v>16350</v>
      </c>
      <c r="L1329" s="18">
        <f t="shared" ca="1" si="398"/>
        <v>16350</v>
      </c>
      <c r="M1329" s="18">
        <f t="shared" ca="1" si="382"/>
        <v>0</v>
      </c>
      <c r="N1329" s="34">
        <f t="shared" ca="1" si="389"/>
        <v>20816.338545348259</v>
      </c>
      <c r="P1329" s="18">
        <f t="shared" ca="1" si="383"/>
        <v>977.40722241592607</v>
      </c>
      <c r="Q1329" s="47">
        <f ca="1">SUM(L$15:L1329)-SUM(M$15:M1329)</f>
        <v>16350</v>
      </c>
      <c r="R1329" s="47" t="str">
        <f t="shared" ca="1" si="384"/>
        <v>M1332</v>
      </c>
      <c r="S1329" s="40">
        <f t="shared" ca="1" si="390"/>
        <v>0</v>
      </c>
      <c r="T1329" s="46">
        <f t="shared" ca="1" si="391"/>
        <v>4</v>
      </c>
      <c r="X1329" s="74">
        <f t="shared" ca="1" si="392"/>
        <v>-0.97740722241592604</v>
      </c>
      <c r="Y1329" s="75">
        <f t="shared" ca="1" si="393"/>
        <v>-0.97740722241592604</v>
      </c>
      <c r="Z1329" s="74">
        <f t="shared" ca="1" si="394"/>
        <v>0.37628545966014282</v>
      </c>
      <c r="AA1329" s="76">
        <f t="shared" ca="1" si="395"/>
        <v>-977.40722241592607</v>
      </c>
      <c r="AB1329" s="76">
        <f t="shared" ca="1" si="396"/>
        <v>376.28545966014281</v>
      </c>
    </row>
    <row r="1330" spans="1:28" x14ac:dyDescent="0.25">
      <c r="A1330" s="2">
        <f t="shared" si="397"/>
        <v>26</v>
      </c>
      <c r="B1330" s="16">
        <f ca="1">VLOOKUP(A1330,PERIODS!$O$4:$P$33,2,FALSE)</f>
        <v>3.5000000000000003E-2</v>
      </c>
      <c r="C1330" s="15"/>
      <c r="D1330" s="18">
        <v>1316</v>
      </c>
      <c r="E1330" s="34">
        <f t="shared" ca="1" si="399"/>
        <v>20816.338545348259</v>
      </c>
      <c r="F1330" s="34">
        <f t="shared" ca="1" si="381"/>
        <v>3500.0000000000005</v>
      </c>
      <c r="G1330" s="69">
        <f t="shared" ca="1" si="385"/>
        <v>0</v>
      </c>
      <c r="H1330" s="34">
        <f t="shared" ca="1" si="386"/>
        <v>1081.1930753456281</v>
      </c>
      <c r="I1330" s="34">
        <f t="shared" ca="1" si="387"/>
        <v>4581.193075345629</v>
      </c>
      <c r="J1330" s="18">
        <f ca="1">SUM(INDIRECT(ADDRESS(ROW(F1330),COLUMN(F1330),4)):INDIRECT(ADDRESS(ROW(F1330)+N$5-1,COLUMN(F1330),4)))</f>
        <v>23900</v>
      </c>
      <c r="K1330" s="18">
        <f t="shared" ca="1" si="388"/>
        <v>16350</v>
      </c>
      <c r="L1330" s="18">
        <f t="shared" ca="1" si="398"/>
        <v>0</v>
      </c>
      <c r="M1330" s="18">
        <f t="shared" ca="1" si="382"/>
        <v>0</v>
      </c>
      <c r="N1330" s="34">
        <f t="shared" ca="1" si="389"/>
        <v>16235.14547000263</v>
      </c>
      <c r="P1330" s="18">
        <f t="shared" ca="1" si="383"/>
        <v>1081.1930753456281</v>
      </c>
      <c r="Q1330" s="47">
        <f ca="1">SUM(L$15:L1330)-SUM(M$15:M1330)</f>
        <v>16350</v>
      </c>
      <c r="R1330" s="47" t="str">
        <f t="shared" ca="1" si="384"/>
        <v>M1333</v>
      </c>
      <c r="S1330" s="40">
        <f t="shared" ca="1" si="390"/>
        <v>0</v>
      </c>
      <c r="T1330" s="46">
        <f t="shared" ca="1" si="391"/>
        <v>52</v>
      </c>
      <c r="X1330" s="74">
        <f t="shared" ca="1" si="392"/>
        <v>1.081193075345628</v>
      </c>
      <c r="Y1330" s="75">
        <f t="shared" ca="1" si="393"/>
        <v>1.081193075345628</v>
      </c>
      <c r="Z1330" s="74">
        <f t="shared" ca="1" si="394"/>
        <v>2.9481948722432056</v>
      </c>
      <c r="AA1330" s="76">
        <f t="shared" ca="1" si="395"/>
        <v>1081.1930753456281</v>
      </c>
      <c r="AB1330" s="76">
        <f t="shared" ca="1" si="396"/>
        <v>2948.1948722432057</v>
      </c>
    </row>
    <row r="1331" spans="1:28" x14ac:dyDescent="0.25">
      <c r="A1331" s="2">
        <f t="shared" si="397"/>
        <v>27</v>
      </c>
      <c r="B1331" s="16">
        <f ca="1">VLOOKUP(A1331,PERIODS!$O$4:$P$33,2,FALSE)</f>
        <v>3.5000000000000003E-2</v>
      </c>
      <c r="C1331" s="15"/>
      <c r="D1331" s="18">
        <v>1317</v>
      </c>
      <c r="E1331" s="34">
        <f t="shared" ca="1" si="399"/>
        <v>16235.14547000263</v>
      </c>
      <c r="F1331" s="34">
        <f t="shared" ca="1" si="381"/>
        <v>3500.0000000000005</v>
      </c>
      <c r="G1331" s="69">
        <f t="shared" ca="1" si="385"/>
        <v>0</v>
      </c>
      <c r="H1331" s="34">
        <f t="shared" ca="1" si="386"/>
        <v>1560.2436539041112</v>
      </c>
      <c r="I1331" s="34">
        <f t="shared" ca="1" si="387"/>
        <v>5060.2436539041119</v>
      </c>
      <c r="J1331" s="18">
        <f ca="1">SUM(INDIRECT(ADDRESS(ROW(F1331),COLUMN(F1331),4)):INDIRECT(ADDRESS(ROW(F1331)+N$5-1,COLUMN(F1331),4)))</f>
        <v>22900</v>
      </c>
      <c r="K1331" s="18">
        <f t="shared" ca="1" si="388"/>
        <v>16350</v>
      </c>
      <c r="L1331" s="18">
        <f t="shared" ca="1" si="398"/>
        <v>0</v>
      </c>
      <c r="M1331" s="18">
        <f t="shared" ca="1" si="382"/>
        <v>0</v>
      </c>
      <c r="N1331" s="34">
        <f t="shared" ca="1" si="389"/>
        <v>11174.901816098518</v>
      </c>
      <c r="P1331" s="18">
        <f t="shared" ca="1" si="383"/>
        <v>1560.2436539041112</v>
      </c>
      <c r="Q1331" s="47">
        <f ca="1">SUM(L$15:L1331)-SUM(M$15:M1331)</f>
        <v>16350</v>
      </c>
      <c r="R1331" s="47" t="str">
        <f t="shared" ca="1" si="384"/>
        <v>M1334</v>
      </c>
      <c r="S1331" s="40">
        <f t="shared" ca="1" si="390"/>
        <v>0</v>
      </c>
      <c r="T1331" s="46">
        <f t="shared" ca="1" si="391"/>
        <v>54</v>
      </c>
      <c r="X1331" s="74">
        <f t="shared" ca="1" si="392"/>
        <v>1.5602436539041111</v>
      </c>
      <c r="Y1331" s="75">
        <f t="shared" ca="1" si="393"/>
        <v>1.5602436539041111</v>
      </c>
      <c r="Z1331" s="74">
        <f t="shared" ca="1" si="394"/>
        <v>4.7599808917836786</v>
      </c>
      <c r="AA1331" s="76">
        <f t="shared" ca="1" si="395"/>
        <v>1560.2436539041112</v>
      </c>
      <c r="AB1331" s="76">
        <f t="shared" ca="1" si="396"/>
        <v>4759.980891783679</v>
      </c>
    </row>
    <row r="1332" spans="1:28" x14ac:dyDescent="0.25">
      <c r="A1332" s="2">
        <f t="shared" si="397"/>
        <v>28</v>
      </c>
      <c r="B1332" s="16">
        <f ca="1">VLOOKUP(A1332,PERIODS!$O$4:$P$33,2,FALSE)</f>
        <v>0.04</v>
      </c>
      <c r="C1332" s="15"/>
      <c r="D1332" s="18">
        <v>1318</v>
      </c>
      <c r="E1332" s="34">
        <f t="shared" ca="1" si="399"/>
        <v>11174.901816098518</v>
      </c>
      <c r="F1332" s="34">
        <f t="shared" ca="1" si="381"/>
        <v>4000</v>
      </c>
      <c r="G1332" s="69">
        <f t="shared" ca="1" si="385"/>
        <v>0</v>
      </c>
      <c r="H1332" s="34">
        <f t="shared" ca="1" si="386"/>
        <v>200.88841224750249</v>
      </c>
      <c r="I1332" s="34">
        <f t="shared" ca="1" si="387"/>
        <v>4200.8884122475029</v>
      </c>
      <c r="J1332" s="18">
        <f ca="1">SUM(INDIRECT(ADDRESS(ROW(F1332),COLUMN(F1332),4)):INDIRECT(ADDRESS(ROW(F1332)+N$5-1,COLUMN(F1332),4)))</f>
        <v>21900</v>
      </c>
      <c r="K1332" s="18">
        <f t="shared" ca="1" si="388"/>
        <v>0</v>
      </c>
      <c r="L1332" s="18">
        <f t="shared" ca="1" si="398"/>
        <v>0</v>
      </c>
      <c r="M1332" s="18">
        <f t="shared" ca="1" si="382"/>
        <v>16350</v>
      </c>
      <c r="N1332" s="34">
        <f t="shared" ca="1" si="389"/>
        <v>23324.013403851015</v>
      </c>
      <c r="P1332" s="18">
        <f t="shared" ca="1" si="383"/>
        <v>200.88841224750249</v>
      </c>
      <c r="Q1332" s="47">
        <f ca="1">SUM(L$15:L1332)-SUM(M$15:M1332)</f>
        <v>0</v>
      </c>
      <c r="R1332" s="47" t="str">
        <f t="shared" ca="1" si="384"/>
        <v>M1335</v>
      </c>
      <c r="S1332" s="40">
        <f t="shared" ca="1" si="390"/>
        <v>0</v>
      </c>
      <c r="T1332" s="46">
        <f t="shared" ca="1" si="391"/>
        <v>0</v>
      </c>
      <c r="X1332" s="74">
        <f t="shared" ca="1" si="392"/>
        <v>0.20088841224750248</v>
      </c>
      <c r="Y1332" s="75">
        <f t="shared" ca="1" si="393"/>
        <v>0.20088841224750248</v>
      </c>
      <c r="Z1332" s="74">
        <f t="shared" ca="1" si="394"/>
        <v>1.2224883494845642</v>
      </c>
      <c r="AA1332" s="76">
        <f t="shared" ca="1" si="395"/>
        <v>200.88841224750249</v>
      </c>
      <c r="AB1332" s="76">
        <f t="shared" ca="1" si="396"/>
        <v>1222.4883494845642</v>
      </c>
    </row>
    <row r="1333" spans="1:28" x14ac:dyDescent="0.25">
      <c r="A1333" s="2">
        <f t="shared" si="397"/>
        <v>29</v>
      </c>
      <c r="B1333" s="16">
        <f ca="1">VLOOKUP(A1333,PERIODS!$O$4:$P$33,2,FALSE)</f>
        <v>0.04</v>
      </c>
      <c r="C1333" s="15"/>
      <c r="D1333" s="18">
        <v>1319</v>
      </c>
      <c r="E1333" s="34">
        <f t="shared" ca="1" si="399"/>
        <v>23324.013403851015</v>
      </c>
      <c r="F1333" s="34">
        <f t="shared" ca="1" si="381"/>
        <v>4000</v>
      </c>
      <c r="G1333" s="69">
        <f t="shared" ca="1" si="385"/>
        <v>0</v>
      </c>
      <c r="H1333" s="34">
        <f t="shared" ca="1" si="386"/>
        <v>374.60061446420497</v>
      </c>
      <c r="I1333" s="34">
        <f t="shared" ca="1" si="387"/>
        <v>4374.6006144642051</v>
      </c>
      <c r="J1333" s="18">
        <f ca="1">SUM(INDIRECT(ADDRESS(ROW(F1333),COLUMN(F1333),4)):INDIRECT(ADDRESS(ROW(F1333)+N$5-1,COLUMN(F1333),4)))</f>
        <v>21200</v>
      </c>
      <c r="K1333" s="18">
        <f t="shared" ca="1" si="388"/>
        <v>0</v>
      </c>
      <c r="L1333" s="18">
        <f t="shared" ca="1" si="398"/>
        <v>0</v>
      </c>
      <c r="M1333" s="18">
        <f t="shared" ca="1" si="382"/>
        <v>0</v>
      </c>
      <c r="N1333" s="34">
        <f t="shared" ca="1" si="389"/>
        <v>18949.41278938681</v>
      </c>
      <c r="P1333" s="18">
        <f t="shared" ca="1" si="383"/>
        <v>374.60061446420497</v>
      </c>
      <c r="Q1333" s="47">
        <f ca="1">SUM(L$15:L1333)-SUM(M$15:M1333)</f>
        <v>0</v>
      </c>
      <c r="R1333" s="47" t="str">
        <f t="shared" ca="1" si="384"/>
        <v>M1336</v>
      </c>
      <c r="S1333" s="40">
        <f t="shared" ca="1" si="390"/>
        <v>0</v>
      </c>
      <c r="T1333" s="46">
        <f t="shared" ca="1" si="391"/>
        <v>61</v>
      </c>
      <c r="X1333" s="74">
        <f t="shared" ca="1" si="392"/>
        <v>0.37460061446420495</v>
      </c>
      <c r="Y1333" s="75">
        <f t="shared" ca="1" si="393"/>
        <v>0.37460061446420495</v>
      </c>
      <c r="Z1333" s="74">
        <f t="shared" ca="1" si="394"/>
        <v>1.4544104281190218</v>
      </c>
      <c r="AA1333" s="76">
        <f t="shared" ca="1" si="395"/>
        <v>374.60061446420497</v>
      </c>
      <c r="AB1333" s="76">
        <f t="shared" ca="1" si="396"/>
        <v>1454.4104281190218</v>
      </c>
    </row>
    <row r="1334" spans="1:28" x14ac:dyDescent="0.25">
      <c r="A1334" s="2">
        <f t="shared" si="397"/>
        <v>30</v>
      </c>
      <c r="B1334" s="16">
        <f ca="1">VLOOKUP(A1334,PERIODS!$O$4:$P$33,2,FALSE)</f>
        <v>0.04</v>
      </c>
      <c r="C1334" s="15"/>
      <c r="D1334" s="18">
        <v>1320</v>
      </c>
      <c r="E1334" s="34">
        <f t="shared" ca="1" si="399"/>
        <v>18949.41278938681</v>
      </c>
      <c r="F1334" s="34">
        <f t="shared" ca="1" si="381"/>
        <v>4000</v>
      </c>
      <c r="G1334" s="69">
        <f t="shared" ca="1" si="385"/>
        <v>0</v>
      </c>
      <c r="H1334" s="34">
        <f t="shared" ca="1" si="386"/>
        <v>-1234.2490245632273</v>
      </c>
      <c r="I1334" s="34">
        <f t="shared" ca="1" si="387"/>
        <v>2765.7509754367729</v>
      </c>
      <c r="J1334" s="18">
        <f ca="1">SUM(INDIRECT(ADDRESS(ROW(F1334),COLUMN(F1334),4)):INDIRECT(ADDRESS(ROW(F1334)+N$5-1,COLUMN(F1334),4)))</f>
        <v>20500</v>
      </c>
      <c r="K1334" s="18">
        <f t="shared" ca="1" si="388"/>
        <v>16350</v>
      </c>
      <c r="L1334" s="18">
        <f t="shared" ca="1" si="398"/>
        <v>16350</v>
      </c>
      <c r="M1334" s="18">
        <f t="shared" ca="1" si="382"/>
        <v>0</v>
      </c>
      <c r="N1334" s="34">
        <f t="shared" ca="1" si="389"/>
        <v>16183.661813950037</v>
      </c>
      <c r="P1334" s="18">
        <f t="shared" ca="1" si="383"/>
        <v>1234.2490245632273</v>
      </c>
      <c r="Q1334" s="47">
        <f ca="1">SUM(L$15:L1334)-SUM(M$15:M1334)</f>
        <v>16350</v>
      </c>
      <c r="R1334" s="47" t="str">
        <f t="shared" ca="1" si="384"/>
        <v>M1337</v>
      </c>
      <c r="S1334" s="40">
        <f t="shared" ca="1" si="390"/>
        <v>0</v>
      </c>
      <c r="T1334" s="46">
        <f t="shared" ca="1" si="391"/>
        <v>0</v>
      </c>
      <c r="X1334" s="74">
        <f t="shared" ca="1" si="392"/>
        <v>-1.2342490245632274</v>
      </c>
      <c r="Y1334" s="75">
        <f t="shared" ca="1" si="393"/>
        <v>-1.2342490245632274</v>
      </c>
      <c r="Z1334" s="74">
        <f t="shared" ca="1" si="394"/>
        <v>0.29105325416126598</v>
      </c>
      <c r="AA1334" s="76">
        <f t="shared" ca="1" si="395"/>
        <v>-1234.2490245632273</v>
      </c>
      <c r="AB1334" s="76">
        <f t="shared" ca="1" si="396"/>
        <v>291.05325416126601</v>
      </c>
    </row>
    <row r="1335" spans="1:28" x14ac:dyDescent="0.25">
      <c r="A1335" s="2">
        <f t="shared" si="397"/>
        <v>1</v>
      </c>
      <c r="B1335" s="16">
        <f ca="1">VLOOKUP(A1335,PERIODS!$O$4:$P$33,2,FALSE)</f>
        <v>2.4E-2</v>
      </c>
      <c r="C1335" s="15"/>
      <c r="D1335" s="18">
        <v>1321</v>
      </c>
      <c r="E1335" s="34">
        <f t="shared" ca="1" si="399"/>
        <v>16183.661813950037</v>
      </c>
      <c r="F1335" s="34">
        <f t="shared" ca="1" si="381"/>
        <v>2400</v>
      </c>
      <c r="G1335" s="69">
        <f t="shared" ca="1" si="385"/>
        <v>0</v>
      </c>
      <c r="H1335" s="34">
        <f t="shared" ca="1" si="386"/>
        <v>605.39328068995712</v>
      </c>
      <c r="I1335" s="34">
        <f t="shared" ca="1" si="387"/>
        <v>3005.393280689957</v>
      </c>
      <c r="J1335" s="18">
        <f ca="1">SUM(INDIRECT(ADDRESS(ROW(F1335),COLUMN(F1335),4)):INDIRECT(ADDRESS(ROW(F1335)+N$5-1,COLUMN(F1335),4)))</f>
        <v>19800</v>
      </c>
      <c r="K1335" s="18">
        <f t="shared" ca="1" si="388"/>
        <v>16350</v>
      </c>
      <c r="L1335" s="18">
        <f t="shared" ca="1" si="398"/>
        <v>0</v>
      </c>
      <c r="M1335" s="18">
        <f t="shared" ca="1" si="382"/>
        <v>0</v>
      </c>
      <c r="N1335" s="34">
        <f t="shared" ca="1" si="389"/>
        <v>13178.268533260079</v>
      </c>
      <c r="P1335" s="18">
        <f t="shared" ca="1" si="383"/>
        <v>605.39328068995712</v>
      </c>
      <c r="Q1335" s="47">
        <f ca="1">SUM(L$15:L1335)-SUM(M$15:M1335)</f>
        <v>16350</v>
      </c>
      <c r="R1335" s="47" t="str">
        <f t="shared" ca="1" si="384"/>
        <v>M1338</v>
      </c>
      <c r="S1335" s="40">
        <f t="shared" ca="1" si="390"/>
        <v>0</v>
      </c>
      <c r="T1335" s="46">
        <f t="shared" ca="1" si="391"/>
        <v>95</v>
      </c>
      <c r="X1335" s="74">
        <f t="shared" ca="1" si="392"/>
        <v>0.60539328068995713</v>
      </c>
      <c r="Y1335" s="75">
        <f t="shared" ca="1" si="393"/>
        <v>0.60539328068995713</v>
      </c>
      <c r="Z1335" s="74">
        <f t="shared" ca="1" si="394"/>
        <v>1.8319725466561525</v>
      </c>
      <c r="AA1335" s="76">
        <f t="shared" ca="1" si="395"/>
        <v>605.39328068995712</v>
      </c>
      <c r="AB1335" s="76">
        <f t="shared" ca="1" si="396"/>
        <v>1831.9725466561524</v>
      </c>
    </row>
    <row r="1336" spans="1:28" x14ac:dyDescent="0.25">
      <c r="A1336" s="2">
        <f t="shared" si="397"/>
        <v>2</v>
      </c>
      <c r="B1336" s="16">
        <f ca="1">VLOOKUP(A1336,PERIODS!$O$4:$P$33,2,FALSE)</f>
        <v>2.5000000000000001E-2</v>
      </c>
      <c r="C1336" s="15"/>
      <c r="D1336" s="18">
        <v>1322</v>
      </c>
      <c r="E1336" s="34">
        <f t="shared" ca="1" si="399"/>
        <v>13178.268533260079</v>
      </c>
      <c r="F1336" s="34">
        <f t="shared" ca="1" si="381"/>
        <v>2500</v>
      </c>
      <c r="G1336" s="69">
        <f t="shared" ca="1" si="385"/>
        <v>0</v>
      </c>
      <c r="H1336" s="34">
        <f t="shared" ca="1" si="386"/>
        <v>964.55499921335525</v>
      </c>
      <c r="I1336" s="34">
        <f t="shared" ca="1" si="387"/>
        <v>3464.5549992133551</v>
      </c>
      <c r="J1336" s="18">
        <f ca="1">SUM(INDIRECT(ADDRESS(ROW(F1336),COLUMN(F1336),4)):INDIRECT(ADDRESS(ROW(F1336)+N$5-1,COLUMN(F1336),4)))</f>
        <v>20700</v>
      </c>
      <c r="K1336" s="18">
        <f t="shared" ca="1" si="388"/>
        <v>16350</v>
      </c>
      <c r="L1336" s="18">
        <f t="shared" ca="1" si="398"/>
        <v>0</v>
      </c>
      <c r="M1336" s="18">
        <f t="shared" ca="1" si="382"/>
        <v>0</v>
      </c>
      <c r="N1336" s="34">
        <f t="shared" ca="1" si="389"/>
        <v>9713.7135340467248</v>
      </c>
      <c r="P1336" s="18">
        <f t="shared" ca="1" si="383"/>
        <v>964.55499921335525</v>
      </c>
      <c r="Q1336" s="47">
        <f ca="1">SUM(L$15:L1336)-SUM(M$15:M1336)</f>
        <v>16350</v>
      </c>
      <c r="R1336" s="47" t="str">
        <f t="shared" ca="1" si="384"/>
        <v>M1339</v>
      </c>
      <c r="S1336" s="40">
        <f t="shared" ca="1" si="390"/>
        <v>0</v>
      </c>
      <c r="T1336" s="46">
        <f t="shared" ca="1" si="391"/>
        <v>91</v>
      </c>
      <c r="X1336" s="74">
        <f t="shared" ca="1" si="392"/>
        <v>0.96455499921335519</v>
      </c>
      <c r="Y1336" s="75">
        <f t="shared" ca="1" si="393"/>
        <v>0.96455499921335519</v>
      </c>
      <c r="Z1336" s="74">
        <f t="shared" ca="1" si="394"/>
        <v>2.6236198837518292</v>
      </c>
      <c r="AA1336" s="76">
        <f t="shared" ca="1" si="395"/>
        <v>964.55499921335525</v>
      </c>
      <c r="AB1336" s="76">
        <f t="shared" ca="1" si="396"/>
        <v>2623.6198837518291</v>
      </c>
    </row>
    <row r="1337" spans="1:28" x14ac:dyDescent="0.25">
      <c r="A1337" s="2">
        <f t="shared" si="397"/>
        <v>3</v>
      </c>
      <c r="B1337" s="16">
        <f ca="1">VLOOKUP(A1337,PERIODS!$O$4:$P$33,2,FALSE)</f>
        <v>2.5000000000000001E-2</v>
      </c>
      <c r="C1337" s="15"/>
      <c r="D1337" s="18">
        <v>1323</v>
      </c>
      <c r="E1337" s="34">
        <f t="shared" ca="1" si="399"/>
        <v>9713.7135340467248</v>
      </c>
      <c r="F1337" s="34">
        <f t="shared" ca="1" si="381"/>
        <v>2500</v>
      </c>
      <c r="G1337" s="69">
        <f t="shared" ca="1" si="385"/>
        <v>0</v>
      </c>
      <c r="H1337" s="34">
        <f t="shared" ca="1" si="386"/>
        <v>-1340.4862532410855</v>
      </c>
      <c r="I1337" s="34">
        <f t="shared" ca="1" si="387"/>
        <v>1159.5137467589145</v>
      </c>
      <c r="J1337" s="18">
        <f ca="1">SUM(INDIRECT(ADDRESS(ROW(F1337),COLUMN(F1337),4)):INDIRECT(ADDRESS(ROW(F1337)+N$5-1,COLUMN(F1337),4)))</f>
        <v>21500</v>
      </c>
      <c r="K1337" s="18">
        <f t="shared" ca="1" si="388"/>
        <v>0</v>
      </c>
      <c r="L1337" s="18">
        <f t="shared" ca="1" si="398"/>
        <v>0</v>
      </c>
      <c r="M1337" s="18">
        <f t="shared" ca="1" si="382"/>
        <v>16350</v>
      </c>
      <c r="N1337" s="34">
        <f t="shared" ca="1" si="389"/>
        <v>24904.199787287813</v>
      </c>
      <c r="P1337" s="18">
        <f t="shared" ca="1" si="383"/>
        <v>1340.4862532410855</v>
      </c>
      <c r="Q1337" s="47">
        <f ca="1">SUM(L$15:L1337)-SUM(M$15:M1337)</f>
        <v>0</v>
      </c>
      <c r="R1337" s="47" t="str">
        <f t="shared" ca="1" si="384"/>
        <v>M1340</v>
      </c>
      <c r="S1337" s="40">
        <f t="shared" ca="1" si="390"/>
        <v>0</v>
      </c>
      <c r="T1337" s="46">
        <f t="shared" ca="1" si="391"/>
        <v>94</v>
      </c>
      <c r="X1337" s="74">
        <f t="shared" ca="1" si="392"/>
        <v>-1.3404862532410855</v>
      </c>
      <c r="Y1337" s="75">
        <f t="shared" ca="1" si="393"/>
        <v>-1.3404862532410855</v>
      </c>
      <c r="Z1337" s="74">
        <f t="shared" ca="1" si="394"/>
        <v>0.26171837622598265</v>
      </c>
      <c r="AA1337" s="76">
        <f t="shared" ca="1" si="395"/>
        <v>-1340.4862532410855</v>
      </c>
      <c r="AB1337" s="76">
        <f t="shared" ca="1" si="396"/>
        <v>261.71837622598264</v>
      </c>
    </row>
    <row r="1338" spans="1:28" x14ac:dyDescent="0.25">
      <c r="A1338" s="2">
        <f t="shared" si="397"/>
        <v>4</v>
      </c>
      <c r="B1338" s="16">
        <f ca="1">VLOOKUP(A1338,PERIODS!$O$4:$P$33,2,FALSE)</f>
        <v>2.5000000000000001E-2</v>
      </c>
      <c r="C1338" s="15"/>
      <c r="D1338" s="18">
        <v>1324</v>
      </c>
      <c r="E1338" s="34">
        <f t="shared" ca="1" si="399"/>
        <v>24904.199787287813</v>
      </c>
      <c r="F1338" s="34">
        <f t="shared" ca="1" si="381"/>
        <v>2500</v>
      </c>
      <c r="G1338" s="69">
        <f t="shared" ca="1" si="385"/>
        <v>0</v>
      </c>
      <c r="H1338" s="34">
        <f t="shared" ca="1" si="386"/>
        <v>1629.1908421236014</v>
      </c>
      <c r="I1338" s="34">
        <f t="shared" ca="1" si="387"/>
        <v>4129.1908421236012</v>
      </c>
      <c r="J1338" s="18">
        <f ca="1">SUM(INDIRECT(ADDRESS(ROW(F1338),COLUMN(F1338),4)):INDIRECT(ADDRESS(ROW(F1338)+N$5-1,COLUMN(F1338),4)))</f>
        <v>22300</v>
      </c>
      <c r="K1338" s="18">
        <f t="shared" ca="1" si="388"/>
        <v>0</v>
      </c>
      <c r="L1338" s="18">
        <f t="shared" ca="1" si="398"/>
        <v>0</v>
      </c>
      <c r="M1338" s="18">
        <f t="shared" ca="1" si="382"/>
        <v>0</v>
      </c>
      <c r="N1338" s="34">
        <f t="shared" ca="1" si="389"/>
        <v>20775.008945164212</v>
      </c>
      <c r="P1338" s="18">
        <f t="shared" ca="1" si="383"/>
        <v>1629.1908421236014</v>
      </c>
      <c r="Q1338" s="47">
        <f ca="1">SUM(L$15:L1338)-SUM(M$15:M1338)</f>
        <v>0</v>
      </c>
      <c r="R1338" s="47" t="str">
        <f t="shared" ca="1" si="384"/>
        <v>M1341</v>
      </c>
      <c r="S1338" s="40">
        <f t="shared" ca="1" si="390"/>
        <v>0</v>
      </c>
      <c r="T1338" s="46">
        <f t="shared" ca="1" si="391"/>
        <v>72</v>
      </c>
      <c r="X1338" s="74">
        <f t="shared" ca="1" si="392"/>
        <v>1.6291908421236014</v>
      </c>
      <c r="Y1338" s="75">
        <f t="shared" ca="1" si="393"/>
        <v>1.6291908421236014</v>
      </c>
      <c r="Z1338" s="74">
        <f t="shared" ca="1" si="394"/>
        <v>5.0997465485039575</v>
      </c>
      <c r="AA1338" s="76">
        <f t="shared" ca="1" si="395"/>
        <v>1629.1908421236014</v>
      </c>
      <c r="AB1338" s="76">
        <f t="shared" ca="1" si="396"/>
        <v>5099.7465485039575</v>
      </c>
    </row>
    <row r="1339" spans="1:28" x14ac:dyDescent="0.25">
      <c r="A1339" s="2">
        <f t="shared" si="397"/>
        <v>5</v>
      </c>
      <c r="B1339" s="16">
        <f ca="1">VLOOKUP(A1339,PERIODS!$O$4:$P$33,2,FALSE)</f>
        <v>3.3000000000000002E-2</v>
      </c>
      <c r="C1339" s="15"/>
      <c r="D1339" s="18">
        <v>1325</v>
      </c>
      <c r="E1339" s="34">
        <f t="shared" ca="1" si="399"/>
        <v>20775.008945164212</v>
      </c>
      <c r="F1339" s="34">
        <f t="shared" ca="1" si="381"/>
        <v>3300</v>
      </c>
      <c r="G1339" s="69">
        <f t="shared" ca="1" si="385"/>
        <v>0</v>
      </c>
      <c r="H1339" s="34">
        <f t="shared" ca="1" si="386"/>
        <v>-916.46490377500402</v>
      </c>
      <c r="I1339" s="34">
        <f t="shared" ca="1" si="387"/>
        <v>2383.5350962249959</v>
      </c>
      <c r="J1339" s="18">
        <f ca="1">SUM(INDIRECT(ADDRESS(ROW(F1339),COLUMN(F1339),4)):INDIRECT(ADDRESS(ROW(F1339)+N$5-1,COLUMN(F1339),4)))</f>
        <v>23100</v>
      </c>
      <c r="K1339" s="18">
        <f t="shared" ca="1" si="388"/>
        <v>16350</v>
      </c>
      <c r="L1339" s="18">
        <f t="shared" ca="1" si="398"/>
        <v>16350</v>
      </c>
      <c r="M1339" s="18">
        <f t="shared" ca="1" si="382"/>
        <v>0</v>
      </c>
      <c r="N1339" s="34">
        <f t="shared" ca="1" si="389"/>
        <v>18391.473848939218</v>
      </c>
      <c r="P1339" s="18">
        <f t="shared" ca="1" si="383"/>
        <v>916.46490377500402</v>
      </c>
      <c r="Q1339" s="47">
        <f ca="1">SUM(L$15:L1339)-SUM(M$15:M1339)</f>
        <v>16350</v>
      </c>
      <c r="R1339" s="47" t="str">
        <f t="shared" ca="1" si="384"/>
        <v>M1342</v>
      </c>
      <c r="S1339" s="40">
        <f t="shared" ca="1" si="390"/>
        <v>0</v>
      </c>
      <c r="T1339" s="46">
        <f t="shared" ca="1" si="391"/>
        <v>50</v>
      </c>
      <c r="X1339" s="74">
        <f t="shared" ca="1" si="392"/>
        <v>-0.916464903775004</v>
      </c>
      <c r="Y1339" s="75">
        <f t="shared" ca="1" si="393"/>
        <v>-0.916464903775004</v>
      </c>
      <c r="Z1339" s="74">
        <f t="shared" ca="1" si="394"/>
        <v>0.39993033730647842</v>
      </c>
      <c r="AA1339" s="76">
        <f t="shared" ca="1" si="395"/>
        <v>-916.46490377500402</v>
      </c>
      <c r="AB1339" s="76">
        <f t="shared" ca="1" si="396"/>
        <v>399.93033730647841</v>
      </c>
    </row>
    <row r="1340" spans="1:28" x14ac:dyDescent="0.25">
      <c r="A1340" s="2">
        <f t="shared" si="397"/>
        <v>6</v>
      </c>
      <c r="B1340" s="16">
        <f ca="1">VLOOKUP(A1340,PERIODS!$O$4:$P$33,2,FALSE)</f>
        <v>3.3000000000000002E-2</v>
      </c>
      <c r="C1340" s="15"/>
      <c r="D1340" s="18">
        <v>1326</v>
      </c>
      <c r="E1340" s="34">
        <f t="shared" ca="1" si="399"/>
        <v>18391.473848939218</v>
      </c>
      <c r="F1340" s="34">
        <f t="shared" ca="1" si="381"/>
        <v>3300</v>
      </c>
      <c r="G1340" s="69">
        <f t="shared" ca="1" si="385"/>
        <v>0</v>
      </c>
      <c r="H1340" s="34">
        <f t="shared" ca="1" si="386"/>
        <v>240.74558088613264</v>
      </c>
      <c r="I1340" s="34">
        <f t="shared" ca="1" si="387"/>
        <v>3540.7455808861328</v>
      </c>
      <c r="J1340" s="18">
        <f ca="1">SUM(INDIRECT(ADDRESS(ROW(F1340),COLUMN(F1340),4)):INDIRECT(ADDRESS(ROW(F1340)+N$5-1,COLUMN(F1340),4)))</f>
        <v>23100</v>
      </c>
      <c r="K1340" s="18">
        <f t="shared" ca="1" si="388"/>
        <v>16350</v>
      </c>
      <c r="L1340" s="18">
        <f t="shared" ca="1" si="398"/>
        <v>0</v>
      </c>
      <c r="M1340" s="18">
        <f t="shared" ca="1" si="382"/>
        <v>0</v>
      </c>
      <c r="N1340" s="34">
        <f t="shared" ca="1" si="389"/>
        <v>14850.728268053086</v>
      </c>
      <c r="P1340" s="18">
        <f t="shared" ca="1" si="383"/>
        <v>240.74558088613264</v>
      </c>
      <c r="Q1340" s="47">
        <f ca="1">SUM(L$15:L1340)-SUM(M$15:M1340)</f>
        <v>16350</v>
      </c>
      <c r="R1340" s="47" t="str">
        <f t="shared" ca="1" si="384"/>
        <v>M1343</v>
      </c>
      <c r="S1340" s="40">
        <f t="shared" ca="1" si="390"/>
        <v>0</v>
      </c>
      <c r="T1340" s="46">
        <f t="shared" ca="1" si="391"/>
        <v>83</v>
      </c>
      <c r="X1340" s="74">
        <f t="shared" ca="1" si="392"/>
        <v>0.24074558088613265</v>
      </c>
      <c r="Y1340" s="75">
        <f t="shared" ca="1" si="393"/>
        <v>0.24074558088613265</v>
      </c>
      <c r="Z1340" s="74">
        <f t="shared" ca="1" si="394"/>
        <v>1.2721973228151173</v>
      </c>
      <c r="AA1340" s="76">
        <f t="shared" ca="1" si="395"/>
        <v>240.74558088613264</v>
      </c>
      <c r="AB1340" s="76">
        <f t="shared" ca="1" si="396"/>
        <v>1272.1973228151173</v>
      </c>
    </row>
    <row r="1341" spans="1:28" x14ac:dyDescent="0.25">
      <c r="A1341" s="2">
        <f t="shared" si="397"/>
        <v>7</v>
      </c>
      <c r="B1341" s="16">
        <f ca="1">VLOOKUP(A1341,PERIODS!$O$4:$P$33,2,FALSE)</f>
        <v>3.3000000000000002E-2</v>
      </c>
      <c r="C1341" s="15"/>
      <c r="D1341" s="18">
        <v>1327</v>
      </c>
      <c r="E1341" s="34">
        <f t="shared" ca="1" si="399"/>
        <v>14850.728268053086</v>
      </c>
      <c r="F1341" s="34">
        <f t="shared" ca="1" si="381"/>
        <v>3300</v>
      </c>
      <c r="G1341" s="69">
        <f t="shared" ca="1" si="385"/>
        <v>0</v>
      </c>
      <c r="H1341" s="34">
        <f t="shared" ca="1" si="386"/>
        <v>516.96250412301765</v>
      </c>
      <c r="I1341" s="34">
        <f t="shared" ca="1" si="387"/>
        <v>3816.9625041230174</v>
      </c>
      <c r="J1341" s="18">
        <f ca="1">SUM(INDIRECT(ADDRESS(ROW(F1341),COLUMN(F1341),4)):INDIRECT(ADDRESS(ROW(F1341)+N$5-1,COLUMN(F1341),4)))</f>
        <v>23100</v>
      </c>
      <c r="K1341" s="18">
        <f t="shared" ca="1" si="388"/>
        <v>16350</v>
      </c>
      <c r="L1341" s="18">
        <f t="shared" ca="1" si="398"/>
        <v>0</v>
      </c>
      <c r="M1341" s="18">
        <f t="shared" ca="1" si="382"/>
        <v>0</v>
      </c>
      <c r="N1341" s="34">
        <f t="shared" ca="1" si="389"/>
        <v>11033.765763930069</v>
      </c>
      <c r="P1341" s="18">
        <f t="shared" ca="1" si="383"/>
        <v>516.96250412301765</v>
      </c>
      <c r="Q1341" s="47">
        <f ca="1">SUM(L$15:L1341)-SUM(M$15:M1341)</f>
        <v>16350</v>
      </c>
      <c r="R1341" s="47" t="str">
        <f t="shared" ca="1" si="384"/>
        <v>M1344</v>
      </c>
      <c r="S1341" s="40">
        <f t="shared" ca="1" si="390"/>
        <v>0</v>
      </c>
      <c r="T1341" s="46">
        <f t="shared" ca="1" si="391"/>
        <v>88</v>
      </c>
      <c r="X1341" s="74">
        <f t="shared" ca="1" si="392"/>
        <v>0.5169625041230177</v>
      </c>
      <c r="Y1341" s="75">
        <f t="shared" ca="1" si="393"/>
        <v>0.5169625041230177</v>
      </c>
      <c r="Z1341" s="74">
        <f t="shared" ca="1" si="394"/>
        <v>1.6769262493115655</v>
      </c>
      <c r="AA1341" s="76">
        <f t="shared" ca="1" si="395"/>
        <v>516.96250412301765</v>
      </c>
      <c r="AB1341" s="76">
        <f t="shared" ca="1" si="396"/>
        <v>1676.9262493115655</v>
      </c>
    </row>
    <row r="1342" spans="1:28" x14ac:dyDescent="0.25">
      <c r="A1342" s="2">
        <f t="shared" si="397"/>
        <v>8</v>
      </c>
      <c r="B1342" s="16">
        <f ca="1">VLOOKUP(A1342,PERIODS!$O$4:$P$33,2,FALSE)</f>
        <v>3.3000000000000002E-2</v>
      </c>
      <c r="C1342" s="15"/>
      <c r="D1342" s="18">
        <v>1328</v>
      </c>
      <c r="E1342" s="34">
        <f t="shared" ca="1" si="399"/>
        <v>11033.765763930069</v>
      </c>
      <c r="F1342" s="34">
        <f t="shared" ca="1" si="381"/>
        <v>3300</v>
      </c>
      <c r="G1342" s="69">
        <f t="shared" ca="1" si="385"/>
        <v>0</v>
      </c>
      <c r="H1342" s="34">
        <f t="shared" ca="1" si="386"/>
        <v>126.67434623367055</v>
      </c>
      <c r="I1342" s="34">
        <f t="shared" ca="1" si="387"/>
        <v>3426.6743462336703</v>
      </c>
      <c r="J1342" s="18">
        <f ca="1">SUM(INDIRECT(ADDRESS(ROW(F1342),COLUMN(F1342),4)):INDIRECT(ADDRESS(ROW(F1342)+N$5-1,COLUMN(F1342),4)))</f>
        <v>23100</v>
      </c>
      <c r="K1342" s="18">
        <f t="shared" ca="1" si="388"/>
        <v>0</v>
      </c>
      <c r="L1342" s="18">
        <f t="shared" ca="1" si="398"/>
        <v>0</v>
      </c>
      <c r="M1342" s="18">
        <f t="shared" ca="1" si="382"/>
        <v>16350</v>
      </c>
      <c r="N1342" s="34">
        <f t="shared" ca="1" si="389"/>
        <v>23957.0914176964</v>
      </c>
      <c r="P1342" s="18">
        <f t="shared" ca="1" si="383"/>
        <v>126.67434623367055</v>
      </c>
      <c r="Q1342" s="47">
        <f ca="1">SUM(L$15:L1342)-SUM(M$15:M1342)</f>
        <v>0</v>
      </c>
      <c r="R1342" s="47" t="str">
        <f t="shared" ca="1" si="384"/>
        <v>M1345</v>
      </c>
      <c r="S1342" s="40">
        <f t="shared" ca="1" si="390"/>
        <v>0</v>
      </c>
      <c r="T1342" s="46">
        <f t="shared" ca="1" si="391"/>
        <v>62</v>
      </c>
      <c r="X1342" s="74">
        <f t="shared" ca="1" si="392"/>
        <v>0.12667434623367055</v>
      </c>
      <c r="Y1342" s="75">
        <f t="shared" ca="1" si="393"/>
        <v>0.12667434623367055</v>
      </c>
      <c r="Z1342" s="74">
        <f t="shared" ca="1" si="394"/>
        <v>1.1350473251524571</v>
      </c>
      <c r="AA1342" s="76">
        <f t="shared" ca="1" si="395"/>
        <v>126.67434623367055</v>
      </c>
      <c r="AB1342" s="76">
        <f t="shared" ca="1" si="396"/>
        <v>1135.047325152457</v>
      </c>
    </row>
    <row r="1343" spans="1:28" x14ac:dyDescent="0.25">
      <c r="A1343" s="2">
        <f t="shared" si="397"/>
        <v>9</v>
      </c>
      <c r="B1343" s="16">
        <f ca="1">VLOOKUP(A1343,PERIODS!$O$4:$P$33,2,FALSE)</f>
        <v>3.3000000000000002E-2</v>
      </c>
      <c r="C1343" s="15"/>
      <c r="D1343" s="18">
        <v>1329</v>
      </c>
      <c r="E1343" s="34">
        <f t="shared" ca="1" si="399"/>
        <v>23957.0914176964</v>
      </c>
      <c r="F1343" s="34">
        <f t="shared" ca="1" si="381"/>
        <v>3300</v>
      </c>
      <c r="G1343" s="69">
        <f t="shared" ca="1" si="385"/>
        <v>0</v>
      </c>
      <c r="H1343" s="34">
        <f t="shared" ca="1" si="386"/>
        <v>1248.3710948070504</v>
      </c>
      <c r="I1343" s="34">
        <f t="shared" ca="1" si="387"/>
        <v>4548.3710948070502</v>
      </c>
      <c r="J1343" s="18">
        <f ca="1">SUM(INDIRECT(ADDRESS(ROW(F1343),COLUMN(F1343),4)):INDIRECT(ADDRESS(ROW(F1343)+N$5-1,COLUMN(F1343),4)))</f>
        <v>23100</v>
      </c>
      <c r="K1343" s="18">
        <f t="shared" ca="1" si="388"/>
        <v>0</v>
      </c>
      <c r="L1343" s="18">
        <f t="shared" ca="1" si="398"/>
        <v>0</v>
      </c>
      <c r="M1343" s="18">
        <f t="shared" ca="1" si="382"/>
        <v>0</v>
      </c>
      <c r="N1343" s="34">
        <f t="shared" ca="1" si="389"/>
        <v>19408.720322889349</v>
      </c>
      <c r="P1343" s="18">
        <f t="shared" ca="1" si="383"/>
        <v>1248.3710948070504</v>
      </c>
      <c r="Q1343" s="47">
        <f ca="1">SUM(L$15:L1343)-SUM(M$15:M1343)</f>
        <v>0</v>
      </c>
      <c r="R1343" s="47" t="str">
        <f t="shared" ca="1" si="384"/>
        <v>M1346</v>
      </c>
      <c r="S1343" s="40">
        <f t="shared" ca="1" si="390"/>
        <v>0</v>
      </c>
      <c r="T1343" s="46">
        <f t="shared" ca="1" si="391"/>
        <v>40</v>
      </c>
      <c r="X1343" s="74">
        <f t="shared" ca="1" si="392"/>
        <v>1.2483710948070503</v>
      </c>
      <c r="Y1343" s="75">
        <f t="shared" ca="1" si="393"/>
        <v>1.2483710948070503</v>
      </c>
      <c r="Z1343" s="74">
        <f t="shared" ca="1" si="394"/>
        <v>3.4846621476996069</v>
      </c>
      <c r="AA1343" s="76">
        <f t="shared" ca="1" si="395"/>
        <v>1248.3710948070504</v>
      </c>
      <c r="AB1343" s="76">
        <f t="shared" ca="1" si="396"/>
        <v>3484.662147699607</v>
      </c>
    </row>
    <row r="1344" spans="1:28" x14ac:dyDescent="0.25">
      <c r="A1344" s="2">
        <f t="shared" si="397"/>
        <v>10</v>
      </c>
      <c r="B1344" s="16">
        <f ca="1">VLOOKUP(A1344,PERIODS!$O$4:$P$33,2,FALSE)</f>
        <v>3.3000000000000002E-2</v>
      </c>
      <c r="C1344" s="15"/>
      <c r="D1344" s="18">
        <v>1330</v>
      </c>
      <c r="E1344" s="34">
        <f t="shared" ca="1" si="399"/>
        <v>19408.720322889349</v>
      </c>
      <c r="F1344" s="34">
        <f t="shared" ca="1" si="381"/>
        <v>3300</v>
      </c>
      <c r="G1344" s="69">
        <f t="shared" ca="1" si="385"/>
        <v>0</v>
      </c>
      <c r="H1344" s="34">
        <f t="shared" ca="1" si="386"/>
        <v>-28.50485589482863</v>
      </c>
      <c r="I1344" s="34">
        <f t="shared" ca="1" si="387"/>
        <v>3271.4951441051712</v>
      </c>
      <c r="J1344" s="18">
        <f ca="1">SUM(INDIRECT(ADDRESS(ROW(F1344),COLUMN(F1344),4)):INDIRECT(ADDRESS(ROW(F1344)+N$5-1,COLUMN(F1344),4)))</f>
        <v>23100</v>
      </c>
      <c r="K1344" s="18">
        <f t="shared" ca="1" si="388"/>
        <v>16350</v>
      </c>
      <c r="L1344" s="18">
        <f t="shared" ca="1" si="398"/>
        <v>16350</v>
      </c>
      <c r="M1344" s="18">
        <f t="shared" ca="1" si="382"/>
        <v>0</v>
      </c>
      <c r="N1344" s="34">
        <f t="shared" ca="1" si="389"/>
        <v>16137.225178784178</v>
      </c>
      <c r="P1344" s="18">
        <f t="shared" ca="1" si="383"/>
        <v>28.50485589482863</v>
      </c>
      <c r="Q1344" s="47">
        <f ca="1">SUM(L$15:L1344)-SUM(M$15:M1344)</f>
        <v>16350</v>
      </c>
      <c r="R1344" s="47" t="str">
        <f t="shared" ca="1" si="384"/>
        <v>M1347</v>
      </c>
      <c r="S1344" s="40">
        <f t="shared" ca="1" si="390"/>
        <v>0</v>
      </c>
      <c r="T1344" s="46">
        <f t="shared" ca="1" si="391"/>
        <v>47</v>
      </c>
      <c r="X1344" s="74">
        <f t="shared" ca="1" si="392"/>
        <v>-2.850485589482863E-2</v>
      </c>
      <c r="Y1344" s="75">
        <f t="shared" ca="1" si="393"/>
        <v>-2.850485589482863E-2</v>
      </c>
      <c r="Z1344" s="74">
        <f t="shared" ca="1" si="394"/>
        <v>0.97189757470227101</v>
      </c>
      <c r="AA1344" s="76">
        <f t="shared" ca="1" si="395"/>
        <v>-28.50485589482863</v>
      </c>
      <c r="AB1344" s="76">
        <f t="shared" ca="1" si="396"/>
        <v>971.89757470227096</v>
      </c>
    </row>
    <row r="1345" spans="1:28" x14ac:dyDescent="0.25">
      <c r="A1345" s="2">
        <f t="shared" si="397"/>
        <v>11</v>
      </c>
      <c r="B1345" s="16">
        <f ca="1">VLOOKUP(A1345,PERIODS!$O$4:$P$33,2,FALSE)</f>
        <v>3.3000000000000002E-2</v>
      </c>
      <c r="C1345" s="15"/>
      <c r="D1345" s="18">
        <v>1331</v>
      </c>
      <c r="E1345" s="34">
        <f t="shared" ca="1" si="399"/>
        <v>16137.225178784178</v>
      </c>
      <c r="F1345" s="34">
        <f t="shared" ca="1" si="381"/>
        <v>3300</v>
      </c>
      <c r="G1345" s="69">
        <f t="shared" ca="1" si="385"/>
        <v>0</v>
      </c>
      <c r="H1345" s="34">
        <f t="shared" ca="1" si="386"/>
        <v>96.705468488402119</v>
      </c>
      <c r="I1345" s="34">
        <f t="shared" ca="1" si="387"/>
        <v>3396.7054684884019</v>
      </c>
      <c r="J1345" s="18">
        <f ca="1">SUM(INDIRECT(ADDRESS(ROW(F1345),COLUMN(F1345),4)):INDIRECT(ADDRESS(ROW(F1345)+N$5-1,COLUMN(F1345),4)))</f>
        <v>23300</v>
      </c>
      <c r="K1345" s="18">
        <f t="shared" ca="1" si="388"/>
        <v>16350</v>
      </c>
      <c r="L1345" s="18">
        <f t="shared" ca="1" si="398"/>
        <v>0</v>
      </c>
      <c r="M1345" s="18">
        <f t="shared" ca="1" si="382"/>
        <v>0</v>
      </c>
      <c r="N1345" s="34">
        <f t="shared" ca="1" si="389"/>
        <v>12740.519710295775</v>
      </c>
      <c r="P1345" s="18">
        <f t="shared" ca="1" si="383"/>
        <v>96.705468488402119</v>
      </c>
      <c r="Q1345" s="47">
        <f ca="1">SUM(L$15:L1345)-SUM(M$15:M1345)</f>
        <v>16350</v>
      </c>
      <c r="R1345" s="47" t="str">
        <f t="shared" ca="1" si="384"/>
        <v>M1348</v>
      </c>
      <c r="S1345" s="40">
        <f t="shared" ca="1" si="390"/>
        <v>0</v>
      </c>
      <c r="T1345" s="46">
        <f t="shared" ca="1" si="391"/>
        <v>56</v>
      </c>
      <c r="X1345" s="74">
        <f t="shared" ca="1" si="392"/>
        <v>9.6705468488402113E-2</v>
      </c>
      <c r="Y1345" s="75">
        <f t="shared" ca="1" si="393"/>
        <v>9.6705468488402113E-2</v>
      </c>
      <c r="Z1345" s="74">
        <f t="shared" ca="1" si="394"/>
        <v>1.1015358888074451</v>
      </c>
      <c r="AA1345" s="76">
        <f t="shared" ca="1" si="395"/>
        <v>96.705468488402119</v>
      </c>
      <c r="AB1345" s="76">
        <f t="shared" ca="1" si="396"/>
        <v>1101.5358888074452</v>
      </c>
    </row>
    <row r="1346" spans="1:28" x14ac:dyDescent="0.25">
      <c r="A1346" s="2">
        <f t="shared" si="397"/>
        <v>12</v>
      </c>
      <c r="B1346" s="16">
        <f ca="1">VLOOKUP(A1346,PERIODS!$O$4:$P$33,2,FALSE)</f>
        <v>3.3000000000000002E-2</v>
      </c>
      <c r="C1346" s="15"/>
      <c r="D1346" s="18">
        <v>1332</v>
      </c>
      <c r="E1346" s="34">
        <f t="shared" ca="1" si="399"/>
        <v>12740.519710295775</v>
      </c>
      <c r="F1346" s="34">
        <f t="shared" ca="1" si="381"/>
        <v>3300</v>
      </c>
      <c r="G1346" s="69">
        <f t="shared" ca="1" si="385"/>
        <v>0</v>
      </c>
      <c r="H1346" s="34">
        <f t="shared" ca="1" si="386"/>
        <v>890.06763933222703</v>
      </c>
      <c r="I1346" s="34">
        <f t="shared" ca="1" si="387"/>
        <v>4190.0676393322274</v>
      </c>
      <c r="J1346" s="18">
        <f ca="1">SUM(INDIRECT(ADDRESS(ROW(F1346),COLUMN(F1346),4)):INDIRECT(ADDRESS(ROW(F1346)+N$5-1,COLUMN(F1346),4)))</f>
        <v>23500</v>
      </c>
      <c r="K1346" s="18">
        <f t="shared" ca="1" si="388"/>
        <v>16350</v>
      </c>
      <c r="L1346" s="18">
        <f t="shared" ca="1" si="398"/>
        <v>0</v>
      </c>
      <c r="M1346" s="18">
        <f t="shared" ca="1" si="382"/>
        <v>0</v>
      </c>
      <c r="N1346" s="34">
        <f t="shared" ca="1" si="389"/>
        <v>8550.4520709635472</v>
      </c>
      <c r="P1346" s="18">
        <f t="shared" ca="1" si="383"/>
        <v>890.06763933222703</v>
      </c>
      <c r="Q1346" s="47">
        <f ca="1">SUM(L$15:L1346)-SUM(M$15:M1346)</f>
        <v>16350</v>
      </c>
      <c r="R1346" s="47" t="str">
        <f t="shared" ca="1" si="384"/>
        <v>M1349</v>
      </c>
      <c r="S1346" s="40">
        <f t="shared" ca="1" si="390"/>
        <v>0</v>
      </c>
      <c r="T1346" s="46">
        <f t="shared" ca="1" si="391"/>
        <v>76</v>
      </c>
      <c r="X1346" s="74">
        <f t="shared" ca="1" si="392"/>
        <v>0.89006763933222699</v>
      </c>
      <c r="Y1346" s="75">
        <f t="shared" ca="1" si="393"/>
        <v>0.89006763933222699</v>
      </c>
      <c r="Z1346" s="74">
        <f t="shared" ca="1" si="394"/>
        <v>2.4352943674039551</v>
      </c>
      <c r="AA1346" s="76">
        <f t="shared" ca="1" si="395"/>
        <v>890.06763933222703</v>
      </c>
      <c r="AB1346" s="76">
        <f t="shared" ca="1" si="396"/>
        <v>2435.2943674039552</v>
      </c>
    </row>
    <row r="1347" spans="1:28" x14ac:dyDescent="0.25">
      <c r="A1347" s="2">
        <f t="shared" si="397"/>
        <v>13</v>
      </c>
      <c r="B1347" s="16">
        <f ca="1">VLOOKUP(A1347,PERIODS!$O$4:$P$33,2,FALSE)</f>
        <v>3.3000000000000002E-2</v>
      </c>
      <c r="C1347" s="15"/>
      <c r="D1347" s="18">
        <v>1333</v>
      </c>
      <c r="E1347" s="34">
        <f t="shared" ca="1" si="399"/>
        <v>8550.4520709635472</v>
      </c>
      <c r="F1347" s="34">
        <f t="shared" ca="1" si="381"/>
        <v>3300</v>
      </c>
      <c r="G1347" s="69">
        <f t="shared" ca="1" si="385"/>
        <v>0</v>
      </c>
      <c r="H1347" s="34">
        <f t="shared" ca="1" si="386"/>
        <v>-1954.17639606494</v>
      </c>
      <c r="I1347" s="34">
        <f t="shared" ca="1" si="387"/>
        <v>1345.82360393506</v>
      </c>
      <c r="J1347" s="18">
        <f ca="1">SUM(INDIRECT(ADDRESS(ROW(F1347),COLUMN(F1347),4)):INDIRECT(ADDRESS(ROW(F1347)+N$5-1,COLUMN(F1347),4)))</f>
        <v>23700</v>
      </c>
      <c r="K1347" s="18">
        <f t="shared" ca="1" si="388"/>
        <v>0</v>
      </c>
      <c r="L1347" s="18">
        <f t="shared" ca="1" si="398"/>
        <v>0</v>
      </c>
      <c r="M1347" s="18">
        <f t="shared" ca="1" si="382"/>
        <v>16350</v>
      </c>
      <c r="N1347" s="34">
        <f t="shared" ca="1" si="389"/>
        <v>23554.628467028488</v>
      </c>
      <c r="P1347" s="18">
        <f t="shared" ca="1" si="383"/>
        <v>1954.17639606494</v>
      </c>
      <c r="Q1347" s="47">
        <f ca="1">SUM(L$15:L1347)-SUM(M$15:M1347)</f>
        <v>0</v>
      </c>
      <c r="R1347" s="47" t="str">
        <f t="shared" ca="1" si="384"/>
        <v>M1350</v>
      </c>
      <c r="S1347" s="40">
        <f t="shared" ca="1" si="390"/>
        <v>0</v>
      </c>
      <c r="T1347" s="46">
        <f t="shared" ca="1" si="391"/>
        <v>24</v>
      </c>
      <c r="X1347" s="74">
        <f t="shared" ca="1" si="392"/>
        <v>-1.9541763960649401</v>
      </c>
      <c r="Y1347" s="75">
        <f t="shared" ca="1" si="393"/>
        <v>-1.9541763960649401</v>
      </c>
      <c r="Z1347" s="74">
        <f t="shared" ca="1" si="394"/>
        <v>0.14168111778063958</v>
      </c>
      <c r="AA1347" s="76">
        <f t="shared" ca="1" si="395"/>
        <v>-1954.17639606494</v>
      </c>
      <c r="AB1347" s="76">
        <f t="shared" ca="1" si="396"/>
        <v>141.68111778063957</v>
      </c>
    </row>
    <row r="1348" spans="1:28" x14ac:dyDescent="0.25">
      <c r="A1348" s="2">
        <f t="shared" si="397"/>
        <v>14</v>
      </c>
      <c r="B1348" s="16">
        <f ca="1">VLOOKUP(A1348,PERIODS!$O$4:$P$33,2,FALSE)</f>
        <v>3.3000000000000002E-2</v>
      </c>
      <c r="C1348" s="15"/>
      <c r="D1348" s="18">
        <v>1334</v>
      </c>
      <c r="E1348" s="34">
        <f t="shared" ca="1" si="399"/>
        <v>23554.628467028488</v>
      </c>
      <c r="F1348" s="34">
        <f t="shared" ca="1" si="381"/>
        <v>3300</v>
      </c>
      <c r="G1348" s="69">
        <f t="shared" ca="1" si="385"/>
        <v>0</v>
      </c>
      <c r="H1348" s="34">
        <f t="shared" ca="1" si="386"/>
        <v>-2028.5252792297101</v>
      </c>
      <c r="I1348" s="34">
        <f t="shared" ca="1" si="387"/>
        <v>1271.4747207702899</v>
      </c>
      <c r="J1348" s="18">
        <f ca="1">SUM(INDIRECT(ADDRESS(ROW(F1348),COLUMN(F1348),4)):INDIRECT(ADDRESS(ROW(F1348)+N$5-1,COLUMN(F1348),4)))</f>
        <v>23900</v>
      </c>
      <c r="K1348" s="18">
        <f t="shared" ca="1" si="388"/>
        <v>16350</v>
      </c>
      <c r="L1348" s="18">
        <f t="shared" ca="1" si="398"/>
        <v>16350</v>
      </c>
      <c r="M1348" s="18">
        <f t="shared" ca="1" si="382"/>
        <v>0</v>
      </c>
      <c r="N1348" s="34">
        <f t="shared" ca="1" si="389"/>
        <v>22283.153746258198</v>
      </c>
      <c r="P1348" s="18">
        <f t="shared" ca="1" si="383"/>
        <v>2028.5252792297101</v>
      </c>
      <c r="Q1348" s="47">
        <f ca="1">SUM(L$15:L1348)-SUM(M$15:M1348)</f>
        <v>16350</v>
      </c>
      <c r="R1348" s="47" t="str">
        <f t="shared" ca="1" si="384"/>
        <v>M1351</v>
      </c>
      <c r="S1348" s="40">
        <f t="shared" ca="1" si="390"/>
        <v>0</v>
      </c>
      <c r="T1348" s="46">
        <f t="shared" ca="1" si="391"/>
        <v>44</v>
      </c>
      <c r="X1348" s="74">
        <f t="shared" ca="1" si="392"/>
        <v>-2.0285252792297102</v>
      </c>
      <c r="Y1348" s="75">
        <f t="shared" ca="1" si="393"/>
        <v>-2.0285252792297102</v>
      </c>
      <c r="Z1348" s="74">
        <f t="shared" ca="1" si="394"/>
        <v>0.13152934725397161</v>
      </c>
      <c r="AA1348" s="76">
        <f t="shared" ca="1" si="395"/>
        <v>-2028.5252792297101</v>
      </c>
      <c r="AB1348" s="76">
        <f t="shared" ca="1" si="396"/>
        <v>131.52934725397162</v>
      </c>
    </row>
    <row r="1349" spans="1:28" x14ac:dyDescent="0.25">
      <c r="A1349" s="2">
        <f t="shared" si="397"/>
        <v>15</v>
      </c>
      <c r="B1349" s="16">
        <f ca="1">VLOOKUP(A1349,PERIODS!$O$4:$P$33,2,FALSE)</f>
        <v>3.3000000000000002E-2</v>
      </c>
      <c r="C1349" s="15"/>
      <c r="D1349" s="18">
        <v>1335</v>
      </c>
      <c r="E1349" s="34">
        <f t="shared" ca="1" si="399"/>
        <v>22283.153746258198</v>
      </c>
      <c r="F1349" s="34">
        <f t="shared" ca="1" si="381"/>
        <v>3300</v>
      </c>
      <c r="G1349" s="69">
        <f t="shared" ca="1" si="385"/>
        <v>0</v>
      </c>
      <c r="H1349" s="34">
        <f t="shared" ca="1" si="386"/>
        <v>856.6483148929093</v>
      </c>
      <c r="I1349" s="34">
        <f t="shared" ca="1" si="387"/>
        <v>4156.6483148929092</v>
      </c>
      <c r="J1349" s="18">
        <f ca="1">SUM(INDIRECT(ADDRESS(ROW(F1349),COLUMN(F1349),4)):INDIRECT(ADDRESS(ROW(F1349)+N$5-1,COLUMN(F1349),4)))</f>
        <v>24100</v>
      </c>
      <c r="K1349" s="18">
        <f t="shared" ca="1" si="388"/>
        <v>16350</v>
      </c>
      <c r="L1349" s="18">
        <f t="shared" ca="1" si="398"/>
        <v>0</v>
      </c>
      <c r="M1349" s="18">
        <f t="shared" ca="1" si="382"/>
        <v>0</v>
      </c>
      <c r="N1349" s="34">
        <f t="shared" ca="1" si="389"/>
        <v>18126.505431365287</v>
      </c>
      <c r="P1349" s="18">
        <f t="shared" ca="1" si="383"/>
        <v>856.6483148929093</v>
      </c>
      <c r="Q1349" s="47">
        <f ca="1">SUM(L$15:L1349)-SUM(M$15:M1349)</f>
        <v>16350</v>
      </c>
      <c r="R1349" s="47" t="str">
        <f t="shared" ca="1" si="384"/>
        <v>M1352</v>
      </c>
      <c r="S1349" s="40">
        <f t="shared" ca="1" si="390"/>
        <v>0</v>
      </c>
      <c r="T1349" s="46">
        <f t="shared" ca="1" si="391"/>
        <v>8</v>
      </c>
      <c r="X1349" s="74">
        <f t="shared" ca="1" si="392"/>
        <v>0.85664831489290927</v>
      </c>
      <c r="Y1349" s="75">
        <f t="shared" ca="1" si="393"/>
        <v>0.85664831489290927</v>
      </c>
      <c r="Z1349" s="74">
        <f t="shared" ca="1" si="394"/>
        <v>2.3552533820148787</v>
      </c>
      <c r="AA1349" s="76">
        <f t="shared" ca="1" si="395"/>
        <v>856.6483148929093</v>
      </c>
      <c r="AB1349" s="76">
        <f t="shared" ca="1" si="396"/>
        <v>2355.2533820148788</v>
      </c>
    </row>
    <row r="1350" spans="1:28" x14ac:dyDescent="0.25">
      <c r="A1350" s="2">
        <f t="shared" si="397"/>
        <v>16</v>
      </c>
      <c r="B1350" s="16">
        <f ca="1">VLOOKUP(A1350,PERIODS!$O$4:$P$33,2,FALSE)</f>
        <v>3.3000000000000002E-2</v>
      </c>
      <c r="C1350" s="15"/>
      <c r="D1350" s="18">
        <v>1336</v>
      </c>
      <c r="E1350" s="34">
        <f t="shared" ca="1" si="399"/>
        <v>18126.505431365287</v>
      </c>
      <c r="F1350" s="34">
        <f t="shared" ca="1" si="381"/>
        <v>3300</v>
      </c>
      <c r="G1350" s="69">
        <f t="shared" ca="1" si="385"/>
        <v>0</v>
      </c>
      <c r="H1350" s="34">
        <f t="shared" ca="1" si="386"/>
        <v>861.51504620558489</v>
      </c>
      <c r="I1350" s="34">
        <f t="shared" ca="1" si="387"/>
        <v>4161.5150462055844</v>
      </c>
      <c r="J1350" s="18">
        <f ca="1">SUM(INDIRECT(ADDRESS(ROW(F1350),COLUMN(F1350),4)):INDIRECT(ADDRESS(ROW(F1350)+N$5-1,COLUMN(F1350),4)))</f>
        <v>24300</v>
      </c>
      <c r="K1350" s="18">
        <f t="shared" ca="1" si="388"/>
        <v>16350</v>
      </c>
      <c r="L1350" s="18">
        <f t="shared" ca="1" si="398"/>
        <v>0</v>
      </c>
      <c r="M1350" s="18">
        <f t="shared" ca="1" si="382"/>
        <v>0</v>
      </c>
      <c r="N1350" s="34">
        <f t="shared" ca="1" si="389"/>
        <v>13964.990385159703</v>
      </c>
      <c r="P1350" s="18">
        <f t="shared" ca="1" si="383"/>
        <v>861.51504620558489</v>
      </c>
      <c r="Q1350" s="47">
        <f ca="1">SUM(L$15:L1350)-SUM(M$15:M1350)</f>
        <v>16350</v>
      </c>
      <c r="R1350" s="47" t="str">
        <f t="shared" ca="1" si="384"/>
        <v>M1353</v>
      </c>
      <c r="S1350" s="40">
        <f t="shared" ca="1" si="390"/>
        <v>0</v>
      </c>
      <c r="T1350" s="46">
        <f t="shared" ca="1" si="391"/>
        <v>96</v>
      </c>
      <c r="X1350" s="74">
        <f t="shared" ca="1" si="392"/>
        <v>0.86151504620558494</v>
      </c>
      <c r="Y1350" s="75">
        <f t="shared" ca="1" si="393"/>
        <v>0.86151504620558494</v>
      </c>
      <c r="Z1350" s="74">
        <f t="shared" ca="1" si="394"/>
        <v>2.3667437048763609</v>
      </c>
      <c r="AA1350" s="76">
        <f t="shared" ca="1" si="395"/>
        <v>861.51504620558489</v>
      </c>
      <c r="AB1350" s="76">
        <f t="shared" ca="1" si="396"/>
        <v>2366.7437048763609</v>
      </c>
    </row>
    <row r="1351" spans="1:28" x14ac:dyDescent="0.25">
      <c r="A1351" s="2">
        <f t="shared" si="397"/>
        <v>17</v>
      </c>
      <c r="B1351" s="16">
        <f ca="1">VLOOKUP(A1351,PERIODS!$O$4:$P$33,2,FALSE)</f>
        <v>3.5000000000000003E-2</v>
      </c>
      <c r="C1351" s="15"/>
      <c r="D1351" s="18">
        <v>1337</v>
      </c>
      <c r="E1351" s="34">
        <f t="shared" ca="1" si="399"/>
        <v>13964.990385159703</v>
      </c>
      <c r="F1351" s="34">
        <f t="shared" ca="1" si="381"/>
        <v>3500.0000000000005</v>
      </c>
      <c r="G1351" s="69">
        <f t="shared" ca="1" si="385"/>
        <v>0</v>
      </c>
      <c r="H1351" s="34">
        <f t="shared" ca="1" si="386"/>
        <v>3.7294481299064195</v>
      </c>
      <c r="I1351" s="34">
        <f t="shared" ca="1" si="387"/>
        <v>3503.7294481299068</v>
      </c>
      <c r="J1351" s="18">
        <f ca="1">SUM(INDIRECT(ADDRESS(ROW(F1351),COLUMN(F1351),4)):INDIRECT(ADDRESS(ROW(F1351)+N$5-1,COLUMN(F1351),4)))</f>
        <v>24500.000000000004</v>
      </c>
      <c r="K1351" s="18">
        <f t="shared" ca="1" si="388"/>
        <v>0</v>
      </c>
      <c r="L1351" s="18">
        <f t="shared" ca="1" si="398"/>
        <v>0</v>
      </c>
      <c r="M1351" s="18">
        <f t="shared" ca="1" si="382"/>
        <v>16350</v>
      </c>
      <c r="N1351" s="34">
        <f t="shared" ca="1" si="389"/>
        <v>26811.260937029794</v>
      </c>
      <c r="P1351" s="18">
        <f t="shared" ca="1" si="383"/>
        <v>3.7294481299064195</v>
      </c>
      <c r="Q1351" s="47">
        <f ca="1">SUM(L$15:L1351)-SUM(M$15:M1351)</f>
        <v>0</v>
      </c>
      <c r="R1351" s="47" t="str">
        <f t="shared" ca="1" si="384"/>
        <v>M1354</v>
      </c>
      <c r="S1351" s="40">
        <f t="shared" ca="1" si="390"/>
        <v>0</v>
      </c>
      <c r="T1351" s="46">
        <f t="shared" ca="1" si="391"/>
        <v>22</v>
      </c>
      <c r="X1351" s="74">
        <f t="shared" ca="1" si="392"/>
        <v>3.7294481299064196E-3</v>
      </c>
      <c r="Y1351" s="75">
        <f t="shared" ca="1" si="393"/>
        <v>3.7294481299064196E-3</v>
      </c>
      <c r="Z1351" s="74">
        <f t="shared" ca="1" si="394"/>
        <v>1.0037364111749976</v>
      </c>
      <c r="AA1351" s="76">
        <f t="shared" ca="1" si="395"/>
        <v>3.7294481299064195</v>
      </c>
      <c r="AB1351" s="76">
        <f t="shared" ca="1" si="396"/>
        <v>1003.7364111749976</v>
      </c>
    </row>
    <row r="1352" spans="1:28" x14ac:dyDescent="0.25">
      <c r="A1352" s="2">
        <f t="shared" si="397"/>
        <v>18</v>
      </c>
      <c r="B1352" s="16">
        <f ca="1">VLOOKUP(A1352,PERIODS!$O$4:$P$33,2,FALSE)</f>
        <v>3.5000000000000003E-2</v>
      </c>
      <c r="C1352" s="15"/>
      <c r="D1352" s="18">
        <v>1338</v>
      </c>
      <c r="E1352" s="34">
        <f t="shared" ca="1" si="399"/>
        <v>26811.260937029794</v>
      </c>
      <c r="F1352" s="34">
        <f t="shared" ca="1" si="381"/>
        <v>3500.0000000000005</v>
      </c>
      <c r="G1352" s="69">
        <f t="shared" ca="1" si="385"/>
        <v>0</v>
      </c>
      <c r="H1352" s="34">
        <f t="shared" ca="1" si="386"/>
        <v>392.7532495045956</v>
      </c>
      <c r="I1352" s="34">
        <f t="shared" ca="1" si="387"/>
        <v>3892.7532495045962</v>
      </c>
      <c r="J1352" s="18">
        <f ca="1">SUM(INDIRECT(ADDRESS(ROW(F1352),COLUMN(F1352),4)):INDIRECT(ADDRESS(ROW(F1352)+N$5-1,COLUMN(F1352),4)))</f>
        <v>24500.000000000004</v>
      </c>
      <c r="K1352" s="18">
        <f t="shared" ca="1" si="388"/>
        <v>0</v>
      </c>
      <c r="L1352" s="18">
        <f t="shared" ca="1" si="398"/>
        <v>0</v>
      </c>
      <c r="M1352" s="18">
        <f t="shared" ca="1" si="382"/>
        <v>0</v>
      </c>
      <c r="N1352" s="34">
        <f t="shared" ca="1" si="389"/>
        <v>22918.507687525198</v>
      </c>
      <c r="P1352" s="18">
        <f t="shared" ca="1" si="383"/>
        <v>392.7532495045956</v>
      </c>
      <c r="Q1352" s="47">
        <f ca="1">SUM(L$15:L1352)-SUM(M$15:M1352)</f>
        <v>0</v>
      </c>
      <c r="R1352" s="47" t="str">
        <f t="shared" ca="1" si="384"/>
        <v>M1355</v>
      </c>
      <c r="S1352" s="40">
        <f t="shared" ca="1" si="390"/>
        <v>0</v>
      </c>
      <c r="T1352" s="46">
        <f t="shared" ca="1" si="391"/>
        <v>43</v>
      </c>
      <c r="X1352" s="74">
        <f t="shared" ca="1" si="392"/>
        <v>0.39275324950459561</v>
      </c>
      <c r="Y1352" s="75">
        <f t="shared" ca="1" si="393"/>
        <v>0.39275324950459561</v>
      </c>
      <c r="Z1352" s="74">
        <f t="shared" ca="1" si="394"/>
        <v>1.4810528937027641</v>
      </c>
      <c r="AA1352" s="76">
        <f t="shared" ca="1" si="395"/>
        <v>392.7532495045956</v>
      </c>
      <c r="AB1352" s="76">
        <f t="shared" ca="1" si="396"/>
        <v>1481.0528937027641</v>
      </c>
    </row>
    <row r="1353" spans="1:28" x14ac:dyDescent="0.25">
      <c r="A1353" s="2">
        <f t="shared" si="397"/>
        <v>19</v>
      </c>
      <c r="B1353" s="16">
        <f ca="1">VLOOKUP(A1353,PERIODS!$O$4:$P$33,2,FALSE)</f>
        <v>3.5000000000000003E-2</v>
      </c>
      <c r="C1353" s="15"/>
      <c r="D1353" s="18">
        <v>1339</v>
      </c>
      <c r="E1353" s="34">
        <f t="shared" ca="1" si="399"/>
        <v>22918.507687525198</v>
      </c>
      <c r="F1353" s="34">
        <f t="shared" ca="1" si="381"/>
        <v>3500.0000000000005</v>
      </c>
      <c r="G1353" s="69">
        <f t="shared" ca="1" si="385"/>
        <v>0</v>
      </c>
      <c r="H1353" s="34">
        <f t="shared" ca="1" si="386"/>
        <v>-709.90611534608263</v>
      </c>
      <c r="I1353" s="34">
        <f t="shared" ca="1" si="387"/>
        <v>2790.0938846539179</v>
      </c>
      <c r="J1353" s="18">
        <f ca="1">SUM(INDIRECT(ADDRESS(ROW(F1353),COLUMN(F1353),4)):INDIRECT(ADDRESS(ROW(F1353)+N$5-1,COLUMN(F1353),4)))</f>
        <v>24500.000000000004</v>
      </c>
      <c r="K1353" s="18">
        <f t="shared" ca="1" si="388"/>
        <v>16350</v>
      </c>
      <c r="L1353" s="18">
        <f t="shared" ca="1" si="398"/>
        <v>16350</v>
      </c>
      <c r="M1353" s="18">
        <f t="shared" ca="1" si="382"/>
        <v>0</v>
      </c>
      <c r="N1353" s="34">
        <f t="shared" ca="1" si="389"/>
        <v>20128.41380287128</v>
      </c>
      <c r="P1353" s="18">
        <f t="shared" ca="1" si="383"/>
        <v>709.90611534608263</v>
      </c>
      <c r="Q1353" s="47">
        <f ca="1">SUM(L$15:L1353)-SUM(M$15:M1353)</f>
        <v>16350</v>
      </c>
      <c r="R1353" s="47" t="str">
        <f t="shared" ca="1" si="384"/>
        <v>M1356</v>
      </c>
      <c r="S1353" s="40">
        <f t="shared" ca="1" si="390"/>
        <v>0</v>
      </c>
      <c r="T1353" s="46">
        <f t="shared" ca="1" si="391"/>
        <v>75</v>
      </c>
      <c r="X1353" s="74">
        <f t="shared" ca="1" si="392"/>
        <v>-0.70990611534608261</v>
      </c>
      <c r="Y1353" s="75">
        <f t="shared" ca="1" si="393"/>
        <v>-0.70990611534608261</v>
      </c>
      <c r="Z1353" s="74">
        <f t="shared" ca="1" si="394"/>
        <v>0.49169035747311868</v>
      </c>
      <c r="AA1353" s="76">
        <f t="shared" ca="1" si="395"/>
        <v>-709.90611534608263</v>
      </c>
      <c r="AB1353" s="76">
        <f t="shared" ca="1" si="396"/>
        <v>491.69035747311869</v>
      </c>
    </row>
    <row r="1354" spans="1:28" x14ac:dyDescent="0.25">
      <c r="A1354" s="2">
        <f t="shared" si="397"/>
        <v>20</v>
      </c>
      <c r="B1354" s="16">
        <f ca="1">VLOOKUP(A1354,PERIODS!$O$4:$P$33,2,FALSE)</f>
        <v>3.5000000000000003E-2</v>
      </c>
      <c r="C1354" s="15"/>
      <c r="D1354" s="18">
        <v>1340</v>
      </c>
      <c r="E1354" s="34">
        <f t="shared" ca="1" si="399"/>
        <v>20128.41380287128</v>
      </c>
      <c r="F1354" s="34">
        <f t="shared" ca="1" si="381"/>
        <v>3500.0000000000005</v>
      </c>
      <c r="G1354" s="69">
        <f t="shared" ca="1" si="385"/>
        <v>0</v>
      </c>
      <c r="H1354" s="34">
        <f t="shared" ca="1" si="386"/>
        <v>1127.7353345081033</v>
      </c>
      <c r="I1354" s="34">
        <f t="shared" ca="1" si="387"/>
        <v>4627.7353345081037</v>
      </c>
      <c r="J1354" s="18">
        <f ca="1">SUM(INDIRECT(ADDRESS(ROW(F1354),COLUMN(F1354),4)):INDIRECT(ADDRESS(ROW(F1354)+N$5-1,COLUMN(F1354),4)))</f>
        <v>24500.000000000004</v>
      </c>
      <c r="K1354" s="18">
        <f t="shared" ca="1" si="388"/>
        <v>16350</v>
      </c>
      <c r="L1354" s="18">
        <f t="shared" ca="1" si="398"/>
        <v>0</v>
      </c>
      <c r="M1354" s="18">
        <f t="shared" ca="1" si="382"/>
        <v>0</v>
      </c>
      <c r="N1354" s="34">
        <f t="shared" ca="1" si="389"/>
        <v>15500.678468363178</v>
      </c>
      <c r="P1354" s="18">
        <f t="shared" ca="1" si="383"/>
        <v>1127.7353345081033</v>
      </c>
      <c r="Q1354" s="47">
        <f ca="1">SUM(L$15:L1354)-SUM(M$15:M1354)</f>
        <v>16350</v>
      </c>
      <c r="R1354" s="47" t="str">
        <f t="shared" ca="1" si="384"/>
        <v>M1357</v>
      </c>
      <c r="S1354" s="40">
        <f t="shared" ca="1" si="390"/>
        <v>0</v>
      </c>
      <c r="T1354" s="46">
        <f t="shared" ca="1" si="391"/>
        <v>88</v>
      </c>
      <c r="X1354" s="74">
        <f t="shared" ca="1" si="392"/>
        <v>1.1277353345081034</v>
      </c>
      <c r="Y1354" s="75">
        <f t="shared" ca="1" si="393"/>
        <v>1.1277353345081034</v>
      </c>
      <c r="Z1354" s="74">
        <f t="shared" ca="1" si="394"/>
        <v>3.0886538060468265</v>
      </c>
      <c r="AA1354" s="76">
        <f t="shared" ca="1" si="395"/>
        <v>1127.7353345081033</v>
      </c>
      <c r="AB1354" s="76">
        <f t="shared" ca="1" si="396"/>
        <v>3088.6538060468265</v>
      </c>
    </row>
    <row r="1355" spans="1:28" x14ac:dyDescent="0.25">
      <c r="A1355" s="2">
        <f t="shared" si="397"/>
        <v>21</v>
      </c>
      <c r="B1355" s="16">
        <f ca="1">VLOOKUP(A1355,PERIODS!$O$4:$P$33,2,FALSE)</f>
        <v>3.5000000000000003E-2</v>
      </c>
      <c r="C1355" s="15"/>
      <c r="D1355" s="18">
        <v>1341</v>
      </c>
      <c r="E1355" s="34">
        <f t="shared" ca="1" si="399"/>
        <v>15500.678468363178</v>
      </c>
      <c r="F1355" s="34">
        <f t="shared" ca="1" si="381"/>
        <v>3500.0000000000005</v>
      </c>
      <c r="G1355" s="69">
        <f t="shared" ca="1" si="385"/>
        <v>0</v>
      </c>
      <c r="H1355" s="34">
        <f t="shared" ca="1" si="386"/>
        <v>-137.44264202626468</v>
      </c>
      <c r="I1355" s="34">
        <f t="shared" ca="1" si="387"/>
        <v>3362.5573579737356</v>
      </c>
      <c r="J1355" s="18">
        <f ca="1">SUM(INDIRECT(ADDRESS(ROW(F1355),COLUMN(F1355),4)):INDIRECT(ADDRESS(ROW(F1355)+N$5-1,COLUMN(F1355),4)))</f>
        <v>24500.000000000004</v>
      </c>
      <c r="K1355" s="18">
        <f t="shared" ca="1" si="388"/>
        <v>16350</v>
      </c>
      <c r="L1355" s="18">
        <f t="shared" ca="1" si="398"/>
        <v>0</v>
      </c>
      <c r="M1355" s="18">
        <f t="shared" ca="1" si="382"/>
        <v>0</v>
      </c>
      <c r="N1355" s="34">
        <f t="shared" ca="1" si="389"/>
        <v>12138.121110389442</v>
      </c>
      <c r="P1355" s="18">
        <f t="shared" ca="1" si="383"/>
        <v>137.44264202626468</v>
      </c>
      <c r="Q1355" s="47">
        <f ca="1">SUM(L$15:L1355)-SUM(M$15:M1355)</f>
        <v>16350</v>
      </c>
      <c r="R1355" s="47" t="str">
        <f t="shared" ca="1" si="384"/>
        <v>M1358</v>
      </c>
      <c r="S1355" s="40">
        <f t="shared" ca="1" si="390"/>
        <v>0</v>
      </c>
      <c r="T1355" s="46">
        <f t="shared" ca="1" si="391"/>
        <v>97</v>
      </c>
      <c r="X1355" s="74">
        <f t="shared" ca="1" si="392"/>
        <v>-0.13744264202626469</v>
      </c>
      <c r="Y1355" s="75">
        <f t="shared" ca="1" si="393"/>
        <v>-0.13744264202626469</v>
      </c>
      <c r="Z1355" s="74">
        <f t="shared" ca="1" si="394"/>
        <v>0.87158434087518843</v>
      </c>
      <c r="AA1355" s="76">
        <f t="shared" ca="1" si="395"/>
        <v>-137.44264202626468</v>
      </c>
      <c r="AB1355" s="76">
        <f t="shared" ca="1" si="396"/>
        <v>871.58434087518845</v>
      </c>
    </row>
    <row r="1356" spans="1:28" x14ac:dyDescent="0.25">
      <c r="A1356" s="2">
        <f t="shared" si="397"/>
        <v>22</v>
      </c>
      <c r="B1356" s="16">
        <f ca="1">VLOOKUP(A1356,PERIODS!$O$4:$P$33,2,FALSE)</f>
        <v>3.5000000000000003E-2</v>
      </c>
      <c r="C1356" s="15"/>
      <c r="D1356" s="18">
        <v>1342</v>
      </c>
      <c r="E1356" s="34">
        <f t="shared" ca="1" si="399"/>
        <v>12138.121110389442</v>
      </c>
      <c r="F1356" s="34">
        <f t="shared" ca="1" si="381"/>
        <v>3500.0000000000005</v>
      </c>
      <c r="G1356" s="69">
        <f t="shared" ca="1" si="385"/>
        <v>0</v>
      </c>
      <c r="H1356" s="34">
        <f t="shared" ca="1" si="386"/>
        <v>-1190.0004982656462</v>
      </c>
      <c r="I1356" s="34">
        <f t="shared" ca="1" si="387"/>
        <v>2309.9995017343545</v>
      </c>
      <c r="J1356" s="18">
        <f ca="1">SUM(INDIRECT(ADDRESS(ROW(F1356),COLUMN(F1356),4)):INDIRECT(ADDRESS(ROW(F1356)+N$5-1,COLUMN(F1356),4)))</f>
        <v>25000.000000000004</v>
      </c>
      <c r="K1356" s="18">
        <f t="shared" ca="1" si="388"/>
        <v>0</v>
      </c>
      <c r="L1356" s="18">
        <f t="shared" ca="1" si="398"/>
        <v>0</v>
      </c>
      <c r="M1356" s="18">
        <f t="shared" ca="1" si="382"/>
        <v>16350</v>
      </c>
      <c r="N1356" s="34">
        <f t="shared" ca="1" si="389"/>
        <v>26178.121608655088</v>
      </c>
      <c r="P1356" s="18">
        <f t="shared" ca="1" si="383"/>
        <v>1190.0004982656462</v>
      </c>
      <c r="Q1356" s="47">
        <f ca="1">SUM(L$15:L1356)-SUM(M$15:M1356)</f>
        <v>0</v>
      </c>
      <c r="R1356" s="47" t="str">
        <f t="shared" ca="1" si="384"/>
        <v>M1359</v>
      </c>
      <c r="S1356" s="40">
        <f t="shared" ca="1" si="390"/>
        <v>0</v>
      </c>
      <c r="T1356" s="46">
        <f t="shared" ca="1" si="391"/>
        <v>81</v>
      </c>
      <c r="X1356" s="74">
        <f t="shared" ca="1" si="392"/>
        <v>-1.1900004982656462</v>
      </c>
      <c r="Y1356" s="75">
        <f t="shared" ca="1" si="393"/>
        <v>-1.1900004982656462</v>
      </c>
      <c r="Z1356" s="74">
        <f t="shared" ca="1" si="394"/>
        <v>0.30422111248373707</v>
      </c>
      <c r="AA1356" s="76">
        <f t="shared" ca="1" si="395"/>
        <v>-1190.0004982656462</v>
      </c>
      <c r="AB1356" s="76">
        <f t="shared" ca="1" si="396"/>
        <v>304.22111248373704</v>
      </c>
    </row>
    <row r="1357" spans="1:28" x14ac:dyDescent="0.25">
      <c r="A1357" s="2">
        <f t="shared" si="397"/>
        <v>23</v>
      </c>
      <c r="B1357" s="16">
        <f ca="1">VLOOKUP(A1357,PERIODS!$O$4:$P$33,2,FALSE)</f>
        <v>3.5000000000000003E-2</v>
      </c>
      <c r="C1357" s="15"/>
      <c r="D1357" s="18">
        <v>1343</v>
      </c>
      <c r="E1357" s="34">
        <f t="shared" ca="1" si="399"/>
        <v>26178.121608655088</v>
      </c>
      <c r="F1357" s="34">
        <f t="shared" ca="1" si="381"/>
        <v>3500.0000000000005</v>
      </c>
      <c r="G1357" s="69">
        <f t="shared" ca="1" si="385"/>
        <v>0</v>
      </c>
      <c r="H1357" s="34">
        <f t="shared" ca="1" si="386"/>
        <v>-973.8059615832201</v>
      </c>
      <c r="I1357" s="34">
        <f t="shared" ca="1" si="387"/>
        <v>2526.1940384167801</v>
      </c>
      <c r="J1357" s="18">
        <f ca="1">SUM(INDIRECT(ADDRESS(ROW(F1357),COLUMN(F1357),4)):INDIRECT(ADDRESS(ROW(F1357)+N$5-1,COLUMN(F1357),4)))</f>
        <v>25500.000000000004</v>
      </c>
      <c r="K1357" s="18">
        <f t="shared" ca="1" si="388"/>
        <v>0</v>
      </c>
      <c r="L1357" s="18">
        <f t="shared" ca="1" si="398"/>
        <v>0</v>
      </c>
      <c r="M1357" s="18">
        <f t="shared" ca="1" si="382"/>
        <v>0</v>
      </c>
      <c r="N1357" s="34">
        <f t="shared" ca="1" si="389"/>
        <v>23651.927570238309</v>
      </c>
      <c r="P1357" s="18">
        <f t="shared" ca="1" si="383"/>
        <v>973.8059615832201</v>
      </c>
      <c r="Q1357" s="47">
        <f ca="1">SUM(L$15:L1357)-SUM(M$15:M1357)</f>
        <v>0</v>
      </c>
      <c r="R1357" s="47" t="str">
        <f t="shared" ca="1" si="384"/>
        <v>M1360</v>
      </c>
      <c r="S1357" s="40">
        <f t="shared" ca="1" si="390"/>
        <v>0</v>
      </c>
      <c r="T1357" s="46">
        <f t="shared" ca="1" si="391"/>
        <v>33</v>
      </c>
      <c r="X1357" s="74">
        <f t="shared" ca="1" si="392"/>
        <v>-0.97380596158322008</v>
      </c>
      <c r="Y1357" s="75">
        <f t="shared" ca="1" si="393"/>
        <v>-0.97380596158322008</v>
      </c>
      <c r="Z1357" s="74">
        <f t="shared" ca="1" si="394"/>
        <v>0.37764300471768036</v>
      </c>
      <c r="AA1357" s="76">
        <f t="shared" ca="1" si="395"/>
        <v>-973.8059615832201</v>
      </c>
      <c r="AB1357" s="76">
        <f t="shared" ca="1" si="396"/>
        <v>377.64300471768036</v>
      </c>
    </row>
    <row r="1358" spans="1:28" x14ac:dyDescent="0.25">
      <c r="A1358" s="2">
        <f t="shared" si="397"/>
        <v>24</v>
      </c>
      <c r="B1358" s="16">
        <f ca="1">VLOOKUP(A1358,PERIODS!$O$4:$P$33,2,FALSE)</f>
        <v>3.5000000000000003E-2</v>
      </c>
      <c r="C1358" s="15"/>
      <c r="D1358" s="18">
        <v>1344</v>
      </c>
      <c r="E1358" s="34">
        <f t="shared" ca="1" si="399"/>
        <v>23651.927570238309</v>
      </c>
      <c r="F1358" s="34">
        <f t="shared" ca="1" si="381"/>
        <v>3500.0000000000005</v>
      </c>
      <c r="G1358" s="69">
        <f t="shared" ca="1" si="385"/>
        <v>0</v>
      </c>
      <c r="H1358" s="34">
        <f t="shared" ca="1" si="386"/>
        <v>480.91378715745003</v>
      </c>
      <c r="I1358" s="34">
        <f t="shared" ca="1" si="387"/>
        <v>3980.9137871574503</v>
      </c>
      <c r="J1358" s="18">
        <f ca="1">SUM(INDIRECT(ADDRESS(ROW(F1358),COLUMN(F1358),4)):INDIRECT(ADDRESS(ROW(F1358)+N$5-1,COLUMN(F1358),4)))</f>
        <v>26000</v>
      </c>
      <c r="K1358" s="18">
        <f t="shared" ca="1" si="388"/>
        <v>16350</v>
      </c>
      <c r="L1358" s="18">
        <f t="shared" ca="1" si="398"/>
        <v>16350</v>
      </c>
      <c r="M1358" s="18">
        <f t="shared" ca="1" si="382"/>
        <v>0</v>
      </c>
      <c r="N1358" s="34">
        <f t="shared" ca="1" si="389"/>
        <v>19671.01378308086</v>
      </c>
      <c r="P1358" s="18">
        <f t="shared" ca="1" si="383"/>
        <v>480.91378715745003</v>
      </c>
      <c r="Q1358" s="47">
        <f ca="1">SUM(L$15:L1358)-SUM(M$15:M1358)</f>
        <v>16350</v>
      </c>
      <c r="R1358" s="47" t="str">
        <f t="shared" ca="1" si="384"/>
        <v>M1361</v>
      </c>
      <c r="S1358" s="40">
        <f t="shared" ca="1" si="390"/>
        <v>0</v>
      </c>
      <c r="T1358" s="46">
        <f t="shared" ca="1" si="391"/>
        <v>51</v>
      </c>
      <c r="X1358" s="74">
        <f t="shared" ca="1" si="392"/>
        <v>0.48091378715745003</v>
      </c>
      <c r="Y1358" s="75">
        <f t="shared" ca="1" si="393"/>
        <v>0.48091378715745003</v>
      </c>
      <c r="Z1358" s="74">
        <f t="shared" ca="1" si="394"/>
        <v>1.6175518251493579</v>
      </c>
      <c r="AA1358" s="76">
        <f t="shared" ca="1" si="395"/>
        <v>480.91378715745003</v>
      </c>
      <c r="AB1358" s="76">
        <f t="shared" ca="1" si="396"/>
        <v>1617.5518251493579</v>
      </c>
    </row>
    <row r="1359" spans="1:28" x14ac:dyDescent="0.25">
      <c r="A1359" s="2">
        <f t="shared" si="397"/>
        <v>25</v>
      </c>
      <c r="B1359" s="16">
        <f ca="1">VLOOKUP(A1359,PERIODS!$O$4:$P$33,2,FALSE)</f>
        <v>3.5000000000000003E-2</v>
      </c>
      <c r="C1359" s="15"/>
      <c r="D1359" s="18">
        <v>1345</v>
      </c>
      <c r="E1359" s="34">
        <f t="shared" ca="1" si="399"/>
        <v>19671.01378308086</v>
      </c>
      <c r="F1359" s="34">
        <f t="shared" ref="F1359:F1422" ca="1" si="400">F$2*B1359</f>
        <v>3500.0000000000005</v>
      </c>
      <c r="G1359" s="69">
        <f t="shared" ca="1" si="385"/>
        <v>0</v>
      </c>
      <c r="H1359" s="34">
        <f t="shared" ca="1" si="386"/>
        <v>526.08001130259368</v>
      </c>
      <c r="I1359" s="34">
        <f t="shared" ca="1" si="387"/>
        <v>4026.0800113025944</v>
      </c>
      <c r="J1359" s="18">
        <f ca="1">SUM(INDIRECT(ADDRESS(ROW(F1359),COLUMN(F1359),4)):INDIRECT(ADDRESS(ROW(F1359)+N$5-1,COLUMN(F1359),4)))</f>
        <v>24900</v>
      </c>
      <c r="K1359" s="18">
        <f t="shared" ca="1" si="388"/>
        <v>16350</v>
      </c>
      <c r="L1359" s="18">
        <f t="shared" ca="1" si="398"/>
        <v>0</v>
      </c>
      <c r="M1359" s="18">
        <f t="shared" ref="M1359:M1422" ca="1" si="401">SUMIF($R$15:$R$8014,ADDRESS(ROW(M1359),COLUMN(M1359),4),$L$15:$L$8014)</f>
        <v>0</v>
      </c>
      <c r="N1359" s="34">
        <f t="shared" ca="1" si="389"/>
        <v>15644.933771778266</v>
      </c>
      <c r="P1359" s="18">
        <f t="shared" ref="P1359:P1422" ca="1" si="402">ABS(H1359)</f>
        <v>526.08001130259368</v>
      </c>
      <c r="Q1359" s="47">
        <f ca="1">SUM(L$15:L1359)-SUM(M$15:M1359)</f>
        <v>16350</v>
      </c>
      <c r="R1359" s="47" t="str">
        <f t="shared" ref="R1359:R1422" ca="1" si="403">ADDRESS(ROW(M1359)+$N$3+RANDBETWEEN(-$N$4,$N$4),COLUMN(M1359),4)</f>
        <v>M1362</v>
      </c>
      <c r="S1359" s="40">
        <f t="shared" ca="1" si="390"/>
        <v>0</v>
      </c>
      <c r="T1359" s="46">
        <f t="shared" ca="1" si="391"/>
        <v>95</v>
      </c>
      <c r="X1359" s="74">
        <f t="shared" ca="1" si="392"/>
        <v>0.52608001130259363</v>
      </c>
      <c r="Y1359" s="75">
        <f t="shared" ca="1" si="393"/>
        <v>0.52608001130259363</v>
      </c>
      <c r="Z1359" s="74">
        <f t="shared" ca="1" si="394"/>
        <v>1.6922855492931679</v>
      </c>
      <c r="AA1359" s="76">
        <f t="shared" ca="1" si="395"/>
        <v>526.08001130259368</v>
      </c>
      <c r="AB1359" s="76">
        <f t="shared" ca="1" si="396"/>
        <v>1692.2855492931678</v>
      </c>
    </row>
    <row r="1360" spans="1:28" x14ac:dyDescent="0.25">
      <c r="A1360" s="2">
        <f t="shared" si="397"/>
        <v>26</v>
      </c>
      <c r="B1360" s="16">
        <f ca="1">VLOOKUP(A1360,PERIODS!$O$4:$P$33,2,FALSE)</f>
        <v>3.5000000000000003E-2</v>
      </c>
      <c r="C1360" s="15"/>
      <c r="D1360" s="18">
        <v>1346</v>
      </c>
      <c r="E1360" s="34">
        <f t="shared" ca="1" si="399"/>
        <v>15644.933771778266</v>
      </c>
      <c r="F1360" s="34">
        <f t="shared" ca="1" si="400"/>
        <v>3500.0000000000005</v>
      </c>
      <c r="G1360" s="69">
        <f t="shared" ref="G1360:G1423" ca="1" si="404">((2*RAND()*$F$5)-$F$5)*E1360</f>
        <v>0</v>
      </c>
      <c r="H1360" s="34">
        <f t="shared" ref="H1360:H1423" ca="1" si="405">IF($S$3="NORM",AA1360,IF($S$3="LOGNORM",AB1360,0))</f>
        <v>-1283.1318937395413</v>
      </c>
      <c r="I1360" s="34">
        <f t="shared" ref="I1360:I1423" ca="1" si="406">IF(F1360+H1360&lt;0,0,F1360+H1360)</f>
        <v>2216.8681062604592</v>
      </c>
      <c r="J1360" s="18">
        <f ca="1">SUM(INDIRECT(ADDRESS(ROW(F1360),COLUMN(F1360),4)):INDIRECT(ADDRESS(ROW(F1360)+N$5-1,COLUMN(F1360),4)))</f>
        <v>23900</v>
      </c>
      <c r="K1360" s="18">
        <f t="shared" ref="K1360:K1423" ca="1" si="407">Q1360</f>
        <v>16350</v>
      </c>
      <c r="L1360" s="18">
        <f t="shared" ca="1" si="398"/>
        <v>0</v>
      </c>
      <c r="M1360" s="18">
        <f t="shared" ca="1" si="401"/>
        <v>0</v>
      </c>
      <c r="N1360" s="34">
        <f t="shared" ref="N1360:N1423" ca="1" si="408">E1360+G1360-I1360+M1360-S1360</f>
        <v>13428.065665517806</v>
      </c>
      <c r="P1360" s="18">
        <f t="shared" ca="1" si="402"/>
        <v>1283.1318937395413</v>
      </c>
      <c r="Q1360" s="47">
        <f ca="1">SUM(L$15:L1360)-SUM(M$15:M1360)</f>
        <v>16350</v>
      </c>
      <c r="R1360" s="47" t="str">
        <f t="shared" ca="1" si="403"/>
        <v>M1363</v>
      </c>
      <c r="S1360" s="40">
        <f t="shared" ref="S1360:S1423" ca="1" si="409">IF(T1360&gt;N$6*100,M1360,0)</f>
        <v>0</v>
      </c>
      <c r="T1360" s="46">
        <f t="shared" ref="T1360:T1423" ca="1" si="410">RANDBETWEEN(0,100)</f>
        <v>56</v>
      </c>
      <c r="X1360" s="74">
        <f t="shared" ref="X1360:X1423" ca="1" si="411">NORMINV(RAND(),0,1)</f>
        <v>-1.2831318937395413</v>
      </c>
      <c r="Y1360" s="75">
        <f t="shared" ref="Y1360:Y1423" ca="1" si="412">IF(AND(X1360&gt;$F$6,$F$6&gt;0),$F$6,X1360)</f>
        <v>-1.2831318937395413</v>
      </c>
      <c r="Z1360" s="74">
        <f t="shared" ref="Z1360:Z1423" ca="1" si="413">EXP(Y1360)</f>
        <v>0.27716787935046183</v>
      </c>
      <c r="AA1360" s="76">
        <f t="shared" ref="AA1360:AA1423" ca="1" si="414">$F$3*Y1360</f>
        <v>-1283.1318937395413</v>
      </c>
      <c r="AB1360" s="76">
        <f t="shared" ref="AB1360:AB1423" ca="1" si="415">$F$3*Z1360</f>
        <v>277.16787935046182</v>
      </c>
    </row>
    <row r="1361" spans="1:28" x14ac:dyDescent="0.25">
      <c r="A1361" s="2">
        <f t="shared" ref="A1361:A1424" si="416">IF(AND(A1360=12,OR(A$14="MS",A$14="M0")),1,IF(AND(A1360=4,OR(A$14="WS",A$14="W0")),1,IF(AND(A1360=30,OR(A$14="DS",A$14="D0")),1,A1360+1)))</f>
        <v>27</v>
      </c>
      <c r="B1361" s="16">
        <f ca="1">VLOOKUP(A1361,PERIODS!$O$4:$P$33,2,FALSE)</f>
        <v>3.5000000000000003E-2</v>
      </c>
      <c r="C1361" s="15"/>
      <c r="D1361" s="18">
        <v>1347</v>
      </c>
      <c r="E1361" s="34">
        <f t="shared" ca="1" si="399"/>
        <v>13428.065665517806</v>
      </c>
      <c r="F1361" s="34">
        <f t="shared" ca="1" si="400"/>
        <v>3500.0000000000005</v>
      </c>
      <c r="G1361" s="69">
        <f t="shared" ca="1" si="404"/>
        <v>0</v>
      </c>
      <c r="H1361" s="34">
        <f t="shared" ca="1" si="405"/>
        <v>-220.19813611015698</v>
      </c>
      <c r="I1361" s="34">
        <f t="shared" ca="1" si="406"/>
        <v>3279.8018638898434</v>
      </c>
      <c r="J1361" s="18">
        <f ca="1">SUM(INDIRECT(ADDRESS(ROW(F1361),COLUMN(F1361),4)):INDIRECT(ADDRESS(ROW(F1361)+N$5-1,COLUMN(F1361),4)))</f>
        <v>22900</v>
      </c>
      <c r="K1361" s="18">
        <f t="shared" ca="1" si="407"/>
        <v>0</v>
      </c>
      <c r="L1361" s="18">
        <f t="shared" ref="L1361:L1424" ca="1" si="417">IF((E1361+K1360)&lt;J1361,N$2,0)</f>
        <v>0</v>
      </c>
      <c r="M1361" s="18">
        <f t="shared" ca="1" si="401"/>
        <v>16350</v>
      </c>
      <c r="N1361" s="34">
        <f t="shared" ca="1" si="408"/>
        <v>26498.263801627963</v>
      </c>
      <c r="P1361" s="18">
        <f t="shared" ca="1" si="402"/>
        <v>220.19813611015698</v>
      </c>
      <c r="Q1361" s="47">
        <f ca="1">SUM(L$15:L1361)-SUM(M$15:M1361)</f>
        <v>0</v>
      </c>
      <c r="R1361" s="47" t="str">
        <f t="shared" ca="1" si="403"/>
        <v>M1364</v>
      </c>
      <c r="S1361" s="40">
        <f t="shared" ca="1" si="409"/>
        <v>0</v>
      </c>
      <c r="T1361" s="46">
        <f t="shared" ca="1" si="410"/>
        <v>58</v>
      </c>
      <c r="X1361" s="74">
        <f t="shared" ca="1" si="411"/>
        <v>-0.22019813611015698</v>
      </c>
      <c r="Y1361" s="75">
        <f t="shared" ca="1" si="412"/>
        <v>-0.22019813611015698</v>
      </c>
      <c r="Z1361" s="74">
        <f t="shared" ca="1" si="413"/>
        <v>0.80235980576109067</v>
      </c>
      <c r="AA1361" s="76">
        <f t="shared" ca="1" si="414"/>
        <v>-220.19813611015698</v>
      </c>
      <c r="AB1361" s="76">
        <f t="shared" ca="1" si="415"/>
        <v>802.35980576109068</v>
      </c>
    </row>
    <row r="1362" spans="1:28" x14ac:dyDescent="0.25">
      <c r="A1362" s="2">
        <f t="shared" si="416"/>
        <v>28</v>
      </c>
      <c r="B1362" s="16">
        <f ca="1">VLOOKUP(A1362,PERIODS!$O$4:$P$33,2,FALSE)</f>
        <v>0.04</v>
      </c>
      <c r="C1362" s="15"/>
      <c r="D1362" s="18">
        <v>1348</v>
      </c>
      <c r="E1362" s="34">
        <f t="shared" ca="1" si="399"/>
        <v>26498.263801627963</v>
      </c>
      <c r="F1362" s="34">
        <f t="shared" ca="1" si="400"/>
        <v>4000</v>
      </c>
      <c r="G1362" s="69">
        <f t="shared" ca="1" si="404"/>
        <v>0</v>
      </c>
      <c r="H1362" s="34">
        <f t="shared" ca="1" si="405"/>
        <v>-1939.5288832643257</v>
      </c>
      <c r="I1362" s="34">
        <f t="shared" ca="1" si="406"/>
        <v>2060.4711167356745</v>
      </c>
      <c r="J1362" s="18">
        <f ca="1">SUM(INDIRECT(ADDRESS(ROW(F1362),COLUMN(F1362),4)):INDIRECT(ADDRESS(ROW(F1362)+N$5-1,COLUMN(F1362),4)))</f>
        <v>21900</v>
      </c>
      <c r="K1362" s="18">
        <f t="shared" ca="1" si="407"/>
        <v>0</v>
      </c>
      <c r="L1362" s="18">
        <f t="shared" ca="1" si="417"/>
        <v>0</v>
      </c>
      <c r="M1362" s="18">
        <f t="shared" ca="1" si="401"/>
        <v>0</v>
      </c>
      <c r="N1362" s="34">
        <f t="shared" ca="1" si="408"/>
        <v>24437.792684892287</v>
      </c>
      <c r="P1362" s="18">
        <f t="shared" ca="1" si="402"/>
        <v>1939.5288832643257</v>
      </c>
      <c r="Q1362" s="47">
        <f ca="1">SUM(L$15:L1362)-SUM(M$15:M1362)</f>
        <v>0</v>
      </c>
      <c r="R1362" s="47" t="str">
        <f t="shared" ca="1" si="403"/>
        <v>M1365</v>
      </c>
      <c r="S1362" s="40">
        <f t="shared" ca="1" si="409"/>
        <v>0</v>
      </c>
      <c r="T1362" s="46">
        <f t="shared" ca="1" si="410"/>
        <v>59</v>
      </c>
      <c r="X1362" s="74">
        <f t="shared" ca="1" si="411"/>
        <v>-1.9395288832643258</v>
      </c>
      <c r="Y1362" s="75">
        <f t="shared" ca="1" si="412"/>
        <v>-1.9395288832643258</v>
      </c>
      <c r="Z1362" s="74">
        <f t="shared" ca="1" si="413"/>
        <v>0.14377166706354652</v>
      </c>
      <c r="AA1362" s="76">
        <f t="shared" ca="1" si="414"/>
        <v>-1939.5288832643257</v>
      </c>
      <c r="AB1362" s="76">
        <f t="shared" ca="1" si="415"/>
        <v>143.77166706354652</v>
      </c>
    </row>
    <row r="1363" spans="1:28" x14ac:dyDescent="0.25">
      <c r="A1363" s="2">
        <f t="shared" si="416"/>
        <v>29</v>
      </c>
      <c r="B1363" s="16">
        <f ca="1">VLOOKUP(A1363,PERIODS!$O$4:$P$33,2,FALSE)</f>
        <v>0.04</v>
      </c>
      <c r="C1363" s="15"/>
      <c r="D1363" s="18">
        <v>1349</v>
      </c>
      <c r="E1363" s="34">
        <f t="shared" ca="1" si="399"/>
        <v>24437.792684892287</v>
      </c>
      <c r="F1363" s="34">
        <f t="shared" ca="1" si="400"/>
        <v>4000</v>
      </c>
      <c r="G1363" s="69">
        <f t="shared" ca="1" si="404"/>
        <v>0</v>
      </c>
      <c r="H1363" s="34">
        <f t="shared" ca="1" si="405"/>
        <v>-502.27452151375496</v>
      </c>
      <c r="I1363" s="34">
        <f t="shared" ca="1" si="406"/>
        <v>3497.7254784862453</v>
      </c>
      <c r="J1363" s="18">
        <f ca="1">SUM(INDIRECT(ADDRESS(ROW(F1363),COLUMN(F1363),4)):INDIRECT(ADDRESS(ROW(F1363)+N$5-1,COLUMN(F1363),4)))</f>
        <v>21200</v>
      </c>
      <c r="K1363" s="18">
        <f t="shared" ca="1" si="407"/>
        <v>0</v>
      </c>
      <c r="L1363" s="18">
        <f t="shared" ca="1" si="417"/>
        <v>0</v>
      </c>
      <c r="M1363" s="18">
        <f t="shared" ca="1" si="401"/>
        <v>0</v>
      </c>
      <c r="N1363" s="34">
        <f t="shared" ca="1" si="408"/>
        <v>20940.067206406042</v>
      </c>
      <c r="P1363" s="18">
        <f t="shared" ca="1" si="402"/>
        <v>502.27452151375496</v>
      </c>
      <c r="Q1363" s="47">
        <f ca="1">SUM(L$15:L1363)-SUM(M$15:M1363)</f>
        <v>0</v>
      </c>
      <c r="R1363" s="47" t="str">
        <f t="shared" ca="1" si="403"/>
        <v>M1366</v>
      </c>
      <c r="S1363" s="40">
        <f t="shared" ca="1" si="409"/>
        <v>0</v>
      </c>
      <c r="T1363" s="46">
        <f t="shared" ca="1" si="410"/>
        <v>26</v>
      </c>
      <c r="X1363" s="74">
        <f t="shared" ca="1" si="411"/>
        <v>-0.50227452151375496</v>
      </c>
      <c r="Y1363" s="75">
        <f t="shared" ca="1" si="412"/>
        <v>-0.50227452151375496</v>
      </c>
      <c r="Z1363" s="74">
        <f t="shared" ca="1" si="413"/>
        <v>0.60515266041697091</v>
      </c>
      <c r="AA1363" s="76">
        <f t="shared" ca="1" si="414"/>
        <v>-502.27452151375496</v>
      </c>
      <c r="AB1363" s="76">
        <f t="shared" ca="1" si="415"/>
        <v>605.15266041697089</v>
      </c>
    </row>
    <row r="1364" spans="1:28" x14ac:dyDescent="0.25">
      <c r="A1364" s="2">
        <f t="shared" si="416"/>
        <v>30</v>
      </c>
      <c r="B1364" s="16">
        <f ca="1">VLOOKUP(A1364,PERIODS!$O$4:$P$33,2,FALSE)</f>
        <v>0.04</v>
      </c>
      <c r="C1364" s="15"/>
      <c r="D1364" s="18">
        <v>1350</v>
      </c>
      <c r="E1364" s="34">
        <f t="shared" ca="1" si="399"/>
        <v>20940.067206406042</v>
      </c>
      <c r="F1364" s="34">
        <f t="shared" ca="1" si="400"/>
        <v>4000</v>
      </c>
      <c r="G1364" s="69">
        <f t="shared" ca="1" si="404"/>
        <v>0</v>
      </c>
      <c r="H1364" s="34">
        <f t="shared" ca="1" si="405"/>
        <v>-2076.4348030689575</v>
      </c>
      <c r="I1364" s="34">
        <f t="shared" ca="1" si="406"/>
        <v>1923.5651969310425</v>
      </c>
      <c r="J1364" s="18">
        <f ca="1">SUM(INDIRECT(ADDRESS(ROW(F1364),COLUMN(F1364),4)):INDIRECT(ADDRESS(ROW(F1364)+N$5-1,COLUMN(F1364),4)))</f>
        <v>20500</v>
      </c>
      <c r="K1364" s="18">
        <f t="shared" ca="1" si="407"/>
        <v>0</v>
      </c>
      <c r="L1364" s="18">
        <f t="shared" ca="1" si="417"/>
        <v>0</v>
      </c>
      <c r="M1364" s="18">
        <f t="shared" ca="1" si="401"/>
        <v>0</v>
      </c>
      <c r="N1364" s="34">
        <f t="shared" ca="1" si="408"/>
        <v>19016.502009475</v>
      </c>
      <c r="P1364" s="18">
        <f t="shared" ca="1" si="402"/>
        <v>2076.4348030689575</v>
      </c>
      <c r="Q1364" s="47">
        <f ca="1">SUM(L$15:L1364)-SUM(M$15:M1364)</f>
        <v>0</v>
      </c>
      <c r="R1364" s="47" t="str">
        <f t="shared" ca="1" si="403"/>
        <v>M1367</v>
      </c>
      <c r="S1364" s="40">
        <f t="shared" ca="1" si="409"/>
        <v>0</v>
      </c>
      <c r="T1364" s="46">
        <f t="shared" ca="1" si="410"/>
        <v>55</v>
      </c>
      <c r="X1364" s="74">
        <f t="shared" ca="1" si="411"/>
        <v>-2.0764348030689574</v>
      </c>
      <c r="Y1364" s="75">
        <f t="shared" ca="1" si="412"/>
        <v>-2.0764348030689574</v>
      </c>
      <c r="Z1364" s="74">
        <f t="shared" ca="1" si="413"/>
        <v>0.12537640792290186</v>
      </c>
      <c r="AA1364" s="76">
        <f t="shared" ca="1" si="414"/>
        <v>-2076.4348030689575</v>
      </c>
      <c r="AB1364" s="76">
        <f t="shared" ca="1" si="415"/>
        <v>125.37640792290186</v>
      </c>
    </row>
    <row r="1365" spans="1:28" x14ac:dyDescent="0.25">
      <c r="A1365" s="2">
        <f t="shared" si="416"/>
        <v>1</v>
      </c>
      <c r="B1365" s="16">
        <f ca="1">VLOOKUP(A1365,PERIODS!$O$4:$P$33,2,FALSE)</f>
        <v>2.4E-2</v>
      </c>
      <c r="C1365" s="15"/>
      <c r="D1365" s="18">
        <v>1351</v>
      </c>
      <c r="E1365" s="34">
        <f t="shared" ca="1" si="399"/>
        <v>19016.502009475</v>
      </c>
      <c r="F1365" s="34">
        <f t="shared" ca="1" si="400"/>
        <v>2400</v>
      </c>
      <c r="G1365" s="69">
        <f t="shared" ca="1" si="404"/>
        <v>0</v>
      </c>
      <c r="H1365" s="34">
        <f t="shared" ca="1" si="405"/>
        <v>1307.4705143053031</v>
      </c>
      <c r="I1365" s="34">
        <f t="shared" ca="1" si="406"/>
        <v>3707.4705143053034</v>
      </c>
      <c r="J1365" s="18">
        <f ca="1">SUM(INDIRECT(ADDRESS(ROW(F1365),COLUMN(F1365),4)):INDIRECT(ADDRESS(ROW(F1365)+N$5-1,COLUMN(F1365),4)))</f>
        <v>19800</v>
      </c>
      <c r="K1365" s="18">
        <f t="shared" ca="1" si="407"/>
        <v>16350</v>
      </c>
      <c r="L1365" s="18">
        <f t="shared" ca="1" si="417"/>
        <v>16350</v>
      </c>
      <c r="M1365" s="18">
        <f t="shared" ca="1" si="401"/>
        <v>0</v>
      </c>
      <c r="N1365" s="34">
        <f t="shared" ca="1" si="408"/>
        <v>15309.031495169696</v>
      </c>
      <c r="P1365" s="18">
        <f t="shared" ca="1" si="402"/>
        <v>1307.4705143053031</v>
      </c>
      <c r="Q1365" s="47">
        <f ca="1">SUM(L$15:L1365)-SUM(M$15:M1365)</f>
        <v>16350</v>
      </c>
      <c r="R1365" s="47" t="str">
        <f t="shared" ca="1" si="403"/>
        <v>M1368</v>
      </c>
      <c r="S1365" s="40">
        <f t="shared" ca="1" si="409"/>
        <v>0</v>
      </c>
      <c r="T1365" s="46">
        <f t="shared" ca="1" si="410"/>
        <v>59</v>
      </c>
      <c r="X1365" s="74">
        <f t="shared" ca="1" si="411"/>
        <v>1.3074705143053031</v>
      </c>
      <c r="Y1365" s="75">
        <f t="shared" ca="1" si="412"/>
        <v>1.3074705143053031</v>
      </c>
      <c r="Z1365" s="74">
        <f t="shared" ca="1" si="413"/>
        <v>3.6968108454340878</v>
      </c>
      <c r="AA1365" s="76">
        <f t="shared" ca="1" si="414"/>
        <v>1307.4705143053031</v>
      </c>
      <c r="AB1365" s="76">
        <f t="shared" ca="1" si="415"/>
        <v>3696.8108454340877</v>
      </c>
    </row>
    <row r="1366" spans="1:28" x14ac:dyDescent="0.25">
      <c r="A1366" s="2">
        <f t="shared" si="416"/>
        <v>2</v>
      </c>
      <c r="B1366" s="16">
        <f ca="1">VLOOKUP(A1366,PERIODS!$O$4:$P$33,2,FALSE)</f>
        <v>2.5000000000000001E-2</v>
      </c>
      <c r="C1366" s="15"/>
      <c r="D1366" s="18">
        <v>1352</v>
      </c>
      <c r="E1366" s="34">
        <f t="shared" ca="1" si="399"/>
        <v>15309.031495169696</v>
      </c>
      <c r="F1366" s="34">
        <f t="shared" ca="1" si="400"/>
        <v>2500</v>
      </c>
      <c r="G1366" s="69">
        <f t="shared" ca="1" si="404"/>
        <v>0</v>
      </c>
      <c r="H1366" s="34">
        <f t="shared" ca="1" si="405"/>
        <v>1564.55741834728</v>
      </c>
      <c r="I1366" s="34">
        <f t="shared" ca="1" si="406"/>
        <v>4064.55741834728</v>
      </c>
      <c r="J1366" s="18">
        <f ca="1">SUM(INDIRECT(ADDRESS(ROW(F1366),COLUMN(F1366),4)):INDIRECT(ADDRESS(ROW(F1366)+N$5-1,COLUMN(F1366),4)))</f>
        <v>20700</v>
      </c>
      <c r="K1366" s="18">
        <f t="shared" ca="1" si="407"/>
        <v>16350</v>
      </c>
      <c r="L1366" s="18">
        <f t="shared" ca="1" si="417"/>
        <v>0</v>
      </c>
      <c r="M1366" s="18">
        <f t="shared" ca="1" si="401"/>
        <v>0</v>
      </c>
      <c r="N1366" s="34">
        <f t="shared" ca="1" si="408"/>
        <v>11244.474076822416</v>
      </c>
      <c r="P1366" s="18">
        <f t="shared" ca="1" si="402"/>
        <v>1564.55741834728</v>
      </c>
      <c r="Q1366" s="47">
        <f ca="1">SUM(L$15:L1366)-SUM(M$15:M1366)</f>
        <v>16350</v>
      </c>
      <c r="R1366" s="47" t="str">
        <f t="shared" ca="1" si="403"/>
        <v>M1369</v>
      </c>
      <c r="S1366" s="40">
        <f t="shared" ca="1" si="409"/>
        <v>0</v>
      </c>
      <c r="T1366" s="46">
        <f t="shared" ca="1" si="410"/>
        <v>95</v>
      </c>
      <c r="X1366" s="74">
        <f t="shared" ca="1" si="411"/>
        <v>1.5645574183472799</v>
      </c>
      <c r="Y1366" s="75">
        <f t="shared" ca="1" si="412"/>
        <v>1.5645574183472799</v>
      </c>
      <c r="Z1366" s="74">
        <f t="shared" ca="1" si="413"/>
        <v>4.7805586800602633</v>
      </c>
      <c r="AA1366" s="76">
        <f t="shared" ca="1" si="414"/>
        <v>1564.55741834728</v>
      </c>
      <c r="AB1366" s="76">
        <f t="shared" ca="1" si="415"/>
        <v>4780.5586800602632</v>
      </c>
    </row>
    <row r="1367" spans="1:28" x14ac:dyDescent="0.25">
      <c r="A1367" s="2">
        <f t="shared" si="416"/>
        <v>3</v>
      </c>
      <c r="B1367" s="16">
        <f ca="1">VLOOKUP(A1367,PERIODS!$O$4:$P$33,2,FALSE)</f>
        <v>2.5000000000000001E-2</v>
      </c>
      <c r="C1367" s="15"/>
      <c r="D1367" s="18">
        <v>1353</v>
      </c>
      <c r="E1367" s="34">
        <f t="shared" ca="1" si="399"/>
        <v>11244.474076822416</v>
      </c>
      <c r="F1367" s="34">
        <f t="shared" ca="1" si="400"/>
        <v>2500</v>
      </c>
      <c r="G1367" s="69">
        <f t="shared" ca="1" si="404"/>
        <v>0</v>
      </c>
      <c r="H1367" s="34">
        <f t="shared" ca="1" si="405"/>
        <v>-1126.4832993697653</v>
      </c>
      <c r="I1367" s="34">
        <f t="shared" ca="1" si="406"/>
        <v>1373.5167006302347</v>
      </c>
      <c r="J1367" s="18">
        <f ca="1">SUM(INDIRECT(ADDRESS(ROW(F1367),COLUMN(F1367),4)):INDIRECT(ADDRESS(ROW(F1367)+N$5-1,COLUMN(F1367),4)))</f>
        <v>21500</v>
      </c>
      <c r="K1367" s="18">
        <f t="shared" ca="1" si="407"/>
        <v>16350</v>
      </c>
      <c r="L1367" s="18">
        <f t="shared" ca="1" si="417"/>
        <v>0</v>
      </c>
      <c r="M1367" s="18">
        <f t="shared" ca="1" si="401"/>
        <v>0</v>
      </c>
      <c r="N1367" s="34">
        <f t="shared" ca="1" si="408"/>
        <v>9870.957376192182</v>
      </c>
      <c r="P1367" s="18">
        <f t="shared" ca="1" si="402"/>
        <v>1126.4832993697653</v>
      </c>
      <c r="Q1367" s="47">
        <f ca="1">SUM(L$15:L1367)-SUM(M$15:M1367)</f>
        <v>16350</v>
      </c>
      <c r="R1367" s="47" t="str">
        <f t="shared" ca="1" si="403"/>
        <v>M1370</v>
      </c>
      <c r="S1367" s="40">
        <f t="shared" ca="1" si="409"/>
        <v>0</v>
      </c>
      <c r="T1367" s="46">
        <f t="shared" ca="1" si="410"/>
        <v>40</v>
      </c>
      <c r="X1367" s="74">
        <f t="shared" ca="1" si="411"/>
        <v>-1.1264832993697653</v>
      </c>
      <c r="Y1367" s="75">
        <f t="shared" ca="1" si="412"/>
        <v>-1.1264832993697653</v>
      </c>
      <c r="Z1367" s="74">
        <f t="shared" ca="1" si="413"/>
        <v>0.32417126752805392</v>
      </c>
      <c r="AA1367" s="76">
        <f t="shared" ca="1" si="414"/>
        <v>-1126.4832993697653</v>
      </c>
      <c r="AB1367" s="76">
        <f t="shared" ca="1" si="415"/>
        <v>324.17126752805393</v>
      </c>
    </row>
    <row r="1368" spans="1:28" x14ac:dyDescent="0.25">
      <c r="A1368" s="2">
        <f t="shared" si="416"/>
        <v>4</v>
      </c>
      <c r="B1368" s="16">
        <f ca="1">VLOOKUP(A1368,PERIODS!$O$4:$P$33,2,FALSE)</f>
        <v>2.5000000000000001E-2</v>
      </c>
      <c r="C1368" s="15"/>
      <c r="D1368" s="18">
        <v>1354</v>
      </c>
      <c r="E1368" s="34">
        <f t="shared" ca="1" si="399"/>
        <v>9870.957376192182</v>
      </c>
      <c r="F1368" s="34">
        <f t="shared" ca="1" si="400"/>
        <v>2500</v>
      </c>
      <c r="G1368" s="69">
        <f t="shared" ca="1" si="404"/>
        <v>0</v>
      </c>
      <c r="H1368" s="34">
        <f t="shared" ca="1" si="405"/>
        <v>918.53330431827612</v>
      </c>
      <c r="I1368" s="34">
        <f t="shared" ca="1" si="406"/>
        <v>3418.5333043182764</v>
      </c>
      <c r="J1368" s="18">
        <f ca="1">SUM(INDIRECT(ADDRESS(ROW(F1368),COLUMN(F1368),4)):INDIRECT(ADDRESS(ROW(F1368)+N$5-1,COLUMN(F1368),4)))</f>
        <v>22300</v>
      </c>
      <c r="K1368" s="18">
        <f t="shared" ca="1" si="407"/>
        <v>0</v>
      </c>
      <c r="L1368" s="18">
        <f t="shared" ca="1" si="417"/>
        <v>0</v>
      </c>
      <c r="M1368" s="18">
        <f t="shared" ca="1" si="401"/>
        <v>16350</v>
      </c>
      <c r="N1368" s="34">
        <f t="shared" ca="1" si="408"/>
        <v>22802.424071873906</v>
      </c>
      <c r="P1368" s="18">
        <f t="shared" ca="1" si="402"/>
        <v>918.53330431827612</v>
      </c>
      <c r="Q1368" s="47">
        <f ca="1">SUM(L$15:L1368)-SUM(M$15:M1368)</f>
        <v>0</v>
      </c>
      <c r="R1368" s="47" t="str">
        <f t="shared" ca="1" si="403"/>
        <v>M1371</v>
      </c>
      <c r="S1368" s="40">
        <f t="shared" ca="1" si="409"/>
        <v>0</v>
      </c>
      <c r="T1368" s="46">
        <f t="shared" ca="1" si="410"/>
        <v>14</v>
      </c>
      <c r="X1368" s="74">
        <f t="shared" ca="1" si="411"/>
        <v>0.91853330431827618</v>
      </c>
      <c r="Y1368" s="75">
        <f t="shared" ca="1" si="412"/>
        <v>0.91853330431827618</v>
      </c>
      <c r="Z1368" s="74">
        <f t="shared" ca="1" si="413"/>
        <v>2.5056127222261435</v>
      </c>
      <c r="AA1368" s="76">
        <f t="shared" ca="1" si="414"/>
        <v>918.53330431827612</v>
      </c>
      <c r="AB1368" s="76">
        <f t="shared" ca="1" si="415"/>
        <v>2505.6127222261434</v>
      </c>
    </row>
    <row r="1369" spans="1:28" x14ac:dyDescent="0.25">
      <c r="A1369" s="2">
        <f t="shared" si="416"/>
        <v>5</v>
      </c>
      <c r="B1369" s="16">
        <f ca="1">VLOOKUP(A1369,PERIODS!$O$4:$P$33,2,FALSE)</f>
        <v>3.3000000000000002E-2</v>
      </c>
      <c r="C1369" s="15"/>
      <c r="D1369" s="18">
        <v>1355</v>
      </c>
      <c r="E1369" s="34">
        <f t="shared" ca="1" si="399"/>
        <v>22802.424071873906</v>
      </c>
      <c r="F1369" s="34">
        <f t="shared" ca="1" si="400"/>
        <v>3300</v>
      </c>
      <c r="G1369" s="69">
        <f t="shared" ca="1" si="404"/>
        <v>0</v>
      </c>
      <c r="H1369" s="34">
        <f t="shared" ca="1" si="405"/>
        <v>-809.10883414939622</v>
      </c>
      <c r="I1369" s="34">
        <f t="shared" ca="1" si="406"/>
        <v>2490.891165850604</v>
      </c>
      <c r="J1369" s="18">
        <f ca="1">SUM(INDIRECT(ADDRESS(ROW(F1369),COLUMN(F1369),4)):INDIRECT(ADDRESS(ROW(F1369)+N$5-1,COLUMN(F1369),4)))</f>
        <v>23100</v>
      </c>
      <c r="K1369" s="18">
        <f t="shared" ca="1" si="407"/>
        <v>16350</v>
      </c>
      <c r="L1369" s="18">
        <f t="shared" ca="1" si="417"/>
        <v>16350</v>
      </c>
      <c r="M1369" s="18">
        <f t="shared" ca="1" si="401"/>
        <v>0</v>
      </c>
      <c r="N1369" s="34">
        <f t="shared" ca="1" si="408"/>
        <v>20311.532906023302</v>
      </c>
      <c r="P1369" s="18">
        <f t="shared" ca="1" si="402"/>
        <v>809.10883414939622</v>
      </c>
      <c r="Q1369" s="47">
        <f ca="1">SUM(L$15:L1369)-SUM(M$15:M1369)</f>
        <v>16350</v>
      </c>
      <c r="R1369" s="47" t="str">
        <f t="shared" ca="1" si="403"/>
        <v>M1372</v>
      </c>
      <c r="S1369" s="40">
        <f t="shared" ca="1" si="409"/>
        <v>0</v>
      </c>
      <c r="T1369" s="46">
        <f t="shared" ca="1" si="410"/>
        <v>50</v>
      </c>
      <c r="X1369" s="74">
        <f t="shared" ca="1" si="411"/>
        <v>-0.80910883414939627</v>
      </c>
      <c r="Y1369" s="75">
        <f t="shared" ca="1" si="412"/>
        <v>-0.80910883414939627</v>
      </c>
      <c r="Z1369" s="74">
        <f t="shared" ca="1" si="413"/>
        <v>0.44525468524033784</v>
      </c>
      <c r="AA1369" s="76">
        <f t="shared" ca="1" si="414"/>
        <v>-809.10883414939622</v>
      </c>
      <c r="AB1369" s="76">
        <f t="shared" ca="1" si="415"/>
        <v>445.25468524033784</v>
      </c>
    </row>
    <row r="1370" spans="1:28" x14ac:dyDescent="0.25">
      <c r="A1370" s="2">
        <f t="shared" si="416"/>
        <v>6</v>
      </c>
      <c r="B1370" s="16">
        <f ca="1">VLOOKUP(A1370,PERIODS!$O$4:$P$33,2,FALSE)</f>
        <v>3.3000000000000002E-2</v>
      </c>
      <c r="C1370" s="15"/>
      <c r="D1370" s="18">
        <v>1356</v>
      </c>
      <c r="E1370" s="34">
        <f t="shared" ca="1" si="399"/>
        <v>20311.532906023302</v>
      </c>
      <c r="F1370" s="34">
        <f t="shared" ca="1" si="400"/>
        <v>3300</v>
      </c>
      <c r="G1370" s="69">
        <f t="shared" ca="1" si="404"/>
        <v>0</v>
      </c>
      <c r="H1370" s="34">
        <f t="shared" ca="1" si="405"/>
        <v>273.21875956135119</v>
      </c>
      <c r="I1370" s="34">
        <f t="shared" ca="1" si="406"/>
        <v>3573.2187595613514</v>
      </c>
      <c r="J1370" s="18">
        <f ca="1">SUM(INDIRECT(ADDRESS(ROW(F1370),COLUMN(F1370),4)):INDIRECT(ADDRESS(ROW(F1370)+N$5-1,COLUMN(F1370),4)))</f>
        <v>23100</v>
      </c>
      <c r="K1370" s="18">
        <f t="shared" ca="1" si="407"/>
        <v>16350</v>
      </c>
      <c r="L1370" s="18">
        <f t="shared" ca="1" si="417"/>
        <v>0</v>
      </c>
      <c r="M1370" s="18">
        <f t="shared" ca="1" si="401"/>
        <v>0</v>
      </c>
      <c r="N1370" s="34">
        <f t="shared" ca="1" si="408"/>
        <v>16738.314146461951</v>
      </c>
      <c r="P1370" s="18">
        <f t="shared" ca="1" si="402"/>
        <v>273.21875956135119</v>
      </c>
      <c r="Q1370" s="47">
        <f ca="1">SUM(L$15:L1370)-SUM(M$15:M1370)</f>
        <v>16350</v>
      </c>
      <c r="R1370" s="47" t="str">
        <f t="shared" ca="1" si="403"/>
        <v>M1373</v>
      </c>
      <c r="S1370" s="40">
        <f t="shared" ca="1" si="409"/>
        <v>0</v>
      </c>
      <c r="T1370" s="46">
        <f t="shared" ca="1" si="410"/>
        <v>65</v>
      </c>
      <c r="X1370" s="74">
        <f t="shared" ca="1" si="411"/>
        <v>0.27321875956135117</v>
      </c>
      <c r="Y1370" s="75">
        <f t="shared" ca="1" si="412"/>
        <v>0.27321875956135117</v>
      </c>
      <c r="Z1370" s="74">
        <f t="shared" ca="1" si="413"/>
        <v>1.3141877045070869</v>
      </c>
      <c r="AA1370" s="76">
        <f t="shared" ca="1" si="414"/>
        <v>273.21875956135119</v>
      </c>
      <c r="AB1370" s="76">
        <f t="shared" ca="1" si="415"/>
        <v>1314.1877045070869</v>
      </c>
    </row>
    <row r="1371" spans="1:28" x14ac:dyDescent="0.25">
      <c r="A1371" s="2">
        <f t="shared" si="416"/>
        <v>7</v>
      </c>
      <c r="B1371" s="16">
        <f ca="1">VLOOKUP(A1371,PERIODS!$O$4:$P$33,2,FALSE)</f>
        <v>3.3000000000000002E-2</v>
      </c>
      <c r="C1371" s="15"/>
      <c r="D1371" s="18">
        <v>1357</v>
      </c>
      <c r="E1371" s="34">
        <f t="shared" ca="1" si="399"/>
        <v>16738.314146461951</v>
      </c>
      <c r="F1371" s="34">
        <f t="shared" ca="1" si="400"/>
        <v>3300</v>
      </c>
      <c r="G1371" s="69">
        <f t="shared" ca="1" si="404"/>
        <v>0</v>
      </c>
      <c r="H1371" s="34">
        <f t="shared" ca="1" si="405"/>
        <v>-1849.6668350945104</v>
      </c>
      <c r="I1371" s="34">
        <f t="shared" ca="1" si="406"/>
        <v>1450.3331649054896</v>
      </c>
      <c r="J1371" s="18">
        <f ca="1">SUM(INDIRECT(ADDRESS(ROW(F1371),COLUMN(F1371),4)):INDIRECT(ADDRESS(ROW(F1371)+N$5-1,COLUMN(F1371),4)))</f>
        <v>23100</v>
      </c>
      <c r="K1371" s="18">
        <f t="shared" ca="1" si="407"/>
        <v>16350</v>
      </c>
      <c r="L1371" s="18">
        <f t="shared" ca="1" si="417"/>
        <v>0</v>
      </c>
      <c r="M1371" s="18">
        <f t="shared" ca="1" si="401"/>
        <v>0</v>
      </c>
      <c r="N1371" s="34">
        <f t="shared" ca="1" si="408"/>
        <v>15287.980981556462</v>
      </c>
      <c r="P1371" s="18">
        <f t="shared" ca="1" si="402"/>
        <v>1849.6668350945104</v>
      </c>
      <c r="Q1371" s="47">
        <f ca="1">SUM(L$15:L1371)-SUM(M$15:M1371)</f>
        <v>16350</v>
      </c>
      <c r="R1371" s="47" t="str">
        <f t="shared" ca="1" si="403"/>
        <v>M1374</v>
      </c>
      <c r="S1371" s="40">
        <f t="shared" ca="1" si="409"/>
        <v>0</v>
      </c>
      <c r="T1371" s="46">
        <f t="shared" ca="1" si="410"/>
        <v>25</v>
      </c>
      <c r="X1371" s="74">
        <f t="shared" ca="1" si="411"/>
        <v>-1.8496668350945105</v>
      </c>
      <c r="Y1371" s="75">
        <f t="shared" ca="1" si="412"/>
        <v>-1.8496668350945105</v>
      </c>
      <c r="Z1371" s="74">
        <f t="shared" ca="1" si="413"/>
        <v>0.15728956094682381</v>
      </c>
      <c r="AA1371" s="76">
        <f t="shared" ca="1" si="414"/>
        <v>-1849.6668350945104</v>
      </c>
      <c r="AB1371" s="76">
        <f t="shared" ca="1" si="415"/>
        <v>157.2895609468238</v>
      </c>
    </row>
    <row r="1372" spans="1:28" x14ac:dyDescent="0.25">
      <c r="A1372" s="2">
        <f t="shared" si="416"/>
        <v>8</v>
      </c>
      <c r="B1372" s="16">
        <f ca="1">VLOOKUP(A1372,PERIODS!$O$4:$P$33,2,FALSE)</f>
        <v>3.3000000000000002E-2</v>
      </c>
      <c r="C1372" s="15"/>
      <c r="D1372" s="18">
        <v>1358</v>
      </c>
      <c r="E1372" s="34">
        <f t="shared" ca="1" si="399"/>
        <v>15287.980981556462</v>
      </c>
      <c r="F1372" s="34">
        <f t="shared" ca="1" si="400"/>
        <v>3300</v>
      </c>
      <c r="G1372" s="69">
        <f t="shared" ca="1" si="404"/>
        <v>0</v>
      </c>
      <c r="H1372" s="34">
        <f t="shared" ca="1" si="405"/>
        <v>790.40725170768462</v>
      </c>
      <c r="I1372" s="34">
        <f t="shared" ca="1" si="406"/>
        <v>4090.4072517076847</v>
      </c>
      <c r="J1372" s="18">
        <f ca="1">SUM(INDIRECT(ADDRESS(ROW(F1372),COLUMN(F1372),4)):INDIRECT(ADDRESS(ROW(F1372)+N$5-1,COLUMN(F1372),4)))</f>
        <v>23100</v>
      </c>
      <c r="K1372" s="18">
        <f t="shared" ca="1" si="407"/>
        <v>0</v>
      </c>
      <c r="L1372" s="18">
        <f t="shared" ca="1" si="417"/>
        <v>0</v>
      </c>
      <c r="M1372" s="18">
        <f t="shared" ca="1" si="401"/>
        <v>16350</v>
      </c>
      <c r="N1372" s="34">
        <f t="shared" ca="1" si="408"/>
        <v>27547.573729848777</v>
      </c>
      <c r="P1372" s="18">
        <f t="shared" ca="1" si="402"/>
        <v>790.40725170768462</v>
      </c>
      <c r="Q1372" s="47">
        <f ca="1">SUM(L$15:L1372)-SUM(M$15:M1372)</f>
        <v>0</v>
      </c>
      <c r="R1372" s="47" t="str">
        <f t="shared" ca="1" si="403"/>
        <v>M1375</v>
      </c>
      <c r="S1372" s="40">
        <f t="shared" ca="1" si="409"/>
        <v>0</v>
      </c>
      <c r="T1372" s="46">
        <f t="shared" ca="1" si="410"/>
        <v>43</v>
      </c>
      <c r="X1372" s="74">
        <f t="shared" ca="1" si="411"/>
        <v>0.79040725170768467</v>
      </c>
      <c r="Y1372" s="75">
        <f t="shared" ca="1" si="412"/>
        <v>0.79040725170768467</v>
      </c>
      <c r="Z1372" s="74">
        <f t="shared" ca="1" si="413"/>
        <v>2.2042939459590469</v>
      </c>
      <c r="AA1372" s="76">
        <f t="shared" ca="1" si="414"/>
        <v>790.40725170768462</v>
      </c>
      <c r="AB1372" s="76">
        <f t="shared" ca="1" si="415"/>
        <v>2204.2939459590471</v>
      </c>
    </row>
    <row r="1373" spans="1:28" x14ac:dyDescent="0.25">
      <c r="A1373" s="2">
        <f t="shared" si="416"/>
        <v>9</v>
      </c>
      <c r="B1373" s="16">
        <f ca="1">VLOOKUP(A1373,PERIODS!$O$4:$P$33,2,FALSE)</f>
        <v>3.3000000000000002E-2</v>
      </c>
      <c r="C1373" s="15"/>
      <c r="D1373" s="18">
        <v>1359</v>
      </c>
      <c r="E1373" s="34">
        <f t="shared" ca="1" si="399"/>
        <v>27547.573729848777</v>
      </c>
      <c r="F1373" s="34">
        <f t="shared" ca="1" si="400"/>
        <v>3300</v>
      </c>
      <c r="G1373" s="69">
        <f t="shared" ca="1" si="404"/>
        <v>0</v>
      </c>
      <c r="H1373" s="34">
        <f t="shared" ca="1" si="405"/>
        <v>639.85095440286716</v>
      </c>
      <c r="I1373" s="34">
        <f t="shared" ca="1" si="406"/>
        <v>3939.850954402867</v>
      </c>
      <c r="J1373" s="18">
        <f ca="1">SUM(INDIRECT(ADDRESS(ROW(F1373),COLUMN(F1373),4)):INDIRECT(ADDRESS(ROW(F1373)+N$5-1,COLUMN(F1373),4)))</f>
        <v>23100</v>
      </c>
      <c r="K1373" s="18">
        <f t="shared" ca="1" si="407"/>
        <v>0</v>
      </c>
      <c r="L1373" s="18">
        <f t="shared" ca="1" si="417"/>
        <v>0</v>
      </c>
      <c r="M1373" s="18">
        <f t="shared" ca="1" si="401"/>
        <v>0</v>
      </c>
      <c r="N1373" s="34">
        <f t="shared" ca="1" si="408"/>
        <v>23607.722775445909</v>
      </c>
      <c r="P1373" s="18">
        <f t="shared" ca="1" si="402"/>
        <v>639.85095440286716</v>
      </c>
      <c r="Q1373" s="47">
        <f ca="1">SUM(L$15:L1373)-SUM(M$15:M1373)</f>
        <v>0</v>
      </c>
      <c r="R1373" s="47" t="str">
        <f t="shared" ca="1" si="403"/>
        <v>M1376</v>
      </c>
      <c r="S1373" s="40">
        <f t="shared" ca="1" si="409"/>
        <v>0</v>
      </c>
      <c r="T1373" s="46">
        <f t="shared" ca="1" si="410"/>
        <v>96</v>
      </c>
      <c r="X1373" s="74">
        <f t="shared" ca="1" si="411"/>
        <v>0.63985095440286721</v>
      </c>
      <c r="Y1373" s="75">
        <f t="shared" ca="1" si="412"/>
        <v>0.63985095440286721</v>
      </c>
      <c r="Z1373" s="74">
        <f t="shared" ca="1" si="413"/>
        <v>1.8961982382435705</v>
      </c>
      <c r="AA1373" s="76">
        <f t="shared" ca="1" si="414"/>
        <v>639.85095440286716</v>
      </c>
      <c r="AB1373" s="76">
        <f t="shared" ca="1" si="415"/>
        <v>1896.1982382435706</v>
      </c>
    </row>
    <row r="1374" spans="1:28" x14ac:dyDescent="0.25">
      <c r="A1374" s="2">
        <f t="shared" si="416"/>
        <v>10</v>
      </c>
      <c r="B1374" s="16">
        <f ca="1">VLOOKUP(A1374,PERIODS!$O$4:$P$33,2,FALSE)</f>
        <v>3.3000000000000002E-2</v>
      </c>
      <c r="C1374" s="15"/>
      <c r="D1374" s="18">
        <v>1360</v>
      </c>
      <c r="E1374" s="34">
        <f t="shared" ca="1" si="399"/>
        <v>23607.722775445909</v>
      </c>
      <c r="F1374" s="34">
        <f t="shared" ca="1" si="400"/>
        <v>3300</v>
      </c>
      <c r="G1374" s="69">
        <f t="shared" ca="1" si="404"/>
        <v>0</v>
      </c>
      <c r="H1374" s="34">
        <f t="shared" ca="1" si="405"/>
        <v>-753.17375837516056</v>
      </c>
      <c r="I1374" s="34">
        <f t="shared" ca="1" si="406"/>
        <v>2546.8262416248394</v>
      </c>
      <c r="J1374" s="18">
        <f ca="1">SUM(INDIRECT(ADDRESS(ROW(F1374),COLUMN(F1374),4)):INDIRECT(ADDRESS(ROW(F1374)+N$5-1,COLUMN(F1374),4)))</f>
        <v>23100</v>
      </c>
      <c r="K1374" s="18">
        <f t="shared" ca="1" si="407"/>
        <v>0</v>
      </c>
      <c r="L1374" s="18">
        <f t="shared" ca="1" si="417"/>
        <v>0</v>
      </c>
      <c r="M1374" s="18">
        <f t="shared" ca="1" si="401"/>
        <v>0</v>
      </c>
      <c r="N1374" s="34">
        <f t="shared" ca="1" si="408"/>
        <v>21060.896533821069</v>
      </c>
      <c r="P1374" s="18">
        <f t="shared" ca="1" si="402"/>
        <v>753.17375837516056</v>
      </c>
      <c r="Q1374" s="47">
        <f ca="1">SUM(L$15:L1374)-SUM(M$15:M1374)</f>
        <v>0</v>
      </c>
      <c r="R1374" s="47" t="str">
        <f t="shared" ca="1" si="403"/>
        <v>M1377</v>
      </c>
      <c r="S1374" s="40">
        <f t="shared" ca="1" si="409"/>
        <v>0</v>
      </c>
      <c r="T1374" s="46">
        <f t="shared" ca="1" si="410"/>
        <v>74</v>
      </c>
      <c r="X1374" s="74">
        <f t="shared" ca="1" si="411"/>
        <v>-0.75317375837516054</v>
      </c>
      <c r="Y1374" s="75">
        <f t="shared" ca="1" si="412"/>
        <v>-0.75317375837516054</v>
      </c>
      <c r="Z1374" s="74">
        <f t="shared" ca="1" si="413"/>
        <v>0.47086975193655894</v>
      </c>
      <c r="AA1374" s="76">
        <f t="shared" ca="1" si="414"/>
        <v>-753.17375837516056</v>
      </c>
      <c r="AB1374" s="76">
        <f t="shared" ca="1" si="415"/>
        <v>470.86975193655894</v>
      </c>
    </row>
    <row r="1375" spans="1:28" x14ac:dyDescent="0.25">
      <c r="A1375" s="2">
        <f t="shared" si="416"/>
        <v>11</v>
      </c>
      <c r="B1375" s="16">
        <f ca="1">VLOOKUP(A1375,PERIODS!$O$4:$P$33,2,FALSE)</f>
        <v>3.3000000000000002E-2</v>
      </c>
      <c r="C1375" s="15"/>
      <c r="D1375" s="18">
        <v>1361</v>
      </c>
      <c r="E1375" s="34">
        <f t="shared" ca="1" si="399"/>
        <v>21060.896533821069</v>
      </c>
      <c r="F1375" s="34">
        <f t="shared" ca="1" si="400"/>
        <v>3300</v>
      </c>
      <c r="G1375" s="69">
        <f t="shared" ca="1" si="404"/>
        <v>0</v>
      </c>
      <c r="H1375" s="34">
        <f t="shared" ca="1" si="405"/>
        <v>426.38897155636448</v>
      </c>
      <c r="I1375" s="34">
        <f t="shared" ca="1" si="406"/>
        <v>3726.3889715563646</v>
      </c>
      <c r="J1375" s="18">
        <f ca="1">SUM(INDIRECT(ADDRESS(ROW(F1375),COLUMN(F1375),4)):INDIRECT(ADDRESS(ROW(F1375)+N$5-1,COLUMN(F1375),4)))</f>
        <v>23300</v>
      </c>
      <c r="K1375" s="18">
        <f t="shared" ca="1" si="407"/>
        <v>16350</v>
      </c>
      <c r="L1375" s="18">
        <f t="shared" ca="1" si="417"/>
        <v>16350</v>
      </c>
      <c r="M1375" s="18">
        <f t="shared" ca="1" si="401"/>
        <v>0</v>
      </c>
      <c r="N1375" s="34">
        <f t="shared" ca="1" si="408"/>
        <v>17334.507562264705</v>
      </c>
      <c r="P1375" s="18">
        <f t="shared" ca="1" si="402"/>
        <v>426.38897155636448</v>
      </c>
      <c r="Q1375" s="47">
        <f ca="1">SUM(L$15:L1375)-SUM(M$15:M1375)</f>
        <v>16350</v>
      </c>
      <c r="R1375" s="47" t="str">
        <f t="shared" ca="1" si="403"/>
        <v>M1378</v>
      </c>
      <c r="S1375" s="40">
        <f t="shared" ca="1" si="409"/>
        <v>0</v>
      </c>
      <c r="T1375" s="46">
        <f t="shared" ca="1" si="410"/>
        <v>50</v>
      </c>
      <c r="X1375" s="74">
        <f t="shared" ca="1" si="411"/>
        <v>0.42638897155636446</v>
      </c>
      <c r="Y1375" s="75">
        <f t="shared" ca="1" si="412"/>
        <v>0.42638897155636446</v>
      </c>
      <c r="Z1375" s="74">
        <f t="shared" ca="1" si="413"/>
        <v>1.5317164534075751</v>
      </c>
      <c r="AA1375" s="76">
        <f t="shared" ca="1" si="414"/>
        <v>426.38897155636448</v>
      </c>
      <c r="AB1375" s="76">
        <f t="shared" ca="1" si="415"/>
        <v>1531.716453407575</v>
      </c>
    </row>
    <row r="1376" spans="1:28" x14ac:dyDescent="0.25">
      <c r="A1376" s="2">
        <f t="shared" si="416"/>
        <v>12</v>
      </c>
      <c r="B1376" s="16">
        <f ca="1">VLOOKUP(A1376,PERIODS!$O$4:$P$33,2,FALSE)</f>
        <v>3.3000000000000002E-2</v>
      </c>
      <c r="C1376" s="15"/>
      <c r="D1376" s="18">
        <v>1362</v>
      </c>
      <c r="E1376" s="34">
        <f t="shared" ca="1" si="399"/>
        <v>17334.507562264705</v>
      </c>
      <c r="F1376" s="34">
        <f t="shared" ca="1" si="400"/>
        <v>3300</v>
      </c>
      <c r="G1376" s="69">
        <f t="shared" ca="1" si="404"/>
        <v>0</v>
      </c>
      <c r="H1376" s="34">
        <f t="shared" ca="1" si="405"/>
        <v>240.0107054200908</v>
      </c>
      <c r="I1376" s="34">
        <f t="shared" ca="1" si="406"/>
        <v>3540.0107054200907</v>
      </c>
      <c r="J1376" s="18">
        <f ca="1">SUM(INDIRECT(ADDRESS(ROW(F1376),COLUMN(F1376),4)):INDIRECT(ADDRESS(ROW(F1376)+N$5-1,COLUMN(F1376),4)))</f>
        <v>23500</v>
      </c>
      <c r="K1376" s="18">
        <f t="shared" ca="1" si="407"/>
        <v>16350</v>
      </c>
      <c r="L1376" s="18">
        <f t="shared" ca="1" si="417"/>
        <v>0</v>
      </c>
      <c r="M1376" s="18">
        <f t="shared" ca="1" si="401"/>
        <v>0</v>
      </c>
      <c r="N1376" s="34">
        <f t="shared" ca="1" si="408"/>
        <v>13794.496856844615</v>
      </c>
      <c r="P1376" s="18">
        <f t="shared" ca="1" si="402"/>
        <v>240.0107054200908</v>
      </c>
      <c r="Q1376" s="47">
        <f ca="1">SUM(L$15:L1376)-SUM(M$15:M1376)</f>
        <v>16350</v>
      </c>
      <c r="R1376" s="47" t="str">
        <f t="shared" ca="1" si="403"/>
        <v>M1379</v>
      </c>
      <c r="S1376" s="40">
        <f t="shared" ca="1" si="409"/>
        <v>0</v>
      </c>
      <c r="T1376" s="46">
        <f t="shared" ca="1" si="410"/>
        <v>67</v>
      </c>
      <c r="X1376" s="74">
        <f t="shared" ca="1" si="411"/>
        <v>0.24001070542009081</v>
      </c>
      <c r="Y1376" s="75">
        <f t="shared" ca="1" si="412"/>
        <v>0.24001070542009081</v>
      </c>
      <c r="Z1376" s="74">
        <f t="shared" ca="1" si="413"/>
        <v>1.2712627596504456</v>
      </c>
      <c r="AA1376" s="76">
        <f t="shared" ca="1" si="414"/>
        <v>240.0107054200908</v>
      </c>
      <c r="AB1376" s="76">
        <f t="shared" ca="1" si="415"/>
        <v>1271.2627596504456</v>
      </c>
    </row>
    <row r="1377" spans="1:28" x14ac:dyDescent="0.25">
      <c r="A1377" s="2">
        <f t="shared" si="416"/>
        <v>13</v>
      </c>
      <c r="B1377" s="16">
        <f ca="1">VLOOKUP(A1377,PERIODS!$O$4:$P$33,2,FALSE)</f>
        <v>3.3000000000000002E-2</v>
      </c>
      <c r="C1377" s="15"/>
      <c r="D1377" s="18">
        <v>1363</v>
      </c>
      <c r="E1377" s="34">
        <f t="shared" ca="1" si="399"/>
        <v>13794.496856844615</v>
      </c>
      <c r="F1377" s="34">
        <f t="shared" ca="1" si="400"/>
        <v>3300</v>
      </c>
      <c r="G1377" s="69">
        <f t="shared" ca="1" si="404"/>
        <v>0</v>
      </c>
      <c r="H1377" s="34">
        <f t="shared" ca="1" si="405"/>
        <v>-1883.4388777278382</v>
      </c>
      <c r="I1377" s="34">
        <f t="shared" ca="1" si="406"/>
        <v>1416.5611222721618</v>
      </c>
      <c r="J1377" s="18">
        <f ca="1">SUM(INDIRECT(ADDRESS(ROW(F1377),COLUMN(F1377),4)):INDIRECT(ADDRESS(ROW(F1377)+N$5-1,COLUMN(F1377),4)))</f>
        <v>23700</v>
      </c>
      <c r="K1377" s="18">
        <f t="shared" ca="1" si="407"/>
        <v>16350</v>
      </c>
      <c r="L1377" s="18">
        <f t="shared" ca="1" si="417"/>
        <v>0</v>
      </c>
      <c r="M1377" s="18">
        <f t="shared" ca="1" si="401"/>
        <v>0</v>
      </c>
      <c r="N1377" s="34">
        <f t="shared" ca="1" si="408"/>
        <v>12377.935734572453</v>
      </c>
      <c r="P1377" s="18">
        <f t="shared" ca="1" si="402"/>
        <v>1883.4388777278382</v>
      </c>
      <c r="Q1377" s="47">
        <f ca="1">SUM(L$15:L1377)-SUM(M$15:M1377)</f>
        <v>16350</v>
      </c>
      <c r="R1377" s="47" t="str">
        <f t="shared" ca="1" si="403"/>
        <v>M1380</v>
      </c>
      <c r="S1377" s="40">
        <f t="shared" ca="1" si="409"/>
        <v>0</v>
      </c>
      <c r="T1377" s="46">
        <f t="shared" ca="1" si="410"/>
        <v>26</v>
      </c>
      <c r="X1377" s="74">
        <f t="shared" ca="1" si="411"/>
        <v>-1.8834388777278381</v>
      </c>
      <c r="Y1377" s="75">
        <f t="shared" ca="1" si="412"/>
        <v>-1.8834388777278381</v>
      </c>
      <c r="Z1377" s="74">
        <f t="shared" ca="1" si="413"/>
        <v>0.1520662682634891</v>
      </c>
      <c r="AA1377" s="76">
        <f t="shared" ca="1" si="414"/>
        <v>-1883.4388777278382</v>
      </c>
      <c r="AB1377" s="76">
        <f t="shared" ca="1" si="415"/>
        <v>152.06626826348909</v>
      </c>
    </row>
    <row r="1378" spans="1:28" x14ac:dyDescent="0.25">
      <c r="A1378" s="2">
        <f t="shared" si="416"/>
        <v>14</v>
      </c>
      <c r="B1378" s="16">
        <f ca="1">VLOOKUP(A1378,PERIODS!$O$4:$P$33,2,FALSE)</f>
        <v>3.3000000000000002E-2</v>
      </c>
      <c r="C1378" s="15"/>
      <c r="D1378" s="18">
        <v>1364</v>
      </c>
      <c r="E1378" s="34">
        <f t="shared" ref="E1378:E1441" ca="1" si="418">N1377</f>
        <v>12377.935734572453</v>
      </c>
      <c r="F1378" s="34">
        <f t="shared" ca="1" si="400"/>
        <v>3300</v>
      </c>
      <c r="G1378" s="69">
        <f t="shared" ca="1" si="404"/>
        <v>0</v>
      </c>
      <c r="H1378" s="34">
        <f t="shared" ca="1" si="405"/>
        <v>-679.7317093502586</v>
      </c>
      <c r="I1378" s="34">
        <f t="shared" ca="1" si="406"/>
        <v>2620.2682906497412</v>
      </c>
      <c r="J1378" s="18">
        <f ca="1">SUM(INDIRECT(ADDRESS(ROW(F1378),COLUMN(F1378),4)):INDIRECT(ADDRESS(ROW(F1378)+N$5-1,COLUMN(F1378),4)))</f>
        <v>23900</v>
      </c>
      <c r="K1378" s="18">
        <f t="shared" ca="1" si="407"/>
        <v>0</v>
      </c>
      <c r="L1378" s="18">
        <f t="shared" ca="1" si="417"/>
        <v>0</v>
      </c>
      <c r="M1378" s="18">
        <f t="shared" ca="1" si="401"/>
        <v>16350</v>
      </c>
      <c r="N1378" s="34">
        <f t="shared" ca="1" si="408"/>
        <v>26107.667443922714</v>
      </c>
      <c r="P1378" s="18">
        <f t="shared" ca="1" si="402"/>
        <v>679.7317093502586</v>
      </c>
      <c r="Q1378" s="47">
        <f ca="1">SUM(L$15:L1378)-SUM(M$15:M1378)</f>
        <v>0</v>
      </c>
      <c r="R1378" s="47" t="str">
        <f t="shared" ca="1" si="403"/>
        <v>M1381</v>
      </c>
      <c r="S1378" s="40">
        <f t="shared" ca="1" si="409"/>
        <v>0</v>
      </c>
      <c r="T1378" s="46">
        <f t="shared" ca="1" si="410"/>
        <v>37</v>
      </c>
      <c r="X1378" s="74">
        <f t="shared" ca="1" si="411"/>
        <v>-0.67973170935025862</v>
      </c>
      <c r="Y1378" s="75">
        <f t="shared" ca="1" si="412"/>
        <v>-0.67973170935025862</v>
      </c>
      <c r="Z1378" s="74">
        <f t="shared" ca="1" si="413"/>
        <v>0.5067529312023854</v>
      </c>
      <c r="AA1378" s="76">
        <f t="shared" ca="1" si="414"/>
        <v>-679.7317093502586</v>
      </c>
      <c r="AB1378" s="76">
        <f t="shared" ca="1" si="415"/>
        <v>506.75293120238541</v>
      </c>
    </row>
    <row r="1379" spans="1:28" x14ac:dyDescent="0.25">
      <c r="A1379" s="2">
        <f t="shared" si="416"/>
        <v>15</v>
      </c>
      <c r="B1379" s="16">
        <f ca="1">VLOOKUP(A1379,PERIODS!$O$4:$P$33,2,FALSE)</f>
        <v>3.3000000000000002E-2</v>
      </c>
      <c r="C1379" s="15"/>
      <c r="D1379" s="18">
        <v>1365</v>
      </c>
      <c r="E1379" s="34">
        <f t="shared" ca="1" si="418"/>
        <v>26107.667443922714</v>
      </c>
      <c r="F1379" s="34">
        <f t="shared" ca="1" si="400"/>
        <v>3300</v>
      </c>
      <c r="G1379" s="69">
        <f t="shared" ca="1" si="404"/>
        <v>0</v>
      </c>
      <c r="H1379" s="34">
        <f t="shared" ca="1" si="405"/>
        <v>-479.77922752394471</v>
      </c>
      <c r="I1379" s="34">
        <f t="shared" ca="1" si="406"/>
        <v>2820.2207724760551</v>
      </c>
      <c r="J1379" s="18">
        <f ca="1">SUM(INDIRECT(ADDRESS(ROW(F1379),COLUMN(F1379),4)):INDIRECT(ADDRESS(ROW(F1379)+N$5-1,COLUMN(F1379),4)))</f>
        <v>24100</v>
      </c>
      <c r="K1379" s="18">
        <f t="shared" ca="1" si="407"/>
        <v>0</v>
      </c>
      <c r="L1379" s="18">
        <f t="shared" ca="1" si="417"/>
        <v>0</v>
      </c>
      <c r="M1379" s="18">
        <f t="shared" ca="1" si="401"/>
        <v>0</v>
      </c>
      <c r="N1379" s="34">
        <f t="shared" ca="1" si="408"/>
        <v>23287.446671446658</v>
      </c>
      <c r="P1379" s="18">
        <f t="shared" ca="1" si="402"/>
        <v>479.77922752394471</v>
      </c>
      <c r="Q1379" s="47">
        <f ca="1">SUM(L$15:L1379)-SUM(M$15:M1379)</f>
        <v>0</v>
      </c>
      <c r="R1379" s="47" t="str">
        <f t="shared" ca="1" si="403"/>
        <v>M1382</v>
      </c>
      <c r="S1379" s="40">
        <f t="shared" ca="1" si="409"/>
        <v>0</v>
      </c>
      <c r="T1379" s="46">
        <f t="shared" ca="1" si="410"/>
        <v>7</v>
      </c>
      <c r="X1379" s="74">
        <f t="shared" ca="1" si="411"/>
        <v>-0.4797792275239447</v>
      </c>
      <c r="Y1379" s="75">
        <f t="shared" ca="1" si="412"/>
        <v>-0.4797792275239447</v>
      </c>
      <c r="Z1379" s="74">
        <f t="shared" ca="1" si="413"/>
        <v>0.61892001722870327</v>
      </c>
      <c r="AA1379" s="76">
        <f t="shared" ca="1" si="414"/>
        <v>-479.77922752394471</v>
      </c>
      <c r="AB1379" s="76">
        <f t="shared" ca="1" si="415"/>
        <v>618.92001722870327</v>
      </c>
    </row>
    <row r="1380" spans="1:28" x14ac:dyDescent="0.25">
      <c r="A1380" s="2">
        <f t="shared" si="416"/>
        <v>16</v>
      </c>
      <c r="B1380" s="16">
        <f ca="1">VLOOKUP(A1380,PERIODS!$O$4:$P$33,2,FALSE)</f>
        <v>3.3000000000000002E-2</v>
      </c>
      <c r="C1380" s="15"/>
      <c r="D1380" s="18">
        <v>1366</v>
      </c>
      <c r="E1380" s="34">
        <f t="shared" ca="1" si="418"/>
        <v>23287.446671446658</v>
      </c>
      <c r="F1380" s="34">
        <f t="shared" ca="1" si="400"/>
        <v>3300</v>
      </c>
      <c r="G1380" s="69">
        <f t="shared" ca="1" si="404"/>
        <v>0</v>
      </c>
      <c r="H1380" s="34">
        <f t="shared" ca="1" si="405"/>
        <v>-1366.242541519043</v>
      </c>
      <c r="I1380" s="34">
        <f t="shared" ca="1" si="406"/>
        <v>1933.757458480957</v>
      </c>
      <c r="J1380" s="18">
        <f ca="1">SUM(INDIRECT(ADDRESS(ROW(F1380),COLUMN(F1380),4)):INDIRECT(ADDRESS(ROW(F1380)+N$5-1,COLUMN(F1380),4)))</f>
        <v>24300</v>
      </c>
      <c r="K1380" s="18">
        <f t="shared" ca="1" si="407"/>
        <v>16350</v>
      </c>
      <c r="L1380" s="18">
        <f t="shared" ca="1" si="417"/>
        <v>16350</v>
      </c>
      <c r="M1380" s="18">
        <f t="shared" ca="1" si="401"/>
        <v>0</v>
      </c>
      <c r="N1380" s="34">
        <f t="shared" ca="1" si="408"/>
        <v>21353.689212965703</v>
      </c>
      <c r="P1380" s="18">
        <f t="shared" ca="1" si="402"/>
        <v>1366.242541519043</v>
      </c>
      <c r="Q1380" s="47">
        <f ca="1">SUM(L$15:L1380)-SUM(M$15:M1380)</f>
        <v>16350</v>
      </c>
      <c r="R1380" s="47" t="str">
        <f t="shared" ca="1" si="403"/>
        <v>M1383</v>
      </c>
      <c r="S1380" s="40">
        <f t="shared" ca="1" si="409"/>
        <v>0</v>
      </c>
      <c r="T1380" s="46">
        <f t="shared" ca="1" si="410"/>
        <v>74</v>
      </c>
      <c r="X1380" s="74">
        <f t="shared" ca="1" si="411"/>
        <v>-1.3662425415190431</v>
      </c>
      <c r="Y1380" s="75">
        <f t="shared" ca="1" si="412"/>
        <v>-1.3662425415190431</v>
      </c>
      <c r="Z1380" s="74">
        <f t="shared" ca="1" si="413"/>
        <v>0.25506355195569058</v>
      </c>
      <c r="AA1380" s="76">
        <f t="shared" ca="1" si="414"/>
        <v>-1366.242541519043</v>
      </c>
      <c r="AB1380" s="76">
        <f t="shared" ca="1" si="415"/>
        <v>255.06355195569057</v>
      </c>
    </row>
    <row r="1381" spans="1:28" x14ac:dyDescent="0.25">
      <c r="A1381" s="2">
        <f t="shared" si="416"/>
        <v>17</v>
      </c>
      <c r="B1381" s="16">
        <f ca="1">VLOOKUP(A1381,PERIODS!$O$4:$P$33,2,FALSE)</f>
        <v>3.5000000000000003E-2</v>
      </c>
      <c r="C1381" s="15"/>
      <c r="D1381" s="18">
        <v>1367</v>
      </c>
      <c r="E1381" s="34">
        <f t="shared" ca="1" si="418"/>
        <v>21353.689212965703</v>
      </c>
      <c r="F1381" s="34">
        <f t="shared" ca="1" si="400"/>
        <v>3500.0000000000005</v>
      </c>
      <c r="G1381" s="69">
        <f t="shared" ca="1" si="404"/>
        <v>0</v>
      </c>
      <c r="H1381" s="34">
        <f t="shared" ca="1" si="405"/>
        <v>-1648.8047793396368</v>
      </c>
      <c r="I1381" s="34">
        <f t="shared" ca="1" si="406"/>
        <v>1851.1952206603637</v>
      </c>
      <c r="J1381" s="18">
        <f ca="1">SUM(INDIRECT(ADDRESS(ROW(F1381),COLUMN(F1381),4)):INDIRECT(ADDRESS(ROW(F1381)+N$5-1,COLUMN(F1381),4)))</f>
        <v>24500.000000000004</v>
      </c>
      <c r="K1381" s="18">
        <f t="shared" ca="1" si="407"/>
        <v>16350</v>
      </c>
      <c r="L1381" s="18">
        <f t="shared" ca="1" si="417"/>
        <v>0</v>
      </c>
      <c r="M1381" s="18">
        <f t="shared" ca="1" si="401"/>
        <v>0</v>
      </c>
      <c r="N1381" s="34">
        <f t="shared" ca="1" si="408"/>
        <v>19502.493992305339</v>
      </c>
      <c r="P1381" s="18">
        <f t="shared" ca="1" si="402"/>
        <v>1648.8047793396368</v>
      </c>
      <c r="Q1381" s="47">
        <f ca="1">SUM(L$15:L1381)-SUM(M$15:M1381)</f>
        <v>16350</v>
      </c>
      <c r="R1381" s="47" t="str">
        <f t="shared" ca="1" si="403"/>
        <v>M1384</v>
      </c>
      <c r="S1381" s="40">
        <f t="shared" ca="1" si="409"/>
        <v>0</v>
      </c>
      <c r="T1381" s="46">
        <f t="shared" ca="1" si="410"/>
        <v>2</v>
      </c>
      <c r="X1381" s="74">
        <f t="shared" ca="1" si="411"/>
        <v>-1.6488047793396368</v>
      </c>
      <c r="Y1381" s="75">
        <f t="shared" ca="1" si="412"/>
        <v>-1.6488047793396368</v>
      </c>
      <c r="Z1381" s="74">
        <f t="shared" ca="1" si="413"/>
        <v>0.19227958787070851</v>
      </c>
      <c r="AA1381" s="76">
        <f t="shared" ca="1" si="414"/>
        <v>-1648.8047793396368</v>
      </c>
      <c r="AB1381" s="76">
        <f t="shared" ca="1" si="415"/>
        <v>192.2795878707085</v>
      </c>
    </row>
    <row r="1382" spans="1:28" x14ac:dyDescent="0.25">
      <c r="A1382" s="2">
        <f t="shared" si="416"/>
        <v>18</v>
      </c>
      <c r="B1382" s="16">
        <f ca="1">VLOOKUP(A1382,PERIODS!$O$4:$P$33,2,FALSE)</f>
        <v>3.5000000000000003E-2</v>
      </c>
      <c r="C1382" s="15"/>
      <c r="D1382" s="18">
        <v>1368</v>
      </c>
      <c r="E1382" s="34">
        <f t="shared" ca="1" si="418"/>
        <v>19502.493992305339</v>
      </c>
      <c r="F1382" s="34">
        <f t="shared" ca="1" si="400"/>
        <v>3500.0000000000005</v>
      </c>
      <c r="G1382" s="69">
        <f t="shared" ca="1" si="404"/>
        <v>0</v>
      </c>
      <c r="H1382" s="34">
        <f t="shared" ca="1" si="405"/>
        <v>-359.54321176135556</v>
      </c>
      <c r="I1382" s="34">
        <f t="shared" ca="1" si="406"/>
        <v>3140.456788238645</v>
      </c>
      <c r="J1382" s="18">
        <f ca="1">SUM(INDIRECT(ADDRESS(ROW(F1382),COLUMN(F1382),4)):INDIRECT(ADDRESS(ROW(F1382)+N$5-1,COLUMN(F1382),4)))</f>
        <v>24500.000000000004</v>
      </c>
      <c r="K1382" s="18">
        <f t="shared" ca="1" si="407"/>
        <v>16350</v>
      </c>
      <c r="L1382" s="18">
        <f t="shared" ca="1" si="417"/>
        <v>0</v>
      </c>
      <c r="M1382" s="18">
        <f t="shared" ca="1" si="401"/>
        <v>0</v>
      </c>
      <c r="N1382" s="34">
        <f t="shared" ca="1" si="408"/>
        <v>16362.037204066693</v>
      </c>
      <c r="P1382" s="18">
        <f t="shared" ca="1" si="402"/>
        <v>359.54321176135556</v>
      </c>
      <c r="Q1382" s="47">
        <f ca="1">SUM(L$15:L1382)-SUM(M$15:M1382)</f>
        <v>16350</v>
      </c>
      <c r="R1382" s="47" t="str">
        <f t="shared" ca="1" si="403"/>
        <v>M1385</v>
      </c>
      <c r="S1382" s="40">
        <f t="shared" ca="1" si="409"/>
        <v>0</v>
      </c>
      <c r="T1382" s="46">
        <f t="shared" ca="1" si="410"/>
        <v>97</v>
      </c>
      <c r="X1382" s="74">
        <f t="shared" ca="1" si="411"/>
        <v>-0.35954321176135556</v>
      </c>
      <c r="Y1382" s="75">
        <f t="shared" ca="1" si="412"/>
        <v>-0.35954321176135556</v>
      </c>
      <c r="Z1382" s="74">
        <f t="shared" ca="1" si="413"/>
        <v>0.69799508920924458</v>
      </c>
      <c r="AA1382" s="76">
        <f t="shared" ca="1" si="414"/>
        <v>-359.54321176135556</v>
      </c>
      <c r="AB1382" s="76">
        <f t="shared" ca="1" si="415"/>
        <v>697.99508920924461</v>
      </c>
    </row>
    <row r="1383" spans="1:28" x14ac:dyDescent="0.25">
      <c r="A1383" s="2">
        <f t="shared" si="416"/>
        <v>19</v>
      </c>
      <c r="B1383" s="16">
        <f ca="1">VLOOKUP(A1383,PERIODS!$O$4:$P$33,2,FALSE)</f>
        <v>3.5000000000000003E-2</v>
      </c>
      <c r="C1383" s="15"/>
      <c r="D1383" s="18">
        <v>1369</v>
      </c>
      <c r="E1383" s="34">
        <f t="shared" ca="1" si="418"/>
        <v>16362.037204066693</v>
      </c>
      <c r="F1383" s="34">
        <f t="shared" ca="1" si="400"/>
        <v>3500.0000000000005</v>
      </c>
      <c r="G1383" s="69">
        <f t="shared" ca="1" si="404"/>
        <v>0</v>
      </c>
      <c r="H1383" s="34">
        <f t="shared" ca="1" si="405"/>
        <v>1959.9639845400536</v>
      </c>
      <c r="I1383" s="34">
        <f t="shared" ca="1" si="406"/>
        <v>5459.9639845400543</v>
      </c>
      <c r="J1383" s="18">
        <f ca="1">SUM(INDIRECT(ADDRESS(ROW(F1383),COLUMN(F1383),4)):INDIRECT(ADDRESS(ROW(F1383)+N$5-1,COLUMN(F1383),4)))</f>
        <v>24500.000000000004</v>
      </c>
      <c r="K1383" s="18">
        <f t="shared" ca="1" si="407"/>
        <v>0</v>
      </c>
      <c r="L1383" s="18">
        <f t="shared" ca="1" si="417"/>
        <v>0</v>
      </c>
      <c r="M1383" s="18">
        <f t="shared" ca="1" si="401"/>
        <v>16350</v>
      </c>
      <c r="N1383" s="34">
        <f t="shared" ca="1" si="408"/>
        <v>27252.073219526639</v>
      </c>
      <c r="P1383" s="18">
        <f t="shared" ca="1" si="402"/>
        <v>1959.9639845400536</v>
      </c>
      <c r="Q1383" s="47">
        <f ca="1">SUM(L$15:L1383)-SUM(M$15:M1383)</f>
        <v>0</v>
      </c>
      <c r="R1383" s="47" t="str">
        <f t="shared" ca="1" si="403"/>
        <v>M1386</v>
      </c>
      <c r="S1383" s="40">
        <f t="shared" ca="1" si="409"/>
        <v>0</v>
      </c>
      <c r="T1383" s="46">
        <f t="shared" ca="1" si="410"/>
        <v>62</v>
      </c>
      <c r="X1383" s="74">
        <f t="shared" ca="1" si="411"/>
        <v>2.0072862324332199</v>
      </c>
      <c r="Y1383" s="75">
        <f t="shared" ca="1" si="412"/>
        <v>1.9599639845400536</v>
      </c>
      <c r="Z1383" s="74">
        <f t="shared" ca="1" si="413"/>
        <v>7.0990713842313315</v>
      </c>
      <c r="AA1383" s="76">
        <f t="shared" ca="1" si="414"/>
        <v>1959.9639845400536</v>
      </c>
      <c r="AB1383" s="76">
        <f t="shared" ca="1" si="415"/>
        <v>7099.0713842313316</v>
      </c>
    </row>
    <row r="1384" spans="1:28" x14ac:dyDescent="0.25">
      <c r="A1384" s="2">
        <f t="shared" si="416"/>
        <v>20</v>
      </c>
      <c r="B1384" s="16">
        <f ca="1">VLOOKUP(A1384,PERIODS!$O$4:$P$33,2,FALSE)</f>
        <v>3.5000000000000003E-2</v>
      </c>
      <c r="C1384" s="15"/>
      <c r="D1384" s="18">
        <v>1370</v>
      </c>
      <c r="E1384" s="34">
        <f t="shared" ca="1" si="418"/>
        <v>27252.073219526639</v>
      </c>
      <c r="F1384" s="34">
        <f t="shared" ca="1" si="400"/>
        <v>3500.0000000000005</v>
      </c>
      <c r="G1384" s="69">
        <f t="shared" ca="1" si="404"/>
        <v>0</v>
      </c>
      <c r="H1384" s="34">
        <f t="shared" ca="1" si="405"/>
        <v>-1054.8796082471888</v>
      </c>
      <c r="I1384" s="34">
        <f t="shared" ca="1" si="406"/>
        <v>2445.1203917528119</v>
      </c>
      <c r="J1384" s="18">
        <f ca="1">SUM(INDIRECT(ADDRESS(ROW(F1384),COLUMN(F1384),4)):INDIRECT(ADDRESS(ROW(F1384)+N$5-1,COLUMN(F1384),4)))</f>
        <v>24500.000000000004</v>
      </c>
      <c r="K1384" s="18">
        <f t="shared" ca="1" si="407"/>
        <v>0</v>
      </c>
      <c r="L1384" s="18">
        <f t="shared" ca="1" si="417"/>
        <v>0</v>
      </c>
      <c r="M1384" s="18">
        <f t="shared" ca="1" si="401"/>
        <v>0</v>
      </c>
      <c r="N1384" s="34">
        <f t="shared" ca="1" si="408"/>
        <v>24806.952827773828</v>
      </c>
      <c r="P1384" s="18">
        <f t="shared" ca="1" si="402"/>
        <v>1054.8796082471888</v>
      </c>
      <c r="Q1384" s="47">
        <f ca="1">SUM(L$15:L1384)-SUM(M$15:M1384)</f>
        <v>0</v>
      </c>
      <c r="R1384" s="47" t="str">
        <f t="shared" ca="1" si="403"/>
        <v>M1387</v>
      </c>
      <c r="S1384" s="40">
        <f t="shared" ca="1" si="409"/>
        <v>0</v>
      </c>
      <c r="T1384" s="46">
        <f t="shared" ca="1" si="410"/>
        <v>37</v>
      </c>
      <c r="X1384" s="74">
        <f t="shared" ca="1" si="411"/>
        <v>-1.0548796082471887</v>
      </c>
      <c r="Y1384" s="75">
        <f t="shared" ca="1" si="412"/>
        <v>-1.0548796082471887</v>
      </c>
      <c r="Z1384" s="74">
        <f t="shared" ca="1" si="413"/>
        <v>0.34823434932631864</v>
      </c>
      <c r="AA1384" s="76">
        <f t="shared" ca="1" si="414"/>
        <v>-1054.8796082471888</v>
      </c>
      <c r="AB1384" s="76">
        <f t="shared" ca="1" si="415"/>
        <v>348.23434932631864</v>
      </c>
    </row>
    <row r="1385" spans="1:28" x14ac:dyDescent="0.25">
      <c r="A1385" s="2">
        <f t="shared" si="416"/>
        <v>21</v>
      </c>
      <c r="B1385" s="16">
        <f ca="1">VLOOKUP(A1385,PERIODS!$O$4:$P$33,2,FALSE)</f>
        <v>3.5000000000000003E-2</v>
      </c>
      <c r="C1385" s="15"/>
      <c r="D1385" s="18">
        <v>1371</v>
      </c>
      <c r="E1385" s="34">
        <f t="shared" ca="1" si="418"/>
        <v>24806.952827773828</v>
      </c>
      <c r="F1385" s="34">
        <f t="shared" ca="1" si="400"/>
        <v>3500.0000000000005</v>
      </c>
      <c r="G1385" s="69">
        <f t="shared" ca="1" si="404"/>
        <v>0</v>
      </c>
      <c r="H1385" s="34">
        <f t="shared" ca="1" si="405"/>
        <v>573.01312059515112</v>
      </c>
      <c r="I1385" s="34">
        <f t="shared" ca="1" si="406"/>
        <v>4073.0131205951516</v>
      </c>
      <c r="J1385" s="18">
        <f ca="1">SUM(INDIRECT(ADDRESS(ROW(F1385),COLUMN(F1385),4)):INDIRECT(ADDRESS(ROW(F1385)+N$5-1,COLUMN(F1385),4)))</f>
        <v>24500.000000000004</v>
      </c>
      <c r="K1385" s="18">
        <f t="shared" ca="1" si="407"/>
        <v>0</v>
      </c>
      <c r="L1385" s="18">
        <f t="shared" ca="1" si="417"/>
        <v>0</v>
      </c>
      <c r="M1385" s="18">
        <f t="shared" ca="1" si="401"/>
        <v>0</v>
      </c>
      <c r="N1385" s="34">
        <f t="shared" ca="1" si="408"/>
        <v>20733.939707178677</v>
      </c>
      <c r="P1385" s="18">
        <f t="shared" ca="1" si="402"/>
        <v>573.01312059515112</v>
      </c>
      <c r="Q1385" s="47">
        <f ca="1">SUM(L$15:L1385)-SUM(M$15:M1385)</f>
        <v>0</v>
      </c>
      <c r="R1385" s="47" t="str">
        <f t="shared" ca="1" si="403"/>
        <v>M1388</v>
      </c>
      <c r="S1385" s="40">
        <f t="shared" ca="1" si="409"/>
        <v>0</v>
      </c>
      <c r="T1385" s="46">
        <f t="shared" ca="1" si="410"/>
        <v>73</v>
      </c>
      <c r="X1385" s="74">
        <f t="shared" ca="1" si="411"/>
        <v>0.57301312059515108</v>
      </c>
      <c r="Y1385" s="75">
        <f t="shared" ca="1" si="412"/>
        <v>0.57301312059515108</v>
      </c>
      <c r="Z1385" s="74">
        <f t="shared" ca="1" si="413"/>
        <v>1.7736030883283596</v>
      </c>
      <c r="AA1385" s="76">
        <f t="shared" ca="1" si="414"/>
        <v>573.01312059515112</v>
      </c>
      <c r="AB1385" s="76">
        <f t="shared" ca="1" si="415"/>
        <v>1773.6030883283595</v>
      </c>
    </row>
    <row r="1386" spans="1:28" x14ac:dyDescent="0.25">
      <c r="A1386" s="2">
        <f t="shared" si="416"/>
        <v>22</v>
      </c>
      <c r="B1386" s="16">
        <f ca="1">VLOOKUP(A1386,PERIODS!$O$4:$P$33,2,FALSE)</f>
        <v>3.5000000000000003E-2</v>
      </c>
      <c r="C1386" s="15"/>
      <c r="D1386" s="18">
        <v>1372</v>
      </c>
      <c r="E1386" s="34">
        <f t="shared" ca="1" si="418"/>
        <v>20733.939707178677</v>
      </c>
      <c r="F1386" s="34">
        <f t="shared" ca="1" si="400"/>
        <v>3500.0000000000005</v>
      </c>
      <c r="G1386" s="69">
        <f t="shared" ca="1" si="404"/>
        <v>0</v>
      </c>
      <c r="H1386" s="34">
        <f t="shared" ca="1" si="405"/>
        <v>962.72589612891159</v>
      </c>
      <c r="I1386" s="34">
        <f t="shared" ca="1" si="406"/>
        <v>4462.7258961289117</v>
      </c>
      <c r="J1386" s="18">
        <f ca="1">SUM(INDIRECT(ADDRESS(ROW(F1386),COLUMN(F1386),4)):INDIRECT(ADDRESS(ROW(F1386)+N$5-1,COLUMN(F1386),4)))</f>
        <v>25000.000000000004</v>
      </c>
      <c r="K1386" s="18">
        <f t="shared" ca="1" si="407"/>
        <v>16350</v>
      </c>
      <c r="L1386" s="18">
        <f t="shared" ca="1" si="417"/>
        <v>16350</v>
      </c>
      <c r="M1386" s="18">
        <f t="shared" ca="1" si="401"/>
        <v>0</v>
      </c>
      <c r="N1386" s="34">
        <f t="shared" ca="1" si="408"/>
        <v>16271.213811049765</v>
      </c>
      <c r="P1386" s="18">
        <f t="shared" ca="1" si="402"/>
        <v>962.72589612891159</v>
      </c>
      <c r="Q1386" s="47">
        <f ca="1">SUM(L$15:L1386)-SUM(M$15:M1386)</f>
        <v>16350</v>
      </c>
      <c r="R1386" s="47" t="str">
        <f t="shared" ca="1" si="403"/>
        <v>M1389</v>
      </c>
      <c r="S1386" s="40">
        <f t="shared" ca="1" si="409"/>
        <v>0</v>
      </c>
      <c r="T1386" s="46">
        <f t="shared" ca="1" si="410"/>
        <v>53</v>
      </c>
      <c r="X1386" s="74">
        <f t="shared" ca="1" si="411"/>
        <v>0.96272589612891157</v>
      </c>
      <c r="Y1386" s="75">
        <f t="shared" ca="1" si="412"/>
        <v>0.96272589612891157</v>
      </c>
      <c r="Z1386" s="74">
        <f t="shared" ca="1" si="413"/>
        <v>2.6188253986704861</v>
      </c>
      <c r="AA1386" s="76">
        <f t="shared" ca="1" si="414"/>
        <v>962.72589612891159</v>
      </c>
      <c r="AB1386" s="76">
        <f t="shared" ca="1" si="415"/>
        <v>2618.8253986704863</v>
      </c>
    </row>
    <row r="1387" spans="1:28" x14ac:dyDescent="0.25">
      <c r="A1387" s="2">
        <f t="shared" si="416"/>
        <v>23</v>
      </c>
      <c r="B1387" s="16">
        <f ca="1">VLOOKUP(A1387,PERIODS!$O$4:$P$33,2,FALSE)</f>
        <v>3.5000000000000003E-2</v>
      </c>
      <c r="C1387" s="15"/>
      <c r="D1387" s="18">
        <v>1373</v>
      </c>
      <c r="E1387" s="34">
        <f t="shared" ca="1" si="418"/>
        <v>16271.213811049765</v>
      </c>
      <c r="F1387" s="34">
        <f t="shared" ca="1" si="400"/>
        <v>3500.0000000000005</v>
      </c>
      <c r="G1387" s="69">
        <f t="shared" ca="1" si="404"/>
        <v>0</v>
      </c>
      <c r="H1387" s="34">
        <f t="shared" ca="1" si="405"/>
        <v>201.5487516515017</v>
      </c>
      <c r="I1387" s="34">
        <f t="shared" ca="1" si="406"/>
        <v>3701.5487516515022</v>
      </c>
      <c r="J1387" s="18">
        <f ca="1">SUM(INDIRECT(ADDRESS(ROW(F1387),COLUMN(F1387),4)):INDIRECT(ADDRESS(ROW(F1387)+N$5-1,COLUMN(F1387),4)))</f>
        <v>25500.000000000004</v>
      </c>
      <c r="K1387" s="18">
        <f t="shared" ca="1" si="407"/>
        <v>16350</v>
      </c>
      <c r="L1387" s="18">
        <f t="shared" ca="1" si="417"/>
        <v>0</v>
      </c>
      <c r="M1387" s="18">
        <f t="shared" ca="1" si="401"/>
        <v>0</v>
      </c>
      <c r="N1387" s="34">
        <f t="shared" ca="1" si="408"/>
        <v>12569.665059398263</v>
      </c>
      <c r="P1387" s="18">
        <f t="shared" ca="1" si="402"/>
        <v>201.5487516515017</v>
      </c>
      <c r="Q1387" s="47">
        <f ca="1">SUM(L$15:L1387)-SUM(M$15:M1387)</f>
        <v>16350</v>
      </c>
      <c r="R1387" s="47" t="str">
        <f t="shared" ca="1" si="403"/>
        <v>M1390</v>
      </c>
      <c r="S1387" s="40">
        <f t="shared" ca="1" si="409"/>
        <v>0</v>
      </c>
      <c r="T1387" s="46">
        <f t="shared" ca="1" si="410"/>
        <v>26</v>
      </c>
      <c r="X1387" s="74">
        <f t="shared" ca="1" si="411"/>
        <v>0.20154875165150171</v>
      </c>
      <c r="Y1387" s="75">
        <f t="shared" ca="1" si="412"/>
        <v>0.20154875165150171</v>
      </c>
      <c r="Z1387" s="74">
        <f t="shared" ca="1" si="413"/>
        <v>1.2232958733032142</v>
      </c>
      <c r="AA1387" s="76">
        <f t="shared" ca="1" si="414"/>
        <v>201.5487516515017</v>
      </c>
      <c r="AB1387" s="76">
        <f t="shared" ca="1" si="415"/>
        <v>1223.2958733032142</v>
      </c>
    </row>
    <row r="1388" spans="1:28" x14ac:dyDescent="0.25">
      <c r="A1388" s="2">
        <f t="shared" si="416"/>
        <v>24</v>
      </c>
      <c r="B1388" s="16">
        <f ca="1">VLOOKUP(A1388,PERIODS!$O$4:$P$33,2,FALSE)</f>
        <v>3.5000000000000003E-2</v>
      </c>
      <c r="C1388" s="15"/>
      <c r="D1388" s="18">
        <v>1374</v>
      </c>
      <c r="E1388" s="34">
        <f t="shared" ca="1" si="418"/>
        <v>12569.665059398263</v>
      </c>
      <c r="F1388" s="34">
        <f t="shared" ca="1" si="400"/>
        <v>3500.0000000000005</v>
      </c>
      <c r="G1388" s="69">
        <f t="shared" ca="1" si="404"/>
        <v>0</v>
      </c>
      <c r="H1388" s="34">
        <f t="shared" ca="1" si="405"/>
        <v>-647.36663368923257</v>
      </c>
      <c r="I1388" s="34">
        <f t="shared" ca="1" si="406"/>
        <v>2852.633366310768</v>
      </c>
      <c r="J1388" s="18">
        <f ca="1">SUM(INDIRECT(ADDRESS(ROW(F1388),COLUMN(F1388),4)):INDIRECT(ADDRESS(ROW(F1388)+N$5-1,COLUMN(F1388),4)))</f>
        <v>26000</v>
      </c>
      <c r="K1388" s="18">
        <f t="shared" ca="1" si="407"/>
        <v>16350</v>
      </c>
      <c r="L1388" s="18">
        <f t="shared" ca="1" si="417"/>
        <v>0</v>
      </c>
      <c r="M1388" s="18">
        <f t="shared" ca="1" si="401"/>
        <v>0</v>
      </c>
      <c r="N1388" s="34">
        <f t="shared" ca="1" si="408"/>
        <v>9717.0316930874942</v>
      </c>
      <c r="P1388" s="18">
        <f t="shared" ca="1" si="402"/>
        <v>647.36663368923257</v>
      </c>
      <c r="Q1388" s="47">
        <f ca="1">SUM(L$15:L1388)-SUM(M$15:M1388)</f>
        <v>16350</v>
      </c>
      <c r="R1388" s="47" t="str">
        <f t="shared" ca="1" si="403"/>
        <v>M1391</v>
      </c>
      <c r="S1388" s="40">
        <f t="shared" ca="1" si="409"/>
        <v>0</v>
      </c>
      <c r="T1388" s="46">
        <f t="shared" ca="1" si="410"/>
        <v>3</v>
      </c>
      <c r="X1388" s="74">
        <f t="shared" ca="1" si="411"/>
        <v>-0.64736663368923253</v>
      </c>
      <c r="Y1388" s="75">
        <f t="shared" ca="1" si="412"/>
        <v>-0.64736663368923253</v>
      </c>
      <c r="Z1388" s="74">
        <f t="shared" ca="1" si="413"/>
        <v>0.523422326206197</v>
      </c>
      <c r="AA1388" s="76">
        <f t="shared" ca="1" si="414"/>
        <v>-647.36663368923257</v>
      </c>
      <c r="AB1388" s="76">
        <f t="shared" ca="1" si="415"/>
        <v>523.422326206197</v>
      </c>
    </row>
    <row r="1389" spans="1:28" x14ac:dyDescent="0.25">
      <c r="A1389" s="2">
        <f t="shared" si="416"/>
        <v>25</v>
      </c>
      <c r="B1389" s="16">
        <f ca="1">VLOOKUP(A1389,PERIODS!$O$4:$P$33,2,FALSE)</f>
        <v>3.5000000000000003E-2</v>
      </c>
      <c r="C1389" s="15"/>
      <c r="D1389" s="18">
        <v>1375</v>
      </c>
      <c r="E1389" s="34">
        <f t="shared" ca="1" si="418"/>
        <v>9717.0316930874942</v>
      </c>
      <c r="F1389" s="34">
        <f t="shared" ca="1" si="400"/>
        <v>3500.0000000000005</v>
      </c>
      <c r="G1389" s="69">
        <f t="shared" ca="1" si="404"/>
        <v>0</v>
      </c>
      <c r="H1389" s="34">
        <f t="shared" ca="1" si="405"/>
        <v>1090.4715774935962</v>
      </c>
      <c r="I1389" s="34">
        <f t="shared" ca="1" si="406"/>
        <v>4590.4715774935967</v>
      </c>
      <c r="J1389" s="18">
        <f ca="1">SUM(INDIRECT(ADDRESS(ROW(F1389),COLUMN(F1389),4)):INDIRECT(ADDRESS(ROW(F1389)+N$5-1,COLUMN(F1389),4)))</f>
        <v>24900</v>
      </c>
      <c r="K1389" s="18">
        <f t="shared" ca="1" si="407"/>
        <v>0</v>
      </c>
      <c r="L1389" s="18">
        <f t="shared" ca="1" si="417"/>
        <v>0</v>
      </c>
      <c r="M1389" s="18">
        <f t="shared" ca="1" si="401"/>
        <v>16350</v>
      </c>
      <c r="N1389" s="34">
        <f t="shared" ca="1" si="408"/>
        <v>21476.560115593897</v>
      </c>
      <c r="P1389" s="18">
        <f t="shared" ca="1" si="402"/>
        <v>1090.4715774935962</v>
      </c>
      <c r="Q1389" s="47">
        <f ca="1">SUM(L$15:L1389)-SUM(M$15:M1389)</f>
        <v>0</v>
      </c>
      <c r="R1389" s="47" t="str">
        <f t="shared" ca="1" si="403"/>
        <v>M1392</v>
      </c>
      <c r="S1389" s="40">
        <f t="shared" ca="1" si="409"/>
        <v>0</v>
      </c>
      <c r="T1389" s="46">
        <f t="shared" ca="1" si="410"/>
        <v>90</v>
      </c>
      <c r="X1389" s="74">
        <f t="shared" ca="1" si="411"/>
        <v>1.0904715774935962</v>
      </c>
      <c r="Y1389" s="75">
        <f t="shared" ca="1" si="412"/>
        <v>1.0904715774935962</v>
      </c>
      <c r="Z1389" s="74">
        <f t="shared" ca="1" si="413"/>
        <v>2.9756770040449294</v>
      </c>
      <c r="AA1389" s="76">
        <f t="shared" ca="1" si="414"/>
        <v>1090.4715774935962</v>
      </c>
      <c r="AB1389" s="76">
        <f t="shared" ca="1" si="415"/>
        <v>2975.6770040449296</v>
      </c>
    </row>
    <row r="1390" spans="1:28" x14ac:dyDescent="0.25">
      <c r="A1390" s="2">
        <f t="shared" si="416"/>
        <v>26</v>
      </c>
      <c r="B1390" s="16">
        <f ca="1">VLOOKUP(A1390,PERIODS!$O$4:$P$33,2,FALSE)</f>
        <v>3.5000000000000003E-2</v>
      </c>
      <c r="C1390" s="15"/>
      <c r="D1390" s="18">
        <v>1376</v>
      </c>
      <c r="E1390" s="34">
        <f t="shared" ca="1" si="418"/>
        <v>21476.560115593897</v>
      </c>
      <c r="F1390" s="34">
        <f t="shared" ca="1" si="400"/>
        <v>3500.0000000000005</v>
      </c>
      <c r="G1390" s="69">
        <f t="shared" ca="1" si="404"/>
        <v>0</v>
      </c>
      <c r="H1390" s="34">
        <f t="shared" ca="1" si="405"/>
        <v>700.58099121407349</v>
      </c>
      <c r="I1390" s="34">
        <f t="shared" ca="1" si="406"/>
        <v>4200.5809912140739</v>
      </c>
      <c r="J1390" s="18">
        <f ca="1">SUM(INDIRECT(ADDRESS(ROW(F1390),COLUMN(F1390),4)):INDIRECT(ADDRESS(ROW(F1390)+N$5-1,COLUMN(F1390),4)))</f>
        <v>23900</v>
      </c>
      <c r="K1390" s="18">
        <f t="shared" ca="1" si="407"/>
        <v>16350</v>
      </c>
      <c r="L1390" s="18">
        <f t="shared" ca="1" si="417"/>
        <v>16350</v>
      </c>
      <c r="M1390" s="18">
        <f t="shared" ca="1" si="401"/>
        <v>0</v>
      </c>
      <c r="N1390" s="34">
        <f t="shared" ca="1" si="408"/>
        <v>17275.979124379824</v>
      </c>
      <c r="P1390" s="18">
        <f t="shared" ca="1" si="402"/>
        <v>700.58099121407349</v>
      </c>
      <c r="Q1390" s="47">
        <f ca="1">SUM(L$15:L1390)-SUM(M$15:M1390)</f>
        <v>16350</v>
      </c>
      <c r="R1390" s="47" t="str">
        <f t="shared" ca="1" si="403"/>
        <v>M1393</v>
      </c>
      <c r="S1390" s="40">
        <f t="shared" ca="1" si="409"/>
        <v>0</v>
      </c>
      <c r="T1390" s="46">
        <f t="shared" ca="1" si="410"/>
        <v>37</v>
      </c>
      <c r="X1390" s="74">
        <f t="shared" ca="1" si="411"/>
        <v>0.70058099121407347</v>
      </c>
      <c r="Y1390" s="75">
        <f t="shared" ca="1" si="412"/>
        <v>0.70058099121407347</v>
      </c>
      <c r="Z1390" s="74">
        <f t="shared" ca="1" si="413"/>
        <v>2.0149230200385735</v>
      </c>
      <c r="AA1390" s="76">
        <f t="shared" ca="1" si="414"/>
        <v>700.58099121407349</v>
      </c>
      <c r="AB1390" s="76">
        <f t="shared" ca="1" si="415"/>
        <v>2014.9230200385734</v>
      </c>
    </row>
    <row r="1391" spans="1:28" x14ac:dyDescent="0.25">
      <c r="A1391" s="2">
        <f t="shared" si="416"/>
        <v>27</v>
      </c>
      <c r="B1391" s="16">
        <f ca="1">VLOOKUP(A1391,PERIODS!$O$4:$P$33,2,FALSE)</f>
        <v>3.5000000000000003E-2</v>
      </c>
      <c r="C1391" s="15"/>
      <c r="D1391" s="18">
        <v>1377</v>
      </c>
      <c r="E1391" s="34">
        <f t="shared" ca="1" si="418"/>
        <v>17275.979124379824</v>
      </c>
      <c r="F1391" s="34">
        <f t="shared" ca="1" si="400"/>
        <v>3500.0000000000005</v>
      </c>
      <c r="G1391" s="69">
        <f t="shared" ca="1" si="404"/>
        <v>0</v>
      </c>
      <c r="H1391" s="34">
        <f t="shared" ca="1" si="405"/>
        <v>548.24874457153192</v>
      </c>
      <c r="I1391" s="34">
        <f t="shared" ca="1" si="406"/>
        <v>4048.2487445715324</v>
      </c>
      <c r="J1391" s="18">
        <f ca="1">SUM(INDIRECT(ADDRESS(ROW(F1391),COLUMN(F1391),4)):INDIRECT(ADDRESS(ROW(F1391)+N$5-1,COLUMN(F1391),4)))</f>
        <v>22900</v>
      </c>
      <c r="K1391" s="18">
        <f t="shared" ca="1" si="407"/>
        <v>16350</v>
      </c>
      <c r="L1391" s="18">
        <f t="shared" ca="1" si="417"/>
        <v>0</v>
      </c>
      <c r="M1391" s="18">
        <f t="shared" ca="1" si="401"/>
        <v>0</v>
      </c>
      <c r="N1391" s="34">
        <f t="shared" ca="1" si="408"/>
        <v>13227.730379808292</v>
      </c>
      <c r="P1391" s="18">
        <f t="shared" ca="1" si="402"/>
        <v>548.24874457153192</v>
      </c>
      <c r="Q1391" s="47">
        <f ca="1">SUM(L$15:L1391)-SUM(M$15:M1391)</f>
        <v>16350</v>
      </c>
      <c r="R1391" s="47" t="str">
        <f t="shared" ca="1" si="403"/>
        <v>M1394</v>
      </c>
      <c r="S1391" s="40">
        <f t="shared" ca="1" si="409"/>
        <v>0</v>
      </c>
      <c r="T1391" s="46">
        <f t="shared" ca="1" si="410"/>
        <v>42</v>
      </c>
      <c r="X1391" s="74">
        <f t="shared" ca="1" si="411"/>
        <v>0.54824874457153194</v>
      </c>
      <c r="Y1391" s="75">
        <f t="shared" ca="1" si="412"/>
        <v>0.54824874457153194</v>
      </c>
      <c r="Z1391" s="74">
        <f t="shared" ca="1" si="413"/>
        <v>1.7302203054131049</v>
      </c>
      <c r="AA1391" s="76">
        <f t="shared" ca="1" si="414"/>
        <v>548.24874457153192</v>
      </c>
      <c r="AB1391" s="76">
        <f t="shared" ca="1" si="415"/>
        <v>1730.2203054131048</v>
      </c>
    </row>
    <row r="1392" spans="1:28" x14ac:dyDescent="0.25">
      <c r="A1392" s="2">
        <f t="shared" si="416"/>
        <v>28</v>
      </c>
      <c r="B1392" s="16">
        <f ca="1">VLOOKUP(A1392,PERIODS!$O$4:$P$33,2,FALSE)</f>
        <v>0.04</v>
      </c>
      <c r="C1392" s="15"/>
      <c r="D1392" s="18">
        <v>1378</v>
      </c>
      <c r="E1392" s="34">
        <f t="shared" ca="1" si="418"/>
        <v>13227.730379808292</v>
      </c>
      <c r="F1392" s="34">
        <f t="shared" ca="1" si="400"/>
        <v>4000</v>
      </c>
      <c r="G1392" s="69">
        <f t="shared" ca="1" si="404"/>
        <v>0</v>
      </c>
      <c r="H1392" s="34">
        <f t="shared" ca="1" si="405"/>
        <v>-1104.294818253911</v>
      </c>
      <c r="I1392" s="34">
        <f t="shared" ca="1" si="406"/>
        <v>2895.7051817460888</v>
      </c>
      <c r="J1392" s="18">
        <f ca="1">SUM(INDIRECT(ADDRESS(ROW(F1392),COLUMN(F1392),4)):INDIRECT(ADDRESS(ROW(F1392)+N$5-1,COLUMN(F1392),4)))</f>
        <v>21900</v>
      </c>
      <c r="K1392" s="18">
        <f t="shared" ca="1" si="407"/>
        <v>16350</v>
      </c>
      <c r="L1392" s="18">
        <f t="shared" ca="1" si="417"/>
        <v>0</v>
      </c>
      <c r="M1392" s="18">
        <f t="shared" ca="1" si="401"/>
        <v>0</v>
      </c>
      <c r="N1392" s="34">
        <f t="shared" ca="1" si="408"/>
        <v>10332.025198062203</v>
      </c>
      <c r="P1392" s="18">
        <f t="shared" ca="1" si="402"/>
        <v>1104.294818253911</v>
      </c>
      <c r="Q1392" s="47">
        <f ca="1">SUM(L$15:L1392)-SUM(M$15:M1392)</f>
        <v>16350</v>
      </c>
      <c r="R1392" s="47" t="str">
        <f t="shared" ca="1" si="403"/>
        <v>M1395</v>
      </c>
      <c r="S1392" s="40">
        <f t="shared" ca="1" si="409"/>
        <v>0</v>
      </c>
      <c r="T1392" s="46">
        <f t="shared" ca="1" si="410"/>
        <v>30</v>
      </c>
      <c r="X1392" s="74">
        <f t="shared" ca="1" si="411"/>
        <v>-1.104294818253911</v>
      </c>
      <c r="Y1392" s="75">
        <f t="shared" ca="1" si="412"/>
        <v>-1.104294818253911</v>
      </c>
      <c r="Z1392" s="74">
        <f t="shared" ca="1" si="413"/>
        <v>0.33144452848209355</v>
      </c>
      <c r="AA1392" s="76">
        <f t="shared" ca="1" si="414"/>
        <v>-1104.294818253911</v>
      </c>
      <c r="AB1392" s="76">
        <f t="shared" ca="1" si="415"/>
        <v>331.44452848209357</v>
      </c>
    </row>
    <row r="1393" spans="1:28" x14ac:dyDescent="0.25">
      <c r="A1393" s="2">
        <f t="shared" si="416"/>
        <v>29</v>
      </c>
      <c r="B1393" s="16">
        <f ca="1">VLOOKUP(A1393,PERIODS!$O$4:$P$33,2,FALSE)</f>
        <v>0.04</v>
      </c>
      <c r="C1393" s="15"/>
      <c r="D1393" s="18">
        <v>1379</v>
      </c>
      <c r="E1393" s="34">
        <f t="shared" ca="1" si="418"/>
        <v>10332.025198062203</v>
      </c>
      <c r="F1393" s="34">
        <f t="shared" ca="1" si="400"/>
        <v>4000</v>
      </c>
      <c r="G1393" s="69">
        <f t="shared" ca="1" si="404"/>
        <v>0</v>
      </c>
      <c r="H1393" s="34">
        <f t="shared" ca="1" si="405"/>
        <v>1229.2905012655242</v>
      </c>
      <c r="I1393" s="34">
        <f t="shared" ca="1" si="406"/>
        <v>5229.2905012655247</v>
      </c>
      <c r="J1393" s="18">
        <f ca="1">SUM(INDIRECT(ADDRESS(ROW(F1393),COLUMN(F1393),4)):INDIRECT(ADDRESS(ROW(F1393)+N$5-1,COLUMN(F1393),4)))</f>
        <v>21200</v>
      </c>
      <c r="K1393" s="18">
        <f t="shared" ca="1" si="407"/>
        <v>0</v>
      </c>
      <c r="L1393" s="18">
        <f t="shared" ca="1" si="417"/>
        <v>0</v>
      </c>
      <c r="M1393" s="18">
        <f t="shared" ca="1" si="401"/>
        <v>16350</v>
      </c>
      <c r="N1393" s="34">
        <f t="shared" ca="1" si="408"/>
        <v>21452.734696796681</v>
      </c>
      <c r="P1393" s="18">
        <f t="shared" ca="1" si="402"/>
        <v>1229.2905012655242</v>
      </c>
      <c r="Q1393" s="47">
        <f ca="1">SUM(L$15:L1393)-SUM(M$15:M1393)</f>
        <v>0</v>
      </c>
      <c r="R1393" s="47" t="str">
        <f t="shared" ca="1" si="403"/>
        <v>M1396</v>
      </c>
      <c r="S1393" s="40">
        <f t="shared" ca="1" si="409"/>
        <v>0</v>
      </c>
      <c r="T1393" s="46">
        <f t="shared" ca="1" si="410"/>
        <v>30</v>
      </c>
      <c r="X1393" s="74">
        <f t="shared" ca="1" si="411"/>
        <v>1.2292905012655242</v>
      </c>
      <c r="Y1393" s="75">
        <f t="shared" ca="1" si="412"/>
        <v>1.2292905012655242</v>
      </c>
      <c r="Z1393" s="74">
        <f t="shared" ca="1" si="413"/>
        <v>3.4188030391634343</v>
      </c>
      <c r="AA1393" s="76">
        <f t="shared" ca="1" si="414"/>
        <v>1229.2905012655242</v>
      </c>
      <c r="AB1393" s="76">
        <f t="shared" ca="1" si="415"/>
        <v>3418.8030391634343</v>
      </c>
    </row>
    <row r="1394" spans="1:28" x14ac:dyDescent="0.25">
      <c r="A1394" s="2">
        <f t="shared" si="416"/>
        <v>30</v>
      </c>
      <c r="B1394" s="16">
        <f ca="1">VLOOKUP(A1394,PERIODS!$O$4:$P$33,2,FALSE)</f>
        <v>0.04</v>
      </c>
      <c r="C1394" s="15"/>
      <c r="D1394" s="18">
        <v>1380</v>
      </c>
      <c r="E1394" s="34">
        <f t="shared" ca="1" si="418"/>
        <v>21452.734696796681</v>
      </c>
      <c r="F1394" s="34">
        <f t="shared" ca="1" si="400"/>
        <v>4000</v>
      </c>
      <c r="G1394" s="69">
        <f t="shared" ca="1" si="404"/>
        <v>0</v>
      </c>
      <c r="H1394" s="34">
        <f t="shared" ca="1" si="405"/>
        <v>1959.9639845400536</v>
      </c>
      <c r="I1394" s="34">
        <f t="shared" ca="1" si="406"/>
        <v>5959.9639845400534</v>
      </c>
      <c r="J1394" s="18">
        <f ca="1">SUM(INDIRECT(ADDRESS(ROW(F1394),COLUMN(F1394),4)):INDIRECT(ADDRESS(ROW(F1394)+N$5-1,COLUMN(F1394),4)))</f>
        <v>20500</v>
      </c>
      <c r="K1394" s="18">
        <f t="shared" ca="1" si="407"/>
        <v>0</v>
      </c>
      <c r="L1394" s="18">
        <f t="shared" ca="1" si="417"/>
        <v>0</v>
      </c>
      <c r="M1394" s="18">
        <f t="shared" ca="1" si="401"/>
        <v>0</v>
      </c>
      <c r="N1394" s="34">
        <f t="shared" ca="1" si="408"/>
        <v>15492.770712256628</v>
      </c>
      <c r="P1394" s="18">
        <f t="shared" ca="1" si="402"/>
        <v>1959.9639845400536</v>
      </c>
      <c r="Q1394" s="47">
        <f ca="1">SUM(L$15:L1394)-SUM(M$15:M1394)</f>
        <v>0</v>
      </c>
      <c r="R1394" s="47" t="str">
        <f t="shared" ca="1" si="403"/>
        <v>M1397</v>
      </c>
      <c r="S1394" s="40">
        <f t="shared" ca="1" si="409"/>
        <v>0</v>
      </c>
      <c r="T1394" s="46">
        <f t="shared" ca="1" si="410"/>
        <v>75</v>
      </c>
      <c r="X1394" s="74">
        <f t="shared" ca="1" si="411"/>
        <v>2.2310448997406209</v>
      </c>
      <c r="Y1394" s="75">
        <f t="shared" ca="1" si="412"/>
        <v>1.9599639845400536</v>
      </c>
      <c r="Z1394" s="74">
        <f t="shared" ca="1" si="413"/>
        <v>7.0990713842313315</v>
      </c>
      <c r="AA1394" s="76">
        <f t="shared" ca="1" si="414"/>
        <v>1959.9639845400536</v>
      </c>
      <c r="AB1394" s="76">
        <f t="shared" ca="1" si="415"/>
        <v>7099.0713842313316</v>
      </c>
    </row>
    <row r="1395" spans="1:28" x14ac:dyDescent="0.25">
      <c r="A1395" s="2">
        <f t="shared" si="416"/>
        <v>1</v>
      </c>
      <c r="B1395" s="16">
        <f ca="1">VLOOKUP(A1395,PERIODS!$O$4:$P$33,2,FALSE)</f>
        <v>2.4E-2</v>
      </c>
      <c r="C1395" s="15"/>
      <c r="D1395" s="18">
        <v>1381</v>
      </c>
      <c r="E1395" s="34">
        <f t="shared" ca="1" si="418"/>
        <v>15492.770712256628</v>
      </c>
      <c r="F1395" s="34">
        <f t="shared" ca="1" si="400"/>
        <v>2400</v>
      </c>
      <c r="G1395" s="69">
        <f t="shared" ca="1" si="404"/>
        <v>0</v>
      </c>
      <c r="H1395" s="34">
        <f t="shared" ca="1" si="405"/>
        <v>-259.44255702686479</v>
      </c>
      <c r="I1395" s="34">
        <f t="shared" ca="1" si="406"/>
        <v>2140.557442973135</v>
      </c>
      <c r="J1395" s="18">
        <f ca="1">SUM(INDIRECT(ADDRESS(ROW(F1395),COLUMN(F1395),4)):INDIRECT(ADDRESS(ROW(F1395)+N$5-1,COLUMN(F1395),4)))</f>
        <v>19800</v>
      </c>
      <c r="K1395" s="18">
        <f t="shared" ca="1" si="407"/>
        <v>16350</v>
      </c>
      <c r="L1395" s="18">
        <f t="shared" ca="1" si="417"/>
        <v>16350</v>
      </c>
      <c r="M1395" s="18">
        <f t="shared" ca="1" si="401"/>
        <v>0</v>
      </c>
      <c r="N1395" s="34">
        <f t="shared" ca="1" si="408"/>
        <v>13352.213269283493</v>
      </c>
      <c r="P1395" s="18">
        <f t="shared" ca="1" si="402"/>
        <v>259.44255702686479</v>
      </c>
      <c r="Q1395" s="47">
        <f ca="1">SUM(L$15:L1395)-SUM(M$15:M1395)</f>
        <v>16350</v>
      </c>
      <c r="R1395" s="47" t="str">
        <f t="shared" ca="1" si="403"/>
        <v>M1398</v>
      </c>
      <c r="S1395" s="40">
        <f t="shared" ca="1" si="409"/>
        <v>0</v>
      </c>
      <c r="T1395" s="46">
        <f t="shared" ca="1" si="410"/>
        <v>87</v>
      </c>
      <c r="X1395" s="74">
        <f t="shared" ca="1" si="411"/>
        <v>-0.25944255702686481</v>
      </c>
      <c r="Y1395" s="75">
        <f t="shared" ca="1" si="412"/>
        <v>-0.25944255702686481</v>
      </c>
      <c r="Z1395" s="74">
        <f t="shared" ca="1" si="413"/>
        <v>0.7714815229135743</v>
      </c>
      <c r="AA1395" s="76">
        <f t="shared" ca="1" si="414"/>
        <v>-259.44255702686479</v>
      </c>
      <c r="AB1395" s="76">
        <f t="shared" ca="1" si="415"/>
        <v>771.48152291357428</v>
      </c>
    </row>
    <row r="1396" spans="1:28" x14ac:dyDescent="0.25">
      <c r="A1396" s="2">
        <f t="shared" si="416"/>
        <v>2</v>
      </c>
      <c r="B1396" s="16">
        <f ca="1">VLOOKUP(A1396,PERIODS!$O$4:$P$33,2,FALSE)</f>
        <v>2.5000000000000001E-2</v>
      </c>
      <c r="C1396" s="15"/>
      <c r="D1396" s="18">
        <v>1382</v>
      </c>
      <c r="E1396" s="34">
        <f t="shared" ca="1" si="418"/>
        <v>13352.213269283493</v>
      </c>
      <c r="F1396" s="34">
        <f t="shared" ca="1" si="400"/>
        <v>2500</v>
      </c>
      <c r="G1396" s="69">
        <f t="shared" ca="1" si="404"/>
        <v>0</v>
      </c>
      <c r="H1396" s="34">
        <f t="shared" ca="1" si="405"/>
        <v>1293.3457711624505</v>
      </c>
      <c r="I1396" s="34">
        <f t="shared" ca="1" si="406"/>
        <v>3793.3457711624505</v>
      </c>
      <c r="J1396" s="18">
        <f ca="1">SUM(INDIRECT(ADDRESS(ROW(F1396),COLUMN(F1396),4)):INDIRECT(ADDRESS(ROW(F1396)+N$5-1,COLUMN(F1396),4)))</f>
        <v>20700</v>
      </c>
      <c r="K1396" s="18">
        <f t="shared" ca="1" si="407"/>
        <v>16350</v>
      </c>
      <c r="L1396" s="18">
        <f t="shared" ca="1" si="417"/>
        <v>0</v>
      </c>
      <c r="M1396" s="18">
        <f t="shared" ca="1" si="401"/>
        <v>0</v>
      </c>
      <c r="N1396" s="34">
        <f t="shared" ca="1" si="408"/>
        <v>9558.8674981210424</v>
      </c>
      <c r="P1396" s="18">
        <f t="shared" ca="1" si="402"/>
        <v>1293.3457711624505</v>
      </c>
      <c r="Q1396" s="47">
        <f ca="1">SUM(L$15:L1396)-SUM(M$15:M1396)</f>
        <v>16350</v>
      </c>
      <c r="R1396" s="47" t="str">
        <f t="shared" ca="1" si="403"/>
        <v>M1399</v>
      </c>
      <c r="S1396" s="40">
        <f t="shared" ca="1" si="409"/>
        <v>0</v>
      </c>
      <c r="T1396" s="46">
        <f t="shared" ca="1" si="410"/>
        <v>76</v>
      </c>
      <c r="X1396" s="74">
        <f t="shared" ca="1" si="411"/>
        <v>1.2933457711624505</v>
      </c>
      <c r="Y1396" s="75">
        <f t="shared" ca="1" si="412"/>
        <v>1.2933457711624505</v>
      </c>
      <c r="Z1396" s="74">
        <f t="shared" ca="1" si="413"/>
        <v>3.644961383987722</v>
      </c>
      <c r="AA1396" s="76">
        <f t="shared" ca="1" si="414"/>
        <v>1293.3457711624505</v>
      </c>
      <c r="AB1396" s="76">
        <f t="shared" ca="1" si="415"/>
        <v>3644.961383987722</v>
      </c>
    </row>
    <row r="1397" spans="1:28" x14ac:dyDescent="0.25">
      <c r="A1397" s="2">
        <f t="shared" si="416"/>
        <v>3</v>
      </c>
      <c r="B1397" s="16">
        <f ca="1">VLOOKUP(A1397,PERIODS!$O$4:$P$33,2,FALSE)</f>
        <v>2.5000000000000001E-2</v>
      </c>
      <c r="C1397" s="15"/>
      <c r="D1397" s="18">
        <v>1383</v>
      </c>
      <c r="E1397" s="34">
        <f t="shared" ca="1" si="418"/>
        <v>9558.8674981210424</v>
      </c>
      <c r="F1397" s="34">
        <f t="shared" ca="1" si="400"/>
        <v>2500</v>
      </c>
      <c r="G1397" s="69">
        <f t="shared" ca="1" si="404"/>
        <v>0</v>
      </c>
      <c r="H1397" s="34">
        <f t="shared" ca="1" si="405"/>
        <v>1023.2727177674615</v>
      </c>
      <c r="I1397" s="34">
        <f t="shared" ca="1" si="406"/>
        <v>3523.2727177674615</v>
      </c>
      <c r="J1397" s="18">
        <f ca="1">SUM(INDIRECT(ADDRESS(ROW(F1397),COLUMN(F1397),4)):INDIRECT(ADDRESS(ROW(F1397)+N$5-1,COLUMN(F1397),4)))</f>
        <v>21500</v>
      </c>
      <c r="K1397" s="18">
        <f t="shared" ca="1" si="407"/>
        <v>16350</v>
      </c>
      <c r="L1397" s="18">
        <f t="shared" ca="1" si="417"/>
        <v>0</v>
      </c>
      <c r="M1397" s="18">
        <f t="shared" ca="1" si="401"/>
        <v>0</v>
      </c>
      <c r="N1397" s="34">
        <f t="shared" ca="1" si="408"/>
        <v>6035.594780353581</v>
      </c>
      <c r="P1397" s="18">
        <f t="shared" ca="1" si="402"/>
        <v>1023.2727177674615</v>
      </c>
      <c r="Q1397" s="47">
        <f ca="1">SUM(L$15:L1397)-SUM(M$15:M1397)</f>
        <v>16350</v>
      </c>
      <c r="R1397" s="47" t="str">
        <f t="shared" ca="1" si="403"/>
        <v>M1400</v>
      </c>
      <c r="S1397" s="40">
        <f t="shared" ca="1" si="409"/>
        <v>0</v>
      </c>
      <c r="T1397" s="46">
        <f t="shared" ca="1" si="410"/>
        <v>68</v>
      </c>
      <c r="X1397" s="74">
        <f t="shared" ca="1" si="411"/>
        <v>1.0232727177674614</v>
      </c>
      <c r="Y1397" s="75">
        <f t="shared" ca="1" si="412"/>
        <v>1.0232727177674614</v>
      </c>
      <c r="Z1397" s="74">
        <f t="shared" ca="1" si="413"/>
        <v>2.7822855153587485</v>
      </c>
      <c r="AA1397" s="76">
        <f t="shared" ca="1" si="414"/>
        <v>1023.2727177674615</v>
      </c>
      <c r="AB1397" s="76">
        <f t="shared" ca="1" si="415"/>
        <v>2782.2855153587484</v>
      </c>
    </row>
    <row r="1398" spans="1:28" x14ac:dyDescent="0.25">
      <c r="A1398" s="2">
        <f t="shared" si="416"/>
        <v>4</v>
      </c>
      <c r="B1398" s="16">
        <f ca="1">VLOOKUP(A1398,PERIODS!$O$4:$P$33,2,FALSE)</f>
        <v>2.5000000000000001E-2</v>
      </c>
      <c r="C1398" s="15"/>
      <c r="D1398" s="18">
        <v>1384</v>
      </c>
      <c r="E1398" s="34">
        <f t="shared" ca="1" si="418"/>
        <v>6035.594780353581</v>
      </c>
      <c r="F1398" s="34">
        <f t="shared" ca="1" si="400"/>
        <v>2500</v>
      </c>
      <c r="G1398" s="69">
        <f t="shared" ca="1" si="404"/>
        <v>0</v>
      </c>
      <c r="H1398" s="34">
        <f t="shared" ca="1" si="405"/>
        <v>773.50050583313316</v>
      </c>
      <c r="I1398" s="34">
        <f t="shared" ca="1" si="406"/>
        <v>3273.500505833133</v>
      </c>
      <c r="J1398" s="18">
        <f ca="1">SUM(INDIRECT(ADDRESS(ROW(F1398),COLUMN(F1398),4)):INDIRECT(ADDRESS(ROW(F1398)+N$5-1,COLUMN(F1398),4)))</f>
        <v>22300</v>
      </c>
      <c r="K1398" s="18">
        <f t="shared" ca="1" si="407"/>
        <v>0</v>
      </c>
      <c r="L1398" s="18">
        <f t="shared" ca="1" si="417"/>
        <v>0</v>
      </c>
      <c r="M1398" s="18">
        <f t="shared" ca="1" si="401"/>
        <v>16350</v>
      </c>
      <c r="N1398" s="34">
        <f t="shared" ca="1" si="408"/>
        <v>19112.094274520448</v>
      </c>
      <c r="P1398" s="18">
        <f t="shared" ca="1" si="402"/>
        <v>773.50050583313316</v>
      </c>
      <c r="Q1398" s="47">
        <f ca="1">SUM(L$15:L1398)-SUM(M$15:M1398)</f>
        <v>0</v>
      </c>
      <c r="R1398" s="47" t="str">
        <f t="shared" ca="1" si="403"/>
        <v>M1401</v>
      </c>
      <c r="S1398" s="40">
        <f t="shared" ca="1" si="409"/>
        <v>0</v>
      </c>
      <c r="T1398" s="46">
        <f t="shared" ca="1" si="410"/>
        <v>76</v>
      </c>
      <c r="X1398" s="74">
        <f t="shared" ca="1" si="411"/>
        <v>0.77350050583313312</v>
      </c>
      <c r="Y1398" s="75">
        <f t="shared" ca="1" si="412"/>
        <v>0.77350050583313312</v>
      </c>
      <c r="Z1398" s="74">
        <f t="shared" ca="1" si="413"/>
        <v>2.1673397760003019</v>
      </c>
      <c r="AA1398" s="76">
        <f t="shared" ca="1" si="414"/>
        <v>773.50050583313316</v>
      </c>
      <c r="AB1398" s="76">
        <f t="shared" ca="1" si="415"/>
        <v>2167.3397760003018</v>
      </c>
    </row>
    <row r="1399" spans="1:28" x14ac:dyDescent="0.25">
      <c r="A1399" s="2">
        <f t="shared" si="416"/>
        <v>5</v>
      </c>
      <c r="B1399" s="16">
        <f ca="1">VLOOKUP(A1399,PERIODS!$O$4:$P$33,2,FALSE)</f>
        <v>3.3000000000000002E-2</v>
      </c>
      <c r="C1399" s="15"/>
      <c r="D1399" s="18">
        <v>1385</v>
      </c>
      <c r="E1399" s="34">
        <f t="shared" ca="1" si="418"/>
        <v>19112.094274520448</v>
      </c>
      <c r="F1399" s="34">
        <f t="shared" ca="1" si="400"/>
        <v>3300</v>
      </c>
      <c r="G1399" s="69">
        <f t="shared" ca="1" si="404"/>
        <v>0</v>
      </c>
      <c r="H1399" s="34">
        <f t="shared" ca="1" si="405"/>
        <v>-642.47586350986512</v>
      </c>
      <c r="I1399" s="34">
        <f t="shared" ca="1" si="406"/>
        <v>2657.5241364901349</v>
      </c>
      <c r="J1399" s="18">
        <f ca="1">SUM(INDIRECT(ADDRESS(ROW(F1399),COLUMN(F1399),4)):INDIRECT(ADDRESS(ROW(F1399)+N$5-1,COLUMN(F1399),4)))</f>
        <v>23100</v>
      </c>
      <c r="K1399" s="18">
        <f t="shared" ca="1" si="407"/>
        <v>16350</v>
      </c>
      <c r="L1399" s="18">
        <f t="shared" ca="1" si="417"/>
        <v>16350</v>
      </c>
      <c r="M1399" s="18">
        <f t="shared" ca="1" si="401"/>
        <v>0</v>
      </c>
      <c r="N1399" s="34">
        <f t="shared" ca="1" si="408"/>
        <v>16454.570138030314</v>
      </c>
      <c r="P1399" s="18">
        <f t="shared" ca="1" si="402"/>
        <v>642.47586350986512</v>
      </c>
      <c r="Q1399" s="47">
        <f ca="1">SUM(L$15:L1399)-SUM(M$15:M1399)</f>
        <v>16350</v>
      </c>
      <c r="R1399" s="47" t="str">
        <f t="shared" ca="1" si="403"/>
        <v>M1402</v>
      </c>
      <c r="S1399" s="40">
        <f t="shared" ca="1" si="409"/>
        <v>0</v>
      </c>
      <c r="T1399" s="46">
        <f t="shared" ca="1" si="410"/>
        <v>0</v>
      </c>
      <c r="X1399" s="74">
        <f t="shared" ca="1" si="411"/>
        <v>-0.64247586350986507</v>
      </c>
      <c r="Y1399" s="75">
        <f t="shared" ca="1" si="412"/>
        <v>-0.64247586350986507</v>
      </c>
      <c r="Z1399" s="74">
        <f t="shared" ca="1" si="413"/>
        <v>0.52598853476333551</v>
      </c>
      <c r="AA1399" s="76">
        <f t="shared" ca="1" si="414"/>
        <v>-642.47586350986512</v>
      </c>
      <c r="AB1399" s="76">
        <f t="shared" ca="1" si="415"/>
        <v>525.98853476333557</v>
      </c>
    </row>
    <row r="1400" spans="1:28" x14ac:dyDescent="0.25">
      <c r="A1400" s="2">
        <f t="shared" si="416"/>
        <v>6</v>
      </c>
      <c r="B1400" s="16">
        <f ca="1">VLOOKUP(A1400,PERIODS!$O$4:$P$33,2,FALSE)</f>
        <v>3.3000000000000002E-2</v>
      </c>
      <c r="C1400" s="15"/>
      <c r="D1400" s="18">
        <v>1386</v>
      </c>
      <c r="E1400" s="34">
        <f t="shared" ca="1" si="418"/>
        <v>16454.570138030314</v>
      </c>
      <c r="F1400" s="34">
        <f t="shared" ca="1" si="400"/>
        <v>3300</v>
      </c>
      <c r="G1400" s="69">
        <f t="shared" ca="1" si="404"/>
        <v>0</v>
      </c>
      <c r="H1400" s="34">
        <f t="shared" ca="1" si="405"/>
        <v>823.17108476217857</v>
      </c>
      <c r="I1400" s="34">
        <f t="shared" ca="1" si="406"/>
        <v>4123.1710847621789</v>
      </c>
      <c r="J1400" s="18">
        <f ca="1">SUM(INDIRECT(ADDRESS(ROW(F1400),COLUMN(F1400),4)):INDIRECT(ADDRESS(ROW(F1400)+N$5-1,COLUMN(F1400),4)))</f>
        <v>23100</v>
      </c>
      <c r="K1400" s="18">
        <f t="shared" ca="1" si="407"/>
        <v>16350</v>
      </c>
      <c r="L1400" s="18">
        <f t="shared" ca="1" si="417"/>
        <v>0</v>
      </c>
      <c r="M1400" s="18">
        <f t="shared" ca="1" si="401"/>
        <v>0</v>
      </c>
      <c r="N1400" s="34">
        <f t="shared" ca="1" si="408"/>
        <v>12331.399053268135</v>
      </c>
      <c r="P1400" s="18">
        <f t="shared" ca="1" si="402"/>
        <v>823.17108476217857</v>
      </c>
      <c r="Q1400" s="47">
        <f ca="1">SUM(L$15:L1400)-SUM(M$15:M1400)</f>
        <v>16350</v>
      </c>
      <c r="R1400" s="47" t="str">
        <f t="shared" ca="1" si="403"/>
        <v>M1403</v>
      </c>
      <c r="S1400" s="40">
        <f t="shared" ca="1" si="409"/>
        <v>0</v>
      </c>
      <c r="T1400" s="46">
        <f t="shared" ca="1" si="410"/>
        <v>67</v>
      </c>
      <c r="X1400" s="74">
        <f t="shared" ca="1" si="411"/>
        <v>0.8231710847621786</v>
      </c>
      <c r="Y1400" s="75">
        <f t="shared" ca="1" si="412"/>
        <v>0.8231710847621786</v>
      </c>
      <c r="Z1400" s="74">
        <f t="shared" ca="1" si="413"/>
        <v>2.2777112128679557</v>
      </c>
      <c r="AA1400" s="76">
        <f t="shared" ca="1" si="414"/>
        <v>823.17108476217857</v>
      </c>
      <c r="AB1400" s="76">
        <f t="shared" ca="1" si="415"/>
        <v>2277.711212867956</v>
      </c>
    </row>
    <row r="1401" spans="1:28" x14ac:dyDescent="0.25">
      <c r="A1401" s="2">
        <f t="shared" si="416"/>
        <v>7</v>
      </c>
      <c r="B1401" s="16">
        <f ca="1">VLOOKUP(A1401,PERIODS!$O$4:$P$33,2,FALSE)</f>
        <v>3.3000000000000002E-2</v>
      </c>
      <c r="C1401" s="15"/>
      <c r="D1401" s="18">
        <v>1387</v>
      </c>
      <c r="E1401" s="34">
        <f t="shared" ca="1" si="418"/>
        <v>12331.399053268135</v>
      </c>
      <c r="F1401" s="34">
        <f t="shared" ca="1" si="400"/>
        <v>3300</v>
      </c>
      <c r="G1401" s="69">
        <f t="shared" ca="1" si="404"/>
        <v>0</v>
      </c>
      <c r="H1401" s="34">
        <f t="shared" ca="1" si="405"/>
        <v>124.30791600846905</v>
      </c>
      <c r="I1401" s="34">
        <f t="shared" ca="1" si="406"/>
        <v>3424.307916008469</v>
      </c>
      <c r="J1401" s="18">
        <f ca="1">SUM(INDIRECT(ADDRESS(ROW(F1401),COLUMN(F1401),4)):INDIRECT(ADDRESS(ROW(F1401)+N$5-1,COLUMN(F1401),4)))</f>
        <v>23100</v>
      </c>
      <c r="K1401" s="18">
        <f t="shared" ca="1" si="407"/>
        <v>16350</v>
      </c>
      <c r="L1401" s="18">
        <f t="shared" ca="1" si="417"/>
        <v>0</v>
      </c>
      <c r="M1401" s="18">
        <f t="shared" ca="1" si="401"/>
        <v>0</v>
      </c>
      <c r="N1401" s="34">
        <f t="shared" ca="1" si="408"/>
        <v>8907.0911372596656</v>
      </c>
      <c r="P1401" s="18">
        <f t="shared" ca="1" si="402"/>
        <v>124.30791600846905</v>
      </c>
      <c r="Q1401" s="47">
        <f ca="1">SUM(L$15:L1401)-SUM(M$15:M1401)</f>
        <v>16350</v>
      </c>
      <c r="R1401" s="47" t="str">
        <f t="shared" ca="1" si="403"/>
        <v>M1404</v>
      </c>
      <c r="S1401" s="40">
        <f t="shared" ca="1" si="409"/>
        <v>0</v>
      </c>
      <c r="T1401" s="46">
        <f t="shared" ca="1" si="410"/>
        <v>16</v>
      </c>
      <c r="X1401" s="74">
        <f t="shared" ca="1" si="411"/>
        <v>0.12430791600846905</v>
      </c>
      <c r="Y1401" s="75">
        <f t="shared" ca="1" si="412"/>
        <v>0.12430791600846905</v>
      </c>
      <c r="Z1401" s="74">
        <f t="shared" ca="1" si="413"/>
        <v>1.1323644904777015</v>
      </c>
      <c r="AA1401" s="76">
        <f t="shared" ca="1" si="414"/>
        <v>124.30791600846905</v>
      </c>
      <c r="AB1401" s="76">
        <f t="shared" ca="1" si="415"/>
        <v>1132.3644904777016</v>
      </c>
    </row>
    <row r="1402" spans="1:28" x14ac:dyDescent="0.25">
      <c r="A1402" s="2">
        <f t="shared" si="416"/>
        <v>8</v>
      </c>
      <c r="B1402" s="16">
        <f ca="1">VLOOKUP(A1402,PERIODS!$O$4:$P$33,2,FALSE)</f>
        <v>3.3000000000000002E-2</v>
      </c>
      <c r="C1402" s="15"/>
      <c r="D1402" s="18">
        <v>1388</v>
      </c>
      <c r="E1402" s="34">
        <f t="shared" ca="1" si="418"/>
        <v>8907.0911372596656</v>
      </c>
      <c r="F1402" s="34">
        <f t="shared" ca="1" si="400"/>
        <v>3300</v>
      </c>
      <c r="G1402" s="69">
        <f t="shared" ca="1" si="404"/>
        <v>0</v>
      </c>
      <c r="H1402" s="34">
        <f t="shared" ca="1" si="405"/>
        <v>51.544257694657425</v>
      </c>
      <c r="I1402" s="34">
        <f t="shared" ca="1" si="406"/>
        <v>3351.5442576946575</v>
      </c>
      <c r="J1402" s="18">
        <f ca="1">SUM(INDIRECT(ADDRESS(ROW(F1402),COLUMN(F1402),4)):INDIRECT(ADDRESS(ROW(F1402)+N$5-1,COLUMN(F1402),4)))</f>
        <v>23100</v>
      </c>
      <c r="K1402" s="18">
        <f t="shared" ca="1" si="407"/>
        <v>0</v>
      </c>
      <c r="L1402" s="18">
        <f t="shared" ca="1" si="417"/>
        <v>0</v>
      </c>
      <c r="M1402" s="18">
        <f t="shared" ca="1" si="401"/>
        <v>16350</v>
      </c>
      <c r="N1402" s="34">
        <f t="shared" ca="1" si="408"/>
        <v>21905.546879565009</v>
      </c>
      <c r="P1402" s="18">
        <f t="shared" ca="1" si="402"/>
        <v>51.544257694657425</v>
      </c>
      <c r="Q1402" s="47">
        <f ca="1">SUM(L$15:L1402)-SUM(M$15:M1402)</f>
        <v>0</v>
      </c>
      <c r="R1402" s="47" t="str">
        <f t="shared" ca="1" si="403"/>
        <v>M1405</v>
      </c>
      <c r="S1402" s="40">
        <f t="shared" ca="1" si="409"/>
        <v>0</v>
      </c>
      <c r="T1402" s="46">
        <f t="shared" ca="1" si="410"/>
        <v>75</v>
      </c>
      <c r="X1402" s="74">
        <f t="shared" ca="1" si="411"/>
        <v>5.1544257694657425E-2</v>
      </c>
      <c r="Y1402" s="75">
        <f t="shared" ca="1" si="412"/>
        <v>5.1544257694657425E-2</v>
      </c>
      <c r="Z1402" s="74">
        <f t="shared" ca="1" si="413"/>
        <v>1.0528957840010866</v>
      </c>
      <c r="AA1402" s="76">
        <f t="shared" ca="1" si="414"/>
        <v>51.544257694657425</v>
      </c>
      <c r="AB1402" s="76">
        <f t="shared" ca="1" si="415"/>
        <v>1052.8957840010867</v>
      </c>
    </row>
    <row r="1403" spans="1:28" x14ac:dyDescent="0.25">
      <c r="A1403" s="2">
        <f t="shared" si="416"/>
        <v>9</v>
      </c>
      <c r="B1403" s="16">
        <f ca="1">VLOOKUP(A1403,PERIODS!$O$4:$P$33,2,FALSE)</f>
        <v>3.3000000000000002E-2</v>
      </c>
      <c r="C1403" s="15"/>
      <c r="D1403" s="18">
        <v>1389</v>
      </c>
      <c r="E1403" s="34">
        <f t="shared" ca="1" si="418"/>
        <v>21905.546879565009</v>
      </c>
      <c r="F1403" s="34">
        <f t="shared" ca="1" si="400"/>
        <v>3300</v>
      </c>
      <c r="G1403" s="69">
        <f t="shared" ca="1" si="404"/>
        <v>0</v>
      </c>
      <c r="H1403" s="34">
        <f t="shared" ca="1" si="405"/>
        <v>-150.19326879206093</v>
      </c>
      <c r="I1403" s="34">
        <f t="shared" ca="1" si="406"/>
        <v>3149.8067312079393</v>
      </c>
      <c r="J1403" s="18">
        <f ca="1">SUM(INDIRECT(ADDRESS(ROW(F1403),COLUMN(F1403),4)):INDIRECT(ADDRESS(ROW(F1403)+N$5-1,COLUMN(F1403),4)))</f>
        <v>23100</v>
      </c>
      <c r="K1403" s="18">
        <f t="shared" ca="1" si="407"/>
        <v>16350</v>
      </c>
      <c r="L1403" s="18">
        <f t="shared" ca="1" si="417"/>
        <v>16350</v>
      </c>
      <c r="M1403" s="18">
        <f t="shared" ca="1" si="401"/>
        <v>0</v>
      </c>
      <c r="N1403" s="34">
        <f t="shared" ca="1" si="408"/>
        <v>18755.740148357068</v>
      </c>
      <c r="P1403" s="18">
        <f t="shared" ca="1" si="402"/>
        <v>150.19326879206093</v>
      </c>
      <c r="Q1403" s="47">
        <f ca="1">SUM(L$15:L1403)-SUM(M$15:M1403)</f>
        <v>16350</v>
      </c>
      <c r="R1403" s="47" t="str">
        <f t="shared" ca="1" si="403"/>
        <v>M1406</v>
      </c>
      <c r="S1403" s="40">
        <f t="shared" ca="1" si="409"/>
        <v>0</v>
      </c>
      <c r="T1403" s="46">
        <f t="shared" ca="1" si="410"/>
        <v>88</v>
      </c>
      <c r="X1403" s="74">
        <f t="shared" ca="1" si="411"/>
        <v>-0.15019326879206094</v>
      </c>
      <c r="Y1403" s="75">
        <f t="shared" ca="1" si="412"/>
        <v>-0.15019326879206094</v>
      </c>
      <c r="Z1403" s="74">
        <f t="shared" ca="1" si="413"/>
        <v>0.86054164450803905</v>
      </c>
      <c r="AA1403" s="76">
        <f t="shared" ca="1" si="414"/>
        <v>-150.19326879206093</v>
      </c>
      <c r="AB1403" s="76">
        <f t="shared" ca="1" si="415"/>
        <v>860.5416445080391</v>
      </c>
    </row>
    <row r="1404" spans="1:28" x14ac:dyDescent="0.25">
      <c r="A1404" s="2">
        <f t="shared" si="416"/>
        <v>10</v>
      </c>
      <c r="B1404" s="16">
        <f ca="1">VLOOKUP(A1404,PERIODS!$O$4:$P$33,2,FALSE)</f>
        <v>3.3000000000000002E-2</v>
      </c>
      <c r="C1404" s="15"/>
      <c r="D1404" s="18">
        <v>1390</v>
      </c>
      <c r="E1404" s="34">
        <f t="shared" ca="1" si="418"/>
        <v>18755.740148357068</v>
      </c>
      <c r="F1404" s="34">
        <f t="shared" ca="1" si="400"/>
        <v>3300</v>
      </c>
      <c r="G1404" s="69">
        <f t="shared" ca="1" si="404"/>
        <v>0</v>
      </c>
      <c r="H1404" s="34">
        <f t="shared" ca="1" si="405"/>
        <v>-882.11688963211861</v>
      </c>
      <c r="I1404" s="34">
        <f t="shared" ca="1" si="406"/>
        <v>2417.8831103678813</v>
      </c>
      <c r="J1404" s="18">
        <f ca="1">SUM(INDIRECT(ADDRESS(ROW(F1404),COLUMN(F1404),4)):INDIRECT(ADDRESS(ROW(F1404)+N$5-1,COLUMN(F1404),4)))</f>
        <v>23100</v>
      </c>
      <c r="K1404" s="18">
        <f t="shared" ca="1" si="407"/>
        <v>16350</v>
      </c>
      <c r="L1404" s="18">
        <f t="shared" ca="1" si="417"/>
        <v>0</v>
      </c>
      <c r="M1404" s="18">
        <f t="shared" ca="1" si="401"/>
        <v>0</v>
      </c>
      <c r="N1404" s="34">
        <f t="shared" ca="1" si="408"/>
        <v>16337.857037989186</v>
      </c>
      <c r="P1404" s="18">
        <f t="shared" ca="1" si="402"/>
        <v>882.11688963211861</v>
      </c>
      <c r="Q1404" s="47">
        <f ca="1">SUM(L$15:L1404)-SUM(M$15:M1404)</f>
        <v>16350</v>
      </c>
      <c r="R1404" s="47" t="str">
        <f t="shared" ca="1" si="403"/>
        <v>M1407</v>
      </c>
      <c r="S1404" s="40">
        <f t="shared" ca="1" si="409"/>
        <v>0</v>
      </c>
      <c r="T1404" s="46">
        <f t="shared" ca="1" si="410"/>
        <v>3</v>
      </c>
      <c r="X1404" s="74">
        <f t="shared" ca="1" si="411"/>
        <v>-0.88211688963211865</v>
      </c>
      <c r="Y1404" s="75">
        <f t="shared" ca="1" si="412"/>
        <v>-0.88211688963211865</v>
      </c>
      <c r="Z1404" s="74">
        <f t="shared" ca="1" si="413"/>
        <v>0.41390579074791567</v>
      </c>
      <c r="AA1404" s="76">
        <f t="shared" ca="1" si="414"/>
        <v>-882.11688963211861</v>
      </c>
      <c r="AB1404" s="76">
        <f t="shared" ca="1" si="415"/>
        <v>413.90579074791566</v>
      </c>
    </row>
    <row r="1405" spans="1:28" x14ac:dyDescent="0.25">
      <c r="A1405" s="2">
        <f t="shared" si="416"/>
        <v>11</v>
      </c>
      <c r="B1405" s="16">
        <f ca="1">VLOOKUP(A1405,PERIODS!$O$4:$P$33,2,FALSE)</f>
        <v>3.3000000000000002E-2</v>
      </c>
      <c r="C1405" s="15"/>
      <c r="D1405" s="18">
        <v>1391</v>
      </c>
      <c r="E1405" s="34">
        <f t="shared" ca="1" si="418"/>
        <v>16337.857037989186</v>
      </c>
      <c r="F1405" s="34">
        <f t="shared" ca="1" si="400"/>
        <v>3300</v>
      </c>
      <c r="G1405" s="69">
        <f t="shared" ca="1" si="404"/>
        <v>0</v>
      </c>
      <c r="H1405" s="34">
        <f t="shared" ca="1" si="405"/>
        <v>169.02488941954178</v>
      </c>
      <c r="I1405" s="34">
        <f t="shared" ca="1" si="406"/>
        <v>3469.024889419542</v>
      </c>
      <c r="J1405" s="18">
        <f ca="1">SUM(INDIRECT(ADDRESS(ROW(F1405),COLUMN(F1405),4)):INDIRECT(ADDRESS(ROW(F1405)+N$5-1,COLUMN(F1405),4)))</f>
        <v>23300</v>
      </c>
      <c r="K1405" s="18">
        <f t="shared" ca="1" si="407"/>
        <v>16350</v>
      </c>
      <c r="L1405" s="18">
        <f t="shared" ca="1" si="417"/>
        <v>0</v>
      </c>
      <c r="M1405" s="18">
        <f t="shared" ca="1" si="401"/>
        <v>0</v>
      </c>
      <c r="N1405" s="34">
        <f t="shared" ca="1" si="408"/>
        <v>12868.832148569643</v>
      </c>
      <c r="P1405" s="18">
        <f t="shared" ca="1" si="402"/>
        <v>169.02488941954178</v>
      </c>
      <c r="Q1405" s="47">
        <f ca="1">SUM(L$15:L1405)-SUM(M$15:M1405)</f>
        <v>16350</v>
      </c>
      <c r="R1405" s="47" t="str">
        <f t="shared" ca="1" si="403"/>
        <v>M1408</v>
      </c>
      <c r="S1405" s="40">
        <f t="shared" ca="1" si="409"/>
        <v>0</v>
      </c>
      <c r="T1405" s="46">
        <f t="shared" ca="1" si="410"/>
        <v>15</v>
      </c>
      <c r="X1405" s="74">
        <f t="shared" ca="1" si="411"/>
        <v>0.16902488941954177</v>
      </c>
      <c r="Y1405" s="75">
        <f t="shared" ca="1" si="412"/>
        <v>0.16902488941954177</v>
      </c>
      <c r="Z1405" s="74">
        <f t="shared" ca="1" si="413"/>
        <v>1.1841496113536691</v>
      </c>
      <c r="AA1405" s="76">
        <f t="shared" ca="1" si="414"/>
        <v>169.02488941954178</v>
      </c>
      <c r="AB1405" s="76">
        <f t="shared" ca="1" si="415"/>
        <v>1184.1496113536691</v>
      </c>
    </row>
    <row r="1406" spans="1:28" x14ac:dyDescent="0.25">
      <c r="A1406" s="2">
        <f t="shared" si="416"/>
        <v>12</v>
      </c>
      <c r="B1406" s="16">
        <f ca="1">VLOOKUP(A1406,PERIODS!$O$4:$P$33,2,FALSE)</f>
        <v>3.3000000000000002E-2</v>
      </c>
      <c r="C1406" s="15"/>
      <c r="D1406" s="18">
        <v>1392</v>
      </c>
      <c r="E1406" s="34">
        <f t="shared" ca="1" si="418"/>
        <v>12868.832148569643</v>
      </c>
      <c r="F1406" s="34">
        <f t="shared" ca="1" si="400"/>
        <v>3300</v>
      </c>
      <c r="G1406" s="69">
        <f t="shared" ca="1" si="404"/>
        <v>0</v>
      </c>
      <c r="H1406" s="34">
        <f t="shared" ca="1" si="405"/>
        <v>831.65063965045874</v>
      </c>
      <c r="I1406" s="34">
        <f t="shared" ca="1" si="406"/>
        <v>4131.6506396504592</v>
      </c>
      <c r="J1406" s="18">
        <f ca="1">SUM(INDIRECT(ADDRESS(ROW(F1406),COLUMN(F1406),4)):INDIRECT(ADDRESS(ROW(F1406)+N$5-1,COLUMN(F1406),4)))</f>
        <v>23500</v>
      </c>
      <c r="K1406" s="18">
        <f t="shared" ca="1" si="407"/>
        <v>0</v>
      </c>
      <c r="L1406" s="18">
        <f t="shared" ca="1" si="417"/>
        <v>0</v>
      </c>
      <c r="M1406" s="18">
        <f t="shared" ca="1" si="401"/>
        <v>16350</v>
      </c>
      <c r="N1406" s="34">
        <f t="shared" ca="1" si="408"/>
        <v>25087.181508919184</v>
      </c>
      <c r="P1406" s="18">
        <f t="shared" ca="1" si="402"/>
        <v>831.65063965045874</v>
      </c>
      <c r="Q1406" s="47">
        <f ca="1">SUM(L$15:L1406)-SUM(M$15:M1406)</f>
        <v>0</v>
      </c>
      <c r="R1406" s="47" t="str">
        <f t="shared" ca="1" si="403"/>
        <v>M1409</v>
      </c>
      <c r="S1406" s="40">
        <f t="shared" ca="1" si="409"/>
        <v>0</v>
      </c>
      <c r="T1406" s="46">
        <f t="shared" ca="1" si="410"/>
        <v>10</v>
      </c>
      <c r="X1406" s="74">
        <f t="shared" ca="1" si="411"/>
        <v>0.83165063965045871</v>
      </c>
      <c r="Y1406" s="75">
        <f t="shared" ca="1" si="412"/>
        <v>0.83165063965045871</v>
      </c>
      <c r="Z1406" s="74">
        <f t="shared" ca="1" si="413"/>
        <v>2.2971073090287155</v>
      </c>
      <c r="AA1406" s="76">
        <f t="shared" ca="1" si="414"/>
        <v>831.65063965045874</v>
      </c>
      <c r="AB1406" s="76">
        <f t="shared" ca="1" si="415"/>
        <v>2297.1073090287155</v>
      </c>
    </row>
    <row r="1407" spans="1:28" x14ac:dyDescent="0.25">
      <c r="A1407" s="2">
        <f t="shared" si="416"/>
        <v>13</v>
      </c>
      <c r="B1407" s="16">
        <f ca="1">VLOOKUP(A1407,PERIODS!$O$4:$P$33,2,FALSE)</f>
        <v>3.3000000000000002E-2</v>
      </c>
      <c r="C1407" s="15"/>
      <c r="D1407" s="18">
        <v>1393</v>
      </c>
      <c r="E1407" s="34">
        <f t="shared" ca="1" si="418"/>
        <v>25087.181508919184</v>
      </c>
      <c r="F1407" s="34">
        <f t="shared" ca="1" si="400"/>
        <v>3300</v>
      </c>
      <c r="G1407" s="69">
        <f t="shared" ca="1" si="404"/>
        <v>0</v>
      </c>
      <c r="H1407" s="34">
        <f t="shared" ca="1" si="405"/>
        <v>741.24266164383698</v>
      </c>
      <c r="I1407" s="34">
        <f t="shared" ca="1" si="406"/>
        <v>4041.242661643837</v>
      </c>
      <c r="J1407" s="18">
        <f ca="1">SUM(INDIRECT(ADDRESS(ROW(F1407),COLUMN(F1407),4)):INDIRECT(ADDRESS(ROW(F1407)+N$5-1,COLUMN(F1407),4)))</f>
        <v>23700</v>
      </c>
      <c r="K1407" s="18">
        <f t="shared" ca="1" si="407"/>
        <v>0</v>
      </c>
      <c r="L1407" s="18">
        <f t="shared" ca="1" si="417"/>
        <v>0</v>
      </c>
      <c r="M1407" s="18">
        <f t="shared" ca="1" si="401"/>
        <v>0</v>
      </c>
      <c r="N1407" s="34">
        <f t="shared" ca="1" si="408"/>
        <v>21045.938847275349</v>
      </c>
      <c r="P1407" s="18">
        <f t="shared" ca="1" si="402"/>
        <v>741.24266164383698</v>
      </c>
      <c r="Q1407" s="47">
        <f ca="1">SUM(L$15:L1407)-SUM(M$15:M1407)</f>
        <v>0</v>
      </c>
      <c r="R1407" s="47" t="str">
        <f t="shared" ca="1" si="403"/>
        <v>M1410</v>
      </c>
      <c r="S1407" s="40">
        <f t="shared" ca="1" si="409"/>
        <v>0</v>
      </c>
      <c r="T1407" s="46">
        <f t="shared" ca="1" si="410"/>
        <v>8</v>
      </c>
      <c r="X1407" s="74">
        <f t="shared" ca="1" si="411"/>
        <v>0.74124266164383701</v>
      </c>
      <c r="Y1407" s="75">
        <f t="shared" ca="1" si="412"/>
        <v>0.74124266164383701</v>
      </c>
      <c r="Z1407" s="74">
        <f t="shared" ca="1" si="413"/>
        <v>2.0985416721168693</v>
      </c>
      <c r="AA1407" s="76">
        <f t="shared" ca="1" si="414"/>
        <v>741.24266164383698</v>
      </c>
      <c r="AB1407" s="76">
        <f t="shared" ca="1" si="415"/>
        <v>2098.5416721168694</v>
      </c>
    </row>
    <row r="1408" spans="1:28" x14ac:dyDescent="0.25">
      <c r="A1408" s="2">
        <f t="shared" si="416"/>
        <v>14</v>
      </c>
      <c r="B1408" s="16">
        <f ca="1">VLOOKUP(A1408,PERIODS!$O$4:$P$33,2,FALSE)</f>
        <v>3.3000000000000002E-2</v>
      </c>
      <c r="C1408" s="15"/>
      <c r="D1408" s="18">
        <v>1394</v>
      </c>
      <c r="E1408" s="34">
        <f t="shared" ca="1" si="418"/>
        <v>21045.938847275349</v>
      </c>
      <c r="F1408" s="34">
        <f t="shared" ca="1" si="400"/>
        <v>3300</v>
      </c>
      <c r="G1408" s="69">
        <f t="shared" ca="1" si="404"/>
        <v>0</v>
      </c>
      <c r="H1408" s="34">
        <f t="shared" ca="1" si="405"/>
        <v>362.49560355489501</v>
      </c>
      <c r="I1408" s="34">
        <f t="shared" ca="1" si="406"/>
        <v>3662.4956035548948</v>
      </c>
      <c r="J1408" s="18">
        <f ca="1">SUM(INDIRECT(ADDRESS(ROW(F1408),COLUMN(F1408),4)):INDIRECT(ADDRESS(ROW(F1408)+N$5-1,COLUMN(F1408),4)))</f>
        <v>23900</v>
      </c>
      <c r="K1408" s="18">
        <f t="shared" ca="1" si="407"/>
        <v>16350</v>
      </c>
      <c r="L1408" s="18">
        <f t="shared" ca="1" si="417"/>
        <v>16350</v>
      </c>
      <c r="M1408" s="18">
        <f t="shared" ca="1" si="401"/>
        <v>0</v>
      </c>
      <c r="N1408" s="34">
        <f t="shared" ca="1" si="408"/>
        <v>17383.443243720452</v>
      </c>
      <c r="P1408" s="18">
        <f t="shared" ca="1" si="402"/>
        <v>362.49560355489501</v>
      </c>
      <c r="Q1408" s="47">
        <f ca="1">SUM(L$15:L1408)-SUM(M$15:M1408)</f>
        <v>16350</v>
      </c>
      <c r="R1408" s="47" t="str">
        <f t="shared" ca="1" si="403"/>
        <v>M1411</v>
      </c>
      <c r="S1408" s="40">
        <f t="shared" ca="1" si="409"/>
        <v>0</v>
      </c>
      <c r="T1408" s="46">
        <f t="shared" ca="1" si="410"/>
        <v>85</v>
      </c>
      <c r="X1408" s="74">
        <f t="shared" ca="1" si="411"/>
        <v>0.36249560355489502</v>
      </c>
      <c r="Y1408" s="75">
        <f t="shared" ca="1" si="412"/>
        <v>0.36249560355489502</v>
      </c>
      <c r="Z1408" s="74">
        <f t="shared" ca="1" si="413"/>
        <v>1.4369109036723287</v>
      </c>
      <c r="AA1408" s="76">
        <f t="shared" ca="1" si="414"/>
        <v>362.49560355489501</v>
      </c>
      <c r="AB1408" s="76">
        <f t="shared" ca="1" si="415"/>
        <v>1436.9109036723287</v>
      </c>
    </row>
    <row r="1409" spans="1:28" x14ac:dyDescent="0.25">
      <c r="A1409" s="2">
        <f t="shared" si="416"/>
        <v>15</v>
      </c>
      <c r="B1409" s="16">
        <f ca="1">VLOOKUP(A1409,PERIODS!$O$4:$P$33,2,FALSE)</f>
        <v>3.3000000000000002E-2</v>
      </c>
      <c r="C1409" s="15"/>
      <c r="D1409" s="18">
        <v>1395</v>
      </c>
      <c r="E1409" s="34">
        <f t="shared" ca="1" si="418"/>
        <v>17383.443243720452</v>
      </c>
      <c r="F1409" s="34">
        <f t="shared" ca="1" si="400"/>
        <v>3300</v>
      </c>
      <c r="G1409" s="69">
        <f t="shared" ca="1" si="404"/>
        <v>0</v>
      </c>
      <c r="H1409" s="34">
        <f t="shared" ca="1" si="405"/>
        <v>1030.19602586618</v>
      </c>
      <c r="I1409" s="34">
        <f t="shared" ca="1" si="406"/>
        <v>4330.1960258661802</v>
      </c>
      <c r="J1409" s="18">
        <f ca="1">SUM(INDIRECT(ADDRESS(ROW(F1409),COLUMN(F1409),4)):INDIRECT(ADDRESS(ROW(F1409)+N$5-1,COLUMN(F1409),4)))</f>
        <v>24100</v>
      </c>
      <c r="K1409" s="18">
        <f t="shared" ca="1" si="407"/>
        <v>16350</v>
      </c>
      <c r="L1409" s="18">
        <f t="shared" ca="1" si="417"/>
        <v>0</v>
      </c>
      <c r="M1409" s="18">
        <f t="shared" ca="1" si="401"/>
        <v>0</v>
      </c>
      <c r="N1409" s="34">
        <f t="shared" ca="1" si="408"/>
        <v>13053.247217854272</v>
      </c>
      <c r="P1409" s="18">
        <f t="shared" ca="1" si="402"/>
        <v>1030.19602586618</v>
      </c>
      <c r="Q1409" s="47">
        <f ca="1">SUM(L$15:L1409)-SUM(M$15:M1409)</f>
        <v>16350</v>
      </c>
      <c r="R1409" s="47" t="str">
        <f t="shared" ca="1" si="403"/>
        <v>M1412</v>
      </c>
      <c r="S1409" s="40">
        <f t="shared" ca="1" si="409"/>
        <v>0</v>
      </c>
      <c r="T1409" s="46">
        <f t="shared" ca="1" si="410"/>
        <v>14</v>
      </c>
      <c r="X1409" s="74">
        <f t="shared" ca="1" si="411"/>
        <v>1.03019602586618</v>
      </c>
      <c r="Y1409" s="75">
        <f t="shared" ca="1" si="412"/>
        <v>1.03019602586618</v>
      </c>
      <c r="Z1409" s="74">
        <f t="shared" ca="1" si="413"/>
        <v>2.8016149698761441</v>
      </c>
      <c r="AA1409" s="76">
        <f t="shared" ca="1" si="414"/>
        <v>1030.19602586618</v>
      </c>
      <c r="AB1409" s="76">
        <f t="shared" ca="1" si="415"/>
        <v>2801.6149698761442</v>
      </c>
    </row>
    <row r="1410" spans="1:28" x14ac:dyDescent="0.25">
      <c r="A1410" s="2">
        <f t="shared" si="416"/>
        <v>16</v>
      </c>
      <c r="B1410" s="16">
        <f ca="1">VLOOKUP(A1410,PERIODS!$O$4:$P$33,2,FALSE)</f>
        <v>3.3000000000000002E-2</v>
      </c>
      <c r="C1410" s="15"/>
      <c r="D1410" s="18">
        <v>1396</v>
      </c>
      <c r="E1410" s="34">
        <f t="shared" ca="1" si="418"/>
        <v>13053.247217854272</v>
      </c>
      <c r="F1410" s="34">
        <f t="shared" ca="1" si="400"/>
        <v>3300</v>
      </c>
      <c r="G1410" s="69">
        <f t="shared" ca="1" si="404"/>
        <v>0</v>
      </c>
      <c r="H1410" s="34">
        <f t="shared" ca="1" si="405"/>
        <v>1640.6210160625283</v>
      </c>
      <c r="I1410" s="34">
        <f t="shared" ca="1" si="406"/>
        <v>4940.6210160625287</v>
      </c>
      <c r="J1410" s="18">
        <f ca="1">SUM(INDIRECT(ADDRESS(ROW(F1410),COLUMN(F1410),4)):INDIRECT(ADDRESS(ROW(F1410)+N$5-1,COLUMN(F1410),4)))</f>
        <v>24300</v>
      </c>
      <c r="K1410" s="18">
        <f t="shared" ca="1" si="407"/>
        <v>16350</v>
      </c>
      <c r="L1410" s="18">
        <f t="shared" ca="1" si="417"/>
        <v>0</v>
      </c>
      <c r="M1410" s="18">
        <f t="shared" ca="1" si="401"/>
        <v>0</v>
      </c>
      <c r="N1410" s="34">
        <f t="shared" ca="1" si="408"/>
        <v>8112.6262017917434</v>
      </c>
      <c r="P1410" s="18">
        <f t="shared" ca="1" si="402"/>
        <v>1640.6210160625283</v>
      </c>
      <c r="Q1410" s="47">
        <f ca="1">SUM(L$15:L1410)-SUM(M$15:M1410)</f>
        <v>16350</v>
      </c>
      <c r="R1410" s="47" t="str">
        <f t="shared" ca="1" si="403"/>
        <v>M1413</v>
      </c>
      <c r="S1410" s="40">
        <f t="shared" ca="1" si="409"/>
        <v>0</v>
      </c>
      <c r="T1410" s="46">
        <f t="shared" ca="1" si="410"/>
        <v>64</v>
      </c>
      <c r="X1410" s="74">
        <f t="shared" ca="1" si="411"/>
        <v>1.6406210160625283</v>
      </c>
      <c r="Y1410" s="75">
        <f t="shared" ca="1" si="412"/>
        <v>1.6406210160625283</v>
      </c>
      <c r="Z1410" s="74">
        <f t="shared" ca="1" si="413"/>
        <v>5.1583719495864306</v>
      </c>
      <c r="AA1410" s="76">
        <f t="shared" ca="1" si="414"/>
        <v>1640.6210160625283</v>
      </c>
      <c r="AB1410" s="76">
        <f t="shared" ca="1" si="415"/>
        <v>5158.3719495864307</v>
      </c>
    </row>
    <row r="1411" spans="1:28" x14ac:dyDescent="0.25">
      <c r="A1411" s="2">
        <f t="shared" si="416"/>
        <v>17</v>
      </c>
      <c r="B1411" s="16">
        <f ca="1">VLOOKUP(A1411,PERIODS!$O$4:$P$33,2,FALSE)</f>
        <v>3.5000000000000003E-2</v>
      </c>
      <c r="C1411" s="15"/>
      <c r="D1411" s="18">
        <v>1397</v>
      </c>
      <c r="E1411" s="34">
        <f t="shared" ca="1" si="418"/>
        <v>8112.6262017917434</v>
      </c>
      <c r="F1411" s="34">
        <f t="shared" ca="1" si="400"/>
        <v>3500.0000000000005</v>
      </c>
      <c r="G1411" s="69">
        <f t="shared" ca="1" si="404"/>
        <v>0</v>
      </c>
      <c r="H1411" s="34">
        <f t="shared" ca="1" si="405"/>
        <v>-129.73787158263582</v>
      </c>
      <c r="I1411" s="34">
        <f t="shared" ca="1" si="406"/>
        <v>3370.2621284173647</v>
      </c>
      <c r="J1411" s="18">
        <f ca="1">SUM(INDIRECT(ADDRESS(ROW(F1411),COLUMN(F1411),4)):INDIRECT(ADDRESS(ROW(F1411)+N$5-1,COLUMN(F1411),4)))</f>
        <v>24500.000000000004</v>
      </c>
      <c r="K1411" s="18">
        <f t="shared" ca="1" si="407"/>
        <v>16350</v>
      </c>
      <c r="L1411" s="18">
        <f t="shared" ca="1" si="417"/>
        <v>16350</v>
      </c>
      <c r="M1411" s="18">
        <f t="shared" ca="1" si="401"/>
        <v>16350</v>
      </c>
      <c r="N1411" s="34">
        <f t="shared" ca="1" si="408"/>
        <v>21092.364073374378</v>
      </c>
      <c r="P1411" s="18">
        <f t="shared" ca="1" si="402"/>
        <v>129.73787158263582</v>
      </c>
      <c r="Q1411" s="47">
        <f ca="1">SUM(L$15:L1411)-SUM(M$15:M1411)</f>
        <v>16350</v>
      </c>
      <c r="R1411" s="47" t="str">
        <f t="shared" ca="1" si="403"/>
        <v>M1414</v>
      </c>
      <c r="S1411" s="40">
        <f t="shared" ca="1" si="409"/>
        <v>0</v>
      </c>
      <c r="T1411" s="46">
        <f t="shared" ca="1" si="410"/>
        <v>59</v>
      </c>
      <c r="X1411" s="74">
        <f t="shared" ca="1" si="411"/>
        <v>-0.12973787158263581</v>
      </c>
      <c r="Y1411" s="75">
        <f t="shared" ca="1" si="412"/>
        <v>-0.12973787158263581</v>
      </c>
      <c r="Z1411" s="74">
        <f t="shared" ca="1" si="413"/>
        <v>0.87832563485634185</v>
      </c>
      <c r="AA1411" s="76">
        <f t="shared" ca="1" si="414"/>
        <v>-129.73787158263582</v>
      </c>
      <c r="AB1411" s="76">
        <f t="shared" ca="1" si="415"/>
        <v>878.32563485634182</v>
      </c>
    </row>
    <row r="1412" spans="1:28" x14ac:dyDescent="0.25">
      <c r="A1412" s="2">
        <f t="shared" si="416"/>
        <v>18</v>
      </c>
      <c r="B1412" s="16">
        <f ca="1">VLOOKUP(A1412,PERIODS!$O$4:$P$33,2,FALSE)</f>
        <v>3.5000000000000003E-2</v>
      </c>
      <c r="C1412" s="15"/>
      <c r="D1412" s="18">
        <v>1398</v>
      </c>
      <c r="E1412" s="34">
        <f t="shared" ca="1" si="418"/>
        <v>21092.364073374378</v>
      </c>
      <c r="F1412" s="34">
        <f t="shared" ca="1" si="400"/>
        <v>3500.0000000000005</v>
      </c>
      <c r="G1412" s="69">
        <f t="shared" ca="1" si="404"/>
        <v>0</v>
      </c>
      <c r="H1412" s="34">
        <f t="shared" ca="1" si="405"/>
        <v>-934.74822602689051</v>
      </c>
      <c r="I1412" s="34">
        <f t="shared" ca="1" si="406"/>
        <v>2565.2517739731102</v>
      </c>
      <c r="J1412" s="18">
        <f ca="1">SUM(INDIRECT(ADDRESS(ROW(F1412),COLUMN(F1412),4)):INDIRECT(ADDRESS(ROW(F1412)+N$5-1,COLUMN(F1412),4)))</f>
        <v>24500.000000000004</v>
      </c>
      <c r="K1412" s="18">
        <f t="shared" ca="1" si="407"/>
        <v>16350</v>
      </c>
      <c r="L1412" s="18">
        <f t="shared" ca="1" si="417"/>
        <v>0</v>
      </c>
      <c r="M1412" s="18">
        <f t="shared" ca="1" si="401"/>
        <v>0</v>
      </c>
      <c r="N1412" s="34">
        <f t="shared" ca="1" si="408"/>
        <v>18527.112299401269</v>
      </c>
      <c r="P1412" s="18">
        <f t="shared" ca="1" si="402"/>
        <v>934.74822602689051</v>
      </c>
      <c r="Q1412" s="47">
        <f ca="1">SUM(L$15:L1412)-SUM(M$15:M1412)</f>
        <v>16350</v>
      </c>
      <c r="R1412" s="47" t="str">
        <f t="shared" ca="1" si="403"/>
        <v>M1415</v>
      </c>
      <c r="S1412" s="40">
        <f t="shared" ca="1" si="409"/>
        <v>0</v>
      </c>
      <c r="T1412" s="46">
        <f t="shared" ca="1" si="410"/>
        <v>89</v>
      </c>
      <c r="X1412" s="74">
        <f t="shared" ca="1" si="411"/>
        <v>-0.93474822602689045</v>
      </c>
      <c r="Y1412" s="75">
        <f t="shared" ca="1" si="412"/>
        <v>-0.93474822602689045</v>
      </c>
      <c r="Z1412" s="74">
        <f t="shared" ca="1" si="413"/>
        <v>0.39268472087874945</v>
      </c>
      <c r="AA1412" s="76">
        <f t="shared" ca="1" si="414"/>
        <v>-934.74822602689051</v>
      </c>
      <c r="AB1412" s="76">
        <f t="shared" ca="1" si="415"/>
        <v>392.68472087874943</v>
      </c>
    </row>
    <row r="1413" spans="1:28" x14ac:dyDescent="0.25">
      <c r="A1413" s="2">
        <f t="shared" si="416"/>
        <v>19</v>
      </c>
      <c r="B1413" s="16">
        <f ca="1">VLOOKUP(A1413,PERIODS!$O$4:$P$33,2,FALSE)</f>
        <v>3.5000000000000003E-2</v>
      </c>
      <c r="C1413" s="15"/>
      <c r="D1413" s="18">
        <v>1399</v>
      </c>
      <c r="E1413" s="34">
        <f t="shared" ca="1" si="418"/>
        <v>18527.112299401269</v>
      </c>
      <c r="F1413" s="34">
        <f t="shared" ca="1" si="400"/>
        <v>3500.0000000000005</v>
      </c>
      <c r="G1413" s="69">
        <f t="shared" ca="1" si="404"/>
        <v>0</v>
      </c>
      <c r="H1413" s="34">
        <f t="shared" ca="1" si="405"/>
        <v>999.9915685061535</v>
      </c>
      <c r="I1413" s="34">
        <f t="shared" ca="1" si="406"/>
        <v>4499.9915685061542</v>
      </c>
      <c r="J1413" s="18">
        <f ca="1">SUM(INDIRECT(ADDRESS(ROW(F1413),COLUMN(F1413),4)):INDIRECT(ADDRESS(ROW(F1413)+N$5-1,COLUMN(F1413),4)))</f>
        <v>24500.000000000004</v>
      </c>
      <c r="K1413" s="18">
        <f t="shared" ca="1" si="407"/>
        <v>16350</v>
      </c>
      <c r="L1413" s="18">
        <f t="shared" ca="1" si="417"/>
        <v>0</v>
      </c>
      <c r="M1413" s="18">
        <f t="shared" ca="1" si="401"/>
        <v>0</v>
      </c>
      <c r="N1413" s="34">
        <f t="shared" ca="1" si="408"/>
        <v>14027.120730895116</v>
      </c>
      <c r="P1413" s="18">
        <f t="shared" ca="1" si="402"/>
        <v>999.9915685061535</v>
      </c>
      <c r="Q1413" s="47">
        <f ca="1">SUM(L$15:L1413)-SUM(M$15:M1413)</f>
        <v>16350</v>
      </c>
      <c r="R1413" s="47" t="str">
        <f t="shared" ca="1" si="403"/>
        <v>M1416</v>
      </c>
      <c r="S1413" s="40">
        <f t="shared" ca="1" si="409"/>
        <v>0</v>
      </c>
      <c r="T1413" s="46">
        <f t="shared" ca="1" si="410"/>
        <v>83</v>
      </c>
      <c r="X1413" s="74">
        <f t="shared" ca="1" si="411"/>
        <v>0.99999156850615345</v>
      </c>
      <c r="Y1413" s="75">
        <f t="shared" ca="1" si="412"/>
        <v>0.99999156850615345</v>
      </c>
      <c r="Z1413" s="74">
        <f t="shared" ca="1" si="413"/>
        <v>2.7182589093791565</v>
      </c>
      <c r="AA1413" s="76">
        <f t="shared" ca="1" si="414"/>
        <v>999.9915685061535</v>
      </c>
      <c r="AB1413" s="76">
        <f t="shared" ca="1" si="415"/>
        <v>2718.2589093791566</v>
      </c>
    </row>
    <row r="1414" spans="1:28" x14ac:dyDescent="0.25">
      <c r="A1414" s="2">
        <f t="shared" si="416"/>
        <v>20</v>
      </c>
      <c r="B1414" s="16">
        <f ca="1">VLOOKUP(A1414,PERIODS!$O$4:$P$33,2,FALSE)</f>
        <v>3.5000000000000003E-2</v>
      </c>
      <c r="C1414" s="15"/>
      <c r="D1414" s="18">
        <v>1400</v>
      </c>
      <c r="E1414" s="34">
        <f t="shared" ca="1" si="418"/>
        <v>14027.120730895116</v>
      </c>
      <c r="F1414" s="34">
        <f t="shared" ca="1" si="400"/>
        <v>3500.0000000000005</v>
      </c>
      <c r="G1414" s="69">
        <f t="shared" ca="1" si="404"/>
        <v>0</v>
      </c>
      <c r="H1414" s="34">
        <f t="shared" ca="1" si="405"/>
        <v>374.30051860822431</v>
      </c>
      <c r="I1414" s="34">
        <f t="shared" ca="1" si="406"/>
        <v>3874.3005186082246</v>
      </c>
      <c r="J1414" s="18">
        <f ca="1">SUM(INDIRECT(ADDRESS(ROW(F1414),COLUMN(F1414),4)):INDIRECT(ADDRESS(ROW(F1414)+N$5-1,COLUMN(F1414),4)))</f>
        <v>24500.000000000004</v>
      </c>
      <c r="K1414" s="18">
        <f t="shared" ca="1" si="407"/>
        <v>0</v>
      </c>
      <c r="L1414" s="18">
        <f t="shared" ca="1" si="417"/>
        <v>0</v>
      </c>
      <c r="M1414" s="18">
        <f t="shared" ca="1" si="401"/>
        <v>16350</v>
      </c>
      <c r="N1414" s="34">
        <f t="shared" ca="1" si="408"/>
        <v>26502.82021228689</v>
      </c>
      <c r="P1414" s="18">
        <f t="shared" ca="1" si="402"/>
        <v>374.30051860822431</v>
      </c>
      <c r="Q1414" s="47">
        <f ca="1">SUM(L$15:L1414)-SUM(M$15:M1414)</f>
        <v>0</v>
      </c>
      <c r="R1414" s="47" t="str">
        <f t="shared" ca="1" si="403"/>
        <v>M1417</v>
      </c>
      <c r="S1414" s="40">
        <f t="shared" ca="1" si="409"/>
        <v>0</v>
      </c>
      <c r="T1414" s="46">
        <f t="shared" ca="1" si="410"/>
        <v>82</v>
      </c>
      <c r="X1414" s="74">
        <f t="shared" ca="1" si="411"/>
        <v>0.37430051860822433</v>
      </c>
      <c r="Y1414" s="75">
        <f t="shared" ca="1" si="412"/>
        <v>0.37430051860822433</v>
      </c>
      <c r="Z1414" s="74">
        <f t="shared" ca="1" si="413"/>
        <v>1.4539740310603977</v>
      </c>
      <c r="AA1414" s="76">
        <f t="shared" ca="1" si="414"/>
        <v>374.30051860822431</v>
      </c>
      <c r="AB1414" s="76">
        <f t="shared" ca="1" si="415"/>
        <v>1453.9740310603977</v>
      </c>
    </row>
    <row r="1415" spans="1:28" x14ac:dyDescent="0.25">
      <c r="A1415" s="2">
        <f t="shared" si="416"/>
        <v>21</v>
      </c>
      <c r="B1415" s="16">
        <f ca="1">VLOOKUP(A1415,PERIODS!$O$4:$P$33,2,FALSE)</f>
        <v>3.5000000000000003E-2</v>
      </c>
      <c r="C1415" s="15"/>
      <c r="D1415" s="18">
        <v>1401</v>
      </c>
      <c r="E1415" s="34">
        <f t="shared" ca="1" si="418"/>
        <v>26502.82021228689</v>
      </c>
      <c r="F1415" s="34">
        <f t="shared" ca="1" si="400"/>
        <v>3500.0000000000005</v>
      </c>
      <c r="G1415" s="69">
        <f t="shared" ca="1" si="404"/>
        <v>0</v>
      </c>
      <c r="H1415" s="34">
        <f t="shared" ca="1" si="405"/>
        <v>447.35351273992359</v>
      </c>
      <c r="I1415" s="34">
        <f t="shared" ca="1" si="406"/>
        <v>3947.3535127399241</v>
      </c>
      <c r="J1415" s="18">
        <f ca="1">SUM(INDIRECT(ADDRESS(ROW(F1415),COLUMN(F1415),4)):INDIRECT(ADDRESS(ROW(F1415)+N$5-1,COLUMN(F1415),4)))</f>
        <v>24500.000000000004</v>
      </c>
      <c r="K1415" s="18">
        <f t="shared" ca="1" si="407"/>
        <v>0</v>
      </c>
      <c r="L1415" s="18">
        <f t="shared" ca="1" si="417"/>
        <v>0</v>
      </c>
      <c r="M1415" s="18">
        <f t="shared" ca="1" si="401"/>
        <v>0</v>
      </c>
      <c r="N1415" s="34">
        <f t="shared" ca="1" si="408"/>
        <v>22555.466699546967</v>
      </c>
      <c r="P1415" s="18">
        <f t="shared" ca="1" si="402"/>
        <v>447.35351273992359</v>
      </c>
      <c r="Q1415" s="47">
        <f ca="1">SUM(L$15:L1415)-SUM(M$15:M1415)</f>
        <v>0</v>
      </c>
      <c r="R1415" s="47" t="str">
        <f t="shared" ca="1" si="403"/>
        <v>M1418</v>
      </c>
      <c r="S1415" s="40">
        <f t="shared" ca="1" si="409"/>
        <v>0</v>
      </c>
      <c r="T1415" s="46">
        <f t="shared" ca="1" si="410"/>
        <v>92</v>
      </c>
      <c r="X1415" s="74">
        <f t="shared" ca="1" si="411"/>
        <v>0.44735351273992358</v>
      </c>
      <c r="Y1415" s="75">
        <f t="shared" ca="1" si="412"/>
        <v>0.44735351273992358</v>
      </c>
      <c r="Z1415" s="74">
        <f t="shared" ca="1" si="413"/>
        <v>1.564167154576479</v>
      </c>
      <c r="AA1415" s="76">
        <f t="shared" ca="1" si="414"/>
        <v>447.35351273992359</v>
      </c>
      <c r="AB1415" s="76">
        <f t="shared" ca="1" si="415"/>
        <v>1564.1671545764791</v>
      </c>
    </row>
    <row r="1416" spans="1:28" x14ac:dyDescent="0.25">
      <c r="A1416" s="2">
        <f t="shared" si="416"/>
        <v>22</v>
      </c>
      <c r="B1416" s="16">
        <f ca="1">VLOOKUP(A1416,PERIODS!$O$4:$P$33,2,FALSE)</f>
        <v>3.5000000000000003E-2</v>
      </c>
      <c r="C1416" s="15"/>
      <c r="D1416" s="18">
        <v>1402</v>
      </c>
      <c r="E1416" s="34">
        <f t="shared" ca="1" si="418"/>
        <v>22555.466699546967</v>
      </c>
      <c r="F1416" s="34">
        <f t="shared" ca="1" si="400"/>
        <v>3500.0000000000005</v>
      </c>
      <c r="G1416" s="69">
        <f t="shared" ca="1" si="404"/>
        <v>0</v>
      </c>
      <c r="H1416" s="34">
        <f t="shared" ca="1" si="405"/>
        <v>-310.43512302582047</v>
      </c>
      <c r="I1416" s="34">
        <f t="shared" ca="1" si="406"/>
        <v>3189.5648769741802</v>
      </c>
      <c r="J1416" s="18">
        <f ca="1">SUM(INDIRECT(ADDRESS(ROW(F1416),COLUMN(F1416),4)):INDIRECT(ADDRESS(ROW(F1416)+N$5-1,COLUMN(F1416),4)))</f>
        <v>25000.000000000004</v>
      </c>
      <c r="K1416" s="18">
        <f t="shared" ca="1" si="407"/>
        <v>16350</v>
      </c>
      <c r="L1416" s="18">
        <f t="shared" ca="1" si="417"/>
        <v>16350</v>
      </c>
      <c r="M1416" s="18">
        <f t="shared" ca="1" si="401"/>
        <v>0</v>
      </c>
      <c r="N1416" s="34">
        <f t="shared" ca="1" si="408"/>
        <v>19365.901822572785</v>
      </c>
      <c r="P1416" s="18">
        <f t="shared" ca="1" si="402"/>
        <v>310.43512302582047</v>
      </c>
      <c r="Q1416" s="47">
        <f ca="1">SUM(L$15:L1416)-SUM(M$15:M1416)</f>
        <v>16350</v>
      </c>
      <c r="R1416" s="47" t="str">
        <f t="shared" ca="1" si="403"/>
        <v>M1419</v>
      </c>
      <c r="S1416" s="40">
        <f t="shared" ca="1" si="409"/>
        <v>0</v>
      </c>
      <c r="T1416" s="46">
        <f t="shared" ca="1" si="410"/>
        <v>8</v>
      </c>
      <c r="X1416" s="74">
        <f t="shared" ca="1" si="411"/>
        <v>-0.31043512302582049</v>
      </c>
      <c r="Y1416" s="75">
        <f t="shared" ca="1" si="412"/>
        <v>-0.31043512302582049</v>
      </c>
      <c r="Z1416" s="74">
        <f t="shared" ca="1" si="413"/>
        <v>0.73312788598785572</v>
      </c>
      <c r="AA1416" s="76">
        <f t="shared" ca="1" si="414"/>
        <v>-310.43512302582047</v>
      </c>
      <c r="AB1416" s="76">
        <f t="shared" ca="1" si="415"/>
        <v>733.12788598785573</v>
      </c>
    </row>
    <row r="1417" spans="1:28" x14ac:dyDescent="0.25">
      <c r="A1417" s="2">
        <f t="shared" si="416"/>
        <v>23</v>
      </c>
      <c r="B1417" s="16">
        <f ca="1">VLOOKUP(A1417,PERIODS!$O$4:$P$33,2,FALSE)</f>
        <v>3.5000000000000003E-2</v>
      </c>
      <c r="C1417" s="15"/>
      <c r="D1417" s="18">
        <v>1403</v>
      </c>
      <c r="E1417" s="34">
        <f t="shared" ca="1" si="418"/>
        <v>19365.901822572785</v>
      </c>
      <c r="F1417" s="34">
        <f t="shared" ca="1" si="400"/>
        <v>3500.0000000000005</v>
      </c>
      <c r="G1417" s="69">
        <f t="shared" ca="1" si="404"/>
        <v>0</v>
      </c>
      <c r="H1417" s="34">
        <f t="shared" ca="1" si="405"/>
        <v>255.07387085208066</v>
      </c>
      <c r="I1417" s="34">
        <f t="shared" ca="1" si="406"/>
        <v>3755.0738708520812</v>
      </c>
      <c r="J1417" s="18">
        <f ca="1">SUM(INDIRECT(ADDRESS(ROW(F1417),COLUMN(F1417),4)):INDIRECT(ADDRESS(ROW(F1417)+N$5-1,COLUMN(F1417),4)))</f>
        <v>25500.000000000004</v>
      </c>
      <c r="K1417" s="18">
        <f t="shared" ca="1" si="407"/>
        <v>16350</v>
      </c>
      <c r="L1417" s="18">
        <f t="shared" ca="1" si="417"/>
        <v>0</v>
      </c>
      <c r="M1417" s="18">
        <f t="shared" ca="1" si="401"/>
        <v>0</v>
      </c>
      <c r="N1417" s="34">
        <f t="shared" ca="1" si="408"/>
        <v>15610.827951720705</v>
      </c>
      <c r="P1417" s="18">
        <f t="shared" ca="1" si="402"/>
        <v>255.07387085208066</v>
      </c>
      <c r="Q1417" s="47">
        <f ca="1">SUM(L$15:L1417)-SUM(M$15:M1417)</f>
        <v>16350</v>
      </c>
      <c r="R1417" s="47" t="str">
        <f t="shared" ca="1" si="403"/>
        <v>M1420</v>
      </c>
      <c r="S1417" s="40">
        <f t="shared" ca="1" si="409"/>
        <v>0</v>
      </c>
      <c r="T1417" s="46">
        <f t="shared" ca="1" si="410"/>
        <v>31</v>
      </c>
      <c r="X1417" s="74">
        <f t="shared" ca="1" si="411"/>
        <v>0.25507387085208066</v>
      </c>
      <c r="Y1417" s="75">
        <f t="shared" ca="1" si="412"/>
        <v>0.25507387085208066</v>
      </c>
      <c r="Z1417" s="74">
        <f t="shared" ca="1" si="413"/>
        <v>1.2905569518934497</v>
      </c>
      <c r="AA1417" s="76">
        <f t="shared" ca="1" si="414"/>
        <v>255.07387085208066</v>
      </c>
      <c r="AB1417" s="76">
        <f t="shared" ca="1" si="415"/>
        <v>1290.5569518934497</v>
      </c>
    </row>
    <row r="1418" spans="1:28" x14ac:dyDescent="0.25">
      <c r="A1418" s="2">
        <f t="shared" si="416"/>
        <v>24</v>
      </c>
      <c r="B1418" s="16">
        <f ca="1">VLOOKUP(A1418,PERIODS!$O$4:$P$33,2,FALSE)</f>
        <v>3.5000000000000003E-2</v>
      </c>
      <c r="C1418" s="15"/>
      <c r="D1418" s="18">
        <v>1404</v>
      </c>
      <c r="E1418" s="34">
        <f t="shared" ca="1" si="418"/>
        <v>15610.827951720705</v>
      </c>
      <c r="F1418" s="34">
        <f t="shared" ca="1" si="400"/>
        <v>3500.0000000000005</v>
      </c>
      <c r="G1418" s="69">
        <f t="shared" ca="1" si="404"/>
        <v>0</v>
      </c>
      <c r="H1418" s="34">
        <f t="shared" ca="1" si="405"/>
        <v>-610.93621911513958</v>
      </c>
      <c r="I1418" s="34">
        <f t="shared" ca="1" si="406"/>
        <v>2889.063780884861</v>
      </c>
      <c r="J1418" s="18">
        <f ca="1">SUM(INDIRECT(ADDRESS(ROW(F1418),COLUMN(F1418),4)):INDIRECT(ADDRESS(ROW(F1418)+N$5-1,COLUMN(F1418),4)))</f>
        <v>26000</v>
      </c>
      <c r="K1418" s="18">
        <f t="shared" ca="1" si="407"/>
        <v>16350</v>
      </c>
      <c r="L1418" s="18">
        <f t="shared" ca="1" si="417"/>
        <v>0</v>
      </c>
      <c r="M1418" s="18">
        <f t="shared" ca="1" si="401"/>
        <v>0</v>
      </c>
      <c r="N1418" s="34">
        <f t="shared" ca="1" si="408"/>
        <v>12721.764170835844</v>
      </c>
      <c r="P1418" s="18">
        <f t="shared" ca="1" si="402"/>
        <v>610.93621911513958</v>
      </c>
      <c r="Q1418" s="47">
        <f ca="1">SUM(L$15:L1418)-SUM(M$15:M1418)</f>
        <v>16350</v>
      </c>
      <c r="R1418" s="47" t="str">
        <f t="shared" ca="1" si="403"/>
        <v>M1421</v>
      </c>
      <c r="S1418" s="40">
        <f t="shared" ca="1" si="409"/>
        <v>0</v>
      </c>
      <c r="T1418" s="46">
        <f t="shared" ca="1" si="410"/>
        <v>51</v>
      </c>
      <c r="X1418" s="74">
        <f t="shared" ca="1" si="411"/>
        <v>-0.61093621911513962</v>
      </c>
      <c r="Y1418" s="75">
        <f t="shared" ca="1" si="412"/>
        <v>-0.61093621911513962</v>
      </c>
      <c r="Z1418" s="74">
        <f t="shared" ca="1" si="413"/>
        <v>0.5428424116555608</v>
      </c>
      <c r="AA1418" s="76">
        <f t="shared" ca="1" si="414"/>
        <v>-610.93621911513958</v>
      </c>
      <c r="AB1418" s="76">
        <f t="shared" ca="1" si="415"/>
        <v>542.8424116555608</v>
      </c>
    </row>
    <row r="1419" spans="1:28" x14ac:dyDescent="0.25">
      <c r="A1419" s="2">
        <f t="shared" si="416"/>
        <v>25</v>
      </c>
      <c r="B1419" s="16">
        <f ca="1">VLOOKUP(A1419,PERIODS!$O$4:$P$33,2,FALSE)</f>
        <v>3.5000000000000003E-2</v>
      </c>
      <c r="C1419" s="15"/>
      <c r="D1419" s="18">
        <v>1405</v>
      </c>
      <c r="E1419" s="34">
        <f t="shared" ca="1" si="418"/>
        <v>12721.764170835844</v>
      </c>
      <c r="F1419" s="34">
        <f t="shared" ca="1" si="400"/>
        <v>3500.0000000000005</v>
      </c>
      <c r="G1419" s="69">
        <f t="shared" ca="1" si="404"/>
        <v>0</v>
      </c>
      <c r="H1419" s="34">
        <f t="shared" ca="1" si="405"/>
        <v>-2068.3273437470393</v>
      </c>
      <c r="I1419" s="34">
        <f t="shared" ca="1" si="406"/>
        <v>1431.6726562529611</v>
      </c>
      <c r="J1419" s="18">
        <f ca="1">SUM(INDIRECT(ADDRESS(ROW(F1419),COLUMN(F1419),4)):INDIRECT(ADDRESS(ROW(F1419)+N$5-1,COLUMN(F1419),4)))</f>
        <v>24900</v>
      </c>
      <c r="K1419" s="18">
        <f t="shared" ca="1" si="407"/>
        <v>0</v>
      </c>
      <c r="L1419" s="18">
        <f t="shared" ca="1" si="417"/>
        <v>0</v>
      </c>
      <c r="M1419" s="18">
        <f t="shared" ca="1" si="401"/>
        <v>16350</v>
      </c>
      <c r="N1419" s="34">
        <f t="shared" ca="1" si="408"/>
        <v>27640.091514582884</v>
      </c>
      <c r="P1419" s="18">
        <f t="shared" ca="1" si="402"/>
        <v>2068.3273437470393</v>
      </c>
      <c r="Q1419" s="47">
        <f ca="1">SUM(L$15:L1419)-SUM(M$15:M1419)</f>
        <v>0</v>
      </c>
      <c r="R1419" s="47" t="str">
        <f t="shared" ca="1" si="403"/>
        <v>M1422</v>
      </c>
      <c r="S1419" s="40">
        <f t="shared" ca="1" si="409"/>
        <v>0</v>
      </c>
      <c r="T1419" s="46">
        <f t="shared" ca="1" si="410"/>
        <v>30</v>
      </c>
      <c r="X1419" s="74">
        <f t="shared" ca="1" si="411"/>
        <v>-2.0683273437470393</v>
      </c>
      <c r="Y1419" s="75">
        <f t="shared" ca="1" si="412"/>
        <v>-2.0683273437470393</v>
      </c>
      <c r="Z1419" s="74">
        <f t="shared" ca="1" si="413"/>
        <v>0.12639702376026399</v>
      </c>
      <c r="AA1419" s="76">
        <f t="shared" ca="1" si="414"/>
        <v>-2068.3273437470393</v>
      </c>
      <c r="AB1419" s="76">
        <f t="shared" ca="1" si="415"/>
        <v>126.39702376026399</v>
      </c>
    </row>
    <row r="1420" spans="1:28" x14ac:dyDescent="0.25">
      <c r="A1420" s="2">
        <f t="shared" si="416"/>
        <v>26</v>
      </c>
      <c r="B1420" s="16">
        <f ca="1">VLOOKUP(A1420,PERIODS!$O$4:$P$33,2,FALSE)</f>
        <v>3.5000000000000003E-2</v>
      </c>
      <c r="C1420" s="15"/>
      <c r="D1420" s="18">
        <v>1406</v>
      </c>
      <c r="E1420" s="34">
        <f t="shared" ca="1" si="418"/>
        <v>27640.091514582884</v>
      </c>
      <c r="F1420" s="34">
        <f t="shared" ca="1" si="400"/>
        <v>3500.0000000000005</v>
      </c>
      <c r="G1420" s="69">
        <f t="shared" ca="1" si="404"/>
        <v>0</v>
      </c>
      <c r="H1420" s="34">
        <f t="shared" ca="1" si="405"/>
        <v>-1344.6866314173967</v>
      </c>
      <c r="I1420" s="34">
        <f t="shared" ca="1" si="406"/>
        <v>2155.3133685826037</v>
      </c>
      <c r="J1420" s="18">
        <f ca="1">SUM(INDIRECT(ADDRESS(ROW(F1420),COLUMN(F1420),4)):INDIRECT(ADDRESS(ROW(F1420)+N$5-1,COLUMN(F1420),4)))</f>
        <v>23900</v>
      </c>
      <c r="K1420" s="18">
        <f t="shared" ca="1" si="407"/>
        <v>0</v>
      </c>
      <c r="L1420" s="18">
        <f t="shared" ca="1" si="417"/>
        <v>0</v>
      </c>
      <c r="M1420" s="18">
        <f t="shared" ca="1" si="401"/>
        <v>0</v>
      </c>
      <c r="N1420" s="34">
        <f t="shared" ca="1" si="408"/>
        <v>25484.778146000281</v>
      </c>
      <c r="P1420" s="18">
        <f t="shared" ca="1" si="402"/>
        <v>1344.6866314173967</v>
      </c>
      <c r="Q1420" s="47">
        <f ca="1">SUM(L$15:L1420)-SUM(M$15:M1420)</f>
        <v>0</v>
      </c>
      <c r="R1420" s="47" t="str">
        <f t="shared" ca="1" si="403"/>
        <v>M1423</v>
      </c>
      <c r="S1420" s="40">
        <f t="shared" ca="1" si="409"/>
        <v>0</v>
      </c>
      <c r="T1420" s="46">
        <f t="shared" ca="1" si="410"/>
        <v>2</v>
      </c>
      <c r="X1420" s="74">
        <f t="shared" ca="1" si="411"/>
        <v>-1.3446866314173966</v>
      </c>
      <c r="Y1420" s="75">
        <f t="shared" ca="1" si="412"/>
        <v>-1.3446866314173966</v>
      </c>
      <c r="Z1420" s="74">
        <f t="shared" ca="1" si="413"/>
        <v>0.26062136561275845</v>
      </c>
      <c r="AA1420" s="76">
        <f t="shared" ca="1" si="414"/>
        <v>-1344.6866314173967</v>
      </c>
      <c r="AB1420" s="76">
        <f t="shared" ca="1" si="415"/>
        <v>260.62136561275844</v>
      </c>
    </row>
    <row r="1421" spans="1:28" x14ac:dyDescent="0.25">
      <c r="A1421" s="2">
        <f t="shared" si="416"/>
        <v>27</v>
      </c>
      <c r="B1421" s="16">
        <f ca="1">VLOOKUP(A1421,PERIODS!$O$4:$P$33,2,FALSE)</f>
        <v>3.5000000000000003E-2</v>
      </c>
      <c r="C1421" s="15"/>
      <c r="D1421" s="18">
        <v>1407</v>
      </c>
      <c r="E1421" s="34">
        <f t="shared" ca="1" si="418"/>
        <v>25484.778146000281</v>
      </c>
      <c r="F1421" s="34">
        <f t="shared" ca="1" si="400"/>
        <v>3500.0000000000005</v>
      </c>
      <c r="G1421" s="69">
        <f t="shared" ca="1" si="404"/>
        <v>0</v>
      </c>
      <c r="H1421" s="34">
        <f t="shared" ca="1" si="405"/>
        <v>-596.78084476344145</v>
      </c>
      <c r="I1421" s="34">
        <f t="shared" ca="1" si="406"/>
        <v>2903.2191552365589</v>
      </c>
      <c r="J1421" s="18">
        <f ca="1">SUM(INDIRECT(ADDRESS(ROW(F1421),COLUMN(F1421),4)):INDIRECT(ADDRESS(ROW(F1421)+N$5-1,COLUMN(F1421),4)))</f>
        <v>22900</v>
      </c>
      <c r="K1421" s="18">
        <f t="shared" ca="1" si="407"/>
        <v>0</v>
      </c>
      <c r="L1421" s="18">
        <f t="shared" ca="1" si="417"/>
        <v>0</v>
      </c>
      <c r="M1421" s="18">
        <f t="shared" ca="1" si="401"/>
        <v>0</v>
      </c>
      <c r="N1421" s="34">
        <f t="shared" ca="1" si="408"/>
        <v>22581.558990763722</v>
      </c>
      <c r="P1421" s="18">
        <f t="shared" ca="1" si="402"/>
        <v>596.78084476344145</v>
      </c>
      <c r="Q1421" s="47">
        <f ca="1">SUM(L$15:L1421)-SUM(M$15:M1421)</f>
        <v>0</v>
      </c>
      <c r="R1421" s="47" t="str">
        <f t="shared" ca="1" si="403"/>
        <v>M1424</v>
      </c>
      <c r="S1421" s="40">
        <f t="shared" ca="1" si="409"/>
        <v>0</v>
      </c>
      <c r="T1421" s="46">
        <f t="shared" ca="1" si="410"/>
        <v>95</v>
      </c>
      <c r="X1421" s="74">
        <f t="shared" ca="1" si="411"/>
        <v>-0.5967808447634414</v>
      </c>
      <c r="Y1421" s="75">
        <f t="shared" ca="1" si="412"/>
        <v>-0.5967808447634414</v>
      </c>
      <c r="Z1421" s="74">
        <f t="shared" ca="1" si="413"/>
        <v>0.550581192656727</v>
      </c>
      <c r="AA1421" s="76">
        <f t="shared" ca="1" si="414"/>
        <v>-596.78084476344145</v>
      </c>
      <c r="AB1421" s="76">
        <f t="shared" ca="1" si="415"/>
        <v>550.58119265672701</v>
      </c>
    </row>
    <row r="1422" spans="1:28" x14ac:dyDescent="0.25">
      <c r="A1422" s="2">
        <f t="shared" si="416"/>
        <v>28</v>
      </c>
      <c r="B1422" s="16">
        <f ca="1">VLOOKUP(A1422,PERIODS!$O$4:$P$33,2,FALSE)</f>
        <v>0.04</v>
      </c>
      <c r="C1422" s="15"/>
      <c r="D1422" s="18">
        <v>1408</v>
      </c>
      <c r="E1422" s="34">
        <f t="shared" ca="1" si="418"/>
        <v>22581.558990763722</v>
      </c>
      <c r="F1422" s="34">
        <f t="shared" ca="1" si="400"/>
        <v>4000</v>
      </c>
      <c r="G1422" s="69">
        <f t="shared" ca="1" si="404"/>
        <v>0</v>
      </c>
      <c r="H1422" s="34">
        <f t="shared" ca="1" si="405"/>
        <v>-79.320101815281163</v>
      </c>
      <c r="I1422" s="34">
        <f t="shared" ca="1" si="406"/>
        <v>3920.6798981847187</v>
      </c>
      <c r="J1422" s="18">
        <f ca="1">SUM(INDIRECT(ADDRESS(ROW(F1422),COLUMN(F1422),4)):INDIRECT(ADDRESS(ROW(F1422)+N$5-1,COLUMN(F1422),4)))</f>
        <v>21900</v>
      </c>
      <c r="K1422" s="18">
        <f t="shared" ca="1" si="407"/>
        <v>0</v>
      </c>
      <c r="L1422" s="18">
        <f t="shared" ca="1" si="417"/>
        <v>0</v>
      </c>
      <c r="M1422" s="18">
        <f t="shared" ca="1" si="401"/>
        <v>0</v>
      </c>
      <c r="N1422" s="34">
        <f t="shared" ca="1" si="408"/>
        <v>18660.879092579002</v>
      </c>
      <c r="P1422" s="18">
        <f t="shared" ca="1" si="402"/>
        <v>79.320101815281163</v>
      </c>
      <c r="Q1422" s="47">
        <f ca="1">SUM(L$15:L1422)-SUM(M$15:M1422)</f>
        <v>0</v>
      </c>
      <c r="R1422" s="47" t="str">
        <f t="shared" ca="1" si="403"/>
        <v>M1425</v>
      </c>
      <c r="S1422" s="40">
        <f t="shared" ca="1" si="409"/>
        <v>0</v>
      </c>
      <c r="T1422" s="46">
        <f t="shared" ca="1" si="410"/>
        <v>27</v>
      </c>
      <c r="X1422" s="74">
        <f t="shared" ca="1" si="411"/>
        <v>-7.9320101815281166E-2</v>
      </c>
      <c r="Y1422" s="75">
        <f t="shared" ca="1" si="412"/>
        <v>-7.9320101815281166E-2</v>
      </c>
      <c r="Z1422" s="74">
        <f t="shared" ca="1" si="413"/>
        <v>0.92374418492378374</v>
      </c>
      <c r="AA1422" s="76">
        <f t="shared" ca="1" si="414"/>
        <v>-79.320101815281163</v>
      </c>
      <c r="AB1422" s="76">
        <f t="shared" ca="1" si="415"/>
        <v>923.74418492378379</v>
      </c>
    </row>
    <row r="1423" spans="1:28" x14ac:dyDescent="0.25">
      <c r="A1423" s="2">
        <f t="shared" si="416"/>
        <v>29</v>
      </c>
      <c r="B1423" s="16">
        <f ca="1">VLOOKUP(A1423,PERIODS!$O$4:$P$33,2,FALSE)</f>
        <v>0.04</v>
      </c>
      <c r="C1423" s="15"/>
      <c r="D1423" s="18">
        <v>1409</v>
      </c>
      <c r="E1423" s="34">
        <f t="shared" ca="1" si="418"/>
        <v>18660.879092579002</v>
      </c>
      <c r="F1423" s="34">
        <f t="shared" ref="F1423:F1486" ca="1" si="419">F$2*B1423</f>
        <v>4000</v>
      </c>
      <c r="G1423" s="69">
        <f t="shared" ca="1" si="404"/>
        <v>0</v>
      </c>
      <c r="H1423" s="34">
        <f t="shared" ca="1" si="405"/>
        <v>-1848.3683243761293</v>
      </c>
      <c r="I1423" s="34">
        <f t="shared" ca="1" si="406"/>
        <v>2151.6316756238707</v>
      </c>
      <c r="J1423" s="18">
        <f ca="1">SUM(INDIRECT(ADDRESS(ROW(F1423),COLUMN(F1423),4)):INDIRECT(ADDRESS(ROW(F1423)+N$5-1,COLUMN(F1423),4)))</f>
        <v>21200</v>
      </c>
      <c r="K1423" s="18">
        <f t="shared" ca="1" si="407"/>
        <v>16350</v>
      </c>
      <c r="L1423" s="18">
        <f t="shared" ca="1" si="417"/>
        <v>16350</v>
      </c>
      <c r="M1423" s="18">
        <f t="shared" ref="M1423:M1486" ca="1" si="420">SUMIF($R$15:$R$8014,ADDRESS(ROW(M1423),COLUMN(M1423),4),$L$15:$L$8014)</f>
        <v>0</v>
      </c>
      <c r="N1423" s="34">
        <f t="shared" ca="1" si="408"/>
        <v>16509.247416955131</v>
      </c>
      <c r="P1423" s="18">
        <f t="shared" ref="P1423:P1486" ca="1" si="421">ABS(H1423)</f>
        <v>1848.3683243761293</v>
      </c>
      <c r="Q1423" s="47">
        <f ca="1">SUM(L$15:L1423)-SUM(M$15:M1423)</f>
        <v>16350</v>
      </c>
      <c r="R1423" s="47" t="str">
        <f t="shared" ref="R1423:R1486" ca="1" si="422">ADDRESS(ROW(M1423)+$N$3+RANDBETWEEN(-$N$4,$N$4),COLUMN(M1423),4)</f>
        <v>M1426</v>
      </c>
      <c r="S1423" s="40">
        <f t="shared" ca="1" si="409"/>
        <v>0</v>
      </c>
      <c r="T1423" s="46">
        <f t="shared" ca="1" si="410"/>
        <v>89</v>
      </c>
      <c r="X1423" s="74">
        <f t="shared" ca="1" si="411"/>
        <v>-1.8483683243761293</v>
      </c>
      <c r="Y1423" s="75">
        <f t="shared" ca="1" si="412"/>
        <v>-1.8483683243761293</v>
      </c>
      <c r="Z1423" s="74">
        <f t="shared" ca="1" si="413"/>
        <v>0.15749393579034829</v>
      </c>
      <c r="AA1423" s="76">
        <f t="shared" ca="1" si="414"/>
        <v>-1848.3683243761293</v>
      </c>
      <c r="AB1423" s="76">
        <f t="shared" ca="1" si="415"/>
        <v>157.49393579034827</v>
      </c>
    </row>
    <row r="1424" spans="1:28" x14ac:dyDescent="0.25">
      <c r="A1424" s="2">
        <f t="shared" si="416"/>
        <v>30</v>
      </c>
      <c r="B1424" s="16">
        <f ca="1">VLOOKUP(A1424,PERIODS!$O$4:$P$33,2,FALSE)</f>
        <v>0.04</v>
      </c>
      <c r="C1424" s="15"/>
      <c r="D1424" s="18">
        <v>1410</v>
      </c>
      <c r="E1424" s="34">
        <f t="shared" ca="1" si="418"/>
        <v>16509.247416955131</v>
      </c>
      <c r="F1424" s="34">
        <f t="shared" ca="1" si="419"/>
        <v>4000</v>
      </c>
      <c r="G1424" s="69">
        <f t="shared" ref="G1424:G1487" ca="1" si="423">((2*RAND()*$F$5)-$F$5)*E1424</f>
        <v>0</v>
      </c>
      <c r="H1424" s="34">
        <f t="shared" ref="H1424:H1487" ca="1" si="424">IF($S$3="NORM",AA1424,IF($S$3="LOGNORM",AB1424,0))</f>
        <v>-191.20152974266526</v>
      </c>
      <c r="I1424" s="34">
        <f t="shared" ref="I1424:I1487" ca="1" si="425">IF(F1424+H1424&lt;0,0,F1424+H1424)</f>
        <v>3808.7984702573349</v>
      </c>
      <c r="J1424" s="18">
        <f ca="1">SUM(INDIRECT(ADDRESS(ROW(F1424),COLUMN(F1424),4)):INDIRECT(ADDRESS(ROW(F1424)+N$5-1,COLUMN(F1424),4)))</f>
        <v>20500</v>
      </c>
      <c r="K1424" s="18">
        <f t="shared" ref="K1424:K1487" ca="1" si="426">Q1424</f>
        <v>16350</v>
      </c>
      <c r="L1424" s="18">
        <f t="shared" ca="1" si="417"/>
        <v>0</v>
      </c>
      <c r="M1424" s="18">
        <f t="shared" ca="1" si="420"/>
        <v>0</v>
      </c>
      <c r="N1424" s="34">
        <f t="shared" ref="N1424:N1487" ca="1" si="427">E1424+G1424-I1424+M1424-S1424</f>
        <v>12700.448946697798</v>
      </c>
      <c r="P1424" s="18">
        <f t="shared" ca="1" si="421"/>
        <v>191.20152974266526</v>
      </c>
      <c r="Q1424" s="47">
        <f ca="1">SUM(L$15:L1424)-SUM(M$15:M1424)</f>
        <v>16350</v>
      </c>
      <c r="R1424" s="47" t="str">
        <f t="shared" ca="1" si="422"/>
        <v>M1427</v>
      </c>
      <c r="S1424" s="40">
        <f t="shared" ref="S1424:S1487" ca="1" si="428">IF(T1424&gt;N$6*100,M1424,0)</f>
        <v>0</v>
      </c>
      <c r="T1424" s="46">
        <f t="shared" ref="T1424:T1487" ca="1" si="429">RANDBETWEEN(0,100)</f>
        <v>53</v>
      </c>
      <c r="X1424" s="74">
        <f t="shared" ref="X1424:X1487" ca="1" si="430">NORMINV(RAND(),0,1)</f>
        <v>-0.19120152974266527</v>
      </c>
      <c r="Y1424" s="75">
        <f t="shared" ref="Y1424:Y1487" ca="1" si="431">IF(AND(X1424&gt;$F$6,$F$6&gt;0),$F$6,X1424)</f>
        <v>-0.19120152974266527</v>
      </c>
      <c r="Z1424" s="74">
        <f t="shared" ref="Z1424:Z1487" ca="1" si="432">EXP(Y1424)</f>
        <v>0.82596611463854186</v>
      </c>
      <c r="AA1424" s="76">
        <f t="shared" ref="AA1424:AA1487" ca="1" si="433">$F$3*Y1424</f>
        <v>-191.20152974266526</v>
      </c>
      <c r="AB1424" s="76">
        <f t="shared" ref="AB1424:AB1487" ca="1" si="434">$F$3*Z1424</f>
        <v>825.96611463854185</v>
      </c>
    </row>
    <row r="1425" spans="1:28" x14ac:dyDescent="0.25">
      <c r="A1425" s="2">
        <f t="shared" ref="A1425:A1488" si="435">IF(AND(A1424=12,OR(A$14="MS",A$14="M0")),1,IF(AND(A1424=4,OR(A$14="WS",A$14="W0")),1,IF(AND(A1424=30,OR(A$14="DS",A$14="D0")),1,A1424+1)))</f>
        <v>1</v>
      </c>
      <c r="B1425" s="16">
        <f ca="1">VLOOKUP(A1425,PERIODS!$O$4:$P$33,2,FALSE)</f>
        <v>2.4E-2</v>
      </c>
      <c r="C1425" s="15"/>
      <c r="D1425" s="18">
        <v>1411</v>
      </c>
      <c r="E1425" s="34">
        <f t="shared" ca="1" si="418"/>
        <v>12700.448946697798</v>
      </c>
      <c r="F1425" s="34">
        <f t="shared" ca="1" si="419"/>
        <v>2400</v>
      </c>
      <c r="G1425" s="69">
        <f t="shared" ca="1" si="423"/>
        <v>0</v>
      </c>
      <c r="H1425" s="34">
        <f t="shared" ca="1" si="424"/>
        <v>382.2492812632795</v>
      </c>
      <c r="I1425" s="34">
        <f t="shared" ca="1" si="425"/>
        <v>2782.2492812632795</v>
      </c>
      <c r="J1425" s="18">
        <f ca="1">SUM(INDIRECT(ADDRESS(ROW(F1425),COLUMN(F1425),4)):INDIRECT(ADDRESS(ROW(F1425)+N$5-1,COLUMN(F1425),4)))</f>
        <v>19800</v>
      </c>
      <c r="K1425" s="18">
        <f t="shared" ca="1" si="426"/>
        <v>16350</v>
      </c>
      <c r="L1425" s="18">
        <f t="shared" ref="L1425:L1488" ca="1" si="436">IF((E1425+K1424)&lt;J1425,N$2,0)</f>
        <v>0</v>
      </c>
      <c r="M1425" s="18">
        <f t="shared" ca="1" si="420"/>
        <v>0</v>
      </c>
      <c r="N1425" s="34">
        <f t="shared" ca="1" si="427"/>
        <v>9918.1996654345185</v>
      </c>
      <c r="P1425" s="18">
        <f t="shared" ca="1" si="421"/>
        <v>382.2492812632795</v>
      </c>
      <c r="Q1425" s="47">
        <f ca="1">SUM(L$15:L1425)-SUM(M$15:M1425)</f>
        <v>16350</v>
      </c>
      <c r="R1425" s="47" t="str">
        <f t="shared" ca="1" si="422"/>
        <v>M1428</v>
      </c>
      <c r="S1425" s="40">
        <f t="shared" ca="1" si="428"/>
        <v>0</v>
      </c>
      <c r="T1425" s="46">
        <f t="shared" ca="1" si="429"/>
        <v>65</v>
      </c>
      <c r="X1425" s="74">
        <f t="shared" ca="1" si="430"/>
        <v>0.38224928126327951</v>
      </c>
      <c r="Y1425" s="75">
        <f t="shared" ca="1" si="431"/>
        <v>0.38224928126327951</v>
      </c>
      <c r="Z1425" s="74">
        <f t="shared" ca="1" si="432"/>
        <v>1.465577380581278</v>
      </c>
      <c r="AA1425" s="76">
        <f t="shared" ca="1" si="433"/>
        <v>382.2492812632795</v>
      </c>
      <c r="AB1425" s="76">
        <f t="shared" ca="1" si="434"/>
        <v>1465.577380581278</v>
      </c>
    </row>
    <row r="1426" spans="1:28" x14ac:dyDescent="0.25">
      <c r="A1426" s="2">
        <f t="shared" si="435"/>
        <v>2</v>
      </c>
      <c r="B1426" s="16">
        <f ca="1">VLOOKUP(A1426,PERIODS!$O$4:$P$33,2,FALSE)</f>
        <v>2.5000000000000001E-2</v>
      </c>
      <c r="C1426" s="15"/>
      <c r="D1426" s="18">
        <v>1412</v>
      </c>
      <c r="E1426" s="34">
        <f t="shared" ca="1" si="418"/>
        <v>9918.1996654345185</v>
      </c>
      <c r="F1426" s="34">
        <f t="shared" ca="1" si="419"/>
        <v>2500</v>
      </c>
      <c r="G1426" s="69">
        <f t="shared" ca="1" si="423"/>
        <v>0</v>
      </c>
      <c r="H1426" s="34">
        <f t="shared" ca="1" si="424"/>
        <v>1261.7746898343432</v>
      </c>
      <c r="I1426" s="34">
        <f t="shared" ca="1" si="425"/>
        <v>3761.774689834343</v>
      </c>
      <c r="J1426" s="18">
        <f ca="1">SUM(INDIRECT(ADDRESS(ROW(F1426),COLUMN(F1426),4)):INDIRECT(ADDRESS(ROW(F1426)+N$5-1,COLUMN(F1426),4)))</f>
        <v>20700</v>
      </c>
      <c r="K1426" s="18">
        <f t="shared" ca="1" si="426"/>
        <v>0</v>
      </c>
      <c r="L1426" s="18">
        <f t="shared" ca="1" si="436"/>
        <v>0</v>
      </c>
      <c r="M1426" s="18">
        <f t="shared" ca="1" si="420"/>
        <v>16350</v>
      </c>
      <c r="N1426" s="34">
        <f t="shared" ca="1" si="427"/>
        <v>22506.424975600174</v>
      </c>
      <c r="P1426" s="18">
        <f t="shared" ca="1" si="421"/>
        <v>1261.7746898343432</v>
      </c>
      <c r="Q1426" s="47">
        <f ca="1">SUM(L$15:L1426)-SUM(M$15:M1426)</f>
        <v>0</v>
      </c>
      <c r="R1426" s="47" t="str">
        <f t="shared" ca="1" si="422"/>
        <v>M1429</v>
      </c>
      <c r="S1426" s="40">
        <f t="shared" ca="1" si="428"/>
        <v>0</v>
      </c>
      <c r="T1426" s="46">
        <f t="shared" ca="1" si="429"/>
        <v>56</v>
      </c>
      <c r="X1426" s="74">
        <f t="shared" ca="1" si="430"/>
        <v>1.2617746898343432</v>
      </c>
      <c r="Y1426" s="75">
        <f t="shared" ca="1" si="431"/>
        <v>1.2617746898343432</v>
      </c>
      <c r="Z1426" s="74">
        <f t="shared" ca="1" si="432"/>
        <v>3.5316835720262305</v>
      </c>
      <c r="AA1426" s="76">
        <f t="shared" ca="1" si="433"/>
        <v>1261.7746898343432</v>
      </c>
      <c r="AB1426" s="76">
        <f t="shared" ca="1" si="434"/>
        <v>3531.6835720262306</v>
      </c>
    </row>
    <row r="1427" spans="1:28" x14ac:dyDescent="0.25">
      <c r="A1427" s="2">
        <f t="shared" si="435"/>
        <v>3</v>
      </c>
      <c r="B1427" s="16">
        <f ca="1">VLOOKUP(A1427,PERIODS!$O$4:$P$33,2,FALSE)</f>
        <v>2.5000000000000001E-2</v>
      </c>
      <c r="C1427" s="15"/>
      <c r="D1427" s="18">
        <v>1413</v>
      </c>
      <c r="E1427" s="34">
        <f t="shared" ca="1" si="418"/>
        <v>22506.424975600174</v>
      </c>
      <c r="F1427" s="34">
        <f t="shared" ca="1" si="419"/>
        <v>2500</v>
      </c>
      <c r="G1427" s="69">
        <f t="shared" ca="1" si="423"/>
        <v>0</v>
      </c>
      <c r="H1427" s="34">
        <f t="shared" ca="1" si="424"/>
        <v>377.23663499276688</v>
      </c>
      <c r="I1427" s="34">
        <f t="shared" ca="1" si="425"/>
        <v>2877.236634992767</v>
      </c>
      <c r="J1427" s="18">
        <f ca="1">SUM(INDIRECT(ADDRESS(ROW(F1427),COLUMN(F1427),4)):INDIRECT(ADDRESS(ROW(F1427)+N$5-1,COLUMN(F1427),4)))</f>
        <v>21500</v>
      </c>
      <c r="K1427" s="18">
        <f t="shared" ca="1" si="426"/>
        <v>0</v>
      </c>
      <c r="L1427" s="18">
        <f t="shared" ca="1" si="436"/>
        <v>0</v>
      </c>
      <c r="M1427" s="18">
        <f t="shared" ca="1" si="420"/>
        <v>0</v>
      </c>
      <c r="N1427" s="34">
        <f t="shared" ca="1" si="427"/>
        <v>19629.188340607405</v>
      </c>
      <c r="P1427" s="18">
        <f t="shared" ca="1" si="421"/>
        <v>377.23663499276688</v>
      </c>
      <c r="Q1427" s="47">
        <f ca="1">SUM(L$15:L1427)-SUM(M$15:M1427)</f>
        <v>0</v>
      </c>
      <c r="R1427" s="47" t="str">
        <f t="shared" ca="1" si="422"/>
        <v>M1430</v>
      </c>
      <c r="S1427" s="40">
        <f t="shared" ca="1" si="428"/>
        <v>0</v>
      </c>
      <c r="T1427" s="46">
        <f t="shared" ca="1" si="429"/>
        <v>92</v>
      </c>
      <c r="X1427" s="74">
        <f t="shared" ca="1" si="430"/>
        <v>0.37723663499276688</v>
      </c>
      <c r="Y1427" s="75">
        <f t="shared" ca="1" si="431"/>
        <v>0.37723663499276688</v>
      </c>
      <c r="Z1427" s="74">
        <f t="shared" ca="1" si="432"/>
        <v>1.4582493413686408</v>
      </c>
      <c r="AA1427" s="76">
        <f t="shared" ca="1" si="433"/>
        <v>377.23663499276688</v>
      </c>
      <c r="AB1427" s="76">
        <f t="shared" ca="1" si="434"/>
        <v>1458.2493413686409</v>
      </c>
    </row>
    <row r="1428" spans="1:28" x14ac:dyDescent="0.25">
      <c r="A1428" s="2">
        <f t="shared" si="435"/>
        <v>4</v>
      </c>
      <c r="B1428" s="16">
        <f ca="1">VLOOKUP(A1428,PERIODS!$O$4:$P$33,2,FALSE)</f>
        <v>2.5000000000000001E-2</v>
      </c>
      <c r="C1428" s="15"/>
      <c r="D1428" s="18">
        <v>1414</v>
      </c>
      <c r="E1428" s="34">
        <f t="shared" ca="1" si="418"/>
        <v>19629.188340607405</v>
      </c>
      <c r="F1428" s="34">
        <f t="shared" ca="1" si="419"/>
        <v>2500</v>
      </c>
      <c r="G1428" s="69">
        <f t="shared" ca="1" si="423"/>
        <v>0</v>
      </c>
      <c r="H1428" s="34">
        <f t="shared" ca="1" si="424"/>
        <v>-681.57615899057919</v>
      </c>
      <c r="I1428" s="34">
        <f t="shared" ca="1" si="425"/>
        <v>1818.4238410094208</v>
      </c>
      <c r="J1428" s="18">
        <f ca="1">SUM(INDIRECT(ADDRESS(ROW(F1428),COLUMN(F1428),4)):INDIRECT(ADDRESS(ROW(F1428)+N$5-1,COLUMN(F1428),4)))</f>
        <v>22300</v>
      </c>
      <c r="K1428" s="18">
        <f t="shared" ca="1" si="426"/>
        <v>16350</v>
      </c>
      <c r="L1428" s="18">
        <f t="shared" ca="1" si="436"/>
        <v>16350</v>
      </c>
      <c r="M1428" s="18">
        <f t="shared" ca="1" si="420"/>
        <v>0</v>
      </c>
      <c r="N1428" s="34">
        <f t="shared" ca="1" si="427"/>
        <v>17810.764499597983</v>
      </c>
      <c r="P1428" s="18">
        <f t="shared" ca="1" si="421"/>
        <v>681.57615899057919</v>
      </c>
      <c r="Q1428" s="47">
        <f ca="1">SUM(L$15:L1428)-SUM(M$15:M1428)</f>
        <v>16350</v>
      </c>
      <c r="R1428" s="47" t="str">
        <f t="shared" ca="1" si="422"/>
        <v>M1431</v>
      </c>
      <c r="S1428" s="40">
        <f t="shared" ca="1" si="428"/>
        <v>0</v>
      </c>
      <c r="T1428" s="46">
        <f t="shared" ca="1" si="429"/>
        <v>52</v>
      </c>
      <c r="X1428" s="74">
        <f t="shared" ca="1" si="430"/>
        <v>-0.68157615899057922</v>
      </c>
      <c r="Y1428" s="75">
        <f t="shared" ca="1" si="431"/>
        <v>-0.68157615899057922</v>
      </c>
      <c r="Z1428" s="74">
        <f t="shared" ca="1" si="432"/>
        <v>0.5058191123963155</v>
      </c>
      <c r="AA1428" s="76">
        <f t="shared" ca="1" si="433"/>
        <v>-681.57615899057919</v>
      </c>
      <c r="AB1428" s="76">
        <f t="shared" ca="1" si="434"/>
        <v>505.81911239631552</v>
      </c>
    </row>
    <row r="1429" spans="1:28" x14ac:dyDescent="0.25">
      <c r="A1429" s="2">
        <f t="shared" si="435"/>
        <v>5</v>
      </c>
      <c r="B1429" s="16">
        <f ca="1">VLOOKUP(A1429,PERIODS!$O$4:$P$33,2,FALSE)</f>
        <v>3.3000000000000002E-2</v>
      </c>
      <c r="C1429" s="15"/>
      <c r="D1429" s="18">
        <v>1415</v>
      </c>
      <c r="E1429" s="34">
        <f t="shared" ca="1" si="418"/>
        <v>17810.764499597983</v>
      </c>
      <c r="F1429" s="34">
        <f t="shared" ca="1" si="419"/>
        <v>3300</v>
      </c>
      <c r="G1429" s="69">
        <f t="shared" ca="1" si="423"/>
        <v>0</v>
      </c>
      <c r="H1429" s="34">
        <f t="shared" ca="1" si="424"/>
        <v>-184.68727104920021</v>
      </c>
      <c r="I1429" s="34">
        <f t="shared" ca="1" si="425"/>
        <v>3115.3127289507997</v>
      </c>
      <c r="J1429" s="18">
        <f ca="1">SUM(INDIRECT(ADDRESS(ROW(F1429),COLUMN(F1429),4)):INDIRECT(ADDRESS(ROW(F1429)+N$5-1,COLUMN(F1429),4)))</f>
        <v>23100</v>
      </c>
      <c r="K1429" s="18">
        <f t="shared" ca="1" si="426"/>
        <v>16350</v>
      </c>
      <c r="L1429" s="18">
        <f t="shared" ca="1" si="436"/>
        <v>0</v>
      </c>
      <c r="M1429" s="18">
        <f t="shared" ca="1" si="420"/>
        <v>0</v>
      </c>
      <c r="N1429" s="34">
        <f t="shared" ca="1" si="427"/>
        <v>14695.451770647183</v>
      </c>
      <c r="P1429" s="18">
        <f t="shared" ca="1" si="421"/>
        <v>184.68727104920021</v>
      </c>
      <c r="Q1429" s="47">
        <f ca="1">SUM(L$15:L1429)-SUM(M$15:M1429)</f>
        <v>16350</v>
      </c>
      <c r="R1429" s="47" t="str">
        <f t="shared" ca="1" si="422"/>
        <v>M1432</v>
      </c>
      <c r="S1429" s="40">
        <f t="shared" ca="1" si="428"/>
        <v>0</v>
      </c>
      <c r="T1429" s="46">
        <f t="shared" ca="1" si="429"/>
        <v>45</v>
      </c>
      <c r="X1429" s="74">
        <f t="shared" ca="1" si="430"/>
        <v>-0.18468727104920021</v>
      </c>
      <c r="Y1429" s="75">
        <f t="shared" ca="1" si="431"/>
        <v>-0.18468727104920021</v>
      </c>
      <c r="Z1429" s="74">
        <f t="shared" ca="1" si="432"/>
        <v>0.83136423486780553</v>
      </c>
      <c r="AA1429" s="76">
        <f t="shared" ca="1" si="433"/>
        <v>-184.68727104920021</v>
      </c>
      <c r="AB1429" s="76">
        <f t="shared" ca="1" si="434"/>
        <v>831.36423486780552</v>
      </c>
    </row>
    <row r="1430" spans="1:28" x14ac:dyDescent="0.25">
      <c r="A1430" s="2">
        <f t="shared" si="435"/>
        <v>6</v>
      </c>
      <c r="B1430" s="16">
        <f ca="1">VLOOKUP(A1430,PERIODS!$O$4:$P$33,2,FALSE)</f>
        <v>3.3000000000000002E-2</v>
      </c>
      <c r="C1430" s="15"/>
      <c r="D1430" s="18">
        <v>1416</v>
      </c>
      <c r="E1430" s="34">
        <f t="shared" ca="1" si="418"/>
        <v>14695.451770647183</v>
      </c>
      <c r="F1430" s="34">
        <f t="shared" ca="1" si="419"/>
        <v>3300</v>
      </c>
      <c r="G1430" s="69">
        <f t="shared" ca="1" si="423"/>
        <v>0</v>
      </c>
      <c r="H1430" s="34">
        <f t="shared" ca="1" si="424"/>
        <v>-123.08391806702178</v>
      </c>
      <c r="I1430" s="34">
        <f t="shared" ca="1" si="425"/>
        <v>3176.9160819329782</v>
      </c>
      <c r="J1430" s="18">
        <f ca="1">SUM(INDIRECT(ADDRESS(ROW(F1430),COLUMN(F1430),4)):INDIRECT(ADDRESS(ROW(F1430)+N$5-1,COLUMN(F1430),4)))</f>
        <v>23100</v>
      </c>
      <c r="K1430" s="18">
        <f t="shared" ca="1" si="426"/>
        <v>16350</v>
      </c>
      <c r="L1430" s="18">
        <f t="shared" ca="1" si="436"/>
        <v>0</v>
      </c>
      <c r="M1430" s="18">
        <f t="shared" ca="1" si="420"/>
        <v>0</v>
      </c>
      <c r="N1430" s="34">
        <f t="shared" ca="1" si="427"/>
        <v>11518.535688714204</v>
      </c>
      <c r="P1430" s="18">
        <f t="shared" ca="1" si="421"/>
        <v>123.08391806702178</v>
      </c>
      <c r="Q1430" s="47">
        <f ca="1">SUM(L$15:L1430)-SUM(M$15:M1430)</f>
        <v>16350</v>
      </c>
      <c r="R1430" s="47" t="str">
        <f t="shared" ca="1" si="422"/>
        <v>M1433</v>
      </c>
      <c r="S1430" s="40">
        <f t="shared" ca="1" si="428"/>
        <v>0</v>
      </c>
      <c r="T1430" s="46">
        <f t="shared" ca="1" si="429"/>
        <v>86</v>
      </c>
      <c r="X1430" s="74">
        <f t="shared" ca="1" si="430"/>
        <v>-0.12308391806702178</v>
      </c>
      <c r="Y1430" s="75">
        <f t="shared" ca="1" si="431"/>
        <v>-0.12308391806702178</v>
      </c>
      <c r="Z1430" s="74">
        <f t="shared" ca="1" si="432"/>
        <v>0.88418945997703347</v>
      </c>
      <c r="AA1430" s="76">
        <f t="shared" ca="1" si="433"/>
        <v>-123.08391806702178</v>
      </c>
      <c r="AB1430" s="76">
        <f t="shared" ca="1" si="434"/>
        <v>884.18945997703349</v>
      </c>
    </row>
    <row r="1431" spans="1:28" x14ac:dyDescent="0.25">
      <c r="A1431" s="2">
        <f t="shared" si="435"/>
        <v>7</v>
      </c>
      <c r="B1431" s="16">
        <f ca="1">VLOOKUP(A1431,PERIODS!$O$4:$P$33,2,FALSE)</f>
        <v>3.3000000000000002E-2</v>
      </c>
      <c r="C1431" s="15"/>
      <c r="D1431" s="18">
        <v>1417</v>
      </c>
      <c r="E1431" s="34">
        <f t="shared" ca="1" si="418"/>
        <v>11518.535688714204</v>
      </c>
      <c r="F1431" s="34">
        <f t="shared" ca="1" si="419"/>
        <v>3300</v>
      </c>
      <c r="G1431" s="69">
        <f t="shared" ca="1" si="423"/>
        <v>0</v>
      </c>
      <c r="H1431" s="34">
        <f t="shared" ca="1" si="424"/>
        <v>-157.7083144982569</v>
      </c>
      <c r="I1431" s="34">
        <f t="shared" ca="1" si="425"/>
        <v>3142.2916855017429</v>
      </c>
      <c r="J1431" s="18">
        <f ca="1">SUM(INDIRECT(ADDRESS(ROW(F1431),COLUMN(F1431),4)):INDIRECT(ADDRESS(ROW(F1431)+N$5-1,COLUMN(F1431),4)))</f>
        <v>23100</v>
      </c>
      <c r="K1431" s="18">
        <f t="shared" ca="1" si="426"/>
        <v>0</v>
      </c>
      <c r="L1431" s="18">
        <f t="shared" ca="1" si="436"/>
        <v>0</v>
      </c>
      <c r="M1431" s="18">
        <f t="shared" ca="1" si="420"/>
        <v>16350</v>
      </c>
      <c r="N1431" s="34">
        <f t="shared" ca="1" si="427"/>
        <v>24726.244003212461</v>
      </c>
      <c r="P1431" s="18">
        <f t="shared" ca="1" si="421"/>
        <v>157.7083144982569</v>
      </c>
      <c r="Q1431" s="47">
        <f ca="1">SUM(L$15:L1431)-SUM(M$15:M1431)</f>
        <v>0</v>
      </c>
      <c r="R1431" s="47" t="str">
        <f t="shared" ca="1" si="422"/>
        <v>M1434</v>
      </c>
      <c r="S1431" s="40">
        <f t="shared" ca="1" si="428"/>
        <v>0</v>
      </c>
      <c r="T1431" s="46">
        <f t="shared" ca="1" si="429"/>
        <v>52</v>
      </c>
      <c r="X1431" s="74">
        <f t="shared" ca="1" si="430"/>
        <v>-0.1577083144982569</v>
      </c>
      <c r="Y1431" s="75">
        <f t="shared" ca="1" si="431"/>
        <v>-0.1577083144982569</v>
      </c>
      <c r="Z1431" s="74">
        <f t="shared" ca="1" si="432"/>
        <v>0.85409887389703443</v>
      </c>
      <c r="AA1431" s="76">
        <f t="shared" ca="1" si="433"/>
        <v>-157.7083144982569</v>
      </c>
      <c r="AB1431" s="76">
        <f t="shared" ca="1" si="434"/>
        <v>854.09887389703442</v>
      </c>
    </row>
    <row r="1432" spans="1:28" x14ac:dyDescent="0.25">
      <c r="A1432" s="2">
        <f t="shared" si="435"/>
        <v>8</v>
      </c>
      <c r="B1432" s="16">
        <f ca="1">VLOOKUP(A1432,PERIODS!$O$4:$P$33,2,FALSE)</f>
        <v>3.3000000000000002E-2</v>
      </c>
      <c r="C1432" s="15"/>
      <c r="D1432" s="18">
        <v>1418</v>
      </c>
      <c r="E1432" s="34">
        <f t="shared" ca="1" si="418"/>
        <v>24726.244003212461</v>
      </c>
      <c r="F1432" s="34">
        <f t="shared" ca="1" si="419"/>
        <v>3300</v>
      </c>
      <c r="G1432" s="69">
        <f t="shared" ca="1" si="423"/>
        <v>0</v>
      </c>
      <c r="H1432" s="34">
        <f t="shared" ca="1" si="424"/>
        <v>770.29661449918308</v>
      </c>
      <c r="I1432" s="34">
        <f t="shared" ca="1" si="425"/>
        <v>4070.2966144991833</v>
      </c>
      <c r="J1432" s="18">
        <f ca="1">SUM(INDIRECT(ADDRESS(ROW(F1432),COLUMN(F1432),4)):INDIRECT(ADDRESS(ROW(F1432)+N$5-1,COLUMN(F1432),4)))</f>
        <v>23100</v>
      </c>
      <c r="K1432" s="18">
        <f t="shared" ca="1" si="426"/>
        <v>0</v>
      </c>
      <c r="L1432" s="18">
        <f t="shared" ca="1" si="436"/>
        <v>0</v>
      </c>
      <c r="M1432" s="18">
        <f t="shared" ca="1" si="420"/>
        <v>0</v>
      </c>
      <c r="N1432" s="34">
        <f t="shared" ca="1" si="427"/>
        <v>20655.947388713277</v>
      </c>
      <c r="P1432" s="18">
        <f t="shared" ca="1" si="421"/>
        <v>770.29661449918308</v>
      </c>
      <c r="Q1432" s="47">
        <f ca="1">SUM(L$15:L1432)-SUM(M$15:M1432)</f>
        <v>0</v>
      </c>
      <c r="R1432" s="47" t="str">
        <f t="shared" ca="1" si="422"/>
        <v>M1435</v>
      </c>
      <c r="S1432" s="40">
        <f t="shared" ca="1" si="428"/>
        <v>0</v>
      </c>
      <c r="T1432" s="46">
        <f t="shared" ca="1" si="429"/>
        <v>41</v>
      </c>
      <c r="X1432" s="74">
        <f t="shared" ca="1" si="430"/>
        <v>0.77029661449918307</v>
      </c>
      <c r="Y1432" s="75">
        <f t="shared" ca="1" si="431"/>
        <v>0.77029661449918307</v>
      </c>
      <c r="Z1432" s="74">
        <f t="shared" ca="1" si="432"/>
        <v>2.1604069667883197</v>
      </c>
      <c r="AA1432" s="76">
        <f t="shared" ca="1" si="433"/>
        <v>770.29661449918308</v>
      </c>
      <c r="AB1432" s="76">
        <f t="shared" ca="1" si="434"/>
        <v>2160.4069667883196</v>
      </c>
    </row>
    <row r="1433" spans="1:28" x14ac:dyDescent="0.25">
      <c r="A1433" s="2">
        <f t="shared" si="435"/>
        <v>9</v>
      </c>
      <c r="B1433" s="16">
        <f ca="1">VLOOKUP(A1433,PERIODS!$O$4:$P$33,2,FALSE)</f>
        <v>3.3000000000000002E-2</v>
      </c>
      <c r="C1433" s="15"/>
      <c r="D1433" s="18">
        <v>1419</v>
      </c>
      <c r="E1433" s="34">
        <f t="shared" ca="1" si="418"/>
        <v>20655.947388713277</v>
      </c>
      <c r="F1433" s="34">
        <f t="shared" ca="1" si="419"/>
        <v>3300</v>
      </c>
      <c r="G1433" s="69">
        <f t="shared" ca="1" si="423"/>
        <v>0</v>
      </c>
      <c r="H1433" s="34">
        <f t="shared" ca="1" si="424"/>
        <v>-288.47080645187339</v>
      </c>
      <c r="I1433" s="34">
        <f t="shared" ca="1" si="425"/>
        <v>3011.5291935481264</v>
      </c>
      <c r="J1433" s="18">
        <f ca="1">SUM(INDIRECT(ADDRESS(ROW(F1433),COLUMN(F1433),4)):INDIRECT(ADDRESS(ROW(F1433)+N$5-1,COLUMN(F1433),4)))</f>
        <v>23100</v>
      </c>
      <c r="K1433" s="18">
        <f t="shared" ca="1" si="426"/>
        <v>16350</v>
      </c>
      <c r="L1433" s="18">
        <f t="shared" ca="1" si="436"/>
        <v>16350</v>
      </c>
      <c r="M1433" s="18">
        <f t="shared" ca="1" si="420"/>
        <v>0</v>
      </c>
      <c r="N1433" s="34">
        <f t="shared" ca="1" si="427"/>
        <v>17644.418195165152</v>
      </c>
      <c r="P1433" s="18">
        <f t="shared" ca="1" si="421"/>
        <v>288.47080645187339</v>
      </c>
      <c r="Q1433" s="47">
        <f ca="1">SUM(L$15:L1433)-SUM(M$15:M1433)</f>
        <v>16350</v>
      </c>
      <c r="R1433" s="47" t="str">
        <f t="shared" ca="1" si="422"/>
        <v>M1436</v>
      </c>
      <c r="S1433" s="40">
        <f t="shared" ca="1" si="428"/>
        <v>0</v>
      </c>
      <c r="T1433" s="46">
        <f t="shared" ca="1" si="429"/>
        <v>73</v>
      </c>
      <c r="X1433" s="74">
        <f t="shared" ca="1" si="430"/>
        <v>-0.2884708064518734</v>
      </c>
      <c r="Y1433" s="75">
        <f t="shared" ca="1" si="431"/>
        <v>-0.2884708064518734</v>
      </c>
      <c r="Z1433" s="74">
        <f t="shared" ca="1" si="432"/>
        <v>0.74940868272660477</v>
      </c>
      <c r="AA1433" s="76">
        <f t="shared" ca="1" si="433"/>
        <v>-288.47080645187339</v>
      </c>
      <c r="AB1433" s="76">
        <f t="shared" ca="1" si="434"/>
        <v>749.40868272660475</v>
      </c>
    </row>
    <row r="1434" spans="1:28" x14ac:dyDescent="0.25">
      <c r="A1434" s="2">
        <f t="shared" si="435"/>
        <v>10</v>
      </c>
      <c r="B1434" s="16">
        <f ca="1">VLOOKUP(A1434,PERIODS!$O$4:$P$33,2,FALSE)</f>
        <v>3.3000000000000002E-2</v>
      </c>
      <c r="C1434" s="15"/>
      <c r="D1434" s="18">
        <v>1420</v>
      </c>
      <c r="E1434" s="34">
        <f t="shared" ca="1" si="418"/>
        <v>17644.418195165152</v>
      </c>
      <c r="F1434" s="34">
        <f t="shared" ca="1" si="419"/>
        <v>3300</v>
      </c>
      <c r="G1434" s="69">
        <f t="shared" ca="1" si="423"/>
        <v>0</v>
      </c>
      <c r="H1434" s="34">
        <f t="shared" ca="1" si="424"/>
        <v>1381.8087005383666</v>
      </c>
      <c r="I1434" s="34">
        <f t="shared" ca="1" si="425"/>
        <v>4681.8087005383668</v>
      </c>
      <c r="J1434" s="18">
        <f ca="1">SUM(INDIRECT(ADDRESS(ROW(F1434),COLUMN(F1434),4)):INDIRECT(ADDRESS(ROW(F1434)+N$5-1,COLUMN(F1434),4)))</f>
        <v>23100</v>
      </c>
      <c r="K1434" s="18">
        <f t="shared" ca="1" si="426"/>
        <v>16350</v>
      </c>
      <c r="L1434" s="18">
        <f t="shared" ca="1" si="436"/>
        <v>0</v>
      </c>
      <c r="M1434" s="18">
        <f t="shared" ca="1" si="420"/>
        <v>0</v>
      </c>
      <c r="N1434" s="34">
        <f t="shared" ca="1" si="427"/>
        <v>12962.609494626784</v>
      </c>
      <c r="P1434" s="18">
        <f t="shared" ca="1" si="421"/>
        <v>1381.8087005383666</v>
      </c>
      <c r="Q1434" s="47">
        <f ca="1">SUM(L$15:L1434)-SUM(M$15:M1434)</f>
        <v>16350</v>
      </c>
      <c r="R1434" s="47" t="str">
        <f t="shared" ca="1" si="422"/>
        <v>M1437</v>
      </c>
      <c r="S1434" s="40">
        <f t="shared" ca="1" si="428"/>
        <v>0</v>
      </c>
      <c r="T1434" s="46">
        <f t="shared" ca="1" si="429"/>
        <v>73</v>
      </c>
      <c r="X1434" s="74">
        <f t="shared" ca="1" si="430"/>
        <v>1.3818087005383666</v>
      </c>
      <c r="Y1434" s="75">
        <f t="shared" ca="1" si="431"/>
        <v>1.3818087005383666</v>
      </c>
      <c r="Z1434" s="74">
        <f t="shared" ca="1" si="432"/>
        <v>3.9820975398719232</v>
      </c>
      <c r="AA1434" s="76">
        <f t="shared" ca="1" si="433"/>
        <v>1381.8087005383666</v>
      </c>
      <c r="AB1434" s="76">
        <f t="shared" ca="1" si="434"/>
        <v>3982.0975398719233</v>
      </c>
    </row>
    <row r="1435" spans="1:28" x14ac:dyDescent="0.25">
      <c r="A1435" s="2">
        <f t="shared" si="435"/>
        <v>11</v>
      </c>
      <c r="B1435" s="16">
        <f ca="1">VLOOKUP(A1435,PERIODS!$O$4:$P$33,2,FALSE)</f>
        <v>3.3000000000000002E-2</v>
      </c>
      <c r="C1435" s="15"/>
      <c r="D1435" s="18">
        <v>1421</v>
      </c>
      <c r="E1435" s="34">
        <f t="shared" ca="1" si="418"/>
        <v>12962.609494626784</v>
      </c>
      <c r="F1435" s="34">
        <f t="shared" ca="1" si="419"/>
        <v>3300</v>
      </c>
      <c r="G1435" s="69">
        <f t="shared" ca="1" si="423"/>
        <v>0</v>
      </c>
      <c r="H1435" s="34">
        <f t="shared" ca="1" si="424"/>
        <v>1012.1785808129247</v>
      </c>
      <c r="I1435" s="34">
        <f t="shared" ca="1" si="425"/>
        <v>4312.1785808129243</v>
      </c>
      <c r="J1435" s="18">
        <f ca="1">SUM(INDIRECT(ADDRESS(ROW(F1435),COLUMN(F1435),4)):INDIRECT(ADDRESS(ROW(F1435)+N$5-1,COLUMN(F1435),4)))</f>
        <v>23300</v>
      </c>
      <c r="K1435" s="18">
        <f t="shared" ca="1" si="426"/>
        <v>16350</v>
      </c>
      <c r="L1435" s="18">
        <f t="shared" ca="1" si="436"/>
        <v>0</v>
      </c>
      <c r="M1435" s="18">
        <f t="shared" ca="1" si="420"/>
        <v>0</v>
      </c>
      <c r="N1435" s="34">
        <f t="shared" ca="1" si="427"/>
        <v>8650.4309138138597</v>
      </c>
      <c r="P1435" s="18">
        <f t="shared" ca="1" si="421"/>
        <v>1012.1785808129247</v>
      </c>
      <c r="Q1435" s="47">
        <f ca="1">SUM(L$15:L1435)-SUM(M$15:M1435)</f>
        <v>16350</v>
      </c>
      <c r="R1435" s="47" t="str">
        <f t="shared" ca="1" si="422"/>
        <v>M1438</v>
      </c>
      <c r="S1435" s="40">
        <f t="shared" ca="1" si="428"/>
        <v>0</v>
      </c>
      <c r="T1435" s="46">
        <f t="shared" ca="1" si="429"/>
        <v>48</v>
      </c>
      <c r="X1435" s="74">
        <f t="shared" ca="1" si="430"/>
        <v>1.0121785808129247</v>
      </c>
      <c r="Y1435" s="75">
        <f t="shared" ca="1" si="431"/>
        <v>1.0121785808129247</v>
      </c>
      <c r="Z1435" s="74">
        <f t="shared" ca="1" si="432"/>
        <v>2.7515890490478281</v>
      </c>
      <c r="AA1435" s="76">
        <f t="shared" ca="1" si="433"/>
        <v>1012.1785808129247</v>
      </c>
      <c r="AB1435" s="76">
        <f t="shared" ca="1" si="434"/>
        <v>2751.5890490478282</v>
      </c>
    </row>
    <row r="1436" spans="1:28" x14ac:dyDescent="0.25">
      <c r="A1436" s="2">
        <f t="shared" si="435"/>
        <v>12</v>
      </c>
      <c r="B1436" s="16">
        <f ca="1">VLOOKUP(A1436,PERIODS!$O$4:$P$33,2,FALSE)</f>
        <v>3.3000000000000002E-2</v>
      </c>
      <c r="C1436" s="15"/>
      <c r="D1436" s="18">
        <v>1422</v>
      </c>
      <c r="E1436" s="34">
        <f t="shared" ca="1" si="418"/>
        <v>8650.4309138138597</v>
      </c>
      <c r="F1436" s="34">
        <f t="shared" ca="1" si="419"/>
        <v>3300</v>
      </c>
      <c r="G1436" s="69">
        <f t="shared" ca="1" si="423"/>
        <v>0</v>
      </c>
      <c r="H1436" s="34">
        <f t="shared" ca="1" si="424"/>
        <v>-2278.5669465707429</v>
      </c>
      <c r="I1436" s="34">
        <f t="shared" ca="1" si="425"/>
        <v>1021.4330534292571</v>
      </c>
      <c r="J1436" s="18">
        <f ca="1">SUM(INDIRECT(ADDRESS(ROW(F1436),COLUMN(F1436),4)):INDIRECT(ADDRESS(ROW(F1436)+N$5-1,COLUMN(F1436),4)))</f>
        <v>23500</v>
      </c>
      <c r="K1436" s="18">
        <f t="shared" ca="1" si="426"/>
        <v>0</v>
      </c>
      <c r="L1436" s="18">
        <f t="shared" ca="1" si="436"/>
        <v>0</v>
      </c>
      <c r="M1436" s="18">
        <f t="shared" ca="1" si="420"/>
        <v>16350</v>
      </c>
      <c r="N1436" s="34">
        <f t="shared" ca="1" si="427"/>
        <v>23978.997860384603</v>
      </c>
      <c r="P1436" s="18">
        <f t="shared" ca="1" si="421"/>
        <v>2278.5669465707429</v>
      </c>
      <c r="Q1436" s="47">
        <f ca="1">SUM(L$15:L1436)-SUM(M$15:M1436)</f>
        <v>0</v>
      </c>
      <c r="R1436" s="47" t="str">
        <f t="shared" ca="1" si="422"/>
        <v>M1439</v>
      </c>
      <c r="S1436" s="40">
        <f t="shared" ca="1" si="428"/>
        <v>0</v>
      </c>
      <c r="T1436" s="46">
        <f t="shared" ca="1" si="429"/>
        <v>31</v>
      </c>
      <c r="X1436" s="74">
        <f t="shared" ca="1" si="430"/>
        <v>-2.2785669465707428</v>
      </c>
      <c r="Y1436" s="75">
        <f t="shared" ca="1" si="431"/>
        <v>-2.2785669465707428</v>
      </c>
      <c r="Z1436" s="74">
        <f t="shared" ca="1" si="432"/>
        <v>0.10243089052649618</v>
      </c>
      <c r="AA1436" s="76">
        <f t="shared" ca="1" si="433"/>
        <v>-2278.5669465707429</v>
      </c>
      <c r="AB1436" s="76">
        <f t="shared" ca="1" si="434"/>
        <v>102.43089052649617</v>
      </c>
    </row>
    <row r="1437" spans="1:28" x14ac:dyDescent="0.25">
      <c r="A1437" s="2">
        <f t="shared" si="435"/>
        <v>13</v>
      </c>
      <c r="B1437" s="16">
        <f ca="1">VLOOKUP(A1437,PERIODS!$O$4:$P$33,2,FALSE)</f>
        <v>3.3000000000000002E-2</v>
      </c>
      <c r="C1437" s="15"/>
      <c r="D1437" s="18">
        <v>1423</v>
      </c>
      <c r="E1437" s="34">
        <f t="shared" ca="1" si="418"/>
        <v>23978.997860384603</v>
      </c>
      <c r="F1437" s="34">
        <f t="shared" ca="1" si="419"/>
        <v>3300</v>
      </c>
      <c r="G1437" s="69">
        <f t="shared" ca="1" si="423"/>
        <v>0</v>
      </c>
      <c r="H1437" s="34">
        <f t="shared" ca="1" si="424"/>
        <v>-991.87032512017242</v>
      </c>
      <c r="I1437" s="34">
        <f t="shared" ca="1" si="425"/>
        <v>2308.1296748798277</v>
      </c>
      <c r="J1437" s="18">
        <f ca="1">SUM(INDIRECT(ADDRESS(ROW(F1437),COLUMN(F1437),4)):INDIRECT(ADDRESS(ROW(F1437)+N$5-1,COLUMN(F1437),4)))</f>
        <v>23700</v>
      </c>
      <c r="K1437" s="18">
        <f t="shared" ca="1" si="426"/>
        <v>0</v>
      </c>
      <c r="L1437" s="18">
        <f t="shared" ca="1" si="436"/>
        <v>0</v>
      </c>
      <c r="M1437" s="18">
        <f t="shared" ca="1" si="420"/>
        <v>0</v>
      </c>
      <c r="N1437" s="34">
        <f t="shared" ca="1" si="427"/>
        <v>21670.868185504776</v>
      </c>
      <c r="P1437" s="18">
        <f t="shared" ca="1" si="421"/>
        <v>991.87032512017242</v>
      </c>
      <c r="Q1437" s="47">
        <f ca="1">SUM(L$15:L1437)-SUM(M$15:M1437)</f>
        <v>0</v>
      </c>
      <c r="R1437" s="47" t="str">
        <f t="shared" ca="1" si="422"/>
        <v>M1440</v>
      </c>
      <c r="S1437" s="40">
        <f t="shared" ca="1" si="428"/>
        <v>0</v>
      </c>
      <c r="T1437" s="46">
        <f t="shared" ca="1" si="429"/>
        <v>20</v>
      </c>
      <c r="X1437" s="74">
        <f t="shared" ca="1" si="430"/>
        <v>-0.99187032512017248</v>
      </c>
      <c r="Y1437" s="75">
        <f t="shared" ca="1" si="431"/>
        <v>-0.99187032512017248</v>
      </c>
      <c r="Z1437" s="74">
        <f t="shared" ca="1" si="432"/>
        <v>0.37088237130695978</v>
      </c>
      <c r="AA1437" s="76">
        <f t="shared" ca="1" si="433"/>
        <v>-991.87032512017242</v>
      </c>
      <c r="AB1437" s="76">
        <f t="shared" ca="1" si="434"/>
        <v>370.88237130695978</v>
      </c>
    </row>
    <row r="1438" spans="1:28" x14ac:dyDescent="0.25">
      <c r="A1438" s="2">
        <f t="shared" si="435"/>
        <v>14</v>
      </c>
      <c r="B1438" s="16">
        <f ca="1">VLOOKUP(A1438,PERIODS!$O$4:$P$33,2,FALSE)</f>
        <v>3.3000000000000002E-2</v>
      </c>
      <c r="C1438" s="15"/>
      <c r="D1438" s="18">
        <v>1424</v>
      </c>
      <c r="E1438" s="34">
        <f t="shared" ca="1" si="418"/>
        <v>21670.868185504776</v>
      </c>
      <c r="F1438" s="34">
        <f t="shared" ca="1" si="419"/>
        <v>3300</v>
      </c>
      <c r="G1438" s="69">
        <f t="shared" ca="1" si="423"/>
        <v>0</v>
      </c>
      <c r="H1438" s="34">
        <f t="shared" ca="1" si="424"/>
        <v>-1079.778149407714</v>
      </c>
      <c r="I1438" s="34">
        <f t="shared" ca="1" si="425"/>
        <v>2220.221850592286</v>
      </c>
      <c r="J1438" s="18">
        <f ca="1">SUM(INDIRECT(ADDRESS(ROW(F1438),COLUMN(F1438),4)):INDIRECT(ADDRESS(ROW(F1438)+N$5-1,COLUMN(F1438),4)))</f>
        <v>23900</v>
      </c>
      <c r="K1438" s="18">
        <f t="shared" ca="1" si="426"/>
        <v>16350</v>
      </c>
      <c r="L1438" s="18">
        <f t="shared" ca="1" si="436"/>
        <v>16350</v>
      </c>
      <c r="M1438" s="18">
        <f t="shared" ca="1" si="420"/>
        <v>0</v>
      </c>
      <c r="N1438" s="34">
        <f t="shared" ca="1" si="427"/>
        <v>19450.64633491249</v>
      </c>
      <c r="P1438" s="18">
        <f t="shared" ca="1" si="421"/>
        <v>1079.778149407714</v>
      </c>
      <c r="Q1438" s="47">
        <f ca="1">SUM(L$15:L1438)-SUM(M$15:M1438)</f>
        <v>16350</v>
      </c>
      <c r="R1438" s="47" t="str">
        <f t="shared" ca="1" si="422"/>
        <v>M1441</v>
      </c>
      <c r="S1438" s="40">
        <f t="shared" ca="1" si="428"/>
        <v>0</v>
      </c>
      <c r="T1438" s="46">
        <f t="shared" ca="1" si="429"/>
        <v>30</v>
      </c>
      <c r="X1438" s="74">
        <f t="shared" ca="1" si="430"/>
        <v>-1.0797781494077139</v>
      </c>
      <c r="Y1438" s="75">
        <f t="shared" ca="1" si="431"/>
        <v>-1.0797781494077139</v>
      </c>
      <c r="Z1438" s="74">
        <f t="shared" ca="1" si="432"/>
        <v>0.33967087347111208</v>
      </c>
      <c r="AA1438" s="76">
        <f t="shared" ca="1" si="433"/>
        <v>-1079.778149407714</v>
      </c>
      <c r="AB1438" s="76">
        <f t="shared" ca="1" si="434"/>
        <v>339.67087347111209</v>
      </c>
    </row>
    <row r="1439" spans="1:28" x14ac:dyDescent="0.25">
      <c r="A1439" s="2">
        <f t="shared" si="435"/>
        <v>15</v>
      </c>
      <c r="B1439" s="16">
        <f ca="1">VLOOKUP(A1439,PERIODS!$O$4:$P$33,2,FALSE)</f>
        <v>3.3000000000000002E-2</v>
      </c>
      <c r="C1439" s="15"/>
      <c r="D1439" s="18">
        <v>1425</v>
      </c>
      <c r="E1439" s="34">
        <f t="shared" ca="1" si="418"/>
        <v>19450.64633491249</v>
      </c>
      <c r="F1439" s="34">
        <f t="shared" ca="1" si="419"/>
        <v>3300</v>
      </c>
      <c r="G1439" s="69">
        <f t="shared" ca="1" si="423"/>
        <v>0</v>
      </c>
      <c r="H1439" s="34">
        <f t="shared" ca="1" si="424"/>
        <v>-1267.9723058702318</v>
      </c>
      <c r="I1439" s="34">
        <f t="shared" ca="1" si="425"/>
        <v>2032.0276941297682</v>
      </c>
      <c r="J1439" s="18">
        <f ca="1">SUM(INDIRECT(ADDRESS(ROW(F1439),COLUMN(F1439),4)):INDIRECT(ADDRESS(ROW(F1439)+N$5-1,COLUMN(F1439),4)))</f>
        <v>24100</v>
      </c>
      <c r="K1439" s="18">
        <f t="shared" ca="1" si="426"/>
        <v>16350</v>
      </c>
      <c r="L1439" s="18">
        <f t="shared" ca="1" si="436"/>
        <v>0</v>
      </c>
      <c r="M1439" s="18">
        <f t="shared" ca="1" si="420"/>
        <v>0</v>
      </c>
      <c r="N1439" s="34">
        <f t="shared" ca="1" si="427"/>
        <v>17418.618640782723</v>
      </c>
      <c r="P1439" s="18">
        <f t="shared" ca="1" si="421"/>
        <v>1267.9723058702318</v>
      </c>
      <c r="Q1439" s="47">
        <f ca="1">SUM(L$15:L1439)-SUM(M$15:M1439)</f>
        <v>16350</v>
      </c>
      <c r="R1439" s="47" t="str">
        <f t="shared" ca="1" si="422"/>
        <v>M1442</v>
      </c>
      <c r="S1439" s="40">
        <f t="shared" ca="1" si="428"/>
        <v>0</v>
      </c>
      <c r="T1439" s="46">
        <f t="shared" ca="1" si="429"/>
        <v>70</v>
      </c>
      <c r="X1439" s="74">
        <f t="shared" ca="1" si="430"/>
        <v>-1.2679723058702319</v>
      </c>
      <c r="Y1439" s="75">
        <f t="shared" ca="1" si="431"/>
        <v>-1.2679723058702319</v>
      </c>
      <c r="Z1439" s="74">
        <f t="shared" ca="1" si="432"/>
        <v>0.28140164012543656</v>
      </c>
      <c r="AA1439" s="76">
        <f t="shared" ca="1" si="433"/>
        <v>-1267.9723058702318</v>
      </c>
      <c r="AB1439" s="76">
        <f t="shared" ca="1" si="434"/>
        <v>281.40164012543659</v>
      </c>
    </row>
    <row r="1440" spans="1:28" x14ac:dyDescent="0.25">
      <c r="A1440" s="2">
        <f t="shared" si="435"/>
        <v>16</v>
      </c>
      <c r="B1440" s="16">
        <f ca="1">VLOOKUP(A1440,PERIODS!$O$4:$P$33,2,FALSE)</f>
        <v>3.3000000000000002E-2</v>
      </c>
      <c r="C1440" s="15"/>
      <c r="D1440" s="18">
        <v>1426</v>
      </c>
      <c r="E1440" s="34">
        <f t="shared" ca="1" si="418"/>
        <v>17418.618640782723</v>
      </c>
      <c r="F1440" s="34">
        <f t="shared" ca="1" si="419"/>
        <v>3300</v>
      </c>
      <c r="G1440" s="69">
        <f t="shared" ca="1" si="423"/>
        <v>0</v>
      </c>
      <c r="H1440" s="34">
        <f t="shared" ca="1" si="424"/>
        <v>-62.614487813302439</v>
      </c>
      <c r="I1440" s="34">
        <f t="shared" ca="1" si="425"/>
        <v>3237.3855121866977</v>
      </c>
      <c r="J1440" s="18">
        <f ca="1">SUM(INDIRECT(ADDRESS(ROW(F1440),COLUMN(F1440),4)):INDIRECT(ADDRESS(ROW(F1440)+N$5-1,COLUMN(F1440),4)))</f>
        <v>24300</v>
      </c>
      <c r="K1440" s="18">
        <f t="shared" ca="1" si="426"/>
        <v>16350</v>
      </c>
      <c r="L1440" s="18">
        <f t="shared" ca="1" si="436"/>
        <v>0</v>
      </c>
      <c r="M1440" s="18">
        <f t="shared" ca="1" si="420"/>
        <v>0</v>
      </c>
      <c r="N1440" s="34">
        <f t="shared" ca="1" si="427"/>
        <v>14181.233128596024</v>
      </c>
      <c r="P1440" s="18">
        <f t="shared" ca="1" si="421"/>
        <v>62.614487813302439</v>
      </c>
      <c r="Q1440" s="47">
        <f ca="1">SUM(L$15:L1440)-SUM(M$15:M1440)</f>
        <v>16350</v>
      </c>
      <c r="R1440" s="47" t="str">
        <f t="shared" ca="1" si="422"/>
        <v>M1443</v>
      </c>
      <c r="S1440" s="40">
        <f t="shared" ca="1" si="428"/>
        <v>0</v>
      </c>
      <c r="T1440" s="46">
        <f t="shared" ca="1" si="429"/>
        <v>93</v>
      </c>
      <c r="X1440" s="74">
        <f t="shared" ca="1" si="430"/>
        <v>-6.2614487813302436E-2</v>
      </c>
      <c r="Y1440" s="75">
        <f t="shared" ca="1" si="431"/>
        <v>-6.2614487813302436E-2</v>
      </c>
      <c r="Z1440" s="74">
        <f t="shared" ca="1" si="432"/>
        <v>0.93930551762255088</v>
      </c>
      <c r="AA1440" s="76">
        <f t="shared" ca="1" si="433"/>
        <v>-62.614487813302439</v>
      </c>
      <c r="AB1440" s="76">
        <f t="shared" ca="1" si="434"/>
        <v>939.30551762255084</v>
      </c>
    </row>
    <row r="1441" spans="1:28" x14ac:dyDescent="0.25">
      <c r="A1441" s="2">
        <f t="shared" si="435"/>
        <v>17</v>
      </c>
      <c r="B1441" s="16">
        <f ca="1">VLOOKUP(A1441,PERIODS!$O$4:$P$33,2,FALSE)</f>
        <v>3.5000000000000003E-2</v>
      </c>
      <c r="C1441" s="15"/>
      <c r="D1441" s="18">
        <v>1427</v>
      </c>
      <c r="E1441" s="34">
        <f t="shared" ca="1" si="418"/>
        <v>14181.233128596024</v>
      </c>
      <c r="F1441" s="34">
        <f t="shared" ca="1" si="419"/>
        <v>3500.0000000000005</v>
      </c>
      <c r="G1441" s="69">
        <f t="shared" ca="1" si="423"/>
        <v>0</v>
      </c>
      <c r="H1441" s="34">
        <f t="shared" ca="1" si="424"/>
        <v>-201.48805887500706</v>
      </c>
      <c r="I1441" s="34">
        <f t="shared" ca="1" si="425"/>
        <v>3298.5119411249934</v>
      </c>
      <c r="J1441" s="18">
        <f ca="1">SUM(INDIRECT(ADDRESS(ROW(F1441),COLUMN(F1441),4)):INDIRECT(ADDRESS(ROW(F1441)+N$5-1,COLUMN(F1441),4)))</f>
        <v>24500.000000000004</v>
      </c>
      <c r="K1441" s="18">
        <f t="shared" ca="1" si="426"/>
        <v>0</v>
      </c>
      <c r="L1441" s="18">
        <f t="shared" ca="1" si="436"/>
        <v>0</v>
      </c>
      <c r="M1441" s="18">
        <f t="shared" ca="1" si="420"/>
        <v>16350</v>
      </c>
      <c r="N1441" s="34">
        <f t="shared" ca="1" si="427"/>
        <v>27232.72118747103</v>
      </c>
      <c r="P1441" s="18">
        <f t="shared" ca="1" si="421"/>
        <v>201.48805887500706</v>
      </c>
      <c r="Q1441" s="47">
        <f ca="1">SUM(L$15:L1441)-SUM(M$15:M1441)</f>
        <v>0</v>
      </c>
      <c r="R1441" s="47" t="str">
        <f t="shared" ca="1" si="422"/>
        <v>M1444</v>
      </c>
      <c r="S1441" s="40">
        <f t="shared" ca="1" si="428"/>
        <v>0</v>
      </c>
      <c r="T1441" s="46">
        <f t="shared" ca="1" si="429"/>
        <v>91</v>
      </c>
      <c r="X1441" s="74">
        <f t="shared" ca="1" si="430"/>
        <v>-0.20148805887500706</v>
      </c>
      <c r="Y1441" s="75">
        <f t="shared" ca="1" si="431"/>
        <v>-0.20148805887500706</v>
      </c>
      <c r="Z1441" s="74">
        <f t="shared" ca="1" si="432"/>
        <v>0.81751333953078487</v>
      </c>
      <c r="AA1441" s="76">
        <f t="shared" ca="1" si="433"/>
        <v>-201.48805887500706</v>
      </c>
      <c r="AB1441" s="76">
        <f t="shared" ca="1" si="434"/>
        <v>817.51333953078483</v>
      </c>
    </row>
    <row r="1442" spans="1:28" x14ac:dyDescent="0.25">
      <c r="A1442" s="2">
        <f t="shared" si="435"/>
        <v>18</v>
      </c>
      <c r="B1442" s="16">
        <f ca="1">VLOOKUP(A1442,PERIODS!$O$4:$P$33,2,FALSE)</f>
        <v>3.5000000000000003E-2</v>
      </c>
      <c r="C1442" s="15"/>
      <c r="D1442" s="18">
        <v>1428</v>
      </c>
      <c r="E1442" s="34">
        <f t="shared" ref="E1442:E1505" ca="1" si="437">N1441</f>
        <v>27232.72118747103</v>
      </c>
      <c r="F1442" s="34">
        <f t="shared" ca="1" si="419"/>
        <v>3500.0000000000005</v>
      </c>
      <c r="G1442" s="69">
        <f t="shared" ca="1" si="423"/>
        <v>0</v>
      </c>
      <c r="H1442" s="34">
        <f t="shared" ca="1" si="424"/>
        <v>-970.85926607800207</v>
      </c>
      <c r="I1442" s="34">
        <f t="shared" ca="1" si="425"/>
        <v>2529.1407339219986</v>
      </c>
      <c r="J1442" s="18">
        <f ca="1">SUM(INDIRECT(ADDRESS(ROW(F1442),COLUMN(F1442),4)):INDIRECT(ADDRESS(ROW(F1442)+N$5-1,COLUMN(F1442),4)))</f>
        <v>24500.000000000004</v>
      </c>
      <c r="K1442" s="18">
        <f t="shared" ca="1" si="426"/>
        <v>0</v>
      </c>
      <c r="L1442" s="18">
        <f t="shared" ca="1" si="436"/>
        <v>0</v>
      </c>
      <c r="M1442" s="18">
        <f t="shared" ca="1" si="420"/>
        <v>0</v>
      </c>
      <c r="N1442" s="34">
        <f t="shared" ca="1" si="427"/>
        <v>24703.580453549032</v>
      </c>
      <c r="P1442" s="18">
        <f t="shared" ca="1" si="421"/>
        <v>970.85926607800207</v>
      </c>
      <c r="Q1442" s="47">
        <f ca="1">SUM(L$15:L1442)-SUM(M$15:M1442)</f>
        <v>0</v>
      </c>
      <c r="R1442" s="47" t="str">
        <f t="shared" ca="1" si="422"/>
        <v>M1445</v>
      </c>
      <c r="S1442" s="40">
        <f t="shared" ca="1" si="428"/>
        <v>0</v>
      </c>
      <c r="T1442" s="46">
        <f t="shared" ca="1" si="429"/>
        <v>35</v>
      </c>
      <c r="X1442" s="74">
        <f t="shared" ca="1" si="430"/>
        <v>-0.9708592660780021</v>
      </c>
      <c r="Y1442" s="75">
        <f t="shared" ca="1" si="431"/>
        <v>-0.9708592660780021</v>
      </c>
      <c r="Z1442" s="74">
        <f t="shared" ca="1" si="432"/>
        <v>0.37875744481367829</v>
      </c>
      <c r="AA1442" s="76">
        <f t="shared" ca="1" si="433"/>
        <v>-970.85926607800207</v>
      </c>
      <c r="AB1442" s="76">
        <f t="shared" ca="1" si="434"/>
        <v>378.75744481367826</v>
      </c>
    </row>
    <row r="1443" spans="1:28" x14ac:dyDescent="0.25">
      <c r="A1443" s="2">
        <f t="shared" si="435"/>
        <v>19</v>
      </c>
      <c r="B1443" s="16">
        <f ca="1">VLOOKUP(A1443,PERIODS!$O$4:$P$33,2,FALSE)</f>
        <v>3.5000000000000003E-2</v>
      </c>
      <c r="C1443" s="15"/>
      <c r="D1443" s="18">
        <v>1429</v>
      </c>
      <c r="E1443" s="34">
        <f t="shared" ca="1" si="437"/>
        <v>24703.580453549032</v>
      </c>
      <c r="F1443" s="34">
        <f t="shared" ca="1" si="419"/>
        <v>3500.0000000000005</v>
      </c>
      <c r="G1443" s="69">
        <f t="shared" ca="1" si="423"/>
        <v>0</v>
      </c>
      <c r="H1443" s="34">
        <f t="shared" ca="1" si="424"/>
        <v>-617.97351087838342</v>
      </c>
      <c r="I1443" s="34">
        <f t="shared" ca="1" si="425"/>
        <v>2882.026489121617</v>
      </c>
      <c r="J1443" s="18">
        <f ca="1">SUM(INDIRECT(ADDRESS(ROW(F1443),COLUMN(F1443),4)):INDIRECT(ADDRESS(ROW(F1443)+N$5-1,COLUMN(F1443),4)))</f>
        <v>24500.000000000004</v>
      </c>
      <c r="K1443" s="18">
        <f t="shared" ca="1" si="426"/>
        <v>0</v>
      </c>
      <c r="L1443" s="18">
        <f t="shared" ca="1" si="436"/>
        <v>0</v>
      </c>
      <c r="M1443" s="18">
        <f t="shared" ca="1" si="420"/>
        <v>0</v>
      </c>
      <c r="N1443" s="34">
        <f t="shared" ca="1" si="427"/>
        <v>21821.553964427414</v>
      </c>
      <c r="P1443" s="18">
        <f t="shared" ca="1" si="421"/>
        <v>617.97351087838342</v>
      </c>
      <c r="Q1443" s="47">
        <f ca="1">SUM(L$15:L1443)-SUM(M$15:M1443)</f>
        <v>0</v>
      </c>
      <c r="R1443" s="47" t="str">
        <f t="shared" ca="1" si="422"/>
        <v>M1446</v>
      </c>
      <c r="S1443" s="40">
        <f t="shared" ca="1" si="428"/>
        <v>0</v>
      </c>
      <c r="T1443" s="46">
        <f t="shared" ca="1" si="429"/>
        <v>50</v>
      </c>
      <c r="X1443" s="74">
        <f t="shared" ca="1" si="430"/>
        <v>-0.61797351087838337</v>
      </c>
      <c r="Y1443" s="75">
        <f t="shared" ca="1" si="431"/>
        <v>-0.61797351087838337</v>
      </c>
      <c r="Z1443" s="74">
        <f t="shared" ca="1" si="432"/>
        <v>0.5390356814689673</v>
      </c>
      <c r="AA1443" s="76">
        <f t="shared" ca="1" si="433"/>
        <v>-617.97351087838342</v>
      </c>
      <c r="AB1443" s="76">
        <f t="shared" ca="1" si="434"/>
        <v>539.03568146896725</v>
      </c>
    </row>
    <row r="1444" spans="1:28" x14ac:dyDescent="0.25">
      <c r="A1444" s="2">
        <f t="shared" si="435"/>
        <v>20</v>
      </c>
      <c r="B1444" s="16">
        <f ca="1">VLOOKUP(A1444,PERIODS!$O$4:$P$33,2,FALSE)</f>
        <v>3.5000000000000003E-2</v>
      </c>
      <c r="C1444" s="15"/>
      <c r="D1444" s="18">
        <v>1430</v>
      </c>
      <c r="E1444" s="34">
        <f t="shared" ca="1" si="437"/>
        <v>21821.553964427414</v>
      </c>
      <c r="F1444" s="34">
        <f t="shared" ca="1" si="419"/>
        <v>3500.0000000000005</v>
      </c>
      <c r="G1444" s="69">
        <f t="shared" ca="1" si="423"/>
        <v>0</v>
      </c>
      <c r="H1444" s="34">
        <f t="shared" ca="1" si="424"/>
        <v>-715.02342756368375</v>
      </c>
      <c r="I1444" s="34">
        <f t="shared" ca="1" si="425"/>
        <v>2784.9765724363169</v>
      </c>
      <c r="J1444" s="18">
        <f ca="1">SUM(INDIRECT(ADDRESS(ROW(F1444),COLUMN(F1444),4)):INDIRECT(ADDRESS(ROW(F1444)+N$5-1,COLUMN(F1444),4)))</f>
        <v>24500.000000000004</v>
      </c>
      <c r="K1444" s="18">
        <f t="shared" ca="1" si="426"/>
        <v>16350</v>
      </c>
      <c r="L1444" s="18">
        <f t="shared" ca="1" si="436"/>
        <v>16350</v>
      </c>
      <c r="M1444" s="18">
        <f t="shared" ca="1" si="420"/>
        <v>0</v>
      </c>
      <c r="N1444" s="34">
        <f t="shared" ca="1" si="427"/>
        <v>19036.577391991097</v>
      </c>
      <c r="P1444" s="18">
        <f t="shared" ca="1" si="421"/>
        <v>715.02342756368375</v>
      </c>
      <c r="Q1444" s="47">
        <f ca="1">SUM(L$15:L1444)-SUM(M$15:M1444)</f>
        <v>16350</v>
      </c>
      <c r="R1444" s="47" t="str">
        <f t="shared" ca="1" si="422"/>
        <v>M1447</v>
      </c>
      <c r="S1444" s="40">
        <f t="shared" ca="1" si="428"/>
        <v>0</v>
      </c>
      <c r="T1444" s="46">
        <f t="shared" ca="1" si="429"/>
        <v>95</v>
      </c>
      <c r="X1444" s="74">
        <f t="shared" ca="1" si="430"/>
        <v>-0.71502342756368376</v>
      </c>
      <c r="Y1444" s="75">
        <f t="shared" ca="1" si="431"/>
        <v>-0.71502342756368376</v>
      </c>
      <c r="Z1444" s="74">
        <f t="shared" ca="1" si="432"/>
        <v>0.48918065135122452</v>
      </c>
      <c r="AA1444" s="76">
        <f t="shared" ca="1" si="433"/>
        <v>-715.02342756368375</v>
      </c>
      <c r="AB1444" s="76">
        <f t="shared" ca="1" si="434"/>
        <v>489.18065135122453</v>
      </c>
    </row>
    <row r="1445" spans="1:28" x14ac:dyDescent="0.25">
      <c r="A1445" s="2">
        <f t="shared" si="435"/>
        <v>21</v>
      </c>
      <c r="B1445" s="16">
        <f ca="1">VLOOKUP(A1445,PERIODS!$O$4:$P$33,2,FALSE)</f>
        <v>3.5000000000000003E-2</v>
      </c>
      <c r="C1445" s="15"/>
      <c r="D1445" s="18">
        <v>1431</v>
      </c>
      <c r="E1445" s="34">
        <f t="shared" ca="1" si="437"/>
        <v>19036.577391991097</v>
      </c>
      <c r="F1445" s="34">
        <f t="shared" ca="1" si="419"/>
        <v>3500.0000000000005</v>
      </c>
      <c r="G1445" s="69">
        <f t="shared" ca="1" si="423"/>
        <v>0</v>
      </c>
      <c r="H1445" s="34">
        <f t="shared" ca="1" si="424"/>
        <v>-1577.0119247177556</v>
      </c>
      <c r="I1445" s="34">
        <f t="shared" ca="1" si="425"/>
        <v>1922.9880752822448</v>
      </c>
      <c r="J1445" s="18">
        <f ca="1">SUM(INDIRECT(ADDRESS(ROW(F1445),COLUMN(F1445),4)):INDIRECT(ADDRESS(ROW(F1445)+N$5-1,COLUMN(F1445),4)))</f>
        <v>24500.000000000004</v>
      </c>
      <c r="K1445" s="18">
        <f t="shared" ca="1" si="426"/>
        <v>16350</v>
      </c>
      <c r="L1445" s="18">
        <f t="shared" ca="1" si="436"/>
        <v>0</v>
      </c>
      <c r="M1445" s="18">
        <f t="shared" ca="1" si="420"/>
        <v>0</v>
      </c>
      <c r="N1445" s="34">
        <f t="shared" ca="1" si="427"/>
        <v>17113.589316708851</v>
      </c>
      <c r="P1445" s="18">
        <f t="shared" ca="1" si="421"/>
        <v>1577.0119247177556</v>
      </c>
      <c r="Q1445" s="47">
        <f ca="1">SUM(L$15:L1445)-SUM(M$15:M1445)</f>
        <v>16350</v>
      </c>
      <c r="R1445" s="47" t="str">
        <f t="shared" ca="1" si="422"/>
        <v>M1448</v>
      </c>
      <c r="S1445" s="40">
        <f t="shared" ca="1" si="428"/>
        <v>0</v>
      </c>
      <c r="T1445" s="46">
        <f t="shared" ca="1" si="429"/>
        <v>71</v>
      </c>
      <c r="X1445" s="74">
        <f t="shared" ca="1" si="430"/>
        <v>-1.5770119247177556</v>
      </c>
      <c r="Y1445" s="75">
        <f t="shared" ca="1" si="431"/>
        <v>-1.5770119247177556</v>
      </c>
      <c r="Z1445" s="74">
        <f t="shared" ca="1" si="432"/>
        <v>0.20659148775515276</v>
      </c>
      <c r="AA1445" s="76">
        <f t="shared" ca="1" si="433"/>
        <v>-1577.0119247177556</v>
      </c>
      <c r="AB1445" s="76">
        <f t="shared" ca="1" si="434"/>
        <v>206.59148775515277</v>
      </c>
    </row>
    <row r="1446" spans="1:28" x14ac:dyDescent="0.25">
      <c r="A1446" s="2">
        <f t="shared" si="435"/>
        <v>22</v>
      </c>
      <c r="B1446" s="16">
        <f ca="1">VLOOKUP(A1446,PERIODS!$O$4:$P$33,2,FALSE)</f>
        <v>3.5000000000000003E-2</v>
      </c>
      <c r="C1446" s="15"/>
      <c r="D1446" s="18">
        <v>1432</v>
      </c>
      <c r="E1446" s="34">
        <f t="shared" ca="1" si="437"/>
        <v>17113.589316708851</v>
      </c>
      <c r="F1446" s="34">
        <f t="shared" ca="1" si="419"/>
        <v>3500.0000000000005</v>
      </c>
      <c r="G1446" s="69">
        <f t="shared" ca="1" si="423"/>
        <v>0</v>
      </c>
      <c r="H1446" s="34">
        <f t="shared" ca="1" si="424"/>
        <v>-1067.8167284807855</v>
      </c>
      <c r="I1446" s="34">
        <f t="shared" ca="1" si="425"/>
        <v>2432.1832715192149</v>
      </c>
      <c r="J1446" s="18">
        <f ca="1">SUM(INDIRECT(ADDRESS(ROW(F1446),COLUMN(F1446),4)):INDIRECT(ADDRESS(ROW(F1446)+N$5-1,COLUMN(F1446),4)))</f>
        <v>25000.000000000004</v>
      </c>
      <c r="K1446" s="18">
        <f t="shared" ca="1" si="426"/>
        <v>16350</v>
      </c>
      <c r="L1446" s="18">
        <f t="shared" ca="1" si="436"/>
        <v>0</v>
      </c>
      <c r="M1446" s="18">
        <f t="shared" ca="1" si="420"/>
        <v>0</v>
      </c>
      <c r="N1446" s="34">
        <f t="shared" ca="1" si="427"/>
        <v>14681.406045189637</v>
      </c>
      <c r="P1446" s="18">
        <f t="shared" ca="1" si="421"/>
        <v>1067.8167284807855</v>
      </c>
      <c r="Q1446" s="47">
        <f ca="1">SUM(L$15:L1446)-SUM(M$15:M1446)</f>
        <v>16350</v>
      </c>
      <c r="R1446" s="47" t="str">
        <f t="shared" ca="1" si="422"/>
        <v>M1449</v>
      </c>
      <c r="S1446" s="40">
        <f t="shared" ca="1" si="428"/>
        <v>0</v>
      </c>
      <c r="T1446" s="46">
        <f t="shared" ca="1" si="429"/>
        <v>11</v>
      </c>
      <c r="X1446" s="74">
        <f t="shared" ca="1" si="430"/>
        <v>-1.0678167284807856</v>
      </c>
      <c r="Y1446" s="75">
        <f t="shared" ca="1" si="431"/>
        <v>-1.0678167284807856</v>
      </c>
      <c r="Z1446" s="74">
        <f t="shared" ca="1" si="432"/>
        <v>0.34375821624588609</v>
      </c>
      <c r="AA1446" s="76">
        <f t="shared" ca="1" si="433"/>
        <v>-1067.8167284807855</v>
      </c>
      <c r="AB1446" s="76">
        <f t="shared" ca="1" si="434"/>
        <v>343.7582162458861</v>
      </c>
    </row>
    <row r="1447" spans="1:28" x14ac:dyDescent="0.25">
      <c r="A1447" s="2">
        <f t="shared" si="435"/>
        <v>23</v>
      </c>
      <c r="B1447" s="16">
        <f ca="1">VLOOKUP(A1447,PERIODS!$O$4:$P$33,2,FALSE)</f>
        <v>3.5000000000000003E-2</v>
      </c>
      <c r="C1447" s="15"/>
      <c r="D1447" s="18">
        <v>1433</v>
      </c>
      <c r="E1447" s="34">
        <f t="shared" ca="1" si="437"/>
        <v>14681.406045189637</v>
      </c>
      <c r="F1447" s="34">
        <f t="shared" ca="1" si="419"/>
        <v>3500.0000000000005</v>
      </c>
      <c r="G1447" s="69">
        <f t="shared" ca="1" si="423"/>
        <v>0</v>
      </c>
      <c r="H1447" s="34">
        <f t="shared" ca="1" si="424"/>
        <v>1086.7137761856604</v>
      </c>
      <c r="I1447" s="34">
        <f t="shared" ca="1" si="425"/>
        <v>4586.7137761856611</v>
      </c>
      <c r="J1447" s="18">
        <f ca="1">SUM(INDIRECT(ADDRESS(ROW(F1447),COLUMN(F1447),4)):INDIRECT(ADDRESS(ROW(F1447)+N$5-1,COLUMN(F1447),4)))</f>
        <v>25500.000000000004</v>
      </c>
      <c r="K1447" s="18">
        <f t="shared" ca="1" si="426"/>
        <v>0</v>
      </c>
      <c r="L1447" s="18">
        <f t="shared" ca="1" si="436"/>
        <v>0</v>
      </c>
      <c r="M1447" s="18">
        <f t="shared" ca="1" si="420"/>
        <v>16350</v>
      </c>
      <c r="N1447" s="34">
        <f t="shared" ca="1" si="427"/>
        <v>26444.692269003976</v>
      </c>
      <c r="P1447" s="18">
        <f t="shared" ca="1" si="421"/>
        <v>1086.7137761856604</v>
      </c>
      <c r="Q1447" s="47">
        <f ca="1">SUM(L$15:L1447)-SUM(M$15:M1447)</f>
        <v>0</v>
      </c>
      <c r="R1447" s="47" t="str">
        <f t="shared" ca="1" si="422"/>
        <v>M1450</v>
      </c>
      <c r="S1447" s="40">
        <f t="shared" ca="1" si="428"/>
        <v>0</v>
      </c>
      <c r="T1447" s="46">
        <f t="shared" ca="1" si="429"/>
        <v>45</v>
      </c>
      <c r="X1447" s="74">
        <f t="shared" ca="1" si="430"/>
        <v>1.0867137761856605</v>
      </c>
      <c r="Y1447" s="75">
        <f t="shared" ca="1" si="431"/>
        <v>1.0867137761856605</v>
      </c>
      <c r="Z1447" s="74">
        <f t="shared" ca="1" si="432"/>
        <v>2.9645159846874969</v>
      </c>
      <c r="AA1447" s="76">
        <f t="shared" ca="1" si="433"/>
        <v>1086.7137761856604</v>
      </c>
      <c r="AB1447" s="76">
        <f t="shared" ca="1" si="434"/>
        <v>2964.5159846874967</v>
      </c>
    </row>
    <row r="1448" spans="1:28" x14ac:dyDescent="0.25">
      <c r="A1448" s="2">
        <f t="shared" si="435"/>
        <v>24</v>
      </c>
      <c r="B1448" s="16">
        <f ca="1">VLOOKUP(A1448,PERIODS!$O$4:$P$33,2,FALSE)</f>
        <v>3.5000000000000003E-2</v>
      </c>
      <c r="C1448" s="15"/>
      <c r="D1448" s="18">
        <v>1434</v>
      </c>
      <c r="E1448" s="34">
        <f t="shared" ca="1" si="437"/>
        <v>26444.692269003976</v>
      </c>
      <c r="F1448" s="34">
        <f t="shared" ca="1" si="419"/>
        <v>3500.0000000000005</v>
      </c>
      <c r="G1448" s="69">
        <f t="shared" ca="1" si="423"/>
        <v>0</v>
      </c>
      <c r="H1448" s="34">
        <f t="shared" ca="1" si="424"/>
        <v>-510.71475930150399</v>
      </c>
      <c r="I1448" s="34">
        <f t="shared" ca="1" si="425"/>
        <v>2989.2852406984966</v>
      </c>
      <c r="J1448" s="18">
        <f ca="1">SUM(INDIRECT(ADDRESS(ROW(F1448),COLUMN(F1448),4)):INDIRECT(ADDRESS(ROW(F1448)+N$5-1,COLUMN(F1448),4)))</f>
        <v>26000</v>
      </c>
      <c r="K1448" s="18">
        <f t="shared" ca="1" si="426"/>
        <v>0</v>
      </c>
      <c r="L1448" s="18">
        <f t="shared" ca="1" si="436"/>
        <v>0</v>
      </c>
      <c r="M1448" s="18">
        <f t="shared" ca="1" si="420"/>
        <v>0</v>
      </c>
      <c r="N1448" s="34">
        <f t="shared" ca="1" si="427"/>
        <v>23455.407028305479</v>
      </c>
      <c r="P1448" s="18">
        <f t="shared" ca="1" si="421"/>
        <v>510.71475930150399</v>
      </c>
      <c r="Q1448" s="47">
        <f ca="1">SUM(L$15:L1448)-SUM(M$15:M1448)</f>
        <v>0</v>
      </c>
      <c r="R1448" s="47" t="str">
        <f t="shared" ca="1" si="422"/>
        <v>M1451</v>
      </c>
      <c r="S1448" s="40">
        <f t="shared" ca="1" si="428"/>
        <v>0</v>
      </c>
      <c r="T1448" s="46">
        <f t="shared" ca="1" si="429"/>
        <v>91</v>
      </c>
      <c r="X1448" s="74">
        <f t="shared" ca="1" si="430"/>
        <v>-0.51071475930150401</v>
      </c>
      <c r="Y1448" s="75">
        <f t="shared" ca="1" si="431"/>
        <v>-0.51071475930150401</v>
      </c>
      <c r="Z1448" s="74">
        <f t="shared" ca="1" si="432"/>
        <v>0.60006652236610714</v>
      </c>
      <c r="AA1448" s="76">
        <f t="shared" ca="1" si="433"/>
        <v>-510.71475930150399</v>
      </c>
      <c r="AB1448" s="76">
        <f t="shared" ca="1" si="434"/>
        <v>600.06652236610716</v>
      </c>
    </row>
    <row r="1449" spans="1:28" x14ac:dyDescent="0.25">
      <c r="A1449" s="2">
        <f t="shared" si="435"/>
        <v>25</v>
      </c>
      <c r="B1449" s="16">
        <f ca="1">VLOOKUP(A1449,PERIODS!$O$4:$P$33,2,FALSE)</f>
        <v>3.5000000000000003E-2</v>
      </c>
      <c r="C1449" s="15"/>
      <c r="D1449" s="18">
        <v>1435</v>
      </c>
      <c r="E1449" s="34">
        <f t="shared" ca="1" si="437"/>
        <v>23455.407028305479</v>
      </c>
      <c r="F1449" s="34">
        <f t="shared" ca="1" si="419"/>
        <v>3500.0000000000005</v>
      </c>
      <c r="G1449" s="69">
        <f t="shared" ca="1" si="423"/>
        <v>0</v>
      </c>
      <c r="H1449" s="34">
        <f t="shared" ca="1" si="424"/>
        <v>-1233.1081085146307</v>
      </c>
      <c r="I1449" s="34">
        <f t="shared" ca="1" si="425"/>
        <v>2266.8918914853698</v>
      </c>
      <c r="J1449" s="18">
        <f ca="1">SUM(INDIRECT(ADDRESS(ROW(F1449),COLUMN(F1449),4)):INDIRECT(ADDRESS(ROW(F1449)+N$5-1,COLUMN(F1449),4)))</f>
        <v>24900</v>
      </c>
      <c r="K1449" s="18">
        <f t="shared" ca="1" si="426"/>
        <v>16350</v>
      </c>
      <c r="L1449" s="18">
        <f t="shared" ca="1" si="436"/>
        <v>16350</v>
      </c>
      <c r="M1449" s="18">
        <f t="shared" ca="1" si="420"/>
        <v>0</v>
      </c>
      <c r="N1449" s="34">
        <f t="shared" ca="1" si="427"/>
        <v>21188.515136820108</v>
      </c>
      <c r="P1449" s="18">
        <f t="shared" ca="1" si="421"/>
        <v>1233.1081085146307</v>
      </c>
      <c r="Q1449" s="47">
        <f ca="1">SUM(L$15:L1449)-SUM(M$15:M1449)</f>
        <v>16350</v>
      </c>
      <c r="R1449" s="47" t="str">
        <f t="shared" ca="1" si="422"/>
        <v>M1452</v>
      </c>
      <c r="S1449" s="40">
        <f t="shared" ca="1" si="428"/>
        <v>0</v>
      </c>
      <c r="T1449" s="46">
        <f t="shared" ca="1" si="429"/>
        <v>53</v>
      </c>
      <c r="X1449" s="74">
        <f t="shared" ca="1" si="430"/>
        <v>-1.2331081085146307</v>
      </c>
      <c r="Y1449" s="75">
        <f t="shared" ca="1" si="431"/>
        <v>-1.2331081085146307</v>
      </c>
      <c r="Z1449" s="74">
        <f t="shared" ca="1" si="432"/>
        <v>0.29138551099246907</v>
      </c>
      <c r="AA1449" s="76">
        <f t="shared" ca="1" si="433"/>
        <v>-1233.1081085146307</v>
      </c>
      <c r="AB1449" s="76">
        <f t="shared" ca="1" si="434"/>
        <v>291.38551099246905</v>
      </c>
    </row>
    <row r="1450" spans="1:28" x14ac:dyDescent="0.25">
      <c r="A1450" s="2">
        <f t="shared" si="435"/>
        <v>26</v>
      </c>
      <c r="B1450" s="16">
        <f ca="1">VLOOKUP(A1450,PERIODS!$O$4:$P$33,2,FALSE)</f>
        <v>3.5000000000000003E-2</v>
      </c>
      <c r="C1450" s="15"/>
      <c r="D1450" s="18">
        <v>1436</v>
      </c>
      <c r="E1450" s="34">
        <f t="shared" ca="1" si="437"/>
        <v>21188.515136820108</v>
      </c>
      <c r="F1450" s="34">
        <f t="shared" ca="1" si="419"/>
        <v>3500.0000000000005</v>
      </c>
      <c r="G1450" s="69">
        <f t="shared" ca="1" si="423"/>
        <v>0</v>
      </c>
      <c r="H1450" s="34">
        <f t="shared" ca="1" si="424"/>
        <v>-807.45783361489055</v>
      </c>
      <c r="I1450" s="34">
        <f t="shared" ca="1" si="425"/>
        <v>2692.5421663851098</v>
      </c>
      <c r="J1450" s="18">
        <f ca="1">SUM(INDIRECT(ADDRESS(ROW(F1450),COLUMN(F1450),4)):INDIRECT(ADDRESS(ROW(F1450)+N$5-1,COLUMN(F1450),4)))</f>
        <v>23900</v>
      </c>
      <c r="K1450" s="18">
        <f t="shared" ca="1" si="426"/>
        <v>16350</v>
      </c>
      <c r="L1450" s="18">
        <f t="shared" ca="1" si="436"/>
        <v>0</v>
      </c>
      <c r="M1450" s="18">
        <f t="shared" ca="1" si="420"/>
        <v>0</v>
      </c>
      <c r="N1450" s="34">
        <f t="shared" ca="1" si="427"/>
        <v>18495.972970434999</v>
      </c>
      <c r="P1450" s="18">
        <f t="shared" ca="1" si="421"/>
        <v>807.45783361489055</v>
      </c>
      <c r="Q1450" s="47">
        <f ca="1">SUM(L$15:L1450)-SUM(M$15:M1450)</f>
        <v>16350</v>
      </c>
      <c r="R1450" s="47" t="str">
        <f t="shared" ca="1" si="422"/>
        <v>M1453</v>
      </c>
      <c r="S1450" s="40">
        <f t="shared" ca="1" si="428"/>
        <v>0</v>
      </c>
      <c r="T1450" s="46">
        <f t="shared" ca="1" si="429"/>
        <v>20</v>
      </c>
      <c r="X1450" s="74">
        <f t="shared" ca="1" si="430"/>
        <v>-0.80745783361489054</v>
      </c>
      <c r="Y1450" s="75">
        <f t="shared" ca="1" si="431"/>
        <v>-0.80745783361489054</v>
      </c>
      <c r="Z1450" s="74">
        <f t="shared" ca="1" si="432"/>
        <v>0.44599040813598817</v>
      </c>
      <c r="AA1450" s="76">
        <f t="shared" ca="1" si="433"/>
        <v>-807.45783361489055</v>
      </c>
      <c r="AB1450" s="76">
        <f t="shared" ca="1" si="434"/>
        <v>445.99040813598816</v>
      </c>
    </row>
    <row r="1451" spans="1:28" x14ac:dyDescent="0.25">
      <c r="A1451" s="2">
        <f t="shared" si="435"/>
        <v>27</v>
      </c>
      <c r="B1451" s="16">
        <f ca="1">VLOOKUP(A1451,PERIODS!$O$4:$P$33,2,FALSE)</f>
        <v>3.5000000000000003E-2</v>
      </c>
      <c r="C1451" s="15"/>
      <c r="D1451" s="18">
        <v>1437</v>
      </c>
      <c r="E1451" s="34">
        <f t="shared" ca="1" si="437"/>
        <v>18495.972970434999</v>
      </c>
      <c r="F1451" s="34">
        <f t="shared" ca="1" si="419"/>
        <v>3500.0000000000005</v>
      </c>
      <c r="G1451" s="69">
        <f t="shared" ca="1" si="423"/>
        <v>0</v>
      </c>
      <c r="H1451" s="34">
        <f t="shared" ca="1" si="424"/>
        <v>-107.51533494840793</v>
      </c>
      <c r="I1451" s="34">
        <f t="shared" ca="1" si="425"/>
        <v>3392.4846650515924</v>
      </c>
      <c r="J1451" s="18">
        <f ca="1">SUM(INDIRECT(ADDRESS(ROW(F1451),COLUMN(F1451),4)):INDIRECT(ADDRESS(ROW(F1451)+N$5-1,COLUMN(F1451),4)))</f>
        <v>22900</v>
      </c>
      <c r="K1451" s="18">
        <f t="shared" ca="1" si="426"/>
        <v>16350</v>
      </c>
      <c r="L1451" s="18">
        <f t="shared" ca="1" si="436"/>
        <v>0</v>
      </c>
      <c r="M1451" s="18">
        <f t="shared" ca="1" si="420"/>
        <v>0</v>
      </c>
      <c r="N1451" s="34">
        <f t="shared" ca="1" si="427"/>
        <v>15103.488305383407</v>
      </c>
      <c r="P1451" s="18">
        <f t="shared" ca="1" si="421"/>
        <v>107.51533494840793</v>
      </c>
      <c r="Q1451" s="47">
        <f ca="1">SUM(L$15:L1451)-SUM(M$15:M1451)</f>
        <v>16350</v>
      </c>
      <c r="R1451" s="47" t="str">
        <f t="shared" ca="1" si="422"/>
        <v>M1454</v>
      </c>
      <c r="S1451" s="40">
        <f t="shared" ca="1" si="428"/>
        <v>0</v>
      </c>
      <c r="T1451" s="46">
        <f t="shared" ca="1" si="429"/>
        <v>45</v>
      </c>
      <c r="X1451" s="74">
        <f t="shared" ca="1" si="430"/>
        <v>-0.10751533494840793</v>
      </c>
      <c r="Y1451" s="75">
        <f t="shared" ca="1" si="431"/>
        <v>-0.10751533494840793</v>
      </c>
      <c r="Z1451" s="74">
        <f t="shared" ca="1" si="432"/>
        <v>0.89806275059926</v>
      </c>
      <c r="AA1451" s="76">
        <f t="shared" ca="1" si="433"/>
        <v>-107.51533494840793</v>
      </c>
      <c r="AB1451" s="76">
        <f t="shared" ca="1" si="434"/>
        <v>898.06275059925997</v>
      </c>
    </row>
    <row r="1452" spans="1:28" x14ac:dyDescent="0.25">
      <c r="A1452" s="2">
        <f t="shared" si="435"/>
        <v>28</v>
      </c>
      <c r="B1452" s="16">
        <f ca="1">VLOOKUP(A1452,PERIODS!$O$4:$P$33,2,FALSE)</f>
        <v>0.04</v>
      </c>
      <c r="C1452" s="15"/>
      <c r="D1452" s="18">
        <v>1438</v>
      </c>
      <c r="E1452" s="34">
        <f t="shared" ca="1" si="437"/>
        <v>15103.488305383407</v>
      </c>
      <c r="F1452" s="34">
        <f t="shared" ca="1" si="419"/>
        <v>4000</v>
      </c>
      <c r="G1452" s="69">
        <f t="shared" ca="1" si="423"/>
        <v>0</v>
      </c>
      <c r="H1452" s="34">
        <f t="shared" ca="1" si="424"/>
        <v>381.78334010757368</v>
      </c>
      <c r="I1452" s="34">
        <f t="shared" ca="1" si="425"/>
        <v>4381.7833401075741</v>
      </c>
      <c r="J1452" s="18">
        <f ca="1">SUM(INDIRECT(ADDRESS(ROW(F1452),COLUMN(F1452),4)):INDIRECT(ADDRESS(ROW(F1452)+N$5-1,COLUMN(F1452),4)))</f>
        <v>21900</v>
      </c>
      <c r="K1452" s="18">
        <f t="shared" ca="1" si="426"/>
        <v>0</v>
      </c>
      <c r="L1452" s="18">
        <f t="shared" ca="1" si="436"/>
        <v>0</v>
      </c>
      <c r="M1452" s="18">
        <f t="shared" ca="1" si="420"/>
        <v>16350</v>
      </c>
      <c r="N1452" s="34">
        <f t="shared" ca="1" si="427"/>
        <v>27071.704965275832</v>
      </c>
      <c r="P1452" s="18">
        <f t="shared" ca="1" si="421"/>
        <v>381.78334010757368</v>
      </c>
      <c r="Q1452" s="47">
        <f ca="1">SUM(L$15:L1452)-SUM(M$15:M1452)</f>
        <v>0</v>
      </c>
      <c r="R1452" s="47" t="str">
        <f t="shared" ca="1" si="422"/>
        <v>M1455</v>
      </c>
      <c r="S1452" s="40">
        <f t="shared" ca="1" si="428"/>
        <v>0</v>
      </c>
      <c r="T1452" s="46">
        <f t="shared" ca="1" si="429"/>
        <v>83</v>
      </c>
      <c r="X1452" s="74">
        <f t="shared" ca="1" si="430"/>
        <v>0.3817833401075737</v>
      </c>
      <c r="Y1452" s="75">
        <f t="shared" ca="1" si="431"/>
        <v>0.3817833401075737</v>
      </c>
      <c r="Z1452" s="74">
        <f t="shared" ca="1" si="432"/>
        <v>1.4648946668273628</v>
      </c>
      <c r="AA1452" s="76">
        <f t="shared" ca="1" si="433"/>
        <v>381.78334010757368</v>
      </c>
      <c r="AB1452" s="76">
        <f t="shared" ca="1" si="434"/>
        <v>1464.8946668273627</v>
      </c>
    </row>
    <row r="1453" spans="1:28" x14ac:dyDescent="0.25">
      <c r="A1453" s="2">
        <f t="shared" si="435"/>
        <v>29</v>
      </c>
      <c r="B1453" s="16">
        <f ca="1">VLOOKUP(A1453,PERIODS!$O$4:$P$33,2,FALSE)</f>
        <v>0.04</v>
      </c>
      <c r="C1453" s="15"/>
      <c r="D1453" s="18">
        <v>1439</v>
      </c>
      <c r="E1453" s="34">
        <f t="shared" ca="1" si="437"/>
        <v>27071.704965275832</v>
      </c>
      <c r="F1453" s="34">
        <f t="shared" ca="1" si="419"/>
        <v>4000</v>
      </c>
      <c r="G1453" s="69">
        <f t="shared" ca="1" si="423"/>
        <v>0</v>
      </c>
      <c r="H1453" s="34">
        <f t="shared" ca="1" si="424"/>
        <v>-1075.0365379817613</v>
      </c>
      <c r="I1453" s="34">
        <f t="shared" ca="1" si="425"/>
        <v>2924.9634620182387</v>
      </c>
      <c r="J1453" s="18">
        <f ca="1">SUM(INDIRECT(ADDRESS(ROW(F1453),COLUMN(F1453),4)):INDIRECT(ADDRESS(ROW(F1453)+N$5-1,COLUMN(F1453),4)))</f>
        <v>21200</v>
      </c>
      <c r="K1453" s="18">
        <f t="shared" ca="1" si="426"/>
        <v>0</v>
      </c>
      <c r="L1453" s="18">
        <f t="shared" ca="1" si="436"/>
        <v>0</v>
      </c>
      <c r="M1453" s="18">
        <f t="shared" ca="1" si="420"/>
        <v>0</v>
      </c>
      <c r="N1453" s="34">
        <f t="shared" ca="1" si="427"/>
        <v>24146.741503257595</v>
      </c>
      <c r="P1453" s="18">
        <f t="shared" ca="1" si="421"/>
        <v>1075.0365379817613</v>
      </c>
      <c r="Q1453" s="47">
        <f ca="1">SUM(L$15:L1453)-SUM(M$15:M1453)</f>
        <v>0</v>
      </c>
      <c r="R1453" s="47" t="str">
        <f t="shared" ca="1" si="422"/>
        <v>M1456</v>
      </c>
      <c r="S1453" s="40">
        <f t="shared" ca="1" si="428"/>
        <v>0</v>
      </c>
      <c r="T1453" s="46">
        <f t="shared" ca="1" si="429"/>
        <v>64</v>
      </c>
      <c r="X1453" s="74">
        <f t="shared" ca="1" si="430"/>
        <v>-1.0750365379817612</v>
      </c>
      <c r="Y1453" s="75">
        <f t="shared" ca="1" si="431"/>
        <v>-1.0750365379817612</v>
      </c>
      <c r="Z1453" s="74">
        <f t="shared" ca="1" si="432"/>
        <v>0.34128528519765294</v>
      </c>
      <c r="AA1453" s="76">
        <f t="shared" ca="1" si="433"/>
        <v>-1075.0365379817613</v>
      </c>
      <c r="AB1453" s="76">
        <f t="shared" ca="1" si="434"/>
        <v>341.28528519765297</v>
      </c>
    </row>
    <row r="1454" spans="1:28" x14ac:dyDescent="0.25">
      <c r="A1454" s="2">
        <f t="shared" si="435"/>
        <v>30</v>
      </c>
      <c r="B1454" s="16">
        <f ca="1">VLOOKUP(A1454,PERIODS!$O$4:$P$33,2,FALSE)</f>
        <v>0.04</v>
      </c>
      <c r="C1454" s="15"/>
      <c r="D1454" s="18">
        <v>1440</v>
      </c>
      <c r="E1454" s="34">
        <f t="shared" ca="1" si="437"/>
        <v>24146.741503257595</v>
      </c>
      <c r="F1454" s="34">
        <f t="shared" ca="1" si="419"/>
        <v>4000</v>
      </c>
      <c r="G1454" s="69">
        <f t="shared" ca="1" si="423"/>
        <v>0</v>
      </c>
      <c r="H1454" s="34">
        <f t="shared" ca="1" si="424"/>
        <v>-804.75849348876181</v>
      </c>
      <c r="I1454" s="34">
        <f t="shared" ca="1" si="425"/>
        <v>3195.2415065112382</v>
      </c>
      <c r="J1454" s="18">
        <f ca="1">SUM(INDIRECT(ADDRESS(ROW(F1454),COLUMN(F1454),4)):INDIRECT(ADDRESS(ROW(F1454)+N$5-1,COLUMN(F1454),4)))</f>
        <v>20500</v>
      </c>
      <c r="K1454" s="18">
        <f t="shared" ca="1" si="426"/>
        <v>0</v>
      </c>
      <c r="L1454" s="18">
        <f t="shared" ca="1" si="436"/>
        <v>0</v>
      </c>
      <c r="M1454" s="18">
        <f t="shared" ca="1" si="420"/>
        <v>0</v>
      </c>
      <c r="N1454" s="34">
        <f t="shared" ca="1" si="427"/>
        <v>20951.499996746359</v>
      </c>
      <c r="P1454" s="18">
        <f t="shared" ca="1" si="421"/>
        <v>804.75849348876181</v>
      </c>
      <c r="Q1454" s="47">
        <f ca="1">SUM(L$15:L1454)-SUM(M$15:M1454)</f>
        <v>0</v>
      </c>
      <c r="R1454" s="47" t="str">
        <f t="shared" ca="1" si="422"/>
        <v>M1457</v>
      </c>
      <c r="S1454" s="40">
        <f t="shared" ca="1" si="428"/>
        <v>0</v>
      </c>
      <c r="T1454" s="46">
        <f t="shared" ca="1" si="429"/>
        <v>17</v>
      </c>
      <c r="X1454" s="74">
        <f t="shared" ca="1" si="430"/>
        <v>-0.80475849348876183</v>
      </c>
      <c r="Y1454" s="75">
        <f t="shared" ca="1" si="431"/>
        <v>-0.80475849348876183</v>
      </c>
      <c r="Z1454" s="74">
        <f t="shared" ca="1" si="432"/>
        <v>0.44719591424405614</v>
      </c>
      <c r="AA1454" s="76">
        <f t="shared" ca="1" si="433"/>
        <v>-804.75849348876181</v>
      </c>
      <c r="AB1454" s="76">
        <f t="shared" ca="1" si="434"/>
        <v>447.19591424405615</v>
      </c>
    </row>
    <row r="1455" spans="1:28" x14ac:dyDescent="0.25">
      <c r="A1455" s="2">
        <f t="shared" si="435"/>
        <v>1</v>
      </c>
      <c r="B1455" s="16">
        <f ca="1">VLOOKUP(A1455,PERIODS!$O$4:$P$33,2,FALSE)</f>
        <v>2.4E-2</v>
      </c>
      <c r="C1455" s="15"/>
      <c r="D1455" s="18">
        <v>1441</v>
      </c>
      <c r="E1455" s="34">
        <f t="shared" ca="1" si="437"/>
        <v>20951.499996746359</v>
      </c>
      <c r="F1455" s="34">
        <f t="shared" ca="1" si="419"/>
        <v>2400</v>
      </c>
      <c r="G1455" s="69">
        <f t="shared" ca="1" si="423"/>
        <v>0</v>
      </c>
      <c r="H1455" s="34">
        <f t="shared" ca="1" si="424"/>
        <v>-723.66364319040213</v>
      </c>
      <c r="I1455" s="34">
        <f t="shared" ca="1" si="425"/>
        <v>1676.3363568095979</v>
      </c>
      <c r="J1455" s="18">
        <f ca="1">SUM(INDIRECT(ADDRESS(ROW(F1455),COLUMN(F1455),4)):INDIRECT(ADDRESS(ROW(F1455)+N$5-1,COLUMN(F1455),4)))</f>
        <v>19800</v>
      </c>
      <c r="K1455" s="18">
        <f t="shared" ca="1" si="426"/>
        <v>0</v>
      </c>
      <c r="L1455" s="18">
        <f t="shared" ca="1" si="436"/>
        <v>0</v>
      </c>
      <c r="M1455" s="18">
        <f t="shared" ca="1" si="420"/>
        <v>0</v>
      </c>
      <c r="N1455" s="34">
        <f t="shared" ca="1" si="427"/>
        <v>19275.16363993676</v>
      </c>
      <c r="P1455" s="18">
        <f t="shared" ca="1" si="421"/>
        <v>723.66364319040213</v>
      </c>
      <c r="Q1455" s="47">
        <f ca="1">SUM(L$15:L1455)-SUM(M$15:M1455)</f>
        <v>0</v>
      </c>
      <c r="R1455" s="47" t="str">
        <f t="shared" ca="1" si="422"/>
        <v>M1458</v>
      </c>
      <c r="S1455" s="40">
        <f t="shared" ca="1" si="428"/>
        <v>0</v>
      </c>
      <c r="T1455" s="46">
        <f t="shared" ca="1" si="429"/>
        <v>52</v>
      </c>
      <c r="X1455" s="74">
        <f t="shared" ca="1" si="430"/>
        <v>-0.72366364319040211</v>
      </c>
      <c r="Y1455" s="75">
        <f t="shared" ca="1" si="431"/>
        <v>-0.72366364319040211</v>
      </c>
      <c r="Z1455" s="74">
        <f t="shared" ca="1" si="432"/>
        <v>0.48497223204924872</v>
      </c>
      <c r="AA1455" s="76">
        <f t="shared" ca="1" si="433"/>
        <v>-723.66364319040213</v>
      </c>
      <c r="AB1455" s="76">
        <f t="shared" ca="1" si="434"/>
        <v>484.9722320492487</v>
      </c>
    </row>
    <row r="1456" spans="1:28" x14ac:dyDescent="0.25">
      <c r="A1456" s="2">
        <f t="shared" si="435"/>
        <v>2</v>
      </c>
      <c r="B1456" s="16">
        <f ca="1">VLOOKUP(A1456,PERIODS!$O$4:$P$33,2,FALSE)</f>
        <v>2.5000000000000001E-2</v>
      </c>
      <c r="C1456" s="15"/>
      <c r="D1456" s="18">
        <v>1442</v>
      </c>
      <c r="E1456" s="34">
        <f t="shared" ca="1" si="437"/>
        <v>19275.16363993676</v>
      </c>
      <c r="F1456" s="34">
        <f t="shared" ca="1" si="419"/>
        <v>2500</v>
      </c>
      <c r="G1456" s="69">
        <f t="shared" ca="1" si="423"/>
        <v>0</v>
      </c>
      <c r="H1456" s="34">
        <f t="shared" ca="1" si="424"/>
        <v>-6.9607071167280177</v>
      </c>
      <c r="I1456" s="34">
        <f t="shared" ca="1" si="425"/>
        <v>2493.0392928832721</v>
      </c>
      <c r="J1456" s="18">
        <f ca="1">SUM(INDIRECT(ADDRESS(ROW(F1456),COLUMN(F1456),4)):INDIRECT(ADDRESS(ROW(F1456)+N$5-1,COLUMN(F1456),4)))</f>
        <v>20700</v>
      </c>
      <c r="K1456" s="18">
        <f t="shared" ca="1" si="426"/>
        <v>16350</v>
      </c>
      <c r="L1456" s="18">
        <f t="shared" ca="1" si="436"/>
        <v>16350</v>
      </c>
      <c r="M1456" s="18">
        <f t="shared" ca="1" si="420"/>
        <v>0</v>
      </c>
      <c r="N1456" s="34">
        <f t="shared" ca="1" si="427"/>
        <v>16782.124347053486</v>
      </c>
      <c r="P1456" s="18">
        <f t="shared" ca="1" si="421"/>
        <v>6.9607071167280177</v>
      </c>
      <c r="Q1456" s="47">
        <f ca="1">SUM(L$15:L1456)-SUM(M$15:M1456)</f>
        <v>16350</v>
      </c>
      <c r="R1456" s="47" t="str">
        <f t="shared" ca="1" si="422"/>
        <v>M1459</v>
      </c>
      <c r="S1456" s="40">
        <f t="shared" ca="1" si="428"/>
        <v>0</v>
      </c>
      <c r="T1456" s="46">
        <f t="shared" ca="1" si="429"/>
        <v>42</v>
      </c>
      <c r="X1456" s="74">
        <f t="shared" ca="1" si="430"/>
        <v>-6.9607071167280179E-3</v>
      </c>
      <c r="Y1456" s="75">
        <f t="shared" ca="1" si="431"/>
        <v>-6.9607071167280179E-3</v>
      </c>
      <c r="Z1456" s="74">
        <f t="shared" ca="1" si="432"/>
        <v>0.99306346249334798</v>
      </c>
      <c r="AA1456" s="76">
        <f t="shared" ca="1" si="433"/>
        <v>-6.9607071167280177</v>
      </c>
      <c r="AB1456" s="76">
        <f t="shared" ca="1" si="434"/>
        <v>993.06346249334797</v>
      </c>
    </row>
    <row r="1457" spans="1:28" x14ac:dyDescent="0.25">
      <c r="A1457" s="2">
        <f t="shared" si="435"/>
        <v>3</v>
      </c>
      <c r="B1457" s="16">
        <f ca="1">VLOOKUP(A1457,PERIODS!$O$4:$P$33,2,FALSE)</f>
        <v>2.5000000000000001E-2</v>
      </c>
      <c r="C1457" s="15"/>
      <c r="D1457" s="18">
        <v>1443</v>
      </c>
      <c r="E1457" s="34">
        <f t="shared" ca="1" si="437"/>
        <v>16782.124347053486</v>
      </c>
      <c r="F1457" s="34">
        <f t="shared" ca="1" si="419"/>
        <v>2500</v>
      </c>
      <c r="G1457" s="69">
        <f t="shared" ca="1" si="423"/>
        <v>0</v>
      </c>
      <c r="H1457" s="34">
        <f t="shared" ca="1" si="424"/>
        <v>-420.98026330632365</v>
      </c>
      <c r="I1457" s="34">
        <f t="shared" ca="1" si="425"/>
        <v>2079.0197366936764</v>
      </c>
      <c r="J1457" s="18">
        <f ca="1">SUM(INDIRECT(ADDRESS(ROW(F1457),COLUMN(F1457),4)):INDIRECT(ADDRESS(ROW(F1457)+N$5-1,COLUMN(F1457),4)))</f>
        <v>21500</v>
      </c>
      <c r="K1457" s="18">
        <f t="shared" ca="1" si="426"/>
        <v>16350</v>
      </c>
      <c r="L1457" s="18">
        <f t="shared" ca="1" si="436"/>
        <v>0</v>
      </c>
      <c r="M1457" s="18">
        <f t="shared" ca="1" si="420"/>
        <v>0</v>
      </c>
      <c r="N1457" s="34">
        <f t="shared" ca="1" si="427"/>
        <v>14703.104610359809</v>
      </c>
      <c r="P1457" s="18">
        <f t="shared" ca="1" si="421"/>
        <v>420.98026330632365</v>
      </c>
      <c r="Q1457" s="47">
        <f ca="1">SUM(L$15:L1457)-SUM(M$15:M1457)</f>
        <v>16350</v>
      </c>
      <c r="R1457" s="47" t="str">
        <f t="shared" ca="1" si="422"/>
        <v>M1460</v>
      </c>
      <c r="S1457" s="40">
        <f t="shared" ca="1" si="428"/>
        <v>0</v>
      </c>
      <c r="T1457" s="46">
        <f t="shared" ca="1" si="429"/>
        <v>6</v>
      </c>
      <c r="X1457" s="74">
        <f t="shared" ca="1" si="430"/>
        <v>-0.42098026330632365</v>
      </c>
      <c r="Y1457" s="75">
        <f t="shared" ca="1" si="431"/>
        <v>-0.42098026330632365</v>
      </c>
      <c r="Z1457" s="74">
        <f t="shared" ca="1" si="432"/>
        <v>0.65640305650737985</v>
      </c>
      <c r="AA1457" s="76">
        <f t="shared" ca="1" si="433"/>
        <v>-420.98026330632365</v>
      </c>
      <c r="AB1457" s="76">
        <f t="shared" ca="1" si="434"/>
        <v>656.4030565073798</v>
      </c>
    </row>
    <row r="1458" spans="1:28" x14ac:dyDescent="0.25">
      <c r="A1458" s="2">
        <f t="shared" si="435"/>
        <v>4</v>
      </c>
      <c r="B1458" s="16">
        <f ca="1">VLOOKUP(A1458,PERIODS!$O$4:$P$33,2,FALSE)</f>
        <v>2.5000000000000001E-2</v>
      </c>
      <c r="C1458" s="15"/>
      <c r="D1458" s="18">
        <v>1444</v>
      </c>
      <c r="E1458" s="34">
        <f t="shared" ca="1" si="437"/>
        <v>14703.104610359809</v>
      </c>
      <c r="F1458" s="34">
        <f t="shared" ca="1" si="419"/>
        <v>2500</v>
      </c>
      <c r="G1458" s="69">
        <f t="shared" ca="1" si="423"/>
        <v>0</v>
      </c>
      <c r="H1458" s="34">
        <f t="shared" ca="1" si="424"/>
        <v>-558.10964005041558</v>
      </c>
      <c r="I1458" s="34">
        <f t="shared" ca="1" si="425"/>
        <v>1941.8903599495843</v>
      </c>
      <c r="J1458" s="18">
        <f ca="1">SUM(INDIRECT(ADDRESS(ROW(F1458),COLUMN(F1458),4)):INDIRECT(ADDRESS(ROW(F1458)+N$5-1,COLUMN(F1458),4)))</f>
        <v>22300</v>
      </c>
      <c r="K1458" s="18">
        <f t="shared" ca="1" si="426"/>
        <v>16350</v>
      </c>
      <c r="L1458" s="18">
        <f t="shared" ca="1" si="436"/>
        <v>0</v>
      </c>
      <c r="M1458" s="18">
        <f t="shared" ca="1" si="420"/>
        <v>0</v>
      </c>
      <c r="N1458" s="34">
        <f t="shared" ca="1" si="427"/>
        <v>12761.214250410225</v>
      </c>
      <c r="P1458" s="18">
        <f t="shared" ca="1" si="421"/>
        <v>558.10964005041558</v>
      </c>
      <c r="Q1458" s="47">
        <f ca="1">SUM(L$15:L1458)-SUM(M$15:M1458)</f>
        <v>16350</v>
      </c>
      <c r="R1458" s="47" t="str">
        <f t="shared" ca="1" si="422"/>
        <v>M1461</v>
      </c>
      <c r="S1458" s="40">
        <f t="shared" ca="1" si="428"/>
        <v>0</v>
      </c>
      <c r="T1458" s="46">
        <f t="shared" ca="1" si="429"/>
        <v>19</v>
      </c>
      <c r="X1458" s="74">
        <f t="shared" ca="1" si="430"/>
        <v>-0.55810964005041563</v>
      </c>
      <c r="Y1458" s="75">
        <f t="shared" ca="1" si="431"/>
        <v>-0.55810964005041563</v>
      </c>
      <c r="Z1458" s="74">
        <f t="shared" ca="1" si="432"/>
        <v>0.57228987582593827</v>
      </c>
      <c r="AA1458" s="76">
        <f t="shared" ca="1" si="433"/>
        <v>-558.10964005041558</v>
      </c>
      <c r="AB1458" s="76">
        <f t="shared" ca="1" si="434"/>
        <v>572.28987582593822</v>
      </c>
    </row>
    <row r="1459" spans="1:28" x14ac:dyDescent="0.25">
      <c r="A1459" s="2">
        <f t="shared" si="435"/>
        <v>5</v>
      </c>
      <c r="B1459" s="16">
        <f ca="1">VLOOKUP(A1459,PERIODS!$O$4:$P$33,2,FALSE)</f>
        <v>3.3000000000000002E-2</v>
      </c>
      <c r="C1459" s="15"/>
      <c r="D1459" s="18">
        <v>1445</v>
      </c>
      <c r="E1459" s="34">
        <f t="shared" ca="1" si="437"/>
        <v>12761.214250410225</v>
      </c>
      <c r="F1459" s="34">
        <f t="shared" ca="1" si="419"/>
        <v>3300</v>
      </c>
      <c r="G1459" s="69">
        <f t="shared" ca="1" si="423"/>
        <v>0</v>
      </c>
      <c r="H1459" s="34">
        <f t="shared" ca="1" si="424"/>
        <v>-417.9073059539258</v>
      </c>
      <c r="I1459" s="34">
        <f t="shared" ca="1" si="425"/>
        <v>2882.092694046074</v>
      </c>
      <c r="J1459" s="18">
        <f ca="1">SUM(INDIRECT(ADDRESS(ROW(F1459),COLUMN(F1459),4)):INDIRECT(ADDRESS(ROW(F1459)+N$5-1,COLUMN(F1459),4)))</f>
        <v>23100</v>
      </c>
      <c r="K1459" s="18">
        <f t="shared" ca="1" si="426"/>
        <v>0</v>
      </c>
      <c r="L1459" s="18">
        <f t="shared" ca="1" si="436"/>
        <v>0</v>
      </c>
      <c r="M1459" s="18">
        <f t="shared" ca="1" si="420"/>
        <v>16350</v>
      </c>
      <c r="N1459" s="34">
        <f t="shared" ca="1" si="427"/>
        <v>26229.121556364153</v>
      </c>
      <c r="P1459" s="18">
        <f t="shared" ca="1" si="421"/>
        <v>417.9073059539258</v>
      </c>
      <c r="Q1459" s="47">
        <f ca="1">SUM(L$15:L1459)-SUM(M$15:M1459)</f>
        <v>0</v>
      </c>
      <c r="R1459" s="47" t="str">
        <f t="shared" ca="1" si="422"/>
        <v>M1462</v>
      </c>
      <c r="S1459" s="40">
        <f t="shared" ca="1" si="428"/>
        <v>0</v>
      </c>
      <c r="T1459" s="46">
        <f t="shared" ca="1" si="429"/>
        <v>29</v>
      </c>
      <c r="X1459" s="74">
        <f t="shared" ca="1" si="430"/>
        <v>-0.41790730595392578</v>
      </c>
      <c r="Y1459" s="75">
        <f t="shared" ca="1" si="431"/>
        <v>-0.41790730595392578</v>
      </c>
      <c r="Z1459" s="74">
        <f t="shared" ca="1" si="432"/>
        <v>0.65842325751203512</v>
      </c>
      <c r="AA1459" s="76">
        <f t="shared" ca="1" si="433"/>
        <v>-417.9073059539258</v>
      </c>
      <c r="AB1459" s="76">
        <f t="shared" ca="1" si="434"/>
        <v>658.42325751203509</v>
      </c>
    </row>
    <row r="1460" spans="1:28" x14ac:dyDescent="0.25">
      <c r="A1460" s="2">
        <f t="shared" si="435"/>
        <v>6</v>
      </c>
      <c r="B1460" s="16">
        <f ca="1">VLOOKUP(A1460,PERIODS!$O$4:$P$33,2,FALSE)</f>
        <v>3.3000000000000002E-2</v>
      </c>
      <c r="C1460" s="15"/>
      <c r="D1460" s="18">
        <v>1446</v>
      </c>
      <c r="E1460" s="34">
        <f t="shared" ca="1" si="437"/>
        <v>26229.121556364153</v>
      </c>
      <c r="F1460" s="34">
        <f t="shared" ca="1" si="419"/>
        <v>3300</v>
      </c>
      <c r="G1460" s="69">
        <f t="shared" ca="1" si="423"/>
        <v>0</v>
      </c>
      <c r="H1460" s="34">
        <f t="shared" ca="1" si="424"/>
        <v>-490.95360900395588</v>
      </c>
      <c r="I1460" s="34">
        <f t="shared" ca="1" si="425"/>
        <v>2809.046390996044</v>
      </c>
      <c r="J1460" s="18">
        <f ca="1">SUM(INDIRECT(ADDRESS(ROW(F1460),COLUMN(F1460),4)):INDIRECT(ADDRESS(ROW(F1460)+N$5-1,COLUMN(F1460),4)))</f>
        <v>23100</v>
      </c>
      <c r="K1460" s="18">
        <f t="shared" ca="1" si="426"/>
        <v>0</v>
      </c>
      <c r="L1460" s="18">
        <f t="shared" ca="1" si="436"/>
        <v>0</v>
      </c>
      <c r="M1460" s="18">
        <f t="shared" ca="1" si="420"/>
        <v>0</v>
      </c>
      <c r="N1460" s="34">
        <f t="shared" ca="1" si="427"/>
        <v>23420.075165368107</v>
      </c>
      <c r="P1460" s="18">
        <f t="shared" ca="1" si="421"/>
        <v>490.95360900395588</v>
      </c>
      <c r="Q1460" s="47">
        <f ca="1">SUM(L$15:L1460)-SUM(M$15:M1460)</f>
        <v>0</v>
      </c>
      <c r="R1460" s="47" t="str">
        <f t="shared" ca="1" si="422"/>
        <v>M1463</v>
      </c>
      <c r="S1460" s="40">
        <f t="shared" ca="1" si="428"/>
        <v>0</v>
      </c>
      <c r="T1460" s="46">
        <f t="shared" ca="1" si="429"/>
        <v>33</v>
      </c>
      <c r="X1460" s="74">
        <f t="shared" ca="1" si="430"/>
        <v>-0.49095360900395585</v>
      </c>
      <c r="Y1460" s="75">
        <f t="shared" ca="1" si="431"/>
        <v>-0.49095360900395585</v>
      </c>
      <c r="Z1460" s="74">
        <f t="shared" ca="1" si="432"/>
        <v>0.61204246660241124</v>
      </c>
      <c r="AA1460" s="76">
        <f t="shared" ca="1" si="433"/>
        <v>-490.95360900395588</v>
      </c>
      <c r="AB1460" s="76">
        <f t="shared" ca="1" si="434"/>
        <v>612.0424666024112</v>
      </c>
    </row>
    <row r="1461" spans="1:28" x14ac:dyDescent="0.25">
      <c r="A1461" s="2">
        <f t="shared" si="435"/>
        <v>7</v>
      </c>
      <c r="B1461" s="16">
        <f ca="1">VLOOKUP(A1461,PERIODS!$O$4:$P$33,2,FALSE)</f>
        <v>3.3000000000000002E-2</v>
      </c>
      <c r="C1461" s="15"/>
      <c r="D1461" s="18">
        <v>1447</v>
      </c>
      <c r="E1461" s="34">
        <f t="shared" ca="1" si="437"/>
        <v>23420.075165368107</v>
      </c>
      <c r="F1461" s="34">
        <f t="shared" ca="1" si="419"/>
        <v>3300</v>
      </c>
      <c r="G1461" s="69">
        <f t="shared" ca="1" si="423"/>
        <v>0</v>
      </c>
      <c r="H1461" s="34">
        <f t="shared" ca="1" si="424"/>
        <v>-63.059622709852356</v>
      </c>
      <c r="I1461" s="34">
        <f t="shared" ca="1" si="425"/>
        <v>3236.9403772901478</v>
      </c>
      <c r="J1461" s="18">
        <f ca="1">SUM(INDIRECT(ADDRESS(ROW(F1461),COLUMN(F1461),4)):INDIRECT(ADDRESS(ROW(F1461)+N$5-1,COLUMN(F1461),4)))</f>
        <v>23100</v>
      </c>
      <c r="K1461" s="18">
        <f t="shared" ca="1" si="426"/>
        <v>0</v>
      </c>
      <c r="L1461" s="18">
        <f t="shared" ca="1" si="436"/>
        <v>0</v>
      </c>
      <c r="M1461" s="18">
        <f t="shared" ca="1" si="420"/>
        <v>0</v>
      </c>
      <c r="N1461" s="34">
        <f t="shared" ca="1" si="427"/>
        <v>20183.134788077958</v>
      </c>
      <c r="P1461" s="18">
        <f t="shared" ca="1" si="421"/>
        <v>63.059622709852356</v>
      </c>
      <c r="Q1461" s="47">
        <f ca="1">SUM(L$15:L1461)-SUM(M$15:M1461)</f>
        <v>0</v>
      </c>
      <c r="R1461" s="47" t="str">
        <f t="shared" ca="1" si="422"/>
        <v>M1464</v>
      </c>
      <c r="S1461" s="40">
        <f t="shared" ca="1" si="428"/>
        <v>0</v>
      </c>
      <c r="T1461" s="46">
        <f t="shared" ca="1" si="429"/>
        <v>20</v>
      </c>
      <c r="X1461" s="74">
        <f t="shared" ca="1" si="430"/>
        <v>-6.3059622709852353E-2</v>
      </c>
      <c r="Y1461" s="75">
        <f t="shared" ca="1" si="431"/>
        <v>-6.3059622709852353E-2</v>
      </c>
      <c r="Z1461" s="74">
        <f t="shared" ca="1" si="432"/>
        <v>0.93888749300371033</v>
      </c>
      <c r="AA1461" s="76">
        <f t="shared" ca="1" si="433"/>
        <v>-63.059622709852356</v>
      </c>
      <c r="AB1461" s="76">
        <f t="shared" ca="1" si="434"/>
        <v>938.88749300371035</v>
      </c>
    </row>
    <row r="1462" spans="1:28" x14ac:dyDescent="0.25">
      <c r="A1462" s="2">
        <f t="shared" si="435"/>
        <v>8</v>
      </c>
      <c r="B1462" s="16">
        <f ca="1">VLOOKUP(A1462,PERIODS!$O$4:$P$33,2,FALSE)</f>
        <v>3.3000000000000002E-2</v>
      </c>
      <c r="C1462" s="15"/>
      <c r="D1462" s="18">
        <v>1448</v>
      </c>
      <c r="E1462" s="34">
        <f t="shared" ca="1" si="437"/>
        <v>20183.134788077958</v>
      </c>
      <c r="F1462" s="34">
        <f t="shared" ca="1" si="419"/>
        <v>3300</v>
      </c>
      <c r="G1462" s="69">
        <f t="shared" ca="1" si="423"/>
        <v>0</v>
      </c>
      <c r="H1462" s="34">
        <f t="shared" ca="1" si="424"/>
        <v>-893.27124511914064</v>
      </c>
      <c r="I1462" s="34">
        <f t="shared" ca="1" si="425"/>
        <v>2406.7287548808595</v>
      </c>
      <c r="J1462" s="18">
        <f ca="1">SUM(INDIRECT(ADDRESS(ROW(F1462),COLUMN(F1462),4)):INDIRECT(ADDRESS(ROW(F1462)+N$5-1,COLUMN(F1462),4)))</f>
        <v>23100</v>
      </c>
      <c r="K1462" s="18">
        <f t="shared" ca="1" si="426"/>
        <v>16350</v>
      </c>
      <c r="L1462" s="18">
        <f t="shared" ca="1" si="436"/>
        <v>16350</v>
      </c>
      <c r="M1462" s="18">
        <f t="shared" ca="1" si="420"/>
        <v>0</v>
      </c>
      <c r="N1462" s="34">
        <f t="shared" ca="1" si="427"/>
        <v>17776.406033197098</v>
      </c>
      <c r="P1462" s="18">
        <f t="shared" ca="1" si="421"/>
        <v>893.27124511914064</v>
      </c>
      <c r="Q1462" s="47">
        <f ca="1">SUM(L$15:L1462)-SUM(M$15:M1462)</f>
        <v>16350</v>
      </c>
      <c r="R1462" s="47" t="str">
        <f t="shared" ca="1" si="422"/>
        <v>M1465</v>
      </c>
      <c r="S1462" s="40">
        <f t="shared" ca="1" si="428"/>
        <v>0</v>
      </c>
      <c r="T1462" s="46">
        <f t="shared" ca="1" si="429"/>
        <v>57</v>
      </c>
      <c r="X1462" s="74">
        <f t="shared" ca="1" si="430"/>
        <v>-0.89327124511914069</v>
      </c>
      <c r="Y1462" s="75">
        <f t="shared" ca="1" si="431"/>
        <v>-0.89327124511914069</v>
      </c>
      <c r="Z1462" s="74">
        <f t="shared" ca="1" si="432"/>
        <v>0.40931459195434944</v>
      </c>
      <c r="AA1462" s="76">
        <f t="shared" ca="1" si="433"/>
        <v>-893.27124511914064</v>
      </c>
      <c r="AB1462" s="76">
        <f t="shared" ca="1" si="434"/>
        <v>409.31459195434945</v>
      </c>
    </row>
    <row r="1463" spans="1:28" x14ac:dyDescent="0.25">
      <c r="A1463" s="2">
        <f t="shared" si="435"/>
        <v>9</v>
      </c>
      <c r="B1463" s="16">
        <f ca="1">VLOOKUP(A1463,PERIODS!$O$4:$P$33,2,FALSE)</f>
        <v>3.3000000000000002E-2</v>
      </c>
      <c r="C1463" s="15"/>
      <c r="D1463" s="18">
        <v>1449</v>
      </c>
      <c r="E1463" s="34">
        <f t="shared" ca="1" si="437"/>
        <v>17776.406033197098</v>
      </c>
      <c r="F1463" s="34">
        <f t="shared" ca="1" si="419"/>
        <v>3300</v>
      </c>
      <c r="G1463" s="69">
        <f t="shared" ca="1" si="423"/>
        <v>0</v>
      </c>
      <c r="H1463" s="34">
        <f t="shared" ca="1" si="424"/>
        <v>-166.12218086399537</v>
      </c>
      <c r="I1463" s="34">
        <f t="shared" ca="1" si="425"/>
        <v>3133.8778191360047</v>
      </c>
      <c r="J1463" s="18">
        <f ca="1">SUM(INDIRECT(ADDRESS(ROW(F1463),COLUMN(F1463),4)):INDIRECT(ADDRESS(ROW(F1463)+N$5-1,COLUMN(F1463),4)))</f>
        <v>23100</v>
      </c>
      <c r="K1463" s="18">
        <f t="shared" ca="1" si="426"/>
        <v>16350</v>
      </c>
      <c r="L1463" s="18">
        <f t="shared" ca="1" si="436"/>
        <v>0</v>
      </c>
      <c r="M1463" s="18">
        <f t="shared" ca="1" si="420"/>
        <v>0</v>
      </c>
      <c r="N1463" s="34">
        <f t="shared" ca="1" si="427"/>
        <v>14642.528214061093</v>
      </c>
      <c r="P1463" s="18">
        <f t="shared" ca="1" si="421"/>
        <v>166.12218086399537</v>
      </c>
      <c r="Q1463" s="47">
        <f ca="1">SUM(L$15:L1463)-SUM(M$15:M1463)</f>
        <v>16350</v>
      </c>
      <c r="R1463" s="47" t="str">
        <f t="shared" ca="1" si="422"/>
        <v>M1466</v>
      </c>
      <c r="S1463" s="40">
        <f t="shared" ca="1" si="428"/>
        <v>0</v>
      </c>
      <c r="T1463" s="46">
        <f t="shared" ca="1" si="429"/>
        <v>47</v>
      </c>
      <c r="X1463" s="74">
        <f t="shared" ca="1" si="430"/>
        <v>-0.16612218086399536</v>
      </c>
      <c r="Y1463" s="75">
        <f t="shared" ca="1" si="431"/>
        <v>-0.16612218086399536</v>
      </c>
      <c r="Z1463" s="74">
        <f t="shared" ca="1" si="432"/>
        <v>0.84694274767082722</v>
      </c>
      <c r="AA1463" s="76">
        <f t="shared" ca="1" si="433"/>
        <v>-166.12218086399537</v>
      </c>
      <c r="AB1463" s="76">
        <f t="shared" ca="1" si="434"/>
        <v>846.9427476708272</v>
      </c>
    </row>
    <row r="1464" spans="1:28" x14ac:dyDescent="0.25">
      <c r="A1464" s="2">
        <f t="shared" si="435"/>
        <v>10</v>
      </c>
      <c r="B1464" s="16">
        <f ca="1">VLOOKUP(A1464,PERIODS!$O$4:$P$33,2,FALSE)</f>
        <v>3.3000000000000002E-2</v>
      </c>
      <c r="C1464" s="15"/>
      <c r="D1464" s="18">
        <v>1450</v>
      </c>
      <c r="E1464" s="34">
        <f t="shared" ca="1" si="437"/>
        <v>14642.528214061093</v>
      </c>
      <c r="F1464" s="34">
        <f t="shared" ca="1" si="419"/>
        <v>3300</v>
      </c>
      <c r="G1464" s="69">
        <f t="shared" ca="1" si="423"/>
        <v>0</v>
      </c>
      <c r="H1464" s="34">
        <f t="shared" ca="1" si="424"/>
        <v>-1011.9559740176604</v>
      </c>
      <c r="I1464" s="34">
        <f t="shared" ca="1" si="425"/>
        <v>2288.0440259823395</v>
      </c>
      <c r="J1464" s="18">
        <f ca="1">SUM(INDIRECT(ADDRESS(ROW(F1464),COLUMN(F1464),4)):INDIRECT(ADDRESS(ROW(F1464)+N$5-1,COLUMN(F1464),4)))</f>
        <v>23100</v>
      </c>
      <c r="K1464" s="18">
        <f t="shared" ca="1" si="426"/>
        <v>16350</v>
      </c>
      <c r="L1464" s="18">
        <f t="shared" ca="1" si="436"/>
        <v>0</v>
      </c>
      <c r="M1464" s="18">
        <f t="shared" ca="1" si="420"/>
        <v>0</v>
      </c>
      <c r="N1464" s="34">
        <f t="shared" ca="1" si="427"/>
        <v>12354.484188078754</v>
      </c>
      <c r="P1464" s="18">
        <f t="shared" ca="1" si="421"/>
        <v>1011.9559740176604</v>
      </c>
      <c r="Q1464" s="47">
        <f ca="1">SUM(L$15:L1464)-SUM(M$15:M1464)</f>
        <v>16350</v>
      </c>
      <c r="R1464" s="47" t="str">
        <f t="shared" ca="1" si="422"/>
        <v>M1467</v>
      </c>
      <c r="S1464" s="40">
        <f t="shared" ca="1" si="428"/>
        <v>0</v>
      </c>
      <c r="T1464" s="46">
        <f t="shared" ca="1" si="429"/>
        <v>75</v>
      </c>
      <c r="X1464" s="74">
        <f t="shared" ca="1" si="430"/>
        <v>-1.0119559740176605</v>
      </c>
      <c r="Y1464" s="75">
        <f t="shared" ca="1" si="431"/>
        <v>-1.0119559740176605</v>
      </c>
      <c r="Z1464" s="74">
        <f t="shared" ca="1" si="432"/>
        <v>0.36350727297745167</v>
      </c>
      <c r="AA1464" s="76">
        <f t="shared" ca="1" si="433"/>
        <v>-1011.9559740176604</v>
      </c>
      <c r="AB1464" s="76">
        <f t="shared" ca="1" si="434"/>
        <v>363.50727297745169</v>
      </c>
    </row>
    <row r="1465" spans="1:28" x14ac:dyDescent="0.25">
      <c r="A1465" s="2">
        <f t="shared" si="435"/>
        <v>11</v>
      </c>
      <c r="B1465" s="16">
        <f ca="1">VLOOKUP(A1465,PERIODS!$O$4:$P$33,2,FALSE)</f>
        <v>3.3000000000000002E-2</v>
      </c>
      <c r="C1465" s="15"/>
      <c r="D1465" s="18">
        <v>1451</v>
      </c>
      <c r="E1465" s="34">
        <f t="shared" ca="1" si="437"/>
        <v>12354.484188078754</v>
      </c>
      <c r="F1465" s="34">
        <f t="shared" ca="1" si="419"/>
        <v>3300</v>
      </c>
      <c r="G1465" s="69">
        <f t="shared" ca="1" si="423"/>
        <v>0</v>
      </c>
      <c r="H1465" s="34">
        <f t="shared" ca="1" si="424"/>
        <v>-1771.0811999991722</v>
      </c>
      <c r="I1465" s="34">
        <f t="shared" ca="1" si="425"/>
        <v>1528.9188000008278</v>
      </c>
      <c r="J1465" s="18">
        <f ca="1">SUM(INDIRECT(ADDRESS(ROW(F1465),COLUMN(F1465),4)):INDIRECT(ADDRESS(ROW(F1465)+N$5-1,COLUMN(F1465),4)))</f>
        <v>23300</v>
      </c>
      <c r="K1465" s="18">
        <f t="shared" ca="1" si="426"/>
        <v>0</v>
      </c>
      <c r="L1465" s="18">
        <f t="shared" ca="1" si="436"/>
        <v>0</v>
      </c>
      <c r="M1465" s="18">
        <f t="shared" ca="1" si="420"/>
        <v>16350</v>
      </c>
      <c r="N1465" s="34">
        <f t="shared" ca="1" si="427"/>
        <v>27175.565388077928</v>
      </c>
      <c r="P1465" s="18">
        <f t="shared" ca="1" si="421"/>
        <v>1771.0811999991722</v>
      </c>
      <c r="Q1465" s="47">
        <f ca="1">SUM(L$15:L1465)-SUM(M$15:M1465)</f>
        <v>0</v>
      </c>
      <c r="R1465" s="47" t="str">
        <f t="shared" ca="1" si="422"/>
        <v>M1468</v>
      </c>
      <c r="S1465" s="40">
        <f t="shared" ca="1" si="428"/>
        <v>0</v>
      </c>
      <c r="T1465" s="46">
        <f t="shared" ca="1" si="429"/>
        <v>52</v>
      </c>
      <c r="X1465" s="74">
        <f t="shared" ca="1" si="430"/>
        <v>-1.7710811999991722</v>
      </c>
      <c r="Y1465" s="75">
        <f t="shared" ca="1" si="431"/>
        <v>-1.7710811999991722</v>
      </c>
      <c r="Z1465" s="74">
        <f t="shared" ca="1" si="432"/>
        <v>0.17014892432123413</v>
      </c>
      <c r="AA1465" s="76">
        <f t="shared" ca="1" si="433"/>
        <v>-1771.0811999991722</v>
      </c>
      <c r="AB1465" s="76">
        <f t="shared" ca="1" si="434"/>
        <v>170.14892432123412</v>
      </c>
    </row>
    <row r="1466" spans="1:28" x14ac:dyDescent="0.25">
      <c r="A1466" s="2">
        <f t="shared" si="435"/>
        <v>12</v>
      </c>
      <c r="B1466" s="16">
        <f ca="1">VLOOKUP(A1466,PERIODS!$O$4:$P$33,2,FALSE)</f>
        <v>3.3000000000000002E-2</v>
      </c>
      <c r="C1466" s="15"/>
      <c r="D1466" s="18">
        <v>1452</v>
      </c>
      <c r="E1466" s="34">
        <f t="shared" ca="1" si="437"/>
        <v>27175.565388077928</v>
      </c>
      <c r="F1466" s="34">
        <f t="shared" ca="1" si="419"/>
        <v>3300</v>
      </c>
      <c r="G1466" s="69">
        <f t="shared" ca="1" si="423"/>
        <v>0</v>
      </c>
      <c r="H1466" s="34">
        <f t="shared" ca="1" si="424"/>
        <v>-777.71756494131523</v>
      </c>
      <c r="I1466" s="34">
        <f t="shared" ca="1" si="425"/>
        <v>2522.2824350586848</v>
      </c>
      <c r="J1466" s="18">
        <f ca="1">SUM(INDIRECT(ADDRESS(ROW(F1466),COLUMN(F1466),4)):INDIRECT(ADDRESS(ROW(F1466)+N$5-1,COLUMN(F1466),4)))</f>
        <v>23500</v>
      </c>
      <c r="K1466" s="18">
        <f t="shared" ca="1" si="426"/>
        <v>0</v>
      </c>
      <c r="L1466" s="18">
        <f t="shared" ca="1" si="436"/>
        <v>0</v>
      </c>
      <c r="M1466" s="18">
        <f t="shared" ca="1" si="420"/>
        <v>0</v>
      </c>
      <c r="N1466" s="34">
        <f t="shared" ca="1" si="427"/>
        <v>24653.282953019243</v>
      </c>
      <c r="P1466" s="18">
        <f t="shared" ca="1" si="421"/>
        <v>777.71756494131523</v>
      </c>
      <c r="Q1466" s="47">
        <f ca="1">SUM(L$15:L1466)-SUM(M$15:M1466)</f>
        <v>0</v>
      </c>
      <c r="R1466" s="47" t="str">
        <f t="shared" ca="1" si="422"/>
        <v>M1469</v>
      </c>
      <c r="S1466" s="40">
        <f t="shared" ca="1" si="428"/>
        <v>0</v>
      </c>
      <c r="T1466" s="46">
        <f t="shared" ca="1" si="429"/>
        <v>7</v>
      </c>
      <c r="X1466" s="74">
        <f t="shared" ca="1" si="430"/>
        <v>-0.77771756494131528</v>
      </c>
      <c r="Y1466" s="75">
        <f t="shared" ca="1" si="431"/>
        <v>-0.77771756494131528</v>
      </c>
      <c r="Z1466" s="74">
        <f t="shared" ca="1" si="432"/>
        <v>0.45945348820079651</v>
      </c>
      <c r="AA1466" s="76">
        <f t="shared" ca="1" si="433"/>
        <v>-777.71756494131523</v>
      </c>
      <c r="AB1466" s="76">
        <f t="shared" ca="1" si="434"/>
        <v>459.45348820079653</v>
      </c>
    </row>
    <row r="1467" spans="1:28" x14ac:dyDescent="0.25">
      <c r="A1467" s="2">
        <f t="shared" si="435"/>
        <v>13</v>
      </c>
      <c r="B1467" s="16">
        <f ca="1">VLOOKUP(A1467,PERIODS!$O$4:$P$33,2,FALSE)</f>
        <v>3.3000000000000002E-2</v>
      </c>
      <c r="C1467" s="15"/>
      <c r="D1467" s="18">
        <v>1453</v>
      </c>
      <c r="E1467" s="34">
        <f t="shared" ca="1" si="437"/>
        <v>24653.282953019243</v>
      </c>
      <c r="F1467" s="34">
        <f t="shared" ca="1" si="419"/>
        <v>3300</v>
      </c>
      <c r="G1467" s="69">
        <f t="shared" ca="1" si="423"/>
        <v>0</v>
      </c>
      <c r="H1467" s="34">
        <f t="shared" ca="1" si="424"/>
        <v>-681.53172335025454</v>
      </c>
      <c r="I1467" s="34">
        <f t="shared" ca="1" si="425"/>
        <v>2618.4682766497453</v>
      </c>
      <c r="J1467" s="18">
        <f ca="1">SUM(INDIRECT(ADDRESS(ROW(F1467),COLUMN(F1467),4)):INDIRECT(ADDRESS(ROW(F1467)+N$5-1,COLUMN(F1467),4)))</f>
        <v>23700</v>
      </c>
      <c r="K1467" s="18">
        <f t="shared" ca="1" si="426"/>
        <v>0</v>
      </c>
      <c r="L1467" s="18">
        <f t="shared" ca="1" si="436"/>
        <v>0</v>
      </c>
      <c r="M1467" s="18">
        <f t="shared" ca="1" si="420"/>
        <v>0</v>
      </c>
      <c r="N1467" s="34">
        <f t="shared" ca="1" si="427"/>
        <v>22034.814676369497</v>
      </c>
      <c r="P1467" s="18">
        <f t="shared" ca="1" si="421"/>
        <v>681.53172335025454</v>
      </c>
      <c r="Q1467" s="47">
        <f ca="1">SUM(L$15:L1467)-SUM(M$15:M1467)</f>
        <v>0</v>
      </c>
      <c r="R1467" s="47" t="str">
        <f t="shared" ca="1" si="422"/>
        <v>M1470</v>
      </c>
      <c r="S1467" s="40">
        <f t="shared" ca="1" si="428"/>
        <v>0</v>
      </c>
      <c r="T1467" s="46">
        <f t="shared" ca="1" si="429"/>
        <v>12</v>
      </c>
      <c r="X1467" s="74">
        <f t="shared" ca="1" si="430"/>
        <v>-0.68153172335025458</v>
      </c>
      <c r="Y1467" s="75">
        <f t="shared" ca="1" si="431"/>
        <v>-0.68153172335025458</v>
      </c>
      <c r="Z1467" s="74">
        <f t="shared" ca="1" si="432"/>
        <v>0.50584158929184719</v>
      </c>
      <c r="AA1467" s="76">
        <f t="shared" ca="1" si="433"/>
        <v>-681.53172335025454</v>
      </c>
      <c r="AB1467" s="76">
        <f t="shared" ca="1" si="434"/>
        <v>505.84158929184719</v>
      </c>
    </row>
    <row r="1468" spans="1:28" x14ac:dyDescent="0.25">
      <c r="A1468" s="2">
        <f t="shared" si="435"/>
        <v>14</v>
      </c>
      <c r="B1468" s="16">
        <f ca="1">VLOOKUP(A1468,PERIODS!$O$4:$P$33,2,FALSE)</f>
        <v>3.3000000000000002E-2</v>
      </c>
      <c r="C1468" s="15"/>
      <c r="D1468" s="18">
        <v>1454</v>
      </c>
      <c r="E1468" s="34">
        <f t="shared" ca="1" si="437"/>
        <v>22034.814676369497</v>
      </c>
      <c r="F1468" s="34">
        <f t="shared" ca="1" si="419"/>
        <v>3300</v>
      </c>
      <c r="G1468" s="69">
        <f t="shared" ca="1" si="423"/>
        <v>0</v>
      </c>
      <c r="H1468" s="34">
        <f t="shared" ca="1" si="424"/>
        <v>73.057430429002807</v>
      </c>
      <c r="I1468" s="34">
        <f t="shared" ca="1" si="425"/>
        <v>3373.057430429003</v>
      </c>
      <c r="J1468" s="18">
        <f ca="1">SUM(INDIRECT(ADDRESS(ROW(F1468),COLUMN(F1468),4)):INDIRECT(ADDRESS(ROW(F1468)+N$5-1,COLUMN(F1468),4)))</f>
        <v>23900</v>
      </c>
      <c r="K1468" s="18">
        <f t="shared" ca="1" si="426"/>
        <v>16350</v>
      </c>
      <c r="L1468" s="18">
        <f t="shared" ca="1" si="436"/>
        <v>16350</v>
      </c>
      <c r="M1468" s="18">
        <f t="shared" ca="1" si="420"/>
        <v>0</v>
      </c>
      <c r="N1468" s="34">
        <f t="shared" ca="1" si="427"/>
        <v>18661.757245940495</v>
      </c>
      <c r="P1468" s="18">
        <f t="shared" ca="1" si="421"/>
        <v>73.057430429002807</v>
      </c>
      <c r="Q1468" s="47">
        <f ca="1">SUM(L$15:L1468)-SUM(M$15:M1468)</f>
        <v>16350</v>
      </c>
      <c r="R1468" s="47" t="str">
        <f t="shared" ca="1" si="422"/>
        <v>M1471</v>
      </c>
      <c r="S1468" s="40">
        <f t="shared" ca="1" si="428"/>
        <v>0</v>
      </c>
      <c r="T1468" s="46">
        <f t="shared" ca="1" si="429"/>
        <v>95</v>
      </c>
      <c r="X1468" s="74">
        <f t="shared" ca="1" si="430"/>
        <v>7.3057430429002812E-2</v>
      </c>
      <c r="Y1468" s="75">
        <f t="shared" ca="1" si="431"/>
        <v>7.3057430429002812E-2</v>
      </c>
      <c r="Z1468" s="74">
        <f t="shared" ca="1" si="432"/>
        <v>1.0757923183549802</v>
      </c>
      <c r="AA1468" s="76">
        <f t="shared" ca="1" si="433"/>
        <v>73.057430429002807</v>
      </c>
      <c r="AB1468" s="76">
        <f t="shared" ca="1" si="434"/>
        <v>1075.7923183549801</v>
      </c>
    </row>
    <row r="1469" spans="1:28" x14ac:dyDescent="0.25">
      <c r="A1469" s="2">
        <f t="shared" si="435"/>
        <v>15</v>
      </c>
      <c r="B1469" s="16">
        <f ca="1">VLOOKUP(A1469,PERIODS!$O$4:$P$33,2,FALSE)</f>
        <v>3.3000000000000002E-2</v>
      </c>
      <c r="C1469" s="15"/>
      <c r="D1469" s="18">
        <v>1455</v>
      </c>
      <c r="E1469" s="34">
        <f t="shared" ca="1" si="437"/>
        <v>18661.757245940495</v>
      </c>
      <c r="F1469" s="34">
        <f t="shared" ca="1" si="419"/>
        <v>3300</v>
      </c>
      <c r="G1469" s="69">
        <f t="shared" ca="1" si="423"/>
        <v>0</v>
      </c>
      <c r="H1469" s="34">
        <f t="shared" ca="1" si="424"/>
        <v>334.84572188487419</v>
      </c>
      <c r="I1469" s="34">
        <f t="shared" ca="1" si="425"/>
        <v>3634.8457218848744</v>
      </c>
      <c r="J1469" s="18">
        <f ca="1">SUM(INDIRECT(ADDRESS(ROW(F1469),COLUMN(F1469),4)):INDIRECT(ADDRESS(ROW(F1469)+N$5-1,COLUMN(F1469),4)))</f>
        <v>24100</v>
      </c>
      <c r="K1469" s="18">
        <f t="shared" ca="1" si="426"/>
        <v>16350</v>
      </c>
      <c r="L1469" s="18">
        <f t="shared" ca="1" si="436"/>
        <v>0</v>
      </c>
      <c r="M1469" s="18">
        <f t="shared" ca="1" si="420"/>
        <v>0</v>
      </c>
      <c r="N1469" s="34">
        <f t="shared" ca="1" si="427"/>
        <v>15026.91152405562</v>
      </c>
      <c r="P1469" s="18">
        <f t="shared" ca="1" si="421"/>
        <v>334.84572188487419</v>
      </c>
      <c r="Q1469" s="47">
        <f ca="1">SUM(L$15:L1469)-SUM(M$15:M1469)</f>
        <v>16350</v>
      </c>
      <c r="R1469" s="47" t="str">
        <f t="shared" ca="1" si="422"/>
        <v>M1472</v>
      </c>
      <c r="S1469" s="40">
        <f t="shared" ca="1" si="428"/>
        <v>0</v>
      </c>
      <c r="T1469" s="46">
        <f t="shared" ca="1" si="429"/>
        <v>61</v>
      </c>
      <c r="X1469" s="74">
        <f t="shared" ca="1" si="430"/>
        <v>0.33484572188487421</v>
      </c>
      <c r="Y1469" s="75">
        <f t="shared" ca="1" si="431"/>
        <v>0.33484572188487421</v>
      </c>
      <c r="Z1469" s="74">
        <f t="shared" ca="1" si="432"/>
        <v>1.3977247302506257</v>
      </c>
      <c r="AA1469" s="76">
        <f t="shared" ca="1" si="433"/>
        <v>334.84572188487419</v>
      </c>
      <c r="AB1469" s="76">
        <f t="shared" ca="1" si="434"/>
        <v>1397.7247302506257</v>
      </c>
    </row>
    <row r="1470" spans="1:28" x14ac:dyDescent="0.25">
      <c r="A1470" s="2">
        <f t="shared" si="435"/>
        <v>16</v>
      </c>
      <c r="B1470" s="16">
        <f ca="1">VLOOKUP(A1470,PERIODS!$O$4:$P$33,2,FALSE)</f>
        <v>3.3000000000000002E-2</v>
      </c>
      <c r="C1470" s="15"/>
      <c r="D1470" s="18">
        <v>1456</v>
      </c>
      <c r="E1470" s="34">
        <f t="shared" ca="1" si="437"/>
        <v>15026.91152405562</v>
      </c>
      <c r="F1470" s="34">
        <f t="shared" ca="1" si="419"/>
        <v>3300</v>
      </c>
      <c r="G1470" s="69">
        <f t="shared" ca="1" si="423"/>
        <v>0</v>
      </c>
      <c r="H1470" s="34">
        <f t="shared" ca="1" si="424"/>
        <v>392.06039373483452</v>
      </c>
      <c r="I1470" s="34">
        <f t="shared" ca="1" si="425"/>
        <v>3692.0603937348346</v>
      </c>
      <c r="J1470" s="18">
        <f ca="1">SUM(INDIRECT(ADDRESS(ROW(F1470),COLUMN(F1470),4)):INDIRECT(ADDRESS(ROW(F1470)+N$5-1,COLUMN(F1470),4)))</f>
        <v>24300</v>
      </c>
      <c r="K1470" s="18">
        <f t="shared" ca="1" si="426"/>
        <v>16350</v>
      </c>
      <c r="L1470" s="18">
        <f t="shared" ca="1" si="436"/>
        <v>0</v>
      </c>
      <c r="M1470" s="18">
        <f t="shared" ca="1" si="420"/>
        <v>0</v>
      </c>
      <c r="N1470" s="34">
        <f t="shared" ca="1" si="427"/>
        <v>11334.851130320785</v>
      </c>
      <c r="P1470" s="18">
        <f t="shared" ca="1" si="421"/>
        <v>392.06039373483452</v>
      </c>
      <c r="Q1470" s="47">
        <f ca="1">SUM(L$15:L1470)-SUM(M$15:M1470)</f>
        <v>16350</v>
      </c>
      <c r="R1470" s="47" t="str">
        <f t="shared" ca="1" si="422"/>
        <v>M1473</v>
      </c>
      <c r="S1470" s="40">
        <f t="shared" ca="1" si="428"/>
        <v>0</v>
      </c>
      <c r="T1470" s="46">
        <f t="shared" ca="1" si="429"/>
        <v>45</v>
      </c>
      <c r="X1470" s="74">
        <f t="shared" ca="1" si="430"/>
        <v>0.39206039373483453</v>
      </c>
      <c r="Y1470" s="75">
        <f t="shared" ca="1" si="431"/>
        <v>0.39206039373483453</v>
      </c>
      <c r="Z1470" s="74">
        <f t="shared" ca="1" si="432"/>
        <v>1.4800270930670216</v>
      </c>
      <c r="AA1470" s="76">
        <f t="shared" ca="1" si="433"/>
        <v>392.06039373483452</v>
      </c>
      <c r="AB1470" s="76">
        <f t="shared" ca="1" si="434"/>
        <v>1480.0270930670217</v>
      </c>
    </row>
    <row r="1471" spans="1:28" x14ac:dyDescent="0.25">
      <c r="A1471" s="2">
        <f t="shared" si="435"/>
        <v>17</v>
      </c>
      <c r="B1471" s="16">
        <f ca="1">VLOOKUP(A1471,PERIODS!$O$4:$P$33,2,FALSE)</f>
        <v>3.5000000000000003E-2</v>
      </c>
      <c r="C1471" s="15"/>
      <c r="D1471" s="18">
        <v>1457</v>
      </c>
      <c r="E1471" s="34">
        <f t="shared" ca="1" si="437"/>
        <v>11334.851130320785</v>
      </c>
      <c r="F1471" s="34">
        <f t="shared" ca="1" si="419"/>
        <v>3500.0000000000005</v>
      </c>
      <c r="G1471" s="69">
        <f t="shared" ca="1" si="423"/>
        <v>0</v>
      </c>
      <c r="H1471" s="34">
        <f t="shared" ca="1" si="424"/>
        <v>-664.48016699857646</v>
      </c>
      <c r="I1471" s="34">
        <f t="shared" ca="1" si="425"/>
        <v>2835.5198330014241</v>
      </c>
      <c r="J1471" s="18">
        <f ca="1">SUM(INDIRECT(ADDRESS(ROW(F1471),COLUMN(F1471),4)):INDIRECT(ADDRESS(ROW(F1471)+N$5-1,COLUMN(F1471),4)))</f>
        <v>24500.000000000004</v>
      </c>
      <c r="K1471" s="18">
        <f t="shared" ca="1" si="426"/>
        <v>0</v>
      </c>
      <c r="L1471" s="18">
        <f t="shared" ca="1" si="436"/>
        <v>0</v>
      </c>
      <c r="M1471" s="18">
        <f t="shared" ca="1" si="420"/>
        <v>16350</v>
      </c>
      <c r="N1471" s="34">
        <f t="shared" ca="1" si="427"/>
        <v>24849.331297319361</v>
      </c>
      <c r="P1471" s="18">
        <f t="shared" ca="1" si="421"/>
        <v>664.48016699857646</v>
      </c>
      <c r="Q1471" s="47">
        <f ca="1">SUM(L$15:L1471)-SUM(M$15:M1471)</f>
        <v>0</v>
      </c>
      <c r="R1471" s="47" t="str">
        <f t="shared" ca="1" si="422"/>
        <v>M1474</v>
      </c>
      <c r="S1471" s="40">
        <f t="shared" ca="1" si="428"/>
        <v>0</v>
      </c>
      <c r="T1471" s="46">
        <f t="shared" ca="1" si="429"/>
        <v>76</v>
      </c>
      <c r="X1471" s="74">
        <f t="shared" ca="1" si="430"/>
        <v>-0.66448016699857648</v>
      </c>
      <c r="Y1471" s="75">
        <f t="shared" ca="1" si="431"/>
        <v>-0.66448016699857648</v>
      </c>
      <c r="Z1471" s="74">
        <f t="shared" ca="1" si="432"/>
        <v>0.51454093355526309</v>
      </c>
      <c r="AA1471" s="76">
        <f t="shared" ca="1" si="433"/>
        <v>-664.48016699857646</v>
      </c>
      <c r="AB1471" s="76">
        <f t="shared" ca="1" si="434"/>
        <v>514.54093355526311</v>
      </c>
    </row>
    <row r="1472" spans="1:28" x14ac:dyDescent="0.25">
      <c r="A1472" s="2">
        <f t="shared" si="435"/>
        <v>18</v>
      </c>
      <c r="B1472" s="16">
        <f ca="1">VLOOKUP(A1472,PERIODS!$O$4:$P$33,2,FALSE)</f>
        <v>3.5000000000000003E-2</v>
      </c>
      <c r="C1472" s="15"/>
      <c r="D1472" s="18">
        <v>1458</v>
      </c>
      <c r="E1472" s="34">
        <f t="shared" ca="1" si="437"/>
        <v>24849.331297319361</v>
      </c>
      <c r="F1472" s="34">
        <f t="shared" ca="1" si="419"/>
        <v>3500.0000000000005</v>
      </c>
      <c r="G1472" s="69">
        <f t="shared" ca="1" si="423"/>
        <v>0</v>
      </c>
      <c r="H1472" s="34">
        <f t="shared" ca="1" si="424"/>
        <v>-520.71271001135858</v>
      </c>
      <c r="I1472" s="34">
        <f t="shared" ca="1" si="425"/>
        <v>2979.287289988642</v>
      </c>
      <c r="J1472" s="18">
        <f ca="1">SUM(INDIRECT(ADDRESS(ROW(F1472),COLUMN(F1472),4)):INDIRECT(ADDRESS(ROW(F1472)+N$5-1,COLUMN(F1472),4)))</f>
        <v>24500.000000000004</v>
      </c>
      <c r="K1472" s="18">
        <f t="shared" ca="1" si="426"/>
        <v>0</v>
      </c>
      <c r="L1472" s="18">
        <f t="shared" ca="1" si="436"/>
        <v>0</v>
      </c>
      <c r="M1472" s="18">
        <f t="shared" ca="1" si="420"/>
        <v>0</v>
      </c>
      <c r="N1472" s="34">
        <f t="shared" ca="1" si="427"/>
        <v>21870.044007330718</v>
      </c>
      <c r="P1472" s="18">
        <f t="shared" ca="1" si="421"/>
        <v>520.71271001135858</v>
      </c>
      <c r="Q1472" s="47">
        <f ca="1">SUM(L$15:L1472)-SUM(M$15:M1472)</f>
        <v>0</v>
      </c>
      <c r="R1472" s="47" t="str">
        <f t="shared" ca="1" si="422"/>
        <v>M1475</v>
      </c>
      <c r="S1472" s="40">
        <f t="shared" ca="1" si="428"/>
        <v>0</v>
      </c>
      <c r="T1472" s="46">
        <f t="shared" ca="1" si="429"/>
        <v>57</v>
      </c>
      <c r="X1472" s="74">
        <f t="shared" ca="1" si="430"/>
        <v>-0.52071271001135855</v>
      </c>
      <c r="Y1472" s="75">
        <f t="shared" ca="1" si="431"/>
        <v>-0.52071271001135855</v>
      </c>
      <c r="Z1472" s="74">
        <f t="shared" ca="1" si="432"/>
        <v>0.59409697818284113</v>
      </c>
      <c r="AA1472" s="76">
        <f t="shared" ca="1" si="433"/>
        <v>-520.71271001135858</v>
      </c>
      <c r="AB1472" s="76">
        <f t="shared" ca="1" si="434"/>
        <v>594.0969781828411</v>
      </c>
    </row>
    <row r="1473" spans="1:28" x14ac:dyDescent="0.25">
      <c r="A1473" s="2">
        <f t="shared" si="435"/>
        <v>19</v>
      </c>
      <c r="B1473" s="16">
        <f ca="1">VLOOKUP(A1473,PERIODS!$O$4:$P$33,2,FALSE)</f>
        <v>3.5000000000000003E-2</v>
      </c>
      <c r="C1473" s="15"/>
      <c r="D1473" s="18">
        <v>1459</v>
      </c>
      <c r="E1473" s="34">
        <f t="shared" ca="1" si="437"/>
        <v>21870.044007330718</v>
      </c>
      <c r="F1473" s="34">
        <f t="shared" ca="1" si="419"/>
        <v>3500.0000000000005</v>
      </c>
      <c r="G1473" s="69">
        <f t="shared" ca="1" si="423"/>
        <v>0</v>
      </c>
      <c r="H1473" s="34">
        <f t="shared" ca="1" si="424"/>
        <v>-56.001379027374796</v>
      </c>
      <c r="I1473" s="34">
        <f t="shared" ca="1" si="425"/>
        <v>3443.9986209726258</v>
      </c>
      <c r="J1473" s="18">
        <f ca="1">SUM(INDIRECT(ADDRESS(ROW(F1473),COLUMN(F1473),4)):INDIRECT(ADDRESS(ROW(F1473)+N$5-1,COLUMN(F1473),4)))</f>
        <v>24500.000000000004</v>
      </c>
      <c r="K1473" s="18">
        <f t="shared" ca="1" si="426"/>
        <v>16350</v>
      </c>
      <c r="L1473" s="18">
        <f t="shared" ca="1" si="436"/>
        <v>16350</v>
      </c>
      <c r="M1473" s="18">
        <f t="shared" ca="1" si="420"/>
        <v>0</v>
      </c>
      <c r="N1473" s="34">
        <f t="shared" ca="1" si="427"/>
        <v>18426.045386358091</v>
      </c>
      <c r="P1473" s="18">
        <f t="shared" ca="1" si="421"/>
        <v>56.001379027374796</v>
      </c>
      <c r="Q1473" s="47">
        <f ca="1">SUM(L$15:L1473)-SUM(M$15:M1473)</f>
        <v>16350</v>
      </c>
      <c r="R1473" s="47" t="str">
        <f t="shared" ca="1" si="422"/>
        <v>M1476</v>
      </c>
      <c r="S1473" s="40">
        <f t="shared" ca="1" si="428"/>
        <v>0</v>
      </c>
      <c r="T1473" s="46">
        <f t="shared" ca="1" si="429"/>
        <v>31</v>
      </c>
      <c r="X1473" s="74">
        <f t="shared" ca="1" si="430"/>
        <v>-5.6001379027374794E-2</v>
      </c>
      <c r="Y1473" s="75">
        <f t="shared" ca="1" si="431"/>
        <v>-5.6001379027374794E-2</v>
      </c>
      <c r="Z1473" s="74">
        <f t="shared" ca="1" si="432"/>
        <v>0.94553783196694297</v>
      </c>
      <c r="AA1473" s="76">
        <f t="shared" ca="1" si="433"/>
        <v>-56.001379027374796</v>
      </c>
      <c r="AB1473" s="76">
        <f t="shared" ca="1" si="434"/>
        <v>945.53783196694292</v>
      </c>
    </row>
    <row r="1474" spans="1:28" x14ac:dyDescent="0.25">
      <c r="A1474" s="2">
        <f t="shared" si="435"/>
        <v>20</v>
      </c>
      <c r="B1474" s="16">
        <f ca="1">VLOOKUP(A1474,PERIODS!$O$4:$P$33,2,FALSE)</f>
        <v>3.5000000000000003E-2</v>
      </c>
      <c r="C1474" s="15"/>
      <c r="D1474" s="18">
        <v>1460</v>
      </c>
      <c r="E1474" s="34">
        <f t="shared" ca="1" si="437"/>
        <v>18426.045386358091</v>
      </c>
      <c r="F1474" s="34">
        <f t="shared" ca="1" si="419"/>
        <v>3500.0000000000005</v>
      </c>
      <c r="G1474" s="69">
        <f t="shared" ca="1" si="423"/>
        <v>0</v>
      </c>
      <c r="H1474" s="34">
        <f t="shared" ca="1" si="424"/>
        <v>1057.0350949608364</v>
      </c>
      <c r="I1474" s="34">
        <f t="shared" ca="1" si="425"/>
        <v>4557.0350949608364</v>
      </c>
      <c r="J1474" s="18">
        <f ca="1">SUM(INDIRECT(ADDRESS(ROW(F1474),COLUMN(F1474),4)):INDIRECT(ADDRESS(ROW(F1474)+N$5-1,COLUMN(F1474),4)))</f>
        <v>24500.000000000004</v>
      </c>
      <c r="K1474" s="18">
        <f t="shared" ca="1" si="426"/>
        <v>16350</v>
      </c>
      <c r="L1474" s="18">
        <f t="shared" ca="1" si="436"/>
        <v>0</v>
      </c>
      <c r="M1474" s="18">
        <f t="shared" ca="1" si="420"/>
        <v>0</v>
      </c>
      <c r="N1474" s="34">
        <f t="shared" ca="1" si="427"/>
        <v>13869.010291397255</v>
      </c>
      <c r="P1474" s="18">
        <f t="shared" ca="1" si="421"/>
        <v>1057.0350949608364</v>
      </c>
      <c r="Q1474" s="47">
        <f ca="1">SUM(L$15:L1474)-SUM(M$15:M1474)</f>
        <v>16350</v>
      </c>
      <c r="R1474" s="47" t="str">
        <f t="shared" ca="1" si="422"/>
        <v>M1477</v>
      </c>
      <c r="S1474" s="40">
        <f t="shared" ca="1" si="428"/>
        <v>0</v>
      </c>
      <c r="T1474" s="46">
        <f t="shared" ca="1" si="429"/>
        <v>35</v>
      </c>
      <c r="X1474" s="74">
        <f t="shared" ca="1" si="430"/>
        <v>1.0570350949608365</v>
      </c>
      <c r="Y1474" s="75">
        <f t="shared" ca="1" si="431"/>
        <v>1.0570350949608365</v>
      </c>
      <c r="Z1474" s="74">
        <f t="shared" ca="1" si="432"/>
        <v>2.8778258474038556</v>
      </c>
      <c r="AA1474" s="76">
        <f t="shared" ca="1" si="433"/>
        <v>1057.0350949608364</v>
      </c>
      <c r="AB1474" s="76">
        <f t="shared" ca="1" si="434"/>
        <v>2877.8258474038557</v>
      </c>
    </row>
    <row r="1475" spans="1:28" x14ac:dyDescent="0.25">
      <c r="A1475" s="2">
        <f t="shared" si="435"/>
        <v>21</v>
      </c>
      <c r="B1475" s="16">
        <f ca="1">VLOOKUP(A1475,PERIODS!$O$4:$P$33,2,FALSE)</f>
        <v>3.5000000000000003E-2</v>
      </c>
      <c r="C1475" s="15"/>
      <c r="D1475" s="18">
        <v>1461</v>
      </c>
      <c r="E1475" s="34">
        <f t="shared" ca="1" si="437"/>
        <v>13869.010291397255</v>
      </c>
      <c r="F1475" s="34">
        <f t="shared" ca="1" si="419"/>
        <v>3500.0000000000005</v>
      </c>
      <c r="G1475" s="69">
        <f t="shared" ca="1" si="423"/>
        <v>0</v>
      </c>
      <c r="H1475" s="34">
        <f t="shared" ca="1" si="424"/>
        <v>-2077.2104170250395</v>
      </c>
      <c r="I1475" s="34">
        <f t="shared" ca="1" si="425"/>
        <v>1422.7895829749609</v>
      </c>
      <c r="J1475" s="18">
        <f ca="1">SUM(INDIRECT(ADDRESS(ROW(F1475),COLUMN(F1475),4)):INDIRECT(ADDRESS(ROW(F1475)+N$5-1,COLUMN(F1475),4)))</f>
        <v>24500.000000000004</v>
      </c>
      <c r="K1475" s="18">
        <f t="shared" ca="1" si="426"/>
        <v>16350</v>
      </c>
      <c r="L1475" s="18">
        <f t="shared" ca="1" si="436"/>
        <v>0</v>
      </c>
      <c r="M1475" s="18">
        <f t="shared" ca="1" si="420"/>
        <v>0</v>
      </c>
      <c r="N1475" s="34">
        <f t="shared" ca="1" si="427"/>
        <v>12446.220708422294</v>
      </c>
      <c r="P1475" s="18">
        <f t="shared" ca="1" si="421"/>
        <v>2077.2104170250395</v>
      </c>
      <c r="Q1475" s="47">
        <f ca="1">SUM(L$15:L1475)-SUM(M$15:M1475)</f>
        <v>16350</v>
      </c>
      <c r="R1475" s="47" t="str">
        <f t="shared" ca="1" si="422"/>
        <v>M1478</v>
      </c>
      <c r="S1475" s="40">
        <f t="shared" ca="1" si="428"/>
        <v>0</v>
      </c>
      <c r="T1475" s="46">
        <f t="shared" ca="1" si="429"/>
        <v>82</v>
      </c>
      <c r="X1475" s="74">
        <f t="shared" ca="1" si="430"/>
        <v>-2.0772104170250394</v>
      </c>
      <c r="Y1475" s="75">
        <f t="shared" ca="1" si="431"/>
        <v>-2.0772104170250394</v>
      </c>
      <c r="Z1475" s="74">
        <f t="shared" ca="1" si="432"/>
        <v>0.12527920193318764</v>
      </c>
      <c r="AA1475" s="76">
        <f t="shared" ca="1" si="433"/>
        <v>-2077.2104170250395</v>
      </c>
      <c r="AB1475" s="76">
        <f t="shared" ca="1" si="434"/>
        <v>125.27920193318765</v>
      </c>
    </row>
    <row r="1476" spans="1:28" x14ac:dyDescent="0.25">
      <c r="A1476" s="2">
        <f t="shared" si="435"/>
        <v>22</v>
      </c>
      <c r="B1476" s="16">
        <f ca="1">VLOOKUP(A1476,PERIODS!$O$4:$P$33,2,FALSE)</f>
        <v>3.5000000000000003E-2</v>
      </c>
      <c r="C1476" s="15"/>
      <c r="D1476" s="18">
        <v>1462</v>
      </c>
      <c r="E1476" s="34">
        <f t="shared" ca="1" si="437"/>
        <v>12446.220708422294</v>
      </c>
      <c r="F1476" s="34">
        <f t="shared" ca="1" si="419"/>
        <v>3500.0000000000005</v>
      </c>
      <c r="G1476" s="69">
        <f t="shared" ca="1" si="423"/>
        <v>0</v>
      </c>
      <c r="H1476" s="34">
        <f t="shared" ca="1" si="424"/>
        <v>-279.5603633642184</v>
      </c>
      <c r="I1476" s="34">
        <f t="shared" ca="1" si="425"/>
        <v>3220.4396366357819</v>
      </c>
      <c r="J1476" s="18">
        <f ca="1">SUM(INDIRECT(ADDRESS(ROW(F1476),COLUMN(F1476),4)):INDIRECT(ADDRESS(ROW(F1476)+N$5-1,COLUMN(F1476),4)))</f>
        <v>25000.000000000004</v>
      </c>
      <c r="K1476" s="18">
        <f t="shared" ca="1" si="426"/>
        <v>0</v>
      </c>
      <c r="L1476" s="18">
        <f t="shared" ca="1" si="436"/>
        <v>0</v>
      </c>
      <c r="M1476" s="18">
        <f t="shared" ca="1" si="420"/>
        <v>16350</v>
      </c>
      <c r="N1476" s="34">
        <f t="shared" ca="1" si="427"/>
        <v>25575.781071786514</v>
      </c>
      <c r="P1476" s="18">
        <f t="shared" ca="1" si="421"/>
        <v>279.5603633642184</v>
      </c>
      <c r="Q1476" s="47">
        <f ca="1">SUM(L$15:L1476)-SUM(M$15:M1476)</f>
        <v>0</v>
      </c>
      <c r="R1476" s="47" t="str">
        <f t="shared" ca="1" si="422"/>
        <v>M1479</v>
      </c>
      <c r="S1476" s="40">
        <f t="shared" ca="1" si="428"/>
        <v>0</v>
      </c>
      <c r="T1476" s="46">
        <f t="shared" ca="1" si="429"/>
        <v>13</v>
      </c>
      <c r="X1476" s="74">
        <f t="shared" ca="1" si="430"/>
        <v>-0.27956036336421841</v>
      </c>
      <c r="Y1476" s="75">
        <f t="shared" ca="1" si="431"/>
        <v>-0.27956036336421841</v>
      </c>
      <c r="Z1476" s="74">
        <f t="shared" ca="1" si="432"/>
        <v>0.75611608472698344</v>
      </c>
      <c r="AA1476" s="76">
        <f t="shared" ca="1" si="433"/>
        <v>-279.5603633642184</v>
      </c>
      <c r="AB1476" s="76">
        <f t="shared" ca="1" si="434"/>
        <v>756.11608472698344</v>
      </c>
    </row>
    <row r="1477" spans="1:28" x14ac:dyDescent="0.25">
      <c r="A1477" s="2">
        <f t="shared" si="435"/>
        <v>23</v>
      </c>
      <c r="B1477" s="16">
        <f ca="1">VLOOKUP(A1477,PERIODS!$O$4:$P$33,2,FALSE)</f>
        <v>3.5000000000000003E-2</v>
      </c>
      <c r="C1477" s="15"/>
      <c r="D1477" s="18">
        <v>1463</v>
      </c>
      <c r="E1477" s="34">
        <f t="shared" ca="1" si="437"/>
        <v>25575.781071786514</v>
      </c>
      <c r="F1477" s="34">
        <f t="shared" ca="1" si="419"/>
        <v>3500.0000000000005</v>
      </c>
      <c r="G1477" s="69">
        <f t="shared" ca="1" si="423"/>
        <v>0</v>
      </c>
      <c r="H1477" s="34">
        <f t="shared" ca="1" si="424"/>
        <v>1426.5956269111427</v>
      </c>
      <c r="I1477" s="34">
        <f t="shared" ca="1" si="425"/>
        <v>4926.595626911143</v>
      </c>
      <c r="J1477" s="18">
        <f ca="1">SUM(INDIRECT(ADDRESS(ROW(F1477),COLUMN(F1477),4)):INDIRECT(ADDRESS(ROW(F1477)+N$5-1,COLUMN(F1477),4)))</f>
        <v>25500.000000000004</v>
      </c>
      <c r="K1477" s="18">
        <f t="shared" ca="1" si="426"/>
        <v>0</v>
      </c>
      <c r="L1477" s="18">
        <f t="shared" ca="1" si="436"/>
        <v>0</v>
      </c>
      <c r="M1477" s="18">
        <f t="shared" ca="1" si="420"/>
        <v>0</v>
      </c>
      <c r="N1477" s="34">
        <f t="shared" ca="1" si="427"/>
        <v>20649.185444875373</v>
      </c>
      <c r="P1477" s="18">
        <f t="shared" ca="1" si="421"/>
        <v>1426.5956269111427</v>
      </c>
      <c r="Q1477" s="47">
        <f ca="1">SUM(L$15:L1477)-SUM(M$15:M1477)</f>
        <v>0</v>
      </c>
      <c r="R1477" s="47" t="str">
        <f t="shared" ca="1" si="422"/>
        <v>M1480</v>
      </c>
      <c r="S1477" s="40">
        <f t="shared" ca="1" si="428"/>
        <v>0</v>
      </c>
      <c r="T1477" s="46">
        <f t="shared" ca="1" si="429"/>
        <v>63</v>
      </c>
      <c r="X1477" s="74">
        <f t="shared" ca="1" si="430"/>
        <v>1.4265956269111428</v>
      </c>
      <c r="Y1477" s="75">
        <f t="shared" ca="1" si="431"/>
        <v>1.4265956269111428</v>
      </c>
      <c r="Z1477" s="74">
        <f t="shared" ca="1" si="432"/>
        <v>4.1644975284444641</v>
      </c>
      <c r="AA1477" s="76">
        <f t="shared" ca="1" si="433"/>
        <v>1426.5956269111427</v>
      </c>
      <c r="AB1477" s="76">
        <f t="shared" ca="1" si="434"/>
        <v>4164.4975284444645</v>
      </c>
    </row>
    <row r="1478" spans="1:28" x14ac:dyDescent="0.25">
      <c r="A1478" s="2">
        <f t="shared" si="435"/>
        <v>24</v>
      </c>
      <c r="B1478" s="16">
        <f ca="1">VLOOKUP(A1478,PERIODS!$O$4:$P$33,2,FALSE)</f>
        <v>3.5000000000000003E-2</v>
      </c>
      <c r="C1478" s="15"/>
      <c r="D1478" s="18">
        <v>1464</v>
      </c>
      <c r="E1478" s="34">
        <f t="shared" ca="1" si="437"/>
        <v>20649.185444875373</v>
      </c>
      <c r="F1478" s="34">
        <f t="shared" ca="1" si="419"/>
        <v>3500.0000000000005</v>
      </c>
      <c r="G1478" s="69">
        <f t="shared" ca="1" si="423"/>
        <v>0</v>
      </c>
      <c r="H1478" s="34">
        <f t="shared" ca="1" si="424"/>
        <v>-750.42650922824112</v>
      </c>
      <c r="I1478" s="34">
        <f t="shared" ca="1" si="425"/>
        <v>2749.5734907717592</v>
      </c>
      <c r="J1478" s="18">
        <f ca="1">SUM(INDIRECT(ADDRESS(ROW(F1478),COLUMN(F1478),4)):INDIRECT(ADDRESS(ROW(F1478)+N$5-1,COLUMN(F1478),4)))</f>
        <v>26000</v>
      </c>
      <c r="K1478" s="18">
        <f t="shared" ca="1" si="426"/>
        <v>16350</v>
      </c>
      <c r="L1478" s="18">
        <f t="shared" ca="1" si="436"/>
        <v>16350</v>
      </c>
      <c r="M1478" s="18">
        <f t="shared" ca="1" si="420"/>
        <v>0</v>
      </c>
      <c r="N1478" s="34">
        <f t="shared" ca="1" si="427"/>
        <v>17899.611954103613</v>
      </c>
      <c r="P1478" s="18">
        <f t="shared" ca="1" si="421"/>
        <v>750.42650922824112</v>
      </c>
      <c r="Q1478" s="47">
        <f ca="1">SUM(L$15:L1478)-SUM(M$15:M1478)</f>
        <v>16350</v>
      </c>
      <c r="R1478" s="47" t="str">
        <f t="shared" ca="1" si="422"/>
        <v>M1481</v>
      </c>
      <c r="S1478" s="40">
        <f t="shared" ca="1" si="428"/>
        <v>0</v>
      </c>
      <c r="T1478" s="46">
        <f t="shared" ca="1" si="429"/>
        <v>93</v>
      </c>
      <c r="X1478" s="74">
        <f t="shared" ca="1" si="430"/>
        <v>-0.75042650922824117</v>
      </c>
      <c r="Y1478" s="75">
        <f t="shared" ca="1" si="431"/>
        <v>-0.75042650922824117</v>
      </c>
      <c r="Z1478" s="74">
        <f t="shared" ca="1" si="432"/>
        <v>0.47216512700517921</v>
      </c>
      <c r="AA1478" s="76">
        <f t="shared" ca="1" si="433"/>
        <v>-750.42650922824112</v>
      </c>
      <c r="AB1478" s="76">
        <f t="shared" ca="1" si="434"/>
        <v>472.16512700517922</v>
      </c>
    </row>
    <row r="1479" spans="1:28" x14ac:dyDescent="0.25">
      <c r="A1479" s="2">
        <f t="shared" si="435"/>
        <v>25</v>
      </c>
      <c r="B1479" s="16">
        <f ca="1">VLOOKUP(A1479,PERIODS!$O$4:$P$33,2,FALSE)</f>
        <v>3.5000000000000003E-2</v>
      </c>
      <c r="C1479" s="15"/>
      <c r="D1479" s="18">
        <v>1465</v>
      </c>
      <c r="E1479" s="34">
        <f t="shared" ca="1" si="437"/>
        <v>17899.611954103613</v>
      </c>
      <c r="F1479" s="34">
        <f t="shared" ca="1" si="419"/>
        <v>3500.0000000000005</v>
      </c>
      <c r="G1479" s="69">
        <f t="shared" ca="1" si="423"/>
        <v>0</v>
      </c>
      <c r="H1479" s="34">
        <f t="shared" ca="1" si="424"/>
        <v>819.72260763160625</v>
      </c>
      <c r="I1479" s="34">
        <f t="shared" ca="1" si="425"/>
        <v>4319.7226076316065</v>
      </c>
      <c r="J1479" s="18">
        <f ca="1">SUM(INDIRECT(ADDRESS(ROW(F1479),COLUMN(F1479),4)):INDIRECT(ADDRESS(ROW(F1479)+N$5-1,COLUMN(F1479),4)))</f>
        <v>24900</v>
      </c>
      <c r="K1479" s="18">
        <f t="shared" ca="1" si="426"/>
        <v>16350</v>
      </c>
      <c r="L1479" s="18">
        <f t="shared" ca="1" si="436"/>
        <v>0</v>
      </c>
      <c r="M1479" s="18">
        <f t="shared" ca="1" si="420"/>
        <v>0</v>
      </c>
      <c r="N1479" s="34">
        <f t="shared" ca="1" si="427"/>
        <v>13579.889346472006</v>
      </c>
      <c r="P1479" s="18">
        <f t="shared" ca="1" si="421"/>
        <v>819.72260763160625</v>
      </c>
      <c r="Q1479" s="47">
        <f ca="1">SUM(L$15:L1479)-SUM(M$15:M1479)</f>
        <v>16350</v>
      </c>
      <c r="R1479" s="47" t="str">
        <f t="shared" ca="1" si="422"/>
        <v>M1482</v>
      </c>
      <c r="S1479" s="40">
        <f t="shared" ca="1" si="428"/>
        <v>0</v>
      </c>
      <c r="T1479" s="46">
        <f t="shared" ca="1" si="429"/>
        <v>72</v>
      </c>
      <c r="X1479" s="74">
        <f t="shared" ca="1" si="430"/>
        <v>0.8197226076316062</v>
      </c>
      <c r="Y1479" s="75">
        <f t="shared" ca="1" si="431"/>
        <v>0.8197226076316062</v>
      </c>
      <c r="Z1479" s="74">
        <f t="shared" ca="1" si="432"/>
        <v>2.269870105550496</v>
      </c>
      <c r="AA1479" s="76">
        <f t="shared" ca="1" si="433"/>
        <v>819.72260763160625</v>
      </c>
      <c r="AB1479" s="76">
        <f t="shared" ca="1" si="434"/>
        <v>2269.8701055504957</v>
      </c>
    </row>
    <row r="1480" spans="1:28" x14ac:dyDescent="0.25">
      <c r="A1480" s="2">
        <f t="shared" si="435"/>
        <v>26</v>
      </c>
      <c r="B1480" s="16">
        <f ca="1">VLOOKUP(A1480,PERIODS!$O$4:$P$33,2,FALSE)</f>
        <v>3.5000000000000003E-2</v>
      </c>
      <c r="C1480" s="15"/>
      <c r="D1480" s="18">
        <v>1466</v>
      </c>
      <c r="E1480" s="34">
        <f t="shared" ca="1" si="437"/>
        <v>13579.889346472006</v>
      </c>
      <c r="F1480" s="34">
        <f t="shared" ca="1" si="419"/>
        <v>3500.0000000000005</v>
      </c>
      <c r="G1480" s="69">
        <f t="shared" ca="1" si="423"/>
        <v>0</v>
      </c>
      <c r="H1480" s="34">
        <f t="shared" ca="1" si="424"/>
        <v>-1303.1762081065035</v>
      </c>
      <c r="I1480" s="34">
        <f t="shared" ca="1" si="425"/>
        <v>2196.8237918934969</v>
      </c>
      <c r="J1480" s="18">
        <f ca="1">SUM(INDIRECT(ADDRESS(ROW(F1480),COLUMN(F1480),4)):INDIRECT(ADDRESS(ROW(F1480)+N$5-1,COLUMN(F1480),4)))</f>
        <v>23900</v>
      </c>
      <c r="K1480" s="18">
        <f t="shared" ca="1" si="426"/>
        <v>16350</v>
      </c>
      <c r="L1480" s="18">
        <f t="shared" ca="1" si="436"/>
        <v>0</v>
      </c>
      <c r="M1480" s="18">
        <f t="shared" ca="1" si="420"/>
        <v>0</v>
      </c>
      <c r="N1480" s="34">
        <f t="shared" ca="1" si="427"/>
        <v>11383.065554578508</v>
      </c>
      <c r="P1480" s="18">
        <f t="shared" ca="1" si="421"/>
        <v>1303.1762081065035</v>
      </c>
      <c r="Q1480" s="47">
        <f ca="1">SUM(L$15:L1480)-SUM(M$15:M1480)</f>
        <v>16350</v>
      </c>
      <c r="R1480" s="47" t="str">
        <f t="shared" ca="1" si="422"/>
        <v>M1483</v>
      </c>
      <c r="S1480" s="40">
        <f t="shared" ca="1" si="428"/>
        <v>0</v>
      </c>
      <c r="T1480" s="46">
        <f t="shared" ca="1" si="429"/>
        <v>32</v>
      </c>
      <c r="X1480" s="74">
        <f t="shared" ca="1" si="430"/>
        <v>-1.3031762081065035</v>
      </c>
      <c r="Y1480" s="75">
        <f t="shared" ca="1" si="431"/>
        <v>-1.3031762081065035</v>
      </c>
      <c r="Z1480" s="74">
        <f t="shared" ca="1" si="432"/>
        <v>0.27166754858038072</v>
      </c>
      <c r="AA1480" s="76">
        <f t="shared" ca="1" si="433"/>
        <v>-1303.1762081065035</v>
      </c>
      <c r="AB1480" s="76">
        <f t="shared" ca="1" si="434"/>
        <v>271.6675485803807</v>
      </c>
    </row>
    <row r="1481" spans="1:28" x14ac:dyDescent="0.25">
      <c r="A1481" s="2">
        <f t="shared" si="435"/>
        <v>27</v>
      </c>
      <c r="B1481" s="16">
        <f ca="1">VLOOKUP(A1481,PERIODS!$O$4:$P$33,2,FALSE)</f>
        <v>3.5000000000000003E-2</v>
      </c>
      <c r="C1481" s="15"/>
      <c r="D1481" s="18">
        <v>1467</v>
      </c>
      <c r="E1481" s="34">
        <f t="shared" ca="1" si="437"/>
        <v>11383.065554578508</v>
      </c>
      <c r="F1481" s="34">
        <f t="shared" ca="1" si="419"/>
        <v>3500.0000000000005</v>
      </c>
      <c r="G1481" s="69">
        <f t="shared" ca="1" si="423"/>
        <v>0</v>
      </c>
      <c r="H1481" s="34">
        <f t="shared" ca="1" si="424"/>
        <v>-84.867948318370594</v>
      </c>
      <c r="I1481" s="34">
        <f t="shared" ca="1" si="425"/>
        <v>3415.1320516816299</v>
      </c>
      <c r="J1481" s="18">
        <f ca="1">SUM(INDIRECT(ADDRESS(ROW(F1481),COLUMN(F1481),4)):INDIRECT(ADDRESS(ROW(F1481)+N$5-1,COLUMN(F1481),4)))</f>
        <v>22900</v>
      </c>
      <c r="K1481" s="18">
        <f t="shared" ca="1" si="426"/>
        <v>0</v>
      </c>
      <c r="L1481" s="18">
        <f t="shared" ca="1" si="436"/>
        <v>0</v>
      </c>
      <c r="M1481" s="18">
        <f t="shared" ca="1" si="420"/>
        <v>16350</v>
      </c>
      <c r="N1481" s="34">
        <f t="shared" ca="1" si="427"/>
        <v>24317.933502896878</v>
      </c>
      <c r="P1481" s="18">
        <f t="shared" ca="1" si="421"/>
        <v>84.867948318370594</v>
      </c>
      <c r="Q1481" s="47">
        <f ca="1">SUM(L$15:L1481)-SUM(M$15:M1481)</f>
        <v>0</v>
      </c>
      <c r="R1481" s="47" t="str">
        <f t="shared" ca="1" si="422"/>
        <v>M1484</v>
      </c>
      <c r="S1481" s="40">
        <f t="shared" ca="1" si="428"/>
        <v>0</v>
      </c>
      <c r="T1481" s="46">
        <f t="shared" ca="1" si="429"/>
        <v>48</v>
      </c>
      <c r="X1481" s="74">
        <f t="shared" ca="1" si="430"/>
        <v>-8.4867948318370592E-2</v>
      </c>
      <c r="Y1481" s="75">
        <f t="shared" ca="1" si="431"/>
        <v>-8.4867948318370592E-2</v>
      </c>
      <c r="Z1481" s="74">
        <f t="shared" ca="1" si="432"/>
        <v>0.91863358350190871</v>
      </c>
      <c r="AA1481" s="76">
        <f t="shared" ca="1" si="433"/>
        <v>-84.867948318370594</v>
      </c>
      <c r="AB1481" s="76">
        <f t="shared" ca="1" si="434"/>
        <v>918.63358350190867</v>
      </c>
    </row>
    <row r="1482" spans="1:28" x14ac:dyDescent="0.25">
      <c r="A1482" s="2">
        <f t="shared" si="435"/>
        <v>28</v>
      </c>
      <c r="B1482" s="16">
        <f ca="1">VLOOKUP(A1482,PERIODS!$O$4:$P$33,2,FALSE)</f>
        <v>0.04</v>
      </c>
      <c r="C1482" s="15"/>
      <c r="D1482" s="18">
        <v>1468</v>
      </c>
      <c r="E1482" s="34">
        <f t="shared" ca="1" si="437"/>
        <v>24317.933502896878</v>
      </c>
      <c r="F1482" s="34">
        <f t="shared" ca="1" si="419"/>
        <v>4000</v>
      </c>
      <c r="G1482" s="69">
        <f t="shared" ca="1" si="423"/>
        <v>0</v>
      </c>
      <c r="H1482" s="34">
        <f t="shared" ca="1" si="424"/>
        <v>254.98314532260642</v>
      </c>
      <c r="I1482" s="34">
        <f t="shared" ca="1" si="425"/>
        <v>4254.9831453226061</v>
      </c>
      <c r="J1482" s="18">
        <f ca="1">SUM(INDIRECT(ADDRESS(ROW(F1482),COLUMN(F1482),4)):INDIRECT(ADDRESS(ROW(F1482)+N$5-1,COLUMN(F1482),4)))</f>
        <v>21900</v>
      </c>
      <c r="K1482" s="18">
        <f t="shared" ca="1" si="426"/>
        <v>0</v>
      </c>
      <c r="L1482" s="18">
        <f t="shared" ca="1" si="436"/>
        <v>0</v>
      </c>
      <c r="M1482" s="18">
        <f t="shared" ca="1" si="420"/>
        <v>0</v>
      </c>
      <c r="N1482" s="34">
        <f t="shared" ca="1" si="427"/>
        <v>20062.950357574271</v>
      </c>
      <c r="P1482" s="18">
        <f t="shared" ca="1" si="421"/>
        <v>254.98314532260642</v>
      </c>
      <c r="Q1482" s="47">
        <f ca="1">SUM(L$15:L1482)-SUM(M$15:M1482)</f>
        <v>0</v>
      </c>
      <c r="R1482" s="47" t="str">
        <f t="shared" ca="1" si="422"/>
        <v>M1485</v>
      </c>
      <c r="S1482" s="40">
        <f t="shared" ca="1" si="428"/>
        <v>0</v>
      </c>
      <c r="T1482" s="46">
        <f t="shared" ca="1" si="429"/>
        <v>60</v>
      </c>
      <c r="X1482" s="74">
        <f t="shared" ca="1" si="430"/>
        <v>0.25498314532260641</v>
      </c>
      <c r="Y1482" s="75">
        <f t="shared" ca="1" si="431"/>
        <v>0.25498314532260641</v>
      </c>
      <c r="Z1482" s="74">
        <f t="shared" ca="1" si="432"/>
        <v>1.2904398707418776</v>
      </c>
      <c r="AA1482" s="76">
        <f t="shared" ca="1" si="433"/>
        <v>254.98314532260642</v>
      </c>
      <c r="AB1482" s="76">
        <f t="shared" ca="1" si="434"/>
        <v>1290.4398707418777</v>
      </c>
    </row>
    <row r="1483" spans="1:28" x14ac:dyDescent="0.25">
      <c r="A1483" s="2">
        <f t="shared" si="435"/>
        <v>29</v>
      </c>
      <c r="B1483" s="16">
        <f ca="1">VLOOKUP(A1483,PERIODS!$O$4:$P$33,2,FALSE)</f>
        <v>0.04</v>
      </c>
      <c r="C1483" s="15"/>
      <c r="D1483" s="18">
        <v>1469</v>
      </c>
      <c r="E1483" s="34">
        <f t="shared" ca="1" si="437"/>
        <v>20062.950357574271</v>
      </c>
      <c r="F1483" s="34">
        <f t="shared" ca="1" si="419"/>
        <v>4000</v>
      </c>
      <c r="G1483" s="69">
        <f t="shared" ca="1" si="423"/>
        <v>0</v>
      </c>
      <c r="H1483" s="34">
        <f t="shared" ca="1" si="424"/>
        <v>284.28866309733559</v>
      </c>
      <c r="I1483" s="34">
        <f t="shared" ca="1" si="425"/>
        <v>4284.2886630973353</v>
      </c>
      <c r="J1483" s="18">
        <f ca="1">SUM(INDIRECT(ADDRESS(ROW(F1483),COLUMN(F1483),4)):INDIRECT(ADDRESS(ROW(F1483)+N$5-1,COLUMN(F1483),4)))</f>
        <v>21200</v>
      </c>
      <c r="K1483" s="18">
        <f t="shared" ca="1" si="426"/>
        <v>16350</v>
      </c>
      <c r="L1483" s="18">
        <f t="shared" ca="1" si="436"/>
        <v>16350</v>
      </c>
      <c r="M1483" s="18">
        <f t="shared" ca="1" si="420"/>
        <v>0</v>
      </c>
      <c r="N1483" s="34">
        <f t="shared" ca="1" si="427"/>
        <v>15778.661694476936</v>
      </c>
      <c r="P1483" s="18">
        <f t="shared" ca="1" si="421"/>
        <v>284.28866309733559</v>
      </c>
      <c r="Q1483" s="47">
        <f ca="1">SUM(L$15:L1483)-SUM(M$15:M1483)</f>
        <v>16350</v>
      </c>
      <c r="R1483" s="47" t="str">
        <f t="shared" ca="1" si="422"/>
        <v>M1486</v>
      </c>
      <c r="S1483" s="40">
        <f t="shared" ca="1" si="428"/>
        <v>0</v>
      </c>
      <c r="T1483" s="46">
        <f t="shared" ca="1" si="429"/>
        <v>41</v>
      </c>
      <c r="X1483" s="74">
        <f t="shared" ca="1" si="430"/>
        <v>0.28428866309733558</v>
      </c>
      <c r="Y1483" s="75">
        <f t="shared" ca="1" si="431"/>
        <v>0.28428866309733558</v>
      </c>
      <c r="Z1483" s="74">
        <f t="shared" ca="1" si="432"/>
        <v>1.3288164556692703</v>
      </c>
      <c r="AA1483" s="76">
        <f t="shared" ca="1" si="433"/>
        <v>284.28866309733559</v>
      </c>
      <c r="AB1483" s="76">
        <f t="shared" ca="1" si="434"/>
        <v>1328.8164556692702</v>
      </c>
    </row>
    <row r="1484" spans="1:28" x14ac:dyDescent="0.25">
      <c r="A1484" s="2">
        <f t="shared" si="435"/>
        <v>30</v>
      </c>
      <c r="B1484" s="16">
        <f ca="1">VLOOKUP(A1484,PERIODS!$O$4:$P$33,2,FALSE)</f>
        <v>0.04</v>
      </c>
      <c r="C1484" s="15"/>
      <c r="D1484" s="18">
        <v>1470</v>
      </c>
      <c r="E1484" s="34">
        <f t="shared" ca="1" si="437"/>
        <v>15778.661694476936</v>
      </c>
      <c r="F1484" s="34">
        <f t="shared" ca="1" si="419"/>
        <v>4000</v>
      </c>
      <c r="G1484" s="69">
        <f t="shared" ca="1" si="423"/>
        <v>0</v>
      </c>
      <c r="H1484" s="34">
        <f t="shared" ca="1" si="424"/>
        <v>133.09869334814698</v>
      </c>
      <c r="I1484" s="34">
        <f t="shared" ca="1" si="425"/>
        <v>4133.0986933481472</v>
      </c>
      <c r="J1484" s="18">
        <f ca="1">SUM(INDIRECT(ADDRESS(ROW(F1484),COLUMN(F1484),4)):INDIRECT(ADDRESS(ROW(F1484)+N$5-1,COLUMN(F1484),4)))</f>
        <v>20500</v>
      </c>
      <c r="K1484" s="18">
        <f t="shared" ca="1" si="426"/>
        <v>16350</v>
      </c>
      <c r="L1484" s="18">
        <f t="shared" ca="1" si="436"/>
        <v>0</v>
      </c>
      <c r="M1484" s="18">
        <f t="shared" ca="1" si="420"/>
        <v>0</v>
      </c>
      <c r="N1484" s="34">
        <f t="shared" ca="1" si="427"/>
        <v>11645.563001128789</v>
      </c>
      <c r="P1484" s="18">
        <f t="shared" ca="1" si="421"/>
        <v>133.09869334814698</v>
      </c>
      <c r="Q1484" s="47">
        <f ca="1">SUM(L$15:L1484)-SUM(M$15:M1484)</f>
        <v>16350</v>
      </c>
      <c r="R1484" s="47" t="str">
        <f t="shared" ca="1" si="422"/>
        <v>M1487</v>
      </c>
      <c r="S1484" s="40">
        <f t="shared" ca="1" si="428"/>
        <v>0</v>
      </c>
      <c r="T1484" s="46">
        <f t="shared" ca="1" si="429"/>
        <v>85</v>
      </c>
      <c r="X1484" s="74">
        <f t="shared" ca="1" si="430"/>
        <v>0.13309869334814697</v>
      </c>
      <c r="Y1484" s="75">
        <f t="shared" ca="1" si="431"/>
        <v>0.13309869334814697</v>
      </c>
      <c r="Z1484" s="74">
        <f t="shared" ca="1" si="432"/>
        <v>1.1423627363708062</v>
      </c>
      <c r="AA1484" s="76">
        <f t="shared" ca="1" si="433"/>
        <v>133.09869334814698</v>
      </c>
      <c r="AB1484" s="76">
        <f t="shared" ca="1" si="434"/>
        <v>1142.3627363708063</v>
      </c>
    </row>
    <row r="1485" spans="1:28" x14ac:dyDescent="0.25">
      <c r="A1485" s="2">
        <f t="shared" si="435"/>
        <v>1</v>
      </c>
      <c r="B1485" s="16">
        <f ca="1">VLOOKUP(A1485,PERIODS!$O$4:$P$33,2,FALSE)</f>
        <v>2.4E-2</v>
      </c>
      <c r="C1485" s="15"/>
      <c r="D1485" s="18">
        <v>1471</v>
      </c>
      <c r="E1485" s="34">
        <f t="shared" ca="1" si="437"/>
        <v>11645.563001128789</v>
      </c>
      <c r="F1485" s="34">
        <f t="shared" ca="1" si="419"/>
        <v>2400</v>
      </c>
      <c r="G1485" s="69">
        <f t="shared" ca="1" si="423"/>
        <v>0</v>
      </c>
      <c r="H1485" s="34">
        <f t="shared" ca="1" si="424"/>
        <v>-1047.9426332023313</v>
      </c>
      <c r="I1485" s="34">
        <f t="shared" ca="1" si="425"/>
        <v>1352.0573667976687</v>
      </c>
      <c r="J1485" s="18">
        <f ca="1">SUM(INDIRECT(ADDRESS(ROW(F1485),COLUMN(F1485),4)):INDIRECT(ADDRESS(ROW(F1485)+N$5-1,COLUMN(F1485),4)))</f>
        <v>19800</v>
      </c>
      <c r="K1485" s="18">
        <f t="shared" ca="1" si="426"/>
        <v>16350</v>
      </c>
      <c r="L1485" s="18">
        <f t="shared" ca="1" si="436"/>
        <v>0</v>
      </c>
      <c r="M1485" s="18">
        <f t="shared" ca="1" si="420"/>
        <v>0</v>
      </c>
      <c r="N1485" s="34">
        <f t="shared" ca="1" si="427"/>
        <v>10293.505634331119</v>
      </c>
      <c r="P1485" s="18">
        <f t="shared" ca="1" si="421"/>
        <v>1047.9426332023313</v>
      </c>
      <c r="Q1485" s="47">
        <f ca="1">SUM(L$15:L1485)-SUM(M$15:M1485)</f>
        <v>16350</v>
      </c>
      <c r="R1485" s="47" t="str">
        <f t="shared" ca="1" si="422"/>
        <v>M1488</v>
      </c>
      <c r="S1485" s="40">
        <f t="shared" ca="1" si="428"/>
        <v>0</v>
      </c>
      <c r="T1485" s="46">
        <f t="shared" ca="1" si="429"/>
        <v>88</v>
      </c>
      <c r="X1485" s="74">
        <f t="shared" ca="1" si="430"/>
        <v>-1.0479426332023314</v>
      </c>
      <c r="Y1485" s="75">
        <f t="shared" ca="1" si="431"/>
        <v>-1.0479426332023314</v>
      </c>
      <c r="Z1485" s="74">
        <f t="shared" ca="1" si="432"/>
        <v>0.35065844052651285</v>
      </c>
      <c r="AA1485" s="76">
        <f t="shared" ca="1" si="433"/>
        <v>-1047.9426332023313</v>
      </c>
      <c r="AB1485" s="76">
        <f t="shared" ca="1" si="434"/>
        <v>350.65844052651283</v>
      </c>
    </row>
    <row r="1486" spans="1:28" x14ac:dyDescent="0.25">
      <c r="A1486" s="2">
        <f t="shared" si="435"/>
        <v>2</v>
      </c>
      <c r="B1486" s="16">
        <f ca="1">VLOOKUP(A1486,PERIODS!$O$4:$P$33,2,FALSE)</f>
        <v>2.5000000000000001E-2</v>
      </c>
      <c r="C1486" s="15"/>
      <c r="D1486" s="18">
        <v>1472</v>
      </c>
      <c r="E1486" s="34">
        <f t="shared" ca="1" si="437"/>
        <v>10293.505634331119</v>
      </c>
      <c r="F1486" s="34">
        <f t="shared" ca="1" si="419"/>
        <v>2500</v>
      </c>
      <c r="G1486" s="69">
        <f t="shared" ca="1" si="423"/>
        <v>0</v>
      </c>
      <c r="H1486" s="34">
        <f t="shared" ca="1" si="424"/>
        <v>858.44799251130962</v>
      </c>
      <c r="I1486" s="34">
        <f t="shared" ca="1" si="425"/>
        <v>3358.4479925113096</v>
      </c>
      <c r="J1486" s="18">
        <f ca="1">SUM(INDIRECT(ADDRESS(ROW(F1486),COLUMN(F1486),4)):INDIRECT(ADDRESS(ROW(F1486)+N$5-1,COLUMN(F1486),4)))</f>
        <v>20700</v>
      </c>
      <c r="K1486" s="18">
        <f t="shared" ca="1" si="426"/>
        <v>0</v>
      </c>
      <c r="L1486" s="18">
        <f t="shared" ca="1" si="436"/>
        <v>0</v>
      </c>
      <c r="M1486" s="18">
        <f t="shared" ca="1" si="420"/>
        <v>16350</v>
      </c>
      <c r="N1486" s="34">
        <f t="shared" ca="1" si="427"/>
        <v>23285.057641819811</v>
      </c>
      <c r="P1486" s="18">
        <f t="shared" ca="1" si="421"/>
        <v>858.44799251130962</v>
      </c>
      <c r="Q1486" s="47">
        <f ca="1">SUM(L$15:L1486)-SUM(M$15:M1486)</f>
        <v>0</v>
      </c>
      <c r="R1486" s="47" t="str">
        <f t="shared" ca="1" si="422"/>
        <v>M1489</v>
      </c>
      <c r="S1486" s="40">
        <f t="shared" ca="1" si="428"/>
        <v>0</v>
      </c>
      <c r="T1486" s="46">
        <f t="shared" ca="1" si="429"/>
        <v>47</v>
      </c>
      <c r="X1486" s="74">
        <f t="shared" ca="1" si="430"/>
        <v>0.85844799251130965</v>
      </c>
      <c r="Y1486" s="75">
        <f t="shared" ca="1" si="431"/>
        <v>0.85844799251130965</v>
      </c>
      <c r="Z1486" s="74">
        <f t="shared" ca="1" si="432"/>
        <v>2.3594958952451375</v>
      </c>
      <c r="AA1486" s="76">
        <f t="shared" ca="1" si="433"/>
        <v>858.44799251130962</v>
      </c>
      <c r="AB1486" s="76">
        <f t="shared" ca="1" si="434"/>
        <v>2359.4958952451375</v>
      </c>
    </row>
    <row r="1487" spans="1:28" x14ac:dyDescent="0.25">
      <c r="A1487" s="2">
        <f t="shared" si="435"/>
        <v>3</v>
      </c>
      <c r="B1487" s="16">
        <f ca="1">VLOOKUP(A1487,PERIODS!$O$4:$P$33,2,FALSE)</f>
        <v>2.5000000000000001E-2</v>
      </c>
      <c r="C1487" s="15"/>
      <c r="D1487" s="18">
        <v>1473</v>
      </c>
      <c r="E1487" s="34">
        <f t="shared" ca="1" si="437"/>
        <v>23285.057641819811</v>
      </c>
      <c r="F1487" s="34">
        <f t="shared" ref="F1487:F1550" ca="1" si="438">F$2*B1487</f>
        <v>2500</v>
      </c>
      <c r="G1487" s="69">
        <f t="shared" ca="1" si="423"/>
        <v>0</v>
      </c>
      <c r="H1487" s="34">
        <f t="shared" ca="1" si="424"/>
        <v>431.55113872447987</v>
      </c>
      <c r="I1487" s="34">
        <f t="shared" ca="1" si="425"/>
        <v>2931.5511387244796</v>
      </c>
      <c r="J1487" s="18">
        <f ca="1">SUM(INDIRECT(ADDRESS(ROW(F1487),COLUMN(F1487),4)):INDIRECT(ADDRESS(ROW(F1487)+N$5-1,COLUMN(F1487),4)))</f>
        <v>21500</v>
      </c>
      <c r="K1487" s="18">
        <f t="shared" ca="1" si="426"/>
        <v>0</v>
      </c>
      <c r="L1487" s="18">
        <f t="shared" ca="1" si="436"/>
        <v>0</v>
      </c>
      <c r="M1487" s="18">
        <f t="shared" ref="M1487:M1550" ca="1" si="439">SUMIF($R$15:$R$8014,ADDRESS(ROW(M1487),COLUMN(M1487),4),$L$15:$L$8014)</f>
        <v>0</v>
      </c>
      <c r="N1487" s="34">
        <f t="shared" ca="1" si="427"/>
        <v>20353.50650309533</v>
      </c>
      <c r="P1487" s="18">
        <f t="shared" ref="P1487:P1550" ca="1" si="440">ABS(H1487)</f>
        <v>431.55113872447987</v>
      </c>
      <c r="Q1487" s="47">
        <f ca="1">SUM(L$15:L1487)-SUM(M$15:M1487)</f>
        <v>0</v>
      </c>
      <c r="R1487" s="47" t="str">
        <f t="shared" ref="R1487:R1550" ca="1" si="441">ADDRESS(ROW(M1487)+$N$3+RANDBETWEEN(-$N$4,$N$4),COLUMN(M1487),4)</f>
        <v>M1490</v>
      </c>
      <c r="S1487" s="40">
        <f t="shared" ca="1" si="428"/>
        <v>0</v>
      </c>
      <c r="T1487" s="46">
        <f t="shared" ca="1" si="429"/>
        <v>55</v>
      </c>
      <c r="X1487" s="74">
        <f t="shared" ca="1" si="430"/>
        <v>0.43155113872447987</v>
      </c>
      <c r="Y1487" s="75">
        <f t="shared" ca="1" si="431"/>
        <v>0.43155113872447987</v>
      </c>
      <c r="Z1487" s="74">
        <f t="shared" ca="1" si="432"/>
        <v>1.5396438735240146</v>
      </c>
      <c r="AA1487" s="76">
        <f t="shared" ca="1" si="433"/>
        <v>431.55113872447987</v>
      </c>
      <c r="AB1487" s="76">
        <f t="shared" ca="1" si="434"/>
        <v>1539.6438735240145</v>
      </c>
    </row>
    <row r="1488" spans="1:28" x14ac:dyDescent="0.25">
      <c r="A1488" s="2">
        <f t="shared" si="435"/>
        <v>4</v>
      </c>
      <c r="B1488" s="16">
        <f ca="1">VLOOKUP(A1488,PERIODS!$O$4:$P$33,2,FALSE)</f>
        <v>2.5000000000000001E-2</v>
      </c>
      <c r="C1488" s="15"/>
      <c r="D1488" s="18">
        <v>1474</v>
      </c>
      <c r="E1488" s="34">
        <f t="shared" ca="1" si="437"/>
        <v>20353.50650309533</v>
      </c>
      <c r="F1488" s="34">
        <f t="shared" ca="1" si="438"/>
        <v>2500</v>
      </c>
      <c r="G1488" s="69">
        <f t="shared" ref="G1488:G1551" ca="1" si="442">((2*RAND()*$F$5)-$F$5)*E1488</f>
        <v>0</v>
      </c>
      <c r="H1488" s="34">
        <f t="shared" ref="H1488:H1551" ca="1" si="443">IF($S$3="NORM",AA1488,IF($S$3="LOGNORM",AB1488,0))</f>
        <v>-45.714239274625825</v>
      </c>
      <c r="I1488" s="34">
        <f t="shared" ref="I1488:I1551" ca="1" si="444">IF(F1488+H1488&lt;0,0,F1488+H1488)</f>
        <v>2454.2857607253741</v>
      </c>
      <c r="J1488" s="18">
        <f ca="1">SUM(INDIRECT(ADDRESS(ROW(F1488),COLUMN(F1488),4)):INDIRECT(ADDRESS(ROW(F1488)+N$5-1,COLUMN(F1488),4)))</f>
        <v>22300</v>
      </c>
      <c r="K1488" s="18">
        <f t="shared" ref="K1488:K1551" ca="1" si="445">Q1488</f>
        <v>16350</v>
      </c>
      <c r="L1488" s="18">
        <f t="shared" ca="1" si="436"/>
        <v>16350</v>
      </c>
      <c r="M1488" s="18">
        <f t="shared" ca="1" si="439"/>
        <v>0</v>
      </c>
      <c r="N1488" s="34">
        <f t="shared" ref="N1488:N1551" ca="1" si="446">E1488+G1488-I1488+M1488-S1488</f>
        <v>17899.220742369955</v>
      </c>
      <c r="P1488" s="18">
        <f t="shared" ca="1" si="440"/>
        <v>45.714239274625825</v>
      </c>
      <c r="Q1488" s="47">
        <f ca="1">SUM(L$15:L1488)-SUM(M$15:M1488)</f>
        <v>16350</v>
      </c>
      <c r="R1488" s="47" t="str">
        <f t="shared" ca="1" si="441"/>
        <v>M1491</v>
      </c>
      <c r="S1488" s="40">
        <f t="shared" ref="S1488:S1551" ca="1" si="447">IF(T1488&gt;N$6*100,M1488,0)</f>
        <v>0</v>
      </c>
      <c r="T1488" s="46">
        <f t="shared" ref="T1488:T1551" ca="1" si="448">RANDBETWEEN(0,100)</f>
        <v>46</v>
      </c>
      <c r="X1488" s="74">
        <f t="shared" ref="X1488:X1551" ca="1" si="449">NORMINV(RAND(),0,1)</f>
        <v>-4.5714239274625826E-2</v>
      </c>
      <c r="Y1488" s="75">
        <f t="shared" ref="Y1488:Y1551" ca="1" si="450">IF(AND(X1488&gt;$F$6,$F$6&gt;0),$F$6,X1488)</f>
        <v>-4.5714239274625826E-2</v>
      </c>
      <c r="Z1488" s="74">
        <f t="shared" ref="Z1488:Z1551" ca="1" si="451">EXP(Y1488)</f>
        <v>0.95531491467228513</v>
      </c>
      <c r="AA1488" s="76">
        <f t="shared" ref="AA1488:AA1551" ca="1" si="452">$F$3*Y1488</f>
        <v>-45.714239274625825</v>
      </c>
      <c r="AB1488" s="76">
        <f t="shared" ref="AB1488:AB1551" ca="1" si="453">$F$3*Z1488</f>
        <v>955.31491467228511</v>
      </c>
    </row>
    <row r="1489" spans="1:28" x14ac:dyDescent="0.25">
      <c r="A1489" s="2">
        <f t="shared" ref="A1489:A1552" si="454">IF(AND(A1488=12,OR(A$14="MS",A$14="M0")),1,IF(AND(A1488=4,OR(A$14="WS",A$14="W0")),1,IF(AND(A1488=30,OR(A$14="DS",A$14="D0")),1,A1488+1)))</f>
        <v>5</v>
      </c>
      <c r="B1489" s="16">
        <f ca="1">VLOOKUP(A1489,PERIODS!$O$4:$P$33,2,FALSE)</f>
        <v>3.3000000000000002E-2</v>
      </c>
      <c r="C1489" s="15"/>
      <c r="D1489" s="18">
        <v>1475</v>
      </c>
      <c r="E1489" s="34">
        <f t="shared" ca="1" si="437"/>
        <v>17899.220742369955</v>
      </c>
      <c r="F1489" s="34">
        <f t="shared" ca="1" si="438"/>
        <v>3300</v>
      </c>
      <c r="G1489" s="69">
        <f t="shared" ca="1" si="442"/>
        <v>0</v>
      </c>
      <c r="H1489" s="34">
        <f t="shared" ca="1" si="443"/>
        <v>-232.53453326329023</v>
      </c>
      <c r="I1489" s="34">
        <f t="shared" ca="1" si="444"/>
        <v>3067.4654667367099</v>
      </c>
      <c r="J1489" s="18">
        <f ca="1">SUM(INDIRECT(ADDRESS(ROW(F1489),COLUMN(F1489),4)):INDIRECT(ADDRESS(ROW(F1489)+N$5-1,COLUMN(F1489),4)))</f>
        <v>23100</v>
      </c>
      <c r="K1489" s="18">
        <f t="shared" ca="1" si="445"/>
        <v>16350</v>
      </c>
      <c r="L1489" s="18">
        <f t="shared" ref="L1489:L1552" ca="1" si="455">IF((E1489+K1488)&lt;J1489,N$2,0)</f>
        <v>0</v>
      </c>
      <c r="M1489" s="18">
        <f t="shared" ca="1" si="439"/>
        <v>0</v>
      </c>
      <c r="N1489" s="34">
        <f t="shared" ca="1" si="446"/>
        <v>14831.755275633244</v>
      </c>
      <c r="P1489" s="18">
        <f t="shared" ca="1" si="440"/>
        <v>232.53453326329023</v>
      </c>
      <c r="Q1489" s="47">
        <f ca="1">SUM(L$15:L1489)-SUM(M$15:M1489)</f>
        <v>16350</v>
      </c>
      <c r="R1489" s="47" t="str">
        <f t="shared" ca="1" si="441"/>
        <v>M1492</v>
      </c>
      <c r="S1489" s="40">
        <f t="shared" ca="1" si="447"/>
        <v>0</v>
      </c>
      <c r="T1489" s="46">
        <f t="shared" ca="1" si="448"/>
        <v>46</v>
      </c>
      <c r="X1489" s="74">
        <f t="shared" ca="1" si="449"/>
        <v>-0.23253453326329024</v>
      </c>
      <c r="Y1489" s="75">
        <f t="shared" ca="1" si="450"/>
        <v>-0.23253453326329024</v>
      </c>
      <c r="Z1489" s="74">
        <f t="shared" ca="1" si="451"/>
        <v>0.79252238049018398</v>
      </c>
      <c r="AA1489" s="76">
        <f t="shared" ca="1" si="452"/>
        <v>-232.53453326329023</v>
      </c>
      <c r="AB1489" s="76">
        <f t="shared" ca="1" si="453"/>
        <v>792.52238049018399</v>
      </c>
    </row>
    <row r="1490" spans="1:28" x14ac:dyDescent="0.25">
      <c r="A1490" s="2">
        <f t="shared" si="454"/>
        <v>6</v>
      </c>
      <c r="B1490" s="16">
        <f ca="1">VLOOKUP(A1490,PERIODS!$O$4:$P$33,2,FALSE)</f>
        <v>3.3000000000000002E-2</v>
      </c>
      <c r="C1490" s="15"/>
      <c r="D1490" s="18">
        <v>1476</v>
      </c>
      <c r="E1490" s="34">
        <f t="shared" ca="1" si="437"/>
        <v>14831.755275633244</v>
      </c>
      <c r="F1490" s="34">
        <f t="shared" ca="1" si="438"/>
        <v>3300</v>
      </c>
      <c r="G1490" s="69">
        <f t="shared" ca="1" si="442"/>
        <v>0</v>
      </c>
      <c r="H1490" s="34">
        <f t="shared" ca="1" si="443"/>
        <v>-769.44465416490232</v>
      </c>
      <c r="I1490" s="34">
        <f t="shared" ca="1" si="444"/>
        <v>2530.5553458350978</v>
      </c>
      <c r="J1490" s="18">
        <f ca="1">SUM(INDIRECT(ADDRESS(ROW(F1490),COLUMN(F1490),4)):INDIRECT(ADDRESS(ROW(F1490)+N$5-1,COLUMN(F1490),4)))</f>
        <v>23100</v>
      </c>
      <c r="K1490" s="18">
        <f t="shared" ca="1" si="445"/>
        <v>16350</v>
      </c>
      <c r="L1490" s="18">
        <f t="shared" ca="1" si="455"/>
        <v>0</v>
      </c>
      <c r="M1490" s="18">
        <f t="shared" ca="1" si="439"/>
        <v>0</v>
      </c>
      <c r="N1490" s="34">
        <f t="shared" ca="1" si="446"/>
        <v>12301.199929798146</v>
      </c>
      <c r="P1490" s="18">
        <f t="shared" ca="1" si="440"/>
        <v>769.44465416490232</v>
      </c>
      <c r="Q1490" s="47">
        <f ca="1">SUM(L$15:L1490)-SUM(M$15:M1490)</f>
        <v>16350</v>
      </c>
      <c r="R1490" s="47" t="str">
        <f t="shared" ca="1" si="441"/>
        <v>M1493</v>
      </c>
      <c r="S1490" s="40">
        <f t="shared" ca="1" si="447"/>
        <v>0</v>
      </c>
      <c r="T1490" s="46">
        <f t="shared" ca="1" si="448"/>
        <v>44</v>
      </c>
      <c r="X1490" s="74">
        <f t="shared" ca="1" si="449"/>
        <v>-0.76944465416490226</v>
      </c>
      <c r="Y1490" s="75">
        <f t="shared" ca="1" si="450"/>
        <v>-0.76944465416490226</v>
      </c>
      <c r="Z1490" s="74">
        <f t="shared" ca="1" si="451"/>
        <v>0.46327027210222727</v>
      </c>
      <c r="AA1490" s="76">
        <f t="shared" ca="1" si="452"/>
        <v>-769.44465416490232</v>
      </c>
      <c r="AB1490" s="76">
        <f t="shared" ca="1" si="453"/>
        <v>463.27027210222724</v>
      </c>
    </row>
    <row r="1491" spans="1:28" x14ac:dyDescent="0.25">
      <c r="A1491" s="2">
        <f t="shared" si="454"/>
        <v>7</v>
      </c>
      <c r="B1491" s="16">
        <f ca="1">VLOOKUP(A1491,PERIODS!$O$4:$P$33,2,FALSE)</f>
        <v>3.3000000000000002E-2</v>
      </c>
      <c r="C1491" s="15"/>
      <c r="D1491" s="18">
        <v>1477</v>
      </c>
      <c r="E1491" s="34">
        <f t="shared" ca="1" si="437"/>
        <v>12301.199929798146</v>
      </c>
      <c r="F1491" s="34">
        <f t="shared" ca="1" si="438"/>
        <v>3300</v>
      </c>
      <c r="G1491" s="69">
        <f t="shared" ca="1" si="442"/>
        <v>0</v>
      </c>
      <c r="H1491" s="34">
        <f t="shared" ca="1" si="443"/>
        <v>-740.89590462081571</v>
      </c>
      <c r="I1491" s="34">
        <f t="shared" ca="1" si="444"/>
        <v>2559.1040953791844</v>
      </c>
      <c r="J1491" s="18">
        <f ca="1">SUM(INDIRECT(ADDRESS(ROW(F1491),COLUMN(F1491),4)):INDIRECT(ADDRESS(ROW(F1491)+N$5-1,COLUMN(F1491),4)))</f>
        <v>23100</v>
      </c>
      <c r="K1491" s="18">
        <f t="shared" ca="1" si="445"/>
        <v>0</v>
      </c>
      <c r="L1491" s="18">
        <f t="shared" ca="1" si="455"/>
        <v>0</v>
      </c>
      <c r="M1491" s="18">
        <f t="shared" ca="1" si="439"/>
        <v>16350</v>
      </c>
      <c r="N1491" s="34">
        <f t="shared" ca="1" si="446"/>
        <v>26092.09583441896</v>
      </c>
      <c r="P1491" s="18">
        <f t="shared" ca="1" si="440"/>
        <v>740.89590462081571</v>
      </c>
      <c r="Q1491" s="47">
        <f ca="1">SUM(L$15:L1491)-SUM(M$15:M1491)</f>
        <v>0</v>
      </c>
      <c r="R1491" s="47" t="str">
        <f t="shared" ca="1" si="441"/>
        <v>M1494</v>
      </c>
      <c r="S1491" s="40">
        <f t="shared" ca="1" si="447"/>
        <v>0</v>
      </c>
      <c r="T1491" s="46">
        <f t="shared" ca="1" si="448"/>
        <v>7</v>
      </c>
      <c r="X1491" s="74">
        <f t="shared" ca="1" si="449"/>
        <v>-0.74089590462081567</v>
      </c>
      <c r="Y1491" s="75">
        <f t="shared" ca="1" si="450"/>
        <v>-0.74089590462081567</v>
      </c>
      <c r="Z1491" s="74">
        <f t="shared" ca="1" si="451"/>
        <v>0.47668665837886559</v>
      </c>
      <c r="AA1491" s="76">
        <f t="shared" ca="1" si="452"/>
        <v>-740.89590462081571</v>
      </c>
      <c r="AB1491" s="76">
        <f t="shared" ca="1" si="453"/>
        <v>476.68665837886562</v>
      </c>
    </row>
    <row r="1492" spans="1:28" x14ac:dyDescent="0.25">
      <c r="A1492" s="2">
        <f t="shared" si="454"/>
        <v>8</v>
      </c>
      <c r="B1492" s="16">
        <f ca="1">VLOOKUP(A1492,PERIODS!$O$4:$P$33,2,FALSE)</f>
        <v>3.3000000000000002E-2</v>
      </c>
      <c r="C1492" s="15"/>
      <c r="D1492" s="18">
        <v>1478</v>
      </c>
      <c r="E1492" s="34">
        <f t="shared" ca="1" si="437"/>
        <v>26092.09583441896</v>
      </c>
      <c r="F1492" s="34">
        <f t="shared" ca="1" si="438"/>
        <v>3300</v>
      </c>
      <c r="G1492" s="69">
        <f t="shared" ca="1" si="442"/>
        <v>0</v>
      </c>
      <c r="H1492" s="34">
        <f t="shared" ca="1" si="443"/>
        <v>-1399.102933516476</v>
      </c>
      <c r="I1492" s="34">
        <f t="shared" ca="1" si="444"/>
        <v>1900.897066483524</v>
      </c>
      <c r="J1492" s="18">
        <f ca="1">SUM(INDIRECT(ADDRESS(ROW(F1492),COLUMN(F1492),4)):INDIRECT(ADDRESS(ROW(F1492)+N$5-1,COLUMN(F1492),4)))</f>
        <v>23100</v>
      </c>
      <c r="K1492" s="18">
        <f t="shared" ca="1" si="445"/>
        <v>0</v>
      </c>
      <c r="L1492" s="18">
        <f t="shared" ca="1" si="455"/>
        <v>0</v>
      </c>
      <c r="M1492" s="18">
        <f t="shared" ca="1" si="439"/>
        <v>0</v>
      </c>
      <c r="N1492" s="34">
        <f t="shared" ca="1" si="446"/>
        <v>24191.198767935435</v>
      </c>
      <c r="P1492" s="18">
        <f t="shared" ca="1" si="440"/>
        <v>1399.102933516476</v>
      </c>
      <c r="Q1492" s="47">
        <f ca="1">SUM(L$15:L1492)-SUM(M$15:M1492)</f>
        <v>0</v>
      </c>
      <c r="R1492" s="47" t="str">
        <f t="shared" ca="1" si="441"/>
        <v>M1495</v>
      </c>
      <c r="S1492" s="40">
        <f t="shared" ca="1" si="447"/>
        <v>0</v>
      </c>
      <c r="T1492" s="46">
        <f t="shared" ca="1" si="448"/>
        <v>56</v>
      </c>
      <c r="X1492" s="74">
        <f t="shared" ca="1" si="449"/>
        <v>-1.399102933516476</v>
      </c>
      <c r="Y1492" s="75">
        <f t="shared" ca="1" si="450"/>
        <v>-1.399102933516476</v>
      </c>
      <c r="Z1492" s="74">
        <f t="shared" ca="1" si="451"/>
        <v>0.24681827706434825</v>
      </c>
      <c r="AA1492" s="76">
        <f t="shared" ca="1" si="452"/>
        <v>-1399.102933516476</v>
      </c>
      <c r="AB1492" s="76">
        <f t="shared" ca="1" si="453"/>
        <v>246.81827706434825</v>
      </c>
    </row>
    <row r="1493" spans="1:28" x14ac:dyDescent="0.25">
      <c r="A1493" s="2">
        <f t="shared" si="454"/>
        <v>9</v>
      </c>
      <c r="B1493" s="16">
        <f ca="1">VLOOKUP(A1493,PERIODS!$O$4:$P$33,2,FALSE)</f>
        <v>3.3000000000000002E-2</v>
      </c>
      <c r="C1493" s="15"/>
      <c r="D1493" s="18">
        <v>1479</v>
      </c>
      <c r="E1493" s="34">
        <f t="shared" ca="1" si="437"/>
        <v>24191.198767935435</v>
      </c>
      <c r="F1493" s="34">
        <f t="shared" ca="1" si="438"/>
        <v>3300</v>
      </c>
      <c r="G1493" s="69">
        <f t="shared" ca="1" si="442"/>
        <v>0</v>
      </c>
      <c r="H1493" s="34">
        <f t="shared" ca="1" si="443"/>
        <v>732.80487107503416</v>
      </c>
      <c r="I1493" s="34">
        <f t="shared" ca="1" si="444"/>
        <v>4032.804871075034</v>
      </c>
      <c r="J1493" s="18">
        <f ca="1">SUM(INDIRECT(ADDRESS(ROW(F1493),COLUMN(F1493),4)):INDIRECT(ADDRESS(ROW(F1493)+N$5-1,COLUMN(F1493),4)))</f>
        <v>23100</v>
      </c>
      <c r="K1493" s="18">
        <f t="shared" ca="1" si="445"/>
        <v>0</v>
      </c>
      <c r="L1493" s="18">
        <f t="shared" ca="1" si="455"/>
        <v>0</v>
      </c>
      <c r="M1493" s="18">
        <f t="shared" ca="1" si="439"/>
        <v>0</v>
      </c>
      <c r="N1493" s="34">
        <f t="shared" ca="1" si="446"/>
        <v>20158.393896860402</v>
      </c>
      <c r="P1493" s="18">
        <f t="shared" ca="1" si="440"/>
        <v>732.80487107503416</v>
      </c>
      <c r="Q1493" s="47">
        <f ca="1">SUM(L$15:L1493)-SUM(M$15:M1493)</f>
        <v>0</v>
      </c>
      <c r="R1493" s="47" t="str">
        <f t="shared" ca="1" si="441"/>
        <v>M1496</v>
      </c>
      <c r="S1493" s="40">
        <f t="shared" ca="1" si="447"/>
        <v>0</v>
      </c>
      <c r="T1493" s="46">
        <f t="shared" ca="1" si="448"/>
        <v>50</v>
      </c>
      <c r="X1493" s="74">
        <f t="shared" ca="1" si="449"/>
        <v>0.73280487107503411</v>
      </c>
      <c r="Y1493" s="75">
        <f t="shared" ca="1" si="450"/>
        <v>0.73280487107503411</v>
      </c>
      <c r="Z1493" s="74">
        <f t="shared" ca="1" si="451"/>
        <v>2.0809091115286722</v>
      </c>
      <c r="AA1493" s="76">
        <f t="shared" ca="1" si="452"/>
        <v>732.80487107503416</v>
      </c>
      <c r="AB1493" s="76">
        <f t="shared" ca="1" si="453"/>
        <v>2080.9091115286724</v>
      </c>
    </row>
    <row r="1494" spans="1:28" x14ac:dyDescent="0.25">
      <c r="A1494" s="2">
        <f t="shared" si="454"/>
        <v>10</v>
      </c>
      <c r="B1494" s="16">
        <f ca="1">VLOOKUP(A1494,PERIODS!$O$4:$P$33,2,FALSE)</f>
        <v>3.3000000000000002E-2</v>
      </c>
      <c r="C1494" s="15"/>
      <c r="D1494" s="18">
        <v>1480</v>
      </c>
      <c r="E1494" s="34">
        <f t="shared" ca="1" si="437"/>
        <v>20158.393896860402</v>
      </c>
      <c r="F1494" s="34">
        <f t="shared" ca="1" si="438"/>
        <v>3300</v>
      </c>
      <c r="G1494" s="69">
        <f t="shared" ca="1" si="442"/>
        <v>0</v>
      </c>
      <c r="H1494" s="34">
        <f t="shared" ca="1" si="443"/>
        <v>132.49511855526734</v>
      </c>
      <c r="I1494" s="34">
        <f t="shared" ca="1" si="444"/>
        <v>3432.4951185552673</v>
      </c>
      <c r="J1494" s="18">
        <f ca="1">SUM(INDIRECT(ADDRESS(ROW(F1494),COLUMN(F1494),4)):INDIRECT(ADDRESS(ROW(F1494)+N$5-1,COLUMN(F1494),4)))</f>
        <v>23100</v>
      </c>
      <c r="K1494" s="18">
        <f t="shared" ca="1" si="445"/>
        <v>16350</v>
      </c>
      <c r="L1494" s="18">
        <f t="shared" ca="1" si="455"/>
        <v>16350</v>
      </c>
      <c r="M1494" s="18">
        <f t="shared" ca="1" si="439"/>
        <v>0</v>
      </c>
      <c r="N1494" s="34">
        <f t="shared" ca="1" si="446"/>
        <v>16725.898778305134</v>
      </c>
      <c r="P1494" s="18">
        <f t="shared" ca="1" si="440"/>
        <v>132.49511855526734</v>
      </c>
      <c r="Q1494" s="47">
        <f ca="1">SUM(L$15:L1494)-SUM(M$15:M1494)</f>
        <v>16350</v>
      </c>
      <c r="R1494" s="47" t="str">
        <f t="shared" ca="1" si="441"/>
        <v>M1497</v>
      </c>
      <c r="S1494" s="40">
        <f t="shared" ca="1" si="447"/>
        <v>0</v>
      </c>
      <c r="T1494" s="46">
        <f t="shared" ca="1" si="448"/>
        <v>15</v>
      </c>
      <c r="X1494" s="74">
        <f t="shared" ca="1" si="449"/>
        <v>0.13249511855526733</v>
      </c>
      <c r="Y1494" s="75">
        <f t="shared" ca="1" si="450"/>
        <v>0.13249511855526733</v>
      </c>
      <c r="Z1494" s="74">
        <f t="shared" ca="1" si="451"/>
        <v>1.1416734430597675</v>
      </c>
      <c r="AA1494" s="76">
        <f t="shared" ca="1" si="452"/>
        <v>132.49511855526734</v>
      </c>
      <c r="AB1494" s="76">
        <f t="shared" ca="1" si="453"/>
        <v>1141.6734430597676</v>
      </c>
    </row>
    <row r="1495" spans="1:28" x14ac:dyDescent="0.25">
      <c r="A1495" s="2">
        <f t="shared" si="454"/>
        <v>11</v>
      </c>
      <c r="B1495" s="16">
        <f ca="1">VLOOKUP(A1495,PERIODS!$O$4:$P$33,2,FALSE)</f>
        <v>3.3000000000000002E-2</v>
      </c>
      <c r="C1495" s="15"/>
      <c r="D1495" s="18">
        <v>1481</v>
      </c>
      <c r="E1495" s="34">
        <f t="shared" ca="1" si="437"/>
        <v>16725.898778305134</v>
      </c>
      <c r="F1495" s="34">
        <f t="shared" ca="1" si="438"/>
        <v>3300</v>
      </c>
      <c r="G1495" s="69">
        <f t="shared" ca="1" si="442"/>
        <v>0</v>
      </c>
      <c r="H1495" s="34">
        <f t="shared" ca="1" si="443"/>
        <v>-1883.802630932978</v>
      </c>
      <c r="I1495" s="34">
        <f t="shared" ca="1" si="444"/>
        <v>1416.197369067022</v>
      </c>
      <c r="J1495" s="18">
        <f ca="1">SUM(INDIRECT(ADDRESS(ROW(F1495),COLUMN(F1495),4)):INDIRECT(ADDRESS(ROW(F1495)+N$5-1,COLUMN(F1495),4)))</f>
        <v>23300</v>
      </c>
      <c r="K1495" s="18">
        <f t="shared" ca="1" si="445"/>
        <v>16350</v>
      </c>
      <c r="L1495" s="18">
        <f t="shared" ca="1" si="455"/>
        <v>0</v>
      </c>
      <c r="M1495" s="18">
        <f t="shared" ca="1" si="439"/>
        <v>0</v>
      </c>
      <c r="N1495" s="34">
        <f t="shared" ca="1" si="446"/>
        <v>15309.701409238112</v>
      </c>
      <c r="P1495" s="18">
        <f t="shared" ca="1" si="440"/>
        <v>1883.802630932978</v>
      </c>
      <c r="Q1495" s="47">
        <f ca="1">SUM(L$15:L1495)-SUM(M$15:M1495)</f>
        <v>16350</v>
      </c>
      <c r="R1495" s="47" t="str">
        <f t="shared" ca="1" si="441"/>
        <v>M1498</v>
      </c>
      <c r="S1495" s="40">
        <f t="shared" ca="1" si="447"/>
        <v>0</v>
      </c>
      <c r="T1495" s="46">
        <f t="shared" ca="1" si="448"/>
        <v>71</v>
      </c>
      <c r="X1495" s="74">
        <f t="shared" ca="1" si="449"/>
        <v>-1.8838026309329781</v>
      </c>
      <c r="Y1495" s="75">
        <f t="shared" ca="1" si="450"/>
        <v>-1.8838026309329781</v>
      </c>
      <c r="Z1495" s="74">
        <f t="shared" ca="1" si="451"/>
        <v>0.15201096373022499</v>
      </c>
      <c r="AA1495" s="76">
        <f t="shared" ca="1" si="452"/>
        <v>-1883.802630932978</v>
      </c>
      <c r="AB1495" s="76">
        <f t="shared" ca="1" si="453"/>
        <v>152.010963730225</v>
      </c>
    </row>
    <row r="1496" spans="1:28" x14ac:dyDescent="0.25">
      <c r="A1496" s="2">
        <f t="shared" si="454"/>
        <v>12</v>
      </c>
      <c r="B1496" s="16">
        <f ca="1">VLOOKUP(A1496,PERIODS!$O$4:$P$33,2,FALSE)</f>
        <v>3.3000000000000002E-2</v>
      </c>
      <c r="C1496" s="15"/>
      <c r="D1496" s="18">
        <v>1482</v>
      </c>
      <c r="E1496" s="34">
        <f t="shared" ca="1" si="437"/>
        <v>15309.701409238112</v>
      </c>
      <c r="F1496" s="34">
        <f t="shared" ca="1" si="438"/>
        <v>3300</v>
      </c>
      <c r="G1496" s="69">
        <f t="shared" ca="1" si="442"/>
        <v>0</v>
      </c>
      <c r="H1496" s="34">
        <f t="shared" ca="1" si="443"/>
        <v>-602.85654538369704</v>
      </c>
      <c r="I1496" s="34">
        <f t="shared" ca="1" si="444"/>
        <v>2697.1434546163027</v>
      </c>
      <c r="J1496" s="18">
        <f ca="1">SUM(INDIRECT(ADDRESS(ROW(F1496),COLUMN(F1496),4)):INDIRECT(ADDRESS(ROW(F1496)+N$5-1,COLUMN(F1496),4)))</f>
        <v>23500</v>
      </c>
      <c r="K1496" s="18">
        <f t="shared" ca="1" si="445"/>
        <v>16350</v>
      </c>
      <c r="L1496" s="18">
        <f t="shared" ca="1" si="455"/>
        <v>0</v>
      </c>
      <c r="M1496" s="18">
        <f t="shared" ca="1" si="439"/>
        <v>0</v>
      </c>
      <c r="N1496" s="34">
        <f t="shared" ca="1" si="446"/>
        <v>12612.55795462181</v>
      </c>
      <c r="P1496" s="18">
        <f t="shared" ca="1" si="440"/>
        <v>602.85654538369704</v>
      </c>
      <c r="Q1496" s="47">
        <f ca="1">SUM(L$15:L1496)-SUM(M$15:M1496)</f>
        <v>16350</v>
      </c>
      <c r="R1496" s="47" t="str">
        <f t="shared" ca="1" si="441"/>
        <v>M1499</v>
      </c>
      <c r="S1496" s="40">
        <f t="shared" ca="1" si="447"/>
        <v>0</v>
      </c>
      <c r="T1496" s="46">
        <f t="shared" ca="1" si="448"/>
        <v>93</v>
      </c>
      <c r="X1496" s="74">
        <f t="shared" ca="1" si="449"/>
        <v>-0.60285654538369704</v>
      </c>
      <c r="Y1496" s="75">
        <f t="shared" ca="1" si="450"/>
        <v>-0.60285654538369704</v>
      </c>
      <c r="Z1496" s="74">
        <f t="shared" ca="1" si="451"/>
        <v>0.54724616772863799</v>
      </c>
      <c r="AA1496" s="76">
        <f t="shared" ca="1" si="452"/>
        <v>-602.85654538369704</v>
      </c>
      <c r="AB1496" s="76">
        <f t="shared" ca="1" si="453"/>
        <v>547.24616772863794</v>
      </c>
    </row>
    <row r="1497" spans="1:28" x14ac:dyDescent="0.25">
      <c r="A1497" s="2">
        <f t="shared" si="454"/>
        <v>13</v>
      </c>
      <c r="B1497" s="16">
        <f ca="1">VLOOKUP(A1497,PERIODS!$O$4:$P$33,2,FALSE)</f>
        <v>3.3000000000000002E-2</v>
      </c>
      <c r="C1497" s="15"/>
      <c r="D1497" s="18">
        <v>1483</v>
      </c>
      <c r="E1497" s="34">
        <f t="shared" ca="1" si="437"/>
        <v>12612.55795462181</v>
      </c>
      <c r="F1497" s="34">
        <f t="shared" ca="1" si="438"/>
        <v>3300</v>
      </c>
      <c r="G1497" s="69">
        <f t="shared" ca="1" si="442"/>
        <v>0</v>
      </c>
      <c r="H1497" s="34">
        <f t="shared" ca="1" si="443"/>
        <v>645.95255870756205</v>
      </c>
      <c r="I1497" s="34">
        <f t="shared" ca="1" si="444"/>
        <v>3945.9525587075623</v>
      </c>
      <c r="J1497" s="18">
        <f ca="1">SUM(INDIRECT(ADDRESS(ROW(F1497),COLUMN(F1497),4)):INDIRECT(ADDRESS(ROW(F1497)+N$5-1,COLUMN(F1497),4)))</f>
        <v>23700</v>
      </c>
      <c r="K1497" s="18">
        <f t="shared" ca="1" si="445"/>
        <v>0</v>
      </c>
      <c r="L1497" s="18">
        <f t="shared" ca="1" si="455"/>
        <v>0</v>
      </c>
      <c r="M1497" s="18">
        <f t="shared" ca="1" si="439"/>
        <v>16350</v>
      </c>
      <c r="N1497" s="34">
        <f t="shared" ca="1" si="446"/>
        <v>25016.605395914248</v>
      </c>
      <c r="P1497" s="18">
        <f t="shared" ca="1" si="440"/>
        <v>645.95255870756205</v>
      </c>
      <c r="Q1497" s="47">
        <f ca="1">SUM(L$15:L1497)-SUM(M$15:M1497)</f>
        <v>0</v>
      </c>
      <c r="R1497" s="47" t="str">
        <f t="shared" ca="1" si="441"/>
        <v>M1500</v>
      </c>
      <c r="S1497" s="40">
        <f t="shared" ca="1" si="447"/>
        <v>0</v>
      </c>
      <c r="T1497" s="46">
        <f t="shared" ca="1" si="448"/>
        <v>42</v>
      </c>
      <c r="X1497" s="74">
        <f t="shared" ca="1" si="449"/>
        <v>0.64595255870756207</v>
      </c>
      <c r="Y1497" s="75">
        <f t="shared" ca="1" si="450"/>
        <v>0.64595255870756207</v>
      </c>
      <c r="Z1497" s="74">
        <f t="shared" ca="1" si="451"/>
        <v>1.9078034588036921</v>
      </c>
      <c r="AA1497" s="76">
        <f t="shared" ca="1" si="452"/>
        <v>645.95255870756205</v>
      </c>
      <c r="AB1497" s="76">
        <f t="shared" ca="1" si="453"/>
        <v>1907.8034588036921</v>
      </c>
    </row>
    <row r="1498" spans="1:28" x14ac:dyDescent="0.25">
      <c r="A1498" s="2">
        <f t="shared" si="454"/>
        <v>14</v>
      </c>
      <c r="B1498" s="16">
        <f ca="1">VLOOKUP(A1498,PERIODS!$O$4:$P$33,2,FALSE)</f>
        <v>3.3000000000000002E-2</v>
      </c>
      <c r="C1498" s="15"/>
      <c r="D1498" s="18">
        <v>1484</v>
      </c>
      <c r="E1498" s="34">
        <f t="shared" ca="1" si="437"/>
        <v>25016.605395914248</v>
      </c>
      <c r="F1498" s="34">
        <f t="shared" ca="1" si="438"/>
        <v>3300</v>
      </c>
      <c r="G1498" s="69">
        <f t="shared" ca="1" si="442"/>
        <v>0</v>
      </c>
      <c r="H1498" s="34">
        <f t="shared" ca="1" si="443"/>
        <v>1533.7814974195585</v>
      </c>
      <c r="I1498" s="34">
        <f t="shared" ca="1" si="444"/>
        <v>4833.7814974195589</v>
      </c>
      <c r="J1498" s="18">
        <f ca="1">SUM(INDIRECT(ADDRESS(ROW(F1498),COLUMN(F1498),4)):INDIRECT(ADDRESS(ROW(F1498)+N$5-1,COLUMN(F1498),4)))</f>
        <v>23900</v>
      </c>
      <c r="K1498" s="18">
        <f t="shared" ca="1" si="445"/>
        <v>0</v>
      </c>
      <c r="L1498" s="18">
        <f t="shared" ca="1" si="455"/>
        <v>0</v>
      </c>
      <c r="M1498" s="18">
        <f t="shared" ca="1" si="439"/>
        <v>0</v>
      </c>
      <c r="N1498" s="34">
        <f t="shared" ca="1" si="446"/>
        <v>20182.823898494687</v>
      </c>
      <c r="P1498" s="18">
        <f t="shared" ca="1" si="440"/>
        <v>1533.7814974195585</v>
      </c>
      <c r="Q1498" s="47">
        <f ca="1">SUM(L$15:L1498)-SUM(M$15:M1498)</f>
        <v>0</v>
      </c>
      <c r="R1498" s="47" t="str">
        <f t="shared" ca="1" si="441"/>
        <v>M1501</v>
      </c>
      <c r="S1498" s="40">
        <f t="shared" ca="1" si="447"/>
        <v>0</v>
      </c>
      <c r="T1498" s="46">
        <f t="shared" ca="1" si="448"/>
        <v>38</v>
      </c>
      <c r="X1498" s="74">
        <f t="shared" ca="1" si="449"/>
        <v>1.5337814974195585</v>
      </c>
      <c r="Y1498" s="75">
        <f t="shared" ca="1" si="450"/>
        <v>1.5337814974195585</v>
      </c>
      <c r="Z1498" s="74">
        <f t="shared" ca="1" si="451"/>
        <v>4.635673507020627</v>
      </c>
      <c r="AA1498" s="76">
        <f t="shared" ca="1" si="452"/>
        <v>1533.7814974195585</v>
      </c>
      <c r="AB1498" s="76">
        <f t="shared" ca="1" si="453"/>
        <v>4635.6735070206269</v>
      </c>
    </row>
    <row r="1499" spans="1:28" x14ac:dyDescent="0.25">
      <c r="A1499" s="2">
        <f t="shared" si="454"/>
        <v>15</v>
      </c>
      <c r="B1499" s="16">
        <f ca="1">VLOOKUP(A1499,PERIODS!$O$4:$P$33,2,FALSE)</f>
        <v>3.3000000000000002E-2</v>
      </c>
      <c r="C1499" s="15"/>
      <c r="D1499" s="18">
        <v>1485</v>
      </c>
      <c r="E1499" s="34">
        <f t="shared" ca="1" si="437"/>
        <v>20182.823898494687</v>
      </c>
      <c r="F1499" s="34">
        <f t="shared" ca="1" si="438"/>
        <v>3300</v>
      </c>
      <c r="G1499" s="69">
        <f t="shared" ca="1" si="442"/>
        <v>0</v>
      </c>
      <c r="H1499" s="34">
        <f t="shared" ca="1" si="443"/>
        <v>1044.1573402792324</v>
      </c>
      <c r="I1499" s="34">
        <f t="shared" ca="1" si="444"/>
        <v>4344.1573402792328</v>
      </c>
      <c r="J1499" s="18">
        <f ca="1">SUM(INDIRECT(ADDRESS(ROW(F1499),COLUMN(F1499),4)):INDIRECT(ADDRESS(ROW(F1499)+N$5-1,COLUMN(F1499),4)))</f>
        <v>24100</v>
      </c>
      <c r="K1499" s="18">
        <f t="shared" ca="1" si="445"/>
        <v>16350</v>
      </c>
      <c r="L1499" s="18">
        <f t="shared" ca="1" si="455"/>
        <v>16350</v>
      </c>
      <c r="M1499" s="18">
        <f t="shared" ca="1" si="439"/>
        <v>0</v>
      </c>
      <c r="N1499" s="34">
        <f t="shared" ca="1" si="446"/>
        <v>15838.666558215455</v>
      </c>
      <c r="P1499" s="18">
        <f t="shared" ca="1" si="440"/>
        <v>1044.1573402792324</v>
      </c>
      <c r="Q1499" s="47">
        <f ca="1">SUM(L$15:L1499)-SUM(M$15:M1499)</f>
        <v>16350</v>
      </c>
      <c r="R1499" s="47" t="str">
        <f t="shared" ca="1" si="441"/>
        <v>M1502</v>
      </c>
      <c r="S1499" s="40">
        <f t="shared" ca="1" si="447"/>
        <v>0</v>
      </c>
      <c r="T1499" s="46">
        <f t="shared" ca="1" si="448"/>
        <v>73</v>
      </c>
      <c r="X1499" s="74">
        <f t="shared" ca="1" si="449"/>
        <v>1.0441573402792323</v>
      </c>
      <c r="Y1499" s="75">
        <f t="shared" ca="1" si="450"/>
        <v>1.0441573402792323</v>
      </c>
      <c r="Z1499" s="74">
        <f t="shared" ca="1" si="451"/>
        <v>2.8410035154759776</v>
      </c>
      <c r="AA1499" s="76">
        <f t="shared" ca="1" si="452"/>
        <v>1044.1573402792324</v>
      </c>
      <c r="AB1499" s="76">
        <f t="shared" ca="1" si="453"/>
        <v>2841.0035154759776</v>
      </c>
    </row>
    <row r="1500" spans="1:28" x14ac:dyDescent="0.25">
      <c r="A1500" s="2">
        <f t="shared" si="454"/>
        <v>16</v>
      </c>
      <c r="B1500" s="16">
        <f ca="1">VLOOKUP(A1500,PERIODS!$O$4:$P$33,2,FALSE)</f>
        <v>3.3000000000000002E-2</v>
      </c>
      <c r="C1500" s="15"/>
      <c r="D1500" s="18">
        <v>1486</v>
      </c>
      <c r="E1500" s="34">
        <f t="shared" ca="1" si="437"/>
        <v>15838.666558215455</v>
      </c>
      <c r="F1500" s="34">
        <f t="shared" ca="1" si="438"/>
        <v>3300</v>
      </c>
      <c r="G1500" s="69">
        <f t="shared" ca="1" si="442"/>
        <v>0</v>
      </c>
      <c r="H1500" s="34">
        <f t="shared" ca="1" si="443"/>
        <v>-526.37347745555508</v>
      </c>
      <c r="I1500" s="34">
        <f t="shared" ca="1" si="444"/>
        <v>2773.6265225444449</v>
      </c>
      <c r="J1500" s="18">
        <f ca="1">SUM(INDIRECT(ADDRESS(ROW(F1500),COLUMN(F1500),4)):INDIRECT(ADDRESS(ROW(F1500)+N$5-1,COLUMN(F1500),4)))</f>
        <v>24300</v>
      </c>
      <c r="K1500" s="18">
        <f t="shared" ca="1" si="445"/>
        <v>16350</v>
      </c>
      <c r="L1500" s="18">
        <f t="shared" ca="1" si="455"/>
        <v>0</v>
      </c>
      <c r="M1500" s="18">
        <f t="shared" ca="1" si="439"/>
        <v>0</v>
      </c>
      <c r="N1500" s="34">
        <f t="shared" ca="1" si="446"/>
        <v>13065.040035671009</v>
      </c>
      <c r="P1500" s="18">
        <f t="shared" ca="1" si="440"/>
        <v>526.37347745555508</v>
      </c>
      <c r="Q1500" s="47">
        <f ca="1">SUM(L$15:L1500)-SUM(M$15:M1500)</f>
        <v>16350</v>
      </c>
      <c r="R1500" s="47" t="str">
        <f t="shared" ca="1" si="441"/>
        <v>M1503</v>
      </c>
      <c r="S1500" s="40">
        <f t="shared" ca="1" si="447"/>
        <v>0</v>
      </c>
      <c r="T1500" s="46">
        <f t="shared" ca="1" si="448"/>
        <v>7</v>
      </c>
      <c r="X1500" s="74">
        <f t="shared" ca="1" si="449"/>
        <v>-0.52637347745555507</v>
      </c>
      <c r="Y1500" s="75">
        <f t="shared" ca="1" si="450"/>
        <v>-0.52637347745555507</v>
      </c>
      <c r="Z1500" s="74">
        <f t="shared" ca="1" si="451"/>
        <v>0.59074343412172636</v>
      </c>
      <c r="AA1500" s="76">
        <f t="shared" ca="1" si="452"/>
        <v>-526.37347745555508</v>
      </c>
      <c r="AB1500" s="76">
        <f t="shared" ca="1" si="453"/>
        <v>590.74343412172641</v>
      </c>
    </row>
    <row r="1501" spans="1:28" x14ac:dyDescent="0.25">
      <c r="A1501" s="2">
        <f t="shared" si="454"/>
        <v>17</v>
      </c>
      <c r="B1501" s="16">
        <f ca="1">VLOOKUP(A1501,PERIODS!$O$4:$P$33,2,FALSE)</f>
        <v>3.5000000000000003E-2</v>
      </c>
      <c r="C1501" s="15"/>
      <c r="D1501" s="18">
        <v>1487</v>
      </c>
      <c r="E1501" s="34">
        <f t="shared" ca="1" si="437"/>
        <v>13065.040035671009</v>
      </c>
      <c r="F1501" s="34">
        <f t="shared" ca="1" si="438"/>
        <v>3500.0000000000005</v>
      </c>
      <c r="G1501" s="69">
        <f t="shared" ca="1" si="442"/>
        <v>0</v>
      </c>
      <c r="H1501" s="34">
        <f t="shared" ca="1" si="443"/>
        <v>200.84619988079689</v>
      </c>
      <c r="I1501" s="34">
        <f t="shared" ca="1" si="444"/>
        <v>3700.8461998807975</v>
      </c>
      <c r="J1501" s="18">
        <f ca="1">SUM(INDIRECT(ADDRESS(ROW(F1501),COLUMN(F1501),4)):INDIRECT(ADDRESS(ROW(F1501)+N$5-1,COLUMN(F1501),4)))</f>
        <v>24500.000000000004</v>
      </c>
      <c r="K1501" s="18">
        <f t="shared" ca="1" si="445"/>
        <v>16350</v>
      </c>
      <c r="L1501" s="18">
        <f t="shared" ca="1" si="455"/>
        <v>0</v>
      </c>
      <c r="M1501" s="18">
        <f t="shared" ca="1" si="439"/>
        <v>0</v>
      </c>
      <c r="N1501" s="34">
        <f t="shared" ca="1" si="446"/>
        <v>9364.1938357902109</v>
      </c>
      <c r="P1501" s="18">
        <f t="shared" ca="1" si="440"/>
        <v>200.84619988079689</v>
      </c>
      <c r="Q1501" s="47">
        <f ca="1">SUM(L$15:L1501)-SUM(M$15:M1501)</f>
        <v>16350</v>
      </c>
      <c r="R1501" s="47" t="str">
        <f t="shared" ca="1" si="441"/>
        <v>M1504</v>
      </c>
      <c r="S1501" s="40">
        <f t="shared" ca="1" si="447"/>
        <v>0</v>
      </c>
      <c r="T1501" s="46">
        <f t="shared" ca="1" si="448"/>
        <v>46</v>
      </c>
      <c r="X1501" s="74">
        <f t="shared" ca="1" si="449"/>
        <v>0.20084619988079688</v>
      </c>
      <c r="Y1501" s="75">
        <f t="shared" ca="1" si="450"/>
        <v>0.20084619988079688</v>
      </c>
      <c r="Z1501" s="74">
        <f t="shared" ca="1" si="451"/>
        <v>1.2224367464472132</v>
      </c>
      <c r="AA1501" s="76">
        <f t="shared" ca="1" si="452"/>
        <v>200.84619988079689</v>
      </c>
      <c r="AB1501" s="76">
        <f t="shared" ca="1" si="453"/>
        <v>1222.4367464472132</v>
      </c>
    </row>
    <row r="1502" spans="1:28" x14ac:dyDescent="0.25">
      <c r="A1502" s="2">
        <f t="shared" si="454"/>
        <v>18</v>
      </c>
      <c r="B1502" s="16">
        <f ca="1">VLOOKUP(A1502,PERIODS!$O$4:$P$33,2,FALSE)</f>
        <v>3.5000000000000003E-2</v>
      </c>
      <c r="C1502" s="15"/>
      <c r="D1502" s="18">
        <v>1488</v>
      </c>
      <c r="E1502" s="34">
        <f t="shared" ca="1" si="437"/>
        <v>9364.1938357902109</v>
      </c>
      <c r="F1502" s="34">
        <f t="shared" ca="1" si="438"/>
        <v>3500.0000000000005</v>
      </c>
      <c r="G1502" s="69">
        <f t="shared" ca="1" si="442"/>
        <v>0</v>
      </c>
      <c r="H1502" s="34">
        <f t="shared" ca="1" si="443"/>
        <v>941.41174302342972</v>
      </c>
      <c r="I1502" s="34">
        <f t="shared" ca="1" si="444"/>
        <v>4441.4117430234301</v>
      </c>
      <c r="J1502" s="18">
        <f ca="1">SUM(INDIRECT(ADDRESS(ROW(F1502),COLUMN(F1502),4)):INDIRECT(ADDRESS(ROW(F1502)+N$5-1,COLUMN(F1502),4)))</f>
        <v>24500.000000000004</v>
      </c>
      <c r="K1502" s="18">
        <f t="shared" ca="1" si="445"/>
        <v>0</v>
      </c>
      <c r="L1502" s="18">
        <f t="shared" ca="1" si="455"/>
        <v>0</v>
      </c>
      <c r="M1502" s="18">
        <f t="shared" ca="1" si="439"/>
        <v>16350</v>
      </c>
      <c r="N1502" s="34">
        <f t="shared" ca="1" si="446"/>
        <v>21272.782092766782</v>
      </c>
      <c r="P1502" s="18">
        <f t="shared" ca="1" si="440"/>
        <v>941.41174302342972</v>
      </c>
      <c r="Q1502" s="47">
        <f ca="1">SUM(L$15:L1502)-SUM(M$15:M1502)</f>
        <v>0</v>
      </c>
      <c r="R1502" s="47" t="str">
        <f t="shared" ca="1" si="441"/>
        <v>M1505</v>
      </c>
      <c r="S1502" s="40">
        <f t="shared" ca="1" si="447"/>
        <v>0</v>
      </c>
      <c r="T1502" s="46">
        <f t="shared" ca="1" si="448"/>
        <v>38</v>
      </c>
      <c r="X1502" s="74">
        <f t="shared" ca="1" si="449"/>
        <v>0.94141174302342967</v>
      </c>
      <c r="Y1502" s="75">
        <f t="shared" ca="1" si="450"/>
        <v>0.94141174302342967</v>
      </c>
      <c r="Z1502" s="74">
        <f t="shared" ca="1" si="451"/>
        <v>2.5635980064825938</v>
      </c>
      <c r="AA1502" s="76">
        <f t="shared" ca="1" si="452"/>
        <v>941.41174302342972</v>
      </c>
      <c r="AB1502" s="76">
        <f t="shared" ca="1" si="453"/>
        <v>2563.598006482594</v>
      </c>
    </row>
    <row r="1503" spans="1:28" x14ac:dyDescent="0.25">
      <c r="A1503" s="2">
        <f t="shared" si="454"/>
        <v>19</v>
      </c>
      <c r="B1503" s="16">
        <f ca="1">VLOOKUP(A1503,PERIODS!$O$4:$P$33,2,FALSE)</f>
        <v>3.5000000000000003E-2</v>
      </c>
      <c r="C1503" s="15"/>
      <c r="D1503" s="18">
        <v>1489</v>
      </c>
      <c r="E1503" s="34">
        <f t="shared" ca="1" si="437"/>
        <v>21272.782092766782</v>
      </c>
      <c r="F1503" s="34">
        <f t="shared" ca="1" si="438"/>
        <v>3500.0000000000005</v>
      </c>
      <c r="G1503" s="69">
        <f t="shared" ca="1" si="442"/>
        <v>0</v>
      </c>
      <c r="H1503" s="34">
        <f t="shared" ca="1" si="443"/>
        <v>-738.32098950299621</v>
      </c>
      <c r="I1503" s="34">
        <f t="shared" ca="1" si="444"/>
        <v>2761.6790104970041</v>
      </c>
      <c r="J1503" s="18">
        <f ca="1">SUM(INDIRECT(ADDRESS(ROW(F1503),COLUMN(F1503),4)):INDIRECT(ADDRESS(ROW(F1503)+N$5-1,COLUMN(F1503),4)))</f>
        <v>24500.000000000004</v>
      </c>
      <c r="K1503" s="18">
        <f t="shared" ca="1" si="445"/>
        <v>16350</v>
      </c>
      <c r="L1503" s="18">
        <f t="shared" ca="1" si="455"/>
        <v>16350</v>
      </c>
      <c r="M1503" s="18">
        <f t="shared" ca="1" si="439"/>
        <v>0</v>
      </c>
      <c r="N1503" s="34">
        <f t="shared" ca="1" si="446"/>
        <v>18511.103082269779</v>
      </c>
      <c r="P1503" s="18">
        <f t="shared" ca="1" si="440"/>
        <v>738.32098950299621</v>
      </c>
      <c r="Q1503" s="47">
        <f ca="1">SUM(L$15:L1503)-SUM(M$15:M1503)</f>
        <v>16350</v>
      </c>
      <c r="R1503" s="47" t="str">
        <f t="shared" ca="1" si="441"/>
        <v>M1506</v>
      </c>
      <c r="S1503" s="40">
        <f t="shared" ca="1" si="447"/>
        <v>0</v>
      </c>
      <c r="T1503" s="46">
        <f t="shared" ca="1" si="448"/>
        <v>75</v>
      </c>
      <c r="X1503" s="74">
        <f t="shared" ca="1" si="449"/>
        <v>-0.73832098950299618</v>
      </c>
      <c r="Y1503" s="75">
        <f t="shared" ca="1" si="450"/>
        <v>-0.73832098950299618</v>
      </c>
      <c r="Z1503" s="74">
        <f t="shared" ca="1" si="451"/>
        <v>0.47791566768025645</v>
      </c>
      <c r="AA1503" s="76">
        <f t="shared" ca="1" si="452"/>
        <v>-738.32098950299621</v>
      </c>
      <c r="AB1503" s="76">
        <f t="shared" ca="1" si="453"/>
        <v>477.91566768025643</v>
      </c>
    </row>
    <row r="1504" spans="1:28" x14ac:dyDescent="0.25">
      <c r="A1504" s="2">
        <f t="shared" si="454"/>
        <v>20</v>
      </c>
      <c r="B1504" s="16">
        <f ca="1">VLOOKUP(A1504,PERIODS!$O$4:$P$33,2,FALSE)</f>
        <v>3.5000000000000003E-2</v>
      </c>
      <c r="C1504" s="15"/>
      <c r="D1504" s="18">
        <v>1490</v>
      </c>
      <c r="E1504" s="34">
        <f t="shared" ca="1" si="437"/>
        <v>18511.103082269779</v>
      </c>
      <c r="F1504" s="34">
        <f t="shared" ca="1" si="438"/>
        <v>3500.0000000000005</v>
      </c>
      <c r="G1504" s="69">
        <f t="shared" ca="1" si="442"/>
        <v>0</v>
      </c>
      <c r="H1504" s="34">
        <f t="shared" ca="1" si="443"/>
        <v>-1811.2018598269972</v>
      </c>
      <c r="I1504" s="34">
        <f t="shared" ca="1" si="444"/>
        <v>1688.7981401730033</v>
      </c>
      <c r="J1504" s="18">
        <f ca="1">SUM(INDIRECT(ADDRESS(ROW(F1504),COLUMN(F1504),4)):INDIRECT(ADDRESS(ROW(F1504)+N$5-1,COLUMN(F1504),4)))</f>
        <v>24500.000000000004</v>
      </c>
      <c r="K1504" s="18">
        <f t="shared" ca="1" si="445"/>
        <v>16350</v>
      </c>
      <c r="L1504" s="18">
        <f t="shared" ca="1" si="455"/>
        <v>0</v>
      </c>
      <c r="M1504" s="18">
        <f t="shared" ca="1" si="439"/>
        <v>0</v>
      </c>
      <c r="N1504" s="34">
        <f t="shared" ca="1" si="446"/>
        <v>16822.304942096776</v>
      </c>
      <c r="P1504" s="18">
        <f t="shared" ca="1" si="440"/>
        <v>1811.2018598269972</v>
      </c>
      <c r="Q1504" s="47">
        <f ca="1">SUM(L$15:L1504)-SUM(M$15:M1504)</f>
        <v>16350</v>
      </c>
      <c r="R1504" s="47" t="str">
        <f t="shared" ca="1" si="441"/>
        <v>M1507</v>
      </c>
      <c r="S1504" s="40">
        <f t="shared" ca="1" si="447"/>
        <v>0</v>
      </c>
      <c r="T1504" s="46">
        <f t="shared" ca="1" si="448"/>
        <v>55</v>
      </c>
      <c r="X1504" s="74">
        <f t="shared" ca="1" si="449"/>
        <v>-1.8112018598269972</v>
      </c>
      <c r="Y1504" s="75">
        <f t="shared" ca="1" si="450"/>
        <v>-1.8112018598269972</v>
      </c>
      <c r="Z1504" s="74">
        <f t="shared" ca="1" si="451"/>
        <v>0.16345756561932492</v>
      </c>
      <c r="AA1504" s="76">
        <f t="shared" ca="1" si="452"/>
        <v>-1811.2018598269972</v>
      </c>
      <c r="AB1504" s="76">
        <f t="shared" ca="1" si="453"/>
        <v>163.45756561932492</v>
      </c>
    </row>
    <row r="1505" spans="1:28" x14ac:dyDescent="0.25">
      <c r="A1505" s="2">
        <f t="shared" si="454"/>
        <v>21</v>
      </c>
      <c r="B1505" s="16">
        <f ca="1">VLOOKUP(A1505,PERIODS!$O$4:$P$33,2,FALSE)</f>
        <v>3.5000000000000003E-2</v>
      </c>
      <c r="C1505" s="15"/>
      <c r="D1505" s="18">
        <v>1491</v>
      </c>
      <c r="E1505" s="34">
        <f t="shared" ca="1" si="437"/>
        <v>16822.304942096776</v>
      </c>
      <c r="F1505" s="34">
        <f t="shared" ca="1" si="438"/>
        <v>3500.0000000000005</v>
      </c>
      <c r="G1505" s="69">
        <f t="shared" ca="1" si="442"/>
        <v>0</v>
      </c>
      <c r="H1505" s="34">
        <f t="shared" ca="1" si="443"/>
        <v>-754.34859758569917</v>
      </c>
      <c r="I1505" s="34">
        <f t="shared" ca="1" si="444"/>
        <v>2745.6514024143012</v>
      </c>
      <c r="J1505" s="18">
        <f ca="1">SUM(INDIRECT(ADDRESS(ROW(F1505),COLUMN(F1505),4)):INDIRECT(ADDRESS(ROW(F1505)+N$5-1,COLUMN(F1505),4)))</f>
        <v>24500.000000000004</v>
      </c>
      <c r="K1505" s="18">
        <f t="shared" ca="1" si="445"/>
        <v>16350</v>
      </c>
      <c r="L1505" s="18">
        <f t="shared" ca="1" si="455"/>
        <v>0</v>
      </c>
      <c r="M1505" s="18">
        <f t="shared" ca="1" si="439"/>
        <v>0</v>
      </c>
      <c r="N1505" s="34">
        <f t="shared" ca="1" si="446"/>
        <v>14076.653539682475</v>
      </c>
      <c r="P1505" s="18">
        <f t="shared" ca="1" si="440"/>
        <v>754.34859758569917</v>
      </c>
      <c r="Q1505" s="47">
        <f ca="1">SUM(L$15:L1505)-SUM(M$15:M1505)</f>
        <v>16350</v>
      </c>
      <c r="R1505" s="47" t="str">
        <f t="shared" ca="1" si="441"/>
        <v>M1508</v>
      </c>
      <c r="S1505" s="40">
        <f t="shared" ca="1" si="447"/>
        <v>0</v>
      </c>
      <c r="T1505" s="46">
        <f t="shared" ca="1" si="448"/>
        <v>77</v>
      </c>
      <c r="X1505" s="74">
        <f t="shared" ca="1" si="449"/>
        <v>-0.75434859758569917</v>
      </c>
      <c r="Y1505" s="75">
        <f t="shared" ca="1" si="450"/>
        <v>-0.75434859758569917</v>
      </c>
      <c r="Z1505" s="74">
        <f t="shared" ca="1" si="451"/>
        <v>0.47031688052002812</v>
      </c>
      <c r="AA1505" s="76">
        <f t="shared" ca="1" si="452"/>
        <v>-754.34859758569917</v>
      </c>
      <c r="AB1505" s="76">
        <f t="shared" ca="1" si="453"/>
        <v>470.31688052002812</v>
      </c>
    </row>
    <row r="1506" spans="1:28" x14ac:dyDescent="0.25">
      <c r="A1506" s="2">
        <f t="shared" si="454"/>
        <v>22</v>
      </c>
      <c r="B1506" s="16">
        <f ca="1">VLOOKUP(A1506,PERIODS!$O$4:$P$33,2,FALSE)</f>
        <v>3.5000000000000003E-2</v>
      </c>
      <c r="C1506" s="15"/>
      <c r="D1506" s="18">
        <v>1492</v>
      </c>
      <c r="E1506" s="34">
        <f t="shared" ref="E1506:E1569" ca="1" si="456">N1505</f>
        <v>14076.653539682475</v>
      </c>
      <c r="F1506" s="34">
        <f t="shared" ca="1" si="438"/>
        <v>3500.0000000000005</v>
      </c>
      <c r="G1506" s="69">
        <f t="shared" ca="1" si="442"/>
        <v>0</v>
      </c>
      <c r="H1506" s="34">
        <f t="shared" ca="1" si="443"/>
        <v>-1171.2876958582376</v>
      </c>
      <c r="I1506" s="34">
        <f t="shared" ca="1" si="444"/>
        <v>2328.7123041417626</v>
      </c>
      <c r="J1506" s="18">
        <f ca="1">SUM(INDIRECT(ADDRESS(ROW(F1506),COLUMN(F1506),4)):INDIRECT(ADDRESS(ROW(F1506)+N$5-1,COLUMN(F1506),4)))</f>
        <v>25000.000000000004</v>
      </c>
      <c r="K1506" s="18">
        <f t="shared" ca="1" si="445"/>
        <v>0</v>
      </c>
      <c r="L1506" s="18">
        <f t="shared" ca="1" si="455"/>
        <v>0</v>
      </c>
      <c r="M1506" s="18">
        <f t="shared" ca="1" si="439"/>
        <v>16350</v>
      </c>
      <c r="N1506" s="34">
        <f t="shared" ca="1" si="446"/>
        <v>11747.941235540711</v>
      </c>
      <c r="P1506" s="18">
        <f t="shared" ca="1" si="440"/>
        <v>1171.2876958582376</v>
      </c>
      <c r="Q1506" s="47">
        <f ca="1">SUM(L$15:L1506)-SUM(M$15:M1506)</f>
        <v>0</v>
      </c>
      <c r="R1506" s="47" t="str">
        <f t="shared" ca="1" si="441"/>
        <v>M1509</v>
      </c>
      <c r="S1506" s="40">
        <f t="shared" ca="1" si="447"/>
        <v>16350</v>
      </c>
      <c r="T1506" s="46">
        <f t="shared" ca="1" si="448"/>
        <v>99</v>
      </c>
      <c r="X1506" s="74">
        <f t="shared" ca="1" si="449"/>
        <v>-1.1712876958582377</v>
      </c>
      <c r="Y1506" s="75">
        <f t="shared" ca="1" si="450"/>
        <v>-1.1712876958582377</v>
      </c>
      <c r="Z1506" s="74">
        <f t="shared" ca="1" si="451"/>
        <v>0.30996754024938988</v>
      </c>
      <c r="AA1506" s="76">
        <f t="shared" ca="1" si="452"/>
        <v>-1171.2876958582376</v>
      </c>
      <c r="AB1506" s="76">
        <f t="shared" ca="1" si="453"/>
        <v>309.96754024938986</v>
      </c>
    </row>
    <row r="1507" spans="1:28" x14ac:dyDescent="0.25">
      <c r="A1507" s="2">
        <f t="shared" si="454"/>
        <v>23</v>
      </c>
      <c r="B1507" s="16">
        <f ca="1">VLOOKUP(A1507,PERIODS!$O$4:$P$33,2,FALSE)</f>
        <v>3.5000000000000003E-2</v>
      </c>
      <c r="C1507" s="15"/>
      <c r="D1507" s="18">
        <v>1493</v>
      </c>
      <c r="E1507" s="34">
        <f t="shared" ca="1" si="456"/>
        <v>11747.941235540711</v>
      </c>
      <c r="F1507" s="34">
        <f t="shared" ca="1" si="438"/>
        <v>3500.0000000000005</v>
      </c>
      <c r="G1507" s="69">
        <f t="shared" ca="1" si="442"/>
        <v>0</v>
      </c>
      <c r="H1507" s="34">
        <f t="shared" ca="1" si="443"/>
        <v>-568.56411622454289</v>
      </c>
      <c r="I1507" s="34">
        <f t="shared" ca="1" si="444"/>
        <v>2931.4358837754576</v>
      </c>
      <c r="J1507" s="18">
        <f ca="1">SUM(INDIRECT(ADDRESS(ROW(F1507),COLUMN(F1507),4)):INDIRECT(ADDRESS(ROW(F1507)+N$5-1,COLUMN(F1507),4)))</f>
        <v>25500.000000000004</v>
      </c>
      <c r="K1507" s="18">
        <f t="shared" ca="1" si="445"/>
        <v>16350</v>
      </c>
      <c r="L1507" s="18">
        <f t="shared" ca="1" si="455"/>
        <v>16350</v>
      </c>
      <c r="M1507" s="18">
        <f t="shared" ca="1" si="439"/>
        <v>0</v>
      </c>
      <c r="N1507" s="34">
        <f t="shared" ca="1" si="446"/>
        <v>8816.5053517652541</v>
      </c>
      <c r="P1507" s="18">
        <f t="shared" ca="1" si="440"/>
        <v>568.56411622454289</v>
      </c>
      <c r="Q1507" s="47">
        <f ca="1">SUM(L$15:L1507)-SUM(M$15:M1507)</f>
        <v>16350</v>
      </c>
      <c r="R1507" s="47" t="str">
        <f t="shared" ca="1" si="441"/>
        <v>M1510</v>
      </c>
      <c r="S1507" s="40">
        <f t="shared" ca="1" si="447"/>
        <v>0</v>
      </c>
      <c r="T1507" s="46">
        <f t="shared" ca="1" si="448"/>
        <v>89</v>
      </c>
      <c r="X1507" s="74">
        <f t="shared" ca="1" si="449"/>
        <v>-0.56856411622454284</v>
      </c>
      <c r="Y1507" s="75">
        <f t="shared" ca="1" si="450"/>
        <v>-0.56856411622454284</v>
      </c>
      <c r="Z1507" s="74">
        <f t="shared" ca="1" si="451"/>
        <v>0.56633805077020027</v>
      </c>
      <c r="AA1507" s="76">
        <f t="shared" ca="1" si="452"/>
        <v>-568.56411622454289</v>
      </c>
      <c r="AB1507" s="76">
        <f t="shared" ca="1" si="453"/>
        <v>566.33805077020031</v>
      </c>
    </row>
    <row r="1508" spans="1:28" x14ac:dyDescent="0.25">
      <c r="A1508" s="2">
        <f t="shared" si="454"/>
        <v>24</v>
      </c>
      <c r="B1508" s="16">
        <f ca="1">VLOOKUP(A1508,PERIODS!$O$4:$P$33,2,FALSE)</f>
        <v>3.5000000000000003E-2</v>
      </c>
      <c r="C1508" s="15"/>
      <c r="D1508" s="18">
        <v>1494</v>
      </c>
      <c r="E1508" s="34">
        <f t="shared" ca="1" si="456"/>
        <v>8816.5053517652541</v>
      </c>
      <c r="F1508" s="34">
        <f t="shared" ca="1" si="438"/>
        <v>3500.0000000000005</v>
      </c>
      <c r="G1508" s="69">
        <f t="shared" ca="1" si="442"/>
        <v>0</v>
      </c>
      <c r="H1508" s="34">
        <f t="shared" ca="1" si="443"/>
        <v>-444.67132614925021</v>
      </c>
      <c r="I1508" s="34">
        <f t="shared" ca="1" si="444"/>
        <v>3055.3286738507504</v>
      </c>
      <c r="J1508" s="18">
        <f ca="1">SUM(INDIRECT(ADDRESS(ROW(F1508),COLUMN(F1508),4)):INDIRECT(ADDRESS(ROW(F1508)+N$5-1,COLUMN(F1508),4)))</f>
        <v>26000</v>
      </c>
      <c r="K1508" s="18">
        <f t="shared" ca="1" si="445"/>
        <v>32700</v>
      </c>
      <c r="L1508" s="18">
        <f t="shared" ca="1" si="455"/>
        <v>16350</v>
      </c>
      <c r="M1508" s="18">
        <f t="shared" ca="1" si="439"/>
        <v>0</v>
      </c>
      <c r="N1508" s="34">
        <f t="shared" ca="1" si="446"/>
        <v>5761.1766779145037</v>
      </c>
      <c r="P1508" s="18">
        <f t="shared" ca="1" si="440"/>
        <v>444.67132614925021</v>
      </c>
      <c r="Q1508" s="47">
        <f ca="1">SUM(L$15:L1508)-SUM(M$15:M1508)</f>
        <v>32700</v>
      </c>
      <c r="R1508" s="47" t="str">
        <f t="shared" ca="1" si="441"/>
        <v>M1511</v>
      </c>
      <c r="S1508" s="40">
        <f t="shared" ca="1" si="447"/>
        <v>0</v>
      </c>
      <c r="T1508" s="46">
        <f t="shared" ca="1" si="448"/>
        <v>31</v>
      </c>
      <c r="X1508" s="74">
        <f t="shared" ca="1" si="449"/>
        <v>-0.4446713261492502</v>
      </c>
      <c r="Y1508" s="75">
        <f t="shared" ca="1" si="450"/>
        <v>-0.4446713261492502</v>
      </c>
      <c r="Z1508" s="74">
        <f t="shared" ca="1" si="451"/>
        <v>0.64103493283157065</v>
      </c>
      <c r="AA1508" s="76">
        <f t="shared" ca="1" si="452"/>
        <v>-444.67132614925021</v>
      </c>
      <c r="AB1508" s="76">
        <f t="shared" ca="1" si="453"/>
        <v>641.0349328315707</v>
      </c>
    </row>
    <row r="1509" spans="1:28" x14ac:dyDescent="0.25">
      <c r="A1509" s="2">
        <f t="shared" si="454"/>
        <v>25</v>
      </c>
      <c r="B1509" s="16">
        <f ca="1">VLOOKUP(A1509,PERIODS!$O$4:$P$33,2,FALSE)</f>
        <v>3.5000000000000003E-2</v>
      </c>
      <c r="C1509" s="15"/>
      <c r="D1509" s="18">
        <v>1495</v>
      </c>
      <c r="E1509" s="34">
        <f t="shared" ca="1" si="456"/>
        <v>5761.1766779145037</v>
      </c>
      <c r="F1509" s="34">
        <f t="shared" ca="1" si="438"/>
        <v>3500.0000000000005</v>
      </c>
      <c r="G1509" s="69">
        <f t="shared" ca="1" si="442"/>
        <v>0</v>
      </c>
      <c r="H1509" s="34">
        <f t="shared" ca="1" si="443"/>
        <v>-672.74348497789731</v>
      </c>
      <c r="I1509" s="34">
        <f t="shared" ca="1" si="444"/>
        <v>2827.256515022103</v>
      </c>
      <c r="J1509" s="18">
        <f ca="1">SUM(INDIRECT(ADDRESS(ROW(F1509),COLUMN(F1509),4)):INDIRECT(ADDRESS(ROW(F1509)+N$5-1,COLUMN(F1509),4)))</f>
        <v>24900</v>
      </c>
      <c r="K1509" s="18">
        <f t="shared" ca="1" si="445"/>
        <v>32700</v>
      </c>
      <c r="L1509" s="18">
        <f t="shared" ca="1" si="455"/>
        <v>0</v>
      </c>
      <c r="M1509" s="18">
        <f t="shared" ca="1" si="439"/>
        <v>0</v>
      </c>
      <c r="N1509" s="34">
        <f t="shared" ca="1" si="446"/>
        <v>2933.9201628924006</v>
      </c>
      <c r="P1509" s="18">
        <f t="shared" ca="1" si="440"/>
        <v>672.74348497789731</v>
      </c>
      <c r="Q1509" s="47">
        <f ca="1">SUM(L$15:L1509)-SUM(M$15:M1509)</f>
        <v>32700</v>
      </c>
      <c r="R1509" s="47" t="str">
        <f t="shared" ca="1" si="441"/>
        <v>M1512</v>
      </c>
      <c r="S1509" s="40">
        <f t="shared" ca="1" si="447"/>
        <v>0</v>
      </c>
      <c r="T1509" s="46">
        <f t="shared" ca="1" si="448"/>
        <v>73</v>
      </c>
      <c r="X1509" s="74">
        <f t="shared" ca="1" si="449"/>
        <v>-0.67274348497789727</v>
      </c>
      <c r="Y1509" s="75">
        <f t="shared" ca="1" si="450"/>
        <v>-0.67274348497789727</v>
      </c>
      <c r="Z1509" s="74">
        <f t="shared" ca="1" si="451"/>
        <v>0.51030663697144041</v>
      </c>
      <c r="AA1509" s="76">
        <f t="shared" ca="1" si="452"/>
        <v>-672.74348497789731</v>
      </c>
      <c r="AB1509" s="76">
        <f t="shared" ca="1" si="453"/>
        <v>510.30663697144041</v>
      </c>
    </row>
    <row r="1510" spans="1:28" x14ac:dyDescent="0.25">
      <c r="A1510" s="2">
        <f t="shared" si="454"/>
        <v>26</v>
      </c>
      <c r="B1510" s="16">
        <f ca="1">VLOOKUP(A1510,PERIODS!$O$4:$P$33,2,FALSE)</f>
        <v>3.5000000000000003E-2</v>
      </c>
      <c r="C1510" s="15"/>
      <c r="D1510" s="18">
        <v>1496</v>
      </c>
      <c r="E1510" s="34">
        <f t="shared" ca="1" si="456"/>
        <v>2933.9201628924006</v>
      </c>
      <c r="F1510" s="34">
        <f t="shared" ca="1" si="438"/>
        <v>3500.0000000000005</v>
      </c>
      <c r="G1510" s="69">
        <f t="shared" ca="1" si="442"/>
        <v>0</v>
      </c>
      <c r="H1510" s="34">
        <f t="shared" ca="1" si="443"/>
        <v>475.75094572687914</v>
      </c>
      <c r="I1510" s="34">
        <f t="shared" ca="1" si="444"/>
        <v>3975.7509457268798</v>
      </c>
      <c r="J1510" s="18">
        <f ca="1">SUM(INDIRECT(ADDRESS(ROW(F1510),COLUMN(F1510),4)):INDIRECT(ADDRESS(ROW(F1510)+N$5-1,COLUMN(F1510),4)))</f>
        <v>23900</v>
      </c>
      <c r="K1510" s="18">
        <f t="shared" ca="1" si="445"/>
        <v>16350</v>
      </c>
      <c r="L1510" s="18">
        <f t="shared" ca="1" si="455"/>
        <v>0</v>
      </c>
      <c r="M1510" s="18">
        <f t="shared" ca="1" si="439"/>
        <v>16350</v>
      </c>
      <c r="N1510" s="34">
        <f t="shared" ca="1" si="446"/>
        <v>15308.169217165521</v>
      </c>
      <c r="P1510" s="18">
        <f t="shared" ca="1" si="440"/>
        <v>475.75094572687914</v>
      </c>
      <c r="Q1510" s="47">
        <f ca="1">SUM(L$15:L1510)-SUM(M$15:M1510)</f>
        <v>16350</v>
      </c>
      <c r="R1510" s="47" t="str">
        <f t="shared" ca="1" si="441"/>
        <v>M1513</v>
      </c>
      <c r="S1510" s="40">
        <f t="shared" ca="1" si="447"/>
        <v>0</v>
      </c>
      <c r="T1510" s="46">
        <f t="shared" ca="1" si="448"/>
        <v>64</v>
      </c>
      <c r="X1510" s="74">
        <f t="shared" ca="1" si="449"/>
        <v>0.47575094572687915</v>
      </c>
      <c r="Y1510" s="75">
        <f t="shared" ca="1" si="450"/>
        <v>0.47575094572687915</v>
      </c>
      <c r="Z1510" s="74">
        <f t="shared" ca="1" si="451"/>
        <v>1.6092221823849278</v>
      </c>
      <c r="AA1510" s="76">
        <f t="shared" ca="1" si="452"/>
        <v>475.75094572687914</v>
      </c>
      <c r="AB1510" s="76">
        <f t="shared" ca="1" si="453"/>
        <v>1609.2221823849277</v>
      </c>
    </row>
    <row r="1511" spans="1:28" x14ac:dyDescent="0.25">
      <c r="A1511" s="2">
        <f t="shared" si="454"/>
        <v>27</v>
      </c>
      <c r="B1511" s="16">
        <f ca="1">VLOOKUP(A1511,PERIODS!$O$4:$P$33,2,FALSE)</f>
        <v>3.5000000000000003E-2</v>
      </c>
      <c r="C1511" s="15"/>
      <c r="D1511" s="18">
        <v>1497</v>
      </c>
      <c r="E1511" s="34">
        <f t="shared" ca="1" si="456"/>
        <v>15308.169217165521</v>
      </c>
      <c r="F1511" s="34">
        <f t="shared" ca="1" si="438"/>
        <v>3500.0000000000005</v>
      </c>
      <c r="G1511" s="69">
        <f t="shared" ca="1" si="442"/>
        <v>0</v>
      </c>
      <c r="H1511" s="34">
        <f t="shared" ca="1" si="443"/>
        <v>1484.318681800893</v>
      </c>
      <c r="I1511" s="34">
        <f t="shared" ca="1" si="444"/>
        <v>4984.3186818008935</v>
      </c>
      <c r="J1511" s="18">
        <f ca="1">SUM(INDIRECT(ADDRESS(ROW(F1511),COLUMN(F1511),4)):INDIRECT(ADDRESS(ROW(F1511)+N$5-1,COLUMN(F1511),4)))</f>
        <v>22900</v>
      </c>
      <c r="K1511" s="18">
        <f t="shared" ca="1" si="445"/>
        <v>0</v>
      </c>
      <c r="L1511" s="18">
        <f t="shared" ca="1" si="455"/>
        <v>0</v>
      </c>
      <c r="M1511" s="18">
        <f t="shared" ca="1" si="439"/>
        <v>16350</v>
      </c>
      <c r="N1511" s="34">
        <f t="shared" ca="1" si="446"/>
        <v>26673.850535364629</v>
      </c>
      <c r="P1511" s="18">
        <f t="shared" ca="1" si="440"/>
        <v>1484.318681800893</v>
      </c>
      <c r="Q1511" s="47">
        <f ca="1">SUM(L$15:L1511)-SUM(M$15:M1511)</f>
        <v>0</v>
      </c>
      <c r="R1511" s="47" t="str">
        <f t="shared" ca="1" si="441"/>
        <v>M1514</v>
      </c>
      <c r="S1511" s="40">
        <f t="shared" ca="1" si="447"/>
        <v>0</v>
      </c>
      <c r="T1511" s="46">
        <f t="shared" ca="1" si="448"/>
        <v>91</v>
      </c>
      <c r="X1511" s="74">
        <f t="shared" ca="1" si="449"/>
        <v>1.4843186818008931</v>
      </c>
      <c r="Y1511" s="75">
        <f t="shared" ca="1" si="450"/>
        <v>1.4843186818008931</v>
      </c>
      <c r="Z1511" s="74">
        <f t="shared" ca="1" si="451"/>
        <v>4.4119584409630539</v>
      </c>
      <c r="AA1511" s="76">
        <f t="shared" ca="1" si="452"/>
        <v>1484.318681800893</v>
      </c>
      <c r="AB1511" s="76">
        <f t="shared" ca="1" si="453"/>
        <v>4411.9584409630543</v>
      </c>
    </row>
    <row r="1512" spans="1:28" x14ac:dyDescent="0.25">
      <c r="A1512" s="2">
        <f t="shared" si="454"/>
        <v>28</v>
      </c>
      <c r="B1512" s="16">
        <f ca="1">VLOOKUP(A1512,PERIODS!$O$4:$P$33,2,FALSE)</f>
        <v>0.04</v>
      </c>
      <c r="C1512" s="15"/>
      <c r="D1512" s="18">
        <v>1498</v>
      </c>
      <c r="E1512" s="34">
        <f t="shared" ca="1" si="456"/>
        <v>26673.850535364629</v>
      </c>
      <c r="F1512" s="34">
        <f t="shared" ca="1" si="438"/>
        <v>4000</v>
      </c>
      <c r="G1512" s="69">
        <f t="shared" ca="1" si="442"/>
        <v>0</v>
      </c>
      <c r="H1512" s="34">
        <f t="shared" ca="1" si="443"/>
        <v>30.961839120950263</v>
      </c>
      <c r="I1512" s="34">
        <f t="shared" ca="1" si="444"/>
        <v>4030.9618391209501</v>
      </c>
      <c r="J1512" s="18">
        <f ca="1">SUM(INDIRECT(ADDRESS(ROW(F1512),COLUMN(F1512),4)):INDIRECT(ADDRESS(ROW(F1512)+N$5-1,COLUMN(F1512),4)))</f>
        <v>21900</v>
      </c>
      <c r="K1512" s="18">
        <f t="shared" ca="1" si="445"/>
        <v>0</v>
      </c>
      <c r="L1512" s="18">
        <f t="shared" ca="1" si="455"/>
        <v>0</v>
      </c>
      <c r="M1512" s="18">
        <f t="shared" ca="1" si="439"/>
        <v>0</v>
      </c>
      <c r="N1512" s="34">
        <f t="shared" ca="1" si="446"/>
        <v>22642.888696243677</v>
      </c>
      <c r="P1512" s="18">
        <f t="shared" ca="1" si="440"/>
        <v>30.961839120950263</v>
      </c>
      <c r="Q1512" s="47">
        <f ca="1">SUM(L$15:L1512)-SUM(M$15:M1512)</f>
        <v>0</v>
      </c>
      <c r="R1512" s="47" t="str">
        <f t="shared" ca="1" si="441"/>
        <v>M1515</v>
      </c>
      <c r="S1512" s="40">
        <f t="shared" ca="1" si="447"/>
        <v>0</v>
      </c>
      <c r="T1512" s="46">
        <f t="shared" ca="1" si="448"/>
        <v>88</v>
      </c>
      <c r="X1512" s="74">
        <f t="shared" ca="1" si="449"/>
        <v>3.0961839120950262E-2</v>
      </c>
      <c r="Y1512" s="75">
        <f t="shared" ca="1" si="450"/>
        <v>3.0961839120950262E-2</v>
      </c>
      <c r="Z1512" s="74">
        <f t="shared" ca="1" si="451"/>
        <v>1.0314461422440095</v>
      </c>
      <c r="AA1512" s="76">
        <f t="shared" ca="1" si="452"/>
        <v>30.961839120950263</v>
      </c>
      <c r="AB1512" s="76">
        <f t="shared" ca="1" si="453"/>
        <v>1031.4461422440095</v>
      </c>
    </row>
    <row r="1513" spans="1:28" x14ac:dyDescent="0.25">
      <c r="A1513" s="2">
        <f t="shared" si="454"/>
        <v>29</v>
      </c>
      <c r="B1513" s="16">
        <f ca="1">VLOOKUP(A1513,PERIODS!$O$4:$P$33,2,FALSE)</f>
        <v>0.04</v>
      </c>
      <c r="C1513" s="15"/>
      <c r="D1513" s="18">
        <v>1499</v>
      </c>
      <c r="E1513" s="34">
        <f t="shared" ca="1" si="456"/>
        <v>22642.888696243677</v>
      </c>
      <c r="F1513" s="34">
        <f t="shared" ca="1" si="438"/>
        <v>4000</v>
      </c>
      <c r="G1513" s="69">
        <f t="shared" ca="1" si="442"/>
        <v>0</v>
      </c>
      <c r="H1513" s="34">
        <f t="shared" ca="1" si="443"/>
        <v>-851.47456024474161</v>
      </c>
      <c r="I1513" s="34">
        <f t="shared" ca="1" si="444"/>
        <v>3148.5254397552585</v>
      </c>
      <c r="J1513" s="18">
        <f ca="1">SUM(INDIRECT(ADDRESS(ROW(F1513),COLUMN(F1513),4)):INDIRECT(ADDRESS(ROW(F1513)+N$5-1,COLUMN(F1513),4)))</f>
        <v>21200</v>
      </c>
      <c r="K1513" s="18">
        <f t="shared" ca="1" si="445"/>
        <v>0</v>
      </c>
      <c r="L1513" s="18">
        <f t="shared" ca="1" si="455"/>
        <v>0</v>
      </c>
      <c r="M1513" s="18">
        <f t="shared" ca="1" si="439"/>
        <v>0</v>
      </c>
      <c r="N1513" s="34">
        <f t="shared" ca="1" si="446"/>
        <v>19494.363256488417</v>
      </c>
      <c r="P1513" s="18">
        <f t="shared" ca="1" si="440"/>
        <v>851.47456024474161</v>
      </c>
      <c r="Q1513" s="47">
        <f ca="1">SUM(L$15:L1513)-SUM(M$15:M1513)</f>
        <v>0</v>
      </c>
      <c r="R1513" s="47" t="str">
        <f t="shared" ca="1" si="441"/>
        <v>M1516</v>
      </c>
      <c r="S1513" s="40">
        <f t="shared" ca="1" si="447"/>
        <v>0</v>
      </c>
      <c r="T1513" s="46">
        <f t="shared" ca="1" si="448"/>
        <v>65</v>
      </c>
      <c r="X1513" s="74">
        <f t="shared" ca="1" si="449"/>
        <v>-0.85147456024474166</v>
      </c>
      <c r="Y1513" s="75">
        <f t="shared" ca="1" si="450"/>
        <v>-0.85147456024474166</v>
      </c>
      <c r="Z1513" s="74">
        <f t="shared" ca="1" si="451"/>
        <v>0.42678514732386458</v>
      </c>
      <c r="AA1513" s="76">
        <f t="shared" ca="1" si="452"/>
        <v>-851.47456024474161</v>
      </c>
      <c r="AB1513" s="76">
        <f t="shared" ca="1" si="453"/>
        <v>426.78514732386458</v>
      </c>
    </row>
    <row r="1514" spans="1:28" x14ac:dyDescent="0.25">
      <c r="A1514" s="2">
        <f t="shared" si="454"/>
        <v>30</v>
      </c>
      <c r="B1514" s="16">
        <f ca="1">VLOOKUP(A1514,PERIODS!$O$4:$P$33,2,FALSE)</f>
        <v>0.04</v>
      </c>
      <c r="C1514" s="15"/>
      <c r="D1514" s="18">
        <v>1500</v>
      </c>
      <c r="E1514" s="34">
        <f t="shared" ca="1" si="456"/>
        <v>19494.363256488417</v>
      </c>
      <c r="F1514" s="34">
        <f t="shared" ca="1" si="438"/>
        <v>4000</v>
      </c>
      <c r="G1514" s="69">
        <f t="shared" ca="1" si="442"/>
        <v>0</v>
      </c>
      <c r="H1514" s="34">
        <f t="shared" ca="1" si="443"/>
        <v>-1042.7440928999697</v>
      </c>
      <c r="I1514" s="34">
        <f t="shared" ca="1" si="444"/>
        <v>2957.2559071000305</v>
      </c>
      <c r="J1514" s="18">
        <f ca="1">SUM(INDIRECT(ADDRESS(ROW(F1514),COLUMN(F1514),4)):INDIRECT(ADDRESS(ROW(F1514)+N$5-1,COLUMN(F1514),4)))</f>
        <v>20500</v>
      </c>
      <c r="K1514" s="18">
        <f t="shared" ca="1" si="445"/>
        <v>16350</v>
      </c>
      <c r="L1514" s="18">
        <f t="shared" ca="1" si="455"/>
        <v>16350</v>
      </c>
      <c r="M1514" s="18">
        <f t="shared" ca="1" si="439"/>
        <v>0</v>
      </c>
      <c r="N1514" s="34">
        <f t="shared" ca="1" si="446"/>
        <v>16537.107349388389</v>
      </c>
      <c r="P1514" s="18">
        <f t="shared" ca="1" si="440"/>
        <v>1042.7440928999697</v>
      </c>
      <c r="Q1514" s="47">
        <f ca="1">SUM(L$15:L1514)-SUM(M$15:M1514)</f>
        <v>16350</v>
      </c>
      <c r="R1514" s="47" t="str">
        <f t="shared" ca="1" si="441"/>
        <v>M1517</v>
      </c>
      <c r="S1514" s="40">
        <f t="shared" ca="1" si="447"/>
        <v>0</v>
      </c>
      <c r="T1514" s="46">
        <f t="shared" ca="1" si="448"/>
        <v>63</v>
      </c>
      <c r="X1514" s="74">
        <f t="shared" ca="1" si="449"/>
        <v>-1.0427440928999696</v>
      </c>
      <c r="Y1514" s="75">
        <f t="shared" ca="1" si="450"/>
        <v>-1.0427440928999696</v>
      </c>
      <c r="Z1514" s="74">
        <f t="shared" ca="1" si="451"/>
        <v>0.35248609902412248</v>
      </c>
      <c r="AA1514" s="76">
        <f t="shared" ca="1" si="452"/>
        <v>-1042.7440928999697</v>
      </c>
      <c r="AB1514" s="76">
        <f t="shared" ca="1" si="453"/>
        <v>352.4860990241225</v>
      </c>
    </row>
    <row r="1515" spans="1:28" x14ac:dyDescent="0.25">
      <c r="A1515" s="2">
        <f t="shared" si="454"/>
        <v>1</v>
      </c>
      <c r="B1515" s="16">
        <f ca="1">VLOOKUP(A1515,PERIODS!$O$4:$P$33,2,FALSE)</f>
        <v>2.4E-2</v>
      </c>
      <c r="C1515" s="15"/>
      <c r="D1515" s="18">
        <v>1501</v>
      </c>
      <c r="E1515" s="34">
        <f t="shared" ca="1" si="456"/>
        <v>16537.107349388389</v>
      </c>
      <c r="F1515" s="34">
        <f t="shared" ca="1" si="438"/>
        <v>2400</v>
      </c>
      <c r="G1515" s="69">
        <f t="shared" ca="1" si="442"/>
        <v>0</v>
      </c>
      <c r="H1515" s="34">
        <f t="shared" ca="1" si="443"/>
        <v>110.94036276902716</v>
      </c>
      <c r="I1515" s="34">
        <f t="shared" ca="1" si="444"/>
        <v>2510.9403627690272</v>
      </c>
      <c r="J1515" s="18">
        <f ca="1">SUM(INDIRECT(ADDRESS(ROW(F1515),COLUMN(F1515),4)):INDIRECT(ADDRESS(ROW(F1515)+N$5-1,COLUMN(F1515),4)))</f>
        <v>19800</v>
      </c>
      <c r="K1515" s="18">
        <f t="shared" ca="1" si="445"/>
        <v>16350</v>
      </c>
      <c r="L1515" s="18">
        <f t="shared" ca="1" si="455"/>
        <v>0</v>
      </c>
      <c r="M1515" s="18">
        <f t="shared" ca="1" si="439"/>
        <v>0</v>
      </c>
      <c r="N1515" s="34">
        <f t="shared" ca="1" si="446"/>
        <v>14026.166986619362</v>
      </c>
      <c r="P1515" s="18">
        <f t="shared" ca="1" si="440"/>
        <v>110.94036276902716</v>
      </c>
      <c r="Q1515" s="47">
        <f ca="1">SUM(L$15:L1515)-SUM(M$15:M1515)</f>
        <v>16350</v>
      </c>
      <c r="R1515" s="47" t="str">
        <f t="shared" ca="1" si="441"/>
        <v>M1518</v>
      </c>
      <c r="S1515" s="40">
        <f t="shared" ca="1" si="447"/>
        <v>0</v>
      </c>
      <c r="T1515" s="46">
        <f t="shared" ca="1" si="448"/>
        <v>10</v>
      </c>
      <c r="X1515" s="74">
        <f t="shared" ca="1" si="449"/>
        <v>0.11094036276902716</v>
      </c>
      <c r="Y1515" s="75">
        <f t="shared" ca="1" si="450"/>
        <v>0.11094036276902716</v>
      </c>
      <c r="Z1515" s="74">
        <f t="shared" ca="1" si="451"/>
        <v>1.1173282705033338</v>
      </c>
      <c r="AA1515" s="76">
        <f t="shared" ca="1" si="452"/>
        <v>110.94036276902716</v>
      </c>
      <c r="AB1515" s="76">
        <f t="shared" ca="1" si="453"/>
        <v>1117.3282705033339</v>
      </c>
    </row>
    <row r="1516" spans="1:28" x14ac:dyDescent="0.25">
      <c r="A1516" s="2">
        <f t="shared" si="454"/>
        <v>2</v>
      </c>
      <c r="B1516" s="16">
        <f ca="1">VLOOKUP(A1516,PERIODS!$O$4:$P$33,2,FALSE)</f>
        <v>2.5000000000000001E-2</v>
      </c>
      <c r="C1516" s="15"/>
      <c r="D1516" s="18">
        <v>1502</v>
      </c>
      <c r="E1516" s="34">
        <f t="shared" ca="1" si="456"/>
        <v>14026.166986619362</v>
      </c>
      <c r="F1516" s="34">
        <f t="shared" ca="1" si="438"/>
        <v>2500</v>
      </c>
      <c r="G1516" s="69">
        <f t="shared" ca="1" si="442"/>
        <v>0</v>
      </c>
      <c r="H1516" s="34">
        <f t="shared" ca="1" si="443"/>
        <v>-980.65164779258862</v>
      </c>
      <c r="I1516" s="34">
        <f t="shared" ca="1" si="444"/>
        <v>1519.3483522074114</v>
      </c>
      <c r="J1516" s="18">
        <f ca="1">SUM(INDIRECT(ADDRESS(ROW(F1516),COLUMN(F1516),4)):INDIRECT(ADDRESS(ROW(F1516)+N$5-1,COLUMN(F1516),4)))</f>
        <v>20700</v>
      </c>
      <c r="K1516" s="18">
        <f t="shared" ca="1" si="445"/>
        <v>16350</v>
      </c>
      <c r="L1516" s="18">
        <f t="shared" ca="1" si="455"/>
        <v>0</v>
      </c>
      <c r="M1516" s="18">
        <f t="shared" ca="1" si="439"/>
        <v>0</v>
      </c>
      <c r="N1516" s="34">
        <f t="shared" ca="1" si="446"/>
        <v>12506.818634411951</v>
      </c>
      <c r="P1516" s="18">
        <f t="shared" ca="1" si="440"/>
        <v>980.65164779258862</v>
      </c>
      <c r="Q1516" s="47">
        <f ca="1">SUM(L$15:L1516)-SUM(M$15:M1516)</f>
        <v>16350</v>
      </c>
      <c r="R1516" s="47" t="str">
        <f t="shared" ca="1" si="441"/>
        <v>M1519</v>
      </c>
      <c r="S1516" s="40">
        <f t="shared" ca="1" si="447"/>
        <v>0</v>
      </c>
      <c r="T1516" s="46">
        <f t="shared" ca="1" si="448"/>
        <v>54</v>
      </c>
      <c r="X1516" s="74">
        <f t="shared" ca="1" si="449"/>
        <v>-0.98065164779258862</v>
      </c>
      <c r="Y1516" s="75">
        <f t="shared" ca="1" si="450"/>
        <v>-0.98065164779258862</v>
      </c>
      <c r="Z1516" s="74">
        <f t="shared" ca="1" si="451"/>
        <v>0.37506660787195434</v>
      </c>
      <c r="AA1516" s="76">
        <f t="shared" ca="1" si="452"/>
        <v>-980.65164779258862</v>
      </c>
      <c r="AB1516" s="76">
        <f t="shared" ca="1" si="453"/>
        <v>375.06660787195432</v>
      </c>
    </row>
    <row r="1517" spans="1:28" x14ac:dyDescent="0.25">
      <c r="A1517" s="2">
        <f t="shared" si="454"/>
        <v>3</v>
      </c>
      <c r="B1517" s="16">
        <f ca="1">VLOOKUP(A1517,PERIODS!$O$4:$P$33,2,FALSE)</f>
        <v>2.5000000000000001E-2</v>
      </c>
      <c r="C1517" s="15"/>
      <c r="D1517" s="18">
        <v>1503</v>
      </c>
      <c r="E1517" s="34">
        <f t="shared" ca="1" si="456"/>
        <v>12506.818634411951</v>
      </c>
      <c r="F1517" s="34">
        <f t="shared" ca="1" si="438"/>
        <v>2500</v>
      </c>
      <c r="G1517" s="69">
        <f t="shared" ca="1" si="442"/>
        <v>0</v>
      </c>
      <c r="H1517" s="34">
        <f t="shared" ca="1" si="443"/>
        <v>-2275.1063848025728</v>
      </c>
      <c r="I1517" s="34">
        <f t="shared" ca="1" si="444"/>
        <v>224.89361519742715</v>
      </c>
      <c r="J1517" s="18">
        <f ca="1">SUM(INDIRECT(ADDRESS(ROW(F1517),COLUMN(F1517),4)):INDIRECT(ADDRESS(ROW(F1517)+N$5-1,COLUMN(F1517),4)))</f>
        <v>21500</v>
      </c>
      <c r="K1517" s="18">
        <f t="shared" ca="1" si="445"/>
        <v>0</v>
      </c>
      <c r="L1517" s="18">
        <f t="shared" ca="1" si="455"/>
        <v>0</v>
      </c>
      <c r="M1517" s="18">
        <f t="shared" ca="1" si="439"/>
        <v>16350</v>
      </c>
      <c r="N1517" s="34">
        <f t="shared" ca="1" si="446"/>
        <v>28631.925019214526</v>
      </c>
      <c r="P1517" s="18">
        <f t="shared" ca="1" si="440"/>
        <v>2275.1063848025728</v>
      </c>
      <c r="Q1517" s="47">
        <f ca="1">SUM(L$15:L1517)-SUM(M$15:M1517)</f>
        <v>0</v>
      </c>
      <c r="R1517" s="47" t="str">
        <f t="shared" ca="1" si="441"/>
        <v>M1520</v>
      </c>
      <c r="S1517" s="40">
        <f t="shared" ca="1" si="447"/>
        <v>0</v>
      </c>
      <c r="T1517" s="46">
        <f t="shared" ca="1" si="448"/>
        <v>17</v>
      </c>
      <c r="X1517" s="74">
        <f t="shared" ca="1" si="449"/>
        <v>-2.275106384802573</v>
      </c>
      <c r="Y1517" s="75">
        <f t="shared" ca="1" si="450"/>
        <v>-2.275106384802573</v>
      </c>
      <c r="Z1517" s="74">
        <f t="shared" ca="1" si="451"/>
        <v>0.1027859729881704</v>
      </c>
      <c r="AA1517" s="76">
        <f t="shared" ca="1" si="452"/>
        <v>-2275.1063848025728</v>
      </c>
      <c r="AB1517" s="76">
        <f t="shared" ca="1" si="453"/>
        <v>102.7859729881704</v>
      </c>
    </row>
    <row r="1518" spans="1:28" x14ac:dyDescent="0.25">
      <c r="A1518" s="2">
        <f t="shared" si="454"/>
        <v>4</v>
      </c>
      <c r="B1518" s="16">
        <f ca="1">VLOOKUP(A1518,PERIODS!$O$4:$P$33,2,FALSE)</f>
        <v>2.5000000000000001E-2</v>
      </c>
      <c r="C1518" s="15"/>
      <c r="D1518" s="18">
        <v>1504</v>
      </c>
      <c r="E1518" s="34">
        <f t="shared" ca="1" si="456"/>
        <v>28631.925019214526</v>
      </c>
      <c r="F1518" s="34">
        <f t="shared" ca="1" si="438"/>
        <v>2500</v>
      </c>
      <c r="G1518" s="69">
        <f t="shared" ca="1" si="442"/>
        <v>0</v>
      </c>
      <c r="H1518" s="34">
        <f t="shared" ca="1" si="443"/>
        <v>-341.08025425151828</v>
      </c>
      <c r="I1518" s="34">
        <f t="shared" ca="1" si="444"/>
        <v>2158.9197457484815</v>
      </c>
      <c r="J1518" s="18">
        <f ca="1">SUM(INDIRECT(ADDRESS(ROW(F1518),COLUMN(F1518),4)):INDIRECT(ADDRESS(ROW(F1518)+N$5-1,COLUMN(F1518),4)))</f>
        <v>22300</v>
      </c>
      <c r="K1518" s="18">
        <f t="shared" ca="1" si="445"/>
        <v>0</v>
      </c>
      <c r="L1518" s="18">
        <f t="shared" ca="1" si="455"/>
        <v>0</v>
      </c>
      <c r="M1518" s="18">
        <f t="shared" ca="1" si="439"/>
        <v>0</v>
      </c>
      <c r="N1518" s="34">
        <f t="shared" ca="1" si="446"/>
        <v>26473.005273466046</v>
      </c>
      <c r="P1518" s="18">
        <f t="shared" ca="1" si="440"/>
        <v>341.08025425151828</v>
      </c>
      <c r="Q1518" s="47">
        <f ca="1">SUM(L$15:L1518)-SUM(M$15:M1518)</f>
        <v>0</v>
      </c>
      <c r="R1518" s="47" t="str">
        <f t="shared" ca="1" si="441"/>
        <v>M1521</v>
      </c>
      <c r="S1518" s="40">
        <f t="shared" ca="1" si="447"/>
        <v>0</v>
      </c>
      <c r="T1518" s="46">
        <f t="shared" ca="1" si="448"/>
        <v>35</v>
      </c>
      <c r="X1518" s="74">
        <f t="shared" ca="1" si="449"/>
        <v>-0.34108025425151828</v>
      </c>
      <c r="Y1518" s="75">
        <f t="shared" ca="1" si="450"/>
        <v>-0.34108025425151828</v>
      </c>
      <c r="Z1518" s="74">
        <f t="shared" ca="1" si="451"/>
        <v>0.71100184499575947</v>
      </c>
      <c r="AA1518" s="76">
        <f t="shared" ca="1" si="452"/>
        <v>-341.08025425151828</v>
      </c>
      <c r="AB1518" s="76">
        <f t="shared" ca="1" si="453"/>
        <v>711.00184499575948</v>
      </c>
    </row>
    <row r="1519" spans="1:28" x14ac:dyDescent="0.25">
      <c r="A1519" s="2">
        <f t="shared" si="454"/>
        <v>5</v>
      </c>
      <c r="B1519" s="16">
        <f ca="1">VLOOKUP(A1519,PERIODS!$O$4:$P$33,2,FALSE)</f>
        <v>3.3000000000000002E-2</v>
      </c>
      <c r="C1519" s="15"/>
      <c r="D1519" s="18">
        <v>1505</v>
      </c>
      <c r="E1519" s="34">
        <f t="shared" ca="1" si="456"/>
        <v>26473.005273466046</v>
      </c>
      <c r="F1519" s="34">
        <f t="shared" ca="1" si="438"/>
        <v>3300</v>
      </c>
      <c r="G1519" s="69">
        <f t="shared" ca="1" si="442"/>
        <v>0</v>
      </c>
      <c r="H1519" s="34">
        <f t="shared" ca="1" si="443"/>
        <v>-1060.6827793392063</v>
      </c>
      <c r="I1519" s="34">
        <f t="shared" ca="1" si="444"/>
        <v>2239.3172206607937</v>
      </c>
      <c r="J1519" s="18">
        <f ca="1">SUM(INDIRECT(ADDRESS(ROW(F1519),COLUMN(F1519),4)):INDIRECT(ADDRESS(ROW(F1519)+N$5-1,COLUMN(F1519),4)))</f>
        <v>23100</v>
      </c>
      <c r="K1519" s="18">
        <f t="shared" ca="1" si="445"/>
        <v>0</v>
      </c>
      <c r="L1519" s="18">
        <f t="shared" ca="1" si="455"/>
        <v>0</v>
      </c>
      <c r="M1519" s="18">
        <f t="shared" ca="1" si="439"/>
        <v>0</v>
      </c>
      <c r="N1519" s="34">
        <f t="shared" ca="1" si="446"/>
        <v>24233.688052805253</v>
      </c>
      <c r="P1519" s="18">
        <f t="shared" ca="1" si="440"/>
        <v>1060.6827793392063</v>
      </c>
      <c r="Q1519" s="47">
        <f ca="1">SUM(L$15:L1519)-SUM(M$15:M1519)</f>
        <v>0</v>
      </c>
      <c r="R1519" s="47" t="str">
        <f t="shared" ca="1" si="441"/>
        <v>M1522</v>
      </c>
      <c r="S1519" s="40">
        <f t="shared" ca="1" si="447"/>
        <v>0</v>
      </c>
      <c r="T1519" s="46">
        <f t="shared" ca="1" si="448"/>
        <v>85</v>
      </c>
      <c r="X1519" s="74">
        <f t="shared" ca="1" si="449"/>
        <v>-1.0606827793392062</v>
      </c>
      <c r="Y1519" s="75">
        <f t="shared" ca="1" si="450"/>
        <v>-1.0606827793392062</v>
      </c>
      <c r="Z1519" s="74">
        <f t="shared" ca="1" si="451"/>
        <v>0.34621933819914547</v>
      </c>
      <c r="AA1519" s="76">
        <f t="shared" ca="1" si="452"/>
        <v>-1060.6827793392063</v>
      </c>
      <c r="AB1519" s="76">
        <f t="shared" ca="1" si="453"/>
        <v>346.21933819914545</v>
      </c>
    </row>
    <row r="1520" spans="1:28" x14ac:dyDescent="0.25">
      <c r="A1520" s="2">
        <f t="shared" si="454"/>
        <v>6</v>
      </c>
      <c r="B1520" s="16">
        <f ca="1">VLOOKUP(A1520,PERIODS!$O$4:$P$33,2,FALSE)</f>
        <v>3.3000000000000002E-2</v>
      </c>
      <c r="C1520" s="15"/>
      <c r="D1520" s="18">
        <v>1506</v>
      </c>
      <c r="E1520" s="34">
        <f t="shared" ca="1" si="456"/>
        <v>24233.688052805253</v>
      </c>
      <c r="F1520" s="34">
        <f t="shared" ca="1" si="438"/>
        <v>3300</v>
      </c>
      <c r="G1520" s="69">
        <f t="shared" ca="1" si="442"/>
        <v>0</v>
      </c>
      <c r="H1520" s="34">
        <f t="shared" ca="1" si="443"/>
        <v>12.596711009049116</v>
      </c>
      <c r="I1520" s="34">
        <f t="shared" ca="1" si="444"/>
        <v>3312.5967110090492</v>
      </c>
      <c r="J1520" s="18">
        <f ca="1">SUM(INDIRECT(ADDRESS(ROW(F1520),COLUMN(F1520),4)):INDIRECT(ADDRESS(ROW(F1520)+N$5-1,COLUMN(F1520),4)))</f>
        <v>23100</v>
      </c>
      <c r="K1520" s="18">
        <f t="shared" ca="1" si="445"/>
        <v>0</v>
      </c>
      <c r="L1520" s="18">
        <f t="shared" ca="1" si="455"/>
        <v>0</v>
      </c>
      <c r="M1520" s="18">
        <f t="shared" ca="1" si="439"/>
        <v>0</v>
      </c>
      <c r="N1520" s="34">
        <f t="shared" ca="1" si="446"/>
        <v>20921.091341796204</v>
      </c>
      <c r="P1520" s="18">
        <f t="shared" ca="1" si="440"/>
        <v>12.596711009049116</v>
      </c>
      <c r="Q1520" s="47">
        <f ca="1">SUM(L$15:L1520)-SUM(M$15:M1520)</f>
        <v>0</v>
      </c>
      <c r="R1520" s="47" t="str">
        <f t="shared" ca="1" si="441"/>
        <v>M1523</v>
      </c>
      <c r="S1520" s="40">
        <f t="shared" ca="1" si="447"/>
        <v>0</v>
      </c>
      <c r="T1520" s="46">
        <f t="shared" ca="1" si="448"/>
        <v>41</v>
      </c>
      <c r="X1520" s="74">
        <f t="shared" ca="1" si="449"/>
        <v>1.2596711009049116E-2</v>
      </c>
      <c r="Y1520" s="75">
        <f t="shared" ca="1" si="450"/>
        <v>1.2596711009049116E-2</v>
      </c>
      <c r="Z1520" s="74">
        <f t="shared" ca="1" si="451"/>
        <v>1.0126763837599098</v>
      </c>
      <c r="AA1520" s="76">
        <f t="shared" ca="1" si="452"/>
        <v>12.596711009049116</v>
      </c>
      <c r="AB1520" s="76">
        <f t="shared" ca="1" si="453"/>
        <v>1012.6763837599098</v>
      </c>
    </row>
    <row r="1521" spans="1:28" x14ac:dyDescent="0.25">
      <c r="A1521" s="2">
        <f t="shared" si="454"/>
        <v>7</v>
      </c>
      <c r="B1521" s="16">
        <f ca="1">VLOOKUP(A1521,PERIODS!$O$4:$P$33,2,FALSE)</f>
        <v>3.3000000000000002E-2</v>
      </c>
      <c r="C1521" s="15"/>
      <c r="D1521" s="18">
        <v>1507</v>
      </c>
      <c r="E1521" s="34">
        <f t="shared" ca="1" si="456"/>
        <v>20921.091341796204</v>
      </c>
      <c r="F1521" s="34">
        <f t="shared" ca="1" si="438"/>
        <v>3300</v>
      </c>
      <c r="G1521" s="69">
        <f t="shared" ca="1" si="442"/>
        <v>0</v>
      </c>
      <c r="H1521" s="34">
        <f t="shared" ca="1" si="443"/>
        <v>-238.59121156308163</v>
      </c>
      <c r="I1521" s="34">
        <f t="shared" ca="1" si="444"/>
        <v>3061.4087884369183</v>
      </c>
      <c r="J1521" s="18">
        <f ca="1">SUM(INDIRECT(ADDRESS(ROW(F1521),COLUMN(F1521),4)):INDIRECT(ADDRESS(ROW(F1521)+N$5-1,COLUMN(F1521),4)))</f>
        <v>23100</v>
      </c>
      <c r="K1521" s="18">
        <f t="shared" ca="1" si="445"/>
        <v>16350</v>
      </c>
      <c r="L1521" s="18">
        <f t="shared" ca="1" si="455"/>
        <v>16350</v>
      </c>
      <c r="M1521" s="18">
        <f t="shared" ca="1" si="439"/>
        <v>0</v>
      </c>
      <c r="N1521" s="34">
        <f t="shared" ca="1" si="446"/>
        <v>17859.682553359286</v>
      </c>
      <c r="P1521" s="18">
        <f t="shared" ca="1" si="440"/>
        <v>238.59121156308163</v>
      </c>
      <c r="Q1521" s="47">
        <f ca="1">SUM(L$15:L1521)-SUM(M$15:M1521)</f>
        <v>16350</v>
      </c>
      <c r="R1521" s="47" t="str">
        <f t="shared" ca="1" si="441"/>
        <v>M1524</v>
      </c>
      <c r="S1521" s="40">
        <f t="shared" ca="1" si="447"/>
        <v>0</v>
      </c>
      <c r="T1521" s="46">
        <f t="shared" ca="1" si="448"/>
        <v>93</v>
      </c>
      <c r="X1521" s="74">
        <f t="shared" ca="1" si="449"/>
        <v>-0.23859121156308163</v>
      </c>
      <c r="Y1521" s="75">
        <f t="shared" ca="1" si="450"/>
        <v>-0.23859121156308163</v>
      </c>
      <c r="Z1521" s="74">
        <f t="shared" ca="1" si="451"/>
        <v>0.7877368342722828</v>
      </c>
      <c r="AA1521" s="76">
        <f t="shared" ca="1" si="452"/>
        <v>-238.59121156308163</v>
      </c>
      <c r="AB1521" s="76">
        <f t="shared" ca="1" si="453"/>
        <v>787.73683427228275</v>
      </c>
    </row>
    <row r="1522" spans="1:28" x14ac:dyDescent="0.25">
      <c r="A1522" s="2">
        <f t="shared" si="454"/>
        <v>8</v>
      </c>
      <c r="B1522" s="16">
        <f ca="1">VLOOKUP(A1522,PERIODS!$O$4:$P$33,2,FALSE)</f>
        <v>3.3000000000000002E-2</v>
      </c>
      <c r="C1522" s="15"/>
      <c r="D1522" s="18">
        <v>1508</v>
      </c>
      <c r="E1522" s="34">
        <f t="shared" ca="1" si="456"/>
        <v>17859.682553359286</v>
      </c>
      <c r="F1522" s="34">
        <f t="shared" ca="1" si="438"/>
        <v>3300</v>
      </c>
      <c r="G1522" s="69">
        <f t="shared" ca="1" si="442"/>
        <v>0</v>
      </c>
      <c r="H1522" s="34">
        <f t="shared" ca="1" si="443"/>
        <v>-736.25730474138732</v>
      </c>
      <c r="I1522" s="34">
        <f t="shared" ca="1" si="444"/>
        <v>2563.7426952586129</v>
      </c>
      <c r="J1522" s="18">
        <f ca="1">SUM(INDIRECT(ADDRESS(ROW(F1522),COLUMN(F1522),4)):INDIRECT(ADDRESS(ROW(F1522)+N$5-1,COLUMN(F1522),4)))</f>
        <v>23100</v>
      </c>
      <c r="K1522" s="18">
        <f t="shared" ca="1" si="445"/>
        <v>16350</v>
      </c>
      <c r="L1522" s="18">
        <f t="shared" ca="1" si="455"/>
        <v>0</v>
      </c>
      <c r="M1522" s="18">
        <f t="shared" ca="1" si="439"/>
        <v>0</v>
      </c>
      <c r="N1522" s="34">
        <f t="shared" ca="1" si="446"/>
        <v>15295.939858100672</v>
      </c>
      <c r="P1522" s="18">
        <f t="shared" ca="1" si="440"/>
        <v>736.25730474138732</v>
      </c>
      <c r="Q1522" s="47">
        <f ca="1">SUM(L$15:L1522)-SUM(M$15:M1522)</f>
        <v>16350</v>
      </c>
      <c r="R1522" s="47" t="str">
        <f t="shared" ca="1" si="441"/>
        <v>M1525</v>
      </c>
      <c r="S1522" s="40">
        <f t="shared" ca="1" si="447"/>
        <v>0</v>
      </c>
      <c r="T1522" s="46">
        <f t="shared" ca="1" si="448"/>
        <v>82</v>
      </c>
      <c r="X1522" s="74">
        <f t="shared" ca="1" si="449"/>
        <v>-0.73625730474138729</v>
      </c>
      <c r="Y1522" s="75">
        <f t="shared" ca="1" si="450"/>
        <v>-0.73625730474138729</v>
      </c>
      <c r="Z1522" s="74">
        <f t="shared" ca="1" si="451"/>
        <v>0.47890295333377436</v>
      </c>
      <c r="AA1522" s="76">
        <f t="shared" ca="1" si="452"/>
        <v>-736.25730474138732</v>
      </c>
      <c r="AB1522" s="76">
        <f t="shared" ca="1" si="453"/>
        <v>478.90295333377435</v>
      </c>
    </row>
    <row r="1523" spans="1:28" x14ac:dyDescent="0.25">
      <c r="A1523" s="2">
        <f t="shared" si="454"/>
        <v>9</v>
      </c>
      <c r="B1523" s="16">
        <f ca="1">VLOOKUP(A1523,PERIODS!$O$4:$P$33,2,FALSE)</f>
        <v>3.3000000000000002E-2</v>
      </c>
      <c r="C1523" s="15"/>
      <c r="D1523" s="18">
        <v>1509</v>
      </c>
      <c r="E1523" s="34">
        <f t="shared" ca="1" si="456"/>
        <v>15295.939858100672</v>
      </c>
      <c r="F1523" s="34">
        <f t="shared" ca="1" si="438"/>
        <v>3300</v>
      </c>
      <c r="G1523" s="69">
        <f t="shared" ca="1" si="442"/>
        <v>0</v>
      </c>
      <c r="H1523" s="34">
        <f t="shared" ca="1" si="443"/>
        <v>-1110.9339566828355</v>
      </c>
      <c r="I1523" s="34">
        <f t="shared" ca="1" si="444"/>
        <v>2189.0660433171643</v>
      </c>
      <c r="J1523" s="18">
        <f ca="1">SUM(INDIRECT(ADDRESS(ROW(F1523),COLUMN(F1523),4)):INDIRECT(ADDRESS(ROW(F1523)+N$5-1,COLUMN(F1523),4)))</f>
        <v>23100</v>
      </c>
      <c r="K1523" s="18">
        <f t="shared" ca="1" si="445"/>
        <v>16350</v>
      </c>
      <c r="L1523" s="18">
        <f t="shared" ca="1" si="455"/>
        <v>0</v>
      </c>
      <c r="M1523" s="18">
        <f t="shared" ca="1" si="439"/>
        <v>0</v>
      </c>
      <c r="N1523" s="34">
        <f t="shared" ca="1" si="446"/>
        <v>13106.873814783507</v>
      </c>
      <c r="P1523" s="18">
        <f t="shared" ca="1" si="440"/>
        <v>1110.9339566828355</v>
      </c>
      <c r="Q1523" s="47">
        <f ca="1">SUM(L$15:L1523)-SUM(M$15:M1523)</f>
        <v>16350</v>
      </c>
      <c r="R1523" s="47" t="str">
        <f t="shared" ca="1" si="441"/>
        <v>M1526</v>
      </c>
      <c r="S1523" s="40">
        <f t="shared" ca="1" si="447"/>
        <v>0</v>
      </c>
      <c r="T1523" s="46">
        <f t="shared" ca="1" si="448"/>
        <v>41</v>
      </c>
      <c r="X1523" s="74">
        <f t="shared" ca="1" si="449"/>
        <v>-1.1109339566828356</v>
      </c>
      <c r="Y1523" s="75">
        <f t="shared" ca="1" si="450"/>
        <v>-1.1109339566828356</v>
      </c>
      <c r="Z1523" s="74">
        <f t="shared" ca="1" si="451"/>
        <v>0.32925131096940363</v>
      </c>
      <c r="AA1523" s="76">
        <f t="shared" ca="1" si="452"/>
        <v>-1110.9339566828355</v>
      </c>
      <c r="AB1523" s="76">
        <f t="shared" ca="1" si="453"/>
        <v>329.25131096940362</v>
      </c>
    </row>
    <row r="1524" spans="1:28" x14ac:dyDescent="0.25">
      <c r="A1524" s="2">
        <f t="shared" si="454"/>
        <v>10</v>
      </c>
      <c r="B1524" s="16">
        <f ca="1">VLOOKUP(A1524,PERIODS!$O$4:$P$33,2,FALSE)</f>
        <v>3.3000000000000002E-2</v>
      </c>
      <c r="C1524" s="15"/>
      <c r="D1524" s="18">
        <v>1510</v>
      </c>
      <c r="E1524" s="34">
        <f t="shared" ca="1" si="456"/>
        <v>13106.873814783507</v>
      </c>
      <c r="F1524" s="34">
        <f t="shared" ca="1" si="438"/>
        <v>3300</v>
      </c>
      <c r="G1524" s="69">
        <f t="shared" ca="1" si="442"/>
        <v>0</v>
      </c>
      <c r="H1524" s="34">
        <f t="shared" ca="1" si="443"/>
        <v>17.758760880626877</v>
      </c>
      <c r="I1524" s="34">
        <f t="shared" ca="1" si="444"/>
        <v>3317.7587608806271</v>
      </c>
      <c r="J1524" s="18">
        <f ca="1">SUM(INDIRECT(ADDRESS(ROW(F1524),COLUMN(F1524),4)):INDIRECT(ADDRESS(ROW(F1524)+N$5-1,COLUMN(F1524),4)))</f>
        <v>23100</v>
      </c>
      <c r="K1524" s="18">
        <f t="shared" ca="1" si="445"/>
        <v>0</v>
      </c>
      <c r="L1524" s="18">
        <f t="shared" ca="1" si="455"/>
        <v>0</v>
      </c>
      <c r="M1524" s="18">
        <f t="shared" ca="1" si="439"/>
        <v>16350</v>
      </c>
      <c r="N1524" s="34">
        <f t="shared" ca="1" si="446"/>
        <v>26139.115053902879</v>
      </c>
      <c r="P1524" s="18">
        <f t="shared" ca="1" si="440"/>
        <v>17.758760880626877</v>
      </c>
      <c r="Q1524" s="47">
        <f ca="1">SUM(L$15:L1524)-SUM(M$15:M1524)</f>
        <v>0</v>
      </c>
      <c r="R1524" s="47" t="str">
        <f t="shared" ca="1" si="441"/>
        <v>M1527</v>
      </c>
      <c r="S1524" s="40">
        <f t="shared" ca="1" si="447"/>
        <v>0</v>
      </c>
      <c r="T1524" s="46">
        <f t="shared" ca="1" si="448"/>
        <v>17</v>
      </c>
      <c r="X1524" s="74">
        <f t="shared" ca="1" si="449"/>
        <v>1.7758760880626875E-2</v>
      </c>
      <c r="Y1524" s="75">
        <f t="shared" ca="1" si="450"/>
        <v>1.7758760880626875E-2</v>
      </c>
      <c r="Z1524" s="74">
        <f t="shared" ca="1" si="451"/>
        <v>1.0179173852742744</v>
      </c>
      <c r="AA1524" s="76">
        <f t="shared" ca="1" si="452"/>
        <v>17.758760880626877</v>
      </c>
      <c r="AB1524" s="76">
        <f t="shared" ca="1" si="453"/>
        <v>1017.9173852742745</v>
      </c>
    </row>
    <row r="1525" spans="1:28" x14ac:dyDescent="0.25">
      <c r="A1525" s="2">
        <f t="shared" si="454"/>
        <v>11</v>
      </c>
      <c r="B1525" s="16">
        <f ca="1">VLOOKUP(A1525,PERIODS!$O$4:$P$33,2,FALSE)</f>
        <v>3.3000000000000002E-2</v>
      </c>
      <c r="C1525" s="15"/>
      <c r="D1525" s="18">
        <v>1511</v>
      </c>
      <c r="E1525" s="34">
        <f t="shared" ca="1" si="456"/>
        <v>26139.115053902879</v>
      </c>
      <c r="F1525" s="34">
        <f t="shared" ca="1" si="438"/>
        <v>3300</v>
      </c>
      <c r="G1525" s="69">
        <f t="shared" ca="1" si="442"/>
        <v>0</v>
      </c>
      <c r="H1525" s="34">
        <f t="shared" ca="1" si="443"/>
        <v>1176.6310974068526</v>
      </c>
      <c r="I1525" s="34">
        <f t="shared" ca="1" si="444"/>
        <v>4476.6310974068529</v>
      </c>
      <c r="J1525" s="18">
        <f ca="1">SUM(INDIRECT(ADDRESS(ROW(F1525),COLUMN(F1525),4)):INDIRECT(ADDRESS(ROW(F1525)+N$5-1,COLUMN(F1525),4)))</f>
        <v>23300</v>
      </c>
      <c r="K1525" s="18">
        <f t="shared" ca="1" si="445"/>
        <v>0</v>
      </c>
      <c r="L1525" s="18">
        <f t="shared" ca="1" si="455"/>
        <v>0</v>
      </c>
      <c r="M1525" s="18">
        <f t="shared" ca="1" si="439"/>
        <v>0</v>
      </c>
      <c r="N1525" s="34">
        <f t="shared" ca="1" si="446"/>
        <v>21662.483956496028</v>
      </c>
      <c r="P1525" s="18">
        <f t="shared" ca="1" si="440"/>
        <v>1176.6310974068526</v>
      </c>
      <c r="Q1525" s="47">
        <f ca="1">SUM(L$15:L1525)-SUM(M$15:M1525)</f>
        <v>0</v>
      </c>
      <c r="R1525" s="47" t="str">
        <f t="shared" ca="1" si="441"/>
        <v>M1528</v>
      </c>
      <c r="S1525" s="40">
        <f t="shared" ca="1" si="447"/>
        <v>0</v>
      </c>
      <c r="T1525" s="46">
        <f t="shared" ca="1" si="448"/>
        <v>22</v>
      </c>
      <c r="X1525" s="74">
        <f t="shared" ca="1" si="449"/>
        <v>1.1766310974068526</v>
      </c>
      <c r="Y1525" s="75">
        <f t="shared" ca="1" si="450"/>
        <v>1.1766310974068526</v>
      </c>
      <c r="Z1525" s="74">
        <f t="shared" ca="1" si="451"/>
        <v>3.2434289802448619</v>
      </c>
      <c r="AA1525" s="76">
        <f t="shared" ca="1" si="452"/>
        <v>1176.6310974068526</v>
      </c>
      <c r="AB1525" s="76">
        <f t="shared" ca="1" si="453"/>
        <v>3243.428980244862</v>
      </c>
    </row>
    <row r="1526" spans="1:28" x14ac:dyDescent="0.25">
      <c r="A1526" s="2">
        <f t="shared" si="454"/>
        <v>12</v>
      </c>
      <c r="B1526" s="16">
        <f ca="1">VLOOKUP(A1526,PERIODS!$O$4:$P$33,2,FALSE)</f>
        <v>3.3000000000000002E-2</v>
      </c>
      <c r="C1526" s="15"/>
      <c r="D1526" s="18">
        <v>1512</v>
      </c>
      <c r="E1526" s="34">
        <f t="shared" ca="1" si="456"/>
        <v>21662.483956496028</v>
      </c>
      <c r="F1526" s="34">
        <f t="shared" ca="1" si="438"/>
        <v>3300</v>
      </c>
      <c r="G1526" s="69">
        <f t="shared" ca="1" si="442"/>
        <v>0</v>
      </c>
      <c r="H1526" s="34">
        <f t="shared" ca="1" si="443"/>
        <v>627.83423145530764</v>
      </c>
      <c r="I1526" s="34">
        <f t="shared" ca="1" si="444"/>
        <v>3927.8342314553074</v>
      </c>
      <c r="J1526" s="18">
        <f ca="1">SUM(INDIRECT(ADDRESS(ROW(F1526),COLUMN(F1526),4)):INDIRECT(ADDRESS(ROW(F1526)+N$5-1,COLUMN(F1526),4)))</f>
        <v>23500</v>
      </c>
      <c r="K1526" s="18">
        <f t="shared" ca="1" si="445"/>
        <v>16350</v>
      </c>
      <c r="L1526" s="18">
        <f t="shared" ca="1" si="455"/>
        <v>16350</v>
      </c>
      <c r="M1526" s="18">
        <f t="shared" ca="1" si="439"/>
        <v>0</v>
      </c>
      <c r="N1526" s="34">
        <f t="shared" ca="1" si="446"/>
        <v>17734.649725040719</v>
      </c>
      <c r="P1526" s="18">
        <f t="shared" ca="1" si="440"/>
        <v>627.83423145530764</v>
      </c>
      <c r="Q1526" s="47">
        <f ca="1">SUM(L$15:L1526)-SUM(M$15:M1526)</f>
        <v>16350</v>
      </c>
      <c r="R1526" s="47" t="str">
        <f t="shared" ca="1" si="441"/>
        <v>M1529</v>
      </c>
      <c r="S1526" s="40">
        <f t="shared" ca="1" si="447"/>
        <v>0</v>
      </c>
      <c r="T1526" s="46">
        <f t="shared" ca="1" si="448"/>
        <v>9</v>
      </c>
      <c r="X1526" s="74">
        <f t="shared" ca="1" si="449"/>
        <v>0.6278342314553077</v>
      </c>
      <c r="Y1526" s="75">
        <f t="shared" ca="1" si="450"/>
        <v>0.6278342314553077</v>
      </c>
      <c r="Z1526" s="74">
        <f t="shared" ca="1" si="451"/>
        <v>1.8735485096716455</v>
      </c>
      <c r="AA1526" s="76">
        <f t="shared" ca="1" si="452"/>
        <v>627.83423145530764</v>
      </c>
      <c r="AB1526" s="76">
        <f t="shared" ca="1" si="453"/>
        <v>1873.5485096716454</v>
      </c>
    </row>
    <row r="1527" spans="1:28" x14ac:dyDescent="0.25">
      <c r="A1527" s="2">
        <f t="shared" si="454"/>
        <v>13</v>
      </c>
      <c r="B1527" s="16">
        <f ca="1">VLOOKUP(A1527,PERIODS!$O$4:$P$33,2,FALSE)</f>
        <v>3.3000000000000002E-2</v>
      </c>
      <c r="C1527" s="15"/>
      <c r="D1527" s="18">
        <v>1513</v>
      </c>
      <c r="E1527" s="34">
        <f t="shared" ca="1" si="456"/>
        <v>17734.649725040719</v>
      </c>
      <c r="F1527" s="34">
        <f t="shared" ca="1" si="438"/>
        <v>3300</v>
      </c>
      <c r="G1527" s="69">
        <f t="shared" ca="1" si="442"/>
        <v>0</v>
      </c>
      <c r="H1527" s="34">
        <f t="shared" ca="1" si="443"/>
        <v>358.68805258403614</v>
      </c>
      <c r="I1527" s="34">
        <f t="shared" ca="1" si="444"/>
        <v>3658.6880525840361</v>
      </c>
      <c r="J1527" s="18">
        <f ca="1">SUM(INDIRECT(ADDRESS(ROW(F1527),COLUMN(F1527),4)):INDIRECT(ADDRESS(ROW(F1527)+N$5-1,COLUMN(F1527),4)))</f>
        <v>23700</v>
      </c>
      <c r="K1527" s="18">
        <f t="shared" ca="1" si="445"/>
        <v>16350</v>
      </c>
      <c r="L1527" s="18">
        <f t="shared" ca="1" si="455"/>
        <v>0</v>
      </c>
      <c r="M1527" s="18">
        <f t="shared" ca="1" si="439"/>
        <v>0</v>
      </c>
      <c r="N1527" s="34">
        <f t="shared" ca="1" si="446"/>
        <v>14075.961672456684</v>
      </c>
      <c r="P1527" s="18">
        <f t="shared" ca="1" si="440"/>
        <v>358.68805258403614</v>
      </c>
      <c r="Q1527" s="47">
        <f ca="1">SUM(L$15:L1527)-SUM(M$15:M1527)</f>
        <v>16350</v>
      </c>
      <c r="R1527" s="47" t="str">
        <f t="shared" ca="1" si="441"/>
        <v>M1530</v>
      </c>
      <c r="S1527" s="40">
        <f t="shared" ca="1" si="447"/>
        <v>0</v>
      </c>
      <c r="T1527" s="46">
        <f t="shared" ca="1" si="448"/>
        <v>90</v>
      </c>
      <c r="X1527" s="74">
        <f t="shared" ca="1" si="449"/>
        <v>0.35868805258403613</v>
      </c>
      <c r="Y1527" s="75">
        <f t="shared" ca="1" si="450"/>
        <v>0.35868805258403613</v>
      </c>
      <c r="Z1527" s="74">
        <f t="shared" ca="1" si="451"/>
        <v>1.4314501947270286</v>
      </c>
      <c r="AA1527" s="76">
        <f t="shared" ca="1" si="452"/>
        <v>358.68805258403614</v>
      </c>
      <c r="AB1527" s="76">
        <f t="shared" ca="1" si="453"/>
        <v>1431.4501947270287</v>
      </c>
    </row>
    <row r="1528" spans="1:28" x14ac:dyDescent="0.25">
      <c r="A1528" s="2">
        <f t="shared" si="454"/>
        <v>14</v>
      </c>
      <c r="B1528" s="16">
        <f ca="1">VLOOKUP(A1528,PERIODS!$O$4:$P$33,2,FALSE)</f>
        <v>3.3000000000000002E-2</v>
      </c>
      <c r="C1528" s="15"/>
      <c r="D1528" s="18">
        <v>1514</v>
      </c>
      <c r="E1528" s="34">
        <f t="shared" ca="1" si="456"/>
        <v>14075.961672456684</v>
      </c>
      <c r="F1528" s="34">
        <f t="shared" ca="1" si="438"/>
        <v>3300</v>
      </c>
      <c r="G1528" s="69">
        <f t="shared" ca="1" si="442"/>
        <v>0</v>
      </c>
      <c r="H1528" s="34">
        <f t="shared" ca="1" si="443"/>
        <v>1192.6836959090101</v>
      </c>
      <c r="I1528" s="34">
        <f t="shared" ca="1" si="444"/>
        <v>4492.6836959090106</v>
      </c>
      <c r="J1528" s="18">
        <f ca="1">SUM(INDIRECT(ADDRESS(ROW(F1528),COLUMN(F1528),4)):INDIRECT(ADDRESS(ROW(F1528)+N$5-1,COLUMN(F1528),4)))</f>
        <v>23900</v>
      </c>
      <c r="K1528" s="18">
        <f t="shared" ca="1" si="445"/>
        <v>16350</v>
      </c>
      <c r="L1528" s="18">
        <f t="shared" ca="1" si="455"/>
        <v>0</v>
      </c>
      <c r="M1528" s="18">
        <f t="shared" ca="1" si="439"/>
        <v>0</v>
      </c>
      <c r="N1528" s="34">
        <f t="shared" ca="1" si="446"/>
        <v>9583.2779765476735</v>
      </c>
      <c r="P1528" s="18">
        <f t="shared" ca="1" si="440"/>
        <v>1192.6836959090101</v>
      </c>
      <c r="Q1528" s="47">
        <f ca="1">SUM(L$15:L1528)-SUM(M$15:M1528)</f>
        <v>16350</v>
      </c>
      <c r="R1528" s="47" t="str">
        <f t="shared" ca="1" si="441"/>
        <v>M1531</v>
      </c>
      <c r="S1528" s="40">
        <f t="shared" ca="1" si="447"/>
        <v>0</v>
      </c>
      <c r="T1528" s="46">
        <f t="shared" ca="1" si="448"/>
        <v>24</v>
      </c>
      <c r="X1528" s="74">
        <f t="shared" ca="1" si="449"/>
        <v>1.1926836959090101</v>
      </c>
      <c r="Y1528" s="75">
        <f t="shared" ca="1" si="450"/>
        <v>1.1926836959090101</v>
      </c>
      <c r="Z1528" s="74">
        <f t="shared" ca="1" si="451"/>
        <v>3.2959145815153064</v>
      </c>
      <c r="AA1528" s="76">
        <f t="shared" ca="1" si="452"/>
        <v>1192.6836959090101</v>
      </c>
      <c r="AB1528" s="76">
        <f t="shared" ca="1" si="453"/>
        <v>3295.9145815153065</v>
      </c>
    </row>
    <row r="1529" spans="1:28" x14ac:dyDescent="0.25">
      <c r="A1529" s="2">
        <f t="shared" si="454"/>
        <v>15</v>
      </c>
      <c r="B1529" s="16">
        <f ca="1">VLOOKUP(A1529,PERIODS!$O$4:$P$33,2,FALSE)</f>
        <v>3.3000000000000002E-2</v>
      </c>
      <c r="C1529" s="15"/>
      <c r="D1529" s="18">
        <v>1515</v>
      </c>
      <c r="E1529" s="34">
        <f t="shared" ca="1" si="456"/>
        <v>9583.2779765476735</v>
      </c>
      <c r="F1529" s="34">
        <f t="shared" ca="1" si="438"/>
        <v>3300</v>
      </c>
      <c r="G1529" s="69">
        <f t="shared" ca="1" si="442"/>
        <v>0</v>
      </c>
      <c r="H1529" s="34">
        <f t="shared" ca="1" si="443"/>
        <v>400.34963487230522</v>
      </c>
      <c r="I1529" s="34">
        <f t="shared" ca="1" si="444"/>
        <v>3700.3496348723052</v>
      </c>
      <c r="J1529" s="18">
        <f ca="1">SUM(INDIRECT(ADDRESS(ROW(F1529),COLUMN(F1529),4)):INDIRECT(ADDRESS(ROW(F1529)+N$5-1,COLUMN(F1529),4)))</f>
        <v>24100</v>
      </c>
      <c r="K1529" s="18">
        <f t="shared" ca="1" si="445"/>
        <v>0</v>
      </c>
      <c r="L1529" s="18">
        <f t="shared" ca="1" si="455"/>
        <v>0</v>
      </c>
      <c r="M1529" s="18">
        <f t="shared" ca="1" si="439"/>
        <v>16350</v>
      </c>
      <c r="N1529" s="34">
        <f t="shared" ca="1" si="446"/>
        <v>22232.928341675368</v>
      </c>
      <c r="P1529" s="18">
        <f t="shared" ca="1" si="440"/>
        <v>400.34963487230522</v>
      </c>
      <c r="Q1529" s="47">
        <f ca="1">SUM(L$15:L1529)-SUM(M$15:M1529)</f>
        <v>0</v>
      </c>
      <c r="R1529" s="47" t="str">
        <f t="shared" ca="1" si="441"/>
        <v>M1532</v>
      </c>
      <c r="S1529" s="40">
        <f t="shared" ca="1" si="447"/>
        <v>0</v>
      </c>
      <c r="T1529" s="46">
        <f t="shared" ca="1" si="448"/>
        <v>85</v>
      </c>
      <c r="X1529" s="74">
        <f t="shared" ca="1" si="449"/>
        <v>0.40034963487230524</v>
      </c>
      <c r="Y1529" s="75">
        <f t="shared" ca="1" si="450"/>
        <v>0.40034963487230524</v>
      </c>
      <c r="Z1529" s="74">
        <f t="shared" ca="1" si="451"/>
        <v>1.4923463827732748</v>
      </c>
      <c r="AA1529" s="76">
        <f t="shared" ca="1" si="452"/>
        <v>400.34963487230522</v>
      </c>
      <c r="AB1529" s="76">
        <f t="shared" ca="1" si="453"/>
        <v>1492.3463827732749</v>
      </c>
    </row>
    <row r="1530" spans="1:28" x14ac:dyDescent="0.25">
      <c r="A1530" s="2">
        <f t="shared" si="454"/>
        <v>16</v>
      </c>
      <c r="B1530" s="16">
        <f ca="1">VLOOKUP(A1530,PERIODS!$O$4:$P$33,2,FALSE)</f>
        <v>3.3000000000000002E-2</v>
      </c>
      <c r="C1530" s="15"/>
      <c r="D1530" s="18">
        <v>1516</v>
      </c>
      <c r="E1530" s="34">
        <f t="shared" ca="1" si="456"/>
        <v>22232.928341675368</v>
      </c>
      <c r="F1530" s="34">
        <f t="shared" ca="1" si="438"/>
        <v>3300</v>
      </c>
      <c r="G1530" s="69">
        <f t="shared" ca="1" si="442"/>
        <v>0</v>
      </c>
      <c r="H1530" s="34">
        <f t="shared" ca="1" si="443"/>
        <v>-80.849872381913841</v>
      </c>
      <c r="I1530" s="34">
        <f t="shared" ca="1" si="444"/>
        <v>3219.1501276180861</v>
      </c>
      <c r="J1530" s="18">
        <f ca="1">SUM(INDIRECT(ADDRESS(ROW(F1530),COLUMN(F1530),4)):INDIRECT(ADDRESS(ROW(F1530)+N$5-1,COLUMN(F1530),4)))</f>
        <v>24300</v>
      </c>
      <c r="K1530" s="18">
        <f t="shared" ca="1" si="445"/>
        <v>16350</v>
      </c>
      <c r="L1530" s="18">
        <f t="shared" ca="1" si="455"/>
        <v>16350</v>
      </c>
      <c r="M1530" s="18">
        <f t="shared" ca="1" si="439"/>
        <v>0</v>
      </c>
      <c r="N1530" s="34">
        <f t="shared" ca="1" si="446"/>
        <v>19013.778214057282</v>
      </c>
      <c r="P1530" s="18">
        <f t="shared" ca="1" si="440"/>
        <v>80.849872381913841</v>
      </c>
      <c r="Q1530" s="47">
        <f ca="1">SUM(L$15:L1530)-SUM(M$15:M1530)</f>
        <v>16350</v>
      </c>
      <c r="R1530" s="47" t="str">
        <f t="shared" ca="1" si="441"/>
        <v>M1533</v>
      </c>
      <c r="S1530" s="40">
        <f t="shared" ca="1" si="447"/>
        <v>0</v>
      </c>
      <c r="T1530" s="46">
        <f t="shared" ca="1" si="448"/>
        <v>97</v>
      </c>
      <c r="X1530" s="74">
        <f t="shared" ca="1" si="449"/>
        <v>-8.0849872381913837E-2</v>
      </c>
      <c r="Y1530" s="75">
        <f t="shared" ca="1" si="450"/>
        <v>-8.0849872381913837E-2</v>
      </c>
      <c r="Z1530" s="74">
        <f t="shared" ca="1" si="451"/>
        <v>0.92233214857977863</v>
      </c>
      <c r="AA1530" s="76">
        <f t="shared" ca="1" si="452"/>
        <v>-80.849872381913841</v>
      </c>
      <c r="AB1530" s="76">
        <f t="shared" ca="1" si="453"/>
        <v>922.33214857977862</v>
      </c>
    </row>
    <row r="1531" spans="1:28" x14ac:dyDescent="0.25">
      <c r="A1531" s="2">
        <f t="shared" si="454"/>
        <v>17</v>
      </c>
      <c r="B1531" s="16">
        <f ca="1">VLOOKUP(A1531,PERIODS!$O$4:$P$33,2,FALSE)</f>
        <v>3.5000000000000003E-2</v>
      </c>
      <c r="C1531" s="15"/>
      <c r="D1531" s="18">
        <v>1517</v>
      </c>
      <c r="E1531" s="34">
        <f t="shared" ca="1" si="456"/>
        <v>19013.778214057282</v>
      </c>
      <c r="F1531" s="34">
        <f t="shared" ca="1" si="438"/>
        <v>3500.0000000000005</v>
      </c>
      <c r="G1531" s="69">
        <f t="shared" ca="1" si="442"/>
        <v>0</v>
      </c>
      <c r="H1531" s="34">
        <f t="shared" ca="1" si="443"/>
        <v>-1095.6757409543766</v>
      </c>
      <c r="I1531" s="34">
        <f t="shared" ca="1" si="444"/>
        <v>2404.3242590456239</v>
      </c>
      <c r="J1531" s="18">
        <f ca="1">SUM(INDIRECT(ADDRESS(ROW(F1531),COLUMN(F1531),4)):INDIRECT(ADDRESS(ROW(F1531)+N$5-1,COLUMN(F1531),4)))</f>
        <v>24500.000000000004</v>
      </c>
      <c r="K1531" s="18">
        <f t="shared" ca="1" si="445"/>
        <v>16350</v>
      </c>
      <c r="L1531" s="18">
        <f t="shared" ca="1" si="455"/>
        <v>0</v>
      </c>
      <c r="M1531" s="18">
        <f t="shared" ca="1" si="439"/>
        <v>0</v>
      </c>
      <c r="N1531" s="34">
        <f t="shared" ca="1" si="446"/>
        <v>16609.453955011657</v>
      </c>
      <c r="P1531" s="18">
        <f t="shared" ca="1" si="440"/>
        <v>1095.6757409543766</v>
      </c>
      <c r="Q1531" s="47">
        <f ca="1">SUM(L$15:L1531)-SUM(M$15:M1531)</f>
        <v>16350</v>
      </c>
      <c r="R1531" s="47" t="str">
        <f t="shared" ca="1" si="441"/>
        <v>M1534</v>
      </c>
      <c r="S1531" s="40">
        <f t="shared" ca="1" si="447"/>
        <v>0</v>
      </c>
      <c r="T1531" s="46">
        <f t="shared" ca="1" si="448"/>
        <v>67</v>
      </c>
      <c r="X1531" s="74">
        <f t="shared" ca="1" si="449"/>
        <v>-1.0956757409543765</v>
      </c>
      <c r="Y1531" s="75">
        <f t="shared" ca="1" si="450"/>
        <v>-1.0956757409543765</v>
      </c>
      <c r="Z1531" s="74">
        <f t="shared" ca="1" si="451"/>
        <v>0.33431362119784414</v>
      </c>
      <c r="AA1531" s="76">
        <f t="shared" ca="1" si="452"/>
        <v>-1095.6757409543766</v>
      </c>
      <c r="AB1531" s="76">
        <f t="shared" ca="1" si="453"/>
        <v>334.31362119784416</v>
      </c>
    </row>
    <row r="1532" spans="1:28" x14ac:dyDescent="0.25">
      <c r="A1532" s="2">
        <f t="shared" si="454"/>
        <v>18</v>
      </c>
      <c r="B1532" s="16">
        <f ca="1">VLOOKUP(A1532,PERIODS!$O$4:$P$33,2,FALSE)</f>
        <v>3.5000000000000003E-2</v>
      </c>
      <c r="C1532" s="15"/>
      <c r="D1532" s="18">
        <v>1518</v>
      </c>
      <c r="E1532" s="34">
        <f t="shared" ca="1" si="456"/>
        <v>16609.453955011657</v>
      </c>
      <c r="F1532" s="34">
        <f t="shared" ca="1" si="438"/>
        <v>3500.0000000000005</v>
      </c>
      <c r="G1532" s="69">
        <f t="shared" ca="1" si="442"/>
        <v>0</v>
      </c>
      <c r="H1532" s="34">
        <f t="shared" ca="1" si="443"/>
        <v>-1831.7047570012287</v>
      </c>
      <c r="I1532" s="34">
        <f t="shared" ca="1" si="444"/>
        <v>1668.2952429987718</v>
      </c>
      <c r="J1532" s="18">
        <f ca="1">SUM(INDIRECT(ADDRESS(ROW(F1532),COLUMN(F1532),4)):INDIRECT(ADDRESS(ROW(F1532)+N$5-1,COLUMN(F1532),4)))</f>
        <v>24500.000000000004</v>
      </c>
      <c r="K1532" s="18">
        <f t="shared" ca="1" si="445"/>
        <v>16350</v>
      </c>
      <c r="L1532" s="18">
        <f t="shared" ca="1" si="455"/>
        <v>0</v>
      </c>
      <c r="M1532" s="18">
        <f t="shared" ca="1" si="439"/>
        <v>0</v>
      </c>
      <c r="N1532" s="34">
        <f t="shared" ca="1" si="446"/>
        <v>14941.158712012886</v>
      </c>
      <c r="P1532" s="18">
        <f t="shared" ca="1" si="440"/>
        <v>1831.7047570012287</v>
      </c>
      <c r="Q1532" s="47">
        <f ca="1">SUM(L$15:L1532)-SUM(M$15:M1532)</f>
        <v>16350</v>
      </c>
      <c r="R1532" s="47" t="str">
        <f t="shared" ca="1" si="441"/>
        <v>M1535</v>
      </c>
      <c r="S1532" s="40">
        <f t="shared" ca="1" si="447"/>
        <v>0</v>
      </c>
      <c r="T1532" s="46">
        <f t="shared" ca="1" si="448"/>
        <v>64</v>
      </c>
      <c r="X1532" s="74">
        <f t="shared" ca="1" si="449"/>
        <v>-1.8317047570012286</v>
      </c>
      <c r="Y1532" s="75">
        <f t="shared" ca="1" si="450"/>
        <v>-1.8317047570012286</v>
      </c>
      <c r="Z1532" s="74">
        <f t="shared" ca="1" si="451"/>
        <v>0.16014033458668395</v>
      </c>
      <c r="AA1532" s="76">
        <f t="shared" ca="1" si="452"/>
        <v>-1831.7047570012287</v>
      </c>
      <c r="AB1532" s="76">
        <f t="shared" ca="1" si="453"/>
        <v>160.14033458668393</v>
      </c>
    </row>
    <row r="1533" spans="1:28" x14ac:dyDescent="0.25">
      <c r="A1533" s="2">
        <f t="shared" si="454"/>
        <v>19</v>
      </c>
      <c r="B1533" s="16">
        <f ca="1">VLOOKUP(A1533,PERIODS!$O$4:$P$33,2,FALSE)</f>
        <v>3.5000000000000003E-2</v>
      </c>
      <c r="C1533" s="15"/>
      <c r="D1533" s="18">
        <v>1519</v>
      </c>
      <c r="E1533" s="34">
        <f t="shared" ca="1" si="456"/>
        <v>14941.158712012886</v>
      </c>
      <c r="F1533" s="34">
        <f t="shared" ca="1" si="438"/>
        <v>3500.0000000000005</v>
      </c>
      <c r="G1533" s="69">
        <f t="shared" ca="1" si="442"/>
        <v>0</v>
      </c>
      <c r="H1533" s="34">
        <f t="shared" ca="1" si="443"/>
        <v>-231.79212124560993</v>
      </c>
      <c r="I1533" s="34">
        <f t="shared" ca="1" si="444"/>
        <v>3268.2078787543905</v>
      </c>
      <c r="J1533" s="18">
        <f ca="1">SUM(INDIRECT(ADDRESS(ROW(F1533),COLUMN(F1533),4)):INDIRECT(ADDRESS(ROW(F1533)+N$5-1,COLUMN(F1533),4)))</f>
        <v>24500.000000000004</v>
      </c>
      <c r="K1533" s="18">
        <f t="shared" ca="1" si="445"/>
        <v>0</v>
      </c>
      <c r="L1533" s="18">
        <f t="shared" ca="1" si="455"/>
        <v>0</v>
      </c>
      <c r="M1533" s="18">
        <f t="shared" ca="1" si="439"/>
        <v>16350</v>
      </c>
      <c r="N1533" s="34">
        <f t="shared" ca="1" si="446"/>
        <v>28022.950833258496</v>
      </c>
      <c r="P1533" s="18">
        <f t="shared" ca="1" si="440"/>
        <v>231.79212124560993</v>
      </c>
      <c r="Q1533" s="47">
        <f ca="1">SUM(L$15:L1533)-SUM(M$15:M1533)</f>
        <v>0</v>
      </c>
      <c r="R1533" s="47" t="str">
        <f t="shared" ca="1" si="441"/>
        <v>M1536</v>
      </c>
      <c r="S1533" s="40">
        <f t="shared" ca="1" si="447"/>
        <v>0</v>
      </c>
      <c r="T1533" s="46">
        <f t="shared" ca="1" si="448"/>
        <v>5</v>
      </c>
      <c r="X1533" s="74">
        <f t="shared" ca="1" si="449"/>
        <v>-0.23179212124560994</v>
      </c>
      <c r="Y1533" s="75">
        <f t="shared" ca="1" si="450"/>
        <v>-0.23179212124560994</v>
      </c>
      <c r="Z1533" s="74">
        <f t="shared" ca="1" si="451"/>
        <v>0.79311097709330136</v>
      </c>
      <c r="AA1533" s="76">
        <f t="shared" ca="1" si="452"/>
        <v>-231.79212124560993</v>
      </c>
      <c r="AB1533" s="76">
        <f t="shared" ca="1" si="453"/>
        <v>793.11097709330136</v>
      </c>
    </row>
    <row r="1534" spans="1:28" x14ac:dyDescent="0.25">
      <c r="A1534" s="2">
        <f t="shared" si="454"/>
        <v>20</v>
      </c>
      <c r="B1534" s="16">
        <f ca="1">VLOOKUP(A1534,PERIODS!$O$4:$P$33,2,FALSE)</f>
        <v>3.5000000000000003E-2</v>
      </c>
      <c r="C1534" s="15"/>
      <c r="D1534" s="18">
        <v>1520</v>
      </c>
      <c r="E1534" s="34">
        <f t="shared" ca="1" si="456"/>
        <v>28022.950833258496</v>
      </c>
      <c r="F1534" s="34">
        <f t="shared" ca="1" si="438"/>
        <v>3500.0000000000005</v>
      </c>
      <c r="G1534" s="69">
        <f t="shared" ca="1" si="442"/>
        <v>0</v>
      </c>
      <c r="H1534" s="34">
        <f t="shared" ca="1" si="443"/>
        <v>-1431.4216948087942</v>
      </c>
      <c r="I1534" s="34">
        <f t="shared" ca="1" si="444"/>
        <v>2068.5783051912063</v>
      </c>
      <c r="J1534" s="18">
        <f ca="1">SUM(INDIRECT(ADDRESS(ROW(F1534),COLUMN(F1534),4)):INDIRECT(ADDRESS(ROW(F1534)+N$5-1,COLUMN(F1534),4)))</f>
        <v>24500.000000000004</v>
      </c>
      <c r="K1534" s="18">
        <f t="shared" ca="1" si="445"/>
        <v>0</v>
      </c>
      <c r="L1534" s="18">
        <f t="shared" ca="1" si="455"/>
        <v>0</v>
      </c>
      <c r="M1534" s="18">
        <f t="shared" ca="1" si="439"/>
        <v>0</v>
      </c>
      <c r="N1534" s="34">
        <f t="shared" ca="1" si="446"/>
        <v>25954.372528067288</v>
      </c>
      <c r="P1534" s="18">
        <f t="shared" ca="1" si="440"/>
        <v>1431.4216948087942</v>
      </c>
      <c r="Q1534" s="47">
        <f ca="1">SUM(L$15:L1534)-SUM(M$15:M1534)</f>
        <v>0</v>
      </c>
      <c r="R1534" s="47" t="str">
        <f t="shared" ca="1" si="441"/>
        <v>M1537</v>
      </c>
      <c r="S1534" s="40">
        <f t="shared" ca="1" si="447"/>
        <v>0</v>
      </c>
      <c r="T1534" s="46">
        <f t="shared" ca="1" si="448"/>
        <v>79</v>
      </c>
      <c r="X1534" s="74">
        <f t="shared" ca="1" si="449"/>
        <v>-1.4314216948087941</v>
      </c>
      <c r="Y1534" s="75">
        <f t="shared" ca="1" si="450"/>
        <v>-1.4314216948087941</v>
      </c>
      <c r="Z1534" s="74">
        <f t="shared" ca="1" si="451"/>
        <v>0.23896893972425884</v>
      </c>
      <c r="AA1534" s="76">
        <f t="shared" ca="1" si="452"/>
        <v>-1431.4216948087942</v>
      </c>
      <c r="AB1534" s="76">
        <f t="shared" ca="1" si="453"/>
        <v>238.96893972425883</v>
      </c>
    </row>
    <row r="1535" spans="1:28" x14ac:dyDescent="0.25">
      <c r="A1535" s="2">
        <f t="shared" si="454"/>
        <v>21</v>
      </c>
      <c r="B1535" s="16">
        <f ca="1">VLOOKUP(A1535,PERIODS!$O$4:$P$33,2,FALSE)</f>
        <v>3.5000000000000003E-2</v>
      </c>
      <c r="C1535" s="15"/>
      <c r="D1535" s="18">
        <v>1521</v>
      </c>
      <c r="E1535" s="34">
        <f t="shared" ca="1" si="456"/>
        <v>25954.372528067288</v>
      </c>
      <c r="F1535" s="34">
        <f t="shared" ca="1" si="438"/>
        <v>3500.0000000000005</v>
      </c>
      <c r="G1535" s="69">
        <f t="shared" ca="1" si="442"/>
        <v>0</v>
      </c>
      <c r="H1535" s="34">
        <f t="shared" ca="1" si="443"/>
        <v>-1559.4147081655467</v>
      </c>
      <c r="I1535" s="34">
        <f t="shared" ca="1" si="444"/>
        <v>1940.5852918344538</v>
      </c>
      <c r="J1535" s="18">
        <f ca="1">SUM(INDIRECT(ADDRESS(ROW(F1535),COLUMN(F1535),4)):INDIRECT(ADDRESS(ROW(F1535)+N$5-1,COLUMN(F1535),4)))</f>
        <v>24500.000000000004</v>
      </c>
      <c r="K1535" s="18">
        <f t="shared" ca="1" si="445"/>
        <v>0</v>
      </c>
      <c r="L1535" s="18">
        <f t="shared" ca="1" si="455"/>
        <v>0</v>
      </c>
      <c r="M1535" s="18">
        <f t="shared" ca="1" si="439"/>
        <v>0</v>
      </c>
      <c r="N1535" s="34">
        <f t="shared" ca="1" si="446"/>
        <v>24013.787236232834</v>
      </c>
      <c r="P1535" s="18">
        <f t="shared" ca="1" si="440"/>
        <v>1559.4147081655467</v>
      </c>
      <c r="Q1535" s="47">
        <f ca="1">SUM(L$15:L1535)-SUM(M$15:M1535)</f>
        <v>0</v>
      </c>
      <c r="R1535" s="47" t="str">
        <f t="shared" ca="1" si="441"/>
        <v>M1538</v>
      </c>
      <c r="S1535" s="40">
        <f t="shared" ca="1" si="447"/>
        <v>0</v>
      </c>
      <c r="T1535" s="46">
        <f t="shared" ca="1" si="448"/>
        <v>56</v>
      </c>
      <c r="X1535" s="74">
        <f t="shared" ca="1" si="449"/>
        <v>-1.5594147081655467</v>
      </c>
      <c r="Y1535" s="75">
        <f t="shared" ca="1" si="450"/>
        <v>-1.5594147081655467</v>
      </c>
      <c r="Z1535" s="74">
        <f t="shared" ca="1" si="451"/>
        <v>0.21025909812717827</v>
      </c>
      <c r="AA1535" s="76">
        <f t="shared" ca="1" si="452"/>
        <v>-1559.4147081655467</v>
      </c>
      <c r="AB1535" s="76">
        <f t="shared" ca="1" si="453"/>
        <v>210.25909812717828</v>
      </c>
    </row>
    <row r="1536" spans="1:28" x14ac:dyDescent="0.25">
      <c r="A1536" s="2">
        <f t="shared" si="454"/>
        <v>22</v>
      </c>
      <c r="B1536" s="16">
        <f ca="1">VLOOKUP(A1536,PERIODS!$O$4:$P$33,2,FALSE)</f>
        <v>3.5000000000000003E-2</v>
      </c>
      <c r="C1536" s="15"/>
      <c r="D1536" s="18">
        <v>1522</v>
      </c>
      <c r="E1536" s="34">
        <f t="shared" ca="1" si="456"/>
        <v>24013.787236232834</v>
      </c>
      <c r="F1536" s="34">
        <f t="shared" ca="1" si="438"/>
        <v>3500.0000000000005</v>
      </c>
      <c r="G1536" s="69">
        <f t="shared" ca="1" si="442"/>
        <v>0</v>
      </c>
      <c r="H1536" s="34">
        <f t="shared" ca="1" si="443"/>
        <v>1959.9639845400536</v>
      </c>
      <c r="I1536" s="34">
        <f t="shared" ca="1" si="444"/>
        <v>5459.9639845400543</v>
      </c>
      <c r="J1536" s="18">
        <f ca="1">SUM(INDIRECT(ADDRESS(ROW(F1536),COLUMN(F1536),4)):INDIRECT(ADDRESS(ROW(F1536)+N$5-1,COLUMN(F1536),4)))</f>
        <v>25000.000000000004</v>
      </c>
      <c r="K1536" s="18">
        <f t="shared" ca="1" si="445"/>
        <v>16350</v>
      </c>
      <c r="L1536" s="18">
        <f t="shared" ca="1" si="455"/>
        <v>16350</v>
      </c>
      <c r="M1536" s="18">
        <f t="shared" ca="1" si="439"/>
        <v>0</v>
      </c>
      <c r="N1536" s="34">
        <f t="shared" ca="1" si="446"/>
        <v>18553.823251692782</v>
      </c>
      <c r="P1536" s="18">
        <f t="shared" ca="1" si="440"/>
        <v>1959.9639845400536</v>
      </c>
      <c r="Q1536" s="47">
        <f ca="1">SUM(L$15:L1536)-SUM(M$15:M1536)</f>
        <v>16350</v>
      </c>
      <c r="R1536" s="47" t="str">
        <f t="shared" ca="1" si="441"/>
        <v>M1539</v>
      </c>
      <c r="S1536" s="40">
        <f t="shared" ca="1" si="447"/>
        <v>0</v>
      </c>
      <c r="T1536" s="46">
        <f t="shared" ca="1" si="448"/>
        <v>73</v>
      </c>
      <c r="X1536" s="74">
        <f t="shared" ca="1" si="449"/>
        <v>1.9673946539313136</v>
      </c>
      <c r="Y1536" s="75">
        <f t="shared" ca="1" si="450"/>
        <v>1.9599639845400536</v>
      </c>
      <c r="Z1536" s="74">
        <f t="shared" ca="1" si="451"/>
        <v>7.0990713842313315</v>
      </c>
      <c r="AA1536" s="76">
        <f t="shared" ca="1" si="452"/>
        <v>1959.9639845400536</v>
      </c>
      <c r="AB1536" s="76">
        <f t="shared" ca="1" si="453"/>
        <v>7099.0713842313316</v>
      </c>
    </row>
    <row r="1537" spans="1:28" x14ac:dyDescent="0.25">
      <c r="A1537" s="2">
        <f t="shared" si="454"/>
        <v>23</v>
      </c>
      <c r="B1537" s="16">
        <f ca="1">VLOOKUP(A1537,PERIODS!$O$4:$P$33,2,FALSE)</f>
        <v>3.5000000000000003E-2</v>
      </c>
      <c r="C1537" s="15"/>
      <c r="D1537" s="18">
        <v>1523</v>
      </c>
      <c r="E1537" s="34">
        <f t="shared" ca="1" si="456"/>
        <v>18553.823251692782</v>
      </c>
      <c r="F1537" s="34">
        <f t="shared" ca="1" si="438"/>
        <v>3500.0000000000005</v>
      </c>
      <c r="G1537" s="69">
        <f t="shared" ca="1" si="442"/>
        <v>0</v>
      </c>
      <c r="H1537" s="34">
        <f t="shared" ca="1" si="443"/>
        <v>686.88815382874202</v>
      </c>
      <c r="I1537" s="34">
        <f t="shared" ca="1" si="444"/>
        <v>4186.8881538287424</v>
      </c>
      <c r="J1537" s="18">
        <f ca="1">SUM(INDIRECT(ADDRESS(ROW(F1537),COLUMN(F1537),4)):INDIRECT(ADDRESS(ROW(F1537)+N$5-1,COLUMN(F1537),4)))</f>
        <v>25500.000000000004</v>
      </c>
      <c r="K1537" s="18">
        <f t="shared" ca="1" si="445"/>
        <v>16350</v>
      </c>
      <c r="L1537" s="18">
        <f t="shared" ca="1" si="455"/>
        <v>0</v>
      </c>
      <c r="M1537" s="18">
        <f t="shared" ca="1" si="439"/>
        <v>0</v>
      </c>
      <c r="N1537" s="34">
        <f t="shared" ca="1" si="446"/>
        <v>14366.93509786404</v>
      </c>
      <c r="P1537" s="18">
        <f t="shared" ca="1" si="440"/>
        <v>686.88815382874202</v>
      </c>
      <c r="Q1537" s="47">
        <f ca="1">SUM(L$15:L1537)-SUM(M$15:M1537)</f>
        <v>16350</v>
      </c>
      <c r="R1537" s="47" t="str">
        <f t="shared" ca="1" si="441"/>
        <v>M1540</v>
      </c>
      <c r="S1537" s="40">
        <f t="shared" ca="1" si="447"/>
        <v>0</v>
      </c>
      <c r="T1537" s="46">
        <f t="shared" ca="1" si="448"/>
        <v>82</v>
      </c>
      <c r="X1537" s="74">
        <f t="shared" ca="1" si="449"/>
        <v>0.68688815382874202</v>
      </c>
      <c r="Y1537" s="75">
        <f t="shared" ca="1" si="450"/>
        <v>0.68688815382874202</v>
      </c>
      <c r="Z1537" s="74">
        <f t="shared" ca="1" si="451"/>
        <v>1.9875210403476236</v>
      </c>
      <c r="AA1537" s="76">
        <f t="shared" ca="1" si="452"/>
        <v>686.88815382874202</v>
      </c>
      <c r="AB1537" s="76">
        <f t="shared" ca="1" si="453"/>
        <v>1987.5210403476235</v>
      </c>
    </row>
    <row r="1538" spans="1:28" x14ac:dyDescent="0.25">
      <c r="A1538" s="2">
        <f t="shared" si="454"/>
        <v>24</v>
      </c>
      <c r="B1538" s="16">
        <f ca="1">VLOOKUP(A1538,PERIODS!$O$4:$P$33,2,FALSE)</f>
        <v>3.5000000000000003E-2</v>
      </c>
      <c r="C1538" s="15"/>
      <c r="D1538" s="18">
        <v>1524</v>
      </c>
      <c r="E1538" s="34">
        <f t="shared" ca="1" si="456"/>
        <v>14366.93509786404</v>
      </c>
      <c r="F1538" s="34">
        <f t="shared" ca="1" si="438"/>
        <v>3500.0000000000005</v>
      </c>
      <c r="G1538" s="69">
        <f t="shared" ca="1" si="442"/>
        <v>0</v>
      </c>
      <c r="H1538" s="34">
        <f t="shared" ca="1" si="443"/>
        <v>-999.68245586153398</v>
      </c>
      <c r="I1538" s="34">
        <f t="shared" ca="1" si="444"/>
        <v>2500.3175441384665</v>
      </c>
      <c r="J1538" s="18">
        <f ca="1">SUM(INDIRECT(ADDRESS(ROW(F1538),COLUMN(F1538),4)):INDIRECT(ADDRESS(ROW(F1538)+N$5-1,COLUMN(F1538),4)))</f>
        <v>26000</v>
      </c>
      <c r="K1538" s="18">
        <f t="shared" ca="1" si="445"/>
        <v>16350</v>
      </c>
      <c r="L1538" s="18">
        <f t="shared" ca="1" si="455"/>
        <v>0</v>
      </c>
      <c r="M1538" s="18">
        <f t="shared" ca="1" si="439"/>
        <v>0</v>
      </c>
      <c r="N1538" s="34">
        <f t="shared" ca="1" si="446"/>
        <v>11866.617553725573</v>
      </c>
      <c r="P1538" s="18">
        <f t="shared" ca="1" si="440"/>
        <v>999.68245586153398</v>
      </c>
      <c r="Q1538" s="47">
        <f ca="1">SUM(L$15:L1538)-SUM(M$15:M1538)</f>
        <v>16350</v>
      </c>
      <c r="R1538" s="47" t="str">
        <f t="shared" ca="1" si="441"/>
        <v>M1541</v>
      </c>
      <c r="S1538" s="40">
        <f t="shared" ca="1" si="447"/>
        <v>0</v>
      </c>
      <c r="T1538" s="46">
        <f t="shared" ca="1" si="448"/>
        <v>87</v>
      </c>
      <c r="X1538" s="74">
        <f t="shared" ca="1" si="449"/>
        <v>-0.99968245586153404</v>
      </c>
      <c r="Y1538" s="75">
        <f t="shared" ca="1" si="450"/>
        <v>-0.99968245586153404</v>
      </c>
      <c r="Z1538" s="74">
        <f t="shared" ca="1" si="451"/>
        <v>0.3679962776810411</v>
      </c>
      <c r="AA1538" s="76">
        <f t="shared" ca="1" si="452"/>
        <v>-999.68245586153398</v>
      </c>
      <c r="AB1538" s="76">
        <f t="shared" ca="1" si="453"/>
        <v>367.99627768104108</v>
      </c>
    </row>
    <row r="1539" spans="1:28" x14ac:dyDescent="0.25">
      <c r="A1539" s="2">
        <f t="shared" si="454"/>
        <v>25</v>
      </c>
      <c r="B1539" s="16">
        <f ca="1">VLOOKUP(A1539,PERIODS!$O$4:$P$33,2,FALSE)</f>
        <v>3.5000000000000003E-2</v>
      </c>
      <c r="C1539" s="15"/>
      <c r="D1539" s="18">
        <v>1525</v>
      </c>
      <c r="E1539" s="34">
        <f t="shared" ca="1" si="456"/>
        <v>11866.617553725573</v>
      </c>
      <c r="F1539" s="34">
        <f t="shared" ca="1" si="438"/>
        <v>3500.0000000000005</v>
      </c>
      <c r="G1539" s="69">
        <f t="shared" ca="1" si="442"/>
        <v>0</v>
      </c>
      <c r="H1539" s="34">
        <f t="shared" ca="1" si="443"/>
        <v>294.62447925623059</v>
      </c>
      <c r="I1539" s="34">
        <f t="shared" ca="1" si="444"/>
        <v>3794.6244792562311</v>
      </c>
      <c r="J1539" s="18">
        <f ca="1">SUM(INDIRECT(ADDRESS(ROW(F1539),COLUMN(F1539),4)):INDIRECT(ADDRESS(ROW(F1539)+N$5-1,COLUMN(F1539),4)))</f>
        <v>24900</v>
      </c>
      <c r="K1539" s="18">
        <f t="shared" ca="1" si="445"/>
        <v>0</v>
      </c>
      <c r="L1539" s="18">
        <f t="shared" ca="1" si="455"/>
        <v>0</v>
      </c>
      <c r="M1539" s="18">
        <f t="shared" ca="1" si="439"/>
        <v>16350</v>
      </c>
      <c r="N1539" s="34">
        <f t="shared" ca="1" si="446"/>
        <v>24421.993074469341</v>
      </c>
      <c r="P1539" s="18">
        <f t="shared" ca="1" si="440"/>
        <v>294.62447925623059</v>
      </c>
      <c r="Q1539" s="47">
        <f ca="1">SUM(L$15:L1539)-SUM(M$15:M1539)</f>
        <v>0</v>
      </c>
      <c r="R1539" s="47" t="str">
        <f t="shared" ca="1" si="441"/>
        <v>M1542</v>
      </c>
      <c r="S1539" s="40">
        <f t="shared" ca="1" si="447"/>
        <v>0</v>
      </c>
      <c r="T1539" s="46">
        <f t="shared" ca="1" si="448"/>
        <v>91</v>
      </c>
      <c r="X1539" s="74">
        <f t="shared" ca="1" si="449"/>
        <v>0.29462447925623059</v>
      </c>
      <c r="Y1539" s="75">
        <f t="shared" ca="1" si="450"/>
        <v>0.29462447925623059</v>
      </c>
      <c r="Z1539" s="74">
        <f t="shared" ca="1" si="451"/>
        <v>1.3426220815662722</v>
      </c>
      <c r="AA1539" s="76">
        <f t="shared" ca="1" si="452"/>
        <v>294.62447925623059</v>
      </c>
      <c r="AB1539" s="76">
        <f t="shared" ca="1" si="453"/>
        <v>1342.6220815662721</v>
      </c>
    </row>
    <row r="1540" spans="1:28" x14ac:dyDescent="0.25">
      <c r="A1540" s="2">
        <f t="shared" si="454"/>
        <v>26</v>
      </c>
      <c r="B1540" s="16">
        <f ca="1">VLOOKUP(A1540,PERIODS!$O$4:$P$33,2,FALSE)</f>
        <v>3.5000000000000003E-2</v>
      </c>
      <c r="C1540" s="15"/>
      <c r="D1540" s="18">
        <v>1526</v>
      </c>
      <c r="E1540" s="34">
        <f t="shared" ca="1" si="456"/>
        <v>24421.993074469341</v>
      </c>
      <c r="F1540" s="34">
        <f t="shared" ca="1" si="438"/>
        <v>3500.0000000000005</v>
      </c>
      <c r="G1540" s="69">
        <f t="shared" ca="1" si="442"/>
        <v>0</v>
      </c>
      <c r="H1540" s="34">
        <f t="shared" ca="1" si="443"/>
        <v>-80.464885250425354</v>
      </c>
      <c r="I1540" s="34">
        <f t="shared" ca="1" si="444"/>
        <v>3419.5351147495753</v>
      </c>
      <c r="J1540" s="18">
        <f ca="1">SUM(INDIRECT(ADDRESS(ROW(F1540),COLUMN(F1540),4)):INDIRECT(ADDRESS(ROW(F1540)+N$5-1,COLUMN(F1540),4)))</f>
        <v>23900</v>
      </c>
      <c r="K1540" s="18">
        <f t="shared" ca="1" si="445"/>
        <v>0</v>
      </c>
      <c r="L1540" s="18">
        <f t="shared" ca="1" si="455"/>
        <v>0</v>
      </c>
      <c r="M1540" s="18">
        <f t="shared" ca="1" si="439"/>
        <v>0</v>
      </c>
      <c r="N1540" s="34">
        <f t="shared" ca="1" si="446"/>
        <v>21002.457959719766</v>
      </c>
      <c r="P1540" s="18">
        <f t="shared" ca="1" si="440"/>
        <v>80.464885250425354</v>
      </c>
      <c r="Q1540" s="47">
        <f ca="1">SUM(L$15:L1540)-SUM(M$15:M1540)</f>
        <v>0</v>
      </c>
      <c r="R1540" s="47" t="str">
        <f t="shared" ca="1" si="441"/>
        <v>M1543</v>
      </c>
      <c r="S1540" s="40">
        <f t="shared" ca="1" si="447"/>
        <v>0</v>
      </c>
      <c r="T1540" s="46">
        <f t="shared" ca="1" si="448"/>
        <v>82</v>
      </c>
      <c r="X1540" s="74">
        <f t="shared" ca="1" si="449"/>
        <v>-8.0464885250425361E-2</v>
      </c>
      <c r="Y1540" s="75">
        <f t="shared" ca="1" si="450"/>
        <v>-8.0464885250425361E-2</v>
      </c>
      <c r="Z1540" s="74">
        <f t="shared" ca="1" si="451"/>
        <v>0.92268730294848422</v>
      </c>
      <c r="AA1540" s="76">
        <f t="shared" ca="1" si="452"/>
        <v>-80.464885250425354</v>
      </c>
      <c r="AB1540" s="76">
        <f t="shared" ca="1" si="453"/>
        <v>922.68730294848422</v>
      </c>
    </row>
    <row r="1541" spans="1:28" x14ac:dyDescent="0.25">
      <c r="A1541" s="2">
        <f t="shared" si="454"/>
        <v>27</v>
      </c>
      <c r="B1541" s="16">
        <f ca="1">VLOOKUP(A1541,PERIODS!$O$4:$P$33,2,FALSE)</f>
        <v>3.5000000000000003E-2</v>
      </c>
      <c r="C1541" s="15"/>
      <c r="D1541" s="18">
        <v>1527</v>
      </c>
      <c r="E1541" s="34">
        <f t="shared" ca="1" si="456"/>
        <v>21002.457959719766</v>
      </c>
      <c r="F1541" s="34">
        <f t="shared" ca="1" si="438"/>
        <v>3500.0000000000005</v>
      </c>
      <c r="G1541" s="69">
        <f t="shared" ca="1" si="442"/>
        <v>0</v>
      </c>
      <c r="H1541" s="34">
        <f t="shared" ca="1" si="443"/>
        <v>-614.45930813231917</v>
      </c>
      <c r="I1541" s="34">
        <f t="shared" ca="1" si="444"/>
        <v>2885.5406918676813</v>
      </c>
      <c r="J1541" s="18">
        <f ca="1">SUM(INDIRECT(ADDRESS(ROW(F1541),COLUMN(F1541),4)):INDIRECT(ADDRESS(ROW(F1541)+N$5-1,COLUMN(F1541),4)))</f>
        <v>22900</v>
      </c>
      <c r="K1541" s="18">
        <f t="shared" ca="1" si="445"/>
        <v>16350</v>
      </c>
      <c r="L1541" s="18">
        <f t="shared" ca="1" si="455"/>
        <v>16350</v>
      </c>
      <c r="M1541" s="18">
        <f t="shared" ca="1" si="439"/>
        <v>0</v>
      </c>
      <c r="N1541" s="34">
        <f t="shared" ca="1" si="446"/>
        <v>18116.917267852084</v>
      </c>
      <c r="P1541" s="18">
        <f t="shared" ca="1" si="440"/>
        <v>614.45930813231917</v>
      </c>
      <c r="Q1541" s="47">
        <f ca="1">SUM(L$15:L1541)-SUM(M$15:M1541)</f>
        <v>16350</v>
      </c>
      <c r="R1541" s="47" t="str">
        <f t="shared" ca="1" si="441"/>
        <v>M1544</v>
      </c>
      <c r="S1541" s="40">
        <f t="shared" ca="1" si="447"/>
        <v>0</v>
      </c>
      <c r="T1541" s="46">
        <f t="shared" ca="1" si="448"/>
        <v>71</v>
      </c>
      <c r="X1541" s="74">
        <f t="shared" ca="1" si="449"/>
        <v>-0.61445930813231919</v>
      </c>
      <c r="Y1541" s="75">
        <f t="shared" ca="1" si="450"/>
        <v>-0.61445930813231919</v>
      </c>
      <c r="Z1541" s="74">
        <f t="shared" ca="1" si="451"/>
        <v>0.54093329448655114</v>
      </c>
      <c r="AA1541" s="76">
        <f t="shared" ca="1" si="452"/>
        <v>-614.45930813231917</v>
      </c>
      <c r="AB1541" s="76">
        <f t="shared" ca="1" si="453"/>
        <v>540.93329448655118</v>
      </c>
    </row>
    <row r="1542" spans="1:28" x14ac:dyDescent="0.25">
      <c r="A1542" s="2">
        <f t="shared" si="454"/>
        <v>28</v>
      </c>
      <c r="B1542" s="16">
        <f ca="1">VLOOKUP(A1542,PERIODS!$O$4:$P$33,2,FALSE)</f>
        <v>0.04</v>
      </c>
      <c r="C1542" s="15"/>
      <c r="D1542" s="18">
        <v>1528</v>
      </c>
      <c r="E1542" s="34">
        <f t="shared" ca="1" si="456"/>
        <v>18116.917267852084</v>
      </c>
      <c r="F1542" s="34">
        <f t="shared" ca="1" si="438"/>
        <v>4000</v>
      </c>
      <c r="G1542" s="69">
        <f t="shared" ca="1" si="442"/>
        <v>0</v>
      </c>
      <c r="H1542" s="34">
        <f t="shared" ca="1" si="443"/>
        <v>-776.38882876891728</v>
      </c>
      <c r="I1542" s="34">
        <f t="shared" ca="1" si="444"/>
        <v>3223.6111712310826</v>
      </c>
      <c r="J1542" s="18">
        <f ca="1">SUM(INDIRECT(ADDRESS(ROW(F1542),COLUMN(F1542),4)):INDIRECT(ADDRESS(ROW(F1542)+N$5-1,COLUMN(F1542),4)))</f>
        <v>21900</v>
      </c>
      <c r="K1542" s="18">
        <f t="shared" ca="1" si="445"/>
        <v>16350</v>
      </c>
      <c r="L1542" s="18">
        <f t="shared" ca="1" si="455"/>
        <v>0</v>
      </c>
      <c r="M1542" s="18">
        <f t="shared" ca="1" si="439"/>
        <v>0</v>
      </c>
      <c r="N1542" s="34">
        <f t="shared" ca="1" si="446"/>
        <v>14893.306096621001</v>
      </c>
      <c r="P1542" s="18">
        <f t="shared" ca="1" si="440"/>
        <v>776.38882876891728</v>
      </c>
      <c r="Q1542" s="47">
        <f ca="1">SUM(L$15:L1542)-SUM(M$15:M1542)</f>
        <v>16350</v>
      </c>
      <c r="R1542" s="47" t="str">
        <f t="shared" ca="1" si="441"/>
        <v>M1545</v>
      </c>
      <c r="S1542" s="40">
        <f t="shared" ca="1" si="447"/>
        <v>0</v>
      </c>
      <c r="T1542" s="46">
        <f t="shared" ca="1" si="448"/>
        <v>44</v>
      </c>
      <c r="X1542" s="74">
        <f t="shared" ca="1" si="449"/>
        <v>-0.77638882876891724</v>
      </c>
      <c r="Y1542" s="75">
        <f t="shared" ca="1" si="450"/>
        <v>-0.77638882876891724</v>
      </c>
      <c r="Z1542" s="74">
        <f t="shared" ca="1" si="451"/>
        <v>0.46006438644151798</v>
      </c>
      <c r="AA1542" s="76">
        <f t="shared" ca="1" si="452"/>
        <v>-776.38882876891728</v>
      </c>
      <c r="AB1542" s="76">
        <f t="shared" ca="1" si="453"/>
        <v>460.06438644151797</v>
      </c>
    </row>
    <row r="1543" spans="1:28" x14ac:dyDescent="0.25">
      <c r="A1543" s="2">
        <f t="shared" si="454"/>
        <v>29</v>
      </c>
      <c r="B1543" s="16">
        <f ca="1">VLOOKUP(A1543,PERIODS!$O$4:$P$33,2,FALSE)</f>
        <v>0.04</v>
      </c>
      <c r="C1543" s="15"/>
      <c r="D1543" s="18">
        <v>1529</v>
      </c>
      <c r="E1543" s="34">
        <f t="shared" ca="1" si="456"/>
        <v>14893.306096621001</v>
      </c>
      <c r="F1543" s="34">
        <f t="shared" ca="1" si="438"/>
        <v>4000</v>
      </c>
      <c r="G1543" s="69">
        <f t="shared" ca="1" si="442"/>
        <v>0</v>
      </c>
      <c r="H1543" s="34">
        <f t="shared" ca="1" si="443"/>
        <v>-256.87299775360236</v>
      </c>
      <c r="I1543" s="34">
        <f t="shared" ca="1" si="444"/>
        <v>3743.1270022463978</v>
      </c>
      <c r="J1543" s="18">
        <f ca="1">SUM(INDIRECT(ADDRESS(ROW(F1543),COLUMN(F1543),4)):INDIRECT(ADDRESS(ROW(F1543)+N$5-1,COLUMN(F1543),4)))</f>
        <v>21200</v>
      </c>
      <c r="K1543" s="18">
        <f t="shared" ca="1" si="445"/>
        <v>16350</v>
      </c>
      <c r="L1543" s="18">
        <f t="shared" ca="1" si="455"/>
        <v>0</v>
      </c>
      <c r="M1543" s="18">
        <f t="shared" ca="1" si="439"/>
        <v>0</v>
      </c>
      <c r="N1543" s="34">
        <f t="shared" ca="1" si="446"/>
        <v>11150.179094374604</v>
      </c>
      <c r="P1543" s="18">
        <f t="shared" ca="1" si="440"/>
        <v>256.87299775360236</v>
      </c>
      <c r="Q1543" s="47">
        <f ca="1">SUM(L$15:L1543)-SUM(M$15:M1543)</f>
        <v>16350</v>
      </c>
      <c r="R1543" s="47" t="str">
        <f t="shared" ca="1" si="441"/>
        <v>M1546</v>
      </c>
      <c r="S1543" s="40">
        <f t="shared" ca="1" si="447"/>
        <v>0</v>
      </c>
      <c r="T1543" s="46">
        <f t="shared" ca="1" si="448"/>
        <v>55</v>
      </c>
      <c r="X1543" s="74">
        <f t="shared" ca="1" si="449"/>
        <v>-0.25687299775360234</v>
      </c>
      <c r="Y1543" s="75">
        <f t="shared" ca="1" si="450"/>
        <v>-0.25687299775360234</v>
      </c>
      <c r="Z1543" s="74">
        <f t="shared" ca="1" si="451"/>
        <v>0.77346643950320249</v>
      </c>
      <c r="AA1543" s="76">
        <f t="shared" ca="1" si="452"/>
        <v>-256.87299775360236</v>
      </c>
      <c r="AB1543" s="76">
        <f t="shared" ca="1" si="453"/>
        <v>773.46643950320254</v>
      </c>
    </row>
    <row r="1544" spans="1:28" x14ac:dyDescent="0.25">
      <c r="A1544" s="2">
        <f t="shared" si="454"/>
        <v>30</v>
      </c>
      <c r="B1544" s="16">
        <f ca="1">VLOOKUP(A1544,PERIODS!$O$4:$P$33,2,FALSE)</f>
        <v>0.04</v>
      </c>
      <c r="C1544" s="15"/>
      <c r="D1544" s="18">
        <v>1530</v>
      </c>
      <c r="E1544" s="34">
        <f t="shared" ca="1" si="456"/>
        <v>11150.179094374604</v>
      </c>
      <c r="F1544" s="34">
        <f t="shared" ca="1" si="438"/>
        <v>4000</v>
      </c>
      <c r="G1544" s="69">
        <f t="shared" ca="1" si="442"/>
        <v>0</v>
      </c>
      <c r="H1544" s="34">
        <f t="shared" ca="1" si="443"/>
        <v>-731.36065033129512</v>
      </c>
      <c r="I1544" s="34">
        <f t="shared" ca="1" si="444"/>
        <v>3268.6393496687051</v>
      </c>
      <c r="J1544" s="18">
        <f ca="1">SUM(INDIRECT(ADDRESS(ROW(F1544),COLUMN(F1544),4)):INDIRECT(ADDRESS(ROW(F1544)+N$5-1,COLUMN(F1544),4)))</f>
        <v>20500</v>
      </c>
      <c r="K1544" s="18">
        <f t="shared" ca="1" si="445"/>
        <v>0</v>
      </c>
      <c r="L1544" s="18">
        <f t="shared" ca="1" si="455"/>
        <v>0</v>
      </c>
      <c r="M1544" s="18">
        <f t="shared" ca="1" si="439"/>
        <v>16350</v>
      </c>
      <c r="N1544" s="34">
        <f t="shared" ca="1" si="446"/>
        <v>24231.5397447059</v>
      </c>
      <c r="P1544" s="18">
        <f t="shared" ca="1" si="440"/>
        <v>731.36065033129512</v>
      </c>
      <c r="Q1544" s="47">
        <f ca="1">SUM(L$15:L1544)-SUM(M$15:M1544)</f>
        <v>0</v>
      </c>
      <c r="R1544" s="47" t="str">
        <f t="shared" ca="1" si="441"/>
        <v>M1547</v>
      </c>
      <c r="S1544" s="40">
        <f t="shared" ca="1" si="447"/>
        <v>0</v>
      </c>
      <c r="T1544" s="46">
        <f t="shared" ca="1" si="448"/>
        <v>30</v>
      </c>
      <c r="X1544" s="74">
        <f t="shared" ca="1" si="449"/>
        <v>-0.73136065033129516</v>
      </c>
      <c r="Y1544" s="75">
        <f t="shared" ca="1" si="450"/>
        <v>-0.73136065033129516</v>
      </c>
      <c r="Z1544" s="74">
        <f t="shared" ca="1" si="451"/>
        <v>0.48125372635668473</v>
      </c>
      <c r="AA1544" s="76">
        <f t="shared" ca="1" si="452"/>
        <v>-731.36065033129512</v>
      </c>
      <c r="AB1544" s="76">
        <f t="shared" ca="1" si="453"/>
        <v>481.25372635668475</v>
      </c>
    </row>
    <row r="1545" spans="1:28" x14ac:dyDescent="0.25">
      <c r="A1545" s="2">
        <f t="shared" si="454"/>
        <v>1</v>
      </c>
      <c r="B1545" s="16">
        <f ca="1">VLOOKUP(A1545,PERIODS!$O$4:$P$33,2,FALSE)</f>
        <v>2.4E-2</v>
      </c>
      <c r="C1545" s="15"/>
      <c r="D1545" s="18">
        <v>1531</v>
      </c>
      <c r="E1545" s="34">
        <f t="shared" ca="1" si="456"/>
        <v>24231.5397447059</v>
      </c>
      <c r="F1545" s="34">
        <f t="shared" ca="1" si="438"/>
        <v>2400</v>
      </c>
      <c r="G1545" s="69">
        <f t="shared" ca="1" si="442"/>
        <v>0</v>
      </c>
      <c r="H1545" s="34">
        <f t="shared" ca="1" si="443"/>
        <v>-1838.6769795006853</v>
      </c>
      <c r="I1545" s="34">
        <f t="shared" ca="1" si="444"/>
        <v>561.32302049931468</v>
      </c>
      <c r="J1545" s="18">
        <f ca="1">SUM(INDIRECT(ADDRESS(ROW(F1545),COLUMN(F1545),4)):INDIRECT(ADDRESS(ROW(F1545)+N$5-1,COLUMN(F1545),4)))</f>
        <v>19800</v>
      </c>
      <c r="K1545" s="18">
        <f t="shared" ca="1" si="445"/>
        <v>0</v>
      </c>
      <c r="L1545" s="18">
        <f t="shared" ca="1" si="455"/>
        <v>0</v>
      </c>
      <c r="M1545" s="18">
        <f t="shared" ca="1" si="439"/>
        <v>0</v>
      </c>
      <c r="N1545" s="34">
        <f t="shared" ca="1" si="446"/>
        <v>23670.216724206584</v>
      </c>
      <c r="P1545" s="18">
        <f t="shared" ca="1" si="440"/>
        <v>1838.6769795006853</v>
      </c>
      <c r="Q1545" s="47">
        <f ca="1">SUM(L$15:L1545)-SUM(M$15:M1545)</f>
        <v>0</v>
      </c>
      <c r="R1545" s="47" t="str">
        <f t="shared" ca="1" si="441"/>
        <v>M1548</v>
      </c>
      <c r="S1545" s="40">
        <f t="shared" ca="1" si="447"/>
        <v>0</v>
      </c>
      <c r="T1545" s="46">
        <f t="shared" ca="1" si="448"/>
        <v>72</v>
      </c>
      <c r="X1545" s="74">
        <f t="shared" ca="1" si="449"/>
        <v>-1.8386769795006854</v>
      </c>
      <c r="Y1545" s="75">
        <f t="shared" ca="1" si="450"/>
        <v>-1.8386769795006854</v>
      </c>
      <c r="Z1545" s="74">
        <f t="shared" ca="1" si="451"/>
        <v>0.15902768387430741</v>
      </c>
      <c r="AA1545" s="76">
        <f t="shared" ca="1" si="452"/>
        <v>-1838.6769795006853</v>
      </c>
      <c r="AB1545" s="76">
        <f t="shared" ca="1" si="453"/>
        <v>159.0276838743074</v>
      </c>
    </row>
    <row r="1546" spans="1:28" x14ac:dyDescent="0.25">
      <c r="A1546" s="2">
        <f t="shared" si="454"/>
        <v>2</v>
      </c>
      <c r="B1546" s="16">
        <f ca="1">VLOOKUP(A1546,PERIODS!$O$4:$P$33,2,FALSE)</f>
        <v>2.5000000000000001E-2</v>
      </c>
      <c r="C1546" s="15"/>
      <c r="D1546" s="18">
        <v>1532</v>
      </c>
      <c r="E1546" s="34">
        <f t="shared" ca="1" si="456"/>
        <v>23670.216724206584</v>
      </c>
      <c r="F1546" s="34">
        <f t="shared" ca="1" si="438"/>
        <v>2500</v>
      </c>
      <c r="G1546" s="69">
        <f t="shared" ca="1" si="442"/>
        <v>0</v>
      </c>
      <c r="H1546" s="34">
        <f t="shared" ca="1" si="443"/>
        <v>-287.2008749827645</v>
      </c>
      <c r="I1546" s="34">
        <f t="shared" ca="1" si="444"/>
        <v>2212.7991250172354</v>
      </c>
      <c r="J1546" s="18">
        <f ca="1">SUM(INDIRECT(ADDRESS(ROW(F1546),COLUMN(F1546),4)):INDIRECT(ADDRESS(ROW(F1546)+N$5-1,COLUMN(F1546),4)))</f>
        <v>20700</v>
      </c>
      <c r="K1546" s="18">
        <f t="shared" ca="1" si="445"/>
        <v>0</v>
      </c>
      <c r="L1546" s="18">
        <f t="shared" ca="1" si="455"/>
        <v>0</v>
      </c>
      <c r="M1546" s="18">
        <f t="shared" ca="1" si="439"/>
        <v>0</v>
      </c>
      <c r="N1546" s="34">
        <f t="shared" ca="1" si="446"/>
        <v>21457.41759918935</v>
      </c>
      <c r="P1546" s="18">
        <f t="shared" ca="1" si="440"/>
        <v>287.2008749827645</v>
      </c>
      <c r="Q1546" s="47">
        <f ca="1">SUM(L$15:L1546)-SUM(M$15:M1546)</f>
        <v>0</v>
      </c>
      <c r="R1546" s="47" t="str">
        <f t="shared" ca="1" si="441"/>
        <v>M1549</v>
      </c>
      <c r="S1546" s="40">
        <f t="shared" ca="1" si="447"/>
        <v>0</v>
      </c>
      <c r="T1546" s="46">
        <f t="shared" ca="1" si="448"/>
        <v>20</v>
      </c>
      <c r="X1546" s="74">
        <f t="shared" ca="1" si="449"/>
        <v>-0.28720087498276448</v>
      </c>
      <c r="Y1546" s="75">
        <f t="shared" ca="1" si="450"/>
        <v>-0.28720087498276448</v>
      </c>
      <c r="Z1546" s="74">
        <f t="shared" ca="1" si="451"/>
        <v>0.75036098494731829</v>
      </c>
      <c r="AA1546" s="76">
        <f t="shared" ca="1" si="452"/>
        <v>-287.2008749827645</v>
      </c>
      <c r="AB1546" s="76">
        <f t="shared" ca="1" si="453"/>
        <v>750.36098494731834</v>
      </c>
    </row>
    <row r="1547" spans="1:28" x14ac:dyDescent="0.25">
      <c r="A1547" s="2">
        <f t="shared" si="454"/>
        <v>3</v>
      </c>
      <c r="B1547" s="16">
        <f ca="1">VLOOKUP(A1547,PERIODS!$O$4:$P$33,2,FALSE)</f>
        <v>2.5000000000000001E-2</v>
      </c>
      <c r="C1547" s="15"/>
      <c r="D1547" s="18">
        <v>1533</v>
      </c>
      <c r="E1547" s="34">
        <f t="shared" ca="1" si="456"/>
        <v>21457.41759918935</v>
      </c>
      <c r="F1547" s="34">
        <f t="shared" ca="1" si="438"/>
        <v>2500</v>
      </c>
      <c r="G1547" s="69">
        <f t="shared" ca="1" si="442"/>
        <v>0</v>
      </c>
      <c r="H1547" s="34">
        <f t="shared" ca="1" si="443"/>
        <v>48.604185064561271</v>
      </c>
      <c r="I1547" s="34">
        <f t="shared" ca="1" si="444"/>
        <v>2548.6041850645611</v>
      </c>
      <c r="J1547" s="18">
        <f ca="1">SUM(INDIRECT(ADDRESS(ROW(F1547),COLUMN(F1547),4)):INDIRECT(ADDRESS(ROW(F1547)+N$5-1,COLUMN(F1547),4)))</f>
        <v>21500</v>
      </c>
      <c r="K1547" s="18">
        <f t="shared" ca="1" si="445"/>
        <v>16350</v>
      </c>
      <c r="L1547" s="18">
        <f t="shared" ca="1" si="455"/>
        <v>16350</v>
      </c>
      <c r="M1547" s="18">
        <f t="shared" ca="1" si="439"/>
        <v>0</v>
      </c>
      <c r="N1547" s="34">
        <f t="shared" ca="1" si="446"/>
        <v>18908.81341412479</v>
      </c>
      <c r="P1547" s="18">
        <f t="shared" ca="1" si="440"/>
        <v>48.604185064561271</v>
      </c>
      <c r="Q1547" s="47">
        <f ca="1">SUM(L$15:L1547)-SUM(M$15:M1547)</f>
        <v>16350</v>
      </c>
      <c r="R1547" s="47" t="str">
        <f t="shared" ca="1" si="441"/>
        <v>M1550</v>
      </c>
      <c r="S1547" s="40">
        <f t="shared" ca="1" si="447"/>
        <v>0</v>
      </c>
      <c r="T1547" s="46">
        <f t="shared" ca="1" si="448"/>
        <v>31</v>
      </c>
      <c r="X1547" s="74">
        <f t="shared" ca="1" si="449"/>
        <v>4.8604185064561274E-2</v>
      </c>
      <c r="Y1547" s="75">
        <f t="shared" ca="1" si="450"/>
        <v>4.8604185064561274E-2</v>
      </c>
      <c r="Z1547" s="74">
        <f t="shared" ca="1" si="451"/>
        <v>1.0498047400975794</v>
      </c>
      <c r="AA1547" s="76">
        <f t="shared" ca="1" si="452"/>
        <v>48.604185064561271</v>
      </c>
      <c r="AB1547" s="76">
        <f t="shared" ca="1" si="453"/>
        <v>1049.8047400975795</v>
      </c>
    </row>
    <row r="1548" spans="1:28" x14ac:dyDescent="0.25">
      <c r="A1548" s="2">
        <f t="shared" si="454"/>
        <v>4</v>
      </c>
      <c r="B1548" s="16">
        <f ca="1">VLOOKUP(A1548,PERIODS!$O$4:$P$33,2,FALSE)</f>
        <v>2.5000000000000001E-2</v>
      </c>
      <c r="C1548" s="15"/>
      <c r="D1548" s="18">
        <v>1534</v>
      </c>
      <c r="E1548" s="34">
        <f t="shared" ca="1" si="456"/>
        <v>18908.81341412479</v>
      </c>
      <c r="F1548" s="34">
        <f t="shared" ca="1" si="438"/>
        <v>2500</v>
      </c>
      <c r="G1548" s="69">
        <f t="shared" ca="1" si="442"/>
        <v>0</v>
      </c>
      <c r="H1548" s="34">
        <f t="shared" ca="1" si="443"/>
        <v>-80.262316997604302</v>
      </c>
      <c r="I1548" s="34">
        <f t="shared" ca="1" si="444"/>
        <v>2419.7376830023959</v>
      </c>
      <c r="J1548" s="18">
        <f ca="1">SUM(INDIRECT(ADDRESS(ROW(F1548),COLUMN(F1548),4)):INDIRECT(ADDRESS(ROW(F1548)+N$5-1,COLUMN(F1548),4)))</f>
        <v>22300</v>
      </c>
      <c r="K1548" s="18">
        <f t="shared" ca="1" si="445"/>
        <v>16350</v>
      </c>
      <c r="L1548" s="18">
        <f t="shared" ca="1" si="455"/>
        <v>0</v>
      </c>
      <c r="M1548" s="18">
        <f t="shared" ca="1" si="439"/>
        <v>0</v>
      </c>
      <c r="N1548" s="34">
        <f t="shared" ca="1" si="446"/>
        <v>16489.075731122393</v>
      </c>
      <c r="P1548" s="18">
        <f t="shared" ca="1" si="440"/>
        <v>80.262316997604302</v>
      </c>
      <c r="Q1548" s="47">
        <f ca="1">SUM(L$15:L1548)-SUM(M$15:M1548)</f>
        <v>16350</v>
      </c>
      <c r="R1548" s="47" t="str">
        <f t="shared" ca="1" si="441"/>
        <v>M1551</v>
      </c>
      <c r="S1548" s="40">
        <f t="shared" ca="1" si="447"/>
        <v>0</v>
      </c>
      <c r="T1548" s="46">
        <f t="shared" ca="1" si="448"/>
        <v>52</v>
      </c>
      <c r="X1548" s="74">
        <f t="shared" ca="1" si="449"/>
        <v>-8.0262316997604305E-2</v>
      </c>
      <c r="Y1548" s="75">
        <f t="shared" ca="1" si="450"/>
        <v>-8.0262316997604305E-2</v>
      </c>
      <c r="Z1548" s="74">
        <f t="shared" ca="1" si="451"/>
        <v>0.92287422903534888</v>
      </c>
      <c r="AA1548" s="76">
        <f t="shared" ca="1" si="452"/>
        <v>-80.262316997604302</v>
      </c>
      <c r="AB1548" s="76">
        <f t="shared" ca="1" si="453"/>
        <v>922.87422903534889</v>
      </c>
    </row>
    <row r="1549" spans="1:28" x14ac:dyDescent="0.25">
      <c r="A1549" s="2">
        <f t="shared" si="454"/>
        <v>5</v>
      </c>
      <c r="B1549" s="16">
        <f ca="1">VLOOKUP(A1549,PERIODS!$O$4:$P$33,2,FALSE)</f>
        <v>3.3000000000000002E-2</v>
      </c>
      <c r="C1549" s="15"/>
      <c r="D1549" s="18">
        <v>1535</v>
      </c>
      <c r="E1549" s="34">
        <f t="shared" ca="1" si="456"/>
        <v>16489.075731122393</v>
      </c>
      <c r="F1549" s="34">
        <f t="shared" ca="1" si="438"/>
        <v>3300</v>
      </c>
      <c r="G1549" s="69">
        <f t="shared" ca="1" si="442"/>
        <v>0</v>
      </c>
      <c r="H1549" s="34">
        <f t="shared" ca="1" si="443"/>
        <v>599.43387229925418</v>
      </c>
      <c r="I1549" s="34">
        <f t="shared" ca="1" si="444"/>
        <v>3899.4338722992543</v>
      </c>
      <c r="J1549" s="18">
        <f ca="1">SUM(INDIRECT(ADDRESS(ROW(F1549),COLUMN(F1549),4)):INDIRECT(ADDRESS(ROW(F1549)+N$5-1,COLUMN(F1549),4)))</f>
        <v>23100</v>
      </c>
      <c r="K1549" s="18">
        <f t="shared" ca="1" si="445"/>
        <v>16350</v>
      </c>
      <c r="L1549" s="18">
        <f t="shared" ca="1" si="455"/>
        <v>0</v>
      </c>
      <c r="M1549" s="18">
        <f t="shared" ca="1" si="439"/>
        <v>0</v>
      </c>
      <c r="N1549" s="34">
        <f t="shared" ca="1" si="446"/>
        <v>12589.641858823139</v>
      </c>
      <c r="P1549" s="18">
        <f t="shared" ca="1" si="440"/>
        <v>599.43387229925418</v>
      </c>
      <c r="Q1549" s="47">
        <f ca="1">SUM(L$15:L1549)-SUM(M$15:M1549)</f>
        <v>16350</v>
      </c>
      <c r="R1549" s="47" t="str">
        <f t="shared" ca="1" si="441"/>
        <v>M1552</v>
      </c>
      <c r="S1549" s="40">
        <f t="shared" ca="1" si="447"/>
        <v>0</v>
      </c>
      <c r="T1549" s="46">
        <f t="shared" ca="1" si="448"/>
        <v>79</v>
      </c>
      <c r="X1549" s="74">
        <f t="shared" ca="1" si="449"/>
        <v>0.59943387229925416</v>
      </c>
      <c r="Y1549" s="75">
        <f t="shared" ca="1" si="450"/>
        <v>0.59943387229925416</v>
      </c>
      <c r="Z1549" s="74">
        <f t="shared" ca="1" si="451"/>
        <v>1.8210875404035241</v>
      </c>
      <c r="AA1549" s="76">
        <f t="shared" ca="1" si="452"/>
        <v>599.43387229925418</v>
      </c>
      <c r="AB1549" s="76">
        <f t="shared" ca="1" si="453"/>
        <v>1821.0875404035241</v>
      </c>
    </row>
    <row r="1550" spans="1:28" x14ac:dyDescent="0.25">
      <c r="A1550" s="2">
        <f t="shared" si="454"/>
        <v>6</v>
      </c>
      <c r="B1550" s="16">
        <f ca="1">VLOOKUP(A1550,PERIODS!$O$4:$P$33,2,FALSE)</f>
        <v>3.3000000000000002E-2</v>
      </c>
      <c r="C1550" s="15"/>
      <c r="D1550" s="18">
        <v>1536</v>
      </c>
      <c r="E1550" s="34">
        <f t="shared" ca="1" si="456"/>
        <v>12589.641858823139</v>
      </c>
      <c r="F1550" s="34">
        <f t="shared" ca="1" si="438"/>
        <v>3300</v>
      </c>
      <c r="G1550" s="69">
        <f t="shared" ca="1" si="442"/>
        <v>0</v>
      </c>
      <c r="H1550" s="34">
        <f t="shared" ca="1" si="443"/>
        <v>-285.98245295302382</v>
      </c>
      <c r="I1550" s="34">
        <f t="shared" ca="1" si="444"/>
        <v>3014.0175470469762</v>
      </c>
      <c r="J1550" s="18">
        <f ca="1">SUM(INDIRECT(ADDRESS(ROW(F1550),COLUMN(F1550),4)):INDIRECT(ADDRESS(ROW(F1550)+N$5-1,COLUMN(F1550),4)))</f>
        <v>23100</v>
      </c>
      <c r="K1550" s="18">
        <f t="shared" ca="1" si="445"/>
        <v>0</v>
      </c>
      <c r="L1550" s="18">
        <f t="shared" ca="1" si="455"/>
        <v>0</v>
      </c>
      <c r="M1550" s="18">
        <f t="shared" ca="1" si="439"/>
        <v>16350</v>
      </c>
      <c r="N1550" s="34">
        <f t="shared" ca="1" si="446"/>
        <v>25925.624311776162</v>
      </c>
      <c r="P1550" s="18">
        <f t="shared" ca="1" si="440"/>
        <v>285.98245295302382</v>
      </c>
      <c r="Q1550" s="47">
        <f ca="1">SUM(L$15:L1550)-SUM(M$15:M1550)</f>
        <v>0</v>
      </c>
      <c r="R1550" s="47" t="str">
        <f t="shared" ca="1" si="441"/>
        <v>M1553</v>
      </c>
      <c r="S1550" s="40">
        <f t="shared" ca="1" si="447"/>
        <v>0</v>
      </c>
      <c r="T1550" s="46">
        <f t="shared" ca="1" si="448"/>
        <v>12</v>
      </c>
      <c r="X1550" s="74">
        <f t="shared" ca="1" si="449"/>
        <v>-0.28598245295302382</v>
      </c>
      <c r="Y1550" s="75">
        <f t="shared" ca="1" si="450"/>
        <v>-0.28598245295302382</v>
      </c>
      <c r="Z1550" s="74">
        <f t="shared" ca="1" si="451"/>
        <v>0.75127579850295667</v>
      </c>
      <c r="AA1550" s="76">
        <f t="shared" ca="1" si="452"/>
        <v>-285.98245295302382</v>
      </c>
      <c r="AB1550" s="76">
        <f t="shared" ca="1" si="453"/>
        <v>751.27579850295672</v>
      </c>
    </row>
    <row r="1551" spans="1:28" x14ac:dyDescent="0.25">
      <c r="A1551" s="2">
        <f t="shared" si="454"/>
        <v>7</v>
      </c>
      <c r="B1551" s="16">
        <f ca="1">VLOOKUP(A1551,PERIODS!$O$4:$P$33,2,FALSE)</f>
        <v>3.3000000000000002E-2</v>
      </c>
      <c r="C1551" s="15"/>
      <c r="D1551" s="18">
        <v>1537</v>
      </c>
      <c r="E1551" s="34">
        <f t="shared" ca="1" si="456"/>
        <v>25925.624311776162</v>
      </c>
      <c r="F1551" s="34">
        <f t="shared" ref="F1551:F1614" ca="1" si="457">F$2*B1551</f>
        <v>3300</v>
      </c>
      <c r="G1551" s="69">
        <f t="shared" ca="1" si="442"/>
        <v>0</v>
      </c>
      <c r="H1551" s="34">
        <f t="shared" ca="1" si="443"/>
        <v>-2032.7964503786161</v>
      </c>
      <c r="I1551" s="34">
        <f t="shared" ca="1" si="444"/>
        <v>1267.2035496213839</v>
      </c>
      <c r="J1551" s="18">
        <f ca="1">SUM(INDIRECT(ADDRESS(ROW(F1551),COLUMN(F1551),4)):INDIRECT(ADDRESS(ROW(F1551)+N$5-1,COLUMN(F1551),4)))</f>
        <v>23100</v>
      </c>
      <c r="K1551" s="18">
        <f t="shared" ca="1" si="445"/>
        <v>0</v>
      </c>
      <c r="L1551" s="18">
        <f t="shared" ca="1" si="455"/>
        <v>0</v>
      </c>
      <c r="M1551" s="18">
        <f t="shared" ref="M1551:M1614" ca="1" si="458">SUMIF($R$15:$R$8014,ADDRESS(ROW(M1551),COLUMN(M1551),4),$L$15:$L$8014)</f>
        <v>0</v>
      </c>
      <c r="N1551" s="34">
        <f t="shared" ca="1" si="446"/>
        <v>24658.420762154779</v>
      </c>
      <c r="P1551" s="18">
        <f t="shared" ref="P1551:P1614" ca="1" si="459">ABS(H1551)</f>
        <v>2032.7964503786161</v>
      </c>
      <c r="Q1551" s="47">
        <f ca="1">SUM(L$15:L1551)-SUM(M$15:M1551)</f>
        <v>0</v>
      </c>
      <c r="R1551" s="47" t="str">
        <f t="shared" ref="R1551:R1614" ca="1" si="460">ADDRESS(ROW(M1551)+$N$3+RANDBETWEEN(-$N$4,$N$4),COLUMN(M1551),4)</f>
        <v>M1554</v>
      </c>
      <c r="S1551" s="40">
        <f t="shared" ca="1" si="447"/>
        <v>0</v>
      </c>
      <c r="T1551" s="46">
        <f t="shared" ca="1" si="448"/>
        <v>97</v>
      </c>
      <c r="X1551" s="74">
        <f t="shared" ca="1" si="449"/>
        <v>-2.032796450378616</v>
      </c>
      <c r="Y1551" s="75">
        <f t="shared" ca="1" si="450"/>
        <v>-2.032796450378616</v>
      </c>
      <c r="Z1551" s="74">
        <f t="shared" ca="1" si="451"/>
        <v>0.13096876093303284</v>
      </c>
      <c r="AA1551" s="76">
        <f t="shared" ca="1" si="452"/>
        <v>-2032.7964503786161</v>
      </c>
      <c r="AB1551" s="76">
        <f t="shared" ca="1" si="453"/>
        <v>130.96876093303283</v>
      </c>
    </row>
    <row r="1552" spans="1:28" x14ac:dyDescent="0.25">
      <c r="A1552" s="2">
        <f t="shared" si="454"/>
        <v>8</v>
      </c>
      <c r="B1552" s="16">
        <f ca="1">VLOOKUP(A1552,PERIODS!$O$4:$P$33,2,FALSE)</f>
        <v>3.3000000000000002E-2</v>
      </c>
      <c r="C1552" s="15"/>
      <c r="D1552" s="18">
        <v>1538</v>
      </c>
      <c r="E1552" s="34">
        <f t="shared" ca="1" si="456"/>
        <v>24658.420762154779</v>
      </c>
      <c r="F1552" s="34">
        <f t="shared" ca="1" si="457"/>
        <v>3300</v>
      </c>
      <c r="G1552" s="69">
        <f t="shared" ref="G1552:G1615" ca="1" si="461">((2*RAND()*$F$5)-$F$5)*E1552</f>
        <v>0</v>
      </c>
      <c r="H1552" s="34">
        <f t="shared" ref="H1552:H1615" ca="1" si="462">IF($S$3="NORM",AA1552,IF($S$3="LOGNORM",AB1552,0))</f>
        <v>-788.63337483365899</v>
      </c>
      <c r="I1552" s="34">
        <f t="shared" ref="I1552:I1615" ca="1" si="463">IF(F1552+H1552&lt;0,0,F1552+H1552)</f>
        <v>2511.3666251663408</v>
      </c>
      <c r="J1552" s="18">
        <f ca="1">SUM(INDIRECT(ADDRESS(ROW(F1552),COLUMN(F1552),4)):INDIRECT(ADDRESS(ROW(F1552)+N$5-1,COLUMN(F1552),4)))</f>
        <v>23100</v>
      </c>
      <c r="K1552" s="18">
        <f t="shared" ref="K1552:K1615" ca="1" si="464">Q1552</f>
        <v>0</v>
      </c>
      <c r="L1552" s="18">
        <f t="shared" ca="1" si="455"/>
        <v>0</v>
      </c>
      <c r="M1552" s="18">
        <f t="shared" ca="1" si="458"/>
        <v>0</v>
      </c>
      <c r="N1552" s="34">
        <f t="shared" ref="N1552:N1615" ca="1" si="465">E1552+G1552-I1552+M1552-S1552</f>
        <v>22147.054136988438</v>
      </c>
      <c r="P1552" s="18">
        <f t="shared" ca="1" si="459"/>
        <v>788.63337483365899</v>
      </c>
      <c r="Q1552" s="47">
        <f ca="1">SUM(L$15:L1552)-SUM(M$15:M1552)</f>
        <v>0</v>
      </c>
      <c r="R1552" s="47" t="str">
        <f t="shared" ca="1" si="460"/>
        <v>M1555</v>
      </c>
      <c r="S1552" s="40">
        <f t="shared" ref="S1552:S1615" ca="1" si="466">IF(T1552&gt;N$6*100,M1552,0)</f>
        <v>0</v>
      </c>
      <c r="T1552" s="46">
        <f t="shared" ref="T1552:T1615" ca="1" si="467">RANDBETWEEN(0,100)</f>
        <v>38</v>
      </c>
      <c r="X1552" s="74">
        <f t="shared" ref="X1552:X1615" ca="1" si="468">NORMINV(RAND(),0,1)</f>
        <v>-0.78863337483365903</v>
      </c>
      <c r="Y1552" s="75">
        <f t="shared" ref="Y1552:Y1615" ca="1" si="469">IF(AND(X1552&gt;$F$6,$F$6&gt;0),$F$6,X1552)</f>
        <v>-0.78863337483365903</v>
      </c>
      <c r="Z1552" s="74">
        <f t="shared" ref="Z1552:Z1615" ca="1" si="470">EXP(Y1552)</f>
        <v>0.4544654550092041</v>
      </c>
      <c r="AA1552" s="76">
        <f t="shared" ref="AA1552:AA1615" ca="1" si="471">$F$3*Y1552</f>
        <v>-788.63337483365899</v>
      </c>
      <c r="AB1552" s="76">
        <f t="shared" ref="AB1552:AB1615" ca="1" si="472">$F$3*Z1552</f>
        <v>454.46545500920411</v>
      </c>
    </row>
    <row r="1553" spans="1:28" x14ac:dyDescent="0.25">
      <c r="A1553" s="2">
        <f t="shared" ref="A1553:A1616" si="473">IF(AND(A1552=12,OR(A$14="MS",A$14="M0")),1,IF(AND(A1552=4,OR(A$14="WS",A$14="W0")),1,IF(AND(A1552=30,OR(A$14="DS",A$14="D0")),1,A1552+1)))</f>
        <v>9</v>
      </c>
      <c r="B1553" s="16">
        <f ca="1">VLOOKUP(A1553,PERIODS!$O$4:$P$33,2,FALSE)</f>
        <v>3.3000000000000002E-2</v>
      </c>
      <c r="C1553" s="15"/>
      <c r="D1553" s="18">
        <v>1539</v>
      </c>
      <c r="E1553" s="34">
        <f t="shared" ca="1" si="456"/>
        <v>22147.054136988438</v>
      </c>
      <c r="F1553" s="34">
        <f t="shared" ca="1" si="457"/>
        <v>3300</v>
      </c>
      <c r="G1553" s="69">
        <f t="shared" ca="1" si="461"/>
        <v>0</v>
      </c>
      <c r="H1553" s="34">
        <f t="shared" ca="1" si="462"/>
        <v>-184.54725376626047</v>
      </c>
      <c r="I1553" s="34">
        <f t="shared" ca="1" si="463"/>
        <v>3115.4527462337396</v>
      </c>
      <c r="J1553" s="18">
        <f ca="1">SUM(INDIRECT(ADDRESS(ROW(F1553),COLUMN(F1553),4)):INDIRECT(ADDRESS(ROW(F1553)+N$5-1,COLUMN(F1553),4)))</f>
        <v>23100</v>
      </c>
      <c r="K1553" s="18">
        <f t="shared" ca="1" si="464"/>
        <v>16350</v>
      </c>
      <c r="L1553" s="18">
        <f t="shared" ref="L1553:L1616" ca="1" si="474">IF((E1553+K1552)&lt;J1553,N$2,0)</f>
        <v>16350</v>
      </c>
      <c r="M1553" s="18">
        <f t="shared" ca="1" si="458"/>
        <v>0</v>
      </c>
      <c r="N1553" s="34">
        <f t="shared" ca="1" si="465"/>
        <v>19031.601390754699</v>
      </c>
      <c r="P1553" s="18">
        <f t="shared" ca="1" si="459"/>
        <v>184.54725376626047</v>
      </c>
      <c r="Q1553" s="47">
        <f ca="1">SUM(L$15:L1553)-SUM(M$15:M1553)</f>
        <v>16350</v>
      </c>
      <c r="R1553" s="47" t="str">
        <f t="shared" ca="1" si="460"/>
        <v>M1556</v>
      </c>
      <c r="S1553" s="40">
        <f t="shared" ca="1" si="466"/>
        <v>0</v>
      </c>
      <c r="T1553" s="46">
        <f t="shared" ca="1" si="467"/>
        <v>92</v>
      </c>
      <c r="X1553" s="74">
        <f t="shared" ca="1" si="468"/>
        <v>-0.18454725376626047</v>
      </c>
      <c r="Y1553" s="75">
        <f t="shared" ca="1" si="469"/>
        <v>-0.18454725376626047</v>
      </c>
      <c r="Z1553" s="74">
        <f t="shared" ca="1" si="470"/>
        <v>0.83148064837886659</v>
      </c>
      <c r="AA1553" s="76">
        <f t="shared" ca="1" si="471"/>
        <v>-184.54725376626047</v>
      </c>
      <c r="AB1553" s="76">
        <f t="shared" ca="1" si="472"/>
        <v>831.48064837886659</v>
      </c>
    </row>
    <row r="1554" spans="1:28" x14ac:dyDescent="0.25">
      <c r="A1554" s="2">
        <f t="shared" si="473"/>
        <v>10</v>
      </c>
      <c r="B1554" s="16">
        <f ca="1">VLOOKUP(A1554,PERIODS!$O$4:$P$33,2,FALSE)</f>
        <v>3.3000000000000002E-2</v>
      </c>
      <c r="C1554" s="15"/>
      <c r="D1554" s="18">
        <v>1540</v>
      </c>
      <c r="E1554" s="34">
        <f t="shared" ca="1" si="456"/>
        <v>19031.601390754699</v>
      </c>
      <c r="F1554" s="34">
        <f t="shared" ca="1" si="457"/>
        <v>3300</v>
      </c>
      <c r="G1554" s="69">
        <f t="shared" ca="1" si="461"/>
        <v>0</v>
      </c>
      <c r="H1554" s="34">
        <f t="shared" ca="1" si="462"/>
        <v>-379.75119738413116</v>
      </c>
      <c r="I1554" s="34">
        <f t="shared" ca="1" si="463"/>
        <v>2920.248802615869</v>
      </c>
      <c r="J1554" s="18">
        <f ca="1">SUM(INDIRECT(ADDRESS(ROW(F1554),COLUMN(F1554),4)):INDIRECT(ADDRESS(ROW(F1554)+N$5-1,COLUMN(F1554),4)))</f>
        <v>23100</v>
      </c>
      <c r="K1554" s="18">
        <f t="shared" ca="1" si="464"/>
        <v>16350</v>
      </c>
      <c r="L1554" s="18">
        <f t="shared" ca="1" si="474"/>
        <v>0</v>
      </c>
      <c r="M1554" s="18">
        <f t="shared" ca="1" si="458"/>
        <v>0</v>
      </c>
      <c r="N1554" s="34">
        <f t="shared" ca="1" si="465"/>
        <v>16111.35258813883</v>
      </c>
      <c r="P1554" s="18">
        <f t="shared" ca="1" si="459"/>
        <v>379.75119738413116</v>
      </c>
      <c r="Q1554" s="47">
        <f ca="1">SUM(L$15:L1554)-SUM(M$15:M1554)</f>
        <v>16350</v>
      </c>
      <c r="R1554" s="47" t="str">
        <f t="shared" ca="1" si="460"/>
        <v>M1557</v>
      </c>
      <c r="S1554" s="40">
        <f t="shared" ca="1" si="466"/>
        <v>0</v>
      </c>
      <c r="T1554" s="46">
        <f t="shared" ca="1" si="467"/>
        <v>59</v>
      </c>
      <c r="X1554" s="74">
        <f t="shared" ca="1" si="468"/>
        <v>-0.37975119738413116</v>
      </c>
      <c r="Y1554" s="75">
        <f t="shared" ca="1" si="469"/>
        <v>-0.37975119738413116</v>
      </c>
      <c r="Z1554" s="74">
        <f t="shared" ca="1" si="470"/>
        <v>0.68403157688806326</v>
      </c>
      <c r="AA1554" s="76">
        <f t="shared" ca="1" si="471"/>
        <v>-379.75119738413116</v>
      </c>
      <c r="AB1554" s="76">
        <f t="shared" ca="1" si="472"/>
        <v>684.03157688806323</v>
      </c>
    </row>
    <row r="1555" spans="1:28" x14ac:dyDescent="0.25">
      <c r="A1555" s="2">
        <f t="shared" si="473"/>
        <v>11</v>
      </c>
      <c r="B1555" s="16">
        <f ca="1">VLOOKUP(A1555,PERIODS!$O$4:$P$33,2,FALSE)</f>
        <v>3.3000000000000002E-2</v>
      </c>
      <c r="C1555" s="15"/>
      <c r="D1555" s="18">
        <v>1541</v>
      </c>
      <c r="E1555" s="34">
        <f t="shared" ca="1" si="456"/>
        <v>16111.35258813883</v>
      </c>
      <c r="F1555" s="34">
        <f t="shared" ca="1" si="457"/>
        <v>3300</v>
      </c>
      <c r="G1555" s="69">
        <f t="shared" ca="1" si="461"/>
        <v>0</v>
      </c>
      <c r="H1555" s="34">
        <f t="shared" ca="1" si="462"/>
        <v>1959.9639845400536</v>
      </c>
      <c r="I1555" s="34">
        <f t="shared" ca="1" si="463"/>
        <v>5259.9639845400534</v>
      </c>
      <c r="J1555" s="18">
        <f ca="1">SUM(INDIRECT(ADDRESS(ROW(F1555),COLUMN(F1555),4)):INDIRECT(ADDRESS(ROW(F1555)+N$5-1,COLUMN(F1555),4)))</f>
        <v>23300</v>
      </c>
      <c r="K1555" s="18">
        <f t="shared" ca="1" si="464"/>
        <v>16350</v>
      </c>
      <c r="L1555" s="18">
        <f t="shared" ca="1" si="474"/>
        <v>0</v>
      </c>
      <c r="M1555" s="18">
        <f t="shared" ca="1" si="458"/>
        <v>0</v>
      </c>
      <c r="N1555" s="34">
        <f t="shared" ca="1" si="465"/>
        <v>10851.388603598778</v>
      </c>
      <c r="P1555" s="18">
        <f t="shared" ca="1" si="459"/>
        <v>1959.9639845400536</v>
      </c>
      <c r="Q1555" s="47">
        <f ca="1">SUM(L$15:L1555)-SUM(M$15:M1555)</f>
        <v>16350</v>
      </c>
      <c r="R1555" s="47" t="str">
        <f t="shared" ca="1" si="460"/>
        <v>M1558</v>
      </c>
      <c r="S1555" s="40">
        <f t="shared" ca="1" si="466"/>
        <v>0</v>
      </c>
      <c r="T1555" s="46">
        <f t="shared" ca="1" si="467"/>
        <v>38</v>
      </c>
      <c r="X1555" s="74">
        <f t="shared" ca="1" si="468"/>
        <v>2.6189838808674248</v>
      </c>
      <c r="Y1555" s="75">
        <f t="shared" ca="1" si="469"/>
        <v>1.9599639845400536</v>
      </c>
      <c r="Z1555" s="74">
        <f t="shared" ca="1" si="470"/>
        <v>7.0990713842313315</v>
      </c>
      <c r="AA1555" s="76">
        <f t="shared" ca="1" si="471"/>
        <v>1959.9639845400536</v>
      </c>
      <c r="AB1555" s="76">
        <f t="shared" ca="1" si="472"/>
        <v>7099.0713842313316</v>
      </c>
    </row>
    <row r="1556" spans="1:28" x14ac:dyDescent="0.25">
      <c r="A1556" s="2">
        <f t="shared" si="473"/>
        <v>12</v>
      </c>
      <c r="B1556" s="16">
        <f ca="1">VLOOKUP(A1556,PERIODS!$O$4:$P$33,2,FALSE)</f>
        <v>3.3000000000000002E-2</v>
      </c>
      <c r="C1556" s="15"/>
      <c r="D1556" s="18">
        <v>1542</v>
      </c>
      <c r="E1556" s="34">
        <f t="shared" ca="1" si="456"/>
        <v>10851.388603598778</v>
      </c>
      <c r="F1556" s="34">
        <f t="shared" ca="1" si="457"/>
        <v>3300</v>
      </c>
      <c r="G1556" s="69">
        <f t="shared" ca="1" si="461"/>
        <v>0</v>
      </c>
      <c r="H1556" s="34">
        <f t="shared" ca="1" si="462"/>
        <v>-23.387793487388304</v>
      </c>
      <c r="I1556" s="34">
        <f t="shared" ca="1" si="463"/>
        <v>3276.6122065126119</v>
      </c>
      <c r="J1556" s="18">
        <f ca="1">SUM(INDIRECT(ADDRESS(ROW(F1556),COLUMN(F1556),4)):INDIRECT(ADDRESS(ROW(F1556)+N$5-1,COLUMN(F1556),4)))</f>
        <v>23500</v>
      </c>
      <c r="K1556" s="18">
        <f t="shared" ca="1" si="464"/>
        <v>0</v>
      </c>
      <c r="L1556" s="18">
        <f t="shared" ca="1" si="474"/>
        <v>0</v>
      </c>
      <c r="M1556" s="18">
        <f t="shared" ca="1" si="458"/>
        <v>16350</v>
      </c>
      <c r="N1556" s="34">
        <f t="shared" ca="1" si="465"/>
        <v>23924.776397086167</v>
      </c>
      <c r="P1556" s="18">
        <f t="shared" ca="1" si="459"/>
        <v>23.387793487388304</v>
      </c>
      <c r="Q1556" s="47">
        <f ca="1">SUM(L$15:L1556)-SUM(M$15:M1556)</f>
        <v>0</v>
      </c>
      <c r="R1556" s="47" t="str">
        <f t="shared" ca="1" si="460"/>
        <v>M1559</v>
      </c>
      <c r="S1556" s="40">
        <f t="shared" ca="1" si="466"/>
        <v>0</v>
      </c>
      <c r="T1556" s="46">
        <f t="shared" ca="1" si="467"/>
        <v>46</v>
      </c>
      <c r="X1556" s="74">
        <f t="shared" ca="1" si="468"/>
        <v>-2.3387793487388304E-2</v>
      </c>
      <c r="Y1556" s="75">
        <f t="shared" ca="1" si="469"/>
        <v>-2.3387793487388304E-2</v>
      </c>
      <c r="Z1556" s="74">
        <f t="shared" ca="1" si="470"/>
        <v>0.97688358121932062</v>
      </c>
      <c r="AA1556" s="76">
        <f t="shared" ca="1" si="471"/>
        <v>-23.387793487388304</v>
      </c>
      <c r="AB1556" s="76">
        <f t="shared" ca="1" si="472"/>
        <v>976.8835812193206</v>
      </c>
    </row>
    <row r="1557" spans="1:28" x14ac:dyDescent="0.25">
      <c r="A1557" s="2">
        <f t="shared" si="473"/>
        <v>13</v>
      </c>
      <c r="B1557" s="16">
        <f ca="1">VLOOKUP(A1557,PERIODS!$O$4:$P$33,2,FALSE)</f>
        <v>3.3000000000000002E-2</v>
      </c>
      <c r="C1557" s="15"/>
      <c r="D1557" s="18">
        <v>1543</v>
      </c>
      <c r="E1557" s="34">
        <f t="shared" ca="1" si="456"/>
        <v>23924.776397086167</v>
      </c>
      <c r="F1557" s="34">
        <f t="shared" ca="1" si="457"/>
        <v>3300</v>
      </c>
      <c r="G1557" s="69">
        <f t="shared" ca="1" si="461"/>
        <v>0</v>
      </c>
      <c r="H1557" s="34">
        <f t="shared" ca="1" si="462"/>
        <v>763.91284121646493</v>
      </c>
      <c r="I1557" s="34">
        <f t="shared" ca="1" si="463"/>
        <v>4063.912841216465</v>
      </c>
      <c r="J1557" s="18">
        <f ca="1">SUM(INDIRECT(ADDRESS(ROW(F1557),COLUMN(F1557),4)):INDIRECT(ADDRESS(ROW(F1557)+N$5-1,COLUMN(F1557),4)))</f>
        <v>23700</v>
      </c>
      <c r="K1557" s="18">
        <f t="shared" ca="1" si="464"/>
        <v>0</v>
      </c>
      <c r="L1557" s="18">
        <f t="shared" ca="1" si="474"/>
        <v>0</v>
      </c>
      <c r="M1557" s="18">
        <f t="shared" ca="1" si="458"/>
        <v>0</v>
      </c>
      <c r="N1557" s="34">
        <f t="shared" ca="1" si="465"/>
        <v>19860.863555869702</v>
      </c>
      <c r="P1557" s="18">
        <f t="shared" ca="1" si="459"/>
        <v>763.91284121646493</v>
      </c>
      <c r="Q1557" s="47">
        <f ca="1">SUM(L$15:L1557)-SUM(M$15:M1557)</f>
        <v>0</v>
      </c>
      <c r="R1557" s="47" t="str">
        <f t="shared" ca="1" si="460"/>
        <v>M1560</v>
      </c>
      <c r="S1557" s="40">
        <f t="shared" ca="1" si="466"/>
        <v>0</v>
      </c>
      <c r="T1557" s="46">
        <f t="shared" ca="1" si="467"/>
        <v>70</v>
      </c>
      <c r="X1557" s="74">
        <f t="shared" ca="1" si="468"/>
        <v>0.76391284121646497</v>
      </c>
      <c r="Y1557" s="75">
        <f t="shared" ca="1" si="469"/>
        <v>0.76391284121646497</v>
      </c>
      <c r="Z1557" s="74">
        <f t="shared" ca="1" si="470"/>
        <v>2.1466593460484598</v>
      </c>
      <c r="AA1557" s="76">
        <f t="shared" ca="1" si="471"/>
        <v>763.91284121646493</v>
      </c>
      <c r="AB1557" s="76">
        <f t="shared" ca="1" si="472"/>
        <v>2146.6593460484596</v>
      </c>
    </row>
    <row r="1558" spans="1:28" x14ac:dyDescent="0.25">
      <c r="A1558" s="2">
        <f t="shared" si="473"/>
        <v>14</v>
      </c>
      <c r="B1558" s="16">
        <f ca="1">VLOOKUP(A1558,PERIODS!$O$4:$P$33,2,FALSE)</f>
        <v>3.3000000000000002E-2</v>
      </c>
      <c r="C1558" s="15"/>
      <c r="D1558" s="18">
        <v>1544</v>
      </c>
      <c r="E1558" s="34">
        <f t="shared" ca="1" si="456"/>
        <v>19860.863555869702</v>
      </c>
      <c r="F1558" s="34">
        <f t="shared" ca="1" si="457"/>
        <v>3300</v>
      </c>
      <c r="G1558" s="69">
        <f t="shared" ca="1" si="461"/>
        <v>0</v>
      </c>
      <c r="H1558" s="34">
        <f t="shared" ca="1" si="462"/>
        <v>1959.9639845400536</v>
      </c>
      <c r="I1558" s="34">
        <f t="shared" ca="1" si="463"/>
        <v>5259.9639845400534</v>
      </c>
      <c r="J1558" s="18">
        <f ca="1">SUM(INDIRECT(ADDRESS(ROW(F1558),COLUMN(F1558),4)):INDIRECT(ADDRESS(ROW(F1558)+N$5-1,COLUMN(F1558),4)))</f>
        <v>23900</v>
      </c>
      <c r="K1558" s="18">
        <f t="shared" ca="1" si="464"/>
        <v>16350</v>
      </c>
      <c r="L1558" s="18">
        <f t="shared" ca="1" si="474"/>
        <v>16350</v>
      </c>
      <c r="M1558" s="18">
        <f t="shared" ca="1" si="458"/>
        <v>0</v>
      </c>
      <c r="N1558" s="34">
        <f t="shared" ca="1" si="465"/>
        <v>14600.89957132965</v>
      </c>
      <c r="P1558" s="18">
        <f t="shared" ca="1" si="459"/>
        <v>1959.9639845400536</v>
      </c>
      <c r="Q1558" s="47">
        <f ca="1">SUM(L$15:L1558)-SUM(M$15:M1558)</f>
        <v>16350</v>
      </c>
      <c r="R1558" s="47" t="str">
        <f t="shared" ca="1" si="460"/>
        <v>M1561</v>
      </c>
      <c r="S1558" s="40">
        <f t="shared" ca="1" si="466"/>
        <v>0</v>
      </c>
      <c r="T1558" s="46">
        <f t="shared" ca="1" si="467"/>
        <v>22</v>
      </c>
      <c r="X1558" s="74">
        <f t="shared" ca="1" si="468"/>
        <v>2.5319048343783095</v>
      </c>
      <c r="Y1558" s="75">
        <f t="shared" ca="1" si="469"/>
        <v>1.9599639845400536</v>
      </c>
      <c r="Z1558" s="74">
        <f t="shared" ca="1" si="470"/>
        <v>7.0990713842313315</v>
      </c>
      <c r="AA1558" s="76">
        <f t="shared" ca="1" si="471"/>
        <v>1959.9639845400536</v>
      </c>
      <c r="AB1558" s="76">
        <f t="shared" ca="1" si="472"/>
        <v>7099.0713842313316</v>
      </c>
    </row>
    <row r="1559" spans="1:28" x14ac:dyDescent="0.25">
      <c r="A1559" s="2">
        <f t="shared" si="473"/>
        <v>15</v>
      </c>
      <c r="B1559" s="16">
        <f ca="1">VLOOKUP(A1559,PERIODS!$O$4:$P$33,2,FALSE)</f>
        <v>3.3000000000000002E-2</v>
      </c>
      <c r="C1559" s="15"/>
      <c r="D1559" s="18">
        <v>1545</v>
      </c>
      <c r="E1559" s="34">
        <f t="shared" ca="1" si="456"/>
        <v>14600.89957132965</v>
      </c>
      <c r="F1559" s="34">
        <f t="shared" ca="1" si="457"/>
        <v>3300</v>
      </c>
      <c r="G1559" s="69">
        <f t="shared" ca="1" si="461"/>
        <v>0</v>
      </c>
      <c r="H1559" s="34">
        <f t="shared" ca="1" si="462"/>
        <v>-113.42441638155285</v>
      </c>
      <c r="I1559" s="34">
        <f t="shared" ca="1" si="463"/>
        <v>3186.5755836184471</v>
      </c>
      <c r="J1559" s="18">
        <f ca="1">SUM(INDIRECT(ADDRESS(ROW(F1559),COLUMN(F1559),4)):INDIRECT(ADDRESS(ROW(F1559)+N$5-1,COLUMN(F1559),4)))</f>
        <v>24100</v>
      </c>
      <c r="K1559" s="18">
        <f t="shared" ca="1" si="464"/>
        <v>16350</v>
      </c>
      <c r="L1559" s="18">
        <f t="shared" ca="1" si="474"/>
        <v>0</v>
      </c>
      <c r="M1559" s="18">
        <f t="shared" ca="1" si="458"/>
        <v>0</v>
      </c>
      <c r="N1559" s="34">
        <f t="shared" ca="1" si="465"/>
        <v>11414.323987711203</v>
      </c>
      <c r="P1559" s="18">
        <f t="shared" ca="1" si="459"/>
        <v>113.42441638155285</v>
      </c>
      <c r="Q1559" s="47">
        <f ca="1">SUM(L$15:L1559)-SUM(M$15:M1559)</f>
        <v>16350</v>
      </c>
      <c r="R1559" s="47" t="str">
        <f t="shared" ca="1" si="460"/>
        <v>M1562</v>
      </c>
      <c r="S1559" s="40">
        <f t="shared" ca="1" si="466"/>
        <v>0</v>
      </c>
      <c r="T1559" s="46">
        <f t="shared" ca="1" si="467"/>
        <v>84</v>
      </c>
      <c r="X1559" s="74">
        <f t="shared" ca="1" si="468"/>
        <v>-0.11342441638155285</v>
      </c>
      <c r="Y1559" s="75">
        <f t="shared" ca="1" si="469"/>
        <v>-0.11342441638155285</v>
      </c>
      <c r="Z1559" s="74">
        <f t="shared" ca="1" si="470"/>
        <v>0.89277167277457448</v>
      </c>
      <c r="AA1559" s="76">
        <f t="shared" ca="1" si="471"/>
        <v>-113.42441638155285</v>
      </c>
      <c r="AB1559" s="76">
        <f t="shared" ca="1" si="472"/>
        <v>892.77167277457443</v>
      </c>
    </row>
    <row r="1560" spans="1:28" x14ac:dyDescent="0.25">
      <c r="A1560" s="2">
        <f t="shared" si="473"/>
        <v>16</v>
      </c>
      <c r="B1560" s="16">
        <f ca="1">VLOOKUP(A1560,PERIODS!$O$4:$P$33,2,FALSE)</f>
        <v>3.3000000000000002E-2</v>
      </c>
      <c r="C1560" s="15"/>
      <c r="D1560" s="18">
        <v>1546</v>
      </c>
      <c r="E1560" s="34">
        <f t="shared" ca="1" si="456"/>
        <v>11414.323987711203</v>
      </c>
      <c r="F1560" s="34">
        <f t="shared" ca="1" si="457"/>
        <v>3300</v>
      </c>
      <c r="G1560" s="69">
        <f t="shared" ca="1" si="461"/>
        <v>0</v>
      </c>
      <c r="H1560" s="34">
        <f t="shared" ca="1" si="462"/>
        <v>-275.23383923968049</v>
      </c>
      <c r="I1560" s="34">
        <f t="shared" ca="1" si="463"/>
        <v>3024.7661607603195</v>
      </c>
      <c r="J1560" s="18">
        <f ca="1">SUM(INDIRECT(ADDRESS(ROW(F1560),COLUMN(F1560),4)):INDIRECT(ADDRESS(ROW(F1560)+N$5-1,COLUMN(F1560),4)))</f>
        <v>24300</v>
      </c>
      <c r="K1560" s="18">
        <f t="shared" ca="1" si="464"/>
        <v>16350</v>
      </c>
      <c r="L1560" s="18">
        <f t="shared" ca="1" si="474"/>
        <v>0</v>
      </c>
      <c r="M1560" s="18">
        <f t="shared" ca="1" si="458"/>
        <v>0</v>
      </c>
      <c r="N1560" s="34">
        <f t="shared" ca="1" si="465"/>
        <v>8389.5578269508842</v>
      </c>
      <c r="P1560" s="18">
        <f t="shared" ca="1" si="459"/>
        <v>275.23383923968049</v>
      </c>
      <c r="Q1560" s="47">
        <f ca="1">SUM(L$15:L1560)-SUM(M$15:M1560)</f>
        <v>16350</v>
      </c>
      <c r="R1560" s="47" t="str">
        <f t="shared" ca="1" si="460"/>
        <v>M1563</v>
      </c>
      <c r="S1560" s="40">
        <f t="shared" ca="1" si="466"/>
        <v>0</v>
      </c>
      <c r="T1560" s="46">
        <f t="shared" ca="1" si="467"/>
        <v>95</v>
      </c>
      <c r="X1560" s="74">
        <f t="shared" ca="1" si="468"/>
        <v>-0.27523383923968048</v>
      </c>
      <c r="Y1560" s="75">
        <f t="shared" ca="1" si="469"/>
        <v>-0.27523383923968048</v>
      </c>
      <c r="Z1560" s="74">
        <f t="shared" ca="1" si="470"/>
        <v>0.75939452622257431</v>
      </c>
      <c r="AA1560" s="76">
        <f t="shared" ca="1" si="471"/>
        <v>-275.23383923968049</v>
      </c>
      <c r="AB1560" s="76">
        <f t="shared" ca="1" si="472"/>
        <v>759.39452622257431</v>
      </c>
    </row>
    <row r="1561" spans="1:28" x14ac:dyDescent="0.25">
      <c r="A1561" s="2">
        <f t="shared" si="473"/>
        <v>17</v>
      </c>
      <c r="B1561" s="16">
        <f ca="1">VLOOKUP(A1561,PERIODS!$O$4:$P$33,2,FALSE)</f>
        <v>3.5000000000000003E-2</v>
      </c>
      <c r="C1561" s="15"/>
      <c r="D1561" s="18">
        <v>1547</v>
      </c>
      <c r="E1561" s="34">
        <f t="shared" ca="1" si="456"/>
        <v>8389.5578269508842</v>
      </c>
      <c r="F1561" s="34">
        <f t="shared" ca="1" si="457"/>
        <v>3500.0000000000005</v>
      </c>
      <c r="G1561" s="69">
        <f t="shared" ca="1" si="461"/>
        <v>0</v>
      </c>
      <c r="H1561" s="34">
        <f t="shared" ca="1" si="462"/>
        <v>-1273.2725765969001</v>
      </c>
      <c r="I1561" s="34">
        <f t="shared" ca="1" si="463"/>
        <v>2226.7274234031001</v>
      </c>
      <c r="J1561" s="18">
        <f ca="1">SUM(INDIRECT(ADDRESS(ROW(F1561),COLUMN(F1561),4)):INDIRECT(ADDRESS(ROW(F1561)+N$5-1,COLUMN(F1561),4)))</f>
        <v>24500.000000000004</v>
      </c>
      <c r="K1561" s="18">
        <f t="shared" ca="1" si="464"/>
        <v>0</v>
      </c>
      <c r="L1561" s="18">
        <f t="shared" ca="1" si="474"/>
        <v>0</v>
      </c>
      <c r="M1561" s="18">
        <f t="shared" ca="1" si="458"/>
        <v>16350</v>
      </c>
      <c r="N1561" s="34">
        <f t="shared" ca="1" si="465"/>
        <v>22512.830403547785</v>
      </c>
      <c r="P1561" s="18">
        <f t="shared" ca="1" si="459"/>
        <v>1273.2725765969001</v>
      </c>
      <c r="Q1561" s="47">
        <f ca="1">SUM(L$15:L1561)-SUM(M$15:M1561)</f>
        <v>0</v>
      </c>
      <c r="R1561" s="47" t="str">
        <f t="shared" ca="1" si="460"/>
        <v>M1564</v>
      </c>
      <c r="S1561" s="40">
        <f t="shared" ca="1" si="466"/>
        <v>0</v>
      </c>
      <c r="T1561" s="46">
        <f t="shared" ca="1" si="467"/>
        <v>5</v>
      </c>
      <c r="X1561" s="74">
        <f t="shared" ca="1" si="468"/>
        <v>-1.2732725765969002</v>
      </c>
      <c r="Y1561" s="75">
        <f t="shared" ca="1" si="469"/>
        <v>-1.2732725765969002</v>
      </c>
      <c r="Z1561" s="74">
        <f t="shared" ca="1" si="470"/>
        <v>0.27991408096546033</v>
      </c>
      <c r="AA1561" s="76">
        <f t="shared" ca="1" si="471"/>
        <v>-1273.2725765969001</v>
      </c>
      <c r="AB1561" s="76">
        <f t="shared" ca="1" si="472"/>
        <v>279.91408096546036</v>
      </c>
    </row>
    <row r="1562" spans="1:28" x14ac:dyDescent="0.25">
      <c r="A1562" s="2">
        <f t="shared" si="473"/>
        <v>18</v>
      </c>
      <c r="B1562" s="16">
        <f ca="1">VLOOKUP(A1562,PERIODS!$O$4:$P$33,2,FALSE)</f>
        <v>3.5000000000000003E-2</v>
      </c>
      <c r="C1562" s="15"/>
      <c r="D1562" s="18">
        <v>1548</v>
      </c>
      <c r="E1562" s="34">
        <f t="shared" ca="1" si="456"/>
        <v>22512.830403547785</v>
      </c>
      <c r="F1562" s="34">
        <f t="shared" ca="1" si="457"/>
        <v>3500.0000000000005</v>
      </c>
      <c r="G1562" s="69">
        <f t="shared" ca="1" si="461"/>
        <v>0</v>
      </c>
      <c r="H1562" s="34">
        <f t="shared" ca="1" si="462"/>
        <v>168.51183381682131</v>
      </c>
      <c r="I1562" s="34">
        <f t="shared" ca="1" si="463"/>
        <v>3668.5118338168218</v>
      </c>
      <c r="J1562" s="18">
        <f ca="1">SUM(INDIRECT(ADDRESS(ROW(F1562),COLUMN(F1562),4)):INDIRECT(ADDRESS(ROW(F1562)+N$5-1,COLUMN(F1562),4)))</f>
        <v>24500.000000000004</v>
      </c>
      <c r="K1562" s="18">
        <f t="shared" ca="1" si="464"/>
        <v>16350</v>
      </c>
      <c r="L1562" s="18">
        <f t="shared" ca="1" si="474"/>
        <v>16350</v>
      </c>
      <c r="M1562" s="18">
        <f t="shared" ca="1" si="458"/>
        <v>0</v>
      </c>
      <c r="N1562" s="34">
        <f t="shared" ca="1" si="465"/>
        <v>18844.318569730964</v>
      </c>
      <c r="P1562" s="18">
        <f t="shared" ca="1" si="459"/>
        <v>168.51183381682131</v>
      </c>
      <c r="Q1562" s="47">
        <f ca="1">SUM(L$15:L1562)-SUM(M$15:M1562)</f>
        <v>16350</v>
      </c>
      <c r="R1562" s="47" t="str">
        <f t="shared" ca="1" si="460"/>
        <v>M1565</v>
      </c>
      <c r="S1562" s="40">
        <f t="shared" ca="1" si="466"/>
        <v>0</v>
      </c>
      <c r="T1562" s="46">
        <f t="shared" ca="1" si="467"/>
        <v>71</v>
      </c>
      <c r="X1562" s="74">
        <f t="shared" ca="1" si="468"/>
        <v>0.1685118338168213</v>
      </c>
      <c r="Y1562" s="75">
        <f t="shared" ca="1" si="469"/>
        <v>0.1685118338168213</v>
      </c>
      <c r="Z1562" s="74">
        <f t="shared" ca="1" si="470"/>
        <v>1.1835422325839684</v>
      </c>
      <c r="AA1562" s="76">
        <f t="shared" ca="1" si="471"/>
        <v>168.51183381682131</v>
      </c>
      <c r="AB1562" s="76">
        <f t="shared" ca="1" si="472"/>
        <v>1183.5422325839684</v>
      </c>
    </row>
    <row r="1563" spans="1:28" x14ac:dyDescent="0.25">
      <c r="A1563" s="2">
        <f t="shared" si="473"/>
        <v>19</v>
      </c>
      <c r="B1563" s="16">
        <f ca="1">VLOOKUP(A1563,PERIODS!$O$4:$P$33,2,FALSE)</f>
        <v>3.5000000000000003E-2</v>
      </c>
      <c r="C1563" s="15"/>
      <c r="D1563" s="18">
        <v>1549</v>
      </c>
      <c r="E1563" s="34">
        <f t="shared" ca="1" si="456"/>
        <v>18844.318569730964</v>
      </c>
      <c r="F1563" s="34">
        <f t="shared" ca="1" si="457"/>
        <v>3500.0000000000005</v>
      </c>
      <c r="G1563" s="69">
        <f t="shared" ca="1" si="461"/>
        <v>0</v>
      </c>
      <c r="H1563" s="34">
        <f t="shared" ca="1" si="462"/>
        <v>-527.49848839271692</v>
      </c>
      <c r="I1563" s="34">
        <f t="shared" ca="1" si="463"/>
        <v>2972.5015116072836</v>
      </c>
      <c r="J1563" s="18">
        <f ca="1">SUM(INDIRECT(ADDRESS(ROW(F1563),COLUMN(F1563),4)):INDIRECT(ADDRESS(ROW(F1563)+N$5-1,COLUMN(F1563),4)))</f>
        <v>24500.000000000004</v>
      </c>
      <c r="K1563" s="18">
        <f t="shared" ca="1" si="464"/>
        <v>16350</v>
      </c>
      <c r="L1563" s="18">
        <f t="shared" ca="1" si="474"/>
        <v>0</v>
      </c>
      <c r="M1563" s="18">
        <f t="shared" ca="1" si="458"/>
        <v>0</v>
      </c>
      <c r="N1563" s="34">
        <f t="shared" ca="1" si="465"/>
        <v>15871.817058123681</v>
      </c>
      <c r="P1563" s="18">
        <f t="shared" ca="1" si="459"/>
        <v>527.49848839271692</v>
      </c>
      <c r="Q1563" s="47">
        <f ca="1">SUM(L$15:L1563)-SUM(M$15:M1563)</f>
        <v>16350</v>
      </c>
      <c r="R1563" s="47" t="str">
        <f t="shared" ca="1" si="460"/>
        <v>M1566</v>
      </c>
      <c r="S1563" s="40">
        <f t="shared" ca="1" si="466"/>
        <v>0</v>
      </c>
      <c r="T1563" s="46">
        <f t="shared" ca="1" si="467"/>
        <v>19</v>
      </c>
      <c r="X1563" s="74">
        <f t="shared" ca="1" si="468"/>
        <v>-0.52749848839271696</v>
      </c>
      <c r="Y1563" s="75">
        <f t="shared" ca="1" si="469"/>
        <v>-0.52749848839271696</v>
      </c>
      <c r="Z1563" s="74">
        <f t="shared" ca="1" si="470"/>
        <v>0.59007921499423011</v>
      </c>
      <c r="AA1563" s="76">
        <f t="shared" ca="1" si="471"/>
        <v>-527.49848839271692</v>
      </c>
      <c r="AB1563" s="76">
        <f t="shared" ca="1" si="472"/>
        <v>590.07921499423014</v>
      </c>
    </row>
    <row r="1564" spans="1:28" x14ac:dyDescent="0.25">
      <c r="A1564" s="2">
        <f t="shared" si="473"/>
        <v>20</v>
      </c>
      <c r="B1564" s="16">
        <f ca="1">VLOOKUP(A1564,PERIODS!$O$4:$P$33,2,FALSE)</f>
        <v>3.5000000000000003E-2</v>
      </c>
      <c r="C1564" s="15"/>
      <c r="D1564" s="18">
        <v>1550</v>
      </c>
      <c r="E1564" s="34">
        <f t="shared" ca="1" si="456"/>
        <v>15871.817058123681</v>
      </c>
      <c r="F1564" s="34">
        <f t="shared" ca="1" si="457"/>
        <v>3500.0000000000005</v>
      </c>
      <c r="G1564" s="69">
        <f t="shared" ca="1" si="461"/>
        <v>0</v>
      </c>
      <c r="H1564" s="34">
        <f t="shared" ca="1" si="462"/>
        <v>514.48911717262956</v>
      </c>
      <c r="I1564" s="34">
        <f t="shared" ca="1" si="463"/>
        <v>4014.4891171726299</v>
      </c>
      <c r="J1564" s="18">
        <f ca="1">SUM(INDIRECT(ADDRESS(ROW(F1564),COLUMN(F1564),4)):INDIRECT(ADDRESS(ROW(F1564)+N$5-1,COLUMN(F1564),4)))</f>
        <v>24500.000000000004</v>
      </c>
      <c r="K1564" s="18">
        <f t="shared" ca="1" si="464"/>
        <v>16350</v>
      </c>
      <c r="L1564" s="18">
        <f t="shared" ca="1" si="474"/>
        <v>0</v>
      </c>
      <c r="M1564" s="18">
        <f t="shared" ca="1" si="458"/>
        <v>0</v>
      </c>
      <c r="N1564" s="34">
        <f t="shared" ca="1" si="465"/>
        <v>11857.327940951051</v>
      </c>
      <c r="P1564" s="18">
        <f t="shared" ca="1" si="459"/>
        <v>514.48911717262956</v>
      </c>
      <c r="Q1564" s="47">
        <f ca="1">SUM(L$15:L1564)-SUM(M$15:M1564)</f>
        <v>16350</v>
      </c>
      <c r="R1564" s="47" t="str">
        <f t="shared" ca="1" si="460"/>
        <v>M1567</v>
      </c>
      <c r="S1564" s="40">
        <f t="shared" ca="1" si="466"/>
        <v>0</v>
      </c>
      <c r="T1564" s="46">
        <f t="shared" ca="1" si="467"/>
        <v>77</v>
      </c>
      <c r="X1564" s="74">
        <f t="shared" ca="1" si="468"/>
        <v>0.51448911717262957</v>
      </c>
      <c r="Y1564" s="75">
        <f t="shared" ca="1" si="469"/>
        <v>0.51448911717262957</v>
      </c>
      <c r="Z1564" s="74">
        <f t="shared" ca="1" si="470"/>
        <v>1.6727836870014274</v>
      </c>
      <c r="AA1564" s="76">
        <f t="shared" ca="1" si="471"/>
        <v>514.48911717262956</v>
      </c>
      <c r="AB1564" s="76">
        <f t="shared" ca="1" si="472"/>
        <v>1672.7836870014273</v>
      </c>
    </row>
    <row r="1565" spans="1:28" x14ac:dyDescent="0.25">
      <c r="A1565" s="2">
        <f t="shared" si="473"/>
        <v>21</v>
      </c>
      <c r="B1565" s="16">
        <f ca="1">VLOOKUP(A1565,PERIODS!$O$4:$P$33,2,FALSE)</f>
        <v>3.5000000000000003E-2</v>
      </c>
      <c r="C1565" s="15"/>
      <c r="D1565" s="18">
        <v>1551</v>
      </c>
      <c r="E1565" s="34">
        <f t="shared" ca="1" si="456"/>
        <v>11857.327940951051</v>
      </c>
      <c r="F1565" s="34">
        <f t="shared" ca="1" si="457"/>
        <v>3500.0000000000005</v>
      </c>
      <c r="G1565" s="69">
        <f t="shared" ca="1" si="461"/>
        <v>0</v>
      </c>
      <c r="H1565" s="34">
        <f t="shared" ca="1" si="462"/>
        <v>1959.9639845400536</v>
      </c>
      <c r="I1565" s="34">
        <f t="shared" ca="1" si="463"/>
        <v>5459.9639845400543</v>
      </c>
      <c r="J1565" s="18">
        <f ca="1">SUM(INDIRECT(ADDRESS(ROW(F1565),COLUMN(F1565),4)):INDIRECT(ADDRESS(ROW(F1565)+N$5-1,COLUMN(F1565),4)))</f>
        <v>24500.000000000004</v>
      </c>
      <c r="K1565" s="18">
        <f t="shared" ca="1" si="464"/>
        <v>0</v>
      </c>
      <c r="L1565" s="18">
        <f t="shared" ca="1" si="474"/>
        <v>0</v>
      </c>
      <c r="M1565" s="18">
        <f t="shared" ca="1" si="458"/>
        <v>16350</v>
      </c>
      <c r="N1565" s="34">
        <f t="shared" ca="1" si="465"/>
        <v>22747.363956410998</v>
      </c>
      <c r="P1565" s="18">
        <f t="shared" ca="1" si="459"/>
        <v>1959.9639845400536</v>
      </c>
      <c r="Q1565" s="47">
        <f ca="1">SUM(L$15:L1565)-SUM(M$15:M1565)</f>
        <v>0</v>
      </c>
      <c r="R1565" s="47" t="str">
        <f t="shared" ca="1" si="460"/>
        <v>M1568</v>
      </c>
      <c r="S1565" s="40">
        <f t="shared" ca="1" si="466"/>
        <v>0</v>
      </c>
      <c r="T1565" s="46">
        <f t="shared" ca="1" si="467"/>
        <v>82</v>
      </c>
      <c r="X1565" s="74">
        <f t="shared" ca="1" si="468"/>
        <v>2.3545833726036816</v>
      </c>
      <c r="Y1565" s="75">
        <f t="shared" ca="1" si="469"/>
        <v>1.9599639845400536</v>
      </c>
      <c r="Z1565" s="74">
        <f t="shared" ca="1" si="470"/>
        <v>7.0990713842313315</v>
      </c>
      <c r="AA1565" s="76">
        <f t="shared" ca="1" si="471"/>
        <v>1959.9639845400536</v>
      </c>
      <c r="AB1565" s="76">
        <f t="shared" ca="1" si="472"/>
        <v>7099.0713842313316</v>
      </c>
    </row>
    <row r="1566" spans="1:28" x14ac:dyDescent="0.25">
      <c r="A1566" s="2">
        <f t="shared" si="473"/>
        <v>22</v>
      </c>
      <c r="B1566" s="16">
        <f ca="1">VLOOKUP(A1566,PERIODS!$O$4:$P$33,2,FALSE)</f>
        <v>3.5000000000000003E-2</v>
      </c>
      <c r="C1566" s="15"/>
      <c r="D1566" s="18">
        <v>1552</v>
      </c>
      <c r="E1566" s="34">
        <f t="shared" ca="1" si="456"/>
        <v>22747.363956410998</v>
      </c>
      <c r="F1566" s="34">
        <f t="shared" ca="1" si="457"/>
        <v>3500.0000000000005</v>
      </c>
      <c r="G1566" s="69">
        <f t="shared" ca="1" si="461"/>
        <v>0</v>
      </c>
      <c r="H1566" s="34">
        <f t="shared" ca="1" si="462"/>
        <v>1794.8157851272633</v>
      </c>
      <c r="I1566" s="34">
        <f t="shared" ca="1" si="463"/>
        <v>5294.8157851272636</v>
      </c>
      <c r="J1566" s="18">
        <f ca="1">SUM(INDIRECT(ADDRESS(ROW(F1566),COLUMN(F1566),4)):INDIRECT(ADDRESS(ROW(F1566)+N$5-1,COLUMN(F1566),4)))</f>
        <v>25000.000000000004</v>
      </c>
      <c r="K1566" s="18">
        <f t="shared" ca="1" si="464"/>
        <v>16350</v>
      </c>
      <c r="L1566" s="18">
        <f t="shared" ca="1" si="474"/>
        <v>16350</v>
      </c>
      <c r="M1566" s="18">
        <f t="shared" ca="1" si="458"/>
        <v>0</v>
      </c>
      <c r="N1566" s="34">
        <f t="shared" ca="1" si="465"/>
        <v>17452.548171283735</v>
      </c>
      <c r="P1566" s="18">
        <f t="shared" ca="1" si="459"/>
        <v>1794.8157851272633</v>
      </c>
      <c r="Q1566" s="47">
        <f ca="1">SUM(L$15:L1566)-SUM(M$15:M1566)</f>
        <v>16350</v>
      </c>
      <c r="R1566" s="47" t="str">
        <f t="shared" ca="1" si="460"/>
        <v>M1569</v>
      </c>
      <c r="S1566" s="40">
        <f t="shared" ca="1" si="466"/>
        <v>0</v>
      </c>
      <c r="T1566" s="46">
        <f t="shared" ca="1" si="467"/>
        <v>26</v>
      </c>
      <c r="X1566" s="74">
        <f t="shared" ca="1" si="468"/>
        <v>1.7948157851272633</v>
      </c>
      <c r="Y1566" s="75">
        <f t="shared" ca="1" si="469"/>
        <v>1.7948157851272633</v>
      </c>
      <c r="Z1566" s="74">
        <f t="shared" ca="1" si="470"/>
        <v>6.0183659471669548</v>
      </c>
      <c r="AA1566" s="76">
        <f t="shared" ca="1" si="471"/>
        <v>1794.8157851272633</v>
      </c>
      <c r="AB1566" s="76">
        <f t="shared" ca="1" si="472"/>
        <v>6018.3659471669553</v>
      </c>
    </row>
    <row r="1567" spans="1:28" x14ac:dyDescent="0.25">
      <c r="A1567" s="2">
        <f t="shared" si="473"/>
        <v>23</v>
      </c>
      <c r="B1567" s="16">
        <f ca="1">VLOOKUP(A1567,PERIODS!$O$4:$P$33,2,FALSE)</f>
        <v>3.5000000000000003E-2</v>
      </c>
      <c r="C1567" s="15"/>
      <c r="D1567" s="18">
        <v>1553</v>
      </c>
      <c r="E1567" s="34">
        <f t="shared" ca="1" si="456"/>
        <v>17452.548171283735</v>
      </c>
      <c r="F1567" s="34">
        <f t="shared" ca="1" si="457"/>
        <v>3500.0000000000005</v>
      </c>
      <c r="G1567" s="69">
        <f t="shared" ca="1" si="461"/>
        <v>0</v>
      </c>
      <c r="H1567" s="34">
        <f t="shared" ca="1" si="462"/>
        <v>344.42066878765252</v>
      </c>
      <c r="I1567" s="34">
        <f t="shared" ca="1" si="463"/>
        <v>3844.4206687876531</v>
      </c>
      <c r="J1567" s="18">
        <f ca="1">SUM(INDIRECT(ADDRESS(ROW(F1567),COLUMN(F1567),4)):INDIRECT(ADDRESS(ROW(F1567)+N$5-1,COLUMN(F1567),4)))</f>
        <v>25500.000000000004</v>
      </c>
      <c r="K1567" s="18">
        <f t="shared" ca="1" si="464"/>
        <v>16350</v>
      </c>
      <c r="L1567" s="18">
        <f t="shared" ca="1" si="474"/>
        <v>0</v>
      </c>
      <c r="M1567" s="18">
        <f t="shared" ca="1" si="458"/>
        <v>0</v>
      </c>
      <c r="N1567" s="34">
        <f t="shared" ca="1" si="465"/>
        <v>13608.127502496081</v>
      </c>
      <c r="P1567" s="18">
        <f t="shared" ca="1" si="459"/>
        <v>344.42066878765252</v>
      </c>
      <c r="Q1567" s="47">
        <f ca="1">SUM(L$15:L1567)-SUM(M$15:M1567)</f>
        <v>16350</v>
      </c>
      <c r="R1567" s="47" t="str">
        <f t="shared" ca="1" si="460"/>
        <v>M1570</v>
      </c>
      <c r="S1567" s="40">
        <f t="shared" ca="1" si="466"/>
        <v>0</v>
      </c>
      <c r="T1567" s="46">
        <f t="shared" ca="1" si="467"/>
        <v>66</v>
      </c>
      <c r="X1567" s="74">
        <f t="shared" ca="1" si="468"/>
        <v>0.34442066878765254</v>
      </c>
      <c r="Y1567" s="75">
        <f t="shared" ca="1" si="469"/>
        <v>0.34442066878765254</v>
      </c>
      <c r="Z1567" s="74">
        <f t="shared" ca="1" si="470"/>
        <v>1.4111721467392386</v>
      </c>
      <c r="AA1567" s="76">
        <f t="shared" ca="1" si="471"/>
        <v>344.42066878765252</v>
      </c>
      <c r="AB1567" s="76">
        <f t="shared" ca="1" si="472"/>
        <v>1411.1721467392385</v>
      </c>
    </row>
    <row r="1568" spans="1:28" x14ac:dyDescent="0.25">
      <c r="A1568" s="2">
        <f t="shared" si="473"/>
        <v>24</v>
      </c>
      <c r="B1568" s="16">
        <f ca="1">VLOOKUP(A1568,PERIODS!$O$4:$P$33,2,FALSE)</f>
        <v>3.5000000000000003E-2</v>
      </c>
      <c r="C1568" s="15"/>
      <c r="D1568" s="18">
        <v>1554</v>
      </c>
      <c r="E1568" s="34">
        <f t="shared" ca="1" si="456"/>
        <v>13608.127502496081</v>
      </c>
      <c r="F1568" s="34">
        <f t="shared" ca="1" si="457"/>
        <v>3500.0000000000005</v>
      </c>
      <c r="G1568" s="69">
        <f t="shared" ca="1" si="461"/>
        <v>0</v>
      </c>
      <c r="H1568" s="34">
        <f t="shared" ca="1" si="462"/>
        <v>-452.97321041427961</v>
      </c>
      <c r="I1568" s="34">
        <f t="shared" ca="1" si="463"/>
        <v>3047.026789585721</v>
      </c>
      <c r="J1568" s="18">
        <f ca="1">SUM(INDIRECT(ADDRESS(ROW(F1568),COLUMN(F1568),4)):INDIRECT(ADDRESS(ROW(F1568)+N$5-1,COLUMN(F1568),4)))</f>
        <v>26000</v>
      </c>
      <c r="K1568" s="18">
        <f t="shared" ca="1" si="464"/>
        <v>16350</v>
      </c>
      <c r="L1568" s="18">
        <f t="shared" ca="1" si="474"/>
        <v>0</v>
      </c>
      <c r="M1568" s="18">
        <f t="shared" ca="1" si="458"/>
        <v>0</v>
      </c>
      <c r="N1568" s="34">
        <f t="shared" ca="1" si="465"/>
        <v>10561.10071291036</v>
      </c>
      <c r="P1568" s="18">
        <f t="shared" ca="1" si="459"/>
        <v>452.97321041427961</v>
      </c>
      <c r="Q1568" s="47">
        <f ca="1">SUM(L$15:L1568)-SUM(M$15:M1568)</f>
        <v>16350</v>
      </c>
      <c r="R1568" s="47" t="str">
        <f t="shared" ca="1" si="460"/>
        <v>M1571</v>
      </c>
      <c r="S1568" s="40">
        <f t="shared" ca="1" si="466"/>
        <v>0</v>
      </c>
      <c r="T1568" s="46">
        <f t="shared" ca="1" si="467"/>
        <v>13</v>
      </c>
      <c r="X1568" s="74">
        <f t="shared" ca="1" si="468"/>
        <v>-0.45297321041427963</v>
      </c>
      <c r="Y1568" s="75">
        <f t="shared" ca="1" si="469"/>
        <v>-0.45297321041427963</v>
      </c>
      <c r="Z1568" s="74">
        <f t="shared" ca="1" si="470"/>
        <v>0.6357351644799728</v>
      </c>
      <c r="AA1568" s="76">
        <f t="shared" ca="1" si="471"/>
        <v>-452.97321041427961</v>
      </c>
      <c r="AB1568" s="76">
        <f t="shared" ca="1" si="472"/>
        <v>635.73516447997281</v>
      </c>
    </row>
    <row r="1569" spans="1:28" x14ac:dyDescent="0.25">
      <c r="A1569" s="2">
        <f t="shared" si="473"/>
        <v>25</v>
      </c>
      <c r="B1569" s="16">
        <f ca="1">VLOOKUP(A1569,PERIODS!$O$4:$P$33,2,FALSE)</f>
        <v>3.5000000000000003E-2</v>
      </c>
      <c r="C1569" s="15"/>
      <c r="D1569" s="18">
        <v>1555</v>
      </c>
      <c r="E1569" s="34">
        <f t="shared" ca="1" si="456"/>
        <v>10561.10071291036</v>
      </c>
      <c r="F1569" s="34">
        <f t="shared" ca="1" si="457"/>
        <v>3500.0000000000005</v>
      </c>
      <c r="G1569" s="69">
        <f t="shared" ca="1" si="461"/>
        <v>0</v>
      </c>
      <c r="H1569" s="34">
        <f t="shared" ca="1" si="462"/>
        <v>-338.47811643694547</v>
      </c>
      <c r="I1569" s="34">
        <f t="shared" ca="1" si="463"/>
        <v>3161.5218835630549</v>
      </c>
      <c r="J1569" s="18">
        <f ca="1">SUM(INDIRECT(ADDRESS(ROW(F1569),COLUMN(F1569),4)):INDIRECT(ADDRESS(ROW(F1569)+N$5-1,COLUMN(F1569),4)))</f>
        <v>24900</v>
      </c>
      <c r="K1569" s="18">
        <f t="shared" ca="1" si="464"/>
        <v>0</v>
      </c>
      <c r="L1569" s="18">
        <f t="shared" ca="1" si="474"/>
        <v>0</v>
      </c>
      <c r="M1569" s="18">
        <f t="shared" ca="1" si="458"/>
        <v>16350</v>
      </c>
      <c r="N1569" s="34">
        <f t="shared" ca="1" si="465"/>
        <v>23749.578829347305</v>
      </c>
      <c r="P1569" s="18">
        <f t="shared" ca="1" si="459"/>
        <v>338.47811643694547</v>
      </c>
      <c r="Q1569" s="47">
        <f ca="1">SUM(L$15:L1569)-SUM(M$15:M1569)</f>
        <v>0</v>
      </c>
      <c r="R1569" s="47" t="str">
        <f t="shared" ca="1" si="460"/>
        <v>M1572</v>
      </c>
      <c r="S1569" s="40">
        <f t="shared" ca="1" si="466"/>
        <v>0</v>
      </c>
      <c r="T1569" s="46">
        <f t="shared" ca="1" si="467"/>
        <v>15</v>
      </c>
      <c r="X1569" s="74">
        <f t="shared" ca="1" si="468"/>
        <v>-0.33847811643694548</v>
      </c>
      <c r="Y1569" s="75">
        <f t="shared" ca="1" si="469"/>
        <v>-0.33847811643694548</v>
      </c>
      <c r="Z1569" s="74">
        <f t="shared" ca="1" si="470"/>
        <v>0.71285437901195126</v>
      </c>
      <c r="AA1569" s="76">
        <f t="shared" ca="1" si="471"/>
        <v>-338.47811643694547</v>
      </c>
      <c r="AB1569" s="76">
        <f t="shared" ca="1" si="472"/>
        <v>712.85437901195121</v>
      </c>
    </row>
    <row r="1570" spans="1:28" x14ac:dyDescent="0.25">
      <c r="A1570" s="2">
        <f t="shared" si="473"/>
        <v>26</v>
      </c>
      <c r="B1570" s="16">
        <f ca="1">VLOOKUP(A1570,PERIODS!$O$4:$P$33,2,FALSE)</f>
        <v>3.5000000000000003E-2</v>
      </c>
      <c r="C1570" s="15"/>
      <c r="D1570" s="18">
        <v>1556</v>
      </c>
      <c r="E1570" s="34">
        <f t="shared" ref="E1570:E1633" ca="1" si="475">N1569</f>
        <v>23749.578829347305</v>
      </c>
      <c r="F1570" s="34">
        <f t="shared" ca="1" si="457"/>
        <v>3500.0000000000005</v>
      </c>
      <c r="G1570" s="69">
        <f t="shared" ca="1" si="461"/>
        <v>0</v>
      </c>
      <c r="H1570" s="34">
        <f t="shared" ca="1" si="462"/>
        <v>435.1907453839338</v>
      </c>
      <c r="I1570" s="34">
        <f t="shared" ca="1" si="463"/>
        <v>3935.1907453839344</v>
      </c>
      <c r="J1570" s="18">
        <f ca="1">SUM(INDIRECT(ADDRESS(ROW(F1570),COLUMN(F1570),4)):INDIRECT(ADDRESS(ROW(F1570)+N$5-1,COLUMN(F1570),4)))</f>
        <v>23900</v>
      </c>
      <c r="K1570" s="18">
        <f t="shared" ca="1" si="464"/>
        <v>16350</v>
      </c>
      <c r="L1570" s="18">
        <f t="shared" ca="1" si="474"/>
        <v>16350</v>
      </c>
      <c r="M1570" s="18">
        <f t="shared" ca="1" si="458"/>
        <v>0</v>
      </c>
      <c r="N1570" s="34">
        <f t="shared" ca="1" si="465"/>
        <v>19814.388083963371</v>
      </c>
      <c r="P1570" s="18">
        <f t="shared" ca="1" si="459"/>
        <v>435.1907453839338</v>
      </c>
      <c r="Q1570" s="47">
        <f ca="1">SUM(L$15:L1570)-SUM(M$15:M1570)</f>
        <v>16350</v>
      </c>
      <c r="R1570" s="47" t="str">
        <f t="shared" ca="1" si="460"/>
        <v>M1573</v>
      </c>
      <c r="S1570" s="40">
        <f t="shared" ca="1" si="466"/>
        <v>0</v>
      </c>
      <c r="T1570" s="46">
        <f t="shared" ca="1" si="467"/>
        <v>45</v>
      </c>
      <c r="X1570" s="74">
        <f t="shared" ca="1" si="468"/>
        <v>0.43519074538393382</v>
      </c>
      <c r="Y1570" s="75">
        <f t="shared" ca="1" si="469"/>
        <v>0.43519074538393382</v>
      </c>
      <c r="Z1570" s="74">
        <f t="shared" ca="1" si="470"/>
        <v>1.5452577816307833</v>
      </c>
      <c r="AA1570" s="76">
        <f t="shared" ca="1" si="471"/>
        <v>435.1907453839338</v>
      </c>
      <c r="AB1570" s="76">
        <f t="shared" ca="1" si="472"/>
        <v>1545.2577816307833</v>
      </c>
    </row>
    <row r="1571" spans="1:28" x14ac:dyDescent="0.25">
      <c r="A1571" s="2">
        <f t="shared" si="473"/>
        <v>27</v>
      </c>
      <c r="B1571" s="16">
        <f ca="1">VLOOKUP(A1571,PERIODS!$O$4:$P$33,2,FALSE)</f>
        <v>3.5000000000000003E-2</v>
      </c>
      <c r="C1571" s="15"/>
      <c r="D1571" s="18">
        <v>1557</v>
      </c>
      <c r="E1571" s="34">
        <f t="shared" ca="1" si="475"/>
        <v>19814.388083963371</v>
      </c>
      <c r="F1571" s="34">
        <f t="shared" ca="1" si="457"/>
        <v>3500.0000000000005</v>
      </c>
      <c r="G1571" s="69">
        <f t="shared" ca="1" si="461"/>
        <v>0</v>
      </c>
      <c r="H1571" s="34">
        <f t="shared" ca="1" si="462"/>
        <v>545.97861800694443</v>
      </c>
      <c r="I1571" s="34">
        <f t="shared" ca="1" si="463"/>
        <v>4045.978618006945</v>
      </c>
      <c r="J1571" s="18">
        <f ca="1">SUM(INDIRECT(ADDRESS(ROW(F1571),COLUMN(F1571),4)):INDIRECT(ADDRESS(ROW(F1571)+N$5-1,COLUMN(F1571),4)))</f>
        <v>22900</v>
      </c>
      <c r="K1571" s="18">
        <f t="shared" ca="1" si="464"/>
        <v>16350</v>
      </c>
      <c r="L1571" s="18">
        <f t="shared" ca="1" si="474"/>
        <v>0</v>
      </c>
      <c r="M1571" s="18">
        <f t="shared" ca="1" si="458"/>
        <v>0</v>
      </c>
      <c r="N1571" s="34">
        <f t="shared" ca="1" si="465"/>
        <v>15768.409465956425</v>
      </c>
      <c r="P1571" s="18">
        <f t="shared" ca="1" si="459"/>
        <v>545.97861800694443</v>
      </c>
      <c r="Q1571" s="47">
        <f ca="1">SUM(L$15:L1571)-SUM(M$15:M1571)</f>
        <v>16350</v>
      </c>
      <c r="R1571" s="47" t="str">
        <f t="shared" ca="1" si="460"/>
        <v>M1574</v>
      </c>
      <c r="S1571" s="40">
        <f t="shared" ca="1" si="466"/>
        <v>0</v>
      </c>
      <c r="T1571" s="46">
        <f t="shared" ca="1" si="467"/>
        <v>95</v>
      </c>
      <c r="X1571" s="74">
        <f t="shared" ca="1" si="468"/>
        <v>0.54597861800694447</v>
      </c>
      <c r="Y1571" s="75">
        <f t="shared" ca="1" si="469"/>
        <v>0.54597861800694447</v>
      </c>
      <c r="Z1571" s="74">
        <f t="shared" ca="1" si="470"/>
        <v>1.726296941286674</v>
      </c>
      <c r="AA1571" s="76">
        <f t="shared" ca="1" si="471"/>
        <v>545.97861800694443</v>
      </c>
      <c r="AB1571" s="76">
        <f t="shared" ca="1" si="472"/>
        <v>1726.2969412866739</v>
      </c>
    </row>
    <row r="1572" spans="1:28" x14ac:dyDescent="0.25">
      <c r="A1572" s="2">
        <f t="shared" si="473"/>
        <v>28</v>
      </c>
      <c r="B1572" s="16">
        <f ca="1">VLOOKUP(A1572,PERIODS!$O$4:$P$33,2,FALSE)</f>
        <v>0.04</v>
      </c>
      <c r="C1572" s="15"/>
      <c r="D1572" s="18">
        <v>1558</v>
      </c>
      <c r="E1572" s="34">
        <f t="shared" ca="1" si="475"/>
        <v>15768.409465956425</v>
      </c>
      <c r="F1572" s="34">
        <f t="shared" ca="1" si="457"/>
        <v>4000</v>
      </c>
      <c r="G1572" s="69">
        <f t="shared" ca="1" si="461"/>
        <v>0</v>
      </c>
      <c r="H1572" s="34">
        <f t="shared" ca="1" si="462"/>
        <v>921.03546475774567</v>
      </c>
      <c r="I1572" s="34">
        <f t="shared" ca="1" si="463"/>
        <v>4921.035464757746</v>
      </c>
      <c r="J1572" s="18">
        <f ca="1">SUM(INDIRECT(ADDRESS(ROW(F1572),COLUMN(F1572),4)):INDIRECT(ADDRESS(ROW(F1572)+N$5-1,COLUMN(F1572),4)))</f>
        <v>21900</v>
      </c>
      <c r="K1572" s="18">
        <f t="shared" ca="1" si="464"/>
        <v>16350</v>
      </c>
      <c r="L1572" s="18">
        <f t="shared" ca="1" si="474"/>
        <v>0</v>
      </c>
      <c r="M1572" s="18">
        <f t="shared" ca="1" si="458"/>
        <v>0</v>
      </c>
      <c r="N1572" s="34">
        <f t="shared" ca="1" si="465"/>
        <v>10847.374001198679</v>
      </c>
      <c r="P1572" s="18">
        <f t="shared" ca="1" si="459"/>
        <v>921.03546475774567</v>
      </c>
      <c r="Q1572" s="47">
        <f ca="1">SUM(L$15:L1572)-SUM(M$15:M1572)</f>
        <v>16350</v>
      </c>
      <c r="R1572" s="47" t="str">
        <f t="shared" ca="1" si="460"/>
        <v>M1575</v>
      </c>
      <c r="S1572" s="40">
        <f t="shared" ca="1" si="466"/>
        <v>0</v>
      </c>
      <c r="T1572" s="46">
        <f t="shared" ca="1" si="467"/>
        <v>89</v>
      </c>
      <c r="X1572" s="74">
        <f t="shared" ca="1" si="468"/>
        <v>0.92103546475774567</v>
      </c>
      <c r="Y1572" s="75">
        <f t="shared" ca="1" si="469"/>
        <v>0.92103546475774567</v>
      </c>
      <c r="Z1572" s="74">
        <f t="shared" ca="1" si="470"/>
        <v>2.5118900173810537</v>
      </c>
      <c r="AA1572" s="76">
        <f t="shared" ca="1" si="471"/>
        <v>921.03546475774567</v>
      </c>
      <c r="AB1572" s="76">
        <f t="shared" ca="1" si="472"/>
        <v>2511.8900173810534</v>
      </c>
    </row>
    <row r="1573" spans="1:28" x14ac:dyDescent="0.25">
      <c r="A1573" s="2">
        <f t="shared" si="473"/>
        <v>29</v>
      </c>
      <c r="B1573" s="16">
        <f ca="1">VLOOKUP(A1573,PERIODS!$O$4:$P$33,2,FALSE)</f>
        <v>0.04</v>
      </c>
      <c r="C1573" s="15"/>
      <c r="D1573" s="18">
        <v>1559</v>
      </c>
      <c r="E1573" s="34">
        <f t="shared" ca="1" si="475"/>
        <v>10847.374001198679</v>
      </c>
      <c r="F1573" s="34">
        <f t="shared" ca="1" si="457"/>
        <v>4000</v>
      </c>
      <c r="G1573" s="69">
        <f t="shared" ca="1" si="461"/>
        <v>0</v>
      </c>
      <c r="H1573" s="34">
        <f t="shared" ca="1" si="462"/>
        <v>408.99151714807647</v>
      </c>
      <c r="I1573" s="34">
        <f t="shared" ca="1" si="463"/>
        <v>4408.9915171480761</v>
      </c>
      <c r="J1573" s="18">
        <f ca="1">SUM(INDIRECT(ADDRESS(ROW(F1573),COLUMN(F1573),4)):INDIRECT(ADDRESS(ROW(F1573)+N$5-1,COLUMN(F1573),4)))</f>
        <v>21200</v>
      </c>
      <c r="K1573" s="18">
        <f t="shared" ca="1" si="464"/>
        <v>0</v>
      </c>
      <c r="L1573" s="18">
        <f t="shared" ca="1" si="474"/>
        <v>0</v>
      </c>
      <c r="M1573" s="18">
        <f t="shared" ca="1" si="458"/>
        <v>16350</v>
      </c>
      <c r="N1573" s="34">
        <f t="shared" ca="1" si="465"/>
        <v>22788.382484050602</v>
      </c>
      <c r="P1573" s="18">
        <f t="shared" ca="1" si="459"/>
        <v>408.99151714807647</v>
      </c>
      <c r="Q1573" s="47">
        <f ca="1">SUM(L$15:L1573)-SUM(M$15:M1573)</f>
        <v>0</v>
      </c>
      <c r="R1573" s="47" t="str">
        <f t="shared" ca="1" si="460"/>
        <v>M1576</v>
      </c>
      <c r="S1573" s="40">
        <f t="shared" ca="1" si="466"/>
        <v>0</v>
      </c>
      <c r="T1573" s="46">
        <f t="shared" ca="1" si="467"/>
        <v>47</v>
      </c>
      <c r="X1573" s="74">
        <f t="shared" ca="1" si="468"/>
        <v>0.40899151714807647</v>
      </c>
      <c r="Y1573" s="75">
        <f t="shared" ca="1" si="469"/>
        <v>0.40899151714807647</v>
      </c>
      <c r="Z1573" s="74">
        <f t="shared" ca="1" si="470"/>
        <v>1.5052989512032962</v>
      </c>
      <c r="AA1573" s="76">
        <f t="shared" ca="1" si="471"/>
        <v>408.99151714807647</v>
      </c>
      <c r="AB1573" s="76">
        <f t="shared" ca="1" si="472"/>
        <v>1505.2989512032962</v>
      </c>
    </row>
    <row r="1574" spans="1:28" x14ac:dyDescent="0.25">
      <c r="A1574" s="2">
        <f t="shared" si="473"/>
        <v>30</v>
      </c>
      <c r="B1574" s="16">
        <f ca="1">VLOOKUP(A1574,PERIODS!$O$4:$P$33,2,FALSE)</f>
        <v>0.04</v>
      </c>
      <c r="C1574" s="15"/>
      <c r="D1574" s="18">
        <v>1560</v>
      </c>
      <c r="E1574" s="34">
        <f t="shared" ca="1" si="475"/>
        <v>22788.382484050602</v>
      </c>
      <c r="F1574" s="34">
        <f t="shared" ca="1" si="457"/>
        <v>4000</v>
      </c>
      <c r="G1574" s="69">
        <f t="shared" ca="1" si="461"/>
        <v>0</v>
      </c>
      <c r="H1574" s="34">
        <f t="shared" ca="1" si="462"/>
        <v>147.09929879763155</v>
      </c>
      <c r="I1574" s="34">
        <f t="shared" ca="1" si="463"/>
        <v>4147.0992987976315</v>
      </c>
      <c r="J1574" s="18">
        <f ca="1">SUM(INDIRECT(ADDRESS(ROW(F1574),COLUMN(F1574),4)):INDIRECT(ADDRESS(ROW(F1574)+N$5-1,COLUMN(F1574),4)))</f>
        <v>20500</v>
      </c>
      <c r="K1574" s="18">
        <f t="shared" ca="1" si="464"/>
        <v>0</v>
      </c>
      <c r="L1574" s="18">
        <f t="shared" ca="1" si="474"/>
        <v>0</v>
      </c>
      <c r="M1574" s="18">
        <f t="shared" ca="1" si="458"/>
        <v>0</v>
      </c>
      <c r="N1574" s="34">
        <f t="shared" ca="1" si="465"/>
        <v>18641.283185252971</v>
      </c>
      <c r="P1574" s="18">
        <f t="shared" ca="1" si="459"/>
        <v>147.09929879763155</v>
      </c>
      <c r="Q1574" s="47">
        <f ca="1">SUM(L$15:L1574)-SUM(M$15:M1574)</f>
        <v>0</v>
      </c>
      <c r="R1574" s="47" t="str">
        <f t="shared" ca="1" si="460"/>
        <v>M1577</v>
      </c>
      <c r="S1574" s="40">
        <f t="shared" ca="1" si="466"/>
        <v>0</v>
      </c>
      <c r="T1574" s="46">
        <f t="shared" ca="1" si="467"/>
        <v>34</v>
      </c>
      <c r="X1574" s="74">
        <f t="shared" ca="1" si="468"/>
        <v>0.14709929879763153</v>
      </c>
      <c r="Y1574" s="75">
        <f t="shared" ca="1" si="469"/>
        <v>0.14709929879763153</v>
      </c>
      <c r="Z1574" s="74">
        <f t="shared" ca="1" si="470"/>
        <v>1.1584689918966355</v>
      </c>
      <c r="AA1574" s="76">
        <f t="shared" ca="1" si="471"/>
        <v>147.09929879763155</v>
      </c>
      <c r="AB1574" s="76">
        <f t="shared" ca="1" si="472"/>
        <v>1158.4689918966355</v>
      </c>
    </row>
    <row r="1575" spans="1:28" x14ac:dyDescent="0.25">
      <c r="A1575" s="2">
        <f t="shared" si="473"/>
        <v>1</v>
      </c>
      <c r="B1575" s="16">
        <f ca="1">VLOOKUP(A1575,PERIODS!$O$4:$P$33,2,FALSE)</f>
        <v>2.4E-2</v>
      </c>
      <c r="C1575" s="15"/>
      <c r="D1575" s="18">
        <v>1561</v>
      </c>
      <c r="E1575" s="34">
        <f t="shared" ca="1" si="475"/>
        <v>18641.283185252971</v>
      </c>
      <c r="F1575" s="34">
        <f t="shared" ca="1" si="457"/>
        <v>2400</v>
      </c>
      <c r="G1575" s="69">
        <f t="shared" ca="1" si="461"/>
        <v>0</v>
      </c>
      <c r="H1575" s="34">
        <f t="shared" ca="1" si="462"/>
        <v>-219.04938036786655</v>
      </c>
      <c r="I1575" s="34">
        <f t="shared" ca="1" si="463"/>
        <v>2180.9506196321336</v>
      </c>
      <c r="J1575" s="18">
        <f ca="1">SUM(INDIRECT(ADDRESS(ROW(F1575),COLUMN(F1575),4)):INDIRECT(ADDRESS(ROW(F1575)+N$5-1,COLUMN(F1575),4)))</f>
        <v>19800</v>
      </c>
      <c r="K1575" s="18">
        <f t="shared" ca="1" si="464"/>
        <v>16350</v>
      </c>
      <c r="L1575" s="18">
        <f t="shared" ca="1" si="474"/>
        <v>16350</v>
      </c>
      <c r="M1575" s="18">
        <f t="shared" ca="1" si="458"/>
        <v>0</v>
      </c>
      <c r="N1575" s="34">
        <f t="shared" ca="1" si="465"/>
        <v>16460.332565620836</v>
      </c>
      <c r="P1575" s="18">
        <f t="shared" ca="1" si="459"/>
        <v>219.04938036786655</v>
      </c>
      <c r="Q1575" s="47">
        <f ca="1">SUM(L$15:L1575)-SUM(M$15:M1575)</f>
        <v>16350</v>
      </c>
      <c r="R1575" s="47" t="str">
        <f t="shared" ca="1" si="460"/>
        <v>M1578</v>
      </c>
      <c r="S1575" s="40">
        <f t="shared" ca="1" si="466"/>
        <v>0</v>
      </c>
      <c r="T1575" s="46">
        <f t="shared" ca="1" si="467"/>
        <v>48</v>
      </c>
      <c r="X1575" s="74">
        <f t="shared" ca="1" si="468"/>
        <v>-0.21904938036786656</v>
      </c>
      <c r="Y1575" s="75">
        <f t="shared" ca="1" si="469"/>
        <v>-0.21904938036786656</v>
      </c>
      <c r="Z1575" s="74">
        <f t="shared" ca="1" si="470"/>
        <v>0.80328205081107096</v>
      </c>
      <c r="AA1575" s="76">
        <f t="shared" ca="1" si="471"/>
        <v>-219.04938036786655</v>
      </c>
      <c r="AB1575" s="76">
        <f t="shared" ca="1" si="472"/>
        <v>803.28205081107092</v>
      </c>
    </row>
    <row r="1576" spans="1:28" x14ac:dyDescent="0.25">
      <c r="A1576" s="2">
        <f t="shared" si="473"/>
        <v>2</v>
      </c>
      <c r="B1576" s="16">
        <f ca="1">VLOOKUP(A1576,PERIODS!$O$4:$P$33,2,FALSE)</f>
        <v>2.5000000000000001E-2</v>
      </c>
      <c r="C1576" s="15"/>
      <c r="D1576" s="18">
        <v>1562</v>
      </c>
      <c r="E1576" s="34">
        <f t="shared" ca="1" si="475"/>
        <v>16460.332565620836</v>
      </c>
      <c r="F1576" s="34">
        <f t="shared" ca="1" si="457"/>
        <v>2500</v>
      </c>
      <c r="G1576" s="69">
        <f t="shared" ca="1" si="461"/>
        <v>0</v>
      </c>
      <c r="H1576" s="34">
        <f t="shared" ca="1" si="462"/>
        <v>1277.5537666343193</v>
      </c>
      <c r="I1576" s="34">
        <f t="shared" ca="1" si="463"/>
        <v>3777.5537666343193</v>
      </c>
      <c r="J1576" s="18">
        <f ca="1">SUM(INDIRECT(ADDRESS(ROW(F1576),COLUMN(F1576),4)):INDIRECT(ADDRESS(ROW(F1576)+N$5-1,COLUMN(F1576),4)))</f>
        <v>20700</v>
      </c>
      <c r="K1576" s="18">
        <f t="shared" ca="1" si="464"/>
        <v>16350</v>
      </c>
      <c r="L1576" s="18">
        <f t="shared" ca="1" si="474"/>
        <v>0</v>
      </c>
      <c r="M1576" s="18">
        <f t="shared" ca="1" si="458"/>
        <v>0</v>
      </c>
      <c r="N1576" s="34">
        <f t="shared" ca="1" si="465"/>
        <v>12682.778798986517</v>
      </c>
      <c r="P1576" s="18">
        <f t="shared" ca="1" si="459"/>
        <v>1277.5537666343193</v>
      </c>
      <c r="Q1576" s="47">
        <f ca="1">SUM(L$15:L1576)-SUM(M$15:M1576)</f>
        <v>16350</v>
      </c>
      <c r="R1576" s="47" t="str">
        <f t="shared" ca="1" si="460"/>
        <v>M1579</v>
      </c>
      <c r="S1576" s="40">
        <f t="shared" ca="1" si="466"/>
        <v>0</v>
      </c>
      <c r="T1576" s="46">
        <f t="shared" ca="1" si="467"/>
        <v>54</v>
      </c>
      <c r="X1576" s="74">
        <f t="shared" ca="1" si="468"/>
        <v>1.2775537666343193</v>
      </c>
      <c r="Y1576" s="75">
        <f t="shared" ca="1" si="469"/>
        <v>1.2775537666343193</v>
      </c>
      <c r="Z1576" s="74">
        <f t="shared" ca="1" si="470"/>
        <v>3.5878522579485672</v>
      </c>
      <c r="AA1576" s="76">
        <f t="shared" ca="1" si="471"/>
        <v>1277.5537666343193</v>
      </c>
      <c r="AB1576" s="76">
        <f t="shared" ca="1" si="472"/>
        <v>3587.8522579485671</v>
      </c>
    </row>
    <row r="1577" spans="1:28" x14ac:dyDescent="0.25">
      <c r="A1577" s="2">
        <f t="shared" si="473"/>
        <v>3</v>
      </c>
      <c r="B1577" s="16">
        <f ca="1">VLOOKUP(A1577,PERIODS!$O$4:$P$33,2,FALSE)</f>
        <v>2.5000000000000001E-2</v>
      </c>
      <c r="C1577" s="15"/>
      <c r="D1577" s="18">
        <v>1563</v>
      </c>
      <c r="E1577" s="34">
        <f t="shared" ca="1" si="475"/>
        <v>12682.778798986517</v>
      </c>
      <c r="F1577" s="34">
        <f t="shared" ca="1" si="457"/>
        <v>2500</v>
      </c>
      <c r="G1577" s="69">
        <f t="shared" ca="1" si="461"/>
        <v>0</v>
      </c>
      <c r="H1577" s="34">
        <f t="shared" ca="1" si="462"/>
        <v>-358.91004327504595</v>
      </c>
      <c r="I1577" s="34">
        <f t="shared" ca="1" si="463"/>
        <v>2141.0899567249539</v>
      </c>
      <c r="J1577" s="18">
        <f ca="1">SUM(INDIRECT(ADDRESS(ROW(F1577),COLUMN(F1577),4)):INDIRECT(ADDRESS(ROW(F1577)+N$5-1,COLUMN(F1577),4)))</f>
        <v>21500</v>
      </c>
      <c r="K1577" s="18">
        <f t="shared" ca="1" si="464"/>
        <v>16350</v>
      </c>
      <c r="L1577" s="18">
        <f t="shared" ca="1" si="474"/>
        <v>0</v>
      </c>
      <c r="M1577" s="18">
        <f t="shared" ca="1" si="458"/>
        <v>0</v>
      </c>
      <c r="N1577" s="34">
        <f t="shared" ca="1" si="465"/>
        <v>10541.688842261563</v>
      </c>
      <c r="P1577" s="18">
        <f t="shared" ca="1" si="459"/>
        <v>358.91004327504595</v>
      </c>
      <c r="Q1577" s="47">
        <f ca="1">SUM(L$15:L1577)-SUM(M$15:M1577)</f>
        <v>16350</v>
      </c>
      <c r="R1577" s="47" t="str">
        <f t="shared" ca="1" si="460"/>
        <v>M1580</v>
      </c>
      <c r="S1577" s="40">
        <f t="shared" ca="1" si="466"/>
        <v>0</v>
      </c>
      <c r="T1577" s="46">
        <f t="shared" ca="1" si="467"/>
        <v>45</v>
      </c>
      <c r="X1577" s="74">
        <f t="shared" ca="1" si="468"/>
        <v>-0.35891004327504594</v>
      </c>
      <c r="Y1577" s="75">
        <f t="shared" ca="1" si="469"/>
        <v>-0.35891004327504594</v>
      </c>
      <c r="Z1577" s="74">
        <f t="shared" ca="1" si="470"/>
        <v>0.69843717764679458</v>
      </c>
      <c r="AA1577" s="76">
        <f t="shared" ca="1" si="471"/>
        <v>-358.91004327504595</v>
      </c>
      <c r="AB1577" s="76">
        <f t="shared" ca="1" si="472"/>
        <v>698.43717764679457</v>
      </c>
    </row>
    <row r="1578" spans="1:28" x14ac:dyDescent="0.25">
      <c r="A1578" s="2">
        <f t="shared" si="473"/>
        <v>4</v>
      </c>
      <c r="B1578" s="16">
        <f ca="1">VLOOKUP(A1578,PERIODS!$O$4:$P$33,2,FALSE)</f>
        <v>2.5000000000000001E-2</v>
      </c>
      <c r="C1578" s="15"/>
      <c r="D1578" s="18">
        <v>1564</v>
      </c>
      <c r="E1578" s="34">
        <f t="shared" ca="1" si="475"/>
        <v>10541.688842261563</v>
      </c>
      <c r="F1578" s="34">
        <f t="shared" ca="1" si="457"/>
        <v>2500</v>
      </c>
      <c r="G1578" s="69">
        <f t="shared" ca="1" si="461"/>
        <v>0</v>
      </c>
      <c r="H1578" s="34">
        <f t="shared" ca="1" si="462"/>
        <v>1959.9639845400536</v>
      </c>
      <c r="I1578" s="34">
        <f t="shared" ca="1" si="463"/>
        <v>4459.9639845400534</v>
      </c>
      <c r="J1578" s="18">
        <f ca="1">SUM(INDIRECT(ADDRESS(ROW(F1578),COLUMN(F1578),4)):INDIRECT(ADDRESS(ROW(F1578)+N$5-1,COLUMN(F1578),4)))</f>
        <v>22300</v>
      </c>
      <c r="K1578" s="18">
        <f t="shared" ca="1" si="464"/>
        <v>0</v>
      </c>
      <c r="L1578" s="18">
        <f t="shared" ca="1" si="474"/>
        <v>0</v>
      </c>
      <c r="M1578" s="18">
        <f t="shared" ca="1" si="458"/>
        <v>16350</v>
      </c>
      <c r="N1578" s="34">
        <f t="shared" ca="1" si="465"/>
        <v>22431.72485772151</v>
      </c>
      <c r="P1578" s="18">
        <f t="shared" ca="1" si="459"/>
        <v>1959.9639845400536</v>
      </c>
      <c r="Q1578" s="47">
        <f ca="1">SUM(L$15:L1578)-SUM(M$15:M1578)</f>
        <v>0</v>
      </c>
      <c r="R1578" s="47" t="str">
        <f t="shared" ca="1" si="460"/>
        <v>M1581</v>
      </c>
      <c r="S1578" s="40">
        <f t="shared" ca="1" si="466"/>
        <v>0</v>
      </c>
      <c r="T1578" s="46">
        <f t="shared" ca="1" si="467"/>
        <v>87</v>
      </c>
      <c r="X1578" s="74">
        <f t="shared" ca="1" si="468"/>
        <v>2.2833658027225336</v>
      </c>
      <c r="Y1578" s="75">
        <f t="shared" ca="1" si="469"/>
        <v>1.9599639845400536</v>
      </c>
      <c r="Z1578" s="74">
        <f t="shared" ca="1" si="470"/>
        <v>7.0990713842313315</v>
      </c>
      <c r="AA1578" s="76">
        <f t="shared" ca="1" si="471"/>
        <v>1959.9639845400536</v>
      </c>
      <c r="AB1578" s="76">
        <f t="shared" ca="1" si="472"/>
        <v>7099.0713842313316</v>
      </c>
    </row>
    <row r="1579" spans="1:28" x14ac:dyDescent="0.25">
      <c r="A1579" s="2">
        <f t="shared" si="473"/>
        <v>5</v>
      </c>
      <c r="B1579" s="16">
        <f ca="1">VLOOKUP(A1579,PERIODS!$O$4:$P$33,2,FALSE)</f>
        <v>3.3000000000000002E-2</v>
      </c>
      <c r="C1579" s="15"/>
      <c r="D1579" s="18">
        <v>1565</v>
      </c>
      <c r="E1579" s="34">
        <f t="shared" ca="1" si="475"/>
        <v>22431.72485772151</v>
      </c>
      <c r="F1579" s="34">
        <f t="shared" ca="1" si="457"/>
        <v>3300</v>
      </c>
      <c r="G1579" s="69">
        <f t="shared" ca="1" si="461"/>
        <v>0</v>
      </c>
      <c r="H1579" s="34">
        <f t="shared" ca="1" si="462"/>
        <v>479.15011862148953</v>
      </c>
      <c r="I1579" s="34">
        <f t="shared" ca="1" si="463"/>
        <v>3779.1501186214896</v>
      </c>
      <c r="J1579" s="18">
        <f ca="1">SUM(INDIRECT(ADDRESS(ROW(F1579),COLUMN(F1579),4)):INDIRECT(ADDRESS(ROW(F1579)+N$5-1,COLUMN(F1579),4)))</f>
        <v>23100</v>
      </c>
      <c r="K1579" s="18">
        <f t="shared" ca="1" si="464"/>
        <v>16350</v>
      </c>
      <c r="L1579" s="18">
        <f t="shared" ca="1" si="474"/>
        <v>16350</v>
      </c>
      <c r="M1579" s="18">
        <f t="shared" ca="1" si="458"/>
        <v>0</v>
      </c>
      <c r="N1579" s="34">
        <f t="shared" ca="1" si="465"/>
        <v>18652.574739100022</v>
      </c>
      <c r="P1579" s="18">
        <f t="shared" ca="1" si="459"/>
        <v>479.15011862148953</v>
      </c>
      <c r="Q1579" s="47">
        <f ca="1">SUM(L$15:L1579)-SUM(M$15:M1579)</f>
        <v>16350</v>
      </c>
      <c r="R1579" s="47" t="str">
        <f t="shared" ca="1" si="460"/>
        <v>M1582</v>
      </c>
      <c r="S1579" s="40">
        <f t="shared" ca="1" si="466"/>
        <v>0</v>
      </c>
      <c r="T1579" s="46">
        <f t="shared" ca="1" si="467"/>
        <v>27</v>
      </c>
      <c r="X1579" s="74">
        <f t="shared" ca="1" si="468"/>
        <v>0.47915011862148954</v>
      </c>
      <c r="Y1579" s="75">
        <f t="shared" ca="1" si="469"/>
        <v>0.47915011862148954</v>
      </c>
      <c r="Z1579" s="74">
        <f t="shared" ca="1" si="470"/>
        <v>1.6147015141308179</v>
      </c>
      <c r="AA1579" s="76">
        <f t="shared" ca="1" si="471"/>
        <v>479.15011862148953</v>
      </c>
      <c r="AB1579" s="76">
        <f t="shared" ca="1" si="472"/>
        <v>1614.7015141308179</v>
      </c>
    </row>
    <row r="1580" spans="1:28" x14ac:dyDescent="0.25">
      <c r="A1580" s="2">
        <f t="shared" si="473"/>
        <v>6</v>
      </c>
      <c r="B1580" s="16">
        <f ca="1">VLOOKUP(A1580,PERIODS!$O$4:$P$33,2,FALSE)</f>
        <v>3.3000000000000002E-2</v>
      </c>
      <c r="C1580" s="15"/>
      <c r="D1580" s="18">
        <v>1566</v>
      </c>
      <c r="E1580" s="34">
        <f t="shared" ca="1" si="475"/>
        <v>18652.574739100022</v>
      </c>
      <c r="F1580" s="34">
        <f t="shared" ca="1" si="457"/>
        <v>3300</v>
      </c>
      <c r="G1580" s="69">
        <f t="shared" ca="1" si="461"/>
        <v>0</v>
      </c>
      <c r="H1580" s="34">
        <f t="shared" ca="1" si="462"/>
        <v>-129.99133771266131</v>
      </c>
      <c r="I1580" s="34">
        <f t="shared" ca="1" si="463"/>
        <v>3170.0086622873387</v>
      </c>
      <c r="J1580" s="18">
        <f ca="1">SUM(INDIRECT(ADDRESS(ROW(F1580),COLUMN(F1580),4)):INDIRECT(ADDRESS(ROW(F1580)+N$5-1,COLUMN(F1580),4)))</f>
        <v>23100</v>
      </c>
      <c r="K1580" s="18">
        <f t="shared" ca="1" si="464"/>
        <v>16350</v>
      </c>
      <c r="L1580" s="18">
        <f t="shared" ca="1" si="474"/>
        <v>0</v>
      </c>
      <c r="M1580" s="18">
        <f t="shared" ca="1" si="458"/>
        <v>0</v>
      </c>
      <c r="N1580" s="34">
        <f t="shared" ca="1" si="465"/>
        <v>15482.566076812684</v>
      </c>
      <c r="P1580" s="18">
        <f t="shared" ca="1" si="459"/>
        <v>129.99133771266131</v>
      </c>
      <c r="Q1580" s="47">
        <f ca="1">SUM(L$15:L1580)-SUM(M$15:M1580)</f>
        <v>16350</v>
      </c>
      <c r="R1580" s="47" t="str">
        <f t="shared" ca="1" si="460"/>
        <v>M1583</v>
      </c>
      <c r="S1580" s="40">
        <f t="shared" ca="1" si="466"/>
        <v>0</v>
      </c>
      <c r="T1580" s="46">
        <f t="shared" ca="1" si="467"/>
        <v>50</v>
      </c>
      <c r="X1580" s="74">
        <f t="shared" ca="1" si="468"/>
        <v>-0.1299913377126613</v>
      </c>
      <c r="Y1580" s="75">
        <f t="shared" ca="1" si="469"/>
        <v>-0.1299913377126613</v>
      </c>
      <c r="Z1580" s="74">
        <f t="shared" ca="1" si="470"/>
        <v>0.87810303726843886</v>
      </c>
      <c r="AA1580" s="76">
        <f t="shared" ca="1" si="471"/>
        <v>-129.99133771266131</v>
      </c>
      <c r="AB1580" s="76">
        <f t="shared" ca="1" si="472"/>
        <v>878.10303726843881</v>
      </c>
    </row>
    <row r="1581" spans="1:28" x14ac:dyDescent="0.25">
      <c r="A1581" s="2">
        <f t="shared" si="473"/>
        <v>7</v>
      </c>
      <c r="B1581" s="16">
        <f ca="1">VLOOKUP(A1581,PERIODS!$O$4:$P$33,2,FALSE)</f>
        <v>3.3000000000000002E-2</v>
      </c>
      <c r="C1581" s="15"/>
      <c r="D1581" s="18">
        <v>1567</v>
      </c>
      <c r="E1581" s="34">
        <f t="shared" ca="1" si="475"/>
        <v>15482.566076812684</v>
      </c>
      <c r="F1581" s="34">
        <f t="shared" ca="1" si="457"/>
        <v>3300</v>
      </c>
      <c r="G1581" s="69">
        <f t="shared" ca="1" si="461"/>
        <v>0</v>
      </c>
      <c r="H1581" s="34">
        <f t="shared" ca="1" si="462"/>
        <v>-253.15543984833249</v>
      </c>
      <c r="I1581" s="34">
        <f t="shared" ca="1" si="463"/>
        <v>3046.8445601516673</v>
      </c>
      <c r="J1581" s="18">
        <f ca="1">SUM(INDIRECT(ADDRESS(ROW(F1581),COLUMN(F1581),4)):INDIRECT(ADDRESS(ROW(F1581)+N$5-1,COLUMN(F1581),4)))</f>
        <v>23100</v>
      </c>
      <c r="K1581" s="18">
        <f t="shared" ca="1" si="464"/>
        <v>16350</v>
      </c>
      <c r="L1581" s="18">
        <f t="shared" ca="1" si="474"/>
        <v>0</v>
      </c>
      <c r="M1581" s="18">
        <f t="shared" ca="1" si="458"/>
        <v>0</v>
      </c>
      <c r="N1581" s="34">
        <f t="shared" ca="1" si="465"/>
        <v>12435.721516661017</v>
      </c>
      <c r="P1581" s="18">
        <f t="shared" ca="1" si="459"/>
        <v>253.15543984833249</v>
      </c>
      <c r="Q1581" s="47">
        <f ca="1">SUM(L$15:L1581)-SUM(M$15:M1581)</f>
        <v>16350</v>
      </c>
      <c r="R1581" s="47" t="str">
        <f t="shared" ca="1" si="460"/>
        <v>M1584</v>
      </c>
      <c r="S1581" s="40">
        <f t="shared" ca="1" si="466"/>
        <v>0</v>
      </c>
      <c r="T1581" s="46">
        <f t="shared" ca="1" si="467"/>
        <v>56</v>
      </c>
      <c r="X1581" s="74">
        <f t="shared" ca="1" si="468"/>
        <v>-0.2531554398483325</v>
      </c>
      <c r="Y1581" s="75">
        <f t="shared" ca="1" si="469"/>
        <v>-0.2531554398483325</v>
      </c>
      <c r="Z1581" s="74">
        <f t="shared" ca="1" si="470"/>
        <v>0.77634719715379852</v>
      </c>
      <c r="AA1581" s="76">
        <f t="shared" ca="1" si="471"/>
        <v>-253.15543984833249</v>
      </c>
      <c r="AB1581" s="76">
        <f t="shared" ca="1" si="472"/>
        <v>776.34719715379856</v>
      </c>
    </row>
    <row r="1582" spans="1:28" x14ac:dyDescent="0.25">
      <c r="A1582" s="2">
        <f t="shared" si="473"/>
        <v>8</v>
      </c>
      <c r="B1582" s="16">
        <f ca="1">VLOOKUP(A1582,PERIODS!$O$4:$P$33,2,FALSE)</f>
        <v>3.3000000000000002E-2</v>
      </c>
      <c r="C1582" s="15"/>
      <c r="D1582" s="18">
        <v>1568</v>
      </c>
      <c r="E1582" s="34">
        <f t="shared" ca="1" si="475"/>
        <v>12435.721516661017</v>
      </c>
      <c r="F1582" s="34">
        <f t="shared" ca="1" si="457"/>
        <v>3300</v>
      </c>
      <c r="G1582" s="69">
        <f t="shared" ca="1" si="461"/>
        <v>0</v>
      </c>
      <c r="H1582" s="34">
        <f t="shared" ca="1" si="462"/>
        <v>16.821977342531767</v>
      </c>
      <c r="I1582" s="34">
        <f t="shared" ca="1" si="463"/>
        <v>3316.8219773425317</v>
      </c>
      <c r="J1582" s="18">
        <f ca="1">SUM(INDIRECT(ADDRESS(ROW(F1582),COLUMN(F1582),4)):INDIRECT(ADDRESS(ROW(F1582)+N$5-1,COLUMN(F1582),4)))</f>
        <v>23100</v>
      </c>
      <c r="K1582" s="18">
        <f t="shared" ca="1" si="464"/>
        <v>0</v>
      </c>
      <c r="L1582" s="18">
        <f t="shared" ca="1" si="474"/>
        <v>0</v>
      </c>
      <c r="M1582" s="18">
        <f t="shared" ca="1" si="458"/>
        <v>16350</v>
      </c>
      <c r="N1582" s="34">
        <f t="shared" ca="1" si="465"/>
        <v>25468.899539318485</v>
      </c>
      <c r="P1582" s="18">
        <f t="shared" ca="1" si="459"/>
        <v>16.821977342531767</v>
      </c>
      <c r="Q1582" s="47">
        <f ca="1">SUM(L$15:L1582)-SUM(M$15:M1582)</f>
        <v>0</v>
      </c>
      <c r="R1582" s="47" t="str">
        <f t="shared" ca="1" si="460"/>
        <v>M1585</v>
      </c>
      <c r="S1582" s="40">
        <f t="shared" ca="1" si="466"/>
        <v>0</v>
      </c>
      <c r="T1582" s="46">
        <f t="shared" ca="1" si="467"/>
        <v>50</v>
      </c>
      <c r="X1582" s="74">
        <f t="shared" ca="1" si="468"/>
        <v>1.6821977342531765E-2</v>
      </c>
      <c r="Y1582" s="75">
        <f t="shared" ca="1" si="469"/>
        <v>1.6821977342531765E-2</v>
      </c>
      <c r="Z1582" s="74">
        <f t="shared" ca="1" si="470"/>
        <v>1.0169642635286913</v>
      </c>
      <c r="AA1582" s="76">
        <f t="shared" ca="1" si="471"/>
        <v>16.821977342531767</v>
      </c>
      <c r="AB1582" s="76">
        <f t="shared" ca="1" si="472"/>
        <v>1016.9642635286913</v>
      </c>
    </row>
    <row r="1583" spans="1:28" x14ac:dyDescent="0.25">
      <c r="A1583" s="2">
        <f t="shared" si="473"/>
        <v>9</v>
      </c>
      <c r="B1583" s="16">
        <f ca="1">VLOOKUP(A1583,PERIODS!$O$4:$P$33,2,FALSE)</f>
        <v>3.3000000000000002E-2</v>
      </c>
      <c r="C1583" s="15"/>
      <c r="D1583" s="18">
        <v>1569</v>
      </c>
      <c r="E1583" s="34">
        <f t="shared" ca="1" si="475"/>
        <v>25468.899539318485</v>
      </c>
      <c r="F1583" s="34">
        <f t="shared" ca="1" si="457"/>
        <v>3300</v>
      </c>
      <c r="G1583" s="69">
        <f t="shared" ca="1" si="461"/>
        <v>0</v>
      </c>
      <c r="H1583" s="34">
        <f t="shared" ca="1" si="462"/>
        <v>588.8692968575948</v>
      </c>
      <c r="I1583" s="34">
        <f t="shared" ca="1" si="463"/>
        <v>3888.8692968575947</v>
      </c>
      <c r="J1583" s="18">
        <f ca="1">SUM(INDIRECT(ADDRESS(ROW(F1583),COLUMN(F1583),4)):INDIRECT(ADDRESS(ROW(F1583)+N$5-1,COLUMN(F1583),4)))</f>
        <v>23100</v>
      </c>
      <c r="K1583" s="18">
        <f t="shared" ca="1" si="464"/>
        <v>0</v>
      </c>
      <c r="L1583" s="18">
        <f t="shared" ca="1" si="474"/>
        <v>0</v>
      </c>
      <c r="M1583" s="18">
        <f t="shared" ca="1" si="458"/>
        <v>0</v>
      </c>
      <c r="N1583" s="34">
        <f t="shared" ca="1" si="465"/>
        <v>21580.030242460889</v>
      </c>
      <c r="P1583" s="18">
        <f t="shared" ca="1" si="459"/>
        <v>588.8692968575948</v>
      </c>
      <c r="Q1583" s="47">
        <f ca="1">SUM(L$15:L1583)-SUM(M$15:M1583)</f>
        <v>0</v>
      </c>
      <c r="R1583" s="47" t="str">
        <f t="shared" ca="1" si="460"/>
        <v>M1586</v>
      </c>
      <c r="S1583" s="40">
        <f t="shared" ca="1" si="466"/>
        <v>0</v>
      </c>
      <c r="T1583" s="46">
        <f t="shared" ca="1" si="467"/>
        <v>56</v>
      </c>
      <c r="X1583" s="74">
        <f t="shared" ca="1" si="468"/>
        <v>0.58886929685759482</v>
      </c>
      <c r="Y1583" s="75">
        <f t="shared" ca="1" si="469"/>
        <v>0.58886929685759482</v>
      </c>
      <c r="Z1583" s="74">
        <f t="shared" ca="1" si="470"/>
        <v>1.8019497927833987</v>
      </c>
      <c r="AA1583" s="76">
        <f t="shared" ca="1" si="471"/>
        <v>588.8692968575948</v>
      </c>
      <c r="AB1583" s="76">
        <f t="shared" ca="1" si="472"/>
        <v>1801.9497927833988</v>
      </c>
    </row>
    <row r="1584" spans="1:28" x14ac:dyDescent="0.25">
      <c r="A1584" s="2">
        <f t="shared" si="473"/>
        <v>10</v>
      </c>
      <c r="B1584" s="16">
        <f ca="1">VLOOKUP(A1584,PERIODS!$O$4:$P$33,2,FALSE)</f>
        <v>3.3000000000000002E-2</v>
      </c>
      <c r="C1584" s="15"/>
      <c r="D1584" s="18">
        <v>1570</v>
      </c>
      <c r="E1584" s="34">
        <f t="shared" ca="1" si="475"/>
        <v>21580.030242460889</v>
      </c>
      <c r="F1584" s="34">
        <f t="shared" ca="1" si="457"/>
        <v>3300</v>
      </c>
      <c r="G1584" s="69">
        <f t="shared" ca="1" si="461"/>
        <v>0</v>
      </c>
      <c r="H1584" s="34">
        <f t="shared" ca="1" si="462"/>
        <v>934.88810167964346</v>
      </c>
      <c r="I1584" s="34">
        <f t="shared" ca="1" si="463"/>
        <v>4234.8881016796431</v>
      </c>
      <c r="J1584" s="18">
        <f ca="1">SUM(INDIRECT(ADDRESS(ROW(F1584),COLUMN(F1584),4)):INDIRECT(ADDRESS(ROW(F1584)+N$5-1,COLUMN(F1584),4)))</f>
        <v>23100</v>
      </c>
      <c r="K1584" s="18">
        <f t="shared" ca="1" si="464"/>
        <v>16350</v>
      </c>
      <c r="L1584" s="18">
        <f t="shared" ca="1" si="474"/>
        <v>16350</v>
      </c>
      <c r="M1584" s="18">
        <f t="shared" ca="1" si="458"/>
        <v>0</v>
      </c>
      <c r="N1584" s="34">
        <f t="shared" ca="1" si="465"/>
        <v>17345.142140781245</v>
      </c>
      <c r="P1584" s="18">
        <f t="shared" ca="1" si="459"/>
        <v>934.88810167964346</v>
      </c>
      <c r="Q1584" s="47">
        <f ca="1">SUM(L$15:L1584)-SUM(M$15:M1584)</f>
        <v>16350</v>
      </c>
      <c r="R1584" s="47" t="str">
        <f t="shared" ca="1" si="460"/>
        <v>M1587</v>
      </c>
      <c r="S1584" s="40">
        <f t="shared" ca="1" si="466"/>
        <v>0</v>
      </c>
      <c r="T1584" s="46">
        <f t="shared" ca="1" si="467"/>
        <v>30</v>
      </c>
      <c r="X1584" s="74">
        <f t="shared" ca="1" si="468"/>
        <v>0.93488810167964342</v>
      </c>
      <c r="Y1584" s="75">
        <f t="shared" ca="1" si="469"/>
        <v>0.93488810167964342</v>
      </c>
      <c r="Z1584" s="74">
        <f t="shared" ca="1" si="470"/>
        <v>2.5469284447780303</v>
      </c>
      <c r="AA1584" s="76">
        <f t="shared" ca="1" si="471"/>
        <v>934.88810167964346</v>
      </c>
      <c r="AB1584" s="76">
        <f t="shared" ca="1" si="472"/>
        <v>2546.9284447780301</v>
      </c>
    </row>
    <row r="1585" spans="1:28" x14ac:dyDescent="0.25">
      <c r="A1585" s="2">
        <f t="shared" si="473"/>
        <v>11</v>
      </c>
      <c r="B1585" s="16">
        <f ca="1">VLOOKUP(A1585,PERIODS!$O$4:$P$33,2,FALSE)</f>
        <v>3.3000000000000002E-2</v>
      </c>
      <c r="C1585" s="15"/>
      <c r="D1585" s="18">
        <v>1571</v>
      </c>
      <c r="E1585" s="34">
        <f t="shared" ca="1" si="475"/>
        <v>17345.142140781245</v>
      </c>
      <c r="F1585" s="34">
        <f t="shared" ca="1" si="457"/>
        <v>3300</v>
      </c>
      <c r="G1585" s="69">
        <f t="shared" ca="1" si="461"/>
        <v>0</v>
      </c>
      <c r="H1585" s="34">
        <f t="shared" ca="1" si="462"/>
        <v>1959.9639845400536</v>
      </c>
      <c r="I1585" s="34">
        <f t="shared" ca="1" si="463"/>
        <v>5259.9639845400534</v>
      </c>
      <c r="J1585" s="18">
        <f ca="1">SUM(INDIRECT(ADDRESS(ROW(F1585),COLUMN(F1585),4)):INDIRECT(ADDRESS(ROW(F1585)+N$5-1,COLUMN(F1585),4)))</f>
        <v>23300</v>
      </c>
      <c r="K1585" s="18">
        <f t="shared" ca="1" si="464"/>
        <v>16350</v>
      </c>
      <c r="L1585" s="18">
        <f t="shared" ca="1" si="474"/>
        <v>0</v>
      </c>
      <c r="M1585" s="18">
        <f t="shared" ca="1" si="458"/>
        <v>0</v>
      </c>
      <c r="N1585" s="34">
        <f t="shared" ca="1" si="465"/>
        <v>12085.178156241192</v>
      </c>
      <c r="P1585" s="18">
        <f t="shared" ca="1" si="459"/>
        <v>1959.9639845400536</v>
      </c>
      <c r="Q1585" s="47">
        <f ca="1">SUM(L$15:L1585)-SUM(M$15:M1585)</f>
        <v>16350</v>
      </c>
      <c r="R1585" s="47" t="str">
        <f t="shared" ca="1" si="460"/>
        <v>M1588</v>
      </c>
      <c r="S1585" s="40">
        <f t="shared" ca="1" si="466"/>
        <v>0</v>
      </c>
      <c r="T1585" s="46">
        <f t="shared" ca="1" si="467"/>
        <v>18</v>
      </c>
      <c r="X1585" s="74">
        <f t="shared" ca="1" si="468"/>
        <v>2.0432169134900273</v>
      </c>
      <c r="Y1585" s="75">
        <f t="shared" ca="1" si="469"/>
        <v>1.9599639845400536</v>
      </c>
      <c r="Z1585" s="74">
        <f t="shared" ca="1" si="470"/>
        <v>7.0990713842313315</v>
      </c>
      <c r="AA1585" s="76">
        <f t="shared" ca="1" si="471"/>
        <v>1959.9639845400536</v>
      </c>
      <c r="AB1585" s="76">
        <f t="shared" ca="1" si="472"/>
        <v>7099.0713842313316</v>
      </c>
    </row>
    <row r="1586" spans="1:28" x14ac:dyDescent="0.25">
      <c r="A1586" s="2">
        <f t="shared" si="473"/>
        <v>12</v>
      </c>
      <c r="B1586" s="16">
        <f ca="1">VLOOKUP(A1586,PERIODS!$O$4:$P$33,2,FALSE)</f>
        <v>3.3000000000000002E-2</v>
      </c>
      <c r="C1586" s="15"/>
      <c r="D1586" s="18">
        <v>1572</v>
      </c>
      <c r="E1586" s="34">
        <f t="shared" ca="1" si="475"/>
        <v>12085.178156241192</v>
      </c>
      <c r="F1586" s="34">
        <f t="shared" ca="1" si="457"/>
        <v>3300</v>
      </c>
      <c r="G1586" s="69">
        <f t="shared" ca="1" si="461"/>
        <v>0</v>
      </c>
      <c r="H1586" s="34">
        <f t="shared" ca="1" si="462"/>
        <v>1375.5060606846494</v>
      </c>
      <c r="I1586" s="34">
        <f t="shared" ca="1" si="463"/>
        <v>4675.5060606846491</v>
      </c>
      <c r="J1586" s="18">
        <f ca="1">SUM(INDIRECT(ADDRESS(ROW(F1586),COLUMN(F1586),4)):INDIRECT(ADDRESS(ROW(F1586)+N$5-1,COLUMN(F1586),4)))</f>
        <v>23500</v>
      </c>
      <c r="K1586" s="18">
        <f t="shared" ca="1" si="464"/>
        <v>16350</v>
      </c>
      <c r="L1586" s="18">
        <f t="shared" ca="1" si="474"/>
        <v>0</v>
      </c>
      <c r="M1586" s="18">
        <f t="shared" ca="1" si="458"/>
        <v>0</v>
      </c>
      <c r="N1586" s="34">
        <f t="shared" ca="1" si="465"/>
        <v>7409.6720955565434</v>
      </c>
      <c r="P1586" s="18">
        <f t="shared" ca="1" si="459"/>
        <v>1375.5060606846494</v>
      </c>
      <c r="Q1586" s="47">
        <f ca="1">SUM(L$15:L1586)-SUM(M$15:M1586)</f>
        <v>16350</v>
      </c>
      <c r="R1586" s="47" t="str">
        <f t="shared" ca="1" si="460"/>
        <v>M1589</v>
      </c>
      <c r="S1586" s="40">
        <f t="shared" ca="1" si="466"/>
        <v>0</v>
      </c>
      <c r="T1586" s="46">
        <f t="shared" ca="1" si="467"/>
        <v>15</v>
      </c>
      <c r="X1586" s="74">
        <f t="shared" ca="1" si="468"/>
        <v>1.3755060606846494</v>
      </c>
      <c r="Y1586" s="75">
        <f t="shared" ca="1" si="469"/>
        <v>1.3755060606846494</v>
      </c>
      <c r="Z1586" s="74">
        <f t="shared" ca="1" si="470"/>
        <v>3.9570787382827257</v>
      </c>
      <c r="AA1586" s="76">
        <f t="shared" ca="1" si="471"/>
        <v>1375.5060606846494</v>
      </c>
      <c r="AB1586" s="76">
        <f t="shared" ca="1" si="472"/>
        <v>3957.0787382827257</v>
      </c>
    </row>
    <row r="1587" spans="1:28" x14ac:dyDescent="0.25">
      <c r="A1587" s="2">
        <f t="shared" si="473"/>
        <v>13</v>
      </c>
      <c r="B1587" s="16">
        <f ca="1">VLOOKUP(A1587,PERIODS!$O$4:$P$33,2,FALSE)</f>
        <v>3.3000000000000002E-2</v>
      </c>
      <c r="C1587" s="15"/>
      <c r="D1587" s="18">
        <v>1573</v>
      </c>
      <c r="E1587" s="34">
        <f t="shared" ca="1" si="475"/>
        <v>7409.6720955565434</v>
      </c>
      <c r="F1587" s="34">
        <f t="shared" ca="1" si="457"/>
        <v>3300</v>
      </c>
      <c r="G1587" s="69">
        <f t="shared" ca="1" si="461"/>
        <v>0</v>
      </c>
      <c r="H1587" s="34">
        <f t="shared" ca="1" si="462"/>
        <v>1770.1435478492308</v>
      </c>
      <c r="I1587" s="34">
        <f t="shared" ca="1" si="463"/>
        <v>5070.1435478492313</v>
      </c>
      <c r="J1587" s="18">
        <f ca="1">SUM(INDIRECT(ADDRESS(ROW(F1587),COLUMN(F1587),4)):INDIRECT(ADDRESS(ROW(F1587)+N$5-1,COLUMN(F1587),4)))</f>
        <v>23700</v>
      </c>
      <c r="K1587" s="18">
        <f t="shared" ca="1" si="464"/>
        <v>0</v>
      </c>
      <c r="L1587" s="18">
        <f t="shared" ca="1" si="474"/>
        <v>0</v>
      </c>
      <c r="M1587" s="18">
        <f t="shared" ca="1" si="458"/>
        <v>16350</v>
      </c>
      <c r="N1587" s="34">
        <f t="shared" ca="1" si="465"/>
        <v>18689.528547707312</v>
      </c>
      <c r="P1587" s="18">
        <f t="shared" ca="1" si="459"/>
        <v>1770.1435478492308</v>
      </c>
      <c r="Q1587" s="47">
        <f ca="1">SUM(L$15:L1587)-SUM(M$15:M1587)</f>
        <v>0</v>
      </c>
      <c r="R1587" s="47" t="str">
        <f t="shared" ca="1" si="460"/>
        <v>M1590</v>
      </c>
      <c r="S1587" s="40">
        <f t="shared" ca="1" si="466"/>
        <v>0</v>
      </c>
      <c r="T1587" s="46">
        <f t="shared" ca="1" si="467"/>
        <v>24</v>
      </c>
      <c r="X1587" s="74">
        <f t="shared" ca="1" si="468"/>
        <v>1.7701435478492309</v>
      </c>
      <c r="Y1587" s="75">
        <f t="shared" ca="1" si="469"/>
        <v>1.7701435478492309</v>
      </c>
      <c r="Z1587" s="74">
        <f t="shared" ca="1" si="470"/>
        <v>5.8716961702460297</v>
      </c>
      <c r="AA1587" s="76">
        <f t="shared" ca="1" si="471"/>
        <v>1770.1435478492308</v>
      </c>
      <c r="AB1587" s="76">
        <f t="shared" ca="1" si="472"/>
        <v>5871.6961702460294</v>
      </c>
    </row>
    <row r="1588" spans="1:28" x14ac:dyDescent="0.25">
      <c r="A1588" s="2">
        <f t="shared" si="473"/>
        <v>14</v>
      </c>
      <c r="B1588" s="16">
        <f ca="1">VLOOKUP(A1588,PERIODS!$O$4:$P$33,2,FALSE)</f>
        <v>3.3000000000000002E-2</v>
      </c>
      <c r="C1588" s="15"/>
      <c r="D1588" s="18">
        <v>1574</v>
      </c>
      <c r="E1588" s="34">
        <f t="shared" ca="1" si="475"/>
        <v>18689.528547707312</v>
      </c>
      <c r="F1588" s="34">
        <f t="shared" ca="1" si="457"/>
        <v>3300</v>
      </c>
      <c r="G1588" s="69">
        <f t="shared" ca="1" si="461"/>
        <v>0</v>
      </c>
      <c r="H1588" s="34">
        <f t="shared" ca="1" si="462"/>
        <v>1552.0178825439684</v>
      </c>
      <c r="I1588" s="34">
        <f t="shared" ca="1" si="463"/>
        <v>4852.0178825439689</v>
      </c>
      <c r="J1588" s="18">
        <f ca="1">SUM(INDIRECT(ADDRESS(ROW(F1588),COLUMN(F1588),4)):INDIRECT(ADDRESS(ROW(F1588)+N$5-1,COLUMN(F1588),4)))</f>
        <v>23900</v>
      </c>
      <c r="K1588" s="18">
        <f t="shared" ca="1" si="464"/>
        <v>16350</v>
      </c>
      <c r="L1588" s="18">
        <f t="shared" ca="1" si="474"/>
        <v>16350</v>
      </c>
      <c r="M1588" s="18">
        <f t="shared" ca="1" si="458"/>
        <v>0</v>
      </c>
      <c r="N1588" s="34">
        <f t="shared" ca="1" si="465"/>
        <v>13837.510665163343</v>
      </c>
      <c r="P1588" s="18">
        <f t="shared" ca="1" si="459"/>
        <v>1552.0178825439684</v>
      </c>
      <c r="Q1588" s="47">
        <f ca="1">SUM(L$15:L1588)-SUM(M$15:M1588)</f>
        <v>16350</v>
      </c>
      <c r="R1588" s="47" t="str">
        <f t="shared" ca="1" si="460"/>
        <v>M1591</v>
      </c>
      <c r="S1588" s="40">
        <f t="shared" ca="1" si="466"/>
        <v>0</v>
      </c>
      <c r="T1588" s="46">
        <f t="shared" ca="1" si="467"/>
        <v>78</v>
      </c>
      <c r="X1588" s="74">
        <f t="shared" ca="1" si="468"/>
        <v>1.5520178825439683</v>
      </c>
      <c r="Y1588" s="75">
        <f t="shared" ca="1" si="469"/>
        <v>1.5520178825439683</v>
      </c>
      <c r="Z1588" s="74">
        <f t="shared" ca="1" si="470"/>
        <v>4.7209869746836928</v>
      </c>
      <c r="AA1588" s="76">
        <f t="shared" ca="1" si="471"/>
        <v>1552.0178825439684</v>
      </c>
      <c r="AB1588" s="76">
        <f t="shared" ca="1" si="472"/>
        <v>4720.986974683693</v>
      </c>
    </row>
    <row r="1589" spans="1:28" x14ac:dyDescent="0.25">
      <c r="A1589" s="2">
        <f t="shared" si="473"/>
        <v>15</v>
      </c>
      <c r="B1589" s="16">
        <f ca="1">VLOOKUP(A1589,PERIODS!$O$4:$P$33,2,FALSE)</f>
        <v>3.3000000000000002E-2</v>
      </c>
      <c r="C1589" s="15"/>
      <c r="D1589" s="18">
        <v>1575</v>
      </c>
      <c r="E1589" s="34">
        <f t="shared" ca="1" si="475"/>
        <v>13837.510665163343</v>
      </c>
      <c r="F1589" s="34">
        <f t="shared" ca="1" si="457"/>
        <v>3300</v>
      </c>
      <c r="G1589" s="69">
        <f t="shared" ca="1" si="461"/>
        <v>0</v>
      </c>
      <c r="H1589" s="34">
        <f t="shared" ca="1" si="462"/>
        <v>-546.66653191491037</v>
      </c>
      <c r="I1589" s="34">
        <f t="shared" ca="1" si="463"/>
        <v>2753.3334680850894</v>
      </c>
      <c r="J1589" s="18">
        <f ca="1">SUM(INDIRECT(ADDRESS(ROW(F1589),COLUMN(F1589),4)):INDIRECT(ADDRESS(ROW(F1589)+N$5-1,COLUMN(F1589),4)))</f>
        <v>24100</v>
      </c>
      <c r="K1589" s="18">
        <f t="shared" ca="1" si="464"/>
        <v>16350</v>
      </c>
      <c r="L1589" s="18">
        <f t="shared" ca="1" si="474"/>
        <v>0</v>
      </c>
      <c r="M1589" s="18">
        <f t="shared" ca="1" si="458"/>
        <v>0</v>
      </c>
      <c r="N1589" s="34">
        <f t="shared" ca="1" si="465"/>
        <v>11084.177197078254</v>
      </c>
      <c r="P1589" s="18">
        <f t="shared" ca="1" si="459"/>
        <v>546.66653191491037</v>
      </c>
      <c r="Q1589" s="47">
        <f ca="1">SUM(L$15:L1589)-SUM(M$15:M1589)</f>
        <v>16350</v>
      </c>
      <c r="R1589" s="47" t="str">
        <f t="shared" ca="1" si="460"/>
        <v>M1592</v>
      </c>
      <c r="S1589" s="40">
        <f t="shared" ca="1" si="466"/>
        <v>0</v>
      </c>
      <c r="T1589" s="46">
        <f t="shared" ca="1" si="467"/>
        <v>61</v>
      </c>
      <c r="X1589" s="74">
        <f t="shared" ca="1" si="468"/>
        <v>-0.54666653191491033</v>
      </c>
      <c r="Y1589" s="75">
        <f t="shared" ca="1" si="469"/>
        <v>-0.54666653191491033</v>
      </c>
      <c r="Z1589" s="74">
        <f t="shared" ca="1" si="470"/>
        <v>0.578876263260789</v>
      </c>
      <c r="AA1589" s="76">
        <f t="shared" ca="1" si="471"/>
        <v>-546.66653191491037</v>
      </c>
      <c r="AB1589" s="76">
        <f t="shared" ca="1" si="472"/>
        <v>578.87626326078896</v>
      </c>
    </row>
    <row r="1590" spans="1:28" x14ac:dyDescent="0.25">
      <c r="A1590" s="2">
        <f t="shared" si="473"/>
        <v>16</v>
      </c>
      <c r="B1590" s="16">
        <f ca="1">VLOOKUP(A1590,PERIODS!$O$4:$P$33,2,FALSE)</f>
        <v>3.3000000000000002E-2</v>
      </c>
      <c r="C1590" s="15"/>
      <c r="D1590" s="18">
        <v>1576</v>
      </c>
      <c r="E1590" s="34">
        <f t="shared" ca="1" si="475"/>
        <v>11084.177197078254</v>
      </c>
      <c r="F1590" s="34">
        <f t="shared" ca="1" si="457"/>
        <v>3300</v>
      </c>
      <c r="G1590" s="69">
        <f t="shared" ca="1" si="461"/>
        <v>0</v>
      </c>
      <c r="H1590" s="34">
        <f t="shared" ca="1" si="462"/>
        <v>-1148.6150357813799</v>
      </c>
      <c r="I1590" s="34">
        <f t="shared" ca="1" si="463"/>
        <v>2151.3849642186201</v>
      </c>
      <c r="J1590" s="18">
        <f ca="1">SUM(INDIRECT(ADDRESS(ROW(F1590),COLUMN(F1590),4)):INDIRECT(ADDRESS(ROW(F1590)+N$5-1,COLUMN(F1590),4)))</f>
        <v>24300</v>
      </c>
      <c r="K1590" s="18">
        <f t="shared" ca="1" si="464"/>
        <v>16350</v>
      </c>
      <c r="L1590" s="18">
        <f t="shared" ca="1" si="474"/>
        <v>0</v>
      </c>
      <c r="M1590" s="18">
        <f t="shared" ca="1" si="458"/>
        <v>0</v>
      </c>
      <c r="N1590" s="34">
        <f t="shared" ca="1" si="465"/>
        <v>8932.7922328596342</v>
      </c>
      <c r="P1590" s="18">
        <f t="shared" ca="1" si="459"/>
        <v>1148.6150357813799</v>
      </c>
      <c r="Q1590" s="47">
        <f ca="1">SUM(L$15:L1590)-SUM(M$15:M1590)</f>
        <v>16350</v>
      </c>
      <c r="R1590" s="47" t="str">
        <f t="shared" ca="1" si="460"/>
        <v>M1593</v>
      </c>
      <c r="S1590" s="40">
        <f t="shared" ca="1" si="466"/>
        <v>0</v>
      </c>
      <c r="T1590" s="46">
        <f t="shared" ca="1" si="467"/>
        <v>65</v>
      </c>
      <c r="X1590" s="74">
        <f t="shared" ca="1" si="468"/>
        <v>-1.1486150357813798</v>
      </c>
      <c r="Y1590" s="75">
        <f t="shared" ca="1" si="469"/>
        <v>-1.1486150357813798</v>
      </c>
      <c r="Z1590" s="74">
        <f t="shared" ca="1" si="470"/>
        <v>0.31707560378977612</v>
      </c>
      <c r="AA1590" s="76">
        <f t="shared" ca="1" si="471"/>
        <v>-1148.6150357813799</v>
      </c>
      <c r="AB1590" s="76">
        <f t="shared" ca="1" si="472"/>
        <v>317.0756037897761</v>
      </c>
    </row>
    <row r="1591" spans="1:28" x14ac:dyDescent="0.25">
      <c r="A1591" s="2">
        <f t="shared" si="473"/>
        <v>17</v>
      </c>
      <c r="B1591" s="16">
        <f ca="1">VLOOKUP(A1591,PERIODS!$O$4:$P$33,2,FALSE)</f>
        <v>3.5000000000000003E-2</v>
      </c>
      <c r="C1591" s="15"/>
      <c r="D1591" s="18">
        <v>1577</v>
      </c>
      <c r="E1591" s="34">
        <f t="shared" ca="1" si="475"/>
        <v>8932.7922328596342</v>
      </c>
      <c r="F1591" s="34">
        <f t="shared" ca="1" si="457"/>
        <v>3500.0000000000005</v>
      </c>
      <c r="G1591" s="69">
        <f t="shared" ca="1" si="461"/>
        <v>0</v>
      </c>
      <c r="H1591" s="34">
        <f t="shared" ca="1" si="462"/>
        <v>1688.6308307862662</v>
      </c>
      <c r="I1591" s="34">
        <f t="shared" ca="1" si="463"/>
        <v>5188.6308307862664</v>
      </c>
      <c r="J1591" s="18">
        <f ca="1">SUM(INDIRECT(ADDRESS(ROW(F1591),COLUMN(F1591),4)):INDIRECT(ADDRESS(ROW(F1591)+N$5-1,COLUMN(F1591),4)))</f>
        <v>24500.000000000004</v>
      </c>
      <c r="K1591" s="18">
        <f t="shared" ca="1" si="464"/>
        <v>0</v>
      </c>
      <c r="L1591" s="18">
        <f t="shared" ca="1" si="474"/>
        <v>0</v>
      </c>
      <c r="M1591" s="18">
        <f t="shared" ca="1" si="458"/>
        <v>16350</v>
      </c>
      <c r="N1591" s="34">
        <f t="shared" ca="1" si="465"/>
        <v>3744.1614020733687</v>
      </c>
      <c r="P1591" s="18">
        <f t="shared" ca="1" si="459"/>
        <v>1688.6308307862662</v>
      </c>
      <c r="Q1591" s="47">
        <f ca="1">SUM(L$15:L1591)-SUM(M$15:M1591)</f>
        <v>0</v>
      </c>
      <c r="R1591" s="47" t="str">
        <f t="shared" ca="1" si="460"/>
        <v>M1594</v>
      </c>
      <c r="S1591" s="40">
        <f t="shared" ca="1" si="466"/>
        <v>16350</v>
      </c>
      <c r="T1591" s="46">
        <f t="shared" ca="1" si="467"/>
        <v>100</v>
      </c>
      <c r="X1591" s="74">
        <f t="shared" ca="1" si="468"/>
        <v>1.6886308307862661</v>
      </c>
      <c r="Y1591" s="75">
        <f t="shared" ca="1" si="469"/>
        <v>1.6886308307862661</v>
      </c>
      <c r="Z1591" s="74">
        <f t="shared" ca="1" si="470"/>
        <v>5.4120655964229742</v>
      </c>
      <c r="AA1591" s="76">
        <f t="shared" ca="1" si="471"/>
        <v>1688.6308307862662</v>
      </c>
      <c r="AB1591" s="76">
        <f t="shared" ca="1" si="472"/>
        <v>5412.0655964229745</v>
      </c>
    </row>
    <row r="1592" spans="1:28" x14ac:dyDescent="0.25">
      <c r="A1592" s="2">
        <f t="shared" si="473"/>
        <v>18</v>
      </c>
      <c r="B1592" s="16">
        <f ca="1">VLOOKUP(A1592,PERIODS!$O$4:$P$33,2,FALSE)</f>
        <v>3.5000000000000003E-2</v>
      </c>
      <c r="C1592" s="15"/>
      <c r="D1592" s="18">
        <v>1578</v>
      </c>
      <c r="E1592" s="34">
        <f t="shared" ca="1" si="475"/>
        <v>3744.1614020733687</v>
      </c>
      <c r="F1592" s="34">
        <f t="shared" ca="1" si="457"/>
        <v>3500.0000000000005</v>
      </c>
      <c r="G1592" s="69">
        <f t="shared" ca="1" si="461"/>
        <v>0</v>
      </c>
      <c r="H1592" s="34">
        <f t="shared" ca="1" si="462"/>
        <v>1959.9639845400536</v>
      </c>
      <c r="I1592" s="34">
        <f t="shared" ca="1" si="463"/>
        <v>5459.9639845400543</v>
      </c>
      <c r="J1592" s="18">
        <f ca="1">SUM(INDIRECT(ADDRESS(ROW(F1592),COLUMN(F1592),4)):INDIRECT(ADDRESS(ROW(F1592)+N$5-1,COLUMN(F1592),4)))</f>
        <v>24500.000000000004</v>
      </c>
      <c r="K1592" s="18">
        <f t="shared" ca="1" si="464"/>
        <v>16350</v>
      </c>
      <c r="L1592" s="18">
        <f t="shared" ca="1" si="474"/>
        <v>16350</v>
      </c>
      <c r="M1592" s="18">
        <f t="shared" ca="1" si="458"/>
        <v>0</v>
      </c>
      <c r="N1592" s="34">
        <f t="shared" ca="1" si="465"/>
        <v>-1715.8025824666856</v>
      </c>
      <c r="P1592" s="18">
        <f t="shared" ca="1" si="459"/>
        <v>1959.9639845400536</v>
      </c>
      <c r="Q1592" s="47">
        <f ca="1">SUM(L$15:L1592)-SUM(M$15:M1592)</f>
        <v>16350</v>
      </c>
      <c r="R1592" s="47" t="str">
        <f t="shared" ca="1" si="460"/>
        <v>M1595</v>
      </c>
      <c r="S1592" s="40">
        <f t="shared" ca="1" si="466"/>
        <v>0</v>
      </c>
      <c r="T1592" s="46">
        <f t="shared" ca="1" si="467"/>
        <v>92</v>
      </c>
      <c r="X1592" s="74">
        <f t="shared" ca="1" si="468"/>
        <v>2.2825171749905753</v>
      </c>
      <c r="Y1592" s="75">
        <f t="shared" ca="1" si="469"/>
        <v>1.9599639845400536</v>
      </c>
      <c r="Z1592" s="74">
        <f t="shared" ca="1" si="470"/>
        <v>7.0990713842313315</v>
      </c>
      <c r="AA1592" s="76">
        <f t="shared" ca="1" si="471"/>
        <v>1959.9639845400536</v>
      </c>
      <c r="AB1592" s="76">
        <f t="shared" ca="1" si="472"/>
        <v>7099.0713842313316</v>
      </c>
    </row>
    <row r="1593" spans="1:28" x14ac:dyDescent="0.25">
      <c r="A1593" s="2">
        <f t="shared" si="473"/>
        <v>19</v>
      </c>
      <c r="B1593" s="16">
        <f ca="1">VLOOKUP(A1593,PERIODS!$O$4:$P$33,2,FALSE)</f>
        <v>3.5000000000000003E-2</v>
      </c>
      <c r="C1593" s="15"/>
      <c r="D1593" s="18">
        <v>1579</v>
      </c>
      <c r="E1593" s="34">
        <f t="shared" ca="1" si="475"/>
        <v>-1715.8025824666856</v>
      </c>
      <c r="F1593" s="34">
        <f t="shared" ca="1" si="457"/>
        <v>3500.0000000000005</v>
      </c>
      <c r="G1593" s="69">
        <f t="shared" ca="1" si="461"/>
        <v>0</v>
      </c>
      <c r="H1593" s="34">
        <f t="shared" ca="1" si="462"/>
        <v>-98.367653064594521</v>
      </c>
      <c r="I1593" s="34">
        <f t="shared" ca="1" si="463"/>
        <v>3401.6323469354061</v>
      </c>
      <c r="J1593" s="18">
        <f ca="1">SUM(INDIRECT(ADDRESS(ROW(F1593),COLUMN(F1593),4)):INDIRECT(ADDRESS(ROW(F1593)+N$5-1,COLUMN(F1593),4)))</f>
        <v>24500.000000000004</v>
      </c>
      <c r="K1593" s="18">
        <f t="shared" ca="1" si="464"/>
        <v>32700</v>
      </c>
      <c r="L1593" s="18">
        <f t="shared" ca="1" si="474"/>
        <v>16350</v>
      </c>
      <c r="M1593" s="18">
        <f t="shared" ca="1" si="458"/>
        <v>0</v>
      </c>
      <c r="N1593" s="34">
        <f t="shared" ca="1" si="465"/>
        <v>-5117.4349294020922</v>
      </c>
      <c r="P1593" s="18">
        <f t="shared" ca="1" si="459"/>
        <v>98.367653064594521</v>
      </c>
      <c r="Q1593" s="47">
        <f ca="1">SUM(L$15:L1593)-SUM(M$15:M1593)</f>
        <v>32700</v>
      </c>
      <c r="R1593" s="47" t="str">
        <f t="shared" ca="1" si="460"/>
        <v>M1596</v>
      </c>
      <c r="S1593" s="40">
        <f t="shared" ca="1" si="466"/>
        <v>0</v>
      </c>
      <c r="T1593" s="46">
        <f t="shared" ca="1" si="467"/>
        <v>40</v>
      </c>
      <c r="X1593" s="74">
        <f t="shared" ca="1" si="468"/>
        <v>-9.8367653064594524E-2</v>
      </c>
      <c r="Y1593" s="75">
        <f t="shared" ca="1" si="469"/>
        <v>-9.8367653064594524E-2</v>
      </c>
      <c r="Z1593" s="74">
        <f t="shared" ca="1" si="470"/>
        <v>0.90631563277374716</v>
      </c>
      <c r="AA1593" s="76">
        <f t="shared" ca="1" si="471"/>
        <v>-98.367653064594521</v>
      </c>
      <c r="AB1593" s="76">
        <f t="shared" ca="1" si="472"/>
        <v>906.31563277374721</v>
      </c>
    </row>
    <row r="1594" spans="1:28" x14ac:dyDescent="0.25">
      <c r="A1594" s="2">
        <f t="shared" si="473"/>
        <v>20</v>
      </c>
      <c r="B1594" s="16">
        <f ca="1">VLOOKUP(A1594,PERIODS!$O$4:$P$33,2,FALSE)</f>
        <v>3.5000000000000003E-2</v>
      </c>
      <c r="C1594" s="15"/>
      <c r="D1594" s="18">
        <v>1580</v>
      </c>
      <c r="E1594" s="34">
        <f t="shared" ca="1" si="475"/>
        <v>-5117.4349294020922</v>
      </c>
      <c r="F1594" s="34">
        <f t="shared" ca="1" si="457"/>
        <v>3500.0000000000005</v>
      </c>
      <c r="G1594" s="69">
        <f t="shared" ca="1" si="461"/>
        <v>0</v>
      </c>
      <c r="H1594" s="34">
        <f t="shared" ca="1" si="462"/>
        <v>368.07063260336412</v>
      </c>
      <c r="I1594" s="34">
        <f t="shared" ca="1" si="463"/>
        <v>3868.0706326033646</v>
      </c>
      <c r="J1594" s="18">
        <f ca="1">SUM(INDIRECT(ADDRESS(ROW(F1594),COLUMN(F1594),4)):INDIRECT(ADDRESS(ROW(F1594)+N$5-1,COLUMN(F1594),4)))</f>
        <v>24500.000000000004</v>
      </c>
      <c r="K1594" s="18">
        <f t="shared" ca="1" si="464"/>
        <v>32700</v>
      </c>
      <c r="L1594" s="18">
        <f t="shared" ca="1" si="474"/>
        <v>0</v>
      </c>
      <c r="M1594" s="18">
        <f t="shared" ca="1" si="458"/>
        <v>0</v>
      </c>
      <c r="N1594" s="34">
        <f t="shared" ca="1" si="465"/>
        <v>-8985.5055620054573</v>
      </c>
      <c r="P1594" s="18">
        <f t="shared" ca="1" si="459"/>
        <v>368.07063260336412</v>
      </c>
      <c r="Q1594" s="47">
        <f ca="1">SUM(L$15:L1594)-SUM(M$15:M1594)</f>
        <v>32700</v>
      </c>
      <c r="R1594" s="47" t="str">
        <f t="shared" ca="1" si="460"/>
        <v>M1597</v>
      </c>
      <c r="S1594" s="40">
        <f t="shared" ca="1" si="466"/>
        <v>0</v>
      </c>
      <c r="T1594" s="46">
        <f t="shared" ca="1" si="467"/>
        <v>7</v>
      </c>
      <c r="X1594" s="74">
        <f t="shared" ca="1" si="468"/>
        <v>0.36807063260336409</v>
      </c>
      <c r="Y1594" s="75">
        <f t="shared" ca="1" si="469"/>
        <v>0.36807063260336409</v>
      </c>
      <c r="Z1594" s="74">
        <f t="shared" ca="1" si="470"/>
        <v>1.4449440955327595</v>
      </c>
      <c r="AA1594" s="76">
        <f t="shared" ca="1" si="471"/>
        <v>368.07063260336412</v>
      </c>
      <c r="AB1594" s="76">
        <f t="shared" ca="1" si="472"/>
        <v>1444.9440955327595</v>
      </c>
    </row>
    <row r="1595" spans="1:28" x14ac:dyDescent="0.25">
      <c r="A1595" s="2">
        <f t="shared" si="473"/>
        <v>21</v>
      </c>
      <c r="B1595" s="16">
        <f ca="1">VLOOKUP(A1595,PERIODS!$O$4:$P$33,2,FALSE)</f>
        <v>3.5000000000000003E-2</v>
      </c>
      <c r="C1595" s="15"/>
      <c r="D1595" s="18">
        <v>1581</v>
      </c>
      <c r="E1595" s="34">
        <f t="shared" ca="1" si="475"/>
        <v>-8985.5055620054573</v>
      </c>
      <c r="F1595" s="34">
        <f t="shared" ca="1" si="457"/>
        <v>3500.0000000000005</v>
      </c>
      <c r="G1595" s="69">
        <f t="shared" ca="1" si="461"/>
        <v>0</v>
      </c>
      <c r="H1595" s="34">
        <f t="shared" ca="1" si="462"/>
        <v>1684.9428338450984</v>
      </c>
      <c r="I1595" s="34">
        <f t="shared" ca="1" si="463"/>
        <v>5184.9428338450989</v>
      </c>
      <c r="J1595" s="18">
        <f ca="1">SUM(INDIRECT(ADDRESS(ROW(F1595),COLUMN(F1595),4)):INDIRECT(ADDRESS(ROW(F1595)+N$5-1,COLUMN(F1595),4)))</f>
        <v>24500.000000000004</v>
      </c>
      <c r="K1595" s="18">
        <f t="shared" ca="1" si="464"/>
        <v>32700</v>
      </c>
      <c r="L1595" s="18">
        <f t="shared" ca="1" si="474"/>
        <v>16350</v>
      </c>
      <c r="M1595" s="18">
        <f t="shared" ca="1" si="458"/>
        <v>16350</v>
      </c>
      <c r="N1595" s="34">
        <f t="shared" ca="1" si="465"/>
        <v>2179.5516041494448</v>
      </c>
      <c r="P1595" s="18">
        <f t="shared" ca="1" si="459"/>
        <v>1684.9428338450984</v>
      </c>
      <c r="Q1595" s="47">
        <f ca="1">SUM(L$15:L1595)-SUM(M$15:M1595)</f>
        <v>32700</v>
      </c>
      <c r="R1595" s="47" t="str">
        <f t="shared" ca="1" si="460"/>
        <v>M1598</v>
      </c>
      <c r="S1595" s="40">
        <f t="shared" ca="1" si="466"/>
        <v>0</v>
      </c>
      <c r="T1595" s="46">
        <f t="shared" ca="1" si="467"/>
        <v>50</v>
      </c>
      <c r="X1595" s="74">
        <f t="shared" ca="1" si="468"/>
        <v>1.6849428338450985</v>
      </c>
      <c r="Y1595" s="75">
        <f t="shared" ca="1" si="469"/>
        <v>1.6849428338450985</v>
      </c>
      <c r="Z1595" s="74">
        <f t="shared" ca="1" si="470"/>
        <v>5.392142675475224</v>
      </c>
      <c r="AA1595" s="76">
        <f t="shared" ca="1" si="471"/>
        <v>1684.9428338450984</v>
      </c>
      <c r="AB1595" s="76">
        <f t="shared" ca="1" si="472"/>
        <v>5392.1426754752238</v>
      </c>
    </row>
    <row r="1596" spans="1:28" x14ac:dyDescent="0.25">
      <c r="A1596" s="2">
        <f t="shared" si="473"/>
        <v>22</v>
      </c>
      <c r="B1596" s="16">
        <f ca="1">VLOOKUP(A1596,PERIODS!$O$4:$P$33,2,FALSE)</f>
        <v>3.5000000000000003E-2</v>
      </c>
      <c r="C1596" s="15"/>
      <c r="D1596" s="18">
        <v>1582</v>
      </c>
      <c r="E1596" s="34">
        <f t="shared" ca="1" si="475"/>
        <v>2179.5516041494448</v>
      </c>
      <c r="F1596" s="34">
        <f t="shared" ca="1" si="457"/>
        <v>3500.0000000000005</v>
      </c>
      <c r="G1596" s="69">
        <f t="shared" ca="1" si="461"/>
        <v>0</v>
      </c>
      <c r="H1596" s="34">
        <f t="shared" ca="1" si="462"/>
        <v>1710.1229843879969</v>
      </c>
      <c r="I1596" s="34">
        <f t="shared" ca="1" si="463"/>
        <v>5210.1229843879973</v>
      </c>
      <c r="J1596" s="18">
        <f ca="1">SUM(INDIRECT(ADDRESS(ROW(F1596),COLUMN(F1596),4)):INDIRECT(ADDRESS(ROW(F1596)+N$5-1,COLUMN(F1596),4)))</f>
        <v>25000.000000000004</v>
      </c>
      <c r="K1596" s="18">
        <f t="shared" ca="1" si="464"/>
        <v>16350</v>
      </c>
      <c r="L1596" s="18">
        <f t="shared" ca="1" si="474"/>
        <v>0</v>
      </c>
      <c r="M1596" s="18">
        <f t="shared" ca="1" si="458"/>
        <v>16350</v>
      </c>
      <c r="N1596" s="34">
        <f t="shared" ca="1" si="465"/>
        <v>13319.428619761447</v>
      </c>
      <c r="P1596" s="18">
        <f t="shared" ca="1" si="459"/>
        <v>1710.1229843879969</v>
      </c>
      <c r="Q1596" s="47">
        <f ca="1">SUM(L$15:L1596)-SUM(M$15:M1596)</f>
        <v>16350</v>
      </c>
      <c r="R1596" s="47" t="str">
        <f t="shared" ca="1" si="460"/>
        <v>M1599</v>
      </c>
      <c r="S1596" s="40">
        <f t="shared" ca="1" si="466"/>
        <v>0</v>
      </c>
      <c r="T1596" s="46">
        <f t="shared" ca="1" si="467"/>
        <v>62</v>
      </c>
      <c r="X1596" s="74">
        <f t="shared" ca="1" si="468"/>
        <v>1.7101229843879968</v>
      </c>
      <c r="Y1596" s="75">
        <f t="shared" ca="1" si="469"/>
        <v>1.7101229843879968</v>
      </c>
      <c r="Z1596" s="74">
        <f t="shared" ca="1" si="470"/>
        <v>5.5296414953825144</v>
      </c>
      <c r="AA1596" s="76">
        <f t="shared" ca="1" si="471"/>
        <v>1710.1229843879969</v>
      </c>
      <c r="AB1596" s="76">
        <f t="shared" ca="1" si="472"/>
        <v>5529.6414953825142</v>
      </c>
    </row>
    <row r="1597" spans="1:28" x14ac:dyDescent="0.25">
      <c r="A1597" s="2">
        <f t="shared" si="473"/>
        <v>23</v>
      </c>
      <c r="B1597" s="16">
        <f ca="1">VLOOKUP(A1597,PERIODS!$O$4:$P$33,2,FALSE)</f>
        <v>3.5000000000000003E-2</v>
      </c>
      <c r="C1597" s="15"/>
      <c r="D1597" s="18">
        <v>1583</v>
      </c>
      <c r="E1597" s="34">
        <f t="shared" ca="1" si="475"/>
        <v>13319.428619761447</v>
      </c>
      <c r="F1597" s="34">
        <f t="shared" ca="1" si="457"/>
        <v>3500.0000000000005</v>
      </c>
      <c r="G1597" s="69">
        <f t="shared" ca="1" si="461"/>
        <v>0</v>
      </c>
      <c r="H1597" s="34">
        <f t="shared" ca="1" si="462"/>
        <v>-1001.0178706825199</v>
      </c>
      <c r="I1597" s="34">
        <f t="shared" ca="1" si="463"/>
        <v>2498.9821293174805</v>
      </c>
      <c r="J1597" s="18">
        <f ca="1">SUM(INDIRECT(ADDRESS(ROW(F1597),COLUMN(F1597),4)):INDIRECT(ADDRESS(ROW(F1597)+N$5-1,COLUMN(F1597),4)))</f>
        <v>25500.000000000004</v>
      </c>
      <c r="K1597" s="18">
        <f t="shared" ca="1" si="464"/>
        <v>16350</v>
      </c>
      <c r="L1597" s="18">
        <f t="shared" ca="1" si="474"/>
        <v>0</v>
      </c>
      <c r="M1597" s="18">
        <f t="shared" ca="1" si="458"/>
        <v>0</v>
      </c>
      <c r="N1597" s="34">
        <f t="shared" ca="1" si="465"/>
        <v>10820.446490443966</v>
      </c>
      <c r="P1597" s="18">
        <f t="shared" ca="1" si="459"/>
        <v>1001.0178706825199</v>
      </c>
      <c r="Q1597" s="47">
        <f ca="1">SUM(L$15:L1597)-SUM(M$15:M1597)</f>
        <v>16350</v>
      </c>
      <c r="R1597" s="47" t="str">
        <f t="shared" ca="1" si="460"/>
        <v>M1600</v>
      </c>
      <c r="S1597" s="40">
        <f t="shared" ca="1" si="466"/>
        <v>0</v>
      </c>
      <c r="T1597" s="46">
        <f t="shared" ca="1" si="467"/>
        <v>11</v>
      </c>
      <c r="X1597" s="74">
        <f t="shared" ca="1" si="468"/>
        <v>-1.0010178706825199</v>
      </c>
      <c r="Y1597" s="75">
        <f t="shared" ca="1" si="469"/>
        <v>-1.0010178706825199</v>
      </c>
      <c r="Z1597" s="74">
        <f t="shared" ca="1" si="470"/>
        <v>0.36750517798164961</v>
      </c>
      <c r="AA1597" s="76">
        <f t="shared" ca="1" si="471"/>
        <v>-1001.0178706825199</v>
      </c>
      <c r="AB1597" s="76">
        <f t="shared" ca="1" si="472"/>
        <v>367.50517798164964</v>
      </c>
    </row>
    <row r="1598" spans="1:28" x14ac:dyDescent="0.25">
      <c r="A1598" s="2">
        <f t="shared" si="473"/>
        <v>24</v>
      </c>
      <c r="B1598" s="16">
        <f ca="1">VLOOKUP(A1598,PERIODS!$O$4:$P$33,2,FALSE)</f>
        <v>3.5000000000000003E-2</v>
      </c>
      <c r="C1598" s="15"/>
      <c r="D1598" s="18">
        <v>1584</v>
      </c>
      <c r="E1598" s="34">
        <f t="shared" ca="1" si="475"/>
        <v>10820.446490443966</v>
      </c>
      <c r="F1598" s="34">
        <f t="shared" ca="1" si="457"/>
        <v>3500.0000000000005</v>
      </c>
      <c r="G1598" s="69">
        <f t="shared" ca="1" si="461"/>
        <v>0</v>
      </c>
      <c r="H1598" s="34">
        <f t="shared" ca="1" si="462"/>
        <v>-25.696340676426882</v>
      </c>
      <c r="I1598" s="34">
        <f t="shared" ca="1" si="463"/>
        <v>3474.3036593235734</v>
      </c>
      <c r="J1598" s="18">
        <f ca="1">SUM(INDIRECT(ADDRESS(ROW(F1598),COLUMN(F1598),4)):INDIRECT(ADDRESS(ROW(F1598)+N$5-1,COLUMN(F1598),4)))</f>
        <v>26000</v>
      </c>
      <c r="K1598" s="18">
        <f t="shared" ca="1" si="464"/>
        <v>0</v>
      </c>
      <c r="L1598" s="18">
        <f t="shared" ca="1" si="474"/>
        <v>0</v>
      </c>
      <c r="M1598" s="18">
        <f t="shared" ca="1" si="458"/>
        <v>16350</v>
      </c>
      <c r="N1598" s="34">
        <f t="shared" ca="1" si="465"/>
        <v>23696.142831120393</v>
      </c>
      <c r="P1598" s="18">
        <f t="shared" ca="1" si="459"/>
        <v>25.696340676426882</v>
      </c>
      <c r="Q1598" s="47">
        <f ca="1">SUM(L$15:L1598)-SUM(M$15:M1598)</f>
        <v>0</v>
      </c>
      <c r="R1598" s="47" t="str">
        <f t="shared" ca="1" si="460"/>
        <v>M1601</v>
      </c>
      <c r="S1598" s="40">
        <f t="shared" ca="1" si="466"/>
        <v>0</v>
      </c>
      <c r="T1598" s="46">
        <f t="shared" ca="1" si="467"/>
        <v>93</v>
      </c>
      <c r="X1598" s="74">
        <f t="shared" ca="1" si="468"/>
        <v>-2.5696340676426881E-2</v>
      </c>
      <c r="Y1598" s="75">
        <f t="shared" ca="1" si="469"/>
        <v>-2.5696340676426881E-2</v>
      </c>
      <c r="Z1598" s="74">
        <f t="shared" ca="1" si="470"/>
        <v>0.9746310004687655</v>
      </c>
      <c r="AA1598" s="76">
        <f t="shared" ca="1" si="471"/>
        <v>-25.696340676426882</v>
      </c>
      <c r="AB1598" s="76">
        <f t="shared" ca="1" si="472"/>
        <v>974.63100046876548</v>
      </c>
    </row>
    <row r="1599" spans="1:28" x14ac:dyDescent="0.25">
      <c r="A1599" s="2">
        <f t="shared" si="473"/>
        <v>25</v>
      </c>
      <c r="B1599" s="16">
        <f ca="1">VLOOKUP(A1599,PERIODS!$O$4:$P$33,2,FALSE)</f>
        <v>3.5000000000000003E-2</v>
      </c>
      <c r="C1599" s="15"/>
      <c r="D1599" s="18">
        <v>1585</v>
      </c>
      <c r="E1599" s="34">
        <f t="shared" ca="1" si="475"/>
        <v>23696.142831120393</v>
      </c>
      <c r="F1599" s="34">
        <f t="shared" ca="1" si="457"/>
        <v>3500.0000000000005</v>
      </c>
      <c r="G1599" s="69">
        <f t="shared" ca="1" si="461"/>
        <v>0</v>
      </c>
      <c r="H1599" s="34">
        <f t="shared" ca="1" si="462"/>
        <v>174.3691254656899</v>
      </c>
      <c r="I1599" s="34">
        <f t="shared" ca="1" si="463"/>
        <v>3674.3691254656906</v>
      </c>
      <c r="J1599" s="18">
        <f ca="1">SUM(INDIRECT(ADDRESS(ROW(F1599),COLUMN(F1599),4)):INDIRECT(ADDRESS(ROW(F1599)+N$5-1,COLUMN(F1599),4)))</f>
        <v>24900</v>
      </c>
      <c r="K1599" s="18">
        <f t="shared" ca="1" si="464"/>
        <v>16350</v>
      </c>
      <c r="L1599" s="18">
        <f t="shared" ca="1" si="474"/>
        <v>16350</v>
      </c>
      <c r="M1599" s="18">
        <f t="shared" ca="1" si="458"/>
        <v>0</v>
      </c>
      <c r="N1599" s="34">
        <f t="shared" ca="1" si="465"/>
        <v>20021.773705654701</v>
      </c>
      <c r="P1599" s="18">
        <f t="shared" ca="1" si="459"/>
        <v>174.3691254656899</v>
      </c>
      <c r="Q1599" s="47">
        <f ca="1">SUM(L$15:L1599)-SUM(M$15:M1599)</f>
        <v>16350</v>
      </c>
      <c r="R1599" s="47" t="str">
        <f t="shared" ca="1" si="460"/>
        <v>M1602</v>
      </c>
      <c r="S1599" s="40">
        <f t="shared" ca="1" si="466"/>
        <v>0</v>
      </c>
      <c r="T1599" s="46">
        <f t="shared" ca="1" si="467"/>
        <v>88</v>
      </c>
      <c r="X1599" s="74">
        <f t="shared" ca="1" si="468"/>
        <v>0.17436912546568992</v>
      </c>
      <c r="Y1599" s="75">
        <f t="shared" ca="1" si="469"/>
        <v>0.17436912546568992</v>
      </c>
      <c r="Z1599" s="74">
        <f t="shared" ca="1" si="470"/>
        <v>1.1904949267199525</v>
      </c>
      <c r="AA1599" s="76">
        <f t="shared" ca="1" si="471"/>
        <v>174.3691254656899</v>
      </c>
      <c r="AB1599" s="76">
        <f t="shared" ca="1" si="472"/>
        <v>1190.4949267199524</v>
      </c>
    </row>
    <row r="1600" spans="1:28" x14ac:dyDescent="0.25">
      <c r="A1600" s="2">
        <f t="shared" si="473"/>
        <v>26</v>
      </c>
      <c r="B1600" s="16">
        <f ca="1">VLOOKUP(A1600,PERIODS!$O$4:$P$33,2,FALSE)</f>
        <v>3.5000000000000003E-2</v>
      </c>
      <c r="C1600" s="15"/>
      <c r="D1600" s="18">
        <v>1586</v>
      </c>
      <c r="E1600" s="34">
        <f t="shared" ca="1" si="475"/>
        <v>20021.773705654701</v>
      </c>
      <c r="F1600" s="34">
        <f t="shared" ca="1" si="457"/>
        <v>3500.0000000000005</v>
      </c>
      <c r="G1600" s="69">
        <f t="shared" ca="1" si="461"/>
        <v>0</v>
      </c>
      <c r="H1600" s="34">
        <f t="shared" ca="1" si="462"/>
        <v>-543.67010661262088</v>
      </c>
      <c r="I1600" s="34">
        <f t="shared" ca="1" si="463"/>
        <v>2956.3298933873793</v>
      </c>
      <c r="J1600" s="18">
        <f ca="1">SUM(INDIRECT(ADDRESS(ROW(F1600),COLUMN(F1600),4)):INDIRECT(ADDRESS(ROW(F1600)+N$5-1,COLUMN(F1600),4)))</f>
        <v>23900</v>
      </c>
      <c r="K1600" s="18">
        <f t="shared" ca="1" si="464"/>
        <v>16350</v>
      </c>
      <c r="L1600" s="18">
        <f t="shared" ca="1" si="474"/>
        <v>0</v>
      </c>
      <c r="M1600" s="18">
        <f t="shared" ca="1" si="458"/>
        <v>0</v>
      </c>
      <c r="N1600" s="34">
        <f t="shared" ca="1" si="465"/>
        <v>17065.443812267324</v>
      </c>
      <c r="P1600" s="18">
        <f t="shared" ca="1" si="459"/>
        <v>543.67010661262088</v>
      </c>
      <c r="Q1600" s="47">
        <f ca="1">SUM(L$15:L1600)-SUM(M$15:M1600)</f>
        <v>16350</v>
      </c>
      <c r="R1600" s="47" t="str">
        <f t="shared" ca="1" si="460"/>
        <v>M1603</v>
      </c>
      <c r="S1600" s="40">
        <f t="shared" ca="1" si="466"/>
        <v>0</v>
      </c>
      <c r="T1600" s="46">
        <f t="shared" ca="1" si="467"/>
        <v>75</v>
      </c>
      <c r="X1600" s="74">
        <f t="shared" ca="1" si="468"/>
        <v>-0.54367010661262094</v>
      </c>
      <c r="Y1600" s="75">
        <f t="shared" ca="1" si="469"/>
        <v>-0.54367010661262094</v>
      </c>
      <c r="Z1600" s="74">
        <f t="shared" ca="1" si="470"/>
        <v>0.58061342407946659</v>
      </c>
      <c r="AA1600" s="76">
        <f t="shared" ca="1" si="471"/>
        <v>-543.67010661262088</v>
      </c>
      <c r="AB1600" s="76">
        <f t="shared" ca="1" si="472"/>
        <v>580.61342407946654</v>
      </c>
    </row>
    <row r="1601" spans="1:28" x14ac:dyDescent="0.25">
      <c r="A1601" s="2">
        <f t="shared" si="473"/>
        <v>27</v>
      </c>
      <c r="B1601" s="16">
        <f ca="1">VLOOKUP(A1601,PERIODS!$O$4:$P$33,2,FALSE)</f>
        <v>3.5000000000000003E-2</v>
      </c>
      <c r="C1601" s="15"/>
      <c r="D1601" s="18">
        <v>1587</v>
      </c>
      <c r="E1601" s="34">
        <f t="shared" ca="1" si="475"/>
        <v>17065.443812267324</v>
      </c>
      <c r="F1601" s="34">
        <f t="shared" ca="1" si="457"/>
        <v>3500.0000000000005</v>
      </c>
      <c r="G1601" s="69">
        <f t="shared" ca="1" si="461"/>
        <v>0</v>
      </c>
      <c r="H1601" s="34">
        <f t="shared" ca="1" si="462"/>
        <v>-687.57512355794199</v>
      </c>
      <c r="I1601" s="34">
        <f t="shared" ca="1" si="463"/>
        <v>2812.4248764420586</v>
      </c>
      <c r="J1601" s="18">
        <f ca="1">SUM(INDIRECT(ADDRESS(ROW(F1601),COLUMN(F1601),4)):INDIRECT(ADDRESS(ROW(F1601)+N$5-1,COLUMN(F1601),4)))</f>
        <v>22900</v>
      </c>
      <c r="K1601" s="18">
        <f t="shared" ca="1" si="464"/>
        <v>16350</v>
      </c>
      <c r="L1601" s="18">
        <f t="shared" ca="1" si="474"/>
        <v>0</v>
      </c>
      <c r="M1601" s="18">
        <f t="shared" ca="1" si="458"/>
        <v>0</v>
      </c>
      <c r="N1601" s="34">
        <f t="shared" ca="1" si="465"/>
        <v>14253.018935825265</v>
      </c>
      <c r="P1601" s="18">
        <f t="shared" ca="1" si="459"/>
        <v>687.57512355794199</v>
      </c>
      <c r="Q1601" s="47">
        <f ca="1">SUM(L$15:L1601)-SUM(M$15:M1601)</f>
        <v>16350</v>
      </c>
      <c r="R1601" s="47" t="str">
        <f t="shared" ca="1" si="460"/>
        <v>M1604</v>
      </c>
      <c r="S1601" s="40">
        <f t="shared" ca="1" si="466"/>
        <v>0</v>
      </c>
      <c r="T1601" s="46">
        <f t="shared" ca="1" si="467"/>
        <v>89</v>
      </c>
      <c r="X1601" s="74">
        <f t="shared" ca="1" si="468"/>
        <v>-0.68757512355794204</v>
      </c>
      <c r="Y1601" s="75">
        <f t="shared" ca="1" si="469"/>
        <v>-0.68757512355794204</v>
      </c>
      <c r="Z1601" s="74">
        <f t="shared" ca="1" si="470"/>
        <v>0.50279380489259995</v>
      </c>
      <c r="AA1601" s="76">
        <f t="shared" ca="1" si="471"/>
        <v>-687.57512355794199</v>
      </c>
      <c r="AB1601" s="76">
        <f t="shared" ca="1" si="472"/>
        <v>502.79380489259995</v>
      </c>
    </row>
    <row r="1602" spans="1:28" x14ac:dyDescent="0.25">
      <c r="A1602" s="2">
        <f t="shared" si="473"/>
        <v>28</v>
      </c>
      <c r="B1602" s="16">
        <f ca="1">VLOOKUP(A1602,PERIODS!$O$4:$P$33,2,FALSE)</f>
        <v>0.04</v>
      </c>
      <c r="C1602" s="15"/>
      <c r="D1602" s="18">
        <v>1588</v>
      </c>
      <c r="E1602" s="34">
        <f t="shared" ca="1" si="475"/>
        <v>14253.018935825265</v>
      </c>
      <c r="F1602" s="34">
        <f t="shared" ca="1" si="457"/>
        <v>4000</v>
      </c>
      <c r="G1602" s="69">
        <f t="shared" ca="1" si="461"/>
        <v>0</v>
      </c>
      <c r="H1602" s="34">
        <f t="shared" ca="1" si="462"/>
        <v>206.00888067703039</v>
      </c>
      <c r="I1602" s="34">
        <f t="shared" ca="1" si="463"/>
        <v>4206.00888067703</v>
      </c>
      <c r="J1602" s="18">
        <f ca="1">SUM(INDIRECT(ADDRESS(ROW(F1602),COLUMN(F1602),4)):INDIRECT(ADDRESS(ROW(F1602)+N$5-1,COLUMN(F1602),4)))</f>
        <v>21900</v>
      </c>
      <c r="K1602" s="18">
        <f t="shared" ca="1" si="464"/>
        <v>0</v>
      </c>
      <c r="L1602" s="18">
        <f t="shared" ca="1" si="474"/>
        <v>0</v>
      </c>
      <c r="M1602" s="18">
        <f t="shared" ca="1" si="458"/>
        <v>16350</v>
      </c>
      <c r="N1602" s="34">
        <f t="shared" ca="1" si="465"/>
        <v>26397.010055148236</v>
      </c>
      <c r="P1602" s="18">
        <f t="shared" ca="1" si="459"/>
        <v>206.00888067703039</v>
      </c>
      <c r="Q1602" s="47">
        <f ca="1">SUM(L$15:L1602)-SUM(M$15:M1602)</f>
        <v>0</v>
      </c>
      <c r="R1602" s="47" t="str">
        <f t="shared" ca="1" si="460"/>
        <v>M1605</v>
      </c>
      <c r="S1602" s="40">
        <f t="shared" ca="1" si="466"/>
        <v>0</v>
      </c>
      <c r="T1602" s="46">
        <f t="shared" ca="1" si="467"/>
        <v>89</v>
      </c>
      <c r="X1602" s="74">
        <f t="shared" ca="1" si="468"/>
        <v>0.20600888067703038</v>
      </c>
      <c r="Y1602" s="75">
        <f t="shared" ca="1" si="469"/>
        <v>0.20600888067703038</v>
      </c>
      <c r="Z1602" s="74">
        <f t="shared" ca="1" si="470"/>
        <v>1.2287641162041205</v>
      </c>
      <c r="AA1602" s="76">
        <f t="shared" ca="1" si="471"/>
        <v>206.00888067703039</v>
      </c>
      <c r="AB1602" s="76">
        <f t="shared" ca="1" si="472"/>
        <v>1228.7641162041205</v>
      </c>
    </row>
    <row r="1603" spans="1:28" x14ac:dyDescent="0.25">
      <c r="A1603" s="2">
        <f t="shared" si="473"/>
        <v>29</v>
      </c>
      <c r="B1603" s="16">
        <f ca="1">VLOOKUP(A1603,PERIODS!$O$4:$P$33,2,FALSE)</f>
        <v>0.04</v>
      </c>
      <c r="C1603" s="15"/>
      <c r="D1603" s="18">
        <v>1589</v>
      </c>
      <c r="E1603" s="34">
        <f t="shared" ca="1" si="475"/>
        <v>26397.010055148236</v>
      </c>
      <c r="F1603" s="34">
        <f t="shared" ca="1" si="457"/>
        <v>4000</v>
      </c>
      <c r="G1603" s="69">
        <f t="shared" ca="1" si="461"/>
        <v>0</v>
      </c>
      <c r="H1603" s="34">
        <f t="shared" ca="1" si="462"/>
        <v>-380.87908571089537</v>
      </c>
      <c r="I1603" s="34">
        <f t="shared" ca="1" si="463"/>
        <v>3619.1209142891048</v>
      </c>
      <c r="J1603" s="18">
        <f ca="1">SUM(INDIRECT(ADDRESS(ROW(F1603),COLUMN(F1603),4)):INDIRECT(ADDRESS(ROW(F1603)+N$5-1,COLUMN(F1603),4)))</f>
        <v>21200</v>
      </c>
      <c r="K1603" s="18">
        <f t="shared" ca="1" si="464"/>
        <v>0</v>
      </c>
      <c r="L1603" s="18">
        <f t="shared" ca="1" si="474"/>
        <v>0</v>
      </c>
      <c r="M1603" s="18">
        <f t="shared" ca="1" si="458"/>
        <v>0</v>
      </c>
      <c r="N1603" s="34">
        <f t="shared" ca="1" si="465"/>
        <v>22777.88914085913</v>
      </c>
      <c r="P1603" s="18">
        <f t="shared" ca="1" si="459"/>
        <v>380.87908571089537</v>
      </c>
      <c r="Q1603" s="47">
        <f ca="1">SUM(L$15:L1603)-SUM(M$15:M1603)</f>
        <v>0</v>
      </c>
      <c r="R1603" s="47" t="str">
        <f t="shared" ca="1" si="460"/>
        <v>M1606</v>
      </c>
      <c r="S1603" s="40">
        <f t="shared" ca="1" si="466"/>
        <v>0</v>
      </c>
      <c r="T1603" s="46">
        <f t="shared" ca="1" si="467"/>
        <v>9</v>
      </c>
      <c r="X1603" s="74">
        <f t="shared" ca="1" si="468"/>
        <v>-0.38087908571089535</v>
      </c>
      <c r="Y1603" s="75">
        <f t="shared" ca="1" si="469"/>
        <v>-0.38087908571089535</v>
      </c>
      <c r="Z1603" s="74">
        <f t="shared" ca="1" si="470"/>
        <v>0.68326050058307741</v>
      </c>
      <c r="AA1603" s="76">
        <f t="shared" ca="1" si="471"/>
        <v>-380.87908571089537</v>
      </c>
      <c r="AB1603" s="76">
        <f t="shared" ca="1" si="472"/>
        <v>683.26050058307737</v>
      </c>
    </row>
    <row r="1604" spans="1:28" x14ac:dyDescent="0.25">
      <c r="A1604" s="2">
        <f t="shared" si="473"/>
        <v>30</v>
      </c>
      <c r="B1604" s="16">
        <f ca="1">VLOOKUP(A1604,PERIODS!$O$4:$P$33,2,FALSE)</f>
        <v>0.04</v>
      </c>
      <c r="C1604" s="15"/>
      <c r="D1604" s="18">
        <v>1590</v>
      </c>
      <c r="E1604" s="34">
        <f t="shared" ca="1" si="475"/>
        <v>22777.88914085913</v>
      </c>
      <c r="F1604" s="34">
        <f t="shared" ca="1" si="457"/>
        <v>4000</v>
      </c>
      <c r="G1604" s="69">
        <f t="shared" ca="1" si="461"/>
        <v>0</v>
      </c>
      <c r="H1604" s="34">
        <f t="shared" ca="1" si="462"/>
        <v>113.87247675331291</v>
      </c>
      <c r="I1604" s="34">
        <f t="shared" ca="1" si="463"/>
        <v>4113.8724767533131</v>
      </c>
      <c r="J1604" s="18">
        <f ca="1">SUM(INDIRECT(ADDRESS(ROW(F1604),COLUMN(F1604),4)):INDIRECT(ADDRESS(ROW(F1604)+N$5-1,COLUMN(F1604),4)))</f>
        <v>20500</v>
      </c>
      <c r="K1604" s="18">
        <f t="shared" ca="1" si="464"/>
        <v>0</v>
      </c>
      <c r="L1604" s="18">
        <f t="shared" ca="1" si="474"/>
        <v>0</v>
      </c>
      <c r="M1604" s="18">
        <f t="shared" ca="1" si="458"/>
        <v>0</v>
      </c>
      <c r="N1604" s="34">
        <f t="shared" ca="1" si="465"/>
        <v>18664.016664105817</v>
      </c>
      <c r="P1604" s="18">
        <f t="shared" ca="1" si="459"/>
        <v>113.87247675331291</v>
      </c>
      <c r="Q1604" s="47">
        <f ca="1">SUM(L$15:L1604)-SUM(M$15:M1604)</f>
        <v>0</v>
      </c>
      <c r="R1604" s="47" t="str">
        <f t="shared" ca="1" si="460"/>
        <v>M1607</v>
      </c>
      <c r="S1604" s="40">
        <f t="shared" ca="1" si="466"/>
        <v>0</v>
      </c>
      <c r="T1604" s="46">
        <f t="shared" ca="1" si="467"/>
        <v>50</v>
      </c>
      <c r="X1604" s="74">
        <f t="shared" ca="1" si="468"/>
        <v>0.11387247675331291</v>
      </c>
      <c r="Y1604" s="75">
        <f t="shared" ca="1" si="469"/>
        <v>0.11387247675331291</v>
      </c>
      <c r="Z1604" s="74">
        <f t="shared" ca="1" si="470"/>
        <v>1.1206092120470046</v>
      </c>
      <c r="AA1604" s="76">
        <f t="shared" ca="1" si="471"/>
        <v>113.87247675331291</v>
      </c>
      <c r="AB1604" s="76">
        <f t="shared" ca="1" si="472"/>
        <v>1120.6092120470046</v>
      </c>
    </row>
    <row r="1605" spans="1:28" x14ac:dyDescent="0.25">
      <c r="A1605" s="2">
        <f t="shared" si="473"/>
        <v>1</v>
      </c>
      <c r="B1605" s="16">
        <f ca="1">VLOOKUP(A1605,PERIODS!$O$4:$P$33,2,FALSE)</f>
        <v>2.4E-2</v>
      </c>
      <c r="C1605" s="15"/>
      <c r="D1605" s="18">
        <v>1591</v>
      </c>
      <c r="E1605" s="34">
        <f t="shared" ca="1" si="475"/>
        <v>18664.016664105817</v>
      </c>
      <c r="F1605" s="34">
        <f t="shared" ca="1" si="457"/>
        <v>2400</v>
      </c>
      <c r="G1605" s="69">
        <f t="shared" ca="1" si="461"/>
        <v>0</v>
      </c>
      <c r="H1605" s="34">
        <f t="shared" ca="1" si="462"/>
        <v>-1028.2022264482</v>
      </c>
      <c r="I1605" s="34">
        <f t="shared" ca="1" si="463"/>
        <v>1371.7977735518</v>
      </c>
      <c r="J1605" s="18">
        <f ca="1">SUM(INDIRECT(ADDRESS(ROW(F1605),COLUMN(F1605),4)):INDIRECT(ADDRESS(ROW(F1605)+N$5-1,COLUMN(F1605),4)))</f>
        <v>19800</v>
      </c>
      <c r="K1605" s="18">
        <f t="shared" ca="1" si="464"/>
        <v>16350</v>
      </c>
      <c r="L1605" s="18">
        <f t="shared" ca="1" si="474"/>
        <v>16350</v>
      </c>
      <c r="M1605" s="18">
        <f t="shared" ca="1" si="458"/>
        <v>0</v>
      </c>
      <c r="N1605" s="34">
        <f t="shared" ca="1" si="465"/>
        <v>17292.218890554017</v>
      </c>
      <c r="P1605" s="18">
        <f t="shared" ca="1" si="459"/>
        <v>1028.2022264482</v>
      </c>
      <c r="Q1605" s="47">
        <f ca="1">SUM(L$15:L1605)-SUM(M$15:M1605)</f>
        <v>16350</v>
      </c>
      <c r="R1605" s="47" t="str">
        <f t="shared" ca="1" si="460"/>
        <v>M1608</v>
      </c>
      <c r="S1605" s="40">
        <f t="shared" ca="1" si="466"/>
        <v>0</v>
      </c>
      <c r="T1605" s="46">
        <f t="shared" ca="1" si="467"/>
        <v>35</v>
      </c>
      <c r="X1605" s="74">
        <f t="shared" ca="1" si="468"/>
        <v>-1.0282022264482</v>
      </c>
      <c r="Y1605" s="75">
        <f t="shared" ca="1" si="469"/>
        <v>-1.0282022264482</v>
      </c>
      <c r="Z1605" s="74">
        <f t="shared" ca="1" si="470"/>
        <v>0.35764935550796467</v>
      </c>
      <c r="AA1605" s="76">
        <f t="shared" ca="1" si="471"/>
        <v>-1028.2022264482</v>
      </c>
      <c r="AB1605" s="76">
        <f t="shared" ca="1" si="472"/>
        <v>357.64935550796469</v>
      </c>
    </row>
    <row r="1606" spans="1:28" x14ac:dyDescent="0.25">
      <c r="A1606" s="2">
        <f t="shared" si="473"/>
        <v>2</v>
      </c>
      <c r="B1606" s="16">
        <f ca="1">VLOOKUP(A1606,PERIODS!$O$4:$P$33,2,FALSE)</f>
        <v>2.5000000000000001E-2</v>
      </c>
      <c r="C1606" s="15"/>
      <c r="D1606" s="18">
        <v>1592</v>
      </c>
      <c r="E1606" s="34">
        <f t="shared" ca="1" si="475"/>
        <v>17292.218890554017</v>
      </c>
      <c r="F1606" s="34">
        <f t="shared" ca="1" si="457"/>
        <v>2500</v>
      </c>
      <c r="G1606" s="69">
        <f t="shared" ca="1" si="461"/>
        <v>0</v>
      </c>
      <c r="H1606" s="34">
        <f t="shared" ca="1" si="462"/>
        <v>415.70977396958034</v>
      </c>
      <c r="I1606" s="34">
        <f t="shared" ca="1" si="463"/>
        <v>2915.7097739695805</v>
      </c>
      <c r="J1606" s="18">
        <f ca="1">SUM(INDIRECT(ADDRESS(ROW(F1606),COLUMN(F1606),4)):INDIRECT(ADDRESS(ROW(F1606)+N$5-1,COLUMN(F1606),4)))</f>
        <v>20700</v>
      </c>
      <c r="K1606" s="18">
        <f t="shared" ca="1" si="464"/>
        <v>16350</v>
      </c>
      <c r="L1606" s="18">
        <f t="shared" ca="1" si="474"/>
        <v>0</v>
      </c>
      <c r="M1606" s="18">
        <f t="shared" ca="1" si="458"/>
        <v>0</v>
      </c>
      <c r="N1606" s="34">
        <f t="shared" ca="1" si="465"/>
        <v>14376.509116584437</v>
      </c>
      <c r="P1606" s="18">
        <f t="shared" ca="1" si="459"/>
        <v>415.70977396958034</v>
      </c>
      <c r="Q1606" s="47">
        <f ca="1">SUM(L$15:L1606)-SUM(M$15:M1606)</f>
        <v>16350</v>
      </c>
      <c r="R1606" s="47" t="str">
        <f t="shared" ca="1" si="460"/>
        <v>M1609</v>
      </c>
      <c r="S1606" s="40">
        <f t="shared" ca="1" si="466"/>
        <v>0</v>
      </c>
      <c r="T1606" s="46">
        <f t="shared" ca="1" si="467"/>
        <v>87</v>
      </c>
      <c r="X1606" s="74">
        <f t="shared" ca="1" si="468"/>
        <v>0.41570977396958037</v>
      </c>
      <c r="Y1606" s="75">
        <f t="shared" ca="1" si="469"/>
        <v>0.41570977396958037</v>
      </c>
      <c r="Z1606" s="74">
        <f t="shared" ca="1" si="470"/>
        <v>1.5154459831685057</v>
      </c>
      <c r="AA1606" s="76">
        <f t="shared" ca="1" si="471"/>
        <v>415.70977396958034</v>
      </c>
      <c r="AB1606" s="76">
        <f t="shared" ca="1" si="472"/>
        <v>1515.4459831685056</v>
      </c>
    </row>
    <row r="1607" spans="1:28" x14ac:dyDescent="0.25">
      <c r="A1607" s="2">
        <f t="shared" si="473"/>
        <v>3</v>
      </c>
      <c r="B1607" s="16">
        <f ca="1">VLOOKUP(A1607,PERIODS!$O$4:$P$33,2,FALSE)</f>
        <v>2.5000000000000001E-2</v>
      </c>
      <c r="C1607" s="15"/>
      <c r="D1607" s="18">
        <v>1593</v>
      </c>
      <c r="E1607" s="34">
        <f t="shared" ca="1" si="475"/>
        <v>14376.509116584437</v>
      </c>
      <c r="F1607" s="34">
        <f t="shared" ca="1" si="457"/>
        <v>2500</v>
      </c>
      <c r="G1607" s="69">
        <f t="shared" ca="1" si="461"/>
        <v>0</v>
      </c>
      <c r="H1607" s="34">
        <f t="shared" ca="1" si="462"/>
        <v>1320.3871341932886</v>
      </c>
      <c r="I1607" s="34">
        <f t="shared" ca="1" si="463"/>
        <v>3820.3871341932886</v>
      </c>
      <c r="J1607" s="18">
        <f ca="1">SUM(INDIRECT(ADDRESS(ROW(F1607),COLUMN(F1607),4)):INDIRECT(ADDRESS(ROW(F1607)+N$5-1,COLUMN(F1607),4)))</f>
        <v>21500</v>
      </c>
      <c r="K1607" s="18">
        <f t="shared" ca="1" si="464"/>
        <v>16350</v>
      </c>
      <c r="L1607" s="18">
        <f t="shared" ca="1" si="474"/>
        <v>0</v>
      </c>
      <c r="M1607" s="18">
        <f t="shared" ca="1" si="458"/>
        <v>0</v>
      </c>
      <c r="N1607" s="34">
        <f t="shared" ca="1" si="465"/>
        <v>10556.121982391149</v>
      </c>
      <c r="P1607" s="18">
        <f t="shared" ca="1" si="459"/>
        <v>1320.3871341932886</v>
      </c>
      <c r="Q1607" s="47">
        <f ca="1">SUM(L$15:L1607)-SUM(M$15:M1607)</f>
        <v>16350</v>
      </c>
      <c r="R1607" s="47" t="str">
        <f t="shared" ca="1" si="460"/>
        <v>M1610</v>
      </c>
      <c r="S1607" s="40">
        <f t="shared" ca="1" si="466"/>
        <v>0</v>
      </c>
      <c r="T1607" s="46">
        <f t="shared" ca="1" si="467"/>
        <v>55</v>
      </c>
      <c r="X1607" s="74">
        <f t="shared" ca="1" si="468"/>
        <v>1.3203871341932887</v>
      </c>
      <c r="Y1607" s="75">
        <f t="shared" ca="1" si="469"/>
        <v>1.3203871341932887</v>
      </c>
      <c r="Z1607" s="74">
        <f t="shared" ca="1" si="470"/>
        <v>3.7448708642307693</v>
      </c>
      <c r="AA1607" s="76">
        <f t="shared" ca="1" si="471"/>
        <v>1320.3871341932886</v>
      </c>
      <c r="AB1607" s="76">
        <f t="shared" ca="1" si="472"/>
        <v>3744.8708642307693</v>
      </c>
    </row>
    <row r="1608" spans="1:28" x14ac:dyDescent="0.25">
      <c r="A1608" s="2">
        <f t="shared" si="473"/>
        <v>4</v>
      </c>
      <c r="B1608" s="16">
        <f ca="1">VLOOKUP(A1608,PERIODS!$O$4:$P$33,2,FALSE)</f>
        <v>2.5000000000000001E-2</v>
      </c>
      <c r="C1608" s="15"/>
      <c r="D1608" s="18">
        <v>1594</v>
      </c>
      <c r="E1608" s="34">
        <f t="shared" ca="1" si="475"/>
        <v>10556.121982391149</v>
      </c>
      <c r="F1608" s="34">
        <f t="shared" ca="1" si="457"/>
        <v>2500</v>
      </c>
      <c r="G1608" s="69">
        <f t="shared" ca="1" si="461"/>
        <v>0</v>
      </c>
      <c r="H1608" s="34">
        <f t="shared" ca="1" si="462"/>
        <v>1124.9702688872137</v>
      </c>
      <c r="I1608" s="34">
        <f t="shared" ca="1" si="463"/>
        <v>3624.9702688872139</v>
      </c>
      <c r="J1608" s="18">
        <f ca="1">SUM(INDIRECT(ADDRESS(ROW(F1608),COLUMN(F1608),4)):INDIRECT(ADDRESS(ROW(F1608)+N$5-1,COLUMN(F1608),4)))</f>
        <v>22300</v>
      </c>
      <c r="K1608" s="18">
        <f t="shared" ca="1" si="464"/>
        <v>0</v>
      </c>
      <c r="L1608" s="18">
        <f t="shared" ca="1" si="474"/>
        <v>0</v>
      </c>
      <c r="M1608" s="18">
        <f t="shared" ca="1" si="458"/>
        <v>16350</v>
      </c>
      <c r="N1608" s="34">
        <f t="shared" ca="1" si="465"/>
        <v>23281.151713503936</v>
      </c>
      <c r="P1608" s="18">
        <f t="shared" ca="1" si="459"/>
        <v>1124.9702688872137</v>
      </c>
      <c r="Q1608" s="47">
        <f ca="1">SUM(L$15:L1608)-SUM(M$15:M1608)</f>
        <v>0</v>
      </c>
      <c r="R1608" s="47" t="str">
        <f t="shared" ca="1" si="460"/>
        <v>M1611</v>
      </c>
      <c r="S1608" s="40">
        <f t="shared" ca="1" si="466"/>
        <v>0</v>
      </c>
      <c r="T1608" s="46">
        <f t="shared" ca="1" si="467"/>
        <v>5</v>
      </c>
      <c r="X1608" s="74">
        <f t="shared" ca="1" si="468"/>
        <v>1.1249702688872136</v>
      </c>
      <c r="Y1608" s="75">
        <f t="shared" ca="1" si="469"/>
        <v>1.1249702688872136</v>
      </c>
      <c r="Z1608" s="74">
        <f t="shared" ca="1" si="470"/>
        <v>3.080125272004838</v>
      </c>
      <c r="AA1608" s="76">
        <f t="shared" ca="1" si="471"/>
        <v>1124.9702688872137</v>
      </c>
      <c r="AB1608" s="76">
        <f t="shared" ca="1" si="472"/>
        <v>3080.1252720048378</v>
      </c>
    </row>
    <row r="1609" spans="1:28" x14ac:dyDescent="0.25">
      <c r="A1609" s="2">
        <f t="shared" si="473"/>
        <v>5</v>
      </c>
      <c r="B1609" s="16">
        <f ca="1">VLOOKUP(A1609,PERIODS!$O$4:$P$33,2,FALSE)</f>
        <v>3.3000000000000002E-2</v>
      </c>
      <c r="C1609" s="15"/>
      <c r="D1609" s="18">
        <v>1595</v>
      </c>
      <c r="E1609" s="34">
        <f t="shared" ca="1" si="475"/>
        <v>23281.151713503936</v>
      </c>
      <c r="F1609" s="34">
        <f t="shared" ca="1" si="457"/>
        <v>3300</v>
      </c>
      <c r="G1609" s="69">
        <f t="shared" ca="1" si="461"/>
        <v>0</v>
      </c>
      <c r="H1609" s="34">
        <f t="shared" ca="1" si="462"/>
        <v>178.76864090679649</v>
      </c>
      <c r="I1609" s="34">
        <f t="shared" ca="1" si="463"/>
        <v>3478.7686409067965</v>
      </c>
      <c r="J1609" s="18">
        <f ca="1">SUM(INDIRECT(ADDRESS(ROW(F1609),COLUMN(F1609),4)):INDIRECT(ADDRESS(ROW(F1609)+N$5-1,COLUMN(F1609),4)))</f>
        <v>23100</v>
      </c>
      <c r="K1609" s="18">
        <f t="shared" ca="1" si="464"/>
        <v>0</v>
      </c>
      <c r="L1609" s="18">
        <f t="shared" ca="1" si="474"/>
        <v>0</v>
      </c>
      <c r="M1609" s="18">
        <f t="shared" ca="1" si="458"/>
        <v>0</v>
      </c>
      <c r="N1609" s="34">
        <f t="shared" ca="1" si="465"/>
        <v>19802.383072597138</v>
      </c>
      <c r="P1609" s="18">
        <f t="shared" ca="1" si="459"/>
        <v>178.76864090679649</v>
      </c>
      <c r="Q1609" s="47">
        <f ca="1">SUM(L$15:L1609)-SUM(M$15:M1609)</f>
        <v>0</v>
      </c>
      <c r="R1609" s="47" t="str">
        <f t="shared" ca="1" si="460"/>
        <v>M1612</v>
      </c>
      <c r="S1609" s="40">
        <f t="shared" ca="1" si="466"/>
        <v>0</v>
      </c>
      <c r="T1609" s="46">
        <f t="shared" ca="1" si="467"/>
        <v>70</v>
      </c>
      <c r="X1609" s="74">
        <f t="shared" ca="1" si="468"/>
        <v>0.17876864090679651</v>
      </c>
      <c r="Y1609" s="75">
        <f t="shared" ca="1" si="469"/>
        <v>0.17876864090679651</v>
      </c>
      <c r="Z1609" s="74">
        <f t="shared" ca="1" si="470"/>
        <v>1.1957440659003109</v>
      </c>
      <c r="AA1609" s="76">
        <f t="shared" ca="1" si="471"/>
        <v>178.76864090679649</v>
      </c>
      <c r="AB1609" s="76">
        <f t="shared" ca="1" si="472"/>
        <v>1195.7440659003109</v>
      </c>
    </row>
    <row r="1610" spans="1:28" x14ac:dyDescent="0.25">
      <c r="A1610" s="2">
        <f t="shared" si="473"/>
        <v>6</v>
      </c>
      <c r="B1610" s="16">
        <f ca="1">VLOOKUP(A1610,PERIODS!$O$4:$P$33,2,FALSE)</f>
        <v>3.3000000000000002E-2</v>
      </c>
      <c r="C1610" s="15"/>
      <c r="D1610" s="18">
        <v>1596</v>
      </c>
      <c r="E1610" s="34">
        <f t="shared" ca="1" si="475"/>
        <v>19802.383072597138</v>
      </c>
      <c r="F1610" s="34">
        <f t="shared" ca="1" si="457"/>
        <v>3300</v>
      </c>
      <c r="G1610" s="69">
        <f t="shared" ca="1" si="461"/>
        <v>0</v>
      </c>
      <c r="H1610" s="34">
        <f t="shared" ca="1" si="462"/>
        <v>-400.01223451955462</v>
      </c>
      <c r="I1610" s="34">
        <f t="shared" ca="1" si="463"/>
        <v>2899.9877654804454</v>
      </c>
      <c r="J1610" s="18">
        <f ca="1">SUM(INDIRECT(ADDRESS(ROW(F1610),COLUMN(F1610),4)):INDIRECT(ADDRESS(ROW(F1610)+N$5-1,COLUMN(F1610),4)))</f>
        <v>23100</v>
      </c>
      <c r="K1610" s="18">
        <f t="shared" ca="1" si="464"/>
        <v>16350</v>
      </c>
      <c r="L1610" s="18">
        <f t="shared" ca="1" si="474"/>
        <v>16350</v>
      </c>
      <c r="M1610" s="18">
        <f t="shared" ca="1" si="458"/>
        <v>0</v>
      </c>
      <c r="N1610" s="34">
        <f t="shared" ca="1" si="465"/>
        <v>16902.395307116694</v>
      </c>
      <c r="P1610" s="18">
        <f t="shared" ca="1" si="459"/>
        <v>400.01223451955462</v>
      </c>
      <c r="Q1610" s="47">
        <f ca="1">SUM(L$15:L1610)-SUM(M$15:M1610)</f>
        <v>16350</v>
      </c>
      <c r="R1610" s="47" t="str">
        <f t="shared" ca="1" si="460"/>
        <v>M1613</v>
      </c>
      <c r="S1610" s="40">
        <f t="shared" ca="1" si="466"/>
        <v>0</v>
      </c>
      <c r="T1610" s="46">
        <f t="shared" ca="1" si="467"/>
        <v>50</v>
      </c>
      <c r="X1610" s="74">
        <f t="shared" ca="1" si="468"/>
        <v>-0.40001223451955464</v>
      </c>
      <c r="Y1610" s="75">
        <f t="shared" ca="1" si="469"/>
        <v>-0.40001223451955464</v>
      </c>
      <c r="Z1610" s="74">
        <f t="shared" ca="1" si="470"/>
        <v>0.67031184504209596</v>
      </c>
      <c r="AA1610" s="76">
        <f t="shared" ca="1" si="471"/>
        <v>-400.01223451955462</v>
      </c>
      <c r="AB1610" s="76">
        <f t="shared" ca="1" si="472"/>
        <v>670.31184504209591</v>
      </c>
    </row>
    <row r="1611" spans="1:28" x14ac:dyDescent="0.25">
      <c r="A1611" s="2">
        <f t="shared" si="473"/>
        <v>7</v>
      </c>
      <c r="B1611" s="16">
        <f ca="1">VLOOKUP(A1611,PERIODS!$O$4:$P$33,2,FALSE)</f>
        <v>3.3000000000000002E-2</v>
      </c>
      <c r="C1611" s="15"/>
      <c r="D1611" s="18">
        <v>1597</v>
      </c>
      <c r="E1611" s="34">
        <f t="shared" ca="1" si="475"/>
        <v>16902.395307116694</v>
      </c>
      <c r="F1611" s="34">
        <f t="shared" ca="1" si="457"/>
        <v>3300</v>
      </c>
      <c r="G1611" s="69">
        <f t="shared" ca="1" si="461"/>
        <v>0</v>
      </c>
      <c r="H1611" s="34">
        <f t="shared" ca="1" si="462"/>
        <v>-1129.2221658391268</v>
      </c>
      <c r="I1611" s="34">
        <f t="shared" ca="1" si="463"/>
        <v>2170.7778341608732</v>
      </c>
      <c r="J1611" s="18">
        <f ca="1">SUM(INDIRECT(ADDRESS(ROW(F1611),COLUMN(F1611),4)):INDIRECT(ADDRESS(ROW(F1611)+N$5-1,COLUMN(F1611),4)))</f>
        <v>23100</v>
      </c>
      <c r="K1611" s="18">
        <f t="shared" ca="1" si="464"/>
        <v>16350</v>
      </c>
      <c r="L1611" s="18">
        <f t="shared" ca="1" si="474"/>
        <v>0</v>
      </c>
      <c r="M1611" s="18">
        <f t="shared" ca="1" si="458"/>
        <v>0</v>
      </c>
      <c r="N1611" s="34">
        <f t="shared" ca="1" si="465"/>
        <v>14731.617472955821</v>
      </c>
      <c r="P1611" s="18">
        <f t="shared" ca="1" si="459"/>
        <v>1129.2221658391268</v>
      </c>
      <c r="Q1611" s="47">
        <f ca="1">SUM(L$15:L1611)-SUM(M$15:M1611)</f>
        <v>16350</v>
      </c>
      <c r="R1611" s="47" t="str">
        <f t="shared" ca="1" si="460"/>
        <v>M1614</v>
      </c>
      <c r="S1611" s="40">
        <f t="shared" ca="1" si="466"/>
        <v>0</v>
      </c>
      <c r="T1611" s="46">
        <f t="shared" ca="1" si="467"/>
        <v>51</v>
      </c>
      <c r="X1611" s="74">
        <f t="shared" ca="1" si="468"/>
        <v>-1.1292221658391268</v>
      </c>
      <c r="Y1611" s="75">
        <f t="shared" ca="1" si="469"/>
        <v>-1.1292221658391268</v>
      </c>
      <c r="Z1611" s="74">
        <f t="shared" ca="1" si="470"/>
        <v>0.32328462047129486</v>
      </c>
      <c r="AA1611" s="76">
        <f t="shared" ca="1" si="471"/>
        <v>-1129.2221658391268</v>
      </c>
      <c r="AB1611" s="76">
        <f t="shared" ca="1" si="472"/>
        <v>323.28462047129489</v>
      </c>
    </row>
    <row r="1612" spans="1:28" x14ac:dyDescent="0.25">
      <c r="A1612" s="2">
        <f t="shared" si="473"/>
        <v>8</v>
      </c>
      <c r="B1612" s="16">
        <f ca="1">VLOOKUP(A1612,PERIODS!$O$4:$P$33,2,FALSE)</f>
        <v>3.3000000000000002E-2</v>
      </c>
      <c r="C1612" s="15"/>
      <c r="D1612" s="18">
        <v>1598</v>
      </c>
      <c r="E1612" s="34">
        <f t="shared" ca="1" si="475"/>
        <v>14731.617472955821</v>
      </c>
      <c r="F1612" s="34">
        <f t="shared" ca="1" si="457"/>
        <v>3300</v>
      </c>
      <c r="G1612" s="69">
        <f t="shared" ca="1" si="461"/>
        <v>0</v>
      </c>
      <c r="H1612" s="34">
        <f t="shared" ca="1" si="462"/>
        <v>520.25017156426281</v>
      </c>
      <c r="I1612" s="34">
        <f t="shared" ca="1" si="463"/>
        <v>3820.2501715642629</v>
      </c>
      <c r="J1612" s="18">
        <f ca="1">SUM(INDIRECT(ADDRESS(ROW(F1612),COLUMN(F1612),4)):INDIRECT(ADDRESS(ROW(F1612)+N$5-1,COLUMN(F1612),4)))</f>
        <v>23100</v>
      </c>
      <c r="K1612" s="18">
        <f t="shared" ca="1" si="464"/>
        <v>16350</v>
      </c>
      <c r="L1612" s="18">
        <f t="shared" ca="1" si="474"/>
        <v>0</v>
      </c>
      <c r="M1612" s="18">
        <f t="shared" ca="1" si="458"/>
        <v>0</v>
      </c>
      <c r="N1612" s="34">
        <f t="shared" ca="1" si="465"/>
        <v>10911.367301391558</v>
      </c>
      <c r="P1612" s="18">
        <f t="shared" ca="1" si="459"/>
        <v>520.25017156426281</v>
      </c>
      <c r="Q1612" s="47">
        <f ca="1">SUM(L$15:L1612)-SUM(M$15:M1612)</f>
        <v>16350</v>
      </c>
      <c r="R1612" s="47" t="str">
        <f t="shared" ca="1" si="460"/>
        <v>M1615</v>
      </c>
      <c r="S1612" s="40">
        <f t="shared" ca="1" si="466"/>
        <v>0</v>
      </c>
      <c r="T1612" s="46">
        <f t="shared" ca="1" si="467"/>
        <v>1</v>
      </c>
      <c r="X1612" s="74">
        <f t="shared" ca="1" si="468"/>
        <v>0.52025017156426279</v>
      </c>
      <c r="Y1612" s="75">
        <f t="shared" ca="1" si="469"/>
        <v>0.52025017156426279</v>
      </c>
      <c r="Z1612" s="74">
        <f t="shared" ca="1" si="470"/>
        <v>1.6824484978270671</v>
      </c>
      <c r="AA1612" s="76">
        <f t="shared" ca="1" si="471"/>
        <v>520.25017156426281</v>
      </c>
      <c r="AB1612" s="76">
        <f t="shared" ca="1" si="472"/>
        <v>1682.4484978270671</v>
      </c>
    </row>
    <row r="1613" spans="1:28" x14ac:dyDescent="0.25">
      <c r="A1613" s="2">
        <f t="shared" si="473"/>
        <v>9</v>
      </c>
      <c r="B1613" s="16">
        <f ca="1">VLOOKUP(A1613,PERIODS!$O$4:$P$33,2,FALSE)</f>
        <v>3.3000000000000002E-2</v>
      </c>
      <c r="C1613" s="15"/>
      <c r="D1613" s="18">
        <v>1599</v>
      </c>
      <c r="E1613" s="34">
        <f t="shared" ca="1" si="475"/>
        <v>10911.367301391558</v>
      </c>
      <c r="F1613" s="34">
        <f t="shared" ca="1" si="457"/>
        <v>3300</v>
      </c>
      <c r="G1613" s="69">
        <f t="shared" ca="1" si="461"/>
        <v>0</v>
      </c>
      <c r="H1613" s="34">
        <f t="shared" ca="1" si="462"/>
        <v>258.07302499202495</v>
      </c>
      <c r="I1613" s="34">
        <f t="shared" ca="1" si="463"/>
        <v>3558.0730249920248</v>
      </c>
      <c r="J1613" s="18">
        <f ca="1">SUM(INDIRECT(ADDRESS(ROW(F1613),COLUMN(F1613),4)):INDIRECT(ADDRESS(ROW(F1613)+N$5-1,COLUMN(F1613),4)))</f>
        <v>23100</v>
      </c>
      <c r="K1613" s="18">
        <f t="shared" ca="1" si="464"/>
        <v>0</v>
      </c>
      <c r="L1613" s="18">
        <f t="shared" ca="1" si="474"/>
        <v>0</v>
      </c>
      <c r="M1613" s="18">
        <f t="shared" ca="1" si="458"/>
        <v>16350</v>
      </c>
      <c r="N1613" s="34">
        <f t="shared" ca="1" si="465"/>
        <v>23703.294276399531</v>
      </c>
      <c r="P1613" s="18">
        <f t="shared" ca="1" si="459"/>
        <v>258.07302499202495</v>
      </c>
      <c r="Q1613" s="47">
        <f ca="1">SUM(L$15:L1613)-SUM(M$15:M1613)</f>
        <v>0</v>
      </c>
      <c r="R1613" s="47" t="str">
        <f t="shared" ca="1" si="460"/>
        <v>M1616</v>
      </c>
      <c r="S1613" s="40">
        <f t="shared" ca="1" si="466"/>
        <v>0</v>
      </c>
      <c r="T1613" s="46">
        <f t="shared" ca="1" si="467"/>
        <v>45</v>
      </c>
      <c r="X1613" s="74">
        <f t="shared" ca="1" si="468"/>
        <v>0.25807302499202495</v>
      </c>
      <c r="Y1613" s="75">
        <f t="shared" ca="1" si="469"/>
        <v>0.25807302499202495</v>
      </c>
      <c r="Z1613" s="74">
        <f t="shared" ca="1" si="470"/>
        <v>1.294433341157357</v>
      </c>
      <c r="AA1613" s="76">
        <f t="shared" ca="1" si="471"/>
        <v>258.07302499202495</v>
      </c>
      <c r="AB1613" s="76">
        <f t="shared" ca="1" si="472"/>
        <v>1294.4333411573571</v>
      </c>
    </row>
    <row r="1614" spans="1:28" x14ac:dyDescent="0.25">
      <c r="A1614" s="2">
        <f t="shared" si="473"/>
        <v>10</v>
      </c>
      <c r="B1614" s="16">
        <f ca="1">VLOOKUP(A1614,PERIODS!$O$4:$P$33,2,FALSE)</f>
        <v>3.3000000000000002E-2</v>
      </c>
      <c r="C1614" s="15"/>
      <c r="D1614" s="18">
        <v>1600</v>
      </c>
      <c r="E1614" s="34">
        <f t="shared" ca="1" si="475"/>
        <v>23703.294276399531</v>
      </c>
      <c r="F1614" s="34">
        <f t="shared" ca="1" si="457"/>
        <v>3300</v>
      </c>
      <c r="G1614" s="69">
        <f t="shared" ca="1" si="461"/>
        <v>0</v>
      </c>
      <c r="H1614" s="34">
        <f t="shared" ca="1" si="462"/>
        <v>1959.9639845400536</v>
      </c>
      <c r="I1614" s="34">
        <f t="shared" ca="1" si="463"/>
        <v>5259.9639845400534</v>
      </c>
      <c r="J1614" s="18">
        <f ca="1">SUM(INDIRECT(ADDRESS(ROW(F1614),COLUMN(F1614),4)):INDIRECT(ADDRESS(ROW(F1614)+N$5-1,COLUMN(F1614),4)))</f>
        <v>23100</v>
      </c>
      <c r="K1614" s="18">
        <f t="shared" ca="1" si="464"/>
        <v>0</v>
      </c>
      <c r="L1614" s="18">
        <f t="shared" ca="1" si="474"/>
        <v>0</v>
      </c>
      <c r="M1614" s="18">
        <f t="shared" ca="1" si="458"/>
        <v>0</v>
      </c>
      <c r="N1614" s="34">
        <f t="shared" ca="1" si="465"/>
        <v>18443.330291859478</v>
      </c>
      <c r="P1614" s="18">
        <f t="shared" ca="1" si="459"/>
        <v>1959.9639845400536</v>
      </c>
      <c r="Q1614" s="47">
        <f ca="1">SUM(L$15:L1614)-SUM(M$15:M1614)</f>
        <v>0</v>
      </c>
      <c r="R1614" s="47" t="str">
        <f t="shared" ca="1" si="460"/>
        <v>M1617</v>
      </c>
      <c r="S1614" s="40">
        <f t="shared" ca="1" si="466"/>
        <v>0</v>
      </c>
      <c r="T1614" s="46">
        <f t="shared" ca="1" si="467"/>
        <v>83</v>
      </c>
      <c r="X1614" s="74">
        <f t="shared" ca="1" si="468"/>
        <v>2.1627183923915121</v>
      </c>
      <c r="Y1614" s="75">
        <f t="shared" ca="1" si="469"/>
        <v>1.9599639845400536</v>
      </c>
      <c r="Z1614" s="74">
        <f t="shared" ca="1" si="470"/>
        <v>7.0990713842313315</v>
      </c>
      <c r="AA1614" s="76">
        <f t="shared" ca="1" si="471"/>
        <v>1959.9639845400536</v>
      </c>
      <c r="AB1614" s="76">
        <f t="shared" ca="1" si="472"/>
        <v>7099.0713842313316</v>
      </c>
    </row>
    <row r="1615" spans="1:28" x14ac:dyDescent="0.25">
      <c r="A1615" s="2">
        <f t="shared" si="473"/>
        <v>11</v>
      </c>
      <c r="B1615" s="16">
        <f ca="1">VLOOKUP(A1615,PERIODS!$O$4:$P$33,2,FALSE)</f>
        <v>3.3000000000000002E-2</v>
      </c>
      <c r="C1615" s="15"/>
      <c r="D1615" s="18">
        <v>1601</v>
      </c>
      <c r="E1615" s="34">
        <f t="shared" ca="1" si="475"/>
        <v>18443.330291859478</v>
      </c>
      <c r="F1615" s="34">
        <f t="shared" ref="F1615:F1678" ca="1" si="476">F$2*B1615</f>
        <v>3300</v>
      </c>
      <c r="G1615" s="69">
        <f t="shared" ca="1" si="461"/>
        <v>0</v>
      </c>
      <c r="H1615" s="34">
        <f t="shared" ca="1" si="462"/>
        <v>1297.8476396661213</v>
      </c>
      <c r="I1615" s="34">
        <f t="shared" ca="1" si="463"/>
        <v>4597.8476396661208</v>
      </c>
      <c r="J1615" s="18">
        <f ca="1">SUM(INDIRECT(ADDRESS(ROW(F1615),COLUMN(F1615),4)):INDIRECT(ADDRESS(ROW(F1615)+N$5-1,COLUMN(F1615),4)))</f>
        <v>23300</v>
      </c>
      <c r="K1615" s="18">
        <f t="shared" ca="1" si="464"/>
        <v>16350</v>
      </c>
      <c r="L1615" s="18">
        <f t="shared" ca="1" si="474"/>
        <v>16350</v>
      </c>
      <c r="M1615" s="18">
        <f t="shared" ref="M1615:M1678" ca="1" si="477">SUMIF($R$15:$R$8014,ADDRESS(ROW(M1615),COLUMN(M1615),4),$L$15:$L$8014)</f>
        <v>0</v>
      </c>
      <c r="N1615" s="34">
        <f t="shared" ca="1" si="465"/>
        <v>13845.482652193357</v>
      </c>
      <c r="P1615" s="18">
        <f t="shared" ref="P1615:P1678" ca="1" si="478">ABS(H1615)</f>
        <v>1297.8476396661213</v>
      </c>
      <c r="Q1615" s="47">
        <f ca="1">SUM(L$15:L1615)-SUM(M$15:M1615)</f>
        <v>16350</v>
      </c>
      <c r="R1615" s="47" t="str">
        <f t="shared" ref="R1615:R1678" ca="1" si="479">ADDRESS(ROW(M1615)+$N$3+RANDBETWEEN(-$N$4,$N$4),COLUMN(M1615),4)</f>
        <v>M1618</v>
      </c>
      <c r="S1615" s="40">
        <f t="shared" ca="1" si="466"/>
        <v>0</v>
      </c>
      <c r="T1615" s="46">
        <f t="shared" ca="1" si="467"/>
        <v>32</v>
      </c>
      <c r="X1615" s="74">
        <f t="shared" ca="1" si="468"/>
        <v>1.2978476396661214</v>
      </c>
      <c r="Y1615" s="75">
        <f t="shared" ca="1" si="469"/>
        <v>1.2978476396661214</v>
      </c>
      <c r="Z1615" s="74">
        <f t="shared" ca="1" si="470"/>
        <v>3.6614075122168499</v>
      </c>
      <c r="AA1615" s="76">
        <f t="shared" ca="1" si="471"/>
        <v>1297.8476396661213</v>
      </c>
      <c r="AB1615" s="76">
        <f t="shared" ca="1" si="472"/>
        <v>3661.4075122168497</v>
      </c>
    </row>
    <row r="1616" spans="1:28" x14ac:dyDescent="0.25">
      <c r="A1616" s="2">
        <f t="shared" si="473"/>
        <v>12</v>
      </c>
      <c r="B1616" s="16">
        <f ca="1">VLOOKUP(A1616,PERIODS!$O$4:$P$33,2,FALSE)</f>
        <v>3.3000000000000002E-2</v>
      </c>
      <c r="C1616" s="15"/>
      <c r="D1616" s="18">
        <v>1602</v>
      </c>
      <c r="E1616" s="34">
        <f t="shared" ca="1" si="475"/>
        <v>13845.482652193357</v>
      </c>
      <c r="F1616" s="34">
        <f t="shared" ca="1" si="476"/>
        <v>3300</v>
      </c>
      <c r="G1616" s="69">
        <f t="shared" ref="G1616:G1679" ca="1" si="480">((2*RAND()*$F$5)-$F$5)*E1616</f>
        <v>0</v>
      </c>
      <c r="H1616" s="34">
        <f t="shared" ref="H1616:H1679" ca="1" si="481">IF($S$3="NORM",AA1616,IF($S$3="LOGNORM",AB1616,0))</f>
        <v>58.069962117636678</v>
      </c>
      <c r="I1616" s="34">
        <f t="shared" ref="I1616:I1679" ca="1" si="482">IF(F1616+H1616&lt;0,0,F1616+H1616)</f>
        <v>3358.0699621176368</v>
      </c>
      <c r="J1616" s="18">
        <f ca="1">SUM(INDIRECT(ADDRESS(ROW(F1616),COLUMN(F1616),4)):INDIRECT(ADDRESS(ROW(F1616)+N$5-1,COLUMN(F1616),4)))</f>
        <v>23500</v>
      </c>
      <c r="K1616" s="18">
        <f t="shared" ref="K1616:K1679" ca="1" si="483">Q1616</f>
        <v>16350</v>
      </c>
      <c r="L1616" s="18">
        <f t="shared" ca="1" si="474"/>
        <v>0</v>
      </c>
      <c r="M1616" s="18">
        <f t="shared" ca="1" si="477"/>
        <v>0</v>
      </c>
      <c r="N1616" s="34">
        <f t="shared" ref="N1616:N1679" ca="1" si="484">E1616+G1616-I1616+M1616-S1616</f>
        <v>10487.41269007572</v>
      </c>
      <c r="P1616" s="18">
        <f t="shared" ca="1" si="478"/>
        <v>58.069962117636678</v>
      </c>
      <c r="Q1616" s="47">
        <f ca="1">SUM(L$15:L1616)-SUM(M$15:M1616)</f>
        <v>16350</v>
      </c>
      <c r="R1616" s="47" t="str">
        <f t="shared" ca="1" si="479"/>
        <v>M1619</v>
      </c>
      <c r="S1616" s="40">
        <f t="shared" ref="S1616:S1679" ca="1" si="485">IF(T1616&gt;N$6*100,M1616,0)</f>
        <v>0</v>
      </c>
      <c r="T1616" s="46">
        <f t="shared" ref="T1616:T1679" ca="1" si="486">RANDBETWEEN(0,100)</f>
        <v>57</v>
      </c>
      <c r="X1616" s="74">
        <f t="shared" ref="X1616:X1679" ca="1" si="487">NORMINV(RAND(),0,1)</f>
        <v>5.8069962117636681E-2</v>
      </c>
      <c r="Y1616" s="75">
        <f t="shared" ref="Y1616:Y1679" ca="1" si="488">IF(AND(X1616&gt;$F$6,$F$6&gt;0),$F$6,X1616)</f>
        <v>5.8069962117636681E-2</v>
      </c>
      <c r="Z1616" s="74">
        <f t="shared" ref="Z1616:Z1679" ca="1" si="489">EXP(Y1616)</f>
        <v>1.0597891382090316</v>
      </c>
      <c r="AA1616" s="76">
        <f t="shared" ref="AA1616:AA1679" ca="1" si="490">$F$3*Y1616</f>
        <v>58.069962117636678</v>
      </c>
      <c r="AB1616" s="76">
        <f t="shared" ref="AB1616:AB1679" ca="1" si="491">$F$3*Z1616</f>
        <v>1059.7891382090315</v>
      </c>
    </row>
    <row r="1617" spans="1:28" x14ac:dyDescent="0.25">
      <c r="A1617" s="2">
        <f t="shared" ref="A1617:A1680" si="492">IF(AND(A1616=12,OR(A$14="MS",A$14="M0")),1,IF(AND(A1616=4,OR(A$14="WS",A$14="W0")),1,IF(AND(A1616=30,OR(A$14="DS",A$14="D0")),1,A1616+1)))</f>
        <v>13</v>
      </c>
      <c r="B1617" s="16">
        <f ca="1">VLOOKUP(A1617,PERIODS!$O$4:$P$33,2,FALSE)</f>
        <v>3.3000000000000002E-2</v>
      </c>
      <c r="C1617" s="15"/>
      <c r="D1617" s="18">
        <v>1603</v>
      </c>
      <c r="E1617" s="34">
        <f t="shared" ca="1" si="475"/>
        <v>10487.41269007572</v>
      </c>
      <c r="F1617" s="34">
        <f t="shared" ca="1" si="476"/>
        <v>3300</v>
      </c>
      <c r="G1617" s="69">
        <f t="shared" ca="1" si="480"/>
        <v>0</v>
      </c>
      <c r="H1617" s="34">
        <f t="shared" ca="1" si="481"/>
        <v>-690.98619043515782</v>
      </c>
      <c r="I1617" s="34">
        <f t="shared" ca="1" si="482"/>
        <v>2609.0138095648422</v>
      </c>
      <c r="J1617" s="18">
        <f ca="1">SUM(INDIRECT(ADDRESS(ROW(F1617),COLUMN(F1617),4)):INDIRECT(ADDRESS(ROW(F1617)+N$5-1,COLUMN(F1617),4)))</f>
        <v>23700</v>
      </c>
      <c r="K1617" s="18">
        <f t="shared" ca="1" si="483"/>
        <v>16350</v>
      </c>
      <c r="L1617" s="18">
        <f t="shared" ref="L1617:L1680" ca="1" si="493">IF((E1617+K1616)&lt;J1617,N$2,0)</f>
        <v>0</v>
      </c>
      <c r="M1617" s="18">
        <f t="shared" ca="1" si="477"/>
        <v>0</v>
      </c>
      <c r="N1617" s="34">
        <f t="shared" ca="1" si="484"/>
        <v>7878.3988805108784</v>
      </c>
      <c r="P1617" s="18">
        <f t="shared" ca="1" si="478"/>
        <v>690.98619043515782</v>
      </c>
      <c r="Q1617" s="47">
        <f ca="1">SUM(L$15:L1617)-SUM(M$15:M1617)</f>
        <v>16350</v>
      </c>
      <c r="R1617" s="47" t="str">
        <f t="shared" ca="1" si="479"/>
        <v>M1620</v>
      </c>
      <c r="S1617" s="40">
        <f t="shared" ca="1" si="485"/>
        <v>0</v>
      </c>
      <c r="T1617" s="46">
        <f t="shared" ca="1" si="486"/>
        <v>77</v>
      </c>
      <c r="X1617" s="74">
        <f t="shared" ca="1" si="487"/>
        <v>-0.69098619043515785</v>
      </c>
      <c r="Y1617" s="75">
        <f t="shared" ca="1" si="488"/>
        <v>-0.69098619043515785</v>
      </c>
      <c r="Z1617" s="74">
        <f t="shared" ca="1" si="489"/>
        <v>0.50108166337339155</v>
      </c>
      <c r="AA1617" s="76">
        <f t="shared" ca="1" si="490"/>
        <v>-690.98619043515782</v>
      </c>
      <c r="AB1617" s="76">
        <f t="shared" ca="1" si="491"/>
        <v>501.08166337339156</v>
      </c>
    </row>
    <row r="1618" spans="1:28" x14ac:dyDescent="0.25">
      <c r="A1618" s="2">
        <f t="shared" si="492"/>
        <v>14</v>
      </c>
      <c r="B1618" s="16">
        <f ca="1">VLOOKUP(A1618,PERIODS!$O$4:$P$33,2,FALSE)</f>
        <v>3.3000000000000002E-2</v>
      </c>
      <c r="C1618" s="15"/>
      <c r="D1618" s="18">
        <v>1604</v>
      </c>
      <c r="E1618" s="34">
        <f t="shared" ca="1" si="475"/>
        <v>7878.3988805108784</v>
      </c>
      <c r="F1618" s="34">
        <f t="shared" ca="1" si="476"/>
        <v>3300</v>
      </c>
      <c r="G1618" s="69">
        <f t="shared" ca="1" si="480"/>
        <v>0</v>
      </c>
      <c r="H1618" s="34">
        <f t="shared" ca="1" si="481"/>
        <v>-649.68925214346984</v>
      </c>
      <c r="I1618" s="34">
        <f t="shared" ca="1" si="482"/>
        <v>2650.3107478565303</v>
      </c>
      <c r="J1618" s="18">
        <f ca="1">SUM(INDIRECT(ADDRESS(ROW(F1618),COLUMN(F1618),4)):INDIRECT(ADDRESS(ROW(F1618)+N$5-1,COLUMN(F1618),4)))</f>
        <v>23900</v>
      </c>
      <c r="K1618" s="18">
        <f t="shared" ca="1" si="483"/>
        <v>0</v>
      </c>
      <c r="L1618" s="18">
        <f t="shared" ca="1" si="493"/>
        <v>0</v>
      </c>
      <c r="M1618" s="18">
        <f t="shared" ca="1" si="477"/>
        <v>16350</v>
      </c>
      <c r="N1618" s="34">
        <f t="shared" ca="1" si="484"/>
        <v>5228.0881326543458</v>
      </c>
      <c r="P1618" s="18">
        <f t="shared" ca="1" si="478"/>
        <v>649.68925214346984</v>
      </c>
      <c r="Q1618" s="47">
        <f ca="1">SUM(L$15:L1618)-SUM(M$15:M1618)</f>
        <v>0</v>
      </c>
      <c r="R1618" s="47" t="str">
        <f t="shared" ca="1" si="479"/>
        <v>M1621</v>
      </c>
      <c r="S1618" s="40">
        <f t="shared" ca="1" si="485"/>
        <v>16350</v>
      </c>
      <c r="T1618" s="46">
        <f t="shared" ca="1" si="486"/>
        <v>97</v>
      </c>
      <c r="X1618" s="74">
        <f t="shared" ca="1" si="487"/>
        <v>-0.64968925214346984</v>
      </c>
      <c r="Y1618" s="75">
        <f t="shared" ca="1" si="488"/>
        <v>-0.64968925214346984</v>
      </c>
      <c r="Z1618" s="74">
        <f t="shared" ca="1" si="489"/>
        <v>0.52220802657524057</v>
      </c>
      <c r="AA1618" s="76">
        <f t="shared" ca="1" si="490"/>
        <v>-649.68925214346984</v>
      </c>
      <c r="AB1618" s="76">
        <f t="shared" ca="1" si="491"/>
        <v>522.20802657524052</v>
      </c>
    </row>
    <row r="1619" spans="1:28" x14ac:dyDescent="0.25">
      <c r="A1619" s="2">
        <f t="shared" si="492"/>
        <v>15</v>
      </c>
      <c r="B1619" s="16">
        <f ca="1">VLOOKUP(A1619,PERIODS!$O$4:$P$33,2,FALSE)</f>
        <v>3.3000000000000002E-2</v>
      </c>
      <c r="C1619" s="15"/>
      <c r="D1619" s="18">
        <v>1605</v>
      </c>
      <c r="E1619" s="34">
        <f t="shared" ca="1" si="475"/>
        <v>5228.0881326543458</v>
      </c>
      <c r="F1619" s="34">
        <f t="shared" ca="1" si="476"/>
        <v>3300</v>
      </c>
      <c r="G1619" s="69">
        <f t="shared" ca="1" si="480"/>
        <v>0</v>
      </c>
      <c r="H1619" s="34">
        <f t="shared" ca="1" si="481"/>
        <v>-477.44524548482383</v>
      </c>
      <c r="I1619" s="34">
        <f t="shared" ca="1" si="482"/>
        <v>2822.5547545151762</v>
      </c>
      <c r="J1619" s="18">
        <f ca="1">SUM(INDIRECT(ADDRESS(ROW(F1619),COLUMN(F1619),4)):INDIRECT(ADDRESS(ROW(F1619)+N$5-1,COLUMN(F1619),4)))</f>
        <v>24100</v>
      </c>
      <c r="K1619" s="18">
        <f t="shared" ca="1" si="483"/>
        <v>16350</v>
      </c>
      <c r="L1619" s="18">
        <f t="shared" ca="1" si="493"/>
        <v>16350</v>
      </c>
      <c r="M1619" s="18">
        <f t="shared" ca="1" si="477"/>
        <v>0</v>
      </c>
      <c r="N1619" s="34">
        <f t="shared" ca="1" si="484"/>
        <v>2405.5333781391696</v>
      </c>
      <c r="P1619" s="18">
        <f t="shared" ca="1" si="478"/>
        <v>477.44524548482383</v>
      </c>
      <c r="Q1619" s="47">
        <f ca="1">SUM(L$15:L1619)-SUM(M$15:M1619)</f>
        <v>16350</v>
      </c>
      <c r="R1619" s="47" t="str">
        <f t="shared" ca="1" si="479"/>
        <v>M1622</v>
      </c>
      <c r="S1619" s="40">
        <f t="shared" ca="1" si="485"/>
        <v>0</v>
      </c>
      <c r="T1619" s="46">
        <f t="shared" ca="1" si="486"/>
        <v>63</v>
      </c>
      <c r="X1619" s="74">
        <f t="shared" ca="1" si="487"/>
        <v>-0.47744524548482381</v>
      </c>
      <c r="Y1619" s="75">
        <f t="shared" ca="1" si="488"/>
        <v>-0.47744524548482381</v>
      </c>
      <c r="Z1619" s="74">
        <f t="shared" ca="1" si="489"/>
        <v>0.62036625251963695</v>
      </c>
      <c r="AA1619" s="76">
        <f t="shared" ca="1" si="490"/>
        <v>-477.44524548482383</v>
      </c>
      <c r="AB1619" s="76">
        <f t="shared" ca="1" si="491"/>
        <v>620.36625251963699</v>
      </c>
    </row>
    <row r="1620" spans="1:28" x14ac:dyDescent="0.25">
      <c r="A1620" s="2">
        <f t="shared" si="492"/>
        <v>16</v>
      </c>
      <c r="B1620" s="16">
        <f ca="1">VLOOKUP(A1620,PERIODS!$O$4:$P$33,2,FALSE)</f>
        <v>3.3000000000000002E-2</v>
      </c>
      <c r="C1620" s="15"/>
      <c r="D1620" s="18">
        <v>1606</v>
      </c>
      <c r="E1620" s="34">
        <f t="shared" ca="1" si="475"/>
        <v>2405.5333781391696</v>
      </c>
      <c r="F1620" s="34">
        <f t="shared" ca="1" si="476"/>
        <v>3300</v>
      </c>
      <c r="G1620" s="69">
        <f t="shared" ca="1" si="480"/>
        <v>0</v>
      </c>
      <c r="H1620" s="34">
        <f t="shared" ca="1" si="481"/>
        <v>-261.19239105769799</v>
      </c>
      <c r="I1620" s="34">
        <f t="shared" ca="1" si="482"/>
        <v>3038.8076089423021</v>
      </c>
      <c r="J1620" s="18">
        <f ca="1">SUM(INDIRECT(ADDRESS(ROW(F1620),COLUMN(F1620),4)):INDIRECT(ADDRESS(ROW(F1620)+N$5-1,COLUMN(F1620),4)))</f>
        <v>24300</v>
      </c>
      <c r="K1620" s="18">
        <f t="shared" ca="1" si="483"/>
        <v>32700</v>
      </c>
      <c r="L1620" s="18">
        <f t="shared" ca="1" si="493"/>
        <v>16350</v>
      </c>
      <c r="M1620" s="18">
        <f t="shared" ca="1" si="477"/>
        <v>0</v>
      </c>
      <c r="N1620" s="34">
        <f t="shared" ca="1" si="484"/>
        <v>-633.27423080313247</v>
      </c>
      <c r="P1620" s="18">
        <f t="shared" ca="1" si="478"/>
        <v>261.19239105769799</v>
      </c>
      <c r="Q1620" s="47">
        <f ca="1">SUM(L$15:L1620)-SUM(M$15:M1620)</f>
        <v>32700</v>
      </c>
      <c r="R1620" s="47" t="str">
        <f t="shared" ca="1" si="479"/>
        <v>M1623</v>
      </c>
      <c r="S1620" s="40">
        <f t="shared" ca="1" si="485"/>
        <v>0</v>
      </c>
      <c r="T1620" s="46">
        <f t="shared" ca="1" si="486"/>
        <v>95</v>
      </c>
      <c r="X1620" s="74">
        <f t="shared" ca="1" si="487"/>
        <v>-0.26119239105769798</v>
      </c>
      <c r="Y1620" s="75">
        <f t="shared" ca="1" si="488"/>
        <v>-0.26119239105769798</v>
      </c>
      <c r="Z1620" s="74">
        <f t="shared" ca="1" si="489"/>
        <v>0.77013273870902754</v>
      </c>
      <c r="AA1620" s="76">
        <f t="shared" ca="1" si="490"/>
        <v>-261.19239105769799</v>
      </c>
      <c r="AB1620" s="76">
        <f t="shared" ca="1" si="491"/>
        <v>770.13273870902754</v>
      </c>
    </row>
    <row r="1621" spans="1:28" x14ac:dyDescent="0.25">
      <c r="A1621" s="2">
        <f t="shared" si="492"/>
        <v>17</v>
      </c>
      <c r="B1621" s="16">
        <f ca="1">VLOOKUP(A1621,PERIODS!$O$4:$P$33,2,FALSE)</f>
        <v>3.5000000000000003E-2</v>
      </c>
      <c r="C1621" s="15"/>
      <c r="D1621" s="18">
        <v>1607</v>
      </c>
      <c r="E1621" s="34">
        <f t="shared" ca="1" si="475"/>
        <v>-633.27423080313247</v>
      </c>
      <c r="F1621" s="34">
        <f t="shared" ca="1" si="476"/>
        <v>3500.0000000000005</v>
      </c>
      <c r="G1621" s="69">
        <f t="shared" ca="1" si="480"/>
        <v>0</v>
      </c>
      <c r="H1621" s="34">
        <f t="shared" ca="1" si="481"/>
        <v>-1381.4748002864628</v>
      </c>
      <c r="I1621" s="34">
        <f t="shared" ca="1" si="482"/>
        <v>2118.5251997135374</v>
      </c>
      <c r="J1621" s="18">
        <f ca="1">SUM(INDIRECT(ADDRESS(ROW(F1621),COLUMN(F1621),4)):INDIRECT(ADDRESS(ROW(F1621)+N$5-1,COLUMN(F1621),4)))</f>
        <v>24500.000000000004</v>
      </c>
      <c r="K1621" s="18">
        <f t="shared" ca="1" si="483"/>
        <v>32700</v>
      </c>
      <c r="L1621" s="18">
        <f t="shared" ca="1" si="493"/>
        <v>0</v>
      </c>
      <c r="M1621" s="18">
        <f t="shared" ca="1" si="477"/>
        <v>0</v>
      </c>
      <c r="N1621" s="34">
        <f t="shared" ca="1" si="484"/>
        <v>-2751.7994305166699</v>
      </c>
      <c r="P1621" s="18">
        <f t="shared" ca="1" si="478"/>
        <v>1381.4748002864628</v>
      </c>
      <c r="Q1621" s="47">
        <f ca="1">SUM(L$15:L1621)-SUM(M$15:M1621)</f>
        <v>32700</v>
      </c>
      <c r="R1621" s="47" t="str">
        <f t="shared" ca="1" si="479"/>
        <v>M1624</v>
      </c>
      <c r="S1621" s="40">
        <f t="shared" ca="1" si="485"/>
        <v>0</v>
      </c>
      <c r="T1621" s="46">
        <f t="shared" ca="1" si="486"/>
        <v>61</v>
      </c>
      <c r="X1621" s="74">
        <f t="shared" ca="1" si="487"/>
        <v>-1.3814748002864627</v>
      </c>
      <c r="Y1621" s="75">
        <f t="shared" ca="1" si="488"/>
        <v>-1.3814748002864627</v>
      </c>
      <c r="Z1621" s="74">
        <f t="shared" ca="1" si="489"/>
        <v>0.25120779839937618</v>
      </c>
      <c r="AA1621" s="76">
        <f t="shared" ca="1" si="490"/>
        <v>-1381.4748002864628</v>
      </c>
      <c r="AB1621" s="76">
        <f t="shared" ca="1" si="491"/>
        <v>251.20779839937617</v>
      </c>
    </row>
    <row r="1622" spans="1:28" x14ac:dyDescent="0.25">
      <c r="A1622" s="2">
        <f t="shared" si="492"/>
        <v>18</v>
      </c>
      <c r="B1622" s="16">
        <f ca="1">VLOOKUP(A1622,PERIODS!$O$4:$P$33,2,FALSE)</f>
        <v>3.5000000000000003E-2</v>
      </c>
      <c r="C1622" s="15"/>
      <c r="D1622" s="18">
        <v>1608</v>
      </c>
      <c r="E1622" s="34">
        <f t="shared" ca="1" si="475"/>
        <v>-2751.7994305166699</v>
      </c>
      <c r="F1622" s="34">
        <f t="shared" ca="1" si="476"/>
        <v>3500.0000000000005</v>
      </c>
      <c r="G1622" s="69">
        <f t="shared" ca="1" si="480"/>
        <v>0</v>
      </c>
      <c r="H1622" s="34">
        <f t="shared" ca="1" si="481"/>
        <v>-1364.8825507713605</v>
      </c>
      <c r="I1622" s="34">
        <f t="shared" ca="1" si="482"/>
        <v>2135.11744922864</v>
      </c>
      <c r="J1622" s="18">
        <f ca="1">SUM(INDIRECT(ADDRESS(ROW(F1622),COLUMN(F1622),4)):INDIRECT(ADDRESS(ROW(F1622)+N$5-1,COLUMN(F1622),4)))</f>
        <v>24500.000000000004</v>
      </c>
      <c r="K1622" s="18">
        <f t="shared" ca="1" si="483"/>
        <v>16350</v>
      </c>
      <c r="L1622" s="18">
        <f t="shared" ca="1" si="493"/>
        <v>0</v>
      </c>
      <c r="M1622" s="18">
        <f t="shared" ca="1" si="477"/>
        <v>16350</v>
      </c>
      <c r="N1622" s="34">
        <f t="shared" ca="1" si="484"/>
        <v>11463.083120254691</v>
      </c>
      <c r="P1622" s="18">
        <f t="shared" ca="1" si="478"/>
        <v>1364.8825507713605</v>
      </c>
      <c r="Q1622" s="47">
        <f ca="1">SUM(L$15:L1622)-SUM(M$15:M1622)</f>
        <v>16350</v>
      </c>
      <c r="R1622" s="47" t="str">
        <f t="shared" ca="1" si="479"/>
        <v>M1625</v>
      </c>
      <c r="S1622" s="40">
        <f t="shared" ca="1" si="485"/>
        <v>0</v>
      </c>
      <c r="T1622" s="46">
        <f t="shared" ca="1" si="486"/>
        <v>88</v>
      </c>
      <c r="X1622" s="74">
        <f t="shared" ca="1" si="487"/>
        <v>-1.3648825507713604</v>
      </c>
      <c r="Y1622" s="75">
        <f t="shared" ca="1" si="488"/>
        <v>-1.3648825507713604</v>
      </c>
      <c r="Z1622" s="74">
        <f t="shared" ca="1" si="489"/>
        <v>0.25541067201295248</v>
      </c>
      <c r="AA1622" s="76">
        <f t="shared" ca="1" si="490"/>
        <v>-1364.8825507713605</v>
      </c>
      <c r="AB1622" s="76">
        <f t="shared" ca="1" si="491"/>
        <v>255.41067201295249</v>
      </c>
    </row>
    <row r="1623" spans="1:28" x14ac:dyDescent="0.25">
      <c r="A1623" s="2">
        <f t="shared" si="492"/>
        <v>19</v>
      </c>
      <c r="B1623" s="16">
        <f ca="1">VLOOKUP(A1623,PERIODS!$O$4:$P$33,2,FALSE)</f>
        <v>3.5000000000000003E-2</v>
      </c>
      <c r="C1623" s="15"/>
      <c r="D1623" s="18">
        <v>1609</v>
      </c>
      <c r="E1623" s="34">
        <f t="shared" ca="1" si="475"/>
        <v>11463.083120254691</v>
      </c>
      <c r="F1623" s="34">
        <f t="shared" ca="1" si="476"/>
        <v>3500.0000000000005</v>
      </c>
      <c r="G1623" s="69">
        <f t="shared" ca="1" si="480"/>
        <v>0</v>
      </c>
      <c r="H1623" s="34">
        <f t="shared" ca="1" si="481"/>
        <v>750.65153109962387</v>
      </c>
      <c r="I1623" s="34">
        <f t="shared" ca="1" si="482"/>
        <v>4250.6515310996247</v>
      </c>
      <c r="J1623" s="18">
        <f ca="1">SUM(INDIRECT(ADDRESS(ROW(F1623),COLUMN(F1623),4)):INDIRECT(ADDRESS(ROW(F1623)+N$5-1,COLUMN(F1623),4)))</f>
        <v>24500.000000000004</v>
      </c>
      <c r="K1623" s="18">
        <f t="shared" ca="1" si="483"/>
        <v>0</v>
      </c>
      <c r="L1623" s="18">
        <f t="shared" ca="1" si="493"/>
        <v>0</v>
      </c>
      <c r="M1623" s="18">
        <f t="shared" ca="1" si="477"/>
        <v>16350</v>
      </c>
      <c r="N1623" s="34">
        <f t="shared" ca="1" si="484"/>
        <v>23562.431589155065</v>
      </c>
      <c r="P1623" s="18">
        <f t="shared" ca="1" si="478"/>
        <v>750.65153109962387</v>
      </c>
      <c r="Q1623" s="47">
        <f ca="1">SUM(L$15:L1623)-SUM(M$15:M1623)</f>
        <v>0</v>
      </c>
      <c r="R1623" s="47" t="str">
        <f t="shared" ca="1" si="479"/>
        <v>M1626</v>
      </c>
      <c r="S1623" s="40">
        <f t="shared" ca="1" si="485"/>
        <v>0</v>
      </c>
      <c r="T1623" s="46">
        <f t="shared" ca="1" si="486"/>
        <v>81</v>
      </c>
      <c r="X1623" s="74">
        <f t="shared" ca="1" si="487"/>
        <v>0.7506515310996239</v>
      </c>
      <c r="Y1623" s="75">
        <f t="shared" ca="1" si="488"/>
        <v>0.7506515310996239</v>
      </c>
      <c r="Z1623" s="74">
        <f t="shared" ca="1" si="489"/>
        <v>2.1183797573846057</v>
      </c>
      <c r="AA1623" s="76">
        <f t="shared" ca="1" si="490"/>
        <v>750.65153109962387</v>
      </c>
      <c r="AB1623" s="76">
        <f t="shared" ca="1" si="491"/>
        <v>2118.3797573846059</v>
      </c>
    </row>
    <row r="1624" spans="1:28" x14ac:dyDescent="0.25">
      <c r="A1624" s="2">
        <f t="shared" si="492"/>
        <v>20</v>
      </c>
      <c r="B1624" s="16">
        <f ca="1">VLOOKUP(A1624,PERIODS!$O$4:$P$33,2,FALSE)</f>
        <v>3.5000000000000003E-2</v>
      </c>
      <c r="C1624" s="15"/>
      <c r="D1624" s="18">
        <v>1610</v>
      </c>
      <c r="E1624" s="34">
        <f t="shared" ca="1" si="475"/>
        <v>23562.431589155065</v>
      </c>
      <c r="F1624" s="34">
        <f t="shared" ca="1" si="476"/>
        <v>3500.0000000000005</v>
      </c>
      <c r="G1624" s="69">
        <f t="shared" ca="1" si="480"/>
        <v>0</v>
      </c>
      <c r="H1624" s="34">
        <f t="shared" ca="1" si="481"/>
        <v>-1303.0651933181116</v>
      </c>
      <c r="I1624" s="34">
        <f t="shared" ca="1" si="482"/>
        <v>2196.9348066818889</v>
      </c>
      <c r="J1624" s="18">
        <f ca="1">SUM(INDIRECT(ADDRESS(ROW(F1624),COLUMN(F1624),4)):INDIRECT(ADDRESS(ROW(F1624)+N$5-1,COLUMN(F1624),4)))</f>
        <v>24500.000000000004</v>
      </c>
      <c r="K1624" s="18">
        <f t="shared" ca="1" si="483"/>
        <v>16350</v>
      </c>
      <c r="L1624" s="18">
        <f t="shared" ca="1" si="493"/>
        <v>16350</v>
      </c>
      <c r="M1624" s="18">
        <f t="shared" ca="1" si="477"/>
        <v>0</v>
      </c>
      <c r="N1624" s="34">
        <f t="shared" ca="1" si="484"/>
        <v>21365.496782473176</v>
      </c>
      <c r="P1624" s="18">
        <f t="shared" ca="1" si="478"/>
        <v>1303.0651933181116</v>
      </c>
      <c r="Q1624" s="47">
        <f ca="1">SUM(L$15:L1624)-SUM(M$15:M1624)</f>
        <v>16350</v>
      </c>
      <c r="R1624" s="47" t="str">
        <f t="shared" ca="1" si="479"/>
        <v>M1627</v>
      </c>
      <c r="S1624" s="40">
        <f t="shared" ca="1" si="485"/>
        <v>0</v>
      </c>
      <c r="T1624" s="46">
        <f t="shared" ca="1" si="486"/>
        <v>62</v>
      </c>
      <c r="X1624" s="74">
        <f t="shared" ca="1" si="487"/>
        <v>-1.3030651933181117</v>
      </c>
      <c r="Y1624" s="75">
        <f t="shared" ca="1" si="488"/>
        <v>-1.3030651933181117</v>
      </c>
      <c r="Z1624" s="74">
        <f t="shared" ca="1" si="489"/>
        <v>0.27169770936991511</v>
      </c>
      <c r="AA1624" s="76">
        <f t="shared" ca="1" si="490"/>
        <v>-1303.0651933181116</v>
      </c>
      <c r="AB1624" s="76">
        <f t="shared" ca="1" si="491"/>
        <v>271.69770936991512</v>
      </c>
    </row>
    <row r="1625" spans="1:28" x14ac:dyDescent="0.25">
      <c r="A1625" s="2">
        <f t="shared" si="492"/>
        <v>21</v>
      </c>
      <c r="B1625" s="16">
        <f ca="1">VLOOKUP(A1625,PERIODS!$O$4:$P$33,2,FALSE)</f>
        <v>3.5000000000000003E-2</v>
      </c>
      <c r="C1625" s="15"/>
      <c r="D1625" s="18">
        <v>1611</v>
      </c>
      <c r="E1625" s="34">
        <f t="shared" ca="1" si="475"/>
        <v>21365.496782473176</v>
      </c>
      <c r="F1625" s="34">
        <f t="shared" ca="1" si="476"/>
        <v>3500.0000000000005</v>
      </c>
      <c r="G1625" s="69">
        <f t="shared" ca="1" si="480"/>
        <v>0</v>
      </c>
      <c r="H1625" s="34">
        <f t="shared" ca="1" si="481"/>
        <v>-1602.0205951972725</v>
      </c>
      <c r="I1625" s="34">
        <f t="shared" ca="1" si="482"/>
        <v>1897.9794048027279</v>
      </c>
      <c r="J1625" s="18">
        <f ca="1">SUM(INDIRECT(ADDRESS(ROW(F1625),COLUMN(F1625),4)):INDIRECT(ADDRESS(ROW(F1625)+N$5-1,COLUMN(F1625),4)))</f>
        <v>24500.000000000004</v>
      </c>
      <c r="K1625" s="18">
        <f t="shared" ca="1" si="483"/>
        <v>16350</v>
      </c>
      <c r="L1625" s="18">
        <f t="shared" ca="1" si="493"/>
        <v>0</v>
      </c>
      <c r="M1625" s="18">
        <f t="shared" ca="1" si="477"/>
        <v>0</v>
      </c>
      <c r="N1625" s="34">
        <f t="shared" ca="1" si="484"/>
        <v>19467.517377670447</v>
      </c>
      <c r="P1625" s="18">
        <f t="shared" ca="1" si="478"/>
        <v>1602.0205951972725</v>
      </c>
      <c r="Q1625" s="47">
        <f ca="1">SUM(L$15:L1625)-SUM(M$15:M1625)</f>
        <v>16350</v>
      </c>
      <c r="R1625" s="47" t="str">
        <f t="shared" ca="1" si="479"/>
        <v>M1628</v>
      </c>
      <c r="S1625" s="40">
        <f t="shared" ca="1" si="485"/>
        <v>0</v>
      </c>
      <c r="T1625" s="46">
        <f t="shared" ca="1" si="486"/>
        <v>45</v>
      </c>
      <c r="X1625" s="74">
        <f t="shared" ca="1" si="487"/>
        <v>-1.6020205951972726</v>
      </c>
      <c r="Y1625" s="75">
        <f t="shared" ca="1" si="488"/>
        <v>-1.6020205951972726</v>
      </c>
      <c r="Z1625" s="74">
        <f t="shared" ca="1" si="489"/>
        <v>0.20148897873464369</v>
      </c>
      <c r="AA1625" s="76">
        <f t="shared" ca="1" si="490"/>
        <v>-1602.0205951972725</v>
      </c>
      <c r="AB1625" s="76">
        <f t="shared" ca="1" si="491"/>
        <v>201.48897873464369</v>
      </c>
    </row>
    <row r="1626" spans="1:28" x14ac:dyDescent="0.25">
      <c r="A1626" s="2">
        <f t="shared" si="492"/>
        <v>22</v>
      </c>
      <c r="B1626" s="16">
        <f ca="1">VLOOKUP(A1626,PERIODS!$O$4:$P$33,2,FALSE)</f>
        <v>3.5000000000000003E-2</v>
      </c>
      <c r="C1626" s="15"/>
      <c r="D1626" s="18">
        <v>1612</v>
      </c>
      <c r="E1626" s="34">
        <f t="shared" ca="1" si="475"/>
        <v>19467.517377670447</v>
      </c>
      <c r="F1626" s="34">
        <f t="shared" ca="1" si="476"/>
        <v>3500.0000000000005</v>
      </c>
      <c r="G1626" s="69">
        <f t="shared" ca="1" si="480"/>
        <v>0</v>
      </c>
      <c r="H1626" s="34">
        <f t="shared" ca="1" si="481"/>
        <v>-1495.1344194163255</v>
      </c>
      <c r="I1626" s="34">
        <f t="shared" ca="1" si="482"/>
        <v>2004.865580583675</v>
      </c>
      <c r="J1626" s="18">
        <f ca="1">SUM(INDIRECT(ADDRESS(ROW(F1626),COLUMN(F1626),4)):INDIRECT(ADDRESS(ROW(F1626)+N$5-1,COLUMN(F1626),4)))</f>
        <v>25000.000000000004</v>
      </c>
      <c r="K1626" s="18">
        <f t="shared" ca="1" si="483"/>
        <v>16350</v>
      </c>
      <c r="L1626" s="18">
        <f t="shared" ca="1" si="493"/>
        <v>0</v>
      </c>
      <c r="M1626" s="18">
        <f t="shared" ca="1" si="477"/>
        <v>0</v>
      </c>
      <c r="N1626" s="34">
        <f t="shared" ca="1" si="484"/>
        <v>17462.651797086772</v>
      </c>
      <c r="P1626" s="18">
        <f t="shared" ca="1" si="478"/>
        <v>1495.1344194163255</v>
      </c>
      <c r="Q1626" s="47">
        <f ca="1">SUM(L$15:L1626)-SUM(M$15:M1626)</f>
        <v>16350</v>
      </c>
      <c r="R1626" s="47" t="str">
        <f t="shared" ca="1" si="479"/>
        <v>M1629</v>
      </c>
      <c r="S1626" s="40">
        <f t="shared" ca="1" si="485"/>
        <v>0</v>
      </c>
      <c r="T1626" s="46">
        <f t="shared" ca="1" si="486"/>
        <v>22</v>
      </c>
      <c r="X1626" s="74">
        <f t="shared" ca="1" si="487"/>
        <v>-1.4951344194163254</v>
      </c>
      <c r="Y1626" s="75">
        <f t="shared" ca="1" si="488"/>
        <v>-1.4951344194163254</v>
      </c>
      <c r="Z1626" s="74">
        <f t="shared" ca="1" si="489"/>
        <v>0.22421846338981177</v>
      </c>
      <c r="AA1626" s="76">
        <f t="shared" ca="1" si="490"/>
        <v>-1495.1344194163255</v>
      </c>
      <c r="AB1626" s="76">
        <f t="shared" ca="1" si="491"/>
        <v>224.21846338981177</v>
      </c>
    </row>
    <row r="1627" spans="1:28" x14ac:dyDescent="0.25">
      <c r="A1627" s="2">
        <f t="shared" si="492"/>
        <v>23</v>
      </c>
      <c r="B1627" s="16">
        <f ca="1">VLOOKUP(A1627,PERIODS!$O$4:$P$33,2,FALSE)</f>
        <v>3.5000000000000003E-2</v>
      </c>
      <c r="C1627" s="15"/>
      <c r="D1627" s="18">
        <v>1613</v>
      </c>
      <c r="E1627" s="34">
        <f t="shared" ca="1" si="475"/>
        <v>17462.651797086772</v>
      </c>
      <c r="F1627" s="34">
        <f t="shared" ca="1" si="476"/>
        <v>3500.0000000000005</v>
      </c>
      <c r="G1627" s="69">
        <f t="shared" ca="1" si="480"/>
        <v>0</v>
      </c>
      <c r="H1627" s="34">
        <f t="shared" ca="1" si="481"/>
        <v>591.07170971357255</v>
      </c>
      <c r="I1627" s="34">
        <f t="shared" ca="1" si="482"/>
        <v>4091.071709713573</v>
      </c>
      <c r="J1627" s="18">
        <f ca="1">SUM(INDIRECT(ADDRESS(ROW(F1627),COLUMN(F1627),4)):INDIRECT(ADDRESS(ROW(F1627)+N$5-1,COLUMN(F1627),4)))</f>
        <v>25500.000000000004</v>
      </c>
      <c r="K1627" s="18">
        <f t="shared" ca="1" si="483"/>
        <v>0</v>
      </c>
      <c r="L1627" s="18">
        <f t="shared" ca="1" si="493"/>
        <v>0</v>
      </c>
      <c r="M1627" s="18">
        <f t="shared" ca="1" si="477"/>
        <v>16350</v>
      </c>
      <c r="N1627" s="34">
        <f t="shared" ca="1" si="484"/>
        <v>29721.580087373201</v>
      </c>
      <c r="P1627" s="18">
        <f t="shared" ca="1" si="478"/>
        <v>591.07170971357255</v>
      </c>
      <c r="Q1627" s="47">
        <f ca="1">SUM(L$15:L1627)-SUM(M$15:M1627)</f>
        <v>0</v>
      </c>
      <c r="R1627" s="47" t="str">
        <f t="shared" ca="1" si="479"/>
        <v>M1630</v>
      </c>
      <c r="S1627" s="40">
        <f t="shared" ca="1" si="485"/>
        <v>0</v>
      </c>
      <c r="T1627" s="46">
        <f t="shared" ca="1" si="486"/>
        <v>21</v>
      </c>
      <c r="X1627" s="74">
        <f t="shared" ca="1" si="487"/>
        <v>0.59107170971357259</v>
      </c>
      <c r="Y1627" s="75">
        <f t="shared" ca="1" si="488"/>
        <v>0.59107170971357259</v>
      </c>
      <c r="Z1627" s="74">
        <f t="shared" ca="1" si="489"/>
        <v>1.8059228036720159</v>
      </c>
      <c r="AA1627" s="76">
        <f t="shared" ca="1" si="490"/>
        <v>591.07170971357255</v>
      </c>
      <c r="AB1627" s="76">
        <f t="shared" ca="1" si="491"/>
        <v>1805.9228036720158</v>
      </c>
    </row>
    <row r="1628" spans="1:28" x14ac:dyDescent="0.25">
      <c r="A1628" s="2">
        <f t="shared" si="492"/>
        <v>24</v>
      </c>
      <c r="B1628" s="16">
        <f ca="1">VLOOKUP(A1628,PERIODS!$O$4:$P$33,2,FALSE)</f>
        <v>3.5000000000000003E-2</v>
      </c>
      <c r="C1628" s="15"/>
      <c r="D1628" s="18">
        <v>1614</v>
      </c>
      <c r="E1628" s="34">
        <f t="shared" ca="1" si="475"/>
        <v>29721.580087373201</v>
      </c>
      <c r="F1628" s="34">
        <f t="shared" ca="1" si="476"/>
        <v>3500.0000000000005</v>
      </c>
      <c r="G1628" s="69">
        <f t="shared" ca="1" si="480"/>
        <v>0</v>
      </c>
      <c r="H1628" s="34">
        <f t="shared" ca="1" si="481"/>
        <v>-2238.190995292382</v>
      </c>
      <c r="I1628" s="34">
        <f t="shared" ca="1" si="482"/>
        <v>1261.8090047076184</v>
      </c>
      <c r="J1628" s="18">
        <f ca="1">SUM(INDIRECT(ADDRESS(ROW(F1628),COLUMN(F1628),4)):INDIRECT(ADDRESS(ROW(F1628)+N$5-1,COLUMN(F1628),4)))</f>
        <v>26000</v>
      </c>
      <c r="K1628" s="18">
        <f t="shared" ca="1" si="483"/>
        <v>0</v>
      </c>
      <c r="L1628" s="18">
        <f t="shared" ca="1" si="493"/>
        <v>0</v>
      </c>
      <c r="M1628" s="18">
        <f t="shared" ca="1" si="477"/>
        <v>0</v>
      </c>
      <c r="N1628" s="34">
        <f t="shared" ca="1" si="484"/>
        <v>28459.771082665582</v>
      </c>
      <c r="P1628" s="18">
        <f t="shared" ca="1" si="478"/>
        <v>2238.190995292382</v>
      </c>
      <c r="Q1628" s="47">
        <f ca="1">SUM(L$15:L1628)-SUM(M$15:M1628)</f>
        <v>0</v>
      </c>
      <c r="R1628" s="47" t="str">
        <f t="shared" ca="1" si="479"/>
        <v>M1631</v>
      </c>
      <c r="S1628" s="40">
        <f t="shared" ca="1" si="485"/>
        <v>0</v>
      </c>
      <c r="T1628" s="46">
        <f t="shared" ca="1" si="486"/>
        <v>64</v>
      </c>
      <c r="X1628" s="74">
        <f t="shared" ca="1" si="487"/>
        <v>-2.2381909952923822</v>
      </c>
      <c r="Y1628" s="75">
        <f t="shared" ca="1" si="488"/>
        <v>-2.2381909952923822</v>
      </c>
      <c r="Z1628" s="74">
        <f t="shared" ca="1" si="489"/>
        <v>0.10665126261254983</v>
      </c>
      <c r="AA1628" s="76">
        <f t="shared" ca="1" si="490"/>
        <v>-2238.190995292382</v>
      </c>
      <c r="AB1628" s="76">
        <f t="shared" ca="1" si="491"/>
        <v>106.65126261254983</v>
      </c>
    </row>
    <row r="1629" spans="1:28" x14ac:dyDescent="0.25">
      <c r="A1629" s="2">
        <f t="shared" si="492"/>
        <v>25</v>
      </c>
      <c r="B1629" s="16">
        <f ca="1">VLOOKUP(A1629,PERIODS!$O$4:$P$33,2,FALSE)</f>
        <v>3.5000000000000003E-2</v>
      </c>
      <c r="C1629" s="15"/>
      <c r="D1629" s="18">
        <v>1615</v>
      </c>
      <c r="E1629" s="34">
        <f t="shared" ca="1" si="475"/>
        <v>28459.771082665582</v>
      </c>
      <c r="F1629" s="34">
        <f t="shared" ca="1" si="476"/>
        <v>3500.0000000000005</v>
      </c>
      <c r="G1629" s="69">
        <f t="shared" ca="1" si="480"/>
        <v>0</v>
      </c>
      <c r="H1629" s="34">
        <f t="shared" ca="1" si="481"/>
        <v>-815.10038078939169</v>
      </c>
      <c r="I1629" s="34">
        <f t="shared" ca="1" si="482"/>
        <v>2684.8996192106088</v>
      </c>
      <c r="J1629" s="18">
        <f ca="1">SUM(INDIRECT(ADDRESS(ROW(F1629),COLUMN(F1629),4)):INDIRECT(ADDRESS(ROW(F1629)+N$5-1,COLUMN(F1629),4)))</f>
        <v>24900</v>
      </c>
      <c r="K1629" s="18">
        <f t="shared" ca="1" si="483"/>
        <v>0</v>
      </c>
      <c r="L1629" s="18">
        <f t="shared" ca="1" si="493"/>
        <v>0</v>
      </c>
      <c r="M1629" s="18">
        <f t="shared" ca="1" si="477"/>
        <v>0</v>
      </c>
      <c r="N1629" s="34">
        <f t="shared" ca="1" si="484"/>
        <v>25774.871463454972</v>
      </c>
      <c r="P1629" s="18">
        <f t="shared" ca="1" si="478"/>
        <v>815.10038078939169</v>
      </c>
      <c r="Q1629" s="47">
        <f ca="1">SUM(L$15:L1629)-SUM(M$15:M1629)</f>
        <v>0</v>
      </c>
      <c r="R1629" s="47" t="str">
        <f t="shared" ca="1" si="479"/>
        <v>M1632</v>
      </c>
      <c r="S1629" s="40">
        <f t="shared" ca="1" si="485"/>
        <v>0</v>
      </c>
      <c r="T1629" s="46">
        <f t="shared" ca="1" si="486"/>
        <v>44</v>
      </c>
      <c r="X1629" s="74">
        <f t="shared" ca="1" si="487"/>
        <v>-0.81510038078939173</v>
      </c>
      <c r="Y1629" s="75">
        <f t="shared" ca="1" si="488"/>
        <v>-0.81510038078939173</v>
      </c>
      <c r="Z1629" s="74">
        <f t="shared" ca="1" si="489"/>
        <v>0.4425948971062641</v>
      </c>
      <c r="AA1629" s="76">
        <f t="shared" ca="1" si="490"/>
        <v>-815.10038078939169</v>
      </c>
      <c r="AB1629" s="76">
        <f t="shared" ca="1" si="491"/>
        <v>442.59489710626411</v>
      </c>
    </row>
    <row r="1630" spans="1:28" x14ac:dyDescent="0.25">
      <c r="A1630" s="2">
        <f t="shared" si="492"/>
        <v>26</v>
      </c>
      <c r="B1630" s="16">
        <f ca="1">VLOOKUP(A1630,PERIODS!$O$4:$P$33,2,FALSE)</f>
        <v>3.5000000000000003E-2</v>
      </c>
      <c r="C1630" s="15"/>
      <c r="D1630" s="18">
        <v>1616</v>
      </c>
      <c r="E1630" s="34">
        <f t="shared" ca="1" si="475"/>
        <v>25774.871463454972</v>
      </c>
      <c r="F1630" s="34">
        <f t="shared" ca="1" si="476"/>
        <v>3500.0000000000005</v>
      </c>
      <c r="G1630" s="69">
        <f t="shared" ca="1" si="480"/>
        <v>0</v>
      </c>
      <c r="H1630" s="34">
        <f t="shared" ca="1" si="481"/>
        <v>-481.82074625374958</v>
      </c>
      <c r="I1630" s="34">
        <f t="shared" ca="1" si="482"/>
        <v>3018.1792537462507</v>
      </c>
      <c r="J1630" s="18">
        <f ca="1">SUM(INDIRECT(ADDRESS(ROW(F1630),COLUMN(F1630),4)):INDIRECT(ADDRESS(ROW(F1630)+N$5-1,COLUMN(F1630),4)))</f>
        <v>23900</v>
      </c>
      <c r="K1630" s="18">
        <f t="shared" ca="1" si="483"/>
        <v>0</v>
      </c>
      <c r="L1630" s="18">
        <f t="shared" ca="1" si="493"/>
        <v>0</v>
      </c>
      <c r="M1630" s="18">
        <f t="shared" ca="1" si="477"/>
        <v>0</v>
      </c>
      <c r="N1630" s="34">
        <f t="shared" ca="1" si="484"/>
        <v>22756.692209708723</v>
      </c>
      <c r="P1630" s="18">
        <f t="shared" ca="1" si="478"/>
        <v>481.82074625374958</v>
      </c>
      <c r="Q1630" s="47">
        <f ca="1">SUM(L$15:L1630)-SUM(M$15:M1630)</f>
        <v>0</v>
      </c>
      <c r="R1630" s="47" t="str">
        <f t="shared" ca="1" si="479"/>
        <v>M1633</v>
      </c>
      <c r="S1630" s="40">
        <f t="shared" ca="1" si="485"/>
        <v>0</v>
      </c>
      <c r="T1630" s="46">
        <f t="shared" ca="1" si="486"/>
        <v>25</v>
      </c>
      <c r="X1630" s="74">
        <f t="shared" ca="1" si="487"/>
        <v>-0.4818207462537496</v>
      </c>
      <c r="Y1630" s="75">
        <f t="shared" ca="1" si="488"/>
        <v>-0.4818207462537496</v>
      </c>
      <c r="Z1630" s="74">
        <f t="shared" ca="1" si="489"/>
        <v>0.61765776931106209</v>
      </c>
      <c r="AA1630" s="76">
        <f t="shared" ca="1" si="490"/>
        <v>-481.82074625374958</v>
      </c>
      <c r="AB1630" s="76">
        <f t="shared" ca="1" si="491"/>
        <v>617.65776931106211</v>
      </c>
    </row>
    <row r="1631" spans="1:28" x14ac:dyDescent="0.25">
      <c r="A1631" s="2">
        <f t="shared" si="492"/>
        <v>27</v>
      </c>
      <c r="B1631" s="16">
        <f ca="1">VLOOKUP(A1631,PERIODS!$O$4:$P$33,2,FALSE)</f>
        <v>3.5000000000000003E-2</v>
      </c>
      <c r="C1631" s="15"/>
      <c r="D1631" s="18">
        <v>1617</v>
      </c>
      <c r="E1631" s="34">
        <f t="shared" ca="1" si="475"/>
        <v>22756.692209708723</v>
      </c>
      <c r="F1631" s="34">
        <f t="shared" ca="1" si="476"/>
        <v>3500.0000000000005</v>
      </c>
      <c r="G1631" s="69">
        <f t="shared" ca="1" si="480"/>
        <v>0</v>
      </c>
      <c r="H1631" s="34">
        <f t="shared" ca="1" si="481"/>
        <v>18.70650687216872</v>
      </c>
      <c r="I1631" s="34">
        <f t="shared" ca="1" si="482"/>
        <v>3518.706506872169</v>
      </c>
      <c r="J1631" s="18">
        <f ca="1">SUM(INDIRECT(ADDRESS(ROW(F1631),COLUMN(F1631),4)):INDIRECT(ADDRESS(ROW(F1631)+N$5-1,COLUMN(F1631),4)))</f>
        <v>22900</v>
      </c>
      <c r="K1631" s="18">
        <f t="shared" ca="1" si="483"/>
        <v>16350</v>
      </c>
      <c r="L1631" s="18">
        <f t="shared" ca="1" si="493"/>
        <v>16350</v>
      </c>
      <c r="M1631" s="18">
        <f t="shared" ca="1" si="477"/>
        <v>0</v>
      </c>
      <c r="N1631" s="34">
        <f t="shared" ca="1" si="484"/>
        <v>19237.985702836555</v>
      </c>
      <c r="P1631" s="18">
        <f t="shared" ca="1" si="478"/>
        <v>18.70650687216872</v>
      </c>
      <c r="Q1631" s="47">
        <f ca="1">SUM(L$15:L1631)-SUM(M$15:M1631)</f>
        <v>16350</v>
      </c>
      <c r="R1631" s="47" t="str">
        <f t="shared" ca="1" si="479"/>
        <v>M1634</v>
      </c>
      <c r="S1631" s="40">
        <f t="shared" ca="1" si="485"/>
        <v>0</v>
      </c>
      <c r="T1631" s="46">
        <f t="shared" ca="1" si="486"/>
        <v>70</v>
      </c>
      <c r="X1631" s="74">
        <f t="shared" ca="1" si="487"/>
        <v>1.870650687216872E-2</v>
      </c>
      <c r="Y1631" s="75">
        <f t="shared" ca="1" si="488"/>
        <v>1.870650687216872E-2</v>
      </c>
      <c r="Z1631" s="74">
        <f t="shared" ca="1" si="489"/>
        <v>1.0188825696984776</v>
      </c>
      <c r="AA1631" s="76">
        <f t="shared" ca="1" si="490"/>
        <v>18.70650687216872</v>
      </c>
      <c r="AB1631" s="76">
        <f t="shared" ca="1" si="491"/>
        <v>1018.8825696984776</v>
      </c>
    </row>
    <row r="1632" spans="1:28" x14ac:dyDescent="0.25">
      <c r="A1632" s="2">
        <f t="shared" si="492"/>
        <v>28</v>
      </c>
      <c r="B1632" s="16">
        <f ca="1">VLOOKUP(A1632,PERIODS!$O$4:$P$33,2,FALSE)</f>
        <v>0.04</v>
      </c>
      <c r="C1632" s="15"/>
      <c r="D1632" s="18">
        <v>1618</v>
      </c>
      <c r="E1632" s="34">
        <f t="shared" ca="1" si="475"/>
        <v>19237.985702836555</v>
      </c>
      <c r="F1632" s="34">
        <f t="shared" ca="1" si="476"/>
        <v>4000</v>
      </c>
      <c r="G1632" s="69">
        <f t="shared" ca="1" si="480"/>
        <v>0</v>
      </c>
      <c r="H1632" s="34">
        <f t="shared" ca="1" si="481"/>
        <v>2.475398904683185</v>
      </c>
      <c r="I1632" s="34">
        <f t="shared" ca="1" si="482"/>
        <v>4002.4753989046831</v>
      </c>
      <c r="J1632" s="18">
        <f ca="1">SUM(INDIRECT(ADDRESS(ROW(F1632),COLUMN(F1632),4)):INDIRECT(ADDRESS(ROW(F1632)+N$5-1,COLUMN(F1632),4)))</f>
        <v>21900</v>
      </c>
      <c r="K1632" s="18">
        <f t="shared" ca="1" si="483"/>
        <v>16350</v>
      </c>
      <c r="L1632" s="18">
        <f t="shared" ca="1" si="493"/>
        <v>0</v>
      </c>
      <c r="M1632" s="18">
        <f t="shared" ca="1" si="477"/>
        <v>0</v>
      </c>
      <c r="N1632" s="34">
        <f t="shared" ca="1" si="484"/>
        <v>15235.510303931871</v>
      </c>
      <c r="P1632" s="18">
        <f t="shared" ca="1" si="478"/>
        <v>2.475398904683185</v>
      </c>
      <c r="Q1632" s="47">
        <f ca="1">SUM(L$15:L1632)-SUM(M$15:M1632)</f>
        <v>16350</v>
      </c>
      <c r="R1632" s="47" t="str">
        <f t="shared" ca="1" si="479"/>
        <v>M1635</v>
      </c>
      <c r="S1632" s="40">
        <f t="shared" ca="1" si="485"/>
        <v>0</v>
      </c>
      <c r="T1632" s="46">
        <f t="shared" ca="1" si="486"/>
        <v>30</v>
      </c>
      <c r="X1632" s="74">
        <f t="shared" ca="1" si="487"/>
        <v>2.4753989046831849E-3</v>
      </c>
      <c r="Y1632" s="75">
        <f t="shared" ca="1" si="488"/>
        <v>2.4753989046831849E-3</v>
      </c>
      <c r="Z1632" s="74">
        <f t="shared" ca="1" si="489"/>
        <v>1.0024784652341594</v>
      </c>
      <c r="AA1632" s="76">
        <f t="shared" ca="1" si="490"/>
        <v>2.475398904683185</v>
      </c>
      <c r="AB1632" s="76">
        <f t="shared" ca="1" si="491"/>
        <v>1002.4784652341594</v>
      </c>
    </row>
    <row r="1633" spans="1:28" x14ac:dyDescent="0.25">
      <c r="A1633" s="2">
        <f t="shared" si="492"/>
        <v>29</v>
      </c>
      <c r="B1633" s="16">
        <f ca="1">VLOOKUP(A1633,PERIODS!$O$4:$P$33,2,FALSE)</f>
        <v>0.04</v>
      </c>
      <c r="C1633" s="15"/>
      <c r="D1633" s="18">
        <v>1619</v>
      </c>
      <c r="E1633" s="34">
        <f t="shared" ca="1" si="475"/>
        <v>15235.510303931871</v>
      </c>
      <c r="F1633" s="34">
        <f t="shared" ca="1" si="476"/>
        <v>4000</v>
      </c>
      <c r="G1633" s="69">
        <f t="shared" ca="1" si="480"/>
        <v>0</v>
      </c>
      <c r="H1633" s="34">
        <f t="shared" ca="1" si="481"/>
        <v>-889.41063749219029</v>
      </c>
      <c r="I1633" s="34">
        <f t="shared" ca="1" si="482"/>
        <v>3110.5893625078097</v>
      </c>
      <c r="J1633" s="18">
        <f ca="1">SUM(INDIRECT(ADDRESS(ROW(F1633),COLUMN(F1633),4)):INDIRECT(ADDRESS(ROW(F1633)+N$5-1,COLUMN(F1633),4)))</f>
        <v>21200</v>
      </c>
      <c r="K1633" s="18">
        <f t="shared" ca="1" si="483"/>
        <v>16350</v>
      </c>
      <c r="L1633" s="18">
        <f t="shared" ca="1" si="493"/>
        <v>0</v>
      </c>
      <c r="M1633" s="18">
        <f t="shared" ca="1" si="477"/>
        <v>0</v>
      </c>
      <c r="N1633" s="34">
        <f t="shared" ca="1" si="484"/>
        <v>12124.920941424061</v>
      </c>
      <c r="P1633" s="18">
        <f t="shared" ca="1" si="478"/>
        <v>889.41063749219029</v>
      </c>
      <c r="Q1633" s="47">
        <f ca="1">SUM(L$15:L1633)-SUM(M$15:M1633)</f>
        <v>16350</v>
      </c>
      <c r="R1633" s="47" t="str">
        <f t="shared" ca="1" si="479"/>
        <v>M1636</v>
      </c>
      <c r="S1633" s="40">
        <f t="shared" ca="1" si="485"/>
        <v>0</v>
      </c>
      <c r="T1633" s="46">
        <f t="shared" ca="1" si="486"/>
        <v>69</v>
      </c>
      <c r="X1633" s="74">
        <f t="shared" ca="1" si="487"/>
        <v>-0.88941063749219029</v>
      </c>
      <c r="Y1633" s="75">
        <f t="shared" ca="1" si="488"/>
        <v>-0.88941063749219029</v>
      </c>
      <c r="Z1633" s="74">
        <f t="shared" ca="1" si="489"/>
        <v>0.41089784919090855</v>
      </c>
      <c r="AA1633" s="76">
        <f t="shared" ca="1" si="490"/>
        <v>-889.41063749219029</v>
      </c>
      <c r="AB1633" s="76">
        <f t="shared" ca="1" si="491"/>
        <v>410.89784919090857</v>
      </c>
    </row>
    <row r="1634" spans="1:28" x14ac:dyDescent="0.25">
      <c r="A1634" s="2">
        <f t="shared" si="492"/>
        <v>30</v>
      </c>
      <c r="B1634" s="16">
        <f ca="1">VLOOKUP(A1634,PERIODS!$O$4:$P$33,2,FALSE)</f>
        <v>0.04</v>
      </c>
      <c r="C1634" s="15"/>
      <c r="D1634" s="18">
        <v>1620</v>
      </c>
      <c r="E1634" s="34">
        <f t="shared" ref="E1634:E1697" ca="1" si="494">N1633</f>
        <v>12124.920941424061</v>
      </c>
      <c r="F1634" s="34">
        <f t="shared" ca="1" si="476"/>
        <v>4000</v>
      </c>
      <c r="G1634" s="69">
        <f t="shared" ca="1" si="480"/>
        <v>0</v>
      </c>
      <c r="H1634" s="34">
        <f t="shared" ca="1" si="481"/>
        <v>-2296.448647411537</v>
      </c>
      <c r="I1634" s="34">
        <f t="shared" ca="1" si="482"/>
        <v>1703.551352588463</v>
      </c>
      <c r="J1634" s="18">
        <f ca="1">SUM(INDIRECT(ADDRESS(ROW(F1634),COLUMN(F1634),4)):INDIRECT(ADDRESS(ROW(F1634)+N$5-1,COLUMN(F1634),4)))</f>
        <v>20500</v>
      </c>
      <c r="K1634" s="18">
        <f t="shared" ca="1" si="483"/>
        <v>0</v>
      </c>
      <c r="L1634" s="18">
        <f t="shared" ca="1" si="493"/>
        <v>0</v>
      </c>
      <c r="M1634" s="18">
        <f t="shared" ca="1" si="477"/>
        <v>16350</v>
      </c>
      <c r="N1634" s="34">
        <f t="shared" ca="1" si="484"/>
        <v>26771.369588835598</v>
      </c>
      <c r="P1634" s="18">
        <f t="shared" ca="1" si="478"/>
        <v>2296.448647411537</v>
      </c>
      <c r="Q1634" s="47">
        <f ca="1">SUM(L$15:L1634)-SUM(M$15:M1634)</f>
        <v>0</v>
      </c>
      <c r="R1634" s="47" t="str">
        <f t="shared" ca="1" si="479"/>
        <v>M1637</v>
      </c>
      <c r="S1634" s="40">
        <f t="shared" ca="1" si="485"/>
        <v>0</v>
      </c>
      <c r="T1634" s="46">
        <f t="shared" ca="1" si="486"/>
        <v>81</v>
      </c>
      <c r="X1634" s="74">
        <f t="shared" ca="1" si="487"/>
        <v>-2.2964486474115371</v>
      </c>
      <c r="Y1634" s="75">
        <f t="shared" ca="1" si="488"/>
        <v>-2.2964486474115371</v>
      </c>
      <c r="Z1634" s="74">
        <f t="shared" ca="1" si="489"/>
        <v>0.10061553121361529</v>
      </c>
      <c r="AA1634" s="76">
        <f t="shared" ca="1" si="490"/>
        <v>-2296.448647411537</v>
      </c>
      <c r="AB1634" s="76">
        <f t="shared" ca="1" si="491"/>
        <v>100.61553121361528</v>
      </c>
    </row>
    <row r="1635" spans="1:28" x14ac:dyDescent="0.25">
      <c r="A1635" s="2">
        <f t="shared" si="492"/>
        <v>1</v>
      </c>
      <c r="B1635" s="16">
        <f ca="1">VLOOKUP(A1635,PERIODS!$O$4:$P$33,2,FALSE)</f>
        <v>2.4E-2</v>
      </c>
      <c r="C1635" s="15"/>
      <c r="D1635" s="18">
        <v>1621</v>
      </c>
      <c r="E1635" s="34">
        <f t="shared" ca="1" si="494"/>
        <v>26771.369588835598</v>
      </c>
      <c r="F1635" s="34">
        <f t="shared" ca="1" si="476"/>
        <v>2400</v>
      </c>
      <c r="G1635" s="69">
        <f t="shared" ca="1" si="480"/>
        <v>0</v>
      </c>
      <c r="H1635" s="34">
        <f t="shared" ca="1" si="481"/>
        <v>605.95867887764973</v>
      </c>
      <c r="I1635" s="34">
        <f t="shared" ca="1" si="482"/>
        <v>3005.9586788776496</v>
      </c>
      <c r="J1635" s="18">
        <f ca="1">SUM(INDIRECT(ADDRESS(ROW(F1635),COLUMN(F1635),4)):INDIRECT(ADDRESS(ROW(F1635)+N$5-1,COLUMN(F1635),4)))</f>
        <v>19800</v>
      </c>
      <c r="K1635" s="18">
        <f t="shared" ca="1" si="483"/>
        <v>0</v>
      </c>
      <c r="L1635" s="18">
        <f t="shared" ca="1" si="493"/>
        <v>0</v>
      </c>
      <c r="M1635" s="18">
        <f t="shared" ca="1" si="477"/>
        <v>0</v>
      </c>
      <c r="N1635" s="34">
        <f t="shared" ca="1" si="484"/>
        <v>23765.410909957947</v>
      </c>
      <c r="P1635" s="18">
        <f t="shared" ca="1" si="478"/>
        <v>605.95867887764973</v>
      </c>
      <c r="Q1635" s="47">
        <f ca="1">SUM(L$15:L1635)-SUM(M$15:M1635)</f>
        <v>0</v>
      </c>
      <c r="R1635" s="47" t="str">
        <f t="shared" ca="1" si="479"/>
        <v>M1638</v>
      </c>
      <c r="S1635" s="40">
        <f t="shared" ca="1" si="485"/>
        <v>0</v>
      </c>
      <c r="T1635" s="46">
        <f t="shared" ca="1" si="486"/>
        <v>96</v>
      </c>
      <c r="X1635" s="74">
        <f t="shared" ca="1" si="487"/>
        <v>0.60595867887764976</v>
      </c>
      <c r="Y1635" s="75">
        <f t="shared" ca="1" si="488"/>
        <v>0.60595867887764976</v>
      </c>
      <c r="Z1635" s="74">
        <f t="shared" ca="1" si="489"/>
        <v>1.8330086334871418</v>
      </c>
      <c r="AA1635" s="76">
        <f t="shared" ca="1" si="490"/>
        <v>605.95867887764973</v>
      </c>
      <c r="AB1635" s="76">
        <f t="shared" ca="1" si="491"/>
        <v>1833.0086334871419</v>
      </c>
    </row>
    <row r="1636" spans="1:28" x14ac:dyDescent="0.25">
      <c r="A1636" s="2">
        <f t="shared" si="492"/>
        <v>2</v>
      </c>
      <c r="B1636" s="16">
        <f ca="1">VLOOKUP(A1636,PERIODS!$O$4:$P$33,2,FALSE)</f>
        <v>2.5000000000000001E-2</v>
      </c>
      <c r="C1636" s="15"/>
      <c r="D1636" s="18">
        <v>1622</v>
      </c>
      <c r="E1636" s="34">
        <f t="shared" ca="1" si="494"/>
        <v>23765.410909957947</v>
      </c>
      <c r="F1636" s="34">
        <f t="shared" ca="1" si="476"/>
        <v>2500</v>
      </c>
      <c r="G1636" s="69">
        <f t="shared" ca="1" si="480"/>
        <v>0</v>
      </c>
      <c r="H1636" s="34">
        <f t="shared" ca="1" si="481"/>
        <v>92.319808813504224</v>
      </c>
      <c r="I1636" s="34">
        <f t="shared" ca="1" si="482"/>
        <v>2592.3198088135041</v>
      </c>
      <c r="J1636" s="18">
        <f ca="1">SUM(INDIRECT(ADDRESS(ROW(F1636),COLUMN(F1636),4)):INDIRECT(ADDRESS(ROW(F1636)+N$5-1,COLUMN(F1636),4)))</f>
        <v>20700</v>
      </c>
      <c r="K1636" s="18">
        <f t="shared" ca="1" si="483"/>
        <v>0</v>
      </c>
      <c r="L1636" s="18">
        <f t="shared" ca="1" si="493"/>
        <v>0</v>
      </c>
      <c r="M1636" s="18">
        <f t="shared" ca="1" si="477"/>
        <v>0</v>
      </c>
      <c r="N1636" s="34">
        <f t="shared" ca="1" si="484"/>
        <v>21173.091101144444</v>
      </c>
      <c r="P1636" s="18">
        <f t="shared" ca="1" si="478"/>
        <v>92.319808813504224</v>
      </c>
      <c r="Q1636" s="47">
        <f ca="1">SUM(L$15:L1636)-SUM(M$15:M1636)</f>
        <v>0</v>
      </c>
      <c r="R1636" s="47" t="str">
        <f t="shared" ca="1" si="479"/>
        <v>M1639</v>
      </c>
      <c r="S1636" s="40">
        <f t="shared" ca="1" si="485"/>
        <v>0</v>
      </c>
      <c r="T1636" s="46">
        <f t="shared" ca="1" si="486"/>
        <v>21</v>
      </c>
      <c r="X1636" s="74">
        <f t="shared" ca="1" si="487"/>
        <v>9.2319808813504226E-2</v>
      </c>
      <c r="Y1636" s="75">
        <f t="shared" ca="1" si="488"/>
        <v>9.2319808813504226E-2</v>
      </c>
      <c r="Z1636" s="74">
        <f t="shared" ca="1" si="489"/>
        <v>1.0967155052865354</v>
      </c>
      <c r="AA1636" s="76">
        <f t="shared" ca="1" si="490"/>
        <v>92.319808813504224</v>
      </c>
      <c r="AB1636" s="76">
        <f t="shared" ca="1" si="491"/>
        <v>1096.7155052865353</v>
      </c>
    </row>
    <row r="1637" spans="1:28" x14ac:dyDescent="0.25">
      <c r="A1637" s="2">
        <f t="shared" si="492"/>
        <v>3</v>
      </c>
      <c r="B1637" s="16">
        <f ca="1">VLOOKUP(A1637,PERIODS!$O$4:$P$33,2,FALSE)</f>
        <v>2.5000000000000001E-2</v>
      </c>
      <c r="C1637" s="15"/>
      <c r="D1637" s="18">
        <v>1623</v>
      </c>
      <c r="E1637" s="34">
        <f t="shared" ca="1" si="494"/>
        <v>21173.091101144444</v>
      </c>
      <c r="F1637" s="34">
        <f t="shared" ca="1" si="476"/>
        <v>2500</v>
      </c>
      <c r="G1637" s="69">
        <f t="shared" ca="1" si="480"/>
        <v>0</v>
      </c>
      <c r="H1637" s="34">
        <f t="shared" ca="1" si="481"/>
        <v>-638.92915099973891</v>
      </c>
      <c r="I1637" s="34">
        <f t="shared" ca="1" si="482"/>
        <v>1861.0708490002612</v>
      </c>
      <c r="J1637" s="18">
        <f ca="1">SUM(INDIRECT(ADDRESS(ROW(F1637),COLUMN(F1637),4)):INDIRECT(ADDRESS(ROW(F1637)+N$5-1,COLUMN(F1637),4)))</f>
        <v>21500</v>
      </c>
      <c r="K1637" s="18">
        <f t="shared" ca="1" si="483"/>
        <v>16350</v>
      </c>
      <c r="L1637" s="18">
        <f t="shared" ca="1" si="493"/>
        <v>16350</v>
      </c>
      <c r="M1637" s="18">
        <f t="shared" ca="1" si="477"/>
        <v>0</v>
      </c>
      <c r="N1637" s="34">
        <f t="shared" ca="1" si="484"/>
        <v>19312.020252144182</v>
      </c>
      <c r="P1637" s="18">
        <f t="shared" ca="1" si="478"/>
        <v>638.92915099973891</v>
      </c>
      <c r="Q1637" s="47">
        <f ca="1">SUM(L$15:L1637)-SUM(M$15:M1637)</f>
        <v>16350</v>
      </c>
      <c r="R1637" s="47" t="str">
        <f t="shared" ca="1" si="479"/>
        <v>M1640</v>
      </c>
      <c r="S1637" s="40">
        <f t="shared" ca="1" si="485"/>
        <v>0</v>
      </c>
      <c r="T1637" s="46">
        <f t="shared" ca="1" si="486"/>
        <v>27</v>
      </c>
      <c r="X1637" s="74">
        <f t="shared" ca="1" si="487"/>
        <v>-0.6389291509997389</v>
      </c>
      <c r="Y1637" s="75">
        <f t="shared" ca="1" si="488"/>
        <v>-0.6389291509997389</v>
      </c>
      <c r="Z1637" s="74">
        <f t="shared" ca="1" si="489"/>
        <v>0.52785737704387159</v>
      </c>
      <c r="AA1637" s="76">
        <f t="shared" ca="1" si="490"/>
        <v>-638.92915099973891</v>
      </c>
      <c r="AB1637" s="76">
        <f t="shared" ca="1" si="491"/>
        <v>527.85737704387157</v>
      </c>
    </row>
    <row r="1638" spans="1:28" x14ac:dyDescent="0.25">
      <c r="A1638" s="2">
        <f t="shared" si="492"/>
        <v>4</v>
      </c>
      <c r="B1638" s="16">
        <f ca="1">VLOOKUP(A1638,PERIODS!$O$4:$P$33,2,FALSE)</f>
        <v>2.5000000000000001E-2</v>
      </c>
      <c r="C1638" s="15"/>
      <c r="D1638" s="18">
        <v>1624</v>
      </c>
      <c r="E1638" s="34">
        <f t="shared" ca="1" si="494"/>
        <v>19312.020252144182</v>
      </c>
      <c r="F1638" s="34">
        <f t="shared" ca="1" si="476"/>
        <v>2500</v>
      </c>
      <c r="G1638" s="69">
        <f t="shared" ca="1" si="480"/>
        <v>0</v>
      </c>
      <c r="H1638" s="34">
        <f t="shared" ca="1" si="481"/>
        <v>812.87150261922989</v>
      </c>
      <c r="I1638" s="34">
        <f t="shared" ca="1" si="482"/>
        <v>3312.8715026192299</v>
      </c>
      <c r="J1638" s="18">
        <f ca="1">SUM(INDIRECT(ADDRESS(ROW(F1638),COLUMN(F1638),4)):INDIRECT(ADDRESS(ROW(F1638)+N$5-1,COLUMN(F1638),4)))</f>
        <v>22300</v>
      </c>
      <c r="K1638" s="18">
        <f t="shared" ca="1" si="483"/>
        <v>16350</v>
      </c>
      <c r="L1638" s="18">
        <f t="shared" ca="1" si="493"/>
        <v>0</v>
      </c>
      <c r="M1638" s="18">
        <f t="shared" ca="1" si="477"/>
        <v>0</v>
      </c>
      <c r="N1638" s="34">
        <f t="shared" ca="1" si="484"/>
        <v>15999.148749524953</v>
      </c>
      <c r="P1638" s="18">
        <f t="shared" ca="1" si="478"/>
        <v>812.87150261922989</v>
      </c>
      <c r="Q1638" s="47">
        <f ca="1">SUM(L$15:L1638)-SUM(M$15:M1638)</f>
        <v>16350</v>
      </c>
      <c r="R1638" s="47" t="str">
        <f t="shared" ca="1" si="479"/>
        <v>M1641</v>
      </c>
      <c r="S1638" s="40">
        <f t="shared" ca="1" si="485"/>
        <v>0</v>
      </c>
      <c r="T1638" s="46">
        <f t="shared" ca="1" si="486"/>
        <v>12</v>
      </c>
      <c r="X1638" s="74">
        <f t="shared" ca="1" si="487"/>
        <v>0.81287150261922991</v>
      </c>
      <c r="Y1638" s="75">
        <f t="shared" ca="1" si="488"/>
        <v>0.81287150261922991</v>
      </c>
      <c r="Z1638" s="74">
        <f t="shared" ca="1" si="489"/>
        <v>2.2543721368183394</v>
      </c>
      <c r="AA1638" s="76">
        <f t="shared" ca="1" si="490"/>
        <v>812.87150261922989</v>
      </c>
      <c r="AB1638" s="76">
        <f t="shared" ca="1" si="491"/>
        <v>2254.3721368183392</v>
      </c>
    </row>
    <row r="1639" spans="1:28" x14ac:dyDescent="0.25">
      <c r="A1639" s="2">
        <f t="shared" si="492"/>
        <v>5</v>
      </c>
      <c r="B1639" s="16">
        <f ca="1">VLOOKUP(A1639,PERIODS!$O$4:$P$33,2,FALSE)</f>
        <v>3.3000000000000002E-2</v>
      </c>
      <c r="C1639" s="15"/>
      <c r="D1639" s="18">
        <v>1625</v>
      </c>
      <c r="E1639" s="34">
        <f t="shared" ca="1" si="494"/>
        <v>15999.148749524953</v>
      </c>
      <c r="F1639" s="34">
        <f t="shared" ca="1" si="476"/>
        <v>3300</v>
      </c>
      <c r="G1639" s="69">
        <f t="shared" ca="1" si="480"/>
        <v>0</v>
      </c>
      <c r="H1639" s="34">
        <f t="shared" ca="1" si="481"/>
        <v>210.49722609168415</v>
      </c>
      <c r="I1639" s="34">
        <f t="shared" ca="1" si="482"/>
        <v>3510.4972260916843</v>
      </c>
      <c r="J1639" s="18">
        <f ca="1">SUM(INDIRECT(ADDRESS(ROW(F1639),COLUMN(F1639),4)):INDIRECT(ADDRESS(ROW(F1639)+N$5-1,COLUMN(F1639),4)))</f>
        <v>23100</v>
      </c>
      <c r="K1639" s="18">
        <f t="shared" ca="1" si="483"/>
        <v>16350</v>
      </c>
      <c r="L1639" s="18">
        <f t="shared" ca="1" si="493"/>
        <v>0</v>
      </c>
      <c r="M1639" s="18">
        <f t="shared" ca="1" si="477"/>
        <v>0</v>
      </c>
      <c r="N1639" s="34">
        <f t="shared" ca="1" si="484"/>
        <v>12488.651523433269</v>
      </c>
      <c r="P1639" s="18">
        <f t="shared" ca="1" si="478"/>
        <v>210.49722609168415</v>
      </c>
      <c r="Q1639" s="47">
        <f ca="1">SUM(L$15:L1639)-SUM(M$15:M1639)</f>
        <v>16350</v>
      </c>
      <c r="R1639" s="47" t="str">
        <f t="shared" ca="1" si="479"/>
        <v>M1642</v>
      </c>
      <c r="S1639" s="40">
        <f t="shared" ca="1" si="485"/>
        <v>0</v>
      </c>
      <c r="T1639" s="46">
        <f t="shared" ca="1" si="486"/>
        <v>21</v>
      </c>
      <c r="X1639" s="74">
        <f t="shared" ca="1" si="487"/>
        <v>0.21049722609168414</v>
      </c>
      <c r="Y1639" s="75">
        <f t="shared" ca="1" si="488"/>
        <v>0.21049722609168414</v>
      </c>
      <c r="Z1639" s="74">
        <f t="shared" ca="1" si="489"/>
        <v>1.2342916294056203</v>
      </c>
      <c r="AA1639" s="76">
        <f t="shared" ca="1" si="490"/>
        <v>210.49722609168415</v>
      </c>
      <c r="AB1639" s="76">
        <f t="shared" ca="1" si="491"/>
        <v>1234.2916294056204</v>
      </c>
    </row>
    <row r="1640" spans="1:28" x14ac:dyDescent="0.25">
      <c r="A1640" s="2">
        <f t="shared" si="492"/>
        <v>6</v>
      </c>
      <c r="B1640" s="16">
        <f ca="1">VLOOKUP(A1640,PERIODS!$O$4:$P$33,2,FALSE)</f>
        <v>3.3000000000000002E-2</v>
      </c>
      <c r="C1640" s="15"/>
      <c r="D1640" s="18">
        <v>1626</v>
      </c>
      <c r="E1640" s="34">
        <f t="shared" ca="1" si="494"/>
        <v>12488.651523433269</v>
      </c>
      <c r="F1640" s="34">
        <f t="shared" ca="1" si="476"/>
        <v>3300</v>
      </c>
      <c r="G1640" s="69">
        <f t="shared" ca="1" si="480"/>
        <v>0</v>
      </c>
      <c r="H1640" s="34">
        <f t="shared" ca="1" si="481"/>
        <v>1390.3738330544968</v>
      </c>
      <c r="I1640" s="34">
        <f t="shared" ca="1" si="482"/>
        <v>4690.3738330544966</v>
      </c>
      <c r="J1640" s="18">
        <f ca="1">SUM(INDIRECT(ADDRESS(ROW(F1640),COLUMN(F1640),4)):INDIRECT(ADDRESS(ROW(F1640)+N$5-1,COLUMN(F1640),4)))</f>
        <v>23100</v>
      </c>
      <c r="K1640" s="18">
        <f t="shared" ca="1" si="483"/>
        <v>0</v>
      </c>
      <c r="L1640" s="18">
        <f t="shared" ca="1" si="493"/>
        <v>0</v>
      </c>
      <c r="M1640" s="18">
        <f t="shared" ca="1" si="477"/>
        <v>16350</v>
      </c>
      <c r="N1640" s="34">
        <f t="shared" ca="1" si="484"/>
        <v>24148.277690378774</v>
      </c>
      <c r="P1640" s="18">
        <f t="shared" ca="1" si="478"/>
        <v>1390.3738330544968</v>
      </c>
      <c r="Q1640" s="47">
        <f ca="1">SUM(L$15:L1640)-SUM(M$15:M1640)</f>
        <v>0</v>
      </c>
      <c r="R1640" s="47" t="str">
        <f t="shared" ca="1" si="479"/>
        <v>M1643</v>
      </c>
      <c r="S1640" s="40">
        <f t="shared" ca="1" si="485"/>
        <v>0</v>
      </c>
      <c r="T1640" s="46">
        <f t="shared" ca="1" si="486"/>
        <v>11</v>
      </c>
      <c r="X1640" s="74">
        <f t="shared" ca="1" si="487"/>
        <v>1.3903738330544968</v>
      </c>
      <c r="Y1640" s="75">
        <f t="shared" ca="1" si="488"/>
        <v>1.3903738330544968</v>
      </c>
      <c r="Z1640" s="74">
        <f t="shared" ca="1" si="489"/>
        <v>4.0163512172277827</v>
      </c>
      <c r="AA1640" s="76">
        <f t="shared" ca="1" si="490"/>
        <v>1390.3738330544968</v>
      </c>
      <c r="AB1640" s="76">
        <f t="shared" ca="1" si="491"/>
        <v>4016.3512172277829</v>
      </c>
    </row>
    <row r="1641" spans="1:28" x14ac:dyDescent="0.25">
      <c r="A1641" s="2">
        <f t="shared" si="492"/>
        <v>7</v>
      </c>
      <c r="B1641" s="16">
        <f ca="1">VLOOKUP(A1641,PERIODS!$O$4:$P$33,2,FALSE)</f>
        <v>3.3000000000000002E-2</v>
      </c>
      <c r="C1641" s="15"/>
      <c r="D1641" s="18">
        <v>1627</v>
      </c>
      <c r="E1641" s="34">
        <f t="shared" ca="1" si="494"/>
        <v>24148.277690378774</v>
      </c>
      <c r="F1641" s="34">
        <f t="shared" ca="1" si="476"/>
        <v>3300</v>
      </c>
      <c r="G1641" s="69">
        <f t="shared" ca="1" si="480"/>
        <v>0</v>
      </c>
      <c r="H1641" s="34">
        <f t="shared" ca="1" si="481"/>
        <v>93.801301820964312</v>
      </c>
      <c r="I1641" s="34">
        <f t="shared" ca="1" si="482"/>
        <v>3393.8013018209645</v>
      </c>
      <c r="J1641" s="18">
        <f ca="1">SUM(INDIRECT(ADDRESS(ROW(F1641),COLUMN(F1641),4)):INDIRECT(ADDRESS(ROW(F1641)+N$5-1,COLUMN(F1641),4)))</f>
        <v>23100</v>
      </c>
      <c r="K1641" s="18">
        <f t="shared" ca="1" si="483"/>
        <v>0</v>
      </c>
      <c r="L1641" s="18">
        <f t="shared" ca="1" si="493"/>
        <v>0</v>
      </c>
      <c r="M1641" s="18">
        <f t="shared" ca="1" si="477"/>
        <v>0</v>
      </c>
      <c r="N1641" s="34">
        <f t="shared" ca="1" si="484"/>
        <v>20754.47638855781</v>
      </c>
      <c r="P1641" s="18">
        <f t="shared" ca="1" si="478"/>
        <v>93.801301820964312</v>
      </c>
      <c r="Q1641" s="47">
        <f ca="1">SUM(L$15:L1641)-SUM(M$15:M1641)</f>
        <v>0</v>
      </c>
      <c r="R1641" s="47" t="str">
        <f t="shared" ca="1" si="479"/>
        <v>M1644</v>
      </c>
      <c r="S1641" s="40">
        <f t="shared" ca="1" si="485"/>
        <v>0</v>
      </c>
      <c r="T1641" s="46">
        <f t="shared" ca="1" si="486"/>
        <v>13</v>
      </c>
      <c r="X1641" s="74">
        <f t="shared" ca="1" si="487"/>
        <v>9.3801301820964314E-2</v>
      </c>
      <c r="Y1641" s="75">
        <f t="shared" ca="1" si="488"/>
        <v>9.3801301820964314E-2</v>
      </c>
      <c r="Z1641" s="74">
        <f t="shared" ca="1" si="489"/>
        <v>1.0983414857807621</v>
      </c>
      <c r="AA1641" s="76">
        <f t="shared" ca="1" si="490"/>
        <v>93.801301820964312</v>
      </c>
      <c r="AB1641" s="76">
        <f t="shared" ca="1" si="491"/>
        <v>1098.341485780762</v>
      </c>
    </row>
    <row r="1642" spans="1:28" x14ac:dyDescent="0.25">
      <c r="A1642" s="2">
        <f t="shared" si="492"/>
        <v>8</v>
      </c>
      <c r="B1642" s="16">
        <f ca="1">VLOOKUP(A1642,PERIODS!$O$4:$P$33,2,FALSE)</f>
        <v>3.3000000000000002E-2</v>
      </c>
      <c r="C1642" s="15"/>
      <c r="D1642" s="18">
        <v>1628</v>
      </c>
      <c r="E1642" s="34">
        <f t="shared" ca="1" si="494"/>
        <v>20754.47638855781</v>
      </c>
      <c r="F1642" s="34">
        <f t="shared" ca="1" si="476"/>
        <v>3300</v>
      </c>
      <c r="G1642" s="69">
        <f t="shared" ca="1" si="480"/>
        <v>0</v>
      </c>
      <c r="H1642" s="34">
        <f t="shared" ca="1" si="481"/>
        <v>206.87906893313996</v>
      </c>
      <c r="I1642" s="34">
        <f t="shared" ca="1" si="482"/>
        <v>3506.8790689331399</v>
      </c>
      <c r="J1642" s="18">
        <f ca="1">SUM(INDIRECT(ADDRESS(ROW(F1642),COLUMN(F1642),4)):INDIRECT(ADDRESS(ROW(F1642)+N$5-1,COLUMN(F1642),4)))</f>
        <v>23100</v>
      </c>
      <c r="K1642" s="18">
        <f t="shared" ca="1" si="483"/>
        <v>16350</v>
      </c>
      <c r="L1642" s="18">
        <f t="shared" ca="1" si="493"/>
        <v>16350</v>
      </c>
      <c r="M1642" s="18">
        <f t="shared" ca="1" si="477"/>
        <v>0</v>
      </c>
      <c r="N1642" s="34">
        <f t="shared" ca="1" si="484"/>
        <v>17247.59731962467</v>
      </c>
      <c r="P1642" s="18">
        <f t="shared" ca="1" si="478"/>
        <v>206.87906893313996</v>
      </c>
      <c r="Q1642" s="47">
        <f ca="1">SUM(L$15:L1642)-SUM(M$15:M1642)</f>
        <v>16350</v>
      </c>
      <c r="R1642" s="47" t="str">
        <f t="shared" ca="1" si="479"/>
        <v>M1645</v>
      </c>
      <c r="S1642" s="40">
        <f t="shared" ca="1" si="485"/>
        <v>0</v>
      </c>
      <c r="T1642" s="46">
        <f t="shared" ca="1" si="486"/>
        <v>98</v>
      </c>
      <c r="X1642" s="74">
        <f t="shared" ca="1" si="487"/>
        <v>0.20687906893313995</v>
      </c>
      <c r="Y1642" s="75">
        <f t="shared" ca="1" si="488"/>
        <v>0.20687906893313995</v>
      </c>
      <c r="Z1642" s="74">
        <f t="shared" ca="1" si="489"/>
        <v>1.2298338376695968</v>
      </c>
      <c r="AA1642" s="76">
        <f t="shared" ca="1" si="490"/>
        <v>206.87906893313996</v>
      </c>
      <c r="AB1642" s="76">
        <f t="shared" ca="1" si="491"/>
        <v>1229.8338376695967</v>
      </c>
    </row>
    <row r="1643" spans="1:28" x14ac:dyDescent="0.25">
      <c r="A1643" s="2">
        <f t="shared" si="492"/>
        <v>9</v>
      </c>
      <c r="B1643" s="16">
        <f ca="1">VLOOKUP(A1643,PERIODS!$O$4:$P$33,2,FALSE)</f>
        <v>3.3000000000000002E-2</v>
      </c>
      <c r="C1643" s="15"/>
      <c r="D1643" s="18">
        <v>1629</v>
      </c>
      <c r="E1643" s="34">
        <f t="shared" ca="1" si="494"/>
        <v>17247.59731962467</v>
      </c>
      <c r="F1643" s="34">
        <f t="shared" ca="1" si="476"/>
        <v>3300</v>
      </c>
      <c r="G1643" s="69">
        <f t="shared" ca="1" si="480"/>
        <v>0</v>
      </c>
      <c r="H1643" s="34">
        <f t="shared" ca="1" si="481"/>
        <v>-120.54019790179417</v>
      </c>
      <c r="I1643" s="34">
        <f t="shared" ca="1" si="482"/>
        <v>3179.4598020982057</v>
      </c>
      <c r="J1643" s="18">
        <f ca="1">SUM(INDIRECT(ADDRESS(ROW(F1643),COLUMN(F1643),4)):INDIRECT(ADDRESS(ROW(F1643)+N$5-1,COLUMN(F1643),4)))</f>
        <v>23100</v>
      </c>
      <c r="K1643" s="18">
        <f t="shared" ca="1" si="483"/>
        <v>16350</v>
      </c>
      <c r="L1643" s="18">
        <f t="shared" ca="1" si="493"/>
        <v>0</v>
      </c>
      <c r="M1643" s="18">
        <f t="shared" ca="1" si="477"/>
        <v>0</v>
      </c>
      <c r="N1643" s="34">
        <f t="shared" ca="1" si="484"/>
        <v>14068.137517526466</v>
      </c>
      <c r="P1643" s="18">
        <f t="shared" ca="1" si="478"/>
        <v>120.54019790179417</v>
      </c>
      <c r="Q1643" s="47">
        <f ca="1">SUM(L$15:L1643)-SUM(M$15:M1643)</f>
        <v>16350</v>
      </c>
      <c r="R1643" s="47" t="str">
        <f t="shared" ca="1" si="479"/>
        <v>M1646</v>
      </c>
      <c r="S1643" s="40">
        <f t="shared" ca="1" si="485"/>
        <v>0</v>
      </c>
      <c r="T1643" s="46">
        <f t="shared" ca="1" si="486"/>
        <v>24</v>
      </c>
      <c r="X1643" s="74">
        <f t="shared" ca="1" si="487"/>
        <v>-0.12054019790179417</v>
      </c>
      <c r="Y1643" s="75">
        <f t="shared" ca="1" si="488"/>
        <v>-0.12054019790179417</v>
      </c>
      <c r="Z1643" s="74">
        <f t="shared" ca="1" si="489"/>
        <v>0.88644145354268533</v>
      </c>
      <c r="AA1643" s="76">
        <f t="shared" ca="1" si="490"/>
        <v>-120.54019790179417</v>
      </c>
      <c r="AB1643" s="76">
        <f t="shared" ca="1" si="491"/>
        <v>886.44145354268528</v>
      </c>
    </row>
    <row r="1644" spans="1:28" x14ac:dyDescent="0.25">
      <c r="A1644" s="2">
        <f t="shared" si="492"/>
        <v>10</v>
      </c>
      <c r="B1644" s="16">
        <f ca="1">VLOOKUP(A1644,PERIODS!$O$4:$P$33,2,FALSE)</f>
        <v>3.3000000000000002E-2</v>
      </c>
      <c r="C1644" s="15"/>
      <c r="D1644" s="18">
        <v>1630</v>
      </c>
      <c r="E1644" s="34">
        <f t="shared" ca="1" si="494"/>
        <v>14068.137517526466</v>
      </c>
      <c r="F1644" s="34">
        <f t="shared" ca="1" si="476"/>
        <v>3300</v>
      </c>
      <c r="G1644" s="69">
        <f t="shared" ca="1" si="480"/>
        <v>0</v>
      </c>
      <c r="H1644" s="34">
        <f t="shared" ca="1" si="481"/>
        <v>258.87458651184642</v>
      </c>
      <c r="I1644" s="34">
        <f t="shared" ca="1" si="482"/>
        <v>3558.8745865118462</v>
      </c>
      <c r="J1644" s="18">
        <f ca="1">SUM(INDIRECT(ADDRESS(ROW(F1644),COLUMN(F1644),4)):INDIRECT(ADDRESS(ROW(F1644)+N$5-1,COLUMN(F1644),4)))</f>
        <v>23100</v>
      </c>
      <c r="K1644" s="18">
        <f t="shared" ca="1" si="483"/>
        <v>16350</v>
      </c>
      <c r="L1644" s="18">
        <f t="shared" ca="1" si="493"/>
        <v>0</v>
      </c>
      <c r="M1644" s="18">
        <f t="shared" ca="1" si="477"/>
        <v>0</v>
      </c>
      <c r="N1644" s="34">
        <f t="shared" ca="1" si="484"/>
        <v>10509.262931014619</v>
      </c>
      <c r="P1644" s="18">
        <f t="shared" ca="1" si="478"/>
        <v>258.87458651184642</v>
      </c>
      <c r="Q1644" s="47">
        <f ca="1">SUM(L$15:L1644)-SUM(M$15:M1644)</f>
        <v>16350</v>
      </c>
      <c r="R1644" s="47" t="str">
        <f t="shared" ca="1" si="479"/>
        <v>M1647</v>
      </c>
      <c r="S1644" s="40">
        <f t="shared" ca="1" si="485"/>
        <v>0</v>
      </c>
      <c r="T1644" s="46">
        <f t="shared" ca="1" si="486"/>
        <v>57</v>
      </c>
      <c r="X1644" s="74">
        <f t="shared" ca="1" si="487"/>
        <v>0.25887458651184642</v>
      </c>
      <c r="Y1644" s="75">
        <f t="shared" ca="1" si="488"/>
        <v>0.25887458651184642</v>
      </c>
      <c r="Z1644" s="74">
        <f t="shared" ca="1" si="489"/>
        <v>1.2954713250620054</v>
      </c>
      <c r="AA1644" s="76">
        <f t="shared" ca="1" si="490"/>
        <v>258.87458651184642</v>
      </c>
      <c r="AB1644" s="76">
        <f t="shared" ca="1" si="491"/>
        <v>1295.4713250620055</v>
      </c>
    </row>
    <row r="1645" spans="1:28" x14ac:dyDescent="0.25">
      <c r="A1645" s="2">
        <f t="shared" si="492"/>
        <v>11</v>
      </c>
      <c r="B1645" s="16">
        <f ca="1">VLOOKUP(A1645,PERIODS!$O$4:$P$33,2,FALSE)</f>
        <v>3.3000000000000002E-2</v>
      </c>
      <c r="C1645" s="15"/>
      <c r="D1645" s="18">
        <v>1631</v>
      </c>
      <c r="E1645" s="34">
        <f t="shared" ca="1" si="494"/>
        <v>10509.262931014619</v>
      </c>
      <c r="F1645" s="34">
        <f t="shared" ca="1" si="476"/>
        <v>3300</v>
      </c>
      <c r="G1645" s="69">
        <f t="shared" ca="1" si="480"/>
        <v>0</v>
      </c>
      <c r="H1645" s="34">
        <f t="shared" ca="1" si="481"/>
        <v>-336.84765574048316</v>
      </c>
      <c r="I1645" s="34">
        <f t="shared" ca="1" si="482"/>
        <v>2963.1523442595167</v>
      </c>
      <c r="J1645" s="18">
        <f ca="1">SUM(INDIRECT(ADDRESS(ROW(F1645),COLUMN(F1645),4)):INDIRECT(ADDRESS(ROW(F1645)+N$5-1,COLUMN(F1645),4)))</f>
        <v>23300</v>
      </c>
      <c r="K1645" s="18">
        <f t="shared" ca="1" si="483"/>
        <v>0</v>
      </c>
      <c r="L1645" s="18">
        <f t="shared" ca="1" si="493"/>
        <v>0</v>
      </c>
      <c r="M1645" s="18">
        <f t="shared" ca="1" si="477"/>
        <v>16350</v>
      </c>
      <c r="N1645" s="34">
        <f t="shared" ca="1" si="484"/>
        <v>23896.110586755101</v>
      </c>
      <c r="P1645" s="18">
        <f t="shared" ca="1" si="478"/>
        <v>336.84765574048316</v>
      </c>
      <c r="Q1645" s="47">
        <f ca="1">SUM(L$15:L1645)-SUM(M$15:M1645)</f>
        <v>0</v>
      </c>
      <c r="R1645" s="47" t="str">
        <f t="shared" ca="1" si="479"/>
        <v>M1648</v>
      </c>
      <c r="S1645" s="40">
        <f t="shared" ca="1" si="485"/>
        <v>0</v>
      </c>
      <c r="T1645" s="46">
        <f t="shared" ca="1" si="486"/>
        <v>93</v>
      </c>
      <c r="X1645" s="74">
        <f t="shared" ca="1" si="487"/>
        <v>-0.33684765574048314</v>
      </c>
      <c r="Y1645" s="75">
        <f t="shared" ca="1" si="488"/>
        <v>-0.33684765574048314</v>
      </c>
      <c r="Z1645" s="74">
        <f t="shared" ca="1" si="489"/>
        <v>0.71401760810119252</v>
      </c>
      <c r="AA1645" s="76">
        <f t="shared" ca="1" si="490"/>
        <v>-336.84765574048316</v>
      </c>
      <c r="AB1645" s="76">
        <f t="shared" ca="1" si="491"/>
        <v>714.01760810119254</v>
      </c>
    </row>
    <row r="1646" spans="1:28" x14ac:dyDescent="0.25">
      <c r="A1646" s="2">
        <f t="shared" si="492"/>
        <v>12</v>
      </c>
      <c r="B1646" s="16">
        <f ca="1">VLOOKUP(A1646,PERIODS!$O$4:$P$33,2,FALSE)</f>
        <v>3.3000000000000002E-2</v>
      </c>
      <c r="C1646" s="15"/>
      <c r="D1646" s="18">
        <v>1632</v>
      </c>
      <c r="E1646" s="34">
        <f t="shared" ca="1" si="494"/>
        <v>23896.110586755101</v>
      </c>
      <c r="F1646" s="34">
        <f t="shared" ca="1" si="476"/>
        <v>3300</v>
      </c>
      <c r="G1646" s="69">
        <f t="shared" ca="1" si="480"/>
        <v>0</v>
      </c>
      <c r="H1646" s="34">
        <f t="shared" ca="1" si="481"/>
        <v>-156.36786535151603</v>
      </c>
      <c r="I1646" s="34">
        <f t="shared" ca="1" si="482"/>
        <v>3143.6321346484838</v>
      </c>
      <c r="J1646" s="18">
        <f ca="1">SUM(INDIRECT(ADDRESS(ROW(F1646),COLUMN(F1646),4)):INDIRECT(ADDRESS(ROW(F1646)+N$5-1,COLUMN(F1646),4)))</f>
        <v>23500</v>
      </c>
      <c r="K1646" s="18">
        <f t="shared" ca="1" si="483"/>
        <v>0</v>
      </c>
      <c r="L1646" s="18">
        <f t="shared" ca="1" si="493"/>
        <v>0</v>
      </c>
      <c r="M1646" s="18">
        <f t="shared" ca="1" si="477"/>
        <v>0</v>
      </c>
      <c r="N1646" s="34">
        <f t="shared" ca="1" si="484"/>
        <v>20752.478452106618</v>
      </c>
      <c r="P1646" s="18">
        <f t="shared" ca="1" si="478"/>
        <v>156.36786535151603</v>
      </c>
      <c r="Q1646" s="47">
        <f ca="1">SUM(L$15:L1646)-SUM(M$15:M1646)</f>
        <v>0</v>
      </c>
      <c r="R1646" s="47" t="str">
        <f t="shared" ca="1" si="479"/>
        <v>M1649</v>
      </c>
      <c r="S1646" s="40">
        <f t="shared" ca="1" si="485"/>
        <v>0</v>
      </c>
      <c r="T1646" s="46">
        <f t="shared" ca="1" si="486"/>
        <v>41</v>
      </c>
      <c r="X1646" s="74">
        <f t="shared" ca="1" si="487"/>
        <v>-0.15636786535151603</v>
      </c>
      <c r="Y1646" s="75">
        <f t="shared" ca="1" si="488"/>
        <v>-0.15636786535151603</v>
      </c>
      <c r="Z1646" s="74">
        <f t="shared" ca="1" si="489"/>
        <v>0.85524451767085019</v>
      </c>
      <c r="AA1646" s="76">
        <f t="shared" ca="1" si="490"/>
        <v>-156.36786535151603</v>
      </c>
      <c r="AB1646" s="76">
        <f t="shared" ca="1" si="491"/>
        <v>855.2445176708502</v>
      </c>
    </row>
    <row r="1647" spans="1:28" x14ac:dyDescent="0.25">
      <c r="A1647" s="2">
        <f t="shared" si="492"/>
        <v>13</v>
      </c>
      <c r="B1647" s="16">
        <f ca="1">VLOOKUP(A1647,PERIODS!$O$4:$P$33,2,FALSE)</f>
        <v>3.3000000000000002E-2</v>
      </c>
      <c r="C1647" s="15"/>
      <c r="D1647" s="18">
        <v>1633</v>
      </c>
      <c r="E1647" s="34">
        <f t="shared" ca="1" si="494"/>
        <v>20752.478452106618</v>
      </c>
      <c r="F1647" s="34">
        <f t="shared" ca="1" si="476"/>
        <v>3300</v>
      </c>
      <c r="G1647" s="69">
        <f t="shared" ca="1" si="480"/>
        <v>0</v>
      </c>
      <c r="H1647" s="34">
        <f t="shared" ca="1" si="481"/>
        <v>-1603.7538242037199</v>
      </c>
      <c r="I1647" s="34">
        <f t="shared" ca="1" si="482"/>
        <v>1696.2461757962801</v>
      </c>
      <c r="J1647" s="18">
        <f ca="1">SUM(INDIRECT(ADDRESS(ROW(F1647),COLUMN(F1647),4)):INDIRECT(ADDRESS(ROW(F1647)+N$5-1,COLUMN(F1647),4)))</f>
        <v>23700</v>
      </c>
      <c r="K1647" s="18">
        <f t="shared" ca="1" si="483"/>
        <v>16350</v>
      </c>
      <c r="L1647" s="18">
        <f t="shared" ca="1" si="493"/>
        <v>16350</v>
      </c>
      <c r="M1647" s="18">
        <f t="shared" ca="1" si="477"/>
        <v>0</v>
      </c>
      <c r="N1647" s="34">
        <f t="shared" ca="1" si="484"/>
        <v>19056.232276310337</v>
      </c>
      <c r="P1647" s="18">
        <f t="shared" ca="1" si="478"/>
        <v>1603.7538242037199</v>
      </c>
      <c r="Q1647" s="47">
        <f ca="1">SUM(L$15:L1647)-SUM(M$15:M1647)</f>
        <v>16350</v>
      </c>
      <c r="R1647" s="47" t="str">
        <f t="shared" ca="1" si="479"/>
        <v>M1650</v>
      </c>
      <c r="S1647" s="40">
        <f t="shared" ca="1" si="485"/>
        <v>0</v>
      </c>
      <c r="T1647" s="46">
        <f t="shared" ca="1" si="486"/>
        <v>24</v>
      </c>
      <c r="X1647" s="74">
        <f t="shared" ca="1" si="487"/>
        <v>-1.6037538242037199</v>
      </c>
      <c r="Y1647" s="75">
        <f t="shared" ca="1" si="488"/>
        <v>-1.6037538242037199</v>
      </c>
      <c r="Z1647" s="74">
        <f t="shared" ca="1" si="489"/>
        <v>0.20114005466223275</v>
      </c>
      <c r="AA1647" s="76">
        <f t="shared" ca="1" si="490"/>
        <v>-1603.7538242037199</v>
      </c>
      <c r="AB1647" s="76">
        <f t="shared" ca="1" si="491"/>
        <v>201.14005466223276</v>
      </c>
    </row>
    <row r="1648" spans="1:28" x14ac:dyDescent="0.25">
      <c r="A1648" s="2">
        <f t="shared" si="492"/>
        <v>14</v>
      </c>
      <c r="B1648" s="16">
        <f ca="1">VLOOKUP(A1648,PERIODS!$O$4:$P$33,2,FALSE)</f>
        <v>3.3000000000000002E-2</v>
      </c>
      <c r="C1648" s="15"/>
      <c r="D1648" s="18">
        <v>1634</v>
      </c>
      <c r="E1648" s="34">
        <f t="shared" ca="1" si="494"/>
        <v>19056.232276310337</v>
      </c>
      <c r="F1648" s="34">
        <f t="shared" ca="1" si="476"/>
        <v>3300</v>
      </c>
      <c r="G1648" s="69">
        <f t="shared" ca="1" si="480"/>
        <v>0</v>
      </c>
      <c r="H1648" s="34">
        <f t="shared" ca="1" si="481"/>
        <v>107.15150734589406</v>
      </c>
      <c r="I1648" s="34">
        <f t="shared" ca="1" si="482"/>
        <v>3407.1515073458941</v>
      </c>
      <c r="J1648" s="18">
        <f ca="1">SUM(INDIRECT(ADDRESS(ROW(F1648),COLUMN(F1648),4)):INDIRECT(ADDRESS(ROW(F1648)+N$5-1,COLUMN(F1648),4)))</f>
        <v>23900</v>
      </c>
      <c r="K1648" s="18">
        <f t="shared" ca="1" si="483"/>
        <v>16350</v>
      </c>
      <c r="L1648" s="18">
        <f t="shared" ca="1" si="493"/>
        <v>0</v>
      </c>
      <c r="M1648" s="18">
        <f t="shared" ca="1" si="477"/>
        <v>0</v>
      </c>
      <c r="N1648" s="34">
        <f t="shared" ca="1" si="484"/>
        <v>15649.080768964443</v>
      </c>
      <c r="P1648" s="18">
        <f t="shared" ca="1" si="478"/>
        <v>107.15150734589406</v>
      </c>
      <c r="Q1648" s="47">
        <f ca="1">SUM(L$15:L1648)-SUM(M$15:M1648)</f>
        <v>16350</v>
      </c>
      <c r="R1648" s="47" t="str">
        <f t="shared" ca="1" si="479"/>
        <v>M1651</v>
      </c>
      <c r="S1648" s="40">
        <f t="shared" ca="1" si="485"/>
        <v>0</v>
      </c>
      <c r="T1648" s="46">
        <f t="shared" ca="1" si="486"/>
        <v>91</v>
      </c>
      <c r="X1648" s="74">
        <f t="shared" ca="1" si="487"/>
        <v>0.10715150734589406</v>
      </c>
      <c r="Y1648" s="75">
        <f t="shared" ca="1" si="488"/>
        <v>0.10715150734589406</v>
      </c>
      <c r="Z1648" s="74">
        <f t="shared" ca="1" si="489"/>
        <v>1.1131028849684328</v>
      </c>
      <c r="AA1648" s="76">
        <f t="shared" ca="1" si="490"/>
        <v>107.15150734589406</v>
      </c>
      <c r="AB1648" s="76">
        <f t="shared" ca="1" si="491"/>
        <v>1113.1028849684328</v>
      </c>
    </row>
    <row r="1649" spans="1:28" x14ac:dyDescent="0.25">
      <c r="A1649" s="2">
        <f t="shared" si="492"/>
        <v>15</v>
      </c>
      <c r="B1649" s="16">
        <f ca="1">VLOOKUP(A1649,PERIODS!$O$4:$P$33,2,FALSE)</f>
        <v>3.3000000000000002E-2</v>
      </c>
      <c r="C1649" s="15"/>
      <c r="D1649" s="18">
        <v>1635</v>
      </c>
      <c r="E1649" s="34">
        <f t="shared" ca="1" si="494"/>
        <v>15649.080768964443</v>
      </c>
      <c r="F1649" s="34">
        <f t="shared" ca="1" si="476"/>
        <v>3300</v>
      </c>
      <c r="G1649" s="69">
        <f t="shared" ca="1" si="480"/>
        <v>0</v>
      </c>
      <c r="H1649" s="34">
        <f t="shared" ca="1" si="481"/>
        <v>979.51670461205697</v>
      </c>
      <c r="I1649" s="34">
        <f t="shared" ca="1" si="482"/>
        <v>4279.5167046120569</v>
      </c>
      <c r="J1649" s="18">
        <f ca="1">SUM(INDIRECT(ADDRESS(ROW(F1649),COLUMN(F1649),4)):INDIRECT(ADDRESS(ROW(F1649)+N$5-1,COLUMN(F1649),4)))</f>
        <v>24100</v>
      </c>
      <c r="K1649" s="18">
        <f t="shared" ca="1" si="483"/>
        <v>16350</v>
      </c>
      <c r="L1649" s="18">
        <f t="shared" ca="1" si="493"/>
        <v>0</v>
      </c>
      <c r="M1649" s="18">
        <f t="shared" ca="1" si="477"/>
        <v>0</v>
      </c>
      <c r="N1649" s="34">
        <f t="shared" ca="1" si="484"/>
        <v>11369.564064352386</v>
      </c>
      <c r="P1649" s="18">
        <f t="shared" ca="1" si="478"/>
        <v>979.51670461205697</v>
      </c>
      <c r="Q1649" s="47">
        <f ca="1">SUM(L$15:L1649)-SUM(M$15:M1649)</f>
        <v>16350</v>
      </c>
      <c r="R1649" s="47" t="str">
        <f t="shared" ca="1" si="479"/>
        <v>M1652</v>
      </c>
      <c r="S1649" s="40">
        <f t="shared" ca="1" si="485"/>
        <v>0</v>
      </c>
      <c r="T1649" s="46">
        <f t="shared" ca="1" si="486"/>
        <v>27</v>
      </c>
      <c r="X1649" s="74">
        <f t="shared" ca="1" si="487"/>
        <v>0.97951670461205698</v>
      </c>
      <c r="Y1649" s="75">
        <f t="shared" ca="1" si="488"/>
        <v>0.97951670461205698</v>
      </c>
      <c r="Z1649" s="74">
        <f t="shared" ca="1" si="489"/>
        <v>2.6631688336406198</v>
      </c>
      <c r="AA1649" s="76">
        <f t="shared" ca="1" si="490"/>
        <v>979.51670461205697</v>
      </c>
      <c r="AB1649" s="76">
        <f t="shared" ca="1" si="491"/>
        <v>2663.1688336406201</v>
      </c>
    </row>
    <row r="1650" spans="1:28" x14ac:dyDescent="0.25">
      <c r="A1650" s="2">
        <f t="shared" si="492"/>
        <v>16</v>
      </c>
      <c r="B1650" s="16">
        <f ca="1">VLOOKUP(A1650,PERIODS!$O$4:$P$33,2,FALSE)</f>
        <v>3.3000000000000002E-2</v>
      </c>
      <c r="C1650" s="15"/>
      <c r="D1650" s="18">
        <v>1636</v>
      </c>
      <c r="E1650" s="34">
        <f t="shared" ca="1" si="494"/>
        <v>11369.564064352386</v>
      </c>
      <c r="F1650" s="34">
        <f t="shared" ca="1" si="476"/>
        <v>3300</v>
      </c>
      <c r="G1650" s="69">
        <f t="shared" ca="1" si="480"/>
        <v>0</v>
      </c>
      <c r="H1650" s="34">
        <f t="shared" ca="1" si="481"/>
        <v>521.25294544714279</v>
      </c>
      <c r="I1650" s="34">
        <f t="shared" ca="1" si="482"/>
        <v>3821.2529454471428</v>
      </c>
      <c r="J1650" s="18">
        <f ca="1">SUM(INDIRECT(ADDRESS(ROW(F1650),COLUMN(F1650),4)):INDIRECT(ADDRESS(ROW(F1650)+N$5-1,COLUMN(F1650),4)))</f>
        <v>24300</v>
      </c>
      <c r="K1650" s="18">
        <f t="shared" ca="1" si="483"/>
        <v>0</v>
      </c>
      <c r="L1650" s="18">
        <f t="shared" ca="1" si="493"/>
        <v>0</v>
      </c>
      <c r="M1650" s="18">
        <f t="shared" ca="1" si="477"/>
        <v>16350</v>
      </c>
      <c r="N1650" s="34">
        <f t="shared" ca="1" si="484"/>
        <v>23898.311118905243</v>
      </c>
      <c r="P1650" s="18">
        <f t="shared" ca="1" si="478"/>
        <v>521.25294544714279</v>
      </c>
      <c r="Q1650" s="47">
        <f ca="1">SUM(L$15:L1650)-SUM(M$15:M1650)</f>
        <v>0</v>
      </c>
      <c r="R1650" s="47" t="str">
        <f t="shared" ca="1" si="479"/>
        <v>M1653</v>
      </c>
      <c r="S1650" s="40">
        <f t="shared" ca="1" si="485"/>
        <v>0</v>
      </c>
      <c r="T1650" s="46">
        <f t="shared" ca="1" si="486"/>
        <v>79</v>
      </c>
      <c r="X1650" s="74">
        <f t="shared" ca="1" si="487"/>
        <v>0.52125294544714285</v>
      </c>
      <c r="Y1650" s="75">
        <f t="shared" ca="1" si="488"/>
        <v>0.52125294544714285</v>
      </c>
      <c r="Z1650" s="74">
        <f t="shared" ca="1" si="489"/>
        <v>1.6841364594204344</v>
      </c>
      <c r="AA1650" s="76">
        <f t="shared" ca="1" si="490"/>
        <v>521.25294544714279</v>
      </c>
      <c r="AB1650" s="76">
        <f t="shared" ca="1" si="491"/>
        <v>1684.1364594204344</v>
      </c>
    </row>
    <row r="1651" spans="1:28" x14ac:dyDescent="0.25">
      <c r="A1651" s="2">
        <f t="shared" si="492"/>
        <v>17</v>
      </c>
      <c r="B1651" s="16">
        <f ca="1">VLOOKUP(A1651,PERIODS!$O$4:$P$33,2,FALSE)</f>
        <v>3.5000000000000003E-2</v>
      </c>
      <c r="C1651" s="15"/>
      <c r="D1651" s="18">
        <v>1637</v>
      </c>
      <c r="E1651" s="34">
        <f t="shared" ca="1" si="494"/>
        <v>23898.311118905243</v>
      </c>
      <c r="F1651" s="34">
        <f t="shared" ca="1" si="476"/>
        <v>3500.0000000000005</v>
      </c>
      <c r="G1651" s="69">
        <f t="shared" ca="1" si="480"/>
        <v>0</v>
      </c>
      <c r="H1651" s="34">
        <f t="shared" ca="1" si="481"/>
        <v>-459.26911362264963</v>
      </c>
      <c r="I1651" s="34">
        <f t="shared" ca="1" si="482"/>
        <v>3040.730886377351</v>
      </c>
      <c r="J1651" s="18">
        <f ca="1">SUM(INDIRECT(ADDRESS(ROW(F1651),COLUMN(F1651),4)):INDIRECT(ADDRESS(ROW(F1651)+N$5-1,COLUMN(F1651),4)))</f>
        <v>24500.000000000004</v>
      </c>
      <c r="K1651" s="18">
        <f t="shared" ca="1" si="483"/>
        <v>16350</v>
      </c>
      <c r="L1651" s="18">
        <f t="shared" ca="1" si="493"/>
        <v>16350</v>
      </c>
      <c r="M1651" s="18">
        <f t="shared" ca="1" si="477"/>
        <v>0</v>
      </c>
      <c r="N1651" s="34">
        <f t="shared" ca="1" si="484"/>
        <v>20857.580232527893</v>
      </c>
      <c r="P1651" s="18">
        <f t="shared" ca="1" si="478"/>
        <v>459.26911362264963</v>
      </c>
      <c r="Q1651" s="47">
        <f ca="1">SUM(L$15:L1651)-SUM(M$15:M1651)</f>
        <v>16350</v>
      </c>
      <c r="R1651" s="47" t="str">
        <f t="shared" ca="1" si="479"/>
        <v>M1654</v>
      </c>
      <c r="S1651" s="40">
        <f t="shared" ca="1" si="485"/>
        <v>0</v>
      </c>
      <c r="T1651" s="46">
        <f t="shared" ca="1" si="486"/>
        <v>99</v>
      </c>
      <c r="X1651" s="74">
        <f t="shared" ca="1" si="487"/>
        <v>-0.45926911362264961</v>
      </c>
      <c r="Y1651" s="75">
        <f t="shared" ca="1" si="488"/>
        <v>-0.45926911362264961</v>
      </c>
      <c r="Z1651" s="74">
        <f t="shared" ca="1" si="489"/>
        <v>0.63174521077900869</v>
      </c>
      <c r="AA1651" s="76">
        <f t="shared" ca="1" si="490"/>
        <v>-459.26911362264963</v>
      </c>
      <c r="AB1651" s="76">
        <f t="shared" ca="1" si="491"/>
        <v>631.74521077900874</v>
      </c>
    </row>
    <row r="1652" spans="1:28" x14ac:dyDescent="0.25">
      <c r="A1652" s="2">
        <f t="shared" si="492"/>
        <v>18</v>
      </c>
      <c r="B1652" s="16">
        <f ca="1">VLOOKUP(A1652,PERIODS!$O$4:$P$33,2,FALSE)</f>
        <v>3.5000000000000003E-2</v>
      </c>
      <c r="C1652" s="15"/>
      <c r="D1652" s="18">
        <v>1638</v>
      </c>
      <c r="E1652" s="34">
        <f t="shared" ca="1" si="494"/>
        <v>20857.580232527893</v>
      </c>
      <c r="F1652" s="34">
        <f t="shared" ca="1" si="476"/>
        <v>3500.0000000000005</v>
      </c>
      <c r="G1652" s="69">
        <f t="shared" ca="1" si="480"/>
        <v>0</v>
      </c>
      <c r="H1652" s="34">
        <f t="shared" ca="1" si="481"/>
        <v>222.02348520737624</v>
      </c>
      <c r="I1652" s="34">
        <f t="shared" ca="1" si="482"/>
        <v>3722.0234852073768</v>
      </c>
      <c r="J1652" s="18">
        <f ca="1">SUM(INDIRECT(ADDRESS(ROW(F1652),COLUMN(F1652),4)):INDIRECT(ADDRESS(ROW(F1652)+N$5-1,COLUMN(F1652),4)))</f>
        <v>24500.000000000004</v>
      </c>
      <c r="K1652" s="18">
        <f t="shared" ca="1" si="483"/>
        <v>16350</v>
      </c>
      <c r="L1652" s="18">
        <f t="shared" ca="1" si="493"/>
        <v>0</v>
      </c>
      <c r="M1652" s="18">
        <f t="shared" ca="1" si="477"/>
        <v>0</v>
      </c>
      <c r="N1652" s="34">
        <f t="shared" ca="1" si="484"/>
        <v>17135.556747320516</v>
      </c>
      <c r="P1652" s="18">
        <f t="shared" ca="1" si="478"/>
        <v>222.02348520737624</v>
      </c>
      <c r="Q1652" s="47">
        <f ca="1">SUM(L$15:L1652)-SUM(M$15:M1652)</f>
        <v>16350</v>
      </c>
      <c r="R1652" s="47" t="str">
        <f t="shared" ca="1" si="479"/>
        <v>M1655</v>
      </c>
      <c r="S1652" s="40">
        <f t="shared" ca="1" si="485"/>
        <v>0</v>
      </c>
      <c r="T1652" s="46">
        <f t="shared" ca="1" si="486"/>
        <v>72</v>
      </c>
      <c r="X1652" s="74">
        <f t="shared" ca="1" si="487"/>
        <v>0.22202348520737625</v>
      </c>
      <c r="Y1652" s="75">
        <f t="shared" ca="1" si="488"/>
        <v>0.22202348520737625</v>
      </c>
      <c r="Z1652" s="74">
        <f t="shared" ca="1" si="489"/>
        <v>1.2486007011663471</v>
      </c>
      <c r="AA1652" s="76">
        <f t="shared" ca="1" si="490"/>
        <v>222.02348520737624</v>
      </c>
      <c r="AB1652" s="76">
        <f t="shared" ca="1" si="491"/>
        <v>1248.6007011663471</v>
      </c>
    </row>
    <row r="1653" spans="1:28" x14ac:dyDescent="0.25">
      <c r="A1653" s="2">
        <f t="shared" si="492"/>
        <v>19</v>
      </c>
      <c r="B1653" s="16">
        <f ca="1">VLOOKUP(A1653,PERIODS!$O$4:$P$33,2,FALSE)</f>
        <v>3.5000000000000003E-2</v>
      </c>
      <c r="C1653" s="15"/>
      <c r="D1653" s="18">
        <v>1639</v>
      </c>
      <c r="E1653" s="34">
        <f t="shared" ca="1" si="494"/>
        <v>17135.556747320516</v>
      </c>
      <c r="F1653" s="34">
        <f t="shared" ca="1" si="476"/>
        <v>3500.0000000000005</v>
      </c>
      <c r="G1653" s="69">
        <f t="shared" ca="1" si="480"/>
        <v>0</v>
      </c>
      <c r="H1653" s="34">
        <f t="shared" ca="1" si="481"/>
        <v>-960.0441401216309</v>
      </c>
      <c r="I1653" s="34">
        <f t="shared" ca="1" si="482"/>
        <v>2539.9558598783697</v>
      </c>
      <c r="J1653" s="18">
        <f ca="1">SUM(INDIRECT(ADDRESS(ROW(F1653),COLUMN(F1653),4)):INDIRECT(ADDRESS(ROW(F1653)+N$5-1,COLUMN(F1653),4)))</f>
        <v>24500.000000000004</v>
      </c>
      <c r="K1653" s="18">
        <f t="shared" ca="1" si="483"/>
        <v>16350</v>
      </c>
      <c r="L1653" s="18">
        <f t="shared" ca="1" si="493"/>
        <v>0</v>
      </c>
      <c r="M1653" s="18">
        <f t="shared" ca="1" si="477"/>
        <v>0</v>
      </c>
      <c r="N1653" s="34">
        <f t="shared" ca="1" si="484"/>
        <v>14595.600887442146</v>
      </c>
      <c r="P1653" s="18">
        <f t="shared" ca="1" si="478"/>
        <v>960.0441401216309</v>
      </c>
      <c r="Q1653" s="47">
        <f ca="1">SUM(L$15:L1653)-SUM(M$15:M1653)</f>
        <v>16350</v>
      </c>
      <c r="R1653" s="47" t="str">
        <f t="shared" ca="1" si="479"/>
        <v>M1656</v>
      </c>
      <c r="S1653" s="40">
        <f t="shared" ca="1" si="485"/>
        <v>0</v>
      </c>
      <c r="T1653" s="46">
        <f t="shared" ca="1" si="486"/>
        <v>86</v>
      </c>
      <c r="X1653" s="74">
        <f t="shared" ca="1" si="487"/>
        <v>-0.96004414012163086</v>
      </c>
      <c r="Y1653" s="75">
        <f t="shared" ca="1" si="488"/>
        <v>-0.96004414012163086</v>
      </c>
      <c r="Z1653" s="74">
        <f t="shared" ca="1" si="489"/>
        <v>0.38287598540955275</v>
      </c>
      <c r="AA1653" s="76">
        <f t="shared" ca="1" si="490"/>
        <v>-960.0441401216309</v>
      </c>
      <c r="AB1653" s="76">
        <f t="shared" ca="1" si="491"/>
        <v>382.87598540955275</v>
      </c>
    </row>
    <row r="1654" spans="1:28" x14ac:dyDescent="0.25">
      <c r="A1654" s="2">
        <f t="shared" si="492"/>
        <v>20</v>
      </c>
      <c r="B1654" s="16">
        <f ca="1">VLOOKUP(A1654,PERIODS!$O$4:$P$33,2,FALSE)</f>
        <v>3.5000000000000003E-2</v>
      </c>
      <c r="C1654" s="15"/>
      <c r="D1654" s="18">
        <v>1640</v>
      </c>
      <c r="E1654" s="34">
        <f t="shared" ca="1" si="494"/>
        <v>14595.600887442146</v>
      </c>
      <c r="F1654" s="34">
        <f t="shared" ca="1" si="476"/>
        <v>3500.0000000000005</v>
      </c>
      <c r="G1654" s="69">
        <f t="shared" ca="1" si="480"/>
        <v>0</v>
      </c>
      <c r="H1654" s="34">
        <f t="shared" ca="1" si="481"/>
        <v>292.25441359805097</v>
      </c>
      <c r="I1654" s="34">
        <f t="shared" ca="1" si="482"/>
        <v>3792.2544135980515</v>
      </c>
      <c r="J1654" s="18">
        <f ca="1">SUM(INDIRECT(ADDRESS(ROW(F1654),COLUMN(F1654),4)):INDIRECT(ADDRESS(ROW(F1654)+N$5-1,COLUMN(F1654),4)))</f>
        <v>24500.000000000004</v>
      </c>
      <c r="K1654" s="18">
        <f t="shared" ca="1" si="483"/>
        <v>0</v>
      </c>
      <c r="L1654" s="18">
        <f t="shared" ca="1" si="493"/>
        <v>0</v>
      </c>
      <c r="M1654" s="18">
        <f t="shared" ca="1" si="477"/>
        <v>16350</v>
      </c>
      <c r="N1654" s="34">
        <f t="shared" ca="1" si="484"/>
        <v>27153.346473844096</v>
      </c>
      <c r="P1654" s="18">
        <f t="shared" ca="1" si="478"/>
        <v>292.25441359805097</v>
      </c>
      <c r="Q1654" s="47">
        <f ca="1">SUM(L$15:L1654)-SUM(M$15:M1654)</f>
        <v>0</v>
      </c>
      <c r="R1654" s="47" t="str">
        <f t="shared" ca="1" si="479"/>
        <v>M1657</v>
      </c>
      <c r="S1654" s="40">
        <f t="shared" ca="1" si="485"/>
        <v>0</v>
      </c>
      <c r="T1654" s="46">
        <f t="shared" ca="1" si="486"/>
        <v>45</v>
      </c>
      <c r="X1654" s="74">
        <f t="shared" ca="1" si="487"/>
        <v>0.29225441359805099</v>
      </c>
      <c r="Y1654" s="75">
        <f t="shared" ca="1" si="488"/>
        <v>0.29225441359805099</v>
      </c>
      <c r="Z1654" s="74">
        <f t="shared" ca="1" si="489"/>
        <v>1.3394437469974254</v>
      </c>
      <c r="AA1654" s="76">
        <f t="shared" ca="1" si="490"/>
        <v>292.25441359805097</v>
      </c>
      <c r="AB1654" s="76">
        <f t="shared" ca="1" si="491"/>
        <v>1339.4437469974255</v>
      </c>
    </row>
    <row r="1655" spans="1:28" x14ac:dyDescent="0.25">
      <c r="A1655" s="2">
        <f t="shared" si="492"/>
        <v>21</v>
      </c>
      <c r="B1655" s="16">
        <f ca="1">VLOOKUP(A1655,PERIODS!$O$4:$P$33,2,FALSE)</f>
        <v>3.5000000000000003E-2</v>
      </c>
      <c r="C1655" s="15"/>
      <c r="D1655" s="18">
        <v>1641</v>
      </c>
      <c r="E1655" s="34">
        <f t="shared" ca="1" si="494"/>
        <v>27153.346473844096</v>
      </c>
      <c r="F1655" s="34">
        <f t="shared" ca="1" si="476"/>
        <v>3500.0000000000005</v>
      </c>
      <c r="G1655" s="69">
        <f t="shared" ca="1" si="480"/>
        <v>0</v>
      </c>
      <c r="H1655" s="34">
        <f t="shared" ca="1" si="481"/>
        <v>-1107.6763857624499</v>
      </c>
      <c r="I1655" s="34">
        <f t="shared" ca="1" si="482"/>
        <v>2392.3236142375508</v>
      </c>
      <c r="J1655" s="18">
        <f ca="1">SUM(INDIRECT(ADDRESS(ROW(F1655),COLUMN(F1655),4)):INDIRECT(ADDRESS(ROW(F1655)+N$5-1,COLUMN(F1655),4)))</f>
        <v>24500.000000000004</v>
      </c>
      <c r="K1655" s="18">
        <f t="shared" ca="1" si="483"/>
        <v>0</v>
      </c>
      <c r="L1655" s="18">
        <f t="shared" ca="1" si="493"/>
        <v>0</v>
      </c>
      <c r="M1655" s="18">
        <f t="shared" ca="1" si="477"/>
        <v>0</v>
      </c>
      <c r="N1655" s="34">
        <f t="shared" ca="1" si="484"/>
        <v>24761.022859606546</v>
      </c>
      <c r="P1655" s="18">
        <f t="shared" ca="1" si="478"/>
        <v>1107.6763857624499</v>
      </c>
      <c r="Q1655" s="47">
        <f ca="1">SUM(L$15:L1655)-SUM(M$15:M1655)</f>
        <v>0</v>
      </c>
      <c r="R1655" s="47" t="str">
        <f t="shared" ca="1" si="479"/>
        <v>M1658</v>
      </c>
      <c r="S1655" s="40">
        <f t="shared" ca="1" si="485"/>
        <v>0</v>
      </c>
      <c r="T1655" s="46">
        <f t="shared" ca="1" si="486"/>
        <v>69</v>
      </c>
      <c r="X1655" s="74">
        <f t="shared" ca="1" si="487"/>
        <v>-1.1076763857624499</v>
      </c>
      <c r="Y1655" s="75">
        <f t="shared" ca="1" si="488"/>
        <v>-1.1076763857624499</v>
      </c>
      <c r="Z1655" s="74">
        <f t="shared" ca="1" si="489"/>
        <v>0.3303256193333336</v>
      </c>
      <c r="AA1655" s="76">
        <f t="shared" ca="1" si="490"/>
        <v>-1107.6763857624499</v>
      </c>
      <c r="AB1655" s="76">
        <f t="shared" ca="1" si="491"/>
        <v>330.32561933333358</v>
      </c>
    </row>
    <row r="1656" spans="1:28" x14ac:dyDescent="0.25">
      <c r="A1656" s="2">
        <f t="shared" si="492"/>
        <v>22</v>
      </c>
      <c r="B1656" s="16">
        <f ca="1">VLOOKUP(A1656,PERIODS!$O$4:$P$33,2,FALSE)</f>
        <v>3.5000000000000003E-2</v>
      </c>
      <c r="C1656" s="15"/>
      <c r="D1656" s="18">
        <v>1642</v>
      </c>
      <c r="E1656" s="34">
        <f t="shared" ca="1" si="494"/>
        <v>24761.022859606546</v>
      </c>
      <c r="F1656" s="34">
        <f t="shared" ca="1" si="476"/>
        <v>3500.0000000000005</v>
      </c>
      <c r="G1656" s="69">
        <f t="shared" ca="1" si="480"/>
        <v>0</v>
      </c>
      <c r="H1656" s="34">
        <f t="shared" ca="1" si="481"/>
        <v>236.01570131262767</v>
      </c>
      <c r="I1656" s="34">
        <f t="shared" ca="1" si="482"/>
        <v>3736.0157013126282</v>
      </c>
      <c r="J1656" s="18">
        <f ca="1">SUM(INDIRECT(ADDRESS(ROW(F1656),COLUMN(F1656),4)):INDIRECT(ADDRESS(ROW(F1656)+N$5-1,COLUMN(F1656),4)))</f>
        <v>25000.000000000004</v>
      </c>
      <c r="K1656" s="18">
        <f t="shared" ca="1" si="483"/>
        <v>16350</v>
      </c>
      <c r="L1656" s="18">
        <f t="shared" ca="1" si="493"/>
        <v>16350</v>
      </c>
      <c r="M1656" s="18">
        <f t="shared" ca="1" si="477"/>
        <v>0</v>
      </c>
      <c r="N1656" s="34">
        <f t="shared" ca="1" si="484"/>
        <v>21025.00715829392</v>
      </c>
      <c r="P1656" s="18">
        <f t="shared" ca="1" si="478"/>
        <v>236.01570131262767</v>
      </c>
      <c r="Q1656" s="47">
        <f ca="1">SUM(L$15:L1656)-SUM(M$15:M1656)</f>
        <v>16350</v>
      </c>
      <c r="R1656" s="47" t="str">
        <f t="shared" ca="1" si="479"/>
        <v>M1659</v>
      </c>
      <c r="S1656" s="40">
        <f t="shared" ca="1" si="485"/>
        <v>0</v>
      </c>
      <c r="T1656" s="46">
        <f t="shared" ca="1" si="486"/>
        <v>51</v>
      </c>
      <c r="X1656" s="74">
        <f t="shared" ca="1" si="487"/>
        <v>0.23601570131262767</v>
      </c>
      <c r="Y1656" s="75">
        <f t="shared" ca="1" si="488"/>
        <v>0.23601570131262767</v>
      </c>
      <c r="Z1656" s="74">
        <f t="shared" ca="1" si="489"/>
        <v>1.2661941909216414</v>
      </c>
      <c r="AA1656" s="76">
        <f t="shared" ca="1" si="490"/>
        <v>236.01570131262767</v>
      </c>
      <c r="AB1656" s="76">
        <f t="shared" ca="1" si="491"/>
        <v>1266.1941909216414</v>
      </c>
    </row>
    <row r="1657" spans="1:28" x14ac:dyDescent="0.25">
      <c r="A1657" s="2">
        <f t="shared" si="492"/>
        <v>23</v>
      </c>
      <c r="B1657" s="16">
        <f ca="1">VLOOKUP(A1657,PERIODS!$O$4:$P$33,2,FALSE)</f>
        <v>3.5000000000000003E-2</v>
      </c>
      <c r="C1657" s="15"/>
      <c r="D1657" s="18">
        <v>1643</v>
      </c>
      <c r="E1657" s="34">
        <f t="shared" ca="1" si="494"/>
        <v>21025.00715829392</v>
      </c>
      <c r="F1657" s="34">
        <f t="shared" ca="1" si="476"/>
        <v>3500.0000000000005</v>
      </c>
      <c r="G1657" s="69">
        <f t="shared" ca="1" si="480"/>
        <v>0</v>
      </c>
      <c r="H1657" s="34">
        <f t="shared" ca="1" si="481"/>
        <v>1365.9976643906355</v>
      </c>
      <c r="I1657" s="34">
        <f t="shared" ca="1" si="482"/>
        <v>4865.9976643906357</v>
      </c>
      <c r="J1657" s="18">
        <f ca="1">SUM(INDIRECT(ADDRESS(ROW(F1657),COLUMN(F1657),4)):INDIRECT(ADDRESS(ROW(F1657)+N$5-1,COLUMN(F1657),4)))</f>
        <v>25500.000000000004</v>
      </c>
      <c r="K1657" s="18">
        <f t="shared" ca="1" si="483"/>
        <v>16350</v>
      </c>
      <c r="L1657" s="18">
        <f t="shared" ca="1" si="493"/>
        <v>0</v>
      </c>
      <c r="M1657" s="18">
        <f t="shared" ca="1" si="477"/>
        <v>0</v>
      </c>
      <c r="N1657" s="34">
        <f t="shared" ca="1" si="484"/>
        <v>16159.009493903284</v>
      </c>
      <c r="P1657" s="18">
        <f t="shared" ca="1" si="478"/>
        <v>1365.9976643906355</v>
      </c>
      <c r="Q1657" s="47">
        <f ca="1">SUM(L$15:L1657)-SUM(M$15:M1657)</f>
        <v>16350</v>
      </c>
      <c r="R1657" s="47" t="str">
        <f t="shared" ca="1" si="479"/>
        <v>M1660</v>
      </c>
      <c r="S1657" s="40">
        <f t="shared" ca="1" si="485"/>
        <v>0</v>
      </c>
      <c r="T1657" s="46">
        <f t="shared" ca="1" si="486"/>
        <v>30</v>
      </c>
      <c r="X1657" s="74">
        <f t="shared" ca="1" si="487"/>
        <v>1.3659976643906355</v>
      </c>
      <c r="Y1657" s="75">
        <f t="shared" ca="1" si="488"/>
        <v>1.3659976643906355</v>
      </c>
      <c r="Z1657" s="74">
        <f t="shared" ca="1" si="489"/>
        <v>3.9196315788201126</v>
      </c>
      <c r="AA1657" s="76">
        <f t="shared" ca="1" si="490"/>
        <v>1365.9976643906355</v>
      </c>
      <c r="AB1657" s="76">
        <f t="shared" ca="1" si="491"/>
        <v>3919.6315788201127</v>
      </c>
    </row>
    <row r="1658" spans="1:28" x14ac:dyDescent="0.25">
      <c r="A1658" s="2">
        <f t="shared" si="492"/>
        <v>24</v>
      </c>
      <c r="B1658" s="16">
        <f ca="1">VLOOKUP(A1658,PERIODS!$O$4:$P$33,2,FALSE)</f>
        <v>3.5000000000000003E-2</v>
      </c>
      <c r="C1658" s="15"/>
      <c r="D1658" s="18">
        <v>1644</v>
      </c>
      <c r="E1658" s="34">
        <f t="shared" ca="1" si="494"/>
        <v>16159.009493903284</v>
      </c>
      <c r="F1658" s="34">
        <f t="shared" ca="1" si="476"/>
        <v>3500.0000000000005</v>
      </c>
      <c r="G1658" s="69">
        <f t="shared" ca="1" si="480"/>
        <v>0</v>
      </c>
      <c r="H1658" s="34">
        <f t="shared" ca="1" si="481"/>
        <v>1600.6864001113113</v>
      </c>
      <c r="I1658" s="34">
        <f t="shared" ca="1" si="482"/>
        <v>5100.6864001113117</v>
      </c>
      <c r="J1658" s="18">
        <f ca="1">SUM(INDIRECT(ADDRESS(ROW(F1658),COLUMN(F1658),4)):INDIRECT(ADDRESS(ROW(F1658)+N$5-1,COLUMN(F1658),4)))</f>
        <v>26000</v>
      </c>
      <c r="K1658" s="18">
        <f t="shared" ca="1" si="483"/>
        <v>16350</v>
      </c>
      <c r="L1658" s="18">
        <f t="shared" ca="1" si="493"/>
        <v>0</v>
      </c>
      <c r="M1658" s="18">
        <f t="shared" ca="1" si="477"/>
        <v>0</v>
      </c>
      <c r="N1658" s="34">
        <f t="shared" ca="1" si="484"/>
        <v>11058.323093791972</v>
      </c>
      <c r="P1658" s="18">
        <f t="shared" ca="1" si="478"/>
        <v>1600.6864001113113</v>
      </c>
      <c r="Q1658" s="47">
        <f ca="1">SUM(L$15:L1658)-SUM(M$15:M1658)</f>
        <v>16350</v>
      </c>
      <c r="R1658" s="47" t="str">
        <f t="shared" ca="1" si="479"/>
        <v>M1661</v>
      </c>
      <c r="S1658" s="40">
        <f t="shared" ca="1" si="485"/>
        <v>0</v>
      </c>
      <c r="T1658" s="46">
        <f t="shared" ca="1" si="486"/>
        <v>2</v>
      </c>
      <c r="X1658" s="74">
        <f t="shared" ca="1" si="487"/>
        <v>1.6006864001113112</v>
      </c>
      <c r="Y1658" s="75">
        <f t="shared" ca="1" si="488"/>
        <v>1.6006864001113112</v>
      </c>
      <c r="Z1658" s="74">
        <f t="shared" ca="1" si="489"/>
        <v>4.9564333534680678</v>
      </c>
      <c r="AA1658" s="76">
        <f t="shared" ca="1" si="490"/>
        <v>1600.6864001113113</v>
      </c>
      <c r="AB1658" s="76">
        <f t="shared" ca="1" si="491"/>
        <v>4956.4333534680682</v>
      </c>
    </row>
    <row r="1659" spans="1:28" x14ac:dyDescent="0.25">
      <c r="A1659" s="2">
        <f t="shared" si="492"/>
        <v>25</v>
      </c>
      <c r="B1659" s="16">
        <f ca="1">VLOOKUP(A1659,PERIODS!$O$4:$P$33,2,FALSE)</f>
        <v>3.5000000000000003E-2</v>
      </c>
      <c r="C1659" s="15"/>
      <c r="D1659" s="18">
        <v>1645</v>
      </c>
      <c r="E1659" s="34">
        <f t="shared" ca="1" si="494"/>
        <v>11058.323093791972</v>
      </c>
      <c r="F1659" s="34">
        <f t="shared" ca="1" si="476"/>
        <v>3500.0000000000005</v>
      </c>
      <c r="G1659" s="69">
        <f t="shared" ca="1" si="480"/>
        <v>0</v>
      </c>
      <c r="H1659" s="34">
        <f t="shared" ca="1" si="481"/>
        <v>1303.9809140794844</v>
      </c>
      <c r="I1659" s="34">
        <f t="shared" ca="1" si="482"/>
        <v>4803.980914079485</v>
      </c>
      <c r="J1659" s="18">
        <f ca="1">SUM(INDIRECT(ADDRESS(ROW(F1659),COLUMN(F1659),4)):INDIRECT(ADDRESS(ROW(F1659)+N$5-1,COLUMN(F1659),4)))</f>
        <v>24900</v>
      </c>
      <c r="K1659" s="18">
        <f t="shared" ca="1" si="483"/>
        <v>0</v>
      </c>
      <c r="L1659" s="18">
        <f t="shared" ca="1" si="493"/>
        <v>0</v>
      </c>
      <c r="M1659" s="18">
        <f t="shared" ca="1" si="477"/>
        <v>16350</v>
      </c>
      <c r="N1659" s="34">
        <f t="shared" ca="1" si="484"/>
        <v>22604.342179712487</v>
      </c>
      <c r="P1659" s="18">
        <f t="shared" ca="1" si="478"/>
        <v>1303.9809140794844</v>
      </c>
      <c r="Q1659" s="47">
        <f ca="1">SUM(L$15:L1659)-SUM(M$15:M1659)</f>
        <v>0</v>
      </c>
      <c r="R1659" s="47" t="str">
        <f t="shared" ca="1" si="479"/>
        <v>M1662</v>
      </c>
      <c r="S1659" s="40">
        <f t="shared" ca="1" si="485"/>
        <v>0</v>
      </c>
      <c r="T1659" s="46">
        <f t="shared" ca="1" si="486"/>
        <v>34</v>
      </c>
      <c r="X1659" s="74">
        <f t="shared" ca="1" si="487"/>
        <v>1.3039809140794845</v>
      </c>
      <c r="Y1659" s="75">
        <f t="shared" ca="1" si="488"/>
        <v>1.3039809140794845</v>
      </c>
      <c r="Z1659" s="74">
        <f t="shared" ca="1" si="489"/>
        <v>3.6839329359192159</v>
      </c>
      <c r="AA1659" s="76">
        <f t="shared" ca="1" si="490"/>
        <v>1303.9809140794844</v>
      </c>
      <c r="AB1659" s="76">
        <f t="shared" ca="1" si="491"/>
        <v>3683.9329359192161</v>
      </c>
    </row>
    <row r="1660" spans="1:28" x14ac:dyDescent="0.25">
      <c r="A1660" s="2">
        <f t="shared" si="492"/>
        <v>26</v>
      </c>
      <c r="B1660" s="16">
        <f ca="1">VLOOKUP(A1660,PERIODS!$O$4:$P$33,2,FALSE)</f>
        <v>3.5000000000000003E-2</v>
      </c>
      <c r="C1660" s="15"/>
      <c r="D1660" s="18">
        <v>1646</v>
      </c>
      <c r="E1660" s="34">
        <f t="shared" ca="1" si="494"/>
        <v>22604.342179712487</v>
      </c>
      <c r="F1660" s="34">
        <f t="shared" ca="1" si="476"/>
        <v>3500.0000000000005</v>
      </c>
      <c r="G1660" s="69">
        <f t="shared" ca="1" si="480"/>
        <v>0</v>
      </c>
      <c r="H1660" s="34">
        <f t="shared" ca="1" si="481"/>
        <v>162.89596384919906</v>
      </c>
      <c r="I1660" s="34">
        <f t="shared" ca="1" si="482"/>
        <v>3662.8959638491997</v>
      </c>
      <c r="J1660" s="18">
        <f ca="1">SUM(INDIRECT(ADDRESS(ROW(F1660),COLUMN(F1660),4)):INDIRECT(ADDRESS(ROW(F1660)+N$5-1,COLUMN(F1660),4)))</f>
        <v>23900</v>
      </c>
      <c r="K1660" s="18">
        <f t="shared" ca="1" si="483"/>
        <v>16350</v>
      </c>
      <c r="L1660" s="18">
        <f t="shared" ca="1" si="493"/>
        <v>16350</v>
      </c>
      <c r="M1660" s="18">
        <f t="shared" ca="1" si="477"/>
        <v>0</v>
      </c>
      <c r="N1660" s="34">
        <f t="shared" ca="1" si="484"/>
        <v>18941.446215863289</v>
      </c>
      <c r="P1660" s="18">
        <f t="shared" ca="1" si="478"/>
        <v>162.89596384919906</v>
      </c>
      <c r="Q1660" s="47">
        <f ca="1">SUM(L$15:L1660)-SUM(M$15:M1660)</f>
        <v>16350</v>
      </c>
      <c r="R1660" s="47" t="str">
        <f t="shared" ca="1" si="479"/>
        <v>M1663</v>
      </c>
      <c r="S1660" s="40">
        <f t="shared" ca="1" si="485"/>
        <v>0</v>
      </c>
      <c r="T1660" s="46">
        <f t="shared" ca="1" si="486"/>
        <v>14</v>
      </c>
      <c r="X1660" s="74">
        <f t="shared" ca="1" si="487"/>
        <v>0.16289596384919905</v>
      </c>
      <c r="Y1660" s="75">
        <f t="shared" ca="1" si="488"/>
        <v>0.16289596384919905</v>
      </c>
      <c r="Z1660" s="74">
        <f t="shared" ca="1" si="489"/>
        <v>1.1769142416915399</v>
      </c>
      <c r="AA1660" s="76">
        <f t="shared" ca="1" si="490"/>
        <v>162.89596384919906</v>
      </c>
      <c r="AB1660" s="76">
        <f t="shared" ca="1" si="491"/>
        <v>1176.9142416915399</v>
      </c>
    </row>
    <row r="1661" spans="1:28" x14ac:dyDescent="0.25">
      <c r="A1661" s="2">
        <f t="shared" si="492"/>
        <v>27</v>
      </c>
      <c r="B1661" s="16">
        <f ca="1">VLOOKUP(A1661,PERIODS!$O$4:$P$33,2,FALSE)</f>
        <v>3.5000000000000003E-2</v>
      </c>
      <c r="C1661" s="15"/>
      <c r="D1661" s="18">
        <v>1647</v>
      </c>
      <c r="E1661" s="34">
        <f t="shared" ca="1" si="494"/>
        <v>18941.446215863289</v>
      </c>
      <c r="F1661" s="34">
        <f t="shared" ca="1" si="476"/>
        <v>3500.0000000000005</v>
      </c>
      <c r="G1661" s="69">
        <f t="shared" ca="1" si="480"/>
        <v>0</v>
      </c>
      <c r="H1661" s="34">
        <f t="shared" ca="1" si="481"/>
        <v>495.60276714428323</v>
      </c>
      <c r="I1661" s="34">
        <f t="shared" ca="1" si="482"/>
        <v>3995.6027671442835</v>
      </c>
      <c r="J1661" s="18">
        <f ca="1">SUM(INDIRECT(ADDRESS(ROW(F1661),COLUMN(F1661),4)):INDIRECT(ADDRESS(ROW(F1661)+N$5-1,COLUMN(F1661),4)))</f>
        <v>22900</v>
      </c>
      <c r="K1661" s="18">
        <f t="shared" ca="1" si="483"/>
        <v>16350</v>
      </c>
      <c r="L1661" s="18">
        <f t="shared" ca="1" si="493"/>
        <v>0</v>
      </c>
      <c r="M1661" s="18">
        <f t="shared" ca="1" si="477"/>
        <v>0</v>
      </c>
      <c r="N1661" s="34">
        <f t="shared" ca="1" si="484"/>
        <v>14945.843448719006</v>
      </c>
      <c r="P1661" s="18">
        <f t="shared" ca="1" si="478"/>
        <v>495.60276714428323</v>
      </c>
      <c r="Q1661" s="47">
        <f ca="1">SUM(L$15:L1661)-SUM(M$15:M1661)</f>
        <v>16350</v>
      </c>
      <c r="R1661" s="47" t="str">
        <f t="shared" ca="1" si="479"/>
        <v>M1664</v>
      </c>
      <c r="S1661" s="40">
        <f t="shared" ca="1" si="485"/>
        <v>0</v>
      </c>
      <c r="T1661" s="46">
        <f t="shared" ca="1" si="486"/>
        <v>74</v>
      </c>
      <c r="X1661" s="74">
        <f t="shared" ca="1" si="487"/>
        <v>0.49560276714428325</v>
      </c>
      <c r="Y1661" s="75">
        <f t="shared" ca="1" si="488"/>
        <v>0.49560276714428325</v>
      </c>
      <c r="Z1661" s="74">
        <f t="shared" ca="1" si="489"/>
        <v>1.641487375575351</v>
      </c>
      <c r="AA1661" s="76">
        <f t="shared" ca="1" si="490"/>
        <v>495.60276714428323</v>
      </c>
      <c r="AB1661" s="76">
        <f t="shared" ca="1" si="491"/>
        <v>1641.4873755753511</v>
      </c>
    </row>
    <row r="1662" spans="1:28" x14ac:dyDescent="0.25">
      <c r="A1662" s="2">
        <f t="shared" si="492"/>
        <v>28</v>
      </c>
      <c r="B1662" s="16">
        <f ca="1">VLOOKUP(A1662,PERIODS!$O$4:$P$33,2,FALSE)</f>
        <v>0.04</v>
      </c>
      <c r="C1662" s="15"/>
      <c r="D1662" s="18">
        <v>1648</v>
      </c>
      <c r="E1662" s="34">
        <f t="shared" ca="1" si="494"/>
        <v>14945.843448719006</v>
      </c>
      <c r="F1662" s="34">
        <f t="shared" ca="1" si="476"/>
        <v>4000</v>
      </c>
      <c r="G1662" s="69">
        <f t="shared" ca="1" si="480"/>
        <v>0</v>
      </c>
      <c r="H1662" s="34">
        <f t="shared" ca="1" si="481"/>
        <v>-104.38000315297916</v>
      </c>
      <c r="I1662" s="34">
        <f t="shared" ca="1" si="482"/>
        <v>3895.619996847021</v>
      </c>
      <c r="J1662" s="18">
        <f ca="1">SUM(INDIRECT(ADDRESS(ROW(F1662),COLUMN(F1662),4)):INDIRECT(ADDRESS(ROW(F1662)+N$5-1,COLUMN(F1662),4)))</f>
        <v>21900</v>
      </c>
      <c r="K1662" s="18">
        <f t="shared" ca="1" si="483"/>
        <v>16350</v>
      </c>
      <c r="L1662" s="18">
        <f t="shared" ca="1" si="493"/>
        <v>0</v>
      </c>
      <c r="M1662" s="18">
        <f t="shared" ca="1" si="477"/>
        <v>0</v>
      </c>
      <c r="N1662" s="34">
        <f t="shared" ca="1" si="484"/>
        <v>11050.223451871985</v>
      </c>
      <c r="P1662" s="18">
        <f t="shared" ca="1" si="478"/>
        <v>104.38000315297916</v>
      </c>
      <c r="Q1662" s="47">
        <f ca="1">SUM(L$15:L1662)-SUM(M$15:M1662)</f>
        <v>16350</v>
      </c>
      <c r="R1662" s="47" t="str">
        <f t="shared" ca="1" si="479"/>
        <v>M1665</v>
      </c>
      <c r="S1662" s="40">
        <f t="shared" ca="1" si="485"/>
        <v>0</v>
      </c>
      <c r="T1662" s="46">
        <f t="shared" ca="1" si="486"/>
        <v>56</v>
      </c>
      <c r="X1662" s="74">
        <f t="shared" ca="1" si="487"/>
        <v>-0.10438000315297916</v>
      </c>
      <c r="Y1662" s="75">
        <f t="shared" ca="1" si="488"/>
        <v>-0.10438000315297916</v>
      </c>
      <c r="Z1662" s="74">
        <f t="shared" ca="1" si="489"/>
        <v>0.90088289402794497</v>
      </c>
      <c r="AA1662" s="76">
        <f t="shared" ca="1" si="490"/>
        <v>-104.38000315297916</v>
      </c>
      <c r="AB1662" s="76">
        <f t="shared" ca="1" si="491"/>
        <v>900.88289402794499</v>
      </c>
    </row>
    <row r="1663" spans="1:28" x14ac:dyDescent="0.25">
      <c r="A1663" s="2">
        <f t="shared" si="492"/>
        <v>29</v>
      </c>
      <c r="B1663" s="16">
        <f ca="1">VLOOKUP(A1663,PERIODS!$O$4:$P$33,2,FALSE)</f>
        <v>0.04</v>
      </c>
      <c r="C1663" s="15"/>
      <c r="D1663" s="18">
        <v>1649</v>
      </c>
      <c r="E1663" s="34">
        <f t="shared" ca="1" si="494"/>
        <v>11050.223451871985</v>
      </c>
      <c r="F1663" s="34">
        <f t="shared" ca="1" si="476"/>
        <v>4000</v>
      </c>
      <c r="G1663" s="69">
        <f t="shared" ca="1" si="480"/>
        <v>0</v>
      </c>
      <c r="H1663" s="34">
        <f t="shared" ca="1" si="481"/>
        <v>146.67786569359637</v>
      </c>
      <c r="I1663" s="34">
        <f t="shared" ca="1" si="482"/>
        <v>4146.6778656935967</v>
      </c>
      <c r="J1663" s="18">
        <f ca="1">SUM(INDIRECT(ADDRESS(ROW(F1663),COLUMN(F1663),4)):INDIRECT(ADDRESS(ROW(F1663)+N$5-1,COLUMN(F1663),4)))</f>
        <v>21200</v>
      </c>
      <c r="K1663" s="18">
        <f t="shared" ca="1" si="483"/>
        <v>0</v>
      </c>
      <c r="L1663" s="18">
        <f t="shared" ca="1" si="493"/>
        <v>0</v>
      </c>
      <c r="M1663" s="18">
        <f t="shared" ca="1" si="477"/>
        <v>16350</v>
      </c>
      <c r="N1663" s="34">
        <f t="shared" ca="1" si="484"/>
        <v>23253.545586178388</v>
      </c>
      <c r="P1663" s="18">
        <f t="shared" ca="1" si="478"/>
        <v>146.67786569359637</v>
      </c>
      <c r="Q1663" s="47">
        <f ca="1">SUM(L$15:L1663)-SUM(M$15:M1663)</f>
        <v>0</v>
      </c>
      <c r="R1663" s="47" t="str">
        <f t="shared" ca="1" si="479"/>
        <v>M1666</v>
      </c>
      <c r="S1663" s="40">
        <f t="shared" ca="1" si="485"/>
        <v>0</v>
      </c>
      <c r="T1663" s="46">
        <f t="shared" ca="1" si="486"/>
        <v>60</v>
      </c>
      <c r="X1663" s="74">
        <f t="shared" ca="1" si="487"/>
        <v>0.14667786569359637</v>
      </c>
      <c r="Y1663" s="75">
        <f t="shared" ca="1" si="488"/>
        <v>0.14667786569359637</v>
      </c>
      <c r="Z1663" s="74">
        <f t="shared" ca="1" si="489"/>
        <v>1.1579808775744433</v>
      </c>
      <c r="AA1663" s="76">
        <f t="shared" ca="1" si="490"/>
        <v>146.67786569359637</v>
      </c>
      <c r="AB1663" s="76">
        <f t="shared" ca="1" si="491"/>
        <v>1157.9808775744434</v>
      </c>
    </row>
    <row r="1664" spans="1:28" x14ac:dyDescent="0.25">
      <c r="A1664" s="2">
        <f t="shared" si="492"/>
        <v>30</v>
      </c>
      <c r="B1664" s="16">
        <f ca="1">VLOOKUP(A1664,PERIODS!$O$4:$P$33,2,FALSE)</f>
        <v>0.04</v>
      </c>
      <c r="C1664" s="15"/>
      <c r="D1664" s="18">
        <v>1650</v>
      </c>
      <c r="E1664" s="34">
        <f t="shared" ca="1" si="494"/>
        <v>23253.545586178388</v>
      </c>
      <c r="F1664" s="34">
        <f t="shared" ca="1" si="476"/>
        <v>4000</v>
      </c>
      <c r="G1664" s="69">
        <f t="shared" ca="1" si="480"/>
        <v>0</v>
      </c>
      <c r="H1664" s="34">
        <f t="shared" ca="1" si="481"/>
        <v>857.77059106985382</v>
      </c>
      <c r="I1664" s="34">
        <f t="shared" ca="1" si="482"/>
        <v>4857.7705910698542</v>
      </c>
      <c r="J1664" s="18">
        <f ca="1">SUM(INDIRECT(ADDRESS(ROW(F1664),COLUMN(F1664),4)):INDIRECT(ADDRESS(ROW(F1664)+N$5-1,COLUMN(F1664),4)))</f>
        <v>20500</v>
      </c>
      <c r="K1664" s="18">
        <f t="shared" ca="1" si="483"/>
        <v>0</v>
      </c>
      <c r="L1664" s="18">
        <f t="shared" ca="1" si="493"/>
        <v>0</v>
      </c>
      <c r="M1664" s="18">
        <f t="shared" ca="1" si="477"/>
        <v>0</v>
      </c>
      <c r="N1664" s="34">
        <f t="shared" ca="1" si="484"/>
        <v>18395.774995108535</v>
      </c>
      <c r="P1664" s="18">
        <f t="shared" ca="1" si="478"/>
        <v>857.77059106985382</v>
      </c>
      <c r="Q1664" s="47">
        <f ca="1">SUM(L$15:L1664)-SUM(M$15:M1664)</f>
        <v>0</v>
      </c>
      <c r="R1664" s="47" t="str">
        <f t="shared" ca="1" si="479"/>
        <v>M1667</v>
      </c>
      <c r="S1664" s="40">
        <f t="shared" ca="1" si="485"/>
        <v>0</v>
      </c>
      <c r="T1664" s="46">
        <f t="shared" ca="1" si="486"/>
        <v>2</v>
      </c>
      <c r="X1664" s="74">
        <f t="shared" ca="1" si="487"/>
        <v>0.85777059106985387</v>
      </c>
      <c r="Y1664" s="75">
        <f t="shared" ca="1" si="488"/>
        <v>0.85777059106985387</v>
      </c>
      <c r="Z1664" s="74">
        <f t="shared" ca="1" si="489"/>
        <v>2.3578981105565133</v>
      </c>
      <c r="AA1664" s="76">
        <f t="shared" ca="1" si="490"/>
        <v>857.77059106985382</v>
      </c>
      <c r="AB1664" s="76">
        <f t="shared" ca="1" si="491"/>
        <v>2357.8981105565135</v>
      </c>
    </row>
    <row r="1665" spans="1:28" x14ac:dyDescent="0.25">
      <c r="A1665" s="2">
        <f t="shared" si="492"/>
        <v>1</v>
      </c>
      <c r="B1665" s="16">
        <f ca="1">VLOOKUP(A1665,PERIODS!$O$4:$P$33,2,FALSE)</f>
        <v>2.4E-2</v>
      </c>
      <c r="C1665" s="15"/>
      <c r="D1665" s="18">
        <v>1651</v>
      </c>
      <c r="E1665" s="34">
        <f t="shared" ca="1" si="494"/>
        <v>18395.774995108535</v>
      </c>
      <c r="F1665" s="34">
        <f t="shared" ca="1" si="476"/>
        <v>2400</v>
      </c>
      <c r="G1665" s="69">
        <f t="shared" ca="1" si="480"/>
        <v>0</v>
      </c>
      <c r="H1665" s="34">
        <f t="shared" ca="1" si="481"/>
        <v>833.99643732691186</v>
      </c>
      <c r="I1665" s="34">
        <f t="shared" ca="1" si="482"/>
        <v>3233.9964373269117</v>
      </c>
      <c r="J1665" s="18">
        <f ca="1">SUM(INDIRECT(ADDRESS(ROW(F1665),COLUMN(F1665),4)):INDIRECT(ADDRESS(ROW(F1665)+N$5-1,COLUMN(F1665),4)))</f>
        <v>19800</v>
      </c>
      <c r="K1665" s="18">
        <f t="shared" ca="1" si="483"/>
        <v>16350</v>
      </c>
      <c r="L1665" s="18">
        <f t="shared" ca="1" si="493"/>
        <v>16350</v>
      </c>
      <c r="M1665" s="18">
        <f t="shared" ca="1" si="477"/>
        <v>0</v>
      </c>
      <c r="N1665" s="34">
        <f t="shared" ca="1" si="484"/>
        <v>15161.778557781623</v>
      </c>
      <c r="P1665" s="18">
        <f t="shared" ca="1" si="478"/>
        <v>833.99643732691186</v>
      </c>
      <c r="Q1665" s="47">
        <f ca="1">SUM(L$15:L1665)-SUM(M$15:M1665)</f>
        <v>16350</v>
      </c>
      <c r="R1665" s="47" t="str">
        <f t="shared" ca="1" si="479"/>
        <v>M1668</v>
      </c>
      <c r="S1665" s="40">
        <f t="shared" ca="1" si="485"/>
        <v>0</v>
      </c>
      <c r="T1665" s="46">
        <f t="shared" ca="1" si="486"/>
        <v>61</v>
      </c>
      <c r="X1665" s="74">
        <f t="shared" ca="1" si="487"/>
        <v>0.83399643732691187</v>
      </c>
      <c r="Y1665" s="75">
        <f t="shared" ca="1" si="488"/>
        <v>0.83399643732691187</v>
      </c>
      <c r="Z1665" s="74">
        <f t="shared" ca="1" si="489"/>
        <v>2.3025021831845343</v>
      </c>
      <c r="AA1665" s="76">
        <f t="shared" ca="1" si="490"/>
        <v>833.99643732691186</v>
      </c>
      <c r="AB1665" s="76">
        <f t="shared" ca="1" si="491"/>
        <v>2302.5021831845343</v>
      </c>
    </row>
    <row r="1666" spans="1:28" x14ac:dyDescent="0.25">
      <c r="A1666" s="2">
        <f t="shared" si="492"/>
        <v>2</v>
      </c>
      <c r="B1666" s="16">
        <f ca="1">VLOOKUP(A1666,PERIODS!$O$4:$P$33,2,FALSE)</f>
        <v>2.5000000000000001E-2</v>
      </c>
      <c r="C1666" s="15"/>
      <c r="D1666" s="18">
        <v>1652</v>
      </c>
      <c r="E1666" s="34">
        <f t="shared" ca="1" si="494"/>
        <v>15161.778557781623</v>
      </c>
      <c r="F1666" s="34">
        <f t="shared" ca="1" si="476"/>
        <v>2500</v>
      </c>
      <c r="G1666" s="69">
        <f t="shared" ca="1" si="480"/>
        <v>0</v>
      </c>
      <c r="H1666" s="34">
        <f t="shared" ca="1" si="481"/>
        <v>-77.2004149999036</v>
      </c>
      <c r="I1666" s="34">
        <f t="shared" ca="1" si="482"/>
        <v>2422.7995850000966</v>
      </c>
      <c r="J1666" s="18">
        <f ca="1">SUM(INDIRECT(ADDRESS(ROW(F1666),COLUMN(F1666),4)):INDIRECT(ADDRESS(ROW(F1666)+N$5-1,COLUMN(F1666),4)))</f>
        <v>20700</v>
      </c>
      <c r="K1666" s="18">
        <f t="shared" ca="1" si="483"/>
        <v>16350</v>
      </c>
      <c r="L1666" s="18">
        <f t="shared" ca="1" si="493"/>
        <v>0</v>
      </c>
      <c r="M1666" s="18">
        <f t="shared" ca="1" si="477"/>
        <v>0</v>
      </c>
      <c r="N1666" s="34">
        <f t="shared" ca="1" si="484"/>
        <v>12738.978972781526</v>
      </c>
      <c r="P1666" s="18">
        <f t="shared" ca="1" si="478"/>
        <v>77.2004149999036</v>
      </c>
      <c r="Q1666" s="47">
        <f ca="1">SUM(L$15:L1666)-SUM(M$15:M1666)</f>
        <v>16350</v>
      </c>
      <c r="R1666" s="47" t="str">
        <f t="shared" ca="1" si="479"/>
        <v>M1669</v>
      </c>
      <c r="S1666" s="40">
        <f t="shared" ca="1" si="485"/>
        <v>0</v>
      </c>
      <c r="T1666" s="46">
        <f t="shared" ca="1" si="486"/>
        <v>2</v>
      </c>
      <c r="X1666" s="74">
        <f t="shared" ca="1" si="487"/>
        <v>-7.7200414999903599E-2</v>
      </c>
      <c r="Y1666" s="75">
        <f t="shared" ca="1" si="488"/>
        <v>-7.7200414999903599E-2</v>
      </c>
      <c r="Z1666" s="74">
        <f t="shared" ca="1" si="489"/>
        <v>0.92570430998505759</v>
      </c>
      <c r="AA1666" s="76">
        <f t="shared" ca="1" si="490"/>
        <v>-77.2004149999036</v>
      </c>
      <c r="AB1666" s="76">
        <f t="shared" ca="1" si="491"/>
        <v>925.70430998505765</v>
      </c>
    </row>
    <row r="1667" spans="1:28" x14ac:dyDescent="0.25">
      <c r="A1667" s="2">
        <f t="shared" si="492"/>
        <v>3</v>
      </c>
      <c r="B1667" s="16">
        <f ca="1">VLOOKUP(A1667,PERIODS!$O$4:$P$33,2,FALSE)</f>
        <v>2.5000000000000001E-2</v>
      </c>
      <c r="C1667" s="15"/>
      <c r="D1667" s="18">
        <v>1653</v>
      </c>
      <c r="E1667" s="34">
        <f t="shared" ca="1" si="494"/>
        <v>12738.978972781526</v>
      </c>
      <c r="F1667" s="34">
        <f t="shared" ca="1" si="476"/>
        <v>2500</v>
      </c>
      <c r="G1667" s="69">
        <f t="shared" ca="1" si="480"/>
        <v>0</v>
      </c>
      <c r="H1667" s="34">
        <f t="shared" ca="1" si="481"/>
        <v>255.88977718832555</v>
      </c>
      <c r="I1667" s="34">
        <f t="shared" ca="1" si="482"/>
        <v>2755.8897771883258</v>
      </c>
      <c r="J1667" s="18">
        <f ca="1">SUM(INDIRECT(ADDRESS(ROW(F1667),COLUMN(F1667),4)):INDIRECT(ADDRESS(ROW(F1667)+N$5-1,COLUMN(F1667),4)))</f>
        <v>21500</v>
      </c>
      <c r="K1667" s="18">
        <f t="shared" ca="1" si="483"/>
        <v>16350</v>
      </c>
      <c r="L1667" s="18">
        <f t="shared" ca="1" si="493"/>
        <v>0</v>
      </c>
      <c r="M1667" s="18">
        <f t="shared" ca="1" si="477"/>
        <v>0</v>
      </c>
      <c r="N1667" s="34">
        <f t="shared" ca="1" si="484"/>
        <v>9983.0891955932002</v>
      </c>
      <c r="P1667" s="18">
        <f t="shared" ca="1" si="478"/>
        <v>255.88977718832555</v>
      </c>
      <c r="Q1667" s="47">
        <f ca="1">SUM(L$15:L1667)-SUM(M$15:M1667)</f>
        <v>16350</v>
      </c>
      <c r="R1667" s="47" t="str">
        <f t="shared" ca="1" si="479"/>
        <v>M1670</v>
      </c>
      <c r="S1667" s="40">
        <f t="shared" ca="1" si="485"/>
        <v>0</v>
      </c>
      <c r="T1667" s="46">
        <f t="shared" ca="1" si="486"/>
        <v>97</v>
      </c>
      <c r="X1667" s="74">
        <f t="shared" ca="1" si="487"/>
        <v>0.25588977718832556</v>
      </c>
      <c r="Y1667" s="75">
        <f t="shared" ca="1" si="488"/>
        <v>0.25588977718832556</v>
      </c>
      <c r="Z1667" s="74">
        <f t="shared" ca="1" si="489"/>
        <v>1.2916103551685501</v>
      </c>
      <c r="AA1667" s="76">
        <f t="shared" ca="1" si="490"/>
        <v>255.88977718832555</v>
      </c>
      <c r="AB1667" s="76">
        <f t="shared" ca="1" si="491"/>
        <v>1291.6103551685501</v>
      </c>
    </row>
    <row r="1668" spans="1:28" x14ac:dyDescent="0.25">
      <c r="A1668" s="2">
        <f t="shared" si="492"/>
        <v>4</v>
      </c>
      <c r="B1668" s="16">
        <f ca="1">VLOOKUP(A1668,PERIODS!$O$4:$P$33,2,FALSE)</f>
        <v>2.5000000000000001E-2</v>
      </c>
      <c r="C1668" s="15"/>
      <c r="D1668" s="18">
        <v>1654</v>
      </c>
      <c r="E1668" s="34">
        <f t="shared" ca="1" si="494"/>
        <v>9983.0891955932002</v>
      </c>
      <c r="F1668" s="34">
        <f t="shared" ca="1" si="476"/>
        <v>2500</v>
      </c>
      <c r="G1668" s="69">
        <f t="shared" ca="1" si="480"/>
        <v>0</v>
      </c>
      <c r="H1668" s="34">
        <f t="shared" ca="1" si="481"/>
        <v>-457.46187100058216</v>
      </c>
      <c r="I1668" s="34">
        <f t="shared" ca="1" si="482"/>
        <v>2042.5381289994179</v>
      </c>
      <c r="J1668" s="18">
        <f ca="1">SUM(INDIRECT(ADDRESS(ROW(F1668),COLUMN(F1668),4)):INDIRECT(ADDRESS(ROW(F1668)+N$5-1,COLUMN(F1668),4)))</f>
        <v>22300</v>
      </c>
      <c r="K1668" s="18">
        <f t="shared" ca="1" si="483"/>
        <v>0</v>
      </c>
      <c r="L1668" s="18">
        <f t="shared" ca="1" si="493"/>
        <v>0</v>
      </c>
      <c r="M1668" s="18">
        <f t="shared" ca="1" si="477"/>
        <v>16350</v>
      </c>
      <c r="N1668" s="34">
        <f t="shared" ca="1" si="484"/>
        <v>24290.551066593784</v>
      </c>
      <c r="P1668" s="18">
        <f t="shared" ca="1" si="478"/>
        <v>457.46187100058216</v>
      </c>
      <c r="Q1668" s="47">
        <f ca="1">SUM(L$15:L1668)-SUM(M$15:M1668)</f>
        <v>0</v>
      </c>
      <c r="R1668" s="47" t="str">
        <f t="shared" ca="1" si="479"/>
        <v>M1671</v>
      </c>
      <c r="S1668" s="40">
        <f t="shared" ca="1" si="485"/>
        <v>0</v>
      </c>
      <c r="T1668" s="46">
        <f t="shared" ca="1" si="486"/>
        <v>51</v>
      </c>
      <c r="X1668" s="74">
        <f t="shared" ca="1" si="487"/>
        <v>-0.45746187100058217</v>
      </c>
      <c r="Y1668" s="75">
        <f t="shared" ca="1" si="488"/>
        <v>-0.45746187100058217</v>
      </c>
      <c r="Z1668" s="74">
        <f t="shared" ca="1" si="489"/>
        <v>0.63288795995169089</v>
      </c>
      <c r="AA1668" s="76">
        <f t="shared" ca="1" si="490"/>
        <v>-457.46187100058216</v>
      </c>
      <c r="AB1668" s="76">
        <f t="shared" ca="1" si="491"/>
        <v>632.88795995169085</v>
      </c>
    </row>
    <row r="1669" spans="1:28" x14ac:dyDescent="0.25">
      <c r="A1669" s="2">
        <f t="shared" si="492"/>
        <v>5</v>
      </c>
      <c r="B1669" s="16">
        <f ca="1">VLOOKUP(A1669,PERIODS!$O$4:$P$33,2,FALSE)</f>
        <v>3.3000000000000002E-2</v>
      </c>
      <c r="C1669" s="15"/>
      <c r="D1669" s="18">
        <v>1655</v>
      </c>
      <c r="E1669" s="34">
        <f t="shared" ca="1" si="494"/>
        <v>24290.551066593784</v>
      </c>
      <c r="F1669" s="34">
        <f t="shared" ca="1" si="476"/>
        <v>3300</v>
      </c>
      <c r="G1669" s="69">
        <f t="shared" ca="1" si="480"/>
        <v>0</v>
      </c>
      <c r="H1669" s="34">
        <f t="shared" ca="1" si="481"/>
        <v>1226.54799480316</v>
      </c>
      <c r="I1669" s="34">
        <f t="shared" ca="1" si="482"/>
        <v>4526.5479948031598</v>
      </c>
      <c r="J1669" s="18">
        <f ca="1">SUM(INDIRECT(ADDRESS(ROW(F1669),COLUMN(F1669),4)):INDIRECT(ADDRESS(ROW(F1669)+N$5-1,COLUMN(F1669),4)))</f>
        <v>23100</v>
      </c>
      <c r="K1669" s="18">
        <f t="shared" ca="1" si="483"/>
        <v>0</v>
      </c>
      <c r="L1669" s="18">
        <f t="shared" ca="1" si="493"/>
        <v>0</v>
      </c>
      <c r="M1669" s="18">
        <f t="shared" ca="1" si="477"/>
        <v>0</v>
      </c>
      <c r="N1669" s="34">
        <f t="shared" ca="1" si="484"/>
        <v>19764.003071790623</v>
      </c>
      <c r="P1669" s="18">
        <f t="shared" ca="1" si="478"/>
        <v>1226.54799480316</v>
      </c>
      <c r="Q1669" s="47">
        <f ca="1">SUM(L$15:L1669)-SUM(M$15:M1669)</f>
        <v>0</v>
      </c>
      <c r="R1669" s="47" t="str">
        <f t="shared" ca="1" si="479"/>
        <v>M1672</v>
      </c>
      <c r="S1669" s="40">
        <f t="shared" ca="1" si="485"/>
        <v>0</v>
      </c>
      <c r="T1669" s="46">
        <f t="shared" ca="1" si="486"/>
        <v>92</v>
      </c>
      <c r="X1669" s="74">
        <f t="shared" ca="1" si="487"/>
        <v>1.2265479948031599</v>
      </c>
      <c r="Y1669" s="75">
        <f t="shared" ca="1" si="488"/>
        <v>1.2265479948031599</v>
      </c>
      <c r="Z1669" s="74">
        <f t="shared" ca="1" si="489"/>
        <v>3.4094397949824944</v>
      </c>
      <c r="AA1669" s="76">
        <f t="shared" ca="1" si="490"/>
        <v>1226.54799480316</v>
      </c>
      <c r="AB1669" s="76">
        <f t="shared" ca="1" si="491"/>
        <v>3409.4397949824943</v>
      </c>
    </row>
    <row r="1670" spans="1:28" x14ac:dyDescent="0.25">
      <c r="A1670" s="2">
        <f t="shared" si="492"/>
        <v>6</v>
      </c>
      <c r="B1670" s="16">
        <f ca="1">VLOOKUP(A1670,PERIODS!$O$4:$P$33,2,FALSE)</f>
        <v>3.3000000000000002E-2</v>
      </c>
      <c r="C1670" s="15"/>
      <c r="D1670" s="18">
        <v>1656</v>
      </c>
      <c r="E1670" s="34">
        <f t="shared" ca="1" si="494"/>
        <v>19764.003071790623</v>
      </c>
      <c r="F1670" s="34">
        <f t="shared" ca="1" si="476"/>
        <v>3300</v>
      </c>
      <c r="G1670" s="69">
        <f t="shared" ca="1" si="480"/>
        <v>0</v>
      </c>
      <c r="H1670" s="34">
        <f t="shared" ca="1" si="481"/>
        <v>-52.023899723883012</v>
      </c>
      <c r="I1670" s="34">
        <f t="shared" ca="1" si="482"/>
        <v>3247.976100276117</v>
      </c>
      <c r="J1670" s="18">
        <f ca="1">SUM(INDIRECT(ADDRESS(ROW(F1670),COLUMN(F1670),4)):INDIRECT(ADDRESS(ROW(F1670)+N$5-1,COLUMN(F1670),4)))</f>
        <v>23100</v>
      </c>
      <c r="K1670" s="18">
        <f t="shared" ca="1" si="483"/>
        <v>16350</v>
      </c>
      <c r="L1670" s="18">
        <f t="shared" ca="1" si="493"/>
        <v>16350</v>
      </c>
      <c r="M1670" s="18">
        <f t="shared" ca="1" si="477"/>
        <v>0</v>
      </c>
      <c r="N1670" s="34">
        <f t="shared" ca="1" si="484"/>
        <v>16516.026971514504</v>
      </c>
      <c r="P1670" s="18">
        <f t="shared" ca="1" si="478"/>
        <v>52.023899723883012</v>
      </c>
      <c r="Q1670" s="47">
        <f ca="1">SUM(L$15:L1670)-SUM(M$15:M1670)</f>
        <v>16350</v>
      </c>
      <c r="R1670" s="47" t="str">
        <f t="shared" ca="1" si="479"/>
        <v>M1673</v>
      </c>
      <c r="S1670" s="40">
        <f t="shared" ca="1" si="485"/>
        <v>0</v>
      </c>
      <c r="T1670" s="46">
        <f t="shared" ca="1" si="486"/>
        <v>50</v>
      </c>
      <c r="X1670" s="74">
        <f t="shared" ca="1" si="487"/>
        <v>-5.2023899723883014E-2</v>
      </c>
      <c r="Y1670" s="75">
        <f t="shared" ca="1" si="488"/>
        <v>-5.2023899723883014E-2</v>
      </c>
      <c r="Z1670" s="74">
        <f t="shared" ca="1" si="489"/>
        <v>0.94930617841622256</v>
      </c>
      <c r="AA1670" s="76">
        <f t="shared" ca="1" si="490"/>
        <v>-52.023899723883012</v>
      </c>
      <c r="AB1670" s="76">
        <f t="shared" ca="1" si="491"/>
        <v>949.30617841622256</v>
      </c>
    </row>
    <row r="1671" spans="1:28" x14ac:dyDescent="0.25">
      <c r="A1671" s="2">
        <f t="shared" si="492"/>
        <v>7</v>
      </c>
      <c r="B1671" s="16">
        <f ca="1">VLOOKUP(A1671,PERIODS!$O$4:$P$33,2,FALSE)</f>
        <v>3.3000000000000002E-2</v>
      </c>
      <c r="C1671" s="15"/>
      <c r="D1671" s="18">
        <v>1657</v>
      </c>
      <c r="E1671" s="34">
        <f t="shared" ca="1" si="494"/>
        <v>16516.026971514504</v>
      </c>
      <c r="F1671" s="34">
        <f t="shared" ca="1" si="476"/>
        <v>3300</v>
      </c>
      <c r="G1671" s="69">
        <f t="shared" ca="1" si="480"/>
        <v>0</v>
      </c>
      <c r="H1671" s="34">
        <f t="shared" ca="1" si="481"/>
        <v>-999.77377854049791</v>
      </c>
      <c r="I1671" s="34">
        <f t="shared" ca="1" si="482"/>
        <v>2300.2262214595021</v>
      </c>
      <c r="J1671" s="18">
        <f ca="1">SUM(INDIRECT(ADDRESS(ROW(F1671),COLUMN(F1671),4)):INDIRECT(ADDRESS(ROW(F1671)+N$5-1,COLUMN(F1671),4)))</f>
        <v>23100</v>
      </c>
      <c r="K1671" s="18">
        <f t="shared" ca="1" si="483"/>
        <v>16350</v>
      </c>
      <c r="L1671" s="18">
        <f t="shared" ca="1" si="493"/>
        <v>0</v>
      </c>
      <c r="M1671" s="18">
        <f t="shared" ca="1" si="477"/>
        <v>0</v>
      </c>
      <c r="N1671" s="34">
        <f t="shared" ca="1" si="484"/>
        <v>14215.800750055001</v>
      </c>
      <c r="P1671" s="18">
        <f t="shared" ca="1" si="478"/>
        <v>999.77377854049791</v>
      </c>
      <c r="Q1671" s="47">
        <f ca="1">SUM(L$15:L1671)-SUM(M$15:M1671)</f>
        <v>16350</v>
      </c>
      <c r="R1671" s="47" t="str">
        <f t="shared" ca="1" si="479"/>
        <v>M1674</v>
      </c>
      <c r="S1671" s="40">
        <f t="shared" ca="1" si="485"/>
        <v>0</v>
      </c>
      <c r="T1671" s="46">
        <f t="shared" ca="1" si="486"/>
        <v>79</v>
      </c>
      <c r="X1671" s="74">
        <f t="shared" ca="1" si="487"/>
        <v>-0.99977377854049787</v>
      </c>
      <c r="Y1671" s="75">
        <f t="shared" ca="1" si="488"/>
        <v>-0.99977377854049787</v>
      </c>
      <c r="Z1671" s="74">
        <f t="shared" ca="1" si="489"/>
        <v>0.36796267280958134</v>
      </c>
      <c r="AA1671" s="76">
        <f t="shared" ca="1" si="490"/>
        <v>-999.77377854049791</v>
      </c>
      <c r="AB1671" s="76">
        <f t="shared" ca="1" si="491"/>
        <v>367.96267280958136</v>
      </c>
    </row>
    <row r="1672" spans="1:28" x14ac:dyDescent="0.25">
      <c r="A1672" s="2">
        <f t="shared" si="492"/>
        <v>8</v>
      </c>
      <c r="B1672" s="16">
        <f ca="1">VLOOKUP(A1672,PERIODS!$O$4:$P$33,2,FALSE)</f>
        <v>3.3000000000000002E-2</v>
      </c>
      <c r="C1672" s="15"/>
      <c r="D1672" s="18">
        <v>1658</v>
      </c>
      <c r="E1672" s="34">
        <f t="shared" ca="1" si="494"/>
        <v>14215.800750055001</v>
      </c>
      <c r="F1672" s="34">
        <f t="shared" ca="1" si="476"/>
        <v>3300</v>
      </c>
      <c r="G1672" s="69">
        <f t="shared" ca="1" si="480"/>
        <v>0</v>
      </c>
      <c r="H1672" s="34">
        <f t="shared" ca="1" si="481"/>
        <v>-370.55325341509649</v>
      </c>
      <c r="I1672" s="34">
        <f t="shared" ca="1" si="482"/>
        <v>2929.4467465849034</v>
      </c>
      <c r="J1672" s="18">
        <f ca="1">SUM(INDIRECT(ADDRESS(ROW(F1672),COLUMN(F1672),4)):INDIRECT(ADDRESS(ROW(F1672)+N$5-1,COLUMN(F1672),4)))</f>
        <v>23100</v>
      </c>
      <c r="K1672" s="18">
        <f t="shared" ca="1" si="483"/>
        <v>16350</v>
      </c>
      <c r="L1672" s="18">
        <f t="shared" ca="1" si="493"/>
        <v>0</v>
      </c>
      <c r="M1672" s="18">
        <f t="shared" ca="1" si="477"/>
        <v>0</v>
      </c>
      <c r="N1672" s="34">
        <f t="shared" ca="1" si="484"/>
        <v>11286.354003470098</v>
      </c>
      <c r="P1672" s="18">
        <f t="shared" ca="1" si="478"/>
        <v>370.55325341509649</v>
      </c>
      <c r="Q1672" s="47">
        <f ca="1">SUM(L$15:L1672)-SUM(M$15:M1672)</f>
        <v>16350</v>
      </c>
      <c r="R1672" s="47" t="str">
        <f t="shared" ca="1" si="479"/>
        <v>M1675</v>
      </c>
      <c r="S1672" s="40">
        <f t="shared" ca="1" si="485"/>
        <v>0</v>
      </c>
      <c r="T1672" s="46">
        <f t="shared" ca="1" si="486"/>
        <v>65</v>
      </c>
      <c r="X1672" s="74">
        <f t="shared" ca="1" si="487"/>
        <v>-0.37055325341509648</v>
      </c>
      <c r="Y1672" s="75">
        <f t="shared" ca="1" si="488"/>
        <v>-0.37055325341509648</v>
      </c>
      <c r="Z1672" s="74">
        <f t="shared" ca="1" si="489"/>
        <v>0.69035228520372061</v>
      </c>
      <c r="AA1672" s="76">
        <f t="shared" ca="1" si="490"/>
        <v>-370.55325341509649</v>
      </c>
      <c r="AB1672" s="76">
        <f t="shared" ca="1" si="491"/>
        <v>690.35228520372061</v>
      </c>
    </row>
    <row r="1673" spans="1:28" x14ac:dyDescent="0.25">
      <c r="A1673" s="2">
        <f t="shared" si="492"/>
        <v>9</v>
      </c>
      <c r="B1673" s="16">
        <f ca="1">VLOOKUP(A1673,PERIODS!$O$4:$P$33,2,FALSE)</f>
        <v>3.3000000000000002E-2</v>
      </c>
      <c r="C1673" s="15"/>
      <c r="D1673" s="18">
        <v>1659</v>
      </c>
      <c r="E1673" s="34">
        <f t="shared" ca="1" si="494"/>
        <v>11286.354003470098</v>
      </c>
      <c r="F1673" s="34">
        <f t="shared" ca="1" si="476"/>
        <v>3300</v>
      </c>
      <c r="G1673" s="69">
        <f t="shared" ca="1" si="480"/>
        <v>0</v>
      </c>
      <c r="H1673" s="34">
        <f t="shared" ca="1" si="481"/>
        <v>1242.3955403720443</v>
      </c>
      <c r="I1673" s="34">
        <f t="shared" ca="1" si="482"/>
        <v>4542.3955403720447</v>
      </c>
      <c r="J1673" s="18">
        <f ca="1">SUM(INDIRECT(ADDRESS(ROW(F1673),COLUMN(F1673),4)):INDIRECT(ADDRESS(ROW(F1673)+N$5-1,COLUMN(F1673),4)))</f>
        <v>23100</v>
      </c>
      <c r="K1673" s="18">
        <f t="shared" ca="1" si="483"/>
        <v>0</v>
      </c>
      <c r="L1673" s="18">
        <f t="shared" ca="1" si="493"/>
        <v>0</v>
      </c>
      <c r="M1673" s="18">
        <f t="shared" ca="1" si="477"/>
        <v>16350</v>
      </c>
      <c r="N1673" s="34">
        <f t="shared" ca="1" si="484"/>
        <v>23093.958463098053</v>
      </c>
      <c r="P1673" s="18">
        <f t="shared" ca="1" si="478"/>
        <v>1242.3955403720443</v>
      </c>
      <c r="Q1673" s="47">
        <f ca="1">SUM(L$15:L1673)-SUM(M$15:M1673)</f>
        <v>0</v>
      </c>
      <c r="R1673" s="47" t="str">
        <f t="shared" ca="1" si="479"/>
        <v>M1676</v>
      </c>
      <c r="S1673" s="40">
        <f t="shared" ca="1" si="485"/>
        <v>0</v>
      </c>
      <c r="T1673" s="46">
        <f t="shared" ca="1" si="486"/>
        <v>42</v>
      </c>
      <c r="X1673" s="74">
        <f t="shared" ca="1" si="487"/>
        <v>1.2423955403720441</v>
      </c>
      <c r="Y1673" s="75">
        <f t="shared" ca="1" si="488"/>
        <v>1.2423955403720441</v>
      </c>
      <c r="Z1673" s="74">
        <f t="shared" ca="1" si="489"/>
        <v>3.4639014494652112</v>
      </c>
      <c r="AA1673" s="76">
        <f t="shared" ca="1" si="490"/>
        <v>1242.3955403720443</v>
      </c>
      <c r="AB1673" s="76">
        <f t="shared" ca="1" si="491"/>
        <v>3463.901449465211</v>
      </c>
    </row>
    <row r="1674" spans="1:28" x14ac:dyDescent="0.25">
      <c r="A1674" s="2">
        <f t="shared" si="492"/>
        <v>10</v>
      </c>
      <c r="B1674" s="16">
        <f ca="1">VLOOKUP(A1674,PERIODS!$O$4:$P$33,2,FALSE)</f>
        <v>3.3000000000000002E-2</v>
      </c>
      <c r="C1674" s="15"/>
      <c r="D1674" s="18">
        <v>1660</v>
      </c>
      <c r="E1674" s="34">
        <f t="shared" ca="1" si="494"/>
        <v>23093.958463098053</v>
      </c>
      <c r="F1674" s="34">
        <f t="shared" ca="1" si="476"/>
        <v>3300</v>
      </c>
      <c r="G1674" s="69">
        <f t="shared" ca="1" si="480"/>
        <v>0</v>
      </c>
      <c r="H1674" s="34">
        <f t="shared" ca="1" si="481"/>
        <v>-1466.8214842181862</v>
      </c>
      <c r="I1674" s="34">
        <f t="shared" ca="1" si="482"/>
        <v>1833.1785157818138</v>
      </c>
      <c r="J1674" s="18">
        <f ca="1">SUM(INDIRECT(ADDRESS(ROW(F1674),COLUMN(F1674),4)):INDIRECT(ADDRESS(ROW(F1674)+N$5-1,COLUMN(F1674),4)))</f>
        <v>23100</v>
      </c>
      <c r="K1674" s="18">
        <f t="shared" ca="1" si="483"/>
        <v>16350</v>
      </c>
      <c r="L1674" s="18">
        <f t="shared" ca="1" si="493"/>
        <v>16350</v>
      </c>
      <c r="M1674" s="18">
        <f t="shared" ca="1" si="477"/>
        <v>0</v>
      </c>
      <c r="N1674" s="34">
        <f t="shared" ca="1" si="484"/>
        <v>21260.779947316241</v>
      </c>
      <c r="P1674" s="18">
        <f t="shared" ca="1" si="478"/>
        <v>1466.8214842181862</v>
      </c>
      <c r="Q1674" s="47">
        <f ca="1">SUM(L$15:L1674)-SUM(M$15:M1674)</f>
        <v>16350</v>
      </c>
      <c r="R1674" s="47" t="str">
        <f t="shared" ca="1" si="479"/>
        <v>M1677</v>
      </c>
      <c r="S1674" s="40">
        <f t="shared" ca="1" si="485"/>
        <v>0</v>
      </c>
      <c r="T1674" s="46">
        <f t="shared" ca="1" si="486"/>
        <v>66</v>
      </c>
      <c r="X1674" s="74">
        <f t="shared" ca="1" si="487"/>
        <v>-1.4668214842181861</v>
      </c>
      <c r="Y1674" s="75">
        <f t="shared" ca="1" si="488"/>
        <v>-1.4668214842181861</v>
      </c>
      <c r="Z1674" s="74">
        <f t="shared" ca="1" si="489"/>
        <v>0.230657469665873</v>
      </c>
      <c r="AA1674" s="76">
        <f t="shared" ca="1" si="490"/>
        <v>-1466.8214842181862</v>
      </c>
      <c r="AB1674" s="76">
        <f t="shared" ca="1" si="491"/>
        <v>230.65746966587301</v>
      </c>
    </row>
    <row r="1675" spans="1:28" x14ac:dyDescent="0.25">
      <c r="A1675" s="2">
        <f t="shared" si="492"/>
        <v>11</v>
      </c>
      <c r="B1675" s="16">
        <f ca="1">VLOOKUP(A1675,PERIODS!$O$4:$P$33,2,FALSE)</f>
        <v>3.3000000000000002E-2</v>
      </c>
      <c r="C1675" s="15"/>
      <c r="D1675" s="18">
        <v>1661</v>
      </c>
      <c r="E1675" s="34">
        <f t="shared" ca="1" si="494"/>
        <v>21260.779947316241</v>
      </c>
      <c r="F1675" s="34">
        <f t="shared" ca="1" si="476"/>
        <v>3300</v>
      </c>
      <c r="G1675" s="69">
        <f t="shared" ca="1" si="480"/>
        <v>0</v>
      </c>
      <c r="H1675" s="34">
        <f t="shared" ca="1" si="481"/>
        <v>-421.36409053484812</v>
      </c>
      <c r="I1675" s="34">
        <f t="shared" ca="1" si="482"/>
        <v>2878.6359094651521</v>
      </c>
      <c r="J1675" s="18">
        <f ca="1">SUM(INDIRECT(ADDRESS(ROW(F1675),COLUMN(F1675),4)):INDIRECT(ADDRESS(ROW(F1675)+N$5-1,COLUMN(F1675),4)))</f>
        <v>23300</v>
      </c>
      <c r="K1675" s="18">
        <f t="shared" ca="1" si="483"/>
        <v>16350</v>
      </c>
      <c r="L1675" s="18">
        <f t="shared" ca="1" si="493"/>
        <v>0</v>
      </c>
      <c r="M1675" s="18">
        <f t="shared" ca="1" si="477"/>
        <v>0</v>
      </c>
      <c r="N1675" s="34">
        <f t="shared" ca="1" si="484"/>
        <v>18382.144037851089</v>
      </c>
      <c r="P1675" s="18">
        <f t="shared" ca="1" si="478"/>
        <v>421.36409053484812</v>
      </c>
      <c r="Q1675" s="47">
        <f ca="1">SUM(L$15:L1675)-SUM(M$15:M1675)</f>
        <v>16350</v>
      </c>
      <c r="R1675" s="47" t="str">
        <f t="shared" ca="1" si="479"/>
        <v>M1678</v>
      </c>
      <c r="S1675" s="40">
        <f t="shared" ca="1" si="485"/>
        <v>0</v>
      </c>
      <c r="T1675" s="46">
        <f t="shared" ca="1" si="486"/>
        <v>28</v>
      </c>
      <c r="X1675" s="74">
        <f t="shared" ca="1" si="487"/>
        <v>-0.42136409053484813</v>
      </c>
      <c r="Y1675" s="75">
        <f t="shared" ca="1" si="488"/>
        <v>-0.42136409053484813</v>
      </c>
      <c r="Z1675" s="74">
        <f t="shared" ca="1" si="489"/>
        <v>0.65615115948696578</v>
      </c>
      <c r="AA1675" s="76">
        <f t="shared" ca="1" si="490"/>
        <v>-421.36409053484812</v>
      </c>
      <c r="AB1675" s="76">
        <f t="shared" ca="1" si="491"/>
        <v>656.15115948696575</v>
      </c>
    </row>
    <row r="1676" spans="1:28" x14ac:dyDescent="0.25">
      <c r="A1676" s="2">
        <f t="shared" si="492"/>
        <v>12</v>
      </c>
      <c r="B1676" s="16">
        <f ca="1">VLOOKUP(A1676,PERIODS!$O$4:$P$33,2,FALSE)</f>
        <v>3.3000000000000002E-2</v>
      </c>
      <c r="C1676" s="15"/>
      <c r="D1676" s="18">
        <v>1662</v>
      </c>
      <c r="E1676" s="34">
        <f t="shared" ca="1" si="494"/>
        <v>18382.144037851089</v>
      </c>
      <c r="F1676" s="34">
        <f t="shared" ca="1" si="476"/>
        <v>3300</v>
      </c>
      <c r="G1676" s="69">
        <f t="shared" ca="1" si="480"/>
        <v>0</v>
      </c>
      <c r="H1676" s="34">
        <f t="shared" ca="1" si="481"/>
        <v>335.2632465451286</v>
      </c>
      <c r="I1676" s="34">
        <f t="shared" ca="1" si="482"/>
        <v>3635.2632465451288</v>
      </c>
      <c r="J1676" s="18">
        <f ca="1">SUM(INDIRECT(ADDRESS(ROW(F1676),COLUMN(F1676),4)):INDIRECT(ADDRESS(ROW(F1676)+N$5-1,COLUMN(F1676),4)))</f>
        <v>23500</v>
      </c>
      <c r="K1676" s="18">
        <f t="shared" ca="1" si="483"/>
        <v>16350</v>
      </c>
      <c r="L1676" s="18">
        <f t="shared" ca="1" si="493"/>
        <v>0</v>
      </c>
      <c r="M1676" s="18">
        <f t="shared" ca="1" si="477"/>
        <v>0</v>
      </c>
      <c r="N1676" s="34">
        <f t="shared" ca="1" si="484"/>
        <v>14746.880791305961</v>
      </c>
      <c r="P1676" s="18">
        <f t="shared" ca="1" si="478"/>
        <v>335.2632465451286</v>
      </c>
      <c r="Q1676" s="47">
        <f ca="1">SUM(L$15:L1676)-SUM(M$15:M1676)</f>
        <v>16350</v>
      </c>
      <c r="R1676" s="47" t="str">
        <f t="shared" ca="1" si="479"/>
        <v>M1679</v>
      </c>
      <c r="S1676" s="40">
        <f t="shared" ca="1" si="485"/>
        <v>0</v>
      </c>
      <c r="T1676" s="46">
        <f t="shared" ca="1" si="486"/>
        <v>21</v>
      </c>
      <c r="X1676" s="74">
        <f t="shared" ca="1" si="487"/>
        <v>0.33526324654512857</v>
      </c>
      <c r="Y1676" s="75">
        <f t="shared" ca="1" si="488"/>
        <v>0.33526324654512857</v>
      </c>
      <c r="Z1676" s="74">
        <f t="shared" ca="1" si="489"/>
        <v>1.3983084366411793</v>
      </c>
      <c r="AA1676" s="76">
        <f t="shared" ca="1" si="490"/>
        <v>335.2632465451286</v>
      </c>
      <c r="AB1676" s="76">
        <f t="shared" ca="1" si="491"/>
        <v>1398.3084366411792</v>
      </c>
    </row>
    <row r="1677" spans="1:28" x14ac:dyDescent="0.25">
      <c r="A1677" s="2">
        <f t="shared" si="492"/>
        <v>13</v>
      </c>
      <c r="B1677" s="16">
        <f ca="1">VLOOKUP(A1677,PERIODS!$O$4:$P$33,2,FALSE)</f>
        <v>3.3000000000000002E-2</v>
      </c>
      <c r="C1677" s="15"/>
      <c r="D1677" s="18">
        <v>1663</v>
      </c>
      <c r="E1677" s="34">
        <f t="shared" ca="1" si="494"/>
        <v>14746.880791305961</v>
      </c>
      <c r="F1677" s="34">
        <f t="shared" ca="1" si="476"/>
        <v>3300</v>
      </c>
      <c r="G1677" s="69">
        <f t="shared" ca="1" si="480"/>
        <v>0</v>
      </c>
      <c r="H1677" s="34">
        <f t="shared" ca="1" si="481"/>
        <v>239.70601696677841</v>
      </c>
      <c r="I1677" s="34">
        <f t="shared" ca="1" si="482"/>
        <v>3539.7060169667784</v>
      </c>
      <c r="J1677" s="18">
        <f ca="1">SUM(INDIRECT(ADDRESS(ROW(F1677),COLUMN(F1677),4)):INDIRECT(ADDRESS(ROW(F1677)+N$5-1,COLUMN(F1677),4)))</f>
        <v>23700</v>
      </c>
      <c r="K1677" s="18">
        <f t="shared" ca="1" si="483"/>
        <v>0</v>
      </c>
      <c r="L1677" s="18">
        <f t="shared" ca="1" si="493"/>
        <v>0</v>
      </c>
      <c r="M1677" s="18">
        <f t="shared" ca="1" si="477"/>
        <v>16350</v>
      </c>
      <c r="N1677" s="34">
        <f t="shared" ca="1" si="484"/>
        <v>27557.174774339182</v>
      </c>
      <c r="P1677" s="18">
        <f t="shared" ca="1" si="478"/>
        <v>239.70601696677841</v>
      </c>
      <c r="Q1677" s="47">
        <f ca="1">SUM(L$15:L1677)-SUM(M$15:M1677)</f>
        <v>0</v>
      </c>
      <c r="R1677" s="47" t="str">
        <f t="shared" ca="1" si="479"/>
        <v>M1680</v>
      </c>
      <c r="S1677" s="40">
        <f t="shared" ca="1" si="485"/>
        <v>0</v>
      </c>
      <c r="T1677" s="46">
        <f t="shared" ca="1" si="486"/>
        <v>59</v>
      </c>
      <c r="X1677" s="74">
        <f t="shared" ca="1" si="487"/>
        <v>0.2397060169667784</v>
      </c>
      <c r="Y1677" s="75">
        <f t="shared" ca="1" si="488"/>
        <v>0.2397060169667784</v>
      </c>
      <c r="Z1677" s="74">
        <f t="shared" ca="1" si="489"/>
        <v>1.2708754795693347</v>
      </c>
      <c r="AA1677" s="76">
        <f t="shared" ca="1" si="490"/>
        <v>239.70601696677841</v>
      </c>
      <c r="AB1677" s="76">
        <f t="shared" ca="1" si="491"/>
        <v>1270.8754795693346</v>
      </c>
    </row>
    <row r="1678" spans="1:28" x14ac:dyDescent="0.25">
      <c r="A1678" s="2">
        <f t="shared" si="492"/>
        <v>14</v>
      </c>
      <c r="B1678" s="16">
        <f ca="1">VLOOKUP(A1678,PERIODS!$O$4:$P$33,2,FALSE)</f>
        <v>3.3000000000000002E-2</v>
      </c>
      <c r="C1678" s="15"/>
      <c r="D1678" s="18">
        <v>1664</v>
      </c>
      <c r="E1678" s="34">
        <f t="shared" ca="1" si="494"/>
        <v>27557.174774339182</v>
      </c>
      <c r="F1678" s="34">
        <f t="shared" ca="1" si="476"/>
        <v>3300</v>
      </c>
      <c r="G1678" s="69">
        <f t="shared" ca="1" si="480"/>
        <v>0</v>
      </c>
      <c r="H1678" s="34">
        <f t="shared" ca="1" si="481"/>
        <v>86.578618905664825</v>
      </c>
      <c r="I1678" s="34">
        <f t="shared" ca="1" si="482"/>
        <v>3386.5786189056648</v>
      </c>
      <c r="J1678" s="18">
        <f ca="1">SUM(INDIRECT(ADDRESS(ROW(F1678),COLUMN(F1678),4)):INDIRECT(ADDRESS(ROW(F1678)+N$5-1,COLUMN(F1678),4)))</f>
        <v>23900</v>
      </c>
      <c r="K1678" s="18">
        <f t="shared" ca="1" si="483"/>
        <v>0</v>
      </c>
      <c r="L1678" s="18">
        <f t="shared" ca="1" si="493"/>
        <v>0</v>
      </c>
      <c r="M1678" s="18">
        <f t="shared" ca="1" si="477"/>
        <v>0</v>
      </c>
      <c r="N1678" s="34">
        <f t="shared" ca="1" si="484"/>
        <v>24170.596155433519</v>
      </c>
      <c r="P1678" s="18">
        <f t="shared" ca="1" si="478"/>
        <v>86.578618905664825</v>
      </c>
      <c r="Q1678" s="47">
        <f ca="1">SUM(L$15:L1678)-SUM(M$15:M1678)</f>
        <v>0</v>
      </c>
      <c r="R1678" s="47" t="str">
        <f t="shared" ca="1" si="479"/>
        <v>M1681</v>
      </c>
      <c r="S1678" s="40">
        <f t="shared" ca="1" si="485"/>
        <v>0</v>
      </c>
      <c r="T1678" s="46">
        <f t="shared" ca="1" si="486"/>
        <v>15</v>
      </c>
      <c r="X1678" s="74">
        <f t="shared" ca="1" si="487"/>
        <v>8.6578618905664831E-2</v>
      </c>
      <c r="Y1678" s="75">
        <f t="shared" ca="1" si="488"/>
        <v>8.6578618905664831E-2</v>
      </c>
      <c r="Z1678" s="74">
        <f t="shared" ca="1" si="489"/>
        <v>1.0904370933188818</v>
      </c>
      <c r="AA1678" s="76">
        <f t="shared" ca="1" si="490"/>
        <v>86.578618905664825</v>
      </c>
      <c r="AB1678" s="76">
        <f t="shared" ca="1" si="491"/>
        <v>1090.4370933188818</v>
      </c>
    </row>
    <row r="1679" spans="1:28" x14ac:dyDescent="0.25">
      <c r="A1679" s="2">
        <f t="shared" si="492"/>
        <v>15</v>
      </c>
      <c r="B1679" s="16">
        <f ca="1">VLOOKUP(A1679,PERIODS!$O$4:$P$33,2,FALSE)</f>
        <v>3.3000000000000002E-2</v>
      </c>
      <c r="C1679" s="15"/>
      <c r="D1679" s="18">
        <v>1665</v>
      </c>
      <c r="E1679" s="34">
        <f t="shared" ca="1" si="494"/>
        <v>24170.596155433519</v>
      </c>
      <c r="F1679" s="34">
        <f t="shared" ref="F1679:F1742" ca="1" si="495">F$2*B1679</f>
        <v>3300</v>
      </c>
      <c r="G1679" s="69">
        <f t="shared" ca="1" si="480"/>
        <v>0</v>
      </c>
      <c r="H1679" s="34">
        <f t="shared" ca="1" si="481"/>
        <v>697.55034014299486</v>
      </c>
      <c r="I1679" s="34">
        <f t="shared" ca="1" si="482"/>
        <v>3997.5503401429951</v>
      </c>
      <c r="J1679" s="18">
        <f ca="1">SUM(INDIRECT(ADDRESS(ROW(F1679),COLUMN(F1679),4)):INDIRECT(ADDRESS(ROW(F1679)+N$5-1,COLUMN(F1679),4)))</f>
        <v>24100</v>
      </c>
      <c r="K1679" s="18">
        <f t="shared" ca="1" si="483"/>
        <v>0</v>
      </c>
      <c r="L1679" s="18">
        <f t="shared" ca="1" si="493"/>
        <v>0</v>
      </c>
      <c r="M1679" s="18">
        <f t="shared" ref="M1679:M1742" ca="1" si="496">SUMIF($R$15:$R$8014,ADDRESS(ROW(M1679),COLUMN(M1679),4),$L$15:$L$8014)</f>
        <v>0</v>
      </c>
      <c r="N1679" s="34">
        <f t="shared" ca="1" si="484"/>
        <v>20173.045815290523</v>
      </c>
      <c r="P1679" s="18">
        <f t="shared" ref="P1679:P1742" ca="1" si="497">ABS(H1679)</f>
        <v>697.55034014299486</v>
      </c>
      <c r="Q1679" s="47">
        <f ca="1">SUM(L$15:L1679)-SUM(M$15:M1679)</f>
        <v>0</v>
      </c>
      <c r="R1679" s="47" t="str">
        <f t="shared" ref="R1679:R1742" ca="1" si="498">ADDRESS(ROW(M1679)+$N$3+RANDBETWEEN(-$N$4,$N$4),COLUMN(M1679),4)</f>
        <v>M1682</v>
      </c>
      <c r="S1679" s="40">
        <f t="shared" ca="1" si="485"/>
        <v>0</v>
      </c>
      <c r="T1679" s="46">
        <f t="shared" ca="1" si="486"/>
        <v>31</v>
      </c>
      <c r="X1679" s="74">
        <f t="shared" ca="1" si="487"/>
        <v>0.69755034014299488</v>
      </c>
      <c r="Y1679" s="75">
        <f t="shared" ca="1" si="488"/>
        <v>0.69755034014299488</v>
      </c>
      <c r="Z1679" s="74">
        <f t="shared" ca="1" si="489"/>
        <v>2.0088257354676444</v>
      </c>
      <c r="AA1679" s="76">
        <f t="shared" ca="1" si="490"/>
        <v>697.55034014299486</v>
      </c>
      <c r="AB1679" s="76">
        <f t="shared" ca="1" si="491"/>
        <v>2008.8257354676443</v>
      </c>
    </row>
    <row r="1680" spans="1:28" x14ac:dyDescent="0.25">
      <c r="A1680" s="2">
        <f t="shared" si="492"/>
        <v>16</v>
      </c>
      <c r="B1680" s="16">
        <f ca="1">VLOOKUP(A1680,PERIODS!$O$4:$P$33,2,FALSE)</f>
        <v>3.3000000000000002E-2</v>
      </c>
      <c r="C1680" s="15"/>
      <c r="D1680" s="18">
        <v>1666</v>
      </c>
      <c r="E1680" s="34">
        <f t="shared" ca="1" si="494"/>
        <v>20173.045815290523</v>
      </c>
      <c r="F1680" s="34">
        <f t="shared" ca="1" si="495"/>
        <v>3300</v>
      </c>
      <c r="G1680" s="69">
        <f t="shared" ref="G1680:G1743" ca="1" si="499">((2*RAND()*$F$5)-$F$5)*E1680</f>
        <v>0</v>
      </c>
      <c r="H1680" s="34">
        <f t="shared" ref="H1680:H1743" ca="1" si="500">IF($S$3="NORM",AA1680,IF($S$3="LOGNORM",AB1680,0))</f>
        <v>482.52524461336566</v>
      </c>
      <c r="I1680" s="34">
        <f t="shared" ref="I1680:I1743" ca="1" si="501">IF(F1680+H1680&lt;0,0,F1680+H1680)</f>
        <v>3782.5252446133654</v>
      </c>
      <c r="J1680" s="18">
        <f ca="1">SUM(INDIRECT(ADDRESS(ROW(F1680),COLUMN(F1680),4)):INDIRECT(ADDRESS(ROW(F1680)+N$5-1,COLUMN(F1680),4)))</f>
        <v>24300</v>
      </c>
      <c r="K1680" s="18">
        <f t="shared" ref="K1680:K1743" ca="1" si="502">Q1680</f>
        <v>16350</v>
      </c>
      <c r="L1680" s="18">
        <f t="shared" ca="1" si="493"/>
        <v>16350</v>
      </c>
      <c r="M1680" s="18">
        <f t="shared" ca="1" si="496"/>
        <v>0</v>
      </c>
      <c r="N1680" s="34">
        <f t="shared" ref="N1680:N1743" ca="1" si="503">E1680+G1680-I1680+M1680-S1680</f>
        <v>16390.520570677159</v>
      </c>
      <c r="P1680" s="18">
        <f t="shared" ca="1" si="497"/>
        <v>482.52524461336566</v>
      </c>
      <c r="Q1680" s="47">
        <f ca="1">SUM(L$15:L1680)-SUM(M$15:M1680)</f>
        <v>16350</v>
      </c>
      <c r="R1680" s="47" t="str">
        <f t="shared" ca="1" si="498"/>
        <v>M1683</v>
      </c>
      <c r="S1680" s="40">
        <f t="shared" ref="S1680:S1743" ca="1" si="504">IF(T1680&gt;N$6*100,M1680,0)</f>
        <v>0</v>
      </c>
      <c r="T1680" s="46">
        <f t="shared" ref="T1680:T1743" ca="1" si="505">RANDBETWEEN(0,100)</f>
        <v>70</v>
      </c>
      <c r="X1680" s="74">
        <f t="shared" ref="X1680:X1743" ca="1" si="506">NORMINV(RAND(),0,1)</f>
        <v>0.48252524461336566</v>
      </c>
      <c r="Y1680" s="75">
        <f t="shared" ref="Y1680:Y1743" ca="1" si="507">IF(AND(X1680&gt;$F$6,$F$6&gt;0),$F$6,X1680)</f>
        <v>0.48252524461336566</v>
      </c>
      <c r="Z1680" s="74">
        <f t="shared" ref="Z1680:Z1743" ca="1" si="508">EXP(Y1680)</f>
        <v>1.6201605424522736</v>
      </c>
      <c r="AA1680" s="76">
        <f t="shared" ref="AA1680:AA1743" ca="1" si="509">$F$3*Y1680</f>
        <v>482.52524461336566</v>
      </c>
      <c r="AB1680" s="76">
        <f t="shared" ref="AB1680:AB1743" ca="1" si="510">$F$3*Z1680</f>
        <v>1620.1605424522736</v>
      </c>
    </row>
    <row r="1681" spans="1:28" x14ac:dyDescent="0.25">
      <c r="A1681" s="2">
        <f t="shared" ref="A1681:A1744" si="511">IF(AND(A1680=12,OR(A$14="MS",A$14="M0")),1,IF(AND(A1680=4,OR(A$14="WS",A$14="W0")),1,IF(AND(A1680=30,OR(A$14="DS",A$14="D0")),1,A1680+1)))</f>
        <v>17</v>
      </c>
      <c r="B1681" s="16">
        <f ca="1">VLOOKUP(A1681,PERIODS!$O$4:$P$33,2,FALSE)</f>
        <v>3.5000000000000003E-2</v>
      </c>
      <c r="C1681" s="15"/>
      <c r="D1681" s="18">
        <v>1667</v>
      </c>
      <c r="E1681" s="34">
        <f t="shared" ca="1" si="494"/>
        <v>16390.520570677159</v>
      </c>
      <c r="F1681" s="34">
        <f t="shared" ca="1" si="495"/>
        <v>3500.0000000000005</v>
      </c>
      <c r="G1681" s="69">
        <f t="shared" ca="1" si="499"/>
        <v>0</v>
      </c>
      <c r="H1681" s="34">
        <f t="shared" ca="1" si="500"/>
        <v>-949.70458776967314</v>
      </c>
      <c r="I1681" s="34">
        <f t="shared" ca="1" si="501"/>
        <v>2550.2954122303272</v>
      </c>
      <c r="J1681" s="18">
        <f ca="1">SUM(INDIRECT(ADDRESS(ROW(F1681),COLUMN(F1681),4)):INDIRECT(ADDRESS(ROW(F1681)+N$5-1,COLUMN(F1681),4)))</f>
        <v>24500.000000000004</v>
      </c>
      <c r="K1681" s="18">
        <f t="shared" ca="1" si="502"/>
        <v>16350</v>
      </c>
      <c r="L1681" s="18">
        <f t="shared" ref="L1681:L1744" ca="1" si="512">IF((E1681+K1680)&lt;J1681,N$2,0)</f>
        <v>0</v>
      </c>
      <c r="M1681" s="18">
        <f t="shared" ca="1" si="496"/>
        <v>0</v>
      </c>
      <c r="N1681" s="34">
        <f t="shared" ca="1" si="503"/>
        <v>13840.225158446832</v>
      </c>
      <c r="P1681" s="18">
        <f t="shared" ca="1" si="497"/>
        <v>949.70458776967314</v>
      </c>
      <c r="Q1681" s="47">
        <f ca="1">SUM(L$15:L1681)-SUM(M$15:M1681)</f>
        <v>16350</v>
      </c>
      <c r="R1681" s="47" t="str">
        <f t="shared" ca="1" si="498"/>
        <v>M1684</v>
      </c>
      <c r="S1681" s="40">
        <f t="shared" ca="1" si="504"/>
        <v>0</v>
      </c>
      <c r="T1681" s="46">
        <f t="shared" ca="1" si="505"/>
        <v>47</v>
      </c>
      <c r="X1681" s="74">
        <f t="shared" ca="1" si="506"/>
        <v>-0.94970458776967315</v>
      </c>
      <c r="Y1681" s="75">
        <f t="shared" ca="1" si="507"/>
        <v>-0.94970458776967315</v>
      </c>
      <c r="Z1681" s="74">
        <f t="shared" ca="1" si="508"/>
        <v>0.38685528835959304</v>
      </c>
      <c r="AA1681" s="76">
        <f t="shared" ca="1" si="509"/>
        <v>-949.70458776967314</v>
      </c>
      <c r="AB1681" s="76">
        <f t="shared" ca="1" si="510"/>
        <v>386.85528835959303</v>
      </c>
    </row>
    <row r="1682" spans="1:28" x14ac:dyDescent="0.25">
      <c r="A1682" s="2">
        <f t="shared" si="511"/>
        <v>18</v>
      </c>
      <c r="B1682" s="16">
        <f ca="1">VLOOKUP(A1682,PERIODS!$O$4:$P$33,2,FALSE)</f>
        <v>3.5000000000000003E-2</v>
      </c>
      <c r="C1682" s="15"/>
      <c r="D1682" s="18">
        <v>1668</v>
      </c>
      <c r="E1682" s="34">
        <f t="shared" ca="1" si="494"/>
        <v>13840.225158446832</v>
      </c>
      <c r="F1682" s="34">
        <f t="shared" ca="1" si="495"/>
        <v>3500.0000000000005</v>
      </c>
      <c r="G1682" s="69">
        <f t="shared" ca="1" si="499"/>
        <v>0</v>
      </c>
      <c r="H1682" s="34">
        <f t="shared" ca="1" si="500"/>
        <v>-1975.5852577017404</v>
      </c>
      <c r="I1682" s="34">
        <f t="shared" ca="1" si="501"/>
        <v>1524.4147422982601</v>
      </c>
      <c r="J1682" s="18">
        <f ca="1">SUM(INDIRECT(ADDRESS(ROW(F1682),COLUMN(F1682),4)):INDIRECT(ADDRESS(ROW(F1682)+N$5-1,COLUMN(F1682),4)))</f>
        <v>24500.000000000004</v>
      </c>
      <c r="K1682" s="18">
        <f t="shared" ca="1" si="502"/>
        <v>16350</v>
      </c>
      <c r="L1682" s="18">
        <f t="shared" ca="1" si="512"/>
        <v>0</v>
      </c>
      <c r="M1682" s="18">
        <f t="shared" ca="1" si="496"/>
        <v>0</v>
      </c>
      <c r="N1682" s="34">
        <f t="shared" ca="1" si="503"/>
        <v>12315.810416148572</v>
      </c>
      <c r="P1682" s="18">
        <f t="shared" ca="1" si="497"/>
        <v>1975.5852577017404</v>
      </c>
      <c r="Q1682" s="47">
        <f ca="1">SUM(L$15:L1682)-SUM(M$15:M1682)</f>
        <v>16350</v>
      </c>
      <c r="R1682" s="47" t="str">
        <f t="shared" ca="1" si="498"/>
        <v>M1685</v>
      </c>
      <c r="S1682" s="40">
        <f t="shared" ca="1" si="504"/>
        <v>0</v>
      </c>
      <c r="T1682" s="46">
        <f t="shared" ca="1" si="505"/>
        <v>22</v>
      </c>
      <c r="X1682" s="74">
        <f t="shared" ca="1" si="506"/>
        <v>-1.9755852577017403</v>
      </c>
      <c r="Y1682" s="75">
        <f t="shared" ca="1" si="507"/>
        <v>-1.9755852577017403</v>
      </c>
      <c r="Z1682" s="74">
        <f t="shared" ca="1" si="508"/>
        <v>0.13868012487634468</v>
      </c>
      <c r="AA1682" s="76">
        <f t="shared" ca="1" si="509"/>
        <v>-1975.5852577017404</v>
      </c>
      <c r="AB1682" s="76">
        <f t="shared" ca="1" si="510"/>
        <v>138.68012487634468</v>
      </c>
    </row>
    <row r="1683" spans="1:28" x14ac:dyDescent="0.25">
      <c r="A1683" s="2">
        <f t="shared" si="511"/>
        <v>19</v>
      </c>
      <c r="B1683" s="16">
        <f ca="1">VLOOKUP(A1683,PERIODS!$O$4:$P$33,2,FALSE)</f>
        <v>3.5000000000000003E-2</v>
      </c>
      <c r="C1683" s="15"/>
      <c r="D1683" s="18">
        <v>1669</v>
      </c>
      <c r="E1683" s="34">
        <f t="shared" ca="1" si="494"/>
        <v>12315.810416148572</v>
      </c>
      <c r="F1683" s="34">
        <f t="shared" ca="1" si="495"/>
        <v>3500.0000000000005</v>
      </c>
      <c r="G1683" s="69">
        <f t="shared" ca="1" si="499"/>
        <v>0</v>
      </c>
      <c r="H1683" s="34">
        <f t="shared" ca="1" si="500"/>
        <v>-1547.7245393554194</v>
      </c>
      <c r="I1683" s="34">
        <f t="shared" ca="1" si="501"/>
        <v>1952.275460644581</v>
      </c>
      <c r="J1683" s="18">
        <f ca="1">SUM(INDIRECT(ADDRESS(ROW(F1683),COLUMN(F1683),4)):INDIRECT(ADDRESS(ROW(F1683)+N$5-1,COLUMN(F1683),4)))</f>
        <v>24500.000000000004</v>
      </c>
      <c r="K1683" s="18">
        <f t="shared" ca="1" si="502"/>
        <v>0</v>
      </c>
      <c r="L1683" s="18">
        <f t="shared" ca="1" si="512"/>
        <v>0</v>
      </c>
      <c r="M1683" s="18">
        <f t="shared" ca="1" si="496"/>
        <v>16350</v>
      </c>
      <c r="N1683" s="34">
        <f t="shared" ca="1" si="503"/>
        <v>26713.53495550399</v>
      </c>
      <c r="P1683" s="18">
        <f t="shared" ca="1" si="497"/>
        <v>1547.7245393554194</v>
      </c>
      <c r="Q1683" s="47">
        <f ca="1">SUM(L$15:L1683)-SUM(M$15:M1683)</f>
        <v>0</v>
      </c>
      <c r="R1683" s="47" t="str">
        <f t="shared" ca="1" si="498"/>
        <v>M1686</v>
      </c>
      <c r="S1683" s="40">
        <f t="shared" ca="1" si="504"/>
        <v>0</v>
      </c>
      <c r="T1683" s="46">
        <f t="shared" ca="1" si="505"/>
        <v>17</v>
      </c>
      <c r="X1683" s="74">
        <f t="shared" ca="1" si="506"/>
        <v>-1.5477245393554195</v>
      </c>
      <c r="Y1683" s="75">
        <f t="shared" ca="1" si="507"/>
        <v>-1.5477245393554195</v>
      </c>
      <c r="Z1683" s="74">
        <f t="shared" ca="1" si="508"/>
        <v>0.21273148563549968</v>
      </c>
      <c r="AA1683" s="76">
        <f t="shared" ca="1" si="509"/>
        <v>-1547.7245393554194</v>
      </c>
      <c r="AB1683" s="76">
        <f t="shared" ca="1" si="510"/>
        <v>212.73148563549967</v>
      </c>
    </row>
    <row r="1684" spans="1:28" x14ac:dyDescent="0.25">
      <c r="A1684" s="2">
        <f t="shared" si="511"/>
        <v>20</v>
      </c>
      <c r="B1684" s="16">
        <f ca="1">VLOOKUP(A1684,PERIODS!$O$4:$P$33,2,FALSE)</f>
        <v>3.5000000000000003E-2</v>
      </c>
      <c r="C1684" s="15"/>
      <c r="D1684" s="18">
        <v>1670</v>
      </c>
      <c r="E1684" s="34">
        <f t="shared" ca="1" si="494"/>
        <v>26713.53495550399</v>
      </c>
      <c r="F1684" s="34">
        <f t="shared" ca="1" si="495"/>
        <v>3500.0000000000005</v>
      </c>
      <c r="G1684" s="69">
        <f t="shared" ca="1" si="499"/>
        <v>0</v>
      </c>
      <c r="H1684" s="34">
        <f t="shared" ca="1" si="500"/>
        <v>518.47753563329934</v>
      </c>
      <c r="I1684" s="34">
        <f t="shared" ca="1" si="501"/>
        <v>4018.4775356332998</v>
      </c>
      <c r="J1684" s="18">
        <f ca="1">SUM(INDIRECT(ADDRESS(ROW(F1684),COLUMN(F1684),4)):INDIRECT(ADDRESS(ROW(F1684)+N$5-1,COLUMN(F1684),4)))</f>
        <v>24500.000000000004</v>
      </c>
      <c r="K1684" s="18">
        <f t="shared" ca="1" si="502"/>
        <v>0</v>
      </c>
      <c r="L1684" s="18">
        <f t="shared" ca="1" si="512"/>
        <v>0</v>
      </c>
      <c r="M1684" s="18">
        <f t="shared" ca="1" si="496"/>
        <v>0</v>
      </c>
      <c r="N1684" s="34">
        <f t="shared" ca="1" si="503"/>
        <v>22695.057419870689</v>
      </c>
      <c r="P1684" s="18">
        <f t="shared" ca="1" si="497"/>
        <v>518.47753563329934</v>
      </c>
      <c r="Q1684" s="47">
        <f ca="1">SUM(L$15:L1684)-SUM(M$15:M1684)</f>
        <v>0</v>
      </c>
      <c r="R1684" s="47" t="str">
        <f t="shared" ca="1" si="498"/>
        <v>M1687</v>
      </c>
      <c r="S1684" s="40">
        <f t="shared" ca="1" si="504"/>
        <v>0</v>
      </c>
      <c r="T1684" s="46">
        <f t="shared" ca="1" si="505"/>
        <v>95</v>
      </c>
      <c r="X1684" s="74">
        <f t="shared" ca="1" si="506"/>
        <v>0.51847753563329935</v>
      </c>
      <c r="Y1684" s="75">
        <f t="shared" ca="1" si="507"/>
        <v>0.51847753563329935</v>
      </c>
      <c r="Z1684" s="74">
        <f t="shared" ca="1" si="508"/>
        <v>1.6794687709335523</v>
      </c>
      <c r="AA1684" s="76">
        <f t="shared" ca="1" si="509"/>
        <v>518.47753563329934</v>
      </c>
      <c r="AB1684" s="76">
        <f t="shared" ca="1" si="510"/>
        <v>1679.4687709335524</v>
      </c>
    </row>
    <row r="1685" spans="1:28" x14ac:dyDescent="0.25">
      <c r="A1685" s="2">
        <f t="shared" si="511"/>
        <v>21</v>
      </c>
      <c r="B1685" s="16">
        <f ca="1">VLOOKUP(A1685,PERIODS!$O$4:$P$33,2,FALSE)</f>
        <v>3.5000000000000003E-2</v>
      </c>
      <c r="C1685" s="15"/>
      <c r="D1685" s="18">
        <v>1671</v>
      </c>
      <c r="E1685" s="34">
        <f t="shared" ca="1" si="494"/>
        <v>22695.057419870689</v>
      </c>
      <c r="F1685" s="34">
        <f t="shared" ca="1" si="495"/>
        <v>3500.0000000000005</v>
      </c>
      <c r="G1685" s="69">
        <f t="shared" ca="1" si="499"/>
        <v>0</v>
      </c>
      <c r="H1685" s="34">
        <f t="shared" ca="1" si="500"/>
        <v>-116.67534223602048</v>
      </c>
      <c r="I1685" s="34">
        <f t="shared" ca="1" si="501"/>
        <v>3383.3246577639798</v>
      </c>
      <c r="J1685" s="18">
        <f ca="1">SUM(INDIRECT(ADDRESS(ROW(F1685),COLUMN(F1685),4)):INDIRECT(ADDRESS(ROW(F1685)+N$5-1,COLUMN(F1685),4)))</f>
        <v>24500.000000000004</v>
      </c>
      <c r="K1685" s="18">
        <f t="shared" ca="1" si="502"/>
        <v>16350</v>
      </c>
      <c r="L1685" s="18">
        <f t="shared" ca="1" si="512"/>
        <v>16350</v>
      </c>
      <c r="M1685" s="18">
        <f t="shared" ca="1" si="496"/>
        <v>0</v>
      </c>
      <c r="N1685" s="34">
        <f t="shared" ca="1" si="503"/>
        <v>19311.732762106709</v>
      </c>
      <c r="P1685" s="18">
        <f t="shared" ca="1" si="497"/>
        <v>116.67534223602048</v>
      </c>
      <c r="Q1685" s="47">
        <f ca="1">SUM(L$15:L1685)-SUM(M$15:M1685)</f>
        <v>16350</v>
      </c>
      <c r="R1685" s="47" t="str">
        <f t="shared" ca="1" si="498"/>
        <v>M1688</v>
      </c>
      <c r="S1685" s="40">
        <f t="shared" ca="1" si="504"/>
        <v>0</v>
      </c>
      <c r="T1685" s="46">
        <f t="shared" ca="1" si="505"/>
        <v>77</v>
      </c>
      <c r="X1685" s="74">
        <f t="shared" ca="1" si="506"/>
        <v>-0.11667534223602048</v>
      </c>
      <c r="Y1685" s="75">
        <f t="shared" ca="1" si="507"/>
        <v>-0.11667534223602048</v>
      </c>
      <c r="Z1685" s="74">
        <f t="shared" ca="1" si="508"/>
        <v>0.88987405079049153</v>
      </c>
      <c r="AA1685" s="76">
        <f t="shared" ca="1" si="509"/>
        <v>-116.67534223602048</v>
      </c>
      <c r="AB1685" s="76">
        <f t="shared" ca="1" si="510"/>
        <v>889.87405079049154</v>
      </c>
    </row>
    <row r="1686" spans="1:28" x14ac:dyDescent="0.25">
      <c r="A1686" s="2">
        <f t="shared" si="511"/>
        <v>22</v>
      </c>
      <c r="B1686" s="16">
        <f ca="1">VLOOKUP(A1686,PERIODS!$O$4:$P$33,2,FALSE)</f>
        <v>3.5000000000000003E-2</v>
      </c>
      <c r="C1686" s="15"/>
      <c r="D1686" s="18">
        <v>1672</v>
      </c>
      <c r="E1686" s="34">
        <f t="shared" ca="1" si="494"/>
        <v>19311.732762106709</v>
      </c>
      <c r="F1686" s="34">
        <f t="shared" ca="1" si="495"/>
        <v>3500.0000000000005</v>
      </c>
      <c r="G1686" s="69">
        <f t="shared" ca="1" si="499"/>
        <v>0</v>
      </c>
      <c r="H1686" s="34">
        <f t="shared" ca="1" si="500"/>
        <v>1288.1867275164959</v>
      </c>
      <c r="I1686" s="34">
        <f t="shared" ca="1" si="501"/>
        <v>4788.1867275164968</v>
      </c>
      <c r="J1686" s="18">
        <f ca="1">SUM(INDIRECT(ADDRESS(ROW(F1686),COLUMN(F1686),4)):INDIRECT(ADDRESS(ROW(F1686)+N$5-1,COLUMN(F1686),4)))</f>
        <v>25000.000000000004</v>
      </c>
      <c r="K1686" s="18">
        <f t="shared" ca="1" si="502"/>
        <v>16350</v>
      </c>
      <c r="L1686" s="18">
        <f t="shared" ca="1" si="512"/>
        <v>0</v>
      </c>
      <c r="M1686" s="18">
        <f t="shared" ca="1" si="496"/>
        <v>0</v>
      </c>
      <c r="N1686" s="34">
        <f t="shared" ca="1" si="503"/>
        <v>14523.546034590212</v>
      </c>
      <c r="P1686" s="18">
        <f t="shared" ca="1" si="497"/>
        <v>1288.1867275164959</v>
      </c>
      <c r="Q1686" s="47">
        <f ca="1">SUM(L$15:L1686)-SUM(M$15:M1686)</f>
        <v>16350</v>
      </c>
      <c r="R1686" s="47" t="str">
        <f t="shared" ca="1" si="498"/>
        <v>M1689</v>
      </c>
      <c r="S1686" s="40">
        <f t="shared" ca="1" si="504"/>
        <v>0</v>
      </c>
      <c r="T1686" s="46">
        <f t="shared" ca="1" si="505"/>
        <v>47</v>
      </c>
      <c r="X1686" s="74">
        <f t="shared" ca="1" si="506"/>
        <v>1.288186727516496</v>
      </c>
      <c r="Y1686" s="75">
        <f t="shared" ca="1" si="507"/>
        <v>1.288186727516496</v>
      </c>
      <c r="Z1686" s="74">
        <f t="shared" ca="1" si="508"/>
        <v>3.6262052924678723</v>
      </c>
      <c r="AA1686" s="76">
        <f t="shared" ca="1" si="509"/>
        <v>1288.1867275164959</v>
      </c>
      <c r="AB1686" s="76">
        <f t="shared" ca="1" si="510"/>
        <v>3626.2052924678724</v>
      </c>
    </row>
    <row r="1687" spans="1:28" x14ac:dyDescent="0.25">
      <c r="A1687" s="2">
        <f t="shared" si="511"/>
        <v>23</v>
      </c>
      <c r="B1687" s="16">
        <f ca="1">VLOOKUP(A1687,PERIODS!$O$4:$P$33,2,FALSE)</f>
        <v>3.5000000000000003E-2</v>
      </c>
      <c r="C1687" s="15"/>
      <c r="D1687" s="18">
        <v>1673</v>
      </c>
      <c r="E1687" s="34">
        <f t="shared" ca="1" si="494"/>
        <v>14523.546034590212</v>
      </c>
      <c r="F1687" s="34">
        <f t="shared" ca="1" si="495"/>
        <v>3500.0000000000005</v>
      </c>
      <c r="G1687" s="69">
        <f t="shared" ca="1" si="499"/>
        <v>0</v>
      </c>
      <c r="H1687" s="34">
        <f t="shared" ca="1" si="500"/>
        <v>409.77225250451158</v>
      </c>
      <c r="I1687" s="34">
        <f t="shared" ca="1" si="501"/>
        <v>3909.7722525045119</v>
      </c>
      <c r="J1687" s="18">
        <f ca="1">SUM(INDIRECT(ADDRESS(ROW(F1687),COLUMN(F1687),4)):INDIRECT(ADDRESS(ROW(F1687)+N$5-1,COLUMN(F1687),4)))</f>
        <v>25500.000000000004</v>
      </c>
      <c r="K1687" s="18">
        <f t="shared" ca="1" si="502"/>
        <v>16350</v>
      </c>
      <c r="L1687" s="18">
        <f t="shared" ca="1" si="512"/>
        <v>0</v>
      </c>
      <c r="M1687" s="18">
        <f t="shared" ca="1" si="496"/>
        <v>0</v>
      </c>
      <c r="N1687" s="34">
        <f t="shared" ca="1" si="503"/>
        <v>10613.7737820857</v>
      </c>
      <c r="P1687" s="18">
        <f t="shared" ca="1" si="497"/>
        <v>409.77225250451158</v>
      </c>
      <c r="Q1687" s="47">
        <f ca="1">SUM(L$15:L1687)-SUM(M$15:M1687)</f>
        <v>16350</v>
      </c>
      <c r="R1687" s="47" t="str">
        <f t="shared" ca="1" si="498"/>
        <v>M1690</v>
      </c>
      <c r="S1687" s="40">
        <f t="shared" ca="1" si="504"/>
        <v>0</v>
      </c>
      <c r="T1687" s="46">
        <f t="shared" ca="1" si="505"/>
        <v>48</v>
      </c>
      <c r="X1687" s="74">
        <f t="shared" ca="1" si="506"/>
        <v>0.4097722525045116</v>
      </c>
      <c r="Y1687" s="75">
        <f t="shared" ca="1" si="507"/>
        <v>0.4097722525045116</v>
      </c>
      <c r="Z1687" s="74">
        <f t="shared" ca="1" si="508"/>
        <v>1.506474650211677</v>
      </c>
      <c r="AA1687" s="76">
        <f t="shared" ca="1" si="509"/>
        <v>409.77225250451158</v>
      </c>
      <c r="AB1687" s="76">
        <f t="shared" ca="1" si="510"/>
        <v>1506.474650211677</v>
      </c>
    </row>
    <row r="1688" spans="1:28" x14ac:dyDescent="0.25">
      <c r="A1688" s="2">
        <f t="shared" si="511"/>
        <v>24</v>
      </c>
      <c r="B1688" s="16">
        <f ca="1">VLOOKUP(A1688,PERIODS!$O$4:$P$33,2,FALSE)</f>
        <v>3.5000000000000003E-2</v>
      </c>
      <c r="C1688" s="15"/>
      <c r="D1688" s="18">
        <v>1674</v>
      </c>
      <c r="E1688" s="34">
        <f t="shared" ca="1" si="494"/>
        <v>10613.7737820857</v>
      </c>
      <c r="F1688" s="34">
        <f t="shared" ca="1" si="495"/>
        <v>3500.0000000000005</v>
      </c>
      <c r="G1688" s="69">
        <f t="shared" ca="1" si="499"/>
        <v>0</v>
      </c>
      <c r="H1688" s="34">
        <f t="shared" ca="1" si="500"/>
        <v>-31.913505154387163</v>
      </c>
      <c r="I1688" s="34">
        <f t="shared" ca="1" si="501"/>
        <v>3468.0864948456133</v>
      </c>
      <c r="J1688" s="18">
        <f ca="1">SUM(INDIRECT(ADDRESS(ROW(F1688),COLUMN(F1688),4)):INDIRECT(ADDRESS(ROW(F1688)+N$5-1,COLUMN(F1688),4)))</f>
        <v>26000</v>
      </c>
      <c r="K1688" s="18">
        <f t="shared" ca="1" si="502"/>
        <v>0</v>
      </c>
      <c r="L1688" s="18">
        <f t="shared" ca="1" si="512"/>
        <v>0</v>
      </c>
      <c r="M1688" s="18">
        <f t="shared" ca="1" si="496"/>
        <v>16350</v>
      </c>
      <c r="N1688" s="34">
        <f t="shared" ca="1" si="503"/>
        <v>23495.687287240085</v>
      </c>
      <c r="P1688" s="18">
        <f t="shared" ca="1" si="497"/>
        <v>31.913505154387163</v>
      </c>
      <c r="Q1688" s="47">
        <f ca="1">SUM(L$15:L1688)-SUM(M$15:M1688)</f>
        <v>0</v>
      </c>
      <c r="R1688" s="47" t="str">
        <f t="shared" ca="1" si="498"/>
        <v>M1691</v>
      </c>
      <c r="S1688" s="40">
        <f t="shared" ca="1" si="504"/>
        <v>0</v>
      </c>
      <c r="T1688" s="46">
        <f t="shared" ca="1" si="505"/>
        <v>73</v>
      </c>
      <c r="X1688" s="74">
        <f t="shared" ca="1" si="506"/>
        <v>-3.1913505154387165E-2</v>
      </c>
      <c r="Y1688" s="75">
        <f t="shared" ca="1" si="507"/>
        <v>-3.1913505154387165E-2</v>
      </c>
      <c r="Z1688" s="74">
        <f t="shared" ca="1" si="508"/>
        <v>0.96859035652946635</v>
      </c>
      <c r="AA1688" s="76">
        <f t="shared" ca="1" si="509"/>
        <v>-31.913505154387163</v>
      </c>
      <c r="AB1688" s="76">
        <f t="shared" ca="1" si="510"/>
        <v>968.59035652946636</v>
      </c>
    </row>
    <row r="1689" spans="1:28" x14ac:dyDescent="0.25">
      <c r="A1689" s="2">
        <f t="shared" si="511"/>
        <v>25</v>
      </c>
      <c r="B1689" s="16">
        <f ca="1">VLOOKUP(A1689,PERIODS!$O$4:$P$33,2,FALSE)</f>
        <v>3.5000000000000003E-2</v>
      </c>
      <c r="C1689" s="15"/>
      <c r="D1689" s="18">
        <v>1675</v>
      </c>
      <c r="E1689" s="34">
        <f t="shared" ca="1" si="494"/>
        <v>23495.687287240085</v>
      </c>
      <c r="F1689" s="34">
        <f t="shared" ca="1" si="495"/>
        <v>3500.0000000000005</v>
      </c>
      <c r="G1689" s="69">
        <f t="shared" ca="1" si="499"/>
        <v>0</v>
      </c>
      <c r="H1689" s="34">
        <f t="shared" ca="1" si="500"/>
        <v>-537.18372243845727</v>
      </c>
      <c r="I1689" s="34">
        <f t="shared" ca="1" si="501"/>
        <v>2962.8162775615433</v>
      </c>
      <c r="J1689" s="18">
        <f ca="1">SUM(INDIRECT(ADDRESS(ROW(F1689),COLUMN(F1689),4)):INDIRECT(ADDRESS(ROW(F1689)+N$5-1,COLUMN(F1689),4)))</f>
        <v>24900</v>
      </c>
      <c r="K1689" s="18">
        <f t="shared" ca="1" si="502"/>
        <v>16350</v>
      </c>
      <c r="L1689" s="18">
        <f t="shared" ca="1" si="512"/>
        <v>16350</v>
      </c>
      <c r="M1689" s="18">
        <f t="shared" ca="1" si="496"/>
        <v>0</v>
      </c>
      <c r="N1689" s="34">
        <f t="shared" ca="1" si="503"/>
        <v>20532.871009678543</v>
      </c>
      <c r="P1689" s="18">
        <f t="shared" ca="1" si="497"/>
        <v>537.18372243845727</v>
      </c>
      <c r="Q1689" s="47">
        <f ca="1">SUM(L$15:L1689)-SUM(M$15:M1689)</f>
        <v>16350</v>
      </c>
      <c r="R1689" s="47" t="str">
        <f t="shared" ca="1" si="498"/>
        <v>M1692</v>
      </c>
      <c r="S1689" s="40">
        <f t="shared" ca="1" si="504"/>
        <v>0</v>
      </c>
      <c r="T1689" s="46">
        <f t="shared" ca="1" si="505"/>
        <v>40</v>
      </c>
      <c r="X1689" s="74">
        <f t="shared" ca="1" si="506"/>
        <v>-0.53718372243845725</v>
      </c>
      <c r="Y1689" s="75">
        <f t="shared" ca="1" si="507"/>
        <v>-0.53718372243845725</v>
      </c>
      <c r="Z1689" s="74">
        <f t="shared" ca="1" si="508"/>
        <v>0.58439174638255831</v>
      </c>
      <c r="AA1689" s="76">
        <f t="shared" ca="1" si="509"/>
        <v>-537.18372243845727</v>
      </c>
      <c r="AB1689" s="76">
        <f t="shared" ca="1" si="510"/>
        <v>584.39174638255827</v>
      </c>
    </row>
    <row r="1690" spans="1:28" x14ac:dyDescent="0.25">
      <c r="A1690" s="2">
        <f t="shared" si="511"/>
        <v>26</v>
      </c>
      <c r="B1690" s="16">
        <f ca="1">VLOOKUP(A1690,PERIODS!$O$4:$P$33,2,FALSE)</f>
        <v>3.5000000000000003E-2</v>
      </c>
      <c r="C1690" s="15"/>
      <c r="D1690" s="18">
        <v>1676</v>
      </c>
      <c r="E1690" s="34">
        <f t="shared" ca="1" si="494"/>
        <v>20532.871009678543</v>
      </c>
      <c r="F1690" s="34">
        <f t="shared" ca="1" si="495"/>
        <v>3500.0000000000005</v>
      </c>
      <c r="G1690" s="69">
        <f t="shared" ca="1" si="499"/>
        <v>0</v>
      </c>
      <c r="H1690" s="34">
        <f t="shared" ca="1" si="500"/>
        <v>-714.28016274522372</v>
      </c>
      <c r="I1690" s="34">
        <f t="shared" ca="1" si="501"/>
        <v>2785.7198372547768</v>
      </c>
      <c r="J1690" s="18">
        <f ca="1">SUM(INDIRECT(ADDRESS(ROW(F1690),COLUMN(F1690),4)):INDIRECT(ADDRESS(ROW(F1690)+N$5-1,COLUMN(F1690),4)))</f>
        <v>23900</v>
      </c>
      <c r="K1690" s="18">
        <f t="shared" ca="1" si="502"/>
        <v>16350</v>
      </c>
      <c r="L1690" s="18">
        <f t="shared" ca="1" si="512"/>
        <v>0</v>
      </c>
      <c r="M1690" s="18">
        <f t="shared" ca="1" si="496"/>
        <v>0</v>
      </c>
      <c r="N1690" s="34">
        <f t="shared" ca="1" si="503"/>
        <v>17747.151172423768</v>
      </c>
      <c r="P1690" s="18">
        <f t="shared" ca="1" si="497"/>
        <v>714.28016274522372</v>
      </c>
      <c r="Q1690" s="47">
        <f ca="1">SUM(L$15:L1690)-SUM(M$15:M1690)</f>
        <v>16350</v>
      </c>
      <c r="R1690" s="47" t="str">
        <f t="shared" ca="1" si="498"/>
        <v>M1693</v>
      </c>
      <c r="S1690" s="40">
        <f t="shared" ca="1" si="504"/>
        <v>0</v>
      </c>
      <c r="T1690" s="46">
        <f t="shared" ca="1" si="505"/>
        <v>9</v>
      </c>
      <c r="X1690" s="74">
        <f t="shared" ca="1" si="506"/>
        <v>-0.71428016274522377</v>
      </c>
      <c r="Y1690" s="75">
        <f t="shared" ca="1" si="507"/>
        <v>-0.71428016274522377</v>
      </c>
      <c r="Z1690" s="74">
        <f t="shared" ca="1" si="508"/>
        <v>0.48954437727484168</v>
      </c>
      <c r="AA1690" s="76">
        <f t="shared" ca="1" si="509"/>
        <v>-714.28016274522372</v>
      </c>
      <c r="AB1690" s="76">
        <f t="shared" ca="1" si="510"/>
        <v>489.54437727484168</v>
      </c>
    </row>
    <row r="1691" spans="1:28" x14ac:dyDescent="0.25">
      <c r="A1691" s="2">
        <f t="shared" si="511"/>
        <v>27</v>
      </c>
      <c r="B1691" s="16">
        <f ca="1">VLOOKUP(A1691,PERIODS!$O$4:$P$33,2,FALSE)</f>
        <v>3.5000000000000003E-2</v>
      </c>
      <c r="C1691" s="15"/>
      <c r="D1691" s="18">
        <v>1677</v>
      </c>
      <c r="E1691" s="34">
        <f t="shared" ca="1" si="494"/>
        <v>17747.151172423768</v>
      </c>
      <c r="F1691" s="34">
        <f t="shared" ca="1" si="495"/>
        <v>3500.0000000000005</v>
      </c>
      <c r="G1691" s="69">
        <f t="shared" ca="1" si="499"/>
        <v>0</v>
      </c>
      <c r="H1691" s="34">
        <f t="shared" ca="1" si="500"/>
        <v>-701.25954906461391</v>
      </c>
      <c r="I1691" s="34">
        <f t="shared" ca="1" si="501"/>
        <v>2798.7404509353864</v>
      </c>
      <c r="J1691" s="18">
        <f ca="1">SUM(INDIRECT(ADDRESS(ROW(F1691),COLUMN(F1691),4)):INDIRECT(ADDRESS(ROW(F1691)+N$5-1,COLUMN(F1691),4)))</f>
        <v>22900</v>
      </c>
      <c r="K1691" s="18">
        <f t="shared" ca="1" si="502"/>
        <v>16350</v>
      </c>
      <c r="L1691" s="18">
        <f t="shared" ca="1" si="512"/>
        <v>0</v>
      </c>
      <c r="M1691" s="18">
        <f t="shared" ca="1" si="496"/>
        <v>0</v>
      </c>
      <c r="N1691" s="34">
        <f t="shared" ca="1" si="503"/>
        <v>14948.410721488381</v>
      </c>
      <c r="P1691" s="18">
        <f t="shared" ca="1" si="497"/>
        <v>701.25954906461391</v>
      </c>
      <c r="Q1691" s="47">
        <f ca="1">SUM(L$15:L1691)-SUM(M$15:M1691)</f>
        <v>16350</v>
      </c>
      <c r="R1691" s="47" t="str">
        <f t="shared" ca="1" si="498"/>
        <v>M1694</v>
      </c>
      <c r="S1691" s="40">
        <f t="shared" ca="1" si="504"/>
        <v>0</v>
      </c>
      <c r="T1691" s="46">
        <f t="shared" ca="1" si="505"/>
        <v>5</v>
      </c>
      <c r="X1691" s="74">
        <f t="shared" ca="1" si="506"/>
        <v>-0.70125954906461396</v>
      </c>
      <c r="Y1691" s="75">
        <f t="shared" ca="1" si="507"/>
        <v>-0.70125954906461396</v>
      </c>
      <c r="Z1691" s="74">
        <f t="shared" ca="1" si="508"/>
        <v>0.4959602239785037</v>
      </c>
      <c r="AA1691" s="76">
        <f t="shared" ca="1" si="509"/>
        <v>-701.25954906461391</v>
      </c>
      <c r="AB1691" s="76">
        <f t="shared" ca="1" si="510"/>
        <v>495.96022397850368</v>
      </c>
    </row>
    <row r="1692" spans="1:28" x14ac:dyDescent="0.25">
      <c r="A1692" s="2">
        <f t="shared" si="511"/>
        <v>28</v>
      </c>
      <c r="B1692" s="16">
        <f ca="1">VLOOKUP(A1692,PERIODS!$O$4:$P$33,2,FALSE)</f>
        <v>0.04</v>
      </c>
      <c r="C1692" s="15"/>
      <c r="D1692" s="18">
        <v>1678</v>
      </c>
      <c r="E1692" s="34">
        <f t="shared" ca="1" si="494"/>
        <v>14948.410721488381</v>
      </c>
      <c r="F1692" s="34">
        <f t="shared" ca="1" si="495"/>
        <v>4000</v>
      </c>
      <c r="G1692" s="69">
        <f t="shared" ca="1" si="499"/>
        <v>0</v>
      </c>
      <c r="H1692" s="34">
        <f t="shared" ca="1" si="500"/>
        <v>1270.5812385830607</v>
      </c>
      <c r="I1692" s="34">
        <f t="shared" ca="1" si="501"/>
        <v>5270.5812385830604</v>
      </c>
      <c r="J1692" s="18">
        <f ca="1">SUM(INDIRECT(ADDRESS(ROW(F1692),COLUMN(F1692),4)):INDIRECT(ADDRESS(ROW(F1692)+N$5-1,COLUMN(F1692),4)))</f>
        <v>21900</v>
      </c>
      <c r="K1692" s="18">
        <f t="shared" ca="1" si="502"/>
        <v>0</v>
      </c>
      <c r="L1692" s="18">
        <f t="shared" ca="1" si="512"/>
        <v>0</v>
      </c>
      <c r="M1692" s="18">
        <f t="shared" ca="1" si="496"/>
        <v>16350</v>
      </c>
      <c r="N1692" s="34">
        <f t="shared" ca="1" si="503"/>
        <v>26027.829482905319</v>
      </c>
      <c r="P1692" s="18">
        <f t="shared" ca="1" si="497"/>
        <v>1270.5812385830607</v>
      </c>
      <c r="Q1692" s="47">
        <f ca="1">SUM(L$15:L1692)-SUM(M$15:M1692)</f>
        <v>0</v>
      </c>
      <c r="R1692" s="47" t="str">
        <f t="shared" ca="1" si="498"/>
        <v>M1695</v>
      </c>
      <c r="S1692" s="40">
        <f t="shared" ca="1" si="504"/>
        <v>0</v>
      </c>
      <c r="T1692" s="46">
        <f t="shared" ca="1" si="505"/>
        <v>29</v>
      </c>
      <c r="X1692" s="74">
        <f t="shared" ca="1" si="506"/>
        <v>1.2705812385830606</v>
      </c>
      <c r="Y1692" s="75">
        <f t="shared" ca="1" si="507"/>
        <v>1.2705812385830606</v>
      </c>
      <c r="Z1692" s="74">
        <f t="shared" ca="1" si="508"/>
        <v>3.5629228688660772</v>
      </c>
      <c r="AA1692" s="76">
        <f t="shared" ca="1" si="509"/>
        <v>1270.5812385830607</v>
      </c>
      <c r="AB1692" s="76">
        <f t="shared" ca="1" si="510"/>
        <v>3562.9228688660774</v>
      </c>
    </row>
    <row r="1693" spans="1:28" x14ac:dyDescent="0.25">
      <c r="A1693" s="2">
        <f t="shared" si="511"/>
        <v>29</v>
      </c>
      <c r="B1693" s="16">
        <f ca="1">VLOOKUP(A1693,PERIODS!$O$4:$P$33,2,FALSE)</f>
        <v>0.04</v>
      </c>
      <c r="C1693" s="15"/>
      <c r="D1693" s="18">
        <v>1679</v>
      </c>
      <c r="E1693" s="34">
        <f t="shared" ca="1" si="494"/>
        <v>26027.829482905319</v>
      </c>
      <c r="F1693" s="34">
        <f t="shared" ca="1" si="495"/>
        <v>4000</v>
      </c>
      <c r="G1693" s="69">
        <f t="shared" ca="1" si="499"/>
        <v>0</v>
      </c>
      <c r="H1693" s="34">
        <f t="shared" ca="1" si="500"/>
        <v>233.46040859624213</v>
      </c>
      <c r="I1693" s="34">
        <f t="shared" ca="1" si="501"/>
        <v>4233.4604085962419</v>
      </c>
      <c r="J1693" s="18">
        <f ca="1">SUM(INDIRECT(ADDRESS(ROW(F1693),COLUMN(F1693),4)):INDIRECT(ADDRESS(ROW(F1693)+N$5-1,COLUMN(F1693),4)))</f>
        <v>21200</v>
      </c>
      <c r="K1693" s="18">
        <f t="shared" ca="1" si="502"/>
        <v>0</v>
      </c>
      <c r="L1693" s="18">
        <f t="shared" ca="1" si="512"/>
        <v>0</v>
      </c>
      <c r="M1693" s="18">
        <f t="shared" ca="1" si="496"/>
        <v>0</v>
      </c>
      <c r="N1693" s="34">
        <f t="shared" ca="1" si="503"/>
        <v>21794.369074309077</v>
      </c>
      <c r="P1693" s="18">
        <f t="shared" ca="1" si="497"/>
        <v>233.46040859624213</v>
      </c>
      <c r="Q1693" s="47">
        <f ca="1">SUM(L$15:L1693)-SUM(M$15:M1693)</f>
        <v>0</v>
      </c>
      <c r="R1693" s="47" t="str">
        <f t="shared" ca="1" si="498"/>
        <v>M1696</v>
      </c>
      <c r="S1693" s="40">
        <f t="shared" ca="1" si="504"/>
        <v>0</v>
      </c>
      <c r="T1693" s="46">
        <f t="shared" ca="1" si="505"/>
        <v>16</v>
      </c>
      <c r="X1693" s="74">
        <f t="shared" ca="1" si="506"/>
        <v>0.23346040859624212</v>
      </c>
      <c r="Y1693" s="75">
        <f t="shared" ca="1" si="507"/>
        <v>0.23346040859624212</v>
      </c>
      <c r="Z1693" s="74">
        <f t="shared" ca="1" si="508"/>
        <v>1.2629628244299524</v>
      </c>
      <c r="AA1693" s="76">
        <f t="shared" ca="1" si="509"/>
        <v>233.46040859624213</v>
      </c>
      <c r="AB1693" s="76">
        <f t="shared" ca="1" si="510"/>
        <v>1262.9628244299524</v>
      </c>
    </row>
    <row r="1694" spans="1:28" x14ac:dyDescent="0.25">
      <c r="A1694" s="2">
        <f t="shared" si="511"/>
        <v>30</v>
      </c>
      <c r="B1694" s="16">
        <f ca="1">VLOOKUP(A1694,PERIODS!$O$4:$P$33,2,FALSE)</f>
        <v>0.04</v>
      </c>
      <c r="C1694" s="15"/>
      <c r="D1694" s="18">
        <v>1680</v>
      </c>
      <c r="E1694" s="34">
        <f t="shared" ca="1" si="494"/>
        <v>21794.369074309077</v>
      </c>
      <c r="F1694" s="34">
        <f t="shared" ca="1" si="495"/>
        <v>4000</v>
      </c>
      <c r="G1694" s="69">
        <f t="shared" ca="1" si="499"/>
        <v>0</v>
      </c>
      <c r="H1694" s="34">
        <f t="shared" ca="1" si="500"/>
        <v>-76.72469383714224</v>
      </c>
      <c r="I1694" s="34">
        <f t="shared" ca="1" si="501"/>
        <v>3923.2753061628578</v>
      </c>
      <c r="J1694" s="18">
        <f ca="1">SUM(INDIRECT(ADDRESS(ROW(F1694),COLUMN(F1694),4)):INDIRECT(ADDRESS(ROW(F1694)+N$5-1,COLUMN(F1694),4)))</f>
        <v>20500</v>
      </c>
      <c r="K1694" s="18">
        <f t="shared" ca="1" si="502"/>
        <v>0</v>
      </c>
      <c r="L1694" s="18">
        <f t="shared" ca="1" si="512"/>
        <v>0</v>
      </c>
      <c r="M1694" s="18">
        <f t="shared" ca="1" si="496"/>
        <v>0</v>
      </c>
      <c r="N1694" s="34">
        <f t="shared" ca="1" si="503"/>
        <v>17871.09376814622</v>
      </c>
      <c r="P1694" s="18">
        <f t="shared" ca="1" si="497"/>
        <v>76.72469383714224</v>
      </c>
      <c r="Q1694" s="47">
        <f ca="1">SUM(L$15:L1694)-SUM(M$15:M1694)</f>
        <v>0</v>
      </c>
      <c r="R1694" s="47" t="str">
        <f t="shared" ca="1" si="498"/>
        <v>M1697</v>
      </c>
      <c r="S1694" s="40">
        <f t="shared" ca="1" si="504"/>
        <v>0</v>
      </c>
      <c r="T1694" s="46">
        <f t="shared" ca="1" si="505"/>
        <v>43</v>
      </c>
      <c r="X1694" s="74">
        <f t="shared" ca="1" si="506"/>
        <v>-7.6724693837142241E-2</v>
      </c>
      <c r="Y1694" s="75">
        <f t="shared" ca="1" si="507"/>
        <v>-7.6724693837142241E-2</v>
      </c>
      <c r="Z1694" s="74">
        <f t="shared" ca="1" si="508"/>
        <v>0.9261447918807495</v>
      </c>
      <c r="AA1694" s="76">
        <f t="shared" ca="1" si="509"/>
        <v>-76.72469383714224</v>
      </c>
      <c r="AB1694" s="76">
        <f t="shared" ca="1" si="510"/>
        <v>926.14479188074949</v>
      </c>
    </row>
    <row r="1695" spans="1:28" x14ac:dyDescent="0.25">
      <c r="A1695" s="2">
        <f t="shared" si="511"/>
        <v>1</v>
      </c>
      <c r="B1695" s="16">
        <f ca="1">VLOOKUP(A1695,PERIODS!$O$4:$P$33,2,FALSE)</f>
        <v>2.4E-2</v>
      </c>
      <c r="C1695" s="15"/>
      <c r="D1695" s="18">
        <v>1681</v>
      </c>
      <c r="E1695" s="34">
        <f t="shared" ca="1" si="494"/>
        <v>17871.09376814622</v>
      </c>
      <c r="F1695" s="34">
        <f t="shared" ca="1" si="495"/>
        <v>2400</v>
      </c>
      <c r="G1695" s="69">
        <f t="shared" ca="1" si="499"/>
        <v>0</v>
      </c>
      <c r="H1695" s="34">
        <f t="shared" ca="1" si="500"/>
        <v>1959.9639845400536</v>
      </c>
      <c r="I1695" s="34">
        <f t="shared" ca="1" si="501"/>
        <v>4359.9639845400534</v>
      </c>
      <c r="J1695" s="18">
        <f ca="1">SUM(INDIRECT(ADDRESS(ROW(F1695),COLUMN(F1695),4)):INDIRECT(ADDRESS(ROW(F1695)+N$5-1,COLUMN(F1695),4)))</f>
        <v>19800</v>
      </c>
      <c r="K1695" s="18">
        <f t="shared" ca="1" si="502"/>
        <v>16350</v>
      </c>
      <c r="L1695" s="18">
        <f t="shared" ca="1" si="512"/>
        <v>16350</v>
      </c>
      <c r="M1695" s="18">
        <f t="shared" ca="1" si="496"/>
        <v>0</v>
      </c>
      <c r="N1695" s="34">
        <f t="shared" ca="1" si="503"/>
        <v>13511.129783606168</v>
      </c>
      <c r="P1695" s="18">
        <f t="shared" ca="1" si="497"/>
        <v>1959.9639845400536</v>
      </c>
      <c r="Q1695" s="47">
        <f ca="1">SUM(L$15:L1695)-SUM(M$15:M1695)</f>
        <v>16350</v>
      </c>
      <c r="R1695" s="47" t="str">
        <f t="shared" ca="1" si="498"/>
        <v>M1698</v>
      </c>
      <c r="S1695" s="40">
        <f t="shared" ca="1" si="504"/>
        <v>0</v>
      </c>
      <c r="T1695" s="46">
        <f t="shared" ca="1" si="505"/>
        <v>4</v>
      </c>
      <c r="X1695" s="74">
        <f t="shared" ca="1" si="506"/>
        <v>2.2655536028518095</v>
      </c>
      <c r="Y1695" s="75">
        <f t="shared" ca="1" si="507"/>
        <v>1.9599639845400536</v>
      </c>
      <c r="Z1695" s="74">
        <f t="shared" ca="1" si="508"/>
        <v>7.0990713842313315</v>
      </c>
      <c r="AA1695" s="76">
        <f t="shared" ca="1" si="509"/>
        <v>1959.9639845400536</v>
      </c>
      <c r="AB1695" s="76">
        <f t="shared" ca="1" si="510"/>
        <v>7099.0713842313316</v>
      </c>
    </row>
    <row r="1696" spans="1:28" x14ac:dyDescent="0.25">
      <c r="A1696" s="2">
        <f t="shared" si="511"/>
        <v>2</v>
      </c>
      <c r="B1696" s="16">
        <f ca="1">VLOOKUP(A1696,PERIODS!$O$4:$P$33,2,FALSE)</f>
        <v>2.5000000000000001E-2</v>
      </c>
      <c r="C1696" s="15"/>
      <c r="D1696" s="18">
        <v>1682</v>
      </c>
      <c r="E1696" s="34">
        <f t="shared" ca="1" si="494"/>
        <v>13511.129783606168</v>
      </c>
      <c r="F1696" s="34">
        <f t="shared" ca="1" si="495"/>
        <v>2500</v>
      </c>
      <c r="G1696" s="69">
        <f t="shared" ca="1" si="499"/>
        <v>0</v>
      </c>
      <c r="H1696" s="34">
        <f t="shared" ca="1" si="500"/>
        <v>-465.29063931181469</v>
      </c>
      <c r="I1696" s="34">
        <f t="shared" ca="1" si="501"/>
        <v>2034.7093606881854</v>
      </c>
      <c r="J1696" s="18">
        <f ca="1">SUM(INDIRECT(ADDRESS(ROW(F1696),COLUMN(F1696),4)):INDIRECT(ADDRESS(ROW(F1696)+N$5-1,COLUMN(F1696),4)))</f>
        <v>20700</v>
      </c>
      <c r="K1696" s="18">
        <f t="shared" ca="1" si="502"/>
        <v>16350</v>
      </c>
      <c r="L1696" s="18">
        <f t="shared" ca="1" si="512"/>
        <v>0</v>
      </c>
      <c r="M1696" s="18">
        <f t="shared" ca="1" si="496"/>
        <v>0</v>
      </c>
      <c r="N1696" s="34">
        <f t="shared" ca="1" si="503"/>
        <v>11476.420422917981</v>
      </c>
      <c r="P1696" s="18">
        <f t="shared" ca="1" si="497"/>
        <v>465.29063931181469</v>
      </c>
      <c r="Q1696" s="47">
        <f ca="1">SUM(L$15:L1696)-SUM(M$15:M1696)</f>
        <v>16350</v>
      </c>
      <c r="R1696" s="47" t="str">
        <f t="shared" ca="1" si="498"/>
        <v>M1699</v>
      </c>
      <c r="S1696" s="40">
        <f t="shared" ca="1" si="504"/>
        <v>0</v>
      </c>
      <c r="T1696" s="46">
        <f t="shared" ca="1" si="505"/>
        <v>74</v>
      </c>
      <c r="X1696" s="74">
        <f t="shared" ca="1" si="506"/>
        <v>-0.46529063931181469</v>
      </c>
      <c r="Y1696" s="75">
        <f t="shared" ca="1" si="507"/>
        <v>-0.46529063931181469</v>
      </c>
      <c r="Z1696" s="74">
        <f t="shared" ca="1" si="508"/>
        <v>0.62795257096203794</v>
      </c>
      <c r="AA1696" s="76">
        <f t="shared" ca="1" si="509"/>
        <v>-465.29063931181469</v>
      </c>
      <c r="AB1696" s="76">
        <f t="shared" ca="1" si="510"/>
        <v>627.95257096203795</v>
      </c>
    </row>
    <row r="1697" spans="1:28" x14ac:dyDescent="0.25">
      <c r="A1697" s="2">
        <f t="shared" si="511"/>
        <v>3</v>
      </c>
      <c r="B1697" s="16">
        <f ca="1">VLOOKUP(A1697,PERIODS!$O$4:$P$33,2,FALSE)</f>
        <v>2.5000000000000001E-2</v>
      </c>
      <c r="C1697" s="15"/>
      <c r="D1697" s="18">
        <v>1683</v>
      </c>
      <c r="E1697" s="34">
        <f t="shared" ca="1" si="494"/>
        <v>11476.420422917981</v>
      </c>
      <c r="F1697" s="34">
        <f t="shared" ca="1" si="495"/>
        <v>2500</v>
      </c>
      <c r="G1697" s="69">
        <f t="shared" ca="1" si="499"/>
        <v>0</v>
      </c>
      <c r="H1697" s="34">
        <f t="shared" ca="1" si="500"/>
        <v>-515.83593130349732</v>
      </c>
      <c r="I1697" s="34">
        <f t="shared" ca="1" si="501"/>
        <v>1984.1640686965027</v>
      </c>
      <c r="J1697" s="18">
        <f ca="1">SUM(INDIRECT(ADDRESS(ROW(F1697),COLUMN(F1697),4)):INDIRECT(ADDRESS(ROW(F1697)+N$5-1,COLUMN(F1697),4)))</f>
        <v>21500</v>
      </c>
      <c r="K1697" s="18">
        <f t="shared" ca="1" si="502"/>
        <v>16350</v>
      </c>
      <c r="L1697" s="18">
        <f t="shared" ca="1" si="512"/>
        <v>0</v>
      </c>
      <c r="M1697" s="18">
        <f t="shared" ca="1" si="496"/>
        <v>0</v>
      </c>
      <c r="N1697" s="34">
        <f t="shared" ca="1" si="503"/>
        <v>9492.2563542214793</v>
      </c>
      <c r="P1697" s="18">
        <f t="shared" ca="1" si="497"/>
        <v>515.83593130349732</v>
      </c>
      <c r="Q1697" s="47">
        <f ca="1">SUM(L$15:L1697)-SUM(M$15:M1697)</f>
        <v>16350</v>
      </c>
      <c r="R1697" s="47" t="str">
        <f t="shared" ca="1" si="498"/>
        <v>M1700</v>
      </c>
      <c r="S1697" s="40">
        <f t="shared" ca="1" si="504"/>
        <v>0</v>
      </c>
      <c r="T1697" s="46">
        <f t="shared" ca="1" si="505"/>
        <v>36</v>
      </c>
      <c r="X1697" s="74">
        <f t="shared" ca="1" si="506"/>
        <v>-0.51583593130349736</v>
      </c>
      <c r="Y1697" s="75">
        <f t="shared" ca="1" si="507"/>
        <v>-0.51583593130349736</v>
      </c>
      <c r="Z1697" s="74">
        <f t="shared" ca="1" si="508"/>
        <v>0.59700133387025456</v>
      </c>
      <c r="AA1697" s="76">
        <f t="shared" ca="1" si="509"/>
        <v>-515.83593130349732</v>
      </c>
      <c r="AB1697" s="76">
        <f t="shared" ca="1" si="510"/>
        <v>597.0013338702546</v>
      </c>
    </row>
    <row r="1698" spans="1:28" x14ac:dyDescent="0.25">
      <c r="A1698" s="2">
        <f t="shared" si="511"/>
        <v>4</v>
      </c>
      <c r="B1698" s="16">
        <f ca="1">VLOOKUP(A1698,PERIODS!$O$4:$P$33,2,FALSE)</f>
        <v>2.5000000000000001E-2</v>
      </c>
      <c r="C1698" s="15"/>
      <c r="D1698" s="18">
        <v>1684</v>
      </c>
      <c r="E1698" s="34">
        <f t="shared" ref="E1698:E1761" ca="1" si="513">N1697</f>
        <v>9492.2563542214793</v>
      </c>
      <c r="F1698" s="34">
        <f t="shared" ca="1" si="495"/>
        <v>2500</v>
      </c>
      <c r="G1698" s="69">
        <f t="shared" ca="1" si="499"/>
        <v>0</v>
      </c>
      <c r="H1698" s="34">
        <f t="shared" ca="1" si="500"/>
        <v>-920.04295104672099</v>
      </c>
      <c r="I1698" s="34">
        <f t="shared" ca="1" si="501"/>
        <v>1579.9570489532789</v>
      </c>
      <c r="J1698" s="18">
        <f ca="1">SUM(INDIRECT(ADDRESS(ROW(F1698),COLUMN(F1698),4)):INDIRECT(ADDRESS(ROW(F1698)+N$5-1,COLUMN(F1698),4)))</f>
        <v>22300</v>
      </c>
      <c r="K1698" s="18">
        <f t="shared" ca="1" si="502"/>
        <v>0</v>
      </c>
      <c r="L1698" s="18">
        <f t="shared" ca="1" si="512"/>
        <v>0</v>
      </c>
      <c r="M1698" s="18">
        <f t="shared" ca="1" si="496"/>
        <v>16350</v>
      </c>
      <c r="N1698" s="34">
        <f t="shared" ca="1" si="503"/>
        <v>24262.2993052682</v>
      </c>
      <c r="P1698" s="18">
        <f t="shared" ca="1" si="497"/>
        <v>920.04295104672099</v>
      </c>
      <c r="Q1698" s="47">
        <f ca="1">SUM(L$15:L1698)-SUM(M$15:M1698)</f>
        <v>0</v>
      </c>
      <c r="R1698" s="47" t="str">
        <f t="shared" ca="1" si="498"/>
        <v>M1701</v>
      </c>
      <c r="S1698" s="40">
        <f t="shared" ca="1" si="504"/>
        <v>0</v>
      </c>
      <c r="T1698" s="46">
        <f t="shared" ca="1" si="505"/>
        <v>67</v>
      </c>
      <c r="X1698" s="74">
        <f t="shared" ca="1" si="506"/>
        <v>-0.92004295104672096</v>
      </c>
      <c r="Y1698" s="75">
        <f t="shared" ca="1" si="507"/>
        <v>-0.92004295104672096</v>
      </c>
      <c r="Z1698" s="74">
        <f t="shared" ca="1" si="508"/>
        <v>0.39850192464214856</v>
      </c>
      <c r="AA1698" s="76">
        <f t="shared" ca="1" si="509"/>
        <v>-920.04295104672099</v>
      </c>
      <c r="AB1698" s="76">
        <f t="shared" ca="1" si="510"/>
        <v>398.50192464214854</v>
      </c>
    </row>
    <row r="1699" spans="1:28" x14ac:dyDescent="0.25">
      <c r="A1699" s="2">
        <f t="shared" si="511"/>
        <v>5</v>
      </c>
      <c r="B1699" s="16">
        <f ca="1">VLOOKUP(A1699,PERIODS!$O$4:$P$33,2,FALSE)</f>
        <v>3.3000000000000002E-2</v>
      </c>
      <c r="C1699" s="15"/>
      <c r="D1699" s="18">
        <v>1685</v>
      </c>
      <c r="E1699" s="34">
        <f t="shared" ca="1" si="513"/>
        <v>24262.2993052682</v>
      </c>
      <c r="F1699" s="34">
        <f t="shared" ca="1" si="495"/>
        <v>3300</v>
      </c>
      <c r="G1699" s="69">
        <f t="shared" ca="1" si="499"/>
        <v>0</v>
      </c>
      <c r="H1699" s="34">
        <f t="shared" ca="1" si="500"/>
        <v>-201.3975345285792</v>
      </c>
      <c r="I1699" s="34">
        <f t="shared" ca="1" si="501"/>
        <v>3098.6024654714206</v>
      </c>
      <c r="J1699" s="18">
        <f ca="1">SUM(INDIRECT(ADDRESS(ROW(F1699),COLUMN(F1699),4)):INDIRECT(ADDRESS(ROW(F1699)+N$5-1,COLUMN(F1699),4)))</f>
        <v>23100</v>
      </c>
      <c r="K1699" s="18">
        <f t="shared" ca="1" si="502"/>
        <v>0</v>
      </c>
      <c r="L1699" s="18">
        <f t="shared" ca="1" si="512"/>
        <v>0</v>
      </c>
      <c r="M1699" s="18">
        <f t="shared" ca="1" si="496"/>
        <v>0</v>
      </c>
      <c r="N1699" s="34">
        <f t="shared" ca="1" si="503"/>
        <v>21163.696839796779</v>
      </c>
      <c r="P1699" s="18">
        <f t="shared" ca="1" si="497"/>
        <v>201.3975345285792</v>
      </c>
      <c r="Q1699" s="47">
        <f ca="1">SUM(L$15:L1699)-SUM(M$15:M1699)</f>
        <v>0</v>
      </c>
      <c r="R1699" s="47" t="str">
        <f t="shared" ca="1" si="498"/>
        <v>M1702</v>
      </c>
      <c r="S1699" s="40">
        <f t="shared" ca="1" si="504"/>
        <v>0</v>
      </c>
      <c r="T1699" s="46">
        <f t="shared" ca="1" si="505"/>
        <v>58</v>
      </c>
      <c r="X1699" s="74">
        <f t="shared" ca="1" si="506"/>
        <v>-0.2013975345285792</v>
      </c>
      <c r="Y1699" s="75">
        <f t="shared" ca="1" si="507"/>
        <v>-0.2013975345285792</v>
      </c>
      <c r="Z1699" s="74">
        <f t="shared" ca="1" si="508"/>
        <v>0.81758734774126385</v>
      </c>
      <c r="AA1699" s="76">
        <f t="shared" ca="1" si="509"/>
        <v>-201.3975345285792</v>
      </c>
      <c r="AB1699" s="76">
        <f t="shared" ca="1" si="510"/>
        <v>817.5873477412639</v>
      </c>
    </row>
    <row r="1700" spans="1:28" x14ac:dyDescent="0.25">
      <c r="A1700" s="2">
        <f t="shared" si="511"/>
        <v>6</v>
      </c>
      <c r="B1700" s="16">
        <f ca="1">VLOOKUP(A1700,PERIODS!$O$4:$P$33,2,FALSE)</f>
        <v>3.3000000000000002E-2</v>
      </c>
      <c r="C1700" s="15"/>
      <c r="D1700" s="18">
        <v>1686</v>
      </c>
      <c r="E1700" s="34">
        <f t="shared" ca="1" si="513"/>
        <v>21163.696839796779</v>
      </c>
      <c r="F1700" s="34">
        <f t="shared" ca="1" si="495"/>
        <v>3300</v>
      </c>
      <c r="G1700" s="69">
        <f t="shared" ca="1" si="499"/>
        <v>0</v>
      </c>
      <c r="H1700" s="34">
        <f t="shared" ca="1" si="500"/>
        <v>137.20399373549196</v>
      </c>
      <c r="I1700" s="34">
        <f t="shared" ca="1" si="501"/>
        <v>3437.2039937354921</v>
      </c>
      <c r="J1700" s="18">
        <f ca="1">SUM(INDIRECT(ADDRESS(ROW(F1700),COLUMN(F1700),4)):INDIRECT(ADDRESS(ROW(F1700)+N$5-1,COLUMN(F1700),4)))</f>
        <v>23100</v>
      </c>
      <c r="K1700" s="18">
        <f t="shared" ca="1" si="502"/>
        <v>16350</v>
      </c>
      <c r="L1700" s="18">
        <f t="shared" ca="1" si="512"/>
        <v>16350</v>
      </c>
      <c r="M1700" s="18">
        <f t="shared" ca="1" si="496"/>
        <v>0</v>
      </c>
      <c r="N1700" s="34">
        <f t="shared" ca="1" si="503"/>
        <v>17726.492846061286</v>
      </c>
      <c r="P1700" s="18">
        <f t="shared" ca="1" si="497"/>
        <v>137.20399373549196</v>
      </c>
      <c r="Q1700" s="47">
        <f ca="1">SUM(L$15:L1700)-SUM(M$15:M1700)</f>
        <v>16350</v>
      </c>
      <c r="R1700" s="47" t="str">
        <f t="shared" ca="1" si="498"/>
        <v>M1703</v>
      </c>
      <c r="S1700" s="40">
        <f t="shared" ca="1" si="504"/>
        <v>0</v>
      </c>
      <c r="T1700" s="46">
        <f t="shared" ca="1" si="505"/>
        <v>16</v>
      </c>
      <c r="X1700" s="74">
        <f t="shared" ca="1" si="506"/>
        <v>0.13720399373549197</v>
      </c>
      <c r="Y1700" s="75">
        <f t="shared" ca="1" si="507"/>
        <v>0.13720399373549197</v>
      </c>
      <c r="Z1700" s="74">
        <f t="shared" ca="1" si="508"/>
        <v>1.1470621181417393</v>
      </c>
      <c r="AA1700" s="76">
        <f t="shared" ca="1" si="509"/>
        <v>137.20399373549196</v>
      </c>
      <c r="AB1700" s="76">
        <f t="shared" ca="1" si="510"/>
        <v>1147.0621181417393</v>
      </c>
    </row>
    <row r="1701" spans="1:28" x14ac:dyDescent="0.25">
      <c r="A1701" s="2">
        <f t="shared" si="511"/>
        <v>7</v>
      </c>
      <c r="B1701" s="16">
        <f ca="1">VLOOKUP(A1701,PERIODS!$O$4:$P$33,2,FALSE)</f>
        <v>3.3000000000000002E-2</v>
      </c>
      <c r="C1701" s="15"/>
      <c r="D1701" s="18">
        <v>1687</v>
      </c>
      <c r="E1701" s="34">
        <f t="shared" ca="1" si="513"/>
        <v>17726.492846061286</v>
      </c>
      <c r="F1701" s="34">
        <f t="shared" ca="1" si="495"/>
        <v>3300</v>
      </c>
      <c r="G1701" s="69">
        <f t="shared" ca="1" si="499"/>
        <v>0</v>
      </c>
      <c r="H1701" s="34">
        <f t="shared" ca="1" si="500"/>
        <v>785.99503916656602</v>
      </c>
      <c r="I1701" s="34">
        <f t="shared" ca="1" si="501"/>
        <v>4085.9950391665661</v>
      </c>
      <c r="J1701" s="18">
        <f ca="1">SUM(INDIRECT(ADDRESS(ROW(F1701),COLUMN(F1701),4)):INDIRECT(ADDRESS(ROW(F1701)+N$5-1,COLUMN(F1701),4)))</f>
        <v>23100</v>
      </c>
      <c r="K1701" s="18">
        <f t="shared" ca="1" si="502"/>
        <v>16350</v>
      </c>
      <c r="L1701" s="18">
        <f t="shared" ca="1" si="512"/>
        <v>0</v>
      </c>
      <c r="M1701" s="18">
        <f t="shared" ca="1" si="496"/>
        <v>0</v>
      </c>
      <c r="N1701" s="34">
        <f t="shared" ca="1" si="503"/>
        <v>13640.49780689472</v>
      </c>
      <c r="P1701" s="18">
        <f t="shared" ca="1" si="497"/>
        <v>785.99503916656602</v>
      </c>
      <c r="Q1701" s="47">
        <f ca="1">SUM(L$15:L1701)-SUM(M$15:M1701)</f>
        <v>16350</v>
      </c>
      <c r="R1701" s="47" t="str">
        <f t="shared" ca="1" si="498"/>
        <v>M1704</v>
      </c>
      <c r="S1701" s="40">
        <f t="shared" ca="1" si="504"/>
        <v>0</v>
      </c>
      <c r="T1701" s="46">
        <f t="shared" ca="1" si="505"/>
        <v>1</v>
      </c>
      <c r="X1701" s="74">
        <f t="shared" ca="1" si="506"/>
        <v>0.78599503916656599</v>
      </c>
      <c r="Y1701" s="75">
        <f t="shared" ca="1" si="507"/>
        <v>0.78599503916656599</v>
      </c>
      <c r="Z1701" s="74">
        <f t="shared" ca="1" si="508"/>
        <v>2.1945895572226579</v>
      </c>
      <c r="AA1701" s="76">
        <f t="shared" ca="1" si="509"/>
        <v>785.99503916656602</v>
      </c>
      <c r="AB1701" s="76">
        <f t="shared" ca="1" si="510"/>
        <v>2194.5895572226577</v>
      </c>
    </row>
    <row r="1702" spans="1:28" x14ac:dyDescent="0.25">
      <c r="A1702" s="2">
        <f t="shared" si="511"/>
        <v>8</v>
      </c>
      <c r="B1702" s="16">
        <f ca="1">VLOOKUP(A1702,PERIODS!$O$4:$P$33,2,FALSE)</f>
        <v>3.3000000000000002E-2</v>
      </c>
      <c r="C1702" s="15"/>
      <c r="D1702" s="18">
        <v>1688</v>
      </c>
      <c r="E1702" s="34">
        <f t="shared" ca="1" si="513"/>
        <v>13640.49780689472</v>
      </c>
      <c r="F1702" s="34">
        <f t="shared" ca="1" si="495"/>
        <v>3300</v>
      </c>
      <c r="G1702" s="69">
        <f t="shared" ca="1" si="499"/>
        <v>0</v>
      </c>
      <c r="H1702" s="34">
        <f t="shared" ca="1" si="500"/>
        <v>307.06307040168934</v>
      </c>
      <c r="I1702" s="34">
        <f t="shared" ca="1" si="501"/>
        <v>3607.0630704016894</v>
      </c>
      <c r="J1702" s="18">
        <f ca="1">SUM(INDIRECT(ADDRESS(ROW(F1702),COLUMN(F1702),4)):INDIRECT(ADDRESS(ROW(F1702)+N$5-1,COLUMN(F1702),4)))</f>
        <v>23100</v>
      </c>
      <c r="K1702" s="18">
        <f t="shared" ca="1" si="502"/>
        <v>16350</v>
      </c>
      <c r="L1702" s="18">
        <f t="shared" ca="1" si="512"/>
        <v>0</v>
      </c>
      <c r="M1702" s="18">
        <f t="shared" ca="1" si="496"/>
        <v>0</v>
      </c>
      <c r="N1702" s="34">
        <f t="shared" ca="1" si="503"/>
        <v>10033.434736493031</v>
      </c>
      <c r="P1702" s="18">
        <f t="shared" ca="1" si="497"/>
        <v>307.06307040168934</v>
      </c>
      <c r="Q1702" s="47">
        <f ca="1">SUM(L$15:L1702)-SUM(M$15:M1702)</f>
        <v>16350</v>
      </c>
      <c r="R1702" s="47" t="str">
        <f t="shared" ca="1" si="498"/>
        <v>M1705</v>
      </c>
      <c r="S1702" s="40">
        <f t="shared" ca="1" si="504"/>
        <v>0</v>
      </c>
      <c r="T1702" s="46">
        <f t="shared" ca="1" si="505"/>
        <v>95</v>
      </c>
      <c r="X1702" s="74">
        <f t="shared" ca="1" si="506"/>
        <v>0.30706307040168934</v>
      </c>
      <c r="Y1702" s="75">
        <f t="shared" ca="1" si="507"/>
        <v>0.30706307040168934</v>
      </c>
      <c r="Z1702" s="74">
        <f t="shared" ca="1" si="508"/>
        <v>1.3594267049565711</v>
      </c>
      <c r="AA1702" s="76">
        <f t="shared" ca="1" si="509"/>
        <v>307.06307040168934</v>
      </c>
      <c r="AB1702" s="76">
        <f t="shared" ca="1" si="510"/>
        <v>1359.426704956571</v>
      </c>
    </row>
    <row r="1703" spans="1:28" x14ac:dyDescent="0.25">
      <c r="A1703" s="2">
        <f t="shared" si="511"/>
        <v>9</v>
      </c>
      <c r="B1703" s="16">
        <f ca="1">VLOOKUP(A1703,PERIODS!$O$4:$P$33,2,FALSE)</f>
        <v>3.3000000000000002E-2</v>
      </c>
      <c r="C1703" s="15"/>
      <c r="D1703" s="18">
        <v>1689</v>
      </c>
      <c r="E1703" s="34">
        <f t="shared" ca="1" si="513"/>
        <v>10033.434736493031</v>
      </c>
      <c r="F1703" s="34">
        <f t="shared" ca="1" si="495"/>
        <v>3300</v>
      </c>
      <c r="G1703" s="69">
        <f t="shared" ca="1" si="499"/>
        <v>0</v>
      </c>
      <c r="H1703" s="34">
        <f t="shared" ca="1" si="500"/>
        <v>-2058.2141285098382</v>
      </c>
      <c r="I1703" s="34">
        <f t="shared" ca="1" si="501"/>
        <v>1241.7858714901618</v>
      </c>
      <c r="J1703" s="18">
        <f ca="1">SUM(INDIRECT(ADDRESS(ROW(F1703),COLUMN(F1703),4)):INDIRECT(ADDRESS(ROW(F1703)+N$5-1,COLUMN(F1703),4)))</f>
        <v>23100</v>
      </c>
      <c r="K1703" s="18">
        <f t="shared" ca="1" si="502"/>
        <v>0</v>
      </c>
      <c r="L1703" s="18">
        <f t="shared" ca="1" si="512"/>
        <v>0</v>
      </c>
      <c r="M1703" s="18">
        <f t="shared" ca="1" si="496"/>
        <v>16350</v>
      </c>
      <c r="N1703" s="34">
        <f t="shared" ca="1" si="503"/>
        <v>25141.64886500287</v>
      </c>
      <c r="P1703" s="18">
        <f t="shared" ca="1" si="497"/>
        <v>2058.2141285098382</v>
      </c>
      <c r="Q1703" s="47">
        <f ca="1">SUM(L$15:L1703)-SUM(M$15:M1703)</f>
        <v>0</v>
      </c>
      <c r="R1703" s="47" t="str">
        <f t="shared" ca="1" si="498"/>
        <v>M1706</v>
      </c>
      <c r="S1703" s="40">
        <f t="shared" ca="1" si="504"/>
        <v>0</v>
      </c>
      <c r="T1703" s="46">
        <f t="shared" ca="1" si="505"/>
        <v>23</v>
      </c>
      <c r="X1703" s="74">
        <f t="shared" ca="1" si="506"/>
        <v>-2.0582141285098383</v>
      </c>
      <c r="Y1703" s="75">
        <f t="shared" ca="1" si="507"/>
        <v>-2.0582141285098383</v>
      </c>
      <c r="Z1703" s="74">
        <f t="shared" ca="1" si="508"/>
        <v>0.12768178967383845</v>
      </c>
      <c r="AA1703" s="76">
        <f t="shared" ca="1" si="509"/>
        <v>-2058.2141285098382</v>
      </c>
      <c r="AB1703" s="76">
        <f t="shared" ca="1" si="510"/>
        <v>127.68178967383845</v>
      </c>
    </row>
    <row r="1704" spans="1:28" x14ac:dyDescent="0.25">
      <c r="A1704" s="2">
        <f t="shared" si="511"/>
        <v>10</v>
      </c>
      <c r="B1704" s="16">
        <f ca="1">VLOOKUP(A1704,PERIODS!$O$4:$P$33,2,FALSE)</f>
        <v>3.3000000000000002E-2</v>
      </c>
      <c r="C1704" s="15"/>
      <c r="D1704" s="18">
        <v>1690</v>
      </c>
      <c r="E1704" s="34">
        <f t="shared" ca="1" si="513"/>
        <v>25141.64886500287</v>
      </c>
      <c r="F1704" s="34">
        <f t="shared" ca="1" si="495"/>
        <v>3300</v>
      </c>
      <c r="G1704" s="69">
        <f t="shared" ca="1" si="499"/>
        <v>0</v>
      </c>
      <c r="H1704" s="34">
        <f t="shared" ca="1" si="500"/>
        <v>-268.81391348952178</v>
      </c>
      <c r="I1704" s="34">
        <f t="shared" ca="1" si="501"/>
        <v>3031.1860865104782</v>
      </c>
      <c r="J1704" s="18">
        <f ca="1">SUM(INDIRECT(ADDRESS(ROW(F1704),COLUMN(F1704),4)):INDIRECT(ADDRESS(ROW(F1704)+N$5-1,COLUMN(F1704),4)))</f>
        <v>23100</v>
      </c>
      <c r="K1704" s="18">
        <f t="shared" ca="1" si="502"/>
        <v>0</v>
      </c>
      <c r="L1704" s="18">
        <f t="shared" ca="1" si="512"/>
        <v>0</v>
      </c>
      <c r="M1704" s="18">
        <f t="shared" ca="1" si="496"/>
        <v>0</v>
      </c>
      <c r="N1704" s="34">
        <f t="shared" ca="1" si="503"/>
        <v>22110.46277849239</v>
      </c>
      <c r="P1704" s="18">
        <f t="shared" ca="1" si="497"/>
        <v>268.81391348952178</v>
      </c>
      <c r="Q1704" s="47">
        <f ca="1">SUM(L$15:L1704)-SUM(M$15:M1704)</f>
        <v>0</v>
      </c>
      <c r="R1704" s="47" t="str">
        <f t="shared" ca="1" si="498"/>
        <v>M1707</v>
      </c>
      <c r="S1704" s="40">
        <f t="shared" ca="1" si="504"/>
        <v>0</v>
      </c>
      <c r="T1704" s="46">
        <f t="shared" ca="1" si="505"/>
        <v>11</v>
      </c>
      <c r="X1704" s="74">
        <f t="shared" ca="1" si="506"/>
        <v>-0.26881391348952177</v>
      </c>
      <c r="Y1704" s="75">
        <f t="shared" ca="1" si="507"/>
        <v>-0.26881391348952177</v>
      </c>
      <c r="Z1704" s="74">
        <f t="shared" ca="1" si="508"/>
        <v>0.76428546563141742</v>
      </c>
      <c r="AA1704" s="76">
        <f t="shared" ca="1" si="509"/>
        <v>-268.81391348952178</v>
      </c>
      <c r="AB1704" s="76">
        <f t="shared" ca="1" si="510"/>
        <v>764.28546563141742</v>
      </c>
    </row>
    <row r="1705" spans="1:28" x14ac:dyDescent="0.25">
      <c r="A1705" s="2">
        <f t="shared" si="511"/>
        <v>11</v>
      </c>
      <c r="B1705" s="16">
        <f ca="1">VLOOKUP(A1705,PERIODS!$O$4:$P$33,2,FALSE)</f>
        <v>3.3000000000000002E-2</v>
      </c>
      <c r="C1705" s="15"/>
      <c r="D1705" s="18">
        <v>1691</v>
      </c>
      <c r="E1705" s="34">
        <f t="shared" ca="1" si="513"/>
        <v>22110.46277849239</v>
      </c>
      <c r="F1705" s="34">
        <f t="shared" ca="1" si="495"/>
        <v>3300</v>
      </c>
      <c r="G1705" s="69">
        <f t="shared" ca="1" si="499"/>
        <v>0</v>
      </c>
      <c r="H1705" s="34">
        <f t="shared" ca="1" si="500"/>
        <v>1470.78993532237</v>
      </c>
      <c r="I1705" s="34">
        <f t="shared" ca="1" si="501"/>
        <v>4770.7899353223702</v>
      </c>
      <c r="J1705" s="18">
        <f ca="1">SUM(INDIRECT(ADDRESS(ROW(F1705),COLUMN(F1705),4)):INDIRECT(ADDRESS(ROW(F1705)+N$5-1,COLUMN(F1705),4)))</f>
        <v>23300</v>
      </c>
      <c r="K1705" s="18">
        <f t="shared" ca="1" si="502"/>
        <v>16350</v>
      </c>
      <c r="L1705" s="18">
        <f t="shared" ca="1" si="512"/>
        <v>16350</v>
      </c>
      <c r="M1705" s="18">
        <f t="shared" ca="1" si="496"/>
        <v>0</v>
      </c>
      <c r="N1705" s="34">
        <f t="shared" ca="1" si="503"/>
        <v>17339.672843170021</v>
      </c>
      <c r="P1705" s="18">
        <f t="shared" ca="1" si="497"/>
        <v>1470.78993532237</v>
      </c>
      <c r="Q1705" s="47">
        <f ca="1">SUM(L$15:L1705)-SUM(M$15:M1705)</f>
        <v>16350</v>
      </c>
      <c r="R1705" s="47" t="str">
        <f t="shared" ca="1" si="498"/>
        <v>M1708</v>
      </c>
      <c r="S1705" s="40">
        <f t="shared" ca="1" si="504"/>
        <v>0</v>
      </c>
      <c r="T1705" s="46">
        <f t="shared" ca="1" si="505"/>
        <v>24</v>
      </c>
      <c r="X1705" s="74">
        <f t="shared" ca="1" si="506"/>
        <v>1.4707899353223699</v>
      </c>
      <c r="Y1705" s="75">
        <f t="shared" ca="1" si="507"/>
        <v>1.4707899353223699</v>
      </c>
      <c r="Z1705" s="74">
        <f t="shared" ca="1" si="508"/>
        <v>4.352672112839941</v>
      </c>
      <c r="AA1705" s="76">
        <f t="shared" ca="1" si="509"/>
        <v>1470.78993532237</v>
      </c>
      <c r="AB1705" s="76">
        <f t="shared" ca="1" si="510"/>
        <v>4352.6721128399413</v>
      </c>
    </row>
    <row r="1706" spans="1:28" x14ac:dyDescent="0.25">
      <c r="A1706" s="2">
        <f t="shared" si="511"/>
        <v>12</v>
      </c>
      <c r="B1706" s="16">
        <f ca="1">VLOOKUP(A1706,PERIODS!$O$4:$P$33,2,FALSE)</f>
        <v>3.3000000000000002E-2</v>
      </c>
      <c r="C1706" s="15"/>
      <c r="D1706" s="18">
        <v>1692</v>
      </c>
      <c r="E1706" s="34">
        <f t="shared" ca="1" si="513"/>
        <v>17339.672843170021</v>
      </c>
      <c r="F1706" s="34">
        <f t="shared" ca="1" si="495"/>
        <v>3300</v>
      </c>
      <c r="G1706" s="69">
        <f t="shared" ca="1" si="499"/>
        <v>0</v>
      </c>
      <c r="H1706" s="34">
        <f t="shared" ca="1" si="500"/>
        <v>1098.7194519537031</v>
      </c>
      <c r="I1706" s="34">
        <f t="shared" ca="1" si="501"/>
        <v>4398.7194519537034</v>
      </c>
      <c r="J1706" s="18">
        <f ca="1">SUM(INDIRECT(ADDRESS(ROW(F1706),COLUMN(F1706),4)):INDIRECT(ADDRESS(ROW(F1706)+N$5-1,COLUMN(F1706),4)))</f>
        <v>23500</v>
      </c>
      <c r="K1706" s="18">
        <f t="shared" ca="1" si="502"/>
        <v>16350</v>
      </c>
      <c r="L1706" s="18">
        <f t="shared" ca="1" si="512"/>
        <v>0</v>
      </c>
      <c r="M1706" s="18">
        <f t="shared" ca="1" si="496"/>
        <v>0</v>
      </c>
      <c r="N1706" s="34">
        <f t="shared" ca="1" si="503"/>
        <v>12940.953391216317</v>
      </c>
      <c r="P1706" s="18">
        <f t="shared" ca="1" si="497"/>
        <v>1098.7194519537031</v>
      </c>
      <c r="Q1706" s="47">
        <f ca="1">SUM(L$15:L1706)-SUM(M$15:M1706)</f>
        <v>16350</v>
      </c>
      <c r="R1706" s="47" t="str">
        <f t="shared" ca="1" si="498"/>
        <v>M1709</v>
      </c>
      <c r="S1706" s="40">
        <f t="shared" ca="1" si="504"/>
        <v>0</v>
      </c>
      <c r="T1706" s="46">
        <f t="shared" ca="1" si="505"/>
        <v>66</v>
      </c>
      <c r="X1706" s="74">
        <f t="shared" ca="1" si="506"/>
        <v>1.0987194519537031</v>
      </c>
      <c r="Y1706" s="75">
        <f t="shared" ca="1" si="507"/>
        <v>1.0987194519537031</v>
      </c>
      <c r="Z1706" s="74">
        <f t="shared" ca="1" si="508"/>
        <v>3.0003215070833504</v>
      </c>
      <c r="AA1706" s="76">
        <f t="shared" ca="1" si="509"/>
        <v>1098.7194519537031</v>
      </c>
      <c r="AB1706" s="76">
        <f t="shared" ca="1" si="510"/>
        <v>3000.3215070833503</v>
      </c>
    </row>
    <row r="1707" spans="1:28" x14ac:dyDescent="0.25">
      <c r="A1707" s="2">
        <f t="shared" si="511"/>
        <v>13</v>
      </c>
      <c r="B1707" s="16">
        <f ca="1">VLOOKUP(A1707,PERIODS!$O$4:$P$33,2,FALSE)</f>
        <v>3.3000000000000002E-2</v>
      </c>
      <c r="C1707" s="15"/>
      <c r="D1707" s="18">
        <v>1693</v>
      </c>
      <c r="E1707" s="34">
        <f t="shared" ca="1" si="513"/>
        <v>12940.953391216317</v>
      </c>
      <c r="F1707" s="34">
        <f t="shared" ca="1" si="495"/>
        <v>3300</v>
      </c>
      <c r="G1707" s="69">
        <f t="shared" ca="1" si="499"/>
        <v>0</v>
      </c>
      <c r="H1707" s="34">
        <f t="shared" ca="1" si="500"/>
        <v>-1431.4339206356458</v>
      </c>
      <c r="I1707" s="34">
        <f t="shared" ca="1" si="501"/>
        <v>1868.5660793643542</v>
      </c>
      <c r="J1707" s="18">
        <f ca="1">SUM(INDIRECT(ADDRESS(ROW(F1707),COLUMN(F1707),4)):INDIRECT(ADDRESS(ROW(F1707)+N$5-1,COLUMN(F1707),4)))</f>
        <v>23700</v>
      </c>
      <c r="K1707" s="18">
        <f t="shared" ca="1" si="502"/>
        <v>16350</v>
      </c>
      <c r="L1707" s="18">
        <f t="shared" ca="1" si="512"/>
        <v>0</v>
      </c>
      <c r="M1707" s="18">
        <f t="shared" ca="1" si="496"/>
        <v>0</v>
      </c>
      <c r="N1707" s="34">
        <f t="shared" ca="1" si="503"/>
        <v>11072.387311851962</v>
      </c>
      <c r="P1707" s="18">
        <f t="shared" ca="1" si="497"/>
        <v>1431.4339206356458</v>
      </c>
      <c r="Q1707" s="47">
        <f ca="1">SUM(L$15:L1707)-SUM(M$15:M1707)</f>
        <v>16350</v>
      </c>
      <c r="R1707" s="47" t="str">
        <f t="shared" ca="1" si="498"/>
        <v>M1710</v>
      </c>
      <c r="S1707" s="40">
        <f t="shared" ca="1" si="504"/>
        <v>0</v>
      </c>
      <c r="T1707" s="46">
        <f t="shared" ca="1" si="505"/>
        <v>18</v>
      </c>
      <c r="X1707" s="74">
        <f t="shared" ca="1" si="506"/>
        <v>-1.4314339206356459</v>
      </c>
      <c r="Y1707" s="75">
        <f t="shared" ca="1" si="507"/>
        <v>-1.4314339206356459</v>
      </c>
      <c r="Z1707" s="74">
        <f t="shared" ca="1" si="508"/>
        <v>0.23896601814923818</v>
      </c>
      <c r="AA1707" s="76">
        <f t="shared" ca="1" si="509"/>
        <v>-1431.4339206356458</v>
      </c>
      <c r="AB1707" s="76">
        <f t="shared" ca="1" si="510"/>
        <v>238.96601814923818</v>
      </c>
    </row>
    <row r="1708" spans="1:28" x14ac:dyDescent="0.25">
      <c r="A1708" s="2">
        <f t="shared" si="511"/>
        <v>14</v>
      </c>
      <c r="B1708" s="16">
        <f ca="1">VLOOKUP(A1708,PERIODS!$O$4:$P$33,2,FALSE)</f>
        <v>3.3000000000000002E-2</v>
      </c>
      <c r="C1708" s="15"/>
      <c r="D1708" s="18">
        <v>1694</v>
      </c>
      <c r="E1708" s="34">
        <f t="shared" ca="1" si="513"/>
        <v>11072.387311851962</v>
      </c>
      <c r="F1708" s="34">
        <f t="shared" ca="1" si="495"/>
        <v>3300</v>
      </c>
      <c r="G1708" s="69">
        <f t="shared" ca="1" si="499"/>
        <v>0</v>
      </c>
      <c r="H1708" s="34">
        <f t="shared" ca="1" si="500"/>
        <v>-1575.069234924257</v>
      </c>
      <c r="I1708" s="34">
        <f t="shared" ca="1" si="501"/>
        <v>1724.930765075743</v>
      </c>
      <c r="J1708" s="18">
        <f ca="1">SUM(INDIRECT(ADDRESS(ROW(F1708),COLUMN(F1708),4)):INDIRECT(ADDRESS(ROW(F1708)+N$5-1,COLUMN(F1708),4)))</f>
        <v>23900</v>
      </c>
      <c r="K1708" s="18">
        <f t="shared" ca="1" si="502"/>
        <v>0</v>
      </c>
      <c r="L1708" s="18">
        <f t="shared" ca="1" si="512"/>
        <v>0</v>
      </c>
      <c r="M1708" s="18">
        <f t="shared" ca="1" si="496"/>
        <v>16350</v>
      </c>
      <c r="N1708" s="34">
        <f t="shared" ca="1" si="503"/>
        <v>25697.456546776219</v>
      </c>
      <c r="P1708" s="18">
        <f t="shared" ca="1" si="497"/>
        <v>1575.069234924257</v>
      </c>
      <c r="Q1708" s="47">
        <f ca="1">SUM(L$15:L1708)-SUM(M$15:M1708)</f>
        <v>0</v>
      </c>
      <c r="R1708" s="47" t="str">
        <f t="shared" ca="1" si="498"/>
        <v>M1711</v>
      </c>
      <c r="S1708" s="40">
        <f t="shared" ca="1" si="504"/>
        <v>0</v>
      </c>
      <c r="T1708" s="46">
        <f t="shared" ca="1" si="505"/>
        <v>52</v>
      </c>
      <c r="X1708" s="74">
        <f t="shared" ca="1" si="506"/>
        <v>-1.575069234924257</v>
      </c>
      <c r="Y1708" s="75">
        <f t="shared" ca="1" si="507"/>
        <v>-1.575069234924257</v>
      </c>
      <c r="Z1708" s="74">
        <f t="shared" ca="1" si="508"/>
        <v>0.20699322102505341</v>
      </c>
      <c r="AA1708" s="76">
        <f t="shared" ca="1" si="509"/>
        <v>-1575.069234924257</v>
      </c>
      <c r="AB1708" s="76">
        <f t="shared" ca="1" si="510"/>
        <v>206.9932210250534</v>
      </c>
    </row>
    <row r="1709" spans="1:28" x14ac:dyDescent="0.25">
      <c r="A1709" s="2">
        <f t="shared" si="511"/>
        <v>15</v>
      </c>
      <c r="B1709" s="16">
        <f ca="1">VLOOKUP(A1709,PERIODS!$O$4:$P$33,2,FALSE)</f>
        <v>3.3000000000000002E-2</v>
      </c>
      <c r="C1709" s="15"/>
      <c r="D1709" s="18">
        <v>1695</v>
      </c>
      <c r="E1709" s="34">
        <f t="shared" ca="1" si="513"/>
        <v>25697.456546776219</v>
      </c>
      <c r="F1709" s="34">
        <f t="shared" ca="1" si="495"/>
        <v>3300</v>
      </c>
      <c r="G1709" s="69">
        <f t="shared" ca="1" si="499"/>
        <v>0</v>
      </c>
      <c r="H1709" s="34">
        <f t="shared" ca="1" si="500"/>
        <v>87.443252319086724</v>
      </c>
      <c r="I1709" s="34">
        <f t="shared" ca="1" si="501"/>
        <v>3387.4432523190867</v>
      </c>
      <c r="J1709" s="18">
        <f ca="1">SUM(INDIRECT(ADDRESS(ROW(F1709),COLUMN(F1709),4)):INDIRECT(ADDRESS(ROW(F1709)+N$5-1,COLUMN(F1709),4)))</f>
        <v>24100</v>
      </c>
      <c r="K1709" s="18">
        <f t="shared" ca="1" si="502"/>
        <v>0</v>
      </c>
      <c r="L1709" s="18">
        <f t="shared" ca="1" si="512"/>
        <v>0</v>
      </c>
      <c r="M1709" s="18">
        <f t="shared" ca="1" si="496"/>
        <v>0</v>
      </c>
      <c r="N1709" s="34">
        <f t="shared" ca="1" si="503"/>
        <v>22310.013294457131</v>
      </c>
      <c r="P1709" s="18">
        <f t="shared" ca="1" si="497"/>
        <v>87.443252319086724</v>
      </c>
      <c r="Q1709" s="47">
        <f ca="1">SUM(L$15:L1709)-SUM(M$15:M1709)</f>
        <v>0</v>
      </c>
      <c r="R1709" s="47" t="str">
        <f t="shared" ca="1" si="498"/>
        <v>M1712</v>
      </c>
      <c r="S1709" s="40">
        <f t="shared" ca="1" si="504"/>
        <v>0</v>
      </c>
      <c r="T1709" s="46">
        <f t="shared" ca="1" si="505"/>
        <v>58</v>
      </c>
      <c r="X1709" s="74">
        <f t="shared" ca="1" si="506"/>
        <v>8.7443252319086728E-2</v>
      </c>
      <c r="Y1709" s="75">
        <f t="shared" ca="1" si="507"/>
        <v>8.7443252319086728E-2</v>
      </c>
      <c r="Z1709" s="74">
        <f t="shared" ca="1" si="508"/>
        <v>1.091380329382946</v>
      </c>
      <c r="AA1709" s="76">
        <f t="shared" ca="1" si="509"/>
        <v>87.443252319086724</v>
      </c>
      <c r="AB1709" s="76">
        <f t="shared" ca="1" si="510"/>
        <v>1091.380329382946</v>
      </c>
    </row>
    <row r="1710" spans="1:28" x14ac:dyDescent="0.25">
      <c r="A1710" s="2">
        <f t="shared" si="511"/>
        <v>16</v>
      </c>
      <c r="B1710" s="16">
        <f ca="1">VLOOKUP(A1710,PERIODS!$O$4:$P$33,2,FALSE)</f>
        <v>3.3000000000000002E-2</v>
      </c>
      <c r="C1710" s="15"/>
      <c r="D1710" s="18">
        <v>1696</v>
      </c>
      <c r="E1710" s="34">
        <f t="shared" ca="1" si="513"/>
        <v>22310.013294457131</v>
      </c>
      <c r="F1710" s="34">
        <f t="shared" ca="1" si="495"/>
        <v>3300</v>
      </c>
      <c r="G1710" s="69">
        <f t="shared" ca="1" si="499"/>
        <v>0</v>
      </c>
      <c r="H1710" s="34">
        <f t="shared" ca="1" si="500"/>
        <v>890.89109462291344</v>
      </c>
      <c r="I1710" s="34">
        <f t="shared" ca="1" si="501"/>
        <v>4190.8910946229134</v>
      </c>
      <c r="J1710" s="18">
        <f ca="1">SUM(INDIRECT(ADDRESS(ROW(F1710),COLUMN(F1710),4)):INDIRECT(ADDRESS(ROW(F1710)+N$5-1,COLUMN(F1710),4)))</f>
        <v>24300</v>
      </c>
      <c r="K1710" s="18">
        <f t="shared" ca="1" si="502"/>
        <v>16350</v>
      </c>
      <c r="L1710" s="18">
        <f t="shared" ca="1" si="512"/>
        <v>16350</v>
      </c>
      <c r="M1710" s="18">
        <f t="shared" ca="1" si="496"/>
        <v>0</v>
      </c>
      <c r="N1710" s="34">
        <f t="shared" ca="1" si="503"/>
        <v>18119.122199834215</v>
      </c>
      <c r="P1710" s="18">
        <f t="shared" ca="1" si="497"/>
        <v>890.89109462291344</v>
      </c>
      <c r="Q1710" s="47">
        <f ca="1">SUM(L$15:L1710)-SUM(M$15:M1710)</f>
        <v>16350</v>
      </c>
      <c r="R1710" s="47" t="str">
        <f t="shared" ca="1" si="498"/>
        <v>M1713</v>
      </c>
      <c r="S1710" s="40">
        <f t="shared" ca="1" si="504"/>
        <v>0</v>
      </c>
      <c r="T1710" s="46">
        <f t="shared" ca="1" si="505"/>
        <v>9</v>
      </c>
      <c r="X1710" s="74">
        <f t="shared" ca="1" si="506"/>
        <v>0.89089109462291349</v>
      </c>
      <c r="Y1710" s="75">
        <f t="shared" ca="1" si="507"/>
        <v>0.89089109462291349</v>
      </c>
      <c r="Z1710" s="74">
        <f t="shared" ca="1" si="508"/>
        <v>2.4373005493223681</v>
      </c>
      <c r="AA1710" s="76">
        <f t="shared" ca="1" si="509"/>
        <v>890.89109462291344</v>
      </c>
      <c r="AB1710" s="76">
        <f t="shared" ca="1" si="510"/>
        <v>2437.3005493223682</v>
      </c>
    </row>
    <row r="1711" spans="1:28" x14ac:dyDescent="0.25">
      <c r="A1711" s="2">
        <f t="shared" si="511"/>
        <v>17</v>
      </c>
      <c r="B1711" s="16">
        <f ca="1">VLOOKUP(A1711,PERIODS!$O$4:$P$33,2,FALSE)</f>
        <v>3.5000000000000003E-2</v>
      </c>
      <c r="C1711" s="15"/>
      <c r="D1711" s="18">
        <v>1697</v>
      </c>
      <c r="E1711" s="34">
        <f t="shared" ca="1" si="513"/>
        <v>18119.122199834215</v>
      </c>
      <c r="F1711" s="34">
        <f t="shared" ca="1" si="495"/>
        <v>3500.0000000000005</v>
      </c>
      <c r="G1711" s="69">
        <f t="shared" ca="1" si="499"/>
        <v>0</v>
      </c>
      <c r="H1711" s="34">
        <f t="shared" ca="1" si="500"/>
        <v>-959.88599643976374</v>
      </c>
      <c r="I1711" s="34">
        <f t="shared" ca="1" si="501"/>
        <v>2540.1140035602366</v>
      </c>
      <c r="J1711" s="18">
        <f ca="1">SUM(INDIRECT(ADDRESS(ROW(F1711),COLUMN(F1711),4)):INDIRECT(ADDRESS(ROW(F1711)+N$5-1,COLUMN(F1711),4)))</f>
        <v>24500.000000000004</v>
      </c>
      <c r="K1711" s="18">
        <f t="shared" ca="1" si="502"/>
        <v>16350</v>
      </c>
      <c r="L1711" s="18">
        <f t="shared" ca="1" si="512"/>
        <v>0</v>
      </c>
      <c r="M1711" s="18">
        <f t="shared" ca="1" si="496"/>
        <v>0</v>
      </c>
      <c r="N1711" s="34">
        <f t="shared" ca="1" si="503"/>
        <v>15579.008196273979</v>
      </c>
      <c r="P1711" s="18">
        <f t="shared" ca="1" si="497"/>
        <v>959.88599643976374</v>
      </c>
      <c r="Q1711" s="47">
        <f ca="1">SUM(L$15:L1711)-SUM(M$15:M1711)</f>
        <v>16350</v>
      </c>
      <c r="R1711" s="47" t="str">
        <f t="shared" ca="1" si="498"/>
        <v>M1714</v>
      </c>
      <c r="S1711" s="40">
        <f t="shared" ca="1" si="504"/>
        <v>0</v>
      </c>
      <c r="T1711" s="46">
        <f t="shared" ca="1" si="505"/>
        <v>92</v>
      </c>
      <c r="X1711" s="74">
        <f t="shared" ca="1" si="506"/>
        <v>-0.9598859964397638</v>
      </c>
      <c r="Y1711" s="75">
        <f t="shared" ca="1" si="507"/>
        <v>-0.9598859964397638</v>
      </c>
      <c r="Z1711" s="74">
        <f t="shared" ca="1" si="508"/>
        <v>0.38293653961559021</v>
      </c>
      <c r="AA1711" s="76">
        <f t="shared" ca="1" si="509"/>
        <v>-959.88599643976374</v>
      </c>
      <c r="AB1711" s="76">
        <f t="shared" ca="1" si="510"/>
        <v>382.93653961559022</v>
      </c>
    </row>
    <row r="1712" spans="1:28" x14ac:dyDescent="0.25">
      <c r="A1712" s="2">
        <f t="shared" si="511"/>
        <v>18</v>
      </c>
      <c r="B1712" s="16">
        <f ca="1">VLOOKUP(A1712,PERIODS!$O$4:$P$33,2,FALSE)</f>
        <v>3.5000000000000003E-2</v>
      </c>
      <c r="C1712" s="15"/>
      <c r="D1712" s="18">
        <v>1698</v>
      </c>
      <c r="E1712" s="34">
        <f t="shared" ca="1" si="513"/>
        <v>15579.008196273979</v>
      </c>
      <c r="F1712" s="34">
        <f t="shared" ca="1" si="495"/>
        <v>3500.0000000000005</v>
      </c>
      <c r="G1712" s="69">
        <f t="shared" ca="1" si="499"/>
        <v>0</v>
      </c>
      <c r="H1712" s="34">
        <f t="shared" ca="1" si="500"/>
        <v>-862.75427499517741</v>
      </c>
      <c r="I1712" s="34">
        <f t="shared" ca="1" si="501"/>
        <v>2637.2457250048228</v>
      </c>
      <c r="J1712" s="18">
        <f ca="1">SUM(INDIRECT(ADDRESS(ROW(F1712),COLUMN(F1712),4)):INDIRECT(ADDRESS(ROW(F1712)+N$5-1,COLUMN(F1712),4)))</f>
        <v>24500.000000000004</v>
      </c>
      <c r="K1712" s="18">
        <f t="shared" ca="1" si="502"/>
        <v>16350</v>
      </c>
      <c r="L1712" s="18">
        <f t="shared" ca="1" si="512"/>
        <v>0</v>
      </c>
      <c r="M1712" s="18">
        <f t="shared" ca="1" si="496"/>
        <v>0</v>
      </c>
      <c r="N1712" s="34">
        <f t="shared" ca="1" si="503"/>
        <v>12941.762471269156</v>
      </c>
      <c r="P1712" s="18">
        <f t="shared" ca="1" si="497"/>
        <v>862.75427499517741</v>
      </c>
      <c r="Q1712" s="47">
        <f ca="1">SUM(L$15:L1712)-SUM(M$15:M1712)</f>
        <v>16350</v>
      </c>
      <c r="R1712" s="47" t="str">
        <f t="shared" ca="1" si="498"/>
        <v>M1715</v>
      </c>
      <c r="S1712" s="40">
        <f t="shared" ca="1" si="504"/>
        <v>0</v>
      </c>
      <c r="T1712" s="46">
        <f t="shared" ca="1" si="505"/>
        <v>58</v>
      </c>
      <c r="X1712" s="74">
        <f t="shared" ca="1" si="506"/>
        <v>-0.86275427499517743</v>
      </c>
      <c r="Y1712" s="75">
        <f t="shared" ca="1" si="507"/>
        <v>-0.86275427499517743</v>
      </c>
      <c r="Z1712" s="74">
        <f t="shared" ca="1" si="508"/>
        <v>0.42199818116321963</v>
      </c>
      <c r="AA1712" s="76">
        <f t="shared" ca="1" si="509"/>
        <v>-862.75427499517741</v>
      </c>
      <c r="AB1712" s="76">
        <f t="shared" ca="1" si="510"/>
        <v>421.99818116321961</v>
      </c>
    </row>
    <row r="1713" spans="1:28" x14ac:dyDescent="0.25">
      <c r="A1713" s="2">
        <f t="shared" si="511"/>
        <v>19</v>
      </c>
      <c r="B1713" s="16">
        <f ca="1">VLOOKUP(A1713,PERIODS!$O$4:$P$33,2,FALSE)</f>
        <v>3.5000000000000003E-2</v>
      </c>
      <c r="C1713" s="15"/>
      <c r="D1713" s="18">
        <v>1699</v>
      </c>
      <c r="E1713" s="34">
        <f t="shared" ca="1" si="513"/>
        <v>12941.762471269156</v>
      </c>
      <c r="F1713" s="34">
        <f t="shared" ca="1" si="495"/>
        <v>3500.0000000000005</v>
      </c>
      <c r="G1713" s="69">
        <f t="shared" ca="1" si="499"/>
        <v>0</v>
      </c>
      <c r="H1713" s="34">
        <f t="shared" ca="1" si="500"/>
        <v>842.28499532959324</v>
      </c>
      <c r="I1713" s="34">
        <f t="shared" ca="1" si="501"/>
        <v>4342.2849953295936</v>
      </c>
      <c r="J1713" s="18">
        <f ca="1">SUM(INDIRECT(ADDRESS(ROW(F1713),COLUMN(F1713),4)):INDIRECT(ADDRESS(ROW(F1713)+N$5-1,COLUMN(F1713),4)))</f>
        <v>24500.000000000004</v>
      </c>
      <c r="K1713" s="18">
        <f t="shared" ca="1" si="502"/>
        <v>0</v>
      </c>
      <c r="L1713" s="18">
        <f t="shared" ca="1" si="512"/>
        <v>0</v>
      </c>
      <c r="M1713" s="18">
        <f t="shared" ca="1" si="496"/>
        <v>16350</v>
      </c>
      <c r="N1713" s="34">
        <f t="shared" ca="1" si="503"/>
        <v>24949.477475939562</v>
      </c>
      <c r="P1713" s="18">
        <f t="shared" ca="1" si="497"/>
        <v>842.28499532959324</v>
      </c>
      <c r="Q1713" s="47">
        <f ca="1">SUM(L$15:L1713)-SUM(M$15:M1713)</f>
        <v>0</v>
      </c>
      <c r="R1713" s="47" t="str">
        <f t="shared" ca="1" si="498"/>
        <v>M1716</v>
      </c>
      <c r="S1713" s="40">
        <f t="shared" ca="1" si="504"/>
        <v>0</v>
      </c>
      <c r="T1713" s="46">
        <f t="shared" ca="1" si="505"/>
        <v>33</v>
      </c>
      <c r="X1713" s="74">
        <f t="shared" ca="1" si="506"/>
        <v>0.84228499532959322</v>
      </c>
      <c r="Y1713" s="75">
        <f t="shared" ca="1" si="507"/>
        <v>0.84228499532959322</v>
      </c>
      <c r="Z1713" s="74">
        <f t="shared" ca="1" si="508"/>
        <v>2.3216659162250313</v>
      </c>
      <c r="AA1713" s="76">
        <f t="shared" ca="1" si="509"/>
        <v>842.28499532959324</v>
      </c>
      <c r="AB1713" s="76">
        <f t="shared" ca="1" si="510"/>
        <v>2321.6659162250312</v>
      </c>
    </row>
    <row r="1714" spans="1:28" x14ac:dyDescent="0.25">
      <c r="A1714" s="2">
        <f t="shared" si="511"/>
        <v>20</v>
      </c>
      <c r="B1714" s="16">
        <f ca="1">VLOOKUP(A1714,PERIODS!$O$4:$P$33,2,FALSE)</f>
        <v>3.5000000000000003E-2</v>
      </c>
      <c r="C1714" s="15"/>
      <c r="D1714" s="18">
        <v>1700</v>
      </c>
      <c r="E1714" s="34">
        <f t="shared" ca="1" si="513"/>
        <v>24949.477475939562</v>
      </c>
      <c r="F1714" s="34">
        <f t="shared" ca="1" si="495"/>
        <v>3500.0000000000005</v>
      </c>
      <c r="G1714" s="69">
        <f t="shared" ca="1" si="499"/>
        <v>0</v>
      </c>
      <c r="H1714" s="34">
        <f t="shared" ca="1" si="500"/>
        <v>1959.9639845400536</v>
      </c>
      <c r="I1714" s="34">
        <f t="shared" ca="1" si="501"/>
        <v>5459.9639845400543</v>
      </c>
      <c r="J1714" s="18">
        <f ca="1">SUM(INDIRECT(ADDRESS(ROW(F1714),COLUMN(F1714),4)):INDIRECT(ADDRESS(ROW(F1714)+N$5-1,COLUMN(F1714),4)))</f>
        <v>24500.000000000004</v>
      </c>
      <c r="K1714" s="18">
        <f t="shared" ca="1" si="502"/>
        <v>0</v>
      </c>
      <c r="L1714" s="18">
        <f t="shared" ca="1" si="512"/>
        <v>0</v>
      </c>
      <c r="M1714" s="18">
        <f t="shared" ca="1" si="496"/>
        <v>0</v>
      </c>
      <c r="N1714" s="34">
        <f t="shared" ca="1" si="503"/>
        <v>19489.513491399506</v>
      </c>
      <c r="P1714" s="18">
        <f t="shared" ca="1" si="497"/>
        <v>1959.9639845400536</v>
      </c>
      <c r="Q1714" s="47">
        <f ca="1">SUM(L$15:L1714)-SUM(M$15:M1714)</f>
        <v>0</v>
      </c>
      <c r="R1714" s="47" t="str">
        <f t="shared" ca="1" si="498"/>
        <v>M1717</v>
      </c>
      <c r="S1714" s="40">
        <f t="shared" ca="1" si="504"/>
        <v>0</v>
      </c>
      <c r="T1714" s="46">
        <f t="shared" ca="1" si="505"/>
        <v>94</v>
      </c>
      <c r="X1714" s="74">
        <f t="shared" ca="1" si="506"/>
        <v>2.0732687961747889</v>
      </c>
      <c r="Y1714" s="75">
        <f t="shared" ca="1" si="507"/>
        <v>1.9599639845400536</v>
      </c>
      <c r="Z1714" s="74">
        <f t="shared" ca="1" si="508"/>
        <v>7.0990713842313315</v>
      </c>
      <c r="AA1714" s="76">
        <f t="shared" ca="1" si="509"/>
        <v>1959.9639845400536</v>
      </c>
      <c r="AB1714" s="76">
        <f t="shared" ca="1" si="510"/>
        <v>7099.0713842313316</v>
      </c>
    </row>
    <row r="1715" spans="1:28" x14ac:dyDescent="0.25">
      <c r="A1715" s="2">
        <f t="shared" si="511"/>
        <v>21</v>
      </c>
      <c r="B1715" s="16">
        <f ca="1">VLOOKUP(A1715,PERIODS!$O$4:$P$33,2,FALSE)</f>
        <v>3.5000000000000003E-2</v>
      </c>
      <c r="C1715" s="15"/>
      <c r="D1715" s="18">
        <v>1701</v>
      </c>
      <c r="E1715" s="34">
        <f t="shared" ca="1" si="513"/>
        <v>19489.513491399506</v>
      </c>
      <c r="F1715" s="34">
        <f t="shared" ca="1" si="495"/>
        <v>3500.0000000000005</v>
      </c>
      <c r="G1715" s="69">
        <f t="shared" ca="1" si="499"/>
        <v>0</v>
      </c>
      <c r="H1715" s="34">
        <f t="shared" ca="1" si="500"/>
        <v>-210.77825741065291</v>
      </c>
      <c r="I1715" s="34">
        <f t="shared" ca="1" si="501"/>
        <v>3289.2217425893477</v>
      </c>
      <c r="J1715" s="18">
        <f ca="1">SUM(INDIRECT(ADDRESS(ROW(F1715),COLUMN(F1715),4)):INDIRECT(ADDRESS(ROW(F1715)+N$5-1,COLUMN(F1715),4)))</f>
        <v>24500.000000000004</v>
      </c>
      <c r="K1715" s="18">
        <f t="shared" ca="1" si="502"/>
        <v>16350</v>
      </c>
      <c r="L1715" s="18">
        <f t="shared" ca="1" si="512"/>
        <v>16350</v>
      </c>
      <c r="M1715" s="18">
        <f t="shared" ca="1" si="496"/>
        <v>0</v>
      </c>
      <c r="N1715" s="34">
        <f t="shared" ca="1" si="503"/>
        <v>16200.291748810159</v>
      </c>
      <c r="P1715" s="18">
        <f t="shared" ca="1" si="497"/>
        <v>210.77825741065291</v>
      </c>
      <c r="Q1715" s="47">
        <f ca="1">SUM(L$15:L1715)-SUM(M$15:M1715)</f>
        <v>16350</v>
      </c>
      <c r="R1715" s="47" t="str">
        <f t="shared" ca="1" si="498"/>
        <v>M1718</v>
      </c>
      <c r="S1715" s="40">
        <f t="shared" ca="1" si="504"/>
        <v>0</v>
      </c>
      <c r="T1715" s="46">
        <f t="shared" ca="1" si="505"/>
        <v>99</v>
      </c>
      <c r="X1715" s="74">
        <f t="shared" ca="1" si="506"/>
        <v>-0.21077825741065292</v>
      </c>
      <c r="Y1715" s="75">
        <f t="shared" ca="1" si="507"/>
        <v>-0.21077825741065292</v>
      </c>
      <c r="Z1715" s="74">
        <f t="shared" ca="1" si="508"/>
        <v>0.80995364818932891</v>
      </c>
      <c r="AA1715" s="76">
        <f t="shared" ca="1" si="509"/>
        <v>-210.77825741065291</v>
      </c>
      <c r="AB1715" s="76">
        <f t="shared" ca="1" si="510"/>
        <v>809.95364818932887</v>
      </c>
    </row>
    <row r="1716" spans="1:28" x14ac:dyDescent="0.25">
      <c r="A1716" s="2">
        <f t="shared" si="511"/>
        <v>22</v>
      </c>
      <c r="B1716" s="16">
        <f ca="1">VLOOKUP(A1716,PERIODS!$O$4:$P$33,2,FALSE)</f>
        <v>3.5000000000000003E-2</v>
      </c>
      <c r="C1716" s="15"/>
      <c r="D1716" s="18">
        <v>1702</v>
      </c>
      <c r="E1716" s="34">
        <f t="shared" ca="1" si="513"/>
        <v>16200.291748810159</v>
      </c>
      <c r="F1716" s="34">
        <f t="shared" ca="1" si="495"/>
        <v>3500.0000000000005</v>
      </c>
      <c r="G1716" s="69">
        <f t="shared" ca="1" si="499"/>
        <v>0</v>
      </c>
      <c r="H1716" s="34">
        <f t="shared" ca="1" si="500"/>
        <v>913.87372068953016</v>
      </c>
      <c r="I1716" s="34">
        <f t="shared" ca="1" si="501"/>
        <v>4413.8737206895303</v>
      </c>
      <c r="J1716" s="18">
        <f ca="1">SUM(INDIRECT(ADDRESS(ROW(F1716),COLUMN(F1716),4)):INDIRECT(ADDRESS(ROW(F1716)+N$5-1,COLUMN(F1716),4)))</f>
        <v>25000.000000000004</v>
      </c>
      <c r="K1716" s="18">
        <f t="shared" ca="1" si="502"/>
        <v>16350</v>
      </c>
      <c r="L1716" s="18">
        <f t="shared" ca="1" si="512"/>
        <v>0</v>
      </c>
      <c r="M1716" s="18">
        <f t="shared" ca="1" si="496"/>
        <v>0</v>
      </c>
      <c r="N1716" s="34">
        <f t="shared" ca="1" si="503"/>
        <v>11786.418028120628</v>
      </c>
      <c r="P1716" s="18">
        <f t="shared" ca="1" si="497"/>
        <v>913.87372068953016</v>
      </c>
      <c r="Q1716" s="47">
        <f ca="1">SUM(L$15:L1716)-SUM(M$15:M1716)</f>
        <v>16350</v>
      </c>
      <c r="R1716" s="47" t="str">
        <f t="shared" ca="1" si="498"/>
        <v>M1719</v>
      </c>
      <c r="S1716" s="40">
        <f t="shared" ca="1" si="504"/>
        <v>0</v>
      </c>
      <c r="T1716" s="46">
        <f t="shared" ca="1" si="505"/>
        <v>43</v>
      </c>
      <c r="X1716" s="74">
        <f t="shared" ca="1" si="506"/>
        <v>0.91387372068953021</v>
      </c>
      <c r="Y1716" s="75">
        <f t="shared" ca="1" si="507"/>
        <v>0.91387372068953021</v>
      </c>
      <c r="Z1716" s="74">
        <f t="shared" ca="1" si="508"/>
        <v>2.4939647685874737</v>
      </c>
      <c r="AA1716" s="76">
        <f t="shared" ca="1" si="509"/>
        <v>913.87372068953016</v>
      </c>
      <c r="AB1716" s="76">
        <f t="shared" ca="1" si="510"/>
        <v>2493.9647685874738</v>
      </c>
    </row>
    <row r="1717" spans="1:28" x14ac:dyDescent="0.25">
      <c r="A1717" s="2">
        <f t="shared" si="511"/>
        <v>23</v>
      </c>
      <c r="B1717" s="16">
        <f ca="1">VLOOKUP(A1717,PERIODS!$O$4:$P$33,2,FALSE)</f>
        <v>3.5000000000000003E-2</v>
      </c>
      <c r="C1717" s="15"/>
      <c r="D1717" s="18">
        <v>1703</v>
      </c>
      <c r="E1717" s="34">
        <f t="shared" ca="1" si="513"/>
        <v>11786.418028120628</v>
      </c>
      <c r="F1717" s="34">
        <f t="shared" ca="1" si="495"/>
        <v>3500.0000000000005</v>
      </c>
      <c r="G1717" s="69">
        <f t="shared" ca="1" si="499"/>
        <v>0</v>
      </c>
      <c r="H1717" s="34">
        <f t="shared" ca="1" si="500"/>
        <v>-588.10640774942306</v>
      </c>
      <c r="I1717" s="34">
        <f t="shared" ca="1" si="501"/>
        <v>2911.8935922505775</v>
      </c>
      <c r="J1717" s="18">
        <f ca="1">SUM(INDIRECT(ADDRESS(ROW(F1717),COLUMN(F1717),4)):INDIRECT(ADDRESS(ROW(F1717)+N$5-1,COLUMN(F1717),4)))</f>
        <v>25500.000000000004</v>
      </c>
      <c r="K1717" s="18">
        <f t="shared" ca="1" si="502"/>
        <v>16350</v>
      </c>
      <c r="L1717" s="18">
        <f t="shared" ca="1" si="512"/>
        <v>0</v>
      </c>
      <c r="M1717" s="18">
        <f t="shared" ca="1" si="496"/>
        <v>0</v>
      </c>
      <c r="N1717" s="34">
        <f t="shared" ca="1" si="503"/>
        <v>8874.5244358700511</v>
      </c>
      <c r="P1717" s="18">
        <f t="shared" ca="1" si="497"/>
        <v>588.10640774942306</v>
      </c>
      <c r="Q1717" s="47">
        <f ca="1">SUM(L$15:L1717)-SUM(M$15:M1717)</f>
        <v>16350</v>
      </c>
      <c r="R1717" s="47" t="str">
        <f t="shared" ca="1" si="498"/>
        <v>M1720</v>
      </c>
      <c r="S1717" s="40">
        <f t="shared" ca="1" si="504"/>
        <v>0</v>
      </c>
      <c r="T1717" s="46">
        <f t="shared" ca="1" si="505"/>
        <v>45</v>
      </c>
      <c r="X1717" s="74">
        <f t="shared" ca="1" si="506"/>
        <v>-0.58810640774942302</v>
      </c>
      <c r="Y1717" s="75">
        <f t="shared" ca="1" si="507"/>
        <v>-0.58810640774942302</v>
      </c>
      <c r="Z1717" s="74">
        <f t="shared" ca="1" si="508"/>
        <v>0.55537794903610693</v>
      </c>
      <c r="AA1717" s="76">
        <f t="shared" ca="1" si="509"/>
        <v>-588.10640774942306</v>
      </c>
      <c r="AB1717" s="76">
        <f t="shared" ca="1" si="510"/>
        <v>555.37794903610688</v>
      </c>
    </row>
    <row r="1718" spans="1:28" x14ac:dyDescent="0.25">
      <c r="A1718" s="2">
        <f t="shared" si="511"/>
        <v>24</v>
      </c>
      <c r="B1718" s="16">
        <f ca="1">VLOOKUP(A1718,PERIODS!$O$4:$P$33,2,FALSE)</f>
        <v>3.5000000000000003E-2</v>
      </c>
      <c r="C1718" s="15"/>
      <c r="D1718" s="18">
        <v>1704</v>
      </c>
      <c r="E1718" s="34">
        <f t="shared" ca="1" si="513"/>
        <v>8874.5244358700511</v>
      </c>
      <c r="F1718" s="34">
        <f t="shared" ca="1" si="495"/>
        <v>3500.0000000000005</v>
      </c>
      <c r="G1718" s="69">
        <f t="shared" ca="1" si="499"/>
        <v>0</v>
      </c>
      <c r="H1718" s="34">
        <f t="shared" ca="1" si="500"/>
        <v>987.90310616536306</v>
      </c>
      <c r="I1718" s="34">
        <f t="shared" ca="1" si="501"/>
        <v>4487.9031061653632</v>
      </c>
      <c r="J1718" s="18">
        <f ca="1">SUM(INDIRECT(ADDRESS(ROW(F1718),COLUMN(F1718),4)):INDIRECT(ADDRESS(ROW(F1718)+N$5-1,COLUMN(F1718),4)))</f>
        <v>26000</v>
      </c>
      <c r="K1718" s="18">
        <f t="shared" ca="1" si="502"/>
        <v>16350</v>
      </c>
      <c r="L1718" s="18">
        <f t="shared" ca="1" si="512"/>
        <v>16350</v>
      </c>
      <c r="M1718" s="18">
        <f t="shared" ca="1" si="496"/>
        <v>16350</v>
      </c>
      <c r="N1718" s="34">
        <f t="shared" ca="1" si="503"/>
        <v>20736.621329704689</v>
      </c>
      <c r="P1718" s="18">
        <f t="shared" ca="1" si="497"/>
        <v>987.90310616536306</v>
      </c>
      <c r="Q1718" s="47">
        <f ca="1">SUM(L$15:L1718)-SUM(M$15:M1718)</f>
        <v>16350</v>
      </c>
      <c r="R1718" s="47" t="str">
        <f t="shared" ca="1" si="498"/>
        <v>M1721</v>
      </c>
      <c r="S1718" s="40">
        <f t="shared" ca="1" si="504"/>
        <v>0</v>
      </c>
      <c r="T1718" s="46">
        <f t="shared" ca="1" si="505"/>
        <v>45</v>
      </c>
      <c r="X1718" s="74">
        <f t="shared" ca="1" si="506"/>
        <v>0.98790310616536303</v>
      </c>
      <c r="Y1718" s="75">
        <f t="shared" ca="1" si="507"/>
        <v>0.98790310616536303</v>
      </c>
      <c r="Z1718" s="74">
        <f t="shared" ca="1" si="508"/>
        <v>2.6855971518734965</v>
      </c>
      <c r="AA1718" s="76">
        <f t="shared" ca="1" si="509"/>
        <v>987.90310616536306</v>
      </c>
      <c r="AB1718" s="76">
        <f t="shared" ca="1" si="510"/>
        <v>2685.5971518734964</v>
      </c>
    </row>
    <row r="1719" spans="1:28" x14ac:dyDescent="0.25">
      <c r="A1719" s="2">
        <f t="shared" si="511"/>
        <v>25</v>
      </c>
      <c r="B1719" s="16">
        <f ca="1">VLOOKUP(A1719,PERIODS!$O$4:$P$33,2,FALSE)</f>
        <v>3.5000000000000003E-2</v>
      </c>
      <c r="C1719" s="15"/>
      <c r="D1719" s="18">
        <v>1705</v>
      </c>
      <c r="E1719" s="34">
        <f t="shared" ca="1" si="513"/>
        <v>20736.621329704689</v>
      </c>
      <c r="F1719" s="34">
        <f t="shared" ca="1" si="495"/>
        <v>3500.0000000000005</v>
      </c>
      <c r="G1719" s="69">
        <f t="shared" ca="1" si="499"/>
        <v>0</v>
      </c>
      <c r="H1719" s="34">
        <f t="shared" ca="1" si="500"/>
        <v>-116.53900709138455</v>
      </c>
      <c r="I1719" s="34">
        <f t="shared" ca="1" si="501"/>
        <v>3383.4609929086159</v>
      </c>
      <c r="J1719" s="18">
        <f ca="1">SUM(INDIRECT(ADDRESS(ROW(F1719),COLUMN(F1719),4)):INDIRECT(ADDRESS(ROW(F1719)+N$5-1,COLUMN(F1719),4)))</f>
        <v>24900</v>
      </c>
      <c r="K1719" s="18">
        <f t="shared" ca="1" si="502"/>
        <v>16350</v>
      </c>
      <c r="L1719" s="18">
        <f t="shared" ca="1" si="512"/>
        <v>0</v>
      </c>
      <c r="M1719" s="18">
        <f t="shared" ca="1" si="496"/>
        <v>0</v>
      </c>
      <c r="N1719" s="34">
        <f t="shared" ca="1" si="503"/>
        <v>17353.160336796074</v>
      </c>
      <c r="P1719" s="18">
        <f t="shared" ca="1" si="497"/>
        <v>116.53900709138455</v>
      </c>
      <c r="Q1719" s="47">
        <f ca="1">SUM(L$15:L1719)-SUM(M$15:M1719)</f>
        <v>16350</v>
      </c>
      <c r="R1719" s="47" t="str">
        <f t="shared" ca="1" si="498"/>
        <v>M1722</v>
      </c>
      <c r="S1719" s="40">
        <f t="shared" ca="1" si="504"/>
        <v>0</v>
      </c>
      <c r="T1719" s="46">
        <f t="shared" ca="1" si="505"/>
        <v>96</v>
      </c>
      <c r="X1719" s="74">
        <f t="shared" ca="1" si="506"/>
        <v>-0.11653900709138455</v>
      </c>
      <c r="Y1719" s="75">
        <f t="shared" ca="1" si="507"/>
        <v>-0.11653900709138455</v>
      </c>
      <c r="Z1719" s="74">
        <f t="shared" ca="1" si="508"/>
        <v>0.88999538016845503</v>
      </c>
      <c r="AA1719" s="76">
        <f t="shared" ca="1" si="509"/>
        <v>-116.53900709138455</v>
      </c>
      <c r="AB1719" s="76">
        <f t="shared" ca="1" si="510"/>
        <v>889.99538016845509</v>
      </c>
    </row>
    <row r="1720" spans="1:28" x14ac:dyDescent="0.25">
      <c r="A1720" s="2">
        <f t="shared" si="511"/>
        <v>26</v>
      </c>
      <c r="B1720" s="16">
        <f ca="1">VLOOKUP(A1720,PERIODS!$O$4:$P$33,2,FALSE)</f>
        <v>3.5000000000000003E-2</v>
      </c>
      <c r="C1720" s="15"/>
      <c r="D1720" s="18">
        <v>1706</v>
      </c>
      <c r="E1720" s="34">
        <f t="shared" ca="1" si="513"/>
        <v>17353.160336796074</v>
      </c>
      <c r="F1720" s="34">
        <f t="shared" ca="1" si="495"/>
        <v>3500.0000000000005</v>
      </c>
      <c r="G1720" s="69">
        <f t="shared" ca="1" si="499"/>
        <v>0</v>
      </c>
      <c r="H1720" s="34">
        <f t="shared" ca="1" si="500"/>
        <v>683.16578729547541</v>
      </c>
      <c r="I1720" s="34">
        <f t="shared" ca="1" si="501"/>
        <v>4183.1657872954756</v>
      </c>
      <c r="J1720" s="18">
        <f ca="1">SUM(INDIRECT(ADDRESS(ROW(F1720),COLUMN(F1720),4)):INDIRECT(ADDRESS(ROW(F1720)+N$5-1,COLUMN(F1720),4)))</f>
        <v>23900</v>
      </c>
      <c r="K1720" s="18">
        <f t="shared" ca="1" si="502"/>
        <v>16350</v>
      </c>
      <c r="L1720" s="18">
        <f t="shared" ca="1" si="512"/>
        <v>0</v>
      </c>
      <c r="M1720" s="18">
        <f t="shared" ca="1" si="496"/>
        <v>0</v>
      </c>
      <c r="N1720" s="34">
        <f t="shared" ca="1" si="503"/>
        <v>13169.9945495006</v>
      </c>
      <c r="P1720" s="18">
        <f t="shared" ca="1" si="497"/>
        <v>683.16578729547541</v>
      </c>
      <c r="Q1720" s="47">
        <f ca="1">SUM(L$15:L1720)-SUM(M$15:M1720)</f>
        <v>16350</v>
      </c>
      <c r="R1720" s="47" t="str">
        <f t="shared" ca="1" si="498"/>
        <v>M1723</v>
      </c>
      <c r="S1720" s="40">
        <f t="shared" ca="1" si="504"/>
        <v>0</v>
      </c>
      <c r="T1720" s="46">
        <f t="shared" ca="1" si="505"/>
        <v>43</v>
      </c>
      <c r="X1720" s="74">
        <f t="shared" ca="1" si="506"/>
        <v>0.68316578729547539</v>
      </c>
      <c r="Y1720" s="75">
        <f t="shared" ca="1" si="507"/>
        <v>0.68316578729547539</v>
      </c>
      <c r="Z1720" s="74">
        <f t="shared" ca="1" si="508"/>
        <v>1.9801365110319404</v>
      </c>
      <c r="AA1720" s="76">
        <f t="shared" ca="1" si="509"/>
        <v>683.16578729547541</v>
      </c>
      <c r="AB1720" s="76">
        <f t="shared" ca="1" si="510"/>
        <v>1980.1365110319405</v>
      </c>
    </row>
    <row r="1721" spans="1:28" x14ac:dyDescent="0.25">
      <c r="A1721" s="2">
        <f t="shared" si="511"/>
        <v>27</v>
      </c>
      <c r="B1721" s="16">
        <f ca="1">VLOOKUP(A1721,PERIODS!$O$4:$P$33,2,FALSE)</f>
        <v>3.5000000000000003E-2</v>
      </c>
      <c r="C1721" s="15"/>
      <c r="D1721" s="18">
        <v>1707</v>
      </c>
      <c r="E1721" s="34">
        <f t="shared" ca="1" si="513"/>
        <v>13169.9945495006</v>
      </c>
      <c r="F1721" s="34">
        <f t="shared" ca="1" si="495"/>
        <v>3500.0000000000005</v>
      </c>
      <c r="G1721" s="69">
        <f t="shared" ca="1" si="499"/>
        <v>0</v>
      </c>
      <c r="H1721" s="34">
        <f t="shared" ca="1" si="500"/>
        <v>-946.50927126682802</v>
      </c>
      <c r="I1721" s="34">
        <f t="shared" ca="1" si="501"/>
        <v>2553.4907287331725</v>
      </c>
      <c r="J1721" s="18">
        <f ca="1">SUM(INDIRECT(ADDRESS(ROW(F1721),COLUMN(F1721),4)):INDIRECT(ADDRESS(ROW(F1721)+N$5-1,COLUMN(F1721),4)))</f>
        <v>22900</v>
      </c>
      <c r="K1721" s="18">
        <f t="shared" ca="1" si="502"/>
        <v>0</v>
      </c>
      <c r="L1721" s="18">
        <f t="shared" ca="1" si="512"/>
        <v>0</v>
      </c>
      <c r="M1721" s="18">
        <f t="shared" ca="1" si="496"/>
        <v>16350</v>
      </c>
      <c r="N1721" s="34">
        <f t="shared" ca="1" si="503"/>
        <v>26966.503820767426</v>
      </c>
      <c r="P1721" s="18">
        <f t="shared" ca="1" si="497"/>
        <v>946.50927126682802</v>
      </c>
      <c r="Q1721" s="47">
        <f ca="1">SUM(L$15:L1721)-SUM(M$15:M1721)</f>
        <v>0</v>
      </c>
      <c r="R1721" s="47" t="str">
        <f t="shared" ca="1" si="498"/>
        <v>M1724</v>
      </c>
      <c r="S1721" s="40">
        <f t="shared" ca="1" si="504"/>
        <v>0</v>
      </c>
      <c r="T1721" s="46">
        <f t="shared" ca="1" si="505"/>
        <v>89</v>
      </c>
      <c r="X1721" s="74">
        <f t="shared" ca="1" si="506"/>
        <v>-0.94650927126682805</v>
      </c>
      <c r="Y1721" s="75">
        <f t="shared" ca="1" si="507"/>
        <v>-0.94650927126682805</v>
      </c>
      <c r="Z1721" s="74">
        <f t="shared" ca="1" si="508"/>
        <v>0.38809339045731062</v>
      </c>
      <c r="AA1721" s="76">
        <f t="shared" ca="1" si="509"/>
        <v>-946.50927126682802</v>
      </c>
      <c r="AB1721" s="76">
        <f t="shared" ca="1" si="510"/>
        <v>388.09339045731059</v>
      </c>
    </row>
    <row r="1722" spans="1:28" x14ac:dyDescent="0.25">
      <c r="A1722" s="2">
        <f t="shared" si="511"/>
        <v>28</v>
      </c>
      <c r="B1722" s="16">
        <f ca="1">VLOOKUP(A1722,PERIODS!$O$4:$P$33,2,FALSE)</f>
        <v>0.04</v>
      </c>
      <c r="C1722" s="15"/>
      <c r="D1722" s="18">
        <v>1708</v>
      </c>
      <c r="E1722" s="34">
        <f t="shared" ca="1" si="513"/>
        <v>26966.503820767426</v>
      </c>
      <c r="F1722" s="34">
        <f t="shared" ca="1" si="495"/>
        <v>4000</v>
      </c>
      <c r="G1722" s="69">
        <f t="shared" ca="1" si="499"/>
        <v>0</v>
      </c>
      <c r="H1722" s="34">
        <f t="shared" ca="1" si="500"/>
        <v>936.18713286547109</v>
      </c>
      <c r="I1722" s="34">
        <f t="shared" ca="1" si="501"/>
        <v>4936.1871328654706</v>
      </c>
      <c r="J1722" s="18">
        <f ca="1">SUM(INDIRECT(ADDRESS(ROW(F1722),COLUMN(F1722),4)):INDIRECT(ADDRESS(ROW(F1722)+N$5-1,COLUMN(F1722),4)))</f>
        <v>21900</v>
      </c>
      <c r="K1722" s="18">
        <f t="shared" ca="1" si="502"/>
        <v>0</v>
      </c>
      <c r="L1722" s="18">
        <f t="shared" ca="1" si="512"/>
        <v>0</v>
      </c>
      <c r="M1722" s="18">
        <f t="shared" ca="1" si="496"/>
        <v>0</v>
      </c>
      <c r="N1722" s="34">
        <f t="shared" ca="1" si="503"/>
        <v>22030.316687901955</v>
      </c>
      <c r="P1722" s="18">
        <f t="shared" ca="1" si="497"/>
        <v>936.18713286547109</v>
      </c>
      <c r="Q1722" s="47">
        <f ca="1">SUM(L$15:L1722)-SUM(M$15:M1722)</f>
        <v>0</v>
      </c>
      <c r="R1722" s="47" t="str">
        <f t="shared" ca="1" si="498"/>
        <v>M1725</v>
      </c>
      <c r="S1722" s="40">
        <f t="shared" ca="1" si="504"/>
        <v>0</v>
      </c>
      <c r="T1722" s="46">
        <f t="shared" ca="1" si="505"/>
        <v>26</v>
      </c>
      <c r="X1722" s="74">
        <f t="shared" ca="1" si="506"/>
        <v>0.93618713286547106</v>
      </c>
      <c r="Y1722" s="75">
        <f t="shared" ca="1" si="507"/>
        <v>0.93618713286547106</v>
      </c>
      <c r="Z1722" s="74">
        <f t="shared" ca="1" si="508"/>
        <v>2.5502391341346682</v>
      </c>
      <c r="AA1722" s="76">
        <f t="shared" ca="1" si="509"/>
        <v>936.18713286547109</v>
      </c>
      <c r="AB1722" s="76">
        <f t="shared" ca="1" si="510"/>
        <v>2550.2391341346683</v>
      </c>
    </row>
    <row r="1723" spans="1:28" x14ac:dyDescent="0.25">
      <c r="A1723" s="2">
        <f t="shared" si="511"/>
        <v>29</v>
      </c>
      <c r="B1723" s="16">
        <f ca="1">VLOOKUP(A1723,PERIODS!$O$4:$P$33,2,FALSE)</f>
        <v>0.04</v>
      </c>
      <c r="C1723" s="15"/>
      <c r="D1723" s="18">
        <v>1709</v>
      </c>
      <c r="E1723" s="34">
        <f t="shared" ca="1" si="513"/>
        <v>22030.316687901955</v>
      </c>
      <c r="F1723" s="34">
        <f t="shared" ca="1" si="495"/>
        <v>4000</v>
      </c>
      <c r="G1723" s="69">
        <f t="shared" ca="1" si="499"/>
        <v>0</v>
      </c>
      <c r="H1723" s="34">
        <f t="shared" ca="1" si="500"/>
        <v>48.382731646178684</v>
      </c>
      <c r="I1723" s="34">
        <f t="shared" ca="1" si="501"/>
        <v>4048.3827316461789</v>
      </c>
      <c r="J1723" s="18">
        <f ca="1">SUM(INDIRECT(ADDRESS(ROW(F1723),COLUMN(F1723),4)):INDIRECT(ADDRESS(ROW(F1723)+N$5-1,COLUMN(F1723),4)))</f>
        <v>21200</v>
      </c>
      <c r="K1723" s="18">
        <f t="shared" ca="1" si="502"/>
        <v>0</v>
      </c>
      <c r="L1723" s="18">
        <f t="shared" ca="1" si="512"/>
        <v>0</v>
      </c>
      <c r="M1723" s="18">
        <f t="shared" ca="1" si="496"/>
        <v>0</v>
      </c>
      <c r="N1723" s="34">
        <f t="shared" ca="1" si="503"/>
        <v>17981.933956255776</v>
      </c>
      <c r="P1723" s="18">
        <f t="shared" ca="1" si="497"/>
        <v>48.382731646178684</v>
      </c>
      <c r="Q1723" s="47">
        <f ca="1">SUM(L$15:L1723)-SUM(M$15:M1723)</f>
        <v>0</v>
      </c>
      <c r="R1723" s="47" t="str">
        <f t="shared" ca="1" si="498"/>
        <v>M1726</v>
      </c>
      <c r="S1723" s="40">
        <f t="shared" ca="1" si="504"/>
        <v>0</v>
      </c>
      <c r="T1723" s="46">
        <f t="shared" ca="1" si="505"/>
        <v>25</v>
      </c>
      <c r="X1723" s="74">
        <f t="shared" ca="1" si="506"/>
        <v>4.8382731646178685E-2</v>
      </c>
      <c r="Y1723" s="75">
        <f t="shared" ca="1" si="507"/>
        <v>4.8382731646178685E-2</v>
      </c>
      <c r="Z1723" s="74">
        <f t="shared" ca="1" si="508"/>
        <v>1.0495722829894112</v>
      </c>
      <c r="AA1723" s="76">
        <f t="shared" ca="1" si="509"/>
        <v>48.382731646178684</v>
      </c>
      <c r="AB1723" s="76">
        <f t="shared" ca="1" si="510"/>
        <v>1049.5722829894112</v>
      </c>
    </row>
    <row r="1724" spans="1:28" x14ac:dyDescent="0.25">
      <c r="A1724" s="2">
        <f t="shared" si="511"/>
        <v>30</v>
      </c>
      <c r="B1724" s="16">
        <f ca="1">VLOOKUP(A1724,PERIODS!$O$4:$P$33,2,FALSE)</f>
        <v>0.04</v>
      </c>
      <c r="C1724" s="15"/>
      <c r="D1724" s="18">
        <v>1710</v>
      </c>
      <c r="E1724" s="34">
        <f t="shared" ca="1" si="513"/>
        <v>17981.933956255776</v>
      </c>
      <c r="F1724" s="34">
        <f t="shared" ca="1" si="495"/>
        <v>4000</v>
      </c>
      <c r="G1724" s="69">
        <f t="shared" ca="1" si="499"/>
        <v>0</v>
      </c>
      <c r="H1724" s="34">
        <f t="shared" ca="1" si="500"/>
        <v>-898.74614347774775</v>
      </c>
      <c r="I1724" s="34">
        <f t="shared" ca="1" si="501"/>
        <v>3101.2538565222521</v>
      </c>
      <c r="J1724" s="18">
        <f ca="1">SUM(INDIRECT(ADDRESS(ROW(F1724),COLUMN(F1724),4)):INDIRECT(ADDRESS(ROW(F1724)+N$5-1,COLUMN(F1724),4)))</f>
        <v>20500</v>
      </c>
      <c r="K1724" s="18">
        <f t="shared" ca="1" si="502"/>
        <v>16350</v>
      </c>
      <c r="L1724" s="18">
        <f t="shared" ca="1" si="512"/>
        <v>16350</v>
      </c>
      <c r="M1724" s="18">
        <f t="shared" ca="1" si="496"/>
        <v>0</v>
      </c>
      <c r="N1724" s="34">
        <f t="shared" ca="1" si="503"/>
        <v>14880.680099733523</v>
      </c>
      <c r="P1724" s="18">
        <f t="shared" ca="1" si="497"/>
        <v>898.74614347774775</v>
      </c>
      <c r="Q1724" s="47">
        <f ca="1">SUM(L$15:L1724)-SUM(M$15:M1724)</f>
        <v>16350</v>
      </c>
      <c r="R1724" s="47" t="str">
        <f t="shared" ca="1" si="498"/>
        <v>M1727</v>
      </c>
      <c r="S1724" s="40">
        <f t="shared" ca="1" si="504"/>
        <v>0</v>
      </c>
      <c r="T1724" s="46">
        <f t="shared" ca="1" si="505"/>
        <v>77</v>
      </c>
      <c r="X1724" s="74">
        <f t="shared" ca="1" si="506"/>
        <v>-0.89874614347774773</v>
      </c>
      <c r="Y1724" s="75">
        <f t="shared" ca="1" si="507"/>
        <v>-0.89874614347774773</v>
      </c>
      <c r="Z1724" s="74">
        <f t="shared" ca="1" si="508"/>
        <v>0.4070797594893335</v>
      </c>
      <c r="AA1724" s="76">
        <f t="shared" ca="1" si="509"/>
        <v>-898.74614347774775</v>
      </c>
      <c r="AB1724" s="76">
        <f t="shared" ca="1" si="510"/>
        <v>407.07975948933353</v>
      </c>
    </row>
    <row r="1725" spans="1:28" x14ac:dyDescent="0.25">
      <c r="A1725" s="2">
        <f t="shared" si="511"/>
        <v>1</v>
      </c>
      <c r="B1725" s="16">
        <f ca="1">VLOOKUP(A1725,PERIODS!$O$4:$P$33,2,FALSE)</f>
        <v>2.4E-2</v>
      </c>
      <c r="C1725" s="15"/>
      <c r="D1725" s="18">
        <v>1711</v>
      </c>
      <c r="E1725" s="34">
        <f t="shared" ca="1" si="513"/>
        <v>14880.680099733523</v>
      </c>
      <c r="F1725" s="34">
        <f t="shared" ca="1" si="495"/>
        <v>2400</v>
      </c>
      <c r="G1725" s="69">
        <f t="shared" ca="1" si="499"/>
        <v>0</v>
      </c>
      <c r="H1725" s="34">
        <f t="shared" ca="1" si="500"/>
        <v>-598.84670826043953</v>
      </c>
      <c r="I1725" s="34">
        <f t="shared" ca="1" si="501"/>
        <v>1801.1532917395605</v>
      </c>
      <c r="J1725" s="18">
        <f ca="1">SUM(INDIRECT(ADDRESS(ROW(F1725),COLUMN(F1725),4)):INDIRECT(ADDRESS(ROW(F1725)+N$5-1,COLUMN(F1725),4)))</f>
        <v>19800</v>
      </c>
      <c r="K1725" s="18">
        <f t="shared" ca="1" si="502"/>
        <v>16350</v>
      </c>
      <c r="L1725" s="18">
        <f t="shared" ca="1" si="512"/>
        <v>0</v>
      </c>
      <c r="M1725" s="18">
        <f t="shared" ca="1" si="496"/>
        <v>0</v>
      </c>
      <c r="N1725" s="34">
        <f t="shared" ca="1" si="503"/>
        <v>13079.526807993963</v>
      </c>
      <c r="P1725" s="18">
        <f t="shared" ca="1" si="497"/>
        <v>598.84670826043953</v>
      </c>
      <c r="Q1725" s="47">
        <f ca="1">SUM(L$15:L1725)-SUM(M$15:M1725)</f>
        <v>16350</v>
      </c>
      <c r="R1725" s="47" t="str">
        <f t="shared" ca="1" si="498"/>
        <v>M1728</v>
      </c>
      <c r="S1725" s="40">
        <f t="shared" ca="1" si="504"/>
        <v>0</v>
      </c>
      <c r="T1725" s="46">
        <f t="shared" ca="1" si="505"/>
        <v>45</v>
      </c>
      <c r="X1725" s="74">
        <f t="shared" ca="1" si="506"/>
        <v>-0.59884670826043951</v>
      </c>
      <c r="Y1725" s="75">
        <f t="shared" ca="1" si="507"/>
        <v>-0.59884670826043951</v>
      </c>
      <c r="Z1725" s="74">
        <f t="shared" ca="1" si="508"/>
        <v>0.54944494114305353</v>
      </c>
      <c r="AA1725" s="76">
        <f t="shared" ca="1" si="509"/>
        <v>-598.84670826043953</v>
      </c>
      <c r="AB1725" s="76">
        <f t="shared" ca="1" si="510"/>
        <v>549.44494114305348</v>
      </c>
    </row>
    <row r="1726" spans="1:28" x14ac:dyDescent="0.25">
      <c r="A1726" s="2">
        <f t="shared" si="511"/>
        <v>2</v>
      </c>
      <c r="B1726" s="16">
        <f ca="1">VLOOKUP(A1726,PERIODS!$O$4:$P$33,2,FALSE)</f>
        <v>2.5000000000000001E-2</v>
      </c>
      <c r="C1726" s="15"/>
      <c r="D1726" s="18">
        <v>1712</v>
      </c>
      <c r="E1726" s="34">
        <f t="shared" ca="1" si="513"/>
        <v>13079.526807993963</v>
      </c>
      <c r="F1726" s="34">
        <f t="shared" ca="1" si="495"/>
        <v>2500</v>
      </c>
      <c r="G1726" s="69">
        <f t="shared" ca="1" si="499"/>
        <v>0</v>
      </c>
      <c r="H1726" s="34">
        <f t="shared" ca="1" si="500"/>
        <v>-1253.9948758285252</v>
      </c>
      <c r="I1726" s="34">
        <f t="shared" ca="1" si="501"/>
        <v>1246.0051241714748</v>
      </c>
      <c r="J1726" s="18">
        <f ca="1">SUM(INDIRECT(ADDRESS(ROW(F1726),COLUMN(F1726),4)):INDIRECT(ADDRESS(ROW(F1726)+N$5-1,COLUMN(F1726),4)))</f>
        <v>20700</v>
      </c>
      <c r="K1726" s="18">
        <f t="shared" ca="1" si="502"/>
        <v>16350</v>
      </c>
      <c r="L1726" s="18">
        <f t="shared" ca="1" si="512"/>
        <v>0</v>
      </c>
      <c r="M1726" s="18">
        <f t="shared" ca="1" si="496"/>
        <v>0</v>
      </c>
      <c r="N1726" s="34">
        <f t="shared" ca="1" si="503"/>
        <v>11833.521683822488</v>
      </c>
      <c r="P1726" s="18">
        <f t="shared" ca="1" si="497"/>
        <v>1253.9948758285252</v>
      </c>
      <c r="Q1726" s="47">
        <f ca="1">SUM(L$15:L1726)-SUM(M$15:M1726)</f>
        <v>16350</v>
      </c>
      <c r="R1726" s="47" t="str">
        <f t="shared" ca="1" si="498"/>
        <v>M1729</v>
      </c>
      <c r="S1726" s="40">
        <f t="shared" ca="1" si="504"/>
        <v>0</v>
      </c>
      <c r="T1726" s="46">
        <f t="shared" ca="1" si="505"/>
        <v>83</v>
      </c>
      <c r="X1726" s="74">
        <f t="shared" ca="1" si="506"/>
        <v>-1.2539948758285253</v>
      </c>
      <c r="Y1726" s="75">
        <f t="shared" ca="1" si="507"/>
        <v>-1.2539948758285253</v>
      </c>
      <c r="Z1726" s="74">
        <f t="shared" ca="1" si="508"/>
        <v>0.28536252890091079</v>
      </c>
      <c r="AA1726" s="76">
        <f t="shared" ca="1" si="509"/>
        <v>-1253.9948758285252</v>
      </c>
      <c r="AB1726" s="76">
        <f t="shared" ca="1" si="510"/>
        <v>285.36252890091077</v>
      </c>
    </row>
    <row r="1727" spans="1:28" x14ac:dyDescent="0.25">
      <c r="A1727" s="2">
        <f t="shared" si="511"/>
        <v>3</v>
      </c>
      <c r="B1727" s="16">
        <f ca="1">VLOOKUP(A1727,PERIODS!$O$4:$P$33,2,FALSE)</f>
        <v>2.5000000000000001E-2</v>
      </c>
      <c r="C1727" s="15"/>
      <c r="D1727" s="18">
        <v>1713</v>
      </c>
      <c r="E1727" s="34">
        <f t="shared" ca="1" si="513"/>
        <v>11833.521683822488</v>
      </c>
      <c r="F1727" s="34">
        <f t="shared" ca="1" si="495"/>
        <v>2500</v>
      </c>
      <c r="G1727" s="69">
        <f t="shared" ca="1" si="499"/>
        <v>0</v>
      </c>
      <c r="H1727" s="34">
        <f t="shared" ca="1" si="500"/>
        <v>114.92452890393547</v>
      </c>
      <c r="I1727" s="34">
        <f t="shared" ca="1" si="501"/>
        <v>2614.9245289039354</v>
      </c>
      <c r="J1727" s="18">
        <f ca="1">SUM(INDIRECT(ADDRESS(ROW(F1727),COLUMN(F1727),4)):INDIRECT(ADDRESS(ROW(F1727)+N$5-1,COLUMN(F1727),4)))</f>
        <v>21500</v>
      </c>
      <c r="K1727" s="18">
        <f t="shared" ca="1" si="502"/>
        <v>0</v>
      </c>
      <c r="L1727" s="18">
        <f t="shared" ca="1" si="512"/>
        <v>0</v>
      </c>
      <c r="M1727" s="18">
        <f t="shared" ca="1" si="496"/>
        <v>16350</v>
      </c>
      <c r="N1727" s="34">
        <f t="shared" ca="1" si="503"/>
        <v>25568.597154918552</v>
      </c>
      <c r="P1727" s="18">
        <f t="shared" ca="1" si="497"/>
        <v>114.92452890393547</v>
      </c>
      <c r="Q1727" s="47">
        <f ca="1">SUM(L$15:L1727)-SUM(M$15:M1727)</f>
        <v>0</v>
      </c>
      <c r="R1727" s="47" t="str">
        <f t="shared" ca="1" si="498"/>
        <v>M1730</v>
      </c>
      <c r="S1727" s="40">
        <f t="shared" ca="1" si="504"/>
        <v>0</v>
      </c>
      <c r="T1727" s="46">
        <f t="shared" ca="1" si="505"/>
        <v>63</v>
      </c>
      <c r="X1727" s="74">
        <f t="shared" ca="1" si="506"/>
        <v>0.11492452890393547</v>
      </c>
      <c r="Y1727" s="75">
        <f t="shared" ca="1" si="507"/>
        <v>0.11492452890393547</v>
      </c>
      <c r="Z1727" s="74">
        <f t="shared" ca="1" si="508"/>
        <v>1.1217887717489106</v>
      </c>
      <c r="AA1727" s="76">
        <f t="shared" ca="1" si="509"/>
        <v>114.92452890393547</v>
      </c>
      <c r="AB1727" s="76">
        <f t="shared" ca="1" si="510"/>
        <v>1121.7887717489107</v>
      </c>
    </row>
    <row r="1728" spans="1:28" x14ac:dyDescent="0.25">
      <c r="A1728" s="2">
        <f t="shared" si="511"/>
        <v>4</v>
      </c>
      <c r="B1728" s="16">
        <f ca="1">VLOOKUP(A1728,PERIODS!$O$4:$P$33,2,FALSE)</f>
        <v>2.5000000000000001E-2</v>
      </c>
      <c r="C1728" s="15"/>
      <c r="D1728" s="18">
        <v>1714</v>
      </c>
      <c r="E1728" s="34">
        <f t="shared" ca="1" si="513"/>
        <v>25568.597154918552</v>
      </c>
      <c r="F1728" s="34">
        <f t="shared" ca="1" si="495"/>
        <v>2500</v>
      </c>
      <c r="G1728" s="69">
        <f t="shared" ca="1" si="499"/>
        <v>0</v>
      </c>
      <c r="H1728" s="34">
        <f t="shared" ca="1" si="500"/>
        <v>1343.5999378672941</v>
      </c>
      <c r="I1728" s="34">
        <f t="shared" ca="1" si="501"/>
        <v>3843.5999378672941</v>
      </c>
      <c r="J1728" s="18">
        <f ca="1">SUM(INDIRECT(ADDRESS(ROW(F1728),COLUMN(F1728),4)):INDIRECT(ADDRESS(ROW(F1728)+N$5-1,COLUMN(F1728),4)))</f>
        <v>22300</v>
      </c>
      <c r="K1728" s="18">
        <f t="shared" ca="1" si="502"/>
        <v>0</v>
      </c>
      <c r="L1728" s="18">
        <f t="shared" ca="1" si="512"/>
        <v>0</v>
      </c>
      <c r="M1728" s="18">
        <f t="shared" ca="1" si="496"/>
        <v>0</v>
      </c>
      <c r="N1728" s="34">
        <f t="shared" ca="1" si="503"/>
        <v>21724.997217051259</v>
      </c>
      <c r="P1728" s="18">
        <f t="shared" ca="1" si="497"/>
        <v>1343.5999378672941</v>
      </c>
      <c r="Q1728" s="47">
        <f ca="1">SUM(L$15:L1728)-SUM(M$15:M1728)</f>
        <v>0</v>
      </c>
      <c r="R1728" s="47" t="str">
        <f t="shared" ca="1" si="498"/>
        <v>M1731</v>
      </c>
      <c r="S1728" s="40">
        <f t="shared" ca="1" si="504"/>
        <v>0</v>
      </c>
      <c r="T1728" s="46">
        <f t="shared" ca="1" si="505"/>
        <v>89</v>
      </c>
      <c r="X1728" s="74">
        <f t="shared" ca="1" si="506"/>
        <v>1.343599937867294</v>
      </c>
      <c r="Y1728" s="75">
        <f t="shared" ca="1" si="507"/>
        <v>1.343599937867294</v>
      </c>
      <c r="Z1728" s="74">
        <f t="shared" ca="1" si="508"/>
        <v>3.8328166009679236</v>
      </c>
      <c r="AA1728" s="76">
        <f t="shared" ca="1" si="509"/>
        <v>1343.5999378672941</v>
      </c>
      <c r="AB1728" s="76">
        <f t="shared" ca="1" si="510"/>
        <v>3832.8166009679235</v>
      </c>
    </row>
    <row r="1729" spans="1:28" x14ac:dyDescent="0.25">
      <c r="A1729" s="2">
        <f t="shared" si="511"/>
        <v>5</v>
      </c>
      <c r="B1729" s="16">
        <f ca="1">VLOOKUP(A1729,PERIODS!$O$4:$P$33,2,FALSE)</f>
        <v>3.3000000000000002E-2</v>
      </c>
      <c r="C1729" s="15"/>
      <c r="D1729" s="18">
        <v>1715</v>
      </c>
      <c r="E1729" s="34">
        <f t="shared" ca="1" si="513"/>
        <v>21724.997217051259</v>
      </c>
      <c r="F1729" s="34">
        <f t="shared" ca="1" si="495"/>
        <v>3300</v>
      </c>
      <c r="G1729" s="69">
        <f t="shared" ca="1" si="499"/>
        <v>0</v>
      </c>
      <c r="H1729" s="34">
        <f t="shared" ca="1" si="500"/>
        <v>296.68333505522179</v>
      </c>
      <c r="I1729" s="34">
        <f t="shared" ca="1" si="501"/>
        <v>3596.683335055222</v>
      </c>
      <c r="J1729" s="18">
        <f ca="1">SUM(INDIRECT(ADDRESS(ROW(F1729),COLUMN(F1729),4)):INDIRECT(ADDRESS(ROW(F1729)+N$5-1,COLUMN(F1729),4)))</f>
        <v>23100</v>
      </c>
      <c r="K1729" s="18">
        <f t="shared" ca="1" si="502"/>
        <v>16350</v>
      </c>
      <c r="L1729" s="18">
        <f t="shared" ca="1" si="512"/>
        <v>16350</v>
      </c>
      <c r="M1729" s="18">
        <f t="shared" ca="1" si="496"/>
        <v>0</v>
      </c>
      <c r="N1729" s="34">
        <f t="shared" ca="1" si="503"/>
        <v>18128.313881996037</v>
      </c>
      <c r="P1729" s="18">
        <f t="shared" ca="1" si="497"/>
        <v>296.68333505522179</v>
      </c>
      <c r="Q1729" s="47">
        <f ca="1">SUM(L$15:L1729)-SUM(M$15:M1729)</f>
        <v>16350</v>
      </c>
      <c r="R1729" s="47" t="str">
        <f t="shared" ca="1" si="498"/>
        <v>M1732</v>
      </c>
      <c r="S1729" s="40">
        <f t="shared" ca="1" si="504"/>
        <v>0</v>
      </c>
      <c r="T1729" s="46">
        <f t="shared" ca="1" si="505"/>
        <v>27</v>
      </c>
      <c r="X1729" s="74">
        <f t="shared" ca="1" si="506"/>
        <v>0.29668333505522176</v>
      </c>
      <c r="Y1729" s="75">
        <f t="shared" ca="1" si="507"/>
        <v>0.29668333505522176</v>
      </c>
      <c r="Z1729" s="74">
        <f t="shared" ca="1" si="508"/>
        <v>1.3453891943904441</v>
      </c>
      <c r="AA1729" s="76">
        <f t="shared" ca="1" si="509"/>
        <v>296.68333505522179</v>
      </c>
      <c r="AB1729" s="76">
        <f t="shared" ca="1" si="510"/>
        <v>1345.3891943904441</v>
      </c>
    </row>
    <row r="1730" spans="1:28" x14ac:dyDescent="0.25">
      <c r="A1730" s="2">
        <f t="shared" si="511"/>
        <v>6</v>
      </c>
      <c r="B1730" s="16">
        <f ca="1">VLOOKUP(A1730,PERIODS!$O$4:$P$33,2,FALSE)</f>
        <v>3.3000000000000002E-2</v>
      </c>
      <c r="C1730" s="15"/>
      <c r="D1730" s="18">
        <v>1716</v>
      </c>
      <c r="E1730" s="34">
        <f t="shared" ca="1" si="513"/>
        <v>18128.313881996037</v>
      </c>
      <c r="F1730" s="34">
        <f t="shared" ca="1" si="495"/>
        <v>3300</v>
      </c>
      <c r="G1730" s="69">
        <f t="shared" ca="1" si="499"/>
        <v>0</v>
      </c>
      <c r="H1730" s="34">
        <f t="shared" ca="1" si="500"/>
        <v>300.77023267199741</v>
      </c>
      <c r="I1730" s="34">
        <f t="shared" ca="1" si="501"/>
        <v>3600.7702326719973</v>
      </c>
      <c r="J1730" s="18">
        <f ca="1">SUM(INDIRECT(ADDRESS(ROW(F1730),COLUMN(F1730),4)):INDIRECT(ADDRESS(ROW(F1730)+N$5-1,COLUMN(F1730),4)))</f>
        <v>23100</v>
      </c>
      <c r="K1730" s="18">
        <f t="shared" ca="1" si="502"/>
        <v>16350</v>
      </c>
      <c r="L1730" s="18">
        <f t="shared" ca="1" si="512"/>
        <v>0</v>
      </c>
      <c r="M1730" s="18">
        <f t="shared" ca="1" si="496"/>
        <v>0</v>
      </c>
      <c r="N1730" s="34">
        <f t="shared" ca="1" si="503"/>
        <v>14527.54364932404</v>
      </c>
      <c r="P1730" s="18">
        <f t="shared" ca="1" si="497"/>
        <v>300.77023267199741</v>
      </c>
      <c r="Q1730" s="47">
        <f ca="1">SUM(L$15:L1730)-SUM(M$15:M1730)</f>
        <v>16350</v>
      </c>
      <c r="R1730" s="47" t="str">
        <f t="shared" ca="1" si="498"/>
        <v>M1733</v>
      </c>
      <c r="S1730" s="40">
        <f t="shared" ca="1" si="504"/>
        <v>0</v>
      </c>
      <c r="T1730" s="46">
        <f t="shared" ca="1" si="505"/>
        <v>91</v>
      </c>
      <c r="X1730" s="74">
        <f t="shared" ca="1" si="506"/>
        <v>0.30077023267199743</v>
      </c>
      <c r="Y1730" s="75">
        <f t="shared" ca="1" si="507"/>
        <v>0.30077023267199743</v>
      </c>
      <c r="Z1730" s="74">
        <f t="shared" ca="1" si="508"/>
        <v>1.3508989134425211</v>
      </c>
      <c r="AA1730" s="76">
        <f t="shared" ca="1" si="509"/>
        <v>300.77023267199741</v>
      </c>
      <c r="AB1730" s="76">
        <f t="shared" ca="1" si="510"/>
        <v>1350.898913442521</v>
      </c>
    </row>
    <row r="1731" spans="1:28" x14ac:dyDescent="0.25">
      <c r="A1731" s="2">
        <f t="shared" si="511"/>
        <v>7</v>
      </c>
      <c r="B1731" s="16">
        <f ca="1">VLOOKUP(A1731,PERIODS!$O$4:$P$33,2,FALSE)</f>
        <v>3.3000000000000002E-2</v>
      </c>
      <c r="C1731" s="15"/>
      <c r="D1731" s="18">
        <v>1717</v>
      </c>
      <c r="E1731" s="34">
        <f t="shared" ca="1" si="513"/>
        <v>14527.54364932404</v>
      </c>
      <c r="F1731" s="34">
        <f t="shared" ca="1" si="495"/>
        <v>3300</v>
      </c>
      <c r="G1731" s="69">
        <f t="shared" ca="1" si="499"/>
        <v>0</v>
      </c>
      <c r="H1731" s="34">
        <f t="shared" ca="1" si="500"/>
        <v>-782.98341388316612</v>
      </c>
      <c r="I1731" s="34">
        <f t="shared" ca="1" si="501"/>
        <v>2517.0165861168339</v>
      </c>
      <c r="J1731" s="18">
        <f ca="1">SUM(INDIRECT(ADDRESS(ROW(F1731),COLUMN(F1731),4)):INDIRECT(ADDRESS(ROW(F1731)+N$5-1,COLUMN(F1731),4)))</f>
        <v>23100</v>
      </c>
      <c r="K1731" s="18">
        <f t="shared" ca="1" si="502"/>
        <v>16350</v>
      </c>
      <c r="L1731" s="18">
        <f t="shared" ca="1" si="512"/>
        <v>0</v>
      </c>
      <c r="M1731" s="18">
        <f t="shared" ca="1" si="496"/>
        <v>0</v>
      </c>
      <c r="N1731" s="34">
        <f t="shared" ca="1" si="503"/>
        <v>12010.527063207206</v>
      </c>
      <c r="P1731" s="18">
        <f t="shared" ca="1" si="497"/>
        <v>782.98341388316612</v>
      </c>
      <c r="Q1731" s="47">
        <f ca="1">SUM(L$15:L1731)-SUM(M$15:M1731)</f>
        <v>16350</v>
      </c>
      <c r="R1731" s="47" t="str">
        <f t="shared" ca="1" si="498"/>
        <v>M1734</v>
      </c>
      <c r="S1731" s="40">
        <f t="shared" ca="1" si="504"/>
        <v>0</v>
      </c>
      <c r="T1731" s="46">
        <f t="shared" ca="1" si="505"/>
        <v>49</v>
      </c>
      <c r="X1731" s="74">
        <f t="shared" ca="1" si="506"/>
        <v>-0.78298341388316617</v>
      </c>
      <c r="Y1731" s="75">
        <f t="shared" ca="1" si="507"/>
        <v>-0.78298341388316617</v>
      </c>
      <c r="Z1731" s="74">
        <f t="shared" ca="1" si="508"/>
        <v>0.45704043450025689</v>
      </c>
      <c r="AA1731" s="76">
        <f t="shared" ca="1" si="509"/>
        <v>-782.98341388316612</v>
      </c>
      <c r="AB1731" s="76">
        <f t="shared" ca="1" si="510"/>
        <v>457.04043450025688</v>
      </c>
    </row>
    <row r="1732" spans="1:28" x14ac:dyDescent="0.25">
      <c r="A1732" s="2">
        <f t="shared" si="511"/>
        <v>8</v>
      </c>
      <c r="B1732" s="16">
        <f ca="1">VLOOKUP(A1732,PERIODS!$O$4:$P$33,2,FALSE)</f>
        <v>3.3000000000000002E-2</v>
      </c>
      <c r="C1732" s="15"/>
      <c r="D1732" s="18">
        <v>1718</v>
      </c>
      <c r="E1732" s="34">
        <f t="shared" ca="1" si="513"/>
        <v>12010.527063207206</v>
      </c>
      <c r="F1732" s="34">
        <f t="shared" ca="1" si="495"/>
        <v>3300</v>
      </c>
      <c r="G1732" s="69">
        <f t="shared" ca="1" si="499"/>
        <v>0</v>
      </c>
      <c r="H1732" s="34">
        <f t="shared" ca="1" si="500"/>
        <v>-2404.9491245869503</v>
      </c>
      <c r="I1732" s="34">
        <f t="shared" ca="1" si="501"/>
        <v>895.05087541304965</v>
      </c>
      <c r="J1732" s="18">
        <f ca="1">SUM(INDIRECT(ADDRESS(ROW(F1732),COLUMN(F1732),4)):INDIRECT(ADDRESS(ROW(F1732)+N$5-1,COLUMN(F1732),4)))</f>
        <v>23100</v>
      </c>
      <c r="K1732" s="18">
        <f t="shared" ca="1" si="502"/>
        <v>0</v>
      </c>
      <c r="L1732" s="18">
        <f t="shared" ca="1" si="512"/>
        <v>0</v>
      </c>
      <c r="M1732" s="18">
        <f t="shared" ca="1" si="496"/>
        <v>16350</v>
      </c>
      <c r="N1732" s="34">
        <f t="shared" ca="1" si="503"/>
        <v>27465.476187794156</v>
      </c>
      <c r="P1732" s="18">
        <f t="shared" ca="1" si="497"/>
        <v>2404.9491245869503</v>
      </c>
      <c r="Q1732" s="47">
        <f ca="1">SUM(L$15:L1732)-SUM(M$15:M1732)</f>
        <v>0</v>
      </c>
      <c r="R1732" s="47" t="str">
        <f t="shared" ca="1" si="498"/>
        <v>M1735</v>
      </c>
      <c r="S1732" s="40">
        <f t="shared" ca="1" si="504"/>
        <v>0</v>
      </c>
      <c r="T1732" s="46">
        <f t="shared" ca="1" si="505"/>
        <v>88</v>
      </c>
      <c r="X1732" s="74">
        <f t="shared" ca="1" si="506"/>
        <v>-2.4049491245869503</v>
      </c>
      <c r="Y1732" s="75">
        <f t="shared" ca="1" si="507"/>
        <v>-2.4049491245869503</v>
      </c>
      <c r="Z1732" s="74">
        <f t="shared" ca="1" si="508"/>
        <v>9.0270088020976982E-2</v>
      </c>
      <c r="AA1732" s="76">
        <f t="shared" ca="1" si="509"/>
        <v>-2404.9491245869503</v>
      </c>
      <c r="AB1732" s="76">
        <f t="shared" ca="1" si="510"/>
        <v>90.270088020976985</v>
      </c>
    </row>
    <row r="1733" spans="1:28" x14ac:dyDescent="0.25">
      <c r="A1733" s="2">
        <f t="shared" si="511"/>
        <v>9</v>
      </c>
      <c r="B1733" s="16">
        <f ca="1">VLOOKUP(A1733,PERIODS!$O$4:$P$33,2,FALSE)</f>
        <v>3.3000000000000002E-2</v>
      </c>
      <c r="C1733" s="15"/>
      <c r="D1733" s="18">
        <v>1719</v>
      </c>
      <c r="E1733" s="34">
        <f t="shared" ca="1" si="513"/>
        <v>27465.476187794156</v>
      </c>
      <c r="F1733" s="34">
        <f t="shared" ca="1" si="495"/>
        <v>3300</v>
      </c>
      <c r="G1733" s="69">
        <f t="shared" ca="1" si="499"/>
        <v>0</v>
      </c>
      <c r="H1733" s="34">
        <f t="shared" ca="1" si="500"/>
        <v>1355.7538345887951</v>
      </c>
      <c r="I1733" s="34">
        <f t="shared" ca="1" si="501"/>
        <v>4655.7538345887951</v>
      </c>
      <c r="J1733" s="18">
        <f ca="1">SUM(INDIRECT(ADDRESS(ROW(F1733),COLUMN(F1733),4)):INDIRECT(ADDRESS(ROW(F1733)+N$5-1,COLUMN(F1733),4)))</f>
        <v>23100</v>
      </c>
      <c r="K1733" s="18">
        <f t="shared" ca="1" si="502"/>
        <v>0</v>
      </c>
      <c r="L1733" s="18">
        <f t="shared" ca="1" si="512"/>
        <v>0</v>
      </c>
      <c r="M1733" s="18">
        <f t="shared" ca="1" si="496"/>
        <v>0</v>
      </c>
      <c r="N1733" s="34">
        <f t="shared" ca="1" si="503"/>
        <v>22809.722353205361</v>
      </c>
      <c r="P1733" s="18">
        <f t="shared" ca="1" si="497"/>
        <v>1355.7538345887951</v>
      </c>
      <c r="Q1733" s="47">
        <f ca="1">SUM(L$15:L1733)-SUM(M$15:M1733)</f>
        <v>0</v>
      </c>
      <c r="R1733" s="47" t="str">
        <f t="shared" ca="1" si="498"/>
        <v>M1736</v>
      </c>
      <c r="S1733" s="40">
        <f t="shared" ca="1" si="504"/>
        <v>0</v>
      </c>
      <c r="T1733" s="46">
        <f t="shared" ca="1" si="505"/>
        <v>18</v>
      </c>
      <c r="X1733" s="74">
        <f t="shared" ca="1" si="506"/>
        <v>1.3557538345887952</v>
      </c>
      <c r="Y1733" s="75">
        <f t="shared" ca="1" si="507"/>
        <v>1.3557538345887952</v>
      </c>
      <c r="Z1733" s="74">
        <f t="shared" ca="1" si="508"/>
        <v>3.8796844949284783</v>
      </c>
      <c r="AA1733" s="76">
        <f t="shared" ca="1" si="509"/>
        <v>1355.7538345887951</v>
      </c>
      <c r="AB1733" s="76">
        <f t="shared" ca="1" si="510"/>
        <v>3879.6844949284782</v>
      </c>
    </row>
    <row r="1734" spans="1:28" x14ac:dyDescent="0.25">
      <c r="A1734" s="2">
        <f t="shared" si="511"/>
        <v>10</v>
      </c>
      <c r="B1734" s="16">
        <f ca="1">VLOOKUP(A1734,PERIODS!$O$4:$P$33,2,FALSE)</f>
        <v>3.3000000000000002E-2</v>
      </c>
      <c r="C1734" s="15"/>
      <c r="D1734" s="18">
        <v>1720</v>
      </c>
      <c r="E1734" s="34">
        <f t="shared" ca="1" si="513"/>
        <v>22809.722353205361</v>
      </c>
      <c r="F1734" s="34">
        <f t="shared" ca="1" si="495"/>
        <v>3300</v>
      </c>
      <c r="G1734" s="69">
        <f t="shared" ca="1" si="499"/>
        <v>0</v>
      </c>
      <c r="H1734" s="34">
        <f t="shared" ca="1" si="500"/>
        <v>-2139.2134279151837</v>
      </c>
      <c r="I1734" s="34">
        <f t="shared" ca="1" si="501"/>
        <v>1160.7865720848163</v>
      </c>
      <c r="J1734" s="18">
        <f ca="1">SUM(INDIRECT(ADDRESS(ROW(F1734),COLUMN(F1734),4)):INDIRECT(ADDRESS(ROW(F1734)+N$5-1,COLUMN(F1734),4)))</f>
        <v>23100</v>
      </c>
      <c r="K1734" s="18">
        <f t="shared" ca="1" si="502"/>
        <v>16350</v>
      </c>
      <c r="L1734" s="18">
        <f t="shared" ca="1" si="512"/>
        <v>16350</v>
      </c>
      <c r="M1734" s="18">
        <f t="shared" ca="1" si="496"/>
        <v>0</v>
      </c>
      <c r="N1734" s="34">
        <f t="shared" ca="1" si="503"/>
        <v>21648.935781120545</v>
      </c>
      <c r="P1734" s="18">
        <f t="shared" ca="1" si="497"/>
        <v>2139.2134279151837</v>
      </c>
      <c r="Q1734" s="47">
        <f ca="1">SUM(L$15:L1734)-SUM(M$15:M1734)</f>
        <v>16350</v>
      </c>
      <c r="R1734" s="47" t="str">
        <f t="shared" ca="1" si="498"/>
        <v>M1737</v>
      </c>
      <c r="S1734" s="40">
        <f t="shared" ca="1" si="504"/>
        <v>0</v>
      </c>
      <c r="T1734" s="46">
        <f t="shared" ca="1" si="505"/>
        <v>14</v>
      </c>
      <c r="X1734" s="74">
        <f t="shared" ca="1" si="506"/>
        <v>-2.1392134279151835</v>
      </c>
      <c r="Y1734" s="75">
        <f t="shared" ca="1" si="507"/>
        <v>-2.1392134279151835</v>
      </c>
      <c r="Z1734" s="74">
        <f t="shared" ca="1" si="508"/>
        <v>0.11774742344275771</v>
      </c>
      <c r="AA1734" s="76">
        <f t="shared" ca="1" si="509"/>
        <v>-2139.2134279151837</v>
      </c>
      <c r="AB1734" s="76">
        <f t="shared" ca="1" si="510"/>
        <v>117.74742344275771</v>
      </c>
    </row>
    <row r="1735" spans="1:28" x14ac:dyDescent="0.25">
      <c r="A1735" s="2">
        <f t="shared" si="511"/>
        <v>11</v>
      </c>
      <c r="B1735" s="16">
        <f ca="1">VLOOKUP(A1735,PERIODS!$O$4:$P$33,2,FALSE)</f>
        <v>3.3000000000000002E-2</v>
      </c>
      <c r="C1735" s="15"/>
      <c r="D1735" s="18">
        <v>1721</v>
      </c>
      <c r="E1735" s="34">
        <f t="shared" ca="1" si="513"/>
        <v>21648.935781120545</v>
      </c>
      <c r="F1735" s="34">
        <f t="shared" ca="1" si="495"/>
        <v>3300</v>
      </c>
      <c r="G1735" s="69">
        <f t="shared" ca="1" si="499"/>
        <v>0</v>
      </c>
      <c r="H1735" s="34">
        <f t="shared" ca="1" si="500"/>
        <v>-1913.7027269786261</v>
      </c>
      <c r="I1735" s="34">
        <f t="shared" ca="1" si="501"/>
        <v>1386.2972730213739</v>
      </c>
      <c r="J1735" s="18">
        <f ca="1">SUM(INDIRECT(ADDRESS(ROW(F1735),COLUMN(F1735),4)):INDIRECT(ADDRESS(ROW(F1735)+N$5-1,COLUMN(F1735),4)))</f>
        <v>23300</v>
      </c>
      <c r="K1735" s="18">
        <f t="shared" ca="1" si="502"/>
        <v>16350</v>
      </c>
      <c r="L1735" s="18">
        <f t="shared" ca="1" si="512"/>
        <v>0</v>
      </c>
      <c r="M1735" s="18">
        <f t="shared" ca="1" si="496"/>
        <v>0</v>
      </c>
      <c r="N1735" s="34">
        <f t="shared" ca="1" si="503"/>
        <v>20262.638508099171</v>
      </c>
      <c r="P1735" s="18">
        <f t="shared" ca="1" si="497"/>
        <v>1913.7027269786261</v>
      </c>
      <c r="Q1735" s="47">
        <f ca="1">SUM(L$15:L1735)-SUM(M$15:M1735)</f>
        <v>16350</v>
      </c>
      <c r="R1735" s="47" t="str">
        <f t="shared" ca="1" si="498"/>
        <v>M1738</v>
      </c>
      <c r="S1735" s="40">
        <f t="shared" ca="1" si="504"/>
        <v>0</v>
      </c>
      <c r="T1735" s="46">
        <f t="shared" ca="1" si="505"/>
        <v>15</v>
      </c>
      <c r="X1735" s="74">
        <f t="shared" ca="1" si="506"/>
        <v>-1.913702726978626</v>
      </c>
      <c r="Y1735" s="75">
        <f t="shared" ca="1" si="507"/>
        <v>-1.913702726978626</v>
      </c>
      <c r="Z1735" s="74">
        <f t="shared" ca="1" si="508"/>
        <v>0.14753309920618496</v>
      </c>
      <c r="AA1735" s="76">
        <f t="shared" ca="1" si="509"/>
        <v>-1913.7027269786261</v>
      </c>
      <c r="AB1735" s="76">
        <f t="shared" ca="1" si="510"/>
        <v>147.53309920618497</v>
      </c>
    </row>
    <row r="1736" spans="1:28" x14ac:dyDescent="0.25">
      <c r="A1736" s="2">
        <f t="shared" si="511"/>
        <v>12</v>
      </c>
      <c r="B1736" s="16">
        <f ca="1">VLOOKUP(A1736,PERIODS!$O$4:$P$33,2,FALSE)</f>
        <v>3.3000000000000002E-2</v>
      </c>
      <c r="C1736" s="15"/>
      <c r="D1736" s="18">
        <v>1722</v>
      </c>
      <c r="E1736" s="34">
        <f t="shared" ca="1" si="513"/>
        <v>20262.638508099171</v>
      </c>
      <c r="F1736" s="34">
        <f t="shared" ca="1" si="495"/>
        <v>3300</v>
      </c>
      <c r="G1736" s="69">
        <f t="shared" ca="1" si="499"/>
        <v>0</v>
      </c>
      <c r="H1736" s="34">
        <f t="shared" ca="1" si="500"/>
        <v>1959.9639845400536</v>
      </c>
      <c r="I1736" s="34">
        <f t="shared" ca="1" si="501"/>
        <v>5259.9639845400534</v>
      </c>
      <c r="J1736" s="18">
        <f ca="1">SUM(INDIRECT(ADDRESS(ROW(F1736),COLUMN(F1736),4)):INDIRECT(ADDRESS(ROW(F1736)+N$5-1,COLUMN(F1736),4)))</f>
        <v>23500</v>
      </c>
      <c r="K1736" s="18">
        <f t="shared" ca="1" si="502"/>
        <v>16350</v>
      </c>
      <c r="L1736" s="18">
        <f t="shared" ca="1" si="512"/>
        <v>0</v>
      </c>
      <c r="M1736" s="18">
        <f t="shared" ca="1" si="496"/>
        <v>0</v>
      </c>
      <c r="N1736" s="34">
        <f t="shared" ca="1" si="503"/>
        <v>15002.674523559119</v>
      </c>
      <c r="P1736" s="18">
        <f t="shared" ca="1" si="497"/>
        <v>1959.9639845400536</v>
      </c>
      <c r="Q1736" s="47">
        <f ca="1">SUM(L$15:L1736)-SUM(M$15:M1736)</f>
        <v>16350</v>
      </c>
      <c r="R1736" s="47" t="str">
        <f t="shared" ca="1" si="498"/>
        <v>M1739</v>
      </c>
      <c r="S1736" s="40">
        <f t="shared" ca="1" si="504"/>
        <v>0</v>
      </c>
      <c r="T1736" s="46">
        <f t="shared" ca="1" si="505"/>
        <v>90</v>
      </c>
      <c r="X1736" s="74">
        <f t="shared" ca="1" si="506"/>
        <v>2.0235612539389747</v>
      </c>
      <c r="Y1736" s="75">
        <f t="shared" ca="1" si="507"/>
        <v>1.9599639845400536</v>
      </c>
      <c r="Z1736" s="74">
        <f t="shared" ca="1" si="508"/>
        <v>7.0990713842313315</v>
      </c>
      <c r="AA1736" s="76">
        <f t="shared" ca="1" si="509"/>
        <v>1959.9639845400536</v>
      </c>
      <c r="AB1736" s="76">
        <f t="shared" ca="1" si="510"/>
        <v>7099.0713842313316</v>
      </c>
    </row>
    <row r="1737" spans="1:28" x14ac:dyDescent="0.25">
      <c r="A1737" s="2">
        <f t="shared" si="511"/>
        <v>13</v>
      </c>
      <c r="B1737" s="16">
        <f ca="1">VLOOKUP(A1737,PERIODS!$O$4:$P$33,2,FALSE)</f>
        <v>3.3000000000000002E-2</v>
      </c>
      <c r="C1737" s="15"/>
      <c r="D1737" s="18">
        <v>1723</v>
      </c>
      <c r="E1737" s="34">
        <f t="shared" ca="1" si="513"/>
        <v>15002.674523559119</v>
      </c>
      <c r="F1737" s="34">
        <f t="shared" ca="1" si="495"/>
        <v>3300</v>
      </c>
      <c r="G1737" s="69">
        <f t="shared" ca="1" si="499"/>
        <v>0</v>
      </c>
      <c r="H1737" s="34">
        <f t="shared" ca="1" si="500"/>
        <v>-415.26568853701679</v>
      </c>
      <c r="I1737" s="34">
        <f t="shared" ca="1" si="501"/>
        <v>2884.734311462983</v>
      </c>
      <c r="J1737" s="18">
        <f ca="1">SUM(INDIRECT(ADDRESS(ROW(F1737),COLUMN(F1737),4)):INDIRECT(ADDRESS(ROW(F1737)+N$5-1,COLUMN(F1737),4)))</f>
        <v>23700</v>
      </c>
      <c r="K1737" s="18">
        <f t="shared" ca="1" si="502"/>
        <v>0</v>
      </c>
      <c r="L1737" s="18">
        <f t="shared" ca="1" si="512"/>
        <v>0</v>
      </c>
      <c r="M1737" s="18">
        <f t="shared" ca="1" si="496"/>
        <v>16350</v>
      </c>
      <c r="N1737" s="34">
        <f t="shared" ca="1" si="503"/>
        <v>28467.940212096135</v>
      </c>
      <c r="P1737" s="18">
        <f t="shared" ca="1" si="497"/>
        <v>415.26568853701679</v>
      </c>
      <c r="Q1737" s="47">
        <f ca="1">SUM(L$15:L1737)-SUM(M$15:M1737)</f>
        <v>0</v>
      </c>
      <c r="R1737" s="47" t="str">
        <f t="shared" ca="1" si="498"/>
        <v>M1740</v>
      </c>
      <c r="S1737" s="40">
        <f t="shared" ca="1" si="504"/>
        <v>0</v>
      </c>
      <c r="T1737" s="46">
        <f t="shared" ca="1" si="505"/>
        <v>45</v>
      </c>
      <c r="X1737" s="74">
        <f t="shared" ca="1" si="506"/>
        <v>-0.41526568853701679</v>
      </c>
      <c r="Y1737" s="75">
        <f t="shared" ca="1" si="507"/>
        <v>-0.41526568853701679</v>
      </c>
      <c r="Z1737" s="74">
        <f t="shared" ca="1" si="508"/>
        <v>0.66016485916664702</v>
      </c>
      <c r="AA1737" s="76">
        <f t="shared" ca="1" si="509"/>
        <v>-415.26568853701679</v>
      </c>
      <c r="AB1737" s="76">
        <f t="shared" ca="1" si="510"/>
        <v>660.16485916664703</v>
      </c>
    </row>
    <row r="1738" spans="1:28" x14ac:dyDescent="0.25">
      <c r="A1738" s="2">
        <f t="shared" si="511"/>
        <v>14</v>
      </c>
      <c r="B1738" s="16">
        <f ca="1">VLOOKUP(A1738,PERIODS!$O$4:$P$33,2,FALSE)</f>
        <v>3.3000000000000002E-2</v>
      </c>
      <c r="C1738" s="15"/>
      <c r="D1738" s="18">
        <v>1724</v>
      </c>
      <c r="E1738" s="34">
        <f t="shared" ca="1" si="513"/>
        <v>28467.940212096135</v>
      </c>
      <c r="F1738" s="34">
        <f t="shared" ca="1" si="495"/>
        <v>3300</v>
      </c>
      <c r="G1738" s="69">
        <f t="shared" ca="1" si="499"/>
        <v>0</v>
      </c>
      <c r="H1738" s="34">
        <f t="shared" ca="1" si="500"/>
        <v>709.43602835469278</v>
      </c>
      <c r="I1738" s="34">
        <f t="shared" ca="1" si="501"/>
        <v>4009.436028354693</v>
      </c>
      <c r="J1738" s="18">
        <f ca="1">SUM(INDIRECT(ADDRESS(ROW(F1738),COLUMN(F1738),4)):INDIRECT(ADDRESS(ROW(F1738)+N$5-1,COLUMN(F1738),4)))</f>
        <v>23900</v>
      </c>
      <c r="K1738" s="18">
        <f t="shared" ca="1" si="502"/>
        <v>0</v>
      </c>
      <c r="L1738" s="18">
        <f t="shared" ca="1" si="512"/>
        <v>0</v>
      </c>
      <c r="M1738" s="18">
        <f t="shared" ca="1" si="496"/>
        <v>0</v>
      </c>
      <c r="N1738" s="34">
        <f t="shared" ca="1" si="503"/>
        <v>24458.504183741443</v>
      </c>
      <c r="P1738" s="18">
        <f t="shared" ca="1" si="497"/>
        <v>709.43602835469278</v>
      </c>
      <c r="Q1738" s="47">
        <f ca="1">SUM(L$15:L1738)-SUM(M$15:M1738)</f>
        <v>0</v>
      </c>
      <c r="R1738" s="47" t="str">
        <f t="shared" ca="1" si="498"/>
        <v>M1741</v>
      </c>
      <c r="S1738" s="40">
        <f t="shared" ca="1" si="504"/>
        <v>0</v>
      </c>
      <c r="T1738" s="46">
        <f t="shared" ca="1" si="505"/>
        <v>93</v>
      </c>
      <c r="X1738" s="74">
        <f t="shared" ca="1" si="506"/>
        <v>0.70943602835469277</v>
      </c>
      <c r="Y1738" s="75">
        <f t="shared" ca="1" si="507"/>
        <v>0.70943602835469277</v>
      </c>
      <c r="Z1738" s="74">
        <f t="shared" ca="1" si="508"/>
        <v>2.0328444686589853</v>
      </c>
      <c r="AA1738" s="76">
        <f t="shared" ca="1" si="509"/>
        <v>709.43602835469278</v>
      </c>
      <c r="AB1738" s="76">
        <f t="shared" ca="1" si="510"/>
        <v>2032.8444686589853</v>
      </c>
    </row>
    <row r="1739" spans="1:28" x14ac:dyDescent="0.25">
      <c r="A1739" s="2">
        <f t="shared" si="511"/>
        <v>15</v>
      </c>
      <c r="B1739" s="16">
        <f ca="1">VLOOKUP(A1739,PERIODS!$O$4:$P$33,2,FALSE)</f>
        <v>3.3000000000000002E-2</v>
      </c>
      <c r="C1739" s="15"/>
      <c r="D1739" s="18">
        <v>1725</v>
      </c>
      <c r="E1739" s="34">
        <f t="shared" ca="1" si="513"/>
        <v>24458.504183741443</v>
      </c>
      <c r="F1739" s="34">
        <f t="shared" ca="1" si="495"/>
        <v>3300</v>
      </c>
      <c r="G1739" s="69">
        <f t="shared" ca="1" si="499"/>
        <v>0</v>
      </c>
      <c r="H1739" s="34">
        <f t="shared" ca="1" si="500"/>
        <v>427.09408167070109</v>
      </c>
      <c r="I1739" s="34">
        <f t="shared" ca="1" si="501"/>
        <v>3727.0940816707011</v>
      </c>
      <c r="J1739" s="18">
        <f ca="1">SUM(INDIRECT(ADDRESS(ROW(F1739),COLUMN(F1739),4)):INDIRECT(ADDRESS(ROW(F1739)+N$5-1,COLUMN(F1739),4)))</f>
        <v>24100</v>
      </c>
      <c r="K1739" s="18">
        <f t="shared" ca="1" si="502"/>
        <v>0</v>
      </c>
      <c r="L1739" s="18">
        <f t="shared" ca="1" si="512"/>
        <v>0</v>
      </c>
      <c r="M1739" s="18">
        <f t="shared" ca="1" si="496"/>
        <v>0</v>
      </c>
      <c r="N1739" s="34">
        <f t="shared" ca="1" si="503"/>
        <v>20731.410102070742</v>
      </c>
      <c r="P1739" s="18">
        <f t="shared" ca="1" si="497"/>
        <v>427.09408167070109</v>
      </c>
      <c r="Q1739" s="47">
        <f ca="1">SUM(L$15:L1739)-SUM(M$15:M1739)</f>
        <v>0</v>
      </c>
      <c r="R1739" s="47" t="str">
        <f t="shared" ca="1" si="498"/>
        <v>M1742</v>
      </c>
      <c r="S1739" s="40">
        <f t="shared" ca="1" si="504"/>
        <v>0</v>
      </c>
      <c r="T1739" s="46">
        <f t="shared" ca="1" si="505"/>
        <v>56</v>
      </c>
      <c r="X1739" s="74">
        <f t="shared" ca="1" si="506"/>
        <v>0.42709408167070106</v>
      </c>
      <c r="Y1739" s="75">
        <f t="shared" ca="1" si="507"/>
        <v>0.42709408167070106</v>
      </c>
      <c r="Z1739" s="74">
        <f t="shared" ca="1" si="508"/>
        <v>1.5327968630302817</v>
      </c>
      <c r="AA1739" s="76">
        <f t="shared" ca="1" si="509"/>
        <v>427.09408167070109</v>
      </c>
      <c r="AB1739" s="76">
        <f t="shared" ca="1" si="510"/>
        <v>1532.7968630302817</v>
      </c>
    </row>
    <row r="1740" spans="1:28" x14ac:dyDescent="0.25">
      <c r="A1740" s="2">
        <f t="shared" si="511"/>
        <v>16</v>
      </c>
      <c r="B1740" s="16">
        <f ca="1">VLOOKUP(A1740,PERIODS!$O$4:$P$33,2,FALSE)</f>
        <v>3.3000000000000002E-2</v>
      </c>
      <c r="C1740" s="15"/>
      <c r="D1740" s="18">
        <v>1726</v>
      </c>
      <c r="E1740" s="34">
        <f t="shared" ca="1" si="513"/>
        <v>20731.410102070742</v>
      </c>
      <c r="F1740" s="34">
        <f t="shared" ca="1" si="495"/>
        <v>3300</v>
      </c>
      <c r="G1740" s="69">
        <f t="shared" ca="1" si="499"/>
        <v>0</v>
      </c>
      <c r="H1740" s="34">
        <f t="shared" ca="1" si="500"/>
        <v>479.50497259215786</v>
      </c>
      <c r="I1740" s="34">
        <f t="shared" ca="1" si="501"/>
        <v>3779.5049725921581</v>
      </c>
      <c r="J1740" s="18">
        <f ca="1">SUM(INDIRECT(ADDRESS(ROW(F1740),COLUMN(F1740),4)):INDIRECT(ADDRESS(ROW(F1740)+N$5-1,COLUMN(F1740),4)))</f>
        <v>24300</v>
      </c>
      <c r="K1740" s="18">
        <f t="shared" ca="1" si="502"/>
        <v>16350</v>
      </c>
      <c r="L1740" s="18">
        <f t="shared" ca="1" si="512"/>
        <v>16350</v>
      </c>
      <c r="M1740" s="18">
        <f t="shared" ca="1" si="496"/>
        <v>0</v>
      </c>
      <c r="N1740" s="34">
        <f t="shared" ca="1" si="503"/>
        <v>16951.905129478582</v>
      </c>
      <c r="P1740" s="18">
        <f t="shared" ca="1" si="497"/>
        <v>479.50497259215786</v>
      </c>
      <c r="Q1740" s="47">
        <f ca="1">SUM(L$15:L1740)-SUM(M$15:M1740)</f>
        <v>16350</v>
      </c>
      <c r="R1740" s="47" t="str">
        <f t="shared" ca="1" si="498"/>
        <v>M1743</v>
      </c>
      <c r="S1740" s="40">
        <f t="shared" ca="1" si="504"/>
        <v>0</v>
      </c>
      <c r="T1740" s="46">
        <f t="shared" ca="1" si="505"/>
        <v>59</v>
      </c>
      <c r="X1740" s="74">
        <f t="shared" ca="1" si="506"/>
        <v>0.47950497259215785</v>
      </c>
      <c r="Y1740" s="75">
        <f t="shared" ca="1" si="507"/>
        <v>0.47950497259215785</v>
      </c>
      <c r="Z1740" s="74">
        <f t="shared" ca="1" si="508"/>
        <v>1.615274599049267</v>
      </c>
      <c r="AA1740" s="76">
        <f t="shared" ca="1" si="509"/>
        <v>479.50497259215786</v>
      </c>
      <c r="AB1740" s="76">
        <f t="shared" ca="1" si="510"/>
        <v>1615.274599049267</v>
      </c>
    </row>
    <row r="1741" spans="1:28" x14ac:dyDescent="0.25">
      <c r="A1741" s="2">
        <f t="shared" si="511"/>
        <v>17</v>
      </c>
      <c r="B1741" s="16">
        <f ca="1">VLOOKUP(A1741,PERIODS!$O$4:$P$33,2,FALSE)</f>
        <v>3.5000000000000003E-2</v>
      </c>
      <c r="C1741" s="15"/>
      <c r="D1741" s="18">
        <v>1727</v>
      </c>
      <c r="E1741" s="34">
        <f t="shared" ca="1" si="513"/>
        <v>16951.905129478582</v>
      </c>
      <c r="F1741" s="34">
        <f t="shared" ca="1" si="495"/>
        <v>3500.0000000000005</v>
      </c>
      <c r="G1741" s="69">
        <f t="shared" ca="1" si="499"/>
        <v>0</v>
      </c>
      <c r="H1741" s="34">
        <f t="shared" ca="1" si="500"/>
        <v>236.48627162617669</v>
      </c>
      <c r="I1741" s="34">
        <f t="shared" ca="1" si="501"/>
        <v>3736.4862716261773</v>
      </c>
      <c r="J1741" s="18">
        <f ca="1">SUM(INDIRECT(ADDRESS(ROW(F1741),COLUMN(F1741),4)):INDIRECT(ADDRESS(ROW(F1741)+N$5-1,COLUMN(F1741),4)))</f>
        <v>24500.000000000004</v>
      </c>
      <c r="K1741" s="18">
        <f t="shared" ca="1" si="502"/>
        <v>16350</v>
      </c>
      <c r="L1741" s="18">
        <f t="shared" ca="1" si="512"/>
        <v>0</v>
      </c>
      <c r="M1741" s="18">
        <f t="shared" ca="1" si="496"/>
        <v>0</v>
      </c>
      <c r="N1741" s="34">
        <f t="shared" ca="1" si="503"/>
        <v>13215.418857852404</v>
      </c>
      <c r="P1741" s="18">
        <f t="shared" ca="1" si="497"/>
        <v>236.48627162617669</v>
      </c>
      <c r="Q1741" s="47">
        <f ca="1">SUM(L$15:L1741)-SUM(M$15:M1741)</f>
        <v>16350</v>
      </c>
      <c r="R1741" s="47" t="str">
        <f t="shared" ca="1" si="498"/>
        <v>M1744</v>
      </c>
      <c r="S1741" s="40">
        <f t="shared" ca="1" si="504"/>
        <v>0</v>
      </c>
      <c r="T1741" s="46">
        <f t="shared" ca="1" si="505"/>
        <v>40</v>
      </c>
      <c r="X1741" s="74">
        <f t="shared" ca="1" si="506"/>
        <v>0.23648627162617669</v>
      </c>
      <c r="Y1741" s="75">
        <f t="shared" ca="1" si="507"/>
        <v>0.23648627162617669</v>
      </c>
      <c r="Z1741" s="74">
        <f t="shared" ca="1" si="508"/>
        <v>1.2667901645318242</v>
      </c>
      <c r="AA1741" s="76">
        <f t="shared" ca="1" si="509"/>
        <v>236.48627162617669</v>
      </c>
      <c r="AB1741" s="76">
        <f t="shared" ca="1" si="510"/>
        <v>1266.7901645318243</v>
      </c>
    </row>
    <row r="1742" spans="1:28" x14ac:dyDescent="0.25">
      <c r="A1742" s="2">
        <f t="shared" si="511"/>
        <v>18</v>
      </c>
      <c r="B1742" s="16">
        <f ca="1">VLOOKUP(A1742,PERIODS!$O$4:$P$33,2,FALSE)</f>
        <v>3.5000000000000003E-2</v>
      </c>
      <c r="C1742" s="15"/>
      <c r="D1742" s="18">
        <v>1728</v>
      </c>
      <c r="E1742" s="34">
        <f t="shared" ca="1" si="513"/>
        <v>13215.418857852404</v>
      </c>
      <c r="F1742" s="34">
        <f t="shared" ca="1" si="495"/>
        <v>3500.0000000000005</v>
      </c>
      <c r="G1742" s="69">
        <f t="shared" ca="1" si="499"/>
        <v>0</v>
      </c>
      <c r="H1742" s="34">
        <f t="shared" ca="1" si="500"/>
        <v>753.96692347451062</v>
      </c>
      <c r="I1742" s="34">
        <f t="shared" ca="1" si="501"/>
        <v>4253.9669234745106</v>
      </c>
      <c r="J1742" s="18">
        <f ca="1">SUM(INDIRECT(ADDRESS(ROW(F1742),COLUMN(F1742),4)):INDIRECT(ADDRESS(ROW(F1742)+N$5-1,COLUMN(F1742),4)))</f>
        <v>24500.000000000004</v>
      </c>
      <c r="K1742" s="18">
        <f t="shared" ca="1" si="502"/>
        <v>16350</v>
      </c>
      <c r="L1742" s="18">
        <f t="shared" ca="1" si="512"/>
        <v>0</v>
      </c>
      <c r="M1742" s="18">
        <f t="shared" ca="1" si="496"/>
        <v>0</v>
      </c>
      <c r="N1742" s="34">
        <f t="shared" ca="1" si="503"/>
        <v>8961.4519343778938</v>
      </c>
      <c r="P1742" s="18">
        <f t="shared" ca="1" si="497"/>
        <v>753.96692347451062</v>
      </c>
      <c r="Q1742" s="47">
        <f ca="1">SUM(L$15:L1742)-SUM(M$15:M1742)</f>
        <v>16350</v>
      </c>
      <c r="R1742" s="47" t="str">
        <f t="shared" ca="1" si="498"/>
        <v>M1745</v>
      </c>
      <c r="S1742" s="40">
        <f t="shared" ca="1" si="504"/>
        <v>0</v>
      </c>
      <c r="T1742" s="46">
        <f t="shared" ca="1" si="505"/>
        <v>0</v>
      </c>
      <c r="X1742" s="74">
        <f t="shared" ca="1" si="506"/>
        <v>0.75396692347451066</v>
      </c>
      <c r="Y1742" s="75">
        <f t="shared" ca="1" si="507"/>
        <v>0.75396692347451066</v>
      </c>
      <c r="Z1742" s="74">
        <f t="shared" ca="1" si="508"/>
        <v>2.1254146727879166</v>
      </c>
      <c r="AA1742" s="76">
        <f t="shared" ca="1" si="509"/>
        <v>753.96692347451062</v>
      </c>
      <c r="AB1742" s="76">
        <f t="shared" ca="1" si="510"/>
        <v>2125.4146727879165</v>
      </c>
    </row>
    <row r="1743" spans="1:28" x14ac:dyDescent="0.25">
      <c r="A1743" s="2">
        <f t="shared" si="511"/>
        <v>19</v>
      </c>
      <c r="B1743" s="16">
        <f ca="1">VLOOKUP(A1743,PERIODS!$O$4:$P$33,2,FALSE)</f>
        <v>3.5000000000000003E-2</v>
      </c>
      <c r="C1743" s="15"/>
      <c r="D1743" s="18">
        <v>1729</v>
      </c>
      <c r="E1743" s="34">
        <f t="shared" ca="1" si="513"/>
        <v>8961.4519343778938</v>
      </c>
      <c r="F1743" s="34">
        <f t="shared" ref="F1743:F1806" ca="1" si="514">F$2*B1743</f>
        <v>3500.0000000000005</v>
      </c>
      <c r="G1743" s="69">
        <f t="shared" ca="1" si="499"/>
        <v>0</v>
      </c>
      <c r="H1743" s="34">
        <f t="shared" ca="1" si="500"/>
        <v>374.8236974059098</v>
      </c>
      <c r="I1743" s="34">
        <f t="shared" ca="1" si="501"/>
        <v>3874.82369740591</v>
      </c>
      <c r="J1743" s="18">
        <f ca="1">SUM(INDIRECT(ADDRESS(ROW(F1743),COLUMN(F1743),4)):INDIRECT(ADDRESS(ROW(F1743)+N$5-1,COLUMN(F1743),4)))</f>
        <v>24500.000000000004</v>
      </c>
      <c r="K1743" s="18">
        <f t="shared" ca="1" si="502"/>
        <v>0</v>
      </c>
      <c r="L1743" s="18">
        <f t="shared" ca="1" si="512"/>
        <v>0</v>
      </c>
      <c r="M1743" s="18">
        <f t="shared" ref="M1743:M1806" ca="1" si="515">SUMIF($R$15:$R$8014,ADDRESS(ROW(M1743),COLUMN(M1743),4),$L$15:$L$8014)</f>
        <v>16350</v>
      </c>
      <c r="N1743" s="34">
        <f t="shared" ca="1" si="503"/>
        <v>21436.628236971985</v>
      </c>
      <c r="P1743" s="18">
        <f t="shared" ref="P1743:P1806" ca="1" si="516">ABS(H1743)</f>
        <v>374.8236974059098</v>
      </c>
      <c r="Q1743" s="47">
        <f ca="1">SUM(L$15:L1743)-SUM(M$15:M1743)</f>
        <v>0</v>
      </c>
      <c r="R1743" s="47" t="str">
        <f t="shared" ref="R1743:R1806" ca="1" si="517">ADDRESS(ROW(M1743)+$N$3+RANDBETWEEN(-$N$4,$N$4),COLUMN(M1743),4)</f>
        <v>M1746</v>
      </c>
      <c r="S1743" s="40">
        <f t="shared" ca="1" si="504"/>
        <v>0</v>
      </c>
      <c r="T1743" s="46">
        <f t="shared" ca="1" si="505"/>
        <v>11</v>
      </c>
      <c r="X1743" s="74">
        <f t="shared" ca="1" si="506"/>
        <v>0.37482369740590982</v>
      </c>
      <c r="Y1743" s="75">
        <f t="shared" ca="1" si="507"/>
        <v>0.37482369740590982</v>
      </c>
      <c r="Z1743" s="74">
        <f t="shared" ca="1" si="508"/>
        <v>1.4547349184685578</v>
      </c>
      <c r="AA1743" s="76">
        <f t="shared" ca="1" si="509"/>
        <v>374.8236974059098</v>
      </c>
      <c r="AB1743" s="76">
        <f t="shared" ca="1" si="510"/>
        <v>1454.7349184685579</v>
      </c>
    </row>
    <row r="1744" spans="1:28" x14ac:dyDescent="0.25">
      <c r="A1744" s="2">
        <f t="shared" si="511"/>
        <v>20</v>
      </c>
      <c r="B1744" s="16">
        <f ca="1">VLOOKUP(A1744,PERIODS!$O$4:$P$33,2,FALSE)</f>
        <v>3.5000000000000003E-2</v>
      </c>
      <c r="C1744" s="15"/>
      <c r="D1744" s="18">
        <v>1730</v>
      </c>
      <c r="E1744" s="34">
        <f t="shared" ca="1" si="513"/>
        <v>21436.628236971985</v>
      </c>
      <c r="F1744" s="34">
        <f t="shared" ca="1" si="514"/>
        <v>3500.0000000000005</v>
      </c>
      <c r="G1744" s="69">
        <f t="shared" ref="G1744:G1807" ca="1" si="518">((2*RAND()*$F$5)-$F$5)*E1744</f>
        <v>0</v>
      </c>
      <c r="H1744" s="34">
        <f t="shared" ref="H1744:H1807" ca="1" si="519">IF($S$3="NORM",AA1744,IF($S$3="LOGNORM",AB1744,0))</f>
        <v>102.81833876274422</v>
      </c>
      <c r="I1744" s="34">
        <f t="shared" ref="I1744:I1807" ca="1" si="520">IF(F1744+H1744&lt;0,0,F1744+H1744)</f>
        <v>3602.8183387627446</v>
      </c>
      <c r="J1744" s="18">
        <f ca="1">SUM(INDIRECT(ADDRESS(ROW(F1744),COLUMN(F1744),4)):INDIRECT(ADDRESS(ROW(F1744)+N$5-1,COLUMN(F1744),4)))</f>
        <v>24500.000000000004</v>
      </c>
      <c r="K1744" s="18">
        <f t="shared" ref="K1744:K1807" ca="1" si="521">Q1744</f>
        <v>16350</v>
      </c>
      <c r="L1744" s="18">
        <f t="shared" ca="1" si="512"/>
        <v>16350</v>
      </c>
      <c r="M1744" s="18">
        <f t="shared" ca="1" si="515"/>
        <v>0</v>
      </c>
      <c r="N1744" s="34">
        <f t="shared" ref="N1744:N1807" ca="1" si="522">E1744+G1744-I1744+M1744-S1744</f>
        <v>17833.809898209242</v>
      </c>
      <c r="P1744" s="18">
        <f t="shared" ca="1" si="516"/>
        <v>102.81833876274422</v>
      </c>
      <c r="Q1744" s="47">
        <f ca="1">SUM(L$15:L1744)-SUM(M$15:M1744)</f>
        <v>16350</v>
      </c>
      <c r="R1744" s="47" t="str">
        <f t="shared" ca="1" si="517"/>
        <v>M1747</v>
      </c>
      <c r="S1744" s="40">
        <f t="shared" ref="S1744:S1807" ca="1" si="523">IF(T1744&gt;N$6*100,M1744,0)</f>
        <v>0</v>
      </c>
      <c r="T1744" s="46">
        <f t="shared" ref="T1744:T1807" ca="1" si="524">RANDBETWEEN(0,100)</f>
        <v>13</v>
      </c>
      <c r="X1744" s="74">
        <f t="shared" ref="X1744:X1807" ca="1" si="525">NORMINV(RAND(),0,1)</f>
        <v>0.10281833876274422</v>
      </c>
      <c r="Y1744" s="75">
        <f t="shared" ref="Y1744:Y1807" ca="1" si="526">IF(AND(X1744&gt;$F$6,$F$6&gt;0),$F$6,X1744)</f>
        <v>0.10281833876274422</v>
      </c>
      <c r="Z1744" s="74">
        <f t="shared" ref="Z1744:Z1807" ca="1" si="527">EXP(Y1744)</f>
        <v>1.108290057444594</v>
      </c>
      <c r="AA1744" s="76">
        <f t="shared" ref="AA1744:AA1807" ca="1" si="528">$F$3*Y1744</f>
        <v>102.81833876274422</v>
      </c>
      <c r="AB1744" s="76">
        <f t="shared" ref="AB1744:AB1807" ca="1" si="529">$F$3*Z1744</f>
        <v>1108.2900574445939</v>
      </c>
    </row>
    <row r="1745" spans="1:28" x14ac:dyDescent="0.25">
      <c r="A1745" s="2">
        <f t="shared" ref="A1745:A1808" si="530">IF(AND(A1744=12,OR(A$14="MS",A$14="M0")),1,IF(AND(A1744=4,OR(A$14="WS",A$14="W0")),1,IF(AND(A1744=30,OR(A$14="DS",A$14="D0")),1,A1744+1)))</f>
        <v>21</v>
      </c>
      <c r="B1745" s="16">
        <f ca="1">VLOOKUP(A1745,PERIODS!$O$4:$P$33,2,FALSE)</f>
        <v>3.5000000000000003E-2</v>
      </c>
      <c r="C1745" s="15"/>
      <c r="D1745" s="18">
        <v>1731</v>
      </c>
      <c r="E1745" s="34">
        <f t="shared" ca="1" si="513"/>
        <v>17833.809898209242</v>
      </c>
      <c r="F1745" s="34">
        <f t="shared" ca="1" si="514"/>
        <v>3500.0000000000005</v>
      </c>
      <c r="G1745" s="69">
        <f t="shared" ca="1" si="518"/>
        <v>0</v>
      </c>
      <c r="H1745" s="34">
        <f t="shared" ca="1" si="519"/>
        <v>791.90669822635755</v>
      </c>
      <c r="I1745" s="34">
        <f t="shared" ca="1" si="520"/>
        <v>4291.9066982263575</v>
      </c>
      <c r="J1745" s="18">
        <f ca="1">SUM(INDIRECT(ADDRESS(ROW(F1745),COLUMN(F1745),4)):INDIRECT(ADDRESS(ROW(F1745)+N$5-1,COLUMN(F1745),4)))</f>
        <v>24500.000000000004</v>
      </c>
      <c r="K1745" s="18">
        <f t="shared" ca="1" si="521"/>
        <v>16350</v>
      </c>
      <c r="L1745" s="18">
        <f t="shared" ref="L1745:L1808" ca="1" si="531">IF((E1745+K1744)&lt;J1745,N$2,0)</f>
        <v>0</v>
      </c>
      <c r="M1745" s="18">
        <f t="shared" ca="1" si="515"/>
        <v>0</v>
      </c>
      <c r="N1745" s="34">
        <f t="shared" ca="1" si="522"/>
        <v>13541.903199982884</v>
      </c>
      <c r="P1745" s="18">
        <f t="shared" ca="1" si="516"/>
        <v>791.90669822635755</v>
      </c>
      <c r="Q1745" s="47">
        <f ca="1">SUM(L$15:L1745)-SUM(M$15:M1745)</f>
        <v>16350</v>
      </c>
      <c r="R1745" s="47" t="str">
        <f t="shared" ca="1" si="517"/>
        <v>M1748</v>
      </c>
      <c r="S1745" s="40">
        <f t="shared" ca="1" si="523"/>
        <v>0</v>
      </c>
      <c r="T1745" s="46">
        <f t="shared" ca="1" si="524"/>
        <v>48</v>
      </c>
      <c r="X1745" s="74">
        <f t="shared" ca="1" si="525"/>
        <v>0.79190669822635751</v>
      </c>
      <c r="Y1745" s="75">
        <f t="shared" ca="1" si="526"/>
        <v>0.79190669822635751</v>
      </c>
      <c r="Z1745" s="74">
        <f t="shared" ca="1" si="527"/>
        <v>2.2076016460824279</v>
      </c>
      <c r="AA1745" s="76">
        <f t="shared" ca="1" si="528"/>
        <v>791.90669822635755</v>
      </c>
      <c r="AB1745" s="76">
        <f t="shared" ca="1" si="529"/>
        <v>2207.601646082428</v>
      </c>
    </row>
    <row r="1746" spans="1:28" x14ac:dyDescent="0.25">
      <c r="A1746" s="2">
        <f t="shared" si="530"/>
        <v>22</v>
      </c>
      <c r="B1746" s="16">
        <f ca="1">VLOOKUP(A1746,PERIODS!$O$4:$P$33,2,FALSE)</f>
        <v>3.5000000000000003E-2</v>
      </c>
      <c r="C1746" s="15"/>
      <c r="D1746" s="18">
        <v>1732</v>
      </c>
      <c r="E1746" s="34">
        <f t="shared" ca="1" si="513"/>
        <v>13541.903199982884</v>
      </c>
      <c r="F1746" s="34">
        <f t="shared" ca="1" si="514"/>
        <v>3500.0000000000005</v>
      </c>
      <c r="G1746" s="69">
        <f t="shared" ca="1" si="518"/>
        <v>0</v>
      </c>
      <c r="H1746" s="34">
        <f t="shared" ca="1" si="519"/>
        <v>-1068.6222792645256</v>
      </c>
      <c r="I1746" s="34">
        <f t="shared" ca="1" si="520"/>
        <v>2431.3777207354751</v>
      </c>
      <c r="J1746" s="18">
        <f ca="1">SUM(INDIRECT(ADDRESS(ROW(F1746),COLUMN(F1746),4)):INDIRECT(ADDRESS(ROW(F1746)+N$5-1,COLUMN(F1746),4)))</f>
        <v>25000.000000000004</v>
      </c>
      <c r="K1746" s="18">
        <f t="shared" ca="1" si="521"/>
        <v>16350</v>
      </c>
      <c r="L1746" s="18">
        <f t="shared" ca="1" si="531"/>
        <v>0</v>
      </c>
      <c r="M1746" s="18">
        <f t="shared" ca="1" si="515"/>
        <v>0</v>
      </c>
      <c r="N1746" s="34">
        <f t="shared" ca="1" si="522"/>
        <v>11110.525479247408</v>
      </c>
      <c r="P1746" s="18">
        <f t="shared" ca="1" si="516"/>
        <v>1068.6222792645256</v>
      </c>
      <c r="Q1746" s="47">
        <f ca="1">SUM(L$15:L1746)-SUM(M$15:M1746)</f>
        <v>16350</v>
      </c>
      <c r="R1746" s="47" t="str">
        <f t="shared" ca="1" si="517"/>
        <v>M1749</v>
      </c>
      <c r="S1746" s="40">
        <f t="shared" ca="1" si="523"/>
        <v>0</v>
      </c>
      <c r="T1746" s="46">
        <f t="shared" ca="1" si="524"/>
        <v>60</v>
      </c>
      <c r="X1746" s="74">
        <f t="shared" ca="1" si="525"/>
        <v>-1.0686222792645255</v>
      </c>
      <c r="Y1746" s="75">
        <f t="shared" ca="1" si="526"/>
        <v>-1.0686222792645255</v>
      </c>
      <c r="Z1746" s="74">
        <f t="shared" ca="1" si="527"/>
        <v>0.34348141304985635</v>
      </c>
      <c r="AA1746" s="76">
        <f t="shared" ca="1" si="528"/>
        <v>-1068.6222792645256</v>
      </c>
      <c r="AB1746" s="76">
        <f t="shared" ca="1" si="529"/>
        <v>343.48141304985637</v>
      </c>
    </row>
    <row r="1747" spans="1:28" x14ac:dyDescent="0.25">
      <c r="A1747" s="2">
        <f t="shared" si="530"/>
        <v>23</v>
      </c>
      <c r="B1747" s="16">
        <f ca="1">VLOOKUP(A1747,PERIODS!$O$4:$P$33,2,FALSE)</f>
        <v>3.5000000000000003E-2</v>
      </c>
      <c r="C1747" s="15"/>
      <c r="D1747" s="18">
        <v>1733</v>
      </c>
      <c r="E1747" s="34">
        <f t="shared" ca="1" si="513"/>
        <v>11110.525479247408</v>
      </c>
      <c r="F1747" s="34">
        <f t="shared" ca="1" si="514"/>
        <v>3500.0000000000005</v>
      </c>
      <c r="G1747" s="69">
        <f t="shared" ca="1" si="518"/>
        <v>0</v>
      </c>
      <c r="H1747" s="34">
        <f t="shared" ca="1" si="519"/>
        <v>261.17889093413265</v>
      </c>
      <c r="I1747" s="34">
        <f t="shared" ca="1" si="520"/>
        <v>3761.1788909341331</v>
      </c>
      <c r="J1747" s="18">
        <f ca="1">SUM(INDIRECT(ADDRESS(ROW(F1747),COLUMN(F1747),4)):INDIRECT(ADDRESS(ROW(F1747)+N$5-1,COLUMN(F1747),4)))</f>
        <v>25500.000000000004</v>
      </c>
      <c r="K1747" s="18">
        <f t="shared" ca="1" si="521"/>
        <v>0</v>
      </c>
      <c r="L1747" s="18">
        <f t="shared" ca="1" si="531"/>
        <v>0</v>
      </c>
      <c r="M1747" s="18">
        <f t="shared" ca="1" si="515"/>
        <v>16350</v>
      </c>
      <c r="N1747" s="34">
        <f t="shared" ca="1" si="522"/>
        <v>23699.346588313274</v>
      </c>
      <c r="P1747" s="18">
        <f t="shared" ca="1" si="516"/>
        <v>261.17889093413265</v>
      </c>
      <c r="Q1747" s="47">
        <f ca="1">SUM(L$15:L1747)-SUM(M$15:M1747)</f>
        <v>0</v>
      </c>
      <c r="R1747" s="47" t="str">
        <f t="shared" ca="1" si="517"/>
        <v>M1750</v>
      </c>
      <c r="S1747" s="40">
        <f t="shared" ca="1" si="523"/>
        <v>0</v>
      </c>
      <c r="T1747" s="46">
        <f t="shared" ca="1" si="524"/>
        <v>40</v>
      </c>
      <c r="X1747" s="74">
        <f t="shared" ca="1" si="525"/>
        <v>0.26117889093413266</v>
      </c>
      <c r="Y1747" s="75">
        <f t="shared" ca="1" si="526"/>
        <v>0.26117889093413266</v>
      </c>
      <c r="Z1747" s="74">
        <f t="shared" ca="1" si="527"/>
        <v>1.298459927367634</v>
      </c>
      <c r="AA1747" s="76">
        <f t="shared" ca="1" si="528"/>
        <v>261.17889093413265</v>
      </c>
      <c r="AB1747" s="76">
        <f t="shared" ca="1" si="529"/>
        <v>1298.459927367634</v>
      </c>
    </row>
    <row r="1748" spans="1:28" x14ac:dyDescent="0.25">
      <c r="A1748" s="2">
        <f t="shared" si="530"/>
        <v>24</v>
      </c>
      <c r="B1748" s="16">
        <f ca="1">VLOOKUP(A1748,PERIODS!$O$4:$P$33,2,FALSE)</f>
        <v>3.5000000000000003E-2</v>
      </c>
      <c r="C1748" s="15"/>
      <c r="D1748" s="18">
        <v>1734</v>
      </c>
      <c r="E1748" s="34">
        <f t="shared" ca="1" si="513"/>
        <v>23699.346588313274</v>
      </c>
      <c r="F1748" s="34">
        <f t="shared" ca="1" si="514"/>
        <v>3500.0000000000005</v>
      </c>
      <c r="G1748" s="69">
        <f t="shared" ca="1" si="518"/>
        <v>0</v>
      </c>
      <c r="H1748" s="34">
        <f t="shared" ca="1" si="519"/>
        <v>-340.38041905862195</v>
      </c>
      <c r="I1748" s="34">
        <f t="shared" ca="1" si="520"/>
        <v>3159.6195809413784</v>
      </c>
      <c r="J1748" s="18">
        <f ca="1">SUM(INDIRECT(ADDRESS(ROW(F1748),COLUMN(F1748),4)):INDIRECT(ADDRESS(ROW(F1748)+N$5-1,COLUMN(F1748),4)))</f>
        <v>26000</v>
      </c>
      <c r="K1748" s="18">
        <f t="shared" ca="1" si="521"/>
        <v>16350</v>
      </c>
      <c r="L1748" s="18">
        <f t="shared" ca="1" si="531"/>
        <v>16350</v>
      </c>
      <c r="M1748" s="18">
        <f t="shared" ca="1" si="515"/>
        <v>0</v>
      </c>
      <c r="N1748" s="34">
        <f t="shared" ca="1" si="522"/>
        <v>20539.727007371897</v>
      </c>
      <c r="P1748" s="18">
        <f t="shared" ca="1" si="516"/>
        <v>340.38041905862195</v>
      </c>
      <c r="Q1748" s="47">
        <f ca="1">SUM(L$15:L1748)-SUM(M$15:M1748)</f>
        <v>16350</v>
      </c>
      <c r="R1748" s="47" t="str">
        <f t="shared" ca="1" si="517"/>
        <v>M1751</v>
      </c>
      <c r="S1748" s="40">
        <f t="shared" ca="1" si="523"/>
        <v>0</v>
      </c>
      <c r="T1748" s="46">
        <f t="shared" ca="1" si="524"/>
        <v>20</v>
      </c>
      <c r="X1748" s="74">
        <f t="shared" ca="1" si="525"/>
        <v>-0.34038041905862193</v>
      </c>
      <c r="Y1748" s="75">
        <f t="shared" ca="1" si="526"/>
        <v>-0.34038041905862193</v>
      </c>
      <c r="Z1748" s="74">
        <f t="shared" ca="1" si="527"/>
        <v>0.71149960326316275</v>
      </c>
      <c r="AA1748" s="76">
        <f t="shared" ca="1" si="528"/>
        <v>-340.38041905862195</v>
      </c>
      <c r="AB1748" s="76">
        <f t="shared" ca="1" si="529"/>
        <v>711.49960326316273</v>
      </c>
    </row>
    <row r="1749" spans="1:28" x14ac:dyDescent="0.25">
      <c r="A1749" s="2">
        <f t="shared" si="530"/>
        <v>25</v>
      </c>
      <c r="B1749" s="16">
        <f ca="1">VLOOKUP(A1749,PERIODS!$O$4:$P$33,2,FALSE)</f>
        <v>3.5000000000000003E-2</v>
      </c>
      <c r="C1749" s="15"/>
      <c r="D1749" s="18">
        <v>1735</v>
      </c>
      <c r="E1749" s="34">
        <f t="shared" ca="1" si="513"/>
        <v>20539.727007371897</v>
      </c>
      <c r="F1749" s="34">
        <f t="shared" ca="1" si="514"/>
        <v>3500.0000000000005</v>
      </c>
      <c r="G1749" s="69">
        <f t="shared" ca="1" si="518"/>
        <v>0</v>
      </c>
      <c r="H1749" s="34">
        <f t="shared" ca="1" si="519"/>
        <v>480.88074978558569</v>
      </c>
      <c r="I1749" s="34">
        <f t="shared" ca="1" si="520"/>
        <v>3980.880749785586</v>
      </c>
      <c r="J1749" s="18">
        <f ca="1">SUM(INDIRECT(ADDRESS(ROW(F1749),COLUMN(F1749),4)):INDIRECT(ADDRESS(ROW(F1749)+N$5-1,COLUMN(F1749),4)))</f>
        <v>24900</v>
      </c>
      <c r="K1749" s="18">
        <f t="shared" ca="1" si="521"/>
        <v>16350</v>
      </c>
      <c r="L1749" s="18">
        <f t="shared" ca="1" si="531"/>
        <v>0</v>
      </c>
      <c r="M1749" s="18">
        <f t="shared" ca="1" si="515"/>
        <v>0</v>
      </c>
      <c r="N1749" s="34">
        <f t="shared" ca="1" si="522"/>
        <v>16558.846257586312</v>
      </c>
      <c r="P1749" s="18">
        <f t="shared" ca="1" si="516"/>
        <v>480.88074978558569</v>
      </c>
      <c r="Q1749" s="47">
        <f ca="1">SUM(L$15:L1749)-SUM(M$15:M1749)</f>
        <v>16350</v>
      </c>
      <c r="R1749" s="47" t="str">
        <f t="shared" ca="1" si="517"/>
        <v>M1752</v>
      </c>
      <c r="S1749" s="40">
        <f t="shared" ca="1" si="523"/>
        <v>0</v>
      </c>
      <c r="T1749" s="46">
        <f t="shared" ca="1" si="524"/>
        <v>25</v>
      </c>
      <c r="X1749" s="74">
        <f t="shared" ca="1" si="525"/>
        <v>0.4808807497855857</v>
      </c>
      <c r="Y1749" s="75">
        <f t="shared" ca="1" si="526"/>
        <v>0.4808807497855857</v>
      </c>
      <c r="Z1749" s="74">
        <f t="shared" ca="1" si="527"/>
        <v>1.617498386370944</v>
      </c>
      <c r="AA1749" s="76">
        <f t="shared" ca="1" si="528"/>
        <v>480.88074978558569</v>
      </c>
      <c r="AB1749" s="76">
        <f t="shared" ca="1" si="529"/>
        <v>1617.498386370944</v>
      </c>
    </row>
    <row r="1750" spans="1:28" x14ac:dyDescent="0.25">
      <c r="A1750" s="2">
        <f t="shared" si="530"/>
        <v>26</v>
      </c>
      <c r="B1750" s="16">
        <f ca="1">VLOOKUP(A1750,PERIODS!$O$4:$P$33,2,FALSE)</f>
        <v>3.5000000000000003E-2</v>
      </c>
      <c r="C1750" s="15"/>
      <c r="D1750" s="18">
        <v>1736</v>
      </c>
      <c r="E1750" s="34">
        <f t="shared" ca="1" si="513"/>
        <v>16558.846257586312</v>
      </c>
      <c r="F1750" s="34">
        <f t="shared" ca="1" si="514"/>
        <v>3500.0000000000005</v>
      </c>
      <c r="G1750" s="69">
        <f t="shared" ca="1" si="518"/>
        <v>0</v>
      </c>
      <c r="H1750" s="34">
        <f t="shared" ca="1" si="519"/>
        <v>983.35940611925867</v>
      </c>
      <c r="I1750" s="34">
        <f t="shared" ca="1" si="520"/>
        <v>4483.3594061192589</v>
      </c>
      <c r="J1750" s="18">
        <f ca="1">SUM(INDIRECT(ADDRESS(ROW(F1750),COLUMN(F1750),4)):INDIRECT(ADDRESS(ROW(F1750)+N$5-1,COLUMN(F1750),4)))</f>
        <v>23900</v>
      </c>
      <c r="K1750" s="18">
        <f t="shared" ca="1" si="521"/>
        <v>16350</v>
      </c>
      <c r="L1750" s="18">
        <f t="shared" ca="1" si="531"/>
        <v>0</v>
      </c>
      <c r="M1750" s="18">
        <f t="shared" ca="1" si="515"/>
        <v>0</v>
      </c>
      <c r="N1750" s="34">
        <f t="shared" ca="1" si="522"/>
        <v>12075.486851467052</v>
      </c>
      <c r="P1750" s="18">
        <f t="shared" ca="1" si="516"/>
        <v>983.35940611925867</v>
      </c>
      <c r="Q1750" s="47">
        <f ca="1">SUM(L$15:L1750)-SUM(M$15:M1750)</f>
        <v>16350</v>
      </c>
      <c r="R1750" s="47" t="str">
        <f t="shared" ca="1" si="517"/>
        <v>M1753</v>
      </c>
      <c r="S1750" s="40">
        <f t="shared" ca="1" si="523"/>
        <v>0</v>
      </c>
      <c r="T1750" s="46">
        <f t="shared" ca="1" si="524"/>
        <v>60</v>
      </c>
      <c r="X1750" s="74">
        <f t="shared" ca="1" si="525"/>
        <v>0.98335940611925865</v>
      </c>
      <c r="Y1750" s="75">
        <f t="shared" ca="1" si="526"/>
        <v>0.98335940611925865</v>
      </c>
      <c r="Z1750" s="74">
        <f t="shared" ca="1" si="527"/>
        <v>2.6734222843897357</v>
      </c>
      <c r="AA1750" s="76">
        <f t="shared" ca="1" si="528"/>
        <v>983.35940611925867</v>
      </c>
      <c r="AB1750" s="76">
        <f t="shared" ca="1" si="529"/>
        <v>2673.4222843897355</v>
      </c>
    </row>
    <row r="1751" spans="1:28" x14ac:dyDescent="0.25">
      <c r="A1751" s="2">
        <f t="shared" si="530"/>
        <v>27</v>
      </c>
      <c r="B1751" s="16">
        <f ca="1">VLOOKUP(A1751,PERIODS!$O$4:$P$33,2,FALSE)</f>
        <v>3.5000000000000003E-2</v>
      </c>
      <c r="C1751" s="15"/>
      <c r="D1751" s="18">
        <v>1737</v>
      </c>
      <c r="E1751" s="34">
        <f t="shared" ca="1" si="513"/>
        <v>12075.486851467052</v>
      </c>
      <c r="F1751" s="34">
        <f t="shared" ca="1" si="514"/>
        <v>3500.0000000000005</v>
      </c>
      <c r="G1751" s="69">
        <f t="shared" ca="1" si="518"/>
        <v>0</v>
      </c>
      <c r="H1751" s="34">
        <f t="shared" ca="1" si="519"/>
        <v>-808.87543053063098</v>
      </c>
      <c r="I1751" s="34">
        <f t="shared" ca="1" si="520"/>
        <v>2691.1245694693694</v>
      </c>
      <c r="J1751" s="18">
        <f ca="1">SUM(INDIRECT(ADDRESS(ROW(F1751),COLUMN(F1751),4)):INDIRECT(ADDRESS(ROW(F1751)+N$5-1,COLUMN(F1751),4)))</f>
        <v>22900</v>
      </c>
      <c r="K1751" s="18">
        <f t="shared" ca="1" si="521"/>
        <v>0</v>
      </c>
      <c r="L1751" s="18">
        <f t="shared" ca="1" si="531"/>
        <v>0</v>
      </c>
      <c r="M1751" s="18">
        <f t="shared" ca="1" si="515"/>
        <v>16350</v>
      </c>
      <c r="N1751" s="34">
        <f t="shared" ca="1" si="522"/>
        <v>9384.3622819976808</v>
      </c>
      <c r="P1751" s="18">
        <f t="shared" ca="1" si="516"/>
        <v>808.87543053063098</v>
      </c>
      <c r="Q1751" s="47">
        <f ca="1">SUM(L$15:L1751)-SUM(M$15:M1751)</f>
        <v>0</v>
      </c>
      <c r="R1751" s="47" t="str">
        <f t="shared" ca="1" si="517"/>
        <v>M1754</v>
      </c>
      <c r="S1751" s="40">
        <f t="shared" ca="1" si="523"/>
        <v>16350</v>
      </c>
      <c r="T1751" s="46">
        <f t="shared" ca="1" si="524"/>
        <v>96</v>
      </c>
      <c r="X1751" s="74">
        <f t="shared" ca="1" si="525"/>
        <v>-0.80887543053063093</v>
      </c>
      <c r="Y1751" s="75">
        <f t="shared" ca="1" si="526"/>
        <v>-0.80887543053063093</v>
      </c>
      <c r="Z1751" s="74">
        <f t="shared" ca="1" si="527"/>
        <v>0.44535862142421401</v>
      </c>
      <c r="AA1751" s="76">
        <f t="shared" ca="1" si="528"/>
        <v>-808.87543053063098</v>
      </c>
      <c r="AB1751" s="76">
        <f t="shared" ca="1" si="529"/>
        <v>445.35862142421399</v>
      </c>
    </row>
    <row r="1752" spans="1:28" x14ac:dyDescent="0.25">
      <c r="A1752" s="2">
        <f t="shared" si="530"/>
        <v>28</v>
      </c>
      <c r="B1752" s="16">
        <f ca="1">VLOOKUP(A1752,PERIODS!$O$4:$P$33,2,FALSE)</f>
        <v>0.04</v>
      </c>
      <c r="C1752" s="15"/>
      <c r="D1752" s="18">
        <v>1738</v>
      </c>
      <c r="E1752" s="34">
        <f t="shared" ca="1" si="513"/>
        <v>9384.3622819976808</v>
      </c>
      <c r="F1752" s="34">
        <f t="shared" ca="1" si="514"/>
        <v>4000</v>
      </c>
      <c r="G1752" s="69">
        <f t="shared" ca="1" si="518"/>
        <v>0</v>
      </c>
      <c r="H1752" s="34">
        <f t="shared" ca="1" si="519"/>
        <v>-82.609213680449329</v>
      </c>
      <c r="I1752" s="34">
        <f t="shared" ca="1" si="520"/>
        <v>3917.3907863195509</v>
      </c>
      <c r="J1752" s="18">
        <f ca="1">SUM(INDIRECT(ADDRESS(ROW(F1752),COLUMN(F1752),4)):INDIRECT(ADDRESS(ROW(F1752)+N$5-1,COLUMN(F1752),4)))</f>
        <v>21900</v>
      </c>
      <c r="K1752" s="18">
        <f t="shared" ca="1" si="521"/>
        <v>16350</v>
      </c>
      <c r="L1752" s="18">
        <f t="shared" ca="1" si="531"/>
        <v>16350</v>
      </c>
      <c r="M1752" s="18">
        <f t="shared" ca="1" si="515"/>
        <v>0</v>
      </c>
      <c r="N1752" s="34">
        <f t="shared" ca="1" si="522"/>
        <v>5466.9714956781299</v>
      </c>
      <c r="P1752" s="18">
        <f t="shared" ca="1" si="516"/>
        <v>82.609213680449329</v>
      </c>
      <c r="Q1752" s="47">
        <f ca="1">SUM(L$15:L1752)-SUM(M$15:M1752)</f>
        <v>16350</v>
      </c>
      <c r="R1752" s="47" t="str">
        <f t="shared" ca="1" si="517"/>
        <v>M1755</v>
      </c>
      <c r="S1752" s="40">
        <f t="shared" ca="1" si="523"/>
        <v>0</v>
      </c>
      <c r="T1752" s="46">
        <f t="shared" ca="1" si="524"/>
        <v>79</v>
      </c>
      <c r="X1752" s="74">
        <f t="shared" ca="1" si="525"/>
        <v>-8.2609213680449323E-2</v>
      </c>
      <c r="Y1752" s="75">
        <f t="shared" ca="1" si="526"/>
        <v>-8.2609213680449323E-2</v>
      </c>
      <c r="Z1752" s="74">
        <f t="shared" ca="1" si="527"/>
        <v>0.92071087814202457</v>
      </c>
      <c r="AA1752" s="76">
        <f t="shared" ca="1" si="528"/>
        <v>-82.609213680449329</v>
      </c>
      <c r="AB1752" s="76">
        <f t="shared" ca="1" si="529"/>
        <v>920.71087814202451</v>
      </c>
    </row>
    <row r="1753" spans="1:28" x14ac:dyDescent="0.25">
      <c r="A1753" s="2">
        <f t="shared" si="530"/>
        <v>29</v>
      </c>
      <c r="B1753" s="16">
        <f ca="1">VLOOKUP(A1753,PERIODS!$O$4:$P$33,2,FALSE)</f>
        <v>0.04</v>
      </c>
      <c r="C1753" s="15"/>
      <c r="D1753" s="18">
        <v>1739</v>
      </c>
      <c r="E1753" s="34">
        <f t="shared" ca="1" si="513"/>
        <v>5466.9714956781299</v>
      </c>
      <c r="F1753" s="34">
        <f t="shared" ca="1" si="514"/>
        <v>4000</v>
      </c>
      <c r="G1753" s="69">
        <f t="shared" ca="1" si="518"/>
        <v>0</v>
      </c>
      <c r="H1753" s="34">
        <f t="shared" ca="1" si="519"/>
        <v>-415.61337491547499</v>
      </c>
      <c r="I1753" s="34">
        <f t="shared" ca="1" si="520"/>
        <v>3584.3866250845249</v>
      </c>
      <c r="J1753" s="18">
        <f ca="1">SUM(INDIRECT(ADDRESS(ROW(F1753),COLUMN(F1753),4)):INDIRECT(ADDRESS(ROW(F1753)+N$5-1,COLUMN(F1753),4)))</f>
        <v>21200</v>
      </c>
      <c r="K1753" s="18">
        <f t="shared" ca="1" si="521"/>
        <v>16350</v>
      </c>
      <c r="L1753" s="18">
        <f t="shared" ca="1" si="531"/>
        <v>0</v>
      </c>
      <c r="M1753" s="18">
        <f t="shared" ca="1" si="515"/>
        <v>0</v>
      </c>
      <c r="N1753" s="34">
        <f t="shared" ca="1" si="522"/>
        <v>1882.584870593605</v>
      </c>
      <c r="P1753" s="18">
        <f t="shared" ca="1" si="516"/>
        <v>415.61337491547499</v>
      </c>
      <c r="Q1753" s="47">
        <f ca="1">SUM(L$15:L1753)-SUM(M$15:M1753)</f>
        <v>16350</v>
      </c>
      <c r="R1753" s="47" t="str">
        <f t="shared" ca="1" si="517"/>
        <v>M1756</v>
      </c>
      <c r="S1753" s="40">
        <f t="shared" ca="1" si="523"/>
        <v>0</v>
      </c>
      <c r="T1753" s="46">
        <f t="shared" ca="1" si="524"/>
        <v>13</v>
      </c>
      <c r="X1753" s="74">
        <f t="shared" ca="1" si="525"/>
        <v>-0.41561337491547501</v>
      </c>
      <c r="Y1753" s="75">
        <f t="shared" ca="1" si="526"/>
        <v>-0.41561337491547501</v>
      </c>
      <c r="Z1753" s="74">
        <f t="shared" ca="1" si="527"/>
        <v>0.65993536873523828</v>
      </c>
      <c r="AA1753" s="76">
        <f t="shared" ca="1" si="528"/>
        <v>-415.61337491547499</v>
      </c>
      <c r="AB1753" s="76">
        <f t="shared" ca="1" si="529"/>
        <v>659.93536873523828</v>
      </c>
    </row>
    <row r="1754" spans="1:28" x14ac:dyDescent="0.25">
      <c r="A1754" s="2">
        <f t="shared" si="530"/>
        <v>30</v>
      </c>
      <c r="B1754" s="16">
        <f ca="1">VLOOKUP(A1754,PERIODS!$O$4:$P$33,2,FALSE)</f>
        <v>0.04</v>
      </c>
      <c r="C1754" s="15"/>
      <c r="D1754" s="18">
        <v>1740</v>
      </c>
      <c r="E1754" s="34">
        <f t="shared" ca="1" si="513"/>
        <v>1882.584870593605</v>
      </c>
      <c r="F1754" s="34">
        <f t="shared" ca="1" si="514"/>
        <v>4000</v>
      </c>
      <c r="G1754" s="69">
        <f t="shared" ca="1" si="518"/>
        <v>0</v>
      </c>
      <c r="H1754" s="34">
        <f t="shared" ca="1" si="519"/>
        <v>1137.3279052873581</v>
      </c>
      <c r="I1754" s="34">
        <f t="shared" ca="1" si="520"/>
        <v>5137.3279052873586</v>
      </c>
      <c r="J1754" s="18">
        <f ca="1">SUM(INDIRECT(ADDRESS(ROW(F1754),COLUMN(F1754),4)):INDIRECT(ADDRESS(ROW(F1754)+N$5-1,COLUMN(F1754),4)))</f>
        <v>20500</v>
      </c>
      <c r="K1754" s="18">
        <f t="shared" ca="1" si="521"/>
        <v>32700</v>
      </c>
      <c r="L1754" s="18">
        <f t="shared" ca="1" si="531"/>
        <v>16350</v>
      </c>
      <c r="M1754" s="18">
        <f t="shared" ca="1" si="515"/>
        <v>0</v>
      </c>
      <c r="N1754" s="34">
        <f t="shared" ca="1" si="522"/>
        <v>-3254.7430346937535</v>
      </c>
      <c r="P1754" s="18">
        <f t="shared" ca="1" si="516"/>
        <v>1137.3279052873581</v>
      </c>
      <c r="Q1754" s="47">
        <f ca="1">SUM(L$15:L1754)-SUM(M$15:M1754)</f>
        <v>32700</v>
      </c>
      <c r="R1754" s="47" t="str">
        <f t="shared" ca="1" si="517"/>
        <v>M1757</v>
      </c>
      <c r="S1754" s="40">
        <f t="shared" ca="1" si="523"/>
        <v>0</v>
      </c>
      <c r="T1754" s="46">
        <f t="shared" ca="1" si="524"/>
        <v>31</v>
      </c>
      <c r="X1754" s="74">
        <f t="shared" ca="1" si="525"/>
        <v>1.1373279052873582</v>
      </c>
      <c r="Y1754" s="75">
        <f t="shared" ca="1" si="526"/>
        <v>1.1373279052873582</v>
      </c>
      <c r="Z1754" s="74">
        <f t="shared" ca="1" si="527"/>
        <v>3.1184244967379318</v>
      </c>
      <c r="AA1754" s="76">
        <f t="shared" ca="1" si="528"/>
        <v>1137.3279052873581</v>
      </c>
      <c r="AB1754" s="76">
        <f t="shared" ca="1" si="529"/>
        <v>3118.4244967379318</v>
      </c>
    </row>
    <row r="1755" spans="1:28" x14ac:dyDescent="0.25">
      <c r="A1755" s="2">
        <f t="shared" si="530"/>
        <v>1</v>
      </c>
      <c r="B1755" s="16">
        <f ca="1">VLOOKUP(A1755,PERIODS!$O$4:$P$33,2,FALSE)</f>
        <v>2.4E-2</v>
      </c>
      <c r="C1755" s="15"/>
      <c r="D1755" s="18">
        <v>1741</v>
      </c>
      <c r="E1755" s="34">
        <f t="shared" ca="1" si="513"/>
        <v>-3254.7430346937535</v>
      </c>
      <c r="F1755" s="34">
        <f t="shared" ca="1" si="514"/>
        <v>2400</v>
      </c>
      <c r="G1755" s="69">
        <f t="shared" ca="1" si="518"/>
        <v>0</v>
      </c>
      <c r="H1755" s="34">
        <f t="shared" ca="1" si="519"/>
        <v>130.91653575346069</v>
      </c>
      <c r="I1755" s="34">
        <f t="shared" ca="1" si="520"/>
        <v>2530.9165357534607</v>
      </c>
      <c r="J1755" s="18">
        <f ca="1">SUM(INDIRECT(ADDRESS(ROW(F1755),COLUMN(F1755),4)):INDIRECT(ADDRESS(ROW(F1755)+N$5-1,COLUMN(F1755),4)))</f>
        <v>19800</v>
      </c>
      <c r="K1755" s="18">
        <f t="shared" ca="1" si="521"/>
        <v>16350</v>
      </c>
      <c r="L1755" s="18">
        <f t="shared" ca="1" si="531"/>
        <v>0</v>
      </c>
      <c r="M1755" s="18">
        <f t="shared" ca="1" si="515"/>
        <v>16350</v>
      </c>
      <c r="N1755" s="34">
        <f t="shared" ca="1" si="522"/>
        <v>10564.340429552785</v>
      </c>
      <c r="P1755" s="18">
        <f t="shared" ca="1" si="516"/>
        <v>130.91653575346069</v>
      </c>
      <c r="Q1755" s="47">
        <f ca="1">SUM(L$15:L1755)-SUM(M$15:M1755)</f>
        <v>16350</v>
      </c>
      <c r="R1755" s="47" t="str">
        <f t="shared" ca="1" si="517"/>
        <v>M1758</v>
      </c>
      <c r="S1755" s="40">
        <f t="shared" ca="1" si="523"/>
        <v>0</v>
      </c>
      <c r="T1755" s="46">
        <f t="shared" ca="1" si="524"/>
        <v>38</v>
      </c>
      <c r="X1755" s="74">
        <f t="shared" ca="1" si="525"/>
        <v>0.13091653575346068</v>
      </c>
      <c r="Y1755" s="75">
        <f t="shared" ca="1" si="526"/>
        <v>0.13091653575346068</v>
      </c>
      <c r="Z1755" s="74">
        <f t="shared" ca="1" si="527"/>
        <v>1.1398726387306011</v>
      </c>
      <c r="AA1755" s="76">
        <f t="shared" ca="1" si="528"/>
        <v>130.91653575346069</v>
      </c>
      <c r="AB1755" s="76">
        <f t="shared" ca="1" si="529"/>
        <v>1139.872638730601</v>
      </c>
    </row>
    <row r="1756" spans="1:28" x14ac:dyDescent="0.25">
      <c r="A1756" s="2">
        <f t="shared" si="530"/>
        <v>2</v>
      </c>
      <c r="B1756" s="16">
        <f ca="1">VLOOKUP(A1756,PERIODS!$O$4:$P$33,2,FALSE)</f>
        <v>2.5000000000000001E-2</v>
      </c>
      <c r="C1756" s="15"/>
      <c r="D1756" s="18">
        <v>1742</v>
      </c>
      <c r="E1756" s="34">
        <f t="shared" ca="1" si="513"/>
        <v>10564.340429552785</v>
      </c>
      <c r="F1756" s="34">
        <f t="shared" ca="1" si="514"/>
        <v>2500</v>
      </c>
      <c r="G1756" s="69">
        <f t="shared" ca="1" si="518"/>
        <v>0</v>
      </c>
      <c r="H1756" s="34">
        <f t="shared" ca="1" si="519"/>
        <v>1959.9639845400536</v>
      </c>
      <c r="I1756" s="34">
        <f t="shared" ca="1" si="520"/>
        <v>4459.9639845400534</v>
      </c>
      <c r="J1756" s="18">
        <f ca="1">SUM(INDIRECT(ADDRESS(ROW(F1756),COLUMN(F1756),4)):INDIRECT(ADDRESS(ROW(F1756)+N$5-1,COLUMN(F1756),4)))</f>
        <v>20700</v>
      </c>
      <c r="K1756" s="18">
        <f t="shared" ca="1" si="521"/>
        <v>16350</v>
      </c>
      <c r="L1756" s="18">
        <f t="shared" ca="1" si="531"/>
        <v>0</v>
      </c>
      <c r="M1756" s="18">
        <f t="shared" ca="1" si="515"/>
        <v>0</v>
      </c>
      <c r="N1756" s="34">
        <f t="shared" ca="1" si="522"/>
        <v>6104.3764450127319</v>
      </c>
      <c r="P1756" s="18">
        <f t="shared" ca="1" si="516"/>
        <v>1959.9639845400536</v>
      </c>
      <c r="Q1756" s="47">
        <f ca="1">SUM(L$15:L1756)-SUM(M$15:M1756)</f>
        <v>16350</v>
      </c>
      <c r="R1756" s="47" t="str">
        <f t="shared" ca="1" si="517"/>
        <v>M1759</v>
      </c>
      <c r="S1756" s="40">
        <f t="shared" ca="1" si="523"/>
        <v>0</v>
      </c>
      <c r="T1756" s="46">
        <f t="shared" ca="1" si="524"/>
        <v>79</v>
      </c>
      <c r="X1756" s="74">
        <f t="shared" ca="1" si="525"/>
        <v>2.2588603077902647</v>
      </c>
      <c r="Y1756" s="75">
        <f t="shared" ca="1" si="526"/>
        <v>1.9599639845400536</v>
      </c>
      <c r="Z1756" s="74">
        <f t="shared" ca="1" si="527"/>
        <v>7.0990713842313315</v>
      </c>
      <c r="AA1756" s="76">
        <f t="shared" ca="1" si="528"/>
        <v>1959.9639845400536</v>
      </c>
      <c r="AB1756" s="76">
        <f t="shared" ca="1" si="529"/>
        <v>7099.0713842313316</v>
      </c>
    </row>
    <row r="1757" spans="1:28" x14ac:dyDescent="0.25">
      <c r="A1757" s="2">
        <f t="shared" si="530"/>
        <v>3</v>
      </c>
      <c r="B1757" s="16">
        <f ca="1">VLOOKUP(A1757,PERIODS!$O$4:$P$33,2,FALSE)</f>
        <v>2.5000000000000001E-2</v>
      </c>
      <c r="C1757" s="15"/>
      <c r="D1757" s="18">
        <v>1743</v>
      </c>
      <c r="E1757" s="34">
        <f t="shared" ca="1" si="513"/>
        <v>6104.3764450127319</v>
      </c>
      <c r="F1757" s="34">
        <f t="shared" ca="1" si="514"/>
        <v>2500</v>
      </c>
      <c r="G1757" s="69">
        <f t="shared" ca="1" si="518"/>
        <v>0</v>
      </c>
      <c r="H1757" s="34">
        <f t="shared" ca="1" si="519"/>
        <v>-285.2305156021979</v>
      </c>
      <c r="I1757" s="34">
        <f t="shared" ca="1" si="520"/>
        <v>2214.769484397802</v>
      </c>
      <c r="J1757" s="18">
        <f ca="1">SUM(INDIRECT(ADDRESS(ROW(F1757),COLUMN(F1757),4)):INDIRECT(ADDRESS(ROW(F1757)+N$5-1,COLUMN(F1757),4)))</f>
        <v>21500</v>
      </c>
      <c r="K1757" s="18">
        <f t="shared" ca="1" si="521"/>
        <v>0</v>
      </c>
      <c r="L1757" s="18">
        <f t="shared" ca="1" si="531"/>
        <v>0</v>
      </c>
      <c r="M1757" s="18">
        <f t="shared" ca="1" si="515"/>
        <v>16350</v>
      </c>
      <c r="N1757" s="34">
        <f t="shared" ca="1" si="522"/>
        <v>20239.606960614929</v>
      </c>
      <c r="P1757" s="18">
        <f t="shared" ca="1" si="516"/>
        <v>285.2305156021979</v>
      </c>
      <c r="Q1757" s="47">
        <f ca="1">SUM(L$15:L1757)-SUM(M$15:M1757)</f>
        <v>0</v>
      </c>
      <c r="R1757" s="47" t="str">
        <f t="shared" ca="1" si="517"/>
        <v>M1760</v>
      </c>
      <c r="S1757" s="40">
        <f t="shared" ca="1" si="523"/>
        <v>0</v>
      </c>
      <c r="T1757" s="46">
        <f t="shared" ca="1" si="524"/>
        <v>78</v>
      </c>
      <c r="X1757" s="74">
        <f t="shared" ca="1" si="525"/>
        <v>-0.28523051560219792</v>
      </c>
      <c r="Y1757" s="75">
        <f t="shared" ca="1" si="526"/>
        <v>-0.28523051560219792</v>
      </c>
      <c r="Z1757" s="74">
        <f t="shared" ca="1" si="527"/>
        <v>0.75184092327920882</v>
      </c>
      <c r="AA1757" s="76">
        <f t="shared" ca="1" si="528"/>
        <v>-285.2305156021979</v>
      </c>
      <c r="AB1757" s="76">
        <f t="shared" ca="1" si="529"/>
        <v>751.84092327920882</v>
      </c>
    </row>
    <row r="1758" spans="1:28" x14ac:dyDescent="0.25">
      <c r="A1758" s="2">
        <f t="shared" si="530"/>
        <v>4</v>
      </c>
      <c r="B1758" s="16">
        <f ca="1">VLOOKUP(A1758,PERIODS!$O$4:$P$33,2,FALSE)</f>
        <v>2.5000000000000001E-2</v>
      </c>
      <c r="C1758" s="15"/>
      <c r="D1758" s="18">
        <v>1744</v>
      </c>
      <c r="E1758" s="34">
        <f t="shared" ca="1" si="513"/>
        <v>20239.606960614929</v>
      </c>
      <c r="F1758" s="34">
        <f t="shared" ca="1" si="514"/>
        <v>2500</v>
      </c>
      <c r="G1758" s="69">
        <f t="shared" ca="1" si="518"/>
        <v>0</v>
      </c>
      <c r="H1758" s="34">
        <f t="shared" ca="1" si="519"/>
        <v>1379.4370235059689</v>
      </c>
      <c r="I1758" s="34">
        <f t="shared" ca="1" si="520"/>
        <v>3879.4370235059687</v>
      </c>
      <c r="J1758" s="18">
        <f ca="1">SUM(INDIRECT(ADDRESS(ROW(F1758),COLUMN(F1758),4)):INDIRECT(ADDRESS(ROW(F1758)+N$5-1,COLUMN(F1758),4)))</f>
        <v>22300</v>
      </c>
      <c r="K1758" s="18">
        <f t="shared" ca="1" si="521"/>
        <v>16350</v>
      </c>
      <c r="L1758" s="18">
        <f t="shared" ca="1" si="531"/>
        <v>16350</v>
      </c>
      <c r="M1758" s="18">
        <f t="shared" ca="1" si="515"/>
        <v>0</v>
      </c>
      <c r="N1758" s="34">
        <f t="shared" ca="1" si="522"/>
        <v>16360.16993710896</v>
      </c>
      <c r="P1758" s="18">
        <f t="shared" ca="1" si="516"/>
        <v>1379.4370235059689</v>
      </c>
      <c r="Q1758" s="47">
        <f ca="1">SUM(L$15:L1758)-SUM(M$15:M1758)</f>
        <v>16350</v>
      </c>
      <c r="R1758" s="47" t="str">
        <f t="shared" ca="1" si="517"/>
        <v>M1761</v>
      </c>
      <c r="S1758" s="40">
        <f t="shared" ca="1" si="523"/>
        <v>0</v>
      </c>
      <c r="T1758" s="46">
        <f t="shared" ca="1" si="524"/>
        <v>9</v>
      </c>
      <c r="X1758" s="74">
        <f t="shared" ca="1" si="525"/>
        <v>1.379437023505969</v>
      </c>
      <c r="Y1758" s="75">
        <f t="shared" ca="1" si="526"/>
        <v>1.379437023505969</v>
      </c>
      <c r="Z1758" s="74">
        <f t="shared" ca="1" si="527"/>
        <v>3.9726644811018867</v>
      </c>
      <c r="AA1758" s="76">
        <f t="shared" ca="1" si="528"/>
        <v>1379.4370235059689</v>
      </c>
      <c r="AB1758" s="76">
        <f t="shared" ca="1" si="529"/>
        <v>3972.6644811018868</v>
      </c>
    </row>
    <row r="1759" spans="1:28" x14ac:dyDescent="0.25">
      <c r="A1759" s="2">
        <f t="shared" si="530"/>
        <v>5</v>
      </c>
      <c r="B1759" s="16">
        <f ca="1">VLOOKUP(A1759,PERIODS!$O$4:$P$33,2,FALSE)</f>
        <v>3.3000000000000002E-2</v>
      </c>
      <c r="C1759" s="15"/>
      <c r="D1759" s="18">
        <v>1745</v>
      </c>
      <c r="E1759" s="34">
        <f t="shared" ca="1" si="513"/>
        <v>16360.16993710896</v>
      </c>
      <c r="F1759" s="34">
        <f t="shared" ca="1" si="514"/>
        <v>3300</v>
      </c>
      <c r="G1759" s="69">
        <f t="shared" ca="1" si="518"/>
        <v>0</v>
      </c>
      <c r="H1759" s="34">
        <f t="shared" ca="1" si="519"/>
        <v>-1142.1732982490198</v>
      </c>
      <c r="I1759" s="34">
        <f t="shared" ca="1" si="520"/>
        <v>2157.8267017509802</v>
      </c>
      <c r="J1759" s="18">
        <f ca="1">SUM(INDIRECT(ADDRESS(ROW(F1759),COLUMN(F1759),4)):INDIRECT(ADDRESS(ROW(F1759)+N$5-1,COLUMN(F1759),4)))</f>
        <v>23100</v>
      </c>
      <c r="K1759" s="18">
        <f t="shared" ca="1" si="521"/>
        <v>16350</v>
      </c>
      <c r="L1759" s="18">
        <f t="shared" ca="1" si="531"/>
        <v>0</v>
      </c>
      <c r="M1759" s="18">
        <f t="shared" ca="1" si="515"/>
        <v>0</v>
      </c>
      <c r="N1759" s="34">
        <f t="shared" ca="1" si="522"/>
        <v>14202.343235357979</v>
      </c>
      <c r="P1759" s="18">
        <f t="shared" ca="1" si="516"/>
        <v>1142.1732982490198</v>
      </c>
      <c r="Q1759" s="47">
        <f ca="1">SUM(L$15:L1759)-SUM(M$15:M1759)</f>
        <v>16350</v>
      </c>
      <c r="R1759" s="47" t="str">
        <f t="shared" ca="1" si="517"/>
        <v>M1762</v>
      </c>
      <c r="S1759" s="40">
        <f t="shared" ca="1" si="523"/>
        <v>0</v>
      </c>
      <c r="T1759" s="46">
        <f t="shared" ca="1" si="524"/>
        <v>33</v>
      </c>
      <c r="X1759" s="74">
        <f t="shared" ca="1" si="525"/>
        <v>-1.1421732982490198</v>
      </c>
      <c r="Y1759" s="75">
        <f t="shared" ca="1" si="526"/>
        <v>-1.1421732982490198</v>
      </c>
      <c r="Z1759" s="74">
        <f t="shared" ca="1" si="527"/>
        <v>0.31912471443797291</v>
      </c>
      <c r="AA1759" s="76">
        <f t="shared" ca="1" si="528"/>
        <v>-1142.1732982490198</v>
      </c>
      <c r="AB1759" s="76">
        <f t="shared" ca="1" si="529"/>
        <v>319.1247144379729</v>
      </c>
    </row>
    <row r="1760" spans="1:28" x14ac:dyDescent="0.25">
      <c r="A1760" s="2">
        <f t="shared" si="530"/>
        <v>6</v>
      </c>
      <c r="B1760" s="16">
        <f ca="1">VLOOKUP(A1760,PERIODS!$O$4:$P$33,2,FALSE)</f>
        <v>3.3000000000000002E-2</v>
      </c>
      <c r="C1760" s="15"/>
      <c r="D1760" s="18">
        <v>1746</v>
      </c>
      <c r="E1760" s="34">
        <f t="shared" ca="1" si="513"/>
        <v>14202.343235357979</v>
      </c>
      <c r="F1760" s="34">
        <f t="shared" ca="1" si="514"/>
        <v>3300</v>
      </c>
      <c r="G1760" s="69">
        <f t="shared" ca="1" si="518"/>
        <v>0</v>
      </c>
      <c r="H1760" s="34">
        <f t="shared" ca="1" si="519"/>
        <v>-335.66150866981559</v>
      </c>
      <c r="I1760" s="34">
        <f t="shared" ca="1" si="520"/>
        <v>2964.3384913301843</v>
      </c>
      <c r="J1760" s="18">
        <f ca="1">SUM(INDIRECT(ADDRESS(ROW(F1760),COLUMN(F1760),4)):INDIRECT(ADDRESS(ROW(F1760)+N$5-1,COLUMN(F1760),4)))</f>
        <v>23100</v>
      </c>
      <c r="K1760" s="18">
        <f t="shared" ca="1" si="521"/>
        <v>16350</v>
      </c>
      <c r="L1760" s="18">
        <f t="shared" ca="1" si="531"/>
        <v>0</v>
      </c>
      <c r="M1760" s="18">
        <f t="shared" ca="1" si="515"/>
        <v>0</v>
      </c>
      <c r="N1760" s="34">
        <f t="shared" ca="1" si="522"/>
        <v>11238.004744027796</v>
      </c>
      <c r="P1760" s="18">
        <f t="shared" ca="1" si="516"/>
        <v>335.66150866981559</v>
      </c>
      <c r="Q1760" s="47">
        <f ca="1">SUM(L$15:L1760)-SUM(M$15:M1760)</f>
        <v>16350</v>
      </c>
      <c r="R1760" s="47" t="str">
        <f t="shared" ca="1" si="517"/>
        <v>M1763</v>
      </c>
      <c r="S1760" s="40">
        <f t="shared" ca="1" si="523"/>
        <v>0</v>
      </c>
      <c r="T1760" s="46">
        <f t="shared" ca="1" si="524"/>
        <v>83</v>
      </c>
      <c r="X1760" s="74">
        <f t="shared" ca="1" si="525"/>
        <v>-0.33566150866981559</v>
      </c>
      <c r="Y1760" s="75">
        <f t="shared" ca="1" si="526"/>
        <v>-0.33566150866981559</v>
      </c>
      <c r="Z1760" s="74">
        <f t="shared" ca="1" si="527"/>
        <v>0.71486504048580957</v>
      </c>
      <c r="AA1760" s="76">
        <f t="shared" ca="1" si="528"/>
        <v>-335.66150866981559</v>
      </c>
      <c r="AB1760" s="76">
        <f t="shared" ca="1" si="529"/>
        <v>714.86504048580957</v>
      </c>
    </row>
    <row r="1761" spans="1:28" x14ac:dyDescent="0.25">
      <c r="A1761" s="2">
        <f t="shared" si="530"/>
        <v>7</v>
      </c>
      <c r="B1761" s="16">
        <f ca="1">VLOOKUP(A1761,PERIODS!$O$4:$P$33,2,FALSE)</f>
        <v>3.3000000000000002E-2</v>
      </c>
      <c r="C1761" s="15"/>
      <c r="D1761" s="18">
        <v>1747</v>
      </c>
      <c r="E1761" s="34">
        <f t="shared" ca="1" si="513"/>
        <v>11238.004744027796</v>
      </c>
      <c r="F1761" s="34">
        <f t="shared" ca="1" si="514"/>
        <v>3300</v>
      </c>
      <c r="G1761" s="69">
        <f t="shared" ca="1" si="518"/>
        <v>0</v>
      </c>
      <c r="H1761" s="34">
        <f t="shared" ca="1" si="519"/>
        <v>1017.8866901941719</v>
      </c>
      <c r="I1761" s="34">
        <f t="shared" ca="1" si="520"/>
        <v>4317.8866901941719</v>
      </c>
      <c r="J1761" s="18">
        <f ca="1">SUM(INDIRECT(ADDRESS(ROW(F1761),COLUMN(F1761),4)):INDIRECT(ADDRESS(ROW(F1761)+N$5-1,COLUMN(F1761),4)))</f>
        <v>23100</v>
      </c>
      <c r="K1761" s="18">
        <f t="shared" ca="1" si="521"/>
        <v>0</v>
      </c>
      <c r="L1761" s="18">
        <f t="shared" ca="1" si="531"/>
        <v>0</v>
      </c>
      <c r="M1761" s="18">
        <f t="shared" ca="1" si="515"/>
        <v>16350</v>
      </c>
      <c r="N1761" s="34">
        <f t="shared" ca="1" si="522"/>
        <v>6920.118053833623</v>
      </c>
      <c r="P1761" s="18">
        <f t="shared" ca="1" si="516"/>
        <v>1017.8866901941719</v>
      </c>
      <c r="Q1761" s="47">
        <f ca="1">SUM(L$15:L1761)-SUM(M$15:M1761)</f>
        <v>0</v>
      </c>
      <c r="R1761" s="47" t="str">
        <f t="shared" ca="1" si="517"/>
        <v>M1764</v>
      </c>
      <c r="S1761" s="40">
        <f t="shared" ca="1" si="523"/>
        <v>16350</v>
      </c>
      <c r="T1761" s="46">
        <f t="shared" ca="1" si="524"/>
        <v>100</v>
      </c>
      <c r="X1761" s="74">
        <f t="shared" ca="1" si="525"/>
        <v>1.0178866901941719</v>
      </c>
      <c r="Y1761" s="75">
        <f t="shared" ca="1" si="526"/>
        <v>1.0178866901941719</v>
      </c>
      <c r="Z1761" s="74">
        <f t="shared" ca="1" si="527"/>
        <v>2.7673403325686414</v>
      </c>
      <c r="AA1761" s="76">
        <f t="shared" ca="1" si="528"/>
        <v>1017.8866901941719</v>
      </c>
      <c r="AB1761" s="76">
        <f t="shared" ca="1" si="529"/>
        <v>2767.3403325686413</v>
      </c>
    </row>
    <row r="1762" spans="1:28" x14ac:dyDescent="0.25">
      <c r="A1762" s="2">
        <f t="shared" si="530"/>
        <v>8</v>
      </c>
      <c r="B1762" s="16">
        <f ca="1">VLOOKUP(A1762,PERIODS!$O$4:$P$33,2,FALSE)</f>
        <v>3.3000000000000002E-2</v>
      </c>
      <c r="C1762" s="15"/>
      <c r="D1762" s="18">
        <v>1748</v>
      </c>
      <c r="E1762" s="34">
        <f t="shared" ref="E1762:E1825" ca="1" si="532">N1761</f>
        <v>6920.118053833623</v>
      </c>
      <c r="F1762" s="34">
        <f t="shared" ca="1" si="514"/>
        <v>3300</v>
      </c>
      <c r="G1762" s="69">
        <f t="shared" ca="1" si="518"/>
        <v>0</v>
      </c>
      <c r="H1762" s="34">
        <f t="shared" ca="1" si="519"/>
        <v>409.2960328243833</v>
      </c>
      <c r="I1762" s="34">
        <f t="shared" ca="1" si="520"/>
        <v>3709.2960328243835</v>
      </c>
      <c r="J1762" s="18">
        <f ca="1">SUM(INDIRECT(ADDRESS(ROW(F1762),COLUMN(F1762),4)):INDIRECT(ADDRESS(ROW(F1762)+N$5-1,COLUMN(F1762),4)))</f>
        <v>23100</v>
      </c>
      <c r="K1762" s="18">
        <f t="shared" ca="1" si="521"/>
        <v>16350</v>
      </c>
      <c r="L1762" s="18">
        <f t="shared" ca="1" si="531"/>
        <v>16350</v>
      </c>
      <c r="M1762" s="18">
        <f t="shared" ca="1" si="515"/>
        <v>0</v>
      </c>
      <c r="N1762" s="34">
        <f t="shared" ca="1" si="522"/>
        <v>3210.8220210092395</v>
      </c>
      <c r="P1762" s="18">
        <f t="shared" ca="1" si="516"/>
        <v>409.2960328243833</v>
      </c>
      <c r="Q1762" s="47">
        <f ca="1">SUM(L$15:L1762)-SUM(M$15:M1762)</f>
        <v>16350</v>
      </c>
      <c r="R1762" s="47" t="str">
        <f t="shared" ca="1" si="517"/>
        <v>M1765</v>
      </c>
      <c r="S1762" s="40">
        <f t="shared" ca="1" si="523"/>
        <v>0</v>
      </c>
      <c r="T1762" s="46">
        <f t="shared" ca="1" si="524"/>
        <v>26</v>
      </c>
      <c r="X1762" s="74">
        <f t="shared" ca="1" si="525"/>
        <v>0.40929603282438332</v>
      </c>
      <c r="Y1762" s="75">
        <f t="shared" ca="1" si="526"/>
        <v>0.40929603282438332</v>
      </c>
      <c r="Z1762" s="74">
        <f t="shared" ca="1" si="527"/>
        <v>1.5057574081315839</v>
      </c>
      <c r="AA1762" s="76">
        <f t="shared" ca="1" si="528"/>
        <v>409.2960328243833</v>
      </c>
      <c r="AB1762" s="76">
        <f t="shared" ca="1" si="529"/>
        <v>1505.7574081315838</v>
      </c>
    </row>
    <row r="1763" spans="1:28" x14ac:dyDescent="0.25">
      <c r="A1763" s="2">
        <f t="shared" si="530"/>
        <v>9</v>
      </c>
      <c r="B1763" s="16">
        <f ca="1">VLOOKUP(A1763,PERIODS!$O$4:$P$33,2,FALSE)</f>
        <v>3.3000000000000002E-2</v>
      </c>
      <c r="C1763" s="15"/>
      <c r="D1763" s="18">
        <v>1749</v>
      </c>
      <c r="E1763" s="34">
        <f t="shared" ca="1" si="532"/>
        <v>3210.8220210092395</v>
      </c>
      <c r="F1763" s="34">
        <f t="shared" ca="1" si="514"/>
        <v>3300</v>
      </c>
      <c r="G1763" s="69">
        <f t="shared" ca="1" si="518"/>
        <v>0</v>
      </c>
      <c r="H1763" s="34">
        <f t="shared" ca="1" si="519"/>
        <v>-268.49935458895197</v>
      </c>
      <c r="I1763" s="34">
        <f t="shared" ca="1" si="520"/>
        <v>3031.500645411048</v>
      </c>
      <c r="J1763" s="18">
        <f ca="1">SUM(INDIRECT(ADDRESS(ROW(F1763),COLUMN(F1763),4)):INDIRECT(ADDRESS(ROW(F1763)+N$5-1,COLUMN(F1763),4)))</f>
        <v>23100</v>
      </c>
      <c r="K1763" s="18">
        <f t="shared" ca="1" si="521"/>
        <v>32700</v>
      </c>
      <c r="L1763" s="18">
        <f t="shared" ca="1" si="531"/>
        <v>16350</v>
      </c>
      <c r="M1763" s="18">
        <f t="shared" ca="1" si="515"/>
        <v>0</v>
      </c>
      <c r="N1763" s="34">
        <f t="shared" ca="1" si="522"/>
        <v>179.32137559819148</v>
      </c>
      <c r="P1763" s="18">
        <f t="shared" ca="1" si="516"/>
        <v>268.49935458895197</v>
      </c>
      <c r="Q1763" s="47">
        <f ca="1">SUM(L$15:L1763)-SUM(M$15:M1763)</f>
        <v>32700</v>
      </c>
      <c r="R1763" s="47" t="str">
        <f t="shared" ca="1" si="517"/>
        <v>M1766</v>
      </c>
      <c r="S1763" s="40">
        <f t="shared" ca="1" si="523"/>
        <v>0</v>
      </c>
      <c r="T1763" s="46">
        <f t="shared" ca="1" si="524"/>
        <v>26</v>
      </c>
      <c r="X1763" s="74">
        <f t="shared" ca="1" si="525"/>
        <v>-0.26849935458895197</v>
      </c>
      <c r="Y1763" s="75">
        <f t="shared" ca="1" si="526"/>
        <v>-0.26849935458895197</v>
      </c>
      <c r="Z1763" s="74">
        <f t="shared" ca="1" si="527"/>
        <v>0.76452591624316524</v>
      </c>
      <c r="AA1763" s="76">
        <f t="shared" ca="1" si="528"/>
        <v>-268.49935458895197</v>
      </c>
      <c r="AB1763" s="76">
        <f t="shared" ca="1" si="529"/>
        <v>764.52591624316528</v>
      </c>
    </row>
    <row r="1764" spans="1:28" x14ac:dyDescent="0.25">
      <c r="A1764" s="2">
        <f t="shared" si="530"/>
        <v>10</v>
      </c>
      <c r="B1764" s="16">
        <f ca="1">VLOOKUP(A1764,PERIODS!$O$4:$P$33,2,FALSE)</f>
        <v>3.3000000000000002E-2</v>
      </c>
      <c r="C1764" s="15"/>
      <c r="D1764" s="18">
        <v>1750</v>
      </c>
      <c r="E1764" s="34">
        <f t="shared" ca="1" si="532"/>
        <v>179.32137559819148</v>
      </c>
      <c r="F1764" s="34">
        <f t="shared" ca="1" si="514"/>
        <v>3300</v>
      </c>
      <c r="G1764" s="69">
        <f t="shared" ca="1" si="518"/>
        <v>0</v>
      </c>
      <c r="H1764" s="34">
        <f t="shared" ca="1" si="519"/>
        <v>629.83569765946424</v>
      </c>
      <c r="I1764" s="34">
        <f t="shared" ca="1" si="520"/>
        <v>3929.8356976594641</v>
      </c>
      <c r="J1764" s="18">
        <f ca="1">SUM(INDIRECT(ADDRESS(ROW(F1764),COLUMN(F1764),4)):INDIRECT(ADDRESS(ROW(F1764)+N$5-1,COLUMN(F1764),4)))</f>
        <v>23100</v>
      </c>
      <c r="K1764" s="18">
        <f t="shared" ca="1" si="521"/>
        <v>32700</v>
      </c>
      <c r="L1764" s="18">
        <f t="shared" ca="1" si="531"/>
        <v>0</v>
      </c>
      <c r="M1764" s="18">
        <f t="shared" ca="1" si="515"/>
        <v>0</v>
      </c>
      <c r="N1764" s="34">
        <f t="shared" ca="1" si="522"/>
        <v>-3750.5143220612727</v>
      </c>
      <c r="P1764" s="18">
        <f t="shared" ca="1" si="516"/>
        <v>629.83569765946424</v>
      </c>
      <c r="Q1764" s="47">
        <f ca="1">SUM(L$15:L1764)-SUM(M$15:M1764)</f>
        <v>32700</v>
      </c>
      <c r="R1764" s="47" t="str">
        <f t="shared" ca="1" si="517"/>
        <v>M1767</v>
      </c>
      <c r="S1764" s="40">
        <f t="shared" ca="1" si="523"/>
        <v>0</v>
      </c>
      <c r="T1764" s="46">
        <f t="shared" ca="1" si="524"/>
        <v>36</v>
      </c>
      <c r="X1764" s="74">
        <f t="shared" ca="1" si="525"/>
        <v>0.62983569765946423</v>
      </c>
      <c r="Y1764" s="75">
        <f t="shared" ca="1" si="526"/>
        <v>0.62983569765946423</v>
      </c>
      <c r="Z1764" s="74">
        <f t="shared" ca="1" si="527"/>
        <v>1.8773021087934594</v>
      </c>
      <c r="AA1764" s="76">
        <f t="shared" ca="1" si="528"/>
        <v>629.83569765946424</v>
      </c>
      <c r="AB1764" s="76">
        <f t="shared" ca="1" si="529"/>
        <v>1877.3021087934594</v>
      </c>
    </row>
    <row r="1765" spans="1:28" x14ac:dyDescent="0.25">
      <c r="A1765" s="2">
        <f t="shared" si="530"/>
        <v>11</v>
      </c>
      <c r="B1765" s="16">
        <f ca="1">VLOOKUP(A1765,PERIODS!$O$4:$P$33,2,FALSE)</f>
        <v>3.3000000000000002E-2</v>
      </c>
      <c r="C1765" s="15"/>
      <c r="D1765" s="18">
        <v>1751</v>
      </c>
      <c r="E1765" s="34">
        <f t="shared" ca="1" si="532"/>
        <v>-3750.5143220612727</v>
      </c>
      <c r="F1765" s="34">
        <f t="shared" ca="1" si="514"/>
        <v>3300</v>
      </c>
      <c r="G1765" s="69">
        <f t="shared" ca="1" si="518"/>
        <v>0</v>
      </c>
      <c r="H1765" s="34">
        <f t="shared" ca="1" si="519"/>
        <v>1785.7029294103233</v>
      </c>
      <c r="I1765" s="34">
        <f t="shared" ca="1" si="520"/>
        <v>5085.7029294103231</v>
      </c>
      <c r="J1765" s="18">
        <f ca="1">SUM(INDIRECT(ADDRESS(ROW(F1765),COLUMN(F1765),4)):INDIRECT(ADDRESS(ROW(F1765)+N$5-1,COLUMN(F1765),4)))</f>
        <v>23300</v>
      </c>
      <c r="K1765" s="18">
        <f t="shared" ca="1" si="521"/>
        <v>16350</v>
      </c>
      <c r="L1765" s="18">
        <f t="shared" ca="1" si="531"/>
        <v>0</v>
      </c>
      <c r="M1765" s="18">
        <f t="shared" ca="1" si="515"/>
        <v>16350</v>
      </c>
      <c r="N1765" s="34">
        <f t="shared" ca="1" si="522"/>
        <v>7513.7827485284033</v>
      </c>
      <c r="P1765" s="18">
        <f t="shared" ca="1" si="516"/>
        <v>1785.7029294103233</v>
      </c>
      <c r="Q1765" s="47">
        <f ca="1">SUM(L$15:L1765)-SUM(M$15:M1765)</f>
        <v>16350</v>
      </c>
      <c r="R1765" s="47" t="str">
        <f t="shared" ca="1" si="517"/>
        <v>M1768</v>
      </c>
      <c r="S1765" s="40">
        <f t="shared" ca="1" si="523"/>
        <v>0</v>
      </c>
      <c r="T1765" s="46">
        <f t="shared" ca="1" si="524"/>
        <v>70</v>
      </c>
      <c r="X1765" s="74">
        <f t="shared" ca="1" si="525"/>
        <v>1.7857029294103233</v>
      </c>
      <c r="Y1765" s="75">
        <f t="shared" ca="1" si="526"/>
        <v>1.7857029294103233</v>
      </c>
      <c r="Z1765" s="74">
        <f t="shared" ca="1" si="527"/>
        <v>5.9637705842892572</v>
      </c>
      <c r="AA1765" s="76">
        <f t="shared" ca="1" si="528"/>
        <v>1785.7029294103233</v>
      </c>
      <c r="AB1765" s="76">
        <f t="shared" ca="1" si="529"/>
        <v>5963.7705842892574</v>
      </c>
    </row>
    <row r="1766" spans="1:28" x14ac:dyDescent="0.25">
      <c r="A1766" s="2">
        <f t="shared" si="530"/>
        <v>12</v>
      </c>
      <c r="B1766" s="16">
        <f ca="1">VLOOKUP(A1766,PERIODS!$O$4:$P$33,2,FALSE)</f>
        <v>3.3000000000000002E-2</v>
      </c>
      <c r="C1766" s="15"/>
      <c r="D1766" s="18">
        <v>1752</v>
      </c>
      <c r="E1766" s="34">
        <f t="shared" ca="1" si="532"/>
        <v>7513.7827485284033</v>
      </c>
      <c r="F1766" s="34">
        <f t="shared" ca="1" si="514"/>
        <v>3300</v>
      </c>
      <c r="G1766" s="69">
        <f t="shared" ca="1" si="518"/>
        <v>0</v>
      </c>
      <c r="H1766" s="34">
        <f t="shared" ca="1" si="519"/>
        <v>1069.7596475392941</v>
      </c>
      <c r="I1766" s="34">
        <f t="shared" ca="1" si="520"/>
        <v>4369.7596475392938</v>
      </c>
      <c r="J1766" s="18">
        <f ca="1">SUM(INDIRECT(ADDRESS(ROW(F1766),COLUMN(F1766),4)):INDIRECT(ADDRESS(ROW(F1766)+N$5-1,COLUMN(F1766),4)))</f>
        <v>23500</v>
      </c>
      <c r="K1766" s="18">
        <f t="shared" ca="1" si="521"/>
        <v>0</v>
      </c>
      <c r="L1766" s="18">
        <f t="shared" ca="1" si="531"/>
        <v>0</v>
      </c>
      <c r="M1766" s="18">
        <f t="shared" ca="1" si="515"/>
        <v>16350</v>
      </c>
      <c r="N1766" s="34">
        <f t="shared" ca="1" si="522"/>
        <v>19494.02310098911</v>
      </c>
      <c r="P1766" s="18">
        <f t="shared" ca="1" si="516"/>
        <v>1069.7596475392941</v>
      </c>
      <c r="Q1766" s="47">
        <f ca="1">SUM(L$15:L1766)-SUM(M$15:M1766)</f>
        <v>0</v>
      </c>
      <c r="R1766" s="47" t="str">
        <f t="shared" ca="1" si="517"/>
        <v>M1769</v>
      </c>
      <c r="S1766" s="40">
        <f t="shared" ca="1" si="523"/>
        <v>0</v>
      </c>
      <c r="T1766" s="46">
        <f t="shared" ca="1" si="524"/>
        <v>92</v>
      </c>
      <c r="X1766" s="74">
        <f t="shared" ca="1" si="525"/>
        <v>1.0697596475392941</v>
      </c>
      <c r="Y1766" s="75">
        <f t="shared" ca="1" si="526"/>
        <v>1.0697596475392941</v>
      </c>
      <c r="Z1766" s="74">
        <f t="shared" ca="1" si="527"/>
        <v>2.9146788655432636</v>
      </c>
      <c r="AA1766" s="76">
        <f t="shared" ca="1" si="528"/>
        <v>1069.7596475392941</v>
      </c>
      <c r="AB1766" s="76">
        <f t="shared" ca="1" si="529"/>
        <v>2914.6788655432638</v>
      </c>
    </row>
    <row r="1767" spans="1:28" x14ac:dyDescent="0.25">
      <c r="A1767" s="2">
        <f t="shared" si="530"/>
        <v>13</v>
      </c>
      <c r="B1767" s="16">
        <f ca="1">VLOOKUP(A1767,PERIODS!$O$4:$P$33,2,FALSE)</f>
        <v>3.3000000000000002E-2</v>
      </c>
      <c r="C1767" s="15"/>
      <c r="D1767" s="18">
        <v>1753</v>
      </c>
      <c r="E1767" s="34">
        <f t="shared" ca="1" si="532"/>
        <v>19494.02310098911</v>
      </c>
      <c r="F1767" s="34">
        <f t="shared" ca="1" si="514"/>
        <v>3300</v>
      </c>
      <c r="G1767" s="69">
        <f t="shared" ca="1" si="518"/>
        <v>0</v>
      </c>
      <c r="H1767" s="34">
        <f t="shared" ca="1" si="519"/>
        <v>-741.98942883899292</v>
      </c>
      <c r="I1767" s="34">
        <f t="shared" ca="1" si="520"/>
        <v>2558.0105711610072</v>
      </c>
      <c r="J1767" s="18">
        <f ca="1">SUM(INDIRECT(ADDRESS(ROW(F1767),COLUMN(F1767),4)):INDIRECT(ADDRESS(ROW(F1767)+N$5-1,COLUMN(F1767),4)))</f>
        <v>23700</v>
      </c>
      <c r="K1767" s="18">
        <f t="shared" ca="1" si="521"/>
        <v>16350</v>
      </c>
      <c r="L1767" s="18">
        <f t="shared" ca="1" si="531"/>
        <v>16350</v>
      </c>
      <c r="M1767" s="18">
        <f t="shared" ca="1" si="515"/>
        <v>0</v>
      </c>
      <c r="N1767" s="34">
        <f t="shared" ca="1" si="522"/>
        <v>16936.012529828102</v>
      </c>
      <c r="P1767" s="18">
        <f t="shared" ca="1" si="516"/>
        <v>741.98942883899292</v>
      </c>
      <c r="Q1767" s="47">
        <f ca="1">SUM(L$15:L1767)-SUM(M$15:M1767)</f>
        <v>16350</v>
      </c>
      <c r="R1767" s="47" t="str">
        <f t="shared" ca="1" si="517"/>
        <v>M1770</v>
      </c>
      <c r="S1767" s="40">
        <f t="shared" ca="1" si="523"/>
        <v>0</v>
      </c>
      <c r="T1767" s="46">
        <f t="shared" ca="1" si="524"/>
        <v>40</v>
      </c>
      <c r="X1767" s="74">
        <f t="shared" ca="1" si="525"/>
        <v>-0.74198942883899288</v>
      </c>
      <c r="Y1767" s="75">
        <f t="shared" ca="1" si="526"/>
        <v>-0.74198942883899288</v>
      </c>
      <c r="Z1767" s="74">
        <f t="shared" ca="1" si="527"/>
        <v>0.47616567487939909</v>
      </c>
      <c r="AA1767" s="76">
        <f t="shared" ca="1" si="528"/>
        <v>-741.98942883899292</v>
      </c>
      <c r="AB1767" s="76">
        <f t="shared" ca="1" si="529"/>
        <v>476.16567487939909</v>
      </c>
    </row>
    <row r="1768" spans="1:28" x14ac:dyDescent="0.25">
      <c r="A1768" s="2">
        <f t="shared" si="530"/>
        <v>14</v>
      </c>
      <c r="B1768" s="16">
        <f ca="1">VLOOKUP(A1768,PERIODS!$O$4:$P$33,2,FALSE)</f>
        <v>3.3000000000000002E-2</v>
      </c>
      <c r="C1768" s="15"/>
      <c r="D1768" s="18">
        <v>1754</v>
      </c>
      <c r="E1768" s="34">
        <f t="shared" ca="1" si="532"/>
        <v>16936.012529828102</v>
      </c>
      <c r="F1768" s="34">
        <f t="shared" ca="1" si="514"/>
        <v>3300</v>
      </c>
      <c r="G1768" s="69">
        <f t="shared" ca="1" si="518"/>
        <v>0</v>
      </c>
      <c r="H1768" s="34">
        <f t="shared" ca="1" si="519"/>
        <v>-258.36874985648245</v>
      </c>
      <c r="I1768" s="34">
        <f t="shared" ca="1" si="520"/>
        <v>3041.6312501435177</v>
      </c>
      <c r="J1768" s="18">
        <f ca="1">SUM(INDIRECT(ADDRESS(ROW(F1768),COLUMN(F1768),4)):INDIRECT(ADDRESS(ROW(F1768)+N$5-1,COLUMN(F1768),4)))</f>
        <v>23900</v>
      </c>
      <c r="K1768" s="18">
        <f t="shared" ca="1" si="521"/>
        <v>16350</v>
      </c>
      <c r="L1768" s="18">
        <f t="shared" ca="1" si="531"/>
        <v>0</v>
      </c>
      <c r="M1768" s="18">
        <f t="shared" ca="1" si="515"/>
        <v>0</v>
      </c>
      <c r="N1768" s="34">
        <f t="shared" ca="1" si="522"/>
        <v>13894.381279684585</v>
      </c>
      <c r="P1768" s="18">
        <f t="shared" ca="1" si="516"/>
        <v>258.36874985648245</v>
      </c>
      <c r="Q1768" s="47">
        <f ca="1">SUM(L$15:L1768)-SUM(M$15:M1768)</f>
        <v>16350</v>
      </c>
      <c r="R1768" s="47" t="str">
        <f t="shared" ca="1" si="517"/>
        <v>M1771</v>
      </c>
      <c r="S1768" s="40">
        <f t="shared" ca="1" si="523"/>
        <v>0</v>
      </c>
      <c r="T1768" s="46">
        <f t="shared" ca="1" si="524"/>
        <v>93</v>
      </c>
      <c r="X1768" s="74">
        <f t="shared" ca="1" si="525"/>
        <v>-0.25836874985648245</v>
      </c>
      <c r="Y1768" s="75">
        <f t="shared" ca="1" si="526"/>
        <v>-0.25836874985648245</v>
      </c>
      <c r="Z1768" s="74">
        <f t="shared" ca="1" si="527"/>
        <v>0.77231039024689474</v>
      </c>
      <c r="AA1768" s="76">
        <f t="shared" ca="1" si="528"/>
        <v>-258.36874985648245</v>
      </c>
      <c r="AB1768" s="76">
        <f t="shared" ca="1" si="529"/>
        <v>772.31039024689471</v>
      </c>
    </row>
    <row r="1769" spans="1:28" x14ac:dyDescent="0.25">
      <c r="A1769" s="2">
        <f t="shared" si="530"/>
        <v>15</v>
      </c>
      <c r="B1769" s="16">
        <f ca="1">VLOOKUP(A1769,PERIODS!$O$4:$P$33,2,FALSE)</f>
        <v>3.3000000000000002E-2</v>
      </c>
      <c r="C1769" s="15"/>
      <c r="D1769" s="18">
        <v>1755</v>
      </c>
      <c r="E1769" s="34">
        <f t="shared" ca="1" si="532"/>
        <v>13894.381279684585</v>
      </c>
      <c r="F1769" s="34">
        <f t="shared" ca="1" si="514"/>
        <v>3300</v>
      </c>
      <c r="G1769" s="69">
        <f t="shared" ca="1" si="518"/>
        <v>0</v>
      </c>
      <c r="H1769" s="34">
        <f t="shared" ca="1" si="519"/>
        <v>214.99518861038581</v>
      </c>
      <c r="I1769" s="34">
        <f t="shared" ca="1" si="520"/>
        <v>3514.9951886103859</v>
      </c>
      <c r="J1769" s="18">
        <f ca="1">SUM(INDIRECT(ADDRESS(ROW(F1769),COLUMN(F1769),4)):INDIRECT(ADDRESS(ROW(F1769)+N$5-1,COLUMN(F1769),4)))</f>
        <v>24100</v>
      </c>
      <c r="K1769" s="18">
        <f t="shared" ca="1" si="521"/>
        <v>16350</v>
      </c>
      <c r="L1769" s="18">
        <f t="shared" ca="1" si="531"/>
        <v>0</v>
      </c>
      <c r="M1769" s="18">
        <f t="shared" ca="1" si="515"/>
        <v>0</v>
      </c>
      <c r="N1769" s="34">
        <f t="shared" ca="1" si="522"/>
        <v>10379.386091074199</v>
      </c>
      <c r="P1769" s="18">
        <f t="shared" ca="1" si="516"/>
        <v>214.99518861038581</v>
      </c>
      <c r="Q1769" s="47">
        <f ca="1">SUM(L$15:L1769)-SUM(M$15:M1769)</f>
        <v>16350</v>
      </c>
      <c r="R1769" s="47" t="str">
        <f t="shared" ca="1" si="517"/>
        <v>M1772</v>
      </c>
      <c r="S1769" s="40">
        <f t="shared" ca="1" si="523"/>
        <v>0</v>
      </c>
      <c r="T1769" s="46">
        <f t="shared" ca="1" si="524"/>
        <v>44</v>
      </c>
      <c r="X1769" s="74">
        <f t="shared" ca="1" si="525"/>
        <v>0.2149951886103858</v>
      </c>
      <c r="Y1769" s="75">
        <f t="shared" ca="1" si="526"/>
        <v>0.2149951886103858</v>
      </c>
      <c r="Z1769" s="74">
        <f t="shared" ca="1" si="527"/>
        <v>1.2398559315217588</v>
      </c>
      <c r="AA1769" s="76">
        <f t="shared" ca="1" si="528"/>
        <v>214.99518861038581</v>
      </c>
      <c r="AB1769" s="76">
        <f t="shared" ca="1" si="529"/>
        <v>1239.8559315217587</v>
      </c>
    </row>
    <row r="1770" spans="1:28" x14ac:dyDescent="0.25">
      <c r="A1770" s="2">
        <f t="shared" si="530"/>
        <v>16</v>
      </c>
      <c r="B1770" s="16">
        <f ca="1">VLOOKUP(A1770,PERIODS!$O$4:$P$33,2,FALSE)</f>
        <v>3.3000000000000002E-2</v>
      </c>
      <c r="C1770" s="15"/>
      <c r="D1770" s="18">
        <v>1756</v>
      </c>
      <c r="E1770" s="34">
        <f t="shared" ca="1" si="532"/>
        <v>10379.386091074199</v>
      </c>
      <c r="F1770" s="34">
        <f t="shared" ca="1" si="514"/>
        <v>3300</v>
      </c>
      <c r="G1770" s="69">
        <f t="shared" ca="1" si="518"/>
        <v>0</v>
      </c>
      <c r="H1770" s="34">
        <f t="shared" ca="1" si="519"/>
        <v>-1170.3751468323546</v>
      </c>
      <c r="I1770" s="34">
        <f t="shared" ca="1" si="520"/>
        <v>2129.6248531676456</v>
      </c>
      <c r="J1770" s="18">
        <f ca="1">SUM(INDIRECT(ADDRESS(ROW(F1770),COLUMN(F1770),4)):INDIRECT(ADDRESS(ROW(F1770)+N$5-1,COLUMN(F1770),4)))</f>
        <v>24300</v>
      </c>
      <c r="K1770" s="18">
        <f t="shared" ca="1" si="521"/>
        <v>0</v>
      </c>
      <c r="L1770" s="18">
        <f t="shared" ca="1" si="531"/>
        <v>0</v>
      </c>
      <c r="M1770" s="18">
        <f t="shared" ca="1" si="515"/>
        <v>16350</v>
      </c>
      <c r="N1770" s="34">
        <f t="shared" ca="1" si="522"/>
        <v>24599.761237906554</v>
      </c>
      <c r="P1770" s="18">
        <f t="shared" ca="1" si="516"/>
        <v>1170.3751468323546</v>
      </c>
      <c r="Q1770" s="47">
        <f ca="1">SUM(L$15:L1770)-SUM(M$15:M1770)</f>
        <v>0</v>
      </c>
      <c r="R1770" s="47" t="str">
        <f t="shared" ca="1" si="517"/>
        <v>M1773</v>
      </c>
      <c r="S1770" s="40">
        <f t="shared" ca="1" si="523"/>
        <v>0</v>
      </c>
      <c r="T1770" s="46">
        <f t="shared" ca="1" si="524"/>
        <v>92</v>
      </c>
      <c r="X1770" s="74">
        <f t="shared" ca="1" si="525"/>
        <v>-1.1703751468323547</v>
      </c>
      <c r="Y1770" s="75">
        <f t="shared" ca="1" si="526"/>
        <v>-1.1703751468323547</v>
      </c>
      <c r="Z1770" s="74">
        <f t="shared" ca="1" si="527"/>
        <v>0.31025052992763924</v>
      </c>
      <c r="AA1770" s="76">
        <f t="shared" ca="1" si="528"/>
        <v>-1170.3751468323546</v>
      </c>
      <c r="AB1770" s="76">
        <f t="shared" ca="1" si="529"/>
        <v>310.25052992763926</v>
      </c>
    </row>
    <row r="1771" spans="1:28" x14ac:dyDescent="0.25">
      <c r="A1771" s="2">
        <f t="shared" si="530"/>
        <v>17</v>
      </c>
      <c r="B1771" s="16">
        <f ca="1">VLOOKUP(A1771,PERIODS!$O$4:$P$33,2,FALSE)</f>
        <v>3.5000000000000003E-2</v>
      </c>
      <c r="C1771" s="15"/>
      <c r="D1771" s="18">
        <v>1757</v>
      </c>
      <c r="E1771" s="34">
        <f t="shared" ca="1" si="532"/>
        <v>24599.761237906554</v>
      </c>
      <c r="F1771" s="34">
        <f t="shared" ca="1" si="514"/>
        <v>3500.0000000000005</v>
      </c>
      <c r="G1771" s="69">
        <f t="shared" ca="1" si="518"/>
        <v>0</v>
      </c>
      <c r="H1771" s="34">
        <f t="shared" ca="1" si="519"/>
        <v>-404.31066461354811</v>
      </c>
      <c r="I1771" s="34">
        <f t="shared" ca="1" si="520"/>
        <v>3095.6893353864525</v>
      </c>
      <c r="J1771" s="18">
        <f ca="1">SUM(INDIRECT(ADDRESS(ROW(F1771),COLUMN(F1771),4)):INDIRECT(ADDRESS(ROW(F1771)+N$5-1,COLUMN(F1771),4)))</f>
        <v>24500.000000000004</v>
      </c>
      <c r="K1771" s="18">
        <f t="shared" ca="1" si="521"/>
        <v>0</v>
      </c>
      <c r="L1771" s="18">
        <f t="shared" ca="1" si="531"/>
        <v>0</v>
      </c>
      <c r="M1771" s="18">
        <f t="shared" ca="1" si="515"/>
        <v>0</v>
      </c>
      <c r="N1771" s="34">
        <f t="shared" ca="1" si="522"/>
        <v>21504.071902520103</v>
      </c>
      <c r="P1771" s="18">
        <f t="shared" ca="1" si="516"/>
        <v>404.31066461354811</v>
      </c>
      <c r="Q1771" s="47">
        <f ca="1">SUM(L$15:L1771)-SUM(M$15:M1771)</f>
        <v>0</v>
      </c>
      <c r="R1771" s="47" t="str">
        <f t="shared" ca="1" si="517"/>
        <v>M1774</v>
      </c>
      <c r="S1771" s="40">
        <f t="shared" ca="1" si="523"/>
        <v>0</v>
      </c>
      <c r="T1771" s="46">
        <f t="shared" ca="1" si="524"/>
        <v>76</v>
      </c>
      <c r="X1771" s="74">
        <f t="shared" ca="1" si="525"/>
        <v>-0.40431066461354809</v>
      </c>
      <c r="Y1771" s="75">
        <f t="shared" ca="1" si="526"/>
        <v>-0.40431066461354809</v>
      </c>
      <c r="Z1771" s="74">
        <f t="shared" ca="1" si="527"/>
        <v>0.66743674008067355</v>
      </c>
      <c r="AA1771" s="76">
        <f t="shared" ca="1" si="528"/>
        <v>-404.31066461354811</v>
      </c>
      <c r="AB1771" s="76">
        <f t="shared" ca="1" si="529"/>
        <v>667.43674008067353</v>
      </c>
    </row>
    <row r="1772" spans="1:28" x14ac:dyDescent="0.25">
      <c r="A1772" s="2">
        <f t="shared" si="530"/>
        <v>18</v>
      </c>
      <c r="B1772" s="16">
        <f ca="1">VLOOKUP(A1772,PERIODS!$O$4:$P$33,2,FALSE)</f>
        <v>3.5000000000000003E-2</v>
      </c>
      <c r="C1772" s="15"/>
      <c r="D1772" s="18">
        <v>1758</v>
      </c>
      <c r="E1772" s="34">
        <f t="shared" ca="1" si="532"/>
        <v>21504.071902520103</v>
      </c>
      <c r="F1772" s="34">
        <f t="shared" ca="1" si="514"/>
        <v>3500.0000000000005</v>
      </c>
      <c r="G1772" s="69">
        <f t="shared" ca="1" si="518"/>
        <v>0</v>
      </c>
      <c r="H1772" s="34">
        <f t="shared" ca="1" si="519"/>
        <v>-771.51212983790492</v>
      </c>
      <c r="I1772" s="34">
        <f t="shared" ca="1" si="520"/>
        <v>2728.4878701620955</v>
      </c>
      <c r="J1772" s="18">
        <f ca="1">SUM(INDIRECT(ADDRESS(ROW(F1772),COLUMN(F1772),4)):INDIRECT(ADDRESS(ROW(F1772)+N$5-1,COLUMN(F1772),4)))</f>
        <v>24500.000000000004</v>
      </c>
      <c r="K1772" s="18">
        <f t="shared" ca="1" si="521"/>
        <v>16350</v>
      </c>
      <c r="L1772" s="18">
        <f t="shared" ca="1" si="531"/>
        <v>16350</v>
      </c>
      <c r="M1772" s="18">
        <f t="shared" ca="1" si="515"/>
        <v>0</v>
      </c>
      <c r="N1772" s="34">
        <f t="shared" ca="1" si="522"/>
        <v>18775.584032358009</v>
      </c>
      <c r="P1772" s="18">
        <f t="shared" ca="1" si="516"/>
        <v>771.51212983790492</v>
      </c>
      <c r="Q1772" s="47">
        <f ca="1">SUM(L$15:L1772)-SUM(M$15:M1772)</f>
        <v>16350</v>
      </c>
      <c r="R1772" s="47" t="str">
        <f t="shared" ca="1" si="517"/>
        <v>M1775</v>
      </c>
      <c r="S1772" s="40">
        <f t="shared" ca="1" si="523"/>
        <v>0</v>
      </c>
      <c r="T1772" s="46">
        <f t="shared" ca="1" si="524"/>
        <v>90</v>
      </c>
      <c r="X1772" s="74">
        <f t="shared" ca="1" si="525"/>
        <v>-0.77151212983790496</v>
      </c>
      <c r="Y1772" s="75">
        <f t="shared" ca="1" si="526"/>
        <v>-0.77151212983790496</v>
      </c>
      <c r="Z1772" s="74">
        <f t="shared" ca="1" si="527"/>
        <v>0.46231346151675545</v>
      </c>
      <c r="AA1772" s="76">
        <f t="shared" ca="1" si="528"/>
        <v>-771.51212983790492</v>
      </c>
      <c r="AB1772" s="76">
        <f t="shared" ca="1" si="529"/>
        <v>462.31346151675547</v>
      </c>
    </row>
    <row r="1773" spans="1:28" x14ac:dyDescent="0.25">
      <c r="A1773" s="2">
        <f t="shared" si="530"/>
        <v>19</v>
      </c>
      <c r="B1773" s="16">
        <f ca="1">VLOOKUP(A1773,PERIODS!$O$4:$P$33,2,FALSE)</f>
        <v>3.5000000000000003E-2</v>
      </c>
      <c r="C1773" s="15"/>
      <c r="D1773" s="18">
        <v>1759</v>
      </c>
      <c r="E1773" s="34">
        <f t="shared" ca="1" si="532"/>
        <v>18775.584032358009</v>
      </c>
      <c r="F1773" s="34">
        <f t="shared" ca="1" si="514"/>
        <v>3500.0000000000005</v>
      </c>
      <c r="G1773" s="69">
        <f t="shared" ca="1" si="518"/>
        <v>0</v>
      </c>
      <c r="H1773" s="34">
        <f t="shared" ca="1" si="519"/>
        <v>-1131.3007382614894</v>
      </c>
      <c r="I1773" s="34">
        <f t="shared" ca="1" si="520"/>
        <v>2368.6992617385113</v>
      </c>
      <c r="J1773" s="18">
        <f ca="1">SUM(INDIRECT(ADDRESS(ROW(F1773),COLUMN(F1773),4)):INDIRECT(ADDRESS(ROW(F1773)+N$5-1,COLUMN(F1773),4)))</f>
        <v>24500.000000000004</v>
      </c>
      <c r="K1773" s="18">
        <f t="shared" ca="1" si="521"/>
        <v>16350</v>
      </c>
      <c r="L1773" s="18">
        <f t="shared" ca="1" si="531"/>
        <v>0</v>
      </c>
      <c r="M1773" s="18">
        <f t="shared" ca="1" si="515"/>
        <v>0</v>
      </c>
      <c r="N1773" s="34">
        <f t="shared" ca="1" si="522"/>
        <v>16406.884770619497</v>
      </c>
      <c r="P1773" s="18">
        <f t="shared" ca="1" si="516"/>
        <v>1131.3007382614894</v>
      </c>
      <c r="Q1773" s="47">
        <f ca="1">SUM(L$15:L1773)-SUM(M$15:M1773)</f>
        <v>16350</v>
      </c>
      <c r="R1773" s="47" t="str">
        <f t="shared" ca="1" si="517"/>
        <v>M1776</v>
      </c>
      <c r="S1773" s="40">
        <f t="shared" ca="1" si="523"/>
        <v>0</v>
      </c>
      <c r="T1773" s="46">
        <f t="shared" ca="1" si="524"/>
        <v>69</v>
      </c>
      <c r="X1773" s="74">
        <f t="shared" ca="1" si="525"/>
        <v>-1.1313007382614895</v>
      </c>
      <c r="Y1773" s="75">
        <f t="shared" ca="1" si="526"/>
        <v>-1.1313007382614895</v>
      </c>
      <c r="Z1773" s="74">
        <f t="shared" ca="1" si="527"/>
        <v>0.32261334786066148</v>
      </c>
      <c r="AA1773" s="76">
        <f t="shared" ca="1" si="528"/>
        <v>-1131.3007382614894</v>
      </c>
      <c r="AB1773" s="76">
        <f t="shared" ca="1" si="529"/>
        <v>322.61334786066146</v>
      </c>
    </row>
    <row r="1774" spans="1:28" x14ac:dyDescent="0.25">
      <c r="A1774" s="2">
        <f t="shared" si="530"/>
        <v>20</v>
      </c>
      <c r="B1774" s="16">
        <f ca="1">VLOOKUP(A1774,PERIODS!$O$4:$P$33,2,FALSE)</f>
        <v>3.5000000000000003E-2</v>
      </c>
      <c r="C1774" s="15"/>
      <c r="D1774" s="18">
        <v>1760</v>
      </c>
      <c r="E1774" s="34">
        <f t="shared" ca="1" si="532"/>
        <v>16406.884770619497</v>
      </c>
      <c r="F1774" s="34">
        <f t="shared" ca="1" si="514"/>
        <v>3500.0000000000005</v>
      </c>
      <c r="G1774" s="69">
        <f t="shared" ca="1" si="518"/>
        <v>0</v>
      </c>
      <c r="H1774" s="34">
        <f t="shared" ca="1" si="519"/>
        <v>252.85182705100067</v>
      </c>
      <c r="I1774" s="34">
        <f t="shared" ca="1" si="520"/>
        <v>3752.8518270510012</v>
      </c>
      <c r="J1774" s="18">
        <f ca="1">SUM(INDIRECT(ADDRESS(ROW(F1774),COLUMN(F1774),4)):INDIRECT(ADDRESS(ROW(F1774)+N$5-1,COLUMN(F1774),4)))</f>
        <v>24500.000000000004</v>
      </c>
      <c r="K1774" s="18">
        <f t="shared" ca="1" si="521"/>
        <v>16350</v>
      </c>
      <c r="L1774" s="18">
        <f t="shared" ca="1" si="531"/>
        <v>0</v>
      </c>
      <c r="M1774" s="18">
        <f t="shared" ca="1" si="515"/>
        <v>0</v>
      </c>
      <c r="N1774" s="34">
        <f t="shared" ca="1" si="522"/>
        <v>12654.032943568496</v>
      </c>
      <c r="P1774" s="18">
        <f t="shared" ca="1" si="516"/>
        <v>252.85182705100067</v>
      </c>
      <c r="Q1774" s="47">
        <f ca="1">SUM(L$15:L1774)-SUM(M$15:M1774)</f>
        <v>16350</v>
      </c>
      <c r="R1774" s="47" t="str">
        <f t="shared" ca="1" si="517"/>
        <v>M1777</v>
      </c>
      <c r="S1774" s="40">
        <f t="shared" ca="1" si="523"/>
        <v>0</v>
      </c>
      <c r="T1774" s="46">
        <f t="shared" ca="1" si="524"/>
        <v>84</v>
      </c>
      <c r="X1774" s="74">
        <f t="shared" ca="1" si="525"/>
        <v>0.25285182705100068</v>
      </c>
      <c r="Y1774" s="75">
        <f t="shared" ca="1" si="526"/>
        <v>0.25285182705100068</v>
      </c>
      <c r="Z1774" s="74">
        <f t="shared" ca="1" si="527"/>
        <v>1.2876924615087189</v>
      </c>
      <c r="AA1774" s="76">
        <f t="shared" ca="1" si="528"/>
        <v>252.85182705100067</v>
      </c>
      <c r="AB1774" s="76">
        <f t="shared" ca="1" si="529"/>
        <v>1287.6924615087189</v>
      </c>
    </row>
    <row r="1775" spans="1:28" x14ac:dyDescent="0.25">
      <c r="A1775" s="2">
        <f t="shared" si="530"/>
        <v>21</v>
      </c>
      <c r="B1775" s="16">
        <f ca="1">VLOOKUP(A1775,PERIODS!$O$4:$P$33,2,FALSE)</f>
        <v>3.5000000000000003E-2</v>
      </c>
      <c r="C1775" s="15"/>
      <c r="D1775" s="18">
        <v>1761</v>
      </c>
      <c r="E1775" s="34">
        <f t="shared" ca="1" si="532"/>
        <v>12654.032943568496</v>
      </c>
      <c r="F1775" s="34">
        <f t="shared" ca="1" si="514"/>
        <v>3500.0000000000005</v>
      </c>
      <c r="G1775" s="69">
        <f t="shared" ca="1" si="518"/>
        <v>0</v>
      </c>
      <c r="H1775" s="34">
        <f t="shared" ca="1" si="519"/>
        <v>-770.10059372958165</v>
      </c>
      <c r="I1775" s="34">
        <f t="shared" ca="1" si="520"/>
        <v>2729.8994062704187</v>
      </c>
      <c r="J1775" s="18">
        <f ca="1">SUM(INDIRECT(ADDRESS(ROW(F1775),COLUMN(F1775),4)):INDIRECT(ADDRESS(ROW(F1775)+N$5-1,COLUMN(F1775),4)))</f>
        <v>24500.000000000004</v>
      </c>
      <c r="K1775" s="18">
        <f t="shared" ca="1" si="521"/>
        <v>0</v>
      </c>
      <c r="L1775" s="18">
        <f t="shared" ca="1" si="531"/>
        <v>0</v>
      </c>
      <c r="M1775" s="18">
        <f t="shared" ca="1" si="515"/>
        <v>16350</v>
      </c>
      <c r="N1775" s="34">
        <f t="shared" ca="1" si="522"/>
        <v>26274.133537298076</v>
      </c>
      <c r="P1775" s="18">
        <f t="shared" ca="1" si="516"/>
        <v>770.10059372958165</v>
      </c>
      <c r="Q1775" s="47">
        <f ca="1">SUM(L$15:L1775)-SUM(M$15:M1775)</f>
        <v>0</v>
      </c>
      <c r="R1775" s="47" t="str">
        <f t="shared" ca="1" si="517"/>
        <v>M1778</v>
      </c>
      <c r="S1775" s="40">
        <f t="shared" ca="1" si="523"/>
        <v>0</v>
      </c>
      <c r="T1775" s="46">
        <f t="shared" ca="1" si="524"/>
        <v>8</v>
      </c>
      <c r="X1775" s="74">
        <f t="shared" ca="1" si="525"/>
        <v>-0.77010059372958162</v>
      </c>
      <c r="Y1775" s="75">
        <f t="shared" ca="1" si="526"/>
        <v>-0.77010059372958162</v>
      </c>
      <c r="Z1775" s="74">
        <f t="shared" ca="1" si="527"/>
        <v>0.46296649444240046</v>
      </c>
      <c r="AA1775" s="76">
        <f t="shared" ca="1" si="528"/>
        <v>-770.10059372958165</v>
      </c>
      <c r="AB1775" s="76">
        <f t="shared" ca="1" si="529"/>
        <v>462.96649444240046</v>
      </c>
    </row>
    <row r="1776" spans="1:28" x14ac:dyDescent="0.25">
      <c r="A1776" s="2">
        <f t="shared" si="530"/>
        <v>22</v>
      </c>
      <c r="B1776" s="16">
        <f ca="1">VLOOKUP(A1776,PERIODS!$O$4:$P$33,2,FALSE)</f>
        <v>3.5000000000000003E-2</v>
      </c>
      <c r="C1776" s="15"/>
      <c r="D1776" s="18">
        <v>1762</v>
      </c>
      <c r="E1776" s="34">
        <f t="shared" ca="1" si="532"/>
        <v>26274.133537298076</v>
      </c>
      <c r="F1776" s="34">
        <f t="shared" ca="1" si="514"/>
        <v>3500.0000000000005</v>
      </c>
      <c r="G1776" s="69">
        <f t="shared" ca="1" si="518"/>
        <v>0</v>
      </c>
      <c r="H1776" s="34">
        <f t="shared" ca="1" si="519"/>
        <v>-784.09610865685897</v>
      </c>
      <c r="I1776" s="34">
        <f t="shared" ca="1" si="520"/>
        <v>2715.9038913431414</v>
      </c>
      <c r="J1776" s="18">
        <f ca="1">SUM(INDIRECT(ADDRESS(ROW(F1776),COLUMN(F1776),4)):INDIRECT(ADDRESS(ROW(F1776)+N$5-1,COLUMN(F1776),4)))</f>
        <v>25000.000000000004</v>
      </c>
      <c r="K1776" s="18">
        <f t="shared" ca="1" si="521"/>
        <v>0</v>
      </c>
      <c r="L1776" s="18">
        <f t="shared" ca="1" si="531"/>
        <v>0</v>
      </c>
      <c r="M1776" s="18">
        <f t="shared" ca="1" si="515"/>
        <v>0</v>
      </c>
      <c r="N1776" s="34">
        <f t="shared" ca="1" si="522"/>
        <v>23558.229645954932</v>
      </c>
      <c r="P1776" s="18">
        <f t="shared" ca="1" si="516"/>
        <v>784.09610865685897</v>
      </c>
      <c r="Q1776" s="47">
        <f ca="1">SUM(L$15:L1776)-SUM(M$15:M1776)</f>
        <v>0</v>
      </c>
      <c r="R1776" s="47" t="str">
        <f t="shared" ca="1" si="517"/>
        <v>M1779</v>
      </c>
      <c r="S1776" s="40">
        <f t="shared" ca="1" si="523"/>
        <v>0</v>
      </c>
      <c r="T1776" s="46">
        <f t="shared" ca="1" si="524"/>
        <v>14</v>
      </c>
      <c r="X1776" s="74">
        <f t="shared" ca="1" si="525"/>
        <v>-0.78409610865685897</v>
      </c>
      <c r="Y1776" s="75">
        <f t="shared" ca="1" si="526"/>
        <v>-0.78409610865685897</v>
      </c>
      <c r="Z1776" s="74">
        <f t="shared" ca="1" si="527"/>
        <v>0.45653217082103159</v>
      </c>
      <c r="AA1776" s="76">
        <f t="shared" ca="1" si="528"/>
        <v>-784.09610865685897</v>
      </c>
      <c r="AB1776" s="76">
        <f t="shared" ca="1" si="529"/>
        <v>456.53217082103157</v>
      </c>
    </row>
    <row r="1777" spans="1:28" x14ac:dyDescent="0.25">
      <c r="A1777" s="2">
        <f t="shared" si="530"/>
        <v>23</v>
      </c>
      <c r="B1777" s="16">
        <f ca="1">VLOOKUP(A1777,PERIODS!$O$4:$P$33,2,FALSE)</f>
        <v>3.5000000000000003E-2</v>
      </c>
      <c r="C1777" s="15"/>
      <c r="D1777" s="18">
        <v>1763</v>
      </c>
      <c r="E1777" s="34">
        <f t="shared" ca="1" si="532"/>
        <v>23558.229645954932</v>
      </c>
      <c r="F1777" s="34">
        <f t="shared" ca="1" si="514"/>
        <v>3500.0000000000005</v>
      </c>
      <c r="G1777" s="69">
        <f t="shared" ca="1" si="518"/>
        <v>0</v>
      </c>
      <c r="H1777" s="34">
        <f t="shared" ca="1" si="519"/>
        <v>393.15566333288012</v>
      </c>
      <c r="I1777" s="34">
        <f t="shared" ca="1" si="520"/>
        <v>3893.1556633328805</v>
      </c>
      <c r="J1777" s="18">
        <f ca="1">SUM(INDIRECT(ADDRESS(ROW(F1777),COLUMN(F1777),4)):INDIRECT(ADDRESS(ROW(F1777)+N$5-1,COLUMN(F1777),4)))</f>
        <v>25500.000000000004</v>
      </c>
      <c r="K1777" s="18">
        <f t="shared" ca="1" si="521"/>
        <v>16350</v>
      </c>
      <c r="L1777" s="18">
        <f t="shared" ca="1" si="531"/>
        <v>16350</v>
      </c>
      <c r="M1777" s="18">
        <f t="shared" ca="1" si="515"/>
        <v>0</v>
      </c>
      <c r="N1777" s="34">
        <f t="shared" ca="1" si="522"/>
        <v>19665.073982622052</v>
      </c>
      <c r="P1777" s="18">
        <f t="shared" ca="1" si="516"/>
        <v>393.15566333288012</v>
      </c>
      <c r="Q1777" s="47">
        <f ca="1">SUM(L$15:L1777)-SUM(M$15:M1777)</f>
        <v>16350</v>
      </c>
      <c r="R1777" s="47" t="str">
        <f t="shared" ca="1" si="517"/>
        <v>M1780</v>
      </c>
      <c r="S1777" s="40">
        <f t="shared" ca="1" si="523"/>
        <v>0</v>
      </c>
      <c r="T1777" s="46">
        <f t="shared" ca="1" si="524"/>
        <v>13</v>
      </c>
      <c r="X1777" s="74">
        <f t="shared" ca="1" si="525"/>
        <v>0.3931556633328801</v>
      </c>
      <c r="Y1777" s="75">
        <f t="shared" ca="1" si="526"/>
        <v>0.3931556633328801</v>
      </c>
      <c r="Z1777" s="74">
        <f t="shared" ca="1" si="527"/>
        <v>1.4816490098022472</v>
      </c>
      <c r="AA1777" s="76">
        <f t="shared" ca="1" si="528"/>
        <v>393.15566333288012</v>
      </c>
      <c r="AB1777" s="76">
        <f t="shared" ca="1" si="529"/>
        <v>1481.6490098022473</v>
      </c>
    </row>
    <row r="1778" spans="1:28" x14ac:dyDescent="0.25">
      <c r="A1778" s="2">
        <f t="shared" si="530"/>
        <v>24</v>
      </c>
      <c r="B1778" s="16">
        <f ca="1">VLOOKUP(A1778,PERIODS!$O$4:$P$33,2,FALSE)</f>
        <v>3.5000000000000003E-2</v>
      </c>
      <c r="C1778" s="15"/>
      <c r="D1778" s="18">
        <v>1764</v>
      </c>
      <c r="E1778" s="34">
        <f t="shared" ca="1" si="532"/>
        <v>19665.073982622052</v>
      </c>
      <c r="F1778" s="34">
        <f t="shared" ca="1" si="514"/>
        <v>3500.0000000000005</v>
      </c>
      <c r="G1778" s="69">
        <f t="shared" ca="1" si="518"/>
        <v>0</v>
      </c>
      <c r="H1778" s="34">
        <f t="shared" ca="1" si="519"/>
        <v>956.29559634833788</v>
      </c>
      <c r="I1778" s="34">
        <f t="shared" ca="1" si="520"/>
        <v>4456.2955963483382</v>
      </c>
      <c r="J1778" s="18">
        <f ca="1">SUM(INDIRECT(ADDRESS(ROW(F1778),COLUMN(F1778),4)):INDIRECT(ADDRESS(ROW(F1778)+N$5-1,COLUMN(F1778),4)))</f>
        <v>26000</v>
      </c>
      <c r="K1778" s="18">
        <f t="shared" ca="1" si="521"/>
        <v>16350</v>
      </c>
      <c r="L1778" s="18">
        <f t="shared" ca="1" si="531"/>
        <v>0</v>
      </c>
      <c r="M1778" s="18">
        <f t="shared" ca="1" si="515"/>
        <v>0</v>
      </c>
      <c r="N1778" s="34">
        <f t="shared" ca="1" si="522"/>
        <v>15208.778386273714</v>
      </c>
      <c r="P1778" s="18">
        <f t="shared" ca="1" si="516"/>
        <v>956.29559634833788</v>
      </c>
      <c r="Q1778" s="47">
        <f ca="1">SUM(L$15:L1778)-SUM(M$15:M1778)</f>
        <v>16350</v>
      </c>
      <c r="R1778" s="47" t="str">
        <f t="shared" ca="1" si="517"/>
        <v>M1781</v>
      </c>
      <c r="S1778" s="40">
        <f t="shared" ca="1" si="523"/>
        <v>0</v>
      </c>
      <c r="T1778" s="46">
        <f t="shared" ca="1" si="524"/>
        <v>11</v>
      </c>
      <c r="X1778" s="74">
        <f t="shared" ca="1" si="525"/>
        <v>0.95629559634833783</v>
      </c>
      <c r="Y1778" s="75">
        <f t="shared" ca="1" si="526"/>
        <v>0.95629559634833783</v>
      </c>
      <c r="Z1778" s="74">
        <f t="shared" ca="1" si="527"/>
        <v>2.6020395930046072</v>
      </c>
      <c r="AA1778" s="76">
        <f t="shared" ca="1" si="528"/>
        <v>956.29559634833788</v>
      </c>
      <c r="AB1778" s="76">
        <f t="shared" ca="1" si="529"/>
        <v>2602.039593004607</v>
      </c>
    </row>
    <row r="1779" spans="1:28" x14ac:dyDescent="0.25">
      <c r="A1779" s="2">
        <f t="shared" si="530"/>
        <v>25</v>
      </c>
      <c r="B1779" s="16">
        <f ca="1">VLOOKUP(A1779,PERIODS!$O$4:$P$33,2,FALSE)</f>
        <v>3.5000000000000003E-2</v>
      </c>
      <c r="C1779" s="15"/>
      <c r="D1779" s="18">
        <v>1765</v>
      </c>
      <c r="E1779" s="34">
        <f t="shared" ca="1" si="532"/>
        <v>15208.778386273714</v>
      </c>
      <c r="F1779" s="34">
        <f t="shared" ca="1" si="514"/>
        <v>3500.0000000000005</v>
      </c>
      <c r="G1779" s="69">
        <f t="shared" ca="1" si="518"/>
        <v>0</v>
      </c>
      <c r="H1779" s="34">
        <f t="shared" ca="1" si="519"/>
        <v>1122.5218998278965</v>
      </c>
      <c r="I1779" s="34">
        <f t="shared" ca="1" si="520"/>
        <v>4622.521899827897</v>
      </c>
      <c r="J1779" s="18">
        <f ca="1">SUM(INDIRECT(ADDRESS(ROW(F1779),COLUMN(F1779),4)):INDIRECT(ADDRESS(ROW(F1779)+N$5-1,COLUMN(F1779),4)))</f>
        <v>24900</v>
      </c>
      <c r="K1779" s="18">
        <f t="shared" ca="1" si="521"/>
        <v>16350</v>
      </c>
      <c r="L1779" s="18">
        <f t="shared" ca="1" si="531"/>
        <v>0</v>
      </c>
      <c r="M1779" s="18">
        <f t="shared" ca="1" si="515"/>
        <v>0</v>
      </c>
      <c r="N1779" s="34">
        <f t="shared" ca="1" si="522"/>
        <v>10586.256486445818</v>
      </c>
      <c r="P1779" s="18">
        <f t="shared" ca="1" si="516"/>
        <v>1122.5218998278965</v>
      </c>
      <c r="Q1779" s="47">
        <f ca="1">SUM(L$15:L1779)-SUM(M$15:M1779)</f>
        <v>16350</v>
      </c>
      <c r="R1779" s="47" t="str">
        <f t="shared" ca="1" si="517"/>
        <v>M1782</v>
      </c>
      <c r="S1779" s="40">
        <f t="shared" ca="1" si="523"/>
        <v>0</v>
      </c>
      <c r="T1779" s="46">
        <f t="shared" ca="1" si="524"/>
        <v>70</v>
      </c>
      <c r="X1779" s="74">
        <f t="shared" ca="1" si="525"/>
        <v>1.1225218998278965</v>
      </c>
      <c r="Y1779" s="75">
        <f t="shared" ca="1" si="526"/>
        <v>1.1225218998278965</v>
      </c>
      <c r="Z1779" s="74">
        <f t="shared" ca="1" si="527"/>
        <v>3.0725932129827558</v>
      </c>
      <c r="AA1779" s="76">
        <f t="shared" ca="1" si="528"/>
        <v>1122.5218998278965</v>
      </c>
      <c r="AB1779" s="76">
        <f t="shared" ca="1" si="529"/>
        <v>3072.5932129827556</v>
      </c>
    </row>
    <row r="1780" spans="1:28" x14ac:dyDescent="0.25">
      <c r="A1780" s="2">
        <f t="shared" si="530"/>
        <v>26</v>
      </c>
      <c r="B1780" s="16">
        <f ca="1">VLOOKUP(A1780,PERIODS!$O$4:$P$33,2,FALSE)</f>
        <v>3.5000000000000003E-2</v>
      </c>
      <c r="C1780" s="15"/>
      <c r="D1780" s="18">
        <v>1766</v>
      </c>
      <c r="E1780" s="34">
        <f t="shared" ca="1" si="532"/>
        <v>10586.256486445818</v>
      </c>
      <c r="F1780" s="34">
        <f t="shared" ca="1" si="514"/>
        <v>3500.0000000000005</v>
      </c>
      <c r="G1780" s="69">
        <f t="shared" ca="1" si="518"/>
        <v>0</v>
      </c>
      <c r="H1780" s="34">
        <f t="shared" ca="1" si="519"/>
        <v>-313.66372423170009</v>
      </c>
      <c r="I1780" s="34">
        <f t="shared" ca="1" si="520"/>
        <v>3186.3362757683003</v>
      </c>
      <c r="J1780" s="18">
        <f ca="1">SUM(INDIRECT(ADDRESS(ROW(F1780),COLUMN(F1780),4)):INDIRECT(ADDRESS(ROW(F1780)+N$5-1,COLUMN(F1780),4)))</f>
        <v>23900</v>
      </c>
      <c r="K1780" s="18">
        <f t="shared" ca="1" si="521"/>
        <v>0</v>
      </c>
      <c r="L1780" s="18">
        <f t="shared" ca="1" si="531"/>
        <v>0</v>
      </c>
      <c r="M1780" s="18">
        <f t="shared" ca="1" si="515"/>
        <v>16350</v>
      </c>
      <c r="N1780" s="34">
        <f t="shared" ca="1" si="522"/>
        <v>23749.920210677519</v>
      </c>
      <c r="P1780" s="18">
        <f t="shared" ca="1" si="516"/>
        <v>313.66372423170009</v>
      </c>
      <c r="Q1780" s="47">
        <f ca="1">SUM(L$15:L1780)-SUM(M$15:M1780)</f>
        <v>0</v>
      </c>
      <c r="R1780" s="47" t="str">
        <f t="shared" ca="1" si="517"/>
        <v>M1783</v>
      </c>
      <c r="S1780" s="40">
        <f t="shared" ca="1" si="523"/>
        <v>0</v>
      </c>
      <c r="T1780" s="46">
        <f t="shared" ca="1" si="524"/>
        <v>21</v>
      </c>
      <c r="X1780" s="74">
        <f t="shared" ca="1" si="525"/>
        <v>-0.31366372423170008</v>
      </c>
      <c r="Y1780" s="75">
        <f t="shared" ca="1" si="526"/>
        <v>-0.31366372423170008</v>
      </c>
      <c r="Z1780" s="74">
        <f t="shared" ca="1" si="527"/>
        <v>0.73076472531556158</v>
      </c>
      <c r="AA1780" s="76">
        <f t="shared" ca="1" si="528"/>
        <v>-313.66372423170009</v>
      </c>
      <c r="AB1780" s="76">
        <f t="shared" ca="1" si="529"/>
        <v>730.76472531556158</v>
      </c>
    </row>
    <row r="1781" spans="1:28" x14ac:dyDescent="0.25">
      <c r="A1781" s="2">
        <f t="shared" si="530"/>
        <v>27</v>
      </c>
      <c r="B1781" s="16">
        <f ca="1">VLOOKUP(A1781,PERIODS!$O$4:$P$33,2,FALSE)</f>
        <v>3.5000000000000003E-2</v>
      </c>
      <c r="C1781" s="15"/>
      <c r="D1781" s="18">
        <v>1767</v>
      </c>
      <c r="E1781" s="34">
        <f t="shared" ca="1" si="532"/>
        <v>23749.920210677519</v>
      </c>
      <c r="F1781" s="34">
        <f t="shared" ca="1" si="514"/>
        <v>3500.0000000000005</v>
      </c>
      <c r="G1781" s="69">
        <f t="shared" ca="1" si="518"/>
        <v>0</v>
      </c>
      <c r="H1781" s="34">
        <f t="shared" ca="1" si="519"/>
        <v>1500.5100431552021</v>
      </c>
      <c r="I1781" s="34">
        <f t="shared" ca="1" si="520"/>
        <v>5000.5100431552028</v>
      </c>
      <c r="J1781" s="18">
        <f ca="1">SUM(INDIRECT(ADDRESS(ROW(F1781),COLUMN(F1781),4)):INDIRECT(ADDRESS(ROW(F1781)+N$5-1,COLUMN(F1781),4)))</f>
        <v>22900</v>
      </c>
      <c r="K1781" s="18">
        <f t="shared" ca="1" si="521"/>
        <v>0</v>
      </c>
      <c r="L1781" s="18">
        <f t="shared" ca="1" si="531"/>
        <v>0</v>
      </c>
      <c r="M1781" s="18">
        <f t="shared" ca="1" si="515"/>
        <v>0</v>
      </c>
      <c r="N1781" s="34">
        <f t="shared" ca="1" si="522"/>
        <v>18749.410167522317</v>
      </c>
      <c r="P1781" s="18">
        <f t="shared" ca="1" si="516"/>
        <v>1500.5100431552021</v>
      </c>
      <c r="Q1781" s="47">
        <f ca="1">SUM(L$15:L1781)-SUM(M$15:M1781)</f>
        <v>0</v>
      </c>
      <c r="R1781" s="47" t="str">
        <f t="shared" ca="1" si="517"/>
        <v>M1784</v>
      </c>
      <c r="S1781" s="40">
        <f t="shared" ca="1" si="523"/>
        <v>0</v>
      </c>
      <c r="T1781" s="46">
        <f t="shared" ca="1" si="524"/>
        <v>42</v>
      </c>
      <c r="X1781" s="74">
        <f t="shared" ca="1" si="525"/>
        <v>1.5005100431552021</v>
      </c>
      <c r="Y1781" s="75">
        <f t="shared" ca="1" si="526"/>
        <v>1.5005100431552021</v>
      </c>
      <c r="Z1781" s="74">
        <f t="shared" ca="1" si="527"/>
        <v>4.4839755082135619</v>
      </c>
      <c r="AA1781" s="76">
        <f t="shared" ca="1" si="528"/>
        <v>1500.5100431552021</v>
      </c>
      <c r="AB1781" s="76">
        <f t="shared" ca="1" si="529"/>
        <v>4483.9755082135616</v>
      </c>
    </row>
    <row r="1782" spans="1:28" x14ac:dyDescent="0.25">
      <c r="A1782" s="2">
        <f t="shared" si="530"/>
        <v>28</v>
      </c>
      <c r="B1782" s="16">
        <f ca="1">VLOOKUP(A1782,PERIODS!$O$4:$P$33,2,FALSE)</f>
        <v>0.04</v>
      </c>
      <c r="C1782" s="15"/>
      <c r="D1782" s="18">
        <v>1768</v>
      </c>
      <c r="E1782" s="34">
        <f t="shared" ca="1" si="532"/>
        <v>18749.410167522317</v>
      </c>
      <c r="F1782" s="34">
        <f t="shared" ca="1" si="514"/>
        <v>4000</v>
      </c>
      <c r="G1782" s="69">
        <f t="shared" ca="1" si="518"/>
        <v>0</v>
      </c>
      <c r="H1782" s="34">
        <f t="shared" ca="1" si="519"/>
        <v>1959.9639845400536</v>
      </c>
      <c r="I1782" s="34">
        <f t="shared" ca="1" si="520"/>
        <v>5959.9639845400534</v>
      </c>
      <c r="J1782" s="18">
        <f ca="1">SUM(INDIRECT(ADDRESS(ROW(F1782),COLUMN(F1782),4)):INDIRECT(ADDRESS(ROW(F1782)+N$5-1,COLUMN(F1782),4)))</f>
        <v>21900</v>
      </c>
      <c r="K1782" s="18">
        <f t="shared" ca="1" si="521"/>
        <v>16350</v>
      </c>
      <c r="L1782" s="18">
        <f t="shared" ca="1" si="531"/>
        <v>16350</v>
      </c>
      <c r="M1782" s="18">
        <f t="shared" ca="1" si="515"/>
        <v>0</v>
      </c>
      <c r="N1782" s="34">
        <f t="shared" ca="1" si="522"/>
        <v>12789.446182982265</v>
      </c>
      <c r="P1782" s="18">
        <f t="shared" ca="1" si="516"/>
        <v>1959.9639845400536</v>
      </c>
      <c r="Q1782" s="47">
        <f ca="1">SUM(L$15:L1782)-SUM(M$15:M1782)</f>
        <v>16350</v>
      </c>
      <c r="R1782" s="47" t="str">
        <f t="shared" ca="1" si="517"/>
        <v>M1785</v>
      </c>
      <c r="S1782" s="40">
        <f t="shared" ca="1" si="523"/>
        <v>0</v>
      </c>
      <c r="T1782" s="46">
        <f t="shared" ca="1" si="524"/>
        <v>98</v>
      </c>
      <c r="X1782" s="74">
        <f t="shared" ca="1" si="525"/>
        <v>1.9874530185479242</v>
      </c>
      <c r="Y1782" s="75">
        <f t="shared" ca="1" si="526"/>
        <v>1.9599639845400536</v>
      </c>
      <c r="Z1782" s="74">
        <f t="shared" ca="1" si="527"/>
        <v>7.0990713842313315</v>
      </c>
      <c r="AA1782" s="76">
        <f t="shared" ca="1" si="528"/>
        <v>1959.9639845400536</v>
      </c>
      <c r="AB1782" s="76">
        <f t="shared" ca="1" si="529"/>
        <v>7099.0713842313316</v>
      </c>
    </row>
    <row r="1783" spans="1:28" x14ac:dyDescent="0.25">
      <c r="A1783" s="2">
        <f t="shared" si="530"/>
        <v>29</v>
      </c>
      <c r="B1783" s="16">
        <f ca="1">VLOOKUP(A1783,PERIODS!$O$4:$P$33,2,FALSE)</f>
        <v>0.04</v>
      </c>
      <c r="C1783" s="15"/>
      <c r="D1783" s="18">
        <v>1769</v>
      </c>
      <c r="E1783" s="34">
        <f t="shared" ca="1" si="532"/>
        <v>12789.446182982265</v>
      </c>
      <c r="F1783" s="34">
        <f t="shared" ca="1" si="514"/>
        <v>4000</v>
      </c>
      <c r="G1783" s="69">
        <f t="shared" ca="1" si="518"/>
        <v>0</v>
      </c>
      <c r="H1783" s="34">
        <f t="shared" ca="1" si="519"/>
        <v>988.54574871132377</v>
      </c>
      <c r="I1783" s="34">
        <f t="shared" ca="1" si="520"/>
        <v>4988.5457487113235</v>
      </c>
      <c r="J1783" s="18">
        <f ca="1">SUM(INDIRECT(ADDRESS(ROW(F1783),COLUMN(F1783),4)):INDIRECT(ADDRESS(ROW(F1783)+N$5-1,COLUMN(F1783),4)))</f>
        <v>21200</v>
      </c>
      <c r="K1783" s="18">
        <f t="shared" ca="1" si="521"/>
        <v>16350</v>
      </c>
      <c r="L1783" s="18">
        <f t="shared" ca="1" si="531"/>
        <v>0</v>
      </c>
      <c r="M1783" s="18">
        <f t="shared" ca="1" si="515"/>
        <v>0</v>
      </c>
      <c r="N1783" s="34">
        <f t="shared" ca="1" si="522"/>
        <v>7800.9004342709413</v>
      </c>
      <c r="P1783" s="18">
        <f t="shared" ca="1" si="516"/>
        <v>988.54574871132377</v>
      </c>
      <c r="Q1783" s="47">
        <f ca="1">SUM(L$15:L1783)-SUM(M$15:M1783)</f>
        <v>16350</v>
      </c>
      <c r="R1783" s="47" t="str">
        <f t="shared" ca="1" si="517"/>
        <v>M1786</v>
      </c>
      <c r="S1783" s="40">
        <f t="shared" ca="1" si="523"/>
        <v>0</v>
      </c>
      <c r="T1783" s="46">
        <f t="shared" ca="1" si="524"/>
        <v>30</v>
      </c>
      <c r="X1783" s="74">
        <f t="shared" ca="1" si="525"/>
        <v>0.98854574871132372</v>
      </c>
      <c r="Y1783" s="75">
        <f t="shared" ca="1" si="526"/>
        <v>0.98854574871132372</v>
      </c>
      <c r="Z1783" s="74">
        <f t="shared" ca="1" si="527"/>
        <v>2.6873235855450495</v>
      </c>
      <c r="AA1783" s="76">
        <f t="shared" ca="1" si="528"/>
        <v>988.54574871132377</v>
      </c>
      <c r="AB1783" s="76">
        <f t="shared" ca="1" si="529"/>
        <v>2687.3235855450494</v>
      </c>
    </row>
    <row r="1784" spans="1:28" x14ac:dyDescent="0.25">
      <c r="A1784" s="2">
        <f t="shared" si="530"/>
        <v>30</v>
      </c>
      <c r="B1784" s="16">
        <f ca="1">VLOOKUP(A1784,PERIODS!$O$4:$P$33,2,FALSE)</f>
        <v>0.04</v>
      </c>
      <c r="C1784" s="15"/>
      <c r="D1784" s="18">
        <v>1770</v>
      </c>
      <c r="E1784" s="34">
        <f t="shared" ca="1" si="532"/>
        <v>7800.9004342709413</v>
      </c>
      <c r="F1784" s="34">
        <f t="shared" ca="1" si="514"/>
        <v>4000</v>
      </c>
      <c r="G1784" s="69">
        <f t="shared" ca="1" si="518"/>
        <v>0</v>
      </c>
      <c r="H1784" s="34">
        <f t="shared" ca="1" si="519"/>
        <v>-363.18569281603828</v>
      </c>
      <c r="I1784" s="34">
        <f t="shared" ca="1" si="520"/>
        <v>3636.8143071839618</v>
      </c>
      <c r="J1784" s="18">
        <f ca="1">SUM(INDIRECT(ADDRESS(ROW(F1784),COLUMN(F1784),4)):INDIRECT(ADDRESS(ROW(F1784)+N$5-1,COLUMN(F1784),4)))</f>
        <v>20500</v>
      </c>
      <c r="K1784" s="18">
        <f t="shared" ca="1" si="521"/>
        <v>16350</v>
      </c>
      <c r="L1784" s="18">
        <f t="shared" ca="1" si="531"/>
        <v>0</v>
      </c>
      <c r="M1784" s="18">
        <f t="shared" ca="1" si="515"/>
        <v>0</v>
      </c>
      <c r="N1784" s="34">
        <f t="shared" ca="1" si="522"/>
        <v>4164.0861270869791</v>
      </c>
      <c r="P1784" s="18">
        <f t="shared" ca="1" si="516"/>
        <v>363.18569281603828</v>
      </c>
      <c r="Q1784" s="47">
        <f ca="1">SUM(L$15:L1784)-SUM(M$15:M1784)</f>
        <v>16350</v>
      </c>
      <c r="R1784" s="47" t="str">
        <f t="shared" ca="1" si="517"/>
        <v>M1787</v>
      </c>
      <c r="S1784" s="40">
        <f t="shared" ca="1" si="523"/>
        <v>0</v>
      </c>
      <c r="T1784" s="46">
        <f t="shared" ca="1" si="524"/>
        <v>99</v>
      </c>
      <c r="X1784" s="74">
        <f t="shared" ca="1" si="525"/>
        <v>-0.3631856928160383</v>
      </c>
      <c r="Y1784" s="75">
        <f t="shared" ca="1" si="526"/>
        <v>-0.3631856928160383</v>
      </c>
      <c r="Z1784" s="74">
        <f t="shared" ca="1" si="527"/>
        <v>0.69545728008726204</v>
      </c>
      <c r="AA1784" s="76">
        <f t="shared" ca="1" si="528"/>
        <v>-363.18569281603828</v>
      </c>
      <c r="AB1784" s="76">
        <f t="shared" ca="1" si="529"/>
        <v>695.45728008726201</v>
      </c>
    </row>
    <row r="1785" spans="1:28" x14ac:dyDescent="0.25">
      <c r="A1785" s="2">
        <f t="shared" si="530"/>
        <v>1</v>
      </c>
      <c r="B1785" s="16">
        <f ca="1">VLOOKUP(A1785,PERIODS!$O$4:$P$33,2,FALSE)</f>
        <v>2.4E-2</v>
      </c>
      <c r="C1785" s="15"/>
      <c r="D1785" s="18">
        <v>1771</v>
      </c>
      <c r="E1785" s="34">
        <f t="shared" ca="1" si="532"/>
        <v>4164.0861270869791</v>
      </c>
      <c r="F1785" s="34">
        <f t="shared" ca="1" si="514"/>
        <v>2400</v>
      </c>
      <c r="G1785" s="69">
        <f t="shared" ca="1" si="518"/>
        <v>0</v>
      </c>
      <c r="H1785" s="34">
        <f t="shared" ca="1" si="519"/>
        <v>-1152.5538913998319</v>
      </c>
      <c r="I1785" s="34">
        <f t="shared" ca="1" si="520"/>
        <v>1247.4461086001681</v>
      </c>
      <c r="J1785" s="18">
        <f ca="1">SUM(INDIRECT(ADDRESS(ROW(F1785),COLUMN(F1785),4)):INDIRECT(ADDRESS(ROW(F1785)+N$5-1,COLUMN(F1785),4)))</f>
        <v>19800</v>
      </c>
      <c r="K1785" s="18">
        <f t="shared" ca="1" si="521"/>
        <v>0</v>
      </c>
      <c r="L1785" s="18">
        <f t="shared" ca="1" si="531"/>
        <v>0</v>
      </c>
      <c r="M1785" s="18">
        <f t="shared" ca="1" si="515"/>
        <v>16350</v>
      </c>
      <c r="N1785" s="34">
        <f t="shared" ca="1" si="522"/>
        <v>19266.640018486811</v>
      </c>
      <c r="P1785" s="18">
        <f t="shared" ca="1" si="516"/>
        <v>1152.5538913998319</v>
      </c>
      <c r="Q1785" s="47">
        <f ca="1">SUM(L$15:L1785)-SUM(M$15:M1785)</f>
        <v>0</v>
      </c>
      <c r="R1785" s="47" t="str">
        <f t="shared" ca="1" si="517"/>
        <v>M1788</v>
      </c>
      <c r="S1785" s="40">
        <f t="shared" ca="1" si="523"/>
        <v>0</v>
      </c>
      <c r="T1785" s="46">
        <f t="shared" ca="1" si="524"/>
        <v>22</v>
      </c>
      <c r="X1785" s="74">
        <f t="shared" ca="1" si="525"/>
        <v>-1.1525538913998319</v>
      </c>
      <c r="Y1785" s="75">
        <f t="shared" ca="1" si="526"/>
        <v>-1.1525538913998319</v>
      </c>
      <c r="Z1785" s="74">
        <f t="shared" ca="1" si="527"/>
        <v>0.31582914518807131</v>
      </c>
      <c r="AA1785" s="76">
        <f t="shared" ca="1" si="528"/>
        <v>-1152.5538913998319</v>
      </c>
      <c r="AB1785" s="76">
        <f t="shared" ca="1" si="529"/>
        <v>315.82914518807132</v>
      </c>
    </row>
    <row r="1786" spans="1:28" x14ac:dyDescent="0.25">
      <c r="A1786" s="2">
        <f t="shared" si="530"/>
        <v>2</v>
      </c>
      <c r="B1786" s="16">
        <f ca="1">VLOOKUP(A1786,PERIODS!$O$4:$P$33,2,FALSE)</f>
        <v>2.5000000000000001E-2</v>
      </c>
      <c r="C1786" s="15"/>
      <c r="D1786" s="18">
        <v>1772</v>
      </c>
      <c r="E1786" s="34">
        <f t="shared" ca="1" si="532"/>
        <v>19266.640018486811</v>
      </c>
      <c r="F1786" s="34">
        <f t="shared" ca="1" si="514"/>
        <v>2500</v>
      </c>
      <c r="G1786" s="69">
        <f t="shared" ca="1" si="518"/>
        <v>0</v>
      </c>
      <c r="H1786" s="34">
        <f t="shared" ca="1" si="519"/>
        <v>198.60378445804679</v>
      </c>
      <c r="I1786" s="34">
        <f t="shared" ca="1" si="520"/>
        <v>2698.6037844580469</v>
      </c>
      <c r="J1786" s="18">
        <f ca="1">SUM(INDIRECT(ADDRESS(ROW(F1786),COLUMN(F1786),4)):INDIRECT(ADDRESS(ROW(F1786)+N$5-1,COLUMN(F1786),4)))</f>
        <v>20700</v>
      </c>
      <c r="K1786" s="18">
        <f t="shared" ca="1" si="521"/>
        <v>16350</v>
      </c>
      <c r="L1786" s="18">
        <f t="shared" ca="1" si="531"/>
        <v>16350</v>
      </c>
      <c r="M1786" s="18">
        <f t="shared" ca="1" si="515"/>
        <v>0</v>
      </c>
      <c r="N1786" s="34">
        <f t="shared" ca="1" si="522"/>
        <v>16568.036234028765</v>
      </c>
      <c r="P1786" s="18">
        <f t="shared" ca="1" si="516"/>
        <v>198.60378445804679</v>
      </c>
      <c r="Q1786" s="47">
        <f ca="1">SUM(L$15:L1786)-SUM(M$15:M1786)</f>
        <v>16350</v>
      </c>
      <c r="R1786" s="47" t="str">
        <f t="shared" ca="1" si="517"/>
        <v>M1789</v>
      </c>
      <c r="S1786" s="40">
        <f t="shared" ca="1" si="523"/>
        <v>0</v>
      </c>
      <c r="T1786" s="46">
        <f t="shared" ca="1" si="524"/>
        <v>78</v>
      </c>
      <c r="X1786" s="74">
        <f t="shared" ca="1" si="525"/>
        <v>0.1986037844580468</v>
      </c>
      <c r="Y1786" s="75">
        <f t="shared" ca="1" si="526"/>
        <v>0.1986037844580468</v>
      </c>
      <c r="Z1786" s="74">
        <f t="shared" ca="1" si="527"/>
        <v>1.2196986066045279</v>
      </c>
      <c r="AA1786" s="76">
        <f t="shared" ca="1" si="528"/>
        <v>198.60378445804679</v>
      </c>
      <c r="AB1786" s="76">
        <f t="shared" ca="1" si="529"/>
        <v>1219.6986066045279</v>
      </c>
    </row>
    <row r="1787" spans="1:28" x14ac:dyDescent="0.25">
      <c r="A1787" s="2">
        <f t="shared" si="530"/>
        <v>3</v>
      </c>
      <c r="B1787" s="16">
        <f ca="1">VLOOKUP(A1787,PERIODS!$O$4:$P$33,2,FALSE)</f>
        <v>2.5000000000000001E-2</v>
      </c>
      <c r="C1787" s="15"/>
      <c r="D1787" s="18">
        <v>1773</v>
      </c>
      <c r="E1787" s="34">
        <f t="shared" ca="1" si="532"/>
        <v>16568.036234028765</v>
      </c>
      <c r="F1787" s="34">
        <f t="shared" ca="1" si="514"/>
        <v>2500</v>
      </c>
      <c r="G1787" s="69">
        <f t="shared" ca="1" si="518"/>
        <v>0</v>
      </c>
      <c r="H1787" s="34">
        <f t="shared" ca="1" si="519"/>
        <v>1959.9639845400536</v>
      </c>
      <c r="I1787" s="34">
        <f t="shared" ca="1" si="520"/>
        <v>4459.9639845400534</v>
      </c>
      <c r="J1787" s="18">
        <f ca="1">SUM(INDIRECT(ADDRESS(ROW(F1787),COLUMN(F1787),4)):INDIRECT(ADDRESS(ROW(F1787)+N$5-1,COLUMN(F1787),4)))</f>
        <v>21500</v>
      </c>
      <c r="K1787" s="18">
        <f t="shared" ca="1" si="521"/>
        <v>16350</v>
      </c>
      <c r="L1787" s="18">
        <f t="shared" ca="1" si="531"/>
        <v>0</v>
      </c>
      <c r="M1787" s="18">
        <f t="shared" ca="1" si="515"/>
        <v>0</v>
      </c>
      <c r="N1787" s="34">
        <f t="shared" ca="1" si="522"/>
        <v>12108.072249488712</v>
      </c>
      <c r="P1787" s="18">
        <f t="shared" ca="1" si="516"/>
        <v>1959.9639845400536</v>
      </c>
      <c r="Q1787" s="47">
        <f ca="1">SUM(L$15:L1787)-SUM(M$15:M1787)</f>
        <v>16350</v>
      </c>
      <c r="R1787" s="47" t="str">
        <f t="shared" ca="1" si="517"/>
        <v>M1790</v>
      </c>
      <c r="S1787" s="40">
        <f t="shared" ca="1" si="523"/>
        <v>0</v>
      </c>
      <c r="T1787" s="46">
        <f t="shared" ca="1" si="524"/>
        <v>79</v>
      </c>
      <c r="X1787" s="74">
        <f t="shared" ca="1" si="525"/>
        <v>2.351745981463734</v>
      </c>
      <c r="Y1787" s="75">
        <f t="shared" ca="1" si="526"/>
        <v>1.9599639845400536</v>
      </c>
      <c r="Z1787" s="74">
        <f t="shared" ca="1" si="527"/>
        <v>7.0990713842313315</v>
      </c>
      <c r="AA1787" s="76">
        <f t="shared" ca="1" si="528"/>
        <v>1959.9639845400536</v>
      </c>
      <c r="AB1787" s="76">
        <f t="shared" ca="1" si="529"/>
        <v>7099.0713842313316</v>
      </c>
    </row>
    <row r="1788" spans="1:28" x14ac:dyDescent="0.25">
      <c r="A1788" s="2">
        <f t="shared" si="530"/>
        <v>4</v>
      </c>
      <c r="B1788" s="16">
        <f ca="1">VLOOKUP(A1788,PERIODS!$O$4:$P$33,2,FALSE)</f>
        <v>2.5000000000000001E-2</v>
      </c>
      <c r="C1788" s="15"/>
      <c r="D1788" s="18">
        <v>1774</v>
      </c>
      <c r="E1788" s="34">
        <f t="shared" ca="1" si="532"/>
        <v>12108.072249488712</v>
      </c>
      <c r="F1788" s="34">
        <f t="shared" ca="1" si="514"/>
        <v>2500</v>
      </c>
      <c r="G1788" s="69">
        <f t="shared" ca="1" si="518"/>
        <v>0</v>
      </c>
      <c r="H1788" s="34">
        <f t="shared" ca="1" si="519"/>
        <v>7.659368858600069</v>
      </c>
      <c r="I1788" s="34">
        <f t="shared" ca="1" si="520"/>
        <v>2507.6593688585999</v>
      </c>
      <c r="J1788" s="18">
        <f ca="1">SUM(INDIRECT(ADDRESS(ROW(F1788),COLUMN(F1788),4)):INDIRECT(ADDRESS(ROW(F1788)+N$5-1,COLUMN(F1788),4)))</f>
        <v>22300</v>
      </c>
      <c r="K1788" s="18">
        <f t="shared" ca="1" si="521"/>
        <v>16350</v>
      </c>
      <c r="L1788" s="18">
        <f t="shared" ca="1" si="531"/>
        <v>0</v>
      </c>
      <c r="M1788" s="18">
        <f t="shared" ca="1" si="515"/>
        <v>0</v>
      </c>
      <c r="N1788" s="34">
        <f t="shared" ca="1" si="522"/>
        <v>9600.4128806301123</v>
      </c>
      <c r="P1788" s="18">
        <f t="shared" ca="1" si="516"/>
        <v>7.659368858600069</v>
      </c>
      <c r="Q1788" s="47">
        <f ca="1">SUM(L$15:L1788)-SUM(M$15:M1788)</f>
        <v>16350</v>
      </c>
      <c r="R1788" s="47" t="str">
        <f t="shared" ca="1" si="517"/>
        <v>M1791</v>
      </c>
      <c r="S1788" s="40">
        <f t="shared" ca="1" si="523"/>
        <v>0</v>
      </c>
      <c r="T1788" s="46">
        <f t="shared" ca="1" si="524"/>
        <v>53</v>
      </c>
      <c r="X1788" s="74">
        <f t="shared" ca="1" si="525"/>
        <v>7.6593688586000692E-3</v>
      </c>
      <c r="Y1788" s="75">
        <f t="shared" ca="1" si="526"/>
        <v>7.6593688586000692E-3</v>
      </c>
      <c r="Z1788" s="74">
        <f t="shared" ca="1" si="527"/>
        <v>1.0076887768585479</v>
      </c>
      <c r="AA1788" s="76">
        <f t="shared" ca="1" si="528"/>
        <v>7.659368858600069</v>
      </c>
      <c r="AB1788" s="76">
        <f t="shared" ca="1" si="529"/>
        <v>1007.6887768585478</v>
      </c>
    </row>
    <row r="1789" spans="1:28" x14ac:dyDescent="0.25">
      <c r="A1789" s="2">
        <f t="shared" si="530"/>
        <v>5</v>
      </c>
      <c r="B1789" s="16">
        <f ca="1">VLOOKUP(A1789,PERIODS!$O$4:$P$33,2,FALSE)</f>
        <v>3.3000000000000002E-2</v>
      </c>
      <c r="C1789" s="15"/>
      <c r="D1789" s="18">
        <v>1775</v>
      </c>
      <c r="E1789" s="34">
        <f t="shared" ca="1" si="532"/>
        <v>9600.4128806301123</v>
      </c>
      <c r="F1789" s="34">
        <f t="shared" ca="1" si="514"/>
        <v>3300</v>
      </c>
      <c r="G1789" s="69">
        <f t="shared" ca="1" si="518"/>
        <v>0</v>
      </c>
      <c r="H1789" s="34">
        <f t="shared" ca="1" si="519"/>
        <v>-1390.227377006813</v>
      </c>
      <c r="I1789" s="34">
        <f t="shared" ca="1" si="520"/>
        <v>1909.772622993187</v>
      </c>
      <c r="J1789" s="18">
        <f ca="1">SUM(INDIRECT(ADDRESS(ROW(F1789),COLUMN(F1789),4)):INDIRECT(ADDRESS(ROW(F1789)+N$5-1,COLUMN(F1789),4)))</f>
        <v>23100</v>
      </c>
      <c r="K1789" s="18">
        <f t="shared" ca="1" si="521"/>
        <v>0</v>
      </c>
      <c r="L1789" s="18">
        <f t="shared" ca="1" si="531"/>
        <v>0</v>
      </c>
      <c r="M1789" s="18">
        <f t="shared" ca="1" si="515"/>
        <v>16350</v>
      </c>
      <c r="N1789" s="34">
        <f t="shared" ca="1" si="522"/>
        <v>24040.640257636926</v>
      </c>
      <c r="P1789" s="18">
        <f t="shared" ca="1" si="516"/>
        <v>1390.227377006813</v>
      </c>
      <c r="Q1789" s="47">
        <f ca="1">SUM(L$15:L1789)-SUM(M$15:M1789)</f>
        <v>0</v>
      </c>
      <c r="R1789" s="47" t="str">
        <f t="shared" ca="1" si="517"/>
        <v>M1792</v>
      </c>
      <c r="S1789" s="40">
        <f t="shared" ca="1" si="523"/>
        <v>0</v>
      </c>
      <c r="T1789" s="46">
        <f t="shared" ca="1" si="524"/>
        <v>17</v>
      </c>
      <c r="X1789" s="74">
        <f t="shared" ca="1" si="525"/>
        <v>-1.390227377006813</v>
      </c>
      <c r="Y1789" s="75">
        <f t="shared" ca="1" si="526"/>
        <v>-1.390227377006813</v>
      </c>
      <c r="Z1789" s="74">
        <f t="shared" ca="1" si="527"/>
        <v>0.24901867707257641</v>
      </c>
      <c r="AA1789" s="76">
        <f t="shared" ca="1" si="528"/>
        <v>-1390.227377006813</v>
      </c>
      <c r="AB1789" s="76">
        <f t="shared" ca="1" si="529"/>
        <v>249.01867707257642</v>
      </c>
    </row>
    <row r="1790" spans="1:28" x14ac:dyDescent="0.25">
      <c r="A1790" s="2">
        <f t="shared" si="530"/>
        <v>6</v>
      </c>
      <c r="B1790" s="16">
        <f ca="1">VLOOKUP(A1790,PERIODS!$O$4:$P$33,2,FALSE)</f>
        <v>3.3000000000000002E-2</v>
      </c>
      <c r="C1790" s="15"/>
      <c r="D1790" s="18">
        <v>1776</v>
      </c>
      <c r="E1790" s="34">
        <f t="shared" ca="1" si="532"/>
        <v>24040.640257636926</v>
      </c>
      <c r="F1790" s="34">
        <f t="shared" ca="1" si="514"/>
        <v>3300</v>
      </c>
      <c r="G1790" s="69">
        <f t="shared" ca="1" si="518"/>
        <v>0</v>
      </c>
      <c r="H1790" s="34">
        <f t="shared" ca="1" si="519"/>
        <v>-1298.4027646290101</v>
      </c>
      <c r="I1790" s="34">
        <f t="shared" ca="1" si="520"/>
        <v>2001.5972353709899</v>
      </c>
      <c r="J1790" s="18">
        <f ca="1">SUM(INDIRECT(ADDRESS(ROW(F1790),COLUMN(F1790),4)):INDIRECT(ADDRESS(ROW(F1790)+N$5-1,COLUMN(F1790),4)))</f>
        <v>23100</v>
      </c>
      <c r="K1790" s="18">
        <f t="shared" ca="1" si="521"/>
        <v>0</v>
      </c>
      <c r="L1790" s="18">
        <f t="shared" ca="1" si="531"/>
        <v>0</v>
      </c>
      <c r="M1790" s="18">
        <f t="shared" ca="1" si="515"/>
        <v>0</v>
      </c>
      <c r="N1790" s="34">
        <f t="shared" ca="1" si="522"/>
        <v>22039.043022265934</v>
      </c>
      <c r="P1790" s="18">
        <f t="shared" ca="1" si="516"/>
        <v>1298.4027646290101</v>
      </c>
      <c r="Q1790" s="47">
        <f ca="1">SUM(L$15:L1790)-SUM(M$15:M1790)</f>
        <v>0</v>
      </c>
      <c r="R1790" s="47" t="str">
        <f t="shared" ca="1" si="517"/>
        <v>M1793</v>
      </c>
      <c r="S1790" s="40">
        <f t="shared" ca="1" si="523"/>
        <v>0</v>
      </c>
      <c r="T1790" s="46">
        <f t="shared" ca="1" si="524"/>
        <v>56</v>
      </c>
      <c r="X1790" s="74">
        <f t="shared" ca="1" si="525"/>
        <v>-1.2984027646290102</v>
      </c>
      <c r="Y1790" s="75">
        <f t="shared" ca="1" si="526"/>
        <v>-1.2984027646290102</v>
      </c>
      <c r="Z1790" s="74">
        <f t="shared" ca="1" si="527"/>
        <v>0.27296743827494307</v>
      </c>
      <c r="AA1790" s="76">
        <f t="shared" ca="1" si="528"/>
        <v>-1298.4027646290101</v>
      </c>
      <c r="AB1790" s="76">
        <f t="shared" ca="1" si="529"/>
        <v>272.96743827494305</v>
      </c>
    </row>
    <row r="1791" spans="1:28" x14ac:dyDescent="0.25">
      <c r="A1791" s="2">
        <f t="shared" si="530"/>
        <v>7</v>
      </c>
      <c r="B1791" s="16">
        <f ca="1">VLOOKUP(A1791,PERIODS!$O$4:$P$33,2,FALSE)</f>
        <v>3.3000000000000002E-2</v>
      </c>
      <c r="C1791" s="15"/>
      <c r="D1791" s="18">
        <v>1777</v>
      </c>
      <c r="E1791" s="34">
        <f t="shared" ca="1" si="532"/>
        <v>22039.043022265934</v>
      </c>
      <c r="F1791" s="34">
        <f t="shared" ca="1" si="514"/>
        <v>3300</v>
      </c>
      <c r="G1791" s="69">
        <f t="shared" ca="1" si="518"/>
        <v>0</v>
      </c>
      <c r="H1791" s="34">
        <f t="shared" ca="1" si="519"/>
        <v>-326.6159986534729</v>
      </c>
      <c r="I1791" s="34">
        <f t="shared" ca="1" si="520"/>
        <v>2973.3840013465269</v>
      </c>
      <c r="J1791" s="18">
        <f ca="1">SUM(INDIRECT(ADDRESS(ROW(F1791),COLUMN(F1791),4)):INDIRECT(ADDRESS(ROW(F1791)+N$5-1,COLUMN(F1791),4)))</f>
        <v>23100</v>
      </c>
      <c r="K1791" s="18">
        <f t="shared" ca="1" si="521"/>
        <v>16350</v>
      </c>
      <c r="L1791" s="18">
        <f t="shared" ca="1" si="531"/>
        <v>16350</v>
      </c>
      <c r="M1791" s="18">
        <f t="shared" ca="1" si="515"/>
        <v>0</v>
      </c>
      <c r="N1791" s="34">
        <f t="shared" ca="1" si="522"/>
        <v>19065.659020919407</v>
      </c>
      <c r="P1791" s="18">
        <f t="shared" ca="1" si="516"/>
        <v>326.6159986534729</v>
      </c>
      <c r="Q1791" s="47">
        <f ca="1">SUM(L$15:L1791)-SUM(M$15:M1791)</f>
        <v>16350</v>
      </c>
      <c r="R1791" s="47" t="str">
        <f t="shared" ca="1" si="517"/>
        <v>M1794</v>
      </c>
      <c r="S1791" s="40">
        <f t="shared" ca="1" si="523"/>
        <v>0</v>
      </c>
      <c r="T1791" s="46">
        <f t="shared" ca="1" si="524"/>
        <v>12</v>
      </c>
      <c r="X1791" s="74">
        <f t="shared" ca="1" si="525"/>
        <v>-0.32661599865347291</v>
      </c>
      <c r="Y1791" s="75">
        <f t="shared" ca="1" si="526"/>
        <v>-0.32661599865347291</v>
      </c>
      <c r="Z1791" s="74">
        <f t="shared" ca="1" si="527"/>
        <v>0.72136069332612884</v>
      </c>
      <c r="AA1791" s="76">
        <f t="shared" ca="1" si="528"/>
        <v>-326.6159986534729</v>
      </c>
      <c r="AB1791" s="76">
        <f t="shared" ca="1" si="529"/>
        <v>721.36069332612885</v>
      </c>
    </row>
    <row r="1792" spans="1:28" x14ac:dyDescent="0.25">
      <c r="A1792" s="2">
        <f t="shared" si="530"/>
        <v>8</v>
      </c>
      <c r="B1792" s="16">
        <f ca="1">VLOOKUP(A1792,PERIODS!$O$4:$P$33,2,FALSE)</f>
        <v>3.3000000000000002E-2</v>
      </c>
      <c r="C1792" s="15"/>
      <c r="D1792" s="18">
        <v>1778</v>
      </c>
      <c r="E1792" s="34">
        <f t="shared" ca="1" si="532"/>
        <v>19065.659020919407</v>
      </c>
      <c r="F1792" s="34">
        <f t="shared" ca="1" si="514"/>
        <v>3300</v>
      </c>
      <c r="G1792" s="69">
        <f t="shared" ca="1" si="518"/>
        <v>0</v>
      </c>
      <c r="H1792" s="34">
        <f t="shared" ca="1" si="519"/>
        <v>105.97254595449688</v>
      </c>
      <c r="I1792" s="34">
        <f t="shared" ca="1" si="520"/>
        <v>3405.972545954497</v>
      </c>
      <c r="J1792" s="18">
        <f ca="1">SUM(INDIRECT(ADDRESS(ROW(F1792),COLUMN(F1792),4)):INDIRECT(ADDRESS(ROW(F1792)+N$5-1,COLUMN(F1792),4)))</f>
        <v>23100</v>
      </c>
      <c r="K1792" s="18">
        <f t="shared" ca="1" si="521"/>
        <v>16350</v>
      </c>
      <c r="L1792" s="18">
        <f t="shared" ca="1" si="531"/>
        <v>0</v>
      </c>
      <c r="M1792" s="18">
        <f t="shared" ca="1" si="515"/>
        <v>0</v>
      </c>
      <c r="N1792" s="34">
        <f t="shared" ca="1" si="522"/>
        <v>15659.68647496491</v>
      </c>
      <c r="P1792" s="18">
        <f t="shared" ca="1" si="516"/>
        <v>105.97254595449688</v>
      </c>
      <c r="Q1792" s="47">
        <f ca="1">SUM(L$15:L1792)-SUM(M$15:M1792)</f>
        <v>16350</v>
      </c>
      <c r="R1792" s="47" t="str">
        <f t="shared" ca="1" si="517"/>
        <v>M1795</v>
      </c>
      <c r="S1792" s="40">
        <f t="shared" ca="1" si="523"/>
        <v>0</v>
      </c>
      <c r="T1792" s="46">
        <f t="shared" ca="1" si="524"/>
        <v>3</v>
      </c>
      <c r="X1792" s="74">
        <f t="shared" ca="1" si="525"/>
        <v>0.10597254595449689</v>
      </c>
      <c r="Y1792" s="75">
        <f t="shared" ca="1" si="526"/>
        <v>0.10597254595449689</v>
      </c>
      <c r="Z1792" s="74">
        <f t="shared" ca="1" si="527"/>
        <v>1.1117913529171417</v>
      </c>
      <c r="AA1792" s="76">
        <f t="shared" ca="1" si="528"/>
        <v>105.97254595449688</v>
      </c>
      <c r="AB1792" s="76">
        <f t="shared" ca="1" si="529"/>
        <v>1111.7913529171417</v>
      </c>
    </row>
    <row r="1793" spans="1:28" x14ac:dyDescent="0.25">
      <c r="A1793" s="2">
        <f t="shared" si="530"/>
        <v>9</v>
      </c>
      <c r="B1793" s="16">
        <f ca="1">VLOOKUP(A1793,PERIODS!$O$4:$P$33,2,FALSE)</f>
        <v>3.3000000000000002E-2</v>
      </c>
      <c r="C1793" s="15"/>
      <c r="D1793" s="18">
        <v>1779</v>
      </c>
      <c r="E1793" s="34">
        <f t="shared" ca="1" si="532"/>
        <v>15659.68647496491</v>
      </c>
      <c r="F1793" s="34">
        <f t="shared" ca="1" si="514"/>
        <v>3300</v>
      </c>
      <c r="G1793" s="69">
        <f t="shared" ca="1" si="518"/>
        <v>0</v>
      </c>
      <c r="H1793" s="34">
        <f t="shared" ca="1" si="519"/>
        <v>394.04057165494038</v>
      </c>
      <c r="I1793" s="34">
        <f t="shared" ca="1" si="520"/>
        <v>3694.0405716549403</v>
      </c>
      <c r="J1793" s="18">
        <f ca="1">SUM(INDIRECT(ADDRESS(ROW(F1793),COLUMN(F1793),4)):INDIRECT(ADDRESS(ROW(F1793)+N$5-1,COLUMN(F1793),4)))</f>
        <v>23100</v>
      </c>
      <c r="K1793" s="18">
        <f t="shared" ca="1" si="521"/>
        <v>16350</v>
      </c>
      <c r="L1793" s="18">
        <f t="shared" ca="1" si="531"/>
        <v>0</v>
      </c>
      <c r="M1793" s="18">
        <f t="shared" ca="1" si="515"/>
        <v>0</v>
      </c>
      <c r="N1793" s="34">
        <f t="shared" ca="1" si="522"/>
        <v>11965.645903309971</v>
      </c>
      <c r="P1793" s="18">
        <f t="shared" ca="1" si="516"/>
        <v>394.04057165494038</v>
      </c>
      <c r="Q1793" s="47">
        <f ca="1">SUM(L$15:L1793)-SUM(M$15:M1793)</f>
        <v>16350</v>
      </c>
      <c r="R1793" s="47" t="str">
        <f t="shared" ca="1" si="517"/>
        <v>M1796</v>
      </c>
      <c r="S1793" s="40">
        <f t="shared" ca="1" si="523"/>
        <v>0</v>
      </c>
      <c r="T1793" s="46">
        <f t="shared" ca="1" si="524"/>
        <v>40</v>
      </c>
      <c r="X1793" s="74">
        <f t="shared" ca="1" si="525"/>
        <v>0.39404057165494039</v>
      </c>
      <c r="Y1793" s="75">
        <f t="shared" ca="1" si="526"/>
        <v>0.39404057165494039</v>
      </c>
      <c r="Z1793" s="74">
        <f t="shared" ca="1" si="527"/>
        <v>1.4829607136246123</v>
      </c>
      <c r="AA1793" s="76">
        <f t="shared" ca="1" si="528"/>
        <v>394.04057165494038</v>
      </c>
      <c r="AB1793" s="76">
        <f t="shared" ca="1" si="529"/>
        <v>1482.9607136246123</v>
      </c>
    </row>
    <row r="1794" spans="1:28" x14ac:dyDescent="0.25">
      <c r="A1794" s="2">
        <f t="shared" si="530"/>
        <v>10</v>
      </c>
      <c r="B1794" s="16">
        <f ca="1">VLOOKUP(A1794,PERIODS!$O$4:$P$33,2,FALSE)</f>
        <v>3.3000000000000002E-2</v>
      </c>
      <c r="C1794" s="15"/>
      <c r="D1794" s="18">
        <v>1780</v>
      </c>
      <c r="E1794" s="34">
        <f t="shared" ca="1" si="532"/>
        <v>11965.645903309971</v>
      </c>
      <c r="F1794" s="34">
        <f t="shared" ca="1" si="514"/>
        <v>3300</v>
      </c>
      <c r="G1794" s="69">
        <f t="shared" ca="1" si="518"/>
        <v>0</v>
      </c>
      <c r="H1794" s="34">
        <f t="shared" ca="1" si="519"/>
        <v>-327.44511257207512</v>
      </c>
      <c r="I1794" s="34">
        <f t="shared" ca="1" si="520"/>
        <v>2972.5548874279248</v>
      </c>
      <c r="J1794" s="18">
        <f ca="1">SUM(INDIRECT(ADDRESS(ROW(F1794),COLUMN(F1794),4)):INDIRECT(ADDRESS(ROW(F1794)+N$5-1,COLUMN(F1794),4)))</f>
        <v>23100</v>
      </c>
      <c r="K1794" s="18">
        <f t="shared" ca="1" si="521"/>
        <v>0</v>
      </c>
      <c r="L1794" s="18">
        <f t="shared" ca="1" si="531"/>
        <v>0</v>
      </c>
      <c r="M1794" s="18">
        <f t="shared" ca="1" si="515"/>
        <v>16350</v>
      </c>
      <c r="N1794" s="34">
        <f t="shared" ca="1" si="522"/>
        <v>25343.091015882048</v>
      </c>
      <c r="P1794" s="18">
        <f t="shared" ca="1" si="516"/>
        <v>327.44511257207512</v>
      </c>
      <c r="Q1794" s="47">
        <f ca="1">SUM(L$15:L1794)-SUM(M$15:M1794)</f>
        <v>0</v>
      </c>
      <c r="R1794" s="47" t="str">
        <f t="shared" ca="1" si="517"/>
        <v>M1797</v>
      </c>
      <c r="S1794" s="40">
        <f t="shared" ca="1" si="523"/>
        <v>0</v>
      </c>
      <c r="T1794" s="46">
        <f t="shared" ca="1" si="524"/>
        <v>12</v>
      </c>
      <c r="X1794" s="74">
        <f t="shared" ca="1" si="525"/>
        <v>-0.32744511257207509</v>
      </c>
      <c r="Y1794" s="75">
        <f t="shared" ca="1" si="526"/>
        <v>-0.32744511257207509</v>
      </c>
      <c r="Z1794" s="74">
        <f t="shared" ca="1" si="527"/>
        <v>0.7207628510089007</v>
      </c>
      <c r="AA1794" s="76">
        <f t="shared" ca="1" si="528"/>
        <v>-327.44511257207512</v>
      </c>
      <c r="AB1794" s="76">
        <f t="shared" ca="1" si="529"/>
        <v>720.76285100890072</v>
      </c>
    </row>
    <row r="1795" spans="1:28" x14ac:dyDescent="0.25">
      <c r="A1795" s="2">
        <f t="shared" si="530"/>
        <v>11</v>
      </c>
      <c r="B1795" s="16">
        <f ca="1">VLOOKUP(A1795,PERIODS!$O$4:$P$33,2,FALSE)</f>
        <v>3.3000000000000002E-2</v>
      </c>
      <c r="C1795" s="15"/>
      <c r="D1795" s="18">
        <v>1781</v>
      </c>
      <c r="E1795" s="34">
        <f t="shared" ca="1" si="532"/>
        <v>25343.091015882048</v>
      </c>
      <c r="F1795" s="34">
        <f t="shared" ca="1" si="514"/>
        <v>3300</v>
      </c>
      <c r="G1795" s="69">
        <f t="shared" ca="1" si="518"/>
        <v>0</v>
      </c>
      <c r="H1795" s="34">
        <f t="shared" ca="1" si="519"/>
        <v>1325.237420727507</v>
      </c>
      <c r="I1795" s="34">
        <f t="shared" ca="1" si="520"/>
        <v>4625.237420727507</v>
      </c>
      <c r="J1795" s="18">
        <f ca="1">SUM(INDIRECT(ADDRESS(ROW(F1795),COLUMN(F1795),4)):INDIRECT(ADDRESS(ROW(F1795)+N$5-1,COLUMN(F1795),4)))</f>
        <v>23300</v>
      </c>
      <c r="K1795" s="18">
        <f t="shared" ca="1" si="521"/>
        <v>0</v>
      </c>
      <c r="L1795" s="18">
        <f t="shared" ca="1" si="531"/>
        <v>0</v>
      </c>
      <c r="M1795" s="18">
        <f t="shared" ca="1" si="515"/>
        <v>0</v>
      </c>
      <c r="N1795" s="34">
        <f t="shared" ca="1" si="522"/>
        <v>20717.853595154542</v>
      </c>
      <c r="P1795" s="18">
        <f t="shared" ca="1" si="516"/>
        <v>1325.237420727507</v>
      </c>
      <c r="Q1795" s="47">
        <f ca="1">SUM(L$15:L1795)-SUM(M$15:M1795)</f>
        <v>0</v>
      </c>
      <c r="R1795" s="47" t="str">
        <f t="shared" ca="1" si="517"/>
        <v>M1798</v>
      </c>
      <c r="S1795" s="40">
        <f t="shared" ca="1" si="523"/>
        <v>0</v>
      </c>
      <c r="T1795" s="46">
        <f t="shared" ca="1" si="524"/>
        <v>35</v>
      </c>
      <c r="X1795" s="74">
        <f t="shared" ca="1" si="525"/>
        <v>1.3252374207275071</v>
      </c>
      <c r="Y1795" s="75">
        <f t="shared" ca="1" si="526"/>
        <v>1.3252374207275071</v>
      </c>
      <c r="Z1795" s="74">
        <f t="shared" ca="1" si="527"/>
        <v>3.7630786818268671</v>
      </c>
      <c r="AA1795" s="76">
        <f t="shared" ca="1" si="528"/>
        <v>1325.237420727507</v>
      </c>
      <c r="AB1795" s="76">
        <f t="shared" ca="1" si="529"/>
        <v>3763.0786818268671</v>
      </c>
    </row>
    <row r="1796" spans="1:28" x14ac:dyDescent="0.25">
      <c r="A1796" s="2">
        <f t="shared" si="530"/>
        <v>12</v>
      </c>
      <c r="B1796" s="16">
        <f ca="1">VLOOKUP(A1796,PERIODS!$O$4:$P$33,2,FALSE)</f>
        <v>3.3000000000000002E-2</v>
      </c>
      <c r="C1796" s="15"/>
      <c r="D1796" s="18">
        <v>1782</v>
      </c>
      <c r="E1796" s="34">
        <f t="shared" ca="1" si="532"/>
        <v>20717.853595154542</v>
      </c>
      <c r="F1796" s="34">
        <f t="shared" ca="1" si="514"/>
        <v>3300</v>
      </c>
      <c r="G1796" s="69">
        <f t="shared" ca="1" si="518"/>
        <v>0</v>
      </c>
      <c r="H1796" s="34">
        <f t="shared" ca="1" si="519"/>
        <v>481.55802436845562</v>
      </c>
      <c r="I1796" s="34">
        <f t="shared" ca="1" si="520"/>
        <v>3781.5580243684558</v>
      </c>
      <c r="J1796" s="18">
        <f ca="1">SUM(INDIRECT(ADDRESS(ROW(F1796),COLUMN(F1796),4)):INDIRECT(ADDRESS(ROW(F1796)+N$5-1,COLUMN(F1796),4)))</f>
        <v>23500</v>
      </c>
      <c r="K1796" s="18">
        <f t="shared" ca="1" si="521"/>
        <v>16350</v>
      </c>
      <c r="L1796" s="18">
        <f t="shared" ca="1" si="531"/>
        <v>16350</v>
      </c>
      <c r="M1796" s="18">
        <f t="shared" ca="1" si="515"/>
        <v>0</v>
      </c>
      <c r="N1796" s="34">
        <f t="shared" ca="1" si="522"/>
        <v>16936.295570786086</v>
      </c>
      <c r="P1796" s="18">
        <f t="shared" ca="1" si="516"/>
        <v>481.55802436845562</v>
      </c>
      <c r="Q1796" s="47">
        <f ca="1">SUM(L$15:L1796)-SUM(M$15:M1796)</f>
        <v>16350</v>
      </c>
      <c r="R1796" s="47" t="str">
        <f t="shared" ca="1" si="517"/>
        <v>M1799</v>
      </c>
      <c r="S1796" s="40">
        <f t="shared" ca="1" si="523"/>
        <v>0</v>
      </c>
      <c r="T1796" s="46">
        <f t="shared" ca="1" si="524"/>
        <v>87</v>
      </c>
      <c r="X1796" s="74">
        <f t="shared" ca="1" si="525"/>
        <v>0.48155802436845563</v>
      </c>
      <c r="Y1796" s="75">
        <f t="shared" ca="1" si="526"/>
        <v>0.48155802436845563</v>
      </c>
      <c r="Z1796" s="74">
        <f t="shared" ca="1" si="527"/>
        <v>1.6185942479735815</v>
      </c>
      <c r="AA1796" s="76">
        <f t="shared" ca="1" si="528"/>
        <v>481.55802436845562</v>
      </c>
      <c r="AB1796" s="76">
        <f t="shared" ca="1" si="529"/>
        <v>1618.5942479735816</v>
      </c>
    </row>
    <row r="1797" spans="1:28" x14ac:dyDescent="0.25">
      <c r="A1797" s="2">
        <f t="shared" si="530"/>
        <v>13</v>
      </c>
      <c r="B1797" s="16">
        <f ca="1">VLOOKUP(A1797,PERIODS!$O$4:$P$33,2,FALSE)</f>
        <v>3.3000000000000002E-2</v>
      </c>
      <c r="C1797" s="15"/>
      <c r="D1797" s="18">
        <v>1783</v>
      </c>
      <c r="E1797" s="34">
        <f t="shared" ca="1" si="532"/>
        <v>16936.295570786086</v>
      </c>
      <c r="F1797" s="34">
        <f t="shared" ca="1" si="514"/>
        <v>3300</v>
      </c>
      <c r="G1797" s="69">
        <f t="shared" ca="1" si="518"/>
        <v>0</v>
      </c>
      <c r="H1797" s="34">
        <f t="shared" ca="1" si="519"/>
        <v>1122.2747178327143</v>
      </c>
      <c r="I1797" s="34">
        <f t="shared" ca="1" si="520"/>
        <v>4422.2747178327145</v>
      </c>
      <c r="J1797" s="18">
        <f ca="1">SUM(INDIRECT(ADDRESS(ROW(F1797),COLUMN(F1797),4)):INDIRECT(ADDRESS(ROW(F1797)+N$5-1,COLUMN(F1797),4)))</f>
        <v>23700</v>
      </c>
      <c r="K1797" s="18">
        <f t="shared" ca="1" si="521"/>
        <v>16350</v>
      </c>
      <c r="L1797" s="18">
        <f t="shared" ca="1" si="531"/>
        <v>0</v>
      </c>
      <c r="M1797" s="18">
        <f t="shared" ca="1" si="515"/>
        <v>0</v>
      </c>
      <c r="N1797" s="34">
        <f t="shared" ca="1" si="522"/>
        <v>12514.02085295337</v>
      </c>
      <c r="P1797" s="18">
        <f t="shared" ca="1" si="516"/>
        <v>1122.2747178327143</v>
      </c>
      <c r="Q1797" s="47">
        <f ca="1">SUM(L$15:L1797)-SUM(M$15:M1797)</f>
        <v>16350</v>
      </c>
      <c r="R1797" s="47" t="str">
        <f t="shared" ca="1" si="517"/>
        <v>M1800</v>
      </c>
      <c r="S1797" s="40">
        <f t="shared" ca="1" si="523"/>
        <v>0</v>
      </c>
      <c r="T1797" s="46">
        <f t="shared" ca="1" si="524"/>
        <v>62</v>
      </c>
      <c r="X1797" s="74">
        <f t="shared" ca="1" si="525"/>
        <v>1.1222747178327142</v>
      </c>
      <c r="Y1797" s="75">
        <f t="shared" ca="1" si="526"/>
        <v>1.1222747178327142</v>
      </c>
      <c r="Z1797" s="74">
        <f t="shared" ca="1" si="527"/>
        <v>3.0718338171203459</v>
      </c>
      <c r="AA1797" s="76">
        <f t="shared" ca="1" si="528"/>
        <v>1122.2747178327143</v>
      </c>
      <c r="AB1797" s="76">
        <f t="shared" ca="1" si="529"/>
        <v>3071.8338171203459</v>
      </c>
    </row>
    <row r="1798" spans="1:28" x14ac:dyDescent="0.25">
      <c r="A1798" s="2">
        <f t="shared" si="530"/>
        <v>14</v>
      </c>
      <c r="B1798" s="16">
        <f ca="1">VLOOKUP(A1798,PERIODS!$O$4:$P$33,2,FALSE)</f>
        <v>3.3000000000000002E-2</v>
      </c>
      <c r="C1798" s="15"/>
      <c r="D1798" s="18">
        <v>1784</v>
      </c>
      <c r="E1798" s="34">
        <f t="shared" ca="1" si="532"/>
        <v>12514.02085295337</v>
      </c>
      <c r="F1798" s="34">
        <f t="shared" ca="1" si="514"/>
        <v>3300</v>
      </c>
      <c r="G1798" s="69">
        <f t="shared" ca="1" si="518"/>
        <v>0</v>
      </c>
      <c r="H1798" s="34">
        <f t="shared" ca="1" si="519"/>
        <v>-820.80893137317753</v>
      </c>
      <c r="I1798" s="34">
        <f t="shared" ca="1" si="520"/>
        <v>2479.1910686268225</v>
      </c>
      <c r="J1798" s="18">
        <f ca="1">SUM(INDIRECT(ADDRESS(ROW(F1798),COLUMN(F1798),4)):INDIRECT(ADDRESS(ROW(F1798)+N$5-1,COLUMN(F1798),4)))</f>
        <v>23900</v>
      </c>
      <c r="K1798" s="18">
        <f t="shared" ca="1" si="521"/>
        <v>16350</v>
      </c>
      <c r="L1798" s="18">
        <f t="shared" ca="1" si="531"/>
        <v>0</v>
      </c>
      <c r="M1798" s="18">
        <f t="shared" ca="1" si="515"/>
        <v>0</v>
      </c>
      <c r="N1798" s="34">
        <f t="shared" ca="1" si="522"/>
        <v>10034.829784326548</v>
      </c>
      <c r="P1798" s="18">
        <f t="shared" ca="1" si="516"/>
        <v>820.80893137317753</v>
      </c>
      <c r="Q1798" s="47">
        <f ca="1">SUM(L$15:L1798)-SUM(M$15:M1798)</f>
        <v>16350</v>
      </c>
      <c r="R1798" s="47" t="str">
        <f t="shared" ca="1" si="517"/>
        <v>M1801</v>
      </c>
      <c r="S1798" s="40">
        <f t="shared" ca="1" si="523"/>
        <v>0</v>
      </c>
      <c r="T1798" s="46">
        <f t="shared" ca="1" si="524"/>
        <v>3</v>
      </c>
      <c r="X1798" s="74">
        <f t="shared" ca="1" si="525"/>
        <v>-0.82080893137317756</v>
      </c>
      <c r="Y1798" s="75">
        <f t="shared" ca="1" si="526"/>
        <v>-0.82080893137317756</v>
      </c>
      <c r="Z1798" s="74">
        <f t="shared" ca="1" si="527"/>
        <v>0.44007551958670382</v>
      </c>
      <c r="AA1798" s="76">
        <f t="shared" ca="1" si="528"/>
        <v>-820.80893137317753</v>
      </c>
      <c r="AB1798" s="76">
        <f t="shared" ca="1" si="529"/>
        <v>440.07551958670382</v>
      </c>
    </row>
    <row r="1799" spans="1:28" x14ac:dyDescent="0.25">
      <c r="A1799" s="2">
        <f t="shared" si="530"/>
        <v>15</v>
      </c>
      <c r="B1799" s="16">
        <f ca="1">VLOOKUP(A1799,PERIODS!$O$4:$P$33,2,FALSE)</f>
        <v>3.3000000000000002E-2</v>
      </c>
      <c r="C1799" s="15"/>
      <c r="D1799" s="18">
        <v>1785</v>
      </c>
      <c r="E1799" s="34">
        <f t="shared" ca="1" si="532"/>
        <v>10034.829784326548</v>
      </c>
      <c r="F1799" s="34">
        <f t="shared" ca="1" si="514"/>
        <v>3300</v>
      </c>
      <c r="G1799" s="69">
        <f t="shared" ca="1" si="518"/>
        <v>0</v>
      </c>
      <c r="H1799" s="34">
        <f t="shared" ca="1" si="519"/>
        <v>-300.87908339716245</v>
      </c>
      <c r="I1799" s="34">
        <f t="shared" ca="1" si="520"/>
        <v>2999.1209166028375</v>
      </c>
      <c r="J1799" s="18">
        <f ca="1">SUM(INDIRECT(ADDRESS(ROW(F1799),COLUMN(F1799),4)):INDIRECT(ADDRESS(ROW(F1799)+N$5-1,COLUMN(F1799),4)))</f>
        <v>24100</v>
      </c>
      <c r="K1799" s="18">
        <f t="shared" ca="1" si="521"/>
        <v>0</v>
      </c>
      <c r="L1799" s="18">
        <f t="shared" ca="1" si="531"/>
        <v>0</v>
      </c>
      <c r="M1799" s="18">
        <f t="shared" ca="1" si="515"/>
        <v>16350</v>
      </c>
      <c r="N1799" s="34">
        <f t="shared" ca="1" si="522"/>
        <v>23385.708867723712</v>
      </c>
      <c r="P1799" s="18">
        <f t="shared" ca="1" si="516"/>
        <v>300.87908339716245</v>
      </c>
      <c r="Q1799" s="47">
        <f ca="1">SUM(L$15:L1799)-SUM(M$15:M1799)</f>
        <v>0</v>
      </c>
      <c r="R1799" s="47" t="str">
        <f t="shared" ca="1" si="517"/>
        <v>M1802</v>
      </c>
      <c r="S1799" s="40">
        <f t="shared" ca="1" si="523"/>
        <v>0</v>
      </c>
      <c r="T1799" s="46">
        <f t="shared" ca="1" si="524"/>
        <v>73</v>
      </c>
      <c r="X1799" s="74">
        <f t="shared" ca="1" si="525"/>
        <v>-0.30087908339716246</v>
      </c>
      <c r="Y1799" s="75">
        <f t="shared" ca="1" si="526"/>
        <v>-0.30087908339716246</v>
      </c>
      <c r="Z1799" s="74">
        <f t="shared" ca="1" si="527"/>
        <v>0.74016726584731551</v>
      </c>
      <c r="AA1799" s="76">
        <f t="shared" ca="1" si="528"/>
        <v>-300.87908339716245</v>
      </c>
      <c r="AB1799" s="76">
        <f t="shared" ca="1" si="529"/>
        <v>740.16726584731555</v>
      </c>
    </row>
    <row r="1800" spans="1:28" x14ac:dyDescent="0.25">
      <c r="A1800" s="2">
        <f t="shared" si="530"/>
        <v>16</v>
      </c>
      <c r="B1800" s="16">
        <f ca="1">VLOOKUP(A1800,PERIODS!$O$4:$P$33,2,FALSE)</f>
        <v>3.3000000000000002E-2</v>
      </c>
      <c r="C1800" s="15"/>
      <c r="D1800" s="18">
        <v>1786</v>
      </c>
      <c r="E1800" s="34">
        <f t="shared" ca="1" si="532"/>
        <v>23385.708867723712</v>
      </c>
      <c r="F1800" s="34">
        <f t="shared" ca="1" si="514"/>
        <v>3300</v>
      </c>
      <c r="G1800" s="69">
        <f t="shared" ca="1" si="518"/>
        <v>0</v>
      </c>
      <c r="H1800" s="34">
        <f t="shared" ca="1" si="519"/>
        <v>-914.30195704838445</v>
      </c>
      <c r="I1800" s="34">
        <f t="shared" ca="1" si="520"/>
        <v>2385.6980429516157</v>
      </c>
      <c r="J1800" s="18">
        <f ca="1">SUM(INDIRECT(ADDRESS(ROW(F1800),COLUMN(F1800),4)):INDIRECT(ADDRESS(ROW(F1800)+N$5-1,COLUMN(F1800),4)))</f>
        <v>24300</v>
      </c>
      <c r="K1800" s="18">
        <f t="shared" ca="1" si="521"/>
        <v>16350</v>
      </c>
      <c r="L1800" s="18">
        <f t="shared" ca="1" si="531"/>
        <v>16350</v>
      </c>
      <c r="M1800" s="18">
        <f t="shared" ca="1" si="515"/>
        <v>0</v>
      </c>
      <c r="N1800" s="34">
        <f t="shared" ca="1" si="522"/>
        <v>21000.010824772096</v>
      </c>
      <c r="P1800" s="18">
        <f t="shared" ca="1" si="516"/>
        <v>914.30195704838445</v>
      </c>
      <c r="Q1800" s="47">
        <f ca="1">SUM(L$15:L1800)-SUM(M$15:M1800)</f>
        <v>16350</v>
      </c>
      <c r="R1800" s="47" t="str">
        <f t="shared" ca="1" si="517"/>
        <v>M1803</v>
      </c>
      <c r="S1800" s="40">
        <f t="shared" ca="1" si="523"/>
        <v>0</v>
      </c>
      <c r="T1800" s="46">
        <f t="shared" ca="1" si="524"/>
        <v>27</v>
      </c>
      <c r="X1800" s="74">
        <f t="shared" ca="1" si="525"/>
        <v>-0.91430195704838446</v>
      </c>
      <c r="Y1800" s="75">
        <f t="shared" ca="1" si="526"/>
        <v>-0.91430195704838446</v>
      </c>
      <c r="Z1800" s="74">
        <f t="shared" ca="1" si="527"/>
        <v>0.40079630150003409</v>
      </c>
      <c r="AA1800" s="76">
        <f t="shared" ca="1" si="528"/>
        <v>-914.30195704838445</v>
      </c>
      <c r="AB1800" s="76">
        <f t="shared" ca="1" si="529"/>
        <v>400.79630150003408</v>
      </c>
    </row>
    <row r="1801" spans="1:28" x14ac:dyDescent="0.25">
      <c r="A1801" s="2">
        <f t="shared" si="530"/>
        <v>17</v>
      </c>
      <c r="B1801" s="16">
        <f ca="1">VLOOKUP(A1801,PERIODS!$O$4:$P$33,2,FALSE)</f>
        <v>3.5000000000000003E-2</v>
      </c>
      <c r="C1801" s="15"/>
      <c r="D1801" s="18">
        <v>1787</v>
      </c>
      <c r="E1801" s="34">
        <f t="shared" ca="1" si="532"/>
        <v>21000.010824772096</v>
      </c>
      <c r="F1801" s="34">
        <f t="shared" ca="1" si="514"/>
        <v>3500.0000000000005</v>
      </c>
      <c r="G1801" s="69">
        <f t="shared" ca="1" si="518"/>
        <v>0</v>
      </c>
      <c r="H1801" s="34">
        <f t="shared" ca="1" si="519"/>
        <v>-751.98622190307492</v>
      </c>
      <c r="I1801" s="34">
        <f t="shared" ca="1" si="520"/>
        <v>2748.0137780969253</v>
      </c>
      <c r="J1801" s="18">
        <f ca="1">SUM(INDIRECT(ADDRESS(ROW(F1801),COLUMN(F1801),4)):INDIRECT(ADDRESS(ROW(F1801)+N$5-1,COLUMN(F1801),4)))</f>
        <v>24500.000000000004</v>
      </c>
      <c r="K1801" s="18">
        <f t="shared" ca="1" si="521"/>
        <v>16350</v>
      </c>
      <c r="L1801" s="18">
        <f t="shared" ca="1" si="531"/>
        <v>0</v>
      </c>
      <c r="M1801" s="18">
        <f t="shared" ca="1" si="515"/>
        <v>0</v>
      </c>
      <c r="N1801" s="34">
        <f t="shared" ca="1" si="522"/>
        <v>18251.997046675169</v>
      </c>
      <c r="P1801" s="18">
        <f t="shared" ca="1" si="516"/>
        <v>751.98622190307492</v>
      </c>
      <c r="Q1801" s="47">
        <f ca="1">SUM(L$15:L1801)-SUM(M$15:M1801)</f>
        <v>16350</v>
      </c>
      <c r="R1801" s="47" t="str">
        <f t="shared" ca="1" si="517"/>
        <v>M1804</v>
      </c>
      <c r="S1801" s="40">
        <f t="shared" ca="1" si="523"/>
        <v>0</v>
      </c>
      <c r="T1801" s="46">
        <f t="shared" ca="1" si="524"/>
        <v>20</v>
      </c>
      <c r="X1801" s="74">
        <f t="shared" ca="1" si="525"/>
        <v>-0.75198622190307496</v>
      </c>
      <c r="Y1801" s="75">
        <f t="shared" ca="1" si="526"/>
        <v>-0.75198622190307496</v>
      </c>
      <c r="Z1801" s="74">
        <f t="shared" ca="1" si="527"/>
        <v>0.47142925909240907</v>
      </c>
      <c r="AA1801" s="76">
        <f t="shared" ca="1" si="528"/>
        <v>-751.98622190307492</v>
      </c>
      <c r="AB1801" s="76">
        <f t="shared" ca="1" si="529"/>
        <v>471.4292590924091</v>
      </c>
    </row>
    <row r="1802" spans="1:28" x14ac:dyDescent="0.25">
      <c r="A1802" s="2">
        <f t="shared" si="530"/>
        <v>18</v>
      </c>
      <c r="B1802" s="16">
        <f ca="1">VLOOKUP(A1802,PERIODS!$O$4:$P$33,2,FALSE)</f>
        <v>3.5000000000000003E-2</v>
      </c>
      <c r="C1802" s="15"/>
      <c r="D1802" s="18">
        <v>1788</v>
      </c>
      <c r="E1802" s="34">
        <f t="shared" ca="1" si="532"/>
        <v>18251.997046675169</v>
      </c>
      <c r="F1802" s="34">
        <f t="shared" ca="1" si="514"/>
        <v>3500.0000000000005</v>
      </c>
      <c r="G1802" s="69">
        <f t="shared" ca="1" si="518"/>
        <v>0</v>
      </c>
      <c r="H1802" s="34">
        <f t="shared" ca="1" si="519"/>
        <v>-1568.6161333983428</v>
      </c>
      <c r="I1802" s="34">
        <f t="shared" ca="1" si="520"/>
        <v>1931.3838666016577</v>
      </c>
      <c r="J1802" s="18">
        <f ca="1">SUM(INDIRECT(ADDRESS(ROW(F1802),COLUMN(F1802),4)):INDIRECT(ADDRESS(ROW(F1802)+N$5-1,COLUMN(F1802),4)))</f>
        <v>24500.000000000004</v>
      </c>
      <c r="K1802" s="18">
        <f t="shared" ca="1" si="521"/>
        <v>16350</v>
      </c>
      <c r="L1802" s="18">
        <f t="shared" ca="1" si="531"/>
        <v>0</v>
      </c>
      <c r="M1802" s="18">
        <f t="shared" ca="1" si="515"/>
        <v>0</v>
      </c>
      <c r="N1802" s="34">
        <f t="shared" ca="1" si="522"/>
        <v>16320.613180073511</v>
      </c>
      <c r="P1802" s="18">
        <f t="shared" ca="1" si="516"/>
        <v>1568.6161333983428</v>
      </c>
      <c r="Q1802" s="47">
        <f ca="1">SUM(L$15:L1802)-SUM(M$15:M1802)</f>
        <v>16350</v>
      </c>
      <c r="R1802" s="47" t="str">
        <f t="shared" ca="1" si="517"/>
        <v>M1805</v>
      </c>
      <c r="S1802" s="40">
        <f t="shared" ca="1" si="523"/>
        <v>0</v>
      </c>
      <c r="T1802" s="46">
        <f t="shared" ca="1" si="524"/>
        <v>49</v>
      </c>
      <c r="X1802" s="74">
        <f t="shared" ca="1" si="525"/>
        <v>-1.5686161333983428</v>
      </c>
      <c r="Y1802" s="75">
        <f t="shared" ca="1" si="526"/>
        <v>-1.5686161333983428</v>
      </c>
      <c r="Z1802" s="74">
        <f t="shared" ca="1" si="527"/>
        <v>0.20833328844073451</v>
      </c>
      <c r="AA1802" s="76">
        <f t="shared" ca="1" si="528"/>
        <v>-1568.6161333983428</v>
      </c>
      <c r="AB1802" s="76">
        <f t="shared" ca="1" si="529"/>
        <v>208.33328844073452</v>
      </c>
    </row>
    <row r="1803" spans="1:28" x14ac:dyDescent="0.25">
      <c r="A1803" s="2">
        <f t="shared" si="530"/>
        <v>19</v>
      </c>
      <c r="B1803" s="16">
        <f ca="1">VLOOKUP(A1803,PERIODS!$O$4:$P$33,2,FALSE)</f>
        <v>3.5000000000000003E-2</v>
      </c>
      <c r="C1803" s="15"/>
      <c r="D1803" s="18">
        <v>1789</v>
      </c>
      <c r="E1803" s="34">
        <f t="shared" ca="1" si="532"/>
        <v>16320.613180073511</v>
      </c>
      <c r="F1803" s="34">
        <f t="shared" ca="1" si="514"/>
        <v>3500.0000000000005</v>
      </c>
      <c r="G1803" s="69">
        <f t="shared" ca="1" si="518"/>
        <v>0</v>
      </c>
      <c r="H1803" s="34">
        <f t="shared" ca="1" si="519"/>
        <v>1330.5597574247017</v>
      </c>
      <c r="I1803" s="34">
        <f t="shared" ca="1" si="520"/>
        <v>4830.5597574247022</v>
      </c>
      <c r="J1803" s="18">
        <f ca="1">SUM(INDIRECT(ADDRESS(ROW(F1803),COLUMN(F1803),4)):INDIRECT(ADDRESS(ROW(F1803)+N$5-1,COLUMN(F1803),4)))</f>
        <v>24500.000000000004</v>
      </c>
      <c r="K1803" s="18">
        <f t="shared" ca="1" si="521"/>
        <v>0</v>
      </c>
      <c r="L1803" s="18">
        <f t="shared" ca="1" si="531"/>
        <v>0</v>
      </c>
      <c r="M1803" s="18">
        <f t="shared" ca="1" si="515"/>
        <v>16350</v>
      </c>
      <c r="N1803" s="34">
        <f t="shared" ca="1" si="522"/>
        <v>27840.053422648809</v>
      </c>
      <c r="P1803" s="18">
        <f t="shared" ca="1" si="516"/>
        <v>1330.5597574247017</v>
      </c>
      <c r="Q1803" s="47">
        <f ca="1">SUM(L$15:L1803)-SUM(M$15:M1803)</f>
        <v>0</v>
      </c>
      <c r="R1803" s="47" t="str">
        <f t="shared" ca="1" si="517"/>
        <v>M1806</v>
      </c>
      <c r="S1803" s="40">
        <f t="shared" ca="1" si="523"/>
        <v>0</v>
      </c>
      <c r="T1803" s="46">
        <f t="shared" ca="1" si="524"/>
        <v>89</v>
      </c>
      <c r="X1803" s="74">
        <f t="shared" ca="1" si="525"/>
        <v>1.3305597574247017</v>
      </c>
      <c r="Y1803" s="75">
        <f t="shared" ca="1" si="526"/>
        <v>1.3305597574247017</v>
      </c>
      <c r="Z1803" s="74">
        <f t="shared" ca="1" si="527"/>
        <v>3.7831604471427212</v>
      </c>
      <c r="AA1803" s="76">
        <f t="shared" ca="1" si="528"/>
        <v>1330.5597574247017</v>
      </c>
      <c r="AB1803" s="76">
        <f t="shared" ca="1" si="529"/>
        <v>3783.1604471427213</v>
      </c>
    </row>
    <row r="1804" spans="1:28" x14ac:dyDescent="0.25">
      <c r="A1804" s="2">
        <f t="shared" si="530"/>
        <v>20</v>
      </c>
      <c r="B1804" s="16">
        <f ca="1">VLOOKUP(A1804,PERIODS!$O$4:$P$33,2,FALSE)</f>
        <v>3.5000000000000003E-2</v>
      </c>
      <c r="C1804" s="15"/>
      <c r="D1804" s="18">
        <v>1790</v>
      </c>
      <c r="E1804" s="34">
        <f t="shared" ca="1" si="532"/>
        <v>27840.053422648809</v>
      </c>
      <c r="F1804" s="34">
        <f t="shared" ca="1" si="514"/>
        <v>3500.0000000000005</v>
      </c>
      <c r="G1804" s="69">
        <f t="shared" ca="1" si="518"/>
        <v>0</v>
      </c>
      <c r="H1804" s="34">
        <f t="shared" ca="1" si="519"/>
        <v>788.71729150952615</v>
      </c>
      <c r="I1804" s="34">
        <f t="shared" ca="1" si="520"/>
        <v>4288.7172915095271</v>
      </c>
      <c r="J1804" s="18">
        <f ca="1">SUM(INDIRECT(ADDRESS(ROW(F1804),COLUMN(F1804),4)):INDIRECT(ADDRESS(ROW(F1804)+N$5-1,COLUMN(F1804),4)))</f>
        <v>24500.000000000004</v>
      </c>
      <c r="K1804" s="18">
        <f t="shared" ca="1" si="521"/>
        <v>0</v>
      </c>
      <c r="L1804" s="18">
        <f t="shared" ca="1" si="531"/>
        <v>0</v>
      </c>
      <c r="M1804" s="18">
        <f t="shared" ca="1" si="515"/>
        <v>0</v>
      </c>
      <c r="N1804" s="34">
        <f t="shared" ca="1" si="522"/>
        <v>23551.33613113928</v>
      </c>
      <c r="P1804" s="18">
        <f t="shared" ca="1" si="516"/>
        <v>788.71729150952615</v>
      </c>
      <c r="Q1804" s="47">
        <f ca="1">SUM(L$15:L1804)-SUM(M$15:M1804)</f>
        <v>0</v>
      </c>
      <c r="R1804" s="47" t="str">
        <f t="shared" ca="1" si="517"/>
        <v>M1807</v>
      </c>
      <c r="S1804" s="40">
        <f t="shared" ca="1" si="523"/>
        <v>0</v>
      </c>
      <c r="T1804" s="46">
        <f t="shared" ca="1" si="524"/>
        <v>18</v>
      </c>
      <c r="X1804" s="74">
        <f t="shared" ca="1" si="525"/>
        <v>0.78871729150952619</v>
      </c>
      <c r="Y1804" s="75">
        <f t="shared" ca="1" si="526"/>
        <v>0.78871729150952619</v>
      </c>
      <c r="Z1804" s="74">
        <f t="shared" ca="1" si="527"/>
        <v>2.2005719228466232</v>
      </c>
      <c r="AA1804" s="76">
        <f t="shared" ca="1" si="528"/>
        <v>788.71729150952615</v>
      </c>
      <c r="AB1804" s="76">
        <f t="shared" ca="1" si="529"/>
        <v>2200.5719228466232</v>
      </c>
    </row>
    <row r="1805" spans="1:28" x14ac:dyDescent="0.25">
      <c r="A1805" s="2">
        <f t="shared" si="530"/>
        <v>21</v>
      </c>
      <c r="B1805" s="16">
        <f ca="1">VLOOKUP(A1805,PERIODS!$O$4:$P$33,2,FALSE)</f>
        <v>3.5000000000000003E-2</v>
      </c>
      <c r="C1805" s="15"/>
      <c r="D1805" s="18">
        <v>1791</v>
      </c>
      <c r="E1805" s="34">
        <f t="shared" ca="1" si="532"/>
        <v>23551.33613113928</v>
      </c>
      <c r="F1805" s="34">
        <f t="shared" ca="1" si="514"/>
        <v>3500.0000000000005</v>
      </c>
      <c r="G1805" s="69">
        <f t="shared" ca="1" si="518"/>
        <v>0</v>
      </c>
      <c r="H1805" s="34">
        <f t="shared" ca="1" si="519"/>
        <v>1249.6328840793619</v>
      </c>
      <c r="I1805" s="34">
        <f t="shared" ca="1" si="520"/>
        <v>4749.6328840793622</v>
      </c>
      <c r="J1805" s="18">
        <f ca="1">SUM(INDIRECT(ADDRESS(ROW(F1805),COLUMN(F1805),4)):INDIRECT(ADDRESS(ROW(F1805)+N$5-1,COLUMN(F1805),4)))</f>
        <v>24500.000000000004</v>
      </c>
      <c r="K1805" s="18">
        <f t="shared" ca="1" si="521"/>
        <v>16350</v>
      </c>
      <c r="L1805" s="18">
        <f t="shared" ca="1" si="531"/>
        <v>16350</v>
      </c>
      <c r="M1805" s="18">
        <f t="shared" ca="1" si="515"/>
        <v>0</v>
      </c>
      <c r="N1805" s="34">
        <f t="shared" ca="1" si="522"/>
        <v>18801.703247059919</v>
      </c>
      <c r="P1805" s="18">
        <f t="shared" ca="1" si="516"/>
        <v>1249.6328840793619</v>
      </c>
      <c r="Q1805" s="47">
        <f ca="1">SUM(L$15:L1805)-SUM(M$15:M1805)</f>
        <v>16350</v>
      </c>
      <c r="R1805" s="47" t="str">
        <f t="shared" ca="1" si="517"/>
        <v>M1808</v>
      </c>
      <c r="S1805" s="40">
        <f t="shared" ca="1" si="523"/>
        <v>0</v>
      </c>
      <c r="T1805" s="46">
        <f t="shared" ca="1" si="524"/>
        <v>60</v>
      </c>
      <c r="X1805" s="74">
        <f t="shared" ca="1" si="525"/>
        <v>1.249632884079362</v>
      </c>
      <c r="Y1805" s="75">
        <f t="shared" ca="1" si="526"/>
        <v>1.249632884079362</v>
      </c>
      <c r="Z1805" s="74">
        <f t="shared" ca="1" si="527"/>
        <v>3.4890618321688045</v>
      </c>
      <c r="AA1805" s="76">
        <f t="shared" ca="1" si="528"/>
        <v>1249.6328840793619</v>
      </c>
      <c r="AB1805" s="76">
        <f t="shared" ca="1" si="529"/>
        <v>3489.0618321688044</v>
      </c>
    </row>
    <row r="1806" spans="1:28" x14ac:dyDescent="0.25">
      <c r="A1806" s="2">
        <f t="shared" si="530"/>
        <v>22</v>
      </c>
      <c r="B1806" s="16">
        <f ca="1">VLOOKUP(A1806,PERIODS!$O$4:$P$33,2,FALSE)</f>
        <v>3.5000000000000003E-2</v>
      </c>
      <c r="C1806" s="15"/>
      <c r="D1806" s="18">
        <v>1792</v>
      </c>
      <c r="E1806" s="34">
        <f t="shared" ca="1" si="532"/>
        <v>18801.703247059919</v>
      </c>
      <c r="F1806" s="34">
        <f t="shared" ca="1" si="514"/>
        <v>3500.0000000000005</v>
      </c>
      <c r="G1806" s="69">
        <f t="shared" ca="1" si="518"/>
        <v>0</v>
      </c>
      <c r="H1806" s="34">
        <f t="shared" ca="1" si="519"/>
        <v>-448.40369854686912</v>
      </c>
      <c r="I1806" s="34">
        <f t="shared" ca="1" si="520"/>
        <v>3051.5963014531312</v>
      </c>
      <c r="J1806" s="18">
        <f ca="1">SUM(INDIRECT(ADDRESS(ROW(F1806),COLUMN(F1806),4)):INDIRECT(ADDRESS(ROW(F1806)+N$5-1,COLUMN(F1806),4)))</f>
        <v>25000.000000000004</v>
      </c>
      <c r="K1806" s="18">
        <f t="shared" ca="1" si="521"/>
        <v>16350</v>
      </c>
      <c r="L1806" s="18">
        <f t="shared" ca="1" si="531"/>
        <v>0</v>
      </c>
      <c r="M1806" s="18">
        <f t="shared" ca="1" si="515"/>
        <v>0</v>
      </c>
      <c r="N1806" s="34">
        <f t="shared" ca="1" si="522"/>
        <v>15750.106945606787</v>
      </c>
      <c r="P1806" s="18">
        <f t="shared" ca="1" si="516"/>
        <v>448.40369854686912</v>
      </c>
      <c r="Q1806" s="47">
        <f ca="1">SUM(L$15:L1806)-SUM(M$15:M1806)</f>
        <v>16350</v>
      </c>
      <c r="R1806" s="47" t="str">
        <f t="shared" ca="1" si="517"/>
        <v>M1809</v>
      </c>
      <c r="S1806" s="40">
        <f t="shared" ca="1" si="523"/>
        <v>0</v>
      </c>
      <c r="T1806" s="46">
        <f t="shared" ca="1" si="524"/>
        <v>4</v>
      </c>
      <c r="X1806" s="74">
        <f t="shared" ca="1" si="525"/>
        <v>-0.44840369854686912</v>
      </c>
      <c r="Y1806" s="75">
        <f t="shared" ca="1" si="526"/>
        <v>-0.44840369854686912</v>
      </c>
      <c r="Z1806" s="74">
        <f t="shared" ca="1" si="527"/>
        <v>0.63864681119433175</v>
      </c>
      <c r="AA1806" s="76">
        <f t="shared" ca="1" si="528"/>
        <v>-448.40369854686912</v>
      </c>
      <c r="AB1806" s="76">
        <f t="shared" ca="1" si="529"/>
        <v>638.6468111943318</v>
      </c>
    </row>
    <row r="1807" spans="1:28" x14ac:dyDescent="0.25">
      <c r="A1807" s="2">
        <f t="shared" si="530"/>
        <v>23</v>
      </c>
      <c r="B1807" s="16">
        <f ca="1">VLOOKUP(A1807,PERIODS!$O$4:$P$33,2,FALSE)</f>
        <v>3.5000000000000003E-2</v>
      </c>
      <c r="C1807" s="15"/>
      <c r="D1807" s="18">
        <v>1793</v>
      </c>
      <c r="E1807" s="34">
        <f t="shared" ca="1" si="532"/>
        <v>15750.106945606787</v>
      </c>
      <c r="F1807" s="34">
        <f t="shared" ref="F1807:F1870" ca="1" si="533">F$2*B1807</f>
        <v>3500.0000000000005</v>
      </c>
      <c r="G1807" s="69">
        <f t="shared" ca="1" si="518"/>
        <v>0</v>
      </c>
      <c r="H1807" s="34">
        <f t="shared" ca="1" si="519"/>
        <v>-476.16319755311554</v>
      </c>
      <c r="I1807" s="34">
        <f t="shared" ca="1" si="520"/>
        <v>3023.836802446885</v>
      </c>
      <c r="J1807" s="18">
        <f ca="1">SUM(INDIRECT(ADDRESS(ROW(F1807),COLUMN(F1807),4)):INDIRECT(ADDRESS(ROW(F1807)+N$5-1,COLUMN(F1807),4)))</f>
        <v>25500.000000000004</v>
      </c>
      <c r="K1807" s="18">
        <f t="shared" ca="1" si="521"/>
        <v>16350</v>
      </c>
      <c r="L1807" s="18">
        <f t="shared" ca="1" si="531"/>
        <v>0</v>
      </c>
      <c r="M1807" s="18">
        <f t="shared" ref="M1807:M1870" ca="1" si="534">SUMIF($R$15:$R$8014,ADDRESS(ROW(M1807),COLUMN(M1807),4),$L$15:$L$8014)</f>
        <v>0</v>
      </c>
      <c r="N1807" s="34">
        <f t="shared" ca="1" si="522"/>
        <v>12726.270143159902</v>
      </c>
      <c r="P1807" s="18">
        <f t="shared" ref="P1807:P1870" ca="1" si="535">ABS(H1807)</f>
        <v>476.16319755311554</v>
      </c>
      <c r="Q1807" s="47">
        <f ca="1">SUM(L$15:L1807)-SUM(M$15:M1807)</f>
        <v>16350</v>
      </c>
      <c r="R1807" s="47" t="str">
        <f t="shared" ref="R1807:R1870" ca="1" si="536">ADDRESS(ROW(M1807)+$N$3+RANDBETWEEN(-$N$4,$N$4),COLUMN(M1807),4)</f>
        <v>M1810</v>
      </c>
      <c r="S1807" s="40">
        <f t="shared" ca="1" si="523"/>
        <v>0</v>
      </c>
      <c r="T1807" s="46">
        <f t="shared" ca="1" si="524"/>
        <v>85</v>
      </c>
      <c r="X1807" s="74">
        <f t="shared" ca="1" si="525"/>
        <v>-0.47616319755311554</v>
      </c>
      <c r="Y1807" s="75">
        <f t="shared" ca="1" si="526"/>
        <v>-0.47616319755311554</v>
      </c>
      <c r="Z1807" s="74">
        <f t="shared" ca="1" si="527"/>
        <v>0.62116210184006104</v>
      </c>
      <c r="AA1807" s="76">
        <f t="shared" ca="1" si="528"/>
        <v>-476.16319755311554</v>
      </c>
      <c r="AB1807" s="76">
        <f t="shared" ca="1" si="529"/>
        <v>621.16210184006104</v>
      </c>
    </row>
    <row r="1808" spans="1:28" x14ac:dyDescent="0.25">
      <c r="A1808" s="2">
        <f t="shared" si="530"/>
        <v>24</v>
      </c>
      <c r="B1808" s="16">
        <f ca="1">VLOOKUP(A1808,PERIODS!$O$4:$P$33,2,FALSE)</f>
        <v>3.5000000000000003E-2</v>
      </c>
      <c r="C1808" s="15"/>
      <c r="D1808" s="18">
        <v>1794</v>
      </c>
      <c r="E1808" s="34">
        <f t="shared" ca="1" si="532"/>
        <v>12726.270143159902</v>
      </c>
      <c r="F1808" s="34">
        <f t="shared" ca="1" si="533"/>
        <v>3500.0000000000005</v>
      </c>
      <c r="G1808" s="69">
        <f t="shared" ref="G1808:G1871" ca="1" si="537">((2*RAND()*$F$5)-$F$5)*E1808</f>
        <v>0</v>
      </c>
      <c r="H1808" s="34">
        <f t="shared" ref="H1808:H1871" ca="1" si="538">IF($S$3="NORM",AA1808,IF($S$3="LOGNORM",AB1808,0))</f>
        <v>-1363.6811153301778</v>
      </c>
      <c r="I1808" s="34">
        <f t="shared" ref="I1808:I1871" ca="1" si="539">IF(F1808+H1808&lt;0,0,F1808+H1808)</f>
        <v>2136.3188846698226</v>
      </c>
      <c r="J1808" s="18">
        <f ca="1">SUM(INDIRECT(ADDRESS(ROW(F1808),COLUMN(F1808),4)):INDIRECT(ADDRESS(ROW(F1808)+N$5-1,COLUMN(F1808),4)))</f>
        <v>26000</v>
      </c>
      <c r="K1808" s="18">
        <f t="shared" ref="K1808:K1871" ca="1" si="540">Q1808</f>
        <v>0</v>
      </c>
      <c r="L1808" s="18">
        <f t="shared" ca="1" si="531"/>
        <v>0</v>
      </c>
      <c r="M1808" s="18">
        <f t="shared" ca="1" si="534"/>
        <v>16350</v>
      </c>
      <c r="N1808" s="34">
        <f t="shared" ref="N1808:N1871" ca="1" si="541">E1808+G1808-I1808+M1808-S1808</f>
        <v>26939.95125849008</v>
      </c>
      <c r="P1808" s="18">
        <f t="shared" ca="1" si="535"/>
        <v>1363.6811153301778</v>
      </c>
      <c r="Q1808" s="47">
        <f ca="1">SUM(L$15:L1808)-SUM(M$15:M1808)</f>
        <v>0</v>
      </c>
      <c r="R1808" s="47" t="str">
        <f t="shared" ca="1" si="536"/>
        <v>M1811</v>
      </c>
      <c r="S1808" s="40">
        <f t="shared" ref="S1808:S1871" ca="1" si="542">IF(T1808&gt;N$6*100,M1808,0)</f>
        <v>0</v>
      </c>
      <c r="T1808" s="46">
        <f t="shared" ref="T1808:T1871" ca="1" si="543">RANDBETWEEN(0,100)</f>
        <v>53</v>
      </c>
      <c r="X1808" s="74">
        <f t="shared" ref="X1808:X1871" ca="1" si="544">NORMINV(RAND(),0,1)</f>
        <v>-1.3636811153301778</v>
      </c>
      <c r="Y1808" s="75">
        <f t="shared" ref="Y1808:Y1871" ca="1" si="545">IF(AND(X1808&gt;$F$6,$F$6&gt;0),$F$6,X1808)</f>
        <v>-1.3636811153301778</v>
      </c>
      <c r="Z1808" s="74">
        <f t="shared" ref="Z1808:Z1871" ca="1" si="546">EXP(Y1808)</f>
        <v>0.2557177158561092</v>
      </c>
      <c r="AA1808" s="76">
        <f t="shared" ref="AA1808:AA1871" ca="1" si="547">$F$3*Y1808</f>
        <v>-1363.6811153301778</v>
      </c>
      <c r="AB1808" s="76">
        <f t="shared" ref="AB1808:AB1871" ca="1" si="548">$F$3*Z1808</f>
        <v>255.71771585610921</v>
      </c>
    </row>
    <row r="1809" spans="1:28" x14ac:dyDescent="0.25">
      <c r="A1809" s="2">
        <f t="shared" ref="A1809:A1872" si="549">IF(AND(A1808=12,OR(A$14="MS",A$14="M0")),1,IF(AND(A1808=4,OR(A$14="WS",A$14="W0")),1,IF(AND(A1808=30,OR(A$14="DS",A$14="D0")),1,A1808+1)))</f>
        <v>25</v>
      </c>
      <c r="B1809" s="16">
        <f ca="1">VLOOKUP(A1809,PERIODS!$O$4:$P$33,2,FALSE)</f>
        <v>3.5000000000000003E-2</v>
      </c>
      <c r="C1809" s="15"/>
      <c r="D1809" s="18">
        <v>1795</v>
      </c>
      <c r="E1809" s="34">
        <f t="shared" ca="1" si="532"/>
        <v>26939.95125849008</v>
      </c>
      <c r="F1809" s="34">
        <f t="shared" ca="1" si="533"/>
        <v>3500.0000000000005</v>
      </c>
      <c r="G1809" s="69">
        <f t="shared" ca="1" si="537"/>
        <v>0</v>
      </c>
      <c r="H1809" s="34">
        <f t="shared" ca="1" si="538"/>
        <v>973.5584446878695</v>
      </c>
      <c r="I1809" s="34">
        <f t="shared" ca="1" si="539"/>
        <v>4473.5584446878702</v>
      </c>
      <c r="J1809" s="18">
        <f ca="1">SUM(INDIRECT(ADDRESS(ROW(F1809),COLUMN(F1809),4)):INDIRECT(ADDRESS(ROW(F1809)+N$5-1,COLUMN(F1809),4)))</f>
        <v>24900</v>
      </c>
      <c r="K1809" s="18">
        <f t="shared" ca="1" si="540"/>
        <v>0</v>
      </c>
      <c r="L1809" s="18">
        <f t="shared" ref="L1809:L1872" ca="1" si="550">IF((E1809+K1808)&lt;J1809,N$2,0)</f>
        <v>0</v>
      </c>
      <c r="M1809" s="18">
        <f t="shared" ca="1" si="534"/>
        <v>0</v>
      </c>
      <c r="N1809" s="34">
        <f t="shared" ca="1" si="541"/>
        <v>22466.392813802209</v>
      </c>
      <c r="P1809" s="18">
        <f t="shared" ca="1" si="535"/>
        <v>973.5584446878695</v>
      </c>
      <c r="Q1809" s="47">
        <f ca="1">SUM(L$15:L1809)-SUM(M$15:M1809)</f>
        <v>0</v>
      </c>
      <c r="R1809" s="47" t="str">
        <f t="shared" ca="1" si="536"/>
        <v>M1812</v>
      </c>
      <c r="S1809" s="40">
        <f t="shared" ca="1" si="542"/>
        <v>0</v>
      </c>
      <c r="T1809" s="46">
        <f t="shared" ca="1" si="543"/>
        <v>49</v>
      </c>
      <c r="X1809" s="74">
        <f t="shared" ca="1" si="544"/>
        <v>0.97355844468786945</v>
      </c>
      <c r="Y1809" s="75">
        <f t="shared" ca="1" si="545"/>
        <v>0.97355844468786945</v>
      </c>
      <c r="Z1809" s="74">
        <f t="shared" ca="1" si="546"/>
        <v>2.6473481601541313</v>
      </c>
      <c r="AA1809" s="76">
        <f t="shared" ca="1" si="547"/>
        <v>973.5584446878695</v>
      </c>
      <c r="AB1809" s="76">
        <f t="shared" ca="1" si="548"/>
        <v>2647.3481601541312</v>
      </c>
    </row>
    <row r="1810" spans="1:28" x14ac:dyDescent="0.25">
      <c r="A1810" s="2">
        <f t="shared" si="549"/>
        <v>26</v>
      </c>
      <c r="B1810" s="16">
        <f ca="1">VLOOKUP(A1810,PERIODS!$O$4:$P$33,2,FALSE)</f>
        <v>3.5000000000000003E-2</v>
      </c>
      <c r="C1810" s="15"/>
      <c r="D1810" s="18">
        <v>1796</v>
      </c>
      <c r="E1810" s="34">
        <f t="shared" ca="1" si="532"/>
        <v>22466.392813802209</v>
      </c>
      <c r="F1810" s="34">
        <f t="shared" ca="1" si="533"/>
        <v>3500.0000000000005</v>
      </c>
      <c r="G1810" s="69">
        <f t="shared" ca="1" si="537"/>
        <v>0</v>
      </c>
      <c r="H1810" s="34">
        <f t="shared" ca="1" si="538"/>
        <v>1747.6911382203336</v>
      </c>
      <c r="I1810" s="34">
        <f t="shared" ca="1" si="539"/>
        <v>5247.6911382203343</v>
      </c>
      <c r="J1810" s="18">
        <f ca="1">SUM(INDIRECT(ADDRESS(ROW(F1810),COLUMN(F1810),4)):INDIRECT(ADDRESS(ROW(F1810)+N$5-1,COLUMN(F1810),4)))</f>
        <v>23900</v>
      </c>
      <c r="K1810" s="18">
        <f t="shared" ca="1" si="540"/>
        <v>16350</v>
      </c>
      <c r="L1810" s="18">
        <f t="shared" ca="1" si="550"/>
        <v>16350</v>
      </c>
      <c r="M1810" s="18">
        <f t="shared" ca="1" si="534"/>
        <v>0</v>
      </c>
      <c r="N1810" s="34">
        <f t="shared" ca="1" si="541"/>
        <v>17218.701675581877</v>
      </c>
      <c r="P1810" s="18">
        <f t="shared" ca="1" si="535"/>
        <v>1747.6911382203336</v>
      </c>
      <c r="Q1810" s="47">
        <f ca="1">SUM(L$15:L1810)-SUM(M$15:M1810)</f>
        <v>16350</v>
      </c>
      <c r="R1810" s="47" t="str">
        <f t="shared" ca="1" si="536"/>
        <v>M1813</v>
      </c>
      <c r="S1810" s="40">
        <f t="shared" ca="1" si="542"/>
        <v>0</v>
      </c>
      <c r="T1810" s="46">
        <f t="shared" ca="1" si="543"/>
        <v>7</v>
      </c>
      <c r="X1810" s="74">
        <f t="shared" ca="1" si="544"/>
        <v>1.7476911382203337</v>
      </c>
      <c r="Y1810" s="75">
        <f t="shared" ca="1" si="545"/>
        <v>1.7476911382203337</v>
      </c>
      <c r="Z1810" s="74">
        <f t="shared" ca="1" si="546"/>
        <v>5.7413314204728501</v>
      </c>
      <c r="AA1810" s="76">
        <f t="shared" ca="1" si="547"/>
        <v>1747.6911382203336</v>
      </c>
      <c r="AB1810" s="76">
        <f t="shared" ca="1" si="548"/>
        <v>5741.3314204728504</v>
      </c>
    </row>
    <row r="1811" spans="1:28" x14ac:dyDescent="0.25">
      <c r="A1811" s="2">
        <f t="shared" si="549"/>
        <v>27</v>
      </c>
      <c r="B1811" s="16">
        <f ca="1">VLOOKUP(A1811,PERIODS!$O$4:$P$33,2,FALSE)</f>
        <v>3.5000000000000003E-2</v>
      </c>
      <c r="C1811" s="15"/>
      <c r="D1811" s="18">
        <v>1797</v>
      </c>
      <c r="E1811" s="34">
        <f t="shared" ca="1" si="532"/>
        <v>17218.701675581877</v>
      </c>
      <c r="F1811" s="34">
        <f t="shared" ca="1" si="533"/>
        <v>3500.0000000000005</v>
      </c>
      <c r="G1811" s="69">
        <f t="shared" ca="1" si="537"/>
        <v>0</v>
      </c>
      <c r="H1811" s="34">
        <f t="shared" ca="1" si="538"/>
        <v>167.11573019558975</v>
      </c>
      <c r="I1811" s="34">
        <f t="shared" ca="1" si="539"/>
        <v>3667.11573019559</v>
      </c>
      <c r="J1811" s="18">
        <f ca="1">SUM(INDIRECT(ADDRESS(ROW(F1811),COLUMN(F1811),4)):INDIRECT(ADDRESS(ROW(F1811)+N$5-1,COLUMN(F1811),4)))</f>
        <v>22900</v>
      </c>
      <c r="K1811" s="18">
        <f t="shared" ca="1" si="540"/>
        <v>16350</v>
      </c>
      <c r="L1811" s="18">
        <f t="shared" ca="1" si="550"/>
        <v>0</v>
      </c>
      <c r="M1811" s="18">
        <f t="shared" ca="1" si="534"/>
        <v>0</v>
      </c>
      <c r="N1811" s="34">
        <f t="shared" ca="1" si="541"/>
        <v>13551.585945386287</v>
      </c>
      <c r="P1811" s="18">
        <f t="shared" ca="1" si="535"/>
        <v>167.11573019558975</v>
      </c>
      <c r="Q1811" s="47">
        <f ca="1">SUM(L$15:L1811)-SUM(M$15:M1811)</f>
        <v>16350</v>
      </c>
      <c r="R1811" s="47" t="str">
        <f t="shared" ca="1" si="536"/>
        <v>M1814</v>
      </c>
      <c r="S1811" s="40">
        <f t="shared" ca="1" si="542"/>
        <v>0</v>
      </c>
      <c r="T1811" s="46">
        <f t="shared" ca="1" si="543"/>
        <v>46</v>
      </c>
      <c r="X1811" s="74">
        <f t="shared" ca="1" si="544"/>
        <v>0.16711573019558976</v>
      </c>
      <c r="Y1811" s="75">
        <f t="shared" ca="1" si="545"/>
        <v>0.16711573019558976</v>
      </c>
      <c r="Z1811" s="74">
        <f t="shared" ca="1" si="546"/>
        <v>1.18189103787483</v>
      </c>
      <c r="AA1811" s="76">
        <f t="shared" ca="1" si="547"/>
        <v>167.11573019558975</v>
      </c>
      <c r="AB1811" s="76">
        <f t="shared" ca="1" si="548"/>
        <v>1181.8910378748299</v>
      </c>
    </row>
    <row r="1812" spans="1:28" x14ac:dyDescent="0.25">
      <c r="A1812" s="2">
        <f t="shared" si="549"/>
        <v>28</v>
      </c>
      <c r="B1812" s="16">
        <f ca="1">VLOOKUP(A1812,PERIODS!$O$4:$P$33,2,FALSE)</f>
        <v>0.04</v>
      </c>
      <c r="C1812" s="15"/>
      <c r="D1812" s="18">
        <v>1798</v>
      </c>
      <c r="E1812" s="34">
        <f t="shared" ca="1" si="532"/>
        <v>13551.585945386287</v>
      </c>
      <c r="F1812" s="34">
        <f t="shared" ca="1" si="533"/>
        <v>4000</v>
      </c>
      <c r="G1812" s="69">
        <f t="shared" ca="1" si="537"/>
        <v>0</v>
      </c>
      <c r="H1812" s="34">
        <f t="shared" ca="1" si="538"/>
        <v>-818.23071540091814</v>
      </c>
      <c r="I1812" s="34">
        <f t="shared" ca="1" si="539"/>
        <v>3181.7692845990819</v>
      </c>
      <c r="J1812" s="18">
        <f ca="1">SUM(INDIRECT(ADDRESS(ROW(F1812),COLUMN(F1812),4)):INDIRECT(ADDRESS(ROW(F1812)+N$5-1,COLUMN(F1812),4)))</f>
        <v>21900</v>
      </c>
      <c r="K1812" s="18">
        <f t="shared" ca="1" si="540"/>
        <v>16350</v>
      </c>
      <c r="L1812" s="18">
        <f t="shared" ca="1" si="550"/>
        <v>0</v>
      </c>
      <c r="M1812" s="18">
        <f t="shared" ca="1" si="534"/>
        <v>0</v>
      </c>
      <c r="N1812" s="34">
        <f t="shared" ca="1" si="541"/>
        <v>10369.816660787204</v>
      </c>
      <c r="P1812" s="18">
        <f t="shared" ca="1" si="535"/>
        <v>818.23071540091814</v>
      </c>
      <c r="Q1812" s="47">
        <f ca="1">SUM(L$15:L1812)-SUM(M$15:M1812)</f>
        <v>16350</v>
      </c>
      <c r="R1812" s="47" t="str">
        <f t="shared" ca="1" si="536"/>
        <v>M1815</v>
      </c>
      <c r="S1812" s="40">
        <f t="shared" ca="1" si="542"/>
        <v>0</v>
      </c>
      <c r="T1812" s="46">
        <f t="shared" ca="1" si="543"/>
        <v>57</v>
      </c>
      <c r="X1812" s="74">
        <f t="shared" ca="1" si="544"/>
        <v>-0.81823071540091818</v>
      </c>
      <c r="Y1812" s="75">
        <f t="shared" ca="1" si="545"/>
        <v>-0.81823071540091818</v>
      </c>
      <c r="Z1812" s="74">
        <f t="shared" ca="1" si="546"/>
        <v>0.4412115932125778</v>
      </c>
      <c r="AA1812" s="76">
        <f t="shared" ca="1" si="547"/>
        <v>-818.23071540091814</v>
      </c>
      <c r="AB1812" s="76">
        <f t="shared" ca="1" si="548"/>
        <v>441.21159321257778</v>
      </c>
    </row>
    <row r="1813" spans="1:28" x14ac:dyDescent="0.25">
      <c r="A1813" s="2">
        <f t="shared" si="549"/>
        <v>29</v>
      </c>
      <c r="B1813" s="16">
        <f ca="1">VLOOKUP(A1813,PERIODS!$O$4:$P$33,2,FALSE)</f>
        <v>0.04</v>
      </c>
      <c r="C1813" s="15"/>
      <c r="D1813" s="18">
        <v>1799</v>
      </c>
      <c r="E1813" s="34">
        <f t="shared" ca="1" si="532"/>
        <v>10369.816660787204</v>
      </c>
      <c r="F1813" s="34">
        <f t="shared" ca="1" si="533"/>
        <v>4000</v>
      </c>
      <c r="G1813" s="69">
        <f t="shared" ca="1" si="537"/>
        <v>0</v>
      </c>
      <c r="H1813" s="34">
        <f t="shared" ca="1" si="538"/>
        <v>-296.07498478464044</v>
      </c>
      <c r="I1813" s="34">
        <f t="shared" ca="1" si="539"/>
        <v>3703.9250152153595</v>
      </c>
      <c r="J1813" s="18">
        <f ca="1">SUM(INDIRECT(ADDRESS(ROW(F1813),COLUMN(F1813),4)):INDIRECT(ADDRESS(ROW(F1813)+N$5-1,COLUMN(F1813),4)))</f>
        <v>21200</v>
      </c>
      <c r="K1813" s="18">
        <f t="shared" ca="1" si="540"/>
        <v>0</v>
      </c>
      <c r="L1813" s="18">
        <f t="shared" ca="1" si="550"/>
        <v>0</v>
      </c>
      <c r="M1813" s="18">
        <f t="shared" ca="1" si="534"/>
        <v>16350</v>
      </c>
      <c r="N1813" s="34">
        <f t="shared" ca="1" si="541"/>
        <v>23015.891645571843</v>
      </c>
      <c r="P1813" s="18">
        <f t="shared" ca="1" si="535"/>
        <v>296.07498478464044</v>
      </c>
      <c r="Q1813" s="47">
        <f ca="1">SUM(L$15:L1813)-SUM(M$15:M1813)</f>
        <v>0</v>
      </c>
      <c r="R1813" s="47" t="str">
        <f t="shared" ca="1" si="536"/>
        <v>M1816</v>
      </c>
      <c r="S1813" s="40">
        <f t="shared" ca="1" si="542"/>
        <v>0</v>
      </c>
      <c r="T1813" s="46">
        <f t="shared" ca="1" si="543"/>
        <v>34</v>
      </c>
      <c r="X1813" s="74">
        <f t="shared" ca="1" si="544"/>
        <v>-0.29607498478464045</v>
      </c>
      <c r="Y1813" s="75">
        <f t="shared" ca="1" si="545"/>
        <v>-0.29607498478464045</v>
      </c>
      <c r="Z1813" s="74">
        <f t="shared" ca="1" si="546"/>
        <v>0.74373165737107239</v>
      </c>
      <c r="AA1813" s="76">
        <f t="shared" ca="1" si="547"/>
        <v>-296.07498478464044</v>
      </c>
      <c r="AB1813" s="76">
        <f t="shared" ca="1" si="548"/>
        <v>743.7316573710724</v>
      </c>
    </row>
    <row r="1814" spans="1:28" x14ac:dyDescent="0.25">
      <c r="A1814" s="2">
        <f t="shared" si="549"/>
        <v>30</v>
      </c>
      <c r="B1814" s="16">
        <f ca="1">VLOOKUP(A1814,PERIODS!$O$4:$P$33,2,FALSE)</f>
        <v>0.04</v>
      </c>
      <c r="C1814" s="15"/>
      <c r="D1814" s="18">
        <v>1800</v>
      </c>
      <c r="E1814" s="34">
        <f t="shared" ca="1" si="532"/>
        <v>23015.891645571843</v>
      </c>
      <c r="F1814" s="34">
        <f t="shared" ca="1" si="533"/>
        <v>4000</v>
      </c>
      <c r="G1814" s="69">
        <f t="shared" ca="1" si="537"/>
        <v>0</v>
      </c>
      <c r="H1814" s="34">
        <f t="shared" ca="1" si="538"/>
        <v>136.7452271714244</v>
      </c>
      <c r="I1814" s="34">
        <f t="shared" ca="1" si="539"/>
        <v>4136.7452271714246</v>
      </c>
      <c r="J1814" s="18">
        <f ca="1">SUM(INDIRECT(ADDRESS(ROW(F1814),COLUMN(F1814),4)):INDIRECT(ADDRESS(ROW(F1814)+N$5-1,COLUMN(F1814),4)))</f>
        <v>20500</v>
      </c>
      <c r="K1814" s="18">
        <f t="shared" ca="1" si="540"/>
        <v>0</v>
      </c>
      <c r="L1814" s="18">
        <f t="shared" ca="1" si="550"/>
        <v>0</v>
      </c>
      <c r="M1814" s="18">
        <f t="shared" ca="1" si="534"/>
        <v>0</v>
      </c>
      <c r="N1814" s="34">
        <f t="shared" ca="1" si="541"/>
        <v>18879.146418400418</v>
      </c>
      <c r="P1814" s="18">
        <f t="shared" ca="1" si="535"/>
        <v>136.7452271714244</v>
      </c>
      <c r="Q1814" s="47">
        <f ca="1">SUM(L$15:L1814)-SUM(M$15:M1814)</f>
        <v>0</v>
      </c>
      <c r="R1814" s="47" t="str">
        <f t="shared" ca="1" si="536"/>
        <v>M1817</v>
      </c>
      <c r="S1814" s="40">
        <f t="shared" ca="1" si="542"/>
        <v>0</v>
      </c>
      <c r="T1814" s="46">
        <f t="shared" ca="1" si="543"/>
        <v>77</v>
      </c>
      <c r="X1814" s="74">
        <f t="shared" ca="1" si="544"/>
        <v>0.1367452271714244</v>
      </c>
      <c r="Y1814" s="75">
        <f t="shared" ca="1" si="545"/>
        <v>0.1367452271714244</v>
      </c>
      <c r="Z1814" s="74">
        <f t="shared" ca="1" si="546"/>
        <v>1.1465360050857945</v>
      </c>
      <c r="AA1814" s="76">
        <f t="shared" ca="1" si="547"/>
        <v>136.7452271714244</v>
      </c>
      <c r="AB1814" s="76">
        <f t="shared" ca="1" si="548"/>
        <v>1146.5360050857944</v>
      </c>
    </row>
    <row r="1815" spans="1:28" x14ac:dyDescent="0.25">
      <c r="A1815" s="2">
        <f t="shared" si="549"/>
        <v>1</v>
      </c>
      <c r="B1815" s="16">
        <f ca="1">VLOOKUP(A1815,PERIODS!$O$4:$P$33,2,FALSE)</f>
        <v>2.4E-2</v>
      </c>
      <c r="C1815" s="15"/>
      <c r="D1815" s="18">
        <v>1801</v>
      </c>
      <c r="E1815" s="34">
        <f t="shared" ca="1" si="532"/>
        <v>18879.146418400418</v>
      </c>
      <c r="F1815" s="34">
        <f t="shared" ca="1" si="533"/>
        <v>2400</v>
      </c>
      <c r="G1815" s="69">
        <f t="shared" ca="1" si="537"/>
        <v>0</v>
      </c>
      <c r="H1815" s="34">
        <f t="shared" ca="1" si="538"/>
        <v>443.93702801474672</v>
      </c>
      <c r="I1815" s="34">
        <f t="shared" ca="1" si="539"/>
        <v>2843.9370280147468</v>
      </c>
      <c r="J1815" s="18">
        <f ca="1">SUM(INDIRECT(ADDRESS(ROW(F1815),COLUMN(F1815),4)):INDIRECT(ADDRESS(ROW(F1815)+N$5-1,COLUMN(F1815),4)))</f>
        <v>19800</v>
      </c>
      <c r="K1815" s="18">
        <f t="shared" ca="1" si="540"/>
        <v>16350</v>
      </c>
      <c r="L1815" s="18">
        <f t="shared" ca="1" si="550"/>
        <v>16350</v>
      </c>
      <c r="M1815" s="18">
        <f t="shared" ca="1" si="534"/>
        <v>0</v>
      </c>
      <c r="N1815" s="34">
        <f t="shared" ca="1" si="541"/>
        <v>16035.209390385671</v>
      </c>
      <c r="P1815" s="18">
        <f t="shared" ca="1" si="535"/>
        <v>443.93702801474672</v>
      </c>
      <c r="Q1815" s="47">
        <f ca="1">SUM(L$15:L1815)-SUM(M$15:M1815)</f>
        <v>16350</v>
      </c>
      <c r="R1815" s="47" t="str">
        <f t="shared" ca="1" si="536"/>
        <v>M1818</v>
      </c>
      <c r="S1815" s="40">
        <f t="shared" ca="1" si="542"/>
        <v>0</v>
      </c>
      <c r="T1815" s="46">
        <f t="shared" ca="1" si="543"/>
        <v>60</v>
      </c>
      <c r="X1815" s="74">
        <f t="shared" ca="1" si="544"/>
        <v>0.44393702801474672</v>
      </c>
      <c r="Y1815" s="75">
        <f t="shared" ca="1" si="545"/>
        <v>0.44393702801474672</v>
      </c>
      <c r="Z1815" s="74">
        <f t="shared" ca="1" si="546"/>
        <v>1.5588323197652456</v>
      </c>
      <c r="AA1815" s="76">
        <f t="shared" ca="1" si="547"/>
        <v>443.93702801474672</v>
      </c>
      <c r="AB1815" s="76">
        <f t="shared" ca="1" si="548"/>
        <v>1558.8323197652455</v>
      </c>
    </row>
    <row r="1816" spans="1:28" x14ac:dyDescent="0.25">
      <c r="A1816" s="2">
        <f t="shared" si="549"/>
        <v>2</v>
      </c>
      <c r="B1816" s="16">
        <f ca="1">VLOOKUP(A1816,PERIODS!$O$4:$P$33,2,FALSE)</f>
        <v>2.5000000000000001E-2</v>
      </c>
      <c r="C1816" s="15"/>
      <c r="D1816" s="18">
        <v>1802</v>
      </c>
      <c r="E1816" s="34">
        <f t="shared" ca="1" si="532"/>
        <v>16035.209390385671</v>
      </c>
      <c r="F1816" s="34">
        <f t="shared" ca="1" si="533"/>
        <v>2500</v>
      </c>
      <c r="G1816" s="69">
        <f t="shared" ca="1" si="537"/>
        <v>0</v>
      </c>
      <c r="H1816" s="34">
        <f t="shared" ca="1" si="538"/>
        <v>-1375.1510131637233</v>
      </c>
      <c r="I1816" s="34">
        <f t="shared" ca="1" si="539"/>
        <v>1124.8489868362767</v>
      </c>
      <c r="J1816" s="18">
        <f ca="1">SUM(INDIRECT(ADDRESS(ROW(F1816),COLUMN(F1816),4)):INDIRECT(ADDRESS(ROW(F1816)+N$5-1,COLUMN(F1816),4)))</f>
        <v>20700</v>
      </c>
      <c r="K1816" s="18">
        <f t="shared" ca="1" si="540"/>
        <v>16350</v>
      </c>
      <c r="L1816" s="18">
        <f t="shared" ca="1" si="550"/>
        <v>0</v>
      </c>
      <c r="M1816" s="18">
        <f t="shared" ca="1" si="534"/>
        <v>0</v>
      </c>
      <c r="N1816" s="34">
        <f t="shared" ca="1" si="541"/>
        <v>14910.360403549395</v>
      </c>
      <c r="P1816" s="18">
        <f t="shared" ca="1" si="535"/>
        <v>1375.1510131637233</v>
      </c>
      <c r="Q1816" s="47">
        <f ca="1">SUM(L$15:L1816)-SUM(M$15:M1816)</f>
        <v>16350</v>
      </c>
      <c r="R1816" s="47" t="str">
        <f t="shared" ca="1" si="536"/>
        <v>M1819</v>
      </c>
      <c r="S1816" s="40">
        <f t="shared" ca="1" si="542"/>
        <v>0</v>
      </c>
      <c r="T1816" s="46">
        <f t="shared" ca="1" si="543"/>
        <v>4</v>
      </c>
      <c r="X1816" s="74">
        <f t="shared" ca="1" si="544"/>
        <v>-1.3751510131637232</v>
      </c>
      <c r="Y1816" s="75">
        <f t="shared" ca="1" si="545"/>
        <v>-1.3751510131637232</v>
      </c>
      <c r="Z1816" s="74">
        <f t="shared" ca="1" si="546"/>
        <v>0.25280141658032479</v>
      </c>
      <c r="AA1816" s="76">
        <f t="shared" ca="1" si="547"/>
        <v>-1375.1510131637233</v>
      </c>
      <c r="AB1816" s="76">
        <f t="shared" ca="1" si="548"/>
        <v>252.8014165803248</v>
      </c>
    </row>
    <row r="1817" spans="1:28" x14ac:dyDescent="0.25">
      <c r="A1817" s="2">
        <f t="shared" si="549"/>
        <v>3</v>
      </c>
      <c r="B1817" s="16">
        <f ca="1">VLOOKUP(A1817,PERIODS!$O$4:$P$33,2,FALSE)</f>
        <v>2.5000000000000001E-2</v>
      </c>
      <c r="C1817" s="15"/>
      <c r="D1817" s="18">
        <v>1803</v>
      </c>
      <c r="E1817" s="34">
        <f t="shared" ca="1" si="532"/>
        <v>14910.360403549395</v>
      </c>
      <c r="F1817" s="34">
        <f t="shared" ca="1" si="533"/>
        <v>2500</v>
      </c>
      <c r="G1817" s="69">
        <f t="shared" ca="1" si="537"/>
        <v>0</v>
      </c>
      <c r="H1817" s="34">
        <f t="shared" ca="1" si="538"/>
        <v>-1125.315672806973</v>
      </c>
      <c r="I1817" s="34">
        <f t="shared" ca="1" si="539"/>
        <v>1374.684327193027</v>
      </c>
      <c r="J1817" s="18">
        <f ca="1">SUM(INDIRECT(ADDRESS(ROW(F1817),COLUMN(F1817),4)):INDIRECT(ADDRESS(ROW(F1817)+N$5-1,COLUMN(F1817),4)))</f>
        <v>21500</v>
      </c>
      <c r="K1817" s="18">
        <f t="shared" ca="1" si="540"/>
        <v>16350</v>
      </c>
      <c r="L1817" s="18">
        <f t="shared" ca="1" si="550"/>
        <v>0</v>
      </c>
      <c r="M1817" s="18">
        <f t="shared" ca="1" si="534"/>
        <v>0</v>
      </c>
      <c r="N1817" s="34">
        <f t="shared" ca="1" si="541"/>
        <v>13535.676076356369</v>
      </c>
      <c r="P1817" s="18">
        <f t="shared" ca="1" si="535"/>
        <v>1125.315672806973</v>
      </c>
      <c r="Q1817" s="47">
        <f ca="1">SUM(L$15:L1817)-SUM(M$15:M1817)</f>
        <v>16350</v>
      </c>
      <c r="R1817" s="47" t="str">
        <f t="shared" ca="1" si="536"/>
        <v>M1820</v>
      </c>
      <c r="S1817" s="40">
        <f t="shared" ca="1" si="542"/>
        <v>0</v>
      </c>
      <c r="T1817" s="46">
        <f t="shared" ca="1" si="543"/>
        <v>53</v>
      </c>
      <c r="X1817" s="74">
        <f t="shared" ca="1" si="544"/>
        <v>-1.1253156728069731</v>
      </c>
      <c r="Y1817" s="75">
        <f t="shared" ca="1" si="545"/>
        <v>-1.1253156728069731</v>
      </c>
      <c r="Z1817" s="74">
        <f t="shared" ca="1" si="546"/>
        <v>0.32454999957668501</v>
      </c>
      <c r="AA1817" s="76">
        <f t="shared" ca="1" si="547"/>
        <v>-1125.315672806973</v>
      </c>
      <c r="AB1817" s="76">
        <f t="shared" ca="1" si="548"/>
        <v>324.54999957668502</v>
      </c>
    </row>
    <row r="1818" spans="1:28" x14ac:dyDescent="0.25">
      <c r="A1818" s="2">
        <f t="shared" si="549"/>
        <v>4</v>
      </c>
      <c r="B1818" s="16">
        <f ca="1">VLOOKUP(A1818,PERIODS!$O$4:$P$33,2,FALSE)</f>
        <v>2.5000000000000001E-2</v>
      </c>
      <c r="C1818" s="15"/>
      <c r="D1818" s="18">
        <v>1804</v>
      </c>
      <c r="E1818" s="34">
        <f t="shared" ca="1" si="532"/>
        <v>13535.676076356369</v>
      </c>
      <c r="F1818" s="34">
        <f t="shared" ca="1" si="533"/>
        <v>2500</v>
      </c>
      <c r="G1818" s="69">
        <f t="shared" ca="1" si="537"/>
        <v>0</v>
      </c>
      <c r="H1818" s="34">
        <f t="shared" ca="1" si="538"/>
        <v>13.04561695400275</v>
      </c>
      <c r="I1818" s="34">
        <f t="shared" ca="1" si="539"/>
        <v>2513.0456169540025</v>
      </c>
      <c r="J1818" s="18">
        <f ca="1">SUM(INDIRECT(ADDRESS(ROW(F1818),COLUMN(F1818),4)):INDIRECT(ADDRESS(ROW(F1818)+N$5-1,COLUMN(F1818),4)))</f>
        <v>22300</v>
      </c>
      <c r="K1818" s="18">
        <f t="shared" ca="1" si="540"/>
        <v>0</v>
      </c>
      <c r="L1818" s="18">
        <f t="shared" ca="1" si="550"/>
        <v>0</v>
      </c>
      <c r="M1818" s="18">
        <f t="shared" ca="1" si="534"/>
        <v>16350</v>
      </c>
      <c r="N1818" s="34">
        <f t="shared" ca="1" si="541"/>
        <v>27372.630459402368</v>
      </c>
      <c r="P1818" s="18">
        <f t="shared" ca="1" si="535"/>
        <v>13.04561695400275</v>
      </c>
      <c r="Q1818" s="47">
        <f ca="1">SUM(L$15:L1818)-SUM(M$15:M1818)</f>
        <v>0</v>
      </c>
      <c r="R1818" s="47" t="str">
        <f t="shared" ca="1" si="536"/>
        <v>M1821</v>
      </c>
      <c r="S1818" s="40">
        <f t="shared" ca="1" si="542"/>
        <v>0</v>
      </c>
      <c r="T1818" s="46">
        <f t="shared" ca="1" si="543"/>
        <v>43</v>
      </c>
      <c r="X1818" s="74">
        <f t="shared" ca="1" si="544"/>
        <v>1.304561695400275E-2</v>
      </c>
      <c r="Y1818" s="75">
        <f t="shared" ca="1" si="545"/>
        <v>1.304561695400275E-2</v>
      </c>
      <c r="Z1818" s="74">
        <f t="shared" ca="1" si="546"/>
        <v>1.013131082259688</v>
      </c>
      <c r="AA1818" s="76">
        <f t="shared" ca="1" si="547"/>
        <v>13.04561695400275</v>
      </c>
      <c r="AB1818" s="76">
        <f t="shared" ca="1" si="548"/>
        <v>1013.1310822596879</v>
      </c>
    </row>
    <row r="1819" spans="1:28" x14ac:dyDescent="0.25">
      <c r="A1819" s="2">
        <f t="shared" si="549"/>
        <v>5</v>
      </c>
      <c r="B1819" s="16">
        <f ca="1">VLOOKUP(A1819,PERIODS!$O$4:$P$33,2,FALSE)</f>
        <v>3.3000000000000002E-2</v>
      </c>
      <c r="C1819" s="15"/>
      <c r="D1819" s="18">
        <v>1805</v>
      </c>
      <c r="E1819" s="34">
        <f t="shared" ca="1" si="532"/>
        <v>27372.630459402368</v>
      </c>
      <c r="F1819" s="34">
        <f t="shared" ca="1" si="533"/>
        <v>3300</v>
      </c>
      <c r="G1819" s="69">
        <f t="shared" ca="1" si="537"/>
        <v>0</v>
      </c>
      <c r="H1819" s="34">
        <f t="shared" ca="1" si="538"/>
        <v>1835.4060907583348</v>
      </c>
      <c r="I1819" s="34">
        <f t="shared" ca="1" si="539"/>
        <v>5135.4060907583353</v>
      </c>
      <c r="J1819" s="18">
        <f ca="1">SUM(INDIRECT(ADDRESS(ROW(F1819),COLUMN(F1819),4)):INDIRECT(ADDRESS(ROW(F1819)+N$5-1,COLUMN(F1819),4)))</f>
        <v>23100</v>
      </c>
      <c r="K1819" s="18">
        <f t="shared" ca="1" si="540"/>
        <v>0</v>
      </c>
      <c r="L1819" s="18">
        <f t="shared" ca="1" si="550"/>
        <v>0</v>
      </c>
      <c r="M1819" s="18">
        <f t="shared" ca="1" si="534"/>
        <v>0</v>
      </c>
      <c r="N1819" s="34">
        <f t="shared" ca="1" si="541"/>
        <v>22237.224368644034</v>
      </c>
      <c r="P1819" s="18">
        <f t="shared" ca="1" si="535"/>
        <v>1835.4060907583348</v>
      </c>
      <c r="Q1819" s="47">
        <f ca="1">SUM(L$15:L1819)-SUM(M$15:M1819)</f>
        <v>0</v>
      </c>
      <c r="R1819" s="47" t="str">
        <f t="shared" ca="1" si="536"/>
        <v>M1822</v>
      </c>
      <c r="S1819" s="40">
        <f t="shared" ca="1" si="542"/>
        <v>0</v>
      </c>
      <c r="T1819" s="46">
        <f t="shared" ca="1" si="543"/>
        <v>21</v>
      </c>
      <c r="X1819" s="74">
        <f t="shared" ca="1" si="544"/>
        <v>1.8354060907583347</v>
      </c>
      <c r="Y1819" s="75">
        <f t="shared" ca="1" si="545"/>
        <v>1.8354060907583347</v>
      </c>
      <c r="Z1819" s="74">
        <f t="shared" ca="1" si="546"/>
        <v>6.267678875172547</v>
      </c>
      <c r="AA1819" s="76">
        <f t="shared" ca="1" si="547"/>
        <v>1835.4060907583348</v>
      </c>
      <c r="AB1819" s="76">
        <f t="shared" ca="1" si="548"/>
        <v>6267.6788751725471</v>
      </c>
    </row>
    <row r="1820" spans="1:28" x14ac:dyDescent="0.25">
      <c r="A1820" s="2">
        <f t="shared" si="549"/>
        <v>6</v>
      </c>
      <c r="B1820" s="16">
        <f ca="1">VLOOKUP(A1820,PERIODS!$O$4:$P$33,2,FALSE)</f>
        <v>3.3000000000000002E-2</v>
      </c>
      <c r="C1820" s="15"/>
      <c r="D1820" s="18">
        <v>1806</v>
      </c>
      <c r="E1820" s="34">
        <f t="shared" ca="1" si="532"/>
        <v>22237.224368644034</v>
      </c>
      <c r="F1820" s="34">
        <f t="shared" ca="1" si="533"/>
        <v>3300</v>
      </c>
      <c r="G1820" s="69">
        <f t="shared" ca="1" si="537"/>
        <v>0</v>
      </c>
      <c r="H1820" s="34">
        <f t="shared" ca="1" si="538"/>
        <v>1080.5766173622844</v>
      </c>
      <c r="I1820" s="34">
        <f t="shared" ca="1" si="539"/>
        <v>4380.5766173622842</v>
      </c>
      <c r="J1820" s="18">
        <f ca="1">SUM(INDIRECT(ADDRESS(ROW(F1820),COLUMN(F1820),4)):INDIRECT(ADDRESS(ROW(F1820)+N$5-1,COLUMN(F1820),4)))</f>
        <v>23100</v>
      </c>
      <c r="K1820" s="18">
        <f t="shared" ca="1" si="540"/>
        <v>16350</v>
      </c>
      <c r="L1820" s="18">
        <f t="shared" ca="1" si="550"/>
        <v>16350</v>
      </c>
      <c r="M1820" s="18">
        <f t="shared" ca="1" si="534"/>
        <v>0</v>
      </c>
      <c r="N1820" s="34">
        <f t="shared" ca="1" si="541"/>
        <v>17856.647751281751</v>
      </c>
      <c r="P1820" s="18">
        <f t="shared" ca="1" si="535"/>
        <v>1080.5766173622844</v>
      </c>
      <c r="Q1820" s="47">
        <f ca="1">SUM(L$15:L1820)-SUM(M$15:M1820)</f>
        <v>16350</v>
      </c>
      <c r="R1820" s="47" t="str">
        <f t="shared" ca="1" si="536"/>
        <v>M1823</v>
      </c>
      <c r="S1820" s="40">
        <f t="shared" ca="1" si="542"/>
        <v>0</v>
      </c>
      <c r="T1820" s="46">
        <f t="shared" ca="1" si="543"/>
        <v>16</v>
      </c>
      <c r="X1820" s="74">
        <f t="shared" ca="1" si="544"/>
        <v>1.0805766173622844</v>
      </c>
      <c r="Y1820" s="75">
        <f t="shared" ca="1" si="545"/>
        <v>1.0805766173622844</v>
      </c>
      <c r="Z1820" s="74">
        <f t="shared" ca="1" si="546"/>
        <v>2.9463779940498296</v>
      </c>
      <c r="AA1820" s="76">
        <f t="shared" ca="1" si="547"/>
        <v>1080.5766173622844</v>
      </c>
      <c r="AB1820" s="76">
        <f t="shared" ca="1" si="548"/>
        <v>2946.3779940498298</v>
      </c>
    </row>
    <row r="1821" spans="1:28" x14ac:dyDescent="0.25">
      <c r="A1821" s="2">
        <f t="shared" si="549"/>
        <v>7</v>
      </c>
      <c r="B1821" s="16">
        <f ca="1">VLOOKUP(A1821,PERIODS!$O$4:$P$33,2,FALSE)</f>
        <v>3.3000000000000002E-2</v>
      </c>
      <c r="C1821" s="15"/>
      <c r="D1821" s="18">
        <v>1807</v>
      </c>
      <c r="E1821" s="34">
        <f t="shared" ca="1" si="532"/>
        <v>17856.647751281751</v>
      </c>
      <c r="F1821" s="34">
        <f t="shared" ca="1" si="533"/>
        <v>3300</v>
      </c>
      <c r="G1821" s="69">
        <f t="shared" ca="1" si="537"/>
        <v>0</v>
      </c>
      <c r="H1821" s="34">
        <f t="shared" ca="1" si="538"/>
        <v>-532.69215370733957</v>
      </c>
      <c r="I1821" s="34">
        <f t="shared" ca="1" si="539"/>
        <v>2767.3078462926605</v>
      </c>
      <c r="J1821" s="18">
        <f ca="1">SUM(INDIRECT(ADDRESS(ROW(F1821),COLUMN(F1821),4)):INDIRECT(ADDRESS(ROW(F1821)+N$5-1,COLUMN(F1821),4)))</f>
        <v>23100</v>
      </c>
      <c r="K1821" s="18">
        <f t="shared" ca="1" si="540"/>
        <v>16350</v>
      </c>
      <c r="L1821" s="18">
        <f t="shared" ca="1" si="550"/>
        <v>0</v>
      </c>
      <c r="M1821" s="18">
        <f t="shared" ca="1" si="534"/>
        <v>0</v>
      </c>
      <c r="N1821" s="34">
        <f t="shared" ca="1" si="541"/>
        <v>15089.33990498909</v>
      </c>
      <c r="P1821" s="18">
        <f t="shared" ca="1" si="535"/>
        <v>532.69215370733957</v>
      </c>
      <c r="Q1821" s="47">
        <f ca="1">SUM(L$15:L1821)-SUM(M$15:M1821)</f>
        <v>16350</v>
      </c>
      <c r="R1821" s="47" t="str">
        <f t="shared" ca="1" si="536"/>
        <v>M1824</v>
      </c>
      <c r="S1821" s="40">
        <f t="shared" ca="1" si="542"/>
        <v>0</v>
      </c>
      <c r="T1821" s="46">
        <f t="shared" ca="1" si="543"/>
        <v>64</v>
      </c>
      <c r="X1821" s="74">
        <f t="shared" ca="1" si="544"/>
        <v>-0.53269215370733958</v>
      </c>
      <c r="Y1821" s="75">
        <f t="shared" ca="1" si="545"/>
        <v>-0.53269215370733958</v>
      </c>
      <c r="Z1821" s="74">
        <f t="shared" ca="1" si="546"/>
        <v>0.58702248572787363</v>
      </c>
      <c r="AA1821" s="76">
        <f t="shared" ca="1" si="547"/>
        <v>-532.69215370733957</v>
      </c>
      <c r="AB1821" s="76">
        <f t="shared" ca="1" si="548"/>
        <v>587.02248572787369</v>
      </c>
    </row>
    <row r="1822" spans="1:28" x14ac:dyDescent="0.25">
      <c r="A1822" s="2">
        <f t="shared" si="549"/>
        <v>8</v>
      </c>
      <c r="B1822" s="16">
        <f ca="1">VLOOKUP(A1822,PERIODS!$O$4:$P$33,2,FALSE)</f>
        <v>3.3000000000000002E-2</v>
      </c>
      <c r="C1822" s="15"/>
      <c r="D1822" s="18">
        <v>1808</v>
      </c>
      <c r="E1822" s="34">
        <f t="shared" ca="1" si="532"/>
        <v>15089.33990498909</v>
      </c>
      <c r="F1822" s="34">
        <f t="shared" ca="1" si="533"/>
        <v>3300</v>
      </c>
      <c r="G1822" s="69">
        <f t="shared" ca="1" si="537"/>
        <v>0</v>
      </c>
      <c r="H1822" s="34">
        <f t="shared" ca="1" si="538"/>
        <v>1671.8060245420681</v>
      </c>
      <c r="I1822" s="34">
        <f t="shared" ca="1" si="539"/>
        <v>4971.8060245420684</v>
      </c>
      <c r="J1822" s="18">
        <f ca="1">SUM(INDIRECT(ADDRESS(ROW(F1822),COLUMN(F1822),4)):INDIRECT(ADDRESS(ROW(F1822)+N$5-1,COLUMN(F1822),4)))</f>
        <v>23100</v>
      </c>
      <c r="K1822" s="18">
        <f t="shared" ca="1" si="540"/>
        <v>16350</v>
      </c>
      <c r="L1822" s="18">
        <f t="shared" ca="1" si="550"/>
        <v>0</v>
      </c>
      <c r="M1822" s="18">
        <f t="shared" ca="1" si="534"/>
        <v>0</v>
      </c>
      <c r="N1822" s="34">
        <f t="shared" ca="1" si="541"/>
        <v>10117.533880447023</v>
      </c>
      <c r="P1822" s="18">
        <f t="shared" ca="1" si="535"/>
        <v>1671.8060245420681</v>
      </c>
      <c r="Q1822" s="47">
        <f ca="1">SUM(L$15:L1822)-SUM(M$15:M1822)</f>
        <v>16350</v>
      </c>
      <c r="R1822" s="47" t="str">
        <f t="shared" ca="1" si="536"/>
        <v>M1825</v>
      </c>
      <c r="S1822" s="40">
        <f t="shared" ca="1" si="542"/>
        <v>0</v>
      </c>
      <c r="T1822" s="46">
        <f t="shared" ca="1" si="543"/>
        <v>44</v>
      </c>
      <c r="X1822" s="74">
        <f t="shared" ca="1" si="544"/>
        <v>1.6718060245420681</v>
      </c>
      <c r="Y1822" s="75">
        <f t="shared" ca="1" si="545"/>
        <v>1.6718060245420681</v>
      </c>
      <c r="Z1822" s="74">
        <f t="shared" ca="1" si="546"/>
        <v>5.3217703712265774</v>
      </c>
      <c r="AA1822" s="76">
        <f t="shared" ca="1" si="547"/>
        <v>1671.8060245420681</v>
      </c>
      <c r="AB1822" s="76">
        <f t="shared" ca="1" si="548"/>
        <v>5321.7703712265775</v>
      </c>
    </row>
    <row r="1823" spans="1:28" x14ac:dyDescent="0.25">
      <c r="A1823" s="2">
        <f t="shared" si="549"/>
        <v>9</v>
      </c>
      <c r="B1823" s="16">
        <f ca="1">VLOOKUP(A1823,PERIODS!$O$4:$P$33,2,FALSE)</f>
        <v>3.3000000000000002E-2</v>
      </c>
      <c r="C1823" s="15"/>
      <c r="D1823" s="18">
        <v>1809</v>
      </c>
      <c r="E1823" s="34">
        <f t="shared" ca="1" si="532"/>
        <v>10117.533880447023</v>
      </c>
      <c r="F1823" s="34">
        <f t="shared" ca="1" si="533"/>
        <v>3300</v>
      </c>
      <c r="G1823" s="69">
        <f t="shared" ca="1" si="537"/>
        <v>0</v>
      </c>
      <c r="H1823" s="34">
        <f t="shared" ca="1" si="538"/>
        <v>-1469.93922947948</v>
      </c>
      <c r="I1823" s="34">
        <f t="shared" ca="1" si="539"/>
        <v>1830.06077052052</v>
      </c>
      <c r="J1823" s="18">
        <f ca="1">SUM(INDIRECT(ADDRESS(ROW(F1823),COLUMN(F1823),4)):INDIRECT(ADDRESS(ROW(F1823)+N$5-1,COLUMN(F1823),4)))</f>
        <v>23100</v>
      </c>
      <c r="K1823" s="18">
        <f t="shared" ca="1" si="540"/>
        <v>0</v>
      </c>
      <c r="L1823" s="18">
        <f t="shared" ca="1" si="550"/>
        <v>0</v>
      </c>
      <c r="M1823" s="18">
        <f t="shared" ca="1" si="534"/>
        <v>16350</v>
      </c>
      <c r="N1823" s="34">
        <f t="shared" ca="1" si="541"/>
        <v>24637.473109926505</v>
      </c>
      <c r="P1823" s="18">
        <f t="shared" ca="1" si="535"/>
        <v>1469.93922947948</v>
      </c>
      <c r="Q1823" s="47">
        <f ca="1">SUM(L$15:L1823)-SUM(M$15:M1823)</f>
        <v>0</v>
      </c>
      <c r="R1823" s="47" t="str">
        <f t="shared" ca="1" si="536"/>
        <v>M1826</v>
      </c>
      <c r="S1823" s="40">
        <f t="shared" ca="1" si="542"/>
        <v>0</v>
      </c>
      <c r="T1823" s="46">
        <f t="shared" ca="1" si="543"/>
        <v>4</v>
      </c>
      <c r="X1823" s="74">
        <f t="shared" ca="1" si="544"/>
        <v>-1.46993922947948</v>
      </c>
      <c r="Y1823" s="75">
        <f t="shared" ca="1" si="545"/>
        <v>-1.46993922947948</v>
      </c>
      <c r="Z1823" s="74">
        <f t="shared" ca="1" si="546"/>
        <v>0.22993945830271192</v>
      </c>
      <c r="AA1823" s="76">
        <f t="shared" ca="1" si="547"/>
        <v>-1469.93922947948</v>
      </c>
      <c r="AB1823" s="76">
        <f t="shared" ca="1" si="548"/>
        <v>229.93945830271193</v>
      </c>
    </row>
    <row r="1824" spans="1:28" x14ac:dyDescent="0.25">
      <c r="A1824" s="2">
        <f t="shared" si="549"/>
        <v>10</v>
      </c>
      <c r="B1824" s="16">
        <f ca="1">VLOOKUP(A1824,PERIODS!$O$4:$P$33,2,FALSE)</f>
        <v>3.3000000000000002E-2</v>
      </c>
      <c r="C1824" s="15"/>
      <c r="D1824" s="18">
        <v>1810</v>
      </c>
      <c r="E1824" s="34">
        <f t="shared" ca="1" si="532"/>
        <v>24637.473109926505</v>
      </c>
      <c r="F1824" s="34">
        <f t="shared" ca="1" si="533"/>
        <v>3300</v>
      </c>
      <c r="G1824" s="69">
        <f t="shared" ca="1" si="537"/>
        <v>0</v>
      </c>
      <c r="H1824" s="34">
        <f t="shared" ca="1" si="538"/>
        <v>-1287.8092530928618</v>
      </c>
      <c r="I1824" s="34">
        <f t="shared" ca="1" si="539"/>
        <v>2012.1907469071382</v>
      </c>
      <c r="J1824" s="18">
        <f ca="1">SUM(INDIRECT(ADDRESS(ROW(F1824),COLUMN(F1824),4)):INDIRECT(ADDRESS(ROW(F1824)+N$5-1,COLUMN(F1824),4)))</f>
        <v>23100</v>
      </c>
      <c r="K1824" s="18">
        <f t="shared" ca="1" si="540"/>
        <v>0</v>
      </c>
      <c r="L1824" s="18">
        <f t="shared" ca="1" si="550"/>
        <v>0</v>
      </c>
      <c r="M1824" s="18">
        <f t="shared" ca="1" si="534"/>
        <v>0</v>
      </c>
      <c r="N1824" s="34">
        <f t="shared" ca="1" si="541"/>
        <v>22625.282363019367</v>
      </c>
      <c r="P1824" s="18">
        <f t="shared" ca="1" si="535"/>
        <v>1287.8092530928618</v>
      </c>
      <c r="Q1824" s="47">
        <f ca="1">SUM(L$15:L1824)-SUM(M$15:M1824)</f>
        <v>0</v>
      </c>
      <c r="R1824" s="47" t="str">
        <f t="shared" ca="1" si="536"/>
        <v>M1827</v>
      </c>
      <c r="S1824" s="40">
        <f t="shared" ca="1" si="542"/>
        <v>0</v>
      </c>
      <c r="T1824" s="46">
        <f t="shared" ca="1" si="543"/>
        <v>73</v>
      </c>
      <c r="X1824" s="74">
        <f t="shared" ca="1" si="544"/>
        <v>-1.2878092530928618</v>
      </c>
      <c r="Y1824" s="75">
        <f t="shared" ca="1" si="545"/>
        <v>-1.2878092530928618</v>
      </c>
      <c r="Z1824" s="74">
        <f t="shared" ca="1" si="546"/>
        <v>0.27587449275251774</v>
      </c>
      <c r="AA1824" s="76">
        <f t="shared" ca="1" si="547"/>
        <v>-1287.8092530928618</v>
      </c>
      <c r="AB1824" s="76">
        <f t="shared" ca="1" si="548"/>
        <v>275.87449275251777</v>
      </c>
    </row>
    <row r="1825" spans="1:28" x14ac:dyDescent="0.25">
      <c r="A1825" s="2">
        <f t="shared" si="549"/>
        <v>11</v>
      </c>
      <c r="B1825" s="16">
        <f ca="1">VLOOKUP(A1825,PERIODS!$O$4:$P$33,2,FALSE)</f>
        <v>3.3000000000000002E-2</v>
      </c>
      <c r="C1825" s="15"/>
      <c r="D1825" s="18">
        <v>1811</v>
      </c>
      <c r="E1825" s="34">
        <f t="shared" ca="1" si="532"/>
        <v>22625.282363019367</v>
      </c>
      <c r="F1825" s="34">
        <f t="shared" ca="1" si="533"/>
        <v>3300</v>
      </c>
      <c r="G1825" s="69">
        <f t="shared" ca="1" si="537"/>
        <v>0</v>
      </c>
      <c r="H1825" s="34">
        <f t="shared" ca="1" si="538"/>
        <v>-483.31147377695441</v>
      </c>
      <c r="I1825" s="34">
        <f t="shared" ca="1" si="539"/>
        <v>2816.6885262230458</v>
      </c>
      <c r="J1825" s="18">
        <f ca="1">SUM(INDIRECT(ADDRESS(ROW(F1825),COLUMN(F1825),4)):INDIRECT(ADDRESS(ROW(F1825)+N$5-1,COLUMN(F1825),4)))</f>
        <v>23300</v>
      </c>
      <c r="K1825" s="18">
        <f t="shared" ca="1" si="540"/>
        <v>16350</v>
      </c>
      <c r="L1825" s="18">
        <f t="shared" ca="1" si="550"/>
        <v>16350</v>
      </c>
      <c r="M1825" s="18">
        <f t="shared" ca="1" si="534"/>
        <v>0</v>
      </c>
      <c r="N1825" s="34">
        <f t="shared" ca="1" si="541"/>
        <v>19808.593836796321</v>
      </c>
      <c r="P1825" s="18">
        <f t="shared" ca="1" si="535"/>
        <v>483.31147377695441</v>
      </c>
      <c r="Q1825" s="47">
        <f ca="1">SUM(L$15:L1825)-SUM(M$15:M1825)</f>
        <v>16350</v>
      </c>
      <c r="R1825" s="47" t="str">
        <f t="shared" ca="1" si="536"/>
        <v>M1828</v>
      </c>
      <c r="S1825" s="40">
        <f t="shared" ca="1" si="542"/>
        <v>0</v>
      </c>
      <c r="T1825" s="46">
        <f t="shared" ca="1" si="543"/>
        <v>67</v>
      </c>
      <c r="X1825" s="74">
        <f t="shared" ca="1" si="544"/>
        <v>-0.48331147377695444</v>
      </c>
      <c r="Y1825" s="75">
        <f t="shared" ca="1" si="545"/>
        <v>-0.48331147377695444</v>
      </c>
      <c r="Z1825" s="74">
        <f t="shared" ca="1" si="546"/>
        <v>0.61673769583424387</v>
      </c>
      <c r="AA1825" s="76">
        <f t="shared" ca="1" si="547"/>
        <v>-483.31147377695441</v>
      </c>
      <c r="AB1825" s="76">
        <f t="shared" ca="1" si="548"/>
        <v>616.73769583424382</v>
      </c>
    </row>
    <row r="1826" spans="1:28" x14ac:dyDescent="0.25">
      <c r="A1826" s="2">
        <f t="shared" si="549"/>
        <v>12</v>
      </c>
      <c r="B1826" s="16">
        <f ca="1">VLOOKUP(A1826,PERIODS!$O$4:$P$33,2,FALSE)</f>
        <v>3.3000000000000002E-2</v>
      </c>
      <c r="C1826" s="15"/>
      <c r="D1826" s="18">
        <v>1812</v>
      </c>
      <c r="E1826" s="34">
        <f t="shared" ref="E1826:E1889" ca="1" si="551">N1825</f>
        <v>19808.593836796321</v>
      </c>
      <c r="F1826" s="34">
        <f t="shared" ca="1" si="533"/>
        <v>3300</v>
      </c>
      <c r="G1826" s="69">
        <f t="shared" ca="1" si="537"/>
        <v>0</v>
      </c>
      <c r="H1826" s="34">
        <f t="shared" ca="1" si="538"/>
        <v>-3.3017011460478809</v>
      </c>
      <c r="I1826" s="34">
        <f t="shared" ca="1" si="539"/>
        <v>3296.6982988539521</v>
      </c>
      <c r="J1826" s="18">
        <f ca="1">SUM(INDIRECT(ADDRESS(ROW(F1826),COLUMN(F1826),4)):INDIRECT(ADDRESS(ROW(F1826)+N$5-1,COLUMN(F1826),4)))</f>
        <v>23500</v>
      </c>
      <c r="K1826" s="18">
        <f t="shared" ca="1" si="540"/>
        <v>16350</v>
      </c>
      <c r="L1826" s="18">
        <f t="shared" ca="1" si="550"/>
        <v>0</v>
      </c>
      <c r="M1826" s="18">
        <f t="shared" ca="1" si="534"/>
        <v>0</v>
      </c>
      <c r="N1826" s="34">
        <f t="shared" ca="1" si="541"/>
        <v>16511.895537942368</v>
      </c>
      <c r="P1826" s="18">
        <f t="shared" ca="1" si="535"/>
        <v>3.3017011460478809</v>
      </c>
      <c r="Q1826" s="47">
        <f ca="1">SUM(L$15:L1826)-SUM(M$15:M1826)</f>
        <v>16350</v>
      </c>
      <c r="R1826" s="47" t="str">
        <f t="shared" ca="1" si="536"/>
        <v>M1829</v>
      </c>
      <c r="S1826" s="40">
        <f t="shared" ca="1" si="542"/>
        <v>0</v>
      </c>
      <c r="T1826" s="46">
        <f t="shared" ca="1" si="543"/>
        <v>14</v>
      </c>
      <c r="X1826" s="74">
        <f t="shared" ca="1" si="544"/>
        <v>-3.301701146047881E-3</v>
      </c>
      <c r="Y1826" s="75">
        <f t="shared" ca="1" si="545"/>
        <v>-3.301701146047881E-3</v>
      </c>
      <c r="Z1826" s="74">
        <f t="shared" ca="1" si="546"/>
        <v>0.99670374347536173</v>
      </c>
      <c r="AA1826" s="76">
        <f t="shared" ca="1" si="547"/>
        <v>-3.3017011460478809</v>
      </c>
      <c r="AB1826" s="76">
        <f t="shared" ca="1" si="548"/>
        <v>996.70374347536176</v>
      </c>
    </row>
    <row r="1827" spans="1:28" x14ac:dyDescent="0.25">
      <c r="A1827" s="2">
        <f t="shared" si="549"/>
        <v>13</v>
      </c>
      <c r="B1827" s="16">
        <f ca="1">VLOOKUP(A1827,PERIODS!$O$4:$P$33,2,FALSE)</f>
        <v>3.3000000000000002E-2</v>
      </c>
      <c r="C1827" s="15"/>
      <c r="D1827" s="18">
        <v>1813</v>
      </c>
      <c r="E1827" s="34">
        <f t="shared" ca="1" si="551"/>
        <v>16511.895537942368</v>
      </c>
      <c r="F1827" s="34">
        <f t="shared" ca="1" si="533"/>
        <v>3300</v>
      </c>
      <c r="G1827" s="69">
        <f t="shared" ca="1" si="537"/>
        <v>0</v>
      </c>
      <c r="H1827" s="34">
        <f t="shared" ca="1" si="538"/>
        <v>1716.8679680644216</v>
      </c>
      <c r="I1827" s="34">
        <f t="shared" ca="1" si="539"/>
        <v>5016.8679680644218</v>
      </c>
      <c r="J1827" s="18">
        <f ca="1">SUM(INDIRECT(ADDRESS(ROW(F1827),COLUMN(F1827),4)):INDIRECT(ADDRESS(ROW(F1827)+N$5-1,COLUMN(F1827),4)))</f>
        <v>23700</v>
      </c>
      <c r="K1827" s="18">
        <f t="shared" ca="1" si="540"/>
        <v>16350</v>
      </c>
      <c r="L1827" s="18">
        <f t="shared" ca="1" si="550"/>
        <v>0</v>
      </c>
      <c r="M1827" s="18">
        <f t="shared" ca="1" si="534"/>
        <v>0</v>
      </c>
      <c r="N1827" s="34">
        <f t="shared" ca="1" si="541"/>
        <v>11495.027569877946</v>
      </c>
      <c r="P1827" s="18">
        <f t="shared" ca="1" si="535"/>
        <v>1716.8679680644216</v>
      </c>
      <c r="Q1827" s="47">
        <f ca="1">SUM(L$15:L1827)-SUM(M$15:M1827)</f>
        <v>16350</v>
      </c>
      <c r="R1827" s="47" t="str">
        <f t="shared" ca="1" si="536"/>
        <v>M1830</v>
      </c>
      <c r="S1827" s="40">
        <f t="shared" ca="1" si="542"/>
        <v>0</v>
      </c>
      <c r="T1827" s="46">
        <f t="shared" ca="1" si="543"/>
        <v>90</v>
      </c>
      <c r="X1827" s="74">
        <f t="shared" ca="1" si="544"/>
        <v>1.7168679680644217</v>
      </c>
      <c r="Y1827" s="75">
        <f t="shared" ca="1" si="545"/>
        <v>1.7168679680644217</v>
      </c>
      <c r="Z1827" s="74">
        <f t="shared" ca="1" si="546"/>
        <v>5.5670649052689649</v>
      </c>
      <c r="AA1827" s="76">
        <f t="shared" ca="1" si="547"/>
        <v>1716.8679680644216</v>
      </c>
      <c r="AB1827" s="76">
        <f t="shared" ca="1" si="548"/>
        <v>5567.064905268965</v>
      </c>
    </row>
    <row r="1828" spans="1:28" x14ac:dyDescent="0.25">
      <c r="A1828" s="2">
        <f t="shared" si="549"/>
        <v>14</v>
      </c>
      <c r="B1828" s="16">
        <f ca="1">VLOOKUP(A1828,PERIODS!$O$4:$P$33,2,FALSE)</f>
        <v>3.3000000000000002E-2</v>
      </c>
      <c r="C1828" s="15"/>
      <c r="D1828" s="18">
        <v>1814</v>
      </c>
      <c r="E1828" s="34">
        <f t="shared" ca="1" si="551"/>
        <v>11495.027569877946</v>
      </c>
      <c r="F1828" s="34">
        <f t="shared" ca="1" si="533"/>
        <v>3300</v>
      </c>
      <c r="G1828" s="69">
        <f t="shared" ca="1" si="537"/>
        <v>0</v>
      </c>
      <c r="H1828" s="34">
        <f t="shared" ca="1" si="538"/>
        <v>-742.99537619813896</v>
      </c>
      <c r="I1828" s="34">
        <f t="shared" ca="1" si="539"/>
        <v>2557.0046238018613</v>
      </c>
      <c r="J1828" s="18">
        <f ca="1">SUM(INDIRECT(ADDRESS(ROW(F1828),COLUMN(F1828),4)):INDIRECT(ADDRESS(ROW(F1828)+N$5-1,COLUMN(F1828),4)))</f>
        <v>23900</v>
      </c>
      <c r="K1828" s="18">
        <f t="shared" ca="1" si="540"/>
        <v>0</v>
      </c>
      <c r="L1828" s="18">
        <f t="shared" ca="1" si="550"/>
        <v>0</v>
      </c>
      <c r="M1828" s="18">
        <f t="shared" ca="1" si="534"/>
        <v>16350</v>
      </c>
      <c r="N1828" s="34">
        <f t="shared" ca="1" si="541"/>
        <v>25288.022946076086</v>
      </c>
      <c r="P1828" s="18">
        <f t="shared" ca="1" si="535"/>
        <v>742.99537619813896</v>
      </c>
      <c r="Q1828" s="47">
        <f ca="1">SUM(L$15:L1828)-SUM(M$15:M1828)</f>
        <v>0</v>
      </c>
      <c r="R1828" s="47" t="str">
        <f t="shared" ca="1" si="536"/>
        <v>M1831</v>
      </c>
      <c r="S1828" s="40">
        <f t="shared" ca="1" si="542"/>
        <v>0</v>
      </c>
      <c r="T1828" s="46">
        <f t="shared" ca="1" si="543"/>
        <v>67</v>
      </c>
      <c r="X1828" s="74">
        <f t="shared" ca="1" si="544"/>
        <v>-0.74299537619813893</v>
      </c>
      <c r="Y1828" s="75">
        <f t="shared" ca="1" si="545"/>
        <v>-0.74299537619813893</v>
      </c>
      <c r="Z1828" s="74">
        <f t="shared" ca="1" si="546"/>
        <v>0.4756869181186601</v>
      </c>
      <c r="AA1828" s="76">
        <f t="shared" ca="1" si="547"/>
        <v>-742.99537619813896</v>
      </c>
      <c r="AB1828" s="76">
        <f t="shared" ca="1" si="548"/>
        <v>475.68691811866012</v>
      </c>
    </row>
    <row r="1829" spans="1:28" x14ac:dyDescent="0.25">
      <c r="A1829" s="2">
        <f t="shared" si="549"/>
        <v>15</v>
      </c>
      <c r="B1829" s="16">
        <f ca="1">VLOOKUP(A1829,PERIODS!$O$4:$P$33,2,FALSE)</f>
        <v>3.3000000000000002E-2</v>
      </c>
      <c r="C1829" s="15"/>
      <c r="D1829" s="18">
        <v>1815</v>
      </c>
      <c r="E1829" s="34">
        <f t="shared" ca="1" si="551"/>
        <v>25288.022946076086</v>
      </c>
      <c r="F1829" s="34">
        <f t="shared" ca="1" si="533"/>
        <v>3300</v>
      </c>
      <c r="G1829" s="69">
        <f t="shared" ca="1" si="537"/>
        <v>0</v>
      </c>
      <c r="H1829" s="34">
        <f t="shared" ca="1" si="538"/>
        <v>-1768.1702594473559</v>
      </c>
      <c r="I1829" s="34">
        <f t="shared" ca="1" si="539"/>
        <v>1531.8297405526441</v>
      </c>
      <c r="J1829" s="18">
        <f ca="1">SUM(INDIRECT(ADDRESS(ROW(F1829),COLUMN(F1829),4)):INDIRECT(ADDRESS(ROW(F1829)+N$5-1,COLUMN(F1829),4)))</f>
        <v>24100</v>
      </c>
      <c r="K1829" s="18">
        <f t="shared" ca="1" si="540"/>
        <v>0</v>
      </c>
      <c r="L1829" s="18">
        <f t="shared" ca="1" si="550"/>
        <v>0</v>
      </c>
      <c r="M1829" s="18">
        <f t="shared" ca="1" si="534"/>
        <v>0</v>
      </c>
      <c r="N1829" s="34">
        <f t="shared" ca="1" si="541"/>
        <v>23756.193205523443</v>
      </c>
      <c r="P1829" s="18">
        <f t="shared" ca="1" si="535"/>
        <v>1768.1702594473559</v>
      </c>
      <c r="Q1829" s="47">
        <f ca="1">SUM(L$15:L1829)-SUM(M$15:M1829)</f>
        <v>0</v>
      </c>
      <c r="R1829" s="47" t="str">
        <f t="shared" ca="1" si="536"/>
        <v>M1832</v>
      </c>
      <c r="S1829" s="40">
        <f t="shared" ca="1" si="542"/>
        <v>0</v>
      </c>
      <c r="T1829" s="46">
        <f t="shared" ca="1" si="543"/>
        <v>22</v>
      </c>
      <c r="X1829" s="74">
        <f t="shared" ca="1" si="544"/>
        <v>-1.7681702594473558</v>
      </c>
      <c r="Y1829" s="75">
        <f t="shared" ca="1" si="545"/>
        <v>-1.7681702594473558</v>
      </c>
      <c r="Z1829" s="74">
        <f t="shared" ca="1" si="546"/>
        <v>0.17064493930970925</v>
      </c>
      <c r="AA1829" s="76">
        <f t="shared" ca="1" si="547"/>
        <v>-1768.1702594473559</v>
      </c>
      <c r="AB1829" s="76">
        <f t="shared" ca="1" si="548"/>
        <v>170.64493930970926</v>
      </c>
    </row>
    <row r="1830" spans="1:28" x14ac:dyDescent="0.25">
      <c r="A1830" s="2">
        <f t="shared" si="549"/>
        <v>16</v>
      </c>
      <c r="B1830" s="16">
        <f ca="1">VLOOKUP(A1830,PERIODS!$O$4:$P$33,2,FALSE)</f>
        <v>3.3000000000000002E-2</v>
      </c>
      <c r="C1830" s="15"/>
      <c r="D1830" s="18">
        <v>1816</v>
      </c>
      <c r="E1830" s="34">
        <f t="shared" ca="1" si="551"/>
        <v>23756.193205523443</v>
      </c>
      <c r="F1830" s="34">
        <f t="shared" ca="1" si="533"/>
        <v>3300</v>
      </c>
      <c r="G1830" s="69">
        <f t="shared" ca="1" si="537"/>
        <v>0</v>
      </c>
      <c r="H1830" s="34">
        <f t="shared" ca="1" si="538"/>
        <v>1691.4188786168131</v>
      </c>
      <c r="I1830" s="34">
        <f t="shared" ca="1" si="539"/>
        <v>4991.4188786168133</v>
      </c>
      <c r="J1830" s="18">
        <f ca="1">SUM(INDIRECT(ADDRESS(ROW(F1830),COLUMN(F1830),4)):INDIRECT(ADDRESS(ROW(F1830)+N$5-1,COLUMN(F1830),4)))</f>
        <v>24300</v>
      </c>
      <c r="K1830" s="18">
        <f t="shared" ca="1" si="540"/>
        <v>16350</v>
      </c>
      <c r="L1830" s="18">
        <f t="shared" ca="1" si="550"/>
        <v>16350</v>
      </c>
      <c r="M1830" s="18">
        <f t="shared" ca="1" si="534"/>
        <v>0</v>
      </c>
      <c r="N1830" s="34">
        <f t="shared" ca="1" si="541"/>
        <v>18764.77432690663</v>
      </c>
      <c r="P1830" s="18">
        <f t="shared" ca="1" si="535"/>
        <v>1691.4188786168131</v>
      </c>
      <c r="Q1830" s="47">
        <f ca="1">SUM(L$15:L1830)-SUM(M$15:M1830)</f>
        <v>16350</v>
      </c>
      <c r="R1830" s="47" t="str">
        <f t="shared" ca="1" si="536"/>
        <v>M1833</v>
      </c>
      <c r="S1830" s="40">
        <f t="shared" ca="1" si="542"/>
        <v>0</v>
      </c>
      <c r="T1830" s="46">
        <f t="shared" ca="1" si="543"/>
        <v>43</v>
      </c>
      <c r="X1830" s="74">
        <f t="shared" ca="1" si="544"/>
        <v>1.6914188786168132</v>
      </c>
      <c r="Y1830" s="75">
        <f t="shared" ca="1" si="545"/>
        <v>1.6914188786168132</v>
      </c>
      <c r="Z1830" s="74">
        <f t="shared" ca="1" si="546"/>
        <v>5.4271757482930649</v>
      </c>
      <c r="AA1830" s="76">
        <f t="shared" ca="1" si="547"/>
        <v>1691.4188786168131</v>
      </c>
      <c r="AB1830" s="76">
        <f t="shared" ca="1" si="548"/>
        <v>5427.1757482930652</v>
      </c>
    </row>
    <row r="1831" spans="1:28" x14ac:dyDescent="0.25">
      <c r="A1831" s="2">
        <f t="shared" si="549"/>
        <v>17</v>
      </c>
      <c r="B1831" s="16">
        <f ca="1">VLOOKUP(A1831,PERIODS!$O$4:$P$33,2,FALSE)</f>
        <v>3.5000000000000003E-2</v>
      </c>
      <c r="C1831" s="15"/>
      <c r="D1831" s="18">
        <v>1817</v>
      </c>
      <c r="E1831" s="34">
        <f t="shared" ca="1" si="551"/>
        <v>18764.77432690663</v>
      </c>
      <c r="F1831" s="34">
        <f t="shared" ca="1" si="533"/>
        <v>3500.0000000000005</v>
      </c>
      <c r="G1831" s="69">
        <f t="shared" ca="1" si="537"/>
        <v>0</v>
      </c>
      <c r="H1831" s="34">
        <f t="shared" ca="1" si="538"/>
        <v>367.87806525903972</v>
      </c>
      <c r="I1831" s="34">
        <f t="shared" ca="1" si="539"/>
        <v>3867.8780652590403</v>
      </c>
      <c r="J1831" s="18">
        <f ca="1">SUM(INDIRECT(ADDRESS(ROW(F1831),COLUMN(F1831),4)):INDIRECT(ADDRESS(ROW(F1831)+N$5-1,COLUMN(F1831),4)))</f>
        <v>24500.000000000004</v>
      </c>
      <c r="K1831" s="18">
        <f t="shared" ca="1" si="540"/>
        <v>16350</v>
      </c>
      <c r="L1831" s="18">
        <f t="shared" ca="1" si="550"/>
        <v>0</v>
      </c>
      <c r="M1831" s="18">
        <f t="shared" ca="1" si="534"/>
        <v>0</v>
      </c>
      <c r="N1831" s="34">
        <f t="shared" ca="1" si="541"/>
        <v>14896.896261647591</v>
      </c>
      <c r="P1831" s="18">
        <f t="shared" ca="1" si="535"/>
        <v>367.87806525903972</v>
      </c>
      <c r="Q1831" s="47">
        <f ca="1">SUM(L$15:L1831)-SUM(M$15:M1831)</f>
        <v>16350</v>
      </c>
      <c r="R1831" s="47" t="str">
        <f t="shared" ca="1" si="536"/>
        <v>M1834</v>
      </c>
      <c r="S1831" s="40">
        <f t="shared" ca="1" si="542"/>
        <v>0</v>
      </c>
      <c r="T1831" s="46">
        <f t="shared" ca="1" si="543"/>
        <v>51</v>
      </c>
      <c r="X1831" s="74">
        <f t="shared" ca="1" si="544"/>
        <v>0.36787806525903971</v>
      </c>
      <c r="Y1831" s="75">
        <f t="shared" ca="1" si="545"/>
        <v>0.36787806525903971</v>
      </c>
      <c r="Z1831" s="74">
        <f t="shared" ca="1" si="546"/>
        <v>1.444665873274706</v>
      </c>
      <c r="AA1831" s="76">
        <f t="shared" ca="1" si="547"/>
        <v>367.87806525903972</v>
      </c>
      <c r="AB1831" s="76">
        <f t="shared" ca="1" si="548"/>
        <v>1444.665873274706</v>
      </c>
    </row>
    <row r="1832" spans="1:28" x14ac:dyDescent="0.25">
      <c r="A1832" s="2">
        <f t="shared" si="549"/>
        <v>18</v>
      </c>
      <c r="B1832" s="16">
        <f ca="1">VLOOKUP(A1832,PERIODS!$O$4:$P$33,2,FALSE)</f>
        <v>3.5000000000000003E-2</v>
      </c>
      <c r="C1832" s="15"/>
      <c r="D1832" s="18">
        <v>1818</v>
      </c>
      <c r="E1832" s="34">
        <f t="shared" ca="1" si="551"/>
        <v>14896.896261647591</v>
      </c>
      <c r="F1832" s="34">
        <f t="shared" ca="1" si="533"/>
        <v>3500.0000000000005</v>
      </c>
      <c r="G1832" s="69">
        <f t="shared" ca="1" si="537"/>
        <v>0</v>
      </c>
      <c r="H1832" s="34">
        <f t="shared" ca="1" si="538"/>
        <v>447.99602475511864</v>
      </c>
      <c r="I1832" s="34">
        <f t="shared" ca="1" si="539"/>
        <v>3947.9960247551189</v>
      </c>
      <c r="J1832" s="18">
        <f ca="1">SUM(INDIRECT(ADDRESS(ROW(F1832),COLUMN(F1832),4)):INDIRECT(ADDRESS(ROW(F1832)+N$5-1,COLUMN(F1832),4)))</f>
        <v>24500.000000000004</v>
      </c>
      <c r="K1832" s="18">
        <f t="shared" ca="1" si="540"/>
        <v>16350</v>
      </c>
      <c r="L1832" s="18">
        <f t="shared" ca="1" si="550"/>
        <v>0</v>
      </c>
      <c r="M1832" s="18">
        <f t="shared" ca="1" si="534"/>
        <v>0</v>
      </c>
      <c r="N1832" s="34">
        <f t="shared" ca="1" si="541"/>
        <v>10948.900236892472</v>
      </c>
      <c r="P1832" s="18">
        <f t="shared" ca="1" si="535"/>
        <v>447.99602475511864</v>
      </c>
      <c r="Q1832" s="47">
        <f ca="1">SUM(L$15:L1832)-SUM(M$15:M1832)</f>
        <v>16350</v>
      </c>
      <c r="R1832" s="47" t="str">
        <f t="shared" ca="1" si="536"/>
        <v>M1835</v>
      </c>
      <c r="S1832" s="40">
        <f t="shared" ca="1" si="542"/>
        <v>0</v>
      </c>
      <c r="T1832" s="46">
        <f t="shared" ca="1" si="543"/>
        <v>68</v>
      </c>
      <c r="X1832" s="74">
        <f t="shared" ca="1" si="544"/>
        <v>0.44799602475511863</v>
      </c>
      <c r="Y1832" s="75">
        <f t="shared" ca="1" si="545"/>
        <v>0.44799602475511863</v>
      </c>
      <c r="Z1832" s="74">
        <f t="shared" ca="1" si="546"/>
        <v>1.5651724736972903</v>
      </c>
      <c r="AA1832" s="76">
        <f t="shared" ca="1" si="547"/>
        <v>447.99602475511864</v>
      </c>
      <c r="AB1832" s="76">
        <f t="shared" ca="1" si="548"/>
        <v>1565.1724736972903</v>
      </c>
    </row>
    <row r="1833" spans="1:28" x14ac:dyDescent="0.25">
      <c r="A1833" s="2">
        <f t="shared" si="549"/>
        <v>19</v>
      </c>
      <c r="B1833" s="16">
        <f ca="1">VLOOKUP(A1833,PERIODS!$O$4:$P$33,2,FALSE)</f>
        <v>3.5000000000000003E-2</v>
      </c>
      <c r="C1833" s="15"/>
      <c r="D1833" s="18">
        <v>1819</v>
      </c>
      <c r="E1833" s="34">
        <f t="shared" ca="1" si="551"/>
        <v>10948.900236892472</v>
      </c>
      <c r="F1833" s="34">
        <f t="shared" ca="1" si="533"/>
        <v>3500.0000000000005</v>
      </c>
      <c r="G1833" s="69">
        <f t="shared" ca="1" si="537"/>
        <v>0</v>
      </c>
      <c r="H1833" s="34">
        <f t="shared" ca="1" si="538"/>
        <v>602.93513256766778</v>
      </c>
      <c r="I1833" s="34">
        <f t="shared" ca="1" si="539"/>
        <v>4102.935132567668</v>
      </c>
      <c r="J1833" s="18">
        <f ca="1">SUM(INDIRECT(ADDRESS(ROW(F1833),COLUMN(F1833),4)):INDIRECT(ADDRESS(ROW(F1833)+N$5-1,COLUMN(F1833),4)))</f>
        <v>24500.000000000004</v>
      </c>
      <c r="K1833" s="18">
        <f t="shared" ca="1" si="540"/>
        <v>0</v>
      </c>
      <c r="L1833" s="18">
        <f t="shared" ca="1" si="550"/>
        <v>0</v>
      </c>
      <c r="M1833" s="18">
        <f t="shared" ca="1" si="534"/>
        <v>16350</v>
      </c>
      <c r="N1833" s="34">
        <f t="shared" ca="1" si="541"/>
        <v>23195.965104324805</v>
      </c>
      <c r="P1833" s="18">
        <f t="shared" ca="1" si="535"/>
        <v>602.93513256766778</v>
      </c>
      <c r="Q1833" s="47">
        <f ca="1">SUM(L$15:L1833)-SUM(M$15:M1833)</f>
        <v>0</v>
      </c>
      <c r="R1833" s="47" t="str">
        <f t="shared" ca="1" si="536"/>
        <v>M1836</v>
      </c>
      <c r="S1833" s="40">
        <f t="shared" ca="1" si="542"/>
        <v>0</v>
      </c>
      <c r="T1833" s="46">
        <f t="shared" ca="1" si="543"/>
        <v>75</v>
      </c>
      <c r="X1833" s="74">
        <f t="shared" ca="1" si="544"/>
        <v>0.60293513256766773</v>
      </c>
      <c r="Y1833" s="75">
        <f t="shared" ca="1" si="545"/>
        <v>0.60293513256766773</v>
      </c>
      <c r="Z1833" s="74">
        <f t="shared" ca="1" si="546"/>
        <v>1.8274748170880413</v>
      </c>
      <c r="AA1833" s="76">
        <f t="shared" ca="1" si="547"/>
        <v>602.93513256766778</v>
      </c>
      <c r="AB1833" s="76">
        <f t="shared" ca="1" si="548"/>
        <v>1827.4748170880412</v>
      </c>
    </row>
    <row r="1834" spans="1:28" x14ac:dyDescent="0.25">
      <c r="A1834" s="2">
        <f t="shared" si="549"/>
        <v>20</v>
      </c>
      <c r="B1834" s="16">
        <f ca="1">VLOOKUP(A1834,PERIODS!$O$4:$P$33,2,FALSE)</f>
        <v>3.5000000000000003E-2</v>
      </c>
      <c r="C1834" s="15"/>
      <c r="D1834" s="18">
        <v>1820</v>
      </c>
      <c r="E1834" s="34">
        <f t="shared" ca="1" si="551"/>
        <v>23195.965104324805</v>
      </c>
      <c r="F1834" s="34">
        <f t="shared" ca="1" si="533"/>
        <v>3500.0000000000005</v>
      </c>
      <c r="G1834" s="69">
        <f t="shared" ca="1" si="537"/>
        <v>0</v>
      </c>
      <c r="H1834" s="34">
        <f t="shared" ca="1" si="538"/>
        <v>-899.97757489924709</v>
      </c>
      <c r="I1834" s="34">
        <f t="shared" ca="1" si="539"/>
        <v>2600.0224251007535</v>
      </c>
      <c r="J1834" s="18">
        <f ca="1">SUM(INDIRECT(ADDRESS(ROW(F1834),COLUMN(F1834),4)):INDIRECT(ADDRESS(ROW(F1834)+N$5-1,COLUMN(F1834),4)))</f>
        <v>24500.000000000004</v>
      </c>
      <c r="K1834" s="18">
        <f t="shared" ca="1" si="540"/>
        <v>16350</v>
      </c>
      <c r="L1834" s="18">
        <f t="shared" ca="1" si="550"/>
        <v>16350</v>
      </c>
      <c r="M1834" s="18">
        <f t="shared" ca="1" si="534"/>
        <v>0</v>
      </c>
      <c r="N1834" s="34">
        <f t="shared" ca="1" si="541"/>
        <v>20595.942679224052</v>
      </c>
      <c r="P1834" s="18">
        <f t="shared" ca="1" si="535"/>
        <v>899.97757489924709</v>
      </c>
      <c r="Q1834" s="47">
        <f ca="1">SUM(L$15:L1834)-SUM(M$15:M1834)</f>
        <v>16350</v>
      </c>
      <c r="R1834" s="47" t="str">
        <f t="shared" ca="1" si="536"/>
        <v>M1837</v>
      </c>
      <c r="S1834" s="40">
        <f t="shared" ca="1" si="542"/>
        <v>0</v>
      </c>
      <c r="T1834" s="46">
        <f t="shared" ca="1" si="543"/>
        <v>55</v>
      </c>
      <c r="X1834" s="74">
        <f t="shared" ca="1" si="544"/>
        <v>-0.89997757489924712</v>
      </c>
      <c r="Y1834" s="75">
        <f t="shared" ca="1" si="545"/>
        <v>-0.89997757489924712</v>
      </c>
      <c r="Z1834" s="74">
        <f t="shared" ca="1" si="546"/>
        <v>0.40657877720841157</v>
      </c>
      <c r="AA1834" s="76">
        <f t="shared" ca="1" si="547"/>
        <v>-899.97757489924709</v>
      </c>
      <c r="AB1834" s="76">
        <f t="shared" ca="1" si="548"/>
        <v>406.57877720841157</v>
      </c>
    </row>
    <row r="1835" spans="1:28" x14ac:dyDescent="0.25">
      <c r="A1835" s="2">
        <f t="shared" si="549"/>
        <v>21</v>
      </c>
      <c r="B1835" s="16">
        <f ca="1">VLOOKUP(A1835,PERIODS!$O$4:$P$33,2,FALSE)</f>
        <v>3.5000000000000003E-2</v>
      </c>
      <c r="C1835" s="15"/>
      <c r="D1835" s="18">
        <v>1821</v>
      </c>
      <c r="E1835" s="34">
        <f t="shared" ca="1" si="551"/>
        <v>20595.942679224052</v>
      </c>
      <c r="F1835" s="34">
        <f t="shared" ca="1" si="533"/>
        <v>3500.0000000000005</v>
      </c>
      <c r="G1835" s="69">
        <f t="shared" ca="1" si="537"/>
        <v>0</v>
      </c>
      <c r="H1835" s="34">
        <f t="shared" ca="1" si="538"/>
        <v>-1030.5259389685959</v>
      </c>
      <c r="I1835" s="34">
        <f t="shared" ca="1" si="539"/>
        <v>2469.4740610314047</v>
      </c>
      <c r="J1835" s="18">
        <f ca="1">SUM(INDIRECT(ADDRESS(ROW(F1835),COLUMN(F1835),4)):INDIRECT(ADDRESS(ROW(F1835)+N$5-1,COLUMN(F1835),4)))</f>
        <v>24500.000000000004</v>
      </c>
      <c r="K1835" s="18">
        <f t="shared" ca="1" si="540"/>
        <v>16350</v>
      </c>
      <c r="L1835" s="18">
        <f t="shared" ca="1" si="550"/>
        <v>0</v>
      </c>
      <c r="M1835" s="18">
        <f t="shared" ca="1" si="534"/>
        <v>0</v>
      </c>
      <c r="N1835" s="34">
        <f t="shared" ca="1" si="541"/>
        <v>18126.468618192648</v>
      </c>
      <c r="P1835" s="18">
        <f t="shared" ca="1" si="535"/>
        <v>1030.5259389685959</v>
      </c>
      <c r="Q1835" s="47">
        <f ca="1">SUM(L$15:L1835)-SUM(M$15:M1835)</f>
        <v>16350</v>
      </c>
      <c r="R1835" s="47" t="str">
        <f t="shared" ca="1" si="536"/>
        <v>M1838</v>
      </c>
      <c r="S1835" s="40">
        <f t="shared" ca="1" si="542"/>
        <v>0</v>
      </c>
      <c r="T1835" s="46">
        <f t="shared" ca="1" si="543"/>
        <v>28</v>
      </c>
      <c r="X1835" s="74">
        <f t="shared" ca="1" si="544"/>
        <v>-1.0305259389685959</v>
      </c>
      <c r="Y1835" s="75">
        <f t="shared" ca="1" si="545"/>
        <v>-1.0305259389685959</v>
      </c>
      <c r="Z1835" s="74">
        <f t="shared" ca="1" si="546"/>
        <v>0.3568192460640377</v>
      </c>
      <c r="AA1835" s="76">
        <f t="shared" ca="1" si="547"/>
        <v>-1030.5259389685959</v>
      </c>
      <c r="AB1835" s="76">
        <f t="shared" ca="1" si="548"/>
        <v>356.81924606403771</v>
      </c>
    </row>
    <row r="1836" spans="1:28" x14ac:dyDescent="0.25">
      <c r="A1836" s="2">
        <f t="shared" si="549"/>
        <v>22</v>
      </c>
      <c r="B1836" s="16">
        <f ca="1">VLOOKUP(A1836,PERIODS!$O$4:$P$33,2,FALSE)</f>
        <v>3.5000000000000003E-2</v>
      </c>
      <c r="C1836" s="15"/>
      <c r="D1836" s="18">
        <v>1822</v>
      </c>
      <c r="E1836" s="34">
        <f t="shared" ca="1" si="551"/>
        <v>18126.468618192648</v>
      </c>
      <c r="F1836" s="34">
        <f t="shared" ca="1" si="533"/>
        <v>3500.0000000000005</v>
      </c>
      <c r="G1836" s="69">
        <f t="shared" ca="1" si="537"/>
        <v>0</v>
      </c>
      <c r="H1836" s="34">
        <f t="shared" ca="1" si="538"/>
        <v>319.60979742533237</v>
      </c>
      <c r="I1836" s="34">
        <f t="shared" ca="1" si="539"/>
        <v>3819.609797425333</v>
      </c>
      <c r="J1836" s="18">
        <f ca="1">SUM(INDIRECT(ADDRESS(ROW(F1836),COLUMN(F1836),4)):INDIRECT(ADDRESS(ROW(F1836)+N$5-1,COLUMN(F1836),4)))</f>
        <v>25000.000000000004</v>
      </c>
      <c r="K1836" s="18">
        <f t="shared" ca="1" si="540"/>
        <v>16350</v>
      </c>
      <c r="L1836" s="18">
        <f t="shared" ca="1" si="550"/>
        <v>0</v>
      </c>
      <c r="M1836" s="18">
        <f t="shared" ca="1" si="534"/>
        <v>0</v>
      </c>
      <c r="N1836" s="34">
        <f t="shared" ca="1" si="541"/>
        <v>14306.858820767315</v>
      </c>
      <c r="P1836" s="18">
        <f t="shared" ca="1" si="535"/>
        <v>319.60979742533237</v>
      </c>
      <c r="Q1836" s="47">
        <f ca="1">SUM(L$15:L1836)-SUM(M$15:M1836)</f>
        <v>16350</v>
      </c>
      <c r="R1836" s="47" t="str">
        <f t="shared" ca="1" si="536"/>
        <v>M1839</v>
      </c>
      <c r="S1836" s="40">
        <f t="shared" ca="1" si="542"/>
        <v>0</v>
      </c>
      <c r="T1836" s="46">
        <f t="shared" ca="1" si="543"/>
        <v>3</v>
      </c>
      <c r="X1836" s="74">
        <f t="shared" ca="1" si="544"/>
        <v>0.31960979742533235</v>
      </c>
      <c r="Y1836" s="75">
        <f t="shared" ca="1" si="545"/>
        <v>0.31960979742533235</v>
      </c>
      <c r="Z1836" s="74">
        <f t="shared" ca="1" si="546"/>
        <v>1.3765905103624256</v>
      </c>
      <c r="AA1836" s="76">
        <f t="shared" ca="1" si="547"/>
        <v>319.60979742533237</v>
      </c>
      <c r="AB1836" s="76">
        <f t="shared" ca="1" si="548"/>
        <v>1376.5905103624257</v>
      </c>
    </row>
    <row r="1837" spans="1:28" x14ac:dyDescent="0.25">
      <c r="A1837" s="2">
        <f t="shared" si="549"/>
        <v>23</v>
      </c>
      <c r="B1837" s="16">
        <f ca="1">VLOOKUP(A1837,PERIODS!$O$4:$P$33,2,FALSE)</f>
        <v>3.5000000000000003E-2</v>
      </c>
      <c r="C1837" s="15"/>
      <c r="D1837" s="18">
        <v>1823</v>
      </c>
      <c r="E1837" s="34">
        <f t="shared" ca="1" si="551"/>
        <v>14306.858820767315</v>
      </c>
      <c r="F1837" s="34">
        <f t="shared" ca="1" si="533"/>
        <v>3500.0000000000005</v>
      </c>
      <c r="G1837" s="69">
        <f t="shared" ca="1" si="537"/>
        <v>0</v>
      </c>
      <c r="H1837" s="34">
        <f t="shared" ca="1" si="538"/>
        <v>1716.6391238297683</v>
      </c>
      <c r="I1837" s="34">
        <f t="shared" ca="1" si="539"/>
        <v>5216.6391238297692</v>
      </c>
      <c r="J1837" s="18">
        <f ca="1">SUM(INDIRECT(ADDRESS(ROW(F1837),COLUMN(F1837),4)):INDIRECT(ADDRESS(ROW(F1837)+N$5-1,COLUMN(F1837),4)))</f>
        <v>25500.000000000004</v>
      </c>
      <c r="K1837" s="18">
        <f t="shared" ca="1" si="540"/>
        <v>0</v>
      </c>
      <c r="L1837" s="18">
        <f t="shared" ca="1" si="550"/>
        <v>0</v>
      </c>
      <c r="M1837" s="18">
        <f t="shared" ca="1" si="534"/>
        <v>16350</v>
      </c>
      <c r="N1837" s="34">
        <f t="shared" ca="1" si="541"/>
        <v>25440.219696937544</v>
      </c>
      <c r="P1837" s="18">
        <f t="shared" ca="1" si="535"/>
        <v>1716.6391238297683</v>
      </c>
      <c r="Q1837" s="47">
        <f ca="1">SUM(L$15:L1837)-SUM(M$15:M1837)</f>
        <v>0</v>
      </c>
      <c r="R1837" s="47" t="str">
        <f t="shared" ca="1" si="536"/>
        <v>M1840</v>
      </c>
      <c r="S1837" s="40">
        <f t="shared" ca="1" si="542"/>
        <v>0</v>
      </c>
      <c r="T1837" s="46">
        <f t="shared" ca="1" si="543"/>
        <v>85</v>
      </c>
      <c r="X1837" s="74">
        <f t="shared" ca="1" si="544"/>
        <v>1.7166391238297682</v>
      </c>
      <c r="Y1837" s="75">
        <f t="shared" ca="1" si="545"/>
        <v>1.7166391238297682</v>
      </c>
      <c r="Z1837" s="74">
        <f t="shared" ca="1" si="546"/>
        <v>5.5657910603230478</v>
      </c>
      <c r="AA1837" s="76">
        <f t="shared" ca="1" si="547"/>
        <v>1716.6391238297683</v>
      </c>
      <c r="AB1837" s="76">
        <f t="shared" ca="1" si="548"/>
        <v>5565.7910603230475</v>
      </c>
    </row>
    <row r="1838" spans="1:28" x14ac:dyDescent="0.25">
      <c r="A1838" s="2">
        <f t="shared" si="549"/>
        <v>24</v>
      </c>
      <c r="B1838" s="16">
        <f ca="1">VLOOKUP(A1838,PERIODS!$O$4:$P$33,2,FALSE)</f>
        <v>3.5000000000000003E-2</v>
      </c>
      <c r="C1838" s="15"/>
      <c r="D1838" s="18">
        <v>1824</v>
      </c>
      <c r="E1838" s="34">
        <f t="shared" ca="1" si="551"/>
        <v>25440.219696937544</v>
      </c>
      <c r="F1838" s="34">
        <f t="shared" ca="1" si="533"/>
        <v>3500.0000000000005</v>
      </c>
      <c r="G1838" s="69">
        <f t="shared" ca="1" si="537"/>
        <v>0</v>
      </c>
      <c r="H1838" s="34">
        <f t="shared" ca="1" si="538"/>
        <v>123.26969283328752</v>
      </c>
      <c r="I1838" s="34">
        <f t="shared" ca="1" si="539"/>
        <v>3623.269692833288</v>
      </c>
      <c r="J1838" s="18">
        <f ca="1">SUM(INDIRECT(ADDRESS(ROW(F1838),COLUMN(F1838),4)):INDIRECT(ADDRESS(ROW(F1838)+N$5-1,COLUMN(F1838),4)))</f>
        <v>26000</v>
      </c>
      <c r="K1838" s="18">
        <f t="shared" ca="1" si="540"/>
        <v>16350</v>
      </c>
      <c r="L1838" s="18">
        <f t="shared" ca="1" si="550"/>
        <v>16350</v>
      </c>
      <c r="M1838" s="18">
        <f t="shared" ca="1" si="534"/>
        <v>0</v>
      </c>
      <c r="N1838" s="34">
        <f t="shared" ca="1" si="541"/>
        <v>21816.950004104256</v>
      </c>
      <c r="P1838" s="18">
        <f t="shared" ca="1" si="535"/>
        <v>123.26969283328752</v>
      </c>
      <c r="Q1838" s="47">
        <f ca="1">SUM(L$15:L1838)-SUM(M$15:M1838)</f>
        <v>16350</v>
      </c>
      <c r="R1838" s="47" t="str">
        <f t="shared" ca="1" si="536"/>
        <v>M1841</v>
      </c>
      <c r="S1838" s="40">
        <f t="shared" ca="1" si="542"/>
        <v>0</v>
      </c>
      <c r="T1838" s="46">
        <f t="shared" ca="1" si="543"/>
        <v>6</v>
      </c>
      <c r="X1838" s="74">
        <f t="shared" ca="1" si="544"/>
        <v>0.12326969283328752</v>
      </c>
      <c r="Y1838" s="75">
        <f t="shared" ca="1" si="545"/>
        <v>0.12326969283328752</v>
      </c>
      <c r="Z1838" s="74">
        <f t="shared" ca="1" si="546"/>
        <v>1.1311894535017935</v>
      </c>
      <c r="AA1838" s="76">
        <f t="shared" ca="1" si="547"/>
        <v>123.26969283328752</v>
      </c>
      <c r="AB1838" s="76">
        <f t="shared" ca="1" si="548"/>
        <v>1131.1894535017934</v>
      </c>
    </row>
    <row r="1839" spans="1:28" x14ac:dyDescent="0.25">
      <c r="A1839" s="2">
        <f t="shared" si="549"/>
        <v>25</v>
      </c>
      <c r="B1839" s="16">
        <f ca="1">VLOOKUP(A1839,PERIODS!$O$4:$P$33,2,FALSE)</f>
        <v>3.5000000000000003E-2</v>
      </c>
      <c r="C1839" s="15"/>
      <c r="D1839" s="18">
        <v>1825</v>
      </c>
      <c r="E1839" s="34">
        <f t="shared" ca="1" si="551"/>
        <v>21816.950004104256</v>
      </c>
      <c r="F1839" s="34">
        <f t="shared" ca="1" si="533"/>
        <v>3500.0000000000005</v>
      </c>
      <c r="G1839" s="69">
        <f t="shared" ca="1" si="537"/>
        <v>0</v>
      </c>
      <c r="H1839" s="34">
        <f t="shared" ca="1" si="538"/>
        <v>-862.14220066897553</v>
      </c>
      <c r="I1839" s="34">
        <f t="shared" ca="1" si="539"/>
        <v>2637.857799331025</v>
      </c>
      <c r="J1839" s="18">
        <f ca="1">SUM(INDIRECT(ADDRESS(ROW(F1839),COLUMN(F1839),4)):INDIRECT(ADDRESS(ROW(F1839)+N$5-1,COLUMN(F1839),4)))</f>
        <v>24900</v>
      </c>
      <c r="K1839" s="18">
        <f t="shared" ca="1" si="540"/>
        <v>16350</v>
      </c>
      <c r="L1839" s="18">
        <f t="shared" ca="1" si="550"/>
        <v>0</v>
      </c>
      <c r="M1839" s="18">
        <f t="shared" ca="1" si="534"/>
        <v>0</v>
      </c>
      <c r="N1839" s="34">
        <f t="shared" ca="1" si="541"/>
        <v>19179.092204773231</v>
      </c>
      <c r="P1839" s="18">
        <f t="shared" ca="1" si="535"/>
        <v>862.14220066897553</v>
      </c>
      <c r="Q1839" s="47">
        <f ca="1">SUM(L$15:L1839)-SUM(M$15:M1839)</f>
        <v>16350</v>
      </c>
      <c r="R1839" s="47" t="str">
        <f t="shared" ca="1" si="536"/>
        <v>M1842</v>
      </c>
      <c r="S1839" s="40">
        <f t="shared" ca="1" si="542"/>
        <v>0</v>
      </c>
      <c r="T1839" s="46">
        <f t="shared" ca="1" si="543"/>
        <v>44</v>
      </c>
      <c r="X1839" s="74">
        <f t="shared" ca="1" si="544"/>
        <v>-0.86214220066897551</v>
      </c>
      <c r="Y1839" s="75">
        <f t="shared" ca="1" si="545"/>
        <v>-0.86214220066897551</v>
      </c>
      <c r="Z1839" s="74">
        <f t="shared" ca="1" si="546"/>
        <v>0.42225655447938393</v>
      </c>
      <c r="AA1839" s="76">
        <f t="shared" ca="1" si="547"/>
        <v>-862.14220066897553</v>
      </c>
      <c r="AB1839" s="76">
        <f t="shared" ca="1" si="548"/>
        <v>422.25655447938391</v>
      </c>
    </row>
    <row r="1840" spans="1:28" x14ac:dyDescent="0.25">
      <c r="A1840" s="2">
        <f t="shared" si="549"/>
        <v>26</v>
      </c>
      <c r="B1840" s="16">
        <f ca="1">VLOOKUP(A1840,PERIODS!$O$4:$P$33,2,FALSE)</f>
        <v>3.5000000000000003E-2</v>
      </c>
      <c r="C1840" s="15"/>
      <c r="D1840" s="18">
        <v>1826</v>
      </c>
      <c r="E1840" s="34">
        <f t="shared" ca="1" si="551"/>
        <v>19179.092204773231</v>
      </c>
      <c r="F1840" s="34">
        <f t="shared" ca="1" si="533"/>
        <v>3500.0000000000005</v>
      </c>
      <c r="G1840" s="69">
        <f t="shared" ca="1" si="537"/>
        <v>0</v>
      </c>
      <c r="H1840" s="34">
        <f t="shared" ca="1" si="538"/>
        <v>-1396.0935441061165</v>
      </c>
      <c r="I1840" s="34">
        <f t="shared" ca="1" si="539"/>
        <v>2103.906455893884</v>
      </c>
      <c r="J1840" s="18">
        <f ca="1">SUM(INDIRECT(ADDRESS(ROW(F1840),COLUMN(F1840),4)):INDIRECT(ADDRESS(ROW(F1840)+N$5-1,COLUMN(F1840),4)))</f>
        <v>23900</v>
      </c>
      <c r="K1840" s="18">
        <f t="shared" ca="1" si="540"/>
        <v>16350</v>
      </c>
      <c r="L1840" s="18">
        <f t="shared" ca="1" si="550"/>
        <v>0</v>
      </c>
      <c r="M1840" s="18">
        <f t="shared" ca="1" si="534"/>
        <v>0</v>
      </c>
      <c r="N1840" s="34">
        <f t="shared" ca="1" si="541"/>
        <v>17075.185748879347</v>
      </c>
      <c r="P1840" s="18">
        <f t="shared" ca="1" si="535"/>
        <v>1396.0935441061165</v>
      </c>
      <c r="Q1840" s="47">
        <f ca="1">SUM(L$15:L1840)-SUM(M$15:M1840)</f>
        <v>16350</v>
      </c>
      <c r="R1840" s="47" t="str">
        <f t="shared" ca="1" si="536"/>
        <v>M1843</v>
      </c>
      <c r="S1840" s="40">
        <f t="shared" ca="1" si="542"/>
        <v>0</v>
      </c>
      <c r="T1840" s="46">
        <f t="shared" ca="1" si="543"/>
        <v>30</v>
      </c>
      <c r="X1840" s="74">
        <f t="shared" ca="1" si="544"/>
        <v>-1.3960935441061164</v>
      </c>
      <c r="Y1840" s="75">
        <f t="shared" ca="1" si="545"/>
        <v>-1.3960935441061164</v>
      </c>
      <c r="Z1840" s="74">
        <f t="shared" ca="1" si="546"/>
        <v>0.2475621681411774</v>
      </c>
      <c r="AA1840" s="76">
        <f t="shared" ca="1" si="547"/>
        <v>-1396.0935441061165</v>
      </c>
      <c r="AB1840" s="76">
        <f t="shared" ca="1" si="548"/>
        <v>247.56216814117741</v>
      </c>
    </row>
    <row r="1841" spans="1:28" x14ac:dyDescent="0.25">
      <c r="A1841" s="2">
        <f t="shared" si="549"/>
        <v>27</v>
      </c>
      <c r="B1841" s="16">
        <f ca="1">VLOOKUP(A1841,PERIODS!$O$4:$P$33,2,FALSE)</f>
        <v>3.5000000000000003E-2</v>
      </c>
      <c r="C1841" s="15"/>
      <c r="D1841" s="18">
        <v>1827</v>
      </c>
      <c r="E1841" s="34">
        <f t="shared" ca="1" si="551"/>
        <v>17075.185748879347</v>
      </c>
      <c r="F1841" s="34">
        <f t="shared" ca="1" si="533"/>
        <v>3500.0000000000005</v>
      </c>
      <c r="G1841" s="69">
        <f t="shared" ca="1" si="537"/>
        <v>0</v>
      </c>
      <c r="H1841" s="34">
        <f t="shared" ca="1" si="538"/>
        <v>1171.3538190096258</v>
      </c>
      <c r="I1841" s="34">
        <f t="shared" ca="1" si="539"/>
        <v>4671.353819009626</v>
      </c>
      <c r="J1841" s="18">
        <f ca="1">SUM(INDIRECT(ADDRESS(ROW(F1841),COLUMN(F1841),4)):INDIRECT(ADDRESS(ROW(F1841)+N$5-1,COLUMN(F1841),4)))</f>
        <v>22900</v>
      </c>
      <c r="K1841" s="18">
        <f t="shared" ca="1" si="540"/>
        <v>0</v>
      </c>
      <c r="L1841" s="18">
        <f t="shared" ca="1" si="550"/>
        <v>0</v>
      </c>
      <c r="M1841" s="18">
        <f t="shared" ca="1" si="534"/>
        <v>16350</v>
      </c>
      <c r="N1841" s="34">
        <f t="shared" ca="1" si="541"/>
        <v>28753.831929869721</v>
      </c>
      <c r="P1841" s="18">
        <f t="shared" ca="1" si="535"/>
        <v>1171.3538190096258</v>
      </c>
      <c r="Q1841" s="47">
        <f ca="1">SUM(L$15:L1841)-SUM(M$15:M1841)</f>
        <v>0</v>
      </c>
      <c r="R1841" s="47" t="str">
        <f t="shared" ca="1" si="536"/>
        <v>M1844</v>
      </c>
      <c r="S1841" s="40">
        <f t="shared" ca="1" si="542"/>
        <v>0</v>
      </c>
      <c r="T1841" s="46">
        <f t="shared" ca="1" si="543"/>
        <v>88</v>
      </c>
      <c r="X1841" s="74">
        <f t="shared" ca="1" si="544"/>
        <v>1.1713538190096258</v>
      </c>
      <c r="Y1841" s="75">
        <f t="shared" ca="1" si="545"/>
        <v>1.1713538190096258</v>
      </c>
      <c r="Z1841" s="74">
        <f t="shared" ca="1" si="546"/>
        <v>3.2263575874201242</v>
      </c>
      <c r="AA1841" s="76">
        <f t="shared" ca="1" si="547"/>
        <v>1171.3538190096258</v>
      </c>
      <c r="AB1841" s="76">
        <f t="shared" ca="1" si="548"/>
        <v>3226.3575874201242</v>
      </c>
    </row>
    <row r="1842" spans="1:28" x14ac:dyDescent="0.25">
      <c r="A1842" s="2">
        <f t="shared" si="549"/>
        <v>28</v>
      </c>
      <c r="B1842" s="16">
        <f ca="1">VLOOKUP(A1842,PERIODS!$O$4:$P$33,2,FALSE)</f>
        <v>0.04</v>
      </c>
      <c r="C1842" s="15"/>
      <c r="D1842" s="18">
        <v>1828</v>
      </c>
      <c r="E1842" s="34">
        <f t="shared" ca="1" si="551"/>
        <v>28753.831929869721</v>
      </c>
      <c r="F1842" s="34">
        <f t="shared" ca="1" si="533"/>
        <v>4000</v>
      </c>
      <c r="G1842" s="69">
        <f t="shared" ca="1" si="537"/>
        <v>0</v>
      </c>
      <c r="H1842" s="34">
        <f t="shared" ca="1" si="538"/>
        <v>-24.937585127033607</v>
      </c>
      <c r="I1842" s="34">
        <f t="shared" ca="1" si="539"/>
        <v>3975.0624148729662</v>
      </c>
      <c r="J1842" s="18">
        <f ca="1">SUM(INDIRECT(ADDRESS(ROW(F1842),COLUMN(F1842),4)):INDIRECT(ADDRESS(ROW(F1842)+N$5-1,COLUMN(F1842),4)))</f>
        <v>21900</v>
      </c>
      <c r="K1842" s="18">
        <f t="shared" ca="1" si="540"/>
        <v>0</v>
      </c>
      <c r="L1842" s="18">
        <f t="shared" ca="1" si="550"/>
        <v>0</v>
      </c>
      <c r="M1842" s="18">
        <f t="shared" ca="1" si="534"/>
        <v>0</v>
      </c>
      <c r="N1842" s="34">
        <f t="shared" ca="1" si="541"/>
        <v>24778.769514996755</v>
      </c>
      <c r="P1842" s="18">
        <f t="shared" ca="1" si="535"/>
        <v>24.937585127033607</v>
      </c>
      <c r="Q1842" s="47">
        <f ca="1">SUM(L$15:L1842)-SUM(M$15:M1842)</f>
        <v>0</v>
      </c>
      <c r="R1842" s="47" t="str">
        <f t="shared" ca="1" si="536"/>
        <v>M1845</v>
      </c>
      <c r="S1842" s="40">
        <f t="shared" ca="1" si="542"/>
        <v>0</v>
      </c>
      <c r="T1842" s="46">
        <f t="shared" ca="1" si="543"/>
        <v>39</v>
      </c>
      <c r="X1842" s="74">
        <f t="shared" ca="1" si="544"/>
        <v>-2.4937585127033608E-2</v>
      </c>
      <c r="Y1842" s="75">
        <f t="shared" ca="1" si="545"/>
        <v>-2.4937585127033608E-2</v>
      </c>
      <c r="Z1842" s="74">
        <f t="shared" ca="1" si="546"/>
        <v>0.97537078777235098</v>
      </c>
      <c r="AA1842" s="76">
        <f t="shared" ca="1" si="547"/>
        <v>-24.937585127033607</v>
      </c>
      <c r="AB1842" s="76">
        <f t="shared" ca="1" si="548"/>
        <v>975.37078777235092</v>
      </c>
    </row>
    <row r="1843" spans="1:28" x14ac:dyDescent="0.25">
      <c r="A1843" s="2">
        <f t="shared" si="549"/>
        <v>29</v>
      </c>
      <c r="B1843" s="16">
        <f ca="1">VLOOKUP(A1843,PERIODS!$O$4:$P$33,2,FALSE)</f>
        <v>0.04</v>
      </c>
      <c r="C1843" s="15"/>
      <c r="D1843" s="18">
        <v>1829</v>
      </c>
      <c r="E1843" s="34">
        <f t="shared" ca="1" si="551"/>
        <v>24778.769514996755</v>
      </c>
      <c r="F1843" s="34">
        <f t="shared" ca="1" si="533"/>
        <v>4000</v>
      </c>
      <c r="G1843" s="69">
        <f t="shared" ca="1" si="537"/>
        <v>0</v>
      </c>
      <c r="H1843" s="34">
        <f t="shared" ca="1" si="538"/>
        <v>-688.01141616041423</v>
      </c>
      <c r="I1843" s="34">
        <f t="shared" ca="1" si="539"/>
        <v>3311.9885838395858</v>
      </c>
      <c r="J1843" s="18">
        <f ca="1">SUM(INDIRECT(ADDRESS(ROW(F1843),COLUMN(F1843),4)):INDIRECT(ADDRESS(ROW(F1843)+N$5-1,COLUMN(F1843),4)))</f>
        <v>21200</v>
      </c>
      <c r="K1843" s="18">
        <f t="shared" ca="1" si="540"/>
        <v>0</v>
      </c>
      <c r="L1843" s="18">
        <f t="shared" ca="1" si="550"/>
        <v>0</v>
      </c>
      <c r="M1843" s="18">
        <f t="shared" ca="1" si="534"/>
        <v>0</v>
      </c>
      <c r="N1843" s="34">
        <f t="shared" ca="1" si="541"/>
        <v>21466.780931157169</v>
      </c>
      <c r="P1843" s="18">
        <f t="shared" ca="1" si="535"/>
        <v>688.01141616041423</v>
      </c>
      <c r="Q1843" s="47">
        <f ca="1">SUM(L$15:L1843)-SUM(M$15:M1843)</f>
        <v>0</v>
      </c>
      <c r="R1843" s="47" t="str">
        <f t="shared" ca="1" si="536"/>
        <v>M1846</v>
      </c>
      <c r="S1843" s="40">
        <f t="shared" ca="1" si="542"/>
        <v>0</v>
      </c>
      <c r="T1843" s="46">
        <f t="shared" ca="1" si="543"/>
        <v>41</v>
      </c>
      <c r="X1843" s="74">
        <f t="shared" ca="1" si="544"/>
        <v>-0.68801141616041428</v>
      </c>
      <c r="Y1843" s="75">
        <f t="shared" ca="1" si="545"/>
        <v>-0.68801141616041428</v>
      </c>
      <c r="Z1843" s="74">
        <f t="shared" ca="1" si="546"/>
        <v>0.50257448752170863</v>
      </c>
      <c r="AA1843" s="76">
        <f t="shared" ca="1" si="547"/>
        <v>-688.01141616041423</v>
      </c>
      <c r="AB1843" s="76">
        <f t="shared" ca="1" si="548"/>
        <v>502.57448752170865</v>
      </c>
    </row>
    <row r="1844" spans="1:28" x14ac:dyDescent="0.25">
      <c r="A1844" s="2">
        <f t="shared" si="549"/>
        <v>30</v>
      </c>
      <c r="B1844" s="16">
        <f ca="1">VLOOKUP(A1844,PERIODS!$O$4:$P$33,2,FALSE)</f>
        <v>0.04</v>
      </c>
      <c r="C1844" s="15"/>
      <c r="D1844" s="18">
        <v>1830</v>
      </c>
      <c r="E1844" s="34">
        <f t="shared" ca="1" si="551"/>
        <v>21466.780931157169</v>
      </c>
      <c r="F1844" s="34">
        <f t="shared" ca="1" si="533"/>
        <v>4000</v>
      </c>
      <c r="G1844" s="69">
        <f t="shared" ca="1" si="537"/>
        <v>0</v>
      </c>
      <c r="H1844" s="34">
        <f t="shared" ca="1" si="538"/>
        <v>184.91910568280034</v>
      </c>
      <c r="I1844" s="34">
        <f t="shared" ca="1" si="539"/>
        <v>4184.9191056828004</v>
      </c>
      <c r="J1844" s="18">
        <f ca="1">SUM(INDIRECT(ADDRESS(ROW(F1844),COLUMN(F1844),4)):INDIRECT(ADDRESS(ROW(F1844)+N$5-1,COLUMN(F1844),4)))</f>
        <v>20500</v>
      </c>
      <c r="K1844" s="18">
        <f t="shared" ca="1" si="540"/>
        <v>0</v>
      </c>
      <c r="L1844" s="18">
        <f t="shared" ca="1" si="550"/>
        <v>0</v>
      </c>
      <c r="M1844" s="18">
        <f t="shared" ca="1" si="534"/>
        <v>0</v>
      </c>
      <c r="N1844" s="34">
        <f t="shared" ca="1" si="541"/>
        <v>17281.861825474371</v>
      </c>
      <c r="P1844" s="18">
        <f t="shared" ca="1" si="535"/>
        <v>184.91910568280034</v>
      </c>
      <c r="Q1844" s="47">
        <f ca="1">SUM(L$15:L1844)-SUM(M$15:M1844)</f>
        <v>0</v>
      </c>
      <c r="R1844" s="47" t="str">
        <f t="shared" ca="1" si="536"/>
        <v>M1847</v>
      </c>
      <c r="S1844" s="40">
        <f t="shared" ca="1" si="542"/>
        <v>0</v>
      </c>
      <c r="T1844" s="46">
        <f t="shared" ca="1" si="543"/>
        <v>23</v>
      </c>
      <c r="X1844" s="74">
        <f t="shared" ca="1" si="544"/>
        <v>0.18491910568280034</v>
      </c>
      <c r="Y1844" s="75">
        <f t="shared" ca="1" si="545"/>
        <v>0.18491910568280034</v>
      </c>
      <c r="Z1844" s="74">
        <f t="shared" ca="1" si="546"/>
        <v>1.2031211105302979</v>
      </c>
      <c r="AA1844" s="76">
        <f t="shared" ca="1" si="547"/>
        <v>184.91910568280034</v>
      </c>
      <c r="AB1844" s="76">
        <f t="shared" ca="1" si="548"/>
        <v>1203.121110530298</v>
      </c>
    </row>
    <row r="1845" spans="1:28" x14ac:dyDescent="0.25">
      <c r="A1845" s="2">
        <f t="shared" si="549"/>
        <v>1</v>
      </c>
      <c r="B1845" s="16">
        <f ca="1">VLOOKUP(A1845,PERIODS!$O$4:$P$33,2,FALSE)</f>
        <v>2.4E-2</v>
      </c>
      <c r="C1845" s="15"/>
      <c r="D1845" s="18">
        <v>1831</v>
      </c>
      <c r="E1845" s="34">
        <f t="shared" ca="1" si="551"/>
        <v>17281.861825474371</v>
      </c>
      <c r="F1845" s="34">
        <f t="shared" ca="1" si="533"/>
        <v>2400</v>
      </c>
      <c r="G1845" s="69">
        <f t="shared" ca="1" si="537"/>
        <v>0</v>
      </c>
      <c r="H1845" s="34">
        <f t="shared" ca="1" si="538"/>
        <v>656.06547267386611</v>
      </c>
      <c r="I1845" s="34">
        <f t="shared" ca="1" si="539"/>
        <v>3056.0654726738662</v>
      </c>
      <c r="J1845" s="18">
        <f ca="1">SUM(INDIRECT(ADDRESS(ROW(F1845),COLUMN(F1845),4)):INDIRECT(ADDRESS(ROW(F1845)+N$5-1,COLUMN(F1845),4)))</f>
        <v>19800</v>
      </c>
      <c r="K1845" s="18">
        <f t="shared" ca="1" si="540"/>
        <v>16350</v>
      </c>
      <c r="L1845" s="18">
        <f t="shared" ca="1" si="550"/>
        <v>16350</v>
      </c>
      <c r="M1845" s="18">
        <f t="shared" ca="1" si="534"/>
        <v>0</v>
      </c>
      <c r="N1845" s="34">
        <f t="shared" ca="1" si="541"/>
        <v>14225.796352800504</v>
      </c>
      <c r="P1845" s="18">
        <f t="shared" ca="1" si="535"/>
        <v>656.06547267386611</v>
      </c>
      <c r="Q1845" s="47">
        <f ca="1">SUM(L$15:L1845)-SUM(M$15:M1845)</f>
        <v>16350</v>
      </c>
      <c r="R1845" s="47" t="str">
        <f t="shared" ca="1" si="536"/>
        <v>M1848</v>
      </c>
      <c r="S1845" s="40">
        <f t="shared" ca="1" si="542"/>
        <v>0</v>
      </c>
      <c r="T1845" s="46">
        <f t="shared" ca="1" si="543"/>
        <v>7</v>
      </c>
      <c r="X1845" s="74">
        <f t="shared" ca="1" si="544"/>
        <v>0.65606547267386606</v>
      </c>
      <c r="Y1845" s="75">
        <f t="shared" ca="1" si="545"/>
        <v>0.65606547267386606</v>
      </c>
      <c r="Z1845" s="74">
        <f t="shared" ca="1" si="546"/>
        <v>1.9271947972518368</v>
      </c>
      <c r="AA1845" s="76">
        <f t="shared" ca="1" si="547"/>
        <v>656.06547267386611</v>
      </c>
      <c r="AB1845" s="76">
        <f t="shared" ca="1" si="548"/>
        <v>1927.1947972518369</v>
      </c>
    </row>
    <row r="1846" spans="1:28" x14ac:dyDescent="0.25">
      <c r="A1846" s="2">
        <f t="shared" si="549"/>
        <v>2</v>
      </c>
      <c r="B1846" s="16">
        <f ca="1">VLOOKUP(A1846,PERIODS!$O$4:$P$33,2,FALSE)</f>
        <v>2.5000000000000001E-2</v>
      </c>
      <c r="C1846" s="15"/>
      <c r="D1846" s="18">
        <v>1832</v>
      </c>
      <c r="E1846" s="34">
        <f t="shared" ca="1" si="551"/>
        <v>14225.796352800504</v>
      </c>
      <c r="F1846" s="34">
        <f t="shared" ca="1" si="533"/>
        <v>2500</v>
      </c>
      <c r="G1846" s="69">
        <f t="shared" ca="1" si="537"/>
        <v>0</v>
      </c>
      <c r="H1846" s="34">
        <f t="shared" ca="1" si="538"/>
        <v>701.60337199094522</v>
      </c>
      <c r="I1846" s="34">
        <f t="shared" ca="1" si="539"/>
        <v>3201.6033719909451</v>
      </c>
      <c r="J1846" s="18">
        <f ca="1">SUM(INDIRECT(ADDRESS(ROW(F1846),COLUMN(F1846),4)):INDIRECT(ADDRESS(ROW(F1846)+N$5-1,COLUMN(F1846),4)))</f>
        <v>20700</v>
      </c>
      <c r="K1846" s="18">
        <f t="shared" ca="1" si="540"/>
        <v>16350</v>
      </c>
      <c r="L1846" s="18">
        <f t="shared" ca="1" si="550"/>
        <v>0</v>
      </c>
      <c r="M1846" s="18">
        <f t="shared" ca="1" si="534"/>
        <v>0</v>
      </c>
      <c r="N1846" s="34">
        <f t="shared" ca="1" si="541"/>
        <v>11024.192980809559</v>
      </c>
      <c r="P1846" s="18">
        <f t="shared" ca="1" si="535"/>
        <v>701.60337199094522</v>
      </c>
      <c r="Q1846" s="47">
        <f ca="1">SUM(L$15:L1846)-SUM(M$15:M1846)</f>
        <v>16350</v>
      </c>
      <c r="R1846" s="47" t="str">
        <f t="shared" ca="1" si="536"/>
        <v>M1849</v>
      </c>
      <c r="S1846" s="40">
        <f t="shared" ca="1" si="542"/>
        <v>0</v>
      </c>
      <c r="T1846" s="46">
        <f t="shared" ca="1" si="543"/>
        <v>68</v>
      </c>
      <c r="X1846" s="74">
        <f t="shared" ca="1" si="544"/>
        <v>0.70160337199094525</v>
      </c>
      <c r="Y1846" s="75">
        <f t="shared" ca="1" si="545"/>
        <v>0.70160337199094525</v>
      </c>
      <c r="Z1846" s="74">
        <f t="shared" ca="1" si="546"/>
        <v>2.016984092021795</v>
      </c>
      <c r="AA1846" s="76">
        <f t="shared" ca="1" si="547"/>
        <v>701.60337199094522</v>
      </c>
      <c r="AB1846" s="76">
        <f t="shared" ca="1" si="548"/>
        <v>2016.984092021795</v>
      </c>
    </row>
    <row r="1847" spans="1:28" x14ac:dyDescent="0.25">
      <c r="A1847" s="2">
        <f t="shared" si="549"/>
        <v>3</v>
      </c>
      <c r="B1847" s="16">
        <f ca="1">VLOOKUP(A1847,PERIODS!$O$4:$P$33,2,FALSE)</f>
        <v>2.5000000000000001E-2</v>
      </c>
      <c r="C1847" s="15"/>
      <c r="D1847" s="18">
        <v>1833</v>
      </c>
      <c r="E1847" s="34">
        <f t="shared" ca="1" si="551"/>
        <v>11024.192980809559</v>
      </c>
      <c r="F1847" s="34">
        <f t="shared" ca="1" si="533"/>
        <v>2500</v>
      </c>
      <c r="G1847" s="69">
        <f t="shared" ca="1" si="537"/>
        <v>0</v>
      </c>
      <c r="H1847" s="34">
        <f t="shared" ca="1" si="538"/>
        <v>1377.3459991980696</v>
      </c>
      <c r="I1847" s="34">
        <f t="shared" ca="1" si="539"/>
        <v>3877.3459991980699</v>
      </c>
      <c r="J1847" s="18">
        <f ca="1">SUM(INDIRECT(ADDRESS(ROW(F1847),COLUMN(F1847),4)):INDIRECT(ADDRESS(ROW(F1847)+N$5-1,COLUMN(F1847),4)))</f>
        <v>21500</v>
      </c>
      <c r="K1847" s="18">
        <f t="shared" ca="1" si="540"/>
        <v>16350</v>
      </c>
      <c r="L1847" s="18">
        <f t="shared" ca="1" si="550"/>
        <v>0</v>
      </c>
      <c r="M1847" s="18">
        <f t="shared" ca="1" si="534"/>
        <v>0</v>
      </c>
      <c r="N1847" s="34">
        <f t="shared" ca="1" si="541"/>
        <v>7146.8469816114894</v>
      </c>
      <c r="P1847" s="18">
        <f t="shared" ca="1" si="535"/>
        <v>1377.3459991980696</v>
      </c>
      <c r="Q1847" s="47">
        <f ca="1">SUM(L$15:L1847)-SUM(M$15:M1847)</f>
        <v>16350</v>
      </c>
      <c r="R1847" s="47" t="str">
        <f t="shared" ca="1" si="536"/>
        <v>M1850</v>
      </c>
      <c r="S1847" s="40">
        <f t="shared" ca="1" si="542"/>
        <v>0</v>
      </c>
      <c r="T1847" s="46">
        <f t="shared" ca="1" si="543"/>
        <v>83</v>
      </c>
      <c r="X1847" s="74">
        <f t="shared" ca="1" si="544"/>
        <v>1.3773459991980697</v>
      </c>
      <c r="Y1847" s="75">
        <f t="shared" ca="1" si="545"/>
        <v>1.3773459991980697</v>
      </c>
      <c r="Z1847" s="74">
        <f t="shared" ca="1" si="546"/>
        <v>3.964366222059057</v>
      </c>
      <c r="AA1847" s="76">
        <f t="shared" ca="1" si="547"/>
        <v>1377.3459991980696</v>
      </c>
      <c r="AB1847" s="76">
        <f t="shared" ca="1" si="548"/>
        <v>3964.3662220590568</v>
      </c>
    </row>
    <row r="1848" spans="1:28" x14ac:dyDescent="0.25">
      <c r="A1848" s="2">
        <f t="shared" si="549"/>
        <v>4</v>
      </c>
      <c r="B1848" s="16">
        <f ca="1">VLOOKUP(A1848,PERIODS!$O$4:$P$33,2,FALSE)</f>
        <v>2.5000000000000001E-2</v>
      </c>
      <c r="C1848" s="15"/>
      <c r="D1848" s="18">
        <v>1834</v>
      </c>
      <c r="E1848" s="34">
        <f t="shared" ca="1" si="551"/>
        <v>7146.8469816114894</v>
      </c>
      <c r="F1848" s="34">
        <f t="shared" ca="1" si="533"/>
        <v>2500</v>
      </c>
      <c r="G1848" s="69">
        <f t="shared" ca="1" si="537"/>
        <v>0</v>
      </c>
      <c r="H1848" s="34">
        <f t="shared" ca="1" si="538"/>
        <v>-1128.9050912297305</v>
      </c>
      <c r="I1848" s="34">
        <f t="shared" ca="1" si="539"/>
        <v>1371.0949087702695</v>
      </c>
      <c r="J1848" s="18">
        <f ca="1">SUM(INDIRECT(ADDRESS(ROW(F1848),COLUMN(F1848),4)):INDIRECT(ADDRESS(ROW(F1848)+N$5-1,COLUMN(F1848),4)))</f>
        <v>22300</v>
      </c>
      <c r="K1848" s="18">
        <f t="shared" ca="1" si="540"/>
        <v>0</v>
      </c>
      <c r="L1848" s="18">
        <f t="shared" ca="1" si="550"/>
        <v>0</v>
      </c>
      <c r="M1848" s="18">
        <f t="shared" ca="1" si="534"/>
        <v>16350</v>
      </c>
      <c r="N1848" s="34">
        <f t="shared" ca="1" si="541"/>
        <v>22125.75207284122</v>
      </c>
      <c r="P1848" s="18">
        <f t="shared" ca="1" si="535"/>
        <v>1128.9050912297305</v>
      </c>
      <c r="Q1848" s="47">
        <f ca="1">SUM(L$15:L1848)-SUM(M$15:M1848)</f>
        <v>0</v>
      </c>
      <c r="R1848" s="47" t="str">
        <f t="shared" ca="1" si="536"/>
        <v>M1851</v>
      </c>
      <c r="S1848" s="40">
        <f t="shared" ca="1" si="542"/>
        <v>0</v>
      </c>
      <c r="T1848" s="46">
        <f t="shared" ca="1" si="543"/>
        <v>39</v>
      </c>
      <c r="X1848" s="74">
        <f t="shared" ca="1" si="544"/>
        <v>-1.1289050912297305</v>
      </c>
      <c r="Y1848" s="75">
        <f t="shared" ca="1" si="545"/>
        <v>-1.1289050912297305</v>
      </c>
      <c r="Z1848" s="74">
        <f t="shared" ca="1" si="546"/>
        <v>0.32338714206869346</v>
      </c>
      <c r="AA1848" s="76">
        <f t="shared" ca="1" si="547"/>
        <v>-1128.9050912297305</v>
      </c>
      <c r="AB1848" s="76">
        <f t="shared" ca="1" si="548"/>
        <v>323.38714206869344</v>
      </c>
    </row>
    <row r="1849" spans="1:28" x14ac:dyDescent="0.25">
      <c r="A1849" s="2">
        <f t="shared" si="549"/>
        <v>5</v>
      </c>
      <c r="B1849" s="16">
        <f ca="1">VLOOKUP(A1849,PERIODS!$O$4:$P$33,2,FALSE)</f>
        <v>3.3000000000000002E-2</v>
      </c>
      <c r="C1849" s="15"/>
      <c r="D1849" s="18">
        <v>1835</v>
      </c>
      <c r="E1849" s="34">
        <f t="shared" ca="1" si="551"/>
        <v>22125.75207284122</v>
      </c>
      <c r="F1849" s="34">
        <f t="shared" ca="1" si="533"/>
        <v>3300</v>
      </c>
      <c r="G1849" s="69">
        <f t="shared" ca="1" si="537"/>
        <v>0</v>
      </c>
      <c r="H1849" s="34">
        <f t="shared" ca="1" si="538"/>
        <v>288.96873545389553</v>
      </c>
      <c r="I1849" s="34">
        <f t="shared" ca="1" si="539"/>
        <v>3588.9687354538955</v>
      </c>
      <c r="J1849" s="18">
        <f ca="1">SUM(INDIRECT(ADDRESS(ROW(F1849),COLUMN(F1849),4)):INDIRECT(ADDRESS(ROW(F1849)+N$5-1,COLUMN(F1849),4)))</f>
        <v>23100</v>
      </c>
      <c r="K1849" s="18">
        <f t="shared" ca="1" si="540"/>
        <v>16350</v>
      </c>
      <c r="L1849" s="18">
        <f t="shared" ca="1" si="550"/>
        <v>16350</v>
      </c>
      <c r="M1849" s="18">
        <f t="shared" ca="1" si="534"/>
        <v>0</v>
      </c>
      <c r="N1849" s="34">
        <f t="shared" ca="1" si="541"/>
        <v>18536.783337387325</v>
      </c>
      <c r="P1849" s="18">
        <f t="shared" ca="1" si="535"/>
        <v>288.96873545389553</v>
      </c>
      <c r="Q1849" s="47">
        <f ca="1">SUM(L$15:L1849)-SUM(M$15:M1849)</f>
        <v>16350</v>
      </c>
      <c r="R1849" s="47" t="str">
        <f t="shared" ca="1" si="536"/>
        <v>M1852</v>
      </c>
      <c r="S1849" s="40">
        <f t="shared" ca="1" si="542"/>
        <v>0</v>
      </c>
      <c r="T1849" s="46">
        <f t="shared" ca="1" si="543"/>
        <v>46</v>
      </c>
      <c r="X1849" s="74">
        <f t="shared" ca="1" si="544"/>
        <v>0.28896873545389551</v>
      </c>
      <c r="Y1849" s="75">
        <f t="shared" ca="1" si="545"/>
        <v>0.28896873545389551</v>
      </c>
      <c r="Z1849" s="74">
        <f t="shared" ca="1" si="546"/>
        <v>1.3350499881441087</v>
      </c>
      <c r="AA1849" s="76">
        <f t="shared" ca="1" si="547"/>
        <v>288.96873545389553</v>
      </c>
      <c r="AB1849" s="76">
        <f t="shared" ca="1" si="548"/>
        <v>1335.0499881441087</v>
      </c>
    </row>
    <row r="1850" spans="1:28" x14ac:dyDescent="0.25">
      <c r="A1850" s="2">
        <f t="shared" si="549"/>
        <v>6</v>
      </c>
      <c r="B1850" s="16">
        <f ca="1">VLOOKUP(A1850,PERIODS!$O$4:$P$33,2,FALSE)</f>
        <v>3.3000000000000002E-2</v>
      </c>
      <c r="C1850" s="15"/>
      <c r="D1850" s="18">
        <v>1836</v>
      </c>
      <c r="E1850" s="34">
        <f t="shared" ca="1" si="551"/>
        <v>18536.783337387325</v>
      </c>
      <c r="F1850" s="34">
        <f t="shared" ca="1" si="533"/>
        <v>3300</v>
      </c>
      <c r="G1850" s="69">
        <f t="shared" ca="1" si="537"/>
        <v>0</v>
      </c>
      <c r="H1850" s="34">
        <f t="shared" ca="1" si="538"/>
        <v>1959.9639845400536</v>
      </c>
      <c r="I1850" s="34">
        <f t="shared" ca="1" si="539"/>
        <v>5259.9639845400534</v>
      </c>
      <c r="J1850" s="18">
        <f ca="1">SUM(INDIRECT(ADDRESS(ROW(F1850),COLUMN(F1850),4)):INDIRECT(ADDRESS(ROW(F1850)+N$5-1,COLUMN(F1850),4)))</f>
        <v>23100</v>
      </c>
      <c r="K1850" s="18">
        <f t="shared" ca="1" si="540"/>
        <v>16350</v>
      </c>
      <c r="L1850" s="18">
        <f t="shared" ca="1" si="550"/>
        <v>0</v>
      </c>
      <c r="M1850" s="18">
        <f t="shared" ca="1" si="534"/>
        <v>0</v>
      </c>
      <c r="N1850" s="34">
        <f t="shared" ca="1" si="541"/>
        <v>13276.819352847273</v>
      </c>
      <c r="P1850" s="18">
        <f t="shared" ca="1" si="535"/>
        <v>1959.9639845400536</v>
      </c>
      <c r="Q1850" s="47">
        <f ca="1">SUM(L$15:L1850)-SUM(M$15:M1850)</f>
        <v>16350</v>
      </c>
      <c r="R1850" s="47" t="str">
        <f t="shared" ca="1" si="536"/>
        <v>M1853</v>
      </c>
      <c r="S1850" s="40">
        <f t="shared" ca="1" si="542"/>
        <v>0</v>
      </c>
      <c r="T1850" s="46">
        <f t="shared" ca="1" si="543"/>
        <v>46</v>
      </c>
      <c r="X1850" s="74">
        <f t="shared" ca="1" si="544"/>
        <v>3.6133195011310493</v>
      </c>
      <c r="Y1850" s="75">
        <f t="shared" ca="1" si="545"/>
        <v>1.9599639845400536</v>
      </c>
      <c r="Z1850" s="74">
        <f t="shared" ca="1" si="546"/>
        <v>7.0990713842313315</v>
      </c>
      <c r="AA1850" s="76">
        <f t="shared" ca="1" si="547"/>
        <v>1959.9639845400536</v>
      </c>
      <c r="AB1850" s="76">
        <f t="shared" ca="1" si="548"/>
        <v>7099.0713842313316</v>
      </c>
    </row>
    <row r="1851" spans="1:28" x14ac:dyDescent="0.25">
      <c r="A1851" s="2">
        <f t="shared" si="549"/>
        <v>7</v>
      </c>
      <c r="B1851" s="16">
        <f ca="1">VLOOKUP(A1851,PERIODS!$O$4:$P$33,2,FALSE)</f>
        <v>3.3000000000000002E-2</v>
      </c>
      <c r="C1851" s="15"/>
      <c r="D1851" s="18">
        <v>1837</v>
      </c>
      <c r="E1851" s="34">
        <f t="shared" ca="1" si="551"/>
        <v>13276.819352847273</v>
      </c>
      <c r="F1851" s="34">
        <f t="shared" ca="1" si="533"/>
        <v>3300</v>
      </c>
      <c r="G1851" s="69">
        <f t="shared" ca="1" si="537"/>
        <v>0</v>
      </c>
      <c r="H1851" s="34">
        <f t="shared" ca="1" si="538"/>
        <v>-1010.5684832634458</v>
      </c>
      <c r="I1851" s="34">
        <f t="shared" ca="1" si="539"/>
        <v>2289.4315167365539</v>
      </c>
      <c r="J1851" s="18">
        <f ca="1">SUM(INDIRECT(ADDRESS(ROW(F1851),COLUMN(F1851),4)):INDIRECT(ADDRESS(ROW(F1851)+N$5-1,COLUMN(F1851),4)))</f>
        <v>23100</v>
      </c>
      <c r="K1851" s="18">
        <f t="shared" ca="1" si="540"/>
        <v>16350</v>
      </c>
      <c r="L1851" s="18">
        <f t="shared" ca="1" si="550"/>
        <v>0</v>
      </c>
      <c r="M1851" s="18">
        <f t="shared" ca="1" si="534"/>
        <v>0</v>
      </c>
      <c r="N1851" s="34">
        <f t="shared" ca="1" si="541"/>
        <v>10987.38783611072</v>
      </c>
      <c r="P1851" s="18">
        <f t="shared" ca="1" si="535"/>
        <v>1010.5684832634458</v>
      </c>
      <c r="Q1851" s="47">
        <f ca="1">SUM(L$15:L1851)-SUM(M$15:M1851)</f>
        <v>16350</v>
      </c>
      <c r="R1851" s="47" t="str">
        <f t="shared" ca="1" si="536"/>
        <v>M1854</v>
      </c>
      <c r="S1851" s="40">
        <f t="shared" ca="1" si="542"/>
        <v>0</v>
      </c>
      <c r="T1851" s="46">
        <f t="shared" ca="1" si="543"/>
        <v>2</v>
      </c>
      <c r="X1851" s="74">
        <f t="shared" ca="1" si="544"/>
        <v>-1.0105684832634458</v>
      </c>
      <c r="Y1851" s="75">
        <f t="shared" ca="1" si="545"/>
        <v>-1.0105684832634458</v>
      </c>
      <c r="Z1851" s="74">
        <f t="shared" ca="1" si="546"/>
        <v>0.36401198601916723</v>
      </c>
      <c r="AA1851" s="76">
        <f t="shared" ca="1" si="547"/>
        <v>-1010.5684832634458</v>
      </c>
      <c r="AB1851" s="76">
        <f t="shared" ca="1" si="548"/>
        <v>364.01198601916724</v>
      </c>
    </row>
    <row r="1852" spans="1:28" x14ac:dyDescent="0.25">
      <c r="A1852" s="2">
        <f t="shared" si="549"/>
        <v>8</v>
      </c>
      <c r="B1852" s="16">
        <f ca="1">VLOOKUP(A1852,PERIODS!$O$4:$P$33,2,FALSE)</f>
        <v>3.3000000000000002E-2</v>
      </c>
      <c r="C1852" s="15"/>
      <c r="D1852" s="18">
        <v>1838</v>
      </c>
      <c r="E1852" s="34">
        <f t="shared" ca="1" si="551"/>
        <v>10987.38783611072</v>
      </c>
      <c r="F1852" s="34">
        <f t="shared" ca="1" si="533"/>
        <v>3300</v>
      </c>
      <c r="G1852" s="69">
        <f t="shared" ca="1" si="537"/>
        <v>0</v>
      </c>
      <c r="H1852" s="34">
        <f t="shared" ca="1" si="538"/>
        <v>-838.06870499559227</v>
      </c>
      <c r="I1852" s="34">
        <f t="shared" ca="1" si="539"/>
        <v>2461.9312950044077</v>
      </c>
      <c r="J1852" s="18">
        <f ca="1">SUM(INDIRECT(ADDRESS(ROW(F1852),COLUMN(F1852),4)):INDIRECT(ADDRESS(ROW(F1852)+N$5-1,COLUMN(F1852),4)))</f>
        <v>23100</v>
      </c>
      <c r="K1852" s="18">
        <f t="shared" ca="1" si="540"/>
        <v>0</v>
      </c>
      <c r="L1852" s="18">
        <f t="shared" ca="1" si="550"/>
        <v>0</v>
      </c>
      <c r="M1852" s="18">
        <f t="shared" ca="1" si="534"/>
        <v>16350</v>
      </c>
      <c r="N1852" s="34">
        <f t="shared" ca="1" si="541"/>
        <v>24875.456541106312</v>
      </c>
      <c r="P1852" s="18">
        <f t="shared" ca="1" si="535"/>
        <v>838.06870499559227</v>
      </c>
      <c r="Q1852" s="47">
        <f ca="1">SUM(L$15:L1852)-SUM(M$15:M1852)</f>
        <v>0</v>
      </c>
      <c r="R1852" s="47" t="str">
        <f t="shared" ca="1" si="536"/>
        <v>M1855</v>
      </c>
      <c r="S1852" s="40">
        <f t="shared" ca="1" si="542"/>
        <v>0</v>
      </c>
      <c r="T1852" s="46">
        <f t="shared" ca="1" si="543"/>
        <v>17</v>
      </c>
      <c r="X1852" s="74">
        <f t="shared" ca="1" si="544"/>
        <v>-0.83806870499559227</v>
      </c>
      <c r="Y1852" s="75">
        <f t="shared" ca="1" si="545"/>
        <v>-0.83806870499559227</v>
      </c>
      <c r="Z1852" s="74">
        <f t="shared" ca="1" si="546"/>
        <v>0.43254508944351178</v>
      </c>
      <c r="AA1852" s="76">
        <f t="shared" ca="1" si="547"/>
        <v>-838.06870499559227</v>
      </c>
      <c r="AB1852" s="76">
        <f t="shared" ca="1" si="548"/>
        <v>432.54508944351176</v>
      </c>
    </row>
    <row r="1853" spans="1:28" x14ac:dyDescent="0.25">
      <c r="A1853" s="2">
        <f t="shared" si="549"/>
        <v>9</v>
      </c>
      <c r="B1853" s="16">
        <f ca="1">VLOOKUP(A1853,PERIODS!$O$4:$P$33,2,FALSE)</f>
        <v>3.3000000000000002E-2</v>
      </c>
      <c r="C1853" s="15"/>
      <c r="D1853" s="18">
        <v>1839</v>
      </c>
      <c r="E1853" s="34">
        <f t="shared" ca="1" si="551"/>
        <v>24875.456541106312</v>
      </c>
      <c r="F1853" s="34">
        <f t="shared" ca="1" si="533"/>
        <v>3300</v>
      </c>
      <c r="G1853" s="69">
        <f t="shared" ca="1" si="537"/>
        <v>0</v>
      </c>
      <c r="H1853" s="34">
        <f t="shared" ca="1" si="538"/>
        <v>16.813807112621841</v>
      </c>
      <c r="I1853" s="34">
        <f t="shared" ca="1" si="539"/>
        <v>3316.8138071126218</v>
      </c>
      <c r="J1853" s="18">
        <f ca="1">SUM(INDIRECT(ADDRESS(ROW(F1853),COLUMN(F1853),4)):INDIRECT(ADDRESS(ROW(F1853)+N$5-1,COLUMN(F1853),4)))</f>
        <v>23100</v>
      </c>
      <c r="K1853" s="18">
        <f t="shared" ca="1" si="540"/>
        <v>0</v>
      </c>
      <c r="L1853" s="18">
        <f t="shared" ca="1" si="550"/>
        <v>0</v>
      </c>
      <c r="M1853" s="18">
        <f t="shared" ca="1" si="534"/>
        <v>0</v>
      </c>
      <c r="N1853" s="34">
        <f t="shared" ca="1" si="541"/>
        <v>21558.642733993689</v>
      </c>
      <c r="P1853" s="18">
        <f t="shared" ca="1" si="535"/>
        <v>16.813807112621841</v>
      </c>
      <c r="Q1853" s="47">
        <f ca="1">SUM(L$15:L1853)-SUM(M$15:M1853)</f>
        <v>0</v>
      </c>
      <c r="R1853" s="47" t="str">
        <f t="shared" ca="1" si="536"/>
        <v>M1856</v>
      </c>
      <c r="S1853" s="40">
        <f t="shared" ca="1" si="542"/>
        <v>0</v>
      </c>
      <c r="T1853" s="46">
        <f t="shared" ca="1" si="543"/>
        <v>76</v>
      </c>
      <c r="X1853" s="74">
        <f t="shared" ca="1" si="544"/>
        <v>1.6813807112621842E-2</v>
      </c>
      <c r="Y1853" s="75">
        <f t="shared" ca="1" si="545"/>
        <v>1.6813807112621842E-2</v>
      </c>
      <c r="Z1853" s="74">
        <f t="shared" ca="1" si="546"/>
        <v>1.0169559547307905</v>
      </c>
      <c r="AA1853" s="76">
        <f t="shared" ca="1" si="547"/>
        <v>16.813807112621841</v>
      </c>
      <c r="AB1853" s="76">
        <f t="shared" ca="1" si="548"/>
        <v>1016.9559547307905</v>
      </c>
    </row>
    <row r="1854" spans="1:28" x14ac:dyDescent="0.25">
      <c r="A1854" s="2">
        <f t="shared" si="549"/>
        <v>10</v>
      </c>
      <c r="B1854" s="16">
        <f ca="1">VLOOKUP(A1854,PERIODS!$O$4:$P$33,2,FALSE)</f>
        <v>3.3000000000000002E-2</v>
      </c>
      <c r="C1854" s="15"/>
      <c r="D1854" s="18">
        <v>1840</v>
      </c>
      <c r="E1854" s="34">
        <f t="shared" ca="1" si="551"/>
        <v>21558.642733993689</v>
      </c>
      <c r="F1854" s="34">
        <f t="shared" ca="1" si="533"/>
        <v>3300</v>
      </c>
      <c r="G1854" s="69">
        <f t="shared" ca="1" si="537"/>
        <v>0</v>
      </c>
      <c r="H1854" s="34">
        <f t="shared" ca="1" si="538"/>
        <v>-238.137876462127</v>
      </c>
      <c r="I1854" s="34">
        <f t="shared" ca="1" si="539"/>
        <v>3061.8621235378732</v>
      </c>
      <c r="J1854" s="18">
        <f ca="1">SUM(INDIRECT(ADDRESS(ROW(F1854),COLUMN(F1854),4)):INDIRECT(ADDRESS(ROW(F1854)+N$5-1,COLUMN(F1854),4)))</f>
        <v>23100</v>
      </c>
      <c r="K1854" s="18">
        <f t="shared" ca="1" si="540"/>
        <v>16350</v>
      </c>
      <c r="L1854" s="18">
        <f t="shared" ca="1" si="550"/>
        <v>16350</v>
      </c>
      <c r="M1854" s="18">
        <f t="shared" ca="1" si="534"/>
        <v>0</v>
      </c>
      <c r="N1854" s="34">
        <f t="shared" ca="1" si="541"/>
        <v>18496.780610455815</v>
      </c>
      <c r="P1854" s="18">
        <f t="shared" ca="1" si="535"/>
        <v>238.137876462127</v>
      </c>
      <c r="Q1854" s="47">
        <f ca="1">SUM(L$15:L1854)-SUM(M$15:M1854)</f>
        <v>16350</v>
      </c>
      <c r="R1854" s="47" t="str">
        <f t="shared" ca="1" si="536"/>
        <v>M1857</v>
      </c>
      <c r="S1854" s="40">
        <f t="shared" ca="1" si="542"/>
        <v>0</v>
      </c>
      <c r="T1854" s="46">
        <f t="shared" ca="1" si="543"/>
        <v>13</v>
      </c>
      <c r="X1854" s="74">
        <f t="shared" ca="1" si="544"/>
        <v>-0.238137876462127</v>
      </c>
      <c r="Y1854" s="75">
        <f t="shared" ca="1" si="545"/>
        <v>-0.238137876462127</v>
      </c>
      <c r="Z1854" s="74">
        <f t="shared" ca="1" si="546"/>
        <v>0.78809402398677375</v>
      </c>
      <c r="AA1854" s="76">
        <f t="shared" ca="1" si="547"/>
        <v>-238.137876462127</v>
      </c>
      <c r="AB1854" s="76">
        <f t="shared" ca="1" si="548"/>
        <v>788.09402398677378</v>
      </c>
    </row>
    <row r="1855" spans="1:28" x14ac:dyDescent="0.25">
      <c r="A1855" s="2">
        <f t="shared" si="549"/>
        <v>11</v>
      </c>
      <c r="B1855" s="16">
        <f ca="1">VLOOKUP(A1855,PERIODS!$O$4:$P$33,2,FALSE)</f>
        <v>3.3000000000000002E-2</v>
      </c>
      <c r="C1855" s="15"/>
      <c r="D1855" s="18">
        <v>1841</v>
      </c>
      <c r="E1855" s="34">
        <f t="shared" ca="1" si="551"/>
        <v>18496.780610455815</v>
      </c>
      <c r="F1855" s="34">
        <f t="shared" ca="1" si="533"/>
        <v>3300</v>
      </c>
      <c r="G1855" s="69">
        <f t="shared" ca="1" si="537"/>
        <v>0</v>
      </c>
      <c r="H1855" s="34">
        <f t="shared" ca="1" si="538"/>
        <v>-335.5288044139225</v>
      </c>
      <c r="I1855" s="34">
        <f t="shared" ca="1" si="539"/>
        <v>2964.4711955860776</v>
      </c>
      <c r="J1855" s="18">
        <f ca="1">SUM(INDIRECT(ADDRESS(ROW(F1855),COLUMN(F1855),4)):INDIRECT(ADDRESS(ROW(F1855)+N$5-1,COLUMN(F1855),4)))</f>
        <v>23300</v>
      </c>
      <c r="K1855" s="18">
        <f t="shared" ca="1" si="540"/>
        <v>16350</v>
      </c>
      <c r="L1855" s="18">
        <f t="shared" ca="1" si="550"/>
        <v>0</v>
      </c>
      <c r="M1855" s="18">
        <f t="shared" ca="1" si="534"/>
        <v>0</v>
      </c>
      <c r="N1855" s="34">
        <f t="shared" ca="1" si="541"/>
        <v>15532.309414869738</v>
      </c>
      <c r="P1855" s="18">
        <f t="shared" ca="1" si="535"/>
        <v>335.5288044139225</v>
      </c>
      <c r="Q1855" s="47">
        <f ca="1">SUM(L$15:L1855)-SUM(M$15:M1855)</f>
        <v>16350</v>
      </c>
      <c r="R1855" s="47" t="str">
        <f t="shared" ca="1" si="536"/>
        <v>M1858</v>
      </c>
      <c r="S1855" s="40">
        <f t="shared" ca="1" si="542"/>
        <v>0</v>
      </c>
      <c r="T1855" s="46">
        <f t="shared" ca="1" si="543"/>
        <v>27</v>
      </c>
      <c r="X1855" s="74">
        <f t="shared" ca="1" si="544"/>
        <v>-0.33552880441392252</v>
      </c>
      <c r="Y1855" s="75">
        <f t="shared" ca="1" si="545"/>
        <v>-0.33552880441392252</v>
      </c>
      <c r="Z1855" s="74">
        <f t="shared" ca="1" si="546"/>
        <v>0.71495991241388634</v>
      </c>
      <c r="AA1855" s="76">
        <f t="shared" ca="1" si="547"/>
        <v>-335.5288044139225</v>
      </c>
      <c r="AB1855" s="76">
        <f t="shared" ca="1" si="548"/>
        <v>714.9599124138864</v>
      </c>
    </row>
    <row r="1856" spans="1:28" x14ac:dyDescent="0.25">
      <c r="A1856" s="2">
        <f t="shared" si="549"/>
        <v>12</v>
      </c>
      <c r="B1856" s="16">
        <f ca="1">VLOOKUP(A1856,PERIODS!$O$4:$P$33,2,FALSE)</f>
        <v>3.3000000000000002E-2</v>
      </c>
      <c r="C1856" s="15"/>
      <c r="D1856" s="18">
        <v>1842</v>
      </c>
      <c r="E1856" s="34">
        <f t="shared" ca="1" si="551"/>
        <v>15532.309414869738</v>
      </c>
      <c r="F1856" s="34">
        <f t="shared" ca="1" si="533"/>
        <v>3300</v>
      </c>
      <c r="G1856" s="69">
        <f t="shared" ca="1" si="537"/>
        <v>0</v>
      </c>
      <c r="H1856" s="34">
        <f t="shared" ca="1" si="538"/>
        <v>-1573.4657898698049</v>
      </c>
      <c r="I1856" s="34">
        <f t="shared" ca="1" si="539"/>
        <v>1726.5342101301951</v>
      </c>
      <c r="J1856" s="18">
        <f ca="1">SUM(INDIRECT(ADDRESS(ROW(F1856),COLUMN(F1856),4)):INDIRECT(ADDRESS(ROW(F1856)+N$5-1,COLUMN(F1856),4)))</f>
        <v>23500</v>
      </c>
      <c r="K1856" s="18">
        <f t="shared" ca="1" si="540"/>
        <v>16350</v>
      </c>
      <c r="L1856" s="18">
        <f t="shared" ca="1" si="550"/>
        <v>0</v>
      </c>
      <c r="M1856" s="18">
        <f t="shared" ca="1" si="534"/>
        <v>0</v>
      </c>
      <c r="N1856" s="34">
        <f t="shared" ca="1" si="541"/>
        <v>13805.775204739542</v>
      </c>
      <c r="P1856" s="18">
        <f t="shared" ca="1" si="535"/>
        <v>1573.4657898698049</v>
      </c>
      <c r="Q1856" s="47">
        <f ca="1">SUM(L$15:L1856)-SUM(M$15:M1856)</f>
        <v>16350</v>
      </c>
      <c r="R1856" s="47" t="str">
        <f t="shared" ca="1" si="536"/>
        <v>M1859</v>
      </c>
      <c r="S1856" s="40">
        <f t="shared" ca="1" si="542"/>
        <v>0</v>
      </c>
      <c r="T1856" s="46">
        <f t="shared" ca="1" si="543"/>
        <v>12</v>
      </c>
      <c r="X1856" s="74">
        <f t="shared" ca="1" si="544"/>
        <v>-1.5734657898698048</v>
      </c>
      <c r="Y1856" s="75">
        <f t="shared" ca="1" si="545"/>
        <v>-1.5734657898698048</v>
      </c>
      <c r="Z1856" s="74">
        <f t="shared" ca="1" si="546"/>
        <v>0.20732538951740623</v>
      </c>
      <c r="AA1856" s="76">
        <f t="shared" ca="1" si="547"/>
        <v>-1573.4657898698049</v>
      </c>
      <c r="AB1856" s="76">
        <f t="shared" ca="1" si="548"/>
        <v>207.32538951740622</v>
      </c>
    </row>
    <row r="1857" spans="1:28" x14ac:dyDescent="0.25">
      <c r="A1857" s="2">
        <f t="shared" si="549"/>
        <v>13</v>
      </c>
      <c r="B1857" s="16">
        <f ca="1">VLOOKUP(A1857,PERIODS!$O$4:$P$33,2,FALSE)</f>
        <v>3.3000000000000002E-2</v>
      </c>
      <c r="C1857" s="15"/>
      <c r="D1857" s="18">
        <v>1843</v>
      </c>
      <c r="E1857" s="34">
        <f t="shared" ca="1" si="551"/>
        <v>13805.775204739542</v>
      </c>
      <c r="F1857" s="34">
        <f t="shared" ca="1" si="533"/>
        <v>3300</v>
      </c>
      <c r="G1857" s="69">
        <f t="shared" ca="1" si="537"/>
        <v>0</v>
      </c>
      <c r="H1857" s="34">
        <f t="shared" ca="1" si="538"/>
        <v>636.02386261825495</v>
      </c>
      <c r="I1857" s="34">
        <f t="shared" ca="1" si="539"/>
        <v>3936.023862618255</v>
      </c>
      <c r="J1857" s="18">
        <f ca="1">SUM(INDIRECT(ADDRESS(ROW(F1857),COLUMN(F1857),4)):INDIRECT(ADDRESS(ROW(F1857)+N$5-1,COLUMN(F1857),4)))</f>
        <v>23700</v>
      </c>
      <c r="K1857" s="18">
        <f t="shared" ca="1" si="540"/>
        <v>0</v>
      </c>
      <c r="L1857" s="18">
        <f t="shared" ca="1" si="550"/>
        <v>0</v>
      </c>
      <c r="M1857" s="18">
        <f t="shared" ca="1" si="534"/>
        <v>16350</v>
      </c>
      <c r="N1857" s="34">
        <f t="shared" ca="1" si="541"/>
        <v>9869.7513421212861</v>
      </c>
      <c r="P1857" s="18">
        <f t="shared" ca="1" si="535"/>
        <v>636.02386261825495</v>
      </c>
      <c r="Q1857" s="47">
        <f ca="1">SUM(L$15:L1857)-SUM(M$15:M1857)</f>
        <v>0</v>
      </c>
      <c r="R1857" s="47" t="str">
        <f t="shared" ca="1" si="536"/>
        <v>M1860</v>
      </c>
      <c r="S1857" s="40">
        <f t="shared" ca="1" si="542"/>
        <v>16350</v>
      </c>
      <c r="T1857" s="46">
        <f t="shared" ca="1" si="543"/>
        <v>99</v>
      </c>
      <c r="X1857" s="74">
        <f t="shared" ca="1" si="544"/>
        <v>0.63602386261825494</v>
      </c>
      <c r="Y1857" s="75">
        <f t="shared" ca="1" si="545"/>
        <v>0.63602386261825494</v>
      </c>
      <c r="Z1857" s="74">
        <f t="shared" ca="1" si="546"/>
        <v>1.8889551823044612</v>
      </c>
      <c r="AA1857" s="76">
        <f t="shared" ca="1" si="547"/>
        <v>636.02386261825495</v>
      </c>
      <c r="AB1857" s="76">
        <f t="shared" ca="1" si="548"/>
        <v>1888.9551823044612</v>
      </c>
    </row>
    <row r="1858" spans="1:28" x14ac:dyDescent="0.25">
      <c r="A1858" s="2">
        <f t="shared" si="549"/>
        <v>14</v>
      </c>
      <c r="B1858" s="16">
        <f ca="1">VLOOKUP(A1858,PERIODS!$O$4:$P$33,2,FALSE)</f>
        <v>3.3000000000000002E-2</v>
      </c>
      <c r="C1858" s="15"/>
      <c r="D1858" s="18">
        <v>1844</v>
      </c>
      <c r="E1858" s="34">
        <f t="shared" ca="1" si="551"/>
        <v>9869.7513421212861</v>
      </c>
      <c r="F1858" s="34">
        <f t="shared" ca="1" si="533"/>
        <v>3300</v>
      </c>
      <c r="G1858" s="69">
        <f t="shared" ca="1" si="537"/>
        <v>0</v>
      </c>
      <c r="H1858" s="34">
        <f t="shared" ca="1" si="538"/>
        <v>1248.85099510646</v>
      </c>
      <c r="I1858" s="34">
        <f t="shared" ca="1" si="539"/>
        <v>4548.8509951064598</v>
      </c>
      <c r="J1858" s="18">
        <f ca="1">SUM(INDIRECT(ADDRESS(ROW(F1858),COLUMN(F1858),4)):INDIRECT(ADDRESS(ROW(F1858)+N$5-1,COLUMN(F1858),4)))</f>
        <v>23900</v>
      </c>
      <c r="K1858" s="18">
        <f t="shared" ca="1" si="540"/>
        <v>16350</v>
      </c>
      <c r="L1858" s="18">
        <f t="shared" ca="1" si="550"/>
        <v>16350</v>
      </c>
      <c r="M1858" s="18">
        <f t="shared" ca="1" si="534"/>
        <v>0</v>
      </c>
      <c r="N1858" s="34">
        <f t="shared" ca="1" si="541"/>
        <v>5320.9003470148264</v>
      </c>
      <c r="P1858" s="18">
        <f t="shared" ca="1" si="535"/>
        <v>1248.85099510646</v>
      </c>
      <c r="Q1858" s="47">
        <f ca="1">SUM(L$15:L1858)-SUM(M$15:M1858)</f>
        <v>16350</v>
      </c>
      <c r="R1858" s="47" t="str">
        <f t="shared" ca="1" si="536"/>
        <v>M1861</v>
      </c>
      <c r="S1858" s="40">
        <f t="shared" ca="1" si="542"/>
        <v>0</v>
      </c>
      <c r="T1858" s="46">
        <f t="shared" ca="1" si="543"/>
        <v>11</v>
      </c>
      <c r="X1858" s="74">
        <f t="shared" ca="1" si="544"/>
        <v>1.2488509951064599</v>
      </c>
      <c r="Y1858" s="75">
        <f t="shared" ca="1" si="545"/>
        <v>1.2488509951064599</v>
      </c>
      <c r="Z1858" s="74">
        <f t="shared" ca="1" si="546"/>
        <v>3.4863348394381601</v>
      </c>
      <c r="AA1858" s="76">
        <f t="shared" ca="1" si="547"/>
        <v>1248.85099510646</v>
      </c>
      <c r="AB1858" s="76">
        <f t="shared" ca="1" si="548"/>
        <v>3486.3348394381601</v>
      </c>
    </row>
    <row r="1859" spans="1:28" x14ac:dyDescent="0.25">
      <c r="A1859" s="2">
        <f t="shared" si="549"/>
        <v>15</v>
      </c>
      <c r="B1859" s="16">
        <f ca="1">VLOOKUP(A1859,PERIODS!$O$4:$P$33,2,FALSE)</f>
        <v>3.3000000000000002E-2</v>
      </c>
      <c r="C1859" s="15"/>
      <c r="D1859" s="18">
        <v>1845</v>
      </c>
      <c r="E1859" s="34">
        <f t="shared" ca="1" si="551"/>
        <v>5320.9003470148264</v>
      </c>
      <c r="F1859" s="34">
        <f t="shared" ca="1" si="533"/>
        <v>3300</v>
      </c>
      <c r="G1859" s="69">
        <f t="shared" ca="1" si="537"/>
        <v>0</v>
      </c>
      <c r="H1859" s="34">
        <f t="shared" ca="1" si="538"/>
        <v>189.92508626562039</v>
      </c>
      <c r="I1859" s="34">
        <f t="shared" ca="1" si="539"/>
        <v>3489.9250862656204</v>
      </c>
      <c r="J1859" s="18">
        <f ca="1">SUM(INDIRECT(ADDRESS(ROW(F1859),COLUMN(F1859),4)):INDIRECT(ADDRESS(ROW(F1859)+N$5-1,COLUMN(F1859),4)))</f>
        <v>24100</v>
      </c>
      <c r="K1859" s="18">
        <f t="shared" ca="1" si="540"/>
        <v>32700</v>
      </c>
      <c r="L1859" s="18">
        <f t="shared" ca="1" si="550"/>
        <v>16350</v>
      </c>
      <c r="M1859" s="18">
        <f t="shared" ca="1" si="534"/>
        <v>0</v>
      </c>
      <c r="N1859" s="34">
        <f t="shared" ca="1" si="541"/>
        <v>1830.975260749206</v>
      </c>
      <c r="P1859" s="18">
        <f t="shared" ca="1" si="535"/>
        <v>189.92508626562039</v>
      </c>
      <c r="Q1859" s="47">
        <f ca="1">SUM(L$15:L1859)-SUM(M$15:M1859)</f>
        <v>32700</v>
      </c>
      <c r="R1859" s="47" t="str">
        <f t="shared" ca="1" si="536"/>
        <v>M1862</v>
      </c>
      <c r="S1859" s="40">
        <f t="shared" ca="1" si="542"/>
        <v>0</v>
      </c>
      <c r="T1859" s="46">
        <f t="shared" ca="1" si="543"/>
        <v>14</v>
      </c>
      <c r="X1859" s="74">
        <f t="shared" ca="1" si="544"/>
        <v>0.18992508626562041</v>
      </c>
      <c r="Y1859" s="75">
        <f t="shared" ca="1" si="545"/>
        <v>0.18992508626562041</v>
      </c>
      <c r="Z1859" s="74">
        <f t="shared" ca="1" si="546"/>
        <v>1.2091590116472044</v>
      </c>
      <c r="AA1859" s="76">
        <f t="shared" ca="1" si="547"/>
        <v>189.92508626562039</v>
      </c>
      <c r="AB1859" s="76">
        <f t="shared" ca="1" si="548"/>
        <v>1209.1590116472044</v>
      </c>
    </row>
    <row r="1860" spans="1:28" x14ac:dyDescent="0.25">
      <c r="A1860" s="2">
        <f t="shared" si="549"/>
        <v>16</v>
      </c>
      <c r="B1860" s="16">
        <f ca="1">VLOOKUP(A1860,PERIODS!$O$4:$P$33,2,FALSE)</f>
        <v>3.3000000000000002E-2</v>
      </c>
      <c r="C1860" s="15"/>
      <c r="D1860" s="18">
        <v>1846</v>
      </c>
      <c r="E1860" s="34">
        <f t="shared" ca="1" si="551"/>
        <v>1830.975260749206</v>
      </c>
      <c r="F1860" s="34">
        <f t="shared" ca="1" si="533"/>
        <v>3300</v>
      </c>
      <c r="G1860" s="69">
        <f t="shared" ca="1" si="537"/>
        <v>0</v>
      </c>
      <c r="H1860" s="34">
        <f t="shared" ca="1" si="538"/>
        <v>-1294.3543292251195</v>
      </c>
      <c r="I1860" s="34">
        <f t="shared" ca="1" si="539"/>
        <v>2005.6456707748805</v>
      </c>
      <c r="J1860" s="18">
        <f ca="1">SUM(INDIRECT(ADDRESS(ROW(F1860),COLUMN(F1860),4)):INDIRECT(ADDRESS(ROW(F1860)+N$5-1,COLUMN(F1860),4)))</f>
        <v>24300</v>
      </c>
      <c r="K1860" s="18">
        <f t="shared" ca="1" si="540"/>
        <v>32700</v>
      </c>
      <c r="L1860" s="18">
        <f t="shared" ca="1" si="550"/>
        <v>0</v>
      </c>
      <c r="M1860" s="18">
        <f t="shared" ca="1" si="534"/>
        <v>0</v>
      </c>
      <c r="N1860" s="34">
        <f t="shared" ca="1" si="541"/>
        <v>-174.67041002567453</v>
      </c>
      <c r="P1860" s="18">
        <f t="shared" ca="1" si="535"/>
        <v>1294.3543292251195</v>
      </c>
      <c r="Q1860" s="47">
        <f ca="1">SUM(L$15:L1860)-SUM(M$15:M1860)</f>
        <v>32700</v>
      </c>
      <c r="R1860" s="47" t="str">
        <f t="shared" ca="1" si="536"/>
        <v>M1863</v>
      </c>
      <c r="S1860" s="40">
        <f t="shared" ca="1" si="542"/>
        <v>0</v>
      </c>
      <c r="T1860" s="46">
        <f t="shared" ca="1" si="543"/>
        <v>51</v>
      </c>
      <c r="X1860" s="74">
        <f t="shared" ca="1" si="544"/>
        <v>-1.2943543292251194</v>
      </c>
      <c r="Y1860" s="75">
        <f t="shared" ca="1" si="545"/>
        <v>-1.2943543292251194</v>
      </c>
      <c r="Z1860" s="74">
        <f t="shared" ca="1" si="546"/>
        <v>0.27407476928277924</v>
      </c>
      <c r="AA1860" s="76">
        <f t="shared" ca="1" si="547"/>
        <v>-1294.3543292251195</v>
      </c>
      <c r="AB1860" s="76">
        <f t="shared" ca="1" si="548"/>
        <v>274.07476928277924</v>
      </c>
    </row>
    <row r="1861" spans="1:28" x14ac:dyDescent="0.25">
      <c r="A1861" s="2">
        <f t="shared" si="549"/>
        <v>17</v>
      </c>
      <c r="B1861" s="16">
        <f ca="1">VLOOKUP(A1861,PERIODS!$O$4:$P$33,2,FALSE)</f>
        <v>3.5000000000000003E-2</v>
      </c>
      <c r="C1861" s="15"/>
      <c r="D1861" s="18">
        <v>1847</v>
      </c>
      <c r="E1861" s="34">
        <f t="shared" ca="1" si="551"/>
        <v>-174.67041002567453</v>
      </c>
      <c r="F1861" s="34">
        <f t="shared" ca="1" si="533"/>
        <v>3500.0000000000005</v>
      </c>
      <c r="G1861" s="69">
        <f t="shared" ca="1" si="537"/>
        <v>0</v>
      </c>
      <c r="H1861" s="34">
        <f t="shared" ca="1" si="538"/>
        <v>-1809.8778991920819</v>
      </c>
      <c r="I1861" s="34">
        <f t="shared" ca="1" si="539"/>
        <v>1690.1221008079185</v>
      </c>
      <c r="J1861" s="18">
        <f ca="1">SUM(INDIRECT(ADDRESS(ROW(F1861),COLUMN(F1861),4)):INDIRECT(ADDRESS(ROW(F1861)+N$5-1,COLUMN(F1861),4)))</f>
        <v>24500.000000000004</v>
      </c>
      <c r="K1861" s="18">
        <f t="shared" ca="1" si="540"/>
        <v>16350</v>
      </c>
      <c r="L1861" s="18">
        <f t="shared" ca="1" si="550"/>
        <v>0</v>
      </c>
      <c r="M1861" s="18">
        <f t="shared" ca="1" si="534"/>
        <v>16350</v>
      </c>
      <c r="N1861" s="34">
        <f t="shared" ca="1" si="541"/>
        <v>14485.207489166407</v>
      </c>
      <c r="P1861" s="18">
        <f t="shared" ca="1" si="535"/>
        <v>1809.8778991920819</v>
      </c>
      <c r="Q1861" s="47">
        <f ca="1">SUM(L$15:L1861)-SUM(M$15:M1861)</f>
        <v>16350</v>
      </c>
      <c r="R1861" s="47" t="str">
        <f t="shared" ca="1" si="536"/>
        <v>M1864</v>
      </c>
      <c r="S1861" s="40">
        <f t="shared" ca="1" si="542"/>
        <v>0</v>
      </c>
      <c r="T1861" s="46">
        <f t="shared" ca="1" si="543"/>
        <v>55</v>
      </c>
      <c r="X1861" s="74">
        <f t="shared" ca="1" si="544"/>
        <v>-1.8098778991920819</v>
      </c>
      <c r="Y1861" s="75">
        <f t="shared" ca="1" si="545"/>
        <v>-1.8098778991920819</v>
      </c>
      <c r="Z1861" s="74">
        <f t="shared" ca="1" si="546"/>
        <v>0.16367412032500411</v>
      </c>
      <c r="AA1861" s="76">
        <f t="shared" ca="1" si="547"/>
        <v>-1809.8778991920819</v>
      </c>
      <c r="AB1861" s="76">
        <f t="shared" ca="1" si="548"/>
        <v>163.67412032500411</v>
      </c>
    </row>
    <row r="1862" spans="1:28" x14ac:dyDescent="0.25">
      <c r="A1862" s="2">
        <f t="shared" si="549"/>
        <v>18</v>
      </c>
      <c r="B1862" s="16">
        <f ca="1">VLOOKUP(A1862,PERIODS!$O$4:$P$33,2,FALSE)</f>
        <v>3.5000000000000003E-2</v>
      </c>
      <c r="C1862" s="15"/>
      <c r="D1862" s="18">
        <v>1848</v>
      </c>
      <c r="E1862" s="34">
        <f t="shared" ca="1" si="551"/>
        <v>14485.207489166407</v>
      </c>
      <c r="F1862" s="34">
        <f t="shared" ca="1" si="533"/>
        <v>3500.0000000000005</v>
      </c>
      <c r="G1862" s="69">
        <f t="shared" ca="1" si="537"/>
        <v>0</v>
      </c>
      <c r="H1862" s="34">
        <f t="shared" ca="1" si="538"/>
        <v>1336.4847911581094</v>
      </c>
      <c r="I1862" s="34">
        <f t="shared" ca="1" si="539"/>
        <v>4836.4847911581101</v>
      </c>
      <c r="J1862" s="18">
        <f ca="1">SUM(INDIRECT(ADDRESS(ROW(F1862),COLUMN(F1862),4)):INDIRECT(ADDRESS(ROW(F1862)+N$5-1,COLUMN(F1862),4)))</f>
        <v>24500.000000000004</v>
      </c>
      <c r="K1862" s="18">
        <f t="shared" ca="1" si="540"/>
        <v>0</v>
      </c>
      <c r="L1862" s="18">
        <f t="shared" ca="1" si="550"/>
        <v>0</v>
      </c>
      <c r="M1862" s="18">
        <f t="shared" ca="1" si="534"/>
        <v>16350</v>
      </c>
      <c r="N1862" s="34">
        <f t="shared" ca="1" si="541"/>
        <v>25998.722698008296</v>
      </c>
      <c r="P1862" s="18">
        <f t="shared" ca="1" si="535"/>
        <v>1336.4847911581094</v>
      </c>
      <c r="Q1862" s="47">
        <f ca="1">SUM(L$15:L1862)-SUM(M$15:M1862)</f>
        <v>0</v>
      </c>
      <c r="R1862" s="47" t="str">
        <f t="shared" ca="1" si="536"/>
        <v>M1865</v>
      </c>
      <c r="S1862" s="40">
        <f t="shared" ca="1" si="542"/>
        <v>0</v>
      </c>
      <c r="T1862" s="46">
        <f t="shared" ca="1" si="543"/>
        <v>81</v>
      </c>
      <c r="X1862" s="74">
        <f t="shared" ca="1" si="544"/>
        <v>1.3364847911581095</v>
      </c>
      <c r="Y1862" s="75">
        <f t="shared" ca="1" si="545"/>
        <v>1.3364847911581095</v>
      </c>
      <c r="Z1862" s="74">
        <f t="shared" ca="1" si="546"/>
        <v>3.8056423376198913</v>
      </c>
      <c r="AA1862" s="76">
        <f t="shared" ca="1" si="547"/>
        <v>1336.4847911581094</v>
      </c>
      <c r="AB1862" s="76">
        <f t="shared" ca="1" si="548"/>
        <v>3805.6423376198914</v>
      </c>
    </row>
    <row r="1863" spans="1:28" x14ac:dyDescent="0.25">
      <c r="A1863" s="2">
        <f t="shared" si="549"/>
        <v>19</v>
      </c>
      <c r="B1863" s="16">
        <f ca="1">VLOOKUP(A1863,PERIODS!$O$4:$P$33,2,FALSE)</f>
        <v>3.5000000000000003E-2</v>
      </c>
      <c r="C1863" s="15"/>
      <c r="D1863" s="18">
        <v>1849</v>
      </c>
      <c r="E1863" s="34">
        <f t="shared" ca="1" si="551"/>
        <v>25998.722698008296</v>
      </c>
      <c r="F1863" s="34">
        <f t="shared" ca="1" si="533"/>
        <v>3500.0000000000005</v>
      </c>
      <c r="G1863" s="69">
        <f t="shared" ca="1" si="537"/>
        <v>0</v>
      </c>
      <c r="H1863" s="34">
        <f t="shared" ca="1" si="538"/>
        <v>1352.2904016150248</v>
      </c>
      <c r="I1863" s="34">
        <f t="shared" ca="1" si="539"/>
        <v>4852.2904016150251</v>
      </c>
      <c r="J1863" s="18">
        <f ca="1">SUM(INDIRECT(ADDRESS(ROW(F1863),COLUMN(F1863),4)):INDIRECT(ADDRESS(ROW(F1863)+N$5-1,COLUMN(F1863),4)))</f>
        <v>24500.000000000004</v>
      </c>
      <c r="K1863" s="18">
        <f t="shared" ca="1" si="540"/>
        <v>0</v>
      </c>
      <c r="L1863" s="18">
        <f t="shared" ca="1" si="550"/>
        <v>0</v>
      </c>
      <c r="M1863" s="18">
        <f t="shared" ca="1" si="534"/>
        <v>0</v>
      </c>
      <c r="N1863" s="34">
        <f t="shared" ca="1" si="541"/>
        <v>21146.432296393272</v>
      </c>
      <c r="P1863" s="18">
        <f t="shared" ca="1" si="535"/>
        <v>1352.2904016150248</v>
      </c>
      <c r="Q1863" s="47">
        <f ca="1">SUM(L$15:L1863)-SUM(M$15:M1863)</f>
        <v>0</v>
      </c>
      <c r="R1863" s="47" t="str">
        <f t="shared" ca="1" si="536"/>
        <v>M1866</v>
      </c>
      <c r="S1863" s="40">
        <f t="shared" ca="1" si="542"/>
        <v>0</v>
      </c>
      <c r="T1863" s="46">
        <f t="shared" ca="1" si="543"/>
        <v>43</v>
      </c>
      <c r="X1863" s="74">
        <f t="shared" ca="1" si="544"/>
        <v>1.3522904016150248</v>
      </c>
      <c r="Y1863" s="75">
        <f t="shared" ca="1" si="545"/>
        <v>1.3522904016150248</v>
      </c>
      <c r="Z1863" s="74">
        <f t="shared" ca="1" si="546"/>
        <v>3.8662707100020306</v>
      </c>
      <c r="AA1863" s="76">
        <f t="shared" ca="1" si="547"/>
        <v>1352.2904016150248</v>
      </c>
      <c r="AB1863" s="76">
        <f t="shared" ca="1" si="548"/>
        <v>3866.2707100020307</v>
      </c>
    </row>
    <row r="1864" spans="1:28" x14ac:dyDescent="0.25">
      <c r="A1864" s="2">
        <f t="shared" si="549"/>
        <v>20</v>
      </c>
      <c r="B1864" s="16">
        <f ca="1">VLOOKUP(A1864,PERIODS!$O$4:$P$33,2,FALSE)</f>
        <v>3.5000000000000003E-2</v>
      </c>
      <c r="C1864" s="15"/>
      <c r="D1864" s="18">
        <v>1850</v>
      </c>
      <c r="E1864" s="34">
        <f t="shared" ca="1" si="551"/>
        <v>21146.432296393272</v>
      </c>
      <c r="F1864" s="34">
        <f t="shared" ca="1" si="533"/>
        <v>3500.0000000000005</v>
      </c>
      <c r="G1864" s="69">
        <f t="shared" ca="1" si="537"/>
        <v>0</v>
      </c>
      <c r="H1864" s="34">
        <f t="shared" ca="1" si="538"/>
        <v>-1167.1403385429414</v>
      </c>
      <c r="I1864" s="34">
        <f t="shared" ca="1" si="539"/>
        <v>2332.8596614570588</v>
      </c>
      <c r="J1864" s="18">
        <f ca="1">SUM(INDIRECT(ADDRESS(ROW(F1864),COLUMN(F1864),4)):INDIRECT(ADDRESS(ROW(F1864)+N$5-1,COLUMN(F1864),4)))</f>
        <v>24500.000000000004</v>
      </c>
      <c r="K1864" s="18">
        <f t="shared" ca="1" si="540"/>
        <v>16350</v>
      </c>
      <c r="L1864" s="18">
        <f t="shared" ca="1" si="550"/>
        <v>16350</v>
      </c>
      <c r="M1864" s="18">
        <f t="shared" ca="1" si="534"/>
        <v>0</v>
      </c>
      <c r="N1864" s="34">
        <f t="shared" ca="1" si="541"/>
        <v>18813.572634936212</v>
      </c>
      <c r="P1864" s="18">
        <f t="shared" ca="1" si="535"/>
        <v>1167.1403385429414</v>
      </c>
      <c r="Q1864" s="47">
        <f ca="1">SUM(L$15:L1864)-SUM(M$15:M1864)</f>
        <v>16350</v>
      </c>
      <c r="R1864" s="47" t="str">
        <f t="shared" ca="1" si="536"/>
        <v>M1867</v>
      </c>
      <c r="S1864" s="40">
        <f t="shared" ca="1" si="542"/>
        <v>0</v>
      </c>
      <c r="T1864" s="46">
        <f t="shared" ca="1" si="543"/>
        <v>2</v>
      </c>
      <c r="X1864" s="74">
        <f t="shared" ca="1" si="544"/>
        <v>-1.1671403385429415</v>
      </c>
      <c r="Y1864" s="75">
        <f t="shared" ca="1" si="545"/>
        <v>-1.1671403385429415</v>
      </c>
      <c r="Z1864" s="74">
        <f t="shared" ca="1" si="546"/>
        <v>0.31125575589373233</v>
      </c>
      <c r="AA1864" s="76">
        <f t="shared" ca="1" si="547"/>
        <v>-1167.1403385429414</v>
      </c>
      <c r="AB1864" s="76">
        <f t="shared" ca="1" si="548"/>
        <v>311.25575589373233</v>
      </c>
    </row>
    <row r="1865" spans="1:28" x14ac:dyDescent="0.25">
      <c r="A1865" s="2">
        <f t="shared" si="549"/>
        <v>21</v>
      </c>
      <c r="B1865" s="16">
        <f ca="1">VLOOKUP(A1865,PERIODS!$O$4:$P$33,2,FALSE)</f>
        <v>3.5000000000000003E-2</v>
      </c>
      <c r="C1865" s="15"/>
      <c r="D1865" s="18">
        <v>1851</v>
      </c>
      <c r="E1865" s="34">
        <f t="shared" ca="1" si="551"/>
        <v>18813.572634936212</v>
      </c>
      <c r="F1865" s="34">
        <f t="shared" ca="1" si="533"/>
        <v>3500.0000000000005</v>
      </c>
      <c r="G1865" s="69">
        <f t="shared" ca="1" si="537"/>
        <v>0</v>
      </c>
      <c r="H1865" s="34">
        <f t="shared" ca="1" si="538"/>
        <v>531.61161177244071</v>
      </c>
      <c r="I1865" s="34">
        <f t="shared" ca="1" si="539"/>
        <v>4031.6116117724414</v>
      </c>
      <c r="J1865" s="18">
        <f ca="1">SUM(INDIRECT(ADDRESS(ROW(F1865),COLUMN(F1865),4)):INDIRECT(ADDRESS(ROW(F1865)+N$5-1,COLUMN(F1865),4)))</f>
        <v>24500.000000000004</v>
      </c>
      <c r="K1865" s="18">
        <f t="shared" ca="1" si="540"/>
        <v>16350</v>
      </c>
      <c r="L1865" s="18">
        <f t="shared" ca="1" si="550"/>
        <v>0</v>
      </c>
      <c r="M1865" s="18">
        <f t="shared" ca="1" si="534"/>
        <v>0</v>
      </c>
      <c r="N1865" s="34">
        <f t="shared" ca="1" si="541"/>
        <v>14781.961023163771</v>
      </c>
      <c r="P1865" s="18">
        <f t="shared" ca="1" si="535"/>
        <v>531.61161177244071</v>
      </c>
      <c r="Q1865" s="47">
        <f ca="1">SUM(L$15:L1865)-SUM(M$15:M1865)</f>
        <v>16350</v>
      </c>
      <c r="R1865" s="47" t="str">
        <f t="shared" ca="1" si="536"/>
        <v>M1868</v>
      </c>
      <c r="S1865" s="40">
        <f t="shared" ca="1" si="542"/>
        <v>0</v>
      </c>
      <c r="T1865" s="46">
        <f t="shared" ca="1" si="543"/>
        <v>51</v>
      </c>
      <c r="X1865" s="74">
        <f t="shared" ca="1" si="544"/>
        <v>0.53161161177244076</v>
      </c>
      <c r="Y1865" s="75">
        <f t="shared" ca="1" si="545"/>
        <v>0.53161161177244076</v>
      </c>
      <c r="Z1865" s="74">
        <f t="shared" ca="1" si="546"/>
        <v>1.7016725354254933</v>
      </c>
      <c r="AA1865" s="76">
        <f t="shared" ca="1" si="547"/>
        <v>531.61161177244071</v>
      </c>
      <c r="AB1865" s="76">
        <f t="shared" ca="1" si="548"/>
        <v>1701.6725354254934</v>
      </c>
    </row>
    <row r="1866" spans="1:28" x14ac:dyDescent="0.25">
      <c r="A1866" s="2">
        <f t="shared" si="549"/>
        <v>22</v>
      </c>
      <c r="B1866" s="16">
        <f ca="1">VLOOKUP(A1866,PERIODS!$O$4:$P$33,2,FALSE)</f>
        <v>3.5000000000000003E-2</v>
      </c>
      <c r="C1866" s="15"/>
      <c r="D1866" s="18">
        <v>1852</v>
      </c>
      <c r="E1866" s="34">
        <f t="shared" ca="1" si="551"/>
        <v>14781.961023163771</v>
      </c>
      <c r="F1866" s="34">
        <f t="shared" ca="1" si="533"/>
        <v>3500.0000000000005</v>
      </c>
      <c r="G1866" s="69">
        <f t="shared" ca="1" si="537"/>
        <v>0</v>
      </c>
      <c r="H1866" s="34">
        <f t="shared" ca="1" si="538"/>
        <v>280.06101366459541</v>
      </c>
      <c r="I1866" s="34">
        <f t="shared" ca="1" si="539"/>
        <v>3780.061013664596</v>
      </c>
      <c r="J1866" s="18">
        <f ca="1">SUM(INDIRECT(ADDRESS(ROW(F1866),COLUMN(F1866),4)):INDIRECT(ADDRESS(ROW(F1866)+N$5-1,COLUMN(F1866),4)))</f>
        <v>25000.000000000004</v>
      </c>
      <c r="K1866" s="18">
        <f t="shared" ca="1" si="540"/>
        <v>16350</v>
      </c>
      <c r="L1866" s="18">
        <f t="shared" ca="1" si="550"/>
        <v>0</v>
      </c>
      <c r="M1866" s="18">
        <f t="shared" ca="1" si="534"/>
        <v>0</v>
      </c>
      <c r="N1866" s="34">
        <f t="shared" ca="1" si="541"/>
        <v>11001.900009499175</v>
      </c>
      <c r="P1866" s="18">
        <f t="shared" ca="1" si="535"/>
        <v>280.06101366459541</v>
      </c>
      <c r="Q1866" s="47">
        <f ca="1">SUM(L$15:L1866)-SUM(M$15:M1866)</f>
        <v>16350</v>
      </c>
      <c r="R1866" s="47" t="str">
        <f t="shared" ca="1" si="536"/>
        <v>M1869</v>
      </c>
      <c r="S1866" s="40">
        <f t="shared" ca="1" si="542"/>
        <v>0</v>
      </c>
      <c r="T1866" s="46">
        <f t="shared" ca="1" si="543"/>
        <v>69</v>
      </c>
      <c r="X1866" s="74">
        <f t="shared" ca="1" si="544"/>
        <v>0.2800610136645954</v>
      </c>
      <c r="Y1866" s="75">
        <f t="shared" ca="1" si="545"/>
        <v>0.2800610136645954</v>
      </c>
      <c r="Z1866" s="74">
        <f t="shared" ca="1" si="546"/>
        <v>1.3232105437988593</v>
      </c>
      <c r="AA1866" s="76">
        <f t="shared" ca="1" si="547"/>
        <v>280.06101366459541</v>
      </c>
      <c r="AB1866" s="76">
        <f t="shared" ca="1" si="548"/>
        <v>1323.2105437988594</v>
      </c>
    </row>
    <row r="1867" spans="1:28" x14ac:dyDescent="0.25">
      <c r="A1867" s="2">
        <f t="shared" si="549"/>
        <v>23</v>
      </c>
      <c r="B1867" s="16">
        <f ca="1">VLOOKUP(A1867,PERIODS!$O$4:$P$33,2,FALSE)</f>
        <v>3.5000000000000003E-2</v>
      </c>
      <c r="C1867" s="15"/>
      <c r="D1867" s="18">
        <v>1853</v>
      </c>
      <c r="E1867" s="34">
        <f t="shared" ca="1" si="551"/>
        <v>11001.900009499175</v>
      </c>
      <c r="F1867" s="34">
        <f t="shared" ca="1" si="533"/>
        <v>3500.0000000000005</v>
      </c>
      <c r="G1867" s="69">
        <f t="shared" ca="1" si="537"/>
        <v>0</v>
      </c>
      <c r="H1867" s="34">
        <f t="shared" ca="1" si="538"/>
        <v>-269.94590314127049</v>
      </c>
      <c r="I1867" s="34">
        <f t="shared" ca="1" si="539"/>
        <v>3230.0540968587302</v>
      </c>
      <c r="J1867" s="18">
        <f ca="1">SUM(INDIRECT(ADDRESS(ROW(F1867),COLUMN(F1867),4)):INDIRECT(ADDRESS(ROW(F1867)+N$5-1,COLUMN(F1867),4)))</f>
        <v>25500.000000000004</v>
      </c>
      <c r="K1867" s="18">
        <f t="shared" ca="1" si="540"/>
        <v>0</v>
      </c>
      <c r="L1867" s="18">
        <f t="shared" ca="1" si="550"/>
        <v>0</v>
      </c>
      <c r="M1867" s="18">
        <f t="shared" ca="1" si="534"/>
        <v>16350</v>
      </c>
      <c r="N1867" s="34">
        <f t="shared" ca="1" si="541"/>
        <v>24121.845912640445</v>
      </c>
      <c r="P1867" s="18">
        <f t="shared" ca="1" si="535"/>
        <v>269.94590314127049</v>
      </c>
      <c r="Q1867" s="47">
        <f ca="1">SUM(L$15:L1867)-SUM(M$15:M1867)</f>
        <v>0</v>
      </c>
      <c r="R1867" s="47" t="str">
        <f t="shared" ca="1" si="536"/>
        <v>M1870</v>
      </c>
      <c r="S1867" s="40">
        <f t="shared" ca="1" si="542"/>
        <v>0</v>
      </c>
      <c r="T1867" s="46">
        <f t="shared" ca="1" si="543"/>
        <v>23</v>
      </c>
      <c r="X1867" s="74">
        <f t="shared" ca="1" si="544"/>
        <v>-0.26994590314127048</v>
      </c>
      <c r="Y1867" s="75">
        <f t="shared" ca="1" si="545"/>
        <v>-0.26994590314127048</v>
      </c>
      <c r="Z1867" s="74">
        <f t="shared" ca="1" si="546"/>
        <v>0.76342079188653911</v>
      </c>
      <c r="AA1867" s="76">
        <f t="shared" ca="1" si="547"/>
        <v>-269.94590314127049</v>
      </c>
      <c r="AB1867" s="76">
        <f t="shared" ca="1" si="548"/>
        <v>763.42079188653906</v>
      </c>
    </row>
    <row r="1868" spans="1:28" x14ac:dyDescent="0.25">
      <c r="A1868" s="2">
        <f t="shared" si="549"/>
        <v>24</v>
      </c>
      <c r="B1868" s="16">
        <f ca="1">VLOOKUP(A1868,PERIODS!$O$4:$P$33,2,FALSE)</f>
        <v>3.5000000000000003E-2</v>
      </c>
      <c r="C1868" s="15"/>
      <c r="D1868" s="18">
        <v>1854</v>
      </c>
      <c r="E1868" s="34">
        <f t="shared" ca="1" si="551"/>
        <v>24121.845912640445</v>
      </c>
      <c r="F1868" s="34">
        <f t="shared" ca="1" si="533"/>
        <v>3500.0000000000005</v>
      </c>
      <c r="G1868" s="69">
        <f t="shared" ca="1" si="537"/>
        <v>0</v>
      </c>
      <c r="H1868" s="34">
        <f t="shared" ca="1" si="538"/>
        <v>-841.30330356931256</v>
      </c>
      <c r="I1868" s="34">
        <f t="shared" ca="1" si="539"/>
        <v>2658.696696430688</v>
      </c>
      <c r="J1868" s="18">
        <f ca="1">SUM(INDIRECT(ADDRESS(ROW(F1868),COLUMN(F1868),4)):INDIRECT(ADDRESS(ROW(F1868)+N$5-1,COLUMN(F1868),4)))</f>
        <v>26000</v>
      </c>
      <c r="K1868" s="18">
        <f t="shared" ca="1" si="540"/>
        <v>16350</v>
      </c>
      <c r="L1868" s="18">
        <f t="shared" ca="1" si="550"/>
        <v>16350</v>
      </c>
      <c r="M1868" s="18">
        <f t="shared" ca="1" si="534"/>
        <v>0</v>
      </c>
      <c r="N1868" s="34">
        <f t="shared" ca="1" si="541"/>
        <v>21463.149216209757</v>
      </c>
      <c r="P1868" s="18">
        <f t="shared" ca="1" si="535"/>
        <v>841.30330356931256</v>
      </c>
      <c r="Q1868" s="47">
        <f ca="1">SUM(L$15:L1868)-SUM(M$15:M1868)</f>
        <v>16350</v>
      </c>
      <c r="R1868" s="47" t="str">
        <f t="shared" ca="1" si="536"/>
        <v>M1871</v>
      </c>
      <c r="S1868" s="40">
        <f t="shared" ca="1" si="542"/>
        <v>0</v>
      </c>
      <c r="T1868" s="46">
        <f t="shared" ca="1" si="543"/>
        <v>63</v>
      </c>
      <c r="X1868" s="74">
        <f t="shared" ca="1" si="544"/>
        <v>-0.8413033035693126</v>
      </c>
      <c r="Y1868" s="75">
        <f t="shared" ca="1" si="545"/>
        <v>-0.8413033035693126</v>
      </c>
      <c r="Z1868" s="74">
        <f t="shared" ca="1" si="546"/>
        <v>0.43114824005553981</v>
      </c>
      <c r="AA1868" s="76">
        <f t="shared" ca="1" si="547"/>
        <v>-841.30330356931256</v>
      </c>
      <c r="AB1868" s="76">
        <f t="shared" ca="1" si="548"/>
        <v>431.14824005553982</v>
      </c>
    </row>
    <row r="1869" spans="1:28" x14ac:dyDescent="0.25">
      <c r="A1869" s="2">
        <f t="shared" si="549"/>
        <v>25</v>
      </c>
      <c r="B1869" s="16">
        <f ca="1">VLOOKUP(A1869,PERIODS!$O$4:$P$33,2,FALSE)</f>
        <v>3.5000000000000003E-2</v>
      </c>
      <c r="C1869" s="15"/>
      <c r="D1869" s="18">
        <v>1855</v>
      </c>
      <c r="E1869" s="34">
        <f t="shared" ca="1" si="551"/>
        <v>21463.149216209757</v>
      </c>
      <c r="F1869" s="34">
        <f t="shared" ca="1" si="533"/>
        <v>3500.0000000000005</v>
      </c>
      <c r="G1869" s="69">
        <f t="shared" ca="1" si="537"/>
        <v>0</v>
      </c>
      <c r="H1869" s="34">
        <f t="shared" ca="1" si="538"/>
        <v>-120.54639222612617</v>
      </c>
      <c r="I1869" s="34">
        <f t="shared" ca="1" si="539"/>
        <v>3379.4536077738744</v>
      </c>
      <c r="J1869" s="18">
        <f ca="1">SUM(INDIRECT(ADDRESS(ROW(F1869),COLUMN(F1869),4)):INDIRECT(ADDRESS(ROW(F1869)+N$5-1,COLUMN(F1869),4)))</f>
        <v>24900</v>
      </c>
      <c r="K1869" s="18">
        <f t="shared" ca="1" si="540"/>
        <v>16350</v>
      </c>
      <c r="L1869" s="18">
        <f t="shared" ca="1" si="550"/>
        <v>0</v>
      </c>
      <c r="M1869" s="18">
        <f t="shared" ca="1" si="534"/>
        <v>0</v>
      </c>
      <c r="N1869" s="34">
        <f t="shared" ca="1" si="541"/>
        <v>18083.695608435883</v>
      </c>
      <c r="P1869" s="18">
        <f t="shared" ca="1" si="535"/>
        <v>120.54639222612617</v>
      </c>
      <c r="Q1869" s="47">
        <f ca="1">SUM(L$15:L1869)-SUM(M$15:M1869)</f>
        <v>16350</v>
      </c>
      <c r="R1869" s="47" t="str">
        <f t="shared" ca="1" si="536"/>
        <v>M1872</v>
      </c>
      <c r="S1869" s="40">
        <f t="shared" ca="1" si="542"/>
        <v>0</v>
      </c>
      <c r="T1869" s="46">
        <f t="shared" ca="1" si="543"/>
        <v>35</v>
      </c>
      <c r="X1869" s="74">
        <f t="shared" ca="1" si="544"/>
        <v>-0.12054639222612618</v>
      </c>
      <c r="Y1869" s="75">
        <f t="shared" ca="1" si="545"/>
        <v>-0.12054639222612618</v>
      </c>
      <c r="Z1869" s="74">
        <f t="shared" ca="1" si="546"/>
        <v>0.88643596265382685</v>
      </c>
      <c r="AA1869" s="76">
        <f t="shared" ca="1" si="547"/>
        <v>-120.54639222612617</v>
      </c>
      <c r="AB1869" s="76">
        <f t="shared" ca="1" si="548"/>
        <v>886.43596265382689</v>
      </c>
    </row>
    <row r="1870" spans="1:28" x14ac:dyDescent="0.25">
      <c r="A1870" s="2">
        <f t="shared" si="549"/>
        <v>26</v>
      </c>
      <c r="B1870" s="16">
        <f ca="1">VLOOKUP(A1870,PERIODS!$O$4:$P$33,2,FALSE)</f>
        <v>3.5000000000000003E-2</v>
      </c>
      <c r="C1870" s="15"/>
      <c r="D1870" s="18">
        <v>1856</v>
      </c>
      <c r="E1870" s="34">
        <f t="shared" ca="1" si="551"/>
        <v>18083.695608435883</v>
      </c>
      <c r="F1870" s="34">
        <f t="shared" ca="1" si="533"/>
        <v>3500.0000000000005</v>
      </c>
      <c r="G1870" s="69">
        <f t="shared" ca="1" si="537"/>
        <v>0</v>
      </c>
      <c r="H1870" s="34">
        <f t="shared" ca="1" si="538"/>
        <v>21.719480392731175</v>
      </c>
      <c r="I1870" s="34">
        <f t="shared" ca="1" si="539"/>
        <v>3521.7194803927318</v>
      </c>
      <c r="J1870" s="18">
        <f ca="1">SUM(INDIRECT(ADDRESS(ROW(F1870),COLUMN(F1870),4)):INDIRECT(ADDRESS(ROW(F1870)+N$5-1,COLUMN(F1870),4)))</f>
        <v>23900</v>
      </c>
      <c r="K1870" s="18">
        <f t="shared" ca="1" si="540"/>
        <v>16350</v>
      </c>
      <c r="L1870" s="18">
        <f t="shared" ca="1" si="550"/>
        <v>0</v>
      </c>
      <c r="M1870" s="18">
        <f t="shared" ca="1" si="534"/>
        <v>0</v>
      </c>
      <c r="N1870" s="34">
        <f t="shared" ca="1" si="541"/>
        <v>14561.97612804315</v>
      </c>
      <c r="P1870" s="18">
        <f t="shared" ca="1" si="535"/>
        <v>21.719480392731175</v>
      </c>
      <c r="Q1870" s="47">
        <f ca="1">SUM(L$15:L1870)-SUM(M$15:M1870)</f>
        <v>16350</v>
      </c>
      <c r="R1870" s="47" t="str">
        <f t="shared" ca="1" si="536"/>
        <v>M1873</v>
      </c>
      <c r="S1870" s="40">
        <f t="shared" ca="1" si="542"/>
        <v>0</v>
      </c>
      <c r="T1870" s="46">
        <f t="shared" ca="1" si="543"/>
        <v>97</v>
      </c>
      <c r="X1870" s="74">
        <f t="shared" ca="1" si="544"/>
        <v>2.1719480392731173E-2</v>
      </c>
      <c r="Y1870" s="75">
        <f t="shared" ca="1" si="545"/>
        <v>2.1719480392731173E-2</v>
      </c>
      <c r="Z1870" s="74">
        <f t="shared" ca="1" si="546"/>
        <v>1.0219570652625456</v>
      </c>
      <c r="AA1870" s="76">
        <f t="shared" ca="1" si="547"/>
        <v>21.719480392731175</v>
      </c>
      <c r="AB1870" s="76">
        <f t="shared" ca="1" si="548"/>
        <v>1021.9570652625456</v>
      </c>
    </row>
    <row r="1871" spans="1:28" x14ac:dyDescent="0.25">
      <c r="A1871" s="2">
        <f t="shared" si="549"/>
        <v>27</v>
      </c>
      <c r="B1871" s="16">
        <f ca="1">VLOOKUP(A1871,PERIODS!$O$4:$P$33,2,FALSE)</f>
        <v>3.5000000000000003E-2</v>
      </c>
      <c r="C1871" s="15"/>
      <c r="D1871" s="18">
        <v>1857</v>
      </c>
      <c r="E1871" s="34">
        <f t="shared" ca="1" si="551"/>
        <v>14561.97612804315</v>
      </c>
      <c r="F1871" s="34">
        <f t="shared" ref="F1871:F1934" ca="1" si="552">F$2*B1871</f>
        <v>3500.0000000000005</v>
      </c>
      <c r="G1871" s="69">
        <f t="shared" ca="1" si="537"/>
        <v>0</v>
      </c>
      <c r="H1871" s="34">
        <f t="shared" ca="1" si="538"/>
        <v>1306.1979490154192</v>
      </c>
      <c r="I1871" s="34">
        <f t="shared" ca="1" si="539"/>
        <v>4806.1979490154199</v>
      </c>
      <c r="J1871" s="18">
        <f ca="1">SUM(INDIRECT(ADDRESS(ROW(F1871),COLUMN(F1871),4)):INDIRECT(ADDRESS(ROW(F1871)+N$5-1,COLUMN(F1871),4)))</f>
        <v>22900</v>
      </c>
      <c r="K1871" s="18">
        <f t="shared" ca="1" si="540"/>
        <v>0</v>
      </c>
      <c r="L1871" s="18">
        <f t="shared" ca="1" si="550"/>
        <v>0</v>
      </c>
      <c r="M1871" s="18">
        <f t="shared" ref="M1871:M1934" ca="1" si="553">SUMIF($R$15:$R$8014,ADDRESS(ROW(M1871),COLUMN(M1871),4),$L$15:$L$8014)</f>
        <v>16350</v>
      </c>
      <c r="N1871" s="34">
        <f t="shared" ca="1" si="541"/>
        <v>26105.778179027729</v>
      </c>
      <c r="P1871" s="18">
        <f t="shared" ref="P1871:P1934" ca="1" si="554">ABS(H1871)</f>
        <v>1306.1979490154192</v>
      </c>
      <c r="Q1871" s="47">
        <f ca="1">SUM(L$15:L1871)-SUM(M$15:M1871)</f>
        <v>0</v>
      </c>
      <c r="R1871" s="47" t="str">
        <f t="shared" ref="R1871:R1934" ca="1" si="555">ADDRESS(ROW(M1871)+$N$3+RANDBETWEEN(-$N$4,$N$4),COLUMN(M1871),4)</f>
        <v>M1874</v>
      </c>
      <c r="S1871" s="40">
        <f t="shared" ca="1" si="542"/>
        <v>0</v>
      </c>
      <c r="T1871" s="46">
        <f t="shared" ca="1" si="543"/>
        <v>82</v>
      </c>
      <c r="X1871" s="74">
        <f t="shared" ca="1" si="544"/>
        <v>1.3061979490154192</v>
      </c>
      <c r="Y1871" s="75">
        <f t="shared" ca="1" si="545"/>
        <v>1.3061979490154192</v>
      </c>
      <c r="Z1871" s="74">
        <f t="shared" ca="1" si="546"/>
        <v>3.6921094043487588</v>
      </c>
      <c r="AA1871" s="76">
        <f t="shared" ca="1" si="547"/>
        <v>1306.1979490154192</v>
      </c>
      <c r="AB1871" s="76">
        <f t="shared" ca="1" si="548"/>
        <v>3692.1094043487587</v>
      </c>
    </row>
    <row r="1872" spans="1:28" x14ac:dyDescent="0.25">
      <c r="A1872" s="2">
        <f t="shared" si="549"/>
        <v>28</v>
      </c>
      <c r="B1872" s="16">
        <f ca="1">VLOOKUP(A1872,PERIODS!$O$4:$P$33,2,FALSE)</f>
        <v>0.04</v>
      </c>
      <c r="C1872" s="15"/>
      <c r="D1872" s="18">
        <v>1858</v>
      </c>
      <c r="E1872" s="34">
        <f t="shared" ca="1" si="551"/>
        <v>26105.778179027729</v>
      </c>
      <c r="F1872" s="34">
        <f t="shared" ca="1" si="552"/>
        <v>4000</v>
      </c>
      <c r="G1872" s="69">
        <f t="shared" ref="G1872:G1935" ca="1" si="556">((2*RAND()*$F$5)-$F$5)*E1872</f>
        <v>0</v>
      </c>
      <c r="H1872" s="34">
        <f t="shared" ref="H1872:H1935" ca="1" si="557">IF($S$3="NORM",AA1872,IF($S$3="LOGNORM",AB1872,0))</f>
        <v>1278.3761785731801</v>
      </c>
      <c r="I1872" s="34">
        <f t="shared" ref="I1872:I1935" ca="1" si="558">IF(F1872+H1872&lt;0,0,F1872+H1872)</f>
        <v>5278.3761785731804</v>
      </c>
      <c r="J1872" s="18">
        <f ca="1">SUM(INDIRECT(ADDRESS(ROW(F1872),COLUMN(F1872),4)):INDIRECT(ADDRESS(ROW(F1872)+N$5-1,COLUMN(F1872),4)))</f>
        <v>21900</v>
      </c>
      <c r="K1872" s="18">
        <f t="shared" ref="K1872:K1935" ca="1" si="559">Q1872</f>
        <v>0</v>
      </c>
      <c r="L1872" s="18">
        <f t="shared" ca="1" si="550"/>
        <v>0</v>
      </c>
      <c r="M1872" s="18">
        <f t="shared" ca="1" si="553"/>
        <v>0</v>
      </c>
      <c r="N1872" s="34">
        <f t="shared" ref="N1872:N1935" ca="1" si="560">E1872+G1872-I1872+M1872-S1872</f>
        <v>20827.402000454549</v>
      </c>
      <c r="P1872" s="18">
        <f t="shared" ca="1" si="554"/>
        <v>1278.3761785731801</v>
      </c>
      <c r="Q1872" s="47">
        <f ca="1">SUM(L$15:L1872)-SUM(M$15:M1872)</f>
        <v>0</v>
      </c>
      <c r="R1872" s="47" t="str">
        <f t="shared" ca="1" si="555"/>
        <v>M1875</v>
      </c>
      <c r="S1872" s="40">
        <f t="shared" ref="S1872:S1935" ca="1" si="561">IF(T1872&gt;N$6*100,M1872,0)</f>
        <v>0</v>
      </c>
      <c r="T1872" s="46">
        <f t="shared" ref="T1872:T1935" ca="1" si="562">RANDBETWEEN(0,100)</f>
        <v>82</v>
      </c>
      <c r="X1872" s="74">
        <f t="shared" ref="X1872:X1935" ca="1" si="563">NORMINV(RAND(),0,1)</f>
        <v>1.2783761785731802</v>
      </c>
      <c r="Y1872" s="75">
        <f t="shared" ref="Y1872:Y1935" ca="1" si="564">IF(AND(X1872&gt;$F$6,$F$6&gt;0),$F$6,X1872)</f>
        <v>1.2783761785731802</v>
      </c>
      <c r="Z1872" s="74">
        <f t="shared" ref="Z1872:Z1935" ca="1" si="565">EXP(Y1872)</f>
        <v>3.5908041641554469</v>
      </c>
      <c r="AA1872" s="76">
        <f t="shared" ref="AA1872:AA1935" ca="1" si="566">$F$3*Y1872</f>
        <v>1278.3761785731801</v>
      </c>
      <c r="AB1872" s="76">
        <f t="shared" ref="AB1872:AB1935" ca="1" si="567">$F$3*Z1872</f>
        <v>3590.8041641554469</v>
      </c>
    </row>
    <row r="1873" spans="1:28" x14ac:dyDescent="0.25">
      <c r="A1873" s="2">
        <f t="shared" ref="A1873:A1936" si="568">IF(AND(A1872=12,OR(A$14="MS",A$14="M0")),1,IF(AND(A1872=4,OR(A$14="WS",A$14="W0")),1,IF(AND(A1872=30,OR(A$14="DS",A$14="D0")),1,A1872+1)))</f>
        <v>29</v>
      </c>
      <c r="B1873" s="16">
        <f ca="1">VLOOKUP(A1873,PERIODS!$O$4:$P$33,2,FALSE)</f>
        <v>0.04</v>
      </c>
      <c r="C1873" s="15"/>
      <c r="D1873" s="18">
        <v>1859</v>
      </c>
      <c r="E1873" s="34">
        <f t="shared" ca="1" si="551"/>
        <v>20827.402000454549</v>
      </c>
      <c r="F1873" s="34">
        <f t="shared" ca="1" si="552"/>
        <v>4000</v>
      </c>
      <c r="G1873" s="69">
        <f t="shared" ca="1" si="556"/>
        <v>0</v>
      </c>
      <c r="H1873" s="34">
        <f t="shared" ca="1" si="557"/>
        <v>-1287.4140574539299</v>
      </c>
      <c r="I1873" s="34">
        <f t="shared" ca="1" si="558"/>
        <v>2712.5859425460703</v>
      </c>
      <c r="J1873" s="18">
        <f ca="1">SUM(INDIRECT(ADDRESS(ROW(F1873),COLUMN(F1873),4)):INDIRECT(ADDRESS(ROW(F1873)+N$5-1,COLUMN(F1873),4)))</f>
        <v>21200</v>
      </c>
      <c r="K1873" s="18">
        <f t="shared" ca="1" si="559"/>
        <v>16350</v>
      </c>
      <c r="L1873" s="18">
        <f t="shared" ref="L1873:L1936" ca="1" si="569">IF((E1873+K1872)&lt;J1873,N$2,0)</f>
        <v>16350</v>
      </c>
      <c r="M1873" s="18">
        <f t="shared" ca="1" si="553"/>
        <v>0</v>
      </c>
      <c r="N1873" s="34">
        <f t="shared" ca="1" si="560"/>
        <v>18114.81605790848</v>
      </c>
      <c r="P1873" s="18">
        <f t="shared" ca="1" si="554"/>
        <v>1287.4140574539299</v>
      </c>
      <c r="Q1873" s="47">
        <f ca="1">SUM(L$15:L1873)-SUM(M$15:M1873)</f>
        <v>16350</v>
      </c>
      <c r="R1873" s="47" t="str">
        <f t="shared" ca="1" si="555"/>
        <v>M1876</v>
      </c>
      <c r="S1873" s="40">
        <f t="shared" ca="1" si="561"/>
        <v>0</v>
      </c>
      <c r="T1873" s="46">
        <f t="shared" ca="1" si="562"/>
        <v>24</v>
      </c>
      <c r="X1873" s="74">
        <f t="shared" ca="1" si="563"/>
        <v>-1.2874140574539299</v>
      </c>
      <c r="Y1873" s="75">
        <f t="shared" ca="1" si="564"/>
        <v>-1.2874140574539299</v>
      </c>
      <c r="Z1873" s="74">
        <f t="shared" ca="1" si="565"/>
        <v>0.27598353869476727</v>
      </c>
      <c r="AA1873" s="76">
        <f t="shared" ca="1" si="566"/>
        <v>-1287.4140574539299</v>
      </c>
      <c r="AB1873" s="76">
        <f t="shared" ca="1" si="567"/>
        <v>275.98353869476728</v>
      </c>
    </row>
    <row r="1874" spans="1:28" x14ac:dyDescent="0.25">
      <c r="A1874" s="2">
        <f t="shared" si="568"/>
        <v>30</v>
      </c>
      <c r="B1874" s="16">
        <f ca="1">VLOOKUP(A1874,PERIODS!$O$4:$P$33,2,FALSE)</f>
        <v>0.04</v>
      </c>
      <c r="C1874" s="15"/>
      <c r="D1874" s="18">
        <v>1860</v>
      </c>
      <c r="E1874" s="34">
        <f t="shared" ca="1" si="551"/>
        <v>18114.81605790848</v>
      </c>
      <c r="F1874" s="34">
        <f t="shared" ca="1" si="552"/>
        <v>4000</v>
      </c>
      <c r="G1874" s="69">
        <f t="shared" ca="1" si="556"/>
        <v>0</v>
      </c>
      <c r="H1874" s="34">
        <f t="shared" ca="1" si="557"/>
        <v>-877.73163628438044</v>
      </c>
      <c r="I1874" s="34">
        <f t="shared" ca="1" si="558"/>
        <v>3122.2683637156197</v>
      </c>
      <c r="J1874" s="18">
        <f ca="1">SUM(INDIRECT(ADDRESS(ROW(F1874),COLUMN(F1874),4)):INDIRECT(ADDRESS(ROW(F1874)+N$5-1,COLUMN(F1874),4)))</f>
        <v>20500</v>
      </c>
      <c r="K1874" s="18">
        <f t="shared" ca="1" si="559"/>
        <v>16350</v>
      </c>
      <c r="L1874" s="18">
        <f t="shared" ca="1" si="569"/>
        <v>0</v>
      </c>
      <c r="M1874" s="18">
        <f t="shared" ca="1" si="553"/>
        <v>0</v>
      </c>
      <c r="N1874" s="34">
        <f t="shared" ca="1" si="560"/>
        <v>14992.547694192861</v>
      </c>
      <c r="P1874" s="18">
        <f t="shared" ca="1" si="554"/>
        <v>877.73163628438044</v>
      </c>
      <c r="Q1874" s="47">
        <f ca="1">SUM(L$15:L1874)-SUM(M$15:M1874)</f>
        <v>16350</v>
      </c>
      <c r="R1874" s="47" t="str">
        <f t="shared" ca="1" si="555"/>
        <v>M1877</v>
      </c>
      <c r="S1874" s="40">
        <f t="shared" ca="1" si="561"/>
        <v>0</v>
      </c>
      <c r="T1874" s="46">
        <f t="shared" ca="1" si="562"/>
        <v>28</v>
      </c>
      <c r="X1874" s="74">
        <f t="shared" ca="1" si="563"/>
        <v>-0.87773163628438045</v>
      </c>
      <c r="Y1874" s="75">
        <f t="shared" ca="1" si="564"/>
        <v>-0.87773163628438045</v>
      </c>
      <c r="Z1874" s="74">
        <f t="shared" ca="1" si="565"/>
        <v>0.41572485812296706</v>
      </c>
      <c r="AA1874" s="76">
        <f t="shared" ca="1" si="566"/>
        <v>-877.73163628438044</v>
      </c>
      <c r="AB1874" s="76">
        <f t="shared" ca="1" si="567"/>
        <v>415.72485812296708</v>
      </c>
    </row>
    <row r="1875" spans="1:28" x14ac:dyDescent="0.25">
      <c r="A1875" s="2">
        <f t="shared" si="568"/>
        <v>1</v>
      </c>
      <c r="B1875" s="16">
        <f ca="1">VLOOKUP(A1875,PERIODS!$O$4:$P$33,2,FALSE)</f>
        <v>2.4E-2</v>
      </c>
      <c r="C1875" s="15"/>
      <c r="D1875" s="18">
        <v>1861</v>
      </c>
      <c r="E1875" s="34">
        <f t="shared" ca="1" si="551"/>
        <v>14992.547694192861</v>
      </c>
      <c r="F1875" s="34">
        <f t="shared" ca="1" si="552"/>
        <v>2400</v>
      </c>
      <c r="G1875" s="69">
        <f t="shared" ca="1" si="556"/>
        <v>0</v>
      </c>
      <c r="H1875" s="34">
        <f t="shared" ca="1" si="557"/>
        <v>-142.80958841727423</v>
      </c>
      <c r="I1875" s="34">
        <f t="shared" ca="1" si="558"/>
        <v>2257.1904115827256</v>
      </c>
      <c r="J1875" s="18">
        <f ca="1">SUM(INDIRECT(ADDRESS(ROW(F1875),COLUMN(F1875),4)):INDIRECT(ADDRESS(ROW(F1875)+N$5-1,COLUMN(F1875),4)))</f>
        <v>19800</v>
      </c>
      <c r="K1875" s="18">
        <f t="shared" ca="1" si="559"/>
        <v>16350</v>
      </c>
      <c r="L1875" s="18">
        <f t="shared" ca="1" si="569"/>
        <v>0</v>
      </c>
      <c r="M1875" s="18">
        <f t="shared" ca="1" si="553"/>
        <v>0</v>
      </c>
      <c r="N1875" s="34">
        <f t="shared" ca="1" si="560"/>
        <v>12735.357282610135</v>
      </c>
      <c r="P1875" s="18">
        <f t="shared" ca="1" si="554"/>
        <v>142.80958841727423</v>
      </c>
      <c r="Q1875" s="47">
        <f ca="1">SUM(L$15:L1875)-SUM(M$15:M1875)</f>
        <v>16350</v>
      </c>
      <c r="R1875" s="47" t="str">
        <f t="shared" ca="1" si="555"/>
        <v>M1878</v>
      </c>
      <c r="S1875" s="40">
        <f t="shared" ca="1" si="561"/>
        <v>0</v>
      </c>
      <c r="T1875" s="46">
        <f t="shared" ca="1" si="562"/>
        <v>6</v>
      </c>
      <c r="X1875" s="74">
        <f t="shared" ca="1" si="563"/>
        <v>-0.14280958841727423</v>
      </c>
      <c r="Y1875" s="75">
        <f t="shared" ca="1" si="564"/>
        <v>-0.14280958841727423</v>
      </c>
      <c r="Z1875" s="74">
        <f t="shared" ca="1" si="565"/>
        <v>0.86691912462334386</v>
      </c>
      <c r="AA1875" s="76">
        <f t="shared" ca="1" si="566"/>
        <v>-142.80958841727423</v>
      </c>
      <c r="AB1875" s="76">
        <f t="shared" ca="1" si="567"/>
        <v>866.91912462334381</v>
      </c>
    </row>
    <row r="1876" spans="1:28" x14ac:dyDescent="0.25">
      <c r="A1876" s="2">
        <f t="shared" si="568"/>
        <v>2</v>
      </c>
      <c r="B1876" s="16">
        <f ca="1">VLOOKUP(A1876,PERIODS!$O$4:$P$33,2,FALSE)</f>
        <v>2.5000000000000001E-2</v>
      </c>
      <c r="C1876" s="15"/>
      <c r="D1876" s="18">
        <v>1862</v>
      </c>
      <c r="E1876" s="34">
        <f t="shared" ca="1" si="551"/>
        <v>12735.357282610135</v>
      </c>
      <c r="F1876" s="34">
        <f t="shared" ca="1" si="552"/>
        <v>2500</v>
      </c>
      <c r="G1876" s="69">
        <f t="shared" ca="1" si="556"/>
        <v>0</v>
      </c>
      <c r="H1876" s="34">
        <f t="shared" ca="1" si="557"/>
        <v>-31.77093851992467</v>
      </c>
      <c r="I1876" s="34">
        <f t="shared" ca="1" si="558"/>
        <v>2468.2290614800754</v>
      </c>
      <c r="J1876" s="18">
        <f ca="1">SUM(INDIRECT(ADDRESS(ROW(F1876),COLUMN(F1876),4)):INDIRECT(ADDRESS(ROW(F1876)+N$5-1,COLUMN(F1876),4)))</f>
        <v>20700</v>
      </c>
      <c r="K1876" s="18">
        <f t="shared" ca="1" si="559"/>
        <v>0</v>
      </c>
      <c r="L1876" s="18">
        <f t="shared" ca="1" si="569"/>
        <v>0</v>
      </c>
      <c r="M1876" s="18">
        <f t="shared" ca="1" si="553"/>
        <v>16350</v>
      </c>
      <c r="N1876" s="34">
        <f t="shared" ca="1" si="560"/>
        <v>26617.12822113006</v>
      </c>
      <c r="P1876" s="18">
        <f t="shared" ca="1" si="554"/>
        <v>31.77093851992467</v>
      </c>
      <c r="Q1876" s="47">
        <f ca="1">SUM(L$15:L1876)-SUM(M$15:M1876)</f>
        <v>0</v>
      </c>
      <c r="R1876" s="47" t="str">
        <f t="shared" ca="1" si="555"/>
        <v>M1879</v>
      </c>
      <c r="S1876" s="40">
        <f t="shared" ca="1" si="561"/>
        <v>0</v>
      </c>
      <c r="T1876" s="46">
        <f t="shared" ca="1" si="562"/>
        <v>91</v>
      </c>
      <c r="X1876" s="74">
        <f t="shared" ca="1" si="563"/>
        <v>-3.1770938519924671E-2</v>
      </c>
      <c r="Y1876" s="75">
        <f t="shared" ca="1" si="564"/>
        <v>-3.1770938519924671E-2</v>
      </c>
      <c r="Z1876" s="74">
        <f t="shared" ca="1" si="565"/>
        <v>0.96872845504065574</v>
      </c>
      <c r="AA1876" s="76">
        <f t="shared" ca="1" si="566"/>
        <v>-31.77093851992467</v>
      </c>
      <c r="AB1876" s="76">
        <f t="shared" ca="1" si="567"/>
        <v>968.72845504065572</v>
      </c>
    </row>
    <row r="1877" spans="1:28" x14ac:dyDescent="0.25">
      <c r="A1877" s="2">
        <f t="shared" si="568"/>
        <v>3</v>
      </c>
      <c r="B1877" s="16">
        <f ca="1">VLOOKUP(A1877,PERIODS!$O$4:$P$33,2,FALSE)</f>
        <v>2.5000000000000001E-2</v>
      </c>
      <c r="C1877" s="15"/>
      <c r="D1877" s="18">
        <v>1863</v>
      </c>
      <c r="E1877" s="34">
        <f t="shared" ca="1" si="551"/>
        <v>26617.12822113006</v>
      </c>
      <c r="F1877" s="34">
        <f t="shared" ca="1" si="552"/>
        <v>2500</v>
      </c>
      <c r="G1877" s="69">
        <f t="shared" ca="1" si="556"/>
        <v>0</v>
      </c>
      <c r="H1877" s="34">
        <f t="shared" ca="1" si="557"/>
        <v>-851.76923568316317</v>
      </c>
      <c r="I1877" s="34">
        <f t="shared" ca="1" si="558"/>
        <v>1648.2307643168369</v>
      </c>
      <c r="J1877" s="18">
        <f ca="1">SUM(INDIRECT(ADDRESS(ROW(F1877),COLUMN(F1877),4)):INDIRECT(ADDRESS(ROW(F1877)+N$5-1,COLUMN(F1877),4)))</f>
        <v>21500</v>
      </c>
      <c r="K1877" s="18">
        <f t="shared" ca="1" si="559"/>
        <v>0</v>
      </c>
      <c r="L1877" s="18">
        <f t="shared" ca="1" si="569"/>
        <v>0</v>
      </c>
      <c r="M1877" s="18">
        <f t="shared" ca="1" si="553"/>
        <v>0</v>
      </c>
      <c r="N1877" s="34">
        <f t="shared" ca="1" si="560"/>
        <v>24968.897456813225</v>
      </c>
      <c r="P1877" s="18">
        <f t="shared" ca="1" si="554"/>
        <v>851.76923568316317</v>
      </c>
      <c r="Q1877" s="47">
        <f ca="1">SUM(L$15:L1877)-SUM(M$15:M1877)</f>
        <v>0</v>
      </c>
      <c r="R1877" s="47" t="str">
        <f t="shared" ca="1" si="555"/>
        <v>M1880</v>
      </c>
      <c r="S1877" s="40">
        <f t="shared" ca="1" si="561"/>
        <v>0</v>
      </c>
      <c r="T1877" s="46">
        <f t="shared" ca="1" si="562"/>
        <v>31</v>
      </c>
      <c r="X1877" s="74">
        <f t="shared" ca="1" si="563"/>
        <v>-0.85176923568316321</v>
      </c>
      <c r="Y1877" s="75">
        <f t="shared" ca="1" si="564"/>
        <v>-0.85176923568316321</v>
      </c>
      <c r="Z1877" s="74">
        <f t="shared" ca="1" si="565"/>
        <v>0.42665940275129355</v>
      </c>
      <c r="AA1877" s="76">
        <f t="shared" ca="1" si="566"/>
        <v>-851.76923568316317</v>
      </c>
      <c r="AB1877" s="76">
        <f t="shared" ca="1" si="567"/>
        <v>426.65940275129356</v>
      </c>
    </row>
    <row r="1878" spans="1:28" x14ac:dyDescent="0.25">
      <c r="A1878" s="2">
        <f t="shared" si="568"/>
        <v>4</v>
      </c>
      <c r="B1878" s="16">
        <f ca="1">VLOOKUP(A1878,PERIODS!$O$4:$P$33,2,FALSE)</f>
        <v>2.5000000000000001E-2</v>
      </c>
      <c r="C1878" s="15"/>
      <c r="D1878" s="18">
        <v>1864</v>
      </c>
      <c r="E1878" s="34">
        <f t="shared" ca="1" si="551"/>
        <v>24968.897456813225</v>
      </c>
      <c r="F1878" s="34">
        <f t="shared" ca="1" si="552"/>
        <v>2500</v>
      </c>
      <c r="G1878" s="69">
        <f t="shared" ca="1" si="556"/>
        <v>0</v>
      </c>
      <c r="H1878" s="34">
        <f t="shared" ca="1" si="557"/>
        <v>830.45620296916195</v>
      </c>
      <c r="I1878" s="34">
        <f t="shared" ca="1" si="558"/>
        <v>3330.456202969162</v>
      </c>
      <c r="J1878" s="18">
        <f ca="1">SUM(INDIRECT(ADDRESS(ROW(F1878),COLUMN(F1878),4)):INDIRECT(ADDRESS(ROW(F1878)+N$5-1,COLUMN(F1878),4)))</f>
        <v>22300</v>
      </c>
      <c r="K1878" s="18">
        <f t="shared" ca="1" si="559"/>
        <v>0</v>
      </c>
      <c r="L1878" s="18">
        <f t="shared" ca="1" si="569"/>
        <v>0</v>
      </c>
      <c r="M1878" s="18">
        <f t="shared" ca="1" si="553"/>
        <v>0</v>
      </c>
      <c r="N1878" s="34">
        <f t="shared" ca="1" si="560"/>
        <v>21638.441253844063</v>
      </c>
      <c r="P1878" s="18">
        <f t="shared" ca="1" si="554"/>
        <v>830.45620296916195</v>
      </c>
      <c r="Q1878" s="47">
        <f ca="1">SUM(L$15:L1878)-SUM(M$15:M1878)</f>
        <v>0</v>
      </c>
      <c r="R1878" s="47" t="str">
        <f t="shared" ca="1" si="555"/>
        <v>M1881</v>
      </c>
      <c r="S1878" s="40">
        <f t="shared" ca="1" si="561"/>
        <v>0</v>
      </c>
      <c r="T1878" s="46">
        <f t="shared" ca="1" si="562"/>
        <v>18</v>
      </c>
      <c r="X1878" s="74">
        <f t="shared" ca="1" si="563"/>
        <v>0.83045620296916189</v>
      </c>
      <c r="Y1878" s="75">
        <f t="shared" ca="1" si="564"/>
        <v>0.83045620296916189</v>
      </c>
      <c r="Z1878" s="74">
        <f t="shared" ca="1" si="565"/>
        <v>2.2943651977630859</v>
      </c>
      <c r="AA1878" s="76">
        <f t="shared" ca="1" si="566"/>
        <v>830.45620296916195</v>
      </c>
      <c r="AB1878" s="76">
        <f t="shared" ca="1" si="567"/>
        <v>2294.3651977630857</v>
      </c>
    </row>
    <row r="1879" spans="1:28" x14ac:dyDescent="0.25">
      <c r="A1879" s="2">
        <f t="shared" si="568"/>
        <v>5</v>
      </c>
      <c r="B1879" s="16">
        <f ca="1">VLOOKUP(A1879,PERIODS!$O$4:$P$33,2,FALSE)</f>
        <v>3.3000000000000002E-2</v>
      </c>
      <c r="C1879" s="15"/>
      <c r="D1879" s="18">
        <v>1865</v>
      </c>
      <c r="E1879" s="34">
        <f t="shared" ca="1" si="551"/>
        <v>21638.441253844063</v>
      </c>
      <c r="F1879" s="34">
        <f t="shared" ca="1" si="552"/>
        <v>3300</v>
      </c>
      <c r="G1879" s="69">
        <f t="shared" ca="1" si="556"/>
        <v>0</v>
      </c>
      <c r="H1879" s="34">
        <f t="shared" ca="1" si="557"/>
        <v>-17.892967967403386</v>
      </c>
      <c r="I1879" s="34">
        <f t="shared" ca="1" si="558"/>
        <v>3282.1070320325966</v>
      </c>
      <c r="J1879" s="18">
        <f ca="1">SUM(INDIRECT(ADDRESS(ROW(F1879),COLUMN(F1879),4)):INDIRECT(ADDRESS(ROW(F1879)+N$5-1,COLUMN(F1879),4)))</f>
        <v>23100</v>
      </c>
      <c r="K1879" s="18">
        <f t="shared" ca="1" si="559"/>
        <v>16350</v>
      </c>
      <c r="L1879" s="18">
        <f t="shared" ca="1" si="569"/>
        <v>16350</v>
      </c>
      <c r="M1879" s="18">
        <f t="shared" ca="1" si="553"/>
        <v>0</v>
      </c>
      <c r="N1879" s="34">
        <f t="shared" ca="1" si="560"/>
        <v>18356.334221811467</v>
      </c>
      <c r="P1879" s="18">
        <f t="shared" ca="1" si="554"/>
        <v>17.892967967403386</v>
      </c>
      <c r="Q1879" s="47">
        <f ca="1">SUM(L$15:L1879)-SUM(M$15:M1879)</f>
        <v>16350</v>
      </c>
      <c r="R1879" s="47" t="str">
        <f t="shared" ca="1" si="555"/>
        <v>M1882</v>
      </c>
      <c r="S1879" s="40">
        <f t="shared" ca="1" si="561"/>
        <v>0</v>
      </c>
      <c r="T1879" s="46">
        <f t="shared" ca="1" si="562"/>
        <v>77</v>
      </c>
      <c r="X1879" s="74">
        <f t="shared" ca="1" si="563"/>
        <v>-1.7892967967403386E-2</v>
      </c>
      <c r="Y1879" s="75">
        <f t="shared" ca="1" si="564"/>
        <v>-1.7892967967403386E-2</v>
      </c>
      <c r="Z1879" s="74">
        <f t="shared" ca="1" si="565"/>
        <v>0.98226616067587957</v>
      </c>
      <c r="AA1879" s="76">
        <f t="shared" ca="1" si="566"/>
        <v>-17.892967967403386</v>
      </c>
      <c r="AB1879" s="76">
        <f t="shared" ca="1" si="567"/>
        <v>982.26616067587952</v>
      </c>
    </row>
    <row r="1880" spans="1:28" x14ac:dyDescent="0.25">
      <c r="A1880" s="2">
        <f t="shared" si="568"/>
        <v>6</v>
      </c>
      <c r="B1880" s="16">
        <f ca="1">VLOOKUP(A1880,PERIODS!$O$4:$P$33,2,FALSE)</f>
        <v>3.3000000000000002E-2</v>
      </c>
      <c r="C1880" s="15"/>
      <c r="D1880" s="18">
        <v>1866</v>
      </c>
      <c r="E1880" s="34">
        <f t="shared" ca="1" si="551"/>
        <v>18356.334221811467</v>
      </c>
      <c r="F1880" s="34">
        <f t="shared" ca="1" si="552"/>
        <v>3300</v>
      </c>
      <c r="G1880" s="69">
        <f t="shared" ca="1" si="556"/>
        <v>0</v>
      </c>
      <c r="H1880" s="34">
        <f t="shared" ca="1" si="557"/>
        <v>-97.363560233549919</v>
      </c>
      <c r="I1880" s="34">
        <f t="shared" ca="1" si="558"/>
        <v>3202.6364397664502</v>
      </c>
      <c r="J1880" s="18">
        <f ca="1">SUM(INDIRECT(ADDRESS(ROW(F1880),COLUMN(F1880),4)):INDIRECT(ADDRESS(ROW(F1880)+N$5-1,COLUMN(F1880),4)))</f>
        <v>23100</v>
      </c>
      <c r="K1880" s="18">
        <f t="shared" ca="1" si="559"/>
        <v>16350</v>
      </c>
      <c r="L1880" s="18">
        <f t="shared" ca="1" si="569"/>
        <v>0</v>
      </c>
      <c r="M1880" s="18">
        <f t="shared" ca="1" si="553"/>
        <v>0</v>
      </c>
      <c r="N1880" s="34">
        <f t="shared" ca="1" si="560"/>
        <v>15153.697782045016</v>
      </c>
      <c r="P1880" s="18">
        <f t="shared" ca="1" si="554"/>
        <v>97.363560233549919</v>
      </c>
      <c r="Q1880" s="47">
        <f ca="1">SUM(L$15:L1880)-SUM(M$15:M1880)</f>
        <v>16350</v>
      </c>
      <c r="R1880" s="47" t="str">
        <f t="shared" ca="1" si="555"/>
        <v>M1883</v>
      </c>
      <c r="S1880" s="40">
        <f t="shared" ca="1" si="561"/>
        <v>0</v>
      </c>
      <c r="T1880" s="46">
        <f t="shared" ca="1" si="562"/>
        <v>10</v>
      </c>
      <c r="X1880" s="74">
        <f t="shared" ca="1" si="563"/>
        <v>-9.7363560233549917E-2</v>
      </c>
      <c r="Y1880" s="75">
        <f t="shared" ca="1" si="564"/>
        <v>-9.7363560233549917E-2</v>
      </c>
      <c r="Z1880" s="74">
        <f t="shared" ca="1" si="565"/>
        <v>0.90722611483103632</v>
      </c>
      <c r="AA1880" s="76">
        <f t="shared" ca="1" si="566"/>
        <v>-97.363560233549919</v>
      </c>
      <c r="AB1880" s="76">
        <f t="shared" ca="1" si="567"/>
        <v>907.22611483103628</v>
      </c>
    </row>
    <row r="1881" spans="1:28" x14ac:dyDescent="0.25">
      <c r="A1881" s="2">
        <f t="shared" si="568"/>
        <v>7</v>
      </c>
      <c r="B1881" s="16">
        <f ca="1">VLOOKUP(A1881,PERIODS!$O$4:$P$33,2,FALSE)</f>
        <v>3.3000000000000002E-2</v>
      </c>
      <c r="C1881" s="15"/>
      <c r="D1881" s="18">
        <v>1867</v>
      </c>
      <c r="E1881" s="34">
        <f t="shared" ca="1" si="551"/>
        <v>15153.697782045016</v>
      </c>
      <c r="F1881" s="34">
        <f t="shared" ca="1" si="552"/>
        <v>3300</v>
      </c>
      <c r="G1881" s="69">
        <f t="shared" ca="1" si="556"/>
        <v>0</v>
      </c>
      <c r="H1881" s="34">
        <f t="shared" ca="1" si="557"/>
        <v>-75.35285594788013</v>
      </c>
      <c r="I1881" s="34">
        <f t="shared" ca="1" si="558"/>
        <v>3224.64714405212</v>
      </c>
      <c r="J1881" s="18">
        <f ca="1">SUM(INDIRECT(ADDRESS(ROW(F1881),COLUMN(F1881),4)):INDIRECT(ADDRESS(ROW(F1881)+N$5-1,COLUMN(F1881),4)))</f>
        <v>23100</v>
      </c>
      <c r="K1881" s="18">
        <f t="shared" ca="1" si="559"/>
        <v>16350</v>
      </c>
      <c r="L1881" s="18">
        <f t="shared" ca="1" si="569"/>
        <v>0</v>
      </c>
      <c r="M1881" s="18">
        <f t="shared" ca="1" si="553"/>
        <v>0</v>
      </c>
      <c r="N1881" s="34">
        <f t="shared" ca="1" si="560"/>
        <v>11929.050637992896</v>
      </c>
      <c r="P1881" s="18">
        <f t="shared" ca="1" si="554"/>
        <v>75.35285594788013</v>
      </c>
      <c r="Q1881" s="47">
        <f ca="1">SUM(L$15:L1881)-SUM(M$15:M1881)</f>
        <v>16350</v>
      </c>
      <c r="R1881" s="47" t="str">
        <f t="shared" ca="1" si="555"/>
        <v>M1884</v>
      </c>
      <c r="S1881" s="40">
        <f t="shared" ca="1" si="561"/>
        <v>0</v>
      </c>
      <c r="T1881" s="46">
        <f t="shared" ca="1" si="562"/>
        <v>32</v>
      </c>
      <c r="X1881" s="74">
        <f t="shared" ca="1" si="563"/>
        <v>-7.5352855947880132E-2</v>
      </c>
      <c r="Y1881" s="75">
        <f t="shared" ca="1" si="564"/>
        <v>-7.5352855947880132E-2</v>
      </c>
      <c r="Z1881" s="74">
        <f t="shared" ca="1" si="565"/>
        <v>0.92741618426992989</v>
      </c>
      <c r="AA1881" s="76">
        <f t="shared" ca="1" si="566"/>
        <v>-75.35285594788013</v>
      </c>
      <c r="AB1881" s="76">
        <f t="shared" ca="1" si="567"/>
        <v>927.41618426992989</v>
      </c>
    </row>
    <row r="1882" spans="1:28" x14ac:dyDescent="0.25">
      <c r="A1882" s="2">
        <f t="shared" si="568"/>
        <v>8</v>
      </c>
      <c r="B1882" s="16">
        <f ca="1">VLOOKUP(A1882,PERIODS!$O$4:$P$33,2,FALSE)</f>
        <v>3.3000000000000002E-2</v>
      </c>
      <c r="C1882" s="15"/>
      <c r="D1882" s="18">
        <v>1868</v>
      </c>
      <c r="E1882" s="34">
        <f t="shared" ca="1" si="551"/>
        <v>11929.050637992896</v>
      </c>
      <c r="F1882" s="34">
        <f t="shared" ca="1" si="552"/>
        <v>3300</v>
      </c>
      <c r="G1882" s="69">
        <f t="shared" ca="1" si="556"/>
        <v>0</v>
      </c>
      <c r="H1882" s="34">
        <f t="shared" ca="1" si="557"/>
        <v>-1093.8524590488889</v>
      </c>
      <c r="I1882" s="34">
        <f t="shared" ca="1" si="558"/>
        <v>2206.1475409511113</v>
      </c>
      <c r="J1882" s="18">
        <f ca="1">SUM(INDIRECT(ADDRESS(ROW(F1882),COLUMN(F1882),4)):INDIRECT(ADDRESS(ROW(F1882)+N$5-1,COLUMN(F1882),4)))</f>
        <v>23100</v>
      </c>
      <c r="K1882" s="18">
        <f t="shared" ca="1" si="559"/>
        <v>0</v>
      </c>
      <c r="L1882" s="18">
        <f t="shared" ca="1" si="569"/>
        <v>0</v>
      </c>
      <c r="M1882" s="18">
        <f t="shared" ca="1" si="553"/>
        <v>16350</v>
      </c>
      <c r="N1882" s="34">
        <f t="shared" ca="1" si="560"/>
        <v>26072.903097041784</v>
      </c>
      <c r="P1882" s="18">
        <f t="shared" ca="1" si="554"/>
        <v>1093.8524590488889</v>
      </c>
      <c r="Q1882" s="47">
        <f ca="1">SUM(L$15:L1882)-SUM(M$15:M1882)</f>
        <v>0</v>
      </c>
      <c r="R1882" s="47" t="str">
        <f t="shared" ca="1" si="555"/>
        <v>M1885</v>
      </c>
      <c r="S1882" s="40">
        <f t="shared" ca="1" si="561"/>
        <v>0</v>
      </c>
      <c r="T1882" s="46">
        <f t="shared" ca="1" si="562"/>
        <v>58</v>
      </c>
      <c r="X1882" s="74">
        <f t="shared" ca="1" si="563"/>
        <v>-1.0938524590488889</v>
      </c>
      <c r="Y1882" s="75">
        <f t="shared" ca="1" si="564"/>
        <v>-1.0938524590488889</v>
      </c>
      <c r="Z1882" s="74">
        <f t="shared" ca="1" si="565"/>
        <v>0.33492372520090985</v>
      </c>
      <c r="AA1882" s="76">
        <f t="shared" ca="1" si="566"/>
        <v>-1093.8524590488889</v>
      </c>
      <c r="AB1882" s="76">
        <f t="shared" ca="1" si="567"/>
        <v>334.92372520090987</v>
      </c>
    </row>
    <row r="1883" spans="1:28" x14ac:dyDescent="0.25">
      <c r="A1883" s="2">
        <f t="shared" si="568"/>
        <v>9</v>
      </c>
      <c r="B1883" s="16">
        <f ca="1">VLOOKUP(A1883,PERIODS!$O$4:$P$33,2,FALSE)</f>
        <v>3.3000000000000002E-2</v>
      </c>
      <c r="C1883" s="15"/>
      <c r="D1883" s="18">
        <v>1869</v>
      </c>
      <c r="E1883" s="34">
        <f t="shared" ca="1" si="551"/>
        <v>26072.903097041784</v>
      </c>
      <c r="F1883" s="34">
        <f t="shared" ca="1" si="552"/>
        <v>3300</v>
      </c>
      <c r="G1883" s="69">
        <f t="shared" ca="1" si="556"/>
        <v>0</v>
      </c>
      <c r="H1883" s="34">
        <f t="shared" ca="1" si="557"/>
        <v>-549.69549255807965</v>
      </c>
      <c r="I1883" s="34">
        <f t="shared" ca="1" si="558"/>
        <v>2750.3045074419206</v>
      </c>
      <c r="J1883" s="18">
        <f ca="1">SUM(INDIRECT(ADDRESS(ROW(F1883),COLUMN(F1883),4)):INDIRECT(ADDRESS(ROW(F1883)+N$5-1,COLUMN(F1883),4)))</f>
        <v>23100</v>
      </c>
      <c r="K1883" s="18">
        <f t="shared" ca="1" si="559"/>
        <v>0</v>
      </c>
      <c r="L1883" s="18">
        <f t="shared" ca="1" si="569"/>
        <v>0</v>
      </c>
      <c r="M1883" s="18">
        <f t="shared" ca="1" si="553"/>
        <v>0</v>
      </c>
      <c r="N1883" s="34">
        <f t="shared" ca="1" si="560"/>
        <v>23322.598589599864</v>
      </c>
      <c r="P1883" s="18">
        <f t="shared" ca="1" si="554"/>
        <v>549.69549255807965</v>
      </c>
      <c r="Q1883" s="47">
        <f ca="1">SUM(L$15:L1883)-SUM(M$15:M1883)</f>
        <v>0</v>
      </c>
      <c r="R1883" s="47" t="str">
        <f t="shared" ca="1" si="555"/>
        <v>M1886</v>
      </c>
      <c r="S1883" s="40">
        <f t="shared" ca="1" si="561"/>
        <v>0</v>
      </c>
      <c r="T1883" s="46">
        <f t="shared" ca="1" si="562"/>
        <v>48</v>
      </c>
      <c r="X1883" s="74">
        <f t="shared" ca="1" si="563"/>
        <v>-0.5496954925580797</v>
      </c>
      <c r="Y1883" s="75">
        <f t="shared" ca="1" si="564"/>
        <v>-0.5496954925580797</v>
      </c>
      <c r="Z1883" s="74">
        <f t="shared" ca="1" si="565"/>
        <v>0.57712552264285011</v>
      </c>
      <c r="AA1883" s="76">
        <f t="shared" ca="1" si="566"/>
        <v>-549.69549255807965</v>
      </c>
      <c r="AB1883" s="76">
        <f t="shared" ca="1" si="567"/>
        <v>577.12552264285011</v>
      </c>
    </row>
    <row r="1884" spans="1:28" x14ac:dyDescent="0.25">
      <c r="A1884" s="2">
        <f t="shared" si="568"/>
        <v>10</v>
      </c>
      <c r="B1884" s="16">
        <f ca="1">VLOOKUP(A1884,PERIODS!$O$4:$P$33,2,FALSE)</f>
        <v>3.3000000000000002E-2</v>
      </c>
      <c r="C1884" s="15"/>
      <c r="D1884" s="18">
        <v>1870</v>
      </c>
      <c r="E1884" s="34">
        <f t="shared" ca="1" si="551"/>
        <v>23322.598589599864</v>
      </c>
      <c r="F1884" s="34">
        <f t="shared" ca="1" si="552"/>
        <v>3300</v>
      </c>
      <c r="G1884" s="69">
        <f t="shared" ca="1" si="556"/>
        <v>0</v>
      </c>
      <c r="H1884" s="34">
        <f t="shared" ca="1" si="557"/>
        <v>808.87785724778144</v>
      </c>
      <c r="I1884" s="34">
        <f t="shared" ca="1" si="558"/>
        <v>4108.8778572477813</v>
      </c>
      <c r="J1884" s="18">
        <f ca="1">SUM(INDIRECT(ADDRESS(ROW(F1884),COLUMN(F1884),4)):INDIRECT(ADDRESS(ROW(F1884)+N$5-1,COLUMN(F1884),4)))</f>
        <v>23100</v>
      </c>
      <c r="K1884" s="18">
        <f t="shared" ca="1" si="559"/>
        <v>0</v>
      </c>
      <c r="L1884" s="18">
        <f t="shared" ca="1" si="569"/>
        <v>0</v>
      </c>
      <c r="M1884" s="18">
        <f t="shared" ca="1" si="553"/>
        <v>0</v>
      </c>
      <c r="N1884" s="34">
        <f t="shared" ca="1" si="560"/>
        <v>19213.720732352082</v>
      </c>
      <c r="P1884" s="18">
        <f t="shared" ca="1" si="554"/>
        <v>808.87785724778144</v>
      </c>
      <c r="Q1884" s="47">
        <f ca="1">SUM(L$15:L1884)-SUM(M$15:M1884)</f>
        <v>0</v>
      </c>
      <c r="R1884" s="47" t="str">
        <f t="shared" ca="1" si="555"/>
        <v>M1887</v>
      </c>
      <c r="S1884" s="40">
        <f t="shared" ca="1" si="561"/>
        <v>0</v>
      </c>
      <c r="T1884" s="46">
        <f t="shared" ca="1" si="562"/>
        <v>56</v>
      </c>
      <c r="X1884" s="74">
        <f t="shared" ca="1" si="563"/>
        <v>0.80887785724778138</v>
      </c>
      <c r="Y1884" s="75">
        <f t="shared" ca="1" si="564"/>
        <v>0.80887785724778138</v>
      </c>
      <c r="Z1884" s="74">
        <f t="shared" ca="1" si="565"/>
        <v>2.2453869277800962</v>
      </c>
      <c r="AA1884" s="76">
        <f t="shared" ca="1" si="566"/>
        <v>808.87785724778144</v>
      </c>
      <c r="AB1884" s="76">
        <f t="shared" ca="1" si="567"/>
        <v>2245.3869277800964</v>
      </c>
    </row>
    <row r="1885" spans="1:28" x14ac:dyDescent="0.25">
      <c r="A1885" s="2">
        <f t="shared" si="568"/>
        <v>11</v>
      </c>
      <c r="B1885" s="16">
        <f ca="1">VLOOKUP(A1885,PERIODS!$O$4:$P$33,2,FALSE)</f>
        <v>3.3000000000000002E-2</v>
      </c>
      <c r="C1885" s="15"/>
      <c r="D1885" s="18">
        <v>1871</v>
      </c>
      <c r="E1885" s="34">
        <f t="shared" ca="1" si="551"/>
        <v>19213.720732352082</v>
      </c>
      <c r="F1885" s="34">
        <f t="shared" ca="1" si="552"/>
        <v>3300</v>
      </c>
      <c r="G1885" s="69">
        <f t="shared" ca="1" si="556"/>
        <v>0</v>
      </c>
      <c r="H1885" s="34">
        <f t="shared" ca="1" si="557"/>
        <v>100.34644366410092</v>
      </c>
      <c r="I1885" s="34">
        <f t="shared" ca="1" si="558"/>
        <v>3400.3464436641011</v>
      </c>
      <c r="J1885" s="18">
        <f ca="1">SUM(INDIRECT(ADDRESS(ROW(F1885),COLUMN(F1885),4)):INDIRECT(ADDRESS(ROW(F1885)+N$5-1,COLUMN(F1885),4)))</f>
        <v>23300</v>
      </c>
      <c r="K1885" s="18">
        <f t="shared" ca="1" si="559"/>
        <v>16350</v>
      </c>
      <c r="L1885" s="18">
        <f t="shared" ca="1" si="569"/>
        <v>16350</v>
      </c>
      <c r="M1885" s="18">
        <f t="shared" ca="1" si="553"/>
        <v>0</v>
      </c>
      <c r="N1885" s="34">
        <f t="shared" ca="1" si="560"/>
        <v>15813.374288687981</v>
      </c>
      <c r="P1885" s="18">
        <f t="shared" ca="1" si="554"/>
        <v>100.34644366410092</v>
      </c>
      <c r="Q1885" s="47">
        <f ca="1">SUM(L$15:L1885)-SUM(M$15:M1885)</f>
        <v>16350</v>
      </c>
      <c r="R1885" s="47" t="str">
        <f t="shared" ca="1" si="555"/>
        <v>M1888</v>
      </c>
      <c r="S1885" s="40">
        <f t="shared" ca="1" si="561"/>
        <v>0</v>
      </c>
      <c r="T1885" s="46">
        <f t="shared" ca="1" si="562"/>
        <v>49</v>
      </c>
      <c r="X1885" s="74">
        <f t="shared" ca="1" si="563"/>
        <v>0.10034644366410092</v>
      </c>
      <c r="Y1885" s="75">
        <f t="shared" ca="1" si="564"/>
        <v>0.10034644366410092</v>
      </c>
      <c r="Z1885" s="74">
        <f t="shared" ca="1" si="565"/>
        <v>1.1055538638687052</v>
      </c>
      <c r="AA1885" s="76">
        <f t="shared" ca="1" si="566"/>
        <v>100.34644366410092</v>
      </c>
      <c r="AB1885" s="76">
        <f t="shared" ca="1" si="567"/>
        <v>1105.5538638687053</v>
      </c>
    </row>
    <row r="1886" spans="1:28" x14ac:dyDescent="0.25">
      <c r="A1886" s="2">
        <f t="shared" si="568"/>
        <v>12</v>
      </c>
      <c r="B1886" s="16">
        <f ca="1">VLOOKUP(A1886,PERIODS!$O$4:$P$33,2,FALSE)</f>
        <v>3.3000000000000002E-2</v>
      </c>
      <c r="C1886" s="15"/>
      <c r="D1886" s="18">
        <v>1872</v>
      </c>
      <c r="E1886" s="34">
        <f t="shared" ca="1" si="551"/>
        <v>15813.374288687981</v>
      </c>
      <c r="F1886" s="34">
        <f t="shared" ca="1" si="552"/>
        <v>3300</v>
      </c>
      <c r="G1886" s="69">
        <f t="shared" ca="1" si="556"/>
        <v>0</v>
      </c>
      <c r="H1886" s="34">
        <f t="shared" ca="1" si="557"/>
        <v>620.50498988827167</v>
      </c>
      <c r="I1886" s="34">
        <f t="shared" ca="1" si="558"/>
        <v>3920.5049898882717</v>
      </c>
      <c r="J1886" s="18">
        <f ca="1">SUM(INDIRECT(ADDRESS(ROW(F1886),COLUMN(F1886),4)):INDIRECT(ADDRESS(ROW(F1886)+N$5-1,COLUMN(F1886),4)))</f>
        <v>23500</v>
      </c>
      <c r="K1886" s="18">
        <f t="shared" ca="1" si="559"/>
        <v>16350</v>
      </c>
      <c r="L1886" s="18">
        <f t="shared" ca="1" si="569"/>
        <v>0</v>
      </c>
      <c r="M1886" s="18">
        <f t="shared" ca="1" si="553"/>
        <v>0</v>
      </c>
      <c r="N1886" s="34">
        <f t="shared" ca="1" si="560"/>
        <v>11892.869298799709</v>
      </c>
      <c r="P1886" s="18">
        <f t="shared" ca="1" si="554"/>
        <v>620.50498988827167</v>
      </c>
      <c r="Q1886" s="47">
        <f ca="1">SUM(L$15:L1886)-SUM(M$15:M1886)</f>
        <v>16350</v>
      </c>
      <c r="R1886" s="47" t="str">
        <f t="shared" ca="1" si="555"/>
        <v>M1889</v>
      </c>
      <c r="S1886" s="40">
        <f t="shared" ca="1" si="561"/>
        <v>0</v>
      </c>
      <c r="T1886" s="46">
        <f t="shared" ca="1" si="562"/>
        <v>58</v>
      </c>
      <c r="X1886" s="74">
        <f t="shared" ca="1" si="563"/>
        <v>0.62050498988827163</v>
      </c>
      <c r="Y1886" s="75">
        <f t="shared" ca="1" si="564"/>
        <v>0.62050498988827163</v>
      </c>
      <c r="Z1886" s="74">
        <f t="shared" ca="1" si="565"/>
        <v>1.8598670187774724</v>
      </c>
      <c r="AA1886" s="76">
        <f t="shared" ca="1" si="566"/>
        <v>620.50498988827167</v>
      </c>
      <c r="AB1886" s="76">
        <f t="shared" ca="1" si="567"/>
        <v>1859.8670187774724</v>
      </c>
    </row>
    <row r="1887" spans="1:28" x14ac:dyDescent="0.25">
      <c r="A1887" s="2">
        <f t="shared" si="568"/>
        <v>13</v>
      </c>
      <c r="B1887" s="16">
        <f ca="1">VLOOKUP(A1887,PERIODS!$O$4:$P$33,2,FALSE)</f>
        <v>3.3000000000000002E-2</v>
      </c>
      <c r="C1887" s="15"/>
      <c r="D1887" s="18">
        <v>1873</v>
      </c>
      <c r="E1887" s="34">
        <f t="shared" ca="1" si="551"/>
        <v>11892.869298799709</v>
      </c>
      <c r="F1887" s="34">
        <f t="shared" ca="1" si="552"/>
        <v>3300</v>
      </c>
      <c r="G1887" s="69">
        <f t="shared" ca="1" si="556"/>
        <v>0</v>
      </c>
      <c r="H1887" s="34">
        <f t="shared" ca="1" si="557"/>
        <v>-731.92848775544178</v>
      </c>
      <c r="I1887" s="34">
        <f t="shared" ca="1" si="558"/>
        <v>2568.0715122445581</v>
      </c>
      <c r="J1887" s="18">
        <f ca="1">SUM(INDIRECT(ADDRESS(ROW(F1887),COLUMN(F1887),4)):INDIRECT(ADDRESS(ROW(F1887)+N$5-1,COLUMN(F1887),4)))</f>
        <v>23700</v>
      </c>
      <c r="K1887" s="18">
        <f t="shared" ca="1" si="559"/>
        <v>16350</v>
      </c>
      <c r="L1887" s="18">
        <f t="shared" ca="1" si="569"/>
        <v>0</v>
      </c>
      <c r="M1887" s="18">
        <f t="shared" ca="1" si="553"/>
        <v>0</v>
      </c>
      <c r="N1887" s="34">
        <f t="shared" ca="1" si="560"/>
        <v>9324.7977865551511</v>
      </c>
      <c r="P1887" s="18">
        <f t="shared" ca="1" si="554"/>
        <v>731.92848775544178</v>
      </c>
      <c r="Q1887" s="47">
        <f ca="1">SUM(L$15:L1887)-SUM(M$15:M1887)</f>
        <v>16350</v>
      </c>
      <c r="R1887" s="47" t="str">
        <f t="shared" ca="1" si="555"/>
        <v>M1890</v>
      </c>
      <c r="S1887" s="40">
        <f t="shared" ca="1" si="561"/>
        <v>0</v>
      </c>
      <c r="T1887" s="46">
        <f t="shared" ca="1" si="562"/>
        <v>19</v>
      </c>
      <c r="X1887" s="74">
        <f t="shared" ca="1" si="563"/>
        <v>-0.73192848775544173</v>
      </c>
      <c r="Y1887" s="75">
        <f t="shared" ca="1" si="564"/>
        <v>-0.73192848775544173</v>
      </c>
      <c r="Z1887" s="74">
        <f t="shared" ca="1" si="565"/>
        <v>0.48098053005323277</v>
      </c>
      <c r="AA1887" s="76">
        <f t="shared" ca="1" si="566"/>
        <v>-731.92848775544178</v>
      </c>
      <c r="AB1887" s="76">
        <f t="shared" ca="1" si="567"/>
        <v>480.98053005323277</v>
      </c>
    </row>
    <row r="1888" spans="1:28" x14ac:dyDescent="0.25">
      <c r="A1888" s="2">
        <f t="shared" si="568"/>
        <v>14</v>
      </c>
      <c r="B1888" s="16">
        <f ca="1">VLOOKUP(A1888,PERIODS!$O$4:$P$33,2,FALSE)</f>
        <v>3.3000000000000002E-2</v>
      </c>
      <c r="C1888" s="15"/>
      <c r="D1888" s="18">
        <v>1874</v>
      </c>
      <c r="E1888" s="34">
        <f t="shared" ca="1" si="551"/>
        <v>9324.7977865551511</v>
      </c>
      <c r="F1888" s="34">
        <f t="shared" ca="1" si="552"/>
        <v>3300</v>
      </c>
      <c r="G1888" s="69">
        <f t="shared" ca="1" si="556"/>
        <v>0</v>
      </c>
      <c r="H1888" s="34">
        <f t="shared" ca="1" si="557"/>
        <v>-1179.4318853672066</v>
      </c>
      <c r="I1888" s="34">
        <f t="shared" ca="1" si="558"/>
        <v>2120.5681146327934</v>
      </c>
      <c r="J1888" s="18">
        <f ca="1">SUM(INDIRECT(ADDRESS(ROW(F1888),COLUMN(F1888),4)):INDIRECT(ADDRESS(ROW(F1888)+N$5-1,COLUMN(F1888),4)))</f>
        <v>23900</v>
      </c>
      <c r="K1888" s="18">
        <f t="shared" ca="1" si="559"/>
        <v>0</v>
      </c>
      <c r="L1888" s="18">
        <f t="shared" ca="1" si="569"/>
        <v>0</v>
      </c>
      <c r="M1888" s="18">
        <f t="shared" ca="1" si="553"/>
        <v>16350</v>
      </c>
      <c r="N1888" s="34">
        <f t="shared" ca="1" si="560"/>
        <v>23554.22967192236</v>
      </c>
      <c r="P1888" s="18">
        <f t="shared" ca="1" si="554"/>
        <v>1179.4318853672066</v>
      </c>
      <c r="Q1888" s="47">
        <f ca="1">SUM(L$15:L1888)-SUM(M$15:M1888)</f>
        <v>0</v>
      </c>
      <c r="R1888" s="47" t="str">
        <f t="shared" ca="1" si="555"/>
        <v>M1891</v>
      </c>
      <c r="S1888" s="40">
        <f t="shared" ca="1" si="561"/>
        <v>0</v>
      </c>
      <c r="T1888" s="46">
        <f t="shared" ca="1" si="562"/>
        <v>58</v>
      </c>
      <c r="X1888" s="74">
        <f t="shared" ca="1" si="563"/>
        <v>-1.1794318853672066</v>
      </c>
      <c r="Y1888" s="75">
        <f t="shared" ca="1" si="564"/>
        <v>-1.1794318853672066</v>
      </c>
      <c r="Z1888" s="74">
        <f t="shared" ca="1" si="565"/>
        <v>0.30745335774602595</v>
      </c>
      <c r="AA1888" s="76">
        <f t="shared" ca="1" si="566"/>
        <v>-1179.4318853672066</v>
      </c>
      <c r="AB1888" s="76">
        <f t="shared" ca="1" si="567"/>
        <v>307.45335774602597</v>
      </c>
    </row>
    <row r="1889" spans="1:28" x14ac:dyDescent="0.25">
      <c r="A1889" s="2">
        <f t="shared" si="568"/>
        <v>15</v>
      </c>
      <c r="B1889" s="16">
        <f ca="1">VLOOKUP(A1889,PERIODS!$O$4:$P$33,2,FALSE)</f>
        <v>3.3000000000000002E-2</v>
      </c>
      <c r="C1889" s="15"/>
      <c r="D1889" s="18">
        <v>1875</v>
      </c>
      <c r="E1889" s="34">
        <f t="shared" ca="1" si="551"/>
        <v>23554.22967192236</v>
      </c>
      <c r="F1889" s="34">
        <f t="shared" ca="1" si="552"/>
        <v>3300</v>
      </c>
      <c r="G1889" s="69">
        <f t="shared" ca="1" si="556"/>
        <v>0</v>
      </c>
      <c r="H1889" s="34">
        <f t="shared" ca="1" si="557"/>
        <v>1006.2822315520294</v>
      </c>
      <c r="I1889" s="34">
        <f t="shared" ca="1" si="558"/>
        <v>4306.2822315520298</v>
      </c>
      <c r="J1889" s="18">
        <f ca="1">SUM(INDIRECT(ADDRESS(ROW(F1889),COLUMN(F1889),4)):INDIRECT(ADDRESS(ROW(F1889)+N$5-1,COLUMN(F1889),4)))</f>
        <v>24100</v>
      </c>
      <c r="K1889" s="18">
        <f t="shared" ca="1" si="559"/>
        <v>16350</v>
      </c>
      <c r="L1889" s="18">
        <f t="shared" ca="1" si="569"/>
        <v>16350</v>
      </c>
      <c r="M1889" s="18">
        <f t="shared" ca="1" si="553"/>
        <v>0</v>
      </c>
      <c r="N1889" s="34">
        <f t="shared" ca="1" si="560"/>
        <v>19247.947440370328</v>
      </c>
      <c r="P1889" s="18">
        <f t="shared" ca="1" si="554"/>
        <v>1006.2822315520294</v>
      </c>
      <c r="Q1889" s="47">
        <f ca="1">SUM(L$15:L1889)-SUM(M$15:M1889)</f>
        <v>16350</v>
      </c>
      <c r="R1889" s="47" t="str">
        <f t="shared" ca="1" si="555"/>
        <v>M1892</v>
      </c>
      <c r="S1889" s="40">
        <f t="shared" ca="1" si="561"/>
        <v>0</v>
      </c>
      <c r="T1889" s="46">
        <f t="shared" ca="1" si="562"/>
        <v>95</v>
      </c>
      <c r="X1889" s="74">
        <f t="shared" ca="1" si="563"/>
        <v>1.0062822315520294</v>
      </c>
      <c r="Y1889" s="75">
        <f t="shared" ca="1" si="564"/>
        <v>1.0062822315520294</v>
      </c>
      <c r="Z1889" s="74">
        <f t="shared" ca="1" si="565"/>
        <v>2.7354124572771679</v>
      </c>
      <c r="AA1889" s="76">
        <f t="shared" ca="1" si="566"/>
        <v>1006.2822315520294</v>
      </c>
      <c r="AB1889" s="76">
        <f t="shared" ca="1" si="567"/>
        <v>2735.412457277168</v>
      </c>
    </row>
    <row r="1890" spans="1:28" x14ac:dyDescent="0.25">
      <c r="A1890" s="2">
        <f t="shared" si="568"/>
        <v>16</v>
      </c>
      <c r="B1890" s="16">
        <f ca="1">VLOOKUP(A1890,PERIODS!$O$4:$P$33,2,FALSE)</f>
        <v>3.3000000000000002E-2</v>
      </c>
      <c r="C1890" s="15"/>
      <c r="D1890" s="18">
        <v>1876</v>
      </c>
      <c r="E1890" s="34">
        <f t="shared" ref="E1890:E1953" ca="1" si="570">N1889</f>
        <v>19247.947440370328</v>
      </c>
      <c r="F1890" s="34">
        <f t="shared" ca="1" si="552"/>
        <v>3300</v>
      </c>
      <c r="G1890" s="69">
        <f t="shared" ca="1" si="556"/>
        <v>0</v>
      </c>
      <c r="H1890" s="34">
        <f t="shared" ca="1" si="557"/>
        <v>240.41664821508911</v>
      </c>
      <c r="I1890" s="34">
        <f t="shared" ca="1" si="558"/>
        <v>3540.416648215089</v>
      </c>
      <c r="J1890" s="18">
        <f ca="1">SUM(INDIRECT(ADDRESS(ROW(F1890),COLUMN(F1890),4)):INDIRECT(ADDRESS(ROW(F1890)+N$5-1,COLUMN(F1890),4)))</f>
        <v>24300</v>
      </c>
      <c r="K1890" s="18">
        <f t="shared" ca="1" si="559"/>
        <v>16350</v>
      </c>
      <c r="L1890" s="18">
        <f t="shared" ca="1" si="569"/>
        <v>0</v>
      </c>
      <c r="M1890" s="18">
        <f t="shared" ca="1" si="553"/>
        <v>0</v>
      </c>
      <c r="N1890" s="34">
        <f t="shared" ca="1" si="560"/>
        <v>15707.530792155239</v>
      </c>
      <c r="P1890" s="18">
        <f t="shared" ca="1" si="554"/>
        <v>240.41664821508911</v>
      </c>
      <c r="Q1890" s="47">
        <f ca="1">SUM(L$15:L1890)-SUM(M$15:M1890)</f>
        <v>16350</v>
      </c>
      <c r="R1890" s="47" t="str">
        <f t="shared" ca="1" si="555"/>
        <v>M1893</v>
      </c>
      <c r="S1890" s="40">
        <f t="shared" ca="1" si="561"/>
        <v>0</v>
      </c>
      <c r="T1890" s="46">
        <f t="shared" ca="1" si="562"/>
        <v>57</v>
      </c>
      <c r="X1890" s="74">
        <f t="shared" ca="1" si="563"/>
        <v>0.24041664821508912</v>
      </c>
      <c r="Y1890" s="75">
        <f t="shared" ca="1" si="564"/>
        <v>0.24041664821508912</v>
      </c>
      <c r="Z1890" s="74">
        <f t="shared" ca="1" si="565"/>
        <v>1.2717789243678612</v>
      </c>
      <c r="AA1890" s="76">
        <f t="shared" ca="1" si="566"/>
        <v>240.41664821508911</v>
      </c>
      <c r="AB1890" s="76">
        <f t="shared" ca="1" si="567"/>
        <v>1271.7789243678612</v>
      </c>
    </row>
    <row r="1891" spans="1:28" x14ac:dyDescent="0.25">
      <c r="A1891" s="2">
        <f t="shared" si="568"/>
        <v>17</v>
      </c>
      <c r="B1891" s="16">
        <f ca="1">VLOOKUP(A1891,PERIODS!$O$4:$P$33,2,FALSE)</f>
        <v>3.5000000000000003E-2</v>
      </c>
      <c r="C1891" s="15"/>
      <c r="D1891" s="18">
        <v>1877</v>
      </c>
      <c r="E1891" s="34">
        <f t="shared" ca="1" si="570"/>
        <v>15707.530792155239</v>
      </c>
      <c r="F1891" s="34">
        <f t="shared" ca="1" si="552"/>
        <v>3500.0000000000005</v>
      </c>
      <c r="G1891" s="69">
        <f t="shared" ca="1" si="556"/>
        <v>0</v>
      </c>
      <c r="H1891" s="34">
        <f t="shared" ca="1" si="557"/>
        <v>-1089.2045882828477</v>
      </c>
      <c r="I1891" s="34">
        <f t="shared" ca="1" si="558"/>
        <v>2410.795411717153</v>
      </c>
      <c r="J1891" s="18">
        <f ca="1">SUM(INDIRECT(ADDRESS(ROW(F1891),COLUMN(F1891),4)):INDIRECT(ADDRESS(ROW(F1891)+N$5-1,COLUMN(F1891),4)))</f>
        <v>24500.000000000004</v>
      </c>
      <c r="K1891" s="18">
        <f t="shared" ca="1" si="559"/>
        <v>16350</v>
      </c>
      <c r="L1891" s="18">
        <f t="shared" ca="1" si="569"/>
        <v>0</v>
      </c>
      <c r="M1891" s="18">
        <f t="shared" ca="1" si="553"/>
        <v>0</v>
      </c>
      <c r="N1891" s="34">
        <f t="shared" ca="1" si="560"/>
        <v>13296.735380438087</v>
      </c>
      <c r="P1891" s="18">
        <f t="shared" ca="1" si="554"/>
        <v>1089.2045882828477</v>
      </c>
      <c r="Q1891" s="47">
        <f ca="1">SUM(L$15:L1891)-SUM(M$15:M1891)</f>
        <v>16350</v>
      </c>
      <c r="R1891" s="47" t="str">
        <f t="shared" ca="1" si="555"/>
        <v>M1894</v>
      </c>
      <c r="S1891" s="40">
        <f t="shared" ca="1" si="561"/>
        <v>0</v>
      </c>
      <c r="T1891" s="46">
        <f t="shared" ca="1" si="562"/>
        <v>5</v>
      </c>
      <c r="X1891" s="74">
        <f t="shared" ca="1" si="563"/>
        <v>-1.0892045882828476</v>
      </c>
      <c r="Y1891" s="75">
        <f t="shared" ca="1" si="564"/>
        <v>-1.0892045882828476</v>
      </c>
      <c r="Z1891" s="74">
        <f t="shared" ca="1" si="565"/>
        <v>0.33648403063222482</v>
      </c>
      <c r="AA1891" s="76">
        <f t="shared" ca="1" si="566"/>
        <v>-1089.2045882828477</v>
      </c>
      <c r="AB1891" s="76">
        <f t="shared" ca="1" si="567"/>
        <v>336.4840306322248</v>
      </c>
    </row>
    <row r="1892" spans="1:28" x14ac:dyDescent="0.25">
      <c r="A1892" s="2">
        <f t="shared" si="568"/>
        <v>18</v>
      </c>
      <c r="B1892" s="16">
        <f ca="1">VLOOKUP(A1892,PERIODS!$O$4:$P$33,2,FALSE)</f>
        <v>3.5000000000000003E-2</v>
      </c>
      <c r="C1892" s="15"/>
      <c r="D1892" s="18">
        <v>1878</v>
      </c>
      <c r="E1892" s="34">
        <f t="shared" ca="1" si="570"/>
        <v>13296.735380438087</v>
      </c>
      <c r="F1892" s="34">
        <f t="shared" ca="1" si="552"/>
        <v>3500.0000000000005</v>
      </c>
      <c r="G1892" s="69">
        <f t="shared" ca="1" si="556"/>
        <v>0</v>
      </c>
      <c r="H1892" s="34">
        <f t="shared" ca="1" si="557"/>
        <v>-248.75788882812088</v>
      </c>
      <c r="I1892" s="34">
        <f t="shared" ca="1" si="558"/>
        <v>3251.2421111718795</v>
      </c>
      <c r="J1892" s="18">
        <f ca="1">SUM(INDIRECT(ADDRESS(ROW(F1892),COLUMN(F1892),4)):INDIRECT(ADDRESS(ROW(F1892)+N$5-1,COLUMN(F1892),4)))</f>
        <v>24500.000000000004</v>
      </c>
      <c r="K1892" s="18">
        <f t="shared" ca="1" si="559"/>
        <v>0</v>
      </c>
      <c r="L1892" s="18">
        <f t="shared" ca="1" si="569"/>
        <v>0</v>
      </c>
      <c r="M1892" s="18">
        <f t="shared" ca="1" si="553"/>
        <v>16350</v>
      </c>
      <c r="N1892" s="34">
        <f t="shared" ca="1" si="560"/>
        <v>26395.493269266208</v>
      </c>
      <c r="P1892" s="18">
        <f t="shared" ca="1" si="554"/>
        <v>248.75788882812088</v>
      </c>
      <c r="Q1892" s="47">
        <f ca="1">SUM(L$15:L1892)-SUM(M$15:M1892)</f>
        <v>0</v>
      </c>
      <c r="R1892" s="47" t="str">
        <f t="shared" ca="1" si="555"/>
        <v>M1895</v>
      </c>
      <c r="S1892" s="40">
        <f t="shared" ca="1" si="561"/>
        <v>0</v>
      </c>
      <c r="T1892" s="46">
        <f t="shared" ca="1" si="562"/>
        <v>62</v>
      </c>
      <c r="X1892" s="74">
        <f t="shared" ca="1" si="563"/>
        <v>-0.24875788882812089</v>
      </c>
      <c r="Y1892" s="75">
        <f t="shared" ca="1" si="564"/>
        <v>-0.24875788882812089</v>
      </c>
      <c r="Z1892" s="74">
        <f t="shared" ca="1" si="565"/>
        <v>0.77976874125611328</v>
      </c>
      <c r="AA1892" s="76">
        <f t="shared" ca="1" si="566"/>
        <v>-248.75788882812088</v>
      </c>
      <c r="AB1892" s="76">
        <f t="shared" ca="1" si="567"/>
        <v>779.76874125611323</v>
      </c>
    </row>
    <row r="1893" spans="1:28" x14ac:dyDescent="0.25">
      <c r="A1893" s="2">
        <f t="shared" si="568"/>
        <v>19</v>
      </c>
      <c r="B1893" s="16">
        <f ca="1">VLOOKUP(A1893,PERIODS!$O$4:$P$33,2,FALSE)</f>
        <v>3.5000000000000003E-2</v>
      </c>
      <c r="C1893" s="15"/>
      <c r="D1893" s="18">
        <v>1879</v>
      </c>
      <c r="E1893" s="34">
        <f t="shared" ca="1" si="570"/>
        <v>26395.493269266208</v>
      </c>
      <c r="F1893" s="34">
        <f t="shared" ca="1" si="552"/>
        <v>3500.0000000000005</v>
      </c>
      <c r="G1893" s="69">
        <f t="shared" ca="1" si="556"/>
        <v>0</v>
      </c>
      <c r="H1893" s="34">
        <f t="shared" ca="1" si="557"/>
        <v>1306.6296942806032</v>
      </c>
      <c r="I1893" s="34">
        <f t="shared" ca="1" si="558"/>
        <v>4806.6296942806039</v>
      </c>
      <c r="J1893" s="18">
        <f ca="1">SUM(INDIRECT(ADDRESS(ROW(F1893),COLUMN(F1893),4)):INDIRECT(ADDRESS(ROW(F1893)+N$5-1,COLUMN(F1893),4)))</f>
        <v>24500.000000000004</v>
      </c>
      <c r="K1893" s="18">
        <f t="shared" ca="1" si="559"/>
        <v>0</v>
      </c>
      <c r="L1893" s="18">
        <f t="shared" ca="1" si="569"/>
        <v>0</v>
      </c>
      <c r="M1893" s="18">
        <f t="shared" ca="1" si="553"/>
        <v>0</v>
      </c>
      <c r="N1893" s="34">
        <f t="shared" ca="1" si="560"/>
        <v>21588.863574985604</v>
      </c>
      <c r="P1893" s="18">
        <f t="shared" ca="1" si="554"/>
        <v>1306.6296942806032</v>
      </c>
      <c r="Q1893" s="47">
        <f ca="1">SUM(L$15:L1893)-SUM(M$15:M1893)</f>
        <v>0</v>
      </c>
      <c r="R1893" s="47" t="str">
        <f t="shared" ca="1" si="555"/>
        <v>M1896</v>
      </c>
      <c r="S1893" s="40">
        <f t="shared" ca="1" si="561"/>
        <v>0</v>
      </c>
      <c r="T1893" s="46">
        <f t="shared" ca="1" si="562"/>
        <v>67</v>
      </c>
      <c r="X1893" s="74">
        <f t="shared" ca="1" si="563"/>
        <v>1.3066296942806033</v>
      </c>
      <c r="Y1893" s="75">
        <f t="shared" ca="1" si="564"/>
        <v>1.3066296942806033</v>
      </c>
      <c r="Z1893" s="74">
        <f t="shared" ca="1" si="565"/>
        <v>3.6937037992640889</v>
      </c>
      <c r="AA1893" s="76">
        <f t="shared" ca="1" si="566"/>
        <v>1306.6296942806032</v>
      </c>
      <c r="AB1893" s="76">
        <f t="shared" ca="1" si="567"/>
        <v>3693.703799264089</v>
      </c>
    </row>
    <row r="1894" spans="1:28" x14ac:dyDescent="0.25">
      <c r="A1894" s="2">
        <f t="shared" si="568"/>
        <v>20</v>
      </c>
      <c r="B1894" s="16">
        <f ca="1">VLOOKUP(A1894,PERIODS!$O$4:$P$33,2,FALSE)</f>
        <v>3.5000000000000003E-2</v>
      </c>
      <c r="C1894" s="15"/>
      <c r="D1894" s="18">
        <v>1880</v>
      </c>
      <c r="E1894" s="34">
        <f t="shared" ca="1" si="570"/>
        <v>21588.863574985604</v>
      </c>
      <c r="F1894" s="34">
        <f t="shared" ca="1" si="552"/>
        <v>3500.0000000000005</v>
      </c>
      <c r="G1894" s="69">
        <f t="shared" ca="1" si="556"/>
        <v>0</v>
      </c>
      <c r="H1894" s="34">
        <f t="shared" ca="1" si="557"/>
        <v>-1155.1431363295412</v>
      </c>
      <c r="I1894" s="34">
        <f t="shared" ca="1" si="558"/>
        <v>2344.8568636704595</v>
      </c>
      <c r="J1894" s="18">
        <f ca="1">SUM(INDIRECT(ADDRESS(ROW(F1894),COLUMN(F1894),4)):INDIRECT(ADDRESS(ROW(F1894)+N$5-1,COLUMN(F1894),4)))</f>
        <v>24500.000000000004</v>
      </c>
      <c r="K1894" s="18">
        <f t="shared" ca="1" si="559"/>
        <v>16350</v>
      </c>
      <c r="L1894" s="18">
        <f t="shared" ca="1" si="569"/>
        <v>16350</v>
      </c>
      <c r="M1894" s="18">
        <f t="shared" ca="1" si="553"/>
        <v>0</v>
      </c>
      <c r="N1894" s="34">
        <f t="shared" ca="1" si="560"/>
        <v>19244.006711315145</v>
      </c>
      <c r="P1894" s="18">
        <f t="shared" ca="1" si="554"/>
        <v>1155.1431363295412</v>
      </c>
      <c r="Q1894" s="47">
        <f ca="1">SUM(L$15:L1894)-SUM(M$15:M1894)</f>
        <v>16350</v>
      </c>
      <c r="R1894" s="47" t="str">
        <f t="shared" ca="1" si="555"/>
        <v>M1897</v>
      </c>
      <c r="S1894" s="40">
        <f t="shared" ca="1" si="561"/>
        <v>0</v>
      </c>
      <c r="T1894" s="46">
        <f t="shared" ca="1" si="562"/>
        <v>29</v>
      </c>
      <c r="X1894" s="74">
        <f t="shared" ca="1" si="563"/>
        <v>-1.1551431363295412</v>
      </c>
      <c r="Y1894" s="75">
        <f t="shared" ca="1" si="564"/>
        <v>-1.1551431363295412</v>
      </c>
      <c r="Z1894" s="74">
        <f t="shared" ca="1" si="565"/>
        <v>0.31501244395128347</v>
      </c>
      <c r="AA1894" s="76">
        <f t="shared" ca="1" si="566"/>
        <v>-1155.1431363295412</v>
      </c>
      <c r="AB1894" s="76">
        <f t="shared" ca="1" si="567"/>
        <v>315.01244395128344</v>
      </c>
    </row>
    <row r="1895" spans="1:28" x14ac:dyDescent="0.25">
      <c r="A1895" s="2">
        <f t="shared" si="568"/>
        <v>21</v>
      </c>
      <c r="B1895" s="16">
        <f ca="1">VLOOKUP(A1895,PERIODS!$O$4:$P$33,2,FALSE)</f>
        <v>3.5000000000000003E-2</v>
      </c>
      <c r="C1895" s="15"/>
      <c r="D1895" s="18">
        <v>1881</v>
      </c>
      <c r="E1895" s="34">
        <f t="shared" ca="1" si="570"/>
        <v>19244.006711315145</v>
      </c>
      <c r="F1895" s="34">
        <f t="shared" ca="1" si="552"/>
        <v>3500.0000000000005</v>
      </c>
      <c r="G1895" s="69">
        <f t="shared" ca="1" si="556"/>
        <v>0</v>
      </c>
      <c r="H1895" s="34">
        <f t="shared" ca="1" si="557"/>
        <v>587.66869513074357</v>
      </c>
      <c r="I1895" s="34">
        <f t="shared" ca="1" si="558"/>
        <v>4087.6686951307438</v>
      </c>
      <c r="J1895" s="18">
        <f ca="1">SUM(INDIRECT(ADDRESS(ROW(F1895),COLUMN(F1895),4)):INDIRECT(ADDRESS(ROW(F1895)+N$5-1,COLUMN(F1895),4)))</f>
        <v>24500.000000000004</v>
      </c>
      <c r="K1895" s="18">
        <f t="shared" ca="1" si="559"/>
        <v>16350</v>
      </c>
      <c r="L1895" s="18">
        <f t="shared" ca="1" si="569"/>
        <v>0</v>
      </c>
      <c r="M1895" s="18">
        <f t="shared" ca="1" si="553"/>
        <v>0</v>
      </c>
      <c r="N1895" s="34">
        <f t="shared" ca="1" si="560"/>
        <v>15156.338016184402</v>
      </c>
      <c r="P1895" s="18">
        <f t="shared" ca="1" si="554"/>
        <v>587.66869513074357</v>
      </c>
      <c r="Q1895" s="47">
        <f ca="1">SUM(L$15:L1895)-SUM(M$15:M1895)</f>
        <v>16350</v>
      </c>
      <c r="R1895" s="47" t="str">
        <f t="shared" ca="1" si="555"/>
        <v>M1898</v>
      </c>
      <c r="S1895" s="40">
        <f t="shared" ca="1" si="561"/>
        <v>0</v>
      </c>
      <c r="T1895" s="46">
        <f t="shared" ca="1" si="562"/>
        <v>13</v>
      </c>
      <c r="X1895" s="74">
        <f t="shared" ca="1" si="563"/>
        <v>0.5876686951307436</v>
      </c>
      <c r="Y1895" s="75">
        <f t="shared" ca="1" si="564"/>
        <v>0.5876686951307436</v>
      </c>
      <c r="Z1895" s="74">
        <f t="shared" ca="1" si="565"/>
        <v>1.7997876669362121</v>
      </c>
      <c r="AA1895" s="76">
        <f t="shared" ca="1" si="566"/>
        <v>587.66869513074357</v>
      </c>
      <c r="AB1895" s="76">
        <f t="shared" ca="1" si="567"/>
        <v>1799.787666936212</v>
      </c>
    </row>
    <row r="1896" spans="1:28" x14ac:dyDescent="0.25">
      <c r="A1896" s="2">
        <f t="shared" si="568"/>
        <v>22</v>
      </c>
      <c r="B1896" s="16">
        <f ca="1">VLOOKUP(A1896,PERIODS!$O$4:$P$33,2,FALSE)</f>
        <v>3.5000000000000003E-2</v>
      </c>
      <c r="C1896" s="15"/>
      <c r="D1896" s="18">
        <v>1882</v>
      </c>
      <c r="E1896" s="34">
        <f t="shared" ca="1" si="570"/>
        <v>15156.338016184402</v>
      </c>
      <c r="F1896" s="34">
        <f t="shared" ca="1" si="552"/>
        <v>3500.0000000000005</v>
      </c>
      <c r="G1896" s="69">
        <f t="shared" ca="1" si="556"/>
        <v>0</v>
      </c>
      <c r="H1896" s="34">
        <f t="shared" ca="1" si="557"/>
        <v>-174.71349264826776</v>
      </c>
      <c r="I1896" s="34">
        <f t="shared" ca="1" si="558"/>
        <v>3325.2865073517328</v>
      </c>
      <c r="J1896" s="18">
        <f ca="1">SUM(INDIRECT(ADDRESS(ROW(F1896),COLUMN(F1896),4)):INDIRECT(ADDRESS(ROW(F1896)+N$5-1,COLUMN(F1896),4)))</f>
        <v>25000.000000000004</v>
      </c>
      <c r="K1896" s="18">
        <f t="shared" ca="1" si="559"/>
        <v>16350</v>
      </c>
      <c r="L1896" s="18">
        <f t="shared" ca="1" si="569"/>
        <v>0</v>
      </c>
      <c r="M1896" s="18">
        <f t="shared" ca="1" si="553"/>
        <v>0</v>
      </c>
      <c r="N1896" s="34">
        <f t="shared" ca="1" si="560"/>
        <v>11831.051508832668</v>
      </c>
      <c r="P1896" s="18">
        <f t="shared" ca="1" si="554"/>
        <v>174.71349264826776</v>
      </c>
      <c r="Q1896" s="47">
        <f ca="1">SUM(L$15:L1896)-SUM(M$15:M1896)</f>
        <v>16350</v>
      </c>
      <c r="R1896" s="47" t="str">
        <f t="shared" ca="1" si="555"/>
        <v>M1899</v>
      </c>
      <c r="S1896" s="40">
        <f t="shared" ca="1" si="561"/>
        <v>0</v>
      </c>
      <c r="T1896" s="46">
        <f t="shared" ca="1" si="562"/>
        <v>27</v>
      </c>
      <c r="X1896" s="74">
        <f t="shared" ca="1" si="563"/>
        <v>-0.17471349264826777</v>
      </c>
      <c r="Y1896" s="75">
        <f t="shared" ca="1" si="564"/>
        <v>-0.17471349264826777</v>
      </c>
      <c r="Z1896" s="74">
        <f t="shared" ca="1" si="565"/>
        <v>0.83969756583444033</v>
      </c>
      <c r="AA1896" s="76">
        <f t="shared" ca="1" si="566"/>
        <v>-174.71349264826776</v>
      </c>
      <c r="AB1896" s="76">
        <f t="shared" ca="1" si="567"/>
        <v>839.6975658344403</v>
      </c>
    </row>
    <row r="1897" spans="1:28" x14ac:dyDescent="0.25">
      <c r="A1897" s="2">
        <f t="shared" si="568"/>
        <v>23</v>
      </c>
      <c r="B1897" s="16">
        <f ca="1">VLOOKUP(A1897,PERIODS!$O$4:$P$33,2,FALSE)</f>
        <v>3.5000000000000003E-2</v>
      </c>
      <c r="C1897" s="15"/>
      <c r="D1897" s="18">
        <v>1883</v>
      </c>
      <c r="E1897" s="34">
        <f t="shared" ca="1" si="570"/>
        <v>11831.051508832668</v>
      </c>
      <c r="F1897" s="34">
        <f t="shared" ca="1" si="552"/>
        <v>3500.0000000000005</v>
      </c>
      <c r="G1897" s="69">
        <f t="shared" ca="1" si="556"/>
        <v>0</v>
      </c>
      <c r="H1897" s="34">
        <f t="shared" ca="1" si="557"/>
        <v>-248.33541212477729</v>
      </c>
      <c r="I1897" s="34">
        <f t="shared" ca="1" si="558"/>
        <v>3251.6645878752233</v>
      </c>
      <c r="J1897" s="18">
        <f ca="1">SUM(INDIRECT(ADDRESS(ROW(F1897),COLUMN(F1897),4)):INDIRECT(ADDRESS(ROW(F1897)+N$5-1,COLUMN(F1897),4)))</f>
        <v>25500.000000000004</v>
      </c>
      <c r="K1897" s="18">
        <f t="shared" ca="1" si="559"/>
        <v>0</v>
      </c>
      <c r="L1897" s="18">
        <f t="shared" ca="1" si="569"/>
        <v>0</v>
      </c>
      <c r="M1897" s="18">
        <f t="shared" ca="1" si="553"/>
        <v>16350</v>
      </c>
      <c r="N1897" s="34">
        <f t="shared" ca="1" si="560"/>
        <v>24929.386920957444</v>
      </c>
      <c r="P1897" s="18">
        <f t="shared" ca="1" si="554"/>
        <v>248.33541212477729</v>
      </c>
      <c r="Q1897" s="47">
        <f ca="1">SUM(L$15:L1897)-SUM(M$15:M1897)</f>
        <v>0</v>
      </c>
      <c r="R1897" s="47" t="str">
        <f t="shared" ca="1" si="555"/>
        <v>M1900</v>
      </c>
      <c r="S1897" s="40">
        <f t="shared" ca="1" si="561"/>
        <v>0</v>
      </c>
      <c r="T1897" s="46">
        <f t="shared" ca="1" si="562"/>
        <v>77</v>
      </c>
      <c r="X1897" s="74">
        <f t="shared" ca="1" si="563"/>
        <v>-0.2483354121247773</v>
      </c>
      <c r="Y1897" s="75">
        <f t="shared" ca="1" si="564"/>
        <v>-0.2483354121247773</v>
      </c>
      <c r="Z1897" s="74">
        <f t="shared" ca="1" si="565"/>
        <v>0.78009824498221247</v>
      </c>
      <c r="AA1897" s="76">
        <f t="shared" ca="1" si="566"/>
        <v>-248.33541212477729</v>
      </c>
      <c r="AB1897" s="76">
        <f t="shared" ca="1" si="567"/>
        <v>780.09824498221246</v>
      </c>
    </row>
    <row r="1898" spans="1:28" x14ac:dyDescent="0.25">
      <c r="A1898" s="2">
        <f t="shared" si="568"/>
        <v>24</v>
      </c>
      <c r="B1898" s="16">
        <f ca="1">VLOOKUP(A1898,PERIODS!$O$4:$P$33,2,FALSE)</f>
        <v>3.5000000000000003E-2</v>
      </c>
      <c r="C1898" s="15"/>
      <c r="D1898" s="18">
        <v>1884</v>
      </c>
      <c r="E1898" s="34">
        <f t="shared" ca="1" si="570"/>
        <v>24929.386920957444</v>
      </c>
      <c r="F1898" s="34">
        <f t="shared" ca="1" si="552"/>
        <v>3500.0000000000005</v>
      </c>
      <c r="G1898" s="69">
        <f t="shared" ca="1" si="556"/>
        <v>0</v>
      </c>
      <c r="H1898" s="34">
        <f t="shared" ca="1" si="557"/>
        <v>-732.26053952809843</v>
      </c>
      <c r="I1898" s="34">
        <f t="shared" ca="1" si="558"/>
        <v>2767.739460471902</v>
      </c>
      <c r="J1898" s="18">
        <f ca="1">SUM(INDIRECT(ADDRESS(ROW(F1898),COLUMN(F1898),4)):INDIRECT(ADDRESS(ROW(F1898)+N$5-1,COLUMN(F1898),4)))</f>
        <v>26000</v>
      </c>
      <c r="K1898" s="18">
        <f t="shared" ca="1" si="559"/>
        <v>16350</v>
      </c>
      <c r="L1898" s="18">
        <f t="shared" ca="1" si="569"/>
        <v>16350</v>
      </c>
      <c r="M1898" s="18">
        <f t="shared" ca="1" si="553"/>
        <v>0</v>
      </c>
      <c r="N1898" s="34">
        <f t="shared" ca="1" si="560"/>
        <v>22161.647460485543</v>
      </c>
      <c r="P1898" s="18">
        <f t="shared" ca="1" si="554"/>
        <v>732.26053952809843</v>
      </c>
      <c r="Q1898" s="47">
        <f ca="1">SUM(L$15:L1898)-SUM(M$15:M1898)</f>
        <v>16350</v>
      </c>
      <c r="R1898" s="47" t="str">
        <f t="shared" ca="1" si="555"/>
        <v>M1901</v>
      </c>
      <c r="S1898" s="40">
        <f t="shared" ca="1" si="561"/>
        <v>0</v>
      </c>
      <c r="T1898" s="46">
        <f t="shared" ca="1" si="562"/>
        <v>45</v>
      </c>
      <c r="X1898" s="74">
        <f t="shared" ca="1" si="563"/>
        <v>-0.73226053952809844</v>
      </c>
      <c r="Y1898" s="75">
        <f t="shared" ca="1" si="564"/>
        <v>-0.73226053952809844</v>
      </c>
      <c r="Z1898" s="74">
        <f t="shared" ca="1" si="565"/>
        <v>0.48082084612874754</v>
      </c>
      <c r="AA1898" s="76">
        <f t="shared" ca="1" si="566"/>
        <v>-732.26053952809843</v>
      </c>
      <c r="AB1898" s="76">
        <f t="shared" ca="1" si="567"/>
        <v>480.82084612874752</v>
      </c>
    </row>
    <row r="1899" spans="1:28" x14ac:dyDescent="0.25">
      <c r="A1899" s="2">
        <f t="shared" si="568"/>
        <v>25</v>
      </c>
      <c r="B1899" s="16">
        <f ca="1">VLOOKUP(A1899,PERIODS!$O$4:$P$33,2,FALSE)</f>
        <v>3.5000000000000003E-2</v>
      </c>
      <c r="C1899" s="15"/>
      <c r="D1899" s="18">
        <v>1885</v>
      </c>
      <c r="E1899" s="34">
        <f t="shared" ca="1" si="570"/>
        <v>22161.647460485543</v>
      </c>
      <c r="F1899" s="34">
        <f t="shared" ca="1" si="552"/>
        <v>3500.0000000000005</v>
      </c>
      <c r="G1899" s="69">
        <f t="shared" ca="1" si="556"/>
        <v>0</v>
      </c>
      <c r="H1899" s="34">
        <f t="shared" ca="1" si="557"/>
        <v>-731.23604746215494</v>
      </c>
      <c r="I1899" s="34">
        <f t="shared" ca="1" si="558"/>
        <v>2768.7639525378454</v>
      </c>
      <c r="J1899" s="18">
        <f ca="1">SUM(INDIRECT(ADDRESS(ROW(F1899),COLUMN(F1899),4)):INDIRECT(ADDRESS(ROW(F1899)+N$5-1,COLUMN(F1899),4)))</f>
        <v>24900</v>
      </c>
      <c r="K1899" s="18">
        <f t="shared" ca="1" si="559"/>
        <v>16350</v>
      </c>
      <c r="L1899" s="18">
        <f t="shared" ca="1" si="569"/>
        <v>0</v>
      </c>
      <c r="M1899" s="18">
        <f t="shared" ca="1" si="553"/>
        <v>0</v>
      </c>
      <c r="N1899" s="34">
        <f t="shared" ca="1" si="560"/>
        <v>19392.883507947699</v>
      </c>
      <c r="P1899" s="18">
        <f t="shared" ca="1" si="554"/>
        <v>731.23604746215494</v>
      </c>
      <c r="Q1899" s="47">
        <f ca="1">SUM(L$15:L1899)-SUM(M$15:M1899)</f>
        <v>16350</v>
      </c>
      <c r="R1899" s="47" t="str">
        <f t="shared" ca="1" si="555"/>
        <v>M1902</v>
      </c>
      <c r="S1899" s="40">
        <f t="shared" ca="1" si="561"/>
        <v>0</v>
      </c>
      <c r="T1899" s="46">
        <f t="shared" ca="1" si="562"/>
        <v>83</v>
      </c>
      <c r="X1899" s="74">
        <f t="shared" ca="1" si="563"/>
        <v>-0.73123604746215498</v>
      </c>
      <c r="Y1899" s="75">
        <f t="shared" ca="1" si="564"/>
        <v>-0.73123604746215498</v>
      </c>
      <c r="Z1899" s="74">
        <f t="shared" ca="1" si="565"/>
        <v>0.48131369568787091</v>
      </c>
      <c r="AA1899" s="76">
        <f t="shared" ca="1" si="566"/>
        <v>-731.23604746215494</v>
      </c>
      <c r="AB1899" s="76">
        <f t="shared" ca="1" si="567"/>
        <v>481.3136956878709</v>
      </c>
    </row>
    <row r="1900" spans="1:28" x14ac:dyDescent="0.25">
      <c r="A1900" s="2">
        <f t="shared" si="568"/>
        <v>26</v>
      </c>
      <c r="B1900" s="16">
        <f ca="1">VLOOKUP(A1900,PERIODS!$O$4:$P$33,2,FALSE)</f>
        <v>3.5000000000000003E-2</v>
      </c>
      <c r="C1900" s="15"/>
      <c r="D1900" s="18">
        <v>1886</v>
      </c>
      <c r="E1900" s="34">
        <f t="shared" ca="1" si="570"/>
        <v>19392.883507947699</v>
      </c>
      <c r="F1900" s="34">
        <f t="shared" ca="1" si="552"/>
        <v>3500.0000000000005</v>
      </c>
      <c r="G1900" s="69">
        <f t="shared" ca="1" si="556"/>
        <v>0</v>
      </c>
      <c r="H1900" s="34">
        <f t="shared" ca="1" si="557"/>
        <v>-927.03143699023553</v>
      </c>
      <c r="I1900" s="34">
        <f t="shared" ca="1" si="558"/>
        <v>2572.9685630097647</v>
      </c>
      <c r="J1900" s="18">
        <f ca="1">SUM(INDIRECT(ADDRESS(ROW(F1900),COLUMN(F1900),4)):INDIRECT(ADDRESS(ROW(F1900)+N$5-1,COLUMN(F1900),4)))</f>
        <v>23900</v>
      </c>
      <c r="K1900" s="18">
        <f t="shared" ca="1" si="559"/>
        <v>16350</v>
      </c>
      <c r="L1900" s="18">
        <f t="shared" ca="1" si="569"/>
        <v>0</v>
      </c>
      <c r="M1900" s="18">
        <f t="shared" ca="1" si="553"/>
        <v>0</v>
      </c>
      <c r="N1900" s="34">
        <f t="shared" ca="1" si="560"/>
        <v>16819.914944937933</v>
      </c>
      <c r="P1900" s="18">
        <f t="shared" ca="1" si="554"/>
        <v>927.03143699023553</v>
      </c>
      <c r="Q1900" s="47">
        <f ca="1">SUM(L$15:L1900)-SUM(M$15:M1900)</f>
        <v>16350</v>
      </c>
      <c r="R1900" s="47" t="str">
        <f t="shared" ca="1" si="555"/>
        <v>M1903</v>
      </c>
      <c r="S1900" s="40">
        <f t="shared" ca="1" si="561"/>
        <v>0</v>
      </c>
      <c r="T1900" s="46">
        <f t="shared" ca="1" si="562"/>
        <v>96</v>
      </c>
      <c r="X1900" s="74">
        <f t="shared" ca="1" si="563"/>
        <v>-0.92703143699023549</v>
      </c>
      <c r="Y1900" s="75">
        <f t="shared" ca="1" si="564"/>
        <v>-0.92703143699023549</v>
      </c>
      <c r="Z1900" s="74">
        <f t="shared" ca="1" si="565"/>
        <v>0.39572670811903038</v>
      </c>
      <c r="AA1900" s="76">
        <f t="shared" ca="1" si="566"/>
        <v>-927.03143699023553</v>
      </c>
      <c r="AB1900" s="76">
        <f t="shared" ca="1" si="567"/>
        <v>395.72670811903038</v>
      </c>
    </row>
    <row r="1901" spans="1:28" x14ac:dyDescent="0.25">
      <c r="A1901" s="2">
        <f t="shared" si="568"/>
        <v>27</v>
      </c>
      <c r="B1901" s="16">
        <f ca="1">VLOOKUP(A1901,PERIODS!$O$4:$P$33,2,FALSE)</f>
        <v>3.5000000000000003E-2</v>
      </c>
      <c r="C1901" s="15"/>
      <c r="D1901" s="18">
        <v>1887</v>
      </c>
      <c r="E1901" s="34">
        <f t="shared" ca="1" si="570"/>
        <v>16819.914944937933</v>
      </c>
      <c r="F1901" s="34">
        <f t="shared" ca="1" si="552"/>
        <v>3500.0000000000005</v>
      </c>
      <c r="G1901" s="69">
        <f t="shared" ca="1" si="556"/>
        <v>0</v>
      </c>
      <c r="H1901" s="34">
        <f t="shared" ca="1" si="557"/>
        <v>102.16503046474693</v>
      </c>
      <c r="I1901" s="34">
        <f t="shared" ca="1" si="558"/>
        <v>3602.1650304647474</v>
      </c>
      <c r="J1901" s="18">
        <f ca="1">SUM(INDIRECT(ADDRESS(ROW(F1901),COLUMN(F1901),4)):INDIRECT(ADDRESS(ROW(F1901)+N$5-1,COLUMN(F1901),4)))</f>
        <v>22900</v>
      </c>
      <c r="K1901" s="18">
        <f t="shared" ca="1" si="559"/>
        <v>0</v>
      </c>
      <c r="L1901" s="18">
        <f t="shared" ca="1" si="569"/>
        <v>0</v>
      </c>
      <c r="M1901" s="18">
        <f t="shared" ca="1" si="553"/>
        <v>16350</v>
      </c>
      <c r="N1901" s="34">
        <f t="shared" ca="1" si="560"/>
        <v>29567.749914473185</v>
      </c>
      <c r="P1901" s="18">
        <f t="shared" ca="1" si="554"/>
        <v>102.16503046474693</v>
      </c>
      <c r="Q1901" s="47">
        <f ca="1">SUM(L$15:L1901)-SUM(M$15:M1901)</f>
        <v>0</v>
      </c>
      <c r="R1901" s="47" t="str">
        <f t="shared" ca="1" si="555"/>
        <v>M1904</v>
      </c>
      <c r="S1901" s="40">
        <f t="shared" ca="1" si="561"/>
        <v>0</v>
      </c>
      <c r="T1901" s="46">
        <f t="shared" ca="1" si="562"/>
        <v>36</v>
      </c>
      <c r="X1901" s="74">
        <f t="shared" ca="1" si="563"/>
        <v>0.10216503046474694</v>
      </c>
      <c r="Y1901" s="75">
        <f t="shared" ca="1" si="564"/>
        <v>0.10216503046474694</v>
      </c>
      <c r="Z1901" s="74">
        <f t="shared" ca="1" si="565"/>
        <v>1.1075662388175798</v>
      </c>
      <c r="AA1901" s="76">
        <f t="shared" ca="1" si="566"/>
        <v>102.16503046474693</v>
      </c>
      <c r="AB1901" s="76">
        <f t="shared" ca="1" si="567"/>
        <v>1107.5662388175797</v>
      </c>
    </row>
    <row r="1902" spans="1:28" x14ac:dyDescent="0.25">
      <c r="A1902" s="2">
        <f t="shared" si="568"/>
        <v>28</v>
      </c>
      <c r="B1902" s="16">
        <f ca="1">VLOOKUP(A1902,PERIODS!$O$4:$P$33,2,FALSE)</f>
        <v>0.04</v>
      </c>
      <c r="C1902" s="15"/>
      <c r="D1902" s="18">
        <v>1888</v>
      </c>
      <c r="E1902" s="34">
        <f t="shared" ca="1" si="570"/>
        <v>29567.749914473185</v>
      </c>
      <c r="F1902" s="34">
        <f t="shared" ca="1" si="552"/>
        <v>4000</v>
      </c>
      <c r="G1902" s="69">
        <f t="shared" ca="1" si="556"/>
        <v>0</v>
      </c>
      <c r="H1902" s="34">
        <f t="shared" ca="1" si="557"/>
        <v>1671.9883748912021</v>
      </c>
      <c r="I1902" s="34">
        <f t="shared" ca="1" si="558"/>
        <v>5671.9883748912016</v>
      </c>
      <c r="J1902" s="18">
        <f ca="1">SUM(INDIRECT(ADDRESS(ROW(F1902),COLUMN(F1902),4)):INDIRECT(ADDRESS(ROW(F1902)+N$5-1,COLUMN(F1902),4)))</f>
        <v>21900</v>
      </c>
      <c r="K1902" s="18">
        <f t="shared" ca="1" si="559"/>
        <v>0</v>
      </c>
      <c r="L1902" s="18">
        <f t="shared" ca="1" si="569"/>
        <v>0</v>
      </c>
      <c r="M1902" s="18">
        <f t="shared" ca="1" si="553"/>
        <v>0</v>
      </c>
      <c r="N1902" s="34">
        <f t="shared" ca="1" si="560"/>
        <v>23895.761539581981</v>
      </c>
      <c r="P1902" s="18">
        <f t="shared" ca="1" si="554"/>
        <v>1671.9883748912021</v>
      </c>
      <c r="Q1902" s="47">
        <f ca="1">SUM(L$15:L1902)-SUM(M$15:M1902)</f>
        <v>0</v>
      </c>
      <c r="R1902" s="47" t="str">
        <f t="shared" ca="1" si="555"/>
        <v>M1905</v>
      </c>
      <c r="S1902" s="40">
        <f t="shared" ca="1" si="561"/>
        <v>0</v>
      </c>
      <c r="T1902" s="46">
        <f t="shared" ca="1" si="562"/>
        <v>48</v>
      </c>
      <c r="X1902" s="74">
        <f t="shared" ca="1" si="563"/>
        <v>1.6719883748912021</v>
      </c>
      <c r="Y1902" s="75">
        <f t="shared" ca="1" si="564"/>
        <v>1.6719883748912021</v>
      </c>
      <c r="Z1902" s="74">
        <f t="shared" ca="1" si="565"/>
        <v>5.322740886395982</v>
      </c>
      <c r="AA1902" s="76">
        <f t="shared" ca="1" si="566"/>
        <v>1671.9883748912021</v>
      </c>
      <c r="AB1902" s="76">
        <f t="shared" ca="1" si="567"/>
        <v>5322.7408863959818</v>
      </c>
    </row>
    <row r="1903" spans="1:28" x14ac:dyDescent="0.25">
      <c r="A1903" s="2">
        <f t="shared" si="568"/>
        <v>29</v>
      </c>
      <c r="B1903" s="16">
        <f ca="1">VLOOKUP(A1903,PERIODS!$O$4:$P$33,2,FALSE)</f>
        <v>0.04</v>
      </c>
      <c r="C1903" s="15"/>
      <c r="D1903" s="18">
        <v>1889</v>
      </c>
      <c r="E1903" s="34">
        <f t="shared" ca="1" si="570"/>
        <v>23895.761539581981</v>
      </c>
      <c r="F1903" s="34">
        <f t="shared" ca="1" si="552"/>
        <v>4000</v>
      </c>
      <c r="G1903" s="69">
        <f t="shared" ca="1" si="556"/>
        <v>0</v>
      </c>
      <c r="H1903" s="34">
        <f t="shared" ca="1" si="557"/>
        <v>-1281.1246106200208</v>
      </c>
      <c r="I1903" s="34">
        <f t="shared" ca="1" si="558"/>
        <v>2718.8753893799794</v>
      </c>
      <c r="J1903" s="18">
        <f ca="1">SUM(INDIRECT(ADDRESS(ROW(F1903),COLUMN(F1903),4)):INDIRECT(ADDRESS(ROW(F1903)+N$5-1,COLUMN(F1903),4)))</f>
        <v>21200</v>
      </c>
      <c r="K1903" s="18">
        <f t="shared" ca="1" si="559"/>
        <v>0</v>
      </c>
      <c r="L1903" s="18">
        <f t="shared" ca="1" si="569"/>
        <v>0</v>
      </c>
      <c r="M1903" s="18">
        <f t="shared" ca="1" si="553"/>
        <v>0</v>
      </c>
      <c r="N1903" s="34">
        <f t="shared" ca="1" si="560"/>
        <v>21176.886150202001</v>
      </c>
      <c r="P1903" s="18">
        <f t="shared" ca="1" si="554"/>
        <v>1281.1246106200208</v>
      </c>
      <c r="Q1903" s="47">
        <f ca="1">SUM(L$15:L1903)-SUM(M$15:M1903)</f>
        <v>0</v>
      </c>
      <c r="R1903" s="47" t="str">
        <f t="shared" ca="1" si="555"/>
        <v>M1906</v>
      </c>
      <c r="S1903" s="40">
        <f t="shared" ca="1" si="561"/>
        <v>0</v>
      </c>
      <c r="T1903" s="46">
        <f t="shared" ca="1" si="562"/>
        <v>95</v>
      </c>
      <c r="X1903" s="74">
        <f t="shared" ca="1" si="563"/>
        <v>-1.2811246106200207</v>
      </c>
      <c r="Y1903" s="75">
        <f t="shared" ca="1" si="564"/>
        <v>-1.2811246106200207</v>
      </c>
      <c r="Z1903" s="74">
        <f t="shared" ca="1" si="565"/>
        <v>0.27772479251015536</v>
      </c>
      <c r="AA1903" s="76">
        <f t="shared" ca="1" si="566"/>
        <v>-1281.1246106200208</v>
      </c>
      <c r="AB1903" s="76">
        <f t="shared" ca="1" si="567"/>
        <v>277.72479251015534</v>
      </c>
    </row>
    <row r="1904" spans="1:28" x14ac:dyDescent="0.25">
      <c r="A1904" s="2">
        <f t="shared" si="568"/>
        <v>30</v>
      </c>
      <c r="B1904" s="16">
        <f ca="1">VLOOKUP(A1904,PERIODS!$O$4:$P$33,2,FALSE)</f>
        <v>0.04</v>
      </c>
      <c r="C1904" s="15"/>
      <c r="D1904" s="18">
        <v>1890</v>
      </c>
      <c r="E1904" s="34">
        <f t="shared" ca="1" si="570"/>
        <v>21176.886150202001</v>
      </c>
      <c r="F1904" s="34">
        <f t="shared" ca="1" si="552"/>
        <v>4000</v>
      </c>
      <c r="G1904" s="69">
        <f t="shared" ca="1" si="556"/>
        <v>0</v>
      </c>
      <c r="H1904" s="34">
        <f t="shared" ca="1" si="557"/>
        <v>-824.08773902666837</v>
      </c>
      <c r="I1904" s="34">
        <f t="shared" ca="1" si="558"/>
        <v>3175.9122609733317</v>
      </c>
      <c r="J1904" s="18">
        <f ca="1">SUM(INDIRECT(ADDRESS(ROW(F1904),COLUMN(F1904),4)):INDIRECT(ADDRESS(ROW(F1904)+N$5-1,COLUMN(F1904),4)))</f>
        <v>20500</v>
      </c>
      <c r="K1904" s="18">
        <f t="shared" ca="1" si="559"/>
        <v>0</v>
      </c>
      <c r="L1904" s="18">
        <f t="shared" ca="1" si="569"/>
        <v>0</v>
      </c>
      <c r="M1904" s="18">
        <f t="shared" ca="1" si="553"/>
        <v>0</v>
      </c>
      <c r="N1904" s="34">
        <f t="shared" ca="1" si="560"/>
        <v>18000.97388922867</v>
      </c>
      <c r="P1904" s="18">
        <f t="shared" ca="1" si="554"/>
        <v>824.08773902666837</v>
      </c>
      <c r="Q1904" s="47">
        <f ca="1">SUM(L$15:L1904)-SUM(M$15:M1904)</f>
        <v>0</v>
      </c>
      <c r="R1904" s="47" t="str">
        <f t="shared" ca="1" si="555"/>
        <v>M1907</v>
      </c>
      <c r="S1904" s="40">
        <f t="shared" ca="1" si="561"/>
        <v>0</v>
      </c>
      <c r="T1904" s="46">
        <f t="shared" ca="1" si="562"/>
        <v>34</v>
      </c>
      <c r="X1904" s="74">
        <f t="shared" ca="1" si="563"/>
        <v>-0.82408773902666832</v>
      </c>
      <c r="Y1904" s="75">
        <f t="shared" ca="1" si="564"/>
        <v>-0.82408773902666832</v>
      </c>
      <c r="Z1904" s="74">
        <f t="shared" ca="1" si="565"/>
        <v>0.43863495955516846</v>
      </c>
      <c r="AA1904" s="76">
        <f t="shared" ca="1" si="566"/>
        <v>-824.08773902666837</v>
      </c>
      <c r="AB1904" s="76">
        <f t="shared" ca="1" si="567"/>
        <v>438.63495955516845</v>
      </c>
    </row>
    <row r="1905" spans="1:28" x14ac:dyDescent="0.25">
      <c r="A1905" s="2">
        <f t="shared" si="568"/>
        <v>1</v>
      </c>
      <c r="B1905" s="16">
        <f ca="1">VLOOKUP(A1905,PERIODS!$O$4:$P$33,2,FALSE)</f>
        <v>2.4E-2</v>
      </c>
      <c r="C1905" s="15"/>
      <c r="D1905" s="18">
        <v>1891</v>
      </c>
      <c r="E1905" s="34">
        <f t="shared" ca="1" si="570"/>
        <v>18000.97388922867</v>
      </c>
      <c r="F1905" s="34">
        <f t="shared" ca="1" si="552"/>
        <v>2400</v>
      </c>
      <c r="G1905" s="69">
        <f t="shared" ca="1" si="556"/>
        <v>0</v>
      </c>
      <c r="H1905" s="34">
        <f t="shared" ca="1" si="557"/>
        <v>-2465.7036937929647</v>
      </c>
      <c r="I1905" s="34">
        <f t="shared" ca="1" si="558"/>
        <v>0</v>
      </c>
      <c r="J1905" s="18">
        <f ca="1">SUM(INDIRECT(ADDRESS(ROW(F1905),COLUMN(F1905),4)):INDIRECT(ADDRESS(ROW(F1905)+N$5-1,COLUMN(F1905),4)))</f>
        <v>19800</v>
      </c>
      <c r="K1905" s="18">
        <f t="shared" ca="1" si="559"/>
        <v>16350</v>
      </c>
      <c r="L1905" s="18">
        <f t="shared" ca="1" si="569"/>
        <v>16350</v>
      </c>
      <c r="M1905" s="18">
        <f t="shared" ca="1" si="553"/>
        <v>0</v>
      </c>
      <c r="N1905" s="34">
        <f t="shared" ca="1" si="560"/>
        <v>18000.97388922867</v>
      </c>
      <c r="P1905" s="18">
        <f t="shared" ca="1" si="554"/>
        <v>2465.7036937929647</v>
      </c>
      <c r="Q1905" s="47">
        <f ca="1">SUM(L$15:L1905)-SUM(M$15:M1905)</f>
        <v>16350</v>
      </c>
      <c r="R1905" s="47" t="str">
        <f t="shared" ca="1" si="555"/>
        <v>M1908</v>
      </c>
      <c r="S1905" s="40">
        <f t="shared" ca="1" si="561"/>
        <v>0</v>
      </c>
      <c r="T1905" s="46">
        <f t="shared" ca="1" si="562"/>
        <v>47</v>
      </c>
      <c r="X1905" s="74">
        <f t="shared" ca="1" si="563"/>
        <v>-2.4657036937929648</v>
      </c>
      <c r="Y1905" s="75">
        <f t="shared" ca="1" si="564"/>
        <v>-2.4657036937929648</v>
      </c>
      <c r="Z1905" s="74">
        <f t="shared" ca="1" si="565"/>
        <v>8.4949043219589168E-2</v>
      </c>
      <c r="AA1905" s="76">
        <f t="shared" ca="1" si="566"/>
        <v>-2465.7036937929647</v>
      </c>
      <c r="AB1905" s="76">
        <f t="shared" ca="1" si="567"/>
        <v>84.949043219589171</v>
      </c>
    </row>
    <row r="1906" spans="1:28" x14ac:dyDescent="0.25">
      <c r="A1906" s="2">
        <f t="shared" si="568"/>
        <v>2</v>
      </c>
      <c r="B1906" s="16">
        <f ca="1">VLOOKUP(A1906,PERIODS!$O$4:$P$33,2,FALSE)</f>
        <v>2.5000000000000001E-2</v>
      </c>
      <c r="C1906" s="15"/>
      <c r="D1906" s="18">
        <v>1892</v>
      </c>
      <c r="E1906" s="34">
        <f t="shared" ca="1" si="570"/>
        <v>18000.97388922867</v>
      </c>
      <c r="F1906" s="34">
        <f t="shared" ca="1" si="552"/>
        <v>2500</v>
      </c>
      <c r="G1906" s="69">
        <f t="shared" ca="1" si="556"/>
        <v>0</v>
      </c>
      <c r="H1906" s="34">
        <f t="shared" ca="1" si="557"/>
        <v>-1205.8446975413424</v>
      </c>
      <c r="I1906" s="34">
        <f t="shared" ca="1" si="558"/>
        <v>1294.1553024586576</v>
      </c>
      <c r="J1906" s="18">
        <f ca="1">SUM(INDIRECT(ADDRESS(ROW(F1906),COLUMN(F1906),4)):INDIRECT(ADDRESS(ROW(F1906)+N$5-1,COLUMN(F1906),4)))</f>
        <v>20700</v>
      </c>
      <c r="K1906" s="18">
        <f t="shared" ca="1" si="559"/>
        <v>16350</v>
      </c>
      <c r="L1906" s="18">
        <f t="shared" ca="1" si="569"/>
        <v>0</v>
      </c>
      <c r="M1906" s="18">
        <f t="shared" ca="1" si="553"/>
        <v>0</v>
      </c>
      <c r="N1906" s="34">
        <f t="shared" ca="1" si="560"/>
        <v>16706.818586770012</v>
      </c>
      <c r="P1906" s="18">
        <f t="shared" ca="1" si="554"/>
        <v>1205.8446975413424</v>
      </c>
      <c r="Q1906" s="47">
        <f ca="1">SUM(L$15:L1906)-SUM(M$15:M1906)</f>
        <v>16350</v>
      </c>
      <c r="R1906" s="47" t="str">
        <f t="shared" ca="1" si="555"/>
        <v>M1909</v>
      </c>
      <c r="S1906" s="40">
        <f t="shared" ca="1" si="561"/>
        <v>0</v>
      </c>
      <c r="T1906" s="46">
        <f t="shared" ca="1" si="562"/>
        <v>100</v>
      </c>
      <c r="X1906" s="74">
        <f t="shared" ca="1" si="563"/>
        <v>-1.2058446975413424</v>
      </c>
      <c r="Y1906" s="75">
        <f t="shared" ca="1" si="564"/>
        <v>-1.2058446975413424</v>
      </c>
      <c r="Z1906" s="74">
        <f t="shared" ca="1" si="565"/>
        <v>0.29943895730520875</v>
      </c>
      <c r="AA1906" s="76">
        <f t="shared" ca="1" si="566"/>
        <v>-1205.8446975413424</v>
      </c>
      <c r="AB1906" s="76">
        <f t="shared" ca="1" si="567"/>
        <v>299.43895730520876</v>
      </c>
    </row>
    <row r="1907" spans="1:28" x14ac:dyDescent="0.25">
      <c r="A1907" s="2">
        <f t="shared" si="568"/>
        <v>3</v>
      </c>
      <c r="B1907" s="16">
        <f ca="1">VLOOKUP(A1907,PERIODS!$O$4:$P$33,2,FALSE)</f>
        <v>2.5000000000000001E-2</v>
      </c>
      <c r="C1907" s="15"/>
      <c r="D1907" s="18">
        <v>1893</v>
      </c>
      <c r="E1907" s="34">
        <f t="shared" ca="1" si="570"/>
        <v>16706.818586770012</v>
      </c>
      <c r="F1907" s="34">
        <f t="shared" ca="1" si="552"/>
        <v>2500</v>
      </c>
      <c r="G1907" s="69">
        <f t="shared" ca="1" si="556"/>
        <v>0</v>
      </c>
      <c r="H1907" s="34">
        <f t="shared" ca="1" si="557"/>
        <v>-2216.1547808016671</v>
      </c>
      <c r="I1907" s="34">
        <f t="shared" ca="1" si="558"/>
        <v>283.84521919833287</v>
      </c>
      <c r="J1907" s="18">
        <f ca="1">SUM(INDIRECT(ADDRESS(ROW(F1907),COLUMN(F1907),4)):INDIRECT(ADDRESS(ROW(F1907)+N$5-1,COLUMN(F1907),4)))</f>
        <v>21500</v>
      </c>
      <c r="K1907" s="18">
        <f t="shared" ca="1" si="559"/>
        <v>16350</v>
      </c>
      <c r="L1907" s="18">
        <f t="shared" ca="1" si="569"/>
        <v>0</v>
      </c>
      <c r="M1907" s="18">
        <f t="shared" ca="1" si="553"/>
        <v>0</v>
      </c>
      <c r="N1907" s="34">
        <f t="shared" ca="1" si="560"/>
        <v>16422.973367571678</v>
      </c>
      <c r="P1907" s="18">
        <f t="shared" ca="1" si="554"/>
        <v>2216.1547808016671</v>
      </c>
      <c r="Q1907" s="47">
        <f ca="1">SUM(L$15:L1907)-SUM(M$15:M1907)</f>
        <v>16350</v>
      </c>
      <c r="R1907" s="47" t="str">
        <f t="shared" ca="1" si="555"/>
        <v>M1910</v>
      </c>
      <c r="S1907" s="40">
        <f t="shared" ca="1" si="561"/>
        <v>0</v>
      </c>
      <c r="T1907" s="46">
        <f t="shared" ca="1" si="562"/>
        <v>8</v>
      </c>
      <c r="X1907" s="74">
        <f t="shared" ca="1" si="563"/>
        <v>-2.2161547808016673</v>
      </c>
      <c r="Y1907" s="75">
        <f t="shared" ca="1" si="564"/>
        <v>-2.2161547808016673</v>
      </c>
      <c r="Z1907" s="74">
        <f t="shared" ca="1" si="565"/>
        <v>0.10902753861689504</v>
      </c>
      <c r="AA1907" s="76">
        <f t="shared" ca="1" si="566"/>
        <v>-2216.1547808016671</v>
      </c>
      <c r="AB1907" s="76">
        <f t="shared" ca="1" si="567"/>
        <v>109.02753861689504</v>
      </c>
    </row>
    <row r="1908" spans="1:28" x14ac:dyDescent="0.25">
      <c r="A1908" s="2">
        <f t="shared" si="568"/>
        <v>4</v>
      </c>
      <c r="B1908" s="16">
        <f ca="1">VLOOKUP(A1908,PERIODS!$O$4:$P$33,2,FALSE)</f>
        <v>2.5000000000000001E-2</v>
      </c>
      <c r="C1908" s="15"/>
      <c r="D1908" s="18">
        <v>1894</v>
      </c>
      <c r="E1908" s="34">
        <f t="shared" ca="1" si="570"/>
        <v>16422.973367571678</v>
      </c>
      <c r="F1908" s="34">
        <f t="shared" ca="1" si="552"/>
        <v>2500</v>
      </c>
      <c r="G1908" s="69">
        <f t="shared" ca="1" si="556"/>
        <v>0</v>
      </c>
      <c r="H1908" s="34">
        <f t="shared" ca="1" si="557"/>
        <v>145.08144269281166</v>
      </c>
      <c r="I1908" s="34">
        <f t="shared" ca="1" si="558"/>
        <v>2645.0814426928118</v>
      </c>
      <c r="J1908" s="18">
        <f ca="1">SUM(INDIRECT(ADDRESS(ROW(F1908),COLUMN(F1908),4)):INDIRECT(ADDRESS(ROW(F1908)+N$5-1,COLUMN(F1908),4)))</f>
        <v>22300</v>
      </c>
      <c r="K1908" s="18">
        <f t="shared" ca="1" si="559"/>
        <v>0</v>
      </c>
      <c r="L1908" s="18">
        <f t="shared" ca="1" si="569"/>
        <v>0</v>
      </c>
      <c r="M1908" s="18">
        <f t="shared" ca="1" si="553"/>
        <v>16350</v>
      </c>
      <c r="N1908" s="34">
        <f t="shared" ca="1" si="560"/>
        <v>30127.891924878866</v>
      </c>
      <c r="P1908" s="18">
        <f t="shared" ca="1" si="554"/>
        <v>145.08144269281166</v>
      </c>
      <c r="Q1908" s="47">
        <f ca="1">SUM(L$15:L1908)-SUM(M$15:M1908)</f>
        <v>0</v>
      </c>
      <c r="R1908" s="47" t="str">
        <f t="shared" ca="1" si="555"/>
        <v>M1911</v>
      </c>
      <c r="S1908" s="40">
        <f t="shared" ca="1" si="561"/>
        <v>0</v>
      </c>
      <c r="T1908" s="46">
        <f t="shared" ca="1" si="562"/>
        <v>75</v>
      </c>
      <c r="X1908" s="74">
        <f t="shared" ca="1" si="563"/>
        <v>0.14508144269281167</v>
      </c>
      <c r="Y1908" s="75">
        <f t="shared" ca="1" si="564"/>
        <v>0.14508144269281167</v>
      </c>
      <c r="Z1908" s="74">
        <f t="shared" ca="1" si="565"/>
        <v>1.1561337250776798</v>
      </c>
      <c r="AA1908" s="76">
        <f t="shared" ca="1" si="566"/>
        <v>145.08144269281166</v>
      </c>
      <c r="AB1908" s="76">
        <f t="shared" ca="1" si="567"/>
        <v>1156.1337250776799</v>
      </c>
    </row>
    <row r="1909" spans="1:28" x14ac:dyDescent="0.25">
      <c r="A1909" s="2">
        <f t="shared" si="568"/>
        <v>5</v>
      </c>
      <c r="B1909" s="16">
        <f ca="1">VLOOKUP(A1909,PERIODS!$O$4:$P$33,2,FALSE)</f>
        <v>3.3000000000000002E-2</v>
      </c>
      <c r="C1909" s="15"/>
      <c r="D1909" s="18">
        <v>1895</v>
      </c>
      <c r="E1909" s="34">
        <f t="shared" ca="1" si="570"/>
        <v>30127.891924878866</v>
      </c>
      <c r="F1909" s="34">
        <f t="shared" ca="1" si="552"/>
        <v>3300</v>
      </c>
      <c r="G1909" s="69">
        <f t="shared" ca="1" si="556"/>
        <v>0</v>
      </c>
      <c r="H1909" s="34">
        <f t="shared" ca="1" si="557"/>
        <v>-557.60951091022946</v>
      </c>
      <c r="I1909" s="34">
        <f t="shared" ca="1" si="558"/>
        <v>2742.3904890897707</v>
      </c>
      <c r="J1909" s="18">
        <f ca="1">SUM(INDIRECT(ADDRESS(ROW(F1909),COLUMN(F1909),4)):INDIRECT(ADDRESS(ROW(F1909)+N$5-1,COLUMN(F1909),4)))</f>
        <v>23100</v>
      </c>
      <c r="K1909" s="18">
        <f t="shared" ca="1" si="559"/>
        <v>0</v>
      </c>
      <c r="L1909" s="18">
        <f t="shared" ca="1" si="569"/>
        <v>0</v>
      </c>
      <c r="M1909" s="18">
        <f t="shared" ca="1" si="553"/>
        <v>0</v>
      </c>
      <c r="N1909" s="34">
        <f t="shared" ca="1" si="560"/>
        <v>27385.501435789094</v>
      </c>
      <c r="P1909" s="18">
        <f t="shared" ca="1" si="554"/>
        <v>557.60951091022946</v>
      </c>
      <c r="Q1909" s="47">
        <f ca="1">SUM(L$15:L1909)-SUM(M$15:M1909)</f>
        <v>0</v>
      </c>
      <c r="R1909" s="47" t="str">
        <f t="shared" ca="1" si="555"/>
        <v>M1912</v>
      </c>
      <c r="S1909" s="40">
        <f t="shared" ca="1" si="561"/>
        <v>0</v>
      </c>
      <c r="T1909" s="46">
        <f t="shared" ca="1" si="562"/>
        <v>83</v>
      </c>
      <c r="X1909" s="74">
        <f t="shared" ca="1" si="563"/>
        <v>-0.55760951091022948</v>
      </c>
      <c r="Y1909" s="75">
        <f t="shared" ca="1" si="564"/>
        <v>-0.55760951091022948</v>
      </c>
      <c r="Z1909" s="74">
        <f t="shared" ca="1" si="565"/>
        <v>0.57257616625459784</v>
      </c>
      <c r="AA1909" s="76">
        <f t="shared" ca="1" si="566"/>
        <v>-557.60951091022946</v>
      </c>
      <c r="AB1909" s="76">
        <f t="shared" ca="1" si="567"/>
        <v>572.57616625459787</v>
      </c>
    </row>
    <row r="1910" spans="1:28" x14ac:dyDescent="0.25">
      <c r="A1910" s="2">
        <f t="shared" si="568"/>
        <v>6</v>
      </c>
      <c r="B1910" s="16">
        <f ca="1">VLOOKUP(A1910,PERIODS!$O$4:$P$33,2,FALSE)</f>
        <v>3.3000000000000002E-2</v>
      </c>
      <c r="C1910" s="15"/>
      <c r="D1910" s="18">
        <v>1896</v>
      </c>
      <c r="E1910" s="34">
        <f t="shared" ca="1" si="570"/>
        <v>27385.501435789094</v>
      </c>
      <c r="F1910" s="34">
        <f t="shared" ca="1" si="552"/>
        <v>3300</v>
      </c>
      <c r="G1910" s="69">
        <f t="shared" ca="1" si="556"/>
        <v>0</v>
      </c>
      <c r="H1910" s="34">
        <f t="shared" ca="1" si="557"/>
        <v>401.81512160074971</v>
      </c>
      <c r="I1910" s="34">
        <f t="shared" ca="1" si="558"/>
        <v>3701.8151216007495</v>
      </c>
      <c r="J1910" s="18">
        <f ca="1">SUM(INDIRECT(ADDRESS(ROW(F1910),COLUMN(F1910),4)):INDIRECT(ADDRESS(ROW(F1910)+N$5-1,COLUMN(F1910),4)))</f>
        <v>23100</v>
      </c>
      <c r="K1910" s="18">
        <f t="shared" ca="1" si="559"/>
        <v>0</v>
      </c>
      <c r="L1910" s="18">
        <f t="shared" ca="1" si="569"/>
        <v>0</v>
      </c>
      <c r="M1910" s="18">
        <f t="shared" ca="1" si="553"/>
        <v>0</v>
      </c>
      <c r="N1910" s="34">
        <f t="shared" ca="1" si="560"/>
        <v>23683.686314188344</v>
      </c>
      <c r="P1910" s="18">
        <f t="shared" ca="1" si="554"/>
        <v>401.81512160074971</v>
      </c>
      <c r="Q1910" s="47">
        <f ca="1">SUM(L$15:L1910)-SUM(M$15:M1910)</f>
        <v>0</v>
      </c>
      <c r="R1910" s="47" t="str">
        <f t="shared" ca="1" si="555"/>
        <v>M1913</v>
      </c>
      <c r="S1910" s="40">
        <f t="shared" ca="1" si="561"/>
        <v>0</v>
      </c>
      <c r="T1910" s="46">
        <f t="shared" ca="1" si="562"/>
        <v>15</v>
      </c>
      <c r="X1910" s="74">
        <f t="shared" ca="1" si="563"/>
        <v>0.40181512160074973</v>
      </c>
      <c r="Y1910" s="75">
        <f t="shared" ca="1" si="564"/>
        <v>0.40181512160074973</v>
      </c>
      <c r="Z1910" s="74">
        <f t="shared" ca="1" si="565"/>
        <v>1.4945349998944446</v>
      </c>
      <c r="AA1910" s="76">
        <f t="shared" ca="1" si="566"/>
        <v>401.81512160074971</v>
      </c>
      <c r="AB1910" s="76">
        <f t="shared" ca="1" si="567"/>
        <v>1494.5349998944446</v>
      </c>
    </row>
    <row r="1911" spans="1:28" x14ac:dyDescent="0.25">
      <c r="A1911" s="2">
        <f t="shared" si="568"/>
        <v>7</v>
      </c>
      <c r="B1911" s="16">
        <f ca="1">VLOOKUP(A1911,PERIODS!$O$4:$P$33,2,FALSE)</f>
        <v>3.3000000000000002E-2</v>
      </c>
      <c r="C1911" s="15"/>
      <c r="D1911" s="18">
        <v>1897</v>
      </c>
      <c r="E1911" s="34">
        <f t="shared" ca="1" si="570"/>
        <v>23683.686314188344</v>
      </c>
      <c r="F1911" s="34">
        <f t="shared" ca="1" si="552"/>
        <v>3300</v>
      </c>
      <c r="G1911" s="69">
        <f t="shared" ca="1" si="556"/>
        <v>0</v>
      </c>
      <c r="H1911" s="34">
        <f t="shared" ca="1" si="557"/>
        <v>-1223.2660708162407</v>
      </c>
      <c r="I1911" s="34">
        <f t="shared" ca="1" si="558"/>
        <v>2076.7339291837593</v>
      </c>
      <c r="J1911" s="18">
        <f ca="1">SUM(INDIRECT(ADDRESS(ROW(F1911),COLUMN(F1911),4)):INDIRECT(ADDRESS(ROW(F1911)+N$5-1,COLUMN(F1911),4)))</f>
        <v>23100</v>
      </c>
      <c r="K1911" s="18">
        <f t="shared" ca="1" si="559"/>
        <v>0</v>
      </c>
      <c r="L1911" s="18">
        <f t="shared" ca="1" si="569"/>
        <v>0</v>
      </c>
      <c r="M1911" s="18">
        <f t="shared" ca="1" si="553"/>
        <v>0</v>
      </c>
      <c r="N1911" s="34">
        <f t="shared" ca="1" si="560"/>
        <v>21606.952385004584</v>
      </c>
      <c r="P1911" s="18">
        <f t="shared" ca="1" si="554"/>
        <v>1223.2660708162407</v>
      </c>
      <c r="Q1911" s="47">
        <f ca="1">SUM(L$15:L1911)-SUM(M$15:M1911)</f>
        <v>0</v>
      </c>
      <c r="R1911" s="47" t="str">
        <f t="shared" ca="1" si="555"/>
        <v>M1914</v>
      </c>
      <c r="S1911" s="40">
        <f t="shared" ca="1" si="561"/>
        <v>0</v>
      </c>
      <c r="T1911" s="46">
        <f t="shared" ca="1" si="562"/>
        <v>84</v>
      </c>
      <c r="X1911" s="74">
        <f t="shared" ca="1" si="563"/>
        <v>-1.2232660708162406</v>
      </c>
      <c r="Y1911" s="75">
        <f t="shared" ca="1" si="564"/>
        <v>-1.2232660708162406</v>
      </c>
      <c r="Z1911" s="74">
        <f t="shared" ca="1" si="565"/>
        <v>0.29426749722121137</v>
      </c>
      <c r="AA1911" s="76">
        <f t="shared" ca="1" si="566"/>
        <v>-1223.2660708162407</v>
      </c>
      <c r="AB1911" s="76">
        <f t="shared" ca="1" si="567"/>
        <v>294.26749722121139</v>
      </c>
    </row>
    <row r="1912" spans="1:28" x14ac:dyDescent="0.25">
      <c r="A1912" s="2">
        <f t="shared" si="568"/>
        <v>8</v>
      </c>
      <c r="B1912" s="16">
        <f ca="1">VLOOKUP(A1912,PERIODS!$O$4:$P$33,2,FALSE)</f>
        <v>3.3000000000000002E-2</v>
      </c>
      <c r="C1912" s="15"/>
      <c r="D1912" s="18">
        <v>1898</v>
      </c>
      <c r="E1912" s="34">
        <f t="shared" ca="1" si="570"/>
        <v>21606.952385004584</v>
      </c>
      <c r="F1912" s="34">
        <f t="shared" ca="1" si="552"/>
        <v>3300</v>
      </c>
      <c r="G1912" s="69">
        <f t="shared" ca="1" si="556"/>
        <v>0</v>
      </c>
      <c r="H1912" s="34">
        <f t="shared" ca="1" si="557"/>
        <v>-1462.4359850402727</v>
      </c>
      <c r="I1912" s="34">
        <f t="shared" ca="1" si="558"/>
        <v>1837.5640149597273</v>
      </c>
      <c r="J1912" s="18">
        <f ca="1">SUM(INDIRECT(ADDRESS(ROW(F1912),COLUMN(F1912),4)):INDIRECT(ADDRESS(ROW(F1912)+N$5-1,COLUMN(F1912),4)))</f>
        <v>23100</v>
      </c>
      <c r="K1912" s="18">
        <f t="shared" ca="1" si="559"/>
        <v>16350</v>
      </c>
      <c r="L1912" s="18">
        <f t="shared" ca="1" si="569"/>
        <v>16350</v>
      </c>
      <c r="M1912" s="18">
        <f t="shared" ca="1" si="553"/>
        <v>0</v>
      </c>
      <c r="N1912" s="34">
        <f t="shared" ca="1" si="560"/>
        <v>19769.388370044857</v>
      </c>
      <c r="P1912" s="18">
        <f t="shared" ca="1" si="554"/>
        <v>1462.4359850402727</v>
      </c>
      <c r="Q1912" s="47">
        <f ca="1">SUM(L$15:L1912)-SUM(M$15:M1912)</f>
        <v>16350</v>
      </c>
      <c r="R1912" s="47" t="str">
        <f t="shared" ca="1" si="555"/>
        <v>M1915</v>
      </c>
      <c r="S1912" s="40">
        <f t="shared" ca="1" si="561"/>
        <v>0</v>
      </c>
      <c r="T1912" s="46">
        <f t="shared" ca="1" si="562"/>
        <v>1</v>
      </c>
      <c r="X1912" s="74">
        <f t="shared" ca="1" si="563"/>
        <v>-1.4624359850402728</v>
      </c>
      <c r="Y1912" s="75">
        <f t="shared" ca="1" si="564"/>
        <v>-1.4624359850402728</v>
      </c>
      <c r="Z1912" s="74">
        <f t="shared" ca="1" si="565"/>
        <v>0.23167123912725707</v>
      </c>
      <c r="AA1912" s="76">
        <f t="shared" ca="1" si="566"/>
        <v>-1462.4359850402727</v>
      </c>
      <c r="AB1912" s="76">
        <f t="shared" ca="1" si="567"/>
        <v>231.67123912725708</v>
      </c>
    </row>
    <row r="1913" spans="1:28" x14ac:dyDescent="0.25">
      <c r="A1913" s="2">
        <f t="shared" si="568"/>
        <v>9</v>
      </c>
      <c r="B1913" s="16">
        <f ca="1">VLOOKUP(A1913,PERIODS!$O$4:$P$33,2,FALSE)</f>
        <v>3.3000000000000002E-2</v>
      </c>
      <c r="C1913" s="15"/>
      <c r="D1913" s="18">
        <v>1899</v>
      </c>
      <c r="E1913" s="34">
        <f t="shared" ca="1" si="570"/>
        <v>19769.388370044857</v>
      </c>
      <c r="F1913" s="34">
        <f t="shared" ca="1" si="552"/>
        <v>3300</v>
      </c>
      <c r="G1913" s="69">
        <f t="shared" ca="1" si="556"/>
        <v>0</v>
      </c>
      <c r="H1913" s="34">
        <f t="shared" ca="1" si="557"/>
        <v>155.35884522396793</v>
      </c>
      <c r="I1913" s="34">
        <f t="shared" ca="1" si="558"/>
        <v>3455.3588452239678</v>
      </c>
      <c r="J1913" s="18">
        <f ca="1">SUM(INDIRECT(ADDRESS(ROW(F1913),COLUMN(F1913),4)):INDIRECT(ADDRESS(ROW(F1913)+N$5-1,COLUMN(F1913),4)))</f>
        <v>23100</v>
      </c>
      <c r="K1913" s="18">
        <f t="shared" ca="1" si="559"/>
        <v>16350</v>
      </c>
      <c r="L1913" s="18">
        <f t="shared" ca="1" si="569"/>
        <v>0</v>
      </c>
      <c r="M1913" s="18">
        <f t="shared" ca="1" si="553"/>
        <v>0</v>
      </c>
      <c r="N1913" s="34">
        <f t="shared" ca="1" si="560"/>
        <v>16314.029524820889</v>
      </c>
      <c r="P1913" s="18">
        <f t="shared" ca="1" si="554"/>
        <v>155.35884522396793</v>
      </c>
      <c r="Q1913" s="47">
        <f ca="1">SUM(L$15:L1913)-SUM(M$15:M1913)</f>
        <v>16350</v>
      </c>
      <c r="R1913" s="47" t="str">
        <f t="shared" ca="1" si="555"/>
        <v>M1916</v>
      </c>
      <c r="S1913" s="40">
        <f t="shared" ca="1" si="561"/>
        <v>0</v>
      </c>
      <c r="T1913" s="46">
        <f t="shared" ca="1" si="562"/>
        <v>93</v>
      </c>
      <c r="X1913" s="74">
        <f t="shared" ca="1" si="563"/>
        <v>0.15535884522396792</v>
      </c>
      <c r="Y1913" s="75">
        <f t="shared" ca="1" si="564"/>
        <v>0.15535884522396792</v>
      </c>
      <c r="Z1913" s="74">
        <f t="shared" ca="1" si="565"/>
        <v>1.1680770447762856</v>
      </c>
      <c r="AA1913" s="76">
        <f t="shared" ca="1" si="566"/>
        <v>155.35884522396793</v>
      </c>
      <c r="AB1913" s="76">
        <f t="shared" ca="1" si="567"/>
        <v>1168.0770447762857</v>
      </c>
    </row>
    <row r="1914" spans="1:28" x14ac:dyDescent="0.25">
      <c r="A1914" s="2">
        <f t="shared" si="568"/>
        <v>10</v>
      </c>
      <c r="B1914" s="16">
        <f ca="1">VLOOKUP(A1914,PERIODS!$O$4:$P$33,2,FALSE)</f>
        <v>3.3000000000000002E-2</v>
      </c>
      <c r="C1914" s="15"/>
      <c r="D1914" s="18">
        <v>1900</v>
      </c>
      <c r="E1914" s="34">
        <f t="shared" ca="1" si="570"/>
        <v>16314.029524820889</v>
      </c>
      <c r="F1914" s="34">
        <f t="shared" ca="1" si="552"/>
        <v>3300</v>
      </c>
      <c r="G1914" s="69">
        <f t="shared" ca="1" si="556"/>
        <v>0</v>
      </c>
      <c r="H1914" s="34">
        <f t="shared" ca="1" si="557"/>
        <v>-914.526165084779</v>
      </c>
      <c r="I1914" s="34">
        <f t="shared" ca="1" si="558"/>
        <v>2385.4738349152212</v>
      </c>
      <c r="J1914" s="18">
        <f ca="1">SUM(INDIRECT(ADDRESS(ROW(F1914),COLUMN(F1914),4)):INDIRECT(ADDRESS(ROW(F1914)+N$5-1,COLUMN(F1914),4)))</f>
        <v>23100</v>
      </c>
      <c r="K1914" s="18">
        <f t="shared" ca="1" si="559"/>
        <v>16350</v>
      </c>
      <c r="L1914" s="18">
        <f t="shared" ca="1" si="569"/>
        <v>0</v>
      </c>
      <c r="M1914" s="18">
        <f t="shared" ca="1" si="553"/>
        <v>0</v>
      </c>
      <c r="N1914" s="34">
        <f t="shared" ca="1" si="560"/>
        <v>13928.555689905668</v>
      </c>
      <c r="P1914" s="18">
        <f t="shared" ca="1" si="554"/>
        <v>914.526165084779</v>
      </c>
      <c r="Q1914" s="47">
        <f ca="1">SUM(L$15:L1914)-SUM(M$15:M1914)</f>
        <v>16350</v>
      </c>
      <c r="R1914" s="47" t="str">
        <f t="shared" ca="1" si="555"/>
        <v>M1917</v>
      </c>
      <c r="S1914" s="40">
        <f t="shared" ca="1" si="561"/>
        <v>0</v>
      </c>
      <c r="T1914" s="46">
        <f t="shared" ca="1" si="562"/>
        <v>38</v>
      </c>
      <c r="X1914" s="74">
        <f t="shared" ca="1" si="563"/>
        <v>-0.91452616508477902</v>
      </c>
      <c r="Y1914" s="75">
        <f t="shared" ca="1" si="564"/>
        <v>-0.91452616508477902</v>
      </c>
      <c r="Z1914" s="74">
        <f t="shared" ca="1" si="565"/>
        <v>0.4007064498213912</v>
      </c>
      <c r="AA1914" s="76">
        <f t="shared" ca="1" si="566"/>
        <v>-914.526165084779</v>
      </c>
      <c r="AB1914" s="76">
        <f t="shared" ca="1" si="567"/>
        <v>400.70644982139117</v>
      </c>
    </row>
    <row r="1915" spans="1:28" x14ac:dyDescent="0.25">
      <c r="A1915" s="2">
        <f t="shared" si="568"/>
        <v>11</v>
      </c>
      <c r="B1915" s="16">
        <f ca="1">VLOOKUP(A1915,PERIODS!$O$4:$P$33,2,FALSE)</f>
        <v>3.3000000000000002E-2</v>
      </c>
      <c r="C1915" s="15"/>
      <c r="D1915" s="18">
        <v>1901</v>
      </c>
      <c r="E1915" s="34">
        <f t="shared" ca="1" si="570"/>
        <v>13928.555689905668</v>
      </c>
      <c r="F1915" s="34">
        <f t="shared" ca="1" si="552"/>
        <v>3300</v>
      </c>
      <c r="G1915" s="69">
        <f t="shared" ca="1" si="556"/>
        <v>0</v>
      </c>
      <c r="H1915" s="34">
        <f t="shared" ca="1" si="557"/>
        <v>1029.9935819545954</v>
      </c>
      <c r="I1915" s="34">
        <f t="shared" ca="1" si="558"/>
        <v>4329.9935819545954</v>
      </c>
      <c r="J1915" s="18">
        <f ca="1">SUM(INDIRECT(ADDRESS(ROW(F1915),COLUMN(F1915),4)):INDIRECT(ADDRESS(ROW(F1915)+N$5-1,COLUMN(F1915),4)))</f>
        <v>23300</v>
      </c>
      <c r="K1915" s="18">
        <f t="shared" ca="1" si="559"/>
        <v>0</v>
      </c>
      <c r="L1915" s="18">
        <f t="shared" ca="1" si="569"/>
        <v>0</v>
      </c>
      <c r="M1915" s="18">
        <f t="shared" ca="1" si="553"/>
        <v>16350</v>
      </c>
      <c r="N1915" s="34">
        <f t="shared" ca="1" si="560"/>
        <v>25948.562107951075</v>
      </c>
      <c r="P1915" s="18">
        <f t="shared" ca="1" si="554"/>
        <v>1029.9935819545954</v>
      </c>
      <c r="Q1915" s="47">
        <f ca="1">SUM(L$15:L1915)-SUM(M$15:M1915)</f>
        <v>0</v>
      </c>
      <c r="R1915" s="47" t="str">
        <f t="shared" ca="1" si="555"/>
        <v>M1918</v>
      </c>
      <c r="S1915" s="40">
        <f t="shared" ca="1" si="561"/>
        <v>0</v>
      </c>
      <c r="T1915" s="46">
        <f t="shared" ca="1" si="562"/>
        <v>35</v>
      </c>
      <c r="X1915" s="74">
        <f t="shared" ca="1" si="563"/>
        <v>1.0299935819545953</v>
      </c>
      <c r="Y1915" s="75">
        <f t="shared" ca="1" si="564"/>
        <v>1.0299935819545953</v>
      </c>
      <c r="Z1915" s="74">
        <f t="shared" ca="1" si="565"/>
        <v>2.8010478573890603</v>
      </c>
      <c r="AA1915" s="76">
        <f t="shared" ca="1" si="566"/>
        <v>1029.9935819545954</v>
      </c>
      <c r="AB1915" s="76">
        <f t="shared" ca="1" si="567"/>
        <v>2801.0478573890605</v>
      </c>
    </row>
    <row r="1916" spans="1:28" x14ac:dyDescent="0.25">
      <c r="A1916" s="2">
        <f t="shared" si="568"/>
        <v>12</v>
      </c>
      <c r="B1916" s="16">
        <f ca="1">VLOOKUP(A1916,PERIODS!$O$4:$P$33,2,FALSE)</f>
        <v>3.3000000000000002E-2</v>
      </c>
      <c r="C1916" s="15"/>
      <c r="D1916" s="18">
        <v>1902</v>
      </c>
      <c r="E1916" s="34">
        <f t="shared" ca="1" si="570"/>
        <v>25948.562107951075</v>
      </c>
      <c r="F1916" s="34">
        <f t="shared" ca="1" si="552"/>
        <v>3300</v>
      </c>
      <c r="G1916" s="69">
        <f t="shared" ca="1" si="556"/>
        <v>0</v>
      </c>
      <c r="H1916" s="34">
        <f t="shared" ca="1" si="557"/>
        <v>1637.544092915789</v>
      </c>
      <c r="I1916" s="34">
        <f t="shared" ca="1" si="558"/>
        <v>4937.5440929157885</v>
      </c>
      <c r="J1916" s="18">
        <f ca="1">SUM(INDIRECT(ADDRESS(ROW(F1916),COLUMN(F1916),4)):INDIRECT(ADDRESS(ROW(F1916)+N$5-1,COLUMN(F1916),4)))</f>
        <v>23500</v>
      </c>
      <c r="K1916" s="18">
        <f t="shared" ca="1" si="559"/>
        <v>0</v>
      </c>
      <c r="L1916" s="18">
        <f t="shared" ca="1" si="569"/>
        <v>0</v>
      </c>
      <c r="M1916" s="18">
        <f t="shared" ca="1" si="553"/>
        <v>0</v>
      </c>
      <c r="N1916" s="34">
        <f t="shared" ca="1" si="560"/>
        <v>21011.018015035286</v>
      </c>
      <c r="P1916" s="18">
        <f t="shared" ca="1" si="554"/>
        <v>1637.544092915789</v>
      </c>
      <c r="Q1916" s="47">
        <f ca="1">SUM(L$15:L1916)-SUM(M$15:M1916)</f>
        <v>0</v>
      </c>
      <c r="R1916" s="47" t="str">
        <f t="shared" ca="1" si="555"/>
        <v>M1919</v>
      </c>
      <c r="S1916" s="40">
        <f t="shared" ca="1" si="561"/>
        <v>0</v>
      </c>
      <c r="T1916" s="46">
        <f t="shared" ca="1" si="562"/>
        <v>69</v>
      </c>
      <c r="X1916" s="74">
        <f t="shared" ca="1" si="563"/>
        <v>1.637544092915789</v>
      </c>
      <c r="Y1916" s="75">
        <f t="shared" ca="1" si="564"/>
        <v>1.637544092915789</v>
      </c>
      <c r="Z1916" s="74">
        <f t="shared" ca="1" si="565"/>
        <v>5.1425244288399332</v>
      </c>
      <c r="AA1916" s="76">
        <f t="shared" ca="1" si="566"/>
        <v>1637.544092915789</v>
      </c>
      <c r="AB1916" s="76">
        <f t="shared" ca="1" si="567"/>
        <v>5142.5244288399335</v>
      </c>
    </row>
    <row r="1917" spans="1:28" x14ac:dyDescent="0.25">
      <c r="A1917" s="2">
        <f t="shared" si="568"/>
        <v>13</v>
      </c>
      <c r="B1917" s="16">
        <f ca="1">VLOOKUP(A1917,PERIODS!$O$4:$P$33,2,FALSE)</f>
        <v>3.3000000000000002E-2</v>
      </c>
      <c r="C1917" s="15"/>
      <c r="D1917" s="18">
        <v>1903</v>
      </c>
      <c r="E1917" s="34">
        <f t="shared" ca="1" si="570"/>
        <v>21011.018015035286</v>
      </c>
      <c r="F1917" s="34">
        <f t="shared" ca="1" si="552"/>
        <v>3300</v>
      </c>
      <c r="G1917" s="69">
        <f t="shared" ca="1" si="556"/>
        <v>0</v>
      </c>
      <c r="H1917" s="34">
        <f t="shared" ca="1" si="557"/>
        <v>128.77599512555503</v>
      </c>
      <c r="I1917" s="34">
        <f t="shared" ca="1" si="558"/>
        <v>3428.7759951255548</v>
      </c>
      <c r="J1917" s="18">
        <f ca="1">SUM(INDIRECT(ADDRESS(ROW(F1917),COLUMN(F1917),4)):INDIRECT(ADDRESS(ROW(F1917)+N$5-1,COLUMN(F1917),4)))</f>
        <v>23700</v>
      </c>
      <c r="K1917" s="18">
        <f t="shared" ca="1" si="559"/>
        <v>16350</v>
      </c>
      <c r="L1917" s="18">
        <f t="shared" ca="1" si="569"/>
        <v>16350</v>
      </c>
      <c r="M1917" s="18">
        <f t="shared" ca="1" si="553"/>
        <v>0</v>
      </c>
      <c r="N1917" s="34">
        <f t="shared" ca="1" si="560"/>
        <v>17582.242019909732</v>
      </c>
      <c r="P1917" s="18">
        <f t="shared" ca="1" si="554"/>
        <v>128.77599512555503</v>
      </c>
      <c r="Q1917" s="47">
        <f ca="1">SUM(L$15:L1917)-SUM(M$15:M1917)</f>
        <v>16350</v>
      </c>
      <c r="R1917" s="47" t="str">
        <f t="shared" ca="1" si="555"/>
        <v>M1920</v>
      </c>
      <c r="S1917" s="40">
        <f t="shared" ca="1" si="561"/>
        <v>0</v>
      </c>
      <c r="T1917" s="46">
        <f t="shared" ca="1" si="562"/>
        <v>32</v>
      </c>
      <c r="X1917" s="74">
        <f t="shared" ca="1" si="563"/>
        <v>0.12877599512555502</v>
      </c>
      <c r="Y1917" s="75">
        <f t="shared" ca="1" si="564"/>
        <v>0.12877599512555502</v>
      </c>
      <c r="Z1917" s="74">
        <f t="shared" ca="1" si="565"/>
        <v>1.1374353045737915</v>
      </c>
      <c r="AA1917" s="76">
        <f t="shared" ca="1" si="566"/>
        <v>128.77599512555503</v>
      </c>
      <c r="AB1917" s="76">
        <f t="shared" ca="1" si="567"/>
        <v>1137.4353045737914</v>
      </c>
    </row>
    <row r="1918" spans="1:28" x14ac:dyDescent="0.25">
      <c r="A1918" s="2">
        <f t="shared" si="568"/>
        <v>14</v>
      </c>
      <c r="B1918" s="16">
        <f ca="1">VLOOKUP(A1918,PERIODS!$O$4:$P$33,2,FALSE)</f>
        <v>3.3000000000000002E-2</v>
      </c>
      <c r="C1918" s="15"/>
      <c r="D1918" s="18">
        <v>1904</v>
      </c>
      <c r="E1918" s="34">
        <f t="shared" ca="1" si="570"/>
        <v>17582.242019909732</v>
      </c>
      <c r="F1918" s="34">
        <f t="shared" ca="1" si="552"/>
        <v>3300</v>
      </c>
      <c r="G1918" s="69">
        <f t="shared" ca="1" si="556"/>
        <v>0</v>
      </c>
      <c r="H1918" s="34">
        <f t="shared" ca="1" si="557"/>
        <v>455.63236181377408</v>
      </c>
      <c r="I1918" s="34">
        <f t="shared" ca="1" si="558"/>
        <v>3755.632361813774</v>
      </c>
      <c r="J1918" s="18">
        <f ca="1">SUM(INDIRECT(ADDRESS(ROW(F1918),COLUMN(F1918),4)):INDIRECT(ADDRESS(ROW(F1918)+N$5-1,COLUMN(F1918),4)))</f>
        <v>23900</v>
      </c>
      <c r="K1918" s="18">
        <f t="shared" ca="1" si="559"/>
        <v>16350</v>
      </c>
      <c r="L1918" s="18">
        <f t="shared" ca="1" si="569"/>
        <v>0</v>
      </c>
      <c r="M1918" s="18">
        <f t="shared" ca="1" si="553"/>
        <v>0</v>
      </c>
      <c r="N1918" s="34">
        <f t="shared" ca="1" si="560"/>
        <v>13826.609658095958</v>
      </c>
      <c r="P1918" s="18">
        <f t="shared" ca="1" si="554"/>
        <v>455.63236181377408</v>
      </c>
      <c r="Q1918" s="47">
        <f ca="1">SUM(L$15:L1918)-SUM(M$15:M1918)</f>
        <v>16350</v>
      </c>
      <c r="R1918" s="47" t="str">
        <f t="shared" ca="1" si="555"/>
        <v>M1921</v>
      </c>
      <c r="S1918" s="40">
        <f t="shared" ca="1" si="561"/>
        <v>0</v>
      </c>
      <c r="T1918" s="46">
        <f t="shared" ca="1" si="562"/>
        <v>8</v>
      </c>
      <c r="X1918" s="74">
        <f t="shared" ca="1" si="563"/>
        <v>0.45563236181377409</v>
      </c>
      <c r="Y1918" s="75">
        <f t="shared" ca="1" si="564"/>
        <v>0.45563236181377409</v>
      </c>
      <c r="Z1918" s="74">
        <f t="shared" ca="1" si="565"/>
        <v>1.5771704101010069</v>
      </c>
      <c r="AA1918" s="76">
        <f t="shared" ca="1" si="566"/>
        <v>455.63236181377408</v>
      </c>
      <c r="AB1918" s="76">
        <f t="shared" ca="1" si="567"/>
        <v>1577.1704101010068</v>
      </c>
    </row>
    <row r="1919" spans="1:28" x14ac:dyDescent="0.25">
      <c r="A1919" s="2">
        <f t="shared" si="568"/>
        <v>15</v>
      </c>
      <c r="B1919" s="16">
        <f ca="1">VLOOKUP(A1919,PERIODS!$O$4:$P$33,2,FALSE)</f>
        <v>3.3000000000000002E-2</v>
      </c>
      <c r="C1919" s="15"/>
      <c r="D1919" s="18">
        <v>1905</v>
      </c>
      <c r="E1919" s="34">
        <f t="shared" ca="1" si="570"/>
        <v>13826.609658095958</v>
      </c>
      <c r="F1919" s="34">
        <f t="shared" ca="1" si="552"/>
        <v>3300</v>
      </c>
      <c r="G1919" s="69">
        <f t="shared" ca="1" si="556"/>
        <v>0</v>
      </c>
      <c r="H1919" s="34">
        <f t="shared" ca="1" si="557"/>
        <v>-930.87920100212079</v>
      </c>
      <c r="I1919" s="34">
        <f t="shared" ca="1" si="558"/>
        <v>2369.1207989978793</v>
      </c>
      <c r="J1919" s="18">
        <f ca="1">SUM(INDIRECT(ADDRESS(ROW(F1919),COLUMN(F1919),4)):INDIRECT(ADDRESS(ROW(F1919)+N$5-1,COLUMN(F1919),4)))</f>
        <v>24100</v>
      </c>
      <c r="K1919" s="18">
        <f t="shared" ca="1" si="559"/>
        <v>16350</v>
      </c>
      <c r="L1919" s="18">
        <f t="shared" ca="1" si="569"/>
        <v>0</v>
      </c>
      <c r="M1919" s="18">
        <f t="shared" ca="1" si="553"/>
        <v>0</v>
      </c>
      <c r="N1919" s="34">
        <f t="shared" ca="1" si="560"/>
        <v>11457.488859098079</v>
      </c>
      <c r="P1919" s="18">
        <f t="shared" ca="1" si="554"/>
        <v>930.87920100212079</v>
      </c>
      <c r="Q1919" s="47">
        <f ca="1">SUM(L$15:L1919)-SUM(M$15:M1919)</f>
        <v>16350</v>
      </c>
      <c r="R1919" s="47" t="str">
        <f t="shared" ca="1" si="555"/>
        <v>M1922</v>
      </c>
      <c r="S1919" s="40">
        <f t="shared" ca="1" si="561"/>
        <v>0</v>
      </c>
      <c r="T1919" s="46">
        <f t="shared" ca="1" si="562"/>
        <v>92</v>
      </c>
      <c r="X1919" s="74">
        <f t="shared" ca="1" si="563"/>
        <v>-0.93087920100212085</v>
      </c>
      <c r="Y1919" s="75">
        <f t="shared" ca="1" si="564"/>
        <v>-0.93087920100212085</v>
      </c>
      <c r="Z1919" s="74">
        <f t="shared" ca="1" si="565"/>
        <v>0.39420697080327555</v>
      </c>
      <c r="AA1919" s="76">
        <f t="shared" ca="1" si="566"/>
        <v>-930.87920100212079</v>
      </c>
      <c r="AB1919" s="76">
        <f t="shared" ca="1" si="567"/>
        <v>394.20697080327557</v>
      </c>
    </row>
    <row r="1920" spans="1:28" x14ac:dyDescent="0.25">
      <c r="A1920" s="2">
        <f t="shared" si="568"/>
        <v>16</v>
      </c>
      <c r="B1920" s="16">
        <f ca="1">VLOOKUP(A1920,PERIODS!$O$4:$P$33,2,FALSE)</f>
        <v>3.3000000000000002E-2</v>
      </c>
      <c r="C1920" s="15"/>
      <c r="D1920" s="18">
        <v>1906</v>
      </c>
      <c r="E1920" s="34">
        <f t="shared" ca="1" si="570"/>
        <v>11457.488859098079</v>
      </c>
      <c r="F1920" s="34">
        <f t="shared" ca="1" si="552"/>
        <v>3300</v>
      </c>
      <c r="G1920" s="69">
        <f t="shared" ca="1" si="556"/>
        <v>0</v>
      </c>
      <c r="H1920" s="34">
        <f t="shared" ca="1" si="557"/>
        <v>1942.4886822973187</v>
      </c>
      <c r="I1920" s="34">
        <f t="shared" ca="1" si="558"/>
        <v>5242.4886822973185</v>
      </c>
      <c r="J1920" s="18">
        <f ca="1">SUM(INDIRECT(ADDRESS(ROW(F1920),COLUMN(F1920),4)):INDIRECT(ADDRESS(ROW(F1920)+N$5-1,COLUMN(F1920),4)))</f>
        <v>24300</v>
      </c>
      <c r="K1920" s="18">
        <f t="shared" ca="1" si="559"/>
        <v>0</v>
      </c>
      <c r="L1920" s="18">
        <f t="shared" ca="1" si="569"/>
        <v>0</v>
      </c>
      <c r="M1920" s="18">
        <f t="shared" ca="1" si="553"/>
        <v>16350</v>
      </c>
      <c r="N1920" s="34">
        <f t="shared" ca="1" si="560"/>
        <v>22565.000176800761</v>
      </c>
      <c r="P1920" s="18">
        <f t="shared" ca="1" si="554"/>
        <v>1942.4886822973187</v>
      </c>
      <c r="Q1920" s="47">
        <f ca="1">SUM(L$15:L1920)-SUM(M$15:M1920)</f>
        <v>0</v>
      </c>
      <c r="R1920" s="47" t="str">
        <f t="shared" ca="1" si="555"/>
        <v>M1923</v>
      </c>
      <c r="S1920" s="40">
        <f t="shared" ca="1" si="561"/>
        <v>0</v>
      </c>
      <c r="T1920" s="46">
        <f t="shared" ca="1" si="562"/>
        <v>25</v>
      </c>
      <c r="X1920" s="74">
        <f t="shared" ca="1" si="563"/>
        <v>1.9424886822973189</v>
      </c>
      <c r="Y1920" s="75">
        <f t="shared" ca="1" si="564"/>
        <v>1.9424886822973189</v>
      </c>
      <c r="Z1920" s="74">
        <f t="shared" ca="1" si="565"/>
        <v>6.9760906585269913</v>
      </c>
      <c r="AA1920" s="76">
        <f t="shared" ca="1" si="566"/>
        <v>1942.4886822973187</v>
      </c>
      <c r="AB1920" s="76">
        <f t="shared" ca="1" si="567"/>
        <v>6976.0906585269913</v>
      </c>
    </row>
    <row r="1921" spans="1:28" x14ac:dyDescent="0.25">
      <c r="A1921" s="2">
        <f t="shared" si="568"/>
        <v>17</v>
      </c>
      <c r="B1921" s="16">
        <f ca="1">VLOOKUP(A1921,PERIODS!$O$4:$P$33,2,FALSE)</f>
        <v>3.5000000000000003E-2</v>
      </c>
      <c r="C1921" s="15"/>
      <c r="D1921" s="18">
        <v>1907</v>
      </c>
      <c r="E1921" s="34">
        <f t="shared" ca="1" si="570"/>
        <v>22565.000176800761</v>
      </c>
      <c r="F1921" s="34">
        <f t="shared" ca="1" si="552"/>
        <v>3500.0000000000005</v>
      </c>
      <c r="G1921" s="69">
        <f t="shared" ca="1" si="556"/>
        <v>0</v>
      </c>
      <c r="H1921" s="34">
        <f t="shared" ca="1" si="557"/>
        <v>1959.9639845400536</v>
      </c>
      <c r="I1921" s="34">
        <f t="shared" ca="1" si="558"/>
        <v>5459.9639845400543</v>
      </c>
      <c r="J1921" s="18">
        <f ca="1">SUM(INDIRECT(ADDRESS(ROW(F1921),COLUMN(F1921),4)):INDIRECT(ADDRESS(ROW(F1921)+N$5-1,COLUMN(F1921),4)))</f>
        <v>24500.000000000004</v>
      </c>
      <c r="K1921" s="18">
        <f t="shared" ca="1" si="559"/>
        <v>16350</v>
      </c>
      <c r="L1921" s="18">
        <f t="shared" ca="1" si="569"/>
        <v>16350</v>
      </c>
      <c r="M1921" s="18">
        <f t="shared" ca="1" si="553"/>
        <v>0</v>
      </c>
      <c r="N1921" s="34">
        <f t="shared" ca="1" si="560"/>
        <v>17105.036192260704</v>
      </c>
      <c r="P1921" s="18">
        <f t="shared" ca="1" si="554"/>
        <v>1959.9639845400536</v>
      </c>
      <c r="Q1921" s="47">
        <f ca="1">SUM(L$15:L1921)-SUM(M$15:M1921)</f>
        <v>16350</v>
      </c>
      <c r="R1921" s="47" t="str">
        <f t="shared" ca="1" si="555"/>
        <v>M1924</v>
      </c>
      <c r="S1921" s="40">
        <f t="shared" ca="1" si="561"/>
        <v>0</v>
      </c>
      <c r="T1921" s="46">
        <f t="shared" ca="1" si="562"/>
        <v>40</v>
      </c>
      <c r="X1921" s="74">
        <f t="shared" ca="1" si="563"/>
        <v>2.2528522564099127</v>
      </c>
      <c r="Y1921" s="75">
        <f t="shared" ca="1" si="564"/>
        <v>1.9599639845400536</v>
      </c>
      <c r="Z1921" s="74">
        <f t="shared" ca="1" si="565"/>
        <v>7.0990713842313315</v>
      </c>
      <c r="AA1921" s="76">
        <f t="shared" ca="1" si="566"/>
        <v>1959.9639845400536</v>
      </c>
      <c r="AB1921" s="76">
        <f t="shared" ca="1" si="567"/>
        <v>7099.0713842313316</v>
      </c>
    </row>
    <row r="1922" spans="1:28" x14ac:dyDescent="0.25">
      <c r="A1922" s="2">
        <f t="shared" si="568"/>
        <v>18</v>
      </c>
      <c r="B1922" s="16">
        <f ca="1">VLOOKUP(A1922,PERIODS!$O$4:$P$33,2,FALSE)</f>
        <v>3.5000000000000003E-2</v>
      </c>
      <c r="C1922" s="15"/>
      <c r="D1922" s="18">
        <v>1908</v>
      </c>
      <c r="E1922" s="34">
        <f t="shared" ca="1" si="570"/>
        <v>17105.036192260704</v>
      </c>
      <c r="F1922" s="34">
        <f t="shared" ca="1" si="552"/>
        <v>3500.0000000000005</v>
      </c>
      <c r="G1922" s="69">
        <f t="shared" ca="1" si="556"/>
        <v>0</v>
      </c>
      <c r="H1922" s="34">
        <f t="shared" ca="1" si="557"/>
        <v>-294.58871411437707</v>
      </c>
      <c r="I1922" s="34">
        <f t="shared" ca="1" si="558"/>
        <v>3205.4112858856233</v>
      </c>
      <c r="J1922" s="18">
        <f ca="1">SUM(INDIRECT(ADDRESS(ROW(F1922),COLUMN(F1922),4)):INDIRECT(ADDRESS(ROW(F1922)+N$5-1,COLUMN(F1922),4)))</f>
        <v>24500.000000000004</v>
      </c>
      <c r="K1922" s="18">
        <f t="shared" ca="1" si="559"/>
        <v>16350</v>
      </c>
      <c r="L1922" s="18">
        <f t="shared" ca="1" si="569"/>
        <v>0</v>
      </c>
      <c r="M1922" s="18">
        <f t="shared" ca="1" si="553"/>
        <v>0</v>
      </c>
      <c r="N1922" s="34">
        <f t="shared" ca="1" si="560"/>
        <v>13899.62490637508</v>
      </c>
      <c r="P1922" s="18">
        <f t="shared" ca="1" si="554"/>
        <v>294.58871411437707</v>
      </c>
      <c r="Q1922" s="47">
        <f ca="1">SUM(L$15:L1922)-SUM(M$15:M1922)</f>
        <v>16350</v>
      </c>
      <c r="R1922" s="47" t="str">
        <f t="shared" ca="1" si="555"/>
        <v>M1925</v>
      </c>
      <c r="S1922" s="40">
        <f t="shared" ca="1" si="561"/>
        <v>0</v>
      </c>
      <c r="T1922" s="46">
        <f t="shared" ca="1" si="562"/>
        <v>84</v>
      </c>
      <c r="X1922" s="74">
        <f t="shared" ca="1" si="563"/>
        <v>-0.29458871411437709</v>
      </c>
      <c r="Y1922" s="75">
        <f t="shared" ca="1" si="564"/>
        <v>-0.29458871411437709</v>
      </c>
      <c r="Z1922" s="74">
        <f t="shared" ca="1" si="565"/>
        <v>0.74483786577889066</v>
      </c>
      <c r="AA1922" s="76">
        <f t="shared" ca="1" si="566"/>
        <v>-294.58871411437707</v>
      </c>
      <c r="AB1922" s="76">
        <f t="shared" ca="1" si="567"/>
        <v>744.83786577889066</v>
      </c>
    </row>
    <row r="1923" spans="1:28" x14ac:dyDescent="0.25">
      <c r="A1923" s="2">
        <f t="shared" si="568"/>
        <v>19</v>
      </c>
      <c r="B1923" s="16">
        <f ca="1">VLOOKUP(A1923,PERIODS!$O$4:$P$33,2,FALSE)</f>
        <v>3.5000000000000003E-2</v>
      </c>
      <c r="C1923" s="15"/>
      <c r="D1923" s="18">
        <v>1909</v>
      </c>
      <c r="E1923" s="34">
        <f t="shared" ca="1" si="570"/>
        <v>13899.62490637508</v>
      </c>
      <c r="F1923" s="34">
        <f t="shared" ca="1" si="552"/>
        <v>3500.0000000000005</v>
      </c>
      <c r="G1923" s="69">
        <f t="shared" ca="1" si="556"/>
        <v>0</v>
      </c>
      <c r="H1923" s="34">
        <f t="shared" ca="1" si="557"/>
        <v>-167.49754723783221</v>
      </c>
      <c r="I1923" s="34">
        <f t="shared" ca="1" si="558"/>
        <v>3332.5024527621681</v>
      </c>
      <c r="J1923" s="18">
        <f ca="1">SUM(INDIRECT(ADDRESS(ROW(F1923),COLUMN(F1923),4)):INDIRECT(ADDRESS(ROW(F1923)+N$5-1,COLUMN(F1923),4)))</f>
        <v>24500.000000000004</v>
      </c>
      <c r="K1923" s="18">
        <f t="shared" ca="1" si="559"/>
        <v>16350</v>
      </c>
      <c r="L1923" s="18">
        <f t="shared" ca="1" si="569"/>
        <v>0</v>
      </c>
      <c r="M1923" s="18">
        <f t="shared" ca="1" si="553"/>
        <v>0</v>
      </c>
      <c r="N1923" s="34">
        <f t="shared" ca="1" si="560"/>
        <v>10567.122453612912</v>
      </c>
      <c r="P1923" s="18">
        <f t="shared" ca="1" si="554"/>
        <v>167.49754723783221</v>
      </c>
      <c r="Q1923" s="47">
        <f ca="1">SUM(L$15:L1923)-SUM(M$15:M1923)</f>
        <v>16350</v>
      </c>
      <c r="R1923" s="47" t="str">
        <f t="shared" ca="1" si="555"/>
        <v>M1926</v>
      </c>
      <c r="S1923" s="40">
        <f t="shared" ca="1" si="561"/>
        <v>0</v>
      </c>
      <c r="T1923" s="46">
        <f t="shared" ca="1" si="562"/>
        <v>40</v>
      </c>
      <c r="X1923" s="74">
        <f t="shared" ca="1" si="563"/>
        <v>-0.1674975472378322</v>
      </c>
      <c r="Y1923" s="75">
        <f t="shared" ca="1" si="564"/>
        <v>-0.1674975472378322</v>
      </c>
      <c r="Z1923" s="74">
        <f t="shared" ca="1" si="565"/>
        <v>0.84577869178027754</v>
      </c>
      <c r="AA1923" s="76">
        <f t="shared" ca="1" si="566"/>
        <v>-167.49754723783221</v>
      </c>
      <c r="AB1923" s="76">
        <f t="shared" ca="1" si="567"/>
        <v>845.77869178027754</v>
      </c>
    </row>
    <row r="1924" spans="1:28" x14ac:dyDescent="0.25">
      <c r="A1924" s="2">
        <f t="shared" si="568"/>
        <v>20</v>
      </c>
      <c r="B1924" s="16">
        <f ca="1">VLOOKUP(A1924,PERIODS!$O$4:$P$33,2,FALSE)</f>
        <v>3.5000000000000003E-2</v>
      </c>
      <c r="C1924" s="15"/>
      <c r="D1924" s="18">
        <v>1910</v>
      </c>
      <c r="E1924" s="34">
        <f t="shared" ca="1" si="570"/>
        <v>10567.122453612912</v>
      </c>
      <c r="F1924" s="34">
        <f t="shared" ca="1" si="552"/>
        <v>3500.0000000000005</v>
      </c>
      <c r="G1924" s="69">
        <f t="shared" ca="1" si="556"/>
        <v>0</v>
      </c>
      <c r="H1924" s="34">
        <f t="shared" ca="1" si="557"/>
        <v>-2322.0198893765491</v>
      </c>
      <c r="I1924" s="34">
        <f t="shared" ca="1" si="558"/>
        <v>1177.9801106234513</v>
      </c>
      <c r="J1924" s="18">
        <f ca="1">SUM(INDIRECT(ADDRESS(ROW(F1924),COLUMN(F1924),4)):INDIRECT(ADDRESS(ROW(F1924)+N$5-1,COLUMN(F1924),4)))</f>
        <v>24500.000000000004</v>
      </c>
      <c r="K1924" s="18">
        <f t="shared" ca="1" si="559"/>
        <v>0</v>
      </c>
      <c r="L1924" s="18">
        <f t="shared" ca="1" si="569"/>
        <v>0</v>
      </c>
      <c r="M1924" s="18">
        <f t="shared" ca="1" si="553"/>
        <v>16350</v>
      </c>
      <c r="N1924" s="34">
        <f t="shared" ca="1" si="560"/>
        <v>25739.14234298946</v>
      </c>
      <c r="P1924" s="18">
        <f t="shared" ca="1" si="554"/>
        <v>2322.0198893765491</v>
      </c>
      <c r="Q1924" s="47">
        <f ca="1">SUM(L$15:L1924)-SUM(M$15:M1924)</f>
        <v>0</v>
      </c>
      <c r="R1924" s="47" t="str">
        <f t="shared" ca="1" si="555"/>
        <v>M1927</v>
      </c>
      <c r="S1924" s="40">
        <f t="shared" ca="1" si="561"/>
        <v>0</v>
      </c>
      <c r="T1924" s="46">
        <f t="shared" ca="1" si="562"/>
        <v>74</v>
      </c>
      <c r="X1924" s="74">
        <f t="shared" ca="1" si="563"/>
        <v>-2.3220198893765494</v>
      </c>
      <c r="Y1924" s="75">
        <f t="shared" ca="1" si="564"/>
        <v>-2.3220198893765494</v>
      </c>
      <c r="Z1924" s="74">
        <f t="shared" ca="1" si="565"/>
        <v>9.8075284173702149E-2</v>
      </c>
      <c r="AA1924" s="76">
        <f t="shared" ca="1" si="566"/>
        <v>-2322.0198893765491</v>
      </c>
      <c r="AB1924" s="76">
        <f t="shared" ca="1" si="567"/>
        <v>98.075284173702144</v>
      </c>
    </row>
    <row r="1925" spans="1:28" x14ac:dyDescent="0.25">
      <c r="A1925" s="2">
        <f t="shared" si="568"/>
        <v>21</v>
      </c>
      <c r="B1925" s="16">
        <f ca="1">VLOOKUP(A1925,PERIODS!$O$4:$P$33,2,FALSE)</f>
        <v>3.5000000000000003E-2</v>
      </c>
      <c r="C1925" s="15"/>
      <c r="D1925" s="18">
        <v>1911</v>
      </c>
      <c r="E1925" s="34">
        <f t="shared" ca="1" si="570"/>
        <v>25739.14234298946</v>
      </c>
      <c r="F1925" s="34">
        <f t="shared" ca="1" si="552"/>
        <v>3500.0000000000005</v>
      </c>
      <c r="G1925" s="69">
        <f t="shared" ca="1" si="556"/>
        <v>0</v>
      </c>
      <c r="H1925" s="34">
        <f t="shared" ca="1" si="557"/>
        <v>-1125.2283390811133</v>
      </c>
      <c r="I1925" s="34">
        <f t="shared" ca="1" si="558"/>
        <v>2374.7716609188874</v>
      </c>
      <c r="J1925" s="18">
        <f ca="1">SUM(INDIRECT(ADDRESS(ROW(F1925),COLUMN(F1925),4)):INDIRECT(ADDRESS(ROW(F1925)+N$5-1,COLUMN(F1925),4)))</f>
        <v>24500.000000000004</v>
      </c>
      <c r="K1925" s="18">
        <f t="shared" ca="1" si="559"/>
        <v>0</v>
      </c>
      <c r="L1925" s="18">
        <f t="shared" ca="1" si="569"/>
        <v>0</v>
      </c>
      <c r="M1925" s="18">
        <f t="shared" ca="1" si="553"/>
        <v>0</v>
      </c>
      <c r="N1925" s="34">
        <f t="shared" ca="1" si="560"/>
        <v>23364.370682070574</v>
      </c>
      <c r="P1925" s="18">
        <f t="shared" ca="1" si="554"/>
        <v>1125.2283390811133</v>
      </c>
      <c r="Q1925" s="47">
        <f ca="1">SUM(L$15:L1925)-SUM(M$15:M1925)</f>
        <v>0</v>
      </c>
      <c r="R1925" s="47" t="str">
        <f t="shared" ca="1" si="555"/>
        <v>M1928</v>
      </c>
      <c r="S1925" s="40">
        <f t="shared" ca="1" si="561"/>
        <v>0</v>
      </c>
      <c r="T1925" s="46">
        <f t="shared" ca="1" si="562"/>
        <v>69</v>
      </c>
      <c r="X1925" s="74">
        <f t="shared" ca="1" si="563"/>
        <v>-1.1252283390811133</v>
      </c>
      <c r="Y1925" s="75">
        <f t="shared" ca="1" si="564"/>
        <v>-1.1252283390811133</v>
      </c>
      <c r="Z1925" s="74">
        <f t="shared" ca="1" si="565"/>
        <v>0.32457834497511245</v>
      </c>
      <c r="AA1925" s="76">
        <f t="shared" ca="1" si="566"/>
        <v>-1125.2283390811133</v>
      </c>
      <c r="AB1925" s="76">
        <f t="shared" ca="1" si="567"/>
        <v>324.57834497511243</v>
      </c>
    </row>
    <row r="1926" spans="1:28" x14ac:dyDescent="0.25">
      <c r="A1926" s="2">
        <f t="shared" si="568"/>
        <v>22</v>
      </c>
      <c r="B1926" s="16">
        <f ca="1">VLOOKUP(A1926,PERIODS!$O$4:$P$33,2,FALSE)</f>
        <v>3.5000000000000003E-2</v>
      </c>
      <c r="C1926" s="15"/>
      <c r="D1926" s="18">
        <v>1912</v>
      </c>
      <c r="E1926" s="34">
        <f t="shared" ca="1" si="570"/>
        <v>23364.370682070574</v>
      </c>
      <c r="F1926" s="34">
        <f t="shared" ca="1" si="552"/>
        <v>3500.0000000000005</v>
      </c>
      <c r="G1926" s="69">
        <f t="shared" ca="1" si="556"/>
        <v>0</v>
      </c>
      <c r="H1926" s="34">
        <f t="shared" ca="1" si="557"/>
        <v>-326.04552885850256</v>
      </c>
      <c r="I1926" s="34">
        <f t="shared" ca="1" si="558"/>
        <v>3173.9544711414978</v>
      </c>
      <c r="J1926" s="18">
        <f ca="1">SUM(INDIRECT(ADDRESS(ROW(F1926),COLUMN(F1926),4)):INDIRECT(ADDRESS(ROW(F1926)+N$5-1,COLUMN(F1926),4)))</f>
        <v>25000.000000000004</v>
      </c>
      <c r="K1926" s="18">
        <f t="shared" ca="1" si="559"/>
        <v>16350</v>
      </c>
      <c r="L1926" s="18">
        <f t="shared" ca="1" si="569"/>
        <v>16350</v>
      </c>
      <c r="M1926" s="18">
        <f t="shared" ca="1" si="553"/>
        <v>0</v>
      </c>
      <c r="N1926" s="34">
        <f t="shared" ca="1" si="560"/>
        <v>20190.416210929077</v>
      </c>
      <c r="P1926" s="18">
        <f t="shared" ca="1" si="554"/>
        <v>326.04552885850256</v>
      </c>
      <c r="Q1926" s="47">
        <f ca="1">SUM(L$15:L1926)-SUM(M$15:M1926)</f>
        <v>16350</v>
      </c>
      <c r="R1926" s="47" t="str">
        <f t="shared" ca="1" si="555"/>
        <v>M1929</v>
      </c>
      <c r="S1926" s="40">
        <f t="shared" ca="1" si="561"/>
        <v>0</v>
      </c>
      <c r="T1926" s="46">
        <f t="shared" ca="1" si="562"/>
        <v>31</v>
      </c>
      <c r="X1926" s="74">
        <f t="shared" ca="1" si="563"/>
        <v>-0.32604552885850258</v>
      </c>
      <c r="Y1926" s="75">
        <f t="shared" ca="1" si="564"/>
        <v>-0.32604552885850258</v>
      </c>
      <c r="Z1926" s="74">
        <f t="shared" ca="1" si="565"/>
        <v>0.72177232521356616</v>
      </c>
      <c r="AA1926" s="76">
        <f t="shared" ca="1" si="566"/>
        <v>-326.04552885850256</v>
      </c>
      <c r="AB1926" s="76">
        <f t="shared" ca="1" si="567"/>
        <v>721.77232521356621</v>
      </c>
    </row>
    <row r="1927" spans="1:28" x14ac:dyDescent="0.25">
      <c r="A1927" s="2">
        <f t="shared" si="568"/>
        <v>23</v>
      </c>
      <c r="B1927" s="16">
        <f ca="1">VLOOKUP(A1927,PERIODS!$O$4:$P$33,2,FALSE)</f>
        <v>3.5000000000000003E-2</v>
      </c>
      <c r="C1927" s="15"/>
      <c r="D1927" s="18">
        <v>1913</v>
      </c>
      <c r="E1927" s="34">
        <f t="shared" ca="1" si="570"/>
        <v>20190.416210929077</v>
      </c>
      <c r="F1927" s="34">
        <f t="shared" ca="1" si="552"/>
        <v>3500.0000000000005</v>
      </c>
      <c r="G1927" s="69">
        <f t="shared" ca="1" si="556"/>
        <v>0</v>
      </c>
      <c r="H1927" s="34">
        <f t="shared" ca="1" si="557"/>
        <v>1271.9529129893178</v>
      </c>
      <c r="I1927" s="34">
        <f t="shared" ca="1" si="558"/>
        <v>4771.9529129893181</v>
      </c>
      <c r="J1927" s="18">
        <f ca="1">SUM(INDIRECT(ADDRESS(ROW(F1927),COLUMN(F1927),4)):INDIRECT(ADDRESS(ROW(F1927)+N$5-1,COLUMN(F1927),4)))</f>
        <v>25500.000000000004</v>
      </c>
      <c r="K1927" s="18">
        <f t="shared" ca="1" si="559"/>
        <v>16350</v>
      </c>
      <c r="L1927" s="18">
        <f t="shared" ca="1" si="569"/>
        <v>0</v>
      </c>
      <c r="M1927" s="18">
        <f t="shared" ca="1" si="553"/>
        <v>0</v>
      </c>
      <c r="N1927" s="34">
        <f t="shared" ca="1" si="560"/>
        <v>15418.463297939759</v>
      </c>
      <c r="P1927" s="18">
        <f t="shared" ca="1" si="554"/>
        <v>1271.9529129893178</v>
      </c>
      <c r="Q1927" s="47">
        <f ca="1">SUM(L$15:L1927)-SUM(M$15:M1927)</f>
        <v>16350</v>
      </c>
      <c r="R1927" s="47" t="str">
        <f t="shared" ca="1" si="555"/>
        <v>M1930</v>
      </c>
      <c r="S1927" s="40">
        <f t="shared" ca="1" si="561"/>
        <v>0</v>
      </c>
      <c r="T1927" s="46">
        <f t="shared" ca="1" si="562"/>
        <v>1</v>
      </c>
      <c r="X1927" s="74">
        <f t="shared" ca="1" si="563"/>
        <v>1.2719529129893179</v>
      </c>
      <c r="Y1927" s="75">
        <f t="shared" ca="1" si="564"/>
        <v>1.2719529129893179</v>
      </c>
      <c r="Z1927" s="74">
        <f t="shared" ca="1" si="565"/>
        <v>3.5678133923129027</v>
      </c>
      <c r="AA1927" s="76">
        <f t="shared" ca="1" si="566"/>
        <v>1271.9529129893178</v>
      </c>
      <c r="AB1927" s="76">
        <f t="shared" ca="1" si="567"/>
        <v>3567.8133923129026</v>
      </c>
    </row>
    <row r="1928" spans="1:28" x14ac:dyDescent="0.25">
      <c r="A1928" s="2">
        <f t="shared" si="568"/>
        <v>24</v>
      </c>
      <c r="B1928" s="16">
        <f ca="1">VLOOKUP(A1928,PERIODS!$O$4:$P$33,2,FALSE)</f>
        <v>3.5000000000000003E-2</v>
      </c>
      <c r="C1928" s="15"/>
      <c r="D1928" s="18">
        <v>1914</v>
      </c>
      <c r="E1928" s="34">
        <f t="shared" ca="1" si="570"/>
        <v>15418.463297939759</v>
      </c>
      <c r="F1928" s="34">
        <f t="shared" ca="1" si="552"/>
        <v>3500.0000000000005</v>
      </c>
      <c r="G1928" s="69">
        <f t="shared" ca="1" si="556"/>
        <v>0</v>
      </c>
      <c r="H1928" s="34">
        <f t="shared" ca="1" si="557"/>
        <v>1158.3994390580285</v>
      </c>
      <c r="I1928" s="34">
        <f t="shared" ca="1" si="558"/>
        <v>4658.3994390580292</v>
      </c>
      <c r="J1928" s="18">
        <f ca="1">SUM(INDIRECT(ADDRESS(ROW(F1928),COLUMN(F1928),4)):INDIRECT(ADDRESS(ROW(F1928)+N$5-1,COLUMN(F1928),4)))</f>
        <v>26000</v>
      </c>
      <c r="K1928" s="18">
        <f t="shared" ca="1" si="559"/>
        <v>16350</v>
      </c>
      <c r="L1928" s="18">
        <f t="shared" ca="1" si="569"/>
        <v>0</v>
      </c>
      <c r="M1928" s="18">
        <f t="shared" ca="1" si="553"/>
        <v>0</v>
      </c>
      <c r="N1928" s="34">
        <f t="shared" ca="1" si="560"/>
        <v>10760.063858881731</v>
      </c>
      <c r="P1928" s="18">
        <f t="shared" ca="1" si="554"/>
        <v>1158.3994390580285</v>
      </c>
      <c r="Q1928" s="47">
        <f ca="1">SUM(L$15:L1928)-SUM(M$15:M1928)</f>
        <v>16350</v>
      </c>
      <c r="R1928" s="47" t="str">
        <f t="shared" ca="1" si="555"/>
        <v>M1931</v>
      </c>
      <c r="S1928" s="40">
        <f t="shared" ca="1" si="561"/>
        <v>0</v>
      </c>
      <c r="T1928" s="46">
        <f t="shared" ca="1" si="562"/>
        <v>0</v>
      </c>
      <c r="X1928" s="74">
        <f t="shared" ca="1" si="563"/>
        <v>1.1583994390580286</v>
      </c>
      <c r="Y1928" s="75">
        <f t="shared" ca="1" si="564"/>
        <v>1.1583994390580286</v>
      </c>
      <c r="Z1928" s="74">
        <f t="shared" ca="1" si="565"/>
        <v>3.1848316773059411</v>
      </c>
      <c r="AA1928" s="76">
        <f t="shared" ca="1" si="566"/>
        <v>1158.3994390580285</v>
      </c>
      <c r="AB1928" s="76">
        <f t="shared" ca="1" si="567"/>
        <v>3184.831677305941</v>
      </c>
    </row>
    <row r="1929" spans="1:28" x14ac:dyDescent="0.25">
      <c r="A1929" s="2">
        <f t="shared" si="568"/>
        <v>25</v>
      </c>
      <c r="B1929" s="16">
        <f ca="1">VLOOKUP(A1929,PERIODS!$O$4:$P$33,2,FALSE)</f>
        <v>3.5000000000000003E-2</v>
      </c>
      <c r="C1929" s="15"/>
      <c r="D1929" s="18">
        <v>1915</v>
      </c>
      <c r="E1929" s="34">
        <f t="shared" ca="1" si="570"/>
        <v>10760.063858881731</v>
      </c>
      <c r="F1929" s="34">
        <f t="shared" ca="1" si="552"/>
        <v>3500.0000000000005</v>
      </c>
      <c r="G1929" s="69">
        <f t="shared" ca="1" si="556"/>
        <v>0</v>
      </c>
      <c r="H1929" s="34">
        <f t="shared" ca="1" si="557"/>
        <v>-44.485868240179713</v>
      </c>
      <c r="I1929" s="34">
        <f t="shared" ca="1" si="558"/>
        <v>3455.5141317598209</v>
      </c>
      <c r="J1929" s="18">
        <f ca="1">SUM(INDIRECT(ADDRESS(ROW(F1929),COLUMN(F1929),4)):INDIRECT(ADDRESS(ROW(F1929)+N$5-1,COLUMN(F1929),4)))</f>
        <v>24900</v>
      </c>
      <c r="K1929" s="18">
        <f t="shared" ca="1" si="559"/>
        <v>0</v>
      </c>
      <c r="L1929" s="18">
        <f t="shared" ca="1" si="569"/>
        <v>0</v>
      </c>
      <c r="M1929" s="18">
        <f t="shared" ca="1" si="553"/>
        <v>16350</v>
      </c>
      <c r="N1929" s="34">
        <f t="shared" ca="1" si="560"/>
        <v>23654.54972712191</v>
      </c>
      <c r="P1929" s="18">
        <f t="shared" ca="1" si="554"/>
        <v>44.485868240179713</v>
      </c>
      <c r="Q1929" s="47">
        <f ca="1">SUM(L$15:L1929)-SUM(M$15:M1929)</f>
        <v>0</v>
      </c>
      <c r="R1929" s="47" t="str">
        <f t="shared" ca="1" si="555"/>
        <v>M1932</v>
      </c>
      <c r="S1929" s="40">
        <f t="shared" ca="1" si="561"/>
        <v>0</v>
      </c>
      <c r="T1929" s="46">
        <f t="shared" ca="1" si="562"/>
        <v>55</v>
      </c>
      <c r="X1929" s="74">
        <f t="shared" ca="1" si="563"/>
        <v>-4.4485868240179714E-2</v>
      </c>
      <c r="Y1929" s="75">
        <f t="shared" ca="1" si="564"/>
        <v>-4.4485868240179714E-2</v>
      </c>
      <c r="Z1929" s="74">
        <f t="shared" ca="1" si="565"/>
        <v>0.95648911687258298</v>
      </c>
      <c r="AA1929" s="76">
        <f t="shared" ca="1" si="566"/>
        <v>-44.485868240179713</v>
      </c>
      <c r="AB1929" s="76">
        <f t="shared" ca="1" si="567"/>
        <v>956.48911687258294</v>
      </c>
    </row>
    <row r="1930" spans="1:28" x14ac:dyDescent="0.25">
      <c r="A1930" s="2">
        <f t="shared" si="568"/>
        <v>26</v>
      </c>
      <c r="B1930" s="16">
        <f ca="1">VLOOKUP(A1930,PERIODS!$O$4:$P$33,2,FALSE)</f>
        <v>3.5000000000000003E-2</v>
      </c>
      <c r="C1930" s="15"/>
      <c r="D1930" s="18">
        <v>1916</v>
      </c>
      <c r="E1930" s="34">
        <f t="shared" ca="1" si="570"/>
        <v>23654.54972712191</v>
      </c>
      <c r="F1930" s="34">
        <f t="shared" ca="1" si="552"/>
        <v>3500.0000000000005</v>
      </c>
      <c r="G1930" s="69">
        <f t="shared" ca="1" si="556"/>
        <v>0</v>
      </c>
      <c r="H1930" s="34">
        <f t="shared" ca="1" si="557"/>
        <v>-1254.3156715822133</v>
      </c>
      <c r="I1930" s="34">
        <f t="shared" ca="1" si="558"/>
        <v>2245.6843284177871</v>
      </c>
      <c r="J1930" s="18">
        <f ca="1">SUM(INDIRECT(ADDRESS(ROW(F1930),COLUMN(F1930),4)):INDIRECT(ADDRESS(ROW(F1930)+N$5-1,COLUMN(F1930),4)))</f>
        <v>23900</v>
      </c>
      <c r="K1930" s="18">
        <f t="shared" ca="1" si="559"/>
        <v>16350</v>
      </c>
      <c r="L1930" s="18">
        <f t="shared" ca="1" si="569"/>
        <v>16350</v>
      </c>
      <c r="M1930" s="18">
        <f t="shared" ca="1" si="553"/>
        <v>0</v>
      </c>
      <c r="N1930" s="34">
        <f t="shared" ca="1" si="560"/>
        <v>21408.865398704122</v>
      </c>
      <c r="P1930" s="18">
        <f t="shared" ca="1" si="554"/>
        <v>1254.3156715822133</v>
      </c>
      <c r="Q1930" s="47">
        <f ca="1">SUM(L$15:L1930)-SUM(M$15:M1930)</f>
        <v>16350</v>
      </c>
      <c r="R1930" s="47" t="str">
        <f t="shared" ca="1" si="555"/>
        <v>M1933</v>
      </c>
      <c r="S1930" s="40">
        <f t="shared" ca="1" si="561"/>
        <v>0</v>
      </c>
      <c r="T1930" s="46">
        <f t="shared" ca="1" si="562"/>
        <v>72</v>
      </c>
      <c r="X1930" s="74">
        <f t="shared" ca="1" si="563"/>
        <v>-1.2543156715822132</v>
      </c>
      <c r="Y1930" s="75">
        <f t="shared" ca="1" si="564"/>
        <v>-1.2543156715822132</v>
      </c>
      <c r="Z1930" s="74">
        <f t="shared" ca="1" si="565"/>
        <v>0.28527100049512466</v>
      </c>
      <c r="AA1930" s="76">
        <f t="shared" ca="1" si="566"/>
        <v>-1254.3156715822133</v>
      </c>
      <c r="AB1930" s="76">
        <f t="shared" ca="1" si="567"/>
        <v>285.27100049512467</v>
      </c>
    </row>
    <row r="1931" spans="1:28" x14ac:dyDescent="0.25">
      <c r="A1931" s="2">
        <f t="shared" si="568"/>
        <v>27</v>
      </c>
      <c r="B1931" s="16">
        <f ca="1">VLOOKUP(A1931,PERIODS!$O$4:$P$33,2,FALSE)</f>
        <v>3.5000000000000003E-2</v>
      </c>
      <c r="C1931" s="15"/>
      <c r="D1931" s="18">
        <v>1917</v>
      </c>
      <c r="E1931" s="34">
        <f t="shared" ca="1" si="570"/>
        <v>21408.865398704122</v>
      </c>
      <c r="F1931" s="34">
        <f t="shared" ca="1" si="552"/>
        <v>3500.0000000000005</v>
      </c>
      <c r="G1931" s="69">
        <f t="shared" ca="1" si="556"/>
        <v>0</v>
      </c>
      <c r="H1931" s="34">
        <f t="shared" ca="1" si="557"/>
        <v>-3063.2688617843501</v>
      </c>
      <c r="I1931" s="34">
        <f t="shared" ca="1" si="558"/>
        <v>436.73113821565039</v>
      </c>
      <c r="J1931" s="18">
        <f ca="1">SUM(INDIRECT(ADDRESS(ROW(F1931),COLUMN(F1931),4)):INDIRECT(ADDRESS(ROW(F1931)+N$5-1,COLUMN(F1931),4)))</f>
        <v>22900</v>
      </c>
      <c r="K1931" s="18">
        <f t="shared" ca="1" si="559"/>
        <v>16350</v>
      </c>
      <c r="L1931" s="18">
        <f t="shared" ca="1" si="569"/>
        <v>0</v>
      </c>
      <c r="M1931" s="18">
        <f t="shared" ca="1" si="553"/>
        <v>0</v>
      </c>
      <c r="N1931" s="34">
        <f t="shared" ca="1" si="560"/>
        <v>20972.13426048847</v>
      </c>
      <c r="P1931" s="18">
        <f t="shared" ca="1" si="554"/>
        <v>3063.2688617843501</v>
      </c>
      <c r="Q1931" s="47">
        <f ca="1">SUM(L$15:L1931)-SUM(M$15:M1931)</f>
        <v>16350</v>
      </c>
      <c r="R1931" s="47" t="str">
        <f t="shared" ca="1" si="555"/>
        <v>M1934</v>
      </c>
      <c r="S1931" s="40">
        <f t="shared" ca="1" si="561"/>
        <v>0</v>
      </c>
      <c r="T1931" s="46">
        <f t="shared" ca="1" si="562"/>
        <v>73</v>
      </c>
      <c r="X1931" s="74">
        <f t="shared" ca="1" si="563"/>
        <v>-3.06326886178435</v>
      </c>
      <c r="Y1931" s="75">
        <f t="shared" ca="1" si="564"/>
        <v>-3.06326886178435</v>
      </c>
      <c r="Z1931" s="74">
        <f t="shared" ca="1" si="565"/>
        <v>4.6734676060425723E-2</v>
      </c>
      <c r="AA1931" s="76">
        <f t="shared" ca="1" si="566"/>
        <v>-3063.2688617843501</v>
      </c>
      <c r="AB1931" s="76">
        <f t="shared" ca="1" si="567"/>
        <v>46.73467606042572</v>
      </c>
    </row>
    <row r="1932" spans="1:28" x14ac:dyDescent="0.25">
      <c r="A1932" s="2">
        <f t="shared" si="568"/>
        <v>28</v>
      </c>
      <c r="B1932" s="16">
        <f ca="1">VLOOKUP(A1932,PERIODS!$O$4:$P$33,2,FALSE)</f>
        <v>0.04</v>
      </c>
      <c r="C1932" s="15"/>
      <c r="D1932" s="18">
        <v>1918</v>
      </c>
      <c r="E1932" s="34">
        <f t="shared" ca="1" si="570"/>
        <v>20972.13426048847</v>
      </c>
      <c r="F1932" s="34">
        <f t="shared" ca="1" si="552"/>
        <v>4000</v>
      </c>
      <c r="G1932" s="69">
        <f t="shared" ca="1" si="556"/>
        <v>0</v>
      </c>
      <c r="H1932" s="34">
        <f t="shared" ca="1" si="557"/>
        <v>1542.3633811421134</v>
      </c>
      <c r="I1932" s="34">
        <f t="shared" ca="1" si="558"/>
        <v>5542.3633811421132</v>
      </c>
      <c r="J1932" s="18">
        <f ca="1">SUM(INDIRECT(ADDRESS(ROW(F1932),COLUMN(F1932),4)):INDIRECT(ADDRESS(ROW(F1932)+N$5-1,COLUMN(F1932),4)))</f>
        <v>21900</v>
      </c>
      <c r="K1932" s="18">
        <f t="shared" ca="1" si="559"/>
        <v>16350</v>
      </c>
      <c r="L1932" s="18">
        <f t="shared" ca="1" si="569"/>
        <v>0</v>
      </c>
      <c r="M1932" s="18">
        <f t="shared" ca="1" si="553"/>
        <v>0</v>
      </c>
      <c r="N1932" s="34">
        <f t="shared" ca="1" si="560"/>
        <v>15429.770879346357</v>
      </c>
      <c r="P1932" s="18">
        <f t="shared" ca="1" si="554"/>
        <v>1542.3633811421134</v>
      </c>
      <c r="Q1932" s="47">
        <f ca="1">SUM(L$15:L1932)-SUM(M$15:M1932)</f>
        <v>16350</v>
      </c>
      <c r="R1932" s="47" t="str">
        <f t="shared" ca="1" si="555"/>
        <v>M1935</v>
      </c>
      <c r="S1932" s="40">
        <f t="shared" ca="1" si="561"/>
        <v>0</v>
      </c>
      <c r="T1932" s="46">
        <f t="shared" ca="1" si="562"/>
        <v>78</v>
      </c>
      <c r="X1932" s="74">
        <f t="shared" ca="1" si="563"/>
        <v>1.5423633811421134</v>
      </c>
      <c r="Y1932" s="75">
        <f t="shared" ca="1" si="564"/>
        <v>1.5423633811421134</v>
      </c>
      <c r="Z1932" s="74">
        <f t="shared" ca="1" si="565"/>
        <v>4.6756275131378029</v>
      </c>
      <c r="AA1932" s="76">
        <f t="shared" ca="1" si="566"/>
        <v>1542.3633811421134</v>
      </c>
      <c r="AB1932" s="76">
        <f t="shared" ca="1" si="567"/>
        <v>4675.6275131378025</v>
      </c>
    </row>
    <row r="1933" spans="1:28" x14ac:dyDescent="0.25">
      <c r="A1933" s="2">
        <f t="shared" si="568"/>
        <v>29</v>
      </c>
      <c r="B1933" s="16">
        <f ca="1">VLOOKUP(A1933,PERIODS!$O$4:$P$33,2,FALSE)</f>
        <v>0.04</v>
      </c>
      <c r="C1933" s="15"/>
      <c r="D1933" s="18">
        <v>1919</v>
      </c>
      <c r="E1933" s="34">
        <f t="shared" ca="1" si="570"/>
        <v>15429.770879346357</v>
      </c>
      <c r="F1933" s="34">
        <f t="shared" ca="1" si="552"/>
        <v>4000</v>
      </c>
      <c r="G1933" s="69">
        <f t="shared" ca="1" si="556"/>
        <v>0</v>
      </c>
      <c r="H1933" s="34">
        <f t="shared" ca="1" si="557"/>
        <v>-824.23414423780389</v>
      </c>
      <c r="I1933" s="34">
        <f t="shared" ca="1" si="558"/>
        <v>3175.7658557621962</v>
      </c>
      <c r="J1933" s="18">
        <f ca="1">SUM(INDIRECT(ADDRESS(ROW(F1933),COLUMN(F1933),4)):INDIRECT(ADDRESS(ROW(F1933)+N$5-1,COLUMN(F1933),4)))</f>
        <v>21200</v>
      </c>
      <c r="K1933" s="18">
        <f t="shared" ca="1" si="559"/>
        <v>0</v>
      </c>
      <c r="L1933" s="18">
        <f t="shared" ca="1" si="569"/>
        <v>0</v>
      </c>
      <c r="M1933" s="18">
        <f t="shared" ca="1" si="553"/>
        <v>16350</v>
      </c>
      <c r="N1933" s="34">
        <f t="shared" ca="1" si="560"/>
        <v>28604.005023584163</v>
      </c>
      <c r="P1933" s="18">
        <f t="shared" ca="1" si="554"/>
        <v>824.23414423780389</v>
      </c>
      <c r="Q1933" s="47">
        <f ca="1">SUM(L$15:L1933)-SUM(M$15:M1933)</f>
        <v>0</v>
      </c>
      <c r="R1933" s="47" t="str">
        <f t="shared" ca="1" si="555"/>
        <v>M1936</v>
      </c>
      <c r="S1933" s="40">
        <f t="shared" ca="1" si="561"/>
        <v>0</v>
      </c>
      <c r="T1933" s="46">
        <f t="shared" ca="1" si="562"/>
        <v>92</v>
      </c>
      <c r="X1933" s="74">
        <f t="shared" ca="1" si="563"/>
        <v>-0.82423414423780383</v>
      </c>
      <c r="Y1933" s="75">
        <f t="shared" ca="1" si="564"/>
        <v>-0.82423414423780383</v>
      </c>
      <c r="Z1933" s="74">
        <f t="shared" ca="1" si="565"/>
        <v>0.43857074581203137</v>
      </c>
      <c r="AA1933" s="76">
        <f t="shared" ca="1" si="566"/>
        <v>-824.23414423780389</v>
      </c>
      <c r="AB1933" s="76">
        <f t="shared" ca="1" si="567"/>
        <v>438.57074581203136</v>
      </c>
    </row>
    <row r="1934" spans="1:28" x14ac:dyDescent="0.25">
      <c r="A1934" s="2">
        <f t="shared" si="568"/>
        <v>30</v>
      </c>
      <c r="B1934" s="16">
        <f ca="1">VLOOKUP(A1934,PERIODS!$O$4:$P$33,2,FALSE)</f>
        <v>0.04</v>
      </c>
      <c r="C1934" s="15"/>
      <c r="D1934" s="18">
        <v>1920</v>
      </c>
      <c r="E1934" s="34">
        <f t="shared" ca="1" si="570"/>
        <v>28604.005023584163</v>
      </c>
      <c r="F1934" s="34">
        <f t="shared" ca="1" si="552"/>
        <v>4000</v>
      </c>
      <c r="G1934" s="69">
        <f t="shared" ca="1" si="556"/>
        <v>0</v>
      </c>
      <c r="H1934" s="34">
        <f t="shared" ca="1" si="557"/>
        <v>-1549.6782065376681</v>
      </c>
      <c r="I1934" s="34">
        <f t="shared" ca="1" si="558"/>
        <v>2450.3217934623317</v>
      </c>
      <c r="J1934" s="18">
        <f ca="1">SUM(INDIRECT(ADDRESS(ROW(F1934),COLUMN(F1934),4)):INDIRECT(ADDRESS(ROW(F1934)+N$5-1,COLUMN(F1934),4)))</f>
        <v>20500</v>
      </c>
      <c r="K1934" s="18">
        <f t="shared" ca="1" si="559"/>
        <v>0</v>
      </c>
      <c r="L1934" s="18">
        <f t="shared" ca="1" si="569"/>
        <v>0</v>
      </c>
      <c r="M1934" s="18">
        <f t="shared" ca="1" si="553"/>
        <v>0</v>
      </c>
      <c r="N1934" s="34">
        <f t="shared" ca="1" si="560"/>
        <v>26153.683230121831</v>
      </c>
      <c r="P1934" s="18">
        <f t="shared" ca="1" si="554"/>
        <v>1549.6782065376681</v>
      </c>
      <c r="Q1934" s="47">
        <f ca="1">SUM(L$15:L1934)-SUM(M$15:M1934)</f>
        <v>0</v>
      </c>
      <c r="R1934" s="47" t="str">
        <f t="shared" ca="1" si="555"/>
        <v>M1937</v>
      </c>
      <c r="S1934" s="40">
        <f t="shared" ca="1" si="561"/>
        <v>0</v>
      </c>
      <c r="T1934" s="46">
        <f t="shared" ca="1" si="562"/>
        <v>17</v>
      </c>
      <c r="X1934" s="74">
        <f t="shared" ca="1" si="563"/>
        <v>-1.549678206537668</v>
      </c>
      <c r="Y1934" s="75">
        <f t="shared" ca="1" si="564"/>
        <v>-1.549678206537668</v>
      </c>
      <c r="Z1934" s="74">
        <f t="shared" ca="1" si="565"/>
        <v>0.21231628482754097</v>
      </c>
      <c r="AA1934" s="76">
        <f t="shared" ca="1" si="566"/>
        <v>-1549.6782065376681</v>
      </c>
      <c r="AB1934" s="76">
        <f t="shared" ca="1" si="567"/>
        <v>212.31628482754098</v>
      </c>
    </row>
    <row r="1935" spans="1:28" x14ac:dyDescent="0.25">
      <c r="A1935" s="2">
        <f t="shared" si="568"/>
        <v>1</v>
      </c>
      <c r="B1935" s="16">
        <f ca="1">VLOOKUP(A1935,PERIODS!$O$4:$P$33,2,FALSE)</f>
        <v>2.4E-2</v>
      </c>
      <c r="C1935" s="15"/>
      <c r="D1935" s="18">
        <v>1921</v>
      </c>
      <c r="E1935" s="34">
        <f t="shared" ca="1" si="570"/>
        <v>26153.683230121831</v>
      </c>
      <c r="F1935" s="34">
        <f t="shared" ref="F1935:F1998" ca="1" si="571">F$2*B1935</f>
        <v>2400</v>
      </c>
      <c r="G1935" s="69">
        <f t="shared" ca="1" si="556"/>
        <v>0</v>
      </c>
      <c r="H1935" s="34">
        <f t="shared" ca="1" si="557"/>
        <v>954.70095811783381</v>
      </c>
      <c r="I1935" s="34">
        <f t="shared" ca="1" si="558"/>
        <v>3354.7009581178336</v>
      </c>
      <c r="J1935" s="18">
        <f ca="1">SUM(INDIRECT(ADDRESS(ROW(F1935),COLUMN(F1935),4)):INDIRECT(ADDRESS(ROW(F1935)+N$5-1,COLUMN(F1935),4)))</f>
        <v>19800</v>
      </c>
      <c r="K1935" s="18">
        <f t="shared" ca="1" si="559"/>
        <v>0</v>
      </c>
      <c r="L1935" s="18">
        <f t="shared" ca="1" si="569"/>
        <v>0</v>
      </c>
      <c r="M1935" s="18">
        <f t="shared" ref="M1935:M1998" ca="1" si="572">SUMIF($R$15:$R$8014,ADDRESS(ROW(M1935),COLUMN(M1935),4),$L$15:$L$8014)</f>
        <v>0</v>
      </c>
      <c r="N1935" s="34">
        <f t="shared" ca="1" si="560"/>
        <v>22798.982272003996</v>
      </c>
      <c r="P1935" s="18">
        <f t="shared" ref="P1935:P1998" ca="1" si="573">ABS(H1935)</f>
        <v>954.70095811783381</v>
      </c>
      <c r="Q1935" s="47">
        <f ca="1">SUM(L$15:L1935)-SUM(M$15:M1935)</f>
        <v>0</v>
      </c>
      <c r="R1935" s="47" t="str">
        <f t="shared" ref="R1935:R1998" ca="1" si="574">ADDRESS(ROW(M1935)+$N$3+RANDBETWEEN(-$N$4,$N$4),COLUMN(M1935),4)</f>
        <v>M1938</v>
      </c>
      <c r="S1935" s="40">
        <f t="shared" ca="1" si="561"/>
        <v>0</v>
      </c>
      <c r="T1935" s="46">
        <f t="shared" ca="1" si="562"/>
        <v>5</v>
      </c>
      <c r="X1935" s="74">
        <f t="shared" ca="1" si="563"/>
        <v>0.95470095811783384</v>
      </c>
      <c r="Y1935" s="75">
        <f t="shared" ca="1" si="564"/>
        <v>0.95470095811783384</v>
      </c>
      <c r="Z1935" s="74">
        <f t="shared" ca="1" si="565"/>
        <v>2.5978935877601135</v>
      </c>
      <c r="AA1935" s="76">
        <f t="shared" ca="1" si="566"/>
        <v>954.70095811783381</v>
      </c>
      <c r="AB1935" s="76">
        <f t="shared" ca="1" si="567"/>
        <v>2597.8935877601134</v>
      </c>
    </row>
    <row r="1936" spans="1:28" x14ac:dyDescent="0.25">
      <c r="A1936" s="2">
        <f t="shared" si="568"/>
        <v>2</v>
      </c>
      <c r="B1936" s="16">
        <f ca="1">VLOOKUP(A1936,PERIODS!$O$4:$P$33,2,FALSE)</f>
        <v>2.5000000000000001E-2</v>
      </c>
      <c r="C1936" s="15"/>
      <c r="D1936" s="18">
        <v>1922</v>
      </c>
      <c r="E1936" s="34">
        <f t="shared" ca="1" si="570"/>
        <v>22798.982272003996</v>
      </c>
      <c r="F1936" s="34">
        <f t="shared" ca="1" si="571"/>
        <v>2500</v>
      </c>
      <c r="G1936" s="69">
        <f t="shared" ref="G1936:G1999" ca="1" si="575">((2*RAND()*$F$5)-$F$5)*E1936</f>
        <v>0</v>
      </c>
      <c r="H1936" s="34">
        <f t="shared" ref="H1936:H1999" ca="1" si="576">IF($S$3="NORM",AA1936,IF($S$3="LOGNORM",AB1936,0))</f>
        <v>-1708.6222270396254</v>
      </c>
      <c r="I1936" s="34">
        <f t="shared" ref="I1936:I1999" ca="1" si="577">IF(F1936+H1936&lt;0,0,F1936+H1936)</f>
        <v>791.37777296037461</v>
      </c>
      <c r="J1936" s="18">
        <f ca="1">SUM(INDIRECT(ADDRESS(ROW(F1936),COLUMN(F1936),4)):INDIRECT(ADDRESS(ROW(F1936)+N$5-1,COLUMN(F1936),4)))</f>
        <v>20700</v>
      </c>
      <c r="K1936" s="18">
        <f t="shared" ref="K1936:K1999" ca="1" si="578">Q1936</f>
        <v>0</v>
      </c>
      <c r="L1936" s="18">
        <f t="shared" ca="1" si="569"/>
        <v>0</v>
      </c>
      <c r="M1936" s="18">
        <f t="shared" ca="1" si="572"/>
        <v>0</v>
      </c>
      <c r="N1936" s="34">
        <f t="shared" ref="N1936:N1999" ca="1" si="579">E1936+G1936-I1936+M1936-S1936</f>
        <v>22007.60449904362</v>
      </c>
      <c r="P1936" s="18">
        <f t="shared" ca="1" si="573"/>
        <v>1708.6222270396254</v>
      </c>
      <c r="Q1936" s="47">
        <f ca="1">SUM(L$15:L1936)-SUM(M$15:M1936)</f>
        <v>0</v>
      </c>
      <c r="R1936" s="47" t="str">
        <f t="shared" ca="1" si="574"/>
        <v>M1939</v>
      </c>
      <c r="S1936" s="40">
        <f t="shared" ref="S1936:S1999" ca="1" si="580">IF(T1936&gt;N$6*100,M1936,0)</f>
        <v>0</v>
      </c>
      <c r="T1936" s="46">
        <f t="shared" ref="T1936:T1999" ca="1" si="581">RANDBETWEEN(0,100)</f>
        <v>54</v>
      </c>
      <c r="X1936" s="74">
        <f t="shared" ref="X1936:X1999" ca="1" si="582">NORMINV(RAND(),0,1)</f>
        <v>-1.7086222270396254</v>
      </c>
      <c r="Y1936" s="75">
        <f t="shared" ref="Y1936:Y1999" ca="1" si="583">IF(AND(X1936&gt;$F$6,$F$6&gt;0),$F$6,X1936)</f>
        <v>-1.7086222270396254</v>
      </c>
      <c r="Z1936" s="74">
        <f t="shared" ref="Z1936:Z1999" ca="1" si="584">EXP(Y1936)</f>
        <v>0.18111515635951106</v>
      </c>
      <c r="AA1936" s="76">
        <f t="shared" ref="AA1936:AA1999" ca="1" si="585">$F$3*Y1936</f>
        <v>-1708.6222270396254</v>
      </c>
      <c r="AB1936" s="76">
        <f t="shared" ref="AB1936:AB1999" ca="1" si="586">$F$3*Z1936</f>
        <v>181.11515635951105</v>
      </c>
    </row>
    <row r="1937" spans="1:28" x14ac:dyDescent="0.25">
      <c r="A1937" s="2">
        <f t="shared" ref="A1937:A2000" si="587">IF(AND(A1936=12,OR(A$14="MS",A$14="M0")),1,IF(AND(A1936=4,OR(A$14="WS",A$14="W0")),1,IF(AND(A1936=30,OR(A$14="DS",A$14="D0")),1,A1936+1)))</f>
        <v>3</v>
      </c>
      <c r="B1937" s="16">
        <f ca="1">VLOOKUP(A1937,PERIODS!$O$4:$P$33,2,FALSE)</f>
        <v>2.5000000000000001E-2</v>
      </c>
      <c r="C1937" s="15"/>
      <c r="D1937" s="18">
        <v>1923</v>
      </c>
      <c r="E1937" s="34">
        <f t="shared" ca="1" si="570"/>
        <v>22007.60449904362</v>
      </c>
      <c r="F1937" s="34">
        <f t="shared" ca="1" si="571"/>
        <v>2500</v>
      </c>
      <c r="G1937" s="69">
        <f t="shared" ca="1" si="575"/>
        <v>0</v>
      </c>
      <c r="H1937" s="34">
        <f t="shared" ca="1" si="576"/>
        <v>1522.8409505228999</v>
      </c>
      <c r="I1937" s="34">
        <f t="shared" ca="1" si="577"/>
        <v>4022.8409505229001</v>
      </c>
      <c r="J1937" s="18">
        <f ca="1">SUM(INDIRECT(ADDRESS(ROW(F1937),COLUMN(F1937),4)):INDIRECT(ADDRESS(ROW(F1937)+N$5-1,COLUMN(F1937),4)))</f>
        <v>21500</v>
      </c>
      <c r="K1937" s="18">
        <f t="shared" ca="1" si="578"/>
        <v>0</v>
      </c>
      <c r="L1937" s="18">
        <f t="shared" ref="L1937:L2000" ca="1" si="588">IF((E1937+K1936)&lt;J1937,N$2,0)</f>
        <v>0</v>
      </c>
      <c r="M1937" s="18">
        <f t="shared" ca="1" si="572"/>
        <v>0</v>
      </c>
      <c r="N1937" s="34">
        <f t="shared" ca="1" si="579"/>
        <v>17984.763548520721</v>
      </c>
      <c r="P1937" s="18">
        <f t="shared" ca="1" si="573"/>
        <v>1522.8409505228999</v>
      </c>
      <c r="Q1937" s="47">
        <f ca="1">SUM(L$15:L1937)-SUM(M$15:M1937)</f>
        <v>0</v>
      </c>
      <c r="R1937" s="47" t="str">
        <f t="shared" ca="1" si="574"/>
        <v>M1940</v>
      </c>
      <c r="S1937" s="40">
        <f t="shared" ca="1" si="580"/>
        <v>0</v>
      </c>
      <c r="T1937" s="46">
        <f t="shared" ca="1" si="581"/>
        <v>77</v>
      </c>
      <c r="X1937" s="74">
        <f t="shared" ca="1" si="582"/>
        <v>1.5228409505228999</v>
      </c>
      <c r="Y1937" s="75">
        <f t="shared" ca="1" si="583"/>
        <v>1.5228409505228999</v>
      </c>
      <c r="Z1937" s="74">
        <f t="shared" ca="1" si="584"/>
        <v>4.5852331294010131</v>
      </c>
      <c r="AA1937" s="76">
        <f t="shared" ca="1" si="585"/>
        <v>1522.8409505228999</v>
      </c>
      <c r="AB1937" s="76">
        <f t="shared" ca="1" si="586"/>
        <v>4585.2331294010128</v>
      </c>
    </row>
    <row r="1938" spans="1:28" x14ac:dyDescent="0.25">
      <c r="A1938" s="2">
        <f t="shared" si="587"/>
        <v>4</v>
      </c>
      <c r="B1938" s="16">
        <f ca="1">VLOOKUP(A1938,PERIODS!$O$4:$P$33,2,FALSE)</f>
        <v>2.5000000000000001E-2</v>
      </c>
      <c r="C1938" s="15"/>
      <c r="D1938" s="18">
        <v>1924</v>
      </c>
      <c r="E1938" s="34">
        <f t="shared" ca="1" si="570"/>
        <v>17984.763548520721</v>
      </c>
      <c r="F1938" s="34">
        <f t="shared" ca="1" si="571"/>
        <v>2500</v>
      </c>
      <c r="G1938" s="69">
        <f t="shared" ca="1" si="575"/>
        <v>0</v>
      </c>
      <c r="H1938" s="34">
        <f t="shared" ca="1" si="576"/>
        <v>1538.5060231655011</v>
      </c>
      <c r="I1938" s="34">
        <f t="shared" ca="1" si="577"/>
        <v>4038.5060231655011</v>
      </c>
      <c r="J1938" s="18">
        <f ca="1">SUM(INDIRECT(ADDRESS(ROW(F1938),COLUMN(F1938),4)):INDIRECT(ADDRESS(ROW(F1938)+N$5-1,COLUMN(F1938),4)))</f>
        <v>22300</v>
      </c>
      <c r="K1938" s="18">
        <f t="shared" ca="1" si="578"/>
        <v>16350</v>
      </c>
      <c r="L1938" s="18">
        <f t="shared" ca="1" si="588"/>
        <v>16350</v>
      </c>
      <c r="M1938" s="18">
        <f t="shared" ca="1" si="572"/>
        <v>0</v>
      </c>
      <c r="N1938" s="34">
        <f t="shared" ca="1" si="579"/>
        <v>13946.25752535522</v>
      </c>
      <c r="P1938" s="18">
        <f t="shared" ca="1" si="573"/>
        <v>1538.5060231655011</v>
      </c>
      <c r="Q1938" s="47">
        <f ca="1">SUM(L$15:L1938)-SUM(M$15:M1938)</f>
        <v>16350</v>
      </c>
      <c r="R1938" s="47" t="str">
        <f t="shared" ca="1" si="574"/>
        <v>M1941</v>
      </c>
      <c r="S1938" s="40">
        <f t="shared" ca="1" si="580"/>
        <v>0</v>
      </c>
      <c r="T1938" s="46">
        <f t="shared" ca="1" si="581"/>
        <v>36</v>
      </c>
      <c r="X1938" s="74">
        <f t="shared" ca="1" si="582"/>
        <v>1.5385060231655012</v>
      </c>
      <c r="Y1938" s="75">
        <f t="shared" ca="1" si="583"/>
        <v>1.5385060231655012</v>
      </c>
      <c r="Z1938" s="74">
        <f t="shared" ca="1" si="584"/>
        <v>4.6576266841947263</v>
      </c>
      <c r="AA1938" s="76">
        <f t="shared" ca="1" si="585"/>
        <v>1538.5060231655011</v>
      </c>
      <c r="AB1938" s="76">
        <f t="shared" ca="1" si="586"/>
        <v>4657.6266841947263</v>
      </c>
    </row>
    <row r="1939" spans="1:28" x14ac:dyDescent="0.25">
      <c r="A1939" s="2">
        <f t="shared" si="587"/>
        <v>5</v>
      </c>
      <c r="B1939" s="16">
        <f ca="1">VLOOKUP(A1939,PERIODS!$O$4:$P$33,2,FALSE)</f>
        <v>3.3000000000000002E-2</v>
      </c>
      <c r="C1939" s="15"/>
      <c r="D1939" s="18">
        <v>1925</v>
      </c>
      <c r="E1939" s="34">
        <f t="shared" ca="1" si="570"/>
        <v>13946.25752535522</v>
      </c>
      <c r="F1939" s="34">
        <f t="shared" ca="1" si="571"/>
        <v>3300</v>
      </c>
      <c r="G1939" s="69">
        <f t="shared" ca="1" si="575"/>
        <v>0</v>
      </c>
      <c r="H1939" s="34">
        <f t="shared" ca="1" si="576"/>
        <v>175.81022920402245</v>
      </c>
      <c r="I1939" s="34">
        <f t="shared" ca="1" si="577"/>
        <v>3475.8102292040226</v>
      </c>
      <c r="J1939" s="18">
        <f ca="1">SUM(INDIRECT(ADDRESS(ROW(F1939),COLUMN(F1939),4)):INDIRECT(ADDRESS(ROW(F1939)+N$5-1,COLUMN(F1939),4)))</f>
        <v>23100</v>
      </c>
      <c r="K1939" s="18">
        <f t="shared" ca="1" si="578"/>
        <v>16350</v>
      </c>
      <c r="L1939" s="18">
        <f t="shared" ca="1" si="588"/>
        <v>0</v>
      </c>
      <c r="M1939" s="18">
        <f t="shared" ca="1" si="572"/>
        <v>0</v>
      </c>
      <c r="N1939" s="34">
        <f t="shared" ca="1" si="579"/>
        <v>10470.447296151198</v>
      </c>
      <c r="P1939" s="18">
        <f t="shared" ca="1" si="573"/>
        <v>175.81022920402245</v>
      </c>
      <c r="Q1939" s="47">
        <f ca="1">SUM(L$15:L1939)-SUM(M$15:M1939)</f>
        <v>16350</v>
      </c>
      <c r="R1939" s="47" t="str">
        <f t="shared" ca="1" si="574"/>
        <v>M1942</v>
      </c>
      <c r="S1939" s="40">
        <f t="shared" ca="1" si="580"/>
        <v>0</v>
      </c>
      <c r="T1939" s="46">
        <f t="shared" ca="1" si="581"/>
        <v>54</v>
      </c>
      <c r="X1939" s="74">
        <f t="shared" ca="1" si="582"/>
        <v>0.17581022920402245</v>
      </c>
      <c r="Y1939" s="75">
        <f t="shared" ca="1" si="583"/>
        <v>0.17581022920402245</v>
      </c>
      <c r="Z1939" s="74">
        <f t="shared" ca="1" si="584"/>
        <v>1.1922117902013762</v>
      </c>
      <c r="AA1939" s="76">
        <f t="shared" ca="1" si="585"/>
        <v>175.81022920402245</v>
      </c>
      <c r="AB1939" s="76">
        <f t="shared" ca="1" si="586"/>
        <v>1192.2117902013763</v>
      </c>
    </row>
    <row r="1940" spans="1:28" x14ac:dyDescent="0.25">
      <c r="A1940" s="2">
        <f t="shared" si="587"/>
        <v>6</v>
      </c>
      <c r="B1940" s="16">
        <f ca="1">VLOOKUP(A1940,PERIODS!$O$4:$P$33,2,FALSE)</f>
        <v>3.3000000000000002E-2</v>
      </c>
      <c r="C1940" s="15"/>
      <c r="D1940" s="18">
        <v>1926</v>
      </c>
      <c r="E1940" s="34">
        <f t="shared" ca="1" si="570"/>
        <v>10470.447296151198</v>
      </c>
      <c r="F1940" s="34">
        <f t="shared" ca="1" si="571"/>
        <v>3300</v>
      </c>
      <c r="G1940" s="69">
        <f t="shared" ca="1" si="575"/>
        <v>0</v>
      </c>
      <c r="H1940" s="34">
        <f t="shared" ca="1" si="576"/>
        <v>1829.2511852743494</v>
      </c>
      <c r="I1940" s="34">
        <f t="shared" ca="1" si="577"/>
        <v>5129.2511852743492</v>
      </c>
      <c r="J1940" s="18">
        <f ca="1">SUM(INDIRECT(ADDRESS(ROW(F1940),COLUMN(F1940),4)):INDIRECT(ADDRESS(ROW(F1940)+N$5-1,COLUMN(F1940),4)))</f>
        <v>23100</v>
      </c>
      <c r="K1940" s="18">
        <f t="shared" ca="1" si="578"/>
        <v>16350</v>
      </c>
      <c r="L1940" s="18">
        <f t="shared" ca="1" si="588"/>
        <v>0</v>
      </c>
      <c r="M1940" s="18">
        <f t="shared" ca="1" si="572"/>
        <v>0</v>
      </c>
      <c r="N1940" s="34">
        <f t="shared" ca="1" si="579"/>
        <v>5341.1961108768492</v>
      </c>
      <c r="P1940" s="18">
        <f t="shared" ca="1" si="573"/>
        <v>1829.2511852743494</v>
      </c>
      <c r="Q1940" s="47">
        <f ca="1">SUM(L$15:L1940)-SUM(M$15:M1940)</f>
        <v>16350</v>
      </c>
      <c r="R1940" s="47" t="str">
        <f t="shared" ca="1" si="574"/>
        <v>M1943</v>
      </c>
      <c r="S1940" s="40">
        <f t="shared" ca="1" si="580"/>
        <v>0</v>
      </c>
      <c r="T1940" s="46">
        <f t="shared" ca="1" si="581"/>
        <v>96</v>
      </c>
      <c r="X1940" s="74">
        <f t="shared" ca="1" si="582"/>
        <v>1.8292511852743494</v>
      </c>
      <c r="Y1940" s="75">
        <f t="shared" ca="1" si="583"/>
        <v>1.8292511852743494</v>
      </c>
      <c r="Z1940" s="74">
        <f t="shared" ca="1" si="584"/>
        <v>6.2292203797039658</v>
      </c>
      <c r="AA1940" s="76">
        <f t="shared" ca="1" si="585"/>
        <v>1829.2511852743494</v>
      </c>
      <c r="AB1940" s="76">
        <f t="shared" ca="1" si="586"/>
        <v>6229.2203797039656</v>
      </c>
    </row>
    <row r="1941" spans="1:28" x14ac:dyDescent="0.25">
      <c r="A1941" s="2">
        <f t="shared" si="587"/>
        <v>7</v>
      </c>
      <c r="B1941" s="16">
        <f ca="1">VLOOKUP(A1941,PERIODS!$O$4:$P$33,2,FALSE)</f>
        <v>3.3000000000000002E-2</v>
      </c>
      <c r="C1941" s="15"/>
      <c r="D1941" s="18">
        <v>1927</v>
      </c>
      <c r="E1941" s="34">
        <f t="shared" ca="1" si="570"/>
        <v>5341.1961108768492</v>
      </c>
      <c r="F1941" s="34">
        <f t="shared" ca="1" si="571"/>
        <v>3300</v>
      </c>
      <c r="G1941" s="69">
        <f t="shared" ca="1" si="575"/>
        <v>0</v>
      </c>
      <c r="H1941" s="34">
        <f t="shared" ca="1" si="576"/>
        <v>473.71156003520895</v>
      </c>
      <c r="I1941" s="34">
        <f t="shared" ca="1" si="577"/>
        <v>3773.711560035209</v>
      </c>
      <c r="J1941" s="18">
        <f ca="1">SUM(INDIRECT(ADDRESS(ROW(F1941),COLUMN(F1941),4)):INDIRECT(ADDRESS(ROW(F1941)+N$5-1,COLUMN(F1941),4)))</f>
        <v>23100</v>
      </c>
      <c r="K1941" s="18">
        <f t="shared" ca="1" si="578"/>
        <v>16350</v>
      </c>
      <c r="L1941" s="18">
        <f t="shared" ca="1" si="588"/>
        <v>16350</v>
      </c>
      <c r="M1941" s="18">
        <f t="shared" ca="1" si="572"/>
        <v>16350</v>
      </c>
      <c r="N1941" s="34">
        <f t="shared" ca="1" si="579"/>
        <v>1567.4845508416402</v>
      </c>
      <c r="P1941" s="18">
        <f t="shared" ca="1" si="573"/>
        <v>473.71156003520895</v>
      </c>
      <c r="Q1941" s="47">
        <f ca="1">SUM(L$15:L1941)-SUM(M$15:M1941)</f>
        <v>16350</v>
      </c>
      <c r="R1941" s="47" t="str">
        <f t="shared" ca="1" si="574"/>
        <v>M1944</v>
      </c>
      <c r="S1941" s="40">
        <f t="shared" ca="1" si="580"/>
        <v>16350</v>
      </c>
      <c r="T1941" s="46">
        <f t="shared" ca="1" si="581"/>
        <v>100</v>
      </c>
      <c r="X1941" s="74">
        <f t="shared" ca="1" si="582"/>
        <v>0.47371156003520892</v>
      </c>
      <c r="Y1941" s="75">
        <f t="shared" ca="1" si="583"/>
        <v>0.47371156003520892</v>
      </c>
      <c r="Z1941" s="74">
        <f t="shared" ca="1" si="584"/>
        <v>1.6059437018708713</v>
      </c>
      <c r="AA1941" s="76">
        <f t="shared" ca="1" si="585"/>
        <v>473.71156003520895</v>
      </c>
      <c r="AB1941" s="76">
        <f t="shared" ca="1" si="586"/>
        <v>1605.9437018708713</v>
      </c>
    </row>
    <row r="1942" spans="1:28" x14ac:dyDescent="0.25">
      <c r="A1942" s="2">
        <f t="shared" si="587"/>
        <v>8</v>
      </c>
      <c r="B1942" s="16">
        <f ca="1">VLOOKUP(A1942,PERIODS!$O$4:$P$33,2,FALSE)</f>
        <v>3.3000000000000002E-2</v>
      </c>
      <c r="C1942" s="15"/>
      <c r="D1942" s="18">
        <v>1928</v>
      </c>
      <c r="E1942" s="34">
        <f t="shared" ca="1" si="570"/>
        <v>1567.4845508416402</v>
      </c>
      <c r="F1942" s="34">
        <f t="shared" ca="1" si="571"/>
        <v>3300</v>
      </c>
      <c r="G1942" s="69">
        <f t="shared" ca="1" si="575"/>
        <v>0</v>
      </c>
      <c r="H1942" s="34">
        <f t="shared" ca="1" si="576"/>
        <v>-1008.4741743154457</v>
      </c>
      <c r="I1942" s="34">
        <f t="shared" ca="1" si="577"/>
        <v>2291.5258256845545</v>
      </c>
      <c r="J1942" s="18">
        <f ca="1">SUM(INDIRECT(ADDRESS(ROW(F1942),COLUMN(F1942),4)):INDIRECT(ADDRESS(ROW(F1942)+N$5-1,COLUMN(F1942),4)))</f>
        <v>23100</v>
      </c>
      <c r="K1942" s="18">
        <f t="shared" ca="1" si="578"/>
        <v>32700</v>
      </c>
      <c r="L1942" s="18">
        <f t="shared" ca="1" si="588"/>
        <v>16350</v>
      </c>
      <c r="M1942" s="18">
        <f t="shared" ca="1" si="572"/>
        <v>0</v>
      </c>
      <c r="N1942" s="34">
        <f t="shared" ca="1" si="579"/>
        <v>-724.04127484291439</v>
      </c>
      <c r="P1942" s="18">
        <f t="shared" ca="1" si="573"/>
        <v>1008.4741743154457</v>
      </c>
      <c r="Q1942" s="47">
        <f ca="1">SUM(L$15:L1942)-SUM(M$15:M1942)</f>
        <v>32700</v>
      </c>
      <c r="R1942" s="47" t="str">
        <f t="shared" ca="1" si="574"/>
        <v>M1945</v>
      </c>
      <c r="S1942" s="40">
        <f t="shared" ca="1" si="580"/>
        <v>0</v>
      </c>
      <c r="T1942" s="46">
        <f t="shared" ca="1" si="581"/>
        <v>1</v>
      </c>
      <c r="X1942" s="74">
        <f t="shared" ca="1" si="582"/>
        <v>-1.0084741743154457</v>
      </c>
      <c r="Y1942" s="75">
        <f t="shared" ca="1" si="583"/>
        <v>-1.0084741743154457</v>
      </c>
      <c r="Z1942" s="74">
        <f t="shared" ca="1" si="584"/>
        <v>0.36477513843819592</v>
      </c>
      <c r="AA1942" s="76">
        <f t="shared" ca="1" si="585"/>
        <v>-1008.4741743154457</v>
      </c>
      <c r="AB1942" s="76">
        <f t="shared" ca="1" si="586"/>
        <v>364.77513843819594</v>
      </c>
    </row>
    <row r="1943" spans="1:28" x14ac:dyDescent="0.25">
      <c r="A1943" s="2">
        <f t="shared" si="587"/>
        <v>9</v>
      </c>
      <c r="B1943" s="16">
        <f ca="1">VLOOKUP(A1943,PERIODS!$O$4:$P$33,2,FALSE)</f>
        <v>3.3000000000000002E-2</v>
      </c>
      <c r="C1943" s="15"/>
      <c r="D1943" s="18">
        <v>1929</v>
      </c>
      <c r="E1943" s="34">
        <f t="shared" ca="1" si="570"/>
        <v>-724.04127484291439</v>
      </c>
      <c r="F1943" s="34">
        <f t="shared" ca="1" si="571"/>
        <v>3300</v>
      </c>
      <c r="G1943" s="69">
        <f t="shared" ca="1" si="575"/>
        <v>0</v>
      </c>
      <c r="H1943" s="34">
        <f t="shared" ca="1" si="576"/>
        <v>1954.9280281313363</v>
      </c>
      <c r="I1943" s="34">
        <f t="shared" ca="1" si="577"/>
        <v>5254.9280281313368</v>
      </c>
      <c r="J1943" s="18">
        <f ca="1">SUM(INDIRECT(ADDRESS(ROW(F1943),COLUMN(F1943),4)):INDIRECT(ADDRESS(ROW(F1943)+N$5-1,COLUMN(F1943),4)))</f>
        <v>23100</v>
      </c>
      <c r="K1943" s="18">
        <f t="shared" ca="1" si="578"/>
        <v>32700</v>
      </c>
      <c r="L1943" s="18">
        <f t="shared" ca="1" si="588"/>
        <v>0</v>
      </c>
      <c r="M1943" s="18">
        <f t="shared" ca="1" si="572"/>
        <v>0</v>
      </c>
      <c r="N1943" s="34">
        <f t="shared" ca="1" si="579"/>
        <v>-5978.9693029742511</v>
      </c>
      <c r="P1943" s="18">
        <f t="shared" ca="1" si="573"/>
        <v>1954.9280281313363</v>
      </c>
      <c r="Q1943" s="47">
        <f ca="1">SUM(L$15:L1943)-SUM(M$15:M1943)</f>
        <v>32700</v>
      </c>
      <c r="R1943" s="47" t="str">
        <f t="shared" ca="1" si="574"/>
        <v>M1946</v>
      </c>
      <c r="S1943" s="40">
        <f t="shared" ca="1" si="580"/>
        <v>0</v>
      </c>
      <c r="T1943" s="46">
        <f t="shared" ca="1" si="581"/>
        <v>16</v>
      </c>
      <c r="X1943" s="74">
        <f t="shared" ca="1" si="582"/>
        <v>1.9549280281313364</v>
      </c>
      <c r="Y1943" s="75">
        <f t="shared" ca="1" si="583"/>
        <v>1.9549280281313364</v>
      </c>
      <c r="Z1943" s="74">
        <f t="shared" ca="1" si="584"/>
        <v>7.0634106385439202</v>
      </c>
      <c r="AA1943" s="76">
        <f t="shared" ca="1" si="585"/>
        <v>1954.9280281313363</v>
      </c>
      <c r="AB1943" s="76">
        <f t="shared" ca="1" si="586"/>
        <v>7063.41063854392</v>
      </c>
    </row>
    <row r="1944" spans="1:28" x14ac:dyDescent="0.25">
      <c r="A1944" s="2">
        <f t="shared" si="587"/>
        <v>10</v>
      </c>
      <c r="B1944" s="16">
        <f ca="1">VLOOKUP(A1944,PERIODS!$O$4:$P$33,2,FALSE)</f>
        <v>3.3000000000000002E-2</v>
      </c>
      <c r="C1944" s="15"/>
      <c r="D1944" s="18">
        <v>1930</v>
      </c>
      <c r="E1944" s="34">
        <f t="shared" ca="1" si="570"/>
        <v>-5978.9693029742511</v>
      </c>
      <c r="F1944" s="34">
        <f t="shared" ca="1" si="571"/>
        <v>3300</v>
      </c>
      <c r="G1944" s="69">
        <f t="shared" ca="1" si="575"/>
        <v>0</v>
      </c>
      <c r="H1944" s="34">
        <f t="shared" ca="1" si="576"/>
        <v>-117.007812149183</v>
      </c>
      <c r="I1944" s="34">
        <f t="shared" ca="1" si="577"/>
        <v>3182.9921878508171</v>
      </c>
      <c r="J1944" s="18">
        <f ca="1">SUM(INDIRECT(ADDRESS(ROW(F1944),COLUMN(F1944),4)):INDIRECT(ADDRESS(ROW(F1944)+N$5-1,COLUMN(F1944),4)))</f>
        <v>23100</v>
      </c>
      <c r="K1944" s="18">
        <f t="shared" ca="1" si="578"/>
        <v>16350</v>
      </c>
      <c r="L1944" s="18">
        <f t="shared" ca="1" si="588"/>
        <v>0</v>
      </c>
      <c r="M1944" s="18">
        <f t="shared" ca="1" si="572"/>
        <v>16350</v>
      </c>
      <c r="N1944" s="34">
        <f t="shared" ca="1" si="579"/>
        <v>7188.0385091749322</v>
      </c>
      <c r="P1944" s="18">
        <f t="shared" ca="1" si="573"/>
        <v>117.007812149183</v>
      </c>
      <c r="Q1944" s="47">
        <f ca="1">SUM(L$15:L1944)-SUM(M$15:M1944)</f>
        <v>16350</v>
      </c>
      <c r="R1944" s="47" t="str">
        <f t="shared" ca="1" si="574"/>
        <v>M1947</v>
      </c>
      <c r="S1944" s="40">
        <f t="shared" ca="1" si="580"/>
        <v>0</v>
      </c>
      <c r="T1944" s="46">
        <f t="shared" ca="1" si="581"/>
        <v>93</v>
      </c>
      <c r="X1944" s="74">
        <f t="shared" ca="1" si="582"/>
        <v>-0.117007812149183</v>
      </c>
      <c r="Y1944" s="75">
        <f t="shared" ca="1" si="583"/>
        <v>-0.117007812149183</v>
      </c>
      <c r="Z1944" s="74">
        <f t="shared" ca="1" si="584"/>
        <v>0.88957824361831683</v>
      </c>
      <c r="AA1944" s="76">
        <f t="shared" ca="1" si="585"/>
        <v>-117.007812149183</v>
      </c>
      <c r="AB1944" s="76">
        <f t="shared" ca="1" si="586"/>
        <v>889.57824361831683</v>
      </c>
    </row>
    <row r="1945" spans="1:28" x14ac:dyDescent="0.25">
      <c r="A1945" s="2">
        <f t="shared" si="587"/>
        <v>11</v>
      </c>
      <c r="B1945" s="16">
        <f ca="1">VLOOKUP(A1945,PERIODS!$O$4:$P$33,2,FALSE)</f>
        <v>3.3000000000000002E-2</v>
      </c>
      <c r="C1945" s="15"/>
      <c r="D1945" s="18">
        <v>1931</v>
      </c>
      <c r="E1945" s="34">
        <f t="shared" ca="1" si="570"/>
        <v>7188.0385091749322</v>
      </c>
      <c r="F1945" s="34">
        <f t="shared" ca="1" si="571"/>
        <v>3300</v>
      </c>
      <c r="G1945" s="69">
        <f t="shared" ca="1" si="575"/>
        <v>0</v>
      </c>
      <c r="H1945" s="34">
        <f t="shared" ca="1" si="576"/>
        <v>-240.69166712216474</v>
      </c>
      <c r="I1945" s="34">
        <f t="shared" ca="1" si="577"/>
        <v>3059.3083328778353</v>
      </c>
      <c r="J1945" s="18">
        <f ca="1">SUM(INDIRECT(ADDRESS(ROW(F1945),COLUMN(F1945),4)):INDIRECT(ADDRESS(ROW(F1945)+N$5-1,COLUMN(F1945),4)))</f>
        <v>23300</v>
      </c>
      <c r="K1945" s="18">
        <f t="shared" ca="1" si="578"/>
        <v>0</v>
      </c>
      <c r="L1945" s="18">
        <f t="shared" ca="1" si="588"/>
        <v>0</v>
      </c>
      <c r="M1945" s="18">
        <f t="shared" ca="1" si="572"/>
        <v>16350</v>
      </c>
      <c r="N1945" s="34">
        <f t="shared" ca="1" si="579"/>
        <v>20478.730176297096</v>
      </c>
      <c r="P1945" s="18">
        <f t="shared" ca="1" si="573"/>
        <v>240.69166712216474</v>
      </c>
      <c r="Q1945" s="47">
        <f ca="1">SUM(L$15:L1945)-SUM(M$15:M1945)</f>
        <v>0</v>
      </c>
      <c r="R1945" s="47" t="str">
        <f t="shared" ca="1" si="574"/>
        <v>M1948</v>
      </c>
      <c r="S1945" s="40">
        <f t="shared" ca="1" si="580"/>
        <v>0</v>
      </c>
      <c r="T1945" s="46">
        <f t="shared" ca="1" si="581"/>
        <v>85</v>
      </c>
      <c r="X1945" s="74">
        <f t="shared" ca="1" si="582"/>
        <v>-0.24069166712216475</v>
      </c>
      <c r="Y1945" s="75">
        <f t="shared" ca="1" si="583"/>
        <v>-0.24069166712216475</v>
      </c>
      <c r="Z1945" s="74">
        <f t="shared" ca="1" si="584"/>
        <v>0.78608396455702512</v>
      </c>
      <c r="AA1945" s="76">
        <f t="shared" ca="1" si="585"/>
        <v>-240.69166712216474</v>
      </c>
      <c r="AB1945" s="76">
        <f t="shared" ca="1" si="586"/>
        <v>786.08396455702507</v>
      </c>
    </row>
    <row r="1946" spans="1:28" x14ac:dyDescent="0.25">
      <c r="A1946" s="2">
        <f t="shared" si="587"/>
        <v>12</v>
      </c>
      <c r="B1946" s="16">
        <f ca="1">VLOOKUP(A1946,PERIODS!$O$4:$P$33,2,FALSE)</f>
        <v>3.3000000000000002E-2</v>
      </c>
      <c r="C1946" s="15"/>
      <c r="D1946" s="18">
        <v>1932</v>
      </c>
      <c r="E1946" s="34">
        <f t="shared" ca="1" si="570"/>
        <v>20478.730176297096</v>
      </c>
      <c r="F1946" s="34">
        <f t="shared" ca="1" si="571"/>
        <v>3300</v>
      </c>
      <c r="G1946" s="69">
        <f t="shared" ca="1" si="575"/>
        <v>0</v>
      </c>
      <c r="H1946" s="34">
        <f t="shared" ca="1" si="576"/>
        <v>-1690.654257351671</v>
      </c>
      <c r="I1946" s="34">
        <f t="shared" ca="1" si="577"/>
        <v>1609.345742648329</v>
      </c>
      <c r="J1946" s="18">
        <f ca="1">SUM(INDIRECT(ADDRESS(ROW(F1946),COLUMN(F1946),4)):INDIRECT(ADDRESS(ROW(F1946)+N$5-1,COLUMN(F1946),4)))</f>
        <v>23500</v>
      </c>
      <c r="K1946" s="18">
        <f t="shared" ca="1" si="578"/>
        <v>16350</v>
      </c>
      <c r="L1946" s="18">
        <f t="shared" ca="1" si="588"/>
        <v>16350</v>
      </c>
      <c r="M1946" s="18">
        <f t="shared" ca="1" si="572"/>
        <v>0</v>
      </c>
      <c r="N1946" s="34">
        <f t="shared" ca="1" si="579"/>
        <v>18869.384433648767</v>
      </c>
      <c r="P1946" s="18">
        <f t="shared" ca="1" si="573"/>
        <v>1690.654257351671</v>
      </c>
      <c r="Q1946" s="47">
        <f ca="1">SUM(L$15:L1946)-SUM(M$15:M1946)</f>
        <v>16350</v>
      </c>
      <c r="R1946" s="47" t="str">
        <f t="shared" ca="1" si="574"/>
        <v>M1949</v>
      </c>
      <c r="S1946" s="40">
        <f t="shared" ca="1" si="580"/>
        <v>0</v>
      </c>
      <c r="T1946" s="46">
        <f t="shared" ca="1" si="581"/>
        <v>9</v>
      </c>
      <c r="X1946" s="74">
        <f t="shared" ca="1" si="582"/>
        <v>-1.690654257351671</v>
      </c>
      <c r="Y1946" s="75">
        <f t="shared" ca="1" si="583"/>
        <v>-1.690654257351671</v>
      </c>
      <c r="Z1946" s="74">
        <f t="shared" ca="1" si="584"/>
        <v>0.18439884022131736</v>
      </c>
      <c r="AA1946" s="76">
        <f t="shared" ca="1" si="585"/>
        <v>-1690.654257351671</v>
      </c>
      <c r="AB1946" s="76">
        <f t="shared" ca="1" si="586"/>
        <v>184.39884022131736</v>
      </c>
    </row>
    <row r="1947" spans="1:28" x14ac:dyDescent="0.25">
      <c r="A1947" s="2">
        <f t="shared" si="587"/>
        <v>13</v>
      </c>
      <c r="B1947" s="16">
        <f ca="1">VLOOKUP(A1947,PERIODS!$O$4:$P$33,2,FALSE)</f>
        <v>3.3000000000000002E-2</v>
      </c>
      <c r="C1947" s="15"/>
      <c r="D1947" s="18">
        <v>1933</v>
      </c>
      <c r="E1947" s="34">
        <f t="shared" ca="1" si="570"/>
        <v>18869.384433648767</v>
      </c>
      <c r="F1947" s="34">
        <f t="shared" ca="1" si="571"/>
        <v>3300</v>
      </c>
      <c r="G1947" s="69">
        <f t="shared" ca="1" si="575"/>
        <v>0</v>
      </c>
      <c r="H1947" s="34">
        <f t="shared" ca="1" si="576"/>
        <v>587.96379317664264</v>
      </c>
      <c r="I1947" s="34">
        <f t="shared" ca="1" si="577"/>
        <v>3887.9637931766429</v>
      </c>
      <c r="J1947" s="18">
        <f ca="1">SUM(INDIRECT(ADDRESS(ROW(F1947),COLUMN(F1947),4)):INDIRECT(ADDRESS(ROW(F1947)+N$5-1,COLUMN(F1947),4)))</f>
        <v>23700</v>
      </c>
      <c r="K1947" s="18">
        <f t="shared" ca="1" si="578"/>
        <v>16350</v>
      </c>
      <c r="L1947" s="18">
        <f t="shared" ca="1" si="588"/>
        <v>0</v>
      </c>
      <c r="M1947" s="18">
        <f t="shared" ca="1" si="572"/>
        <v>0</v>
      </c>
      <c r="N1947" s="34">
        <f t="shared" ca="1" si="579"/>
        <v>14981.420640472124</v>
      </c>
      <c r="P1947" s="18">
        <f t="shared" ca="1" si="573"/>
        <v>587.96379317664264</v>
      </c>
      <c r="Q1947" s="47">
        <f ca="1">SUM(L$15:L1947)-SUM(M$15:M1947)</f>
        <v>16350</v>
      </c>
      <c r="R1947" s="47" t="str">
        <f t="shared" ca="1" si="574"/>
        <v>M1950</v>
      </c>
      <c r="S1947" s="40">
        <f t="shared" ca="1" si="580"/>
        <v>0</v>
      </c>
      <c r="T1947" s="46">
        <f t="shared" ca="1" si="581"/>
        <v>91</v>
      </c>
      <c r="X1947" s="74">
        <f t="shared" ca="1" si="582"/>
        <v>0.5879637931766426</v>
      </c>
      <c r="Y1947" s="75">
        <f t="shared" ca="1" si="583"/>
        <v>0.5879637931766426</v>
      </c>
      <c r="Z1947" s="74">
        <f t="shared" ca="1" si="584"/>
        <v>1.8003188591327928</v>
      </c>
      <c r="AA1947" s="76">
        <f t="shared" ca="1" si="585"/>
        <v>587.96379317664264</v>
      </c>
      <c r="AB1947" s="76">
        <f t="shared" ca="1" si="586"/>
        <v>1800.3188591327928</v>
      </c>
    </row>
    <row r="1948" spans="1:28" x14ac:dyDescent="0.25">
      <c r="A1948" s="2">
        <f t="shared" si="587"/>
        <v>14</v>
      </c>
      <c r="B1948" s="16">
        <f ca="1">VLOOKUP(A1948,PERIODS!$O$4:$P$33,2,FALSE)</f>
        <v>3.3000000000000002E-2</v>
      </c>
      <c r="C1948" s="15"/>
      <c r="D1948" s="18">
        <v>1934</v>
      </c>
      <c r="E1948" s="34">
        <f t="shared" ca="1" si="570"/>
        <v>14981.420640472124</v>
      </c>
      <c r="F1948" s="34">
        <f t="shared" ca="1" si="571"/>
        <v>3300</v>
      </c>
      <c r="G1948" s="69">
        <f t="shared" ca="1" si="575"/>
        <v>0</v>
      </c>
      <c r="H1948" s="34">
        <f t="shared" ca="1" si="576"/>
        <v>-90.98987203493239</v>
      </c>
      <c r="I1948" s="34">
        <f t="shared" ca="1" si="577"/>
        <v>3209.0101279650676</v>
      </c>
      <c r="J1948" s="18">
        <f ca="1">SUM(INDIRECT(ADDRESS(ROW(F1948),COLUMN(F1948),4)):INDIRECT(ADDRESS(ROW(F1948)+N$5-1,COLUMN(F1948),4)))</f>
        <v>23900</v>
      </c>
      <c r="K1948" s="18">
        <f t="shared" ca="1" si="578"/>
        <v>16350</v>
      </c>
      <c r="L1948" s="18">
        <f t="shared" ca="1" si="588"/>
        <v>0</v>
      </c>
      <c r="M1948" s="18">
        <f t="shared" ca="1" si="572"/>
        <v>0</v>
      </c>
      <c r="N1948" s="34">
        <f t="shared" ca="1" si="579"/>
        <v>11772.410512507056</v>
      </c>
      <c r="P1948" s="18">
        <f t="shared" ca="1" si="573"/>
        <v>90.98987203493239</v>
      </c>
      <c r="Q1948" s="47">
        <f ca="1">SUM(L$15:L1948)-SUM(M$15:M1948)</f>
        <v>16350</v>
      </c>
      <c r="R1948" s="47" t="str">
        <f t="shared" ca="1" si="574"/>
        <v>M1951</v>
      </c>
      <c r="S1948" s="40">
        <f t="shared" ca="1" si="580"/>
        <v>0</v>
      </c>
      <c r="T1948" s="46">
        <f t="shared" ca="1" si="581"/>
        <v>68</v>
      </c>
      <c r="X1948" s="74">
        <f t="shared" ca="1" si="582"/>
        <v>-9.098987203493239E-2</v>
      </c>
      <c r="Y1948" s="75">
        <f t="shared" ca="1" si="583"/>
        <v>-9.098987203493239E-2</v>
      </c>
      <c r="Z1948" s="74">
        <f t="shared" ca="1" si="584"/>
        <v>0.91302695795757471</v>
      </c>
      <c r="AA1948" s="76">
        <f t="shared" ca="1" si="585"/>
        <v>-90.98987203493239</v>
      </c>
      <c r="AB1948" s="76">
        <f t="shared" ca="1" si="586"/>
        <v>913.02695795757472</v>
      </c>
    </row>
    <row r="1949" spans="1:28" x14ac:dyDescent="0.25">
      <c r="A1949" s="2">
        <f t="shared" si="587"/>
        <v>15</v>
      </c>
      <c r="B1949" s="16">
        <f ca="1">VLOOKUP(A1949,PERIODS!$O$4:$P$33,2,FALSE)</f>
        <v>3.3000000000000002E-2</v>
      </c>
      <c r="C1949" s="15"/>
      <c r="D1949" s="18">
        <v>1935</v>
      </c>
      <c r="E1949" s="34">
        <f t="shared" ca="1" si="570"/>
        <v>11772.410512507056</v>
      </c>
      <c r="F1949" s="34">
        <f t="shared" ca="1" si="571"/>
        <v>3300</v>
      </c>
      <c r="G1949" s="69">
        <f t="shared" ca="1" si="575"/>
        <v>0</v>
      </c>
      <c r="H1949" s="34">
        <f t="shared" ca="1" si="576"/>
        <v>376.4177898381173</v>
      </c>
      <c r="I1949" s="34">
        <f t="shared" ca="1" si="577"/>
        <v>3676.4177898381172</v>
      </c>
      <c r="J1949" s="18">
        <f ca="1">SUM(INDIRECT(ADDRESS(ROW(F1949),COLUMN(F1949),4)):INDIRECT(ADDRESS(ROW(F1949)+N$5-1,COLUMN(F1949),4)))</f>
        <v>24100</v>
      </c>
      <c r="K1949" s="18">
        <f t="shared" ca="1" si="578"/>
        <v>0</v>
      </c>
      <c r="L1949" s="18">
        <f t="shared" ca="1" si="588"/>
        <v>0</v>
      </c>
      <c r="M1949" s="18">
        <f t="shared" ca="1" si="572"/>
        <v>16350</v>
      </c>
      <c r="N1949" s="34">
        <f t="shared" ca="1" si="579"/>
        <v>24445.99272266894</v>
      </c>
      <c r="P1949" s="18">
        <f t="shared" ca="1" si="573"/>
        <v>376.4177898381173</v>
      </c>
      <c r="Q1949" s="47">
        <f ca="1">SUM(L$15:L1949)-SUM(M$15:M1949)</f>
        <v>0</v>
      </c>
      <c r="R1949" s="47" t="str">
        <f t="shared" ca="1" si="574"/>
        <v>M1952</v>
      </c>
      <c r="S1949" s="40">
        <f t="shared" ca="1" si="580"/>
        <v>0</v>
      </c>
      <c r="T1949" s="46">
        <f t="shared" ca="1" si="581"/>
        <v>12</v>
      </c>
      <c r="X1949" s="74">
        <f t="shared" ca="1" si="582"/>
        <v>0.3764177898381173</v>
      </c>
      <c r="Y1949" s="75">
        <f t="shared" ca="1" si="583"/>
        <v>0.3764177898381173</v>
      </c>
      <c r="Z1949" s="74">
        <f t="shared" ca="1" si="584"/>
        <v>1.4570557497112555</v>
      </c>
      <c r="AA1949" s="76">
        <f t="shared" ca="1" si="585"/>
        <v>376.4177898381173</v>
      </c>
      <c r="AB1949" s="76">
        <f t="shared" ca="1" si="586"/>
        <v>1457.0557497112554</v>
      </c>
    </row>
    <row r="1950" spans="1:28" x14ac:dyDescent="0.25">
      <c r="A1950" s="2">
        <f t="shared" si="587"/>
        <v>16</v>
      </c>
      <c r="B1950" s="16">
        <f ca="1">VLOOKUP(A1950,PERIODS!$O$4:$P$33,2,FALSE)</f>
        <v>3.3000000000000002E-2</v>
      </c>
      <c r="C1950" s="15"/>
      <c r="D1950" s="18">
        <v>1936</v>
      </c>
      <c r="E1950" s="34">
        <f t="shared" ca="1" si="570"/>
        <v>24445.99272266894</v>
      </c>
      <c r="F1950" s="34">
        <f t="shared" ca="1" si="571"/>
        <v>3300</v>
      </c>
      <c r="G1950" s="69">
        <f t="shared" ca="1" si="575"/>
        <v>0</v>
      </c>
      <c r="H1950" s="34">
        <f t="shared" ca="1" si="576"/>
        <v>-543.74636488431292</v>
      </c>
      <c r="I1950" s="34">
        <f t="shared" ca="1" si="577"/>
        <v>2756.2536351156868</v>
      </c>
      <c r="J1950" s="18">
        <f ca="1">SUM(INDIRECT(ADDRESS(ROW(F1950),COLUMN(F1950),4)):INDIRECT(ADDRESS(ROW(F1950)+N$5-1,COLUMN(F1950),4)))</f>
        <v>24300</v>
      </c>
      <c r="K1950" s="18">
        <f t="shared" ca="1" si="578"/>
        <v>0</v>
      </c>
      <c r="L1950" s="18">
        <f t="shared" ca="1" si="588"/>
        <v>0</v>
      </c>
      <c r="M1950" s="18">
        <f t="shared" ca="1" si="572"/>
        <v>0</v>
      </c>
      <c r="N1950" s="34">
        <f t="shared" ca="1" si="579"/>
        <v>21689.739087553251</v>
      </c>
      <c r="P1950" s="18">
        <f t="shared" ca="1" si="573"/>
        <v>543.74636488431292</v>
      </c>
      <c r="Q1950" s="47">
        <f ca="1">SUM(L$15:L1950)-SUM(M$15:M1950)</f>
        <v>0</v>
      </c>
      <c r="R1950" s="47" t="str">
        <f t="shared" ca="1" si="574"/>
        <v>M1953</v>
      </c>
      <c r="S1950" s="40">
        <f t="shared" ca="1" si="580"/>
        <v>0</v>
      </c>
      <c r="T1950" s="46">
        <f t="shared" ca="1" si="581"/>
        <v>34</v>
      </c>
      <c r="X1950" s="74">
        <f t="shared" ca="1" si="582"/>
        <v>-0.54374636488431294</v>
      </c>
      <c r="Y1950" s="75">
        <f t="shared" ca="1" si="583"/>
        <v>-0.54374636488431294</v>
      </c>
      <c r="Z1950" s="74">
        <f t="shared" ca="1" si="584"/>
        <v>0.58056914919140978</v>
      </c>
      <c r="AA1950" s="76">
        <f t="shared" ca="1" si="585"/>
        <v>-543.74636488431292</v>
      </c>
      <c r="AB1950" s="76">
        <f t="shared" ca="1" si="586"/>
        <v>580.56914919140979</v>
      </c>
    </row>
    <row r="1951" spans="1:28" x14ac:dyDescent="0.25">
      <c r="A1951" s="2">
        <f t="shared" si="587"/>
        <v>17</v>
      </c>
      <c r="B1951" s="16">
        <f ca="1">VLOOKUP(A1951,PERIODS!$O$4:$P$33,2,FALSE)</f>
        <v>3.5000000000000003E-2</v>
      </c>
      <c r="C1951" s="15"/>
      <c r="D1951" s="18">
        <v>1937</v>
      </c>
      <c r="E1951" s="34">
        <f t="shared" ca="1" si="570"/>
        <v>21689.739087553251</v>
      </c>
      <c r="F1951" s="34">
        <f t="shared" ca="1" si="571"/>
        <v>3500.0000000000005</v>
      </c>
      <c r="G1951" s="69">
        <f t="shared" ca="1" si="575"/>
        <v>0</v>
      </c>
      <c r="H1951" s="34">
        <f t="shared" ca="1" si="576"/>
        <v>-957.76202820242167</v>
      </c>
      <c r="I1951" s="34">
        <f t="shared" ca="1" si="577"/>
        <v>2542.2379717975787</v>
      </c>
      <c r="J1951" s="18">
        <f ca="1">SUM(INDIRECT(ADDRESS(ROW(F1951),COLUMN(F1951),4)):INDIRECT(ADDRESS(ROW(F1951)+N$5-1,COLUMN(F1951),4)))</f>
        <v>24500.000000000004</v>
      </c>
      <c r="K1951" s="18">
        <f t="shared" ca="1" si="578"/>
        <v>16350</v>
      </c>
      <c r="L1951" s="18">
        <f t="shared" ca="1" si="588"/>
        <v>16350</v>
      </c>
      <c r="M1951" s="18">
        <f t="shared" ca="1" si="572"/>
        <v>0</v>
      </c>
      <c r="N1951" s="34">
        <f t="shared" ca="1" si="579"/>
        <v>19147.501115755673</v>
      </c>
      <c r="P1951" s="18">
        <f t="shared" ca="1" si="573"/>
        <v>957.76202820242167</v>
      </c>
      <c r="Q1951" s="47">
        <f ca="1">SUM(L$15:L1951)-SUM(M$15:M1951)</f>
        <v>16350</v>
      </c>
      <c r="R1951" s="47" t="str">
        <f t="shared" ca="1" si="574"/>
        <v>M1954</v>
      </c>
      <c r="S1951" s="40">
        <f t="shared" ca="1" si="580"/>
        <v>0</v>
      </c>
      <c r="T1951" s="46">
        <f t="shared" ca="1" si="581"/>
        <v>15</v>
      </c>
      <c r="X1951" s="74">
        <f t="shared" ca="1" si="582"/>
        <v>-0.95776202820242162</v>
      </c>
      <c r="Y1951" s="75">
        <f t="shared" ca="1" si="583"/>
        <v>-0.95776202820242162</v>
      </c>
      <c r="Z1951" s="74">
        <f t="shared" ca="1" si="584"/>
        <v>0.38375074903403189</v>
      </c>
      <c r="AA1951" s="76">
        <f t="shared" ca="1" si="585"/>
        <v>-957.76202820242167</v>
      </c>
      <c r="AB1951" s="76">
        <f t="shared" ca="1" si="586"/>
        <v>383.75074903403191</v>
      </c>
    </row>
    <row r="1952" spans="1:28" x14ac:dyDescent="0.25">
      <c r="A1952" s="2">
        <f t="shared" si="587"/>
        <v>18</v>
      </c>
      <c r="B1952" s="16">
        <f ca="1">VLOOKUP(A1952,PERIODS!$O$4:$P$33,2,FALSE)</f>
        <v>3.5000000000000003E-2</v>
      </c>
      <c r="C1952" s="15"/>
      <c r="D1952" s="18">
        <v>1938</v>
      </c>
      <c r="E1952" s="34">
        <f t="shared" ca="1" si="570"/>
        <v>19147.501115755673</v>
      </c>
      <c r="F1952" s="34">
        <f t="shared" ca="1" si="571"/>
        <v>3500.0000000000005</v>
      </c>
      <c r="G1952" s="69">
        <f t="shared" ca="1" si="575"/>
        <v>0</v>
      </c>
      <c r="H1952" s="34">
        <f t="shared" ca="1" si="576"/>
        <v>-316.52672014687118</v>
      </c>
      <c r="I1952" s="34">
        <f t="shared" ca="1" si="577"/>
        <v>3183.4732798531295</v>
      </c>
      <c r="J1952" s="18">
        <f ca="1">SUM(INDIRECT(ADDRESS(ROW(F1952),COLUMN(F1952),4)):INDIRECT(ADDRESS(ROW(F1952)+N$5-1,COLUMN(F1952),4)))</f>
        <v>24500.000000000004</v>
      </c>
      <c r="K1952" s="18">
        <f t="shared" ca="1" si="578"/>
        <v>16350</v>
      </c>
      <c r="L1952" s="18">
        <f t="shared" ca="1" si="588"/>
        <v>0</v>
      </c>
      <c r="M1952" s="18">
        <f t="shared" ca="1" si="572"/>
        <v>0</v>
      </c>
      <c r="N1952" s="34">
        <f t="shared" ca="1" si="579"/>
        <v>15964.027835902543</v>
      </c>
      <c r="P1952" s="18">
        <f t="shared" ca="1" si="573"/>
        <v>316.52672014687118</v>
      </c>
      <c r="Q1952" s="47">
        <f ca="1">SUM(L$15:L1952)-SUM(M$15:M1952)</f>
        <v>16350</v>
      </c>
      <c r="R1952" s="47" t="str">
        <f t="shared" ca="1" si="574"/>
        <v>M1955</v>
      </c>
      <c r="S1952" s="40">
        <f t="shared" ca="1" si="580"/>
        <v>0</v>
      </c>
      <c r="T1952" s="46">
        <f t="shared" ca="1" si="581"/>
        <v>43</v>
      </c>
      <c r="X1952" s="74">
        <f t="shared" ca="1" si="582"/>
        <v>-0.31652672014687117</v>
      </c>
      <c r="Y1952" s="75">
        <f t="shared" ca="1" si="583"/>
        <v>-0.31652672014687117</v>
      </c>
      <c r="Z1952" s="74">
        <f t="shared" ca="1" si="584"/>
        <v>0.72867554098218079</v>
      </c>
      <c r="AA1952" s="76">
        <f t="shared" ca="1" si="585"/>
        <v>-316.52672014687118</v>
      </c>
      <c r="AB1952" s="76">
        <f t="shared" ca="1" si="586"/>
        <v>728.67554098218079</v>
      </c>
    </row>
    <row r="1953" spans="1:28" x14ac:dyDescent="0.25">
      <c r="A1953" s="2">
        <f t="shared" si="587"/>
        <v>19</v>
      </c>
      <c r="B1953" s="16">
        <f ca="1">VLOOKUP(A1953,PERIODS!$O$4:$P$33,2,FALSE)</f>
        <v>3.5000000000000003E-2</v>
      </c>
      <c r="C1953" s="15"/>
      <c r="D1953" s="18">
        <v>1939</v>
      </c>
      <c r="E1953" s="34">
        <f t="shared" ca="1" si="570"/>
        <v>15964.027835902543</v>
      </c>
      <c r="F1953" s="34">
        <f t="shared" ca="1" si="571"/>
        <v>3500.0000000000005</v>
      </c>
      <c r="G1953" s="69">
        <f t="shared" ca="1" si="575"/>
        <v>0</v>
      </c>
      <c r="H1953" s="34">
        <f t="shared" ca="1" si="576"/>
        <v>125.08563444804538</v>
      </c>
      <c r="I1953" s="34">
        <f t="shared" ca="1" si="577"/>
        <v>3625.0856344480458</v>
      </c>
      <c r="J1953" s="18">
        <f ca="1">SUM(INDIRECT(ADDRESS(ROW(F1953),COLUMN(F1953),4)):INDIRECT(ADDRESS(ROW(F1953)+N$5-1,COLUMN(F1953),4)))</f>
        <v>24500.000000000004</v>
      </c>
      <c r="K1953" s="18">
        <f t="shared" ca="1" si="578"/>
        <v>16350</v>
      </c>
      <c r="L1953" s="18">
        <f t="shared" ca="1" si="588"/>
        <v>0</v>
      </c>
      <c r="M1953" s="18">
        <f t="shared" ca="1" si="572"/>
        <v>0</v>
      </c>
      <c r="N1953" s="34">
        <f t="shared" ca="1" si="579"/>
        <v>12338.942201454498</v>
      </c>
      <c r="P1953" s="18">
        <f t="shared" ca="1" si="573"/>
        <v>125.08563444804538</v>
      </c>
      <c r="Q1953" s="47">
        <f ca="1">SUM(L$15:L1953)-SUM(M$15:M1953)</f>
        <v>16350</v>
      </c>
      <c r="R1953" s="47" t="str">
        <f t="shared" ca="1" si="574"/>
        <v>M1956</v>
      </c>
      <c r="S1953" s="40">
        <f t="shared" ca="1" si="580"/>
        <v>0</v>
      </c>
      <c r="T1953" s="46">
        <f t="shared" ca="1" si="581"/>
        <v>78</v>
      </c>
      <c r="X1953" s="74">
        <f t="shared" ca="1" si="582"/>
        <v>0.12508563444804538</v>
      </c>
      <c r="Y1953" s="75">
        <f t="shared" ca="1" si="583"/>
        <v>0.12508563444804538</v>
      </c>
      <c r="Z1953" s="74">
        <f t="shared" ca="1" si="584"/>
        <v>1.1332454937641121</v>
      </c>
      <c r="AA1953" s="76">
        <f t="shared" ca="1" si="585"/>
        <v>125.08563444804538</v>
      </c>
      <c r="AB1953" s="76">
        <f t="shared" ca="1" si="586"/>
        <v>1133.2454937641121</v>
      </c>
    </row>
    <row r="1954" spans="1:28" x14ac:dyDescent="0.25">
      <c r="A1954" s="2">
        <f t="shared" si="587"/>
        <v>20</v>
      </c>
      <c r="B1954" s="16">
        <f ca="1">VLOOKUP(A1954,PERIODS!$O$4:$P$33,2,FALSE)</f>
        <v>3.5000000000000003E-2</v>
      </c>
      <c r="C1954" s="15"/>
      <c r="D1954" s="18">
        <v>1940</v>
      </c>
      <c r="E1954" s="34">
        <f t="shared" ref="E1954:E2017" ca="1" si="589">N1953</f>
        <v>12338.942201454498</v>
      </c>
      <c r="F1954" s="34">
        <f t="shared" ca="1" si="571"/>
        <v>3500.0000000000005</v>
      </c>
      <c r="G1954" s="69">
        <f t="shared" ca="1" si="575"/>
        <v>0</v>
      </c>
      <c r="H1954" s="34">
        <f t="shared" ca="1" si="576"/>
        <v>-78.507651047335003</v>
      </c>
      <c r="I1954" s="34">
        <f t="shared" ca="1" si="577"/>
        <v>3421.4923489526655</v>
      </c>
      <c r="J1954" s="18">
        <f ca="1">SUM(INDIRECT(ADDRESS(ROW(F1954),COLUMN(F1954),4)):INDIRECT(ADDRESS(ROW(F1954)+N$5-1,COLUMN(F1954),4)))</f>
        <v>24500.000000000004</v>
      </c>
      <c r="K1954" s="18">
        <f t="shared" ca="1" si="578"/>
        <v>0</v>
      </c>
      <c r="L1954" s="18">
        <f t="shared" ca="1" si="588"/>
        <v>0</v>
      </c>
      <c r="M1954" s="18">
        <f t="shared" ca="1" si="572"/>
        <v>16350</v>
      </c>
      <c r="N1954" s="34">
        <f t="shared" ca="1" si="579"/>
        <v>25267.449852501832</v>
      </c>
      <c r="P1954" s="18">
        <f t="shared" ca="1" si="573"/>
        <v>78.507651047335003</v>
      </c>
      <c r="Q1954" s="47">
        <f ca="1">SUM(L$15:L1954)-SUM(M$15:M1954)</f>
        <v>0</v>
      </c>
      <c r="R1954" s="47" t="str">
        <f t="shared" ca="1" si="574"/>
        <v>M1957</v>
      </c>
      <c r="S1954" s="40">
        <f t="shared" ca="1" si="580"/>
        <v>0</v>
      </c>
      <c r="T1954" s="46">
        <f t="shared" ca="1" si="581"/>
        <v>77</v>
      </c>
      <c r="X1954" s="74">
        <f t="shared" ca="1" si="582"/>
        <v>-7.8507651047335009E-2</v>
      </c>
      <c r="Y1954" s="75">
        <f t="shared" ca="1" si="583"/>
        <v>-7.8507651047335009E-2</v>
      </c>
      <c r="Z1954" s="74">
        <f t="shared" ca="1" si="584"/>
        <v>0.92449498654959072</v>
      </c>
      <c r="AA1954" s="76">
        <f t="shared" ca="1" si="585"/>
        <v>-78.507651047335003</v>
      </c>
      <c r="AB1954" s="76">
        <f t="shared" ca="1" si="586"/>
        <v>924.49498654959075</v>
      </c>
    </row>
    <row r="1955" spans="1:28" x14ac:dyDescent="0.25">
      <c r="A1955" s="2">
        <f t="shared" si="587"/>
        <v>21</v>
      </c>
      <c r="B1955" s="16">
        <f ca="1">VLOOKUP(A1955,PERIODS!$O$4:$P$33,2,FALSE)</f>
        <v>3.5000000000000003E-2</v>
      </c>
      <c r="C1955" s="15"/>
      <c r="D1955" s="18">
        <v>1941</v>
      </c>
      <c r="E1955" s="34">
        <f t="shared" ca="1" si="589"/>
        <v>25267.449852501832</v>
      </c>
      <c r="F1955" s="34">
        <f t="shared" ca="1" si="571"/>
        <v>3500.0000000000005</v>
      </c>
      <c r="G1955" s="69">
        <f t="shared" ca="1" si="575"/>
        <v>0</v>
      </c>
      <c r="H1955" s="34">
        <f t="shared" ca="1" si="576"/>
        <v>266.60045983622484</v>
      </c>
      <c r="I1955" s="34">
        <f t="shared" ca="1" si="577"/>
        <v>3766.6004598362251</v>
      </c>
      <c r="J1955" s="18">
        <f ca="1">SUM(INDIRECT(ADDRESS(ROW(F1955),COLUMN(F1955),4)):INDIRECT(ADDRESS(ROW(F1955)+N$5-1,COLUMN(F1955),4)))</f>
        <v>24500.000000000004</v>
      </c>
      <c r="K1955" s="18">
        <f t="shared" ca="1" si="578"/>
        <v>0</v>
      </c>
      <c r="L1955" s="18">
        <f t="shared" ca="1" si="588"/>
        <v>0</v>
      </c>
      <c r="M1955" s="18">
        <f t="shared" ca="1" si="572"/>
        <v>0</v>
      </c>
      <c r="N1955" s="34">
        <f t="shared" ca="1" si="579"/>
        <v>21500.849392665608</v>
      </c>
      <c r="P1955" s="18">
        <f t="shared" ca="1" si="573"/>
        <v>266.60045983622484</v>
      </c>
      <c r="Q1955" s="47">
        <f ca="1">SUM(L$15:L1955)-SUM(M$15:M1955)</f>
        <v>0</v>
      </c>
      <c r="R1955" s="47" t="str">
        <f t="shared" ca="1" si="574"/>
        <v>M1958</v>
      </c>
      <c r="S1955" s="40">
        <f t="shared" ca="1" si="580"/>
        <v>0</v>
      </c>
      <c r="T1955" s="46">
        <f t="shared" ca="1" si="581"/>
        <v>79</v>
      </c>
      <c r="X1955" s="74">
        <f t="shared" ca="1" si="582"/>
        <v>0.26660045983622482</v>
      </c>
      <c r="Y1955" s="75">
        <f t="shared" ca="1" si="583"/>
        <v>0.26660045983622482</v>
      </c>
      <c r="Z1955" s="74">
        <f t="shared" ca="1" si="584"/>
        <v>1.3055187349460966</v>
      </c>
      <c r="AA1955" s="76">
        <f t="shared" ca="1" si="585"/>
        <v>266.60045983622484</v>
      </c>
      <c r="AB1955" s="76">
        <f t="shared" ca="1" si="586"/>
        <v>1305.5187349460966</v>
      </c>
    </row>
    <row r="1956" spans="1:28" x14ac:dyDescent="0.25">
      <c r="A1956" s="2">
        <f t="shared" si="587"/>
        <v>22</v>
      </c>
      <c r="B1956" s="16">
        <f ca="1">VLOOKUP(A1956,PERIODS!$O$4:$P$33,2,FALSE)</f>
        <v>3.5000000000000003E-2</v>
      </c>
      <c r="C1956" s="15"/>
      <c r="D1956" s="18">
        <v>1942</v>
      </c>
      <c r="E1956" s="34">
        <f t="shared" ca="1" si="589"/>
        <v>21500.849392665608</v>
      </c>
      <c r="F1956" s="34">
        <f t="shared" ca="1" si="571"/>
        <v>3500.0000000000005</v>
      </c>
      <c r="G1956" s="69">
        <f t="shared" ca="1" si="575"/>
        <v>0</v>
      </c>
      <c r="H1956" s="34">
        <f t="shared" ca="1" si="576"/>
        <v>69.003770879966908</v>
      </c>
      <c r="I1956" s="34">
        <f t="shared" ca="1" si="577"/>
        <v>3569.0037708799673</v>
      </c>
      <c r="J1956" s="18">
        <f ca="1">SUM(INDIRECT(ADDRESS(ROW(F1956),COLUMN(F1956),4)):INDIRECT(ADDRESS(ROW(F1956)+N$5-1,COLUMN(F1956),4)))</f>
        <v>25000.000000000004</v>
      </c>
      <c r="K1956" s="18">
        <f t="shared" ca="1" si="578"/>
        <v>16350</v>
      </c>
      <c r="L1956" s="18">
        <f t="shared" ca="1" si="588"/>
        <v>16350</v>
      </c>
      <c r="M1956" s="18">
        <f t="shared" ca="1" si="572"/>
        <v>0</v>
      </c>
      <c r="N1956" s="34">
        <f t="shared" ca="1" si="579"/>
        <v>17931.84562178564</v>
      </c>
      <c r="P1956" s="18">
        <f t="shared" ca="1" si="573"/>
        <v>69.003770879966908</v>
      </c>
      <c r="Q1956" s="47">
        <f ca="1">SUM(L$15:L1956)-SUM(M$15:M1956)</f>
        <v>16350</v>
      </c>
      <c r="R1956" s="47" t="str">
        <f t="shared" ca="1" si="574"/>
        <v>M1959</v>
      </c>
      <c r="S1956" s="40">
        <f t="shared" ca="1" si="580"/>
        <v>0</v>
      </c>
      <c r="T1956" s="46">
        <f t="shared" ca="1" si="581"/>
        <v>21</v>
      </c>
      <c r="X1956" s="74">
        <f t="shared" ca="1" si="582"/>
        <v>6.9003770879966911E-2</v>
      </c>
      <c r="Y1956" s="75">
        <f t="shared" ca="1" si="583"/>
        <v>6.9003770879966911E-2</v>
      </c>
      <c r="Z1956" s="74">
        <f t="shared" ca="1" si="584"/>
        <v>1.0714402494133008</v>
      </c>
      <c r="AA1956" s="76">
        <f t="shared" ca="1" si="585"/>
        <v>69.003770879966908</v>
      </c>
      <c r="AB1956" s="76">
        <f t="shared" ca="1" si="586"/>
        <v>1071.4402494133008</v>
      </c>
    </row>
    <row r="1957" spans="1:28" x14ac:dyDescent="0.25">
      <c r="A1957" s="2">
        <f t="shared" si="587"/>
        <v>23</v>
      </c>
      <c r="B1957" s="16">
        <f ca="1">VLOOKUP(A1957,PERIODS!$O$4:$P$33,2,FALSE)</f>
        <v>3.5000000000000003E-2</v>
      </c>
      <c r="C1957" s="15"/>
      <c r="D1957" s="18">
        <v>1943</v>
      </c>
      <c r="E1957" s="34">
        <f t="shared" ca="1" si="589"/>
        <v>17931.84562178564</v>
      </c>
      <c r="F1957" s="34">
        <f t="shared" ca="1" si="571"/>
        <v>3500.0000000000005</v>
      </c>
      <c r="G1957" s="69">
        <f t="shared" ca="1" si="575"/>
        <v>0</v>
      </c>
      <c r="H1957" s="34">
        <f t="shared" ca="1" si="576"/>
        <v>1297.5646739252188</v>
      </c>
      <c r="I1957" s="34">
        <f t="shared" ca="1" si="577"/>
        <v>4797.5646739252188</v>
      </c>
      <c r="J1957" s="18">
        <f ca="1">SUM(INDIRECT(ADDRESS(ROW(F1957),COLUMN(F1957),4)):INDIRECT(ADDRESS(ROW(F1957)+N$5-1,COLUMN(F1957),4)))</f>
        <v>25500.000000000004</v>
      </c>
      <c r="K1957" s="18">
        <f t="shared" ca="1" si="578"/>
        <v>16350</v>
      </c>
      <c r="L1957" s="18">
        <f t="shared" ca="1" si="588"/>
        <v>0</v>
      </c>
      <c r="M1957" s="18">
        <f t="shared" ca="1" si="572"/>
        <v>0</v>
      </c>
      <c r="N1957" s="34">
        <f t="shared" ca="1" si="579"/>
        <v>13134.280947860421</v>
      </c>
      <c r="P1957" s="18">
        <f t="shared" ca="1" si="573"/>
        <v>1297.5646739252188</v>
      </c>
      <c r="Q1957" s="47">
        <f ca="1">SUM(L$15:L1957)-SUM(M$15:M1957)</f>
        <v>16350</v>
      </c>
      <c r="R1957" s="47" t="str">
        <f t="shared" ca="1" si="574"/>
        <v>M1960</v>
      </c>
      <c r="S1957" s="40">
        <f t="shared" ca="1" si="580"/>
        <v>0</v>
      </c>
      <c r="T1957" s="46">
        <f t="shared" ca="1" si="581"/>
        <v>68</v>
      </c>
      <c r="X1957" s="74">
        <f t="shared" ca="1" si="582"/>
        <v>1.2975646739252189</v>
      </c>
      <c r="Y1957" s="75">
        <f t="shared" ca="1" si="583"/>
        <v>1.2975646739252189</v>
      </c>
      <c r="Z1957" s="74">
        <f t="shared" ca="1" si="584"/>
        <v>3.6603716058973212</v>
      </c>
      <c r="AA1957" s="76">
        <f t="shared" ca="1" si="585"/>
        <v>1297.5646739252188</v>
      </c>
      <c r="AB1957" s="76">
        <f t="shared" ca="1" si="586"/>
        <v>3660.3716058973214</v>
      </c>
    </row>
    <row r="1958" spans="1:28" x14ac:dyDescent="0.25">
      <c r="A1958" s="2">
        <f t="shared" si="587"/>
        <v>24</v>
      </c>
      <c r="B1958" s="16">
        <f ca="1">VLOOKUP(A1958,PERIODS!$O$4:$P$33,2,FALSE)</f>
        <v>3.5000000000000003E-2</v>
      </c>
      <c r="C1958" s="15"/>
      <c r="D1958" s="18">
        <v>1944</v>
      </c>
      <c r="E1958" s="34">
        <f t="shared" ca="1" si="589"/>
        <v>13134.280947860421</v>
      </c>
      <c r="F1958" s="34">
        <f t="shared" ca="1" si="571"/>
        <v>3500.0000000000005</v>
      </c>
      <c r="G1958" s="69">
        <f t="shared" ca="1" si="575"/>
        <v>0</v>
      </c>
      <c r="H1958" s="34">
        <f t="shared" ca="1" si="576"/>
        <v>-135.36798929905152</v>
      </c>
      <c r="I1958" s="34">
        <f t="shared" ca="1" si="577"/>
        <v>3364.6320107009487</v>
      </c>
      <c r="J1958" s="18">
        <f ca="1">SUM(INDIRECT(ADDRESS(ROW(F1958),COLUMN(F1958),4)):INDIRECT(ADDRESS(ROW(F1958)+N$5-1,COLUMN(F1958),4)))</f>
        <v>26000</v>
      </c>
      <c r="K1958" s="18">
        <f t="shared" ca="1" si="578"/>
        <v>16350</v>
      </c>
      <c r="L1958" s="18">
        <f t="shared" ca="1" si="588"/>
        <v>0</v>
      </c>
      <c r="M1958" s="18">
        <f t="shared" ca="1" si="572"/>
        <v>0</v>
      </c>
      <c r="N1958" s="34">
        <f t="shared" ca="1" si="579"/>
        <v>9769.6489371594726</v>
      </c>
      <c r="P1958" s="18">
        <f t="shared" ca="1" si="573"/>
        <v>135.36798929905152</v>
      </c>
      <c r="Q1958" s="47">
        <f ca="1">SUM(L$15:L1958)-SUM(M$15:M1958)</f>
        <v>16350</v>
      </c>
      <c r="R1958" s="47" t="str">
        <f t="shared" ca="1" si="574"/>
        <v>M1961</v>
      </c>
      <c r="S1958" s="40">
        <f t="shared" ca="1" si="580"/>
        <v>0</v>
      </c>
      <c r="T1958" s="46">
        <f t="shared" ca="1" si="581"/>
        <v>87</v>
      </c>
      <c r="X1958" s="74">
        <f t="shared" ca="1" si="582"/>
        <v>-0.13536798929905153</v>
      </c>
      <c r="Y1958" s="75">
        <f t="shared" ca="1" si="583"/>
        <v>-0.13536798929905153</v>
      </c>
      <c r="Z1958" s="74">
        <f t="shared" ca="1" si="584"/>
        <v>0.87339445273247762</v>
      </c>
      <c r="AA1958" s="76">
        <f t="shared" ca="1" si="585"/>
        <v>-135.36798929905152</v>
      </c>
      <c r="AB1958" s="76">
        <f t="shared" ca="1" si="586"/>
        <v>873.39445273247759</v>
      </c>
    </row>
    <row r="1959" spans="1:28" x14ac:dyDescent="0.25">
      <c r="A1959" s="2">
        <f t="shared" si="587"/>
        <v>25</v>
      </c>
      <c r="B1959" s="16">
        <f ca="1">VLOOKUP(A1959,PERIODS!$O$4:$P$33,2,FALSE)</f>
        <v>3.5000000000000003E-2</v>
      </c>
      <c r="C1959" s="15"/>
      <c r="D1959" s="18">
        <v>1945</v>
      </c>
      <c r="E1959" s="34">
        <f t="shared" ca="1" si="589"/>
        <v>9769.6489371594726</v>
      </c>
      <c r="F1959" s="34">
        <f t="shared" ca="1" si="571"/>
        <v>3500.0000000000005</v>
      </c>
      <c r="G1959" s="69">
        <f t="shared" ca="1" si="575"/>
        <v>0</v>
      </c>
      <c r="H1959" s="34">
        <f t="shared" ca="1" si="576"/>
        <v>-794.95669845157795</v>
      </c>
      <c r="I1959" s="34">
        <f t="shared" ca="1" si="577"/>
        <v>2705.0433015484223</v>
      </c>
      <c r="J1959" s="18">
        <f ca="1">SUM(INDIRECT(ADDRESS(ROW(F1959),COLUMN(F1959),4)):INDIRECT(ADDRESS(ROW(F1959)+N$5-1,COLUMN(F1959),4)))</f>
        <v>24900</v>
      </c>
      <c r="K1959" s="18">
        <f t="shared" ca="1" si="578"/>
        <v>0</v>
      </c>
      <c r="L1959" s="18">
        <f t="shared" ca="1" si="588"/>
        <v>0</v>
      </c>
      <c r="M1959" s="18">
        <f t="shared" ca="1" si="572"/>
        <v>16350</v>
      </c>
      <c r="N1959" s="34">
        <f t="shared" ca="1" si="579"/>
        <v>23414.605635611049</v>
      </c>
      <c r="P1959" s="18">
        <f t="shared" ca="1" si="573"/>
        <v>794.95669845157795</v>
      </c>
      <c r="Q1959" s="47">
        <f ca="1">SUM(L$15:L1959)-SUM(M$15:M1959)</f>
        <v>0</v>
      </c>
      <c r="R1959" s="47" t="str">
        <f t="shared" ca="1" si="574"/>
        <v>M1962</v>
      </c>
      <c r="S1959" s="40">
        <f t="shared" ca="1" si="580"/>
        <v>0</v>
      </c>
      <c r="T1959" s="46">
        <f t="shared" ca="1" si="581"/>
        <v>59</v>
      </c>
      <c r="X1959" s="74">
        <f t="shared" ca="1" si="582"/>
        <v>-0.7949566984515779</v>
      </c>
      <c r="Y1959" s="75">
        <f t="shared" ca="1" si="583"/>
        <v>-0.7949566984515779</v>
      </c>
      <c r="Z1959" s="74">
        <f t="shared" ca="1" si="584"/>
        <v>0.45160078951267169</v>
      </c>
      <c r="AA1959" s="76">
        <f t="shared" ca="1" si="585"/>
        <v>-794.95669845157795</v>
      </c>
      <c r="AB1959" s="76">
        <f t="shared" ca="1" si="586"/>
        <v>451.60078951267167</v>
      </c>
    </row>
    <row r="1960" spans="1:28" x14ac:dyDescent="0.25">
      <c r="A1960" s="2">
        <f t="shared" si="587"/>
        <v>26</v>
      </c>
      <c r="B1960" s="16">
        <f ca="1">VLOOKUP(A1960,PERIODS!$O$4:$P$33,2,FALSE)</f>
        <v>3.5000000000000003E-2</v>
      </c>
      <c r="C1960" s="15"/>
      <c r="D1960" s="18">
        <v>1946</v>
      </c>
      <c r="E1960" s="34">
        <f t="shared" ca="1" si="589"/>
        <v>23414.605635611049</v>
      </c>
      <c r="F1960" s="34">
        <f t="shared" ca="1" si="571"/>
        <v>3500.0000000000005</v>
      </c>
      <c r="G1960" s="69">
        <f t="shared" ca="1" si="575"/>
        <v>0</v>
      </c>
      <c r="H1960" s="34">
        <f t="shared" ca="1" si="576"/>
        <v>144.61577552881192</v>
      </c>
      <c r="I1960" s="34">
        <f t="shared" ca="1" si="577"/>
        <v>3644.6157755288123</v>
      </c>
      <c r="J1960" s="18">
        <f ca="1">SUM(INDIRECT(ADDRESS(ROW(F1960),COLUMN(F1960),4)):INDIRECT(ADDRESS(ROW(F1960)+N$5-1,COLUMN(F1960),4)))</f>
        <v>23900</v>
      </c>
      <c r="K1960" s="18">
        <f t="shared" ca="1" si="578"/>
        <v>16350</v>
      </c>
      <c r="L1960" s="18">
        <f t="shared" ca="1" si="588"/>
        <v>16350</v>
      </c>
      <c r="M1960" s="18">
        <f t="shared" ca="1" si="572"/>
        <v>0</v>
      </c>
      <c r="N1960" s="34">
        <f t="shared" ca="1" si="579"/>
        <v>19769.989860082238</v>
      </c>
      <c r="P1960" s="18">
        <f t="shared" ca="1" si="573"/>
        <v>144.61577552881192</v>
      </c>
      <c r="Q1960" s="47">
        <f ca="1">SUM(L$15:L1960)-SUM(M$15:M1960)</f>
        <v>16350</v>
      </c>
      <c r="R1960" s="47" t="str">
        <f t="shared" ca="1" si="574"/>
        <v>M1963</v>
      </c>
      <c r="S1960" s="40">
        <f t="shared" ca="1" si="580"/>
        <v>0</v>
      </c>
      <c r="T1960" s="46">
        <f t="shared" ca="1" si="581"/>
        <v>33</v>
      </c>
      <c r="X1960" s="74">
        <f t="shared" ca="1" si="582"/>
        <v>0.14461577552881191</v>
      </c>
      <c r="Y1960" s="75">
        <f t="shared" ca="1" si="583"/>
        <v>0.14461577552881191</v>
      </c>
      <c r="Z1960" s="74">
        <f t="shared" ca="1" si="584"/>
        <v>1.1555954768966967</v>
      </c>
      <c r="AA1960" s="76">
        <f t="shared" ca="1" si="585"/>
        <v>144.61577552881192</v>
      </c>
      <c r="AB1960" s="76">
        <f t="shared" ca="1" si="586"/>
        <v>1155.5954768966967</v>
      </c>
    </row>
    <row r="1961" spans="1:28" x14ac:dyDescent="0.25">
      <c r="A1961" s="2">
        <f t="shared" si="587"/>
        <v>27</v>
      </c>
      <c r="B1961" s="16">
        <f ca="1">VLOOKUP(A1961,PERIODS!$O$4:$P$33,2,FALSE)</f>
        <v>3.5000000000000003E-2</v>
      </c>
      <c r="C1961" s="15"/>
      <c r="D1961" s="18">
        <v>1947</v>
      </c>
      <c r="E1961" s="34">
        <f t="shared" ca="1" si="589"/>
        <v>19769.989860082238</v>
      </c>
      <c r="F1961" s="34">
        <f t="shared" ca="1" si="571"/>
        <v>3500.0000000000005</v>
      </c>
      <c r="G1961" s="69">
        <f t="shared" ca="1" si="575"/>
        <v>0</v>
      </c>
      <c r="H1961" s="34">
        <f t="shared" ca="1" si="576"/>
        <v>1174.8207263249076</v>
      </c>
      <c r="I1961" s="34">
        <f t="shared" ca="1" si="577"/>
        <v>4674.8207263249078</v>
      </c>
      <c r="J1961" s="18">
        <f ca="1">SUM(INDIRECT(ADDRESS(ROW(F1961),COLUMN(F1961),4)):INDIRECT(ADDRESS(ROW(F1961)+N$5-1,COLUMN(F1961),4)))</f>
        <v>22900</v>
      </c>
      <c r="K1961" s="18">
        <f t="shared" ca="1" si="578"/>
        <v>16350</v>
      </c>
      <c r="L1961" s="18">
        <f t="shared" ca="1" si="588"/>
        <v>0</v>
      </c>
      <c r="M1961" s="18">
        <f t="shared" ca="1" si="572"/>
        <v>0</v>
      </c>
      <c r="N1961" s="34">
        <f t="shared" ca="1" si="579"/>
        <v>15095.16913375733</v>
      </c>
      <c r="P1961" s="18">
        <f t="shared" ca="1" si="573"/>
        <v>1174.8207263249076</v>
      </c>
      <c r="Q1961" s="47">
        <f ca="1">SUM(L$15:L1961)-SUM(M$15:M1961)</f>
        <v>16350</v>
      </c>
      <c r="R1961" s="47" t="str">
        <f t="shared" ca="1" si="574"/>
        <v>M1964</v>
      </c>
      <c r="S1961" s="40">
        <f t="shared" ca="1" si="580"/>
        <v>0</v>
      </c>
      <c r="T1961" s="46">
        <f t="shared" ca="1" si="581"/>
        <v>83</v>
      </c>
      <c r="X1961" s="74">
        <f t="shared" ca="1" si="582"/>
        <v>1.1748207263249075</v>
      </c>
      <c r="Y1961" s="75">
        <f t="shared" ca="1" si="583"/>
        <v>1.1748207263249075</v>
      </c>
      <c r="Z1961" s="74">
        <f t="shared" ca="1" si="584"/>
        <v>3.2375624820842548</v>
      </c>
      <c r="AA1961" s="76">
        <f t="shared" ca="1" si="585"/>
        <v>1174.8207263249076</v>
      </c>
      <c r="AB1961" s="76">
        <f t="shared" ca="1" si="586"/>
        <v>3237.562482084255</v>
      </c>
    </row>
    <row r="1962" spans="1:28" x14ac:dyDescent="0.25">
      <c r="A1962" s="2">
        <f t="shared" si="587"/>
        <v>28</v>
      </c>
      <c r="B1962" s="16">
        <f ca="1">VLOOKUP(A1962,PERIODS!$O$4:$P$33,2,FALSE)</f>
        <v>0.04</v>
      </c>
      <c r="C1962" s="15"/>
      <c r="D1962" s="18">
        <v>1948</v>
      </c>
      <c r="E1962" s="34">
        <f t="shared" ca="1" si="589"/>
        <v>15095.16913375733</v>
      </c>
      <c r="F1962" s="34">
        <f t="shared" ca="1" si="571"/>
        <v>4000</v>
      </c>
      <c r="G1962" s="69">
        <f t="shared" ca="1" si="575"/>
        <v>0</v>
      </c>
      <c r="H1962" s="34">
        <f t="shared" ca="1" si="576"/>
        <v>-551.5320018032188</v>
      </c>
      <c r="I1962" s="34">
        <f t="shared" ca="1" si="577"/>
        <v>3448.4679981967811</v>
      </c>
      <c r="J1962" s="18">
        <f ca="1">SUM(INDIRECT(ADDRESS(ROW(F1962),COLUMN(F1962),4)):INDIRECT(ADDRESS(ROW(F1962)+N$5-1,COLUMN(F1962),4)))</f>
        <v>21900</v>
      </c>
      <c r="K1962" s="18">
        <f t="shared" ca="1" si="578"/>
        <v>16350</v>
      </c>
      <c r="L1962" s="18">
        <f t="shared" ca="1" si="588"/>
        <v>0</v>
      </c>
      <c r="M1962" s="18">
        <f t="shared" ca="1" si="572"/>
        <v>0</v>
      </c>
      <c r="N1962" s="34">
        <f t="shared" ca="1" si="579"/>
        <v>11646.70113556055</v>
      </c>
      <c r="P1962" s="18">
        <f t="shared" ca="1" si="573"/>
        <v>551.5320018032188</v>
      </c>
      <c r="Q1962" s="47">
        <f ca="1">SUM(L$15:L1962)-SUM(M$15:M1962)</f>
        <v>16350</v>
      </c>
      <c r="R1962" s="47" t="str">
        <f t="shared" ca="1" si="574"/>
        <v>M1965</v>
      </c>
      <c r="S1962" s="40">
        <f t="shared" ca="1" si="580"/>
        <v>0</v>
      </c>
      <c r="T1962" s="46">
        <f t="shared" ca="1" si="581"/>
        <v>94</v>
      </c>
      <c r="X1962" s="74">
        <f t="shared" ca="1" si="582"/>
        <v>-0.55153200180321882</v>
      </c>
      <c r="Y1962" s="75">
        <f t="shared" ca="1" si="583"/>
        <v>-0.55153200180321882</v>
      </c>
      <c r="Z1962" s="74">
        <f t="shared" ca="1" si="584"/>
        <v>0.57606659894411716</v>
      </c>
      <c r="AA1962" s="76">
        <f t="shared" ca="1" si="585"/>
        <v>-551.5320018032188</v>
      </c>
      <c r="AB1962" s="76">
        <f t="shared" ca="1" si="586"/>
        <v>576.06659894411712</v>
      </c>
    </row>
    <row r="1963" spans="1:28" x14ac:dyDescent="0.25">
      <c r="A1963" s="2">
        <f t="shared" si="587"/>
        <v>29</v>
      </c>
      <c r="B1963" s="16">
        <f ca="1">VLOOKUP(A1963,PERIODS!$O$4:$P$33,2,FALSE)</f>
        <v>0.04</v>
      </c>
      <c r="C1963" s="15"/>
      <c r="D1963" s="18">
        <v>1949</v>
      </c>
      <c r="E1963" s="34">
        <f t="shared" ca="1" si="589"/>
        <v>11646.70113556055</v>
      </c>
      <c r="F1963" s="34">
        <f t="shared" ca="1" si="571"/>
        <v>4000</v>
      </c>
      <c r="G1963" s="69">
        <f t="shared" ca="1" si="575"/>
        <v>0</v>
      </c>
      <c r="H1963" s="34">
        <f t="shared" ca="1" si="576"/>
        <v>-897.18561587290185</v>
      </c>
      <c r="I1963" s="34">
        <f t="shared" ca="1" si="577"/>
        <v>3102.814384127098</v>
      </c>
      <c r="J1963" s="18">
        <f ca="1">SUM(INDIRECT(ADDRESS(ROW(F1963),COLUMN(F1963),4)):INDIRECT(ADDRESS(ROW(F1963)+N$5-1,COLUMN(F1963),4)))</f>
        <v>21200</v>
      </c>
      <c r="K1963" s="18">
        <f t="shared" ca="1" si="578"/>
        <v>0</v>
      </c>
      <c r="L1963" s="18">
        <f t="shared" ca="1" si="588"/>
        <v>0</v>
      </c>
      <c r="M1963" s="18">
        <f t="shared" ca="1" si="572"/>
        <v>16350</v>
      </c>
      <c r="N1963" s="34">
        <f t="shared" ca="1" si="579"/>
        <v>24893.886751433452</v>
      </c>
      <c r="P1963" s="18">
        <f t="shared" ca="1" si="573"/>
        <v>897.18561587290185</v>
      </c>
      <c r="Q1963" s="47">
        <f ca="1">SUM(L$15:L1963)-SUM(M$15:M1963)</f>
        <v>0</v>
      </c>
      <c r="R1963" s="47" t="str">
        <f t="shared" ca="1" si="574"/>
        <v>M1966</v>
      </c>
      <c r="S1963" s="40">
        <f t="shared" ca="1" si="580"/>
        <v>0</v>
      </c>
      <c r="T1963" s="46">
        <f t="shared" ca="1" si="581"/>
        <v>1</v>
      </c>
      <c r="X1963" s="74">
        <f t="shared" ca="1" si="582"/>
        <v>-0.8971856158729018</v>
      </c>
      <c r="Y1963" s="75">
        <f t="shared" ca="1" si="583"/>
        <v>-0.8971856158729018</v>
      </c>
      <c r="Z1963" s="74">
        <f t="shared" ca="1" si="584"/>
        <v>0.40771551461908728</v>
      </c>
      <c r="AA1963" s="76">
        <f t="shared" ca="1" si="585"/>
        <v>-897.18561587290185</v>
      </c>
      <c r="AB1963" s="76">
        <f t="shared" ca="1" si="586"/>
        <v>407.71551461908729</v>
      </c>
    </row>
    <row r="1964" spans="1:28" x14ac:dyDescent="0.25">
      <c r="A1964" s="2">
        <f t="shared" si="587"/>
        <v>30</v>
      </c>
      <c r="B1964" s="16">
        <f ca="1">VLOOKUP(A1964,PERIODS!$O$4:$P$33,2,FALSE)</f>
        <v>0.04</v>
      </c>
      <c r="C1964" s="15"/>
      <c r="D1964" s="18">
        <v>1950</v>
      </c>
      <c r="E1964" s="34">
        <f t="shared" ca="1" si="589"/>
        <v>24893.886751433452</v>
      </c>
      <c r="F1964" s="34">
        <f t="shared" ca="1" si="571"/>
        <v>4000</v>
      </c>
      <c r="G1964" s="69">
        <f t="shared" ca="1" si="575"/>
        <v>0</v>
      </c>
      <c r="H1964" s="34">
        <f t="shared" ca="1" si="576"/>
        <v>720.47503625966635</v>
      </c>
      <c r="I1964" s="34">
        <f t="shared" ca="1" si="577"/>
        <v>4720.475036259666</v>
      </c>
      <c r="J1964" s="18">
        <f ca="1">SUM(INDIRECT(ADDRESS(ROW(F1964),COLUMN(F1964),4)):INDIRECT(ADDRESS(ROW(F1964)+N$5-1,COLUMN(F1964),4)))</f>
        <v>20500</v>
      </c>
      <c r="K1964" s="18">
        <f t="shared" ca="1" si="578"/>
        <v>0</v>
      </c>
      <c r="L1964" s="18">
        <f t="shared" ca="1" si="588"/>
        <v>0</v>
      </c>
      <c r="M1964" s="18">
        <f t="shared" ca="1" si="572"/>
        <v>0</v>
      </c>
      <c r="N1964" s="34">
        <f t="shared" ca="1" si="579"/>
        <v>20173.411715173788</v>
      </c>
      <c r="P1964" s="18">
        <f t="shared" ca="1" si="573"/>
        <v>720.47503625966635</v>
      </c>
      <c r="Q1964" s="47">
        <f ca="1">SUM(L$15:L1964)-SUM(M$15:M1964)</f>
        <v>0</v>
      </c>
      <c r="R1964" s="47" t="str">
        <f t="shared" ca="1" si="574"/>
        <v>M1967</v>
      </c>
      <c r="S1964" s="40">
        <f t="shared" ca="1" si="580"/>
        <v>0</v>
      </c>
      <c r="T1964" s="46">
        <f t="shared" ca="1" si="581"/>
        <v>39</v>
      </c>
      <c r="X1964" s="74">
        <f t="shared" ca="1" si="582"/>
        <v>0.72047503625966636</v>
      </c>
      <c r="Y1964" s="75">
        <f t="shared" ca="1" si="583"/>
        <v>0.72047503625966636</v>
      </c>
      <c r="Z1964" s="74">
        <f t="shared" ca="1" si="584"/>
        <v>2.0554093727498475</v>
      </c>
      <c r="AA1964" s="76">
        <f t="shared" ca="1" si="585"/>
        <v>720.47503625966635</v>
      </c>
      <c r="AB1964" s="76">
        <f t="shared" ca="1" si="586"/>
        <v>2055.4093727498475</v>
      </c>
    </row>
    <row r="1965" spans="1:28" x14ac:dyDescent="0.25">
      <c r="A1965" s="2">
        <f t="shared" si="587"/>
        <v>1</v>
      </c>
      <c r="B1965" s="16">
        <f ca="1">VLOOKUP(A1965,PERIODS!$O$4:$P$33,2,FALSE)</f>
        <v>2.4E-2</v>
      </c>
      <c r="C1965" s="15"/>
      <c r="D1965" s="18">
        <v>1951</v>
      </c>
      <c r="E1965" s="34">
        <f t="shared" ca="1" si="589"/>
        <v>20173.411715173788</v>
      </c>
      <c r="F1965" s="34">
        <f t="shared" ca="1" si="571"/>
        <v>2400</v>
      </c>
      <c r="G1965" s="69">
        <f t="shared" ca="1" si="575"/>
        <v>0</v>
      </c>
      <c r="H1965" s="34">
        <f t="shared" ca="1" si="576"/>
        <v>724.85476300785513</v>
      </c>
      <c r="I1965" s="34">
        <f t="shared" ca="1" si="577"/>
        <v>3124.8547630078551</v>
      </c>
      <c r="J1965" s="18">
        <f ca="1">SUM(INDIRECT(ADDRESS(ROW(F1965),COLUMN(F1965),4)):INDIRECT(ADDRESS(ROW(F1965)+N$5-1,COLUMN(F1965),4)))</f>
        <v>19800</v>
      </c>
      <c r="K1965" s="18">
        <f t="shared" ca="1" si="578"/>
        <v>0</v>
      </c>
      <c r="L1965" s="18">
        <f t="shared" ca="1" si="588"/>
        <v>0</v>
      </c>
      <c r="M1965" s="18">
        <f t="shared" ca="1" si="572"/>
        <v>0</v>
      </c>
      <c r="N1965" s="34">
        <f t="shared" ca="1" si="579"/>
        <v>17048.556952165934</v>
      </c>
      <c r="P1965" s="18">
        <f t="shared" ca="1" si="573"/>
        <v>724.85476300785513</v>
      </c>
      <c r="Q1965" s="47">
        <f ca="1">SUM(L$15:L1965)-SUM(M$15:M1965)</f>
        <v>0</v>
      </c>
      <c r="R1965" s="47" t="str">
        <f t="shared" ca="1" si="574"/>
        <v>M1968</v>
      </c>
      <c r="S1965" s="40">
        <f t="shared" ca="1" si="580"/>
        <v>0</v>
      </c>
      <c r="T1965" s="46">
        <f t="shared" ca="1" si="581"/>
        <v>23</v>
      </c>
      <c r="X1965" s="74">
        <f t="shared" ca="1" si="582"/>
        <v>0.72485476300785512</v>
      </c>
      <c r="Y1965" s="75">
        <f t="shared" ca="1" si="583"/>
        <v>0.72485476300785512</v>
      </c>
      <c r="Z1965" s="74">
        <f t="shared" ca="1" si="584"/>
        <v>2.0644312464073811</v>
      </c>
      <c r="AA1965" s="76">
        <f t="shared" ca="1" si="585"/>
        <v>724.85476300785513</v>
      </c>
      <c r="AB1965" s="76">
        <f t="shared" ca="1" si="586"/>
        <v>2064.431246407381</v>
      </c>
    </row>
    <row r="1966" spans="1:28" x14ac:dyDescent="0.25">
      <c r="A1966" s="2">
        <f t="shared" si="587"/>
        <v>2</v>
      </c>
      <c r="B1966" s="16">
        <f ca="1">VLOOKUP(A1966,PERIODS!$O$4:$P$33,2,FALSE)</f>
        <v>2.5000000000000001E-2</v>
      </c>
      <c r="C1966" s="15"/>
      <c r="D1966" s="18">
        <v>1952</v>
      </c>
      <c r="E1966" s="34">
        <f t="shared" ca="1" si="589"/>
        <v>17048.556952165934</v>
      </c>
      <c r="F1966" s="34">
        <f t="shared" ca="1" si="571"/>
        <v>2500</v>
      </c>
      <c r="G1966" s="69">
        <f t="shared" ca="1" si="575"/>
        <v>0</v>
      </c>
      <c r="H1966" s="34">
        <f t="shared" ca="1" si="576"/>
        <v>127.99720628372057</v>
      </c>
      <c r="I1966" s="34">
        <f t="shared" ca="1" si="577"/>
        <v>2627.9972062837205</v>
      </c>
      <c r="J1966" s="18">
        <f ca="1">SUM(INDIRECT(ADDRESS(ROW(F1966),COLUMN(F1966),4)):INDIRECT(ADDRESS(ROW(F1966)+N$5-1,COLUMN(F1966),4)))</f>
        <v>20700</v>
      </c>
      <c r="K1966" s="18">
        <f t="shared" ca="1" si="578"/>
        <v>16350</v>
      </c>
      <c r="L1966" s="18">
        <f t="shared" ca="1" si="588"/>
        <v>16350</v>
      </c>
      <c r="M1966" s="18">
        <f t="shared" ca="1" si="572"/>
        <v>0</v>
      </c>
      <c r="N1966" s="34">
        <f t="shared" ca="1" si="579"/>
        <v>14420.559745882214</v>
      </c>
      <c r="P1966" s="18">
        <f t="shared" ca="1" si="573"/>
        <v>127.99720628372057</v>
      </c>
      <c r="Q1966" s="47">
        <f ca="1">SUM(L$15:L1966)-SUM(M$15:M1966)</f>
        <v>16350</v>
      </c>
      <c r="R1966" s="47" t="str">
        <f t="shared" ca="1" si="574"/>
        <v>M1969</v>
      </c>
      <c r="S1966" s="40">
        <f t="shared" ca="1" si="580"/>
        <v>0</v>
      </c>
      <c r="T1966" s="46">
        <f t="shared" ca="1" si="581"/>
        <v>90</v>
      </c>
      <c r="X1966" s="74">
        <f t="shared" ca="1" si="582"/>
        <v>0.12799720628372058</v>
      </c>
      <c r="Y1966" s="75">
        <f t="shared" ca="1" si="583"/>
        <v>0.12799720628372058</v>
      </c>
      <c r="Z1966" s="74">
        <f t="shared" ca="1" si="584"/>
        <v>1.1365498274948695</v>
      </c>
      <c r="AA1966" s="76">
        <f t="shared" ca="1" si="585"/>
        <v>127.99720628372057</v>
      </c>
      <c r="AB1966" s="76">
        <f t="shared" ca="1" si="586"/>
        <v>1136.5498274948695</v>
      </c>
    </row>
    <row r="1967" spans="1:28" x14ac:dyDescent="0.25">
      <c r="A1967" s="2">
        <f t="shared" si="587"/>
        <v>3</v>
      </c>
      <c r="B1967" s="16">
        <f ca="1">VLOOKUP(A1967,PERIODS!$O$4:$P$33,2,FALSE)</f>
        <v>2.5000000000000001E-2</v>
      </c>
      <c r="C1967" s="15"/>
      <c r="D1967" s="18">
        <v>1953</v>
      </c>
      <c r="E1967" s="34">
        <f t="shared" ca="1" si="589"/>
        <v>14420.559745882214</v>
      </c>
      <c r="F1967" s="34">
        <f t="shared" ca="1" si="571"/>
        <v>2500</v>
      </c>
      <c r="G1967" s="69">
        <f t="shared" ca="1" si="575"/>
        <v>0</v>
      </c>
      <c r="H1967" s="34">
        <f t="shared" ca="1" si="576"/>
        <v>-386.35186695569968</v>
      </c>
      <c r="I1967" s="34">
        <f t="shared" ca="1" si="577"/>
        <v>2113.6481330443003</v>
      </c>
      <c r="J1967" s="18">
        <f ca="1">SUM(INDIRECT(ADDRESS(ROW(F1967),COLUMN(F1967),4)):INDIRECT(ADDRESS(ROW(F1967)+N$5-1,COLUMN(F1967),4)))</f>
        <v>21500</v>
      </c>
      <c r="K1967" s="18">
        <f t="shared" ca="1" si="578"/>
        <v>16350</v>
      </c>
      <c r="L1967" s="18">
        <f t="shared" ca="1" si="588"/>
        <v>0</v>
      </c>
      <c r="M1967" s="18">
        <f t="shared" ca="1" si="572"/>
        <v>0</v>
      </c>
      <c r="N1967" s="34">
        <f t="shared" ca="1" si="579"/>
        <v>12306.911612837914</v>
      </c>
      <c r="P1967" s="18">
        <f t="shared" ca="1" si="573"/>
        <v>386.35186695569968</v>
      </c>
      <c r="Q1967" s="47">
        <f ca="1">SUM(L$15:L1967)-SUM(M$15:M1967)</f>
        <v>16350</v>
      </c>
      <c r="R1967" s="47" t="str">
        <f t="shared" ca="1" si="574"/>
        <v>M1970</v>
      </c>
      <c r="S1967" s="40">
        <f t="shared" ca="1" si="580"/>
        <v>0</v>
      </c>
      <c r="T1967" s="46">
        <f t="shared" ca="1" si="581"/>
        <v>30</v>
      </c>
      <c r="X1967" s="74">
        <f t="shared" ca="1" si="582"/>
        <v>-0.38635186695569967</v>
      </c>
      <c r="Y1967" s="75">
        <f t="shared" ca="1" si="583"/>
        <v>-0.38635186695569967</v>
      </c>
      <c r="Z1967" s="74">
        <f t="shared" ca="1" si="584"/>
        <v>0.67953137897125515</v>
      </c>
      <c r="AA1967" s="76">
        <f t="shared" ca="1" si="585"/>
        <v>-386.35186695569968</v>
      </c>
      <c r="AB1967" s="76">
        <f t="shared" ca="1" si="586"/>
        <v>679.53137897125521</v>
      </c>
    </row>
    <row r="1968" spans="1:28" x14ac:dyDescent="0.25">
      <c r="A1968" s="2">
        <f t="shared" si="587"/>
        <v>4</v>
      </c>
      <c r="B1968" s="16">
        <f ca="1">VLOOKUP(A1968,PERIODS!$O$4:$P$33,2,FALSE)</f>
        <v>2.5000000000000001E-2</v>
      </c>
      <c r="C1968" s="15"/>
      <c r="D1968" s="18">
        <v>1954</v>
      </c>
      <c r="E1968" s="34">
        <f t="shared" ca="1" si="589"/>
        <v>12306.911612837914</v>
      </c>
      <c r="F1968" s="34">
        <f t="shared" ca="1" si="571"/>
        <v>2500</v>
      </c>
      <c r="G1968" s="69">
        <f t="shared" ca="1" si="575"/>
        <v>0</v>
      </c>
      <c r="H1968" s="34">
        <f t="shared" ca="1" si="576"/>
        <v>-379.2913885288167</v>
      </c>
      <c r="I1968" s="34">
        <f t="shared" ca="1" si="577"/>
        <v>2120.7086114711833</v>
      </c>
      <c r="J1968" s="18">
        <f ca="1">SUM(INDIRECT(ADDRESS(ROW(F1968),COLUMN(F1968),4)):INDIRECT(ADDRESS(ROW(F1968)+N$5-1,COLUMN(F1968),4)))</f>
        <v>22300</v>
      </c>
      <c r="K1968" s="18">
        <f t="shared" ca="1" si="578"/>
        <v>16350</v>
      </c>
      <c r="L1968" s="18">
        <f t="shared" ca="1" si="588"/>
        <v>0</v>
      </c>
      <c r="M1968" s="18">
        <f t="shared" ca="1" si="572"/>
        <v>0</v>
      </c>
      <c r="N1968" s="34">
        <f t="shared" ca="1" si="579"/>
        <v>10186.20300136673</v>
      </c>
      <c r="P1968" s="18">
        <f t="shared" ca="1" si="573"/>
        <v>379.2913885288167</v>
      </c>
      <c r="Q1968" s="47">
        <f ca="1">SUM(L$15:L1968)-SUM(M$15:M1968)</f>
        <v>16350</v>
      </c>
      <c r="R1968" s="47" t="str">
        <f t="shared" ca="1" si="574"/>
        <v>M1971</v>
      </c>
      <c r="S1968" s="40">
        <f t="shared" ca="1" si="580"/>
        <v>0</v>
      </c>
      <c r="T1968" s="46">
        <f t="shared" ca="1" si="581"/>
        <v>14</v>
      </c>
      <c r="X1968" s="74">
        <f t="shared" ca="1" si="582"/>
        <v>-0.37929138852881672</v>
      </c>
      <c r="Y1968" s="75">
        <f t="shared" ca="1" si="583"/>
        <v>-0.37929138852881672</v>
      </c>
      <c r="Z1968" s="74">
        <f t="shared" ca="1" si="584"/>
        <v>0.68434617298592415</v>
      </c>
      <c r="AA1968" s="76">
        <f t="shared" ca="1" si="585"/>
        <v>-379.2913885288167</v>
      </c>
      <c r="AB1968" s="76">
        <f t="shared" ca="1" si="586"/>
        <v>684.34617298592411</v>
      </c>
    </row>
    <row r="1969" spans="1:28" x14ac:dyDescent="0.25">
      <c r="A1969" s="2">
        <f t="shared" si="587"/>
        <v>5</v>
      </c>
      <c r="B1969" s="16">
        <f ca="1">VLOOKUP(A1969,PERIODS!$O$4:$P$33,2,FALSE)</f>
        <v>3.3000000000000002E-2</v>
      </c>
      <c r="C1969" s="15"/>
      <c r="D1969" s="18">
        <v>1955</v>
      </c>
      <c r="E1969" s="34">
        <f t="shared" ca="1" si="589"/>
        <v>10186.20300136673</v>
      </c>
      <c r="F1969" s="34">
        <f t="shared" ca="1" si="571"/>
        <v>3300</v>
      </c>
      <c r="G1969" s="69">
        <f t="shared" ca="1" si="575"/>
        <v>0</v>
      </c>
      <c r="H1969" s="34">
        <f t="shared" ca="1" si="576"/>
        <v>764.32809562965997</v>
      </c>
      <c r="I1969" s="34">
        <f t="shared" ca="1" si="577"/>
        <v>4064.3280956296599</v>
      </c>
      <c r="J1969" s="18">
        <f ca="1">SUM(INDIRECT(ADDRESS(ROW(F1969),COLUMN(F1969),4)):INDIRECT(ADDRESS(ROW(F1969)+N$5-1,COLUMN(F1969),4)))</f>
        <v>23100</v>
      </c>
      <c r="K1969" s="18">
        <f t="shared" ca="1" si="578"/>
        <v>0</v>
      </c>
      <c r="L1969" s="18">
        <f t="shared" ca="1" si="588"/>
        <v>0</v>
      </c>
      <c r="M1969" s="18">
        <f t="shared" ca="1" si="572"/>
        <v>16350</v>
      </c>
      <c r="N1969" s="34">
        <f t="shared" ca="1" si="579"/>
        <v>22471.87490573707</v>
      </c>
      <c r="P1969" s="18">
        <f t="shared" ca="1" si="573"/>
        <v>764.32809562965997</v>
      </c>
      <c r="Q1969" s="47">
        <f ca="1">SUM(L$15:L1969)-SUM(M$15:M1969)</f>
        <v>0</v>
      </c>
      <c r="R1969" s="47" t="str">
        <f t="shared" ca="1" si="574"/>
        <v>M1972</v>
      </c>
      <c r="S1969" s="40">
        <f t="shared" ca="1" si="580"/>
        <v>0</v>
      </c>
      <c r="T1969" s="46">
        <f t="shared" ca="1" si="581"/>
        <v>40</v>
      </c>
      <c r="X1969" s="74">
        <f t="shared" ca="1" si="582"/>
        <v>0.76432809562965998</v>
      </c>
      <c r="Y1969" s="75">
        <f t="shared" ca="1" si="583"/>
        <v>0.76432809562965998</v>
      </c>
      <c r="Z1969" s="74">
        <f t="shared" ca="1" si="584"/>
        <v>2.1475509409220739</v>
      </c>
      <c r="AA1969" s="76">
        <f t="shared" ca="1" si="585"/>
        <v>764.32809562965997</v>
      </c>
      <c r="AB1969" s="76">
        <f t="shared" ca="1" si="586"/>
        <v>2147.550940922074</v>
      </c>
    </row>
    <row r="1970" spans="1:28" x14ac:dyDescent="0.25">
      <c r="A1970" s="2">
        <f t="shared" si="587"/>
        <v>6</v>
      </c>
      <c r="B1970" s="16">
        <f ca="1">VLOOKUP(A1970,PERIODS!$O$4:$P$33,2,FALSE)</f>
        <v>3.3000000000000002E-2</v>
      </c>
      <c r="C1970" s="15"/>
      <c r="D1970" s="18">
        <v>1956</v>
      </c>
      <c r="E1970" s="34">
        <f t="shared" ca="1" si="589"/>
        <v>22471.87490573707</v>
      </c>
      <c r="F1970" s="34">
        <f t="shared" ca="1" si="571"/>
        <v>3300</v>
      </c>
      <c r="G1970" s="69">
        <f t="shared" ca="1" si="575"/>
        <v>0</v>
      </c>
      <c r="H1970" s="34">
        <f t="shared" ca="1" si="576"/>
        <v>-2545.2410746875039</v>
      </c>
      <c r="I1970" s="34">
        <f t="shared" ca="1" si="577"/>
        <v>754.7589253124961</v>
      </c>
      <c r="J1970" s="18">
        <f ca="1">SUM(INDIRECT(ADDRESS(ROW(F1970),COLUMN(F1970),4)):INDIRECT(ADDRESS(ROW(F1970)+N$5-1,COLUMN(F1970),4)))</f>
        <v>23100</v>
      </c>
      <c r="K1970" s="18">
        <f t="shared" ca="1" si="578"/>
        <v>16350</v>
      </c>
      <c r="L1970" s="18">
        <f t="shared" ca="1" si="588"/>
        <v>16350</v>
      </c>
      <c r="M1970" s="18">
        <f t="shared" ca="1" si="572"/>
        <v>0</v>
      </c>
      <c r="N1970" s="34">
        <f t="shared" ca="1" si="579"/>
        <v>21717.115980424573</v>
      </c>
      <c r="P1970" s="18">
        <f t="shared" ca="1" si="573"/>
        <v>2545.2410746875039</v>
      </c>
      <c r="Q1970" s="47">
        <f ca="1">SUM(L$15:L1970)-SUM(M$15:M1970)</f>
        <v>16350</v>
      </c>
      <c r="R1970" s="47" t="str">
        <f t="shared" ca="1" si="574"/>
        <v>M1973</v>
      </c>
      <c r="S1970" s="40">
        <f t="shared" ca="1" si="580"/>
        <v>0</v>
      </c>
      <c r="T1970" s="46">
        <f t="shared" ca="1" si="581"/>
        <v>5</v>
      </c>
      <c r="X1970" s="74">
        <f t="shared" ca="1" si="582"/>
        <v>-2.545241074687504</v>
      </c>
      <c r="Y1970" s="75">
        <f t="shared" ca="1" si="583"/>
        <v>-2.545241074687504</v>
      </c>
      <c r="Z1970" s="74">
        <f t="shared" ca="1" si="584"/>
        <v>7.8454136394363119E-2</v>
      </c>
      <c r="AA1970" s="76">
        <f t="shared" ca="1" si="585"/>
        <v>-2545.2410746875039</v>
      </c>
      <c r="AB1970" s="76">
        <f t="shared" ca="1" si="586"/>
        <v>78.454136394363118</v>
      </c>
    </row>
    <row r="1971" spans="1:28" x14ac:dyDescent="0.25">
      <c r="A1971" s="2">
        <f t="shared" si="587"/>
        <v>7</v>
      </c>
      <c r="B1971" s="16">
        <f ca="1">VLOOKUP(A1971,PERIODS!$O$4:$P$33,2,FALSE)</f>
        <v>3.3000000000000002E-2</v>
      </c>
      <c r="C1971" s="15"/>
      <c r="D1971" s="18">
        <v>1957</v>
      </c>
      <c r="E1971" s="34">
        <f t="shared" ca="1" si="589"/>
        <v>21717.115980424573</v>
      </c>
      <c r="F1971" s="34">
        <f t="shared" ca="1" si="571"/>
        <v>3300</v>
      </c>
      <c r="G1971" s="69">
        <f t="shared" ca="1" si="575"/>
        <v>0</v>
      </c>
      <c r="H1971" s="34">
        <f t="shared" ca="1" si="576"/>
        <v>-1213.7031363473432</v>
      </c>
      <c r="I1971" s="34">
        <f t="shared" ca="1" si="577"/>
        <v>2086.2968636526566</v>
      </c>
      <c r="J1971" s="18">
        <f ca="1">SUM(INDIRECT(ADDRESS(ROW(F1971),COLUMN(F1971),4)):INDIRECT(ADDRESS(ROW(F1971)+N$5-1,COLUMN(F1971),4)))</f>
        <v>23100</v>
      </c>
      <c r="K1971" s="18">
        <f t="shared" ca="1" si="578"/>
        <v>16350</v>
      </c>
      <c r="L1971" s="18">
        <f t="shared" ca="1" si="588"/>
        <v>0</v>
      </c>
      <c r="M1971" s="18">
        <f t="shared" ca="1" si="572"/>
        <v>0</v>
      </c>
      <c r="N1971" s="34">
        <f t="shared" ca="1" si="579"/>
        <v>19630.819116771916</v>
      </c>
      <c r="P1971" s="18">
        <f t="shared" ca="1" si="573"/>
        <v>1213.7031363473432</v>
      </c>
      <c r="Q1971" s="47">
        <f ca="1">SUM(L$15:L1971)-SUM(M$15:M1971)</f>
        <v>16350</v>
      </c>
      <c r="R1971" s="47" t="str">
        <f t="shared" ca="1" si="574"/>
        <v>M1974</v>
      </c>
      <c r="S1971" s="40">
        <f t="shared" ca="1" si="580"/>
        <v>0</v>
      </c>
      <c r="T1971" s="46">
        <f t="shared" ca="1" si="581"/>
        <v>22</v>
      </c>
      <c r="X1971" s="74">
        <f t="shared" ca="1" si="582"/>
        <v>-1.2137031363473432</v>
      </c>
      <c r="Y1971" s="75">
        <f t="shared" ca="1" si="583"/>
        <v>-1.2137031363473432</v>
      </c>
      <c r="Z1971" s="74">
        <f t="shared" ca="1" si="584"/>
        <v>0.29709505634651839</v>
      </c>
      <c r="AA1971" s="76">
        <f t="shared" ca="1" si="585"/>
        <v>-1213.7031363473432</v>
      </c>
      <c r="AB1971" s="76">
        <f t="shared" ca="1" si="586"/>
        <v>297.09505634651839</v>
      </c>
    </row>
    <row r="1972" spans="1:28" x14ac:dyDescent="0.25">
      <c r="A1972" s="2">
        <f t="shared" si="587"/>
        <v>8</v>
      </c>
      <c r="B1972" s="16">
        <f ca="1">VLOOKUP(A1972,PERIODS!$O$4:$P$33,2,FALSE)</f>
        <v>3.3000000000000002E-2</v>
      </c>
      <c r="C1972" s="15"/>
      <c r="D1972" s="18">
        <v>1958</v>
      </c>
      <c r="E1972" s="34">
        <f t="shared" ca="1" si="589"/>
        <v>19630.819116771916</v>
      </c>
      <c r="F1972" s="34">
        <f t="shared" ca="1" si="571"/>
        <v>3300</v>
      </c>
      <c r="G1972" s="69">
        <f t="shared" ca="1" si="575"/>
        <v>0</v>
      </c>
      <c r="H1972" s="34">
        <f t="shared" ca="1" si="576"/>
        <v>-214.48176638056862</v>
      </c>
      <c r="I1972" s="34">
        <f t="shared" ca="1" si="577"/>
        <v>3085.5182336194312</v>
      </c>
      <c r="J1972" s="18">
        <f ca="1">SUM(INDIRECT(ADDRESS(ROW(F1972),COLUMN(F1972),4)):INDIRECT(ADDRESS(ROW(F1972)+N$5-1,COLUMN(F1972),4)))</f>
        <v>23100</v>
      </c>
      <c r="K1972" s="18">
        <f t="shared" ca="1" si="578"/>
        <v>16350</v>
      </c>
      <c r="L1972" s="18">
        <f t="shared" ca="1" si="588"/>
        <v>0</v>
      </c>
      <c r="M1972" s="18">
        <f t="shared" ca="1" si="572"/>
        <v>0</v>
      </c>
      <c r="N1972" s="34">
        <f t="shared" ca="1" si="579"/>
        <v>16545.300883152486</v>
      </c>
      <c r="P1972" s="18">
        <f t="shared" ca="1" si="573"/>
        <v>214.48176638056862</v>
      </c>
      <c r="Q1972" s="47">
        <f ca="1">SUM(L$15:L1972)-SUM(M$15:M1972)</f>
        <v>16350</v>
      </c>
      <c r="R1972" s="47" t="str">
        <f t="shared" ca="1" si="574"/>
        <v>M1975</v>
      </c>
      <c r="S1972" s="40">
        <f t="shared" ca="1" si="580"/>
        <v>0</v>
      </c>
      <c r="T1972" s="46">
        <f t="shared" ca="1" si="581"/>
        <v>7</v>
      </c>
      <c r="X1972" s="74">
        <f t="shared" ca="1" si="582"/>
        <v>-0.21448176638056862</v>
      </c>
      <c r="Y1972" s="75">
        <f t="shared" ca="1" si="583"/>
        <v>-0.21448176638056862</v>
      </c>
      <c r="Z1972" s="74">
        <f t="shared" ca="1" si="584"/>
        <v>0.80695952539064109</v>
      </c>
      <c r="AA1972" s="76">
        <f t="shared" ca="1" si="585"/>
        <v>-214.48176638056862</v>
      </c>
      <c r="AB1972" s="76">
        <f t="shared" ca="1" si="586"/>
        <v>806.95952539064103</v>
      </c>
    </row>
    <row r="1973" spans="1:28" x14ac:dyDescent="0.25">
      <c r="A1973" s="2">
        <f t="shared" si="587"/>
        <v>9</v>
      </c>
      <c r="B1973" s="16">
        <f ca="1">VLOOKUP(A1973,PERIODS!$O$4:$P$33,2,FALSE)</f>
        <v>3.3000000000000002E-2</v>
      </c>
      <c r="C1973" s="15"/>
      <c r="D1973" s="18">
        <v>1959</v>
      </c>
      <c r="E1973" s="34">
        <f t="shared" ca="1" si="589"/>
        <v>16545.300883152486</v>
      </c>
      <c r="F1973" s="34">
        <f t="shared" ca="1" si="571"/>
        <v>3300</v>
      </c>
      <c r="G1973" s="69">
        <f t="shared" ca="1" si="575"/>
        <v>0</v>
      </c>
      <c r="H1973" s="34">
        <f t="shared" ca="1" si="576"/>
        <v>-369.20054173990513</v>
      </c>
      <c r="I1973" s="34">
        <f t="shared" ca="1" si="577"/>
        <v>2930.799458260095</v>
      </c>
      <c r="J1973" s="18">
        <f ca="1">SUM(INDIRECT(ADDRESS(ROW(F1973),COLUMN(F1973),4)):INDIRECT(ADDRESS(ROW(F1973)+N$5-1,COLUMN(F1973),4)))</f>
        <v>23100</v>
      </c>
      <c r="K1973" s="18">
        <f t="shared" ca="1" si="578"/>
        <v>0</v>
      </c>
      <c r="L1973" s="18">
        <f t="shared" ca="1" si="588"/>
        <v>0</v>
      </c>
      <c r="M1973" s="18">
        <f t="shared" ca="1" si="572"/>
        <v>16350</v>
      </c>
      <c r="N1973" s="34">
        <f t="shared" ca="1" si="579"/>
        <v>29964.501424892391</v>
      </c>
      <c r="P1973" s="18">
        <f t="shared" ca="1" si="573"/>
        <v>369.20054173990513</v>
      </c>
      <c r="Q1973" s="47">
        <f ca="1">SUM(L$15:L1973)-SUM(M$15:M1973)</f>
        <v>0</v>
      </c>
      <c r="R1973" s="47" t="str">
        <f t="shared" ca="1" si="574"/>
        <v>M1976</v>
      </c>
      <c r="S1973" s="40">
        <f t="shared" ca="1" si="580"/>
        <v>0</v>
      </c>
      <c r="T1973" s="46">
        <f t="shared" ca="1" si="581"/>
        <v>0</v>
      </c>
      <c r="X1973" s="74">
        <f t="shared" ca="1" si="582"/>
        <v>-0.36920054173990513</v>
      </c>
      <c r="Y1973" s="75">
        <f t="shared" ca="1" si="583"/>
        <v>-0.36920054173990513</v>
      </c>
      <c r="Z1973" s="74">
        <f t="shared" ca="1" si="584"/>
        <v>0.69128676469807704</v>
      </c>
      <c r="AA1973" s="76">
        <f t="shared" ca="1" si="585"/>
        <v>-369.20054173990513</v>
      </c>
      <c r="AB1973" s="76">
        <f t="shared" ca="1" si="586"/>
        <v>691.28676469807704</v>
      </c>
    </row>
    <row r="1974" spans="1:28" x14ac:dyDescent="0.25">
      <c r="A1974" s="2">
        <f t="shared" si="587"/>
        <v>10</v>
      </c>
      <c r="B1974" s="16">
        <f ca="1">VLOOKUP(A1974,PERIODS!$O$4:$P$33,2,FALSE)</f>
        <v>3.3000000000000002E-2</v>
      </c>
      <c r="C1974" s="15"/>
      <c r="D1974" s="18">
        <v>1960</v>
      </c>
      <c r="E1974" s="34">
        <f t="shared" ca="1" si="589"/>
        <v>29964.501424892391</v>
      </c>
      <c r="F1974" s="34">
        <f t="shared" ca="1" si="571"/>
        <v>3300</v>
      </c>
      <c r="G1974" s="69">
        <f t="shared" ca="1" si="575"/>
        <v>0</v>
      </c>
      <c r="H1974" s="34">
        <f t="shared" ca="1" si="576"/>
        <v>1446.1714997887709</v>
      </c>
      <c r="I1974" s="34">
        <f t="shared" ca="1" si="577"/>
        <v>4746.1714997887711</v>
      </c>
      <c r="J1974" s="18">
        <f ca="1">SUM(INDIRECT(ADDRESS(ROW(F1974),COLUMN(F1974),4)):INDIRECT(ADDRESS(ROW(F1974)+N$5-1,COLUMN(F1974),4)))</f>
        <v>23100</v>
      </c>
      <c r="K1974" s="18">
        <f t="shared" ca="1" si="578"/>
        <v>0</v>
      </c>
      <c r="L1974" s="18">
        <f t="shared" ca="1" si="588"/>
        <v>0</v>
      </c>
      <c r="M1974" s="18">
        <f t="shared" ca="1" si="572"/>
        <v>0</v>
      </c>
      <c r="N1974" s="34">
        <f t="shared" ca="1" si="579"/>
        <v>25218.329925103619</v>
      </c>
      <c r="P1974" s="18">
        <f t="shared" ca="1" si="573"/>
        <v>1446.1714997887709</v>
      </c>
      <c r="Q1974" s="47">
        <f ca="1">SUM(L$15:L1974)-SUM(M$15:M1974)</f>
        <v>0</v>
      </c>
      <c r="R1974" s="47" t="str">
        <f t="shared" ca="1" si="574"/>
        <v>M1977</v>
      </c>
      <c r="S1974" s="40">
        <f t="shared" ca="1" si="580"/>
        <v>0</v>
      </c>
      <c r="T1974" s="46">
        <f t="shared" ca="1" si="581"/>
        <v>16</v>
      </c>
      <c r="X1974" s="74">
        <f t="shared" ca="1" si="582"/>
        <v>1.4461714997887709</v>
      </c>
      <c r="Y1974" s="75">
        <f t="shared" ca="1" si="583"/>
        <v>1.4461714997887709</v>
      </c>
      <c r="Z1974" s="74">
        <f t="shared" ca="1" si="584"/>
        <v>4.2468243836306128</v>
      </c>
      <c r="AA1974" s="76">
        <f t="shared" ca="1" si="585"/>
        <v>1446.1714997887709</v>
      </c>
      <c r="AB1974" s="76">
        <f t="shared" ca="1" si="586"/>
        <v>4246.8243836306128</v>
      </c>
    </row>
    <row r="1975" spans="1:28" x14ac:dyDescent="0.25">
      <c r="A1975" s="2">
        <f t="shared" si="587"/>
        <v>11</v>
      </c>
      <c r="B1975" s="16">
        <f ca="1">VLOOKUP(A1975,PERIODS!$O$4:$P$33,2,FALSE)</f>
        <v>3.3000000000000002E-2</v>
      </c>
      <c r="C1975" s="15"/>
      <c r="D1975" s="18">
        <v>1961</v>
      </c>
      <c r="E1975" s="34">
        <f t="shared" ca="1" si="589"/>
        <v>25218.329925103619</v>
      </c>
      <c r="F1975" s="34">
        <f t="shared" ca="1" si="571"/>
        <v>3300</v>
      </c>
      <c r="G1975" s="69">
        <f t="shared" ca="1" si="575"/>
        <v>0</v>
      </c>
      <c r="H1975" s="34">
        <f t="shared" ca="1" si="576"/>
        <v>-854.28803991683708</v>
      </c>
      <c r="I1975" s="34">
        <f t="shared" ca="1" si="577"/>
        <v>2445.7119600831629</v>
      </c>
      <c r="J1975" s="18">
        <f ca="1">SUM(INDIRECT(ADDRESS(ROW(F1975),COLUMN(F1975),4)):INDIRECT(ADDRESS(ROW(F1975)+N$5-1,COLUMN(F1975),4)))</f>
        <v>23300</v>
      </c>
      <c r="K1975" s="18">
        <f t="shared" ca="1" si="578"/>
        <v>0</v>
      </c>
      <c r="L1975" s="18">
        <f t="shared" ca="1" si="588"/>
        <v>0</v>
      </c>
      <c r="M1975" s="18">
        <f t="shared" ca="1" si="572"/>
        <v>0</v>
      </c>
      <c r="N1975" s="34">
        <f t="shared" ca="1" si="579"/>
        <v>22772.617965020458</v>
      </c>
      <c r="P1975" s="18">
        <f t="shared" ca="1" si="573"/>
        <v>854.28803991683708</v>
      </c>
      <c r="Q1975" s="47">
        <f ca="1">SUM(L$15:L1975)-SUM(M$15:M1975)</f>
        <v>0</v>
      </c>
      <c r="R1975" s="47" t="str">
        <f t="shared" ca="1" si="574"/>
        <v>M1978</v>
      </c>
      <c r="S1975" s="40">
        <f t="shared" ca="1" si="580"/>
        <v>0</v>
      </c>
      <c r="T1975" s="46">
        <f t="shared" ca="1" si="581"/>
        <v>46</v>
      </c>
      <c r="X1975" s="74">
        <f t="shared" ca="1" si="582"/>
        <v>-0.85428803991683711</v>
      </c>
      <c r="Y1975" s="75">
        <f t="shared" ca="1" si="583"/>
        <v>-0.85428803991683711</v>
      </c>
      <c r="Z1975" s="74">
        <f t="shared" ca="1" si="584"/>
        <v>0.42558608354924349</v>
      </c>
      <c r="AA1975" s="76">
        <f t="shared" ca="1" si="585"/>
        <v>-854.28803991683708</v>
      </c>
      <c r="AB1975" s="76">
        <f t="shared" ca="1" si="586"/>
        <v>425.58608354924348</v>
      </c>
    </row>
    <row r="1976" spans="1:28" x14ac:dyDescent="0.25">
      <c r="A1976" s="2">
        <f t="shared" si="587"/>
        <v>12</v>
      </c>
      <c r="B1976" s="16">
        <f ca="1">VLOOKUP(A1976,PERIODS!$O$4:$P$33,2,FALSE)</f>
        <v>3.3000000000000002E-2</v>
      </c>
      <c r="C1976" s="15"/>
      <c r="D1976" s="18">
        <v>1962</v>
      </c>
      <c r="E1976" s="34">
        <f t="shared" ca="1" si="589"/>
        <v>22772.617965020458</v>
      </c>
      <c r="F1976" s="34">
        <f t="shared" ca="1" si="571"/>
        <v>3300</v>
      </c>
      <c r="G1976" s="69">
        <f t="shared" ca="1" si="575"/>
        <v>0</v>
      </c>
      <c r="H1976" s="34">
        <f t="shared" ca="1" si="576"/>
        <v>454.31601194169588</v>
      </c>
      <c r="I1976" s="34">
        <f t="shared" ca="1" si="577"/>
        <v>3754.3160119416957</v>
      </c>
      <c r="J1976" s="18">
        <f ca="1">SUM(INDIRECT(ADDRESS(ROW(F1976),COLUMN(F1976),4)):INDIRECT(ADDRESS(ROW(F1976)+N$5-1,COLUMN(F1976),4)))</f>
        <v>23500</v>
      </c>
      <c r="K1976" s="18">
        <f t="shared" ca="1" si="578"/>
        <v>16350</v>
      </c>
      <c r="L1976" s="18">
        <f t="shared" ca="1" si="588"/>
        <v>16350</v>
      </c>
      <c r="M1976" s="18">
        <f t="shared" ca="1" si="572"/>
        <v>0</v>
      </c>
      <c r="N1976" s="34">
        <f t="shared" ca="1" si="579"/>
        <v>19018.301953078761</v>
      </c>
      <c r="P1976" s="18">
        <f t="shared" ca="1" si="573"/>
        <v>454.31601194169588</v>
      </c>
      <c r="Q1976" s="47">
        <f ca="1">SUM(L$15:L1976)-SUM(M$15:M1976)</f>
        <v>16350</v>
      </c>
      <c r="R1976" s="47" t="str">
        <f t="shared" ca="1" si="574"/>
        <v>M1979</v>
      </c>
      <c r="S1976" s="40">
        <f t="shared" ca="1" si="580"/>
        <v>0</v>
      </c>
      <c r="T1976" s="46">
        <f t="shared" ca="1" si="581"/>
        <v>49</v>
      </c>
      <c r="X1976" s="74">
        <f t="shared" ca="1" si="582"/>
        <v>0.45431601194169585</v>
      </c>
      <c r="Y1976" s="75">
        <f t="shared" ca="1" si="583"/>
        <v>0.45431601194169585</v>
      </c>
      <c r="Z1976" s="74">
        <f t="shared" ca="1" si="584"/>
        <v>1.5750956678763446</v>
      </c>
      <c r="AA1976" s="76">
        <f t="shared" ca="1" si="585"/>
        <v>454.31601194169588</v>
      </c>
      <c r="AB1976" s="76">
        <f t="shared" ca="1" si="586"/>
        <v>1575.0956678763446</v>
      </c>
    </row>
    <row r="1977" spans="1:28" x14ac:dyDescent="0.25">
      <c r="A1977" s="2">
        <f t="shared" si="587"/>
        <v>13</v>
      </c>
      <c r="B1977" s="16">
        <f ca="1">VLOOKUP(A1977,PERIODS!$O$4:$P$33,2,FALSE)</f>
        <v>3.3000000000000002E-2</v>
      </c>
      <c r="C1977" s="15"/>
      <c r="D1977" s="18">
        <v>1963</v>
      </c>
      <c r="E1977" s="34">
        <f t="shared" ca="1" si="589"/>
        <v>19018.301953078761</v>
      </c>
      <c r="F1977" s="34">
        <f t="shared" ca="1" si="571"/>
        <v>3300</v>
      </c>
      <c r="G1977" s="69">
        <f t="shared" ca="1" si="575"/>
        <v>0</v>
      </c>
      <c r="H1977" s="34">
        <f t="shared" ca="1" si="576"/>
        <v>345.7481272114012</v>
      </c>
      <c r="I1977" s="34">
        <f t="shared" ca="1" si="577"/>
        <v>3645.748127211401</v>
      </c>
      <c r="J1977" s="18">
        <f ca="1">SUM(INDIRECT(ADDRESS(ROW(F1977),COLUMN(F1977),4)):INDIRECT(ADDRESS(ROW(F1977)+N$5-1,COLUMN(F1977),4)))</f>
        <v>23700</v>
      </c>
      <c r="K1977" s="18">
        <f t="shared" ca="1" si="578"/>
        <v>16350</v>
      </c>
      <c r="L1977" s="18">
        <f t="shared" ca="1" si="588"/>
        <v>0</v>
      </c>
      <c r="M1977" s="18">
        <f t="shared" ca="1" si="572"/>
        <v>0</v>
      </c>
      <c r="N1977" s="34">
        <f t="shared" ca="1" si="579"/>
        <v>15372.553825867359</v>
      </c>
      <c r="P1977" s="18">
        <f t="shared" ca="1" si="573"/>
        <v>345.7481272114012</v>
      </c>
      <c r="Q1977" s="47">
        <f ca="1">SUM(L$15:L1977)-SUM(M$15:M1977)</f>
        <v>16350</v>
      </c>
      <c r="R1977" s="47" t="str">
        <f t="shared" ca="1" si="574"/>
        <v>M1980</v>
      </c>
      <c r="S1977" s="40">
        <f t="shared" ca="1" si="580"/>
        <v>0</v>
      </c>
      <c r="T1977" s="46">
        <f t="shared" ca="1" si="581"/>
        <v>73</v>
      </c>
      <c r="X1977" s="74">
        <f t="shared" ca="1" si="582"/>
        <v>0.34574812721140119</v>
      </c>
      <c r="Y1977" s="75">
        <f t="shared" ca="1" si="583"/>
        <v>0.34574812721140119</v>
      </c>
      <c r="Z1977" s="74">
        <f t="shared" ca="1" si="584"/>
        <v>1.4130466629887157</v>
      </c>
      <c r="AA1977" s="76">
        <f t="shared" ca="1" si="585"/>
        <v>345.7481272114012</v>
      </c>
      <c r="AB1977" s="76">
        <f t="shared" ca="1" si="586"/>
        <v>1413.0466629887158</v>
      </c>
    </row>
    <row r="1978" spans="1:28" x14ac:dyDescent="0.25">
      <c r="A1978" s="2">
        <f t="shared" si="587"/>
        <v>14</v>
      </c>
      <c r="B1978" s="16">
        <f ca="1">VLOOKUP(A1978,PERIODS!$O$4:$P$33,2,FALSE)</f>
        <v>3.3000000000000002E-2</v>
      </c>
      <c r="C1978" s="15"/>
      <c r="D1978" s="18">
        <v>1964</v>
      </c>
      <c r="E1978" s="34">
        <f t="shared" ca="1" si="589"/>
        <v>15372.553825867359</v>
      </c>
      <c r="F1978" s="34">
        <f t="shared" ca="1" si="571"/>
        <v>3300</v>
      </c>
      <c r="G1978" s="69">
        <f t="shared" ca="1" si="575"/>
        <v>0</v>
      </c>
      <c r="H1978" s="34">
        <f t="shared" ca="1" si="576"/>
        <v>508.35834603601091</v>
      </c>
      <c r="I1978" s="34">
        <f t="shared" ca="1" si="577"/>
        <v>3808.358346036011</v>
      </c>
      <c r="J1978" s="18">
        <f ca="1">SUM(INDIRECT(ADDRESS(ROW(F1978),COLUMN(F1978),4)):INDIRECT(ADDRESS(ROW(F1978)+N$5-1,COLUMN(F1978),4)))</f>
        <v>23900</v>
      </c>
      <c r="K1978" s="18">
        <f t="shared" ca="1" si="578"/>
        <v>16350</v>
      </c>
      <c r="L1978" s="18">
        <f t="shared" ca="1" si="588"/>
        <v>0</v>
      </c>
      <c r="M1978" s="18">
        <f t="shared" ca="1" si="572"/>
        <v>0</v>
      </c>
      <c r="N1978" s="34">
        <f t="shared" ca="1" si="579"/>
        <v>11564.195479831347</v>
      </c>
      <c r="P1978" s="18">
        <f t="shared" ca="1" si="573"/>
        <v>508.35834603601091</v>
      </c>
      <c r="Q1978" s="47">
        <f ca="1">SUM(L$15:L1978)-SUM(M$15:M1978)</f>
        <v>16350</v>
      </c>
      <c r="R1978" s="47" t="str">
        <f t="shared" ca="1" si="574"/>
        <v>M1981</v>
      </c>
      <c r="S1978" s="40">
        <f t="shared" ca="1" si="580"/>
        <v>0</v>
      </c>
      <c r="T1978" s="46">
        <f t="shared" ca="1" si="581"/>
        <v>79</v>
      </c>
      <c r="X1978" s="74">
        <f t="shared" ca="1" si="582"/>
        <v>0.50835834603601093</v>
      </c>
      <c r="Y1978" s="75">
        <f t="shared" ca="1" si="583"/>
        <v>0.50835834603601093</v>
      </c>
      <c r="Z1978" s="74">
        <f t="shared" ca="1" si="584"/>
        <v>1.6625596058300329</v>
      </c>
      <c r="AA1978" s="76">
        <f t="shared" ca="1" si="585"/>
        <v>508.35834603601091</v>
      </c>
      <c r="AB1978" s="76">
        <f t="shared" ca="1" si="586"/>
        <v>1662.559605830033</v>
      </c>
    </row>
    <row r="1979" spans="1:28" x14ac:dyDescent="0.25">
      <c r="A1979" s="2">
        <f t="shared" si="587"/>
        <v>15</v>
      </c>
      <c r="B1979" s="16">
        <f ca="1">VLOOKUP(A1979,PERIODS!$O$4:$P$33,2,FALSE)</f>
        <v>3.3000000000000002E-2</v>
      </c>
      <c r="C1979" s="15"/>
      <c r="D1979" s="18">
        <v>1965</v>
      </c>
      <c r="E1979" s="34">
        <f t="shared" ca="1" si="589"/>
        <v>11564.195479831347</v>
      </c>
      <c r="F1979" s="34">
        <f t="shared" ca="1" si="571"/>
        <v>3300</v>
      </c>
      <c r="G1979" s="69">
        <f t="shared" ca="1" si="575"/>
        <v>0</v>
      </c>
      <c r="H1979" s="34">
        <f t="shared" ca="1" si="576"/>
        <v>996.88539545559786</v>
      </c>
      <c r="I1979" s="34">
        <f t="shared" ca="1" si="577"/>
        <v>4296.885395455598</v>
      </c>
      <c r="J1979" s="18">
        <f ca="1">SUM(INDIRECT(ADDRESS(ROW(F1979),COLUMN(F1979),4)):INDIRECT(ADDRESS(ROW(F1979)+N$5-1,COLUMN(F1979),4)))</f>
        <v>24100</v>
      </c>
      <c r="K1979" s="18">
        <f t="shared" ca="1" si="578"/>
        <v>0</v>
      </c>
      <c r="L1979" s="18">
        <f t="shared" ca="1" si="588"/>
        <v>0</v>
      </c>
      <c r="M1979" s="18">
        <f t="shared" ca="1" si="572"/>
        <v>16350</v>
      </c>
      <c r="N1979" s="34">
        <f t="shared" ca="1" si="579"/>
        <v>23617.310084375749</v>
      </c>
      <c r="P1979" s="18">
        <f t="shared" ca="1" si="573"/>
        <v>996.88539545559786</v>
      </c>
      <c r="Q1979" s="47">
        <f ca="1">SUM(L$15:L1979)-SUM(M$15:M1979)</f>
        <v>0</v>
      </c>
      <c r="R1979" s="47" t="str">
        <f t="shared" ca="1" si="574"/>
        <v>M1982</v>
      </c>
      <c r="S1979" s="40">
        <f t="shared" ca="1" si="580"/>
        <v>0</v>
      </c>
      <c r="T1979" s="46">
        <f t="shared" ca="1" si="581"/>
        <v>85</v>
      </c>
      <c r="X1979" s="74">
        <f t="shared" ca="1" si="582"/>
        <v>0.99688539545559784</v>
      </c>
      <c r="Y1979" s="75">
        <f t="shared" ca="1" si="583"/>
        <v>0.99688539545559784</v>
      </c>
      <c r="Z1979" s="74">
        <f t="shared" ca="1" si="584"/>
        <v>2.7098286265472455</v>
      </c>
      <c r="AA1979" s="76">
        <f t="shared" ca="1" si="585"/>
        <v>996.88539545559786</v>
      </c>
      <c r="AB1979" s="76">
        <f t="shared" ca="1" si="586"/>
        <v>2709.8286265472457</v>
      </c>
    </row>
    <row r="1980" spans="1:28" x14ac:dyDescent="0.25">
      <c r="A1980" s="2">
        <f t="shared" si="587"/>
        <v>16</v>
      </c>
      <c r="B1980" s="16">
        <f ca="1">VLOOKUP(A1980,PERIODS!$O$4:$P$33,2,FALSE)</f>
        <v>3.3000000000000002E-2</v>
      </c>
      <c r="C1980" s="15"/>
      <c r="D1980" s="18">
        <v>1966</v>
      </c>
      <c r="E1980" s="34">
        <f t="shared" ca="1" si="589"/>
        <v>23617.310084375749</v>
      </c>
      <c r="F1980" s="34">
        <f t="shared" ca="1" si="571"/>
        <v>3300</v>
      </c>
      <c r="G1980" s="69">
        <f t="shared" ca="1" si="575"/>
        <v>0</v>
      </c>
      <c r="H1980" s="34">
        <f t="shared" ca="1" si="576"/>
        <v>1959.9639845400536</v>
      </c>
      <c r="I1980" s="34">
        <f t="shared" ca="1" si="577"/>
        <v>5259.9639845400534</v>
      </c>
      <c r="J1980" s="18">
        <f ca="1">SUM(INDIRECT(ADDRESS(ROW(F1980),COLUMN(F1980),4)):INDIRECT(ADDRESS(ROW(F1980)+N$5-1,COLUMN(F1980),4)))</f>
        <v>24300</v>
      </c>
      <c r="K1980" s="18">
        <f t="shared" ca="1" si="578"/>
        <v>16350</v>
      </c>
      <c r="L1980" s="18">
        <f t="shared" ca="1" si="588"/>
        <v>16350</v>
      </c>
      <c r="M1980" s="18">
        <f t="shared" ca="1" si="572"/>
        <v>0</v>
      </c>
      <c r="N1980" s="34">
        <f t="shared" ca="1" si="579"/>
        <v>18357.346099835697</v>
      </c>
      <c r="P1980" s="18">
        <f t="shared" ca="1" si="573"/>
        <v>1959.9639845400536</v>
      </c>
      <c r="Q1980" s="47">
        <f ca="1">SUM(L$15:L1980)-SUM(M$15:M1980)</f>
        <v>16350</v>
      </c>
      <c r="R1980" s="47" t="str">
        <f t="shared" ca="1" si="574"/>
        <v>M1983</v>
      </c>
      <c r="S1980" s="40">
        <f t="shared" ca="1" si="580"/>
        <v>0</v>
      </c>
      <c r="T1980" s="46">
        <f t="shared" ca="1" si="581"/>
        <v>93</v>
      </c>
      <c r="X1980" s="74">
        <f t="shared" ca="1" si="582"/>
        <v>2.5442155496866707</v>
      </c>
      <c r="Y1980" s="75">
        <f t="shared" ca="1" si="583"/>
        <v>1.9599639845400536</v>
      </c>
      <c r="Z1980" s="74">
        <f t="shared" ca="1" si="584"/>
        <v>7.0990713842313315</v>
      </c>
      <c r="AA1980" s="76">
        <f t="shared" ca="1" si="585"/>
        <v>1959.9639845400536</v>
      </c>
      <c r="AB1980" s="76">
        <f t="shared" ca="1" si="586"/>
        <v>7099.0713842313316</v>
      </c>
    </row>
    <row r="1981" spans="1:28" x14ac:dyDescent="0.25">
      <c r="A1981" s="2">
        <f t="shared" si="587"/>
        <v>17</v>
      </c>
      <c r="B1981" s="16">
        <f ca="1">VLOOKUP(A1981,PERIODS!$O$4:$P$33,2,FALSE)</f>
        <v>3.5000000000000003E-2</v>
      </c>
      <c r="C1981" s="15"/>
      <c r="D1981" s="18">
        <v>1967</v>
      </c>
      <c r="E1981" s="34">
        <f t="shared" ca="1" si="589"/>
        <v>18357.346099835697</v>
      </c>
      <c r="F1981" s="34">
        <f t="shared" ca="1" si="571"/>
        <v>3500.0000000000005</v>
      </c>
      <c r="G1981" s="69">
        <f t="shared" ca="1" si="575"/>
        <v>0</v>
      </c>
      <c r="H1981" s="34">
        <f t="shared" ca="1" si="576"/>
        <v>-884.28783111404096</v>
      </c>
      <c r="I1981" s="34">
        <f t="shared" ca="1" si="577"/>
        <v>2615.7121688859597</v>
      </c>
      <c r="J1981" s="18">
        <f ca="1">SUM(INDIRECT(ADDRESS(ROW(F1981),COLUMN(F1981),4)):INDIRECT(ADDRESS(ROW(F1981)+N$5-1,COLUMN(F1981),4)))</f>
        <v>24500.000000000004</v>
      </c>
      <c r="K1981" s="18">
        <f t="shared" ca="1" si="578"/>
        <v>16350</v>
      </c>
      <c r="L1981" s="18">
        <f t="shared" ca="1" si="588"/>
        <v>0</v>
      </c>
      <c r="M1981" s="18">
        <f t="shared" ca="1" si="572"/>
        <v>0</v>
      </c>
      <c r="N1981" s="34">
        <f t="shared" ca="1" si="579"/>
        <v>15741.633930949738</v>
      </c>
      <c r="P1981" s="18">
        <f t="shared" ca="1" si="573"/>
        <v>884.28783111404096</v>
      </c>
      <c r="Q1981" s="47">
        <f ca="1">SUM(L$15:L1981)-SUM(M$15:M1981)</f>
        <v>16350</v>
      </c>
      <c r="R1981" s="47" t="str">
        <f t="shared" ca="1" si="574"/>
        <v>M1984</v>
      </c>
      <c r="S1981" s="40">
        <f t="shared" ca="1" si="580"/>
        <v>0</v>
      </c>
      <c r="T1981" s="46">
        <f t="shared" ca="1" si="581"/>
        <v>24</v>
      </c>
      <c r="X1981" s="74">
        <f t="shared" ca="1" si="582"/>
        <v>-0.88428783111404097</v>
      </c>
      <c r="Y1981" s="75">
        <f t="shared" ca="1" si="583"/>
        <v>-0.88428783111404097</v>
      </c>
      <c r="Z1981" s="74">
        <f t="shared" ca="1" si="584"/>
        <v>0.41300820015802359</v>
      </c>
      <c r="AA1981" s="76">
        <f t="shared" ca="1" si="585"/>
        <v>-884.28783111404096</v>
      </c>
      <c r="AB1981" s="76">
        <f t="shared" ca="1" si="586"/>
        <v>413.00820015802361</v>
      </c>
    </row>
    <row r="1982" spans="1:28" x14ac:dyDescent="0.25">
      <c r="A1982" s="2">
        <f t="shared" si="587"/>
        <v>18</v>
      </c>
      <c r="B1982" s="16">
        <f ca="1">VLOOKUP(A1982,PERIODS!$O$4:$P$33,2,FALSE)</f>
        <v>3.5000000000000003E-2</v>
      </c>
      <c r="C1982" s="15"/>
      <c r="D1982" s="18">
        <v>1968</v>
      </c>
      <c r="E1982" s="34">
        <f t="shared" ca="1" si="589"/>
        <v>15741.633930949738</v>
      </c>
      <c r="F1982" s="34">
        <f t="shared" ca="1" si="571"/>
        <v>3500.0000000000005</v>
      </c>
      <c r="G1982" s="69">
        <f t="shared" ca="1" si="575"/>
        <v>0</v>
      </c>
      <c r="H1982" s="34">
        <f t="shared" ca="1" si="576"/>
        <v>900.48815656666511</v>
      </c>
      <c r="I1982" s="34">
        <f t="shared" ca="1" si="577"/>
        <v>4400.4881565666656</v>
      </c>
      <c r="J1982" s="18">
        <f ca="1">SUM(INDIRECT(ADDRESS(ROW(F1982),COLUMN(F1982),4)):INDIRECT(ADDRESS(ROW(F1982)+N$5-1,COLUMN(F1982),4)))</f>
        <v>24500.000000000004</v>
      </c>
      <c r="K1982" s="18">
        <f t="shared" ca="1" si="578"/>
        <v>16350</v>
      </c>
      <c r="L1982" s="18">
        <f t="shared" ca="1" si="588"/>
        <v>0</v>
      </c>
      <c r="M1982" s="18">
        <f t="shared" ca="1" si="572"/>
        <v>0</v>
      </c>
      <c r="N1982" s="34">
        <f t="shared" ca="1" si="579"/>
        <v>11341.145774383072</v>
      </c>
      <c r="P1982" s="18">
        <f t="shared" ca="1" si="573"/>
        <v>900.48815656666511</v>
      </c>
      <c r="Q1982" s="47">
        <f ca="1">SUM(L$15:L1982)-SUM(M$15:M1982)</f>
        <v>16350</v>
      </c>
      <c r="R1982" s="47" t="str">
        <f t="shared" ca="1" si="574"/>
        <v>M1985</v>
      </c>
      <c r="S1982" s="40">
        <f t="shared" ca="1" si="580"/>
        <v>0</v>
      </c>
      <c r="T1982" s="46">
        <f t="shared" ca="1" si="581"/>
        <v>85</v>
      </c>
      <c r="X1982" s="74">
        <f t="shared" ca="1" si="582"/>
        <v>0.90048815656666514</v>
      </c>
      <c r="Y1982" s="75">
        <f t="shared" ca="1" si="583"/>
        <v>0.90048815656666514</v>
      </c>
      <c r="Z1982" s="74">
        <f t="shared" ca="1" si="584"/>
        <v>2.4608040756725593</v>
      </c>
      <c r="AA1982" s="76">
        <f t="shared" ca="1" si="585"/>
        <v>900.48815656666511</v>
      </c>
      <c r="AB1982" s="76">
        <f t="shared" ca="1" si="586"/>
        <v>2460.8040756725595</v>
      </c>
    </row>
    <row r="1983" spans="1:28" x14ac:dyDescent="0.25">
      <c r="A1983" s="2">
        <f t="shared" si="587"/>
        <v>19</v>
      </c>
      <c r="B1983" s="16">
        <f ca="1">VLOOKUP(A1983,PERIODS!$O$4:$P$33,2,FALSE)</f>
        <v>3.5000000000000003E-2</v>
      </c>
      <c r="C1983" s="15"/>
      <c r="D1983" s="18">
        <v>1969</v>
      </c>
      <c r="E1983" s="34">
        <f t="shared" ca="1" si="589"/>
        <v>11341.145774383072</v>
      </c>
      <c r="F1983" s="34">
        <f t="shared" ca="1" si="571"/>
        <v>3500.0000000000005</v>
      </c>
      <c r="G1983" s="69">
        <f t="shared" ca="1" si="575"/>
        <v>0</v>
      </c>
      <c r="H1983" s="34">
        <f t="shared" ca="1" si="576"/>
        <v>217.68707023675654</v>
      </c>
      <c r="I1983" s="34">
        <f t="shared" ca="1" si="577"/>
        <v>3717.6870702367569</v>
      </c>
      <c r="J1983" s="18">
        <f ca="1">SUM(INDIRECT(ADDRESS(ROW(F1983),COLUMN(F1983),4)):INDIRECT(ADDRESS(ROW(F1983)+N$5-1,COLUMN(F1983),4)))</f>
        <v>24500.000000000004</v>
      </c>
      <c r="K1983" s="18">
        <f t="shared" ca="1" si="578"/>
        <v>0</v>
      </c>
      <c r="L1983" s="18">
        <f t="shared" ca="1" si="588"/>
        <v>0</v>
      </c>
      <c r="M1983" s="18">
        <f t="shared" ca="1" si="572"/>
        <v>16350</v>
      </c>
      <c r="N1983" s="34">
        <f t="shared" ca="1" si="579"/>
        <v>23973.458704146316</v>
      </c>
      <c r="P1983" s="18">
        <f t="shared" ca="1" si="573"/>
        <v>217.68707023675654</v>
      </c>
      <c r="Q1983" s="47">
        <f ca="1">SUM(L$15:L1983)-SUM(M$15:M1983)</f>
        <v>0</v>
      </c>
      <c r="R1983" s="47" t="str">
        <f t="shared" ca="1" si="574"/>
        <v>M1986</v>
      </c>
      <c r="S1983" s="40">
        <f t="shared" ca="1" si="580"/>
        <v>0</v>
      </c>
      <c r="T1983" s="46">
        <f t="shared" ca="1" si="581"/>
        <v>24</v>
      </c>
      <c r="X1983" s="74">
        <f t="shared" ca="1" si="582"/>
        <v>0.21768707023675654</v>
      </c>
      <c r="Y1983" s="75">
        <f t="shared" ca="1" si="583"/>
        <v>0.21768707023675654</v>
      </c>
      <c r="Z1983" s="74">
        <f t="shared" ca="1" si="584"/>
        <v>1.2431979730952232</v>
      </c>
      <c r="AA1983" s="76">
        <f t="shared" ca="1" si="585"/>
        <v>217.68707023675654</v>
      </c>
      <c r="AB1983" s="76">
        <f t="shared" ca="1" si="586"/>
        <v>1243.1979730952232</v>
      </c>
    </row>
    <row r="1984" spans="1:28" x14ac:dyDescent="0.25">
      <c r="A1984" s="2">
        <f t="shared" si="587"/>
        <v>20</v>
      </c>
      <c r="B1984" s="16">
        <f ca="1">VLOOKUP(A1984,PERIODS!$O$4:$P$33,2,FALSE)</f>
        <v>3.5000000000000003E-2</v>
      </c>
      <c r="C1984" s="15"/>
      <c r="D1984" s="18">
        <v>1970</v>
      </c>
      <c r="E1984" s="34">
        <f t="shared" ca="1" si="589"/>
        <v>23973.458704146316</v>
      </c>
      <c r="F1984" s="34">
        <f t="shared" ca="1" si="571"/>
        <v>3500.0000000000005</v>
      </c>
      <c r="G1984" s="69">
        <f t="shared" ca="1" si="575"/>
        <v>0</v>
      </c>
      <c r="H1984" s="34">
        <f t="shared" ca="1" si="576"/>
        <v>909.50832664442942</v>
      </c>
      <c r="I1984" s="34">
        <f t="shared" ca="1" si="577"/>
        <v>4409.5083266444299</v>
      </c>
      <c r="J1984" s="18">
        <f ca="1">SUM(INDIRECT(ADDRESS(ROW(F1984),COLUMN(F1984),4)):INDIRECT(ADDRESS(ROW(F1984)+N$5-1,COLUMN(F1984),4)))</f>
        <v>24500.000000000004</v>
      </c>
      <c r="K1984" s="18">
        <f t="shared" ca="1" si="578"/>
        <v>16350</v>
      </c>
      <c r="L1984" s="18">
        <f t="shared" ca="1" si="588"/>
        <v>16350</v>
      </c>
      <c r="M1984" s="18">
        <f t="shared" ca="1" si="572"/>
        <v>0</v>
      </c>
      <c r="N1984" s="34">
        <f t="shared" ca="1" si="579"/>
        <v>19563.950377501886</v>
      </c>
      <c r="P1984" s="18">
        <f t="shared" ca="1" si="573"/>
        <v>909.50832664442942</v>
      </c>
      <c r="Q1984" s="47">
        <f ca="1">SUM(L$15:L1984)-SUM(M$15:M1984)</f>
        <v>16350</v>
      </c>
      <c r="R1984" s="47" t="str">
        <f t="shared" ca="1" si="574"/>
        <v>M1987</v>
      </c>
      <c r="S1984" s="40">
        <f t="shared" ca="1" si="580"/>
        <v>0</v>
      </c>
      <c r="T1984" s="46">
        <f t="shared" ca="1" si="581"/>
        <v>24</v>
      </c>
      <c r="X1984" s="74">
        <f t="shared" ca="1" si="582"/>
        <v>0.90950832664442938</v>
      </c>
      <c r="Y1984" s="75">
        <f t="shared" ca="1" si="583"/>
        <v>0.90950832664442938</v>
      </c>
      <c r="Z1984" s="74">
        <f t="shared" ca="1" si="584"/>
        <v>2.483101358422704</v>
      </c>
      <c r="AA1984" s="76">
        <f t="shared" ca="1" si="585"/>
        <v>909.50832664442942</v>
      </c>
      <c r="AB1984" s="76">
        <f t="shared" ca="1" si="586"/>
        <v>2483.1013584227039</v>
      </c>
    </row>
    <row r="1985" spans="1:28" x14ac:dyDescent="0.25">
      <c r="A1985" s="2">
        <f t="shared" si="587"/>
        <v>21</v>
      </c>
      <c r="B1985" s="16">
        <f ca="1">VLOOKUP(A1985,PERIODS!$O$4:$P$33,2,FALSE)</f>
        <v>3.5000000000000003E-2</v>
      </c>
      <c r="C1985" s="15"/>
      <c r="D1985" s="18">
        <v>1971</v>
      </c>
      <c r="E1985" s="34">
        <f t="shared" ca="1" si="589"/>
        <v>19563.950377501886</v>
      </c>
      <c r="F1985" s="34">
        <f t="shared" ca="1" si="571"/>
        <v>3500.0000000000005</v>
      </c>
      <c r="G1985" s="69">
        <f t="shared" ca="1" si="575"/>
        <v>0</v>
      </c>
      <c r="H1985" s="34">
        <f t="shared" ca="1" si="576"/>
        <v>665.59924138454551</v>
      </c>
      <c r="I1985" s="34">
        <f t="shared" ca="1" si="577"/>
        <v>4165.5992413845461</v>
      </c>
      <c r="J1985" s="18">
        <f ca="1">SUM(INDIRECT(ADDRESS(ROW(F1985),COLUMN(F1985),4)):INDIRECT(ADDRESS(ROW(F1985)+N$5-1,COLUMN(F1985),4)))</f>
        <v>24500.000000000004</v>
      </c>
      <c r="K1985" s="18">
        <f t="shared" ca="1" si="578"/>
        <v>16350</v>
      </c>
      <c r="L1985" s="18">
        <f t="shared" ca="1" si="588"/>
        <v>0</v>
      </c>
      <c r="M1985" s="18">
        <f t="shared" ca="1" si="572"/>
        <v>0</v>
      </c>
      <c r="N1985" s="34">
        <f t="shared" ca="1" si="579"/>
        <v>15398.351136117341</v>
      </c>
      <c r="P1985" s="18">
        <f t="shared" ca="1" si="573"/>
        <v>665.59924138454551</v>
      </c>
      <c r="Q1985" s="47">
        <f ca="1">SUM(L$15:L1985)-SUM(M$15:M1985)</f>
        <v>16350</v>
      </c>
      <c r="R1985" s="47" t="str">
        <f t="shared" ca="1" si="574"/>
        <v>M1988</v>
      </c>
      <c r="S1985" s="40">
        <f t="shared" ca="1" si="580"/>
        <v>0</v>
      </c>
      <c r="T1985" s="46">
        <f t="shared" ca="1" si="581"/>
        <v>46</v>
      </c>
      <c r="X1985" s="74">
        <f t="shared" ca="1" si="582"/>
        <v>0.66559924138454551</v>
      </c>
      <c r="Y1985" s="75">
        <f t="shared" ca="1" si="583"/>
        <v>0.66559924138454551</v>
      </c>
      <c r="Z1985" s="74">
        <f t="shared" ca="1" si="584"/>
        <v>1.9456560897226005</v>
      </c>
      <c r="AA1985" s="76">
        <f t="shared" ca="1" si="585"/>
        <v>665.59924138454551</v>
      </c>
      <c r="AB1985" s="76">
        <f t="shared" ca="1" si="586"/>
        <v>1945.6560897226004</v>
      </c>
    </row>
    <row r="1986" spans="1:28" x14ac:dyDescent="0.25">
      <c r="A1986" s="2">
        <f t="shared" si="587"/>
        <v>22</v>
      </c>
      <c r="B1986" s="16">
        <f ca="1">VLOOKUP(A1986,PERIODS!$O$4:$P$33,2,FALSE)</f>
        <v>3.5000000000000003E-2</v>
      </c>
      <c r="C1986" s="15"/>
      <c r="D1986" s="18">
        <v>1972</v>
      </c>
      <c r="E1986" s="34">
        <f t="shared" ca="1" si="589"/>
        <v>15398.351136117341</v>
      </c>
      <c r="F1986" s="34">
        <f t="shared" ca="1" si="571"/>
        <v>3500.0000000000005</v>
      </c>
      <c r="G1986" s="69">
        <f t="shared" ca="1" si="575"/>
        <v>0</v>
      </c>
      <c r="H1986" s="34">
        <f t="shared" ca="1" si="576"/>
        <v>881.91612766207686</v>
      </c>
      <c r="I1986" s="34">
        <f t="shared" ca="1" si="577"/>
        <v>4381.9161276620771</v>
      </c>
      <c r="J1986" s="18">
        <f ca="1">SUM(INDIRECT(ADDRESS(ROW(F1986),COLUMN(F1986),4)):INDIRECT(ADDRESS(ROW(F1986)+N$5-1,COLUMN(F1986),4)))</f>
        <v>25000.000000000004</v>
      </c>
      <c r="K1986" s="18">
        <f t="shared" ca="1" si="578"/>
        <v>16350</v>
      </c>
      <c r="L1986" s="18">
        <f t="shared" ca="1" si="588"/>
        <v>0</v>
      </c>
      <c r="M1986" s="18">
        <f t="shared" ca="1" si="572"/>
        <v>0</v>
      </c>
      <c r="N1986" s="34">
        <f t="shared" ca="1" si="579"/>
        <v>11016.435008455264</v>
      </c>
      <c r="P1986" s="18">
        <f t="shared" ca="1" si="573"/>
        <v>881.91612766207686</v>
      </c>
      <c r="Q1986" s="47">
        <f ca="1">SUM(L$15:L1986)-SUM(M$15:M1986)</f>
        <v>16350</v>
      </c>
      <c r="R1986" s="47" t="str">
        <f t="shared" ca="1" si="574"/>
        <v>M1989</v>
      </c>
      <c r="S1986" s="40">
        <f t="shared" ca="1" si="580"/>
        <v>0</v>
      </c>
      <c r="T1986" s="46">
        <f t="shared" ca="1" si="581"/>
        <v>70</v>
      </c>
      <c r="X1986" s="74">
        <f t="shared" ca="1" si="582"/>
        <v>0.88191612766207683</v>
      </c>
      <c r="Y1986" s="75">
        <f t="shared" ca="1" si="583"/>
        <v>0.88191612766207683</v>
      </c>
      <c r="Z1986" s="74">
        <f t="shared" ca="1" si="584"/>
        <v>2.4155237267270069</v>
      </c>
      <c r="AA1986" s="76">
        <f t="shared" ca="1" si="585"/>
        <v>881.91612766207686</v>
      </c>
      <c r="AB1986" s="76">
        <f t="shared" ca="1" si="586"/>
        <v>2415.5237267270068</v>
      </c>
    </row>
    <row r="1987" spans="1:28" x14ac:dyDescent="0.25">
      <c r="A1987" s="2">
        <f t="shared" si="587"/>
        <v>23</v>
      </c>
      <c r="B1987" s="16">
        <f ca="1">VLOOKUP(A1987,PERIODS!$O$4:$P$33,2,FALSE)</f>
        <v>3.5000000000000003E-2</v>
      </c>
      <c r="C1987" s="15"/>
      <c r="D1987" s="18">
        <v>1973</v>
      </c>
      <c r="E1987" s="34">
        <f t="shared" ca="1" si="589"/>
        <v>11016.435008455264</v>
      </c>
      <c r="F1987" s="34">
        <f t="shared" ca="1" si="571"/>
        <v>3500.0000000000005</v>
      </c>
      <c r="G1987" s="69">
        <f t="shared" ca="1" si="575"/>
        <v>0</v>
      </c>
      <c r="H1987" s="34">
        <f t="shared" ca="1" si="576"/>
        <v>-637.29844671185242</v>
      </c>
      <c r="I1987" s="34">
        <f t="shared" ca="1" si="577"/>
        <v>2862.7015532881478</v>
      </c>
      <c r="J1987" s="18">
        <f ca="1">SUM(INDIRECT(ADDRESS(ROW(F1987),COLUMN(F1987),4)):INDIRECT(ADDRESS(ROW(F1987)+N$5-1,COLUMN(F1987),4)))</f>
        <v>25500.000000000004</v>
      </c>
      <c r="K1987" s="18">
        <f t="shared" ca="1" si="578"/>
        <v>0</v>
      </c>
      <c r="L1987" s="18">
        <f t="shared" ca="1" si="588"/>
        <v>0</v>
      </c>
      <c r="M1987" s="18">
        <f t="shared" ca="1" si="572"/>
        <v>16350</v>
      </c>
      <c r="N1987" s="34">
        <f t="shared" ca="1" si="579"/>
        <v>24503.733455167116</v>
      </c>
      <c r="P1987" s="18">
        <f t="shared" ca="1" si="573"/>
        <v>637.29844671185242</v>
      </c>
      <c r="Q1987" s="47">
        <f ca="1">SUM(L$15:L1987)-SUM(M$15:M1987)</f>
        <v>0</v>
      </c>
      <c r="R1987" s="47" t="str">
        <f t="shared" ca="1" si="574"/>
        <v>M1990</v>
      </c>
      <c r="S1987" s="40">
        <f t="shared" ca="1" si="580"/>
        <v>0</v>
      </c>
      <c r="T1987" s="46">
        <f t="shared" ca="1" si="581"/>
        <v>72</v>
      </c>
      <c r="X1987" s="74">
        <f t="shared" ca="1" si="582"/>
        <v>-0.63729844671185243</v>
      </c>
      <c r="Y1987" s="75">
        <f t="shared" ca="1" si="583"/>
        <v>-0.63729844671185243</v>
      </c>
      <c r="Z1987" s="74">
        <f t="shared" ca="1" si="584"/>
        <v>0.52871885855190004</v>
      </c>
      <c r="AA1987" s="76">
        <f t="shared" ca="1" si="585"/>
        <v>-637.29844671185242</v>
      </c>
      <c r="AB1987" s="76">
        <f t="shared" ca="1" si="586"/>
        <v>528.71885855189998</v>
      </c>
    </row>
    <row r="1988" spans="1:28" x14ac:dyDescent="0.25">
      <c r="A1988" s="2">
        <f t="shared" si="587"/>
        <v>24</v>
      </c>
      <c r="B1988" s="16">
        <f ca="1">VLOOKUP(A1988,PERIODS!$O$4:$P$33,2,FALSE)</f>
        <v>3.5000000000000003E-2</v>
      </c>
      <c r="C1988" s="15"/>
      <c r="D1988" s="18">
        <v>1974</v>
      </c>
      <c r="E1988" s="34">
        <f t="shared" ca="1" si="589"/>
        <v>24503.733455167116</v>
      </c>
      <c r="F1988" s="34">
        <f t="shared" ca="1" si="571"/>
        <v>3500.0000000000005</v>
      </c>
      <c r="G1988" s="69">
        <f t="shared" ca="1" si="575"/>
        <v>0</v>
      </c>
      <c r="H1988" s="34">
        <f t="shared" ca="1" si="576"/>
        <v>397.60212004619433</v>
      </c>
      <c r="I1988" s="34">
        <f t="shared" ca="1" si="577"/>
        <v>3897.6021200461946</v>
      </c>
      <c r="J1988" s="18">
        <f ca="1">SUM(INDIRECT(ADDRESS(ROW(F1988),COLUMN(F1988),4)):INDIRECT(ADDRESS(ROW(F1988)+N$5-1,COLUMN(F1988),4)))</f>
        <v>26000</v>
      </c>
      <c r="K1988" s="18">
        <f t="shared" ca="1" si="578"/>
        <v>16350</v>
      </c>
      <c r="L1988" s="18">
        <f t="shared" ca="1" si="588"/>
        <v>16350</v>
      </c>
      <c r="M1988" s="18">
        <f t="shared" ca="1" si="572"/>
        <v>0</v>
      </c>
      <c r="N1988" s="34">
        <f t="shared" ca="1" si="579"/>
        <v>20606.131335120921</v>
      </c>
      <c r="P1988" s="18">
        <f t="shared" ca="1" si="573"/>
        <v>397.60212004619433</v>
      </c>
      <c r="Q1988" s="47">
        <f ca="1">SUM(L$15:L1988)-SUM(M$15:M1988)</f>
        <v>16350</v>
      </c>
      <c r="R1988" s="47" t="str">
        <f t="shared" ca="1" si="574"/>
        <v>M1991</v>
      </c>
      <c r="S1988" s="40">
        <f t="shared" ca="1" si="580"/>
        <v>0</v>
      </c>
      <c r="T1988" s="46">
        <f t="shared" ca="1" si="581"/>
        <v>29</v>
      </c>
      <c r="X1988" s="74">
        <f t="shared" ca="1" si="582"/>
        <v>0.39760212004619433</v>
      </c>
      <c r="Y1988" s="75">
        <f t="shared" ca="1" si="583"/>
        <v>0.39760212004619433</v>
      </c>
      <c r="Z1988" s="74">
        <f t="shared" ca="1" si="584"/>
        <v>1.488251766546107</v>
      </c>
      <c r="AA1988" s="76">
        <f t="shared" ca="1" si="585"/>
        <v>397.60212004619433</v>
      </c>
      <c r="AB1988" s="76">
        <f t="shared" ca="1" si="586"/>
        <v>1488.2517665461071</v>
      </c>
    </row>
    <row r="1989" spans="1:28" x14ac:dyDescent="0.25">
      <c r="A1989" s="2">
        <f t="shared" si="587"/>
        <v>25</v>
      </c>
      <c r="B1989" s="16">
        <f ca="1">VLOOKUP(A1989,PERIODS!$O$4:$P$33,2,FALSE)</f>
        <v>3.5000000000000003E-2</v>
      </c>
      <c r="C1989" s="15"/>
      <c r="D1989" s="18">
        <v>1975</v>
      </c>
      <c r="E1989" s="34">
        <f t="shared" ca="1" si="589"/>
        <v>20606.131335120921</v>
      </c>
      <c r="F1989" s="34">
        <f t="shared" ca="1" si="571"/>
        <v>3500.0000000000005</v>
      </c>
      <c r="G1989" s="69">
        <f t="shared" ca="1" si="575"/>
        <v>0</v>
      </c>
      <c r="H1989" s="34">
        <f t="shared" ca="1" si="576"/>
        <v>-585.20988944715873</v>
      </c>
      <c r="I1989" s="34">
        <f t="shared" ca="1" si="577"/>
        <v>2914.7901105528417</v>
      </c>
      <c r="J1989" s="18">
        <f ca="1">SUM(INDIRECT(ADDRESS(ROW(F1989),COLUMN(F1989),4)):INDIRECT(ADDRESS(ROW(F1989)+N$5-1,COLUMN(F1989),4)))</f>
        <v>24900</v>
      </c>
      <c r="K1989" s="18">
        <f t="shared" ca="1" si="578"/>
        <v>16350</v>
      </c>
      <c r="L1989" s="18">
        <f t="shared" ca="1" si="588"/>
        <v>0</v>
      </c>
      <c r="M1989" s="18">
        <f t="shared" ca="1" si="572"/>
        <v>0</v>
      </c>
      <c r="N1989" s="34">
        <f t="shared" ca="1" si="579"/>
        <v>17691.341224568081</v>
      </c>
      <c r="P1989" s="18">
        <f t="shared" ca="1" si="573"/>
        <v>585.20988944715873</v>
      </c>
      <c r="Q1989" s="47">
        <f ca="1">SUM(L$15:L1989)-SUM(M$15:M1989)</f>
        <v>16350</v>
      </c>
      <c r="R1989" s="47" t="str">
        <f t="shared" ca="1" si="574"/>
        <v>M1992</v>
      </c>
      <c r="S1989" s="40">
        <f t="shared" ca="1" si="580"/>
        <v>0</v>
      </c>
      <c r="T1989" s="46">
        <f t="shared" ca="1" si="581"/>
        <v>7</v>
      </c>
      <c r="X1989" s="74">
        <f t="shared" ca="1" si="582"/>
        <v>-0.58520988944715868</v>
      </c>
      <c r="Y1989" s="75">
        <f t="shared" ca="1" si="583"/>
        <v>-0.58520988944715868</v>
      </c>
      <c r="Z1989" s="74">
        <f t="shared" ca="1" si="584"/>
        <v>0.55698894344122463</v>
      </c>
      <c r="AA1989" s="76">
        <f t="shared" ca="1" si="585"/>
        <v>-585.20988944715873</v>
      </c>
      <c r="AB1989" s="76">
        <f t="shared" ca="1" si="586"/>
        <v>556.98894344122459</v>
      </c>
    </row>
    <row r="1990" spans="1:28" x14ac:dyDescent="0.25">
      <c r="A1990" s="2">
        <f t="shared" si="587"/>
        <v>26</v>
      </c>
      <c r="B1990" s="16">
        <f ca="1">VLOOKUP(A1990,PERIODS!$O$4:$P$33,2,FALSE)</f>
        <v>3.5000000000000003E-2</v>
      </c>
      <c r="C1990" s="15"/>
      <c r="D1990" s="18">
        <v>1976</v>
      </c>
      <c r="E1990" s="34">
        <f t="shared" ca="1" si="589"/>
        <v>17691.341224568081</v>
      </c>
      <c r="F1990" s="34">
        <f t="shared" ca="1" si="571"/>
        <v>3500.0000000000005</v>
      </c>
      <c r="G1990" s="69">
        <f t="shared" ca="1" si="575"/>
        <v>0</v>
      </c>
      <c r="H1990" s="34">
        <f t="shared" ca="1" si="576"/>
        <v>1126.2238112237947</v>
      </c>
      <c r="I1990" s="34">
        <f t="shared" ca="1" si="577"/>
        <v>4626.2238112237956</v>
      </c>
      <c r="J1990" s="18">
        <f ca="1">SUM(INDIRECT(ADDRESS(ROW(F1990),COLUMN(F1990),4)):INDIRECT(ADDRESS(ROW(F1990)+N$5-1,COLUMN(F1990),4)))</f>
        <v>23900</v>
      </c>
      <c r="K1990" s="18">
        <f t="shared" ca="1" si="578"/>
        <v>16350</v>
      </c>
      <c r="L1990" s="18">
        <f t="shared" ca="1" si="588"/>
        <v>0</v>
      </c>
      <c r="M1990" s="18">
        <f t="shared" ca="1" si="572"/>
        <v>0</v>
      </c>
      <c r="N1990" s="34">
        <f t="shared" ca="1" si="579"/>
        <v>13065.117413344286</v>
      </c>
      <c r="P1990" s="18">
        <f t="shared" ca="1" si="573"/>
        <v>1126.2238112237947</v>
      </c>
      <c r="Q1990" s="47">
        <f ca="1">SUM(L$15:L1990)-SUM(M$15:M1990)</f>
        <v>16350</v>
      </c>
      <c r="R1990" s="47" t="str">
        <f t="shared" ca="1" si="574"/>
        <v>M1993</v>
      </c>
      <c r="S1990" s="40">
        <f t="shared" ca="1" si="580"/>
        <v>0</v>
      </c>
      <c r="T1990" s="46">
        <f t="shared" ca="1" si="581"/>
        <v>95</v>
      </c>
      <c r="X1990" s="74">
        <f t="shared" ca="1" si="582"/>
        <v>1.1262238112237946</v>
      </c>
      <c r="Y1990" s="75">
        <f t="shared" ca="1" si="583"/>
        <v>1.1262238112237946</v>
      </c>
      <c r="Z1990" s="74">
        <f t="shared" ca="1" si="584"/>
        <v>3.0839887604525233</v>
      </c>
      <c r="AA1990" s="76">
        <f t="shared" ca="1" si="585"/>
        <v>1126.2238112237947</v>
      </c>
      <c r="AB1990" s="76">
        <f t="shared" ca="1" si="586"/>
        <v>3083.9887604525234</v>
      </c>
    </row>
    <row r="1991" spans="1:28" x14ac:dyDescent="0.25">
      <c r="A1991" s="2">
        <f t="shared" si="587"/>
        <v>27</v>
      </c>
      <c r="B1991" s="16">
        <f ca="1">VLOOKUP(A1991,PERIODS!$O$4:$P$33,2,FALSE)</f>
        <v>3.5000000000000003E-2</v>
      </c>
      <c r="C1991" s="15"/>
      <c r="D1991" s="18">
        <v>1977</v>
      </c>
      <c r="E1991" s="34">
        <f t="shared" ca="1" si="589"/>
        <v>13065.117413344286</v>
      </c>
      <c r="F1991" s="34">
        <f t="shared" ca="1" si="571"/>
        <v>3500.0000000000005</v>
      </c>
      <c r="G1991" s="69">
        <f t="shared" ca="1" si="575"/>
        <v>0</v>
      </c>
      <c r="H1991" s="34">
        <f t="shared" ca="1" si="576"/>
        <v>397.39784518362893</v>
      </c>
      <c r="I1991" s="34">
        <f t="shared" ca="1" si="577"/>
        <v>3897.3978451836292</v>
      </c>
      <c r="J1991" s="18">
        <f ca="1">SUM(INDIRECT(ADDRESS(ROW(F1991),COLUMN(F1991),4)):INDIRECT(ADDRESS(ROW(F1991)+N$5-1,COLUMN(F1991),4)))</f>
        <v>22900</v>
      </c>
      <c r="K1991" s="18">
        <f t="shared" ca="1" si="578"/>
        <v>0</v>
      </c>
      <c r="L1991" s="18">
        <f t="shared" ca="1" si="588"/>
        <v>0</v>
      </c>
      <c r="M1991" s="18">
        <f t="shared" ca="1" si="572"/>
        <v>16350</v>
      </c>
      <c r="N1991" s="34">
        <f t="shared" ca="1" si="579"/>
        <v>25517.719568160657</v>
      </c>
      <c r="P1991" s="18">
        <f t="shared" ca="1" si="573"/>
        <v>397.39784518362893</v>
      </c>
      <c r="Q1991" s="47">
        <f ca="1">SUM(L$15:L1991)-SUM(M$15:M1991)</f>
        <v>0</v>
      </c>
      <c r="R1991" s="47" t="str">
        <f t="shared" ca="1" si="574"/>
        <v>M1994</v>
      </c>
      <c r="S1991" s="40">
        <f t="shared" ca="1" si="580"/>
        <v>0</v>
      </c>
      <c r="T1991" s="46">
        <f t="shared" ca="1" si="581"/>
        <v>95</v>
      </c>
      <c r="X1991" s="74">
        <f t="shared" ca="1" si="582"/>
        <v>0.39739784518362892</v>
      </c>
      <c r="Y1991" s="75">
        <f t="shared" ca="1" si="583"/>
        <v>0.39739784518362892</v>
      </c>
      <c r="Z1991" s="74">
        <f t="shared" ca="1" si="584"/>
        <v>1.487947785169967</v>
      </c>
      <c r="AA1991" s="76">
        <f t="shared" ca="1" si="585"/>
        <v>397.39784518362893</v>
      </c>
      <c r="AB1991" s="76">
        <f t="shared" ca="1" si="586"/>
        <v>1487.9477851699669</v>
      </c>
    </row>
    <row r="1992" spans="1:28" x14ac:dyDescent="0.25">
      <c r="A1992" s="2">
        <f t="shared" si="587"/>
        <v>28</v>
      </c>
      <c r="B1992" s="16">
        <f ca="1">VLOOKUP(A1992,PERIODS!$O$4:$P$33,2,FALSE)</f>
        <v>0.04</v>
      </c>
      <c r="C1992" s="15"/>
      <c r="D1992" s="18">
        <v>1978</v>
      </c>
      <c r="E1992" s="34">
        <f t="shared" ca="1" si="589"/>
        <v>25517.719568160657</v>
      </c>
      <c r="F1992" s="34">
        <f t="shared" ca="1" si="571"/>
        <v>4000</v>
      </c>
      <c r="G1992" s="69">
        <f t="shared" ca="1" si="575"/>
        <v>0</v>
      </c>
      <c r="H1992" s="34">
        <f t="shared" ca="1" si="576"/>
        <v>-692.69952920100684</v>
      </c>
      <c r="I1992" s="34">
        <f t="shared" ca="1" si="577"/>
        <v>3307.300470798993</v>
      </c>
      <c r="J1992" s="18">
        <f ca="1">SUM(INDIRECT(ADDRESS(ROW(F1992),COLUMN(F1992),4)):INDIRECT(ADDRESS(ROW(F1992)+N$5-1,COLUMN(F1992),4)))</f>
        <v>21900</v>
      </c>
      <c r="K1992" s="18">
        <f t="shared" ca="1" si="578"/>
        <v>0</v>
      </c>
      <c r="L1992" s="18">
        <f t="shared" ca="1" si="588"/>
        <v>0</v>
      </c>
      <c r="M1992" s="18">
        <f t="shared" ca="1" si="572"/>
        <v>0</v>
      </c>
      <c r="N1992" s="34">
        <f t="shared" ca="1" si="579"/>
        <v>22210.419097361664</v>
      </c>
      <c r="P1992" s="18">
        <f t="shared" ca="1" si="573"/>
        <v>692.69952920100684</v>
      </c>
      <c r="Q1992" s="47">
        <f ca="1">SUM(L$15:L1992)-SUM(M$15:M1992)</f>
        <v>0</v>
      </c>
      <c r="R1992" s="47" t="str">
        <f t="shared" ca="1" si="574"/>
        <v>M1995</v>
      </c>
      <c r="S1992" s="40">
        <f t="shared" ca="1" si="580"/>
        <v>0</v>
      </c>
      <c r="T1992" s="46">
        <f t="shared" ca="1" si="581"/>
        <v>6</v>
      </c>
      <c r="X1992" s="74">
        <f t="shared" ca="1" si="582"/>
        <v>-0.69269952920100686</v>
      </c>
      <c r="Y1992" s="75">
        <f t="shared" ca="1" si="583"/>
        <v>-0.69269952920100686</v>
      </c>
      <c r="Z1992" s="74">
        <f t="shared" ca="1" si="584"/>
        <v>0.50022387578488037</v>
      </c>
      <c r="AA1992" s="76">
        <f t="shared" ca="1" si="585"/>
        <v>-692.69952920100684</v>
      </c>
      <c r="AB1992" s="76">
        <f t="shared" ca="1" si="586"/>
        <v>500.22387578488036</v>
      </c>
    </row>
    <row r="1993" spans="1:28" x14ac:dyDescent="0.25">
      <c r="A1993" s="2">
        <f t="shared" si="587"/>
        <v>29</v>
      </c>
      <c r="B1993" s="16">
        <f ca="1">VLOOKUP(A1993,PERIODS!$O$4:$P$33,2,FALSE)</f>
        <v>0.04</v>
      </c>
      <c r="C1993" s="15"/>
      <c r="D1993" s="18">
        <v>1979</v>
      </c>
      <c r="E1993" s="34">
        <f t="shared" ca="1" si="589"/>
        <v>22210.419097361664</v>
      </c>
      <c r="F1993" s="34">
        <f t="shared" ca="1" si="571"/>
        <v>4000</v>
      </c>
      <c r="G1993" s="69">
        <f t="shared" ca="1" si="575"/>
        <v>0</v>
      </c>
      <c r="H1993" s="34">
        <f t="shared" ca="1" si="576"/>
        <v>382.15779491562029</v>
      </c>
      <c r="I1993" s="34">
        <f t="shared" ca="1" si="577"/>
        <v>4382.1577949156199</v>
      </c>
      <c r="J1993" s="18">
        <f ca="1">SUM(INDIRECT(ADDRESS(ROW(F1993),COLUMN(F1993),4)):INDIRECT(ADDRESS(ROW(F1993)+N$5-1,COLUMN(F1993),4)))</f>
        <v>21200</v>
      </c>
      <c r="K1993" s="18">
        <f t="shared" ca="1" si="578"/>
        <v>0</v>
      </c>
      <c r="L1993" s="18">
        <f t="shared" ca="1" si="588"/>
        <v>0</v>
      </c>
      <c r="M1993" s="18">
        <f t="shared" ca="1" si="572"/>
        <v>0</v>
      </c>
      <c r="N1993" s="34">
        <f t="shared" ca="1" si="579"/>
        <v>17828.261302446044</v>
      </c>
      <c r="P1993" s="18">
        <f t="shared" ca="1" si="573"/>
        <v>382.15779491562029</v>
      </c>
      <c r="Q1993" s="47">
        <f ca="1">SUM(L$15:L1993)-SUM(M$15:M1993)</f>
        <v>0</v>
      </c>
      <c r="R1993" s="47" t="str">
        <f t="shared" ca="1" si="574"/>
        <v>M1996</v>
      </c>
      <c r="S1993" s="40">
        <f t="shared" ca="1" si="580"/>
        <v>0</v>
      </c>
      <c r="T1993" s="46">
        <f t="shared" ca="1" si="581"/>
        <v>26</v>
      </c>
      <c r="X1993" s="74">
        <f t="shared" ca="1" si="582"/>
        <v>0.3821577949156203</v>
      </c>
      <c r="Y1993" s="75">
        <f t="shared" ca="1" si="583"/>
        <v>0.3821577949156203</v>
      </c>
      <c r="Z1993" s="74">
        <f t="shared" ca="1" si="584"/>
        <v>1.4654433063925891</v>
      </c>
      <c r="AA1993" s="76">
        <f t="shared" ca="1" si="585"/>
        <v>382.15779491562029</v>
      </c>
      <c r="AB1993" s="76">
        <f t="shared" ca="1" si="586"/>
        <v>1465.4433063925892</v>
      </c>
    </row>
    <row r="1994" spans="1:28" x14ac:dyDescent="0.25">
      <c r="A1994" s="2">
        <f t="shared" si="587"/>
        <v>30</v>
      </c>
      <c r="B1994" s="16">
        <f ca="1">VLOOKUP(A1994,PERIODS!$O$4:$P$33,2,FALSE)</f>
        <v>0.04</v>
      </c>
      <c r="C1994" s="15"/>
      <c r="D1994" s="18">
        <v>1980</v>
      </c>
      <c r="E1994" s="34">
        <f t="shared" ca="1" si="589"/>
        <v>17828.261302446044</v>
      </c>
      <c r="F1994" s="34">
        <f t="shared" ca="1" si="571"/>
        <v>4000</v>
      </c>
      <c r="G1994" s="69">
        <f t="shared" ca="1" si="575"/>
        <v>0</v>
      </c>
      <c r="H1994" s="34">
        <f t="shared" ca="1" si="576"/>
        <v>1185.6968317246722</v>
      </c>
      <c r="I1994" s="34">
        <f t="shared" ca="1" si="577"/>
        <v>5185.6968317246719</v>
      </c>
      <c r="J1994" s="18">
        <f ca="1">SUM(INDIRECT(ADDRESS(ROW(F1994),COLUMN(F1994),4)):INDIRECT(ADDRESS(ROW(F1994)+N$5-1,COLUMN(F1994),4)))</f>
        <v>20500</v>
      </c>
      <c r="K1994" s="18">
        <f t="shared" ca="1" si="578"/>
        <v>16350</v>
      </c>
      <c r="L1994" s="18">
        <f t="shared" ca="1" si="588"/>
        <v>16350</v>
      </c>
      <c r="M1994" s="18">
        <f t="shared" ca="1" si="572"/>
        <v>0</v>
      </c>
      <c r="N1994" s="34">
        <f t="shared" ca="1" si="579"/>
        <v>12642.564470721372</v>
      </c>
      <c r="P1994" s="18">
        <f t="shared" ca="1" si="573"/>
        <v>1185.6968317246722</v>
      </c>
      <c r="Q1994" s="47">
        <f ca="1">SUM(L$15:L1994)-SUM(M$15:M1994)</f>
        <v>16350</v>
      </c>
      <c r="R1994" s="47" t="str">
        <f t="shared" ca="1" si="574"/>
        <v>M1997</v>
      </c>
      <c r="S1994" s="40">
        <f t="shared" ca="1" si="580"/>
        <v>0</v>
      </c>
      <c r="T1994" s="46">
        <f t="shared" ca="1" si="581"/>
        <v>47</v>
      </c>
      <c r="X1994" s="74">
        <f t="shared" ca="1" si="582"/>
        <v>1.1856968317246721</v>
      </c>
      <c r="Y1994" s="75">
        <f t="shared" ca="1" si="583"/>
        <v>1.1856968317246721</v>
      </c>
      <c r="Z1994" s="74">
        <f t="shared" ca="1" si="584"/>
        <v>3.272966734070077</v>
      </c>
      <c r="AA1994" s="76">
        <f t="shared" ca="1" si="585"/>
        <v>1185.6968317246722</v>
      </c>
      <c r="AB1994" s="76">
        <f t="shared" ca="1" si="586"/>
        <v>3272.9667340700771</v>
      </c>
    </row>
    <row r="1995" spans="1:28" x14ac:dyDescent="0.25">
      <c r="A1995" s="2">
        <f t="shared" si="587"/>
        <v>1</v>
      </c>
      <c r="B1995" s="16">
        <f ca="1">VLOOKUP(A1995,PERIODS!$O$4:$P$33,2,FALSE)</f>
        <v>2.4E-2</v>
      </c>
      <c r="C1995" s="15"/>
      <c r="D1995" s="18">
        <v>1981</v>
      </c>
      <c r="E1995" s="34">
        <f t="shared" ca="1" si="589"/>
        <v>12642.564470721372</v>
      </c>
      <c r="F1995" s="34">
        <f t="shared" ca="1" si="571"/>
        <v>2400</v>
      </c>
      <c r="G1995" s="69">
        <f t="shared" ca="1" si="575"/>
        <v>0</v>
      </c>
      <c r="H1995" s="34">
        <f t="shared" ca="1" si="576"/>
        <v>-662.17839249081203</v>
      </c>
      <c r="I1995" s="34">
        <f t="shared" ca="1" si="577"/>
        <v>1737.821607509188</v>
      </c>
      <c r="J1995" s="18">
        <f ca="1">SUM(INDIRECT(ADDRESS(ROW(F1995),COLUMN(F1995),4)):INDIRECT(ADDRESS(ROW(F1995)+N$5-1,COLUMN(F1995),4)))</f>
        <v>19800</v>
      </c>
      <c r="K1995" s="18">
        <f t="shared" ca="1" si="578"/>
        <v>16350</v>
      </c>
      <c r="L1995" s="18">
        <f t="shared" ca="1" si="588"/>
        <v>0</v>
      </c>
      <c r="M1995" s="18">
        <f t="shared" ca="1" si="572"/>
        <v>0</v>
      </c>
      <c r="N1995" s="34">
        <f t="shared" ca="1" si="579"/>
        <v>10904.742863212185</v>
      </c>
      <c r="P1995" s="18">
        <f t="shared" ca="1" si="573"/>
        <v>662.17839249081203</v>
      </c>
      <c r="Q1995" s="47">
        <f ca="1">SUM(L$15:L1995)-SUM(M$15:M1995)</f>
        <v>16350</v>
      </c>
      <c r="R1995" s="47" t="str">
        <f t="shared" ca="1" si="574"/>
        <v>M1998</v>
      </c>
      <c r="S1995" s="40">
        <f t="shared" ca="1" si="580"/>
        <v>0</v>
      </c>
      <c r="T1995" s="46">
        <f t="shared" ca="1" si="581"/>
        <v>60</v>
      </c>
      <c r="X1995" s="74">
        <f t="shared" ca="1" si="582"/>
        <v>-0.66217839249081201</v>
      </c>
      <c r="Y1995" s="75">
        <f t="shared" ca="1" si="583"/>
        <v>-0.66217839249081201</v>
      </c>
      <c r="Z1995" s="74">
        <f t="shared" ca="1" si="584"/>
        <v>0.51572665486735447</v>
      </c>
      <c r="AA1995" s="76">
        <f t="shared" ca="1" si="585"/>
        <v>-662.17839249081203</v>
      </c>
      <c r="AB1995" s="76">
        <f t="shared" ca="1" si="586"/>
        <v>515.72665486735445</v>
      </c>
    </row>
    <row r="1996" spans="1:28" x14ac:dyDescent="0.25">
      <c r="A1996" s="2">
        <f t="shared" si="587"/>
        <v>2</v>
      </c>
      <c r="B1996" s="16">
        <f ca="1">VLOOKUP(A1996,PERIODS!$O$4:$P$33,2,FALSE)</f>
        <v>2.5000000000000001E-2</v>
      </c>
      <c r="C1996" s="15"/>
      <c r="D1996" s="18">
        <v>1982</v>
      </c>
      <c r="E1996" s="34">
        <f t="shared" ca="1" si="589"/>
        <v>10904.742863212185</v>
      </c>
      <c r="F1996" s="34">
        <f t="shared" ca="1" si="571"/>
        <v>2500</v>
      </c>
      <c r="G1996" s="69">
        <f t="shared" ca="1" si="575"/>
        <v>0</v>
      </c>
      <c r="H1996" s="34">
        <f t="shared" ca="1" si="576"/>
        <v>-176.27587782365578</v>
      </c>
      <c r="I1996" s="34">
        <f t="shared" ca="1" si="577"/>
        <v>2323.7241221763443</v>
      </c>
      <c r="J1996" s="18">
        <f ca="1">SUM(INDIRECT(ADDRESS(ROW(F1996),COLUMN(F1996),4)):INDIRECT(ADDRESS(ROW(F1996)+N$5-1,COLUMN(F1996),4)))</f>
        <v>20700</v>
      </c>
      <c r="K1996" s="18">
        <f t="shared" ca="1" si="578"/>
        <v>16350</v>
      </c>
      <c r="L1996" s="18">
        <f t="shared" ca="1" si="588"/>
        <v>0</v>
      </c>
      <c r="M1996" s="18">
        <f t="shared" ca="1" si="572"/>
        <v>0</v>
      </c>
      <c r="N1996" s="34">
        <f t="shared" ca="1" si="579"/>
        <v>8581.0187410358412</v>
      </c>
      <c r="P1996" s="18">
        <f t="shared" ca="1" si="573"/>
        <v>176.27587782365578</v>
      </c>
      <c r="Q1996" s="47">
        <f ca="1">SUM(L$15:L1996)-SUM(M$15:M1996)</f>
        <v>16350</v>
      </c>
      <c r="R1996" s="47" t="str">
        <f t="shared" ca="1" si="574"/>
        <v>M1999</v>
      </c>
      <c r="S1996" s="40">
        <f t="shared" ca="1" si="580"/>
        <v>0</v>
      </c>
      <c r="T1996" s="46">
        <f t="shared" ca="1" si="581"/>
        <v>86</v>
      </c>
      <c r="X1996" s="74">
        <f t="shared" ca="1" si="582"/>
        <v>-0.17627587782365578</v>
      </c>
      <c r="Y1996" s="75">
        <f t="shared" ca="1" si="583"/>
        <v>-0.17627587782365578</v>
      </c>
      <c r="Z1996" s="74">
        <f t="shared" ca="1" si="584"/>
        <v>0.83838665914302712</v>
      </c>
      <c r="AA1996" s="76">
        <f t="shared" ca="1" si="585"/>
        <v>-176.27587782365578</v>
      </c>
      <c r="AB1996" s="76">
        <f t="shared" ca="1" si="586"/>
        <v>838.38665914302715</v>
      </c>
    </row>
    <row r="1997" spans="1:28" x14ac:dyDescent="0.25">
      <c r="A1997" s="2">
        <f t="shared" si="587"/>
        <v>3</v>
      </c>
      <c r="B1997" s="16">
        <f ca="1">VLOOKUP(A1997,PERIODS!$O$4:$P$33,2,FALSE)</f>
        <v>2.5000000000000001E-2</v>
      </c>
      <c r="C1997" s="15"/>
      <c r="D1997" s="18">
        <v>1983</v>
      </c>
      <c r="E1997" s="34">
        <f t="shared" ca="1" si="589"/>
        <v>8581.0187410358412</v>
      </c>
      <c r="F1997" s="34">
        <f t="shared" ca="1" si="571"/>
        <v>2500</v>
      </c>
      <c r="G1997" s="69">
        <f t="shared" ca="1" si="575"/>
        <v>0</v>
      </c>
      <c r="H1997" s="34">
        <f t="shared" ca="1" si="576"/>
        <v>-249.46046375569705</v>
      </c>
      <c r="I1997" s="34">
        <f t="shared" ca="1" si="577"/>
        <v>2250.5395362443028</v>
      </c>
      <c r="J1997" s="18">
        <f ca="1">SUM(INDIRECT(ADDRESS(ROW(F1997),COLUMN(F1997),4)):INDIRECT(ADDRESS(ROW(F1997)+N$5-1,COLUMN(F1997),4)))</f>
        <v>21500</v>
      </c>
      <c r="K1997" s="18">
        <f t="shared" ca="1" si="578"/>
        <v>0</v>
      </c>
      <c r="L1997" s="18">
        <f t="shared" ca="1" si="588"/>
        <v>0</v>
      </c>
      <c r="M1997" s="18">
        <f t="shared" ca="1" si="572"/>
        <v>16350</v>
      </c>
      <c r="N1997" s="34">
        <f t="shared" ca="1" si="579"/>
        <v>22680.47920479154</v>
      </c>
      <c r="P1997" s="18">
        <f t="shared" ca="1" si="573"/>
        <v>249.46046375569705</v>
      </c>
      <c r="Q1997" s="47">
        <f ca="1">SUM(L$15:L1997)-SUM(M$15:M1997)</f>
        <v>0</v>
      </c>
      <c r="R1997" s="47" t="str">
        <f t="shared" ca="1" si="574"/>
        <v>M2000</v>
      </c>
      <c r="S1997" s="40">
        <f t="shared" ca="1" si="580"/>
        <v>0</v>
      </c>
      <c r="T1997" s="46">
        <f t="shared" ca="1" si="581"/>
        <v>67</v>
      </c>
      <c r="X1997" s="74">
        <f t="shared" ca="1" si="582"/>
        <v>-0.24946046375569705</v>
      </c>
      <c r="Y1997" s="75">
        <f t="shared" ca="1" si="583"/>
        <v>-0.24946046375569705</v>
      </c>
      <c r="Z1997" s="74">
        <f t="shared" ca="1" si="584"/>
        <v>0.77922108769555676</v>
      </c>
      <c r="AA1997" s="76">
        <f t="shared" ca="1" si="585"/>
        <v>-249.46046375569705</v>
      </c>
      <c r="AB1997" s="76">
        <f t="shared" ca="1" si="586"/>
        <v>779.22108769555678</v>
      </c>
    </row>
    <row r="1998" spans="1:28" x14ac:dyDescent="0.25">
      <c r="A1998" s="2">
        <f t="shared" si="587"/>
        <v>4</v>
      </c>
      <c r="B1998" s="16">
        <f ca="1">VLOOKUP(A1998,PERIODS!$O$4:$P$33,2,FALSE)</f>
        <v>2.5000000000000001E-2</v>
      </c>
      <c r="C1998" s="15"/>
      <c r="D1998" s="18">
        <v>1984</v>
      </c>
      <c r="E1998" s="34">
        <f t="shared" ca="1" si="589"/>
        <v>22680.47920479154</v>
      </c>
      <c r="F1998" s="34">
        <f t="shared" ca="1" si="571"/>
        <v>2500</v>
      </c>
      <c r="G1998" s="69">
        <f t="shared" ca="1" si="575"/>
        <v>0</v>
      </c>
      <c r="H1998" s="34">
        <f t="shared" ca="1" si="576"/>
        <v>-844.43005507344776</v>
      </c>
      <c r="I1998" s="34">
        <f t="shared" ca="1" si="577"/>
        <v>1655.5699449265521</v>
      </c>
      <c r="J1998" s="18">
        <f ca="1">SUM(INDIRECT(ADDRESS(ROW(F1998),COLUMN(F1998),4)):INDIRECT(ADDRESS(ROW(F1998)+N$5-1,COLUMN(F1998),4)))</f>
        <v>22300</v>
      </c>
      <c r="K1998" s="18">
        <f t="shared" ca="1" si="578"/>
        <v>0</v>
      </c>
      <c r="L1998" s="18">
        <f t="shared" ca="1" si="588"/>
        <v>0</v>
      </c>
      <c r="M1998" s="18">
        <f t="shared" ca="1" si="572"/>
        <v>0</v>
      </c>
      <c r="N1998" s="34">
        <f t="shared" ca="1" si="579"/>
        <v>21024.909259864988</v>
      </c>
      <c r="P1998" s="18">
        <f t="shared" ca="1" si="573"/>
        <v>844.43005507344776</v>
      </c>
      <c r="Q1998" s="47">
        <f ca="1">SUM(L$15:L1998)-SUM(M$15:M1998)</f>
        <v>0</v>
      </c>
      <c r="R1998" s="47" t="str">
        <f t="shared" ca="1" si="574"/>
        <v>M2001</v>
      </c>
      <c r="S1998" s="40">
        <f t="shared" ca="1" si="580"/>
        <v>0</v>
      </c>
      <c r="T1998" s="46">
        <f t="shared" ca="1" si="581"/>
        <v>51</v>
      </c>
      <c r="X1998" s="74">
        <f t="shared" ca="1" si="582"/>
        <v>-0.84443005507344782</v>
      </c>
      <c r="Y1998" s="75">
        <f t="shared" ca="1" si="583"/>
        <v>-0.84443005507344782</v>
      </c>
      <c r="Z1998" s="74">
        <f t="shared" ca="1" si="584"/>
        <v>0.42980225202907996</v>
      </c>
      <c r="AA1998" s="76">
        <f t="shared" ca="1" si="585"/>
        <v>-844.43005507344776</v>
      </c>
      <c r="AB1998" s="76">
        <f t="shared" ca="1" si="586"/>
        <v>429.80225202907997</v>
      </c>
    </row>
    <row r="1999" spans="1:28" x14ac:dyDescent="0.25">
      <c r="A1999" s="2">
        <f t="shared" si="587"/>
        <v>5</v>
      </c>
      <c r="B1999" s="16">
        <f ca="1">VLOOKUP(A1999,PERIODS!$O$4:$P$33,2,FALSE)</f>
        <v>3.3000000000000002E-2</v>
      </c>
      <c r="C1999" s="15"/>
      <c r="D1999" s="18">
        <v>1985</v>
      </c>
      <c r="E1999" s="34">
        <f t="shared" ca="1" si="589"/>
        <v>21024.909259864988</v>
      </c>
      <c r="F1999" s="34">
        <f t="shared" ref="F1999:F2062" ca="1" si="590">F$2*B1999</f>
        <v>3300</v>
      </c>
      <c r="G1999" s="69">
        <f t="shared" ca="1" si="575"/>
        <v>0</v>
      </c>
      <c r="H1999" s="34">
        <f t="shared" ca="1" si="576"/>
        <v>-418.05615553174971</v>
      </c>
      <c r="I1999" s="34">
        <f t="shared" ca="1" si="577"/>
        <v>2881.9438444682501</v>
      </c>
      <c r="J1999" s="18">
        <f ca="1">SUM(INDIRECT(ADDRESS(ROW(F1999),COLUMN(F1999),4)):INDIRECT(ADDRESS(ROW(F1999)+N$5-1,COLUMN(F1999),4)))</f>
        <v>23100</v>
      </c>
      <c r="K1999" s="18">
        <f t="shared" ca="1" si="578"/>
        <v>16350</v>
      </c>
      <c r="L1999" s="18">
        <f t="shared" ca="1" si="588"/>
        <v>16350</v>
      </c>
      <c r="M1999" s="18">
        <f t="shared" ref="M1999:M2062" ca="1" si="591">SUMIF($R$15:$R$8014,ADDRESS(ROW(M1999),COLUMN(M1999),4),$L$15:$L$8014)</f>
        <v>0</v>
      </c>
      <c r="N1999" s="34">
        <f t="shared" ca="1" si="579"/>
        <v>18142.965415396739</v>
      </c>
      <c r="P1999" s="18">
        <f t="shared" ref="P1999:P2062" ca="1" si="592">ABS(H1999)</f>
        <v>418.05615553174971</v>
      </c>
      <c r="Q1999" s="47">
        <f ca="1">SUM(L$15:L1999)-SUM(M$15:M1999)</f>
        <v>16350</v>
      </c>
      <c r="R1999" s="47" t="str">
        <f t="shared" ref="R1999:R2062" ca="1" si="593">ADDRESS(ROW(M1999)+$N$3+RANDBETWEEN(-$N$4,$N$4),COLUMN(M1999),4)</f>
        <v>M2002</v>
      </c>
      <c r="S1999" s="40">
        <f t="shared" ca="1" si="580"/>
        <v>0</v>
      </c>
      <c r="T1999" s="46">
        <f t="shared" ca="1" si="581"/>
        <v>96</v>
      </c>
      <c r="X1999" s="74">
        <f t="shared" ca="1" si="582"/>
        <v>-0.41805615553174968</v>
      </c>
      <c r="Y1999" s="75">
        <f t="shared" ca="1" si="583"/>
        <v>-0.41805615553174968</v>
      </c>
      <c r="Z1999" s="74">
        <f t="shared" ca="1" si="584"/>
        <v>0.65832525878184078</v>
      </c>
      <c r="AA1999" s="76">
        <f t="shared" ca="1" si="585"/>
        <v>-418.05615553174971</v>
      </c>
      <c r="AB1999" s="76">
        <f t="shared" ca="1" si="586"/>
        <v>658.32525878184083</v>
      </c>
    </row>
    <row r="2000" spans="1:28" x14ac:dyDescent="0.25">
      <c r="A2000" s="2">
        <f t="shared" si="587"/>
        <v>6</v>
      </c>
      <c r="B2000" s="16">
        <f ca="1">VLOOKUP(A2000,PERIODS!$O$4:$P$33,2,FALSE)</f>
        <v>3.3000000000000002E-2</v>
      </c>
      <c r="C2000" s="15"/>
      <c r="D2000" s="18">
        <v>1986</v>
      </c>
      <c r="E2000" s="34">
        <f t="shared" ca="1" si="589"/>
        <v>18142.965415396739</v>
      </c>
      <c r="F2000" s="34">
        <f t="shared" ca="1" si="590"/>
        <v>3300</v>
      </c>
      <c r="G2000" s="69">
        <f t="shared" ref="G2000:G2063" ca="1" si="594">((2*RAND()*$F$5)-$F$5)*E2000</f>
        <v>0</v>
      </c>
      <c r="H2000" s="34">
        <f t="shared" ref="H2000:H2063" ca="1" si="595">IF($S$3="NORM",AA2000,IF($S$3="LOGNORM",AB2000,0))</f>
        <v>-160.35656996533362</v>
      </c>
      <c r="I2000" s="34">
        <f t="shared" ref="I2000:I2063" ca="1" si="596">IF(F2000+H2000&lt;0,0,F2000+H2000)</f>
        <v>3139.6434300346664</v>
      </c>
      <c r="J2000" s="18">
        <f ca="1">SUM(INDIRECT(ADDRESS(ROW(F2000),COLUMN(F2000),4)):INDIRECT(ADDRESS(ROW(F2000)+N$5-1,COLUMN(F2000),4)))</f>
        <v>23100</v>
      </c>
      <c r="K2000" s="18">
        <f t="shared" ref="K2000:K2063" ca="1" si="597">Q2000</f>
        <v>16350</v>
      </c>
      <c r="L2000" s="18">
        <f t="shared" ca="1" si="588"/>
        <v>0</v>
      </c>
      <c r="M2000" s="18">
        <f t="shared" ca="1" si="591"/>
        <v>0</v>
      </c>
      <c r="N2000" s="34">
        <f t="shared" ref="N2000:N2063" ca="1" si="598">E2000+G2000-I2000+M2000-S2000</f>
        <v>15003.321985362072</v>
      </c>
      <c r="P2000" s="18">
        <f t="shared" ca="1" si="592"/>
        <v>160.35656996533362</v>
      </c>
      <c r="Q2000" s="47">
        <f ca="1">SUM(L$15:L2000)-SUM(M$15:M2000)</f>
        <v>16350</v>
      </c>
      <c r="R2000" s="47" t="str">
        <f t="shared" ca="1" si="593"/>
        <v>M2003</v>
      </c>
      <c r="S2000" s="40">
        <f t="shared" ref="S2000:S2063" ca="1" si="599">IF(T2000&gt;N$6*100,M2000,0)</f>
        <v>0</v>
      </c>
      <c r="T2000" s="46">
        <f t="shared" ref="T2000:T2063" ca="1" si="600">RANDBETWEEN(0,100)</f>
        <v>83</v>
      </c>
      <c r="X2000" s="74">
        <f t="shared" ref="X2000:X2063" ca="1" si="601">NORMINV(RAND(),0,1)</f>
        <v>-0.16035656996533362</v>
      </c>
      <c r="Y2000" s="75">
        <f t="shared" ref="Y2000:Y2063" ca="1" si="602">IF(AND(X2000&gt;$F$6,$F$6&gt;0),$F$6,X2000)</f>
        <v>-0.16035656996533362</v>
      </c>
      <c r="Z2000" s="74">
        <f t="shared" ref="Z2000:Z2063" ca="1" si="603">EXP(Y2000)</f>
        <v>0.85183999425017487</v>
      </c>
      <c r="AA2000" s="76">
        <f t="shared" ref="AA2000:AA2063" ca="1" si="604">$F$3*Y2000</f>
        <v>-160.35656996533362</v>
      </c>
      <c r="AB2000" s="76">
        <f t="shared" ref="AB2000:AB2063" ca="1" si="605">$F$3*Z2000</f>
        <v>851.83999425017487</v>
      </c>
    </row>
    <row r="2001" spans="1:28" x14ac:dyDescent="0.25">
      <c r="A2001" s="2">
        <f t="shared" ref="A2001:A2064" si="606">IF(AND(A2000=12,OR(A$14="MS",A$14="M0")),1,IF(AND(A2000=4,OR(A$14="WS",A$14="W0")),1,IF(AND(A2000=30,OR(A$14="DS",A$14="D0")),1,A2000+1)))</f>
        <v>7</v>
      </c>
      <c r="B2001" s="16">
        <f ca="1">VLOOKUP(A2001,PERIODS!$O$4:$P$33,2,FALSE)</f>
        <v>3.3000000000000002E-2</v>
      </c>
      <c r="C2001" s="15"/>
      <c r="D2001" s="18">
        <v>1987</v>
      </c>
      <c r="E2001" s="34">
        <f t="shared" ca="1" si="589"/>
        <v>15003.321985362072</v>
      </c>
      <c r="F2001" s="34">
        <f t="shared" ca="1" si="590"/>
        <v>3300</v>
      </c>
      <c r="G2001" s="69">
        <f t="shared" ca="1" si="594"/>
        <v>0</v>
      </c>
      <c r="H2001" s="34">
        <f t="shared" ca="1" si="595"/>
        <v>409.9546506147521</v>
      </c>
      <c r="I2001" s="34">
        <f t="shared" ca="1" si="596"/>
        <v>3709.9546506147522</v>
      </c>
      <c r="J2001" s="18">
        <f ca="1">SUM(INDIRECT(ADDRESS(ROW(F2001),COLUMN(F2001),4)):INDIRECT(ADDRESS(ROW(F2001)+N$5-1,COLUMN(F2001),4)))</f>
        <v>23100</v>
      </c>
      <c r="K2001" s="18">
        <f t="shared" ca="1" si="597"/>
        <v>16350</v>
      </c>
      <c r="L2001" s="18">
        <f t="shared" ref="L2001:L2064" ca="1" si="607">IF((E2001+K2000)&lt;J2001,N$2,0)</f>
        <v>0</v>
      </c>
      <c r="M2001" s="18">
        <f t="shared" ca="1" si="591"/>
        <v>0</v>
      </c>
      <c r="N2001" s="34">
        <f t="shared" ca="1" si="598"/>
        <v>11293.36733474732</v>
      </c>
      <c r="P2001" s="18">
        <f t="shared" ca="1" si="592"/>
        <v>409.9546506147521</v>
      </c>
      <c r="Q2001" s="47">
        <f ca="1">SUM(L$15:L2001)-SUM(M$15:M2001)</f>
        <v>16350</v>
      </c>
      <c r="R2001" s="47" t="str">
        <f t="shared" ca="1" si="593"/>
        <v>M2004</v>
      </c>
      <c r="S2001" s="40">
        <f t="shared" ca="1" si="599"/>
        <v>0</v>
      </c>
      <c r="T2001" s="46">
        <f t="shared" ca="1" si="600"/>
        <v>35</v>
      </c>
      <c r="X2001" s="74">
        <f t="shared" ca="1" si="601"/>
        <v>0.40995465061475211</v>
      </c>
      <c r="Y2001" s="75">
        <f t="shared" ca="1" si="602"/>
        <v>0.40995465061475211</v>
      </c>
      <c r="Z2001" s="74">
        <f t="shared" ca="1" si="603"/>
        <v>1.5067494534020305</v>
      </c>
      <c r="AA2001" s="76">
        <f t="shared" ca="1" si="604"/>
        <v>409.9546506147521</v>
      </c>
      <c r="AB2001" s="76">
        <f t="shared" ca="1" si="605"/>
        <v>1506.7494534020304</v>
      </c>
    </row>
    <row r="2002" spans="1:28" x14ac:dyDescent="0.25">
      <c r="A2002" s="2">
        <f t="shared" si="606"/>
        <v>8</v>
      </c>
      <c r="B2002" s="16">
        <f ca="1">VLOOKUP(A2002,PERIODS!$O$4:$P$33,2,FALSE)</f>
        <v>3.3000000000000002E-2</v>
      </c>
      <c r="C2002" s="15"/>
      <c r="D2002" s="18">
        <v>1988</v>
      </c>
      <c r="E2002" s="34">
        <f t="shared" ca="1" si="589"/>
        <v>11293.36733474732</v>
      </c>
      <c r="F2002" s="34">
        <f t="shared" ca="1" si="590"/>
        <v>3300</v>
      </c>
      <c r="G2002" s="69">
        <f t="shared" ca="1" si="594"/>
        <v>0</v>
      </c>
      <c r="H2002" s="34">
        <f t="shared" ca="1" si="595"/>
        <v>653.83428068632702</v>
      </c>
      <c r="I2002" s="34">
        <f t="shared" ca="1" si="596"/>
        <v>3953.834280686327</v>
      </c>
      <c r="J2002" s="18">
        <f ca="1">SUM(INDIRECT(ADDRESS(ROW(F2002),COLUMN(F2002),4)):INDIRECT(ADDRESS(ROW(F2002)+N$5-1,COLUMN(F2002),4)))</f>
        <v>23100</v>
      </c>
      <c r="K2002" s="18">
        <f t="shared" ca="1" si="597"/>
        <v>0</v>
      </c>
      <c r="L2002" s="18">
        <f t="shared" ca="1" si="607"/>
        <v>0</v>
      </c>
      <c r="M2002" s="18">
        <f t="shared" ca="1" si="591"/>
        <v>16350</v>
      </c>
      <c r="N2002" s="34">
        <f t="shared" ca="1" si="598"/>
        <v>7339.5330540609939</v>
      </c>
      <c r="P2002" s="18">
        <f t="shared" ca="1" si="592"/>
        <v>653.83428068632702</v>
      </c>
      <c r="Q2002" s="47">
        <f ca="1">SUM(L$15:L2002)-SUM(M$15:M2002)</f>
        <v>0</v>
      </c>
      <c r="R2002" s="47" t="str">
        <f t="shared" ca="1" si="593"/>
        <v>M2005</v>
      </c>
      <c r="S2002" s="40">
        <f t="shared" ca="1" si="599"/>
        <v>16350</v>
      </c>
      <c r="T2002" s="46">
        <f t="shared" ca="1" si="600"/>
        <v>100</v>
      </c>
      <c r="X2002" s="74">
        <f t="shared" ca="1" si="601"/>
        <v>0.65383428068632699</v>
      </c>
      <c r="Y2002" s="75">
        <f t="shared" ca="1" si="602"/>
        <v>0.65383428068632699</v>
      </c>
      <c r="Z2002" s="74">
        <f t="shared" ca="1" si="603"/>
        <v>1.9228996490937078</v>
      </c>
      <c r="AA2002" s="76">
        <f t="shared" ca="1" si="604"/>
        <v>653.83428068632702</v>
      </c>
      <c r="AB2002" s="76">
        <f t="shared" ca="1" si="605"/>
        <v>1922.8996490937079</v>
      </c>
    </row>
    <row r="2003" spans="1:28" x14ac:dyDescent="0.25">
      <c r="A2003" s="2">
        <f t="shared" si="606"/>
        <v>9</v>
      </c>
      <c r="B2003" s="16">
        <f ca="1">VLOOKUP(A2003,PERIODS!$O$4:$P$33,2,FALSE)</f>
        <v>3.3000000000000002E-2</v>
      </c>
      <c r="C2003" s="15"/>
      <c r="D2003" s="18">
        <v>1989</v>
      </c>
      <c r="E2003" s="34">
        <f t="shared" ca="1" si="589"/>
        <v>7339.5330540609939</v>
      </c>
      <c r="F2003" s="34">
        <f t="shared" ca="1" si="590"/>
        <v>3300</v>
      </c>
      <c r="G2003" s="69">
        <f t="shared" ca="1" si="594"/>
        <v>0</v>
      </c>
      <c r="H2003" s="34">
        <f t="shared" ca="1" si="595"/>
        <v>-762.20880283542999</v>
      </c>
      <c r="I2003" s="34">
        <f t="shared" ca="1" si="596"/>
        <v>2537.7911971645699</v>
      </c>
      <c r="J2003" s="18">
        <f ca="1">SUM(INDIRECT(ADDRESS(ROW(F2003),COLUMN(F2003),4)):INDIRECT(ADDRESS(ROW(F2003)+N$5-1,COLUMN(F2003),4)))</f>
        <v>23100</v>
      </c>
      <c r="K2003" s="18">
        <f t="shared" ca="1" si="597"/>
        <v>16350</v>
      </c>
      <c r="L2003" s="18">
        <f t="shared" ca="1" si="607"/>
        <v>16350</v>
      </c>
      <c r="M2003" s="18">
        <f t="shared" ca="1" si="591"/>
        <v>0</v>
      </c>
      <c r="N2003" s="34">
        <f t="shared" ca="1" si="598"/>
        <v>4801.741856896424</v>
      </c>
      <c r="P2003" s="18">
        <f t="shared" ca="1" si="592"/>
        <v>762.20880283542999</v>
      </c>
      <c r="Q2003" s="47">
        <f ca="1">SUM(L$15:L2003)-SUM(M$15:M2003)</f>
        <v>16350</v>
      </c>
      <c r="R2003" s="47" t="str">
        <f t="shared" ca="1" si="593"/>
        <v>M2006</v>
      </c>
      <c r="S2003" s="40">
        <f t="shared" ca="1" si="599"/>
        <v>0</v>
      </c>
      <c r="T2003" s="46">
        <f t="shared" ca="1" si="600"/>
        <v>8</v>
      </c>
      <c r="X2003" s="74">
        <f t="shared" ca="1" si="601"/>
        <v>-0.76220880283543002</v>
      </c>
      <c r="Y2003" s="75">
        <f t="shared" ca="1" si="602"/>
        <v>-0.76220880283543002</v>
      </c>
      <c r="Z2003" s="74">
        <f t="shared" ca="1" si="603"/>
        <v>0.46663458406821573</v>
      </c>
      <c r="AA2003" s="76">
        <f t="shared" ca="1" si="604"/>
        <v>-762.20880283542999</v>
      </c>
      <c r="AB2003" s="76">
        <f t="shared" ca="1" si="605"/>
        <v>466.6345840682157</v>
      </c>
    </row>
    <row r="2004" spans="1:28" x14ac:dyDescent="0.25">
      <c r="A2004" s="2">
        <f t="shared" si="606"/>
        <v>10</v>
      </c>
      <c r="B2004" s="16">
        <f ca="1">VLOOKUP(A2004,PERIODS!$O$4:$P$33,2,FALSE)</f>
        <v>3.3000000000000002E-2</v>
      </c>
      <c r="C2004" s="15"/>
      <c r="D2004" s="18">
        <v>1990</v>
      </c>
      <c r="E2004" s="34">
        <f t="shared" ca="1" si="589"/>
        <v>4801.741856896424</v>
      </c>
      <c r="F2004" s="34">
        <f t="shared" ca="1" si="590"/>
        <v>3300</v>
      </c>
      <c r="G2004" s="69">
        <f t="shared" ca="1" si="594"/>
        <v>0</v>
      </c>
      <c r="H2004" s="34">
        <f t="shared" ca="1" si="595"/>
        <v>444.65498643108208</v>
      </c>
      <c r="I2004" s="34">
        <f t="shared" ca="1" si="596"/>
        <v>3744.6549864310819</v>
      </c>
      <c r="J2004" s="18">
        <f ca="1">SUM(INDIRECT(ADDRESS(ROW(F2004),COLUMN(F2004),4)):INDIRECT(ADDRESS(ROW(F2004)+N$5-1,COLUMN(F2004),4)))</f>
        <v>23100</v>
      </c>
      <c r="K2004" s="18">
        <f t="shared" ca="1" si="597"/>
        <v>32700</v>
      </c>
      <c r="L2004" s="18">
        <f t="shared" ca="1" si="607"/>
        <v>16350</v>
      </c>
      <c r="M2004" s="18">
        <f t="shared" ca="1" si="591"/>
        <v>0</v>
      </c>
      <c r="N2004" s="34">
        <f t="shared" ca="1" si="598"/>
        <v>1057.0868704653421</v>
      </c>
      <c r="P2004" s="18">
        <f t="shared" ca="1" si="592"/>
        <v>444.65498643108208</v>
      </c>
      <c r="Q2004" s="47">
        <f ca="1">SUM(L$15:L2004)-SUM(M$15:M2004)</f>
        <v>32700</v>
      </c>
      <c r="R2004" s="47" t="str">
        <f t="shared" ca="1" si="593"/>
        <v>M2007</v>
      </c>
      <c r="S2004" s="40">
        <f t="shared" ca="1" si="599"/>
        <v>0</v>
      </c>
      <c r="T2004" s="46">
        <f t="shared" ca="1" si="600"/>
        <v>24</v>
      </c>
      <c r="X2004" s="74">
        <f t="shared" ca="1" si="601"/>
        <v>0.44465498643108209</v>
      </c>
      <c r="Y2004" s="75">
        <f t="shared" ca="1" si="602"/>
        <v>0.44465498643108209</v>
      </c>
      <c r="Z2004" s="74">
        <f t="shared" ca="1" si="603"/>
        <v>1.5599518984062388</v>
      </c>
      <c r="AA2004" s="76">
        <f t="shared" ca="1" si="604"/>
        <v>444.65498643108208</v>
      </c>
      <c r="AB2004" s="76">
        <f t="shared" ca="1" si="605"/>
        <v>1559.9518984062388</v>
      </c>
    </row>
    <row r="2005" spans="1:28" x14ac:dyDescent="0.25">
      <c r="A2005" s="2">
        <f t="shared" si="606"/>
        <v>11</v>
      </c>
      <c r="B2005" s="16">
        <f ca="1">VLOOKUP(A2005,PERIODS!$O$4:$P$33,2,FALSE)</f>
        <v>3.3000000000000002E-2</v>
      </c>
      <c r="C2005" s="15"/>
      <c r="D2005" s="18">
        <v>1991</v>
      </c>
      <c r="E2005" s="34">
        <f t="shared" ca="1" si="589"/>
        <v>1057.0868704653421</v>
      </c>
      <c r="F2005" s="34">
        <f t="shared" ca="1" si="590"/>
        <v>3300</v>
      </c>
      <c r="G2005" s="69">
        <f t="shared" ca="1" si="594"/>
        <v>0</v>
      </c>
      <c r="H2005" s="34">
        <f t="shared" ca="1" si="595"/>
        <v>1013.5623162100052</v>
      </c>
      <c r="I2005" s="34">
        <f t="shared" ca="1" si="596"/>
        <v>4313.5623162100055</v>
      </c>
      <c r="J2005" s="18">
        <f ca="1">SUM(INDIRECT(ADDRESS(ROW(F2005),COLUMN(F2005),4)):INDIRECT(ADDRESS(ROW(F2005)+N$5-1,COLUMN(F2005),4)))</f>
        <v>23300</v>
      </c>
      <c r="K2005" s="18">
        <f t="shared" ca="1" si="597"/>
        <v>32700</v>
      </c>
      <c r="L2005" s="18">
        <f t="shared" ca="1" si="607"/>
        <v>0</v>
      </c>
      <c r="M2005" s="18">
        <f t="shared" ca="1" si="591"/>
        <v>0</v>
      </c>
      <c r="N2005" s="34">
        <f t="shared" ca="1" si="598"/>
        <v>-3256.4754457446634</v>
      </c>
      <c r="P2005" s="18">
        <f t="shared" ca="1" si="592"/>
        <v>1013.5623162100052</v>
      </c>
      <c r="Q2005" s="47">
        <f ca="1">SUM(L$15:L2005)-SUM(M$15:M2005)</f>
        <v>32700</v>
      </c>
      <c r="R2005" s="47" t="str">
        <f t="shared" ca="1" si="593"/>
        <v>M2008</v>
      </c>
      <c r="S2005" s="40">
        <f t="shared" ca="1" si="599"/>
        <v>0</v>
      </c>
      <c r="T2005" s="46">
        <f t="shared" ca="1" si="600"/>
        <v>28</v>
      </c>
      <c r="X2005" s="74">
        <f t="shared" ca="1" si="601"/>
        <v>1.0135623162100051</v>
      </c>
      <c r="Y2005" s="75">
        <f t="shared" ca="1" si="602"/>
        <v>1.0135623162100051</v>
      </c>
      <c r="Z2005" s="74">
        <f t="shared" ca="1" si="603"/>
        <v>2.7553991556949899</v>
      </c>
      <c r="AA2005" s="76">
        <f t="shared" ca="1" si="604"/>
        <v>1013.5623162100052</v>
      </c>
      <c r="AB2005" s="76">
        <f t="shared" ca="1" si="605"/>
        <v>2755.39915569499</v>
      </c>
    </row>
    <row r="2006" spans="1:28" x14ac:dyDescent="0.25">
      <c r="A2006" s="2">
        <f t="shared" si="606"/>
        <v>12</v>
      </c>
      <c r="B2006" s="16">
        <f ca="1">VLOOKUP(A2006,PERIODS!$O$4:$P$33,2,FALSE)</f>
        <v>3.3000000000000002E-2</v>
      </c>
      <c r="C2006" s="15"/>
      <c r="D2006" s="18">
        <v>1992</v>
      </c>
      <c r="E2006" s="34">
        <f t="shared" ca="1" si="589"/>
        <v>-3256.4754457446634</v>
      </c>
      <c r="F2006" s="34">
        <f t="shared" ca="1" si="590"/>
        <v>3300</v>
      </c>
      <c r="G2006" s="69">
        <f t="shared" ca="1" si="594"/>
        <v>0</v>
      </c>
      <c r="H2006" s="34">
        <f t="shared" ca="1" si="595"/>
        <v>17.14512740371195</v>
      </c>
      <c r="I2006" s="34">
        <f t="shared" ca="1" si="596"/>
        <v>3317.1451274037117</v>
      </c>
      <c r="J2006" s="18">
        <f ca="1">SUM(INDIRECT(ADDRESS(ROW(F2006),COLUMN(F2006),4)):INDIRECT(ADDRESS(ROW(F2006)+N$5-1,COLUMN(F2006),4)))</f>
        <v>23500</v>
      </c>
      <c r="K2006" s="18">
        <f t="shared" ca="1" si="597"/>
        <v>16350</v>
      </c>
      <c r="L2006" s="18">
        <f t="shared" ca="1" si="607"/>
        <v>0</v>
      </c>
      <c r="M2006" s="18">
        <f t="shared" ca="1" si="591"/>
        <v>16350</v>
      </c>
      <c r="N2006" s="34">
        <f t="shared" ca="1" si="598"/>
        <v>9776.3794268516249</v>
      </c>
      <c r="P2006" s="18">
        <f t="shared" ca="1" si="592"/>
        <v>17.14512740371195</v>
      </c>
      <c r="Q2006" s="47">
        <f ca="1">SUM(L$15:L2006)-SUM(M$15:M2006)</f>
        <v>16350</v>
      </c>
      <c r="R2006" s="47" t="str">
        <f t="shared" ca="1" si="593"/>
        <v>M2009</v>
      </c>
      <c r="S2006" s="40">
        <f t="shared" ca="1" si="599"/>
        <v>0</v>
      </c>
      <c r="T2006" s="46">
        <f t="shared" ca="1" si="600"/>
        <v>46</v>
      </c>
      <c r="X2006" s="74">
        <f t="shared" ca="1" si="601"/>
        <v>1.7145127403711949E-2</v>
      </c>
      <c r="Y2006" s="75">
        <f t="shared" ca="1" si="602"/>
        <v>1.7145127403711949E-2</v>
      </c>
      <c r="Z2006" s="74">
        <f t="shared" ca="1" si="603"/>
        <v>1.0172929486971245</v>
      </c>
      <c r="AA2006" s="76">
        <f t="shared" ca="1" si="604"/>
        <v>17.14512740371195</v>
      </c>
      <c r="AB2006" s="76">
        <f t="shared" ca="1" si="605"/>
        <v>1017.2929486971245</v>
      </c>
    </row>
    <row r="2007" spans="1:28" x14ac:dyDescent="0.25">
      <c r="A2007" s="2">
        <f t="shared" si="606"/>
        <v>13</v>
      </c>
      <c r="B2007" s="16">
        <f ca="1">VLOOKUP(A2007,PERIODS!$O$4:$P$33,2,FALSE)</f>
        <v>3.3000000000000002E-2</v>
      </c>
      <c r="C2007" s="15"/>
      <c r="D2007" s="18">
        <v>1993</v>
      </c>
      <c r="E2007" s="34">
        <f t="shared" ca="1" si="589"/>
        <v>9776.3794268516249</v>
      </c>
      <c r="F2007" s="34">
        <f t="shared" ca="1" si="590"/>
        <v>3300</v>
      </c>
      <c r="G2007" s="69">
        <f t="shared" ca="1" si="594"/>
        <v>0</v>
      </c>
      <c r="H2007" s="34">
        <f t="shared" ca="1" si="595"/>
        <v>-461.05432253834141</v>
      </c>
      <c r="I2007" s="34">
        <f t="shared" ca="1" si="596"/>
        <v>2838.9456774616588</v>
      </c>
      <c r="J2007" s="18">
        <f ca="1">SUM(INDIRECT(ADDRESS(ROW(F2007),COLUMN(F2007),4)):INDIRECT(ADDRESS(ROW(F2007)+N$5-1,COLUMN(F2007),4)))</f>
        <v>23700</v>
      </c>
      <c r="K2007" s="18">
        <f t="shared" ca="1" si="597"/>
        <v>0</v>
      </c>
      <c r="L2007" s="18">
        <f t="shared" ca="1" si="607"/>
        <v>0</v>
      </c>
      <c r="M2007" s="18">
        <f t="shared" ca="1" si="591"/>
        <v>16350</v>
      </c>
      <c r="N2007" s="34">
        <f t="shared" ca="1" si="598"/>
        <v>23287.433749389966</v>
      </c>
      <c r="P2007" s="18">
        <f t="shared" ca="1" si="592"/>
        <v>461.05432253834141</v>
      </c>
      <c r="Q2007" s="47">
        <f ca="1">SUM(L$15:L2007)-SUM(M$15:M2007)</f>
        <v>0</v>
      </c>
      <c r="R2007" s="47" t="str">
        <f t="shared" ca="1" si="593"/>
        <v>M2010</v>
      </c>
      <c r="S2007" s="40">
        <f t="shared" ca="1" si="599"/>
        <v>0</v>
      </c>
      <c r="T2007" s="46">
        <f t="shared" ca="1" si="600"/>
        <v>84</v>
      </c>
      <c r="X2007" s="74">
        <f t="shared" ca="1" si="601"/>
        <v>-0.46105432253834139</v>
      </c>
      <c r="Y2007" s="75">
        <f t="shared" ca="1" si="602"/>
        <v>-0.46105432253834139</v>
      </c>
      <c r="Z2007" s="74">
        <f t="shared" ca="1" si="603"/>
        <v>0.63061841967429777</v>
      </c>
      <c r="AA2007" s="76">
        <f t="shared" ca="1" si="604"/>
        <v>-461.05432253834141</v>
      </c>
      <c r="AB2007" s="76">
        <f t="shared" ca="1" si="605"/>
        <v>630.6184196742978</v>
      </c>
    </row>
    <row r="2008" spans="1:28" x14ac:dyDescent="0.25">
      <c r="A2008" s="2">
        <f t="shared" si="606"/>
        <v>14</v>
      </c>
      <c r="B2008" s="16">
        <f ca="1">VLOOKUP(A2008,PERIODS!$O$4:$P$33,2,FALSE)</f>
        <v>3.3000000000000002E-2</v>
      </c>
      <c r="C2008" s="15"/>
      <c r="D2008" s="18">
        <v>1994</v>
      </c>
      <c r="E2008" s="34">
        <f t="shared" ca="1" si="589"/>
        <v>23287.433749389966</v>
      </c>
      <c r="F2008" s="34">
        <f t="shared" ca="1" si="590"/>
        <v>3300</v>
      </c>
      <c r="G2008" s="69">
        <f t="shared" ca="1" si="594"/>
        <v>0</v>
      </c>
      <c r="H2008" s="34">
        <f t="shared" ca="1" si="595"/>
        <v>1196.1780519255624</v>
      </c>
      <c r="I2008" s="34">
        <f t="shared" ca="1" si="596"/>
        <v>4496.1780519255626</v>
      </c>
      <c r="J2008" s="18">
        <f ca="1">SUM(INDIRECT(ADDRESS(ROW(F2008),COLUMN(F2008),4)):INDIRECT(ADDRESS(ROW(F2008)+N$5-1,COLUMN(F2008),4)))</f>
        <v>23900</v>
      </c>
      <c r="K2008" s="18">
        <f t="shared" ca="1" si="597"/>
        <v>16350</v>
      </c>
      <c r="L2008" s="18">
        <f t="shared" ca="1" si="607"/>
        <v>16350</v>
      </c>
      <c r="M2008" s="18">
        <f t="shared" ca="1" si="591"/>
        <v>0</v>
      </c>
      <c r="N2008" s="34">
        <f t="shared" ca="1" si="598"/>
        <v>18791.255697464403</v>
      </c>
      <c r="P2008" s="18">
        <f t="shared" ca="1" si="592"/>
        <v>1196.1780519255624</v>
      </c>
      <c r="Q2008" s="47">
        <f ca="1">SUM(L$15:L2008)-SUM(M$15:M2008)</f>
        <v>16350</v>
      </c>
      <c r="R2008" s="47" t="str">
        <f t="shared" ca="1" si="593"/>
        <v>M2011</v>
      </c>
      <c r="S2008" s="40">
        <f t="shared" ca="1" si="599"/>
        <v>0</v>
      </c>
      <c r="T2008" s="46">
        <f t="shared" ca="1" si="600"/>
        <v>0</v>
      </c>
      <c r="X2008" s="74">
        <f t="shared" ca="1" si="601"/>
        <v>1.1961780519255625</v>
      </c>
      <c r="Y2008" s="75">
        <f t="shared" ca="1" si="602"/>
        <v>1.1961780519255625</v>
      </c>
      <c r="Z2008" s="74">
        <f t="shared" ca="1" si="603"/>
        <v>3.3074518263440598</v>
      </c>
      <c r="AA2008" s="76">
        <f t="shared" ca="1" si="604"/>
        <v>1196.1780519255624</v>
      </c>
      <c r="AB2008" s="76">
        <f t="shared" ca="1" si="605"/>
        <v>3307.4518263440596</v>
      </c>
    </row>
    <row r="2009" spans="1:28" x14ac:dyDescent="0.25">
      <c r="A2009" s="2">
        <f t="shared" si="606"/>
        <v>15</v>
      </c>
      <c r="B2009" s="16">
        <f ca="1">VLOOKUP(A2009,PERIODS!$O$4:$P$33,2,FALSE)</f>
        <v>3.3000000000000002E-2</v>
      </c>
      <c r="C2009" s="15"/>
      <c r="D2009" s="18">
        <v>1995</v>
      </c>
      <c r="E2009" s="34">
        <f t="shared" ca="1" si="589"/>
        <v>18791.255697464403</v>
      </c>
      <c r="F2009" s="34">
        <f t="shared" ca="1" si="590"/>
        <v>3300</v>
      </c>
      <c r="G2009" s="69">
        <f t="shared" ca="1" si="594"/>
        <v>0</v>
      </c>
      <c r="H2009" s="34">
        <f t="shared" ca="1" si="595"/>
        <v>-926.31413244164901</v>
      </c>
      <c r="I2009" s="34">
        <f t="shared" ca="1" si="596"/>
        <v>2373.6858675583508</v>
      </c>
      <c r="J2009" s="18">
        <f ca="1">SUM(INDIRECT(ADDRESS(ROW(F2009),COLUMN(F2009),4)):INDIRECT(ADDRESS(ROW(F2009)+N$5-1,COLUMN(F2009),4)))</f>
        <v>24100</v>
      </c>
      <c r="K2009" s="18">
        <f t="shared" ca="1" si="597"/>
        <v>16350</v>
      </c>
      <c r="L2009" s="18">
        <f t="shared" ca="1" si="607"/>
        <v>0</v>
      </c>
      <c r="M2009" s="18">
        <f t="shared" ca="1" si="591"/>
        <v>0</v>
      </c>
      <c r="N2009" s="34">
        <f t="shared" ca="1" si="598"/>
        <v>16417.569829906053</v>
      </c>
      <c r="P2009" s="18">
        <f t="shared" ca="1" si="592"/>
        <v>926.31413244164901</v>
      </c>
      <c r="Q2009" s="47">
        <f ca="1">SUM(L$15:L2009)-SUM(M$15:M2009)</f>
        <v>16350</v>
      </c>
      <c r="R2009" s="47" t="str">
        <f t="shared" ca="1" si="593"/>
        <v>M2012</v>
      </c>
      <c r="S2009" s="40">
        <f t="shared" ca="1" si="599"/>
        <v>0</v>
      </c>
      <c r="T2009" s="46">
        <f t="shared" ca="1" si="600"/>
        <v>25</v>
      </c>
      <c r="X2009" s="74">
        <f t="shared" ca="1" si="601"/>
        <v>-0.92631413244164895</v>
      </c>
      <c r="Y2009" s="75">
        <f t="shared" ca="1" si="602"/>
        <v>-0.92631413244164895</v>
      </c>
      <c r="Z2009" s="74">
        <f t="shared" ca="1" si="603"/>
        <v>0.39601066651691119</v>
      </c>
      <c r="AA2009" s="76">
        <f t="shared" ca="1" si="604"/>
        <v>-926.31413244164901</v>
      </c>
      <c r="AB2009" s="76">
        <f t="shared" ca="1" si="605"/>
        <v>396.01066651691121</v>
      </c>
    </row>
    <row r="2010" spans="1:28" x14ac:dyDescent="0.25">
      <c r="A2010" s="2">
        <f t="shared" si="606"/>
        <v>16</v>
      </c>
      <c r="B2010" s="16">
        <f ca="1">VLOOKUP(A2010,PERIODS!$O$4:$P$33,2,FALSE)</f>
        <v>3.3000000000000002E-2</v>
      </c>
      <c r="C2010" s="15"/>
      <c r="D2010" s="18">
        <v>1996</v>
      </c>
      <c r="E2010" s="34">
        <f t="shared" ca="1" si="589"/>
        <v>16417.569829906053</v>
      </c>
      <c r="F2010" s="34">
        <f t="shared" ca="1" si="590"/>
        <v>3300</v>
      </c>
      <c r="G2010" s="69">
        <f t="shared" ca="1" si="594"/>
        <v>0</v>
      </c>
      <c r="H2010" s="34">
        <f t="shared" ca="1" si="595"/>
        <v>596.13566978719575</v>
      </c>
      <c r="I2010" s="34">
        <f t="shared" ca="1" si="596"/>
        <v>3896.1356697871956</v>
      </c>
      <c r="J2010" s="18">
        <f ca="1">SUM(INDIRECT(ADDRESS(ROW(F2010),COLUMN(F2010),4)):INDIRECT(ADDRESS(ROW(F2010)+N$5-1,COLUMN(F2010),4)))</f>
        <v>24300</v>
      </c>
      <c r="K2010" s="18">
        <f t="shared" ca="1" si="597"/>
        <v>16350</v>
      </c>
      <c r="L2010" s="18">
        <f t="shared" ca="1" si="607"/>
        <v>0</v>
      </c>
      <c r="M2010" s="18">
        <f t="shared" ca="1" si="591"/>
        <v>0</v>
      </c>
      <c r="N2010" s="34">
        <f t="shared" ca="1" si="598"/>
        <v>12521.434160118857</v>
      </c>
      <c r="P2010" s="18">
        <f t="shared" ca="1" si="592"/>
        <v>596.13566978719575</v>
      </c>
      <c r="Q2010" s="47">
        <f ca="1">SUM(L$15:L2010)-SUM(M$15:M2010)</f>
        <v>16350</v>
      </c>
      <c r="R2010" s="47" t="str">
        <f t="shared" ca="1" si="593"/>
        <v>M2013</v>
      </c>
      <c r="S2010" s="40">
        <f t="shared" ca="1" si="599"/>
        <v>0</v>
      </c>
      <c r="T2010" s="46">
        <f t="shared" ca="1" si="600"/>
        <v>3</v>
      </c>
      <c r="X2010" s="74">
        <f t="shared" ca="1" si="601"/>
        <v>0.59613566978719579</v>
      </c>
      <c r="Y2010" s="75">
        <f t="shared" ca="1" si="602"/>
        <v>0.59613566978719579</v>
      </c>
      <c r="Z2010" s="74">
        <f t="shared" ca="1" si="603"/>
        <v>1.8150911190449059</v>
      </c>
      <c r="AA2010" s="76">
        <f t="shared" ca="1" si="604"/>
        <v>596.13566978719575</v>
      </c>
      <c r="AB2010" s="76">
        <f t="shared" ca="1" si="605"/>
        <v>1815.091119044906</v>
      </c>
    </row>
    <row r="2011" spans="1:28" x14ac:dyDescent="0.25">
      <c r="A2011" s="2">
        <f t="shared" si="606"/>
        <v>17</v>
      </c>
      <c r="B2011" s="16">
        <f ca="1">VLOOKUP(A2011,PERIODS!$O$4:$P$33,2,FALSE)</f>
        <v>3.5000000000000003E-2</v>
      </c>
      <c r="C2011" s="15"/>
      <c r="D2011" s="18">
        <v>1997</v>
      </c>
      <c r="E2011" s="34">
        <f t="shared" ca="1" si="589"/>
        <v>12521.434160118857</v>
      </c>
      <c r="F2011" s="34">
        <f t="shared" ca="1" si="590"/>
        <v>3500.0000000000005</v>
      </c>
      <c r="G2011" s="69">
        <f t="shared" ca="1" si="594"/>
        <v>0</v>
      </c>
      <c r="H2011" s="34">
        <f t="shared" ca="1" si="595"/>
        <v>464.17795911676154</v>
      </c>
      <c r="I2011" s="34">
        <f t="shared" ca="1" si="596"/>
        <v>3964.1779591167619</v>
      </c>
      <c r="J2011" s="18">
        <f ca="1">SUM(INDIRECT(ADDRESS(ROW(F2011),COLUMN(F2011),4)):INDIRECT(ADDRESS(ROW(F2011)+N$5-1,COLUMN(F2011),4)))</f>
        <v>24500.000000000004</v>
      </c>
      <c r="K2011" s="18">
        <f t="shared" ca="1" si="597"/>
        <v>0</v>
      </c>
      <c r="L2011" s="18">
        <f t="shared" ca="1" si="607"/>
        <v>0</v>
      </c>
      <c r="M2011" s="18">
        <f t="shared" ca="1" si="591"/>
        <v>16350</v>
      </c>
      <c r="N2011" s="34">
        <f t="shared" ca="1" si="598"/>
        <v>24907.256201002096</v>
      </c>
      <c r="P2011" s="18">
        <f t="shared" ca="1" si="592"/>
        <v>464.17795911676154</v>
      </c>
      <c r="Q2011" s="47">
        <f ca="1">SUM(L$15:L2011)-SUM(M$15:M2011)</f>
        <v>0</v>
      </c>
      <c r="R2011" s="47" t="str">
        <f t="shared" ca="1" si="593"/>
        <v>M2014</v>
      </c>
      <c r="S2011" s="40">
        <f t="shared" ca="1" si="599"/>
        <v>0</v>
      </c>
      <c r="T2011" s="46">
        <f t="shared" ca="1" si="600"/>
        <v>78</v>
      </c>
      <c r="X2011" s="74">
        <f t="shared" ca="1" si="601"/>
        <v>0.46417795911676152</v>
      </c>
      <c r="Y2011" s="75">
        <f t="shared" ca="1" si="602"/>
        <v>0.46417795911676152</v>
      </c>
      <c r="Z2011" s="74">
        <f t="shared" ca="1" si="603"/>
        <v>1.5907060258925381</v>
      </c>
      <c r="AA2011" s="76">
        <f t="shared" ca="1" si="604"/>
        <v>464.17795911676154</v>
      </c>
      <c r="AB2011" s="76">
        <f t="shared" ca="1" si="605"/>
        <v>1590.706025892538</v>
      </c>
    </row>
    <row r="2012" spans="1:28" x14ac:dyDescent="0.25">
      <c r="A2012" s="2">
        <f t="shared" si="606"/>
        <v>18</v>
      </c>
      <c r="B2012" s="16">
        <f ca="1">VLOOKUP(A2012,PERIODS!$O$4:$P$33,2,FALSE)</f>
        <v>3.5000000000000003E-2</v>
      </c>
      <c r="C2012" s="15"/>
      <c r="D2012" s="18">
        <v>1998</v>
      </c>
      <c r="E2012" s="34">
        <f t="shared" ca="1" si="589"/>
        <v>24907.256201002096</v>
      </c>
      <c r="F2012" s="34">
        <f t="shared" ca="1" si="590"/>
        <v>3500.0000000000005</v>
      </c>
      <c r="G2012" s="69">
        <f t="shared" ca="1" si="594"/>
        <v>0</v>
      </c>
      <c r="H2012" s="34">
        <f t="shared" ca="1" si="595"/>
        <v>-1995.848117675142</v>
      </c>
      <c r="I2012" s="34">
        <f t="shared" ca="1" si="596"/>
        <v>1504.1518823248584</v>
      </c>
      <c r="J2012" s="18">
        <f ca="1">SUM(INDIRECT(ADDRESS(ROW(F2012),COLUMN(F2012),4)):INDIRECT(ADDRESS(ROW(F2012)+N$5-1,COLUMN(F2012),4)))</f>
        <v>24500.000000000004</v>
      </c>
      <c r="K2012" s="18">
        <f t="shared" ca="1" si="597"/>
        <v>0</v>
      </c>
      <c r="L2012" s="18">
        <f t="shared" ca="1" si="607"/>
        <v>0</v>
      </c>
      <c r="M2012" s="18">
        <f t="shared" ca="1" si="591"/>
        <v>0</v>
      </c>
      <c r="N2012" s="34">
        <f t="shared" ca="1" si="598"/>
        <v>23403.104318677237</v>
      </c>
      <c r="P2012" s="18">
        <f t="shared" ca="1" si="592"/>
        <v>1995.848117675142</v>
      </c>
      <c r="Q2012" s="47">
        <f ca="1">SUM(L$15:L2012)-SUM(M$15:M2012)</f>
        <v>0</v>
      </c>
      <c r="R2012" s="47" t="str">
        <f t="shared" ca="1" si="593"/>
        <v>M2015</v>
      </c>
      <c r="S2012" s="40">
        <f t="shared" ca="1" si="599"/>
        <v>0</v>
      </c>
      <c r="T2012" s="46">
        <f t="shared" ca="1" si="600"/>
        <v>53</v>
      </c>
      <c r="X2012" s="74">
        <f t="shared" ca="1" si="601"/>
        <v>-1.9958481176751419</v>
      </c>
      <c r="Y2012" s="75">
        <f t="shared" ca="1" si="602"/>
        <v>-1.9958481176751419</v>
      </c>
      <c r="Z2012" s="74">
        <f t="shared" ca="1" si="603"/>
        <v>0.13589834748641819</v>
      </c>
      <c r="AA2012" s="76">
        <f t="shared" ca="1" si="604"/>
        <v>-1995.848117675142</v>
      </c>
      <c r="AB2012" s="76">
        <f t="shared" ca="1" si="605"/>
        <v>135.89834748641817</v>
      </c>
    </row>
    <row r="2013" spans="1:28" x14ac:dyDescent="0.25">
      <c r="A2013" s="2">
        <f t="shared" si="606"/>
        <v>19</v>
      </c>
      <c r="B2013" s="16">
        <f ca="1">VLOOKUP(A2013,PERIODS!$O$4:$P$33,2,FALSE)</f>
        <v>3.5000000000000003E-2</v>
      </c>
      <c r="C2013" s="15"/>
      <c r="D2013" s="18">
        <v>1999</v>
      </c>
      <c r="E2013" s="34">
        <f t="shared" ca="1" si="589"/>
        <v>23403.104318677237</v>
      </c>
      <c r="F2013" s="34">
        <f t="shared" ca="1" si="590"/>
        <v>3500.0000000000005</v>
      </c>
      <c r="G2013" s="69">
        <f t="shared" ca="1" si="594"/>
        <v>0</v>
      </c>
      <c r="H2013" s="34">
        <f t="shared" ca="1" si="595"/>
        <v>-2377.5654510601366</v>
      </c>
      <c r="I2013" s="34">
        <f t="shared" ca="1" si="596"/>
        <v>1122.4345489398638</v>
      </c>
      <c r="J2013" s="18">
        <f ca="1">SUM(INDIRECT(ADDRESS(ROW(F2013),COLUMN(F2013),4)):INDIRECT(ADDRESS(ROW(F2013)+N$5-1,COLUMN(F2013),4)))</f>
        <v>24500.000000000004</v>
      </c>
      <c r="K2013" s="18">
        <f t="shared" ca="1" si="597"/>
        <v>16350</v>
      </c>
      <c r="L2013" s="18">
        <f t="shared" ca="1" si="607"/>
        <v>16350</v>
      </c>
      <c r="M2013" s="18">
        <f t="shared" ca="1" si="591"/>
        <v>0</v>
      </c>
      <c r="N2013" s="34">
        <f t="shared" ca="1" si="598"/>
        <v>22280.669769737375</v>
      </c>
      <c r="P2013" s="18">
        <f t="shared" ca="1" si="592"/>
        <v>2377.5654510601366</v>
      </c>
      <c r="Q2013" s="47">
        <f ca="1">SUM(L$15:L2013)-SUM(M$15:M2013)</f>
        <v>16350</v>
      </c>
      <c r="R2013" s="47" t="str">
        <f t="shared" ca="1" si="593"/>
        <v>M2016</v>
      </c>
      <c r="S2013" s="40">
        <f t="shared" ca="1" si="599"/>
        <v>0</v>
      </c>
      <c r="T2013" s="46">
        <f t="shared" ca="1" si="600"/>
        <v>91</v>
      </c>
      <c r="X2013" s="74">
        <f t="shared" ca="1" si="601"/>
        <v>-2.3775654510601365</v>
      </c>
      <c r="Y2013" s="75">
        <f t="shared" ca="1" si="602"/>
        <v>-2.3775654510601365</v>
      </c>
      <c r="Z2013" s="74">
        <f t="shared" ca="1" si="603"/>
        <v>9.2776170918376144E-2</v>
      </c>
      <c r="AA2013" s="76">
        <f t="shared" ca="1" si="604"/>
        <v>-2377.5654510601366</v>
      </c>
      <c r="AB2013" s="76">
        <f t="shared" ca="1" si="605"/>
        <v>92.776170918376138</v>
      </c>
    </row>
    <row r="2014" spans="1:28" x14ac:dyDescent="0.25">
      <c r="A2014" s="2">
        <f t="shared" si="606"/>
        <v>20</v>
      </c>
      <c r="B2014" s="16">
        <f ca="1">VLOOKUP(A2014,PERIODS!$O$4:$P$33,2,FALSE)</f>
        <v>3.5000000000000003E-2</v>
      </c>
      <c r="C2014" s="15"/>
      <c r="D2014" s="18">
        <v>2000</v>
      </c>
      <c r="E2014" s="34">
        <f t="shared" ca="1" si="589"/>
        <v>22280.669769737375</v>
      </c>
      <c r="F2014" s="34">
        <f t="shared" ca="1" si="590"/>
        <v>3500.0000000000005</v>
      </c>
      <c r="G2014" s="69">
        <f t="shared" ca="1" si="594"/>
        <v>0</v>
      </c>
      <c r="H2014" s="34">
        <f t="shared" ca="1" si="595"/>
        <v>1400.5353661043434</v>
      </c>
      <c r="I2014" s="34">
        <f t="shared" ca="1" si="596"/>
        <v>4900.5353661043437</v>
      </c>
      <c r="J2014" s="18">
        <f ca="1">SUM(INDIRECT(ADDRESS(ROW(F2014),COLUMN(F2014),4)):INDIRECT(ADDRESS(ROW(F2014)+N$5-1,COLUMN(F2014),4)))</f>
        <v>24500.000000000004</v>
      </c>
      <c r="K2014" s="18">
        <f t="shared" ca="1" si="597"/>
        <v>16350</v>
      </c>
      <c r="L2014" s="18">
        <f t="shared" ca="1" si="607"/>
        <v>0</v>
      </c>
      <c r="M2014" s="18">
        <f t="shared" ca="1" si="591"/>
        <v>0</v>
      </c>
      <c r="N2014" s="34">
        <f t="shared" ca="1" si="598"/>
        <v>17380.13440363303</v>
      </c>
      <c r="P2014" s="18">
        <f t="shared" ca="1" si="592"/>
        <v>1400.5353661043434</v>
      </c>
      <c r="Q2014" s="47">
        <f ca="1">SUM(L$15:L2014)-SUM(M$15:M2014)</f>
        <v>16350</v>
      </c>
      <c r="R2014" s="47" t="str">
        <f t="shared" ca="1" si="593"/>
        <v>M2017</v>
      </c>
      <c r="S2014" s="40">
        <f t="shared" ca="1" si="599"/>
        <v>0</v>
      </c>
      <c r="T2014" s="46">
        <f t="shared" ca="1" si="600"/>
        <v>62</v>
      </c>
      <c r="X2014" s="74">
        <f t="shared" ca="1" si="601"/>
        <v>1.4005353661043434</v>
      </c>
      <c r="Y2014" s="75">
        <f t="shared" ca="1" si="602"/>
        <v>1.4005353661043434</v>
      </c>
      <c r="Z2014" s="74">
        <f t="shared" ca="1" si="603"/>
        <v>4.0573715647013318</v>
      </c>
      <c r="AA2014" s="76">
        <f t="shared" ca="1" si="604"/>
        <v>1400.5353661043434</v>
      </c>
      <c r="AB2014" s="76">
        <f t="shared" ca="1" si="605"/>
        <v>4057.3715647013319</v>
      </c>
    </row>
    <row r="2015" spans="1:28" x14ac:dyDescent="0.25">
      <c r="A2015" s="2">
        <f t="shared" si="606"/>
        <v>21</v>
      </c>
      <c r="B2015" s="16">
        <f ca="1">VLOOKUP(A2015,PERIODS!$O$4:$P$33,2,FALSE)</f>
        <v>3.5000000000000003E-2</v>
      </c>
      <c r="C2015" s="15"/>
      <c r="D2015" s="18">
        <v>2001</v>
      </c>
      <c r="E2015" s="34">
        <f t="shared" ca="1" si="589"/>
        <v>17380.13440363303</v>
      </c>
      <c r="F2015" s="34">
        <f t="shared" ca="1" si="590"/>
        <v>3500.0000000000005</v>
      </c>
      <c r="G2015" s="69">
        <f t="shared" ca="1" si="594"/>
        <v>0</v>
      </c>
      <c r="H2015" s="34">
        <f t="shared" ca="1" si="595"/>
        <v>759.36332426198317</v>
      </c>
      <c r="I2015" s="34">
        <f t="shared" ca="1" si="596"/>
        <v>4259.3633242619835</v>
      </c>
      <c r="J2015" s="18">
        <f ca="1">SUM(INDIRECT(ADDRESS(ROW(F2015),COLUMN(F2015),4)):INDIRECT(ADDRESS(ROW(F2015)+N$5-1,COLUMN(F2015),4)))</f>
        <v>24500.000000000004</v>
      </c>
      <c r="K2015" s="18">
        <f t="shared" ca="1" si="597"/>
        <v>16350</v>
      </c>
      <c r="L2015" s="18">
        <f t="shared" ca="1" si="607"/>
        <v>0</v>
      </c>
      <c r="M2015" s="18">
        <f t="shared" ca="1" si="591"/>
        <v>0</v>
      </c>
      <c r="N2015" s="34">
        <f t="shared" ca="1" si="598"/>
        <v>13120.771079371047</v>
      </c>
      <c r="P2015" s="18">
        <f t="shared" ca="1" si="592"/>
        <v>759.36332426198317</v>
      </c>
      <c r="Q2015" s="47">
        <f ca="1">SUM(L$15:L2015)-SUM(M$15:M2015)</f>
        <v>16350</v>
      </c>
      <c r="R2015" s="47" t="str">
        <f t="shared" ca="1" si="593"/>
        <v>M2018</v>
      </c>
      <c r="S2015" s="40">
        <f t="shared" ca="1" si="599"/>
        <v>0</v>
      </c>
      <c r="T2015" s="46">
        <f t="shared" ca="1" si="600"/>
        <v>64</v>
      </c>
      <c r="X2015" s="74">
        <f t="shared" ca="1" si="601"/>
        <v>0.75936332426198316</v>
      </c>
      <c r="Y2015" s="75">
        <f t="shared" ca="1" si="602"/>
        <v>0.75936332426198316</v>
      </c>
      <c r="Z2015" s="74">
        <f t="shared" ca="1" si="603"/>
        <v>2.1369152651956331</v>
      </c>
      <c r="AA2015" s="76">
        <f t="shared" ca="1" si="604"/>
        <v>759.36332426198317</v>
      </c>
      <c r="AB2015" s="76">
        <f t="shared" ca="1" si="605"/>
        <v>2136.9152651956333</v>
      </c>
    </row>
    <row r="2016" spans="1:28" x14ac:dyDescent="0.25">
      <c r="A2016" s="2">
        <f t="shared" si="606"/>
        <v>22</v>
      </c>
      <c r="B2016" s="16">
        <f ca="1">VLOOKUP(A2016,PERIODS!$O$4:$P$33,2,FALSE)</f>
        <v>3.5000000000000003E-2</v>
      </c>
      <c r="C2016" s="15"/>
      <c r="D2016" s="18">
        <v>2002</v>
      </c>
      <c r="E2016" s="34">
        <f t="shared" ca="1" si="589"/>
        <v>13120.771079371047</v>
      </c>
      <c r="F2016" s="34">
        <f t="shared" ca="1" si="590"/>
        <v>3500.0000000000005</v>
      </c>
      <c r="G2016" s="69">
        <f t="shared" ca="1" si="594"/>
        <v>0</v>
      </c>
      <c r="H2016" s="34">
        <f t="shared" ca="1" si="595"/>
        <v>1959.9639845400536</v>
      </c>
      <c r="I2016" s="34">
        <f t="shared" ca="1" si="596"/>
        <v>5459.9639845400543</v>
      </c>
      <c r="J2016" s="18">
        <f ca="1">SUM(INDIRECT(ADDRESS(ROW(F2016),COLUMN(F2016),4)):INDIRECT(ADDRESS(ROW(F2016)+N$5-1,COLUMN(F2016),4)))</f>
        <v>25000.000000000004</v>
      </c>
      <c r="K2016" s="18">
        <f t="shared" ca="1" si="597"/>
        <v>0</v>
      </c>
      <c r="L2016" s="18">
        <f t="shared" ca="1" si="607"/>
        <v>0</v>
      </c>
      <c r="M2016" s="18">
        <f t="shared" ca="1" si="591"/>
        <v>16350</v>
      </c>
      <c r="N2016" s="34">
        <f t="shared" ca="1" si="598"/>
        <v>24010.807094830991</v>
      </c>
      <c r="P2016" s="18">
        <f t="shared" ca="1" si="592"/>
        <v>1959.9639845400536</v>
      </c>
      <c r="Q2016" s="47">
        <f ca="1">SUM(L$15:L2016)-SUM(M$15:M2016)</f>
        <v>0</v>
      </c>
      <c r="R2016" s="47" t="str">
        <f t="shared" ca="1" si="593"/>
        <v>M2019</v>
      </c>
      <c r="S2016" s="40">
        <f t="shared" ca="1" si="599"/>
        <v>0</v>
      </c>
      <c r="T2016" s="46">
        <f t="shared" ca="1" si="600"/>
        <v>66</v>
      </c>
      <c r="X2016" s="74">
        <f t="shared" ca="1" si="601"/>
        <v>2.2618553489919075</v>
      </c>
      <c r="Y2016" s="75">
        <f t="shared" ca="1" si="602"/>
        <v>1.9599639845400536</v>
      </c>
      <c r="Z2016" s="74">
        <f t="shared" ca="1" si="603"/>
        <v>7.0990713842313315</v>
      </c>
      <c r="AA2016" s="76">
        <f t="shared" ca="1" si="604"/>
        <v>1959.9639845400536</v>
      </c>
      <c r="AB2016" s="76">
        <f t="shared" ca="1" si="605"/>
        <v>7099.0713842313316</v>
      </c>
    </row>
    <row r="2017" spans="1:28" x14ac:dyDescent="0.25">
      <c r="A2017" s="2">
        <f t="shared" si="606"/>
        <v>23</v>
      </c>
      <c r="B2017" s="16">
        <f ca="1">VLOOKUP(A2017,PERIODS!$O$4:$P$33,2,FALSE)</f>
        <v>3.5000000000000003E-2</v>
      </c>
      <c r="C2017" s="15"/>
      <c r="D2017" s="18">
        <v>2003</v>
      </c>
      <c r="E2017" s="34">
        <f t="shared" ca="1" si="589"/>
        <v>24010.807094830991</v>
      </c>
      <c r="F2017" s="34">
        <f t="shared" ca="1" si="590"/>
        <v>3500.0000000000005</v>
      </c>
      <c r="G2017" s="69">
        <f t="shared" ca="1" si="594"/>
        <v>0</v>
      </c>
      <c r="H2017" s="34">
        <f t="shared" ca="1" si="595"/>
        <v>-98.467905559204226</v>
      </c>
      <c r="I2017" s="34">
        <f t="shared" ca="1" si="596"/>
        <v>3401.5320944407963</v>
      </c>
      <c r="J2017" s="18">
        <f ca="1">SUM(INDIRECT(ADDRESS(ROW(F2017),COLUMN(F2017),4)):INDIRECT(ADDRESS(ROW(F2017)+N$5-1,COLUMN(F2017),4)))</f>
        <v>25500.000000000004</v>
      </c>
      <c r="K2017" s="18">
        <f t="shared" ca="1" si="597"/>
        <v>16350</v>
      </c>
      <c r="L2017" s="18">
        <f t="shared" ca="1" si="607"/>
        <v>16350</v>
      </c>
      <c r="M2017" s="18">
        <f t="shared" ca="1" si="591"/>
        <v>0</v>
      </c>
      <c r="N2017" s="34">
        <f t="shared" ca="1" si="598"/>
        <v>20609.275000390193</v>
      </c>
      <c r="P2017" s="18">
        <f t="shared" ca="1" si="592"/>
        <v>98.467905559204226</v>
      </c>
      <c r="Q2017" s="47">
        <f ca="1">SUM(L$15:L2017)-SUM(M$15:M2017)</f>
        <v>16350</v>
      </c>
      <c r="R2017" s="47" t="str">
        <f t="shared" ca="1" si="593"/>
        <v>M2020</v>
      </c>
      <c r="S2017" s="40">
        <f t="shared" ca="1" si="599"/>
        <v>0</v>
      </c>
      <c r="T2017" s="46">
        <f t="shared" ca="1" si="600"/>
        <v>39</v>
      </c>
      <c r="X2017" s="74">
        <f t="shared" ca="1" si="601"/>
        <v>-9.8467905559204233E-2</v>
      </c>
      <c r="Y2017" s="75">
        <f t="shared" ca="1" si="602"/>
        <v>-9.8467905559204233E-2</v>
      </c>
      <c r="Z2017" s="74">
        <f t="shared" ca="1" si="603"/>
        <v>0.90622477692499659</v>
      </c>
      <c r="AA2017" s="76">
        <f t="shared" ca="1" si="604"/>
        <v>-98.467905559204226</v>
      </c>
      <c r="AB2017" s="76">
        <f t="shared" ca="1" si="605"/>
        <v>906.2247769249966</v>
      </c>
    </row>
    <row r="2018" spans="1:28" x14ac:dyDescent="0.25">
      <c r="A2018" s="2">
        <f t="shared" si="606"/>
        <v>24</v>
      </c>
      <c r="B2018" s="16">
        <f ca="1">VLOOKUP(A2018,PERIODS!$O$4:$P$33,2,FALSE)</f>
        <v>3.5000000000000003E-2</v>
      </c>
      <c r="C2018" s="15"/>
      <c r="D2018" s="18">
        <v>2004</v>
      </c>
      <c r="E2018" s="34">
        <f t="shared" ref="E2018:E2081" ca="1" si="608">N2017</f>
        <v>20609.275000390193</v>
      </c>
      <c r="F2018" s="34">
        <f t="shared" ca="1" si="590"/>
        <v>3500.0000000000005</v>
      </c>
      <c r="G2018" s="69">
        <f t="shared" ca="1" si="594"/>
        <v>0</v>
      </c>
      <c r="H2018" s="34">
        <f t="shared" ca="1" si="595"/>
        <v>-1277.20530799434</v>
      </c>
      <c r="I2018" s="34">
        <f t="shared" ca="1" si="596"/>
        <v>2222.7946920056602</v>
      </c>
      <c r="J2018" s="18">
        <f ca="1">SUM(INDIRECT(ADDRESS(ROW(F2018),COLUMN(F2018),4)):INDIRECT(ADDRESS(ROW(F2018)+N$5-1,COLUMN(F2018),4)))</f>
        <v>26000</v>
      </c>
      <c r="K2018" s="18">
        <f t="shared" ca="1" si="597"/>
        <v>16350</v>
      </c>
      <c r="L2018" s="18">
        <f t="shared" ca="1" si="607"/>
        <v>0</v>
      </c>
      <c r="M2018" s="18">
        <f t="shared" ca="1" si="591"/>
        <v>0</v>
      </c>
      <c r="N2018" s="34">
        <f t="shared" ca="1" si="598"/>
        <v>18386.480308384533</v>
      </c>
      <c r="P2018" s="18">
        <f t="shared" ca="1" si="592"/>
        <v>1277.20530799434</v>
      </c>
      <c r="Q2018" s="47">
        <f ca="1">SUM(L$15:L2018)-SUM(M$15:M2018)</f>
        <v>16350</v>
      </c>
      <c r="R2018" s="47" t="str">
        <f t="shared" ca="1" si="593"/>
        <v>M2021</v>
      </c>
      <c r="S2018" s="40">
        <f t="shared" ca="1" si="599"/>
        <v>0</v>
      </c>
      <c r="T2018" s="46">
        <f t="shared" ca="1" si="600"/>
        <v>81</v>
      </c>
      <c r="X2018" s="74">
        <f t="shared" ca="1" si="601"/>
        <v>-1.27720530799434</v>
      </c>
      <c r="Y2018" s="75">
        <f t="shared" ca="1" si="602"/>
        <v>-1.27720530799434</v>
      </c>
      <c r="Z2018" s="74">
        <f t="shared" ca="1" si="603"/>
        <v>0.27881541586406206</v>
      </c>
      <c r="AA2018" s="76">
        <f t="shared" ca="1" si="604"/>
        <v>-1277.20530799434</v>
      </c>
      <c r="AB2018" s="76">
        <f t="shared" ca="1" si="605"/>
        <v>278.81541586406206</v>
      </c>
    </row>
    <row r="2019" spans="1:28" x14ac:dyDescent="0.25">
      <c r="A2019" s="2">
        <f t="shared" si="606"/>
        <v>25</v>
      </c>
      <c r="B2019" s="16">
        <f ca="1">VLOOKUP(A2019,PERIODS!$O$4:$P$33,2,FALSE)</f>
        <v>3.5000000000000003E-2</v>
      </c>
      <c r="C2019" s="15"/>
      <c r="D2019" s="18">
        <v>2005</v>
      </c>
      <c r="E2019" s="34">
        <f t="shared" ca="1" si="608"/>
        <v>18386.480308384533</v>
      </c>
      <c r="F2019" s="34">
        <f t="shared" ca="1" si="590"/>
        <v>3500.0000000000005</v>
      </c>
      <c r="G2019" s="69">
        <f t="shared" ca="1" si="594"/>
        <v>0</v>
      </c>
      <c r="H2019" s="34">
        <f t="shared" ca="1" si="595"/>
        <v>1109.2930464029428</v>
      </c>
      <c r="I2019" s="34">
        <f t="shared" ca="1" si="596"/>
        <v>4609.2930464029432</v>
      </c>
      <c r="J2019" s="18">
        <f ca="1">SUM(INDIRECT(ADDRESS(ROW(F2019),COLUMN(F2019),4)):INDIRECT(ADDRESS(ROW(F2019)+N$5-1,COLUMN(F2019),4)))</f>
        <v>24900</v>
      </c>
      <c r="K2019" s="18">
        <f t="shared" ca="1" si="597"/>
        <v>16350</v>
      </c>
      <c r="L2019" s="18">
        <f t="shared" ca="1" si="607"/>
        <v>0</v>
      </c>
      <c r="M2019" s="18">
        <f t="shared" ca="1" si="591"/>
        <v>0</v>
      </c>
      <c r="N2019" s="34">
        <f t="shared" ca="1" si="598"/>
        <v>13777.187261981589</v>
      </c>
      <c r="P2019" s="18">
        <f t="shared" ca="1" si="592"/>
        <v>1109.2930464029428</v>
      </c>
      <c r="Q2019" s="47">
        <f ca="1">SUM(L$15:L2019)-SUM(M$15:M2019)</f>
        <v>16350</v>
      </c>
      <c r="R2019" s="47" t="str">
        <f t="shared" ca="1" si="593"/>
        <v>M2022</v>
      </c>
      <c r="S2019" s="40">
        <f t="shared" ca="1" si="599"/>
        <v>0</v>
      </c>
      <c r="T2019" s="46">
        <f t="shared" ca="1" si="600"/>
        <v>84</v>
      </c>
      <c r="X2019" s="74">
        <f t="shared" ca="1" si="601"/>
        <v>1.1092930464029427</v>
      </c>
      <c r="Y2019" s="75">
        <f t="shared" ca="1" si="602"/>
        <v>1.1092930464029427</v>
      </c>
      <c r="Z2019" s="74">
        <f t="shared" ca="1" si="603"/>
        <v>3.0322140019362749</v>
      </c>
      <c r="AA2019" s="76">
        <f t="shared" ca="1" si="604"/>
        <v>1109.2930464029428</v>
      </c>
      <c r="AB2019" s="76">
        <f t="shared" ca="1" si="605"/>
        <v>3032.2140019362751</v>
      </c>
    </row>
    <row r="2020" spans="1:28" x14ac:dyDescent="0.25">
      <c r="A2020" s="2">
        <f t="shared" si="606"/>
        <v>26</v>
      </c>
      <c r="B2020" s="16">
        <f ca="1">VLOOKUP(A2020,PERIODS!$O$4:$P$33,2,FALSE)</f>
        <v>3.5000000000000003E-2</v>
      </c>
      <c r="C2020" s="15"/>
      <c r="D2020" s="18">
        <v>2006</v>
      </c>
      <c r="E2020" s="34">
        <f t="shared" ca="1" si="608"/>
        <v>13777.187261981589</v>
      </c>
      <c r="F2020" s="34">
        <f t="shared" ca="1" si="590"/>
        <v>3500.0000000000005</v>
      </c>
      <c r="G2020" s="69">
        <f t="shared" ca="1" si="594"/>
        <v>0</v>
      </c>
      <c r="H2020" s="34">
        <f t="shared" ca="1" si="595"/>
        <v>-126.2750942064674</v>
      </c>
      <c r="I2020" s="34">
        <f t="shared" ca="1" si="596"/>
        <v>3373.7249057935333</v>
      </c>
      <c r="J2020" s="18">
        <f ca="1">SUM(INDIRECT(ADDRESS(ROW(F2020),COLUMN(F2020),4)):INDIRECT(ADDRESS(ROW(F2020)+N$5-1,COLUMN(F2020),4)))</f>
        <v>23900</v>
      </c>
      <c r="K2020" s="18">
        <f t="shared" ca="1" si="597"/>
        <v>0</v>
      </c>
      <c r="L2020" s="18">
        <f t="shared" ca="1" si="607"/>
        <v>0</v>
      </c>
      <c r="M2020" s="18">
        <f t="shared" ca="1" si="591"/>
        <v>16350</v>
      </c>
      <c r="N2020" s="34">
        <f t="shared" ca="1" si="598"/>
        <v>26753.462356188058</v>
      </c>
      <c r="P2020" s="18">
        <f t="shared" ca="1" si="592"/>
        <v>126.2750942064674</v>
      </c>
      <c r="Q2020" s="47">
        <f ca="1">SUM(L$15:L2020)-SUM(M$15:M2020)</f>
        <v>0</v>
      </c>
      <c r="R2020" s="47" t="str">
        <f t="shared" ca="1" si="593"/>
        <v>M2023</v>
      </c>
      <c r="S2020" s="40">
        <f t="shared" ca="1" si="599"/>
        <v>0</v>
      </c>
      <c r="T2020" s="46">
        <f t="shared" ca="1" si="600"/>
        <v>71</v>
      </c>
      <c r="X2020" s="74">
        <f t="shared" ca="1" si="601"/>
        <v>-0.1262750942064674</v>
      </c>
      <c r="Y2020" s="75">
        <f t="shared" ca="1" si="602"/>
        <v>-0.1262750942064674</v>
      </c>
      <c r="Z2020" s="74">
        <f t="shared" ca="1" si="603"/>
        <v>0.88137235300257666</v>
      </c>
      <c r="AA2020" s="76">
        <f t="shared" ca="1" si="604"/>
        <v>-126.2750942064674</v>
      </c>
      <c r="AB2020" s="76">
        <f t="shared" ca="1" si="605"/>
        <v>881.37235300257669</v>
      </c>
    </row>
    <row r="2021" spans="1:28" x14ac:dyDescent="0.25">
      <c r="A2021" s="2">
        <f t="shared" si="606"/>
        <v>27</v>
      </c>
      <c r="B2021" s="16">
        <f ca="1">VLOOKUP(A2021,PERIODS!$O$4:$P$33,2,FALSE)</f>
        <v>3.5000000000000003E-2</v>
      </c>
      <c r="C2021" s="15"/>
      <c r="D2021" s="18">
        <v>2007</v>
      </c>
      <c r="E2021" s="34">
        <f t="shared" ca="1" si="608"/>
        <v>26753.462356188058</v>
      </c>
      <c r="F2021" s="34">
        <f t="shared" ca="1" si="590"/>
        <v>3500.0000000000005</v>
      </c>
      <c r="G2021" s="69">
        <f t="shared" ca="1" si="594"/>
        <v>0</v>
      </c>
      <c r="H2021" s="34">
        <f t="shared" ca="1" si="595"/>
        <v>-327.2995210113848</v>
      </c>
      <c r="I2021" s="34">
        <f t="shared" ca="1" si="596"/>
        <v>3172.7004789886155</v>
      </c>
      <c r="J2021" s="18">
        <f ca="1">SUM(INDIRECT(ADDRESS(ROW(F2021),COLUMN(F2021),4)):INDIRECT(ADDRESS(ROW(F2021)+N$5-1,COLUMN(F2021),4)))</f>
        <v>22900</v>
      </c>
      <c r="K2021" s="18">
        <f t="shared" ca="1" si="597"/>
        <v>0</v>
      </c>
      <c r="L2021" s="18">
        <f t="shared" ca="1" si="607"/>
        <v>0</v>
      </c>
      <c r="M2021" s="18">
        <f t="shared" ca="1" si="591"/>
        <v>0</v>
      </c>
      <c r="N2021" s="34">
        <f t="shared" ca="1" si="598"/>
        <v>23580.761877199442</v>
      </c>
      <c r="P2021" s="18">
        <f t="shared" ca="1" si="592"/>
        <v>327.2995210113848</v>
      </c>
      <c r="Q2021" s="47">
        <f ca="1">SUM(L$15:L2021)-SUM(M$15:M2021)</f>
        <v>0</v>
      </c>
      <c r="R2021" s="47" t="str">
        <f t="shared" ca="1" si="593"/>
        <v>M2024</v>
      </c>
      <c r="S2021" s="40">
        <f t="shared" ca="1" si="599"/>
        <v>0</v>
      </c>
      <c r="T2021" s="46">
        <f t="shared" ca="1" si="600"/>
        <v>32</v>
      </c>
      <c r="X2021" s="74">
        <f t="shared" ca="1" si="601"/>
        <v>-0.32729952101138482</v>
      </c>
      <c r="Y2021" s="75">
        <f t="shared" ca="1" si="602"/>
        <v>-0.32729952101138482</v>
      </c>
      <c r="Z2021" s="74">
        <f t="shared" ca="1" si="603"/>
        <v>0.7208677956366073</v>
      </c>
      <c r="AA2021" s="76">
        <f t="shared" ca="1" si="604"/>
        <v>-327.2995210113848</v>
      </c>
      <c r="AB2021" s="76">
        <f t="shared" ca="1" si="605"/>
        <v>720.8677956366073</v>
      </c>
    </row>
    <row r="2022" spans="1:28" x14ac:dyDescent="0.25">
      <c r="A2022" s="2">
        <f t="shared" si="606"/>
        <v>28</v>
      </c>
      <c r="B2022" s="16">
        <f ca="1">VLOOKUP(A2022,PERIODS!$O$4:$P$33,2,FALSE)</f>
        <v>0.04</v>
      </c>
      <c r="C2022" s="15"/>
      <c r="D2022" s="18">
        <v>2008</v>
      </c>
      <c r="E2022" s="34">
        <f t="shared" ca="1" si="608"/>
        <v>23580.761877199442</v>
      </c>
      <c r="F2022" s="34">
        <f t="shared" ca="1" si="590"/>
        <v>4000</v>
      </c>
      <c r="G2022" s="69">
        <f t="shared" ca="1" si="594"/>
        <v>0</v>
      </c>
      <c r="H2022" s="34">
        <f t="shared" ca="1" si="595"/>
        <v>-2497.8926211726261</v>
      </c>
      <c r="I2022" s="34">
        <f t="shared" ca="1" si="596"/>
        <v>1502.1073788273739</v>
      </c>
      <c r="J2022" s="18">
        <f ca="1">SUM(INDIRECT(ADDRESS(ROW(F2022),COLUMN(F2022),4)):INDIRECT(ADDRESS(ROW(F2022)+N$5-1,COLUMN(F2022),4)))</f>
        <v>21900</v>
      </c>
      <c r="K2022" s="18">
        <f t="shared" ca="1" si="597"/>
        <v>0</v>
      </c>
      <c r="L2022" s="18">
        <f t="shared" ca="1" si="607"/>
        <v>0</v>
      </c>
      <c r="M2022" s="18">
        <f t="shared" ca="1" si="591"/>
        <v>0</v>
      </c>
      <c r="N2022" s="34">
        <f t="shared" ca="1" si="598"/>
        <v>22078.654498372067</v>
      </c>
      <c r="P2022" s="18">
        <f t="shared" ca="1" si="592"/>
        <v>2497.8926211726261</v>
      </c>
      <c r="Q2022" s="47">
        <f ca="1">SUM(L$15:L2022)-SUM(M$15:M2022)</f>
        <v>0</v>
      </c>
      <c r="R2022" s="47" t="str">
        <f t="shared" ca="1" si="593"/>
        <v>M2025</v>
      </c>
      <c r="S2022" s="40">
        <f t="shared" ca="1" si="599"/>
        <v>0</v>
      </c>
      <c r="T2022" s="46">
        <f t="shared" ca="1" si="600"/>
        <v>83</v>
      </c>
      <c r="X2022" s="74">
        <f t="shared" ca="1" si="601"/>
        <v>-2.497892621172626</v>
      </c>
      <c r="Y2022" s="75">
        <f t="shared" ca="1" si="602"/>
        <v>-2.497892621172626</v>
      </c>
      <c r="Z2022" s="74">
        <f t="shared" ca="1" si="603"/>
        <v>8.2258165211757536E-2</v>
      </c>
      <c r="AA2022" s="76">
        <f t="shared" ca="1" si="604"/>
        <v>-2497.8926211726261</v>
      </c>
      <c r="AB2022" s="76">
        <f t="shared" ca="1" si="605"/>
        <v>82.258165211757543</v>
      </c>
    </row>
    <row r="2023" spans="1:28" x14ac:dyDescent="0.25">
      <c r="A2023" s="2">
        <f t="shared" si="606"/>
        <v>29</v>
      </c>
      <c r="B2023" s="16">
        <f ca="1">VLOOKUP(A2023,PERIODS!$O$4:$P$33,2,FALSE)</f>
        <v>0.04</v>
      </c>
      <c r="C2023" s="15"/>
      <c r="D2023" s="18">
        <v>2009</v>
      </c>
      <c r="E2023" s="34">
        <f t="shared" ca="1" si="608"/>
        <v>22078.654498372067</v>
      </c>
      <c r="F2023" s="34">
        <f t="shared" ca="1" si="590"/>
        <v>4000</v>
      </c>
      <c r="G2023" s="69">
        <f t="shared" ca="1" si="594"/>
        <v>0</v>
      </c>
      <c r="H2023" s="34">
        <f t="shared" ca="1" si="595"/>
        <v>852.95496827086424</v>
      </c>
      <c r="I2023" s="34">
        <f t="shared" ca="1" si="596"/>
        <v>4852.9549682708639</v>
      </c>
      <c r="J2023" s="18">
        <f ca="1">SUM(INDIRECT(ADDRESS(ROW(F2023),COLUMN(F2023),4)):INDIRECT(ADDRESS(ROW(F2023)+N$5-1,COLUMN(F2023),4)))</f>
        <v>21200</v>
      </c>
      <c r="K2023" s="18">
        <f t="shared" ca="1" si="597"/>
        <v>0</v>
      </c>
      <c r="L2023" s="18">
        <f t="shared" ca="1" si="607"/>
        <v>0</v>
      </c>
      <c r="M2023" s="18">
        <f t="shared" ca="1" si="591"/>
        <v>0</v>
      </c>
      <c r="N2023" s="34">
        <f t="shared" ca="1" si="598"/>
        <v>17225.699530101203</v>
      </c>
      <c r="P2023" s="18">
        <f t="shared" ca="1" si="592"/>
        <v>852.95496827086424</v>
      </c>
      <c r="Q2023" s="47">
        <f ca="1">SUM(L$15:L2023)-SUM(M$15:M2023)</f>
        <v>0</v>
      </c>
      <c r="R2023" s="47" t="str">
        <f t="shared" ca="1" si="593"/>
        <v>M2026</v>
      </c>
      <c r="S2023" s="40">
        <f t="shared" ca="1" si="599"/>
        <v>0</v>
      </c>
      <c r="T2023" s="46">
        <f t="shared" ca="1" si="600"/>
        <v>17</v>
      </c>
      <c r="X2023" s="74">
        <f t="shared" ca="1" si="601"/>
        <v>0.85295496827086426</v>
      </c>
      <c r="Y2023" s="75">
        <f t="shared" ca="1" si="602"/>
        <v>0.85295496827086426</v>
      </c>
      <c r="Z2023" s="74">
        <f t="shared" ca="1" si="603"/>
        <v>2.3465706589153141</v>
      </c>
      <c r="AA2023" s="76">
        <f t="shared" ca="1" si="604"/>
        <v>852.95496827086424</v>
      </c>
      <c r="AB2023" s="76">
        <f t="shared" ca="1" si="605"/>
        <v>2346.5706589153142</v>
      </c>
    </row>
    <row r="2024" spans="1:28" x14ac:dyDescent="0.25">
      <c r="A2024" s="2">
        <f t="shared" si="606"/>
        <v>30</v>
      </c>
      <c r="B2024" s="16">
        <f ca="1">VLOOKUP(A2024,PERIODS!$O$4:$P$33,2,FALSE)</f>
        <v>0.04</v>
      </c>
      <c r="C2024" s="15"/>
      <c r="D2024" s="18">
        <v>2010</v>
      </c>
      <c r="E2024" s="34">
        <f t="shared" ca="1" si="608"/>
        <v>17225.699530101203</v>
      </c>
      <c r="F2024" s="34">
        <f t="shared" ca="1" si="590"/>
        <v>4000</v>
      </c>
      <c r="G2024" s="69">
        <f t="shared" ca="1" si="594"/>
        <v>0</v>
      </c>
      <c r="H2024" s="34">
        <f t="shared" ca="1" si="595"/>
        <v>-677.64487230132295</v>
      </c>
      <c r="I2024" s="34">
        <f t="shared" ca="1" si="596"/>
        <v>3322.3551276986773</v>
      </c>
      <c r="J2024" s="18">
        <f ca="1">SUM(INDIRECT(ADDRESS(ROW(F2024),COLUMN(F2024),4)):INDIRECT(ADDRESS(ROW(F2024)+N$5-1,COLUMN(F2024),4)))</f>
        <v>20500</v>
      </c>
      <c r="K2024" s="18">
        <f t="shared" ca="1" si="597"/>
        <v>16350</v>
      </c>
      <c r="L2024" s="18">
        <f t="shared" ca="1" si="607"/>
        <v>16350</v>
      </c>
      <c r="M2024" s="18">
        <f t="shared" ca="1" si="591"/>
        <v>0</v>
      </c>
      <c r="N2024" s="34">
        <f t="shared" ca="1" si="598"/>
        <v>13903.344402402527</v>
      </c>
      <c r="P2024" s="18">
        <f t="shared" ca="1" si="592"/>
        <v>677.64487230132295</v>
      </c>
      <c r="Q2024" s="47">
        <f ca="1">SUM(L$15:L2024)-SUM(M$15:M2024)</f>
        <v>16350</v>
      </c>
      <c r="R2024" s="47" t="str">
        <f t="shared" ca="1" si="593"/>
        <v>M2027</v>
      </c>
      <c r="S2024" s="40">
        <f t="shared" ca="1" si="599"/>
        <v>0</v>
      </c>
      <c r="T2024" s="46">
        <f t="shared" ca="1" si="600"/>
        <v>76</v>
      </c>
      <c r="X2024" s="74">
        <f t="shared" ca="1" si="601"/>
        <v>-0.67764487230132298</v>
      </c>
      <c r="Y2024" s="75">
        <f t="shared" ca="1" si="602"/>
        <v>-0.67764487230132298</v>
      </c>
      <c r="Z2024" s="74">
        <f t="shared" ca="1" si="603"/>
        <v>0.50781154618818258</v>
      </c>
      <c r="AA2024" s="76">
        <f t="shared" ca="1" si="604"/>
        <v>-677.64487230132295</v>
      </c>
      <c r="AB2024" s="76">
        <f t="shared" ca="1" si="605"/>
        <v>507.8115461881826</v>
      </c>
    </row>
    <row r="2025" spans="1:28" x14ac:dyDescent="0.25">
      <c r="A2025" s="2">
        <f t="shared" si="606"/>
        <v>1</v>
      </c>
      <c r="B2025" s="16">
        <f ca="1">VLOOKUP(A2025,PERIODS!$O$4:$P$33,2,FALSE)</f>
        <v>2.4E-2</v>
      </c>
      <c r="C2025" s="15"/>
      <c r="D2025" s="18">
        <v>2011</v>
      </c>
      <c r="E2025" s="34">
        <f t="shared" ca="1" si="608"/>
        <v>13903.344402402527</v>
      </c>
      <c r="F2025" s="34">
        <f t="shared" ca="1" si="590"/>
        <v>2400</v>
      </c>
      <c r="G2025" s="69">
        <f t="shared" ca="1" si="594"/>
        <v>0</v>
      </c>
      <c r="H2025" s="34">
        <f t="shared" ca="1" si="595"/>
        <v>793.98953789282984</v>
      </c>
      <c r="I2025" s="34">
        <f t="shared" ca="1" si="596"/>
        <v>3193.98953789283</v>
      </c>
      <c r="J2025" s="18">
        <f ca="1">SUM(INDIRECT(ADDRESS(ROW(F2025),COLUMN(F2025),4)):INDIRECT(ADDRESS(ROW(F2025)+N$5-1,COLUMN(F2025),4)))</f>
        <v>19800</v>
      </c>
      <c r="K2025" s="18">
        <f t="shared" ca="1" si="597"/>
        <v>16350</v>
      </c>
      <c r="L2025" s="18">
        <f t="shared" ca="1" si="607"/>
        <v>0</v>
      </c>
      <c r="M2025" s="18">
        <f t="shared" ca="1" si="591"/>
        <v>0</v>
      </c>
      <c r="N2025" s="34">
        <f t="shared" ca="1" si="598"/>
        <v>10709.354864509696</v>
      </c>
      <c r="P2025" s="18">
        <f t="shared" ca="1" si="592"/>
        <v>793.98953789282984</v>
      </c>
      <c r="Q2025" s="47">
        <f ca="1">SUM(L$15:L2025)-SUM(M$15:M2025)</f>
        <v>16350</v>
      </c>
      <c r="R2025" s="47" t="str">
        <f t="shared" ca="1" si="593"/>
        <v>M2028</v>
      </c>
      <c r="S2025" s="40">
        <f t="shared" ca="1" si="599"/>
        <v>0</v>
      </c>
      <c r="T2025" s="46">
        <f t="shared" ca="1" si="600"/>
        <v>34</v>
      </c>
      <c r="X2025" s="74">
        <f t="shared" ca="1" si="601"/>
        <v>0.79398953789282989</v>
      </c>
      <c r="Y2025" s="75">
        <f t="shared" ca="1" si="602"/>
        <v>0.79398953789282989</v>
      </c>
      <c r="Z2025" s="74">
        <f t="shared" ca="1" si="603"/>
        <v>2.2122045182169661</v>
      </c>
      <c r="AA2025" s="76">
        <f t="shared" ca="1" si="604"/>
        <v>793.98953789282984</v>
      </c>
      <c r="AB2025" s="76">
        <f t="shared" ca="1" si="605"/>
        <v>2212.2045182169659</v>
      </c>
    </row>
    <row r="2026" spans="1:28" x14ac:dyDescent="0.25">
      <c r="A2026" s="2">
        <f t="shared" si="606"/>
        <v>2</v>
      </c>
      <c r="B2026" s="16">
        <f ca="1">VLOOKUP(A2026,PERIODS!$O$4:$P$33,2,FALSE)</f>
        <v>2.5000000000000001E-2</v>
      </c>
      <c r="C2026" s="15"/>
      <c r="D2026" s="18">
        <v>2012</v>
      </c>
      <c r="E2026" s="34">
        <f t="shared" ca="1" si="608"/>
        <v>10709.354864509696</v>
      </c>
      <c r="F2026" s="34">
        <f t="shared" ca="1" si="590"/>
        <v>2500</v>
      </c>
      <c r="G2026" s="69">
        <f t="shared" ca="1" si="594"/>
        <v>0</v>
      </c>
      <c r="H2026" s="34">
        <f t="shared" ca="1" si="595"/>
        <v>841.50005659685212</v>
      </c>
      <c r="I2026" s="34">
        <f t="shared" ca="1" si="596"/>
        <v>3341.5000565968521</v>
      </c>
      <c r="J2026" s="18">
        <f ca="1">SUM(INDIRECT(ADDRESS(ROW(F2026),COLUMN(F2026),4)):INDIRECT(ADDRESS(ROW(F2026)+N$5-1,COLUMN(F2026),4)))</f>
        <v>20700</v>
      </c>
      <c r="K2026" s="18">
        <f t="shared" ca="1" si="597"/>
        <v>16350</v>
      </c>
      <c r="L2026" s="18">
        <f t="shared" ca="1" si="607"/>
        <v>0</v>
      </c>
      <c r="M2026" s="18">
        <f t="shared" ca="1" si="591"/>
        <v>0</v>
      </c>
      <c r="N2026" s="34">
        <f t="shared" ca="1" si="598"/>
        <v>7367.8548079128441</v>
      </c>
      <c r="P2026" s="18">
        <f t="shared" ca="1" si="592"/>
        <v>841.50005659685212</v>
      </c>
      <c r="Q2026" s="47">
        <f ca="1">SUM(L$15:L2026)-SUM(M$15:M2026)</f>
        <v>16350</v>
      </c>
      <c r="R2026" s="47" t="str">
        <f t="shared" ca="1" si="593"/>
        <v>M2029</v>
      </c>
      <c r="S2026" s="40">
        <f t="shared" ca="1" si="599"/>
        <v>0</v>
      </c>
      <c r="T2026" s="46">
        <f t="shared" ca="1" si="600"/>
        <v>85</v>
      </c>
      <c r="X2026" s="74">
        <f t="shared" ca="1" si="601"/>
        <v>0.84150005659685212</v>
      </c>
      <c r="Y2026" s="75">
        <f t="shared" ca="1" si="602"/>
        <v>0.84150005659685212</v>
      </c>
      <c r="Z2026" s="74">
        <f t="shared" ca="1" si="603"/>
        <v>2.3198442657584364</v>
      </c>
      <c r="AA2026" s="76">
        <f t="shared" ca="1" si="604"/>
        <v>841.50005659685212</v>
      </c>
      <c r="AB2026" s="76">
        <f t="shared" ca="1" si="605"/>
        <v>2319.8442657584364</v>
      </c>
    </row>
    <row r="2027" spans="1:28" x14ac:dyDescent="0.25">
      <c r="A2027" s="2">
        <f t="shared" si="606"/>
        <v>3</v>
      </c>
      <c r="B2027" s="16">
        <f ca="1">VLOOKUP(A2027,PERIODS!$O$4:$P$33,2,FALSE)</f>
        <v>2.5000000000000001E-2</v>
      </c>
      <c r="C2027" s="15"/>
      <c r="D2027" s="18">
        <v>2013</v>
      </c>
      <c r="E2027" s="34">
        <f t="shared" ca="1" si="608"/>
        <v>7367.8548079128441</v>
      </c>
      <c r="F2027" s="34">
        <f t="shared" ca="1" si="590"/>
        <v>2500</v>
      </c>
      <c r="G2027" s="69">
        <f t="shared" ca="1" si="594"/>
        <v>0</v>
      </c>
      <c r="H2027" s="34">
        <f t="shared" ca="1" si="595"/>
        <v>-2806.68206794156</v>
      </c>
      <c r="I2027" s="34">
        <f t="shared" ca="1" si="596"/>
        <v>0</v>
      </c>
      <c r="J2027" s="18">
        <f ca="1">SUM(INDIRECT(ADDRESS(ROW(F2027),COLUMN(F2027),4)):INDIRECT(ADDRESS(ROW(F2027)+N$5-1,COLUMN(F2027),4)))</f>
        <v>21500</v>
      </c>
      <c r="K2027" s="18">
        <f t="shared" ca="1" si="597"/>
        <v>0</v>
      </c>
      <c r="L2027" s="18">
        <f t="shared" ca="1" si="607"/>
        <v>0</v>
      </c>
      <c r="M2027" s="18">
        <f t="shared" ca="1" si="591"/>
        <v>16350</v>
      </c>
      <c r="N2027" s="34">
        <f t="shared" ca="1" si="598"/>
        <v>23717.854807912845</v>
      </c>
      <c r="P2027" s="18">
        <f t="shared" ca="1" si="592"/>
        <v>2806.68206794156</v>
      </c>
      <c r="Q2027" s="47">
        <f ca="1">SUM(L$15:L2027)-SUM(M$15:M2027)</f>
        <v>0</v>
      </c>
      <c r="R2027" s="47" t="str">
        <f t="shared" ca="1" si="593"/>
        <v>M2030</v>
      </c>
      <c r="S2027" s="40">
        <f t="shared" ca="1" si="599"/>
        <v>0</v>
      </c>
      <c r="T2027" s="46">
        <f t="shared" ca="1" si="600"/>
        <v>20</v>
      </c>
      <c r="X2027" s="74">
        <f t="shared" ca="1" si="601"/>
        <v>-2.8066820679415598</v>
      </c>
      <c r="Y2027" s="75">
        <f t="shared" ca="1" si="602"/>
        <v>-2.8066820679415598</v>
      </c>
      <c r="Z2027" s="74">
        <f t="shared" ca="1" si="603"/>
        <v>6.0405080222064235E-2</v>
      </c>
      <c r="AA2027" s="76">
        <f t="shared" ca="1" si="604"/>
        <v>-2806.68206794156</v>
      </c>
      <c r="AB2027" s="76">
        <f t="shared" ca="1" si="605"/>
        <v>60.405080222064235</v>
      </c>
    </row>
    <row r="2028" spans="1:28" x14ac:dyDescent="0.25">
      <c r="A2028" s="2">
        <f t="shared" si="606"/>
        <v>4</v>
      </c>
      <c r="B2028" s="16">
        <f ca="1">VLOOKUP(A2028,PERIODS!$O$4:$P$33,2,FALSE)</f>
        <v>2.5000000000000001E-2</v>
      </c>
      <c r="C2028" s="15"/>
      <c r="D2028" s="18">
        <v>2014</v>
      </c>
      <c r="E2028" s="34">
        <f t="shared" ca="1" si="608"/>
        <v>23717.854807912845</v>
      </c>
      <c r="F2028" s="34">
        <f t="shared" ca="1" si="590"/>
        <v>2500</v>
      </c>
      <c r="G2028" s="69">
        <f t="shared" ca="1" si="594"/>
        <v>0</v>
      </c>
      <c r="H2028" s="34">
        <f t="shared" ca="1" si="595"/>
        <v>-407.60019314872704</v>
      </c>
      <c r="I2028" s="34">
        <f t="shared" ca="1" si="596"/>
        <v>2092.3998068512728</v>
      </c>
      <c r="J2028" s="18">
        <f ca="1">SUM(INDIRECT(ADDRESS(ROW(F2028),COLUMN(F2028),4)):INDIRECT(ADDRESS(ROW(F2028)+N$5-1,COLUMN(F2028),4)))</f>
        <v>22300</v>
      </c>
      <c r="K2028" s="18">
        <f t="shared" ca="1" si="597"/>
        <v>0</v>
      </c>
      <c r="L2028" s="18">
        <f t="shared" ca="1" si="607"/>
        <v>0</v>
      </c>
      <c r="M2028" s="18">
        <f t="shared" ca="1" si="591"/>
        <v>0</v>
      </c>
      <c r="N2028" s="34">
        <f t="shared" ca="1" si="598"/>
        <v>21625.455001061571</v>
      </c>
      <c r="P2028" s="18">
        <f t="shared" ca="1" si="592"/>
        <v>407.60019314872704</v>
      </c>
      <c r="Q2028" s="47">
        <f ca="1">SUM(L$15:L2028)-SUM(M$15:M2028)</f>
        <v>0</v>
      </c>
      <c r="R2028" s="47" t="str">
        <f t="shared" ca="1" si="593"/>
        <v>M2031</v>
      </c>
      <c r="S2028" s="40">
        <f t="shared" ca="1" si="599"/>
        <v>0</v>
      </c>
      <c r="T2028" s="46">
        <f t="shared" ca="1" si="600"/>
        <v>17</v>
      </c>
      <c r="X2028" s="74">
        <f t="shared" ca="1" si="601"/>
        <v>-0.40760019314872703</v>
      </c>
      <c r="Y2028" s="75">
        <f t="shared" ca="1" si="602"/>
        <v>-0.40760019314872703</v>
      </c>
      <c r="Z2028" s="74">
        <f t="shared" ca="1" si="603"/>
        <v>0.66524479508813728</v>
      </c>
      <c r="AA2028" s="76">
        <f t="shared" ca="1" si="604"/>
        <v>-407.60019314872704</v>
      </c>
      <c r="AB2028" s="76">
        <f t="shared" ca="1" si="605"/>
        <v>665.24479508813727</v>
      </c>
    </row>
    <row r="2029" spans="1:28" x14ac:dyDescent="0.25">
      <c r="A2029" s="2">
        <f t="shared" si="606"/>
        <v>5</v>
      </c>
      <c r="B2029" s="16">
        <f ca="1">VLOOKUP(A2029,PERIODS!$O$4:$P$33,2,FALSE)</f>
        <v>3.3000000000000002E-2</v>
      </c>
      <c r="C2029" s="15"/>
      <c r="D2029" s="18">
        <v>2015</v>
      </c>
      <c r="E2029" s="34">
        <f t="shared" ca="1" si="608"/>
        <v>21625.455001061571</v>
      </c>
      <c r="F2029" s="34">
        <f t="shared" ca="1" si="590"/>
        <v>3300</v>
      </c>
      <c r="G2029" s="69">
        <f t="shared" ca="1" si="594"/>
        <v>0</v>
      </c>
      <c r="H2029" s="34">
        <f t="shared" ca="1" si="595"/>
        <v>1426.07019086788</v>
      </c>
      <c r="I2029" s="34">
        <f t="shared" ca="1" si="596"/>
        <v>4726.0701908678802</v>
      </c>
      <c r="J2029" s="18">
        <f ca="1">SUM(INDIRECT(ADDRESS(ROW(F2029),COLUMN(F2029),4)):INDIRECT(ADDRESS(ROW(F2029)+N$5-1,COLUMN(F2029),4)))</f>
        <v>23100</v>
      </c>
      <c r="K2029" s="18">
        <f t="shared" ca="1" si="597"/>
        <v>16350</v>
      </c>
      <c r="L2029" s="18">
        <f t="shared" ca="1" si="607"/>
        <v>16350</v>
      </c>
      <c r="M2029" s="18">
        <f t="shared" ca="1" si="591"/>
        <v>0</v>
      </c>
      <c r="N2029" s="34">
        <f t="shared" ca="1" si="598"/>
        <v>16899.384810193689</v>
      </c>
      <c r="P2029" s="18">
        <f t="shared" ca="1" si="592"/>
        <v>1426.07019086788</v>
      </c>
      <c r="Q2029" s="47">
        <f ca="1">SUM(L$15:L2029)-SUM(M$15:M2029)</f>
        <v>16350</v>
      </c>
      <c r="R2029" s="47" t="str">
        <f t="shared" ca="1" si="593"/>
        <v>M2032</v>
      </c>
      <c r="S2029" s="40">
        <f t="shared" ca="1" si="599"/>
        <v>0</v>
      </c>
      <c r="T2029" s="46">
        <f t="shared" ca="1" si="600"/>
        <v>95</v>
      </c>
      <c r="X2029" s="74">
        <f t="shared" ca="1" si="601"/>
        <v>1.4260701908678799</v>
      </c>
      <c r="Y2029" s="75">
        <f t="shared" ca="1" si="602"/>
        <v>1.4260701908678799</v>
      </c>
      <c r="Z2029" s="74">
        <f t="shared" ca="1" si="603"/>
        <v>4.1623099261138261</v>
      </c>
      <c r="AA2029" s="76">
        <f t="shared" ca="1" si="604"/>
        <v>1426.07019086788</v>
      </c>
      <c r="AB2029" s="76">
        <f t="shared" ca="1" si="605"/>
        <v>4162.3099261138259</v>
      </c>
    </row>
    <row r="2030" spans="1:28" x14ac:dyDescent="0.25">
      <c r="A2030" s="2">
        <f t="shared" si="606"/>
        <v>6</v>
      </c>
      <c r="B2030" s="16">
        <f ca="1">VLOOKUP(A2030,PERIODS!$O$4:$P$33,2,FALSE)</f>
        <v>3.3000000000000002E-2</v>
      </c>
      <c r="C2030" s="15"/>
      <c r="D2030" s="18">
        <v>2016</v>
      </c>
      <c r="E2030" s="34">
        <f t="shared" ca="1" si="608"/>
        <v>16899.384810193689</v>
      </c>
      <c r="F2030" s="34">
        <f t="shared" ca="1" si="590"/>
        <v>3300</v>
      </c>
      <c r="G2030" s="69">
        <f t="shared" ca="1" si="594"/>
        <v>0</v>
      </c>
      <c r="H2030" s="34">
        <f t="shared" ca="1" si="595"/>
        <v>1113.5267051839483</v>
      </c>
      <c r="I2030" s="34">
        <f t="shared" ca="1" si="596"/>
        <v>4413.5267051839483</v>
      </c>
      <c r="J2030" s="18">
        <f ca="1">SUM(INDIRECT(ADDRESS(ROW(F2030),COLUMN(F2030),4)):INDIRECT(ADDRESS(ROW(F2030)+N$5-1,COLUMN(F2030),4)))</f>
        <v>23100</v>
      </c>
      <c r="K2030" s="18">
        <f t="shared" ca="1" si="597"/>
        <v>16350</v>
      </c>
      <c r="L2030" s="18">
        <f t="shared" ca="1" si="607"/>
        <v>0</v>
      </c>
      <c r="M2030" s="18">
        <f t="shared" ca="1" si="591"/>
        <v>0</v>
      </c>
      <c r="N2030" s="34">
        <f t="shared" ca="1" si="598"/>
        <v>12485.858105009742</v>
      </c>
      <c r="P2030" s="18">
        <f t="shared" ca="1" si="592"/>
        <v>1113.5267051839483</v>
      </c>
      <c r="Q2030" s="47">
        <f ca="1">SUM(L$15:L2030)-SUM(M$15:M2030)</f>
        <v>16350</v>
      </c>
      <c r="R2030" s="47" t="str">
        <f t="shared" ca="1" si="593"/>
        <v>M2033</v>
      </c>
      <c r="S2030" s="40">
        <f t="shared" ca="1" si="599"/>
        <v>0</v>
      </c>
      <c r="T2030" s="46">
        <f t="shared" ca="1" si="600"/>
        <v>5</v>
      </c>
      <c r="X2030" s="74">
        <f t="shared" ca="1" si="601"/>
        <v>1.1135267051839484</v>
      </c>
      <c r="Y2030" s="75">
        <f t="shared" ca="1" si="602"/>
        <v>1.1135267051839484</v>
      </c>
      <c r="Z2030" s="74">
        <f t="shared" ca="1" si="603"/>
        <v>3.0450785742610198</v>
      </c>
      <c r="AA2030" s="76">
        <f t="shared" ca="1" si="604"/>
        <v>1113.5267051839483</v>
      </c>
      <c r="AB2030" s="76">
        <f t="shared" ca="1" si="605"/>
        <v>3045.0785742610196</v>
      </c>
    </row>
    <row r="2031" spans="1:28" x14ac:dyDescent="0.25">
      <c r="A2031" s="2">
        <f t="shared" si="606"/>
        <v>7</v>
      </c>
      <c r="B2031" s="16">
        <f ca="1">VLOOKUP(A2031,PERIODS!$O$4:$P$33,2,FALSE)</f>
        <v>3.3000000000000002E-2</v>
      </c>
      <c r="C2031" s="15"/>
      <c r="D2031" s="18">
        <v>2017</v>
      </c>
      <c r="E2031" s="34">
        <f t="shared" ca="1" si="608"/>
        <v>12485.858105009742</v>
      </c>
      <c r="F2031" s="34">
        <f t="shared" ca="1" si="590"/>
        <v>3300</v>
      </c>
      <c r="G2031" s="69">
        <f t="shared" ca="1" si="594"/>
        <v>0</v>
      </c>
      <c r="H2031" s="34">
        <f t="shared" ca="1" si="595"/>
        <v>1744.226978961487</v>
      </c>
      <c r="I2031" s="34">
        <f t="shared" ca="1" si="596"/>
        <v>5044.2269789614875</v>
      </c>
      <c r="J2031" s="18">
        <f ca="1">SUM(INDIRECT(ADDRESS(ROW(F2031),COLUMN(F2031),4)):INDIRECT(ADDRESS(ROW(F2031)+N$5-1,COLUMN(F2031),4)))</f>
        <v>23100</v>
      </c>
      <c r="K2031" s="18">
        <f t="shared" ca="1" si="597"/>
        <v>16350</v>
      </c>
      <c r="L2031" s="18">
        <f t="shared" ca="1" si="607"/>
        <v>0</v>
      </c>
      <c r="M2031" s="18">
        <f t="shared" ca="1" si="591"/>
        <v>0</v>
      </c>
      <c r="N2031" s="34">
        <f t="shared" ca="1" si="598"/>
        <v>7441.6311260482544</v>
      </c>
      <c r="P2031" s="18">
        <f t="shared" ca="1" si="592"/>
        <v>1744.226978961487</v>
      </c>
      <c r="Q2031" s="47">
        <f ca="1">SUM(L$15:L2031)-SUM(M$15:M2031)</f>
        <v>16350</v>
      </c>
      <c r="R2031" s="47" t="str">
        <f t="shared" ca="1" si="593"/>
        <v>M2034</v>
      </c>
      <c r="S2031" s="40">
        <f t="shared" ca="1" si="599"/>
        <v>0</v>
      </c>
      <c r="T2031" s="46">
        <f t="shared" ca="1" si="600"/>
        <v>18</v>
      </c>
      <c r="X2031" s="74">
        <f t="shared" ca="1" si="601"/>
        <v>1.744226978961487</v>
      </c>
      <c r="Y2031" s="75">
        <f t="shared" ca="1" si="602"/>
        <v>1.744226978961487</v>
      </c>
      <c r="Z2031" s="74">
        <f t="shared" ca="1" si="603"/>
        <v>5.7214769434648245</v>
      </c>
      <c r="AA2031" s="76">
        <f t="shared" ca="1" si="604"/>
        <v>1744.226978961487</v>
      </c>
      <c r="AB2031" s="76">
        <f t="shared" ca="1" si="605"/>
        <v>5721.4769434648242</v>
      </c>
    </row>
    <row r="2032" spans="1:28" x14ac:dyDescent="0.25">
      <c r="A2032" s="2">
        <f t="shared" si="606"/>
        <v>8</v>
      </c>
      <c r="B2032" s="16">
        <f ca="1">VLOOKUP(A2032,PERIODS!$O$4:$P$33,2,FALSE)</f>
        <v>3.3000000000000002E-2</v>
      </c>
      <c r="C2032" s="15"/>
      <c r="D2032" s="18">
        <v>2018</v>
      </c>
      <c r="E2032" s="34">
        <f t="shared" ca="1" si="608"/>
        <v>7441.6311260482544</v>
      </c>
      <c r="F2032" s="34">
        <f t="shared" ca="1" si="590"/>
        <v>3300</v>
      </c>
      <c r="G2032" s="69">
        <f t="shared" ca="1" si="594"/>
        <v>0</v>
      </c>
      <c r="H2032" s="34">
        <f t="shared" ca="1" si="595"/>
        <v>-2225.674978726594</v>
      </c>
      <c r="I2032" s="34">
        <f t="shared" ca="1" si="596"/>
        <v>1074.325021273406</v>
      </c>
      <c r="J2032" s="18">
        <f ca="1">SUM(INDIRECT(ADDRESS(ROW(F2032),COLUMN(F2032),4)):INDIRECT(ADDRESS(ROW(F2032)+N$5-1,COLUMN(F2032),4)))</f>
        <v>23100</v>
      </c>
      <c r="K2032" s="18">
        <f t="shared" ca="1" si="597"/>
        <v>0</v>
      </c>
      <c r="L2032" s="18">
        <f t="shared" ca="1" si="607"/>
        <v>0</v>
      </c>
      <c r="M2032" s="18">
        <f t="shared" ca="1" si="591"/>
        <v>16350</v>
      </c>
      <c r="N2032" s="34">
        <f t="shared" ca="1" si="598"/>
        <v>22717.306104774849</v>
      </c>
      <c r="P2032" s="18">
        <f t="shared" ca="1" si="592"/>
        <v>2225.674978726594</v>
      </c>
      <c r="Q2032" s="47">
        <f ca="1">SUM(L$15:L2032)-SUM(M$15:M2032)</f>
        <v>0</v>
      </c>
      <c r="R2032" s="47" t="str">
        <f t="shared" ca="1" si="593"/>
        <v>M2035</v>
      </c>
      <c r="S2032" s="40">
        <f t="shared" ca="1" si="599"/>
        <v>0</v>
      </c>
      <c r="T2032" s="46">
        <f t="shared" ca="1" si="600"/>
        <v>77</v>
      </c>
      <c r="X2032" s="74">
        <f t="shared" ca="1" si="601"/>
        <v>-2.2256749787265941</v>
      </c>
      <c r="Y2032" s="75">
        <f t="shared" ca="1" si="602"/>
        <v>-2.2256749787265941</v>
      </c>
      <c r="Z2032" s="74">
        <f t="shared" ca="1" si="603"/>
        <v>0.10799450003823201</v>
      </c>
      <c r="AA2032" s="76">
        <f t="shared" ca="1" si="604"/>
        <v>-2225.674978726594</v>
      </c>
      <c r="AB2032" s="76">
        <f t="shared" ca="1" si="605"/>
        <v>107.994500038232</v>
      </c>
    </row>
    <row r="2033" spans="1:28" x14ac:dyDescent="0.25">
      <c r="A2033" s="2">
        <f t="shared" si="606"/>
        <v>9</v>
      </c>
      <c r="B2033" s="16">
        <f ca="1">VLOOKUP(A2033,PERIODS!$O$4:$P$33,2,FALSE)</f>
        <v>3.3000000000000002E-2</v>
      </c>
      <c r="C2033" s="15"/>
      <c r="D2033" s="18">
        <v>2019</v>
      </c>
      <c r="E2033" s="34">
        <f t="shared" ca="1" si="608"/>
        <v>22717.306104774849</v>
      </c>
      <c r="F2033" s="34">
        <f t="shared" ca="1" si="590"/>
        <v>3300</v>
      </c>
      <c r="G2033" s="69">
        <f t="shared" ca="1" si="594"/>
        <v>0</v>
      </c>
      <c r="H2033" s="34">
        <f t="shared" ca="1" si="595"/>
        <v>-373.64392959541618</v>
      </c>
      <c r="I2033" s="34">
        <f t="shared" ca="1" si="596"/>
        <v>2926.356070404584</v>
      </c>
      <c r="J2033" s="18">
        <f ca="1">SUM(INDIRECT(ADDRESS(ROW(F2033),COLUMN(F2033),4)):INDIRECT(ADDRESS(ROW(F2033)+N$5-1,COLUMN(F2033),4)))</f>
        <v>23100</v>
      </c>
      <c r="K2033" s="18">
        <f t="shared" ca="1" si="597"/>
        <v>16350</v>
      </c>
      <c r="L2033" s="18">
        <f t="shared" ca="1" si="607"/>
        <v>16350</v>
      </c>
      <c r="M2033" s="18">
        <f t="shared" ca="1" si="591"/>
        <v>0</v>
      </c>
      <c r="N2033" s="34">
        <f t="shared" ca="1" si="598"/>
        <v>19790.950034370264</v>
      </c>
      <c r="P2033" s="18">
        <f t="shared" ca="1" si="592"/>
        <v>373.64392959541618</v>
      </c>
      <c r="Q2033" s="47">
        <f ca="1">SUM(L$15:L2033)-SUM(M$15:M2033)</f>
        <v>16350</v>
      </c>
      <c r="R2033" s="47" t="str">
        <f t="shared" ca="1" si="593"/>
        <v>M2036</v>
      </c>
      <c r="S2033" s="40">
        <f t="shared" ca="1" si="599"/>
        <v>0</v>
      </c>
      <c r="T2033" s="46">
        <f t="shared" ca="1" si="600"/>
        <v>33</v>
      </c>
      <c r="X2033" s="74">
        <f t="shared" ca="1" si="601"/>
        <v>-0.3736439295954162</v>
      </c>
      <c r="Y2033" s="75">
        <f t="shared" ca="1" si="602"/>
        <v>-0.3736439295954162</v>
      </c>
      <c r="Z2033" s="74">
        <f t="shared" ca="1" si="603"/>
        <v>0.68822192366446167</v>
      </c>
      <c r="AA2033" s="76">
        <f t="shared" ca="1" si="604"/>
        <v>-373.64392959541618</v>
      </c>
      <c r="AB2033" s="76">
        <f t="shared" ca="1" si="605"/>
        <v>688.22192366446166</v>
      </c>
    </row>
    <row r="2034" spans="1:28" x14ac:dyDescent="0.25">
      <c r="A2034" s="2">
        <f t="shared" si="606"/>
        <v>10</v>
      </c>
      <c r="B2034" s="16">
        <f ca="1">VLOOKUP(A2034,PERIODS!$O$4:$P$33,2,FALSE)</f>
        <v>3.3000000000000002E-2</v>
      </c>
      <c r="C2034" s="15"/>
      <c r="D2034" s="18">
        <v>2020</v>
      </c>
      <c r="E2034" s="34">
        <f t="shared" ca="1" si="608"/>
        <v>19790.950034370264</v>
      </c>
      <c r="F2034" s="34">
        <f t="shared" ca="1" si="590"/>
        <v>3300</v>
      </c>
      <c r="G2034" s="69">
        <f t="shared" ca="1" si="594"/>
        <v>0</v>
      </c>
      <c r="H2034" s="34">
        <f t="shared" ca="1" si="595"/>
        <v>-471.81669870781178</v>
      </c>
      <c r="I2034" s="34">
        <f t="shared" ca="1" si="596"/>
        <v>2828.1833012921884</v>
      </c>
      <c r="J2034" s="18">
        <f ca="1">SUM(INDIRECT(ADDRESS(ROW(F2034),COLUMN(F2034),4)):INDIRECT(ADDRESS(ROW(F2034)+N$5-1,COLUMN(F2034),4)))</f>
        <v>23100</v>
      </c>
      <c r="K2034" s="18">
        <f t="shared" ca="1" si="597"/>
        <v>16350</v>
      </c>
      <c r="L2034" s="18">
        <f t="shared" ca="1" si="607"/>
        <v>0</v>
      </c>
      <c r="M2034" s="18">
        <f t="shared" ca="1" si="591"/>
        <v>0</v>
      </c>
      <c r="N2034" s="34">
        <f t="shared" ca="1" si="598"/>
        <v>16962.766733078075</v>
      </c>
      <c r="P2034" s="18">
        <f t="shared" ca="1" si="592"/>
        <v>471.81669870781178</v>
      </c>
      <c r="Q2034" s="47">
        <f ca="1">SUM(L$15:L2034)-SUM(M$15:M2034)</f>
        <v>16350</v>
      </c>
      <c r="R2034" s="47" t="str">
        <f t="shared" ca="1" si="593"/>
        <v>M2037</v>
      </c>
      <c r="S2034" s="40">
        <f t="shared" ca="1" si="599"/>
        <v>0</v>
      </c>
      <c r="T2034" s="46">
        <f t="shared" ca="1" si="600"/>
        <v>25</v>
      </c>
      <c r="X2034" s="74">
        <f t="shared" ca="1" si="601"/>
        <v>-0.47181669870781179</v>
      </c>
      <c r="Y2034" s="75">
        <f t="shared" ca="1" si="602"/>
        <v>-0.47181669870781179</v>
      </c>
      <c r="Z2034" s="74">
        <f t="shared" ca="1" si="603"/>
        <v>0.62386785822217772</v>
      </c>
      <c r="AA2034" s="76">
        <f t="shared" ca="1" si="604"/>
        <v>-471.81669870781178</v>
      </c>
      <c r="AB2034" s="76">
        <f t="shared" ca="1" si="605"/>
        <v>623.86785822217769</v>
      </c>
    </row>
    <row r="2035" spans="1:28" x14ac:dyDescent="0.25">
      <c r="A2035" s="2">
        <f t="shared" si="606"/>
        <v>11</v>
      </c>
      <c r="B2035" s="16">
        <f ca="1">VLOOKUP(A2035,PERIODS!$O$4:$P$33,2,FALSE)</f>
        <v>3.3000000000000002E-2</v>
      </c>
      <c r="C2035" s="15"/>
      <c r="D2035" s="18">
        <v>2021</v>
      </c>
      <c r="E2035" s="34">
        <f t="shared" ca="1" si="608"/>
        <v>16962.766733078075</v>
      </c>
      <c r="F2035" s="34">
        <f t="shared" ca="1" si="590"/>
        <v>3300</v>
      </c>
      <c r="G2035" s="69">
        <f t="shared" ca="1" si="594"/>
        <v>0</v>
      </c>
      <c r="H2035" s="34">
        <f t="shared" ca="1" si="595"/>
        <v>1959.9639845400536</v>
      </c>
      <c r="I2035" s="34">
        <f t="shared" ca="1" si="596"/>
        <v>5259.9639845400534</v>
      </c>
      <c r="J2035" s="18">
        <f ca="1">SUM(INDIRECT(ADDRESS(ROW(F2035),COLUMN(F2035),4)):INDIRECT(ADDRESS(ROW(F2035)+N$5-1,COLUMN(F2035),4)))</f>
        <v>23300</v>
      </c>
      <c r="K2035" s="18">
        <f t="shared" ca="1" si="597"/>
        <v>16350</v>
      </c>
      <c r="L2035" s="18">
        <f t="shared" ca="1" si="607"/>
        <v>0</v>
      </c>
      <c r="M2035" s="18">
        <f t="shared" ca="1" si="591"/>
        <v>0</v>
      </c>
      <c r="N2035" s="34">
        <f t="shared" ca="1" si="598"/>
        <v>11702.802748538023</v>
      </c>
      <c r="P2035" s="18">
        <f t="shared" ca="1" si="592"/>
        <v>1959.9639845400536</v>
      </c>
      <c r="Q2035" s="47">
        <f ca="1">SUM(L$15:L2035)-SUM(M$15:M2035)</f>
        <v>16350</v>
      </c>
      <c r="R2035" s="47" t="str">
        <f t="shared" ca="1" si="593"/>
        <v>M2038</v>
      </c>
      <c r="S2035" s="40">
        <f t="shared" ca="1" si="599"/>
        <v>0</v>
      </c>
      <c r="T2035" s="46">
        <f t="shared" ca="1" si="600"/>
        <v>8</v>
      </c>
      <c r="X2035" s="74">
        <f t="shared" ca="1" si="601"/>
        <v>1.965967495423562</v>
      </c>
      <c r="Y2035" s="75">
        <f t="shared" ca="1" si="602"/>
        <v>1.9599639845400536</v>
      </c>
      <c r="Z2035" s="74">
        <f t="shared" ca="1" si="603"/>
        <v>7.0990713842313315</v>
      </c>
      <c r="AA2035" s="76">
        <f t="shared" ca="1" si="604"/>
        <v>1959.9639845400536</v>
      </c>
      <c r="AB2035" s="76">
        <f t="shared" ca="1" si="605"/>
        <v>7099.0713842313316</v>
      </c>
    </row>
    <row r="2036" spans="1:28" x14ac:dyDescent="0.25">
      <c r="A2036" s="2">
        <f t="shared" si="606"/>
        <v>12</v>
      </c>
      <c r="B2036" s="16">
        <f ca="1">VLOOKUP(A2036,PERIODS!$O$4:$P$33,2,FALSE)</f>
        <v>3.3000000000000002E-2</v>
      </c>
      <c r="C2036" s="15"/>
      <c r="D2036" s="18">
        <v>2022</v>
      </c>
      <c r="E2036" s="34">
        <f t="shared" ca="1" si="608"/>
        <v>11702.802748538023</v>
      </c>
      <c r="F2036" s="34">
        <f t="shared" ca="1" si="590"/>
        <v>3300</v>
      </c>
      <c r="G2036" s="69">
        <f t="shared" ca="1" si="594"/>
        <v>0</v>
      </c>
      <c r="H2036" s="34">
        <f t="shared" ca="1" si="595"/>
        <v>-936.128630403692</v>
      </c>
      <c r="I2036" s="34">
        <f t="shared" ca="1" si="596"/>
        <v>2363.8713695963079</v>
      </c>
      <c r="J2036" s="18">
        <f ca="1">SUM(INDIRECT(ADDRESS(ROW(F2036),COLUMN(F2036),4)):INDIRECT(ADDRESS(ROW(F2036)+N$5-1,COLUMN(F2036),4)))</f>
        <v>23500</v>
      </c>
      <c r="K2036" s="18">
        <f t="shared" ca="1" si="597"/>
        <v>0</v>
      </c>
      <c r="L2036" s="18">
        <f t="shared" ca="1" si="607"/>
        <v>0</v>
      </c>
      <c r="M2036" s="18">
        <f t="shared" ca="1" si="591"/>
        <v>16350</v>
      </c>
      <c r="N2036" s="34">
        <f t="shared" ca="1" si="598"/>
        <v>25688.931378941714</v>
      </c>
      <c r="P2036" s="18">
        <f t="shared" ca="1" si="592"/>
        <v>936.128630403692</v>
      </c>
      <c r="Q2036" s="47">
        <f ca="1">SUM(L$15:L2036)-SUM(M$15:M2036)</f>
        <v>0</v>
      </c>
      <c r="R2036" s="47" t="str">
        <f t="shared" ca="1" si="593"/>
        <v>M2039</v>
      </c>
      <c r="S2036" s="40">
        <f t="shared" ca="1" si="599"/>
        <v>0</v>
      </c>
      <c r="T2036" s="46">
        <f t="shared" ca="1" si="600"/>
        <v>15</v>
      </c>
      <c r="X2036" s="74">
        <f t="shared" ca="1" si="601"/>
        <v>-0.93612863040369199</v>
      </c>
      <c r="Y2036" s="75">
        <f t="shared" ca="1" si="602"/>
        <v>-0.93612863040369199</v>
      </c>
      <c r="Z2036" s="74">
        <f t="shared" ca="1" si="603"/>
        <v>0.39214303113280996</v>
      </c>
      <c r="AA2036" s="76">
        <f t="shared" ca="1" si="604"/>
        <v>-936.128630403692</v>
      </c>
      <c r="AB2036" s="76">
        <f t="shared" ca="1" si="605"/>
        <v>392.14303113280994</v>
      </c>
    </row>
    <row r="2037" spans="1:28" x14ac:dyDescent="0.25">
      <c r="A2037" s="2">
        <f t="shared" si="606"/>
        <v>13</v>
      </c>
      <c r="B2037" s="16">
        <f ca="1">VLOOKUP(A2037,PERIODS!$O$4:$P$33,2,FALSE)</f>
        <v>3.3000000000000002E-2</v>
      </c>
      <c r="C2037" s="15"/>
      <c r="D2037" s="18">
        <v>2023</v>
      </c>
      <c r="E2037" s="34">
        <f t="shared" ca="1" si="608"/>
        <v>25688.931378941714</v>
      </c>
      <c r="F2037" s="34">
        <f t="shared" ca="1" si="590"/>
        <v>3300</v>
      </c>
      <c r="G2037" s="69">
        <f t="shared" ca="1" si="594"/>
        <v>0</v>
      </c>
      <c r="H2037" s="34">
        <f t="shared" ca="1" si="595"/>
        <v>641.56026499987809</v>
      </c>
      <c r="I2037" s="34">
        <f t="shared" ca="1" si="596"/>
        <v>3941.5602649998782</v>
      </c>
      <c r="J2037" s="18">
        <f ca="1">SUM(INDIRECT(ADDRESS(ROW(F2037),COLUMN(F2037),4)):INDIRECT(ADDRESS(ROW(F2037)+N$5-1,COLUMN(F2037),4)))</f>
        <v>23700</v>
      </c>
      <c r="K2037" s="18">
        <f t="shared" ca="1" si="597"/>
        <v>0</v>
      </c>
      <c r="L2037" s="18">
        <f t="shared" ca="1" si="607"/>
        <v>0</v>
      </c>
      <c r="M2037" s="18">
        <f t="shared" ca="1" si="591"/>
        <v>0</v>
      </c>
      <c r="N2037" s="34">
        <f t="shared" ca="1" si="598"/>
        <v>21747.371113941837</v>
      </c>
      <c r="P2037" s="18">
        <f t="shared" ca="1" si="592"/>
        <v>641.56026499987809</v>
      </c>
      <c r="Q2037" s="47">
        <f ca="1">SUM(L$15:L2037)-SUM(M$15:M2037)</f>
        <v>0</v>
      </c>
      <c r="R2037" s="47" t="str">
        <f t="shared" ca="1" si="593"/>
        <v>M2040</v>
      </c>
      <c r="S2037" s="40">
        <f t="shared" ca="1" si="599"/>
        <v>0</v>
      </c>
      <c r="T2037" s="46">
        <f t="shared" ca="1" si="600"/>
        <v>57</v>
      </c>
      <c r="X2037" s="74">
        <f t="shared" ca="1" si="601"/>
        <v>0.64156026499987806</v>
      </c>
      <c r="Y2037" s="75">
        <f t="shared" ca="1" si="602"/>
        <v>0.64156026499987806</v>
      </c>
      <c r="Z2037" s="74">
        <f t="shared" ca="1" si="603"/>
        <v>1.8994422016669259</v>
      </c>
      <c r="AA2037" s="76">
        <f t="shared" ca="1" si="604"/>
        <v>641.56026499987809</v>
      </c>
      <c r="AB2037" s="76">
        <f t="shared" ca="1" si="605"/>
        <v>1899.4422016669259</v>
      </c>
    </row>
    <row r="2038" spans="1:28" x14ac:dyDescent="0.25">
      <c r="A2038" s="2">
        <f t="shared" si="606"/>
        <v>14</v>
      </c>
      <c r="B2038" s="16">
        <f ca="1">VLOOKUP(A2038,PERIODS!$O$4:$P$33,2,FALSE)</f>
        <v>3.3000000000000002E-2</v>
      </c>
      <c r="C2038" s="15"/>
      <c r="D2038" s="18">
        <v>2024</v>
      </c>
      <c r="E2038" s="34">
        <f t="shared" ca="1" si="608"/>
        <v>21747.371113941837</v>
      </c>
      <c r="F2038" s="34">
        <f t="shared" ca="1" si="590"/>
        <v>3300</v>
      </c>
      <c r="G2038" s="69">
        <f t="shared" ca="1" si="594"/>
        <v>0</v>
      </c>
      <c r="H2038" s="34">
        <f t="shared" ca="1" si="595"/>
        <v>104.20388982705752</v>
      </c>
      <c r="I2038" s="34">
        <f t="shared" ca="1" si="596"/>
        <v>3404.2038898270575</v>
      </c>
      <c r="J2038" s="18">
        <f ca="1">SUM(INDIRECT(ADDRESS(ROW(F2038),COLUMN(F2038),4)):INDIRECT(ADDRESS(ROW(F2038)+N$5-1,COLUMN(F2038),4)))</f>
        <v>23900</v>
      </c>
      <c r="K2038" s="18">
        <f t="shared" ca="1" si="597"/>
        <v>16350</v>
      </c>
      <c r="L2038" s="18">
        <f t="shared" ca="1" si="607"/>
        <v>16350</v>
      </c>
      <c r="M2038" s="18">
        <f t="shared" ca="1" si="591"/>
        <v>0</v>
      </c>
      <c r="N2038" s="34">
        <f t="shared" ca="1" si="598"/>
        <v>18343.167224114779</v>
      </c>
      <c r="P2038" s="18">
        <f t="shared" ca="1" si="592"/>
        <v>104.20388982705752</v>
      </c>
      <c r="Q2038" s="47">
        <f ca="1">SUM(L$15:L2038)-SUM(M$15:M2038)</f>
        <v>16350</v>
      </c>
      <c r="R2038" s="47" t="str">
        <f t="shared" ca="1" si="593"/>
        <v>M2041</v>
      </c>
      <c r="S2038" s="40">
        <f t="shared" ca="1" si="599"/>
        <v>0</v>
      </c>
      <c r="T2038" s="46">
        <f t="shared" ca="1" si="600"/>
        <v>1</v>
      </c>
      <c r="X2038" s="74">
        <f t="shared" ca="1" si="601"/>
        <v>0.10420388982705753</v>
      </c>
      <c r="Y2038" s="75">
        <f t="shared" ca="1" si="602"/>
        <v>0.10420388982705753</v>
      </c>
      <c r="Z2038" s="74">
        <f t="shared" ca="1" si="603"/>
        <v>1.1098267142256402</v>
      </c>
      <c r="AA2038" s="76">
        <f t="shared" ca="1" si="604"/>
        <v>104.20388982705752</v>
      </c>
      <c r="AB2038" s="76">
        <f t="shared" ca="1" si="605"/>
        <v>1109.8267142256402</v>
      </c>
    </row>
    <row r="2039" spans="1:28" x14ac:dyDescent="0.25">
      <c r="A2039" s="2">
        <f t="shared" si="606"/>
        <v>15</v>
      </c>
      <c r="B2039" s="16">
        <f ca="1">VLOOKUP(A2039,PERIODS!$O$4:$P$33,2,FALSE)</f>
        <v>3.3000000000000002E-2</v>
      </c>
      <c r="C2039" s="15"/>
      <c r="D2039" s="18">
        <v>2025</v>
      </c>
      <c r="E2039" s="34">
        <f t="shared" ca="1" si="608"/>
        <v>18343.167224114779</v>
      </c>
      <c r="F2039" s="34">
        <f t="shared" ca="1" si="590"/>
        <v>3300</v>
      </c>
      <c r="G2039" s="69">
        <f t="shared" ca="1" si="594"/>
        <v>0</v>
      </c>
      <c r="H2039" s="34">
        <f t="shared" ca="1" si="595"/>
        <v>257.71476047234705</v>
      </c>
      <c r="I2039" s="34">
        <f t="shared" ca="1" si="596"/>
        <v>3557.7147604723468</v>
      </c>
      <c r="J2039" s="18">
        <f ca="1">SUM(INDIRECT(ADDRESS(ROW(F2039),COLUMN(F2039),4)):INDIRECT(ADDRESS(ROW(F2039)+N$5-1,COLUMN(F2039),4)))</f>
        <v>24100</v>
      </c>
      <c r="K2039" s="18">
        <f t="shared" ca="1" si="597"/>
        <v>16350</v>
      </c>
      <c r="L2039" s="18">
        <f t="shared" ca="1" si="607"/>
        <v>0</v>
      </c>
      <c r="M2039" s="18">
        <f t="shared" ca="1" si="591"/>
        <v>0</v>
      </c>
      <c r="N2039" s="34">
        <f t="shared" ca="1" si="598"/>
        <v>14785.452463642432</v>
      </c>
      <c r="P2039" s="18">
        <f t="shared" ca="1" si="592"/>
        <v>257.71476047234705</v>
      </c>
      <c r="Q2039" s="47">
        <f ca="1">SUM(L$15:L2039)-SUM(M$15:M2039)</f>
        <v>16350</v>
      </c>
      <c r="R2039" s="47" t="str">
        <f t="shared" ca="1" si="593"/>
        <v>M2042</v>
      </c>
      <c r="S2039" s="40">
        <f t="shared" ca="1" si="599"/>
        <v>0</v>
      </c>
      <c r="T2039" s="46">
        <f t="shared" ca="1" si="600"/>
        <v>8</v>
      </c>
      <c r="X2039" s="74">
        <f t="shared" ca="1" si="601"/>
        <v>0.25771476047234704</v>
      </c>
      <c r="Y2039" s="75">
        <f t="shared" ca="1" si="602"/>
        <v>0.25771476047234704</v>
      </c>
      <c r="Z2039" s="74">
        <f t="shared" ca="1" si="603"/>
        <v>1.2939696746807154</v>
      </c>
      <c r="AA2039" s="76">
        <f t="shared" ca="1" si="604"/>
        <v>257.71476047234705</v>
      </c>
      <c r="AB2039" s="76">
        <f t="shared" ca="1" si="605"/>
        <v>1293.9696746807153</v>
      </c>
    </row>
    <row r="2040" spans="1:28" x14ac:dyDescent="0.25">
      <c r="A2040" s="2">
        <f t="shared" si="606"/>
        <v>16</v>
      </c>
      <c r="B2040" s="16">
        <f ca="1">VLOOKUP(A2040,PERIODS!$O$4:$P$33,2,FALSE)</f>
        <v>3.3000000000000002E-2</v>
      </c>
      <c r="C2040" s="15"/>
      <c r="D2040" s="18">
        <v>2026</v>
      </c>
      <c r="E2040" s="34">
        <f t="shared" ca="1" si="608"/>
        <v>14785.452463642432</v>
      </c>
      <c r="F2040" s="34">
        <f t="shared" ca="1" si="590"/>
        <v>3300</v>
      </c>
      <c r="G2040" s="69">
        <f t="shared" ca="1" si="594"/>
        <v>0</v>
      </c>
      <c r="H2040" s="34">
        <f t="shared" ca="1" si="595"/>
        <v>-19.593114253810157</v>
      </c>
      <c r="I2040" s="34">
        <f t="shared" ca="1" si="596"/>
        <v>3280.4068857461898</v>
      </c>
      <c r="J2040" s="18">
        <f ca="1">SUM(INDIRECT(ADDRESS(ROW(F2040),COLUMN(F2040),4)):INDIRECT(ADDRESS(ROW(F2040)+N$5-1,COLUMN(F2040),4)))</f>
        <v>24300</v>
      </c>
      <c r="K2040" s="18">
        <f t="shared" ca="1" si="597"/>
        <v>16350</v>
      </c>
      <c r="L2040" s="18">
        <f t="shared" ca="1" si="607"/>
        <v>0</v>
      </c>
      <c r="M2040" s="18">
        <f t="shared" ca="1" si="591"/>
        <v>0</v>
      </c>
      <c r="N2040" s="34">
        <f t="shared" ca="1" si="598"/>
        <v>11505.045577896242</v>
      </c>
      <c r="P2040" s="18">
        <f t="shared" ca="1" si="592"/>
        <v>19.593114253810157</v>
      </c>
      <c r="Q2040" s="47">
        <f ca="1">SUM(L$15:L2040)-SUM(M$15:M2040)</f>
        <v>16350</v>
      </c>
      <c r="R2040" s="47" t="str">
        <f t="shared" ca="1" si="593"/>
        <v>M2043</v>
      </c>
      <c r="S2040" s="40">
        <f t="shared" ca="1" si="599"/>
        <v>0</v>
      </c>
      <c r="T2040" s="46">
        <f t="shared" ca="1" si="600"/>
        <v>44</v>
      </c>
      <c r="X2040" s="74">
        <f t="shared" ca="1" si="601"/>
        <v>-1.9593114253810155E-2</v>
      </c>
      <c r="Y2040" s="75">
        <f t="shared" ca="1" si="602"/>
        <v>-1.9593114253810155E-2</v>
      </c>
      <c r="Z2040" s="74">
        <f t="shared" ca="1" si="603"/>
        <v>0.98059758332525482</v>
      </c>
      <c r="AA2040" s="76">
        <f t="shared" ca="1" si="604"/>
        <v>-19.593114253810157</v>
      </c>
      <c r="AB2040" s="76">
        <f t="shared" ca="1" si="605"/>
        <v>980.59758332525485</v>
      </c>
    </row>
    <row r="2041" spans="1:28" x14ac:dyDescent="0.25">
      <c r="A2041" s="2">
        <f t="shared" si="606"/>
        <v>17</v>
      </c>
      <c r="B2041" s="16">
        <f ca="1">VLOOKUP(A2041,PERIODS!$O$4:$P$33,2,FALSE)</f>
        <v>3.5000000000000003E-2</v>
      </c>
      <c r="C2041" s="15"/>
      <c r="D2041" s="18">
        <v>2027</v>
      </c>
      <c r="E2041" s="34">
        <f t="shared" ca="1" si="608"/>
        <v>11505.045577896242</v>
      </c>
      <c r="F2041" s="34">
        <f t="shared" ca="1" si="590"/>
        <v>3500.0000000000005</v>
      </c>
      <c r="G2041" s="69">
        <f t="shared" ca="1" si="594"/>
        <v>0</v>
      </c>
      <c r="H2041" s="34">
        <f t="shared" ca="1" si="595"/>
        <v>-1308.647855509621</v>
      </c>
      <c r="I2041" s="34">
        <f t="shared" ca="1" si="596"/>
        <v>2191.3521444903795</v>
      </c>
      <c r="J2041" s="18">
        <f ca="1">SUM(INDIRECT(ADDRESS(ROW(F2041),COLUMN(F2041),4)):INDIRECT(ADDRESS(ROW(F2041)+N$5-1,COLUMN(F2041),4)))</f>
        <v>24500.000000000004</v>
      </c>
      <c r="K2041" s="18">
        <f t="shared" ca="1" si="597"/>
        <v>0</v>
      </c>
      <c r="L2041" s="18">
        <f t="shared" ca="1" si="607"/>
        <v>0</v>
      </c>
      <c r="M2041" s="18">
        <f t="shared" ca="1" si="591"/>
        <v>16350</v>
      </c>
      <c r="N2041" s="34">
        <f t="shared" ca="1" si="598"/>
        <v>25663.693433405861</v>
      </c>
      <c r="P2041" s="18">
        <f t="shared" ca="1" si="592"/>
        <v>1308.647855509621</v>
      </c>
      <c r="Q2041" s="47">
        <f ca="1">SUM(L$15:L2041)-SUM(M$15:M2041)</f>
        <v>0</v>
      </c>
      <c r="R2041" s="47" t="str">
        <f t="shared" ca="1" si="593"/>
        <v>M2044</v>
      </c>
      <c r="S2041" s="40">
        <f t="shared" ca="1" si="599"/>
        <v>0</v>
      </c>
      <c r="T2041" s="46">
        <f t="shared" ca="1" si="600"/>
        <v>0</v>
      </c>
      <c r="X2041" s="74">
        <f t="shared" ca="1" si="601"/>
        <v>-1.308647855509621</v>
      </c>
      <c r="Y2041" s="75">
        <f t="shared" ca="1" si="602"/>
        <v>-1.308647855509621</v>
      </c>
      <c r="Z2041" s="74">
        <f t="shared" ca="1" si="603"/>
        <v>0.27018513885382256</v>
      </c>
      <c r="AA2041" s="76">
        <f t="shared" ca="1" si="604"/>
        <v>-1308.647855509621</v>
      </c>
      <c r="AB2041" s="76">
        <f t="shared" ca="1" si="605"/>
        <v>270.18513885382254</v>
      </c>
    </row>
    <row r="2042" spans="1:28" x14ac:dyDescent="0.25">
      <c r="A2042" s="2">
        <f t="shared" si="606"/>
        <v>18</v>
      </c>
      <c r="B2042" s="16">
        <f ca="1">VLOOKUP(A2042,PERIODS!$O$4:$P$33,2,FALSE)</f>
        <v>3.5000000000000003E-2</v>
      </c>
      <c r="C2042" s="15"/>
      <c r="D2042" s="18">
        <v>2028</v>
      </c>
      <c r="E2042" s="34">
        <f t="shared" ca="1" si="608"/>
        <v>25663.693433405861</v>
      </c>
      <c r="F2042" s="34">
        <f t="shared" ca="1" si="590"/>
        <v>3500.0000000000005</v>
      </c>
      <c r="G2042" s="69">
        <f t="shared" ca="1" si="594"/>
        <v>0</v>
      </c>
      <c r="H2042" s="34">
        <f t="shared" ca="1" si="595"/>
        <v>-1018.4126160767464</v>
      </c>
      <c r="I2042" s="34">
        <f t="shared" ca="1" si="596"/>
        <v>2481.587383923254</v>
      </c>
      <c r="J2042" s="18">
        <f ca="1">SUM(INDIRECT(ADDRESS(ROW(F2042),COLUMN(F2042),4)):INDIRECT(ADDRESS(ROW(F2042)+N$5-1,COLUMN(F2042),4)))</f>
        <v>24500.000000000004</v>
      </c>
      <c r="K2042" s="18">
        <f t="shared" ca="1" si="597"/>
        <v>0</v>
      </c>
      <c r="L2042" s="18">
        <f t="shared" ca="1" si="607"/>
        <v>0</v>
      </c>
      <c r="M2042" s="18">
        <f t="shared" ca="1" si="591"/>
        <v>0</v>
      </c>
      <c r="N2042" s="34">
        <f t="shared" ca="1" si="598"/>
        <v>23182.106049482605</v>
      </c>
      <c r="P2042" s="18">
        <f t="shared" ca="1" si="592"/>
        <v>1018.4126160767464</v>
      </c>
      <c r="Q2042" s="47">
        <f ca="1">SUM(L$15:L2042)-SUM(M$15:M2042)</f>
        <v>0</v>
      </c>
      <c r="R2042" s="47" t="str">
        <f t="shared" ca="1" si="593"/>
        <v>M2045</v>
      </c>
      <c r="S2042" s="40">
        <f t="shared" ca="1" si="599"/>
        <v>0</v>
      </c>
      <c r="T2042" s="46">
        <f t="shared" ca="1" si="600"/>
        <v>71</v>
      </c>
      <c r="X2042" s="74">
        <f t="shared" ca="1" si="601"/>
        <v>-1.0184126160767464</v>
      </c>
      <c r="Y2042" s="75">
        <f t="shared" ca="1" si="602"/>
        <v>-1.0184126160767464</v>
      </c>
      <c r="Z2042" s="74">
        <f t="shared" ca="1" si="603"/>
        <v>0.36116779733575094</v>
      </c>
      <c r="AA2042" s="76">
        <f t="shared" ca="1" si="604"/>
        <v>-1018.4126160767464</v>
      </c>
      <c r="AB2042" s="76">
        <f t="shared" ca="1" si="605"/>
        <v>361.16779733575095</v>
      </c>
    </row>
    <row r="2043" spans="1:28" x14ac:dyDescent="0.25">
      <c r="A2043" s="2">
        <f t="shared" si="606"/>
        <v>19</v>
      </c>
      <c r="B2043" s="16">
        <f ca="1">VLOOKUP(A2043,PERIODS!$O$4:$P$33,2,FALSE)</f>
        <v>3.5000000000000003E-2</v>
      </c>
      <c r="C2043" s="15"/>
      <c r="D2043" s="18">
        <v>2029</v>
      </c>
      <c r="E2043" s="34">
        <f t="shared" ca="1" si="608"/>
        <v>23182.106049482605</v>
      </c>
      <c r="F2043" s="34">
        <f t="shared" ca="1" si="590"/>
        <v>3500.0000000000005</v>
      </c>
      <c r="G2043" s="69">
        <f t="shared" ca="1" si="594"/>
        <v>0</v>
      </c>
      <c r="H2043" s="34">
        <f t="shared" ca="1" si="595"/>
        <v>194.44773026272142</v>
      </c>
      <c r="I2043" s="34">
        <f t="shared" ca="1" si="596"/>
        <v>3694.447730262722</v>
      </c>
      <c r="J2043" s="18">
        <f ca="1">SUM(INDIRECT(ADDRESS(ROW(F2043),COLUMN(F2043),4)):INDIRECT(ADDRESS(ROW(F2043)+N$5-1,COLUMN(F2043),4)))</f>
        <v>24500.000000000004</v>
      </c>
      <c r="K2043" s="18">
        <f t="shared" ca="1" si="597"/>
        <v>16350</v>
      </c>
      <c r="L2043" s="18">
        <f t="shared" ca="1" si="607"/>
        <v>16350</v>
      </c>
      <c r="M2043" s="18">
        <f t="shared" ca="1" si="591"/>
        <v>0</v>
      </c>
      <c r="N2043" s="34">
        <f t="shared" ca="1" si="598"/>
        <v>19487.658319219881</v>
      </c>
      <c r="P2043" s="18">
        <f t="shared" ca="1" si="592"/>
        <v>194.44773026272142</v>
      </c>
      <c r="Q2043" s="47">
        <f ca="1">SUM(L$15:L2043)-SUM(M$15:M2043)</f>
        <v>16350</v>
      </c>
      <c r="R2043" s="47" t="str">
        <f t="shared" ca="1" si="593"/>
        <v>M2046</v>
      </c>
      <c r="S2043" s="40">
        <f t="shared" ca="1" si="599"/>
        <v>0</v>
      </c>
      <c r="T2043" s="46">
        <f t="shared" ca="1" si="600"/>
        <v>47</v>
      </c>
      <c r="X2043" s="74">
        <f t="shared" ca="1" si="601"/>
        <v>0.19444773026272141</v>
      </c>
      <c r="Y2043" s="75">
        <f t="shared" ca="1" si="602"/>
        <v>0.19444773026272141</v>
      </c>
      <c r="Z2043" s="74">
        <f t="shared" ca="1" si="603"/>
        <v>1.2146399923124538</v>
      </c>
      <c r="AA2043" s="76">
        <f t="shared" ca="1" si="604"/>
        <v>194.44773026272142</v>
      </c>
      <c r="AB2043" s="76">
        <f t="shared" ca="1" si="605"/>
        <v>1214.6399923124538</v>
      </c>
    </row>
    <row r="2044" spans="1:28" x14ac:dyDescent="0.25">
      <c r="A2044" s="2">
        <f t="shared" si="606"/>
        <v>20</v>
      </c>
      <c r="B2044" s="16">
        <f ca="1">VLOOKUP(A2044,PERIODS!$O$4:$P$33,2,FALSE)</f>
        <v>3.5000000000000003E-2</v>
      </c>
      <c r="C2044" s="15"/>
      <c r="D2044" s="18">
        <v>2030</v>
      </c>
      <c r="E2044" s="34">
        <f t="shared" ca="1" si="608"/>
        <v>19487.658319219881</v>
      </c>
      <c r="F2044" s="34">
        <f t="shared" ca="1" si="590"/>
        <v>3500.0000000000005</v>
      </c>
      <c r="G2044" s="69">
        <f t="shared" ca="1" si="594"/>
        <v>0</v>
      </c>
      <c r="H2044" s="34">
        <f t="shared" ca="1" si="595"/>
        <v>-106.97106422546923</v>
      </c>
      <c r="I2044" s="34">
        <f t="shared" ca="1" si="596"/>
        <v>3393.0289357745314</v>
      </c>
      <c r="J2044" s="18">
        <f ca="1">SUM(INDIRECT(ADDRESS(ROW(F2044),COLUMN(F2044),4)):INDIRECT(ADDRESS(ROW(F2044)+N$5-1,COLUMN(F2044),4)))</f>
        <v>24500.000000000004</v>
      </c>
      <c r="K2044" s="18">
        <f t="shared" ca="1" si="597"/>
        <v>16350</v>
      </c>
      <c r="L2044" s="18">
        <f t="shared" ca="1" si="607"/>
        <v>0</v>
      </c>
      <c r="M2044" s="18">
        <f t="shared" ca="1" si="591"/>
        <v>0</v>
      </c>
      <c r="N2044" s="34">
        <f t="shared" ca="1" si="598"/>
        <v>16094.62938344535</v>
      </c>
      <c r="P2044" s="18">
        <f t="shared" ca="1" si="592"/>
        <v>106.97106422546923</v>
      </c>
      <c r="Q2044" s="47">
        <f ca="1">SUM(L$15:L2044)-SUM(M$15:M2044)</f>
        <v>16350</v>
      </c>
      <c r="R2044" s="47" t="str">
        <f t="shared" ca="1" si="593"/>
        <v>M2047</v>
      </c>
      <c r="S2044" s="40">
        <f t="shared" ca="1" si="599"/>
        <v>0</v>
      </c>
      <c r="T2044" s="46">
        <f t="shared" ca="1" si="600"/>
        <v>83</v>
      </c>
      <c r="X2044" s="74">
        <f t="shared" ca="1" si="601"/>
        <v>-0.10697106422546923</v>
      </c>
      <c r="Y2044" s="75">
        <f t="shared" ca="1" si="602"/>
        <v>-0.10697106422546923</v>
      </c>
      <c r="Z2044" s="74">
        <f t="shared" ca="1" si="603"/>
        <v>0.89855167290275129</v>
      </c>
      <c r="AA2044" s="76">
        <f t="shared" ca="1" si="604"/>
        <v>-106.97106422546923</v>
      </c>
      <c r="AB2044" s="76">
        <f t="shared" ca="1" si="605"/>
        <v>898.55167290275131</v>
      </c>
    </row>
    <row r="2045" spans="1:28" x14ac:dyDescent="0.25">
      <c r="A2045" s="2">
        <f t="shared" si="606"/>
        <v>21</v>
      </c>
      <c r="B2045" s="16">
        <f ca="1">VLOOKUP(A2045,PERIODS!$O$4:$P$33,2,FALSE)</f>
        <v>3.5000000000000003E-2</v>
      </c>
      <c r="C2045" s="15"/>
      <c r="D2045" s="18">
        <v>2031</v>
      </c>
      <c r="E2045" s="34">
        <f t="shared" ca="1" si="608"/>
        <v>16094.62938344535</v>
      </c>
      <c r="F2045" s="34">
        <f t="shared" ca="1" si="590"/>
        <v>3500.0000000000005</v>
      </c>
      <c r="G2045" s="69">
        <f t="shared" ca="1" si="594"/>
        <v>0</v>
      </c>
      <c r="H2045" s="34">
        <f t="shared" ca="1" si="595"/>
        <v>20.551179766158093</v>
      </c>
      <c r="I2045" s="34">
        <f t="shared" ca="1" si="596"/>
        <v>3520.5511797661584</v>
      </c>
      <c r="J2045" s="18">
        <f ca="1">SUM(INDIRECT(ADDRESS(ROW(F2045),COLUMN(F2045),4)):INDIRECT(ADDRESS(ROW(F2045)+N$5-1,COLUMN(F2045),4)))</f>
        <v>24500.000000000004</v>
      </c>
      <c r="K2045" s="18">
        <f t="shared" ca="1" si="597"/>
        <v>16350</v>
      </c>
      <c r="L2045" s="18">
        <f t="shared" ca="1" si="607"/>
        <v>0</v>
      </c>
      <c r="M2045" s="18">
        <f t="shared" ca="1" si="591"/>
        <v>0</v>
      </c>
      <c r="N2045" s="34">
        <f t="shared" ca="1" si="598"/>
        <v>12574.078203679192</v>
      </c>
      <c r="P2045" s="18">
        <f t="shared" ca="1" si="592"/>
        <v>20.551179766158093</v>
      </c>
      <c r="Q2045" s="47">
        <f ca="1">SUM(L$15:L2045)-SUM(M$15:M2045)</f>
        <v>16350</v>
      </c>
      <c r="R2045" s="47" t="str">
        <f t="shared" ca="1" si="593"/>
        <v>M2048</v>
      </c>
      <c r="S2045" s="40">
        <f t="shared" ca="1" si="599"/>
        <v>0</v>
      </c>
      <c r="T2045" s="46">
        <f t="shared" ca="1" si="600"/>
        <v>7</v>
      </c>
      <c r="X2045" s="74">
        <f t="shared" ca="1" si="601"/>
        <v>2.0551179766158091E-2</v>
      </c>
      <c r="Y2045" s="75">
        <f t="shared" ca="1" si="602"/>
        <v>2.0551179766158091E-2</v>
      </c>
      <c r="Z2045" s="74">
        <f t="shared" ca="1" si="603"/>
        <v>1.0207638093594038</v>
      </c>
      <c r="AA2045" s="76">
        <f t="shared" ca="1" si="604"/>
        <v>20.551179766158093</v>
      </c>
      <c r="AB2045" s="76">
        <f t="shared" ca="1" si="605"/>
        <v>1020.7638093594038</v>
      </c>
    </row>
    <row r="2046" spans="1:28" x14ac:dyDescent="0.25">
      <c r="A2046" s="2">
        <f t="shared" si="606"/>
        <v>22</v>
      </c>
      <c r="B2046" s="16">
        <f ca="1">VLOOKUP(A2046,PERIODS!$O$4:$P$33,2,FALSE)</f>
        <v>3.5000000000000003E-2</v>
      </c>
      <c r="C2046" s="15"/>
      <c r="D2046" s="18">
        <v>2032</v>
      </c>
      <c r="E2046" s="34">
        <f t="shared" ca="1" si="608"/>
        <v>12574.078203679192</v>
      </c>
      <c r="F2046" s="34">
        <f t="shared" ca="1" si="590"/>
        <v>3500.0000000000005</v>
      </c>
      <c r="G2046" s="69">
        <f t="shared" ca="1" si="594"/>
        <v>0</v>
      </c>
      <c r="H2046" s="34">
        <f t="shared" ca="1" si="595"/>
        <v>1445.8193942457499</v>
      </c>
      <c r="I2046" s="34">
        <f t="shared" ca="1" si="596"/>
        <v>4945.8193942457501</v>
      </c>
      <c r="J2046" s="18">
        <f ca="1">SUM(INDIRECT(ADDRESS(ROW(F2046),COLUMN(F2046),4)):INDIRECT(ADDRESS(ROW(F2046)+N$5-1,COLUMN(F2046),4)))</f>
        <v>25000.000000000004</v>
      </c>
      <c r="K2046" s="18">
        <f t="shared" ca="1" si="597"/>
        <v>0</v>
      </c>
      <c r="L2046" s="18">
        <f t="shared" ca="1" si="607"/>
        <v>0</v>
      </c>
      <c r="M2046" s="18">
        <f t="shared" ca="1" si="591"/>
        <v>16350</v>
      </c>
      <c r="N2046" s="34">
        <f t="shared" ca="1" si="598"/>
        <v>23978.258809433442</v>
      </c>
      <c r="P2046" s="18">
        <f t="shared" ca="1" si="592"/>
        <v>1445.8193942457499</v>
      </c>
      <c r="Q2046" s="47">
        <f ca="1">SUM(L$15:L2046)-SUM(M$15:M2046)</f>
        <v>0</v>
      </c>
      <c r="R2046" s="47" t="str">
        <f t="shared" ca="1" si="593"/>
        <v>M2049</v>
      </c>
      <c r="S2046" s="40">
        <f t="shared" ca="1" si="599"/>
        <v>0</v>
      </c>
      <c r="T2046" s="46">
        <f t="shared" ca="1" si="600"/>
        <v>41</v>
      </c>
      <c r="X2046" s="74">
        <f t="shared" ca="1" si="601"/>
        <v>1.4458193942457498</v>
      </c>
      <c r="Y2046" s="75">
        <f t="shared" ca="1" si="602"/>
        <v>1.4458193942457498</v>
      </c>
      <c r="Z2046" s="74">
        <f t="shared" ca="1" si="603"/>
        <v>4.2453293164510653</v>
      </c>
      <c r="AA2046" s="76">
        <f t="shared" ca="1" si="604"/>
        <v>1445.8193942457499</v>
      </c>
      <c r="AB2046" s="76">
        <f t="shared" ca="1" si="605"/>
        <v>4245.3293164510651</v>
      </c>
    </row>
    <row r="2047" spans="1:28" x14ac:dyDescent="0.25">
      <c r="A2047" s="2">
        <f t="shared" si="606"/>
        <v>23</v>
      </c>
      <c r="B2047" s="16">
        <f ca="1">VLOOKUP(A2047,PERIODS!$O$4:$P$33,2,FALSE)</f>
        <v>3.5000000000000003E-2</v>
      </c>
      <c r="C2047" s="15"/>
      <c r="D2047" s="18">
        <v>2033</v>
      </c>
      <c r="E2047" s="34">
        <f t="shared" ca="1" si="608"/>
        <v>23978.258809433442</v>
      </c>
      <c r="F2047" s="34">
        <f t="shared" ca="1" si="590"/>
        <v>3500.0000000000005</v>
      </c>
      <c r="G2047" s="69">
        <f t="shared" ca="1" si="594"/>
        <v>0</v>
      </c>
      <c r="H2047" s="34">
        <f t="shared" ca="1" si="595"/>
        <v>-42.515378115015451</v>
      </c>
      <c r="I2047" s="34">
        <f t="shared" ca="1" si="596"/>
        <v>3457.4846218849848</v>
      </c>
      <c r="J2047" s="18">
        <f ca="1">SUM(INDIRECT(ADDRESS(ROW(F2047),COLUMN(F2047),4)):INDIRECT(ADDRESS(ROW(F2047)+N$5-1,COLUMN(F2047),4)))</f>
        <v>25500.000000000004</v>
      </c>
      <c r="K2047" s="18">
        <f t="shared" ca="1" si="597"/>
        <v>16350</v>
      </c>
      <c r="L2047" s="18">
        <f t="shared" ca="1" si="607"/>
        <v>16350</v>
      </c>
      <c r="M2047" s="18">
        <f t="shared" ca="1" si="591"/>
        <v>0</v>
      </c>
      <c r="N2047" s="34">
        <f t="shared" ca="1" si="598"/>
        <v>20520.774187548457</v>
      </c>
      <c r="P2047" s="18">
        <f t="shared" ca="1" si="592"/>
        <v>42.515378115015451</v>
      </c>
      <c r="Q2047" s="47">
        <f ca="1">SUM(L$15:L2047)-SUM(M$15:M2047)</f>
        <v>16350</v>
      </c>
      <c r="R2047" s="47" t="str">
        <f t="shared" ca="1" si="593"/>
        <v>M2050</v>
      </c>
      <c r="S2047" s="40">
        <f t="shared" ca="1" si="599"/>
        <v>0</v>
      </c>
      <c r="T2047" s="46">
        <f t="shared" ca="1" si="600"/>
        <v>92</v>
      </c>
      <c r="X2047" s="74">
        <f t="shared" ca="1" si="601"/>
        <v>-4.2515378115015455E-2</v>
      </c>
      <c r="Y2047" s="75">
        <f t="shared" ca="1" si="602"/>
        <v>-4.2515378115015455E-2</v>
      </c>
      <c r="Z2047" s="74">
        <f t="shared" ca="1" si="603"/>
        <v>0.95837572739546106</v>
      </c>
      <c r="AA2047" s="76">
        <f t="shared" ca="1" si="604"/>
        <v>-42.515378115015451</v>
      </c>
      <c r="AB2047" s="76">
        <f t="shared" ca="1" si="605"/>
        <v>958.37572739546101</v>
      </c>
    </row>
    <row r="2048" spans="1:28" x14ac:dyDescent="0.25">
      <c r="A2048" s="2">
        <f t="shared" si="606"/>
        <v>24</v>
      </c>
      <c r="B2048" s="16">
        <f ca="1">VLOOKUP(A2048,PERIODS!$O$4:$P$33,2,FALSE)</f>
        <v>3.5000000000000003E-2</v>
      </c>
      <c r="C2048" s="15"/>
      <c r="D2048" s="18">
        <v>2034</v>
      </c>
      <c r="E2048" s="34">
        <f t="shared" ca="1" si="608"/>
        <v>20520.774187548457</v>
      </c>
      <c r="F2048" s="34">
        <f t="shared" ca="1" si="590"/>
        <v>3500.0000000000005</v>
      </c>
      <c r="G2048" s="69">
        <f t="shared" ca="1" si="594"/>
        <v>0</v>
      </c>
      <c r="H2048" s="34">
        <f t="shared" ca="1" si="595"/>
        <v>677.77037439729122</v>
      </c>
      <c r="I2048" s="34">
        <f t="shared" ca="1" si="596"/>
        <v>4177.7703743972916</v>
      </c>
      <c r="J2048" s="18">
        <f ca="1">SUM(INDIRECT(ADDRESS(ROW(F2048),COLUMN(F2048),4)):INDIRECT(ADDRESS(ROW(F2048)+N$5-1,COLUMN(F2048),4)))</f>
        <v>26000</v>
      </c>
      <c r="K2048" s="18">
        <f t="shared" ca="1" si="597"/>
        <v>16350</v>
      </c>
      <c r="L2048" s="18">
        <f t="shared" ca="1" si="607"/>
        <v>0</v>
      </c>
      <c r="M2048" s="18">
        <f t="shared" ca="1" si="591"/>
        <v>0</v>
      </c>
      <c r="N2048" s="34">
        <f t="shared" ca="1" si="598"/>
        <v>16343.003813151165</v>
      </c>
      <c r="P2048" s="18">
        <f t="shared" ca="1" si="592"/>
        <v>677.77037439729122</v>
      </c>
      <c r="Q2048" s="47">
        <f ca="1">SUM(L$15:L2048)-SUM(M$15:M2048)</f>
        <v>16350</v>
      </c>
      <c r="R2048" s="47" t="str">
        <f t="shared" ca="1" si="593"/>
        <v>M2051</v>
      </c>
      <c r="S2048" s="40">
        <f t="shared" ca="1" si="599"/>
        <v>0</v>
      </c>
      <c r="T2048" s="46">
        <f t="shared" ca="1" si="600"/>
        <v>91</v>
      </c>
      <c r="X2048" s="74">
        <f t="shared" ca="1" si="601"/>
        <v>0.67777037439729126</v>
      </c>
      <c r="Y2048" s="75">
        <f t="shared" ca="1" si="602"/>
        <v>0.67777037439729126</v>
      </c>
      <c r="Z2048" s="74">
        <f t="shared" ca="1" si="603"/>
        <v>1.9694816265581006</v>
      </c>
      <c r="AA2048" s="76">
        <f t="shared" ca="1" si="604"/>
        <v>677.77037439729122</v>
      </c>
      <c r="AB2048" s="76">
        <f t="shared" ca="1" si="605"/>
        <v>1969.4816265581005</v>
      </c>
    </row>
    <row r="2049" spans="1:28" x14ac:dyDescent="0.25">
      <c r="A2049" s="2">
        <f t="shared" si="606"/>
        <v>25</v>
      </c>
      <c r="B2049" s="16">
        <f ca="1">VLOOKUP(A2049,PERIODS!$O$4:$P$33,2,FALSE)</f>
        <v>3.5000000000000003E-2</v>
      </c>
      <c r="C2049" s="15"/>
      <c r="D2049" s="18">
        <v>2035</v>
      </c>
      <c r="E2049" s="34">
        <f t="shared" ca="1" si="608"/>
        <v>16343.003813151165</v>
      </c>
      <c r="F2049" s="34">
        <f t="shared" ca="1" si="590"/>
        <v>3500.0000000000005</v>
      </c>
      <c r="G2049" s="69">
        <f t="shared" ca="1" si="594"/>
        <v>0</v>
      </c>
      <c r="H2049" s="34">
        <f t="shared" ca="1" si="595"/>
        <v>521.82203389882773</v>
      </c>
      <c r="I2049" s="34">
        <f t="shared" ca="1" si="596"/>
        <v>4021.8220338988281</v>
      </c>
      <c r="J2049" s="18">
        <f ca="1">SUM(INDIRECT(ADDRESS(ROW(F2049),COLUMN(F2049),4)):INDIRECT(ADDRESS(ROW(F2049)+N$5-1,COLUMN(F2049),4)))</f>
        <v>24900</v>
      </c>
      <c r="K2049" s="18">
        <f t="shared" ca="1" si="597"/>
        <v>16350</v>
      </c>
      <c r="L2049" s="18">
        <f t="shared" ca="1" si="607"/>
        <v>0</v>
      </c>
      <c r="M2049" s="18">
        <f t="shared" ca="1" si="591"/>
        <v>0</v>
      </c>
      <c r="N2049" s="34">
        <f t="shared" ca="1" si="598"/>
        <v>12321.181779252336</v>
      </c>
      <c r="P2049" s="18">
        <f t="shared" ca="1" si="592"/>
        <v>521.82203389882773</v>
      </c>
      <c r="Q2049" s="47">
        <f ca="1">SUM(L$15:L2049)-SUM(M$15:M2049)</f>
        <v>16350</v>
      </c>
      <c r="R2049" s="47" t="str">
        <f t="shared" ca="1" si="593"/>
        <v>M2052</v>
      </c>
      <c r="S2049" s="40">
        <f t="shared" ca="1" si="599"/>
        <v>0</v>
      </c>
      <c r="T2049" s="46">
        <f t="shared" ca="1" si="600"/>
        <v>44</v>
      </c>
      <c r="X2049" s="74">
        <f t="shared" ca="1" si="601"/>
        <v>0.52182203389882775</v>
      </c>
      <c r="Y2049" s="75">
        <f t="shared" ca="1" si="602"/>
        <v>0.52182203389882775</v>
      </c>
      <c r="Z2049" s="74">
        <f t="shared" ca="1" si="603"/>
        <v>1.6850951547959119</v>
      </c>
      <c r="AA2049" s="76">
        <f t="shared" ca="1" si="604"/>
        <v>521.82203389882773</v>
      </c>
      <c r="AB2049" s="76">
        <f t="shared" ca="1" si="605"/>
        <v>1685.0951547959119</v>
      </c>
    </row>
    <row r="2050" spans="1:28" x14ac:dyDescent="0.25">
      <c r="A2050" s="2">
        <f t="shared" si="606"/>
        <v>26</v>
      </c>
      <c r="B2050" s="16">
        <f ca="1">VLOOKUP(A2050,PERIODS!$O$4:$P$33,2,FALSE)</f>
        <v>3.5000000000000003E-2</v>
      </c>
      <c r="C2050" s="15"/>
      <c r="D2050" s="18">
        <v>2036</v>
      </c>
      <c r="E2050" s="34">
        <f t="shared" ca="1" si="608"/>
        <v>12321.181779252336</v>
      </c>
      <c r="F2050" s="34">
        <f t="shared" ca="1" si="590"/>
        <v>3500.0000000000005</v>
      </c>
      <c r="G2050" s="69">
        <f t="shared" ca="1" si="594"/>
        <v>0</v>
      </c>
      <c r="H2050" s="34">
        <f t="shared" ca="1" si="595"/>
        <v>-689.53638673167484</v>
      </c>
      <c r="I2050" s="34">
        <f t="shared" ca="1" si="596"/>
        <v>2810.4636132683254</v>
      </c>
      <c r="J2050" s="18">
        <f ca="1">SUM(INDIRECT(ADDRESS(ROW(F2050),COLUMN(F2050),4)):INDIRECT(ADDRESS(ROW(F2050)+N$5-1,COLUMN(F2050),4)))</f>
        <v>23900</v>
      </c>
      <c r="K2050" s="18">
        <f t="shared" ca="1" si="597"/>
        <v>0</v>
      </c>
      <c r="L2050" s="18">
        <f t="shared" ca="1" si="607"/>
        <v>0</v>
      </c>
      <c r="M2050" s="18">
        <f t="shared" ca="1" si="591"/>
        <v>16350</v>
      </c>
      <c r="N2050" s="34">
        <f t="shared" ca="1" si="598"/>
        <v>25860.71816598401</v>
      </c>
      <c r="P2050" s="18">
        <f t="shared" ca="1" si="592"/>
        <v>689.53638673167484</v>
      </c>
      <c r="Q2050" s="47">
        <f ca="1">SUM(L$15:L2050)-SUM(M$15:M2050)</f>
        <v>0</v>
      </c>
      <c r="R2050" s="47" t="str">
        <f t="shared" ca="1" si="593"/>
        <v>M2053</v>
      </c>
      <c r="S2050" s="40">
        <f t="shared" ca="1" si="599"/>
        <v>0</v>
      </c>
      <c r="T2050" s="46">
        <f t="shared" ca="1" si="600"/>
        <v>80</v>
      </c>
      <c r="X2050" s="74">
        <f t="shared" ca="1" si="601"/>
        <v>-0.68953638673167483</v>
      </c>
      <c r="Y2050" s="75">
        <f t="shared" ca="1" si="602"/>
        <v>-0.68953638673167483</v>
      </c>
      <c r="Z2050" s="74">
        <f t="shared" ca="1" si="603"/>
        <v>0.50180866029877369</v>
      </c>
      <c r="AA2050" s="76">
        <f t="shared" ca="1" si="604"/>
        <v>-689.53638673167484</v>
      </c>
      <c r="AB2050" s="76">
        <f t="shared" ca="1" si="605"/>
        <v>501.8086602987737</v>
      </c>
    </row>
    <row r="2051" spans="1:28" x14ac:dyDescent="0.25">
      <c r="A2051" s="2">
        <f t="shared" si="606"/>
        <v>27</v>
      </c>
      <c r="B2051" s="16">
        <f ca="1">VLOOKUP(A2051,PERIODS!$O$4:$P$33,2,FALSE)</f>
        <v>3.5000000000000003E-2</v>
      </c>
      <c r="C2051" s="15"/>
      <c r="D2051" s="18">
        <v>2037</v>
      </c>
      <c r="E2051" s="34">
        <f t="shared" ca="1" si="608"/>
        <v>25860.71816598401</v>
      </c>
      <c r="F2051" s="34">
        <f t="shared" ca="1" si="590"/>
        <v>3500.0000000000005</v>
      </c>
      <c r="G2051" s="69">
        <f t="shared" ca="1" si="594"/>
        <v>0</v>
      </c>
      <c r="H2051" s="34">
        <f t="shared" ca="1" si="595"/>
        <v>1867.7621326562275</v>
      </c>
      <c r="I2051" s="34">
        <f t="shared" ca="1" si="596"/>
        <v>5367.7621326562275</v>
      </c>
      <c r="J2051" s="18">
        <f ca="1">SUM(INDIRECT(ADDRESS(ROW(F2051),COLUMN(F2051),4)):INDIRECT(ADDRESS(ROW(F2051)+N$5-1,COLUMN(F2051),4)))</f>
        <v>22900</v>
      </c>
      <c r="K2051" s="18">
        <f t="shared" ca="1" si="597"/>
        <v>0</v>
      </c>
      <c r="L2051" s="18">
        <f t="shared" ca="1" si="607"/>
        <v>0</v>
      </c>
      <c r="M2051" s="18">
        <f t="shared" ca="1" si="591"/>
        <v>0</v>
      </c>
      <c r="N2051" s="34">
        <f t="shared" ca="1" si="598"/>
        <v>20492.956033327784</v>
      </c>
      <c r="P2051" s="18">
        <f t="shared" ca="1" si="592"/>
        <v>1867.7621326562275</v>
      </c>
      <c r="Q2051" s="47">
        <f ca="1">SUM(L$15:L2051)-SUM(M$15:M2051)</f>
        <v>0</v>
      </c>
      <c r="R2051" s="47" t="str">
        <f t="shared" ca="1" si="593"/>
        <v>M2054</v>
      </c>
      <c r="S2051" s="40">
        <f t="shared" ca="1" si="599"/>
        <v>0</v>
      </c>
      <c r="T2051" s="46">
        <f t="shared" ca="1" si="600"/>
        <v>26</v>
      </c>
      <c r="X2051" s="74">
        <f t="shared" ca="1" si="601"/>
        <v>1.8677621326562275</v>
      </c>
      <c r="Y2051" s="75">
        <f t="shared" ca="1" si="602"/>
        <v>1.8677621326562275</v>
      </c>
      <c r="Z2051" s="74">
        <f t="shared" ca="1" si="603"/>
        <v>6.4737926874025673</v>
      </c>
      <c r="AA2051" s="76">
        <f t="shared" ca="1" si="604"/>
        <v>1867.7621326562275</v>
      </c>
      <c r="AB2051" s="76">
        <f t="shared" ca="1" si="605"/>
        <v>6473.792687402567</v>
      </c>
    </row>
    <row r="2052" spans="1:28" x14ac:dyDescent="0.25">
      <c r="A2052" s="2">
        <f t="shared" si="606"/>
        <v>28</v>
      </c>
      <c r="B2052" s="16">
        <f ca="1">VLOOKUP(A2052,PERIODS!$O$4:$P$33,2,FALSE)</f>
        <v>0.04</v>
      </c>
      <c r="C2052" s="15"/>
      <c r="D2052" s="18">
        <v>2038</v>
      </c>
      <c r="E2052" s="34">
        <f t="shared" ca="1" si="608"/>
        <v>20492.956033327784</v>
      </c>
      <c r="F2052" s="34">
        <f t="shared" ca="1" si="590"/>
        <v>4000</v>
      </c>
      <c r="G2052" s="69">
        <f t="shared" ca="1" si="594"/>
        <v>0</v>
      </c>
      <c r="H2052" s="34">
        <f t="shared" ca="1" si="595"/>
        <v>-1197.4541302624825</v>
      </c>
      <c r="I2052" s="34">
        <f t="shared" ca="1" si="596"/>
        <v>2802.5458697375175</v>
      </c>
      <c r="J2052" s="18">
        <f ca="1">SUM(INDIRECT(ADDRESS(ROW(F2052),COLUMN(F2052),4)):INDIRECT(ADDRESS(ROW(F2052)+N$5-1,COLUMN(F2052),4)))</f>
        <v>21900</v>
      </c>
      <c r="K2052" s="18">
        <f t="shared" ca="1" si="597"/>
        <v>16350</v>
      </c>
      <c r="L2052" s="18">
        <f t="shared" ca="1" si="607"/>
        <v>16350</v>
      </c>
      <c r="M2052" s="18">
        <f t="shared" ca="1" si="591"/>
        <v>0</v>
      </c>
      <c r="N2052" s="34">
        <f t="shared" ca="1" si="598"/>
        <v>17690.410163590266</v>
      </c>
      <c r="P2052" s="18">
        <f t="shared" ca="1" si="592"/>
        <v>1197.4541302624825</v>
      </c>
      <c r="Q2052" s="47">
        <f ca="1">SUM(L$15:L2052)-SUM(M$15:M2052)</f>
        <v>16350</v>
      </c>
      <c r="R2052" s="47" t="str">
        <f t="shared" ca="1" si="593"/>
        <v>M2055</v>
      </c>
      <c r="S2052" s="40">
        <f t="shared" ca="1" si="599"/>
        <v>0</v>
      </c>
      <c r="T2052" s="46">
        <f t="shared" ca="1" si="600"/>
        <v>22</v>
      </c>
      <c r="X2052" s="74">
        <f t="shared" ca="1" si="601"/>
        <v>-1.1974541302624826</v>
      </c>
      <c r="Y2052" s="75">
        <f t="shared" ca="1" si="602"/>
        <v>-1.1974541302624826</v>
      </c>
      <c r="Z2052" s="74">
        <f t="shared" ca="1" si="603"/>
        <v>0.30196199005830532</v>
      </c>
      <c r="AA2052" s="76">
        <f t="shared" ca="1" si="604"/>
        <v>-1197.4541302624825</v>
      </c>
      <c r="AB2052" s="76">
        <f t="shared" ca="1" si="605"/>
        <v>301.96199005830533</v>
      </c>
    </row>
    <row r="2053" spans="1:28" x14ac:dyDescent="0.25">
      <c r="A2053" s="2">
        <f t="shared" si="606"/>
        <v>29</v>
      </c>
      <c r="B2053" s="16">
        <f ca="1">VLOOKUP(A2053,PERIODS!$O$4:$P$33,2,FALSE)</f>
        <v>0.04</v>
      </c>
      <c r="C2053" s="15"/>
      <c r="D2053" s="18">
        <v>2039</v>
      </c>
      <c r="E2053" s="34">
        <f t="shared" ca="1" si="608"/>
        <v>17690.410163590266</v>
      </c>
      <c r="F2053" s="34">
        <f t="shared" ca="1" si="590"/>
        <v>4000</v>
      </c>
      <c r="G2053" s="69">
        <f t="shared" ca="1" si="594"/>
        <v>0</v>
      </c>
      <c r="H2053" s="34">
        <f t="shared" ca="1" si="595"/>
        <v>-444.63749451689944</v>
      </c>
      <c r="I2053" s="34">
        <f t="shared" ca="1" si="596"/>
        <v>3555.3625054831004</v>
      </c>
      <c r="J2053" s="18">
        <f ca="1">SUM(INDIRECT(ADDRESS(ROW(F2053),COLUMN(F2053),4)):INDIRECT(ADDRESS(ROW(F2053)+N$5-1,COLUMN(F2053),4)))</f>
        <v>21200</v>
      </c>
      <c r="K2053" s="18">
        <f t="shared" ca="1" si="597"/>
        <v>16350</v>
      </c>
      <c r="L2053" s="18">
        <f t="shared" ca="1" si="607"/>
        <v>0</v>
      </c>
      <c r="M2053" s="18">
        <f t="shared" ca="1" si="591"/>
        <v>0</v>
      </c>
      <c r="N2053" s="34">
        <f t="shared" ca="1" si="598"/>
        <v>14135.047658107165</v>
      </c>
      <c r="P2053" s="18">
        <f t="shared" ca="1" si="592"/>
        <v>444.63749451689944</v>
      </c>
      <c r="Q2053" s="47">
        <f ca="1">SUM(L$15:L2053)-SUM(M$15:M2053)</f>
        <v>16350</v>
      </c>
      <c r="R2053" s="47" t="str">
        <f t="shared" ca="1" si="593"/>
        <v>M2056</v>
      </c>
      <c r="S2053" s="40">
        <f t="shared" ca="1" si="599"/>
        <v>0</v>
      </c>
      <c r="T2053" s="46">
        <f t="shared" ca="1" si="600"/>
        <v>47</v>
      </c>
      <c r="X2053" s="74">
        <f t="shared" ca="1" si="601"/>
        <v>-0.44463749451689943</v>
      </c>
      <c r="Y2053" s="75">
        <f t="shared" ca="1" si="602"/>
        <v>-0.44463749451689943</v>
      </c>
      <c r="Z2053" s="74">
        <f t="shared" ca="1" si="603"/>
        <v>0.64105662045660394</v>
      </c>
      <c r="AA2053" s="76">
        <f t="shared" ca="1" si="604"/>
        <v>-444.63749451689944</v>
      </c>
      <c r="AB2053" s="76">
        <f t="shared" ca="1" si="605"/>
        <v>641.05662045660392</v>
      </c>
    </row>
    <row r="2054" spans="1:28" x14ac:dyDescent="0.25">
      <c r="A2054" s="2">
        <f t="shared" si="606"/>
        <v>30</v>
      </c>
      <c r="B2054" s="16">
        <f ca="1">VLOOKUP(A2054,PERIODS!$O$4:$P$33,2,FALSE)</f>
        <v>0.04</v>
      </c>
      <c r="C2054" s="15"/>
      <c r="D2054" s="18">
        <v>2040</v>
      </c>
      <c r="E2054" s="34">
        <f t="shared" ca="1" si="608"/>
        <v>14135.047658107165</v>
      </c>
      <c r="F2054" s="34">
        <f t="shared" ca="1" si="590"/>
        <v>4000</v>
      </c>
      <c r="G2054" s="69">
        <f t="shared" ca="1" si="594"/>
        <v>0</v>
      </c>
      <c r="H2054" s="34">
        <f t="shared" ca="1" si="595"/>
        <v>1959.9639845400536</v>
      </c>
      <c r="I2054" s="34">
        <f t="shared" ca="1" si="596"/>
        <v>5959.9639845400534</v>
      </c>
      <c r="J2054" s="18">
        <f ca="1">SUM(INDIRECT(ADDRESS(ROW(F2054),COLUMN(F2054),4)):INDIRECT(ADDRESS(ROW(F2054)+N$5-1,COLUMN(F2054),4)))</f>
        <v>20500</v>
      </c>
      <c r="K2054" s="18">
        <f t="shared" ca="1" si="597"/>
        <v>16350</v>
      </c>
      <c r="L2054" s="18">
        <f t="shared" ca="1" si="607"/>
        <v>0</v>
      </c>
      <c r="M2054" s="18">
        <f t="shared" ca="1" si="591"/>
        <v>0</v>
      </c>
      <c r="N2054" s="34">
        <f t="shared" ca="1" si="598"/>
        <v>8175.0836735671119</v>
      </c>
      <c r="P2054" s="18">
        <f t="shared" ca="1" si="592"/>
        <v>1959.9639845400536</v>
      </c>
      <c r="Q2054" s="47">
        <f ca="1">SUM(L$15:L2054)-SUM(M$15:M2054)</f>
        <v>16350</v>
      </c>
      <c r="R2054" s="47" t="str">
        <f t="shared" ca="1" si="593"/>
        <v>M2057</v>
      </c>
      <c r="S2054" s="40">
        <f t="shared" ca="1" si="599"/>
        <v>0</v>
      </c>
      <c r="T2054" s="46">
        <f t="shared" ca="1" si="600"/>
        <v>59</v>
      </c>
      <c r="X2054" s="74">
        <f t="shared" ca="1" si="601"/>
        <v>2.0234374395396579</v>
      </c>
      <c r="Y2054" s="75">
        <f t="shared" ca="1" si="602"/>
        <v>1.9599639845400536</v>
      </c>
      <c r="Z2054" s="74">
        <f t="shared" ca="1" si="603"/>
        <v>7.0990713842313315</v>
      </c>
      <c r="AA2054" s="76">
        <f t="shared" ca="1" si="604"/>
        <v>1959.9639845400536</v>
      </c>
      <c r="AB2054" s="76">
        <f t="shared" ca="1" si="605"/>
        <v>7099.0713842313316</v>
      </c>
    </row>
    <row r="2055" spans="1:28" x14ac:dyDescent="0.25">
      <c r="A2055" s="2">
        <f t="shared" si="606"/>
        <v>1</v>
      </c>
      <c r="B2055" s="16">
        <f ca="1">VLOOKUP(A2055,PERIODS!$O$4:$P$33,2,FALSE)</f>
        <v>2.4E-2</v>
      </c>
      <c r="C2055" s="15"/>
      <c r="D2055" s="18">
        <v>2041</v>
      </c>
      <c r="E2055" s="34">
        <f t="shared" ca="1" si="608"/>
        <v>8175.0836735671119</v>
      </c>
      <c r="F2055" s="34">
        <f t="shared" ca="1" si="590"/>
        <v>2400</v>
      </c>
      <c r="G2055" s="69">
        <f t="shared" ca="1" si="594"/>
        <v>0</v>
      </c>
      <c r="H2055" s="34">
        <f t="shared" ca="1" si="595"/>
        <v>-999.66865905982638</v>
      </c>
      <c r="I2055" s="34">
        <f t="shared" ca="1" si="596"/>
        <v>1400.3313409401735</v>
      </c>
      <c r="J2055" s="18">
        <f ca="1">SUM(INDIRECT(ADDRESS(ROW(F2055),COLUMN(F2055),4)):INDIRECT(ADDRESS(ROW(F2055)+N$5-1,COLUMN(F2055),4)))</f>
        <v>19800</v>
      </c>
      <c r="K2055" s="18">
        <f t="shared" ca="1" si="597"/>
        <v>0</v>
      </c>
      <c r="L2055" s="18">
        <f t="shared" ca="1" si="607"/>
        <v>0</v>
      </c>
      <c r="M2055" s="18">
        <f t="shared" ca="1" si="591"/>
        <v>16350</v>
      </c>
      <c r="N2055" s="34">
        <f t="shared" ca="1" si="598"/>
        <v>23124.752332626937</v>
      </c>
      <c r="P2055" s="18">
        <f t="shared" ca="1" si="592"/>
        <v>999.66865905982638</v>
      </c>
      <c r="Q2055" s="47">
        <f ca="1">SUM(L$15:L2055)-SUM(M$15:M2055)</f>
        <v>0</v>
      </c>
      <c r="R2055" s="47" t="str">
        <f t="shared" ca="1" si="593"/>
        <v>M2058</v>
      </c>
      <c r="S2055" s="40">
        <f t="shared" ca="1" si="599"/>
        <v>0</v>
      </c>
      <c r="T2055" s="46">
        <f t="shared" ca="1" si="600"/>
        <v>77</v>
      </c>
      <c r="X2055" s="74">
        <f t="shared" ca="1" si="601"/>
        <v>-0.99966865905982638</v>
      </c>
      <c r="Y2055" s="75">
        <f t="shared" ca="1" si="602"/>
        <v>-0.99966865905982638</v>
      </c>
      <c r="Z2055" s="74">
        <f t="shared" ca="1" si="603"/>
        <v>0.36800135488773794</v>
      </c>
      <c r="AA2055" s="76">
        <f t="shared" ca="1" si="604"/>
        <v>-999.66865905982638</v>
      </c>
      <c r="AB2055" s="76">
        <f t="shared" ca="1" si="605"/>
        <v>368.00135488773793</v>
      </c>
    </row>
    <row r="2056" spans="1:28" x14ac:dyDescent="0.25">
      <c r="A2056" s="2">
        <f t="shared" si="606"/>
        <v>2</v>
      </c>
      <c r="B2056" s="16">
        <f ca="1">VLOOKUP(A2056,PERIODS!$O$4:$P$33,2,FALSE)</f>
        <v>2.5000000000000001E-2</v>
      </c>
      <c r="C2056" s="15"/>
      <c r="D2056" s="18">
        <v>2042</v>
      </c>
      <c r="E2056" s="34">
        <f t="shared" ca="1" si="608"/>
        <v>23124.752332626937</v>
      </c>
      <c r="F2056" s="34">
        <f t="shared" ca="1" si="590"/>
        <v>2500</v>
      </c>
      <c r="G2056" s="69">
        <f t="shared" ca="1" si="594"/>
        <v>0</v>
      </c>
      <c r="H2056" s="34">
        <f t="shared" ca="1" si="595"/>
        <v>-60.970977718489323</v>
      </c>
      <c r="I2056" s="34">
        <f t="shared" ca="1" si="596"/>
        <v>2439.0290222815106</v>
      </c>
      <c r="J2056" s="18">
        <f ca="1">SUM(INDIRECT(ADDRESS(ROW(F2056),COLUMN(F2056),4)):INDIRECT(ADDRESS(ROW(F2056)+N$5-1,COLUMN(F2056),4)))</f>
        <v>20700</v>
      </c>
      <c r="K2056" s="18">
        <f t="shared" ca="1" si="597"/>
        <v>0</v>
      </c>
      <c r="L2056" s="18">
        <f t="shared" ca="1" si="607"/>
        <v>0</v>
      </c>
      <c r="M2056" s="18">
        <f t="shared" ca="1" si="591"/>
        <v>0</v>
      </c>
      <c r="N2056" s="34">
        <f t="shared" ca="1" si="598"/>
        <v>20685.723310345427</v>
      </c>
      <c r="P2056" s="18">
        <f t="shared" ca="1" si="592"/>
        <v>60.970977718489323</v>
      </c>
      <c r="Q2056" s="47">
        <f ca="1">SUM(L$15:L2056)-SUM(M$15:M2056)</f>
        <v>0</v>
      </c>
      <c r="R2056" s="47" t="str">
        <f t="shared" ca="1" si="593"/>
        <v>M2059</v>
      </c>
      <c r="S2056" s="40">
        <f t="shared" ca="1" si="599"/>
        <v>0</v>
      </c>
      <c r="T2056" s="46">
        <f t="shared" ca="1" si="600"/>
        <v>27</v>
      </c>
      <c r="X2056" s="74">
        <f t="shared" ca="1" si="601"/>
        <v>-6.0970977718489319E-2</v>
      </c>
      <c r="Y2056" s="75">
        <f t="shared" ca="1" si="602"/>
        <v>-6.0970977718489319E-2</v>
      </c>
      <c r="Z2056" s="74">
        <f t="shared" ca="1" si="603"/>
        <v>0.94085054500915444</v>
      </c>
      <c r="AA2056" s="76">
        <f t="shared" ca="1" si="604"/>
        <v>-60.970977718489323</v>
      </c>
      <c r="AB2056" s="76">
        <f t="shared" ca="1" si="605"/>
        <v>940.85054500915442</v>
      </c>
    </row>
    <row r="2057" spans="1:28" x14ac:dyDescent="0.25">
      <c r="A2057" s="2">
        <f t="shared" si="606"/>
        <v>3</v>
      </c>
      <c r="B2057" s="16">
        <f ca="1">VLOOKUP(A2057,PERIODS!$O$4:$P$33,2,FALSE)</f>
        <v>2.5000000000000001E-2</v>
      </c>
      <c r="C2057" s="15"/>
      <c r="D2057" s="18">
        <v>2043</v>
      </c>
      <c r="E2057" s="34">
        <f t="shared" ca="1" si="608"/>
        <v>20685.723310345427</v>
      </c>
      <c r="F2057" s="34">
        <f t="shared" ca="1" si="590"/>
        <v>2500</v>
      </c>
      <c r="G2057" s="69">
        <f t="shared" ca="1" si="594"/>
        <v>0</v>
      </c>
      <c r="H2057" s="34">
        <f t="shared" ca="1" si="595"/>
        <v>-1162.4879164202255</v>
      </c>
      <c r="I2057" s="34">
        <f t="shared" ca="1" si="596"/>
        <v>1337.5120835797745</v>
      </c>
      <c r="J2057" s="18">
        <f ca="1">SUM(INDIRECT(ADDRESS(ROW(F2057),COLUMN(F2057),4)):INDIRECT(ADDRESS(ROW(F2057)+N$5-1,COLUMN(F2057),4)))</f>
        <v>21500</v>
      </c>
      <c r="K2057" s="18">
        <f t="shared" ca="1" si="597"/>
        <v>16350</v>
      </c>
      <c r="L2057" s="18">
        <f t="shared" ca="1" si="607"/>
        <v>16350</v>
      </c>
      <c r="M2057" s="18">
        <f t="shared" ca="1" si="591"/>
        <v>0</v>
      </c>
      <c r="N2057" s="34">
        <f t="shared" ca="1" si="598"/>
        <v>19348.211226765652</v>
      </c>
      <c r="P2057" s="18">
        <f t="shared" ca="1" si="592"/>
        <v>1162.4879164202255</v>
      </c>
      <c r="Q2057" s="47">
        <f ca="1">SUM(L$15:L2057)-SUM(M$15:M2057)</f>
        <v>16350</v>
      </c>
      <c r="R2057" s="47" t="str">
        <f t="shared" ca="1" si="593"/>
        <v>M2060</v>
      </c>
      <c r="S2057" s="40">
        <f t="shared" ca="1" si="599"/>
        <v>0</v>
      </c>
      <c r="T2057" s="46">
        <f t="shared" ca="1" si="600"/>
        <v>100</v>
      </c>
      <c r="X2057" s="74">
        <f t="shared" ca="1" si="601"/>
        <v>-1.1624879164202255</v>
      </c>
      <c r="Y2057" s="75">
        <f t="shared" ca="1" si="602"/>
        <v>-1.1624879164202255</v>
      </c>
      <c r="Z2057" s="74">
        <f t="shared" ca="1" si="603"/>
        <v>0.31270722285869768</v>
      </c>
      <c r="AA2057" s="76">
        <f t="shared" ca="1" si="604"/>
        <v>-1162.4879164202255</v>
      </c>
      <c r="AB2057" s="76">
        <f t="shared" ca="1" si="605"/>
        <v>312.70722285869766</v>
      </c>
    </row>
    <row r="2058" spans="1:28" x14ac:dyDescent="0.25">
      <c r="A2058" s="2">
        <f t="shared" si="606"/>
        <v>4</v>
      </c>
      <c r="B2058" s="16">
        <f ca="1">VLOOKUP(A2058,PERIODS!$O$4:$P$33,2,FALSE)</f>
        <v>2.5000000000000001E-2</v>
      </c>
      <c r="C2058" s="15"/>
      <c r="D2058" s="18">
        <v>2044</v>
      </c>
      <c r="E2058" s="34">
        <f t="shared" ca="1" si="608"/>
        <v>19348.211226765652</v>
      </c>
      <c r="F2058" s="34">
        <f t="shared" ca="1" si="590"/>
        <v>2500</v>
      </c>
      <c r="G2058" s="69">
        <f t="shared" ca="1" si="594"/>
        <v>0</v>
      </c>
      <c r="H2058" s="34">
        <f t="shared" ca="1" si="595"/>
        <v>239.06594693944581</v>
      </c>
      <c r="I2058" s="34">
        <f t="shared" ca="1" si="596"/>
        <v>2739.0659469394459</v>
      </c>
      <c r="J2058" s="18">
        <f ca="1">SUM(INDIRECT(ADDRESS(ROW(F2058),COLUMN(F2058),4)):INDIRECT(ADDRESS(ROW(F2058)+N$5-1,COLUMN(F2058),4)))</f>
        <v>22300</v>
      </c>
      <c r="K2058" s="18">
        <f t="shared" ca="1" si="597"/>
        <v>16350</v>
      </c>
      <c r="L2058" s="18">
        <f t="shared" ca="1" si="607"/>
        <v>0</v>
      </c>
      <c r="M2058" s="18">
        <f t="shared" ca="1" si="591"/>
        <v>0</v>
      </c>
      <c r="N2058" s="34">
        <f t="shared" ca="1" si="598"/>
        <v>16609.145279826207</v>
      </c>
      <c r="P2058" s="18">
        <f t="shared" ca="1" si="592"/>
        <v>239.06594693944581</v>
      </c>
      <c r="Q2058" s="47">
        <f ca="1">SUM(L$15:L2058)-SUM(M$15:M2058)</f>
        <v>16350</v>
      </c>
      <c r="R2058" s="47" t="str">
        <f t="shared" ca="1" si="593"/>
        <v>M2061</v>
      </c>
      <c r="S2058" s="40">
        <f t="shared" ca="1" si="599"/>
        <v>0</v>
      </c>
      <c r="T2058" s="46">
        <f t="shared" ca="1" si="600"/>
        <v>71</v>
      </c>
      <c r="X2058" s="74">
        <f t="shared" ca="1" si="601"/>
        <v>0.2390659469394458</v>
      </c>
      <c r="Y2058" s="75">
        <f t="shared" ca="1" si="602"/>
        <v>0.2390659469394458</v>
      </c>
      <c r="Z2058" s="74">
        <f t="shared" ca="1" si="603"/>
        <v>1.2700622905431145</v>
      </c>
      <c r="AA2058" s="76">
        <f t="shared" ca="1" si="604"/>
        <v>239.06594693944581</v>
      </c>
      <c r="AB2058" s="76">
        <f t="shared" ca="1" si="605"/>
        <v>1270.0622905431144</v>
      </c>
    </row>
    <row r="2059" spans="1:28" x14ac:dyDescent="0.25">
      <c r="A2059" s="2">
        <f t="shared" si="606"/>
        <v>5</v>
      </c>
      <c r="B2059" s="16">
        <f ca="1">VLOOKUP(A2059,PERIODS!$O$4:$P$33,2,FALSE)</f>
        <v>3.3000000000000002E-2</v>
      </c>
      <c r="C2059" s="15"/>
      <c r="D2059" s="18">
        <v>2045</v>
      </c>
      <c r="E2059" s="34">
        <f t="shared" ca="1" si="608"/>
        <v>16609.145279826207</v>
      </c>
      <c r="F2059" s="34">
        <f t="shared" ca="1" si="590"/>
        <v>3300</v>
      </c>
      <c r="G2059" s="69">
        <f t="shared" ca="1" si="594"/>
        <v>0</v>
      </c>
      <c r="H2059" s="34">
        <f t="shared" ca="1" si="595"/>
        <v>-1314.3431065161749</v>
      </c>
      <c r="I2059" s="34">
        <f t="shared" ca="1" si="596"/>
        <v>1985.6568934838251</v>
      </c>
      <c r="J2059" s="18">
        <f ca="1">SUM(INDIRECT(ADDRESS(ROW(F2059),COLUMN(F2059),4)):INDIRECT(ADDRESS(ROW(F2059)+N$5-1,COLUMN(F2059),4)))</f>
        <v>23100</v>
      </c>
      <c r="K2059" s="18">
        <f t="shared" ca="1" si="597"/>
        <v>16350</v>
      </c>
      <c r="L2059" s="18">
        <f t="shared" ca="1" si="607"/>
        <v>0</v>
      </c>
      <c r="M2059" s="18">
        <f t="shared" ca="1" si="591"/>
        <v>0</v>
      </c>
      <c r="N2059" s="34">
        <f t="shared" ca="1" si="598"/>
        <v>14623.488386342382</v>
      </c>
      <c r="P2059" s="18">
        <f t="shared" ca="1" si="592"/>
        <v>1314.3431065161749</v>
      </c>
      <c r="Q2059" s="47">
        <f ca="1">SUM(L$15:L2059)-SUM(M$15:M2059)</f>
        <v>16350</v>
      </c>
      <c r="R2059" s="47" t="str">
        <f t="shared" ca="1" si="593"/>
        <v>M2062</v>
      </c>
      <c r="S2059" s="40">
        <f t="shared" ca="1" si="599"/>
        <v>0</v>
      </c>
      <c r="T2059" s="46">
        <f t="shared" ca="1" si="600"/>
        <v>24</v>
      </c>
      <c r="X2059" s="74">
        <f t="shared" ca="1" si="601"/>
        <v>-1.3143431065161748</v>
      </c>
      <c r="Y2059" s="75">
        <f t="shared" ca="1" si="602"/>
        <v>-1.3143431065161748</v>
      </c>
      <c r="Z2059" s="74">
        <f t="shared" ca="1" si="603"/>
        <v>0.26865074020998231</v>
      </c>
      <c r="AA2059" s="76">
        <f t="shared" ca="1" si="604"/>
        <v>-1314.3431065161749</v>
      </c>
      <c r="AB2059" s="76">
        <f t="shared" ca="1" si="605"/>
        <v>268.6507402099823</v>
      </c>
    </row>
    <row r="2060" spans="1:28" x14ac:dyDescent="0.25">
      <c r="A2060" s="2">
        <f t="shared" si="606"/>
        <v>6</v>
      </c>
      <c r="B2060" s="16">
        <f ca="1">VLOOKUP(A2060,PERIODS!$O$4:$P$33,2,FALSE)</f>
        <v>3.3000000000000002E-2</v>
      </c>
      <c r="C2060" s="15"/>
      <c r="D2060" s="18">
        <v>2046</v>
      </c>
      <c r="E2060" s="34">
        <f t="shared" ca="1" si="608"/>
        <v>14623.488386342382</v>
      </c>
      <c r="F2060" s="34">
        <f t="shared" ca="1" si="590"/>
        <v>3300</v>
      </c>
      <c r="G2060" s="69">
        <f t="shared" ca="1" si="594"/>
        <v>0</v>
      </c>
      <c r="H2060" s="34">
        <f t="shared" ca="1" si="595"/>
        <v>-1930.4789282517784</v>
      </c>
      <c r="I2060" s="34">
        <f t="shared" ca="1" si="596"/>
        <v>1369.5210717482216</v>
      </c>
      <c r="J2060" s="18">
        <f ca="1">SUM(INDIRECT(ADDRESS(ROW(F2060),COLUMN(F2060),4)):INDIRECT(ADDRESS(ROW(F2060)+N$5-1,COLUMN(F2060),4)))</f>
        <v>23100</v>
      </c>
      <c r="K2060" s="18">
        <f t="shared" ca="1" si="597"/>
        <v>0</v>
      </c>
      <c r="L2060" s="18">
        <f t="shared" ca="1" si="607"/>
        <v>0</v>
      </c>
      <c r="M2060" s="18">
        <f t="shared" ca="1" si="591"/>
        <v>16350</v>
      </c>
      <c r="N2060" s="34">
        <f t="shared" ca="1" si="598"/>
        <v>29603.96731459416</v>
      </c>
      <c r="P2060" s="18">
        <f t="shared" ca="1" si="592"/>
        <v>1930.4789282517784</v>
      </c>
      <c r="Q2060" s="47">
        <f ca="1">SUM(L$15:L2060)-SUM(M$15:M2060)</f>
        <v>0</v>
      </c>
      <c r="R2060" s="47" t="str">
        <f t="shared" ca="1" si="593"/>
        <v>M2063</v>
      </c>
      <c r="S2060" s="40">
        <f t="shared" ca="1" si="599"/>
        <v>0</v>
      </c>
      <c r="T2060" s="46">
        <f t="shared" ca="1" si="600"/>
        <v>13</v>
      </c>
      <c r="X2060" s="74">
        <f t="shared" ca="1" si="601"/>
        <v>-1.9304789282517785</v>
      </c>
      <c r="Y2060" s="75">
        <f t="shared" ca="1" si="602"/>
        <v>-1.9304789282517785</v>
      </c>
      <c r="Z2060" s="74">
        <f t="shared" ca="1" si="603"/>
        <v>0.14507869955450392</v>
      </c>
      <c r="AA2060" s="76">
        <f t="shared" ca="1" si="604"/>
        <v>-1930.4789282517784</v>
      </c>
      <c r="AB2060" s="76">
        <f t="shared" ca="1" si="605"/>
        <v>145.07869955450391</v>
      </c>
    </row>
    <row r="2061" spans="1:28" x14ac:dyDescent="0.25">
      <c r="A2061" s="2">
        <f t="shared" si="606"/>
        <v>7</v>
      </c>
      <c r="B2061" s="16">
        <f ca="1">VLOOKUP(A2061,PERIODS!$O$4:$P$33,2,FALSE)</f>
        <v>3.3000000000000002E-2</v>
      </c>
      <c r="C2061" s="15"/>
      <c r="D2061" s="18">
        <v>2047</v>
      </c>
      <c r="E2061" s="34">
        <f t="shared" ca="1" si="608"/>
        <v>29603.96731459416</v>
      </c>
      <c r="F2061" s="34">
        <f t="shared" ca="1" si="590"/>
        <v>3300</v>
      </c>
      <c r="G2061" s="69">
        <f t="shared" ca="1" si="594"/>
        <v>0</v>
      </c>
      <c r="H2061" s="34">
        <f t="shared" ca="1" si="595"/>
        <v>1357.8668466155211</v>
      </c>
      <c r="I2061" s="34">
        <f t="shared" ca="1" si="596"/>
        <v>4657.8668466155214</v>
      </c>
      <c r="J2061" s="18">
        <f ca="1">SUM(INDIRECT(ADDRESS(ROW(F2061),COLUMN(F2061),4)):INDIRECT(ADDRESS(ROW(F2061)+N$5-1,COLUMN(F2061),4)))</f>
        <v>23100</v>
      </c>
      <c r="K2061" s="18">
        <f t="shared" ca="1" si="597"/>
        <v>0</v>
      </c>
      <c r="L2061" s="18">
        <f t="shared" ca="1" si="607"/>
        <v>0</v>
      </c>
      <c r="M2061" s="18">
        <f t="shared" ca="1" si="591"/>
        <v>0</v>
      </c>
      <c r="N2061" s="34">
        <f t="shared" ca="1" si="598"/>
        <v>24946.100467978638</v>
      </c>
      <c r="P2061" s="18">
        <f t="shared" ca="1" si="592"/>
        <v>1357.8668466155211</v>
      </c>
      <c r="Q2061" s="47">
        <f ca="1">SUM(L$15:L2061)-SUM(M$15:M2061)</f>
        <v>0</v>
      </c>
      <c r="R2061" s="47" t="str">
        <f t="shared" ca="1" si="593"/>
        <v>M2064</v>
      </c>
      <c r="S2061" s="40">
        <f t="shared" ca="1" si="599"/>
        <v>0</v>
      </c>
      <c r="T2061" s="46">
        <f t="shared" ca="1" si="600"/>
        <v>24</v>
      </c>
      <c r="X2061" s="74">
        <f t="shared" ca="1" si="601"/>
        <v>1.357866846615521</v>
      </c>
      <c r="Y2061" s="75">
        <f t="shared" ca="1" si="602"/>
        <v>1.357866846615521</v>
      </c>
      <c r="Z2061" s="74">
        <f t="shared" ca="1" si="603"/>
        <v>3.8878909820758105</v>
      </c>
      <c r="AA2061" s="76">
        <f t="shared" ca="1" si="604"/>
        <v>1357.8668466155211</v>
      </c>
      <c r="AB2061" s="76">
        <f t="shared" ca="1" si="605"/>
        <v>3887.8909820758104</v>
      </c>
    </row>
    <row r="2062" spans="1:28" x14ac:dyDescent="0.25">
      <c r="A2062" s="2">
        <f t="shared" si="606"/>
        <v>8</v>
      </c>
      <c r="B2062" s="16">
        <f ca="1">VLOOKUP(A2062,PERIODS!$O$4:$P$33,2,FALSE)</f>
        <v>3.3000000000000002E-2</v>
      </c>
      <c r="C2062" s="15"/>
      <c r="D2062" s="18">
        <v>2048</v>
      </c>
      <c r="E2062" s="34">
        <f t="shared" ca="1" si="608"/>
        <v>24946.100467978638</v>
      </c>
      <c r="F2062" s="34">
        <f t="shared" ca="1" si="590"/>
        <v>3300</v>
      </c>
      <c r="G2062" s="69">
        <f t="shared" ca="1" si="594"/>
        <v>0</v>
      </c>
      <c r="H2062" s="34">
        <f t="shared" ca="1" si="595"/>
        <v>-420.05827392095148</v>
      </c>
      <c r="I2062" s="34">
        <f t="shared" ca="1" si="596"/>
        <v>2879.9417260790487</v>
      </c>
      <c r="J2062" s="18">
        <f ca="1">SUM(INDIRECT(ADDRESS(ROW(F2062),COLUMN(F2062),4)):INDIRECT(ADDRESS(ROW(F2062)+N$5-1,COLUMN(F2062),4)))</f>
        <v>23100</v>
      </c>
      <c r="K2062" s="18">
        <f t="shared" ca="1" si="597"/>
        <v>0</v>
      </c>
      <c r="L2062" s="18">
        <f t="shared" ca="1" si="607"/>
        <v>0</v>
      </c>
      <c r="M2062" s="18">
        <f t="shared" ca="1" si="591"/>
        <v>0</v>
      </c>
      <c r="N2062" s="34">
        <f t="shared" ca="1" si="598"/>
        <v>22066.158741899591</v>
      </c>
      <c r="P2062" s="18">
        <f t="shared" ca="1" si="592"/>
        <v>420.05827392095148</v>
      </c>
      <c r="Q2062" s="47">
        <f ca="1">SUM(L$15:L2062)-SUM(M$15:M2062)</f>
        <v>0</v>
      </c>
      <c r="R2062" s="47" t="str">
        <f t="shared" ca="1" si="593"/>
        <v>M2065</v>
      </c>
      <c r="S2062" s="40">
        <f t="shared" ca="1" si="599"/>
        <v>0</v>
      </c>
      <c r="T2062" s="46">
        <f t="shared" ca="1" si="600"/>
        <v>70</v>
      </c>
      <c r="X2062" s="74">
        <f t="shared" ca="1" si="601"/>
        <v>-0.42005827392095146</v>
      </c>
      <c r="Y2062" s="75">
        <f t="shared" ca="1" si="602"/>
        <v>-0.42005827392095146</v>
      </c>
      <c r="Z2062" s="74">
        <f t="shared" ca="1" si="603"/>
        <v>0.65700853223621203</v>
      </c>
      <c r="AA2062" s="76">
        <f t="shared" ca="1" si="604"/>
        <v>-420.05827392095148</v>
      </c>
      <c r="AB2062" s="76">
        <f t="shared" ca="1" si="605"/>
        <v>657.00853223621198</v>
      </c>
    </row>
    <row r="2063" spans="1:28" x14ac:dyDescent="0.25">
      <c r="A2063" s="2">
        <f t="shared" si="606"/>
        <v>9</v>
      </c>
      <c r="B2063" s="16">
        <f ca="1">VLOOKUP(A2063,PERIODS!$O$4:$P$33,2,FALSE)</f>
        <v>3.3000000000000002E-2</v>
      </c>
      <c r="C2063" s="15"/>
      <c r="D2063" s="18">
        <v>2049</v>
      </c>
      <c r="E2063" s="34">
        <f t="shared" ca="1" si="608"/>
        <v>22066.158741899591</v>
      </c>
      <c r="F2063" s="34">
        <f t="shared" ref="F2063:F2126" ca="1" si="609">F$2*B2063</f>
        <v>3300</v>
      </c>
      <c r="G2063" s="69">
        <f t="shared" ca="1" si="594"/>
        <v>0</v>
      </c>
      <c r="H2063" s="34">
        <f t="shared" ca="1" si="595"/>
        <v>374.92044810221438</v>
      </c>
      <c r="I2063" s="34">
        <f t="shared" ca="1" si="596"/>
        <v>3674.9204481022143</v>
      </c>
      <c r="J2063" s="18">
        <f ca="1">SUM(INDIRECT(ADDRESS(ROW(F2063),COLUMN(F2063),4)):INDIRECT(ADDRESS(ROW(F2063)+N$5-1,COLUMN(F2063),4)))</f>
        <v>23100</v>
      </c>
      <c r="K2063" s="18">
        <f t="shared" ca="1" si="597"/>
        <v>16350</v>
      </c>
      <c r="L2063" s="18">
        <f t="shared" ca="1" si="607"/>
        <v>16350</v>
      </c>
      <c r="M2063" s="18">
        <f t="shared" ref="M2063:M2126" ca="1" si="610">SUMIF($R$15:$R$8014,ADDRESS(ROW(M2063),COLUMN(M2063),4),$L$15:$L$8014)</f>
        <v>0</v>
      </c>
      <c r="N2063" s="34">
        <f t="shared" ca="1" si="598"/>
        <v>18391.238293797378</v>
      </c>
      <c r="P2063" s="18">
        <f t="shared" ref="P2063:P2126" ca="1" si="611">ABS(H2063)</f>
        <v>374.92044810221438</v>
      </c>
      <c r="Q2063" s="47">
        <f ca="1">SUM(L$15:L2063)-SUM(M$15:M2063)</f>
        <v>16350</v>
      </c>
      <c r="R2063" s="47" t="str">
        <f t="shared" ref="R2063:R2126" ca="1" si="612">ADDRESS(ROW(M2063)+$N$3+RANDBETWEEN(-$N$4,$N$4),COLUMN(M2063),4)</f>
        <v>M2066</v>
      </c>
      <c r="S2063" s="40">
        <f t="shared" ca="1" si="599"/>
        <v>0</v>
      </c>
      <c r="T2063" s="46">
        <f t="shared" ca="1" si="600"/>
        <v>56</v>
      </c>
      <c r="X2063" s="74">
        <f t="shared" ca="1" si="601"/>
        <v>0.37492044810221437</v>
      </c>
      <c r="Y2063" s="75">
        <f t="shared" ca="1" si="602"/>
        <v>0.37492044810221437</v>
      </c>
      <c r="Z2063" s="74">
        <f t="shared" ca="1" si="603"/>
        <v>1.4548756718937443</v>
      </c>
      <c r="AA2063" s="76">
        <f t="shared" ca="1" si="604"/>
        <v>374.92044810221438</v>
      </c>
      <c r="AB2063" s="76">
        <f t="shared" ca="1" si="605"/>
        <v>1454.8756718937443</v>
      </c>
    </row>
    <row r="2064" spans="1:28" x14ac:dyDescent="0.25">
      <c r="A2064" s="2">
        <f t="shared" si="606"/>
        <v>10</v>
      </c>
      <c r="B2064" s="16">
        <f ca="1">VLOOKUP(A2064,PERIODS!$O$4:$P$33,2,FALSE)</f>
        <v>3.3000000000000002E-2</v>
      </c>
      <c r="C2064" s="15"/>
      <c r="D2064" s="18">
        <v>2050</v>
      </c>
      <c r="E2064" s="34">
        <f t="shared" ca="1" si="608"/>
        <v>18391.238293797378</v>
      </c>
      <c r="F2064" s="34">
        <f t="shared" ca="1" si="609"/>
        <v>3300</v>
      </c>
      <c r="G2064" s="69">
        <f t="shared" ref="G2064:G2127" ca="1" si="613">((2*RAND()*$F$5)-$F$5)*E2064</f>
        <v>0</v>
      </c>
      <c r="H2064" s="34">
        <f t="shared" ref="H2064:H2127" ca="1" si="614">IF($S$3="NORM",AA2064,IF($S$3="LOGNORM",AB2064,0))</f>
        <v>-1195.8927136333682</v>
      </c>
      <c r="I2064" s="34">
        <f t="shared" ref="I2064:I2127" ca="1" si="615">IF(F2064+H2064&lt;0,0,F2064+H2064)</f>
        <v>2104.1072863666318</v>
      </c>
      <c r="J2064" s="18">
        <f ca="1">SUM(INDIRECT(ADDRESS(ROW(F2064),COLUMN(F2064),4)):INDIRECT(ADDRESS(ROW(F2064)+N$5-1,COLUMN(F2064),4)))</f>
        <v>23100</v>
      </c>
      <c r="K2064" s="18">
        <f t="shared" ref="K2064:K2127" ca="1" si="616">Q2064</f>
        <v>16350</v>
      </c>
      <c r="L2064" s="18">
        <f t="shared" ca="1" si="607"/>
        <v>0</v>
      </c>
      <c r="M2064" s="18">
        <f t="shared" ca="1" si="610"/>
        <v>0</v>
      </c>
      <c r="N2064" s="34">
        <f t="shared" ref="N2064:N2127" ca="1" si="617">E2064+G2064-I2064+M2064-S2064</f>
        <v>16287.131007430746</v>
      </c>
      <c r="P2064" s="18">
        <f t="shared" ca="1" si="611"/>
        <v>1195.8927136333682</v>
      </c>
      <c r="Q2064" s="47">
        <f ca="1">SUM(L$15:L2064)-SUM(M$15:M2064)</f>
        <v>16350</v>
      </c>
      <c r="R2064" s="47" t="str">
        <f t="shared" ca="1" si="612"/>
        <v>M2067</v>
      </c>
      <c r="S2064" s="40">
        <f t="shared" ref="S2064:S2127" ca="1" si="618">IF(T2064&gt;N$6*100,M2064,0)</f>
        <v>0</v>
      </c>
      <c r="T2064" s="46">
        <f t="shared" ref="T2064:T2127" ca="1" si="619">RANDBETWEEN(0,100)</f>
        <v>70</v>
      </c>
      <c r="X2064" s="74">
        <f t="shared" ref="X2064:X2127" ca="1" si="620">NORMINV(RAND(),0,1)</f>
        <v>-1.1958927136333681</v>
      </c>
      <c r="Y2064" s="75">
        <f t="shared" ref="Y2064:Y2127" ca="1" si="621">IF(AND(X2064&gt;$F$6,$F$6&gt;0),$F$6,X2064)</f>
        <v>-1.1958927136333681</v>
      </c>
      <c r="Z2064" s="74">
        <f t="shared" ref="Z2064:Z2127" ca="1" si="622">EXP(Y2064)</f>
        <v>0.30243384681757168</v>
      </c>
      <c r="AA2064" s="76">
        <f t="shared" ref="AA2064:AA2127" ca="1" si="623">$F$3*Y2064</f>
        <v>-1195.8927136333682</v>
      </c>
      <c r="AB2064" s="76">
        <f t="shared" ref="AB2064:AB2127" ca="1" si="624">$F$3*Z2064</f>
        <v>302.43384681757169</v>
      </c>
    </row>
    <row r="2065" spans="1:28" x14ac:dyDescent="0.25">
      <c r="A2065" s="2">
        <f t="shared" ref="A2065:A2128" si="625">IF(AND(A2064=12,OR(A$14="MS",A$14="M0")),1,IF(AND(A2064=4,OR(A$14="WS",A$14="W0")),1,IF(AND(A2064=30,OR(A$14="DS",A$14="D0")),1,A2064+1)))</f>
        <v>11</v>
      </c>
      <c r="B2065" s="16">
        <f ca="1">VLOOKUP(A2065,PERIODS!$O$4:$P$33,2,FALSE)</f>
        <v>3.3000000000000002E-2</v>
      </c>
      <c r="C2065" s="15"/>
      <c r="D2065" s="18">
        <v>2051</v>
      </c>
      <c r="E2065" s="34">
        <f t="shared" ca="1" si="608"/>
        <v>16287.131007430746</v>
      </c>
      <c r="F2065" s="34">
        <f t="shared" ca="1" si="609"/>
        <v>3300</v>
      </c>
      <c r="G2065" s="69">
        <f t="shared" ca="1" si="613"/>
        <v>0</v>
      </c>
      <c r="H2065" s="34">
        <f t="shared" ca="1" si="614"/>
        <v>1959.9639845400536</v>
      </c>
      <c r="I2065" s="34">
        <f t="shared" ca="1" si="615"/>
        <v>5259.9639845400534</v>
      </c>
      <c r="J2065" s="18">
        <f ca="1">SUM(INDIRECT(ADDRESS(ROW(F2065),COLUMN(F2065),4)):INDIRECT(ADDRESS(ROW(F2065)+N$5-1,COLUMN(F2065),4)))</f>
        <v>23300</v>
      </c>
      <c r="K2065" s="18">
        <f t="shared" ca="1" si="616"/>
        <v>16350</v>
      </c>
      <c r="L2065" s="18">
        <f t="shared" ref="L2065:L2128" ca="1" si="626">IF((E2065+K2064)&lt;J2065,N$2,0)</f>
        <v>0</v>
      </c>
      <c r="M2065" s="18">
        <f t="shared" ca="1" si="610"/>
        <v>0</v>
      </c>
      <c r="N2065" s="34">
        <f t="shared" ca="1" si="617"/>
        <v>11027.167022890691</v>
      </c>
      <c r="P2065" s="18">
        <f t="shared" ca="1" si="611"/>
        <v>1959.9639845400536</v>
      </c>
      <c r="Q2065" s="47">
        <f ca="1">SUM(L$15:L2065)-SUM(M$15:M2065)</f>
        <v>16350</v>
      </c>
      <c r="R2065" s="47" t="str">
        <f t="shared" ca="1" si="612"/>
        <v>M2068</v>
      </c>
      <c r="S2065" s="40">
        <f t="shared" ca="1" si="618"/>
        <v>0</v>
      </c>
      <c r="T2065" s="46">
        <f t="shared" ca="1" si="619"/>
        <v>0</v>
      </c>
      <c r="X2065" s="74">
        <f t="shared" ca="1" si="620"/>
        <v>2.2317745843701418</v>
      </c>
      <c r="Y2065" s="75">
        <f t="shared" ca="1" si="621"/>
        <v>1.9599639845400536</v>
      </c>
      <c r="Z2065" s="74">
        <f t="shared" ca="1" si="622"/>
        <v>7.0990713842313315</v>
      </c>
      <c r="AA2065" s="76">
        <f t="shared" ca="1" si="623"/>
        <v>1959.9639845400536</v>
      </c>
      <c r="AB2065" s="76">
        <f t="shared" ca="1" si="624"/>
        <v>7099.0713842313316</v>
      </c>
    </row>
    <row r="2066" spans="1:28" x14ac:dyDescent="0.25">
      <c r="A2066" s="2">
        <f t="shared" si="625"/>
        <v>12</v>
      </c>
      <c r="B2066" s="16">
        <f ca="1">VLOOKUP(A2066,PERIODS!$O$4:$P$33,2,FALSE)</f>
        <v>3.3000000000000002E-2</v>
      </c>
      <c r="C2066" s="15"/>
      <c r="D2066" s="18">
        <v>2052</v>
      </c>
      <c r="E2066" s="34">
        <f t="shared" ca="1" si="608"/>
        <v>11027.167022890691</v>
      </c>
      <c r="F2066" s="34">
        <f t="shared" ca="1" si="609"/>
        <v>3300</v>
      </c>
      <c r="G2066" s="69">
        <f t="shared" ca="1" si="613"/>
        <v>0</v>
      </c>
      <c r="H2066" s="34">
        <f t="shared" ca="1" si="614"/>
        <v>1032.0275340089254</v>
      </c>
      <c r="I2066" s="34">
        <f t="shared" ca="1" si="615"/>
        <v>4332.0275340089256</v>
      </c>
      <c r="J2066" s="18">
        <f ca="1">SUM(INDIRECT(ADDRESS(ROW(F2066),COLUMN(F2066),4)):INDIRECT(ADDRESS(ROW(F2066)+N$5-1,COLUMN(F2066),4)))</f>
        <v>23500</v>
      </c>
      <c r="K2066" s="18">
        <f t="shared" ca="1" si="616"/>
        <v>0</v>
      </c>
      <c r="L2066" s="18">
        <f t="shared" ca="1" si="626"/>
        <v>0</v>
      </c>
      <c r="M2066" s="18">
        <f t="shared" ca="1" si="610"/>
        <v>16350</v>
      </c>
      <c r="N2066" s="34">
        <f t="shared" ca="1" si="617"/>
        <v>23045.139488881767</v>
      </c>
      <c r="P2066" s="18">
        <f t="shared" ca="1" si="611"/>
        <v>1032.0275340089254</v>
      </c>
      <c r="Q2066" s="47">
        <f ca="1">SUM(L$15:L2066)-SUM(M$15:M2066)</f>
        <v>0</v>
      </c>
      <c r="R2066" s="47" t="str">
        <f t="shared" ca="1" si="612"/>
        <v>M2069</v>
      </c>
      <c r="S2066" s="40">
        <f t="shared" ca="1" si="618"/>
        <v>0</v>
      </c>
      <c r="T2066" s="46">
        <f t="shared" ca="1" si="619"/>
        <v>11</v>
      </c>
      <c r="X2066" s="74">
        <f t="shared" ca="1" si="620"/>
        <v>1.0320275340089253</v>
      </c>
      <c r="Y2066" s="75">
        <f t="shared" ca="1" si="621"/>
        <v>1.0320275340089253</v>
      </c>
      <c r="Z2066" s="74">
        <f t="shared" ca="1" si="622"/>
        <v>2.8067508522758673</v>
      </c>
      <c r="AA2066" s="76">
        <f t="shared" ca="1" si="623"/>
        <v>1032.0275340089254</v>
      </c>
      <c r="AB2066" s="76">
        <f t="shared" ca="1" si="624"/>
        <v>2806.7508522758671</v>
      </c>
    </row>
    <row r="2067" spans="1:28" x14ac:dyDescent="0.25">
      <c r="A2067" s="2">
        <f t="shared" si="625"/>
        <v>13</v>
      </c>
      <c r="B2067" s="16">
        <f ca="1">VLOOKUP(A2067,PERIODS!$O$4:$P$33,2,FALSE)</f>
        <v>3.3000000000000002E-2</v>
      </c>
      <c r="C2067" s="15"/>
      <c r="D2067" s="18">
        <v>2053</v>
      </c>
      <c r="E2067" s="34">
        <f t="shared" ca="1" si="608"/>
        <v>23045.139488881767</v>
      </c>
      <c r="F2067" s="34">
        <f t="shared" ca="1" si="609"/>
        <v>3300</v>
      </c>
      <c r="G2067" s="69">
        <f t="shared" ca="1" si="613"/>
        <v>0</v>
      </c>
      <c r="H2067" s="34">
        <f t="shared" ca="1" si="614"/>
        <v>16.850906574314561</v>
      </c>
      <c r="I2067" s="34">
        <f t="shared" ca="1" si="615"/>
        <v>3316.8509065743146</v>
      </c>
      <c r="J2067" s="18">
        <f ca="1">SUM(INDIRECT(ADDRESS(ROW(F2067),COLUMN(F2067),4)):INDIRECT(ADDRESS(ROW(F2067)+N$5-1,COLUMN(F2067),4)))</f>
        <v>23700</v>
      </c>
      <c r="K2067" s="18">
        <f t="shared" ca="1" si="616"/>
        <v>16350</v>
      </c>
      <c r="L2067" s="18">
        <f t="shared" ca="1" si="626"/>
        <v>16350</v>
      </c>
      <c r="M2067" s="18">
        <f t="shared" ca="1" si="610"/>
        <v>0</v>
      </c>
      <c r="N2067" s="34">
        <f t="shared" ca="1" si="617"/>
        <v>19728.288582307454</v>
      </c>
      <c r="P2067" s="18">
        <f t="shared" ca="1" si="611"/>
        <v>16.850906574314561</v>
      </c>
      <c r="Q2067" s="47">
        <f ca="1">SUM(L$15:L2067)-SUM(M$15:M2067)</f>
        <v>16350</v>
      </c>
      <c r="R2067" s="47" t="str">
        <f t="shared" ca="1" si="612"/>
        <v>M2070</v>
      </c>
      <c r="S2067" s="40">
        <f t="shared" ca="1" si="618"/>
        <v>0</v>
      </c>
      <c r="T2067" s="46">
        <f t="shared" ca="1" si="619"/>
        <v>23</v>
      </c>
      <c r="X2067" s="74">
        <f t="shared" ca="1" si="620"/>
        <v>1.685090657431456E-2</v>
      </c>
      <c r="Y2067" s="75">
        <f t="shared" ca="1" si="621"/>
        <v>1.685090657431456E-2</v>
      </c>
      <c r="Z2067" s="74">
        <f t="shared" ca="1" si="622"/>
        <v>1.0169936839491387</v>
      </c>
      <c r="AA2067" s="76">
        <f t="shared" ca="1" si="623"/>
        <v>16.850906574314561</v>
      </c>
      <c r="AB2067" s="76">
        <f t="shared" ca="1" si="624"/>
        <v>1016.9936839491387</v>
      </c>
    </row>
    <row r="2068" spans="1:28" x14ac:dyDescent="0.25">
      <c r="A2068" s="2">
        <f t="shared" si="625"/>
        <v>14</v>
      </c>
      <c r="B2068" s="16">
        <f ca="1">VLOOKUP(A2068,PERIODS!$O$4:$P$33,2,FALSE)</f>
        <v>3.3000000000000002E-2</v>
      </c>
      <c r="C2068" s="15"/>
      <c r="D2068" s="18">
        <v>2054</v>
      </c>
      <c r="E2068" s="34">
        <f t="shared" ca="1" si="608"/>
        <v>19728.288582307454</v>
      </c>
      <c r="F2068" s="34">
        <f t="shared" ca="1" si="609"/>
        <v>3300</v>
      </c>
      <c r="G2068" s="69">
        <f t="shared" ca="1" si="613"/>
        <v>0</v>
      </c>
      <c r="H2068" s="34">
        <f t="shared" ca="1" si="614"/>
        <v>-1380.548097665489</v>
      </c>
      <c r="I2068" s="34">
        <f t="shared" ca="1" si="615"/>
        <v>1919.451902334511</v>
      </c>
      <c r="J2068" s="18">
        <f ca="1">SUM(INDIRECT(ADDRESS(ROW(F2068),COLUMN(F2068),4)):INDIRECT(ADDRESS(ROW(F2068)+N$5-1,COLUMN(F2068),4)))</f>
        <v>23900</v>
      </c>
      <c r="K2068" s="18">
        <f t="shared" ca="1" si="616"/>
        <v>16350</v>
      </c>
      <c r="L2068" s="18">
        <f t="shared" ca="1" si="626"/>
        <v>0</v>
      </c>
      <c r="M2068" s="18">
        <f t="shared" ca="1" si="610"/>
        <v>0</v>
      </c>
      <c r="N2068" s="34">
        <f t="shared" ca="1" si="617"/>
        <v>17808.836679972941</v>
      </c>
      <c r="P2068" s="18">
        <f t="shared" ca="1" si="611"/>
        <v>1380.548097665489</v>
      </c>
      <c r="Q2068" s="47">
        <f ca="1">SUM(L$15:L2068)-SUM(M$15:M2068)</f>
        <v>16350</v>
      </c>
      <c r="R2068" s="47" t="str">
        <f t="shared" ca="1" si="612"/>
        <v>M2071</v>
      </c>
      <c r="S2068" s="40">
        <f t="shared" ca="1" si="618"/>
        <v>0</v>
      </c>
      <c r="T2068" s="46">
        <f t="shared" ca="1" si="619"/>
        <v>73</v>
      </c>
      <c r="X2068" s="74">
        <f t="shared" ca="1" si="620"/>
        <v>-1.3805480976654889</v>
      </c>
      <c r="Y2068" s="75">
        <f t="shared" ca="1" si="621"/>
        <v>-1.3805480976654889</v>
      </c>
      <c r="Z2068" s="74">
        <f t="shared" ca="1" si="622"/>
        <v>0.25144070122372314</v>
      </c>
      <c r="AA2068" s="76">
        <f t="shared" ca="1" si="623"/>
        <v>-1380.548097665489</v>
      </c>
      <c r="AB2068" s="76">
        <f t="shared" ca="1" si="624"/>
        <v>251.44070122372315</v>
      </c>
    </row>
    <row r="2069" spans="1:28" x14ac:dyDescent="0.25">
      <c r="A2069" s="2">
        <f t="shared" si="625"/>
        <v>15</v>
      </c>
      <c r="B2069" s="16">
        <f ca="1">VLOOKUP(A2069,PERIODS!$O$4:$P$33,2,FALSE)</f>
        <v>3.3000000000000002E-2</v>
      </c>
      <c r="C2069" s="15"/>
      <c r="D2069" s="18">
        <v>2055</v>
      </c>
      <c r="E2069" s="34">
        <f t="shared" ca="1" si="608"/>
        <v>17808.836679972941</v>
      </c>
      <c r="F2069" s="34">
        <f t="shared" ca="1" si="609"/>
        <v>3300</v>
      </c>
      <c r="G2069" s="69">
        <f t="shared" ca="1" si="613"/>
        <v>0</v>
      </c>
      <c r="H2069" s="34">
        <f t="shared" ca="1" si="614"/>
        <v>-614.65918669665666</v>
      </c>
      <c r="I2069" s="34">
        <f t="shared" ca="1" si="615"/>
        <v>2685.3408133033436</v>
      </c>
      <c r="J2069" s="18">
        <f ca="1">SUM(INDIRECT(ADDRESS(ROW(F2069),COLUMN(F2069),4)):INDIRECT(ADDRESS(ROW(F2069)+N$5-1,COLUMN(F2069),4)))</f>
        <v>24100</v>
      </c>
      <c r="K2069" s="18">
        <f t="shared" ca="1" si="616"/>
        <v>16350</v>
      </c>
      <c r="L2069" s="18">
        <f t="shared" ca="1" si="626"/>
        <v>0</v>
      </c>
      <c r="M2069" s="18">
        <f t="shared" ca="1" si="610"/>
        <v>0</v>
      </c>
      <c r="N2069" s="34">
        <f t="shared" ca="1" si="617"/>
        <v>15123.495866669597</v>
      </c>
      <c r="P2069" s="18">
        <f t="shared" ca="1" si="611"/>
        <v>614.65918669665666</v>
      </c>
      <c r="Q2069" s="47">
        <f ca="1">SUM(L$15:L2069)-SUM(M$15:M2069)</f>
        <v>16350</v>
      </c>
      <c r="R2069" s="47" t="str">
        <f t="shared" ca="1" si="612"/>
        <v>M2072</v>
      </c>
      <c r="S2069" s="40">
        <f t="shared" ca="1" si="618"/>
        <v>0</v>
      </c>
      <c r="T2069" s="46">
        <f t="shared" ca="1" si="619"/>
        <v>94</v>
      </c>
      <c r="X2069" s="74">
        <f t="shared" ca="1" si="620"/>
        <v>-0.61465918669665665</v>
      </c>
      <c r="Y2069" s="75">
        <f t="shared" ca="1" si="621"/>
        <v>-0.61465918669665665</v>
      </c>
      <c r="Z2069" s="74">
        <f t="shared" ca="1" si="622"/>
        <v>0.54082518432105908</v>
      </c>
      <c r="AA2069" s="76">
        <f t="shared" ca="1" si="623"/>
        <v>-614.65918669665666</v>
      </c>
      <c r="AB2069" s="76">
        <f t="shared" ca="1" si="624"/>
        <v>540.82518432105906</v>
      </c>
    </row>
    <row r="2070" spans="1:28" x14ac:dyDescent="0.25">
      <c r="A2070" s="2">
        <f t="shared" si="625"/>
        <v>16</v>
      </c>
      <c r="B2070" s="16">
        <f ca="1">VLOOKUP(A2070,PERIODS!$O$4:$P$33,2,FALSE)</f>
        <v>3.3000000000000002E-2</v>
      </c>
      <c r="C2070" s="15"/>
      <c r="D2070" s="18">
        <v>2056</v>
      </c>
      <c r="E2070" s="34">
        <f t="shared" ca="1" si="608"/>
        <v>15123.495866669597</v>
      </c>
      <c r="F2070" s="34">
        <f t="shared" ca="1" si="609"/>
        <v>3300</v>
      </c>
      <c r="G2070" s="69">
        <f t="shared" ca="1" si="613"/>
        <v>0</v>
      </c>
      <c r="H2070" s="34">
        <f t="shared" ca="1" si="614"/>
        <v>-1270.8227347934621</v>
      </c>
      <c r="I2070" s="34">
        <f t="shared" ca="1" si="615"/>
        <v>2029.1772652065379</v>
      </c>
      <c r="J2070" s="18">
        <f ca="1">SUM(INDIRECT(ADDRESS(ROW(F2070),COLUMN(F2070),4)):INDIRECT(ADDRESS(ROW(F2070)+N$5-1,COLUMN(F2070),4)))</f>
        <v>24300</v>
      </c>
      <c r="K2070" s="18">
        <f t="shared" ca="1" si="616"/>
        <v>0</v>
      </c>
      <c r="L2070" s="18">
        <f t="shared" ca="1" si="626"/>
        <v>0</v>
      </c>
      <c r="M2070" s="18">
        <f t="shared" ca="1" si="610"/>
        <v>16350</v>
      </c>
      <c r="N2070" s="34">
        <f t="shared" ca="1" si="617"/>
        <v>29444.318601463059</v>
      </c>
      <c r="P2070" s="18">
        <f t="shared" ca="1" si="611"/>
        <v>1270.8227347934621</v>
      </c>
      <c r="Q2070" s="47">
        <f ca="1">SUM(L$15:L2070)-SUM(M$15:M2070)</f>
        <v>0</v>
      </c>
      <c r="R2070" s="47" t="str">
        <f t="shared" ca="1" si="612"/>
        <v>M2073</v>
      </c>
      <c r="S2070" s="40">
        <f t="shared" ca="1" si="618"/>
        <v>0</v>
      </c>
      <c r="T2070" s="46">
        <f t="shared" ca="1" si="619"/>
        <v>72</v>
      </c>
      <c r="X2070" s="74">
        <f t="shared" ca="1" si="620"/>
        <v>-1.2708227347934622</v>
      </c>
      <c r="Y2070" s="75">
        <f t="shared" ca="1" si="621"/>
        <v>-1.2708227347934622</v>
      </c>
      <c r="Z2070" s="74">
        <f t="shared" ca="1" si="622"/>
        <v>0.2806006668523926</v>
      </c>
      <c r="AA2070" s="76">
        <f t="shared" ca="1" si="623"/>
        <v>-1270.8227347934621</v>
      </c>
      <c r="AB2070" s="76">
        <f t="shared" ca="1" si="624"/>
        <v>280.60066685239258</v>
      </c>
    </row>
    <row r="2071" spans="1:28" x14ac:dyDescent="0.25">
      <c r="A2071" s="2">
        <f t="shared" si="625"/>
        <v>17</v>
      </c>
      <c r="B2071" s="16">
        <f ca="1">VLOOKUP(A2071,PERIODS!$O$4:$P$33,2,FALSE)</f>
        <v>3.5000000000000003E-2</v>
      </c>
      <c r="C2071" s="15"/>
      <c r="D2071" s="18">
        <v>2057</v>
      </c>
      <c r="E2071" s="34">
        <f t="shared" ca="1" si="608"/>
        <v>29444.318601463059</v>
      </c>
      <c r="F2071" s="34">
        <f t="shared" ca="1" si="609"/>
        <v>3500.0000000000005</v>
      </c>
      <c r="G2071" s="69">
        <f t="shared" ca="1" si="613"/>
        <v>0</v>
      </c>
      <c r="H2071" s="34">
        <f t="shared" ca="1" si="614"/>
        <v>1959.9639845400536</v>
      </c>
      <c r="I2071" s="34">
        <f t="shared" ca="1" si="615"/>
        <v>5459.9639845400543</v>
      </c>
      <c r="J2071" s="18">
        <f ca="1">SUM(INDIRECT(ADDRESS(ROW(F2071),COLUMN(F2071),4)):INDIRECT(ADDRESS(ROW(F2071)+N$5-1,COLUMN(F2071),4)))</f>
        <v>24500.000000000004</v>
      </c>
      <c r="K2071" s="18">
        <f t="shared" ca="1" si="616"/>
        <v>0</v>
      </c>
      <c r="L2071" s="18">
        <f t="shared" ca="1" si="626"/>
        <v>0</v>
      </c>
      <c r="M2071" s="18">
        <f t="shared" ca="1" si="610"/>
        <v>0</v>
      </c>
      <c r="N2071" s="34">
        <f t="shared" ca="1" si="617"/>
        <v>23984.354616923003</v>
      </c>
      <c r="P2071" s="18">
        <f t="shared" ca="1" si="611"/>
        <v>1959.9639845400536</v>
      </c>
      <c r="Q2071" s="47">
        <f ca="1">SUM(L$15:L2071)-SUM(M$15:M2071)</f>
        <v>0</v>
      </c>
      <c r="R2071" s="47" t="str">
        <f t="shared" ca="1" si="612"/>
        <v>M2074</v>
      </c>
      <c r="S2071" s="40">
        <f t="shared" ca="1" si="618"/>
        <v>0</v>
      </c>
      <c r="T2071" s="46">
        <f t="shared" ca="1" si="619"/>
        <v>48</v>
      </c>
      <c r="X2071" s="74">
        <f t="shared" ca="1" si="620"/>
        <v>2.3368224815360947</v>
      </c>
      <c r="Y2071" s="75">
        <f t="shared" ca="1" si="621"/>
        <v>1.9599639845400536</v>
      </c>
      <c r="Z2071" s="74">
        <f t="shared" ca="1" si="622"/>
        <v>7.0990713842313315</v>
      </c>
      <c r="AA2071" s="76">
        <f t="shared" ca="1" si="623"/>
        <v>1959.9639845400536</v>
      </c>
      <c r="AB2071" s="76">
        <f t="shared" ca="1" si="624"/>
        <v>7099.0713842313316</v>
      </c>
    </row>
    <row r="2072" spans="1:28" x14ac:dyDescent="0.25">
      <c r="A2072" s="2">
        <f t="shared" si="625"/>
        <v>18</v>
      </c>
      <c r="B2072" s="16">
        <f ca="1">VLOOKUP(A2072,PERIODS!$O$4:$P$33,2,FALSE)</f>
        <v>3.5000000000000003E-2</v>
      </c>
      <c r="C2072" s="15"/>
      <c r="D2072" s="18">
        <v>2058</v>
      </c>
      <c r="E2072" s="34">
        <f t="shared" ca="1" si="608"/>
        <v>23984.354616923003</v>
      </c>
      <c r="F2072" s="34">
        <f t="shared" ca="1" si="609"/>
        <v>3500.0000000000005</v>
      </c>
      <c r="G2072" s="69">
        <f t="shared" ca="1" si="613"/>
        <v>0</v>
      </c>
      <c r="H2072" s="34">
        <f t="shared" ca="1" si="614"/>
        <v>1142.5643573692723</v>
      </c>
      <c r="I2072" s="34">
        <f t="shared" ca="1" si="615"/>
        <v>4642.5643573692723</v>
      </c>
      <c r="J2072" s="18">
        <f ca="1">SUM(INDIRECT(ADDRESS(ROW(F2072),COLUMN(F2072),4)):INDIRECT(ADDRESS(ROW(F2072)+N$5-1,COLUMN(F2072),4)))</f>
        <v>24500.000000000004</v>
      </c>
      <c r="K2072" s="18">
        <f t="shared" ca="1" si="616"/>
        <v>16350</v>
      </c>
      <c r="L2072" s="18">
        <f t="shared" ca="1" si="626"/>
        <v>16350</v>
      </c>
      <c r="M2072" s="18">
        <f t="shared" ca="1" si="610"/>
        <v>0</v>
      </c>
      <c r="N2072" s="34">
        <f t="shared" ca="1" si="617"/>
        <v>19341.790259553731</v>
      </c>
      <c r="P2072" s="18">
        <f t="shared" ca="1" si="611"/>
        <v>1142.5643573692723</v>
      </c>
      <c r="Q2072" s="47">
        <f ca="1">SUM(L$15:L2072)-SUM(M$15:M2072)</f>
        <v>16350</v>
      </c>
      <c r="R2072" s="47" t="str">
        <f t="shared" ca="1" si="612"/>
        <v>M2075</v>
      </c>
      <c r="S2072" s="40">
        <f t="shared" ca="1" si="618"/>
        <v>0</v>
      </c>
      <c r="T2072" s="46">
        <f t="shared" ca="1" si="619"/>
        <v>40</v>
      </c>
      <c r="X2072" s="74">
        <f t="shared" ca="1" si="620"/>
        <v>1.1425643573692723</v>
      </c>
      <c r="Y2072" s="75">
        <f t="shared" ca="1" si="621"/>
        <v>1.1425643573692723</v>
      </c>
      <c r="Z2072" s="74">
        <f t="shared" ca="1" si="622"/>
        <v>3.1347968061818063</v>
      </c>
      <c r="AA2072" s="76">
        <f t="shared" ca="1" si="623"/>
        <v>1142.5643573692723</v>
      </c>
      <c r="AB2072" s="76">
        <f t="shared" ca="1" si="624"/>
        <v>3134.7968061818065</v>
      </c>
    </row>
    <row r="2073" spans="1:28" x14ac:dyDescent="0.25">
      <c r="A2073" s="2">
        <f t="shared" si="625"/>
        <v>19</v>
      </c>
      <c r="B2073" s="16">
        <f ca="1">VLOOKUP(A2073,PERIODS!$O$4:$P$33,2,FALSE)</f>
        <v>3.5000000000000003E-2</v>
      </c>
      <c r="C2073" s="15"/>
      <c r="D2073" s="18">
        <v>2059</v>
      </c>
      <c r="E2073" s="34">
        <f t="shared" ca="1" si="608"/>
        <v>19341.790259553731</v>
      </c>
      <c r="F2073" s="34">
        <f t="shared" ca="1" si="609"/>
        <v>3500.0000000000005</v>
      </c>
      <c r="G2073" s="69">
        <f t="shared" ca="1" si="613"/>
        <v>0</v>
      </c>
      <c r="H2073" s="34">
        <f t="shared" ca="1" si="614"/>
        <v>-956.04988581137775</v>
      </c>
      <c r="I2073" s="34">
        <f t="shared" ca="1" si="615"/>
        <v>2543.9501141886226</v>
      </c>
      <c r="J2073" s="18">
        <f ca="1">SUM(INDIRECT(ADDRESS(ROW(F2073),COLUMN(F2073),4)):INDIRECT(ADDRESS(ROW(F2073)+N$5-1,COLUMN(F2073),4)))</f>
        <v>24500.000000000004</v>
      </c>
      <c r="K2073" s="18">
        <f t="shared" ca="1" si="616"/>
        <v>16350</v>
      </c>
      <c r="L2073" s="18">
        <f t="shared" ca="1" si="626"/>
        <v>0</v>
      </c>
      <c r="M2073" s="18">
        <f t="shared" ca="1" si="610"/>
        <v>0</v>
      </c>
      <c r="N2073" s="34">
        <f t="shared" ca="1" si="617"/>
        <v>16797.840145365109</v>
      </c>
      <c r="P2073" s="18">
        <f t="shared" ca="1" si="611"/>
        <v>956.04988581137775</v>
      </c>
      <c r="Q2073" s="47">
        <f ca="1">SUM(L$15:L2073)-SUM(M$15:M2073)</f>
        <v>16350</v>
      </c>
      <c r="R2073" s="47" t="str">
        <f t="shared" ca="1" si="612"/>
        <v>M2076</v>
      </c>
      <c r="S2073" s="40">
        <f t="shared" ca="1" si="618"/>
        <v>0</v>
      </c>
      <c r="T2073" s="46">
        <f t="shared" ca="1" si="619"/>
        <v>43</v>
      </c>
      <c r="X2073" s="74">
        <f t="shared" ca="1" si="620"/>
        <v>-0.95604988581137773</v>
      </c>
      <c r="Y2073" s="75">
        <f t="shared" ca="1" si="621"/>
        <v>-0.95604988581137773</v>
      </c>
      <c r="Z2073" s="74">
        <f t="shared" ca="1" si="622"/>
        <v>0.38440834774972449</v>
      </c>
      <c r="AA2073" s="76">
        <f t="shared" ca="1" si="623"/>
        <v>-956.04988581137775</v>
      </c>
      <c r="AB2073" s="76">
        <f t="shared" ca="1" si="624"/>
        <v>384.4083477497245</v>
      </c>
    </row>
    <row r="2074" spans="1:28" x14ac:dyDescent="0.25">
      <c r="A2074" s="2">
        <f t="shared" si="625"/>
        <v>20</v>
      </c>
      <c r="B2074" s="16">
        <f ca="1">VLOOKUP(A2074,PERIODS!$O$4:$P$33,2,FALSE)</f>
        <v>3.5000000000000003E-2</v>
      </c>
      <c r="C2074" s="15"/>
      <c r="D2074" s="18">
        <v>2060</v>
      </c>
      <c r="E2074" s="34">
        <f t="shared" ca="1" si="608"/>
        <v>16797.840145365109</v>
      </c>
      <c r="F2074" s="34">
        <f t="shared" ca="1" si="609"/>
        <v>3500.0000000000005</v>
      </c>
      <c r="G2074" s="69">
        <f t="shared" ca="1" si="613"/>
        <v>0</v>
      </c>
      <c r="H2074" s="34">
        <f t="shared" ca="1" si="614"/>
        <v>-1251.7928163192166</v>
      </c>
      <c r="I2074" s="34">
        <f t="shared" ca="1" si="615"/>
        <v>2248.2071836807836</v>
      </c>
      <c r="J2074" s="18">
        <f ca="1">SUM(INDIRECT(ADDRESS(ROW(F2074),COLUMN(F2074),4)):INDIRECT(ADDRESS(ROW(F2074)+N$5-1,COLUMN(F2074),4)))</f>
        <v>24500.000000000004</v>
      </c>
      <c r="K2074" s="18">
        <f t="shared" ca="1" si="616"/>
        <v>16350</v>
      </c>
      <c r="L2074" s="18">
        <f t="shared" ca="1" si="626"/>
        <v>0</v>
      </c>
      <c r="M2074" s="18">
        <f t="shared" ca="1" si="610"/>
        <v>0</v>
      </c>
      <c r="N2074" s="34">
        <f t="shared" ca="1" si="617"/>
        <v>14549.632961684325</v>
      </c>
      <c r="P2074" s="18">
        <f t="shared" ca="1" si="611"/>
        <v>1251.7928163192166</v>
      </c>
      <c r="Q2074" s="47">
        <f ca="1">SUM(L$15:L2074)-SUM(M$15:M2074)</f>
        <v>16350</v>
      </c>
      <c r="R2074" s="47" t="str">
        <f t="shared" ca="1" si="612"/>
        <v>M2077</v>
      </c>
      <c r="S2074" s="40">
        <f t="shared" ca="1" si="618"/>
        <v>0</v>
      </c>
      <c r="T2074" s="46">
        <f t="shared" ca="1" si="619"/>
        <v>75</v>
      </c>
      <c r="X2074" s="74">
        <f t="shared" ca="1" si="620"/>
        <v>-1.2517928163192167</v>
      </c>
      <c r="Y2074" s="75">
        <f t="shared" ca="1" si="621"/>
        <v>-1.2517928163192167</v>
      </c>
      <c r="Z2074" s="74">
        <f t="shared" ca="1" si="622"/>
        <v>0.28599160655028411</v>
      </c>
      <c r="AA2074" s="76">
        <f t="shared" ca="1" si="623"/>
        <v>-1251.7928163192166</v>
      </c>
      <c r="AB2074" s="76">
        <f t="shared" ca="1" si="624"/>
        <v>285.99160655028413</v>
      </c>
    </row>
    <row r="2075" spans="1:28" x14ac:dyDescent="0.25">
      <c r="A2075" s="2">
        <f t="shared" si="625"/>
        <v>21</v>
      </c>
      <c r="B2075" s="16">
        <f ca="1">VLOOKUP(A2075,PERIODS!$O$4:$P$33,2,FALSE)</f>
        <v>3.5000000000000003E-2</v>
      </c>
      <c r="C2075" s="15"/>
      <c r="D2075" s="18">
        <v>2061</v>
      </c>
      <c r="E2075" s="34">
        <f t="shared" ca="1" si="608"/>
        <v>14549.632961684325</v>
      </c>
      <c r="F2075" s="34">
        <f t="shared" ca="1" si="609"/>
        <v>3500.0000000000005</v>
      </c>
      <c r="G2075" s="69">
        <f t="shared" ca="1" si="613"/>
        <v>0</v>
      </c>
      <c r="H2075" s="34">
        <f t="shared" ca="1" si="614"/>
        <v>-265.78321443416223</v>
      </c>
      <c r="I2075" s="34">
        <f t="shared" ca="1" si="615"/>
        <v>3234.2167855658381</v>
      </c>
      <c r="J2075" s="18">
        <f ca="1">SUM(INDIRECT(ADDRESS(ROW(F2075),COLUMN(F2075),4)):INDIRECT(ADDRESS(ROW(F2075)+N$5-1,COLUMN(F2075),4)))</f>
        <v>24500.000000000004</v>
      </c>
      <c r="K2075" s="18">
        <f t="shared" ca="1" si="616"/>
        <v>0</v>
      </c>
      <c r="L2075" s="18">
        <f t="shared" ca="1" si="626"/>
        <v>0</v>
      </c>
      <c r="M2075" s="18">
        <f t="shared" ca="1" si="610"/>
        <v>16350</v>
      </c>
      <c r="N2075" s="34">
        <f t="shared" ca="1" si="617"/>
        <v>27665.416176118488</v>
      </c>
      <c r="P2075" s="18">
        <f t="shared" ca="1" si="611"/>
        <v>265.78321443416223</v>
      </c>
      <c r="Q2075" s="47">
        <f ca="1">SUM(L$15:L2075)-SUM(M$15:M2075)</f>
        <v>0</v>
      </c>
      <c r="R2075" s="47" t="str">
        <f t="shared" ca="1" si="612"/>
        <v>M2078</v>
      </c>
      <c r="S2075" s="40">
        <f t="shared" ca="1" si="618"/>
        <v>0</v>
      </c>
      <c r="T2075" s="46">
        <f t="shared" ca="1" si="619"/>
        <v>39</v>
      </c>
      <c r="X2075" s="74">
        <f t="shared" ca="1" si="620"/>
        <v>-0.26578321443416225</v>
      </c>
      <c r="Y2075" s="75">
        <f t="shared" ca="1" si="621"/>
        <v>-0.26578321443416225</v>
      </c>
      <c r="Z2075" s="74">
        <f t="shared" ca="1" si="622"/>
        <v>0.76660529845203562</v>
      </c>
      <c r="AA2075" s="76">
        <f t="shared" ca="1" si="623"/>
        <v>-265.78321443416223</v>
      </c>
      <c r="AB2075" s="76">
        <f t="shared" ca="1" si="624"/>
        <v>766.60529845203564</v>
      </c>
    </row>
    <row r="2076" spans="1:28" x14ac:dyDescent="0.25">
      <c r="A2076" s="2">
        <f t="shared" si="625"/>
        <v>22</v>
      </c>
      <c r="B2076" s="16">
        <f ca="1">VLOOKUP(A2076,PERIODS!$O$4:$P$33,2,FALSE)</f>
        <v>3.5000000000000003E-2</v>
      </c>
      <c r="C2076" s="15"/>
      <c r="D2076" s="18">
        <v>2062</v>
      </c>
      <c r="E2076" s="34">
        <f t="shared" ca="1" si="608"/>
        <v>27665.416176118488</v>
      </c>
      <c r="F2076" s="34">
        <f t="shared" ca="1" si="609"/>
        <v>3500.0000000000005</v>
      </c>
      <c r="G2076" s="69">
        <f t="shared" ca="1" si="613"/>
        <v>0</v>
      </c>
      <c r="H2076" s="34">
        <f t="shared" ca="1" si="614"/>
        <v>-329.10828105559546</v>
      </c>
      <c r="I2076" s="34">
        <f t="shared" ca="1" si="615"/>
        <v>3170.8917189444051</v>
      </c>
      <c r="J2076" s="18">
        <f ca="1">SUM(INDIRECT(ADDRESS(ROW(F2076),COLUMN(F2076),4)):INDIRECT(ADDRESS(ROW(F2076)+N$5-1,COLUMN(F2076),4)))</f>
        <v>25000.000000000004</v>
      </c>
      <c r="K2076" s="18">
        <f t="shared" ca="1" si="616"/>
        <v>0</v>
      </c>
      <c r="L2076" s="18">
        <f t="shared" ca="1" si="626"/>
        <v>0</v>
      </c>
      <c r="M2076" s="18">
        <f t="shared" ca="1" si="610"/>
        <v>0</v>
      </c>
      <c r="N2076" s="34">
        <f t="shared" ca="1" si="617"/>
        <v>24494.524457174084</v>
      </c>
      <c r="P2076" s="18">
        <f t="shared" ca="1" si="611"/>
        <v>329.10828105559546</v>
      </c>
      <c r="Q2076" s="47">
        <f ca="1">SUM(L$15:L2076)-SUM(M$15:M2076)</f>
        <v>0</v>
      </c>
      <c r="R2076" s="47" t="str">
        <f t="shared" ca="1" si="612"/>
        <v>M2079</v>
      </c>
      <c r="S2076" s="40">
        <f t="shared" ca="1" si="618"/>
        <v>0</v>
      </c>
      <c r="T2076" s="46">
        <f t="shared" ca="1" si="619"/>
        <v>77</v>
      </c>
      <c r="X2076" s="74">
        <f t="shared" ca="1" si="620"/>
        <v>-0.32910828105559548</v>
      </c>
      <c r="Y2076" s="75">
        <f t="shared" ca="1" si="621"/>
        <v>-0.32910828105559548</v>
      </c>
      <c r="Z2076" s="74">
        <f t="shared" ca="1" si="622"/>
        <v>0.71956509726024842</v>
      </c>
      <c r="AA2076" s="76">
        <f t="shared" ca="1" si="623"/>
        <v>-329.10828105559546</v>
      </c>
      <c r="AB2076" s="76">
        <f t="shared" ca="1" si="624"/>
        <v>719.56509726024842</v>
      </c>
    </row>
    <row r="2077" spans="1:28" x14ac:dyDescent="0.25">
      <c r="A2077" s="2">
        <f t="shared" si="625"/>
        <v>23</v>
      </c>
      <c r="B2077" s="16">
        <f ca="1">VLOOKUP(A2077,PERIODS!$O$4:$P$33,2,FALSE)</f>
        <v>3.5000000000000003E-2</v>
      </c>
      <c r="C2077" s="15"/>
      <c r="D2077" s="18">
        <v>2063</v>
      </c>
      <c r="E2077" s="34">
        <f t="shared" ca="1" si="608"/>
        <v>24494.524457174084</v>
      </c>
      <c r="F2077" s="34">
        <f t="shared" ca="1" si="609"/>
        <v>3500.0000000000005</v>
      </c>
      <c r="G2077" s="69">
        <f t="shared" ca="1" si="613"/>
        <v>0</v>
      </c>
      <c r="H2077" s="34">
        <f t="shared" ca="1" si="614"/>
        <v>49.629594810567312</v>
      </c>
      <c r="I2077" s="34">
        <f t="shared" ca="1" si="615"/>
        <v>3549.6295948105676</v>
      </c>
      <c r="J2077" s="18">
        <f ca="1">SUM(INDIRECT(ADDRESS(ROW(F2077),COLUMN(F2077),4)):INDIRECT(ADDRESS(ROW(F2077)+N$5-1,COLUMN(F2077),4)))</f>
        <v>25500.000000000004</v>
      </c>
      <c r="K2077" s="18">
        <f t="shared" ca="1" si="616"/>
        <v>16350</v>
      </c>
      <c r="L2077" s="18">
        <f t="shared" ca="1" si="626"/>
        <v>16350</v>
      </c>
      <c r="M2077" s="18">
        <f t="shared" ca="1" si="610"/>
        <v>0</v>
      </c>
      <c r="N2077" s="34">
        <f t="shared" ca="1" si="617"/>
        <v>20944.894862363515</v>
      </c>
      <c r="P2077" s="18">
        <f t="shared" ca="1" si="611"/>
        <v>49.629594810567312</v>
      </c>
      <c r="Q2077" s="47">
        <f ca="1">SUM(L$15:L2077)-SUM(M$15:M2077)</f>
        <v>16350</v>
      </c>
      <c r="R2077" s="47" t="str">
        <f t="shared" ca="1" si="612"/>
        <v>M2080</v>
      </c>
      <c r="S2077" s="40">
        <f t="shared" ca="1" si="618"/>
        <v>0</v>
      </c>
      <c r="T2077" s="46">
        <f t="shared" ca="1" si="619"/>
        <v>82</v>
      </c>
      <c r="X2077" s="74">
        <f t="shared" ca="1" si="620"/>
        <v>4.9629594810567314E-2</v>
      </c>
      <c r="Y2077" s="75">
        <f t="shared" ca="1" si="621"/>
        <v>4.9629594810567314E-2</v>
      </c>
      <c r="Z2077" s="74">
        <f t="shared" ca="1" si="622"/>
        <v>1.0508817722147219</v>
      </c>
      <c r="AA2077" s="76">
        <f t="shared" ca="1" si="623"/>
        <v>49.629594810567312</v>
      </c>
      <c r="AB2077" s="76">
        <f t="shared" ca="1" si="624"/>
        <v>1050.8817722147219</v>
      </c>
    </row>
    <row r="2078" spans="1:28" x14ac:dyDescent="0.25">
      <c r="A2078" s="2">
        <f t="shared" si="625"/>
        <v>24</v>
      </c>
      <c r="B2078" s="16">
        <f ca="1">VLOOKUP(A2078,PERIODS!$O$4:$P$33,2,FALSE)</f>
        <v>3.5000000000000003E-2</v>
      </c>
      <c r="C2078" s="15"/>
      <c r="D2078" s="18">
        <v>2064</v>
      </c>
      <c r="E2078" s="34">
        <f t="shared" ca="1" si="608"/>
        <v>20944.894862363515</v>
      </c>
      <c r="F2078" s="34">
        <f t="shared" ca="1" si="609"/>
        <v>3500.0000000000005</v>
      </c>
      <c r="G2078" s="69">
        <f t="shared" ca="1" si="613"/>
        <v>0</v>
      </c>
      <c r="H2078" s="34">
        <f t="shared" ca="1" si="614"/>
        <v>557.2232924651471</v>
      </c>
      <c r="I2078" s="34">
        <f t="shared" ca="1" si="615"/>
        <v>4057.2232924651476</v>
      </c>
      <c r="J2078" s="18">
        <f ca="1">SUM(INDIRECT(ADDRESS(ROW(F2078),COLUMN(F2078),4)):INDIRECT(ADDRESS(ROW(F2078)+N$5-1,COLUMN(F2078),4)))</f>
        <v>26000</v>
      </c>
      <c r="K2078" s="18">
        <f t="shared" ca="1" si="616"/>
        <v>16350</v>
      </c>
      <c r="L2078" s="18">
        <f t="shared" ca="1" si="626"/>
        <v>0</v>
      </c>
      <c r="M2078" s="18">
        <f t="shared" ca="1" si="610"/>
        <v>0</v>
      </c>
      <c r="N2078" s="34">
        <f t="shared" ca="1" si="617"/>
        <v>16887.671569898368</v>
      </c>
      <c r="P2078" s="18">
        <f t="shared" ca="1" si="611"/>
        <v>557.2232924651471</v>
      </c>
      <c r="Q2078" s="47">
        <f ca="1">SUM(L$15:L2078)-SUM(M$15:M2078)</f>
        <v>16350</v>
      </c>
      <c r="R2078" s="47" t="str">
        <f t="shared" ca="1" si="612"/>
        <v>M2081</v>
      </c>
      <c r="S2078" s="40">
        <f t="shared" ca="1" si="618"/>
        <v>0</v>
      </c>
      <c r="T2078" s="46">
        <f t="shared" ca="1" si="619"/>
        <v>61</v>
      </c>
      <c r="X2078" s="74">
        <f t="shared" ca="1" si="620"/>
        <v>0.55722329246514712</v>
      </c>
      <c r="Y2078" s="75">
        <f t="shared" ca="1" si="621"/>
        <v>0.55722329246514712</v>
      </c>
      <c r="Z2078" s="74">
        <f t="shared" ca="1" si="622"/>
        <v>1.7458181374653639</v>
      </c>
      <c r="AA2078" s="76">
        <f t="shared" ca="1" si="623"/>
        <v>557.2232924651471</v>
      </c>
      <c r="AB2078" s="76">
        <f t="shared" ca="1" si="624"/>
        <v>1745.8181374653639</v>
      </c>
    </row>
    <row r="2079" spans="1:28" x14ac:dyDescent="0.25">
      <c r="A2079" s="2">
        <f t="shared" si="625"/>
        <v>25</v>
      </c>
      <c r="B2079" s="16">
        <f ca="1">VLOOKUP(A2079,PERIODS!$O$4:$P$33,2,FALSE)</f>
        <v>3.5000000000000003E-2</v>
      </c>
      <c r="C2079" s="15"/>
      <c r="D2079" s="18">
        <v>2065</v>
      </c>
      <c r="E2079" s="34">
        <f t="shared" ca="1" si="608"/>
        <v>16887.671569898368</v>
      </c>
      <c r="F2079" s="34">
        <f t="shared" ca="1" si="609"/>
        <v>3500.0000000000005</v>
      </c>
      <c r="G2079" s="69">
        <f t="shared" ca="1" si="613"/>
        <v>0</v>
      </c>
      <c r="H2079" s="34">
        <f t="shared" ca="1" si="614"/>
        <v>877.6619862556289</v>
      </c>
      <c r="I2079" s="34">
        <f t="shared" ca="1" si="615"/>
        <v>4377.661986255629</v>
      </c>
      <c r="J2079" s="18">
        <f ca="1">SUM(INDIRECT(ADDRESS(ROW(F2079),COLUMN(F2079),4)):INDIRECT(ADDRESS(ROW(F2079)+N$5-1,COLUMN(F2079),4)))</f>
        <v>24900</v>
      </c>
      <c r="K2079" s="18">
        <f t="shared" ca="1" si="616"/>
        <v>16350</v>
      </c>
      <c r="L2079" s="18">
        <f t="shared" ca="1" si="626"/>
        <v>0</v>
      </c>
      <c r="M2079" s="18">
        <f t="shared" ca="1" si="610"/>
        <v>0</v>
      </c>
      <c r="N2079" s="34">
        <f t="shared" ca="1" si="617"/>
        <v>12510.009583642739</v>
      </c>
      <c r="P2079" s="18">
        <f t="shared" ca="1" si="611"/>
        <v>877.6619862556289</v>
      </c>
      <c r="Q2079" s="47">
        <f ca="1">SUM(L$15:L2079)-SUM(M$15:M2079)</f>
        <v>16350</v>
      </c>
      <c r="R2079" s="47" t="str">
        <f t="shared" ca="1" si="612"/>
        <v>M2082</v>
      </c>
      <c r="S2079" s="40">
        <f t="shared" ca="1" si="618"/>
        <v>0</v>
      </c>
      <c r="T2079" s="46">
        <f t="shared" ca="1" si="619"/>
        <v>57</v>
      </c>
      <c r="X2079" s="74">
        <f t="shared" ca="1" si="620"/>
        <v>0.87766198625562886</v>
      </c>
      <c r="Y2079" s="75">
        <f t="shared" ca="1" si="621"/>
        <v>0.87766198625562886</v>
      </c>
      <c r="Z2079" s="74">
        <f t="shared" ca="1" si="622"/>
        <v>2.4052695739954681</v>
      </c>
      <c r="AA2079" s="76">
        <f t="shared" ca="1" si="623"/>
        <v>877.6619862556289</v>
      </c>
      <c r="AB2079" s="76">
        <f t="shared" ca="1" si="624"/>
        <v>2405.2695739954684</v>
      </c>
    </row>
    <row r="2080" spans="1:28" x14ac:dyDescent="0.25">
      <c r="A2080" s="2">
        <f t="shared" si="625"/>
        <v>26</v>
      </c>
      <c r="B2080" s="16">
        <f ca="1">VLOOKUP(A2080,PERIODS!$O$4:$P$33,2,FALSE)</f>
        <v>3.5000000000000003E-2</v>
      </c>
      <c r="C2080" s="15"/>
      <c r="D2080" s="18">
        <v>2066</v>
      </c>
      <c r="E2080" s="34">
        <f t="shared" ca="1" si="608"/>
        <v>12510.009583642739</v>
      </c>
      <c r="F2080" s="34">
        <f t="shared" ca="1" si="609"/>
        <v>3500.0000000000005</v>
      </c>
      <c r="G2080" s="69">
        <f t="shared" ca="1" si="613"/>
        <v>0</v>
      </c>
      <c r="H2080" s="34">
        <f t="shared" ca="1" si="614"/>
        <v>-707.30713197590194</v>
      </c>
      <c r="I2080" s="34">
        <f t="shared" ca="1" si="615"/>
        <v>2792.6928680240985</v>
      </c>
      <c r="J2080" s="18">
        <f ca="1">SUM(INDIRECT(ADDRESS(ROW(F2080),COLUMN(F2080),4)):INDIRECT(ADDRESS(ROW(F2080)+N$5-1,COLUMN(F2080),4)))</f>
        <v>23900</v>
      </c>
      <c r="K2080" s="18">
        <f t="shared" ca="1" si="616"/>
        <v>0</v>
      </c>
      <c r="L2080" s="18">
        <f t="shared" ca="1" si="626"/>
        <v>0</v>
      </c>
      <c r="M2080" s="18">
        <f t="shared" ca="1" si="610"/>
        <v>16350</v>
      </c>
      <c r="N2080" s="34">
        <f t="shared" ca="1" si="617"/>
        <v>26067.316715618639</v>
      </c>
      <c r="P2080" s="18">
        <f t="shared" ca="1" si="611"/>
        <v>707.30713197590194</v>
      </c>
      <c r="Q2080" s="47">
        <f ca="1">SUM(L$15:L2080)-SUM(M$15:M2080)</f>
        <v>0</v>
      </c>
      <c r="R2080" s="47" t="str">
        <f t="shared" ca="1" si="612"/>
        <v>M2083</v>
      </c>
      <c r="S2080" s="40">
        <f t="shared" ca="1" si="618"/>
        <v>0</v>
      </c>
      <c r="T2080" s="46">
        <f t="shared" ca="1" si="619"/>
        <v>62</v>
      </c>
      <c r="X2080" s="74">
        <f t="shared" ca="1" si="620"/>
        <v>-0.70730713197590189</v>
      </c>
      <c r="Y2080" s="75">
        <f t="shared" ca="1" si="621"/>
        <v>-0.70730713197590189</v>
      </c>
      <c r="Z2080" s="74">
        <f t="shared" ca="1" si="622"/>
        <v>0.49296991458904876</v>
      </c>
      <c r="AA2080" s="76">
        <f t="shared" ca="1" si="623"/>
        <v>-707.30713197590194</v>
      </c>
      <c r="AB2080" s="76">
        <f t="shared" ca="1" si="624"/>
        <v>492.96991458904876</v>
      </c>
    </row>
    <row r="2081" spans="1:28" x14ac:dyDescent="0.25">
      <c r="A2081" s="2">
        <f t="shared" si="625"/>
        <v>27</v>
      </c>
      <c r="B2081" s="16">
        <f ca="1">VLOOKUP(A2081,PERIODS!$O$4:$P$33,2,FALSE)</f>
        <v>3.5000000000000003E-2</v>
      </c>
      <c r="C2081" s="15"/>
      <c r="D2081" s="18">
        <v>2067</v>
      </c>
      <c r="E2081" s="34">
        <f t="shared" ca="1" si="608"/>
        <v>26067.316715618639</v>
      </c>
      <c r="F2081" s="34">
        <f t="shared" ca="1" si="609"/>
        <v>3500.0000000000005</v>
      </c>
      <c r="G2081" s="69">
        <f t="shared" ca="1" si="613"/>
        <v>0</v>
      </c>
      <c r="H2081" s="34">
        <f t="shared" ca="1" si="614"/>
        <v>-584.66458757430473</v>
      </c>
      <c r="I2081" s="34">
        <f t="shared" ca="1" si="615"/>
        <v>2915.3354124256957</v>
      </c>
      <c r="J2081" s="18">
        <f ca="1">SUM(INDIRECT(ADDRESS(ROW(F2081),COLUMN(F2081),4)):INDIRECT(ADDRESS(ROW(F2081)+N$5-1,COLUMN(F2081),4)))</f>
        <v>22900</v>
      </c>
      <c r="K2081" s="18">
        <f t="shared" ca="1" si="616"/>
        <v>0</v>
      </c>
      <c r="L2081" s="18">
        <f t="shared" ca="1" si="626"/>
        <v>0</v>
      </c>
      <c r="M2081" s="18">
        <f t="shared" ca="1" si="610"/>
        <v>0</v>
      </c>
      <c r="N2081" s="34">
        <f t="shared" ca="1" si="617"/>
        <v>23151.981303192944</v>
      </c>
      <c r="P2081" s="18">
        <f t="shared" ca="1" si="611"/>
        <v>584.66458757430473</v>
      </c>
      <c r="Q2081" s="47">
        <f ca="1">SUM(L$15:L2081)-SUM(M$15:M2081)</f>
        <v>0</v>
      </c>
      <c r="R2081" s="47" t="str">
        <f t="shared" ca="1" si="612"/>
        <v>M2084</v>
      </c>
      <c r="S2081" s="40">
        <f t="shared" ca="1" si="618"/>
        <v>0</v>
      </c>
      <c r="T2081" s="46">
        <f t="shared" ca="1" si="619"/>
        <v>82</v>
      </c>
      <c r="X2081" s="74">
        <f t="shared" ca="1" si="620"/>
        <v>-0.58466458757430473</v>
      </c>
      <c r="Y2081" s="75">
        <f t="shared" ca="1" si="621"/>
        <v>-0.58466458757430473</v>
      </c>
      <c r="Z2081" s="74">
        <f t="shared" ca="1" si="622"/>
        <v>0.55729275338177864</v>
      </c>
      <c r="AA2081" s="76">
        <f t="shared" ca="1" si="623"/>
        <v>-584.66458757430473</v>
      </c>
      <c r="AB2081" s="76">
        <f t="shared" ca="1" si="624"/>
        <v>557.29275338177865</v>
      </c>
    </row>
    <row r="2082" spans="1:28" x14ac:dyDescent="0.25">
      <c r="A2082" s="2">
        <f t="shared" si="625"/>
        <v>28</v>
      </c>
      <c r="B2082" s="16">
        <f ca="1">VLOOKUP(A2082,PERIODS!$O$4:$P$33,2,FALSE)</f>
        <v>0.04</v>
      </c>
      <c r="C2082" s="15"/>
      <c r="D2082" s="18">
        <v>2068</v>
      </c>
      <c r="E2082" s="34">
        <f t="shared" ref="E2082:E2145" ca="1" si="627">N2081</f>
        <v>23151.981303192944</v>
      </c>
      <c r="F2082" s="34">
        <f t="shared" ca="1" si="609"/>
        <v>4000</v>
      </c>
      <c r="G2082" s="69">
        <f t="shared" ca="1" si="613"/>
        <v>0</v>
      </c>
      <c r="H2082" s="34">
        <f t="shared" ca="1" si="614"/>
        <v>-1147.4997195882709</v>
      </c>
      <c r="I2082" s="34">
        <f t="shared" ca="1" si="615"/>
        <v>2852.5002804117294</v>
      </c>
      <c r="J2082" s="18">
        <f ca="1">SUM(INDIRECT(ADDRESS(ROW(F2082),COLUMN(F2082),4)):INDIRECT(ADDRESS(ROW(F2082)+N$5-1,COLUMN(F2082),4)))</f>
        <v>21900</v>
      </c>
      <c r="K2082" s="18">
        <f t="shared" ca="1" si="616"/>
        <v>0</v>
      </c>
      <c r="L2082" s="18">
        <f t="shared" ca="1" si="626"/>
        <v>0</v>
      </c>
      <c r="M2082" s="18">
        <f t="shared" ca="1" si="610"/>
        <v>0</v>
      </c>
      <c r="N2082" s="34">
        <f t="shared" ca="1" si="617"/>
        <v>20299.481022781216</v>
      </c>
      <c r="P2082" s="18">
        <f t="shared" ca="1" si="611"/>
        <v>1147.4997195882709</v>
      </c>
      <c r="Q2082" s="47">
        <f ca="1">SUM(L$15:L2082)-SUM(M$15:M2082)</f>
        <v>0</v>
      </c>
      <c r="R2082" s="47" t="str">
        <f t="shared" ca="1" si="612"/>
        <v>M2085</v>
      </c>
      <c r="S2082" s="40">
        <f t="shared" ca="1" si="618"/>
        <v>0</v>
      </c>
      <c r="T2082" s="46">
        <f t="shared" ca="1" si="619"/>
        <v>93</v>
      </c>
      <c r="X2082" s="74">
        <f t="shared" ca="1" si="620"/>
        <v>-1.1474997195882708</v>
      </c>
      <c r="Y2082" s="75">
        <f t="shared" ca="1" si="621"/>
        <v>-1.1474997195882708</v>
      </c>
      <c r="Z2082" s="74">
        <f t="shared" ca="1" si="622"/>
        <v>0.31742944062842154</v>
      </c>
      <c r="AA2082" s="76">
        <f t="shared" ca="1" si="623"/>
        <v>-1147.4997195882709</v>
      </c>
      <c r="AB2082" s="76">
        <f t="shared" ca="1" si="624"/>
        <v>317.42944062842156</v>
      </c>
    </row>
    <row r="2083" spans="1:28" x14ac:dyDescent="0.25">
      <c r="A2083" s="2">
        <f t="shared" si="625"/>
        <v>29</v>
      </c>
      <c r="B2083" s="16">
        <f ca="1">VLOOKUP(A2083,PERIODS!$O$4:$P$33,2,FALSE)</f>
        <v>0.04</v>
      </c>
      <c r="C2083" s="15"/>
      <c r="D2083" s="18">
        <v>2069</v>
      </c>
      <c r="E2083" s="34">
        <f t="shared" ca="1" si="627"/>
        <v>20299.481022781216</v>
      </c>
      <c r="F2083" s="34">
        <f t="shared" ca="1" si="609"/>
        <v>4000</v>
      </c>
      <c r="G2083" s="69">
        <f t="shared" ca="1" si="613"/>
        <v>0</v>
      </c>
      <c r="H2083" s="34">
        <f t="shared" ca="1" si="614"/>
        <v>171.26211148927672</v>
      </c>
      <c r="I2083" s="34">
        <f t="shared" ca="1" si="615"/>
        <v>4171.2621114892763</v>
      </c>
      <c r="J2083" s="18">
        <f ca="1">SUM(INDIRECT(ADDRESS(ROW(F2083),COLUMN(F2083),4)):INDIRECT(ADDRESS(ROW(F2083)+N$5-1,COLUMN(F2083),4)))</f>
        <v>21200</v>
      </c>
      <c r="K2083" s="18">
        <f t="shared" ca="1" si="616"/>
        <v>16350</v>
      </c>
      <c r="L2083" s="18">
        <f t="shared" ca="1" si="626"/>
        <v>16350</v>
      </c>
      <c r="M2083" s="18">
        <f t="shared" ca="1" si="610"/>
        <v>0</v>
      </c>
      <c r="N2083" s="34">
        <f t="shared" ca="1" si="617"/>
        <v>16128.21891129194</v>
      </c>
      <c r="P2083" s="18">
        <f t="shared" ca="1" si="611"/>
        <v>171.26211148927672</v>
      </c>
      <c r="Q2083" s="47">
        <f ca="1">SUM(L$15:L2083)-SUM(M$15:M2083)</f>
        <v>16350</v>
      </c>
      <c r="R2083" s="47" t="str">
        <f t="shared" ca="1" si="612"/>
        <v>M2086</v>
      </c>
      <c r="S2083" s="40">
        <f t="shared" ca="1" si="618"/>
        <v>0</v>
      </c>
      <c r="T2083" s="46">
        <f t="shared" ca="1" si="619"/>
        <v>56</v>
      </c>
      <c r="X2083" s="74">
        <f t="shared" ca="1" si="620"/>
        <v>0.17126211148927672</v>
      </c>
      <c r="Y2083" s="75">
        <f t="shared" ca="1" si="621"/>
        <v>0.17126211148927672</v>
      </c>
      <c r="Z2083" s="74">
        <f t="shared" ca="1" si="622"/>
        <v>1.1868017826399127</v>
      </c>
      <c r="AA2083" s="76">
        <f t="shared" ca="1" si="623"/>
        <v>171.26211148927672</v>
      </c>
      <c r="AB2083" s="76">
        <f t="shared" ca="1" si="624"/>
        <v>1186.8017826399127</v>
      </c>
    </row>
    <row r="2084" spans="1:28" x14ac:dyDescent="0.25">
      <c r="A2084" s="2">
        <f t="shared" si="625"/>
        <v>30</v>
      </c>
      <c r="B2084" s="16">
        <f ca="1">VLOOKUP(A2084,PERIODS!$O$4:$P$33,2,FALSE)</f>
        <v>0.04</v>
      </c>
      <c r="C2084" s="15"/>
      <c r="D2084" s="18">
        <v>2070</v>
      </c>
      <c r="E2084" s="34">
        <f t="shared" ca="1" si="627"/>
        <v>16128.21891129194</v>
      </c>
      <c r="F2084" s="34">
        <f t="shared" ca="1" si="609"/>
        <v>4000</v>
      </c>
      <c r="G2084" s="69">
        <f t="shared" ca="1" si="613"/>
        <v>0</v>
      </c>
      <c r="H2084" s="34">
        <f t="shared" ca="1" si="614"/>
        <v>-93.737136677987948</v>
      </c>
      <c r="I2084" s="34">
        <f t="shared" ca="1" si="615"/>
        <v>3906.262863322012</v>
      </c>
      <c r="J2084" s="18">
        <f ca="1">SUM(INDIRECT(ADDRESS(ROW(F2084),COLUMN(F2084),4)):INDIRECT(ADDRESS(ROW(F2084)+N$5-1,COLUMN(F2084),4)))</f>
        <v>20500</v>
      </c>
      <c r="K2084" s="18">
        <f t="shared" ca="1" si="616"/>
        <v>16350</v>
      </c>
      <c r="L2084" s="18">
        <f t="shared" ca="1" si="626"/>
        <v>0</v>
      </c>
      <c r="M2084" s="18">
        <f t="shared" ca="1" si="610"/>
        <v>0</v>
      </c>
      <c r="N2084" s="34">
        <f t="shared" ca="1" si="617"/>
        <v>12221.956047969928</v>
      </c>
      <c r="P2084" s="18">
        <f t="shared" ca="1" si="611"/>
        <v>93.737136677987948</v>
      </c>
      <c r="Q2084" s="47">
        <f ca="1">SUM(L$15:L2084)-SUM(M$15:M2084)</f>
        <v>16350</v>
      </c>
      <c r="R2084" s="47" t="str">
        <f t="shared" ca="1" si="612"/>
        <v>M2087</v>
      </c>
      <c r="S2084" s="40">
        <f t="shared" ca="1" si="618"/>
        <v>0</v>
      </c>
      <c r="T2084" s="46">
        <f t="shared" ca="1" si="619"/>
        <v>50</v>
      </c>
      <c r="X2084" s="74">
        <f t="shared" ca="1" si="620"/>
        <v>-9.3737136677987942E-2</v>
      </c>
      <c r="Y2084" s="75">
        <f t="shared" ca="1" si="621"/>
        <v>-9.3737136677987942E-2</v>
      </c>
      <c r="Z2084" s="74">
        <f t="shared" ca="1" si="622"/>
        <v>0.91052207364333704</v>
      </c>
      <c r="AA2084" s="76">
        <f t="shared" ca="1" si="623"/>
        <v>-93.737136677987948</v>
      </c>
      <c r="AB2084" s="76">
        <f t="shared" ca="1" si="624"/>
        <v>910.52207364333708</v>
      </c>
    </row>
    <row r="2085" spans="1:28" x14ac:dyDescent="0.25">
      <c r="A2085" s="2">
        <f t="shared" si="625"/>
        <v>1</v>
      </c>
      <c r="B2085" s="16">
        <f ca="1">VLOOKUP(A2085,PERIODS!$O$4:$P$33,2,FALSE)</f>
        <v>2.4E-2</v>
      </c>
      <c r="C2085" s="15"/>
      <c r="D2085" s="18">
        <v>2071</v>
      </c>
      <c r="E2085" s="34">
        <f t="shared" ca="1" si="627"/>
        <v>12221.956047969928</v>
      </c>
      <c r="F2085" s="34">
        <f t="shared" ca="1" si="609"/>
        <v>2400</v>
      </c>
      <c r="G2085" s="69">
        <f t="shared" ca="1" si="613"/>
        <v>0</v>
      </c>
      <c r="H2085" s="34">
        <f t="shared" ca="1" si="614"/>
        <v>891.23639594077576</v>
      </c>
      <c r="I2085" s="34">
        <f t="shared" ca="1" si="615"/>
        <v>3291.2363959407758</v>
      </c>
      <c r="J2085" s="18">
        <f ca="1">SUM(INDIRECT(ADDRESS(ROW(F2085),COLUMN(F2085),4)):INDIRECT(ADDRESS(ROW(F2085)+N$5-1,COLUMN(F2085),4)))</f>
        <v>19800</v>
      </c>
      <c r="K2085" s="18">
        <f t="shared" ca="1" si="616"/>
        <v>16350</v>
      </c>
      <c r="L2085" s="18">
        <f t="shared" ca="1" si="626"/>
        <v>0</v>
      </c>
      <c r="M2085" s="18">
        <f t="shared" ca="1" si="610"/>
        <v>0</v>
      </c>
      <c r="N2085" s="34">
        <f t="shared" ca="1" si="617"/>
        <v>8930.7196520291527</v>
      </c>
      <c r="P2085" s="18">
        <f t="shared" ca="1" si="611"/>
        <v>891.23639594077576</v>
      </c>
      <c r="Q2085" s="47">
        <f ca="1">SUM(L$15:L2085)-SUM(M$15:M2085)</f>
        <v>16350</v>
      </c>
      <c r="R2085" s="47" t="str">
        <f t="shared" ca="1" si="612"/>
        <v>M2088</v>
      </c>
      <c r="S2085" s="40">
        <f t="shared" ca="1" si="618"/>
        <v>0</v>
      </c>
      <c r="T2085" s="46">
        <f t="shared" ca="1" si="619"/>
        <v>29</v>
      </c>
      <c r="X2085" s="74">
        <f t="shared" ca="1" si="620"/>
        <v>0.89123639594077575</v>
      </c>
      <c r="Y2085" s="75">
        <f t="shared" ca="1" si="621"/>
        <v>0.89123639594077575</v>
      </c>
      <c r="Z2085" s="74">
        <f t="shared" ca="1" si="622"/>
        <v>2.4381422977341294</v>
      </c>
      <c r="AA2085" s="76">
        <f t="shared" ca="1" si="623"/>
        <v>891.23639594077576</v>
      </c>
      <c r="AB2085" s="76">
        <f t="shared" ca="1" si="624"/>
        <v>2438.1422977341294</v>
      </c>
    </row>
    <row r="2086" spans="1:28" x14ac:dyDescent="0.25">
      <c r="A2086" s="2">
        <f t="shared" si="625"/>
        <v>2</v>
      </c>
      <c r="B2086" s="16">
        <f ca="1">VLOOKUP(A2086,PERIODS!$O$4:$P$33,2,FALSE)</f>
        <v>2.5000000000000001E-2</v>
      </c>
      <c r="C2086" s="15"/>
      <c r="D2086" s="18">
        <v>2072</v>
      </c>
      <c r="E2086" s="34">
        <f t="shared" ca="1" si="627"/>
        <v>8930.7196520291527</v>
      </c>
      <c r="F2086" s="34">
        <f t="shared" ca="1" si="609"/>
        <v>2500</v>
      </c>
      <c r="G2086" s="69">
        <f t="shared" ca="1" si="613"/>
        <v>0</v>
      </c>
      <c r="H2086" s="34">
        <f t="shared" ca="1" si="614"/>
        <v>1231.282257731694</v>
      </c>
      <c r="I2086" s="34">
        <f t="shared" ca="1" si="615"/>
        <v>3731.2822577316938</v>
      </c>
      <c r="J2086" s="18">
        <f ca="1">SUM(INDIRECT(ADDRESS(ROW(F2086),COLUMN(F2086),4)):INDIRECT(ADDRESS(ROW(F2086)+N$5-1,COLUMN(F2086),4)))</f>
        <v>20700</v>
      </c>
      <c r="K2086" s="18">
        <f t="shared" ca="1" si="616"/>
        <v>0</v>
      </c>
      <c r="L2086" s="18">
        <f t="shared" ca="1" si="626"/>
        <v>0</v>
      </c>
      <c r="M2086" s="18">
        <f t="shared" ca="1" si="610"/>
        <v>16350</v>
      </c>
      <c r="N2086" s="34">
        <f t="shared" ca="1" si="617"/>
        <v>21549.43739429746</v>
      </c>
      <c r="P2086" s="18">
        <f t="shared" ca="1" si="611"/>
        <v>1231.282257731694</v>
      </c>
      <c r="Q2086" s="47">
        <f ca="1">SUM(L$15:L2086)-SUM(M$15:M2086)</f>
        <v>0</v>
      </c>
      <c r="R2086" s="47" t="str">
        <f t="shared" ca="1" si="612"/>
        <v>M2089</v>
      </c>
      <c r="S2086" s="40">
        <f t="shared" ca="1" si="618"/>
        <v>0</v>
      </c>
      <c r="T2086" s="46">
        <f t="shared" ca="1" si="619"/>
        <v>62</v>
      </c>
      <c r="X2086" s="74">
        <f t="shared" ca="1" si="620"/>
        <v>1.231282257731694</v>
      </c>
      <c r="Y2086" s="75">
        <f t="shared" ca="1" si="621"/>
        <v>1.231282257731694</v>
      </c>
      <c r="Z2086" s="74">
        <f t="shared" ca="1" si="622"/>
        <v>3.4256192480839669</v>
      </c>
      <c r="AA2086" s="76">
        <f t="shared" ca="1" si="623"/>
        <v>1231.282257731694</v>
      </c>
      <c r="AB2086" s="76">
        <f t="shared" ca="1" si="624"/>
        <v>3425.6192480839668</v>
      </c>
    </row>
    <row r="2087" spans="1:28" x14ac:dyDescent="0.25">
      <c r="A2087" s="2">
        <f t="shared" si="625"/>
        <v>3</v>
      </c>
      <c r="B2087" s="16">
        <f ca="1">VLOOKUP(A2087,PERIODS!$O$4:$P$33,2,FALSE)</f>
        <v>2.5000000000000001E-2</v>
      </c>
      <c r="C2087" s="15"/>
      <c r="D2087" s="18">
        <v>2073</v>
      </c>
      <c r="E2087" s="34">
        <f t="shared" ca="1" si="627"/>
        <v>21549.43739429746</v>
      </c>
      <c r="F2087" s="34">
        <f t="shared" ca="1" si="609"/>
        <v>2500</v>
      </c>
      <c r="G2087" s="69">
        <f t="shared" ca="1" si="613"/>
        <v>0</v>
      </c>
      <c r="H2087" s="34">
        <f t="shared" ca="1" si="614"/>
        <v>990.08814012272205</v>
      </c>
      <c r="I2087" s="34">
        <f t="shared" ca="1" si="615"/>
        <v>3490.0881401227221</v>
      </c>
      <c r="J2087" s="18">
        <f ca="1">SUM(INDIRECT(ADDRESS(ROW(F2087),COLUMN(F2087),4)):INDIRECT(ADDRESS(ROW(F2087)+N$5-1,COLUMN(F2087),4)))</f>
        <v>21500</v>
      </c>
      <c r="K2087" s="18">
        <f t="shared" ca="1" si="616"/>
        <v>0</v>
      </c>
      <c r="L2087" s="18">
        <f t="shared" ca="1" si="626"/>
        <v>0</v>
      </c>
      <c r="M2087" s="18">
        <f t="shared" ca="1" si="610"/>
        <v>0</v>
      </c>
      <c r="N2087" s="34">
        <f t="shared" ca="1" si="617"/>
        <v>18059.349254174736</v>
      </c>
      <c r="P2087" s="18">
        <f t="shared" ca="1" si="611"/>
        <v>990.08814012272205</v>
      </c>
      <c r="Q2087" s="47">
        <f ca="1">SUM(L$15:L2087)-SUM(M$15:M2087)</f>
        <v>0</v>
      </c>
      <c r="R2087" s="47" t="str">
        <f t="shared" ca="1" si="612"/>
        <v>M2090</v>
      </c>
      <c r="S2087" s="40">
        <f t="shared" ca="1" si="618"/>
        <v>0</v>
      </c>
      <c r="T2087" s="46">
        <f t="shared" ca="1" si="619"/>
        <v>26</v>
      </c>
      <c r="X2087" s="74">
        <f t="shared" ca="1" si="620"/>
        <v>0.99008814012272206</v>
      </c>
      <c r="Y2087" s="75">
        <f t="shared" ca="1" si="621"/>
        <v>0.99008814012272206</v>
      </c>
      <c r="Z2087" s="74">
        <f t="shared" ca="1" si="622"/>
        <v>2.6914716885399077</v>
      </c>
      <c r="AA2087" s="76">
        <f t="shared" ca="1" si="623"/>
        <v>990.08814012272205</v>
      </c>
      <c r="AB2087" s="76">
        <f t="shared" ca="1" si="624"/>
        <v>2691.4716885399075</v>
      </c>
    </row>
    <row r="2088" spans="1:28" x14ac:dyDescent="0.25">
      <c r="A2088" s="2">
        <f t="shared" si="625"/>
        <v>4</v>
      </c>
      <c r="B2088" s="16">
        <f ca="1">VLOOKUP(A2088,PERIODS!$O$4:$P$33,2,FALSE)</f>
        <v>2.5000000000000001E-2</v>
      </c>
      <c r="C2088" s="15"/>
      <c r="D2088" s="18">
        <v>2074</v>
      </c>
      <c r="E2088" s="34">
        <f t="shared" ca="1" si="627"/>
        <v>18059.349254174736</v>
      </c>
      <c r="F2088" s="34">
        <f t="shared" ca="1" si="609"/>
        <v>2500</v>
      </c>
      <c r="G2088" s="69">
        <f t="shared" ca="1" si="613"/>
        <v>0</v>
      </c>
      <c r="H2088" s="34">
        <f t="shared" ca="1" si="614"/>
        <v>283.01079857556442</v>
      </c>
      <c r="I2088" s="34">
        <f t="shared" ca="1" si="615"/>
        <v>2783.0107985755644</v>
      </c>
      <c r="J2088" s="18">
        <f ca="1">SUM(INDIRECT(ADDRESS(ROW(F2088),COLUMN(F2088),4)):INDIRECT(ADDRESS(ROW(F2088)+N$5-1,COLUMN(F2088),4)))</f>
        <v>22300</v>
      </c>
      <c r="K2088" s="18">
        <f t="shared" ca="1" si="616"/>
        <v>16350</v>
      </c>
      <c r="L2088" s="18">
        <f t="shared" ca="1" si="626"/>
        <v>16350</v>
      </c>
      <c r="M2088" s="18">
        <f t="shared" ca="1" si="610"/>
        <v>0</v>
      </c>
      <c r="N2088" s="34">
        <f t="shared" ca="1" si="617"/>
        <v>15276.338455599172</v>
      </c>
      <c r="P2088" s="18">
        <f t="shared" ca="1" si="611"/>
        <v>283.01079857556442</v>
      </c>
      <c r="Q2088" s="47">
        <f ca="1">SUM(L$15:L2088)-SUM(M$15:M2088)</f>
        <v>16350</v>
      </c>
      <c r="R2088" s="47" t="str">
        <f t="shared" ca="1" si="612"/>
        <v>M2091</v>
      </c>
      <c r="S2088" s="40">
        <f t="shared" ca="1" si="618"/>
        <v>0</v>
      </c>
      <c r="T2088" s="46">
        <f t="shared" ca="1" si="619"/>
        <v>1</v>
      </c>
      <c r="X2088" s="74">
        <f t="shared" ca="1" si="620"/>
        <v>0.28301079857556444</v>
      </c>
      <c r="Y2088" s="75">
        <f t="shared" ca="1" si="621"/>
        <v>0.28301079857556444</v>
      </c>
      <c r="Z2088" s="74">
        <f t="shared" ca="1" si="622"/>
        <v>1.3271194927399057</v>
      </c>
      <c r="AA2088" s="76">
        <f t="shared" ca="1" si="623"/>
        <v>283.01079857556442</v>
      </c>
      <c r="AB2088" s="76">
        <f t="shared" ca="1" si="624"/>
        <v>1327.1194927399058</v>
      </c>
    </row>
    <row r="2089" spans="1:28" x14ac:dyDescent="0.25">
      <c r="A2089" s="2">
        <f t="shared" si="625"/>
        <v>5</v>
      </c>
      <c r="B2089" s="16">
        <f ca="1">VLOOKUP(A2089,PERIODS!$O$4:$P$33,2,FALSE)</f>
        <v>3.3000000000000002E-2</v>
      </c>
      <c r="C2089" s="15"/>
      <c r="D2089" s="18">
        <v>2075</v>
      </c>
      <c r="E2089" s="34">
        <f t="shared" ca="1" si="627"/>
        <v>15276.338455599172</v>
      </c>
      <c r="F2089" s="34">
        <f t="shared" ca="1" si="609"/>
        <v>3300</v>
      </c>
      <c r="G2089" s="69">
        <f t="shared" ca="1" si="613"/>
        <v>0</v>
      </c>
      <c r="H2089" s="34">
        <f t="shared" ca="1" si="614"/>
        <v>-770.44694377020312</v>
      </c>
      <c r="I2089" s="34">
        <f t="shared" ca="1" si="615"/>
        <v>2529.5530562297968</v>
      </c>
      <c r="J2089" s="18">
        <f ca="1">SUM(INDIRECT(ADDRESS(ROW(F2089),COLUMN(F2089),4)):INDIRECT(ADDRESS(ROW(F2089)+N$5-1,COLUMN(F2089),4)))</f>
        <v>23100</v>
      </c>
      <c r="K2089" s="18">
        <f t="shared" ca="1" si="616"/>
        <v>16350</v>
      </c>
      <c r="L2089" s="18">
        <f t="shared" ca="1" si="626"/>
        <v>0</v>
      </c>
      <c r="M2089" s="18">
        <f t="shared" ca="1" si="610"/>
        <v>0</v>
      </c>
      <c r="N2089" s="34">
        <f t="shared" ca="1" si="617"/>
        <v>12746.785399369375</v>
      </c>
      <c r="P2089" s="18">
        <f t="shared" ca="1" si="611"/>
        <v>770.44694377020312</v>
      </c>
      <c r="Q2089" s="47">
        <f ca="1">SUM(L$15:L2089)-SUM(M$15:M2089)</f>
        <v>16350</v>
      </c>
      <c r="R2089" s="47" t="str">
        <f t="shared" ca="1" si="612"/>
        <v>M2092</v>
      </c>
      <c r="S2089" s="40">
        <f t="shared" ca="1" si="618"/>
        <v>0</v>
      </c>
      <c r="T2089" s="46">
        <f t="shared" ca="1" si="619"/>
        <v>45</v>
      </c>
      <c r="X2089" s="74">
        <f t="shared" ca="1" si="620"/>
        <v>-0.77044694377020317</v>
      </c>
      <c r="Y2089" s="75">
        <f t="shared" ca="1" si="621"/>
        <v>-0.77044694377020317</v>
      </c>
      <c r="Z2089" s="74">
        <f t="shared" ca="1" si="622"/>
        <v>0.46280617374338689</v>
      </c>
      <c r="AA2089" s="76">
        <f t="shared" ca="1" si="623"/>
        <v>-770.44694377020312</v>
      </c>
      <c r="AB2089" s="76">
        <f t="shared" ca="1" si="624"/>
        <v>462.80617374338692</v>
      </c>
    </row>
    <row r="2090" spans="1:28" x14ac:dyDescent="0.25">
      <c r="A2090" s="2">
        <f t="shared" si="625"/>
        <v>6</v>
      </c>
      <c r="B2090" s="16">
        <f ca="1">VLOOKUP(A2090,PERIODS!$O$4:$P$33,2,FALSE)</f>
        <v>3.3000000000000002E-2</v>
      </c>
      <c r="C2090" s="15"/>
      <c r="D2090" s="18">
        <v>2076</v>
      </c>
      <c r="E2090" s="34">
        <f t="shared" ca="1" si="627"/>
        <v>12746.785399369375</v>
      </c>
      <c r="F2090" s="34">
        <f t="shared" ca="1" si="609"/>
        <v>3300</v>
      </c>
      <c r="G2090" s="69">
        <f t="shared" ca="1" si="613"/>
        <v>0</v>
      </c>
      <c r="H2090" s="34">
        <f t="shared" ca="1" si="614"/>
        <v>-16.332801305860475</v>
      </c>
      <c r="I2090" s="34">
        <f t="shared" ca="1" si="615"/>
        <v>3283.6671986941396</v>
      </c>
      <c r="J2090" s="18">
        <f ca="1">SUM(INDIRECT(ADDRESS(ROW(F2090),COLUMN(F2090),4)):INDIRECT(ADDRESS(ROW(F2090)+N$5-1,COLUMN(F2090),4)))</f>
        <v>23100</v>
      </c>
      <c r="K2090" s="18">
        <f t="shared" ca="1" si="616"/>
        <v>16350</v>
      </c>
      <c r="L2090" s="18">
        <f t="shared" ca="1" si="626"/>
        <v>0</v>
      </c>
      <c r="M2090" s="18">
        <f t="shared" ca="1" si="610"/>
        <v>0</v>
      </c>
      <c r="N2090" s="34">
        <f t="shared" ca="1" si="617"/>
        <v>9463.1182006752351</v>
      </c>
      <c r="P2090" s="18">
        <f t="shared" ca="1" si="611"/>
        <v>16.332801305860475</v>
      </c>
      <c r="Q2090" s="47">
        <f ca="1">SUM(L$15:L2090)-SUM(M$15:M2090)</f>
        <v>16350</v>
      </c>
      <c r="R2090" s="47" t="str">
        <f t="shared" ca="1" si="612"/>
        <v>M2093</v>
      </c>
      <c r="S2090" s="40">
        <f t="shared" ca="1" si="618"/>
        <v>0</v>
      </c>
      <c r="T2090" s="46">
        <f t="shared" ca="1" si="619"/>
        <v>84</v>
      </c>
      <c r="X2090" s="74">
        <f t="shared" ca="1" si="620"/>
        <v>-1.6332801305860473E-2</v>
      </c>
      <c r="Y2090" s="75">
        <f t="shared" ca="1" si="621"/>
        <v>-1.6332801305860473E-2</v>
      </c>
      <c r="Z2090" s="74">
        <f t="shared" ca="1" si="622"/>
        <v>0.98379985569134409</v>
      </c>
      <c r="AA2090" s="76">
        <f t="shared" ca="1" si="623"/>
        <v>-16.332801305860475</v>
      </c>
      <c r="AB2090" s="76">
        <f t="shared" ca="1" si="624"/>
        <v>983.79985569134408</v>
      </c>
    </row>
    <row r="2091" spans="1:28" x14ac:dyDescent="0.25">
      <c r="A2091" s="2">
        <f t="shared" si="625"/>
        <v>7</v>
      </c>
      <c r="B2091" s="16">
        <f ca="1">VLOOKUP(A2091,PERIODS!$O$4:$P$33,2,FALSE)</f>
        <v>3.3000000000000002E-2</v>
      </c>
      <c r="C2091" s="15"/>
      <c r="D2091" s="18">
        <v>2077</v>
      </c>
      <c r="E2091" s="34">
        <f t="shared" ca="1" si="627"/>
        <v>9463.1182006752351</v>
      </c>
      <c r="F2091" s="34">
        <f t="shared" ca="1" si="609"/>
        <v>3300</v>
      </c>
      <c r="G2091" s="69">
        <f t="shared" ca="1" si="613"/>
        <v>0</v>
      </c>
      <c r="H2091" s="34">
        <f t="shared" ca="1" si="614"/>
        <v>769.61409254181933</v>
      </c>
      <c r="I2091" s="34">
        <f t="shared" ca="1" si="615"/>
        <v>4069.6140925418194</v>
      </c>
      <c r="J2091" s="18">
        <f ca="1">SUM(INDIRECT(ADDRESS(ROW(F2091),COLUMN(F2091),4)):INDIRECT(ADDRESS(ROW(F2091)+N$5-1,COLUMN(F2091),4)))</f>
        <v>23100</v>
      </c>
      <c r="K2091" s="18">
        <f t="shared" ca="1" si="616"/>
        <v>0</v>
      </c>
      <c r="L2091" s="18">
        <f t="shared" ca="1" si="626"/>
        <v>0</v>
      </c>
      <c r="M2091" s="18">
        <f t="shared" ca="1" si="610"/>
        <v>16350</v>
      </c>
      <c r="N2091" s="34">
        <f t="shared" ca="1" si="617"/>
        <v>21743.504108133417</v>
      </c>
      <c r="P2091" s="18">
        <f t="shared" ca="1" si="611"/>
        <v>769.61409254181933</v>
      </c>
      <c r="Q2091" s="47">
        <f ca="1">SUM(L$15:L2091)-SUM(M$15:M2091)</f>
        <v>0</v>
      </c>
      <c r="R2091" s="47" t="str">
        <f t="shared" ca="1" si="612"/>
        <v>M2094</v>
      </c>
      <c r="S2091" s="40">
        <f t="shared" ca="1" si="618"/>
        <v>0</v>
      </c>
      <c r="T2091" s="46">
        <f t="shared" ca="1" si="619"/>
        <v>60</v>
      </c>
      <c r="X2091" s="74">
        <f t="shared" ca="1" si="620"/>
        <v>0.76961409254181934</v>
      </c>
      <c r="Y2091" s="75">
        <f t="shared" ca="1" si="621"/>
        <v>0.76961409254181934</v>
      </c>
      <c r="Z2091" s="74">
        <f t="shared" ca="1" si="622"/>
        <v>2.1589329446800933</v>
      </c>
      <c r="AA2091" s="76">
        <f t="shared" ca="1" si="623"/>
        <v>769.61409254181933</v>
      </c>
      <c r="AB2091" s="76">
        <f t="shared" ca="1" si="624"/>
        <v>2158.9329446800934</v>
      </c>
    </row>
    <row r="2092" spans="1:28" x14ac:dyDescent="0.25">
      <c r="A2092" s="2">
        <f t="shared" si="625"/>
        <v>8</v>
      </c>
      <c r="B2092" s="16">
        <f ca="1">VLOOKUP(A2092,PERIODS!$O$4:$P$33,2,FALSE)</f>
        <v>3.3000000000000002E-2</v>
      </c>
      <c r="C2092" s="15"/>
      <c r="D2092" s="18">
        <v>2078</v>
      </c>
      <c r="E2092" s="34">
        <f t="shared" ca="1" si="627"/>
        <v>21743.504108133417</v>
      </c>
      <c r="F2092" s="34">
        <f t="shared" ca="1" si="609"/>
        <v>3300</v>
      </c>
      <c r="G2092" s="69">
        <f t="shared" ca="1" si="613"/>
        <v>0</v>
      </c>
      <c r="H2092" s="34">
        <f t="shared" ca="1" si="614"/>
        <v>331.72897245042344</v>
      </c>
      <c r="I2092" s="34">
        <f t="shared" ca="1" si="615"/>
        <v>3631.7289724504235</v>
      </c>
      <c r="J2092" s="18">
        <f ca="1">SUM(INDIRECT(ADDRESS(ROW(F2092),COLUMN(F2092),4)):INDIRECT(ADDRESS(ROW(F2092)+N$5-1,COLUMN(F2092),4)))</f>
        <v>23100</v>
      </c>
      <c r="K2092" s="18">
        <f t="shared" ca="1" si="616"/>
        <v>16350</v>
      </c>
      <c r="L2092" s="18">
        <f t="shared" ca="1" si="626"/>
        <v>16350</v>
      </c>
      <c r="M2092" s="18">
        <f t="shared" ca="1" si="610"/>
        <v>0</v>
      </c>
      <c r="N2092" s="34">
        <f t="shared" ca="1" si="617"/>
        <v>18111.775135682994</v>
      </c>
      <c r="P2092" s="18">
        <f t="shared" ca="1" si="611"/>
        <v>331.72897245042344</v>
      </c>
      <c r="Q2092" s="47">
        <f ca="1">SUM(L$15:L2092)-SUM(M$15:M2092)</f>
        <v>16350</v>
      </c>
      <c r="R2092" s="47" t="str">
        <f t="shared" ca="1" si="612"/>
        <v>M2095</v>
      </c>
      <c r="S2092" s="40">
        <f t="shared" ca="1" si="618"/>
        <v>0</v>
      </c>
      <c r="T2092" s="46">
        <f t="shared" ca="1" si="619"/>
        <v>10</v>
      </c>
      <c r="X2092" s="74">
        <f t="shared" ca="1" si="620"/>
        <v>0.33172897245042343</v>
      </c>
      <c r="Y2092" s="75">
        <f t="shared" ca="1" si="621"/>
        <v>0.33172897245042343</v>
      </c>
      <c r="Z2092" s="74">
        <f t="shared" ca="1" si="622"/>
        <v>1.3933751542783523</v>
      </c>
      <c r="AA2092" s="76">
        <f t="shared" ca="1" si="623"/>
        <v>331.72897245042344</v>
      </c>
      <c r="AB2092" s="76">
        <f t="shared" ca="1" si="624"/>
        <v>1393.3751542783523</v>
      </c>
    </row>
    <row r="2093" spans="1:28" x14ac:dyDescent="0.25">
      <c r="A2093" s="2">
        <f t="shared" si="625"/>
        <v>9</v>
      </c>
      <c r="B2093" s="16">
        <f ca="1">VLOOKUP(A2093,PERIODS!$O$4:$P$33,2,FALSE)</f>
        <v>3.3000000000000002E-2</v>
      </c>
      <c r="C2093" s="15"/>
      <c r="D2093" s="18">
        <v>2079</v>
      </c>
      <c r="E2093" s="34">
        <f t="shared" ca="1" si="627"/>
        <v>18111.775135682994</v>
      </c>
      <c r="F2093" s="34">
        <f t="shared" ca="1" si="609"/>
        <v>3300</v>
      </c>
      <c r="G2093" s="69">
        <f t="shared" ca="1" si="613"/>
        <v>0</v>
      </c>
      <c r="H2093" s="34">
        <f t="shared" ca="1" si="614"/>
        <v>190.39174595125635</v>
      </c>
      <c r="I2093" s="34">
        <f t="shared" ca="1" si="615"/>
        <v>3490.3917459512563</v>
      </c>
      <c r="J2093" s="18">
        <f ca="1">SUM(INDIRECT(ADDRESS(ROW(F2093),COLUMN(F2093),4)):INDIRECT(ADDRESS(ROW(F2093)+N$5-1,COLUMN(F2093),4)))</f>
        <v>23100</v>
      </c>
      <c r="K2093" s="18">
        <f t="shared" ca="1" si="616"/>
        <v>16350</v>
      </c>
      <c r="L2093" s="18">
        <f t="shared" ca="1" si="626"/>
        <v>0</v>
      </c>
      <c r="M2093" s="18">
        <f t="shared" ca="1" si="610"/>
        <v>0</v>
      </c>
      <c r="N2093" s="34">
        <f t="shared" ca="1" si="617"/>
        <v>14621.383389731738</v>
      </c>
      <c r="P2093" s="18">
        <f t="shared" ca="1" si="611"/>
        <v>190.39174595125635</v>
      </c>
      <c r="Q2093" s="47">
        <f ca="1">SUM(L$15:L2093)-SUM(M$15:M2093)</f>
        <v>16350</v>
      </c>
      <c r="R2093" s="47" t="str">
        <f t="shared" ca="1" si="612"/>
        <v>M2096</v>
      </c>
      <c r="S2093" s="40">
        <f t="shared" ca="1" si="618"/>
        <v>0</v>
      </c>
      <c r="T2093" s="46">
        <f t="shared" ca="1" si="619"/>
        <v>32</v>
      </c>
      <c r="X2093" s="74">
        <f t="shared" ca="1" si="620"/>
        <v>0.19039174595125635</v>
      </c>
      <c r="Y2093" s="75">
        <f t="shared" ca="1" si="621"/>
        <v>0.19039174595125635</v>
      </c>
      <c r="Z2093" s="74">
        <f t="shared" ca="1" si="622"/>
        <v>1.2097234090919882</v>
      </c>
      <c r="AA2093" s="76">
        <f t="shared" ca="1" si="623"/>
        <v>190.39174595125635</v>
      </c>
      <c r="AB2093" s="76">
        <f t="shared" ca="1" si="624"/>
        <v>1209.7234090919881</v>
      </c>
    </row>
    <row r="2094" spans="1:28" x14ac:dyDescent="0.25">
      <c r="A2094" s="2">
        <f t="shared" si="625"/>
        <v>10</v>
      </c>
      <c r="B2094" s="16">
        <f ca="1">VLOOKUP(A2094,PERIODS!$O$4:$P$33,2,FALSE)</f>
        <v>3.3000000000000002E-2</v>
      </c>
      <c r="C2094" s="15"/>
      <c r="D2094" s="18">
        <v>2080</v>
      </c>
      <c r="E2094" s="34">
        <f t="shared" ca="1" si="627"/>
        <v>14621.383389731738</v>
      </c>
      <c r="F2094" s="34">
        <f t="shared" ca="1" si="609"/>
        <v>3300</v>
      </c>
      <c r="G2094" s="69">
        <f t="shared" ca="1" si="613"/>
        <v>0</v>
      </c>
      <c r="H2094" s="34">
        <f t="shared" ca="1" si="614"/>
        <v>-901.42014654804723</v>
      </c>
      <c r="I2094" s="34">
        <f t="shared" ca="1" si="615"/>
        <v>2398.5798534519527</v>
      </c>
      <c r="J2094" s="18">
        <f ca="1">SUM(INDIRECT(ADDRESS(ROW(F2094),COLUMN(F2094),4)):INDIRECT(ADDRESS(ROW(F2094)+N$5-1,COLUMN(F2094),4)))</f>
        <v>23100</v>
      </c>
      <c r="K2094" s="18">
        <f t="shared" ca="1" si="616"/>
        <v>16350</v>
      </c>
      <c r="L2094" s="18">
        <f t="shared" ca="1" si="626"/>
        <v>0</v>
      </c>
      <c r="M2094" s="18">
        <f t="shared" ca="1" si="610"/>
        <v>0</v>
      </c>
      <c r="N2094" s="34">
        <f t="shared" ca="1" si="617"/>
        <v>12222.803536279785</v>
      </c>
      <c r="P2094" s="18">
        <f t="shared" ca="1" si="611"/>
        <v>901.42014654804723</v>
      </c>
      <c r="Q2094" s="47">
        <f ca="1">SUM(L$15:L2094)-SUM(M$15:M2094)</f>
        <v>16350</v>
      </c>
      <c r="R2094" s="47" t="str">
        <f t="shared" ca="1" si="612"/>
        <v>M2097</v>
      </c>
      <c r="S2094" s="40">
        <f t="shared" ca="1" si="618"/>
        <v>0</v>
      </c>
      <c r="T2094" s="46">
        <f t="shared" ca="1" si="619"/>
        <v>40</v>
      </c>
      <c r="X2094" s="74">
        <f t="shared" ca="1" si="620"/>
        <v>-0.90142014654804725</v>
      </c>
      <c r="Y2094" s="75">
        <f t="shared" ca="1" si="621"/>
        <v>-0.90142014654804725</v>
      </c>
      <c r="Z2094" s="74">
        <f t="shared" ca="1" si="622"/>
        <v>0.4059926810359073</v>
      </c>
      <c r="AA2094" s="76">
        <f t="shared" ca="1" si="623"/>
        <v>-901.42014654804723</v>
      </c>
      <c r="AB2094" s="76">
        <f t="shared" ca="1" si="624"/>
        <v>405.99268103590731</v>
      </c>
    </row>
    <row r="2095" spans="1:28" x14ac:dyDescent="0.25">
      <c r="A2095" s="2">
        <f t="shared" si="625"/>
        <v>11</v>
      </c>
      <c r="B2095" s="16">
        <f ca="1">VLOOKUP(A2095,PERIODS!$O$4:$P$33,2,FALSE)</f>
        <v>3.3000000000000002E-2</v>
      </c>
      <c r="C2095" s="15"/>
      <c r="D2095" s="18">
        <v>2081</v>
      </c>
      <c r="E2095" s="34">
        <f t="shared" ca="1" si="627"/>
        <v>12222.803536279785</v>
      </c>
      <c r="F2095" s="34">
        <f t="shared" ca="1" si="609"/>
        <v>3300</v>
      </c>
      <c r="G2095" s="69">
        <f t="shared" ca="1" si="613"/>
        <v>0</v>
      </c>
      <c r="H2095" s="34">
        <f t="shared" ca="1" si="614"/>
        <v>-1339.0011441521433</v>
      </c>
      <c r="I2095" s="34">
        <f t="shared" ca="1" si="615"/>
        <v>1960.9988558478567</v>
      </c>
      <c r="J2095" s="18">
        <f ca="1">SUM(INDIRECT(ADDRESS(ROW(F2095),COLUMN(F2095),4)):INDIRECT(ADDRESS(ROW(F2095)+N$5-1,COLUMN(F2095),4)))</f>
        <v>23300</v>
      </c>
      <c r="K2095" s="18">
        <f t="shared" ca="1" si="616"/>
        <v>0</v>
      </c>
      <c r="L2095" s="18">
        <f t="shared" ca="1" si="626"/>
        <v>0</v>
      </c>
      <c r="M2095" s="18">
        <f t="shared" ca="1" si="610"/>
        <v>16350</v>
      </c>
      <c r="N2095" s="34">
        <f t="shared" ca="1" si="617"/>
        <v>26611.804680431931</v>
      </c>
      <c r="P2095" s="18">
        <f t="shared" ca="1" si="611"/>
        <v>1339.0011441521433</v>
      </c>
      <c r="Q2095" s="47">
        <f ca="1">SUM(L$15:L2095)-SUM(M$15:M2095)</f>
        <v>0</v>
      </c>
      <c r="R2095" s="47" t="str">
        <f t="shared" ca="1" si="612"/>
        <v>M2098</v>
      </c>
      <c r="S2095" s="40">
        <f t="shared" ca="1" si="618"/>
        <v>0</v>
      </c>
      <c r="T2095" s="46">
        <f t="shared" ca="1" si="619"/>
        <v>60</v>
      </c>
      <c r="X2095" s="74">
        <f t="shared" ca="1" si="620"/>
        <v>-1.3390011441521432</v>
      </c>
      <c r="Y2095" s="75">
        <f t="shared" ca="1" si="621"/>
        <v>-1.3390011441521432</v>
      </c>
      <c r="Z2095" s="74">
        <f t="shared" ca="1" si="622"/>
        <v>0.26210734532454</v>
      </c>
      <c r="AA2095" s="76">
        <f t="shared" ca="1" si="623"/>
        <v>-1339.0011441521433</v>
      </c>
      <c r="AB2095" s="76">
        <f t="shared" ca="1" si="624"/>
        <v>262.10734532454001</v>
      </c>
    </row>
    <row r="2096" spans="1:28" x14ac:dyDescent="0.25">
      <c r="A2096" s="2">
        <f t="shared" si="625"/>
        <v>12</v>
      </c>
      <c r="B2096" s="16">
        <f ca="1">VLOOKUP(A2096,PERIODS!$O$4:$P$33,2,FALSE)</f>
        <v>3.3000000000000002E-2</v>
      </c>
      <c r="C2096" s="15"/>
      <c r="D2096" s="18">
        <v>2082</v>
      </c>
      <c r="E2096" s="34">
        <f t="shared" ca="1" si="627"/>
        <v>26611.804680431931</v>
      </c>
      <c r="F2096" s="34">
        <f t="shared" ca="1" si="609"/>
        <v>3300</v>
      </c>
      <c r="G2096" s="69">
        <f t="shared" ca="1" si="613"/>
        <v>0</v>
      </c>
      <c r="H2096" s="34">
        <f t="shared" ca="1" si="614"/>
        <v>-423.33100327496163</v>
      </c>
      <c r="I2096" s="34">
        <f t="shared" ca="1" si="615"/>
        <v>2876.6689967250386</v>
      </c>
      <c r="J2096" s="18">
        <f ca="1">SUM(INDIRECT(ADDRESS(ROW(F2096),COLUMN(F2096),4)):INDIRECT(ADDRESS(ROW(F2096)+N$5-1,COLUMN(F2096),4)))</f>
        <v>23500</v>
      </c>
      <c r="K2096" s="18">
        <f t="shared" ca="1" si="616"/>
        <v>0</v>
      </c>
      <c r="L2096" s="18">
        <f t="shared" ca="1" si="626"/>
        <v>0</v>
      </c>
      <c r="M2096" s="18">
        <f t="shared" ca="1" si="610"/>
        <v>0</v>
      </c>
      <c r="N2096" s="34">
        <f t="shared" ca="1" si="617"/>
        <v>23735.135683706892</v>
      </c>
      <c r="P2096" s="18">
        <f t="shared" ca="1" si="611"/>
        <v>423.33100327496163</v>
      </c>
      <c r="Q2096" s="47">
        <f ca="1">SUM(L$15:L2096)-SUM(M$15:M2096)</f>
        <v>0</v>
      </c>
      <c r="R2096" s="47" t="str">
        <f t="shared" ca="1" si="612"/>
        <v>M2099</v>
      </c>
      <c r="S2096" s="40">
        <f t="shared" ca="1" si="618"/>
        <v>0</v>
      </c>
      <c r="T2096" s="46">
        <f t="shared" ca="1" si="619"/>
        <v>62</v>
      </c>
      <c r="X2096" s="74">
        <f t="shared" ca="1" si="620"/>
        <v>-0.42333100327496165</v>
      </c>
      <c r="Y2096" s="75">
        <f t="shared" ca="1" si="621"/>
        <v>-0.42333100327496165</v>
      </c>
      <c r="Z2096" s="74">
        <f t="shared" ca="1" si="622"/>
        <v>0.65486183582117485</v>
      </c>
      <c r="AA2096" s="76">
        <f t="shared" ca="1" si="623"/>
        <v>-423.33100327496163</v>
      </c>
      <c r="AB2096" s="76">
        <f t="shared" ca="1" si="624"/>
        <v>654.86183582117485</v>
      </c>
    </row>
    <row r="2097" spans="1:28" x14ac:dyDescent="0.25">
      <c r="A2097" s="2">
        <f t="shared" si="625"/>
        <v>13</v>
      </c>
      <c r="B2097" s="16">
        <f ca="1">VLOOKUP(A2097,PERIODS!$O$4:$P$33,2,FALSE)</f>
        <v>3.3000000000000002E-2</v>
      </c>
      <c r="C2097" s="15"/>
      <c r="D2097" s="18">
        <v>2083</v>
      </c>
      <c r="E2097" s="34">
        <f t="shared" ca="1" si="627"/>
        <v>23735.135683706892</v>
      </c>
      <c r="F2097" s="34">
        <f t="shared" ca="1" si="609"/>
        <v>3300</v>
      </c>
      <c r="G2097" s="69">
        <f t="shared" ca="1" si="613"/>
        <v>0</v>
      </c>
      <c r="H2097" s="34">
        <f t="shared" ca="1" si="614"/>
        <v>-53.850098873040736</v>
      </c>
      <c r="I2097" s="34">
        <f t="shared" ca="1" si="615"/>
        <v>3246.1499011269593</v>
      </c>
      <c r="J2097" s="18">
        <f ca="1">SUM(INDIRECT(ADDRESS(ROW(F2097),COLUMN(F2097),4)):INDIRECT(ADDRESS(ROW(F2097)+N$5-1,COLUMN(F2097),4)))</f>
        <v>23700</v>
      </c>
      <c r="K2097" s="18">
        <f t="shared" ca="1" si="616"/>
        <v>0</v>
      </c>
      <c r="L2097" s="18">
        <f t="shared" ca="1" si="626"/>
        <v>0</v>
      </c>
      <c r="M2097" s="18">
        <f t="shared" ca="1" si="610"/>
        <v>0</v>
      </c>
      <c r="N2097" s="34">
        <f t="shared" ca="1" si="617"/>
        <v>20488.985782579934</v>
      </c>
      <c r="P2097" s="18">
        <f t="shared" ca="1" si="611"/>
        <v>53.850098873040736</v>
      </c>
      <c r="Q2097" s="47">
        <f ca="1">SUM(L$15:L2097)-SUM(M$15:M2097)</f>
        <v>0</v>
      </c>
      <c r="R2097" s="47" t="str">
        <f t="shared" ca="1" si="612"/>
        <v>M2100</v>
      </c>
      <c r="S2097" s="40">
        <f t="shared" ca="1" si="618"/>
        <v>0</v>
      </c>
      <c r="T2097" s="46">
        <f t="shared" ca="1" si="619"/>
        <v>20</v>
      </c>
      <c r="X2097" s="74">
        <f t="shared" ca="1" si="620"/>
        <v>-5.3850098873040736E-2</v>
      </c>
      <c r="Y2097" s="75">
        <f t="shared" ca="1" si="621"/>
        <v>-5.3850098873040736E-2</v>
      </c>
      <c r="Z2097" s="74">
        <f t="shared" ca="1" si="622"/>
        <v>0.94757413828737669</v>
      </c>
      <c r="AA2097" s="76">
        <f t="shared" ca="1" si="623"/>
        <v>-53.850098873040736</v>
      </c>
      <c r="AB2097" s="76">
        <f t="shared" ca="1" si="624"/>
        <v>947.57413828737674</v>
      </c>
    </row>
    <row r="2098" spans="1:28" x14ac:dyDescent="0.25">
      <c r="A2098" s="2">
        <f t="shared" si="625"/>
        <v>14</v>
      </c>
      <c r="B2098" s="16">
        <f ca="1">VLOOKUP(A2098,PERIODS!$O$4:$P$33,2,FALSE)</f>
        <v>3.3000000000000002E-2</v>
      </c>
      <c r="C2098" s="15"/>
      <c r="D2098" s="18">
        <v>2084</v>
      </c>
      <c r="E2098" s="34">
        <f t="shared" ca="1" si="627"/>
        <v>20488.985782579934</v>
      </c>
      <c r="F2098" s="34">
        <f t="shared" ca="1" si="609"/>
        <v>3300</v>
      </c>
      <c r="G2098" s="69">
        <f t="shared" ca="1" si="613"/>
        <v>0</v>
      </c>
      <c r="H2098" s="34">
        <f t="shared" ca="1" si="614"/>
        <v>1150.5709621874782</v>
      </c>
      <c r="I2098" s="34">
        <f t="shared" ca="1" si="615"/>
        <v>4450.5709621874785</v>
      </c>
      <c r="J2098" s="18">
        <f ca="1">SUM(INDIRECT(ADDRESS(ROW(F2098),COLUMN(F2098),4)):INDIRECT(ADDRESS(ROW(F2098)+N$5-1,COLUMN(F2098),4)))</f>
        <v>23900</v>
      </c>
      <c r="K2098" s="18">
        <f t="shared" ca="1" si="616"/>
        <v>16350</v>
      </c>
      <c r="L2098" s="18">
        <f t="shared" ca="1" si="626"/>
        <v>16350</v>
      </c>
      <c r="M2098" s="18">
        <f t="shared" ca="1" si="610"/>
        <v>0</v>
      </c>
      <c r="N2098" s="34">
        <f t="shared" ca="1" si="617"/>
        <v>16038.414820392456</v>
      </c>
      <c r="P2098" s="18">
        <f t="shared" ca="1" si="611"/>
        <v>1150.5709621874782</v>
      </c>
      <c r="Q2098" s="47">
        <f ca="1">SUM(L$15:L2098)-SUM(M$15:M2098)</f>
        <v>16350</v>
      </c>
      <c r="R2098" s="47" t="str">
        <f t="shared" ca="1" si="612"/>
        <v>M2101</v>
      </c>
      <c r="S2098" s="40">
        <f t="shared" ca="1" si="618"/>
        <v>0</v>
      </c>
      <c r="T2098" s="46">
        <f t="shared" ca="1" si="619"/>
        <v>8</v>
      </c>
      <c r="X2098" s="74">
        <f t="shared" ca="1" si="620"/>
        <v>1.1505709621874782</v>
      </c>
      <c r="Y2098" s="75">
        <f t="shared" ca="1" si="621"/>
        <v>1.1505709621874782</v>
      </c>
      <c r="Z2098" s="74">
        <f t="shared" ca="1" si="622"/>
        <v>3.1599966333019509</v>
      </c>
      <c r="AA2098" s="76">
        <f t="shared" ca="1" si="623"/>
        <v>1150.5709621874782</v>
      </c>
      <c r="AB2098" s="76">
        <f t="shared" ca="1" si="624"/>
        <v>3159.9966333019511</v>
      </c>
    </row>
    <row r="2099" spans="1:28" x14ac:dyDescent="0.25">
      <c r="A2099" s="2">
        <f t="shared" si="625"/>
        <v>15</v>
      </c>
      <c r="B2099" s="16">
        <f ca="1">VLOOKUP(A2099,PERIODS!$O$4:$P$33,2,FALSE)</f>
        <v>3.3000000000000002E-2</v>
      </c>
      <c r="C2099" s="15"/>
      <c r="D2099" s="18">
        <v>2085</v>
      </c>
      <c r="E2099" s="34">
        <f t="shared" ca="1" si="627"/>
        <v>16038.414820392456</v>
      </c>
      <c r="F2099" s="34">
        <f t="shared" ca="1" si="609"/>
        <v>3300</v>
      </c>
      <c r="G2099" s="69">
        <f t="shared" ca="1" si="613"/>
        <v>0</v>
      </c>
      <c r="H2099" s="34">
        <f t="shared" ca="1" si="614"/>
        <v>857.0219179397061</v>
      </c>
      <c r="I2099" s="34">
        <f t="shared" ca="1" si="615"/>
        <v>4157.0219179397063</v>
      </c>
      <c r="J2099" s="18">
        <f ca="1">SUM(INDIRECT(ADDRESS(ROW(F2099),COLUMN(F2099),4)):INDIRECT(ADDRESS(ROW(F2099)+N$5-1,COLUMN(F2099),4)))</f>
        <v>24100</v>
      </c>
      <c r="K2099" s="18">
        <f t="shared" ca="1" si="616"/>
        <v>16350</v>
      </c>
      <c r="L2099" s="18">
        <f t="shared" ca="1" si="626"/>
        <v>0</v>
      </c>
      <c r="M2099" s="18">
        <f t="shared" ca="1" si="610"/>
        <v>0</v>
      </c>
      <c r="N2099" s="34">
        <f t="shared" ca="1" si="617"/>
        <v>11881.39290245275</v>
      </c>
      <c r="P2099" s="18">
        <f t="shared" ca="1" si="611"/>
        <v>857.0219179397061</v>
      </c>
      <c r="Q2099" s="47">
        <f ca="1">SUM(L$15:L2099)-SUM(M$15:M2099)</f>
        <v>16350</v>
      </c>
      <c r="R2099" s="47" t="str">
        <f t="shared" ca="1" si="612"/>
        <v>M2102</v>
      </c>
      <c r="S2099" s="40">
        <f t="shared" ca="1" si="618"/>
        <v>0</v>
      </c>
      <c r="T2099" s="46">
        <f t="shared" ca="1" si="619"/>
        <v>55</v>
      </c>
      <c r="X2099" s="74">
        <f t="shared" ca="1" si="620"/>
        <v>0.85702191793970606</v>
      </c>
      <c r="Y2099" s="75">
        <f t="shared" ca="1" si="621"/>
        <v>0.85702191793970606</v>
      </c>
      <c r="Z2099" s="74">
        <f t="shared" ca="1" si="622"/>
        <v>2.3561334762470842</v>
      </c>
      <c r="AA2099" s="76">
        <f t="shared" ca="1" si="623"/>
        <v>857.0219179397061</v>
      </c>
      <c r="AB2099" s="76">
        <f t="shared" ca="1" si="624"/>
        <v>2356.1334762470842</v>
      </c>
    </row>
    <row r="2100" spans="1:28" x14ac:dyDescent="0.25">
      <c r="A2100" s="2">
        <f t="shared" si="625"/>
        <v>16</v>
      </c>
      <c r="B2100" s="16">
        <f ca="1">VLOOKUP(A2100,PERIODS!$O$4:$P$33,2,FALSE)</f>
        <v>3.3000000000000002E-2</v>
      </c>
      <c r="C2100" s="15"/>
      <c r="D2100" s="18">
        <v>2086</v>
      </c>
      <c r="E2100" s="34">
        <f t="shared" ca="1" si="627"/>
        <v>11881.39290245275</v>
      </c>
      <c r="F2100" s="34">
        <f t="shared" ca="1" si="609"/>
        <v>3300</v>
      </c>
      <c r="G2100" s="69">
        <f t="shared" ca="1" si="613"/>
        <v>0</v>
      </c>
      <c r="H2100" s="34">
        <f t="shared" ca="1" si="614"/>
        <v>-1101.5285996478508</v>
      </c>
      <c r="I2100" s="34">
        <f t="shared" ca="1" si="615"/>
        <v>2198.4714003521494</v>
      </c>
      <c r="J2100" s="18">
        <f ca="1">SUM(INDIRECT(ADDRESS(ROW(F2100),COLUMN(F2100),4)):INDIRECT(ADDRESS(ROW(F2100)+N$5-1,COLUMN(F2100),4)))</f>
        <v>24300</v>
      </c>
      <c r="K2100" s="18">
        <f t="shared" ca="1" si="616"/>
        <v>16350</v>
      </c>
      <c r="L2100" s="18">
        <f t="shared" ca="1" si="626"/>
        <v>0</v>
      </c>
      <c r="M2100" s="18">
        <f t="shared" ca="1" si="610"/>
        <v>0</v>
      </c>
      <c r="N2100" s="34">
        <f t="shared" ca="1" si="617"/>
        <v>9682.9215021006003</v>
      </c>
      <c r="P2100" s="18">
        <f t="shared" ca="1" si="611"/>
        <v>1101.5285996478508</v>
      </c>
      <c r="Q2100" s="47">
        <f ca="1">SUM(L$15:L2100)-SUM(M$15:M2100)</f>
        <v>16350</v>
      </c>
      <c r="R2100" s="47" t="str">
        <f t="shared" ca="1" si="612"/>
        <v>M2103</v>
      </c>
      <c r="S2100" s="40">
        <f t="shared" ca="1" si="618"/>
        <v>0</v>
      </c>
      <c r="T2100" s="46">
        <f t="shared" ca="1" si="619"/>
        <v>63</v>
      </c>
      <c r="X2100" s="74">
        <f t="shared" ca="1" si="620"/>
        <v>-1.1015285996478508</v>
      </c>
      <c r="Y2100" s="75">
        <f t="shared" ca="1" si="621"/>
        <v>-1.1015285996478508</v>
      </c>
      <c r="Z2100" s="74">
        <f t="shared" ca="1" si="622"/>
        <v>0.33236264577477626</v>
      </c>
      <c r="AA2100" s="76">
        <f t="shared" ca="1" si="623"/>
        <v>-1101.5285996478508</v>
      </c>
      <c r="AB2100" s="76">
        <f t="shared" ca="1" si="624"/>
        <v>332.36264577477624</v>
      </c>
    </row>
    <row r="2101" spans="1:28" x14ac:dyDescent="0.25">
      <c r="A2101" s="2">
        <f t="shared" si="625"/>
        <v>17</v>
      </c>
      <c r="B2101" s="16">
        <f ca="1">VLOOKUP(A2101,PERIODS!$O$4:$P$33,2,FALSE)</f>
        <v>3.5000000000000003E-2</v>
      </c>
      <c r="C2101" s="15"/>
      <c r="D2101" s="18">
        <v>2087</v>
      </c>
      <c r="E2101" s="34">
        <f t="shared" ca="1" si="627"/>
        <v>9682.9215021006003</v>
      </c>
      <c r="F2101" s="34">
        <f t="shared" ca="1" si="609"/>
        <v>3500.0000000000005</v>
      </c>
      <c r="G2101" s="69">
        <f t="shared" ca="1" si="613"/>
        <v>0</v>
      </c>
      <c r="H2101" s="34">
        <f t="shared" ca="1" si="614"/>
        <v>1017.0307248897963</v>
      </c>
      <c r="I2101" s="34">
        <f t="shared" ca="1" si="615"/>
        <v>4517.0307248897971</v>
      </c>
      <c r="J2101" s="18">
        <f ca="1">SUM(INDIRECT(ADDRESS(ROW(F2101),COLUMN(F2101),4)):INDIRECT(ADDRESS(ROW(F2101)+N$5-1,COLUMN(F2101),4)))</f>
        <v>24500.000000000004</v>
      </c>
      <c r="K2101" s="18">
        <f t="shared" ca="1" si="616"/>
        <v>0</v>
      </c>
      <c r="L2101" s="18">
        <f t="shared" ca="1" si="626"/>
        <v>0</v>
      </c>
      <c r="M2101" s="18">
        <f t="shared" ca="1" si="610"/>
        <v>16350</v>
      </c>
      <c r="N2101" s="34">
        <f t="shared" ca="1" si="617"/>
        <v>21515.890777210803</v>
      </c>
      <c r="P2101" s="18">
        <f t="shared" ca="1" si="611"/>
        <v>1017.0307248897963</v>
      </c>
      <c r="Q2101" s="47">
        <f ca="1">SUM(L$15:L2101)-SUM(M$15:M2101)</f>
        <v>0</v>
      </c>
      <c r="R2101" s="47" t="str">
        <f t="shared" ca="1" si="612"/>
        <v>M2104</v>
      </c>
      <c r="S2101" s="40">
        <f t="shared" ca="1" si="618"/>
        <v>0</v>
      </c>
      <c r="T2101" s="46">
        <f t="shared" ca="1" si="619"/>
        <v>46</v>
      </c>
      <c r="X2101" s="74">
        <f t="shared" ca="1" si="620"/>
        <v>1.0170307248897963</v>
      </c>
      <c r="Y2101" s="75">
        <f t="shared" ca="1" si="621"/>
        <v>1.0170307248897963</v>
      </c>
      <c r="Z2101" s="74">
        <f t="shared" ca="1" si="622"/>
        <v>2.7649725987521272</v>
      </c>
      <c r="AA2101" s="76">
        <f t="shared" ca="1" si="623"/>
        <v>1017.0307248897963</v>
      </c>
      <c r="AB2101" s="76">
        <f t="shared" ca="1" si="624"/>
        <v>2764.9725987521274</v>
      </c>
    </row>
    <row r="2102" spans="1:28" x14ac:dyDescent="0.25">
      <c r="A2102" s="2">
        <f t="shared" si="625"/>
        <v>18</v>
      </c>
      <c r="B2102" s="16">
        <f ca="1">VLOOKUP(A2102,PERIODS!$O$4:$P$33,2,FALSE)</f>
        <v>3.5000000000000003E-2</v>
      </c>
      <c r="C2102" s="15"/>
      <c r="D2102" s="18">
        <v>2088</v>
      </c>
      <c r="E2102" s="34">
        <f t="shared" ca="1" si="627"/>
        <v>21515.890777210803</v>
      </c>
      <c r="F2102" s="34">
        <f t="shared" ca="1" si="609"/>
        <v>3500.0000000000005</v>
      </c>
      <c r="G2102" s="69">
        <f t="shared" ca="1" si="613"/>
        <v>0</v>
      </c>
      <c r="H2102" s="34">
        <f t="shared" ca="1" si="614"/>
        <v>975.02417291083702</v>
      </c>
      <c r="I2102" s="34">
        <f t="shared" ca="1" si="615"/>
        <v>4475.0241729108375</v>
      </c>
      <c r="J2102" s="18">
        <f ca="1">SUM(INDIRECT(ADDRESS(ROW(F2102),COLUMN(F2102),4)):INDIRECT(ADDRESS(ROW(F2102)+N$5-1,COLUMN(F2102),4)))</f>
        <v>24500.000000000004</v>
      </c>
      <c r="K2102" s="18">
        <f t="shared" ca="1" si="616"/>
        <v>16350</v>
      </c>
      <c r="L2102" s="18">
        <f t="shared" ca="1" si="626"/>
        <v>16350</v>
      </c>
      <c r="M2102" s="18">
        <f t="shared" ca="1" si="610"/>
        <v>0</v>
      </c>
      <c r="N2102" s="34">
        <f t="shared" ca="1" si="617"/>
        <v>17040.866604299965</v>
      </c>
      <c r="P2102" s="18">
        <f t="shared" ca="1" si="611"/>
        <v>975.02417291083702</v>
      </c>
      <c r="Q2102" s="47">
        <f ca="1">SUM(L$15:L2102)-SUM(M$15:M2102)</f>
        <v>16350</v>
      </c>
      <c r="R2102" s="47" t="str">
        <f t="shared" ca="1" si="612"/>
        <v>M2105</v>
      </c>
      <c r="S2102" s="40">
        <f t="shared" ca="1" si="618"/>
        <v>0</v>
      </c>
      <c r="T2102" s="46">
        <f t="shared" ca="1" si="619"/>
        <v>0</v>
      </c>
      <c r="X2102" s="74">
        <f t="shared" ca="1" si="620"/>
        <v>0.97502417291083698</v>
      </c>
      <c r="Y2102" s="75">
        <f t="shared" ca="1" si="621"/>
        <v>0.97502417291083698</v>
      </c>
      <c r="Z2102" s="74">
        <f t="shared" ca="1" si="622"/>
        <v>2.6512312981857957</v>
      </c>
      <c r="AA2102" s="76">
        <f t="shared" ca="1" si="623"/>
        <v>975.02417291083702</v>
      </c>
      <c r="AB2102" s="76">
        <f t="shared" ca="1" si="624"/>
        <v>2651.2312981857958</v>
      </c>
    </row>
    <row r="2103" spans="1:28" x14ac:dyDescent="0.25">
      <c r="A2103" s="2">
        <f t="shared" si="625"/>
        <v>19</v>
      </c>
      <c r="B2103" s="16">
        <f ca="1">VLOOKUP(A2103,PERIODS!$O$4:$P$33,2,FALSE)</f>
        <v>3.5000000000000003E-2</v>
      </c>
      <c r="C2103" s="15"/>
      <c r="D2103" s="18">
        <v>2089</v>
      </c>
      <c r="E2103" s="34">
        <f t="shared" ca="1" si="627"/>
        <v>17040.866604299965</v>
      </c>
      <c r="F2103" s="34">
        <f t="shared" ca="1" si="609"/>
        <v>3500.0000000000005</v>
      </c>
      <c r="G2103" s="69">
        <f t="shared" ca="1" si="613"/>
        <v>0</v>
      </c>
      <c r="H2103" s="34">
        <f t="shared" ca="1" si="614"/>
        <v>-641.05513935725173</v>
      </c>
      <c r="I2103" s="34">
        <f t="shared" ca="1" si="615"/>
        <v>2858.9448606427486</v>
      </c>
      <c r="J2103" s="18">
        <f ca="1">SUM(INDIRECT(ADDRESS(ROW(F2103),COLUMN(F2103),4)):INDIRECT(ADDRESS(ROW(F2103)+N$5-1,COLUMN(F2103),4)))</f>
        <v>24500.000000000004</v>
      </c>
      <c r="K2103" s="18">
        <f t="shared" ca="1" si="616"/>
        <v>16350</v>
      </c>
      <c r="L2103" s="18">
        <f t="shared" ca="1" si="626"/>
        <v>0</v>
      </c>
      <c r="M2103" s="18">
        <f t="shared" ca="1" si="610"/>
        <v>0</v>
      </c>
      <c r="N2103" s="34">
        <f t="shared" ca="1" si="617"/>
        <v>14181.921743657216</v>
      </c>
      <c r="P2103" s="18">
        <f t="shared" ca="1" si="611"/>
        <v>641.05513935725173</v>
      </c>
      <c r="Q2103" s="47">
        <f ca="1">SUM(L$15:L2103)-SUM(M$15:M2103)</f>
        <v>16350</v>
      </c>
      <c r="R2103" s="47" t="str">
        <f t="shared" ca="1" si="612"/>
        <v>M2106</v>
      </c>
      <c r="S2103" s="40">
        <f t="shared" ca="1" si="618"/>
        <v>0</v>
      </c>
      <c r="T2103" s="46">
        <f t="shared" ca="1" si="619"/>
        <v>77</v>
      </c>
      <c r="X2103" s="74">
        <f t="shared" ca="1" si="620"/>
        <v>-0.64105513935725178</v>
      </c>
      <c r="Y2103" s="75">
        <f t="shared" ca="1" si="621"/>
        <v>-0.64105513935725178</v>
      </c>
      <c r="Z2103" s="74">
        <f t="shared" ca="1" si="622"/>
        <v>0.52673635047280543</v>
      </c>
      <c r="AA2103" s="76">
        <f t="shared" ca="1" si="623"/>
        <v>-641.05513935725173</v>
      </c>
      <c r="AB2103" s="76">
        <f t="shared" ca="1" si="624"/>
        <v>526.73635047280538</v>
      </c>
    </row>
    <row r="2104" spans="1:28" x14ac:dyDescent="0.25">
      <c r="A2104" s="2">
        <f t="shared" si="625"/>
        <v>20</v>
      </c>
      <c r="B2104" s="16">
        <f ca="1">VLOOKUP(A2104,PERIODS!$O$4:$P$33,2,FALSE)</f>
        <v>3.5000000000000003E-2</v>
      </c>
      <c r="C2104" s="15"/>
      <c r="D2104" s="18">
        <v>2090</v>
      </c>
      <c r="E2104" s="34">
        <f t="shared" ca="1" si="627"/>
        <v>14181.921743657216</v>
      </c>
      <c r="F2104" s="34">
        <f t="shared" ca="1" si="609"/>
        <v>3500.0000000000005</v>
      </c>
      <c r="G2104" s="69">
        <f t="shared" ca="1" si="613"/>
        <v>0</v>
      </c>
      <c r="H2104" s="34">
        <f t="shared" ca="1" si="614"/>
        <v>338.87897831842452</v>
      </c>
      <c r="I2104" s="34">
        <f t="shared" ca="1" si="615"/>
        <v>3838.8789783184247</v>
      </c>
      <c r="J2104" s="18">
        <f ca="1">SUM(INDIRECT(ADDRESS(ROW(F2104),COLUMN(F2104),4)):INDIRECT(ADDRESS(ROW(F2104)+N$5-1,COLUMN(F2104),4)))</f>
        <v>24500.000000000004</v>
      </c>
      <c r="K2104" s="18">
        <f t="shared" ca="1" si="616"/>
        <v>16350</v>
      </c>
      <c r="L2104" s="18">
        <f t="shared" ca="1" si="626"/>
        <v>0</v>
      </c>
      <c r="M2104" s="18">
        <f t="shared" ca="1" si="610"/>
        <v>0</v>
      </c>
      <c r="N2104" s="34">
        <f t="shared" ca="1" si="617"/>
        <v>10343.042765338792</v>
      </c>
      <c r="P2104" s="18">
        <f t="shared" ca="1" si="611"/>
        <v>338.87897831842452</v>
      </c>
      <c r="Q2104" s="47">
        <f ca="1">SUM(L$15:L2104)-SUM(M$15:M2104)</f>
        <v>16350</v>
      </c>
      <c r="R2104" s="47" t="str">
        <f t="shared" ca="1" si="612"/>
        <v>M2107</v>
      </c>
      <c r="S2104" s="40">
        <f t="shared" ca="1" si="618"/>
        <v>0</v>
      </c>
      <c r="T2104" s="46">
        <f t="shared" ca="1" si="619"/>
        <v>56</v>
      </c>
      <c r="X2104" s="74">
        <f t="shared" ca="1" si="620"/>
        <v>0.33887897831842451</v>
      </c>
      <c r="Y2104" s="75">
        <f t="shared" ca="1" si="621"/>
        <v>0.33887897831842451</v>
      </c>
      <c r="Z2104" s="74">
        <f t="shared" ca="1" si="622"/>
        <v>1.4033734963148312</v>
      </c>
      <c r="AA2104" s="76">
        <f t="shared" ca="1" si="623"/>
        <v>338.87897831842452</v>
      </c>
      <c r="AB2104" s="76">
        <f t="shared" ca="1" si="624"/>
        <v>1403.3734963148313</v>
      </c>
    </row>
    <row r="2105" spans="1:28" x14ac:dyDescent="0.25">
      <c r="A2105" s="2">
        <f t="shared" si="625"/>
        <v>21</v>
      </c>
      <c r="B2105" s="16">
        <f ca="1">VLOOKUP(A2105,PERIODS!$O$4:$P$33,2,FALSE)</f>
        <v>3.5000000000000003E-2</v>
      </c>
      <c r="C2105" s="15"/>
      <c r="D2105" s="18">
        <v>2091</v>
      </c>
      <c r="E2105" s="34">
        <f t="shared" ca="1" si="627"/>
        <v>10343.042765338792</v>
      </c>
      <c r="F2105" s="34">
        <f t="shared" ca="1" si="609"/>
        <v>3500.0000000000005</v>
      </c>
      <c r="G2105" s="69">
        <f t="shared" ca="1" si="613"/>
        <v>0</v>
      </c>
      <c r="H2105" s="34">
        <f t="shared" ca="1" si="614"/>
        <v>968.22545250216967</v>
      </c>
      <c r="I2105" s="34">
        <f t="shared" ca="1" si="615"/>
        <v>4468.2254525021699</v>
      </c>
      <c r="J2105" s="18">
        <f ca="1">SUM(INDIRECT(ADDRESS(ROW(F2105),COLUMN(F2105),4)):INDIRECT(ADDRESS(ROW(F2105)+N$5-1,COLUMN(F2105),4)))</f>
        <v>24500.000000000004</v>
      </c>
      <c r="K2105" s="18">
        <f t="shared" ca="1" si="616"/>
        <v>0</v>
      </c>
      <c r="L2105" s="18">
        <f t="shared" ca="1" si="626"/>
        <v>0</v>
      </c>
      <c r="M2105" s="18">
        <f t="shared" ca="1" si="610"/>
        <v>16350</v>
      </c>
      <c r="N2105" s="34">
        <f t="shared" ca="1" si="617"/>
        <v>22224.817312836622</v>
      </c>
      <c r="P2105" s="18">
        <f t="shared" ca="1" si="611"/>
        <v>968.22545250216967</v>
      </c>
      <c r="Q2105" s="47">
        <f ca="1">SUM(L$15:L2105)-SUM(M$15:M2105)</f>
        <v>0</v>
      </c>
      <c r="R2105" s="47" t="str">
        <f t="shared" ca="1" si="612"/>
        <v>M2108</v>
      </c>
      <c r="S2105" s="40">
        <f t="shared" ca="1" si="618"/>
        <v>0</v>
      </c>
      <c r="T2105" s="46">
        <f t="shared" ca="1" si="619"/>
        <v>85</v>
      </c>
      <c r="X2105" s="74">
        <f t="shared" ca="1" si="620"/>
        <v>0.96822545250216963</v>
      </c>
      <c r="Y2105" s="75">
        <f t="shared" ca="1" si="621"/>
        <v>0.96822545250216963</v>
      </c>
      <c r="Z2105" s="74">
        <f t="shared" ca="1" si="622"/>
        <v>2.6332674526270146</v>
      </c>
      <c r="AA2105" s="76">
        <f t="shared" ca="1" si="623"/>
        <v>968.22545250216967</v>
      </c>
      <c r="AB2105" s="76">
        <f t="shared" ca="1" si="624"/>
        <v>2633.2674526270143</v>
      </c>
    </row>
    <row r="2106" spans="1:28" x14ac:dyDescent="0.25">
      <c r="A2106" s="2">
        <f t="shared" si="625"/>
        <v>22</v>
      </c>
      <c r="B2106" s="16">
        <f ca="1">VLOOKUP(A2106,PERIODS!$O$4:$P$33,2,FALSE)</f>
        <v>3.5000000000000003E-2</v>
      </c>
      <c r="C2106" s="15"/>
      <c r="D2106" s="18">
        <v>2092</v>
      </c>
      <c r="E2106" s="34">
        <f t="shared" ca="1" si="627"/>
        <v>22224.817312836622</v>
      </c>
      <c r="F2106" s="34">
        <f t="shared" ca="1" si="609"/>
        <v>3500.0000000000005</v>
      </c>
      <c r="G2106" s="69">
        <f t="shared" ca="1" si="613"/>
        <v>0</v>
      </c>
      <c r="H2106" s="34">
        <f t="shared" ca="1" si="614"/>
        <v>776.30380298158468</v>
      </c>
      <c r="I2106" s="34">
        <f t="shared" ca="1" si="615"/>
        <v>4276.3038029815852</v>
      </c>
      <c r="J2106" s="18">
        <f ca="1">SUM(INDIRECT(ADDRESS(ROW(F2106),COLUMN(F2106),4)):INDIRECT(ADDRESS(ROW(F2106)+N$5-1,COLUMN(F2106),4)))</f>
        <v>25000.000000000004</v>
      </c>
      <c r="K2106" s="18">
        <f t="shared" ca="1" si="616"/>
        <v>16350</v>
      </c>
      <c r="L2106" s="18">
        <f t="shared" ca="1" si="626"/>
        <v>16350</v>
      </c>
      <c r="M2106" s="18">
        <f t="shared" ca="1" si="610"/>
        <v>0</v>
      </c>
      <c r="N2106" s="34">
        <f t="shared" ca="1" si="617"/>
        <v>17948.513509855038</v>
      </c>
      <c r="P2106" s="18">
        <f t="shared" ca="1" si="611"/>
        <v>776.30380298158468</v>
      </c>
      <c r="Q2106" s="47">
        <f ca="1">SUM(L$15:L2106)-SUM(M$15:M2106)</f>
        <v>16350</v>
      </c>
      <c r="R2106" s="47" t="str">
        <f t="shared" ca="1" si="612"/>
        <v>M2109</v>
      </c>
      <c r="S2106" s="40">
        <f t="shared" ca="1" si="618"/>
        <v>0</v>
      </c>
      <c r="T2106" s="46">
        <f t="shared" ca="1" si="619"/>
        <v>95</v>
      </c>
      <c r="X2106" s="74">
        <f t="shared" ca="1" si="620"/>
        <v>0.77630380298158463</v>
      </c>
      <c r="Y2106" s="75">
        <f t="shared" ca="1" si="621"/>
        <v>0.77630380298158463</v>
      </c>
      <c r="Z2106" s="74">
        <f t="shared" ca="1" si="622"/>
        <v>2.1734239973699059</v>
      </c>
      <c r="AA2106" s="76">
        <f t="shared" ca="1" si="623"/>
        <v>776.30380298158468</v>
      </c>
      <c r="AB2106" s="76">
        <f t="shared" ca="1" si="624"/>
        <v>2173.4239973699059</v>
      </c>
    </row>
    <row r="2107" spans="1:28" x14ac:dyDescent="0.25">
      <c r="A2107" s="2">
        <f t="shared" si="625"/>
        <v>23</v>
      </c>
      <c r="B2107" s="16">
        <f ca="1">VLOOKUP(A2107,PERIODS!$O$4:$P$33,2,FALSE)</f>
        <v>3.5000000000000003E-2</v>
      </c>
      <c r="C2107" s="15"/>
      <c r="D2107" s="18">
        <v>2093</v>
      </c>
      <c r="E2107" s="34">
        <f t="shared" ca="1" si="627"/>
        <v>17948.513509855038</v>
      </c>
      <c r="F2107" s="34">
        <f t="shared" ca="1" si="609"/>
        <v>3500.0000000000005</v>
      </c>
      <c r="G2107" s="69">
        <f t="shared" ca="1" si="613"/>
        <v>0</v>
      </c>
      <c r="H2107" s="34">
        <f t="shared" ca="1" si="614"/>
        <v>-2179.0026735183023</v>
      </c>
      <c r="I2107" s="34">
        <f t="shared" ca="1" si="615"/>
        <v>1320.9973264816981</v>
      </c>
      <c r="J2107" s="18">
        <f ca="1">SUM(INDIRECT(ADDRESS(ROW(F2107),COLUMN(F2107),4)):INDIRECT(ADDRESS(ROW(F2107)+N$5-1,COLUMN(F2107),4)))</f>
        <v>25500.000000000004</v>
      </c>
      <c r="K2107" s="18">
        <f t="shared" ca="1" si="616"/>
        <v>16350</v>
      </c>
      <c r="L2107" s="18">
        <f t="shared" ca="1" si="626"/>
        <v>0</v>
      </c>
      <c r="M2107" s="18">
        <f t="shared" ca="1" si="610"/>
        <v>0</v>
      </c>
      <c r="N2107" s="34">
        <f t="shared" ca="1" si="617"/>
        <v>16627.51618337334</v>
      </c>
      <c r="P2107" s="18">
        <f t="shared" ca="1" si="611"/>
        <v>2179.0026735183023</v>
      </c>
      <c r="Q2107" s="47">
        <f ca="1">SUM(L$15:L2107)-SUM(M$15:M2107)</f>
        <v>16350</v>
      </c>
      <c r="R2107" s="47" t="str">
        <f t="shared" ca="1" si="612"/>
        <v>M2110</v>
      </c>
      <c r="S2107" s="40">
        <f t="shared" ca="1" si="618"/>
        <v>0</v>
      </c>
      <c r="T2107" s="46">
        <f t="shared" ca="1" si="619"/>
        <v>80</v>
      </c>
      <c r="X2107" s="74">
        <f t="shared" ca="1" si="620"/>
        <v>-2.1790026735183026</v>
      </c>
      <c r="Y2107" s="75">
        <f t="shared" ca="1" si="621"/>
        <v>-2.1790026735183026</v>
      </c>
      <c r="Z2107" s="74">
        <f t="shared" ca="1" si="622"/>
        <v>0.11315432619013412</v>
      </c>
      <c r="AA2107" s="76">
        <f t="shared" ca="1" si="623"/>
        <v>-2179.0026735183023</v>
      </c>
      <c r="AB2107" s="76">
        <f t="shared" ca="1" si="624"/>
        <v>113.15432619013411</v>
      </c>
    </row>
    <row r="2108" spans="1:28" x14ac:dyDescent="0.25">
      <c r="A2108" s="2">
        <f t="shared" si="625"/>
        <v>24</v>
      </c>
      <c r="B2108" s="16">
        <f ca="1">VLOOKUP(A2108,PERIODS!$O$4:$P$33,2,FALSE)</f>
        <v>3.5000000000000003E-2</v>
      </c>
      <c r="C2108" s="15"/>
      <c r="D2108" s="18">
        <v>2094</v>
      </c>
      <c r="E2108" s="34">
        <f t="shared" ca="1" si="627"/>
        <v>16627.51618337334</v>
      </c>
      <c r="F2108" s="34">
        <f t="shared" ca="1" si="609"/>
        <v>3500.0000000000005</v>
      </c>
      <c r="G2108" s="69">
        <f t="shared" ca="1" si="613"/>
        <v>0</v>
      </c>
      <c r="H2108" s="34">
        <f t="shared" ca="1" si="614"/>
        <v>822.59981621766451</v>
      </c>
      <c r="I2108" s="34">
        <f t="shared" ca="1" si="615"/>
        <v>4322.5998162176647</v>
      </c>
      <c r="J2108" s="18">
        <f ca="1">SUM(INDIRECT(ADDRESS(ROW(F2108),COLUMN(F2108),4)):INDIRECT(ADDRESS(ROW(F2108)+N$5-1,COLUMN(F2108),4)))</f>
        <v>26000</v>
      </c>
      <c r="K2108" s="18">
        <f t="shared" ca="1" si="616"/>
        <v>16350</v>
      </c>
      <c r="L2108" s="18">
        <f t="shared" ca="1" si="626"/>
        <v>0</v>
      </c>
      <c r="M2108" s="18">
        <f t="shared" ca="1" si="610"/>
        <v>0</v>
      </c>
      <c r="N2108" s="34">
        <f t="shared" ca="1" si="617"/>
        <v>12304.916367155674</v>
      </c>
      <c r="P2108" s="18">
        <f t="shared" ca="1" si="611"/>
        <v>822.59981621766451</v>
      </c>
      <c r="Q2108" s="47">
        <f ca="1">SUM(L$15:L2108)-SUM(M$15:M2108)</f>
        <v>16350</v>
      </c>
      <c r="R2108" s="47" t="str">
        <f t="shared" ca="1" si="612"/>
        <v>M2111</v>
      </c>
      <c r="S2108" s="40">
        <f t="shared" ca="1" si="618"/>
        <v>0</v>
      </c>
      <c r="T2108" s="46">
        <f t="shared" ca="1" si="619"/>
        <v>100</v>
      </c>
      <c r="X2108" s="74">
        <f t="shared" ca="1" si="620"/>
        <v>0.82259981621766454</v>
      </c>
      <c r="Y2108" s="75">
        <f t="shared" ca="1" si="621"/>
        <v>0.82259981621766454</v>
      </c>
      <c r="Z2108" s="74">
        <f t="shared" ca="1" si="622"/>
        <v>2.276410399690759</v>
      </c>
      <c r="AA2108" s="76">
        <f t="shared" ca="1" si="623"/>
        <v>822.59981621766451</v>
      </c>
      <c r="AB2108" s="76">
        <f t="shared" ca="1" si="624"/>
        <v>2276.4103996907588</v>
      </c>
    </row>
    <row r="2109" spans="1:28" x14ac:dyDescent="0.25">
      <c r="A2109" s="2">
        <f t="shared" si="625"/>
        <v>25</v>
      </c>
      <c r="B2109" s="16">
        <f ca="1">VLOOKUP(A2109,PERIODS!$O$4:$P$33,2,FALSE)</f>
        <v>3.5000000000000003E-2</v>
      </c>
      <c r="C2109" s="15"/>
      <c r="D2109" s="18">
        <v>2095</v>
      </c>
      <c r="E2109" s="34">
        <f t="shared" ca="1" si="627"/>
        <v>12304.916367155674</v>
      </c>
      <c r="F2109" s="34">
        <f t="shared" ca="1" si="609"/>
        <v>3500.0000000000005</v>
      </c>
      <c r="G2109" s="69">
        <f t="shared" ca="1" si="613"/>
        <v>0</v>
      </c>
      <c r="H2109" s="34">
        <f t="shared" ca="1" si="614"/>
        <v>430.63378995828435</v>
      </c>
      <c r="I2109" s="34">
        <f t="shared" ca="1" si="615"/>
        <v>3930.633789958285</v>
      </c>
      <c r="J2109" s="18">
        <f ca="1">SUM(INDIRECT(ADDRESS(ROW(F2109),COLUMN(F2109),4)):INDIRECT(ADDRESS(ROW(F2109)+N$5-1,COLUMN(F2109),4)))</f>
        <v>24900</v>
      </c>
      <c r="K2109" s="18">
        <f t="shared" ca="1" si="616"/>
        <v>0</v>
      </c>
      <c r="L2109" s="18">
        <f t="shared" ca="1" si="626"/>
        <v>0</v>
      </c>
      <c r="M2109" s="18">
        <f t="shared" ca="1" si="610"/>
        <v>16350</v>
      </c>
      <c r="N2109" s="34">
        <f t="shared" ca="1" si="617"/>
        <v>24724.282577197388</v>
      </c>
      <c r="P2109" s="18">
        <f t="shared" ca="1" si="611"/>
        <v>430.63378995828435</v>
      </c>
      <c r="Q2109" s="47">
        <f ca="1">SUM(L$15:L2109)-SUM(M$15:M2109)</f>
        <v>0</v>
      </c>
      <c r="R2109" s="47" t="str">
        <f t="shared" ca="1" si="612"/>
        <v>M2112</v>
      </c>
      <c r="S2109" s="40">
        <f t="shared" ca="1" si="618"/>
        <v>0</v>
      </c>
      <c r="T2109" s="46">
        <f t="shared" ca="1" si="619"/>
        <v>43</v>
      </c>
      <c r="X2109" s="74">
        <f t="shared" ca="1" si="620"/>
        <v>0.43063378995828433</v>
      </c>
      <c r="Y2109" s="75">
        <f t="shared" ca="1" si="621"/>
        <v>0.43063378995828433</v>
      </c>
      <c r="Z2109" s="74">
        <f t="shared" ca="1" si="622"/>
        <v>1.5382321307455067</v>
      </c>
      <c r="AA2109" s="76">
        <f t="shared" ca="1" si="623"/>
        <v>430.63378995828435</v>
      </c>
      <c r="AB2109" s="76">
        <f t="shared" ca="1" si="624"/>
        <v>1538.2321307455068</v>
      </c>
    </row>
    <row r="2110" spans="1:28" x14ac:dyDescent="0.25">
      <c r="A2110" s="2">
        <f t="shared" si="625"/>
        <v>26</v>
      </c>
      <c r="B2110" s="16">
        <f ca="1">VLOOKUP(A2110,PERIODS!$O$4:$P$33,2,FALSE)</f>
        <v>3.5000000000000003E-2</v>
      </c>
      <c r="C2110" s="15"/>
      <c r="D2110" s="18">
        <v>2096</v>
      </c>
      <c r="E2110" s="34">
        <f t="shared" ca="1" si="627"/>
        <v>24724.282577197388</v>
      </c>
      <c r="F2110" s="34">
        <f t="shared" ca="1" si="609"/>
        <v>3500.0000000000005</v>
      </c>
      <c r="G2110" s="69">
        <f t="shared" ca="1" si="613"/>
        <v>0</v>
      </c>
      <c r="H2110" s="34">
        <f t="shared" ca="1" si="614"/>
        <v>-795.88605367105151</v>
      </c>
      <c r="I2110" s="34">
        <f t="shared" ca="1" si="615"/>
        <v>2704.1139463289492</v>
      </c>
      <c r="J2110" s="18">
        <f ca="1">SUM(INDIRECT(ADDRESS(ROW(F2110),COLUMN(F2110),4)):INDIRECT(ADDRESS(ROW(F2110)+N$5-1,COLUMN(F2110),4)))</f>
        <v>23900</v>
      </c>
      <c r="K2110" s="18">
        <f t="shared" ca="1" si="616"/>
        <v>0</v>
      </c>
      <c r="L2110" s="18">
        <f t="shared" ca="1" si="626"/>
        <v>0</v>
      </c>
      <c r="M2110" s="18">
        <f t="shared" ca="1" si="610"/>
        <v>0</v>
      </c>
      <c r="N2110" s="34">
        <f t="shared" ca="1" si="617"/>
        <v>22020.168630868437</v>
      </c>
      <c r="P2110" s="18">
        <f t="shared" ca="1" si="611"/>
        <v>795.88605367105151</v>
      </c>
      <c r="Q2110" s="47">
        <f ca="1">SUM(L$15:L2110)-SUM(M$15:M2110)</f>
        <v>0</v>
      </c>
      <c r="R2110" s="47" t="str">
        <f t="shared" ca="1" si="612"/>
        <v>M2113</v>
      </c>
      <c r="S2110" s="40">
        <f t="shared" ca="1" si="618"/>
        <v>0</v>
      </c>
      <c r="T2110" s="46">
        <f t="shared" ca="1" si="619"/>
        <v>72</v>
      </c>
      <c r="X2110" s="74">
        <f t="shared" ca="1" si="620"/>
        <v>-0.79588605367105147</v>
      </c>
      <c r="Y2110" s="75">
        <f t="shared" ca="1" si="621"/>
        <v>-0.79588605367105147</v>
      </c>
      <c r="Z2110" s="74">
        <f t="shared" ca="1" si="622"/>
        <v>0.45118128692547294</v>
      </c>
      <c r="AA2110" s="76">
        <f t="shared" ca="1" si="623"/>
        <v>-795.88605367105151</v>
      </c>
      <c r="AB2110" s="76">
        <f t="shared" ca="1" si="624"/>
        <v>451.18128692547293</v>
      </c>
    </row>
    <row r="2111" spans="1:28" x14ac:dyDescent="0.25">
      <c r="A2111" s="2">
        <f t="shared" si="625"/>
        <v>27</v>
      </c>
      <c r="B2111" s="16">
        <f ca="1">VLOOKUP(A2111,PERIODS!$O$4:$P$33,2,FALSE)</f>
        <v>3.5000000000000003E-2</v>
      </c>
      <c r="C2111" s="15"/>
      <c r="D2111" s="18">
        <v>2097</v>
      </c>
      <c r="E2111" s="34">
        <f t="shared" ca="1" si="627"/>
        <v>22020.168630868437</v>
      </c>
      <c r="F2111" s="34">
        <f t="shared" ca="1" si="609"/>
        <v>3500.0000000000005</v>
      </c>
      <c r="G2111" s="69">
        <f t="shared" ca="1" si="613"/>
        <v>0</v>
      </c>
      <c r="H2111" s="34">
        <f t="shared" ca="1" si="614"/>
        <v>1959.9639845400536</v>
      </c>
      <c r="I2111" s="34">
        <f t="shared" ca="1" si="615"/>
        <v>5459.9639845400543</v>
      </c>
      <c r="J2111" s="18">
        <f ca="1">SUM(INDIRECT(ADDRESS(ROW(F2111),COLUMN(F2111),4)):INDIRECT(ADDRESS(ROW(F2111)+N$5-1,COLUMN(F2111),4)))</f>
        <v>22900</v>
      </c>
      <c r="K2111" s="18">
        <f t="shared" ca="1" si="616"/>
        <v>16350</v>
      </c>
      <c r="L2111" s="18">
        <f t="shared" ca="1" si="626"/>
        <v>16350</v>
      </c>
      <c r="M2111" s="18">
        <f t="shared" ca="1" si="610"/>
        <v>0</v>
      </c>
      <c r="N2111" s="34">
        <f t="shared" ca="1" si="617"/>
        <v>16560.204646328384</v>
      </c>
      <c r="P2111" s="18">
        <f t="shared" ca="1" si="611"/>
        <v>1959.9639845400536</v>
      </c>
      <c r="Q2111" s="47">
        <f ca="1">SUM(L$15:L2111)-SUM(M$15:M2111)</f>
        <v>16350</v>
      </c>
      <c r="R2111" s="47" t="str">
        <f t="shared" ca="1" si="612"/>
        <v>M2114</v>
      </c>
      <c r="S2111" s="40">
        <f t="shared" ca="1" si="618"/>
        <v>0</v>
      </c>
      <c r="T2111" s="46">
        <f t="shared" ca="1" si="619"/>
        <v>85</v>
      </c>
      <c r="X2111" s="74">
        <f t="shared" ca="1" si="620"/>
        <v>3.5926886947990244</v>
      </c>
      <c r="Y2111" s="75">
        <f t="shared" ca="1" si="621"/>
        <v>1.9599639845400536</v>
      </c>
      <c r="Z2111" s="74">
        <f t="shared" ca="1" si="622"/>
        <v>7.0990713842313315</v>
      </c>
      <c r="AA2111" s="76">
        <f t="shared" ca="1" si="623"/>
        <v>1959.9639845400536</v>
      </c>
      <c r="AB2111" s="76">
        <f t="shared" ca="1" si="624"/>
        <v>7099.0713842313316</v>
      </c>
    </row>
    <row r="2112" spans="1:28" x14ac:dyDescent="0.25">
      <c r="A2112" s="2">
        <f t="shared" si="625"/>
        <v>28</v>
      </c>
      <c r="B2112" s="16">
        <f ca="1">VLOOKUP(A2112,PERIODS!$O$4:$P$33,2,FALSE)</f>
        <v>0.04</v>
      </c>
      <c r="C2112" s="15"/>
      <c r="D2112" s="18">
        <v>2098</v>
      </c>
      <c r="E2112" s="34">
        <f t="shared" ca="1" si="627"/>
        <v>16560.204646328384</v>
      </c>
      <c r="F2112" s="34">
        <f t="shared" ca="1" si="609"/>
        <v>4000</v>
      </c>
      <c r="G2112" s="69">
        <f t="shared" ca="1" si="613"/>
        <v>0</v>
      </c>
      <c r="H2112" s="34">
        <f t="shared" ca="1" si="614"/>
        <v>1959.9639845400536</v>
      </c>
      <c r="I2112" s="34">
        <f t="shared" ca="1" si="615"/>
        <v>5959.9639845400534</v>
      </c>
      <c r="J2112" s="18">
        <f ca="1">SUM(INDIRECT(ADDRESS(ROW(F2112),COLUMN(F2112),4)):INDIRECT(ADDRESS(ROW(F2112)+N$5-1,COLUMN(F2112),4)))</f>
        <v>21900</v>
      </c>
      <c r="K2112" s="18">
        <f t="shared" ca="1" si="616"/>
        <v>16350</v>
      </c>
      <c r="L2112" s="18">
        <f t="shared" ca="1" si="626"/>
        <v>0</v>
      </c>
      <c r="M2112" s="18">
        <f t="shared" ca="1" si="610"/>
        <v>0</v>
      </c>
      <c r="N2112" s="34">
        <f t="shared" ca="1" si="617"/>
        <v>10600.240661788332</v>
      </c>
      <c r="P2112" s="18">
        <f t="shared" ca="1" si="611"/>
        <v>1959.9639845400536</v>
      </c>
      <c r="Q2112" s="47">
        <f ca="1">SUM(L$15:L2112)-SUM(M$15:M2112)</f>
        <v>16350</v>
      </c>
      <c r="R2112" s="47" t="str">
        <f t="shared" ca="1" si="612"/>
        <v>M2115</v>
      </c>
      <c r="S2112" s="40">
        <f t="shared" ca="1" si="618"/>
        <v>0</v>
      </c>
      <c r="T2112" s="46">
        <f t="shared" ca="1" si="619"/>
        <v>70</v>
      </c>
      <c r="X2112" s="74">
        <f t="shared" ca="1" si="620"/>
        <v>2.0413981329885384</v>
      </c>
      <c r="Y2112" s="75">
        <f t="shared" ca="1" si="621"/>
        <v>1.9599639845400536</v>
      </c>
      <c r="Z2112" s="74">
        <f t="shared" ca="1" si="622"/>
        <v>7.0990713842313315</v>
      </c>
      <c r="AA2112" s="76">
        <f t="shared" ca="1" si="623"/>
        <v>1959.9639845400536</v>
      </c>
      <c r="AB2112" s="76">
        <f t="shared" ca="1" si="624"/>
        <v>7099.0713842313316</v>
      </c>
    </row>
    <row r="2113" spans="1:28" x14ac:dyDescent="0.25">
      <c r="A2113" s="2">
        <f t="shared" si="625"/>
        <v>29</v>
      </c>
      <c r="B2113" s="16">
        <f ca="1">VLOOKUP(A2113,PERIODS!$O$4:$P$33,2,FALSE)</f>
        <v>0.04</v>
      </c>
      <c r="C2113" s="15"/>
      <c r="D2113" s="18">
        <v>2099</v>
      </c>
      <c r="E2113" s="34">
        <f t="shared" ca="1" si="627"/>
        <v>10600.240661788332</v>
      </c>
      <c r="F2113" s="34">
        <f t="shared" ca="1" si="609"/>
        <v>4000</v>
      </c>
      <c r="G2113" s="69">
        <f t="shared" ca="1" si="613"/>
        <v>0</v>
      </c>
      <c r="H2113" s="34">
        <f t="shared" ca="1" si="614"/>
        <v>1115.6189517596174</v>
      </c>
      <c r="I2113" s="34">
        <f t="shared" ca="1" si="615"/>
        <v>5115.6189517596176</v>
      </c>
      <c r="J2113" s="18">
        <f ca="1">SUM(INDIRECT(ADDRESS(ROW(F2113),COLUMN(F2113),4)):INDIRECT(ADDRESS(ROW(F2113)+N$5-1,COLUMN(F2113),4)))</f>
        <v>21200</v>
      </c>
      <c r="K2113" s="18">
        <f t="shared" ca="1" si="616"/>
        <v>16350</v>
      </c>
      <c r="L2113" s="18">
        <f t="shared" ca="1" si="626"/>
        <v>0</v>
      </c>
      <c r="M2113" s="18">
        <f t="shared" ca="1" si="610"/>
        <v>0</v>
      </c>
      <c r="N2113" s="34">
        <f t="shared" ca="1" si="617"/>
        <v>5484.621710028714</v>
      </c>
      <c r="P2113" s="18">
        <f t="shared" ca="1" si="611"/>
        <v>1115.6189517596174</v>
      </c>
      <c r="Q2113" s="47">
        <f ca="1">SUM(L$15:L2113)-SUM(M$15:M2113)</f>
        <v>16350</v>
      </c>
      <c r="R2113" s="47" t="str">
        <f t="shared" ca="1" si="612"/>
        <v>M2116</v>
      </c>
      <c r="S2113" s="40">
        <f t="shared" ca="1" si="618"/>
        <v>0</v>
      </c>
      <c r="T2113" s="46">
        <f t="shared" ca="1" si="619"/>
        <v>55</v>
      </c>
      <c r="X2113" s="74">
        <f t="shared" ca="1" si="620"/>
        <v>1.1156189517596173</v>
      </c>
      <c r="Y2113" s="75">
        <f t="shared" ca="1" si="621"/>
        <v>1.1156189517596173</v>
      </c>
      <c r="Z2113" s="74">
        <f t="shared" ca="1" si="622"/>
        <v>3.0514562990405372</v>
      </c>
      <c r="AA2113" s="76">
        <f t="shared" ca="1" si="623"/>
        <v>1115.6189517596174</v>
      </c>
      <c r="AB2113" s="76">
        <f t="shared" ca="1" si="624"/>
        <v>3051.456299040537</v>
      </c>
    </row>
    <row r="2114" spans="1:28" x14ac:dyDescent="0.25">
      <c r="A2114" s="2">
        <f t="shared" si="625"/>
        <v>30</v>
      </c>
      <c r="B2114" s="16">
        <f ca="1">VLOOKUP(A2114,PERIODS!$O$4:$P$33,2,FALSE)</f>
        <v>0.04</v>
      </c>
      <c r="C2114" s="15"/>
      <c r="D2114" s="18">
        <v>2100</v>
      </c>
      <c r="E2114" s="34">
        <f t="shared" ca="1" si="627"/>
        <v>5484.621710028714</v>
      </c>
      <c r="F2114" s="34">
        <f t="shared" ca="1" si="609"/>
        <v>4000</v>
      </c>
      <c r="G2114" s="69">
        <f t="shared" ca="1" si="613"/>
        <v>0</v>
      </c>
      <c r="H2114" s="34">
        <f t="shared" ca="1" si="614"/>
        <v>-553.8284388425443</v>
      </c>
      <c r="I2114" s="34">
        <f t="shared" ca="1" si="615"/>
        <v>3446.1715611574555</v>
      </c>
      <c r="J2114" s="18">
        <f ca="1">SUM(INDIRECT(ADDRESS(ROW(F2114),COLUMN(F2114),4)):INDIRECT(ADDRESS(ROW(F2114)+N$5-1,COLUMN(F2114),4)))</f>
        <v>20500</v>
      </c>
      <c r="K2114" s="18">
        <f t="shared" ca="1" si="616"/>
        <v>0</v>
      </c>
      <c r="L2114" s="18">
        <f t="shared" ca="1" si="626"/>
        <v>0</v>
      </c>
      <c r="M2114" s="18">
        <f t="shared" ca="1" si="610"/>
        <v>16350</v>
      </c>
      <c r="N2114" s="34">
        <f t="shared" ca="1" si="617"/>
        <v>18388.450148871259</v>
      </c>
      <c r="P2114" s="18">
        <f t="shared" ca="1" si="611"/>
        <v>553.8284388425443</v>
      </c>
      <c r="Q2114" s="47">
        <f ca="1">SUM(L$15:L2114)-SUM(M$15:M2114)</f>
        <v>0</v>
      </c>
      <c r="R2114" s="47" t="str">
        <f t="shared" ca="1" si="612"/>
        <v>M2117</v>
      </c>
      <c r="S2114" s="40">
        <f t="shared" ca="1" si="618"/>
        <v>0</v>
      </c>
      <c r="T2114" s="46">
        <f t="shared" ca="1" si="619"/>
        <v>51</v>
      </c>
      <c r="X2114" s="74">
        <f t="shared" ca="1" si="620"/>
        <v>-0.55382843884254429</v>
      </c>
      <c r="Y2114" s="75">
        <f t="shared" ca="1" si="621"/>
        <v>-0.55382843884254429</v>
      </c>
      <c r="Z2114" s="74">
        <f t="shared" ca="1" si="622"/>
        <v>0.57474521608615892</v>
      </c>
      <c r="AA2114" s="76">
        <f t="shared" ca="1" si="623"/>
        <v>-553.8284388425443</v>
      </c>
      <c r="AB2114" s="76">
        <f t="shared" ca="1" si="624"/>
        <v>574.74521608615896</v>
      </c>
    </row>
    <row r="2115" spans="1:28" x14ac:dyDescent="0.25">
      <c r="A2115" s="2">
        <f t="shared" si="625"/>
        <v>1</v>
      </c>
      <c r="B2115" s="16">
        <f ca="1">VLOOKUP(A2115,PERIODS!$O$4:$P$33,2,FALSE)</f>
        <v>2.4E-2</v>
      </c>
      <c r="C2115" s="15"/>
      <c r="D2115" s="18">
        <v>2101</v>
      </c>
      <c r="E2115" s="34">
        <f t="shared" ca="1" si="627"/>
        <v>18388.450148871259</v>
      </c>
      <c r="F2115" s="34">
        <f t="shared" ca="1" si="609"/>
        <v>2400</v>
      </c>
      <c r="G2115" s="69">
        <f t="shared" ca="1" si="613"/>
        <v>0</v>
      </c>
      <c r="H2115" s="34">
        <f t="shared" ca="1" si="614"/>
        <v>743.00040523636108</v>
      </c>
      <c r="I2115" s="34">
        <f t="shared" ca="1" si="615"/>
        <v>3143.0004052363611</v>
      </c>
      <c r="J2115" s="18">
        <f ca="1">SUM(INDIRECT(ADDRESS(ROW(F2115),COLUMN(F2115),4)):INDIRECT(ADDRESS(ROW(F2115)+N$5-1,COLUMN(F2115),4)))</f>
        <v>19800</v>
      </c>
      <c r="K2115" s="18">
        <f t="shared" ca="1" si="616"/>
        <v>16350</v>
      </c>
      <c r="L2115" s="18">
        <f t="shared" ca="1" si="626"/>
        <v>16350</v>
      </c>
      <c r="M2115" s="18">
        <f t="shared" ca="1" si="610"/>
        <v>0</v>
      </c>
      <c r="N2115" s="34">
        <f t="shared" ca="1" si="617"/>
        <v>15245.449743634897</v>
      </c>
      <c r="P2115" s="18">
        <f t="shared" ca="1" si="611"/>
        <v>743.00040523636108</v>
      </c>
      <c r="Q2115" s="47">
        <f ca="1">SUM(L$15:L2115)-SUM(M$15:M2115)</f>
        <v>16350</v>
      </c>
      <c r="R2115" s="47" t="str">
        <f t="shared" ca="1" si="612"/>
        <v>M2118</v>
      </c>
      <c r="S2115" s="40">
        <f t="shared" ca="1" si="618"/>
        <v>0</v>
      </c>
      <c r="T2115" s="46">
        <f t="shared" ca="1" si="619"/>
        <v>20</v>
      </c>
      <c r="X2115" s="74">
        <f t="shared" ca="1" si="620"/>
        <v>0.74300040523636113</v>
      </c>
      <c r="Y2115" s="75">
        <f t="shared" ca="1" si="621"/>
        <v>0.74300040523636113</v>
      </c>
      <c r="Z2115" s="74">
        <f t="shared" ca="1" si="622"/>
        <v>2.102233614087778</v>
      </c>
      <c r="AA2115" s="76">
        <f t="shared" ca="1" si="623"/>
        <v>743.00040523636108</v>
      </c>
      <c r="AB2115" s="76">
        <f t="shared" ca="1" si="624"/>
        <v>2102.2336140877778</v>
      </c>
    </row>
    <row r="2116" spans="1:28" x14ac:dyDescent="0.25">
      <c r="A2116" s="2">
        <f t="shared" si="625"/>
        <v>2</v>
      </c>
      <c r="B2116" s="16">
        <f ca="1">VLOOKUP(A2116,PERIODS!$O$4:$P$33,2,FALSE)</f>
        <v>2.5000000000000001E-2</v>
      </c>
      <c r="C2116" s="15"/>
      <c r="D2116" s="18">
        <v>2102</v>
      </c>
      <c r="E2116" s="34">
        <f t="shared" ca="1" si="627"/>
        <v>15245.449743634897</v>
      </c>
      <c r="F2116" s="34">
        <f t="shared" ca="1" si="609"/>
        <v>2500</v>
      </c>
      <c r="G2116" s="69">
        <f t="shared" ca="1" si="613"/>
        <v>0</v>
      </c>
      <c r="H2116" s="34">
        <f t="shared" ca="1" si="614"/>
        <v>693.79376357666695</v>
      </c>
      <c r="I2116" s="34">
        <f t="shared" ca="1" si="615"/>
        <v>3193.7937635766671</v>
      </c>
      <c r="J2116" s="18">
        <f ca="1">SUM(INDIRECT(ADDRESS(ROW(F2116),COLUMN(F2116),4)):INDIRECT(ADDRESS(ROW(F2116)+N$5-1,COLUMN(F2116),4)))</f>
        <v>20700</v>
      </c>
      <c r="K2116" s="18">
        <f t="shared" ca="1" si="616"/>
        <v>16350</v>
      </c>
      <c r="L2116" s="18">
        <f t="shared" ca="1" si="626"/>
        <v>0</v>
      </c>
      <c r="M2116" s="18">
        <f t="shared" ca="1" si="610"/>
        <v>0</v>
      </c>
      <c r="N2116" s="34">
        <f t="shared" ca="1" si="617"/>
        <v>12051.655980058231</v>
      </c>
      <c r="P2116" s="18">
        <f t="shared" ca="1" si="611"/>
        <v>693.79376357666695</v>
      </c>
      <c r="Q2116" s="47">
        <f ca="1">SUM(L$15:L2116)-SUM(M$15:M2116)</f>
        <v>16350</v>
      </c>
      <c r="R2116" s="47" t="str">
        <f t="shared" ca="1" si="612"/>
        <v>M2119</v>
      </c>
      <c r="S2116" s="40">
        <f t="shared" ca="1" si="618"/>
        <v>0</v>
      </c>
      <c r="T2116" s="46">
        <f t="shared" ca="1" si="619"/>
        <v>58</v>
      </c>
      <c r="X2116" s="74">
        <f t="shared" ca="1" si="620"/>
        <v>0.693793763576667</v>
      </c>
      <c r="Y2116" s="75">
        <f t="shared" ca="1" si="621"/>
        <v>0.693793763576667</v>
      </c>
      <c r="Z2116" s="74">
        <f t="shared" ca="1" si="622"/>
        <v>2.0012935841931609</v>
      </c>
      <c r="AA2116" s="76">
        <f t="shared" ca="1" si="623"/>
        <v>693.79376357666695</v>
      </c>
      <c r="AB2116" s="76">
        <f t="shared" ca="1" si="624"/>
        <v>2001.293584193161</v>
      </c>
    </row>
    <row r="2117" spans="1:28" x14ac:dyDescent="0.25">
      <c r="A2117" s="2">
        <f t="shared" si="625"/>
        <v>3</v>
      </c>
      <c r="B2117" s="16">
        <f ca="1">VLOOKUP(A2117,PERIODS!$O$4:$P$33,2,FALSE)</f>
        <v>2.5000000000000001E-2</v>
      </c>
      <c r="C2117" s="15"/>
      <c r="D2117" s="18">
        <v>2103</v>
      </c>
      <c r="E2117" s="34">
        <f t="shared" ca="1" si="627"/>
        <v>12051.655980058231</v>
      </c>
      <c r="F2117" s="34">
        <f t="shared" ca="1" si="609"/>
        <v>2500</v>
      </c>
      <c r="G2117" s="69">
        <f t="shared" ca="1" si="613"/>
        <v>0</v>
      </c>
      <c r="H2117" s="34">
        <f t="shared" ca="1" si="614"/>
        <v>-578.93823654817766</v>
      </c>
      <c r="I2117" s="34">
        <f t="shared" ca="1" si="615"/>
        <v>1921.0617634518223</v>
      </c>
      <c r="J2117" s="18">
        <f ca="1">SUM(INDIRECT(ADDRESS(ROW(F2117),COLUMN(F2117),4)):INDIRECT(ADDRESS(ROW(F2117)+N$5-1,COLUMN(F2117),4)))</f>
        <v>21500</v>
      </c>
      <c r="K2117" s="18">
        <f t="shared" ca="1" si="616"/>
        <v>16350</v>
      </c>
      <c r="L2117" s="18">
        <f t="shared" ca="1" si="626"/>
        <v>0</v>
      </c>
      <c r="M2117" s="18">
        <f t="shared" ca="1" si="610"/>
        <v>0</v>
      </c>
      <c r="N2117" s="34">
        <f t="shared" ca="1" si="617"/>
        <v>10130.594216606409</v>
      </c>
      <c r="P2117" s="18">
        <f t="shared" ca="1" si="611"/>
        <v>578.93823654817766</v>
      </c>
      <c r="Q2117" s="47">
        <f ca="1">SUM(L$15:L2117)-SUM(M$15:M2117)</f>
        <v>16350</v>
      </c>
      <c r="R2117" s="47" t="str">
        <f t="shared" ca="1" si="612"/>
        <v>M2120</v>
      </c>
      <c r="S2117" s="40">
        <f t="shared" ca="1" si="618"/>
        <v>0</v>
      </c>
      <c r="T2117" s="46">
        <f t="shared" ca="1" si="619"/>
        <v>49</v>
      </c>
      <c r="X2117" s="74">
        <f t="shared" ca="1" si="620"/>
        <v>-0.57893823654817766</v>
      </c>
      <c r="Y2117" s="75">
        <f t="shared" ca="1" si="621"/>
        <v>-0.57893823654817766</v>
      </c>
      <c r="Z2117" s="74">
        <f t="shared" ca="1" si="622"/>
        <v>0.5604931618978507</v>
      </c>
      <c r="AA2117" s="76">
        <f t="shared" ca="1" si="623"/>
        <v>-578.93823654817766</v>
      </c>
      <c r="AB2117" s="76">
        <f t="shared" ca="1" si="624"/>
        <v>560.49316189785065</v>
      </c>
    </row>
    <row r="2118" spans="1:28" x14ac:dyDescent="0.25">
      <c r="A2118" s="2">
        <f t="shared" si="625"/>
        <v>4</v>
      </c>
      <c r="B2118" s="16">
        <f ca="1">VLOOKUP(A2118,PERIODS!$O$4:$P$33,2,FALSE)</f>
        <v>2.5000000000000001E-2</v>
      </c>
      <c r="C2118" s="15"/>
      <c r="D2118" s="18">
        <v>2104</v>
      </c>
      <c r="E2118" s="34">
        <f t="shared" ca="1" si="627"/>
        <v>10130.594216606409</v>
      </c>
      <c r="F2118" s="34">
        <f t="shared" ca="1" si="609"/>
        <v>2500</v>
      </c>
      <c r="G2118" s="69">
        <f t="shared" ca="1" si="613"/>
        <v>0</v>
      </c>
      <c r="H2118" s="34">
        <f t="shared" ca="1" si="614"/>
        <v>430.42565892862677</v>
      </c>
      <c r="I2118" s="34">
        <f t="shared" ca="1" si="615"/>
        <v>2930.4256589286269</v>
      </c>
      <c r="J2118" s="18">
        <f ca="1">SUM(INDIRECT(ADDRESS(ROW(F2118),COLUMN(F2118),4)):INDIRECT(ADDRESS(ROW(F2118)+N$5-1,COLUMN(F2118),4)))</f>
        <v>22300</v>
      </c>
      <c r="K2118" s="18">
        <f t="shared" ca="1" si="616"/>
        <v>0</v>
      </c>
      <c r="L2118" s="18">
        <f t="shared" ca="1" si="626"/>
        <v>0</v>
      </c>
      <c r="M2118" s="18">
        <f t="shared" ca="1" si="610"/>
        <v>16350</v>
      </c>
      <c r="N2118" s="34">
        <f t="shared" ca="1" si="617"/>
        <v>7200.1685576777818</v>
      </c>
      <c r="P2118" s="18">
        <f t="shared" ca="1" si="611"/>
        <v>430.42565892862677</v>
      </c>
      <c r="Q2118" s="47">
        <f ca="1">SUM(L$15:L2118)-SUM(M$15:M2118)</f>
        <v>0</v>
      </c>
      <c r="R2118" s="47" t="str">
        <f t="shared" ca="1" si="612"/>
        <v>M2121</v>
      </c>
      <c r="S2118" s="40">
        <f t="shared" ca="1" si="618"/>
        <v>16350</v>
      </c>
      <c r="T2118" s="46">
        <f t="shared" ca="1" si="619"/>
        <v>100</v>
      </c>
      <c r="X2118" s="74">
        <f t="shared" ca="1" si="620"/>
        <v>0.43042565892862678</v>
      </c>
      <c r="Y2118" s="75">
        <f t="shared" ca="1" si="621"/>
        <v>0.43042565892862678</v>
      </c>
      <c r="Z2118" s="74">
        <f t="shared" ca="1" si="622"/>
        <v>1.5379120102229449</v>
      </c>
      <c r="AA2118" s="76">
        <f t="shared" ca="1" si="623"/>
        <v>430.42565892862677</v>
      </c>
      <c r="AB2118" s="76">
        <f t="shared" ca="1" si="624"/>
        <v>1537.9120102229449</v>
      </c>
    </row>
    <row r="2119" spans="1:28" x14ac:dyDescent="0.25">
      <c r="A2119" s="2">
        <f t="shared" si="625"/>
        <v>5</v>
      </c>
      <c r="B2119" s="16">
        <f ca="1">VLOOKUP(A2119,PERIODS!$O$4:$P$33,2,FALSE)</f>
        <v>3.3000000000000002E-2</v>
      </c>
      <c r="C2119" s="15"/>
      <c r="D2119" s="18">
        <v>2105</v>
      </c>
      <c r="E2119" s="34">
        <f t="shared" ca="1" si="627"/>
        <v>7200.1685576777818</v>
      </c>
      <c r="F2119" s="34">
        <f t="shared" ca="1" si="609"/>
        <v>3300</v>
      </c>
      <c r="G2119" s="69">
        <f t="shared" ca="1" si="613"/>
        <v>0</v>
      </c>
      <c r="H2119" s="34">
        <f t="shared" ca="1" si="614"/>
        <v>965.20325919508366</v>
      </c>
      <c r="I2119" s="34">
        <f t="shared" ca="1" si="615"/>
        <v>4265.2032591950838</v>
      </c>
      <c r="J2119" s="18">
        <f ca="1">SUM(INDIRECT(ADDRESS(ROW(F2119),COLUMN(F2119),4)):INDIRECT(ADDRESS(ROW(F2119)+N$5-1,COLUMN(F2119),4)))</f>
        <v>23100</v>
      </c>
      <c r="K2119" s="18">
        <f t="shared" ca="1" si="616"/>
        <v>16350</v>
      </c>
      <c r="L2119" s="18">
        <f t="shared" ca="1" si="626"/>
        <v>16350</v>
      </c>
      <c r="M2119" s="18">
        <f t="shared" ca="1" si="610"/>
        <v>0</v>
      </c>
      <c r="N2119" s="34">
        <f t="shared" ca="1" si="617"/>
        <v>2934.965298482698</v>
      </c>
      <c r="P2119" s="18">
        <f t="shared" ca="1" si="611"/>
        <v>965.20325919508366</v>
      </c>
      <c r="Q2119" s="47">
        <f ca="1">SUM(L$15:L2119)-SUM(M$15:M2119)</f>
        <v>16350</v>
      </c>
      <c r="R2119" s="47" t="str">
        <f t="shared" ca="1" si="612"/>
        <v>M2122</v>
      </c>
      <c r="S2119" s="40">
        <f t="shared" ca="1" si="618"/>
        <v>0</v>
      </c>
      <c r="T2119" s="46">
        <f t="shared" ca="1" si="619"/>
        <v>40</v>
      </c>
      <c r="X2119" s="74">
        <f t="shared" ca="1" si="620"/>
        <v>0.96520325919508365</v>
      </c>
      <c r="Y2119" s="75">
        <f t="shared" ca="1" si="621"/>
        <v>0.96520325919508365</v>
      </c>
      <c r="Z2119" s="74">
        <f t="shared" ca="1" si="622"/>
        <v>2.6253212229252023</v>
      </c>
      <c r="AA2119" s="76">
        <f t="shared" ca="1" si="623"/>
        <v>965.20325919508366</v>
      </c>
      <c r="AB2119" s="76">
        <f t="shared" ca="1" si="624"/>
        <v>2625.3212229252022</v>
      </c>
    </row>
    <row r="2120" spans="1:28" x14ac:dyDescent="0.25">
      <c r="A2120" s="2">
        <f t="shared" si="625"/>
        <v>6</v>
      </c>
      <c r="B2120" s="16">
        <f ca="1">VLOOKUP(A2120,PERIODS!$O$4:$P$33,2,FALSE)</f>
        <v>3.3000000000000002E-2</v>
      </c>
      <c r="C2120" s="15"/>
      <c r="D2120" s="18">
        <v>2106</v>
      </c>
      <c r="E2120" s="34">
        <f t="shared" ca="1" si="627"/>
        <v>2934.965298482698</v>
      </c>
      <c r="F2120" s="34">
        <f t="shared" ca="1" si="609"/>
        <v>3300</v>
      </c>
      <c r="G2120" s="69">
        <f t="shared" ca="1" si="613"/>
        <v>0</v>
      </c>
      <c r="H2120" s="34">
        <f t="shared" ca="1" si="614"/>
        <v>270.05080181125317</v>
      </c>
      <c r="I2120" s="34">
        <f t="shared" ca="1" si="615"/>
        <v>3570.0508018112532</v>
      </c>
      <c r="J2120" s="18">
        <f ca="1">SUM(INDIRECT(ADDRESS(ROW(F2120),COLUMN(F2120),4)):INDIRECT(ADDRESS(ROW(F2120)+N$5-1,COLUMN(F2120),4)))</f>
        <v>23100</v>
      </c>
      <c r="K2120" s="18">
        <f t="shared" ca="1" si="616"/>
        <v>32700</v>
      </c>
      <c r="L2120" s="18">
        <f t="shared" ca="1" si="626"/>
        <v>16350</v>
      </c>
      <c r="M2120" s="18">
        <f t="shared" ca="1" si="610"/>
        <v>0</v>
      </c>
      <c r="N2120" s="34">
        <f t="shared" ca="1" si="617"/>
        <v>-635.08550332855521</v>
      </c>
      <c r="P2120" s="18">
        <f t="shared" ca="1" si="611"/>
        <v>270.05080181125317</v>
      </c>
      <c r="Q2120" s="47">
        <f ca="1">SUM(L$15:L2120)-SUM(M$15:M2120)</f>
        <v>32700</v>
      </c>
      <c r="R2120" s="47" t="str">
        <f t="shared" ca="1" si="612"/>
        <v>M2123</v>
      </c>
      <c r="S2120" s="40">
        <f t="shared" ca="1" si="618"/>
        <v>0</v>
      </c>
      <c r="T2120" s="46">
        <f t="shared" ca="1" si="619"/>
        <v>58</v>
      </c>
      <c r="X2120" s="74">
        <f t="shared" ca="1" si="620"/>
        <v>0.27005080181125318</v>
      </c>
      <c r="Y2120" s="75">
        <f t="shared" ca="1" si="621"/>
        <v>0.27005080181125318</v>
      </c>
      <c r="Z2120" s="74">
        <f t="shared" ca="1" si="622"/>
        <v>1.3100310009904443</v>
      </c>
      <c r="AA2120" s="76">
        <f t="shared" ca="1" si="623"/>
        <v>270.05080181125317</v>
      </c>
      <c r="AB2120" s="76">
        <f t="shared" ca="1" si="624"/>
        <v>1310.0310009904442</v>
      </c>
    </row>
    <row r="2121" spans="1:28" x14ac:dyDescent="0.25">
      <c r="A2121" s="2">
        <f t="shared" si="625"/>
        <v>7</v>
      </c>
      <c r="B2121" s="16">
        <f ca="1">VLOOKUP(A2121,PERIODS!$O$4:$P$33,2,FALSE)</f>
        <v>3.3000000000000002E-2</v>
      </c>
      <c r="C2121" s="15"/>
      <c r="D2121" s="18">
        <v>2107</v>
      </c>
      <c r="E2121" s="34">
        <f t="shared" ca="1" si="627"/>
        <v>-635.08550332855521</v>
      </c>
      <c r="F2121" s="34">
        <f t="shared" ca="1" si="609"/>
        <v>3300</v>
      </c>
      <c r="G2121" s="69">
        <f t="shared" ca="1" si="613"/>
        <v>0</v>
      </c>
      <c r="H2121" s="34">
        <f t="shared" ca="1" si="614"/>
        <v>667.16752693816056</v>
      </c>
      <c r="I2121" s="34">
        <f t="shared" ca="1" si="615"/>
        <v>3967.1675269381603</v>
      </c>
      <c r="J2121" s="18">
        <f ca="1">SUM(INDIRECT(ADDRESS(ROW(F2121),COLUMN(F2121),4)):INDIRECT(ADDRESS(ROW(F2121)+N$5-1,COLUMN(F2121),4)))</f>
        <v>23100</v>
      </c>
      <c r="K2121" s="18">
        <f t="shared" ca="1" si="616"/>
        <v>32700</v>
      </c>
      <c r="L2121" s="18">
        <f t="shared" ca="1" si="626"/>
        <v>0</v>
      </c>
      <c r="M2121" s="18">
        <f t="shared" ca="1" si="610"/>
        <v>0</v>
      </c>
      <c r="N2121" s="34">
        <f t="shared" ca="1" si="617"/>
        <v>-4602.2530302667155</v>
      </c>
      <c r="P2121" s="18">
        <f t="shared" ca="1" si="611"/>
        <v>667.16752693816056</v>
      </c>
      <c r="Q2121" s="47">
        <f ca="1">SUM(L$15:L2121)-SUM(M$15:M2121)</f>
        <v>32700</v>
      </c>
      <c r="R2121" s="47" t="str">
        <f t="shared" ca="1" si="612"/>
        <v>M2124</v>
      </c>
      <c r="S2121" s="40">
        <f t="shared" ca="1" si="618"/>
        <v>0</v>
      </c>
      <c r="T2121" s="46">
        <f t="shared" ca="1" si="619"/>
        <v>8</v>
      </c>
      <c r="X2121" s="74">
        <f t="shared" ca="1" si="620"/>
        <v>0.66716752693816062</v>
      </c>
      <c r="Y2121" s="75">
        <f t="shared" ca="1" si="621"/>
        <v>0.66716752693816062</v>
      </c>
      <c r="Z2121" s="74">
        <f t="shared" ca="1" si="622"/>
        <v>1.9487098280013351</v>
      </c>
      <c r="AA2121" s="76">
        <f t="shared" ca="1" si="623"/>
        <v>667.16752693816056</v>
      </c>
      <c r="AB2121" s="76">
        <f t="shared" ca="1" si="624"/>
        <v>1948.7098280013352</v>
      </c>
    </row>
    <row r="2122" spans="1:28" x14ac:dyDescent="0.25">
      <c r="A2122" s="2">
        <f t="shared" si="625"/>
        <v>8</v>
      </c>
      <c r="B2122" s="16">
        <f ca="1">VLOOKUP(A2122,PERIODS!$O$4:$P$33,2,FALSE)</f>
        <v>3.3000000000000002E-2</v>
      </c>
      <c r="C2122" s="15"/>
      <c r="D2122" s="18">
        <v>2108</v>
      </c>
      <c r="E2122" s="34">
        <f t="shared" ca="1" si="627"/>
        <v>-4602.2530302667155</v>
      </c>
      <c r="F2122" s="34">
        <f t="shared" ca="1" si="609"/>
        <v>3300</v>
      </c>
      <c r="G2122" s="69">
        <f t="shared" ca="1" si="613"/>
        <v>0</v>
      </c>
      <c r="H2122" s="34">
        <f t="shared" ca="1" si="614"/>
        <v>1271.0915337940871</v>
      </c>
      <c r="I2122" s="34">
        <f t="shared" ca="1" si="615"/>
        <v>4571.0915337940869</v>
      </c>
      <c r="J2122" s="18">
        <f ca="1">SUM(INDIRECT(ADDRESS(ROW(F2122),COLUMN(F2122),4)):INDIRECT(ADDRESS(ROW(F2122)+N$5-1,COLUMN(F2122),4)))</f>
        <v>23100</v>
      </c>
      <c r="K2122" s="18">
        <f t="shared" ca="1" si="616"/>
        <v>16350</v>
      </c>
      <c r="L2122" s="18">
        <f t="shared" ca="1" si="626"/>
        <v>0</v>
      </c>
      <c r="M2122" s="18">
        <f t="shared" ca="1" si="610"/>
        <v>16350</v>
      </c>
      <c r="N2122" s="34">
        <f t="shared" ca="1" si="617"/>
        <v>7176.6554359391976</v>
      </c>
      <c r="P2122" s="18">
        <f t="shared" ca="1" si="611"/>
        <v>1271.0915337940871</v>
      </c>
      <c r="Q2122" s="47">
        <f ca="1">SUM(L$15:L2122)-SUM(M$15:M2122)</f>
        <v>16350</v>
      </c>
      <c r="R2122" s="47" t="str">
        <f t="shared" ca="1" si="612"/>
        <v>M2125</v>
      </c>
      <c r="S2122" s="40">
        <f t="shared" ca="1" si="618"/>
        <v>0</v>
      </c>
      <c r="T2122" s="46">
        <f t="shared" ca="1" si="619"/>
        <v>0</v>
      </c>
      <c r="X2122" s="74">
        <f t="shared" ca="1" si="620"/>
        <v>1.2710915337940871</v>
      </c>
      <c r="Y2122" s="75">
        <f t="shared" ca="1" si="621"/>
        <v>1.2710915337940871</v>
      </c>
      <c r="Z2122" s="74">
        <f t="shared" ca="1" si="622"/>
        <v>3.564741475316934</v>
      </c>
      <c r="AA2122" s="76">
        <f t="shared" ca="1" si="623"/>
        <v>1271.0915337940871</v>
      </c>
      <c r="AB2122" s="76">
        <f t="shared" ca="1" si="624"/>
        <v>3564.7414753169342</v>
      </c>
    </row>
    <row r="2123" spans="1:28" x14ac:dyDescent="0.25">
      <c r="A2123" s="2">
        <f t="shared" si="625"/>
        <v>9</v>
      </c>
      <c r="B2123" s="16">
        <f ca="1">VLOOKUP(A2123,PERIODS!$O$4:$P$33,2,FALSE)</f>
        <v>3.3000000000000002E-2</v>
      </c>
      <c r="C2123" s="15"/>
      <c r="D2123" s="18">
        <v>2109</v>
      </c>
      <c r="E2123" s="34">
        <f t="shared" ca="1" si="627"/>
        <v>7176.6554359391976</v>
      </c>
      <c r="F2123" s="34">
        <f t="shared" ca="1" si="609"/>
        <v>3300</v>
      </c>
      <c r="G2123" s="69">
        <f t="shared" ca="1" si="613"/>
        <v>0</v>
      </c>
      <c r="H2123" s="34">
        <f t="shared" ca="1" si="614"/>
        <v>-1147.6085721050331</v>
      </c>
      <c r="I2123" s="34">
        <f t="shared" ca="1" si="615"/>
        <v>2152.3914278949669</v>
      </c>
      <c r="J2123" s="18">
        <f ca="1">SUM(INDIRECT(ADDRESS(ROW(F2123),COLUMN(F2123),4)):INDIRECT(ADDRESS(ROW(F2123)+N$5-1,COLUMN(F2123),4)))</f>
        <v>23100</v>
      </c>
      <c r="K2123" s="18">
        <f t="shared" ca="1" si="616"/>
        <v>0</v>
      </c>
      <c r="L2123" s="18">
        <f t="shared" ca="1" si="626"/>
        <v>0</v>
      </c>
      <c r="M2123" s="18">
        <f t="shared" ca="1" si="610"/>
        <v>16350</v>
      </c>
      <c r="N2123" s="34">
        <f t="shared" ca="1" si="617"/>
        <v>21374.264008044229</v>
      </c>
      <c r="P2123" s="18">
        <f t="shared" ca="1" si="611"/>
        <v>1147.6085721050331</v>
      </c>
      <c r="Q2123" s="47">
        <f ca="1">SUM(L$15:L2123)-SUM(M$15:M2123)</f>
        <v>0</v>
      </c>
      <c r="R2123" s="47" t="str">
        <f t="shared" ca="1" si="612"/>
        <v>M2126</v>
      </c>
      <c r="S2123" s="40">
        <f t="shared" ca="1" si="618"/>
        <v>0</v>
      </c>
      <c r="T2123" s="46">
        <f t="shared" ca="1" si="619"/>
        <v>86</v>
      </c>
      <c r="X2123" s="74">
        <f t="shared" ca="1" si="620"/>
        <v>-1.1476085721050331</v>
      </c>
      <c r="Y2123" s="75">
        <f t="shared" ca="1" si="621"/>
        <v>-1.1476085721050331</v>
      </c>
      <c r="Z2123" s="74">
        <f t="shared" ca="1" si="622"/>
        <v>0.31739488951543665</v>
      </c>
      <c r="AA2123" s="76">
        <f t="shared" ca="1" si="623"/>
        <v>-1147.6085721050331</v>
      </c>
      <c r="AB2123" s="76">
        <f t="shared" ca="1" si="624"/>
        <v>317.39488951543666</v>
      </c>
    </row>
    <row r="2124" spans="1:28" x14ac:dyDescent="0.25">
      <c r="A2124" s="2">
        <f t="shared" si="625"/>
        <v>10</v>
      </c>
      <c r="B2124" s="16">
        <f ca="1">VLOOKUP(A2124,PERIODS!$O$4:$P$33,2,FALSE)</f>
        <v>3.3000000000000002E-2</v>
      </c>
      <c r="C2124" s="15"/>
      <c r="D2124" s="18">
        <v>2110</v>
      </c>
      <c r="E2124" s="34">
        <f t="shared" ca="1" si="627"/>
        <v>21374.264008044229</v>
      </c>
      <c r="F2124" s="34">
        <f t="shared" ca="1" si="609"/>
        <v>3300</v>
      </c>
      <c r="G2124" s="69">
        <f t="shared" ca="1" si="613"/>
        <v>0</v>
      </c>
      <c r="H2124" s="34">
        <f t="shared" ca="1" si="614"/>
        <v>-1285.997783783778</v>
      </c>
      <c r="I2124" s="34">
        <f t="shared" ca="1" si="615"/>
        <v>2014.002216216222</v>
      </c>
      <c r="J2124" s="18">
        <f ca="1">SUM(INDIRECT(ADDRESS(ROW(F2124),COLUMN(F2124),4)):INDIRECT(ADDRESS(ROW(F2124)+N$5-1,COLUMN(F2124),4)))</f>
        <v>23100</v>
      </c>
      <c r="K2124" s="18">
        <f t="shared" ca="1" si="616"/>
        <v>16350</v>
      </c>
      <c r="L2124" s="18">
        <f t="shared" ca="1" si="626"/>
        <v>16350</v>
      </c>
      <c r="M2124" s="18">
        <f t="shared" ca="1" si="610"/>
        <v>0</v>
      </c>
      <c r="N2124" s="34">
        <f t="shared" ca="1" si="617"/>
        <v>19360.261791828008</v>
      </c>
      <c r="P2124" s="18">
        <f t="shared" ca="1" si="611"/>
        <v>1285.997783783778</v>
      </c>
      <c r="Q2124" s="47">
        <f ca="1">SUM(L$15:L2124)-SUM(M$15:M2124)</f>
        <v>16350</v>
      </c>
      <c r="R2124" s="47" t="str">
        <f t="shared" ca="1" si="612"/>
        <v>M2127</v>
      </c>
      <c r="S2124" s="40">
        <f t="shared" ca="1" si="618"/>
        <v>0</v>
      </c>
      <c r="T2124" s="46">
        <f t="shared" ca="1" si="619"/>
        <v>40</v>
      </c>
      <c r="X2124" s="74">
        <f t="shared" ca="1" si="620"/>
        <v>-1.2859977837837779</v>
      </c>
      <c r="Y2124" s="75">
        <f t="shared" ca="1" si="621"/>
        <v>-1.2859977837837779</v>
      </c>
      <c r="Z2124" s="74">
        <f t="shared" ca="1" si="622"/>
        <v>0.2763746838329153</v>
      </c>
      <c r="AA2124" s="76">
        <f t="shared" ca="1" si="623"/>
        <v>-1285.997783783778</v>
      </c>
      <c r="AB2124" s="76">
        <f t="shared" ca="1" si="624"/>
        <v>276.37468383291531</v>
      </c>
    </row>
    <row r="2125" spans="1:28" x14ac:dyDescent="0.25">
      <c r="A2125" s="2">
        <f t="shared" si="625"/>
        <v>11</v>
      </c>
      <c r="B2125" s="16">
        <f ca="1">VLOOKUP(A2125,PERIODS!$O$4:$P$33,2,FALSE)</f>
        <v>3.3000000000000002E-2</v>
      </c>
      <c r="C2125" s="15"/>
      <c r="D2125" s="18">
        <v>2111</v>
      </c>
      <c r="E2125" s="34">
        <f t="shared" ca="1" si="627"/>
        <v>19360.261791828008</v>
      </c>
      <c r="F2125" s="34">
        <f t="shared" ca="1" si="609"/>
        <v>3300</v>
      </c>
      <c r="G2125" s="69">
        <f t="shared" ca="1" si="613"/>
        <v>0</v>
      </c>
      <c r="H2125" s="34">
        <f t="shared" ca="1" si="614"/>
        <v>928.66009848215504</v>
      </c>
      <c r="I2125" s="34">
        <f t="shared" ca="1" si="615"/>
        <v>4228.6600984821553</v>
      </c>
      <c r="J2125" s="18">
        <f ca="1">SUM(INDIRECT(ADDRESS(ROW(F2125),COLUMN(F2125),4)):INDIRECT(ADDRESS(ROW(F2125)+N$5-1,COLUMN(F2125),4)))</f>
        <v>23300</v>
      </c>
      <c r="K2125" s="18">
        <f t="shared" ca="1" si="616"/>
        <v>16350</v>
      </c>
      <c r="L2125" s="18">
        <f t="shared" ca="1" si="626"/>
        <v>0</v>
      </c>
      <c r="M2125" s="18">
        <f t="shared" ca="1" si="610"/>
        <v>0</v>
      </c>
      <c r="N2125" s="34">
        <f t="shared" ca="1" si="617"/>
        <v>15131.601693345852</v>
      </c>
      <c r="P2125" s="18">
        <f t="shared" ca="1" si="611"/>
        <v>928.66009848215504</v>
      </c>
      <c r="Q2125" s="47">
        <f ca="1">SUM(L$15:L2125)-SUM(M$15:M2125)</f>
        <v>16350</v>
      </c>
      <c r="R2125" s="47" t="str">
        <f t="shared" ca="1" si="612"/>
        <v>M2128</v>
      </c>
      <c r="S2125" s="40">
        <f t="shared" ca="1" si="618"/>
        <v>0</v>
      </c>
      <c r="T2125" s="46">
        <f t="shared" ca="1" si="619"/>
        <v>10</v>
      </c>
      <c r="X2125" s="74">
        <f t="shared" ca="1" si="620"/>
        <v>0.92866009848215503</v>
      </c>
      <c r="Y2125" s="75">
        <f t="shared" ca="1" si="621"/>
        <v>0.92866009848215503</v>
      </c>
      <c r="Z2125" s="74">
        <f t="shared" ca="1" si="622"/>
        <v>2.5311154590558376</v>
      </c>
      <c r="AA2125" s="76">
        <f t="shared" ca="1" si="623"/>
        <v>928.66009848215504</v>
      </c>
      <c r="AB2125" s="76">
        <f t="shared" ca="1" si="624"/>
        <v>2531.1154590558376</v>
      </c>
    </row>
    <row r="2126" spans="1:28" x14ac:dyDescent="0.25">
      <c r="A2126" s="2">
        <f t="shared" si="625"/>
        <v>12</v>
      </c>
      <c r="B2126" s="16">
        <f ca="1">VLOOKUP(A2126,PERIODS!$O$4:$P$33,2,FALSE)</f>
        <v>3.3000000000000002E-2</v>
      </c>
      <c r="C2126" s="15"/>
      <c r="D2126" s="18">
        <v>2112</v>
      </c>
      <c r="E2126" s="34">
        <f t="shared" ca="1" si="627"/>
        <v>15131.601693345852</v>
      </c>
      <c r="F2126" s="34">
        <f t="shared" ca="1" si="609"/>
        <v>3300</v>
      </c>
      <c r="G2126" s="69">
        <f t="shared" ca="1" si="613"/>
        <v>0</v>
      </c>
      <c r="H2126" s="34">
        <f t="shared" ca="1" si="614"/>
        <v>-1484.7897172751025</v>
      </c>
      <c r="I2126" s="34">
        <f t="shared" ca="1" si="615"/>
        <v>1815.2102827248975</v>
      </c>
      <c r="J2126" s="18">
        <f ca="1">SUM(INDIRECT(ADDRESS(ROW(F2126),COLUMN(F2126),4)):INDIRECT(ADDRESS(ROW(F2126)+N$5-1,COLUMN(F2126),4)))</f>
        <v>23500</v>
      </c>
      <c r="K2126" s="18">
        <f t="shared" ca="1" si="616"/>
        <v>16350</v>
      </c>
      <c r="L2126" s="18">
        <f t="shared" ca="1" si="626"/>
        <v>0</v>
      </c>
      <c r="M2126" s="18">
        <f t="shared" ca="1" si="610"/>
        <v>0</v>
      </c>
      <c r="N2126" s="34">
        <f t="shared" ca="1" si="617"/>
        <v>13316.391410620954</v>
      </c>
      <c r="P2126" s="18">
        <f t="shared" ca="1" si="611"/>
        <v>1484.7897172751025</v>
      </c>
      <c r="Q2126" s="47">
        <f ca="1">SUM(L$15:L2126)-SUM(M$15:M2126)</f>
        <v>16350</v>
      </c>
      <c r="R2126" s="47" t="str">
        <f t="shared" ca="1" si="612"/>
        <v>M2129</v>
      </c>
      <c r="S2126" s="40">
        <f t="shared" ca="1" si="618"/>
        <v>0</v>
      </c>
      <c r="T2126" s="46">
        <f t="shared" ca="1" si="619"/>
        <v>59</v>
      </c>
      <c r="X2126" s="74">
        <f t="shared" ca="1" si="620"/>
        <v>-1.4847897172751026</v>
      </c>
      <c r="Y2126" s="75">
        <f t="shared" ca="1" si="621"/>
        <v>-1.4847897172751026</v>
      </c>
      <c r="Z2126" s="74">
        <f t="shared" ca="1" si="622"/>
        <v>0.22654997521404652</v>
      </c>
      <c r="AA2126" s="76">
        <f t="shared" ca="1" si="623"/>
        <v>-1484.7897172751025</v>
      </c>
      <c r="AB2126" s="76">
        <f t="shared" ca="1" si="624"/>
        <v>226.54997521404653</v>
      </c>
    </row>
    <row r="2127" spans="1:28" x14ac:dyDescent="0.25">
      <c r="A2127" s="2">
        <f t="shared" si="625"/>
        <v>13</v>
      </c>
      <c r="B2127" s="16">
        <f ca="1">VLOOKUP(A2127,PERIODS!$O$4:$P$33,2,FALSE)</f>
        <v>3.3000000000000002E-2</v>
      </c>
      <c r="C2127" s="15"/>
      <c r="D2127" s="18">
        <v>2113</v>
      </c>
      <c r="E2127" s="34">
        <f t="shared" ca="1" si="627"/>
        <v>13316.391410620954</v>
      </c>
      <c r="F2127" s="34">
        <f t="shared" ref="F2127:F2190" ca="1" si="628">F$2*B2127</f>
        <v>3300</v>
      </c>
      <c r="G2127" s="69">
        <f t="shared" ca="1" si="613"/>
        <v>0</v>
      </c>
      <c r="H2127" s="34">
        <f t="shared" ca="1" si="614"/>
        <v>1428.6261172024249</v>
      </c>
      <c r="I2127" s="34">
        <f t="shared" ca="1" si="615"/>
        <v>4728.6261172024251</v>
      </c>
      <c r="J2127" s="18">
        <f ca="1">SUM(INDIRECT(ADDRESS(ROW(F2127),COLUMN(F2127),4)):INDIRECT(ADDRESS(ROW(F2127)+N$5-1,COLUMN(F2127),4)))</f>
        <v>23700</v>
      </c>
      <c r="K2127" s="18">
        <f t="shared" ca="1" si="616"/>
        <v>0</v>
      </c>
      <c r="L2127" s="18">
        <f t="shared" ca="1" si="626"/>
        <v>0</v>
      </c>
      <c r="M2127" s="18">
        <f t="shared" ref="M2127:M2190" ca="1" si="629">SUMIF($R$15:$R$8014,ADDRESS(ROW(M2127),COLUMN(M2127),4),$L$15:$L$8014)</f>
        <v>16350</v>
      </c>
      <c r="N2127" s="34">
        <f t="shared" ca="1" si="617"/>
        <v>8587.765293418528</v>
      </c>
      <c r="P2127" s="18">
        <f t="shared" ref="P2127:P2190" ca="1" si="630">ABS(H2127)</f>
        <v>1428.6261172024249</v>
      </c>
      <c r="Q2127" s="47">
        <f ca="1">SUM(L$15:L2127)-SUM(M$15:M2127)</f>
        <v>0</v>
      </c>
      <c r="R2127" s="47" t="str">
        <f t="shared" ref="R2127:R2190" ca="1" si="631">ADDRESS(ROW(M2127)+$N$3+RANDBETWEEN(-$N$4,$N$4),COLUMN(M2127),4)</f>
        <v>M2130</v>
      </c>
      <c r="S2127" s="40">
        <f t="shared" ca="1" si="618"/>
        <v>16350</v>
      </c>
      <c r="T2127" s="46">
        <f t="shared" ca="1" si="619"/>
        <v>96</v>
      </c>
      <c r="X2127" s="74">
        <f t="shared" ca="1" si="620"/>
        <v>1.4286261172024248</v>
      </c>
      <c r="Y2127" s="75">
        <f t="shared" ca="1" si="621"/>
        <v>1.4286261172024248</v>
      </c>
      <c r="Z2127" s="74">
        <f t="shared" ca="1" si="622"/>
        <v>4.1729620909418186</v>
      </c>
      <c r="AA2127" s="76">
        <f t="shared" ca="1" si="623"/>
        <v>1428.6261172024249</v>
      </c>
      <c r="AB2127" s="76">
        <f t="shared" ca="1" si="624"/>
        <v>4172.9620909418181</v>
      </c>
    </row>
    <row r="2128" spans="1:28" x14ac:dyDescent="0.25">
      <c r="A2128" s="2">
        <f t="shared" si="625"/>
        <v>14</v>
      </c>
      <c r="B2128" s="16">
        <f ca="1">VLOOKUP(A2128,PERIODS!$O$4:$P$33,2,FALSE)</f>
        <v>3.3000000000000002E-2</v>
      </c>
      <c r="C2128" s="15"/>
      <c r="D2128" s="18">
        <v>2114</v>
      </c>
      <c r="E2128" s="34">
        <f t="shared" ca="1" si="627"/>
        <v>8587.765293418528</v>
      </c>
      <c r="F2128" s="34">
        <f t="shared" ca="1" si="628"/>
        <v>3300</v>
      </c>
      <c r="G2128" s="69">
        <f t="shared" ref="G2128:G2191" ca="1" si="632">((2*RAND()*$F$5)-$F$5)*E2128</f>
        <v>0</v>
      </c>
      <c r="H2128" s="34">
        <f t="shared" ref="H2128:H2191" ca="1" si="633">IF($S$3="NORM",AA2128,IF($S$3="LOGNORM",AB2128,0))</f>
        <v>-142.25099521666567</v>
      </c>
      <c r="I2128" s="34">
        <f t="shared" ref="I2128:I2191" ca="1" si="634">IF(F2128+H2128&lt;0,0,F2128+H2128)</f>
        <v>3157.7490047833344</v>
      </c>
      <c r="J2128" s="18">
        <f ca="1">SUM(INDIRECT(ADDRESS(ROW(F2128),COLUMN(F2128),4)):INDIRECT(ADDRESS(ROW(F2128)+N$5-1,COLUMN(F2128),4)))</f>
        <v>23900</v>
      </c>
      <c r="K2128" s="18">
        <f t="shared" ref="K2128:K2191" ca="1" si="635">Q2128</f>
        <v>16350</v>
      </c>
      <c r="L2128" s="18">
        <f t="shared" ca="1" si="626"/>
        <v>16350</v>
      </c>
      <c r="M2128" s="18">
        <f t="shared" ca="1" si="629"/>
        <v>0</v>
      </c>
      <c r="N2128" s="34">
        <f t="shared" ref="N2128:N2191" ca="1" si="636">E2128+G2128-I2128+M2128-S2128</f>
        <v>5430.0162886351936</v>
      </c>
      <c r="P2128" s="18">
        <f t="shared" ca="1" si="630"/>
        <v>142.25099521666567</v>
      </c>
      <c r="Q2128" s="47">
        <f ca="1">SUM(L$15:L2128)-SUM(M$15:M2128)</f>
        <v>16350</v>
      </c>
      <c r="R2128" s="47" t="str">
        <f t="shared" ca="1" si="631"/>
        <v>M2131</v>
      </c>
      <c r="S2128" s="40">
        <f t="shared" ref="S2128:S2191" ca="1" si="637">IF(T2128&gt;N$6*100,M2128,0)</f>
        <v>0</v>
      </c>
      <c r="T2128" s="46">
        <f t="shared" ref="T2128:T2191" ca="1" si="638">RANDBETWEEN(0,100)</f>
        <v>42</v>
      </c>
      <c r="X2128" s="74">
        <f t="shared" ref="X2128:X2191" ca="1" si="639">NORMINV(RAND(),0,1)</f>
        <v>-0.14225099521666568</v>
      </c>
      <c r="Y2128" s="75">
        <f t="shared" ref="Y2128:Y2191" ca="1" si="640">IF(AND(X2128&gt;$F$6,$F$6&gt;0),$F$6,X2128)</f>
        <v>-0.14225099521666568</v>
      </c>
      <c r="Z2128" s="74">
        <f t="shared" ref="Z2128:Z2191" ca="1" si="641">EXP(Y2128)</f>
        <v>0.86740351502783397</v>
      </c>
      <c r="AA2128" s="76">
        <f t="shared" ref="AA2128:AA2191" ca="1" si="642">$F$3*Y2128</f>
        <v>-142.25099521666567</v>
      </c>
      <c r="AB2128" s="76">
        <f t="shared" ref="AB2128:AB2191" ca="1" si="643">$F$3*Z2128</f>
        <v>867.40351502783392</v>
      </c>
    </row>
    <row r="2129" spans="1:28" x14ac:dyDescent="0.25">
      <c r="A2129" s="2">
        <f t="shared" ref="A2129:A2192" si="644">IF(AND(A2128=12,OR(A$14="MS",A$14="M0")),1,IF(AND(A2128=4,OR(A$14="WS",A$14="W0")),1,IF(AND(A2128=30,OR(A$14="DS",A$14="D0")),1,A2128+1)))</f>
        <v>15</v>
      </c>
      <c r="B2129" s="16">
        <f ca="1">VLOOKUP(A2129,PERIODS!$O$4:$P$33,2,FALSE)</f>
        <v>3.3000000000000002E-2</v>
      </c>
      <c r="C2129" s="15"/>
      <c r="D2129" s="18">
        <v>2115</v>
      </c>
      <c r="E2129" s="34">
        <f t="shared" ca="1" si="627"/>
        <v>5430.0162886351936</v>
      </c>
      <c r="F2129" s="34">
        <f t="shared" ca="1" si="628"/>
        <v>3300</v>
      </c>
      <c r="G2129" s="69">
        <f t="shared" ca="1" si="632"/>
        <v>0</v>
      </c>
      <c r="H2129" s="34">
        <f t="shared" ca="1" si="633"/>
        <v>755.70258009638576</v>
      </c>
      <c r="I2129" s="34">
        <f t="shared" ca="1" si="634"/>
        <v>4055.7025800963856</v>
      </c>
      <c r="J2129" s="18">
        <f ca="1">SUM(INDIRECT(ADDRESS(ROW(F2129),COLUMN(F2129),4)):INDIRECT(ADDRESS(ROW(F2129)+N$5-1,COLUMN(F2129),4)))</f>
        <v>24100</v>
      </c>
      <c r="K2129" s="18">
        <f t="shared" ca="1" si="635"/>
        <v>32700</v>
      </c>
      <c r="L2129" s="18">
        <f t="shared" ref="L2129:L2192" ca="1" si="645">IF((E2129+K2128)&lt;J2129,N$2,0)</f>
        <v>16350</v>
      </c>
      <c r="M2129" s="18">
        <f t="shared" ca="1" si="629"/>
        <v>0</v>
      </c>
      <c r="N2129" s="34">
        <f t="shared" ca="1" si="636"/>
        <v>1374.313708538808</v>
      </c>
      <c r="P2129" s="18">
        <f t="shared" ca="1" si="630"/>
        <v>755.70258009638576</v>
      </c>
      <c r="Q2129" s="47">
        <f ca="1">SUM(L$15:L2129)-SUM(M$15:M2129)</f>
        <v>32700</v>
      </c>
      <c r="R2129" s="47" t="str">
        <f t="shared" ca="1" si="631"/>
        <v>M2132</v>
      </c>
      <c r="S2129" s="40">
        <f t="shared" ca="1" si="637"/>
        <v>0</v>
      </c>
      <c r="T2129" s="46">
        <f t="shared" ca="1" si="638"/>
        <v>55</v>
      </c>
      <c r="X2129" s="74">
        <f t="shared" ca="1" si="639"/>
        <v>0.7557025800963858</v>
      </c>
      <c r="Y2129" s="75">
        <f t="shared" ca="1" si="640"/>
        <v>0.7557025800963858</v>
      </c>
      <c r="Z2129" s="74">
        <f t="shared" ca="1" si="641"/>
        <v>2.1291068661019632</v>
      </c>
      <c r="AA2129" s="76">
        <f t="shared" ca="1" si="642"/>
        <v>755.70258009638576</v>
      </c>
      <c r="AB2129" s="76">
        <f t="shared" ca="1" si="643"/>
        <v>2129.1068661019631</v>
      </c>
    </row>
    <row r="2130" spans="1:28" x14ac:dyDescent="0.25">
      <c r="A2130" s="2">
        <f t="shared" si="644"/>
        <v>16</v>
      </c>
      <c r="B2130" s="16">
        <f ca="1">VLOOKUP(A2130,PERIODS!$O$4:$P$33,2,FALSE)</f>
        <v>3.3000000000000002E-2</v>
      </c>
      <c r="C2130" s="15"/>
      <c r="D2130" s="18">
        <v>2116</v>
      </c>
      <c r="E2130" s="34">
        <f t="shared" ca="1" si="627"/>
        <v>1374.313708538808</v>
      </c>
      <c r="F2130" s="34">
        <f t="shared" ca="1" si="628"/>
        <v>3300</v>
      </c>
      <c r="G2130" s="69">
        <f t="shared" ca="1" si="632"/>
        <v>0</v>
      </c>
      <c r="H2130" s="34">
        <f t="shared" ca="1" si="633"/>
        <v>-1625.0111377104017</v>
      </c>
      <c r="I2130" s="34">
        <f t="shared" ca="1" si="634"/>
        <v>1674.9888622895983</v>
      </c>
      <c r="J2130" s="18">
        <f ca="1">SUM(INDIRECT(ADDRESS(ROW(F2130),COLUMN(F2130),4)):INDIRECT(ADDRESS(ROW(F2130)+N$5-1,COLUMN(F2130),4)))</f>
        <v>24300</v>
      </c>
      <c r="K2130" s="18">
        <f t="shared" ca="1" si="635"/>
        <v>32700</v>
      </c>
      <c r="L2130" s="18">
        <f t="shared" ca="1" si="645"/>
        <v>0</v>
      </c>
      <c r="M2130" s="18">
        <f t="shared" ca="1" si="629"/>
        <v>0</v>
      </c>
      <c r="N2130" s="34">
        <f t="shared" ca="1" si="636"/>
        <v>-300.67515375079029</v>
      </c>
      <c r="P2130" s="18">
        <f t="shared" ca="1" si="630"/>
        <v>1625.0111377104017</v>
      </c>
      <c r="Q2130" s="47">
        <f ca="1">SUM(L$15:L2130)-SUM(M$15:M2130)</f>
        <v>32700</v>
      </c>
      <c r="R2130" s="47" t="str">
        <f t="shared" ca="1" si="631"/>
        <v>M2133</v>
      </c>
      <c r="S2130" s="40">
        <f t="shared" ca="1" si="637"/>
        <v>0</v>
      </c>
      <c r="T2130" s="46">
        <f t="shared" ca="1" si="638"/>
        <v>20</v>
      </c>
      <c r="X2130" s="74">
        <f t="shared" ca="1" si="639"/>
        <v>-1.6250111377104017</v>
      </c>
      <c r="Y2130" s="75">
        <f t="shared" ca="1" si="640"/>
        <v>-1.6250111377104017</v>
      </c>
      <c r="Z2130" s="74">
        <f t="shared" ca="1" si="641"/>
        <v>0.19690948207119416</v>
      </c>
      <c r="AA2130" s="76">
        <f t="shared" ca="1" si="642"/>
        <v>-1625.0111377104017</v>
      </c>
      <c r="AB2130" s="76">
        <f t="shared" ca="1" si="643"/>
        <v>196.90948207119416</v>
      </c>
    </row>
    <row r="2131" spans="1:28" x14ac:dyDescent="0.25">
      <c r="A2131" s="2">
        <f t="shared" si="644"/>
        <v>17</v>
      </c>
      <c r="B2131" s="16">
        <f ca="1">VLOOKUP(A2131,PERIODS!$O$4:$P$33,2,FALSE)</f>
        <v>3.5000000000000003E-2</v>
      </c>
      <c r="C2131" s="15"/>
      <c r="D2131" s="18">
        <v>2117</v>
      </c>
      <c r="E2131" s="34">
        <f t="shared" ca="1" si="627"/>
        <v>-300.67515375079029</v>
      </c>
      <c r="F2131" s="34">
        <f t="shared" ca="1" si="628"/>
        <v>3500.0000000000005</v>
      </c>
      <c r="G2131" s="69">
        <f t="shared" ca="1" si="632"/>
        <v>0</v>
      </c>
      <c r="H2131" s="34">
        <f t="shared" ca="1" si="633"/>
        <v>87.657006383232527</v>
      </c>
      <c r="I2131" s="34">
        <f t="shared" ca="1" si="634"/>
        <v>3587.6570063832328</v>
      </c>
      <c r="J2131" s="18">
        <f ca="1">SUM(INDIRECT(ADDRESS(ROW(F2131),COLUMN(F2131),4)):INDIRECT(ADDRESS(ROW(F2131)+N$5-1,COLUMN(F2131),4)))</f>
        <v>24500.000000000004</v>
      </c>
      <c r="K2131" s="18">
        <f t="shared" ca="1" si="635"/>
        <v>16350</v>
      </c>
      <c r="L2131" s="18">
        <f t="shared" ca="1" si="645"/>
        <v>0</v>
      </c>
      <c r="M2131" s="18">
        <f t="shared" ca="1" si="629"/>
        <v>16350</v>
      </c>
      <c r="N2131" s="34">
        <f t="shared" ca="1" si="636"/>
        <v>12461.667839865977</v>
      </c>
      <c r="P2131" s="18">
        <f t="shared" ca="1" si="630"/>
        <v>87.657006383232527</v>
      </c>
      <c r="Q2131" s="47">
        <f ca="1">SUM(L$15:L2131)-SUM(M$15:M2131)</f>
        <v>16350</v>
      </c>
      <c r="R2131" s="47" t="str">
        <f t="shared" ca="1" si="631"/>
        <v>M2134</v>
      </c>
      <c r="S2131" s="40">
        <f t="shared" ca="1" si="637"/>
        <v>0</v>
      </c>
      <c r="T2131" s="46">
        <f t="shared" ca="1" si="638"/>
        <v>76</v>
      </c>
      <c r="X2131" s="74">
        <f t="shared" ca="1" si="639"/>
        <v>8.7657006383232525E-2</v>
      </c>
      <c r="Y2131" s="75">
        <f t="shared" ca="1" si="640"/>
        <v>8.7657006383232525E-2</v>
      </c>
      <c r="Z2131" s="74">
        <f t="shared" ca="1" si="641"/>
        <v>1.091613641298677</v>
      </c>
      <c r="AA2131" s="76">
        <f t="shared" ca="1" si="642"/>
        <v>87.657006383232527</v>
      </c>
      <c r="AB2131" s="76">
        <f t="shared" ca="1" si="643"/>
        <v>1091.6136412986771</v>
      </c>
    </row>
    <row r="2132" spans="1:28" x14ac:dyDescent="0.25">
      <c r="A2132" s="2">
        <f t="shared" si="644"/>
        <v>18</v>
      </c>
      <c r="B2132" s="16">
        <f ca="1">VLOOKUP(A2132,PERIODS!$O$4:$P$33,2,FALSE)</f>
        <v>3.5000000000000003E-2</v>
      </c>
      <c r="C2132" s="15"/>
      <c r="D2132" s="18">
        <v>2118</v>
      </c>
      <c r="E2132" s="34">
        <f t="shared" ca="1" si="627"/>
        <v>12461.667839865977</v>
      </c>
      <c r="F2132" s="34">
        <f t="shared" ca="1" si="628"/>
        <v>3500.0000000000005</v>
      </c>
      <c r="G2132" s="69">
        <f t="shared" ca="1" si="632"/>
        <v>0</v>
      </c>
      <c r="H2132" s="34">
        <f t="shared" ca="1" si="633"/>
        <v>246.30752851607704</v>
      </c>
      <c r="I2132" s="34">
        <f t="shared" ca="1" si="634"/>
        <v>3746.3075285160776</v>
      </c>
      <c r="J2132" s="18">
        <f ca="1">SUM(INDIRECT(ADDRESS(ROW(F2132),COLUMN(F2132),4)):INDIRECT(ADDRESS(ROW(F2132)+N$5-1,COLUMN(F2132),4)))</f>
        <v>24500.000000000004</v>
      </c>
      <c r="K2132" s="18">
        <f t="shared" ca="1" si="635"/>
        <v>0</v>
      </c>
      <c r="L2132" s="18">
        <f t="shared" ca="1" si="645"/>
        <v>0</v>
      </c>
      <c r="M2132" s="18">
        <f t="shared" ca="1" si="629"/>
        <v>16350</v>
      </c>
      <c r="N2132" s="34">
        <f t="shared" ca="1" si="636"/>
        <v>25065.360311349898</v>
      </c>
      <c r="P2132" s="18">
        <f t="shared" ca="1" si="630"/>
        <v>246.30752851607704</v>
      </c>
      <c r="Q2132" s="47">
        <f ca="1">SUM(L$15:L2132)-SUM(M$15:M2132)</f>
        <v>0</v>
      </c>
      <c r="R2132" s="47" t="str">
        <f t="shared" ca="1" si="631"/>
        <v>M2135</v>
      </c>
      <c r="S2132" s="40">
        <f t="shared" ca="1" si="637"/>
        <v>0</v>
      </c>
      <c r="T2132" s="46">
        <f t="shared" ca="1" si="638"/>
        <v>54</v>
      </c>
      <c r="X2132" s="74">
        <f t="shared" ca="1" si="639"/>
        <v>0.24630752851607704</v>
      </c>
      <c r="Y2132" s="75">
        <f t="shared" ca="1" si="640"/>
        <v>0.24630752851607704</v>
      </c>
      <c r="Z2132" s="74">
        <f t="shared" ca="1" si="641"/>
        <v>1.2792929321111894</v>
      </c>
      <c r="AA2132" s="76">
        <f t="shared" ca="1" si="642"/>
        <v>246.30752851607704</v>
      </c>
      <c r="AB2132" s="76">
        <f t="shared" ca="1" si="643"/>
        <v>1279.2929321111894</v>
      </c>
    </row>
    <row r="2133" spans="1:28" x14ac:dyDescent="0.25">
      <c r="A2133" s="2">
        <f t="shared" si="644"/>
        <v>19</v>
      </c>
      <c r="B2133" s="16">
        <f ca="1">VLOOKUP(A2133,PERIODS!$O$4:$P$33,2,FALSE)</f>
        <v>3.5000000000000003E-2</v>
      </c>
      <c r="C2133" s="15"/>
      <c r="D2133" s="18">
        <v>2119</v>
      </c>
      <c r="E2133" s="34">
        <f t="shared" ca="1" si="627"/>
        <v>25065.360311349898</v>
      </c>
      <c r="F2133" s="34">
        <f t="shared" ca="1" si="628"/>
        <v>3500.0000000000005</v>
      </c>
      <c r="G2133" s="69">
        <f t="shared" ca="1" si="632"/>
        <v>0</v>
      </c>
      <c r="H2133" s="34">
        <f t="shared" ca="1" si="633"/>
        <v>-1338.8355881004031</v>
      </c>
      <c r="I2133" s="34">
        <f t="shared" ca="1" si="634"/>
        <v>2161.1644118995973</v>
      </c>
      <c r="J2133" s="18">
        <f ca="1">SUM(INDIRECT(ADDRESS(ROW(F2133),COLUMN(F2133),4)):INDIRECT(ADDRESS(ROW(F2133)+N$5-1,COLUMN(F2133),4)))</f>
        <v>24500.000000000004</v>
      </c>
      <c r="K2133" s="18">
        <f t="shared" ca="1" si="635"/>
        <v>0</v>
      </c>
      <c r="L2133" s="18">
        <f t="shared" ca="1" si="645"/>
        <v>0</v>
      </c>
      <c r="M2133" s="18">
        <f t="shared" ca="1" si="629"/>
        <v>0</v>
      </c>
      <c r="N2133" s="34">
        <f t="shared" ca="1" si="636"/>
        <v>22904.1958994503</v>
      </c>
      <c r="P2133" s="18">
        <f t="shared" ca="1" si="630"/>
        <v>1338.8355881004031</v>
      </c>
      <c r="Q2133" s="47">
        <f ca="1">SUM(L$15:L2133)-SUM(M$15:M2133)</f>
        <v>0</v>
      </c>
      <c r="R2133" s="47" t="str">
        <f t="shared" ca="1" si="631"/>
        <v>M2136</v>
      </c>
      <c r="S2133" s="40">
        <f t="shared" ca="1" si="637"/>
        <v>0</v>
      </c>
      <c r="T2133" s="46">
        <f t="shared" ca="1" si="638"/>
        <v>96</v>
      </c>
      <c r="X2133" s="74">
        <f t="shared" ca="1" si="639"/>
        <v>-1.338835588100403</v>
      </c>
      <c r="Y2133" s="75">
        <f t="shared" ca="1" si="640"/>
        <v>-1.338835588100403</v>
      </c>
      <c r="Z2133" s="74">
        <f t="shared" ca="1" si="641"/>
        <v>0.262150742373987</v>
      </c>
      <c r="AA2133" s="76">
        <f t="shared" ca="1" si="642"/>
        <v>-1338.8355881004031</v>
      </c>
      <c r="AB2133" s="76">
        <f t="shared" ca="1" si="643"/>
        <v>262.15074237398699</v>
      </c>
    </row>
    <row r="2134" spans="1:28" x14ac:dyDescent="0.25">
      <c r="A2134" s="2">
        <f t="shared" si="644"/>
        <v>20</v>
      </c>
      <c r="B2134" s="16">
        <f ca="1">VLOOKUP(A2134,PERIODS!$O$4:$P$33,2,FALSE)</f>
        <v>3.5000000000000003E-2</v>
      </c>
      <c r="C2134" s="15"/>
      <c r="D2134" s="18">
        <v>2120</v>
      </c>
      <c r="E2134" s="34">
        <f t="shared" ca="1" si="627"/>
        <v>22904.1958994503</v>
      </c>
      <c r="F2134" s="34">
        <f t="shared" ca="1" si="628"/>
        <v>3500.0000000000005</v>
      </c>
      <c r="G2134" s="69">
        <f t="shared" ca="1" si="632"/>
        <v>0</v>
      </c>
      <c r="H2134" s="34">
        <f t="shared" ca="1" si="633"/>
        <v>-610.5985300868133</v>
      </c>
      <c r="I2134" s="34">
        <f t="shared" ca="1" si="634"/>
        <v>2889.4014699131872</v>
      </c>
      <c r="J2134" s="18">
        <f ca="1">SUM(INDIRECT(ADDRESS(ROW(F2134),COLUMN(F2134),4)):INDIRECT(ADDRESS(ROW(F2134)+N$5-1,COLUMN(F2134),4)))</f>
        <v>24500.000000000004</v>
      </c>
      <c r="K2134" s="18">
        <f t="shared" ca="1" si="635"/>
        <v>16350</v>
      </c>
      <c r="L2134" s="18">
        <f t="shared" ca="1" si="645"/>
        <v>16350</v>
      </c>
      <c r="M2134" s="18">
        <f t="shared" ca="1" si="629"/>
        <v>0</v>
      </c>
      <c r="N2134" s="34">
        <f t="shared" ca="1" si="636"/>
        <v>20014.794429537113</v>
      </c>
      <c r="P2134" s="18">
        <f t="shared" ca="1" si="630"/>
        <v>610.5985300868133</v>
      </c>
      <c r="Q2134" s="47">
        <f ca="1">SUM(L$15:L2134)-SUM(M$15:M2134)</f>
        <v>16350</v>
      </c>
      <c r="R2134" s="47" t="str">
        <f t="shared" ca="1" si="631"/>
        <v>M2137</v>
      </c>
      <c r="S2134" s="40">
        <f t="shared" ca="1" si="637"/>
        <v>0</v>
      </c>
      <c r="T2134" s="46">
        <f t="shared" ca="1" si="638"/>
        <v>86</v>
      </c>
      <c r="X2134" s="74">
        <f t="shared" ca="1" si="639"/>
        <v>-0.61059853008681331</v>
      </c>
      <c r="Y2134" s="75">
        <f t="shared" ca="1" si="640"/>
        <v>-0.61059853008681331</v>
      </c>
      <c r="Z2134" s="74">
        <f t="shared" ca="1" si="641"/>
        <v>0.54302575453678448</v>
      </c>
      <c r="AA2134" s="76">
        <f t="shared" ca="1" si="642"/>
        <v>-610.5985300868133</v>
      </c>
      <c r="AB2134" s="76">
        <f t="shared" ca="1" si="643"/>
        <v>543.02575453678446</v>
      </c>
    </row>
    <row r="2135" spans="1:28" x14ac:dyDescent="0.25">
      <c r="A2135" s="2">
        <f t="shared" si="644"/>
        <v>21</v>
      </c>
      <c r="B2135" s="16">
        <f ca="1">VLOOKUP(A2135,PERIODS!$O$4:$P$33,2,FALSE)</f>
        <v>3.5000000000000003E-2</v>
      </c>
      <c r="C2135" s="15"/>
      <c r="D2135" s="18">
        <v>2121</v>
      </c>
      <c r="E2135" s="34">
        <f t="shared" ca="1" si="627"/>
        <v>20014.794429537113</v>
      </c>
      <c r="F2135" s="34">
        <f t="shared" ca="1" si="628"/>
        <v>3500.0000000000005</v>
      </c>
      <c r="G2135" s="69">
        <f t="shared" ca="1" si="632"/>
        <v>0</v>
      </c>
      <c r="H2135" s="34">
        <f t="shared" ca="1" si="633"/>
        <v>-197.42627787990526</v>
      </c>
      <c r="I2135" s="34">
        <f t="shared" ca="1" si="634"/>
        <v>3302.5737221200952</v>
      </c>
      <c r="J2135" s="18">
        <f ca="1">SUM(INDIRECT(ADDRESS(ROW(F2135),COLUMN(F2135),4)):INDIRECT(ADDRESS(ROW(F2135)+N$5-1,COLUMN(F2135),4)))</f>
        <v>24500.000000000004</v>
      </c>
      <c r="K2135" s="18">
        <f t="shared" ca="1" si="635"/>
        <v>16350</v>
      </c>
      <c r="L2135" s="18">
        <f t="shared" ca="1" si="645"/>
        <v>0</v>
      </c>
      <c r="M2135" s="18">
        <f t="shared" ca="1" si="629"/>
        <v>0</v>
      </c>
      <c r="N2135" s="34">
        <f t="shared" ca="1" si="636"/>
        <v>16712.220707417018</v>
      </c>
      <c r="P2135" s="18">
        <f t="shared" ca="1" si="630"/>
        <v>197.42627787990526</v>
      </c>
      <c r="Q2135" s="47">
        <f ca="1">SUM(L$15:L2135)-SUM(M$15:M2135)</f>
        <v>16350</v>
      </c>
      <c r="R2135" s="47" t="str">
        <f t="shared" ca="1" si="631"/>
        <v>M2138</v>
      </c>
      <c r="S2135" s="40">
        <f t="shared" ca="1" si="637"/>
        <v>0</v>
      </c>
      <c r="T2135" s="46">
        <f t="shared" ca="1" si="638"/>
        <v>26</v>
      </c>
      <c r="X2135" s="74">
        <f t="shared" ca="1" si="639"/>
        <v>-0.19742627787990527</v>
      </c>
      <c r="Y2135" s="75">
        <f t="shared" ca="1" si="640"/>
        <v>-0.19742627787990527</v>
      </c>
      <c r="Z2135" s="74">
        <f t="shared" ca="1" si="641"/>
        <v>0.82084065251032823</v>
      </c>
      <c r="AA2135" s="76">
        <f t="shared" ca="1" si="642"/>
        <v>-197.42627787990526</v>
      </c>
      <c r="AB2135" s="76">
        <f t="shared" ca="1" si="643"/>
        <v>820.84065251032825</v>
      </c>
    </row>
    <row r="2136" spans="1:28" x14ac:dyDescent="0.25">
      <c r="A2136" s="2">
        <f t="shared" si="644"/>
        <v>22</v>
      </c>
      <c r="B2136" s="16">
        <f ca="1">VLOOKUP(A2136,PERIODS!$O$4:$P$33,2,FALSE)</f>
        <v>3.5000000000000003E-2</v>
      </c>
      <c r="C2136" s="15"/>
      <c r="D2136" s="18">
        <v>2122</v>
      </c>
      <c r="E2136" s="34">
        <f t="shared" ca="1" si="627"/>
        <v>16712.220707417018</v>
      </c>
      <c r="F2136" s="34">
        <f t="shared" ca="1" si="628"/>
        <v>3500.0000000000005</v>
      </c>
      <c r="G2136" s="69">
        <f t="shared" ca="1" si="632"/>
        <v>0</v>
      </c>
      <c r="H2136" s="34">
        <f t="shared" ca="1" si="633"/>
        <v>-440.53869891530763</v>
      </c>
      <c r="I2136" s="34">
        <f t="shared" ca="1" si="634"/>
        <v>3059.4613010846929</v>
      </c>
      <c r="J2136" s="18">
        <f ca="1">SUM(INDIRECT(ADDRESS(ROW(F2136),COLUMN(F2136),4)):INDIRECT(ADDRESS(ROW(F2136)+N$5-1,COLUMN(F2136),4)))</f>
        <v>25000.000000000004</v>
      </c>
      <c r="K2136" s="18">
        <f t="shared" ca="1" si="635"/>
        <v>16350</v>
      </c>
      <c r="L2136" s="18">
        <f t="shared" ca="1" si="645"/>
        <v>0</v>
      </c>
      <c r="M2136" s="18">
        <f t="shared" ca="1" si="629"/>
        <v>0</v>
      </c>
      <c r="N2136" s="34">
        <f t="shared" ca="1" si="636"/>
        <v>13652.759406332325</v>
      </c>
      <c r="P2136" s="18">
        <f t="shared" ca="1" si="630"/>
        <v>440.53869891530763</v>
      </c>
      <c r="Q2136" s="47">
        <f ca="1">SUM(L$15:L2136)-SUM(M$15:M2136)</f>
        <v>16350</v>
      </c>
      <c r="R2136" s="47" t="str">
        <f t="shared" ca="1" si="631"/>
        <v>M2139</v>
      </c>
      <c r="S2136" s="40">
        <f t="shared" ca="1" si="637"/>
        <v>0</v>
      </c>
      <c r="T2136" s="46">
        <f t="shared" ca="1" si="638"/>
        <v>18</v>
      </c>
      <c r="X2136" s="74">
        <f t="shared" ca="1" si="639"/>
        <v>-0.44053869891530761</v>
      </c>
      <c r="Y2136" s="75">
        <f t="shared" ca="1" si="640"/>
        <v>-0.44053869891530761</v>
      </c>
      <c r="Z2136" s="74">
        <f t="shared" ca="1" si="641"/>
        <v>0.64368957279347183</v>
      </c>
      <c r="AA2136" s="76">
        <f t="shared" ca="1" si="642"/>
        <v>-440.53869891530763</v>
      </c>
      <c r="AB2136" s="76">
        <f t="shared" ca="1" si="643"/>
        <v>643.68957279347183</v>
      </c>
    </row>
    <row r="2137" spans="1:28" x14ac:dyDescent="0.25">
      <c r="A2137" s="2">
        <f t="shared" si="644"/>
        <v>23</v>
      </c>
      <c r="B2137" s="16">
        <f ca="1">VLOOKUP(A2137,PERIODS!$O$4:$P$33,2,FALSE)</f>
        <v>3.5000000000000003E-2</v>
      </c>
      <c r="C2137" s="15"/>
      <c r="D2137" s="18">
        <v>2123</v>
      </c>
      <c r="E2137" s="34">
        <f t="shared" ca="1" si="627"/>
        <v>13652.759406332325</v>
      </c>
      <c r="F2137" s="34">
        <f t="shared" ca="1" si="628"/>
        <v>3500.0000000000005</v>
      </c>
      <c r="G2137" s="69">
        <f t="shared" ca="1" si="632"/>
        <v>0</v>
      </c>
      <c r="H2137" s="34">
        <f t="shared" ca="1" si="633"/>
        <v>-805.176248902819</v>
      </c>
      <c r="I2137" s="34">
        <f t="shared" ca="1" si="634"/>
        <v>2694.8237510971812</v>
      </c>
      <c r="J2137" s="18">
        <f ca="1">SUM(INDIRECT(ADDRESS(ROW(F2137),COLUMN(F2137),4)):INDIRECT(ADDRESS(ROW(F2137)+N$5-1,COLUMN(F2137),4)))</f>
        <v>25500.000000000004</v>
      </c>
      <c r="K2137" s="18">
        <f t="shared" ca="1" si="635"/>
        <v>0</v>
      </c>
      <c r="L2137" s="18">
        <f t="shared" ca="1" si="645"/>
        <v>0</v>
      </c>
      <c r="M2137" s="18">
        <f t="shared" ca="1" si="629"/>
        <v>16350</v>
      </c>
      <c r="N2137" s="34">
        <f t="shared" ca="1" si="636"/>
        <v>10957.935655235146</v>
      </c>
      <c r="P2137" s="18">
        <f t="shared" ca="1" si="630"/>
        <v>805.176248902819</v>
      </c>
      <c r="Q2137" s="47">
        <f ca="1">SUM(L$15:L2137)-SUM(M$15:M2137)</f>
        <v>0</v>
      </c>
      <c r="R2137" s="47" t="str">
        <f t="shared" ca="1" si="631"/>
        <v>M2140</v>
      </c>
      <c r="S2137" s="40">
        <f t="shared" ca="1" si="637"/>
        <v>16350</v>
      </c>
      <c r="T2137" s="46">
        <f t="shared" ca="1" si="638"/>
        <v>100</v>
      </c>
      <c r="X2137" s="74">
        <f t="shared" ca="1" si="639"/>
        <v>-0.80517624890281903</v>
      </c>
      <c r="Y2137" s="75">
        <f t="shared" ca="1" si="640"/>
        <v>-0.80517624890281903</v>
      </c>
      <c r="Z2137" s="74">
        <f t="shared" ca="1" si="641"/>
        <v>0.44700913474652598</v>
      </c>
      <c r="AA2137" s="76">
        <f t="shared" ca="1" si="642"/>
        <v>-805.176248902819</v>
      </c>
      <c r="AB2137" s="76">
        <f t="shared" ca="1" si="643"/>
        <v>447.009134746526</v>
      </c>
    </row>
    <row r="2138" spans="1:28" x14ac:dyDescent="0.25">
      <c r="A2138" s="2">
        <f t="shared" si="644"/>
        <v>24</v>
      </c>
      <c r="B2138" s="16">
        <f ca="1">VLOOKUP(A2138,PERIODS!$O$4:$P$33,2,FALSE)</f>
        <v>3.5000000000000003E-2</v>
      </c>
      <c r="C2138" s="15"/>
      <c r="D2138" s="18">
        <v>2124</v>
      </c>
      <c r="E2138" s="34">
        <f t="shared" ca="1" si="627"/>
        <v>10957.935655235146</v>
      </c>
      <c r="F2138" s="34">
        <f t="shared" ca="1" si="628"/>
        <v>3500.0000000000005</v>
      </c>
      <c r="G2138" s="69">
        <f t="shared" ca="1" si="632"/>
        <v>0</v>
      </c>
      <c r="H2138" s="34">
        <f t="shared" ca="1" si="633"/>
        <v>-444.17730243790095</v>
      </c>
      <c r="I2138" s="34">
        <f t="shared" ca="1" si="634"/>
        <v>3055.8226975620996</v>
      </c>
      <c r="J2138" s="18">
        <f ca="1">SUM(INDIRECT(ADDRESS(ROW(F2138),COLUMN(F2138),4)):INDIRECT(ADDRESS(ROW(F2138)+N$5-1,COLUMN(F2138),4)))</f>
        <v>26000</v>
      </c>
      <c r="K2138" s="18">
        <f t="shared" ca="1" si="635"/>
        <v>16350</v>
      </c>
      <c r="L2138" s="18">
        <f t="shared" ca="1" si="645"/>
        <v>16350</v>
      </c>
      <c r="M2138" s="18">
        <f t="shared" ca="1" si="629"/>
        <v>0</v>
      </c>
      <c r="N2138" s="34">
        <f t="shared" ca="1" si="636"/>
        <v>7902.1129576730455</v>
      </c>
      <c r="P2138" s="18">
        <f t="shared" ca="1" si="630"/>
        <v>444.17730243790095</v>
      </c>
      <c r="Q2138" s="47">
        <f ca="1">SUM(L$15:L2138)-SUM(M$15:M2138)</f>
        <v>16350</v>
      </c>
      <c r="R2138" s="47" t="str">
        <f t="shared" ca="1" si="631"/>
        <v>M2141</v>
      </c>
      <c r="S2138" s="40">
        <f t="shared" ca="1" si="637"/>
        <v>0</v>
      </c>
      <c r="T2138" s="46">
        <f t="shared" ca="1" si="638"/>
        <v>61</v>
      </c>
      <c r="X2138" s="74">
        <f t="shared" ca="1" si="639"/>
        <v>-0.44417730243790093</v>
      </c>
      <c r="Y2138" s="75">
        <f t="shared" ca="1" si="640"/>
        <v>-0.44417730243790093</v>
      </c>
      <c r="Z2138" s="74">
        <f t="shared" ca="1" si="641"/>
        <v>0.64135169752638521</v>
      </c>
      <c r="AA2138" s="76">
        <f t="shared" ca="1" si="642"/>
        <v>-444.17730243790095</v>
      </c>
      <c r="AB2138" s="76">
        <f t="shared" ca="1" si="643"/>
        <v>641.35169752638524</v>
      </c>
    </row>
    <row r="2139" spans="1:28" x14ac:dyDescent="0.25">
      <c r="A2139" s="2">
        <f t="shared" si="644"/>
        <v>25</v>
      </c>
      <c r="B2139" s="16">
        <f ca="1">VLOOKUP(A2139,PERIODS!$O$4:$P$33,2,FALSE)</f>
        <v>3.5000000000000003E-2</v>
      </c>
      <c r="C2139" s="15"/>
      <c r="D2139" s="18">
        <v>2125</v>
      </c>
      <c r="E2139" s="34">
        <f t="shared" ca="1" si="627"/>
        <v>7902.1129576730455</v>
      </c>
      <c r="F2139" s="34">
        <f t="shared" ca="1" si="628"/>
        <v>3500.0000000000005</v>
      </c>
      <c r="G2139" s="69">
        <f t="shared" ca="1" si="632"/>
        <v>0</v>
      </c>
      <c r="H2139" s="34">
        <f t="shared" ca="1" si="633"/>
        <v>-43.490459467830043</v>
      </c>
      <c r="I2139" s="34">
        <f t="shared" ca="1" si="634"/>
        <v>3456.5095405321704</v>
      </c>
      <c r="J2139" s="18">
        <f ca="1">SUM(INDIRECT(ADDRESS(ROW(F2139),COLUMN(F2139),4)):INDIRECT(ADDRESS(ROW(F2139)+N$5-1,COLUMN(F2139),4)))</f>
        <v>24900</v>
      </c>
      <c r="K2139" s="18">
        <f t="shared" ca="1" si="635"/>
        <v>32700</v>
      </c>
      <c r="L2139" s="18">
        <f t="shared" ca="1" si="645"/>
        <v>16350</v>
      </c>
      <c r="M2139" s="18">
        <f t="shared" ca="1" si="629"/>
        <v>0</v>
      </c>
      <c r="N2139" s="34">
        <f t="shared" ca="1" si="636"/>
        <v>4445.6034171408755</v>
      </c>
      <c r="P2139" s="18">
        <f t="shared" ca="1" si="630"/>
        <v>43.490459467830043</v>
      </c>
      <c r="Q2139" s="47">
        <f ca="1">SUM(L$15:L2139)-SUM(M$15:M2139)</f>
        <v>32700</v>
      </c>
      <c r="R2139" s="47" t="str">
        <f t="shared" ca="1" si="631"/>
        <v>M2142</v>
      </c>
      <c r="S2139" s="40">
        <f t="shared" ca="1" si="637"/>
        <v>0</v>
      </c>
      <c r="T2139" s="46">
        <f t="shared" ca="1" si="638"/>
        <v>52</v>
      </c>
      <c r="X2139" s="74">
        <f t="shared" ca="1" si="639"/>
        <v>-4.3490459467830041E-2</v>
      </c>
      <c r="Y2139" s="75">
        <f t="shared" ca="1" si="640"/>
        <v>-4.3490459467830041E-2</v>
      </c>
      <c r="Z2139" s="74">
        <f t="shared" ca="1" si="641"/>
        <v>0.9574416885506235</v>
      </c>
      <c r="AA2139" s="76">
        <f t="shared" ca="1" si="642"/>
        <v>-43.490459467830043</v>
      </c>
      <c r="AB2139" s="76">
        <f t="shared" ca="1" si="643"/>
        <v>957.44168855062355</v>
      </c>
    </row>
    <row r="2140" spans="1:28" x14ac:dyDescent="0.25">
      <c r="A2140" s="2">
        <f t="shared" si="644"/>
        <v>26</v>
      </c>
      <c r="B2140" s="16">
        <f ca="1">VLOOKUP(A2140,PERIODS!$O$4:$P$33,2,FALSE)</f>
        <v>3.5000000000000003E-2</v>
      </c>
      <c r="C2140" s="15"/>
      <c r="D2140" s="18">
        <v>2126</v>
      </c>
      <c r="E2140" s="34">
        <f t="shared" ca="1" si="627"/>
        <v>4445.6034171408755</v>
      </c>
      <c r="F2140" s="34">
        <f t="shared" ca="1" si="628"/>
        <v>3500.0000000000005</v>
      </c>
      <c r="G2140" s="69">
        <f t="shared" ca="1" si="632"/>
        <v>0</v>
      </c>
      <c r="H2140" s="34">
        <f t="shared" ca="1" si="633"/>
        <v>-1368.3875670054149</v>
      </c>
      <c r="I2140" s="34">
        <f t="shared" ca="1" si="634"/>
        <v>2131.6124329945856</v>
      </c>
      <c r="J2140" s="18">
        <f ca="1">SUM(INDIRECT(ADDRESS(ROW(F2140),COLUMN(F2140),4)):INDIRECT(ADDRESS(ROW(F2140)+N$5-1,COLUMN(F2140),4)))</f>
        <v>23900</v>
      </c>
      <c r="K2140" s="18">
        <f t="shared" ca="1" si="635"/>
        <v>32700</v>
      </c>
      <c r="L2140" s="18">
        <f t="shared" ca="1" si="645"/>
        <v>0</v>
      </c>
      <c r="M2140" s="18">
        <f t="shared" ca="1" si="629"/>
        <v>0</v>
      </c>
      <c r="N2140" s="34">
        <f t="shared" ca="1" si="636"/>
        <v>2313.99098414629</v>
      </c>
      <c r="P2140" s="18">
        <f t="shared" ca="1" si="630"/>
        <v>1368.3875670054149</v>
      </c>
      <c r="Q2140" s="47">
        <f ca="1">SUM(L$15:L2140)-SUM(M$15:M2140)</f>
        <v>32700</v>
      </c>
      <c r="R2140" s="47" t="str">
        <f t="shared" ca="1" si="631"/>
        <v>M2143</v>
      </c>
      <c r="S2140" s="40">
        <f t="shared" ca="1" si="637"/>
        <v>0</v>
      </c>
      <c r="T2140" s="46">
        <f t="shared" ca="1" si="638"/>
        <v>13</v>
      </c>
      <c r="X2140" s="74">
        <f t="shared" ca="1" si="639"/>
        <v>-1.3683875670054149</v>
      </c>
      <c r="Y2140" s="75">
        <f t="shared" ca="1" si="640"/>
        <v>-1.3683875670054149</v>
      </c>
      <c r="Z2140" s="74">
        <f t="shared" ca="1" si="641"/>
        <v>0.25451702050759911</v>
      </c>
      <c r="AA2140" s="76">
        <f t="shared" ca="1" si="642"/>
        <v>-1368.3875670054149</v>
      </c>
      <c r="AB2140" s="76">
        <f t="shared" ca="1" si="643"/>
        <v>254.51702050759911</v>
      </c>
    </row>
    <row r="2141" spans="1:28" x14ac:dyDescent="0.25">
      <c r="A2141" s="2">
        <f t="shared" si="644"/>
        <v>27</v>
      </c>
      <c r="B2141" s="16">
        <f ca="1">VLOOKUP(A2141,PERIODS!$O$4:$P$33,2,FALSE)</f>
        <v>3.5000000000000003E-2</v>
      </c>
      <c r="C2141" s="15"/>
      <c r="D2141" s="18">
        <v>2127</v>
      </c>
      <c r="E2141" s="34">
        <f t="shared" ca="1" si="627"/>
        <v>2313.99098414629</v>
      </c>
      <c r="F2141" s="34">
        <f t="shared" ca="1" si="628"/>
        <v>3500.0000000000005</v>
      </c>
      <c r="G2141" s="69">
        <f t="shared" ca="1" si="632"/>
        <v>0</v>
      </c>
      <c r="H2141" s="34">
        <f t="shared" ca="1" si="633"/>
        <v>-70.338557191003716</v>
      </c>
      <c r="I2141" s="34">
        <f t="shared" ca="1" si="634"/>
        <v>3429.6614428089965</v>
      </c>
      <c r="J2141" s="18">
        <f ca="1">SUM(INDIRECT(ADDRESS(ROW(F2141),COLUMN(F2141),4)):INDIRECT(ADDRESS(ROW(F2141)+N$5-1,COLUMN(F2141),4)))</f>
        <v>22900</v>
      </c>
      <c r="K2141" s="18">
        <f t="shared" ca="1" si="635"/>
        <v>16350</v>
      </c>
      <c r="L2141" s="18">
        <f t="shared" ca="1" si="645"/>
        <v>0</v>
      </c>
      <c r="M2141" s="18">
        <f t="shared" ca="1" si="629"/>
        <v>16350</v>
      </c>
      <c r="N2141" s="34">
        <f t="shared" ca="1" si="636"/>
        <v>15234.329541337294</v>
      </c>
      <c r="P2141" s="18">
        <f t="shared" ca="1" si="630"/>
        <v>70.338557191003716</v>
      </c>
      <c r="Q2141" s="47">
        <f ca="1">SUM(L$15:L2141)-SUM(M$15:M2141)</f>
        <v>16350</v>
      </c>
      <c r="R2141" s="47" t="str">
        <f t="shared" ca="1" si="631"/>
        <v>M2144</v>
      </c>
      <c r="S2141" s="40">
        <f t="shared" ca="1" si="637"/>
        <v>0</v>
      </c>
      <c r="T2141" s="46">
        <f t="shared" ca="1" si="638"/>
        <v>6</v>
      </c>
      <c r="X2141" s="74">
        <f t="shared" ca="1" si="639"/>
        <v>-7.0338557191003723E-2</v>
      </c>
      <c r="Y2141" s="75">
        <f t="shared" ca="1" si="640"/>
        <v>-7.0338557191003723E-2</v>
      </c>
      <c r="Z2141" s="74">
        <f t="shared" ca="1" si="641"/>
        <v>0.93207820470328451</v>
      </c>
      <c r="AA2141" s="76">
        <f t="shared" ca="1" si="642"/>
        <v>-70.338557191003716</v>
      </c>
      <c r="AB2141" s="76">
        <f t="shared" ca="1" si="643"/>
        <v>932.07820470328454</v>
      </c>
    </row>
    <row r="2142" spans="1:28" x14ac:dyDescent="0.25">
      <c r="A2142" s="2">
        <f t="shared" si="644"/>
        <v>28</v>
      </c>
      <c r="B2142" s="16">
        <f ca="1">VLOOKUP(A2142,PERIODS!$O$4:$P$33,2,FALSE)</f>
        <v>0.04</v>
      </c>
      <c r="C2142" s="15"/>
      <c r="D2142" s="18">
        <v>2128</v>
      </c>
      <c r="E2142" s="34">
        <f t="shared" ca="1" si="627"/>
        <v>15234.329541337294</v>
      </c>
      <c r="F2142" s="34">
        <f t="shared" ca="1" si="628"/>
        <v>4000</v>
      </c>
      <c r="G2142" s="69">
        <f t="shared" ca="1" si="632"/>
        <v>0</v>
      </c>
      <c r="H2142" s="34">
        <f t="shared" ca="1" si="633"/>
        <v>-700.99877708460963</v>
      </c>
      <c r="I2142" s="34">
        <f t="shared" ca="1" si="634"/>
        <v>3299.0012229153904</v>
      </c>
      <c r="J2142" s="18">
        <f ca="1">SUM(INDIRECT(ADDRESS(ROW(F2142),COLUMN(F2142),4)):INDIRECT(ADDRESS(ROW(F2142)+N$5-1,COLUMN(F2142),4)))</f>
        <v>21900</v>
      </c>
      <c r="K2142" s="18">
        <f t="shared" ca="1" si="635"/>
        <v>0</v>
      </c>
      <c r="L2142" s="18">
        <f t="shared" ca="1" si="645"/>
        <v>0</v>
      </c>
      <c r="M2142" s="18">
        <f t="shared" ca="1" si="629"/>
        <v>16350</v>
      </c>
      <c r="N2142" s="34">
        <f t="shared" ca="1" si="636"/>
        <v>28285.328318421904</v>
      </c>
      <c r="P2142" s="18">
        <f t="shared" ca="1" si="630"/>
        <v>700.99877708460963</v>
      </c>
      <c r="Q2142" s="47">
        <f ca="1">SUM(L$15:L2142)-SUM(M$15:M2142)</f>
        <v>0</v>
      </c>
      <c r="R2142" s="47" t="str">
        <f t="shared" ca="1" si="631"/>
        <v>M2145</v>
      </c>
      <c r="S2142" s="40">
        <f t="shared" ca="1" si="637"/>
        <v>0</v>
      </c>
      <c r="T2142" s="46">
        <f t="shared" ca="1" si="638"/>
        <v>16</v>
      </c>
      <c r="X2142" s="74">
        <f t="shared" ca="1" si="639"/>
        <v>-0.70099877708460967</v>
      </c>
      <c r="Y2142" s="75">
        <f t="shared" ca="1" si="640"/>
        <v>-0.70099877708460967</v>
      </c>
      <c r="Z2142" s="74">
        <f t="shared" ca="1" si="641"/>
        <v>0.4960895733727298</v>
      </c>
      <c r="AA2142" s="76">
        <f t="shared" ca="1" si="642"/>
        <v>-700.99877708460963</v>
      </c>
      <c r="AB2142" s="76">
        <f t="shared" ca="1" si="643"/>
        <v>496.08957337272977</v>
      </c>
    </row>
    <row r="2143" spans="1:28" x14ac:dyDescent="0.25">
      <c r="A2143" s="2">
        <f t="shared" si="644"/>
        <v>29</v>
      </c>
      <c r="B2143" s="16">
        <f ca="1">VLOOKUP(A2143,PERIODS!$O$4:$P$33,2,FALSE)</f>
        <v>0.04</v>
      </c>
      <c r="C2143" s="15"/>
      <c r="D2143" s="18">
        <v>2129</v>
      </c>
      <c r="E2143" s="34">
        <f t="shared" ca="1" si="627"/>
        <v>28285.328318421904</v>
      </c>
      <c r="F2143" s="34">
        <f t="shared" ca="1" si="628"/>
        <v>4000</v>
      </c>
      <c r="G2143" s="69">
        <f t="shared" ca="1" si="632"/>
        <v>0</v>
      </c>
      <c r="H2143" s="34">
        <f t="shared" ca="1" si="633"/>
        <v>472.7585654569171</v>
      </c>
      <c r="I2143" s="34">
        <f t="shared" ca="1" si="634"/>
        <v>4472.7585654569175</v>
      </c>
      <c r="J2143" s="18">
        <f ca="1">SUM(INDIRECT(ADDRESS(ROW(F2143),COLUMN(F2143),4)):INDIRECT(ADDRESS(ROW(F2143)+N$5-1,COLUMN(F2143),4)))</f>
        <v>21200</v>
      </c>
      <c r="K2143" s="18">
        <f t="shared" ca="1" si="635"/>
        <v>0</v>
      </c>
      <c r="L2143" s="18">
        <f t="shared" ca="1" si="645"/>
        <v>0</v>
      </c>
      <c r="M2143" s="18">
        <f t="shared" ca="1" si="629"/>
        <v>0</v>
      </c>
      <c r="N2143" s="34">
        <f t="shared" ca="1" si="636"/>
        <v>23812.569752964984</v>
      </c>
      <c r="P2143" s="18">
        <f t="shared" ca="1" si="630"/>
        <v>472.7585654569171</v>
      </c>
      <c r="Q2143" s="47">
        <f ca="1">SUM(L$15:L2143)-SUM(M$15:M2143)</f>
        <v>0</v>
      </c>
      <c r="R2143" s="47" t="str">
        <f t="shared" ca="1" si="631"/>
        <v>M2146</v>
      </c>
      <c r="S2143" s="40">
        <f t="shared" ca="1" si="637"/>
        <v>0</v>
      </c>
      <c r="T2143" s="46">
        <f t="shared" ca="1" si="638"/>
        <v>86</v>
      </c>
      <c r="X2143" s="74">
        <f t="shared" ca="1" si="639"/>
        <v>0.47275856545691708</v>
      </c>
      <c r="Y2143" s="75">
        <f t="shared" ca="1" si="640"/>
        <v>0.47275856545691708</v>
      </c>
      <c r="Z2143" s="74">
        <f t="shared" ca="1" si="641"/>
        <v>1.604413975256306</v>
      </c>
      <c r="AA2143" s="76">
        <f t="shared" ca="1" si="642"/>
        <v>472.7585654569171</v>
      </c>
      <c r="AB2143" s="76">
        <f t="shared" ca="1" si="643"/>
        <v>1604.413975256306</v>
      </c>
    </row>
    <row r="2144" spans="1:28" x14ac:dyDescent="0.25">
      <c r="A2144" s="2">
        <f t="shared" si="644"/>
        <v>30</v>
      </c>
      <c r="B2144" s="16">
        <f ca="1">VLOOKUP(A2144,PERIODS!$O$4:$P$33,2,FALSE)</f>
        <v>0.04</v>
      </c>
      <c r="C2144" s="15"/>
      <c r="D2144" s="18">
        <v>2130</v>
      </c>
      <c r="E2144" s="34">
        <f t="shared" ca="1" si="627"/>
        <v>23812.569752964984</v>
      </c>
      <c r="F2144" s="34">
        <f t="shared" ca="1" si="628"/>
        <v>4000</v>
      </c>
      <c r="G2144" s="69">
        <f t="shared" ca="1" si="632"/>
        <v>0</v>
      </c>
      <c r="H2144" s="34">
        <f t="shared" ca="1" si="633"/>
        <v>-875.31667057724007</v>
      </c>
      <c r="I2144" s="34">
        <f t="shared" ca="1" si="634"/>
        <v>3124.6833294227599</v>
      </c>
      <c r="J2144" s="18">
        <f ca="1">SUM(INDIRECT(ADDRESS(ROW(F2144),COLUMN(F2144),4)):INDIRECT(ADDRESS(ROW(F2144)+N$5-1,COLUMN(F2144),4)))</f>
        <v>20500</v>
      </c>
      <c r="K2144" s="18">
        <f t="shared" ca="1" si="635"/>
        <v>0</v>
      </c>
      <c r="L2144" s="18">
        <f t="shared" ca="1" si="645"/>
        <v>0</v>
      </c>
      <c r="M2144" s="18">
        <f t="shared" ca="1" si="629"/>
        <v>0</v>
      </c>
      <c r="N2144" s="34">
        <f t="shared" ca="1" si="636"/>
        <v>20687.886423542222</v>
      </c>
      <c r="P2144" s="18">
        <f t="shared" ca="1" si="630"/>
        <v>875.31667057724007</v>
      </c>
      <c r="Q2144" s="47">
        <f ca="1">SUM(L$15:L2144)-SUM(M$15:M2144)</f>
        <v>0</v>
      </c>
      <c r="R2144" s="47" t="str">
        <f t="shared" ca="1" si="631"/>
        <v>M2147</v>
      </c>
      <c r="S2144" s="40">
        <f t="shared" ca="1" si="637"/>
        <v>0</v>
      </c>
      <c r="T2144" s="46">
        <f t="shared" ca="1" si="638"/>
        <v>51</v>
      </c>
      <c r="X2144" s="74">
        <f t="shared" ca="1" si="639"/>
        <v>-0.87531667057724005</v>
      </c>
      <c r="Y2144" s="75">
        <f t="shared" ca="1" si="640"/>
        <v>-0.87531667057724005</v>
      </c>
      <c r="Z2144" s="74">
        <f t="shared" ca="1" si="641"/>
        <v>0.41673003264141595</v>
      </c>
      <c r="AA2144" s="76">
        <f t="shared" ca="1" si="642"/>
        <v>-875.31667057724007</v>
      </c>
      <c r="AB2144" s="76">
        <f t="shared" ca="1" si="643"/>
        <v>416.73003264141596</v>
      </c>
    </row>
    <row r="2145" spans="1:28" x14ac:dyDescent="0.25">
      <c r="A2145" s="2">
        <f t="shared" si="644"/>
        <v>1</v>
      </c>
      <c r="B2145" s="16">
        <f ca="1">VLOOKUP(A2145,PERIODS!$O$4:$P$33,2,FALSE)</f>
        <v>2.4E-2</v>
      </c>
      <c r="C2145" s="15"/>
      <c r="D2145" s="18">
        <v>2131</v>
      </c>
      <c r="E2145" s="34">
        <f t="shared" ca="1" si="627"/>
        <v>20687.886423542222</v>
      </c>
      <c r="F2145" s="34">
        <f t="shared" ca="1" si="628"/>
        <v>2400</v>
      </c>
      <c r="G2145" s="69">
        <f t="shared" ca="1" si="632"/>
        <v>0</v>
      </c>
      <c r="H2145" s="34">
        <f t="shared" ca="1" si="633"/>
        <v>-1997.8909161482245</v>
      </c>
      <c r="I2145" s="34">
        <f t="shared" ca="1" si="634"/>
        <v>402.10908385177549</v>
      </c>
      <c r="J2145" s="18">
        <f ca="1">SUM(INDIRECT(ADDRESS(ROW(F2145),COLUMN(F2145),4)):INDIRECT(ADDRESS(ROW(F2145)+N$5-1,COLUMN(F2145),4)))</f>
        <v>19800</v>
      </c>
      <c r="K2145" s="18">
        <f t="shared" ca="1" si="635"/>
        <v>0</v>
      </c>
      <c r="L2145" s="18">
        <f t="shared" ca="1" si="645"/>
        <v>0</v>
      </c>
      <c r="M2145" s="18">
        <f t="shared" ca="1" si="629"/>
        <v>0</v>
      </c>
      <c r="N2145" s="34">
        <f t="shared" ca="1" si="636"/>
        <v>20285.777339690449</v>
      </c>
      <c r="P2145" s="18">
        <f t="shared" ca="1" si="630"/>
        <v>1997.8909161482245</v>
      </c>
      <c r="Q2145" s="47">
        <f ca="1">SUM(L$15:L2145)-SUM(M$15:M2145)</f>
        <v>0</v>
      </c>
      <c r="R2145" s="47" t="str">
        <f t="shared" ca="1" si="631"/>
        <v>M2148</v>
      </c>
      <c r="S2145" s="40">
        <f t="shared" ca="1" si="637"/>
        <v>0</v>
      </c>
      <c r="T2145" s="46">
        <f t="shared" ca="1" si="638"/>
        <v>42</v>
      </c>
      <c r="X2145" s="74">
        <f t="shared" ca="1" si="639"/>
        <v>-1.9978909161482246</v>
      </c>
      <c r="Y2145" s="75">
        <f t="shared" ca="1" si="640"/>
        <v>-1.9978909161482246</v>
      </c>
      <c r="Z2145" s="74">
        <f t="shared" ca="1" si="641"/>
        <v>0.1356210179103377</v>
      </c>
      <c r="AA2145" s="76">
        <f t="shared" ca="1" si="642"/>
        <v>-1997.8909161482245</v>
      </c>
      <c r="AB2145" s="76">
        <f t="shared" ca="1" si="643"/>
        <v>135.62101791033771</v>
      </c>
    </row>
    <row r="2146" spans="1:28" x14ac:dyDescent="0.25">
      <c r="A2146" s="2">
        <f t="shared" si="644"/>
        <v>2</v>
      </c>
      <c r="B2146" s="16">
        <f ca="1">VLOOKUP(A2146,PERIODS!$O$4:$P$33,2,FALSE)</f>
        <v>2.5000000000000001E-2</v>
      </c>
      <c r="C2146" s="15"/>
      <c r="D2146" s="18">
        <v>2132</v>
      </c>
      <c r="E2146" s="34">
        <f t="shared" ref="E2146:E2209" ca="1" si="646">N2145</f>
        <v>20285.777339690449</v>
      </c>
      <c r="F2146" s="34">
        <f t="shared" ca="1" si="628"/>
        <v>2500</v>
      </c>
      <c r="G2146" s="69">
        <f t="shared" ca="1" si="632"/>
        <v>0</v>
      </c>
      <c r="H2146" s="34">
        <f t="shared" ca="1" si="633"/>
        <v>631.72949669957279</v>
      </c>
      <c r="I2146" s="34">
        <f t="shared" ca="1" si="634"/>
        <v>3131.7294966995728</v>
      </c>
      <c r="J2146" s="18">
        <f ca="1">SUM(INDIRECT(ADDRESS(ROW(F2146),COLUMN(F2146),4)):INDIRECT(ADDRESS(ROW(F2146)+N$5-1,COLUMN(F2146),4)))</f>
        <v>20700</v>
      </c>
      <c r="K2146" s="18">
        <f t="shared" ca="1" si="635"/>
        <v>16350</v>
      </c>
      <c r="L2146" s="18">
        <f t="shared" ca="1" si="645"/>
        <v>16350</v>
      </c>
      <c r="M2146" s="18">
        <f t="shared" ca="1" si="629"/>
        <v>0</v>
      </c>
      <c r="N2146" s="34">
        <f t="shared" ca="1" si="636"/>
        <v>17154.047842990876</v>
      </c>
      <c r="P2146" s="18">
        <f t="shared" ca="1" si="630"/>
        <v>631.72949669957279</v>
      </c>
      <c r="Q2146" s="47">
        <f ca="1">SUM(L$15:L2146)-SUM(M$15:M2146)</f>
        <v>16350</v>
      </c>
      <c r="R2146" s="47" t="str">
        <f t="shared" ca="1" si="631"/>
        <v>M2149</v>
      </c>
      <c r="S2146" s="40">
        <f t="shared" ca="1" si="637"/>
        <v>0</v>
      </c>
      <c r="T2146" s="46">
        <f t="shared" ca="1" si="638"/>
        <v>80</v>
      </c>
      <c r="X2146" s="74">
        <f t="shared" ca="1" si="639"/>
        <v>0.63172949669957279</v>
      </c>
      <c r="Y2146" s="75">
        <f t="shared" ca="1" si="640"/>
        <v>0.63172949669957279</v>
      </c>
      <c r="Z2146" s="74">
        <f t="shared" ca="1" si="641"/>
        <v>1.8808607102995749</v>
      </c>
      <c r="AA2146" s="76">
        <f t="shared" ca="1" si="642"/>
        <v>631.72949669957279</v>
      </c>
      <c r="AB2146" s="76">
        <f t="shared" ca="1" si="643"/>
        <v>1880.860710299575</v>
      </c>
    </row>
    <row r="2147" spans="1:28" x14ac:dyDescent="0.25">
      <c r="A2147" s="2">
        <f t="shared" si="644"/>
        <v>3</v>
      </c>
      <c r="B2147" s="16">
        <f ca="1">VLOOKUP(A2147,PERIODS!$O$4:$P$33,2,FALSE)</f>
        <v>2.5000000000000001E-2</v>
      </c>
      <c r="C2147" s="15"/>
      <c r="D2147" s="18">
        <v>2133</v>
      </c>
      <c r="E2147" s="34">
        <f t="shared" ca="1" si="646"/>
        <v>17154.047842990876</v>
      </c>
      <c r="F2147" s="34">
        <f t="shared" ca="1" si="628"/>
        <v>2500</v>
      </c>
      <c r="G2147" s="69">
        <f t="shared" ca="1" si="632"/>
        <v>0</v>
      </c>
      <c r="H2147" s="34">
        <f t="shared" ca="1" si="633"/>
        <v>-702.20495431999382</v>
      </c>
      <c r="I2147" s="34">
        <f t="shared" ca="1" si="634"/>
        <v>1797.7950456800063</v>
      </c>
      <c r="J2147" s="18">
        <f ca="1">SUM(INDIRECT(ADDRESS(ROW(F2147),COLUMN(F2147),4)):INDIRECT(ADDRESS(ROW(F2147)+N$5-1,COLUMN(F2147),4)))</f>
        <v>21500</v>
      </c>
      <c r="K2147" s="18">
        <f t="shared" ca="1" si="635"/>
        <v>16350</v>
      </c>
      <c r="L2147" s="18">
        <f t="shared" ca="1" si="645"/>
        <v>0</v>
      </c>
      <c r="M2147" s="18">
        <f t="shared" ca="1" si="629"/>
        <v>0</v>
      </c>
      <c r="N2147" s="34">
        <f t="shared" ca="1" si="636"/>
        <v>15356.25279731087</v>
      </c>
      <c r="P2147" s="18">
        <f t="shared" ca="1" si="630"/>
        <v>702.20495431999382</v>
      </c>
      <c r="Q2147" s="47">
        <f ca="1">SUM(L$15:L2147)-SUM(M$15:M2147)</f>
        <v>16350</v>
      </c>
      <c r="R2147" s="47" t="str">
        <f t="shared" ca="1" si="631"/>
        <v>M2150</v>
      </c>
      <c r="S2147" s="40">
        <f t="shared" ca="1" si="637"/>
        <v>0</v>
      </c>
      <c r="T2147" s="46">
        <f t="shared" ca="1" si="638"/>
        <v>32</v>
      </c>
      <c r="X2147" s="74">
        <f t="shared" ca="1" si="639"/>
        <v>-0.70220495431999386</v>
      </c>
      <c r="Y2147" s="75">
        <f t="shared" ca="1" si="640"/>
        <v>-0.70220495431999386</v>
      </c>
      <c r="Z2147" s="74">
        <f t="shared" ca="1" si="641"/>
        <v>0.49549156214888057</v>
      </c>
      <c r="AA2147" s="76">
        <f t="shared" ca="1" si="642"/>
        <v>-702.20495431999382</v>
      </c>
      <c r="AB2147" s="76">
        <f t="shared" ca="1" si="643"/>
        <v>495.49156214888058</v>
      </c>
    </row>
    <row r="2148" spans="1:28" x14ac:dyDescent="0.25">
      <c r="A2148" s="2">
        <f t="shared" si="644"/>
        <v>4</v>
      </c>
      <c r="B2148" s="16">
        <f ca="1">VLOOKUP(A2148,PERIODS!$O$4:$P$33,2,FALSE)</f>
        <v>2.5000000000000001E-2</v>
      </c>
      <c r="C2148" s="15"/>
      <c r="D2148" s="18">
        <v>2134</v>
      </c>
      <c r="E2148" s="34">
        <f t="shared" ca="1" si="646"/>
        <v>15356.25279731087</v>
      </c>
      <c r="F2148" s="34">
        <f t="shared" ca="1" si="628"/>
        <v>2500</v>
      </c>
      <c r="G2148" s="69">
        <f t="shared" ca="1" si="632"/>
        <v>0</v>
      </c>
      <c r="H2148" s="34">
        <f t="shared" ca="1" si="633"/>
        <v>-8.3647826820456253</v>
      </c>
      <c r="I2148" s="34">
        <f t="shared" ca="1" si="634"/>
        <v>2491.6352173179544</v>
      </c>
      <c r="J2148" s="18">
        <f ca="1">SUM(INDIRECT(ADDRESS(ROW(F2148),COLUMN(F2148),4)):INDIRECT(ADDRESS(ROW(F2148)+N$5-1,COLUMN(F2148),4)))</f>
        <v>22300</v>
      </c>
      <c r="K2148" s="18">
        <f t="shared" ca="1" si="635"/>
        <v>16350</v>
      </c>
      <c r="L2148" s="18">
        <f t="shared" ca="1" si="645"/>
        <v>0</v>
      </c>
      <c r="M2148" s="18">
        <f t="shared" ca="1" si="629"/>
        <v>0</v>
      </c>
      <c r="N2148" s="34">
        <f t="shared" ca="1" si="636"/>
        <v>12864.617579992915</v>
      </c>
      <c r="P2148" s="18">
        <f t="shared" ca="1" si="630"/>
        <v>8.3647826820456253</v>
      </c>
      <c r="Q2148" s="47">
        <f ca="1">SUM(L$15:L2148)-SUM(M$15:M2148)</f>
        <v>16350</v>
      </c>
      <c r="R2148" s="47" t="str">
        <f t="shared" ca="1" si="631"/>
        <v>M2151</v>
      </c>
      <c r="S2148" s="40">
        <f t="shared" ca="1" si="637"/>
        <v>0</v>
      </c>
      <c r="T2148" s="46">
        <f t="shared" ca="1" si="638"/>
        <v>10</v>
      </c>
      <c r="X2148" s="74">
        <f t="shared" ca="1" si="639"/>
        <v>-8.364782682045626E-3</v>
      </c>
      <c r="Y2148" s="75">
        <f t="shared" ca="1" si="640"/>
        <v>-8.364782682045626E-3</v>
      </c>
      <c r="Z2148" s="74">
        <f t="shared" ca="1" si="641"/>
        <v>0.99167010476952699</v>
      </c>
      <c r="AA2148" s="76">
        <f t="shared" ca="1" si="642"/>
        <v>-8.3647826820456253</v>
      </c>
      <c r="AB2148" s="76">
        <f t="shared" ca="1" si="643"/>
        <v>991.67010476952703</v>
      </c>
    </row>
    <row r="2149" spans="1:28" x14ac:dyDescent="0.25">
      <c r="A2149" s="2">
        <f t="shared" si="644"/>
        <v>5</v>
      </c>
      <c r="B2149" s="16">
        <f ca="1">VLOOKUP(A2149,PERIODS!$O$4:$P$33,2,FALSE)</f>
        <v>3.3000000000000002E-2</v>
      </c>
      <c r="C2149" s="15"/>
      <c r="D2149" s="18">
        <v>2135</v>
      </c>
      <c r="E2149" s="34">
        <f t="shared" ca="1" si="646"/>
        <v>12864.617579992915</v>
      </c>
      <c r="F2149" s="34">
        <f t="shared" ca="1" si="628"/>
        <v>3300</v>
      </c>
      <c r="G2149" s="69">
        <f t="shared" ca="1" si="632"/>
        <v>0</v>
      </c>
      <c r="H2149" s="34">
        <f t="shared" ca="1" si="633"/>
        <v>616.77790977115569</v>
      </c>
      <c r="I2149" s="34">
        <f t="shared" ca="1" si="634"/>
        <v>3916.7779097711555</v>
      </c>
      <c r="J2149" s="18">
        <f ca="1">SUM(INDIRECT(ADDRESS(ROW(F2149),COLUMN(F2149),4)):INDIRECT(ADDRESS(ROW(F2149)+N$5-1,COLUMN(F2149),4)))</f>
        <v>23100</v>
      </c>
      <c r="K2149" s="18">
        <f t="shared" ca="1" si="635"/>
        <v>0</v>
      </c>
      <c r="L2149" s="18">
        <f t="shared" ca="1" si="645"/>
        <v>0</v>
      </c>
      <c r="M2149" s="18">
        <f t="shared" ca="1" si="629"/>
        <v>16350</v>
      </c>
      <c r="N2149" s="34">
        <f t="shared" ca="1" si="636"/>
        <v>25297.839670221758</v>
      </c>
      <c r="P2149" s="18">
        <f t="shared" ca="1" si="630"/>
        <v>616.77790977115569</v>
      </c>
      <c r="Q2149" s="47">
        <f ca="1">SUM(L$15:L2149)-SUM(M$15:M2149)</f>
        <v>0</v>
      </c>
      <c r="R2149" s="47" t="str">
        <f t="shared" ca="1" si="631"/>
        <v>M2152</v>
      </c>
      <c r="S2149" s="40">
        <f t="shared" ca="1" si="637"/>
        <v>0</v>
      </c>
      <c r="T2149" s="46">
        <f t="shared" ca="1" si="638"/>
        <v>94</v>
      </c>
      <c r="X2149" s="74">
        <f t="shared" ca="1" si="639"/>
        <v>0.61677790977115565</v>
      </c>
      <c r="Y2149" s="75">
        <f t="shared" ca="1" si="640"/>
        <v>0.61677790977115565</v>
      </c>
      <c r="Z2149" s="74">
        <f t="shared" ca="1" si="641"/>
        <v>1.8529480471813975</v>
      </c>
      <c r="AA2149" s="76">
        <f t="shared" ca="1" si="642"/>
        <v>616.77790977115569</v>
      </c>
      <c r="AB2149" s="76">
        <f t="shared" ca="1" si="643"/>
        <v>1852.9480471813974</v>
      </c>
    </row>
    <row r="2150" spans="1:28" x14ac:dyDescent="0.25">
      <c r="A2150" s="2">
        <f t="shared" si="644"/>
        <v>6</v>
      </c>
      <c r="B2150" s="16">
        <f ca="1">VLOOKUP(A2150,PERIODS!$O$4:$P$33,2,FALSE)</f>
        <v>3.3000000000000002E-2</v>
      </c>
      <c r="C2150" s="15"/>
      <c r="D2150" s="18">
        <v>2136</v>
      </c>
      <c r="E2150" s="34">
        <f t="shared" ca="1" si="646"/>
        <v>25297.839670221758</v>
      </c>
      <c r="F2150" s="34">
        <f t="shared" ca="1" si="628"/>
        <v>3300</v>
      </c>
      <c r="G2150" s="69">
        <f t="shared" ca="1" si="632"/>
        <v>0</v>
      </c>
      <c r="H2150" s="34">
        <f t="shared" ca="1" si="633"/>
        <v>-85.07508416296686</v>
      </c>
      <c r="I2150" s="34">
        <f t="shared" ca="1" si="634"/>
        <v>3214.924915837033</v>
      </c>
      <c r="J2150" s="18">
        <f ca="1">SUM(INDIRECT(ADDRESS(ROW(F2150),COLUMN(F2150),4)):INDIRECT(ADDRESS(ROW(F2150)+N$5-1,COLUMN(F2150),4)))</f>
        <v>23100</v>
      </c>
      <c r="K2150" s="18">
        <f t="shared" ca="1" si="635"/>
        <v>0</v>
      </c>
      <c r="L2150" s="18">
        <f t="shared" ca="1" si="645"/>
        <v>0</v>
      </c>
      <c r="M2150" s="18">
        <f t="shared" ca="1" si="629"/>
        <v>0</v>
      </c>
      <c r="N2150" s="34">
        <f t="shared" ca="1" si="636"/>
        <v>22082.914754384725</v>
      </c>
      <c r="P2150" s="18">
        <f t="shared" ca="1" si="630"/>
        <v>85.07508416296686</v>
      </c>
      <c r="Q2150" s="47">
        <f ca="1">SUM(L$15:L2150)-SUM(M$15:M2150)</f>
        <v>0</v>
      </c>
      <c r="R2150" s="47" t="str">
        <f t="shared" ca="1" si="631"/>
        <v>M2153</v>
      </c>
      <c r="S2150" s="40">
        <f t="shared" ca="1" si="637"/>
        <v>0</v>
      </c>
      <c r="T2150" s="46">
        <f t="shared" ca="1" si="638"/>
        <v>52</v>
      </c>
      <c r="X2150" s="74">
        <f t="shared" ca="1" si="639"/>
        <v>-8.5075084162966857E-2</v>
      </c>
      <c r="Y2150" s="75">
        <f t="shared" ca="1" si="640"/>
        <v>-8.5075084162966857E-2</v>
      </c>
      <c r="Z2150" s="74">
        <f t="shared" ca="1" si="641"/>
        <v>0.91844332126446038</v>
      </c>
      <c r="AA2150" s="76">
        <f t="shared" ca="1" si="642"/>
        <v>-85.07508416296686</v>
      </c>
      <c r="AB2150" s="76">
        <f t="shared" ca="1" si="643"/>
        <v>918.44332126446034</v>
      </c>
    </row>
    <row r="2151" spans="1:28" x14ac:dyDescent="0.25">
      <c r="A2151" s="2">
        <f t="shared" si="644"/>
        <v>7</v>
      </c>
      <c r="B2151" s="16">
        <f ca="1">VLOOKUP(A2151,PERIODS!$O$4:$P$33,2,FALSE)</f>
        <v>3.3000000000000002E-2</v>
      </c>
      <c r="C2151" s="15"/>
      <c r="D2151" s="18">
        <v>2137</v>
      </c>
      <c r="E2151" s="34">
        <f t="shared" ca="1" si="646"/>
        <v>22082.914754384725</v>
      </c>
      <c r="F2151" s="34">
        <f t="shared" ca="1" si="628"/>
        <v>3300</v>
      </c>
      <c r="G2151" s="69">
        <f t="shared" ca="1" si="632"/>
        <v>0</v>
      </c>
      <c r="H2151" s="34">
        <f t="shared" ca="1" si="633"/>
        <v>356.43900813171729</v>
      </c>
      <c r="I2151" s="34">
        <f t="shared" ca="1" si="634"/>
        <v>3656.4390081317174</v>
      </c>
      <c r="J2151" s="18">
        <f ca="1">SUM(INDIRECT(ADDRESS(ROW(F2151),COLUMN(F2151),4)):INDIRECT(ADDRESS(ROW(F2151)+N$5-1,COLUMN(F2151),4)))</f>
        <v>23100</v>
      </c>
      <c r="K2151" s="18">
        <f t="shared" ca="1" si="635"/>
        <v>16350</v>
      </c>
      <c r="L2151" s="18">
        <f t="shared" ca="1" si="645"/>
        <v>16350</v>
      </c>
      <c r="M2151" s="18">
        <f t="shared" ca="1" si="629"/>
        <v>0</v>
      </c>
      <c r="N2151" s="34">
        <f t="shared" ca="1" si="636"/>
        <v>18426.475746253007</v>
      </c>
      <c r="P2151" s="18">
        <f t="shared" ca="1" si="630"/>
        <v>356.43900813171729</v>
      </c>
      <c r="Q2151" s="47">
        <f ca="1">SUM(L$15:L2151)-SUM(M$15:M2151)</f>
        <v>16350</v>
      </c>
      <c r="R2151" s="47" t="str">
        <f t="shared" ca="1" si="631"/>
        <v>M2154</v>
      </c>
      <c r="S2151" s="40">
        <f t="shared" ca="1" si="637"/>
        <v>0</v>
      </c>
      <c r="T2151" s="46">
        <f t="shared" ca="1" si="638"/>
        <v>71</v>
      </c>
      <c r="X2151" s="74">
        <f t="shared" ca="1" si="639"/>
        <v>0.35643900813171731</v>
      </c>
      <c r="Y2151" s="75">
        <f t="shared" ca="1" si="640"/>
        <v>0.35643900813171731</v>
      </c>
      <c r="Z2151" s="74">
        <f t="shared" ca="1" si="641"/>
        <v>1.428234417176641</v>
      </c>
      <c r="AA2151" s="76">
        <f t="shared" ca="1" si="642"/>
        <v>356.43900813171729</v>
      </c>
      <c r="AB2151" s="76">
        <f t="shared" ca="1" si="643"/>
        <v>1428.234417176641</v>
      </c>
    </row>
    <row r="2152" spans="1:28" x14ac:dyDescent="0.25">
      <c r="A2152" s="2">
        <f t="shared" si="644"/>
        <v>8</v>
      </c>
      <c r="B2152" s="16">
        <f ca="1">VLOOKUP(A2152,PERIODS!$O$4:$P$33,2,FALSE)</f>
        <v>3.3000000000000002E-2</v>
      </c>
      <c r="C2152" s="15"/>
      <c r="D2152" s="18">
        <v>2138</v>
      </c>
      <c r="E2152" s="34">
        <f t="shared" ca="1" si="646"/>
        <v>18426.475746253007</v>
      </c>
      <c r="F2152" s="34">
        <f t="shared" ca="1" si="628"/>
        <v>3300</v>
      </c>
      <c r="G2152" s="69">
        <f t="shared" ca="1" si="632"/>
        <v>0</v>
      </c>
      <c r="H2152" s="34">
        <f t="shared" ca="1" si="633"/>
        <v>206.81982025346915</v>
      </c>
      <c r="I2152" s="34">
        <f t="shared" ca="1" si="634"/>
        <v>3506.8198202534691</v>
      </c>
      <c r="J2152" s="18">
        <f ca="1">SUM(INDIRECT(ADDRESS(ROW(F2152),COLUMN(F2152),4)):INDIRECT(ADDRESS(ROW(F2152)+N$5-1,COLUMN(F2152),4)))</f>
        <v>23100</v>
      </c>
      <c r="K2152" s="18">
        <f t="shared" ca="1" si="635"/>
        <v>16350</v>
      </c>
      <c r="L2152" s="18">
        <f t="shared" ca="1" si="645"/>
        <v>0</v>
      </c>
      <c r="M2152" s="18">
        <f t="shared" ca="1" si="629"/>
        <v>0</v>
      </c>
      <c r="N2152" s="34">
        <f t="shared" ca="1" si="636"/>
        <v>14919.655925999537</v>
      </c>
      <c r="P2152" s="18">
        <f t="shared" ca="1" si="630"/>
        <v>206.81982025346915</v>
      </c>
      <c r="Q2152" s="47">
        <f ca="1">SUM(L$15:L2152)-SUM(M$15:M2152)</f>
        <v>16350</v>
      </c>
      <c r="R2152" s="47" t="str">
        <f t="shared" ca="1" si="631"/>
        <v>M2155</v>
      </c>
      <c r="S2152" s="40">
        <f t="shared" ca="1" si="637"/>
        <v>0</v>
      </c>
      <c r="T2152" s="46">
        <f t="shared" ca="1" si="638"/>
        <v>83</v>
      </c>
      <c r="X2152" s="74">
        <f t="shared" ca="1" si="639"/>
        <v>0.20681982025346915</v>
      </c>
      <c r="Y2152" s="75">
        <f t="shared" ca="1" si="640"/>
        <v>0.20681982025346915</v>
      </c>
      <c r="Z2152" s="74">
        <f t="shared" ca="1" si="641"/>
        <v>1.2297609737970656</v>
      </c>
      <c r="AA2152" s="76">
        <f t="shared" ca="1" si="642"/>
        <v>206.81982025346915</v>
      </c>
      <c r="AB2152" s="76">
        <f t="shared" ca="1" si="643"/>
        <v>1229.7609737970656</v>
      </c>
    </row>
    <row r="2153" spans="1:28" x14ac:dyDescent="0.25">
      <c r="A2153" s="2">
        <f t="shared" si="644"/>
        <v>9</v>
      </c>
      <c r="B2153" s="16">
        <f ca="1">VLOOKUP(A2153,PERIODS!$O$4:$P$33,2,FALSE)</f>
        <v>3.3000000000000002E-2</v>
      </c>
      <c r="C2153" s="15"/>
      <c r="D2153" s="18">
        <v>2139</v>
      </c>
      <c r="E2153" s="34">
        <f t="shared" ca="1" si="646"/>
        <v>14919.655925999537</v>
      </c>
      <c r="F2153" s="34">
        <f t="shared" ca="1" si="628"/>
        <v>3300</v>
      </c>
      <c r="G2153" s="69">
        <f t="shared" ca="1" si="632"/>
        <v>0</v>
      </c>
      <c r="H2153" s="34">
        <f t="shared" ca="1" si="633"/>
        <v>-1741.6010354895529</v>
      </c>
      <c r="I2153" s="34">
        <f t="shared" ca="1" si="634"/>
        <v>1558.3989645104471</v>
      </c>
      <c r="J2153" s="18">
        <f ca="1">SUM(INDIRECT(ADDRESS(ROW(F2153),COLUMN(F2153),4)):INDIRECT(ADDRESS(ROW(F2153)+N$5-1,COLUMN(F2153),4)))</f>
        <v>23100</v>
      </c>
      <c r="K2153" s="18">
        <f t="shared" ca="1" si="635"/>
        <v>16350</v>
      </c>
      <c r="L2153" s="18">
        <f t="shared" ca="1" si="645"/>
        <v>0</v>
      </c>
      <c r="M2153" s="18">
        <f t="shared" ca="1" si="629"/>
        <v>0</v>
      </c>
      <c r="N2153" s="34">
        <f t="shared" ca="1" si="636"/>
        <v>13361.256961489091</v>
      </c>
      <c r="P2153" s="18">
        <f t="shared" ca="1" si="630"/>
        <v>1741.6010354895529</v>
      </c>
      <c r="Q2153" s="47">
        <f ca="1">SUM(L$15:L2153)-SUM(M$15:M2153)</f>
        <v>16350</v>
      </c>
      <c r="R2153" s="47" t="str">
        <f t="shared" ca="1" si="631"/>
        <v>M2156</v>
      </c>
      <c r="S2153" s="40">
        <f t="shared" ca="1" si="637"/>
        <v>0</v>
      </c>
      <c r="T2153" s="46">
        <f t="shared" ca="1" si="638"/>
        <v>1</v>
      </c>
      <c r="X2153" s="74">
        <f t="shared" ca="1" si="639"/>
        <v>-1.741601035489553</v>
      </c>
      <c r="Y2153" s="75">
        <f t="shared" ca="1" si="640"/>
        <v>-1.741601035489553</v>
      </c>
      <c r="Z2153" s="74">
        <f t="shared" ca="1" si="641"/>
        <v>0.17523961106346797</v>
      </c>
      <c r="AA2153" s="76">
        <f t="shared" ca="1" si="642"/>
        <v>-1741.6010354895529</v>
      </c>
      <c r="AB2153" s="76">
        <f t="shared" ca="1" si="643"/>
        <v>175.23961106346798</v>
      </c>
    </row>
    <row r="2154" spans="1:28" x14ac:dyDescent="0.25">
      <c r="A2154" s="2">
        <f t="shared" si="644"/>
        <v>10</v>
      </c>
      <c r="B2154" s="16">
        <f ca="1">VLOOKUP(A2154,PERIODS!$O$4:$P$33,2,FALSE)</f>
        <v>3.3000000000000002E-2</v>
      </c>
      <c r="C2154" s="15"/>
      <c r="D2154" s="18">
        <v>2140</v>
      </c>
      <c r="E2154" s="34">
        <f t="shared" ca="1" si="646"/>
        <v>13361.256961489091</v>
      </c>
      <c r="F2154" s="34">
        <f t="shared" ca="1" si="628"/>
        <v>3300</v>
      </c>
      <c r="G2154" s="69">
        <f t="shared" ca="1" si="632"/>
        <v>0</v>
      </c>
      <c r="H2154" s="34">
        <f t="shared" ca="1" si="633"/>
        <v>1754.7496673061366</v>
      </c>
      <c r="I2154" s="34">
        <f t="shared" ca="1" si="634"/>
        <v>5054.7496673061369</v>
      </c>
      <c r="J2154" s="18">
        <f ca="1">SUM(INDIRECT(ADDRESS(ROW(F2154),COLUMN(F2154),4)):INDIRECT(ADDRESS(ROW(F2154)+N$5-1,COLUMN(F2154),4)))</f>
        <v>23100</v>
      </c>
      <c r="K2154" s="18">
        <f t="shared" ca="1" si="635"/>
        <v>0</v>
      </c>
      <c r="L2154" s="18">
        <f t="shared" ca="1" si="645"/>
        <v>0</v>
      </c>
      <c r="M2154" s="18">
        <f t="shared" ca="1" si="629"/>
        <v>16350</v>
      </c>
      <c r="N2154" s="34">
        <f t="shared" ca="1" si="636"/>
        <v>24656.507294182953</v>
      </c>
      <c r="P2154" s="18">
        <f t="shared" ca="1" si="630"/>
        <v>1754.7496673061366</v>
      </c>
      <c r="Q2154" s="47">
        <f ca="1">SUM(L$15:L2154)-SUM(M$15:M2154)</f>
        <v>0</v>
      </c>
      <c r="R2154" s="47" t="str">
        <f t="shared" ca="1" si="631"/>
        <v>M2157</v>
      </c>
      <c r="S2154" s="40">
        <f t="shared" ca="1" si="637"/>
        <v>0</v>
      </c>
      <c r="T2154" s="46">
        <f t="shared" ca="1" si="638"/>
        <v>44</v>
      </c>
      <c r="X2154" s="74">
        <f t="shared" ca="1" si="639"/>
        <v>1.7547496673061367</v>
      </c>
      <c r="Y2154" s="75">
        <f t="shared" ca="1" si="640"/>
        <v>1.7547496673061367</v>
      </c>
      <c r="Z2154" s="74">
        <f t="shared" ca="1" si="641"/>
        <v>5.7820001371026839</v>
      </c>
      <c r="AA2154" s="76">
        <f t="shared" ca="1" si="642"/>
        <v>1754.7496673061366</v>
      </c>
      <c r="AB2154" s="76">
        <f t="shared" ca="1" si="643"/>
        <v>5782.0001371026838</v>
      </c>
    </row>
    <row r="2155" spans="1:28" x14ac:dyDescent="0.25">
      <c r="A2155" s="2">
        <f t="shared" si="644"/>
        <v>11</v>
      </c>
      <c r="B2155" s="16">
        <f ca="1">VLOOKUP(A2155,PERIODS!$O$4:$P$33,2,FALSE)</f>
        <v>3.3000000000000002E-2</v>
      </c>
      <c r="C2155" s="15"/>
      <c r="D2155" s="18">
        <v>2141</v>
      </c>
      <c r="E2155" s="34">
        <f t="shared" ca="1" si="646"/>
        <v>24656.507294182953</v>
      </c>
      <c r="F2155" s="34">
        <f t="shared" ca="1" si="628"/>
        <v>3300</v>
      </c>
      <c r="G2155" s="69">
        <f t="shared" ca="1" si="632"/>
        <v>0</v>
      </c>
      <c r="H2155" s="34">
        <f t="shared" ca="1" si="633"/>
        <v>21.816409231149645</v>
      </c>
      <c r="I2155" s="34">
        <f t="shared" ca="1" si="634"/>
        <v>3321.8164092311495</v>
      </c>
      <c r="J2155" s="18">
        <f ca="1">SUM(INDIRECT(ADDRESS(ROW(F2155),COLUMN(F2155),4)):INDIRECT(ADDRESS(ROW(F2155)+N$5-1,COLUMN(F2155),4)))</f>
        <v>23300</v>
      </c>
      <c r="K2155" s="18">
        <f t="shared" ca="1" si="635"/>
        <v>0</v>
      </c>
      <c r="L2155" s="18">
        <f t="shared" ca="1" si="645"/>
        <v>0</v>
      </c>
      <c r="M2155" s="18">
        <f t="shared" ca="1" si="629"/>
        <v>0</v>
      </c>
      <c r="N2155" s="34">
        <f t="shared" ca="1" si="636"/>
        <v>21334.690884951804</v>
      </c>
      <c r="P2155" s="18">
        <f t="shared" ca="1" si="630"/>
        <v>21.816409231149645</v>
      </c>
      <c r="Q2155" s="47">
        <f ca="1">SUM(L$15:L2155)-SUM(M$15:M2155)</f>
        <v>0</v>
      </c>
      <c r="R2155" s="47" t="str">
        <f t="shared" ca="1" si="631"/>
        <v>M2158</v>
      </c>
      <c r="S2155" s="40">
        <f t="shared" ca="1" si="637"/>
        <v>0</v>
      </c>
      <c r="T2155" s="46">
        <f t="shared" ca="1" si="638"/>
        <v>99</v>
      </c>
      <c r="X2155" s="74">
        <f t="shared" ca="1" si="639"/>
        <v>2.1816409231149646E-2</v>
      </c>
      <c r="Y2155" s="75">
        <f t="shared" ca="1" si="640"/>
        <v>2.1816409231149646E-2</v>
      </c>
      <c r="Z2155" s="74">
        <f t="shared" ca="1" si="641"/>
        <v>1.0220561271746955</v>
      </c>
      <c r="AA2155" s="76">
        <f t="shared" ca="1" si="642"/>
        <v>21.816409231149645</v>
      </c>
      <c r="AB2155" s="76">
        <f t="shared" ca="1" si="643"/>
        <v>1022.0561271746955</v>
      </c>
    </row>
    <row r="2156" spans="1:28" x14ac:dyDescent="0.25">
      <c r="A2156" s="2">
        <f t="shared" si="644"/>
        <v>12</v>
      </c>
      <c r="B2156" s="16">
        <f ca="1">VLOOKUP(A2156,PERIODS!$O$4:$P$33,2,FALSE)</f>
        <v>3.3000000000000002E-2</v>
      </c>
      <c r="C2156" s="15"/>
      <c r="D2156" s="18">
        <v>2142</v>
      </c>
      <c r="E2156" s="34">
        <f t="shared" ca="1" si="646"/>
        <v>21334.690884951804</v>
      </c>
      <c r="F2156" s="34">
        <f t="shared" ca="1" si="628"/>
        <v>3300</v>
      </c>
      <c r="G2156" s="69">
        <f t="shared" ca="1" si="632"/>
        <v>0</v>
      </c>
      <c r="H2156" s="34">
        <f t="shared" ca="1" si="633"/>
        <v>-838.48150004639149</v>
      </c>
      <c r="I2156" s="34">
        <f t="shared" ca="1" si="634"/>
        <v>2461.5184999536086</v>
      </c>
      <c r="J2156" s="18">
        <f ca="1">SUM(INDIRECT(ADDRESS(ROW(F2156),COLUMN(F2156),4)):INDIRECT(ADDRESS(ROW(F2156)+N$5-1,COLUMN(F2156),4)))</f>
        <v>23500</v>
      </c>
      <c r="K2156" s="18">
        <f t="shared" ca="1" si="635"/>
        <v>16350</v>
      </c>
      <c r="L2156" s="18">
        <f t="shared" ca="1" si="645"/>
        <v>16350</v>
      </c>
      <c r="M2156" s="18">
        <f t="shared" ca="1" si="629"/>
        <v>0</v>
      </c>
      <c r="N2156" s="34">
        <f t="shared" ca="1" si="636"/>
        <v>18873.172384998194</v>
      </c>
      <c r="P2156" s="18">
        <f t="shared" ca="1" si="630"/>
        <v>838.48150004639149</v>
      </c>
      <c r="Q2156" s="47">
        <f ca="1">SUM(L$15:L2156)-SUM(M$15:M2156)</f>
        <v>16350</v>
      </c>
      <c r="R2156" s="47" t="str">
        <f t="shared" ca="1" si="631"/>
        <v>M2159</v>
      </c>
      <c r="S2156" s="40">
        <f t="shared" ca="1" si="637"/>
        <v>0</v>
      </c>
      <c r="T2156" s="46">
        <f t="shared" ca="1" si="638"/>
        <v>56</v>
      </c>
      <c r="X2156" s="74">
        <f t="shared" ca="1" si="639"/>
        <v>-0.83848150004639144</v>
      </c>
      <c r="Y2156" s="75">
        <f t="shared" ca="1" si="640"/>
        <v>-0.83848150004639144</v>
      </c>
      <c r="Z2156" s="74">
        <f t="shared" ca="1" si="641"/>
        <v>0.43236657381906007</v>
      </c>
      <c r="AA2156" s="76">
        <f t="shared" ca="1" si="642"/>
        <v>-838.48150004639149</v>
      </c>
      <c r="AB2156" s="76">
        <f t="shared" ca="1" si="643"/>
        <v>432.36657381906008</v>
      </c>
    </row>
    <row r="2157" spans="1:28" x14ac:dyDescent="0.25">
      <c r="A2157" s="2">
        <f t="shared" si="644"/>
        <v>13</v>
      </c>
      <c r="B2157" s="16">
        <f ca="1">VLOOKUP(A2157,PERIODS!$O$4:$P$33,2,FALSE)</f>
        <v>3.3000000000000002E-2</v>
      </c>
      <c r="C2157" s="15"/>
      <c r="D2157" s="18">
        <v>2143</v>
      </c>
      <c r="E2157" s="34">
        <f t="shared" ca="1" si="646"/>
        <v>18873.172384998194</v>
      </c>
      <c r="F2157" s="34">
        <f t="shared" ca="1" si="628"/>
        <v>3300</v>
      </c>
      <c r="G2157" s="69">
        <f t="shared" ca="1" si="632"/>
        <v>0</v>
      </c>
      <c r="H2157" s="34">
        <f t="shared" ca="1" si="633"/>
        <v>1348.9695541939857</v>
      </c>
      <c r="I2157" s="34">
        <f t="shared" ca="1" si="634"/>
        <v>4648.9695541939855</v>
      </c>
      <c r="J2157" s="18">
        <f ca="1">SUM(INDIRECT(ADDRESS(ROW(F2157),COLUMN(F2157),4)):INDIRECT(ADDRESS(ROW(F2157)+N$5-1,COLUMN(F2157),4)))</f>
        <v>23700</v>
      </c>
      <c r="K2157" s="18">
        <f t="shared" ca="1" si="635"/>
        <v>16350</v>
      </c>
      <c r="L2157" s="18">
        <f t="shared" ca="1" si="645"/>
        <v>0</v>
      </c>
      <c r="M2157" s="18">
        <f t="shared" ca="1" si="629"/>
        <v>0</v>
      </c>
      <c r="N2157" s="34">
        <f t="shared" ca="1" si="636"/>
        <v>14224.202830804208</v>
      </c>
      <c r="P2157" s="18">
        <f t="shared" ca="1" si="630"/>
        <v>1348.9695541939857</v>
      </c>
      <c r="Q2157" s="47">
        <f ca="1">SUM(L$15:L2157)-SUM(M$15:M2157)</f>
        <v>16350</v>
      </c>
      <c r="R2157" s="47" t="str">
        <f t="shared" ca="1" si="631"/>
        <v>M2160</v>
      </c>
      <c r="S2157" s="40">
        <f t="shared" ca="1" si="637"/>
        <v>0</v>
      </c>
      <c r="T2157" s="46">
        <f t="shared" ca="1" si="638"/>
        <v>96</v>
      </c>
      <c r="X2157" s="74">
        <f t="shared" ca="1" si="639"/>
        <v>1.3489695541939857</v>
      </c>
      <c r="Y2157" s="75">
        <f t="shared" ca="1" si="640"/>
        <v>1.3489695541939857</v>
      </c>
      <c r="Z2157" s="74">
        <f t="shared" ca="1" si="641"/>
        <v>3.8534527099766143</v>
      </c>
      <c r="AA2157" s="76">
        <f t="shared" ca="1" si="642"/>
        <v>1348.9695541939857</v>
      </c>
      <c r="AB2157" s="76">
        <f t="shared" ca="1" si="643"/>
        <v>3853.4527099766142</v>
      </c>
    </row>
    <row r="2158" spans="1:28" x14ac:dyDescent="0.25">
      <c r="A2158" s="2">
        <f t="shared" si="644"/>
        <v>14</v>
      </c>
      <c r="B2158" s="16">
        <f ca="1">VLOOKUP(A2158,PERIODS!$O$4:$P$33,2,FALSE)</f>
        <v>3.3000000000000002E-2</v>
      </c>
      <c r="C2158" s="15"/>
      <c r="D2158" s="18">
        <v>2144</v>
      </c>
      <c r="E2158" s="34">
        <f t="shared" ca="1" si="646"/>
        <v>14224.202830804208</v>
      </c>
      <c r="F2158" s="34">
        <f t="shared" ca="1" si="628"/>
        <v>3300</v>
      </c>
      <c r="G2158" s="69">
        <f t="shared" ca="1" si="632"/>
        <v>0</v>
      </c>
      <c r="H2158" s="34">
        <f t="shared" ca="1" si="633"/>
        <v>932.64194115436635</v>
      </c>
      <c r="I2158" s="34">
        <f t="shared" ca="1" si="634"/>
        <v>4232.6419411543666</v>
      </c>
      <c r="J2158" s="18">
        <f ca="1">SUM(INDIRECT(ADDRESS(ROW(F2158),COLUMN(F2158),4)):INDIRECT(ADDRESS(ROW(F2158)+N$5-1,COLUMN(F2158),4)))</f>
        <v>23900</v>
      </c>
      <c r="K2158" s="18">
        <f t="shared" ca="1" si="635"/>
        <v>16350</v>
      </c>
      <c r="L2158" s="18">
        <f t="shared" ca="1" si="645"/>
        <v>0</v>
      </c>
      <c r="M2158" s="18">
        <f t="shared" ca="1" si="629"/>
        <v>0</v>
      </c>
      <c r="N2158" s="34">
        <f t="shared" ca="1" si="636"/>
        <v>9991.5608896498416</v>
      </c>
      <c r="P2158" s="18">
        <f t="shared" ca="1" si="630"/>
        <v>932.64194115436635</v>
      </c>
      <c r="Q2158" s="47">
        <f ca="1">SUM(L$15:L2158)-SUM(M$15:M2158)</f>
        <v>16350</v>
      </c>
      <c r="R2158" s="47" t="str">
        <f t="shared" ca="1" si="631"/>
        <v>M2161</v>
      </c>
      <c r="S2158" s="40">
        <f t="shared" ca="1" si="637"/>
        <v>0</v>
      </c>
      <c r="T2158" s="46">
        <f t="shared" ca="1" si="638"/>
        <v>93</v>
      </c>
      <c r="X2158" s="74">
        <f t="shared" ca="1" si="639"/>
        <v>0.93264194115436638</v>
      </c>
      <c r="Y2158" s="75">
        <f t="shared" ca="1" si="640"/>
        <v>0.93264194115436638</v>
      </c>
      <c r="Z2158" s="74">
        <f t="shared" ca="1" si="641"/>
        <v>2.5412140547658377</v>
      </c>
      <c r="AA2158" s="76">
        <f t="shared" ca="1" si="642"/>
        <v>932.64194115436635</v>
      </c>
      <c r="AB2158" s="76">
        <f t="shared" ca="1" si="643"/>
        <v>2541.2140547658378</v>
      </c>
    </row>
    <row r="2159" spans="1:28" x14ac:dyDescent="0.25">
      <c r="A2159" s="2">
        <f t="shared" si="644"/>
        <v>15</v>
      </c>
      <c r="B2159" s="16">
        <f ca="1">VLOOKUP(A2159,PERIODS!$O$4:$P$33,2,FALSE)</f>
        <v>3.3000000000000002E-2</v>
      </c>
      <c r="C2159" s="15"/>
      <c r="D2159" s="18">
        <v>2145</v>
      </c>
      <c r="E2159" s="34">
        <f t="shared" ca="1" si="646"/>
        <v>9991.5608896498416</v>
      </c>
      <c r="F2159" s="34">
        <f t="shared" ca="1" si="628"/>
        <v>3300</v>
      </c>
      <c r="G2159" s="69">
        <f t="shared" ca="1" si="632"/>
        <v>0</v>
      </c>
      <c r="H2159" s="34">
        <f t="shared" ca="1" si="633"/>
        <v>-161.77725892071183</v>
      </c>
      <c r="I2159" s="34">
        <f t="shared" ca="1" si="634"/>
        <v>3138.222741079288</v>
      </c>
      <c r="J2159" s="18">
        <f ca="1">SUM(INDIRECT(ADDRESS(ROW(F2159),COLUMN(F2159),4)):INDIRECT(ADDRESS(ROW(F2159)+N$5-1,COLUMN(F2159),4)))</f>
        <v>24100</v>
      </c>
      <c r="K2159" s="18">
        <f t="shared" ca="1" si="635"/>
        <v>0</v>
      </c>
      <c r="L2159" s="18">
        <f t="shared" ca="1" si="645"/>
        <v>0</v>
      </c>
      <c r="M2159" s="18">
        <f t="shared" ca="1" si="629"/>
        <v>16350</v>
      </c>
      <c r="N2159" s="34">
        <f t="shared" ca="1" si="636"/>
        <v>23203.338148570554</v>
      </c>
      <c r="P2159" s="18">
        <f t="shared" ca="1" si="630"/>
        <v>161.77725892071183</v>
      </c>
      <c r="Q2159" s="47">
        <f ca="1">SUM(L$15:L2159)-SUM(M$15:M2159)</f>
        <v>0</v>
      </c>
      <c r="R2159" s="47" t="str">
        <f t="shared" ca="1" si="631"/>
        <v>M2162</v>
      </c>
      <c r="S2159" s="40">
        <f t="shared" ca="1" si="637"/>
        <v>0</v>
      </c>
      <c r="T2159" s="46">
        <f t="shared" ca="1" si="638"/>
        <v>91</v>
      </c>
      <c r="X2159" s="74">
        <f t="shared" ca="1" si="639"/>
        <v>-0.16177725892071182</v>
      </c>
      <c r="Y2159" s="75">
        <f t="shared" ca="1" si="640"/>
        <v>-0.16177725892071182</v>
      </c>
      <c r="Z2159" s="74">
        <f t="shared" ca="1" si="641"/>
        <v>0.8506306538302898</v>
      </c>
      <c r="AA2159" s="76">
        <f t="shared" ca="1" si="642"/>
        <v>-161.77725892071183</v>
      </c>
      <c r="AB2159" s="76">
        <f t="shared" ca="1" si="643"/>
        <v>850.63065383028982</v>
      </c>
    </row>
    <row r="2160" spans="1:28" x14ac:dyDescent="0.25">
      <c r="A2160" s="2">
        <f t="shared" si="644"/>
        <v>16</v>
      </c>
      <c r="B2160" s="16">
        <f ca="1">VLOOKUP(A2160,PERIODS!$O$4:$P$33,2,FALSE)</f>
        <v>3.3000000000000002E-2</v>
      </c>
      <c r="C2160" s="15"/>
      <c r="D2160" s="18">
        <v>2146</v>
      </c>
      <c r="E2160" s="34">
        <f t="shared" ca="1" si="646"/>
        <v>23203.338148570554</v>
      </c>
      <c r="F2160" s="34">
        <f t="shared" ca="1" si="628"/>
        <v>3300</v>
      </c>
      <c r="G2160" s="69">
        <f t="shared" ca="1" si="632"/>
        <v>0</v>
      </c>
      <c r="H2160" s="34">
        <f t="shared" ca="1" si="633"/>
        <v>-1139.9586287722125</v>
      </c>
      <c r="I2160" s="34">
        <f t="shared" ca="1" si="634"/>
        <v>2160.0413712277877</v>
      </c>
      <c r="J2160" s="18">
        <f ca="1">SUM(INDIRECT(ADDRESS(ROW(F2160),COLUMN(F2160),4)):INDIRECT(ADDRESS(ROW(F2160)+N$5-1,COLUMN(F2160),4)))</f>
        <v>24300</v>
      </c>
      <c r="K2160" s="18">
        <f t="shared" ca="1" si="635"/>
        <v>16350</v>
      </c>
      <c r="L2160" s="18">
        <f t="shared" ca="1" si="645"/>
        <v>16350</v>
      </c>
      <c r="M2160" s="18">
        <f t="shared" ca="1" si="629"/>
        <v>0</v>
      </c>
      <c r="N2160" s="34">
        <f t="shared" ca="1" si="636"/>
        <v>21043.296777342766</v>
      </c>
      <c r="P2160" s="18">
        <f t="shared" ca="1" si="630"/>
        <v>1139.9586287722125</v>
      </c>
      <c r="Q2160" s="47">
        <f ca="1">SUM(L$15:L2160)-SUM(M$15:M2160)</f>
        <v>16350</v>
      </c>
      <c r="R2160" s="47" t="str">
        <f t="shared" ca="1" si="631"/>
        <v>M2163</v>
      </c>
      <c r="S2160" s="40">
        <f t="shared" ca="1" si="637"/>
        <v>0</v>
      </c>
      <c r="T2160" s="46">
        <f t="shared" ca="1" si="638"/>
        <v>67</v>
      </c>
      <c r="X2160" s="74">
        <f t="shared" ca="1" si="639"/>
        <v>-1.1399586287722125</v>
      </c>
      <c r="Y2160" s="75">
        <f t="shared" ca="1" si="640"/>
        <v>-1.1399586287722125</v>
      </c>
      <c r="Z2160" s="74">
        <f t="shared" ca="1" si="641"/>
        <v>0.31983225339560767</v>
      </c>
      <c r="AA2160" s="76">
        <f t="shared" ca="1" si="642"/>
        <v>-1139.9586287722125</v>
      </c>
      <c r="AB2160" s="76">
        <f t="shared" ca="1" si="643"/>
        <v>319.83225339560767</v>
      </c>
    </row>
    <row r="2161" spans="1:28" x14ac:dyDescent="0.25">
      <c r="A2161" s="2">
        <f t="shared" si="644"/>
        <v>17</v>
      </c>
      <c r="B2161" s="16">
        <f ca="1">VLOOKUP(A2161,PERIODS!$O$4:$P$33,2,FALSE)</f>
        <v>3.5000000000000003E-2</v>
      </c>
      <c r="C2161" s="15"/>
      <c r="D2161" s="18">
        <v>2147</v>
      </c>
      <c r="E2161" s="34">
        <f t="shared" ca="1" si="646"/>
        <v>21043.296777342766</v>
      </c>
      <c r="F2161" s="34">
        <f t="shared" ca="1" si="628"/>
        <v>3500.0000000000005</v>
      </c>
      <c r="G2161" s="69">
        <f t="shared" ca="1" si="632"/>
        <v>0</v>
      </c>
      <c r="H2161" s="34">
        <f t="shared" ca="1" si="633"/>
        <v>1392.5629796971848</v>
      </c>
      <c r="I2161" s="34">
        <f t="shared" ca="1" si="634"/>
        <v>4892.5629796971853</v>
      </c>
      <c r="J2161" s="18">
        <f ca="1">SUM(INDIRECT(ADDRESS(ROW(F2161),COLUMN(F2161),4)):INDIRECT(ADDRESS(ROW(F2161)+N$5-1,COLUMN(F2161),4)))</f>
        <v>24500.000000000004</v>
      </c>
      <c r="K2161" s="18">
        <f t="shared" ca="1" si="635"/>
        <v>16350</v>
      </c>
      <c r="L2161" s="18">
        <f t="shared" ca="1" si="645"/>
        <v>0</v>
      </c>
      <c r="M2161" s="18">
        <f t="shared" ca="1" si="629"/>
        <v>0</v>
      </c>
      <c r="N2161" s="34">
        <f t="shared" ca="1" si="636"/>
        <v>16150.733797645582</v>
      </c>
      <c r="P2161" s="18">
        <f t="shared" ca="1" si="630"/>
        <v>1392.5629796971848</v>
      </c>
      <c r="Q2161" s="47">
        <f ca="1">SUM(L$15:L2161)-SUM(M$15:M2161)</f>
        <v>16350</v>
      </c>
      <c r="R2161" s="47" t="str">
        <f t="shared" ca="1" si="631"/>
        <v>M2164</v>
      </c>
      <c r="S2161" s="40">
        <f t="shared" ca="1" si="637"/>
        <v>0</v>
      </c>
      <c r="T2161" s="46">
        <f t="shared" ca="1" si="638"/>
        <v>16</v>
      </c>
      <c r="X2161" s="74">
        <f t="shared" ca="1" si="639"/>
        <v>1.3925629796971848</v>
      </c>
      <c r="Y2161" s="75">
        <f t="shared" ca="1" si="640"/>
        <v>1.3925629796971848</v>
      </c>
      <c r="Z2161" s="74">
        <f t="shared" ca="1" si="641"/>
        <v>4.0251532299439221</v>
      </c>
      <c r="AA2161" s="76">
        <f t="shared" ca="1" si="642"/>
        <v>1392.5629796971848</v>
      </c>
      <c r="AB2161" s="76">
        <f t="shared" ca="1" si="643"/>
        <v>4025.1532299439223</v>
      </c>
    </row>
    <row r="2162" spans="1:28" x14ac:dyDescent="0.25">
      <c r="A2162" s="2">
        <f t="shared" si="644"/>
        <v>18</v>
      </c>
      <c r="B2162" s="16">
        <f ca="1">VLOOKUP(A2162,PERIODS!$O$4:$P$33,2,FALSE)</f>
        <v>3.5000000000000003E-2</v>
      </c>
      <c r="C2162" s="15"/>
      <c r="D2162" s="18">
        <v>2148</v>
      </c>
      <c r="E2162" s="34">
        <f t="shared" ca="1" si="646"/>
        <v>16150.733797645582</v>
      </c>
      <c r="F2162" s="34">
        <f t="shared" ca="1" si="628"/>
        <v>3500.0000000000005</v>
      </c>
      <c r="G2162" s="69">
        <f t="shared" ca="1" si="632"/>
        <v>0</v>
      </c>
      <c r="H2162" s="34">
        <f t="shared" ca="1" si="633"/>
        <v>1759.2762319946112</v>
      </c>
      <c r="I2162" s="34">
        <f t="shared" ca="1" si="634"/>
        <v>5259.2762319946114</v>
      </c>
      <c r="J2162" s="18">
        <f ca="1">SUM(INDIRECT(ADDRESS(ROW(F2162),COLUMN(F2162),4)):INDIRECT(ADDRESS(ROW(F2162)+N$5-1,COLUMN(F2162),4)))</f>
        <v>24500.000000000004</v>
      </c>
      <c r="K2162" s="18">
        <f t="shared" ca="1" si="635"/>
        <v>16350</v>
      </c>
      <c r="L2162" s="18">
        <f t="shared" ca="1" si="645"/>
        <v>0</v>
      </c>
      <c r="M2162" s="18">
        <f t="shared" ca="1" si="629"/>
        <v>0</v>
      </c>
      <c r="N2162" s="34">
        <f t="shared" ca="1" si="636"/>
        <v>10891.45756565097</v>
      </c>
      <c r="P2162" s="18">
        <f t="shared" ca="1" si="630"/>
        <v>1759.2762319946112</v>
      </c>
      <c r="Q2162" s="47">
        <f ca="1">SUM(L$15:L2162)-SUM(M$15:M2162)</f>
        <v>16350</v>
      </c>
      <c r="R2162" s="47" t="str">
        <f t="shared" ca="1" si="631"/>
        <v>M2165</v>
      </c>
      <c r="S2162" s="40">
        <f t="shared" ca="1" si="637"/>
        <v>0</v>
      </c>
      <c r="T2162" s="46">
        <f t="shared" ca="1" si="638"/>
        <v>60</v>
      </c>
      <c r="X2162" s="74">
        <f t="shared" ca="1" si="639"/>
        <v>1.7592762319946111</v>
      </c>
      <c r="Y2162" s="75">
        <f t="shared" ca="1" si="640"/>
        <v>1.7592762319946111</v>
      </c>
      <c r="Z2162" s="74">
        <f t="shared" ca="1" si="641"/>
        <v>5.8082320602099413</v>
      </c>
      <c r="AA2162" s="76">
        <f t="shared" ca="1" si="642"/>
        <v>1759.2762319946112</v>
      </c>
      <c r="AB2162" s="76">
        <f t="shared" ca="1" si="643"/>
        <v>5808.2320602099417</v>
      </c>
    </row>
    <row r="2163" spans="1:28" x14ac:dyDescent="0.25">
      <c r="A2163" s="2">
        <f t="shared" si="644"/>
        <v>19</v>
      </c>
      <c r="B2163" s="16">
        <f ca="1">VLOOKUP(A2163,PERIODS!$O$4:$P$33,2,FALSE)</f>
        <v>3.5000000000000003E-2</v>
      </c>
      <c r="C2163" s="15"/>
      <c r="D2163" s="18">
        <v>2149</v>
      </c>
      <c r="E2163" s="34">
        <f t="shared" ca="1" si="646"/>
        <v>10891.45756565097</v>
      </c>
      <c r="F2163" s="34">
        <f t="shared" ca="1" si="628"/>
        <v>3500.0000000000005</v>
      </c>
      <c r="G2163" s="69">
        <f t="shared" ca="1" si="632"/>
        <v>0</v>
      </c>
      <c r="H2163" s="34">
        <f t="shared" ca="1" si="633"/>
        <v>1688.6120434868926</v>
      </c>
      <c r="I2163" s="34">
        <f t="shared" ca="1" si="634"/>
        <v>5188.6120434868935</v>
      </c>
      <c r="J2163" s="18">
        <f ca="1">SUM(INDIRECT(ADDRESS(ROW(F2163),COLUMN(F2163),4)):INDIRECT(ADDRESS(ROW(F2163)+N$5-1,COLUMN(F2163),4)))</f>
        <v>24500.000000000004</v>
      </c>
      <c r="K2163" s="18">
        <f t="shared" ca="1" si="635"/>
        <v>0</v>
      </c>
      <c r="L2163" s="18">
        <f t="shared" ca="1" si="645"/>
        <v>0</v>
      </c>
      <c r="M2163" s="18">
        <f t="shared" ca="1" si="629"/>
        <v>16350</v>
      </c>
      <c r="N2163" s="34">
        <f t="shared" ca="1" si="636"/>
        <v>22052.845522164076</v>
      </c>
      <c r="P2163" s="18">
        <f t="shared" ca="1" si="630"/>
        <v>1688.6120434868926</v>
      </c>
      <c r="Q2163" s="47">
        <f ca="1">SUM(L$15:L2163)-SUM(M$15:M2163)</f>
        <v>0</v>
      </c>
      <c r="R2163" s="47" t="str">
        <f t="shared" ca="1" si="631"/>
        <v>M2166</v>
      </c>
      <c r="S2163" s="40">
        <f t="shared" ca="1" si="637"/>
        <v>0</v>
      </c>
      <c r="T2163" s="46">
        <f t="shared" ca="1" si="638"/>
        <v>24</v>
      </c>
      <c r="X2163" s="74">
        <f t="shared" ca="1" si="639"/>
        <v>1.6886120434868925</v>
      </c>
      <c r="Y2163" s="75">
        <f t="shared" ca="1" si="640"/>
        <v>1.6886120434868925</v>
      </c>
      <c r="Z2163" s="74">
        <f t="shared" ca="1" si="641"/>
        <v>5.411963919281507</v>
      </c>
      <c r="AA2163" s="76">
        <f t="shared" ca="1" si="642"/>
        <v>1688.6120434868926</v>
      </c>
      <c r="AB2163" s="76">
        <f t="shared" ca="1" si="643"/>
        <v>5411.9639192815066</v>
      </c>
    </row>
    <row r="2164" spans="1:28" x14ac:dyDescent="0.25">
      <c r="A2164" s="2">
        <f t="shared" si="644"/>
        <v>20</v>
      </c>
      <c r="B2164" s="16">
        <f ca="1">VLOOKUP(A2164,PERIODS!$O$4:$P$33,2,FALSE)</f>
        <v>3.5000000000000003E-2</v>
      </c>
      <c r="C2164" s="15"/>
      <c r="D2164" s="18">
        <v>2150</v>
      </c>
      <c r="E2164" s="34">
        <f t="shared" ca="1" si="646"/>
        <v>22052.845522164076</v>
      </c>
      <c r="F2164" s="34">
        <f t="shared" ca="1" si="628"/>
        <v>3500.0000000000005</v>
      </c>
      <c r="G2164" s="69">
        <f t="shared" ca="1" si="632"/>
        <v>0</v>
      </c>
      <c r="H2164" s="34">
        <f t="shared" ca="1" si="633"/>
        <v>-1027.2258347881652</v>
      </c>
      <c r="I2164" s="34">
        <f t="shared" ca="1" si="634"/>
        <v>2472.7741652118352</v>
      </c>
      <c r="J2164" s="18">
        <f ca="1">SUM(INDIRECT(ADDRESS(ROW(F2164),COLUMN(F2164),4)):INDIRECT(ADDRESS(ROW(F2164)+N$5-1,COLUMN(F2164),4)))</f>
        <v>24500.000000000004</v>
      </c>
      <c r="K2164" s="18">
        <f t="shared" ca="1" si="635"/>
        <v>16350</v>
      </c>
      <c r="L2164" s="18">
        <f t="shared" ca="1" si="645"/>
        <v>16350</v>
      </c>
      <c r="M2164" s="18">
        <f t="shared" ca="1" si="629"/>
        <v>0</v>
      </c>
      <c r="N2164" s="34">
        <f t="shared" ca="1" si="636"/>
        <v>19580.071356952241</v>
      </c>
      <c r="P2164" s="18">
        <f t="shared" ca="1" si="630"/>
        <v>1027.2258347881652</v>
      </c>
      <c r="Q2164" s="47">
        <f ca="1">SUM(L$15:L2164)-SUM(M$15:M2164)</f>
        <v>16350</v>
      </c>
      <c r="R2164" s="47" t="str">
        <f t="shared" ca="1" si="631"/>
        <v>M2167</v>
      </c>
      <c r="S2164" s="40">
        <f t="shared" ca="1" si="637"/>
        <v>0</v>
      </c>
      <c r="T2164" s="46">
        <f t="shared" ca="1" si="638"/>
        <v>58</v>
      </c>
      <c r="X2164" s="74">
        <f t="shared" ca="1" si="639"/>
        <v>-1.0272258347881653</v>
      </c>
      <c r="Y2164" s="75">
        <f t="shared" ca="1" si="640"/>
        <v>-1.0272258347881653</v>
      </c>
      <c r="Z2164" s="74">
        <f t="shared" ca="1" si="641"/>
        <v>0.35799873189223713</v>
      </c>
      <c r="AA2164" s="76">
        <f t="shared" ca="1" si="642"/>
        <v>-1027.2258347881652</v>
      </c>
      <c r="AB2164" s="76">
        <f t="shared" ca="1" si="643"/>
        <v>357.99873189223712</v>
      </c>
    </row>
    <row r="2165" spans="1:28" x14ac:dyDescent="0.25">
      <c r="A2165" s="2">
        <f t="shared" si="644"/>
        <v>21</v>
      </c>
      <c r="B2165" s="16">
        <f ca="1">VLOOKUP(A2165,PERIODS!$O$4:$P$33,2,FALSE)</f>
        <v>3.5000000000000003E-2</v>
      </c>
      <c r="C2165" s="15"/>
      <c r="D2165" s="18">
        <v>2151</v>
      </c>
      <c r="E2165" s="34">
        <f t="shared" ca="1" si="646"/>
        <v>19580.071356952241</v>
      </c>
      <c r="F2165" s="34">
        <f t="shared" ca="1" si="628"/>
        <v>3500.0000000000005</v>
      </c>
      <c r="G2165" s="69">
        <f t="shared" ca="1" si="632"/>
        <v>0</v>
      </c>
      <c r="H2165" s="34">
        <f t="shared" ca="1" si="633"/>
        <v>-873.5534931848116</v>
      </c>
      <c r="I2165" s="34">
        <f t="shared" ca="1" si="634"/>
        <v>2626.446506815189</v>
      </c>
      <c r="J2165" s="18">
        <f ca="1">SUM(INDIRECT(ADDRESS(ROW(F2165),COLUMN(F2165),4)):INDIRECT(ADDRESS(ROW(F2165)+N$5-1,COLUMN(F2165),4)))</f>
        <v>24500.000000000004</v>
      </c>
      <c r="K2165" s="18">
        <f t="shared" ca="1" si="635"/>
        <v>16350</v>
      </c>
      <c r="L2165" s="18">
        <f t="shared" ca="1" si="645"/>
        <v>0</v>
      </c>
      <c r="M2165" s="18">
        <f t="shared" ca="1" si="629"/>
        <v>0</v>
      </c>
      <c r="N2165" s="34">
        <f t="shared" ca="1" si="636"/>
        <v>16953.624850137054</v>
      </c>
      <c r="P2165" s="18">
        <f t="shared" ca="1" si="630"/>
        <v>873.5534931848116</v>
      </c>
      <c r="Q2165" s="47">
        <f ca="1">SUM(L$15:L2165)-SUM(M$15:M2165)</f>
        <v>16350</v>
      </c>
      <c r="R2165" s="47" t="str">
        <f t="shared" ca="1" si="631"/>
        <v>M2168</v>
      </c>
      <c r="S2165" s="40">
        <f t="shared" ca="1" si="637"/>
        <v>0</v>
      </c>
      <c r="T2165" s="46">
        <f t="shared" ca="1" si="638"/>
        <v>73</v>
      </c>
      <c r="X2165" s="74">
        <f t="shared" ca="1" si="639"/>
        <v>-0.87355349318481157</v>
      </c>
      <c r="Y2165" s="75">
        <f t="shared" ca="1" si="640"/>
        <v>-0.87355349318481157</v>
      </c>
      <c r="Z2165" s="74">
        <f t="shared" ca="1" si="641"/>
        <v>0.41746544975861105</v>
      </c>
      <c r="AA2165" s="76">
        <f t="shared" ca="1" si="642"/>
        <v>-873.5534931848116</v>
      </c>
      <c r="AB2165" s="76">
        <f t="shared" ca="1" si="643"/>
        <v>417.46544975861104</v>
      </c>
    </row>
    <row r="2166" spans="1:28" x14ac:dyDescent="0.25">
      <c r="A2166" s="2">
        <f t="shared" si="644"/>
        <v>22</v>
      </c>
      <c r="B2166" s="16">
        <f ca="1">VLOOKUP(A2166,PERIODS!$O$4:$P$33,2,FALSE)</f>
        <v>3.5000000000000003E-2</v>
      </c>
      <c r="C2166" s="15"/>
      <c r="D2166" s="18">
        <v>2152</v>
      </c>
      <c r="E2166" s="34">
        <f t="shared" ca="1" si="646"/>
        <v>16953.624850137054</v>
      </c>
      <c r="F2166" s="34">
        <f t="shared" ca="1" si="628"/>
        <v>3500.0000000000005</v>
      </c>
      <c r="G2166" s="69">
        <f t="shared" ca="1" si="632"/>
        <v>0</v>
      </c>
      <c r="H2166" s="34">
        <f t="shared" ca="1" si="633"/>
        <v>-1001.5160524324569</v>
      </c>
      <c r="I2166" s="34">
        <f t="shared" ca="1" si="634"/>
        <v>2498.4839475675435</v>
      </c>
      <c r="J2166" s="18">
        <f ca="1">SUM(INDIRECT(ADDRESS(ROW(F2166),COLUMN(F2166),4)):INDIRECT(ADDRESS(ROW(F2166)+N$5-1,COLUMN(F2166),4)))</f>
        <v>25000.000000000004</v>
      </c>
      <c r="K2166" s="18">
        <f t="shared" ca="1" si="635"/>
        <v>16350</v>
      </c>
      <c r="L2166" s="18">
        <f t="shared" ca="1" si="645"/>
        <v>0</v>
      </c>
      <c r="M2166" s="18">
        <f t="shared" ca="1" si="629"/>
        <v>0</v>
      </c>
      <c r="N2166" s="34">
        <f t="shared" ca="1" si="636"/>
        <v>14455.14090256951</v>
      </c>
      <c r="P2166" s="18">
        <f t="shared" ca="1" si="630"/>
        <v>1001.5160524324569</v>
      </c>
      <c r="Q2166" s="47">
        <f ca="1">SUM(L$15:L2166)-SUM(M$15:M2166)</f>
        <v>16350</v>
      </c>
      <c r="R2166" s="47" t="str">
        <f t="shared" ca="1" si="631"/>
        <v>M2169</v>
      </c>
      <c r="S2166" s="40">
        <f t="shared" ca="1" si="637"/>
        <v>0</v>
      </c>
      <c r="T2166" s="46">
        <f t="shared" ca="1" si="638"/>
        <v>28</v>
      </c>
      <c r="X2166" s="74">
        <f t="shared" ca="1" si="639"/>
        <v>-1.0015160524324569</v>
      </c>
      <c r="Y2166" s="75">
        <f t="shared" ca="1" si="640"/>
        <v>-1.0015160524324569</v>
      </c>
      <c r="Z2166" s="74">
        <f t="shared" ca="1" si="641"/>
        <v>0.36732213920604617</v>
      </c>
      <c r="AA2166" s="76">
        <f t="shared" ca="1" si="642"/>
        <v>-1001.5160524324569</v>
      </c>
      <c r="AB2166" s="76">
        <f t="shared" ca="1" si="643"/>
        <v>367.32213920604619</v>
      </c>
    </row>
    <row r="2167" spans="1:28" x14ac:dyDescent="0.25">
      <c r="A2167" s="2">
        <f t="shared" si="644"/>
        <v>23</v>
      </c>
      <c r="B2167" s="16">
        <f ca="1">VLOOKUP(A2167,PERIODS!$O$4:$P$33,2,FALSE)</f>
        <v>3.5000000000000003E-2</v>
      </c>
      <c r="C2167" s="15"/>
      <c r="D2167" s="18">
        <v>2153</v>
      </c>
      <c r="E2167" s="34">
        <f t="shared" ca="1" si="646"/>
        <v>14455.14090256951</v>
      </c>
      <c r="F2167" s="34">
        <f t="shared" ca="1" si="628"/>
        <v>3500.0000000000005</v>
      </c>
      <c r="G2167" s="69">
        <f t="shared" ca="1" si="632"/>
        <v>0</v>
      </c>
      <c r="H2167" s="34">
        <f t="shared" ca="1" si="633"/>
        <v>481.19804218884036</v>
      </c>
      <c r="I2167" s="34">
        <f t="shared" ca="1" si="634"/>
        <v>3981.1980421888406</v>
      </c>
      <c r="J2167" s="18">
        <f ca="1">SUM(INDIRECT(ADDRESS(ROW(F2167),COLUMN(F2167),4)):INDIRECT(ADDRESS(ROW(F2167)+N$5-1,COLUMN(F2167),4)))</f>
        <v>25500.000000000004</v>
      </c>
      <c r="K2167" s="18">
        <f t="shared" ca="1" si="635"/>
        <v>0</v>
      </c>
      <c r="L2167" s="18">
        <f t="shared" ca="1" si="645"/>
        <v>0</v>
      </c>
      <c r="M2167" s="18">
        <f t="shared" ca="1" si="629"/>
        <v>16350</v>
      </c>
      <c r="N2167" s="34">
        <f t="shared" ca="1" si="636"/>
        <v>26823.94286038067</v>
      </c>
      <c r="P2167" s="18">
        <f t="shared" ca="1" si="630"/>
        <v>481.19804218884036</v>
      </c>
      <c r="Q2167" s="47">
        <f ca="1">SUM(L$15:L2167)-SUM(M$15:M2167)</f>
        <v>0</v>
      </c>
      <c r="R2167" s="47" t="str">
        <f t="shared" ca="1" si="631"/>
        <v>M2170</v>
      </c>
      <c r="S2167" s="40">
        <f t="shared" ca="1" si="637"/>
        <v>0</v>
      </c>
      <c r="T2167" s="46">
        <f t="shared" ca="1" si="638"/>
        <v>9</v>
      </c>
      <c r="X2167" s="74">
        <f t="shared" ca="1" si="639"/>
        <v>0.48119804218884038</v>
      </c>
      <c r="Y2167" s="75">
        <f t="shared" ca="1" si="640"/>
        <v>0.48119804218884038</v>
      </c>
      <c r="Z2167" s="74">
        <f t="shared" ca="1" si="641"/>
        <v>1.618011687750224</v>
      </c>
      <c r="AA2167" s="76">
        <f t="shared" ca="1" si="642"/>
        <v>481.19804218884036</v>
      </c>
      <c r="AB2167" s="76">
        <f t="shared" ca="1" si="643"/>
        <v>1618.0116877502239</v>
      </c>
    </row>
    <row r="2168" spans="1:28" x14ac:dyDescent="0.25">
      <c r="A2168" s="2">
        <f t="shared" si="644"/>
        <v>24</v>
      </c>
      <c r="B2168" s="16">
        <f ca="1">VLOOKUP(A2168,PERIODS!$O$4:$P$33,2,FALSE)</f>
        <v>3.5000000000000003E-2</v>
      </c>
      <c r="C2168" s="15"/>
      <c r="D2168" s="18">
        <v>2154</v>
      </c>
      <c r="E2168" s="34">
        <f t="shared" ca="1" si="646"/>
        <v>26823.94286038067</v>
      </c>
      <c r="F2168" s="34">
        <f t="shared" ca="1" si="628"/>
        <v>3500.0000000000005</v>
      </c>
      <c r="G2168" s="69">
        <f t="shared" ca="1" si="632"/>
        <v>0</v>
      </c>
      <c r="H2168" s="34">
        <f t="shared" ca="1" si="633"/>
        <v>-1755.315342650202</v>
      </c>
      <c r="I2168" s="34">
        <f t="shared" ca="1" si="634"/>
        <v>1744.6846573497985</v>
      </c>
      <c r="J2168" s="18">
        <f ca="1">SUM(INDIRECT(ADDRESS(ROW(F2168),COLUMN(F2168),4)):INDIRECT(ADDRESS(ROW(F2168)+N$5-1,COLUMN(F2168),4)))</f>
        <v>26000</v>
      </c>
      <c r="K2168" s="18">
        <f t="shared" ca="1" si="635"/>
        <v>0</v>
      </c>
      <c r="L2168" s="18">
        <f t="shared" ca="1" si="645"/>
        <v>0</v>
      </c>
      <c r="M2168" s="18">
        <f t="shared" ca="1" si="629"/>
        <v>0</v>
      </c>
      <c r="N2168" s="34">
        <f t="shared" ca="1" si="636"/>
        <v>25079.258203030873</v>
      </c>
      <c r="P2168" s="18">
        <f t="shared" ca="1" si="630"/>
        <v>1755.315342650202</v>
      </c>
      <c r="Q2168" s="47">
        <f ca="1">SUM(L$15:L2168)-SUM(M$15:M2168)</f>
        <v>0</v>
      </c>
      <c r="R2168" s="47" t="str">
        <f t="shared" ca="1" si="631"/>
        <v>M2171</v>
      </c>
      <c r="S2168" s="40">
        <f t="shared" ca="1" si="637"/>
        <v>0</v>
      </c>
      <c r="T2168" s="46">
        <f t="shared" ca="1" si="638"/>
        <v>63</v>
      </c>
      <c r="X2168" s="74">
        <f t="shared" ca="1" si="639"/>
        <v>-1.7553153426502019</v>
      </c>
      <c r="Y2168" s="75">
        <f t="shared" ca="1" si="640"/>
        <v>-1.7553153426502019</v>
      </c>
      <c r="Z2168" s="74">
        <f t="shared" ca="1" si="641"/>
        <v>0.17285272585982284</v>
      </c>
      <c r="AA2168" s="76">
        <f t="shared" ca="1" si="642"/>
        <v>-1755.315342650202</v>
      </c>
      <c r="AB2168" s="76">
        <f t="shared" ca="1" si="643"/>
        <v>172.85272585982284</v>
      </c>
    </row>
    <row r="2169" spans="1:28" x14ac:dyDescent="0.25">
      <c r="A2169" s="2">
        <f t="shared" si="644"/>
        <v>25</v>
      </c>
      <c r="B2169" s="16">
        <f ca="1">VLOOKUP(A2169,PERIODS!$O$4:$P$33,2,FALSE)</f>
        <v>3.5000000000000003E-2</v>
      </c>
      <c r="C2169" s="15"/>
      <c r="D2169" s="18">
        <v>2155</v>
      </c>
      <c r="E2169" s="34">
        <f t="shared" ca="1" si="646"/>
        <v>25079.258203030873</v>
      </c>
      <c r="F2169" s="34">
        <f t="shared" ca="1" si="628"/>
        <v>3500.0000000000005</v>
      </c>
      <c r="G2169" s="69">
        <f t="shared" ca="1" si="632"/>
        <v>0</v>
      </c>
      <c r="H2169" s="34">
        <f t="shared" ca="1" si="633"/>
        <v>90.895783029780972</v>
      </c>
      <c r="I2169" s="34">
        <f t="shared" ca="1" si="634"/>
        <v>3590.8957830297813</v>
      </c>
      <c r="J2169" s="18">
        <f ca="1">SUM(INDIRECT(ADDRESS(ROW(F2169),COLUMN(F2169),4)):INDIRECT(ADDRESS(ROW(F2169)+N$5-1,COLUMN(F2169),4)))</f>
        <v>24900</v>
      </c>
      <c r="K2169" s="18">
        <f t="shared" ca="1" si="635"/>
        <v>0</v>
      </c>
      <c r="L2169" s="18">
        <f t="shared" ca="1" si="645"/>
        <v>0</v>
      </c>
      <c r="M2169" s="18">
        <f t="shared" ca="1" si="629"/>
        <v>0</v>
      </c>
      <c r="N2169" s="34">
        <f t="shared" ca="1" si="636"/>
        <v>21488.362420001093</v>
      </c>
      <c r="P2169" s="18">
        <f t="shared" ca="1" si="630"/>
        <v>90.895783029780972</v>
      </c>
      <c r="Q2169" s="47">
        <f ca="1">SUM(L$15:L2169)-SUM(M$15:M2169)</f>
        <v>0</v>
      </c>
      <c r="R2169" s="47" t="str">
        <f t="shared" ca="1" si="631"/>
        <v>M2172</v>
      </c>
      <c r="S2169" s="40">
        <f t="shared" ca="1" si="637"/>
        <v>0</v>
      </c>
      <c r="T2169" s="46">
        <f t="shared" ca="1" si="638"/>
        <v>10</v>
      </c>
      <c r="X2169" s="74">
        <f t="shared" ca="1" si="639"/>
        <v>9.0895783029780977E-2</v>
      </c>
      <c r="Y2169" s="75">
        <f t="shared" ca="1" si="640"/>
        <v>9.0895783029780977E-2</v>
      </c>
      <c r="Z2169" s="74">
        <f t="shared" ca="1" si="641"/>
        <v>1.0951548655889112</v>
      </c>
      <c r="AA2169" s="76">
        <f t="shared" ca="1" si="642"/>
        <v>90.895783029780972</v>
      </c>
      <c r="AB2169" s="76">
        <f t="shared" ca="1" si="643"/>
        <v>1095.1548655889112</v>
      </c>
    </row>
    <row r="2170" spans="1:28" x14ac:dyDescent="0.25">
      <c r="A2170" s="2">
        <f t="shared" si="644"/>
        <v>26</v>
      </c>
      <c r="B2170" s="16">
        <f ca="1">VLOOKUP(A2170,PERIODS!$O$4:$P$33,2,FALSE)</f>
        <v>3.5000000000000003E-2</v>
      </c>
      <c r="C2170" s="15"/>
      <c r="D2170" s="18">
        <v>2156</v>
      </c>
      <c r="E2170" s="34">
        <f t="shared" ca="1" si="646"/>
        <v>21488.362420001093</v>
      </c>
      <c r="F2170" s="34">
        <f t="shared" ca="1" si="628"/>
        <v>3500.0000000000005</v>
      </c>
      <c r="G2170" s="69">
        <f t="shared" ca="1" si="632"/>
        <v>0</v>
      </c>
      <c r="H2170" s="34">
        <f t="shared" ca="1" si="633"/>
        <v>443.27259093591016</v>
      </c>
      <c r="I2170" s="34">
        <f t="shared" ca="1" si="634"/>
        <v>3943.2725909359106</v>
      </c>
      <c r="J2170" s="18">
        <f ca="1">SUM(INDIRECT(ADDRESS(ROW(F2170),COLUMN(F2170),4)):INDIRECT(ADDRESS(ROW(F2170)+N$5-1,COLUMN(F2170),4)))</f>
        <v>23900</v>
      </c>
      <c r="K2170" s="18">
        <f t="shared" ca="1" si="635"/>
        <v>16350</v>
      </c>
      <c r="L2170" s="18">
        <f t="shared" ca="1" si="645"/>
        <v>16350</v>
      </c>
      <c r="M2170" s="18">
        <f t="shared" ca="1" si="629"/>
        <v>0</v>
      </c>
      <c r="N2170" s="34">
        <f t="shared" ca="1" si="636"/>
        <v>17545.089829065182</v>
      </c>
      <c r="P2170" s="18">
        <f t="shared" ca="1" si="630"/>
        <v>443.27259093591016</v>
      </c>
      <c r="Q2170" s="47">
        <f ca="1">SUM(L$15:L2170)-SUM(M$15:M2170)</f>
        <v>16350</v>
      </c>
      <c r="R2170" s="47" t="str">
        <f t="shared" ca="1" si="631"/>
        <v>M2173</v>
      </c>
      <c r="S2170" s="40">
        <f t="shared" ca="1" si="637"/>
        <v>0</v>
      </c>
      <c r="T2170" s="46">
        <f t="shared" ca="1" si="638"/>
        <v>43</v>
      </c>
      <c r="X2170" s="74">
        <f t="shared" ca="1" si="639"/>
        <v>0.44327259093591015</v>
      </c>
      <c r="Y2170" s="75">
        <f t="shared" ca="1" si="640"/>
        <v>0.44327259093591015</v>
      </c>
      <c r="Z2170" s="74">
        <f t="shared" ca="1" si="641"/>
        <v>1.557796917790129</v>
      </c>
      <c r="AA2170" s="76">
        <f t="shared" ca="1" si="642"/>
        <v>443.27259093591016</v>
      </c>
      <c r="AB2170" s="76">
        <f t="shared" ca="1" si="643"/>
        <v>1557.7969177901289</v>
      </c>
    </row>
    <row r="2171" spans="1:28" x14ac:dyDescent="0.25">
      <c r="A2171" s="2">
        <f t="shared" si="644"/>
        <v>27</v>
      </c>
      <c r="B2171" s="16">
        <f ca="1">VLOOKUP(A2171,PERIODS!$O$4:$P$33,2,FALSE)</f>
        <v>3.5000000000000003E-2</v>
      </c>
      <c r="C2171" s="15"/>
      <c r="D2171" s="18">
        <v>2157</v>
      </c>
      <c r="E2171" s="34">
        <f t="shared" ca="1" si="646"/>
        <v>17545.089829065182</v>
      </c>
      <c r="F2171" s="34">
        <f t="shared" ca="1" si="628"/>
        <v>3500.0000000000005</v>
      </c>
      <c r="G2171" s="69">
        <f t="shared" ca="1" si="632"/>
        <v>0</v>
      </c>
      <c r="H2171" s="34">
        <f t="shared" ca="1" si="633"/>
        <v>-1798.5108153550732</v>
      </c>
      <c r="I2171" s="34">
        <f t="shared" ca="1" si="634"/>
        <v>1701.4891846449273</v>
      </c>
      <c r="J2171" s="18">
        <f ca="1">SUM(INDIRECT(ADDRESS(ROW(F2171),COLUMN(F2171),4)):INDIRECT(ADDRESS(ROW(F2171)+N$5-1,COLUMN(F2171),4)))</f>
        <v>22900</v>
      </c>
      <c r="K2171" s="18">
        <f t="shared" ca="1" si="635"/>
        <v>16350</v>
      </c>
      <c r="L2171" s="18">
        <f t="shared" ca="1" si="645"/>
        <v>0</v>
      </c>
      <c r="M2171" s="18">
        <f t="shared" ca="1" si="629"/>
        <v>0</v>
      </c>
      <c r="N2171" s="34">
        <f t="shared" ca="1" si="636"/>
        <v>15843.600644420254</v>
      </c>
      <c r="P2171" s="18">
        <f t="shared" ca="1" si="630"/>
        <v>1798.5108153550732</v>
      </c>
      <c r="Q2171" s="47">
        <f ca="1">SUM(L$15:L2171)-SUM(M$15:M2171)</f>
        <v>16350</v>
      </c>
      <c r="R2171" s="47" t="str">
        <f t="shared" ca="1" si="631"/>
        <v>M2174</v>
      </c>
      <c r="S2171" s="40">
        <f t="shared" ca="1" si="637"/>
        <v>0</v>
      </c>
      <c r="T2171" s="46">
        <f t="shared" ca="1" si="638"/>
        <v>32</v>
      </c>
      <c r="X2171" s="74">
        <f t="shared" ca="1" si="639"/>
        <v>-1.7985108153550733</v>
      </c>
      <c r="Y2171" s="75">
        <f t="shared" ca="1" si="640"/>
        <v>-1.7985108153550733</v>
      </c>
      <c r="Z2171" s="74">
        <f t="shared" ca="1" si="641"/>
        <v>0.16554523216803499</v>
      </c>
      <c r="AA2171" s="76">
        <f t="shared" ca="1" si="642"/>
        <v>-1798.5108153550732</v>
      </c>
      <c r="AB2171" s="76">
        <f t="shared" ca="1" si="643"/>
        <v>165.545232168035</v>
      </c>
    </row>
    <row r="2172" spans="1:28" x14ac:dyDescent="0.25">
      <c r="A2172" s="2">
        <f t="shared" si="644"/>
        <v>28</v>
      </c>
      <c r="B2172" s="16">
        <f ca="1">VLOOKUP(A2172,PERIODS!$O$4:$P$33,2,FALSE)</f>
        <v>0.04</v>
      </c>
      <c r="C2172" s="15"/>
      <c r="D2172" s="18">
        <v>2158</v>
      </c>
      <c r="E2172" s="34">
        <f t="shared" ca="1" si="646"/>
        <v>15843.600644420254</v>
      </c>
      <c r="F2172" s="34">
        <f t="shared" ca="1" si="628"/>
        <v>4000</v>
      </c>
      <c r="G2172" s="69">
        <f t="shared" ca="1" si="632"/>
        <v>0</v>
      </c>
      <c r="H2172" s="34">
        <f t="shared" ca="1" si="633"/>
        <v>-965.32219928489781</v>
      </c>
      <c r="I2172" s="34">
        <f t="shared" ca="1" si="634"/>
        <v>3034.6778007151024</v>
      </c>
      <c r="J2172" s="18">
        <f ca="1">SUM(INDIRECT(ADDRESS(ROW(F2172),COLUMN(F2172),4)):INDIRECT(ADDRESS(ROW(F2172)+N$5-1,COLUMN(F2172),4)))</f>
        <v>21900</v>
      </c>
      <c r="K2172" s="18">
        <f t="shared" ca="1" si="635"/>
        <v>16350</v>
      </c>
      <c r="L2172" s="18">
        <f t="shared" ca="1" si="645"/>
        <v>0</v>
      </c>
      <c r="M2172" s="18">
        <f t="shared" ca="1" si="629"/>
        <v>0</v>
      </c>
      <c r="N2172" s="34">
        <f t="shared" ca="1" si="636"/>
        <v>12808.922843705152</v>
      </c>
      <c r="P2172" s="18">
        <f t="shared" ca="1" si="630"/>
        <v>965.32219928489781</v>
      </c>
      <c r="Q2172" s="47">
        <f ca="1">SUM(L$15:L2172)-SUM(M$15:M2172)</f>
        <v>16350</v>
      </c>
      <c r="R2172" s="47" t="str">
        <f t="shared" ca="1" si="631"/>
        <v>M2175</v>
      </c>
      <c r="S2172" s="40">
        <f t="shared" ca="1" si="637"/>
        <v>0</v>
      </c>
      <c r="T2172" s="46">
        <f t="shared" ca="1" si="638"/>
        <v>1</v>
      </c>
      <c r="X2172" s="74">
        <f t="shared" ca="1" si="639"/>
        <v>-0.96532219928489782</v>
      </c>
      <c r="Y2172" s="75">
        <f t="shared" ca="1" si="640"/>
        <v>-0.96532219928489782</v>
      </c>
      <c r="Z2172" s="74">
        <f t="shared" ca="1" si="641"/>
        <v>0.38086046699808562</v>
      </c>
      <c r="AA2172" s="76">
        <f t="shared" ca="1" si="642"/>
        <v>-965.32219928489781</v>
      </c>
      <c r="AB2172" s="76">
        <f t="shared" ca="1" si="643"/>
        <v>380.8604669980856</v>
      </c>
    </row>
    <row r="2173" spans="1:28" x14ac:dyDescent="0.25">
      <c r="A2173" s="2">
        <f t="shared" si="644"/>
        <v>29</v>
      </c>
      <c r="B2173" s="16">
        <f ca="1">VLOOKUP(A2173,PERIODS!$O$4:$P$33,2,FALSE)</f>
        <v>0.04</v>
      </c>
      <c r="C2173" s="15"/>
      <c r="D2173" s="18">
        <v>2159</v>
      </c>
      <c r="E2173" s="34">
        <f t="shared" ca="1" si="646"/>
        <v>12808.922843705152</v>
      </c>
      <c r="F2173" s="34">
        <f t="shared" ca="1" si="628"/>
        <v>4000</v>
      </c>
      <c r="G2173" s="69">
        <f t="shared" ca="1" si="632"/>
        <v>0</v>
      </c>
      <c r="H2173" s="34">
        <f t="shared" ca="1" si="633"/>
        <v>497.06464944052811</v>
      </c>
      <c r="I2173" s="34">
        <f t="shared" ca="1" si="634"/>
        <v>4497.0646494405282</v>
      </c>
      <c r="J2173" s="18">
        <f ca="1">SUM(INDIRECT(ADDRESS(ROW(F2173),COLUMN(F2173),4)):INDIRECT(ADDRESS(ROW(F2173)+N$5-1,COLUMN(F2173),4)))</f>
        <v>21200</v>
      </c>
      <c r="K2173" s="18">
        <f t="shared" ca="1" si="635"/>
        <v>0</v>
      </c>
      <c r="L2173" s="18">
        <f t="shared" ca="1" si="645"/>
        <v>0</v>
      </c>
      <c r="M2173" s="18">
        <f t="shared" ca="1" si="629"/>
        <v>16350</v>
      </c>
      <c r="N2173" s="34">
        <f t="shared" ca="1" si="636"/>
        <v>24661.858194264623</v>
      </c>
      <c r="P2173" s="18">
        <f t="shared" ca="1" si="630"/>
        <v>497.06464944052811</v>
      </c>
      <c r="Q2173" s="47">
        <f ca="1">SUM(L$15:L2173)-SUM(M$15:M2173)</f>
        <v>0</v>
      </c>
      <c r="R2173" s="47" t="str">
        <f t="shared" ca="1" si="631"/>
        <v>M2176</v>
      </c>
      <c r="S2173" s="40">
        <f t="shared" ca="1" si="637"/>
        <v>0</v>
      </c>
      <c r="T2173" s="46">
        <f t="shared" ca="1" si="638"/>
        <v>54</v>
      </c>
      <c r="X2173" s="74">
        <f t="shared" ca="1" si="639"/>
        <v>0.49706464944052814</v>
      </c>
      <c r="Y2173" s="75">
        <f t="shared" ca="1" si="640"/>
        <v>0.49706464944052814</v>
      </c>
      <c r="Z2173" s="74">
        <f t="shared" ca="1" si="641"/>
        <v>1.6438887917754563</v>
      </c>
      <c r="AA2173" s="76">
        <f t="shared" ca="1" si="642"/>
        <v>497.06464944052811</v>
      </c>
      <c r="AB2173" s="76">
        <f t="shared" ca="1" si="643"/>
        <v>1643.8887917754564</v>
      </c>
    </row>
    <row r="2174" spans="1:28" x14ac:dyDescent="0.25">
      <c r="A2174" s="2">
        <f t="shared" si="644"/>
        <v>30</v>
      </c>
      <c r="B2174" s="16">
        <f ca="1">VLOOKUP(A2174,PERIODS!$O$4:$P$33,2,FALSE)</f>
        <v>0.04</v>
      </c>
      <c r="C2174" s="15"/>
      <c r="D2174" s="18">
        <v>2160</v>
      </c>
      <c r="E2174" s="34">
        <f t="shared" ca="1" si="646"/>
        <v>24661.858194264623</v>
      </c>
      <c r="F2174" s="34">
        <f t="shared" ca="1" si="628"/>
        <v>4000</v>
      </c>
      <c r="G2174" s="69">
        <f t="shared" ca="1" si="632"/>
        <v>0</v>
      </c>
      <c r="H2174" s="34">
        <f t="shared" ca="1" si="633"/>
        <v>-1850.3148236963589</v>
      </c>
      <c r="I2174" s="34">
        <f t="shared" ca="1" si="634"/>
        <v>2149.6851763036411</v>
      </c>
      <c r="J2174" s="18">
        <f ca="1">SUM(INDIRECT(ADDRESS(ROW(F2174),COLUMN(F2174),4)):INDIRECT(ADDRESS(ROW(F2174)+N$5-1,COLUMN(F2174),4)))</f>
        <v>20500</v>
      </c>
      <c r="K2174" s="18">
        <f t="shared" ca="1" si="635"/>
        <v>0</v>
      </c>
      <c r="L2174" s="18">
        <f t="shared" ca="1" si="645"/>
        <v>0</v>
      </c>
      <c r="M2174" s="18">
        <f t="shared" ca="1" si="629"/>
        <v>0</v>
      </c>
      <c r="N2174" s="34">
        <f t="shared" ca="1" si="636"/>
        <v>22512.17301796098</v>
      </c>
      <c r="P2174" s="18">
        <f t="shared" ca="1" si="630"/>
        <v>1850.3148236963589</v>
      </c>
      <c r="Q2174" s="47">
        <f ca="1">SUM(L$15:L2174)-SUM(M$15:M2174)</f>
        <v>0</v>
      </c>
      <c r="R2174" s="47" t="str">
        <f t="shared" ca="1" si="631"/>
        <v>M2177</v>
      </c>
      <c r="S2174" s="40">
        <f t="shared" ca="1" si="637"/>
        <v>0</v>
      </c>
      <c r="T2174" s="46">
        <f t="shared" ca="1" si="638"/>
        <v>4</v>
      </c>
      <c r="X2174" s="74">
        <f t="shared" ca="1" si="639"/>
        <v>-1.8503148236963589</v>
      </c>
      <c r="Y2174" s="75">
        <f t="shared" ca="1" si="640"/>
        <v>-1.8503148236963589</v>
      </c>
      <c r="Z2174" s="74">
        <f t="shared" ca="1" si="641"/>
        <v>0.1571876721191052</v>
      </c>
      <c r="AA2174" s="76">
        <f t="shared" ca="1" si="642"/>
        <v>-1850.3148236963589</v>
      </c>
      <c r="AB2174" s="76">
        <f t="shared" ca="1" si="643"/>
        <v>157.1876721191052</v>
      </c>
    </row>
    <row r="2175" spans="1:28" x14ac:dyDescent="0.25">
      <c r="A2175" s="2">
        <f t="shared" si="644"/>
        <v>1</v>
      </c>
      <c r="B2175" s="16">
        <f ca="1">VLOOKUP(A2175,PERIODS!$O$4:$P$33,2,FALSE)</f>
        <v>2.4E-2</v>
      </c>
      <c r="C2175" s="15"/>
      <c r="D2175" s="18">
        <v>2161</v>
      </c>
      <c r="E2175" s="34">
        <f t="shared" ca="1" si="646"/>
        <v>22512.17301796098</v>
      </c>
      <c r="F2175" s="34">
        <f t="shared" ca="1" si="628"/>
        <v>2400</v>
      </c>
      <c r="G2175" s="69">
        <f t="shared" ca="1" si="632"/>
        <v>0</v>
      </c>
      <c r="H2175" s="34">
        <f t="shared" ca="1" si="633"/>
        <v>-921.76400701224304</v>
      </c>
      <c r="I2175" s="34">
        <f t="shared" ca="1" si="634"/>
        <v>1478.2359929877571</v>
      </c>
      <c r="J2175" s="18">
        <f ca="1">SUM(INDIRECT(ADDRESS(ROW(F2175),COLUMN(F2175),4)):INDIRECT(ADDRESS(ROW(F2175)+N$5-1,COLUMN(F2175),4)))</f>
        <v>19800</v>
      </c>
      <c r="K2175" s="18">
        <f t="shared" ca="1" si="635"/>
        <v>0</v>
      </c>
      <c r="L2175" s="18">
        <f t="shared" ca="1" si="645"/>
        <v>0</v>
      </c>
      <c r="M2175" s="18">
        <f t="shared" ca="1" si="629"/>
        <v>0</v>
      </c>
      <c r="N2175" s="34">
        <f t="shared" ca="1" si="636"/>
        <v>21033.937024973224</v>
      </c>
      <c r="P2175" s="18">
        <f t="shared" ca="1" si="630"/>
        <v>921.76400701224304</v>
      </c>
      <c r="Q2175" s="47">
        <f ca="1">SUM(L$15:L2175)-SUM(M$15:M2175)</f>
        <v>0</v>
      </c>
      <c r="R2175" s="47" t="str">
        <f t="shared" ca="1" si="631"/>
        <v>M2178</v>
      </c>
      <c r="S2175" s="40">
        <f t="shared" ca="1" si="637"/>
        <v>0</v>
      </c>
      <c r="T2175" s="46">
        <f t="shared" ca="1" si="638"/>
        <v>3</v>
      </c>
      <c r="X2175" s="74">
        <f t="shared" ca="1" si="639"/>
        <v>-0.92176400701224304</v>
      </c>
      <c r="Y2175" s="75">
        <f t="shared" ca="1" si="640"/>
        <v>-0.92176400701224304</v>
      </c>
      <c r="Z2175" s="74">
        <f t="shared" ca="1" si="641"/>
        <v>0.39781667037708707</v>
      </c>
      <c r="AA2175" s="76">
        <f t="shared" ca="1" si="642"/>
        <v>-921.76400701224304</v>
      </c>
      <c r="AB2175" s="76">
        <f t="shared" ca="1" si="643"/>
        <v>397.81667037708706</v>
      </c>
    </row>
    <row r="2176" spans="1:28" x14ac:dyDescent="0.25">
      <c r="A2176" s="2">
        <f t="shared" si="644"/>
        <v>2</v>
      </c>
      <c r="B2176" s="16">
        <f ca="1">VLOOKUP(A2176,PERIODS!$O$4:$P$33,2,FALSE)</f>
        <v>2.5000000000000001E-2</v>
      </c>
      <c r="C2176" s="15"/>
      <c r="D2176" s="18">
        <v>2162</v>
      </c>
      <c r="E2176" s="34">
        <f t="shared" ca="1" si="646"/>
        <v>21033.937024973224</v>
      </c>
      <c r="F2176" s="34">
        <f t="shared" ca="1" si="628"/>
        <v>2500</v>
      </c>
      <c r="G2176" s="69">
        <f t="shared" ca="1" si="632"/>
        <v>0</v>
      </c>
      <c r="H2176" s="34">
        <f t="shared" ca="1" si="633"/>
        <v>-553.83722344528121</v>
      </c>
      <c r="I2176" s="34">
        <f t="shared" ca="1" si="634"/>
        <v>1946.1627765547187</v>
      </c>
      <c r="J2176" s="18">
        <f ca="1">SUM(INDIRECT(ADDRESS(ROW(F2176),COLUMN(F2176),4)):INDIRECT(ADDRESS(ROW(F2176)+N$5-1,COLUMN(F2176),4)))</f>
        <v>20700</v>
      </c>
      <c r="K2176" s="18">
        <f t="shared" ca="1" si="635"/>
        <v>0</v>
      </c>
      <c r="L2176" s="18">
        <f t="shared" ca="1" si="645"/>
        <v>0</v>
      </c>
      <c r="M2176" s="18">
        <f t="shared" ca="1" si="629"/>
        <v>0</v>
      </c>
      <c r="N2176" s="34">
        <f t="shared" ca="1" si="636"/>
        <v>19087.774248418504</v>
      </c>
      <c r="P2176" s="18">
        <f t="shared" ca="1" si="630"/>
        <v>553.83722344528121</v>
      </c>
      <c r="Q2176" s="47">
        <f ca="1">SUM(L$15:L2176)-SUM(M$15:M2176)</f>
        <v>0</v>
      </c>
      <c r="R2176" s="47" t="str">
        <f t="shared" ca="1" si="631"/>
        <v>M2179</v>
      </c>
      <c r="S2176" s="40">
        <f t="shared" ca="1" si="637"/>
        <v>0</v>
      </c>
      <c r="T2176" s="46">
        <f t="shared" ca="1" si="638"/>
        <v>49</v>
      </c>
      <c r="X2176" s="74">
        <f t="shared" ca="1" si="639"/>
        <v>-0.55383722344528119</v>
      </c>
      <c r="Y2176" s="75">
        <f t="shared" ca="1" si="640"/>
        <v>-0.55383722344528119</v>
      </c>
      <c r="Z2176" s="74">
        <f t="shared" ca="1" si="641"/>
        <v>0.57474016719993692</v>
      </c>
      <c r="AA2176" s="76">
        <f t="shared" ca="1" si="642"/>
        <v>-553.83722344528121</v>
      </c>
      <c r="AB2176" s="76">
        <f t="shared" ca="1" si="643"/>
        <v>574.74016719993688</v>
      </c>
    </row>
    <row r="2177" spans="1:28" x14ac:dyDescent="0.25">
      <c r="A2177" s="2">
        <f t="shared" si="644"/>
        <v>3</v>
      </c>
      <c r="B2177" s="16">
        <f ca="1">VLOOKUP(A2177,PERIODS!$O$4:$P$33,2,FALSE)</f>
        <v>2.5000000000000001E-2</v>
      </c>
      <c r="C2177" s="15"/>
      <c r="D2177" s="18">
        <v>2163</v>
      </c>
      <c r="E2177" s="34">
        <f t="shared" ca="1" si="646"/>
        <v>19087.774248418504</v>
      </c>
      <c r="F2177" s="34">
        <f t="shared" ca="1" si="628"/>
        <v>2500</v>
      </c>
      <c r="G2177" s="69">
        <f t="shared" ca="1" si="632"/>
        <v>0</v>
      </c>
      <c r="H2177" s="34">
        <f t="shared" ca="1" si="633"/>
        <v>-2482.1555241643077</v>
      </c>
      <c r="I2177" s="34">
        <f t="shared" ca="1" si="634"/>
        <v>17.844475835692265</v>
      </c>
      <c r="J2177" s="18">
        <f ca="1">SUM(INDIRECT(ADDRESS(ROW(F2177),COLUMN(F2177),4)):INDIRECT(ADDRESS(ROW(F2177)+N$5-1,COLUMN(F2177),4)))</f>
        <v>21500</v>
      </c>
      <c r="K2177" s="18">
        <f t="shared" ca="1" si="635"/>
        <v>16350</v>
      </c>
      <c r="L2177" s="18">
        <f t="shared" ca="1" si="645"/>
        <v>16350</v>
      </c>
      <c r="M2177" s="18">
        <f t="shared" ca="1" si="629"/>
        <v>0</v>
      </c>
      <c r="N2177" s="34">
        <f t="shared" ca="1" si="636"/>
        <v>19069.929772582811</v>
      </c>
      <c r="P2177" s="18">
        <f t="shared" ca="1" si="630"/>
        <v>2482.1555241643077</v>
      </c>
      <c r="Q2177" s="47">
        <f ca="1">SUM(L$15:L2177)-SUM(M$15:M2177)</f>
        <v>16350</v>
      </c>
      <c r="R2177" s="47" t="str">
        <f t="shared" ca="1" si="631"/>
        <v>M2180</v>
      </c>
      <c r="S2177" s="40">
        <f t="shared" ca="1" si="637"/>
        <v>0</v>
      </c>
      <c r="T2177" s="46">
        <f t="shared" ca="1" si="638"/>
        <v>64</v>
      </c>
      <c r="X2177" s="74">
        <f t="shared" ca="1" si="639"/>
        <v>-2.4821555241643076</v>
      </c>
      <c r="Y2177" s="75">
        <f t="shared" ca="1" si="640"/>
        <v>-2.4821555241643076</v>
      </c>
      <c r="Z2177" s="74">
        <f t="shared" ca="1" si="641"/>
        <v>8.356290945354862E-2</v>
      </c>
      <c r="AA2177" s="76">
        <f t="shared" ca="1" si="642"/>
        <v>-2482.1555241643077</v>
      </c>
      <c r="AB2177" s="76">
        <f t="shared" ca="1" si="643"/>
        <v>83.562909453548613</v>
      </c>
    </row>
    <row r="2178" spans="1:28" x14ac:dyDescent="0.25">
      <c r="A2178" s="2">
        <f t="shared" si="644"/>
        <v>4</v>
      </c>
      <c r="B2178" s="16">
        <f ca="1">VLOOKUP(A2178,PERIODS!$O$4:$P$33,2,FALSE)</f>
        <v>2.5000000000000001E-2</v>
      </c>
      <c r="C2178" s="15"/>
      <c r="D2178" s="18">
        <v>2164</v>
      </c>
      <c r="E2178" s="34">
        <f t="shared" ca="1" si="646"/>
        <v>19069.929772582811</v>
      </c>
      <c r="F2178" s="34">
        <f t="shared" ca="1" si="628"/>
        <v>2500</v>
      </c>
      <c r="G2178" s="69">
        <f t="shared" ca="1" si="632"/>
        <v>0</v>
      </c>
      <c r="H2178" s="34">
        <f t="shared" ca="1" si="633"/>
        <v>-1324.6122515853974</v>
      </c>
      <c r="I2178" s="34">
        <f t="shared" ca="1" si="634"/>
        <v>1175.3877484146026</v>
      </c>
      <c r="J2178" s="18">
        <f ca="1">SUM(INDIRECT(ADDRESS(ROW(F2178),COLUMN(F2178),4)):INDIRECT(ADDRESS(ROW(F2178)+N$5-1,COLUMN(F2178),4)))</f>
        <v>22300</v>
      </c>
      <c r="K2178" s="18">
        <f t="shared" ca="1" si="635"/>
        <v>16350</v>
      </c>
      <c r="L2178" s="18">
        <f t="shared" ca="1" si="645"/>
        <v>0</v>
      </c>
      <c r="M2178" s="18">
        <f t="shared" ca="1" si="629"/>
        <v>0</v>
      </c>
      <c r="N2178" s="34">
        <f t="shared" ca="1" si="636"/>
        <v>17894.542024168208</v>
      </c>
      <c r="P2178" s="18">
        <f t="shared" ca="1" si="630"/>
        <v>1324.6122515853974</v>
      </c>
      <c r="Q2178" s="47">
        <f ca="1">SUM(L$15:L2178)-SUM(M$15:M2178)</f>
        <v>16350</v>
      </c>
      <c r="R2178" s="47" t="str">
        <f t="shared" ca="1" si="631"/>
        <v>M2181</v>
      </c>
      <c r="S2178" s="40">
        <f t="shared" ca="1" si="637"/>
        <v>0</v>
      </c>
      <c r="T2178" s="46">
        <f t="shared" ca="1" si="638"/>
        <v>15</v>
      </c>
      <c r="X2178" s="74">
        <f t="shared" ca="1" si="639"/>
        <v>-1.3246122515853975</v>
      </c>
      <c r="Y2178" s="75">
        <f t="shared" ca="1" si="640"/>
        <v>-1.3246122515853975</v>
      </c>
      <c r="Z2178" s="74">
        <f t="shared" ca="1" si="641"/>
        <v>0.26590604374907517</v>
      </c>
      <c r="AA2178" s="76">
        <f t="shared" ca="1" si="642"/>
        <v>-1324.6122515853974</v>
      </c>
      <c r="AB2178" s="76">
        <f t="shared" ca="1" si="643"/>
        <v>265.9060437490752</v>
      </c>
    </row>
    <row r="2179" spans="1:28" x14ac:dyDescent="0.25">
      <c r="A2179" s="2">
        <f t="shared" si="644"/>
        <v>5</v>
      </c>
      <c r="B2179" s="16">
        <f ca="1">VLOOKUP(A2179,PERIODS!$O$4:$P$33,2,FALSE)</f>
        <v>3.3000000000000002E-2</v>
      </c>
      <c r="C2179" s="15"/>
      <c r="D2179" s="18">
        <v>2165</v>
      </c>
      <c r="E2179" s="34">
        <f t="shared" ca="1" si="646"/>
        <v>17894.542024168208</v>
      </c>
      <c r="F2179" s="34">
        <f t="shared" ca="1" si="628"/>
        <v>3300</v>
      </c>
      <c r="G2179" s="69">
        <f t="shared" ca="1" si="632"/>
        <v>0</v>
      </c>
      <c r="H2179" s="34">
        <f t="shared" ca="1" si="633"/>
        <v>-562.53860283061636</v>
      </c>
      <c r="I2179" s="34">
        <f t="shared" ca="1" si="634"/>
        <v>2737.4613971693834</v>
      </c>
      <c r="J2179" s="18">
        <f ca="1">SUM(INDIRECT(ADDRESS(ROW(F2179),COLUMN(F2179),4)):INDIRECT(ADDRESS(ROW(F2179)+N$5-1,COLUMN(F2179),4)))</f>
        <v>23100</v>
      </c>
      <c r="K2179" s="18">
        <f t="shared" ca="1" si="635"/>
        <v>16350</v>
      </c>
      <c r="L2179" s="18">
        <f t="shared" ca="1" si="645"/>
        <v>0</v>
      </c>
      <c r="M2179" s="18">
        <f t="shared" ca="1" si="629"/>
        <v>0</v>
      </c>
      <c r="N2179" s="34">
        <f t="shared" ca="1" si="636"/>
        <v>15157.080626998824</v>
      </c>
      <c r="P2179" s="18">
        <f t="shared" ca="1" si="630"/>
        <v>562.53860283061636</v>
      </c>
      <c r="Q2179" s="47">
        <f ca="1">SUM(L$15:L2179)-SUM(M$15:M2179)</f>
        <v>16350</v>
      </c>
      <c r="R2179" s="47" t="str">
        <f t="shared" ca="1" si="631"/>
        <v>M2182</v>
      </c>
      <c r="S2179" s="40">
        <f t="shared" ca="1" si="637"/>
        <v>0</v>
      </c>
      <c r="T2179" s="46">
        <f t="shared" ca="1" si="638"/>
        <v>96</v>
      </c>
      <c r="X2179" s="74">
        <f t="shared" ca="1" si="639"/>
        <v>-0.56253860283061641</v>
      </c>
      <c r="Y2179" s="75">
        <f t="shared" ca="1" si="640"/>
        <v>-0.56253860283061641</v>
      </c>
      <c r="Z2179" s="74">
        <f t="shared" ca="1" si="641"/>
        <v>0.56976082992558541</v>
      </c>
      <c r="AA2179" s="76">
        <f t="shared" ca="1" si="642"/>
        <v>-562.53860283061636</v>
      </c>
      <c r="AB2179" s="76">
        <f t="shared" ca="1" si="643"/>
        <v>569.76082992558543</v>
      </c>
    </row>
    <row r="2180" spans="1:28" x14ac:dyDescent="0.25">
      <c r="A2180" s="2">
        <f t="shared" si="644"/>
        <v>6</v>
      </c>
      <c r="B2180" s="16">
        <f ca="1">VLOOKUP(A2180,PERIODS!$O$4:$P$33,2,FALSE)</f>
        <v>3.3000000000000002E-2</v>
      </c>
      <c r="C2180" s="15"/>
      <c r="D2180" s="18">
        <v>2166</v>
      </c>
      <c r="E2180" s="34">
        <f t="shared" ca="1" si="646"/>
        <v>15157.080626998824</v>
      </c>
      <c r="F2180" s="34">
        <f t="shared" ca="1" si="628"/>
        <v>3300</v>
      </c>
      <c r="G2180" s="69">
        <f t="shared" ca="1" si="632"/>
        <v>0</v>
      </c>
      <c r="H2180" s="34">
        <f t="shared" ca="1" si="633"/>
        <v>-0.28129093162110425</v>
      </c>
      <c r="I2180" s="34">
        <f t="shared" ca="1" si="634"/>
        <v>3299.7187090683788</v>
      </c>
      <c r="J2180" s="18">
        <f ca="1">SUM(INDIRECT(ADDRESS(ROW(F2180),COLUMN(F2180),4)):INDIRECT(ADDRESS(ROW(F2180)+N$5-1,COLUMN(F2180),4)))</f>
        <v>23100</v>
      </c>
      <c r="K2180" s="18">
        <f t="shared" ca="1" si="635"/>
        <v>0</v>
      </c>
      <c r="L2180" s="18">
        <f t="shared" ca="1" si="645"/>
        <v>0</v>
      </c>
      <c r="M2180" s="18">
        <f t="shared" ca="1" si="629"/>
        <v>16350</v>
      </c>
      <c r="N2180" s="34">
        <f t="shared" ca="1" si="636"/>
        <v>28207.361917930444</v>
      </c>
      <c r="P2180" s="18">
        <f t="shared" ca="1" si="630"/>
        <v>0.28129093162110425</v>
      </c>
      <c r="Q2180" s="47">
        <f ca="1">SUM(L$15:L2180)-SUM(M$15:M2180)</f>
        <v>0</v>
      </c>
      <c r="R2180" s="47" t="str">
        <f t="shared" ca="1" si="631"/>
        <v>M2183</v>
      </c>
      <c r="S2180" s="40">
        <f t="shared" ca="1" si="637"/>
        <v>0</v>
      </c>
      <c r="T2180" s="46">
        <f t="shared" ca="1" si="638"/>
        <v>73</v>
      </c>
      <c r="X2180" s="74">
        <f t="shared" ca="1" si="639"/>
        <v>-2.8129093162110422E-4</v>
      </c>
      <c r="Y2180" s="75">
        <f t="shared" ca="1" si="640"/>
        <v>-2.8129093162110422E-4</v>
      </c>
      <c r="Z2180" s="74">
        <f t="shared" ca="1" si="641"/>
        <v>0.99971874862696375</v>
      </c>
      <c r="AA2180" s="76">
        <f t="shared" ca="1" si="642"/>
        <v>-0.28129093162110425</v>
      </c>
      <c r="AB2180" s="76">
        <f t="shared" ca="1" si="643"/>
        <v>999.7187486269637</v>
      </c>
    </row>
    <row r="2181" spans="1:28" x14ac:dyDescent="0.25">
      <c r="A2181" s="2">
        <f t="shared" si="644"/>
        <v>7</v>
      </c>
      <c r="B2181" s="16">
        <f ca="1">VLOOKUP(A2181,PERIODS!$O$4:$P$33,2,FALSE)</f>
        <v>3.3000000000000002E-2</v>
      </c>
      <c r="C2181" s="15"/>
      <c r="D2181" s="18">
        <v>2167</v>
      </c>
      <c r="E2181" s="34">
        <f t="shared" ca="1" si="646"/>
        <v>28207.361917930444</v>
      </c>
      <c r="F2181" s="34">
        <f t="shared" ca="1" si="628"/>
        <v>3300</v>
      </c>
      <c r="G2181" s="69">
        <f t="shared" ca="1" si="632"/>
        <v>0</v>
      </c>
      <c r="H2181" s="34">
        <f t="shared" ca="1" si="633"/>
        <v>-502.29324635982175</v>
      </c>
      <c r="I2181" s="34">
        <f t="shared" ca="1" si="634"/>
        <v>2797.7067536401782</v>
      </c>
      <c r="J2181" s="18">
        <f ca="1">SUM(INDIRECT(ADDRESS(ROW(F2181),COLUMN(F2181),4)):INDIRECT(ADDRESS(ROW(F2181)+N$5-1,COLUMN(F2181),4)))</f>
        <v>23100</v>
      </c>
      <c r="K2181" s="18">
        <f t="shared" ca="1" si="635"/>
        <v>0</v>
      </c>
      <c r="L2181" s="18">
        <f t="shared" ca="1" si="645"/>
        <v>0</v>
      </c>
      <c r="M2181" s="18">
        <f t="shared" ca="1" si="629"/>
        <v>0</v>
      </c>
      <c r="N2181" s="34">
        <f t="shared" ca="1" si="636"/>
        <v>25409.655164290267</v>
      </c>
      <c r="P2181" s="18">
        <f t="shared" ca="1" si="630"/>
        <v>502.29324635982175</v>
      </c>
      <c r="Q2181" s="47">
        <f ca="1">SUM(L$15:L2181)-SUM(M$15:M2181)</f>
        <v>0</v>
      </c>
      <c r="R2181" s="47" t="str">
        <f t="shared" ca="1" si="631"/>
        <v>M2184</v>
      </c>
      <c r="S2181" s="40">
        <f t="shared" ca="1" si="637"/>
        <v>0</v>
      </c>
      <c r="T2181" s="46">
        <f t="shared" ca="1" si="638"/>
        <v>27</v>
      </c>
      <c r="X2181" s="74">
        <f t="shared" ca="1" si="639"/>
        <v>-0.50229324635982175</v>
      </c>
      <c r="Y2181" s="75">
        <f t="shared" ca="1" si="640"/>
        <v>-0.50229324635982175</v>
      </c>
      <c r="Z2181" s="74">
        <f t="shared" ca="1" si="641"/>
        <v>0.60514132913264629</v>
      </c>
      <c r="AA2181" s="76">
        <f t="shared" ca="1" si="642"/>
        <v>-502.29324635982175</v>
      </c>
      <c r="AB2181" s="76">
        <f t="shared" ca="1" si="643"/>
        <v>605.14132913264632</v>
      </c>
    </row>
    <row r="2182" spans="1:28" x14ac:dyDescent="0.25">
      <c r="A2182" s="2">
        <f t="shared" si="644"/>
        <v>8</v>
      </c>
      <c r="B2182" s="16">
        <f ca="1">VLOOKUP(A2182,PERIODS!$O$4:$P$33,2,FALSE)</f>
        <v>3.3000000000000002E-2</v>
      </c>
      <c r="C2182" s="15"/>
      <c r="D2182" s="18">
        <v>2168</v>
      </c>
      <c r="E2182" s="34">
        <f t="shared" ca="1" si="646"/>
        <v>25409.655164290267</v>
      </c>
      <c r="F2182" s="34">
        <f t="shared" ca="1" si="628"/>
        <v>3300</v>
      </c>
      <c r="G2182" s="69">
        <f t="shared" ca="1" si="632"/>
        <v>0</v>
      </c>
      <c r="H2182" s="34">
        <f t="shared" ca="1" si="633"/>
        <v>-184.98591214457022</v>
      </c>
      <c r="I2182" s="34">
        <f t="shared" ca="1" si="634"/>
        <v>3115.0140878554298</v>
      </c>
      <c r="J2182" s="18">
        <f ca="1">SUM(INDIRECT(ADDRESS(ROW(F2182),COLUMN(F2182),4)):INDIRECT(ADDRESS(ROW(F2182)+N$5-1,COLUMN(F2182),4)))</f>
        <v>23100</v>
      </c>
      <c r="K2182" s="18">
        <f t="shared" ca="1" si="635"/>
        <v>0</v>
      </c>
      <c r="L2182" s="18">
        <f t="shared" ca="1" si="645"/>
        <v>0</v>
      </c>
      <c r="M2182" s="18">
        <f t="shared" ca="1" si="629"/>
        <v>0</v>
      </c>
      <c r="N2182" s="34">
        <f t="shared" ca="1" si="636"/>
        <v>22294.641076434837</v>
      </c>
      <c r="P2182" s="18">
        <f t="shared" ca="1" si="630"/>
        <v>184.98591214457022</v>
      </c>
      <c r="Q2182" s="47">
        <f ca="1">SUM(L$15:L2182)-SUM(M$15:M2182)</f>
        <v>0</v>
      </c>
      <c r="R2182" s="47" t="str">
        <f t="shared" ca="1" si="631"/>
        <v>M2185</v>
      </c>
      <c r="S2182" s="40">
        <f t="shared" ca="1" si="637"/>
        <v>0</v>
      </c>
      <c r="T2182" s="46">
        <f t="shared" ca="1" si="638"/>
        <v>30</v>
      </c>
      <c r="X2182" s="74">
        <f t="shared" ca="1" si="639"/>
        <v>-0.18498591214457022</v>
      </c>
      <c r="Y2182" s="75">
        <f t="shared" ca="1" si="640"/>
        <v>-0.18498591214457022</v>
      </c>
      <c r="Z2182" s="74">
        <f t="shared" ca="1" si="641"/>
        <v>0.83111599241159773</v>
      </c>
      <c r="AA2182" s="76">
        <f t="shared" ca="1" si="642"/>
        <v>-184.98591214457022</v>
      </c>
      <c r="AB2182" s="76">
        <f t="shared" ca="1" si="643"/>
        <v>831.11599241159774</v>
      </c>
    </row>
    <row r="2183" spans="1:28" x14ac:dyDescent="0.25">
      <c r="A2183" s="2">
        <f t="shared" si="644"/>
        <v>9</v>
      </c>
      <c r="B2183" s="16">
        <f ca="1">VLOOKUP(A2183,PERIODS!$O$4:$P$33,2,FALSE)</f>
        <v>3.3000000000000002E-2</v>
      </c>
      <c r="C2183" s="15"/>
      <c r="D2183" s="18">
        <v>2169</v>
      </c>
      <c r="E2183" s="34">
        <f t="shared" ca="1" si="646"/>
        <v>22294.641076434837</v>
      </c>
      <c r="F2183" s="34">
        <f t="shared" ca="1" si="628"/>
        <v>3300</v>
      </c>
      <c r="G2183" s="69">
        <f t="shared" ca="1" si="632"/>
        <v>0</v>
      </c>
      <c r="H2183" s="34">
        <f t="shared" ca="1" si="633"/>
        <v>-536.82970251794598</v>
      </c>
      <c r="I2183" s="34">
        <f t="shared" ca="1" si="634"/>
        <v>2763.1702974820541</v>
      </c>
      <c r="J2183" s="18">
        <f ca="1">SUM(INDIRECT(ADDRESS(ROW(F2183),COLUMN(F2183),4)):INDIRECT(ADDRESS(ROW(F2183)+N$5-1,COLUMN(F2183),4)))</f>
        <v>23100</v>
      </c>
      <c r="K2183" s="18">
        <f t="shared" ca="1" si="635"/>
        <v>16350</v>
      </c>
      <c r="L2183" s="18">
        <f t="shared" ca="1" si="645"/>
        <v>16350</v>
      </c>
      <c r="M2183" s="18">
        <f t="shared" ca="1" si="629"/>
        <v>0</v>
      </c>
      <c r="N2183" s="34">
        <f t="shared" ca="1" si="636"/>
        <v>19531.470778952782</v>
      </c>
      <c r="P2183" s="18">
        <f t="shared" ca="1" si="630"/>
        <v>536.82970251794598</v>
      </c>
      <c r="Q2183" s="47">
        <f ca="1">SUM(L$15:L2183)-SUM(M$15:M2183)</f>
        <v>16350</v>
      </c>
      <c r="R2183" s="47" t="str">
        <f t="shared" ca="1" si="631"/>
        <v>M2186</v>
      </c>
      <c r="S2183" s="40">
        <f t="shared" ca="1" si="637"/>
        <v>0</v>
      </c>
      <c r="T2183" s="46">
        <f t="shared" ca="1" si="638"/>
        <v>84</v>
      </c>
      <c r="X2183" s="74">
        <f t="shared" ca="1" si="639"/>
        <v>-0.53682970251794593</v>
      </c>
      <c r="Y2183" s="75">
        <f t="shared" ca="1" si="640"/>
        <v>-0.53682970251794593</v>
      </c>
      <c r="Z2183" s="74">
        <f t="shared" ca="1" si="641"/>
        <v>0.58459866932742133</v>
      </c>
      <c r="AA2183" s="76">
        <f t="shared" ca="1" si="642"/>
        <v>-536.82970251794598</v>
      </c>
      <c r="AB2183" s="76">
        <f t="shared" ca="1" si="643"/>
        <v>584.59866932742136</v>
      </c>
    </row>
    <row r="2184" spans="1:28" x14ac:dyDescent="0.25">
      <c r="A2184" s="2">
        <f t="shared" si="644"/>
        <v>10</v>
      </c>
      <c r="B2184" s="16">
        <f ca="1">VLOOKUP(A2184,PERIODS!$O$4:$P$33,2,FALSE)</f>
        <v>3.3000000000000002E-2</v>
      </c>
      <c r="C2184" s="15"/>
      <c r="D2184" s="18">
        <v>2170</v>
      </c>
      <c r="E2184" s="34">
        <f t="shared" ca="1" si="646"/>
        <v>19531.470778952782</v>
      </c>
      <c r="F2184" s="34">
        <f t="shared" ca="1" si="628"/>
        <v>3300</v>
      </c>
      <c r="G2184" s="69">
        <f t="shared" ca="1" si="632"/>
        <v>0</v>
      </c>
      <c r="H2184" s="34">
        <f t="shared" ca="1" si="633"/>
        <v>943.69020069491432</v>
      </c>
      <c r="I2184" s="34">
        <f t="shared" ca="1" si="634"/>
        <v>4243.690200694914</v>
      </c>
      <c r="J2184" s="18">
        <f ca="1">SUM(INDIRECT(ADDRESS(ROW(F2184),COLUMN(F2184),4)):INDIRECT(ADDRESS(ROW(F2184)+N$5-1,COLUMN(F2184),4)))</f>
        <v>23100</v>
      </c>
      <c r="K2184" s="18">
        <f t="shared" ca="1" si="635"/>
        <v>16350</v>
      </c>
      <c r="L2184" s="18">
        <f t="shared" ca="1" si="645"/>
        <v>0</v>
      </c>
      <c r="M2184" s="18">
        <f t="shared" ca="1" si="629"/>
        <v>0</v>
      </c>
      <c r="N2184" s="34">
        <f t="shared" ca="1" si="636"/>
        <v>15287.780578257869</v>
      </c>
      <c r="P2184" s="18">
        <f t="shared" ca="1" si="630"/>
        <v>943.69020069491432</v>
      </c>
      <c r="Q2184" s="47">
        <f ca="1">SUM(L$15:L2184)-SUM(M$15:M2184)</f>
        <v>16350</v>
      </c>
      <c r="R2184" s="47" t="str">
        <f t="shared" ca="1" si="631"/>
        <v>M2187</v>
      </c>
      <c r="S2184" s="40">
        <f t="shared" ca="1" si="637"/>
        <v>0</v>
      </c>
      <c r="T2184" s="46">
        <f t="shared" ca="1" si="638"/>
        <v>56</v>
      </c>
      <c r="X2184" s="74">
        <f t="shared" ca="1" si="639"/>
        <v>0.94369020069491427</v>
      </c>
      <c r="Y2184" s="75">
        <f t="shared" ca="1" si="640"/>
        <v>0.94369020069491427</v>
      </c>
      <c r="Z2184" s="74">
        <f t="shared" ca="1" si="641"/>
        <v>2.5694457153758599</v>
      </c>
      <c r="AA2184" s="76">
        <f t="shared" ca="1" si="642"/>
        <v>943.69020069491432</v>
      </c>
      <c r="AB2184" s="76">
        <f t="shared" ca="1" si="643"/>
        <v>2569.4457153758599</v>
      </c>
    </row>
    <row r="2185" spans="1:28" x14ac:dyDescent="0.25">
      <c r="A2185" s="2">
        <f t="shared" si="644"/>
        <v>11</v>
      </c>
      <c r="B2185" s="16">
        <f ca="1">VLOOKUP(A2185,PERIODS!$O$4:$P$33,2,FALSE)</f>
        <v>3.3000000000000002E-2</v>
      </c>
      <c r="C2185" s="15"/>
      <c r="D2185" s="18">
        <v>2171</v>
      </c>
      <c r="E2185" s="34">
        <f t="shared" ca="1" si="646"/>
        <v>15287.780578257869</v>
      </c>
      <c r="F2185" s="34">
        <f t="shared" ca="1" si="628"/>
        <v>3300</v>
      </c>
      <c r="G2185" s="69">
        <f t="shared" ca="1" si="632"/>
        <v>0</v>
      </c>
      <c r="H2185" s="34">
        <f t="shared" ca="1" si="633"/>
        <v>-592.48362992836871</v>
      </c>
      <c r="I2185" s="34">
        <f t="shared" ca="1" si="634"/>
        <v>2707.5163700716312</v>
      </c>
      <c r="J2185" s="18">
        <f ca="1">SUM(INDIRECT(ADDRESS(ROW(F2185),COLUMN(F2185),4)):INDIRECT(ADDRESS(ROW(F2185)+N$5-1,COLUMN(F2185),4)))</f>
        <v>23300</v>
      </c>
      <c r="K2185" s="18">
        <f t="shared" ca="1" si="635"/>
        <v>16350</v>
      </c>
      <c r="L2185" s="18">
        <f t="shared" ca="1" si="645"/>
        <v>0</v>
      </c>
      <c r="M2185" s="18">
        <f t="shared" ca="1" si="629"/>
        <v>0</v>
      </c>
      <c r="N2185" s="34">
        <f t="shared" ca="1" si="636"/>
        <v>12580.264208186238</v>
      </c>
      <c r="P2185" s="18">
        <f t="shared" ca="1" si="630"/>
        <v>592.48362992836871</v>
      </c>
      <c r="Q2185" s="47">
        <f ca="1">SUM(L$15:L2185)-SUM(M$15:M2185)</f>
        <v>16350</v>
      </c>
      <c r="R2185" s="47" t="str">
        <f t="shared" ca="1" si="631"/>
        <v>M2188</v>
      </c>
      <c r="S2185" s="40">
        <f t="shared" ca="1" si="637"/>
        <v>0</v>
      </c>
      <c r="T2185" s="46">
        <f t="shared" ca="1" si="638"/>
        <v>42</v>
      </c>
      <c r="X2185" s="74">
        <f t="shared" ca="1" si="639"/>
        <v>-0.59248362992836867</v>
      </c>
      <c r="Y2185" s="75">
        <f t="shared" ca="1" si="640"/>
        <v>-0.59248362992836867</v>
      </c>
      <c r="Z2185" s="74">
        <f t="shared" ca="1" si="641"/>
        <v>0.55295224914661445</v>
      </c>
      <c r="AA2185" s="76">
        <f t="shared" ca="1" si="642"/>
        <v>-592.48362992836871</v>
      </c>
      <c r="AB2185" s="76">
        <f t="shared" ca="1" si="643"/>
        <v>552.95224914661446</v>
      </c>
    </row>
    <row r="2186" spans="1:28" x14ac:dyDescent="0.25">
      <c r="A2186" s="2">
        <f t="shared" si="644"/>
        <v>12</v>
      </c>
      <c r="B2186" s="16">
        <f ca="1">VLOOKUP(A2186,PERIODS!$O$4:$P$33,2,FALSE)</f>
        <v>3.3000000000000002E-2</v>
      </c>
      <c r="C2186" s="15"/>
      <c r="D2186" s="18">
        <v>2172</v>
      </c>
      <c r="E2186" s="34">
        <f t="shared" ca="1" si="646"/>
        <v>12580.264208186238</v>
      </c>
      <c r="F2186" s="34">
        <f t="shared" ca="1" si="628"/>
        <v>3300</v>
      </c>
      <c r="G2186" s="69">
        <f t="shared" ca="1" si="632"/>
        <v>0</v>
      </c>
      <c r="H2186" s="34">
        <f t="shared" ca="1" si="633"/>
        <v>1959.9639845400536</v>
      </c>
      <c r="I2186" s="34">
        <f t="shared" ca="1" si="634"/>
        <v>5259.9639845400534</v>
      </c>
      <c r="J2186" s="18">
        <f ca="1">SUM(INDIRECT(ADDRESS(ROW(F2186),COLUMN(F2186),4)):INDIRECT(ADDRESS(ROW(F2186)+N$5-1,COLUMN(F2186),4)))</f>
        <v>23500</v>
      </c>
      <c r="K2186" s="18">
        <f t="shared" ca="1" si="635"/>
        <v>0</v>
      </c>
      <c r="L2186" s="18">
        <f t="shared" ca="1" si="645"/>
        <v>0</v>
      </c>
      <c r="M2186" s="18">
        <f t="shared" ca="1" si="629"/>
        <v>16350</v>
      </c>
      <c r="N2186" s="34">
        <f t="shared" ca="1" si="636"/>
        <v>23670.300223646183</v>
      </c>
      <c r="P2186" s="18">
        <f t="shared" ca="1" si="630"/>
        <v>1959.9639845400536</v>
      </c>
      <c r="Q2186" s="47">
        <f ca="1">SUM(L$15:L2186)-SUM(M$15:M2186)</f>
        <v>0</v>
      </c>
      <c r="R2186" s="47" t="str">
        <f t="shared" ca="1" si="631"/>
        <v>M2189</v>
      </c>
      <c r="S2186" s="40">
        <f t="shared" ca="1" si="637"/>
        <v>0</v>
      </c>
      <c r="T2186" s="46">
        <f t="shared" ca="1" si="638"/>
        <v>62</v>
      </c>
      <c r="X2186" s="74">
        <f t="shared" ca="1" si="639"/>
        <v>3.1225722526762638</v>
      </c>
      <c r="Y2186" s="75">
        <f t="shared" ca="1" si="640"/>
        <v>1.9599639845400536</v>
      </c>
      <c r="Z2186" s="74">
        <f t="shared" ca="1" si="641"/>
        <v>7.0990713842313315</v>
      </c>
      <c r="AA2186" s="76">
        <f t="shared" ca="1" si="642"/>
        <v>1959.9639845400536</v>
      </c>
      <c r="AB2186" s="76">
        <f t="shared" ca="1" si="643"/>
        <v>7099.0713842313316</v>
      </c>
    </row>
    <row r="2187" spans="1:28" x14ac:dyDescent="0.25">
      <c r="A2187" s="2">
        <f t="shared" si="644"/>
        <v>13</v>
      </c>
      <c r="B2187" s="16">
        <f ca="1">VLOOKUP(A2187,PERIODS!$O$4:$P$33,2,FALSE)</f>
        <v>3.3000000000000002E-2</v>
      </c>
      <c r="C2187" s="15"/>
      <c r="D2187" s="18">
        <v>2173</v>
      </c>
      <c r="E2187" s="34">
        <f t="shared" ca="1" si="646"/>
        <v>23670.300223646183</v>
      </c>
      <c r="F2187" s="34">
        <f t="shared" ca="1" si="628"/>
        <v>3300</v>
      </c>
      <c r="G2187" s="69">
        <f t="shared" ca="1" si="632"/>
        <v>0</v>
      </c>
      <c r="H2187" s="34">
        <f t="shared" ca="1" si="633"/>
        <v>-406.42342371052126</v>
      </c>
      <c r="I2187" s="34">
        <f t="shared" ca="1" si="634"/>
        <v>2893.5765762894789</v>
      </c>
      <c r="J2187" s="18">
        <f ca="1">SUM(INDIRECT(ADDRESS(ROW(F2187),COLUMN(F2187),4)):INDIRECT(ADDRESS(ROW(F2187)+N$5-1,COLUMN(F2187),4)))</f>
        <v>23700</v>
      </c>
      <c r="K2187" s="18">
        <f t="shared" ca="1" si="635"/>
        <v>16350</v>
      </c>
      <c r="L2187" s="18">
        <f t="shared" ca="1" si="645"/>
        <v>16350</v>
      </c>
      <c r="M2187" s="18">
        <f t="shared" ca="1" si="629"/>
        <v>0</v>
      </c>
      <c r="N2187" s="34">
        <f t="shared" ca="1" si="636"/>
        <v>20776.723647356703</v>
      </c>
      <c r="P2187" s="18">
        <f t="shared" ca="1" si="630"/>
        <v>406.42342371052126</v>
      </c>
      <c r="Q2187" s="47">
        <f ca="1">SUM(L$15:L2187)-SUM(M$15:M2187)</f>
        <v>16350</v>
      </c>
      <c r="R2187" s="47" t="str">
        <f t="shared" ca="1" si="631"/>
        <v>M2190</v>
      </c>
      <c r="S2187" s="40">
        <f t="shared" ca="1" si="637"/>
        <v>0</v>
      </c>
      <c r="T2187" s="46">
        <f t="shared" ca="1" si="638"/>
        <v>24</v>
      </c>
      <c r="X2187" s="74">
        <f t="shared" ca="1" si="639"/>
        <v>-0.40642342371052126</v>
      </c>
      <c r="Y2187" s="75">
        <f t="shared" ca="1" si="640"/>
        <v>-0.40642342371052126</v>
      </c>
      <c r="Z2187" s="74">
        <f t="shared" ca="1" si="641"/>
        <v>0.66602809562359599</v>
      </c>
      <c r="AA2187" s="76">
        <f t="shared" ca="1" si="642"/>
        <v>-406.42342371052126</v>
      </c>
      <c r="AB2187" s="76">
        <f t="shared" ca="1" si="643"/>
        <v>666.02809562359596</v>
      </c>
    </row>
    <row r="2188" spans="1:28" x14ac:dyDescent="0.25">
      <c r="A2188" s="2">
        <f t="shared" si="644"/>
        <v>14</v>
      </c>
      <c r="B2188" s="16">
        <f ca="1">VLOOKUP(A2188,PERIODS!$O$4:$P$33,2,FALSE)</f>
        <v>3.3000000000000002E-2</v>
      </c>
      <c r="C2188" s="15"/>
      <c r="D2188" s="18">
        <v>2174</v>
      </c>
      <c r="E2188" s="34">
        <f t="shared" ca="1" si="646"/>
        <v>20776.723647356703</v>
      </c>
      <c r="F2188" s="34">
        <f t="shared" ca="1" si="628"/>
        <v>3300</v>
      </c>
      <c r="G2188" s="69">
        <f t="shared" ca="1" si="632"/>
        <v>0</v>
      </c>
      <c r="H2188" s="34">
        <f t="shared" ca="1" si="633"/>
        <v>441.23752974211754</v>
      </c>
      <c r="I2188" s="34">
        <f t="shared" ca="1" si="634"/>
        <v>3741.2375297421177</v>
      </c>
      <c r="J2188" s="18">
        <f ca="1">SUM(INDIRECT(ADDRESS(ROW(F2188),COLUMN(F2188),4)):INDIRECT(ADDRESS(ROW(F2188)+N$5-1,COLUMN(F2188),4)))</f>
        <v>23900</v>
      </c>
      <c r="K2188" s="18">
        <f t="shared" ca="1" si="635"/>
        <v>16350</v>
      </c>
      <c r="L2188" s="18">
        <f t="shared" ca="1" si="645"/>
        <v>0</v>
      </c>
      <c r="M2188" s="18">
        <f t="shared" ca="1" si="629"/>
        <v>0</v>
      </c>
      <c r="N2188" s="34">
        <f t="shared" ca="1" si="636"/>
        <v>17035.486117614586</v>
      </c>
      <c r="P2188" s="18">
        <f t="shared" ca="1" si="630"/>
        <v>441.23752974211754</v>
      </c>
      <c r="Q2188" s="47">
        <f ca="1">SUM(L$15:L2188)-SUM(M$15:M2188)</f>
        <v>16350</v>
      </c>
      <c r="R2188" s="47" t="str">
        <f t="shared" ca="1" si="631"/>
        <v>M2191</v>
      </c>
      <c r="S2188" s="40">
        <f t="shared" ca="1" si="637"/>
        <v>0</v>
      </c>
      <c r="T2188" s="46">
        <f t="shared" ca="1" si="638"/>
        <v>48</v>
      </c>
      <c r="X2188" s="74">
        <f t="shared" ca="1" si="639"/>
        <v>0.44123752974211755</v>
      </c>
      <c r="Y2188" s="75">
        <f t="shared" ca="1" si="640"/>
        <v>0.44123752974211755</v>
      </c>
      <c r="Z2188" s="74">
        <f t="shared" ca="1" si="641"/>
        <v>1.554629929335577</v>
      </c>
      <c r="AA2188" s="76">
        <f t="shared" ca="1" si="642"/>
        <v>441.23752974211754</v>
      </c>
      <c r="AB2188" s="76">
        <f t="shared" ca="1" si="643"/>
        <v>1554.6299293355769</v>
      </c>
    </row>
    <row r="2189" spans="1:28" x14ac:dyDescent="0.25">
      <c r="A2189" s="2">
        <f t="shared" si="644"/>
        <v>15</v>
      </c>
      <c r="B2189" s="16">
        <f ca="1">VLOOKUP(A2189,PERIODS!$O$4:$P$33,2,FALSE)</f>
        <v>3.3000000000000002E-2</v>
      </c>
      <c r="C2189" s="15"/>
      <c r="D2189" s="18">
        <v>2175</v>
      </c>
      <c r="E2189" s="34">
        <f t="shared" ca="1" si="646"/>
        <v>17035.486117614586</v>
      </c>
      <c r="F2189" s="34">
        <f t="shared" ca="1" si="628"/>
        <v>3300</v>
      </c>
      <c r="G2189" s="69">
        <f t="shared" ca="1" si="632"/>
        <v>0</v>
      </c>
      <c r="H2189" s="34">
        <f t="shared" ca="1" si="633"/>
        <v>-1110.6038325443094</v>
      </c>
      <c r="I2189" s="34">
        <f t="shared" ca="1" si="634"/>
        <v>2189.3961674556904</v>
      </c>
      <c r="J2189" s="18">
        <f ca="1">SUM(INDIRECT(ADDRESS(ROW(F2189),COLUMN(F2189),4)):INDIRECT(ADDRESS(ROW(F2189)+N$5-1,COLUMN(F2189),4)))</f>
        <v>24100</v>
      </c>
      <c r="K2189" s="18">
        <f t="shared" ca="1" si="635"/>
        <v>16350</v>
      </c>
      <c r="L2189" s="18">
        <f t="shared" ca="1" si="645"/>
        <v>0</v>
      </c>
      <c r="M2189" s="18">
        <f t="shared" ca="1" si="629"/>
        <v>0</v>
      </c>
      <c r="N2189" s="34">
        <f t="shared" ca="1" si="636"/>
        <v>14846.089950158896</v>
      </c>
      <c r="P2189" s="18">
        <f t="shared" ca="1" si="630"/>
        <v>1110.6038325443094</v>
      </c>
      <c r="Q2189" s="47">
        <f ca="1">SUM(L$15:L2189)-SUM(M$15:M2189)</f>
        <v>16350</v>
      </c>
      <c r="R2189" s="47" t="str">
        <f t="shared" ca="1" si="631"/>
        <v>M2192</v>
      </c>
      <c r="S2189" s="40">
        <f t="shared" ca="1" si="637"/>
        <v>0</v>
      </c>
      <c r="T2189" s="46">
        <f t="shared" ca="1" si="638"/>
        <v>17</v>
      </c>
      <c r="X2189" s="74">
        <f t="shared" ca="1" si="639"/>
        <v>-1.1106038325443095</v>
      </c>
      <c r="Y2189" s="75">
        <f t="shared" ca="1" si="640"/>
        <v>-1.1106038325443095</v>
      </c>
      <c r="Z2189" s="74">
        <f t="shared" ca="1" si="641"/>
        <v>0.32936002271799486</v>
      </c>
      <c r="AA2189" s="76">
        <f t="shared" ca="1" si="642"/>
        <v>-1110.6038325443094</v>
      </c>
      <c r="AB2189" s="76">
        <f t="shared" ca="1" si="643"/>
        <v>329.36002271799487</v>
      </c>
    </row>
    <row r="2190" spans="1:28" x14ac:dyDescent="0.25">
      <c r="A2190" s="2">
        <f t="shared" si="644"/>
        <v>16</v>
      </c>
      <c r="B2190" s="16">
        <f ca="1">VLOOKUP(A2190,PERIODS!$O$4:$P$33,2,FALSE)</f>
        <v>3.3000000000000002E-2</v>
      </c>
      <c r="C2190" s="15"/>
      <c r="D2190" s="18">
        <v>2176</v>
      </c>
      <c r="E2190" s="34">
        <f t="shared" ca="1" si="646"/>
        <v>14846.089950158896</v>
      </c>
      <c r="F2190" s="34">
        <f t="shared" ca="1" si="628"/>
        <v>3300</v>
      </c>
      <c r="G2190" s="69">
        <f t="shared" ca="1" si="632"/>
        <v>0</v>
      </c>
      <c r="H2190" s="34">
        <f t="shared" ca="1" si="633"/>
        <v>414.13939324769507</v>
      </c>
      <c r="I2190" s="34">
        <f t="shared" ca="1" si="634"/>
        <v>3714.1393932476949</v>
      </c>
      <c r="J2190" s="18">
        <f ca="1">SUM(INDIRECT(ADDRESS(ROW(F2190),COLUMN(F2190),4)):INDIRECT(ADDRESS(ROW(F2190)+N$5-1,COLUMN(F2190),4)))</f>
        <v>24300</v>
      </c>
      <c r="K2190" s="18">
        <f t="shared" ca="1" si="635"/>
        <v>0</v>
      </c>
      <c r="L2190" s="18">
        <f t="shared" ca="1" si="645"/>
        <v>0</v>
      </c>
      <c r="M2190" s="18">
        <f t="shared" ca="1" si="629"/>
        <v>16350</v>
      </c>
      <c r="N2190" s="34">
        <f t="shared" ca="1" si="636"/>
        <v>27481.950556911201</v>
      </c>
      <c r="P2190" s="18">
        <f t="shared" ca="1" si="630"/>
        <v>414.13939324769507</v>
      </c>
      <c r="Q2190" s="47">
        <f ca="1">SUM(L$15:L2190)-SUM(M$15:M2190)</f>
        <v>0</v>
      </c>
      <c r="R2190" s="47" t="str">
        <f t="shared" ca="1" si="631"/>
        <v>M2193</v>
      </c>
      <c r="S2190" s="40">
        <f t="shared" ca="1" si="637"/>
        <v>0</v>
      </c>
      <c r="T2190" s="46">
        <f t="shared" ca="1" si="638"/>
        <v>58</v>
      </c>
      <c r="X2190" s="74">
        <f t="shared" ca="1" si="639"/>
        <v>0.41413939324769505</v>
      </c>
      <c r="Y2190" s="75">
        <f t="shared" ca="1" si="640"/>
        <v>0.41413939324769505</v>
      </c>
      <c r="Z2190" s="74">
        <f t="shared" ca="1" si="641"/>
        <v>1.5130680236510607</v>
      </c>
      <c r="AA2190" s="76">
        <f t="shared" ca="1" si="642"/>
        <v>414.13939324769507</v>
      </c>
      <c r="AB2190" s="76">
        <f t="shared" ca="1" si="643"/>
        <v>1513.0680236510607</v>
      </c>
    </row>
    <row r="2191" spans="1:28" x14ac:dyDescent="0.25">
      <c r="A2191" s="2">
        <f t="shared" si="644"/>
        <v>17</v>
      </c>
      <c r="B2191" s="16">
        <f ca="1">VLOOKUP(A2191,PERIODS!$O$4:$P$33,2,FALSE)</f>
        <v>3.5000000000000003E-2</v>
      </c>
      <c r="C2191" s="15"/>
      <c r="D2191" s="18">
        <v>2177</v>
      </c>
      <c r="E2191" s="34">
        <f t="shared" ca="1" si="646"/>
        <v>27481.950556911201</v>
      </c>
      <c r="F2191" s="34">
        <f t="shared" ref="F2191:F2254" ca="1" si="647">F$2*B2191</f>
        <v>3500.0000000000005</v>
      </c>
      <c r="G2191" s="69">
        <f t="shared" ca="1" si="632"/>
        <v>0</v>
      </c>
      <c r="H2191" s="34">
        <f t="shared" ca="1" si="633"/>
        <v>-615.56876437949506</v>
      </c>
      <c r="I2191" s="34">
        <f t="shared" ca="1" si="634"/>
        <v>2884.4312356205055</v>
      </c>
      <c r="J2191" s="18">
        <f ca="1">SUM(INDIRECT(ADDRESS(ROW(F2191),COLUMN(F2191),4)):INDIRECT(ADDRESS(ROW(F2191)+N$5-1,COLUMN(F2191),4)))</f>
        <v>24500.000000000004</v>
      </c>
      <c r="K2191" s="18">
        <f t="shared" ca="1" si="635"/>
        <v>0</v>
      </c>
      <c r="L2191" s="18">
        <f t="shared" ca="1" si="645"/>
        <v>0</v>
      </c>
      <c r="M2191" s="18">
        <f t="shared" ref="M2191:M2254" ca="1" si="648">SUMIF($R$15:$R$8014,ADDRESS(ROW(M2191),COLUMN(M2191),4),$L$15:$L$8014)</f>
        <v>0</v>
      </c>
      <c r="N2191" s="34">
        <f t="shared" ca="1" si="636"/>
        <v>24597.519321290696</v>
      </c>
      <c r="P2191" s="18">
        <f t="shared" ref="P2191:P2254" ca="1" si="649">ABS(H2191)</f>
        <v>615.56876437949506</v>
      </c>
      <c r="Q2191" s="47">
        <f ca="1">SUM(L$15:L2191)-SUM(M$15:M2191)</f>
        <v>0</v>
      </c>
      <c r="R2191" s="47" t="str">
        <f t="shared" ref="R2191:R2254" ca="1" si="650">ADDRESS(ROW(M2191)+$N$3+RANDBETWEEN(-$N$4,$N$4),COLUMN(M2191),4)</f>
        <v>M2194</v>
      </c>
      <c r="S2191" s="40">
        <f t="shared" ca="1" si="637"/>
        <v>0</v>
      </c>
      <c r="T2191" s="46">
        <f t="shared" ca="1" si="638"/>
        <v>77</v>
      </c>
      <c r="X2191" s="74">
        <f t="shared" ca="1" si="639"/>
        <v>-0.61556876437949504</v>
      </c>
      <c r="Y2191" s="75">
        <f t="shared" ca="1" si="640"/>
        <v>-0.61556876437949504</v>
      </c>
      <c r="Z2191" s="74">
        <f t="shared" ca="1" si="641"/>
        <v>0.54033348545614057</v>
      </c>
      <c r="AA2191" s="76">
        <f t="shared" ca="1" si="642"/>
        <v>-615.56876437949506</v>
      </c>
      <c r="AB2191" s="76">
        <f t="shared" ca="1" si="643"/>
        <v>540.33348545614058</v>
      </c>
    </row>
    <row r="2192" spans="1:28" x14ac:dyDescent="0.25">
      <c r="A2192" s="2">
        <f t="shared" si="644"/>
        <v>18</v>
      </c>
      <c r="B2192" s="16">
        <f ca="1">VLOOKUP(A2192,PERIODS!$O$4:$P$33,2,FALSE)</f>
        <v>3.5000000000000003E-2</v>
      </c>
      <c r="C2192" s="15"/>
      <c r="D2192" s="18">
        <v>2178</v>
      </c>
      <c r="E2192" s="34">
        <f t="shared" ca="1" si="646"/>
        <v>24597.519321290696</v>
      </c>
      <c r="F2192" s="34">
        <f t="shared" ca="1" si="647"/>
        <v>3500.0000000000005</v>
      </c>
      <c r="G2192" s="69">
        <f t="shared" ref="G2192:G2255" ca="1" si="651">((2*RAND()*$F$5)-$F$5)*E2192</f>
        <v>0</v>
      </c>
      <c r="H2192" s="34">
        <f t="shared" ref="H2192:H2255" ca="1" si="652">IF($S$3="NORM",AA2192,IF($S$3="LOGNORM",AB2192,0))</f>
        <v>338.81683289909199</v>
      </c>
      <c r="I2192" s="34">
        <f t="shared" ref="I2192:I2255" ca="1" si="653">IF(F2192+H2192&lt;0,0,F2192+H2192)</f>
        <v>3838.8168328990923</v>
      </c>
      <c r="J2192" s="18">
        <f ca="1">SUM(INDIRECT(ADDRESS(ROW(F2192),COLUMN(F2192),4)):INDIRECT(ADDRESS(ROW(F2192)+N$5-1,COLUMN(F2192),4)))</f>
        <v>24500.000000000004</v>
      </c>
      <c r="K2192" s="18">
        <f t="shared" ref="K2192:K2255" ca="1" si="654">Q2192</f>
        <v>0</v>
      </c>
      <c r="L2192" s="18">
        <f t="shared" ca="1" si="645"/>
        <v>0</v>
      </c>
      <c r="M2192" s="18">
        <f t="shared" ca="1" si="648"/>
        <v>0</v>
      </c>
      <c r="N2192" s="34">
        <f t="shared" ref="N2192:N2255" ca="1" si="655">E2192+G2192-I2192+M2192-S2192</f>
        <v>20758.702488391602</v>
      </c>
      <c r="P2192" s="18">
        <f t="shared" ca="1" si="649"/>
        <v>338.81683289909199</v>
      </c>
      <c r="Q2192" s="47">
        <f ca="1">SUM(L$15:L2192)-SUM(M$15:M2192)</f>
        <v>0</v>
      </c>
      <c r="R2192" s="47" t="str">
        <f t="shared" ca="1" si="650"/>
        <v>M2195</v>
      </c>
      <c r="S2192" s="40">
        <f t="shared" ref="S2192:S2255" ca="1" si="656">IF(T2192&gt;N$6*100,M2192,0)</f>
        <v>0</v>
      </c>
      <c r="T2192" s="46">
        <f t="shared" ref="T2192:T2255" ca="1" si="657">RANDBETWEEN(0,100)</f>
        <v>76</v>
      </c>
      <c r="X2192" s="74">
        <f t="shared" ref="X2192:X2255" ca="1" si="658">NORMINV(RAND(),0,1)</f>
        <v>0.33881683289909198</v>
      </c>
      <c r="Y2192" s="75">
        <f t="shared" ref="Y2192:Y2255" ca="1" si="659">IF(AND(X2192&gt;$F$6,$F$6&gt;0),$F$6,X2192)</f>
        <v>0.33881683289909198</v>
      </c>
      <c r="Z2192" s="74">
        <f t="shared" ref="Z2192:Z2255" ca="1" si="660">EXP(Y2192)</f>
        <v>1.4032862857903181</v>
      </c>
      <c r="AA2192" s="76">
        <f t="shared" ref="AA2192:AA2255" ca="1" si="661">$F$3*Y2192</f>
        <v>338.81683289909199</v>
      </c>
      <c r="AB2192" s="76">
        <f t="shared" ref="AB2192:AB2255" ca="1" si="662">$F$3*Z2192</f>
        <v>1403.2862857903181</v>
      </c>
    </row>
    <row r="2193" spans="1:28" x14ac:dyDescent="0.25">
      <c r="A2193" s="2">
        <f t="shared" ref="A2193:A2256" si="663">IF(AND(A2192=12,OR(A$14="MS",A$14="M0")),1,IF(AND(A2192=4,OR(A$14="WS",A$14="W0")),1,IF(AND(A2192=30,OR(A$14="DS",A$14="D0")),1,A2192+1)))</f>
        <v>19</v>
      </c>
      <c r="B2193" s="16">
        <f ca="1">VLOOKUP(A2193,PERIODS!$O$4:$P$33,2,FALSE)</f>
        <v>3.5000000000000003E-2</v>
      </c>
      <c r="C2193" s="15"/>
      <c r="D2193" s="18">
        <v>2179</v>
      </c>
      <c r="E2193" s="34">
        <f t="shared" ca="1" si="646"/>
        <v>20758.702488391602</v>
      </c>
      <c r="F2193" s="34">
        <f t="shared" ca="1" si="647"/>
        <v>3500.0000000000005</v>
      </c>
      <c r="G2193" s="69">
        <f t="shared" ca="1" si="651"/>
        <v>0</v>
      </c>
      <c r="H2193" s="34">
        <f t="shared" ca="1" si="652"/>
        <v>-772.28687534021071</v>
      </c>
      <c r="I2193" s="34">
        <f t="shared" ca="1" si="653"/>
        <v>2727.7131246597896</v>
      </c>
      <c r="J2193" s="18">
        <f ca="1">SUM(INDIRECT(ADDRESS(ROW(F2193),COLUMN(F2193),4)):INDIRECT(ADDRESS(ROW(F2193)+N$5-1,COLUMN(F2193),4)))</f>
        <v>24500.000000000004</v>
      </c>
      <c r="K2193" s="18">
        <f t="shared" ca="1" si="654"/>
        <v>16350</v>
      </c>
      <c r="L2193" s="18">
        <f t="shared" ref="L2193:L2256" ca="1" si="664">IF((E2193+K2192)&lt;J2193,N$2,0)</f>
        <v>16350</v>
      </c>
      <c r="M2193" s="18">
        <f t="shared" ca="1" si="648"/>
        <v>0</v>
      </c>
      <c r="N2193" s="34">
        <f t="shared" ca="1" si="655"/>
        <v>18030.989363731813</v>
      </c>
      <c r="P2193" s="18">
        <f t="shared" ca="1" si="649"/>
        <v>772.28687534021071</v>
      </c>
      <c r="Q2193" s="47">
        <f ca="1">SUM(L$15:L2193)-SUM(M$15:M2193)</f>
        <v>16350</v>
      </c>
      <c r="R2193" s="47" t="str">
        <f t="shared" ca="1" si="650"/>
        <v>M2196</v>
      </c>
      <c r="S2193" s="40">
        <f t="shared" ca="1" si="656"/>
        <v>0</v>
      </c>
      <c r="T2193" s="46">
        <f t="shared" ca="1" si="657"/>
        <v>61</v>
      </c>
      <c r="X2193" s="74">
        <f t="shared" ca="1" si="658"/>
        <v>-0.77228687534021068</v>
      </c>
      <c r="Y2193" s="75">
        <f t="shared" ca="1" si="659"/>
        <v>-0.77228687534021068</v>
      </c>
      <c r="Z2193" s="74">
        <f t="shared" ca="1" si="660"/>
        <v>0.46195542495330727</v>
      </c>
      <c r="AA2193" s="76">
        <f t="shared" ca="1" si="661"/>
        <v>-772.28687534021071</v>
      </c>
      <c r="AB2193" s="76">
        <f t="shared" ca="1" si="662"/>
        <v>461.95542495330727</v>
      </c>
    </row>
    <row r="2194" spans="1:28" x14ac:dyDescent="0.25">
      <c r="A2194" s="2">
        <f t="shared" si="663"/>
        <v>20</v>
      </c>
      <c r="B2194" s="16">
        <f ca="1">VLOOKUP(A2194,PERIODS!$O$4:$P$33,2,FALSE)</f>
        <v>3.5000000000000003E-2</v>
      </c>
      <c r="C2194" s="15"/>
      <c r="D2194" s="18">
        <v>2180</v>
      </c>
      <c r="E2194" s="34">
        <f t="shared" ca="1" si="646"/>
        <v>18030.989363731813</v>
      </c>
      <c r="F2194" s="34">
        <f t="shared" ca="1" si="647"/>
        <v>3500.0000000000005</v>
      </c>
      <c r="G2194" s="69">
        <f t="shared" ca="1" si="651"/>
        <v>0</v>
      </c>
      <c r="H2194" s="34">
        <f t="shared" ca="1" si="652"/>
        <v>946.92451543343554</v>
      </c>
      <c r="I2194" s="34">
        <f t="shared" ca="1" si="653"/>
        <v>4446.9245154334358</v>
      </c>
      <c r="J2194" s="18">
        <f ca="1">SUM(INDIRECT(ADDRESS(ROW(F2194),COLUMN(F2194),4)):INDIRECT(ADDRESS(ROW(F2194)+N$5-1,COLUMN(F2194),4)))</f>
        <v>24500.000000000004</v>
      </c>
      <c r="K2194" s="18">
        <f t="shared" ca="1" si="654"/>
        <v>16350</v>
      </c>
      <c r="L2194" s="18">
        <f t="shared" ca="1" si="664"/>
        <v>0</v>
      </c>
      <c r="M2194" s="18">
        <f t="shared" ca="1" si="648"/>
        <v>0</v>
      </c>
      <c r="N2194" s="34">
        <f t="shared" ca="1" si="655"/>
        <v>13584.064848298378</v>
      </c>
      <c r="P2194" s="18">
        <f t="shared" ca="1" si="649"/>
        <v>946.92451543343554</v>
      </c>
      <c r="Q2194" s="47">
        <f ca="1">SUM(L$15:L2194)-SUM(M$15:M2194)</f>
        <v>16350</v>
      </c>
      <c r="R2194" s="47" t="str">
        <f t="shared" ca="1" si="650"/>
        <v>M2197</v>
      </c>
      <c r="S2194" s="40">
        <f t="shared" ca="1" si="656"/>
        <v>0</v>
      </c>
      <c r="T2194" s="46">
        <f t="shared" ca="1" si="657"/>
        <v>21</v>
      </c>
      <c r="X2194" s="74">
        <f t="shared" ca="1" si="658"/>
        <v>0.94692451543343559</v>
      </c>
      <c r="Y2194" s="75">
        <f t="shared" ca="1" si="659"/>
        <v>0.94692451543343559</v>
      </c>
      <c r="Z2194" s="74">
        <f t="shared" ca="1" si="660"/>
        <v>2.5777695652419115</v>
      </c>
      <c r="AA2194" s="76">
        <f t="shared" ca="1" si="661"/>
        <v>946.92451543343554</v>
      </c>
      <c r="AB2194" s="76">
        <f t="shared" ca="1" si="662"/>
        <v>2577.7695652419116</v>
      </c>
    </row>
    <row r="2195" spans="1:28" x14ac:dyDescent="0.25">
      <c r="A2195" s="2">
        <f t="shared" si="663"/>
        <v>21</v>
      </c>
      <c r="B2195" s="16">
        <f ca="1">VLOOKUP(A2195,PERIODS!$O$4:$P$33,2,FALSE)</f>
        <v>3.5000000000000003E-2</v>
      </c>
      <c r="C2195" s="15"/>
      <c r="D2195" s="18">
        <v>2181</v>
      </c>
      <c r="E2195" s="34">
        <f t="shared" ca="1" si="646"/>
        <v>13584.064848298378</v>
      </c>
      <c r="F2195" s="34">
        <f t="shared" ca="1" si="647"/>
        <v>3500.0000000000005</v>
      </c>
      <c r="G2195" s="69">
        <f t="shared" ca="1" si="651"/>
        <v>0</v>
      </c>
      <c r="H2195" s="34">
        <f t="shared" ca="1" si="652"/>
        <v>721.40717854906882</v>
      </c>
      <c r="I2195" s="34">
        <f t="shared" ca="1" si="653"/>
        <v>4221.4071785490696</v>
      </c>
      <c r="J2195" s="18">
        <f ca="1">SUM(INDIRECT(ADDRESS(ROW(F2195),COLUMN(F2195),4)):INDIRECT(ADDRESS(ROW(F2195)+N$5-1,COLUMN(F2195),4)))</f>
        <v>24500.000000000004</v>
      </c>
      <c r="K2195" s="18">
        <f t="shared" ca="1" si="654"/>
        <v>16350</v>
      </c>
      <c r="L2195" s="18">
        <f t="shared" ca="1" si="664"/>
        <v>0</v>
      </c>
      <c r="M2195" s="18">
        <f t="shared" ca="1" si="648"/>
        <v>0</v>
      </c>
      <c r="N2195" s="34">
        <f t="shared" ca="1" si="655"/>
        <v>9362.6576697493074</v>
      </c>
      <c r="P2195" s="18">
        <f t="shared" ca="1" si="649"/>
        <v>721.40717854906882</v>
      </c>
      <c r="Q2195" s="47">
        <f ca="1">SUM(L$15:L2195)-SUM(M$15:M2195)</f>
        <v>16350</v>
      </c>
      <c r="R2195" s="47" t="str">
        <f t="shared" ca="1" si="650"/>
        <v>M2198</v>
      </c>
      <c r="S2195" s="40">
        <f t="shared" ca="1" si="656"/>
        <v>0</v>
      </c>
      <c r="T2195" s="46">
        <f t="shared" ca="1" si="657"/>
        <v>93</v>
      </c>
      <c r="X2195" s="74">
        <f t="shared" ca="1" si="658"/>
        <v>0.72140717854906877</v>
      </c>
      <c r="Y2195" s="75">
        <f t="shared" ca="1" si="659"/>
        <v>0.72140717854906877</v>
      </c>
      <c r="Z2195" s="74">
        <f t="shared" ca="1" si="660"/>
        <v>2.057326199987294</v>
      </c>
      <c r="AA2195" s="76">
        <f t="shared" ca="1" si="661"/>
        <v>721.40717854906882</v>
      </c>
      <c r="AB2195" s="76">
        <f t="shared" ca="1" si="662"/>
        <v>2057.3261999872939</v>
      </c>
    </row>
    <row r="2196" spans="1:28" x14ac:dyDescent="0.25">
      <c r="A2196" s="2">
        <f t="shared" si="663"/>
        <v>22</v>
      </c>
      <c r="B2196" s="16">
        <f ca="1">VLOOKUP(A2196,PERIODS!$O$4:$P$33,2,FALSE)</f>
        <v>3.5000000000000003E-2</v>
      </c>
      <c r="C2196" s="15"/>
      <c r="D2196" s="18">
        <v>2182</v>
      </c>
      <c r="E2196" s="34">
        <f t="shared" ca="1" si="646"/>
        <v>9362.6576697493074</v>
      </c>
      <c r="F2196" s="34">
        <f t="shared" ca="1" si="647"/>
        <v>3500.0000000000005</v>
      </c>
      <c r="G2196" s="69">
        <f t="shared" ca="1" si="651"/>
        <v>0</v>
      </c>
      <c r="H2196" s="34">
        <f t="shared" ca="1" si="652"/>
        <v>-68.558584428795641</v>
      </c>
      <c r="I2196" s="34">
        <f t="shared" ca="1" si="653"/>
        <v>3431.4414155712047</v>
      </c>
      <c r="J2196" s="18">
        <f ca="1">SUM(INDIRECT(ADDRESS(ROW(F2196),COLUMN(F2196),4)):INDIRECT(ADDRESS(ROW(F2196)+N$5-1,COLUMN(F2196),4)))</f>
        <v>25000.000000000004</v>
      </c>
      <c r="K2196" s="18">
        <f t="shared" ca="1" si="654"/>
        <v>0</v>
      </c>
      <c r="L2196" s="18">
        <f t="shared" ca="1" si="664"/>
        <v>0</v>
      </c>
      <c r="M2196" s="18">
        <f t="shared" ca="1" si="648"/>
        <v>16350</v>
      </c>
      <c r="N2196" s="34">
        <f t="shared" ca="1" si="655"/>
        <v>5931.2162541781036</v>
      </c>
      <c r="P2196" s="18">
        <f t="shared" ca="1" si="649"/>
        <v>68.558584428795641</v>
      </c>
      <c r="Q2196" s="47">
        <f ca="1">SUM(L$15:L2196)-SUM(M$15:M2196)</f>
        <v>0</v>
      </c>
      <c r="R2196" s="47" t="str">
        <f t="shared" ca="1" si="650"/>
        <v>M2199</v>
      </c>
      <c r="S2196" s="40">
        <f t="shared" ca="1" si="656"/>
        <v>16350</v>
      </c>
      <c r="T2196" s="46">
        <f t="shared" ca="1" si="657"/>
        <v>100</v>
      </c>
      <c r="X2196" s="74">
        <f t="shared" ca="1" si="658"/>
        <v>-6.8558584428795644E-2</v>
      </c>
      <c r="Y2196" s="75">
        <f t="shared" ca="1" si="659"/>
        <v>-6.8558584428795644E-2</v>
      </c>
      <c r="Z2196" s="74">
        <f t="shared" ca="1" si="660"/>
        <v>0.93373875594947098</v>
      </c>
      <c r="AA2196" s="76">
        <f t="shared" ca="1" si="661"/>
        <v>-68.558584428795641</v>
      </c>
      <c r="AB2196" s="76">
        <f t="shared" ca="1" si="662"/>
        <v>933.73875594947094</v>
      </c>
    </row>
    <row r="2197" spans="1:28" x14ac:dyDescent="0.25">
      <c r="A2197" s="2">
        <f t="shared" si="663"/>
        <v>23</v>
      </c>
      <c r="B2197" s="16">
        <f ca="1">VLOOKUP(A2197,PERIODS!$O$4:$P$33,2,FALSE)</f>
        <v>3.5000000000000003E-2</v>
      </c>
      <c r="C2197" s="15"/>
      <c r="D2197" s="18">
        <v>2183</v>
      </c>
      <c r="E2197" s="34">
        <f t="shared" ca="1" si="646"/>
        <v>5931.2162541781036</v>
      </c>
      <c r="F2197" s="34">
        <f t="shared" ca="1" si="647"/>
        <v>3500.0000000000005</v>
      </c>
      <c r="G2197" s="69">
        <f t="shared" ca="1" si="651"/>
        <v>0</v>
      </c>
      <c r="H2197" s="34">
        <f t="shared" ca="1" si="652"/>
        <v>-378.99330330756186</v>
      </c>
      <c r="I2197" s="34">
        <f t="shared" ca="1" si="653"/>
        <v>3121.0066966924387</v>
      </c>
      <c r="J2197" s="18">
        <f ca="1">SUM(INDIRECT(ADDRESS(ROW(F2197),COLUMN(F2197),4)):INDIRECT(ADDRESS(ROW(F2197)+N$5-1,COLUMN(F2197),4)))</f>
        <v>25500.000000000004</v>
      </c>
      <c r="K2197" s="18">
        <f t="shared" ca="1" si="654"/>
        <v>16350</v>
      </c>
      <c r="L2197" s="18">
        <f t="shared" ca="1" si="664"/>
        <v>16350</v>
      </c>
      <c r="M2197" s="18">
        <f t="shared" ca="1" si="648"/>
        <v>0</v>
      </c>
      <c r="N2197" s="34">
        <f t="shared" ca="1" si="655"/>
        <v>2810.2095574856648</v>
      </c>
      <c r="P2197" s="18">
        <f t="shared" ca="1" si="649"/>
        <v>378.99330330756186</v>
      </c>
      <c r="Q2197" s="47">
        <f ca="1">SUM(L$15:L2197)-SUM(M$15:M2197)</f>
        <v>16350</v>
      </c>
      <c r="R2197" s="47" t="str">
        <f t="shared" ca="1" si="650"/>
        <v>M2200</v>
      </c>
      <c r="S2197" s="40">
        <f t="shared" ca="1" si="656"/>
        <v>0</v>
      </c>
      <c r="T2197" s="46">
        <f t="shared" ca="1" si="657"/>
        <v>62</v>
      </c>
      <c r="X2197" s="74">
        <f t="shared" ca="1" si="658"/>
        <v>-0.37899330330756187</v>
      </c>
      <c r="Y2197" s="75">
        <f t="shared" ca="1" si="659"/>
        <v>-0.37899330330756187</v>
      </c>
      <c r="Z2197" s="74">
        <f t="shared" ca="1" si="660"/>
        <v>0.68455019687305563</v>
      </c>
      <c r="AA2197" s="76">
        <f t="shared" ca="1" si="661"/>
        <v>-378.99330330756186</v>
      </c>
      <c r="AB2197" s="76">
        <f t="shared" ca="1" si="662"/>
        <v>684.5501968730556</v>
      </c>
    </row>
    <row r="2198" spans="1:28" x14ac:dyDescent="0.25">
      <c r="A2198" s="2">
        <f t="shared" si="663"/>
        <v>24</v>
      </c>
      <c r="B2198" s="16">
        <f ca="1">VLOOKUP(A2198,PERIODS!$O$4:$P$33,2,FALSE)</f>
        <v>3.5000000000000003E-2</v>
      </c>
      <c r="C2198" s="15"/>
      <c r="D2198" s="18">
        <v>2184</v>
      </c>
      <c r="E2198" s="34">
        <f t="shared" ca="1" si="646"/>
        <v>2810.2095574856648</v>
      </c>
      <c r="F2198" s="34">
        <f t="shared" ca="1" si="647"/>
        <v>3500.0000000000005</v>
      </c>
      <c r="G2198" s="69">
        <f t="shared" ca="1" si="651"/>
        <v>0</v>
      </c>
      <c r="H2198" s="34">
        <f t="shared" ca="1" si="652"/>
        <v>-488.08612687499436</v>
      </c>
      <c r="I2198" s="34">
        <f t="shared" ca="1" si="653"/>
        <v>3011.9138731250059</v>
      </c>
      <c r="J2198" s="18">
        <f ca="1">SUM(INDIRECT(ADDRESS(ROW(F2198),COLUMN(F2198),4)):INDIRECT(ADDRESS(ROW(F2198)+N$5-1,COLUMN(F2198),4)))</f>
        <v>26000</v>
      </c>
      <c r="K2198" s="18">
        <f t="shared" ca="1" si="654"/>
        <v>32700</v>
      </c>
      <c r="L2198" s="18">
        <f t="shared" ca="1" si="664"/>
        <v>16350</v>
      </c>
      <c r="M2198" s="18">
        <f t="shared" ca="1" si="648"/>
        <v>0</v>
      </c>
      <c r="N2198" s="34">
        <f t="shared" ca="1" si="655"/>
        <v>-201.70431563934108</v>
      </c>
      <c r="P2198" s="18">
        <f t="shared" ca="1" si="649"/>
        <v>488.08612687499436</v>
      </c>
      <c r="Q2198" s="47">
        <f ca="1">SUM(L$15:L2198)-SUM(M$15:M2198)</f>
        <v>32700</v>
      </c>
      <c r="R2198" s="47" t="str">
        <f t="shared" ca="1" si="650"/>
        <v>M2201</v>
      </c>
      <c r="S2198" s="40">
        <f t="shared" ca="1" si="656"/>
        <v>0</v>
      </c>
      <c r="T2198" s="46">
        <f t="shared" ca="1" si="657"/>
        <v>14</v>
      </c>
      <c r="X2198" s="74">
        <f t="shared" ca="1" si="658"/>
        <v>-0.48808612687499436</v>
      </c>
      <c r="Y2198" s="75">
        <f t="shared" ca="1" si="659"/>
        <v>-0.48808612687499436</v>
      </c>
      <c r="Z2198" s="74">
        <f t="shared" ca="1" si="660"/>
        <v>0.61380000608982099</v>
      </c>
      <c r="AA2198" s="76">
        <f t="shared" ca="1" si="661"/>
        <v>-488.08612687499436</v>
      </c>
      <c r="AB2198" s="76">
        <f t="shared" ca="1" si="662"/>
        <v>613.80000608982095</v>
      </c>
    </row>
    <row r="2199" spans="1:28" x14ac:dyDescent="0.25">
      <c r="A2199" s="2">
        <f t="shared" si="663"/>
        <v>25</v>
      </c>
      <c r="B2199" s="16">
        <f ca="1">VLOOKUP(A2199,PERIODS!$O$4:$P$33,2,FALSE)</f>
        <v>3.5000000000000003E-2</v>
      </c>
      <c r="C2199" s="15"/>
      <c r="D2199" s="18">
        <v>2185</v>
      </c>
      <c r="E2199" s="34">
        <f t="shared" ca="1" si="646"/>
        <v>-201.70431563934108</v>
      </c>
      <c r="F2199" s="34">
        <f t="shared" ca="1" si="647"/>
        <v>3500.0000000000005</v>
      </c>
      <c r="G2199" s="69">
        <f t="shared" ca="1" si="651"/>
        <v>0</v>
      </c>
      <c r="H2199" s="34">
        <f t="shared" ca="1" si="652"/>
        <v>-52.216761083071688</v>
      </c>
      <c r="I2199" s="34">
        <f t="shared" ca="1" si="653"/>
        <v>3447.7832389169289</v>
      </c>
      <c r="J2199" s="18">
        <f ca="1">SUM(INDIRECT(ADDRESS(ROW(F2199),COLUMN(F2199),4)):INDIRECT(ADDRESS(ROW(F2199)+N$5-1,COLUMN(F2199),4)))</f>
        <v>24900</v>
      </c>
      <c r="K2199" s="18">
        <f t="shared" ca="1" si="654"/>
        <v>32700</v>
      </c>
      <c r="L2199" s="18">
        <f t="shared" ca="1" si="664"/>
        <v>0</v>
      </c>
      <c r="M2199" s="18">
        <f t="shared" ca="1" si="648"/>
        <v>0</v>
      </c>
      <c r="N2199" s="34">
        <f t="shared" ca="1" si="655"/>
        <v>-3649.48755455627</v>
      </c>
      <c r="P2199" s="18">
        <f t="shared" ca="1" si="649"/>
        <v>52.216761083071688</v>
      </c>
      <c r="Q2199" s="47">
        <f ca="1">SUM(L$15:L2199)-SUM(M$15:M2199)</f>
        <v>32700</v>
      </c>
      <c r="R2199" s="47" t="str">
        <f t="shared" ca="1" si="650"/>
        <v>M2202</v>
      </c>
      <c r="S2199" s="40">
        <f t="shared" ca="1" si="656"/>
        <v>0</v>
      </c>
      <c r="T2199" s="46">
        <f t="shared" ca="1" si="657"/>
        <v>84</v>
      </c>
      <c r="X2199" s="74">
        <f t="shared" ca="1" si="658"/>
        <v>-5.2216761083071689E-2</v>
      </c>
      <c r="Y2199" s="75">
        <f t="shared" ca="1" si="659"/>
        <v>-5.2216761083071689E-2</v>
      </c>
      <c r="Z2199" s="74">
        <f t="shared" ca="1" si="660"/>
        <v>0.9491231115901928</v>
      </c>
      <c r="AA2199" s="76">
        <f t="shared" ca="1" si="661"/>
        <v>-52.216761083071688</v>
      </c>
      <c r="AB2199" s="76">
        <f t="shared" ca="1" si="662"/>
        <v>949.12311159019282</v>
      </c>
    </row>
    <row r="2200" spans="1:28" x14ac:dyDescent="0.25">
      <c r="A2200" s="2">
        <f t="shared" si="663"/>
        <v>26</v>
      </c>
      <c r="B2200" s="16">
        <f ca="1">VLOOKUP(A2200,PERIODS!$O$4:$P$33,2,FALSE)</f>
        <v>3.5000000000000003E-2</v>
      </c>
      <c r="C2200" s="15"/>
      <c r="D2200" s="18">
        <v>2186</v>
      </c>
      <c r="E2200" s="34">
        <f t="shared" ca="1" si="646"/>
        <v>-3649.48755455627</v>
      </c>
      <c r="F2200" s="34">
        <f t="shared" ca="1" si="647"/>
        <v>3500.0000000000005</v>
      </c>
      <c r="G2200" s="69">
        <f t="shared" ca="1" si="651"/>
        <v>0</v>
      </c>
      <c r="H2200" s="34">
        <f t="shared" ca="1" si="652"/>
        <v>72.062825467264972</v>
      </c>
      <c r="I2200" s="34">
        <f t="shared" ca="1" si="653"/>
        <v>3572.0628254672656</v>
      </c>
      <c r="J2200" s="18">
        <f ca="1">SUM(INDIRECT(ADDRESS(ROW(F2200),COLUMN(F2200),4)):INDIRECT(ADDRESS(ROW(F2200)+N$5-1,COLUMN(F2200),4)))</f>
        <v>23900</v>
      </c>
      <c r="K2200" s="18">
        <f t="shared" ca="1" si="654"/>
        <v>16350</v>
      </c>
      <c r="L2200" s="18">
        <f t="shared" ca="1" si="664"/>
        <v>0</v>
      </c>
      <c r="M2200" s="18">
        <f t="shared" ca="1" si="648"/>
        <v>16350</v>
      </c>
      <c r="N2200" s="34">
        <f t="shared" ca="1" si="655"/>
        <v>9128.4496199764653</v>
      </c>
      <c r="P2200" s="18">
        <f t="shared" ca="1" si="649"/>
        <v>72.062825467264972</v>
      </c>
      <c r="Q2200" s="47">
        <f ca="1">SUM(L$15:L2200)-SUM(M$15:M2200)</f>
        <v>16350</v>
      </c>
      <c r="R2200" s="47" t="str">
        <f t="shared" ca="1" si="650"/>
        <v>M2203</v>
      </c>
      <c r="S2200" s="40">
        <f t="shared" ca="1" si="656"/>
        <v>0</v>
      </c>
      <c r="T2200" s="46">
        <f t="shared" ca="1" si="657"/>
        <v>37</v>
      </c>
      <c r="X2200" s="74">
        <f t="shared" ca="1" si="658"/>
        <v>7.2062825467264974E-2</v>
      </c>
      <c r="Y2200" s="75">
        <f t="shared" ca="1" si="659"/>
        <v>7.2062825467264974E-2</v>
      </c>
      <c r="Z2200" s="74">
        <f t="shared" ca="1" si="660"/>
        <v>1.0747228619088511</v>
      </c>
      <c r="AA2200" s="76">
        <f t="shared" ca="1" si="661"/>
        <v>72.062825467264972</v>
      </c>
      <c r="AB2200" s="76">
        <f t="shared" ca="1" si="662"/>
        <v>1074.7228619088512</v>
      </c>
    </row>
    <row r="2201" spans="1:28" x14ac:dyDescent="0.25">
      <c r="A2201" s="2">
        <f t="shared" si="663"/>
        <v>27</v>
      </c>
      <c r="B2201" s="16">
        <f ca="1">VLOOKUP(A2201,PERIODS!$O$4:$P$33,2,FALSE)</f>
        <v>3.5000000000000003E-2</v>
      </c>
      <c r="C2201" s="15"/>
      <c r="D2201" s="18">
        <v>2187</v>
      </c>
      <c r="E2201" s="34">
        <f t="shared" ca="1" si="646"/>
        <v>9128.4496199764653</v>
      </c>
      <c r="F2201" s="34">
        <f t="shared" ca="1" si="647"/>
        <v>3500.0000000000005</v>
      </c>
      <c r="G2201" s="69">
        <f t="shared" ca="1" si="651"/>
        <v>0</v>
      </c>
      <c r="H2201" s="34">
        <f t="shared" ca="1" si="652"/>
        <v>-1231.3248570743158</v>
      </c>
      <c r="I2201" s="34">
        <f t="shared" ca="1" si="653"/>
        <v>2268.6751429256847</v>
      </c>
      <c r="J2201" s="18">
        <f ca="1">SUM(INDIRECT(ADDRESS(ROW(F2201),COLUMN(F2201),4)):INDIRECT(ADDRESS(ROW(F2201)+N$5-1,COLUMN(F2201),4)))</f>
        <v>22900</v>
      </c>
      <c r="K2201" s="18">
        <f t="shared" ca="1" si="654"/>
        <v>0</v>
      </c>
      <c r="L2201" s="18">
        <f t="shared" ca="1" si="664"/>
        <v>0</v>
      </c>
      <c r="M2201" s="18">
        <f t="shared" ca="1" si="648"/>
        <v>16350</v>
      </c>
      <c r="N2201" s="34">
        <f t="shared" ca="1" si="655"/>
        <v>23209.774477050782</v>
      </c>
      <c r="P2201" s="18">
        <f t="shared" ca="1" si="649"/>
        <v>1231.3248570743158</v>
      </c>
      <c r="Q2201" s="47">
        <f ca="1">SUM(L$15:L2201)-SUM(M$15:M2201)</f>
        <v>0</v>
      </c>
      <c r="R2201" s="47" t="str">
        <f t="shared" ca="1" si="650"/>
        <v>M2204</v>
      </c>
      <c r="S2201" s="40">
        <f t="shared" ca="1" si="656"/>
        <v>0</v>
      </c>
      <c r="T2201" s="46">
        <f t="shared" ca="1" si="657"/>
        <v>7</v>
      </c>
      <c r="X2201" s="74">
        <f t="shared" ca="1" si="658"/>
        <v>-1.2313248570743158</v>
      </c>
      <c r="Y2201" s="75">
        <f t="shared" ca="1" si="659"/>
        <v>-1.2313248570743158</v>
      </c>
      <c r="Z2201" s="74">
        <f t="shared" ca="1" si="660"/>
        <v>0.29190558820102908</v>
      </c>
      <c r="AA2201" s="76">
        <f t="shared" ca="1" si="661"/>
        <v>-1231.3248570743158</v>
      </c>
      <c r="AB2201" s="76">
        <f t="shared" ca="1" si="662"/>
        <v>291.9055882010291</v>
      </c>
    </row>
    <row r="2202" spans="1:28" x14ac:dyDescent="0.25">
      <c r="A2202" s="2">
        <f t="shared" si="663"/>
        <v>28</v>
      </c>
      <c r="B2202" s="16">
        <f ca="1">VLOOKUP(A2202,PERIODS!$O$4:$P$33,2,FALSE)</f>
        <v>0.04</v>
      </c>
      <c r="C2202" s="15"/>
      <c r="D2202" s="18">
        <v>2188</v>
      </c>
      <c r="E2202" s="34">
        <f t="shared" ca="1" si="646"/>
        <v>23209.774477050782</v>
      </c>
      <c r="F2202" s="34">
        <f t="shared" ca="1" si="647"/>
        <v>4000</v>
      </c>
      <c r="G2202" s="69">
        <f t="shared" ca="1" si="651"/>
        <v>0</v>
      </c>
      <c r="H2202" s="34">
        <f t="shared" ca="1" si="652"/>
        <v>-306.85340589496514</v>
      </c>
      <c r="I2202" s="34">
        <f t="shared" ca="1" si="653"/>
        <v>3693.1465941050346</v>
      </c>
      <c r="J2202" s="18">
        <f ca="1">SUM(INDIRECT(ADDRESS(ROW(F2202),COLUMN(F2202),4)):INDIRECT(ADDRESS(ROW(F2202)+N$5-1,COLUMN(F2202),4)))</f>
        <v>21900</v>
      </c>
      <c r="K2202" s="18">
        <f t="shared" ca="1" si="654"/>
        <v>0</v>
      </c>
      <c r="L2202" s="18">
        <f t="shared" ca="1" si="664"/>
        <v>0</v>
      </c>
      <c r="M2202" s="18">
        <f t="shared" ca="1" si="648"/>
        <v>0</v>
      </c>
      <c r="N2202" s="34">
        <f t="shared" ca="1" si="655"/>
        <v>19516.627882945748</v>
      </c>
      <c r="P2202" s="18">
        <f t="shared" ca="1" si="649"/>
        <v>306.85340589496514</v>
      </c>
      <c r="Q2202" s="47">
        <f ca="1">SUM(L$15:L2202)-SUM(M$15:M2202)</f>
        <v>0</v>
      </c>
      <c r="R2202" s="47" t="str">
        <f t="shared" ca="1" si="650"/>
        <v>M2205</v>
      </c>
      <c r="S2202" s="40">
        <f t="shared" ca="1" si="656"/>
        <v>0</v>
      </c>
      <c r="T2202" s="46">
        <f t="shared" ca="1" si="657"/>
        <v>16</v>
      </c>
      <c r="X2202" s="74">
        <f t="shared" ca="1" si="658"/>
        <v>-0.30685340589496513</v>
      </c>
      <c r="Y2202" s="75">
        <f t="shared" ca="1" si="659"/>
        <v>-0.30685340589496513</v>
      </c>
      <c r="Z2202" s="74">
        <f t="shared" ca="1" si="660"/>
        <v>0.7357584508536017</v>
      </c>
      <c r="AA2202" s="76">
        <f t="shared" ca="1" si="661"/>
        <v>-306.85340589496514</v>
      </c>
      <c r="AB2202" s="76">
        <f t="shared" ca="1" si="662"/>
        <v>735.75845085360174</v>
      </c>
    </row>
    <row r="2203" spans="1:28" x14ac:dyDescent="0.25">
      <c r="A2203" s="2">
        <f t="shared" si="663"/>
        <v>29</v>
      </c>
      <c r="B2203" s="16">
        <f ca="1">VLOOKUP(A2203,PERIODS!$O$4:$P$33,2,FALSE)</f>
        <v>0.04</v>
      </c>
      <c r="C2203" s="15"/>
      <c r="D2203" s="18">
        <v>2189</v>
      </c>
      <c r="E2203" s="34">
        <f t="shared" ca="1" si="646"/>
        <v>19516.627882945748</v>
      </c>
      <c r="F2203" s="34">
        <f t="shared" ca="1" si="647"/>
        <v>4000</v>
      </c>
      <c r="G2203" s="69">
        <f t="shared" ca="1" si="651"/>
        <v>0</v>
      </c>
      <c r="H2203" s="34">
        <f t="shared" ca="1" si="652"/>
        <v>-245.85150971760484</v>
      </c>
      <c r="I2203" s="34">
        <f t="shared" ca="1" si="653"/>
        <v>3754.148490282395</v>
      </c>
      <c r="J2203" s="18">
        <f ca="1">SUM(INDIRECT(ADDRESS(ROW(F2203),COLUMN(F2203),4)):INDIRECT(ADDRESS(ROW(F2203)+N$5-1,COLUMN(F2203),4)))</f>
        <v>21200</v>
      </c>
      <c r="K2203" s="18">
        <f t="shared" ca="1" si="654"/>
        <v>16350</v>
      </c>
      <c r="L2203" s="18">
        <f t="shared" ca="1" si="664"/>
        <v>16350</v>
      </c>
      <c r="M2203" s="18">
        <f t="shared" ca="1" si="648"/>
        <v>0</v>
      </c>
      <c r="N2203" s="34">
        <f t="shared" ca="1" si="655"/>
        <v>15762.479392663354</v>
      </c>
      <c r="P2203" s="18">
        <f t="shared" ca="1" si="649"/>
        <v>245.85150971760484</v>
      </c>
      <c r="Q2203" s="47">
        <f ca="1">SUM(L$15:L2203)-SUM(M$15:M2203)</f>
        <v>16350</v>
      </c>
      <c r="R2203" s="47" t="str">
        <f t="shared" ca="1" si="650"/>
        <v>M2206</v>
      </c>
      <c r="S2203" s="40">
        <f t="shared" ca="1" si="656"/>
        <v>0</v>
      </c>
      <c r="T2203" s="46">
        <f t="shared" ca="1" si="657"/>
        <v>28</v>
      </c>
      <c r="X2203" s="74">
        <f t="shared" ca="1" si="658"/>
        <v>-0.24585150971760483</v>
      </c>
      <c r="Y2203" s="75">
        <f t="shared" ca="1" si="659"/>
        <v>-0.24585150971760483</v>
      </c>
      <c r="Z2203" s="74">
        <f t="shared" ca="1" si="660"/>
        <v>0.78203834139833805</v>
      </c>
      <c r="AA2203" s="76">
        <f t="shared" ca="1" si="661"/>
        <v>-245.85150971760484</v>
      </c>
      <c r="AB2203" s="76">
        <f t="shared" ca="1" si="662"/>
        <v>782.03834139833805</v>
      </c>
    </row>
    <row r="2204" spans="1:28" x14ac:dyDescent="0.25">
      <c r="A2204" s="2">
        <f t="shared" si="663"/>
        <v>30</v>
      </c>
      <c r="B2204" s="16">
        <f ca="1">VLOOKUP(A2204,PERIODS!$O$4:$P$33,2,FALSE)</f>
        <v>0.04</v>
      </c>
      <c r="C2204" s="15"/>
      <c r="D2204" s="18">
        <v>2190</v>
      </c>
      <c r="E2204" s="34">
        <f t="shared" ca="1" si="646"/>
        <v>15762.479392663354</v>
      </c>
      <c r="F2204" s="34">
        <f t="shared" ca="1" si="647"/>
        <v>4000</v>
      </c>
      <c r="G2204" s="69">
        <f t="shared" ca="1" si="651"/>
        <v>0</v>
      </c>
      <c r="H2204" s="34">
        <f t="shared" ca="1" si="652"/>
        <v>-1346.5687106201094</v>
      </c>
      <c r="I2204" s="34">
        <f t="shared" ca="1" si="653"/>
        <v>2653.4312893798906</v>
      </c>
      <c r="J2204" s="18">
        <f ca="1">SUM(INDIRECT(ADDRESS(ROW(F2204),COLUMN(F2204),4)):INDIRECT(ADDRESS(ROW(F2204)+N$5-1,COLUMN(F2204),4)))</f>
        <v>20500</v>
      </c>
      <c r="K2204" s="18">
        <f t="shared" ca="1" si="654"/>
        <v>16350</v>
      </c>
      <c r="L2204" s="18">
        <f t="shared" ca="1" si="664"/>
        <v>0</v>
      </c>
      <c r="M2204" s="18">
        <f t="shared" ca="1" si="648"/>
        <v>0</v>
      </c>
      <c r="N2204" s="34">
        <f t="shared" ca="1" si="655"/>
        <v>13109.048103283463</v>
      </c>
      <c r="P2204" s="18">
        <f t="shared" ca="1" si="649"/>
        <v>1346.5687106201094</v>
      </c>
      <c r="Q2204" s="47">
        <f ca="1">SUM(L$15:L2204)-SUM(M$15:M2204)</f>
        <v>16350</v>
      </c>
      <c r="R2204" s="47" t="str">
        <f t="shared" ca="1" si="650"/>
        <v>M2207</v>
      </c>
      <c r="S2204" s="40">
        <f t="shared" ca="1" si="656"/>
        <v>0</v>
      </c>
      <c r="T2204" s="46">
        <f t="shared" ca="1" si="657"/>
        <v>88</v>
      </c>
      <c r="X2204" s="74">
        <f t="shared" ca="1" si="658"/>
        <v>-1.3465687106201094</v>
      </c>
      <c r="Y2204" s="75">
        <f t="shared" ca="1" si="659"/>
        <v>-1.3465687106201094</v>
      </c>
      <c r="Z2204" s="74">
        <f t="shared" ca="1" si="660"/>
        <v>0.26013131686069352</v>
      </c>
      <c r="AA2204" s="76">
        <f t="shared" ca="1" si="661"/>
        <v>-1346.5687106201094</v>
      </c>
      <c r="AB2204" s="76">
        <f t="shared" ca="1" si="662"/>
        <v>260.13131686069352</v>
      </c>
    </row>
    <row r="2205" spans="1:28" x14ac:dyDescent="0.25">
      <c r="A2205" s="2">
        <f t="shared" si="663"/>
        <v>1</v>
      </c>
      <c r="B2205" s="16">
        <f ca="1">VLOOKUP(A2205,PERIODS!$O$4:$P$33,2,FALSE)</f>
        <v>2.4E-2</v>
      </c>
      <c r="C2205" s="15"/>
      <c r="D2205" s="18">
        <v>2191</v>
      </c>
      <c r="E2205" s="34">
        <f t="shared" ca="1" si="646"/>
        <v>13109.048103283463</v>
      </c>
      <c r="F2205" s="34">
        <f t="shared" ca="1" si="647"/>
        <v>2400</v>
      </c>
      <c r="G2205" s="69">
        <f t="shared" ca="1" si="651"/>
        <v>0</v>
      </c>
      <c r="H2205" s="34">
        <f t="shared" ca="1" si="652"/>
        <v>576.43623273123114</v>
      </c>
      <c r="I2205" s="34">
        <f t="shared" ca="1" si="653"/>
        <v>2976.436232731231</v>
      </c>
      <c r="J2205" s="18">
        <f ca="1">SUM(INDIRECT(ADDRESS(ROW(F2205),COLUMN(F2205),4)):INDIRECT(ADDRESS(ROW(F2205)+N$5-1,COLUMN(F2205),4)))</f>
        <v>19800</v>
      </c>
      <c r="K2205" s="18">
        <f t="shared" ca="1" si="654"/>
        <v>16350</v>
      </c>
      <c r="L2205" s="18">
        <f t="shared" ca="1" si="664"/>
        <v>0</v>
      </c>
      <c r="M2205" s="18">
        <f t="shared" ca="1" si="648"/>
        <v>0</v>
      </c>
      <c r="N2205" s="34">
        <f t="shared" ca="1" si="655"/>
        <v>10132.611870552231</v>
      </c>
      <c r="P2205" s="18">
        <f t="shared" ca="1" si="649"/>
        <v>576.43623273123114</v>
      </c>
      <c r="Q2205" s="47">
        <f ca="1">SUM(L$15:L2205)-SUM(M$15:M2205)</f>
        <v>16350</v>
      </c>
      <c r="R2205" s="47" t="str">
        <f t="shared" ca="1" si="650"/>
        <v>M2208</v>
      </c>
      <c r="S2205" s="40">
        <f t="shared" ca="1" si="656"/>
        <v>0</v>
      </c>
      <c r="T2205" s="46">
        <f t="shared" ca="1" si="657"/>
        <v>59</v>
      </c>
      <c r="X2205" s="74">
        <f t="shared" ca="1" si="658"/>
        <v>0.57643623273123112</v>
      </c>
      <c r="Y2205" s="75">
        <f t="shared" ca="1" si="659"/>
        <v>0.57643623273123112</v>
      </c>
      <c r="Z2205" s="74">
        <f t="shared" ca="1" si="660"/>
        <v>1.7796847337231125</v>
      </c>
      <c r="AA2205" s="76">
        <f t="shared" ca="1" si="661"/>
        <v>576.43623273123114</v>
      </c>
      <c r="AB2205" s="76">
        <f t="shared" ca="1" si="662"/>
        <v>1779.6847337231125</v>
      </c>
    </row>
    <row r="2206" spans="1:28" x14ac:dyDescent="0.25">
      <c r="A2206" s="2">
        <f t="shared" si="663"/>
        <v>2</v>
      </c>
      <c r="B2206" s="16">
        <f ca="1">VLOOKUP(A2206,PERIODS!$O$4:$P$33,2,FALSE)</f>
        <v>2.5000000000000001E-2</v>
      </c>
      <c r="C2206" s="15"/>
      <c r="D2206" s="18">
        <v>2192</v>
      </c>
      <c r="E2206" s="34">
        <f t="shared" ca="1" si="646"/>
        <v>10132.611870552231</v>
      </c>
      <c r="F2206" s="34">
        <f t="shared" ca="1" si="647"/>
        <v>2500</v>
      </c>
      <c r="G2206" s="69">
        <f t="shared" ca="1" si="651"/>
        <v>0</v>
      </c>
      <c r="H2206" s="34">
        <f t="shared" ca="1" si="652"/>
        <v>-519.89947242741948</v>
      </c>
      <c r="I2206" s="34">
        <f t="shared" ca="1" si="653"/>
        <v>1980.1005275725806</v>
      </c>
      <c r="J2206" s="18">
        <f ca="1">SUM(INDIRECT(ADDRESS(ROW(F2206),COLUMN(F2206),4)):INDIRECT(ADDRESS(ROW(F2206)+N$5-1,COLUMN(F2206),4)))</f>
        <v>20700</v>
      </c>
      <c r="K2206" s="18">
        <f t="shared" ca="1" si="654"/>
        <v>0</v>
      </c>
      <c r="L2206" s="18">
        <f t="shared" ca="1" si="664"/>
        <v>0</v>
      </c>
      <c r="M2206" s="18">
        <f t="shared" ca="1" si="648"/>
        <v>16350</v>
      </c>
      <c r="N2206" s="34">
        <f t="shared" ca="1" si="655"/>
        <v>8152.5113429796511</v>
      </c>
      <c r="P2206" s="18">
        <f t="shared" ca="1" si="649"/>
        <v>519.89947242741948</v>
      </c>
      <c r="Q2206" s="47">
        <f ca="1">SUM(L$15:L2206)-SUM(M$15:M2206)</f>
        <v>0</v>
      </c>
      <c r="R2206" s="47" t="str">
        <f t="shared" ca="1" si="650"/>
        <v>M2209</v>
      </c>
      <c r="S2206" s="40">
        <f t="shared" ca="1" si="656"/>
        <v>16350</v>
      </c>
      <c r="T2206" s="46">
        <f t="shared" ca="1" si="657"/>
        <v>100</v>
      </c>
      <c r="X2206" s="74">
        <f t="shared" ca="1" si="658"/>
        <v>-0.51989947242741952</v>
      </c>
      <c r="Y2206" s="75">
        <f t="shared" ca="1" si="659"/>
        <v>-0.51989947242741952</v>
      </c>
      <c r="Z2206" s="74">
        <f t="shared" ca="1" si="660"/>
        <v>0.59458031668188238</v>
      </c>
      <c r="AA2206" s="76">
        <f t="shared" ca="1" si="661"/>
        <v>-519.89947242741948</v>
      </c>
      <c r="AB2206" s="76">
        <f t="shared" ca="1" si="662"/>
        <v>594.58031668188244</v>
      </c>
    </row>
    <row r="2207" spans="1:28" x14ac:dyDescent="0.25">
      <c r="A2207" s="2">
        <f t="shared" si="663"/>
        <v>3</v>
      </c>
      <c r="B2207" s="16">
        <f ca="1">VLOOKUP(A2207,PERIODS!$O$4:$P$33,2,FALSE)</f>
        <v>2.5000000000000001E-2</v>
      </c>
      <c r="C2207" s="15"/>
      <c r="D2207" s="18">
        <v>2193</v>
      </c>
      <c r="E2207" s="34">
        <f t="shared" ca="1" si="646"/>
        <v>8152.5113429796511</v>
      </c>
      <c r="F2207" s="34">
        <f t="shared" ca="1" si="647"/>
        <v>2500</v>
      </c>
      <c r="G2207" s="69">
        <f t="shared" ca="1" si="651"/>
        <v>0</v>
      </c>
      <c r="H2207" s="34">
        <f t="shared" ca="1" si="652"/>
        <v>-722.68805930759083</v>
      </c>
      <c r="I2207" s="34">
        <f t="shared" ca="1" si="653"/>
        <v>1777.3119406924093</v>
      </c>
      <c r="J2207" s="18">
        <f ca="1">SUM(INDIRECT(ADDRESS(ROW(F2207),COLUMN(F2207),4)):INDIRECT(ADDRESS(ROW(F2207)+N$5-1,COLUMN(F2207),4)))</f>
        <v>21500</v>
      </c>
      <c r="K2207" s="18">
        <f t="shared" ca="1" si="654"/>
        <v>16350</v>
      </c>
      <c r="L2207" s="18">
        <f t="shared" ca="1" si="664"/>
        <v>16350</v>
      </c>
      <c r="M2207" s="18">
        <f t="shared" ca="1" si="648"/>
        <v>0</v>
      </c>
      <c r="N2207" s="34">
        <f t="shared" ca="1" si="655"/>
        <v>6375.1994022872423</v>
      </c>
      <c r="P2207" s="18">
        <f t="shared" ca="1" si="649"/>
        <v>722.68805930759083</v>
      </c>
      <c r="Q2207" s="47">
        <f ca="1">SUM(L$15:L2207)-SUM(M$15:M2207)</f>
        <v>16350</v>
      </c>
      <c r="R2207" s="47" t="str">
        <f t="shared" ca="1" si="650"/>
        <v>M2210</v>
      </c>
      <c r="S2207" s="40">
        <f t="shared" ca="1" si="656"/>
        <v>0</v>
      </c>
      <c r="T2207" s="46">
        <f t="shared" ca="1" si="657"/>
        <v>69</v>
      </c>
      <c r="X2207" s="74">
        <f t="shared" ca="1" si="658"/>
        <v>-0.72268805930759084</v>
      </c>
      <c r="Y2207" s="75">
        <f t="shared" ca="1" si="659"/>
        <v>-0.72268805930759084</v>
      </c>
      <c r="Z2207" s="74">
        <f t="shared" ca="1" si="660"/>
        <v>0.48544559400705128</v>
      </c>
      <c r="AA2207" s="76">
        <f t="shared" ca="1" si="661"/>
        <v>-722.68805930759083</v>
      </c>
      <c r="AB2207" s="76">
        <f t="shared" ca="1" si="662"/>
        <v>485.44559400705128</v>
      </c>
    </row>
    <row r="2208" spans="1:28" x14ac:dyDescent="0.25">
      <c r="A2208" s="2">
        <f t="shared" si="663"/>
        <v>4</v>
      </c>
      <c r="B2208" s="16">
        <f ca="1">VLOOKUP(A2208,PERIODS!$O$4:$P$33,2,FALSE)</f>
        <v>2.5000000000000001E-2</v>
      </c>
      <c r="C2208" s="15"/>
      <c r="D2208" s="18">
        <v>2194</v>
      </c>
      <c r="E2208" s="34">
        <f t="shared" ca="1" si="646"/>
        <v>6375.1994022872423</v>
      </c>
      <c r="F2208" s="34">
        <f t="shared" ca="1" si="647"/>
        <v>2500</v>
      </c>
      <c r="G2208" s="69">
        <f t="shared" ca="1" si="651"/>
        <v>0</v>
      </c>
      <c r="H2208" s="34">
        <f t="shared" ca="1" si="652"/>
        <v>1468.1658251463775</v>
      </c>
      <c r="I2208" s="34">
        <f t="shared" ca="1" si="653"/>
        <v>3968.1658251463778</v>
      </c>
      <c r="J2208" s="18">
        <f ca="1">SUM(INDIRECT(ADDRESS(ROW(F2208),COLUMN(F2208),4)):INDIRECT(ADDRESS(ROW(F2208)+N$5-1,COLUMN(F2208),4)))</f>
        <v>22300</v>
      </c>
      <c r="K2208" s="18">
        <f t="shared" ca="1" si="654"/>
        <v>16350</v>
      </c>
      <c r="L2208" s="18">
        <f t="shared" ca="1" si="664"/>
        <v>0</v>
      </c>
      <c r="M2208" s="18">
        <f t="shared" ca="1" si="648"/>
        <v>0</v>
      </c>
      <c r="N2208" s="34">
        <f t="shared" ca="1" si="655"/>
        <v>2407.0335771408645</v>
      </c>
      <c r="P2208" s="18">
        <f t="shared" ca="1" si="649"/>
        <v>1468.1658251463775</v>
      </c>
      <c r="Q2208" s="47">
        <f ca="1">SUM(L$15:L2208)-SUM(M$15:M2208)</f>
        <v>16350</v>
      </c>
      <c r="R2208" s="47" t="str">
        <f t="shared" ca="1" si="650"/>
        <v>M2211</v>
      </c>
      <c r="S2208" s="40">
        <f t="shared" ca="1" si="656"/>
        <v>0</v>
      </c>
      <c r="T2208" s="46">
        <f t="shared" ca="1" si="657"/>
        <v>1</v>
      </c>
      <c r="X2208" s="74">
        <f t="shared" ca="1" si="658"/>
        <v>1.4681658251463776</v>
      </c>
      <c r="Y2208" s="75">
        <f t="shared" ca="1" si="659"/>
        <v>1.4681658251463776</v>
      </c>
      <c r="Z2208" s="74">
        <f t="shared" ca="1" si="660"/>
        <v>4.3412651947064811</v>
      </c>
      <c r="AA2208" s="76">
        <f t="shared" ca="1" si="661"/>
        <v>1468.1658251463775</v>
      </c>
      <c r="AB2208" s="76">
        <f t="shared" ca="1" si="662"/>
        <v>4341.2651947064815</v>
      </c>
    </row>
    <row r="2209" spans="1:28" x14ac:dyDescent="0.25">
      <c r="A2209" s="2">
        <f t="shared" si="663"/>
        <v>5</v>
      </c>
      <c r="B2209" s="16">
        <f ca="1">VLOOKUP(A2209,PERIODS!$O$4:$P$33,2,FALSE)</f>
        <v>3.3000000000000002E-2</v>
      </c>
      <c r="C2209" s="15"/>
      <c r="D2209" s="18">
        <v>2195</v>
      </c>
      <c r="E2209" s="34">
        <f t="shared" ca="1" si="646"/>
        <v>2407.0335771408645</v>
      </c>
      <c r="F2209" s="34">
        <f t="shared" ca="1" si="647"/>
        <v>3300</v>
      </c>
      <c r="G2209" s="69">
        <f t="shared" ca="1" si="651"/>
        <v>0</v>
      </c>
      <c r="H2209" s="34">
        <f t="shared" ca="1" si="652"/>
        <v>-1650.4760550563194</v>
      </c>
      <c r="I2209" s="34">
        <f t="shared" ca="1" si="653"/>
        <v>1649.5239449436806</v>
      </c>
      <c r="J2209" s="18">
        <f ca="1">SUM(INDIRECT(ADDRESS(ROW(F2209),COLUMN(F2209),4)):INDIRECT(ADDRESS(ROW(F2209)+N$5-1,COLUMN(F2209),4)))</f>
        <v>23100</v>
      </c>
      <c r="K2209" s="18">
        <f t="shared" ca="1" si="654"/>
        <v>32700</v>
      </c>
      <c r="L2209" s="18">
        <f t="shared" ca="1" si="664"/>
        <v>16350</v>
      </c>
      <c r="M2209" s="18">
        <f t="shared" ca="1" si="648"/>
        <v>0</v>
      </c>
      <c r="N2209" s="34">
        <f t="shared" ca="1" si="655"/>
        <v>757.50963219718392</v>
      </c>
      <c r="P2209" s="18">
        <f t="shared" ca="1" si="649"/>
        <v>1650.4760550563194</v>
      </c>
      <c r="Q2209" s="47">
        <f ca="1">SUM(L$15:L2209)-SUM(M$15:M2209)</f>
        <v>32700</v>
      </c>
      <c r="R2209" s="47" t="str">
        <f t="shared" ca="1" si="650"/>
        <v>M2212</v>
      </c>
      <c r="S2209" s="40">
        <f t="shared" ca="1" si="656"/>
        <v>0</v>
      </c>
      <c r="T2209" s="46">
        <f t="shared" ca="1" si="657"/>
        <v>68</v>
      </c>
      <c r="X2209" s="74">
        <f t="shared" ca="1" si="658"/>
        <v>-1.6504760550563193</v>
      </c>
      <c r="Y2209" s="75">
        <f t="shared" ca="1" si="659"/>
        <v>-1.6504760550563193</v>
      </c>
      <c r="Z2209" s="74">
        <f t="shared" ca="1" si="660"/>
        <v>0.19195850404921999</v>
      </c>
      <c r="AA2209" s="76">
        <f t="shared" ca="1" si="661"/>
        <v>-1650.4760550563194</v>
      </c>
      <c r="AB2209" s="76">
        <f t="shared" ca="1" si="662"/>
        <v>191.95850404921998</v>
      </c>
    </row>
    <row r="2210" spans="1:28" x14ac:dyDescent="0.25">
      <c r="A2210" s="2">
        <f t="shared" si="663"/>
        <v>6</v>
      </c>
      <c r="B2210" s="16">
        <f ca="1">VLOOKUP(A2210,PERIODS!$O$4:$P$33,2,FALSE)</f>
        <v>3.3000000000000002E-2</v>
      </c>
      <c r="C2210" s="15"/>
      <c r="D2210" s="18">
        <v>2196</v>
      </c>
      <c r="E2210" s="34">
        <f t="shared" ref="E2210:E2273" ca="1" si="665">N2209</f>
        <v>757.50963219718392</v>
      </c>
      <c r="F2210" s="34">
        <f t="shared" ca="1" si="647"/>
        <v>3300</v>
      </c>
      <c r="G2210" s="69">
        <f t="shared" ca="1" si="651"/>
        <v>0</v>
      </c>
      <c r="H2210" s="34">
        <f t="shared" ca="1" si="652"/>
        <v>752.11221794706353</v>
      </c>
      <c r="I2210" s="34">
        <f t="shared" ca="1" si="653"/>
        <v>4052.1122179470635</v>
      </c>
      <c r="J2210" s="18">
        <f ca="1">SUM(INDIRECT(ADDRESS(ROW(F2210),COLUMN(F2210),4)):INDIRECT(ADDRESS(ROW(F2210)+N$5-1,COLUMN(F2210),4)))</f>
        <v>23100</v>
      </c>
      <c r="K2210" s="18">
        <f t="shared" ca="1" si="654"/>
        <v>16350</v>
      </c>
      <c r="L2210" s="18">
        <f t="shared" ca="1" si="664"/>
        <v>0</v>
      </c>
      <c r="M2210" s="18">
        <f t="shared" ca="1" si="648"/>
        <v>16350</v>
      </c>
      <c r="N2210" s="34">
        <f t="shared" ca="1" si="655"/>
        <v>13055.397414250121</v>
      </c>
      <c r="P2210" s="18">
        <f t="shared" ca="1" si="649"/>
        <v>752.11221794706353</v>
      </c>
      <c r="Q2210" s="47">
        <f ca="1">SUM(L$15:L2210)-SUM(M$15:M2210)</f>
        <v>16350</v>
      </c>
      <c r="R2210" s="47" t="str">
        <f t="shared" ca="1" si="650"/>
        <v>M2213</v>
      </c>
      <c r="S2210" s="40">
        <f t="shared" ca="1" si="656"/>
        <v>0</v>
      </c>
      <c r="T2210" s="46">
        <f t="shared" ca="1" si="657"/>
        <v>66</v>
      </c>
      <c r="X2210" s="74">
        <f t="shared" ca="1" si="658"/>
        <v>0.75211221794706351</v>
      </c>
      <c r="Y2210" s="75">
        <f t="shared" ca="1" si="659"/>
        <v>0.75211221794706351</v>
      </c>
      <c r="Z2210" s="74">
        <f t="shared" ca="1" si="660"/>
        <v>2.1214763078287846</v>
      </c>
      <c r="AA2210" s="76">
        <f t="shared" ca="1" si="661"/>
        <v>752.11221794706353</v>
      </c>
      <c r="AB2210" s="76">
        <f t="shared" ca="1" si="662"/>
        <v>2121.4763078287847</v>
      </c>
    </row>
    <row r="2211" spans="1:28" x14ac:dyDescent="0.25">
      <c r="A2211" s="2">
        <f t="shared" si="663"/>
        <v>7</v>
      </c>
      <c r="B2211" s="16">
        <f ca="1">VLOOKUP(A2211,PERIODS!$O$4:$P$33,2,FALSE)</f>
        <v>3.3000000000000002E-2</v>
      </c>
      <c r="C2211" s="15"/>
      <c r="D2211" s="18">
        <v>2197</v>
      </c>
      <c r="E2211" s="34">
        <f t="shared" ca="1" si="665"/>
        <v>13055.397414250121</v>
      </c>
      <c r="F2211" s="34">
        <f t="shared" ca="1" si="647"/>
        <v>3300</v>
      </c>
      <c r="G2211" s="69">
        <f t="shared" ca="1" si="651"/>
        <v>0</v>
      </c>
      <c r="H2211" s="34">
        <f t="shared" ca="1" si="652"/>
        <v>57.691765692512043</v>
      </c>
      <c r="I2211" s="34">
        <f t="shared" ca="1" si="653"/>
        <v>3357.691765692512</v>
      </c>
      <c r="J2211" s="18">
        <f ca="1">SUM(INDIRECT(ADDRESS(ROW(F2211),COLUMN(F2211),4)):INDIRECT(ADDRESS(ROW(F2211)+N$5-1,COLUMN(F2211),4)))</f>
        <v>23100</v>
      </c>
      <c r="K2211" s="18">
        <f t="shared" ca="1" si="654"/>
        <v>16350</v>
      </c>
      <c r="L2211" s="18">
        <f t="shared" ca="1" si="664"/>
        <v>0</v>
      </c>
      <c r="M2211" s="18">
        <f t="shared" ca="1" si="648"/>
        <v>0</v>
      </c>
      <c r="N2211" s="34">
        <f t="shared" ca="1" si="655"/>
        <v>9697.7056485576086</v>
      </c>
      <c r="P2211" s="18">
        <f t="shared" ca="1" si="649"/>
        <v>57.691765692512043</v>
      </c>
      <c r="Q2211" s="47">
        <f ca="1">SUM(L$15:L2211)-SUM(M$15:M2211)</f>
        <v>16350</v>
      </c>
      <c r="R2211" s="47" t="str">
        <f t="shared" ca="1" si="650"/>
        <v>M2214</v>
      </c>
      <c r="S2211" s="40">
        <f t="shared" ca="1" si="656"/>
        <v>0</v>
      </c>
      <c r="T2211" s="46">
        <f t="shared" ca="1" si="657"/>
        <v>85</v>
      </c>
      <c r="X2211" s="74">
        <f t="shared" ca="1" si="658"/>
        <v>5.769176569251204E-2</v>
      </c>
      <c r="Y2211" s="75">
        <f t="shared" ca="1" si="659"/>
        <v>5.769176569251204E-2</v>
      </c>
      <c r="Z2211" s="74">
        <f t="shared" ca="1" si="660"/>
        <v>1.0593884055281853</v>
      </c>
      <c r="AA2211" s="76">
        <f t="shared" ca="1" si="661"/>
        <v>57.691765692512043</v>
      </c>
      <c r="AB2211" s="76">
        <f t="shared" ca="1" si="662"/>
        <v>1059.3884055281853</v>
      </c>
    </row>
    <row r="2212" spans="1:28" x14ac:dyDescent="0.25">
      <c r="A2212" s="2">
        <f t="shared" si="663"/>
        <v>8</v>
      </c>
      <c r="B2212" s="16">
        <f ca="1">VLOOKUP(A2212,PERIODS!$O$4:$P$33,2,FALSE)</f>
        <v>3.3000000000000002E-2</v>
      </c>
      <c r="C2212" s="15"/>
      <c r="D2212" s="18">
        <v>2198</v>
      </c>
      <c r="E2212" s="34">
        <f t="shared" ca="1" si="665"/>
        <v>9697.7056485576086</v>
      </c>
      <c r="F2212" s="34">
        <f t="shared" ca="1" si="647"/>
        <v>3300</v>
      </c>
      <c r="G2212" s="69">
        <f t="shared" ca="1" si="651"/>
        <v>0</v>
      </c>
      <c r="H2212" s="34">
        <f t="shared" ca="1" si="652"/>
        <v>-674.43951072958669</v>
      </c>
      <c r="I2212" s="34">
        <f t="shared" ca="1" si="653"/>
        <v>2625.5604892704132</v>
      </c>
      <c r="J2212" s="18">
        <f ca="1">SUM(INDIRECT(ADDRESS(ROW(F2212),COLUMN(F2212),4)):INDIRECT(ADDRESS(ROW(F2212)+N$5-1,COLUMN(F2212),4)))</f>
        <v>23100</v>
      </c>
      <c r="K2212" s="18">
        <f t="shared" ca="1" si="654"/>
        <v>0</v>
      </c>
      <c r="L2212" s="18">
        <f t="shared" ca="1" si="664"/>
        <v>0</v>
      </c>
      <c r="M2212" s="18">
        <f t="shared" ca="1" si="648"/>
        <v>16350</v>
      </c>
      <c r="N2212" s="34">
        <f t="shared" ca="1" si="655"/>
        <v>23422.145159287196</v>
      </c>
      <c r="P2212" s="18">
        <f t="shared" ca="1" si="649"/>
        <v>674.43951072958669</v>
      </c>
      <c r="Q2212" s="47">
        <f ca="1">SUM(L$15:L2212)-SUM(M$15:M2212)</f>
        <v>0</v>
      </c>
      <c r="R2212" s="47" t="str">
        <f t="shared" ca="1" si="650"/>
        <v>M2215</v>
      </c>
      <c r="S2212" s="40">
        <f t="shared" ca="1" si="656"/>
        <v>0</v>
      </c>
      <c r="T2212" s="46">
        <f t="shared" ca="1" si="657"/>
        <v>57</v>
      </c>
      <c r="X2212" s="74">
        <f t="shared" ca="1" si="658"/>
        <v>-0.67443951072958663</v>
      </c>
      <c r="Y2212" s="75">
        <f t="shared" ca="1" si="659"/>
        <v>-0.67443951072958663</v>
      </c>
      <c r="Z2212" s="74">
        <f t="shared" ca="1" si="660"/>
        <v>0.50944187730849777</v>
      </c>
      <c r="AA2212" s="76">
        <f t="shared" ca="1" si="661"/>
        <v>-674.43951072958669</v>
      </c>
      <c r="AB2212" s="76">
        <f t="shared" ca="1" si="662"/>
        <v>509.44187730849779</v>
      </c>
    </row>
    <row r="2213" spans="1:28" x14ac:dyDescent="0.25">
      <c r="A2213" s="2">
        <f t="shared" si="663"/>
        <v>9</v>
      </c>
      <c r="B2213" s="16">
        <f ca="1">VLOOKUP(A2213,PERIODS!$O$4:$P$33,2,FALSE)</f>
        <v>3.3000000000000002E-2</v>
      </c>
      <c r="C2213" s="15"/>
      <c r="D2213" s="18">
        <v>2199</v>
      </c>
      <c r="E2213" s="34">
        <f t="shared" ca="1" si="665"/>
        <v>23422.145159287196</v>
      </c>
      <c r="F2213" s="34">
        <f t="shared" ca="1" si="647"/>
        <v>3300</v>
      </c>
      <c r="G2213" s="69">
        <f t="shared" ca="1" si="651"/>
        <v>0</v>
      </c>
      <c r="H2213" s="34">
        <f t="shared" ca="1" si="652"/>
        <v>-1208.3780928218523</v>
      </c>
      <c r="I2213" s="34">
        <f t="shared" ca="1" si="653"/>
        <v>2091.6219071781479</v>
      </c>
      <c r="J2213" s="18">
        <f ca="1">SUM(INDIRECT(ADDRESS(ROW(F2213),COLUMN(F2213),4)):INDIRECT(ADDRESS(ROW(F2213)+N$5-1,COLUMN(F2213),4)))</f>
        <v>23100</v>
      </c>
      <c r="K2213" s="18">
        <f t="shared" ca="1" si="654"/>
        <v>0</v>
      </c>
      <c r="L2213" s="18">
        <f t="shared" ca="1" si="664"/>
        <v>0</v>
      </c>
      <c r="M2213" s="18">
        <f t="shared" ca="1" si="648"/>
        <v>0</v>
      </c>
      <c r="N2213" s="34">
        <f t="shared" ca="1" si="655"/>
        <v>21330.523252109047</v>
      </c>
      <c r="P2213" s="18">
        <f t="shared" ca="1" si="649"/>
        <v>1208.3780928218523</v>
      </c>
      <c r="Q2213" s="47">
        <f ca="1">SUM(L$15:L2213)-SUM(M$15:M2213)</f>
        <v>0</v>
      </c>
      <c r="R2213" s="47" t="str">
        <f t="shared" ca="1" si="650"/>
        <v>M2216</v>
      </c>
      <c r="S2213" s="40">
        <f t="shared" ca="1" si="656"/>
        <v>0</v>
      </c>
      <c r="T2213" s="46">
        <f t="shared" ca="1" si="657"/>
        <v>94</v>
      </c>
      <c r="X2213" s="74">
        <f t="shared" ca="1" si="658"/>
        <v>-1.2083780928218524</v>
      </c>
      <c r="Y2213" s="75">
        <f t="shared" ca="1" si="659"/>
        <v>-1.2083780928218524</v>
      </c>
      <c r="Z2213" s="74">
        <f t="shared" ca="1" si="660"/>
        <v>0.29868132016636223</v>
      </c>
      <c r="AA2213" s="76">
        <f t="shared" ca="1" si="661"/>
        <v>-1208.3780928218523</v>
      </c>
      <c r="AB2213" s="76">
        <f t="shared" ca="1" si="662"/>
        <v>298.68132016636224</v>
      </c>
    </row>
    <row r="2214" spans="1:28" x14ac:dyDescent="0.25">
      <c r="A2214" s="2">
        <f t="shared" si="663"/>
        <v>10</v>
      </c>
      <c r="B2214" s="16">
        <f ca="1">VLOOKUP(A2214,PERIODS!$O$4:$P$33,2,FALSE)</f>
        <v>3.3000000000000002E-2</v>
      </c>
      <c r="C2214" s="15"/>
      <c r="D2214" s="18">
        <v>2200</v>
      </c>
      <c r="E2214" s="34">
        <f t="shared" ca="1" si="665"/>
        <v>21330.523252109047</v>
      </c>
      <c r="F2214" s="34">
        <f t="shared" ca="1" si="647"/>
        <v>3300</v>
      </c>
      <c r="G2214" s="69">
        <f t="shared" ca="1" si="651"/>
        <v>0</v>
      </c>
      <c r="H2214" s="34">
        <f t="shared" ca="1" si="652"/>
        <v>-403.15683818033295</v>
      </c>
      <c r="I2214" s="34">
        <f t="shared" ca="1" si="653"/>
        <v>2896.8431618196669</v>
      </c>
      <c r="J2214" s="18">
        <f ca="1">SUM(INDIRECT(ADDRESS(ROW(F2214),COLUMN(F2214),4)):INDIRECT(ADDRESS(ROW(F2214)+N$5-1,COLUMN(F2214),4)))</f>
        <v>23100</v>
      </c>
      <c r="K2214" s="18">
        <f t="shared" ca="1" si="654"/>
        <v>16350</v>
      </c>
      <c r="L2214" s="18">
        <f t="shared" ca="1" si="664"/>
        <v>16350</v>
      </c>
      <c r="M2214" s="18">
        <f t="shared" ca="1" si="648"/>
        <v>0</v>
      </c>
      <c r="N2214" s="34">
        <f t="shared" ca="1" si="655"/>
        <v>18433.680090289381</v>
      </c>
      <c r="P2214" s="18">
        <f t="shared" ca="1" si="649"/>
        <v>403.15683818033295</v>
      </c>
      <c r="Q2214" s="47">
        <f ca="1">SUM(L$15:L2214)-SUM(M$15:M2214)</f>
        <v>16350</v>
      </c>
      <c r="R2214" s="47" t="str">
        <f t="shared" ca="1" si="650"/>
        <v>M2217</v>
      </c>
      <c r="S2214" s="40">
        <f t="shared" ca="1" si="656"/>
        <v>0</v>
      </c>
      <c r="T2214" s="46">
        <f t="shared" ca="1" si="657"/>
        <v>45</v>
      </c>
      <c r="X2214" s="74">
        <f t="shared" ca="1" si="658"/>
        <v>-0.40315683818033293</v>
      </c>
      <c r="Y2214" s="75">
        <f t="shared" ca="1" si="659"/>
        <v>-0.40315683818033293</v>
      </c>
      <c r="Z2214" s="74">
        <f t="shared" ca="1" si="660"/>
        <v>0.66820729068922047</v>
      </c>
      <c r="AA2214" s="76">
        <f t="shared" ca="1" si="661"/>
        <v>-403.15683818033295</v>
      </c>
      <c r="AB2214" s="76">
        <f t="shared" ca="1" si="662"/>
        <v>668.20729068922049</v>
      </c>
    </row>
    <row r="2215" spans="1:28" x14ac:dyDescent="0.25">
      <c r="A2215" s="2">
        <f t="shared" si="663"/>
        <v>11</v>
      </c>
      <c r="B2215" s="16">
        <f ca="1">VLOOKUP(A2215,PERIODS!$O$4:$P$33,2,FALSE)</f>
        <v>3.3000000000000002E-2</v>
      </c>
      <c r="C2215" s="15"/>
      <c r="D2215" s="18">
        <v>2201</v>
      </c>
      <c r="E2215" s="34">
        <f t="shared" ca="1" si="665"/>
        <v>18433.680090289381</v>
      </c>
      <c r="F2215" s="34">
        <f t="shared" ca="1" si="647"/>
        <v>3300</v>
      </c>
      <c r="G2215" s="69">
        <f t="shared" ca="1" si="651"/>
        <v>0</v>
      </c>
      <c r="H2215" s="34">
        <f t="shared" ca="1" si="652"/>
        <v>36.748565903556035</v>
      </c>
      <c r="I2215" s="34">
        <f t="shared" ca="1" si="653"/>
        <v>3336.748565903556</v>
      </c>
      <c r="J2215" s="18">
        <f ca="1">SUM(INDIRECT(ADDRESS(ROW(F2215),COLUMN(F2215),4)):INDIRECT(ADDRESS(ROW(F2215)+N$5-1,COLUMN(F2215),4)))</f>
        <v>23300</v>
      </c>
      <c r="K2215" s="18">
        <f t="shared" ca="1" si="654"/>
        <v>16350</v>
      </c>
      <c r="L2215" s="18">
        <f t="shared" ca="1" si="664"/>
        <v>0</v>
      </c>
      <c r="M2215" s="18">
        <f t="shared" ca="1" si="648"/>
        <v>0</v>
      </c>
      <c r="N2215" s="34">
        <f t="shared" ca="1" si="655"/>
        <v>15096.931524385825</v>
      </c>
      <c r="P2215" s="18">
        <f t="shared" ca="1" si="649"/>
        <v>36.748565903556035</v>
      </c>
      <c r="Q2215" s="47">
        <f ca="1">SUM(L$15:L2215)-SUM(M$15:M2215)</f>
        <v>16350</v>
      </c>
      <c r="R2215" s="47" t="str">
        <f t="shared" ca="1" si="650"/>
        <v>M2218</v>
      </c>
      <c r="S2215" s="40">
        <f t="shared" ca="1" si="656"/>
        <v>0</v>
      </c>
      <c r="T2215" s="46">
        <f t="shared" ca="1" si="657"/>
        <v>30</v>
      </c>
      <c r="X2215" s="74">
        <f t="shared" ca="1" si="658"/>
        <v>3.6748565903556032E-2</v>
      </c>
      <c r="Y2215" s="75">
        <f t="shared" ca="1" si="659"/>
        <v>3.6748565903556032E-2</v>
      </c>
      <c r="Z2215" s="74">
        <f t="shared" ca="1" si="660"/>
        <v>1.0374321422293395</v>
      </c>
      <c r="AA2215" s="76">
        <f t="shared" ca="1" si="661"/>
        <v>36.748565903556035</v>
      </c>
      <c r="AB2215" s="76">
        <f t="shared" ca="1" si="662"/>
        <v>1037.4321422293397</v>
      </c>
    </row>
    <row r="2216" spans="1:28" x14ac:dyDescent="0.25">
      <c r="A2216" s="2">
        <f t="shared" si="663"/>
        <v>12</v>
      </c>
      <c r="B2216" s="16">
        <f ca="1">VLOOKUP(A2216,PERIODS!$O$4:$P$33,2,FALSE)</f>
        <v>3.3000000000000002E-2</v>
      </c>
      <c r="C2216" s="15"/>
      <c r="D2216" s="18">
        <v>2202</v>
      </c>
      <c r="E2216" s="34">
        <f t="shared" ca="1" si="665"/>
        <v>15096.931524385825</v>
      </c>
      <c r="F2216" s="34">
        <f t="shared" ca="1" si="647"/>
        <v>3300</v>
      </c>
      <c r="G2216" s="69">
        <f t="shared" ca="1" si="651"/>
        <v>0</v>
      </c>
      <c r="H2216" s="34">
        <f t="shared" ca="1" si="652"/>
        <v>651.85532092293954</v>
      </c>
      <c r="I2216" s="34">
        <f t="shared" ca="1" si="653"/>
        <v>3951.8553209229394</v>
      </c>
      <c r="J2216" s="18">
        <f ca="1">SUM(INDIRECT(ADDRESS(ROW(F2216),COLUMN(F2216),4)):INDIRECT(ADDRESS(ROW(F2216)+N$5-1,COLUMN(F2216),4)))</f>
        <v>23500</v>
      </c>
      <c r="K2216" s="18">
        <f t="shared" ca="1" si="654"/>
        <v>16350</v>
      </c>
      <c r="L2216" s="18">
        <f t="shared" ca="1" si="664"/>
        <v>0</v>
      </c>
      <c r="M2216" s="18">
        <f t="shared" ca="1" si="648"/>
        <v>0</v>
      </c>
      <c r="N2216" s="34">
        <f t="shared" ca="1" si="655"/>
        <v>11145.076203462886</v>
      </c>
      <c r="P2216" s="18">
        <f t="shared" ca="1" si="649"/>
        <v>651.85532092293954</v>
      </c>
      <c r="Q2216" s="47">
        <f ca="1">SUM(L$15:L2216)-SUM(M$15:M2216)</f>
        <v>16350</v>
      </c>
      <c r="R2216" s="47" t="str">
        <f t="shared" ca="1" si="650"/>
        <v>M2219</v>
      </c>
      <c r="S2216" s="40">
        <f t="shared" ca="1" si="656"/>
        <v>0</v>
      </c>
      <c r="T2216" s="46">
        <f t="shared" ca="1" si="657"/>
        <v>31</v>
      </c>
      <c r="X2216" s="74">
        <f t="shared" ca="1" si="658"/>
        <v>0.65185532092293952</v>
      </c>
      <c r="Y2216" s="75">
        <f t="shared" ca="1" si="659"/>
        <v>0.65185532092293952</v>
      </c>
      <c r="Z2216" s="74">
        <f t="shared" ca="1" si="660"/>
        <v>1.9190980708849468</v>
      </c>
      <c r="AA2216" s="76">
        <f t="shared" ca="1" si="661"/>
        <v>651.85532092293954</v>
      </c>
      <c r="AB2216" s="76">
        <f t="shared" ca="1" si="662"/>
        <v>1919.0980708849468</v>
      </c>
    </row>
    <row r="2217" spans="1:28" x14ac:dyDescent="0.25">
      <c r="A2217" s="2">
        <f t="shared" si="663"/>
        <v>13</v>
      </c>
      <c r="B2217" s="16">
        <f ca="1">VLOOKUP(A2217,PERIODS!$O$4:$P$33,2,FALSE)</f>
        <v>3.3000000000000002E-2</v>
      </c>
      <c r="C2217" s="15"/>
      <c r="D2217" s="18">
        <v>2203</v>
      </c>
      <c r="E2217" s="34">
        <f t="shared" ca="1" si="665"/>
        <v>11145.076203462886</v>
      </c>
      <c r="F2217" s="34">
        <f t="shared" ca="1" si="647"/>
        <v>3300</v>
      </c>
      <c r="G2217" s="69">
        <f t="shared" ca="1" si="651"/>
        <v>0</v>
      </c>
      <c r="H2217" s="34">
        <f t="shared" ca="1" si="652"/>
        <v>-242.7591224495101</v>
      </c>
      <c r="I2217" s="34">
        <f t="shared" ca="1" si="653"/>
        <v>3057.24087755049</v>
      </c>
      <c r="J2217" s="18">
        <f ca="1">SUM(INDIRECT(ADDRESS(ROW(F2217),COLUMN(F2217),4)):INDIRECT(ADDRESS(ROW(F2217)+N$5-1,COLUMN(F2217),4)))</f>
        <v>23700</v>
      </c>
      <c r="K2217" s="18">
        <f t="shared" ca="1" si="654"/>
        <v>0</v>
      </c>
      <c r="L2217" s="18">
        <f t="shared" ca="1" si="664"/>
        <v>0</v>
      </c>
      <c r="M2217" s="18">
        <f t="shared" ca="1" si="648"/>
        <v>16350</v>
      </c>
      <c r="N2217" s="34">
        <f t="shared" ca="1" si="655"/>
        <v>8087.8353259123978</v>
      </c>
      <c r="P2217" s="18">
        <f t="shared" ca="1" si="649"/>
        <v>242.7591224495101</v>
      </c>
      <c r="Q2217" s="47">
        <f ca="1">SUM(L$15:L2217)-SUM(M$15:M2217)</f>
        <v>0</v>
      </c>
      <c r="R2217" s="47" t="str">
        <f t="shared" ca="1" si="650"/>
        <v>M2220</v>
      </c>
      <c r="S2217" s="40">
        <f t="shared" ca="1" si="656"/>
        <v>16350</v>
      </c>
      <c r="T2217" s="46">
        <f t="shared" ca="1" si="657"/>
        <v>98</v>
      </c>
      <c r="X2217" s="74">
        <f t="shared" ca="1" si="658"/>
        <v>-0.24275912244951009</v>
      </c>
      <c r="Y2217" s="75">
        <f t="shared" ca="1" si="659"/>
        <v>-0.24275912244951009</v>
      </c>
      <c r="Z2217" s="74">
        <f t="shared" ca="1" si="660"/>
        <v>0.78446044992703834</v>
      </c>
      <c r="AA2217" s="76">
        <f t="shared" ca="1" si="661"/>
        <v>-242.7591224495101</v>
      </c>
      <c r="AB2217" s="76">
        <f t="shared" ca="1" si="662"/>
        <v>784.46044992703833</v>
      </c>
    </row>
    <row r="2218" spans="1:28" x14ac:dyDescent="0.25">
      <c r="A2218" s="2">
        <f t="shared" si="663"/>
        <v>14</v>
      </c>
      <c r="B2218" s="16">
        <f ca="1">VLOOKUP(A2218,PERIODS!$O$4:$P$33,2,FALSE)</f>
        <v>3.3000000000000002E-2</v>
      </c>
      <c r="C2218" s="15"/>
      <c r="D2218" s="18">
        <v>2204</v>
      </c>
      <c r="E2218" s="34">
        <f t="shared" ca="1" si="665"/>
        <v>8087.8353259123978</v>
      </c>
      <c r="F2218" s="34">
        <f t="shared" ca="1" si="647"/>
        <v>3300</v>
      </c>
      <c r="G2218" s="69">
        <f t="shared" ca="1" si="651"/>
        <v>0</v>
      </c>
      <c r="H2218" s="34">
        <f t="shared" ca="1" si="652"/>
        <v>-909.39229192929508</v>
      </c>
      <c r="I2218" s="34">
        <f t="shared" ca="1" si="653"/>
        <v>2390.607708070705</v>
      </c>
      <c r="J2218" s="18">
        <f ca="1">SUM(INDIRECT(ADDRESS(ROW(F2218),COLUMN(F2218),4)):INDIRECT(ADDRESS(ROW(F2218)+N$5-1,COLUMN(F2218),4)))</f>
        <v>23900</v>
      </c>
      <c r="K2218" s="18">
        <f t="shared" ca="1" si="654"/>
        <v>16350</v>
      </c>
      <c r="L2218" s="18">
        <f t="shared" ca="1" si="664"/>
        <v>16350</v>
      </c>
      <c r="M2218" s="18">
        <f t="shared" ca="1" si="648"/>
        <v>0</v>
      </c>
      <c r="N2218" s="34">
        <f t="shared" ca="1" si="655"/>
        <v>5697.2276178416923</v>
      </c>
      <c r="P2218" s="18">
        <f t="shared" ca="1" si="649"/>
        <v>909.39229192929508</v>
      </c>
      <c r="Q2218" s="47">
        <f ca="1">SUM(L$15:L2218)-SUM(M$15:M2218)</f>
        <v>16350</v>
      </c>
      <c r="R2218" s="47" t="str">
        <f t="shared" ca="1" si="650"/>
        <v>M2221</v>
      </c>
      <c r="S2218" s="40">
        <f t="shared" ca="1" si="656"/>
        <v>0</v>
      </c>
      <c r="T2218" s="46">
        <f t="shared" ca="1" si="657"/>
        <v>15</v>
      </c>
      <c r="X2218" s="74">
        <f t="shared" ca="1" si="658"/>
        <v>-0.90939229192929505</v>
      </c>
      <c r="Y2218" s="75">
        <f t="shared" ca="1" si="659"/>
        <v>-0.90939229192929505</v>
      </c>
      <c r="Z2218" s="74">
        <f t="shared" ca="1" si="660"/>
        <v>0.40276891559622363</v>
      </c>
      <c r="AA2218" s="76">
        <f t="shared" ca="1" si="661"/>
        <v>-909.39229192929508</v>
      </c>
      <c r="AB2218" s="76">
        <f t="shared" ca="1" si="662"/>
        <v>402.76891559622362</v>
      </c>
    </row>
    <row r="2219" spans="1:28" x14ac:dyDescent="0.25">
      <c r="A2219" s="2">
        <f t="shared" si="663"/>
        <v>15</v>
      </c>
      <c r="B2219" s="16">
        <f ca="1">VLOOKUP(A2219,PERIODS!$O$4:$P$33,2,FALSE)</f>
        <v>3.3000000000000002E-2</v>
      </c>
      <c r="C2219" s="15"/>
      <c r="D2219" s="18">
        <v>2205</v>
      </c>
      <c r="E2219" s="34">
        <f t="shared" ca="1" si="665"/>
        <v>5697.2276178416923</v>
      </c>
      <c r="F2219" s="34">
        <f t="shared" ca="1" si="647"/>
        <v>3300</v>
      </c>
      <c r="G2219" s="69">
        <f t="shared" ca="1" si="651"/>
        <v>0</v>
      </c>
      <c r="H2219" s="34">
        <f t="shared" ca="1" si="652"/>
        <v>125.24635885792814</v>
      </c>
      <c r="I2219" s="34">
        <f t="shared" ca="1" si="653"/>
        <v>3425.246358857928</v>
      </c>
      <c r="J2219" s="18">
        <f ca="1">SUM(INDIRECT(ADDRESS(ROW(F2219),COLUMN(F2219),4)):INDIRECT(ADDRESS(ROW(F2219)+N$5-1,COLUMN(F2219),4)))</f>
        <v>24100</v>
      </c>
      <c r="K2219" s="18">
        <f t="shared" ca="1" si="654"/>
        <v>32700</v>
      </c>
      <c r="L2219" s="18">
        <f t="shared" ca="1" si="664"/>
        <v>16350</v>
      </c>
      <c r="M2219" s="18">
        <f t="shared" ca="1" si="648"/>
        <v>0</v>
      </c>
      <c r="N2219" s="34">
        <f t="shared" ca="1" si="655"/>
        <v>2271.9812589837643</v>
      </c>
      <c r="P2219" s="18">
        <f t="shared" ca="1" si="649"/>
        <v>125.24635885792814</v>
      </c>
      <c r="Q2219" s="47">
        <f ca="1">SUM(L$15:L2219)-SUM(M$15:M2219)</f>
        <v>32700</v>
      </c>
      <c r="R2219" s="47" t="str">
        <f t="shared" ca="1" si="650"/>
        <v>M2222</v>
      </c>
      <c r="S2219" s="40">
        <f t="shared" ca="1" si="656"/>
        <v>0</v>
      </c>
      <c r="T2219" s="46">
        <f t="shared" ca="1" si="657"/>
        <v>56</v>
      </c>
      <c r="X2219" s="74">
        <f t="shared" ca="1" si="658"/>
        <v>0.12524635885792815</v>
      </c>
      <c r="Y2219" s="75">
        <f t="shared" ca="1" si="659"/>
        <v>0.12524635885792815</v>
      </c>
      <c r="Z2219" s="74">
        <f t="shared" ca="1" si="660"/>
        <v>1.133427648615323</v>
      </c>
      <c r="AA2219" s="76">
        <f t="shared" ca="1" si="661"/>
        <v>125.24635885792814</v>
      </c>
      <c r="AB2219" s="76">
        <f t="shared" ca="1" si="662"/>
        <v>1133.4276486153231</v>
      </c>
    </row>
    <row r="2220" spans="1:28" x14ac:dyDescent="0.25">
      <c r="A2220" s="2">
        <f t="shared" si="663"/>
        <v>16</v>
      </c>
      <c r="B2220" s="16">
        <f ca="1">VLOOKUP(A2220,PERIODS!$O$4:$P$33,2,FALSE)</f>
        <v>3.3000000000000002E-2</v>
      </c>
      <c r="C2220" s="15"/>
      <c r="D2220" s="18">
        <v>2206</v>
      </c>
      <c r="E2220" s="34">
        <f t="shared" ca="1" si="665"/>
        <v>2271.9812589837643</v>
      </c>
      <c r="F2220" s="34">
        <f t="shared" ca="1" si="647"/>
        <v>3300</v>
      </c>
      <c r="G2220" s="69">
        <f t="shared" ca="1" si="651"/>
        <v>0</v>
      </c>
      <c r="H2220" s="34">
        <f t="shared" ca="1" si="652"/>
        <v>-47.225783155810326</v>
      </c>
      <c r="I2220" s="34">
        <f t="shared" ca="1" si="653"/>
        <v>3252.7742168441896</v>
      </c>
      <c r="J2220" s="18">
        <f ca="1">SUM(INDIRECT(ADDRESS(ROW(F2220),COLUMN(F2220),4)):INDIRECT(ADDRESS(ROW(F2220)+N$5-1,COLUMN(F2220),4)))</f>
        <v>24300</v>
      </c>
      <c r="K2220" s="18">
        <f t="shared" ca="1" si="654"/>
        <v>32700</v>
      </c>
      <c r="L2220" s="18">
        <f t="shared" ca="1" si="664"/>
        <v>0</v>
      </c>
      <c r="M2220" s="18">
        <f t="shared" ca="1" si="648"/>
        <v>0</v>
      </c>
      <c r="N2220" s="34">
        <f t="shared" ca="1" si="655"/>
        <v>-980.7929578604253</v>
      </c>
      <c r="P2220" s="18">
        <f t="shared" ca="1" si="649"/>
        <v>47.225783155810326</v>
      </c>
      <c r="Q2220" s="47">
        <f ca="1">SUM(L$15:L2220)-SUM(M$15:M2220)</f>
        <v>32700</v>
      </c>
      <c r="R2220" s="47" t="str">
        <f t="shared" ca="1" si="650"/>
        <v>M2223</v>
      </c>
      <c r="S2220" s="40">
        <f t="shared" ca="1" si="656"/>
        <v>0</v>
      </c>
      <c r="T2220" s="46">
        <f t="shared" ca="1" si="657"/>
        <v>57</v>
      </c>
      <c r="X2220" s="74">
        <f t="shared" ca="1" si="658"/>
        <v>-4.7225783155810323E-2</v>
      </c>
      <c r="Y2220" s="75">
        <f t="shared" ca="1" si="659"/>
        <v>-4.7225783155810323E-2</v>
      </c>
      <c r="Z2220" s="74">
        <f t="shared" ca="1" si="660"/>
        <v>0.95387200504374381</v>
      </c>
      <c r="AA2220" s="76">
        <f t="shared" ca="1" si="661"/>
        <v>-47.225783155810326</v>
      </c>
      <c r="AB2220" s="76">
        <f t="shared" ca="1" si="662"/>
        <v>953.8720050437438</v>
      </c>
    </row>
    <row r="2221" spans="1:28" x14ac:dyDescent="0.25">
      <c r="A2221" s="2">
        <f t="shared" si="663"/>
        <v>17</v>
      </c>
      <c r="B2221" s="16">
        <f ca="1">VLOOKUP(A2221,PERIODS!$O$4:$P$33,2,FALSE)</f>
        <v>3.5000000000000003E-2</v>
      </c>
      <c r="C2221" s="15"/>
      <c r="D2221" s="18">
        <v>2207</v>
      </c>
      <c r="E2221" s="34">
        <f t="shared" ca="1" si="665"/>
        <v>-980.7929578604253</v>
      </c>
      <c r="F2221" s="34">
        <f t="shared" ca="1" si="647"/>
        <v>3500.0000000000005</v>
      </c>
      <c r="G2221" s="69">
        <f t="shared" ca="1" si="651"/>
        <v>0</v>
      </c>
      <c r="H2221" s="34">
        <f t="shared" ca="1" si="652"/>
        <v>-524.50065969413254</v>
      </c>
      <c r="I2221" s="34">
        <f t="shared" ca="1" si="653"/>
        <v>2975.4993403058679</v>
      </c>
      <c r="J2221" s="18">
        <f ca="1">SUM(INDIRECT(ADDRESS(ROW(F2221),COLUMN(F2221),4)):INDIRECT(ADDRESS(ROW(F2221)+N$5-1,COLUMN(F2221),4)))</f>
        <v>24500.000000000004</v>
      </c>
      <c r="K2221" s="18">
        <f t="shared" ca="1" si="654"/>
        <v>16350</v>
      </c>
      <c r="L2221" s="18">
        <f t="shared" ca="1" si="664"/>
        <v>0</v>
      </c>
      <c r="M2221" s="18">
        <f t="shared" ca="1" si="648"/>
        <v>16350</v>
      </c>
      <c r="N2221" s="34">
        <f t="shared" ca="1" si="655"/>
        <v>12393.707701833708</v>
      </c>
      <c r="P2221" s="18">
        <f t="shared" ca="1" si="649"/>
        <v>524.50065969413254</v>
      </c>
      <c r="Q2221" s="47">
        <f ca="1">SUM(L$15:L2221)-SUM(M$15:M2221)</f>
        <v>16350</v>
      </c>
      <c r="R2221" s="47" t="str">
        <f t="shared" ca="1" si="650"/>
        <v>M2224</v>
      </c>
      <c r="S2221" s="40">
        <f t="shared" ca="1" si="656"/>
        <v>0</v>
      </c>
      <c r="T2221" s="46">
        <f t="shared" ca="1" si="657"/>
        <v>4</v>
      </c>
      <c r="X2221" s="74">
        <f t="shared" ca="1" si="658"/>
        <v>-0.52450065969413251</v>
      </c>
      <c r="Y2221" s="75">
        <f t="shared" ca="1" si="659"/>
        <v>-0.52450065969413251</v>
      </c>
      <c r="Z2221" s="74">
        <f t="shared" ca="1" si="660"/>
        <v>0.59185082556509894</v>
      </c>
      <c r="AA2221" s="76">
        <f t="shared" ca="1" si="661"/>
        <v>-524.50065969413254</v>
      </c>
      <c r="AB2221" s="76">
        <f t="shared" ca="1" si="662"/>
        <v>591.85082556509894</v>
      </c>
    </row>
    <row r="2222" spans="1:28" x14ac:dyDescent="0.25">
      <c r="A2222" s="2">
        <f t="shared" si="663"/>
        <v>18</v>
      </c>
      <c r="B2222" s="16">
        <f ca="1">VLOOKUP(A2222,PERIODS!$O$4:$P$33,2,FALSE)</f>
        <v>3.5000000000000003E-2</v>
      </c>
      <c r="C2222" s="15"/>
      <c r="D2222" s="18">
        <v>2208</v>
      </c>
      <c r="E2222" s="34">
        <f t="shared" ca="1" si="665"/>
        <v>12393.707701833708</v>
      </c>
      <c r="F2222" s="34">
        <f t="shared" ca="1" si="647"/>
        <v>3500.0000000000005</v>
      </c>
      <c r="G2222" s="69">
        <f t="shared" ca="1" si="651"/>
        <v>0</v>
      </c>
      <c r="H2222" s="34">
        <f t="shared" ca="1" si="652"/>
        <v>-47.876074106903353</v>
      </c>
      <c r="I2222" s="34">
        <f t="shared" ca="1" si="653"/>
        <v>3452.1239258930973</v>
      </c>
      <c r="J2222" s="18">
        <f ca="1">SUM(INDIRECT(ADDRESS(ROW(F2222),COLUMN(F2222),4)):INDIRECT(ADDRESS(ROW(F2222)+N$5-1,COLUMN(F2222),4)))</f>
        <v>24500.000000000004</v>
      </c>
      <c r="K2222" s="18">
        <f t="shared" ca="1" si="654"/>
        <v>0</v>
      </c>
      <c r="L2222" s="18">
        <f t="shared" ca="1" si="664"/>
        <v>0</v>
      </c>
      <c r="M2222" s="18">
        <f t="shared" ca="1" si="648"/>
        <v>16350</v>
      </c>
      <c r="N2222" s="34">
        <f t="shared" ca="1" si="655"/>
        <v>25291.583775940609</v>
      </c>
      <c r="P2222" s="18">
        <f t="shared" ca="1" si="649"/>
        <v>47.876074106903353</v>
      </c>
      <c r="Q2222" s="47">
        <f ca="1">SUM(L$15:L2222)-SUM(M$15:M2222)</f>
        <v>0</v>
      </c>
      <c r="R2222" s="47" t="str">
        <f t="shared" ca="1" si="650"/>
        <v>M2225</v>
      </c>
      <c r="S2222" s="40">
        <f t="shared" ca="1" si="656"/>
        <v>0</v>
      </c>
      <c r="T2222" s="46">
        <f t="shared" ca="1" si="657"/>
        <v>94</v>
      </c>
      <c r="X2222" s="74">
        <f t="shared" ca="1" si="658"/>
        <v>-4.7876074106903352E-2</v>
      </c>
      <c r="Y2222" s="75">
        <f t="shared" ca="1" si="659"/>
        <v>-4.7876074106903352E-2</v>
      </c>
      <c r="Z2222" s="74">
        <f t="shared" ca="1" si="660"/>
        <v>0.9532519123525478</v>
      </c>
      <c r="AA2222" s="76">
        <f t="shared" ca="1" si="661"/>
        <v>-47.876074106903353</v>
      </c>
      <c r="AB2222" s="76">
        <f t="shared" ca="1" si="662"/>
        <v>953.25191235254783</v>
      </c>
    </row>
    <row r="2223" spans="1:28" x14ac:dyDescent="0.25">
      <c r="A2223" s="2">
        <f t="shared" si="663"/>
        <v>19</v>
      </c>
      <c r="B2223" s="16">
        <f ca="1">VLOOKUP(A2223,PERIODS!$O$4:$P$33,2,FALSE)</f>
        <v>3.5000000000000003E-2</v>
      </c>
      <c r="C2223" s="15"/>
      <c r="D2223" s="18">
        <v>2209</v>
      </c>
      <c r="E2223" s="34">
        <f t="shared" ca="1" si="665"/>
        <v>25291.583775940609</v>
      </c>
      <c r="F2223" s="34">
        <f t="shared" ca="1" si="647"/>
        <v>3500.0000000000005</v>
      </c>
      <c r="G2223" s="69">
        <f t="shared" ca="1" si="651"/>
        <v>0</v>
      </c>
      <c r="H2223" s="34">
        <f t="shared" ca="1" si="652"/>
        <v>-1182.0665067641935</v>
      </c>
      <c r="I2223" s="34">
        <f t="shared" ca="1" si="653"/>
        <v>2317.933493235807</v>
      </c>
      <c r="J2223" s="18">
        <f ca="1">SUM(INDIRECT(ADDRESS(ROW(F2223),COLUMN(F2223),4)):INDIRECT(ADDRESS(ROW(F2223)+N$5-1,COLUMN(F2223),4)))</f>
        <v>24500.000000000004</v>
      </c>
      <c r="K2223" s="18">
        <f t="shared" ca="1" si="654"/>
        <v>0</v>
      </c>
      <c r="L2223" s="18">
        <f t="shared" ca="1" si="664"/>
        <v>0</v>
      </c>
      <c r="M2223" s="18">
        <f t="shared" ca="1" si="648"/>
        <v>0</v>
      </c>
      <c r="N2223" s="34">
        <f t="shared" ca="1" si="655"/>
        <v>22973.650282704803</v>
      </c>
      <c r="P2223" s="18">
        <f t="shared" ca="1" si="649"/>
        <v>1182.0665067641935</v>
      </c>
      <c r="Q2223" s="47">
        <f ca="1">SUM(L$15:L2223)-SUM(M$15:M2223)</f>
        <v>0</v>
      </c>
      <c r="R2223" s="47" t="str">
        <f t="shared" ca="1" si="650"/>
        <v>M2226</v>
      </c>
      <c r="S2223" s="40">
        <f t="shared" ca="1" si="656"/>
        <v>0</v>
      </c>
      <c r="T2223" s="46">
        <f t="shared" ca="1" si="657"/>
        <v>95</v>
      </c>
      <c r="X2223" s="74">
        <f t="shared" ca="1" si="658"/>
        <v>-1.1820665067641936</v>
      </c>
      <c r="Y2223" s="75">
        <f t="shared" ca="1" si="659"/>
        <v>-1.1820665067641936</v>
      </c>
      <c r="Z2223" s="74">
        <f t="shared" ca="1" si="660"/>
        <v>0.30664440066687748</v>
      </c>
      <c r="AA2223" s="76">
        <f t="shared" ca="1" si="661"/>
        <v>-1182.0665067641935</v>
      </c>
      <c r="AB2223" s="76">
        <f t="shared" ca="1" si="662"/>
        <v>306.64440066687746</v>
      </c>
    </row>
    <row r="2224" spans="1:28" x14ac:dyDescent="0.25">
      <c r="A2224" s="2">
        <f t="shared" si="663"/>
        <v>20</v>
      </c>
      <c r="B2224" s="16">
        <f ca="1">VLOOKUP(A2224,PERIODS!$O$4:$P$33,2,FALSE)</f>
        <v>3.5000000000000003E-2</v>
      </c>
      <c r="C2224" s="15"/>
      <c r="D2224" s="18">
        <v>2210</v>
      </c>
      <c r="E2224" s="34">
        <f t="shared" ca="1" si="665"/>
        <v>22973.650282704803</v>
      </c>
      <c r="F2224" s="34">
        <f t="shared" ca="1" si="647"/>
        <v>3500.0000000000005</v>
      </c>
      <c r="G2224" s="69">
        <f t="shared" ca="1" si="651"/>
        <v>0</v>
      </c>
      <c r="H2224" s="34">
        <f t="shared" ca="1" si="652"/>
        <v>528.11767768381196</v>
      </c>
      <c r="I2224" s="34">
        <f t="shared" ca="1" si="653"/>
        <v>4028.1176776838124</v>
      </c>
      <c r="J2224" s="18">
        <f ca="1">SUM(INDIRECT(ADDRESS(ROW(F2224),COLUMN(F2224),4)):INDIRECT(ADDRESS(ROW(F2224)+N$5-1,COLUMN(F2224),4)))</f>
        <v>24500.000000000004</v>
      </c>
      <c r="K2224" s="18">
        <f t="shared" ca="1" si="654"/>
        <v>16350</v>
      </c>
      <c r="L2224" s="18">
        <f t="shared" ca="1" si="664"/>
        <v>16350</v>
      </c>
      <c r="M2224" s="18">
        <f t="shared" ca="1" si="648"/>
        <v>0</v>
      </c>
      <c r="N2224" s="34">
        <f t="shared" ca="1" si="655"/>
        <v>18945.532605020991</v>
      </c>
      <c r="P2224" s="18">
        <f t="shared" ca="1" si="649"/>
        <v>528.11767768381196</v>
      </c>
      <c r="Q2224" s="47">
        <f ca="1">SUM(L$15:L2224)-SUM(M$15:M2224)</f>
        <v>16350</v>
      </c>
      <c r="R2224" s="47" t="str">
        <f t="shared" ca="1" si="650"/>
        <v>M2227</v>
      </c>
      <c r="S2224" s="40">
        <f t="shared" ca="1" si="656"/>
        <v>0</v>
      </c>
      <c r="T2224" s="46">
        <f t="shared" ca="1" si="657"/>
        <v>87</v>
      </c>
      <c r="X2224" s="74">
        <f t="shared" ca="1" si="658"/>
        <v>0.52811767768381201</v>
      </c>
      <c r="Y2224" s="75">
        <f t="shared" ca="1" si="659"/>
        <v>0.52811767768381201</v>
      </c>
      <c r="Z2224" s="74">
        <f t="shared" ca="1" si="660"/>
        <v>1.6957373783079959</v>
      </c>
      <c r="AA2224" s="76">
        <f t="shared" ca="1" si="661"/>
        <v>528.11767768381196</v>
      </c>
      <c r="AB2224" s="76">
        <f t="shared" ca="1" si="662"/>
        <v>1695.7373783079959</v>
      </c>
    </row>
    <row r="2225" spans="1:28" x14ac:dyDescent="0.25">
      <c r="A2225" s="2">
        <f t="shared" si="663"/>
        <v>21</v>
      </c>
      <c r="B2225" s="16">
        <f ca="1">VLOOKUP(A2225,PERIODS!$O$4:$P$33,2,FALSE)</f>
        <v>3.5000000000000003E-2</v>
      </c>
      <c r="C2225" s="15"/>
      <c r="D2225" s="18">
        <v>2211</v>
      </c>
      <c r="E2225" s="34">
        <f t="shared" ca="1" si="665"/>
        <v>18945.532605020991</v>
      </c>
      <c r="F2225" s="34">
        <f t="shared" ca="1" si="647"/>
        <v>3500.0000000000005</v>
      </c>
      <c r="G2225" s="69">
        <f t="shared" ca="1" si="651"/>
        <v>0</v>
      </c>
      <c r="H2225" s="34">
        <f t="shared" ca="1" si="652"/>
        <v>-309.07294149033356</v>
      </c>
      <c r="I2225" s="34">
        <f t="shared" ca="1" si="653"/>
        <v>3190.9270585096669</v>
      </c>
      <c r="J2225" s="18">
        <f ca="1">SUM(INDIRECT(ADDRESS(ROW(F2225),COLUMN(F2225),4)):INDIRECT(ADDRESS(ROW(F2225)+N$5-1,COLUMN(F2225),4)))</f>
        <v>24500.000000000004</v>
      </c>
      <c r="K2225" s="18">
        <f t="shared" ca="1" si="654"/>
        <v>16350</v>
      </c>
      <c r="L2225" s="18">
        <f t="shared" ca="1" si="664"/>
        <v>0</v>
      </c>
      <c r="M2225" s="18">
        <f t="shared" ca="1" si="648"/>
        <v>0</v>
      </c>
      <c r="N2225" s="34">
        <f t="shared" ca="1" si="655"/>
        <v>15754.605546511324</v>
      </c>
      <c r="P2225" s="18">
        <f t="shared" ca="1" si="649"/>
        <v>309.07294149033356</v>
      </c>
      <c r="Q2225" s="47">
        <f ca="1">SUM(L$15:L2225)-SUM(M$15:M2225)</f>
        <v>16350</v>
      </c>
      <c r="R2225" s="47" t="str">
        <f t="shared" ca="1" si="650"/>
        <v>M2228</v>
      </c>
      <c r="S2225" s="40">
        <f t="shared" ca="1" si="656"/>
        <v>0</v>
      </c>
      <c r="T2225" s="46">
        <f t="shared" ca="1" si="657"/>
        <v>90</v>
      </c>
      <c r="X2225" s="74">
        <f t="shared" ca="1" si="658"/>
        <v>-0.30907294149033354</v>
      </c>
      <c r="Y2225" s="75">
        <f t="shared" ca="1" si="659"/>
        <v>-0.30907294149033354</v>
      </c>
      <c r="Z2225" s="74">
        <f t="shared" ca="1" si="660"/>
        <v>0.73412721973976602</v>
      </c>
      <c r="AA2225" s="76">
        <f t="shared" ca="1" si="661"/>
        <v>-309.07294149033356</v>
      </c>
      <c r="AB2225" s="76">
        <f t="shared" ca="1" si="662"/>
        <v>734.12721973976602</v>
      </c>
    </row>
    <row r="2226" spans="1:28" x14ac:dyDescent="0.25">
      <c r="A2226" s="2">
        <f t="shared" si="663"/>
        <v>22</v>
      </c>
      <c r="B2226" s="16">
        <f ca="1">VLOOKUP(A2226,PERIODS!$O$4:$P$33,2,FALSE)</f>
        <v>3.5000000000000003E-2</v>
      </c>
      <c r="C2226" s="15"/>
      <c r="D2226" s="18">
        <v>2212</v>
      </c>
      <c r="E2226" s="34">
        <f t="shared" ca="1" si="665"/>
        <v>15754.605546511324</v>
      </c>
      <c r="F2226" s="34">
        <f t="shared" ca="1" si="647"/>
        <v>3500.0000000000005</v>
      </c>
      <c r="G2226" s="69">
        <f t="shared" ca="1" si="651"/>
        <v>0</v>
      </c>
      <c r="H2226" s="34">
        <f t="shared" ca="1" si="652"/>
        <v>436.63087766167672</v>
      </c>
      <c r="I2226" s="34">
        <f t="shared" ca="1" si="653"/>
        <v>3936.630877661677</v>
      </c>
      <c r="J2226" s="18">
        <f ca="1">SUM(INDIRECT(ADDRESS(ROW(F2226),COLUMN(F2226),4)):INDIRECT(ADDRESS(ROW(F2226)+N$5-1,COLUMN(F2226),4)))</f>
        <v>25000.000000000004</v>
      </c>
      <c r="K2226" s="18">
        <f t="shared" ca="1" si="654"/>
        <v>16350</v>
      </c>
      <c r="L2226" s="18">
        <f t="shared" ca="1" si="664"/>
        <v>0</v>
      </c>
      <c r="M2226" s="18">
        <f t="shared" ca="1" si="648"/>
        <v>0</v>
      </c>
      <c r="N2226" s="34">
        <f t="shared" ca="1" si="655"/>
        <v>11817.974668849647</v>
      </c>
      <c r="P2226" s="18">
        <f t="shared" ca="1" si="649"/>
        <v>436.63087766167672</v>
      </c>
      <c r="Q2226" s="47">
        <f ca="1">SUM(L$15:L2226)-SUM(M$15:M2226)</f>
        <v>16350</v>
      </c>
      <c r="R2226" s="47" t="str">
        <f t="shared" ca="1" si="650"/>
        <v>M2229</v>
      </c>
      <c r="S2226" s="40">
        <f t="shared" ca="1" si="656"/>
        <v>0</v>
      </c>
      <c r="T2226" s="46">
        <f t="shared" ca="1" si="657"/>
        <v>12</v>
      </c>
      <c r="X2226" s="74">
        <f t="shared" ca="1" si="658"/>
        <v>0.43663087766167674</v>
      </c>
      <c r="Y2226" s="75">
        <f t="shared" ca="1" si="659"/>
        <v>0.43663087766167674</v>
      </c>
      <c r="Z2226" s="74">
        <f t="shared" ca="1" si="660"/>
        <v>1.5474847604266735</v>
      </c>
      <c r="AA2226" s="76">
        <f t="shared" ca="1" si="661"/>
        <v>436.63087766167672</v>
      </c>
      <c r="AB2226" s="76">
        <f t="shared" ca="1" si="662"/>
        <v>1547.4847604266736</v>
      </c>
    </row>
    <row r="2227" spans="1:28" x14ac:dyDescent="0.25">
      <c r="A2227" s="2">
        <f t="shared" si="663"/>
        <v>23</v>
      </c>
      <c r="B2227" s="16">
        <f ca="1">VLOOKUP(A2227,PERIODS!$O$4:$P$33,2,FALSE)</f>
        <v>3.5000000000000003E-2</v>
      </c>
      <c r="C2227" s="15"/>
      <c r="D2227" s="18">
        <v>2213</v>
      </c>
      <c r="E2227" s="34">
        <f t="shared" ca="1" si="665"/>
        <v>11817.974668849647</v>
      </c>
      <c r="F2227" s="34">
        <f t="shared" ca="1" si="647"/>
        <v>3500.0000000000005</v>
      </c>
      <c r="G2227" s="69">
        <f t="shared" ca="1" si="651"/>
        <v>0</v>
      </c>
      <c r="H2227" s="34">
        <f t="shared" ca="1" si="652"/>
        <v>239.92969101621577</v>
      </c>
      <c r="I2227" s="34">
        <f t="shared" ca="1" si="653"/>
        <v>3739.9296910162161</v>
      </c>
      <c r="J2227" s="18">
        <f ca="1">SUM(INDIRECT(ADDRESS(ROW(F2227),COLUMN(F2227),4)):INDIRECT(ADDRESS(ROW(F2227)+N$5-1,COLUMN(F2227),4)))</f>
        <v>25500.000000000004</v>
      </c>
      <c r="K2227" s="18">
        <f t="shared" ca="1" si="654"/>
        <v>0</v>
      </c>
      <c r="L2227" s="18">
        <f t="shared" ca="1" si="664"/>
        <v>0</v>
      </c>
      <c r="M2227" s="18">
        <f t="shared" ca="1" si="648"/>
        <v>16350</v>
      </c>
      <c r="N2227" s="34">
        <f t="shared" ca="1" si="655"/>
        <v>24428.04497783343</v>
      </c>
      <c r="P2227" s="18">
        <f t="shared" ca="1" si="649"/>
        <v>239.92969101621577</v>
      </c>
      <c r="Q2227" s="47">
        <f ca="1">SUM(L$15:L2227)-SUM(M$15:M2227)</f>
        <v>0</v>
      </c>
      <c r="R2227" s="47" t="str">
        <f t="shared" ca="1" si="650"/>
        <v>M2230</v>
      </c>
      <c r="S2227" s="40">
        <f t="shared" ca="1" si="656"/>
        <v>0</v>
      </c>
      <c r="T2227" s="46">
        <f t="shared" ca="1" si="657"/>
        <v>51</v>
      </c>
      <c r="X2227" s="74">
        <f t="shared" ca="1" si="658"/>
        <v>0.23992969101621578</v>
      </c>
      <c r="Y2227" s="75">
        <f t="shared" ca="1" si="659"/>
        <v>0.23992969101621578</v>
      </c>
      <c r="Z2227" s="74">
        <f t="shared" ca="1" si="660"/>
        <v>1.2711597732275521</v>
      </c>
      <c r="AA2227" s="76">
        <f t="shared" ca="1" si="661"/>
        <v>239.92969101621577</v>
      </c>
      <c r="AB2227" s="76">
        <f t="shared" ca="1" si="662"/>
        <v>1271.1597732275523</v>
      </c>
    </row>
    <row r="2228" spans="1:28" x14ac:dyDescent="0.25">
      <c r="A2228" s="2">
        <f t="shared" si="663"/>
        <v>24</v>
      </c>
      <c r="B2228" s="16">
        <f ca="1">VLOOKUP(A2228,PERIODS!$O$4:$P$33,2,FALSE)</f>
        <v>3.5000000000000003E-2</v>
      </c>
      <c r="C2228" s="15"/>
      <c r="D2228" s="18">
        <v>2214</v>
      </c>
      <c r="E2228" s="34">
        <f t="shared" ca="1" si="665"/>
        <v>24428.04497783343</v>
      </c>
      <c r="F2228" s="34">
        <f t="shared" ca="1" si="647"/>
        <v>3500.0000000000005</v>
      </c>
      <c r="G2228" s="69">
        <f t="shared" ca="1" si="651"/>
        <v>0</v>
      </c>
      <c r="H2228" s="34">
        <f t="shared" ca="1" si="652"/>
        <v>268.91145577952864</v>
      </c>
      <c r="I2228" s="34">
        <f t="shared" ca="1" si="653"/>
        <v>3768.9114557795292</v>
      </c>
      <c r="J2228" s="18">
        <f ca="1">SUM(INDIRECT(ADDRESS(ROW(F2228),COLUMN(F2228),4)):INDIRECT(ADDRESS(ROW(F2228)+N$5-1,COLUMN(F2228),4)))</f>
        <v>26000</v>
      </c>
      <c r="K2228" s="18">
        <f t="shared" ca="1" si="654"/>
        <v>16350</v>
      </c>
      <c r="L2228" s="18">
        <f t="shared" ca="1" si="664"/>
        <v>16350</v>
      </c>
      <c r="M2228" s="18">
        <f t="shared" ca="1" si="648"/>
        <v>0</v>
      </c>
      <c r="N2228" s="34">
        <f t="shared" ca="1" si="655"/>
        <v>20659.1335220539</v>
      </c>
      <c r="P2228" s="18">
        <f t="shared" ca="1" si="649"/>
        <v>268.91145577952864</v>
      </c>
      <c r="Q2228" s="47">
        <f ca="1">SUM(L$15:L2228)-SUM(M$15:M2228)</f>
        <v>16350</v>
      </c>
      <c r="R2228" s="47" t="str">
        <f t="shared" ca="1" si="650"/>
        <v>M2231</v>
      </c>
      <c r="S2228" s="40">
        <f t="shared" ca="1" si="656"/>
        <v>0</v>
      </c>
      <c r="T2228" s="46">
        <f t="shared" ca="1" si="657"/>
        <v>60</v>
      </c>
      <c r="X2228" s="74">
        <f t="shared" ca="1" si="658"/>
        <v>0.26891145577952863</v>
      </c>
      <c r="Y2228" s="75">
        <f t="shared" ca="1" si="659"/>
        <v>0.26891145577952863</v>
      </c>
      <c r="Z2228" s="74">
        <f t="shared" ca="1" si="660"/>
        <v>1.3085392723269653</v>
      </c>
      <c r="AA2228" s="76">
        <f t="shared" ca="1" si="661"/>
        <v>268.91145577952864</v>
      </c>
      <c r="AB2228" s="76">
        <f t="shared" ca="1" si="662"/>
        <v>1308.5392723269654</v>
      </c>
    </row>
    <row r="2229" spans="1:28" x14ac:dyDescent="0.25">
      <c r="A2229" s="2">
        <f t="shared" si="663"/>
        <v>25</v>
      </c>
      <c r="B2229" s="16">
        <f ca="1">VLOOKUP(A2229,PERIODS!$O$4:$P$33,2,FALSE)</f>
        <v>3.5000000000000003E-2</v>
      </c>
      <c r="C2229" s="15"/>
      <c r="D2229" s="18">
        <v>2215</v>
      </c>
      <c r="E2229" s="34">
        <f t="shared" ca="1" si="665"/>
        <v>20659.1335220539</v>
      </c>
      <c r="F2229" s="34">
        <f t="shared" ca="1" si="647"/>
        <v>3500.0000000000005</v>
      </c>
      <c r="G2229" s="69">
        <f t="shared" ca="1" si="651"/>
        <v>0</v>
      </c>
      <c r="H2229" s="34">
        <f t="shared" ca="1" si="652"/>
        <v>-1064.3920453599965</v>
      </c>
      <c r="I2229" s="34">
        <f t="shared" ca="1" si="653"/>
        <v>2435.6079546400042</v>
      </c>
      <c r="J2229" s="18">
        <f ca="1">SUM(INDIRECT(ADDRESS(ROW(F2229),COLUMN(F2229),4)):INDIRECT(ADDRESS(ROW(F2229)+N$5-1,COLUMN(F2229),4)))</f>
        <v>24900</v>
      </c>
      <c r="K2229" s="18">
        <f t="shared" ca="1" si="654"/>
        <v>16350</v>
      </c>
      <c r="L2229" s="18">
        <f t="shared" ca="1" si="664"/>
        <v>0</v>
      </c>
      <c r="M2229" s="18">
        <f t="shared" ca="1" si="648"/>
        <v>0</v>
      </c>
      <c r="N2229" s="34">
        <f t="shared" ca="1" si="655"/>
        <v>18223.525567413897</v>
      </c>
      <c r="P2229" s="18">
        <f t="shared" ca="1" si="649"/>
        <v>1064.3920453599965</v>
      </c>
      <c r="Q2229" s="47">
        <f ca="1">SUM(L$15:L2229)-SUM(M$15:M2229)</f>
        <v>16350</v>
      </c>
      <c r="R2229" s="47" t="str">
        <f t="shared" ca="1" si="650"/>
        <v>M2232</v>
      </c>
      <c r="S2229" s="40">
        <f t="shared" ca="1" si="656"/>
        <v>0</v>
      </c>
      <c r="T2229" s="46">
        <f t="shared" ca="1" si="657"/>
        <v>100</v>
      </c>
      <c r="X2229" s="74">
        <f t="shared" ca="1" si="658"/>
        <v>-1.0643920453599964</v>
      </c>
      <c r="Y2229" s="75">
        <f t="shared" ca="1" si="659"/>
        <v>-1.0643920453599964</v>
      </c>
      <c r="Z2229" s="74">
        <f t="shared" ca="1" si="660"/>
        <v>0.34493749738620871</v>
      </c>
      <c r="AA2229" s="76">
        <f t="shared" ca="1" si="661"/>
        <v>-1064.3920453599965</v>
      </c>
      <c r="AB2229" s="76">
        <f t="shared" ca="1" si="662"/>
        <v>344.93749738620869</v>
      </c>
    </row>
    <row r="2230" spans="1:28" x14ac:dyDescent="0.25">
      <c r="A2230" s="2">
        <f t="shared" si="663"/>
        <v>26</v>
      </c>
      <c r="B2230" s="16">
        <f ca="1">VLOOKUP(A2230,PERIODS!$O$4:$P$33,2,FALSE)</f>
        <v>3.5000000000000003E-2</v>
      </c>
      <c r="C2230" s="15"/>
      <c r="D2230" s="18">
        <v>2216</v>
      </c>
      <c r="E2230" s="34">
        <f t="shared" ca="1" si="665"/>
        <v>18223.525567413897</v>
      </c>
      <c r="F2230" s="34">
        <f t="shared" ca="1" si="647"/>
        <v>3500.0000000000005</v>
      </c>
      <c r="G2230" s="69">
        <f t="shared" ca="1" si="651"/>
        <v>0</v>
      </c>
      <c r="H2230" s="34">
        <f t="shared" ca="1" si="652"/>
        <v>-121.53805198619602</v>
      </c>
      <c r="I2230" s="34">
        <f t="shared" ca="1" si="653"/>
        <v>3378.4619480138044</v>
      </c>
      <c r="J2230" s="18">
        <f ca="1">SUM(INDIRECT(ADDRESS(ROW(F2230),COLUMN(F2230),4)):INDIRECT(ADDRESS(ROW(F2230)+N$5-1,COLUMN(F2230),4)))</f>
        <v>23900</v>
      </c>
      <c r="K2230" s="18">
        <f t="shared" ca="1" si="654"/>
        <v>16350</v>
      </c>
      <c r="L2230" s="18">
        <f t="shared" ca="1" si="664"/>
        <v>0</v>
      </c>
      <c r="M2230" s="18">
        <f t="shared" ca="1" si="648"/>
        <v>0</v>
      </c>
      <c r="N2230" s="34">
        <f t="shared" ca="1" si="655"/>
        <v>14845.063619400093</v>
      </c>
      <c r="P2230" s="18">
        <f t="shared" ca="1" si="649"/>
        <v>121.53805198619602</v>
      </c>
      <c r="Q2230" s="47">
        <f ca="1">SUM(L$15:L2230)-SUM(M$15:M2230)</f>
        <v>16350</v>
      </c>
      <c r="R2230" s="47" t="str">
        <f t="shared" ca="1" si="650"/>
        <v>M2233</v>
      </c>
      <c r="S2230" s="40">
        <f t="shared" ca="1" si="656"/>
        <v>0</v>
      </c>
      <c r="T2230" s="46">
        <f t="shared" ca="1" si="657"/>
        <v>23</v>
      </c>
      <c r="X2230" s="74">
        <f t="shared" ca="1" si="658"/>
        <v>-0.12153805198619602</v>
      </c>
      <c r="Y2230" s="75">
        <f t="shared" ca="1" si="659"/>
        <v>-0.12153805198619602</v>
      </c>
      <c r="Z2230" s="74">
        <f t="shared" ca="1" si="660"/>
        <v>0.8855573554914693</v>
      </c>
      <c r="AA2230" s="76">
        <f t="shared" ca="1" si="661"/>
        <v>-121.53805198619602</v>
      </c>
      <c r="AB2230" s="76">
        <f t="shared" ca="1" si="662"/>
        <v>885.55735549146925</v>
      </c>
    </row>
    <row r="2231" spans="1:28" x14ac:dyDescent="0.25">
      <c r="A2231" s="2">
        <f t="shared" si="663"/>
        <v>27</v>
      </c>
      <c r="B2231" s="16">
        <f ca="1">VLOOKUP(A2231,PERIODS!$O$4:$P$33,2,FALSE)</f>
        <v>3.5000000000000003E-2</v>
      </c>
      <c r="C2231" s="15"/>
      <c r="D2231" s="18">
        <v>2217</v>
      </c>
      <c r="E2231" s="34">
        <f t="shared" ca="1" si="665"/>
        <v>14845.063619400093</v>
      </c>
      <c r="F2231" s="34">
        <f t="shared" ca="1" si="647"/>
        <v>3500.0000000000005</v>
      </c>
      <c r="G2231" s="69">
        <f t="shared" ca="1" si="651"/>
        <v>0</v>
      </c>
      <c r="H2231" s="34">
        <f t="shared" ca="1" si="652"/>
        <v>-564.28436243387898</v>
      </c>
      <c r="I2231" s="34">
        <f t="shared" ca="1" si="653"/>
        <v>2935.7156375661216</v>
      </c>
      <c r="J2231" s="18">
        <f ca="1">SUM(INDIRECT(ADDRESS(ROW(F2231),COLUMN(F2231),4)):INDIRECT(ADDRESS(ROW(F2231)+N$5-1,COLUMN(F2231),4)))</f>
        <v>22900</v>
      </c>
      <c r="K2231" s="18">
        <f t="shared" ca="1" si="654"/>
        <v>0</v>
      </c>
      <c r="L2231" s="18">
        <f t="shared" ca="1" si="664"/>
        <v>0</v>
      </c>
      <c r="M2231" s="18">
        <f t="shared" ca="1" si="648"/>
        <v>16350</v>
      </c>
      <c r="N2231" s="34">
        <f t="shared" ca="1" si="655"/>
        <v>28259.347981833969</v>
      </c>
      <c r="P2231" s="18">
        <f t="shared" ca="1" si="649"/>
        <v>564.28436243387898</v>
      </c>
      <c r="Q2231" s="47">
        <f ca="1">SUM(L$15:L2231)-SUM(M$15:M2231)</f>
        <v>0</v>
      </c>
      <c r="R2231" s="47" t="str">
        <f t="shared" ca="1" si="650"/>
        <v>M2234</v>
      </c>
      <c r="S2231" s="40">
        <f t="shared" ca="1" si="656"/>
        <v>0</v>
      </c>
      <c r="T2231" s="46">
        <f t="shared" ca="1" si="657"/>
        <v>74</v>
      </c>
      <c r="X2231" s="74">
        <f t="shared" ca="1" si="658"/>
        <v>-0.56428436243387903</v>
      </c>
      <c r="Y2231" s="75">
        <f t="shared" ca="1" si="659"/>
        <v>-0.56428436243387903</v>
      </c>
      <c r="Z2231" s="74">
        <f t="shared" ca="1" si="660"/>
        <v>0.56876703220353619</v>
      </c>
      <c r="AA2231" s="76">
        <f t="shared" ca="1" si="661"/>
        <v>-564.28436243387898</v>
      </c>
      <c r="AB2231" s="76">
        <f t="shared" ca="1" si="662"/>
        <v>568.76703220353625</v>
      </c>
    </row>
    <row r="2232" spans="1:28" x14ac:dyDescent="0.25">
      <c r="A2232" s="2">
        <f t="shared" si="663"/>
        <v>28</v>
      </c>
      <c r="B2232" s="16">
        <f ca="1">VLOOKUP(A2232,PERIODS!$O$4:$P$33,2,FALSE)</f>
        <v>0.04</v>
      </c>
      <c r="C2232" s="15"/>
      <c r="D2232" s="18">
        <v>2218</v>
      </c>
      <c r="E2232" s="34">
        <f t="shared" ca="1" si="665"/>
        <v>28259.347981833969</v>
      </c>
      <c r="F2232" s="34">
        <f t="shared" ca="1" si="647"/>
        <v>4000</v>
      </c>
      <c r="G2232" s="69">
        <f t="shared" ca="1" si="651"/>
        <v>0</v>
      </c>
      <c r="H2232" s="34">
        <f t="shared" ca="1" si="652"/>
        <v>-493.78297795548065</v>
      </c>
      <c r="I2232" s="34">
        <f t="shared" ca="1" si="653"/>
        <v>3506.2170220445196</v>
      </c>
      <c r="J2232" s="18">
        <f ca="1">SUM(INDIRECT(ADDRESS(ROW(F2232),COLUMN(F2232),4)):INDIRECT(ADDRESS(ROW(F2232)+N$5-1,COLUMN(F2232),4)))</f>
        <v>21900</v>
      </c>
      <c r="K2232" s="18">
        <f t="shared" ca="1" si="654"/>
        <v>0</v>
      </c>
      <c r="L2232" s="18">
        <f t="shared" ca="1" si="664"/>
        <v>0</v>
      </c>
      <c r="M2232" s="18">
        <f t="shared" ca="1" si="648"/>
        <v>0</v>
      </c>
      <c r="N2232" s="34">
        <f t="shared" ca="1" si="655"/>
        <v>24753.130959789451</v>
      </c>
      <c r="P2232" s="18">
        <f t="shared" ca="1" si="649"/>
        <v>493.78297795548065</v>
      </c>
      <c r="Q2232" s="47">
        <f ca="1">SUM(L$15:L2232)-SUM(M$15:M2232)</f>
        <v>0</v>
      </c>
      <c r="R2232" s="47" t="str">
        <f t="shared" ca="1" si="650"/>
        <v>M2235</v>
      </c>
      <c r="S2232" s="40">
        <f t="shared" ca="1" si="656"/>
        <v>0</v>
      </c>
      <c r="T2232" s="46">
        <f t="shared" ca="1" si="657"/>
        <v>53</v>
      </c>
      <c r="X2232" s="74">
        <f t="shared" ca="1" si="658"/>
        <v>-0.49378297795548065</v>
      </c>
      <c r="Y2232" s="75">
        <f t="shared" ca="1" si="659"/>
        <v>-0.49378297795548065</v>
      </c>
      <c r="Z2232" s="74">
        <f t="shared" ca="1" si="660"/>
        <v>0.61031322014211264</v>
      </c>
      <c r="AA2232" s="76">
        <f t="shared" ca="1" si="661"/>
        <v>-493.78297795548065</v>
      </c>
      <c r="AB2232" s="76">
        <f t="shared" ca="1" si="662"/>
        <v>610.31322014211264</v>
      </c>
    </row>
    <row r="2233" spans="1:28" x14ac:dyDescent="0.25">
      <c r="A2233" s="2">
        <f t="shared" si="663"/>
        <v>29</v>
      </c>
      <c r="B2233" s="16">
        <f ca="1">VLOOKUP(A2233,PERIODS!$O$4:$P$33,2,FALSE)</f>
        <v>0.04</v>
      </c>
      <c r="C2233" s="15"/>
      <c r="D2233" s="18">
        <v>2219</v>
      </c>
      <c r="E2233" s="34">
        <f t="shared" ca="1" si="665"/>
        <v>24753.130959789451</v>
      </c>
      <c r="F2233" s="34">
        <f t="shared" ca="1" si="647"/>
        <v>4000</v>
      </c>
      <c r="G2233" s="69">
        <f t="shared" ca="1" si="651"/>
        <v>0</v>
      </c>
      <c r="H2233" s="34">
        <f t="shared" ca="1" si="652"/>
        <v>1771.7331462449672</v>
      </c>
      <c r="I2233" s="34">
        <f t="shared" ca="1" si="653"/>
        <v>5771.7331462449674</v>
      </c>
      <c r="J2233" s="18">
        <f ca="1">SUM(INDIRECT(ADDRESS(ROW(F2233),COLUMN(F2233),4)):INDIRECT(ADDRESS(ROW(F2233)+N$5-1,COLUMN(F2233),4)))</f>
        <v>21200</v>
      </c>
      <c r="K2233" s="18">
        <f t="shared" ca="1" si="654"/>
        <v>0</v>
      </c>
      <c r="L2233" s="18">
        <f t="shared" ca="1" si="664"/>
        <v>0</v>
      </c>
      <c r="M2233" s="18">
        <f t="shared" ca="1" si="648"/>
        <v>0</v>
      </c>
      <c r="N2233" s="34">
        <f t="shared" ca="1" si="655"/>
        <v>18981.397813544485</v>
      </c>
      <c r="P2233" s="18">
        <f t="shared" ca="1" si="649"/>
        <v>1771.7331462449672</v>
      </c>
      <c r="Q2233" s="47">
        <f ca="1">SUM(L$15:L2233)-SUM(M$15:M2233)</f>
        <v>0</v>
      </c>
      <c r="R2233" s="47" t="str">
        <f t="shared" ca="1" si="650"/>
        <v>M2236</v>
      </c>
      <c r="S2233" s="40">
        <f t="shared" ca="1" si="656"/>
        <v>0</v>
      </c>
      <c r="T2233" s="46">
        <f t="shared" ca="1" si="657"/>
        <v>42</v>
      </c>
      <c r="X2233" s="74">
        <f t="shared" ca="1" si="658"/>
        <v>1.7717331462449672</v>
      </c>
      <c r="Y2233" s="75">
        <f t="shared" ca="1" si="659"/>
        <v>1.7717331462449672</v>
      </c>
      <c r="Z2233" s="74">
        <f t="shared" ca="1" si="660"/>
        <v>5.8810372313594508</v>
      </c>
      <c r="AA2233" s="76">
        <f t="shared" ca="1" si="661"/>
        <v>1771.7331462449672</v>
      </c>
      <c r="AB2233" s="76">
        <f t="shared" ca="1" si="662"/>
        <v>5881.0372313594507</v>
      </c>
    </row>
    <row r="2234" spans="1:28" x14ac:dyDescent="0.25">
      <c r="A2234" s="2">
        <f t="shared" si="663"/>
        <v>30</v>
      </c>
      <c r="B2234" s="16">
        <f ca="1">VLOOKUP(A2234,PERIODS!$O$4:$P$33,2,FALSE)</f>
        <v>0.04</v>
      </c>
      <c r="C2234" s="15"/>
      <c r="D2234" s="18">
        <v>2220</v>
      </c>
      <c r="E2234" s="34">
        <f t="shared" ca="1" si="665"/>
        <v>18981.397813544485</v>
      </c>
      <c r="F2234" s="34">
        <f t="shared" ca="1" si="647"/>
        <v>4000</v>
      </c>
      <c r="G2234" s="69">
        <f t="shared" ca="1" si="651"/>
        <v>0</v>
      </c>
      <c r="H2234" s="34">
        <f t="shared" ca="1" si="652"/>
        <v>228.70317684068323</v>
      </c>
      <c r="I2234" s="34">
        <f t="shared" ca="1" si="653"/>
        <v>4228.7031768406832</v>
      </c>
      <c r="J2234" s="18">
        <f ca="1">SUM(INDIRECT(ADDRESS(ROW(F2234),COLUMN(F2234),4)):INDIRECT(ADDRESS(ROW(F2234)+N$5-1,COLUMN(F2234),4)))</f>
        <v>20500</v>
      </c>
      <c r="K2234" s="18">
        <f t="shared" ca="1" si="654"/>
        <v>16350</v>
      </c>
      <c r="L2234" s="18">
        <f t="shared" ca="1" si="664"/>
        <v>16350</v>
      </c>
      <c r="M2234" s="18">
        <f t="shared" ca="1" si="648"/>
        <v>0</v>
      </c>
      <c r="N2234" s="34">
        <f t="shared" ca="1" si="655"/>
        <v>14752.694636703802</v>
      </c>
      <c r="P2234" s="18">
        <f t="shared" ca="1" si="649"/>
        <v>228.70317684068323</v>
      </c>
      <c r="Q2234" s="47">
        <f ca="1">SUM(L$15:L2234)-SUM(M$15:M2234)</f>
        <v>16350</v>
      </c>
      <c r="R2234" s="47" t="str">
        <f t="shared" ca="1" si="650"/>
        <v>M2237</v>
      </c>
      <c r="S2234" s="40">
        <f t="shared" ca="1" si="656"/>
        <v>0</v>
      </c>
      <c r="T2234" s="46">
        <f t="shared" ca="1" si="657"/>
        <v>16</v>
      </c>
      <c r="X2234" s="74">
        <f t="shared" ca="1" si="658"/>
        <v>0.22870317684068323</v>
      </c>
      <c r="Y2234" s="75">
        <f t="shared" ca="1" si="659"/>
        <v>0.22870317684068323</v>
      </c>
      <c r="Z2234" s="74">
        <f t="shared" ca="1" si="660"/>
        <v>1.2569688861564225</v>
      </c>
      <c r="AA2234" s="76">
        <f t="shared" ca="1" si="661"/>
        <v>228.70317684068323</v>
      </c>
      <c r="AB2234" s="76">
        <f t="shared" ca="1" si="662"/>
        <v>1256.9688861564225</v>
      </c>
    </row>
    <row r="2235" spans="1:28" x14ac:dyDescent="0.25">
      <c r="A2235" s="2">
        <f t="shared" si="663"/>
        <v>1</v>
      </c>
      <c r="B2235" s="16">
        <f ca="1">VLOOKUP(A2235,PERIODS!$O$4:$P$33,2,FALSE)</f>
        <v>2.4E-2</v>
      </c>
      <c r="C2235" s="15"/>
      <c r="D2235" s="18">
        <v>2221</v>
      </c>
      <c r="E2235" s="34">
        <f t="shared" ca="1" si="665"/>
        <v>14752.694636703802</v>
      </c>
      <c r="F2235" s="34">
        <f t="shared" ca="1" si="647"/>
        <v>2400</v>
      </c>
      <c r="G2235" s="69">
        <f t="shared" ca="1" si="651"/>
        <v>0</v>
      </c>
      <c r="H2235" s="34">
        <f t="shared" ca="1" si="652"/>
        <v>-1018.1622750693107</v>
      </c>
      <c r="I2235" s="34">
        <f t="shared" ca="1" si="653"/>
        <v>1381.8377249306893</v>
      </c>
      <c r="J2235" s="18">
        <f ca="1">SUM(INDIRECT(ADDRESS(ROW(F2235),COLUMN(F2235),4)):INDIRECT(ADDRESS(ROW(F2235)+N$5-1,COLUMN(F2235),4)))</f>
        <v>19800</v>
      </c>
      <c r="K2235" s="18">
        <f t="shared" ca="1" si="654"/>
        <v>16350</v>
      </c>
      <c r="L2235" s="18">
        <f t="shared" ca="1" si="664"/>
        <v>0</v>
      </c>
      <c r="M2235" s="18">
        <f t="shared" ca="1" si="648"/>
        <v>0</v>
      </c>
      <c r="N2235" s="34">
        <f t="shared" ca="1" si="655"/>
        <v>13370.856911773113</v>
      </c>
      <c r="P2235" s="18">
        <f t="shared" ca="1" si="649"/>
        <v>1018.1622750693107</v>
      </c>
      <c r="Q2235" s="47">
        <f ca="1">SUM(L$15:L2235)-SUM(M$15:M2235)</f>
        <v>16350</v>
      </c>
      <c r="R2235" s="47" t="str">
        <f t="shared" ca="1" si="650"/>
        <v>M2238</v>
      </c>
      <c r="S2235" s="40">
        <f t="shared" ca="1" si="656"/>
        <v>0</v>
      </c>
      <c r="T2235" s="46">
        <f t="shared" ca="1" si="657"/>
        <v>11</v>
      </c>
      <c r="X2235" s="74">
        <f t="shared" ca="1" si="658"/>
        <v>-1.0181622750693107</v>
      </c>
      <c r="Y2235" s="75">
        <f t="shared" ca="1" si="659"/>
        <v>-1.0181622750693107</v>
      </c>
      <c r="Z2235" s="74">
        <f t="shared" ca="1" si="660"/>
        <v>0.36125822376423866</v>
      </c>
      <c r="AA2235" s="76">
        <f t="shared" ca="1" si="661"/>
        <v>-1018.1622750693107</v>
      </c>
      <c r="AB2235" s="76">
        <f t="shared" ca="1" si="662"/>
        <v>361.25822376423866</v>
      </c>
    </row>
    <row r="2236" spans="1:28" x14ac:dyDescent="0.25">
      <c r="A2236" s="2">
        <f t="shared" si="663"/>
        <v>2</v>
      </c>
      <c r="B2236" s="16">
        <f ca="1">VLOOKUP(A2236,PERIODS!$O$4:$P$33,2,FALSE)</f>
        <v>2.5000000000000001E-2</v>
      </c>
      <c r="C2236" s="15"/>
      <c r="D2236" s="18">
        <v>2222</v>
      </c>
      <c r="E2236" s="34">
        <f t="shared" ca="1" si="665"/>
        <v>13370.856911773113</v>
      </c>
      <c r="F2236" s="34">
        <f t="shared" ca="1" si="647"/>
        <v>2500</v>
      </c>
      <c r="G2236" s="69">
        <f t="shared" ca="1" si="651"/>
        <v>0</v>
      </c>
      <c r="H2236" s="34">
        <f t="shared" ca="1" si="652"/>
        <v>1959.9639845400536</v>
      </c>
      <c r="I2236" s="34">
        <f t="shared" ca="1" si="653"/>
        <v>4459.9639845400534</v>
      </c>
      <c r="J2236" s="18">
        <f ca="1">SUM(INDIRECT(ADDRESS(ROW(F2236),COLUMN(F2236),4)):INDIRECT(ADDRESS(ROW(F2236)+N$5-1,COLUMN(F2236),4)))</f>
        <v>20700</v>
      </c>
      <c r="K2236" s="18">
        <f t="shared" ca="1" si="654"/>
        <v>16350</v>
      </c>
      <c r="L2236" s="18">
        <f t="shared" ca="1" si="664"/>
        <v>0</v>
      </c>
      <c r="M2236" s="18">
        <f t="shared" ca="1" si="648"/>
        <v>0</v>
      </c>
      <c r="N2236" s="34">
        <f t="shared" ca="1" si="655"/>
        <v>8910.8929272330606</v>
      </c>
      <c r="P2236" s="18">
        <f t="shared" ca="1" si="649"/>
        <v>1959.9639845400536</v>
      </c>
      <c r="Q2236" s="47">
        <f ca="1">SUM(L$15:L2236)-SUM(M$15:M2236)</f>
        <v>16350</v>
      </c>
      <c r="R2236" s="47" t="str">
        <f t="shared" ca="1" si="650"/>
        <v>M2239</v>
      </c>
      <c r="S2236" s="40">
        <f t="shared" ca="1" si="656"/>
        <v>0</v>
      </c>
      <c r="T2236" s="46">
        <f t="shared" ca="1" si="657"/>
        <v>85</v>
      </c>
      <c r="X2236" s="74">
        <f t="shared" ca="1" si="658"/>
        <v>2.30891739066421</v>
      </c>
      <c r="Y2236" s="75">
        <f t="shared" ca="1" si="659"/>
        <v>1.9599639845400536</v>
      </c>
      <c r="Z2236" s="74">
        <f t="shared" ca="1" si="660"/>
        <v>7.0990713842313315</v>
      </c>
      <c r="AA2236" s="76">
        <f t="shared" ca="1" si="661"/>
        <v>1959.9639845400536</v>
      </c>
      <c r="AB2236" s="76">
        <f t="shared" ca="1" si="662"/>
        <v>7099.0713842313316</v>
      </c>
    </row>
    <row r="2237" spans="1:28" x14ac:dyDescent="0.25">
      <c r="A2237" s="2">
        <f t="shared" si="663"/>
        <v>3</v>
      </c>
      <c r="B2237" s="16">
        <f ca="1">VLOOKUP(A2237,PERIODS!$O$4:$P$33,2,FALSE)</f>
        <v>2.5000000000000001E-2</v>
      </c>
      <c r="C2237" s="15"/>
      <c r="D2237" s="18">
        <v>2223</v>
      </c>
      <c r="E2237" s="34">
        <f t="shared" ca="1" si="665"/>
        <v>8910.8929272330606</v>
      </c>
      <c r="F2237" s="34">
        <f t="shared" ca="1" si="647"/>
        <v>2500</v>
      </c>
      <c r="G2237" s="69">
        <f t="shared" ca="1" si="651"/>
        <v>0</v>
      </c>
      <c r="H2237" s="34">
        <f t="shared" ca="1" si="652"/>
        <v>605.21821399416376</v>
      </c>
      <c r="I2237" s="34">
        <f t="shared" ca="1" si="653"/>
        <v>3105.2182139941638</v>
      </c>
      <c r="J2237" s="18">
        <f ca="1">SUM(INDIRECT(ADDRESS(ROW(F2237),COLUMN(F2237),4)):INDIRECT(ADDRESS(ROW(F2237)+N$5-1,COLUMN(F2237),4)))</f>
        <v>21500</v>
      </c>
      <c r="K2237" s="18">
        <f t="shared" ca="1" si="654"/>
        <v>0</v>
      </c>
      <c r="L2237" s="18">
        <f t="shared" ca="1" si="664"/>
        <v>0</v>
      </c>
      <c r="M2237" s="18">
        <f t="shared" ca="1" si="648"/>
        <v>16350</v>
      </c>
      <c r="N2237" s="34">
        <f t="shared" ca="1" si="655"/>
        <v>22155.674713238899</v>
      </c>
      <c r="P2237" s="18">
        <f t="shared" ca="1" si="649"/>
        <v>605.21821399416376</v>
      </c>
      <c r="Q2237" s="47">
        <f ca="1">SUM(L$15:L2237)-SUM(M$15:M2237)</f>
        <v>0</v>
      </c>
      <c r="R2237" s="47" t="str">
        <f t="shared" ca="1" si="650"/>
        <v>M2240</v>
      </c>
      <c r="S2237" s="40">
        <f t="shared" ca="1" si="656"/>
        <v>0</v>
      </c>
      <c r="T2237" s="46">
        <f t="shared" ca="1" si="657"/>
        <v>35</v>
      </c>
      <c r="X2237" s="74">
        <f t="shared" ca="1" si="658"/>
        <v>0.60521821399416376</v>
      </c>
      <c r="Y2237" s="75">
        <f t="shared" ca="1" si="659"/>
        <v>0.60521821399416376</v>
      </c>
      <c r="Z2237" s="74">
        <f t="shared" ca="1" si="660"/>
        <v>1.8316518573474532</v>
      </c>
      <c r="AA2237" s="76">
        <f t="shared" ca="1" si="661"/>
        <v>605.21821399416376</v>
      </c>
      <c r="AB2237" s="76">
        <f t="shared" ca="1" si="662"/>
        <v>1831.6518573474532</v>
      </c>
    </row>
    <row r="2238" spans="1:28" x14ac:dyDescent="0.25">
      <c r="A2238" s="2">
        <f t="shared" si="663"/>
        <v>4</v>
      </c>
      <c r="B2238" s="16">
        <f ca="1">VLOOKUP(A2238,PERIODS!$O$4:$P$33,2,FALSE)</f>
        <v>2.5000000000000001E-2</v>
      </c>
      <c r="C2238" s="15"/>
      <c r="D2238" s="18">
        <v>2224</v>
      </c>
      <c r="E2238" s="34">
        <f t="shared" ca="1" si="665"/>
        <v>22155.674713238899</v>
      </c>
      <c r="F2238" s="34">
        <f t="shared" ca="1" si="647"/>
        <v>2500</v>
      </c>
      <c r="G2238" s="69">
        <f t="shared" ca="1" si="651"/>
        <v>0</v>
      </c>
      <c r="H2238" s="34">
        <f t="shared" ca="1" si="652"/>
        <v>608.28656185049135</v>
      </c>
      <c r="I2238" s="34">
        <f t="shared" ca="1" si="653"/>
        <v>3108.2865618504911</v>
      </c>
      <c r="J2238" s="18">
        <f ca="1">SUM(INDIRECT(ADDRESS(ROW(F2238),COLUMN(F2238),4)):INDIRECT(ADDRESS(ROW(F2238)+N$5-1,COLUMN(F2238),4)))</f>
        <v>22300</v>
      </c>
      <c r="K2238" s="18">
        <f t="shared" ca="1" si="654"/>
        <v>16350</v>
      </c>
      <c r="L2238" s="18">
        <f t="shared" ca="1" si="664"/>
        <v>16350</v>
      </c>
      <c r="M2238" s="18">
        <f t="shared" ca="1" si="648"/>
        <v>0</v>
      </c>
      <c r="N2238" s="34">
        <f t="shared" ca="1" si="655"/>
        <v>19047.388151388408</v>
      </c>
      <c r="P2238" s="18">
        <f t="shared" ca="1" si="649"/>
        <v>608.28656185049135</v>
      </c>
      <c r="Q2238" s="47">
        <f ca="1">SUM(L$15:L2238)-SUM(M$15:M2238)</f>
        <v>16350</v>
      </c>
      <c r="R2238" s="47" t="str">
        <f t="shared" ca="1" si="650"/>
        <v>M2241</v>
      </c>
      <c r="S2238" s="40">
        <f t="shared" ca="1" si="656"/>
        <v>0</v>
      </c>
      <c r="T2238" s="46">
        <f t="shared" ca="1" si="657"/>
        <v>90</v>
      </c>
      <c r="X2238" s="74">
        <f t="shared" ca="1" si="658"/>
        <v>0.60828656185049135</v>
      </c>
      <c r="Y2238" s="75">
        <f t="shared" ca="1" si="659"/>
        <v>0.60828656185049135</v>
      </c>
      <c r="Z2238" s="74">
        <f t="shared" ca="1" si="660"/>
        <v>1.8372806335029788</v>
      </c>
      <c r="AA2238" s="76">
        <f t="shared" ca="1" si="661"/>
        <v>608.28656185049135</v>
      </c>
      <c r="AB2238" s="76">
        <f t="shared" ca="1" si="662"/>
        <v>1837.2806335029788</v>
      </c>
    </row>
    <row r="2239" spans="1:28" x14ac:dyDescent="0.25">
      <c r="A2239" s="2">
        <f t="shared" si="663"/>
        <v>5</v>
      </c>
      <c r="B2239" s="16">
        <f ca="1">VLOOKUP(A2239,PERIODS!$O$4:$P$33,2,FALSE)</f>
        <v>3.3000000000000002E-2</v>
      </c>
      <c r="C2239" s="15"/>
      <c r="D2239" s="18">
        <v>2225</v>
      </c>
      <c r="E2239" s="34">
        <f t="shared" ca="1" si="665"/>
        <v>19047.388151388408</v>
      </c>
      <c r="F2239" s="34">
        <f t="shared" ca="1" si="647"/>
        <v>3300</v>
      </c>
      <c r="G2239" s="69">
        <f t="shared" ca="1" si="651"/>
        <v>0</v>
      </c>
      <c r="H2239" s="34">
        <f t="shared" ca="1" si="652"/>
        <v>-190.43513698804222</v>
      </c>
      <c r="I2239" s="34">
        <f t="shared" ca="1" si="653"/>
        <v>3109.5648630119576</v>
      </c>
      <c r="J2239" s="18">
        <f ca="1">SUM(INDIRECT(ADDRESS(ROW(F2239),COLUMN(F2239),4)):INDIRECT(ADDRESS(ROW(F2239)+N$5-1,COLUMN(F2239),4)))</f>
        <v>23100</v>
      </c>
      <c r="K2239" s="18">
        <f t="shared" ca="1" si="654"/>
        <v>16350</v>
      </c>
      <c r="L2239" s="18">
        <f t="shared" ca="1" si="664"/>
        <v>0</v>
      </c>
      <c r="M2239" s="18">
        <f t="shared" ca="1" si="648"/>
        <v>0</v>
      </c>
      <c r="N2239" s="34">
        <f t="shared" ca="1" si="655"/>
        <v>15937.82328837645</v>
      </c>
      <c r="P2239" s="18">
        <f t="shared" ca="1" si="649"/>
        <v>190.43513698804222</v>
      </c>
      <c r="Q2239" s="47">
        <f ca="1">SUM(L$15:L2239)-SUM(M$15:M2239)</f>
        <v>16350</v>
      </c>
      <c r="R2239" s="47" t="str">
        <f t="shared" ca="1" si="650"/>
        <v>M2242</v>
      </c>
      <c r="S2239" s="40">
        <f t="shared" ca="1" si="656"/>
        <v>0</v>
      </c>
      <c r="T2239" s="46">
        <f t="shared" ca="1" si="657"/>
        <v>74</v>
      </c>
      <c r="X2239" s="74">
        <f t="shared" ca="1" si="658"/>
        <v>-0.19043513698804221</v>
      </c>
      <c r="Y2239" s="75">
        <f t="shared" ca="1" si="659"/>
        <v>-0.19043513698804221</v>
      </c>
      <c r="Z2239" s="74">
        <f t="shared" ca="1" si="660"/>
        <v>0.82659937171518694</v>
      </c>
      <c r="AA2239" s="76">
        <f t="shared" ca="1" si="661"/>
        <v>-190.43513698804222</v>
      </c>
      <c r="AB2239" s="76">
        <f t="shared" ca="1" si="662"/>
        <v>826.59937171518698</v>
      </c>
    </row>
    <row r="2240" spans="1:28" x14ac:dyDescent="0.25">
      <c r="A2240" s="2">
        <f t="shared" si="663"/>
        <v>6</v>
      </c>
      <c r="B2240" s="16">
        <f ca="1">VLOOKUP(A2240,PERIODS!$O$4:$P$33,2,FALSE)</f>
        <v>3.3000000000000002E-2</v>
      </c>
      <c r="C2240" s="15"/>
      <c r="D2240" s="18">
        <v>2226</v>
      </c>
      <c r="E2240" s="34">
        <f t="shared" ca="1" si="665"/>
        <v>15937.82328837645</v>
      </c>
      <c r="F2240" s="34">
        <f t="shared" ca="1" si="647"/>
        <v>3300</v>
      </c>
      <c r="G2240" s="69">
        <f t="shared" ca="1" si="651"/>
        <v>0</v>
      </c>
      <c r="H2240" s="34">
        <f t="shared" ca="1" si="652"/>
        <v>-1210.6108141480092</v>
      </c>
      <c r="I2240" s="34">
        <f t="shared" ca="1" si="653"/>
        <v>2089.389185851991</v>
      </c>
      <c r="J2240" s="18">
        <f ca="1">SUM(INDIRECT(ADDRESS(ROW(F2240),COLUMN(F2240),4)):INDIRECT(ADDRESS(ROW(F2240)+N$5-1,COLUMN(F2240),4)))</f>
        <v>23100</v>
      </c>
      <c r="K2240" s="18">
        <f t="shared" ca="1" si="654"/>
        <v>16350</v>
      </c>
      <c r="L2240" s="18">
        <f t="shared" ca="1" si="664"/>
        <v>0</v>
      </c>
      <c r="M2240" s="18">
        <f t="shared" ca="1" si="648"/>
        <v>0</v>
      </c>
      <c r="N2240" s="34">
        <f t="shared" ca="1" si="655"/>
        <v>13848.434102524459</v>
      </c>
      <c r="P2240" s="18">
        <f t="shared" ca="1" si="649"/>
        <v>1210.6108141480092</v>
      </c>
      <c r="Q2240" s="47">
        <f ca="1">SUM(L$15:L2240)-SUM(M$15:M2240)</f>
        <v>16350</v>
      </c>
      <c r="R2240" s="47" t="str">
        <f t="shared" ca="1" si="650"/>
        <v>M2243</v>
      </c>
      <c r="S2240" s="40">
        <f t="shared" ca="1" si="656"/>
        <v>0</v>
      </c>
      <c r="T2240" s="46">
        <f t="shared" ca="1" si="657"/>
        <v>5</v>
      </c>
      <c r="X2240" s="74">
        <f t="shared" ca="1" si="658"/>
        <v>-1.2106108141480092</v>
      </c>
      <c r="Y2240" s="75">
        <f t="shared" ca="1" si="659"/>
        <v>-1.2106108141480092</v>
      </c>
      <c r="Z2240" s="74">
        <f t="shared" ca="1" si="660"/>
        <v>0.29801519192918585</v>
      </c>
      <c r="AA2240" s="76">
        <f t="shared" ca="1" si="661"/>
        <v>-1210.6108141480092</v>
      </c>
      <c r="AB2240" s="76">
        <f t="shared" ca="1" si="662"/>
        <v>298.01519192918585</v>
      </c>
    </row>
    <row r="2241" spans="1:28" x14ac:dyDescent="0.25">
      <c r="A2241" s="2">
        <f t="shared" si="663"/>
        <v>7</v>
      </c>
      <c r="B2241" s="16">
        <f ca="1">VLOOKUP(A2241,PERIODS!$O$4:$P$33,2,FALSE)</f>
        <v>3.3000000000000002E-2</v>
      </c>
      <c r="C2241" s="15"/>
      <c r="D2241" s="18">
        <v>2227</v>
      </c>
      <c r="E2241" s="34">
        <f t="shared" ca="1" si="665"/>
        <v>13848.434102524459</v>
      </c>
      <c r="F2241" s="34">
        <f t="shared" ca="1" si="647"/>
        <v>3300</v>
      </c>
      <c r="G2241" s="69">
        <f t="shared" ca="1" si="651"/>
        <v>0</v>
      </c>
      <c r="H2241" s="34">
        <f t="shared" ca="1" si="652"/>
        <v>263.20737618393889</v>
      </c>
      <c r="I2241" s="34">
        <f t="shared" ca="1" si="653"/>
        <v>3563.2073761839388</v>
      </c>
      <c r="J2241" s="18">
        <f ca="1">SUM(INDIRECT(ADDRESS(ROW(F2241),COLUMN(F2241),4)):INDIRECT(ADDRESS(ROW(F2241)+N$5-1,COLUMN(F2241),4)))</f>
        <v>23100</v>
      </c>
      <c r="K2241" s="18">
        <f t="shared" ca="1" si="654"/>
        <v>0</v>
      </c>
      <c r="L2241" s="18">
        <f t="shared" ca="1" si="664"/>
        <v>0</v>
      </c>
      <c r="M2241" s="18">
        <f t="shared" ca="1" si="648"/>
        <v>16350</v>
      </c>
      <c r="N2241" s="34">
        <f t="shared" ca="1" si="655"/>
        <v>10285.226726340523</v>
      </c>
      <c r="P2241" s="18">
        <f t="shared" ca="1" si="649"/>
        <v>263.20737618393889</v>
      </c>
      <c r="Q2241" s="47">
        <f ca="1">SUM(L$15:L2241)-SUM(M$15:M2241)</f>
        <v>0</v>
      </c>
      <c r="R2241" s="47" t="str">
        <f t="shared" ca="1" si="650"/>
        <v>M2244</v>
      </c>
      <c r="S2241" s="40">
        <f t="shared" ca="1" si="656"/>
        <v>16350</v>
      </c>
      <c r="T2241" s="46">
        <f t="shared" ca="1" si="657"/>
        <v>98</v>
      </c>
      <c r="X2241" s="74">
        <f t="shared" ca="1" si="658"/>
        <v>0.26320737618393891</v>
      </c>
      <c r="Y2241" s="75">
        <f t="shared" ca="1" si="659"/>
        <v>0.26320737618393891</v>
      </c>
      <c r="Z2241" s="74">
        <f t="shared" ca="1" si="660"/>
        <v>1.3010965074055494</v>
      </c>
      <c r="AA2241" s="76">
        <f t="shared" ca="1" si="661"/>
        <v>263.20737618393889</v>
      </c>
      <c r="AB2241" s="76">
        <f t="shared" ca="1" si="662"/>
        <v>1301.0965074055493</v>
      </c>
    </row>
    <row r="2242" spans="1:28" x14ac:dyDescent="0.25">
      <c r="A2242" s="2">
        <f t="shared" si="663"/>
        <v>8</v>
      </c>
      <c r="B2242" s="16">
        <f ca="1">VLOOKUP(A2242,PERIODS!$O$4:$P$33,2,FALSE)</f>
        <v>3.3000000000000002E-2</v>
      </c>
      <c r="C2242" s="15"/>
      <c r="D2242" s="18">
        <v>2228</v>
      </c>
      <c r="E2242" s="34">
        <f t="shared" ca="1" si="665"/>
        <v>10285.226726340523</v>
      </c>
      <c r="F2242" s="34">
        <f t="shared" ca="1" si="647"/>
        <v>3300</v>
      </c>
      <c r="G2242" s="69">
        <f t="shared" ca="1" si="651"/>
        <v>0</v>
      </c>
      <c r="H2242" s="34">
        <f t="shared" ca="1" si="652"/>
        <v>698.61964529864497</v>
      </c>
      <c r="I2242" s="34">
        <f t="shared" ca="1" si="653"/>
        <v>3998.6196452986451</v>
      </c>
      <c r="J2242" s="18">
        <f ca="1">SUM(INDIRECT(ADDRESS(ROW(F2242),COLUMN(F2242),4)):INDIRECT(ADDRESS(ROW(F2242)+N$5-1,COLUMN(F2242),4)))</f>
        <v>23100</v>
      </c>
      <c r="K2242" s="18">
        <f t="shared" ca="1" si="654"/>
        <v>16350</v>
      </c>
      <c r="L2242" s="18">
        <f t="shared" ca="1" si="664"/>
        <v>16350</v>
      </c>
      <c r="M2242" s="18">
        <f t="shared" ca="1" si="648"/>
        <v>0</v>
      </c>
      <c r="N2242" s="34">
        <f t="shared" ca="1" si="655"/>
        <v>6286.6070810418778</v>
      </c>
      <c r="P2242" s="18">
        <f t="shared" ca="1" si="649"/>
        <v>698.61964529864497</v>
      </c>
      <c r="Q2242" s="47">
        <f ca="1">SUM(L$15:L2242)-SUM(M$15:M2242)</f>
        <v>16350</v>
      </c>
      <c r="R2242" s="47" t="str">
        <f t="shared" ca="1" si="650"/>
        <v>M2245</v>
      </c>
      <c r="S2242" s="40">
        <f t="shared" ca="1" si="656"/>
        <v>0</v>
      </c>
      <c r="T2242" s="46">
        <f t="shared" ca="1" si="657"/>
        <v>62</v>
      </c>
      <c r="X2242" s="74">
        <f t="shared" ca="1" si="658"/>
        <v>0.69861964529864495</v>
      </c>
      <c r="Y2242" s="75">
        <f t="shared" ca="1" si="659"/>
        <v>0.69861964529864495</v>
      </c>
      <c r="Z2242" s="74">
        <f t="shared" ca="1" si="660"/>
        <v>2.010974932052092</v>
      </c>
      <c r="AA2242" s="76">
        <f t="shared" ca="1" si="661"/>
        <v>698.61964529864497</v>
      </c>
      <c r="AB2242" s="76">
        <f t="shared" ca="1" si="662"/>
        <v>2010.9749320520921</v>
      </c>
    </row>
    <row r="2243" spans="1:28" x14ac:dyDescent="0.25">
      <c r="A2243" s="2">
        <f t="shared" si="663"/>
        <v>9</v>
      </c>
      <c r="B2243" s="16">
        <f ca="1">VLOOKUP(A2243,PERIODS!$O$4:$P$33,2,FALSE)</f>
        <v>3.3000000000000002E-2</v>
      </c>
      <c r="C2243" s="15"/>
      <c r="D2243" s="18">
        <v>2229</v>
      </c>
      <c r="E2243" s="34">
        <f t="shared" ca="1" si="665"/>
        <v>6286.6070810418778</v>
      </c>
      <c r="F2243" s="34">
        <f t="shared" ca="1" si="647"/>
        <v>3300</v>
      </c>
      <c r="G2243" s="69">
        <f t="shared" ca="1" si="651"/>
        <v>0</v>
      </c>
      <c r="H2243" s="34">
        <f t="shared" ca="1" si="652"/>
        <v>-913.56692866454364</v>
      </c>
      <c r="I2243" s="34">
        <f t="shared" ca="1" si="653"/>
        <v>2386.4330713354566</v>
      </c>
      <c r="J2243" s="18">
        <f ca="1">SUM(INDIRECT(ADDRESS(ROW(F2243),COLUMN(F2243),4)):INDIRECT(ADDRESS(ROW(F2243)+N$5-1,COLUMN(F2243),4)))</f>
        <v>23100</v>
      </c>
      <c r="K2243" s="18">
        <f t="shared" ca="1" si="654"/>
        <v>32700</v>
      </c>
      <c r="L2243" s="18">
        <f t="shared" ca="1" si="664"/>
        <v>16350</v>
      </c>
      <c r="M2243" s="18">
        <f t="shared" ca="1" si="648"/>
        <v>0</v>
      </c>
      <c r="N2243" s="34">
        <f t="shared" ca="1" si="655"/>
        <v>3900.1740097064212</v>
      </c>
      <c r="P2243" s="18">
        <f t="shared" ca="1" si="649"/>
        <v>913.56692866454364</v>
      </c>
      <c r="Q2243" s="47">
        <f ca="1">SUM(L$15:L2243)-SUM(M$15:M2243)</f>
        <v>32700</v>
      </c>
      <c r="R2243" s="47" t="str">
        <f t="shared" ca="1" si="650"/>
        <v>M2246</v>
      </c>
      <c r="S2243" s="40">
        <f t="shared" ca="1" si="656"/>
        <v>0</v>
      </c>
      <c r="T2243" s="46">
        <f t="shared" ca="1" si="657"/>
        <v>16</v>
      </c>
      <c r="X2243" s="74">
        <f t="shared" ca="1" si="658"/>
        <v>-0.91356692866454359</v>
      </c>
      <c r="Y2243" s="75">
        <f t="shared" ca="1" si="659"/>
        <v>-0.91356692866454359</v>
      </c>
      <c r="Z2243" s="74">
        <f t="shared" ca="1" si="660"/>
        <v>0.40109100645275936</v>
      </c>
      <c r="AA2243" s="76">
        <f t="shared" ca="1" si="661"/>
        <v>-913.56692866454364</v>
      </c>
      <c r="AB2243" s="76">
        <f t="shared" ca="1" si="662"/>
        <v>401.09100645275936</v>
      </c>
    </row>
    <row r="2244" spans="1:28" x14ac:dyDescent="0.25">
      <c r="A2244" s="2">
        <f t="shared" si="663"/>
        <v>10</v>
      </c>
      <c r="B2244" s="16">
        <f ca="1">VLOOKUP(A2244,PERIODS!$O$4:$P$33,2,FALSE)</f>
        <v>3.3000000000000002E-2</v>
      </c>
      <c r="C2244" s="15"/>
      <c r="D2244" s="18">
        <v>2230</v>
      </c>
      <c r="E2244" s="34">
        <f t="shared" ca="1" si="665"/>
        <v>3900.1740097064212</v>
      </c>
      <c r="F2244" s="34">
        <f t="shared" ca="1" si="647"/>
        <v>3300</v>
      </c>
      <c r="G2244" s="69">
        <f t="shared" ca="1" si="651"/>
        <v>0</v>
      </c>
      <c r="H2244" s="34">
        <f t="shared" ca="1" si="652"/>
        <v>480.90204904894983</v>
      </c>
      <c r="I2244" s="34">
        <f t="shared" ca="1" si="653"/>
        <v>3780.9020490489497</v>
      </c>
      <c r="J2244" s="18">
        <f ca="1">SUM(INDIRECT(ADDRESS(ROW(F2244),COLUMN(F2244),4)):INDIRECT(ADDRESS(ROW(F2244)+N$5-1,COLUMN(F2244),4)))</f>
        <v>23100</v>
      </c>
      <c r="K2244" s="18">
        <f t="shared" ca="1" si="654"/>
        <v>32700</v>
      </c>
      <c r="L2244" s="18">
        <f t="shared" ca="1" si="664"/>
        <v>0</v>
      </c>
      <c r="M2244" s="18">
        <f t="shared" ca="1" si="648"/>
        <v>0</v>
      </c>
      <c r="N2244" s="34">
        <f t="shared" ca="1" si="655"/>
        <v>119.27196065747148</v>
      </c>
      <c r="P2244" s="18">
        <f t="shared" ca="1" si="649"/>
        <v>480.90204904894983</v>
      </c>
      <c r="Q2244" s="47">
        <f ca="1">SUM(L$15:L2244)-SUM(M$15:M2244)</f>
        <v>32700</v>
      </c>
      <c r="R2244" s="47" t="str">
        <f t="shared" ca="1" si="650"/>
        <v>M2247</v>
      </c>
      <c r="S2244" s="40">
        <f t="shared" ca="1" si="656"/>
        <v>0</v>
      </c>
      <c r="T2244" s="46">
        <f t="shared" ca="1" si="657"/>
        <v>81</v>
      </c>
      <c r="X2244" s="74">
        <f t="shared" ca="1" si="658"/>
        <v>0.48090204904894984</v>
      </c>
      <c r="Y2244" s="75">
        <f t="shared" ca="1" si="659"/>
        <v>0.48090204904894984</v>
      </c>
      <c r="Z2244" s="74">
        <f t="shared" ca="1" si="660"/>
        <v>1.6175328382619649</v>
      </c>
      <c r="AA2244" s="76">
        <f t="shared" ca="1" si="661"/>
        <v>480.90204904894983</v>
      </c>
      <c r="AB2244" s="76">
        <f t="shared" ca="1" si="662"/>
        <v>1617.532838261965</v>
      </c>
    </row>
    <row r="2245" spans="1:28" x14ac:dyDescent="0.25">
      <c r="A2245" s="2">
        <f t="shared" si="663"/>
        <v>11</v>
      </c>
      <c r="B2245" s="16">
        <f ca="1">VLOOKUP(A2245,PERIODS!$O$4:$P$33,2,FALSE)</f>
        <v>3.3000000000000002E-2</v>
      </c>
      <c r="C2245" s="15"/>
      <c r="D2245" s="18">
        <v>2231</v>
      </c>
      <c r="E2245" s="34">
        <f t="shared" ca="1" si="665"/>
        <v>119.27196065747148</v>
      </c>
      <c r="F2245" s="34">
        <f t="shared" ca="1" si="647"/>
        <v>3300</v>
      </c>
      <c r="G2245" s="69">
        <f t="shared" ca="1" si="651"/>
        <v>0</v>
      </c>
      <c r="H2245" s="34">
        <f t="shared" ca="1" si="652"/>
        <v>-1062.4666108767551</v>
      </c>
      <c r="I2245" s="34">
        <f t="shared" ca="1" si="653"/>
        <v>2237.5333891232449</v>
      </c>
      <c r="J2245" s="18">
        <f ca="1">SUM(INDIRECT(ADDRESS(ROW(F2245),COLUMN(F2245),4)):INDIRECT(ADDRESS(ROW(F2245)+N$5-1,COLUMN(F2245),4)))</f>
        <v>23300</v>
      </c>
      <c r="K2245" s="18">
        <f t="shared" ca="1" si="654"/>
        <v>16350</v>
      </c>
      <c r="L2245" s="18">
        <f t="shared" ca="1" si="664"/>
        <v>0</v>
      </c>
      <c r="M2245" s="18">
        <f t="shared" ca="1" si="648"/>
        <v>16350</v>
      </c>
      <c r="N2245" s="34">
        <f t="shared" ca="1" si="655"/>
        <v>-2118.2614284657739</v>
      </c>
      <c r="P2245" s="18">
        <f t="shared" ca="1" si="649"/>
        <v>1062.4666108767551</v>
      </c>
      <c r="Q2245" s="47">
        <f ca="1">SUM(L$15:L2245)-SUM(M$15:M2245)</f>
        <v>16350</v>
      </c>
      <c r="R2245" s="47" t="str">
        <f t="shared" ca="1" si="650"/>
        <v>M2248</v>
      </c>
      <c r="S2245" s="40">
        <f t="shared" ca="1" si="656"/>
        <v>16350</v>
      </c>
      <c r="T2245" s="46">
        <f t="shared" ca="1" si="657"/>
        <v>97</v>
      </c>
      <c r="X2245" s="74">
        <f t="shared" ca="1" si="658"/>
        <v>-1.0624666108767551</v>
      </c>
      <c r="Y2245" s="75">
        <f t="shared" ca="1" si="659"/>
        <v>-1.0624666108767551</v>
      </c>
      <c r="Z2245" s="74">
        <f t="shared" ca="1" si="660"/>
        <v>0.34560229174184481</v>
      </c>
      <c r="AA2245" s="76">
        <f t="shared" ca="1" si="661"/>
        <v>-1062.4666108767551</v>
      </c>
      <c r="AB2245" s="76">
        <f t="shared" ca="1" si="662"/>
        <v>345.60229174184479</v>
      </c>
    </row>
    <row r="2246" spans="1:28" x14ac:dyDescent="0.25">
      <c r="A2246" s="2">
        <f t="shared" si="663"/>
        <v>12</v>
      </c>
      <c r="B2246" s="16">
        <f ca="1">VLOOKUP(A2246,PERIODS!$O$4:$P$33,2,FALSE)</f>
        <v>3.3000000000000002E-2</v>
      </c>
      <c r="C2246" s="15"/>
      <c r="D2246" s="18">
        <v>2232</v>
      </c>
      <c r="E2246" s="34">
        <f t="shared" ca="1" si="665"/>
        <v>-2118.2614284657739</v>
      </c>
      <c r="F2246" s="34">
        <f t="shared" ca="1" si="647"/>
        <v>3300</v>
      </c>
      <c r="G2246" s="69">
        <f t="shared" ca="1" si="651"/>
        <v>0</v>
      </c>
      <c r="H2246" s="34">
        <f t="shared" ca="1" si="652"/>
        <v>-230.87639738082271</v>
      </c>
      <c r="I2246" s="34">
        <f t="shared" ca="1" si="653"/>
        <v>3069.1236026191773</v>
      </c>
      <c r="J2246" s="18">
        <f ca="1">SUM(INDIRECT(ADDRESS(ROW(F2246),COLUMN(F2246),4)):INDIRECT(ADDRESS(ROW(F2246)+N$5-1,COLUMN(F2246),4)))</f>
        <v>23500</v>
      </c>
      <c r="K2246" s="18">
        <f t="shared" ca="1" si="654"/>
        <v>16350</v>
      </c>
      <c r="L2246" s="18">
        <f t="shared" ca="1" si="664"/>
        <v>16350</v>
      </c>
      <c r="M2246" s="18">
        <f t="shared" ca="1" si="648"/>
        <v>16350</v>
      </c>
      <c r="N2246" s="34">
        <f t="shared" ca="1" si="655"/>
        <v>11162.614968915048</v>
      </c>
      <c r="P2246" s="18">
        <f t="shared" ca="1" si="649"/>
        <v>230.87639738082271</v>
      </c>
      <c r="Q2246" s="47">
        <f ca="1">SUM(L$15:L2246)-SUM(M$15:M2246)</f>
        <v>16350</v>
      </c>
      <c r="R2246" s="47" t="str">
        <f t="shared" ca="1" si="650"/>
        <v>M2249</v>
      </c>
      <c r="S2246" s="40">
        <f t="shared" ca="1" si="656"/>
        <v>0</v>
      </c>
      <c r="T2246" s="46">
        <f t="shared" ca="1" si="657"/>
        <v>88</v>
      </c>
      <c r="X2246" s="74">
        <f t="shared" ca="1" si="658"/>
        <v>-0.23087639738082272</v>
      </c>
      <c r="Y2246" s="75">
        <f t="shared" ca="1" si="659"/>
        <v>-0.23087639738082272</v>
      </c>
      <c r="Z2246" s="74">
        <f t="shared" ca="1" si="660"/>
        <v>0.79383758037565888</v>
      </c>
      <c r="AA2246" s="76">
        <f t="shared" ca="1" si="661"/>
        <v>-230.87639738082271</v>
      </c>
      <c r="AB2246" s="76">
        <f t="shared" ca="1" si="662"/>
        <v>793.83758037565883</v>
      </c>
    </row>
    <row r="2247" spans="1:28" x14ac:dyDescent="0.25">
      <c r="A2247" s="2">
        <f t="shared" si="663"/>
        <v>13</v>
      </c>
      <c r="B2247" s="16">
        <f ca="1">VLOOKUP(A2247,PERIODS!$O$4:$P$33,2,FALSE)</f>
        <v>3.3000000000000002E-2</v>
      </c>
      <c r="C2247" s="15"/>
      <c r="D2247" s="18">
        <v>2233</v>
      </c>
      <c r="E2247" s="34">
        <f t="shared" ca="1" si="665"/>
        <v>11162.614968915048</v>
      </c>
      <c r="F2247" s="34">
        <f t="shared" ca="1" si="647"/>
        <v>3300</v>
      </c>
      <c r="G2247" s="69">
        <f t="shared" ca="1" si="651"/>
        <v>0</v>
      </c>
      <c r="H2247" s="34">
        <f t="shared" ca="1" si="652"/>
        <v>99.757646230045367</v>
      </c>
      <c r="I2247" s="34">
        <f t="shared" ca="1" si="653"/>
        <v>3399.7576462300453</v>
      </c>
      <c r="J2247" s="18">
        <f ca="1">SUM(INDIRECT(ADDRESS(ROW(F2247),COLUMN(F2247),4)):INDIRECT(ADDRESS(ROW(F2247)+N$5-1,COLUMN(F2247),4)))</f>
        <v>23700</v>
      </c>
      <c r="K2247" s="18">
        <f t="shared" ca="1" si="654"/>
        <v>16350</v>
      </c>
      <c r="L2247" s="18">
        <f t="shared" ca="1" si="664"/>
        <v>0</v>
      </c>
      <c r="M2247" s="18">
        <f t="shared" ca="1" si="648"/>
        <v>0</v>
      </c>
      <c r="N2247" s="34">
        <f t="shared" ca="1" si="655"/>
        <v>7762.8573226850021</v>
      </c>
      <c r="P2247" s="18">
        <f t="shared" ca="1" si="649"/>
        <v>99.757646230045367</v>
      </c>
      <c r="Q2247" s="47">
        <f ca="1">SUM(L$15:L2247)-SUM(M$15:M2247)</f>
        <v>16350</v>
      </c>
      <c r="R2247" s="47" t="str">
        <f t="shared" ca="1" si="650"/>
        <v>M2250</v>
      </c>
      <c r="S2247" s="40">
        <f t="shared" ca="1" si="656"/>
        <v>0</v>
      </c>
      <c r="T2247" s="46">
        <f t="shared" ca="1" si="657"/>
        <v>54</v>
      </c>
      <c r="X2247" s="74">
        <f t="shared" ca="1" si="658"/>
        <v>9.9757646230045363E-2</v>
      </c>
      <c r="Y2247" s="75">
        <f t="shared" ca="1" si="659"/>
        <v>9.9757646230045363E-2</v>
      </c>
      <c r="Z2247" s="74">
        <f t="shared" ca="1" si="660"/>
        <v>1.1049031081908862</v>
      </c>
      <c r="AA2247" s="76">
        <f t="shared" ca="1" si="661"/>
        <v>99.757646230045367</v>
      </c>
      <c r="AB2247" s="76">
        <f t="shared" ca="1" si="662"/>
        <v>1104.9031081908863</v>
      </c>
    </row>
    <row r="2248" spans="1:28" x14ac:dyDescent="0.25">
      <c r="A2248" s="2">
        <f t="shared" si="663"/>
        <v>14</v>
      </c>
      <c r="B2248" s="16">
        <f ca="1">VLOOKUP(A2248,PERIODS!$O$4:$P$33,2,FALSE)</f>
        <v>3.3000000000000002E-2</v>
      </c>
      <c r="C2248" s="15"/>
      <c r="D2248" s="18">
        <v>2234</v>
      </c>
      <c r="E2248" s="34">
        <f t="shared" ca="1" si="665"/>
        <v>7762.8573226850021</v>
      </c>
      <c r="F2248" s="34">
        <f t="shared" ca="1" si="647"/>
        <v>3300</v>
      </c>
      <c r="G2248" s="69">
        <f t="shared" ca="1" si="651"/>
        <v>0</v>
      </c>
      <c r="H2248" s="34">
        <f t="shared" ca="1" si="652"/>
        <v>93.700020047664125</v>
      </c>
      <c r="I2248" s="34">
        <f t="shared" ca="1" si="653"/>
        <v>3393.7000200476641</v>
      </c>
      <c r="J2248" s="18">
        <f ca="1">SUM(INDIRECT(ADDRESS(ROW(F2248),COLUMN(F2248),4)):INDIRECT(ADDRESS(ROW(F2248)+N$5-1,COLUMN(F2248),4)))</f>
        <v>23900</v>
      </c>
      <c r="K2248" s="18">
        <f t="shared" ca="1" si="654"/>
        <v>16350</v>
      </c>
      <c r="L2248" s="18">
        <f t="shared" ca="1" si="664"/>
        <v>0</v>
      </c>
      <c r="M2248" s="18">
        <f t="shared" ca="1" si="648"/>
        <v>0</v>
      </c>
      <c r="N2248" s="34">
        <f t="shared" ca="1" si="655"/>
        <v>4369.157302637338</v>
      </c>
      <c r="P2248" s="18">
        <f t="shared" ca="1" si="649"/>
        <v>93.700020047664125</v>
      </c>
      <c r="Q2248" s="47">
        <f ca="1">SUM(L$15:L2248)-SUM(M$15:M2248)</f>
        <v>16350</v>
      </c>
      <c r="R2248" s="47" t="str">
        <f t="shared" ca="1" si="650"/>
        <v>M2251</v>
      </c>
      <c r="S2248" s="40">
        <f t="shared" ca="1" si="656"/>
        <v>0</v>
      </c>
      <c r="T2248" s="46">
        <f t="shared" ca="1" si="657"/>
        <v>45</v>
      </c>
      <c r="X2248" s="74">
        <f t="shared" ca="1" si="658"/>
        <v>9.3700020047664132E-2</v>
      </c>
      <c r="Y2248" s="75">
        <f t="shared" ca="1" si="659"/>
        <v>9.3700020047664132E-2</v>
      </c>
      <c r="Z2248" s="74">
        <f t="shared" ca="1" si="660"/>
        <v>1.0982302494405949</v>
      </c>
      <c r="AA2248" s="76">
        <f t="shared" ca="1" si="661"/>
        <v>93.700020047664125</v>
      </c>
      <c r="AB2248" s="76">
        <f t="shared" ca="1" si="662"/>
        <v>1098.2302494405949</v>
      </c>
    </row>
    <row r="2249" spans="1:28" x14ac:dyDescent="0.25">
      <c r="A2249" s="2">
        <f t="shared" si="663"/>
        <v>15</v>
      </c>
      <c r="B2249" s="16">
        <f ca="1">VLOOKUP(A2249,PERIODS!$O$4:$P$33,2,FALSE)</f>
        <v>3.3000000000000002E-2</v>
      </c>
      <c r="C2249" s="15"/>
      <c r="D2249" s="18">
        <v>2235</v>
      </c>
      <c r="E2249" s="34">
        <f t="shared" ca="1" si="665"/>
        <v>4369.157302637338</v>
      </c>
      <c r="F2249" s="34">
        <f t="shared" ca="1" si="647"/>
        <v>3300</v>
      </c>
      <c r="G2249" s="69">
        <f t="shared" ca="1" si="651"/>
        <v>0</v>
      </c>
      <c r="H2249" s="34">
        <f t="shared" ca="1" si="652"/>
        <v>356.98866209888251</v>
      </c>
      <c r="I2249" s="34">
        <f t="shared" ca="1" si="653"/>
        <v>3656.9886620988827</v>
      </c>
      <c r="J2249" s="18">
        <f ca="1">SUM(INDIRECT(ADDRESS(ROW(F2249),COLUMN(F2249),4)):INDIRECT(ADDRESS(ROW(F2249)+N$5-1,COLUMN(F2249),4)))</f>
        <v>24100</v>
      </c>
      <c r="K2249" s="18">
        <f t="shared" ca="1" si="654"/>
        <v>16350</v>
      </c>
      <c r="L2249" s="18">
        <f t="shared" ca="1" si="664"/>
        <v>16350</v>
      </c>
      <c r="M2249" s="18">
        <f t="shared" ca="1" si="648"/>
        <v>16350</v>
      </c>
      <c r="N2249" s="34">
        <f t="shared" ca="1" si="655"/>
        <v>17062.168640538453</v>
      </c>
      <c r="P2249" s="18">
        <f t="shared" ca="1" si="649"/>
        <v>356.98866209888251</v>
      </c>
      <c r="Q2249" s="47">
        <f ca="1">SUM(L$15:L2249)-SUM(M$15:M2249)</f>
        <v>16350</v>
      </c>
      <c r="R2249" s="47" t="str">
        <f t="shared" ca="1" si="650"/>
        <v>M2252</v>
      </c>
      <c r="S2249" s="40">
        <f t="shared" ca="1" si="656"/>
        <v>0</v>
      </c>
      <c r="T2249" s="46">
        <f t="shared" ca="1" si="657"/>
        <v>87</v>
      </c>
      <c r="X2249" s="74">
        <f t="shared" ca="1" si="658"/>
        <v>0.35698866209888253</v>
      </c>
      <c r="Y2249" s="75">
        <f t="shared" ca="1" si="659"/>
        <v>0.35698866209888253</v>
      </c>
      <c r="Z2249" s="74">
        <f t="shared" ca="1" si="660"/>
        <v>1.4290196676783407</v>
      </c>
      <c r="AA2249" s="76">
        <f t="shared" ca="1" si="661"/>
        <v>356.98866209888251</v>
      </c>
      <c r="AB2249" s="76">
        <f t="shared" ca="1" si="662"/>
        <v>1429.0196676783407</v>
      </c>
    </row>
    <row r="2250" spans="1:28" x14ac:dyDescent="0.25">
      <c r="A2250" s="2">
        <f t="shared" si="663"/>
        <v>16</v>
      </c>
      <c r="B2250" s="16">
        <f ca="1">VLOOKUP(A2250,PERIODS!$O$4:$P$33,2,FALSE)</f>
        <v>3.3000000000000002E-2</v>
      </c>
      <c r="C2250" s="15"/>
      <c r="D2250" s="18">
        <v>2236</v>
      </c>
      <c r="E2250" s="34">
        <f t="shared" ca="1" si="665"/>
        <v>17062.168640538453</v>
      </c>
      <c r="F2250" s="34">
        <f t="shared" ca="1" si="647"/>
        <v>3300</v>
      </c>
      <c r="G2250" s="69">
        <f t="shared" ca="1" si="651"/>
        <v>0</v>
      </c>
      <c r="H2250" s="34">
        <f t="shared" ca="1" si="652"/>
        <v>-440.05380381491949</v>
      </c>
      <c r="I2250" s="34">
        <f t="shared" ca="1" si="653"/>
        <v>2859.9461961850807</v>
      </c>
      <c r="J2250" s="18">
        <f ca="1">SUM(INDIRECT(ADDRESS(ROW(F2250),COLUMN(F2250),4)):INDIRECT(ADDRESS(ROW(F2250)+N$5-1,COLUMN(F2250),4)))</f>
        <v>24300</v>
      </c>
      <c r="K2250" s="18">
        <f t="shared" ca="1" si="654"/>
        <v>16350</v>
      </c>
      <c r="L2250" s="18">
        <f t="shared" ca="1" si="664"/>
        <v>0</v>
      </c>
      <c r="M2250" s="18">
        <f t="shared" ca="1" si="648"/>
        <v>0</v>
      </c>
      <c r="N2250" s="34">
        <f t="shared" ca="1" si="655"/>
        <v>14202.222444353372</v>
      </c>
      <c r="P2250" s="18">
        <f t="shared" ca="1" si="649"/>
        <v>440.05380381491949</v>
      </c>
      <c r="Q2250" s="47">
        <f ca="1">SUM(L$15:L2250)-SUM(M$15:M2250)</f>
        <v>16350</v>
      </c>
      <c r="R2250" s="47" t="str">
        <f t="shared" ca="1" si="650"/>
        <v>M2253</v>
      </c>
      <c r="S2250" s="40">
        <f t="shared" ca="1" si="656"/>
        <v>0</v>
      </c>
      <c r="T2250" s="46">
        <f t="shared" ca="1" si="657"/>
        <v>61</v>
      </c>
      <c r="X2250" s="74">
        <f t="shared" ca="1" si="658"/>
        <v>-0.44005380381491949</v>
      </c>
      <c r="Y2250" s="75">
        <f t="shared" ca="1" si="659"/>
        <v>-0.44005380381491949</v>
      </c>
      <c r="Z2250" s="74">
        <f t="shared" ca="1" si="660"/>
        <v>0.64400177039891782</v>
      </c>
      <c r="AA2250" s="76">
        <f t="shared" ca="1" si="661"/>
        <v>-440.05380381491949</v>
      </c>
      <c r="AB2250" s="76">
        <f t="shared" ca="1" si="662"/>
        <v>644.00177039891787</v>
      </c>
    </row>
    <row r="2251" spans="1:28" x14ac:dyDescent="0.25">
      <c r="A2251" s="2">
        <f t="shared" si="663"/>
        <v>17</v>
      </c>
      <c r="B2251" s="16">
        <f ca="1">VLOOKUP(A2251,PERIODS!$O$4:$P$33,2,FALSE)</f>
        <v>3.5000000000000003E-2</v>
      </c>
      <c r="C2251" s="15"/>
      <c r="D2251" s="18">
        <v>2237</v>
      </c>
      <c r="E2251" s="34">
        <f t="shared" ca="1" si="665"/>
        <v>14202.222444353372</v>
      </c>
      <c r="F2251" s="34">
        <f t="shared" ca="1" si="647"/>
        <v>3500.0000000000005</v>
      </c>
      <c r="G2251" s="69">
        <f t="shared" ca="1" si="651"/>
        <v>0</v>
      </c>
      <c r="H2251" s="34">
        <f t="shared" ca="1" si="652"/>
        <v>-842.07289232344931</v>
      </c>
      <c r="I2251" s="34">
        <f t="shared" ca="1" si="653"/>
        <v>2657.9271076765513</v>
      </c>
      <c r="J2251" s="18">
        <f ca="1">SUM(INDIRECT(ADDRESS(ROW(F2251),COLUMN(F2251),4)):INDIRECT(ADDRESS(ROW(F2251)+N$5-1,COLUMN(F2251),4)))</f>
        <v>24500.000000000004</v>
      </c>
      <c r="K2251" s="18">
        <f t="shared" ca="1" si="654"/>
        <v>16350</v>
      </c>
      <c r="L2251" s="18">
        <f t="shared" ca="1" si="664"/>
        <v>0</v>
      </c>
      <c r="M2251" s="18">
        <f t="shared" ca="1" si="648"/>
        <v>0</v>
      </c>
      <c r="N2251" s="34">
        <f t="shared" ca="1" si="655"/>
        <v>11544.295336676822</v>
      </c>
      <c r="P2251" s="18">
        <f t="shared" ca="1" si="649"/>
        <v>842.07289232344931</v>
      </c>
      <c r="Q2251" s="47">
        <f ca="1">SUM(L$15:L2251)-SUM(M$15:M2251)</f>
        <v>16350</v>
      </c>
      <c r="R2251" s="47" t="str">
        <f t="shared" ca="1" si="650"/>
        <v>M2254</v>
      </c>
      <c r="S2251" s="40">
        <f t="shared" ca="1" si="656"/>
        <v>0</v>
      </c>
      <c r="T2251" s="46">
        <f t="shared" ca="1" si="657"/>
        <v>25</v>
      </c>
      <c r="X2251" s="74">
        <f t="shared" ca="1" si="658"/>
        <v>-0.84207289232344928</v>
      </c>
      <c r="Y2251" s="75">
        <f t="shared" ca="1" si="659"/>
        <v>-0.84207289232344928</v>
      </c>
      <c r="Z2251" s="74">
        <f t="shared" ca="1" si="660"/>
        <v>0.43081656086328562</v>
      </c>
      <c r="AA2251" s="76">
        <f t="shared" ca="1" si="661"/>
        <v>-842.07289232344931</v>
      </c>
      <c r="AB2251" s="76">
        <f t="shared" ca="1" si="662"/>
        <v>430.81656086328564</v>
      </c>
    </row>
    <row r="2252" spans="1:28" x14ac:dyDescent="0.25">
      <c r="A2252" s="2">
        <f t="shared" si="663"/>
        <v>18</v>
      </c>
      <c r="B2252" s="16">
        <f ca="1">VLOOKUP(A2252,PERIODS!$O$4:$P$33,2,FALSE)</f>
        <v>3.5000000000000003E-2</v>
      </c>
      <c r="C2252" s="15"/>
      <c r="D2252" s="18">
        <v>2238</v>
      </c>
      <c r="E2252" s="34">
        <f t="shared" ca="1" si="665"/>
        <v>11544.295336676822</v>
      </c>
      <c r="F2252" s="34">
        <f t="shared" ca="1" si="647"/>
        <v>3500.0000000000005</v>
      </c>
      <c r="G2252" s="69">
        <f t="shared" ca="1" si="651"/>
        <v>0</v>
      </c>
      <c r="H2252" s="34">
        <f t="shared" ca="1" si="652"/>
        <v>19.079433912299905</v>
      </c>
      <c r="I2252" s="34">
        <f t="shared" ca="1" si="653"/>
        <v>3519.0794339123004</v>
      </c>
      <c r="J2252" s="18">
        <f ca="1">SUM(INDIRECT(ADDRESS(ROW(F2252),COLUMN(F2252),4)):INDIRECT(ADDRESS(ROW(F2252)+N$5-1,COLUMN(F2252),4)))</f>
        <v>24500.000000000004</v>
      </c>
      <c r="K2252" s="18">
        <f t="shared" ca="1" si="654"/>
        <v>0</v>
      </c>
      <c r="L2252" s="18">
        <f t="shared" ca="1" si="664"/>
        <v>0</v>
      </c>
      <c r="M2252" s="18">
        <f t="shared" ca="1" si="648"/>
        <v>16350</v>
      </c>
      <c r="N2252" s="34">
        <f t="shared" ca="1" si="655"/>
        <v>24375.215902764521</v>
      </c>
      <c r="P2252" s="18">
        <f t="shared" ca="1" si="649"/>
        <v>19.079433912299905</v>
      </c>
      <c r="Q2252" s="47">
        <f ca="1">SUM(L$15:L2252)-SUM(M$15:M2252)</f>
        <v>0</v>
      </c>
      <c r="R2252" s="47" t="str">
        <f t="shared" ca="1" si="650"/>
        <v>M2255</v>
      </c>
      <c r="S2252" s="40">
        <f t="shared" ca="1" si="656"/>
        <v>0</v>
      </c>
      <c r="T2252" s="46">
        <f t="shared" ca="1" si="657"/>
        <v>39</v>
      </c>
      <c r="X2252" s="74">
        <f t="shared" ca="1" si="658"/>
        <v>1.9079433912299906E-2</v>
      </c>
      <c r="Y2252" s="75">
        <f t="shared" ca="1" si="659"/>
        <v>1.9079433912299906E-2</v>
      </c>
      <c r="Z2252" s="74">
        <f t="shared" ca="1" si="660"/>
        <v>1.0192626094185759</v>
      </c>
      <c r="AA2252" s="76">
        <f t="shared" ca="1" si="661"/>
        <v>19.079433912299905</v>
      </c>
      <c r="AB2252" s="76">
        <f t="shared" ca="1" si="662"/>
        <v>1019.2626094185759</v>
      </c>
    </row>
    <row r="2253" spans="1:28" x14ac:dyDescent="0.25">
      <c r="A2253" s="2">
        <f t="shared" si="663"/>
        <v>19</v>
      </c>
      <c r="B2253" s="16">
        <f ca="1">VLOOKUP(A2253,PERIODS!$O$4:$P$33,2,FALSE)</f>
        <v>3.5000000000000003E-2</v>
      </c>
      <c r="C2253" s="15"/>
      <c r="D2253" s="18">
        <v>2239</v>
      </c>
      <c r="E2253" s="34">
        <f t="shared" ca="1" si="665"/>
        <v>24375.215902764521</v>
      </c>
      <c r="F2253" s="34">
        <f t="shared" ca="1" si="647"/>
        <v>3500.0000000000005</v>
      </c>
      <c r="G2253" s="69">
        <f t="shared" ca="1" si="651"/>
        <v>0</v>
      </c>
      <c r="H2253" s="34">
        <f t="shared" ca="1" si="652"/>
        <v>776.74087725757192</v>
      </c>
      <c r="I2253" s="34">
        <f t="shared" ca="1" si="653"/>
        <v>4276.7408772575727</v>
      </c>
      <c r="J2253" s="18">
        <f ca="1">SUM(INDIRECT(ADDRESS(ROW(F2253),COLUMN(F2253),4)):INDIRECT(ADDRESS(ROW(F2253)+N$5-1,COLUMN(F2253),4)))</f>
        <v>24500.000000000004</v>
      </c>
      <c r="K2253" s="18">
        <f t="shared" ca="1" si="654"/>
        <v>16350</v>
      </c>
      <c r="L2253" s="18">
        <f t="shared" ca="1" si="664"/>
        <v>16350</v>
      </c>
      <c r="M2253" s="18">
        <f t="shared" ca="1" si="648"/>
        <v>0</v>
      </c>
      <c r="N2253" s="34">
        <f t="shared" ca="1" si="655"/>
        <v>20098.475025506948</v>
      </c>
      <c r="P2253" s="18">
        <f t="shared" ca="1" si="649"/>
        <v>776.74087725757192</v>
      </c>
      <c r="Q2253" s="47">
        <f ca="1">SUM(L$15:L2253)-SUM(M$15:M2253)</f>
        <v>16350</v>
      </c>
      <c r="R2253" s="47" t="str">
        <f t="shared" ca="1" si="650"/>
        <v>M2256</v>
      </c>
      <c r="S2253" s="40">
        <f t="shared" ca="1" si="656"/>
        <v>0</v>
      </c>
      <c r="T2253" s="46">
        <f t="shared" ca="1" si="657"/>
        <v>22</v>
      </c>
      <c r="X2253" s="74">
        <f t="shared" ca="1" si="658"/>
        <v>0.7767408772575719</v>
      </c>
      <c r="Y2253" s="75">
        <f t="shared" ca="1" si="659"/>
        <v>0.7767408772575719</v>
      </c>
      <c r="Z2253" s="74">
        <f t="shared" ca="1" si="660"/>
        <v>2.1743741527190745</v>
      </c>
      <c r="AA2253" s="76">
        <f t="shared" ca="1" si="661"/>
        <v>776.74087725757192</v>
      </c>
      <c r="AB2253" s="76">
        <f t="shared" ca="1" si="662"/>
        <v>2174.3741527190746</v>
      </c>
    </row>
    <row r="2254" spans="1:28" x14ac:dyDescent="0.25">
      <c r="A2254" s="2">
        <f t="shared" si="663"/>
        <v>20</v>
      </c>
      <c r="B2254" s="16">
        <f ca="1">VLOOKUP(A2254,PERIODS!$O$4:$P$33,2,FALSE)</f>
        <v>3.5000000000000003E-2</v>
      </c>
      <c r="C2254" s="15"/>
      <c r="D2254" s="18">
        <v>2240</v>
      </c>
      <c r="E2254" s="34">
        <f t="shared" ca="1" si="665"/>
        <v>20098.475025506948</v>
      </c>
      <c r="F2254" s="34">
        <f t="shared" ca="1" si="647"/>
        <v>3500.0000000000005</v>
      </c>
      <c r="G2254" s="69">
        <f t="shared" ca="1" si="651"/>
        <v>0</v>
      </c>
      <c r="H2254" s="34">
        <f t="shared" ca="1" si="652"/>
        <v>-857.78852108832928</v>
      </c>
      <c r="I2254" s="34">
        <f t="shared" ca="1" si="653"/>
        <v>2642.2114789116713</v>
      </c>
      <c r="J2254" s="18">
        <f ca="1">SUM(INDIRECT(ADDRESS(ROW(F2254),COLUMN(F2254),4)):INDIRECT(ADDRESS(ROW(F2254)+N$5-1,COLUMN(F2254),4)))</f>
        <v>24500.000000000004</v>
      </c>
      <c r="K2254" s="18">
        <f t="shared" ca="1" si="654"/>
        <v>16350</v>
      </c>
      <c r="L2254" s="18">
        <f t="shared" ca="1" si="664"/>
        <v>0</v>
      </c>
      <c r="M2254" s="18">
        <f t="shared" ca="1" si="648"/>
        <v>0</v>
      </c>
      <c r="N2254" s="34">
        <f t="shared" ca="1" si="655"/>
        <v>17456.263546595277</v>
      </c>
      <c r="P2254" s="18">
        <f t="shared" ca="1" si="649"/>
        <v>857.78852108832928</v>
      </c>
      <c r="Q2254" s="47">
        <f ca="1">SUM(L$15:L2254)-SUM(M$15:M2254)</f>
        <v>16350</v>
      </c>
      <c r="R2254" s="47" t="str">
        <f t="shared" ca="1" si="650"/>
        <v>M2257</v>
      </c>
      <c r="S2254" s="40">
        <f t="shared" ca="1" si="656"/>
        <v>0</v>
      </c>
      <c r="T2254" s="46">
        <f t="shared" ca="1" si="657"/>
        <v>40</v>
      </c>
      <c r="X2254" s="74">
        <f t="shared" ca="1" si="658"/>
        <v>-0.85778852108832926</v>
      </c>
      <c r="Y2254" s="75">
        <f t="shared" ca="1" si="659"/>
        <v>-0.85778852108832926</v>
      </c>
      <c r="Z2254" s="74">
        <f t="shared" ca="1" si="660"/>
        <v>0.42409893186870984</v>
      </c>
      <c r="AA2254" s="76">
        <f t="shared" ca="1" si="661"/>
        <v>-857.78852108832928</v>
      </c>
      <c r="AB2254" s="76">
        <f t="shared" ca="1" si="662"/>
        <v>424.09893186870983</v>
      </c>
    </row>
    <row r="2255" spans="1:28" x14ac:dyDescent="0.25">
      <c r="A2255" s="2">
        <f t="shared" si="663"/>
        <v>21</v>
      </c>
      <c r="B2255" s="16">
        <f ca="1">VLOOKUP(A2255,PERIODS!$O$4:$P$33,2,FALSE)</f>
        <v>3.5000000000000003E-2</v>
      </c>
      <c r="C2255" s="15"/>
      <c r="D2255" s="18">
        <v>2241</v>
      </c>
      <c r="E2255" s="34">
        <f t="shared" ca="1" si="665"/>
        <v>17456.263546595277</v>
      </c>
      <c r="F2255" s="34">
        <f t="shared" ref="F2255:F2318" ca="1" si="666">F$2*B2255</f>
        <v>3500.0000000000005</v>
      </c>
      <c r="G2255" s="69">
        <f t="shared" ca="1" si="651"/>
        <v>0</v>
      </c>
      <c r="H2255" s="34">
        <f t="shared" ca="1" si="652"/>
        <v>-149.52888392549809</v>
      </c>
      <c r="I2255" s="34">
        <f t="shared" ca="1" si="653"/>
        <v>3350.4711160745023</v>
      </c>
      <c r="J2255" s="18">
        <f ca="1">SUM(INDIRECT(ADDRESS(ROW(F2255),COLUMN(F2255),4)):INDIRECT(ADDRESS(ROW(F2255)+N$5-1,COLUMN(F2255),4)))</f>
        <v>24500.000000000004</v>
      </c>
      <c r="K2255" s="18">
        <f t="shared" ca="1" si="654"/>
        <v>16350</v>
      </c>
      <c r="L2255" s="18">
        <f t="shared" ca="1" si="664"/>
        <v>0</v>
      </c>
      <c r="M2255" s="18">
        <f t="shared" ref="M2255:M2318" ca="1" si="667">SUMIF($R$15:$R$8014,ADDRESS(ROW(M2255),COLUMN(M2255),4),$L$15:$L$8014)</f>
        <v>0</v>
      </c>
      <c r="N2255" s="34">
        <f t="shared" ca="1" si="655"/>
        <v>14105.792430520774</v>
      </c>
      <c r="P2255" s="18">
        <f t="shared" ref="P2255:P2318" ca="1" si="668">ABS(H2255)</f>
        <v>149.52888392549809</v>
      </c>
      <c r="Q2255" s="47">
        <f ca="1">SUM(L$15:L2255)-SUM(M$15:M2255)</f>
        <v>16350</v>
      </c>
      <c r="R2255" s="47" t="str">
        <f t="shared" ref="R2255:R2318" ca="1" si="669">ADDRESS(ROW(M2255)+$N$3+RANDBETWEEN(-$N$4,$N$4),COLUMN(M2255),4)</f>
        <v>M2258</v>
      </c>
      <c r="S2255" s="40">
        <f t="shared" ca="1" si="656"/>
        <v>0</v>
      </c>
      <c r="T2255" s="46">
        <f t="shared" ca="1" si="657"/>
        <v>50</v>
      </c>
      <c r="X2255" s="74">
        <f t="shared" ca="1" si="658"/>
        <v>-0.1495288839254981</v>
      </c>
      <c r="Y2255" s="75">
        <f t="shared" ca="1" si="659"/>
        <v>-0.1495288839254981</v>
      </c>
      <c r="Z2255" s="74">
        <f t="shared" ca="1" si="660"/>
        <v>0.86111356532042604</v>
      </c>
      <c r="AA2255" s="76">
        <f t="shared" ca="1" si="661"/>
        <v>-149.52888392549809</v>
      </c>
      <c r="AB2255" s="76">
        <f t="shared" ca="1" si="662"/>
        <v>861.11356532042601</v>
      </c>
    </row>
    <row r="2256" spans="1:28" x14ac:dyDescent="0.25">
      <c r="A2256" s="2">
        <f t="shared" si="663"/>
        <v>22</v>
      </c>
      <c r="B2256" s="16">
        <f ca="1">VLOOKUP(A2256,PERIODS!$O$4:$P$33,2,FALSE)</f>
        <v>3.5000000000000003E-2</v>
      </c>
      <c r="C2256" s="15"/>
      <c r="D2256" s="18">
        <v>2242</v>
      </c>
      <c r="E2256" s="34">
        <f t="shared" ca="1" si="665"/>
        <v>14105.792430520774</v>
      </c>
      <c r="F2256" s="34">
        <f t="shared" ca="1" si="666"/>
        <v>3500.0000000000005</v>
      </c>
      <c r="G2256" s="69">
        <f t="shared" ref="G2256:G2319" ca="1" si="670">((2*RAND()*$F$5)-$F$5)*E2256</f>
        <v>0</v>
      </c>
      <c r="H2256" s="34">
        <f t="shared" ref="H2256:H2319" ca="1" si="671">IF($S$3="NORM",AA2256,IF($S$3="LOGNORM",AB2256,0))</f>
        <v>941.54515489745791</v>
      </c>
      <c r="I2256" s="34">
        <f t="shared" ref="I2256:I2319" ca="1" si="672">IF(F2256+H2256&lt;0,0,F2256+H2256)</f>
        <v>4441.5451548974579</v>
      </c>
      <c r="J2256" s="18">
        <f ca="1">SUM(INDIRECT(ADDRESS(ROW(F2256),COLUMN(F2256),4)):INDIRECT(ADDRESS(ROW(F2256)+N$5-1,COLUMN(F2256),4)))</f>
        <v>25000.000000000004</v>
      </c>
      <c r="K2256" s="18">
        <f t="shared" ref="K2256:K2319" ca="1" si="673">Q2256</f>
        <v>0</v>
      </c>
      <c r="L2256" s="18">
        <f t="shared" ca="1" si="664"/>
        <v>0</v>
      </c>
      <c r="M2256" s="18">
        <f t="shared" ca="1" si="667"/>
        <v>16350</v>
      </c>
      <c r="N2256" s="34">
        <f t="shared" ref="N2256:N2319" ca="1" si="674">E2256+G2256-I2256+M2256-S2256</f>
        <v>26014.247275623318</v>
      </c>
      <c r="P2256" s="18">
        <f t="shared" ca="1" si="668"/>
        <v>941.54515489745791</v>
      </c>
      <c r="Q2256" s="47">
        <f ca="1">SUM(L$15:L2256)-SUM(M$15:M2256)</f>
        <v>0</v>
      </c>
      <c r="R2256" s="47" t="str">
        <f t="shared" ca="1" si="669"/>
        <v>M2259</v>
      </c>
      <c r="S2256" s="40">
        <f t="shared" ref="S2256:S2319" ca="1" si="675">IF(T2256&gt;N$6*100,M2256,0)</f>
        <v>0</v>
      </c>
      <c r="T2256" s="46">
        <f t="shared" ref="T2256:T2319" ca="1" si="676">RANDBETWEEN(0,100)</f>
        <v>6</v>
      </c>
      <c r="X2256" s="74">
        <f t="shared" ref="X2256:X2319" ca="1" si="677">NORMINV(RAND(),0,1)</f>
        <v>0.94154515489745794</v>
      </c>
      <c r="Y2256" s="75">
        <f t="shared" ref="Y2256:Y2319" ca="1" si="678">IF(AND(X2256&gt;$F$6,$F$6&gt;0),$F$6,X2256)</f>
        <v>0.94154515489745794</v>
      </c>
      <c r="Z2256" s="74">
        <f t="shared" ref="Z2256:Z2319" ca="1" si="679">EXP(Y2256)</f>
        <v>2.5639400437123006</v>
      </c>
      <c r="AA2256" s="76">
        <f t="shared" ref="AA2256:AA2319" ca="1" si="680">$F$3*Y2256</f>
        <v>941.54515489745791</v>
      </c>
      <c r="AB2256" s="76">
        <f t="shared" ref="AB2256:AB2319" ca="1" si="681">$F$3*Z2256</f>
        <v>2563.9400437123004</v>
      </c>
    </row>
    <row r="2257" spans="1:28" x14ac:dyDescent="0.25">
      <c r="A2257" s="2">
        <f t="shared" ref="A2257:A2320" si="682">IF(AND(A2256=12,OR(A$14="MS",A$14="M0")),1,IF(AND(A2256=4,OR(A$14="WS",A$14="W0")),1,IF(AND(A2256=30,OR(A$14="DS",A$14="D0")),1,A2256+1)))</f>
        <v>23</v>
      </c>
      <c r="B2257" s="16">
        <f ca="1">VLOOKUP(A2257,PERIODS!$O$4:$P$33,2,FALSE)</f>
        <v>3.5000000000000003E-2</v>
      </c>
      <c r="C2257" s="15"/>
      <c r="D2257" s="18">
        <v>2243</v>
      </c>
      <c r="E2257" s="34">
        <f t="shared" ca="1" si="665"/>
        <v>26014.247275623318</v>
      </c>
      <c r="F2257" s="34">
        <f t="shared" ca="1" si="666"/>
        <v>3500.0000000000005</v>
      </c>
      <c r="G2257" s="69">
        <f t="shared" ca="1" si="670"/>
        <v>0</v>
      </c>
      <c r="H2257" s="34">
        <f t="shared" ca="1" si="671"/>
        <v>453.87672113800772</v>
      </c>
      <c r="I2257" s="34">
        <f t="shared" ca="1" si="672"/>
        <v>3953.8767211380082</v>
      </c>
      <c r="J2257" s="18">
        <f ca="1">SUM(INDIRECT(ADDRESS(ROW(F2257),COLUMN(F2257),4)):INDIRECT(ADDRESS(ROW(F2257)+N$5-1,COLUMN(F2257),4)))</f>
        <v>25500.000000000004</v>
      </c>
      <c r="K2257" s="18">
        <f t="shared" ca="1" si="673"/>
        <v>0</v>
      </c>
      <c r="L2257" s="18">
        <f t="shared" ref="L2257:L2320" ca="1" si="683">IF((E2257+K2256)&lt;J2257,N$2,0)</f>
        <v>0</v>
      </c>
      <c r="M2257" s="18">
        <f t="shared" ca="1" si="667"/>
        <v>0</v>
      </c>
      <c r="N2257" s="34">
        <f t="shared" ca="1" si="674"/>
        <v>22060.370554485311</v>
      </c>
      <c r="P2257" s="18">
        <f t="shared" ca="1" si="668"/>
        <v>453.87672113800772</v>
      </c>
      <c r="Q2257" s="47">
        <f ca="1">SUM(L$15:L2257)-SUM(M$15:M2257)</f>
        <v>0</v>
      </c>
      <c r="R2257" s="47" t="str">
        <f t="shared" ca="1" si="669"/>
        <v>M2260</v>
      </c>
      <c r="S2257" s="40">
        <f t="shared" ca="1" si="675"/>
        <v>0</v>
      </c>
      <c r="T2257" s="46">
        <f t="shared" ca="1" si="676"/>
        <v>10</v>
      </c>
      <c r="X2257" s="74">
        <f t="shared" ca="1" si="677"/>
        <v>0.4538767211380077</v>
      </c>
      <c r="Y2257" s="75">
        <f t="shared" ca="1" si="678"/>
        <v>0.4538767211380077</v>
      </c>
      <c r="Z2257" s="74">
        <f t="shared" ca="1" si="679"/>
        <v>1.5744038947904195</v>
      </c>
      <c r="AA2257" s="76">
        <f t="shared" ca="1" si="680"/>
        <v>453.87672113800772</v>
      </c>
      <c r="AB2257" s="76">
        <f t="shared" ca="1" si="681"/>
        <v>1574.4038947904196</v>
      </c>
    </row>
    <row r="2258" spans="1:28" x14ac:dyDescent="0.25">
      <c r="A2258" s="2">
        <f t="shared" si="682"/>
        <v>24</v>
      </c>
      <c r="B2258" s="16">
        <f ca="1">VLOOKUP(A2258,PERIODS!$O$4:$P$33,2,FALSE)</f>
        <v>3.5000000000000003E-2</v>
      </c>
      <c r="C2258" s="15"/>
      <c r="D2258" s="18">
        <v>2244</v>
      </c>
      <c r="E2258" s="34">
        <f t="shared" ca="1" si="665"/>
        <v>22060.370554485311</v>
      </c>
      <c r="F2258" s="34">
        <f t="shared" ca="1" si="666"/>
        <v>3500.0000000000005</v>
      </c>
      <c r="G2258" s="69">
        <f t="shared" ca="1" si="670"/>
        <v>0</v>
      </c>
      <c r="H2258" s="34">
        <f t="shared" ca="1" si="671"/>
        <v>1649.1954358596688</v>
      </c>
      <c r="I2258" s="34">
        <f t="shared" ca="1" si="672"/>
        <v>5149.1954358596695</v>
      </c>
      <c r="J2258" s="18">
        <f ca="1">SUM(INDIRECT(ADDRESS(ROW(F2258),COLUMN(F2258),4)):INDIRECT(ADDRESS(ROW(F2258)+N$5-1,COLUMN(F2258),4)))</f>
        <v>26000</v>
      </c>
      <c r="K2258" s="18">
        <f t="shared" ca="1" si="673"/>
        <v>16350</v>
      </c>
      <c r="L2258" s="18">
        <f t="shared" ca="1" si="683"/>
        <v>16350</v>
      </c>
      <c r="M2258" s="18">
        <f t="shared" ca="1" si="667"/>
        <v>0</v>
      </c>
      <c r="N2258" s="34">
        <f t="shared" ca="1" si="674"/>
        <v>16911.175118625641</v>
      </c>
      <c r="P2258" s="18">
        <f t="shared" ca="1" si="668"/>
        <v>1649.1954358596688</v>
      </c>
      <c r="Q2258" s="47">
        <f ca="1">SUM(L$15:L2258)-SUM(M$15:M2258)</f>
        <v>16350</v>
      </c>
      <c r="R2258" s="47" t="str">
        <f t="shared" ca="1" si="669"/>
        <v>M2261</v>
      </c>
      <c r="S2258" s="40">
        <f t="shared" ca="1" si="675"/>
        <v>0</v>
      </c>
      <c r="T2258" s="46">
        <f t="shared" ca="1" si="676"/>
        <v>9</v>
      </c>
      <c r="X2258" s="74">
        <f t="shared" ca="1" si="677"/>
        <v>1.6491954358596688</v>
      </c>
      <c r="Y2258" s="75">
        <f t="shared" ca="1" si="678"/>
        <v>1.6491954358596688</v>
      </c>
      <c r="Z2258" s="74">
        <f t="shared" ca="1" si="679"/>
        <v>5.2027921627796738</v>
      </c>
      <c r="AA2258" s="76">
        <f t="shared" ca="1" si="680"/>
        <v>1649.1954358596688</v>
      </c>
      <c r="AB2258" s="76">
        <f t="shared" ca="1" si="681"/>
        <v>5202.7921627796741</v>
      </c>
    </row>
    <row r="2259" spans="1:28" x14ac:dyDescent="0.25">
      <c r="A2259" s="2">
        <f t="shared" si="682"/>
        <v>25</v>
      </c>
      <c r="B2259" s="16">
        <f ca="1">VLOOKUP(A2259,PERIODS!$O$4:$P$33,2,FALSE)</f>
        <v>3.5000000000000003E-2</v>
      </c>
      <c r="C2259" s="15"/>
      <c r="D2259" s="18">
        <v>2245</v>
      </c>
      <c r="E2259" s="34">
        <f t="shared" ca="1" si="665"/>
        <v>16911.175118625641</v>
      </c>
      <c r="F2259" s="34">
        <f t="shared" ca="1" si="666"/>
        <v>3500.0000000000005</v>
      </c>
      <c r="G2259" s="69">
        <f t="shared" ca="1" si="670"/>
        <v>0</v>
      </c>
      <c r="H2259" s="34">
        <f t="shared" ca="1" si="671"/>
        <v>-440.76902095524281</v>
      </c>
      <c r="I2259" s="34">
        <f t="shared" ca="1" si="672"/>
        <v>3059.2309790447575</v>
      </c>
      <c r="J2259" s="18">
        <f ca="1">SUM(INDIRECT(ADDRESS(ROW(F2259),COLUMN(F2259),4)):INDIRECT(ADDRESS(ROW(F2259)+N$5-1,COLUMN(F2259),4)))</f>
        <v>24900</v>
      </c>
      <c r="K2259" s="18">
        <f t="shared" ca="1" si="673"/>
        <v>16350</v>
      </c>
      <c r="L2259" s="18">
        <f t="shared" ca="1" si="683"/>
        <v>0</v>
      </c>
      <c r="M2259" s="18">
        <f t="shared" ca="1" si="667"/>
        <v>0</v>
      </c>
      <c r="N2259" s="34">
        <f t="shared" ca="1" si="674"/>
        <v>13851.944139580883</v>
      </c>
      <c r="P2259" s="18">
        <f t="shared" ca="1" si="668"/>
        <v>440.76902095524281</v>
      </c>
      <c r="Q2259" s="47">
        <f ca="1">SUM(L$15:L2259)-SUM(M$15:M2259)</f>
        <v>16350</v>
      </c>
      <c r="R2259" s="47" t="str">
        <f t="shared" ca="1" si="669"/>
        <v>M2262</v>
      </c>
      <c r="S2259" s="40">
        <f t="shared" ca="1" si="675"/>
        <v>0</v>
      </c>
      <c r="T2259" s="46">
        <f t="shared" ca="1" si="676"/>
        <v>38</v>
      </c>
      <c r="X2259" s="74">
        <f t="shared" ca="1" si="677"/>
        <v>-0.44076902095524279</v>
      </c>
      <c r="Y2259" s="75">
        <f t="shared" ca="1" si="678"/>
        <v>-0.44076902095524279</v>
      </c>
      <c r="Z2259" s="74">
        <f t="shared" ca="1" si="679"/>
        <v>0.64354133396997049</v>
      </c>
      <c r="AA2259" s="76">
        <f t="shared" ca="1" si="680"/>
        <v>-440.76902095524281</v>
      </c>
      <c r="AB2259" s="76">
        <f t="shared" ca="1" si="681"/>
        <v>643.54133396997054</v>
      </c>
    </row>
    <row r="2260" spans="1:28" x14ac:dyDescent="0.25">
      <c r="A2260" s="2">
        <f t="shared" si="682"/>
        <v>26</v>
      </c>
      <c r="B2260" s="16">
        <f ca="1">VLOOKUP(A2260,PERIODS!$O$4:$P$33,2,FALSE)</f>
        <v>3.5000000000000003E-2</v>
      </c>
      <c r="C2260" s="15"/>
      <c r="D2260" s="18">
        <v>2246</v>
      </c>
      <c r="E2260" s="34">
        <f t="shared" ca="1" si="665"/>
        <v>13851.944139580883</v>
      </c>
      <c r="F2260" s="34">
        <f t="shared" ca="1" si="666"/>
        <v>3500.0000000000005</v>
      </c>
      <c r="G2260" s="69">
        <f t="shared" ca="1" si="670"/>
        <v>0</v>
      </c>
      <c r="H2260" s="34">
        <f t="shared" ca="1" si="671"/>
        <v>-272.26474162672628</v>
      </c>
      <c r="I2260" s="34">
        <f t="shared" ca="1" si="672"/>
        <v>3227.7352583732741</v>
      </c>
      <c r="J2260" s="18">
        <f ca="1">SUM(INDIRECT(ADDRESS(ROW(F2260),COLUMN(F2260),4)):INDIRECT(ADDRESS(ROW(F2260)+N$5-1,COLUMN(F2260),4)))</f>
        <v>23900</v>
      </c>
      <c r="K2260" s="18">
        <f t="shared" ca="1" si="673"/>
        <v>16350</v>
      </c>
      <c r="L2260" s="18">
        <f t="shared" ca="1" si="683"/>
        <v>0</v>
      </c>
      <c r="M2260" s="18">
        <f t="shared" ca="1" si="667"/>
        <v>0</v>
      </c>
      <c r="N2260" s="34">
        <f t="shared" ca="1" si="674"/>
        <v>10624.208881207609</v>
      </c>
      <c r="P2260" s="18">
        <f t="shared" ca="1" si="668"/>
        <v>272.26474162672628</v>
      </c>
      <c r="Q2260" s="47">
        <f ca="1">SUM(L$15:L2260)-SUM(M$15:M2260)</f>
        <v>16350</v>
      </c>
      <c r="R2260" s="47" t="str">
        <f t="shared" ca="1" si="669"/>
        <v>M2263</v>
      </c>
      <c r="S2260" s="40">
        <f t="shared" ca="1" si="675"/>
        <v>0</v>
      </c>
      <c r="T2260" s="46">
        <f t="shared" ca="1" si="676"/>
        <v>56</v>
      </c>
      <c r="X2260" s="74">
        <f t="shared" ca="1" si="677"/>
        <v>-0.27226474162672626</v>
      </c>
      <c r="Y2260" s="75">
        <f t="shared" ca="1" si="678"/>
        <v>-0.27226474162672626</v>
      </c>
      <c r="Z2260" s="74">
        <f t="shared" ca="1" si="679"/>
        <v>0.76165259324954226</v>
      </c>
      <c r="AA2260" s="76">
        <f t="shared" ca="1" si="680"/>
        <v>-272.26474162672628</v>
      </c>
      <c r="AB2260" s="76">
        <f t="shared" ca="1" si="681"/>
        <v>761.65259324954229</v>
      </c>
    </row>
    <row r="2261" spans="1:28" x14ac:dyDescent="0.25">
      <c r="A2261" s="2">
        <f t="shared" si="682"/>
        <v>27</v>
      </c>
      <c r="B2261" s="16">
        <f ca="1">VLOOKUP(A2261,PERIODS!$O$4:$P$33,2,FALSE)</f>
        <v>3.5000000000000003E-2</v>
      </c>
      <c r="C2261" s="15"/>
      <c r="D2261" s="18">
        <v>2247</v>
      </c>
      <c r="E2261" s="34">
        <f t="shared" ca="1" si="665"/>
        <v>10624.208881207609</v>
      </c>
      <c r="F2261" s="34">
        <f t="shared" ca="1" si="666"/>
        <v>3500.0000000000005</v>
      </c>
      <c r="G2261" s="69">
        <f t="shared" ca="1" si="670"/>
        <v>0</v>
      </c>
      <c r="H2261" s="34">
        <f t="shared" ca="1" si="671"/>
        <v>-1003.7507579486236</v>
      </c>
      <c r="I2261" s="34">
        <f t="shared" ca="1" si="672"/>
        <v>2496.2492420513768</v>
      </c>
      <c r="J2261" s="18">
        <f ca="1">SUM(INDIRECT(ADDRESS(ROW(F2261),COLUMN(F2261),4)):INDIRECT(ADDRESS(ROW(F2261)+N$5-1,COLUMN(F2261),4)))</f>
        <v>22900</v>
      </c>
      <c r="K2261" s="18">
        <f t="shared" ca="1" si="673"/>
        <v>0</v>
      </c>
      <c r="L2261" s="18">
        <f t="shared" ca="1" si="683"/>
        <v>0</v>
      </c>
      <c r="M2261" s="18">
        <f t="shared" ca="1" si="667"/>
        <v>16350</v>
      </c>
      <c r="N2261" s="34">
        <f t="shared" ca="1" si="674"/>
        <v>24477.95963915623</v>
      </c>
      <c r="P2261" s="18">
        <f t="shared" ca="1" si="668"/>
        <v>1003.7507579486236</v>
      </c>
      <c r="Q2261" s="47">
        <f ca="1">SUM(L$15:L2261)-SUM(M$15:M2261)</f>
        <v>0</v>
      </c>
      <c r="R2261" s="47" t="str">
        <f t="shared" ca="1" si="669"/>
        <v>M2264</v>
      </c>
      <c r="S2261" s="40">
        <f t="shared" ca="1" si="675"/>
        <v>0</v>
      </c>
      <c r="T2261" s="46">
        <f t="shared" ca="1" si="676"/>
        <v>41</v>
      </c>
      <c r="X2261" s="74">
        <f t="shared" ca="1" si="677"/>
        <v>-1.0037507579486236</v>
      </c>
      <c r="Y2261" s="75">
        <f t="shared" ca="1" si="678"/>
        <v>-1.0037507579486236</v>
      </c>
      <c r="Z2261" s="74">
        <f t="shared" ca="1" si="679"/>
        <v>0.36650219889914126</v>
      </c>
      <c r="AA2261" s="76">
        <f t="shared" ca="1" si="680"/>
        <v>-1003.7507579486236</v>
      </c>
      <c r="AB2261" s="76">
        <f t="shared" ca="1" si="681"/>
        <v>366.50219889914126</v>
      </c>
    </row>
    <row r="2262" spans="1:28" x14ac:dyDescent="0.25">
      <c r="A2262" s="2">
        <f t="shared" si="682"/>
        <v>28</v>
      </c>
      <c r="B2262" s="16">
        <f ca="1">VLOOKUP(A2262,PERIODS!$O$4:$P$33,2,FALSE)</f>
        <v>0.04</v>
      </c>
      <c r="C2262" s="15"/>
      <c r="D2262" s="18">
        <v>2248</v>
      </c>
      <c r="E2262" s="34">
        <f t="shared" ca="1" si="665"/>
        <v>24477.95963915623</v>
      </c>
      <c r="F2262" s="34">
        <f t="shared" ca="1" si="666"/>
        <v>4000</v>
      </c>
      <c r="G2262" s="69">
        <f t="shared" ca="1" si="670"/>
        <v>0</v>
      </c>
      <c r="H2262" s="34">
        <f t="shared" ca="1" si="671"/>
        <v>1056.4511183946836</v>
      </c>
      <c r="I2262" s="34">
        <f t="shared" ca="1" si="672"/>
        <v>5056.4511183946834</v>
      </c>
      <c r="J2262" s="18">
        <f ca="1">SUM(INDIRECT(ADDRESS(ROW(F2262),COLUMN(F2262),4)):INDIRECT(ADDRESS(ROW(F2262)+N$5-1,COLUMN(F2262),4)))</f>
        <v>21900</v>
      </c>
      <c r="K2262" s="18">
        <f t="shared" ca="1" si="673"/>
        <v>0</v>
      </c>
      <c r="L2262" s="18">
        <f t="shared" ca="1" si="683"/>
        <v>0</v>
      </c>
      <c r="M2262" s="18">
        <f t="shared" ca="1" si="667"/>
        <v>0</v>
      </c>
      <c r="N2262" s="34">
        <f t="shared" ca="1" si="674"/>
        <v>19421.508520761548</v>
      </c>
      <c r="P2262" s="18">
        <f t="shared" ca="1" si="668"/>
        <v>1056.4511183946836</v>
      </c>
      <c r="Q2262" s="47">
        <f ca="1">SUM(L$15:L2262)-SUM(M$15:M2262)</f>
        <v>0</v>
      </c>
      <c r="R2262" s="47" t="str">
        <f t="shared" ca="1" si="669"/>
        <v>M2265</v>
      </c>
      <c r="S2262" s="40">
        <f t="shared" ca="1" si="675"/>
        <v>0</v>
      </c>
      <c r="T2262" s="46">
        <f t="shared" ca="1" si="676"/>
        <v>17</v>
      </c>
      <c r="X2262" s="74">
        <f t="shared" ca="1" si="677"/>
        <v>1.0564511183946836</v>
      </c>
      <c r="Y2262" s="75">
        <f t="shared" ca="1" si="678"/>
        <v>1.0564511183946836</v>
      </c>
      <c r="Z2262" s="74">
        <f t="shared" ca="1" si="679"/>
        <v>2.8761457551624985</v>
      </c>
      <c r="AA2262" s="76">
        <f t="shared" ca="1" si="680"/>
        <v>1056.4511183946836</v>
      </c>
      <c r="AB2262" s="76">
        <f t="shared" ca="1" si="681"/>
        <v>2876.1457551624985</v>
      </c>
    </row>
    <row r="2263" spans="1:28" x14ac:dyDescent="0.25">
      <c r="A2263" s="2">
        <f t="shared" si="682"/>
        <v>29</v>
      </c>
      <c r="B2263" s="16">
        <f ca="1">VLOOKUP(A2263,PERIODS!$O$4:$P$33,2,FALSE)</f>
        <v>0.04</v>
      </c>
      <c r="C2263" s="15"/>
      <c r="D2263" s="18">
        <v>2249</v>
      </c>
      <c r="E2263" s="34">
        <f t="shared" ca="1" si="665"/>
        <v>19421.508520761548</v>
      </c>
      <c r="F2263" s="34">
        <f t="shared" ca="1" si="666"/>
        <v>4000</v>
      </c>
      <c r="G2263" s="69">
        <f t="shared" ca="1" si="670"/>
        <v>0</v>
      </c>
      <c r="H2263" s="34">
        <f t="shared" ca="1" si="671"/>
        <v>-129.03772063406828</v>
      </c>
      <c r="I2263" s="34">
        <f t="shared" ca="1" si="672"/>
        <v>3870.9622793659319</v>
      </c>
      <c r="J2263" s="18">
        <f ca="1">SUM(INDIRECT(ADDRESS(ROW(F2263),COLUMN(F2263),4)):INDIRECT(ADDRESS(ROW(F2263)+N$5-1,COLUMN(F2263),4)))</f>
        <v>21200</v>
      </c>
      <c r="K2263" s="18">
        <f t="shared" ca="1" si="673"/>
        <v>16350</v>
      </c>
      <c r="L2263" s="18">
        <f t="shared" ca="1" si="683"/>
        <v>16350</v>
      </c>
      <c r="M2263" s="18">
        <f t="shared" ca="1" si="667"/>
        <v>0</v>
      </c>
      <c r="N2263" s="34">
        <f t="shared" ca="1" si="674"/>
        <v>15550.546241395616</v>
      </c>
      <c r="P2263" s="18">
        <f t="shared" ca="1" si="668"/>
        <v>129.03772063406828</v>
      </c>
      <c r="Q2263" s="47">
        <f ca="1">SUM(L$15:L2263)-SUM(M$15:M2263)</f>
        <v>16350</v>
      </c>
      <c r="R2263" s="47" t="str">
        <f t="shared" ca="1" si="669"/>
        <v>M2266</v>
      </c>
      <c r="S2263" s="40">
        <f t="shared" ca="1" si="675"/>
        <v>0</v>
      </c>
      <c r="T2263" s="46">
        <f t="shared" ca="1" si="676"/>
        <v>55</v>
      </c>
      <c r="X2263" s="74">
        <f t="shared" ca="1" si="677"/>
        <v>-0.12903772063406829</v>
      </c>
      <c r="Y2263" s="75">
        <f t="shared" ca="1" si="678"/>
        <v>-0.12903772063406829</v>
      </c>
      <c r="Z2263" s="74">
        <f t="shared" ca="1" si="679"/>
        <v>0.87894081071558783</v>
      </c>
      <c r="AA2263" s="76">
        <f t="shared" ca="1" si="680"/>
        <v>-129.03772063406828</v>
      </c>
      <c r="AB2263" s="76">
        <f t="shared" ca="1" si="681"/>
        <v>878.94081071558787</v>
      </c>
    </row>
    <row r="2264" spans="1:28" x14ac:dyDescent="0.25">
      <c r="A2264" s="2">
        <f t="shared" si="682"/>
        <v>30</v>
      </c>
      <c r="B2264" s="16">
        <f ca="1">VLOOKUP(A2264,PERIODS!$O$4:$P$33,2,FALSE)</f>
        <v>0.04</v>
      </c>
      <c r="C2264" s="15"/>
      <c r="D2264" s="18">
        <v>2250</v>
      </c>
      <c r="E2264" s="34">
        <f t="shared" ca="1" si="665"/>
        <v>15550.546241395616</v>
      </c>
      <c r="F2264" s="34">
        <f t="shared" ca="1" si="666"/>
        <v>4000</v>
      </c>
      <c r="G2264" s="69">
        <f t="shared" ca="1" si="670"/>
        <v>0</v>
      </c>
      <c r="H2264" s="34">
        <f t="shared" ca="1" si="671"/>
        <v>1348.7062530060678</v>
      </c>
      <c r="I2264" s="34">
        <f t="shared" ca="1" si="672"/>
        <v>5348.7062530060675</v>
      </c>
      <c r="J2264" s="18">
        <f ca="1">SUM(INDIRECT(ADDRESS(ROW(F2264),COLUMN(F2264),4)):INDIRECT(ADDRESS(ROW(F2264)+N$5-1,COLUMN(F2264),4)))</f>
        <v>20500</v>
      </c>
      <c r="K2264" s="18">
        <f t="shared" ca="1" si="673"/>
        <v>16350</v>
      </c>
      <c r="L2264" s="18">
        <f t="shared" ca="1" si="683"/>
        <v>0</v>
      </c>
      <c r="M2264" s="18">
        <f t="shared" ca="1" si="667"/>
        <v>0</v>
      </c>
      <c r="N2264" s="34">
        <f t="shared" ca="1" si="674"/>
        <v>10201.839988389547</v>
      </c>
      <c r="P2264" s="18">
        <f t="shared" ca="1" si="668"/>
        <v>1348.7062530060678</v>
      </c>
      <c r="Q2264" s="47">
        <f ca="1">SUM(L$15:L2264)-SUM(M$15:M2264)</f>
        <v>16350</v>
      </c>
      <c r="R2264" s="47" t="str">
        <f t="shared" ca="1" si="669"/>
        <v>M2267</v>
      </c>
      <c r="S2264" s="40">
        <f t="shared" ca="1" si="675"/>
        <v>0</v>
      </c>
      <c r="T2264" s="46">
        <f t="shared" ca="1" si="676"/>
        <v>55</v>
      </c>
      <c r="X2264" s="74">
        <f t="shared" ca="1" si="677"/>
        <v>1.3487062530060678</v>
      </c>
      <c r="Y2264" s="75">
        <f t="shared" ca="1" si="678"/>
        <v>1.3487062530060678</v>
      </c>
      <c r="Z2264" s="74">
        <f t="shared" ca="1" si="679"/>
        <v>3.8524382248639211</v>
      </c>
      <c r="AA2264" s="76">
        <f t="shared" ca="1" si="680"/>
        <v>1348.7062530060678</v>
      </c>
      <c r="AB2264" s="76">
        <f t="shared" ca="1" si="681"/>
        <v>3852.4382248639213</v>
      </c>
    </row>
    <row r="2265" spans="1:28" x14ac:dyDescent="0.25">
      <c r="A2265" s="2">
        <f t="shared" si="682"/>
        <v>1</v>
      </c>
      <c r="B2265" s="16">
        <f ca="1">VLOOKUP(A2265,PERIODS!$O$4:$P$33,2,FALSE)</f>
        <v>2.4E-2</v>
      </c>
      <c r="C2265" s="15"/>
      <c r="D2265" s="18">
        <v>2251</v>
      </c>
      <c r="E2265" s="34">
        <f t="shared" ca="1" si="665"/>
        <v>10201.839988389547</v>
      </c>
      <c r="F2265" s="34">
        <f t="shared" ca="1" si="666"/>
        <v>2400</v>
      </c>
      <c r="G2265" s="69">
        <f t="shared" ca="1" si="670"/>
        <v>0</v>
      </c>
      <c r="H2265" s="34">
        <f t="shared" ca="1" si="671"/>
        <v>949.87646303592408</v>
      </c>
      <c r="I2265" s="34">
        <f t="shared" ca="1" si="672"/>
        <v>3349.8764630359242</v>
      </c>
      <c r="J2265" s="18">
        <f ca="1">SUM(INDIRECT(ADDRESS(ROW(F2265),COLUMN(F2265),4)):INDIRECT(ADDRESS(ROW(F2265)+N$5-1,COLUMN(F2265),4)))</f>
        <v>19800</v>
      </c>
      <c r="K2265" s="18">
        <f t="shared" ca="1" si="673"/>
        <v>16350</v>
      </c>
      <c r="L2265" s="18">
        <f t="shared" ca="1" si="683"/>
        <v>0</v>
      </c>
      <c r="M2265" s="18">
        <f t="shared" ca="1" si="667"/>
        <v>0</v>
      </c>
      <c r="N2265" s="34">
        <f t="shared" ca="1" si="674"/>
        <v>6851.9635253536235</v>
      </c>
      <c r="P2265" s="18">
        <f t="shared" ca="1" si="668"/>
        <v>949.87646303592408</v>
      </c>
      <c r="Q2265" s="47">
        <f ca="1">SUM(L$15:L2265)-SUM(M$15:M2265)</f>
        <v>16350</v>
      </c>
      <c r="R2265" s="47" t="str">
        <f t="shared" ca="1" si="669"/>
        <v>M2268</v>
      </c>
      <c r="S2265" s="40">
        <f t="shared" ca="1" si="675"/>
        <v>0</v>
      </c>
      <c r="T2265" s="46">
        <f t="shared" ca="1" si="676"/>
        <v>78</v>
      </c>
      <c r="X2265" s="74">
        <f t="shared" ca="1" si="677"/>
        <v>0.9498764630359241</v>
      </c>
      <c r="Y2265" s="75">
        <f t="shared" ca="1" si="678"/>
        <v>0.9498764630359241</v>
      </c>
      <c r="Z2265" s="74">
        <f t="shared" ca="1" si="679"/>
        <v>2.585390248324491</v>
      </c>
      <c r="AA2265" s="76">
        <f t="shared" ca="1" si="680"/>
        <v>949.87646303592408</v>
      </c>
      <c r="AB2265" s="76">
        <f t="shared" ca="1" si="681"/>
        <v>2585.390248324491</v>
      </c>
    </row>
    <row r="2266" spans="1:28" x14ac:dyDescent="0.25">
      <c r="A2266" s="2">
        <f t="shared" si="682"/>
        <v>2</v>
      </c>
      <c r="B2266" s="16">
        <f ca="1">VLOOKUP(A2266,PERIODS!$O$4:$P$33,2,FALSE)</f>
        <v>2.5000000000000001E-2</v>
      </c>
      <c r="C2266" s="15"/>
      <c r="D2266" s="18">
        <v>2252</v>
      </c>
      <c r="E2266" s="34">
        <f t="shared" ca="1" si="665"/>
        <v>6851.9635253536235</v>
      </c>
      <c r="F2266" s="34">
        <f t="shared" ca="1" si="666"/>
        <v>2500</v>
      </c>
      <c r="G2266" s="69">
        <f t="shared" ca="1" si="670"/>
        <v>0</v>
      </c>
      <c r="H2266" s="34">
        <f t="shared" ca="1" si="671"/>
        <v>1959.9639845400536</v>
      </c>
      <c r="I2266" s="34">
        <f t="shared" ca="1" si="672"/>
        <v>4459.9639845400534</v>
      </c>
      <c r="J2266" s="18">
        <f ca="1">SUM(INDIRECT(ADDRESS(ROW(F2266),COLUMN(F2266),4)):INDIRECT(ADDRESS(ROW(F2266)+N$5-1,COLUMN(F2266),4)))</f>
        <v>20700</v>
      </c>
      <c r="K2266" s="18">
        <f t="shared" ca="1" si="673"/>
        <v>0</v>
      </c>
      <c r="L2266" s="18">
        <f t="shared" ca="1" si="683"/>
        <v>0</v>
      </c>
      <c r="M2266" s="18">
        <f t="shared" ca="1" si="667"/>
        <v>16350</v>
      </c>
      <c r="N2266" s="34">
        <f t="shared" ca="1" si="674"/>
        <v>18741.999540813569</v>
      </c>
      <c r="P2266" s="18">
        <f t="shared" ca="1" si="668"/>
        <v>1959.9639845400536</v>
      </c>
      <c r="Q2266" s="47">
        <f ca="1">SUM(L$15:L2266)-SUM(M$15:M2266)</f>
        <v>0</v>
      </c>
      <c r="R2266" s="47" t="str">
        <f t="shared" ca="1" si="669"/>
        <v>M2269</v>
      </c>
      <c r="S2266" s="40">
        <f t="shared" ca="1" si="675"/>
        <v>0</v>
      </c>
      <c r="T2266" s="46">
        <f t="shared" ca="1" si="676"/>
        <v>59</v>
      </c>
      <c r="X2266" s="74">
        <f t="shared" ca="1" si="677"/>
        <v>2.5992042523871346</v>
      </c>
      <c r="Y2266" s="75">
        <f t="shared" ca="1" si="678"/>
        <v>1.9599639845400536</v>
      </c>
      <c r="Z2266" s="74">
        <f t="shared" ca="1" si="679"/>
        <v>7.0990713842313315</v>
      </c>
      <c r="AA2266" s="76">
        <f t="shared" ca="1" si="680"/>
        <v>1959.9639845400536</v>
      </c>
      <c r="AB2266" s="76">
        <f t="shared" ca="1" si="681"/>
        <v>7099.0713842313316</v>
      </c>
    </row>
    <row r="2267" spans="1:28" x14ac:dyDescent="0.25">
      <c r="A2267" s="2">
        <f t="shared" si="682"/>
        <v>3</v>
      </c>
      <c r="B2267" s="16">
        <f ca="1">VLOOKUP(A2267,PERIODS!$O$4:$P$33,2,FALSE)</f>
        <v>2.5000000000000001E-2</v>
      </c>
      <c r="C2267" s="15"/>
      <c r="D2267" s="18">
        <v>2253</v>
      </c>
      <c r="E2267" s="34">
        <f t="shared" ca="1" si="665"/>
        <v>18741.999540813569</v>
      </c>
      <c r="F2267" s="34">
        <f t="shared" ca="1" si="666"/>
        <v>2500</v>
      </c>
      <c r="G2267" s="69">
        <f t="shared" ca="1" si="670"/>
        <v>0</v>
      </c>
      <c r="H2267" s="34">
        <f t="shared" ca="1" si="671"/>
        <v>359.94409986498817</v>
      </c>
      <c r="I2267" s="34">
        <f t="shared" ca="1" si="672"/>
        <v>2859.9440998649879</v>
      </c>
      <c r="J2267" s="18">
        <f ca="1">SUM(INDIRECT(ADDRESS(ROW(F2267),COLUMN(F2267),4)):INDIRECT(ADDRESS(ROW(F2267)+N$5-1,COLUMN(F2267),4)))</f>
        <v>21500</v>
      </c>
      <c r="K2267" s="18">
        <f t="shared" ca="1" si="673"/>
        <v>16350</v>
      </c>
      <c r="L2267" s="18">
        <f t="shared" ca="1" si="683"/>
        <v>16350</v>
      </c>
      <c r="M2267" s="18">
        <f t="shared" ca="1" si="667"/>
        <v>0</v>
      </c>
      <c r="N2267" s="34">
        <f t="shared" ca="1" si="674"/>
        <v>15882.055440948581</v>
      </c>
      <c r="P2267" s="18">
        <f t="shared" ca="1" si="668"/>
        <v>359.94409986498817</v>
      </c>
      <c r="Q2267" s="47">
        <f ca="1">SUM(L$15:L2267)-SUM(M$15:M2267)</f>
        <v>16350</v>
      </c>
      <c r="R2267" s="47" t="str">
        <f t="shared" ca="1" si="669"/>
        <v>M2270</v>
      </c>
      <c r="S2267" s="40">
        <f t="shared" ca="1" si="675"/>
        <v>0</v>
      </c>
      <c r="T2267" s="46">
        <f t="shared" ca="1" si="676"/>
        <v>89</v>
      </c>
      <c r="X2267" s="74">
        <f t="shared" ca="1" si="677"/>
        <v>0.35994409986498815</v>
      </c>
      <c r="Y2267" s="75">
        <f t="shared" ca="1" si="678"/>
        <v>0.35994409986498815</v>
      </c>
      <c r="Z2267" s="74">
        <f t="shared" ca="1" si="679"/>
        <v>1.4332492934919601</v>
      </c>
      <c r="AA2267" s="76">
        <f t="shared" ca="1" si="680"/>
        <v>359.94409986498817</v>
      </c>
      <c r="AB2267" s="76">
        <f t="shared" ca="1" si="681"/>
        <v>1433.2492934919601</v>
      </c>
    </row>
    <row r="2268" spans="1:28" x14ac:dyDescent="0.25">
      <c r="A2268" s="2">
        <f t="shared" si="682"/>
        <v>4</v>
      </c>
      <c r="B2268" s="16">
        <f ca="1">VLOOKUP(A2268,PERIODS!$O$4:$P$33,2,FALSE)</f>
        <v>2.5000000000000001E-2</v>
      </c>
      <c r="C2268" s="15"/>
      <c r="D2268" s="18">
        <v>2254</v>
      </c>
      <c r="E2268" s="34">
        <f t="shared" ca="1" si="665"/>
        <v>15882.055440948581</v>
      </c>
      <c r="F2268" s="34">
        <f t="shared" ca="1" si="666"/>
        <v>2500</v>
      </c>
      <c r="G2268" s="69">
        <f t="shared" ca="1" si="670"/>
        <v>0</v>
      </c>
      <c r="H2268" s="34">
        <f t="shared" ca="1" si="671"/>
        <v>439.87099226659427</v>
      </c>
      <c r="I2268" s="34">
        <f t="shared" ca="1" si="672"/>
        <v>2939.8709922665944</v>
      </c>
      <c r="J2268" s="18">
        <f ca="1">SUM(INDIRECT(ADDRESS(ROW(F2268),COLUMN(F2268),4)):INDIRECT(ADDRESS(ROW(F2268)+N$5-1,COLUMN(F2268),4)))</f>
        <v>22300</v>
      </c>
      <c r="K2268" s="18">
        <f t="shared" ca="1" si="673"/>
        <v>16350</v>
      </c>
      <c r="L2268" s="18">
        <f t="shared" ca="1" si="683"/>
        <v>0</v>
      </c>
      <c r="M2268" s="18">
        <f t="shared" ca="1" si="667"/>
        <v>0</v>
      </c>
      <c r="N2268" s="34">
        <f t="shared" ca="1" si="674"/>
        <v>12942.184448681986</v>
      </c>
      <c r="P2268" s="18">
        <f t="shared" ca="1" si="668"/>
        <v>439.87099226659427</v>
      </c>
      <c r="Q2268" s="47">
        <f ca="1">SUM(L$15:L2268)-SUM(M$15:M2268)</f>
        <v>16350</v>
      </c>
      <c r="R2268" s="47" t="str">
        <f t="shared" ca="1" si="669"/>
        <v>M2271</v>
      </c>
      <c r="S2268" s="40">
        <f t="shared" ca="1" si="675"/>
        <v>0</v>
      </c>
      <c r="T2268" s="46">
        <f t="shared" ca="1" si="676"/>
        <v>89</v>
      </c>
      <c r="X2268" s="74">
        <f t="shared" ca="1" si="677"/>
        <v>0.43987099226659426</v>
      </c>
      <c r="Y2268" s="75">
        <f t="shared" ca="1" si="678"/>
        <v>0.43987099226659426</v>
      </c>
      <c r="Z2268" s="74">
        <f t="shared" ca="1" si="679"/>
        <v>1.5525069201927271</v>
      </c>
      <c r="AA2268" s="76">
        <f t="shared" ca="1" si="680"/>
        <v>439.87099226659427</v>
      </c>
      <c r="AB2268" s="76">
        <f t="shared" ca="1" si="681"/>
        <v>1552.506920192727</v>
      </c>
    </row>
    <row r="2269" spans="1:28" x14ac:dyDescent="0.25">
      <c r="A2269" s="2">
        <f t="shared" si="682"/>
        <v>5</v>
      </c>
      <c r="B2269" s="16">
        <f ca="1">VLOOKUP(A2269,PERIODS!$O$4:$P$33,2,FALSE)</f>
        <v>3.3000000000000002E-2</v>
      </c>
      <c r="C2269" s="15"/>
      <c r="D2269" s="18">
        <v>2255</v>
      </c>
      <c r="E2269" s="34">
        <f t="shared" ca="1" si="665"/>
        <v>12942.184448681986</v>
      </c>
      <c r="F2269" s="34">
        <f t="shared" ca="1" si="666"/>
        <v>3300</v>
      </c>
      <c r="G2269" s="69">
        <f t="shared" ca="1" si="670"/>
        <v>0</v>
      </c>
      <c r="H2269" s="34">
        <f t="shared" ca="1" si="671"/>
        <v>-1162.327495696454</v>
      </c>
      <c r="I2269" s="34">
        <f t="shared" ca="1" si="672"/>
        <v>2137.6725043035458</v>
      </c>
      <c r="J2269" s="18">
        <f ca="1">SUM(INDIRECT(ADDRESS(ROW(F2269),COLUMN(F2269),4)):INDIRECT(ADDRESS(ROW(F2269)+N$5-1,COLUMN(F2269),4)))</f>
        <v>23100</v>
      </c>
      <c r="K2269" s="18">
        <f t="shared" ca="1" si="673"/>
        <v>16350</v>
      </c>
      <c r="L2269" s="18">
        <f t="shared" ca="1" si="683"/>
        <v>0</v>
      </c>
      <c r="M2269" s="18">
        <f t="shared" ca="1" si="667"/>
        <v>0</v>
      </c>
      <c r="N2269" s="34">
        <f t="shared" ca="1" si="674"/>
        <v>10804.511944378441</v>
      </c>
      <c r="P2269" s="18">
        <f t="shared" ca="1" si="668"/>
        <v>1162.327495696454</v>
      </c>
      <c r="Q2269" s="47">
        <f ca="1">SUM(L$15:L2269)-SUM(M$15:M2269)</f>
        <v>16350</v>
      </c>
      <c r="R2269" s="47" t="str">
        <f t="shared" ca="1" si="669"/>
        <v>M2272</v>
      </c>
      <c r="S2269" s="40">
        <f t="shared" ca="1" si="675"/>
        <v>0</v>
      </c>
      <c r="T2269" s="46">
        <f t="shared" ca="1" si="676"/>
        <v>40</v>
      </c>
      <c r="X2269" s="74">
        <f t="shared" ca="1" si="677"/>
        <v>-1.162327495696454</v>
      </c>
      <c r="Y2269" s="75">
        <f t="shared" ca="1" si="678"/>
        <v>-1.162327495696454</v>
      </c>
      <c r="Z2269" s="74">
        <f t="shared" ca="1" si="679"/>
        <v>0.31275739160166272</v>
      </c>
      <c r="AA2269" s="76">
        <f t="shared" ca="1" si="680"/>
        <v>-1162.327495696454</v>
      </c>
      <c r="AB2269" s="76">
        <f t="shared" ca="1" si="681"/>
        <v>312.75739160166273</v>
      </c>
    </row>
    <row r="2270" spans="1:28" x14ac:dyDescent="0.25">
      <c r="A2270" s="2">
        <f t="shared" si="682"/>
        <v>6</v>
      </c>
      <c r="B2270" s="16">
        <f ca="1">VLOOKUP(A2270,PERIODS!$O$4:$P$33,2,FALSE)</f>
        <v>3.3000000000000002E-2</v>
      </c>
      <c r="C2270" s="15"/>
      <c r="D2270" s="18">
        <v>2256</v>
      </c>
      <c r="E2270" s="34">
        <f t="shared" ca="1" si="665"/>
        <v>10804.511944378441</v>
      </c>
      <c r="F2270" s="34">
        <f t="shared" ca="1" si="666"/>
        <v>3300</v>
      </c>
      <c r="G2270" s="69">
        <f t="shared" ca="1" si="670"/>
        <v>0</v>
      </c>
      <c r="H2270" s="34">
        <f t="shared" ca="1" si="671"/>
        <v>1959.9639845400536</v>
      </c>
      <c r="I2270" s="34">
        <f t="shared" ca="1" si="672"/>
        <v>5259.9639845400534</v>
      </c>
      <c r="J2270" s="18">
        <f ca="1">SUM(INDIRECT(ADDRESS(ROW(F2270),COLUMN(F2270),4)):INDIRECT(ADDRESS(ROW(F2270)+N$5-1,COLUMN(F2270),4)))</f>
        <v>23100</v>
      </c>
      <c r="K2270" s="18">
        <f t="shared" ca="1" si="673"/>
        <v>0</v>
      </c>
      <c r="L2270" s="18">
        <f t="shared" ca="1" si="683"/>
        <v>0</v>
      </c>
      <c r="M2270" s="18">
        <f t="shared" ca="1" si="667"/>
        <v>16350</v>
      </c>
      <c r="N2270" s="34">
        <f t="shared" ca="1" si="674"/>
        <v>21894.547959838386</v>
      </c>
      <c r="P2270" s="18">
        <f t="shared" ca="1" si="668"/>
        <v>1959.9639845400536</v>
      </c>
      <c r="Q2270" s="47">
        <f ca="1">SUM(L$15:L2270)-SUM(M$15:M2270)</f>
        <v>0</v>
      </c>
      <c r="R2270" s="47" t="str">
        <f t="shared" ca="1" si="669"/>
        <v>M2273</v>
      </c>
      <c r="S2270" s="40">
        <f t="shared" ca="1" si="675"/>
        <v>0</v>
      </c>
      <c r="T2270" s="46">
        <f t="shared" ca="1" si="676"/>
        <v>4</v>
      </c>
      <c r="X2270" s="74">
        <f t="shared" ca="1" si="677"/>
        <v>2.7376353272402572</v>
      </c>
      <c r="Y2270" s="75">
        <f t="shared" ca="1" si="678"/>
        <v>1.9599639845400536</v>
      </c>
      <c r="Z2270" s="74">
        <f t="shared" ca="1" si="679"/>
        <v>7.0990713842313315</v>
      </c>
      <c r="AA2270" s="76">
        <f t="shared" ca="1" si="680"/>
        <v>1959.9639845400536</v>
      </c>
      <c r="AB2270" s="76">
        <f t="shared" ca="1" si="681"/>
        <v>7099.0713842313316</v>
      </c>
    </row>
    <row r="2271" spans="1:28" x14ac:dyDescent="0.25">
      <c r="A2271" s="2">
        <f t="shared" si="682"/>
        <v>7</v>
      </c>
      <c r="B2271" s="16">
        <f ca="1">VLOOKUP(A2271,PERIODS!$O$4:$P$33,2,FALSE)</f>
        <v>3.3000000000000002E-2</v>
      </c>
      <c r="C2271" s="15"/>
      <c r="D2271" s="18">
        <v>2257</v>
      </c>
      <c r="E2271" s="34">
        <f t="shared" ca="1" si="665"/>
        <v>21894.547959838386</v>
      </c>
      <c r="F2271" s="34">
        <f t="shared" ca="1" si="666"/>
        <v>3300</v>
      </c>
      <c r="G2271" s="69">
        <f t="shared" ca="1" si="670"/>
        <v>0</v>
      </c>
      <c r="H2271" s="34">
        <f t="shared" ca="1" si="671"/>
        <v>-582.20329099806827</v>
      </c>
      <c r="I2271" s="34">
        <f t="shared" ca="1" si="672"/>
        <v>2717.796709001932</v>
      </c>
      <c r="J2271" s="18">
        <f ca="1">SUM(INDIRECT(ADDRESS(ROW(F2271),COLUMN(F2271),4)):INDIRECT(ADDRESS(ROW(F2271)+N$5-1,COLUMN(F2271),4)))</f>
        <v>23100</v>
      </c>
      <c r="K2271" s="18">
        <f t="shared" ca="1" si="673"/>
        <v>16350</v>
      </c>
      <c r="L2271" s="18">
        <f t="shared" ca="1" si="683"/>
        <v>16350</v>
      </c>
      <c r="M2271" s="18">
        <f t="shared" ca="1" si="667"/>
        <v>0</v>
      </c>
      <c r="N2271" s="34">
        <f t="shared" ca="1" si="674"/>
        <v>19176.751250836453</v>
      </c>
      <c r="P2271" s="18">
        <f t="shared" ca="1" si="668"/>
        <v>582.20329099806827</v>
      </c>
      <c r="Q2271" s="47">
        <f ca="1">SUM(L$15:L2271)-SUM(M$15:M2271)</f>
        <v>16350</v>
      </c>
      <c r="R2271" s="47" t="str">
        <f t="shared" ca="1" si="669"/>
        <v>M2274</v>
      </c>
      <c r="S2271" s="40">
        <f t="shared" ca="1" si="675"/>
        <v>0</v>
      </c>
      <c r="T2271" s="46">
        <f t="shared" ca="1" si="676"/>
        <v>71</v>
      </c>
      <c r="X2271" s="74">
        <f t="shared" ca="1" si="677"/>
        <v>-0.58220329099806822</v>
      </c>
      <c r="Y2271" s="75">
        <f t="shared" ca="1" si="678"/>
        <v>-0.58220329099806822</v>
      </c>
      <c r="Z2271" s="74">
        <f t="shared" ca="1" si="679"/>
        <v>0.55866610554781904</v>
      </c>
      <c r="AA2271" s="76">
        <f t="shared" ca="1" si="680"/>
        <v>-582.20329099806827</v>
      </c>
      <c r="AB2271" s="76">
        <f t="shared" ca="1" si="681"/>
        <v>558.66610554781903</v>
      </c>
    </row>
    <row r="2272" spans="1:28" x14ac:dyDescent="0.25">
      <c r="A2272" s="2">
        <f t="shared" si="682"/>
        <v>8</v>
      </c>
      <c r="B2272" s="16">
        <f ca="1">VLOOKUP(A2272,PERIODS!$O$4:$P$33,2,FALSE)</f>
        <v>3.3000000000000002E-2</v>
      </c>
      <c r="C2272" s="15"/>
      <c r="D2272" s="18">
        <v>2258</v>
      </c>
      <c r="E2272" s="34">
        <f t="shared" ca="1" si="665"/>
        <v>19176.751250836453</v>
      </c>
      <c r="F2272" s="34">
        <f t="shared" ca="1" si="666"/>
        <v>3300</v>
      </c>
      <c r="G2272" s="69">
        <f t="shared" ca="1" si="670"/>
        <v>0</v>
      </c>
      <c r="H2272" s="34">
        <f t="shared" ca="1" si="671"/>
        <v>-2484.751950426562</v>
      </c>
      <c r="I2272" s="34">
        <f t="shared" ca="1" si="672"/>
        <v>815.24804957343804</v>
      </c>
      <c r="J2272" s="18">
        <f ca="1">SUM(INDIRECT(ADDRESS(ROW(F2272),COLUMN(F2272),4)):INDIRECT(ADDRESS(ROW(F2272)+N$5-1,COLUMN(F2272),4)))</f>
        <v>23100</v>
      </c>
      <c r="K2272" s="18">
        <f t="shared" ca="1" si="673"/>
        <v>16350</v>
      </c>
      <c r="L2272" s="18">
        <f t="shared" ca="1" si="683"/>
        <v>0</v>
      </c>
      <c r="M2272" s="18">
        <f t="shared" ca="1" si="667"/>
        <v>0</v>
      </c>
      <c r="N2272" s="34">
        <f t="shared" ca="1" si="674"/>
        <v>18361.503201263014</v>
      </c>
      <c r="P2272" s="18">
        <f t="shared" ca="1" si="668"/>
        <v>2484.751950426562</v>
      </c>
      <c r="Q2272" s="47">
        <f ca="1">SUM(L$15:L2272)-SUM(M$15:M2272)</f>
        <v>16350</v>
      </c>
      <c r="R2272" s="47" t="str">
        <f t="shared" ca="1" si="669"/>
        <v>M2275</v>
      </c>
      <c r="S2272" s="40">
        <f t="shared" ca="1" si="675"/>
        <v>0</v>
      </c>
      <c r="T2272" s="46">
        <f t="shared" ca="1" si="676"/>
        <v>78</v>
      </c>
      <c r="X2272" s="74">
        <f t="shared" ca="1" si="677"/>
        <v>-2.4847519504265621</v>
      </c>
      <c r="Y2272" s="75">
        <f t="shared" ca="1" si="678"/>
        <v>-2.4847519504265621</v>
      </c>
      <c r="Z2272" s="74">
        <f t="shared" ca="1" si="679"/>
        <v>8.3346225944000124E-2</v>
      </c>
      <c r="AA2272" s="76">
        <f t="shared" ca="1" si="680"/>
        <v>-2484.751950426562</v>
      </c>
      <c r="AB2272" s="76">
        <f t="shared" ca="1" si="681"/>
        <v>83.346225944000125</v>
      </c>
    </row>
    <row r="2273" spans="1:28" x14ac:dyDescent="0.25">
      <c r="A2273" s="2">
        <f t="shared" si="682"/>
        <v>9</v>
      </c>
      <c r="B2273" s="16">
        <f ca="1">VLOOKUP(A2273,PERIODS!$O$4:$P$33,2,FALSE)</f>
        <v>3.3000000000000002E-2</v>
      </c>
      <c r="C2273" s="15"/>
      <c r="D2273" s="18">
        <v>2259</v>
      </c>
      <c r="E2273" s="34">
        <f t="shared" ca="1" si="665"/>
        <v>18361.503201263014</v>
      </c>
      <c r="F2273" s="34">
        <f t="shared" ca="1" si="666"/>
        <v>3300</v>
      </c>
      <c r="G2273" s="69">
        <f t="shared" ca="1" si="670"/>
        <v>0</v>
      </c>
      <c r="H2273" s="34">
        <f t="shared" ca="1" si="671"/>
        <v>1140.1845772190009</v>
      </c>
      <c r="I2273" s="34">
        <f t="shared" ca="1" si="672"/>
        <v>4440.1845772190009</v>
      </c>
      <c r="J2273" s="18">
        <f ca="1">SUM(INDIRECT(ADDRESS(ROW(F2273),COLUMN(F2273),4)):INDIRECT(ADDRESS(ROW(F2273)+N$5-1,COLUMN(F2273),4)))</f>
        <v>23100</v>
      </c>
      <c r="K2273" s="18">
        <f t="shared" ca="1" si="673"/>
        <v>16350</v>
      </c>
      <c r="L2273" s="18">
        <f t="shared" ca="1" si="683"/>
        <v>0</v>
      </c>
      <c r="M2273" s="18">
        <f t="shared" ca="1" si="667"/>
        <v>0</v>
      </c>
      <c r="N2273" s="34">
        <f t="shared" ca="1" si="674"/>
        <v>13921.318624044014</v>
      </c>
      <c r="P2273" s="18">
        <f t="shared" ca="1" si="668"/>
        <v>1140.1845772190009</v>
      </c>
      <c r="Q2273" s="47">
        <f ca="1">SUM(L$15:L2273)-SUM(M$15:M2273)</f>
        <v>16350</v>
      </c>
      <c r="R2273" s="47" t="str">
        <f t="shared" ca="1" si="669"/>
        <v>M2276</v>
      </c>
      <c r="S2273" s="40">
        <f t="shared" ca="1" si="675"/>
        <v>0</v>
      </c>
      <c r="T2273" s="46">
        <f t="shared" ca="1" si="676"/>
        <v>52</v>
      </c>
      <c r="X2273" s="74">
        <f t="shared" ca="1" si="677"/>
        <v>1.1401845772190009</v>
      </c>
      <c r="Y2273" s="75">
        <f t="shared" ca="1" si="678"/>
        <v>1.1401845772190009</v>
      </c>
      <c r="Z2273" s="74">
        <f t="shared" ca="1" si="679"/>
        <v>3.1273455486612836</v>
      </c>
      <c r="AA2273" s="76">
        <f t="shared" ca="1" si="680"/>
        <v>1140.1845772190009</v>
      </c>
      <c r="AB2273" s="76">
        <f t="shared" ca="1" si="681"/>
        <v>3127.3455486612834</v>
      </c>
    </row>
    <row r="2274" spans="1:28" x14ac:dyDescent="0.25">
      <c r="A2274" s="2">
        <f t="shared" si="682"/>
        <v>10</v>
      </c>
      <c r="B2274" s="16">
        <f ca="1">VLOOKUP(A2274,PERIODS!$O$4:$P$33,2,FALSE)</f>
        <v>3.3000000000000002E-2</v>
      </c>
      <c r="C2274" s="15"/>
      <c r="D2274" s="18">
        <v>2260</v>
      </c>
      <c r="E2274" s="34">
        <f t="shared" ref="E2274:E2337" ca="1" si="684">N2273</f>
        <v>13921.318624044014</v>
      </c>
      <c r="F2274" s="34">
        <f t="shared" ca="1" si="666"/>
        <v>3300</v>
      </c>
      <c r="G2274" s="69">
        <f t="shared" ca="1" si="670"/>
        <v>0</v>
      </c>
      <c r="H2274" s="34">
        <f t="shared" ca="1" si="671"/>
        <v>-516.86090465446011</v>
      </c>
      <c r="I2274" s="34">
        <f t="shared" ca="1" si="672"/>
        <v>2783.1390953455398</v>
      </c>
      <c r="J2274" s="18">
        <f ca="1">SUM(INDIRECT(ADDRESS(ROW(F2274),COLUMN(F2274),4)):INDIRECT(ADDRESS(ROW(F2274)+N$5-1,COLUMN(F2274),4)))</f>
        <v>23100</v>
      </c>
      <c r="K2274" s="18">
        <f t="shared" ca="1" si="673"/>
        <v>0</v>
      </c>
      <c r="L2274" s="18">
        <f t="shared" ca="1" si="683"/>
        <v>0</v>
      </c>
      <c r="M2274" s="18">
        <f t="shared" ca="1" si="667"/>
        <v>16350</v>
      </c>
      <c r="N2274" s="34">
        <f t="shared" ca="1" si="674"/>
        <v>11138.179528698474</v>
      </c>
      <c r="P2274" s="18">
        <f t="shared" ca="1" si="668"/>
        <v>516.86090465446011</v>
      </c>
      <c r="Q2274" s="47">
        <f ca="1">SUM(L$15:L2274)-SUM(M$15:M2274)</f>
        <v>0</v>
      </c>
      <c r="R2274" s="47" t="str">
        <f t="shared" ca="1" si="669"/>
        <v>M2277</v>
      </c>
      <c r="S2274" s="40">
        <f t="shared" ca="1" si="675"/>
        <v>16350</v>
      </c>
      <c r="T2274" s="46">
        <f t="shared" ca="1" si="676"/>
        <v>98</v>
      </c>
      <c r="X2274" s="74">
        <f t="shared" ca="1" si="677"/>
        <v>-0.51686090465446011</v>
      </c>
      <c r="Y2274" s="75">
        <f t="shared" ca="1" si="678"/>
        <v>-0.51686090465446011</v>
      </c>
      <c r="Z2274" s="74">
        <f t="shared" ca="1" si="679"/>
        <v>0.59638973690138941</v>
      </c>
      <c r="AA2274" s="76">
        <f t="shared" ca="1" si="680"/>
        <v>-516.86090465446011</v>
      </c>
      <c r="AB2274" s="76">
        <f t="shared" ca="1" si="681"/>
        <v>596.38973690138937</v>
      </c>
    </row>
    <row r="2275" spans="1:28" x14ac:dyDescent="0.25">
      <c r="A2275" s="2">
        <f t="shared" si="682"/>
        <v>11</v>
      </c>
      <c r="B2275" s="16">
        <f ca="1">VLOOKUP(A2275,PERIODS!$O$4:$P$33,2,FALSE)</f>
        <v>3.3000000000000002E-2</v>
      </c>
      <c r="C2275" s="15"/>
      <c r="D2275" s="18">
        <v>2261</v>
      </c>
      <c r="E2275" s="34">
        <f t="shared" ca="1" si="684"/>
        <v>11138.179528698474</v>
      </c>
      <c r="F2275" s="34">
        <f t="shared" ca="1" si="666"/>
        <v>3300</v>
      </c>
      <c r="G2275" s="69">
        <f t="shared" ca="1" si="670"/>
        <v>0</v>
      </c>
      <c r="H2275" s="34">
        <f t="shared" ca="1" si="671"/>
        <v>-610.739587995036</v>
      </c>
      <c r="I2275" s="34">
        <f t="shared" ca="1" si="672"/>
        <v>2689.2604120049641</v>
      </c>
      <c r="J2275" s="18">
        <f ca="1">SUM(INDIRECT(ADDRESS(ROW(F2275),COLUMN(F2275),4)):INDIRECT(ADDRESS(ROW(F2275)+N$5-1,COLUMN(F2275),4)))</f>
        <v>23300</v>
      </c>
      <c r="K2275" s="18">
        <f t="shared" ca="1" si="673"/>
        <v>16350</v>
      </c>
      <c r="L2275" s="18">
        <f t="shared" ca="1" si="683"/>
        <v>16350</v>
      </c>
      <c r="M2275" s="18">
        <f t="shared" ca="1" si="667"/>
        <v>0</v>
      </c>
      <c r="N2275" s="34">
        <f t="shared" ca="1" si="674"/>
        <v>8448.9191166935107</v>
      </c>
      <c r="P2275" s="18">
        <f t="shared" ca="1" si="668"/>
        <v>610.739587995036</v>
      </c>
      <c r="Q2275" s="47">
        <f ca="1">SUM(L$15:L2275)-SUM(M$15:M2275)</f>
        <v>16350</v>
      </c>
      <c r="R2275" s="47" t="str">
        <f t="shared" ca="1" si="669"/>
        <v>M2278</v>
      </c>
      <c r="S2275" s="40">
        <f t="shared" ca="1" si="675"/>
        <v>0</v>
      </c>
      <c r="T2275" s="46">
        <f t="shared" ca="1" si="676"/>
        <v>63</v>
      </c>
      <c r="X2275" s="74">
        <f t="shared" ca="1" si="677"/>
        <v>-0.61073958799503603</v>
      </c>
      <c r="Y2275" s="75">
        <f t="shared" ca="1" si="678"/>
        <v>-0.61073958799503603</v>
      </c>
      <c r="Z2275" s="74">
        <f t="shared" ca="1" si="679"/>
        <v>0.5429491618618667</v>
      </c>
      <c r="AA2275" s="76">
        <f t="shared" ca="1" si="680"/>
        <v>-610.739587995036</v>
      </c>
      <c r="AB2275" s="76">
        <f t="shared" ca="1" si="681"/>
        <v>542.94916186186674</v>
      </c>
    </row>
    <row r="2276" spans="1:28" x14ac:dyDescent="0.25">
      <c r="A2276" s="2">
        <f t="shared" si="682"/>
        <v>12</v>
      </c>
      <c r="B2276" s="16">
        <f ca="1">VLOOKUP(A2276,PERIODS!$O$4:$P$33,2,FALSE)</f>
        <v>3.3000000000000002E-2</v>
      </c>
      <c r="C2276" s="15"/>
      <c r="D2276" s="18">
        <v>2262</v>
      </c>
      <c r="E2276" s="34">
        <f t="shared" ca="1" si="684"/>
        <v>8448.9191166935107</v>
      </c>
      <c r="F2276" s="34">
        <f t="shared" ca="1" si="666"/>
        <v>3300</v>
      </c>
      <c r="G2276" s="69">
        <f t="shared" ca="1" si="670"/>
        <v>0</v>
      </c>
      <c r="H2276" s="34">
        <f t="shared" ca="1" si="671"/>
        <v>247.84657320144294</v>
      </c>
      <c r="I2276" s="34">
        <f t="shared" ca="1" si="672"/>
        <v>3547.8465732014429</v>
      </c>
      <c r="J2276" s="18">
        <f ca="1">SUM(INDIRECT(ADDRESS(ROW(F2276),COLUMN(F2276),4)):INDIRECT(ADDRESS(ROW(F2276)+N$5-1,COLUMN(F2276),4)))</f>
        <v>23500</v>
      </c>
      <c r="K2276" s="18">
        <f t="shared" ca="1" si="673"/>
        <v>16350</v>
      </c>
      <c r="L2276" s="18">
        <f t="shared" ca="1" si="683"/>
        <v>0</v>
      </c>
      <c r="M2276" s="18">
        <f t="shared" ca="1" si="667"/>
        <v>0</v>
      </c>
      <c r="N2276" s="34">
        <f t="shared" ca="1" si="674"/>
        <v>4901.0725434920678</v>
      </c>
      <c r="P2276" s="18">
        <f t="shared" ca="1" si="668"/>
        <v>247.84657320144294</v>
      </c>
      <c r="Q2276" s="47">
        <f ca="1">SUM(L$15:L2276)-SUM(M$15:M2276)</f>
        <v>16350</v>
      </c>
      <c r="R2276" s="47" t="str">
        <f t="shared" ca="1" si="669"/>
        <v>M2279</v>
      </c>
      <c r="S2276" s="40">
        <f t="shared" ca="1" si="675"/>
        <v>0</v>
      </c>
      <c r="T2276" s="46">
        <f t="shared" ca="1" si="676"/>
        <v>42</v>
      </c>
      <c r="X2276" s="74">
        <f t="shared" ca="1" si="677"/>
        <v>0.24784657320144293</v>
      </c>
      <c r="Y2276" s="75">
        <f t="shared" ca="1" si="678"/>
        <v>0.24784657320144293</v>
      </c>
      <c r="Z2276" s="74">
        <f t="shared" ca="1" si="679"/>
        <v>1.2812633369810182</v>
      </c>
      <c r="AA2276" s="76">
        <f t="shared" ca="1" si="680"/>
        <v>247.84657320144294</v>
      </c>
      <c r="AB2276" s="76">
        <f t="shared" ca="1" si="681"/>
        <v>1281.2633369810183</v>
      </c>
    </row>
    <row r="2277" spans="1:28" x14ac:dyDescent="0.25">
      <c r="A2277" s="2">
        <f t="shared" si="682"/>
        <v>13</v>
      </c>
      <c r="B2277" s="16">
        <f ca="1">VLOOKUP(A2277,PERIODS!$O$4:$P$33,2,FALSE)</f>
        <v>3.3000000000000002E-2</v>
      </c>
      <c r="C2277" s="15"/>
      <c r="D2277" s="18">
        <v>2263</v>
      </c>
      <c r="E2277" s="34">
        <f t="shared" ca="1" si="684"/>
        <v>4901.0725434920678</v>
      </c>
      <c r="F2277" s="34">
        <f t="shared" ca="1" si="666"/>
        <v>3300</v>
      </c>
      <c r="G2277" s="69">
        <f t="shared" ca="1" si="670"/>
        <v>0</v>
      </c>
      <c r="H2277" s="34">
        <f t="shared" ca="1" si="671"/>
        <v>-1018.1194183033447</v>
      </c>
      <c r="I2277" s="34">
        <f t="shared" ca="1" si="672"/>
        <v>2281.8805816966551</v>
      </c>
      <c r="J2277" s="18">
        <f ca="1">SUM(INDIRECT(ADDRESS(ROW(F2277),COLUMN(F2277),4)):INDIRECT(ADDRESS(ROW(F2277)+N$5-1,COLUMN(F2277),4)))</f>
        <v>23700</v>
      </c>
      <c r="K2277" s="18">
        <f t="shared" ca="1" si="673"/>
        <v>32700</v>
      </c>
      <c r="L2277" s="18">
        <f t="shared" ca="1" si="683"/>
        <v>16350</v>
      </c>
      <c r="M2277" s="18">
        <f t="shared" ca="1" si="667"/>
        <v>0</v>
      </c>
      <c r="N2277" s="34">
        <f t="shared" ca="1" si="674"/>
        <v>2619.1919617954127</v>
      </c>
      <c r="P2277" s="18">
        <f t="shared" ca="1" si="668"/>
        <v>1018.1194183033447</v>
      </c>
      <c r="Q2277" s="47">
        <f ca="1">SUM(L$15:L2277)-SUM(M$15:M2277)</f>
        <v>32700</v>
      </c>
      <c r="R2277" s="47" t="str">
        <f t="shared" ca="1" si="669"/>
        <v>M2280</v>
      </c>
      <c r="S2277" s="40">
        <f t="shared" ca="1" si="675"/>
        <v>0</v>
      </c>
      <c r="T2277" s="46">
        <f t="shared" ca="1" si="676"/>
        <v>22</v>
      </c>
      <c r="X2277" s="74">
        <f t="shared" ca="1" si="677"/>
        <v>-1.0181194183033446</v>
      </c>
      <c r="Y2277" s="75">
        <f t="shared" ca="1" si="678"/>
        <v>-1.0181194183033446</v>
      </c>
      <c r="Z2277" s="74">
        <f t="shared" ca="1" si="679"/>
        <v>0.3612737064551545</v>
      </c>
      <c r="AA2277" s="76">
        <f t="shared" ca="1" si="680"/>
        <v>-1018.1194183033447</v>
      </c>
      <c r="AB2277" s="76">
        <f t="shared" ca="1" si="681"/>
        <v>361.27370645515452</v>
      </c>
    </row>
    <row r="2278" spans="1:28" x14ac:dyDescent="0.25">
      <c r="A2278" s="2">
        <f t="shared" si="682"/>
        <v>14</v>
      </c>
      <c r="B2278" s="16">
        <f ca="1">VLOOKUP(A2278,PERIODS!$O$4:$P$33,2,FALSE)</f>
        <v>3.3000000000000002E-2</v>
      </c>
      <c r="C2278" s="15"/>
      <c r="D2278" s="18">
        <v>2264</v>
      </c>
      <c r="E2278" s="34">
        <f t="shared" ca="1" si="684"/>
        <v>2619.1919617954127</v>
      </c>
      <c r="F2278" s="34">
        <f t="shared" ca="1" si="666"/>
        <v>3300</v>
      </c>
      <c r="G2278" s="69">
        <f t="shared" ca="1" si="670"/>
        <v>0</v>
      </c>
      <c r="H2278" s="34">
        <f t="shared" ca="1" si="671"/>
        <v>1959.9639845400536</v>
      </c>
      <c r="I2278" s="34">
        <f t="shared" ca="1" si="672"/>
        <v>5259.9639845400534</v>
      </c>
      <c r="J2278" s="18">
        <f ca="1">SUM(INDIRECT(ADDRESS(ROW(F2278),COLUMN(F2278),4)):INDIRECT(ADDRESS(ROW(F2278)+N$5-1,COLUMN(F2278),4)))</f>
        <v>23900</v>
      </c>
      <c r="K2278" s="18">
        <f t="shared" ca="1" si="673"/>
        <v>16350</v>
      </c>
      <c r="L2278" s="18">
        <f t="shared" ca="1" si="683"/>
        <v>0</v>
      </c>
      <c r="M2278" s="18">
        <f t="shared" ca="1" si="667"/>
        <v>16350</v>
      </c>
      <c r="N2278" s="34">
        <f t="shared" ca="1" si="674"/>
        <v>13709.227977255359</v>
      </c>
      <c r="P2278" s="18">
        <f t="shared" ca="1" si="668"/>
        <v>1959.9639845400536</v>
      </c>
      <c r="Q2278" s="47">
        <f ca="1">SUM(L$15:L2278)-SUM(M$15:M2278)</f>
        <v>16350</v>
      </c>
      <c r="R2278" s="47" t="str">
        <f t="shared" ca="1" si="669"/>
        <v>M2281</v>
      </c>
      <c r="S2278" s="40">
        <f t="shared" ca="1" si="675"/>
        <v>0</v>
      </c>
      <c r="T2278" s="46">
        <f t="shared" ca="1" si="676"/>
        <v>41</v>
      </c>
      <c r="X2278" s="74">
        <f t="shared" ca="1" si="677"/>
        <v>2.5841746337590039</v>
      </c>
      <c r="Y2278" s="75">
        <f t="shared" ca="1" si="678"/>
        <v>1.9599639845400536</v>
      </c>
      <c r="Z2278" s="74">
        <f t="shared" ca="1" si="679"/>
        <v>7.0990713842313315</v>
      </c>
      <c r="AA2278" s="76">
        <f t="shared" ca="1" si="680"/>
        <v>1959.9639845400536</v>
      </c>
      <c r="AB2278" s="76">
        <f t="shared" ca="1" si="681"/>
        <v>7099.0713842313316</v>
      </c>
    </row>
    <row r="2279" spans="1:28" x14ac:dyDescent="0.25">
      <c r="A2279" s="2">
        <f t="shared" si="682"/>
        <v>15</v>
      </c>
      <c r="B2279" s="16">
        <f ca="1">VLOOKUP(A2279,PERIODS!$O$4:$P$33,2,FALSE)</f>
        <v>3.3000000000000002E-2</v>
      </c>
      <c r="C2279" s="15"/>
      <c r="D2279" s="18">
        <v>2265</v>
      </c>
      <c r="E2279" s="34">
        <f t="shared" ca="1" si="684"/>
        <v>13709.227977255359</v>
      </c>
      <c r="F2279" s="34">
        <f t="shared" ca="1" si="666"/>
        <v>3300</v>
      </c>
      <c r="G2279" s="69">
        <f t="shared" ca="1" si="670"/>
        <v>0</v>
      </c>
      <c r="H2279" s="34">
        <f t="shared" ca="1" si="671"/>
        <v>-826.87560795501463</v>
      </c>
      <c r="I2279" s="34">
        <f t="shared" ca="1" si="672"/>
        <v>2473.1243920449851</v>
      </c>
      <c r="J2279" s="18">
        <f ca="1">SUM(INDIRECT(ADDRESS(ROW(F2279),COLUMN(F2279),4)):INDIRECT(ADDRESS(ROW(F2279)+N$5-1,COLUMN(F2279),4)))</f>
        <v>24100</v>
      </c>
      <c r="K2279" s="18">
        <f t="shared" ca="1" si="673"/>
        <v>16350</v>
      </c>
      <c r="L2279" s="18">
        <f t="shared" ca="1" si="683"/>
        <v>0</v>
      </c>
      <c r="M2279" s="18">
        <f t="shared" ca="1" si="667"/>
        <v>0</v>
      </c>
      <c r="N2279" s="34">
        <f t="shared" ca="1" si="674"/>
        <v>11236.103585210374</v>
      </c>
      <c r="P2279" s="18">
        <f t="shared" ca="1" si="668"/>
        <v>826.87560795501463</v>
      </c>
      <c r="Q2279" s="47">
        <f ca="1">SUM(L$15:L2279)-SUM(M$15:M2279)</f>
        <v>16350</v>
      </c>
      <c r="R2279" s="47" t="str">
        <f t="shared" ca="1" si="669"/>
        <v>M2282</v>
      </c>
      <c r="S2279" s="40">
        <f t="shared" ca="1" si="675"/>
        <v>0</v>
      </c>
      <c r="T2279" s="46">
        <f t="shared" ca="1" si="676"/>
        <v>5</v>
      </c>
      <c r="X2279" s="74">
        <f t="shared" ca="1" si="677"/>
        <v>-0.82687560795501458</v>
      </c>
      <c r="Y2279" s="75">
        <f t="shared" ca="1" si="678"/>
        <v>-0.82687560795501458</v>
      </c>
      <c r="Z2279" s="74">
        <f t="shared" ca="1" si="679"/>
        <v>0.43741380577979388</v>
      </c>
      <c r="AA2279" s="76">
        <f t="shared" ca="1" si="680"/>
        <v>-826.87560795501463</v>
      </c>
      <c r="AB2279" s="76">
        <f t="shared" ca="1" si="681"/>
        <v>437.4138057797939</v>
      </c>
    </row>
    <row r="2280" spans="1:28" x14ac:dyDescent="0.25">
      <c r="A2280" s="2">
        <f t="shared" si="682"/>
        <v>16</v>
      </c>
      <c r="B2280" s="16">
        <f ca="1">VLOOKUP(A2280,PERIODS!$O$4:$P$33,2,FALSE)</f>
        <v>3.3000000000000002E-2</v>
      </c>
      <c r="C2280" s="15"/>
      <c r="D2280" s="18">
        <v>2266</v>
      </c>
      <c r="E2280" s="34">
        <f t="shared" ca="1" si="684"/>
        <v>11236.103585210374</v>
      </c>
      <c r="F2280" s="34">
        <f t="shared" ca="1" si="666"/>
        <v>3300</v>
      </c>
      <c r="G2280" s="69">
        <f t="shared" ca="1" si="670"/>
        <v>0</v>
      </c>
      <c r="H2280" s="34">
        <f t="shared" ca="1" si="671"/>
        <v>116.89730786705927</v>
      </c>
      <c r="I2280" s="34">
        <f t="shared" ca="1" si="672"/>
        <v>3416.8973078670592</v>
      </c>
      <c r="J2280" s="18">
        <f ca="1">SUM(INDIRECT(ADDRESS(ROW(F2280),COLUMN(F2280),4)):INDIRECT(ADDRESS(ROW(F2280)+N$5-1,COLUMN(F2280),4)))</f>
        <v>24300</v>
      </c>
      <c r="K2280" s="18">
        <f t="shared" ca="1" si="673"/>
        <v>0</v>
      </c>
      <c r="L2280" s="18">
        <f t="shared" ca="1" si="683"/>
        <v>0</v>
      </c>
      <c r="M2280" s="18">
        <f t="shared" ca="1" si="667"/>
        <v>16350</v>
      </c>
      <c r="N2280" s="34">
        <f t="shared" ca="1" si="674"/>
        <v>24169.206277343314</v>
      </c>
      <c r="P2280" s="18">
        <f t="shared" ca="1" si="668"/>
        <v>116.89730786705927</v>
      </c>
      <c r="Q2280" s="47">
        <f ca="1">SUM(L$15:L2280)-SUM(M$15:M2280)</f>
        <v>0</v>
      </c>
      <c r="R2280" s="47" t="str">
        <f t="shared" ca="1" si="669"/>
        <v>M2283</v>
      </c>
      <c r="S2280" s="40">
        <f t="shared" ca="1" si="675"/>
        <v>0</v>
      </c>
      <c r="T2280" s="46">
        <f t="shared" ca="1" si="676"/>
        <v>1</v>
      </c>
      <c r="X2280" s="74">
        <f t="shared" ca="1" si="677"/>
        <v>0.11689730786705926</v>
      </c>
      <c r="Y2280" s="75">
        <f t="shared" ca="1" si="678"/>
        <v>0.11689730786705926</v>
      </c>
      <c r="Z2280" s="74">
        <f t="shared" ca="1" si="679"/>
        <v>1.1240039973957174</v>
      </c>
      <c r="AA2280" s="76">
        <f t="shared" ca="1" si="680"/>
        <v>116.89730786705927</v>
      </c>
      <c r="AB2280" s="76">
        <f t="shared" ca="1" si="681"/>
        <v>1124.0039973957175</v>
      </c>
    </row>
    <row r="2281" spans="1:28" x14ac:dyDescent="0.25">
      <c r="A2281" s="2">
        <f t="shared" si="682"/>
        <v>17</v>
      </c>
      <c r="B2281" s="16">
        <f ca="1">VLOOKUP(A2281,PERIODS!$O$4:$P$33,2,FALSE)</f>
        <v>3.5000000000000003E-2</v>
      </c>
      <c r="C2281" s="15"/>
      <c r="D2281" s="18">
        <v>2267</v>
      </c>
      <c r="E2281" s="34">
        <f t="shared" ca="1" si="684"/>
        <v>24169.206277343314</v>
      </c>
      <c r="F2281" s="34">
        <f t="shared" ca="1" si="666"/>
        <v>3500.0000000000005</v>
      </c>
      <c r="G2281" s="69">
        <f t="shared" ca="1" si="670"/>
        <v>0</v>
      </c>
      <c r="H2281" s="34">
        <f t="shared" ca="1" si="671"/>
        <v>744.83534853455615</v>
      </c>
      <c r="I2281" s="34">
        <f t="shared" ca="1" si="672"/>
        <v>4244.8353485345569</v>
      </c>
      <c r="J2281" s="18">
        <f ca="1">SUM(INDIRECT(ADDRESS(ROW(F2281),COLUMN(F2281),4)):INDIRECT(ADDRESS(ROW(F2281)+N$5-1,COLUMN(F2281),4)))</f>
        <v>24500.000000000004</v>
      </c>
      <c r="K2281" s="18">
        <f t="shared" ca="1" si="673"/>
        <v>16350</v>
      </c>
      <c r="L2281" s="18">
        <f t="shared" ca="1" si="683"/>
        <v>16350</v>
      </c>
      <c r="M2281" s="18">
        <f t="shared" ca="1" si="667"/>
        <v>0</v>
      </c>
      <c r="N2281" s="34">
        <f t="shared" ca="1" si="674"/>
        <v>19924.370928808756</v>
      </c>
      <c r="P2281" s="18">
        <f t="shared" ca="1" si="668"/>
        <v>744.83534853455615</v>
      </c>
      <c r="Q2281" s="47">
        <f ca="1">SUM(L$15:L2281)-SUM(M$15:M2281)</f>
        <v>16350</v>
      </c>
      <c r="R2281" s="47" t="str">
        <f t="shared" ca="1" si="669"/>
        <v>M2284</v>
      </c>
      <c r="S2281" s="40">
        <f t="shared" ca="1" si="675"/>
        <v>0</v>
      </c>
      <c r="T2281" s="46">
        <f t="shared" ca="1" si="676"/>
        <v>78</v>
      </c>
      <c r="X2281" s="74">
        <f t="shared" ca="1" si="677"/>
        <v>0.74483534853455613</v>
      </c>
      <c r="Y2281" s="75">
        <f t="shared" ca="1" si="678"/>
        <v>0.74483534853455613</v>
      </c>
      <c r="Z2281" s="74">
        <f t="shared" ca="1" si="679"/>
        <v>2.1060946348629432</v>
      </c>
      <c r="AA2281" s="76">
        <f t="shared" ca="1" si="680"/>
        <v>744.83534853455615</v>
      </c>
      <c r="AB2281" s="76">
        <f t="shared" ca="1" si="681"/>
        <v>2106.0946348629432</v>
      </c>
    </row>
    <row r="2282" spans="1:28" x14ac:dyDescent="0.25">
      <c r="A2282" s="2">
        <f t="shared" si="682"/>
        <v>18</v>
      </c>
      <c r="B2282" s="16">
        <f ca="1">VLOOKUP(A2282,PERIODS!$O$4:$P$33,2,FALSE)</f>
        <v>3.5000000000000003E-2</v>
      </c>
      <c r="C2282" s="15"/>
      <c r="D2282" s="18">
        <v>2268</v>
      </c>
      <c r="E2282" s="34">
        <f t="shared" ca="1" si="684"/>
        <v>19924.370928808756</v>
      </c>
      <c r="F2282" s="34">
        <f t="shared" ca="1" si="666"/>
        <v>3500.0000000000005</v>
      </c>
      <c r="G2282" s="69">
        <f t="shared" ca="1" si="670"/>
        <v>0</v>
      </c>
      <c r="H2282" s="34">
        <f t="shared" ca="1" si="671"/>
        <v>-924.95773567425306</v>
      </c>
      <c r="I2282" s="34">
        <f t="shared" ca="1" si="672"/>
        <v>2575.0422643257475</v>
      </c>
      <c r="J2282" s="18">
        <f ca="1">SUM(INDIRECT(ADDRESS(ROW(F2282),COLUMN(F2282),4)):INDIRECT(ADDRESS(ROW(F2282)+N$5-1,COLUMN(F2282),4)))</f>
        <v>24500.000000000004</v>
      </c>
      <c r="K2282" s="18">
        <f t="shared" ca="1" si="673"/>
        <v>16350</v>
      </c>
      <c r="L2282" s="18">
        <f t="shared" ca="1" si="683"/>
        <v>0</v>
      </c>
      <c r="M2282" s="18">
        <f t="shared" ca="1" si="667"/>
        <v>0</v>
      </c>
      <c r="N2282" s="34">
        <f t="shared" ca="1" si="674"/>
        <v>17349.328664483008</v>
      </c>
      <c r="P2282" s="18">
        <f t="shared" ca="1" si="668"/>
        <v>924.95773567425306</v>
      </c>
      <c r="Q2282" s="47">
        <f ca="1">SUM(L$15:L2282)-SUM(M$15:M2282)</f>
        <v>16350</v>
      </c>
      <c r="R2282" s="47" t="str">
        <f t="shared" ca="1" si="669"/>
        <v>M2285</v>
      </c>
      <c r="S2282" s="40">
        <f t="shared" ca="1" si="675"/>
        <v>0</v>
      </c>
      <c r="T2282" s="46">
        <f t="shared" ca="1" si="676"/>
        <v>48</v>
      </c>
      <c r="X2282" s="74">
        <f t="shared" ca="1" si="677"/>
        <v>-0.9249577356742531</v>
      </c>
      <c r="Y2282" s="75">
        <f t="shared" ca="1" si="678"/>
        <v>-0.9249577356742531</v>
      </c>
      <c r="Z2282" s="74">
        <f t="shared" ca="1" si="679"/>
        <v>0.39654817856221924</v>
      </c>
      <c r="AA2282" s="76">
        <f t="shared" ca="1" si="680"/>
        <v>-924.95773567425306</v>
      </c>
      <c r="AB2282" s="76">
        <f t="shared" ca="1" si="681"/>
        <v>396.54817856221922</v>
      </c>
    </row>
    <row r="2283" spans="1:28" x14ac:dyDescent="0.25">
      <c r="A2283" s="2">
        <f t="shared" si="682"/>
        <v>19</v>
      </c>
      <c r="B2283" s="16">
        <f ca="1">VLOOKUP(A2283,PERIODS!$O$4:$P$33,2,FALSE)</f>
        <v>3.5000000000000003E-2</v>
      </c>
      <c r="C2283" s="15"/>
      <c r="D2283" s="18">
        <v>2269</v>
      </c>
      <c r="E2283" s="34">
        <f t="shared" ca="1" si="684"/>
        <v>17349.328664483008</v>
      </c>
      <c r="F2283" s="34">
        <f t="shared" ca="1" si="666"/>
        <v>3500.0000000000005</v>
      </c>
      <c r="G2283" s="69">
        <f t="shared" ca="1" si="670"/>
        <v>0</v>
      </c>
      <c r="H2283" s="34">
        <f t="shared" ca="1" si="671"/>
        <v>1014.250066984721</v>
      </c>
      <c r="I2283" s="34">
        <f t="shared" ca="1" si="672"/>
        <v>4514.2500669847213</v>
      </c>
      <c r="J2283" s="18">
        <f ca="1">SUM(INDIRECT(ADDRESS(ROW(F2283),COLUMN(F2283),4)):INDIRECT(ADDRESS(ROW(F2283)+N$5-1,COLUMN(F2283),4)))</f>
        <v>24500.000000000004</v>
      </c>
      <c r="K2283" s="18">
        <f t="shared" ca="1" si="673"/>
        <v>16350</v>
      </c>
      <c r="L2283" s="18">
        <f t="shared" ca="1" si="683"/>
        <v>0</v>
      </c>
      <c r="M2283" s="18">
        <f t="shared" ca="1" si="667"/>
        <v>0</v>
      </c>
      <c r="N2283" s="34">
        <f t="shared" ca="1" si="674"/>
        <v>12835.078597498286</v>
      </c>
      <c r="P2283" s="18">
        <f t="shared" ca="1" si="668"/>
        <v>1014.250066984721</v>
      </c>
      <c r="Q2283" s="47">
        <f ca="1">SUM(L$15:L2283)-SUM(M$15:M2283)</f>
        <v>16350</v>
      </c>
      <c r="R2283" s="47" t="str">
        <f t="shared" ca="1" si="669"/>
        <v>M2286</v>
      </c>
      <c r="S2283" s="40">
        <f t="shared" ca="1" si="675"/>
        <v>0</v>
      </c>
      <c r="T2283" s="46">
        <f t="shared" ca="1" si="676"/>
        <v>18</v>
      </c>
      <c r="X2283" s="74">
        <f t="shared" ca="1" si="677"/>
        <v>1.014250066984721</v>
      </c>
      <c r="Y2283" s="75">
        <f t="shared" ca="1" si="678"/>
        <v>1.014250066984721</v>
      </c>
      <c r="Z2283" s="74">
        <f t="shared" ca="1" si="679"/>
        <v>2.7572948354018423</v>
      </c>
      <c r="AA2283" s="76">
        <f t="shared" ca="1" si="680"/>
        <v>1014.250066984721</v>
      </c>
      <c r="AB2283" s="76">
        <f t="shared" ca="1" si="681"/>
        <v>2757.2948354018422</v>
      </c>
    </row>
    <row r="2284" spans="1:28" x14ac:dyDescent="0.25">
      <c r="A2284" s="2">
        <f t="shared" si="682"/>
        <v>20</v>
      </c>
      <c r="B2284" s="16">
        <f ca="1">VLOOKUP(A2284,PERIODS!$O$4:$P$33,2,FALSE)</f>
        <v>3.5000000000000003E-2</v>
      </c>
      <c r="C2284" s="15"/>
      <c r="D2284" s="18">
        <v>2270</v>
      </c>
      <c r="E2284" s="34">
        <f t="shared" ca="1" si="684"/>
        <v>12835.078597498286</v>
      </c>
      <c r="F2284" s="34">
        <f t="shared" ca="1" si="666"/>
        <v>3500.0000000000005</v>
      </c>
      <c r="G2284" s="69">
        <f t="shared" ca="1" si="670"/>
        <v>0</v>
      </c>
      <c r="H2284" s="34">
        <f t="shared" ca="1" si="671"/>
        <v>1320.2775989233853</v>
      </c>
      <c r="I2284" s="34">
        <f t="shared" ca="1" si="672"/>
        <v>4820.277598923386</v>
      </c>
      <c r="J2284" s="18">
        <f ca="1">SUM(INDIRECT(ADDRESS(ROW(F2284),COLUMN(F2284),4)):INDIRECT(ADDRESS(ROW(F2284)+N$5-1,COLUMN(F2284),4)))</f>
        <v>24500.000000000004</v>
      </c>
      <c r="K2284" s="18">
        <f t="shared" ca="1" si="673"/>
        <v>0</v>
      </c>
      <c r="L2284" s="18">
        <f t="shared" ca="1" si="683"/>
        <v>0</v>
      </c>
      <c r="M2284" s="18">
        <f t="shared" ca="1" si="667"/>
        <v>16350</v>
      </c>
      <c r="N2284" s="34">
        <f t="shared" ca="1" si="674"/>
        <v>24364.800998574901</v>
      </c>
      <c r="P2284" s="18">
        <f t="shared" ca="1" si="668"/>
        <v>1320.2775989233853</v>
      </c>
      <c r="Q2284" s="47">
        <f ca="1">SUM(L$15:L2284)-SUM(M$15:M2284)</f>
        <v>0</v>
      </c>
      <c r="R2284" s="47" t="str">
        <f t="shared" ca="1" si="669"/>
        <v>M2287</v>
      </c>
      <c r="S2284" s="40">
        <f t="shared" ca="1" si="675"/>
        <v>0</v>
      </c>
      <c r="T2284" s="46">
        <f t="shared" ca="1" si="676"/>
        <v>20</v>
      </c>
      <c r="X2284" s="74">
        <f t="shared" ca="1" si="677"/>
        <v>1.3202775989233853</v>
      </c>
      <c r="Y2284" s="75">
        <f t="shared" ca="1" si="678"/>
        <v>1.3202775989233853</v>
      </c>
      <c r="Z2284" s="74">
        <f t="shared" ca="1" si="679"/>
        <v>3.744460691254516</v>
      </c>
      <c r="AA2284" s="76">
        <f t="shared" ca="1" si="680"/>
        <v>1320.2775989233853</v>
      </c>
      <c r="AB2284" s="76">
        <f t="shared" ca="1" si="681"/>
        <v>3744.460691254516</v>
      </c>
    </row>
    <row r="2285" spans="1:28" x14ac:dyDescent="0.25">
      <c r="A2285" s="2">
        <f t="shared" si="682"/>
        <v>21</v>
      </c>
      <c r="B2285" s="16">
        <f ca="1">VLOOKUP(A2285,PERIODS!$O$4:$P$33,2,FALSE)</f>
        <v>3.5000000000000003E-2</v>
      </c>
      <c r="C2285" s="15"/>
      <c r="D2285" s="18">
        <v>2271</v>
      </c>
      <c r="E2285" s="34">
        <f t="shared" ca="1" si="684"/>
        <v>24364.800998574901</v>
      </c>
      <c r="F2285" s="34">
        <f t="shared" ca="1" si="666"/>
        <v>3500.0000000000005</v>
      </c>
      <c r="G2285" s="69">
        <f t="shared" ca="1" si="670"/>
        <v>0</v>
      </c>
      <c r="H2285" s="34">
        <f t="shared" ca="1" si="671"/>
        <v>54.690837697554613</v>
      </c>
      <c r="I2285" s="34">
        <f t="shared" ca="1" si="672"/>
        <v>3554.6908376975553</v>
      </c>
      <c r="J2285" s="18">
        <f ca="1">SUM(INDIRECT(ADDRESS(ROW(F2285),COLUMN(F2285),4)):INDIRECT(ADDRESS(ROW(F2285)+N$5-1,COLUMN(F2285),4)))</f>
        <v>24500.000000000004</v>
      </c>
      <c r="K2285" s="18">
        <f t="shared" ca="1" si="673"/>
        <v>16350</v>
      </c>
      <c r="L2285" s="18">
        <f t="shared" ca="1" si="683"/>
        <v>16350</v>
      </c>
      <c r="M2285" s="18">
        <f t="shared" ca="1" si="667"/>
        <v>0</v>
      </c>
      <c r="N2285" s="34">
        <f t="shared" ca="1" si="674"/>
        <v>20810.110160877346</v>
      </c>
      <c r="P2285" s="18">
        <f t="shared" ca="1" si="668"/>
        <v>54.690837697554613</v>
      </c>
      <c r="Q2285" s="47">
        <f ca="1">SUM(L$15:L2285)-SUM(M$15:M2285)</f>
        <v>16350</v>
      </c>
      <c r="R2285" s="47" t="str">
        <f t="shared" ca="1" si="669"/>
        <v>M2288</v>
      </c>
      <c r="S2285" s="40">
        <f t="shared" ca="1" si="675"/>
        <v>0</v>
      </c>
      <c r="T2285" s="46">
        <f t="shared" ca="1" si="676"/>
        <v>81</v>
      </c>
      <c r="X2285" s="74">
        <f t="shared" ca="1" si="677"/>
        <v>5.469083769755461E-2</v>
      </c>
      <c r="Y2285" s="75">
        <f t="shared" ca="1" si="678"/>
        <v>5.469083769755461E-2</v>
      </c>
      <c r="Z2285" s="74">
        <f t="shared" ca="1" si="679"/>
        <v>1.0562140226340093</v>
      </c>
      <c r="AA2285" s="76">
        <f t="shared" ca="1" si="680"/>
        <v>54.690837697554613</v>
      </c>
      <c r="AB2285" s="76">
        <f t="shared" ca="1" si="681"/>
        <v>1056.2140226340093</v>
      </c>
    </row>
    <row r="2286" spans="1:28" x14ac:dyDescent="0.25">
      <c r="A2286" s="2">
        <f t="shared" si="682"/>
        <v>22</v>
      </c>
      <c r="B2286" s="16">
        <f ca="1">VLOOKUP(A2286,PERIODS!$O$4:$P$33,2,FALSE)</f>
        <v>3.5000000000000003E-2</v>
      </c>
      <c r="C2286" s="15"/>
      <c r="D2286" s="18">
        <v>2272</v>
      </c>
      <c r="E2286" s="34">
        <f t="shared" ca="1" si="684"/>
        <v>20810.110160877346</v>
      </c>
      <c r="F2286" s="34">
        <f t="shared" ca="1" si="666"/>
        <v>3500.0000000000005</v>
      </c>
      <c r="G2286" s="69">
        <f t="shared" ca="1" si="670"/>
        <v>0</v>
      </c>
      <c r="H2286" s="34">
        <f t="shared" ca="1" si="671"/>
        <v>-906.82447402447531</v>
      </c>
      <c r="I2286" s="34">
        <f t="shared" ca="1" si="672"/>
        <v>2593.175525975525</v>
      </c>
      <c r="J2286" s="18">
        <f ca="1">SUM(INDIRECT(ADDRESS(ROW(F2286),COLUMN(F2286),4)):INDIRECT(ADDRESS(ROW(F2286)+N$5-1,COLUMN(F2286),4)))</f>
        <v>25000.000000000004</v>
      </c>
      <c r="K2286" s="18">
        <f t="shared" ca="1" si="673"/>
        <v>16350</v>
      </c>
      <c r="L2286" s="18">
        <f t="shared" ca="1" si="683"/>
        <v>0</v>
      </c>
      <c r="M2286" s="18">
        <f t="shared" ca="1" si="667"/>
        <v>0</v>
      </c>
      <c r="N2286" s="34">
        <f t="shared" ca="1" si="674"/>
        <v>18216.93463490182</v>
      </c>
      <c r="P2286" s="18">
        <f t="shared" ca="1" si="668"/>
        <v>906.82447402447531</v>
      </c>
      <c r="Q2286" s="47">
        <f ca="1">SUM(L$15:L2286)-SUM(M$15:M2286)</f>
        <v>16350</v>
      </c>
      <c r="R2286" s="47" t="str">
        <f t="shared" ca="1" si="669"/>
        <v>M2289</v>
      </c>
      <c r="S2286" s="40">
        <f t="shared" ca="1" si="675"/>
        <v>0</v>
      </c>
      <c r="T2286" s="46">
        <f t="shared" ca="1" si="676"/>
        <v>24</v>
      </c>
      <c r="X2286" s="74">
        <f t="shared" ca="1" si="677"/>
        <v>-0.9068244740244753</v>
      </c>
      <c r="Y2286" s="75">
        <f t="shared" ca="1" si="678"/>
        <v>-0.9068244740244753</v>
      </c>
      <c r="Z2286" s="74">
        <f t="shared" ca="1" si="679"/>
        <v>0.40380448183294182</v>
      </c>
      <c r="AA2286" s="76">
        <f t="shared" ca="1" si="680"/>
        <v>-906.82447402447531</v>
      </c>
      <c r="AB2286" s="76">
        <f t="shared" ca="1" si="681"/>
        <v>403.8044818329418</v>
      </c>
    </row>
    <row r="2287" spans="1:28" x14ac:dyDescent="0.25">
      <c r="A2287" s="2">
        <f t="shared" si="682"/>
        <v>23</v>
      </c>
      <c r="B2287" s="16">
        <f ca="1">VLOOKUP(A2287,PERIODS!$O$4:$P$33,2,FALSE)</f>
        <v>3.5000000000000003E-2</v>
      </c>
      <c r="C2287" s="15"/>
      <c r="D2287" s="18">
        <v>2273</v>
      </c>
      <c r="E2287" s="34">
        <f t="shared" ca="1" si="684"/>
        <v>18216.93463490182</v>
      </c>
      <c r="F2287" s="34">
        <f t="shared" ca="1" si="666"/>
        <v>3500.0000000000005</v>
      </c>
      <c r="G2287" s="69">
        <f t="shared" ca="1" si="670"/>
        <v>0</v>
      </c>
      <c r="H2287" s="34">
        <f t="shared" ca="1" si="671"/>
        <v>272.10518442101647</v>
      </c>
      <c r="I2287" s="34">
        <f t="shared" ca="1" si="672"/>
        <v>3772.1051844210169</v>
      </c>
      <c r="J2287" s="18">
        <f ca="1">SUM(INDIRECT(ADDRESS(ROW(F2287),COLUMN(F2287),4)):INDIRECT(ADDRESS(ROW(F2287)+N$5-1,COLUMN(F2287),4)))</f>
        <v>25500.000000000004</v>
      </c>
      <c r="K2287" s="18">
        <f t="shared" ca="1" si="673"/>
        <v>16350</v>
      </c>
      <c r="L2287" s="18">
        <f t="shared" ca="1" si="683"/>
        <v>0</v>
      </c>
      <c r="M2287" s="18">
        <f t="shared" ca="1" si="667"/>
        <v>0</v>
      </c>
      <c r="N2287" s="34">
        <f t="shared" ca="1" si="674"/>
        <v>14444.829450480804</v>
      </c>
      <c r="P2287" s="18">
        <f t="shared" ca="1" si="668"/>
        <v>272.10518442101647</v>
      </c>
      <c r="Q2287" s="47">
        <f ca="1">SUM(L$15:L2287)-SUM(M$15:M2287)</f>
        <v>16350</v>
      </c>
      <c r="R2287" s="47" t="str">
        <f t="shared" ca="1" si="669"/>
        <v>M2290</v>
      </c>
      <c r="S2287" s="40">
        <f t="shared" ca="1" si="675"/>
        <v>0</v>
      </c>
      <c r="T2287" s="46">
        <f t="shared" ca="1" si="676"/>
        <v>56</v>
      </c>
      <c r="X2287" s="74">
        <f t="shared" ca="1" si="677"/>
        <v>0.2721051844210165</v>
      </c>
      <c r="Y2287" s="75">
        <f t="shared" ca="1" si="678"/>
        <v>0.2721051844210165</v>
      </c>
      <c r="Z2287" s="74">
        <f t="shared" ca="1" si="679"/>
        <v>1.3127250722762049</v>
      </c>
      <c r="AA2287" s="76">
        <f t="shared" ca="1" si="680"/>
        <v>272.10518442101647</v>
      </c>
      <c r="AB2287" s="76">
        <f t="shared" ca="1" si="681"/>
        <v>1312.7250722762049</v>
      </c>
    </row>
    <row r="2288" spans="1:28" x14ac:dyDescent="0.25">
      <c r="A2288" s="2">
        <f t="shared" si="682"/>
        <v>24</v>
      </c>
      <c r="B2288" s="16">
        <f ca="1">VLOOKUP(A2288,PERIODS!$O$4:$P$33,2,FALSE)</f>
        <v>3.5000000000000003E-2</v>
      </c>
      <c r="C2288" s="15"/>
      <c r="D2288" s="18">
        <v>2274</v>
      </c>
      <c r="E2288" s="34">
        <f t="shared" ca="1" si="684"/>
        <v>14444.829450480804</v>
      </c>
      <c r="F2288" s="34">
        <f t="shared" ca="1" si="666"/>
        <v>3500.0000000000005</v>
      </c>
      <c r="G2288" s="69">
        <f t="shared" ca="1" si="670"/>
        <v>0</v>
      </c>
      <c r="H2288" s="34">
        <f t="shared" ca="1" si="671"/>
        <v>1959.9639845400536</v>
      </c>
      <c r="I2288" s="34">
        <f t="shared" ca="1" si="672"/>
        <v>5459.9639845400543</v>
      </c>
      <c r="J2288" s="18">
        <f ca="1">SUM(INDIRECT(ADDRESS(ROW(F2288),COLUMN(F2288),4)):INDIRECT(ADDRESS(ROW(F2288)+N$5-1,COLUMN(F2288),4)))</f>
        <v>26000</v>
      </c>
      <c r="K2288" s="18">
        <f t="shared" ca="1" si="673"/>
        <v>0</v>
      </c>
      <c r="L2288" s="18">
        <f t="shared" ca="1" si="683"/>
        <v>0</v>
      </c>
      <c r="M2288" s="18">
        <f t="shared" ca="1" si="667"/>
        <v>16350</v>
      </c>
      <c r="N2288" s="34">
        <f t="shared" ca="1" si="674"/>
        <v>25334.865465940748</v>
      </c>
      <c r="P2288" s="18">
        <f t="shared" ca="1" si="668"/>
        <v>1959.9639845400536</v>
      </c>
      <c r="Q2288" s="47">
        <f ca="1">SUM(L$15:L2288)-SUM(M$15:M2288)</f>
        <v>0</v>
      </c>
      <c r="R2288" s="47" t="str">
        <f t="shared" ca="1" si="669"/>
        <v>M2291</v>
      </c>
      <c r="S2288" s="40">
        <f t="shared" ca="1" si="675"/>
        <v>0</v>
      </c>
      <c r="T2288" s="46">
        <f t="shared" ca="1" si="676"/>
        <v>7</v>
      </c>
      <c r="X2288" s="74">
        <f t="shared" ca="1" si="677"/>
        <v>2.4504019577584941</v>
      </c>
      <c r="Y2288" s="75">
        <f t="shared" ca="1" si="678"/>
        <v>1.9599639845400536</v>
      </c>
      <c r="Z2288" s="74">
        <f t="shared" ca="1" si="679"/>
        <v>7.0990713842313315</v>
      </c>
      <c r="AA2288" s="76">
        <f t="shared" ca="1" si="680"/>
        <v>1959.9639845400536</v>
      </c>
      <c r="AB2288" s="76">
        <f t="shared" ca="1" si="681"/>
        <v>7099.0713842313316</v>
      </c>
    </row>
    <row r="2289" spans="1:28" x14ac:dyDescent="0.25">
      <c r="A2289" s="2">
        <f t="shared" si="682"/>
        <v>25</v>
      </c>
      <c r="B2289" s="16">
        <f ca="1">VLOOKUP(A2289,PERIODS!$O$4:$P$33,2,FALSE)</f>
        <v>3.5000000000000003E-2</v>
      </c>
      <c r="C2289" s="15"/>
      <c r="D2289" s="18">
        <v>2275</v>
      </c>
      <c r="E2289" s="34">
        <f t="shared" ca="1" si="684"/>
        <v>25334.865465940748</v>
      </c>
      <c r="F2289" s="34">
        <f t="shared" ca="1" si="666"/>
        <v>3500.0000000000005</v>
      </c>
      <c r="G2289" s="69">
        <f t="shared" ca="1" si="670"/>
        <v>0</v>
      </c>
      <c r="H2289" s="34">
        <f t="shared" ca="1" si="671"/>
        <v>-727.12967542278818</v>
      </c>
      <c r="I2289" s="34">
        <f t="shared" ca="1" si="672"/>
        <v>2772.8703245772122</v>
      </c>
      <c r="J2289" s="18">
        <f ca="1">SUM(INDIRECT(ADDRESS(ROW(F2289),COLUMN(F2289),4)):INDIRECT(ADDRESS(ROW(F2289)+N$5-1,COLUMN(F2289),4)))</f>
        <v>24900</v>
      </c>
      <c r="K2289" s="18">
        <f t="shared" ca="1" si="673"/>
        <v>0</v>
      </c>
      <c r="L2289" s="18">
        <f t="shared" ca="1" si="683"/>
        <v>0</v>
      </c>
      <c r="M2289" s="18">
        <f t="shared" ca="1" si="667"/>
        <v>0</v>
      </c>
      <c r="N2289" s="34">
        <f t="shared" ca="1" si="674"/>
        <v>22561.995141363535</v>
      </c>
      <c r="P2289" s="18">
        <f t="shared" ca="1" si="668"/>
        <v>727.12967542278818</v>
      </c>
      <c r="Q2289" s="47">
        <f ca="1">SUM(L$15:L2289)-SUM(M$15:M2289)</f>
        <v>0</v>
      </c>
      <c r="R2289" s="47" t="str">
        <f t="shared" ca="1" si="669"/>
        <v>M2292</v>
      </c>
      <c r="S2289" s="40">
        <f t="shared" ca="1" si="675"/>
        <v>0</v>
      </c>
      <c r="T2289" s="46">
        <f t="shared" ca="1" si="676"/>
        <v>18</v>
      </c>
      <c r="X2289" s="74">
        <f t="shared" ca="1" si="677"/>
        <v>-0.72712967542278817</v>
      </c>
      <c r="Y2289" s="75">
        <f t="shared" ca="1" si="678"/>
        <v>-0.72712967542278817</v>
      </c>
      <c r="Z2289" s="74">
        <f t="shared" ca="1" si="679"/>
        <v>0.48329421237618075</v>
      </c>
      <c r="AA2289" s="76">
        <f t="shared" ca="1" si="680"/>
        <v>-727.12967542278818</v>
      </c>
      <c r="AB2289" s="76">
        <f t="shared" ca="1" si="681"/>
        <v>483.29421237618078</v>
      </c>
    </row>
    <row r="2290" spans="1:28" x14ac:dyDescent="0.25">
      <c r="A2290" s="2">
        <f t="shared" si="682"/>
        <v>26</v>
      </c>
      <c r="B2290" s="16">
        <f ca="1">VLOOKUP(A2290,PERIODS!$O$4:$P$33,2,FALSE)</f>
        <v>3.5000000000000003E-2</v>
      </c>
      <c r="C2290" s="15"/>
      <c r="D2290" s="18">
        <v>2276</v>
      </c>
      <c r="E2290" s="34">
        <f t="shared" ca="1" si="684"/>
        <v>22561.995141363535</v>
      </c>
      <c r="F2290" s="34">
        <f t="shared" ca="1" si="666"/>
        <v>3500.0000000000005</v>
      </c>
      <c r="G2290" s="69">
        <f t="shared" ca="1" si="670"/>
        <v>0</v>
      </c>
      <c r="H2290" s="34">
        <f t="shared" ca="1" si="671"/>
        <v>-2015.8394576272237</v>
      </c>
      <c r="I2290" s="34">
        <f t="shared" ca="1" si="672"/>
        <v>1484.1605423727767</v>
      </c>
      <c r="J2290" s="18">
        <f ca="1">SUM(INDIRECT(ADDRESS(ROW(F2290),COLUMN(F2290),4)):INDIRECT(ADDRESS(ROW(F2290)+N$5-1,COLUMN(F2290),4)))</f>
        <v>23900</v>
      </c>
      <c r="K2290" s="18">
        <f t="shared" ca="1" si="673"/>
        <v>16350</v>
      </c>
      <c r="L2290" s="18">
        <f t="shared" ca="1" si="683"/>
        <v>16350</v>
      </c>
      <c r="M2290" s="18">
        <f t="shared" ca="1" si="667"/>
        <v>0</v>
      </c>
      <c r="N2290" s="34">
        <f t="shared" ca="1" si="674"/>
        <v>21077.834598990758</v>
      </c>
      <c r="P2290" s="18">
        <f t="shared" ca="1" si="668"/>
        <v>2015.8394576272237</v>
      </c>
      <c r="Q2290" s="47">
        <f ca="1">SUM(L$15:L2290)-SUM(M$15:M2290)</f>
        <v>16350</v>
      </c>
      <c r="R2290" s="47" t="str">
        <f t="shared" ca="1" si="669"/>
        <v>M2293</v>
      </c>
      <c r="S2290" s="40">
        <f t="shared" ca="1" si="675"/>
        <v>0</v>
      </c>
      <c r="T2290" s="46">
        <f t="shared" ca="1" si="676"/>
        <v>6</v>
      </c>
      <c r="X2290" s="74">
        <f t="shared" ca="1" si="677"/>
        <v>-2.0158394576272238</v>
      </c>
      <c r="Y2290" s="75">
        <f t="shared" ca="1" si="678"/>
        <v>-2.0158394576272238</v>
      </c>
      <c r="Z2290" s="74">
        <f t="shared" ca="1" si="679"/>
        <v>0.13320853349805567</v>
      </c>
      <c r="AA2290" s="76">
        <f t="shared" ca="1" si="680"/>
        <v>-2015.8394576272237</v>
      </c>
      <c r="AB2290" s="76">
        <f t="shared" ca="1" si="681"/>
        <v>133.20853349805566</v>
      </c>
    </row>
    <row r="2291" spans="1:28" x14ac:dyDescent="0.25">
      <c r="A2291" s="2">
        <f t="shared" si="682"/>
        <v>27</v>
      </c>
      <c r="B2291" s="16">
        <f ca="1">VLOOKUP(A2291,PERIODS!$O$4:$P$33,2,FALSE)</f>
        <v>3.5000000000000003E-2</v>
      </c>
      <c r="C2291" s="15"/>
      <c r="D2291" s="18">
        <v>2277</v>
      </c>
      <c r="E2291" s="34">
        <f t="shared" ca="1" si="684"/>
        <v>21077.834598990758</v>
      </c>
      <c r="F2291" s="34">
        <f t="shared" ca="1" si="666"/>
        <v>3500.0000000000005</v>
      </c>
      <c r="G2291" s="69">
        <f t="shared" ca="1" si="670"/>
        <v>0</v>
      </c>
      <c r="H2291" s="34">
        <f t="shared" ca="1" si="671"/>
        <v>-784.57554130050369</v>
      </c>
      <c r="I2291" s="34">
        <f t="shared" ca="1" si="672"/>
        <v>2715.4244586994969</v>
      </c>
      <c r="J2291" s="18">
        <f ca="1">SUM(INDIRECT(ADDRESS(ROW(F2291),COLUMN(F2291),4)):INDIRECT(ADDRESS(ROW(F2291)+N$5-1,COLUMN(F2291),4)))</f>
        <v>22900</v>
      </c>
      <c r="K2291" s="18">
        <f t="shared" ca="1" si="673"/>
        <v>16350</v>
      </c>
      <c r="L2291" s="18">
        <f t="shared" ca="1" si="683"/>
        <v>0</v>
      </c>
      <c r="M2291" s="18">
        <f t="shared" ca="1" si="667"/>
        <v>0</v>
      </c>
      <c r="N2291" s="34">
        <f t="shared" ca="1" si="674"/>
        <v>18362.41014029126</v>
      </c>
      <c r="P2291" s="18">
        <f t="shared" ca="1" si="668"/>
        <v>784.57554130050369</v>
      </c>
      <c r="Q2291" s="47">
        <f ca="1">SUM(L$15:L2291)-SUM(M$15:M2291)</f>
        <v>16350</v>
      </c>
      <c r="R2291" s="47" t="str">
        <f t="shared" ca="1" si="669"/>
        <v>M2294</v>
      </c>
      <c r="S2291" s="40">
        <f t="shared" ca="1" si="675"/>
        <v>0</v>
      </c>
      <c r="T2291" s="46">
        <f t="shared" ca="1" si="676"/>
        <v>52</v>
      </c>
      <c r="X2291" s="74">
        <f t="shared" ca="1" si="677"/>
        <v>-0.78457554130050366</v>
      </c>
      <c r="Y2291" s="75">
        <f t="shared" ca="1" si="678"/>
        <v>-0.78457554130050366</v>
      </c>
      <c r="Z2291" s="74">
        <f t="shared" ca="1" si="679"/>
        <v>0.4563133468553337</v>
      </c>
      <c r="AA2291" s="76">
        <f t="shared" ca="1" si="680"/>
        <v>-784.57554130050369</v>
      </c>
      <c r="AB2291" s="76">
        <f t="shared" ca="1" si="681"/>
        <v>456.31334685533369</v>
      </c>
    </row>
    <row r="2292" spans="1:28" x14ac:dyDescent="0.25">
      <c r="A2292" s="2">
        <f t="shared" si="682"/>
        <v>28</v>
      </c>
      <c r="B2292" s="16">
        <f ca="1">VLOOKUP(A2292,PERIODS!$O$4:$P$33,2,FALSE)</f>
        <v>0.04</v>
      </c>
      <c r="C2292" s="15"/>
      <c r="D2292" s="18">
        <v>2278</v>
      </c>
      <c r="E2292" s="34">
        <f t="shared" ca="1" si="684"/>
        <v>18362.41014029126</v>
      </c>
      <c r="F2292" s="34">
        <f t="shared" ca="1" si="666"/>
        <v>4000</v>
      </c>
      <c r="G2292" s="69">
        <f t="shared" ca="1" si="670"/>
        <v>0</v>
      </c>
      <c r="H2292" s="34">
        <f t="shared" ca="1" si="671"/>
        <v>-190.51287710304749</v>
      </c>
      <c r="I2292" s="34">
        <f t="shared" ca="1" si="672"/>
        <v>3809.4871228969523</v>
      </c>
      <c r="J2292" s="18">
        <f ca="1">SUM(INDIRECT(ADDRESS(ROW(F2292),COLUMN(F2292),4)):INDIRECT(ADDRESS(ROW(F2292)+N$5-1,COLUMN(F2292),4)))</f>
        <v>21900</v>
      </c>
      <c r="K2292" s="18">
        <f t="shared" ca="1" si="673"/>
        <v>16350</v>
      </c>
      <c r="L2292" s="18">
        <f t="shared" ca="1" si="683"/>
        <v>0</v>
      </c>
      <c r="M2292" s="18">
        <f t="shared" ca="1" si="667"/>
        <v>0</v>
      </c>
      <c r="N2292" s="34">
        <f t="shared" ca="1" si="674"/>
        <v>14552.923017394307</v>
      </c>
      <c r="P2292" s="18">
        <f t="shared" ca="1" si="668"/>
        <v>190.51287710304749</v>
      </c>
      <c r="Q2292" s="47">
        <f ca="1">SUM(L$15:L2292)-SUM(M$15:M2292)</f>
        <v>16350</v>
      </c>
      <c r="R2292" s="47" t="str">
        <f t="shared" ca="1" si="669"/>
        <v>M2295</v>
      </c>
      <c r="S2292" s="40">
        <f t="shared" ca="1" si="675"/>
        <v>0</v>
      </c>
      <c r="T2292" s="46">
        <f t="shared" ca="1" si="676"/>
        <v>43</v>
      </c>
      <c r="X2292" s="74">
        <f t="shared" ca="1" si="677"/>
        <v>-0.19051287710304748</v>
      </c>
      <c r="Y2292" s="75">
        <f t="shared" ca="1" si="678"/>
        <v>-0.19051287710304748</v>
      </c>
      <c r="Z2292" s="74">
        <f t="shared" ca="1" si="679"/>
        <v>0.826535114282689</v>
      </c>
      <c r="AA2292" s="76">
        <f t="shared" ca="1" si="680"/>
        <v>-190.51287710304749</v>
      </c>
      <c r="AB2292" s="76">
        <f t="shared" ca="1" si="681"/>
        <v>826.53511428268905</v>
      </c>
    </row>
    <row r="2293" spans="1:28" x14ac:dyDescent="0.25">
      <c r="A2293" s="2">
        <f t="shared" si="682"/>
        <v>29</v>
      </c>
      <c r="B2293" s="16">
        <f ca="1">VLOOKUP(A2293,PERIODS!$O$4:$P$33,2,FALSE)</f>
        <v>0.04</v>
      </c>
      <c r="C2293" s="15"/>
      <c r="D2293" s="18">
        <v>2279</v>
      </c>
      <c r="E2293" s="34">
        <f t="shared" ca="1" si="684"/>
        <v>14552.923017394307</v>
      </c>
      <c r="F2293" s="34">
        <f t="shared" ca="1" si="666"/>
        <v>4000</v>
      </c>
      <c r="G2293" s="69">
        <f t="shared" ca="1" si="670"/>
        <v>0</v>
      </c>
      <c r="H2293" s="34">
        <f t="shared" ca="1" si="671"/>
        <v>-618.54058430028988</v>
      </c>
      <c r="I2293" s="34">
        <f t="shared" ca="1" si="672"/>
        <v>3381.45941569971</v>
      </c>
      <c r="J2293" s="18">
        <f ca="1">SUM(INDIRECT(ADDRESS(ROW(F2293),COLUMN(F2293),4)):INDIRECT(ADDRESS(ROW(F2293)+N$5-1,COLUMN(F2293),4)))</f>
        <v>21200</v>
      </c>
      <c r="K2293" s="18">
        <f t="shared" ca="1" si="673"/>
        <v>0</v>
      </c>
      <c r="L2293" s="18">
        <f t="shared" ca="1" si="683"/>
        <v>0</v>
      </c>
      <c r="M2293" s="18">
        <f t="shared" ca="1" si="667"/>
        <v>16350</v>
      </c>
      <c r="N2293" s="34">
        <f t="shared" ca="1" si="674"/>
        <v>11171.463601694595</v>
      </c>
      <c r="P2293" s="18">
        <f t="shared" ca="1" si="668"/>
        <v>618.54058430028988</v>
      </c>
      <c r="Q2293" s="47">
        <f ca="1">SUM(L$15:L2293)-SUM(M$15:M2293)</f>
        <v>0</v>
      </c>
      <c r="R2293" s="47" t="str">
        <f t="shared" ca="1" si="669"/>
        <v>M2296</v>
      </c>
      <c r="S2293" s="40">
        <f t="shared" ca="1" si="675"/>
        <v>16350</v>
      </c>
      <c r="T2293" s="46">
        <f t="shared" ca="1" si="676"/>
        <v>97</v>
      </c>
      <c r="X2293" s="74">
        <f t="shared" ca="1" si="677"/>
        <v>-0.61854058430028991</v>
      </c>
      <c r="Y2293" s="75">
        <f t="shared" ca="1" si="678"/>
        <v>-0.61854058430028991</v>
      </c>
      <c r="Z2293" s="74">
        <f t="shared" ca="1" si="679"/>
        <v>0.53873009531362936</v>
      </c>
      <c r="AA2293" s="76">
        <f t="shared" ca="1" si="680"/>
        <v>-618.54058430028988</v>
      </c>
      <c r="AB2293" s="76">
        <f t="shared" ca="1" si="681"/>
        <v>538.73009531362936</v>
      </c>
    </row>
    <row r="2294" spans="1:28" x14ac:dyDescent="0.25">
      <c r="A2294" s="2">
        <f t="shared" si="682"/>
        <v>30</v>
      </c>
      <c r="B2294" s="16">
        <f ca="1">VLOOKUP(A2294,PERIODS!$O$4:$P$33,2,FALSE)</f>
        <v>0.04</v>
      </c>
      <c r="C2294" s="15"/>
      <c r="D2294" s="18">
        <v>2280</v>
      </c>
      <c r="E2294" s="34">
        <f t="shared" ca="1" si="684"/>
        <v>11171.463601694595</v>
      </c>
      <c r="F2294" s="34">
        <f t="shared" ca="1" si="666"/>
        <v>4000</v>
      </c>
      <c r="G2294" s="69">
        <f t="shared" ca="1" si="670"/>
        <v>0</v>
      </c>
      <c r="H2294" s="34">
        <f t="shared" ca="1" si="671"/>
        <v>339.74701732190147</v>
      </c>
      <c r="I2294" s="34">
        <f t="shared" ca="1" si="672"/>
        <v>4339.7470173219017</v>
      </c>
      <c r="J2294" s="18">
        <f ca="1">SUM(INDIRECT(ADDRESS(ROW(F2294),COLUMN(F2294),4)):INDIRECT(ADDRESS(ROW(F2294)+N$5-1,COLUMN(F2294),4)))</f>
        <v>20500</v>
      </c>
      <c r="K2294" s="18">
        <f t="shared" ca="1" si="673"/>
        <v>16350</v>
      </c>
      <c r="L2294" s="18">
        <f t="shared" ca="1" si="683"/>
        <v>16350</v>
      </c>
      <c r="M2294" s="18">
        <f t="shared" ca="1" si="667"/>
        <v>0</v>
      </c>
      <c r="N2294" s="34">
        <f t="shared" ca="1" si="674"/>
        <v>6831.7165843726934</v>
      </c>
      <c r="P2294" s="18">
        <f t="shared" ca="1" si="668"/>
        <v>339.74701732190147</v>
      </c>
      <c r="Q2294" s="47">
        <f ca="1">SUM(L$15:L2294)-SUM(M$15:M2294)</f>
        <v>16350</v>
      </c>
      <c r="R2294" s="47" t="str">
        <f t="shared" ca="1" si="669"/>
        <v>M2297</v>
      </c>
      <c r="S2294" s="40">
        <f t="shared" ca="1" si="675"/>
        <v>0</v>
      </c>
      <c r="T2294" s="46">
        <f t="shared" ca="1" si="676"/>
        <v>22</v>
      </c>
      <c r="X2294" s="74">
        <f t="shared" ca="1" si="677"/>
        <v>0.33974701732190149</v>
      </c>
      <c r="Y2294" s="75">
        <f t="shared" ca="1" si="678"/>
        <v>0.33974701732190149</v>
      </c>
      <c r="Z2294" s="74">
        <f t="shared" ca="1" si="679"/>
        <v>1.4045922081142423</v>
      </c>
      <c r="AA2294" s="76">
        <f t="shared" ca="1" si="680"/>
        <v>339.74701732190147</v>
      </c>
      <c r="AB2294" s="76">
        <f t="shared" ca="1" si="681"/>
        <v>1404.5922081142423</v>
      </c>
    </row>
    <row r="2295" spans="1:28" x14ac:dyDescent="0.25">
      <c r="A2295" s="2">
        <f t="shared" si="682"/>
        <v>1</v>
      </c>
      <c r="B2295" s="16">
        <f ca="1">VLOOKUP(A2295,PERIODS!$O$4:$P$33,2,FALSE)</f>
        <v>2.4E-2</v>
      </c>
      <c r="C2295" s="15"/>
      <c r="D2295" s="18">
        <v>2281</v>
      </c>
      <c r="E2295" s="34">
        <f t="shared" ca="1" si="684"/>
        <v>6831.7165843726934</v>
      </c>
      <c r="F2295" s="34">
        <f t="shared" ca="1" si="666"/>
        <v>2400</v>
      </c>
      <c r="G2295" s="69">
        <f t="shared" ca="1" si="670"/>
        <v>0</v>
      </c>
      <c r="H2295" s="34">
        <f t="shared" ca="1" si="671"/>
        <v>-221.15910750876319</v>
      </c>
      <c r="I2295" s="34">
        <f t="shared" ca="1" si="672"/>
        <v>2178.8408924912369</v>
      </c>
      <c r="J2295" s="18">
        <f ca="1">SUM(INDIRECT(ADDRESS(ROW(F2295),COLUMN(F2295),4)):INDIRECT(ADDRESS(ROW(F2295)+N$5-1,COLUMN(F2295),4)))</f>
        <v>19800</v>
      </c>
      <c r="K2295" s="18">
        <f t="shared" ca="1" si="673"/>
        <v>16350</v>
      </c>
      <c r="L2295" s="18">
        <f t="shared" ca="1" si="683"/>
        <v>0</v>
      </c>
      <c r="M2295" s="18">
        <f t="shared" ca="1" si="667"/>
        <v>0</v>
      </c>
      <c r="N2295" s="34">
        <f t="shared" ca="1" si="674"/>
        <v>4652.8756918814561</v>
      </c>
      <c r="P2295" s="18">
        <f t="shared" ca="1" si="668"/>
        <v>221.15910750876319</v>
      </c>
      <c r="Q2295" s="47">
        <f ca="1">SUM(L$15:L2295)-SUM(M$15:M2295)</f>
        <v>16350</v>
      </c>
      <c r="R2295" s="47" t="str">
        <f t="shared" ca="1" si="669"/>
        <v>M2298</v>
      </c>
      <c r="S2295" s="40">
        <f t="shared" ca="1" si="675"/>
        <v>0</v>
      </c>
      <c r="T2295" s="46">
        <f t="shared" ca="1" si="676"/>
        <v>5</v>
      </c>
      <c r="X2295" s="74">
        <f t="shared" ca="1" si="677"/>
        <v>-0.22115910750876319</v>
      </c>
      <c r="Y2295" s="75">
        <f t="shared" ca="1" si="678"/>
        <v>-0.22115910750876319</v>
      </c>
      <c r="Z2295" s="74">
        <f t="shared" ca="1" si="679"/>
        <v>0.80158913129373099</v>
      </c>
      <c r="AA2295" s="76">
        <f t="shared" ca="1" si="680"/>
        <v>-221.15910750876319</v>
      </c>
      <c r="AB2295" s="76">
        <f t="shared" ca="1" si="681"/>
        <v>801.58913129373104</v>
      </c>
    </row>
    <row r="2296" spans="1:28" x14ac:dyDescent="0.25">
      <c r="A2296" s="2">
        <f t="shared" si="682"/>
        <v>2</v>
      </c>
      <c r="B2296" s="16">
        <f ca="1">VLOOKUP(A2296,PERIODS!$O$4:$P$33,2,FALSE)</f>
        <v>2.5000000000000001E-2</v>
      </c>
      <c r="C2296" s="15"/>
      <c r="D2296" s="18">
        <v>2282</v>
      </c>
      <c r="E2296" s="34">
        <f t="shared" ca="1" si="684"/>
        <v>4652.8756918814561</v>
      </c>
      <c r="F2296" s="34">
        <f t="shared" ca="1" si="666"/>
        <v>2500</v>
      </c>
      <c r="G2296" s="69">
        <f t="shared" ca="1" si="670"/>
        <v>0</v>
      </c>
      <c r="H2296" s="34">
        <f t="shared" ca="1" si="671"/>
        <v>1302.4666332818872</v>
      </c>
      <c r="I2296" s="34">
        <f t="shared" ca="1" si="672"/>
        <v>3802.466633281887</v>
      </c>
      <c r="J2296" s="18">
        <f ca="1">SUM(INDIRECT(ADDRESS(ROW(F2296),COLUMN(F2296),4)):INDIRECT(ADDRESS(ROW(F2296)+N$5-1,COLUMN(F2296),4)))</f>
        <v>20700</v>
      </c>
      <c r="K2296" s="18">
        <f t="shared" ca="1" si="673"/>
        <v>16350</v>
      </c>
      <c r="L2296" s="18">
        <f t="shared" ca="1" si="683"/>
        <v>0</v>
      </c>
      <c r="M2296" s="18">
        <f t="shared" ca="1" si="667"/>
        <v>0</v>
      </c>
      <c r="N2296" s="34">
        <f t="shared" ca="1" si="674"/>
        <v>850.40905859956911</v>
      </c>
      <c r="P2296" s="18">
        <f t="shared" ca="1" si="668"/>
        <v>1302.4666332818872</v>
      </c>
      <c r="Q2296" s="47">
        <f ca="1">SUM(L$15:L2296)-SUM(M$15:M2296)</f>
        <v>16350</v>
      </c>
      <c r="R2296" s="47" t="str">
        <f t="shared" ca="1" si="669"/>
        <v>M2299</v>
      </c>
      <c r="S2296" s="40">
        <f t="shared" ca="1" si="675"/>
        <v>0</v>
      </c>
      <c r="T2296" s="46">
        <f t="shared" ca="1" si="676"/>
        <v>14</v>
      </c>
      <c r="X2296" s="74">
        <f t="shared" ca="1" si="677"/>
        <v>1.3024666332818873</v>
      </c>
      <c r="Y2296" s="75">
        <f t="shared" ca="1" si="678"/>
        <v>1.3024666332818873</v>
      </c>
      <c r="Z2296" s="74">
        <f t="shared" ca="1" si="679"/>
        <v>3.6783586485980178</v>
      </c>
      <c r="AA2296" s="76">
        <f t="shared" ca="1" si="680"/>
        <v>1302.4666332818872</v>
      </c>
      <c r="AB2296" s="76">
        <f t="shared" ca="1" si="681"/>
        <v>3678.3586485980177</v>
      </c>
    </row>
    <row r="2297" spans="1:28" x14ac:dyDescent="0.25">
      <c r="A2297" s="2">
        <f t="shared" si="682"/>
        <v>3</v>
      </c>
      <c r="B2297" s="16">
        <f ca="1">VLOOKUP(A2297,PERIODS!$O$4:$P$33,2,FALSE)</f>
        <v>2.5000000000000001E-2</v>
      </c>
      <c r="C2297" s="15"/>
      <c r="D2297" s="18">
        <v>2283</v>
      </c>
      <c r="E2297" s="34">
        <f t="shared" ca="1" si="684"/>
        <v>850.40905859956911</v>
      </c>
      <c r="F2297" s="34">
        <f t="shared" ca="1" si="666"/>
        <v>2500</v>
      </c>
      <c r="G2297" s="69">
        <f t="shared" ca="1" si="670"/>
        <v>0</v>
      </c>
      <c r="H2297" s="34">
        <f t="shared" ca="1" si="671"/>
        <v>-627.16363193311076</v>
      </c>
      <c r="I2297" s="34">
        <f t="shared" ca="1" si="672"/>
        <v>1872.8363680668892</v>
      </c>
      <c r="J2297" s="18">
        <f ca="1">SUM(INDIRECT(ADDRESS(ROW(F2297),COLUMN(F2297),4)):INDIRECT(ADDRESS(ROW(F2297)+N$5-1,COLUMN(F2297),4)))</f>
        <v>21500</v>
      </c>
      <c r="K2297" s="18">
        <f t="shared" ca="1" si="673"/>
        <v>16350</v>
      </c>
      <c r="L2297" s="18">
        <f t="shared" ca="1" si="683"/>
        <v>16350</v>
      </c>
      <c r="M2297" s="18">
        <f t="shared" ca="1" si="667"/>
        <v>16350</v>
      </c>
      <c r="N2297" s="34">
        <f t="shared" ca="1" si="674"/>
        <v>15327.572690532679</v>
      </c>
      <c r="P2297" s="18">
        <f t="shared" ca="1" si="668"/>
        <v>627.16363193311076</v>
      </c>
      <c r="Q2297" s="47">
        <f ca="1">SUM(L$15:L2297)-SUM(M$15:M2297)</f>
        <v>16350</v>
      </c>
      <c r="R2297" s="47" t="str">
        <f t="shared" ca="1" si="669"/>
        <v>M2300</v>
      </c>
      <c r="S2297" s="40">
        <f t="shared" ca="1" si="675"/>
        <v>0</v>
      </c>
      <c r="T2297" s="46">
        <f t="shared" ca="1" si="676"/>
        <v>75</v>
      </c>
      <c r="X2297" s="74">
        <f t="shared" ca="1" si="677"/>
        <v>-0.62716363193311075</v>
      </c>
      <c r="Y2297" s="75">
        <f t="shared" ca="1" si="678"/>
        <v>-0.62716363193311075</v>
      </c>
      <c r="Z2297" s="74">
        <f t="shared" ca="1" si="679"/>
        <v>0.5341045717570998</v>
      </c>
      <c r="AA2297" s="76">
        <f t="shared" ca="1" si="680"/>
        <v>-627.16363193311076</v>
      </c>
      <c r="AB2297" s="76">
        <f t="shared" ca="1" si="681"/>
        <v>534.10457175709985</v>
      </c>
    </row>
    <row r="2298" spans="1:28" x14ac:dyDescent="0.25">
      <c r="A2298" s="2">
        <f t="shared" si="682"/>
        <v>4</v>
      </c>
      <c r="B2298" s="16">
        <f ca="1">VLOOKUP(A2298,PERIODS!$O$4:$P$33,2,FALSE)</f>
        <v>2.5000000000000001E-2</v>
      </c>
      <c r="C2298" s="15"/>
      <c r="D2298" s="18">
        <v>2284</v>
      </c>
      <c r="E2298" s="34">
        <f t="shared" ca="1" si="684"/>
        <v>15327.572690532679</v>
      </c>
      <c r="F2298" s="34">
        <f t="shared" ca="1" si="666"/>
        <v>2500</v>
      </c>
      <c r="G2298" s="69">
        <f t="shared" ca="1" si="670"/>
        <v>0</v>
      </c>
      <c r="H2298" s="34">
        <f t="shared" ca="1" si="671"/>
        <v>650.54171793175465</v>
      </c>
      <c r="I2298" s="34">
        <f t="shared" ca="1" si="672"/>
        <v>3150.5417179317546</v>
      </c>
      <c r="J2298" s="18">
        <f ca="1">SUM(INDIRECT(ADDRESS(ROW(F2298),COLUMN(F2298),4)):INDIRECT(ADDRESS(ROW(F2298)+N$5-1,COLUMN(F2298),4)))</f>
        <v>22300</v>
      </c>
      <c r="K2298" s="18">
        <f t="shared" ca="1" si="673"/>
        <v>16350</v>
      </c>
      <c r="L2298" s="18">
        <f t="shared" ca="1" si="683"/>
        <v>0</v>
      </c>
      <c r="M2298" s="18">
        <f t="shared" ca="1" si="667"/>
        <v>0</v>
      </c>
      <c r="N2298" s="34">
        <f t="shared" ca="1" si="674"/>
        <v>12177.030972600925</v>
      </c>
      <c r="P2298" s="18">
        <f t="shared" ca="1" si="668"/>
        <v>650.54171793175465</v>
      </c>
      <c r="Q2298" s="47">
        <f ca="1">SUM(L$15:L2298)-SUM(M$15:M2298)</f>
        <v>16350</v>
      </c>
      <c r="R2298" s="47" t="str">
        <f t="shared" ca="1" si="669"/>
        <v>M2301</v>
      </c>
      <c r="S2298" s="40">
        <f t="shared" ca="1" si="675"/>
        <v>0</v>
      </c>
      <c r="T2298" s="46">
        <f t="shared" ca="1" si="676"/>
        <v>77</v>
      </c>
      <c r="X2298" s="74">
        <f t="shared" ca="1" si="677"/>
        <v>0.65054171793175464</v>
      </c>
      <c r="Y2298" s="75">
        <f t="shared" ca="1" si="678"/>
        <v>0.65054171793175464</v>
      </c>
      <c r="Z2298" s="74">
        <f t="shared" ca="1" si="679"/>
        <v>1.9165787929464351</v>
      </c>
      <c r="AA2298" s="76">
        <f t="shared" ca="1" si="680"/>
        <v>650.54171793175465</v>
      </c>
      <c r="AB2298" s="76">
        <f t="shared" ca="1" si="681"/>
        <v>1916.578792946435</v>
      </c>
    </row>
    <row r="2299" spans="1:28" x14ac:dyDescent="0.25">
      <c r="A2299" s="2">
        <f t="shared" si="682"/>
        <v>5</v>
      </c>
      <c r="B2299" s="16">
        <f ca="1">VLOOKUP(A2299,PERIODS!$O$4:$P$33,2,FALSE)</f>
        <v>3.3000000000000002E-2</v>
      </c>
      <c r="C2299" s="15"/>
      <c r="D2299" s="18">
        <v>2285</v>
      </c>
      <c r="E2299" s="34">
        <f t="shared" ca="1" si="684"/>
        <v>12177.030972600925</v>
      </c>
      <c r="F2299" s="34">
        <f t="shared" ca="1" si="666"/>
        <v>3300</v>
      </c>
      <c r="G2299" s="69">
        <f t="shared" ca="1" si="670"/>
        <v>0</v>
      </c>
      <c r="H2299" s="34">
        <f t="shared" ca="1" si="671"/>
        <v>1294.3812274467182</v>
      </c>
      <c r="I2299" s="34">
        <f t="shared" ca="1" si="672"/>
        <v>4594.3812274467182</v>
      </c>
      <c r="J2299" s="18">
        <f ca="1">SUM(INDIRECT(ADDRESS(ROW(F2299),COLUMN(F2299),4)):INDIRECT(ADDRESS(ROW(F2299)+N$5-1,COLUMN(F2299),4)))</f>
        <v>23100</v>
      </c>
      <c r="K2299" s="18">
        <f t="shared" ca="1" si="673"/>
        <v>16350</v>
      </c>
      <c r="L2299" s="18">
        <f t="shared" ca="1" si="683"/>
        <v>0</v>
      </c>
      <c r="M2299" s="18">
        <f t="shared" ca="1" si="667"/>
        <v>0</v>
      </c>
      <c r="N2299" s="34">
        <f t="shared" ca="1" si="674"/>
        <v>7582.6497451542073</v>
      </c>
      <c r="P2299" s="18">
        <f t="shared" ca="1" si="668"/>
        <v>1294.3812274467182</v>
      </c>
      <c r="Q2299" s="47">
        <f ca="1">SUM(L$15:L2299)-SUM(M$15:M2299)</f>
        <v>16350</v>
      </c>
      <c r="R2299" s="47" t="str">
        <f t="shared" ca="1" si="669"/>
        <v>M2302</v>
      </c>
      <c r="S2299" s="40">
        <f t="shared" ca="1" si="675"/>
        <v>0</v>
      </c>
      <c r="T2299" s="46">
        <f t="shared" ca="1" si="676"/>
        <v>82</v>
      </c>
      <c r="X2299" s="74">
        <f t="shared" ca="1" si="677"/>
        <v>1.2943812274467181</v>
      </c>
      <c r="Y2299" s="75">
        <f t="shared" ca="1" si="678"/>
        <v>1.2943812274467181</v>
      </c>
      <c r="Z2299" s="74">
        <f t="shared" ca="1" si="679"/>
        <v>3.6487375368418968</v>
      </c>
      <c r="AA2299" s="76">
        <f t="shared" ca="1" si="680"/>
        <v>1294.3812274467182</v>
      </c>
      <c r="AB2299" s="76">
        <f t="shared" ca="1" si="681"/>
        <v>3648.7375368418971</v>
      </c>
    </row>
    <row r="2300" spans="1:28" x14ac:dyDescent="0.25">
      <c r="A2300" s="2">
        <f t="shared" si="682"/>
        <v>6</v>
      </c>
      <c r="B2300" s="16">
        <f ca="1">VLOOKUP(A2300,PERIODS!$O$4:$P$33,2,FALSE)</f>
        <v>3.3000000000000002E-2</v>
      </c>
      <c r="C2300" s="15"/>
      <c r="D2300" s="18">
        <v>2286</v>
      </c>
      <c r="E2300" s="34">
        <f t="shared" ca="1" si="684"/>
        <v>7582.6497451542073</v>
      </c>
      <c r="F2300" s="34">
        <f t="shared" ca="1" si="666"/>
        <v>3300</v>
      </c>
      <c r="G2300" s="69">
        <f t="shared" ca="1" si="670"/>
        <v>0</v>
      </c>
      <c r="H2300" s="34">
        <f t="shared" ca="1" si="671"/>
        <v>-791.74003914630225</v>
      </c>
      <c r="I2300" s="34">
        <f t="shared" ca="1" si="672"/>
        <v>2508.2599608536975</v>
      </c>
      <c r="J2300" s="18">
        <f ca="1">SUM(INDIRECT(ADDRESS(ROW(F2300),COLUMN(F2300),4)):INDIRECT(ADDRESS(ROW(F2300)+N$5-1,COLUMN(F2300),4)))</f>
        <v>23100</v>
      </c>
      <c r="K2300" s="18">
        <f t="shared" ca="1" si="673"/>
        <v>0</v>
      </c>
      <c r="L2300" s="18">
        <f t="shared" ca="1" si="683"/>
        <v>0</v>
      </c>
      <c r="M2300" s="18">
        <f t="shared" ca="1" si="667"/>
        <v>16350</v>
      </c>
      <c r="N2300" s="34">
        <f t="shared" ca="1" si="674"/>
        <v>21424.389784300511</v>
      </c>
      <c r="P2300" s="18">
        <f t="shared" ca="1" si="668"/>
        <v>791.74003914630225</v>
      </c>
      <c r="Q2300" s="47">
        <f ca="1">SUM(L$15:L2300)-SUM(M$15:M2300)</f>
        <v>0</v>
      </c>
      <c r="R2300" s="47" t="str">
        <f t="shared" ca="1" si="669"/>
        <v>M2303</v>
      </c>
      <c r="S2300" s="40">
        <f t="shared" ca="1" si="675"/>
        <v>0</v>
      </c>
      <c r="T2300" s="46">
        <f t="shared" ca="1" si="676"/>
        <v>49</v>
      </c>
      <c r="X2300" s="74">
        <f t="shared" ca="1" si="677"/>
        <v>-0.7917400391463022</v>
      </c>
      <c r="Y2300" s="75">
        <f t="shared" ca="1" si="678"/>
        <v>-0.7917400391463022</v>
      </c>
      <c r="Z2300" s="74">
        <f t="shared" ca="1" si="679"/>
        <v>0.45305577423505278</v>
      </c>
      <c r="AA2300" s="76">
        <f t="shared" ca="1" si="680"/>
        <v>-791.74003914630225</v>
      </c>
      <c r="AB2300" s="76">
        <f t="shared" ca="1" si="681"/>
        <v>453.05577423505275</v>
      </c>
    </row>
    <row r="2301" spans="1:28" x14ac:dyDescent="0.25">
      <c r="A2301" s="2">
        <f t="shared" si="682"/>
        <v>7</v>
      </c>
      <c r="B2301" s="16">
        <f ca="1">VLOOKUP(A2301,PERIODS!$O$4:$P$33,2,FALSE)</f>
        <v>3.3000000000000002E-2</v>
      </c>
      <c r="C2301" s="15"/>
      <c r="D2301" s="18">
        <v>2287</v>
      </c>
      <c r="E2301" s="34">
        <f t="shared" ca="1" si="684"/>
        <v>21424.389784300511</v>
      </c>
      <c r="F2301" s="34">
        <f t="shared" ca="1" si="666"/>
        <v>3300</v>
      </c>
      <c r="G2301" s="69">
        <f t="shared" ca="1" si="670"/>
        <v>0</v>
      </c>
      <c r="H2301" s="34">
        <f t="shared" ca="1" si="671"/>
        <v>112.20914167176973</v>
      </c>
      <c r="I2301" s="34">
        <f t="shared" ca="1" si="672"/>
        <v>3412.2091416717699</v>
      </c>
      <c r="J2301" s="18">
        <f ca="1">SUM(INDIRECT(ADDRESS(ROW(F2301),COLUMN(F2301),4)):INDIRECT(ADDRESS(ROW(F2301)+N$5-1,COLUMN(F2301),4)))</f>
        <v>23100</v>
      </c>
      <c r="K2301" s="18">
        <f t="shared" ca="1" si="673"/>
        <v>16350</v>
      </c>
      <c r="L2301" s="18">
        <f t="shared" ca="1" si="683"/>
        <v>16350</v>
      </c>
      <c r="M2301" s="18">
        <f t="shared" ca="1" si="667"/>
        <v>0</v>
      </c>
      <c r="N2301" s="34">
        <f t="shared" ca="1" si="674"/>
        <v>18012.18064262874</v>
      </c>
      <c r="P2301" s="18">
        <f t="shared" ca="1" si="668"/>
        <v>112.20914167176973</v>
      </c>
      <c r="Q2301" s="47">
        <f ca="1">SUM(L$15:L2301)-SUM(M$15:M2301)</f>
        <v>16350</v>
      </c>
      <c r="R2301" s="47" t="str">
        <f t="shared" ca="1" si="669"/>
        <v>M2304</v>
      </c>
      <c r="S2301" s="40">
        <f t="shared" ca="1" si="675"/>
        <v>0</v>
      </c>
      <c r="T2301" s="46">
        <f t="shared" ca="1" si="676"/>
        <v>19</v>
      </c>
      <c r="X2301" s="74">
        <f t="shared" ca="1" si="677"/>
        <v>0.11220914167176974</v>
      </c>
      <c r="Y2301" s="75">
        <f t="shared" ca="1" si="678"/>
        <v>0.11220914167176974</v>
      </c>
      <c r="Z2301" s="74">
        <f t="shared" ca="1" si="679"/>
        <v>1.1187468127583318</v>
      </c>
      <c r="AA2301" s="76">
        <f t="shared" ca="1" si="680"/>
        <v>112.20914167176973</v>
      </c>
      <c r="AB2301" s="76">
        <f t="shared" ca="1" si="681"/>
        <v>1118.7468127583318</v>
      </c>
    </row>
    <row r="2302" spans="1:28" x14ac:dyDescent="0.25">
      <c r="A2302" s="2">
        <f t="shared" si="682"/>
        <v>8</v>
      </c>
      <c r="B2302" s="16">
        <f ca="1">VLOOKUP(A2302,PERIODS!$O$4:$P$33,2,FALSE)</f>
        <v>3.3000000000000002E-2</v>
      </c>
      <c r="C2302" s="15"/>
      <c r="D2302" s="18">
        <v>2288</v>
      </c>
      <c r="E2302" s="34">
        <f t="shared" ca="1" si="684"/>
        <v>18012.18064262874</v>
      </c>
      <c r="F2302" s="34">
        <f t="shared" ca="1" si="666"/>
        <v>3300</v>
      </c>
      <c r="G2302" s="69">
        <f t="shared" ca="1" si="670"/>
        <v>0</v>
      </c>
      <c r="H2302" s="34">
        <f t="shared" ca="1" si="671"/>
        <v>-233.78773038425092</v>
      </c>
      <c r="I2302" s="34">
        <f t="shared" ca="1" si="672"/>
        <v>3066.2122696157489</v>
      </c>
      <c r="J2302" s="18">
        <f ca="1">SUM(INDIRECT(ADDRESS(ROW(F2302),COLUMN(F2302),4)):INDIRECT(ADDRESS(ROW(F2302)+N$5-1,COLUMN(F2302),4)))</f>
        <v>23100</v>
      </c>
      <c r="K2302" s="18">
        <f t="shared" ca="1" si="673"/>
        <v>16350</v>
      </c>
      <c r="L2302" s="18">
        <f t="shared" ca="1" si="683"/>
        <v>0</v>
      </c>
      <c r="M2302" s="18">
        <f t="shared" ca="1" si="667"/>
        <v>0</v>
      </c>
      <c r="N2302" s="34">
        <f t="shared" ca="1" si="674"/>
        <v>14945.968373012991</v>
      </c>
      <c r="P2302" s="18">
        <f t="shared" ca="1" si="668"/>
        <v>233.78773038425092</v>
      </c>
      <c r="Q2302" s="47">
        <f ca="1">SUM(L$15:L2302)-SUM(M$15:M2302)</f>
        <v>16350</v>
      </c>
      <c r="R2302" s="47" t="str">
        <f t="shared" ca="1" si="669"/>
        <v>M2305</v>
      </c>
      <c r="S2302" s="40">
        <f t="shared" ca="1" si="675"/>
        <v>0</v>
      </c>
      <c r="T2302" s="46">
        <f t="shared" ca="1" si="676"/>
        <v>66</v>
      </c>
      <c r="X2302" s="74">
        <f t="shared" ca="1" si="677"/>
        <v>-0.23378773038425091</v>
      </c>
      <c r="Y2302" s="75">
        <f t="shared" ca="1" si="678"/>
        <v>-0.23378773038425091</v>
      </c>
      <c r="Z2302" s="74">
        <f t="shared" ca="1" si="679"/>
        <v>0.7915298157941687</v>
      </c>
      <c r="AA2302" s="76">
        <f t="shared" ca="1" si="680"/>
        <v>-233.78773038425092</v>
      </c>
      <c r="AB2302" s="76">
        <f t="shared" ca="1" si="681"/>
        <v>791.52981579416871</v>
      </c>
    </row>
    <row r="2303" spans="1:28" x14ac:dyDescent="0.25">
      <c r="A2303" s="2">
        <f t="shared" si="682"/>
        <v>9</v>
      </c>
      <c r="B2303" s="16">
        <f ca="1">VLOOKUP(A2303,PERIODS!$O$4:$P$33,2,FALSE)</f>
        <v>3.3000000000000002E-2</v>
      </c>
      <c r="C2303" s="15"/>
      <c r="D2303" s="18">
        <v>2289</v>
      </c>
      <c r="E2303" s="34">
        <f t="shared" ca="1" si="684"/>
        <v>14945.968373012991</v>
      </c>
      <c r="F2303" s="34">
        <f t="shared" ca="1" si="666"/>
        <v>3300</v>
      </c>
      <c r="G2303" s="69">
        <f t="shared" ca="1" si="670"/>
        <v>0</v>
      </c>
      <c r="H2303" s="34">
        <f t="shared" ca="1" si="671"/>
        <v>-727.73515742038546</v>
      </c>
      <c r="I2303" s="34">
        <f t="shared" ca="1" si="672"/>
        <v>2572.2648425796147</v>
      </c>
      <c r="J2303" s="18">
        <f ca="1">SUM(INDIRECT(ADDRESS(ROW(F2303),COLUMN(F2303),4)):INDIRECT(ADDRESS(ROW(F2303)+N$5-1,COLUMN(F2303),4)))</f>
        <v>23100</v>
      </c>
      <c r="K2303" s="18">
        <f t="shared" ca="1" si="673"/>
        <v>16350</v>
      </c>
      <c r="L2303" s="18">
        <f t="shared" ca="1" si="683"/>
        <v>0</v>
      </c>
      <c r="M2303" s="18">
        <f t="shared" ca="1" si="667"/>
        <v>0</v>
      </c>
      <c r="N2303" s="34">
        <f t="shared" ca="1" si="674"/>
        <v>12373.703530433377</v>
      </c>
      <c r="P2303" s="18">
        <f t="shared" ca="1" si="668"/>
        <v>727.73515742038546</v>
      </c>
      <c r="Q2303" s="47">
        <f ca="1">SUM(L$15:L2303)-SUM(M$15:M2303)</f>
        <v>16350</v>
      </c>
      <c r="R2303" s="47" t="str">
        <f t="shared" ca="1" si="669"/>
        <v>M2306</v>
      </c>
      <c r="S2303" s="40">
        <f t="shared" ca="1" si="675"/>
        <v>0</v>
      </c>
      <c r="T2303" s="46">
        <f t="shared" ca="1" si="676"/>
        <v>57</v>
      </c>
      <c r="X2303" s="74">
        <f t="shared" ca="1" si="677"/>
        <v>-0.72773515742038541</v>
      </c>
      <c r="Y2303" s="75">
        <f t="shared" ca="1" si="678"/>
        <v>-0.72773515742038541</v>
      </c>
      <c r="Z2303" s="74">
        <f t="shared" ca="1" si="679"/>
        <v>0.48300167500303781</v>
      </c>
      <c r="AA2303" s="76">
        <f t="shared" ca="1" si="680"/>
        <v>-727.73515742038546</v>
      </c>
      <c r="AB2303" s="76">
        <f t="shared" ca="1" si="681"/>
        <v>483.0016750030378</v>
      </c>
    </row>
    <row r="2304" spans="1:28" x14ac:dyDescent="0.25">
      <c r="A2304" s="2">
        <f t="shared" si="682"/>
        <v>10</v>
      </c>
      <c r="B2304" s="16">
        <f ca="1">VLOOKUP(A2304,PERIODS!$O$4:$P$33,2,FALSE)</f>
        <v>3.3000000000000002E-2</v>
      </c>
      <c r="C2304" s="15"/>
      <c r="D2304" s="18">
        <v>2290</v>
      </c>
      <c r="E2304" s="34">
        <f t="shared" ca="1" si="684"/>
        <v>12373.703530433377</v>
      </c>
      <c r="F2304" s="34">
        <f t="shared" ca="1" si="666"/>
        <v>3300</v>
      </c>
      <c r="G2304" s="69">
        <f t="shared" ca="1" si="670"/>
        <v>0</v>
      </c>
      <c r="H2304" s="34">
        <f t="shared" ca="1" si="671"/>
        <v>440.81946428764502</v>
      </c>
      <c r="I2304" s="34">
        <f t="shared" ca="1" si="672"/>
        <v>3740.8194642876451</v>
      </c>
      <c r="J2304" s="18">
        <f ca="1">SUM(INDIRECT(ADDRESS(ROW(F2304),COLUMN(F2304),4)):INDIRECT(ADDRESS(ROW(F2304)+N$5-1,COLUMN(F2304),4)))</f>
        <v>23100</v>
      </c>
      <c r="K2304" s="18">
        <f t="shared" ca="1" si="673"/>
        <v>0</v>
      </c>
      <c r="L2304" s="18">
        <f t="shared" ca="1" si="683"/>
        <v>0</v>
      </c>
      <c r="M2304" s="18">
        <f t="shared" ca="1" si="667"/>
        <v>16350</v>
      </c>
      <c r="N2304" s="34">
        <f t="shared" ca="1" si="674"/>
        <v>24982.884066145733</v>
      </c>
      <c r="P2304" s="18">
        <f t="shared" ca="1" si="668"/>
        <v>440.81946428764502</v>
      </c>
      <c r="Q2304" s="47">
        <f ca="1">SUM(L$15:L2304)-SUM(M$15:M2304)</f>
        <v>0</v>
      </c>
      <c r="R2304" s="47" t="str">
        <f t="shared" ca="1" si="669"/>
        <v>M2307</v>
      </c>
      <c r="S2304" s="40">
        <f t="shared" ca="1" si="675"/>
        <v>0</v>
      </c>
      <c r="T2304" s="46">
        <f t="shared" ca="1" si="676"/>
        <v>20</v>
      </c>
      <c r="X2304" s="74">
        <f t="shared" ca="1" si="677"/>
        <v>0.44081946428764501</v>
      </c>
      <c r="Y2304" s="75">
        <f t="shared" ca="1" si="678"/>
        <v>0.44081946428764501</v>
      </c>
      <c r="Z2304" s="74">
        <f t="shared" ca="1" si="679"/>
        <v>1.55398012810682</v>
      </c>
      <c r="AA2304" s="76">
        <f t="shared" ca="1" si="680"/>
        <v>440.81946428764502</v>
      </c>
      <c r="AB2304" s="76">
        <f t="shared" ca="1" si="681"/>
        <v>1553.9801281068198</v>
      </c>
    </row>
    <row r="2305" spans="1:28" x14ac:dyDescent="0.25">
      <c r="A2305" s="2">
        <f t="shared" si="682"/>
        <v>11</v>
      </c>
      <c r="B2305" s="16">
        <f ca="1">VLOOKUP(A2305,PERIODS!$O$4:$P$33,2,FALSE)</f>
        <v>3.3000000000000002E-2</v>
      </c>
      <c r="C2305" s="15"/>
      <c r="D2305" s="18">
        <v>2291</v>
      </c>
      <c r="E2305" s="34">
        <f t="shared" ca="1" si="684"/>
        <v>24982.884066145733</v>
      </c>
      <c r="F2305" s="34">
        <f t="shared" ca="1" si="666"/>
        <v>3300</v>
      </c>
      <c r="G2305" s="69">
        <f t="shared" ca="1" si="670"/>
        <v>0</v>
      </c>
      <c r="H2305" s="34">
        <f t="shared" ca="1" si="671"/>
        <v>-1396.7349945571493</v>
      </c>
      <c r="I2305" s="34">
        <f t="shared" ca="1" si="672"/>
        <v>1903.2650054428507</v>
      </c>
      <c r="J2305" s="18">
        <f ca="1">SUM(INDIRECT(ADDRESS(ROW(F2305),COLUMN(F2305),4)):INDIRECT(ADDRESS(ROW(F2305)+N$5-1,COLUMN(F2305),4)))</f>
        <v>23300</v>
      </c>
      <c r="K2305" s="18">
        <f t="shared" ca="1" si="673"/>
        <v>0</v>
      </c>
      <c r="L2305" s="18">
        <f t="shared" ca="1" si="683"/>
        <v>0</v>
      </c>
      <c r="M2305" s="18">
        <f t="shared" ca="1" si="667"/>
        <v>0</v>
      </c>
      <c r="N2305" s="34">
        <f t="shared" ca="1" si="674"/>
        <v>23079.61906070288</v>
      </c>
      <c r="P2305" s="18">
        <f t="shared" ca="1" si="668"/>
        <v>1396.7349945571493</v>
      </c>
      <c r="Q2305" s="47">
        <f ca="1">SUM(L$15:L2305)-SUM(M$15:M2305)</f>
        <v>0</v>
      </c>
      <c r="R2305" s="47" t="str">
        <f t="shared" ca="1" si="669"/>
        <v>M2308</v>
      </c>
      <c r="S2305" s="40">
        <f t="shared" ca="1" si="675"/>
        <v>0</v>
      </c>
      <c r="T2305" s="46">
        <f t="shared" ca="1" si="676"/>
        <v>21</v>
      </c>
      <c r="X2305" s="74">
        <f t="shared" ca="1" si="677"/>
        <v>-1.3967349945571492</v>
      </c>
      <c r="Y2305" s="75">
        <f t="shared" ca="1" si="678"/>
        <v>-1.3967349945571492</v>
      </c>
      <c r="Z2305" s="74">
        <f t="shared" ca="1" si="679"/>
        <v>0.24740342019667805</v>
      </c>
      <c r="AA2305" s="76">
        <f t="shared" ca="1" si="680"/>
        <v>-1396.7349945571493</v>
      </c>
      <c r="AB2305" s="76">
        <f t="shared" ca="1" si="681"/>
        <v>247.40342019667804</v>
      </c>
    </row>
    <row r="2306" spans="1:28" x14ac:dyDescent="0.25">
      <c r="A2306" s="2">
        <f t="shared" si="682"/>
        <v>12</v>
      </c>
      <c r="B2306" s="16">
        <f ca="1">VLOOKUP(A2306,PERIODS!$O$4:$P$33,2,FALSE)</f>
        <v>3.3000000000000002E-2</v>
      </c>
      <c r="C2306" s="15"/>
      <c r="D2306" s="18">
        <v>2292</v>
      </c>
      <c r="E2306" s="34">
        <f t="shared" ca="1" si="684"/>
        <v>23079.61906070288</v>
      </c>
      <c r="F2306" s="34">
        <f t="shared" ca="1" si="666"/>
        <v>3300</v>
      </c>
      <c r="G2306" s="69">
        <f t="shared" ca="1" si="670"/>
        <v>0</v>
      </c>
      <c r="H2306" s="34">
        <f t="shared" ca="1" si="671"/>
        <v>296.05659164192531</v>
      </c>
      <c r="I2306" s="34">
        <f t="shared" ca="1" si="672"/>
        <v>3596.0565916419255</v>
      </c>
      <c r="J2306" s="18">
        <f ca="1">SUM(INDIRECT(ADDRESS(ROW(F2306),COLUMN(F2306),4)):INDIRECT(ADDRESS(ROW(F2306)+N$5-1,COLUMN(F2306),4)))</f>
        <v>23500</v>
      </c>
      <c r="K2306" s="18">
        <f t="shared" ca="1" si="673"/>
        <v>16350</v>
      </c>
      <c r="L2306" s="18">
        <f t="shared" ca="1" si="683"/>
        <v>16350</v>
      </c>
      <c r="M2306" s="18">
        <f t="shared" ca="1" si="667"/>
        <v>0</v>
      </c>
      <c r="N2306" s="34">
        <f t="shared" ca="1" si="674"/>
        <v>19483.562469060955</v>
      </c>
      <c r="P2306" s="18">
        <f t="shared" ca="1" si="668"/>
        <v>296.05659164192531</v>
      </c>
      <c r="Q2306" s="47">
        <f ca="1">SUM(L$15:L2306)-SUM(M$15:M2306)</f>
        <v>16350</v>
      </c>
      <c r="R2306" s="47" t="str">
        <f t="shared" ca="1" si="669"/>
        <v>M2309</v>
      </c>
      <c r="S2306" s="40">
        <f t="shared" ca="1" si="675"/>
        <v>0</v>
      </c>
      <c r="T2306" s="46">
        <f t="shared" ca="1" si="676"/>
        <v>6</v>
      </c>
      <c r="X2306" s="74">
        <f t="shared" ca="1" si="677"/>
        <v>0.29605659164192533</v>
      </c>
      <c r="Y2306" s="75">
        <f t="shared" ca="1" si="678"/>
        <v>0.29605659164192533</v>
      </c>
      <c r="Z2306" s="74">
        <f t="shared" ca="1" si="679"/>
        <v>1.3445462447586976</v>
      </c>
      <c r="AA2306" s="76">
        <f t="shared" ca="1" si="680"/>
        <v>296.05659164192531</v>
      </c>
      <c r="AB2306" s="76">
        <f t="shared" ca="1" si="681"/>
        <v>1344.5462447586976</v>
      </c>
    </row>
    <row r="2307" spans="1:28" x14ac:dyDescent="0.25">
      <c r="A2307" s="2">
        <f t="shared" si="682"/>
        <v>13</v>
      </c>
      <c r="B2307" s="16">
        <f ca="1">VLOOKUP(A2307,PERIODS!$O$4:$P$33,2,FALSE)</f>
        <v>3.3000000000000002E-2</v>
      </c>
      <c r="C2307" s="15"/>
      <c r="D2307" s="18">
        <v>2293</v>
      </c>
      <c r="E2307" s="34">
        <f t="shared" ca="1" si="684"/>
        <v>19483.562469060955</v>
      </c>
      <c r="F2307" s="34">
        <f t="shared" ca="1" si="666"/>
        <v>3300</v>
      </c>
      <c r="G2307" s="69">
        <f t="shared" ca="1" si="670"/>
        <v>0</v>
      </c>
      <c r="H2307" s="34">
        <f t="shared" ca="1" si="671"/>
        <v>1023.3811478779809</v>
      </c>
      <c r="I2307" s="34">
        <f t="shared" ca="1" si="672"/>
        <v>4323.3811478779808</v>
      </c>
      <c r="J2307" s="18">
        <f ca="1">SUM(INDIRECT(ADDRESS(ROW(F2307),COLUMN(F2307),4)):INDIRECT(ADDRESS(ROW(F2307)+N$5-1,COLUMN(F2307),4)))</f>
        <v>23700</v>
      </c>
      <c r="K2307" s="18">
        <f t="shared" ca="1" si="673"/>
        <v>16350</v>
      </c>
      <c r="L2307" s="18">
        <f t="shared" ca="1" si="683"/>
        <v>0</v>
      </c>
      <c r="M2307" s="18">
        <f t="shared" ca="1" si="667"/>
        <v>0</v>
      </c>
      <c r="N2307" s="34">
        <f t="shared" ca="1" si="674"/>
        <v>15160.181321182974</v>
      </c>
      <c r="P2307" s="18">
        <f t="shared" ca="1" si="668"/>
        <v>1023.3811478779809</v>
      </c>
      <c r="Q2307" s="47">
        <f ca="1">SUM(L$15:L2307)-SUM(M$15:M2307)</f>
        <v>16350</v>
      </c>
      <c r="R2307" s="47" t="str">
        <f t="shared" ca="1" si="669"/>
        <v>M2310</v>
      </c>
      <c r="S2307" s="40">
        <f t="shared" ca="1" si="675"/>
        <v>0</v>
      </c>
      <c r="T2307" s="46">
        <f t="shared" ca="1" si="676"/>
        <v>7</v>
      </c>
      <c r="X2307" s="74">
        <f t="shared" ca="1" si="677"/>
        <v>1.0233811478779808</v>
      </c>
      <c r="Y2307" s="75">
        <f t="shared" ca="1" si="678"/>
        <v>1.0233811478779808</v>
      </c>
      <c r="Z2307" s="74">
        <f t="shared" ca="1" si="679"/>
        <v>2.7825872152410556</v>
      </c>
      <c r="AA2307" s="76">
        <f t="shared" ca="1" si="680"/>
        <v>1023.3811478779809</v>
      </c>
      <c r="AB2307" s="76">
        <f t="shared" ca="1" si="681"/>
        <v>2782.5872152410557</v>
      </c>
    </row>
    <row r="2308" spans="1:28" x14ac:dyDescent="0.25">
      <c r="A2308" s="2">
        <f t="shared" si="682"/>
        <v>14</v>
      </c>
      <c r="B2308" s="16">
        <f ca="1">VLOOKUP(A2308,PERIODS!$O$4:$P$33,2,FALSE)</f>
        <v>3.3000000000000002E-2</v>
      </c>
      <c r="C2308" s="15"/>
      <c r="D2308" s="18">
        <v>2294</v>
      </c>
      <c r="E2308" s="34">
        <f t="shared" ca="1" si="684"/>
        <v>15160.181321182974</v>
      </c>
      <c r="F2308" s="34">
        <f t="shared" ca="1" si="666"/>
        <v>3300</v>
      </c>
      <c r="G2308" s="69">
        <f t="shared" ca="1" si="670"/>
        <v>0</v>
      </c>
      <c r="H2308" s="34">
        <f t="shared" ca="1" si="671"/>
        <v>-2678.2024389241187</v>
      </c>
      <c r="I2308" s="34">
        <f t="shared" ca="1" si="672"/>
        <v>621.79756107588128</v>
      </c>
      <c r="J2308" s="18">
        <f ca="1">SUM(INDIRECT(ADDRESS(ROW(F2308),COLUMN(F2308),4)):INDIRECT(ADDRESS(ROW(F2308)+N$5-1,COLUMN(F2308),4)))</f>
        <v>23900</v>
      </c>
      <c r="K2308" s="18">
        <f t="shared" ca="1" si="673"/>
        <v>16350</v>
      </c>
      <c r="L2308" s="18">
        <f t="shared" ca="1" si="683"/>
        <v>0</v>
      </c>
      <c r="M2308" s="18">
        <f t="shared" ca="1" si="667"/>
        <v>0</v>
      </c>
      <c r="N2308" s="34">
        <f t="shared" ca="1" si="674"/>
        <v>14538.383760107092</v>
      </c>
      <c r="P2308" s="18">
        <f t="shared" ca="1" si="668"/>
        <v>2678.2024389241187</v>
      </c>
      <c r="Q2308" s="47">
        <f ca="1">SUM(L$15:L2308)-SUM(M$15:M2308)</f>
        <v>16350</v>
      </c>
      <c r="R2308" s="47" t="str">
        <f t="shared" ca="1" si="669"/>
        <v>M2311</v>
      </c>
      <c r="S2308" s="40">
        <f t="shared" ca="1" si="675"/>
        <v>0</v>
      </c>
      <c r="T2308" s="46">
        <f t="shared" ca="1" si="676"/>
        <v>49</v>
      </c>
      <c r="X2308" s="74">
        <f t="shared" ca="1" si="677"/>
        <v>-2.6782024389241186</v>
      </c>
      <c r="Y2308" s="75">
        <f t="shared" ca="1" si="678"/>
        <v>-2.6782024389241186</v>
      </c>
      <c r="Z2308" s="74">
        <f t="shared" ca="1" si="679"/>
        <v>6.8686511449345053E-2</v>
      </c>
      <c r="AA2308" s="76">
        <f t="shared" ca="1" si="680"/>
        <v>-2678.2024389241187</v>
      </c>
      <c r="AB2308" s="76">
        <f t="shared" ca="1" si="681"/>
        <v>68.686511449345048</v>
      </c>
    </row>
    <row r="2309" spans="1:28" x14ac:dyDescent="0.25">
      <c r="A2309" s="2">
        <f t="shared" si="682"/>
        <v>15</v>
      </c>
      <c r="B2309" s="16">
        <f ca="1">VLOOKUP(A2309,PERIODS!$O$4:$P$33,2,FALSE)</f>
        <v>3.3000000000000002E-2</v>
      </c>
      <c r="C2309" s="15"/>
      <c r="D2309" s="18">
        <v>2295</v>
      </c>
      <c r="E2309" s="34">
        <f t="shared" ca="1" si="684"/>
        <v>14538.383760107092</v>
      </c>
      <c r="F2309" s="34">
        <f t="shared" ca="1" si="666"/>
        <v>3300</v>
      </c>
      <c r="G2309" s="69">
        <f t="shared" ca="1" si="670"/>
        <v>0</v>
      </c>
      <c r="H2309" s="34">
        <f t="shared" ca="1" si="671"/>
        <v>-637.89854893970858</v>
      </c>
      <c r="I2309" s="34">
        <f t="shared" ca="1" si="672"/>
        <v>2662.1014510602913</v>
      </c>
      <c r="J2309" s="18">
        <f ca="1">SUM(INDIRECT(ADDRESS(ROW(F2309),COLUMN(F2309),4)):INDIRECT(ADDRESS(ROW(F2309)+N$5-1,COLUMN(F2309),4)))</f>
        <v>24100</v>
      </c>
      <c r="K2309" s="18">
        <f t="shared" ca="1" si="673"/>
        <v>0</v>
      </c>
      <c r="L2309" s="18">
        <f t="shared" ca="1" si="683"/>
        <v>0</v>
      </c>
      <c r="M2309" s="18">
        <f t="shared" ca="1" si="667"/>
        <v>16350</v>
      </c>
      <c r="N2309" s="34">
        <f t="shared" ca="1" si="674"/>
        <v>28226.282309046801</v>
      </c>
      <c r="P2309" s="18">
        <f t="shared" ca="1" si="668"/>
        <v>637.89854893970858</v>
      </c>
      <c r="Q2309" s="47">
        <f ca="1">SUM(L$15:L2309)-SUM(M$15:M2309)</f>
        <v>0</v>
      </c>
      <c r="R2309" s="47" t="str">
        <f t="shared" ca="1" si="669"/>
        <v>M2312</v>
      </c>
      <c r="S2309" s="40">
        <f t="shared" ca="1" si="675"/>
        <v>0</v>
      </c>
      <c r="T2309" s="46">
        <f t="shared" ca="1" si="676"/>
        <v>28</v>
      </c>
      <c r="X2309" s="74">
        <f t="shared" ca="1" si="677"/>
        <v>-0.63789854893970854</v>
      </c>
      <c r="Y2309" s="75">
        <f t="shared" ca="1" si="678"/>
        <v>-0.63789854893970854</v>
      </c>
      <c r="Z2309" s="74">
        <f t="shared" ca="1" si="679"/>
        <v>0.52840166836975988</v>
      </c>
      <c r="AA2309" s="76">
        <f t="shared" ca="1" si="680"/>
        <v>-637.89854893970858</v>
      </c>
      <c r="AB2309" s="76">
        <f t="shared" ca="1" si="681"/>
        <v>528.40166836975993</v>
      </c>
    </row>
    <row r="2310" spans="1:28" x14ac:dyDescent="0.25">
      <c r="A2310" s="2">
        <f t="shared" si="682"/>
        <v>16</v>
      </c>
      <c r="B2310" s="16">
        <f ca="1">VLOOKUP(A2310,PERIODS!$O$4:$P$33,2,FALSE)</f>
        <v>3.3000000000000002E-2</v>
      </c>
      <c r="C2310" s="15"/>
      <c r="D2310" s="18">
        <v>2296</v>
      </c>
      <c r="E2310" s="34">
        <f t="shared" ca="1" si="684"/>
        <v>28226.282309046801</v>
      </c>
      <c r="F2310" s="34">
        <f t="shared" ca="1" si="666"/>
        <v>3300</v>
      </c>
      <c r="G2310" s="69">
        <f t="shared" ca="1" si="670"/>
        <v>0</v>
      </c>
      <c r="H2310" s="34">
        <f t="shared" ca="1" si="671"/>
        <v>1218.7076925859831</v>
      </c>
      <c r="I2310" s="34">
        <f t="shared" ca="1" si="672"/>
        <v>4518.7076925859828</v>
      </c>
      <c r="J2310" s="18">
        <f ca="1">SUM(INDIRECT(ADDRESS(ROW(F2310),COLUMN(F2310),4)):INDIRECT(ADDRESS(ROW(F2310)+N$5-1,COLUMN(F2310),4)))</f>
        <v>24300</v>
      </c>
      <c r="K2310" s="18">
        <f t="shared" ca="1" si="673"/>
        <v>0</v>
      </c>
      <c r="L2310" s="18">
        <f t="shared" ca="1" si="683"/>
        <v>0</v>
      </c>
      <c r="M2310" s="18">
        <f t="shared" ca="1" si="667"/>
        <v>0</v>
      </c>
      <c r="N2310" s="34">
        <f t="shared" ca="1" si="674"/>
        <v>23707.574616460817</v>
      </c>
      <c r="P2310" s="18">
        <f t="shared" ca="1" si="668"/>
        <v>1218.7076925859831</v>
      </c>
      <c r="Q2310" s="47">
        <f ca="1">SUM(L$15:L2310)-SUM(M$15:M2310)</f>
        <v>0</v>
      </c>
      <c r="R2310" s="47" t="str">
        <f t="shared" ca="1" si="669"/>
        <v>M2313</v>
      </c>
      <c r="S2310" s="40">
        <f t="shared" ca="1" si="675"/>
        <v>0</v>
      </c>
      <c r="T2310" s="46">
        <f t="shared" ca="1" si="676"/>
        <v>91</v>
      </c>
      <c r="X2310" s="74">
        <f t="shared" ca="1" si="677"/>
        <v>1.218707692585983</v>
      </c>
      <c r="Y2310" s="75">
        <f t="shared" ca="1" si="678"/>
        <v>1.218707692585983</v>
      </c>
      <c r="Z2310" s="74">
        <f t="shared" ca="1" si="679"/>
        <v>3.3828132729832663</v>
      </c>
      <c r="AA2310" s="76">
        <f t="shared" ca="1" si="680"/>
        <v>1218.7076925859831</v>
      </c>
      <c r="AB2310" s="76">
        <f t="shared" ca="1" si="681"/>
        <v>3382.8132729832664</v>
      </c>
    </row>
    <row r="2311" spans="1:28" x14ac:dyDescent="0.25">
      <c r="A2311" s="2">
        <f t="shared" si="682"/>
        <v>17</v>
      </c>
      <c r="B2311" s="16">
        <f ca="1">VLOOKUP(A2311,PERIODS!$O$4:$P$33,2,FALSE)</f>
        <v>3.5000000000000003E-2</v>
      </c>
      <c r="C2311" s="15"/>
      <c r="D2311" s="18">
        <v>2297</v>
      </c>
      <c r="E2311" s="34">
        <f t="shared" ca="1" si="684"/>
        <v>23707.574616460817</v>
      </c>
      <c r="F2311" s="34">
        <f t="shared" ca="1" si="666"/>
        <v>3500.0000000000005</v>
      </c>
      <c r="G2311" s="69">
        <f t="shared" ca="1" si="670"/>
        <v>0</v>
      </c>
      <c r="H2311" s="34">
        <f t="shared" ca="1" si="671"/>
        <v>326.33236576347906</v>
      </c>
      <c r="I2311" s="34">
        <f t="shared" ca="1" si="672"/>
        <v>3826.3323657634796</v>
      </c>
      <c r="J2311" s="18">
        <f ca="1">SUM(INDIRECT(ADDRESS(ROW(F2311),COLUMN(F2311),4)):INDIRECT(ADDRESS(ROW(F2311)+N$5-1,COLUMN(F2311),4)))</f>
        <v>24500.000000000004</v>
      </c>
      <c r="K2311" s="18">
        <f t="shared" ca="1" si="673"/>
        <v>16350</v>
      </c>
      <c r="L2311" s="18">
        <f t="shared" ca="1" si="683"/>
        <v>16350</v>
      </c>
      <c r="M2311" s="18">
        <f t="shared" ca="1" si="667"/>
        <v>0</v>
      </c>
      <c r="N2311" s="34">
        <f t="shared" ca="1" si="674"/>
        <v>19881.242250697338</v>
      </c>
      <c r="P2311" s="18">
        <f t="shared" ca="1" si="668"/>
        <v>326.33236576347906</v>
      </c>
      <c r="Q2311" s="47">
        <f ca="1">SUM(L$15:L2311)-SUM(M$15:M2311)</f>
        <v>16350</v>
      </c>
      <c r="R2311" s="47" t="str">
        <f t="shared" ca="1" si="669"/>
        <v>M2314</v>
      </c>
      <c r="S2311" s="40">
        <f t="shared" ca="1" si="675"/>
        <v>0</v>
      </c>
      <c r="T2311" s="46">
        <f t="shared" ca="1" si="676"/>
        <v>77</v>
      </c>
      <c r="X2311" s="74">
        <f t="shared" ca="1" si="677"/>
        <v>0.32633236576347907</v>
      </c>
      <c r="Y2311" s="75">
        <f t="shared" ca="1" si="678"/>
        <v>0.32633236576347907</v>
      </c>
      <c r="Z2311" s="74">
        <f t="shared" ca="1" si="679"/>
        <v>1.3858759100394142</v>
      </c>
      <c r="AA2311" s="76">
        <f t="shared" ca="1" si="680"/>
        <v>326.33236576347906</v>
      </c>
      <c r="AB2311" s="76">
        <f t="shared" ca="1" si="681"/>
        <v>1385.8759100394143</v>
      </c>
    </row>
    <row r="2312" spans="1:28" x14ac:dyDescent="0.25">
      <c r="A2312" s="2">
        <f t="shared" si="682"/>
        <v>18</v>
      </c>
      <c r="B2312" s="16">
        <f ca="1">VLOOKUP(A2312,PERIODS!$O$4:$P$33,2,FALSE)</f>
        <v>3.5000000000000003E-2</v>
      </c>
      <c r="C2312" s="15"/>
      <c r="D2312" s="18">
        <v>2298</v>
      </c>
      <c r="E2312" s="34">
        <f t="shared" ca="1" si="684"/>
        <v>19881.242250697338</v>
      </c>
      <c r="F2312" s="34">
        <f t="shared" ca="1" si="666"/>
        <v>3500.0000000000005</v>
      </c>
      <c r="G2312" s="69">
        <f t="shared" ca="1" si="670"/>
        <v>0</v>
      </c>
      <c r="H2312" s="34">
        <f t="shared" ca="1" si="671"/>
        <v>-99.222258043715087</v>
      </c>
      <c r="I2312" s="34">
        <f t="shared" ca="1" si="672"/>
        <v>3400.7777419562854</v>
      </c>
      <c r="J2312" s="18">
        <f ca="1">SUM(INDIRECT(ADDRESS(ROW(F2312),COLUMN(F2312),4)):INDIRECT(ADDRESS(ROW(F2312)+N$5-1,COLUMN(F2312),4)))</f>
        <v>24500.000000000004</v>
      </c>
      <c r="K2312" s="18">
        <f t="shared" ca="1" si="673"/>
        <v>16350</v>
      </c>
      <c r="L2312" s="18">
        <f t="shared" ca="1" si="683"/>
        <v>0</v>
      </c>
      <c r="M2312" s="18">
        <f t="shared" ca="1" si="667"/>
        <v>0</v>
      </c>
      <c r="N2312" s="34">
        <f t="shared" ca="1" si="674"/>
        <v>16480.464508741054</v>
      </c>
      <c r="P2312" s="18">
        <f t="shared" ca="1" si="668"/>
        <v>99.222258043715087</v>
      </c>
      <c r="Q2312" s="47">
        <f ca="1">SUM(L$15:L2312)-SUM(M$15:M2312)</f>
        <v>16350</v>
      </c>
      <c r="R2312" s="47" t="str">
        <f t="shared" ca="1" si="669"/>
        <v>M2315</v>
      </c>
      <c r="S2312" s="40">
        <f t="shared" ca="1" si="675"/>
        <v>0</v>
      </c>
      <c r="T2312" s="46">
        <f t="shared" ca="1" si="676"/>
        <v>43</v>
      </c>
      <c r="X2312" s="74">
        <f t="shared" ca="1" si="677"/>
        <v>-9.9222258043715081E-2</v>
      </c>
      <c r="Y2312" s="75">
        <f t="shared" ca="1" si="678"/>
        <v>-9.9222258043715081E-2</v>
      </c>
      <c r="Z2312" s="74">
        <f t="shared" ca="1" si="679"/>
        <v>0.90554142179072472</v>
      </c>
      <c r="AA2312" s="76">
        <f t="shared" ca="1" si="680"/>
        <v>-99.222258043715087</v>
      </c>
      <c r="AB2312" s="76">
        <f t="shared" ca="1" si="681"/>
        <v>905.54142179072471</v>
      </c>
    </row>
    <row r="2313" spans="1:28" x14ac:dyDescent="0.25">
      <c r="A2313" s="2">
        <f t="shared" si="682"/>
        <v>19</v>
      </c>
      <c r="B2313" s="16">
        <f ca="1">VLOOKUP(A2313,PERIODS!$O$4:$P$33,2,FALSE)</f>
        <v>3.5000000000000003E-2</v>
      </c>
      <c r="C2313" s="15"/>
      <c r="D2313" s="18">
        <v>2299</v>
      </c>
      <c r="E2313" s="34">
        <f t="shared" ca="1" si="684"/>
        <v>16480.464508741054</v>
      </c>
      <c r="F2313" s="34">
        <f t="shared" ca="1" si="666"/>
        <v>3500.0000000000005</v>
      </c>
      <c r="G2313" s="69">
        <f t="shared" ca="1" si="670"/>
        <v>0</v>
      </c>
      <c r="H2313" s="34">
        <f t="shared" ca="1" si="671"/>
        <v>-825.55686434725635</v>
      </c>
      <c r="I2313" s="34">
        <f t="shared" ca="1" si="672"/>
        <v>2674.4431356527439</v>
      </c>
      <c r="J2313" s="18">
        <f ca="1">SUM(INDIRECT(ADDRESS(ROW(F2313),COLUMN(F2313),4)):INDIRECT(ADDRESS(ROW(F2313)+N$5-1,COLUMN(F2313),4)))</f>
        <v>24500.000000000004</v>
      </c>
      <c r="K2313" s="18">
        <f t="shared" ca="1" si="673"/>
        <v>16350</v>
      </c>
      <c r="L2313" s="18">
        <f t="shared" ca="1" si="683"/>
        <v>0</v>
      </c>
      <c r="M2313" s="18">
        <f t="shared" ca="1" si="667"/>
        <v>0</v>
      </c>
      <c r="N2313" s="34">
        <f t="shared" ca="1" si="674"/>
        <v>13806.02137308831</v>
      </c>
      <c r="P2313" s="18">
        <f t="shared" ca="1" si="668"/>
        <v>825.55686434725635</v>
      </c>
      <c r="Q2313" s="47">
        <f ca="1">SUM(L$15:L2313)-SUM(M$15:M2313)</f>
        <v>16350</v>
      </c>
      <c r="R2313" s="47" t="str">
        <f t="shared" ca="1" si="669"/>
        <v>M2316</v>
      </c>
      <c r="S2313" s="40">
        <f t="shared" ca="1" si="675"/>
        <v>0</v>
      </c>
      <c r="T2313" s="46">
        <f t="shared" ca="1" si="676"/>
        <v>35</v>
      </c>
      <c r="X2313" s="74">
        <f t="shared" ca="1" si="677"/>
        <v>-0.82555686434725639</v>
      </c>
      <c r="Y2313" s="75">
        <f t="shared" ca="1" si="678"/>
        <v>-0.82555686434725639</v>
      </c>
      <c r="Z2313" s="74">
        <f t="shared" ca="1" si="679"/>
        <v>0.43799102295719022</v>
      </c>
      <c r="AA2313" s="76">
        <f t="shared" ca="1" si="680"/>
        <v>-825.55686434725635</v>
      </c>
      <c r="AB2313" s="76">
        <f t="shared" ca="1" si="681"/>
        <v>437.99102295719024</v>
      </c>
    </row>
    <row r="2314" spans="1:28" x14ac:dyDescent="0.25">
      <c r="A2314" s="2">
        <f t="shared" si="682"/>
        <v>20</v>
      </c>
      <c r="B2314" s="16">
        <f ca="1">VLOOKUP(A2314,PERIODS!$O$4:$P$33,2,FALSE)</f>
        <v>3.5000000000000003E-2</v>
      </c>
      <c r="C2314" s="15"/>
      <c r="D2314" s="18">
        <v>2300</v>
      </c>
      <c r="E2314" s="34">
        <f t="shared" ca="1" si="684"/>
        <v>13806.02137308831</v>
      </c>
      <c r="F2314" s="34">
        <f t="shared" ca="1" si="666"/>
        <v>3500.0000000000005</v>
      </c>
      <c r="G2314" s="69">
        <f t="shared" ca="1" si="670"/>
        <v>0</v>
      </c>
      <c r="H2314" s="34">
        <f t="shared" ca="1" si="671"/>
        <v>-1689.2312362670677</v>
      </c>
      <c r="I2314" s="34">
        <f t="shared" ca="1" si="672"/>
        <v>1810.7687637329327</v>
      </c>
      <c r="J2314" s="18">
        <f ca="1">SUM(INDIRECT(ADDRESS(ROW(F2314),COLUMN(F2314),4)):INDIRECT(ADDRESS(ROW(F2314)+N$5-1,COLUMN(F2314),4)))</f>
        <v>24500.000000000004</v>
      </c>
      <c r="K2314" s="18">
        <f t="shared" ca="1" si="673"/>
        <v>0</v>
      </c>
      <c r="L2314" s="18">
        <f t="shared" ca="1" si="683"/>
        <v>0</v>
      </c>
      <c r="M2314" s="18">
        <f t="shared" ca="1" si="667"/>
        <v>16350</v>
      </c>
      <c r="N2314" s="34">
        <f t="shared" ca="1" si="674"/>
        <v>28345.252609355375</v>
      </c>
      <c r="P2314" s="18">
        <f t="shared" ca="1" si="668"/>
        <v>1689.2312362670677</v>
      </c>
      <c r="Q2314" s="47">
        <f ca="1">SUM(L$15:L2314)-SUM(M$15:M2314)</f>
        <v>0</v>
      </c>
      <c r="R2314" s="47" t="str">
        <f t="shared" ca="1" si="669"/>
        <v>M2317</v>
      </c>
      <c r="S2314" s="40">
        <f t="shared" ca="1" si="675"/>
        <v>0</v>
      </c>
      <c r="T2314" s="46">
        <f t="shared" ca="1" si="676"/>
        <v>72</v>
      </c>
      <c r="X2314" s="74">
        <f t="shared" ca="1" si="677"/>
        <v>-1.6892312362670678</v>
      </c>
      <c r="Y2314" s="75">
        <f t="shared" ca="1" si="678"/>
        <v>-1.6892312362670678</v>
      </c>
      <c r="Z2314" s="74">
        <f t="shared" ca="1" si="679"/>
        <v>0.18466143045033306</v>
      </c>
      <c r="AA2314" s="76">
        <f t="shared" ca="1" si="680"/>
        <v>-1689.2312362670677</v>
      </c>
      <c r="AB2314" s="76">
        <f t="shared" ca="1" si="681"/>
        <v>184.66143045033306</v>
      </c>
    </row>
    <row r="2315" spans="1:28" x14ac:dyDescent="0.25">
      <c r="A2315" s="2">
        <f t="shared" si="682"/>
        <v>21</v>
      </c>
      <c r="B2315" s="16">
        <f ca="1">VLOOKUP(A2315,PERIODS!$O$4:$P$33,2,FALSE)</f>
        <v>3.5000000000000003E-2</v>
      </c>
      <c r="C2315" s="15"/>
      <c r="D2315" s="18">
        <v>2301</v>
      </c>
      <c r="E2315" s="34">
        <f t="shared" ca="1" si="684"/>
        <v>28345.252609355375</v>
      </c>
      <c r="F2315" s="34">
        <f t="shared" ca="1" si="666"/>
        <v>3500.0000000000005</v>
      </c>
      <c r="G2315" s="69">
        <f t="shared" ca="1" si="670"/>
        <v>0</v>
      </c>
      <c r="H2315" s="34">
        <f t="shared" ca="1" si="671"/>
        <v>-429.11786079258763</v>
      </c>
      <c r="I2315" s="34">
        <f t="shared" ca="1" si="672"/>
        <v>3070.8821392074128</v>
      </c>
      <c r="J2315" s="18">
        <f ca="1">SUM(INDIRECT(ADDRESS(ROW(F2315),COLUMN(F2315),4)):INDIRECT(ADDRESS(ROW(F2315)+N$5-1,COLUMN(F2315),4)))</f>
        <v>24500.000000000004</v>
      </c>
      <c r="K2315" s="18">
        <f t="shared" ca="1" si="673"/>
        <v>0</v>
      </c>
      <c r="L2315" s="18">
        <f t="shared" ca="1" si="683"/>
        <v>0</v>
      </c>
      <c r="M2315" s="18">
        <f t="shared" ca="1" si="667"/>
        <v>0</v>
      </c>
      <c r="N2315" s="34">
        <f t="shared" ca="1" si="674"/>
        <v>25274.370470147962</v>
      </c>
      <c r="P2315" s="18">
        <f t="shared" ca="1" si="668"/>
        <v>429.11786079258763</v>
      </c>
      <c r="Q2315" s="47">
        <f ca="1">SUM(L$15:L2315)-SUM(M$15:M2315)</f>
        <v>0</v>
      </c>
      <c r="R2315" s="47" t="str">
        <f t="shared" ca="1" si="669"/>
        <v>M2318</v>
      </c>
      <c r="S2315" s="40">
        <f t="shared" ca="1" si="675"/>
        <v>0</v>
      </c>
      <c r="T2315" s="46">
        <f t="shared" ca="1" si="676"/>
        <v>79</v>
      </c>
      <c r="X2315" s="74">
        <f t="shared" ca="1" si="677"/>
        <v>-0.42911786079258762</v>
      </c>
      <c r="Y2315" s="75">
        <f t="shared" ca="1" si="678"/>
        <v>-0.42911786079258762</v>
      </c>
      <c r="Z2315" s="74">
        <f t="shared" ca="1" si="679"/>
        <v>0.65108318747818572</v>
      </c>
      <c r="AA2315" s="76">
        <f t="shared" ca="1" si="680"/>
        <v>-429.11786079258763</v>
      </c>
      <c r="AB2315" s="76">
        <f t="shared" ca="1" si="681"/>
        <v>651.08318747818566</v>
      </c>
    </row>
    <row r="2316" spans="1:28" x14ac:dyDescent="0.25">
      <c r="A2316" s="2">
        <f t="shared" si="682"/>
        <v>22</v>
      </c>
      <c r="B2316" s="16">
        <f ca="1">VLOOKUP(A2316,PERIODS!$O$4:$P$33,2,FALSE)</f>
        <v>3.5000000000000003E-2</v>
      </c>
      <c r="C2316" s="15"/>
      <c r="D2316" s="18">
        <v>2302</v>
      </c>
      <c r="E2316" s="34">
        <f t="shared" ca="1" si="684"/>
        <v>25274.370470147962</v>
      </c>
      <c r="F2316" s="34">
        <f t="shared" ca="1" si="666"/>
        <v>3500.0000000000005</v>
      </c>
      <c r="G2316" s="69">
        <f t="shared" ca="1" si="670"/>
        <v>0</v>
      </c>
      <c r="H2316" s="34">
        <f t="shared" ca="1" si="671"/>
        <v>-324.13337487052149</v>
      </c>
      <c r="I2316" s="34">
        <f t="shared" ca="1" si="672"/>
        <v>3175.866625129479</v>
      </c>
      <c r="J2316" s="18">
        <f ca="1">SUM(INDIRECT(ADDRESS(ROW(F2316),COLUMN(F2316),4)):INDIRECT(ADDRESS(ROW(F2316)+N$5-1,COLUMN(F2316),4)))</f>
        <v>25000.000000000004</v>
      </c>
      <c r="K2316" s="18">
        <f t="shared" ca="1" si="673"/>
        <v>0</v>
      </c>
      <c r="L2316" s="18">
        <f t="shared" ca="1" si="683"/>
        <v>0</v>
      </c>
      <c r="M2316" s="18">
        <f t="shared" ca="1" si="667"/>
        <v>0</v>
      </c>
      <c r="N2316" s="34">
        <f t="shared" ca="1" si="674"/>
        <v>22098.503845018484</v>
      </c>
      <c r="P2316" s="18">
        <f t="shared" ca="1" si="668"/>
        <v>324.13337487052149</v>
      </c>
      <c r="Q2316" s="47">
        <f ca="1">SUM(L$15:L2316)-SUM(M$15:M2316)</f>
        <v>0</v>
      </c>
      <c r="R2316" s="47" t="str">
        <f t="shared" ca="1" si="669"/>
        <v>M2319</v>
      </c>
      <c r="S2316" s="40">
        <f t="shared" ca="1" si="675"/>
        <v>0</v>
      </c>
      <c r="T2316" s="46">
        <f t="shared" ca="1" si="676"/>
        <v>61</v>
      </c>
      <c r="X2316" s="74">
        <f t="shared" ca="1" si="677"/>
        <v>-0.32413337487052152</v>
      </c>
      <c r="Y2316" s="75">
        <f t="shared" ca="1" si="678"/>
        <v>-0.32413337487052152</v>
      </c>
      <c r="Z2316" s="74">
        <f t="shared" ca="1" si="679"/>
        <v>0.72315378540502162</v>
      </c>
      <c r="AA2316" s="76">
        <f t="shared" ca="1" si="680"/>
        <v>-324.13337487052149</v>
      </c>
      <c r="AB2316" s="76">
        <f t="shared" ca="1" si="681"/>
        <v>723.15378540502161</v>
      </c>
    </row>
    <row r="2317" spans="1:28" x14ac:dyDescent="0.25">
      <c r="A2317" s="2">
        <f t="shared" si="682"/>
        <v>23</v>
      </c>
      <c r="B2317" s="16">
        <f ca="1">VLOOKUP(A2317,PERIODS!$O$4:$P$33,2,FALSE)</f>
        <v>3.5000000000000003E-2</v>
      </c>
      <c r="C2317" s="15"/>
      <c r="D2317" s="18">
        <v>2303</v>
      </c>
      <c r="E2317" s="34">
        <f t="shared" ca="1" si="684"/>
        <v>22098.503845018484</v>
      </c>
      <c r="F2317" s="34">
        <f t="shared" ca="1" si="666"/>
        <v>3500.0000000000005</v>
      </c>
      <c r="G2317" s="69">
        <f t="shared" ca="1" si="670"/>
        <v>0</v>
      </c>
      <c r="H2317" s="34">
        <f t="shared" ca="1" si="671"/>
        <v>1922.0702176704153</v>
      </c>
      <c r="I2317" s="34">
        <f t="shared" ca="1" si="672"/>
        <v>5422.0702176704162</v>
      </c>
      <c r="J2317" s="18">
        <f ca="1">SUM(INDIRECT(ADDRESS(ROW(F2317),COLUMN(F2317),4)):INDIRECT(ADDRESS(ROW(F2317)+N$5-1,COLUMN(F2317),4)))</f>
        <v>25500.000000000004</v>
      </c>
      <c r="K2317" s="18">
        <f t="shared" ca="1" si="673"/>
        <v>16350</v>
      </c>
      <c r="L2317" s="18">
        <f t="shared" ca="1" si="683"/>
        <v>16350</v>
      </c>
      <c r="M2317" s="18">
        <f t="shared" ca="1" si="667"/>
        <v>0</v>
      </c>
      <c r="N2317" s="34">
        <f t="shared" ca="1" si="674"/>
        <v>16676.433627348066</v>
      </c>
      <c r="P2317" s="18">
        <f t="shared" ca="1" si="668"/>
        <v>1922.0702176704153</v>
      </c>
      <c r="Q2317" s="47">
        <f ca="1">SUM(L$15:L2317)-SUM(M$15:M2317)</f>
        <v>16350</v>
      </c>
      <c r="R2317" s="47" t="str">
        <f t="shared" ca="1" si="669"/>
        <v>M2320</v>
      </c>
      <c r="S2317" s="40">
        <f t="shared" ca="1" si="675"/>
        <v>0</v>
      </c>
      <c r="T2317" s="46">
        <f t="shared" ca="1" si="676"/>
        <v>95</v>
      </c>
      <c r="X2317" s="74">
        <f t="shared" ca="1" si="677"/>
        <v>1.9220702176704154</v>
      </c>
      <c r="Y2317" s="75">
        <f t="shared" ca="1" si="678"/>
        <v>1.9220702176704154</v>
      </c>
      <c r="Z2317" s="74">
        <f t="shared" ca="1" si="679"/>
        <v>6.8350939647708131</v>
      </c>
      <c r="AA2317" s="76">
        <f t="shared" ca="1" si="680"/>
        <v>1922.0702176704153</v>
      </c>
      <c r="AB2317" s="76">
        <f t="shared" ca="1" si="681"/>
        <v>6835.0939647708128</v>
      </c>
    </row>
    <row r="2318" spans="1:28" x14ac:dyDescent="0.25">
      <c r="A2318" s="2">
        <f t="shared" si="682"/>
        <v>24</v>
      </c>
      <c r="B2318" s="16">
        <f ca="1">VLOOKUP(A2318,PERIODS!$O$4:$P$33,2,FALSE)</f>
        <v>3.5000000000000003E-2</v>
      </c>
      <c r="C2318" s="15"/>
      <c r="D2318" s="18">
        <v>2304</v>
      </c>
      <c r="E2318" s="34">
        <f t="shared" ca="1" si="684"/>
        <v>16676.433627348066</v>
      </c>
      <c r="F2318" s="34">
        <f t="shared" ca="1" si="666"/>
        <v>3500.0000000000005</v>
      </c>
      <c r="G2318" s="69">
        <f t="shared" ca="1" si="670"/>
        <v>0</v>
      </c>
      <c r="H2318" s="34">
        <f t="shared" ca="1" si="671"/>
        <v>-1179.6821860752189</v>
      </c>
      <c r="I2318" s="34">
        <f t="shared" ca="1" si="672"/>
        <v>2320.3178139247816</v>
      </c>
      <c r="J2318" s="18">
        <f ca="1">SUM(INDIRECT(ADDRESS(ROW(F2318),COLUMN(F2318),4)):INDIRECT(ADDRESS(ROW(F2318)+N$5-1,COLUMN(F2318),4)))</f>
        <v>26000</v>
      </c>
      <c r="K2318" s="18">
        <f t="shared" ca="1" si="673"/>
        <v>16350</v>
      </c>
      <c r="L2318" s="18">
        <f t="shared" ca="1" si="683"/>
        <v>0</v>
      </c>
      <c r="M2318" s="18">
        <f t="shared" ca="1" si="667"/>
        <v>0</v>
      </c>
      <c r="N2318" s="34">
        <f t="shared" ca="1" si="674"/>
        <v>14356.115813423285</v>
      </c>
      <c r="P2318" s="18">
        <f t="shared" ca="1" si="668"/>
        <v>1179.6821860752189</v>
      </c>
      <c r="Q2318" s="47">
        <f ca="1">SUM(L$15:L2318)-SUM(M$15:M2318)</f>
        <v>16350</v>
      </c>
      <c r="R2318" s="47" t="str">
        <f t="shared" ca="1" si="669"/>
        <v>M2321</v>
      </c>
      <c r="S2318" s="40">
        <f t="shared" ca="1" si="675"/>
        <v>0</v>
      </c>
      <c r="T2318" s="46">
        <f t="shared" ca="1" si="676"/>
        <v>71</v>
      </c>
      <c r="X2318" s="74">
        <f t="shared" ca="1" si="677"/>
        <v>-1.1796821860752189</v>
      </c>
      <c r="Y2318" s="75">
        <f t="shared" ca="1" si="678"/>
        <v>-1.1796821860752189</v>
      </c>
      <c r="Z2318" s="74">
        <f t="shared" ca="1" si="679"/>
        <v>0.30737641158314261</v>
      </c>
      <c r="AA2318" s="76">
        <f t="shared" ca="1" si="680"/>
        <v>-1179.6821860752189</v>
      </c>
      <c r="AB2318" s="76">
        <f t="shared" ca="1" si="681"/>
        <v>307.37641158314261</v>
      </c>
    </row>
    <row r="2319" spans="1:28" x14ac:dyDescent="0.25">
      <c r="A2319" s="2">
        <f t="shared" si="682"/>
        <v>25</v>
      </c>
      <c r="B2319" s="16">
        <f ca="1">VLOOKUP(A2319,PERIODS!$O$4:$P$33,2,FALSE)</f>
        <v>3.5000000000000003E-2</v>
      </c>
      <c r="C2319" s="15"/>
      <c r="D2319" s="18">
        <v>2305</v>
      </c>
      <c r="E2319" s="34">
        <f t="shared" ca="1" si="684"/>
        <v>14356.115813423285</v>
      </c>
      <c r="F2319" s="34">
        <f t="shared" ref="F2319:F2382" ca="1" si="685">F$2*B2319</f>
        <v>3500.0000000000005</v>
      </c>
      <c r="G2319" s="69">
        <f t="shared" ca="1" si="670"/>
        <v>0</v>
      </c>
      <c r="H2319" s="34">
        <f t="shared" ca="1" si="671"/>
        <v>-352.13923824562852</v>
      </c>
      <c r="I2319" s="34">
        <f t="shared" ca="1" si="672"/>
        <v>3147.8607617543721</v>
      </c>
      <c r="J2319" s="18">
        <f ca="1">SUM(INDIRECT(ADDRESS(ROW(F2319),COLUMN(F2319),4)):INDIRECT(ADDRESS(ROW(F2319)+N$5-1,COLUMN(F2319),4)))</f>
        <v>24900</v>
      </c>
      <c r="K2319" s="18">
        <f t="shared" ca="1" si="673"/>
        <v>16350</v>
      </c>
      <c r="L2319" s="18">
        <f t="shared" ca="1" si="683"/>
        <v>0</v>
      </c>
      <c r="M2319" s="18">
        <f t="shared" ref="M2319:M2382" ca="1" si="686">SUMIF($R$15:$R$8014,ADDRESS(ROW(M2319),COLUMN(M2319),4),$L$15:$L$8014)</f>
        <v>0</v>
      </c>
      <c r="N2319" s="34">
        <f t="shared" ca="1" si="674"/>
        <v>11208.255051668912</v>
      </c>
      <c r="P2319" s="18">
        <f t="shared" ref="P2319:P2382" ca="1" si="687">ABS(H2319)</f>
        <v>352.13923824562852</v>
      </c>
      <c r="Q2319" s="47">
        <f ca="1">SUM(L$15:L2319)-SUM(M$15:M2319)</f>
        <v>16350</v>
      </c>
      <c r="R2319" s="47" t="str">
        <f t="shared" ref="R2319:R2382" ca="1" si="688">ADDRESS(ROW(M2319)+$N$3+RANDBETWEEN(-$N$4,$N$4),COLUMN(M2319),4)</f>
        <v>M2322</v>
      </c>
      <c r="S2319" s="40">
        <f t="shared" ca="1" si="675"/>
        <v>0</v>
      </c>
      <c r="T2319" s="46">
        <f t="shared" ca="1" si="676"/>
        <v>30</v>
      </c>
      <c r="X2319" s="74">
        <f t="shared" ca="1" si="677"/>
        <v>-0.35213923824562854</v>
      </c>
      <c r="Y2319" s="75">
        <f t="shared" ca="1" si="678"/>
        <v>-0.35213923824562854</v>
      </c>
      <c r="Z2319" s="74">
        <f t="shared" ca="1" si="679"/>
        <v>0.70318220530300257</v>
      </c>
      <c r="AA2319" s="76">
        <f t="shared" ca="1" si="680"/>
        <v>-352.13923824562852</v>
      </c>
      <c r="AB2319" s="76">
        <f t="shared" ca="1" si="681"/>
        <v>703.18220530300255</v>
      </c>
    </row>
    <row r="2320" spans="1:28" x14ac:dyDescent="0.25">
      <c r="A2320" s="2">
        <f t="shared" si="682"/>
        <v>26</v>
      </c>
      <c r="B2320" s="16">
        <f ca="1">VLOOKUP(A2320,PERIODS!$O$4:$P$33,2,FALSE)</f>
        <v>3.5000000000000003E-2</v>
      </c>
      <c r="C2320" s="15"/>
      <c r="D2320" s="18">
        <v>2306</v>
      </c>
      <c r="E2320" s="34">
        <f t="shared" ca="1" si="684"/>
        <v>11208.255051668912</v>
      </c>
      <c r="F2320" s="34">
        <f t="shared" ca="1" si="685"/>
        <v>3500.0000000000005</v>
      </c>
      <c r="G2320" s="69">
        <f t="shared" ref="G2320:G2383" ca="1" si="689">((2*RAND()*$F$5)-$F$5)*E2320</f>
        <v>0</v>
      </c>
      <c r="H2320" s="34">
        <f t="shared" ref="H2320:H2383" ca="1" si="690">IF($S$3="NORM",AA2320,IF($S$3="LOGNORM",AB2320,0))</f>
        <v>-226.01650423762683</v>
      </c>
      <c r="I2320" s="34">
        <f t="shared" ref="I2320:I2383" ca="1" si="691">IF(F2320+H2320&lt;0,0,F2320+H2320)</f>
        <v>3273.9834957623734</v>
      </c>
      <c r="J2320" s="18">
        <f ca="1">SUM(INDIRECT(ADDRESS(ROW(F2320),COLUMN(F2320),4)):INDIRECT(ADDRESS(ROW(F2320)+N$5-1,COLUMN(F2320),4)))</f>
        <v>23900</v>
      </c>
      <c r="K2320" s="18">
        <f t="shared" ref="K2320:K2383" ca="1" si="692">Q2320</f>
        <v>0</v>
      </c>
      <c r="L2320" s="18">
        <f t="shared" ca="1" si="683"/>
        <v>0</v>
      </c>
      <c r="M2320" s="18">
        <f t="shared" ca="1" si="686"/>
        <v>16350</v>
      </c>
      <c r="N2320" s="34">
        <f t="shared" ref="N2320:N2383" ca="1" si="693">E2320+G2320-I2320+M2320-S2320</f>
        <v>24284.27155590654</v>
      </c>
      <c r="P2320" s="18">
        <f t="shared" ca="1" si="687"/>
        <v>226.01650423762683</v>
      </c>
      <c r="Q2320" s="47">
        <f ca="1">SUM(L$15:L2320)-SUM(M$15:M2320)</f>
        <v>0</v>
      </c>
      <c r="R2320" s="47" t="str">
        <f t="shared" ca="1" si="688"/>
        <v>M2323</v>
      </c>
      <c r="S2320" s="40">
        <f t="shared" ref="S2320:S2383" ca="1" si="694">IF(T2320&gt;N$6*100,M2320,0)</f>
        <v>0</v>
      </c>
      <c r="T2320" s="46">
        <f t="shared" ref="T2320:T2383" ca="1" si="695">RANDBETWEEN(0,100)</f>
        <v>17</v>
      </c>
      <c r="X2320" s="74">
        <f t="shared" ref="X2320:X2383" ca="1" si="696">NORMINV(RAND(),0,1)</f>
        <v>-0.22601650423762684</v>
      </c>
      <c r="Y2320" s="75">
        <f t="shared" ref="Y2320:Y2383" ca="1" si="697">IF(AND(X2320&gt;$F$6,$F$6&gt;0),$F$6,X2320)</f>
        <v>-0.22601650423762684</v>
      </c>
      <c r="Z2320" s="74">
        <f t="shared" ref="Z2320:Z2383" ca="1" si="698">EXP(Y2320)</f>
        <v>0.79770493604520976</v>
      </c>
      <c r="AA2320" s="76">
        <f t="shared" ref="AA2320:AA2383" ca="1" si="699">$F$3*Y2320</f>
        <v>-226.01650423762683</v>
      </c>
      <c r="AB2320" s="76">
        <f t="shared" ref="AB2320:AB2383" ca="1" si="700">$F$3*Z2320</f>
        <v>797.70493604520971</v>
      </c>
    </row>
    <row r="2321" spans="1:28" x14ac:dyDescent="0.25">
      <c r="A2321" s="2">
        <f t="shared" ref="A2321:A2384" si="701">IF(AND(A2320=12,OR(A$14="MS",A$14="M0")),1,IF(AND(A2320=4,OR(A$14="WS",A$14="W0")),1,IF(AND(A2320=30,OR(A$14="DS",A$14="D0")),1,A2320+1)))</f>
        <v>27</v>
      </c>
      <c r="B2321" s="16">
        <f ca="1">VLOOKUP(A2321,PERIODS!$O$4:$P$33,2,FALSE)</f>
        <v>3.5000000000000003E-2</v>
      </c>
      <c r="C2321" s="15"/>
      <c r="D2321" s="18">
        <v>2307</v>
      </c>
      <c r="E2321" s="34">
        <f t="shared" ca="1" si="684"/>
        <v>24284.27155590654</v>
      </c>
      <c r="F2321" s="34">
        <f t="shared" ca="1" si="685"/>
        <v>3500.0000000000005</v>
      </c>
      <c r="G2321" s="69">
        <f t="shared" ca="1" si="689"/>
        <v>0</v>
      </c>
      <c r="H2321" s="34">
        <f t="shared" ca="1" si="690"/>
        <v>275.81579678899874</v>
      </c>
      <c r="I2321" s="34">
        <f t="shared" ca="1" si="691"/>
        <v>3775.8157967889993</v>
      </c>
      <c r="J2321" s="18">
        <f ca="1">SUM(INDIRECT(ADDRESS(ROW(F2321),COLUMN(F2321),4)):INDIRECT(ADDRESS(ROW(F2321)+N$5-1,COLUMN(F2321),4)))</f>
        <v>22900</v>
      </c>
      <c r="K2321" s="18">
        <f t="shared" ca="1" si="692"/>
        <v>0</v>
      </c>
      <c r="L2321" s="18">
        <f t="shared" ref="L2321:L2384" ca="1" si="702">IF((E2321+K2320)&lt;J2321,N$2,0)</f>
        <v>0</v>
      </c>
      <c r="M2321" s="18">
        <f t="shared" ca="1" si="686"/>
        <v>0</v>
      </c>
      <c r="N2321" s="34">
        <f t="shared" ca="1" si="693"/>
        <v>20508.45575911754</v>
      </c>
      <c r="P2321" s="18">
        <f t="shared" ca="1" si="687"/>
        <v>275.81579678899874</v>
      </c>
      <c r="Q2321" s="47">
        <f ca="1">SUM(L$15:L2321)-SUM(M$15:M2321)</f>
        <v>0</v>
      </c>
      <c r="R2321" s="47" t="str">
        <f t="shared" ca="1" si="688"/>
        <v>M2324</v>
      </c>
      <c r="S2321" s="40">
        <f t="shared" ca="1" si="694"/>
        <v>0</v>
      </c>
      <c r="T2321" s="46">
        <f t="shared" ca="1" si="695"/>
        <v>25</v>
      </c>
      <c r="X2321" s="74">
        <f t="shared" ca="1" si="696"/>
        <v>0.27581579678899876</v>
      </c>
      <c r="Y2321" s="75">
        <f t="shared" ca="1" si="697"/>
        <v>0.27581579678899876</v>
      </c>
      <c r="Z2321" s="74">
        <f t="shared" ca="1" si="698"/>
        <v>1.3176051345755968</v>
      </c>
      <c r="AA2321" s="76">
        <f t="shared" ca="1" si="699"/>
        <v>275.81579678899874</v>
      </c>
      <c r="AB2321" s="76">
        <f t="shared" ca="1" si="700"/>
        <v>1317.6051345755968</v>
      </c>
    </row>
    <row r="2322" spans="1:28" x14ac:dyDescent="0.25">
      <c r="A2322" s="2">
        <f t="shared" si="701"/>
        <v>28</v>
      </c>
      <c r="B2322" s="16">
        <f ca="1">VLOOKUP(A2322,PERIODS!$O$4:$P$33,2,FALSE)</f>
        <v>0.04</v>
      </c>
      <c r="C2322" s="15"/>
      <c r="D2322" s="18">
        <v>2308</v>
      </c>
      <c r="E2322" s="34">
        <f t="shared" ca="1" si="684"/>
        <v>20508.45575911754</v>
      </c>
      <c r="F2322" s="34">
        <f t="shared" ca="1" si="685"/>
        <v>4000</v>
      </c>
      <c r="G2322" s="69">
        <f t="shared" ca="1" si="689"/>
        <v>0</v>
      </c>
      <c r="H2322" s="34">
        <f t="shared" ca="1" si="690"/>
        <v>559.86737289266125</v>
      </c>
      <c r="I2322" s="34">
        <f t="shared" ca="1" si="691"/>
        <v>4559.8673728926615</v>
      </c>
      <c r="J2322" s="18">
        <f ca="1">SUM(INDIRECT(ADDRESS(ROW(F2322),COLUMN(F2322),4)):INDIRECT(ADDRESS(ROW(F2322)+N$5-1,COLUMN(F2322),4)))</f>
        <v>21900</v>
      </c>
      <c r="K2322" s="18">
        <f t="shared" ca="1" si="692"/>
        <v>16350</v>
      </c>
      <c r="L2322" s="18">
        <f t="shared" ca="1" si="702"/>
        <v>16350</v>
      </c>
      <c r="M2322" s="18">
        <f t="shared" ca="1" si="686"/>
        <v>0</v>
      </c>
      <c r="N2322" s="34">
        <f t="shared" ca="1" si="693"/>
        <v>15948.588386224877</v>
      </c>
      <c r="P2322" s="18">
        <f t="shared" ca="1" si="687"/>
        <v>559.86737289266125</v>
      </c>
      <c r="Q2322" s="47">
        <f ca="1">SUM(L$15:L2322)-SUM(M$15:M2322)</f>
        <v>16350</v>
      </c>
      <c r="R2322" s="47" t="str">
        <f t="shared" ca="1" si="688"/>
        <v>M2325</v>
      </c>
      <c r="S2322" s="40">
        <f t="shared" ca="1" si="694"/>
        <v>0</v>
      </c>
      <c r="T2322" s="46">
        <f t="shared" ca="1" si="695"/>
        <v>60</v>
      </c>
      <c r="X2322" s="74">
        <f t="shared" ca="1" si="696"/>
        <v>0.5598673728926612</v>
      </c>
      <c r="Y2322" s="75">
        <f t="shared" ca="1" si="697"/>
        <v>0.5598673728926612</v>
      </c>
      <c r="Z2322" s="74">
        <f t="shared" ca="1" si="698"/>
        <v>1.7504403290629291</v>
      </c>
      <c r="AA2322" s="76">
        <f t="shared" ca="1" si="699"/>
        <v>559.86737289266125</v>
      </c>
      <c r="AB2322" s="76">
        <f t="shared" ca="1" si="700"/>
        <v>1750.4403290629291</v>
      </c>
    </row>
    <row r="2323" spans="1:28" x14ac:dyDescent="0.25">
      <c r="A2323" s="2">
        <f t="shared" si="701"/>
        <v>29</v>
      </c>
      <c r="B2323" s="16">
        <f ca="1">VLOOKUP(A2323,PERIODS!$O$4:$P$33,2,FALSE)</f>
        <v>0.04</v>
      </c>
      <c r="C2323" s="15"/>
      <c r="D2323" s="18">
        <v>2309</v>
      </c>
      <c r="E2323" s="34">
        <f t="shared" ca="1" si="684"/>
        <v>15948.588386224877</v>
      </c>
      <c r="F2323" s="34">
        <f t="shared" ca="1" si="685"/>
        <v>4000</v>
      </c>
      <c r="G2323" s="69">
        <f t="shared" ca="1" si="689"/>
        <v>0</v>
      </c>
      <c r="H2323" s="34">
        <f t="shared" ca="1" si="690"/>
        <v>-586.95817647564695</v>
      </c>
      <c r="I2323" s="34">
        <f t="shared" ca="1" si="691"/>
        <v>3413.0418235243533</v>
      </c>
      <c r="J2323" s="18">
        <f ca="1">SUM(INDIRECT(ADDRESS(ROW(F2323),COLUMN(F2323),4)):INDIRECT(ADDRESS(ROW(F2323)+N$5-1,COLUMN(F2323),4)))</f>
        <v>21200</v>
      </c>
      <c r="K2323" s="18">
        <f t="shared" ca="1" si="692"/>
        <v>16350</v>
      </c>
      <c r="L2323" s="18">
        <f t="shared" ca="1" si="702"/>
        <v>0</v>
      </c>
      <c r="M2323" s="18">
        <f t="shared" ca="1" si="686"/>
        <v>0</v>
      </c>
      <c r="N2323" s="34">
        <f t="shared" ca="1" si="693"/>
        <v>12535.546562700525</v>
      </c>
      <c r="P2323" s="18">
        <f t="shared" ca="1" si="687"/>
        <v>586.95817647564695</v>
      </c>
      <c r="Q2323" s="47">
        <f ca="1">SUM(L$15:L2323)-SUM(M$15:M2323)</f>
        <v>16350</v>
      </c>
      <c r="R2323" s="47" t="str">
        <f t="shared" ca="1" si="688"/>
        <v>M2326</v>
      </c>
      <c r="S2323" s="40">
        <f t="shared" ca="1" si="694"/>
        <v>0</v>
      </c>
      <c r="T2323" s="46">
        <f t="shared" ca="1" si="695"/>
        <v>97</v>
      </c>
      <c r="X2323" s="74">
        <f t="shared" ca="1" si="696"/>
        <v>-0.58695817647564696</v>
      </c>
      <c r="Y2323" s="75">
        <f t="shared" ca="1" si="697"/>
        <v>-0.58695817647564696</v>
      </c>
      <c r="Z2323" s="74">
        <f t="shared" ca="1" si="698"/>
        <v>0.55601601762100339</v>
      </c>
      <c r="AA2323" s="76">
        <f t="shared" ca="1" si="699"/>
        <v>-586.95817647564695</v>
      </c>
      <c r="AB2323" s="76">
        <f t="shared" ca="1" si="700"/>
        <v>556.01601762100336</v>
      </c>
    </row>
    <row r="2324" spans="1:28" x14ac:dyDescent="0.25">
      <c r="A2324" s="2">
        <f t="shared" si="701"/>
        <v>30</v>
      </c>
      <c r="B2324" s="16">
        <f ca="1">VLOOKUP(A2324,PERIODS!$O$4:$P$33,2,FALSE)</f>
        <v>0.04</v>
      </c>
      <c r="C2324" s="15"/>
      <c r="D2324" s="18">
        <v>2310</v>
      </c>
      <c r="E2324" s="34">
        <f t="shared" ca="1" si="684"/>
        <v>12535.546562700525</v>
      </c>
      <c r="F2324" s="34">
        <f t="shared" ca="1" si="685"/>
        <v>4000</v>
      </c>
      <c r="G2324" s="69">
        <f t="shared" ca="1" si="689"/>
        <v>0</v>
      </c>
      <c r="H2324" s="34">
        <f t="shared" ca="1" si="690"/>
        <v>-682.5340586217136</v>
      </c>
      <c r="I2324" s="34">
        <f t="shared" ca="1" si="691"/>
        <v>3317.4659413782865</v>
      </c>
      <c r="J2324" s="18">
        <f ca="1">SUM(INDIRECT(ADDRESS(ROW(F2324),COLUMN(F2324),4)):INDIRECT(ADDRESS(ROW(F2324)+N$5-1,COLUMN(F2324),4)))</f>
        <v>20500</v>
      </c>
      <c r="K2324" s="18">
        <f t="shared" ca="1" si="692"/>
        <v>16350</v>
      </c>
      <c r="L2324" s="18">
        <f t="shared" ca="1" si="702"/>
        <v>0</v>
      </c>
      <c r="M2324" s="18">
        <f t="shared" ca="1" si="686"/>
        <v>0</v>
      </c>
      <c r="N2324" s="34">
        <f t="shared" ca="1" si="693"/>
        <v>9218.0806213222386</v>
      </c>
      <c r="P2324" s="18">
        <f t="shared" ca="1" si="687"/>
        <v>682.5340586217136</v>
      </c>
      <c r="Q2324" s="47">
        <f ca="1">SUM(L$15:L2324)-SUM(M$15:M2324)</f>
        <v>16350</v>
      </c>
      <c r="R2324" s="47" t="str">
        <f t="shared" ca="1" si="688"/>
        <v>M2327</v>
      </c>
      <c r="S2324" s="40">
        <f t="shared" ca="1" si="694"/>
        <v>0</v>
      </c>
      <c r="T2324" s="46">
        <f t="shared" ca="1" si="695"/>
        <v>45</v>
      </c>
      <c r="X2324" s="74">
        <f t="shared" ca="1" si="696"/>
        <v>-0.68253405862171357</v>
      </c>
      <c r="Y2324" s="75">
        <f t="shared" ca="1" si="697"/>
        <v>-0.68253405862171357</v>
      </c>
      <c r="Z2324" s="74">
        <f t="shared" ca="1" si="698"/>
        <v>0.5053348204437027</v>
      </c>
      <c r="AA2324" s="76">
        <f t="shared" ca="1" si="699"/>
        <v>-682.5340586217136</v>
      </c>
      <c r="AB2324" s="76">
        <f t="shared" ca="1" si="700"/>
        <v>505.33482044370271</v>
      </c>
    </row>
    <row r="2325" spans="1:28" x14ac:dyDescent="0.25">
      <c r="A2325" s="2">
        <f t="shared" si="701"/>
        <v>1</v>
      </c>
      <c r="B2325" s="16">
        <f ca="1">VLOOKUP(A2325,PERIODS!$O$4:$P$33,2,FALSE)</f>
        <v>2.4E-2</v>
      </c>
      <c r="C2325" s="15"/>
      <c r="D2325" s="18">
        <v>2311</v>
      </c>
      <c r="E2325" s="34">
        <f t="shared" ca="1" si="684"/>
        <v>9218.0806213222386</v>
      </c>
      <c r="F2325" s="34">
        <f t="shared" ca="1" si="685"/>
        <v>2400</v>
      </c>
      <c r="G2325" s="69">
        <f t="shared" ca="1" si="689"/>
        <v>0</v>
      </c>
      <c r="H2325" s="34">
        <f t="shared" ca="1" si="690"/>
        <v>1959.9639845400536</v>
      </c>
      <c r="I2325" s="34">
        <f t="shared" ca="1" si="691"/>
        <v>4359.9639845400534</v>
      </c>
      <c r="J2325" s="18">
        <f ca="1">SUM(INDIRECT(ADDRESS(ROW(F2325),COLUMN(F2325),4)):INDIRECT(ADDRESS(ROW(F2325)+N$5-1,COLUMN(F2325),4)))</f>
        <v>19800</v>
      </c>
      <c r="K2325" s="18">
        <f t="shared" ca="1" si="692"/>
        <v>0</v>
      </c>
      <c r="L2325" s="18">
        <f t="shared" ca="1" si="702"/>
        <v>0</v>
      </c>
      <c r="M2325" s="18">
        <f t="shared" ca="1" si="686"/>
        <v>16350</v>
      </c>
      <c r="N2325" s="34">
        <f t="shared" ca="1" si="693"/>
        <v>21208.116636782186</v>
      </c>
      <c r="P2325" s="18">
        <f t="shared" ca="1" si="687"/>
        <v>1959.9639845400536</v>
      </c>
      <c r="Q2325" s="47">
        <f ca="1">SUM(L$15:L2325)-SUM(M$15:M2325)</f>
        <v>0</v>
      </c>
      <c r="R2325" s="47" t="str">
        <f t="shared" ca="1" si="688"/>
        <v>M2328</v>
      </c>
      <c r="S2325" s="40">
        <f t="shared" ca="1" si="694"/>
        <v>0</v>
      </c>
      <c r="T2325" s="46">
        <f t="shared" ca="1" si="695"/>
        <v>25</v>
      </c>
      <c r="X2325" s="74">
        <f t="shared" ca="1" si="696"/>
        <v>2.1567089641573287</v>
      </c>
      <c r="Y2325" s="75">
        <f t="shared" ca="1" si="697"/>
        <v>1.9599639845400536</v>
      </c>
      <c r="Z2325" s="74">
        <f t="shared" ca="1" si="698"/>
        <v>7.0990713842313315</v>
      </c>
      <c r="AA2325" s="76">
        <f t="shared" ca="1" si="699"/>
        <v>1959.9639845400536</v>
      </c>
      <c r="AB2325" s="76">
        <f t="shared" ca="1" si="700"/>
        <v>7099.0713842313316</v>
      </c>
    </row>
    <row r="2326" spans="1:28" x14ac:dyDescent="0.25">
      <c r="A2326" s="2">
        <f t="shared" si="701"/>
        <v>2</v>
      </c>
      <c r="B2326" s="16">
        <f ca="1">VLOOKUP(A2326,PERIODS!$O$4:$P$33,2,FALSE)</f>
        <v>2.5000000000000001E-2</v>
      </c>
      <c r="C2326" s="15"/>
      <c r="D2326" s="18">
        <v>2312</v>
      </c>
      <c r="E2326" s="34">
        <f t="shared" ca="1" si="684"/>
        <v>21208.116636782186</v>
      </c>
      <c r="F2326" s="34">
        <f t="shared" ca="1" si="685"/>
        <v>2500</v>
      </c>
      <c r="G2326" s="69">
        <f t="shared" ca="1" si="689"/>
        <v>0</v>
      </c>
      <c r="H2326" s="34">
        <f t="shared" ca="1" si="690"/>
        <v>-284.75279819362902</v>
      </c>
      <c r="I2326" s="34">
        <f t="shared" ca="1" si="691"/>
        <v>2215.2472018063709</v>
      </c>
      <c r="J2326" s="18">
        <f ca="1">SUM(INDIRECT(ADDRESS(ROW(F2326),COLUMN(F2326),4)):INDIRECT(ADDRESS(ROW(F2326)+N$5-1,COLUMN(F2326),4)))</f>
        <v>20700</v>
      </c>
      <c r="K2326" s="18">
        <f t="shared" ca="1" si="692"/>
        <v>0</v>
      </c>
      <c r="L2326" s="18">
        <f t="shared" ca="1" si="702"/>
        <v>0</v>
      </c>
      <c r="M2326" s="18">
        <f t="shared" ca="1" si="686"/>
        <v>0</v>
      </c>
      <c r="N2326" s="34">
        <f t="shared" ca="1" si="693"/>
        <v>18992.869434975815</v>
      </c>
      <c r="P2326" s="18">
        <f t="shared" ca="1" si="687"/>
        <v>284.75279819362902</v>
      </c>
      <c r="Q2326" s="47">
        <f ca="1">SUM(L$15:L2326)-SUM(M$15:M2326)</f>
        <v>0</v>
      </c>
      <c r="R2326" s="47" t="str">
        <f t="shared" ca="1" si="688"/>
        <v>M2329</v>
      </c>
      <c r="S2326" s="40">
        <f t="shared" ca="1" si="694"/>
        <v>0</v>
      </c>
      <c r="T2326" s="46">
        <f t="shared" ca="1" si="695"/>
        <v>74</v>
      </c>
      <c r="X2326" s="74">
        <f t="shared" ca="1" si="696"/>
        <v>-0.28475279819362903</v>
      </c>
      <c r="Y2326" s="75">
        <f t="shared" ca="1" si="697"/>
        <v>-0.28475279819362903</v>
      </c>
      <c r="Z2326" s="74">
        <f t="shared" ca="1" si="698"/>
        <v>0.75220017658067972</v>
      </c>
      <c r="AA2326" s="76">
        <f t="shared" ca="1" si="699"/>
        <v>-284.75279819362902</v>
      </c>
      <c r="AB2326" s="76">
        <f t="shared" ca="1" si="700"/>
        <v>752.20017658067968</v>
      </c>
    </row>
    <row r="2327" spans="1:28" x14ac:dyDescent="0.25">
      <c r="A2327" s="2">
        <f t="shared" si="701"/>
        <v>3</v>
      </c>
      <c r="B2327" s="16">
        <f ca="1">VLOOKUP(A2327,PERIODS!$O$4:$P$33,2,FALSE)</f>
        <v>2.5000000000000001E-2</v>
      </c>
      <c r="C2327" s="15"/>
      <c r="D2327" s="18">
        <v>2313</v>
      </c>
      <c r="E2327" s="34">
        <f t="shared" ca="1" si="684"/>
        <v>18992.869434975815</v>
      </c>
      <c r="F2327" s="34">
        <f t="shared" ca="1" si="685"/>
        <v>2500</v>
      </c>
      <c r="G2327" s="69">
        <f t="shared" ca="1" si="689"/>
        <v>0</v>
      </c>
      <c r="H2327" s="34">
        <f t="shared" ca="1" si="690"/>
        <v>-1672.6077240235406</v>
      </c>
      <c r="I2327" s="34">
        <f t="shared" ca="1" si="691"/>
        <v>827.39227597645936</v>
      </c>
      <c r="J2327" s="18">
        <f ca="1">SUM(INDIRECT(ADDRESS(ROW(F2327),COLUMN(F2327),4)):INDIRECT(ADDRESS(ROW(F2327)+N$5-1,COLUMN(F2327),4)))</f>
        <v>21500</v>
      </c>
      <c r="K2327" s="18">
        <f t="shared" ca="1" si="692"/>
        <v>16350</v>
      </c>
      <c r="L2327" s="18">
        <f t="shared" ca="1" si="702"/>
        <v>16350</v>
      </c>
      <c r="M2327" s="18">
        <f t="shared" ca="1" si="686"/>
        <v>0</v>
      </c>
      <c r="N2327" s="34">
        <f t="shared" ca="1" si="693"/>
        <v>18165.477158999354</v>
      </c>
      <c r="P2327" s="18">
        <f t="shared" ca="1" si="687"/>
        <v>1672.6077240235406</v>
      </c>
      <c r="Q2327" s="47">
        <f ca="1">SUM(L$15:L2327)-SUM(M$15:M2327)</f>
        <v>16350</v>
      </c>
      <c r="R2327" s="47" t="str">
        <f t="shared" ca="1" si="688"/>
        <v>M2330</v>
      </c>
      <c r="S2327" s="40">
        <f t="shared" ca="1" si="694"/>
        <v>0</v>
      </c>
      <c r="T2327" s="46">
        <f t="shared" ca="1" si="695"/>
        <v>16</v>
      </c>
      <c r="X2327" s="74">
        <f t="shared" ca="1" si="696"/>
        <v>-1.6726077240235406</v>
      </c>
      <c r="Y2327" s="75">
        <f t="shared" ca="1" si="697"/>
        <v>-1.6726077240235406</v>
      </c>
      <c r="Z2327" s="74">
        <f t="shared" ca="1" si="698"/>
        <v>0.18775680874847619</v>
      </c>
      <c r="AA2327" s="76">
        <f t="shared" ca="1" si="699"/>
        <v>-1672.6077240235406</v>
      </c>
      <c r="AB2327" s="76">
        <f t="shared" ca="1" si="700"/>
        <v>187.7568087484762</v>
      </c>
    </row>
    <row r="2328" spans="1:28" x14ac:dyDescent="0.25">
      <c r="A2328" s="2">
        <f t="shared" si="701"/>
        <v>4</v>
      </c>
      <c r="B2328" s="16">
        <f ca="1">VLOOKUP(A2328,PERIODS!$O$4:$P$33,2,FALSE)</f>
        <v>2.5000000000000001E-2</v>
      </c>
      <c r="C2328" s="15"/>
      <c r="D2328" s="18">
        <v>2314</v>
      </c>
      <c r="E2328" s="34">
        <f t="shared" ca="1" si="684"/>
        <v>18165.477158999354</v>
      </c>
      <c r="F2328" s="34">
        <f t="shared" ca="1" si="685"/>
        <v>2500</v>
      </c>
      <c r="G2328" s="69">
        <f t="shared" ca="1" si="689"/>
        <v>0</v>
      </c>
      <c r="H2328" s="34">
        <f t="shared" ca="1" si="690"/>
        <v>-693.16155713315902</v>
      </c>
      <c r="I2328" s="34">
        <f t="shared" ca="1" si="691"/>
        <v>1806.838442866841</v>
      </c>
      <c r="J2328" s="18">
        <f ca="1">SUM(INDIRECT(ADDRESS(ROW(F2328),COLUMN(F2328),4)):INDIRECT(ADDRESS(ROW(F2328)+N$5-1,COLUMN(F2328),4)))</f>
        <v>22300</v>
      </c>
      <c r="K2328" s="18">
        <f t="shared" ca="1" si="692"/>
        <v>16350</v>
      </c>
      <c r="L2328" s="18">
        <f t="shared" ca="1" si="702"/>
        <v>0</v>
      </c>
      <c r="M2328" s="18">
        <f t="shared" ca="1" si="686"/>
        <v>0</v>
      </c>
      <c r="N2328" s="34">
        <f t="shared" ca="1" si="693"/>
        <v>16358.638716132513</v>
      </c>
      <c r="P2328" s="18">
        <f t="shared" ca="1" si="687"/>
        <v>693.16155713315902</v>
      </c>
      <c r="Q2328" s="47">
        <f ca="1">SUM(L$15:L2328)-SUM(M$15:M2328)</f>
        <v>16350</v>
      </c>
      <c r="R2328" s="47" t="str">
        <f t="shared" ca="1" si="688"/>
        <v>M2331</v>
      </c>
      <c r="S2328" s="40">
        <f t="shared" ca="1" si="694"/>
        <v>0</v>
      </c>
      <c r="T2328" s="46">
        <f t="shared" ca="1" si="695"/>
        <v>74</v>
      </c>
      <c r="X2328" s="74">
        <f t="shared" ca="1" si="696"/>
        <v>-0.69316155713315897</v>
      </c>
      <c r="Y2328" s="75">
        <f t="shared" ca="1" si="697"/>
        <v>-0.69316155713315897</v>
      </c>
      <c r="Z2328" s="74">
        <f t="shared" ca="1" si="698"/>
        <v>0.49999281176506438</v>
      </c>
      <c r="AA2328" s="76">
        <f t="shared" ca="1" si="699"/>
        <v>-693.16155713315902</v>
      </c>
      <c r="AB2328" s="76">
        <f t="shared" ca="1" si="700"/>
        <v>499.9928117650644</v>
      </c>
    </row>
    <row r="2329" spans="1:28" x14ac:dyDescent="0.25">
      <c r="A2329" s="2">
        <f t="shared" si="701"/>
        <v>5</v>
      </c>
      <c r="B2329" s="16">
        <f ca="1">VLOOKUP(A2329,PERIODS!$O$4:$P$33,2,FALSE)</f>
        <v>3.3000000000000002E-2</v>
      </c>
      <c r="C2329" s="15"/>
      <c r="D2329" s="18">
        <v>2315</v>
      </c>
      <c r="E2329" s="34">
        <f t="shared" ca="1" si="684"/>
        <v>16358.638716132513</v>
      </c>
      <c r="F2329" s="34">
        <f t="shared" ca="1" si="685"/>
        <v>3300</v>
      </c>
      <c r="G2329" s="69">
        <f t="shared" ca="1" si="689"/>
        <v>0</v>
      </c>
      <c r="H2329" s="34">
        <f t="shared" ca="1" si="690"/>
        <v>-1539.2975003478209</v>
      </c>
      <c r="I2329" s="34">
        <f t="shared" ca="1" si="691"/>
        <v>1760.7024996521791</v>
      </c>
      <c r="J2329" s="18">
        <f ca="1">SUM(INDIRECT(ADDRESS(ROW(F2329),COLUMN(F2329),4)):INDIRECT(ADDRESS(ROW(F2329)+N$5-1,COLUMN(F2329),4)))</f>
        <v>23100</v>
      </c>
      <c r="K2329" s="18">
        <f t="shared" ca="1" si="692"/>
        <v>16350</v>
      </c>
      <c r="L2329" s="18">
        <f t="shared" ca="1" si="702"/>
        <v>0</v>
      </c>
      <c r="M2329" s="18">
        <f t="shared" ca="1" si="686"/>
        <v>0</v>
      </c>
      <c r="N2329" s="34">
        <f t="shared" ca="1" si="693"/>
        <v>14597.936216480333</v>
      </c>
      <c r="P2329" s="18">
        <f t="shared" ca="1" si="687"/>
        <v>1539.2975003478209</v>
      </c>
      <c r="Q2329" s="47">
        <f ca="1">SUM(L$15:L2329)-SUM(M$15:M2329)</f>
        <v>16350</v>
      </c>
      <c r="R2329" s="47" t="str">
        <f t="shared" ca="1" si="688"/>
        <v>M2332</v>
      </c>
      <c r="S2329" s="40">
        <f t="shared" ca="1" si="694"/>
        <v>0</v>
      </c>
      <c r="T2329" s="46">
        <f t="shared" ca="1" si="695"/>
        <v>72</v>
      </c>
      <c r="X2329" s="74">
        <f t="shared" ca="1" si="696"/>
        <v>-1.5392975003478209</v>
      </c>
      <c r="Y2329" s="75">
        <f t="shared" ca="1" si="697"/>
        <v>-1.5392975003478209</v>
      </c>
      <c r="Z2329" s="74">
        <f t="shared" ca="1" si="698"/>
        <v>0.21453175698770791</v>
      </c>
      <c r="AA2329" s="76">
        <f t="shared" ca="1" si="699"/>
        <v>-1539.2975003478209</v>
      </c>
      <c r="AB2329" s="76">
        <f t="shared" ca="1" si="700"/>
        <v>214.53175698770789</v>
      </c>
    </row>
    <row r="2330" spans="1:28" x14ac:dyDescent="0.25">
      <c r="A2330" s="2">
        <f t="shared" si="701"/>
        <v>6</v>
      </c>
      <c r="B2330" s="16">
        <f ca="1">VLOOKUP(A2330,PERIODS!$O$4:$P$33,2,FALSE)</f>
        <v>3.3000000000000002E-2</v>
      </c>
      <c r="C2330" s="15"/>
      <c r="D2330" s="18">
        <v>2316</v>
      </c>
      <c r="E2330" s="34">
        <f t="shared" ca="1" si="684"/>
        <v>14597.936216480333</v>
      </c>
      <c r="F2330" s="34">
        <f t="shared" ca="1" si="685"/>
        <v>3300</v>
      </c>
      <c r="G2330" s="69">
        <f t="shared" ca="1" si="689"/>
        <v>0</v>
      </c>
      <c r="H2330" s="34">
        <f t="shared" ca="1" si="690"/>
        <v>812.85728593399324</v>
      </c>
      <c r="I2330" s="34">
        <f t="shared" ca="1" si="691"/>
        <v>4112.8572859339929</v>
      </c>
      <c r="J2330" s="18">
        <f ca="1">SUM(INDIRECT(ADDRESS(ROW(F2330),COLUMN(F2330),4)):INDIRECT(ADDRESS(ROW(F2330)+N$5-1,COLUMN(F2330),4)))</f>
        <v>23100</v>
      </c>
      <c r="K2330" s="18">
        <f t="shared" ca="1" si="692"/>
        <v>0</v>
      </c>
      <c r="L2330" s="18">
        <f t="shared" ca="1" si="702"/>
        <v>0</v>
      </c>
      <c r="M2330" s="18">
        <f t="shared" ca="1" si="686"/>
        <v>16350</v>
      </c>
      <c r="N2330" s="34">
        <f t="shared" ca="1" si="693"/>
        <v>26835.07893054634</v>
      </c>
      <c r="P2330" s="18">
        <f t="shared" ca="1" si="687"/>
        <v>812.85728593399324</v>
      </c>
      <c r="Q2330" s="47">
        <f ca="1">SUM(L$15:L2330)-SUM(M$15:M2330)</f>
        <v>0</v>
      </c>
      <c r="R2330" s="47" t="str">
        <f t="shared" ca="1" si="688"/>
        <v>M2333</v>
      </c>
      <c r="S2330" s="40">
        <f t="shared" ca="1" si="694"/>
        <v>0</v>
      </c>
      <c r="T2330" s="46">
        <f t="shared" ca="1" si="695"/>
        <v>6</v>
      </c>
      <c r="X2330" s="74">
        <f t="shared" ca="1" si="696"/>
        <v>0.8128572859339932</v>
      </c>
      <c r="Y2330" s="75">
        <f t="shared" ca="1" si="697"/>
        <v>0.8128572859339932</v>
      </c>
      <c r="Z2330" s="74">
        <f t="shared" ca="1" si="698"/>
        <v>2.2543400873470829</v>
      </c>
      <c r="AA2330" s="76">
        <f t="shared" ca="1" si="699"/>
        <v>812.85728593399324</v>
      </c>
      <c r="AB2330" s="76">
        <f t="shared" ca="1" si="700"/>
        <v>2254.3400873470828</v>
      </c>
    </row>
    <row r="2331" spans="1:28" x14ac:dyDescent="0.25">
      <c r="A2331" s="2">
        <f t="shared" si="701"/>
        <v>7</v>
      </c>
      <c r="B2331" s="16">
        <f ca="1">VLOOKUP(A2331,PERIODS!$O$4:$P$33,2,FALSE)</f>
        <v>3.3000000000000002E-2</v>
      </c>
      <c r="C2331" s="15"/>
      <c r="D2331" s="18">
        <v>2317</v>
      </c>
      <c r="E2331" s="34">
        <f t="shared" ca="1" si="684"/>
        <v>26835.07893054634</v>
      </c>
      <c r="F2331" s="34">
        <f t="shared" ca="1" si="685"/>
        <v>3300</v>
      </c>
      <c r="G2331" s="69">
        <f t="shared" ca="1" si="689"/>
        <v>0</v>
      </c>
      <c r="H2331" s="34">
        <f t="shared" ca="1" si="690"/>
        <v>1184.8987146162133</v>
      </c>
      <c r="I2331" s="34">
        <f t="shared" ca="1" si="691"/>
        <v>4484.8987146162135</v>
      </c>
      <c r="J2331" s="18">
        <f ca="1">SUM(INDIRECT(ADDRESS(ROW(F2331),COLUMN(F2331),4)):INDIRECT(ADDRESS(ROW(F2331)+N$5-1,COLUMN(F2331),4)))</f>
        <v>23100</v>
      </c>
      <c r="K2331" s="18">
        <f t="shared" ca="1" si="692"/>
        <v>0</v>
      </c>
      <c r="L2331" s="18">
        <f t="shared" ca="1" si="702"/>
        <v>0</v>
      </c>
      <c r="M2331" s="18">
        <f t="shared" ca="1" si="686"/>
        <v>0</v>
      </c>
      <c r="N2331" s="34">
        <f t="shared" ca="1" si="693"/>
        <v>22350.180215930126</v>
      </c>
      <c r="P2331" s="18">
        <f t="shared" ca="1" si="687"/>
        <v>1184.8987146162133</v>
      </c>
      <c r="Q2331" s="47">
        <f ca="1">SUM(L$15:L2331)-SUM(M$15:M2331)</f>
        <v>0</v>
      </c>
      <c r="R2331" s="47" t="str">
        <f t="shared" ca="1" si="688"/>
        <v>M2334</v>
      </c>
      <c r="S2331" s="40">
        <f t="shared" ca="1" si="694"/>
        <v>0</v>
      </c>
      <c r="T2331" s="46">
        <f t="shared" ca="1" si="695"/>
        <v>12</v>
      </c>
      <c r="X2331" s="74">
        <f t="shared" ca="1" si="696"/>
        <v>1.1848987146162133</v>
      </c>
      <c r="Y2331" s="75">
        <f t="shared" ca="1" si="697"/>
        <v>1.1848987146162133</v>
      </c>
      <c r="Z2331" s="74">
        <f t="shared" ca="1" si="698"/>
        <v>3.2703555654719723</v>
      </c>
      <c r="AA2331" s="76">
        <f t="shared" ca="1" si="699"/>
        <v>1184.8987146162133</v>
      </c>
      <c r="AB2331" s="76">
        <f t="shared" ca="1" si="700"/>
        <v>3270.3555654719721</v>
      </c>
    </row>
    <row r="2332" spans="1:28" x14ac:dyDescent="0.25">
      <c r="A2332" s="2">
        <f t="shared" si="701"/>
        <v>8</v>
      </c>
      <c r="B2332" s="16">
        <f ca="1">VLOOKUP(A2332,PERIODS!$O$4:$P$33,2,FALSE)</f>
        <v>3.3000000000000002E-2</v>
      </c>
      <c r="C2332" s="15"/>
      <c r="D2332" s="18">
        <v>2318</v>
      </c>
      <c r="E2332" s="34">
        <f t="shared" ca="1" si="684"/>
        <v>22350.180215930126</v>
      </c>
      <c r="F2332" s="34">
        <f t="shared" ca="1" si="685"/>
        <v>3300</v>
      </c>
      <c r="G2332" s="69">
        <f t="shared" ca="1" si="689"/>
        <v>0</v>
      </c>
      <c r="H2332" s="34">
        <f t="shared" ca="1" si="690"/>
        <v>-2131.5614829338415</v>
      </c>
      <c r="I2332" s="34">
        <f t="shared" ca="1" si="691"/>
        <v>1168.4385170661585</v>
      </c>
      <c r="J2332" s="18">
        <f ca="1">SUM(INDIRECT(ADDRESS(ROW(F2332),COLUMN(F2332),4)):INDIRECT(ADDRESS(ROW(F2332)+N$5-1,COLUMN(F2332),4)))</f>
        <v>23100</v>
      </c>
      <c r="K2332" s="18">
        <f t="shared" ca="1" si="692"/>
        <v>16350</v>
      </c>
      <c r="L2332" s="18">
        <f t="shared" ca="1" si="702"/>
        <v>16350</v>
      </c>
      <c r="M2332" s="18">
        <f t="shared" ca="1" si="686"/>
        <v>0</v>
      </c>
      <c r="N2332" s="34">
        <f t="shared" ca="1" si="693"/>
        <v>21181.741698863967</v>
      </c>
      <c r="P2332" s="18">
        <f t="shared" ca="1" si="687"/>
        <v>2131.5614829338415</v>
      </c>
      <c r="Q2332" s="47">
        <f ca="1">SUM(L$15:L2332)-SUM(M$15:M2332)</f>
        <v>16350</v>
      </c>
      <c r="R2332" s="47" t="str">
        <f t="shared" ca="1" si="688"/>
        <v>M2335</v>
      </c>
      <c r="S2332" s="40">
        <f t="shared" ca="1" si="694"/>
        <v>0</v>
      </c>
      <c r="T2332" s="46">
        <f t="shared" ca="1" si="695"/>
        <v>89</v>
      </c>
      <c r="X2332" s="74">
        <f t="shared" ca="1" si="696"/>
        <v>-2.1315614829338414</v>
      </c>
      <c r="Y2332" s="75">
        <f t="shared" ca="1" si="697"/>
        <v>-2.1315614829338414</v>
      </c>
      <c r="Z2332" s="74">
        <f t="shared" ca="1" si="698"/>
        <v>0.11865187624704263</v>
      </c>
      <c r="AA2332" s="76">
        <f t="shared" ca="1" si="699"/>
        <v>-2131.5614829338415</v>
      </c>
      <c r="AB2332" s="76">
        <f t="shared" ca="1" si="700"/>
        <v>118.65187624704262</v>
      </c>
    </row>
    <row r="2333" spans="1:28" x14ac:dyDescent="0.25">
      <c r="A2333" s="2">
        <f t="shared" si="701"/>
        <v>9</v>
      </c>
      <c r="B2333" s="16">
        <f ca="1">VLOOKUP(A2333,PERIODS!$O$4:$P$33,2,FALSE)</f>
        <v>3.3000000000000002E-2</v>
      </c>
      <c r="C2333" s="15"/>
      <c r="D2333" s="18">
        <v>2319</v>
      </c>
      <c r="E2333" s="34">
        <f t="shared" ca="1" si="684"/>
        <v>21181.741698863967</v>
      </c>
      <c r="F2333" s="34">
        <f t="shared" ca="1" si="685"/>
        <v>3300</v>
      </c>
      <c r="G2333" s="69">
        <f t="shared" ca="1" si="689"/>
        <v>0</v>
      </c>
      <c r="H2333" s="34">
        <f t="shared" ca="1" si="690"/>
        <v>-1712.8390742417162</v>
      </c>
      <c r="I2333" s="34">
        <f t="shared" ca="1" si="691"/>
        <v>1587.1609257582838</v>
      </c>
      <c r="J2333" s="18">
        <f ca="1">SUM(INDIRECT(ADDRESS(ROW(F2333),COLUMN(F2333),4)):INDIRECT(ADDRESS(ROW(F2333)+N$5-1,COLUMN(F2333),4)))</f>
        <v>23100</v>
      </c>
      <c r="K2333" s="18">
        <f t="shared" ca="1" si="692"/>
        <v>16350</v>
      </c>
      <c r="L2333" s="18">
        <f t="shared" ca="1" si="702"/>
        <v>0</v>
      </c>
      <c r="M2333" s="18">
        <f t="shared" ca="1" si="686"/>
        <v>0</v>
      </c>
      <c r="N2333" s="34">
        <f t="shared" ca="1" si="693"/>
        <v>19594.580773105685</v>
      </c>
      <c r="P2333" s="18">
        <f t="shared" ca="1" si="687"/>
        <v>1712.8390742417162</v>
      </c>
      <c r="Q2333" s="47">
        <f ca="1">SUM(L$15:L2333)-SUM(M$15:M2333)</f>
        <v>16350</v>
      </c>
      <c r="R2333" s="47" t="str">
        <f t="shared" ca="1" si="688"/>
        <v>M2336</v>
      </c>
      <c r="S2333" s="40">
        <f t="shared" ca="1" si="694"/>
        <v>0</v>
      </c>
      <c r="T2333" s="46">
        <f t="shared" ca="1" si="695"/>
        <v>86</v>
      </c>
      <c r="X2333" s="74">
        <f t="shared" ca="1" si="696"/>
        <v>-1.7128390742417161</v>
      </c>
      <c r="Y2333" s="75">
        <f t="shared" ca="1" si="697"/>
        <v>-1.7128390742417161</v>
      </c>
      <c r="Z2333" s="74">
        <f t="shared" ca="1" si="698"/>
        <v>0.18035302943488715</v>
      </c>
      <c r="AA2333" s="76">
        <f t="shared" ca="1" si="699"/>
        <v>-1712.8390742417162</v>
      </c>
      <c r="AB2333" s="76">
        <f t="shared" ca="1" si="700"/>
        <v>180.35302943488716</v>
      </c>
    </row>
    <row r="2334" spans="1:28" x14ac:dyDescent="0.25">
      <c r="A2334" s="2">
        <f t="shared" si="701"/>
        <v>10</v>
      </c>
      <c r="B2334" s="16">
        <f ca="1">VLOOKUP(A2334,PERIODS!$O$4:$P$33,2,FALSE)</f>
        <v>3.3000000000000002E-2</v>
      </c>
      <c r="C2334" s="15"/>
      <c r="D2334" s="18">
        <v>2320</v>
      </c>
      <c r="E2334" s="34">
        <f t="shared" ca="1" si="684"/>
        <v>19594.580773105685</v>
      </c>
      <c r="F2334" s="34">
        <f t="shared" ca="1" si="685"/>
        <v>3300</v>
      </c>
      <c r="G2334" s="69">
        <f t="shared" ca="1" si="689"/>
        <v>0</v>
      </c>
      <c r="H2334" s="34">
        <f t="shared" ca="1" si="690"/>
        <v>-1626.8135451082892</v>
      </c>
      <c r="I2334" s="34">
        <f t="shared" ca="1" si="691"/>
        <v>1673.1864548917108</v>
      </c>
      <c r="J2334" s="18">
        <f ca="1">SUM(INDIRECT(ADDRESS(ROW(F2334),COLUMN(F2334),4)):INDIRECT(ADDRESS(ROW(F2334)+N$5-1,COLUMN(F2334),4)))</f>
        <v>23100</v>
      </c>
      <c r="K2334" s="18">
        <f t="shared" ca="1" si="692"/>
        <v>16350</v>
      </c>
      <c r="L2334" s="18">
        <f t="shared" ca="1" si="702"/>
        <v>0</v>
      </c>
      <c r="M2334" s="18">
        <f t="shared" ca="1" si="686"/>
        <v>0</v>
      </c>
      <c r="N2334" s="34">
        <f t="shared" ca="1" si="693"/>
        <v>17921.394318213974</v>
      </c>
      <c r="P2334" s="18">
        <f t="shared" ca="1" si="687"/>
        <v>1626.8135451082892</v>
      </c>
      <c r="Q2334" s="47">
        <f ca="1">SUM(L$15:L2334)-SUM(M$15:M2334)</f>
        <v>16350</v>
      </c>
      <c r="R2334" s="47" t="str">
        <f t="shared" ca="1" si="688"/>
        <v>M2337</v>
      </c>
      <c r="S2334" s="40">
        <f t="shared" ca="1" si="694"/>
        <v>0</v>
      </c>
      <c r="T2334" s="46">
        <f t="shared" ca="1" si="695"/>
        <v>37</v>
      </c>
      <c r="X2334" s="74">
        <f t="shared" ca="1" si="696"/>
        <v>-1.6268135451082892</v>
      </c>
      <c r="Y2334" s="75">
        <f t="shared" ca="1" si="697"/>
        <v>-1.6268135451082892</v>
      </c>
      <c r="Z2334" s="74">
        <f t="shared" ca="1" si="698"/>
        <v>0.19655489061911902</v>
      </c>
      <c r="AA2334" s="76">
        <f t="shared" ca="1" si="699"/>
        <v>-1626.8135451082892</v>
      </c>
      <c r="AB2334" s="76">
        <f t="shared" ca="1" si="700"/>
        <v>196.55489061911902</v>
      </c>
    </row>
    <row r="2335" spans="1:28" x14ac:dyDescent="0.25">
      <c r="A2335" s="2">
        <f t="shared" si="701"/>
        <v>11</v>
      </c>
      <c r="B2335" s="16">
        <f ca="1">VLOOKUP(A2335,PERIODS!$O$4:$P$33,2,FALSE)</f>
        <v>3.3000000000000002E-2</v>
      </c>
      <c r="C2335" s="15"/>
      <c r="D2335" s="18">
        <v>2321</v>
      </c>
      <c r="E2335" s="34">
        <f t="shared" ca="1" si="684"/>
        <v>17921.394318213974</v>
      </c>
      <c r="F2335" s="34">
        <f t="shared" ca="1" si="685"/>
        <v>3300</v>
      </c>
      <c r="G2335" s="69">
        <f t="shared" ca="1" si="689"/>
        <v>0</v>
      </c>
      <c r="H2335" s="34">
        <f t="shared" ca="1" si="690"/>
        <v>-942.66349185654599</v>
      </c>
      <c r="I2335" s="34">
        <f t="shared" ca="1" si="691"/>
        <v>2357.336508143454</v>
      </c>
      <c r="J2335" s="18">
        <f ca="1">SUM(INDIRECT(ADDRESS(ROW(F2335),COLUMN(F2335),4)):INDIRECT(ADDRESS(ROW(F2335)+N$5-1,COLUMN(F2335),4)))</f>
        <v>23300</v>
      </c>
      <c r="K2335" s="18">
        <f t="shared" ca="1" si="692"/>
        <v>0</v>
      </c>
      <c r="L2335" s="18">
        <f t="shared" ca="1" si="702"/>
        <v>0</v>
      </c>
      <c r="M2335" s="18">
        <f t="shared" ca="1" si="686"/>
        <v>16350</v>
      </c>
      <c r="N2335" s="34">
        <f t="shared" ca="1" si="693"/>
        <v>31914.057810070521</v>
      </c>
      <c r="P2335" s="18">
        <f t="shared" ca="1" si="687"/>
        <v>942.66349185654599</v>
      </c>
      <c r="Q2335" s="47">
        <f ca="1">SUM(L$15:L2335)-SUM(M$15:M2335)</f>
        <v>0</v>
      </c>
      <c r="R2335" s="47" t="str">
        <f t="shared" ca="1" si="688"/>
        <v>M2338</v>
      </c>
      <c r="S2335" s="40">
        <f t="shared" ca="1" si="694"/>
        <v>0</v>
      </c>
      <c r="T2335" s="46">
        <f t="shared" ca="1" si="695"/>
        <v>89</v>
      </c>
      <c r="X2335" s="74">
        <f t="shared" ca="1" si="696"/>
        <v>-0.94266349185654597</v>
      </c>
      <c r="Y2335" s="75">
        <f t="shared" ca="1" si="697"/>
        <v>-0.94266349185654597</v>
      </c>
      <c r="Z2335" s="74">
        <f t="shared" ca="1" si="698"/>
        <v>0.3895887856645705</v>
      </c>
      <c r="AA2335" s="76">
        <f t="shared" ca="1" si="699"/>
        <v>-942.66349185654599</v>
      </c>
      <c r="AB2335" s="76">
        <f t="shared" ca="1" si="700"/>
        <v>389.58878566457048</v>
      </c>
    </row>
    <row r="2336" spans="1:28" x14ac:dyDescent="0.25">
      <c r="A2336" s="2">
        <f t="shared" si="701"/>
        <v>12</v>
      </c>
      <c r="B2336" s="16">
        <f ca="1">VLOOKUP(A2336,PERIODS!$O$4:$P$33,2,FALSE)</f>
        <v>3.3000000000000002E-2</v>
      </c>
      <c r="C2336" s="15"/>
      <c r="D2336" s="18">
        <v>2322</v>
      </c>
      <c r="E2336" s="34">
        <f t="shared" ca="1" si="684"/>
        <v>31914.057810070521</v>
      </c>
      <c r="F2336" s="34">
        <f t="shared" ca="1" si="685"/>
        <v>3300</v>
      </c>
      <c r="G2336" s="69">
        <f t="shared" ca="1" si="689"/>
        <v>0</v>
      </c>
      <c r="H2336" s="34">
        <f t="shared" ca="1" si="690"/>
        <v>1360.6217289398749</v>
      </c>
      <c r="I2336" s="34">
        <f t="shared" ca="1" si="691"/>
        <v>4660.6217289398746</v>
      </c>
      <c r="J2336" s="18">
        <f ca="1">SUM(INDIRECT(ADDRESS(ROW(F2336),COLUMN(F2336),4)):INDIRECT(ADDRESS(ROW(F2336)+N$5-1,COLUMN(F2336),4)))</f>
        <v>23500</v>
      </c>
      <c r="K2336" s="18">
        <f t="shared" ca="1" si="692"/>
        <v>0</v>
      </c>
      <c r="L2336" s="18">
        <f t="shared" ca="1" si="702"/>
        <v>0</v>
      </c>
      <c r="M2336" s="18">
        <f t="shared" ca="1" si="686"/>
        <v>0</v>
      </c>
      <c r="N2336" s="34">
        <f t="shared" ca="1" si="693"/>
        <v>27253.436081130647</v>
      </c>
      <c r="P2336" s="18">
        <f t="shared" ca="1" si="687"/>
        <v>1360.6217289398749</v>
      </c>
      <c r="Q2336" s="47">
        <f ca="1">SUM(L$15:L2336)-SUM(M$15:M2336)</f>
        <v>0</v>
      </c>
      <c r="R2336" s="47" t="str">
        <f t="shared" ca="1" si="688"/>
        <v>M2339</v>
      </c>
      <c r="S2336" s="40">
        <f t="shared" ca="1" si="694"/>
        <v>0</v>
      </c>
      <c r="T2336" s="46">
        <f t="shared" ca="1" si="695"/>
        <v>9</v>
      </c>
      <c r="X2336" s="74">
        <f t="shared" ca="1" si="696"/>
        <v>1.3606217289398748</v>
      </c>
      <c r="Y2336" s="75">
        <f t="shared" ca="1" si="697"/>
        <v>1.3606217289398748</v>
      </c>
      <c r="Z2336" s="74">
        <f t="shared" ca="1" si="698"/>
        <v>3.8986164311130436</v>
      </c>
      <c r="AA2336" s="76">
        <f t="shared" ca="1" si="699"/>
        <v>1360.6217289398749</v>
      </c>
      <c r="AB2336" s="76">
        <f t="shared" ca="1" si="700"/>
        <v>3898.6164311130437</v>
      </c>
    </row>
    <row r="2337" spans="1:28" x14ac:dyDescent="0.25">
      <c r="A2337" s="2">
        <f t="shared" si="701"/>
        <v>13</v>
      </c>
      <c r="B2337" s="16">
        <f ca="1">VLOOKUP(A2337,PERIODS!$O$4:$P$33,2,FALSE)</f>
        <v>3.3000000000000002E-2</v>
      </c>
      <c r="C2337" s="15"/>
      <c r="D2337" s="18">
        <v>2323</v>
      </c>
      <c r="E2337" s="34">
        <f t="shared" ca="1" si="684"/>
        <v>27253.436081130647</v>
      </c>
      <c r="F2337" s="34">
        <f t="shared" ca="1" si="685"/>
        <v>3300</v>
      </c>
      <c r="G2337" s="69">
        <f t="shared" ca="1" si="689"/>
        <v>0</v>
      </c>
      <c r="H2337" s="34">
        <f t="shared" ca="1" si="690"/>
        <v>-76.231376432646073</v>
      </c>
      <c r="I2337" s="34">
        <f t="shared" ca="1" si="691"/>
        <v>3223.7686235673541</v>
      </c>
      <c r="J2337" s="18">
        <f ca="1">SUM(INDIRECT(ADDRESS(ROW(F2337),COLUMN(F2337),4)):INDIRECT(ADDRESS(ROW(F2337)+N$5-1,COLUMN(F2337),4)))</f>
        <v>23700</v>
      </c>
      <c r="K2337" s="18">
        <f t="shared" ca="1" si="692"/>
        <v>0</v>
      </c>
      <c r="L2337" s="18">
        <f t="shared" ca="1" si="702"/>
        <v>0</v>
      </c>
      <c r="M2337" s="18">
        <f t="shared" ca="1" si="686"/>
        <v>0</v>
      </c>
      <c r="N2337" s="34">
        <f t="shared" ca="1" si="693"/>
        <v>24029.667457563293</v>
      </c>
      <c r="P2337" s="18">
        <f t="shared" ca="1" si="687"/>
        <v>76.231376432646073</v>
      </c>
      <c r="Q2337" s="47">
        <f ca="1">SUM(L$15:L2337)-SUM(M$15:M2337)</f>
        <v>0</v>
      </c>
      <c r="R2337" s="47" t="str">
        <f t="shared" ca="1" si="688"/>
        <v>M2340</v>
      </c>
      <c r="S2337" s="40">
        <f t="shared" ca="1" si="694"/>
        <v>0</v>
      </c>
      <c r="T2337" s="46">
        <f t="shared" ca="1" si="695"/>
        <v>59</v>
      </c>
      <c r="X2337" s="74">
        <f t="shared" ca="1" si="696"/>
        <v>-7.6231376432646075E-2</v>
      </c>
      <c r="Y2337" s="75">
        <f t="shared" ca="1" si="697"/>
        <v>-7.6231376432646075E-2</v>
      </c>
      <c r="Z2337" s="74">
        <f t="shared" ca="1" si="698"/>
        <v>0.92660178793845438</v>
      </c>
      <c r="AA2337" s="76">
        <f t="shared" ca="1" si="699"/>
        <v>-76.231376432646073</v>
      </c>
      <c r="AB2337" s="76">
        <f t="shared" ca="1" si="700"/>
        <v>926.60178793845444</v>
      </c>
    </row>
    <row r="2338" spans="1:28" x14ac:dyDescent="0.25">
      <c r="A2338" s="2">
        <f t="shared" si="701"/>
        <v>14</v>
      </c>
      <c r="B2338" s="16">
        <f ca="1">VLOOKUP(A2338,PERIODS!$O$4:$P$33,2,FALSE)</f>
        <v>3.3000000000000002E-2</v>
      </c>
      <c r="C2338" s="15"/>
      <c r="D2338" s="18">
        <v>2324</v>
      </c>
      <c r="E2338" s="34">
        <f t="shared" ref="E2338:E2401" ca="1" si="703">N2337</f>
        <v>24029.667457563293</v>
      </c>
      <c r="F2338" s="34">
        <f t="shared" ca="1" si="685"/>
        <v>3300</v>
      </c>
      <c r="G2338" s="69">
        <f t="shared" ca="1" si="689"/>
        <v>0</v>
      </c>
      <c r="H2338" s="34">
        <f t="shared" ca="1" si="690"/>
        <v>1142.5844248393912</v>
      </c>
      <c r="I2338" s="34">
        <f t="shared" ca="1" si="691"/>
        <v>4442.5844248393914</v>
      </c>
      <c r="J2338" s="18">
        <f ca="1">SUM(INDIRECT(ADDRESS(ROW(F2338),COLUMN(F2338),4)):INDIRECT(ADDRESS(ROW(F2338)+N$5-1,COLUMN(F2338),4)))</f>
        <v>23900</v>
      </c>
      <c r="K2338" s="18">
        <f t="shared" ca="1" si="692"/>
        <v>0</v>
      </c>
      <c r="L2338" s="18">
        <f t="shared" ca="1" si="702"/>
        <v>0</v>
      </c>
      <c r="M2338" s="18">
        <f t="shared" ca="1" si="686"/>
        <v>0</v>
      </c>
      <c r="N2338" s="34">
        <f t="shared" ca="1" si="693"/>
        <v>19587.083032723902</v>
      </c>
      <c r="P2338" s="18">
        <f t="shared" ca="1" si="687"/>
        <v>1142.5844248393912</v>
      </c>
      <c r="Q2338" s="47">
        <f ca="1">SUM(L$15:L2338)-SUM(M$15:M2338)</f>
        <v>0</v>
      </c>
      <c r="R2338" s="47" t="str">
        <f t="shared" ca="1" si="688"/>
        <v>M2341</v>
      </c>
      <c r="S2338" s="40">
        <f t="shared" ca="1" si="694"/>
        <v>0</v>
      </c>
      <c r="T2338" s="46">
        <f t="shared" ca="1" si="695"/>
        <v>81</v>
      </c>
      <c r="X2338" s="74">
        <f t="shared" ca="1" si="696"/>
        <v>1.1425844248393913</v>
      </c>
      <c r="Y2338" s="75">
        <f t="shared" ca="1" si="697"/>
        <v>1.1425844248393913</v>
      </c>
      <c r="Z2338" s="74">
        <f t="shared" ca="1" si="698"/>
        <v>3.1348597142542443</v>
      </c>
      <c r="AA2338" s="76">
        <f t="shared" ca="1" si="699"/>
        <v>1142.5844248393912</v>
      </c>
      <c r="AB2338" s="76">
        <f t="shared" ca="1" si="700"/>
        <v>3134.8597142542444</v>
      </c>
    </row>
    <row r="2339" spans="1:28" x14ac:dyDescent="0.25">
      <c r="A2339" s="2">
        <f t="shared" si="701"/>
        <v>15</v>
      </c>
      <c r="B2339" s="16">
        <f ca="1">VLOOKUP(A2339,PERIODS!$O$4:$P$33,2,FALSE)</f>
        <v>3.3000000000000002E-2</v>
      </c>
      <c r="C2339" s="15"/>
      <c r="D2339" s="18">
        <v>2325</v>
      </c>
      <c r="E2339" s="34">
        <f t="shared" ca="1" si="703"/>
        <v>19587.083032723902</v>
      </c>
      <c r="F2339" s="34">
        <f t="shared" ca="1" si="685"/>
        <v>3300</v>
      </c>
      <c r="G2339" s="69">
        <f t="shared" ca="1" si="689"/>
        <v>0</v>
      </c>
      <c r="H2339" s="34">
        <f t="shared" ca="1" si="690"/>
        <v>-506.30021637690515</v>
      </c>
      <c r="I2339" s="34">
        <f t="shared" ca="1" si="691"/>
        <v>2793.6997836230948</v>
      </c>
      <c r="J2339" s="18">
        <f ca="1">SUM(INDIRECT(ADDRESS(ROW(F2339),COLUMN(F2339),4)):INDIRECT(ADDRESS(ROW(F2339)+N$5-1,COLUMN(F2339),4)))</f>
        <v>24100</v>
      </c>
      <c r="K2339" s="18">
        <f t="shared" ca="1" si="692"/>
        <v>16350</v>
      </c>
      <c r="L2339" s="18">
        <f t="shared" ca="1" si="702"/>
        <v>16350</v>
      </c>
      <c r="M2339" s="18">
        <f t="shared" ca="1" si="686"/>
        <v>0</v>
      </c>
      <c r="N2339" s="34">
        <f t="shared" ca="1" si="693"/>
        <v>16793.383249100807</v>
      </c>
      <c r="P2339" s="18">
        <f t="shared" ca="1" si="687"/>
        <v>506.30021637690515</v>
      </c>
      <c r="Q2339" s="47">
        <f ca="1">SUM(L$15:L2339)-SUM(M$15:M2339)</f>
        <v>16350</v>
      </c>
      <c r="R2339" s="47" t="str">
        <f t="shared" ca="1" si="688"/>
        <v>M2342</v>
      </c>
      <c r="S2339" s="40">
        <f t="shared" ca="1" si="694"/>
        <v>0</v>
      </c>
      <c r="T2339" s="46">
        <f t="shared" ca="1" si="695"/>
        <v>49</v>
      </c>
      <c r="X2339" s="74">
        <f t="shared" ca="1" si="696"/>
        <v>-0.50630021637690514</v>
      </c>
      <c r="Y2339" s="75">
        <f t="shared" ca="1" si="697"/>
        <v>-0.50630021637690514</v>
      </c>
      <c r="Z2339" s="74">
        <f t="shared" ca="1" si="698"/>
        <v>0.60272139750528009</v>
      </c>
      <c r="AA2339" s="76">
        <f t="shared" ca="1" si="699"/>
        <v>-506.30021637690515</v>
      </c>
      <c r="AB2339" s="76">
        <f t="shared" ca="1" si="700"/>
        <v>602.72139750528004</v>
      </c>
    </row>
    <row r="2340" spans="1:28" x14ac:dyDescent="0.25">
      <c r="A2340" s="2">
        <f t="shared" si="701"/>
        <v>16</v>
      </c>
      <c r="B2340" s="16">
        <f ca="1">VLOOKUP(A2340,PERIODS!$O$4:$P$33,2,FALSE)</f>
        <v>3.3000000000000002E-2</v>
      </c>
      <c r="C2340" s="15"/>
      <c r="D2340" s="18">
        <v>2326</v>
      </c>
      <c r="E2340" s="34">
        <f t="shared" ca="1" si="703"/>
        <v>16793.383249100807</v>
      </c>
      <c r="F2340" s="34">
        <f t="shared" ca="1" si="685"/>
        <v>3300</v>
      </c>
      <c r="G2340" s="69">
        <f t="shared" ca="1" si="689"/>
        <v>0</v>
      </c>
      <c r="H2340" s="34">
        <f t="shared" ca="1" si="690"/>
        <v>-156.4944326917344</v>
      </c>
      <c r="I2340" s="34">
        <f t="shared" ca="1" si="691"/>
        <v>3143.5055673082657</v>
      </c>
      <c r="J2340" s="18">
        <f ca="1">SUM(INDIRECT(ADDRESS(ROW(F2340),COLUMN(F2340),4)):INDIRECT(ADDRESS(ROW(F2340)+N$5-1,COLUMN(F2340),4)))</f>
        <v>24300</v>
      </c>
      <c r="K2340" s="18">
        <f t="shared" ca="1" si="692"/>
        <v>16350</v>
      </c>
      <c r="L2340" s="18">
        <f t="shared" ca="1" si="702"/>
        <v>0</v>
      </c>
      <c r="M2340" s="18">
        <f t="shared" ca="1" si="686"/>
        <v>0</v>
      </c>
      <c r="N2340" s="34">
        <f t="shared" ca="1" si="693"/>
        <v>13649.877681792541</v>
      </c>
      <c r="P2340" s="18">
        <f t="shared" ca="1" si="687"/>
        <v>156.4944326917344</v>
      </c>
      <c r="Q2340" s="47">
        <f ca="1">SUM(L$15:L2340)-SUM(M$15:M2340)</f>
        <v>16350</v>
      </c>
      <c r="R2340" s="47" t="str">
        <f t="shared" ca="1" si="688"/>
        <v>M2343</v>
      </c>
      <c r="S2340" s="40">
        <f t="shared" ca="1" si="694"/>
        <v>0</v>
      </c>
      <c r="T2340" s="46">
        <f t="shared" ca="1" si="695"/>
        <v>51</v>
      </c>
      <c r="X2340" s="74">
        <f t="shared" ca="1" si="696"/>
        <v>-0.15649443269173441</v>
      </c>
      <c r="Y2340" s="75">
        <f t="shared" ca="1" si="697"/>
        <v>-0.15649443269173441</v>
      </c>
      <c r="Z2340" s="74">
        <f t="shared" ca="1" si="698"/>
        <v>0.85513627849692886</v>
      </c>
      <c r="AA2340" s="76">
        <f t="shared" ca="1" si="699"/>
        <v>-156.4944326917344</v>
      </c>
      <c r="AB2340" s="76">
        <f t="shared" ca="1" si="700"/>
        <v>855.13627849692887</v>
      </c>
    </row>
    <row r="2341" spans="1:28" x14ac:dyDescent="0.25">
      <c r="A2341" s="2">
        <f t="shared" si="701"/>
        <v>17</v>
      </c>
      <c r="B2341" s="16">
        <f ca="1">VLOOKUP(A2341,PERIODS!$O$4:$P$33,2,FALSE)</f>
        <v>3.5000000000000003E-2</v>
      </c>
      <c r="C2341" s="15"/>
      <c r="D2341" s="18">
        <v>2327</v>
      </c>
      <c r="E2341" s="34">
        <f t="shared" ca="1" si="703"/>
        <v>13649.877681792541</v>
      </c>
      <c r="F2341" s="34">
        <f t="shared" ca="1" si="685"/>
        <v>3500.0000000000005</v>
      </c>
      <c r="G2341" s="69">
        <f t="shared" ca="1" si="689"/>
        <v>0</v>
      </c>
      <c r="H2341" s="34">
        <f t="shared" ca="1" si="690"/>
        <v>-35.15145947183143</v>
      </c>
      <c r="I2341" s="34">
        <f t="shared" ca="1" si="691"/>
        <v>3464.848540528169</v>
      </c>
      <c r="J2341" s="18">
        <f ca="1">SUM(INDIRECT(ADDRESS(ROW(F2341),COLUMN(F2341),4)):INDIRECT(ADDRESS(ROW(F2341)+N$5-1,COLUMN(F2341),4)))</f>
        <v>24500.000000000004</v>
      </c>
      <c r="K2341" s="18">
        <f t="shared" ca="1" si="692"/>
        <v>16350</v>
      </c>
      <c r="L2341" s="18">
        <f t="shared" ca="1" si="702"/>
        <v>0</v>
      </c>
      <c r="M2341" s="18">
        <f t="shared" ca="1" si="686"/>
        <v>0</v>
      </c>
      <c r="N2341" s="34">
        <f t="shared" ca="1" si="693"/>
        <v>10185.029141264371</v>
      </c>
      <c r="P2341" s="18">
        <f t="shared" ca="1" si="687"/>
        <v>35.15145947183143</v>
      </c>
      <c r="Q2341" s="47">
        <f ca="1">SUM(L$15:L2341)-SUM(M$15:M2341)</f>
        <v>16350</v>
      </c>
      <c r="R2341" s="47" t="str">
        <f t="shared" ca="1" si="688"/>
        <v>M2344</v>
      </c>
      <c r="S2341" s="40">
        <f t="shared" ca="1" si="694"/>
        <v>0</v>
      </c>
      <c r="T2341" s="46">
        <f t="shared" ca="1" si="695"/>
        <v>44</v>
      </c>
      <c r="X2341" s="74">
        <f t="shared" ca="1" si="696"/>
        <v>-3.5151459471831431E-2</v>
      </c>
      <c r="Y2341" s="75">
        <f t="shared" ca="1" si="697"/>
        <v>-3.5151459471831431E-2</v>
      </c>
      <c r="Z2341" s="74">
        <f t="shared" ca="1" si="698"/>
        <v>0.96545917724614383</v>
      </c>
      <c r="AA2341" s="76">
        <f t="shared" ca="1" si="699"/>
        <v>-35.15145947183143</v>
      </c>
      <c r="AB2341" s="76">
        <f t="shared" ca="1" si="700"/>
        <v>965.45917724614378</v>
      </c>
    </row>
    <row r="2342" spans="1:28" x14ac:dyDescent="0.25">
      <c r="A2342" s="2">
        <f t="shared" si="701"/>
        <v>18</v>
      </c>
      <c r="B2342" s="16">
        <f ca="1">VLOOKUP(A2342,PERIODS!$O$4:$P$33,2,FALSE)</f>
        <v>3.5000000000000003E-2</v>
      </c>
      <c r="C2342" s="15"/>
      <c r="D2342" s="18">
        <v>2328</v>
      </c>
      <c r="E2342" s="34">
        <f t="shared" ca="1" si="703"/>
        <v>10185.029141264371</v>
      </c>
      <c r="F2342" s="34">
        <f t="shared" ca="1" si="685"/>
        <v>3500.0000000000005</v>
      </c>
      <c r="G2342" s="69">
        <f t="shared" ca="1" si="689"/>
        <v>0</v>
      </c>
      <c r="H2342" s="34">
        <f t="shared" ca="1" si="690"/>
        <v>-76.255070228995194</v>
      </c>
      <c r="I2342" s="34">
        <f t="shared" ca="1" si="691"/>
        <v>3423.7449297710054</v>
      </c>
      <c r="J2342" s="18">
        <f ca="1">SUM(INDIRECT(ADDRESS(ROW(F2342),COLUMN(F2342),4)):INDIRECT(ADDRESS(ROW(F2342)+N$5-1,COLUMN(F2342),4)))</f>
        <v>24500.000000000004</v>
      </c>
      <c r="K2342" s="18">
        <f t="shared" ca="1" si="692"/>
        <v>0</v>
      </c>
      <c r="L2342" s="18">
        <f t="shared" ca="1" si="702"/>
        <v>0</v>
      </c>
      <c r="M2342" s="18">
        <f t="shared" ca="1" si="686"/>
        <v>16350</v>
      </c>
      <c r="N2342" s="34">
        <f t="shared" ca="1" si="693"/>
        <v>23111.284211493366</v>
      </c>
      <c r="P2342" s="18">
        <f t="shared" ca="1" si="687"/>
        <v>76.255070228995194</v>
      </c>
      <c r="Q2342" s="47">
        <f ca="1">SUM(L$15:L2342)-SUM(M$15:M2342)</f>
        <v>0</v>
      </c>
      <c r="R2342" s="47" t="str">
        <f t="shared" ca="1" si="688"/>
        <v>M2345</v>
      </c>
      <c r="S2342" s="40">
        <f t="shared" ca="1" si="694"/>
        <v>0</v>
      </c>
      <c r="T2342" s="46">
        <f t="shared" ca="1" si="695"/>
        <v>40</v>
      </c>
      <c r="X2342" s="74">
        <f t="shared" ca="1" si="696"/>
        <v>-7.6255070228995192E-2</v>
      </c>
      <c r="Y2342" s="75">
        <f t="shared" ca="1" si="697"/>
        <v>-7.6255070228995192E-2</v>
      </c>
      <c r="Z2342" s="74">
        <f t="shared" ca="1" si="698"/>
        <v>0.92657983348448736</v>
      </c>
      <c r="AA2342" s="76">
        <f t="shared" ca="1" si="699"/>
        <v>-76.255070228995194</v>
      </c>
      <c r="AB2342" s="76">
        <f t="shared" ca="1" si="700"/>
        <v>926.57983348448738</v>
      </c>
    </row>
    <row r="2343" spans="1:28" x14ac:dyDescent="0.25">
      <c r="A2343" s="2">
        <f t="shared" si="701"/>
        <v>19</v>
      </c>
      <c r="B2343" s="16">
        <f ca="1">VLOOKUP(A2343,PERIODS!$O$4:$P$33,2,FALSE)</f>
        <v>3.5000000000000003E-2</v>
      </c>
      <c r="C2343" s="15"/>
      <c r="D2343" s="18">
        <v>2329</v>
      </c>
      <c r="E2343" s="34">
        <f t="shared" ca="1" si="703"/>
        <v>23111.284211493366</v>
      </c>
      <c r="F2343" s="34">
        <f t="shared" ca="1" si="685"/>
        <v>3500.0000000000005</v>
      </c>
      <c r="G2343" s="69">
        <f t="shared" ca="1" si="689"/>
        <v>0</v>
      </c>
      <c r="H2343" s="34">
        <f t="shared" ca="1" si="690"/>
        <v>-1902.2484701531048</v>
      </c>
      <c r="I2343" s="34">
        <f t="shared" ca="1" si="691"/>
        <v>1597.7515298468957</v>
      </c>
      <c r="J2343" s="18">
        <f ca="1">SUM(INDIRECT(ADDRESS(ROW(F2343),COLUMN(F2343),4)):INDIRECT(ADDRESS(ROW(F2343)+N$5-1,COLUMN(F2343),4)))</f>
        <v>24500.000000000004</v>
      </c>
      <c r="K2343" s="18">
        <f t="shared" ca="1" si="692"/>
        <v>16350</v>
      </c>
      <c r="L2343" s="18">
        <f t="shared" ca="1" si="702"/>
        <v>16350</v>
      </c>
      <c r="M2343" s="18">
        <f t="shared" ca="1" si="686"/>
        <v>0</v>
      </c>
      <c r="N2343" s="34">
        <f t="shared" ca="1" si="693"/>
        <v>21513.532681646469</v>
      </c>
      <c r="P2343" s="18">
        <f t="shared" ca="1" si="687"/>
        <v>1902.2484701531048</v>
      </c>
      <c r="Q2343" s="47">
        <f ca="1">SUM(L$15:L2343)-SUM(M$15:M2343)</f>
        <v>16350</v>
      </c>
      <c r="R2343" s="47" t="str">
        <f t="shared" ca="1" si="688"/>
        <v>M2346</v>
      </c>
      <c r="S2343" s="40">
        <f t="shared" ca="1" si="694"/>
        <v>0</v>
      </c>
      <c r="T2343" s="46">
        <f t="shared" ca="1" si="695"/>
        <v>98</v>
      </c>
      <c r="X2343" s="74">
        <f t="shared" ca="1" si="696"/>
        <v>-1.9022484701531048</v>
      </c>
      <c r="Y2343" s="75">
        <f t="shared" ca="1" si="697"/>
        <v>-1.9022484701531048</v>
      </c>
      <c r="Z2343" s="74">
        <f t="shared" ca="1" si="698"/>
        <v>0.14923269644416717</v>
      </c>
      <c r="AA2343" s="76">
        <f t="shared" ca="1" si="699"/>
        <v>-1902.2484701531048</v>
      </c>
      <c r="AB2343" s="76">
        <f t="shared" ca="1" si="700"/>
        <v>149.23269644416717</v>
      </c>
    </row>
    <row r="2344" spans="1:28" x14ac:dyDescent="0.25">
      <c r="A2344" s="2">
        <f t="shared" si="701"/>
        <v>20</v>
      </c>
      <c r="B2344" s="16">
        <f ca="1">VLOOKUP(A2344,PERIODS!$O$4:$P$33,2,FALSE)</f>
        <v>3.5000000000000003E-2</v>
      </c>
      <c r="C2344" s="15"/>
      <c r="D2344" s="18">
        <v>2330</v>
      </c>
      <c r="E2344" s="34">
        <f t="shared" ca="1" si="703"/>
        <v>21513.532681646469</v>
      </c>
      <c r="F2344" s="34">
        <f t="shared" ca="1" si="685"/>
        <v>3500.0000000000005</v>
      </c>
      <c r="G2344" s="69">
        <f t="shared" ca="1" si="689"/>
        <v>0</v>
      </c>
      <c r="H2344" s="34">
        <f t="shared" ca="1" si="690"/>
        <v>-126.19474185103236</v>
      </c>
      <c r="I2344" s="34">
        <f t="shared" ca="1" si="691"/>
        <v>3373.8052581489683</v>
      </c>
      <c r="J2344" s="18">
        <f ca="1">SUM(INDIRECT(ADDRESS(ROW(F2344),COLUMN(F2344),4)):INDIRECT(ADDRESS(ROW(F2344)+N$5-1,COLUMN(F2344),4)))</f>
        <v>24500.000000000004</v>
      </c>
      <c r="K2344" s="18">
        <f t="shared" ca="1" si="692"/>
        <v>16350</v>
      </c>
      <c r="L2344" s="18">
        <f t="shared" ca="1" si="702"/>
        <v>0</v>
      </c>
      <c r="M2344" s="18">
        <f t="shared" ca="1" si="686"/>
        <v>0</v>
      </c>
      <c r="N2344" s="34">
        <f t="shared" ca="1" si="693"/>
        <v>18139.727423497501</v>
      </c>
      <c r="P2344" s="18">
        <f t="shared" ca="1" si="687"/>
        <v>126.19474185103236</v>
      </c>
      <c r="Q2344" s="47">
        <f ca="1">SUM(L$15:L2344)-SUM(M$15:M2344)</f>
        <v>16350</v>
      </c>
      <c r="R2344" s="47" t="str">
        <f t="shared" ca="1" si="688"/>
        <v>M2347</v>
      </c>
      <c r="S2344" s="40">
        <f t="shared" ca="1" si="694"/>
        <v>0</v>
      </c>
      <c r="T2344" s="46">
        <f t="shared" ca="1" si="695"/>
        <v>70</v>
      </c>
      <c r="X2344" s="74">
        <f t="shared" ca="1" si="696"/>
        <v>-0.12619474185103235</v>
      </c>
      <c r="Y2344" s="75">
        <f t="shared" ca="1" si="697"/>
        <v>-0.12619474185103235</v>
      </c>
      <c r="Z2344" s="74">
        <f t="shared" ca="1" si="698"/>
        <v>0.88144317619252266</v>
      </c>
      <c r="AA2344" s="76">
        <f t="shared" ca="1" si="699"/>
        <v>-126.19474185103236</v>
      </c>
      <c r="AB2344" s="76">
        <f t="shared" ca="1" si="700"/>
        <v>881.44317619252263</v>
      </c>
    </row>
    <row r="2345" spans="1:28" x14ac:dyDescent="0.25">
      <c r="A2345" s="2">
        <f t="shared" si="701"/>
        <v>21</v>
      </c>
      <c r="B2345" s="16">
        <f ca="1">VLOOKUP(A2345,PERIODS!$O$4:$P$33,2,FALSE)</f>
        <v>3.5000000000000003E-2</v>
      </c>
      <c r="C2345" s="15"/>
      <c r="D2345" s="18">
        <v>2331</v>
      </c>
      <c r="E2345" s="34">
        <f t="shared" ca="1" si="703"/>
        <v>18139.727423497501</v>
      </c>
      <c r="F2345" s="34">
        <f t="shared" ca="1" si="685"/>
        <v>3500.0000000000005</v>
      </c>
      <c r="G2345" s="69">
        <f t="shared" ca="1" si="689"/>
        <v>0</v>
      </c>
      <c r="H2345" s="34">
        <f t="shared" ca="1" si="690"/>
        <v>514.36112608999895</v>
      </c>
      <c r="I2345" s="34">
        <f t="shared" ca="1" si="691"/>
        <v>4014.3611260899993</v>
      </c>
      <c r="J2345" s="18">
        <f ca="1">SUM(INDIRECT(ADDRESS(ROW(F2345),COLUMN(F2345),4)):INDIRECT(ADDRESS(ROW(F2345)+N$5-1,COLUMN(F2345),4)))</f>
        <v>24500.000000000004</v>
      </c>
      <c r="K2345" s="18">
        <f t="shared" ca="1" si="692"/>
        <v>16350</v>
      </c>
      <c r="L2345" s="18">
        <f t="shared" ca="1" si="702"/>
        <v>0</v>
      </c>
      <c r="M2345" s="18">
        <f t="shared" ca="1" si="686"/>
        <v>0</v>
      </c>
      <c r="N2345" s="34">
        <f t="shared" ca="1" si="693"/>
        <v>14125.366297407501</v>
      </c>
      <c r="P2345" s="18">
        <f t="shared" ca="1" si="687"/>
        <v>514.36112608999895</v>
      </c>
      <c r="Q2345" s="47">
        <f ca="1">SUM(L$15:L2345)-SUM(M$15:M2345)</f>
        <v>16350</v>
      </c>
      <c r="R2345" s="47" t="str">
        <f t="shared" ca="1" si="688"/>
        <v>M2348</v>
      </c>
      <c r="S2345" s="40">
        <f t="shared" ca="1" si="694"/>
        <v>0</v>
      </c>
      <c r="T2345" s="46">
        <f t="shared" ca="1" si="695"/>
        <v>85</v>
      </c>
      <c r="X2345" s="74">
        <f t="shared" ca="1" si="696"/>
        <v>0.51436112608999895</v>
      </c>
      <c r="Y2345" s="75">
        <f t="shared" ca="1" si="697"/>
        <v>0.51436112608999895</v>
      </c>
      <c r="Z2345" s="74">
        <f t="shared" ca="1" si="698"/>
        <v>1.6725695993072713</v>
      </c>
      <c r="AA2345" s="76">
        <f t="shared" ca="1" si="699"/>
        <v>514.36112608999895</v>
      </c>
      <c r="AB2345" s="76">
        <f t="shared" ca="1" si="700"/>
        <v>1672.5695993072713</v>
      </c>
    </row>
    <row r="2346" spans="1:28" x14ac:dyDescent="0.25">
      <c r="A2346" s="2">
        <f t="shared" si="701"/>
        <v>22</v>
      </c>
      <c r="B2346" s="16">
        <f ca="1">VLOOKUP(A2346,PERIODS!$O$4:$P$33,2,FALSE)</f>
        <v>3.5000000000000003E-2</v>
      </c>
      <c r="C2346" s="15"/>
      <c r="D2346" s="18">
        <v>2332</v>
      </c>
      <c r="E2346" s="34">
        <f t="shared" ca="1" si="703"/>
        <v>14125.366297407501</v>
      </c>
      <c r="F2346" s="34">
        <f t="shared" ca="1" si="685"/>
        <v>3500.0000000000005</v>
      </c>
      <c r="G2346" s="69">
        <f t="shared" ca="1" si="689"/>
        <v>0</v>
      </c>
      <c r="H2346" s="34">
        <f t="shared" ca="1" si="690"/>
        <v>-2275.8806332111162</v>
      </c>
      <c r="I2346" s="34">
        <f t="shared" ca="1" si="691"/>
        <v>1224.1193667888842</v>
      </c>
      <c r="J2346" s="18">
        <f ca="1">SUM(INDIRECT(ADDRESS(ROW(F2346),COLUMN(F2346),4)):INDIRECT(ADDRESS(ROW(F2346)+N$5-1,COLUMN(F2346),4)))</f>
        <v>25000.000000000004</v>
      </c>
      <c r="K2346" s="18">
        <f t="shared" ca="1" si="692"/>
        <v>0</v>
      </c>
      <c r="L2346" s="18">
        <f t="shared" ca="1" si="702"/>
        <v>0</v>
      </c>
      <c r="M2346" s="18">
        <f t="shared" ca="1" si="686"/>
        <v>16350</v>
      </c>
      <c r="N2346" s="34">
        <f t="shared" ca="1" si="693"/>
        <v>29251.246930618618</v>
      </c>
      <c r="P2346" s="18">
        <f t="shared" ca="1" si="687"/>
        <v>2275.8806332111162</v>
      </c>
      <c r="Q2346" s="47">
        <f ca="1">SUM(L$15:L2346)-SUM(M$15:M2346)</f>
        <v>0</v>
      </c>
      <c r="R2346" s="47" t="str">
        <f t="shared" ca="1" si="688"/>
        <v>M2349</v>
      </c>
      <c r="S2346" s="40">
        <f t="shared" ca="1" si="694"/>
        <v>0</v>
      </c>
      <c r="T2346" s="46">
        <f t="shared" ca="1" si="695"/>
        <v>76</v>
      </c>
      <c r="X2346" s="74">
        <f t="shared" ca="1" si="696"/>
        <v>-2.2758806332111163</v>
      </c>
      <c r="Y2346" s="75">
        <f t="shared" ca="1" si="697"/>
        <v>-2.2758806332111163</v>
      </c>
      <c r="Z2346" s="74">
        <f t="shared" ca="1" si="698"/>
        <v>0.10270642191228464</v>
      </c>
      <c r="AA2346" s="76">
        <f t="shared" ca="1" si="699"/>
        <v>-2275.8806332111162</v>
      </c>
      <c r="AB2346" s="76">
        <f t="shared" ca="1" si="700"/>
        <v>102.70642191228464</v>
      </c>
    </row>
    <row r="2347" spans="1:28" x14ac:dyDescent="0.25">
      <c r="A2347" s="2">
        <f t="shared" si="701"/>
        <v>23</v>
      </c>
      <c r="B2347" s="16">
        <f ca="1">VLOOKUP(A2347,PERIODS!$O$4:$P$33,2,FALSE)</f>
        <v>3.5000000000000003E-2</v>
      </c>
      <c r="C2347" s="15"/>
      <c r="D2347" s="18">
        <v>2333</v>
      </c>
      <c r="E2347" s="34">
        <f t="shared" ca="1" si="703"/>
        <v>29251.246930618618</v>
      </c>
      <c r="F2347" s="34">
        <f t="shared" ca="1" si="685"/>
        <v>3500.0000000000005</v>
      </c>
      <c r="G2347" s="69">
        <f t="shared" ca="1" si="689"/>
        <v>0</v>
      </c>
      <c r="H2347" s="34">
        <f t="shared" ca="1" si="690"/>
        <v>-1911.0950912751405</v>
      </c>
      <c r="I2347" s="34">
        <f t="shared" ca="1" si="691"/>
        <v>1588.90490872486</v>
      </c>
      <c r="J2347" s="18">
        <f ca="1">SUM(INDIRECT(ADDRESS(ROW(F2347),COLUMN(F2347),4)):INDIRECT(ADDRESS(ROW(F2347)+N$5-1,COLUMN(F2347),4)))</f>
        <v>25500.000000000004</v>
      </c>
      <c r="K2347" s="18">
        <f t="shared" ca="1" si="692"/>
        <v>0</v>
      </c>
      <c r="L2347" s="18">
        <f t="shared" ca="1" si="702"/>
        <v>0</v>
      </c>
      <c r="M2347" s="18">
        <f t="shared" ca="1" si="686"/>
        <v>0</v>
      </c>
      <c r="N2347" s="34">
        <f t="shared" ca="1" si="693"/>
        <v>27662.342021893757</v>
      </c>
      <c r="P2347" s="18">
        <f t="shared" ca="1" si="687"/>
        <v>1911.0950912751405</v>
      </c>
      <c r="Q2347" s="47">
        <f ca="1">SUM(L$15:L2347)-SUM(M$15:M2347)</f>
        <v>0</v>
      </c>
      <c r="R2347" s="47" t="str">
        <f t="shared" ca="1" si="688"/>
        <v>M2350</v>
      </c>
      <c r="S2347" s="40">
        <f t="shared" ca="1" si="694"/>
        <v>0</v>
      </c>
      <c r="T2347" s="46">
        <f t="shared" ca="1" si="695"/>
        <v>87</v>
      </c>
      <c r="X2347" s="74">
        <f t="shared" ca="1" si="696"/>
        <v>-1.9110950912751405</v>
      </c>
      <c r="Y2347" s="75">
        <f t="shared" ca="1" si="697"/>
        <v>-1.9110950912751405</v>
      </c>
      <c r="Z2347" s="74">
        <f t="shared" ca="1" si="698"/>
        <v>0.14791831381452331</v>
      </c>
      <c r="AA2347" s="76">
        <f t="shared" ca="1" si="699"/>
        <v>-1911.0950912751405</v>
      </c>
      <c r="AB2347" s="76">
        <f t="shared" ca="1" si="700"/>
        <v>147.91831381452332</v>
      </c>
    </row>
    <row r="2348" spans="1:28" x14ac:dyDescent="0.25">
      <c r="A2348" s="2">
        <f t="shared" si="701"/>
        <v>24</v>
      </c>
      <c r="B2348" s="16">
        <f ca="1">VLOOKUP(A2348,PERIODS!$O$4:$P$33,2,FALSE)</f>
        <v>3.5000000000000003E-2</v>
      </c>
      <c r="C2348" s="15"/>
      <c r="D2348" s="18">
        <v>2334</v>
      </c>
      <c r="E2348" s="34">
        <f t="shared" ca="1" si="703"/>
        <v>27662.342021893757</v>
      </c>
      <c r="F2348" s="34">
        <f t="shared" ca="1" si="685"/>
        <v>3500.0000000000005</v>
      </c>
      <c r="G2348" s="69">
        <f t="shared" ca="1" si="689"/>
        <v>0</v>
      </c>
      <c r="H2348" s="34">
        <f t="shared" ca="1" si="690"/>
        <v>-96.707791072071942</v>
      </c>
      <c r="I2348" s="34">
        <f t="shared" ca="1" si="691"/>
        <v>3403.2922089279286</v>
      </c>
      <c r="J2348" s="18">
        <f ca="1">SUM(INDIRECT(ADDRESS(ROW(F2348),COLUMN(F2348),4)):INDIRECT(ADDRESS(ROW(F2348)+N$5-1,COLUMN(F2348),4)))</f>
        <v>26000</v>
      </c>
      <c r="K2348" s="18">
        <f t="shared" ca="1" si="692"/>
        <v>0</v>
      </c>
      <c r="L2348" s="18">
        <f t="shared" ca="1" si="702"/>
        <v>0</v>
      </c>
      <c r="M2348" s="18">
        <f t="shared" ca="1" si="686"/>
        <v>0</v>
      </c>
      <c r="N2348" s="34">
        <f t="shared" ca="1" si="693"/>
        <v>24259.04981296583</v>
      </c>
      <c r="P2348" s="18">
        <f t="shared" ca="1" si="687"/>
        <v>96.707791072071942</v>
      </c>
      <c r="Q2348" s="47">
        <f ca="1">SUM(L$15:L2348)-SUM(M$15:M2348)</f>
        <v>0</v>
      </c>
      <c r="R2348" s="47" t="str">
        <f t="shared" ca="1" si="688"/>
        <v>M2351</v>
      </c>
      <c r="S2348" s="40">
        <f t="shared" ca="1" si="694"/>
        <v>0</v>
      </c>
      <c r="T2348" s="46">
        <f t="shared" ca="1" si="695"/>
        <v>24</v>
      </c>
      <c r="X2348" s="74">
        <f t="shared" ca="1" si="696"/>
        <v>-9.6707791072071947E-2</v>
      </c>
      <c r="Y2348" s="75">
        <f t="shared" ca="1" si="697"/>
        <v>-9.6707791072071947E-2</v>
      </c>
      <c r="Z2348" s="74">
        <f t="shared" ca="1" si="698"/>
        <v>0.90782124085094851</v>
      </c>
      <c r="AA2348" s="76">
        <f t="shared" ca="1" si="699"/>
        <v>-96.707791072071942</v>
      </c>
      <c r="AB2348" s="76">
        <f t="shared" ca="1" si="700"/>
        <v>907.82124085094847</v>
      </c>
    </row>
    <row r="2349" spans="1:28" x14ac:dyDescent="0.25">
      <c r="A2349" s="2">
        <f t="shared" si="701"/>
        <v>25</v>
      </c>
      <c r="B2349" s="16">
        <f ca="1">VLOOKUP(A2349,PERIODS!$O$4:$P$33,2,FALSE)</f>
        <v>3.5000000000000003E-2</v>
      </c>
      <c r="C2349" s="15"/>
      <c r="D2349" s="18">
        <v>2335</v>
      </c>
      <c r="E2349" s="34">
        <f t="shared" ca="1" si="703"/>
        <v>24259.04981296583</v>
      </c>
      <c r="F2349" s="34">
        <f t="shared" ca="1" si="685"/>
        <v>3500.0000000000005</v>
      </c>
      <c r="G2349" s="69">
        <f t="shared" ca="1" si="689"/>
        <v>0</v>
      </c>
      <c r="H2349" s="34">
        <f t="shared" ca="1" si="690"/>
        <v>1113.9297702165802</v>
      </c>
      <c r="I2349" s="34">
        <f t="shared" ca="1" si="691"/>
        <v>4613.9297702165804</v>
      </c>
      <c r="J2349" s="18">
        <f ca="1">SUM(INDIRECT(ADDRESS(ROW(F2349),COLUMN(F2349),4)):INDIRECT(ADDRESS(ROW(F2349)+N$5-1,COLUMN(F2349),4)))</f>
        <v>24900</v>
      </c>
      <c r="K2349" s="18">
        <f t="shared" ca="1" si="692"/>
        <v>16350</v>
      </c>
      <c r="L2349" s="18">
        <f t="shared" ca="1" si="702"/>
        <v>16350</v>
      </c>
      <c r="M2349" s="18">
        <f t="shared" ca="1" si="686"/>
        <v>0</v>
      </c>
      <c r="N2349" s="34">
        <f t="shared" ca="1" si="693"/>
        <v>19645.120042749251</v>
      </c>
      <c r="P2349" s="18">
        <f t="shared" ca="1" si="687"/>
        <v>1113.9297702165802</v>
      </c>
      <c r="Q2349" s="47">
        <f ca="1">SUM(L$15:L2349)-SUM(M$15:M2349)</f>
        <v>16350</v>
      </c>
      <c r="R2349" s="47" t="str">
        <f t="shared" ca="1" si="688"/>
        <v>M2352</v>
      </c>
      <c r="S2349" s="40">
        <f t="shared" ca="1" si="694"/>
        <v>0</v>
      </c>
      <c r="T2349" s="46">
        <f t="shared" ca="1" si="695"/>
        <v>3</v>
      </c>
      <c r="X2349" s="74">
        <f t="shared" ca="1" si="696"/>
        <v>1.1139297702165802</v>
      </c>
      <c r="Y2349" s="75">
        <f t="shared" ca="1" si="697"/>
        <v>1.1139297702165802</v>
      </c>
      <c r="Z2349" s="74">
        <f t="shared" ca="1" si="698"/>
        <v>3.0463061863430529</v>
      </c>
      <c r="AA2349" s="76">
        <f t="shared" ca="1" si="699"/>
        <v>1113.9297702165802</v>
      </c>
      <c r="AB2349" s="76">
        <f t="shared" ca="1" si="700"/>
        <v>3046.306186343053</v>
      </c>
    </row>
    <row r="2350" spans="1:28" x14ac:dyDescent="0.25">
      <c r="A2350" s="2">
        <f t="shared" si="701"/>
        <v>26</v>
      </c>
      <c r="B2350" s="16">
        <f ca="1">VLOOKUP(A2350,PERIODS!$O$4:$P$33,2,FALSE)</f>
        <v>3.5000000000000003E-2</v>
      </c>
      <c r="C2350" s="15"/>
      <c r="D2350" s="18">
        <v>2336</v>
      </c>
      <c r="E2350" s="34">
        <f t="shared" ca="1" si="703"/>
        <v>19645.120042749251</v>
      </c>
      <c r="F2350" s="34">
        <f t="shared" ca="1" si="685"/>
        <v>3500.0000000000005</v>
      </c>
      <c r="G2350" s="69">
        <f t="shared" ca="1" si="689"/>
        <v>0</v>
      </c>
      <c r="H2350" s="34">
        <f t="shared" ca="1" si="690"/>
        <v>-838.43359427410735</v>
      </c>
      <c r="I2350" s="34">
        <f t="shared" ca="1" si="691"/>
        <v>2661.5664057258932</v>
      </c>
      <c r="J2350" s="18">
        <f ca="1">SUM(INDIRECT(ADDRESS(ROW(F2350),COLUMN(F2350),4)):INDIRECT(ADDRESS(ROW(F2350)+N$5-1,COLUMN(F2350),4)))</f>
        <v>23900</v>
      </c>
      <c r="K2350" s="18">
        <f t="shared" ca="1" si="692"/>
        <v>16350</v>
      </c>
      <c r="L2350" s="18">
        <f t="shared" ca="1" si="702"/>
        <v>0</v>
      </c>
      <c r="M2350" s="18">
        <f t="shared" ca="1" si="686"/>
        <v>0</v>
      </c>
      <c r="N2350" s="34">
        <f t="shared" ca="1" si="693"/>
        <v>16983.553637023357</v>
      </c>
      <c r="P2350" s="18">
        <f t="shared" ca="1" si="687"/>
        <v>838.43359427410735</v>
      </c>
      <c r="Q2350" s="47">
        <f ca="1">SUM(L$15:L2350)-SUM(M$15:M2350)</f>
        <v>16350</v>
      </c>
      <c r="R2350" s="47" t="str">
        <f t="shared" ca="1" si="688"/>
        <v>M2353</v>
      </c>
      <c r="S2350" s="40">
        <f t="shared" ca="1" si="694"/>
        <v>0</v>
      </c>
      <c r="T2350" s="46">
        <f t="shared" ca="1" si="695"/>
        <v>55</v>
      </c>
      <c r="X2350" s="74">
        <f t="shared" ca="1" si="696"/>
        <v>-0.83843359427410735</v>
      </c>
      <c r="Y2350" s="75">
        <f t="shared" ca="1" si="697"/>
        <v>-0.83843359427410735</v>
      </c>
      <c r="Z2350" s="74">
        <f t="shared" ca="1" si="698"/>
        <v>0.43238728716982927</v>
      </c>
      <c r="AA2350" s="76">
        <f t="shared" ca="1" si="699"/>
        <v>-838.43359427410735</v>
      </c>
      <c r="AB2350" s="76">
        <f t="shared" ca="1" si="700"/>
        <v>432.38728716982928</v>
      </c>
    </row>
    <row r="2351" spans="1:28" x14ac:dyDescent="0.25">
      <c r="A2351" s="2">
        <f t="shared" si="701"/>
        <v>27</v>
      </c>
      <c r="B2351" s="16">
        <f ca="1">VLOOKUP(A2351,PERIODS!$O$4:$P$33,2,FALSE)</f>
        <v>3.5000000000000003E-2</v>
      </c>
      <c r="C2351" s="15"/>
      <c r="D2351" s="18">
        <v>2337</v>
      </c>
      <c r="E2351" s="34">
        <f t="shared" ca="1" si="703"/>
        <v>16983.553637023357</v>
      </c>
      <c r="F2351" s="34">
        <f t="shared" ca="1" si="685"/>
        <v>3500.0000000000005</v>
      </c>
      <c r="G2351" s="69">
        <f t="shared" ca="1" si="689"/>
        <v>0</v>
      </c>
      <c r="H2351" s="34">
        <f t="shared" ca="1" si="690"/>
        <v>-940.17422960487113</v>
      </c>
      <c r="I2351" s="34">
        <f t="shared" ca="1" si="691"/>
        <v>2559.8257703951294</v>
      </c>
      <c r="J2351" s="18">
        <f ca="1">SUM(INDIRECT(ADDRESS(ROW(F2351),COLUMN(F2351),4)):INDIRECT(ADDRESS(ROW(F2351)+N$5-1,COLUMN(F2351),4)))</f>
        <v>22900</v>
      </c>
      <c r="K2351" s="18">
        <f t="shared" ca="1" si="692"/>
        <v>16350</v>
      </c>
      <c r="L2351" s="18">
        <f t="shared" ca="1" si="702"/>
        <v>0</v>
      </c>
      <c r="M2351" s="18">
        <f t="shared" ca="1" si="686"/>
        <v>0</v>
      </c>
      <c r="N2351" s="34">
        <f t="shared" ca="1" si="693"/>
        <v>14423.727866628227</v>
      </c>
      <c r="P2351" s="18">
        <f t="shared" ca="1" si="687"/>
        <v>940.17422960487113</v>
      </c>
      <c r="Q2351" s="47">
        <f ca="1">SUM(L$15:L2351)-SUM(M$15:M2351)</f>
        <v>16350</v>
      </c>
      <c r="R2351" s="47" t="str">
        <f t="shared" ca="1" si="688"/>
        <v>M2354</v>
      </c>
      <c r="S2351" s="40">
        <f t="shared" ca="1" si="694"/>
        <v>0</v>
      </c>
      <c r="T2351" s="46">
        <f t="shared" ca="1" si="695"/>
        <v>82</v>
      </c>
      <c r="X2351" s="74">
        <f t="shared" ca="1" si="696"/>
        <v>-0.94017422960487118</v>
      </c>
      <c r="Y2351" s="75">
        <f t="shared" ca="1" si="697"/>
        <v>-0.94017422960487118</v>
      </c>
      <c r="Z2351" s="74">
        <f t="shared" ca="1" si="698"/>
        <v>0.39055978235371114</v>
      </c>
      <c r="AA2351" s="76">
        <f t="shared" ca="1" si="699"/>
        <v>-940.17422960487113</v>
      </c>
      <c r="AB2351" s="76">
        <f t="shared" ca="1" si="700"/>
        <v>390.55978235371111</v>
      </c>
    </row>
    <row r="2352" spans="1:28" x14ac:dyDescent="0.25">
      <c r="A2352" s="2">
        <f t="shared" si="701"/>
        <v>28</v>
      </c>
      <c r="B2352" s="16">
        <f ca="1">VLOOKUP(A2352,PERIODS!$O$4:$P$33,2,FALSE)</f>
        <v>0.04</v>
      </c>
      <c r="C2352" s="15"/>
      <c r="D2352" s="18">
        <v>2338</v>
      </c>
      <c r="E2352" s="34">
        <f t="shared" ca="1" si="703"/>
        <v>14423.727866628227</v>
      </c>
      <c r="F2352" s="34">
        <f t="shared" ca="1" si="685"/>
        <v>4000</v>
      </c>
      <c r="G2352" s="69">
        <f t="shared" ca="1" si="689"/>
        <v>0</v>
      </c>
      <c r="H2352" s="34">
        <f t="shared" ca="1" si="690"/>
        <v>367.52991050699836</v>
      </c>
      <c r="I2352" s="34">
        <f t="shared" ca="1" si="691"/>
        <v>4367.529910506998</v>
      </c>
      <c r="J2352" s="18">
        <f ca="1">SUM(INDIRECT(ADDRESS(ROW(F2352),COLUMN(F2352),4)):INDIRECT(ADDRESS(ROW(F2352)+N$5-1,COLUMN(F2352),4)))</f>
        <v>21900</v>
      </c>
      <c r="K2352" s="18">
        <f t="shared" ca="1" si="692"/>
        <v>0</v>
      </c>
      <c r="L2352" s="18">
        <f t="shared" ca="1" si="702"/>
        <v>0</v>
      </c>
      <c r="M2352" s="18">
        <f t="shared" ca="1" si="686"/>
        <v>16350</v>
      </c>
      <c r="N2352" s="34">
        <f t="shared" ca="1" si="693"/>
        <v>26406.197956121228</v>
      </c>
      <c r="P2352" s="18">
        <f t="shared" ca="1" si="687"/>
        <v>367.52991050699836</v>
      </c>
      <c r="Q2352" s="47">
        <f ca="1">SUM(L$15:L2352)-SUM(M$15:M2352)</f>
        <v>0</v>
      </c>
      <c r="R2352" s="47" t="str">
        <f t="shared" ca="1" si="688"/>
        <v>M2355</v>
      </c>
      <c r="S2352" s="40">
        <f t="shared" ca="1" si="694"/>
        <v>0</v>
      </c>
      <c r="T2352" s="46">
        <f t="shared" ca="1" si="695"/>
        <v>89</v>
      </c>
      <c r="X2352" s="74">
        <f t="shared" ca="1" si="696"/>
        <v>0.36752991050699835</v>
      </c>
      <c r="Y2352" s="75">
        <f t="shared" ca="1" si="697"/>
        <v>0.36752991050699835</v>
      </c>
      <c r="Z2352" s="74">
        <f t="shared" ca="1" si="698"/>
        <v>1.4441629935308793</v>
      </c>
      <c r="AA2352" s="76">
        <f t="shared" ca="1" si="699"/>
        <v>367.52991050699836</v>
      </c>
      <c r="AB2352" s="76">
        <f t="shared" ca="1" si="700"/>
        <v>1444.1629935308792</v>
      </c>
    </row>
    <row r="2353" spans="1:28" x14ac:dyDescent="0.25">
      <c r="A2353" s="2">
        <f t="shared" si="701"/>
        <v>29</v>
      </c>
      <c r="B2353" s="16">
        <f ca="1">VLOOKUP(A2353,PERIODS!$O$4:$P$33,2,FALSE)</f>
        <v>0.04</v>
      </c>
      <c r="C2353" s="15"/>
      <c r="D2353" s="18">
        <v>2339</v>
      </c>
      <c r="E2353" s="34">
        <f t="shared" ca="1" si="703"/>
        <v>26406.197956121228</v>
      </c>
      <c r="F2353" s="34">
        <f t="shared" ca="1" si="685"/>
        <v>4000</v>
      </c>
      <c r="G2353" s="69">
        <f t="shared" ca="1" si="689"/>
        <v>0</v>
      </c>
      <c r="H2353" s="34">
        <f t="shared" ca="1" si="690"/>
        <v>-824.22914690692016</v>
      </c>
      <c r="I2353" s="34">
        <f t="shared" ca="1" si="691"/>
        <v>3175.7708530930799</v>
      </c>
      <c r="J2353" s="18">
        <f ca="1">SUM(INDIRECT(ADDRESS(ROW(F2353),COLUMN(F2353),4)):INDIRECT(ADDRESS(ROW(F2353)+N$5-1,COLUMN(F2353),4)))</f>
        <v>21200</v>
      </c>
      <c r="K2353" s="18">
        <f t="shared" ca="1" si="692"/>
        <v>0</v>
      </c>
      <c r="L2353" s="18">
        <f t="shared" ca="1" si="702"/>
        <v>0</v>
      </c>
      <c r="M2353" s="18">
        <f t="shared" ca="1" si="686"/>
        <v>0</v>
      </c>
      <c r="N2353" s="34">
        <f t="shared" ca="1" si="693"/>
        <v>23230.427103028149</v>
      </c>
      <c r="P2353" s="18">
        <f t="shared" ca="1" si="687"/>
        <v>824.22914690692016</v>
      </c>
      <c r="Q2353" s="47">
        <f ca="1">SUM(L$15:L2353)-SUM(M$15:M2353)</f>
        <v>0</v>
      </c>
      <c r="R2353" s="47" t="str">
        <f t="shared" ca="1" si="688"/>
        <v>M2356</v>
      </c>
      <c r="S2353" s="40">
        <f t="shared" ca="1" si="694"/>
        <v>0</v>
      </c>
      <c r="T2353" s="46">
        <f t="shared" ca="1" si="695"/>
        <v>63</v>
      </c>
      <c r="X2353" s="74">
        <f t="shared" ca="1" si="696"/>
        <v>-0.82422914690692017</v>
      </c>
      <c r="Y2353" s="75">
        <f t="shared" ca="1" si="697"/>
        <v>-0.82422914690692017</v>
      </c>
      <c r="Z2353" s="74">
        <f t="shared" ca="1" si="698"/>
        <v>0.43857293750064036</v>
      </c>
      <c r="AA2353" s="76">
        <f t="shared" ca="1" si="699"/>
        <v>-824.22914690692016</v>
      </c>
      <c r="AB2353" s="76">
        <f t="shared" ca="1" si="700"/>
        <v>438.57293750064036</v>
      </c>
    </row>
    <row r="2354" spans="1:28" x14ac:dyDescent="0.25">
      <c r="A2354" s="2">
        <f t="shared" si="701"/>
        <v>30</v>
      </c>
      <c r="B2354" s="16">
        <f ca="1">VLOOKUP(A2354,PERIODS!$O$4:$P$33,2,FALSE)</f>
        <v>0.04</v>
      </c>
      <c r="C2354" s="15"/>
      <c r="D2354" s="18">
        <v>2340</v>
      </c>
      <c r="E2354" s="34">
        <f t="shared" ca="1" si="703"/>
        <v>23230.427103028149</v>
      </c>
      <c r="F2354" s="34">
        <f t="shared" ca="1" si="685"/>
        <v>4000</v>
      </c>
      <c r="G2354" s="69">
        <f t="shared" ca="1" si="689"/>
        <v>0</v>
      </c>
      <c r="H2354" s="34">
        <f t="shared" ca="1" si="690"/>
        <v>559.51119719271253</v>
      </c>
      <c r="I2354" s="34">
        <f t="shared" ca="1" si="691"/>
        <v>4559.5111971927126</v>
      </c>
      <c r="J2354" s="18">
        <f ca="1">SUM(INDIRECT(ADDRESS(ROW(F2354),COLUMN(F2354),4)):INDIRECT(ADDRESS(ROW(F2354)+N$5-1,COLUMN(F2354),4)))</f>
        <v>20500</v>
      </c>
      <c r="K2354" s="18">
        <f t="shared" ca="1" si="692"/>
        <v>0</v>
      </c>
      <c r="L2354" s="18">
        <f t="shared" ca="1" si="702"/>
        <v>0</v>
      </c>
      <c r="M2354" s="18">
        <f t="shared" ca="1" si="686"/>
        <v>0</v>
      </c>
      <c r="N2354" s="34">
        <f t="shared" ca="1" si="693"/>
        <v>18670.915905835434</v>
      </c>
      <c r="P2354" s="18">
        <f t="shared" ca="1" si="687"/>
        <v>559.51119719271253</v>
      </c>
      <c r="Q2354" s="47">
        <f ca="1">SUM(L$15:L2354)-SUM(M$15:M2354)</f>
        <v>0</v>
      </c>
      <c r="R2354" s="47" t="str">
        <f t="shared" ca="1" si="688"/>
        <v>M2357</v>
      </c>
      <c r="S2354" s="40">
        <f t="shared" ca="1" si="694"/>
        <v>0</v>
      </c>
      <c r="T2354" s="46">
        <f t="shared" ca="1" si="695"/>
        <v>80</v>
      </c>
      <c r="X2354" s="74">
        <f t="shared" ca="1" si="696"/>
        <v>0.55951119719271258</v>
      </c>
      <c r="Y2354" s="75">
        <f t="shared" ca="1" si="697"/>
        <v>0.55951119719271258</v>
      </c>
      <c r="Z2354" s="74">
        <f t="shared" ca="1" si="698"/>
        <v>1.7498169757717441</v>
      </c>
      <c r="AA2354" s="76">
        <f t="shared" ca="1" si="699"/>
        <v>559.51119719271253</v>
      </c>
      <c r="AB2354" s="76">
        <f t="shared" ca="1" si="700"/>
        <v>1749.8169757717442</v>
      </c>
    </row>
    <row r="2355" spans="1:28" x14ac:dyDescent="0.25">
      <c r="A2355" s="2">
        <f t="shared" si="701"/>
        <v>1</v>
      </c>
      <c r="B2355" s="16">
        <f ca="1">VLOOKUP(A2355,PERIODS!$O$4:$P$33,2,FALSE)</f>
        <v>2.4E-2</v>
      </c>
      <c r="C2355" s="15"/>
      <c r="D2355" s="18">
        <v>2341</v>
      </c>
      <c r="E2355" s="34">
        <f t="shared" ca="1" si="703"/>
        <v>18670.915905835434</v>
      </c>
      <c r="F2355" s="34">
        <f t="shared" ca="1" si="685"/>
        <v>2400</v>
      </c>
      <c r="G2355" s="69">
        <f t="shared" ca="1" si="689"/>
        <v>0</v>
      </c>
      <c r="H2355" s="34">
        <f t="shared" ca="1" si="690"/>
        <v>-458.63883919803283</v>
      </c>
      <c r="I2355" s="34">
        <f t="shared" ca="1" si="691"/>
        <v>1941.3611608019671</v>
      </c>
      <c r="J2355" s="18">
        <f ca="1">SUM(INDIRECT(ADDRESS(ROW(F2355),COLUMN(F2355),4)):INDIRECT(ADDRESS(ROW(F2355)+N$5-1,COLUMN(F2355),4)))</f>
        <v>19800</v>
      </c>
      <c r="K2355" s="18">
        <f t="shared" ca="1" si="692"/>
        <v>16350</v>
      </c>
      <c r="L2355" s="18">
        <f t="shared" ca="1" si="702"/>
        <v>16350</v>
      </c>
      <c r="M2355" s="18">
        <f t="shared" ca="1" si="686"/>
        <v>0</v>
      </c>
      <c r="N2355" s="34">
        <f t="shared" ca="1" si="693"/>
        <v>16729.554745033467</v>
      </c>
      <c r="P2355" s="18">
        <f t="shared" ca="1" si="687"/>
        <v>458.63883919803283</v>
      </c>
      <c r="Q2355" s="47">
        <f ca="1">SUM(L$15:L2355)-SUM(M$15:M2355)</f>
        <v>16350</v>
      </c>
      <c r="R2355" s="47" t="str">
        <f t="shared" ca="1" si="688"/>
        <v>M2358</v>
      </c>
      <c r="S2355" s="40">
        <f t="shared" ca="1" si="694"/>
        <v>0</v>
      </c>
      <c r="T2355" s="46">
        <f t="shared" ca="1" si="695"/>
        <v>94</v>
      </c>
      <c r="X2355" s="74">
        <f t="shared" ca="1" si="696"/>
        <v>-0.45863883919803283</v>
      </c>
      <c r="Y2355" s="75">
        <f t="shared" ca="1" si="697"/>
        <v>-0.45863883919803283</v>
      </c>
      <c r="Z2355" s="74">
        <f t="shared" ca="1" si="698"/>
        <v>0.63214350913368489</v>
      </c>
      <c r="AA2355" s="76">
        <f t="shared" ca="1" si="699"/>
        <v>-458.63883919803283</v>
      </c>
      <c r="AB2355" s="76">
        <f t="shared" ca="1" si="700"/>
        <v>632.14350913368492</v>
      </c>
    </row>
    <row r="2356" spans="1:28" x14ac:dyDescent="0.25">
      <c r="A2356" s="2">
        <f t="shared" si="701"/>
        <v>2</v>
      </c>
      <c r="B2356" s="16">
        <f ca="1">VLOOKUP(A2356,PERIODS!$O$4:$P$33,2,FALSE)</f>
        <v>2.5000000000000001E-2</v>
      </c>
      <c r="C2356" s="15"/>
      <c r="D2356" s="18">
        <v>2342</v>
      </c>
      <c r="E2356" s="34">
        <f t="shared" ca="1" si="703"/>
        <v>16729.554745033467</v>
      </c>
      <c r="F2356" s="34">
        <f t="shared" ca="1" si="685"/>
        <v>2500</v>
      </c>
      <c r="G2356" s="69">
        <f t="shared" ca="1" si="689"/>
        <v>0</v>
      </c>
      <c r="H2356" s="34">
        <f t="shared" ca="1" si="690"/>
        <v>90.406728231643399</v>
      </c>
      <c r="I2356" s="34">
        <f t="shared" ca="1" si="691"/>
        <v>2590.4067282316432</v>
      </c>
      <c r="J2356" s="18">
        <f ca="1">SUM(INDIRECT(ADDRESS(ROW(F2356),COLUMN(F2356),4)):INDIRECT(ADDRESS(ROW(F2356)+N$5-1,COLUMN(F2356),4)))</f>
        <v>20700</v>
      </c>
      <c r="K2356" s="18">
        <f t="shared" ca="1" si="692"/>
        <v>16350</v>
      </c>
      <c r="L2356" s="18">
        <f t="shared" ca="1" si="702"/>
        <v>0</v>
      </c>
      <c r="M2356" s="18">
        <f t="shared" ca="1" si="686"/>
        <v>0</v>
      </c>
      <c r="N2356" s="34">
        <f t="shared" ca="1" si="693"/>
        <v>14139.148016801824</v>
      </c>
      <c r="P2356" s="18">
        <f t="shared" ca="1" si="687"/>
        <v>90.406728231643399</v>
      </c>
      <c r="Q2356" s="47">
        <f ca="1">SUM(L$15:L2356)-SUM(M$15:M2356)</f>
        <v>16350</v>
      </c>
      <c r="R2356" s="47" t="str">
        <f t="shared" ca="1" si="688"/>
        <v>M2359</v>
      </c>
      <c r="S2356" s="40">
        <f t="shared" ca="1" si="694"/>
        <v>0</v>
      </c>
      <c r="T2356" s="46">
        <f t="shared" ca="1" si="695"/>
        <v>90</v>
      </c>
      <c r="X2356" s="74">
        <f t="shared" ca="1" si="696"/>
        <v>9.0406728231643405E-2</v>
      </c>
      <c r="Y2356" s="75">
        <f t="shared" ca="1" si="697"/>
        <v>9.0406728231643405E-2</v>
      </c>
      <c r="Z2356" s="74">
        <f t="shared" ca="1" si="698"/>
        <v>1.094619405792455</v>
      </c>
      <c r="AA2356" s="76">
        <f t="shared" ca="1" si="699"/>
        <v>90.406728231643399</v>
      </c>
      <c r="AB2356" s="76">
        <f t="shared" ca="1" si="700"/>
        <v>1094.6194057924549</v>
      </c>
    </row>
    <row r="2357" spans="1:28" x14ac:dyDescent="0.25">
      <c r="A2357" s="2">
        <f t="shared" si="701"/>
        <v>3</v>
      </c>
      <c r="B2357" s="16">
        <f ca="1">VLOOKUP(A2357,PERIODS!$O$4:$P$33,2,FALSE)</f>
        <v>2.5000000000000001E-2</v>
      </c>
      <c r="C2357" s="15"/>
      <c r="D2357" s="18">
        <v>2343</v>
      </c>
      <c r="E2357" s="34">
        <f t="shared" ca="1" si="703"/>
        <v>14139.148016801824</v>
      </c>
      <c r="F2357" s="34">
        <f t="shared" ca="1" si="685"/>
        <v>2500</v>
      </c>
      <c r="G2357" s="69">
        <f t="shared" ca="1" si="689"/>
        <v>0</v>
      </c>
      <c r="H2357" s="34">
        <f t="shared" ca="1" si="690"/>
        <v>-213.40282427537153</v>
      </c>
      <c r="I2357" s="34">
        <f t="shared" ca="1" si="691"/>
        <v>2286.5971757246284</v>
      </c>
      <c r="J2357" s="18">
        <f ca="1">SUM(INDIRECT(ADDRESS(ROW(F2357),COLUMN(F2357),4)):INDIRECT(ADDRESS(ROW(F2357)+N$5-1,COLUMN(F2357),4)))</f>
        <v>21500</v>
      </c>
      <c r="K2357" s="18">
        <f t="shared" ca="1" si="692"/>
        <v>16350</v>
      </c>
      <c r="L2357" s="18">
        <f t="shared" ca="1" si="702"/>
        <v>0</v>
      </c>
      <c r="M2357" s="18">
        <f t="shared" ca="1" si="686"/>
        <v>0</v>
      </c>
      <c r="N2357" s="34">
        <f t="shared" ca="1" si="693"/>
        <v>11852.550841077196</v>
      </c>
      <c r="P2357" s="18">
        <f t="shared" ca="1" si="687"/>
        <v>213.40282427537153</v>
      </c>
      <c r="Q2357" s="47">
        <f ca="1">SUM(L$15:L2357)-SUM(M$15:M2357)</f>
        <v>16350</v>
      </c>
      <c r="R2357" s="47" t="str">
        <f t="shared" ca="1" si="688"/>
        <v>M2360</v>
      </c>
      <c r="S2357" s="40">
        <f t="shared" ca="1" si="694"/>
        <v>0</v>
      </c>
      <c r="T2357" s="46">
        <f t="shared" ca="1" si="695"/>
        <v>43</v>
      </c>
      <c r="X2357" s="74">
        <f t="shared" ca="1" si="696"/>
        <v>-0.21340282427537152</v>
      </c>
      <c r="Y2357" s="75">
        <f t="shared" ca="1" si="697"/>
        <v>-0.21340282427537152</v>
      </c>
      <c r="Z2357" s="74">
        <f t="shared" ca="1" si="698"/>
        <v>0.80783065786602004</v>
      </c>
      <c r="AA2357" s="76">
        <f t="shared" ca="1" si="699"/>
        <v>-213.40282427537153</v>
      </c>
      <c r="AB2357" s="76">
        <f t="shared" ca="1" si="700"/>
        <v>807.83065786602003</v>
      </c>
    </row>
    <row r="2358" spans="1:28" x14ac:dyDescent="0.25">
      <c r="A2358" s="2">
        <f t="shared" si="701"/>
        <v>4</v>
      </c>
      <c r="B2358" s="16">
        <f ca="1">VLOOKUP(A2358,PERIODS!$O$4:$P$33,2,FALSE)</f>
        <v>2.5000000000000001E-2</v>
      </c>
      <c r="C2358" s="15"/>
      <c r="D2358" s="18">
        <v>2344</v>
      </c>
      <c r="E2358" s="34">
        <f t="shared" ca="1" si="703"/>
        <v>11852.550841077196</v>
      </c>
      <c r="F2358" s="34">
        <f t="shared" ca="1" si="685"/>
        <v>2500</v>
      </c>
      <c r="G2358" s="69">
        <f t="shared" ca="1" si="689"/>
        <v>0</v>
      </c>
      <c r="H2358" s="34">
        <f t="shared" ca="1" si="690"/>
        <v>706.30951100897391</v>
      </c>
      <c r="I2358" s="34">
        <f t="shared" ca="1" si="691"/>
        <v>3206.3095110089739</v>
      </c>
      <c r="J2358" s="18">
        <f ca="1">SUM(INDIRECT(ADDRESS(ROW(F2358),COLUMN(F2358),4)):INDIRECT(ADDRESS(ROW(F2358)+N$5-1,COLUMN(F2358),4)))</f>
        <v>22300</v>
      </c>
      <c r="K2358" s="18">
        <f t="shared" ca="1" si="692"/>
        <v>0</v>
      </c>
      <c r="L2358" s="18">
        <f t="shared" ca="1" si="702"/>
        <v>0</v>
      </c>
      <c r="M2358" s="18">
        <f t="shared" ca="1" si="686"/>
        <v>16350</v>
      </c>
      <c r="N2358" s="34">
        <f t="shared" ca="1" si="693"/>
        <v>24996.241330068224</v>
      </c>
      <c r="P2358" s="18">
        <f t="shared" ca="1" si="687"/>
        <v>706.30951100897391</v>
      </c>
      <c r="Q2358" s="47">
        <f ca="1">SUM(L$15:L2358)-SUM(M$15:M2358)</f>
        <v>0</v>
      </c>
      <c r="R2358" s="47" t="str">
        <f t="shared" ca="1" si="688"/>
        <v>M2361</v>
      </c>
      <c r="S2358" s="40">
        <f t="shared" ca="1" si="694"/>
        <v>0</v>
      </c>
      <c r="T2358" s="46">
        <f t="shared" ca="1" si="695"/>
        <v>1</v>
      </c>
      <c r="X2358" s="74">
        <f t="shared" ca="1" si="696"/>
        <v>0.70630951100897388</v>
      </c>
      <c r="Y2358" s="75">
        <f t="shared" ca="1" si="697"/>
        <v>0.70630951100897388</v>
      </c>
      <c r="Z2358" s="74">
        <f t="shared" ca="1" si="698"/>
        <v>2.0264986704598842</v>
      </c>
      <c r="AA2358" s="76">
        <f t="shared" ca="1" si="699"/>
        <v>706.30951100897391</v>
      </c>
      <c r="AB2358" s="76">
        <f t="shared" ca="1" si="700"/>
        <v>2026.4986704598841</v>
      </c>
    </row>
    <row r="2359" spans="1:28" x14ac:dyDescent="0.25">
      <c r="A2359" s="2">
        <f t="shared" si="701"/>
        <v>5</v>
      </c>
      <c r="B2359" s="16">
        <f ca="1">VLOOKUP(A2359,PERIODS!$O$4:$P$33,2,FALSE)</f>
        <v>3.3000000000000002E-2</v>
      </c>
      <c r="C2359" s="15"/>
      <c r="D2359" s="18">
        <v>2345</v>
      </c>
      <c r="E2359" s="34">
        <f t="shared" ca="1" si="703"/>
        <v>24996.241330068224</v>
      </c>
      <c r="F2359" s="34">
        <f t="shared" ca="1" si="685"/>
        <v>3300</v>
      </c>
      <c r="G2359" s="69">
        <f t="shared" ca="1" si="689"/>
        <v>0</v>
      </c>
      <c r="H2359" s="34">
        <f t="shared" ca="1" si="690"/>
        <v>1019.5645856797657</v>
      </c>
      <c r="I2359" s="34">
        <f t="shared" ca="1" si="691"/>
        <v>4319.5645856797655</v>
      </c>
      <c r="J2359" s="18">
        <f ca="1">SUM(INDIRECT(ADDRESS(ROW(F2359),COLUMN(F2359),4)):INDIRECT(ADDRESS(ROW(F2359)+N$5-1,COLUMN(F2359),4)))</f>
        <v>23100</v>
      </c>
      <c r="K2359" s="18">
        <f t="shared" ca="1" si="692"/>
        <v>0</v>
      </c>
      <c r="L2359" s="18">
        <f t="shared" ca="1" si="702"/>
        <v>0</v>
      </c>
      <c r="M2359" s="18">
        <f t="shared" ca="1" si="686"/>
        <v>0</v>
      </c>
      <c r="N2359" s="34">
        <f t="shared" ca="1" si="693"/>
        <v>20676.67674438846</v>
      </c>
      <c r="P2359" s="18">
        <f t="shared" ca="1" si="687"/>
        <v>1019.5645856797657</v>
      </c>
      <c r="Q2359" s="47">
        <f ca="1">SUM(L$15:L2359)-SUM(M$15:M2359)</f>
        <v>0</v>
      </c>
      <c r="R2359" s="47" t="str">
        <f t="shared" ca="1" si="688"/>
        <v>M2362</v>
      </c>
      <c r="S2359" s="40">
        <f t="shared" ca="1" si="694"/>
        <v>0</v>
      </c>
      <c r="T2359" s="46">
        <f t="shared" ca="1" si="695"/>
        <v>42</v>
      </c>
      <c r="X2359" s="74">
        <f t="shared" ca="1" si="696"/>
        <v>1.0195645856797657</v>
      </c>
      <c r="Y2359" s="75">
        <f t="shared" ca="1" si="697"/>
        <v>1.0195645856797657</v>
      </c>
      <c r="Z2359" s="74">
        <f t="shared" ca="1" si="698"/>
        <v>2.7719875380920582</v>
      </c>
      <c r="AA2359" s="76">
        <f t="shared" ca="1" si="699"/>
        <v>1019.5645856797657</v>
      </c>
      <c r="AB2359" s="76">
        <f t="shared" ca="1" si="700"/>
        <v>2771.987538092058</v>
      </c>
    </row>
    <row r="2360" spans="1:28" x14ac:dyDescent="0.25">
      <c r="A2360" s="2">
        <f t="shared" si="701"/>
        <v>6</v>
      </c>
      <c r="B2360" s="16">
        <f ca="1">VLOOKUP(A2360,PERIODS!$O$4:$P$33,2,FALSE)</f>
        <v>3.3000000000000002E-2</v>
      </c>
      <c r="C2360" s="15"/>
      <c r="D2360" s="18">
        <v>2346</v>
      </c>
      <c r="E2360" s="34">
        <f t="shared" ca="1" si="703"/>
        <v>20676.67674438846</v>
      </c>
      <c r="F2360" s="34">
        <f t="shared" ca="1" si="685"/>
        <v>3300</v>
      </c>
      <c r="G2360" s="69">
        <f t="shared" ca="1" si="689"/>
        <v>0</v>
      </c>
      <c r="H2360" s="34">
        <f t="shared" ca="1" si="690"/>
        <v>-747.07831697989059</v>
      </c>
      <c r="I2360" s="34">
        <f t="shared" ca="1" si="691"/>
        <v>2552.9216830201094</v>
      </c>
      <c r="J2360" s="18">
        <f ca="1">SUM(INDIRECT(ADDRESS(ROW(F2360),COLUMN(F2360),4)):INDIRECT(ADDRESS(ROW(F2360)+N$5-1,COLUMN(F2360),4)))</f>
        <v>23100</v>
      </c>
      <c r="K2360" s="18">
        <f t="shared" ca="1" si="692"/>
        <v>16350</v>
      </c>
      <c r="L2360" s="18">
        <f t="shared" ca="1" si="702"/>
        <v>16350</v>
      </c>
      <c r="M2360" s="18">
        <f t="shared" ca="1" si="686"/>
        <v>0</v>
      </c>
      <c r="N2360" s="34">
        <f t="shared" ca="1" si="693"/>
        <v>18123.755061368349</v>
      </c>
      <c r="P2360" s="18">
        <f t="shared" ca="1" si="687"/>
        <v>747.07831697989059</v>
      </c>
      <c r="Q2360" s="47">
        <f ca="1">SUM(L$15:L2360)-SUM(M$15:M2360)</f>
        <v>16350</v>
      </c>
      <c r="R2360" s="47" t="str">
        <f t="shared" ca="1" si="688"/>
        <v>M2363</v>
      </c>
      <c r="S2360" s="40">
        <f t="shared" ca="1" si="694"/>
        <v>0</v>
      </c>
      <c r="T2360" s="46">
        <f t="shared" ca="1" si="695"/>
        <v>36</v>
      </c>
      <c r="X2360" s="74">
        <f t="shared" ca="1" si="696"/>
        <v>-0.74707831697989058</v>
      </c>
      <c r="Y2360" s="75">
        <f t="shared" ca="1" si="697"/>
        <v>-0.74707831697989058</v>
      </c>
      <c r="Z2360" s="74">
        <f t="shared" ca="1" si="698"/>
        <v>0.4737486761575076</v>
      </c>
      <c r="AA2360" s="76">
        <f t="shared" ca="1" si="699"/>
        <v>-747.07831697989059</v>
      </c>
      <c r="AB2360" s="76">
        <f t="shared" ca="1" si="700"/>
        <v>473.74867615750759</v>
      </c>
    </row>
    <row r="2361" spans="1:28" x14ac:dyDescent="0.25">
      <c r="A2361" s="2">
        <f t="shared" si="701"/>
        <v>7</v>
      </c>
      <c r="B2361" s="16">
        <f ca="1">VLOOKUP(A2361,PERIODS!$O$4:$P$33,2,FALSE)</f>
        <v>3.3000000000000002E-2</v>
      </c>
      <c r="C2361" s="15"/>
      <c r="D2361" s="18">
        <v>2347</v>
      </c>
      <c r="E2361" s="34">
        <f t="shared" ca="1" si="703"/>
        <v>18123.755061368349</v>
      </c>
      <c r="F2361" s="34">
        <f t="shared" ca="1" si="685"/>
        <v>3300</v>
      </c>
      <c r="G2361" s="69">
        <f t="shared" ca="1" si="689"/>
        <v>0</v>
      </c>
      <c r="H2361" s="34">
        <f t="shared" ca="1" si="690"/>
        <v>-336.08585758951375</v>
      </c>
      <c r="I2361" s="34">
        <f t="shared" ca="1" si="691"/>
        <v>2963.9141424104864</v>
      </c>
      <c r="J2361" s="18">
        <f ca="1">SUM(INDIRECT(ADDRESS(ROW(F2361),COLUMN(F2361),4)):INDIRECT(ADDRESS(ROW(F2361)+N$5-1,COLUMN(F2361),4)))</f>
        <v>23100</v>
      </c>
      <c r="K2361" s="18">
        <f t="shared" ca="1" si="692"/>
        <v>16350</v>
      </c>
      <c r="L2361" s="18">
        <f t="shared" ca="1" si="702"/>
        <v>0</v>
      </c>
      <c r="M2361" s="18">
        <f t="shared" ca="1" si="686"/>
        <v>0</v>
      </c>
      <c r="N2361" s="34">
        <f t="shared" ca="1" si="693"/>
        <v>15159.840918957863</v>
      </c>
      <c r="P2361" s="18">
        <f t="shared" ca="1" si="687"/>
        <v>336.08585758951375</v>
      </c>
      <c r="Q2361" s="47">
        <f ca="1">SUM(L$15:L2361)-SUM(M$15:M2361)</f>
        <v>16350</v>
      </c>
      <c r="R2361" s="47" t="str">
        <f t="shared" ca="1" si="688"/>
        <v>M2364</v>
      </c>
      <c r="S2361" s="40">
        <f t="shared" ca="1" si="694"/>
        <v>0</v>
      </c>
      <c r="T2361" s="46">
        <f t="shared" ca="1" si="695"/>
        <v>38</v>
      </c>
      <c r="X2361" s="74">
        <f t="shared" ca="1" si="696"/>
        <v>-0.33608585758951376</v>
      </c>
      <c r="Y2361" s="75">
        <f t="shared" ca="1" si="697"/>
        <v>-0.33608585758951376</v>
      </c>
      <c r="Z2361" s="74">
        <f t="shared" ca="1" si="698"/>
        <v>0.71456175263263699</v>
      </c>
      <c r="AA2361" s="76">
        <f t="shared" ca="1" si="699"/>
        <v>-336.08585758951375</v>
      </c>
      <c r="AB2361" s="76">
        <f t="shared" ca="1" si="700"/>
        <v>714.56175263263697</v>
      </c>
    </row>
    <row r="2362" spans="1:28" x14ac:dyDescent="0.25">
      <c r="A2362" s="2">
        <f t="shared" si="701"/>
        <v>8</v>
      </c>
      <c r="B2362" s="16">
        <f ca="1">VLOOKUP(A2362,PERIODS!$O$4:$P$33,2,FALSE)</f>
        <v>3.3000000000000002E-2</v>
      </c>
      <c r="C2362" s="15"/>
      <c r="D2362" s="18">
        <v>2348</v>
      </c>
      <c r="E2362" s="34">
        <f t="shared" ca="1" si="703"/>
        <v>15159.840918957863</v>
      </c>
      <c r="F2362" s="34">
        <f t="shared" ca="1" si="685"/>
        <v>3300</v>
      </c>
      <c r="G2362" s="69">
        <f t="shared" ca="1" si="689"/>
        <v>0</v>
      </c>
      <c r="H2362" s="34">
        <f t="shared" ca="1" si="690"/>
        <v>-31.195479207491104</v>
      </c>
      <c r="I2362" s="34">
        <f t="shared" ca="1" si="691"/>
        <v>3268.8045207925088</v>
      </c>
      <c r="J2362" s="18">
        <f ca="1">SUM(INDIRECT(ADDRESS(ROW(F2362),COLUMN(F2362),4)):INDIRECT(ADDRESS(ROW(F2362)+N$5-1,COLUMN(F2362),4)))</f>
        <v>23100</v>
      </c>
      <c r="K2362" s="18">
        <f t="shared" ca="1" si="692"/>
        <v>16350</v>
      </c>
      <c r="L2362" s="18">
        <f t="shared" ca="1" si="702"/>
        <v>0</v>
      </c>
      <c r="M2362" s="18">
        <f t="shared" ca="1" si="686"/>
        <v>0</v>
      </c>
      <c r="N2362" s="34">
        <f t="shared" ca="1" si="693"/>
        <v>11891.036398165354</v>
      </c>
      <c r="P2362" s="18">
        <f t="shared" ca="1" si="687"/>
        <v>31.195479207491104</v>
      </c>
      <c r="Q2362" s="47">
        <f ca="1">SUM(L$15:L2362)-SUM(M$15:M2362)</f>
        <v>16350</v>
      </c>
      <c r="R2362" s="47" t="str">
        <f t="shared" ca="1" si="688"/>
        <v>M2365</v>
      </c>
      <c r="S2362" s="40">
        <f t="shared" ca="1" si="694"/>
        <v>0</v>
      </c>
      <c r="T2362" s="46">
        <f t="shared" ca="1" si="695"/>
        <v>83</v>
      </c>
      <c r="X2362" s="74">
        <f t="shared" ca="1" si="696"/>
        <v>-3.1195479207491102E-2</v>
      </c>
      <c r="Y2362" s="75">
        <f t="shared" ca="1" si="697"/>
        <v>-3.1195479207491102E-2</v>
      </c>
      <c r="Z2362" s="74">
        <f t="shared" ca="1" si="698"/>
        <v>0.96928607928097088</v>
      </c>
      <c r="AA2362" s="76">
        <f t="shared" ca="1" si="699"/>
        <v>-31.195479207491104</v>
      </c>
      <c r="AB2362" s="76">
        <f t="shared" ca="1" si="700"/>
        <v>969.28607928097085</v>
      </c>
    </row>
    <row r="2363" spans="1:28" x14ac:dyDescent="0.25">
      <c r="A2363" s="2">
        <f t="shared" si="701"/>
        <v>9</v>
      </c>
      <c r="B2363" s="16">
        <f ca="1">VLOOKUP(A2363,PERIODS!$O$4:$P$33,2,FALSE)</f>
        <v>3.3000000000000002E-2</v>
      </c>
      <c r="C2363" s="15"/>
      <c r="D2363" s="18">
        <v>2349</v>
      </c>
      <c r="E2363" s="34">
        <f t="shared" ca="1" si="703"/>
        <v>11891.036398165354</v>
      </c>
      <c r="F2363" s="34">
        <f t="shared" ca="1" si="685"/>
        <v>3300</v>
      </c>
      <c r="G2363" s="69">
        <f t="shared" ca="1" si="689"/>
        <v>0</v>
      </c>
      <c r="H2363" s="34">
        <f t="shared" ca="1" si="690"/>
        <v>1.8164760829600897</v>
      </c>
      <c r="I2363" s="34">
        <f t="shared" ca="1" si="691"/>
        <v>3301.81647608296</v>
      </c>
      <c r="J2363" s="18">
        <f ca="1">SUM(INDIRECT(ADDRESS(ROW(F2363),COLUMN(F2363),4)):INDIRECT(ADDRESS(ROW(F2363)+N$5-1,COLUMN(F2363),4)))</f>
        <v>23100</v>
      </c>
      <c r="K2363" s="18">
        <f t="shared" ca="1" si="692"/>
        <v>0</v>
      </c>
      <c r="L2363" s="18">
        <f t="shared" ca="1" si="702"/>
        <v>0</v>
      </c>
      <c r="M2363" s="18">
        <f t="shared" ca="1" si="686"/>
        <v>16350</v>
      </c>
      <c r="N2363" s="34">
        <f t="shared" ca="1" si="693"/>
        <v>24939.219922082393</v>
      </c>
      <c r="P2363" s="18">
        <f t="shared" ca="1" si="687"/>
        <v>1.8164760829600897</v>
      </c>
      <c r="Q2363" s="47">
        <f ca="1">SUM(L$15:L2363)-SUM(M$15:M2363)</f>
        <v>0</v>
      </c>
      <c r="R2363" s="47" t="str">
        <f t="shared" ca="1" si="688"/>
        <v>M2366</v>
      </c>
      <c r="S2363" s="40">
        <f t="shared" ca="1" si="694"/>
        <v>0</v>
      </c>
      <c r="T2363" s="46">
        <f t="shared" ca="1" si="695"/>
        <v>28</v>
      </c>
      <c r="X2363" s="74">
        <f t="shared" ca="1" si="696"/>
        <v>1.8164760829600896E-3</v>
      </c>
      <c r="Y2363" s="75">
        <f t="shared" ca="1" si="697"/>
        <v>1.8164760829600896E-3</v>
      </c>
      <c r="Z2363" s="74">
        <f t="shared" ca="1" si="698"/>
        <v>1.0018181268750301</v>
      </c>
      <c r="AA2363" s="76">
        <f t="shared" ca="1" si="699"/>
        <v>1.8164760829600897</v>
      </c>
      <c r="AB2363" s="76">
        <f t="shared" ca="1" si="700"/>
        <v>1001.8181268750301</v>
      </c>
    </row>
    <row r="2364" spans="1:28" x14ac:dyDescent="0.25">
      <c r="A2364" s="2">
        <f t="shared" si="701"/>
        <v>10</v>
      </c>
      <c r="B2364" s="16">
        <f ca="1">VLOOKUP(A2364,PERIODS!$O$4:$P$33,2,FALSE)</f>
        <v>3.3000000000000002E-2</v>
      </c>
      <c r="C2364" s="15"/>
      <c r="D2364" s="18">
        <v>2350</v>
      </c>
      <c r="E2364" s="34">
        <f t="shared" ca="1" si="703"/>
        <v>24939.219922082393</v>
      </c>
      <c r="F2364" s="34">
        <f t="shared" ca="1" si="685"/>
        <v>3300</v>
      </c>
      <c r="G2364" s="69">
        <f t="shared" ca="1" si="689"/>
        <v>0</v>
      </c>
      <c r="H2364" s="34">
        <f t="shared" ca="1" si="690"/>
        <v>-1242.9594900619409</v>
      </c>
      <c r="I2364" s="34">
        <f t="shared" ca="1" si="691"/>
        <v>2057.0405099380591</v>
      </c>
      <c r="J2364" s="18">
        <f ca="1">SUM(INDIRECT(ADDRESS(ROW(F2364),COLUMN(F2364),4)):INDIRECT(ADDRESS(ROW(F2364)+N$5-1,COLUMN(F2364),4)))</f>
        <v>23100</v>
      </c>
      <c r="K2364" s="18">
        <f t="shared" ca="1" si="692"/>
        <v>0</v>
      </c>
      <c r="L2364" s="18">
        <f t="shared" ca="1" si="702"/>
        <v>0</v>
      </c>
      <c r="M2364" s="18">
        <f t="shared" ca="1" si="686"/>
        <v>0</v>
      </c>
      <c r="N2364" s="34">
        <f t="shared" ca="1" si="693"/>
        <v>22882.179412144334</v>
      </c>
      <c r="P2364" s="18">
        <f t="shared" ca="1" si="687"/>
        <v>1242.9594900619409</v>
      </c>
      <c r="Q2364" s="47">
        <f ca="1">SUM(L$15:L2364)-SUM(M$15:M2364)</f>
        <v>0</v>
      </c>
      <c r="R2364" s="47" t="str">
        <f t="shared" ca="1" si="688"/>
        <v>M2367</v>
      </c>
      <c r="S2364" s="40">
        <f t="shared" ca="1" si="694"/>
        <v>0</v>
      </c>
      <c r="T2364" s="46">
        <f t="shared" ca="1" si="695"/>
        <v>51</v>
      </c>
      <c r="X2364" s="74">
        <f t="shared" ca="1" si="696"/>
        <v>-1.242959490061941</v>
      </c>
      <c r="Y2364" s="75">
        <f t="shared" ca="1" si="697"/>
        <v>-1.242959490061941</v>
      </c>
      <c r="Z2364" s="74">
        <f t="shared" ca="1" si="698"/>
        <v>0.28852905427033521</v>
      </c>
      <c r="AA2364" s="76">
        <f t="shared" ca="1" si="699"/>
        <v>-1242.9594900619409</v>
      </c>
      <c r="AB2364" s="76">
        <f t="shared" ca="1" si="700"/>
        <v>288.52905427033522</v>
      </c>
    </row>
    <row r="2365" spans="1:28" x14ac:dyDescent="0.25">
      <c r="A2365" s="2">
        <f t="shared" si="701"/>
        <v>11</v>
      </c>
      <c r="B2365" s="16">
        <f ca="1">VLOOKUP(A2365,PERIODS!$O$4:$P$33,2,FALSE)</f>
        <v>3.3000000000000002E-2</v>
      </c>
      <c r="C2365" s="15"/>
      <c r="D2365" s="18">
        <v>2351</v>
      </c>
      <c r="E2365" s="34">
        <f t="shared" ca="1" si="703"/>
        <v>22882.179412144334</v>
      </c>
      <c r="F2365" s="34">
        <f t="shared" ca="1" si="685"/>
        <v>3300</v>
      </c>
      <c r="G2365" s="69">
        <f t="shared" ca="1" si="689"/>
        <v>0</v>
      </c>
      <c r="H2365" s="34">
        <f t="shared" ca="1" si="690"/>
        <v>126.171364639845</v>
      </c>
      <c r="I2365" s="34">
        <f t="shared" ca="1" si="691"/>
        <v>3426.1713646398448</v>
      </c>
      <c r="J2365" s="18">
        <f ca="1">SUM(INDIRECT(ADDRESS(ROW(F2365),COLUMN(F2365),4)):INDIRECT(ADDRESS(ROW(F2365)+N$5-1,COLUMN(F2365),4)))</f>
        <v>23300</v>
      </c>
      <c r="K2365" s="18">
        <f t="shared" ca="1" si="692"/>
        <v>16350</v>
      </c>
      <c r="L2365" s="18">
        <f t="shared" ca="1" si="702"/>
        <v>16350</v>
      </c>
      <c r="M2365" s="18">
        <f t="shared" ca="1" si="686"/>
        <v>0</v>
      </c>
      <c r="N2365" s="34">
        <f t="shared" ca="1" si="693"/>
        <v>19456.008047504489</v>
      </c>
      <c r="P2365" s="18">
        <f t="shared" ca="1" si="687"/>
        <v>126.171364639845</v>
      </c>
      <c r="Q2365" s="47">
        <f ca="1">SUM(L$15:L2365)-SUM(M$15:M2365)</f>
        <v>16350</v>
      </c>
      <c r="R2365" s="47" t="str">
        <f t="shared" ca="1" si="688"/>
        <v>M2368</v>
      </c>
      <c r="S2365" s="40">
        <f t="shared" ca="1" si="694"/>
        <v>0</v>
      </c>
      <c r="T2365" s="46">
        <f t="shared" ca="1" si="695"/>
        <v>88</v>
      </c>
      <c r="X2365" s="74">
        <f t="shared" ca="1" si="696"/>
        <v>0.12617136463984499</v>
      </c>
      <c r="Y2365" s="75">
        <f t="shared" ca="1" si="697"/>
        <v>0.12617136463984499</v>
      </c>
      <c r="Z2365" s="74">
        <f t="shared" ca="1" si="698"/>
        <v>1.134476560793801</v>
      </c>
      <c r="AA2365" s="76">
        <f t="shared" ca="1" si="699"/>
        <v>126.171364639845</v>
      </c>
      <c r="AB2365" s="76">
        <f t="shared" ca="1" si="700"/>
        <v>1134.4765607938009</v>
      </c>
    </row>
    <row r="2366" spans="1:28" x14ac:dyDescent="0.25">
      <c r="A2366" s="2">
        <f t="shared" si="701"/>
        <v>12</v>
      </c>
      <c r="B2366" s="16">
        <f ca="1">VLOOKUP(A2366,PERIODS!$O$4:$P$33,2,FALSE)</f>
        <v>3.3000000000000002E-2</v>
      </c>
      <c r="C2366" s="15"/>
      <c r="D2366" s="18">
        <v>2352</v>
      </c>
      <c r="E2366" s="34">
        <f t="shared" ca="1" si="703"/>
        <v>19456.008047504489</v>
      </c>
      <c r="F2366" s="34">
        <f t="shared" ca="1" si="685"/>
        <v>3300</v>
      </c>
      <c r="G2366" s="69">
        <f t="shared" ca="1" si="689"/>
        <v>0</v>
      </c>
      <c r="H2366" s="34">
        <f t="shared" ca="1" si="690"/>
        <v>504.34444357258559</v>
      </c>
      <c r="I2366" s="34">
        <f t="shared" ca="1" si="691"/>
        <v>3804.3444435725855</v>
      </c>
      <c r="J2366" s="18">
        <f ca="1">SUM(INDIRECT(ADDRESS(ROW(F2366),COLUMN(F2366),4)):INDIRECT(ADDRESS(ROW(F2366)+N$5-1,COLUMN(F2366),4)))</f>
        <v>23500</v>
      </c>
      <c r="K2366" s="18">
        <f t="shared" ca="1" si="692"/>
        <v>16350</v>
      </c>
      <c r="L2366" s="18">
        <f t="shared" ca="1" si="702"/>
        <v>0</v>
      </c>
      <c r="M2366" s="18">
        <f t="shared" ca="1" si="686"/>
        <v>0</v>
      </c>
      <c r="N2366" s="34">
        <f t="shared" ca="1" si="693"/>
        <v>15651.663603931904</v>
      </c>
      <c r="P2366" s="18">
        <f t="shared" ca="1" si="687"/>
        <v>504.34444357258559</v>
      </c>
      <c r="Q2366" s="47">
        <f ca="1">SUM(L$15:L2366)-SUM(M$15:M2366)</f>
        <v>16350</v>
      </c>
      <c r="R2366" s="47" t="str">
        <f t="shared" ca="1" si="688"/>
        <v>M2369</v>
      </c>
      <c r="S2366" s="40">
        <f t="shared" ca="1" si="694"/>
        <v>0</v>
      </c>
      <c r="T2366" s="46">
        <f t="shared" ca="1" si="695"/>
        <v>33</v>
      </c>
      <c r="X2366" s="74">
        <f t="shared" ca="1" si="696"/>
        <v>0.50434444357258557</v>
      </c>
      <c r="Y2366" s="75">
        <f t="shared" ca="1" si="697"/>
        <v>0.50434444357258557</v>
      </c>
      <c r="Z2366" s="74">
        <f t="shared" ca="1" si="698"/>
        <v>1.6558996289232573</v>
      </c>
      <c r="AA2366" s="76">
        <f t="shared" ca="1" si="699"/>
        <v>504.34444357258559</v>
      </c>
      <c r="AB2366" s="76">
        <f t="shared" ca="1" si="700"/>
        <v>1655.8996289232573</v>
      </c>
    </row>
    <row r="2367" spans="1:28" x14ac:dyDescent="0.25">
      <c r="A2367" s="2">
        <f t="shared" si="701"/>
        <v>13</v>
      </c>
      <c r="B2367" s="16">
        <f ca="1">VLOOKUP(A2367,PERIODS!$O$4:$P$33,2,FALSE)</f>
        <v>3.3000000000000002E-2</v>
      </c>
      <c r="C2367" s="15"/>
      <c r="D2367" s="18">
        <v>2353</v>
      </c>
      <c r="E2367" s="34">
        <f t="shared" ca="1" si="703"/>
        <v>15651.663603931904</v>
      </c>
      <c r="F2367" s="34">
        <f t="shared" ca="1" si="685"/>
        <v>3300</v>
      </c>
      <c r="G2367" s="69">
        <f t="shared" ca="1" si="689"/>
        <v>0</v>
      </c>
      <c r="H2367" s="34">
        <f t="shared" ca="1" si="690"/>
        <v>-114.15183416844926</v>
      </c>
      <c r="I2367" s="34">
        <f t="shared" ca="1" si="691"/>
        <v>3185.8481658315509</v>
      </c>
      <c r="J2367" s="18">
        <f ca="1">SUM(INDIRECT(ADDRESS(ROW(F2367),COLUMN(F2367),4)):INDIRECT(ADDRESS(ROW(F2367)+N$5-1,COLUMN(F2367),4)))</f>
        <v>23700</v>
      </c>
      <c r="K2367" s="18">
        <f t="shared" ca="1" si="692"/>
        <v>16350</v>
      </c>
      <c r="L2367" s="18">
        <f t="shared" ca="1" si="702"/>
        <v>0</v>
      </c>
      <c r="M2367" s="18">
        <f t="shared" ca="1" si="686"/>
        <v>0</v>
      </c>
      <c r="N2367" s="34">
        <f t="shared" ca="1" si="693"/>
        <v>12465.815438100353</v>
      </c>
      <c r="P2367" s="18">
        <f t="shared" ca="1" si="687"/>
        <v>114.15183416844926</v>
      </c>
      <c r="Q2367" s="47">
        <f ca="1">SUM(L$15:L2367)-SUM(M$15:M2367)</f>
        <v>16350</v>
      </c>
      <c r="R2367" s="47" t="str">
        <f t="shared" ca="1" si="688"/>
        <v>M2370</v>
      </c>
      <c r="S2367" s="40">
        <f t="shared" ca="1" si="694"/>
        <v>0</v>
      </c>
      <c r="T2367" s="46">
        <f t="shared" ca="1" si="695"/>
        <v>15</v>
      </c>
      <c r="X2367" s="74">
        <f t="shared" ca="1" si="696"/>
        <v>-0.11415183416844926</v>
      </c>
      <c r="Y2367" s="75">
        <f t="shared" ca="1" si="697"/>
        <v>-0.11415183416844926</v>
      </c>
      <c r="Z2367" s="74">
        <f t="shared" ca="1" si="698"/>
        <v>0.89212249092199969</v>
      </c>
      <c r="AA2367" s="76">
        <f t="shared" ca="1" si="699"/>
        <v>-114.15183416844926</v>
      </c>
      <c r="AB2367" s="76">
        <f t="shared" ca="1" si="700"/>
        <v>892.12249092199966</v>
      </c>
    </row>
    <row r="2368" spans="1:28" x14ac:dyDescent="0.25">
      <c r="A2368" s="2">
        <f t="shared" si="701"/>
        <v>14</v>
      </c>
      <c r="B2368" s="16">
        <f ca="1">VLOOKUP(A2368,PERIODS!$O$4:$P$33,2,FALSE)</f>
        <v>3.3000000000000002E-2</v>
      </c>
      <c r="C2368" s="15"/>
      <c r="D2368" s="18">
        <v>2354</v>
      </c>
      <c r="E2368" s="34">
        <f t="shared" ca="1" si="703"/>
        <v>12465.815438100353</v>
      </c>
      <c r="F2368" s="34">
        <f t="shared" ca="1" si="685"/>
        <v>3300</v>
      </c>
      <c r="G2368" s="69">
        <f t="shared" ca="1" si="689"/>
        <v>0</v>
      </c>
      <c r="H2368" s="34">
        <f t="shared" ca="1" si="690"/>
        <v>-841.21066697581284</v>
      </c>
      <c r="I2368" s="34">
        <f t="shared" ca="1" si="691"/>
        <v>2458.7893330241873</v>
      </c>
      <c r="J2368" s="18">
        <f ca="1">SUM(INDIRECT(ADDRESS(ROW(F2368),COLUMN(F2368),4)):INDIRECT(ADDRESS(ROW(F2368)+N$5-1,COLUMN(F2368),4)))</f>
        <v>23900</v>
      </c>
      <c r="K2368" s="18">
        <f t="shared" ca="1" si="692"/>
        <v>0</v>
      </c>
      <c r="L2368" s="18">
        <f t="shared" ca="1" si="702"/>
        <v>0</v>
      </c>
      <c r="M2368" s="18">
        <f t="shared" ca="1" si="686"/>
        <v>16350</v>
      </c>
      <c r="N2368" s="34">
        <f t="shared" ca="1" si="693"/>
        <v>26357.026105076166</v>
      </c>
      <c r="P2368" s="18">
        <f t="shared" ca="1" si="687"/>
        <v>841.21066697581284</v>
      </c>
      <c r="Q2368" s="47">
        <f ca="1">SUM(L$15:L2368)-SUM(M$15:M2368)</f>
        <v>0</v>
      </c>
      <c r="R2368" s="47" t="str">
        <f t="shared" ca="1" si="688"/>
        <v>M2371</v>
      </c>
      <c r="S2368" s="40">
        <f t="shared" ca="1" si="694"/>
        <v>0</v>
      </c>
      <c r="T2368" s="46">
        <f t="shared" ca="1" si="695"/>
        <v>18</v>
      </c>
      <c r="X2368" s="74">
        <f t="shared" ca="1" si="696"/>
        <v>-0.84121066697581282</v>
      </c>
      <c r="Y2368" s="75">
        <f t="shared" ca="1" si="697"/>
        <v>-0.84121066697581282</v>
      </c>
      <c r="Z2368" s="74">
        <f t="shared" ca="1" si="698"/>
        <v>0.43118818200980674</v>
      </c>
      <c r="AA2368" s="76">
        <f t="shared" ca="1" si="699"/>
        <v>-841.21066697581284</v>
      </c>
      <c r="AB2368" s="76">
        <f t="shared" ca="1" si="700"/>
        <v>431.18818200980672</v>
      </c>
    </row>
    <row r="2369" spans="1:28" x14ac:dyDescent="0.25">
      <c r="A2369" s="2">
        <f t="shared" si="701"/>
        <v>15</v>
      </c>
      <c r="B2369" s="16">
        <f ca="1">VLOOKUP(A2369,PERIODS!$O$4:$P$33,2,FALSE)</f>
        <v>3.3000000000000002E-2</v>
      </c>
      <c r="C2369" s="15"/>
      <c r="D2369" s="18">
        <v>2355</v>
      </c>
      <c r="E2369" s="34">
        <f t="shared" ca="1" si="703"/>
        <v>26357.026105076166</v>
      </c>
      <c r="F2369" s="34">
        <f t="shared" ca="1" si="685"/>
        <v>3300</v>
      </c>
      <c r="G2369" s="69">
        <f t="shared" ca="1" si="689"/>
        <v>0</v>
      </c>
      <c r="H2369" s="34">
        <f t="shared" ca="1" si="690"/>
        <v>843.18786779292486</v>
      </c>
      <c r="I2369" s="34">
        <f t="shared" ca="1" si="691"/>
        <v>4143.1878677929253</v>
      </c>
      <c r="J2369" s="18">
        <f ca="1">SUM(INDIRECT(ADDRESS(ROW(F2369),COLUMN(F2369),4)):INDIRECT(ADDRESS(ROW(F2369)+N$5-1,COLUMN(F2369),4)))</f>
        <v>24100</v>
      </c>
      <c r="K2369" s="18">
        <f t="shared" ca="1" si="692"/>
        <v>0</v>
      </c>
      <c r="L2369" s="18">
        <f t="shared" ca="1" si="702"/>
        <v>0</v>
      </c>
      <c r="M2369" s="18">
        <f t="shared" ca="1" si="686"/>
        <v>0</v>
      </c>
      <c r="N2369" s="34">
        <f t="shared" ca="1" si="693"/>
        <v>22213.838237283242</v>
      </c>
      <c r="P2369" s="18">
        <f t="shared" ca="1" si="687"/>
        <v>843.18786779292486</v>
      </c>
      <c r="Q2369" s="47">
        <f ca="1">SUM(L$15:L2369)-SUM(M$15:M2369)</f>
        <v>0</v>
      </c>
      <c r="R2369" s="47" t="str">
        <f t="shared" ca="1" si="688"/>
        <v>M2372</v>
      </c>
      <c r="S2369" s="40">
        <f t="shared" ca="1" si="694"/>
        <v>0</v>
      </c>
      <c r="T2369" s="46">
        <f t="shared" ca="1" si="695"/>
        <v>93</v>
      </c>
      <c r="X2369" s="74">
        <f t="shared" ca="1" si="696"/>
        <v>0.84318786779292487</v>
      </c>
      <c r="Y2369" s="75">
        <f t="shared" ca="1" si="697"/>
        <v>0.84318786779292487</v>
      </c>
      <c r="Z2369" s="74">
        <f t="shared" ca="1" si="698"/>
        <v>2.3237630310209871</v>
      </c>
      <c r="AA2369" s="76">
        <f t="shared" ca="1" si="699"/>
        <v>843.18786779292486</v>
      </c>
      <c r="AB2369" s="76">
        <f t="shared" ca="1" si="700"/>
        <v>2323.763031020987</v>
      </c>
    </row>
    <row r="2370" spans="1:28" x14ac:dyDescent="0.25">
      <c r="A2370" s="2">
        <f t="shared" si="701"/>
        <v>16</v>
      </c>
      <c r="B2370" s="16">
        <f ca="1">VLOOKUP(A2370,PERIODS!$O$4:$P$33,2,FALSE)</f>
        <v>3.3000000000000002E-2</v>
      </c>
      <c r="C2370" s="15"/>
      <c r="D2370" s="18">
        <v>2356</v>
      </c>
      <c r="E2370" s="34">
        <f t="shared" ca="1" si="703"/>
        <v>22213.838237283242</v>
      </c>
      <c r="F2370" s="34">
        <f t="shared" ca="1" si="685"/>
        <v>3300</v>
      </c>
      <c r="G2370" s="69">
        <f t="shared" ca="1" si="689"/>
        <v>0</v>
      </c>
      <c r="H2370" s="34">
        <f t="shared" ca="1" si="690"/>
        <v>-287.16828959225967</v>
      </c>
      <c r="I2370" s="34">
        <f t="shared" ca="1" si="691"/>
        <v>3012.8317104077405</v>
      </c>
      <c r="J2370" s="18">
        <f ca="1">SUM(INDIRECT(ADDRESS(ROW(F2370),COLUMN(F2370),4)):INDIRECT(ADDRESS(ROW(F2370)+N$5-1,COLUMN(F2370),4)))</f>
        <v>24300</v>
      </c>
      <c r="K2370" s="18">
        <f t="shared" ca="1" si="692"/>
        <v>16350</v>
      </c>
      <c r="L2370" s="18">
        <f t="shared" ca="1" si="702"/>
        <v>16350</v>
      </c>
      <c r="M2370" s="18">
        <f t="shared" ca="1" si="686"/>
        <v>0</v>
      </c>
      <c r="N2370" s="34">
        <f t="shared" ca="1" si="693"/>
        <v>19201.006526875502</v>
      </c>
      <c r="P2370" s="18">
        <f t="shared" ca="1" si="687"/>
        <v>287.16828959225967</v>
      </c>
      <c r="Q2370" s="47">
        <f ca="1">SUM(L$15:L2370)-SUM(M$15:M2370)</f>
        <v>16350</v>
      </c>
      <c r="R2370" s="47" t="str">
        <f t="shared" ca="1" si="688"/>
        <v>M2373</v>
      </c>
      <c r="S2370" s="40">
        <f t="shared" ca="1" si="694"/>
        <v>0</v>
      </c>
      <c r="T2370" s="46">
        <f t="shared" ca="1" si="695"/>
        <v>87</v>
      </c>
      <c r="X2370" s="74">
        <f t="shared" ca="1" si="696"/>
        <v>-0.28716828959225965</v>
      </c>
      <c r="Y2370" s="75">
        <f t="shared" ca="1" si="697"/>
        <v>-0.28716828959225965</v>
      </c>
      <c r="Z2370" s="74">
        <f t="shared" ca="1" si="698"/>
        <v>0.75038543615140629</v>
      </c>
      <c r="AA2370" s="76">
        <f t="shared" ca="1" si="699"/>
        <v>-287.16828959225967</v>
      </c>
      <c r="AB2370" s="76">
        <f t="shared" ca="1" si="700"/>
        <v>750.38543615140634</v>
      </c>
    </row>
    <row r="2371" spans="1:28" x14ac:dyDescent="0.25">
      <c r="A2371" s="2">
        <f t="shared" si="701"/>
        <v>17</v>
      </c>
      <c r="B2371" s="16">
        <f ca="1">VLOOKUP(A2371,PERIODS!$O$4:$P$33,2,FALSE)</f>
        <v>3.5000000000000003E-2</v>
      </c>
      <c r="C2371" s="15"/>
      <c r="D2371" s="18">
        <v>2357</v>
      </c>
      <c r="E2371" s="34">
        <f t="shared" ca="1" si="703"/>
        <v>19201.006526875502</v>
      </c>
      <c r="F2371" s="34">
        <f t="shared" ca="1" si="685"/>
        <v>3500.0000000000005</v>
      </c>
      <c r="G2371" s="69">
        <f t="shared" ca="1" si="689"/>
        <v>0</v>
      </c>
      <c r="H2371" s="34">
        <f t="shared" ca="1" si="690"/>
        <v>-394.98002516273777</v>
      </c>
      <c r="I2371" s="34">
        <f t="shared" ca="1" si="691"/>
        <v>3105.0199748372625</v>
      </c>
      <c r="J2371" s="18">
        <f ca="1">SUM(INDIRECT(ADDRESS(ROW(F2371),COLUMN(F2371),4)):INDIRECT(ADDRESS(ROW(F2371)+N$5-1,COLUMN(F2371),4)))</f>
        <v>24500.000000000004</v>
      </c>
      <c r="K2371" s="18">
        <f t="shared" ca="1" si="692"/>
        <v>16350</v>
      </c>
      <c r="L2371" s="18">
        <f t="shared" ca="1" si="702"/>
        <v>0</v>
      </c>
      <c r="M2371" s="18">
        <f t="shared" ca="1" si="686"/>
        <v>0</v>
      </c>
      <c r="N2371" s="34">
        <f t="shared" ca="1" si="693"/>
        <v>16095.986552038241</v>
      </c>
      <c r="P2371" s="18">
        <f t="shared" ca="1" si="687"/>
        <v>394.98002516273777</v>
      </c>
      <c r="Q2371" s="47">
        <f ca="1">SUM(L$15:L2371)-SUM(M$15:M2371)</f>
        <v>16350</v>
      </c>
      <c r="R2371" s="47" t="str">
        <f t="shared" ca="1" si="688"/>
        <v>M2374</v>
      </c>
      <c r="S2371" s="40">
        <f t="shared" ca="1" si="694"/>
        <v>0</v>
      </c>
      <c r="T2371" s="46">
        <f t="shared" ca="1" si="695"/>
        <v>79</v>
      </c>
      <c r="X2371" s="74">
        <f t="shared" ca="1" si="696"/>
        <v>-0.39498002516273778</v>
      </c>
      <c r="Y2371" s="75">
        <f t="shared" ca="1" si="697"/>
        <v>-0.39498002516273778</v>
      </c>
      <c r="Z2371" s="74">
        <f t="shared" ca="1" si="698"/>
        <v>0.67369349603241646</v>
      </c>
      <c r="AA2371" s="76">
        <f t="shared" ca="1" si="699"/>
        <v>-394.98002516273777</v>
      </c>
      <c r="AB2371" s="76">
        <f t="shared" ca="1" si="700"/>
        <v>673.69349603241642</v>
      </c>
    </row>
    <row r="2372" spans="1:28" x14ac:dyDescent="0.25">
      <c r="A2372" s="2">
        <f t="shared" si="701"/>
        <v>18</v>
      </c>
      <c r="B2372" s="16">
        <f ca="1">VLOOKUP(A2372,PERIODS!$O$4:$P$33,2,FALSE)</f>
        <v>3.5000000000000003E-2</v>
      </c>
      <c r="C2372" s="15"/>
      <c r="D2372" s="18">
        <v>2358</v>
      </c>
      <c r="E2372" s="34">
        <f t="shared" ca="1" si="703"/>
        <v>16095.986552038241</v>
      </c>
      <c r="F2372" s="34">
        <f t="shared" ca="1" si="685"/>
        <v>3500.0000000000005</v>
      </c>
      <c r="G2372" s="69">
        <f t="shared" ca="1" si="689"/>
        <v>0</v>
      </c>
      <c r="H2372" s="34">
        <f t="shared" ca="1" si="690"/>
        <v>171.95859908351088</v>
      </c>
      <c r="I2372" s="34">
        <f t="shared" ca="1" si="691"/>
        <v>3671.9585990835112</v>
      </c>
      <c r="J2372" s="18">
        <f ca="1">SUM(INDIRECT(ADDRESS(ROW(F2372),COLUMN(F2372),4)):INDIRECT(ADDRESS(ROW(F2372)+N$5-1,COLUMN(F2372),4)))</f>
        <v>24500.000000000004</v>
      </c>
      <c r="K2372" s="18">
        <f t="shared" ca="1" si="692"/>
        <v>16350</v>
      </c>
      <c r="L2372" s="18">
        <f t="shared" ca="1" si="702"/>
        <v>0</v>
      </c>
      <c r="M2372" s="18">
        <f t="shared" ca="1" si="686"/>
        <v>0</v>
      </c>
      <c r="N2372" s="34">
        <f t="shared" ca="1" si="693"/>
        <v>12424.02795295473</v>
      </c>
      <c r="P2372" s="18">
        <f t="shared" ca="1" si="687"/>
        <v>171.95859908351088</v>
      </c>
      <c r="Q2372" s="47">
        <f ca="1">SUM(L$15:L2372)-SUM(M$15:M2372)</f>
        <v>16350</v>
      </c>
      <c r="R2372" s="47" t="str">
        <f t="shared" ca="1" si="688"/>
        <v>M2375</v>
      </c>
      <c r="S2372" s="40">
        <f t="shared" ca="1" si="694"/>
        <v>0</v>
      </c>
      <c r="T2372" s="46">
        <f t="shared" ca="1" si="695"/>
        <v>59</v>
      </c>
      <c r="X2372" s="74">
        <f t="shared" ca="1" si="696"/>
        <v>0.17195859908351088</v>
      </c>
      <c r="Y2372" s="75">
        <f t="shared" ca="1" si="697"/>
        <v>0.17195859908351088</v>
      </c>
      <c r="Z2372" s="74">
        <f t="shared" ca="1" si="698"/>
        <v>1.1876286632809643</v>
      </c>
      <c r="AA2372" s="76">
        <f t="shared" ca="1" si="699"/>
        <v>171.95859908351088</v>
      </c>
      <c r="AB2372" s="76">
        <f t="shared" ca="1" si="700"/>
        <v>1187.6286632809642</v>
      </c>
    </row>
    <row r="2373" spans="1:28" x14ac:dyDescent="0.25">
      <c r="A2373" s="2">
        <f t="shared" si="701"/>
        <v>19</v>
      </c>
      <c r="B2373" s="16">
        <f ca="1">VLOOKUP(A2373,PERIODS!$O$4:$P$33,2,FALSE)</f>
        <v>3.5000000000000003E-2</v>
      </c>
      <c r="C2373" s="15"/>
      <c r="D2373" s="18">
        <v>2359</v>
      </c>
      <c r="E2373" s="34">
        <f t="shared" ca="1" si="703"/>
        <v>12424.02795295473</v>
      </c>
      <c r="F2373" s="34">
        <f t="shared" ca="1" si="685"/>
        <v>3500.0000000000005</v>
      </c>
      <c r="G2373" s="69">
        <f t="shared" ca="1" si="689"/>
        <v>0</v>
      </c>
      <c r="H2373" s="34">
        <f t="shared" ca="1" si="690"/>
        <v>495.17499307641657</v>
      </c>
      <c r="I2373" s="34">
        <f t="shared" ca="1" si="691"/>
        <v>3995.1749930764172</v>
      </c>
      <c r="J2373" s="18">
        <f ca="1">SUM(INDIRECT(ADDRESS(ROW(F2373),COLUMN(F2373),4)):INDIRECT(ADDRESS(ROW(F2373)+N$5-1,COLUMN(F2373),4)))</f>
        <v>24500.000000000004</v>
      </c>
      <c r="K2373" s="18">
        <f t="shared" ca="1" si="692"/>
        <v>0</v>
      </c>
      <c r="L2373" s="18">
        <f t="shared" ca="1" si="702"/>
        <v>0</v>
      </c>
      <c r="M2373" s="18">
        <f t="shared" ca="1" si="686"/>
        <v>16350</v>
      </c>
      <c r="N2373" s="34">
        <f t="shared" ca="1" si="693"/>
        <v>24778.852959878313</v>
      </c>
      <c r="P2373" s="18">
        <f t="shared" ca="1" si="687"/>
        <v>495.17499307641657</v>
      </c>
      <c r="Q2373" s="47">
        <f ca="1">SUM(L$15:L2373)-SUM(M$15:M2373)</f>
        <v>0</v>
      </c>
      <c r="R2373" s="47" t="str">
        <f t="shared" ca="1" si="688"/>
        <v>M2376</v>
      </c>
      <c r="S2373" s="40">
        <f t="shared" ca="1" si="694"/>
        <v>0</v>
      </c>
      <c r="T2373" s="46">
        <f t="shared" ca="1" si="695"/>
        <v>93</v>
      </c>
      <c r="X2373" s="74">
        <f t="shared" ca="1" si="696"/>
        <v>0.49517499307641655</v>
      </c>
      <c r="Y2373" s="75">
        <f t="shared" ca="1" si="697"/>
        <v>0.49517499307641655</v>
      </c>
      <c r="Z2373" s="74">
        <f t="shared" ca="1" si="698"/>
        <v>1.6407853400103594</v>
      </c>
      <c r="AA2373" s="76">
        <f t="shared" ca="1" si="699"/>
        <v>495.17499307641657</v>
      </c>
      <c r="AB2373" s="76">
        <f t="shared" ca="1" si="700"/>
        <v>1640.7853400103593</v>
      </c>
    </row>
    <row r="2374" spans="1:28" x14ac:dyDescent="0.25">
      <c r="A2374" s="2">
        <f t="shared" si="701"/>
        <v>20</v>
      </c>
      <c r="B2374" s="16">
        <f ca="1">VLOOKUP(A2374,PERIODS!$O$4:$P$33,2,FALSE)</f>
        <v>3.5000000000000003E-2</v>
      </c>
      <c r="C2374" s="15"/>
      <c r="D2374" s="18">
        <v>2360</v>
      </c>
      <c r="E2374" s="34">
        <f t="shared" ca="1" si="703"/>
        <v>24778.852959878313</v>
      </c>
      <c r="F2374" s="34">
        <f t="shared" ca="1" si="685"/>
        <v>3500.0000000000005</v>
      </c>
      <c r="G2374" s="69">
        <f t="shared" ca="1" si="689"/>
        <v>0</v>
      </c>
      <c r="H2374" s="34">
        <f t="shared" ca="1" si="690"/>
        <v>-1270.4960434215384</v>
      </c>
      <c r="I2374" s="34">
        <f t="shared" ca="1" si="691"/>
        <v>2229.5039565784618</v>
      </c>
      <c r="J2374" s="18">
        <f ca="1">SUM(INDIRECT(ADDRESS(ROW(F2374),COLUMN(F2374),4)):INDIRECT(ADDRESS(ROW(F2374)+N$5-1,COLUMN(F2374),4)))</f>
        <v>24500.000000000004</v>
      </c>
      <c r="K2374" s="18">
        <f t="shared" ca="1" si="692"/>
        <v>0</v>
      </c>
      <c r="L2374" s="18">
        <f t="shared" ca="1" si="702"/>
        <v>0</v>
      </c>
      <c r="M2374" s="18">
        <f t="shared" ca="1" si="686"/>
        <v>0</v>
      </c>
      <c r="N2374" s="34">
        <f t="shared" ca="1" si="693"/>
        <v>22549.349003299852</v>
      </c>
      <c r="P2374" s="18">
        <f t="shared" ca="1" si="687"/>
        <v>1270.4960434215384</v>
      </c>
      <c r="Q2374" s="47">
        <f ca="1">SUM(L$15:L2374)-SUM(M$15:M2374)</f>
        <v>0</v>
      </c>
      <c r="R2374" s="47" t="str">
        <f t="shared" ca="1" si="688"/>
        <v>M2377</v>
      </c>
      <c r="S2374" s="40">
        <f t="shared" ca="1" si="694"/>
        <v>0</v>
      </c>
      <c r="T2374" s="46">
        <f t="shared" ca="1" si="695"/>
        <v>40</v>
      </c>
      <c r="X2374" s="74">
        <f t="shared" ca="1" si="696"/>
        <v>-1.2704960434215384</v>
      </c>
      <c r="Y2374" s="75">
        <f t="shared" ca="1" si="697"/>
        <v>-1.2704960434215384</v>
      </c>
      <c r="Z2374" s="74">
        <f t="shared" ca="1" si="698"/>
        <v>0.28069235164470918</v>
      </c>
      <c r="AA2374" s="76">
        <f t="shared" ca="1" si="699"/>
        <v>-1270.4960434215384</v>
      </c>
      <c r="AB2374" s="76">
        <f t="shared" ca="1" si="700"/>
        <v>280.69235164470916</v>
      </c>
    </row>
    <row r="2375" spans="1:28" x14ac:dyDescent="0.25">
      <c r="A2375" s="2">
        <f t="shared" si="701"/>
        <v>21</v>
      </c>
      <c r="B2375" s="16">
        <f ca="1">VLOOKUP(A2375,PERIODS!$O$4:$P$33,2,FALSE)</f>
        <v>3.5000000000000003E-2</v>
      </c>
      <c r="C2375" s="15"/>
      <c r="D2375" s="18">
        <v>2361</v>
      </c>
      <c r="E2375" s="34">
        <f t="shared" ca="1" si="703"/>
        <v>22549.349003299852</v>
      </c>
      <c r="F2375" s="34">
        <f t="shared" ca="1" si="685"/>
        <v>3500.0000000000005</v>
      </c>
      <c r="G2375" s="69">
        <f t="shared" ca="1" si="689"/>
        <v>0</v>
      </c>
      <c r="H2375" s="34">
        <f t="shared" ca="1" si="690"/>
        <v>359.92199490947286</v>
      </c>
      <c r="I2375" s="34">
        <f t="shared" ca="1" si="691"/>
        <v>3859.9219949094731</v>
      </c>
      <c r="J2375" s="18">
        <f ca="1">SUM(INDIRECT(ADDRESS(ROW(F2375),COLUMN(F2375),4)):INDIRECT(ADDRESS(ROW(F2375)+N$5-1,COLUMN(F2375),4)))</f>
        <v>24500.000000000004</v>
      </c>
      <c r="K2375" s="18">
        <f t="shared" ca="1" si="692"/>
        <v>16350</v>
      </c>
      <c r="L2375" s="18">
        <f t="shared" ca="1" si="702"/>
        <v>16350</v>
      </c>
      <c r="M2375" s="18">
        <f t="shared" ca="1" si="686"/>
        <v>0</v>
      </c>
      <c r="N2375" s="34">
        <f t="shared" ca="1" si="693"/>
        <v>18689.427008390379</v>
      </c>
      <c r="P2375" s="18">
        <f t="shared" ca="1" si="687"/>
        <v>359.92199490947286</v>
      </c>
      <c r="Q2375" s="47">
        <f ca="1">SUM(L$15:L2375)-SUM(M$15:M2375)</f>
        <v>16350</v>
      </c>
      <c r="R2375" s="47" t="str">
        <f t="shared" ca="1" si="688"/>
        <v>M2378</v>
      </c>
      <c r="S2375" s="40">
        <f t="shared" ca="1" si="694"/>
        <v>0</v>
      </c>
      <c r="T2375" s="46">
        <f t="shared" ca="1" si="695"/>
        <v>39</v>
      </c>
      <c r="X2375" s="74">
        <f t="shared" ca="1" si="696"/>
        <v>0.35992199490947285</v>
      </c>
      <c r="Y2375" s="75">
        <f t="shared" ca="1" si="697"/>
        <v>0.35992199490947285</v>
      </c>
      <c r="Z2375" s="74">
        <f t="shared" ca="1" si="698"/>
        <v>1.433217611930246</v>
      </c>
      <c r="AA2375" s="76">
        <f t="shared" ca="1" si="699"/>
        <v>359.92199490947286</v>
      </c>
      <c r="AB2375" s="76">
        <f t="shared" ca="1" si="700"/>
        <v>1433.217611930246</v>
      </c>
    </row>
    <row r="2376" spans="1:28" x14ac:dyDescent="0.25">
      <c r="A2376" s="2">
        <f t="shared" si="701"/>
        <v>22</v>
      </c>
      <c r="B2376" s="16">
        <f ca="1">VLOOKUP(A2376,PERIODS!$O$4:$P$33,2,FALSE)</f>
        <v>3.5000000000000003E-2</v>
      </c>
      <c r="C2376" s="15"/>
      <c r="D2376" s="18">
        <v>2362</v>
      </c>
      <c r="E2376" s="34">
        <f t="shared" ca="1" si="703"/>
        <v>18689.427008390379</v>
      </c>
      <c r="F2376" s="34">
        <f t="shared" ca="1" si="685"/>
        <v>3500.0000000000005</v>
      </c>
      <c r="G2376" s="69">
        <f t="shared" ca="1" si="689"/>
        <v>0</v>
      </c>
      <c r="H2376" s="34">
        <f t="shared" ca="1" si="690"/>
        <v>295.94534026988009</v>
      </c>
      <c r="I2376" s="34">
        <f t="shared" ca="1" si="691"/>
        <v>3795.9453402698805</v>
      </c>
      <c r="J2376" s="18">
        <f ca="1">SUM(INDIRECT(ADDRESS(ROW(F2376),COLUMN(F2376),4)):INDIRECT(ADDRESS(ROW(F2376)+N$5-1,COLUMN(F2376),4)))</f>
        <v>25000.000000000004</v>
      </c>
      <c r="K2376" s="18">
        <f t="shared" ca="1" si="692"/>
        <v>16350</v>
      </c>
      <c r="L2376" s="18">
        <f t="shared" ca="1" si="702"/>
        <v>0</v>
      </c>
      <c r="M2376" s="18">
        <f t="shared" ca="1" si="686"/>
        <v>0</v>
      </c>
      <c r="N2376" s="34">
        <f t="shared" ca="1" si="693"/>
        <v>14893.481668120499</v>
      </c>
      <c r="P2376" s="18">
        <f t="shared" ca="1" si="687"/>
        <v>295.94534026988009</v>
      </c>
      <c r="Q2376" s="47">
        <f ca="1">SUM(L$15:L2376)-SUM(M$15:M2376)</f>
        <v>16350</v>
      </c>
      <c r="R2376" s="47" t="str">
        <f t="shared" ca="1" si="688"/>
        <v>M2379</v>
      </c>
      <c r="S2376" s="40">
        <f t="shared" ca="1" si="694"/>
        <v>0</v>
      </c>
      <c r="T2376" s="46">
        <f t="shared" ca="1" si="695"/>
        <v>67</v>
      </c>
      <c r="X2376" s="74">
        <f t="shared" ca="1" si="696"/>
        <v>0.29594534026988006</v>
      </c>
      <c r="Y2376" s="75">
        <f t="shared" ca="1" si="697"/>
        <v>0.29594534026988006</v>
      </c>
      <c r="Z2376" s="74">
        <f t="shared" ca="1" si="698"/>
        <v>1.3443966704645167</v>
      </c>
      <c r="AA2376" s="76">
        <f t="shared" ca="1" si="699"/>
        <v>295.94534026988009</v>
      </c>
      <c r="AB2376" s="76">
        <f t="shared" ca="1" si="700"/>
        <v>1344.3966704645168</v>
      </c>
    </row>
    <row r="2377" spans="1:28" x14ac:dyDescent="0.25">
      <c r="A2377" s="2">
        <f t="shared" si="701"/>
        <v>23</v>
      </c>
      <c r="B2377" s="16">
        <f ca="1">VLOOKUP(A2377,PERIODS!$O$4:$P$33,2,FALSE)</f>
        <v>3.5000000000000003E-2</v>
      </c>
      <c r="C2377" s="15"/>
      <c r="D2377" s="18">
        <v>2363</v>
      </c>
      <c r="E2377" s="34">
        <f t="shared" ca="1" si="703"/>
        <v>14893.481668120499</v>
      </c>
      <c r="F2377" s="34">
        <f t="shared" ca="1" si="685"/>
        <v>3500.0000000000005</v>
      </c>
      <c r="G2377" s="69">
        <f t="shared" ca="1" si="689"/>
        <v>0</v>
      </c>
      <c r="H2377" s="34">
        <f t="shared" ca="1" si="690"/>
        <v>345.43082161043429</v>
      </c>
      <c r="I2377" s="34">
        <f t="shared" ca="1" si="691"/>
        <v>3845.4308216104346</v>
      </c>
      <c r="J2377" s="18">
        <f ca="1">SUM(INDIRECT(ADDRESS(ROW(F2377),COLUMN(F2377),4)):INDIRECT(ADDRESS(ROW(F2377)+N$5-1,COLUMN(F2377),4)))</f>
        <v>25500.000000000004</v>
      </c>
      <c r="K2377" s="18">
        <f t="shared" ca="1" si="692"/>
        <v>16350</v>
      </c>
      <c r="L2377" s="18">
        <f t="shared" ca="1" si="702"/>
        <v>0</v>
      </c>
      <c r="M2377" s="18">
        <f t="shared" ca="1" si="686"/>
        <v>0</v>
      </c>
      <c r="N2377" s="34">
        <f t="shared" ca="1" si="693"/>
        <v>11048.050846510065</v>
      </c>
      <c r="P2377" s="18">
        <f t="shared" ca="1" si="687"/>
        <v>345.43082161043429</v>
      </c>
      <c r="Q2377" s="47">
        <f ca="1">SUM(L$15:L2377)-SUM(M$15:M2377)</f>
        <v>16350</v>
      </c>
      <c r="R2377" s="47" t="str">
        <f t="shared" ca="1" si="688"/>
        <v>M2380</v>
      </c>
      <c r="S2377" s="40">
        <f t="shared" ca="1" si="694"/>
        <v>0</v>
      </c>
      <c r="T2377" s="46">
        <f t="shared" ca="1" si="695"/>
        <v>96</v>
      </c>
      <c r="X2377" s="74">
        <f t="shared" ca="1" si="696"/>
        <v>0.34543082161043431</v>
      </c>
      <c r="Y2377" s="75">
        <f t="shared" ca="1" si="697"/>
        <v>0.34543082161043431</v>
      </c>
      <c r="Z2377" s="74">
        <f t="shared" ca="1" si="698"/>
        <v>1.4125983664953774</v>
      </c>
      <c r="AA2377" s="76">
        <f t="shared" ca="1" si="699"/>
        <v>345.43082161043429</v>
      </c>
      <c r="AB2377" s="76">
        <f t="shared" ca="1" si="700"/>
        <v>1412.5983664953774</v>
      </c>
    </row>
    <row r="2378" spans="1:28" x14ac:dyDescent="0.25">
      <c r="A2378" s="2">
        <f t="shared" si="701"/>
        <v>24</v>
      </c>
      <c r="B2378" s="16">
        <f ca="1">VLOOKUP(A2378,PERIODS!$O$4:$P$33,2,FALSE)</f>
        <v>3.5000000000000003E-2</v>
      </c>
      <c r="C2378" s="15"/>
      <c r="D2378" s="18">
        <v>2364</v>
      </c>
      <c r="E2378" s="34">
        <f t="shared" ca="1" si="703"/>
        <v>11048.050846510065</v>
      </c>
      <c r="F2378" s="34">
        <f t="shared" ca="1" si="685"/>
        <v>3500.0000000000005</v>
      </c>
      <c r="G2378" s="69">
        <f t="shared" ca="1" si="689"/>
        <v>0</v>
      </c>
      <c r="H2378" s="34">
        <f t="shared" ca="1" si="690"/>
        <v>-800.2676714058523</v>
      </c>
      <c r="I2378" s="34">
        <f t="shared" ca="1" si="691"/>
        <v>2699.7323285941484</v>
      </c>
      <c r="J2378" s="18">
        <f ca="1">SUM(INDIRECT(ADDRESS(ROW(F2378),COLUMN(F2378),4)):INDIRECT(ADDRESS(ROW(F2378)+N$5-1,COLUMN(F2378),4)))</f>
        <v>26000</v>
      </c>
      <c r="K2378" s="18">
        <f t="shared" ca="1" si="692"/>
        <v>0</v>
      </c>
      <c r="L2378" s="18">
        <f t="shared" ca="1" si="702"/>
        <v>0</v>
      </c>
      <c r="M2378" s="18">
        <f t="shared" ca="1" si="686"/>
        <v>16350</v>
      </c>
      <c r="N2378" s="34">
        <f t="shared" ca="1" si="693"/>
        <v>24698.318517915915</v>
      </c>
      <c r="P2378" s="18">
        <f t="shared" ca="1" si="687"/>
        <v>800.2676714058523</v>
      </c>
      <c r="Q2378" s="47">
        <f ca="1">SUM(L$15:L2378)-SUM(M$15:M2378)</f>
        <v>0</v>
      </c>
      <c r="R2378" s="47" t="str">
        <f t="shared" ca="1" si="688"/>
        <v>M2381</v>
      </c>
      <c r="S2378" s="40">
        <f t="shared" ca="1" si="694"/>
        <v>0</v>
      </c>
      <c r="T2378" s="46">
        <f t="shared" ca="1" si="695"/>
        <v>49</v>
      </c>
      <c r="X2378" s="74">
        <f t="shared" ca="1" si="696"/>
        <v>-0.80026767140585231</v>
      </c>
      <c r="Y2378" s="75">
        <f t="shared" ca="1" si="697"/>
        <v>-0.80026767140585231</v>
      </c>
      <c r="Z2378" s="74">
        <f t="shared" ca="1" si="698"/>
        <v>0.4492087076970267</v>
      </c>
      <c r="AA2378" s="76">
        <f t="shared" ca="1" si="699"/>
        <v>-800.2676714058523</v>
      </c>
      <c r="AB2378" s="76">
        <f t="shared" ca="1" si="700"/>
        <v>449.20870769702668</v>
      </c>
    </row>
    <row r="2379" spans="1:28" x14ac:dyDescent="0.25">
      <c r="A2379" s="2">
        <f t="shared" si="701"/>
        <v>25</v>
      </c>
      <c r="B2379" s="16">
        <f ca="1">VLOOKUP(A2379,PERIODS!$O$4:$P$33,2,FALSE)</f>
        <v>3.5000000000000003E-2</v>
      </c>
      <c r="C2379" s="15"/>
      <c r="D2379" s="18">
        <v>2365</v>
      </c>
      <c r="E2379" s="34">
        <f t="shared" ca="1" si="703"/>
        <v>24698.318517915915</v>
      </c>
      <c r="F2379" s="34">
        <f t="shared" ca="1" si="685"/>
        <v>3500.0000000000005</v>
      </c>
      <c r="G2379" s="69">
        <f t="shared" ca="1" si="689"/>
        <v>0</v>
      </c>
      <c r="H2379" s="34">
        <f t="shared" ca="1" si="690"/>
        <v>-1326.3891757647425</v>
      </c>
      <c r="I2379" s="34">
        <f t="shared" ca="1" si="691"/>
        <v>2173.610824235258</v>
      </c>
      <c r="J2379" s="18">
        <f ca="1">SUM(INDIRECT(ADDRESS(ROW(F2379),COLUMN(F2379),4)):INDIRECT(ADDRESS(ROW(F2379)+N$5-1,COLUMN(F2379),4)))</f>
        <v>24900</v>
      </c>
      <c r="K2379" s="18">
        <f t="shared" ca="1" si="692"/>
        <v>16350</v>
      </c>
      <c r="L2379" s="18">
        <f t="shared" ca="1" si="702"/>
        <v>16350</v>
      </c>
      <c r="M2379" s="18">
        <f t="shared" ca="1" si="686"/>
        <v>0</v>
      </c>
      <c r="N2379" s="34">
        <f t="shared" ca="1" si="693"/>
        <v>22524.707693680659</v>
      </c>
      <c r="P2379" s="18">
        <f t="shared" ca="1" si="687"/>
        <v>1326.3891757647425</v>
      </c>
      <c r="Q2379" s="47">
        <f ca="1">SUM(L$15:L2379)-SUM(M$15:M2379)</f>
        <v>16350</v>
      </c>
      <c r="R2379" s="47" t="str">
        <f t="shared" ca="1" si="688"/>
        <v>M2382</v>
      </c>
      <c r="S2379" s="40">
        <f t="shared" ca="1" si="694"/>
        <v>0</v>
      </c>
      <c r="T2379" s="46">
        <f t="shared" ca="1" si="695"/>
        <v>95</v>
      </c>
      <c r="X2379" s="74">
        <f t="shared" ca="1" si="696"/>
        <v>-1.3263891757647426</v>
      </c>
      <c r="Y2379" s="75">
        <f t="shared" ca="1" si="697"/>
        <v>-1.3263891757647426</v>
      </c>
      <c r="Z2379" s="74">
        <f t="shared" ca="1" si="698"/>
        <v>0.26543396841575384</v>
      </c>
      <c r="AA2379" s="76">
        <f t="shared" ca="1" si="699"/>
        <v>-1326.3891757647425</v>
      </c>
      <c r="AB2379" s="76">
        <f t="shared" ca="1" si="700"/>
        <v>265.43396841575384</v>
      </c>
    </row>
    <row r="2380" spans="1:28" x14ac:dyDescent="0.25">
      <c r="A2380" s="2">
        <f t="shared" si="701"/>
        <v>26</v>
      </c>
      <c r="B2380" s="16">
        <f ca="1">VLOOKUP(A2380,PERIODS!$O$4:$P$33,2,FALSE)</f>
        <v>3.5000000000000003E-2</v>
      </c>
      <c r="C2380" s="15"/>
      <c r="D2380" s="18">
        <v>2366</v>
      </c>
      <c r="E2380" s="34">
        <f t="shared" ca="1" si="703"/>
        <v>22524.707693680659</v>
      </c>
      <c r="F2380" s="34">
        <f t="shared" ca="1" si="685"/>
        <v>3500.0000000000005</v>
      </c>
      <c r="G2380" s="69">
        <f t="shared" ca="1" si="689"/>
        <v>0</v>
      </c>
      <c r="H2380" s="34">
        <f t="shared" ca="1" si="690"/>
        <v>-68.5083232802737</v>
      </c>
      <c r="I2380" s="34">
        <f t="shared" ca="1" si="691"/>
        <v>3431.4916767197269</v>
      </c>
      <c r="J2380" s="18">
        <f ca="1">SUM(INDIRECT(ADDRESS(ROW(F2380),COLUMN(F2380),4)):INDIRECT(ADDRESS(ROW(F2380)+N$5-1,COLUMN(F2380),4)))</f>
        <v>23900</v>
      </c>
      <c r="K2380" s="18">
        <f t="shared" ca="1" si="692"/>
        <v>16350</v>
      </c>
      <c r="L2380" s="18">
        <f t="shared" ca="1" si="702"/>
        <v>0</v>
      </c>
      <c r="M2380" s="18">
        <f t="shared" ca="1" si="686"/>
        <v>0</v>
      </c>
      <c r="N2380" s="34">
        <f t="shared" ca="1" si="693"/>
        <v>19093.216016960931</v>
      </c>
      <c r="P2380" s="18">
        <f t="shared" ca="1" si="687"/>
        <v>68.5083232802737</v>
      </c>
      <c r="Q2380" s="47">
        <f ca="1">SUM(L$15:L2380)-SUM(M$15:M2380)</f>
        <v>16350</v>
      </c>
      <c r="R2380" s="47" t="str">
        <f t="shared" ca="1" si="688"/>
        <v>M2383</v>
      </c>
      <c r="S2380" s="40">
        <f t="shared" ca="1" si="694"/>
        <v>0</v>
      </c>
      <c r="T2380" s="46">
        <f t="shared" ca="1" si="695"/>
        <v>81</v>
      </c>
      <c r="X2380" s="74">
        <f t="shared" ca="1" si="696"/>
        <v>-6.8508323280273703E-2</v>
      </c>
      <c r="Y2380" s="75">
        <f t="shared" ca="1" si="697"/>
        <v>-6.8508323280273703E-2</v>
      </c>
      <c r="Z2380" s="74">
        <f t="shared" ca="1" si="698"/>
        <v>0.93378568791118177</v>
      </c>
      <c r="AA2380" s="76">
        <f t="shared" ca="1" si="699"/>
        <v>-68.5083232802737</v>
      </c>
      <c r="AB2380" s="76">
        <f t="shared" ca="1" si="700"/>
        <v>933.78568791118175</v>
      </c>
    </row>
    <row r="2381" spans="1:28" x14ac:dyDescent="0.25">
      <c r="A2381" s="2">
        <f t="shared" si="701"/>
        <v>27</v>
      </c>
      <c r="B2381" s="16">
        <f ca="1">VLOOKUP(A2381,PERIODS!$O$4:$P$33,2,FALSE)</f>
        <v>3.5000000000000003E-2</v>
      </c>
      <c r="C2381" s="15"/>
      <c r="D2381" s="18">
        <v>2367</v>
      </c>
      <c r="E2381" s="34">
        <f t="shared" ca="1" si="703"/>
        <v>19093.216016960931</v>
      </c>
      <c r="F2381" s="34">
        <f t="shared" ca="1" si="685"/>
        <v>3500.0000000000005</v>
      </c>
      <c r="G2381" s="69">
        <f t="shared" ca="1" si="689"/>
        <v>0</v>
      </c>
      <c r="H2381" s="34">
        <f t="shared" ca="1" si="690"/>
        <v>-1285.9983824686981</v>
      </c>
      <c r="I2381" s="34">
        <f t="shared" ca="1" si="691"/>
        <v>2214.0016175313021</v>
      </c>
      <c r="J2381" s="18">
        <f ca="1">SUM(INDIRECT(ADDRESS(ROW(F2381),COLUMN(F2381),4)):INDIRECT(ADDRESS(ROW(F2381)+N$5-1,COLUMN(F2381),4)))</f>
        <v>22900</v>
      </c>
      <c r="K2381" s="18">
        <f t="shared" ca="1" si="692"/>
        <v>16350</v>
      </c>
      <c r="L2381" s="18">
        <f t="shared" ca="1" si="702"/>
        <v>0</v>
      </c>
      <c r="M2381" s="18">
        <f t="shared" ca="1" si="686"/>
        <v>0</v>
      </c>
      <c r="N2381" s="34">
        <f t="shared" ca="1" si="693"/>
        <v>16879.214399429628</v>
      </c>
      <c r="P2381" s="18">
        <f t="shared" ca="1" si="687"/>
        <v>1285.9983824686981</v>
      </c>
      <c r="Q2381" s="47">
        <f ca="1">SUM(L$15:L2381)-SUM(M$15:M2381)</f>
        <v>16350</v>
      </c>
      <c r="R2381" s="47" t="str">
        <f t="shared" ca="1" si="688"/>
        <v>M2384</v>
      </c>
      <c r="S2381" s="40">
        <f t="shared" ca="1" si="694"/>
        <v>0</v>
      </c>
      <c r="T2381" s="46">
        <f t="shared" ca="1" si="695"/>
        <v>75</v>
      </c>
      <c r="X2381" s="74">
        <f t="shared" ca="1" si="696"/>
        <v>-1.285998382468698</v>
      </c>
      <c r="Y2381" s="75">
        <f t="shared" ca="1" si="697"/>
        <v>-1.285998382468698</v>
      </c>
      <c r="Z2381" s="74">
        <f t="shared" ca="1" si="698"/>
        <v>0.27637451837160931</v>
      </c>
      <c r="AA2381" s="76">
        <f t="shared" ca="1" si="699"/>
        <v>-1285.9983824686981</v>
      </c>
      <c r="AB2381" s="76">
        <f t="shared" ca="1" si="700"/>
        <v>276.37451837160933</v>
      </c>
    </row>
    <row r="2382" spans="1:28" x14ac:dyDescent="0.25">
      <c r="A2382" s="2">
        <f t="shared" si="701"/>
        <v>28</v>
      </c>
      <c r="B2382" s="16">
        <f ca="1">VLOOKUP(A2382,PERIODS!$O$4:$P$33,2,FALSE)</f>
        <v>0.04</v>
      </c>
      <c r="C2382" s="15"/>
      <c r="D2382" s="18">
        <v>2368</v>
      </c>
      <c r="E2382" s="34">
        <f t="shared" ca="1" si="703"/>
        <v>16879.214399429628</v>
      </c>
      <c r="F2382" s="34">
        <f t="shared" ca="1" si="685"/>
        <v>4000</v>
      </c>
      <c r="G2382" s="69">
        <f t="shared" ca="1" si="689"/>
        <v>0</v>
      </c>
      <c r="H2382" s="34">
        <f t="shared" ca="1" si="690"/>
        <v>-610.92186151369185</v>
      </c>
      <c r="I2382" s="34">
        <f t="shared" ca="1" si="691"/>
        <v>3389.078138486308</v>
      </c>
      <c r="J2382" s="18">
        <f ca="1">SUM(INDIRECT(ADDRESS(ROW(F2382),COLUMN(F2382),4)):INDIRECT(ADDRESS(ROW(F2382)+N$5-1,COLUMN(F2382),4)))</f>
        <v>21900</v>
      </c>
      <c r="K2382" s="18">
        <f t="shared" ca="1" si="692"/>
        <v>0</v>
      </c>
      <c r="L2382" s="18">
        <f t="shared" ca="1" si="702"/>
        <v>0</v>
      </c>
      <c r="M2382" s="18">
        <f t="shared" ca="1" si="686"/>
        <v>16350</v>
      </c>
      <c r="N2382" s="34">
        <f t="shared" ca="1" si="693"/>
        <v>29840.13626094332</v>
      </c>
      <c r="P2382" s="18">
        <f t="shared" ca="1" si="687"/>
        <v>610.92186151369185</v>
      </c>
      <c r="Q2382" s="47">
        <f ca="1">SUM(L$15:L2382)-SUM(M$15:M2382)</f>
        <v>0</v>
      </c>
      <c r="R2382" s="47" t="str">
        <f t="shared" ca="1" si="688"/>
        <v>M2385</v>
      </c>
      <c r="S2382" s="40">
        <f t="shared" ca="1" si="694"/>
        <v>0</v>
      </c>
      <c r="T2382" s="46">
        <f t="shared" ca="1" si="695"/>
        <v>7</v>
      </c>
      <c r="X2382" s="74">
        <f t="shared" ca="1" si="696"/>
        <v>-0.61092186151369188</v>
      </c>
      <c r="Y2382" s="75">
        <f t="shared" ca="1" si="697"/>
        <v>-0.61092186151369188</v>
      </c>
      <c r="Z2382" s="74">
        <f t="shared" ca="1" si="698"/>
        <v>0.54285020562650754</v>
      </c>
      <c r="AA2382" s="76">
        <f t="shared" ca="1" si="699"/>
        <v>-610.92186151369185</v>
      </c>
      <c r="AB2382" s="76">
        <f t="shared" ca="1" si="700"/>
        <v>542.85020562650755</v>
      </c>
    </row>
    <row r="2383" spans="1:28" x14ac:dyDescent="0.25">
      <c r="A2383" s="2">
        <f t="shared" si="701"/>
        <v>29</v>
      </c>
      <c r="B2383" s="16">
        <f ca="1">VLOOKUP(A2383,PERIODS!$O$4:$P$33,2,FALSE)</f>
        <v>0.04</v>
      </c>
      <c r="C2383" s="15"/>
      <c r="D2383" s="18">
        <v>2369</v>
      </c>
      <c r="E2383" s="34">
        <f t="shared" ca="1" si="703"/>
        <v>29840.13626094332</v>
      </c>
      <c r="F2383" s="34">
        <f t="shared" ref="F2383:F2446" ca="1" si="704">F$2*B2383</f>
        <v>4000</v>
      </c>
      <c r="G2383" s="69">
        <f t="shared" ca="1" si="689"/>
        <v>0</v>
      </c>
      <c r="H2383" s="34">
        <f t="shared" ca="1" si="690"/>
        <v>-244.61527811374435</v>
      </c>
      <c r="I2383" s="34">
        <f t="shared" ca="1" si="691"/>
        <v>3755.3847218862556</v>
      </c>
      <c r="J2383" s="18">
        <f ca="1">SUM(INDIRECT(ADDRESS(ROW(F2383),COLUMN(F2383),4)):INDIRECT(ADDRESS(ROW(F2383)+N$5-1,COLUMN(F2383),4)))</f>
        <v>21200</v>
      </c>
      <c r="K2383" s="18">
        <f t="shared" ca="1" si="692"/>
        <v>0</v>
      </c>
      <c r="L2383" s="18">
        <f t="shared" ca="1" si="702"/>
        <v>0</v>
      </c>
      <c r="M2383" s="18">
        <f t="shared" ref="M2383:M2446" ca="1" si="705">SUMIF($R$15:$R$8014,ADDRESS(ROW(M2383),COLUMN(M2383),4),$L$15:$L$8014)</f>
        <v>0</v>
      </c>
      <c r="N2383" s="34">
        <f t="shared" ca="1" si="693"/>
        <v>26084.751539057062</v>
      </c>
      <c r="P2383" s="18">
        <f t="shared" ref="P2383:P2446" ca="1" si="706">ABS(H2383)</f>
        <v>244.61527811374435</v>
      </c>
      <c r="Q2383" s="47">
        <f ca="1">SUM(L$15:L2383)-SUM(M$15:M2383)</f>
        <v>0</v>
      </c>
      <c r="R2383" s="47" t="str">
        <f t="shared" ref="R2383:R2446" ca="1" si="707">ADDRESS(ROW(M2383)+$N$3+RANDBETWEEN(-$N$4,$N$4),COLUMN(M2383),4)</f>
        <v>M2386</v>
      </c>
      <c r="S2383" s="40">
        <f t="shared" ca="1" si="694"/>
        <v>0</v>
      </c>
      <c r="T2383" s="46">
        <f t="shared" ca="1" si="695"/>
        <v>68</v>
      </c>
      <c r="X2383" s="74">
        <f t="shared" ca="1" si="696"/>
        <v>-0.24461527811374434</v>
      </c>
      <c r="Y2383" s="75">
        <f t="shared" ca="1" si="697"/>
        <v>-0.24461527811374434</v>
      </c>
      <c r="Z2383" s="74">
        <f t="shared" ca="1" si="698"/>
        <v>0.78300571974004363</v>
      </c>
      <c r="AA2383" s="76">
        <f t="shared" ca="1" si="699"/>
        <v>-244.61527811374435</v>
      </c>
      <c r="AB2383" s="76">
        <f t="shared" ca="1" si="700"/>
        <v>783.00571974004367</v>
      </c>
    </row>
    <row r="2384" spans="1:28" x14ac:dyDescent="0.25">
      <c r="A2384" s="2">
        <f t="shared" si="701"/>
        <v>30</v>
      </c>
      <c r="B2384" s="16">
        <f ca="1">VLOOKUP(A2384,PERIODS!$O$4:$P$33,2,FALSE)</f>
        <v>0.04</v>
      </c>
      <c r="C2384" s="15"/>
      <c r="D2384" s="18">
        <v>2370</v>
      </c>
      <c r="E2384" s="34">
        <f t="shared" ca="1" si="703"/>
        <v>26084.751539057062</v>
      </c>
      <c r="F2384" s="34">
        <f t="shared" ca="1" si="704"/>
        <v>4000</v>
      </c>
      <c r="G2384" s="69">
        <f t="shared" ref="G2384:G2447" ca="1" si="708">((2*RAND()*$F$5)-$F$5)*E2384</f>
        <v>0</v>
      </c>
      <c r="H2384" s="34">
        <f t="shared" ref="H2384:H2447" ca="1" si="709">IF($S$3="NORM",AA2384,IF($S$3="LOGNORM",AB2384,0))</f>
        <v>1266.5797030985418</v>
      </c>
      <c r="I2384" s="34">
        <f t="shared" ref="I2384:I2447" ca="1" si="710">IF(F2384+H2384&lt;0,0,F2384+H2384)</f>
        <v>5266.5797030985414</v>
      </c>
      <c r="J2384" s="18">
        <f ca="1">SUM(INDIRECT(ADDRESS(ROW(F2384),COLUMN(F2384),4)):INDIRECT(ADDRESS(ROW(F2384)+N$5-1,COLUMN(F2384),4)))</f>
        <v>20500</v>
      </c>
      <c r="K2384" s="18">
        <f t="shared" ref="K2384:K2447" ca="1" si="711">Q2384</f>
        <v>0</v>
      </c>
      <c r="L2384" s="18">
        <f t="shared" ca="1" si="702"/>
        <v>0</v>
      </c>
      <c r="M2384" s="18">
        <f t="shared" ca="1" si="705"/>
        <v>0</v>
      </c>
      <c r="N2384" s="34">
        <f t="shared" ref="N2384:N2447" ca="1" si="712">E2384+G2384-I2384+M2384-S2384</f>
        <v>20818.171835958521</v>
      </c>
      <c r="P2384" s="18">
        <f t="shared" ca="1" si="706"/>
        <v>1266.5797030985418</v>
      </c>
      <c r="Q2384" s="47">
        <f ca="1">SUM(L$15:L2384)-SUM(M$15:M2384)</f>
        <v>0</v>
      </c>
      <c r="R2384" s="47" t="str">
        <f t="shared" ca="1" si="707"/>
        <v>M2387</v>
      </c>
      <c r="S2384" s="40">
        <f t="shared" ref="S2384:S2447" ca="1" si="713">IF(T2384&gt;N$6*100,M2384,0)</f>
        <v>0</v>
      </c>
      <c r="T2384" s="46">
        <f t="shared" ref="T2384:T2447" ca="1" si="714">RANDBETWEEN(0,100)</f>
        <v>94</v>
      </c>
      <c r="X2384" s="74">
        <f t="shared" ref="X2384:X2447" ca="1" si="715">NORMINV(RAND(),0,1)</f>
        <v>1.2665797030985417</v>
      </c>
      <c r="Y2384" s="75">
        <f t="shared" ref="Y2384:Y2447" ca="1" si="716">IF(AND(X2384&gt;$F$6,$F$6&gt;0),$F$6,X2384)</f>
        <v>1.2665797030985417</v>
      </c>
      <c r="Z2384" s="74">
        <f t="shared" ref="Z2384:Z2447" ca="1" si="717">EXP(Y2384)</f>
        <v>3.5486941938378473</v>
      </c>
      <c r="AA2384" s="76">
        <f t="shared" ref="AA2384:AA2447" ca="1" si="718">$F$3*Y2384</f>
        <v>1266.5797030985418</v>
      </c>
      <c r="AB2384" s="76">
        <f t="shared" ref="AB2384:AB2447" ca="1" si="719">$F$3*Z2384</f>
        <v>3548.6941938378473</v>
      </c>
    </row>
    <row r="2385" spans="1:28" x14ac:dyDescent="0.25">
      <c r="A2385" s="2">
        <f t="shared" ref="A2385:A2448" si="720">IF(AND(A2384=12,OR(A$14="MS",A$14="M0")),1,IF(AND(A2384=4,OR(A$14="WS",A$14="W0")),1,IF(AND(A2384=30,OR(A$14="DS",A$14="D0")),1,A2384+1)))</f>
        <v>1</v>
      </c>
      <c r="B2385" s="16">
        <f ca="1">VLOOKUP(A2385,PERIODS!$O$4:$P$33,2,FALSE)</f>
        <v>2.4E-2</v>
      </c>
      <c r="C2385" s="15"/>
      <c r="D2385" s="18">
        <v>2371</v>
      </c>
      <c r="E2385" s="34">
        <f t="shared" ca="1" si="703"/>
        <v>20818.171835958521</v>
      </c>
      <c r="F2385" s="34">
        <f t="shared" ca="1" si="704"/>
        <v>2400</v>
      </c>
      <c r="G2385" s="69">
        <f t="shared" ca="1" si="708"/>
        <v>0</v>
      </c>
      <c r="H2385" s="34">
        <f t="shared" ca="1" si="709"/>
        <v>287.6007190958062</v>
      </c>
      <c r="I2385" s="34">
        <f t="shared" ca="1" si="710"/>
        <v>2687.6007190958062</v>
      </c>
      <c r="J2385" s="18">
        <f ca="1">SUM(INDIRECT(ADDRESS(ROW(F2385),COLUMN(F2385),4)):INDIRECT(ADDRESS(ROW(F2385)+N$5-1,COLUMN(F2385),4)))</f>
        <v>19800</v>
      </c>
      <c r="K2385" s="18">
        <f t="shared" ca="1" si="711"/>
        <v>0</v>
      </c>
      <c r="L2385" s="18">
        <f t="shared" ref="L2385:L2448" ca="1" si="721">IF((E2385+K2384)&lt;J2385,N$2,0)</f>
        <v>0</v>
      </c>
      <c r="M2385" s="18">
        <f t="shared" ca="1" si="705"/>
        <v>0</v>
      </c>
      <c r="N2385" s="34">
        <f t="shared" ca="1" si="712"/>
        <v>18130.571116862717</v>
      </c>
      <c r="P2385" s="18">
        <f t="shared" ca="1" si="706"/>
        <v>287.6007190958062</v>
      </c>
      <c r="Q2385" s="47">
        <f ca="1">SUM(L$15:L2385)-SUM(M$15:M2385)</f>
        <v>0</v>
      </c>
      <c r="R2385" s="47" t="str">
        <f t="shared" ca="1" si="707"/>
        <v>M2388</v>
      </c>
      <c r="S2385" s="40">
        <f t="shared" ca="1" si="713"/>
        <v>0</v>
      </c>
      <c r="T2385" s="46">
        <f t="shared" ca="1" si="714"/>
        <v>2</v>
      </c>
      <c r="X2385" s="74">
        <f t="shared" ca="1" si="715"/>
        <v>0.2876007190958062</v>
      </c>
      <c r="Y2385" s="75">
        <f t="shared" ca="1" si="716"/>
        <v>0.2876007190958062</v>
      </c>
      <c r="Z2385" s="74">
        <f t="shared" ca="1" si="717"/>
        <v>1.3332248666041597</v>
      </c>
      <c r="AA2385" s="76">
        <f t="shared" ca="1" si="718"/>
        <v>287.6007190958062</v>
      </c>
      <c r="AB2385" s="76">
        <f t="shared" ca="1" si="719"/>
        <v>1333.2248666041598</v>
      </c>
    </row>
    <row r="2386" spans="1:28" x14ac:dyDescent="0.25">
      <c r="A2386" s="2">
        <f t="shared" si="720"/>
        <v>2</v>
      </c>
      <c r="B2386" s="16">
        <f ca="1">VLOOKUP(A2386,PERIODS!$O$4:$P$33,2,FALSE)</f>
        <v>2.5000000000000001E-2</v>
      </c>
      <c r="C2386" s="15"/>
      <c r="D2386" s="18">
        <v>2372</v>
      </c>
      <c r="E2386" s="34">
        <f t="shared" ca="1" si="703"/>
        <v>18130.571116862717</v>
      </c>
      <c r="F2386" s="34">
        <f t="shared" ca="1" si="704"/>
        <v>2500</v>
      </c>
      <c r="G2386" s="69">
        <f t="shared" ca="1" si="708"/>
        <v>0</v>
      </c>
      <c r="H2386" s="34">
        <f t="shared" ca="1" si="709"/>
        <v>-487.64148909889991</v>
      </c>
      <c r="I2386" s="34">
        <f t="shared" ca="1" si="710"/>
        <v>2012.3585109011001</v>
      </c>
      <c r="J2386" s="18">
        <f ca="1">SUM(INDIRECT(ADDRESS(ROW(F2386),COLUMN(F2386),4)):INDIRECT(ADDRESS(ROW(F2386)+N$5-1,COLUMN(F2386),4)))</f>
        <v>20700</v>
      </c>
      <c r="K2386" s="18">
        <f t="shared" ca="1" si="711"/>
        <v>16350</v>
      </c>
      <c r="L2386" s="18">
        <f t="shared" ca="1" si="721"/>
        <v>16350</v>
      </c>
      <c r="M2386" s="18">
        <f t="shared" ca="1" si="705"/>
        <v>0</v>
      </c>
      <c r="N2386" s="34">
        <f t="shared" ca="1" si="712"/>
        <v>16118.212605961617</v>
      </c>
      <c r="P2386" s="18">
        <f t="shared" ca="1" si="706"/>
        <v>487.64148909889991</v>
      </c>
      <c r="Q2386" s="47">
        <f ca="1">SUM(L$15:L2386)-SUM(M$15:M2386)</f>
        <v>16350</v>
      </c>
      <c r="R2386" s="47" t="str">
        <f t="shared" ca="1" si="707"/>
        <v>M2389</v>
      </c>
      <c r="S2386" s="40">
        <f t="shared" ca="1" si="713"/>
        <v>0</v>
      </c>
      <c r="T2386" s="46">
        <f t="shared" ca="1" si="714"/>
        <v>40</v>
      </c>
      <c r="X2386" s="74">
        <f t="shared" ca="1" si="715"/>
        <v>-0.48764148909889993</v>
      </c>
      <c r="Y2386" s="75">
        <f t="shared" ca="1" si="716"/>
        <v>-0.48764148909889993</v>
      </c>
      <c r="Z2386" s="74">
        <f t="shared" ca="1" si="717"/>
        <v>0.61407298544346445</v>
      </c>
      <c r="AA2386" s="76">
        <f t="shared" ca="1" si="718"/>
        <v>-487.64148909889991</v>
      </c>
      <c r="AB2386" s="76">
        <f t="shared" ca="1" si="719"/>
        <v>614.0729854434644</v>
      </c>
    </row>
    <row r="2387" spans="1:28" x14ac:dyDescent="0.25">
      <c r="A2387" s="2">
        <f t="shared" si="720"/>
        <v>3</v>
      </c>
      <c r="B2387" s="16">
        <f ca="1">VLOOKUP(A2387,PERIODS!$O$4:$P$33,2,FALSE)</f>
        <v>2.5000000000000001E-2</v>
      </c>
      <c r="C2387" s="15"/>
      <c r="D2387" s="18">
        <v>2373</v>
      </c>
      <c r="E2387" s="34">
        <f t="shared" ca="1" si="703"/>
        <v>16118.212605961617</v>
      </c>
      <c r="F2387" s="34">
        <f t="shared" ca="1" si="704"/>
        <v>2500</v>
      </c>
      <c r="G2387" s="69">
        <f t="shared" ca="1" si="708"/>
        <v>0</v>
      </c>
      <c r="H2387" s="34">
        <f t="shared" ca="1" si="709"/>
        <v>-641.82036279067052</v>
      </c>
      <c r="I2387" s="34">
        <f t="shared" ca="1" si="710"/>
        <v>1858.1796372093295</v>
      </c>
      <c r="J2387" s="18">
        <f ca="1">SUM(INDIRECT(ADDRESS(ROW(F2387),COLUMN(F2387),4)):INDIRECT(ADDRESS(ROW(F2387)+N$5-1,COLUMN(F2387),4)))</f>
        <v>21500</v>
      </c>
      <c r="K2387" s="18">
        <f t="shared" ca="1" si="711"/>
        <v>16350</v>
      </c>
      <c r="L2387" s="18">
        <f t="shared" ca="1" si="721"/>
        <v>0</v>
      </c>
      <c r="M2387" s="18">
        <f t="shared" ca="1" si="705"/>
        <v>0</v>
      </c>
      <c r="N2387" s="34">
        <f t="shared" ca="1" si="712"/>
        <v>14260.032968752286</v>
      </c>
      <c r="P2387" s="18">
        <f t="shared" ca="1" si="706"/>
        <v>641.82036279067052</v>
      </c>
      <c r="Q2387" s="47">
        <f ca="1">SUM(L$15:L2387)-SUM(M$15:M2387)</f>
        <v>16350</v>
      </c>
      <c r="R2387" s="47" t="str">
        <f t="shared" ca="1" si="707"/>
        <v>M2390</v>
      </c>
      <c r="S2387" s="40">
        <f t="shared" ca="1" si="713"/>
        <v>0</v>
      </c>
      <c r="T2387" s="46">
        <f t="shared" ca="1" si="714"/>
        <v>71</v>
      </c>
      <c r="X2387" s="74">
        <f t="shared" ca="1" si="715"/>
        <v>-0.64182036279067056</v>
      </c>
      <c r="Y2387" s="75">
        <f t="shared" ca="1" si="716"/>
        <v>-0.64182036279067056</v>
      </c>
      <c r="Z2387" s="74">
        <f t="shared" ca="1" si="717"/>
        <v>0.52633343365454688</v>
      </c>
      <c r="AA2387" s="76">
        <f t="shared" ca="1" si="718"/>
        <v>-641.82036279067052</v>
      </c>
      <c r="AB2387" s="76">
        <f t="shared" ca="1" si="719"/>
        <v>526.33343365454687</v>
      </c>
    </row>
    <row r="2388" spans="1:28" x14ac:dyDescent="0.25">
      <c r="A2388" s="2">
        <f t="shared" si="720"/>
        <v>4</v>
      </c>
      <c r="B2388" s="16">
        <f ca="1">VLOOKUP(A2388,PERIODS!$O$4:$P$33,2,FALSE)</f>
        <v>2.5000000000000001E-2</v>
      </c>
      <c r="C2388" s="15"/>
      <c r="D2388" s="18">
        <v>2374</v>
      </c>
      <c r="E2388" s="34">
        <f t="shared" ca="1" si="703"/>
        <v>14260.032968752286</v>
      </c>
      <c r="F2388" s="34">
        <f t="shared" ca="1" si="704"/>
        <v>2500</v>
      </c>
      <c r="G2388" s="69">
        <f t="shared" ca="1" si="708"/>
        <v>0</v>
      </c>
      <c r="H2388" s="34">
        <f t="shared" ca="1" si="709"/>
        <v>-207.81070969985504</v>
      </c>
      <c r="I2388" s="34">
        <f t="shared" ca="1" si="710"/>
        <v>2292.1892903001449</v>
      </c>
      <c r="J2388" s="18">
        <f ca="1">SUM(INDIRECT(ADDRESS(ROW(F2388),COLUMN(F2388),4)):INDIRECT(ADDRESS(ROW(F2388)+N$5-1,COLUMN(F2388),4)))</f>
        <v>22300</v>
      </c>
      <c r="K2388" s="18">
        <f t="shared" ca="1" si="711"/>
        <v>16350</v>
      </c>
      <c r="L2388" s="18">
        <f t="shared" ca="1" si="721"/>
        <v>0</v>
      </c>
      <c r="M2388" s="18">
        <f t="shared" ca="1" si="705"/>
        <v>0</v>
      </c>
      <c r="N2388" s="34">
        <f t="shared" ca="1" si="712"/>
        <v>11967.843678452142</v>
      </c>
      <c r="P2388" s="18">
        <f t="shared" ca="1" si="706"/>
        <v>207.81070969985504</v>
      </c>
      <c r="Q2388" s="47">
        <f ca="1">SUM(L$15:L2388)-SUM(M$15:M2388)</f>
        <v>16350</v>
      </c>
      <c r="R2388" s="47" t="str">
        <f t="shared" ca="1" si="707"/>
        <v>M2391</v>
      </c>
      <c r="S2388" s="40">
        <f t="shared" ca="1" si="713"/>
        <v>0</v>
      </c>
      <c r="T2388" s="46">
        <f t="shared" ca="1" si="714"/>
        <v>9</v>
      </c>
      <c r="X2388" s="74">
        <f t="shared" ca="1" si="715"/>
        <v>-0.20781070969985505</v>
      </c>
      <c r="Y2388" s="75">
        <f t="shared" ca="1" si="716"/>
        <v>-0.20781070969985505</v>
      </c>
      <c r="Z2388" s="74">
        <f t="shared" ca="1" si="717"/>
        <v>0.8123607941776374</v>
      </c>
      <c r="AA2388" s="76">
        <f t="shared" ca="1" si="718"/>
        <v>-207.81070969985504</v>
      </c>
      <c r="AB2388" s="76">
        <f t="shared" ca="1" si="719"/>
        <v>812.36079417763744</v>
      </c>
    </row>
    <row r="2389" spans="1:28" x14ac:dyDescent="0.25">
      <c r="A2389" s="2">
        <f t="shared" si="720"/>
        <v>5</v>
      </c>
      <c r="B2389" s="16">
        <f ca="1">VLOOKUP(A2389,PERIODS!$O$4:$P$33,2,FALSE)</f>
        <v>3.3000000000000002E-2</v>
      </c>
      <c r="C2389" s="15"/>
      <c r="D2389" s="18">
        <v>2375</v>
      </c>
      <c r="E2389" s="34">
        <f t="shared" ca="1" si="703"/>
        <v>11967.843678452142</v>
      </c>
      <c r="F2389" s="34">
        <f t="shared" ca="1" si="704"/>
        <v>3300</v>
      </c>
      <c r="G2389" s="69">
        <f t="shared" ca="1" si="708"/>
        <v>0</v>
      </c>
      <c r="H2389" s="34">
        <f t="shared" ca="1" si="709"/>
        <v>1403.68797154547</v>
      </c>
      <c r="I2389" s="34">
        <f t="shared" ca="1" si="710"/>
        <v>4703.6879715454697</v>
      </c>
      <c r="J2389" s="18">
        <f ca="1">SUM(INDIRECT(ADDRESS(ROW(F2389),COLUMN(F2389),4)):INDIRECT(ADDRESS(ROW(F2389)+N$5-1,COLUMN(F2389),4)))</f>
        <v>23100</v>
      </c>
      <c r="K2389" s="18">
        <f t="shared" ca="1" si="711"/>
        <v>0</v>
      </c>
      <c r="L2389" s="18">
        <f t="shared" ca="1" si="721"/>
        <v>0</v>
      </c>
      <c r="M2389" s="18">
        <f t="shared" ca="1" si="705"/>
        <v>16350</v>
      </c>
      <c r="N2389" s="34">
        <f t="shared" ca="1" si="712"/>
        <v>23614.155706906673</v>
      </c>
      <c r="P2389" s="18">
        <f t="shared" ca="1" si="706"/>
        <v>1403.68797154547</v>
      </c>
      <c r="Q2389" s="47">
        <f ca="1">SUM(L$15:L2389)-SUM(M$15:M2389)</f>
        <v>0</v>
      </c>
      <c r="R2389" s="47" t="str">
        <f t="shared" ca="1" si="707"/>
        <v>M2392</v>
      </c>
      <c r="S2389" s="40">
        <f t="shared" ca="1" si="713"/>
        <v>0</v>
      </c>
      <c r="T2389" s="46">
        <f t="shared" ca="1" si="714"/>
        <v>6</v>
      </c>
      <c r="X2389" s="74">
        <f t="shared" ca="1" si="715"/>
        <v>1.40368797154547</v>
      </c>
      <c r="Y2389" s="75">
        <f t="shared" ca="1" si="716"/>
        <v>1.40368797154547</v>
      </c>
      <c r="Z2389" s="74">
        <f t="shared" ca="1" si="717"/>
        <v>4.0701830405260599</v>
      </c>
      <c r="AA2389" s="76">
        <f t="shared" ca="1" si="718"/>
        <v>1403.68797154547</v>
      </c>
      <c r="AB2389" s="76">
        <f t="shared" ca="1" si="719"/>
        <v>4070.1830405260598</v>
      </c>
    </row>
    <row r="2390" spans="1:28" x14ac:dyDescent="0.25">
      <c r="A2390" s="2">
        <f t="shared" si="720"/>
        <v>6</v>
      </c>
      <c r="B2390" s="16">
        <f ca="1">VLOOKUP(A2390,PERIODS!$O$4:$P$33,2,FALSE)</f>
        <v>3.3000000000000002E-2</v>
      </c>
      <c r="C2390" s="15"/>
      <c r="D2390" s="18">
        <v>2376</v>
      </c>
      <c r="E2390" s="34">
        <f t="shared" ca="1" si="703"/>
        <v>23614.155706906673</v>
      </c>
      <c r="F2390" s="34">
        <f t="shared" ca="1" si="704"/>
        <v>3300</v>
      </c>
      <c r="G2390" s="69">
        <f t="shared" ca="1" si="708"/>
        <v>0</v>
      </c>
      <c r="H2390" s="34">
        <f t="shared" ca="1" si="709"/>
        <v>605.0858675177177</v>
      </c>
      <c r="I2390" s="34">
        <f t="shared" ca="1" si="710"/>
        <v>3905.0858675177178</v>
      </c>
      <c r="J2390" s="18">
        <f ca="1">SUM(INDIRECT(ADDRESS(ROW(F2390),COLUMN(F2390),4)):INDIRECT(ADDRESS(ROW(F2390)+N$5-1,COLUMN(F2390),4)))</f>
        <v>23100</v>
      </c>
      <c r="K2390" s="18">
        <f t="shared" ca="1" si="711"/>
        <v>0</v>
      </c>
      <c r="L2390" s="18">
        <f t="shared" ca="1" si="721"/>
        <v>0</v>
      </c>
      <c r="M2390" s="18">
        <f t="shared" ca="1" si="705"/>
        <v>0</v>
      </c>
      <c r="N2390" s="34">
        <f t="shared" ca="1" si="712"/>
        <v>19709.069839388954</v>
      </c>
      <c r="P2390" s="18">
        <f t="shared" ca="1" si="706"/>
        <v>605.0858675177177</v>
      </c>
      <c r="Q2390" s="47">
        <f ca="1">SUM(L$15:L2390)-SUM(M$15:M2390)</f>
        <v>0</v>
      </c>
      <c r="R2390" s="47" t="str">
        <f t="shared" ca="1" si="707"/>
        <v>M2393</v>
      </c>
      <c r="S2390" s="40">
        <f t="shared" ca="1" si="713"/>
        <v>0</v>
      </c>
      <c r="T2390" s="46">
        <f t="shared" ca="1" si="714"/>
        <v>20</v>
      </c>
      <c r="X2390" s="74">
        <f t="shared" ca="1" si="715"/>
        <v>0.60508586751771776</v>
      </c>
      <c r="Y2390" s="75">
        <f t="shared" ca="1" si="716"/>
        <v>0.60508586751771776</v>
      </c>
      <c r="Z2390" s="74">
        <f t="shared" ca="1" si="717"/>
        <v>1.8314094607185811</v>
      </c>
      <c r="AA2390" s="76">
        <f t="shared" ca="1" si="718"/>
        <v>605.0858675177177</v>
      </c>
      <c r="AB2390" s="76">
        <f t="shared" ca="1" si="719"/>
        <v>1831.4094607185812</v>
      </c>
    </row>
    <row r="2391" spans="1:28" x14ac:dyDescent="0.25">
      <c r="A2391" s="2">
        <f t="shared" si="720"/>
        <v>7</v>
      </c>
      <c r="B2391" s="16">
        <f ca="1">VLOOKUP(A2391,PERIODS!$O$4:$P$33,2,FALSE)</f>
        <v>3.3000000000000002E-2</v>
      </c>
      <c r="C2391" s="15"/>
      <c r="D2391" s="18">
        <v>2377</v>
      </c>
      <c r="E2391" s="34">
        <f t="shared" ca="1" si="703"/>
        <v>19709.069839388954</v>
      </c>
      <c r="F2391" s="34">
        <f t="shared" ca="1" si="704"/>
        <v>3300</v>
      </c>
      <c r="G2391" s="69">
        <f t="shared" ca="1" si="708"/>
        <v>0</v>
      </c>
      <c r="H2391" s="34">
        <f t="shared" ca="1" si="709"/>
        <v>642.69634679051217</v>
      </c>
      <c r="I2391" s="34">
        <f t="shared" ca="1" si="710"/>
        <v>3942.6963467905121</v>
      </c>
      <c r="J2391" s="18">
        <f ca="1">SUM(INDIRECT(ADDRESS(ROW(F2391),COLUMN(F2391),4)):INDIRECT(ADDRESS(ROW(F2391)+N$5-1,COLUMN(F2391),4)))</f>
        <v>23100</v>
      </c>
      <c r="K2391" s="18">
        <f t="shared" ca="1" si="711"/>
        <v>16350</v>
      </c>
      <c r="L2391" s="18">
        <f t="shared" ca="1" si="721"/>
        <v>16350</v>
      </c>
      <c r="M2391" s="18">
        <f t="shared" ca="1" si="705"/>
        <v>0</v>
      </c>
      <c r="N2391" s="34">
        <f t="shared" ca="1" si="712"/>
        <v>15766.373492598443</v>
      </c>
      <c r="P2391" s="18">
        <f t="shared" ca="1" si="706"/>
        <v>642.69634679051217</v>
      </c>
      <c r="Q2391" s="47">
        <f ca="1">SUM(L$15:L2391)-SUM(M$15:M2391)</f>
        <v>16350</v>
      </c>
      <c r="R2391" s="47" t="str">
        <f t="shared" ca="1" si="707"/>
        <v>M2394</v>
      </c>
      <c r="S2391" s="40">
        <f t="shared" ca="1" si="713"/>
        <v>0</v>
      </c>
      <c r="T2391" s="46">
        <f t="shared" ca="1" si="714"/>
        <v>56</v>
      </c>
      <c r="X2391" s="74">
        <f t="shared" ca="1" si="715"/>
        <v>0.64269634679051213</v>
      </c>
      <c r="Y2391" s="75">
        <f t="shared" ca="1" si="716"/>
        <v>0.64269634679051213</v>
      </c>
      <c r="Z2391" s="74">
        <f t="shared" ca="1" si="717"/>
        <v>1.901601349616705</v>
      </c>
      <c r="AA2391" s="76">
        <f t="shared" ca="1" si="718"/>
        <v>642.69634679051217</v>
      </c>
      <c r="AB2391" s="76">
        <f t="shared" ca="1" si="719"/>
        <v>1901.601349616705</v>
      </c>
    </row>
    <row r="2392" spans="1:28" x14ac:dyDescent="0.25">
      <c r="A2392" s="2">
        <f t="shared" si="720"/>
        <v>8</v>
      </c>
      <c r="B2392" s="16">
        <f ca="1">VLOOKUP(A2392,PERIODS!$O$4:$P$33,2,FALSE)</f>
        <v>3.3000000000000002E-2</v>
      </c>
      <c r="C2392" s="15"/>
      <c r="D2392" s="18">
        <v>2378</v>
      </c>
      <c r="E2392" s="34">
        <f t="shared" ca="1" si="703"/>
        <v>15766.373492598443</v>
      </c>
      <c r="F2392" s="34">
        <f t="shared" ca="1" si="704"/>
        <v>3300</v>
      </c>
      <c r="G2392" s="69">
        <f t="shared" ca="1" si="708"/>
        <v>0</v>
      </c>
      <c r="H2392" s="34">
        <f t="shared" ca="1" si="709"/>
        <v>-2104.3779347552731</v>
      </c>
      <c r="I2392" s="34">
        <f t="shared" ca="1" si="710"/>
        <v>1195.6220652447269</v>
      </c>
      <c r="J2392" s="18">
        <f ca="1">SUM(INDIRECT(ADDRESS(ROW(F2392),COLUMN(F2392),4)):INDIRECT(ADDRESS(ROW(F2392)+N$5-1,COLUMN(F2392),4)))</f>
        <v>23100</v>
      </c>
      <c r="K2392" s="18">
        <f t="shared" ca="1" si="711"/>
        <v>16350</v>
      </c>
      <c r="L2392" s="18">
        <f t="shared" ca="1" si="721"/>
        <v>0</v>
      </c>
      <c r="M2392" s="18">
        <f t="shared" ca="1" si="705"/>
        <v>0</v>
      </c>
      <c r="N2392" s="34">
        <f t="shared" ca="1" si="712"/>
        <v>14570.751427353716</v>
      </c>
      <c r="P2392" s="18">
        <f t="shared" ca="1" si="706"/>
        <v>2104.3779347552731</v>
      </c>
      <c r="Q2392" s="47">
        <f ca="1">SUM(L$15:L2392)-SUM(M$15:M2392)</f>
        <v>16350</v>
      </c>
      <c r="R2392" s="47" t="str">
        <f t="shared" ca="1" si="707"/>
        <v>M2395</v>
      </c>
      <c r="S2392" s="40">
        <f t="shared" ca="1" si="713"/>
        <v>0</v>
      </c>
      <c r="T2392" s="46">
        <f t="shared" ca="1" si="714"/>
        <v>70</v>
      </c>
      <c r="X2392" s="74">
        <f t="shared" ca="1" si="715"/>
        <v>-2.1043779347552731</v>
      </c>
      <c r="Y2392" s="75">
        <f t="shared" ca="1" si="716"/>
        <v>-2.1043779347552731</v>
      </c>
      <c r="Z2392" s="74">
        <f t="shared" ca="1" si="717"/>
        <v>0.12192149380816858</v>
      </c>
      <c r="AA2392" s="76">
        <f t="shared" ca="1" si="718"/>
        <v>-2104.3779347552731</v>
      </c>
      <c r="AB2392" s="76">
        <f t="shared" ca="1" si="719"/>
        <v>121.92149380816858</v>
      </c>
    </row>
    <row r="2393" spans="1:28" x14ac:dyDescent="0.25">
      <c r="A2393" s="2">
        <f t="shared" si="720"/>
        <v>9</v>
      </c>
      <c r="B2393" s="16">
        <f ca="1">VLOOKUP(A2393,PERIODS!$O$4:$P$33,2,FALSE)</f>
        <v>3.3000000000000002E-2</v>
      </c>
      <c r="C2393" s="15"/>
      <c r="D2393" s="18">
        <v>2379</v>
      </c>
      <c r="E2393" s="34">
        <f t="shared" ca="1" si="703"/>
        <v>14570.751427353716</v>
      </c>
      <c r="F2393" s="34">
        <f t="shared" ca="1" si="704"/>
        <v>3300</v>
      </c>
      <c r="G2393" s="69">
        <f t="shared" ca="1" si="708"/>
        <v>0</v>
      </c>
      <c r="H2393" s="34">
        <f t="shared" ca="1" si="709"/>
        <v>-547.77594294569337</v>
      </c>
      <c r="I2393" s="34">
        <f t="shared" ca="1" si="710"/>
        <v>2752.2240570543067</v>
      </c>
      <c r="J2393" s="18">
        <f ca="1">SUM(INDIRECT(ADDRESS(ROW(F2393),COLUMN(F2393),4)):INDIRECT(ADDRESS(ROW(F2393)+N$5-1,COLUMN(F2393),4)))</f>
        <v>23100</v>
      </c>
      <c r="K2393" s="18">
        <f t="shared" ca="1" si="711"/>
        <v>16350</v>
      </c>
      <c r="L2393" s="18">
        <f t="shared" ca="1" si="721"/>
        <v>0</v>
      </c>
      <c r="M2393" s="18">
        <f t="shared" ca="1" si="705"/>
        <v>0</v>
      </c>
      <c r="N2393" s="34">
        <f t="shared" ca="1" si="712"/>
        <v>11818.527370299409</v>
      </c>
      <c r="P2393" s="18">
        <f t="shared" ca="1" si="706"/>
        <v>547.77594294569337</v>
      </c>
      <c r="Q2393" s="47">
        <f ca="1">SUM(L$15:L2393)-SUM(M$15:M2393)</f>
        <v>16350</v>
      </c>
      <c r="R2393" s="47" t="str">
        <f t="shared" ca="1" si="707"/>
        <v>M2396</v>
      </c>
      <c r="S2393" s="40">
        <f t="shared" ca="1" si="713"/>
        <v>0</v>
      </c>
      <c r="T2393" s="46">
        <f t="shared" ca="1" si="714"/>
        <v>55</v>
      </c>
      <c r="X2393" s="74">
        <f t="shared" ca="1" si="715"/>
        <v>-0.54777594294569332</v>
      </c>
      <c r="Y2393" s="75">
        <f t="shared" ca="1" si="716"/>
        <v>-0.54777594294569332</v>
      </c>
      <c r="Z2393" s="74">
        <f t="shared" ca="1" si="717"/>
        <v>0.5782344076555459</v>
      </c>
      <c r="AA2393" s="76">
        <f t="shared" ca="1" si="718"/>
        <v>-547.77594294569337</v>
      </c>
      <c r="AB2393" s="76">
        <f t="shared" ca="1" si="719"/>
        <v>578.23440765554585</v>
      </c>
    </row>
    <row r="2394" spans="1:28" x14ac:dyDescent="0.25">
      <c r="A2394" s="2">
        <f t="shared" si="720"/>
        <v>10</v>
      </c>
      <c r="B2394" s="16">
        <f ca="1">VLOOKUP(A2394,PERIODS!$O$4:$P$33,2,FALSE)</f>
        <v>3.3000000000000002E-2</v>
      </c>
      <c r="C2394" s="15"/>
      <c r="D2394" s="18">
        <v>2380</v>
      </c>
      <c r="E2394" s="34">
        <f t="shared" ca="1" si="703"/>
        <v>11818.527370299409</v>
      </c>
      <c r="F2394" s="34">
        <f t="shared" ca="1" si="704"/>
        <v>3300</v>
      </c>
      <c r="G2394" s="69">
        <f t="shared" ca="1" si="708"/>
        <v>0</v>
      </c>
      <c r="H2394" s="34">
        <f t="shared" ca="1" si="709"/>
        <v>584.76928917479006</v>
      </c>
      <c r="I2394" s="34">
        <f t="shared" ca="1" si="710"/>
        <v>3884.7692891747902</v>
      </c>
      <c r="J2394" s="18">
        <f ca="1">SUM(INDIRECT(ADDRESS(ROW(F2394),COLUMN(F2394),4)):INDIRECT(ADDRESS(ROW(F2394)+N$5-1,COLUMN(F2394),4)))</f>
        <v>23100</v>
      </c>
      <c r="K2394" s="18">
        <f t="shared" ca="1" si="711"/>
        <v>0</v>
      </c>
      <c r="L2394" s="18">
        <f t="shared" ca="1" si="721"/>
        <v>0</v>
      </c>
      <c r="M2394" s="18">
        <f t="shared" ca="1" si="705"/>
        <v>16350</v>
      </c>
      <c r="N2394" s="34">
        <f t="shared" ca="1" si="712"/>
        <v>24283.758081124619</v>
      </c>
      <c r="P2394" s="18">
        <f t="shared" ca="1" si="706"/>
        <v>584.76928917479006</v>
      </c>
      <c r="Q2394" s="47">
        <f ca="1">SUM(L$15:L2394)-SUM(M$15:M2394)</f>
        <v>0</v>
      </c>
      <c r="R2394" s="47" t="str">
        <f t="shared" ca="1" si="707"/>
        <v>M2397</v>
      </c>
      <c r="S2394" s="40">
        <f t="shared" ca="1" si="713"/>
        <v>0</v>
      </c>
      <c r="T2394" s="46">
        <f t="shared" ca="1" si="714"/>
        <v>16</v>
      </c>
      <c r="X2394" s="74">
        <f t="shared" ca="1" si="715"/>
        <v>0.5847692891747901</v>
      </c>
      <c r="Y2394" s="75">
        <f t="shared" ca="1" si="716"/>
        <v>0.5847692891747901</v>
      </c>
      <c r="Z2394" s="74">
        <f t="shared" ca="1" si="717"/>
        <v>1.7945769095561128</v>
      </c>
      <c r="AA2394" s="76">
        <f t="shared" ca="1" si="718"/>
        <v>584.76928917479006</v>
      </c>
      <c r="AB2394" s="76">
        <f t="shared" ca="1" si="719"/>
        <v>1794.5769095561129</v>
      </c>
    </row>
    <row r="2395" spans="1:28" x14ac:dyDescent="0.25">
      <c r="A2395" s="2">
        <f t="shared" si="720"/>
        <v>11</v>
      </c>
      <c r="B2395" s="16">
        <f ca="1">VLOOKUP(A2395,PERIODS!$O$4:$P$33,2,FALSE)</f>
        <v>3.3000000000000002E-2</v>
      </c>
      <c r="C2395" s="15"/>
      <c r="D2395" s="18">
        <v>2381</v>
      </c>
      <c r="E2395" s="34">
        <f t="shared" ca="1" si="703"/>
        <v>24283.758081124619</v>
      </c>
      <c r="F2395" s="34">
        <f t="shared" ca="1" si="704"/>
        <v>3300</v>
      </c>
      <c r="G2395" s="69">
        <f t="shared" ca="1" si="708"/>
        <v>0</v>
      </c>
      <c r="H2395" s="34">
        <f t="shared" ca="1" si="709"/>
        <v>1202.7584961177006</v>
      </c>
      <c r="I2395" s="34">
        <f t="shared" ca="1" si="710"/>
        <v>4502.7584961177008</v>
      </c>
      <c r="J2395" s="18">
        <f ca="1">SUM(INDIRECT(ADDRESS(ROW(F2395),COLUMN(F2395),4)):INDIRECT(ADDRESS(ROW(F2395)+N$5-1,COLUMN(F2395),4)))</f>
        <v>23300</v>
      </c>
      <c r="K2395" s="18">
        <f t="shared" ca="1" si="711"/>
        <v>0</v>
      </c>
      <c r="L2395" s="18">
        <f t="shared" ca="1" si="721"/>
        <v>0</v>
      </c>
      <c r="M2395" s="18">
        <f t="shared" ca="1" si="705"/>
        <v>0</v>
      </c>
      <c r="N2395" s="34">
        <f t="shared" ca="1" si="712"/>
        <v>19780.999585006917</v>
      </c>
      <c r="P2395" s="18">
        <f t="shared" ca="1" si="706"/>
        <v>1202.7584961177006</v>
      </c>
      <c r="Q2395" s="47">
        <f ca="1">SUM(L$15:L2395)-SUM(M$15:M2395)</f>
        <v>0</v>
      </c>
      <c r="R2395" s="47" t="str">
        <f t="shared" ca="1" si="707"/>
        <v>M2398</v>
      </c>
      <c r="S2395" s="40">
        <f t="shared" ca="1" si="713"/>
        <v>0</v>
      </c>
      <c r="T2395" s="46">
        <f t="shared" ca="1" si="714"/>
        <v>50</v>
      </c>
      <c r="X2395" s="74">
        <f t="shared" ca="1" si="715"/>
        <v>1.2027584961177007</v>
      </c>
      <c r="Y2395" s="75">
        <f t="shared" ca="1" si="716"/>
        <v>1.2027584961177007</v>
      </c>
      <c r="Z2395" s="74">
        <f t="shared" ca="1" si="717"/>
        <v>3.3292880958854743</v>
      </c>
      <c r="AA2395" s="76">
        <f t="shared" ca="1" si="718"/>
        <v>1202.7584961177006</v>
      </c>
      <c r="AB2395" s="76">
        <f t="shared" ca="1" si="719"/>
        <v>3329.2880958854744</v>
      </c>
    </row>
    <row r="2396" spans="1:28" x14ac:dyDescent="0.25">
      <c r="A2396" s="2">
        <f t="shared" si="720"/>
        <v>12</v>
      </c>
      <c r="B2396" s="16">
        <f ca="1">VLOOKUP(A2396,PERIODS!$O$4:$P$33,2,FALSE)</f>
        <v>3.3000000000000002E-2</v>
      </c>
      <c r="C2396" s="15"/>
      <c r="D2396" s="18">
        <v>2382</v>
      </c>
      <c r="E2396" s="34">
        <f t="shared" ca="1" si="703"/>
        <v>19780.999585006917</v>
      </c>
      <c r="F2396" s="34">
        <f t="shared" ca="1" si="704"/>
        <v>3300</v>
      </c>
      <c r="G2396" s="69">
        <f t="shared" ca="1" si="708"/>
        <v>0</v>
      </c>
      <c r="H2396" s="34">
        <f t="shared" ca="1" si="709"/>
        <v>724.53615733490676</v>
      </c>
      <c r="I2396" s="34">
        <f t="shared" ca="1" si="710"/>
        <v>4024.5361573349069</v>
      </c>
      <c r="J2396" s="18">
        <f ca="1">SUM(INDIRECT(ADDRESS(ROW(F2396),COLUMN(F2396),4)):INDIRECT(ADDRESS(ROW(F2396)+N$5-1,COLUMN(F2396),4)))</f>
        <v>23500</v>
      </c>
      <c r="K2396" s="18">
        <f t="shared" ca="1" si="711"/>
        <v>16350</v>
      </c>
      <c r="L2396" s="18">
        <f t="shared" ca="1" si="721"/>
        <v>16350</v>
      </c>
      <c r="M2396" s="18">
        <f t="shared" ca="1" si="705"/>
        <v>0</v>
      </c>
      <c r="N2396" s="34">
        <f t="shared" ca="1" si="712"/>
        <v>15756.46342767201</v>
      </c>
      <c r="P2396" s="18">
        <f t="shared" ca="1" si="706"/>
        <v>724.53615733490676</v>
      </c>
      <c r="Q2396" s="47">
        <f ca="1">SUM(L$15:L2396)-SUM(M$15:M2396)</f>
        <v>16350</v>
      </c>
      <c r="R2396" s="47" t="str">
        <f t="shared" ca="1" si="707"/>
        <v>M2399</v>
      </c>
      <c r="S2396" s="40">
        <f t="shared" ca="1" si="713"/>
        <v>0</v>
      </c>
      <c r="T2396" s="46">
        <f t="shared" ca="1" si="714"/>
        <v>57</v>
      </c>
      <c r="X2396" s="74">
        <f t="shared" ca="1" si="715"/>
        <v>0.72453615733490673</v>
      </c>
      <c r="Y2396" s="75">
        <f t="shared" ca="1" si="716"/>
        <v>0.72453615733490673</v>
      </c>
      <c r="Z2396" s="74">
        <f t="shared" ca="1" si="717"/>
        <v>2.063773611669506</v>
      </c>
      <c r="AA2396" s="76">
        <f t="shared" ca="1" si="718"/>
        <v>724.53615733490676</v>
      </c>
      <c r="AB2396" s="76">
        <f t="shared" ca="1" si="719"/>
        <v>2063.773611669506</v>
      </c>
    </row>
    <row r="2397" spans="1:28" x14ac:dyDescent="0.25">
      <c r="A2397" s="2">
        <f t="shared" si="720"/>
        <v>13</v>
      </c>
      <c r="B2397" s="16">
        <f ca="1">VLOOKUP(A2397,PERIODS!$O$4:$P$33,2,FALSE)</f>
        <v>3.3000000000000002E-2</v>
      </c>
      <c r="C2397" s="15"/>
      <c r="D2397" s="18">
        <v>2383</v>
      </c>
      <c r="E2397" s="34">
        <f t="shared" ca="1" si="703"/>
        <v>15756.46342767201</v>
      </c>
      <c r="F2397" s="34">
        <f t="shared" ca="1" si="704"/>
        <v>3300</v>
      </c>
      <c r="G2397" s="69">
        <f t="shared" ca="1" si="708"/>
        <v>0</v>
      </c>
      <c r="H2397" s="34">
        <f t="shared" ca="1" si="709"/>
        <v>-511.90762837909745</v>
      </c>
      <c r="I2397" s="34">
        <f t="shared" ca="1" si="710"/>
        <v>2788.0923716209027</v>
      </c>
      <c r="J2397" s="18">
        <f ca="1">SUM(INDIRECT(ADDRESS(ROW(F2397),COLUMN(F2397),4)):INDIRECT(ADDRESS(ROW(F2397)+N$5-1,COLUMN(F2397),4)))</f>
        <v>23700</v>
      </c>
      <c r="K2397" s="18">
        <f t="shared" ca="1" si="711"/>
        <v>16350</v>
      </c>
      <c r="L2397" s="18">
        <f t="shared" ca="1" si="721"/>
        <v>0</v>
      </c>
      <c r="M2397" s="18">
        <f t="shared" ca="1" si="705"/>
        <v>0</v>
      </c>
      <c r="N2397" s="34">
        <f t="shared" ca="1" si="712"/>
        <v>12968.371056051106</v>
      </c>
      <c r="P2397" s="18">
        <f t="shared" ca="1" si="706"/>
        <v>511.90762837909745</v>
      </c>
      <c r="Q2397" s="47">
        <f ca="1">SUM(L$15:L2397)-SUM(M$15:M2397)</f>
        <v>16350</v>
      </c>
      <c r="R2397" s="47" t="str">
        <f t="shared" ca="1" si="707"/>
        <v>M2400</v>
      </c>
      <c r="S2397" s="40">
        <f t="shared" ca="1" si="713"/>
        <v>0</v>
      </c>
      <c r="T2397" s="46">
        <f t="shared" ca="1" si="714"/>
        <v>68</v>
      </c>
      <c r="X2397" s="74">
        <f t="shared" ca="1" si="715"/>
        <v>-0.51190762837909742</v>
      </c>
      <c r="Y2397" s="75">
        <f t="shared" ca="1" si="716"/>
        <v>-0.51190762837909742</v>
      </c>
      <c r="Z2397" s="74">
        <f t="shared" ca="1" si="717"/>
        <v>0.59935114832569114</v>
      </c>
      <c r="AA2397" s="76">
        <f t="shared" ca="1" si="718"/>
        <v>-511.90762837909745</v>
      </c>
      <c r="AB2397" s="76">
        <f t="shared" ca="1" si="719"/>
        <v>599.35114832569116</v>
      </c>
    </row>
    <row r="2398" spans="1:28" x14ac:dyDescent="0.25">
      <c r="A2398" s="2">
        <f t="shared" si="720"/>
        <v>14</v>
      </c>
      <c r="B2398" s="16">
        <f ca="1">VLOOKUP(A2398,PERIODS!$O$4:$P$33,2,FALSE)</f>
        <v>3.3000000000000002E-2</v>
      </c>
      <c r="C2398" s="15"/>
      <c r="D2398" s="18">
        <v>2384</v>
      </c>
      <c r="E2398" s="34">
        <f t="shared" ca="1" si="703"/>
        <v>12968.371056051106</v>
      </c>
      <c r="F2398" s="34">
        <f t="shared" ca="1" si="704"/>
        <v>3300</v>
      </c>
      <c r="G2398" s="69">
        <f t="shared" ca="1" si="708"/>
        <v>0</v>
      </c>
      <c r="H2398" s="34">
        <f t="shared" ca="1" si="709"/>
        <v>649.47174663129056</v>
      </c>
      <c r="I2398" s="34">
        <f t="shared" ca="1" si="710"/>
        <v>3949.4717466312904</v>
      </c>
      <c r="J2398" s="18">
        <f ca="1">SUM(INDIRECT(ADDRESS(ROW(F2398),COLUMN(F2398),4)):INDIRECT(ADDRESS(ROW(F2398)+N$5-1,COLUMN(F2398),4)))</f>
        <v>23900</v>
      </c>
      <c r="K2398" s="18">
        <f t="shared" ca="1" si="711"/>
        <v>16350</v>
      </c>
      <c r="L2398" s="18">
        <f t="shared" ca="1" si="721"/>
        <v>0</v>
      </c>
      <c r="M2398" s="18">
        <f t="shared" ca="1" si="705"/>
        <v>0</v>
      </c>
      <c r="N2398" s="34">
        <f t="shared" ca="1" si="712"/>
        <v>9018.8993094198158</v>
      </c>
      <c r="P2398" s="18">
        <f t="shared" ca="1" si="706"/>
        <v>649.47174663129056</v>
      </c>
      <c r="Q2398" s="47">
        <f ca="1">SUM(L$15:L2398)-SUM(M$15:M2398)</f>
        <v>16350</v>
      </c>
      <c r="R2398" s="47" t="str">
        <f t="shared" ca="1" si="707"/>
        <v>M2401</v>
      </c>
      <c r="S2398" s="40">
        <f t="shared" ca="1" si="713"/>
        <v>0</v>
      </c>
      <c r="T2398" s="46">
        <f t="shared" ca="1" si="714"/>
        <v>34</v>
      </c>
      <c r="X2398" s="74">
        <f t="shared" ca="1" si="715"/>
        <v>0.64947174663129059</v>
      </c>
      <c r="Y2398" s="75">
        <f t="shared" ca="1" si="716"/>
        <v>0.64947174663129059</v>
      </c>
      <c r="Z2398" s="74">
        <f t="shared" ca="1" si="717"/>
        <v>1.9145292053384009</v>
      </c>
      <c r="AA2398" s="76">
        <f t="shared" ca="1" si="718"/>
        <v>649.47174663129056</v>
      </c>
      <c r="AB2398" s="76">
        <f t="shared" ca="1" si="719"/>
        <v>1914.529205338401</v>
      </c>
    </row>
    <row r="2399" spans="1:28" x14ac:dyDescent="0.25">
      <c r="A2399" s="2">
        <f t="shared" si="720"/>
        <v>15</v>
      </c>
      <c r="B2399" s="16">
        <f ca="1">VLOOKUP(A2399,PERIODS!$O$4:$P$33,2,FALSE)</f>
        <v>3.3000000000000002E-2</v>
      </c>
      <c r="C2399" s="15"/>
      <c r="D2399" s="18">
        <v>2385</v>
      </c>
      <c r="E2399" s="34">
        <f t="shared" ca="1" si="703"/>
        <v>9018.8993094198158</v>
      </c>
      <c r="F2399" s="34">
        <f t="shared" ca="1" si="704"/>
        <v>3300</v>
      </c>
      <c r="G2399" s="69">
        <f t="shared" ca="1" si="708"/>
        <v>0</v>
      </c>
      <c r="H2399" s="34">
        <f t="shared" ca="1" si="709"/>
        <v>-742.90427060541583</v>
      </c>
      <c r="I2399" s="34">
        <f t="shared" ca="1" si="710"/>
        <v>2557.0957293945839</v>
      </c>
      <c r="J2399" s="18">
        <f ca="1">SUM(INDIRECT(ADDRESS(ROW(F2399),COLUMN(F2399),4)):INDIRECT(ADDRESS(ROW(F2399)+N$5-1,COLUMN(F2399),4)))</f>
        <v>24100</v>
      </c>
      <c r="K2399" s="18">
        <f t="shared" ca="1" si="711"/>
        <v>0</v>
      </c>
      <c r="L2399" s="18">
        <f t="shared" ca="1" si="721"/>
        <v>0</v>
      </c>
      <c r="M2399" s="18">
        <f t="shared" ca="1" si="705"/>
        <v>16350</v>
      </c>
      <c r="N2399" s="34">
        <f t="shared" ca="1" si="712"/>
        <v>22811.803580025233</v>
      </c>
      <c r="P2399" s="18">
        <f t="shared" ca="1" si="706"/>
        <v>742.90427060541583</v>
      </c>
      <c r="Q2399" s="47">
        <f ca="1">SUM(L$15:L2399)-SUM(M$15:M2399)</f>
        <v>0</v>
      </c>
      <c r="R2399" s="47" t="str">
        <f t="shared" ca="1" si="707"/>
        <v>M2402</v>
      </c>
      <c r="S2399" s="40">
        <f t="shared" ca="1" si="713"/>
        <v>0</v>
      </c>
      <c r="T2399" s="46">
        <f t="shared" ca="1" si="714"/>
        <v>90</v>
      </c>
      <c r="X2399" s="74">
        <f t="shared" ca="1" si="715"/>
        <v>-0.74290427060541586</v>
      </c>
      <c r="Y2399" s="75">
        <f t="shared" ca="1" si="716"/>
        <v>-0.74290427060541586</v>
      </c>
      <c r="Z2399" s="74">
        <f t="shared" ca="1" si="717"/>
        <v>0.47573025783150108</v>
      </c>
      <c r="AA2399" s="76">
        <f t="shared" ca="1" si="718"/>
        <v>-742.90427060541583</v>
      </c>
      <c r="AB2399" s="76">
        <f t="shared" ca="1" si="719"/>
        <v>475.73025783150109</v>
      </c>
    </row>
    <row r="2400" spans="1:28" x14ac:dyDescent="0.25">
      <c r="A2400" s="2">
        <f t="shared" si="720"/>
        <v>16</v>
      </c>
      <c r="B2400" s="16">
        <f ca="1">VLOOKUP(A2400,PERIODS!$O$4:$P$33,2,FALSE)</f>
        <v>3.3000000000000002E-2</v>
      </c>
      <c r="C2400" s="15"/>
      <c r="D2400" s="18">
        <v>2386</v>
      </c>
      <c r="E2400" s="34">
        <f t="shared" ca="1" si="703"/>
        <v>22811.803580025233</v>
      </c>
      <c r="F2400" s="34">
        <f t="shared" ca="1" si="704"/>
        <v>3300</v>
      </c>
      <c r="G2400" s="69">
        <f t="shared" ca="1" si="708"/>
        <v>0</v>
      </c>
      <c r="H2400" s="34">
        <f t="shared" ca="1" si="709"/>
        <v>-524.73491680708435</v>
      </c>
      <c r="I2400" s="34">
        <f t="shared" ca="1" si="710"/>
        <v>2775.2650831929159</v>
      </c>
      <c r="J2400" s="18">
        <f ca="1">SUM(INDIRECT(ADDRESS(ROW(F2400),COLUMN(F2400),4)):INDIRECT(ADDRESS(ROW(F2400)+N$5-1,COLUMN(F2400),4)))</f>
        <v>24300</v>
      </c>
      <c r="K2400" s="18">
        <f t="shared" ca="1" si="711"/>
        <v>16350</v>
      </c>
      <c r="L2400" s="18">
        <f t="shared" ca="1" si="721"/>
        <v>16350</v>
      </c>
      <c r="M2400" s="18">
        <f t="shared" ca="1" si="705"/>
        <v>0</v>
      </c>
      <c r="N2400" s="34">
        <f t="shared" ca="1" si="712"/>
        <v>20036.538496832316</v>
      </c>
      <c r="P2400" s="18">
        <f t="shared" ca="1" si="706"/>
        <v>524.73491680708435</v>
      </c>
      <c r="Q2400" s="47">
        <f ca="1">SUM(L$15:L2400)-SUM(M$15:M2400)</f>
        <v>16350</v>
      </c>
      <c r="R2400" s="47" t="str">
        <f t="shared" ca="1" si="707"/>
        <v>M2403</v>
      </c>
      <c r="S2400" s="40">
        <f t="shared" ca="1" si="713"/>
        <v>0</v>
      </c>
      <c r="T2400" s="46">
        <f t="shared" ca="1" si="714"/>
        <v>89</v>
      </c>
      <c r="X2400" s="74">
        <f t="shared" ca="1" si="715"/>
        <v>-0.52473491680708439</v>
      </c>
      <c r="Y2400" s="75">
        <f t="shared" ca="1" si="716"/>
        <v>-0.52473491680708439</v>
      </c>
      <c r="Z2400" s="74">
        <f t="shared" ca="1" si="717"/>
        <v>0.59171219653745566</v>
      </c>
      <c r="AA2400" s="76">
        <f t="shared" ca="1" si="718"/>
        <v>-524.73491680708435</v>
      </c>
      <c r="AB2400" s="76">
        <f t="shared" ca="1" si="719"/>
        <v>591.71219653745561</v>
      </c>
    </row>
    <row r="2401" spans="1:28" x14ac:dyDescent="0.25">
      <c r="A2401" s="2">
        <f t="shared" si="720"/>
        <v>17</v>
      </c>
      <c r="B2401" s="16">
        <f ca="1">VLOOKUP(A2401,PERIODS!$O$4:$P$33,2,FALSE)</f>
        <v>3.5000000000000003E-2</v>
      </c>
      <c r="C2401" s="15"/>
      <c r="D2401" s="18">
        <v>2387</v>
      </c>
      <c r="E2401" s="34">
        <f t="shared" ca="1" si="703"/>
        <v>20036.538496832316</v>
      </c>
      <c r="F2401" s="34">
        <f t="shared" ca="1" si="704"/>
        <v>3500.0000000000005</v>
      </c>
      <c r="G2401" s="69">
        <f t="shared" ca="1" si="708"/>
        <v>0</v>
      </c>
      <c r="H2401" s="34">
        <f t="shared" ca="1" si="709"/>
        <v>447.93661606041871</v>
      </c>
      <c r="I2401" s="34">
        <f t="shared" ca="1" si="710"/>
        <v>3947.9366160604191</v>
      </c>
      <c r="J2401" s="18">
        <f ca="1">SUM(INDIRECT(ADDRESS(ROW(F2401),COLUMN(F2401),4)):INDIRECT(ADDRESS(ROW(F2401)+N$5-1,COLUMN(F2401),4)))</f>
        <v>24500.000000000004</v>
      </c>
      <c r="K2401" s="18">
        <f t="shared" ca="1" si="711"/>
        <v>16350</v>
      </c>
      <c r="L2401" s="18">
        <f t="shared" ca="1" si="721"/>
        <v>0</v>
      </c>
      <c r="M2401" s="18">
        <f t="shared" ca="1" si="705"/>
        <v>0</v>
      </c>
      <c r="N2401" s="34">
        <f t="shared" ca="1" si="712"/>
        <v>16088.601880771897</v>
      </c>
      <c r="P2401" s="18">
        <f t="shared" ca="1" si="706"/>
        <v>447.93661606041871</v>
      </c>
      <c r="Q2401" s="47">
        <f ca="1">SUM(L$15:L2401)-SUM(M$15:M2401)</f>
        <v>16350</v>
      </c>
      <c r="R2401" s="47" t="str">
        <f t="shared" ca="1" si="707"/>
        <v>M2404</v>
      </c>
      <c r="S2401" s="40">
        <f t="shared" ca="1" si="713"/>
        <v>0</v>
      </c>
      <c r="T2401" s="46">
        <f t="shared" ca="1" si="714"/>
        <v>44</v>
      </c>
      <c r="X2401" s="74">
        <f t="shared" ca="1" si="715"/>
        <v>0.44793661606041874</v>
      </c>
      <c r="Y2401" s="75">
        <f t="shared" ca="1" si="716"/>
        <v>0.44793661606041874</v>
      </c>
      <c r="Z2401" s="74">
        <f t="shared" ca="1" si="717"/>
        <v>1.5650794916056474</v>
      </c>
      <c r="AA2401" s="76">
        <f t="shared" ca="1" si="718"/>
        <v>447.93661606041871</v>
      </c>
      <c r="AB2401" s="76">
        <f t="shared" ca="1" si="719"/>
        <v>1565.0794916056475</v>
      </c>
    </row>
    <row r="2402" spans="1:28" x14ac:dyDescent="0.25">
      <c r="A2402" s="2">
        <f t="shared" si="720"/>
        <v>18</v>
      </c>
      <c r="B2402" s="16">
        <f ca="1">VLOOKUP(A2402,PERIODS!$O$4:$P$33,2,FALSE)</f>
        <v>3.5000000000000003E-2</v>
      </c>
      <c r="C2402" s="15"/>
      <c r="D2402" s="18">
        <v>2388</v>
      </c>
      <c r="E2402" s="34">
        <f t="shared" ref="E2402:E2465" ca="1" si="722">N2401</f>
        <v>16088.601880771897</v>
      </c>
      <c r="F2402" s="34">
        <f t="shared" ca="1" si="704"/>
        <v>3500.0000000000005</v>
      </c>
      <c r="G2402" s="69">
        <f t="shared" ca="1" si="708"/>
        <v>0</v>
      </c>
      <c r="H2402" s="34">
        <f t="shared" ca="1" si="709"/>
        <v>1177.284519615841</v>
      </c>
      <c r="I2402" s="34">
        <f t="shared" ca="1" si="710"/>
        <v>4677.2845196158414</v>
      </c>
      <c r="J2402" s="18">
        <f ca="1">SUM(INDIRECT(ADDRESS(ROW(F2402),COLUMN(F2402),4)):INDIRECT(ADDRESS(ROW(F2402)+N$5-1,COLUMN(F2402),4)))</f>
        <v>24500.000000000004</v>
      </c>
      <c r="K2402" s="18">
        <f t="shared" ca="1" si="711"/>
        <v>16350</v>
      </c>
      <c r="L2402" s="18">
        <f t="shared" ca="1" si="721"/>
        <v>0</v>
      </c>
      <c r="M2402" s="18">
        <f t="shared" ca="1" si="705"/>
        <v>0</v>
      </c>
      <c r="N2402" s="34">
        <f t="shared" ca="1" si="712"/>
        <v>11411.317361156056</v>
      </c>
      <c r="P2402" s="18">
        <f t="shared" ca="1" si="706"/>
        <v>1177.284519615841</v>
      </c>
      <c r="Q2402" s="47">
        <f ca="1">SUM(L$15:L2402)-SUM(M$15:M2402)</f>
        <v>16350</v>
      </c>
      <c r="R2402" s="47" t="str">
        <f t="shared" ca="1" si="707"/>
        <v>M2405</v>
      </c>
      <c r="S2402" s="40">
        <f t="shared" ca="1" si="713"/>
        <v>0</v>
      </c>
      <c r="T2402" s="46">
        <f t="shared" ca="1" si="714"/>
        <v>72</v>
      </c>
      <c r="X2402" s="74">
        <f t="shared" ca="1" si="715"/>
        <v>1.177284519615841</v>
      </c>
      <c r="Y2402" s="75">
        <f t="shared" ca="1" si="716"/>
        <v>1.177284519615841</v>
      </c>
      <c r="Z2402" s="74">
        <f t="shared" ca="1" si="717"/>
        <v>3.2455490013328312</v>
      </c>
      <c r="AA2402" s="76">
        <f t="shared" ca="1" si="718"/>
        <v>1177.284519615841</v>
      </c>
      <c r="AB2402" s="76">
        <f t="shared" ca="1" si="719"/>
        <v>3245.5490013328313</v>
      </c>
    </row>
    <row r="2403" spans="1:28" x14ac:dyDescent="0.25">
      <c r="A2403" s="2">
        <f t="shared" si="720"/>
        <v>19</v>
      </c>
      <c r="B2403" s="16">
        <f ca="1">VLOOKUP(A2403,PERIODS!$O$4:$P$33,2,FALSE)</f>
        <v>3.5000000000000003E-2</v>
      </c>
      <c r="C2403" s="15"/>
      <c r="D2403" s="18">
        <v>2389</v>
      </c>
      <c r="E2403" s="34">
        <f t="shared" ca="1" si="722"/>
        <v>11411.317361156056</v>
      </c>
      <c r="F2403" s="34">
        <f t="shared" ca="1" si="704"/>
        <v>3500.0000000000005</v>
      </c>
      <c r="G2403" s="69">
        <f t="shared" ca="1" si="708"/>
        <v>0</v>
      </c>
      <c r="H2403" s="34">
        <f t="shared" ca="1" si="709"/>
        <v>-720.86450817381512</v>
      </c>
      <c r="I2403" s="34">
        <f t="shared" ca="1" si="710"/>
        <v>2779.1354918261854</v>
      </c>
      <c r="J2403" s="18">
        <f ca="1">SUM(INDIRECT(ADDRESS(ROW(F2403),COLUMN(F2403),4)):INDIRECT(ADDRESS(ROW(F2403)+N$5-1,COLUMN(F2403),4)))</f>
        <v>24500.000000000004</v>
      </c>
      <c r="K2403" s="18">
        <f t="shared" ca="1" si="711"/>
        <v>0</v>
      </c>
      <c r="L2403" s="18">
        <f t="shared" ca="1" si="721"/>
        <v>0</v>
      </c>
      <c r="M2403" s="18">
        <f t="shared" ca="1" si="705"/>
        <v>16350</v>
      </c>
      <c r="N2403" s="34">
        <f t="shared" ca="1" si="712"/>
        <v>24982.18186932987</v>
      </c>
      <c r="P2403" s="18">
        <f t="shared" ca="1" si="706"/>
        <v>720.86450817381512</v>
      </c>
      <c r="Q2403" s="47">
        <f ca="1">SUM(L$15:L2403)-SUM(M$15:M2403)</f>
        <v>0</v>
      </c>
      <c r="R2403" s="47" t="str">
        <f t="shared" ca="1" si="707"/>
        <v>M2406</v>
      </c>
      <c r="S2403" s="40">
        <f t="shared" ca="1" si="713"/>
        <v>0</v>
      </c>
      <c r="T2403" s="46">
        <f t="shared" ca="1" si="714"/>
        <v>51</v>
      </c>
      <c r="X2403" s="74">
        <f t="shared" ca="1" si="715"/>
        <v>-0.72086450817381509</v>
      </c>
      <c r="Y2403" s="75">
        <f t="shared" ca="1" si="716"/>
        <v>-0.72086450817381509</v>
      </c>
      <c r="Z2403" s="74">
        <f t="shared" ca="1" si="717"/>
        <v>0.48633163649675004</v>
      </c>
      <c r="AA2403" s="76">
        <f t="shared" ca="1" si="718"/>
        <v>-720.86450817381512</v>
      </c>
      <c r="AB2403" s="76">
        <f t="shared" ca="1" si="719"/>
        <v>486.33163649675004</v>
      </c>
    </row>
    <row r="2404" spans="1:28" x14ac:dyDescent="0.25">
      <c r="A2404" s="2">
        <f t="shared" si="720"/>
        <v>20</v>
      </c>
      <c r="B2404" s="16">
        <f ca="1">VLOOKUP(A2404,PERIODS!$O$4:$P$33,2,FALSE)</f>
        <v>3.5000000000000003E-2</v>
      </c>
      <c r="C2404" s="15"/>
      <c r="D2404" s="18">
        <v>2390</v>
      </c>
      <c r="E2404" s="34">
        <f t="shared" ca="1" si="722"/>
        <v>24982.18186932987</v>
      </c>
      <c r="F2404" s="34">
        <f t="shared" ca="1" si="704"/>
        <v>3500.0000000000005</v>
      </c>
      <c r="G2404" s="69">
        <f t="shared" ca="1" si="708"/>
        <v>0</v>
      </c>
      <c r="H2404" s="34">
        <f t="shared" ca="1" si="709"/>
        <v>1200.680104313682</v>
      </c>
      <c r="I2404" s="34">
        <f t="shared" ca="1" si="710"/>
        <v>4700.680104313682</v>
      </c>
      <c r="J2404" s="18">
        <f ca="1">SUM(INDIRECT(ADDRESS(ROW(F2404),COLUMN(F2404),4)):INDIRECT(ADDRESS(ROW(F2404)+N$5-1,COLUMN(F2404),4)))</f>
        <v>24500.000000000004</v>
      </c>
      <c r="K2404" s="18">
        <f t="shared" ca="1" si="711"/>
        <v>0</v>
      </c>
      <c r="L2404" s="18">
        <f t="shared" ca="1" si="721"/>
        <v>0</v>
      </c>
      <c r="M2404" s="18">
        <f t="shared" ca="1" si="705"/>
        <v>0</v>
      </c>
      <c r="N2404" s="34">
        <f t="shared" ca="1" si="712"/>
        <v>20281.50176501619</v>
      </c>
      <c r="P2404" s="18">
        <f t="shared" ca="1" si="706"/>
        <v>1200.680104313682</v>
      </c>
      <c r="Q2404" s="47">
        <f ca="1">SUM(L$15:L2404)-SUM(M$15:M2404)</f>
        <v>0</v>
      </c>
      <c r="R2404" s="47" t="str">
        <f t="shared" ca="1" si="707"/>
        <v>M2407</v>
      </c>
      <c r="S2404" s="40">
        <f t="shared" ca="1" si="713"/>
        <v>0</v>
      </c>
      <c r="T2404" s="46">
        <f t="shared" ca="1" si="714"/>
        <v>40</v>
      </c>
      <c r="X2404" s="74">
        <f t="shared" ca="1" si="715"/>
        <v>1.2006801043136821</v>
      </c>
      <c r="Y2404" s="75">
        <f t="shared" ca="1" si="716"/>
        <v>1.2006801043136821</v>
      </c>
      <c r="Z2404" s="74">
        <f t="shared" ca="1" si="717"/>
        <v>3.3223757165982883</v>
      </c>
      <c r="AA2404" s="76">
        <f t="shared" ca="1" si="718"/>
        <v>1200.680104313682</v>
      </c>
      <c r="AB2404" s="76">
        <f t="shared" ca="1" si="719"/>
        <v>3322.3757165982884</v>
      </c>
    </row>
    <row r="2405" spans="1:28" x14ac:dyDescent="0.25">
      <c r="A2405" s="2">
        <f t="shared" si="720"/>
        <v>21</v>
      </c>
      <c r="B2405" s="16">
        <f ca="1">VLOOKUP(A2405,PERIODS!$O$4:$P$33,2,FALSE)</f>
        <v>3.5000000000000003E-2</v>
      </c>
      <c r="C2405" s="15"/>
      <c r="D2405" s="18">
        <v>2391</v>
      </c>
      <c r="E2405" s="34">
        <f t="shared" ca="1" si="722"/>
        <v>20281.50176501619</v>
      </c>
      <c r="F2405" s="34">
        <f t="shared" ca="1" si="704"/>
        <v>3500.0000000000005</v>
      </c>
      <c r="G2405" s="69">
        <f t="shared" ca="1" si="708"/>
        <v>0</v>
      </c>
      <c r="H2405" s="34">
        <f t="shared" ca="1" si="709"/>
        <v>-682.53617530835061</v>
      </c>
      <c r="I2405" s="34">
        <f t="shared" ca="1" si="710"/>
        <v>2817.4638246916497</v>
      </c>
      <c r="J2405" s="18">
        <f ca="1">SUM(INDIRECT(ADDRESS(ROW(F2405),COLUMN(F2405),4)):INDIRECT(ADDRESS(ROW(F2405)+N$5-1,COLUMN(F2405),4)))</f>
        <v>24500.000000000004</v>
      </c>
      <c r="K2405" s="18">
        <f t="shared" ca="1" si="711"/>
        <v>16350</v>
      </c>
      <c r="L2405" s="18">
        <f t="shared" ca="1" si="721"/>
        <v>16350</v>
      </c>
      <c r="M2405" s="18">
        <f t="shared" ca="1" si="705"/>
        <v>0</v>
      </c>
      <c r="N2405" s="34">
        <f t="shared" ca="1" si="712"/>
        <v>17464.037940324539</v>
      </c>
      <c r="P2405" s="18">
        <f t="shared" ca="1" si="706"/>
        <v>682.53617530835061</v>
      </c>
      <c r="Q2405" s="47">
        <f ca="1">SUM(L$15:L2405)-SUM(M$15:M2405)</f>
        <v>16350</v>
      </c>
      <c r="R2405" s="47" t="str">
        <f t="shared" ca="1" si="707"/>
        <v>M2408</v>
      </c>
      <c r="S2405" s="40">
        <f t="shared" ca="1" si="713"/>
        <v>0</v>
      </c>
      <c r="T2405" s="46">
        <f t="shared" ca="1" si="714"/>
        <v>65</v>
      </c>
      <c r="X2405" s="74">
        <f t="shared" ca="1" si="715"/>
        <v>-0.68253617530835065</v>
      </c>
      <c r="Y2405" s="75">
        <f t="shared" ca="1" si="716"/>
        <v>-0.68253617530835065</v>
      </c>
      <c r="Z2405" s="74">
        <f t="shared" ca="1" si="717"/>
        <v>0.50533375080937315</v>
      </c>
      <c r="AA2405" s="76">
        <f t="shared" ca="1" si="718"/>
        <v>-682.53617530835061</v>
      </c>
      <c r="AB2405" s="76">
        <f t="shared" ca="1" si="719"/>
        <v>505.33375080937316</v>
      </c>
    </row>
    <row r="2406" spans="1:28" x14ac:dyDescent="0.25">
      <c r="A2406" s="2">
        <f t="shared" si="720"/>
        <v>22</v>
      </c>
      <c r="B2406" s="16">
        <f ca="1">VLOOKUP(A2406,PERIODS!$O$4:$P$33,2,FALSE)</f>
        <v>3.5000000000000003E-2</v>
      </c>
      <c r="C2406" s="15"/>
      <c r="D2406" s="18">
        <v>2392</v>
      </c>
      <c r="E2406" s="34">
        <f t="shared" ca="1" si="722"/>
        <v>17464.037940324539</v>
      </c>
      <c r="F2406" s="34">
        <f t="shared" ca="1" si="704"/>
        <v>3500.0000000000005</v>
      </c>
      <c r="G2406" s="69">
        <f t="shared" ca="1" si="708"/>
        <v>0</v>
      </c>
      <c r="H2406" s="34">
        <f t="shared" ca="1" si="709"/>
        <v>-1095.2679642231483</v>
      </c>
      <c r="I2406" s="34">
        <f t="shared" ca="1" si="710"/>
        <v>2404.7320357768522</v>
      </c>
      <c r="J2406" s="18">
        <f ca="1">SUM(INDIRECT(ADDRESS(ROW(F2406),COLUMN(F2406),4)):INDIRECT(ADDRESS(ROW(F2406)+N$5-1,COLUMN(F2406),4)))</f>
        <v>25000.000000000004</v>
      </c>
      <c r="K2406" s="18">
        <f t="shared" ca="1" si="711"/>
        <v>16350</v>
      </c>
      <c r="L2406" s="18">
        <f t="shared" ca="1" si="721"/>
        <v>0</v>
      </c>
      <c r="M2406" s="18">
        <f t="shared" ca="1" si="705"/>
        <v>0</v>
      </c>
      <c r="N2406" s="34">
        <f t="shared" ca="1" si="712"/>
        <v>15059.305904547688</v>
      </c>
      <c r="P2406" s="18">
        <f t="shared" ca="1" si="706"/>
        <v>1095.2679642231483</v>
      </c>
      <c r="Q2406" s="47">
        <f ca="1">SUM(L$15:L2406)-SUM(M$15:M2406)</f>
        <v>16350</v>
      </c>
      <c r="R2406" s="47" t="str">
        <f t="shared" ca="1" si="707"/>
        <v>M2409</v>
      </c>
      <c r="S2406" s="40">
        <f t="shared" ca="1" si="713"/>
        <v>0</v>
      </c>
      <c r="T2406" s="46">
        <f t="shared" ca="1" si="714"/>
        <v>97</v>
      </c>
      <c r="X2406" s="74">
        <f t="shared" ca="1" si="715"/>
        <v>-1.0952679642231482</v>
      </c>
      <c r="Y2406" s="75">
        <f t="shared" ca="1" si="716"/>
        <v>-1.0952679642231482</v>
      </c>
      <c r="Z2406" s="74">
        <f t="shared" ca="1" si="717"/>
        <v>0.33444997431242551</v>
      </c>
      <c r="AA2406" s="76">
        <f t="shared" ca="1" si="718"/>
        <v>-1095.2679642231483</v>
      </c>
      <c r="AB2406" s="76">
        <f t="shared" ca="1" si="719"/>
        <v>334.44997431242552</v>
      </c>
    </row>
    <row r="2407" spans="1:28" x14ac:dyDescent="0.25">
      <c r="A2407" s="2">
        <f t="shared" si="720"/>
        <v>23</v>
      </c>
      <c r="B2407" s="16">
        <f ca="1">VLOOKUP(A2407,PERIODS!$O$4:$P$33,2,FALSE)</f>
        <v>3.5000000000000003E-2</v>
      </c>
      <c r="C2407" s="15"/>
      <c r="D2407" s="18">
        <v>2393</v>
      </c>
      <c r="E2407" s="34">
        <f t="shared" ca="1" si="722"/>
        <v>15059.305904547688</v>
      </c>
      <c r="F2407" s="34">
        <f t="shared" ca="1" si="704"/>
        <v>3500.0000000000005</v>
      </c>
      <c r="G2407" s="69">
        <f t="shared" ca="1" si="708"/>
        <v>0</v>
      </c>
      <c r="H2407" s="34">
        <f t="shared" ca="1" si="709"/>
        <v>826.04074991663106</v>
      </c>
      <c r="I2407" s="34">
        <f t="shared" ca="1" si="710"/>
        <v>4326.0407499166313</v>
      </c>
      <c r="J2407" s="18">
        <f ca="1">SUM(INDIRECT(ADDRESS(ROW(F2407),COLUMN(F2407),4)):INDIRECT(ADDRESS(ROW(F2407)+N$5-1,COLUMN(F2407),4)))</f>
        <v>25500.000000000004</v>
      </c>
      <c r="K2407" s="18">
        <f t="shared" ca="1" si="711"/>
        <v>16350</v>
      </c>
      <c r="L2407" s="18">
        <f t="shared" ca="1" si="721"/>
        <v>0</v>
      </c>
      <c r="M2407" s="18">
        <f t="shared" ca="1" si="705"/>
        <v>0</v>
      </c>
      <c r="N2407" s="34">
        <f t="shared" ca="1" si="712"/>
        <v>10733.265154631055</v>
      </c>
      <c r="P2407" s="18">
        <f t="shared" ca="1" si="706"/>
        <v>826.04074991663106</v>
      </c>
      <c r="Q2407" s="47">
        <f ca="1">SUM(L$15:L2407)-SUM(M$15:M2407)</f>
        <v>16350</v>
      </c>
      <c r="R2407" s="47" t="str">
        <f t="shared" ca="1" si="707"/>
        <v>M2410</v>
      </c>
      <c r="S2407" s="40">
        <f t="shared" ca="1" si="713"/>
        <v>0</v>
      </c>
      <c r="T2407" s="46">
        <f t="shared" ca="1" si="714"/>
        <v>64</v>
      </c>
      <c r="X2407" s="74">
        <f t="shared" ca="1" si="715"/>
        <v>0.82604074991663101</v>
      </c>
      <c r="Y2407" s="75">
        <f t="shared" ca="1" si="716"/>
        <v>0.82604074991663101</v>
      </c>
      <c r="Z2407" s="74">
        <f t="shared" ca="1" si="717"/>
        <v>2.2842568687958495</v>
      </c>
      <c r="AA2407" s="76">
        <f t="shared" ca="1" si="718"/>
        <v>826.04074991663106</v>
      </c>
      <c r="AB2407" s="76">
        <f t="shared" ca="1" si="719"/>
        <v>2284.2568687958496</v>
      </c>
    </row>
    <row r="2408" spans="1:28" x14ac:dyDescent="0.25">
      <c r="A2408" s="2">
        <f t="shared" si="720"/>
        <v>24</v>
      </c>
      <c r="B2408" s="16">
        <f ca="1">VLOOKUP(A2408,PERIODS!$O$4:$P$33,2,FALSE)</f>
        <v>3.5000000000000003E-2</v>
      </c>
      <c r="C2408" s="15"/>
      <c r="D2408" s="18">
        <v>2394</v>
      </c>
      <c r="E2408" s="34">
        <f t="shared" ca="1" si="722"/>
        <v>10733.265154631055</v>
      </c>
      <c r="F2408" s="34">
        <f t="shared" ca="1" si="704"/>
        <v>3500.0000000000005</v>
      </c>
      <c r="G2408" s="69">
        <f t="shared" ca="1" si="708"/>
        <v>0</v>
      </c>
      <c r="H2408" s="34">
        <f t="shared" ca="1" si="709"/>
        <v>-1477.5096221543786</v>
      </c>
      <c r="I2408" s="34">
        <f t="shared" ca="1" si="710"/>
        <v>2022.4903778456219</v>
      </c>
      <c r="J2408" s="18">
        <f ca="1">SUM(INDIRECT(ADDRESS(ROW(F2408),COLUMN(F2408),4)):INDIRECT(ADDRESS(ROW(F2408)+N$5-1,COLUMN(F2408),4)))</f>
        <v>26000</v>
      </c>
      <c r="K2408" s="18">
        <f t="shared" ca="1" si="711"/>
        <v>0</v>
      </c>
      <c r="L2408" s="18">
        <f t="shared" ca="1" si="721"/>
        <v>0</v>
      </c>
      <c r="M2408" s="18">
        <f t="shared" ca="1" si="705"/>
        <v>16350</v>
      </c>
      <c r="N2408" s="34">
        <f t="shared" ca="1" si="712"/>
        <v>25060.774776785434</v>
      </c>
      <c r="P2408" s="18">
        <f t="shared" ca="1" si="706"/>
        <v>1477.5096221543786</v>
      </c>
      <c r="Q2408" s="47">
        <f ca="1">SUM(L$15:L2408)-SUM(M$15:M2408)</f>
        <v>0</v>
      </c>
      <c r="R2408" s="47" t="str">
        <f t="shared" ca="1" si="707"/>
        <v>M2411</v>
      </c>
      <c r="S2408" s="40">
        <f t="shared" ca="1" si="713"/>
        <v>0</v>
      </c>
      <c r="T2408" s="46">
        <f t="shared" ca="1" si="714"/>
        <v>44</v>
      </c>
      <c r="X2408" s="74">
        <f t="shared" ca="1" si="715"/>
        <v>-1.4775096221543786</v>
      </c>
      <c r="Y2408" s="75">
        <f t="shared" ca="1" si="716"/>
        <v>-1.4775096221543786</v>
      </c>
      <c r="Z2408" s="74">
        <f t="shared" ca="1" si="717"/>
        <v>0.22820529872854692</v>
      </c>
      <c r="AA2408" s="76">
        <f t="shared" ca="1" si="718"/>
        <v>-1477.5096221543786</v>
      </c>
      <c r="AB2408" s="76">
        <f t="shared" ca="1" si="719"/>
        <v>228.20529872854692</v>
      </c>
    </row>
    <row r="2409" spans="1:28" x14ac:dyDescent="0.25">
      <c r="A2409" s="2">
        <f t="shared" si="720"/>
        <v>25</v>
      </c>
      <c r="B2409" s="16">
        <f ca="1">VLOOKUP(A2409,PERIODS!$O$4:$P$33,2,FALSE)</f>
        <v>3.5000000000000003E-2</v>
      </c>
      <c r="C2409" s="15"/>
      <c r="D2409" s="18">
        <v>2395</v>
      </c>
      <c r="E2409" s="34">
        <f t="shared" ca="1" si="722"/>
        <v>25060.774776785434</v>
      </c>
      <c r="F2409" s="34">
        <f t="shared" ca="1" si="704"/>
        <v>3500.0000000000005</v>
      </c>
      <c r="G2409" s="69">
        <f t="shared" ca="1" si="708"/>
        <v>0</v>
      </c>
      <c r="H2409" s="34">
        <f t="shared" ca="1" si="709"/>
        <v>-202.13260154169711</v>
      </c>
      <c r="I2409" s="34">
        <f t="shared" ca="1" si="710"/>
        <v>3297.8673984583033</v>
      </c>
      <c r="J2409" s="18">
        <f ca="1">SUM(INDIRECT(ADDRESS(ROW(F2409),COLUMN(F2409),4)):INDIRECT(ADDRESS(ROW(F2409)+N$5-1,COLUMN(F2409),4)))</f>
        <v>24900</v>
      </c>
      <c r="K2409" s="18">
        <f t="shared" ca="1" si="711"/>
        <v>0</v>
      </c>
      <c r="L2409" s="18">
        <f t="shared" ca="1" si="721"/>
        <v>0</v>
      </c>
      <c r="M2409" s="18">
        <f t="shared" ca="1" si="705"/>
        <v>0</v>
      </c>
      <c r="N2409" s="34">
        <f t="shared" ca="1" si="712"/>
        <v>21762.907378327131</v>
      </c>
      <c r="P2409" s="18">
        <f t="shared" ca="1" si="706"/>
        <v>202.13260154169711</v>
      </c>
      <c r="Q2409" s="47">
        <f ca="1">SUM(L$15:L2409)-SUM(M$15:M2409)</f>
        <v>0</v>
      </c>
      <c r="R2409" s="47" t="str">
        <f t="shared" ca="1" si="707"/>
        <v>M2412</v>
      </c>
      <c r="S2409" s="40">
        <f t="shared" ca="1" si="713"/>
        <v>0</v>
      </c>
      <c r="T2409" s="46">
        <f t="shared" ca="1" si="714"/>
        <v>57</v>
      </c>
      <c r="X2409" s="74">
        <f t="shared" ca="1" si="715"/>
        <v>-0.20213260154169713</v>
      </c>
      <c r="Y2409" s="75">
        <f t="shared" ca="1" si="716"/>
        <v>-0.20213260154169713</v>
      </c>
      <c r="Z2409" s="74">
        <f t="shared" ca="1" si="717"/>
        <v>0.81698658707832017</v>
      </c>
      <c r="AA2409" s="76">
        <f t="shared" ca="1" si="718"/>
        <v>-202.13260154169711</v>
      </c>
      <c r="AB2409" s="76">
        <f t="shared" ca="1" si="719"/>
        <v>816.98658707832021</v>
      </c>
    </row>
    <row r="2410" spans="1:28" x14ac:dyDescent="0.25">
      <c r="A2410" s="2">
        <f t="shared" si="720"/>
        <v>26</v>
      </c>
      <c r="B2410" s="16">
        <f ca="1">VLOOKUP(A2410,PERIODS!$O$4:$P$33,2,FALSE)</f>
        <v>3.5000000000000003E-2</v>
      </c>
      <c r="C2410" s="15"/>
      <c r="D2410" s="18">
        <v>2396</v>
      </c>
      <c r="E2410" s="34">
        <f t="shared" ca="1" si="722"/>
        <v>21762.907378327131</v>
      </c>
      <c r="F2410" s="34">
        <f t="shared" ca="1" si="704"/>
        <v>3500.0000000000005</v>
      </c>
      <c r="G2410" s="69">
        <f t="shared" ca="1" si="708"/>
        <v>0</v>
      </c>
      <c r="H2410" s="34">
        <f t="shared" ca="1" si="709"/>
        <v>-1338.7054552497223</v>
      </c>
      <c r="I2410" s="34">
        <f t="shared" ca="1" si="710"/>
        <v>2161.294544750278</v>
      </c>
      <c r="J2410" s="18">
        <f ca="1">SUM(INDIRECT(ADDRESS(ROW(F2410),COLUMN(F2410),4)):INDIRECT(ADDRESS(ROW(F2410)+N$5-1,COLUMN(F2410),4)))</f>
        <v>23900</v>
      </c>
      <c r="K2410" s="18">
        <f t="shared" ca="1" si="711"/>
        <v>16350</v>
      </c>
      <c r="L2410" s="18">
        <f t="shared" ca="1" si="721"/>
        <v>16350</v>
      </c>
      <c r="M2410" s="18">
        <f t="shared" ca="1" si="705"/>
        <v>0</v>
      </c>
      <c r="N2410" s="34">
        <f t="shared" ca="1" si="712"/>
        <v>19601.612833576852</v>
      </c>
      <c r="P2410" s="18">
        <f t="shared" ca="1" si="706"/>
        <v>1338.7054552497223</v>
      </c>
      <c r="Q2410" s="47">
        <f ca="1">SUM(L$15:L2410)-SUM(M$15:M2410)</f>
        <v>16350</v>
      </c>
      <c r="R2410" s="47" t="str">
        <f t="shared" ca="1" si="707"/>
        <v>M2413</v>
      </c>
      <c r="S2410" s="40">
        <f t="shared" ca="1" si="713"/>
        <v>0</v>
      </c>
      <c r="T2410" s="46">
        <f t="shared" ca="1" si="714"/>
        <v>80</v>
      </c>
      <c r="X2410" s="74">
        <f t="shared" ca="1" si="715"/>
        <v>-1.3387054552497222</v>
      </c>
      <c r="Y2410" s="75">
        <f t="shared" ca="1" si="716"/>
        <v>-1.3387054552497222</v>
      </c>
      <c r="Z2410" s="74">
        <f t="shared" ca="1" si="717"/>
        <v>0.26218485901720012</v>
      </c>
      <c r="AA2410" s="76">
        <f t="shared" ca="1" si="718"/>
        <v>-1338.7054552497223</v>
      </c>
      <c r="AB2410" s="76">
        <f t="shared" ca="1" si="719"/>
        <v>262.1848590172001</v>
      </c>
    </row>
    <row r="2411" spans="1:28" x14ac:dyDescent="0.25">
      <c r="A2411" s="2">
        <f t="shared" si="720"/>
        <v>27</v>
      </c>
      <c r="B2411" s="16">
        <f ca="1">VLOOKUP(A2411,PERIODS!$O$4:$P$33,2,FALSE)</f>
        <v>3.5000000000000003E-2</v>
      </c>
      <c r="C2411" s="15"/>
      <c r="D2411" s="18">
        <v>2397</v>
      </c>
      <c r="E2411" s="34">
        <f t="shared" ca="1" si="722"/>
        <v>19601.612833576852</v>
      </c>
      <c r="F2411" s="34">
        <f t="shared" ca="1" si="704"/>
        <v>3500.0000000000005</v>
      </c>
      <c r="G2411" s="69">
        <f t="shared" ca="1" si="708"/>
        <v>0</v>
      </c>
      <c r="H2411" s="34">
        <f t="shared" ca="1" si="709"/>
        <v>95.752595212590393</v>
      </c>
      <c r="I2411" s="34">
        <f t="shared" ca="1" si="710"/>
        <v>3595.7525952125907</v>
      </c>
      <c r="J2411" s="18">
        <f ca="1">SUM(INDIRECT(ADDRESS(ROW(F2411),COLUMN(F2411),4)):INDIRECT(ADDRESS(ROW(F2411)+N$5-1,COLUMN(F2411),4)))</f>
        <v>22900</v>
      </c>
      <c r="K2411" s="18">
        <f t="shared" ca="1" si="711"/>
        <v>16350</v>
      </c>
      <c r="L2411" s="18">
        <f t="shared" ca="1" si="721"/>
        <v>0</v>
      </c>
      <c r="M2411" s="18">
        <f t="shared" ca="1" si="705"/>
        <v>0</v>
      </c>
      <c r="N2411" s="34">
        <f t="shared" ca="1" si="712"/>
        <v>16005.860238364261</v>
      </c>
      <c r="P2411" s="18">
        <f t="shared" ca="1" si="706"/>
        <v>95.752595212590393</v>
      </c>
      <c r="Q2411" s="47">
        <f ca="1">SUM(L$15:L2411)-SUM(M$15:M2411)</f>
        <v>16350</v>
      </c>
      <c r="R2411" s="47" t="str">
        <f t="shared" ca="1" si="707"/>
        <v>M2414</v>
      </c>
      <c r="S2411" s="40">
        <f t="shared" ca="1" si="713"/>
        <v>0</v>
      </c>
      <c r="T2411" s="46">
        <f t="shared" ca="1" si="714"/>
        <v>63</v>
      </c>
      <c r="X2411" s="74">
        <f t="shared" ca="1" si="715"/>
        <v>9.57525952125904E-2</v>
      </c>
      <c r="Y2411" s="75">
        <f t="shared" ca="1" si="716"/>
        <v>9.57525952125904E-2</v>
      </c>
      <c r="Z2411" s="74">
        <f t="shared" ca="1" si="717"/>
        <v>1.1004867646172358</v>
      </c>
      <c r="AA2411" s="76">
        <f t="shared" ca="1" si="718"/>
        <v>95.752595212590393</v>
      </c>
      <c r="AB2411" s="76">
        <f t="shared" ca="1" si="719"/>
        <v>1100.4867646172358</v>
      </c>
    </row>
    <row r="2412" spans="1:28" x14ac:dyDescent="0.25">
      <c r="A2412" s="2">
        <f t="shared" si="720"/>
        <v>28</v>
      </c>
      <c r="B2412" s="16">
        <f ca="1">VLOOKUP(A2412,PERIODS!$O$4:$P$33,2,FALSE)</f>
        <v>0.04</v>
      </c>
      <c r="C2412" s="15"/>
      <c r="D2412" s="18">
        <v>2398</v>
      </c>
      <c r="E2412" s="34">
        <f t="shared" ca="1" si="722"/>
        <v>16005.860238364261</v>
      </c>
      <c r="F2412" s="34">
        <f t="shared" ca="1" si="704"/>
        <v>4000</v>
      </c>
      <c r="G2412" s="69">
        <f t="shared" ca="1" si="708"/>
        <v>0</v>
      </c>
      <c r="H2412" s="34">
        <f t="shared" ca="1" si="709"/>
        <v>-1064.2010880098762</v>
      </c>
      <c r="I2412" s="34">
        <f t="shared" ca="1" si="710"/>
        <v>2935.798911990124</v>
      </c>
      <c r="J2412" s="18">
        <f ca="1">SUM(INDIRECT(ADDRESS(ROW(F2412),COLUMN(F2412),4)):INDIRECT(ADDRESS(ROW(F2412)+N$5-1,COLUMN(F2412),4)))</f>
        <v>21900</v>
      </c>
      <c r="K2412" s="18">
        <f t="shared" ca="1" si="711"/>
        <v>16350</v>
      </c>
      <c r="L2412" s="18">
        <f t="shared" ca="1" si="721"/>
        <v>0</v>
      </c>
      <c r="M2412" s="18">
        <f t="shared" ca="1" si="705"/>
        <v>0</v>
      </c>
      <c r="N2412" s="34">
        <f t="shared" ca="1" si="712"/>
        <v>13070.061326374136</v>
      </c>
      <c r="P2412" s="18">
        <f t="shared" ca="1" si="706"/>
        <v>1064.2010880098762</v>
      </c>
      <c r="Q2412" s="47">
        <f ca="1">SUM(L$15:L2412)-SUM(M$15:M2412)</f>
        <v>16350</v>
      </c>
      <c r="R2412" s="47" t="str">
        <f t="shared" ca="1" si="707"/>
        <v>M2415</v>
      </c>
      <c r="S2412" s="40">
        <f t="shared" ca="1" si="713"/>
        <v>0</v>
      </c>
      <c r="T2412" s="46">
        <f t="shared" ca="1" si="714"/>
        <v>38</v>
      </c>
      <c r="X2412" s="74">
        <f t="shared" ca="1" si="715"/>
        <v>-1.0642010880098762</v>
      </c>
      <c r="Y2412" s="75">
        <f t="shared" ca="1" si="716"/>
        <v>-1.0642010880098762</v>
      </c>
      <c r="Z2412" s="74">
        <f t="shared" ca="1" si="717"/>
        <v>0.34500337202608983</v>
      </c>
      <c r="AA2412" s="76">
        <f t="shared" ca="1" si="718"/>
        <v>-1064.2010880098762</v>
      </c>
      <c r="AB2412" s="76">
        <f t="shared" ca="1" si="719"/>
        <v>345.00337202608983</v>
      </c>
    </row>
    <row r="2413" spans="1:28" x14ac:dyDescent="0.25">
      <c r="A2413" s="2">
        <f t="shared" si="720"/>
        <v>29</v>
      </c>
      <c r="B2413" s="16">
        <f ca="1">VLOOKUP(A2413,PERIODS!$O$4:$P$33,2,FALSE)</f>
        <v>0.04</v>
      </c>
      <c r="C2413" s="15"/>
      <c r="D2413" s="18">
        <v>2399</v>
      </c>
      <c r="E2413" s="34">
        <f t="shared" ca="1" si="722"/>
        <v>13070.061326374136</v>
      </c>
      <c r="F2413" s="34">
        <f t="shared" ca="1" si="704"/>
        <v>4000</v>
      </c>
      <c r="G2413" s="69">
        <f t="shared" ca="1" si="708"/>
        <v>0</v>
      </c>
      <c r="H2413" s="34">
        <f t="shared" ca="1" si="709"/>
        <v>362.82859581122972</v>
      </c>
      <c r="I2413" s="34">
        <f t="shared" ca="1" si="710"/>
        <v>4362.8285958112301</v>
      </c>
      <c r="J2413" s="18">
        <f ca="1">SUM(INDIRECT(ADDRESS(ROW(F2413),COLUMN(F2413),4)):INDIRECT(ADDRESS(ROW(F2413)+N$5-1,COLUMN(F2413),4)))</f>
        <v>21200</v>
      </c>
      <c r="K2413" s="18">
        <f t="shared" ca="1" si="711"/>
        <v>0</v>
      </c>
      <c r="L2413" s="18">
        <f t="shared" ca="1" si="721"/>
        <v>0</v>
      </c>
      <c r="M2413" s="18">
        <f t="shared" ca="1" si="705"/>
        <v>16350</v>
      </c>
      <c r="N2413" s="34">
        <f t="shared" ca="1" si="712"/>
        <v>25057.232730562908</v>
      </c>
      <c r="P2413" s="18">
        <f t="shared" ca="1" si="706"/>
        <v>362.82859581122972</v>
      </c>
      <c r="Q2413" s="47">
        <f ca="1">SUM(L$15:L2413)-SUM(M$15:M2413)</f>
        <v>0</v>
      </c>
      <c r="R2413" s="47" t="str">
        <f t="shared" ca="1" si="707"/>
        <v>M2416</v>
      </c>
      <c r="S2413" s="40">
        <f t="shared" ca="1" si="713"/>
        <v>0</v>
      </c>
      <c r="T2413" s="46">
        <f t="shared" ca="1" si="714"/>
        <v>85</v>
      </c>
      <c r="X2413" s="74">
        <f t="shared" ca="1" si="715"/>
        <v>0.36282859581122973</v>
      </c>
      <c r="Y2413" s="75">
        <f t="shared" ca="1" si="716"/>
        <v>0.36282859581122973</v>
      </c>
      <c r="Z2413" s="74">
        <f t="shared" ca="1" si="717"/>
        <v>1.4373894635502393</v>
      </c>
      <c r="AA2413" s="76">
        <f t="shared" ca="1" si="718"/>
        <v>362.82859581122972</v>
      </c>
      <c r="AB2413" s="76">
        <f t="shared" ca="1" si="719"/>
        <v>1437.3894635502393</v>
      </c>
    </row>
    <row r="2414" spans="1:28" x14ac:dyDescent="0.25">
      <c r="A2414" s="2">
        <f t="shared" si="720"/>
        <v>30</v>
      </c>
      <c r="B2414" s="16">
        <f ca="1">VLOOKUP(A2414,PERIODS!$O$4:$P$33,2,FALSE)</f>
        <v>0.04</v>
      </c>
      <c r="C2414" s="15"/>
      <c r="D2414" s="18">
        <v>2400</v>
      </c>
      <c r="E2414" s="34">
        <f t="shared" ca="1" si="722"/>
        <v>25057.232730562908</v>
      </c>
      <c r="F2414" s="34">
        <f t="shared" ca="1" si="704"/>
        <v>4000</v>
      </c>
      <c r="G2414" s="69">
        <f t="shared" ca="1" si="708"/>
        <v>0</v>
      </c>
      <c r="H2414" s="34">
        <f t="shared" ca="1" si="709"/>
        <v>1848.8855752000431</v>
      </c>
      <c r="I2414" s="34">
        <f t="shared" ca="1" si="710"/>
        <v>5848.8855752000436</v>
      </c>
      <c r="J2414" s="18">
        <f ca="1">SUM(INDIRECT(ADDRESS(ROW(F2414),COLUMN(F2414),4)):INDIRECT(ADDRESS(ROW(F2414)+N$5-1,COLUMN(F2414),4)))</f>
        <v>20500</v>
      </c>
      <c r="K2414" s="18">
        <f t="shared" ca="1" si="711"/>
        <v>0</v>
      </c>
      <c r="L2414" s="18">
        <f t="shared" ca="1" si="721"/>
        <v>0</v>
      </c>
      <c r="M2414" s="18">
        <f t="shared" ca="1" si="705"/>
        <v>0</v>
      </c>
      <c r="N2414" s="34">
        <f t="shared" ca="1" si="712"/>
        <v>19208.347155362862</v>
      </c>
      <c r="P2414" s="18">
        <f t="shared" ca="1" si="706"/>
        <v>1848.8855752000431</v>
      </c>
      <c r="Q2414" s="47">
        <f ca="1">SUM(L$15:L2414)-SUM(M$15:M2414)</f>
        <v>0</v>
      </c>
      <c r="R2414" s="47" t="str">
        <f t="shared" ca="1" si="707"/>
        <v>M2417</v>
      </c>
      <c r="S2414" s="40">
        <f t="shared" ca="1" si="713"/>
        <v>0</v>
      </c>
      <c r="T2414" s="46">
        <f t="shared" ca="1" si="714"/>
        <v>52</v>
      </c>
      <c r="X2414" s="74">
        <f t="shared" ca="1" si="715"/>
        <v>1.8488855752000433</v>
      </c>
      <c r="Y2414" s="75">
        <f t="shared" ca="1" si="716"/>
        <v>1.8488855752000433</v>
      </c>
      <c r="Z2414" s="74">
        <f t="shared" ca="1" si="717"/>
        <v>6.3527359298014581</v>
      </c>
      <c r="AA2414" s="76">
        <f t="shared" ca="1" si="718"/>
        <v>1848.8855752000431</v>
      </c>
      <c r="AB2414" s="76">
        <f t="shared" ca="1" si="719"/>
        <v>6352.735929801458</v>
      </c>
    </row>
    <row r="2415" spans="1:28" x14ac:dyDescent="0.25">
      <c r="A2415" s="2">
        <f t="shared" si="720"/>
        <v>1</v>
      </c>
      <c r="B2415" s="16">
        <f ca="1">VLOOKUP(A2415,PERIODS!$O$4:$P$33,2,FALSE)</f>
        <v>2.4E-2</v>
      </c>
      <c r="C2415" s="15"/>
      <c r="D2415" s="18">
        <v>2401</v>
      </c>
      <c r="E2415" s="34">
        <f t="shared" ca="1" si="722"/>
        <v>19208.347155362862</v>
      </c>
      <c r="F2415" s="34">
        <f t="shared" ca="1" si="704"/>
        <v>2400</v>
      </c>
      <c r="G2415" s="69">
        <f t="shared" ca="1" si="708"/>
        <v>0</v>
      </c>
      <c r="H2415" s="34">
        <f t="shared" ca="1" si="709"/>
        <v>-630.37222646773944</v>
      </c>
      <c r="I2415" s="34">
        <f t="shared" ca="1" si="710"/>
        <v>1769.6277735322606</v>
      </c>
      <c r="J2415" s="18">
        <f ca="1">SUM(INDIRECT(ADDRESS(ROW(F2415),COLUMN(F2415),4)):INDIRECT(ADDRESS(ROW(F2415)+N$5-1,COLUMN(F2415),4)))</f>
        <v>19800</v>
      </c>
      <c r="K2415" s="18">
        <f t="shared" ca="1" si="711"/>
        <v>16350</v>
      </c>
      <c r="L2415" s="18">
        <f t="shared" ca="1" si="721"/>
        <v>16350</v>
      </c>
      <c r="M2415" s="18">
        <f t="shared" ca="1" si="705"/>
        <v>0</v>
      </c>
      <c r="N2415" s="34">
        <f t="shared" ca="1" si="712"/>
        <v>17438.7193818306</v>
      </c>
      <c r="P2415" s="18">
        <f t="shared" ca="1" si="706"/>
        <v>630.37222646773944</v>
      </c>
      <c r="Q2415" s="47">
        <f ca="1">SUM(L$15:L2415)-SUM(M$15:M2415)</f>
        <v>16350</v>
      </c>
      <c r="R2415" s="47" t="str">
        <f t="shared" ca="1" si="707"/>
        <v>M2418</v>
      </c>
      <c r="S2415" s="40">
        <f t="shared" ca="1" si="713"/>
        <v>0</v>
      </c>
      <c r="T2415" s="46">
        <f t="shared" ca="1" si="714"/>
        <v>28</v>
      </c>
      <c r="X2415" s="74">
        <f t="shared" ca="1" si="715"/>
        <v>-0.63037222646773949</v>
      </c>
      <c r="Y2415" s="75">
        <f t="shared" ca="1" si="716"/>
        <v>-0.63037222646773949</v>
      </c>
      <c r="Z2415" s="74">
        <f t="shared" ca="1" si="717"/>
        <v>0.53239359313345824</v>
      </c>
      <c r="AA2415" s="76">
        <f t="shared" ca="1" si="718"/>
        <v>-630.37222646773944</v>
      </c>
      <c r="AB2415" s="76">
        <f t="shared" ca="1" si="719"/>
        <v>532.39359313345824</v>
      </c>
    </row>
    <row r="2416" spans="1:28" x14ac:dyDescent="0.25">
      <c r="A2416" s="2">
        <f t="shared" si="720"/>
        <v>2</v>
      </c>
      <c r="B2416" s="16">
        <f ca="1">VLOOKUP(A2416,PERIODS!$O$4:$P$33,2,FALSE)</f>
        <v>2.5000000000000001E-2</v>
      </c>
      <c r="C2416" s="15"/>
      <c r="D2416" s="18">
        <v>2402</v>
      </c>
      <c r="E2416" s="34">
        <f t="shared" ca="1" si="722"/>
        <v>17438.7193818306</v>
      </c>
      <c r="F2416" s="34">
        <f t="shared" ca="1" si="704"/>
        <v>2500</v>
      </c>
      <c r="G2416" s="69">
        <f t="shared" ca="1" si="708"/>
        <v>0</v>
      </c>
      <c r="H2416" s="34">
        <f t="shared" ca="1" si="709"/>
        <v>118.36651690954065</v>
      </c>
      <c r="I2416" s="34">
        <f t="shared" ca="1" si="710"/>
        <v>2618.3665169095407</v>
      </c>
      <c r="J2416" s="18">
        <f ca="1">SUM(INDIRECT(ADDRESS(ROW(F2416),COLUMN(F2416),4)):INDIRECT(ADDRESS(ROW(F2416)+N$5-1,COLUMN(F2416),4)))</f>
        <v>20700</v>
      </c>
      <c r="K2416" s="18">
        <f t="shared" ca="1" si="711"/>
        <v>16350</v>
      </c>
      <c r="L2416" s="18">
        <f t="shared" ca="1" si="721"/>
        <v>0</v>
      </c>
      <c r="M2416" s="18">
        <f t="shared" ca="1" si="705"/>
        <v>0</v>
      </c>
      <c r="N2416" s="34">
        <f t="shared" ca="1" si="712"/>
        <v>14820.35286492106</v>
      </c>
      <c r="P2416" s="18">
        <f t="shared" ca="1" si="706"/>
        <v>118.36651690954065</v>
      </c>
      <c r="Q2416" s="47">
        <f ca="1">SUM(L$15:L2416)-SUM(M$15:M2416)</f>
        <v>16350</v>
      </c>
      <c r="R2416" s="47" t="str">
        <f t="shared" ca="1" si="707"/>
        <v>M2419</v>
      </c>
      <c r="S2416" s="40">
        <f t="shared" ca="1" si="713"/>
        <v>0</v>
      </c>
      <c r="T2416" s="46">
        <f t="shared" ca="1" si="714"/>
        <v>28</v>
      </c>
      <c r="X2416" s="74">
        <f t="shared" ca="1" si="715"/>
        <v>0.11836651690954066</v>
      </c>
      <c r="Y2416" s="75">
        <f t="shared" ca="1" si="716"/>
        <v>0.11836651690954066</v>
      </c>
      <c r="Z2416" s="74">
        <f t="shared" ca="1" si="717"/>
        <v>1.1256566079503882</v>
      </c>
      <c r="AA2416" s="76">
        <f t="shared" ca="1" si="718"/>
        <v>118.36651690954065</v>
      </c>
      <c r="AB2416" s="76">
        <f t="shared" ca="1" si="719"/>
        <v>1125.6566079503882</v>
      </c>
    </row>
    <row r="2417" spans="1:28" x14ac:dyDescent="0.25">
      <c r="A2417" s="2">
        <f t="shared" si="720"/>
        <v>3</v>
      </c>
      <c r="B2417" s="16">
        <f ca="1">VLOOKUP(A2417,PERIODS!$O$4:$P$33,2,FALSE)</f>
        <v>2.5000000000000001E-2</v>
      </c>
      <c r="C2417" s="15"/>
      <c r="D2417" s="18">
        <v>2403</v>
      </c>
      <c r="E2417" s="34">
        <f t="shared" ca="1" si="722"/>
        <v>14820.35286492106</v>
      </c>
      <c r="F2417" s="34">
        <f t="shared" ca="1" si="704"/>
        <v>2500</v>
      </c>
      <c r="G2417" s="69">
        <f t="shared" ca="1" si="708"/>
        <v>0</v>
      </c>
      <c r="H2417" s="34">
        <f t="shared" ca="1" si="709"/>
        <v>475.14451776090755</v>
      </c>
      <c r="I2417" s="34">
        <f t="shared" ca="1" si="710"/>
        <v>2975.1445177609075</v>
      </c>
      <c r="J2417" s="18">
        <f ca="1">SUM(INDIRECT(ADDRESS(ROW(F2417),COLUMN(F2417),4)):INDIRECT(ADDRESS(ROW(F2417)+N$5-1,COLUMN(F2417),4)))</f>
        <v>21500</v>
      </c>
      <c r="K2417" s="18">
        <f t="shared" ca="1" si="711"/>
        <v>16350</v>
      </c>
      <c r="L2417" s="18">
        <f t="shared" ca="1" si="721"/>
        <v>0</v>
      </c>
      <c r="M2417" s="18">
        <f t="shared" ca="1" si="705"/>
        <v>0</v>
      </c>
      <c r="N2417" s="34">
        <f t="shared" ca="1" si="712"/>
        <v>11845.208347160153</v>
      </c>
      <c r="P2417" s="18">
        <f t="shared" ca="1" si="706"/>
        <v>475.14451776090755</v>
      </c>
      <c r="Q2417" s="47">
        <f ca="1">SUM(L$15:L2417)-SUM(M$15:M2417)</f>
        <v>16350</v>
      </c>
      <c r="R2417" s="47" t="str">
        <f t="shared" ca="1" si="707"/>
        <v>M2420</v>
      </c>
      <c r="S2417" s="40">
        <f t="shared" ca="1" si="713"/>
        <v>0</v>
      </c>
      <c r="T2417" s="46">
        <f t="shared" ca="1" si="714"/>
        <v>89</v>
      </c>
      <c r="X2417" s="74">
        <f t="shared" ca="1" si="715"/>
        <v>0.47514451776090755</v>
      </c>
      <c r="Y2417" s="75">
        <f t="shared" ca="1" si="716"/>
        <v>0.47514451776090755</v>
      </c>
      <c r="Z2417" s="74">
        <f t="shared" ca="1" si="717"/>
        <v>1.6082466008899163</v>
      </c>
      <c r="AA2417" s="76">
        <f t="shared" ca="1" si="718"/>
        <v>475.14451776090755</v>
      </c>
      <c r="AB2417" s="76">
        <f t="shared" ca="1" si="719"/>
        <v>1608.2466008899164</v>
      </c>
    </row>
    <row r="2418" spans="1:28" x14ac:dyDescent="0.25">
      <c r="A2418" s="2">
        <f t="shared" si="720"/>
        <v>4</v>
      </c>
      <c r="B2418" s="16">
        <f ca="1">VLOOKUP(A2418,PERIODS!$O$4:$P$33,2,FALSE)</f>
        <v>2.5000000000000001E-2</v>
      </c>
      <c r="C2418" s="15"/>
      <c r="D2418" s="18">
        <v>2404</v>
      </c>
      <c r="E2418" s="34">
        <f t="shared" ca="1" si="722"/>
        <v>11845.208347160153</v>
      </c>
      <c r="F2418" s="34">
        <f t="shared" ca="1" si="704"/>
        <v>2500</v>
      </c>
      <c r="G2418" s="69">
        <f t="shared" ca="1" si="708"/>
        <v>0</v>
      </c>
      <c r="H2418" s="34">
        <f t="shared" ca="1" si="709"/>
        <v>-748.40727094046622</v>
      </c>
      <c r="I2418" s="34">
        <f t="shared" ca="1" si="710"/>
        <v>1751.5927290595337</v>
      </c>
      <c r="J2418" s="18">
        <f ca="1">SUM(INDIRECT(ADDRESS(ROW(F2418),COLUMN(F2418),4)):INDIRECT(ADDRESS(ROW(F2418)+N$5-1,COLUMN(F2418),4)))</f>
        <v>22300</v>
      </c>
      <c r="K2418" s="18">
        <f t="shared" ca="1" si="711"/>
        <v>0</v>
      </c>
      <c r="L2418" s="18">
        <f t="shared" ca="1" si="721"/>
        <v>0</v>
      </c>
      <c r="M2418" s="18">
        <f t="shared" ca="1" si="705"/>
        <v>16350</v>
      </c>
      <c r="N2418" s="34">
        <f t="shared" ca="1" si="712"/>
        <v>26443.615618100619</v>
      </c>
      <c r="P2418" s="18">
        <f t="shared" ca="1" si="706"/>
        <v>748.40727094046622</v>
      </c>
      <c r="Q2418" s="47">
        <f ca="1">SUM(L$15:L2418)-SUM(M$15:M2418)</f>
        <v>0</v>
      </c>
      <c r="R2418" s="47" t="str">
        <f t="shared" ca="1" si="707"/>
        <v>M2421</v>
      </c>
      <c r="S2418" s="40">
        <f t="shared" ca="1" si="713"/>
        <v>0</v>
      </c>
      <c r="T2418" s="46">
        <f t="shared" ca="1" si="714"/>
        <v>59</v>
      </c>
      <c r="X2418" s="74">
        <f t="shared" ca="1" si="715"/>
        <v>-0.74840727094046622</v>
      </c>
      <c r="Y2418" s="75">
        <f t="shared" ca="1" si="716"/>
        <v>-0.74840727094046622</v>
      </c>
      <c r="Z2418" s="74">
        <f t="shared" ca="1" si="717"/>
        <v>0.47311950414093162</v>
      </c>
      <c r="AA2418" s="76">
        <f t="shared" ca="1" si="718"/>
        <v>-748.40727094046622</v>
      </c>
      <c r="AB2418" s="76">
        <f t="shared" ca="1" si="719"/>
        <v>473.11950414093161</v>
      </c>
    </row>
    <row r="2419" spans="1:28" x14ac:dyDescent="0.25">
      <c r="A2419" s="2">
        <f t="shared" si="720"/>
        <v>5</v>
      </c>
      <c r="B2419" s="16">
        <f ca="1">VLOOKUP(A2419,PERIODS!$O$4:$P$33,2,FALSE)</f>
        <v>3.3000000000000002E-2</v>
      </c>
      <c r="C2419" s="15"/>
      <c r="D2419" s="18">
        <v>2405</v>
      </c>
      <c r="E2419" s="34">
        <f t="shared" ca="1" si="722"/>
        <v>26443.615618100619</v>
      </c>
      <c r="F2419" s="34">
        <f t="shared" ca="1" si="704"/>
        <v>3300</v>
      </c>
      <c r="G2419" s="69">
        <f t="shared" ca="1" si="708"/>
        <v>0</v>
      </c>
      <c r="H2419" s="34">
        <f t="shared" ca="1" si="709"/>
        <v>1959.9639845400536</v>
      </c>
      <c r="I2419" s="34">
        <f t="shared" ca="1" si="710"/>
        <v>5259.9639845400534</v>
      </c>
      <c r="J2419" s="18">
        <f ca="1">SUM(INDIRECT(ADDRESS(ROW(F2419),COLUMN(F2419),4)):INDIRECT(ADDRESS(ROW(F2419)+N$5-1,COLUMN(F2419),4)))</f>
        <v>23100</v>
      </c>
      <c r="K2419" s="18">
        <f t="shared" ca="1" si="711"/>
        <v>0</v>
      </c>
      <c r="L2419" s="18">
        <f t="shared" ca="1" si="721"/>
        <v>0</v>
      </c>
      <c r="M2419" s="18">
        <f t="shared" ca="1" si="705"/>
        <v>0</v>
      </c>
      <c r="N2419" s="34">
        <f t="shared" ca="1" si="712"/>
        <v>21183.651633560567</v>
      </c>
      <c r="P2419" s="18">
        <f t="shared" ca="1" si="706"/>
        <v>1959.9639845400536</v>
      </c>
      <c r="Q2419" s="47">
        <f ca="1">SUM(L$15:L2419)-SUM(M$15:M2419)</f>
        <v>0</v>
      </c>
      <c r="R2419" s="47" t="str">
        <f t="shared" ca="1" si="707"/>
        <v>M2422</v>
      </c>
      <c r="S2419" s="40">
        <f t="shared" ca="1" si="713"/>
        <v>0</v>
      </c>
      <c r="T2419" s="46">
        <f t="shared" ca="1" si="714"/>
        <v>28</v>
      </c>
      <c r="X2419" s="74">
        <f t="shared" ca="1" si="715"/>
        <v>2.7164194707651101</v>
      </c>
      <c r="Y2419" s="75">
        <f t="shared" ca="1" si="716"/>
        <v>1.9599639845400536</v>
      </c>
      <c r="Z2419" s="74">
        <f t="shared" ca="1" si="717"/>
        <v>7.0990713842313315</v>
      </c>
      <c r="AA2419" s="76">
        <f t="shared" ca="1" si="718"/>
        <v>1959.9639845400536</v>
      </c>
      <c r="AB2419" s="76">
        <f t="shared" ca="1" si="719"/>
        <v>7099.0713842313316</v>
      </c>
    </row>
    <row r="2420" spans="1:28" x14ac:dyDescent="0.25">
      <c r="A2420" s="2">
        <f t="shared" si="720"/>
        <v>6</v>
      </c>
      <c r="B2420" s="16">
        <f ca="1">VLOOKUP(A2420,PERIODS!$O$4:$P$33,2,FALSE)</f>
        <v>3.3000000000000002E-2</v>
      </c>
      <c r="C2420" s="15"/>
      <c r="D2420" s="18">
        <v>2406</v>
      </c>
      <c r="E2420" s="34">
        <f t="shared" ca="1" si="722"/>
        <v>21183.651633560567</v>
      </c>
      <c r="F2420" s="34">
        <f t="shared" ca="1" si="704"/>
        <v>3300</v>
      </c>
      <c r="G2420" s="69">
        <f t="shared" ca="1" si="708"/>
        <v>0</v>
      </c>
      <c r="H2420" s="34">
        <f t="shared" ca="1" si="709"/>
        <v>-443.06537606429157</v>
      </c>
      <c r="I2420" s="34">
        <f t="shared" ca="1" si="710"/>
        <v>2856.9346239357083</v>
      </c>
      <c r="J2420" s="18">
        <f ca="1">SUM(INDIRECT(ADDRESS(ROW(F2420),COLUMN(F2420),4)):INDIRECT(ADDRESS(ROW(F2420)+N$5-1,COLUMN(F2420),4)))</f>
        <v>23100</v>
      </c>
      <c r="K2420" s="18">
        <f t="shared" ca="1" si="711"/>
        <v>16350</v>
      </c>
      <c r="L2420" s="18">
        <f t="shared" ca="1" si="721"/>
        <v>16350</v>
      </c>
      <c r="M2420" s="18">
        <f t="shared" ca="1" si="705"/>
        <v>0</v>
      </c>
      <c r="N2420" s="34">
        <f t="shared" ca="1" si="712"/>
        <v>18326.717009624859</v>
      </c>
      <c r="P2420" s="18">
        <f t="shared" ca="1" si="706"/>
        <v>443.06537606429157</v>
      </c>
      <c r="Q2420" s="47">
        <f ca="1">SUM(L$15:L2420)-SUM(M$15:M2420)</f>
        <v>16350</v>
      </c>
      <c r="R2420" s="47" t="str">
        <f t="shared" ca="1" si="707"/>
        <v>M2423</v>
      </c>
      <c r="S2420" s="40">
        <f t="shared" ca="1" si="713"/>
        <v>0</v>
      </c>
      <c r="T2420" s="46">
        <f t="shared" ca="1" si="714"/>
        <v>82</v>
      </c>
      <c r="X2420" s="74">
        <f t="shared" ca="1" si="715"/>
        <v>-0.44306537606429158</v>
      </c>
      <c r="Y2420" s="75">
        <f t="shared" ca="1" si="716"/>
        <v>-0.44306537606429158</v>
      </c>
      <c r="Z2420" s="74">
        <f t="shared" ca="1" si="717"/>
        <v>0.64206523001790539</v>
      </c>
      <c r="AA2420" s="76">
        <f t="shared" ca="1" si="718"/>
        <v>-443.06537606429157</v>
      </c>
      <c r="AB2420" s="76">
        <f t="shared" ca="1" si="719"/>
        <v>642.06523001790538</v>
      </c>
    </row>
    <row r="2421" spans="1:28" x14ac:dyDescent="0.25">
      <c r="A2421" s="2">
        <f t="shared" si="720"/>
        <v>7</v>
      </c>
      <c r="B2421" s="16">
        <f ca="1">VLOOKUP(A2421,PERIODS!$O$4:$P$33,2,FALSE)</f>
        <v>3.3000000000000002E-2</v>
      </c>
      <c r="C2421" s="15"/>
      <c r="D2421" s="18">
        <v>2407</v>
      </c>
      <c r="E2421" s="34">
        <f t="shared" ca="1" si="722"/>
        <v>18326.717009624859</v>
      </c>
      <c r="F2421" s="34">
        <f t="shared" ca="1" si="704"/>
        <v>3300</v>
      </c>
      <c r="G2421" s="69">
        <f t="shared" ca="1" si="708"/>
        <v>0</v>
      </c>
      <c r="H2421" s="34">
        <f t="shared" ca="1" si="709"/>
        <v>-1278.8102041703796</v>
      </c>
      <c r="I2421" s="34">
        <f t="shared" ca="1" si="710"/>
        <v>2021.1897958296204</v>
      </c>
      <c r="J2421" s="18">
        <f ca="1">SUM(INDIRECT(ADDRESS(ROW(F2421),COLUMN(F2421),4)):INDIRECT(ADDRESS(ROW(F2421)+N$5-1,COLUMN(F2421),4)))</f>
        <v>23100</v>
      </c>
      <c r="K2421" s="18">
        <f t="shared" ca="1" si="711"/>
        <v>16350</v>
      </c>
      <c r="L2421" s="18">
        <f t="shared" ca="1" si="721"/>
        <v>0</v>
      </c>
      <c r="M2421" s="18">
        <f t="shared" ca="1" si="705"/>
        <v>0</v>
      </c>
      <c r="N2421" s="34">
        <f t="shared" ca="1" si="712"/>
        <v>16305.527213795238</v>
      </c>
      <c r="P2421" s="18">
        <f t="shared" ca="1" si="706"/>
        <v>1278.8102041703796</v>
      </c>
      <c r="Q2421" s="47">
        <f ca="1">SUM(L$15:L2421)-SUM(M$15:M2421)</f>
        <v>16350</v>
      </c>
      <c r="R2421" s="47" t="str">
        <f t="shared" ca="1" si="707"/>
        <v>M2424</v>
      </c>
      <c r="S2421" s="40">
        <f t="shared" ca="1" si="713"/>
        <v>0</v>
      </c>
      <c r="T2421" s="46">
        <f t="shared" ca="1" si="714"/>
        <v>33</v>
      </c>
      <c r="X2421" s="74">
        <f t="shared" ca="1" si="715"/>
        <v>-1.2788102041703797</v>
      </c>
      <c r="Y2421" s="75">
        <f t="shared" ca="1" si="716"/>
        <v>-1.2788102041703797</v>
      </c>
      <c r="Z2421" s="74">
        <f t="shared" ca="1" si="717"/>
        <v>0.27836830494858844</v>
      </c>
      <c r="AA2421" s="76">
        <f t="shared" ca="1" si="718"/>
        <v>-1278.8102041703796</v>
      </c>
      <c r="AB2421" s="76">
        <f t="shared" ca="1" si="719"/>
        <v>278.36830494858845</v>
      </c>
    </row>
    <row r="2422" spans="1:28" x14ac:dyDescent="0.25">
      <c r="A2422" s="2">
        <f t="shared" si="720"/>
        <v>8</v>
      </c>
      <c r="B2422" s="16">
        <f ca="1">VLOOKUP(A2422,PERIODS!$O$4:$P$33,2,FALSE)</f>
        <v>3.3000000000000002E-2</v>
      </c>
      <c r="C2422" s="15"/>
      <c r="D2422" s="18">
        <v>2408</v>
      </c>
      <c r="E2422" s="34">
        <f t="shared" ca="1" si="722"/>
        <v>16305.527213795238</v>
      </c>
      <c r="F2422" s="34">
        <f t="shared" ca="1" si="704"/>
        <v>3300</v>
      </c>
      <c r="G2422" s="69">
        <f t="shared" ca="1" si="708"/>
        <v>0</v>
      </c>
      <c r="H2422" s="34">
        <f t="shared" ca="1" si="709"/>
        <v>-255.87691835223976</v>
      </c>
      <c r="I2422" s="34">
        <f t="shared" ca="1" si="710"/>
        <v>3044.12308164776</v>
      </c>
      <c r="J2422" s="18">
        <f ca="1">SUM(INDIRECT(ADDRESS(ROW(F2422),COLUMN(F2422),4)):INDIRECT(ADDRESS(ROW(F2422)+N$5-1,COLUMN(F2422),4)))</f>
        <v>23100</v>
      </c>
      <c r="K2422" s="18">
        <f t="shared" ca="1" si="711"/>
        <v>16350</v>
      </c>
      <c r="L2422" s="18">
        <f t="shared" ca="1" si="721"/>
        <v>0</v>
      </c>
      <c r="M2422" s="18">
        <f t="shared" ca="1" si="705"/>
        <v>0</v>
      </c>
      <c r="N2422" s="34">
        <f t="shared" ca="1" si="712"/>
        <v>13261.404132147478</v>
      </c>
      <c r="P2422" s="18">
        <f t="shared" ca="1" si="706"/>
        <v>255.87691835223976</v>
      </c>
      <c r="Q2422" s="47">
        <f ca="1">SUM(L$15:L2422)-SUM(M$15:M2422)</f>
        <v>16350</v>
      </c>
      <c r="R2422" s="47" t="str">
        <f t="shared" ca="1" si="707"/>
        <v>M2425</v>
      </c>
      <c r="S2422" s="40">
        <f t="shared" ca="1" si="713"/>
        <v>0</v>
      </c>
      <c r="T2422" s="46">
        <f t="shared" ca="1" si="714"/>
        <v>56</v>
      </c>
      <c r="X2422" s="74">
        <f t="shared" ca="1" si="715"/>
        <v>-0.25587691835223975</v>
      </c>
      <c r="Y2422" s="75">
        <f t="shared" ca="1" si="716"/>
        <v>-0.25587691835223975</v>
      </c>
      <c r="Z2422" s="74">
        <f t="shared" ca="1" si="717"/>
        <v>0.77423725732538218</v>
      </c>
      <c r="AA2422" s="76">
        <f t="shared" ca="1" si="718"/>
        <v>-255.87691835223976</v>
      </c>
      <c r="AB2422" s="76">
        <f t="shared" ca="1" si="719"/>
        <v>774.23725732538219</v>
      </c>
    </row>
    <row r="2423" spans="1:28" x14ac:dyDescent="0.25">
      <c r="A2423" s="2">
        <f t="shared" si="720"/>
        <v>9</v>
      </c>
      <c r="B2423" s="16">
        <f ca="1">VLOOKUP(A2423,PERIODS!$O$4:$P$33,2,FALSE)</f>
        <v>3.3000000000000002E-2</v>
      </c>
      <c r="C2423" s="15"/>
      <c r="D2423" s="18">
        <v>2409</v>
      </c>
      <c r="E2423" s="34">
        <f t="shared" ca="1" si="722"/>
        <v>13261.404132147478</v>
      </c>
      <c r="F2423" s="34">
        <f t="shared" ca="1" si="704"/>
        <v>3300</v>
      </c>
      <c r="G2423" s="69">
        <f t="shared" ca="1" si="708"/>
        <v>0</v>
      </c>
      <c r="H2423" s="34">
        <f t="shared" ca="1" si="709"/>
        <v>-237.04791551317885</v>
      </c>
      <c r="I2423" s="34">
        <f t="shared" ca="1" si="710"/>
        <v>3062.9520844868211</v>
      </c>
      <c r="J2423" s="18">
        <f ca="1">SUM(INDIRECT(ADDRESS(ROW(F2423),COLUMN(F2423),4)):INDIRECT(ADDRESS(ROW(F2423)+N$5-1,COLUMN(F2423),4)))</f>
        <v>23100</v>
      </c>
      <c r="K2423" s="18">
        <f t="shared" ca="1" si="711"/>
        <v>0</v>
      </c>
      <c r="L2423" s="18">
        <f t="shared" ca="1" si="721"/>
        <v>0</v>
      </c>
      <c r="M2423" s="18">
        <f t="shared" ca="1" si="705"/>
        <v>16350</v>
      </c>
      <c r="N2423" s="34">
        <f t="shared" ca="1" si="712"/>
        <v>26548.452047660656</v>
      </c>
      <c r="P2423" s="18">
        <f t="shared" ca="1" si="706"/>
        <v>237.04791551317885</v>
      </c>
      <c r="Q2423" s="47">
        <f ca="1">SUM(L$15:L2423)-SUM(M$15:M2423)</f>
        <v>0</v>
      </c>
      <c r="R2423" s="47" t="str">
        <f t="shared" ca="1" si="707"/>
        <v>M2426</v>
      </c>
      <c r="S2423" s="40">
        <f t="shared" ca="1" si="713"/>
        <v>0</v>
      </c>
      <c r="T2423" s="46">
        <f t="shared" ca="1" si="714"/>
        <v>91</v>
      </c>
      <c r="X2423" s="74">
        <f t="shared" ca="1" si="715"/>
        <v>-0.23704791551317886</v>
      </c>
      <c r="Y2423" s="75">
        <f t="shared" ca="1" si="716"/>
        <v>-0.23704791551317886</v>
      </c>
      <c r="Z2423" s="74">
        <f t="shared" ca="1" si="717"/>
        <v>0.78895348400085741</v>
      </c>
      <c r="AA2423" s="76">
        <f t="shared" ca="1" si="718"/>
        <v>-237.04791551317885</v>
      </c>
      <c r="AB2423" s="76">
        <f t="shared" ca="1" si="719"/>
        <v>788.95348400085743</v>
      </c>
    </row>
    <row r="2424" spans="1:28" x14ac:dyDescent="0.25">
      <c r="A2424" s="2">
        <f t="shared" si="720"/>
        <v>10</v>
      </c>
      <c r="B2424" s="16">
        <f ca="1">VLOOKUP(A2424,PERIODS!$O$4:$P$33,2,FALSE)</f>
        <v>3.3000000000000002E-2</v>
      </c>
      <c r="C2424" s="15"/>
      <c r="D2424" s="18">
        <v>2410</v>
      </c>
      <c r="E2424" s="34">
        <f t="shared" ca="1" si="722"/>
        <v>26548.452047660656</v>
      </c>
      <c r="F2424" s="34">
        <f t="shared" ca="1" si="704"/>
        <v>3300</v>
      </c>
      <c r="G2424" s="69">
        <f t="shared" ca="1" si="708"/>
        <v>0</v>
      </c>
      <c r="H2424" s="34">
        <f t="shared" ca="1" si="709"/>
        <v>-24.858008207554334</v>
      </c>
      <c r="I2424" s="34">
        <f t="shared" ca="1" si="710"/>
        <v>3275.1419917924459</v>
      </c>
      <c r="J2424" s="18">
        <f ca="1">SUM(INDIRECT(ADDRESS(ROW(F2424),COLUMN(F2424),4)):INDIRECT(ADDRESS(ROW(F2424)+N$5-1,COLUMN(F2424),4)))</f>
        <v>23100</v>
      </c>
      <c r="K2424" s="18">
        <f t="shared" ca="1" si="711"/>
        <v>0</v>
      </c>
      <c r="L2424" s="18">
        <f t="shared" ca="1" si="721"/>
        <v>0</v>
      </c>
      <c r="M2424" s="18">
        <f t="shared" ca="1" si="705"/>
        <v>0</v>
      </c>
      <c r="N2424" s="34">
        <f t="shared" ca="1" si="712"/>
        <v>23273.310055868209</v>
      </c>
      <c r="P2424" s="18">
        <f t="shared" ca="1" si="706"/>
        <v>24.858008207554334</v>
      </c>
      <c r="Q2424" s="47">
        <f ca="1">SUM(L$15:L2424)-SUM(M$15:M2424)</f>
        <v>0</v>
      </c>
      <c r="R2424" s="47" t="str">
        <f t="shared" ca="1" si="707"/>
        <v>M2427</v>
      </c>
      <c r="S2424" s="40">
        <f t="shared" ca="1" si="713"/>
        <v>0</v>
      </c>
      <c r="T2424" s="46">
        <f t="shared" ca="1" si="714"/>
        <v>15</v>
      </c>
      <c r="X2424" s="74">
        <f t="shared" ca="1" si="715"/>
        <v>-2.4858008207554336E-2</v>
      </c>
      <c r="Y2424" s="75">
        <f t="shared" ca="1" si="716"/>
        <v>-2.4858008207554336E-2</v>
      </c>
      <c r="Z2424" s="74">
        <f t="shared" ca="1" si="717"/>
        <v>0.97544840786333487</v>
      </c>
      <c r="AA2424" s="76">
        <f t="shared" ca="1" si="718"/>
        <v>-24.858008207554334</v>
      </c>
      <c r="AB2424" s="76">
        <f t="shared" ca="1" si="719"/>
        <v>975.44840786333486</v>
      </c>
    </row>
    <row r="2425" spans="1:28" x14ac:dyDescent="0.25">
      <c r="A2425" s="2">
        <f t="shared" si="720"/>
        <v>11</v>
      </c>
      <c r="B2425" s="16">
        <f ca="1">VLOOKUP(A2425,PERIODS!$O$4:$P$33,2,FALSE)</f>
        <v>3.3000000000000002E-2</v>
      </c>
      <c r="C2425" s="15"/>
      <c r="D2425" s="18">
        <v>2411</v>
      </c>
      <c r="E2425" s="34">
        <f t="shared" ca="1" si="722"/>
        <v>23273.310055868209</v>
      </c>
      <c r="F2425" s="34">
        <f t="shared" ca="1" si="704"/>
        <v>3300</v>
      </c>
      <c r="G2425" s="69">
        <f t="shared" ca="1" si="708"/>
        <v>0</v>
      </c>
      <c r="H2425" s="34">
        <f t="shared" ca="1" si="709"/>
        <v>1824.3144232135776</v>
      </c>
      <c r="I2425" s="34">
        <f t="shared" ca="1" si="710"/>
        <v>5124.3144232135774</v>
      </c>
      <c r="J2425" s="18">
        <f ca="1">SUM(INDIRECT(ADDRESS(ROW(F2425),COLUMN(F2425),4)):INDIRECT(ADDRESS(ROW(F2425)+N$5-1,COLUMN(F2425),4)))</f>
        <v>23300</v>
      </c>
      <c r="K2425" s="18">
        <f t="shared" ca="1" si="711"/>
        <v>16350</v>
      </c>
      <c r="L2425" s="18">
        <f t="shared" ca="1" si="721"/>
        <v>16350</v>
      </c>
      <c r="M2425" s="18">
        <f t="shared" ca="1" si="705"/>
        <v>0</v>
      </c>
      <c r="N2425" s="34">
        <f t="shared" ca="1" si="712"/>
        <v>18148.995632654631</v>
      </c>
      <c r="P2425" s="18">
        <f t="shared" ca="1" si="706"/>
        <v>1824.3144232135776</v>
      </c>
      <c r="Q2425" s="47">
        <f ca="1">SUM(L$15:L2425)-SUM(M$15:M2425)</f>
        <v>16350</v>
      </c>
      <c r="R2425" s="47" t="str">
        <f t="shared" ca="1" si="707"/>
        <v>M2428</v>
      </c>
      <c r="S2425" s="40">
        <f t="shared" ca="1" si="713"/>
        <v>0</v>
      </c>
      <c r="T2425" s="46">
        <f t="shared" ca="1" si="714"/>
        <v>49</v>
      </c>
      <c r="X2425" s="74">
        <f t="shared" ca="1" si="715"/>
        <v>1.8243144232135775</v>
      </c>
      <c r="Y2425" s="75">
        <f t="shared" ca="1" si="716"/>
        <v>1.8243144232135775</v>
      </c>
      <c r="Z2425" s="74">
        <f t="shared" ca="1" si="717"/>
        <v>6.1985439842007581</v>
      </c>
      <c r="AA2425" s="76">
        <f t="shared" ca="1" si="718"/>
        <v>1824.3144232135776</v>
      </c>
      <c r="AB2425" s="76">
        <f t="shared" ca="1" si="719"/>
        <v>6198.5439842007581</v>
      </c>
    </row>
    <row r="2426" spans="1:28" x14ac:dyDescent="0.25">
      <c r="A2426" s="2">
        <f t="shared" si="720"/>
        <v>12</v>
      </c>
      <c r="B2426" s="16">
        <f ca="1">VLOOKUP(A2426,PERIODS!$O$4:$P$33,2,FALSE)</f>
        <v>3.3000000000000002E-2</v>
      </c>
      <c r="C2426" s="15"/>
      <c r="D2426" s="18">
        <v>2412</v>
      </c>
      <c r="E2426" s="34">
        <f t="shared" ca="1" si="722"/>
        <v>18148.995632654631</v>
      </c>
      <c r="F2426" s="34">
        <f t="shared" ca="1" si="704"/>
        <v>3300</v>
      </c>
      <c r="G2426" s="69">
        <f t="shared" ca="1" si="708"/>
        <v>0</v>
      </c>
      <c r="H2426" s="34">
        <f t="shared" ca="1" si="709"/>
        <v>-297.98170574870755</v>
      </c>
      <c r="I2426" s="34">
        <f t="shared" ca="1" si="710"/>
        <v>3002.0182942512924</v>
      </c>
      <c r="J2426" s="18">
        <f ca="1">SUM(INDIRECT(ADDRESS(ROW(F2426),COLUMN(F2426),4)):INDIRECT(ADDRESS(ROW(F2426)+N$5-1,COLUMN(F2426),4)))</f>
        <v>23500</v>
      </c>
      <c r="K2426" s="18">
        <f t="shared" ca="1" si="711"/>
        <v>16350</v>
      </c>
      <c r="L2426" s="18">
        <f t="shared" ca="1" si="721"/>
        <v>0</v>
      </c>
      <c r="M2426" s="18">
        <f t="shared" ca="1" si="705"/>
        <v>0</v>
      </c>
      <c r="N2426" s="34">
        <f t="shared" ca="1" si="712"/>
        <v>15146.977338403338</v>
      </c>
      <c r="P2426" s="18">
        <f t="shared" ca="1" si="706"/>
        <v>297.98170574870755</v>
      </c>
      <c r="Q2426" s="47">
        <f ca="1">SUM(L$15:L2426)-SUM(M$15:M2426)</f>
        <v>16350</v>
      </c>
      <c r="R2426" s="47" t="str">
        <f t="shared" ca="1" si="707"/>
        <v>M2429</v>
      </c>
      <c r="S2426" s="40">
        <f t="shared" ca="1" si="713"/>
        <v>0</v>
      </c>
      <c r="T2426" s="46">
        <f t="shared" ca="1" si="714"/>
        <v>84</v>
      </c>
      <c r="X2426" s="74">
        <f t="shared" ca="1" si="715"/>
        <v>-0.29798170574870753</v>
      </c>
      <c r="Y2426" s="75">
        <f t="shared" ca="1" si="716"/>
        <v>-0.29798170574870753</v>
      </c>
      <c r="Z2426" s="74">
        <f t="shared" ca="1" si="717"/>
        <v>0.7423149197192358</v>
      </c>
      <c r="AA2426" s="76">
        <f t="shared" ca="1" si="718"/>
        <v>-297.98170574870755</v>
      </c>
      <c r="AB2426" s="76">
        <f t="shared" ca="1" si="719"/>
        <v>742.31491971923583</v>
      </c>
    </row>
    <row r="2427" spans="1:28" x14ac:dyDescent="0.25">
      <c r="A2427" s="2">
        <f t="shared" si="720"/>
        <v>13</v>
      </c>
      <c r="B2427" s="16">
        <f ca="1">VLOOKUP(A2427,PERIODS!$O$4:$P$33,2,FALSE)</f>
        <v>3.3000000000000002E-2</v>
      </c>
      <c r="C2427" s="15"/>
      <c r="D2427" s="18">
        <v>2413</v>
      </c>
      <c r="E2427" s="34">
        <f t="shared" ca="1" si="722"/>
        <v>15146.977338403338</v>
      </c>
      <c r="F2427" s="34">
        <f t="shared" ca="1" si="704"/>
        <v>3300</v>
      </c>
      <c r="G2427" s="69">
        <f t="shared" ca="1" si="708"/>
        <v>0</v>
      </c>
      <c r="H2427" s="34">
        <f t="shared" ca="1" si="709"/>
        <v>-375.15436013742806</v>
      </c>
      <c r="I2427" s="34">
        <f t="shared" ca="1" si="710"/>
        <v>2924.8456398625722</v>
      </c>
      <c r="J2427" s="18">
        <f ca="1">SUM(INDIRECT(ADDRESS(ROW(F2427),COLUMN(F2427),4)):INDIRECT(ADDRESS(ROW(F2427)+N$5-1,COLUMN(F2427),4)))</f>
        <v>23700</v>
      </c>
      <c r="K2427" s="18">
        <f t="shared" ca="1" si="711"/>
        <v>16350</v>
      </c>
      <c r="L2427" s="18">
        <f t="shared" ca="1" si="721"/>
        <v>0</v>
      </c>
      <c r="M2427" s="18">
        <f t="shared" ca="1" si="705"/>
        <v>0</v>
      </c>
      <c r="N2427" s="34">
        <f t="shared" ca="1" si="712"/>
        <v>12222.131698540765</v>
      </c>
      <c r="P2427" s="18">
        <f t="shared" ca="1" si="706"/>
        <v>375.15436013742806</v>
      </c>
      <c r="Q2427" s="47">
        <f ca="1">SUM(L$15:L2427)-SUM(M$15:M2427)</f>
        <v>16350</v>
      </c>
      <c r="R2427" s="47" t="str">
        <f t="shared" ca="1" si="707"/>
        <v>M2430</v>
      </c>
      <c r="S2427" s="40">
        <f t="shared" ca="1" si="713"/>
        <v>0</v>
      </c>
      <c r="T2427" s="46">
        <f t="shared" ca="1" si="714"/>
        <v>90</v>
      </c>
      <c r="X2427" s="74">
        <f t="shared" ca="1" si="715"/>
        <v>-0.37515436013742803</v>
      </c>
      <c r="Y2427" s="75">
        <f t="shared" ca="1" si="716"/>
        <v>-0.37515436013742803</v>
      </c>
      <c r="Z2427" s="74">
        <f t="shared" ca="1" si="717"/>
        <v>0.68718319691106267</v>
      </c>
      <c r="AA2427" s="76">
        <f t="shared" ca="1" si="718"/>
        <v>-375.15436013742806</v>
      </c>
      <c r="AB2427" s="76">
        <f t="shared" ca="1" si="719"/>
        <v>687.18319691106262</v>
      </c>
    </row>
    <row r="2428" spans="1:28" x14ac:dyDescent="0.25">
      <c r="A2428" s="2">
        <f t="shared" si="720"/>
        <v>14</v>
      </c>
      <c r="B2428" s="16">
        <f ca="1">VLOOKUP(A2428,PERIODS!$O$4:$P$33,2,FALSE)</f>
        <v>3.3000000000000002E-2</v>
      </c>
      <c r="C2428" s="15"/>
      <c r="D2428" s="18">
        <v>2414</v>
      </c>
      <c r="E2428" s="34">
        <f t="shared" ca="1" si="722"/>
        <v>12222.131698540765</v>
      </c>
      <c r="F2428" s="34">
        <f t="shared" ca="1" si="704"/>
        <v>3300</v>
      </c>
      <c r="G2428" s="69">
        <f t="shared" ca="1" si="708"/>
        <v>0</v>
      </c>
      <c r="H2428" s="34">
        <f t="shared" ca="1" si="709"/>
        <v>1002.7807147264111</v>
      </c>
      <c r="I2428" s="34">
        <f t="shared" ca="1" si="710"/>
        <v>4302.7807147264111</v>
      </c>
      <c r="J2428" s="18">
        <f ca="1">SUM(INDIRECT(ADDRESS(ROW(F2428),COLUMN(F2428),4)):INDIRECT(ADDRESS(ROW(F2428)+N$5-1,COLUMN(F2428),4)))</f>
        <v>23900</v>
      </c>
      <c r="K2428" s="18">
        <f t="shared" ca="1" si="711"/>
        <v>0</v>
      </c>
      <c r="L2428" s="18">
        <f t="shared" ca="1" si="721"/>
        <v>0</v>
      </c>
      <c r="M2428" s="18">
        <f t="shared" ca="1" si="705"/>
        <v>16350</v>
      </c>
      <c r="N2428" s="34">
        <f t="shared" ca="1" si="712"/>
        <v>24269.350983814355</v>
      </c>
      <c r="P2428" s="18">
        <f t="shared" ca="1" si="706"/>
        <v>1002.7807147264111</v>
      </c>
      <c r="Q2428" s="47">
        <f ca="1">SUM(L$15:L2428)-SUM(M$15:M2428)</f>
        <v>0</v>
      </c>
      <c r="R2428" s="47" t="str">
        <f t="shared" ca="1" si="707"/>
        <v>M2431</v>
      </c>
      <c r="S2428" s="40">
        <f t="shared" ca="1" si="713"/>
        <v>0</v>
      </c>
      <c r="T2428" s="46">
        <f t="shared" ca="1" si="714"/>
        <v>73</v>
      </c>
      <c r="X2428" s="74">
        <f t="shared" ca="1" si="715"/>
        <v>1.0027807147264112</v>
      </c>
      <c r="Y2428" s="75">
        <f t="shared" ca="1" si="716"/>
        <v>1.0027807147264112</v>
      </c>
      <c r="Z2428" s="74">
        <f t="shared" ca="1" si="717"/>
        <v>2.7258511139043518</v>
      </c>
      <c r="AA2428" s="76">
        <f t="shared" ca="1" si="718"/>
        <v>1002.7807147264111</v>
      </c>
      <c r="AB2428" s="76">
        <f t="shared" ca="1" si="719"/>
        <v>2725.8511139043517</v>
      </c>
    </row>
    <row r="2429" spans="1:28" x14ac:dyDescent="0.25">
      <c r="A2429" s="2">
        <f t="shared" si="720"/>
        <v>15</v>
      </c>
      <c r="B2429" s="16">
        <f ca="1">VLOOKUP(A2429,PERIODS!$O$4:$P$33,2,FALSE)</f>
        <v>3.3000000000000002E-2</v>
      </c>
      <c r="C2429" s="15"/>
      <c r="D2429" s="18">
        <v>2415</v>
      </c>
      <c r="E2429" s="34">
        <f t="shared" ca="1" si="722"/>
        <v>24269.350983814355</v>
      </c>
      <c r="F2429" s="34">
        <f t="shared" ca="1" si="704"/>
        <v>3300</v>
      </c>
      <c r="G2429" s="69">
        <f t="shared" ca="1" si="708"/>
        <v>0</v>
      </c>
      <c r="H2429" s="34">
        <f t="shared" ca="1" si="709"/>
        <v>882.30153974245479</v>
      </c>
      <c r="I2429" s="34">
        <f t="shared" ca="1" si="710"/>
        <v>4182.3015397424551</v>
      </c>
      <c r="J2429" s="18">
        <f ca="1">SUM(INDIRECT(ADDRESS(ROW(F2429),COLUMN(F2429),4)):INDIRECT(ADDRESS(ROW(F2429)+N$5-1,COLUMN(F2429),4)))</f>
        <v>24100</v>
      </c>
      <c r="K2429" s="18">
        <f t="shared" ca="1" si="711"/>
        <v>0</v>
      </c>
      <c r="L2429" s="18">
        <f t="shared" ca="1" si="721"/>
        <v>0</v>
      </c>
      <c r="M2429" s="18">
        <f t="shared" ca="1" si="705"/>
        <v>0</v>
      </c>
      <c r="N2429" s="34">
        <f t="shared" ca="1" si="712"/>
        <v>20087.049444071898</v>
      </c>
      <c r="P2429" s="18">
        <f t="shared" ca="1" si="706"/>
        <v>882.30153974245479</v>
      </c>
      <c r="Q2429" s="47">
        <f ca="1">SUM(L$15:L2429)-SUM(M$15:M2429)</f>
        <v>0</v>
      </c>
      <c r="R2429" s="47" t="str">
        <f t="shared" ca="1" si="707"/>
        <v>M2432</v>
      </c>
      <c r="S2429" s="40">
        <f t="shared" ca="1" si="713"/>
        <v>0</v>
      </c>
      <c r="T2429" s="46">
        <f t="shared" ca="1" si="714"/>
        <v>56</v>
      </c>
      <c r="X2429" s="74">
        <f t="shared" ca="1" si="715"/>
        <v>0.88230153974245484</v>
      </c>
      <c r="Y2429" s="75">
        <f t="shared" ca="1" si="716"/>
        <v>0.88230153974245484</v>
      </c>
      <c r="Z2429" s="74">
        <f t="shared" ca="1" si="717"/>
        <v>2.4164548781787096</v>
      </c>
      <c r="AA2429" s="76">
        <f t="shared" ca="1" si="718"/>
        <v>882.30153974245479</v>
      </c>
      <c r="AB2429" s="76">
        <f t="shared" ca="1" si="719"/>
        <v>2416.4548781787098</v>
      </c>
    </row>
    <row r="2430" spans="1:28" x14ac:dyDescent="0.25">
      <c r="A2430" s="2">
        <f t="shared" si="720"/>
        <v>16</v>
      </c>
      <c r="B2430" s="16">
        <f ca="1">VLOOKUP(A2430,PERIODS!$O$4:$P$33,2,FALSE)</f>
        <v>3.3000000000000002E-2</v>
      </c>
      <c r="C2430" s="15"/>
      <c r="D2430" s="18">
        <v>2416</v>
      </c>
      <c r="E2430" s="34">
        <f t="shared" ca="1" si="722"/>
        <v>20087.049444071898</v>
      </c>
      <c r="F2430" s="34">
        <f t="shared" ca="1" si="704"/>
        <v>3300</v>
      </c>
      <c r="G2430" s="69">
        <f t="shared" ca="1" si="708"/>
        <v>0</v>
      </c>
      <c r="H2430" s="34">
        <f t="shared" ca="1" si="709"/>
        <v>250.84056878825723</v>
      </c>
      <c r="I2430" s="34">
        <f t="shared" ca="1" si="710"/>
        <v>3550.8405687882573</v>
      </c>
      <c r="J2430" s="18">
        <f ca="1">SUM(INDIRECT(ADDRESS(ROW(F2430),COLUMN(F2430),4)):INDIRECT(ADDRESS(ROW(F2430)+N$5-1,COLUMN(F2430),4)))</f>
        <v>24300</v>
      </c>
      <c r="K2430" s="18">
        <f t="shared" ca="1" si="711"/>
        <v>16350</v>
      </c>
      <c r="L2430" s="18">
        <f t="shared" ca="1" si="721"/>
        <v>16350</v>
      </c>
      <c r="M2430" s="18">
        <f t="shared" ca="1" si="705"/>
        <v>0</v>
      </c>
      <c r="N2430" s="34">
        <f t="shared" ca="1" si="712"/>
        <v>16536.208875283639</v>
      </c>
      <c r="P2430" s="18">
        <f t="shared" ca="1" si="706"/>
        <v>250.84056878825723</v>
      </c>
      <c r="Q2430" s="47">
        <f ca="1">SUM(L$15:L2430)-SUM(M$15:M2430)</f>
        <v>16350</v>
      </c>
      <c r="R2430" s="47" t="str">
        <f t="shared" ca="1" si="707"/>
        <v>M2433</v>
      </c>
      <c r="S2430" s="40">
        <f t="shared" ca="1" si="713"/>
        <v>0</v>
      </c>
      <c r="T2430" s="46">
        <f t="shared" ca="1" si="714"/>
        <v>12</v>
      </c>
      <c r="X2430" s="74">
        <f t="shared" ca="1" si="715"/>
        <v>0.25084056878825722</v>
      </c>
      <c r="Y2430" s="75">
        <f t="shared" ca="1" si="716"/>
        <v>0.25084056878825722</v>
      </c>
      <c r="Z2430" s="74">
        <f t="shared" ca="1" si="717"/>
        <v>1.2851051821213231</v>
      </c>
      <c r="AA2430" s="76">
        <f t="shared" ca="1" si="718"/>
        <v>250.84056878825723</v>
      </c>
      <c r="AB2430" s="76">
        <f t="shared" ca="1" si="719"/>
        <v>1285.105182121323</v>
      </c>
    </row>
    <row r="2431" spans="1:28" x14ac:dyDescent="0.25">
      <c r="A2431" s="2">
        <f t="shared" si="720"/>
        <v>17</v>
      </c>
      <c r="B2431" s="16">
        <f ca="1">VLOOKUP(A2431,PERIODS!$O$4:$P$33,2,FALSE)</f>
        <v>3.5000000000000003E-2</v>
      </c>
      <c r="C2431" s="15"/>
      <c r="D2431" s="18">
        <v>2417</v>
      </c>
      <c r="E2431" s="34">
        <f t="shared" ca="1" si="722"/>
        <v>16536.208875283639</v>
      </c>
      <c r="F2431" s="34">
        <f t="shared" ca="1" si="704"/>
        <v>3500.0000000000005</v>
      </c>
      <c r="G2431" s="69">
        <f t="shared" ca="1" si="708"/>
        <v>0</v>
      </c>
      <c r="H2431" s="34">
        <f t="shared" ca="1" si="709"/>
        <v>-346.76786247748885</v>
      </c>
      <c r="I2431" s="34">
        <f t="shared" ca="1" si="710"/>
        <v>3153.2321375225115</v>
      </c>
      <c r="J2431" s="18">
        <f ca="1">SUM(INDIRECT(ADDRESS(ROW(F2431),COLUMN(F2431),4)):INDIRECT(ADDRESS(ROW(F2431)+N$5-1,COLUMN(F2431),4)))</f>
        <v>24500.000000000004</v>
      </c>
      <c r="K2431" s="18">
        <f t="shared" ca="1" si="711"/>
        <v>16350</v>
      </c>
      <c r="L2431" s="18">
        <f t="shared" ca="1" si="721"/>
        <v>0</v>
      </c>
      <c r="M2431" s="18">
        <f t="shared" ca="1" si="705"/>
        <v>0</v>
      </c>
      <c r="N2431" s="34">
        <f t="shared" ca="1" si="712"/>
        <v>13382.976737761128</v>
      </c>
      <c r="P2431" s="18">
        <f t="shared" ca="1" si="706"/>
        <v>346.76786247748885</v>
      </c>
      <c r="Q2431" s="47">
        <f ca="1">SUM(L$15:L2431)-SUM(M$15:M2431)</f>
        <v>16350</v>
      </c>
      <c r="R2431" s="47" t="str">
        <f t="shared" ca="1" si="707"/>
        <v>M2434</v>
      </c>
      <c r="S2431" s="40">
        <f t="shared" ca="1" si="713"/>
        <v>0</v>
      </c>
      <c r="T2431" s="46">
        <f t="shared" ca="1" si="714"/>
        <v>99</v>
      </c>
      <c r="X2431" s="74">
        <f t="shared" ca="1" si="715"/>
        <v>-0.34676786247748886</v>
      </c>
      <c r="Y2431" s="75">
        <f t="shared" ca="1" si="716"/>
        <v>-0.34676786247748886</v>
      </c>
      <c r="Z2431" s="74">
        <f t="shared" ca="1" si="717"/>
        <v>0.706969423341125</v>
      </c>
      <c r="AA2431" s="76">
        <f t="shared" ca="1" si="718"/>
        <v>-346.76786247748885</v>
      </c>
      <c r="AB2431" s="76">
        <f t="shared" ca="1" si="719"/>
        <v>706.96942334112498</v>
      </c>
    </row>
    <row r="2432" spans="1:28" x14ac:dyDescent="0.25">
      <c r="A2432" s="2">
        <f t="shared" si="720"/>
        <v>18</v>
      </c>
      <c r="B2432" s="16">
        <f ca="1">VLOOKUP(A2432,PERIODS!$O$4:$P$33,2,FALSE)</f>
        <v>3.5000000000000003E-2</v>
      </c>
      <c r="C2432" s="15"/>
      <c r="D2432" s="18">
        <v>2418</v>
      </c>
      <c r="E2432" s="34">
        <f t="shared" ca="1" si="722"/>
        <v>13382.976737761128</v>
      </c>
      <c r="F2432" s="34">
        <f t="shared" ca="1" si="704"/>
        <v>3500.0000000000005</v>
      </c>
      <c r="G2432" s="69">
        <f t="shared" ca="1" si="708"/>
        <v>0</v>
      </c>
      <c r="H2432" s="34">
        <f t="shared" ca="1" si="709"/>
        <v>-819.89274370039061</v>
      </c>
      <c r="I2432" s="34">
        <f t="shared" ca="1" si="710"/>
        <v>2680.1072562996096</v>
      </c>
      <c r="J2432" s="18">
        <f ca="1">SUM(INDIRECT(ADDRESS(ROW(F2432),COLUMN(F2432),4)):INDIRECT(ADDRESS(ROW(F2432)+N$5-1,COLUMN(F2432),4)))</f>
        <v>24500.000000000004</v>
      </c>
      <c r="K2432" s="18">
        <f t="shared" ca="1" si="711"/>
        <v>16350</v>
      </c>
      <c r="L2432" s="18">
        <f t="shared" ca="1" si="721"/>
        <v>0</v>
      </c>
      <c r="M2432" s="18">
        <f t="shared" ca="1" si="705"/>
        <v>0</v>
      </c>
      <c r="N2432" s="34">
        <f t="shared" ca="1" si="712"/>
        <v>10702.869481461519</v>
      </c>
      <c r="P2432" s="18">
        <f t="shared" ca="1" si="706"/>
        <v>819.89274370039061</v>
      </c>
      <c r="Q2432" s="47">
        <f ca="1">SUM(L$15:L2432)-SUM(M$15:M2432)</f>
        <v>16350</v>
      </c>
      <c r="R2432" s="47" t="str">
        <f t="shared" ca="1" si="707"/>
        <v>M2435</v>
      </c>
      <c r="S2432" s="40">
        <f t="shared" ca="1" si="713"/>
        <v>0</v>
      </c>
      <c r="T2432" s="46">
        <f t="shared" ca="1" si="714"/>
        <v>42</v>
      </c>
      <c r="X2432" s="74">
        <f t="shared" ca="1" si="715"/>
        <v>-0.81989274370039056</v>
      </c>
      <c r="Y2432" s="75">
        <f t="shared" ca="1" si="716"/>
        <v>-0.81989274370039056</v>
      </c>
      <c r="Z2432" s="74">
        <f t="shared" ca="1" si="717"/>
        <v>0.44047889610892693</v>
      </c>
      <c r="AA2432" s="76">
        <f t="shared" ca="1" si="718"/>
        <v>-819.89274370039061</v>
      </c>
      <c r="AB2432" s="76">
        <f t="shared" ca="1" si="719"/>
        <v>440.4788961089269</v>
      </c>
    </row>
    <row r="2433" spans="1:28" x14ac:dyDescent="0.25">
      <c r="A2433" s="2">
        <f t="shared" si="720"/>
        <v>19</v>
      </c>
      <c r="B2433" s="16">
        <f ca="1">VLOOKUP(A2433,PERIODS!$O$4:$P$33,2,FALSE)</f>
        <v>3.5000000000000003E-2</v>
      </c>
      <c r="C2433" s="15"/>
      <c r="D2433" s="18">
        <v>2419</v>
      </c>
      <c r="E2433" s="34">
        <f t="shared" ca="1" si="722"/>
        <v>10702.869481461519</v>
      </c>
      <c r="F2433" s="34">
        <f t="shared" ca="1" si="704"/>
        <v>3500.0000000000005</v>
      </c>
      <c r="G2433" s="69">
        <f t="shared" ca="1" si="708"/>
        <v>0</v>
      </c>
      <c r="H2433" s="34">
        <f t="shared" ca="1" si="709"/>
        <v>263.81840999611512</v>
      </c>
      <c r="I2433" s="34">
        <f t="shared" ca="1" si="710"/>
        <v>3763.8184099961154</v>
      </c>
      <c r="J2433" s="18">
        <f ca="1">SUM(INDIRECT(ADDRESS(ROW(F2433),COLUMN(F2433),4)):INDIRECT(ADDRESS(ROW(F2433)+N$5-1,COLUMN(F2433),4)))</f>
        <v>24500.000000000004</v>
      </c>
      <c r="K2433" s="18">
        <f t="shared" ca="1" si="711"/>
        <v>0</v>
      </c>
      <c r="L2433" s="18">
        <f t="shared" ca="1" si="721"/>
        <v>0</v>
      </c>
      <c r="M2433" s="18">
        <f t="shared" ca="1" si="705"/>
        <v>16350</v>
      </c>
      <c r="N2433" s="34">
        <f t="shared" ca="1" si="712"/>
        <v>23289.051071465405</v>
      </c>
      <c r="P2433" s="18">
        <f t="shared" ca="1" si="706"/>
        <v>263.81840999611512</v>
      </c>
      <c r="Q2433" s="47">
        <f ca="1">SUM(L$15:L2433)-SUM(M$15:M2433)</f>
        <v>0</v>
      </c>
      <c r="R2433" s="47" t="str">
        <f t="shared" ca="1" si="707"/>
        <v>M2436</v>
      </c>
      <c r="S2433" s="40">
        <f t="shared" ca="1" si="713"/>
        <v>0</v>
      </c>
      <c r="T2433" s="46">
        <f t="shared" ca="1" si="714"/>
        <v>85</v>
      </c>
      <c r="X2433" s="74">
        <f t="shared" ca="1" si="715"/>
        <v>0.26381840999611511</v>
      </c>
      <c r="Y2433" s="75">
        <f t="shared" ca="1" si="716"/>
        <v>0.26381840999611511</v>
      </c>
      <c r="Z2433" s="74">
        <f t="shared" ca="1" si="717"/>
        <v>1.3018917643041625</v>
      </c>
      <c r="AA2433" s="76">
        <f t="shared" ca="1" si="718"/>
        <v>263.81840999611512</v>
      </c>
      <c r="AB2433" s="76">
        <f t="shared" ca="1" si="719"/>
        <v>1301.8917643041625</v>
      </c>
    </row>
    <row r="2434" spans="1:28" x14ac:dyDescent="0.25">
      <c r="A2434" s="2">
        <f t="shared" si="720"/>
        <v>20</v>
      </c>
      <c r="B2434" s="16">
        <f ca="1">VLOOKUP(A2434,PERIODS!$O$4:$P$33,2,FALSE)</f>
        <v>3.5000000000000003E-2</v>
      </c>
      <c r="C2434" s="15"/>
      <c r="D2434" s="18">
        <v>2420</v>
      </c>
      <c r="E2434" s="34">
        <f t="shared" ca="1" si="722"/>
        <v>23289.051071465405</v>
      </c>
      <c r="F2434" s="34">
        <f t="shared" ca="1" si="704"/>
        <v>3500.0000000000005</v>
      </c>
      <c r="G2434" s="69">
        <f t="shared" ca="1" si="708"/>
        <v>0</v>
      </c>
      <c r="H2434" s="34">
        <f t="shared" ca="1" si="709"/>
        <v>863.40401714308609</v>
      </c>
      <c r="I2434" s="34">
        <f t="shared" ca="1" si="710"/>
        <v>4363.4040171430861</v>
      </c>
      <c r="J2434" s="18">
        <f ca="1">SUM(INDIRECT(ADDRESS(ROW(F2434),COLUMN(F2434),4)):INDIRECT(ADDRESS(ROW(F2434)+N$5-1,COLUMN(F2434),4)))</f>
        <v>24500.000000000004</v>
      </c>
      <c r="K2434" s="18">
        <f t="shared" ca="1" si="711"/>
        <v>16350</v>
      </c>
      <c r="L2434" s="18">
        <f t="shared" ca="1" si="721"/>
        <v>16350</v>
      </c>
      <c r="M2434" s="18">
        <f t="shared" ca="1" si="705"/>
        <v>0</v>
      </c>
      <c r="N2434" s="34">
        <f t="shared" ca="1" si="712"/>
        <v>18925.647054322319</v>
      </c>
      <c r="P2434" s="18">
        <f t="shared" ca="1" si="706"/>
        <v>863.40401714308609</v>
      </c>
      <c r="Q2434" s="47">
        <f ca="1">SUM(L$15:L2434)-SUM(M$15:M2434)</f>
        <v>16350</v>
      </c>
      <c r="R2434" s="47" t="str">
        <f t="shared" ca="1" si="707"/>
        <v>M2437</v>
      </c>
      <c r="S2434" s="40">
        <f t="shared" ca="1" si="713"/>
        <v>0</v>
      </c>
      <c r="T2434" s="46">
        <f t="shared" ca="1" si="714"/>
        <v>42</v>
      </c>
      <c r="X2434" s="74">
        <f t="shared" ca="1" si="715"/>
        <v>0.86340401714308612</v>
      </c>
      <c r="Y2434" s="75">
        <f t="shared" ca="1" si="716"/>
        <v>0.86340401714308612</v>
      </c>
      <c r="Z2434" s="74">
        <f t="shared" ca="1" si="717"/>
        <v>2.3712186401320827</v>
      </c>
      <c r="AA2434" s="76">
        <f t="shared" ca="1" si="718"/>
        <v>863.40401714308609</v>
      </c>
      <c r="AB2434" s="76">
        <f t="shared" ca="1" si="719"/>
        <v>2371.2186401320828</v>
      </c>
    </row>
    <row r="2435" spans="1:28" x14ac:dyDescent="0.25">
      <c r="A2435" s="2">
        <f t="shared" si="720"/>
        <v>21</v>
      </c>
      <c r="B2435" s="16">
        <f ca="1">VLOOKUP(A2435,PERIODS!$O$4:$P$33,2,FALSE)</f>
        <v>3.5000000000000003E-2</v>
      </c>
      <c r="C2435" s="15"/>
      <c r="D2435" s="18">
        <v>2421</v>
      </c>
      <c r="E2435" s="34">
        <f t="shared" ca="1" si="722"/>
        <v>18925.647054322319</v>
      </c>
      <c r="F2435" s="34">
        <f t="shared" ca="1" si="704"/>
        <v>3500.0000000000005</v>
      </c>
      <c r="G2435" s="69">
        <f t="shared" ca="1" si="708"/>
        <v>0</v>
      </c>
      <c r="H2435" s="34">
        <f t="shared" ca="1" si="709"/>
        <v>827.50840684296884</v>
      </c>
      <c r="I2435" s="34">
        <f t="shared" ca="1" si="710"/>
        <v>4327.5084068429696</v>
      </c>
      <c r="J2435" s="18">
        <f ca="1">SUM(INDIRECT(ADDRESS(ROW(F2435),COLUMN(F2435),4)):INDIRECT(ADDRESS(ROW(F2435)+N$5-1,COLUMN(F2435),4)))</f>
        <v>24500.000000000004</v>
      </c>
      <c r="K2435" s="18">
        <f t="shared" ca="1" si="711"/>
        <v>16350</v>
      </c>
      <c r="L2435" s="18">
        <f t="shared" ca="1" si="721"/>
        <v>0</v>
      </c>
      <c r="M2435" s="18">
        <f t="shared" ca="1" si="705"/>
        <v>0</v>
      </c>
      <c r="N2435" s="34">
        <f t="shared" ca="1" si="712"/>
        <v>14598.138647479349</v>
      </c>
      <c r="P2435" s="18">
        <f t="shared" ca="1" si="706"/>
        <v>827.50840684296884</v>
      </c>
      <c r="Q2435" s="47">
        <f ca="1">SUM(L$15:L2435)-SUM(M$15:M2435)</f>
        <v>16350</v>
      </c>
      <c r="R2435" s="47" t="str">
        <f t="shared" ca="1" si="707"/>
        <v>M2438</v>
      </c>
      <c r="S2435" s="40">
        <f t="shared" ca="1" si="713"/>
        <v>0</v>
      </c>
      <c r="T2435" s="46">
        <f t="shared" ca="1" si="714"/>
        <v>92</v>
      </c>
      <c r="X2435" s="74">
        <f t="shared" ca="1" si="715"/>
        <v>0.82750840684296889</v>
      </c>
      <c r="Y2435" s="75">
        <f t="shared" ca="1" si="716"/>
        <v>0.82750840684296889</v>
      </c>
      <c r="Z2435" s="74">
        <f t="shared" ca="1" si="717"/>
        <v>2.2876118355787693</v>
      </c>
      <c r="AA2435" s="76">
        <f t="shared" ca="1" si="718"/>
        <v>827.50840684296884</v>
      </c>
      <c r="AB2435" s="76">
        <f t="shared" ca="1" si="719"/>
        <v>2287.6118355787694</v>
      </c>
    </row>
    <row r="2436" spans="1:28" x14ac:dyDescent="0.25">
      <c r="A2436" s="2">
        <f t="shared" si="720"/>
        <v>22</v>
      </c>
      <c r="B2436" s="16">
        <f ca="1">VLOOKUP(A2436,PERIODS!$O$4:$P$33,2,FALSE)</f>
        <v>3.5000000000000003E-2</v>
      </c>
      <c r="C2436" s="15"/>
      <c r="D2436" s="18">
        <v>2422</v>
      </c>
      <c r="E2436" s="34">
        <f t="shared" ca="1" si="722"/>
        <v>14598.138647479349</v>
      </c>
      <c r="F2436" s="34">
        <f t="shared" ca="1" si="704"/>
        <v>3500.0000000000005</v>
      </c>
      <c r="G2436" s="69">
        <f t="shared" ca="1" si="708"/>
        <v>0</v>
      </c>
      <c r="H2436" s="34">
        <f t="shared" ca="1" si="709"/>
        <v>1262.2517321352923</v>
      </c>
      <c r="I2436" s="34">
        <f t="shared" ca="1" si="710"/>
        <v>4762.2517321352925</v>
      </c>
      <c r="J2436" s="18">
        <f ca="1">SUM(INDIRECT(ADDRESS(ROW(F2436),COLUMN(F2436),4)):INDIRECT(ADDRESS(ROW(F2436)+N$5-1,COLUMN(F2436),4)))</f>
        <v>25000.000000000004</v>
      </c>
      <c r="K2436" s="18">
        <f t="shared" ca="1" si="711"/>
        <v>16350</v>
      </c>
      <c r="L2436" s="18">
        <f t="shared" ca="1" si="721"/>
        <v>0</v>
      </c>
      <c r="M2436" s="18">
        <f t="shared" ca="1" si="705"/>
        <v>0</v>
      </c>
      <c r="N2436" s="34">
        <f t="shared" ca="1" si="712"/>
        <v>9835.8869153440573</v>
      </c>
      <c r="P2436" s="18">
        <f t="shared" ca="1" si="706"/>
        <v>1262.2517321352923</v>
      </c>
      <c r="Q2436" s="47">
        <f ca="1">SUM(L$15:L2436)-SUM(M$15:M2436)</f>
        <v>16350</v>
      </c>
      <c r="R2436" s="47" t="str">
        <f t="shared" ca="1" si="707"/>
        <v>M2439</v>
      </c>
      <c r="S2436" s="40">
        <f t="shared" ca="1" si="713"/>
        <v>0</v>
      </c>
      <c r="T2436" s="46">
        <f t="shared" ca="1" si="714"/>
        <v>0</v>
      </c>
      <c r="X2436" s="74">
        <f t="shared" ca="1" si="715"/>
        <v>1.2622517321352922</v>
      </c>
      <c r="Y2436" s="75">
        <f t="shared" ca="1" si="716"/>
        <v>1.2622517321352922</v>
      </c>
      <c r="Z2436" s="74">
        <f t="shared" ca="1" si="717"/>
        <v>3.5333687363990411</v>
      </c>
      <c r="AA2436" s="76">
        <f t="shared" ca="1" si="718"/>
        <v>1262.2517321352923</v>
      </c>
      <c r="AB2436" s="76">
        <f t="shared" ca="1" si="719"/>
        <v>3533.3687363990412</v>
      </c>
    </row>
    <row r="2437" spans="1:28" x14ac:dyDescent="0.25">
      <c r="A2437" s="2">
        <f t="shared" si="720"/>
        <v>23</v>
      </c>
      <c r="B2437" s="16">
        <f ca="1">VLOOKUP(A2437,PERIODS!$O$4:$P$33,2,FALSE)</f>
        <v>3.5000000000000003E-2</v>
      </c>
      <c r="C2437" s="15"/>
      <c r="D2437" s="18">
        <v>2423</v>
      </c>
      <c r="E2437" s="34">
        <f t="shared" ca="1" si="722"/>
        <v>9835.8869153440573</v>
      </c>
      <c r="F2437" s="34">
        <f t="shared" ca="1" si="704"/>
        <v>3500.0000000000005</v>
      </c>
      <c r="G2437" s="69">
        <f t="shared" ca="1" si="708"/>
        <v>0</v>
      </c>
      <c r="H2437" s="34">
        <f t="shared" ca="1" si="709"/>
        <v>1272.8968296831699</v>
      </c>
      <c r="I2437" s="34">
        <f t="shared" ca="1" si="710"/>
        <v>4772.8968296831699</v>
      </c>
      <c r="J2437" s="18">
        <f ca="1">SUM(INDIRECT(ADDRESS(ROW(F2437),COLUMN(F2437),4)):INDIRECT(ADDRESS(ROW(F2437)+N$5-1,COLUMN(F2437),4)))</f>
        <v>25500.000000000004</v>
      </c>
      <c r="K2437" s="18">
        <f t="shared" ca="1" si="711"/>
        <v>0</v>
      </c>
      <c r="L2437" s="18">
        <f t="shared" ca="1" si="721"/>
        <v>0</v>
      </c>
      <c r="M2437" s="18">
        <f t="shared" ca="1" si="705"/>
        <v>16350</v>
      </c>
      <c r="N2437" s="34">
        <f t="shared" ca="1" si="712"/>
        <v>21412.990085660887</v>
      </c>
      <c r="P2437" s="18">
        <f t="shared" ca="1" si="706"/>
        <v>1272.8968296831699</v>
      </c>
      <c r="Q2437" s="47">
        <f ca="1">SUM(L$15:L2437)-SUM(M$15:M2437)</f>
        <v>0</v>
      </c>
      <c r="R2437" s="47" t="str">
        <f t="shared" ca="1" si="707"/>
        <v>M2440</v>
      </c>
      <c r="S2437" s="40">
        <f t="shared" ca="1" si="713"/>
        <v>0</v>
      </c>
      <c r="T2437" s="46">
        <f t="shared" ca="1" si="714"/>
        <v>27</v>
      </c>
      <c r="X2437" s="74">
        <f t="shared" ca="1" si="715"/>
        <v>1.27289682968317</v>
      </c>
      <c r="Y2437" s="75">
        <f t="shared" ca="1" si="716"/>
        <v>1.27289682968317</v>
      </c>
      <c r="Z2437" s="74">
        <f t="shared" ca="1" si="717"/>
        <v>3.571182700857582</v>
      </c>
      <c r="AA2437" s="76">
        <f t="shared" ca="1" si="718"/>
        <v>1272.8968296831699</v>
      </c>
      <c r="AB2437" s="76">
        <f t="shared" ca="1" si="719"/>
        <v>3571.1827008575819</v>
      </c>
    </row>
    <row r="2438" spans="1:28" x14ac:dyDescent="0.25">
      <c r="A2438" s="2">
        <f t="shared" si="720"/>
        <v>24</v>
      </c>
      <c r="B2438" s="16">
        <f ca="1">VLOOKUP(A2438,PERIODS!$O$4:$P$33,2,FALSE)</f>
        <v>3.5000000000000003E-2</v>
      </c>
      <c r="C2438" s="15"/>
      <c r="D2438" s="18">
        <v>2424</v>
      </c>
      <c r="E2438" s="34">
        <f t="shared" ca="1" si="722"/>
        <v>21412.990085660887</v>
      </c>
      <c r="F2438" s="34">
        <f t="shared" ca="1" si="704"/>
        <v>3500.0000000000005</v>
      </c>
      <c r="G2438" s="69">
        <f t="shared" ca="1" si="708"/>
        <v>0</v>
      </c>
      <c r="H2438" s="34">
        <f t="shared" ca="1" si="709"/>
        <v>953.14398067726302</v>
      </c>
      <c r="I2438" s="34">
        <f t="shared" ca="1" si="710"/>
        <v>4453.1439806772632</v>
      </c>
      <c r="J2438" s="18">
        <f ca="1">SUM(INDIRECT(ADDRESS(ROW(F2438),COLUMN(F2438),4)):INDIRECT(ADDRESS(ROW(F2438)+N$5-1,COLUMN(F2438),4)))</f>
        <v>26000</v>
      </c>
      <c r="K2438" s="18">
        <f t="shared" ca="1" si="711"/>
        <v>16350</v>
      </c>
      <c r="L2438" s="18">
        <f t="shared" ca="1" si="721"/>
        <v>16350</v>
      </c>
      <c r="M2438" s="18">
        <f t="shared" ca="1" si="705"/>
        <v>0</v>
      </c>
      <c r="N2438" s="34">
        <f t="shared" ca="1" si="712"/>
        <v>16959.846104983626</v>
      </c>
      <c r="P2438" s="18">
        <f t="shared" ca="1" si="706"/>
        <v>953.14398067726302</v>
      </c>
      <c r="Q2438" s="47">
        <f ca="1">SUM(L$15:L2438)-SUM(M$15:M2438)</f>
        <v>16350</v>
      </c>
      <c r="R2438" s="47" t="str">
        <f t="shared" ca="1" si="707"/>
        <v>M2441</v>
      </c>
      <c r="S2438" s="40">
        <f t="shared" ca="1" si="713"/>
        <v>0</v>
      </c>
      <c r="T2438" s="46">
        <f t="shared" ca="1" si="714"/>
        <v>8</v>
      </c>
      <c r="X2438" s="74">
        <f t="shared" ca="1" si="715"/>
        <v>0.95314398067726303</v>
      </c>
      <c r="Y2438" s="75">
        <f t="shared" ca="1" si="716"/>
        <v>0.95314398067726303</v>
      </c>
      <c r="Z2438" s="74">
        <f t="shared" ca="1" si="717"/>
        <v>2.5938518732965741</v>
      </c>
      <c r="AA2438" s="76">
        <f t="shared" ca="1" si="718"/>
        <v>953.14398067726302</v>
      </c>
      <c r="AB2438" s="76">
        <f t="shared" ca="1" si="719"/>
        <v>2593.851873296574</v>
      </c>
    </row>
    <row r="2439" spans="1:28" x14ac:dyDescent="0.25">
      <c r="A2439" s="2">
        <f t="shared" si="720"/>
        <v>25</v>
      </c>
      <c r="B2439" s="16">
        <f ca="1">VLOOKUP(A2439,PERIODS!$O$4:$P$33,2,FALSE)</f>
        <v>3.5000000000000003E-2</v>
      </c>
      <c r="C2439" s="15"/>
      <c r="D2439" s="18">
        <v>2425</v>
      </c>
      <c r="E2439" s="34">
        <f t="shared" ca="1" si="722"/>
        <v>16959.846104983626</v>
      </c>
      <c r="F2439" s="34">
        <f t="shared" ca="1" si="704"/>
        <v>3500.0000000000005</v>
      </c>
      <c r="G2439" s="69">
        <f t="shared" ca="1" si="708"/>
        <v>0</v>
      </c>
      <c r="H2439" s="34">
        <f t="shared" ca="1" si="709"/>
        <v>-264.50776329224328</v>
      </c>
      <c r="I2439" s="34">
        <f t="shared" ca="1" si="710"/>
        <v>3235.492236707757</v>
      </c>
      <c r="J2439" s="18">
        <f ca="1">SUM(INDIRECT(ADDRESS(ROW(F2439),COLUMN(F2439),4)):INDIRECT(ADDRESS(ROW(F2439)+N$5-1,COLUMN(F2439),4)))</f>
        <v>24900</v>
      </c>
      <c r="K2439" s="18">
        <f t="shared" ca="1" si="711"/>
        <v>16350</v>
      </c>
      <c r="L2439" s="18">
        <f t="shared" ca="1" si="721"/>
        <v>0</v>
      </c>
      <c r="M2439" s="18">
        <f t="shared" ca="1" si="705"/>
        <v>0</v>
      </c>
      <c r="N2439" s="34">
        <f t="shared" ca="1" si="712"/>
        <v>13724.35386827587</v>
      </c>
      <c r="P2439" s="18">
        <f t="shared" ca="1" si="706"/>
        <v>264.50776329224328</v>
      </c>
      <c r="Q2439" s="47">
        <f ca="1">SUM(L$15:L2439)-SUM(M$15:M2439)</f>
        <v>16350</v>
      </c>
      <c r="R2439" s="47" t="str">
        <f t="shared" ca="1" si="707"/>
        <v>M2442</v>
      </c>
      <c r="S2439" s="40">
        <f t="shared" ca="1" si="713"/>
        <v>0</v>
      </c>
      <c r="T2439" s="46">
        <f t="shared" ca="1" si="714"/>
        <v>97</v>
      </c>
      <c r="X2439" s="74">
        <f t="shared" ca="1" si="715"/>
        <v>-0.26450776329224329</v>
      </c>
      <c r="Y2439" s="75">
        <f t="shared" ca="1" si="716"/>
        <v>-0.26450776329224329</v>
      </c>
      <c r="Z2439" s="74">
        <f t="shared" ca="1" si="717"/>
        <v>0.76758368986793646</v>
      </c>
      <c r="AA2439" s="76">
        <f t="shared" ca="1" si="718"/>
        <v>-264.50776329224328</v>
      </c>
      <c r="AB2439" s="76">
        <f t="shared" ca="1" si="719"/>
        <v>767.58368986793641</v>
      </c>
    </row>
    <row r="2440" spans="1:28" x14ac:dyDescent="0.25">
      <c r="A2440" s="2">
        <f t="shared" si="720"/>
        <v>26</v>
      </c>
      <c r="B2440" s="16">
        <f ca="1">VLOOKUP(A2440,PERIODS!$O$4:$P$33,2,FALSE)</f>
        <v>3.5000000000000003E-2</v>
      </c>
      <c r="C2440" s="15"/>
      <c r="D2440" s="18">
        <v>2426</v>
      </c>
      <c r="E2440" s="34">
        <f t="shared" ca="1" si="722"/>
        <v>13724.35386827587</v>
      </c>
      <c r="F2440" s="34">
        <f t="shared" ca="1" si="704"/>
        <v>3500.0000000000005</v>
      </c>
      <c r="G2440" s="69">
        <f t="shared" ca="1" si="708"/>
        <v>0</v>
      </c>
      <c r="H2440" s="34">
        <f t="shared" ca="1" si="709"/>
        <v>245.67194417493471</v>
      </c>
      <c r="I2440" s="34">
        <f t="shared" ca="1" si="710"/>
        <v>3745.6719441749351</v>
      </c>
      <c r="J2440" s="18">
        <f ca="1">SUM(INDIRECT(ADDRESS(ROW(F2440),COLUMN(F2440),4)):INDIRECT(ADDRESS(ROW(F2440)+N$5-1,COLUMN(F2440),4)))</f>
        <v>23900</v>
      </c>
      <c r="K2440" s="18">
        <f t="shared" ca="1" si="711"/>
        <v>16350</v>
      </c>
      <c r="L2440" s="18">
        <f t="shared" ca="1" si="721"/>
        <v>0</v>
      </c>
      <c r="M2440" s="18">
        <f t="shared" ca="1" si="705"/>
        <v>0</v>
      </c>
      <c r="N2440" s="34">
        <f t="shared" ca="1" si="712"/>
        <v>9978.6819241009343</v>
      </c>
      <c r="P2440" s="18">
        <f t="shared" ca="1" si="706"/>
        <v>245.67194417493471</v>
      </c>
      <c r="Q2440" s="47">
        <f ca="1">SUM(L$15:L2440)-SUM(M$15:M2440)</f>
        <v>16350</v>
      </c>
      <c r="R2440" s="47" t="str">
        <f t="shared" ca="1" si="707"/>
        <v>M2443</v>
      </c>
      <c r="S2440" s="40">
        <f t="shared" ca="1" si="713"/>
        <v>0</v>
      </c>
      <c r="T2440" s="46">
        <f t="shared" ca="1" si="714"/>
        <v>40</v>
      </c>
      <c r="X2440" s="74">
        <f t="shared" ca="1" si="715"/>
        <v>0.24567194417493471</v>
      </c>
      <c r="Y2440" s="75">
        <f t="shared" ca="1" si="716"/>
        <v>0.24567194417493471</v>
      </c>
      <c r="Z2440" s="74">
        <f t="shared" ca="1" si="717"/>
        <v>1.2784800918974248</v>
      </c>
      <c r="AA2440" s="76">
        <f t="shared" ca="1" si="718"/>
        <v>245.67194417493471</v>
      </c>
      <c r="AB2440" s="76">
        <f t="shared" ca="1" si="719"/>
        <v>1278.4800918974249</v>
      </c>
    </row>
    <row r="2441" spans="1:28" x14ac:dyDescent="0.25">
      <c r="A2441" s="2">
        <f t="shared" si="720"/>
        <v>27</v>
      </c>
      <c r="B2441" s="16">
        <f ca="1">VLOOKUP(A2441,PERIODS!$O$4:$P$33,2,FALSE)</f>
        <v>3.5000000000000003E-2</v>
      </c>
      <c r="C2441" s="15"/>
      <c r="D2441" s="18">
        <v>2427</v>
      </c>
      <c r="E2441" s="34">
        <f t="shared" ca="1" si="722"/>
        <v>9978.6819241009343</v>
      </c>
      <c r="F2441" s="34">
        <f t="shared" ca="1" si="704"/>
        <v>3500.0000000000005</v>
      </c>
      <c r="G2441" s="69">
        <f t="shared" ca="1" si="708"/>
        <v>0</v>
      </c>
      <c r="H2441" s="34">
        <f t="shared" ca="1" si="709"/>
        <v>-316.33822708847259</v>
      </c>
      <c r="I2441" s="34">
        <f t="shared" ca="1" si="710"/>
        <v>3183.6617729115278</v>
      </c>
      <c r="J2441" s="18">
        <f ca="1">SUM(INDIRECT(ADDRESS(ROW(F2441),COLUMN(F2441),4)):INDIRECT(ADDRESS(ROW(F2441)+N$5-1,COLUMN(F2441),4)))</f>
        <v>22900</v>
      </c>
      <c r="K2441" s="18">
        <f t="shared" ca="1" si="711"/>
        <v>0</v>
      </c>
      <c r="L2441" s="18">
        <f t="shared" ca="1" si="721"/>
        <v>0</v>
      </c>
      <c r="M2441" s="18">
        <f t="shared" ca="1" si="705"/>
        <v>16350</v>
      </c>
      <c r="N2441" s="34">
        <f t="shared" ca="1" si="712"/>
        <v>23145.020151189405</v>
      </c>
      <c r="P2441" s="18">
        <f t="shared" ca="1" si="706"/>
        <v>316.33822708847259</v>
      </c>
      <c r="Q2441" s="47">
        <f ca="1">SUM(L$15:L2441)-SUM(M$15:M2441)</f>
        <v>0</v>
      </c>
      <c r="R2441" s="47" t="str">
        <f t="shared" ca="1" si="707"/>
        <v>M2444</v>
      </c>
      <c r="S2441" s="40">
        <f t="shared" ca="1" si="713"/>
        <v>0</v>
      </c>
      <c r="T2441" s="46">
        <f t="shared" ca="1" si="714"/>
        <v>61</v>
      </c>
      <c r="X2441" s="74">
        <f t="shared" ca="1" si="715"/>
        <v>-0.31633822708847259</v>
      </c>
      <c r="Y2441" s="75">
        <f t="shared" ca="1" si="716"/>
        <v>-0.31633822708847259</v>
      </c>
      <c r="Z2441" s="74">
        <f t="shared" ca="1" si="717"/>
        <v>0.7288129042090814</v>
      </c>
      <c r="AA2441" s="76">
        <f t="shared" ca="1" si="718"/>
        <v>-316.33822708847259</v>
      </c>
      <c r="AB2441" s="76">
        <f t="shared" ca="1" si="719"/>
        <v>728.81290420908135</v>
      </c>
    </row>
    <row r="2442" spans="1:28" x14ac:dyDescent="0.25">
      <c r="A2442" s="2">
        <f t="shared" si="720"/>
        <v>28</v>
      </c>
      <c r="B2442" s="16">
        <f ca="1">VLOOKUP(A2442,PERIODS!$O$4:$P$33,2,FALSE)</f>
        <v>0.04</v>
      </c>
      <c r="C2442" s="15"/>
      <c r="D2442" s="18">
        <v>2428</v>
      </c>
      <c r="E2442" s="34">
        <f t="shared" ca="1" si="722"/>
        <v>23145.020151189405</v>
      </c>
      <c r="F2442" s="34">
        <f t="shared" ca="1" si="704"/>
        <v>4000</v>
      </c>
      <c r="G2442" s="69">
        <f t="shared" ca="1" si="708"/>
        <v>0</v>
      </c>
      <c r="H2442" s="34">
        <f t="shared" ca="1" si="709"/>
        <v>491.27932902906861</v>
      </c>
      <c r="I2442" s="34">
        <f t="shared" ca="1" si="710"/>
        <v>4491.2793290290683</v>
      </c>
      <c r="J2442" s="18">
        <f ca="1">SUM(INDIRECT(ADDRESS(ROW(F2442),COLUMN(F2442),4)):INDIRECT(ADDRESS(ROW(F2442)+N$5-1,COLUMN(F2442),4)))</f>
        <v>21900</v>
      </c>
      <c r="K2442" s="18">
        <f t="shared" ca="1" si="711"/>
        <v>0</v>
      </c>
      <c r="L2442" s="18">
        <f t="shared" ca="1" si="721"/>
        <v>0</v>
      </c>
      <c r="M2442" s="18">
        <f t="shared" ca="1" si="705"/>
        <v>0</v>
      </c>
      <c r="N2442" s="34">
        <f t="shared" ca="1" si="712"/>
        <v>18653.740822160336</v>
      </c>
      <c r="P2442" s="18">
        <f t="shared" ca="1" si="706"/>
        <v>491.27932902906861</v>
      </c>
      <c r="Q2442" s="47">
        <f ca="1">SUM(L$15:L2442)-SUM(M$15:M2442)</f>
        <v>0</v>
      </c>
      <c r="R2442" s="47" t="str">
        <f t="shared" ca="1" si="707"/>
        <v>M2445</v>
      </c>
      <c r="S2442" s="40">
        <f t="shared" ca="1" si="713"/>
        <v>0</v>
      </c>
      <c r="T2442" s="46">
        <f t="shared" ca="1" si="714"/>
        <v>73</v>
      </c>
      <c r="X2442" s="74">
        <f t="shared" ca="1" si="715"/>
        <v>0.49127932902906862</v>
      </c>
      <c r="Y2442" s="75">
        <f t="shared" ca="1" si="716"/>
        <v>0.49127932902906862</v>
      </c>
      <c r="Z2442" s="74">
        <f t="shared" ca="1" si="717"/>
        <v>1.6344058258419205</v>
      </c>
      <c r="AA2442" s="76">
        <f t="shared" ca="1" si="718"/>
        <v>491.27932902906861</v>
      </c>
      <c r="AB2442" s="76">
        <f t="shared" ca="1" si="719"/>
        <v>1634.4058258419204</v>
      </c>
    </row>
    <row r="2443" spans="1:28" x14ac:dyDescent="0.25">
      <c r="A2443" s="2">
        <f t="shared" si="720"/>
        <v>29</v>
      </c>
      <c r="B2443" s="16">
        <f ca="1">VLOOKUP(A2443,PERIODS!$O$4:$P$33,2,FALSE)</f>
        <v>0.04</v>
      </c>
      <c r="C2443" s="15"/>
      <c r="D2443" s="18">
        <v>2429</v>
      </c>
      <c r="E2443" s="34">
        <f t="shared" ca="1" si="722"/>
        <v>18653.740822160336</v>
      </c>
      <c r="F2443" s="34">
        <f t="shared" ca="1" si="704"/>
        <v>4000</v>
      </c>
      <c r="G2443" s="69">
        <f t="shared" ca="1" si="708"/>
        <v>0</v>
      </c>
      <c r="H2443" s="34">
        <f t="shared" ca="1" si="709"/>
        <v>1026.0434803190562</v>
      </c>
      <c r="I2443" s="34">
        <f t="shared" ca="1" si="710"/>
        <v>5026.0434803190565</v>
      </c>
      <c r="J2443" s="18">
        <f ca="1">SUM(INDIRECT(ADDRESS(ROW(F2443),COLUMN(F2443),4)):INDIRECT(ADDRESS(ROW(F2443)+N$5-1,COLUMN(F2443),4)))</f>
        <v>21200</v>
      </c>
      <c r="K2443" s="18">
        <f t="shared" ca="1" si="711"/>
        <v>16350</v>
      </c>
      <c r="L2443" s="18">
        <f t="shared" ca="1" si="721"/>
        <v>16350</v>
      </c>
      <c r="M2443" s="18">
        <f t="shared" ca="1" si="705"/>
        <v>0</v>
      </c>
      <c r="N2443" s="34">
        <f t="shared" ca="1" si="712"/>
        <v>13627.69734184128</v>
      </c>
      <c r="P2443" s="18">
        <f t="shared" ca="1" si="706"/>
        <v>1026.0434803190562</v>
      </c>
      <c r="Q2443" s="47">
        <f ca="1">SUM(L$15:L2443)-SUM(M$15:M2443)</f>
        <v>16350</v>
      </c>
      <c r="R2443" s="47" t="str">
        <f t="shared" ca="1" si="707"/>
        <v>M2446</v>
      </c>
      <c r="S2443" s="40">
        <f t="shared" ca="1" si="713"/>
        <v>0</v>
      </c>
      <c r="T2443" s="46">
        <f t="shared" ca="1" si="714"/>
        <v>28</v>
      </c>
      <c r="X2443" s="74">
        <f t="shared" ca="1" si="715"/>
        <v>1.0260434803190563</v>
      </c>
      <c r="Y2443" s="75">
        <f t="shared" ca="1" si="716"/>
        <v>1.0260434803190563</v>
      </c>
      <c r="Z2443" s="74">
        <f t="shared" ca="1" si="717"/>
        <v>2.7900052577202858</v>
      </c>
      <c r="AA2443" s="76">
        <f t="shared" ca="1" si="718"/>
        <v>1026.0434803190562</v>
      </c>
      <c r="AB2443" s="76">
        <f t="shared" ca="1" si="719"/>
        <v>2790.005257720286</v>
      </c>
    </row>
    <row r="2444" spans="1:28" x14ac:dyDescent="0.25">
      <c r="A2444" s="2">
        <f t="shared" si="720"/>
        <v>30</v>
      </c>
      <c r="B2444" s="16">
        <f ca="1">VLOOKUP(A2444,PERIODS!$O$4:$P$33,2,FALSE)</f>
        <v>0.04</v>
      </c>
      <c r="C2444" s="15"/>
      <c r="D2444" s="18">
        <v>2430</v>
      </c>
      <c r="E2444" s="34">
        <f t="shared" ca="1" si="722"/>
        <v>13627.69734184128</v>
      </c>
      <c r="F2444" s="34">
        <f t="shared" ca="1" si="704"/>
        <v>4000</v>
      </c>
      <c r="G2444" s="69">
        <f t="shared" ca="1" si="708"/>
        <v>0</v>
      </c>
      <c r="H2444" s="34">
        <f t="shared" ca="1" si="709"/>
        <v>1169.2422732600305</v>
      </c>
      <c r="I2444" s="34">
        <f t="shared" ca="1" si="710"/>
        <v>5169.2422732600307</v>
      </c>
      <c r="J2444" s="18">
        <f ca="1">SUM(INDIRECT(ADDRESS(ROW(F2444),COLUMN(F2444),4)):INDIRECT(ADDRESS(ROW(F2444)+N$5-1,COLUMN(F2444),4)))</f>
        <v>20500</v>
      </c>
      <c r="K2444" s="18">
        <f t="shared" ca="1" si="711"/>
        <v>16350</v>
      </c>
      <c r="L2444" s="18">
        <f t="shared" ca="1" si="721"/>
        <v>0</v>
      </c>
      <c r="M2444" s="18">
        <f t="shared" ca="1" si="705"/>
        <v>0</v>
      </c>
      <c r="N2444" s="34">
        <f t="shared" ca="1" si="712"/>
        <v>8458.4550685812501</v>
      </c>
      <c r="P2444" s="18">
        <f t="shared" ca="1" si="706"/>
        <v>1169.2422732600305</v>
      </c>
      <c r="Q2444" s="47">
        <f ca="1">SUM(L$15:L2444)-SUM(M$15:M2444)</f>
        <v>16350</v>
      </c>
      <c r="R2444" s="47" t="str">
        <f t="shared" ca="1" si="707"/>
        <v>M2447</v>
      </c>
      <c r="S2444" s="40">
        <f t="shared" ca="1" si="713"/>
        <v>0</v>
      </c>
      <c r="T2444" s="46">
        <f t="shared" ca="1" si="714"/>
        <v>67</v>
      </c>
      <c r="X2444" s="74">
        <f t="shared" ca="1" si="715"/>
        <v>1.1692422732600305</v>
      </c>
      <c r="Y2444" s="75">
        <f t="shared" ca="1" si="716"/>
        <v>1.1692422732600305</v>
      </c>
      <c r="Z2444" s="74">
        <f t="shared" ca="1" si="717"/>
        <v>3.2195521732699603</v>
      </c>
      <c r="AA2444" s="76">
        <f t="shared" ca="1" si="718"/>
        <v>1169.2422732600305</v>
      </c>
      <c r="AB2444" s="76">
        <f t="shared" ca="1" si="719"/>
        <v>3219.5521732699603</v>
      </c>
    </row>
    <row r="2445" spans="1:28" x14ac:dyDescent="0.25">
      <c r="A2445" s="2">
        <f t="shared" si="720"/>
        <v>1</v>
      </c>
      <c r="B2445" s="16">
        <f ca="1">VLOOKUP(A2445,PERIODS!$O$4:$P$33,2,FALSE)</f>
        <v>2.4E-2</v>
      </c>
      <c r="C2445" s="15"/>
      <c r="D2445" s="18">
        <v>2431</v>
      </c>
      <c r="E2445" s="34">
        <f t="shared" ca="1" si="722"/>
        <v>8458.4550685812501</v>
      </c>
      <c r="F2445" s="34">
        <f t="shared" ca="1" si="704"/>
        <v>2400</v>
      </c>
      <c r="G2445" s="69">
        <f t="shared" ca="1" si="708"/>
        <v>0</v>
      </c>
      <c r="H2445" s="34">
        <f t="shared" ca="1" si="709"/>
        <v>645.83830568003134</v>
      </c>
      <c r="I2445" s="34">
        <f t="shared" ca="1" si="710"/>
        <v>3045.8383056800312</v>
      </c>
      <c r="J2445" s="18">
        <f ca="1">SUM(INDIRECT(ADDRESS(ROW(F2445),COLUMN(F2445),4)):INDIRECT(ADDRESS(ROW(F2445)+N$5-1,COLUMN(F2445),4)))</f>
        <v>19800</v>
      </c>
      <c r="K2445" s="18">
        <f t="shared" ca="1" si="711"/>
        <v>16350</v>
      </c>
      <c r="L2445" s="18">
        <f t="shared" ca="1" si="721"/>
        <v>0</v>
      </c>
      <c r="M2445" s="18">
        <f t="shared" ca="1" si="705"/>
        <v>0</v>
      </c>
      <c r="N2445" s="34">
        <f t="shared" ca="1" si="712"/>
        <v>5412.6167629012189</v>
      </c>
      <c r="P2445" s="18">
        <f t="shared" ca="1" si="706"/>
        <v>645.83830568003134</v>
      </c>
      <c r="Q2445" s="47">
        <f ca="1">SUM(L$15:L2445)-SUM(M$15:M2445)</f>
        <v>16350</v>
      </c>
      <c r="R2445" s="47" t="str">
        <f t="shared" ca="1" si="707"/>
        <v>M2448</v>
      </c>
      <c r="S2445" s="40">
        <f t="shared" ca="1" si="713"/>
        <v>0</v>
      </c>
      <c r="T2445" s="46">
        <f t="shared" ca="1" si="714"/>
        <v>49</v>
      </c>
      <c r="X2445" s="74">
        <f t="shared" ca="1" si="715"/>
        <v>0.64583830568003131</v>
      </c>
      <c r="Y2445" s="75">
        <f t="shared" ca="1" si="716"/>
        <v>0.64583830568003131</v>
      </c>
      <c r="Z2445" s="74">
        <f t="shared" ca="1" si="717"/>
        <v>1.9075854989341148</v>
      </c>
      <c r="AA2445" s="76">
        <f t="shared" ca="1" si="718"/>
        <v>645.83830568003134</v>
      </c>
      <c r="AB2445" s="76">
        <f t="shared" ca="1" si="719"/>
        <v>1907.5854989341149</v>
      </c>
    </row>
    <row r="2446" spans="1:28" x14ac:dyDescent="0.25">
      <c r="A2446" s="2">
        <f t="shared" si="720"/>
        <v>2</v>
      </c>
      <c r="B2446" s="16">
        <f ca="1">VLOOKUP(A2446,PERIODS!$O$4:$P$33,2,FALSE)</f>
        <v>2.5000000000000001E-2</v>
      </c>
      <c r="C2446" s="15"/>
      <c r="D2446" s="18">
        <v>2432</v>
      </c>
      <c r="E2446" s="34">
        <f t="shared" ca="1" si="722"/>
        <v>5412.6167629012189</v>
      </c>
      <c r="F2446" s="34">
        <f t="shared" ca="1" si="704"/>
        <v>2500</v>
      </c>
      <c r="G2446" s="69">
        <f t="shared" ca="1" si="708"/>
        <v>0</v>
      </c>
      <c r="H2446" s="34">
        <f t="shared" ca="1" si="709"/>
        <v>-4.3442327451516753</v>
      </c>
      <c r="I2446" s="34">
        <f t="shared" ca="1" si="710"/>
        <v>2495.6557672548483</v>
      </c>
      <c r="J2446" s="18">
        <f ca="1">SUM(INDIRECT(ADDRESS(ROW(F2446),COLUMN(F2446),4)):INDIRECT(ADDRESS(ROW(F2446)+N$5-1,COLUMN(F2446),4)))</f>
        <v>20700</v>
      </c>
      <c r="K2446" s="18">
        <f t="shared" ca="1" si="711"/>
        <v>0</v>
      </c>
      <c r="L2446" s="18">
        <f t="shared" ca="1" si="721"/>
        <v>0</v>
      </c>
      <c r="M2446" s="18">
        <f t="shared" ca="1" si="705"/>
        <v>16350</v>
      </c>
      <c r="N2446" s="34">
        <f t="shared" ca="1" si="712"/>
        <v>19266.960995646372</v>
      </c>
      <c r="P2446" s="18">
        <f t="shared" ca="1" si="706"/>
        <v>4.3442327451516753</v>
      </c>
      <c r="Q2446" s="47">
        <f ca="1">SUM(L$15:L2446)-SUM(M$15:M2446)</f>
        <v>0</v>
      </c>
      <c r="R2446" s="47" t="str">
        <f t="shared" ca="1" si="707"/>
        <v>M2449</v>
      </c>
      <c r="S2446" s="40">
        <f t="shared" ca="1" si="713"/>
        <v>0</v>
      </c>
      <c r="T2446" s="46">
        <f t="shared" ca="1" si="714"/>
        <v>25</v>
      </c>
      <c r="X2446" s="74">
        <f t="shared" ca="1" si="715"/>
        <v>-4.3442327451516756E-3</v>
      </c>
      <c r="Y2446" s="75">
        <f t="shared" ca="1" si="716"/>
        <v>-4.3442327451516756E-3</v>
      </c>
      <c r="Z2446" s="74">
        <f t="shared" ca="1" si="717"/>
        <v>0.99566518978442831</v>
      </c>
      <c r="AA2446" s="76">
        <f t="shared" ca="1" si="718"/>
        <v>-4.3442327451516753</v>
      </c>
      <c r="AB2446" s="76">
        <f t="shared" ca="1" si="719"/>
        <v>995.66518978442832</v>
      </c>
    </row>
    <row r="2447" spans="1:28" x14ac:dyDescent="0.25">
      <c r="A2447" s="2">
        <f t="shared" si="720"/>
        <v>3</v>
      </c>
      <c r="B2447" s="16">
        <f ca="1">VLOOKUP(A2447,PERIODS!$O$4:$P$33,2,FALSE)</f>
        <v>2.5000000000000001E-2</v>
      </c>
      <c r="C2447" s="15"/>
      <c r="D2447" s="18">
        <v>2433</v>
      </c>
      <c r="E2447" s="34">
        <f t="shared" ca="1" si="722"/>
        <v>19266.960995646372</v>
      </c>
      <c r="F2447" s="34">
        <f t="shared" ref="F2447:F2510" ca="1" si="723">F$2*B2447</f>
        <v>2500</v>
      </c>
      <c r="G2447" s="69">
        <f t="shared" ca="1" si="708"/>
        <v>0</v>
      </c>
      <c r="H2447" s="34">
        <f t="shared" ca="1" si="709"/>
        <v>81.879695606402208</v>
      </c>
      <c r="I2447" s="34">
        <f t="shared" ca="1" si="710"/>
        <v>2581.879695606402</v>
      </c>
      <c r="J2447" s="18">
        <f ca="1">SUM(INDIRECT(ADDRESS(ROW(F2447),COLUMN(F2447),4)):INDIRECT(ADDRESS(ROW(F2447)+N$5-1,COLUMN(F2447),4)))</f>
        <v>21500</v>
      </c>
      <c r="K2447" s="18">
        <f t="shared" ca="1" si="711"/>
        <v>16350</v>
      </c>
      <c r="L2447" s="18">
        <f t="shared" ca="1" si="721"/>
        <v>16350</v>
      </c>
      <c r="M2447" s="18">
        <f t="shared" ref="M2447:M2510" ca="1" si="724">SUMIF($R$15:$R$8014,ADDRESS(ROW(M2447),COLUMN(M2447),4),$L$15:$L$8014)</f>
        <v>0</v>
      </c>
      <c r="N2447" s="34">
        <f t="shared" ca="1" si="712"/>
        <v>16685.081300039968</v>
      </c>
      <c r="P2447" s="18">
        <f t="shared" ref="P2447:P2510" ca="1" si="725">ABS(H2447)</f>
        <v>81.879695606402208</v>
      </c>
      <c r="Q2447" s="47">
        <f ca="1">SUM(L$15:L2447)-SUM(M$15:M2447)</f>
        <v>16350</v>
      </c>
      <c r="R2447" s="47" t="str">
        <f t="shared" ref="R2447:R2510" ca="1" si="726">ADDRESS(ROW(M2447)+$N$3+RANDBETWEEN(-$N$4,$N$4),COLUMN(M2447),4)</f>
        <v>M2450</v>
      </c>
      <c r="S2447" s="40">
        <f t="shared" ca="1" si="713"/>
        <v>0</v>
      </c>
      <c r="T2447" s="46">
        <f t="shared" ca="1" si="714"/>
        <v>12</v>
      </c>
      <c r="X2447" s="74">
        <f t="shared" ca="1" si="715"/>
        <v>8.1879695606402209E-2</v>
      </c>
      <c r="Y2447" s="75">
        <f t="shared" ca="1" si="716"/>
        <v>8.1879695606402209E-2</v>
      </c>
      <c r="Z2447" s="74">
        <f t="shared" ca="1" si="717"/>
        <v>1.0853252325812361</v>
      </c>
      <c r="AA2447" s="76">
        <f t="shared" ca="1" si="718"/>
        <v>81.879695606402208</v>
      </c>
      <c r="AB2447" s="76">
        <f t="shared" ca="1" si="719"/>
        <v>1085.3252325812362</v>
      </c>
    </row>
    <row r="2448" spans="1:28" x14ac:dyDescent="0.25">
      <c r="A2448" s="2">
        <f t="shared" si="720"/>
        <v>4</v>
      </c>
      <c r="B2448" s="16">
        <f ca="1">VLOOKUP(A2448,PERIODS!$O$4:$P$33,2,FALSE)</f>
        <v>2.5000000000000001E-2</v>
      </c>
      <c r="C2448" s="15"/>
      <c r="D2448" s="18">
        <v>2434</v>
      </c>
      <c r="E2448" s="34">
        <f t="shared" ca="1" si="722"/>
        <v>16685.081300039968</v>
      </c>
      <c r="F2448" s="34">
        <f t="shared" ca="1" si="723"/>
        <v>2500</v>
      </c>
      <c r="G2448" s="69">
        <f t="shared" ref="G2448:G2511" ca="1" si="727">((2*RAND()*$F$5)-$F$5)*E2448</f>
        <v>0</v>
      </c>
      <c r="H2448" s="34">
        <f t="shared" ref="H2448:H2511" ca="1" si="728">IF($S$3="NORM",AA2448,IF($S$3="LOGNORM",AB2448,0))</f>
        <v>-638.03052348031406</v>
      </c>
      <c r="I2448" s="34">
        <f t="shared" ref="I2448:I2511" ca="1" si="729">IF(F2448+H2448&lt;0,0,F2448+H2448)</f>
        <v>1861.9694765196859</v>
      </c>
      <c r="J2448" s="18">
        <f ca="1">SUM(INDIRECT(ADDRESS(ROW(F2448),COLUMN(F2448),4)):INDIRECT(ADDRESS(ROW(F2448)+N$5-1,COLUMN(F2448),4)))</f>
        <v>22300</v>
      </c>
      <c r="K2448" s="18">
        <f t="shared" ref="K2448:K2511" ca="1" si="730">Q2448</f>
        <v>16350</v>
      </c>
      <c r="L2448" s="18">
        <f t="shared" ca="1" si="721"/>
        <v>0</v>
      </c>
      <c r="M2448" s="18">
        <f t="shared" ca="1" si="724"/>
        <v>0</v>
      </c>
      <c r="N2448" s="34">
        <f t="shared" ref="N2448:N2511" ca="1" si="731">E2448+G2448-I2448+M2448-S2448</f>
        <v>14823.111823520283</v>
      </c>
      <c r="P2448" s="18">
        <f t="shared" ca="1" si="725"/>
        <v>638.03052348031406</v>
      </c>
      <c r="Q2448" s="47">
        <f ca="1">SUM(L$15:L2448)-SUM(M$15:M2448)</f>
        <v>16350</v>
      </c>
      <c r="R2448" s="47" t="str">
        <f t="shared" ca="1" si="726"/>
        <v>M2451</v>
      </c>
      <c r="S2448" s="40">
        <f t="shared" ref="S2448:S2511" ca="1" si="732">IF(T2448&gt;N$6*100,M2448,0)</f>
        <v>0</v>
      </c>
      <c r="T2448" s="46">
        <f t="shared" ref="T2448:T2511" ca="1" si="733">RANDBETWEEN(0,100)</f>
        <v>24</v>
      </c>
      <c r="X2448" s="74">
        <f t="shared" ref="X2448:X2511" ca="1" si="734">NORMINV(RAND(),0,1)</f>
        <v>-0.63803052348031408</v>
      </c>
      <c r="Y2448" s="75">
        <f t="shared" ref="Y2448:Y2511" ca="1" si="735">IF(AND(X2448&gt;$F$6,$F$6&gt;0),$F$6,X2448)</f>
        <v>-0.63803052348031408</v>
      </c>
      <c r="Z2448" s="74">
        <f t="shared" ref="Z2448:Z2511" ca="1" si="736">EXP(Y2448)</f>
        <v>0.52833193740377893</v>
      </c>
      <c r="AA2448" s="76">
        <f t="shared" ref="AA2448:AA2511" ca="1" si="737">$F$3*Y2448</f>
        <v>-638.03052348031406</v>
      </c>
      <c r="AB2448" s="76">
        <f t="shared" ref="AB2448:AB2511" ca="1" si="738">$F$3*Z2448</f>
        <v>528.33193740377897</v>
      </c>
    </row>
    <row r="2449" spans="1:28" x14ac:dyDescent="0.25">
      <c r="A2449" s="2">
        <f t="shared" ref="A2449:A2512" si="739">IF(AND(A2448=12,OR(A$14="MS",A$14="M0")),1,IF(AND(A2448=4,OR(A$14="WS",A$14="W0")),1,IF(AND(A2448=30,OR(A$14="DS",A$14="D0")),1,A2448+1)))</f>
        <v>5</v>
      </c>
      <c r="B2449" s="16">
        <f ca="1">VLOOKUP(A2449,PERIODS!$O$4:$P$33,2,FALSE)</f>
        <v>3.3000000000000002E-2</v>
      </c>
      <c r="C2449" s="15"/>
      <c r="D2449" s="18">
        <v>2435</v>
      </c>
      <c r="E2449" s="34">
        <f t="shared" ca="1" si="722"/>
        <v>14823.111823520283</v>
      </c>
      <c r="F2449" s="34">
        <f t="shared" ca="1" si="723"/>
        <v>3300</v>
      </c>
      <c r="G2449" s="69">
        <f t="shared" ca="1" si="727"/>
        <v>0</v>
      </c>
      <c r="H2449" s="34">
        <f t="shared" ca="1" si="728"/>
        <v>-1842.0115800577591</v>
      </c>
      <c r="I2449" s="34">
        <f t="shared" ca="1" si="729"/>
        <v>1457.9884199422409</v>
      </c>
      <c r="J2449" s="18">
        <f ca="1">SUM(INDIRECT(ADDRESS(ROW(F2449),COLUMN(F2449),4)):INDIRECT(ADDRESS(ROW(F2449)+N$5-1,COLUMN(F2449),4)))</f>
        <v>23100</v>
      </c>
      <c r="K2449" s="18">
        <f t="shared" ca="1" si="730"/>
        <v>16350</v>
      </c>
      <c r="L2449" s="18">
        <f t="shared" ref="L2449:L2512" ca="1" si="740">IF((E2449+K2448)&lt;J2449,N$2,0)</f>
        <v>0</v>
      </c>
      <c r="M2449" s="18">
        <f t="shared" ca="1" si="724"/>
        <v>0</v>
      </c>
      <c r="N2449" s="34">
        <f t="shared" ca="1" si="731"/>
        <v>13365.123403578042</v>
      </c>
      <c r="P2449" s="18">
        <f t="shared" ca="1" si="725"/>
        <v>1842.0115800577591</v>
      </c>
      <c r="Q2449" s="47">
        <f ca="1">SUM(L$15:L2449)-SUM(M$15:M2449)</f>
        <v>16350</v>
      </c>
      <c r="R2449" s="47" t="str">
        <f t="shared" ca="1" si="726"/>
        <v>M2452</v>
      </c>
      <c r="S2449" s="40">
        <f t="shared" ca="1" si="732"/>
        <v>0</v>
      </c>
      <c r="T2449" s="46">
        <f t="shared" ca="1" si="733"/>
        <v>20</v>
      </c>
      <c r="X2449" s="74">
        <f t="shared" ca="1" si="734"/>
        <v>-1.8420115800577592</v>
      </c>
      <c r="Y2449" s="75">
        <f t="shared" ca="1" si="735"/>
        <v>-1.8420115800577592</v>
      </c>
      <c r="Z2449" s="74">
        <f t="shared" ca="1" si="736"/>
        <v>0.15849827324812221</v>
      </c>
      <c r="AA2449" s="76">
        <f t="shared" ca="1" si="737"/>
        <v>-1842.0115800577591</v>
      </c>
      <c r="AB2449" s="76">
        <f t="shared" ca="1" si="738"/>
        <v>158.49827324812222</v>
      </c>
    </row>
    <row r="2450" spans="1:28" x14ac:dyDescent="0.25">
      <c r="A2450" s="2">
        <f t="shared" si="739"/>
        <v>6</v>
      </c>
      <c r="B2450" s="16">
        <f ca="1">VLOOKUP(A2450,PERIODS!$O$4:$P$33,2,FALSE)</f>
        <v>3.3000000000000002E-2</v>
      </c>
      <c r="C2450" s="15"/>
      <c r="D2450" s="18">
        <v>2436</v>
      </c>
      <c r="E2450" s="34">
        <f t="shared" ca="1" si="722"/>
        <v>13365.123403578042</v>
      </c>
      <c r="F2450" s="34">
        <f t="shared" ca="1" si="723"/>
        <v>3300</v>
      </c>
      <c r="G2450" s="69">
        <f t="shared" ca="1" si="727"/>
        <v>0</v>
      </c>
      <c r="H2450" s="34">
        <f t="shared" ca="1" si="728"/>
        <v>-345.48559964306457</v>
      </c>
      <c r="I2450" s="34">
        <f t="shared" ca="1" si="729"/>
        <v>2954.5144003569353</v>
      </c>
      <c r="J2450" s="18">
        <f ca="1">SUM(INDIRECT(ADDRESS(ROW(F2450),COLUMN(F2450),4)):INDIRECT(ADDRESS(ROW(F2450)+N$5-1,COLUMN(F2450),4)))</f>
        <v>23100</v>
      </c>
      <c r="K2450" s="18">
        <f t="shared" ca="1" si="730"/>
        <v>0</v>
      </c>
      <c r="L2450" s="18">
        <f t="shared" ca="1" si="740"/>
        <v>0</v>
      </c>
      <c r="M2450" s="18">
        <f t="shared" ca="1" si="724"/>
        <v>16350</v>
      </c>
      <c r="N2450" s="34">
        <f t="shared" ca="1" si="731"/>
        <v>26760.609003221107</v>
      </c>
      <c r="P2450" s="18">
        <f t="shared" ca="1" si="725"/>
        <v>345.48559964306457</v>
      </c>
      <c r="Q2450" s="47">
        <f ca="1">SUM(L$15:L2450)-SUM(M$15:M2450)</f>
        <v>0</v>
      </c>
      <c r="R2450" s="47" t="str">
        <f t="shared" ca="1" si="726"/>
        <v>M2453</v>
      </c>
      <c r="S2450" s="40">
        <f t="shared" ca="1" si="732"/>
        <v>0</v>
      </c>
      <c r="T2450" s="46">
        <f t="shared" ca="1" si="733"/>
        <v>54</v>
      </c>
      <c r="X2450" s="74">
        <f t="shared" ca="1" si="734"/>
        <v>-0.34548559964306458</v>
      </c>
      <c r="Y2450" s="75">
        <f t="shared" ca="1" si="735"/>
        <v>-0.34548559964306458</v>
      </c>
      <c r="Z2450" s="74">
        <f t="shared" ca="1" si="736"/>
        <v>0.7078765254050936</v>
      </c>
      <c r="AA2450" s="76">
        <f t="shared" ca="1" si="737"/>
        <v>-345.48559964306457</v>
      </c>
      <c r="AB2450" s="76">
        <f t="shared" ca="1" si="738"/>
        <v>707.87652540509362</v>
      </c>
    </row>
    <row r="2451" spans="1:28" x14ac:dyDescent="0.25">
      <c r="A2451" s="2">
        <f t="shared" si="739"/>
        <v>7</v>
      </c>
      <c r="B2451" s="16">
        <f ca="1">VLOOKUP(A2451,PERIODS!$O$4:$P$33,2,FALSE)</f>
        <v>3.3000000000000002E-2</v>
      </c>
      <c r="C2451" s="15"/>
      <c r="D2451" s="18">
        <v>2437</v>
      </c>
      <c r="E2451" s="34">
        <f t="shared" ca="1" si="722"/>
        <v>26760.609003221107</v>
      </c>
      <c r="F2451" s="34">
        <f t="shared" ca="1" si="723"/>
        <v>3300</v>
      </c>
      <c r="G2451" s="69">
        <f t="shared" ca="1" si="727"/>
        <v>0</v>
      </c>
      <c r="H2451" s="34">
        <f t="shared" ca="1" si="728"/>
        <v>10.512781032583019</v>
      </c>
      <c r="I2451" s="34">
        <f t="shared" ca="1" si="729"/>
        <v>3310.512781032583</v>
      </c>
      <c r="J2451" s="18">
        <f ca="1">SUM(INDIRECT(ADDRESS(ROW(F2451),COLUMN(F2451),4)):INDIRECT(ADDRESS(ROW(F2451)+N$5-1,COLUMN(F2451),4)))</f>
        <v>23100</v>
      </c>
      <c r="K2451" s="18">
        <f t="shared" ca="1" si="730"/>
        <v>0</v>
      </c>
      <c r="L2451" s="18">
        <f t="shared" ca="1" si="740"/>
        <v>0</v>
      </c>
      <c r="M2451" s="18">
        <f t="shared" ca="1" si="724"/>
        <v>0</v>
      </c>
      <c r="N2451" s="34">
        <f t="shared" ca="1" si="731"/>
        <v>23450.096222188524</v>
      </c>
      <c r="P2451" s="18">
        <f t="shared" ca="1" si="725"/>
        <v>10.512781032583019</v>
      </c>
      <c r="Q2451" s="47">
        <f ca="1">SUM(L$15:L2451)-SUM(M$15:M2451)</f>
        <v>0</v>
      </c>
      <c r="R2451" s="47" t="str">
        <f t="shared" ca="1" si="726"/>
        <v>M2454</v>
      </c>
      <c r="S2451" s="40">
        <f t="shared" ca="1" si="732"/>
        <v>0</v>
      </c>
      <c r="T2451" s="46">
        <f t="shared" ca="1" si="733"/>
        <v>29</v>
      </c>
      <c r="X2451" s="74">
        <f t="shared" ca="1" si="734"/>
        <v>1.051278103258302E-2</v>
      </c>
      <c r="Y2451" s="75">
        <f t="shared" ca="1" si="735"/>
        <v>1.051278103258302E-2</v>
      </c>
      <c r="Z2451" s="74">
        <f t="shared" ca="1" si="736"/>
        <v>1.0105682344680182</v>
      </c>
      <c r="AA2451" s="76">
        <f t="shared" ca="1" si="737"/>
        <v>10.512781032583019</v>
      </c>
      <c r="AB2451" s="76">
        <f t="shared" ca="1" si="738"/>
        <v>1010.5682344680182</v>
      </c>
    </row>
    <row r="2452" spans="1:28" x14ac:dyDescent="0.25">
      <c r="A2452" s="2">
        <f t="shared" si="739"/>
        <v>8</v>
      </c>
      <c r="B2452" s="16">
        <f ca="1">VLOOKUP(A2452,PERIODS!$O$4:$P$33,2,FALSE)</f>
        <v>3.3000000000000002E-2</v>
      </c>
      <c r="C2452" s="15"/>
      <c r="D2452" s="18">
        <v>2438</v>
      </c>
      <c r="E2452" s="34">
        <f t="shared" ca="1" si="722"/>
        <v>23450.096222188524</v>
      </c>
      <c r="F2452" s="34">
        <f t="shared" ca="1" si="723"/>
        <v>3300</v>
      </c>
      <c r="G2452" s="69">
        <f t="shared" ca="1" si="727"/>
        <v>0</v>
      </c>
      <c r="H2452" s="34">
        <f t="shared" ca="1" si="728"/>
        <v>-1933.0572976273904</v>
      </c>
      <c r="I2452" s="34">
        <f t="shared" ca="1" si="729"/>
        <v>1366.9427023726096</v>
      </c>
      <c r="J2452" s="18">
        <f ca="1">SUM(INDIRECT(ADDRESS(ROW(F2452),COLUMN(F2452),4)):INDIRECT(ADDRESS(ROW(F2452)+N$5-1,COLUMN(F2452),4)))</f>
        <v>23100</v>
      </c>
      <c r="K2452" s="18">
        <f t="shared" ca="1" si="730"/>
        <v>0</v>
      </c>
      <c r="L2452" s="18">
        <f t="shared" ca="1" si="740"/>
        <v>0</v>
      </c>
      <c r="M2452" s="18">
        <f t="shared" ca="1" si="724"/>
        <v>0</v>
      </c>
      <c r="N2452" s="34">
        <f t="shared" ca="1" si="731"/>
        <v>22083.153519815914</v>
      </c>
      <c r="P2452" s="18">
        <f t="shared" ca="1" si="725"/>
        <v>1933.0572976273904</v>
      </c>
      <c r="Q2452" s="47">
        <f ca="1">SUM(L$15:L2452)-SUM(M$15:M2452)</f>
        <v>0</v>
      </c>
      <c r="R2452" s="47" t="str">
        <f t="shared" ca="1" si="726"/>
        <v>M2455</v>
      </c>
      <c r="S2452" s="40">
        <f t="shared" ca="1" si="732"/>
        <v>0</v>
      </c>
      <c r="T2452" s="46">
        <f t="shared" ca="1" si="733"/>
        <v>76</v>
      </c>
      <c r="X2452" s="74">
        <f t="shared" ca="1" si="734"/>
        <v>-1.9330572976273903</v>
      </c>
      <c r="Y2452" s="75">
        <f t="shared" ca="1" si="735"/>
        <v>-1.9330572976273903</v>
      </c>
      <c r="Z2452" s="74">
        <f t="shared" ca="1" si="736"/>
        <v>0.14470511490509413</v>
      </c>
      <c r="AA2452" s="76">
        <f t="shared" ca="1" si="737"/>
        <v>-1933.0572976273904</v>
      </c>
      <c r="AB2452" s="76">
        <f t="shared" ca="1" si="738"/>
        <v>144.70511490509412</v>
      </c>
    </row>
    <row r="2453" spans="1:28" x14ac:dyDescent="0.25">
      <c r="A2453" s="2">
        <f t="shared" si="739"/>
        <v>9</v>
      </c>
      <c r="B2453" s="16">
        <f ca="1">VLOOKUP(A2453,PERIODS!$O$4:$P$33,2,FALSE)</f>
        <v>3.3000000000000002E-2</v>
      </c>
      <c r="C2453" s="15"/>
      <c r="D2453" s="18">
        <v>2439</v>
      </c>
      <c r="E2453" s="34">
        <f t="shared" ca="1" si="722"/>
        <v>22083.153519815914</v>
      </c>
      <c r="F2453" s="34">
        <f t="shared" ca="1" si="723"/>
        <v>3300</v>
      </c>
      <c r="G2453" s="69">
        <f t="shared" ca="1" si="727"/>
        <v>0</v>
      </c>
      <c r="H2453" s="34">
        <f t="shared" ca="1" si="728"/>
        <v>-393.81890403840259</v>
      </c>
      <c r="I2453" s="34">
        <f t="shared" ca="1" si="729"/>
        <v>2906.1810959615973</v>
      </c>
      <c r="J2453" s="18">
        <f ca="1">SUM(INDIRECT(ADDRESS(ROW(F2453),COLUMN(F2453),4)):INDIRECT(ADDRESS(ROW(F2453)+N$5-1,COLUMN(F2453),4)))</f>
        <v>23100</v>
      </c>
      <c r="K2453" s="18">
        <f t="shared" ca="1" si="730"/>
        <v>16350</v>
      </c>
      <c r="L2453" s="18">
        <f t="shared" ca="1" si="740"/>
        <v>16350</v>
      </c>
      <c r="M2453" s="18">
        <f t="shared" ca="1" si="724"/>
        <v>0</v>
      </c>
      <c r="N2453" s="34">
        <f t="shared" ca="1" si="731"/>
        <v>19176.972423854317</v>
      </c>
      <c r="P2453" s="18">
        <f t="shared" ca="1" si="725"/>
        <v>393.81890403840259</v>
      </c>
      <c r="Q2453" s="47">
        <f ca="1">SUM(L$15:L2453)-SUM(M$15:M2453)</f>
        <v>16350</v>
      </c>
      <c r="R2453" s="47" t="str">
        <f t="shared" ca="1" si="726"/>
        <v>M2456</v>
      </c>
      <c r="S2453" s="40">
        <f t="shared" ca="1" si="732"/>
        <v>0</v>
      </c>
      <c r="T2453" s="46">
        <f t="shared" ca="1" si="733"/>
        <v>95</v>
      </c>
      <c r="X2453" s="74">
        <f t="shared" ca="1" si="734"/>
        <v>-0.39381890403840258</v>
      </c>
      <c r="Y2453" s="75">
        <f t="shared" ca="1" si="735"/>
        <v>-0.39381890403840258</v>
      </c>
      <c r="Z2453" s="74">
        <f t="shared" ca="1" si="736"/>
        <v>0.67447619009535631</v>
      </c>
      <c r="AA2453" s="76">
        <f t="shared" ca="1" si="737"/>
        <v>-393.81890403840259</v>
      </c>
      <c r="AB2453" s="76">
        <f t="shared" ca="1" si="738"/>
        <v>674.47619009535629</v>
      </c>
    </row>
    <row r="2454" spans="1:28" x14ac:dyDescent="0.25">
      <c r="A2454" s="2">
        <f t="shared" si="739"/>
        <v>10</v>
      </c>
      <c r="B2454" s="16">
        <f ca="1">VLOOKUP(A2454,PERIODS!$O$4:$P$33,2,FALSE)</f>
        <v>3.3000000000000002E-2</v>
      </c>
      <c r="C2454" s="15"/>
      <c r="D2454" s="18">
        <v>2440</v>
      </c>
      <c r="E2454" s="34">
        <f t="shared" ca="1" si="722"/>
        <v>19176.972423854317</v>
      </c>
      <c r="F2454" s="34">
        <f t="shared" ca="1" si="723"/>
        <v>3300</v>
      </c>
      <c r="G2454" s="69">
        <f t="shared" ca="1" si="727"/>
        <v>0</v>
      </c>
      <c r="H2454" s="34">
        <f t="shared" ca="1" si="728"/>
        <v>-1000.5434048225119</v>
      </c>
      <c r="I2454" s="34">
        <f t="shared" ca="1" si="729"/>
        <v>2299.456595177488</v>
      </c>
      <c r="J2454" s="18">
        <f ca="1">SUM(INDIRECT(ADDRESS(ROW(F2454),COLUMN(F2454),4)):INDIRECT(ADDRESS(ROW(F2454)+N$5-1,COLUMN(F2454),4)))</f>
        <v>23100</v>
      </c>
      <c r="K2454" s="18">
        <f t="shared" ca="1" si="730"/>
        <v>16350</v>
      </c>
      <c r="L2454" s="18">
        <f t="shared" ca="1" si="740"/>
        <v>0</v>
      </c>
      <c r="M2454" s="18">
        <f t="shared" ca="1" si="724"/>
        <v>0</v>
      </c>
      <c r="N2454" s="34">
        <f t="shared" ca="1" si="731"/>
        <v>16877.515828676827</v>
      </c>
      <c r="P2454" s="18">
        <f t="shared" ca="1" si="725"/>
        <v>1000.5434048225119</v>
      </c>
      <c r="Q2454" s="47">
        <f ca="1">SUM(L$15:L2454)-SUM(M$15:M2454)</f>
        <v>16350</v>
      </c>
      <c r="R2454" s="47" t="str">
        <f t="shared" ca="1" si="726"/>
        <v>M2457</v>
      </c>
      <c r="S2454" s="40">
        <f t="shared" ca="1" si="732"/>
        <v>0</v>
      </c>
      <c r="T2454" s="46">
        <f t="shared" ca="1" si="733"/>
        <v>27</v>
      </c>
      <c r="X2454" s="74">
        <f t="shared" ca="1" si="734"/>
        <v>-1.0005434048225119</v>
      </c>
      <c r="Y2454" s="75">
        <f t="shared" ca="1" si="735"/>
        <v>-1.0005434048225119</v>
      </c>
      <c r="Z2454" s="74">
        <f t="shared" ca="1" si="736"/>
        <v>0.36767958801450928</v>
      </c>
      <c r="AA2454" s="76">
        <f t="shared" ca="1" si="737"/>
        <v>-1000.5434048225119</v>
      </c>
      <c r="AB2454" s="76">
        <f t="shared" ca="1" si="738"/>
        <v>367.67958801450931</v>
      </c>
    </row>
    <row r="2455" spans="1:28" x14ac:dyDescent="0.25">
      <c r="A2455" s="2">
        <f t="shared" si="739"/>
        <v>11</v>
      </c>
      <c r="B2455" s="16">
        <f ca="1">VLOOKUP(A2455,PERIODS!$O$4:$P$33,2,FALSE)</f>
        <v>3.3000000000000002E-2</v>
      </c>
      <c r="C2455" s="15"/>
      <c r="D2455" s="18">
        <v>2441</v>
      </c>
      <c r="E2455" s="34">
        <f t="shared" ca="1" si="722"/>
        <v>16877.515828676827</v>
      </c>
      <c r="F2455" s="34">
        <f t="shared" ca="1" si="723"/>
        <v>3300</v>
      </c>
      <c r="G2455" s="69">
        <f t="shared" ca="1" si="727"/>
        <v>0</v>
      </c>
      <c r="H2455" s="34">
        <f t="shared" ca="1" si="728"/>
        <v>377.24650000511571</v>
      </c>
      <c r="I2455" s="34">
        <f t="shared" ca="1" si="729"/>
        <v>3677.2465000051156</v>
      </c>
      <c r="J2455" s="18">
        <f ca="1">SUM(INDIRECT(ADDRESS(ROW(F2455),COLUMN(F2455),4)):INDIRECT(ADDRESS(ROW(F2455)+N$5-1,COLUMN(F2455),4)))</f>
        <v>23300</v>
      </c>
      <c r="K2455" s="18">
        <f t="shared" ca="1" si="730"/>
        <v>16350</v>
      </c>
      <c r="L2455" s="18">
        <f t="shared" ca="1" si="740"/>
        <v>0</v>
      </c>
      <c r="M2455" s="18">
        <f t="shared" ca="1" si="724"/>
        <v>0</v>
      </c>
      <c r="N2455" s="34">
        <f t="shared" ca="1" si="731"/>
        <v>13200.269328671711</v>
      </c>
      <c r="P2455" s="18">
        <f t="shared" ca="1" si="725"/>
        <v>377.24650000511571</v>
      </c>
      <c r="Q2455" s="47">
        <f ca="1">SUM(L$15:L2455)-SUM(M$15:M2455)</f>
        <v>16350</v>
      </c>
      <c r="R2455" s="47" t="str">
        <f t="shared" ca="1" si="726"/>
        <v>M2458</v>
      </c>
      <c r="S2455" s="40">
        <f t="shared" ca="1" si="732"/>
        <v>0</v>
      </c>
      <c r="T2455" s="46">
        <f t="shared" ca="1" si="733"/>
        <v>44</v>
      </c>
      <c r="X2455" s="74">
        <f t="shared" ca="1" si="734"/>
        <v>0.37724650000511573</v>
      </c>
      <c r="Y2455" s="75">
        <f t="shared" ca="1" si="735"/>
        <v>0.37724650000511573</v>
      </c>
      <c r="Z2455" s="74">
        <f t="shared" ca="1" si="736"/>
        <v>1.4582637270873586</v>
      </c>
      <c r="AA2455" s="76">
        <f t="shared" ca="1" si="737"/>
        <v>377.24650000511571</v>
      </c>
      <c r="AB2455" s="76">
        <f t="shared" ca="1" si="738"/>
        <v>1458.2637270873586</v>
      </c>
    </row>
    <row r="2456" spans="1:28" x14ac:dyDescent="0.25">
      <c r="A2456" s="2">
        <f t="shared" si="739"/>
        <v>12</v>
      </c>
      <c r="B2456" s="16">
        <f ca="1">VLOOKUP(A2456,PERIODS!$O$4:$P$33,2,FALSE)</f>
        <v>3.3000000000000002E-2</v>
      </c>
      <c r="C2456" s="15"/>
      <c r="D2456" s="18">
        <v>2442</v>
      </c>
      <c r="E2456" s="34">
        <f t="shared" ca="1" si="722"/>
        <v>13200.269328671711</v>
      </c>
      <c r="F2456" s="34">
        <f t="shared" ca="1" si="723"/>
        <v>3300</v>
      </c>
      <c r="G2456" s="69">
        <f t="shared" ca="1" si="727"/>
        <v>0</v>
      </c>
      <c r="H2456" s="34">
        <f t="shared" ca="1" si="728"/>
        <v>-214.45056074343978</v>
      </c>
      <c r="I2456" s="34">
        <f t="shared" ca="1" si="729"/>
        <v>3085.5494392565602</v>
      </c>
      <c r="J2456" s="18">
        <f ca="1">SUM(INDIRECT(ADDRESS(ROW(F2456),COLUMN(F2456),4)):INDIRECT(ADDRESS(ROW(F2456)+N$5-1,COLUMN(F2456),4)))</f>
        <v>23500</v>
      </c>
      <c r="K2456" s="18">
        <f t="shared" ca="1" si="730"/>
        <v>0</v>
      </c>
      <c r="L2456" s="18">
        <f t="shared" ca="1" si="740"/>
        <v>0</v>
      </c>
      <c r="M2456" s="18">
        <f t="shared" ca="1" si="724"/>
        <v>16350</v>
      </c>
      <c r="N2456" s="34">
        <f t="shared" ca="1" si="731"/>
        <v>26464.719889415152</v>
      </c>
      <c r="P2456" s="18">
        <f t="shared" ca="1" si="725"/>
        <v>214.45056074343978</v>
      </c>
      <c r="Q2456" s="47">
        <f ca="1">SUM(L$15:L2456)-SUM(M$15:M2456)</f>
        <v>0</v>
      </c>
      <c r="R2456" s="47" t="str">
        <f t="shared" ca="1" si="726"/>
        <v>M2459</v>
      </c>
      <c r="S2456" s="40">
        <f t="shared" ca="1" si="732"/>
        <v>0</v>
      </c>
      <c r="T2456" s="46">
        <f t="shared" ca="1" si="733"/>
        <v>71</v>
      </c>
      <c r="X2456" s="74">
        <f t="shared" ca="1" si="734"/>
        <v>-0.21445056074343977</v>
      </c>
      <c r="Y2456" s="75">
        <f t="shared" ca="1" si="735"/>
        <v>-0.21445056074343977</v>
      </c>
      <c r="Z2456" s="74">
        <f t="shared" ca="1" si="736"/>
        <v>0.80698470746967743</v>
      </c>
      <c r="AA2456" s="76">
        <f t="shared" ca="1" si="737"/>
        <v>-214.45056074343978</v>
      </c>
      <c r="AB2456" s="76">
        <f t="shared" ca="1" si="738"/>
        <v>806.98470746967746</v>
      </c>
    </row>
    <row r="2457" spans="1:28" x14ac:dyDescent="0.25">
      <c r="A2457" s="2">
        <f t="shared" si="739"/>
        <v>13</v>
      </c>
      <c r="B2457" s="16">
        <f ca="1">VLOOKUP(A2457,PERIODS!$O$4:$P$33,2,FALSE)</f>
        <v>3.3000000000000002E-2</v>
      </c>
      <c r="C2457" s="15"/>
      <c r="D2457" s="18">
        <v>2443</v>
      </c>
      <c r="E2457" s="34">
        <f t="shared" ca="1" si="722"/>
        <v>26464.719889415152</v>
      </c>
      <c r="F2457" s="34">
        <f t="shared" ca="1" si="723"/>
        <v>3300</v>
      </c>
      <c r="G2457" s="69">
        <f t="shared" ca="1" si="727"/>
        <v>0</v>
      </c>
      <c r="H2457" s="34">
        <f t="shared" ca="1" si="728"/>
        <v>1592.4814103524734</v>
      </c>
      <c r="I2457" s="34">
        <f t="shared" ca="1" si="729"/>
        <v>4892.4814103524732</v>
      </c>
      <c r="J2457" s="18">
        <f ca="1">SUM(INDIRECT(ADDRESS(ROW(F2457),COLUMN(F2457),4)):INDIRECT(ADDRESS(ROW(F2457)+N$5-1,COLUMN(F2457),4)))</f>
        <v>23700</v>
      </c>
      <c r="K2457" s="18">
        <f t="shared" ca="1" si="730"/>
        <v>0</v>
      </c>
      <c r="L2457" s="18">
        <f t="shared" ca="1" si="740"/>
        <v>0</v>
      </c>
      <c r="M2457" s="18">
        <f t="shared" ca="1" si="724"/>
        <v>0</v>
      </c>
      <c r="N2457" s="34">
        <f t="shared" ca="1" si="731"/>
        <v>21572.238479062678</v>
      </c>
      <c r="P2457" s="18">
        <f t="shared" ca="1" si="725"/>
        <v>1592.4814103524734</v>
      </c>
      <c r="Q2457" s="47">
        <f ca="1">SUM(L$15:L2457)-SUM(M$15:M2457)</f>
        <v>0</v>
      </c>
      <c r="R2457" s="47" t="str">
        <f t="shared" ca="1" si="726"/>
        <v>M2460</v>
      </c>
      <c r="S2457" s="40">
        <f t="shared" ca="1" si="732"/>
        <v>0</v>
      </c>
      <c r="T2457" s="46">
        <f t="shared" ca="1" si="733"/>
        <v>44</v>
      </c>
      <c r="X2457" s="74">
        <f t="shared" ca="1" si="734"/>
        <v>1.5924814103524734</v>
      </c>
      <c r="Y2457" s="75">
        <f t="shared" ca="1" si="735"/>
        <v>1.5924814103524734</v>
      </c>
      <c r="Z2457" s="74">
        <f t="shared" ca="1" si="736"/>
        <v>4.9159322513437704</v>
      </c>
      <c r="AA2457" s="76">
        <f t="shared" ca="1" si="737"/>
        <v>1592.4814103524734</v>
      </c>
      <c r="AB2457" s="76">
        <f t="shared" ca="1" si="738"/>
        <v>4915.9322513437701</v>
      </c>
    </row>
    <row r="2458" spans="1:28" x14ac:dyDescent="0.25">
      <c r="A2458" s="2">
        <f t="shared" si="739"/>
        <v>14</v>
      </c>
      <c r="B2458" s="16">
        <f ca="1">VLOOKUP(A2458,PERIODS!$O$4:$P$33,2,FALSE)</f>
        <v>3.3000000000000002E-2</v>
      </c>
      <c r="C2458" s="15"/>
      <c r="D2458" s="18">
        <v>2444</v>
      </c>
      <c r="E2458" s="34">
        <f t="shared" ca="1" si="722"/>
        <v>21572.238479062678</v>
      </c>
      <c r="F2458" s="34">
        <f t="shared" ca="1" si="723"/>
        <v>3300</v>
      </c>
      <c r="G2458" s="69">
        <f t="shared" ca="1" si="727"/>
        <v>0</v>
      </c>
      <c r="H2458" s="34">
        <f t="shared" ca="1" si="728"/>
        <v>1372.9756689233902</v>
      </c>
      <c r="I2458" s="34">
        <f t="shared" ca="1" si="729"/>
        <v>4672.97566892339</v>
      </c>
      <c r="J2458" s="18">
        <f ca="1">SUM(INDIRECT(ADDRESS(ROW(F2458),COLUMN(F2458),4)):INDIRECT(ADDRESS(ROW(F2458)+N$5-1,COLUMN(F2458),4)))</f>
        <v>23900</v>
      </c>
      <c r="K2458" s="18">
        <f t="shared" ca="1" si="730"/>
        <v>16350</v>
      </c>
      <c r="L2458" s="18">
        <f t="shared" ca="1" si="740"/>
        <v>16350</v>
      </c>
      <c r="M2458" s="18">
        <f t="shared" ca="1" si="724"/>
        <v>0</v>
      </c>
      <c r="N2458" s="34">
        <f t="shared" ca="1" si="731"/>
        <v>16899.262810139287</v>
      </c>
      <c r="P2458" s="18">
        <f t="shared" ca="1" si="725"/>
        <v>1372.9756689233902</v>
      </c>
      <c r="Q2458" s="47">
        <f ca="1">SUM(L$15:L2458)-SUM(M$15:M2458)</f>
        <v>16350</v>
      </c>
      <c r="R2458" s="47" t="str">
        <f t="shared" ca="1" si="726"/>
        <v>M2461</v>
      </c>
      <c r="S2458" s="40">
        <f t="shared" ca="1" si="732"/>
        <v>0</v>
      </c>
      <c r="T2458" s="46">
        <f t="shared" ca="1" si="733"/>
        <v>47</v>
      </c>
      <c r="X2458" s="74">
        <f t="shared" ca="1" si="734"/>
        <v>1.3729756689233903</v>
      </c>
      <c r="Y2458" s="75">
        <f t="shared" ca="1" si="735"/>
        <v>1.3729756689233903</v>
      </c>
      <c r="Z2458" s="74">
        <f t="shared" ca="1" si="736"/>
        <v>3.947078436521211</v>
      </c>
      <c r="AA2458" s="76">
        <f t="shared" ca="1" si="737"/>
        <v>1372.9756689233902</v>
      </c>
      <c r="AB2458" s="76">
        <f t="shared" ca="1" si="738"/>
        <v>3947.0784365212112</v>
      </c>
    </row>
    <row r="2459" spans="1:28" x14ac:dyDescent="0.25">
      <c r="A2459" s="2">
        <f t="shared" si="739"/>
        <v>15</v>
      </c>
      <c r="B2459" s="16">
        <f ca="1">VLOOKUP(A2459,PERIODS!$O$4:$P$33,2,FALSE)</f>
        <v>3.3000000000000002E-2</v>
      </c>
      <c r="C2459" s="15"/>
      <c r="D2459" s="18">
        <v>2445</v>
      </c>
      <c r="E2459" s="34">
        <f t="shared" ca="1" si="722"/>
        <v>16899.262810139287</v>
      </c>
      <c r="F2459" s="34">
        <f t="shared" ca="1" si="723"/>
        <v>3300</v>
      </c>
      <c r="G2459" s="69">
        <f t="shared" ca="1" si="727"/>
        <v>0</v>
      </c>
      <c r="H2459" s="34">
        <f t="shared" ca="1" si="728"/>
        <v>-2277.6825830091375</v>
      </c>
      <c r="I2459" s="34">
        <f t="shared" ca="1" si="729"/>
        <v>1022.3174169908625</v>
      </c>
      <c r="J2459" s="18">
        <f ca="1">SUM(INDIRECT(ADDRESS(ROW(F2459),COLUMN(F2459),4)):INDIRECT(ADDRESS(ROW(F2459)+N$5-1,COLUMN(F2459),4)))</f>
        <v>24100</v>
      </c>
      <c r="K2459" s="18">
        <f t="shared" ca="1" si="730"/>
        <v>16350</v>
      </c>
      <c r="L2459" s="18">
        <f t="shared" ca="1" si="740"/>
        <v>0</v>
      </c>
      <c r="M2459" s="18">
        <f t="shared" ca="1" si="724"/>
        <v>0</v>
      </c>
      <c r="N2459" s="34">
        <f t="shared" ca="1" si="731"/>
        <v>15876.945393148424</v>
      </c>
      <c r="P2459" s="18">
        <f t="shared" ca="1" si="725"/>
        <v>2277.6825830091375</v>
      </c>
      <c r="Q2459" s="47">
        <f ca="1">SUM(L$15:L2459)-SUM(M$15:M2459)</f>
        <v>16350</v>
      </c>
      <c r="R2459" s="47" t="str">
        <f t="shared" ca="1" si="726"/>
        <v>M2462</v>
      </c>
      <c r="S2459" s="40">
        <f t="shared" ca="1" si="732"/>
        <v>0</v>
      </c>
      <c r="T2459" s="46">
        <f t="shared" ca="1" si="733"/>
        <v>45</v>
      </c>
      <c r="X2459" s="74">
        <f t="shared" ca="1" si="734"/>
        <v>-2.2776825830091374</v>
      </c>
      <c r="Y2459" s="75">
        <f t="shared" ca="1" si="735"/>
        <v>-2.2776825830091374</v>
      </c>
      <c r="Z2459" s="74">
        <f t="shared" ca="1" si="736"/>
        <v>0.10252151674101496</v>
      </c>
      <c r="AA2459" s="76">
        <f t="shared" ca="1" si="737"/>
        <v>-2277.6825830091375</v>
      </c>
      <c r="AB2459" s="76">
        <f t="shared" ca="1" si="738"/>
        <v>102.52151674101496</v>
      </c>
    </row>
    <row r="2460" spans="1:28" x14ac:dyDescent="0.25">
      <c r="A2460" s="2">
        <f t="shared" si="739"/>
        <v>16</v>
      </c>
      <c r="B2460" s="16">
        <f ca="1">VLOOKUP(A2460,PERIODS!$O$4:$P$33,2,FALSE)</f>
        <v>3.3000000000000002E-2</v>
      </c>
      <c r="C2460" s="15"/>
      <c r="D2460" s="18">
        <v>2446</v>
      </c>
      <c r="E2460" s="34">
        <f t="shared" ca="1" si="722"/>
        <v>15876.945393148424</v>
      </c>
      <c r="F2460" s="34">
        <f t="shared" ca="1" si="723"/>
        <v>3300</v>
      </c>
      <c r="G2460" s="69">
        <f t="shared" ca="1" si="727"/>
        <v>0</v>
      </c>
      <c r="H2460" s="34">
        <f t="shared" ca="1" si="728"/>
        <v>622.2779909304478</v>
      </c>
      <c r="I2460" s="34">
        <f t="shared" ca="1" si="729"/>
        <v>3922.2779909304477</v>
      </c>
      <c r="J2460" s="18">
        <f ca="1">SUM(INDIRECT(ADDRESS(ROW(F2460),COLUMN(F2460),4)):INDIRECT(ADDRESS(ROW(F2460)+N$5-1,COLUMN(F2460),4)))</f>
        <v>24300</v>
      </c>
      <c r="K2460" s="18">
        <f t="shared" ca="1" si="730"/>
        <v>16350</v>
      </c>
      <c r="L2460" s="18">
        <f t="shared" ca="1" si="740"/>
        <v>0</v>
      </c>
      <c r="M2460" s="18">
        <f t="shared" ca="1" si="724"/>
        <v>0</v>
      </c>
      <c r="N2460" s="34">
        <f t="shared" ca="1" si="731"/>
        <v>11954.667402217976</v>
      </c>
      <c r="P2460" s="18">
        <f t="shared" ca="1" si="725"/>
        <v>622.2779909304478</v>
      </c>
      <c r="Q2460" s="47">
        <f ca="1">SUM(L$15:L2460)-SUM(M$15:M2460)</f>
        <v>16350</v>
      </c>
      <c r="R2460" s="47" t="str">
        <f t="shared" ca="1" si="726"/>
        <v>M2463</v>
      </c>
      <c r="S2460" s="40">
        <f t="shared" ca="1" si="732"/>
        <v>0</v>
      </c>
      <c r="T2460" s="46">
        <f t="shared" ca="1" si="733"/>
        <v>18</v>
      </c>
      <c r="X2460" s="74">
        <f t="shared" ca="1" si="734"/>
        <v>0.62227799093044778</v>
      </c>
      <c r="Y2460" s="75">
        <f t="shared" ca="1" si="735"/>
        <v>0.62227799093044778</v>
      </c>
      <c r="Z2460" s="74">
        <f t="shared" ca="1" si="736"/>
        <v>1.8631674899448887</v>
      </c>
      <c r="AA2460" s="76">
        <f t="shared" ca="1" si="737"/>
        <v>622.2779909304478</v>
      </c>
      <c r="AB2460" s="76">
        <f t="shared" ca="1" si="738"/>
        <v>1863.1674899448888</v>
      </c>
    </row>
    <row r="2461" spans="1:28" x14ac:dyDescent="0.25">
      <c r="A2461" s="2">
        <f t="shared" si="739"/>
        <v>17</v>
      </c>
      <c r="B2461" s="16">
        <f ca="1">VLOOKUP(A2461,PERIODS!$O$4:$P$33,2,FALSE)</f>
        <v>3.5000000000000003E-2</v>
      </c>
      <c r="C2461" s="15"/>
      <c r="D2461" s="18">
        <v>2447</v>
      </c>
      <c r="E2461" s="34">
        <f t="shared" ca="1" si="722"/>
        <v>11954.667402217976</v>
      </c>
      <c r="F2461" s="34">
        <f t="shared" ca="1" si="723"/>
        <v>3500.0000000000005</v>
      </c>
      <c r="G2461" s="69">
        <f t="shared" ca="1" si="727"/>
        <v>0</v>
      </c>
      <c r="H2461" s="34">
        <f t="shared" ca="1" si="728"/>
        <v>1957.55312485032</v>
      </c>
      <c r="I2461" s="34">
        <f t="shared" ca="1" si="729"/>
        <v>5457.5531248503203</v>
      </c>
      <c r="J2461" s="18">
        <f ca="1">SUM(INDIRECT(ADDRESS(ROW(F2461),COLUMN(F2461),4)):INDIRECT(ADDRESS(ROW(F2461)+N$5-1,COLUMN(F2461),4)))</f>
        <v>24500.000000000004</v>
      </c>
      <c r="K2461" s="18">
        <f t="shared" ca="1" si="730"/>
        <v>0</v>
      </c>
      <c r="L2461" s="18">
        <f t="shared" ca="1" si="740"/>
        <v>0</v>
      </c>
      <c r="M2461" s="18">
        <f t="shared" ca="1" si="724"/>
        <v>16350</v>
      </c>
      <c r="N2461" s="34">
        <f t="shared" ca="1" si="731"/>
        <v>22847.114277367655</v>
      </c>
      <c r="P2461" s="18">
        <f t="shared" ca="1" si="725"/>
        <v>1957.55312485032</v>
      </c>
      <c r="Q2461" s="47">
        <f ca="1">SUM(L$15:L2461)-SUM(M$15:M2461)</f>
        <v>0</v>
      </c>
      <c r="R2461" s="47" t="str">
        <f t="shared" ca="1" si="726"/>
        <v>M2464</v>
      </c>
      <c r="S2461" s="40">
        <f t="shared" ca="1" si="732"/>
        <v>0</v>
      </c>
      <c r="T2461" s="46">
        <f t="shared" ca="1" si="733"/>
        <v>53</v>
      </c>
      <c r="X2461" s="74">
        <f t="shared" ca="1" si="734"/>
        <v>1.95755312485032</v>
      </c>
      <c r="Y2461" s="75">
        <f t="shared" ca="1" si="735"/>
        <v>1.95755312485032</v>
      </c>
      <c r="Z2461" s="74">
        <f t="shared" ca="1" si="736"/>
        <v>7.0819771333963422</v>
      </c>
      <c r="AA2461" s="76">
        <f t="shared" ca="1" si="737"/>
        <v>1957.55312485032</v>
      </c>
      <c r="AB2461" s="76">
        <f t="shared" ca="1" si="738"/>
        <v>7081.9771333963417</v>
      </c>
    </row>
    <row r="2462" spans="1:28" x14ac:dyDescent="0.25">
      <c r="A2462" s="2">
        <f t="shared" si="739"/>
        <v>18</v>
      </c>
      <c r="B2462" s="16">
        <f ca="1">VLOOKUP(A2462,PERIODS!$O$4:$P$33,2,FALSE)</f>
        <v>3.5000000000000003E-2</v>
      </c>
      <c r="C2462" s="15"/>
      <c r="D2462" s="18">
        <v>2448</v>
      </c>
      <c r="E2462" s="34">
        <f t="shared" ca="1" si="722"/>
        <v>22847.114277367655</v>
      </c>
      <c r="F2462" s="34">
        <f t="shared" ca="1" si="723"/>
        <v>3500.0000000000005</v>
      </c>
      <c r="G2462" s="69">
        <f t="shared" ca="1" si="727"/>
        <v>0</v>
      </c>
      <c r="H2462" s="34">
        <f t="shared" ca="1" si="728"/>
        <v>-605.77646115907476</v>
      </c>
      <c r="I2462" s="34">
        <f t="shared" ca="1" si="729"/>
        <v>2894.2235388409258</v>
      </c>
      <c r="J2462" s="18">
        <f ca="1">SUM(INDIRECT(ADDRESS(ROW(F2462),COLUMN(F2462),4)):INDIRECT(ADDRESS(ROW(F2462)+N$5-1,COLUMN(F2462),4)))</f>
        <v>24500.000000000004</v>
      </c>
      <c r="K2462" s="18">
        <f t="shared" ca="1" si="730"/>
        <v>16350</v>
      </c>
      <c r="L2462" s="18">
        <f t="shared" ca="1" si="740"/>
        <v>16350</v>
      </c>
      <c r="M2462" s="18">
        <f t="shared" ca="1" si="724"/>
        <v>0</v>
      </c>
      <c r="N2462" s="34">
        <f t="shared" ca="1" si="731"/>
        <v>19952.89073852673</v>
      </c>
      <c r="P2462" s="18">
        <f t="shared" ca="1" si="725"/>
        <v>605.77646115907476</v>
      </c>
      <c r="Q2462" s="47">
        <f ca="1">SUM(L$15:L2462)-SUM(M$15:M2462)</f>
        <v>16350</v>
      </c>
      <c r="R2462" s="47" t="str">
        <f t="shared" ca="1" si="726"/>
        <v>M2465</v>
      </c>
      <c r="S2462" s="40">
        <f t="shared" ca="1" si="732"/>
        <v>0</v>
      </c>
      <c r="T2462" s="46">
        <f t="shared" ca="1" si="733"/>
        <v>92</v>
      </c>
      <c r="X2462" s="74">
        <f t="shared" ca="1" si="734"/>
        <v>-0.6057764611590748</v>
      </c>
      <c r="Y2462" s="75">
        <f t="shared" ca="1" si="735"/>
        <v>-0.6057764611590748</v>
      </c>
      <c r="Z2462" s="74">
        <f t="shared" ca="1" si="736"/>
        <v>0.54565058562679591</v>
      </c>
      <c r="AA2462" s="76">
        <f t="shared" ca="1" si="737"/>
        <v>-605.77646115907476</v>
      </c>
      <c r="AB2462" s="76">
        <f t="shared" ca="1" si="738"/>
        <v>545.65058562679587</v>
      </c>
    </row>
    <row r="2463" spans="1:28" x14ac:dyDescent="0.25">
      <c r="A2463" s="2">
        <f t="shared" si="739"/>
        <v>19</v>
      </c>
      <c r="B2463" s="16">
        <f ca="1">VLOOKUP(A2463,PERIODS!$O$4:$P$33,2,FALSE)</f>
        <v>3.5000000000000003E-2</v>
      </c>
      <c r="C2463" s="15"/>
      <c r="D2463" s="18">
        <v>2449</v>
      </c>
      <c r="E2463" s="34">
        <f t="shared" ca="1" si="722"/>
        <v>19952.89073852673</v>
      </c>
      <c r="F2463" s="34">
        <f t="shared" ca="1" si="723"/>
        <v>3500.0000000000005</v>
      </c>
      <c r="G2463" s="69">
        <f t="shared" ca="1" si="727"/>
        <v>0</v>
      </c>
      <c r="H2463" s="34">
        <f t="shared" ca="1" si="728"/>
        <v>-625.94750967917093</v>
      </c>
      <c r="I2463" s="34">
        <f t="shared" ca="1" si="729"/>
        <v>2874.0524903208297</v>
      </c>
      <c r="J2463" s="18">
        <f ca="1">SUM(INDIRECT(ADDRESS(ROW(F2463),COLUMN(F2463),4)):INDIRECT(ADDRESS(ROW(F2463)+N$5-1,COLUMN(F2463),4)))</f>
        <v>24500.000000000004</v>
      </c>
      <c r="K2463" s="18">
        <f t="shared" ca="1" si="730"/>
        <v>16350</v>
      </c>
      <c r="L2463" s="18">
        <f t="shared" ca="1" si="740"/>
        <v>0</v>
      </c>
      <c r="M2463" s="18">
        <f t="shared" ca="1" si="724"/>
        <v>0</v>
      </c>
      <c r="N2463" s="34">
        <f t="shared" ca="1" si="731"/>
        <v>17078.838248205902</v>
      </c>
      <c r="P2463" s="18">
        <f t="shared" ca="1" si="725"/>
        <v>625.94750967917093</v>
      </c>
      <c r="Q2463" s="47">
        <f ca="1">SUM(L$15:L2463)-SUM(M$15:M2463)</f>
        <v>16350</v>
      </c>
      <c r="R2463" s="47" t="str">
        <f t="shared" ca="1" si="726"/>
        <v>M2466</v>
      </c>
      <c r="S2463" s="40">
        <f t="shared" ca="1" si="732"/>
        <v>0</v>
      </c>
      <c r="T2463" s="46">
        <f t="shared" ca="1" si="733"/>
        <v>89</v>
      </c>
      <c r="X2463" s="74">
        <f t="shared" ca="1" si="734"/>
        <v>-0.6259475096791709</v>
      </c>
      <c r="Y2463" s="75">
        <f t="shared" ca="1" si="735"/>
        <v>-0.6259475096791709</v>
      </c>
      <c r="Z2463" s="74">
        <f t="shared" ca="1" si="736"/>
        <v>0.53475450333076824</v>
      </c>
      <c r="AA2463" s="76">
        <f t="shared" ca="1" si="737"/>
        <v>-625.94750967917093</v>
      </c>
      <c r="AB2463" s="76">
        <f t="shared" ca="1" si="738"/>
        <v>534.75450333076822</v>
      </c>
    </row>
    <row r="2464" spans="1:28" x14ac:dyDescent="0.25">
      <c r="A2464" s="2">
        <f t="shared" si="739"/>
        <v>20</v>
      </c>
      <c r="B2464" s="16">
        <f ca="1">VLOOKUP(A2464,PERIODS!$O$4:$P$33,2,FALSE)</f>
        <v>3.5000000000000003E-2</v>
      </c>
      <c r="C2464" s="15"/>
      <c r="D2464" s="18">
        <v>2450</v>
      </c>
      <c r="E2464" s="34">
        <f t="shared" ca="1" si="722"/>
        <v>17078.838248205902</v>
      </c>
      <c r="F2464" s="34">
        <f t="shared" ca="1" si="723"/>
        <v>3500.0000000000005</v>
      </c>
      <c r="G2464" s="69">
        <f t="shared" ca="1" si="727"/>
        <v>0</v>
      </c>
      <c r="H2464" s="34">
        <f t="shared" ca="1" si="728"/>
        <v>140.8465263328975</v>
      </c>
      <c r="I2464" s="34">
        <f t="shared" ca="1" si="729"/>
        <v>3640.8465263328981</v>
      </c>
      <c r="J2464" s="18">
        <f ca="1">SUM(INDIRECT(ADDRESS(ROW(F2464),COLUMN(F2464),4)):INDIRECT(ADDRESS(ROW(F2464)+N$5-1,COLUMN(F2464),4)))</f>
        <v>24500.000000000004</v>
      </c>
      <c r="K2464" s="18">
        <f t="shared" ca="1" si="730"/>
        <v>16350</v>
      </c>
      <c r="L2464" s="18">
        <f t="shared" ca="1" si="740"/>
        <v>0</v>
      </c>
      <c r="M2464" s="18">
        <f t="shared" ca="1" si="724"/>
        <v>0</v>
      </c>
      <c r="N2464" s="34">
        <f t="shared" ca="1" si="731"/>
        <v>13437.991721873004</v>
      </c>
      <c r="P2464" s="18">
        <f t="shared" ca="1" si="725"/>
        <v>140.8465263328975</v>
      </c>
      <c r="Q2464" s="47">
        <f ca="1">SUM(L$15:L2464)-SUM(M$15:M2464)</f>
        <v>16350</v>
      </c>
      <c r="R2464" s="47" t="str">
        <f t="shared" ca="1" si="726"/>
        <v>M2467</v>
      </c>
      <c r="S2464" s="40">
        <f t="shared" ca="1" si="732"/>
        <v>0</v>
      </c>
      <c r="T2464" s="46">
        <f t="shared" ca="1" si="733"/>
        <v>30</v>
      </c>
      <c r="X2464" s="74">
        <f t="shared" ca="1" si="734"/>
        <v>0.14084652633289749</v>
      </c>
      <c r="Y2464" s="75">
        <f t="shared" ca="1" si="735"/>
        <v>0.14084652633289749</v>
      </c>
      <c r="Z2464" s="74">
        <f t="shared" ca="1" si="736"/>
        <v>1.151247948181356</v>
      </c>
      <c r="AA2464" s="76">
        <f t="shared" ca="1" si="737"/>
        <v>140.8465263328975</v>
      </c>
      <c r="AB2464" s="76">
        <f t="shared" ca="1" si="738"/>
        <v>1151.2479481813559</v>
      </c>
    </row>
    <row r="2465" spans="1:28" x14ac:dyDescent="0.25">
      <c r="A2465" s="2">
        <f t="shared" si="739"/>
        <v>21</v>
      </c>
      <c r="B2465" s="16">
        <f ca="1">VLOOKUP(A2465,PERIODS!$O$4:$P$33,2,FALSE)</f>
        <v>3.5000000000000003E-2</v>
      </c>
      <c r="C2465" s="15"/>
      <c r="D2465" s="18">
        <v>2451</v>
      </c>
      <c r="E2465" s="34">
        <f t="shared" ca="1" si="722"/>
        <v>13437.991721873004</v>
      </c>
      <c r="F2465" s="34">
        <f t="shared" ca="1" si="723"/>
        <v>3500.0000000000005</v>
      </c>
      <c r="G2465" s="69">
        <f t="shared" ca="1" si="727"/>
        <v>0</v>
      </c>
      <c r="H2465" s="34">
        <f t="shared" ca="1" si="728"/>
        <v>37.784294195096493</v>
      </c>
      <c r="I2465" s="34">
        <f t="shared" ca="1" si="729"/>
        <v>3537.7842941950971</v>
      </c>
      <c r="J2465" s="18">
        <f ca="1">SUM(INDIRECT(ADDRESS(ROW(F2465),COLUMN(F2465),4)):INDIRECT(ADDRESS(ROW(F2465)+N$5-1,COLUMN(F2465),4)))</f>
        <v>24500.000000000004</v>
      </c>
      <c r="K2465" s="18">
        <f t="shared" ca="1" si="730"/>
        <v>0</v>
      </c>
      <c r="L2465" s="18">
        <f t="shared" ca="1" si="740"/>
        <v>0</v>
      </c>
      <c r="M2465" s="18">
        <f t="shared" ca="1" si="724"/>
        <v>16350</v>
      </c>
      <c r="N2465" s="34">
        <f t="shared" ca="1" si="731"/>
        <v>26250.207427677909</v>
      </c>
      <c r="P2465" s="18">
        <f t="shared" ca="1" si="725"/>
        <v>37.784294195096493</v>
      </c>
      <c r="Q2465" s="47">
        <f ca="1">SUM(L$15:L2465)-SUM(M$15:M2465)</f>
        <v>0</v>
      </c>
      <c r="R2465" s="47" t="str">
        <f t="shared" ca="1" si="726"/>
        <v>M2468</v>
      </c>
      <c r="S2465" s="40">
        <f t="shared" ca="1" si="732"/>
        <v>0</v>
      </c>
      <c r="T2465" s="46">
        <f t="shared" ca="1" si="733"/>
        <v>56</v>
      </c>
      <c r="X2465" s="74">
        <f t="shared" ca="1" si="734"/>
        <v>3.7784294195096491E-2</v>
      </c>
      <c r="Y2465" s="75">
        <f t="shared" ca="1" si="735"/>
        <v>3.7784294195096491E-2</v>
      </c>
      <c r="Z2465" s="74">
        <f t="shared" ca="1" si="736"/>
        <v>1.0385071966856536</v>
      </c>
      <c r="AA2465" s="76">
        <f t="shared" ca="1" si="737"/>
        <v>37.784294195096493</v>
      </c>
      <c r="AB2465" s="76">
        <f t="shared" ca="1" si="738"/>
        <v>1038.5071966856535</v>
      </c>
    </row>
    <row r="2466" spans="1:28" x14ac:dyDescent="0.25">
      <c r="A2466" s="2">
        <f t="shared" si="739"/>
        <v>22</v>
      </c>
      <c r="B2466" s="16">
        <f ca="1">VLOOKUP(A2466,PERIODS!$O$4:$P$33,2,FALSE)</f>
        <v>3.5000000000000003E-2</v>
      </c>
      <c r="C2466" s="15"/>
      <c r="D2466" s="18">
        <v>2452</v>
      </c>
      <c r="E2466" s="34">
        <f t="shared" ref="E2466:E2529" ca="1" si="741">N2465</f>
        <v>26250.207427677909</v>
      </c>
      <c r="F2466" s="34">
        <f t="shared" ca="1" si="723"/>
        <v>3500.0000000000005</v>
      </c>
      <c r="G2466" s="69">
        <f t="shared" ca="1" si="727"/>
        <v>0</v>
      </c>
      <c r="H2466" s="34">
        <f t="shared" ca="1" si="728"/>
        <v>525.36639853826875</v>
      </c>
      <c r="I2466" s="34">
        <f t="shared" ca="1" si="729"/>
        <v>4025.3663985382691</v>
      </c>
      <c r="J2466" s="18">
        <f ca="1">SUM(INDIRECT(ADDRESS(ROW(F2466),COLUMN(F2466),4)):INDIRECT(ADDRESS(ROW(F2466)+N$5-1,COLUMN(F2466),4)))</f>
        <v>25000.000000000004</v>
      </c>
      <c r="K2466" s="18">
        <f t="shared" ca="1" si="730"/>
        <v>0</v>
      </c>
      <c r="L2466" s="18">
        <f t="shared" ca="1" si="740"/>
        <v>0</v>
      </c>
      <c r="M2466" s="18">
        <f t="shared" ca="1" si="724"/>
        <v>0</v>
      </c>
      <c r="N2466" s="34">
        <f t="shared" ca="1" si="731"/>
        <v>22224.841029139639</v>
      </c>
      <c r="P2466" s="18">
        <f t="shared" ca="1" si="725"/>
        <v>525.36639853826875</v>
      </c>
      <c r="Q2466" s="47">
        <f ca="1">SUM(L$15:L2466)-SUM(M$15:M2466)</f>
        <v>0</v>
      </c>
      <c r="R2466" s="47" t="str">
        <f t="shared" ca="1" si="726"/>
        <v>M2469</v>
      </c>
      <c r="S2466" s="40">
        <f t="shared" ca="1" si="732"/>
        <v>0</v>
      </c>
      <c r="T2466" s="46">
        <f t="shared" ca="1" si="733"/>
        <v>46</v>
      </c>
      <c r="X2466" s="74">
        <f t="shared" ca="1" si="734"/>
        <v>0.52536639853826872</v>
      </c>
      <c r="Y2466" s="75">
        <f t="shared" ca="1" si="735"/>
        <v>0.52536639853826872</v>
      </c>
      <c r="Z2466" s="74">
        <f t="shared" ca="1" si="736"/>
        <v>1.6910783435142664</v>
      </c>
      <c r="AA2466" s="76">
        <f t="shared" ca="1" si="737"/>
        <v>525.36639853826875</v>
      </c>
      <c r="AB2466" s="76">
        <f t="shared" ca="1" si="738"/>
        <v>1691.0783435142664</v>
      </c>
    </row>
    <row r="2467" spans="1:28" x14ac:dyDescent="0.25">
      <c r="A2467" s="2">
        <f t="shared" si="739"/>
        <v>23</v>
      </c>
      <c r="B2467" s="16">
        <f ca="1">VLOOKUP(A2467,PERIODS!$O$4:$P$33,2,FALSE)</f>
        <v>3.5000000000000003E-2</v>
      </c>
      <c r="C2467" s="15"/>
      <c r="D2467" s="18">
        <v>2453</v>
      </c>
      <c r="E2467" s="34">
        <f t="shared" ca="1" si="741"/>
        <v>22224.841029139639</v>
      </c>
      <c r="F2467" s="34">
        <f t="shared" ca="1" si="723"/>
        <v>3500.0000000000005</v>
      </c>
      <c r="G2467" s="69">
        <f t="shared" ca="1" si="727"/>
        <v>0</v>
      </c>
      <c r="H2467" s="34">
        <f t="shared" ca="1" si="728"/>
        <v>291.8544259345249</v>
      </c>
      <c r="I2467" s="34">
        <f t="shared" ca="1" si="729"/>
        <v>3791.8544259345254</v>
      </c>
      <c r="J2467" s="18">
        <f ca="1">SUM(INDIRECT(ADDRESS(ROW(F2467),COLUMN(F2467),4)):INDIRECT(ADDRESS(ROW(F2467)+N$5-1,COLUMN(F2467),4)))</f>
        <v>25500.000000000004</v>
      </c>
      <c r="K2467" s="18">
        <f t="shared" ca="1" si="730"/>
        <v>16350</v>
      </c>
      <c r="L2467" s="18">
        <f t="shared" ca="1" si="740"/>
        <v>16350</v>
      </c>
      <c r="M2467" s="18">
        <f t="shared" ca="1" si="724"/>
        <v>0</v>
      </c>
      <c r="N2467" s="34">
        <f t="shared" ca="1" si="731"/>
        <v>18432.986603205114</v>
      </c>
      <c r="P2467" s="18">
        <f t="shared" ca="1" si="725"/>
        <v>291.8544259345249</v>
      </c>
      <c r="Q2467" s="47">
        <f ca="1">SUM(L$15:L2467)-SUM(M$15:M2467)</f>
        <v>16350</v>
      </c>
      <c r="R2467" s="47" t="str">
        <f t="shared" ca="1" si="726"/>
        <v>M2470</v>
      </c>
      <c r="S2467" s="40">
        <f t="shared" ca="1" si="732"/>
        <v>0</v>
      </c>
      <c r="T2467" s="46">
        <f t="shared" ca="1" si="733"/>
        <v>59</v>
      </c>
      <c r="X2467" s="74">
        <f t="shared" ca="1" si="734"/>
        <v>0.29185442593452487</v>
      </c>
      <c r="Y2467" s="75">
        <f t="shared" ca="1" si="735"/>
        <v>0.29185442593452487</v>
      </c>
      <c r="Z2467" s="74">
        <f t="shared" ca="1" si="736"/>
        <v>1.3389080931572448</v>
      </c>
      <c r="AA2467" s="76">
        <f t="shared" ca="1" si="737"/>
        <v>291.8544259345249</v>
      </c>
      <c r="AB2467" s="76">
        <f t="shared" ca="1" si="738"/>
        <v>1338.9080931572448</v>
      </c>
    </row>
    <row r="2468" spans="1:28" x14ac:dyDescent="0.25">
      <c r="A2468" s="2">
        <f t="shared" si="739"/>
        <v>24</v>
      </c>
      <c r="B2468" s="16">
        <f ca="1">VLOOKUP(A2468,PERIODS!$O$4:$P$33,2,FALSE)</f>
        <v>3.5000000000000003E-2</v>
      </c>
      <c r="C2468" s="15"/>
      <c r="D2468" s="18">
        <v>2454</v>
      </c>
      <c r="E2468" s="34">
        <f t="shared" ca="1" si="741"/>
        <v>18432.986603205114</v>
      </c>
      <c r="F2468" s="34">
        <f t="shared" ca="1" si="723"/>
        <v>3500.0000000000005</v>
      </c>
      <c r="G2468" s="69">
        <f t="shared" ca="1" si="727"/>
        <v>0</v>
      </c>
      <c r="H2468" s="34">
        <f t="shared" ca="1" si="728"/>
        <v>-748.37315345742434</v>
      </c>
      <c r="I2468" s="34">
        <f t="shared" ca="1" si="729"/>
        <v>2751.626846542576</v>
      </c>
      <c r="J2468" s="18">
        <f ca="1">SUM(INDIRECT(ADDRESS(ROW(F2468),COLUMN(F2468),4)):INDIRECT(ADDRESS(ROW(F2468)+N$5-1,COLUMN(F2468),4)))</f>
        <v>26000</v>
      </c>
      <c r="K2468" s="18">
        <f t="shared" ca="1" si="730"/>
        <v>16350</v>
      </c>
      <c r="L2468" s="18">
        <f t="shared" ca="1" si="740"/>
        <v>0</v>
      </c>
      <c r="M2468" s="18">
        <f t="shared" ca="1" si="724"/>
        <v>0</v>
      </c>
      <c r="N2468" s="34">
        <f t="shared" ca="1" si="731"/>
        <v>15681.359756662538</v>
      </c>
      <c r="P2468" s="18">
        <f t="shared" ca="1" si="725"/>
        <v>748.37315345742434</v>
      </c>
      <c r="Q2468" s="47">
        <f ca="1">SUM(L$15:L2468)-SUM(M$15:M2468)</f>
        <v>16350</v>
      </c>
      <c r="R2468" s="47" t="str">
        <f t="shared" ca="1" si="726"/>
        <v>M2471</v>
      </c>
      <c r="S2468" s="40">
        <f t="shared" ca="1" si="732"/>
        <v>0</v>
      </c>
      <c r="T2468" s="46">
        <f t="shared" ca="1" si="733"/>
        <v>22</v>
      </c>
      <c r="X2468" s="74">
        <f t="shared" ca="1" si="734"/>
        <v>-0.74837315345742439</v>
      </c>
      <c r="Y2468" s="75">
        <f t="shared" ca="1" si="735"/>
        <v>-0.74837315345742439</v>
      </c>
      <c r="Z2468" s="74">
        <f t="shared" ca="1" si="736"/>
        <v>0.47313564606295022</v>
      </c>
      <c r="AA2468" s="76">
        <f t="shared" ca="1" si="737"/>
        <v>-748.37315345742434</v>
      </c>
      <c r="AB2468" s="76">
        <f t="shared" ca="1" si="738"/>
        <v>473.13564606295023</v>
      </c>
    </row>
    <row r="2469" spans="1:28" x14ac:dyDescent="0.25">
      <c r="A2469" s="2">
        <f t="shared" si="739"/>
        <v>25</v>
      </c>
      <c r="B2469" s="16">
        <f ca="1">VLOOKUP(A2469,PERIODS!$O$4:$P$33,2,FALSE)</f>
        <v>3.5000000000000003E-2</v>
      </c>
      <c r="C2469" s="15"/>
      <c r="D2469" s="18">
        <v>2455</v>
      </c>
      <c r="E2469" s="34">
        <f t="shared" ca="1" si="741"/>
        <v>15681.359756662538</v>
      </c>
      <c r="F2469" s="34">
        <f t="shared" ca="1" si="723"/>
        <v>3500.0000000000005</v>
      </c>
      <c r="G2469" s="69">
        <f t="shared" ca="1" si="727"/>
        <v>0</v>
      </c>
      <c r="H2469" s="34">
        <f t="shared" ca="1" si="728"/>
        <v>-245.70191095840724</v>
      </c>
      <c r="I2469" s="34">
        <f t="shared" ca="1" si="729"/>
        <v>3254.2980890415934</v>
      </c>
      <c r="J2469" s="18">
        <f ca="1">SUM(INDIRECT(ADDRESS(ROW(F2469),COLUMN(F2469),4)):INDIRECT(ADDRESS(ROW(F2469)+N$5-1,COLUMN(F2469),4)))</f>
        <v>24900</v>
      </c>
      <c r="K2469" s="18">
        <f t="shared" ca="1" si="730"/>
        <v>16350</v>
      </c>
      <c r="L2469" s="18">
        <f t="shared" ca="1" si="740"/>
        <v>0</v>
      </c>
      <c r="M2469" s="18">
        <f t="shared" ca="1" si="724"/>
        <v>0</v>
      </c>
      <c r="N2469" s="34">
        <f t="shared" ca="1" si="731"/>
        <v>12427.061667620945</v>
      </c>
      <c r="P2469" s="18">
        <f t="shared" ca="1" si="725"/>
        <v>245.70191095840724</v>
      </c>
      <c r="Q2469" s="47">
        <f ca="1">SUM(L$15:L2469)-SUM(M$15:M2469)</f>
        <v>16350</v>
      </c>
      <c r="R2469" s="47" t="str">
        <f t="shared" ca="1" si="726"/>
        <v>M2472</v>
      </c>
      <c r="S2469" s="40">
        <f t="shared" ca="1" si="732"/>
        <v>0</v>
      </c>
      <c r="T2469" s="46">
        <f t="shared" ca="1" si="733"/>
        <v>94</v>
      </c>
      <c r="X2469" s="74">
        <f t="shared" ca="1" si="734"/>
        <v>-0.24570191095840724</v>
      </c>
      <c r="Y2469" s="75">
        <f t="shared" ca="1" si="735"/>
        <v>-0.24570191095840724</v>
      </c>
      <c r="Z2469" s="74">
        <f t="shared" ca="1" si="736"/>
        <v>0.78215534211521909</v>
      </c>
      <c r="AA2469" s="76">
        <f t="shared" ca="1" si="737"/>
        <v>-245.70191095840724</v>
      </c>
      <c r="AB2469" s="76">
        <f t="shared" ca="1" si="738"/>
        <v>782.15534211521913</v>
      </c>
    </row>
    <row r="2470" spans="1:28" x14ac:dyDescent="0.25">
      <c r="A2470" s="2">
        <f t="shared" si="739"/>
        <v>26</v>
      </c>
      <c r="B2470" s="16">
        <f ca="1">VLOOKUP(A2470,PERIODS!$O$4:$P$33,2,FALSE)</f>
        <v>3.5000000000000003E-2</v>
      </c>
      <c r="C2470" s="15"/>
      <c r="D2470" s="18">
        <v>2456</v>
      </c>
      <c r="E2470" s="34">
        <f t="shared" ca="1" si="741"/>
        <v>12427.061667620945</v>
      </c>
      <c r="F2470" s="34">
        <f t="shared" ca="1" si="723"/>
        <v>3500.0000000000005</v>
      </c>
      <c r="G2470" s="69">
        <f t="shared" ca="1" si="727"/>
        <v>0</v>
      </c>
      <c r="H2470" s="34">
        <f t="shared" ca="1" si="728"/>
        <v>-1172.5565302974755</v>
      </c>
      <c r="I2470" s="34">
        <f t="shared" ca="1" si="729"/>
        <v>2327.4434697025249</v>
      </c>
      <c r="J2470" s="18">
        <f ca="1">SUM(INDIRECT(ADDRESS(ROW(F2470),COLUMN(F2470),4)):INDIRECT(ADDRESS(ROW(F2470)+N$5-1,COLUMN(F2470),4)))</f>
        <v>23900</v>
      </c>
      <c r="K2470" s="18">
        <f t="shared" ca="1" si="730"/>
        <v>0</v>
      </c>
      <c r="L2470" s="18">
        <f t="shared" ca="1" si="740"/>
        <v>0</v>
      </c>
      <c r="M2470" s="18">
        <f t="shared" ca="1" si="724"/>
        <v>16350</v>
      </c>
      <c r="N2470" s="34">
        <f t="shared" ca="1" si="731"/>
        <v>26449.618197918418</v>
      </c>
      <c r="P2470" s="18">
        <f t="shared" ca="1" si="725"/>
        <v>1172.5565302974755</v>
      </c>
      <c r="Q2470" s="47">
        <f ca="1">SUM(L$15:L2470)-SUM(M$15:M2470)</f>
        <v>0</v>
      </c>
      <c r="R2470" s="47" t="str">
        <f t="shared" ca="1" si="726"/>
        <v>M2473</v>
      </c>
      <c r="S2470" s="40">
        <f t="shared" ca="1" si="732"/>
        <v>0</v>
      </c>
      <c r="T2470" s="46">
        <f t="shared" ca="1" si="733"/>
        <v>51</v>
      </c>
      <c r="X2470" s="74">
        <f t="shared" ca="1" si="734"/>
        <v>-1.1725565302974756</v>
      </c>
      <c r="Y2470" s="75">
        <f t="shared" ca="1" si="735"/>
        <v>-1.1725565302974756</v>
      </c>
      <c r="Z2470" s="74">
        <f t="shared" ca="1" si="736"/>
        <v>0.30957449216847827</v>
      </c>
      <c r="AA2470" s="76">
        <f t="shared" ca="1" si="737"/>
        <v>-1172.5565302974755</v>
      </c>
      <c r="AB2470" s="76">
        <f t="shared" ca="1" si="738"/>
        <v>309.57449216847829</v>
      </c>
    </row>
    <row r="2471" spans="1:28" x14ac:dyDescent="0.25">
      <c r="A2471" s="2">
        <f t="shared" si="739"/>
        <v>27</v>
      </c>
      <c r="B2471" s="16">
        <f ca="1">VLOOKUP(A2471,PERIODS!$O$4:$P$33,2,FALSE)</f>
        <v>3.5000000000000003E-2</v>
      </c>
      <c r="C2471" s="15"/>
      <c r="D2471" s="18">
        <v>2457</v>
      </c>
      <c r="E2471" s="34">
        <f t="shared" ca="1" si="741"/>
        <v>26449.618197918418</v>
      </c>
      <c r="F2471" s="34">
        <f t="shared" ca="1" si="723"/>
        <v>3500.0000000000005</v>
      </c>
      <c r="G2471" s="69">
        <f t="shared" ca="1" si="727"/>
        <v>0</v>
      </c>
      <c r="H2471" s="34">
        <f t="shared" ca="1" si="728"/>
        <v>-501.64582742390161</v>
      </c>
      <c r="I2471" s="34">
        <f t="shared" ca="1" si="729"/>
        <v>2998.3541725760988</v>
      </c>
      <c r="J2471" s="18">
        <f ca="1">SUM(INDIRECT(ADDRESS(ROW(F2471),COLUMN(F2471),4)):INDIRECT(ADDRESS(ROW(F2471)+N$5-1,COLUMN(F2471),4)))</f>
        <v>22900</v>
      </c>
      <c r="K2471" s="18">
        <f t="shared" ca="1" si="730"/>
        <v>0</v>
      </c>
      <c r="L2471" s="18">
        <f t="shared" ca="1" si="740"/>
        <v>0</v>
      </c>
      <c r="M2471" s="18">
        <f t="shared" ca="1" si="724"/>
        <v>0</v>
      </c>
      <c r="N2471" s="34">
        <f t="shared" ca="1" si="731"/>
        <v>23451.26402534232</v>
      </c>
      <c r="P2471" s="18">
        <f t="shared" ca="1" si="725"/>
        <v>501.64582742390161</v>
      </c>
      <c r="Q2471" s="47">
        <f ca="1">SUM(L$15:L2471)-SUM(M$15:M2471)</f>
        <v>0</v>
      </c>
      <c r="R2471" s="47" t="str">
        <f t="shared" ca="1" si="726"/>
        <v>M2474</v>
      </c>
      <c r="S2471" s="40">
        <f t="shared" ca="1" si="732"/>
        <v>0</v>
      </c>
      <c r="T2471" s="46">
        <f t="shared" ca="1" si="733"/>
        <v>22</v>
      </c>
      <c r="X2471" s="74">
        <f t="shared" ca="1" si="734"/>
        <v>-0.50164582742390162</v>
      </c>
      <c r="Y2471" s="75">
        <f t="shared" ca="1" si="735"/>
        <v>-0.50164582742390162</v>
      </c>
      <c r="Z2471" s="74">
        <f t="shared" ca="1" si="736"/>
        <v>0.60553323593828923</v>
      </c>
      <c r="AA2471" s="76">
        <f t="shared" ca="1" si="737"/>
        <v>-501.64582742390161</v>
      </c>
      <c r="AB2471" s="76">
        <f t="shared" ca="1" si="738"/>
        <v>605.53323593828918</v>
      </c>
    </row>
    <row r="2472" spans="1:28" x14ac:dyDescent="0.25">
      <c r="A2472" s="2">
        <f t="shared" si="739"/>
        <v>28</v>
      </c>
      <c r="B2472" s="16">
        <f ca="1">VLOOKUP(A2472,PERIODS!$O$4:$P$33,2,FALSE)</f>
        <v>0.04</v>
      </c>
      <c r="C2472" s="15"/>
      <c r="D2472" s="18">
        <v>2458</v>
      </c>
      <c r="E2472" s="34">
        <f t="shared" ca="1" si="741"/>
        <v>23451.26402534232</v>
      </c>
      <c r="F2472" s="34">
        <f t="shared" ca="1" si="723"/>
        <v>4000</v>
      </c>
      <c r="G2472" s="69">
        <f t="shared" ca="1" si="727"/>
        <v>0</v>
      </c>
      <c r="H2472" s="34">
        <f t="shared" ca="1" si="728"/>
        <v>1202.385376849563</v>
      </c>
      <c r="I2472" s="34">
        <f t="shared" ca="1" si="729"/>
        <v>5202.3853768495628</v>
      </c>
      <c r="J2472" s="18">
        <f ca="1">SUM(INDIRECT(ADDRESS(ROW(F2472),COLUMN(F2472),4)):INDIRECT(ADDRESS(ROW(F2472)+N$5-1,COLUMN(F2472),4)))</f>
        <v>21900</v>
      </c>
      <c r="K2472" s="18">
        <f t="shared" ca="1" si="730"/>
        <v>0</v>
      </c>
      <c r="L2472" s="18">
        <f t="shared" ca="1" si="740"/>
        <v>0</v>
      </c>
      <c r="M2472" s="18">
        <f t="shared" ca="1" si="724"/>
        <v>0</v>
      </c>
      <c r="N2472" s="34">
        <f t="shared" ca="1" si="731"/>
        <v>18248.878648492755</v>
      </c>
      <c r="P2472" s="18">
        <f t="shared" ca="1" si="725"/>
        <v>1202.385376849563</v>
      </c>
      <c r="Q2472" s="47">
        <f ca="1">SUM(L$15:L2472)-SUM(M$15:M2472)</f>
        <v>0</v>
      </c>
      <c r="R2472" s="47" t="str">
        <f t="shared" ca="1" si="726"/>
        <v>M2475</v>
      </c>
      <c r="S2472" s="40">
        <f t="shared" ca="1" si="732"/>
        <v>0</v>
      </c>
      <c r="T2472" s="46">
        <f t="shared" ca="1" si="733"/>
        <v>81</v>
      </c>
      <c r="X2472" s="74">
        <f t="shared" ca="1" si="734"/>
        <v>1.2023853768495631</v>
      </c>
      <c r="Y2472" s="75">
        <f t="shared" ca="1" si="735"/>
        <v>1.2023853768495631</v>
      </c>
      <c r="Z2472" s="74">
        <f t="shared" ca="1" si="736"/>
        <v>3.3280461060672937</v>
      </c>
      <c r="AA2472" s="76">
        <f t="shared" ca="1" si="737"/>
        <v>1202.385376849563</v>
      </c>
      <c r="AB2472" s="76">
        <f t="shared" ca="1" si="738"/>
        <v>3328.0461060672937</v>
      </c>
    </row>
    <row r="2473" spans="1:28" x14ac:dyDescent="0.25">
      <c r="A2473" s="2">
        <f t="shared" si="739"/>
        <v>29</v>
      </c>
      <c r="B2473" s="16">
        <f ca="1">VLOOKUP(A2473,PERIODS!$O$4:$P$33,2,FALSE)</f>
        <v>0.04</v>
      </c>
      <c r="C2473" s="15"/>
      <c r="D2473" s="18">
        <v>2459</v>
      </c>
      <c r="E2473" s="34">
        <f t="shared" ca="1" si="741"/>
        <v>18248.878648492755</v>
      </c>
      <c r="F2473" s="34">
        <f t="shared" ca="1" si="723"/>
        <v>4000</v>
      </c>
      <c r="G2473" s="69">
        <f t="shared" ca="1" si="727"/>
        <v>0</v>
      </c>
      <c r="H2473" s="34">
        <f t="shared" ca="1" si="728"/>
        <v>1064.9099409853652</v>
      </c>
      <c r="I2473" s="34">
        <f t="shared" ca="1" si="729"/>
        <v>5064.9099409853652</v>
      </c>
      <c r="J2473" s="18">
        <f ca="1">SUM(INDIRECT(ADDRESS(ROW(F2473),COLUMN(F2473),4)):INDIRECT(ADDRESS(ROW(F2473)+N$5-1,COLUMN(F2473),4)))</f>
        <v>21200</v>
      </c>
      <c r="K2473" s="18">
        <f t="shared" ca="1" si="730"/>
        <v>16350</v>
      </c>
      <c r="L2473" s="18">
        <f t="shared" ca="1" si="740"/>
        <v>16350</v>
      </c>
      <c r="M2473" s="18">
        <f t="shared" ca="1" si="724"/>
        <v>0</v>
      </c>
      <c r="N2473" s="34">
        <f t="shared" ca="1" si="731"/>
        <v>13183.968707507389</v>
      </c>
      <c r="P2473" s="18">
        <f t="shared" ca="1" si="725"/>
        <v>1064.9099409853652</v>
      </c>
      <c r="Q2473" s="47">
        <f ca="1">SUM(L$15:L2473)-SUM(M$15:M2473)</f>
        <v>16350</v>
      </c>
      <c r="R2473" s="47" t="str">
        <f t="shared" ca="1" si="726"/>
        <v>M2476</v>
      </c>
      <c r="S2473" s="40">
        <f t="shared" ca="1" si="732"/>
        <v>0</v>
      </c>
      <c r="T2473" s="46">
        <f t="shared" ca="1" si="733"/>
        <v>96</v>
      </c>
      <c r="X2473" s="74">
        <f t="shared" ca="1" si="734"/>
        <v>1.0649099409853653</v>
      </c>
      <c r="Y2473" s="75">
        <f t="shared" ca="1" si="735"/>
        <v>1.0649099409853653</v>
      </c>
      <c r="Z2473" s="74">
        <f t="shared" ca="1" si="736"/>
        <v>2.9005777491225726</v>
      </c>
      <c r="AA2473" s="76">
        <f t="shared" ca="1" si="737"/>
        <v>1064.9099409853652</v>
      </c>
      <c r="AB2473" s="76">
        <f t="shared" ca="1" si="738"/>
        <v>2900.5777491225726</v>
      </c>
    </row>
    <row r="2474" spans="1:28" x14ac:dyDescent="0.25">
      <c r="A2474" s="2">
        <f t="shared" si="739"/>
        <v>30</v>
      </c>
      <c r="B2474" s="16">
        <f ca="1">VLOOKUP(A2474,PERIODS!$O$4:$P$33,2,FALSE)</f>
        <v>0.04</v>
      </c>
      <c r="C2474" s="15"/>
      <c r="D2474" s="18">
        <v>2460</v>
      </c>
      <c r="E2474" s="34">
        <f t="shared" ca="1" si="741"/>
        <v>13183.968707507389</v>
      </c>
      <c r="F2474" s="34">
        <f t="shared" ca="1" si="723"/>
        <v>4000</v>
      </c>
      <c r="G2474" s="69">
        <f t="shared" ca="1" si="727"/>
        <v>0</v>
      </c>
      <c r="H2474" s="34">
        <f t="shared" ca="1" si="728"/>
        <v>888.62832131288292</v>
      </c>
      <c r="I2474" s="34">
        <f t="shared" ca="1" si="729"/>
        <v>4888.6283213128827</v>
      </c>
      <c r="J2474" s="18">
        <f ca="1">SUM(INDIRECT(ADDRESS(ROW(F2474),COLUMN(F2474),4)):INDIRECT(ADDRESS(ROW(F2474)+N$5-1,COLUMN(F2474),4)))</f>
        <v>20500</v>
      </c>
      <c r="K2474" s="18">
        <f t="shared" ca="1" si="730"/>
        <v>16350</v>
      </c>
      <c r="L2474" s="18">
        <f t="shared" ca="1" si="740"/>
        <v>0</v>
      </c>
      <c r="M2474" s="18">
        <f t="shared" ca="1" si="724"/>
        <v>0</v>
      </c>
      <c r="N2474" s="34">
        <f t="shared" ca="1" si="731"/>
        <v>8295.3403861945062</v>
      </c>
      <c r="P2474" s="18">
        <f t="shared" ca="1" si="725"/>
        <v>888.62832131288292</v>
      </c>
      <c r="Q2474" s="47">
        <f ca="1">SUM(L$15:L2474)-SUM(M$15:M2474)</f>
        <v>16350</v>
      </c>
      <c r="R2474" s="47" t="str">
        <f t="shared" ca="1" si="726"/>
        <v>M2477</v>
      </c>
      <c r="S2474" s="40">
        <f t="shared" ca="1" si="732"/>
        <v>0</v>
      </c>
      <c r="T2474" s="46">
        <f t="shared" ca="1" si="733"/>
        <v>23</v>
      </c>
      <c r="X2474" s="74">
        <f t="shared" ca="1" si="734"/>
        <v>0.88862832131288294</v>
      </c>
      <c r="Y2474" s="75">
        <f t="shared" ca="1" si="735"/>
        <v>0.88862832131288294</v>
      </c>
      <c r="Z2474" s="74">
        <f t="shared" ca="1" si="736"/>
        <v>2.4317917256509221</v>
      </c>
      <c r="AA2474" s="76">
        <f t="shared" ca="1" si="737"/>
        <v>888.62832131288292</v>
      </c>
      <c r="AB2474" s="76">
        <f t="shared" ca="1" si="738"/>
        <v>2431.7917256509222</v>
      </c>
    </row>
    <row r="2475" spans="1:28" x14ac:dyDescent="0.25">
      <c r="A2475" s="2">
        <f t="shared" si="739"/>
        <v>1</v>
      </c>
      <c r="B2475" s="16">
        <f ca="1">VLOOKUP(A2475,PERIODS!$O$4:$P$33,2,FALSE)</f>
        <v>2.4E-2</v>
      </c>
      <c r="C2475" s="15"/>
      <c r="D2475" s="18">
        <v>2461</v>
      </c>
      <c r="E2475" s="34">
        <f t="shared" ca="1" si="741"/>
        <v>8295.3403861945062</v>
      </c>
      <c r="F2475" s="34">
        <f t="shared" ca="1" si="723"/>
        <v>2400</v>
      </c>
      <c r="G2475" s="69">
        <f t="shared" ca="1" si="727"/>
        <v>0</v>
      </c>
      <c r="H2475" s="34">
        <f t="shared" ca="1" si="728"/>
        <v>300.0828168907716</v>
      </c>
      <c r="I2475" s="34">
        <f t="shared" ca="1" si="729"/>
        <v>2700.0828168907715</v>
      </c>
      <c r="J2475" s="18">
        <f ca="1">SUM(INDIRECT(ADDRESS(ROW(F2475),COLUMN(F2475),4)):INDIRECT(ADDRESS(ROW(F2475)+N$5-1,COLUMN(F2475),4)))</f>
        <v>19800</v>
      </c>
      <c r="K2475" s="18">
        <f t="shared" ca="1" si="730"/>
        <v>16350</v>
      </c>
      <c r="L2475" s="18">
        <f t="shared" ca="1" si="740"/>
        <v>0</v>
      </c>
      <c r="M2475" s="18">
        <f t="shared" ca="1" si="724"/>
        <v>0</v>
      </c>
      <c r="N2475" s="34">
        <f t="shared" ca="1" si="731"/>
        <v>5595.2575693037343</v>
      </c>
      <c r="P2475" s="18">
        <f t="shared" ca="1" si="725"/>
        <v>300.0828168907716</v>
      </c>
      <c r="Q2475" s="47">
        <f ca="1">SUM(L$15:L2475)-SUM(M$15:M2475)</f>
        <v>16350</v>
      </c>
      <c r="R2475" s="47" t="str">
        <f t="shared" ca="1" si="726"/>
        <v>M2478</v>
      </c>
      <c r="S2475" s="40">
        <f t="shared" ca="1" si="732"/>
        <v>0</v>
      </c>
      <c r="T2475" s="46">
        <f t="shared" ca="1" si="733"/>
        <v>95</v>
      </c>
      <c r="X2475" s="74">
        <f t="shared" ca="1" si="734"/>
        <v>0.3000828168907716</v>
      </c>
      <c r="Y2475" s="75">
        <f t="shared" ca="1" si="735"/>
        <v>0.3000828168907716</v>
      </c>
      <c r="Z2475" s="74">
        <f t="shared" ca="1" si="736"/>
        <v>1.349970603314651</v>
      </c>
      <c r="AA2475" s="76">
        <f t="shared" ca="1" si="737"/>
        <v>300.0828168907716</v>
      </c>
      <c r="AB2475" s="76">
        <f t="shared" ca="1" si="738"/>
        <v>1349.970603314651</v>
      </c>
    </row>
    <row r="2476" spans="1:28" x14ac:dyDescent="0.25">
      <c r="A2476" s="2">
        <f t="shared" si="739"/>
        <v>2</v>
      </c>
      <c r="B2476" s="16">
        <f ca="1">VLOOKUP(A2476,PERIODS!$O$4:$P$33,2,FALSE)</f>
        <v>2.5000000000000001E-2</v>
      </c>
      <c r="C2476" s="15"/>
      <c r="D2476" s="18">
        <v>2462</v>
      </c>
      <c r="E2476" s="34">
        <f t="shared" ca="1" si="741"/>
        <v>5595.2575693037343</v>
      </c>
      <c r="F2476" s="34">
        <f t="shared" ca="1" si="723"/>
        <v>2500</v>
      </c>
      <c r="G2476" s="69">
        <f t="shared" ca="1" si="727"/>
        <v>0</v>
      </c>
      <c r="H2476" s="34">
        <f t="shared" ca="1" si="728"/>
        <v>523.59439245973329</v>
      </c>
      <c r="I2476" s="34">
        <f t="shared" ca="1" si="729"/>
        <v>3023.5943924597332</v>
      </c>
      <c r="J2476" s="18">
        <f ca="1">SUM(INDIRECT(ADDRESS(ROW(F2476),COLUMN(F2476),4)):INDIRECT(ADDRESS(ROW(F2476)+N$5-1,COLUMN(F2476),4)))</f>
        <v>20700</v>
      </c>
      <c r="K2476" s="18">
        <f t="shared" ca="1" si="730"/>
        <v>0</v>
      </c>
      <c r="L2476" s="18">
        <f t="shared" ca="1" si="740"/>
        <v>0</v>
      </c>
      <c r="M2476" s="18">
        <f t="shared" ca="1" si="724"/>
        <v>16350</v>
      </c>
      <c r="N2476" s="34">
        <f t="shared" ca="1" si="731"/>
        <v>18921.663176844002</v>
      </c>
      <c r="P2476" s="18">
        <f t="shared" ca="1" si="725"/>
        <v>523.59439245973329</v>
      </c>
      <c r="Q2476" s="47">
        <f ca="1">SUM(L$15:L2476)-SUM(M$15:M2476)</f>
        <v>0</v>
      </c>
      <c r="R2476" s="47" t="str">
        <f t="shared" ca="1" si="726"/>
        <v>M2479</v>
      </c>
      <c r="S2476" s="40">
        <f t="shared" ca="1" si="732"/>
        <v>0</v>
      </c>
      <c r="T2476" s="46">
        <f t="shared" ca="1" si="733"/>
        <v>1</v>
      </c>
      <c r="X2476" s="74">
        <f t="shared" ca="1" si="734"/>
        <v>0.52359439245973327</v>
      </c>
      <c r="Y2476" s="75">
        <f t="shared" ca="1" si="735"/>
        <v>0.52359439245973327</v>
      </c>
      <c r="Z2476" s="74">
        <f t="shared" ca="1" si="736"/>
        <v>1.6880843958404355</v>
      </c>
      <c r="AA2476" s="76">
        <f t="shared" ca="1" si="737"/>
        <v>523.59439245973329</v>
      </c>
      <c r="AB2476" s="76">
        <f t="shared" ca="1" si="738"/>
        <v>1688.0843958404355</v>
      </c>
    </row>
    <row r="2477" spans="1:28" x14ac:dyDescent="0.25">
      <c r="A2477" s="2">
        <f t="shared" si="739"/>
        <v>3</v>
      </c>
      <c r="B2477" s="16">
        <f ca="1">VLOOKUP(A2477,PERIODS!$O$4:$P$33,2,FALSE)</f>
        <v>2.5000000000000001E-2</v>
      </c>
      <c r="C2477" s="15"/>
      <c r="D2477" s="18">
        <v>2463</v>
      </c>
      <c r="E2477" s="34">
        <f t="shared" ca="1" si="741"/>
        <v>18921.663176844002</v>
      </c>
      <c r="F2477" s="34">
        <f t="shared" ca="1" si="723"/>
        <v>2500</v>
      </c>
      <c r="G2477" s="69">
        <f t="shared" ca="1" si="727"/>
        <v>0</v>
      </c>
      <c r="H2477" s="34">
        <f t="shared" ca="1" si="728"/>
        <v>-422.2866617853154</v>
      </c>
      <c r="I2477" s="34">
        <f t="shared" ca="1" si="729"/>
        <v>2077.7133382146844</v>
      </c>
      <c r="J2477" s="18">
        <f ca="1">SUM(INDIRECT(ADDRESS(ROW(F2477),COLUMN(F2477),4)):INDIRECT(ADDRESS(ROW(F2477)+N$5-1,COLUMN(F2477),4)))</f>
        <v>21500</v>
      </c>
      <c r="K2477" s="18">
        <f t="shared" ca="1" si="730"/>
        <v>16350</v>
      </c>
      <c r="L2477" s="18">
        <f t="shared" ca="1" si="740"/>
        <v>16350</v>
      </c>
      <c r="M2477" s="18">
        <f t="shared" ca="1" si="724"/>
        <v>0</v>
      </c>
      <c r="N2477" s="34">
        <f t="shared" ca="1" si="731"/>
        <v>16843.949838629316</v>
      </c>
      <c r="P2477" s="18">
        <f t="shared" ca="1" si="725"/>
        <v>422.2866617853154</v>
      </c>
      <c r="Q2477" s="47">
        <f ca="1">SUM(L$15:L2477)-SUM(M$15:M2477)</f>
        <v>16350</v>
      </c>
      <c r="R2477" s="47" t="str">
        <f t="shared" ca="1" si="726"/>
        <v>M2480</v>
      </c>
      <c r="S2477" s="40">
        <f t="shared" ca="1" si="732"/>
        <v>0</v>
      </c>
      <c r="T2477" s="46">
        <f t="shared" ca="1" si="733"/>
        <v>12</v>
      </c>
      <c r="X2477" s="74">
        <f t="shared" ca="1" si="734"/>
        <v>-0.42228666178531538</v>
      </c>
      <c r="Y2477" s="75">
        <f t="shared" ca="1" si="735"/>
        <v>-0.42228666178531538</v>
      </c>
      <c r="Z2477" s="74">
        <f t="shared" ca="1" si="736"/>
        <v>0.6555460924429084</v>
      </c>
      <c r="AA2477" s="76">
        <f t="shared" ca="1" si="737"/>
        <v>-422.2866617853154</v>
      </c>
      <c r="AB2477" s="76">
        <f t="shared" ca="1" si="738"/>
        <v>655.54609244290839</v>
      </c>
    </row>
    <row r="2478" spans="1:28" x14ac:dyDescent="0.25">
      <c r="A2478" s="2">
        <f t="shared" si="739"/>
        <v>4</v>
      </c>
      <c r="B2478" s="16">
        <f ca="1">VLOOKUP(A2478,PERIODS!$O$4:$P$33,2,FALSE)</f>
        <v>2.5000000000000001E-2</v>
      </c>
      <c r="C2478" s="15"/>
      <c r="D2478" s="18">
        <v>2464</v>
      </c>
      <c r="E2478" s="34">
        <f t="shared" ca="1" si="741"/>
        <v>16843.949838629316</v>
      </c>
      <c r="F2478" s="34">
        <f t="shared" ca="1" si="723"/>
        <v>2500</v>
      </c>
      <c r="G2478" s="69">
        <f t="shared" ca="1" si="727"/>
        <v>0</v>
      </c>
      <c r="H2478" s="34">
        <f t="shared" ca="1" si="728"/>
        <v>-827.04937124981677</v>
      </c>
      <c r="I2478" s="34">
        <f t="shared" ca="1" si="729"/>
        <v>1672.9506287501831</v>
      </c>
      <c r="J2478" s="18">
        <f ca="1">SUM(INDIRECT(ADDRESS(ROW(F2478),COLUMN(F2478),4)):INDIRECT(ADDRESS(ROW(F2478)+N$5-1,COLUMN(F2478),4)))</f>
        <v>22300</v>
      </c>
      <c r="K2478" s="18">
        <f t="shared" ca="1" si="730"/>
        <v>16350</v>
      </c>
      <c r="L2478" s="18">
        <f t="shared" ca="1" si="740"/>
        <v>0</v>
      </c>
      <c r="M2478" s="18">
        <f t="shared" ca="1" si="724"/>
        <v>0</v>
      </c>
      <c r="N2478" s="34">
        <f t="shared" ca="1" si="731"/>
        <v>15170.999209879134</v>
      </c>
      <c r="P2478" s="18">
        <f t="shared" ca="1" si="725"/>
        <v>827.04937124981677</v>
      </c>
      <c r="Q2478" s="47">
        <f ca="1">SUM(L$15:L2478)-SUM(M$15:M2478)</f>
        <v>16350</v>
      </c>
      <c r="R2478" s="47" t="str">
        <f t="shared" ca="1" si="726"/>
        <v>M2481</v>
      </c>
      <c r="S2478" s="40">
        <f t="shared" ca="1" si="732"/>
        <v>0</v>
      </c>
      <c r="T2478" s="46">
        <f t="shared" ca="1" si="733"/>
        <v>49</v>
      </c>
      <c r="X2478" s="74">
        <f t="shared" ca="1" si="734"/>
        <v>-0.82704937124981681</v>
      </c>
      <c r="Y2478" s="75">
        <f t="shared" ca="1" si="735"/>
        <v>-0.82704937124981681</v>
      </c>
      <c r="Z2478" s="74">
        <f t="shared" ca="1" si="736"/>
        <v>0.43733780591889398</v>
      </c>
      <c r="AA2478" s="76">
        <f t="shared" ca="1" si="737"/>
        <v>-827.04937124981677</v>
      </c>
      <c r="AB2478" s="76">
        <f t="shared" ca="1" si="738"/>
        <v>437.33780591889399</v>
      </c>
    </row>
    <row r="2479" spans="1:28" x14ac:dyDescent="0.25">
      <c r="A2479" s="2">
        <f t="shared" si="739"/>
        <v>5</v>
      </c>
      <c r="B2479" s="16">
        <f ca="1">VLOOKUP(A2479,PERIODS!$O$4:$P$33,2,FALSE)</f>
        <v>3.3000000000000002E-2</v>
      </c>
      <c r="C2479" s="15"/>
      <c r="D2479" s="18">
        <v>2465</v>
      </c>
      <c r="E2479" s="34">
        <f t="shared" ca="1" si="741"/>
        <v>15170.999209879134</v>
      </c>
      <c r="F2479" s="34">
        <f t="shared" ca="1" si="723"/>
        <v>3300</v>
      </c>
      <c r="G2479" s="69">
        <f t="shared" ca="1" si="727"/>
        <v>0</v>
      </c>
      <c r="H2479" s="34">
        <f t="shared" ca="1" si="728"/>
        <v>-700.67504177689716</v>
      </c>
      <c r="I2479" s="34">
        <f t="shared" ca="1" si="729"/>
        <v>2599.3249582231028</v>
      </c>
      <c r="J2479" s="18">
        <f ca="1">SUM(INDIRECT(ADDRESS(ROW(F2479),COLUMN(F2479),4)):INDIRECT(ADDRESS(ROW(F2479)+N$5-1,COLUMN(F2479),4)))</f>
        <v>23100</v>
      </c>
      <c r="K2479" s="18">
        <f t="shared" ca="1" si="730"/>
        <v>16350</v>
      </c>
      <c r="L2479" s="18">
        <f t="shared" ca="1" si="740"/>
        <v>0</v>
      </c>
      <c r="M2479" s="18">
        <f t="shared" ca="1" si="724"/>
        <v>0</v>
      </c>
      <c r="N2479" s="34">
        <f t="shared" ca="1" si="731"/>
        <v>12571.67425165603</v>
      </c>
      <c r="P2479" s="18">
        <f t="shared" ca="1" si="725"/>
        <v>700.67504177689716</v>
      </c>
      <c r="Q2479" s="47">
        <f ca="1">SUM(L$15:L2479)-SUM(M$15:M2479)</f>
        <v>16350</v>
      </c>
      <c r="R2479" s="47" t="str">
        <f t="shared" ca="1" si="726"/>
        <v>M2482</v>
      </c>
      <c r="S2479" s="40">
        <f t="shared" ca="1" si="732"/>
        <v>0</v>
      </c>
      <c r="T2479" s="46">
        <f t="shared" ca="1" si="733"/>
        <v>69</v>
      </c>
      <c r="X2479" s="74">
        <f t="shared" ca="1" si="734"/>
        <v>-0.70067504177689721</v>
      </c>
      <c r="Y2479" s="75">
        <f t="shared" ca="1" si="735"/>
        <v>-0.70067504177689721</v>
      </c>
      <c r="Z2479" s="74">
        <f t="shared" ca="1" si="736"/>
        <v>0.49625020108244616</v>
      </c>
      <c r="AA2479" s="76">
        <f t="shared" ca="1" si="737"/>
        <v>-700.67504177689716</v>
      </c>
      <c r="AB2479" s="76">
        <f t="shared" ca="1" si="738"/>
        <v>496.25020108244615</v>
      </c>
    </row>
    <row r="2480" spans="1:28" x14ac:dyDescent="0.25">
      <c r="A2480" s="2">
        <f t="shared" si="739"/>
        <v>6</v>
      </c>
      <c r="B2480" s="16">
        <f ca="1">VLOOKUP(A2480,PERIODS!$O$4:$P$33,2,FALSE)</f>
        <v>3.3000000000000002E-2</v>
      </c>
      <c r="C2480" s="15"/>
      <c r="D2480" s="18">
        <v>2466</v>
      </c>
      <c r="E2480" s="34">
        <f t="shared" ca="1" si="741"/>
        <v>12571.67425165603</v>
      </c>
      <c r="F2480" s="34">
        <f t="shared" ca="1" si="723"/>
        <v>3300</v>
      </c>
      <c r="G2480" s="69">
        <f t="shared" ca="1" si="727"/>
        <v>0</v>
      </c>
      <c r="H2480" s="34">
        <f t="shared" ca="1" si="728"/>
        <v>38.631647058126454</v>
      </c>
      <c r="I2480" s="34">
        <f t="shared" ca="1" si="729"/>
        <v>3338.6316470581264</v>
      </c>
      <c r="J2480" s="18">
        <f ca="1">SUM(INDIRECT(ADDRESS(ROW(F2480),COLUMN(F2480),4)):INDIRECT(ADDRESS(ROW(F2480)+N$5-1,COLUMN(F2480),4)))</f>
        <v>23100</v>
      </c>
      <c r="K2480" s="18">
        <f t="shared" ca="1" si="730"/>
        <v>0</v>
      </c>
      <c r="L2480" s="18">
        <f t="shared" ca="1" si="740"/>
        <v>0</v>
      </c>
      <c r="M2480" s="18">
        <f t="shared" ca="1" si="724"/>
        <v>16350</v>
      </c>
      <c r="N2480" s="34">
        <f t="shared" ca="1" si="731"/>
        <v>25583.042604597904</v>
      </c>
      <c r="P2480" s="18">
        <f t="shared" ca="1" si="725"/>
        <v>38.631647058126454</v>
      </c>
      <c r="Q2480" s="47">
        <f ca="1">SUM(L$15:L2480)-SUM(M$15:M2480)</f>
        <v>0</v>
      </c>
      <c r="R2480" s="47" t="str">
        <f t="shared" ca="1" si="726"/>
        <v>M2483</v>
      </c>
      <c r="S2480" s="40">
        <f t="shared" ca="1" si="732"/>
        <v>0</v>
      </c>
      <c r="T2480" s="46">
        <f t="shared" ca="1" si="733"/>
        <v>30</v>
      </c>
      <c r="X2480" s="74">
        <f t="shared" ca="1" si="734"/>
        <v>3.8631647058126453E-2</v>
      </c>
      <c r="Y2480" s="75">
        <f t="shared" ca="1" si="735"/>
        <v>3.8631647058126453E-2</v>
      </c>
      <c r="Z2480" s="74">
        <f t="shared" ca="1" si="736"/>
        <v>1.0393875516650235</v>
      </c>
      <c r="AA2480" s="76">
        <f t="shared" ca="1" si="737"/>
        <v>38.631647058126454</v>
      </c>
      <c r="AB2480" s="76">
        <f t="shared" ca="1" si="738"/>
        <v>1039.3875516650235</v>
      </c>
    </row>
    <row r="2481" spans="1:28" x14ac:dyDescent="0.25">
      <c r="A2481" s="2">
        <f t="shared" si="739"/>
        <v>7</v>
      </c>
      <c r="B2481" s="16">
        <f ca="1">VLOOKUP(A2481,PERIODS!$O$4:$P$33,2,FALSE)</f>
        <v>3.3000000000000002E-2</v>
      </c>
      <c r="C2481" s="15"/>
      <c r="D2481" s="18">
        <v>2467</v>
      </c>
      <c r="E2481" s="34">
        <f t="shared" ca="1" si="741"/>
        <v>25583.042604597904</v>
      </c>
      <c r="F2481" s="34">
        <f t="shared" ca="1" si="723"/>
        <v>3300</v>
      </c>
      <c r="G2481" s="69">
        <f t="shared" ca="1" si="727"/>
        <v>0</v>
      </c>
      <c r="H2481" s="34">
        <f t="shared" ca="1" si="728"/>
        <v>1626.534305338351</v>
      </c>
      <c r="I2481" s="34">
        <f t="shared" ca="1" si="729"/>
        <v>4926.5343053383513</v>
      </c>
      <c r="J2481" s="18">
        <f ca="1">SUM(INDIRECT(ADDRESS(ROW(F2481),COLUMN(F2481),4)):INDIRECT(ADDRESS(ROW(F2481)+N$5-1,COLUMN(F2481),4)))</f>
        <v>23100</v>
      </c>
      <c r="K2481" s="18">
        <f t="shared" ca="1" si="730"/>
        <v>0</v>
      </c>
      <c r="L2481" s="18">
        <f t="shared" ca="1" si="740"/>
        <v>0</v>
      </c>
      <c r="M2481" s="18">
        <f t="shared" ca="1" si="724"/>
        <v>0</v>
      </c>
      <c r="N2481" s="34">
        <f t="shared" ca="1" si="731"/>
        <v>20656.508299259553</v>
      </c>
      <c r="P2481" s="18">
        <f t="shared" ca="1" si="725"/>
        <v>1626.534305338351</v>
      </c>
      <c r="Q2481" s="47">
        <f ca="1">SUM(L$15:L2481)-SUM(M$15:M2481)</f>
        <v>0</v>
      </c>
      <c r="R2481" s="47" t="str">
        <f t="shared" ca="1" si="726"/>
        <v>M2484</v>
      </c>
      <c r="S2481" s="40">
        <f t="shared" ca="1" si="732"/>
        <v>0</v>
      </c>
      <c r="T2481" s="46">
        <f t="shared" ca="1" si="733"/>
        <v>82</v>
      </c>
      <c r="X2481" s="74">
        <f t="shared" ca="1" si="734"/>
        <v>1.626534305338351</v>
      </c>
      <c r="Y2481" s="75">
        <f t="shared" ca="1" si="735"/>
        <v>1.626534305338351</v>
      </c>
      <c r="Z2481" s="74">
        <f t="shared" ca="1" si="736"/>
        <v>5.0862168632125302</v>
      </c>
      <c r="AA2481" s="76">
        <f t="shared" ca="1" si="737"/>
        <v>1626.534305338351</v>
      </c>
      <c r="AB2481" s="76">
        <f t="shared" ca="1" si="738"/>
        <v>5086.2168632125304</v>
      </c>
    </row>
    <row r="2482" spans="1:28" x14ac:dyDescent="0.25">
      <c r="A2482" s="2">
        <f t="shared" si="739"/>
        <v>8</v>
      </c>
      <c r="B2482" s="16">
        <f ca="1">VLOOKUP(A2482,PERIODS!$O$4:$P$33,2,FALSE)</f>
        <v>3.3000000000000002E-2</v>
      </c>
      <c r="C2482" s="15"/>
      <c r="D2482" s="18">
        <v>2468</v>
      </c>
      <c r="E2482" s="34">
        <f t="shared" ca="1" si="741"/>
        <v>20656.508299259553</v>
      </c>
      <c r="F2482" s="34">
        <f t="shared" ca="1" si="723"/>
        <v>3300</v>
      </c>
      <c r="G2482" s="69">
        <f t="shared" ca="1" si="727"/>
        <v>0</v>
      </c>
      <c r="H2482" s="34">
        <f t="shared" ca="1" si="728"/>
        <v>-830.77895220008361</v>
      </c>
      <c r="I2482" s="34">
        <f t="shared" ca="1" si="729"/>
        <v>2469.2210477999165</v>
      </c>
      <c r="J2482" s="18">
        <f ca="1">SUM(INDIRECT(ADDRESS(ROW(F2482),COLUMN(F2482),4)):INDIRECT(ADDRESS(ROW(F2482)+N$5-1,COLUMN(F2482),4)))</f>
        <v>23100</v>
      </c>
      <c r="K2482" s="18">
        <f t="shared" ca="1" si="730"/>
        <v>16350</v>
      </c>
      <c r="L2482" s="18">
        <f t="shared" ca="1" si="740"/>
        <v>16350</v>
      </c>
      <c r="M2482" s="18">
        <f t="shared" ca="1" si="724"/>
        <v>0</v>
      </c>
      <c r="N2482" s="34">
        <f t="shared" ca="1" si="731"/>
        <v>18187.287251459635</v>
      </c>
      <c r="P2482" s="18">
        <f t="shared" ca="1" si="725"/>
        <v>830.77895220008361</v>
      </c>
      <c r="Q2482" s="47">
        <f ca="1">SUM(L$15:L2482)-SUM(M$15:M2482)</f>
        <v>16350</v>
      </c>
      <c r="R2482" s="47" t="str">
        <f t="shared" ca="1" si="726"/>
        <v>M2485</v>
      </c>
      <c r="S2482" s="40">
        <f t="shared" ca="1" si="732"/>
        <v>0</v>
      </c>
      <c r="T2482" s="46">
        <f t="shared" ca="1" si="733"/>
        <v>65</v>
      </c>
      <c r="X2482" s="74">
        <f t="shared" ca="1" si="734"/>
        <v>-0.83077895220008358</v>
      </c>
      <c r="Y2482" s="75">
        <f t="shared" ca="1" si="735"/>
        <v>-0.83077895220008358</v>
      </c>
      <c r="Z2482" s="74">
        <f t="shared" ca="1" si="736"/>
        <v>0.43570975702632425</v>
      </c>
      <c r="AA2482" s="76">
        <f t="shared" ca="1" si="737"/>
        <v>-830.77895220008361</v>
      </c>
      <c r="AB2482" s="76">
        <f t="shared" ca="1" si="738"/>
        <v>435.70975702632427</v>
      </c>
    </row>
    <row r="2483" spans="1:28" x14ac:dyDescent="0.25">
      <c r="A2483" s="2">
        <f t="shared" si="739"/>
        <v>9</v>
      </c>
      <c r="B2483" s="16">
        <f ca="1">VLOOKUP(A2483,PERIODS!$O$4:$P$33,2,FALSE)</f>
        <v>3.3000000000000002E-2</v>
      </c>
      <c r="C2483" s="15"/>
      <c r="D2483" s="18">
        <v>2469</v>
      </c>
      <c r="E2483" s="34">
        <f t="shared" ca="1" si="741"/>
        <v>18187.287251459635</v>
      </c>
      <c r="F2483" s="34">
        <f t="shared" ca="1" si="723"/>
        <v>3300</v>
      </c>
      <c r="G2483" s="69">
        <f t="shared" ca="1" si="727"/>
        <v>0</v>
      </c>
      <c r="H2483" s="34">
        <f t="shared" ca="1" si="728"/>
        <v>1058.316042849307</v>
      </c>
      <c r="I2483" s="34">
        <f t="shared" ca="1" si="729"/>
        <v>4358.3160428493065</v>
      </c>
      <c r="J2483" s="18">
        <f ca="1">SUM(INDIRECT(ADDRESS(ROW(F2483),COLUMN(F2483),4)):INDIRECT(ADDRESS(ROW(F2483)+N$5-1,COLUMN(F2483),4)))</f>
        <v>23100</v>
      </c>
      <c r="K2483" s="18">
        <f t="shared" ca="1" si="730"/>
        <v>16350</v>
      </c>
      <c r="L2483" s="18">
        <f t="shared" ca="1" si="740"/>
        <v>0</v>
      </c>
      <c r="M2483" s="18">
        <f t="shared" ca="1" si="724"/>
        <v>0</v>
      </c>
      <c r="N2483" s="34">
        <f t="shared" ca="1" si="731"/>
        <v>13828.971208610328</v>
      </c>
      <c r="P2483" s="18">
        <f t="shared" ca="1" si="725"/>
        <v>1058.316042849307</v>
      </c>
      <c r="Q2483" s="47">
        <f ca="1">SUM(L$15:L2483)-SUM(M$15:M2483)</f>
        <v>16350</v>
      </c>
      <c r="R2483" s="47" t="str">
        <f t="shared" ca="1" si="726"/>
        <v>M2486</v>
      </c>
      <c r="S2483" s="40">
        <f t="shared" ca="1" si="732"/>
        <v>0</v>
      </c>
      <c r="T2483" s="46">
        <f t="shared" ca="1" si="733"/>
        <v>89</v>
      </c>
      <c r="X2483" s="74">
        <f t="shared" ca="1" si="734"/>
        <v>1.058316042849307</v>
      </c>
      <c r="Y2483" s="75">
        <f t="shared" ca="1" si="735"/>
        <v>1.058316042849307</v>
      </c>
      <c r="Z2483" s="74">
        <f t="shared" ca="1" si="736"/>
        <v>2.8815145543627914</v>
      </c>
      <c r="AA2483" s="76">
        <f t="shared" ca="1" si="737"/>
        <v>1058.316042849307</v>
      </c>
      <c r="AB2483" s="76">
        <f t="shared" ca="1" si="738"/>
        <v>2881.5145543627914</v>
      </c>
    </row>
    <row r="2484" spans="1:28" x14ac:dyDescent="0.25">
      <c r="A2484" s="2">
        <f t="shared" si="739"/>
        <v>10</v>
      </c>
      <c r="B2484" s="16">
        <f ca="1">VLOOKUP(A2484,PERIODS!$O$4:$P$33,2,FALSE)</f>
        <v>3.3000000000000002E-2</v>
      </c>
      <c r="C2484" s="15"/>
      <c r="D2484" s="18">
        <v>2470</v>
      </c>
      <c r="E2484" s="34">
        <f t="shared" ca="1" si="741"/>
        <v>13828.971208610328</v>
      </c>
      <c r="F2484" s="34">
        <f t="shared" ca="1" si="723"/>
        <v>3300</v>
      </c>
      <c r="G2484" s="69">
        <f t="shared" ca="1" si="727"/>
        <v>0</v>
      </c>
      <c r="H2484" s="34">
        <f t="shared" ca="1" si="728"/>
        <v>-361.56409091266005</v>
      </c>
      <c r="I2484" s="34">
        <f t="shared" ca="1" si="729"/>
        <v>2938.43590908734</v>
      </c>
      <c r="J2484" s="18">
        <f ca="1">SUM(INDIRECT(ADDRESS(ROW(F2484),COLUMN(F2484),4)):INDIRECT(ADDRESS(ROW(F2484)+N$5-1,COLUMN(F2484),4)))</f>
        <v>23100</v>
      </c>
      <c r="K2484" s="18">
        <f t="shared" ca="1" si="730"/>
        <v>16350</v>
      </c>
      <c r="L2484" s="18">
        <f t="shared" ca="1" si="740"/>
        <v>0</v>
      </c>
      <c r="M2484" s="18">
        <f t="shared" ca="1" si="724"/>
        <v>0</v>
      </c>
      <c r="N2484" s="34">
        <f t="shared" ca="1" si="731"/>
        <v>10890.535299522988</v>
      </c>
      <c r="P2484" s="18">
        <f t="shared" ca="1" si="725"/>
        <v>361.56409091266005</v>
      </c>
      <c r="Q2484" s="47">
        <f ca="1">SUM(L$15:L2484)-SUM(M$15:M2484)</f>
        <v>16350</v>
      </c>
      <c r="R2484" s="47" t="str">
        <f t="shared" ca="1" si="726"/>
        <v>M2487</v>
      </c>
      <c r="S2484" s="40">
        <f t="shared" ca="1" si="732"/>
        <v>0</v>
      </c>
      <c r="T2484" s="46">
        <f t="shared" ca="1" si="733"/>
        <v>8</v>
      </c>
      <c r="X2484" s="74">
        <f t="shared" ca="1" si="734"/>
        <v>-0.36156409091266006</v>
      </c>
      <c r="Y2484" s="75">
        <f t="shared" ca="1" si="735"/>
        <v>-0.36156409091266006</v>
      </c>
      <c r="Z2484" s="74">
        <f t="shared" ca="1" si="736"/>
        <v>0.69658594981553124</v>
      </c>
      <c r="AA2484" s="76">
        <f t="shared" ca="1" si="737"/>
        <v>-361.56409091266005</v>
      </c>
      <c r="AB2484" s="76">
        <f t="shared" ca="1" si="738"/>
        <v>696.58594981553119</v>
      </c>
    </row>
    <row r="2485" spans="1:28" x14ac:dyDescent="0.25">
      <c r="A2485" s="2">
        <f t="shared" si="739"/>
        <v>11</v>
      </c>
      <c r="B2485" s="16">
        <f ca="1">VLOOKUP(A2485,PERIODS!$O$4:$P$33,2,FALSE)</f>
        <v>3.3000000000000002E-2</v>
      </c>
      <c r="C2485" s="15"/>
      <c r="D2485" s="18">
        <v>2471</v>
      </c>
      <c r="E2485" s="34">
        <f t="shared" ca="1" si="741"/>
        <v>10890.535299522988</v>
      </c>
      <c r="F2485" s="34">
        <f t="shared" ca="1" si="723"/>
        <v>3300</v>
      </c>
      <c r="G2485" s="69">
        <f t="shared" ca="1" si="727"/>
        <v>0</v>
      </c>
      <c r="H2485" s="34">
        <f t="shared" ca="1" si="728"/>
        <v>-554.48656279243176</v>
      </c>
      <c r="I2485" s="34">
        <f t="shared" ca="1" si="729"/>
        <v>2745.5134372075681</v>
      </c>
      <c r="J2485" s="18">
        <f ca="1">SUM(INDIRECT(ADDRESS(ROW(F2485),COLUMN(F2485),4)):INDIRECT(ADDRESS(ROW(F2485)+N$5-1,COLUMN(F2485),4)))</f>
        <v>23300</v>
      </c>
      <c r="K2485" s="18">
        <f t="shared" ca="1" si="730"/>
        <v>0</v>
      </c>
      <c r="L2485" s="18">
        <f t="shared" ca="1" si="740"/>
        <v>0</v>
      </c>
      <c r="M2485" s="18">
        <f t="shared" ca="1" si="724"/>
        <v>16350</v>
      </c>
      <c r="N2485" s="34">
        <f t="shared" ca="1" si="731"/>
        <v>24495.021862315421</v>
      </c>
      <c r="P2485" s="18">
        <f t="shared" ca="1" si="725"/>
        <v>554.48656279243176</v>
      </c>
      <c r="Q2485" s="47">
        <f ca="1">SUM(L$15:L2485)-SUM(M$15:M2485)</f>
        <v>0</v>
      </c>
      <c r="R2485" s="47" t="str">
        <f t="shared" ca="1" si="726"/>
        <v>M2488</v>
      </c>
      <c r="S2485" s="40">
        <f t="shared" ca="1" si="732"/>
        <v>0</v>
      </c>
      <c r="T2485" s="46">
        <f t="shared" ca="1" si="733"/>
        <v>7</v>
      </c>
      <c r="X2485" s="74">
        <f t="shared" ca="1" si="734"/>
        <v>-0.5544865627924318</v>
      </c>
      <c r="Y2485" s="75">
        <f t="shared" ca="1" si="735"/>
        <v>-0.5544865627924318</v>
      </c>
      <c r="Z2485" s="74">
        <f t="shared" ca="1" si="736"/>
        <v>0.57436708693594252</v>
      </c>
      <c r="AA2485" s="76">
        <f t="shared" ca="1" si="737"/>
        <v>-554.48656279243176</v>
      </c>
      <c r="AB2485" s="76">
        <f t="shared" ca="1" si="738"/>
        <v>574.36708693594255</v>
      </c>
    </row>
    <row r="2486" spans="1:28" x14ac:dyDescent="0.25">
      <c r="A2486" s="2">
        <f t="shared" si="739"/>
        <v>12</v>
      </c>
      <c r="B2486" s="16">
        <f ca="1">VLOOKUP(A2486,PERIODS!$O$4:$P$33,2,FALSE)</f>
        <v>3.3000000000000002E-2</v>
      </c>
      <c r="C2486" s="15"/>
      <c r="D2486" s="18">
        <v>2472</v>
      </c>
      <c r="E2486" s="34">
        <f t="shared" ca="1" si="741"/>
        <v>24495.021862315421</v>
      </c>
      <c r="F2486" s="34">
        <f t="shared" ca="1" si="723"/>
        <v>3300</v>
      </c>
      <c r="G2486" s="69">
        <f t="shared" ca="1" si="727"/>
        <v>0</v>
      </c>
      <c r="H2486" s="34">
        <f t="shared" ca="1" si="728"/>
        <v>1305.4398440454765</v>
      </c>
      <c r="I2486" s="34">
        <f t="shared" ca="1" si="729"/>
        <v>4605.439844045477</v>
      </c>
      <c r="J2486" s="18">
        <f ca="1">SUM(INDIRECT(ADDRESS(ROW(F2486),COLUMN(F2486),4)):INDIRECT(ADDRESS(ROW(F2486)+N$5-1,COLUMN(F2486),4)))</f>
        <v>23500</v>
      </c>
      <c r="K2486" s="18">
        <f t="shared" ca="1" si="730"/>
        <v>0</v>
      </c>
      <c r="L2486" s="18">
        <f t="shared" ca="1" si="740"/>
        <v>0</v>
      </c>
      <c r="M2486" s="18">
        <f t="shared" ca="1" si="724"/>
        <v>0</v>
      </c>
      <c r="N2486" s="34">
        <f t="shared" ca="1" si="731"/>
        <v>19889.582018269946</v>
      </c>
      <c r="P2486" s="18">
        <f t="shared" ca="1" si="725"/>
        <v>1305.4398440454765</v>
      </c>
      <c r="Q2486" s="47">
        <f ca="1">SUM(L$15:L2486)-SUM(M$15:M2486)</f>
        <v>0</v>
      </c>
      <c r="R2486" s="47" t="str">
        <f t="shared" ca="1" si="726"/>
        <v>M2489</v>
      </c>
      <c r="S2486" s="40">
        <f t="shared" ca="1" si="732"/>
        <v>0</v>
      </c>
      <c r="T2486" s="46">
        <f t="shared" ca="1" si="733"/>
        <v>6</v>
      </c>
      <c r="X2486" s="74">
        <f t="shared" ca="1" si="734"/>
        <v>1.3054398440454766</v>
      </c>
      <c r="Y2486" s="75">
        <f t="shared" ca="1" si="735"/>
        <v>1.3054398440454766</v>
      </c>
      <c r="Z2486" s="74">
        <f t="shared" ca="1" si="736"/>
        <v>3.6893114585620572</v>
      </c>
      <c r="AA2486" s="76">
        <f t="shared" ca="1" si="737"/>
        <v>1305.4398440454765</v>
      </c>
      <c r="AB2486" s="76">
        <f t="shared" ca="1" si="738"/>
        <v>3689.3114585620574</v>
      </c>
    </row>
    <row r="2487" spans="1:28" x14ac:dyDescent="0.25">
      <c r="A2487" s="2">
        <f t="shared" si="739"/>
        <v>13</v>
      </c>
      <c r="B2487" s="16">
        <f ca="1">VLOOKUP(A2487,PERIODS!$O$4:$P$33,2,FALSE)</f>
        <v>3.3000000000000002E-2</v>
      </c>
      <c r="C2487" s="15"/>
      <c r="D2487" s="18">
        <v>2473</v>
      </c>
      <c r="E2487" s="34">
        <f t="shared" ca="1" si="741"/>
        <v>19889.582018269946</v>
      </c>
      <c r="F2487" s="34">
        <f t="shared" ca="1" si="723"/>
        <v>3300</v>
      </c>
      <c r="G2487" s="69">
        <f t="shared" ca="1" si="727"/>
        <v>0</v>
      </c>
      <c r="H2487" s="34">
        <f t="shared" ca="1" si="728"/>
        <v>367.26565217963315</v>
      </c>
      <c r="I2487" s="34">
        <f t="shared" ca="1" si="729"/>
        <v>3667.265652179633</v>
      </c>
      <c r="J2487" s="18">
        <f ca="1">SUM(INDIRECT(ADDRESS(ROW(F2487),COLUMN(F2487),4)):INDIRECT(ADDRESS(ROW(F2487)+N$5-1,COLUMN(F2487),4)))</f>
        <v>23700</v>
      </c>
      <c r="K2487" s="18">
        <f t="shared" ca="1" si="730"/>
        <v>16350</v>
      </c>
      <c r="L2487" s="18">
        <f t="shared" ca="1" si="740"/>
        <v>16350</v>
      </c>
      <c r="M2487" s="18">
        <f t="shared" ca="1" si="724"/>
        <v>0</v>
      </c>
      <c r="N2487" s="34">
        <f t="shared" ca="1" si="731"/>
        <v>16222.316366090314</v>
      </c>
      <c r="P2487" s="18">
        <f t="shared" ca="1" si="725"/>
        <v>367.26565217963315</v>
      </c>
      <c r="Q2487" s="47">
        <f ca="1">SUM(L$15:L2487)-SUM(M$15:M2487)</f>
        <v>16350</v>
      </c>
      <c r="R2487" s="47" t="str">
        <f t="shared" ca="1" si="726"/>
        <v>M2490</v>
      </c>
      <c r="S2487" s="40">
        <f t="shared" ca="1" si="732"/>
        <v>0</v>
      </c>
      <c r="T2487" s="46">
        <f t="shared" ca="1" si="733"/>
        <v>66</v>
      </c>
      <c r="X2487" s="74">
        <f t="shared" ca="1" si="734"/>
        <v>0.36726565217963314</v>
      </c>
      <c r="Y2487" s="75">
        <f t="shared" ca="1" si="735"/>
        <v>0.36726565217963314</v>
      </c>
      <c r="Z2487" s="74">
        <f t="shared" ca="1" si="736"/>
        <v>1.4437814118540544</v>
      </c>
      <c r="AA2487" s="76">
        <f t="shared" ca="1" si="737"/>
        <v>367.26565217963315</v>
      </c>
      <c r="AB2487" s="76">
        <f t="shared" ca="1" si="738"/>
        <v>1443.7814118540543</v>
      </c>
    </row>
    <row r="2488" spans="1:28" x14ac:dyDescent="0.25">
      <c r="A2488" s="2">
        <f t="shared" si="739"/>
        <v>14</v>
      </c>
      <c r="B2488" s="16">
        <f ca="1">VLOOKUP(A2488,PERIODS!$O$4:$P$33,2,FALSE)</f>
        <v>3.3000000000000002E-2</v>
      </c>
      <c r="C2488" s="15"/>
      <c r="D2488" s="18">
        <v>2474</v>
      </c>
      <c r="E2488" s="34">
        <f t="shared" ca="1" si="741"/>
        <v>16222.316366090314</v>
      </c>
      <c r="F2488" s="34">
        <f t="shared" ca="1" si="723"/>
        <v>3300</v>
      </c>
      <c r="G2488" s="69">
        <f t="shared" ca="1" si="727"/>
        <v>0</v>
      </c>
      <c r="H2488" s="34">
        <f t="shared" ca="1" si="728"/>
        <v>-12.314620762967406</v>
      </c>
      <c r="I2488" s="34">
        <f t="shared" ca="1" si="729"/>
        <v>3287.6853792370325</v>
      </c>
      <c r="J2488" s="18">
        <f ca="1">SUM(INDIRECT(ADDRESS(ROW(F2488),COLUMN(F2488),4)):INDIRECT(ADDRESS(ROW(F2488)+N$5-1,COLUMN(F2488),4)))</f>
        <v>23900</v>
      </c>
      <c r="K2488" s="18">
        <f t="shared" ca="1" si="730"/>
        <v>16350</v>
      </c>
      <c r="L2488" s="18">
        <f t="shared" ca="1" si="740"/>
        <v>0</v>
      </c>
      <c r="M2488" s="18">
        <f t="shared" ca="1" si="724"/>
        <v>0</v>
      </c>
      <c r="N2488" s="34">
        <f t="shared" ca="1" si="731"/>
        <v>12934.630986853281</v>
      </c>
      <c r="P2488" s="18">
        <f t="shared" ca="1" si="725"/>
        <v>12.314620762967406</v>
      </c>
      <c r="Q2488" s="47">
        <f ca="1">SUM(L$15:L2488)-SUM(M$15:M2488)</f>
        <v>16350</v>
      </c>
      <c r="R2488" s="47" t="str">
        <f t="shared" ca="1" si="726"/>
        <v>M2491</v>
      </c>
      <c r="S2488" s="40">
        <f t="shared" ca="1" si="732"/>
        <v>0</v>
      </c>
      <c r="T2488" s="46">
        <f t="shared" ca="1" si="733"/>
        <v>47</v>
      </c>
      <c r="X2488" s="74">
        <f t="shared" ca="1" si="734"/>
        <v>-1.2314620762967406E-2</v>
      </c>
      <c r="Y2488" s="75">
        <f t="shared" ca="1" si="735"/>
        <v>-1.2314620762967406E-2</v>
      </c>
      <c r="Z2488" s="74">
        <f t="shared" ca="1" si="736"/>
        <v>0.9877608938833794</v>
      </c>
      <c r="AA2488" s="76">
        <f t="shared" ca="1" si="737"/>
        <v>-12.314620762967406</v>
      </c>
      <c r="AB2488" s="76">
        <f t="shared" ca="1" si="738"/>
        <v>987.76089388337937</v>
      </c>
    </row>
    <row r="2489" spans="1:28" x14ac:dyDescent="0.25">
      <c r="A2489" s="2">
        <f t="shared" si="739"/>
        <v>15</v>
      </c>
      <c r="B2489" s="16">
        <f ca="1">VLOOKUP(A2489,PERIODS!$O$4:$P$33,2,FALSE)</f>
        <v>3.3000000000000002E-2</v>
      </c>
      <c r="C2489" s="15"/>
      <c r="D2489" s="18">
        <v>2475</v>
      </c>
      <c r="E2489" s="34">
        <f t="shared" ca="1" si="741"/>
        <v>12934.630986853281</v>
      </c>
      <c r="F2489" s="34">
        <f t="shared" ca="1" si="723"/>
        <v>3300</v>
      </c>
      <c r="G2489" s="69">
        <f t="shared" ca="1" si="727"/>
        <v>0</v>
      </c>
      <c r="H2489" s="34">
        <f t="shared" ca="1" si="728"/>
        <v>772.90887237392758</v>
      </c>
      <c r="I2489" s="34">
        <f t="shared" ca="1" si="729"/>
        <v>4072.9088723739278</v>
      </c>
      <c r="J2489" s="18">
        <f ca="1">SUM(INDIRECT(ADDRESS(ROW(F2489),COLUMN(F2489),4)):INDIRECT(ADDRESS(ROW(F2489)+N$5-1,COLUMN(F2489),4)))</f>
        <v>24100</v>
      </c>
      <c r="K2489" s="18">
        <f t="shared" ca="1" si="730"/>
        <v>16350</v>
      </c>
      <c r="L2489" s="18">
        <f t="shared" ca="1" si="740"/>
        <v>0</v>
      </c>
      <c r="M2489" s="18">
        <f t="shared" ca="1" si="724"/>
        <v>0</v>
      </c>
      <c r="N2489" s="34">
        <f t="shared" ca="1" si="731"/>
        <v>8861.722114479353</v>
      </c>
      <c r="P2489" s="18">
        <f t="shared" ca="1" si="725"/>
        <v>772.90887237392758</v>
      </c>
      <c r="Q2489" s="47">
        <f ca="1">SUM(L$15:L2489)-SUM(M$15:M2489)</f>
        <v>16350</v>
      </c>
      <c r="R2489" s="47" t="str">
        <f t="shared" ca="1" si="726"/>
        <v>M2492</v>
      </c>
      <c r="S2489" s="40">
        <f t="shared" ca="1" si="732"/>
        <v>0</v>
      </c>
      <c r="T2489" s="46">
        <f t="shared" ca="1" si="733"/>
        <v>94</v>
      </c>
      <c r="X2489" s="74">
        <f t="shared" ca="1" si="734"/>
        <v>0.77290887237392758</v>
      </c>
      <c r="Y2489" s="75">
        <f t="shared" ca="1" si="735"/>
        <v>0.77290887237392758</v>
      </c>
      <c r="Z2489" s="74">
        <f t="shared" ca="1" si="736"/>
        <v>2.1660578845136924</v>
      </c>
      <c r="AA2489" s="76">
        <f t="shared" ca="1" si="737"/>
        <v>772.90887237392758</v>
      </c>
      <c r="AB2489" s="76">
        <f t="shared" ca="1" si="738"/>
        <v>2166.0578845136924</v>
      </c>
    </row>
    <row r="2490" spans="1:28" x14ac:dyDescent="0.25">
      <c r="A2490" s="2">
        <f t="shared" si="739"/>
        <v>16</v>
      </c>
      <c r="B2490" s="16">
        <f ca="1">VLOOKUP(A2490,PERIODS!$O$4:$P$33,2,FALSE)</f>
        <v>3.3000000000000002E-2</v>
      </c>
      <c r="C2490" s="15"/>
      <c r="D2490" s="18">
        <v>2476</v>
      </c>
      <c r="E2490" s="34">
        <f t="shared" ca="1" si="741"/>
        <v>8861.722114479353</v>
      </c>
      <c r="F2490" s="34">
        <f t="shared" ca="1" si="723"/>
        <v>3300</v>
      </c>
      <c r="G2490" s="69">
        <f t="shared" ca="1" si="727"/>
        <v>0</v>
      </c>
      <c r="H2490" s="34">
        <f t="shared" ca="1" si="728"/>
        <v>211.01682400154311</v>
      </c>
      <c r="I2490" s="34">
        <f t="shared" ca="1" si="729"/>
        <v>3511.0168240015432</v>
      </c>
      <c r="J2490" s="18">
        <f ca="1">SUM(INDIRECT(ADDRESS(ROW(F2490),COLUMN(F2490),4)):INDIRECT(ADDRESS(ROW(F2490)+N$5-1,COLUMN(F2490),4)))</f>
        <v>24300</v>
      </c>
      <c r="K2490" s="18">
        <f t="shared" ca="1" si="730"/>
        <v>0</v>
      </c>
      <c r="L2490" s="18">
        <f t="shared" ca="1" si="740"/>
        <v>0</v>
      </c>
      <c r="M2490" s="18">
        <f t="shared" ca="1" si="724"/>
        <v>16350</v>
      </c>
      <c r="N2490" s="34">
        <f t="shared" ca="1" si="731"/>
        <v>21700.70529047781</v>
      </c>
      <c r="P2490" s="18">
        <f t="shared" ca="1" si="725"/>
        <v>211.01682400154311</v>
      </c>
      <c r="Q2490" s="47">
        <f ca="1">SUM(L$15:L2490)-SUM(M$15:M2490)</f>
        <v>0</v>
      </c>
      <c r="R2490" s="47" t="str">
        <f t="shared" ca="1" si="726"/>
        <v>M2493</v>
      </c>
      <c r="S2490" s="40">
        <f t="shared" ca="1" si="732"/>
        <v>0</v>
      </c>
      <c r="T2490" s="46">
        <f t="shared" ca="1" si="733"/>
        <v>37</v>
      </c>
      <c r="X2490" s="74">
        <f t="shared" ca="1" si="734"/>
        <v>0.21101682400154312</v>
      </c>
      <c r="Y2490" s="75">
        <f t="shared" ca="1" si="735"/>
        <v>0.21101682400154312</v>
      </c>
      <c r="Z2490" s="74">
        <f t="shared" ca="1" si="736"/>
        <v>1.2349331314035317</v>
      </c>
      <c r="AA2490" s="76">
        <f t="shared" ca="1" si="737"/>
        <v>211.01682400154311</v>
      </c>
      <c r="AB2490" s="76">
        <f t="shared" ca="1" si="738"/>
        <v>1234.9331314035317</v>
      </c>
    </row>
    <row r="2491" spans="1:28" x14ac:dyDescent="0.25">
      <c r="A2491" s="2">
        <f t="shared" si="739"/>
        <v>17</v>
      </c>
      <c r="B2491" s="16">
        <f ca="1">VLOOKUP(A2491,PERIODS!$O$4:$P$33,2,FALSE)</f>
        <v>3.5000000000000003E-2</v>
      </c>
      <c r="C2491" s="15"/>
      <c r="D2491" s="18">
        <v>2477</v>
      </c>
      <c r="E2491" s="34">
        <f t="shared" ca="1" si="741"/>
        <v>21700.70529047781</v>
      </c>
      <c r="F2491" s="34">
        <f t="shared" ca="1" si="723"/>
        <v>3500.0000000000005</v>
      </c>
      <c r="G2491" s="69">
        <f t="shared" ca="1" si="727"/>
        <v>0</v>
      </c>
      <c r="H2491" s="34">
        <f t="shared" ca="1" si="728"/>
        <v>-929.66621575211877</v>
      </c>
      <c r="I2491" s="34">
        <f t="shared" ca="1" si="729"/>
        <v>2570.3337842478818</v>
      </c>
      <c r="J2491" s="18">
        <f ca="1">SUM(INDIRECT(ADDRESS(ROW(F2491),COLUMN(F2491),4)):INDIRECT(ADDRESS(ROW(F2491)+N$5-1,COLUMN(F2491),4)))</f>
        <v>24500.000000000004</v>
      </c>
      <c r="K2491" s="18">
        <f t="shared" ca="1" si="730"/>
        <v>16350</v>
      </c>
      <c r="L2491" s="18">
        <f t="shared" ca="1" si="740"/>
        <v>16350</v>
      </c>
      <c r="M2491" s="18">
        <f t="shared" ca="1" si="724"/>
        <v>0</v>
      </c>
      <c r="N2491" s="34">
        <f t="shared" ca="1" si="731"/>
        <v>19130.371506229927</v>
      </c>
      <c r="P2491" s="18">
        <f t="shared" ca="1" si="725"/>
        <v>929.66621575211877</v>
      </c>
      <c r="Q2491" s="47">
        <f ca="1">SUM(L$15:L2491)-SUM(M$15:M2491)</f>
        <v>16350</v>
      </c>
      <c r="R2491" s="47" t="str">
        <f t="shared" ca="1" si="726"/>
        <v>M2494</v>
      </c>
      <c r="S2491" s="40">
        <f t="shared" ca="1" si="732"/>
        <v>0</v>
      </c>
      <c r="T2491" s="46">
        <f t="shared" ca="1" si="733"/>
        <v>49</v>
      </c>
      <c r="X2491" s="74">
        <f t="shared" ca="1" si="734"/>
        <v>-0.92966621575211883</v>
      </c>
      <c r="Y2491" s="75">
        <f t="shared" ca="1" si="735"/>
        <v>-0.92966621575211883</v>
      </c>
      <c r="Z2491" s="74">
        <f t="shared" ca="1" si="736"/>
        <v>0.39468542816650587</v>
      </c>
      <c r="AA2491" s="76">
        <f t="shared" ca="1" si="737"/>
        <v>-929.66621575211877</v>
      </c>
      <c r="AB2491" s="76">
        <f t="shared" ca="1" si="738"/>
        <v>394.68542816650586</v>
      </c>
    </row>
    <row r="2492" spans="1:28" x14ac:dyDescent="0.25">
      <c r="A2492" s="2">
        <f t="shared" si="739"/>
        <v>18</v>
      </c>
      <c r="B2492" s="16">
        <f ca="1">VLOOKUP(A2492,PERIODS!$O$4:$P$33,2,FALSE)</f>
        <v>3.5000000000000003E-2</v>
      </c>
      <c r="C2492" s="15"/>
      <c r="D2492" s="18">
        <v>2478</v>
      </c>
      <c r="E2492" s="34">
        <f t="shared" ca="1" si="741"/>
        <v>19130.371506229927</v>
      </c>
      <c r="F2492" s="34">
        <f t="shared" ca="1" si="723"/>
        <v>3500.0000000000005</v>
      </c>
      <c r="G2492" s="69">
        <f t="shared" ca="1" si="727"/>
        <v>0</v>
      </c>
      <c r="H2492" s="34">
        <f t="shared" ca="1" si="728"/>
        <v>1129.7983622877514</v>
      </c>
      <c r="I2492" s="34">
        <f t="shared" ca="1" si="729"/>
        <v>4629.7983622877518</v>
      </c>
      <c r="J2492" s="18">
        <f ca="1">SUM(INDIRECT(ADDRESS(ROW(F2492),COLUMN(F2492),4)):INDIRECT(ADDRESS(ROW(F2492)+N$5-1,COLUMN(F2492),4)))</f>
        <v>24500.000000000004</v>
      </c>
      <c r="K2492" s="18">
        <f t="shared" ca="1" si="730"/>
        <v>16350</v>
      </c>
      <c r="L2492" s="18">
        <f t="shared" ca="1" si="740"/>
        <v>0</v>
      </c>
      <c r="M2492" s="18">
        <f t="shared" ca="1" si="724"/>
        <v>0</v>
      </c>
      <c r="N2492" s="34">
        <f t="shared" ca="1" si="731"/>
        <v>14500.573143942176</v>
      </c>
      <c r="P2492" s="18">
        <f t="shared" ca="1" si="725"/>
        <v>1129.7983622877514</v>
      </c>
      <c r="Q2492" s="47">
        <f ca="1">SUM(L$15:L2492)-SUM(M$15:M2492)</f>
        <v>16350</v>
      </c>
      <c r="R2492" s="47" t="str">
        <f t="shared" ca="1" si="726"/>
        <v>M2495</v>
      </c>
      <c r="S2492" s="40">
        <f t="shared" ca="1" si="732"/>
        <v>0</v>
      </c>
      <c r="T2492" s="46">
        <f t="shared" ca="1" si="733"/>
        <v>79</v>
      </c>
      <c r="X2492" s="74">
        <f t="shared" ca="1" si="734"/>
        <v>1.1297983622877514</v>
      </c>
      <c r="Y2492" s="75">
        <f t="shared" ca="1" si="735"/>
        <v>1.1297983622877514</v>
      </c>
      <c r="Z2492" s="74">
        <f t="shared" ca="1" si="736"/>
        <v>3.0950323619571298</v>
      </c>
      <c r="AA2492" s="76">
        <f t="shared" ca="1" si="737"/>
        <v>1129.7983622877514</v>
      </c>
      <c r="AB2492" s="76">
        <f t="shared" ca="1" si="738"/>
        <v>3095.03236195713</v>
      </c>
    </row>
    <row r="2493" spans="1:28" x14ac:dyDescent="0.25">
      <c r="A2493" s="2">
        <f t="shared" si="739"/>
        <v>19</v>
      </c>
      <c r="B2493" s="16">
        <f ca="1">VLOOKUP(A2493,PERIODS!$O$4:$P$33,2,FALSE)</f>
        <v>3.5000000000000003E-2</v>
      </c>
      <c r="C2493" s="15"/>
      <c r="D2493" s="18">
        <v>2479</v>
      </c>
      <c r="E2493" s="34">
        <f t="shared" ca="1" si="741"/>
        <v>14500.573143942176</v>
      </c>
      <c r="F2493" s="34">
        <f t="shared" ca="1" si="723"/>
        <v>3500.0000000000005</v>
      </c>
      <c r="G2493" s="69">
        <f t="shared" ca="1" si="727"/>
        <v>0</v>
      </c>
      <c r="H2493" s="34">
        <f t="shared" ca="1" si="728"/>
        <v>-2234.9131028927495</v>
      </c>
      <c r="I2493" s="34">
        <f t="shared" ca="1" si="729"/>
        <v>1265.0868971072509</v>
      </c>
      <c r="J2493" s="18">
        <f ca="1">SUM(INDIRECT(ADDRESS(ROW(F2493),COLUMN(F2493),4)):INDIRECT(ADDRESS(ROW(F2493)+N$5-1,COLUMN(F2493),4)))</f>
        <v>24500.000000000004</v>
      </c>
      <c r="K2493" s="18">
        <f t="shared" ca="1" si="730"/>
        <v>16350</v>
      </c>
      <c r="L2493" s="18">
        <f t="shared" ca="1" si="740"/>
        <v>0</v>
      </c>
      <c r="M2493" s="18">
        <f t="shared" ca="1" si="724"/>
        <v>0</v>
      </c>
      <c r="N2493" s="34">
        <f t="shared" ca="1" si="731"/>
        <v>13235.486246834926</v>
      </c>
      <c r="P2493" s="18">
        <f t="shared" ca="1" si="725"/>
        <v>2234.9131028927495</v>
      </c>
      <c r="Q2493" s="47">
        <f ca="1">SUM(L$15:L2493)-SUM(M$15:M2493)</f>
        <v>16350</v>
      </c>
      <c r="R2493" s="47" t="str">
        <f t="shared" ca="1" si="726"/>
        <v>M2496</v>
      </c>
      <c r="S2493" s="40">
        <f t="shared" ca="1" si="732"/>
        <v>0</v>
      </c>
      <c r="T2493" s="46">
        <f t="shared" ca="1" si="733"/>
        <v>77</v>
      </c>
      <c r="X2493" s="74">
        <f t="shared" ca="1" si="734"/>
        <v>-2.2349131028927496</v>
      </c>
      <c r="Y2493" s="75">
        <f t="shared" ca="1" si="735"/>
        <v>-2.2349131028927496</v>
      </c>
      <c r="Z2493" s="74">
        <f t="shared" ca="1" si="736"/>
        <v>0.10700142756366349</v>
      </c>
      <c r="AA2493" s="76">
        <f t="shared" ca="1" si="737"/>
        <v>-2234.9131028927495</v>
      </c>
      <c r="AB2493" s="76">
        <f t="shared" ca="1" si="738"/>
        <v>107.00142756366348</v>
      </c>
    </row>
    <row r="2494" spans="1:28" x14ac:dyDescent="0.25">
      <c r="A2494" s="2">
        <f t="shared" si="739"/>
        <v>20</v>
      </c>
      <c r="B2494" s="16">
        <f ca="1">VLOOKUP(A2494,PERIODS!$O$4:$P$33,2,FALSE)</f>
        <v>3.5000000000000003E-2</v>
      </c>
      <c r="C2494" s="15"/>
      <c r="D2494" s="18">
        <v>2480</v>
      </c>
      <c r="E2494" s="34">
        <f t="shared" ca="1" si="741"/>
        <v>13235.486246834926</v>
      </c>
      <c r="F2494" s="34">
        <f t="shared" ca="1" si="723"/>
        <v>3500.0000000000005</v>
      </c>
      <c r="G2494" s="69">
        <f t="shared" ca="1" si="727"/>
        <v>0</v>
      </c>
      <c r="H2494" s="34">
        <f t="shared" ca="1" si="728"/>
        <v>-1295.6614859560693</v>
      </c>
      <c r="I2494" s="34">
        <f t="shared" ca="1" si="729"/>
        <v>2204.3385140439314</v>
      </c>
      <c r="J2494" s="18">
        <f ca="1">SUM(INDIRECT(ADDRESS(ROW(F2494),COLUMN(F2494),4)):INDIRECT(ADDRESS(ROW(F2494)+N$5-1,COLUMN(F2494),4)))</f>
        <v>24500.000000000004</v>
      </c>
      <c r="K2494" s="18">
        <f t="shared" ca="1" si="730"/>
        <v>0</v>
      </c>
      <c r="L2494" s="18">
        <f t="shared" ca="1" si="740"/>
        <v>0</v>
      </c>
      <c r="M2494" s="18">
        <f t="shared" ca="1" si="724"/>
        <v>16350</v>
      </c>
      <c r="N2494" s="34">
        <f t="shared" ca="1" si="731"/>
        <v>27381.147732790996</v>
      </c>
      <c r="P2494" s="18">
        <f t="shared" ca="1" si="725"/>
        <v>1295.6614859560693</v>
      </c>
      <c r="Q2494" s="47">
        <f ca="1">SUM(L$15:L2494)-SUM(M$15:M2494)</f>
        <v>0</v>
      </c>
      <c r="R2494" s="47" t="str">
        <f t="shared" ca="1" si="726"/>
        <v>M2497</v>
      </c>
      <c r="S2494" s="40">
        <f t="shared" ca="1" si="732"/>
        <v>0</v>
      </c>
      <c r="T2494" s="46">
        <f t="shared" ca="1" si="733"/>
        <v>67</v>
      </c>
      <c r="X2494" s="74">
        <f t="shared" ca="1" si="734"/>
        <v>-1.2956614859560693</v>
      </c>
      <c r="Y2494" s="75">
        <f t="shared" ca="1" si="735"/>
        <v>-1.2956614859560693</v>
      </c>
      <c r="Z2494" s="74">
        <f t="shared" ca="1" si="736"/>
        <v>0.27371674465145956</v>
      </c>
      <c r="AA2494" s="76">
        <f t="shared" ca="1" si="737"/>
        <v>-1295.6614859560693</v>
      </c>
      <c r="AB2494" s="76">
        <f t="shared" ca="1" si="738"/>
        <v>273.71674465145958</v>
      </c>
    </row>
    <row r="2495" spans="1:28" x14ac:dyDescent="0.25">
      <c r="A2495" s="2">
        <f t="shared" si="739"/>
        <v>21</v>
      </c>
      <c r="B2495" s="16">
        <f ca="1">VLOOKUP(A2495,PERIODS!$O$4:$P$33,2,FALSE)</f>
        <v>3.5000000000000003E-2</v>
      </c>
      <c r="C2495" s="15"/>
      <c r="D2495" s="18">
        <v>2481</v>
      </c>
      <c r="E2495" s="34">
        <f t="shared" ca="1" si="741"/>
        <v>27381.147732790996</v>
      </c>
      <c r="F2495" s="34">
        <f t="shared" ca="1" si="723"/>
        <v>3500.0000000000005</v>
      </c>
      <c r="G2495" s="69">
        <f t="shared" ca="1" si="727"/>
        <v>0</v>
      </c>
      <c r="H2495" s="34">
        <f t="shared" ca="1" si="728"/>
        <v>470.39613080986982</v>
      </c>
      <c r="I2495" s="34">
        <f t="shared" ca="1" si="729"/>
        <v>3970.3961308098701</v>
      </c>
      <c r="J2495" s="18">
        <f ca="1">SUM(INDIRECT(ADDRESS(ROW(F2495),COLUMN(F2495),4)):INDIRECT(ADDRESS(ROW(F2495)+N$5-1,COLUMN(F2495),4)))</f>
        <v>24500.000000000004</v>
      </c>
      <c r="K2495" s="18">
        <f t="shared" ca="1" si="730"/>
        <v>0</v>
      </c>
      <c r="L2495" s="18">
        <f t="shared" ca="1" si="740"/>
        <v>0</v>
      </c>
      <c r="M2495" s="18">
        <f t="shared" ca="1" si="724"/>
        <v>0</v>
      </c>
      <c r="N2495" s="34">
        <f t="shared" ca="1" si="731"/>
        <v>23410.751601981126</v>
      </c>
      <c r="P2495" s="18">
        <f t="shared" ca="1" si="725"/>
        <v>470.39613080986982</v>
      </c>
      <c r="Q2495" s="47">
        <f ca="1">SUM(L$15:L2495)-SUM(M$15:M2495)</f>
        <v>0</v>
      </c>
      <c r="R2495" s="47" t="str">
        <f t="shared" ca="1" si="726"/>
        <v>M2498</v>
      </c>
      <c r="S2495" s="40">
        <f t="shared" ca="1" si="732"/>
        <v>0</v>
      </c>
      <c r="T2495" s="46">
        <f t="shared" ca="1" si="733"/>
        <v>78</v>
      </c>
      <c r="X2495" s="74">
        <f t="shared" ca="1" si="734"/>
        <v>0.47039613080986981</v>
      </c>
      <c r="Y2495" s="75">
        <f t="shared" ca="1" si="735"/>
        <v>0.47039613080986981</v>
      </c>
      <c r="Z2495" s="74">
        <f t="shared" ca="1" si="736"/>
        <v>1.6006281257647235</v>
      </c>
      <c r="AA2495" s="76">
        <f t="shared" ca="1" si="737"/>
        <v>470.39613080986982</v>
      </c>
      <c r="AB2495" s="76">
        <f t="shared" ca="1" si="738"/>
        <v>1600.6281257647236</v>
      </c>
    </row>
    <row r="2496" spans="1:28" x14ac:dyDescent="0.25">
      <c r="A2496" s="2">
        <f t="shared" si="739"/>
        <v>22</v>
      </c>
      <c r="B2496" s="16">
        <f ca="1">VLOOKUP(A2496,PERIODS!$O$4:$P$33,2,FALSE)</f>
        <v>3.5000000000000003E-2</v>
      </c>
      <c r="C2496" s="15"/>
      <c r="D2496" s="18">
        <v>2482</v>
      </c>
      <c r="E2496" s="34">
        <f t="shared" ca="1" si="741"/>
        <v>23410.751601981126</v>
      </c>
      <c r="F2496" s="34">
        <f t="shared" ca="1" si="723"/>
        <v>3500.0000000000005</v>
      </c>
      <c r="G2496" s="69">
        <f t="shared" ca="1" si="727"/>
        <v>0</v>
      </c>
      <c r="H2496" s="34">
        <f t="shared" ca="1" si="728"/>
        <v>772.08552011855966</v>
      </c>
      <c r="I2496" s="34">
        <f t="shared" ca="1" si="729"/>
        <v>4272.0855201185605</v>
      </c>
      <c r="J2496" s="18">
        <f ca="1">SUM(INDIRECT(ADDRESS(ROW(F2496),COLUMN(F2496),4)):INDIRECT(ADDRESS(ROW(F2496)+N$5-1,COLUMN(F2496),4)))</f>
        <v>25000.000000000004</v>
      </c>
      <c r="K2496" s="18">
        <f t="shared" ca="1" si="730"/>
        <v>16350</v>
      </c>
      <c r="L2496" s="18">
        <f t="shared" ca="1" si="740"/>
        <v>16350</v>
      </c>
      <c r="M2496" s="18">
        <f t="shared" ca="1" si="724"/>
        <v>0</v>
      </c>
      <c r="N2496" s="34">
        <f t="shared" ca="1" si="731"/>
        <v>19138.666081862568</v>
      </c>
      <c r="P2496" s="18">
        <f t="shared" ca="1" si="725"/>
        <v>772.08552011855966</v>
      </c>
      <c r="Q2496" s="47">
        <f ca="1">SUM(L$15:L2496)-SUM(M$15:M2496)</f>
        <v>16350</v>
      </c>
      <c r="R2496" s="47" t="str">
        <f t="shared" ca="1" si="726"/>
        <v>M2499</v>
      </c>
      <c r="S2496" s="40">
        <f t="shared" ca="1" si="732"/>
        <v>0</v>
      </c>
      <c r="T2496" s="46">
        <f t="shared" ca="1" si="733"/>
        <v>91</v>
      </c>
      <c r="X2496" s="74">
        <f t="shared" ca="1" si="734"/>
        <v>0.77208552011855969</v>
      </c>
      <c r="Y2496" s="75">
        <f t="shared" ca="1" si="735"/>
        <v>0.77208552011855969</v>
      </c>
      <c r="Z2496" s="74">
        <f t="shared" ca="1" si="736"/>
        <v>2.1642751898627601</v>
      </c>
      <c r="AA2496" s="76">
        <f t="shared" ca="1" si="737"/>
        <v>772.08552011855966</v>
      </c>
      <c r="AB2496" s="76">
        <f t="shared" ca="1" si="738"/>
        <v>2164.2751898627603</v>
      </c>
    </row>
    <row r="2497" spans="1:28" x14ac:dyDescent="0.25">
      <c r="A2497" s="2">
        <f t="shared" si="739"/>
        <v>23</v>
      </c>
      <c r="B2497" s="16">
        <f ca="1">VLOOKUP(A2497,PERIODS!$O$4:$P$33,2,FALSE)</f>
        <v>3.5000000000000003E-2</v>
      </c>
      <c r="C2497" s="15"/>
      <c r="D2497" s="18">
        <v>2483</v>
      </c>
      <c r="E2497" s="34">
        <f t="shared" ca="1" si="741"/>
        <v>19138.666081862568</v>
      </c>
      <c r="F2497" s="34">
        <f t="shared" ca="1" si="723"/>
        <v>3500.0000000000005</v>
      </c>
      <c r="G2497" s="69">
        <f t="shared" ca="1" si="727"/>
        <v>0</v>
      </c>
      <c r="H2497" s="34">
        <f t="shared" ca="1" si="728"/>
        <v>-555.61038049873764</v>
      </c>
      <c r="I2497" s="34">
        <f t="shared" ca="1" si="729"/>
        <v>2944.389619501263</v>
      </c>
      <c r="J2497" s="18">
        <f ca="1">SUM(INDIRECT(ADDRESS(ROW(F2497),COLUMN(F2497),4)):INDIRECT(ADDRESS(ROW(F2497)+N$5-1,COLUMN(F2497),4)))</f>
        <v>25500.000000000004</v>
      </c>
      <c r="K2497" s="18">
        <f t="shared" ca="1" si="730"/>
        <v>16350</v>
      </c>
      <c r="L2497" s="18">
        <f t="shared" ca="1" si="740"/>
        <v>0</v>
      </c>
      <c r="M2497" s="18">
        <f t="shared" ca="1" si="724"/>
        <v>0</v>
      </c>
      <c r="N2497" s="34">
        <f t="shared" ca="1" si="731"/>
        <v>16194.276462361304</v>
      </c>
      <c r="P2497" s="18">
        <f t="shared" ca="1" si="725"/>
        <v>555.61038049873764</v>
      </c>
      <c r="Q2497" s="47">
        <f ca="1">SUM(L$15:L2497)-SUM(M$15:M2497)</f>
        <v>16350</v>
      </c>
      <c r="R2497" s="47" t="str">
        <f t="shared" ca="1" si="726"/>
        <v>M2500</v>
      </c>
      <c r="S2497" s="40">
        <f t="shared" ca="1" si="732"/>
        <v>0</v>
      </c>
      <c r="T2497" s="46">
        <f t="shared" ca="1" si="733"/>
        <v>33</v>
      </c>
      <c r="X2497" s="74">
        <f t="shared" ca="1" si="734"/>
        <v>-0.55561038049873768</v>
      </c>
      <c r="Y2497" s="75">
        <f t="shared" ca="1" si="735"/>
        <v>-0.55561038049873768</v>
      </c>
      <c r="Z2497" s="74">
        <f t="shared" ca="1" si="736"/>
        <v>0.57372196560101119</v>
      </c>
      <c r="AA2497" s="76">
        <f t="shared" ca="1" si="737"/>
        <v>-555.61038049873764</v>
      </c>
      <c r="AB2497" s="76">
        <f t="shared" ca="1" si="738"/>
        <v>573.72196560101122</v>
      </c>
    </row>
    <row r="2498" spans="1:28" x14ac:dyDescent="0.25">
      <c r="A2498" s="2">
        <f t="shared" si="739"/>
        <v>24</v>
      </c>
      <c r="B2498" s="16">
        <f ca="1">VLOOKUP(A2498,PERIODS!$O$4:$P$33,2,FALSE)</f>
        <v>3.5000000000000003E-2</v>
      </c>
      <c r="C2498" s="15"/>
      <c r="D2498" s="18">
        <v>2484</v>
      </c>
      <c r="E2498" s="34">
        <f t="shared" ca="1" si="741"/>
        <v>16194.276462361304</v>
      </c>
      <c r="F2498" s="34">
        <f t="shared" ca="1" si="723"/>
        <v>3500.0000000000005</v>
      </c>
      <c r="G2498" s="69">
        <f t="shared" ca="1" si="727"/>
        <v>0</v>
      </c>
      <c r="H2498" s="34">
        <f t="shared" ca="1" si="728"/>
        <v>644.88990617316949</v>
      </c>
      <c r="I2498" s="34">
        <f t="shared" ca="1" si="729"/>
        <v>4144.8899061731699</v>
      </c>
      <c r="J2498" s="18">
        <f ca="1">SUM(INDIRECT(ADDRESS(ROW(F2498),COLUMN(F2498),4)):INDIRECT(ADDRESS(ROW(F2498)+N$5-1,COLUMN(F2498),4)))</f>
        <v>26000</v>
      </c>
      <c r="K2498" s="18">
        <f t="shared" ca="1" si="730"/>
        <v>16350</v>
      </c>
      <c r="L2498" s="18">
        <f t="shared" ca="1" si="740"/>
        <v>0</v>
      </c>
      <c r="M2498" s="18">
        <f t="shared" ca="1" si="724"/>
        <v>0</v>
      </c>
      <c r="N2498" s="34">
        <f t="shared" ca="1" si="731"/>
        <v>12049.386556188134</v>
      </c>
      <c r="P2498" s="18">
        <f t="shared" ca="1" si="725"/>
        <v>644.88990617316949</v>
      </c>
      <c r="Q2498" s="47">
        <f ca="1">SUM(L$15:L2498)-SUM(M$15:M2498)</f>
        <v>16350</v>
      </c>
      <c r="R2498" s="47" t="str">
        <f t="shared" ca="1" si="726"/>
        <v>M2501</v>
      </c>
      <c r="S2498" s="40">
        <f t="shared" ca="1" si="732"/>
        <v>0</v>
      </c>
      <c r="T2498" s="46">
        <f t="shared" ca="1" si="733"/>
        <v>57</v>
      </c>
      <c r="X2498" s="74">
        <f t="shared" ca="1" si="734"/>
        <v>0.64488990617316944</v>
      </c>
      <c r="Y2498" s="75">
        <f t="shared" ca="1" si="735"/>
        <v>0.64488990617316944</v>
      </c>
      <c r="Z2498" s="74">
        <f t="shared" ca="1" si="736"/>
        <v>1.9057772034164584</v>
      </c>
      <c r="AA2498" s="76">
        <f t="shared" ca="1" si="737"/>
        <v>644.88990617316949</v>
      </c>
      <c r="AB2498" s="76">
        <f t="shared" ca="1" si="738"/>
        <v>1905.7772034164584</v>
      </c>
    </row>
    <row r="2499" spans="1:28" x14ac:dyDescent="0.25">
      <c r="A2499" s="2">
        <f t="shared" si="739"/>
        <v>25</v>
      </c>
      <c r="B2499" s="16">
        <f ca="1">VLOOKUP(A2499,PERIODS!$O$4:$P$33,2,FALSE)</f>
        <v>3.5000000000000003E-2</v>
      </c>
      <c r="C2499" s="15"/>
      <c r="D2499" s="18">
        <v>2485</v>
      </c>
      <c r="E2499" s="34">
        <f t="shared" ca="1" si="741"/>
        <v>12049.386556188134</v>
      </c>
      <c r="F2499" s="34">
        <f t="shared" ca="1" si="723"/>
        <v>3500.0000000000005</v>
      </c>
      <c r="G2499" s="69">
        <f t="shared" ca="1" si="727"/>
        <v>0</v>
      </c>
      <c r="H2499" s="34">
        <f t="shared" ca="1" si="728"/>
        <v>-921.77268816454341</v>
      </c>
      <c r="I2499" s="34">
        <f t="shared" ca="1" si="729"/>
        <v>2578.2273118354569</v>
      </c>
      <c r="J2499" s="18">
        <f ca="1">SUM(INDIRECT(ADDRESS(ROW(F2499),COLUMN(F2499),4)):INDIRECT(ADDRESS(ROW(F2499)+N$5-1,COLUMN(F2499),4)))</f>
        <v>24900</v>
      </c>
      <c r="K2499" s="18">
        <f t="shared" ca="1" si="730"/>
        <v>0</v>
      </c>
      <c r="L2499" s="18">
        <f t="shared" ca="1" si="740"/>
        <v>0</v>
      </c>
      <c r="M2499" s="18">
        <f t="shared" ca="1" si="724"/>
        <v>16350</v>
      </c>
      <c r="N2499" s="34">
        <f t="shared" ca="1" si="731"/>
        <v>25821.159244352675</v>
      </c>
      <c r="P2499" s="18">
        <f t="shared" ca="1" si="725"/>
        <v>921.77268816454341</v>
      </c>
      <c r="Q2499" s="47">
        <f ca="1">SUM(L$15:L2499)-SUM(M$15:M2499)</f>
        <v>0</v>
      </c>
      <c r="R2499" s="47" t="str">
        <f t="shared" ca="1" si="726"/>
        <v>M2502</v>
      </c>
      <c r="S2499" s="40">
        <f t="shared" ca="1" si="732"/>
        <v>0</v>
      </c>
      <c r="T2499" s="46">
        <f t="shared" ca="1" si="733"/>
        <v>94</v>
      </c>
      <c r="X2499" s="74">
        <f t="shared" ca="1" si="734"/>
        <v>-0.92177268816454339</v>
      </c>
      <c r="Y2499" s="75">
        <f t="shared" ca="1" si="735"/>
        <v>-0.92177268816454339</v>
      </c>
      <c r="Z2499" s="74">
        <f t="shared" ca="1" si="736"/>
        <v>0.39781321688497406</v>
      </c>
      <c r="AA2499" s="76">
        <f t="shared" ca="1" si="737"/>
        <v>-921.77268816454341</v>
      </c>
      <c r="AB2499" s="76">
        <f t="shared" ca="1" si="738"/>
        <v>397.81321688497405</v>
      </c>
    </row>
    <row r="2500" spans="1:28" x14ac:dyDescent="0.25">
      <c r="A2500" s="2">
        <f t="shared" si="739"/>
        <v>26</v>
      </c>
      <c r="B2500" s="16">
        <f ca="1">VLOOKUP(A2500,PERIODS!$O$4:$P$33,2,FALSE)</f>
        <v>3.5000000000000003E-2</v>
      </c>
      <c r="C2500" s="15"/>
      <c r="D2500" s="18">
        <v>2486</v>
      </c>
      <c r="E2500" s="34">
        <f t="shared" ca="1" si="741"/>
        <v>25821.159244352675</v>
      </c>
      <c r="F2500" s="34">
        <f t="shared" ca="1" si="723"/>
        <v>3500.0000000000005</v>
      </c>
      <c r="G2500" s="69">
        <f t="shared" ca="1" si="727"/>
        <v>0</v>
      </c>
      <c r="H2500" s="34">
        <f t="shared" ca="1" si="728"/>
        <v>709.89416471686854</v>
      </c>
      <c r="I2500" s="34">
        <f t="shared" ca="1" si="729"/>
        <v>4209.8941647168685</v>
      </c>
      <c r="J2500" s="18">
        <f ca="1">SUM(INDIRECT(ADDRESS(ROW(F2500),COLUMN(F2500),4)):INDIRECT(ADDRESS(ROW(F2500)+N$5-1,COLUMN(F2500),4)))</f>
        <v>23900</v>
      </c>
      <c r="K2500" s="18">
        <f t="shared" ca="1" si="730"/>
        <v>0</v>
      </c>
      <c r="L2500" s="18">
        <f t="shared" ca="1" si="740"/>
        <v>0</v>
      </c>
      <c r="M2500" s="18">
        <f t="shared" ca="1" si="724"/>
        <v>0</v>
      </c>
      <c r="N2500" s="34">
        <f t="shared" ca="1" si="731"/>
        <v>21611.265079635807</v>
      </c>
      <c r="P2500" s="18">
        <f t="shared" ca="1" si="725"/>
        <v>709.89416471686854</v>
      </c>
      <c r="Q2500" s="47">
        <f ca="1">SUM(L$15:L2500)-SUM(M$15:M2500)</f>
        <v>0</v>
      </c>
      <c r="R2500" s="47" t="str">
        <f t="shared" ca="1" si="726"/>
        <v>M2503</v>
      </c>
      <c r="S2500" s="40">
        <f t="shared" ca="1" si="732"/>
        <v>0</v>
      </c>
      <c r="T2500" s="46">
        <f t="shared" ca="1" si="733"/>
        <v>67</v>
      </c>
      <c r="X2500" s="74">
        <f t="shared" ca="1" si="734"/>
        <v>0.7098941647168685</v>
      </c>
      <c r="Y2500" s="75">
        <f t="shared" ca="1" si="735"/>
        <v>0.7098941647168685</v>
      </c>
      <c r="Z2500" s="74">
        <f t="shared" ca="1" si="736"/>
        <v>2.0337760019970799</v>
      </c>
      <c r="AA2500" s="76">
        <f t="shared" ca="1" si="737"/>
        <v>709.89416471686854</v>
      </c>
      <c r="AB2500" s="76">
        <f t="shared" ca="1" si="738"/>
        <v>2033.7760019970799</v>
      </c>
    </row>
    <row r="2501" spans="1:28" x14ac:dyDescent="0.25">
      <c r="A2501" s="2">
        <f t="shared" si="739"/>
        <v>27</v>
      </c>
      <c r="B2501" s="16">
        <f ca="1">VLOOKUP(A2501,PERIODS!$O$4:$P$33,2,FALSE)</f>
        <v>3.5000000000000003E-2</v>
      </c>
      <c r="C2501" s="15"/>
      <c r="D2501" s="18">
        <v>2487</v>
      </c>
      <c r="E2501" s="34">
        <f t="shared" ca="1" si="741"/>
        <v>21611.265079635807</v>
      </c>
      <c r="F2501" s="34">
        <f t="shared" ca="1" si="723"/>
        <v>3500.0000000000005</v>
      </c>
      <c r="G2501" s="69">
        <f t="shared" ca="1" si="727"/>
        <v>0</v>
      </c>
      <c r="H2501" s="34">
        <f t="shared" ca="1" si="728"/>
        <v>-407.53216720278215</v>
      </c>
      <c r="I2501" s="34">
        <f t="shared" ca="1" si="729"/>
        <v>3092.4678327972183</v>
      </c>
      <c r="J2501" s="18">
        <f ca="1">SUM(INDIRECT(ADDRESS(ROW(F2501),COLUMN(F2501),4)):INDIRECT(ADDRESS(ROW(F2501)+N$5-1,COLUMN(F2501),4)))</f>
        <v>22900</v>
      </c>
      <c r="K2501" s="18">
        <f t="shared" ca="1" si="730"/>
        <v>16350</v>
      </c>
      <c r="L2501" s="18">
        <f t="shared" ca="1" si="740"/>
        <v>16350</v>
      </c>
      <c r="M2501" s="18">
        <f t="shared" ca="1" si="724"/>
        <v>0</v>
      </c>
      <c r="N2501" s="34">
        <f t="shared" ca="1" si="731"/>
        <v>18518.797246838589</v>
      </c>
      <c r="P2501" s="18">
        <f t="shared" ca="1" si="725"/>
        <v>407.53216720278215</v>
      </c>
      <c r="Q2501" s="47">
        <f ca="1">SUM(L$15:L2501)-SUM(M$15:M2501)</f>
        <v>16350</v>
      </c>
      <c r="R2501" s="47" t="str">
        <f t="shared" ca="1" si="726"/>
        <v>M2504</v>
      </c>
      <c r="S2501" s="40">
        <f t="shared" ca="1" si="732"/>
        <v>0</v>
      </c>
      <c r="T2501" s="46">
        <f t="shared" ca="1" si="733"/>
        <v>52</v>
      </c>
      <c r="X2501" s="74">
        <f t="shared" ca="1" si="734"/>
        <v>-0.40753216720278213</v>
      </c>
      <c r="Y2501" s="75">
        <f t="shared" ca="1" si="735"/>
        <v>-0.40753216720278213</v>
      </c>
      <c r="Z2501" s="74">
        <f t="shared" ca="1" si="736"/>
        <v>0.66529005053386281</v>
      </c>
      <c r="AA2501" s="76">
        <f t="shared" ca="1" si="737"/>
        <v>-407.53216720278215</v>
      </c>
      <c r="AB2501" s="76">
        <f t="shared" ca="1" si="738"/>
        <v>665.29005053386277</v>
      </c>
    </row>
    <row r="2502" spans="1:28" x14ac:dyDescent="0.25">
      <c r="A2502" s="2">
        <f t="shared" si="739"/>
        <v>28</v>
      </c>
      <c r="B2502" s="16">
        <f ca="1">VLOOKUP(A2502,PERIODS!$O$4:$P$33,2,FALSE)</f>
        <v>0.04</v>
      </c>
      <c r="C2502" s="15"/>
      <c r="D2502" s="18">
        <v>2488</v>
      </c>
      <c r="E2502" s="34">
        <f t="shared" ca="1" si="741"/>
        <v>18518.797246838589</v>
      </c>
      <c r="F2502" s="34">
        <f t="shared" ca="1" si="723"/>
        <v>4000</v>
      </c>
      <c r="G2502" s="69">
        <f t="shared" ca="1" si="727"/>
        <v>0</v>
      </c>
      <c r="H2502" s="34">
        <f t="shared" ca="1" si="728"/>
        <v>1814.5782196677442</v>
      </c>
      <c r="I2502" s="34">
        <f t="shared" ca="1" si="729"/>
        <v>5814.5782196677446</v>
      </c>
      <c r="J2502" s="18">
        <f ca="1">SUM(INDIRECT(ADDRESS(ROW(F2502),COLUMN(F2502),4)):INDIRECT(ADDRESS(ROW(F2502)+N$5-1,COLUMN(F2502),4)))</f>
        <v>21900</v>
      </c>
      <c r="K2502" s="18">
        <f t="shared" ca="1" si="730"/>
        <v>16350</v>
      </c>
      <c r="L2502" s="18">
        <f t="shared" ca="1" si="740"/>
        <v>0</v>
      </c>
      <c r="M2502" s="18">
        <f t="shared" ca="1" si="724"/>
        <v>0</v>
      </c>
      <c r="N2502" s="34">
        <f t="shared" ca="1" si="731"/>
        <v>12704.219027170844</v>
      </c>
      <c r="P2502" s="18">
        <f t="shared" ca="1" si="725"/>
        <v>1814.5782196677442</v>
      </c>
      <c r="Q2502" s="47">
        <f ca="1">SUM(L$15:L2502)-SUM(M$15:M2502)</f>
        <v>16350</v>
      </c>
      <c r="R2502" s="47" t="str">
        <f t="shared" ca="1" si="726"/>
        <v>M2505</v>
      </c>
      <c r="S2502" s="40">
        <f t="shared" ca="1" si="732"/>
        <v>0</v>
      </c>
      <c r="T2502" s="46">
        <f t="shared" ca="1" si="733"/>
        <v>72</v>
      </c>
      <c r="X2502" s="74">
        <f t="shared" ca="1" si="734"/>
        <v>1.8145782196677442</v>
      </c>
      <c r="Y2502" s="75">
        <f t="shared" ca="1" si="735"/>
        <v>1.8145782196677442</v>
      </c>
      <c r="Z2502" s="74">
        <f t="shared" ca="1" si="736"/>
        <v>6.1384865384621952</v>
      </c>
      <c r="AA2502" s="76">
        <f t="shared" ca="1" si="737"/>
        <v>1814.5782196677442</v>
      </c>
      <c r="AB2502" s="76">
        <f t="shared" ca="1" si="738"/>
        <v>6138.4865384621953</v>
      </c>
    </row>
    <row r="2503" spans="1:28" x14ac:dyDescent="0.25">
      <c r="A2503" s="2">
        <f t="shared" si="739"/>
        <v>29</v>
      </c>
      <c r="B2503" s="16">
        <f ca="1">VLOOKUP(A2503,PERIODS!$O$4:$P$33,2,FALSE)</f>
        <v>0.04</v>
      </c>
      <c r="C2503" s="15"/>
      <c r="D2503" s="18">
        <v>2489</v>
      </c>
      <c r="E2503" s="34">
        <f t="shared" ca="1" si="741"/>
        <v>12704.219027170844</v>
      </c>
      <c r="F2503" s="34">
        <f t="shared" ca="1" si="723"/>
        <v>4000</v>
      </c>
      <c r="G2503" s="69">
        <f t="shared" ca="1" si="727"/>
        <v>0</v>
      </c>
      <c r="H2503" s="34">
        <f t="shared" ca="1" si="728"/>
        <v>-735.07527145709503</v>
      </c>
      <c r="I2503" s="34">
        <f t="shared" ca="1" si="729"/>
        <v>3264.9247285429051</v>
      </c>
      <c r="J2503" s="18">
        <f ca="1">SUM(INDIRECT(ADDRESS(ROW(F2503),COLUMN(F2503),4)):INDIRECT(ADDRESS(ROW(F2503)+N$5-1,COLUMN(F2503),4)))</f>
        <v>21200</v>
      </c>
      <c r="K2503" s="18">
        <f t="shared" ca="1" si="730"/>
        <v>16350</v>
      </c>
      <c r="L2503" s="18">
        <f t="shared" ca="1" si="740"/>
        <v>0</v>
      </c>
      <c r="M2503" s="18">
        <f t="shared" ca="1" si="724"/>
        <v>0</v>
      </c>
      <c r="N2503" s="34">
        <f t="shared" ca="1" si="731"/>
        <v>9439.2942986279395</v>
      </c>
      <c r="P2503" s="18">
        <f t="shared" ca="1" si="725"/>
        <v>735.07527145709503</v>
      </c>
      <c r="Q2503" s="47">
        <f ca="1">SUM(L$15:L2503)-SUM(M$15:M2503)</f>
        <v>16350</v>
      </c>
      <c r="R2503" s="47" t="str">
        <f t="shared" ca="1" si="726"/>
        <v>M2506</v>
      </c>
      <c r="S2503" s="40">
        <f t="shared" ca="1" si="732"/>
        <v>0</v>
      </c>
      <c r="T2503" s="46">
        <f t="shared" ca="1" si="733"/>
        <v>46</v>
      </c>
      <c r="X2503" s="74">
        <f t="shared" ca="1" si="734"/>
        <v>-0.73507527145709506</v>
      </c>
      <c r="Y2503" s="75">
        <f t="shared" ca="1" si="735"/>
        <v>-0.73507527145709506</v>
      </c>
      <c r="Z2503" s="74">
        <f t="shared" ca="1" si="736"/>
        <v>0.47946936725866707</v>
      </c>
      <c r="AA2503" s="76">
        <f t="shared" ca="1" si="737"/>
        <v>-735.07527145709503</v>
      </c>
      <c r="AB2503" s="76">
        <f t="shared" ca="1" si="738"/>
        <v>479.46936725866709</v>
      </c>
    </row>
    <row r="2504" spans="1:28" x14ac:dyDescent="0.25">
      <c r="A2504" s="2">
        <f t="shared" si="739"/>
        <v>30</v>
      </c>
      <c r="B2504" s="16">
        <f ca="1">VLOOKUP(A2504,PERIODS!$O$4:$P$33,2,FALSE)</f>
        <v>0.04</v>
      </c>
      <c r="C2504" s="15"/>
      <c r="D2504" s="18">
        <v>2490</v>
      </c>
      <c r="E2504" s="34">
        <f t="shared" ca="1" si="741"/>
        <v>9439.2942986279395</v>
      </c>
      <c r="F2504" s="34">
        <f t="shared" ca="1" si="723"/>
        <v>4000</v>
      </c>
      <c r="G2504" s="69">
        <f t="shared" ca="1" si="727"/>
        <v>0</v>
      </c>
      <c r="H2504" s="34">
        <f t="shared" ca="1" si="728"/>
        <v>-1961.0560673025914</v>
      </c>
      <c r="I2504" s="34">
        <f t="shared" ca="1" si="729"/>
        <v>2038.9439326974086</v>
      </c>
      <c r="J2504" s="18">
        <f ca="1">SUM(INDIRECT(ADDRESS(ROW(F2504),COLUMN(F2504),4)):INDIRECT(ADDRESS(ROW(F2504)+N$5-1,COLUMN(F2504),4)))</f>
        <v>20500</v>
      </c>
      <c r="K2504" s="18">
        <f t="shared" ca="1" si="730"/>
        <v>0</v>
      </c>
      <c r="L2504" s="18">
        <f t="shared" ca="1" si="740"/>
        <v>0</v>
      </c>
      <c r="M2504" s="18">
        <f t="shared" ca="1" si="724"/>
        <v>16350</v>
      </c>
      <c r="N2504" s="34">
        <f t="shared" ca="1" si="731"/>
        <v>23750.350365930532</v>
      </c>
      <c r="P2504" s="18">
        <f t="shared" ca="1" si="725"/>
        <v>1961.0560673025914</v>
      </c>
      <c r="Q2504" s="47">
        <f ca="1">SUM(L$15:L2504)-SUM(M$15:M2504)</f>
        <v>0</v>
      </c>
      <c r="R2504" s="47" t="str">
        <f t="shared" ca="1" si="726"/>
        <v>M2507</v>
      </c>
      <c r="S2504" s="40">
        <f t="shared" ca="1" si="732"/>
        <v>0</v>
      </c>
      <c r="T2504" s="46">
        <f t="shared" ca="1" si="733"/>
        <v>74</v>
      </c>
      <c r="X2504" s="74">
        <f t="shared" ca="1" si="734"/>
        <v>-1.9610560673025914</v>
      </c>
      <c r="Y2504" s="75">
        <f t="shared" ca="1" si="735"/>
        <v>-1.9610560673025914</v>
      </c>
      <c r="Z2504" s="74">
        <f t="shared" ca="1" si="736"/>
        <v>0.14070974346893159</v>
      </c>
      <c r="AA2504" s="76">
        <f t="shared" ca="1" si="737"/>
        <v>-1961.0560673025914</v>
      </c>
      <c r="AB2504" s="76">
        <f t="shared" ca="1" si="738"/>
        <v>140.70974346893158</v>
      </c>
    </row>
    <row r="2505" spans="1:28" x14ac:dyDescent="0.25">
      <c r="A2505" s="2">
        <f t="shared" si="739"/>
        <v>1</v>
      </c>
      <c r="B2505" s="16">
        <f ca="1">VLOOKUP(A2505,PERIODS!$O$4:$P$33,2,FALSE)</f>
        <v>2.4E-2</v>
      </c>
      <c r="C2505" s="15"/>
      <c r="D2505" s="18">
        <v>2491</v>
      </c>
      <c r="E2505" s="34">
        <f t="shared" ca="1" si="741"/>
        <v>23750.350365930532</v>
      </c>
      <c r="F2505" s="34">
        <f t="shared" ca="1" si="723"/>
        <v>2400</v>
      </c>
      <c r="G2505" s="69">
        <f t="shared" ca="1" si="727"/>
        <v>0</v>
      </c>
      <c r="H2505" s="34">
        <f t="shared" ca="1" si="728"/>
        <v>-544.15045418318562</v>
      </c>
      <c r="I2505" s="34">
        <f t="shared" ca="1" si="729"/>
        <v>1855.8495458168145</v>
      </c>
      <c r="J2505" s="18">
        <f ca="1">SUM(INDIRECT(ADDRESS(ROW(F2505),COLUMN(F2505),4)):INDIRECT(ADDRESS(ROW(F2505)+N$5-1,COLUMN(F2505),4)))</f>
        <v>19800</v>
      </c>
      <c r="K2505" s="18">
        <f t="shared" ca="1" si="730"/>
        <v>0</v>
      </c>
      <c r="L2505" s="18">
        <f t="shared" ca="1" si="740"/>
        <v>0</v>
      </c>
      <c r="M2505" s="18">
        <f t="shared" ca="1" si="724"/>
        <v>0</v>
      </c>
      <c r="N2505" s="34">
        <f t="shared" ca="1" si="731"/>
        <v>21894.500820113717</v>
      </c>
      <c r="P2505" s="18">
        <f t="shared" ca="1" si="725"/>
        <v>544.15045418318562</v>
      </c>
      <c r="Q2505" s="47">
        <f ca="1">SUM(L$15:L2505)-SUM(M$15:M2505)</f>
        <v>0</v>
      </c>
      <c r="R2505" s="47" t="str">
        <f t="shared" ca="1" si="726"/>
        <v>M2508</v>
      </c>
      <c r="S2505" s="40">
        <f t="shared" ca="1" si="732"/>
        <v>0</v>
      </c>
      <c r="T2505" s="46">
        <f t="shared" ca="1" si="733"/>
        <v>38</v>
      </c>
      <c r="X2505" s="74">
        <f t="shared" ca="1" si="734"/>
        <v>-0.54415045418318564</v>
      </c>
      <c r="Y2505" s="75">
        <f t="shared" ca="1" si="735"/>
        <v>-0.54415045418318564</v>
      </c>
      <c r="Z2505" s="74">
        <f t="shared" ca="1" si="736"/>
        <v>0.58033459480461647</v>
      </c>
      <c r="AA2505" s="76">
        <f t="shared" ca="1" si="737"/>
        <v>-544.15045418318562</v>
      </c>
      <c r="AB2505" s="76">
        <f t="shared" ca="1" si="738"/>
        <v>580.33459480461647</v>
      </c>
    </row>
    <row r="2506" spans="1:28" x14ac:dyDescent="0.25">
      <c r="A2506" s="2">
        <f t="shared" si="739"/>
        <v>2</v>
      </c>
      <c r="B2506" s="16">
        <f ca="1">VLOOKUP(A2506,PERIODS!$O$4:$P$33,2,FALSE)</f>
        <v>2.5000000000000001E-2</v>
      </c>
      <c r="C2506" s="15"/>
      <c r="D2506" s="18">
        <v>2492</v>
      </c>
      <c r="E2506" s="34">
        <f t="shared" ca="1" si="741"/>
        <v>21894.500820113717</v>
      </c>
      <c r="F2506" s="34">
        <f t="shared" ca="1" si="723"/>
        <v>2500</v>
      </c>
      <c r="G2506" s="69">
        <f t="shared" ca="1" si="727"/>
        <v>0</v>
      </c>
      <c r="H2506" s="34">
        <f t="shared" ca="1" si="728"/>
        <v>-292.81607269081371</v>
      </c>
      <c r="I2506" s="34">
        <f t="shared" ca="1" si="729"/>
        <v>2207.1839273091864</v>
      </c>
      <c r="J2506" s="18">
        <f ca="1">SUM(INDIRECT(ADDRESS(ROW(F2506),COLUMN(F2506),4)):INDIRECT(ADDRESS(ROW(F2506)+N$5-1,COLUMN(F2506),4)))</f>
        <v>20700</v>
      </c>
      <c r="K2506" s="18">
        <f t="shared" ca="1" si="730"/>
        <v>0</v>
      </c>
      <c r="L2506" s="18">
        <f t="shared" ca="1" si="740"/>
        <v>0</v>
      </c>
      <c r="M2506" s="18">
        <f t="shared" ca="1" si="724"/>
        <v>0</v>
      </c>
      <c r="N2506" s="34">
        <f t="shared" ca="1" si="731"/>
        <v>19687.316892804531</v>
      </c>
      <c r="P2506" s="18">
        <f t="shared" ca="1" si="725"/>
        <v>292.81607269081371</v>
      </c>
      <c r="Q2506" s="47">
        <f ca="1">SUM(L$15:L2506)-SUM(M$15:M2506)</f>
        <v>0</v>
      </c>
      <c r="R2506" s="47" t="str">
        <f t="shared" ca="1" si="726"/>
        <v>M2509</v>
      </c>
      <c r="S2506" s="40">
        <f t="shared" ca="1" si="732"/>
        <v>0</v>
      </c>
      <c r="T2506" s="46">
        <f t="shared" ca="1" si="733"/>
        <v>63</v>
      </c>
      <c r="X2506" s="74">
        <f t="shared" ca="1" si="734"/>
        <v>-0.29281607269081372</v>
      </c>
      <c r="Y2506" s="75">
        <f t="shared" ca="1" si="735"/>
        <v>-0.29281607269081372</v>
      </c>
      <c r="Z2506" s="74">
        <f t="shared" ca="1" si="736"/>
        <v>0.74615936716161357</v>
      </c>
      <c r="AA2506" s="76">
        <f t="shared" ca="1" si="737"/>
        <v>-292.81607269081371</v>
      </c>
      <c r="AB2506" s="76">
        <f t="shared" ca="1" si="738"/>
        <v>746.15936716161355</v>
      </c>
    </row>
    <row r="2507" spans="1:28" x14ac:dyDescent="0.25">
      <c r="A2507" s="2">
        <f t="shared" si="739"/>
        <v>3</v>
      </c>
      <c r="B2507" s="16">
        <f ca="1">VLOOKUP(A2507,PERIODS!$O$4:$P$33,2,FALSE)</f>
        <v>2.5000000000000001E-2</v>
      </c>
      <c r="C2507" s="15"/>
      <c r="D2507" s="18">
        <v>2493</v>
      </c>
      <c r="E2507" s="34">
        <f t="shared" ca="1" si="741"/>
        <v>19687.316892804531</v>
      </c>
      <c r="F2507" s="34">
        <f t="shared" ca="1" si="723"/>
        <v>2500</v>
      </c>
      <c r="G2507" s="69">
        <f t="shared" ca="1" si="727"/>
        <v>0</v>
      </c>
      <c r="H2507" s="34">
        <f t="shared" ca="1" si="728"/>
        <v>800.04996262584712</v>
      </c>
      <c r="I2507" s="34">
        <f t="shared" ca="1" si="729"/>
        <v>3300.049962625847</v>
      </c>
      <c r="J2507" s="18">
        <f ca="1">SUM(INDIRECT(ADDRESS(ROW(F2507),COLUMN(F2507),4)):INDIRECT(ADDRESS(ROW(F2507)+N$5-1,COLUMN(F2507),4)))</f>
        <v>21500</v>
      </c>
      <c r="K2507" s="18">
        <f t="shared" ca="1" si="730"/>
        <v>16350</v>
      </c>
      <c r="L2507" s="18">
        <f t="shared" ca="1" si="740"/>
        <v>16350</v>
      </c>
      <c r="M2507" s="18">
        <f t="shared" ca="1" si="724"/>
        <v>0</v>
      </c>
      <c r="N2507" s="34">
        <f t="shared" ca="1" si="731"/>
        <v>16387.266930178685</v>
      </c>
      <c r="P2507" s="18">
        <f t="shared" ca="1" si="725"/>
        <v>800.04996262584712</v>
      </c>
      <c r="Q2507" s="47">
        <f ca="1">SUM(L$15:L2507)-SUM(M$15:M2507)</f>
        <v>16350</v>
      </c>
      <c r="R2507" s="47" t="str">
        <f t="shared" ca="1" si="726"/>
        <v>M2510</v>
      </c>
      <c r="S2507" s="40">
        <f t="shared" ca="1" si="732"/>
        <v>0</v>
      </c>
      <c r="T2507" s="46">
        <f t="shared" ca="1" si="733"/>
        <v>64</v>
      </c>
      <c r="X2507" s="74">
        <f t="shared" ca="1" si="734"/>
        <v>0.80004996262584716</v>
      </c>
      <c r="Y2507" s="75">
        <f t="shared" ca="1" si="735"/>
        <v>0.80004996262584716</v>
      </c>
      <c r="Z2507" s="74">
        <f t="shared" ca="1" si="736"/>
        <v>2.2256521251390007</v>
      </c>
      <c r="AA2507" s="76">
        <f t="shared" ca="1" si="737"/>
        <v>800.04996262584712</v>
      </c>
      <c r="AB2507" s="76">
        <f t="shared" ca="1" si="738"/>
        <v>2225.6521251390009</v>
      </c>
    </row>
    <row r="2508" spans="1:28" x14ac:dyDescent="0.25">
      <c r="A2508" s="2">
        <f t="shared" si="739"/>
        <v>4</v>
      </c>
      <c r="B2508" s="16">
        <f ca="1">VLOOKUP(A2508,PERIODS!$O$4:$P$33,2,FALSE)</f>
        <v>2.5000000000000001E-2</v>
      </c>
      <c r="C2508" s="15"/>
      <c r="D2508" s="18">
        <v>2494</v>
      </c>
      <c r="E2508" s="34">
        <f t="shared" ca="1" si="741"/>
        <v>16387.266930178685</v>
      </c>
      <c r="F2508" s="34">
        <f t="shared" ca="1" si="723"/>
        <v>2500</v>
      </c>
      <c r="G2508" s="69">
        <f t="shared" ca="1" si="727"/>
        <v>0</v>
      </c>
      <c r="H2508" s="34">
        <f t="shared" ca="1" si="728"/>
        <v>674.03031865518642</v>
      </c>
      <c r="I2508" s="34">
        <f t="shared" ca="1" si="729"/>
        <v>3174.0303186551864</v>
      </c>
      <c r="J2508" s="18">
        <f ca="1">SUM(INDIRECT(ADDRESS(ROW(F2508),COLUMN(F2508),4)):INDIRECT(ADDRESS(ROW(F2508)+N$5-1,COLUMN(F2508),4)))</f>
        <v>22300</v>
      </c>
      <c r="K2508" s="18">
        <f t="shared" ca="1" si="730"/>
        <v>16350</v>
      </c>
      <c r="L2508" s="18">
        <f t="shared" ca="1" si="740"/>
        <v>0</v>
      </c>
      <c r="M2508" s="18">
        <f t="shared" ca="1" si="724"/>
        <v>0</v>
      </c>
      <c r="N2508" s="34">
        <f t="shared" ca="1" si="731"/>
        <v>13213.236611523498</v>
      </c>
      <c r="P2508" s="18">
        <f t="shared" ca="1" si="725"/>
        <v>674.03031865518642</v>
      </c>
      <c r="Q2508" s="47">
        <f ca="1">SUM(L$15:L2508)-SUM(M$15:M2508)</f>
        <v>16350</v>
      </c>
      <c r="R2508" s="47" t="str">
        <f t="shared" ca="1" si="726"/>
        <v>M2511</v>
      </c>
      <c r="S2508" s="40">
        <f t="shared" ca="1" si="732"/>
        <v>0</v>
      </c>
      <c r="T2508" s="46">
        <f t="shared" ca="1" si="733"/>
        <v>4</v>
      </c>
      <c r="X2508" s="74">
        <f t="shared" ca="1" si="734"/>
        <v>0.67403031865518637</v>
      </c>
      <c r="Y2508" s="75">
        <f t="shared" ca="1" si="735"/>
        <v>0.67403031865518637</v>
      </c>
      <c r="Z2508" s="74">
        <f t="shared" ca="1" si="736"/>
        <v>1.9621294129064033</v>
      </c>
      <c r="AA2508" s="76">
        <f t="shared" ca="1" si="737"/>
        <v>674.03031865518642</v>
      </c>
      <c r="AB2508" s="76">
        <f t="shared" ca="1" si="738"/>
        <v>1962.1294129064033</v>
      </c>
    </row>
    <row r="2509" spans="1:28" x14ac:dyDescent="0.25">
      <c r="A2509" s="2">
        <f t="shared" si="739"/>
        <v>5</v>
      </c>
      <c r="B2509" s="16">
        <f ca="1">VLOOKUP(A2509,PERIODS!$O$4:$P$33,2,FALSE)</f>
        <v>3.3000000000000002E-2</v>
      </c>
      <c r="C2509" s="15"/>
      <c r="D2509" s="18">
        <v>2495</v>
      </c>
      <c r="E2509" s="34">
        <f t="shared" ca="1" si="741"/>
        <v>13213.236611523498</v>
      </c>
      <c r="F2509" s="34">
        <f t="shared" ca="1" si="723"/>
        <v>3300</v>
      </c>
      <c r="G2509" s="69">
        <f t="shared" ca="1" si="727"/>
        <v>0</v>
      </c>
      <c r="H2509" s="34">
        <f t="shared" ca="1" si="728"/>
        <v>795.30796817157466</v>
      </c>
      <c r="I2509" s="34">
        <f t="shared" ca="1" si="729"/>
        <v>4095.3079681715744</v>
      </c>
      <c r="J2509" s="18">
        <f ca="1">SUM(INDIRECT(ADDRESS(ROW(F2509),COLUMN(F2509),4)):INDIRECT(ADDRESS(ROW(F2509)+N$5-1,COLUMN(F2509),4)))</f>
        <v>23100</v>
      </c>
      <c r="K2509" s="18">
        <f t="shared" ca="1" si="730"/>
        <v>16350</v>
      </c>
      <c r="L2509" s="18">
        <f t="shared" ca="1" si="740"/>
        <v>0</v>
      </c>
      <c r="M2509" s="18">
        <f t="shared" ca="1" si="724"/>
        <v>0</v>
      </c>
      <c r="N2509" s="34">
        <f t="shared" ca="1" si="731"/>
        <v>9117.9286433519228</v>
      </c>
      <c r="P2509" s="18">
        <f t="shared" ca="1" si="725"/>
        <v>795.30796817157466</v>
      </c>
      <c r="Q2509" s="47">
        <f ca="1">SUM(L$15:L2509)-SUM(M$15:M2509)</f>
        <v>16350</v>
      </c>
      <c r="R2509" s="47" t="str">
        <f t="shared" ca="1" si="726"/>
        <v>M2512</v>
      </c>
      <c r="S2509" s="40">
        <f t="shared" ca="1" si="732"/>
        <v>0</v>
      </c>
      <c r="T2509" s="46">
        <f t="shared" ca="1" si="733"/>
        <v>83</v>
      </c>
      <c r="X2509" s="74">
        <f t="shared" ca="1" si="734"/>
        <v>0.79530796817157468</v>
      </c>
      <c r="Y2509" s="75">
        <f t="shared" ca="1" si="735"/>
        <v>0.79530796817157468</v>
      </c>
      <c r="Z2509" s="74">
        <f t="shared" ca="1" si="736"/>
        <v>2.2151230791733592</v>
      </c>
      <c r="AA2509" s="76">
        <f t="shared" ca="1" si="737"/>
        <v>795.30796817157466</v>
      </c>
      <c r="AB2509" s="76">
        <f t="shared" ca="1" si="738"/>
        <v>2215.1230791733592</v>
      </c>
    </row>
    <row r="2510" spans="1:28" x14ac:dyDescent="0.25">
      <c r="A2510" s="2">
        <f t="shared" si="739"/>
        <v>6</v>
      </c>
      <c r="B2510" s="16">
        <f ca="1">VLOOKUP(A2510,PERIODS!$O$4:$P$33,2,FALSE)</f>
        <v>3.3000000000000002E-2</v>
      </c>
      <c r="C2510" s="15"/>
      <c r="D2510" s="18">
        <v>2496</v>
      </c>
      <c r="E2510" s="34">
        <f t="shared" ca="1" si="741"/>
        <v>9117.9286433519228</v>
      </c>
      <c r="F2510" s="34">
        <f t="shared" ca="1" si="723"/>
        <v>3300</v>
      </c>
      <c r="G2510" s="69">
        <f t="shared" ca="1" si="727"/>
        <v>0</v>
      </c>
      <c r="H2510" s="34">
        <f t="shared" ca="1" si="728"/>
        <v>54.77779216803421</v>
      </c>
      <c r="I2510" s="34">
        <f t="shared" ca="1" si="729"/>
        <v>3354.777792168034</v>
      </c>
      <c r="J2510" s="18">
        <f ca="1">SUM(INDIRECT(ADDRESS(ROW(F2510),COLUMN(F2510),4)):INDIRECT(ADDRESS(ROW(F2510)+N$5-1,COLUMN(F2510),4)))</f>
        <v>23100</v>
      </c>
      <c r="K2510" s="18">
        <f t="shared" ca="1" si="730"/>
        <v>0</v>
      </c>
      <c r="L2510" s="18">
        <f t="shared" ca="1" si="740"/>
        <v>0</v>
      </c>
      <c r="M2510" s="18">
        <f t="shared" ca="1" si="724"/>
        <v>16350</v>
      </c>
      <c r="N2510" s="34">
        <f t="shared" ca="1" si="731"/>
        <v>22113.150851183891</v>
      </c>
      <c r="P2510" s="18">
        <f t="shared" ca="1" si="725"/>
        <v>54.77779216803421</v>
      </c>
      <c r="Q2510" s="47">
        <f ca="1">SUM(L$15:L2510)-SUM(M$15:M2510)</f>
        <v>0</v>
      </c>
      <c r="R2510" s="47" t="str">
        <f t="shared" ca="1" si="726"/>
        <v>M2513</v>
      </c>
      <c r="S2510" s="40">
        <f t="shared" ca="1" si="732"/>
        <v>0</v>
      </c>
      <c r="T2510" s="46">
        <f t="shared" ca="1" si="733"/>
        <v>32</v>
      </c>
      <c r="X2510" s="74">
        <f t="shared" ca="1" si="734"/>
        <v>5.477779216803421E-2</v>
      </c>
      <c r="Y2510" s="75">
        <f t="shared" ca="1" si="735"/>
        <v>5.477779216803421E-2</v>
      </c>
      <c r="Z2510" s="74">
        <f t="shared" ca="1" si="736"/>
        <v>1.0563058691582357</v>
      </c>
      <c r="AA2510" s="76">
        <f t="shared" ca="1" si="737"/>
        <v>54.77779216803421</v>
      </c>
      <c r="AB2510" s="76">
        <f t="shared" ca="1" si="738"/>
        <v>1056.3058691582357</v>
      </c>
    </row>
    <row r="2511" spans="1:28" x14ac:dyDescent="0.25">
      <c r="A2511" s="2">
        <f t="shared" si="739"/>
        <v>7</v>
      </c>
      <c r="B2511" s="16">
        <f ca="1">VLOOKUP(A2511,PERIODS!$O$4:$P$33,2,FALSE)</f>
        <v>3.3000000000000002E-2</v>
      </c>
      <c r="C2511" s="15"/>
      <c r="D2511" s="18">
        <v>2497</v>
      </c>
      <c r="E2511" s="34">
        <f t="shared" ca="1" si="741"/>
        <v>22113.150851183891</v>
      </c>
      <c r="F2511" s="34">
        <f t="shared" ref="F2511:F2574" ca="1" si="742">F$2*B2511</f>
        <v>3300</v>
      </c>
      <c r="G2511" s="69">
        <f t="shared" ca="1" si="727"/>
        <v>0</v>
      </c>
      <c r="H2511" s="34">
        <f t="shared" ca="1" si="728"/>
        <v>-2342.4362608664378</v>
      </c>
      <c r="I2511" s="34">
        <f t="shared" ca="1" si="729"/>
        <v>957.56373913356219</v>
      </c>
      <c r="J2511" s="18">
        <f ca="1">SUM(INDIRECT(ADDRESS(ROW(F2511),COLUMN(F2511),4)):INDIRECT(ADDRESS(ROW(F2511)+N$5-1,COLUMN(F2511),4)))</f>
        <v>23100</v>
      </c>
      <c r="K2511" s="18">
        <f t="shared" ca="1" si="730"/>
        <v>16350</v>
      </c>
      <c r="L2511" s="18">
        <f t="shared" ca="1" si="740"/>
        <v>16350</v>
      </c>
      <c r="M2511" s="18">
        <f t="shared" ref="M2511:M2574" ca="1" si="743">SUMIF($R$15:$R$8014,ADDRESS(ROW(M2511),COLUMN(M2511),4),$L$15:$L$8014)</f>
        <v>0</v>
      </c>
      <c r="N2511" s="34">
        <f t="shared" ca="1" si="731"/>
        <v>21155.587112050329</v>
      </c>
      <c r="P2511" s="18">
        <f t="shared" ref="P2511:P2574" ca="1" si="744">ABS(H2511)</f>
        <v>2342.4362608664378</v>
      </c>
      <c r="Q2511" s="47">
        <f ca="1">SUM(L$15:L2511)-SUM(M$15:M2511)</f>
        <v>16350</v>
      </c>
      <c r="R2511" s="47" t="str">
        <f t="shared" ref="R2511:R2574" ca="1" si="745">ADDRESS(ROW(M2511)+$N$3+RANDBETWEEN(-$N$4,$N$4),COLUMN(M2511),4)</f>
        <v>M2514</v>
      </c>
      <c r="S2511" s="40">
        <f t="shared" ca="1" si="732"/>
        <v>0</v>
      </c>
      <c r="T2511" s="46">
        <f t="shared" ca="1" si="733"/>
        <v>51</v>
      </c>
      <c r="X2511" s="74">
        <f t="shared" ca="1" si="734"/>
        <v>-2.342436260866438</v>
      </c>
      <c r="Y2511" s="75">
        <f t="shared" ca="1" si="735"/>
        <v>-2.342436260866438</v>
      </c>
      <c r="Z2511" s="74">
        <f t="shared" ca="1" si="736"/>
        <v>9.6093244613048773E-2</v>
      </c>
      <c r="AA2511" s="76">
        <f t="shared" ca="1" si="737"/>
        <v>-2342.4362608664378</v>
      </c>
      <c r="AB2511" s="76">
        <f t="shared" ca="1" si="738"/>
        <v>96.093244613048768</v>
      </c>
    </row>
    <row r="2512" spans="1:28" x14ac:dyDescent="0.25">
      <c r="A2512" s="2">
        <f t="shared" si="739"/>
        <v>8</v>
      </c>
      <c r="B2512" s="16">
        <f ca="1">VLOOKUP(A2512,PERIODS!$O$4:$P$33,2,FALSE)</f>
        <v>3.3000000000000002E-2</v>
      </c>
      <c r="C2512" s="15"/>
      <c r="D2512" s="18">
        <v>2498</v>
      </c>
      <c r="E2512" s="34">
        <f t="shared" ca="1" si="741"/>
        <v>21155.587112050329</v>
      </c>
      <c r="F2512" s="34">
        <f t="shared" ca="1" si="742"/>
        <v>3300</v>
      </c>
      <c r="G2512" s="69">
        <f t="shared" ref="G2512:G2575" ca="1" si="746">((2*RAND()*$F$5)-$F$5)*E2512</f>
        <v>0</v>
      </c>
      <c r="H2512" s="34">
        <f t="shared" ref="H2512:H2575" ca="1" si="747">IF($S$3="NORM",AA2512,IF($S$3="LOGNORM",AB2512,0))</f>
        <v>741.71623928671704</v>
      </c>
      <c r="I2512" s="34">
        <f t="shared" ref="I2512:I2575" ca="1" si="748">IF(F2512+H2512&lt;0,0,F2512+H2512)</f>
        <v>4041.7162392867172</v>
      </c>
      <c r="J2512" s="18">
        <f ca="1">SUM(INDIRECT(ADDRESS(ROW(F2512),COLUMN(F2512),4)):INDIRECT(ADDRESS(ROW(F2512)+N$5-1,COLUMN(F2512),4)))</f>
        <v>23100</v>
      </c>
      <c r="K2512" s="18">
        <f t="shared" ref="K2512:K2575" ca="1" si="749">Q2512</f>
        <v>16350</v>
      </c>
      <c r="L2512" s="18">
        <f t="shared" ca="1" si="740"/>
        <v>0</v>
      </c>
      <c r="M2512" s="18">
        <f t="shared" ca="1" si="743"/>
        <v>0</v>
      </c>
      <c r="N2512" s="34">
        <f t="shared" ref="N2512:N2575" ca="1" si="750">E2512+G2512-I2512+M2512-S2512</f>
        <v>17113.870872763611</v>
      </c>
      <c r="P2512" s="18">
        <f t="shared" ca="1" si="744"/>
        <v>741.71623928671704</v>
      </c>
      <c r="Q2512" s="47">
        <f ca="1">SUM(L$15:L2512)-SUM(M$15:M2512)</f>
        <v>16350</v>
      </c>
      <c r="R2512" s="47" t="str">
        <f t="shared" ca="1" si="745"/>
        <v>M2515</v>
      </c>
      <c r="S2512" s="40">
        <f t="shared" ref="S2512:S2575" ca="1" si="751">IF(T2512&gt;N$6*100,M2512,0)</f>
        <v>0</v>
      </c>
      <c r="T2512" s="46">
        <f t="shared" ref="T2512:T2575" ca="1" si="752">RANDBETWEEN(0,100)</f>
        <v>65</v>
      </c>
      <c r="X2512" s="74">
        <f t="shared" ref="X2512:X2575" ca="1" si="753">NORMINV(RAND(),0,1)</f>
        <v>0.74171623928671704</v>
      </c>
      <c r="Y2512" s="75">
        <f t="shared" ref="Y2512:Y2575" ca="1" si="754">IF(AND(X2512&gt;$F$6,$F$6&gt;0),$F$6,X2512)</f>
        <v>0.74171623928671704</v>
      </c>
      <c r="Z2512" s="74">
        <f t="shared" ref="Z2512:Z2575" ca="1" si="755">EXP(Y2512)</f>
        <v>2.0995357298986281</v>
      </c>
      <c r="AA2512" s="76">
        <f t="shared" ref="AA2512:AA2575" ca="1" si="756">$F$3*Y2512</f>
        <v>741.71623928671704</v>
      </c>
      <c r="AB2512" s="76">
        <f t="shared" ref="AB2512:AB2575" ca="1" si="757">$F$3*Z2512</f>
        <v>2099.5357298986282</v>
      </c>
    </row>
    <row r="2513" spans="1:28" x14ac:dyDescent="0.25">
      <c r="A2513" s="2">
        <f t="shared" ref="A2513:A2576" si="758">IF(AND(A2512=12,OR(A$14="MS",A$14="M0")),1,IF(AND(A2512=4,OR(A$14="WS",A$14="W0")),1,IF(AND(A2512=30,OR(A$14="DS",A$14="D0")),1,A2512+1)))</f>
        <v>9</v>
      </c>
      <c r="B2513" s="16">
        <f ca="1">VLOOKUP(A2513,PERIODS!$O$4:$P$33,2,FALSE)</f>
        <v>3.3000000000000002E-2</v>
      </c>
      <c r="C2513" s="15"/>
      <c r="D2513" s="18">
        <v>2499</v>
      </c>
      <c r="E2513" s="34">
        <f t="shared" ca="1" si="741"/>
        <v>17113.870872763611</v>
      </c>
      <c r="F2513" s="34">
        <f t="shared" ca="1" si="742"/>
        <v>3300</v>
      </c>
      <c r="G2513" s="69">
        <f t="shared" ca="1" si="746"/>
        <v>0</v>
      </c>
      <c r="H2513" s="34">
        <f t="shared" ca="1" si="747"/>
        <v>1359.3392786557763</v>
      </c>
      <c r="I2513" s="34">
        <f t="shared" ca="1" si="748"/>
        <v>4659.3392786557761</v>
      </c>
      <c r="J2513" s="18">
        <f ca="1">SUM(INDIRECT(ADDRESS(ROW(F2513),COLUMN(F2513),4)):INDIRECT(ADDRESS(ROW(F2513)+N$5-1,COLUMN(F2513),4)))</f>
        <v>23100</v>
      </c>
      <c r="K2513" s="18">
        <f t="shared" ca="1" si="749"/>
        <v>16350</v>
      </c>
      <c r="L2513" s="18">
        <f t="shared" ref="L2513:L2576" ca="1" si="759">IF((E2513+K2512)&lt;J2513,N$2,0)</f>
        <v>0</v>
      </c>
      <c r="M2513" s="18">
        <f t="shared" ca="1" si="743"/>
        <v>0</v>
      </c>
      <c r="N2513" s="34">
        <f t="shared" ca="1" si="750"/>
        <v>12454.531594107835</v>
      </c>
      <c r="P2513" s="18">
        <f t="shared" ca="1" si="744"/>
        <v>1359.3392786557763</v>
      </c>
      <c r="Q2513" s="47">
        <f ca="1">SUM(L$15:L2513)-SUM(M$15:M2513)</f>
        <v>16350</v>
      </c>
      <c r="R2513" s="47" t="str">
        <f t="shared" ca="1" si="745"/>
        <v>M2516</v>
      </c>
      <c r="S2513" s="40">
        <f t="shared" ca="1" si="751"/>
        <v>0</v>
      </c>
      <c r="T2513" s="46">
        <f t="shared" ca="1" si="752"/>
        <v>54</v>
      </c>
      <c r="X2513" s="74">
        <f t="shared" ca="1" si="753"/>
        <v>1.3593392786557763</v>
      </c>
      <c r="Y2513" s="75">
        <f t="shared" ca="1" si="754"/>
        <v>1.3593392786557763</v>
      </c>
      <c r="Z2513" s="74">
        <f t="shared" ca="1" si="755"/>
        <v>3.8936198539790676</v>
      </c>
      <c r="AA2513" s="76">
        <f t="shared" ca="1" si="756"/>
        <v>1359.3392786557763</v>
      </c>
      <c r="AB2513" s="76">
        <f t="shared" ca="1" si="757"/>
        <v>3893.6198539790676</v>
      </c>
    </row>
    <row r="2514" spans="1:28" x14ac:dyDescent="0.25">
      <c r="A2514" s="2">
        <f t="shared" si="758"/>
        <v>10</v>
      </c>
      <c r="B2514" s="16">
        <f ca="1">VLOOKUP(A2514,PERIODS!$O$4:$P$33,2,FALSE)</f>
        <v>3.3000000000000002E-2</v>
      </c>
      <c r="C2514" s="15"/>
      <c r="D2514" s="18">
        <v>2500</v>
      </c>
      <c r="E2514" s="34">
        <f t="shared" ca="1" si="741"/>
        <v>12454.531594107835</v>
      </c>
      <c r="F2514" s="34">
        <f t="shared" ca="1" si="742"/>
        <v>3300</v>
      </c>
      <c r="G2514" s="69">
        <f t="shared" ca="1" si="746"/>
        <v>0</v>
      </c>
      <c r="H2514" s="34">
        <f t="shared" ca="1" si="747"/>
        <v>1959.9639845400536</v>
      </c>
      <c r="I2514" s="34">
        <f t="shared" ca="1" si="748"/>
        <v>5259.9639845400534</v>
      </c>
      <c r="J2514" s="18">
        <f ca="1">SUM(INDIRECT(ADDRESS(ROW(F2514),COLUMN(F2514),4)):INDIRECT(ADDRESS(ROW(F2514)+N$5-1,COLUMN(F2514),4)))</f>
        <v>23100</v>
      </c>
      <c r="K2514" s="18">
        <f t="shared" ca="1" si="749"/>
        <v>0</v>
      </c>
      <c r="L2514" s="18">
        <f t="shared" ca="1" si="759"/>
        <v>0</v>
      </c>
      <c r="M2514" s="18">
        <f t="shared" ca="1" si="743"/>
        <v>16350</v>
      </c>
      <c r="N2514" s="34">
        <f t="shared" ca="1" si="750"/>
        <v>23544.567609567781</v>
      </c>
      <c r="P2514" s="18">
        <f t="shared" ca="1" si="744"/>
        <v>1959.9639845400536</v>
      </c>
      <c r="Q2514" s="47">
        <f ca="1">SUM(L$15:L2514)-SUM(M$15:M2514)</f>
        <v>0</v>
      </c>
      <c r="R2514" s="47" t="str">
        <f t="shared" ca="1" si="745"/>
        <v>M2517</v>
      </c>
      <c r="S2514" s="40">
        <f t="shared" ca="1" si="751"/>
        <v>0</v>
      </c>
      <c r="T2514" s="46">
        <f t="shared" ca="1" si="752"/>
        <v>83</v>
      </c>
      <c r="X2514" s="74">
        <f t="shared" ca="1" si="753"/>
        <v>3.0973152058331315</v>
      </c>
      <c r="Y2514" s="75">
        <f t="shared" ca="1" si="754"/>
        <v>1.9599639845400536</v>
      </c>
      <c r="Z2514" s="74">
        <f t="shared" ca="1" si="755"/>
        <v>7.0990713842313315</v>
      </c>
      <c r="AA2514" s="76">
        <f t="shared" ca="1" si="756"/>
        <v>1959.9639845400536</v>
      </c>
      <c r="AB2514" s="76">
        <f t="shared" ca="1" si="757"/>
        <v>7099.0713842313316</v>
      </c>
    </row>
    <row r="2515" spans="1:28" x14ac:dyDescent="0.25">
      <c r="A2515" s="2">
        <f t="shared" si="758"/>
        <v>11</v>
      </c>
      <c r="B2515" s="16">
        <f ca="1">VLOOKUP(A2515,PERIODS!$O$4:$P$33,2,FALSE)</f>
        <v>3.3000000000000002E-2</v>
      </c>
      <c r="C2515" s="15"/>
      <c r="D2515" s="18">
        <v>2501</v>
      </c>
      <c r="E2515" s="34">
        <f t="shared" ca="1" si="741"/>
        <v>23544.567609567781</v>
      </c>
      <c r="F2515" s="34">
        <f t="shared" ca="1" si="742"/>
        <v>3300</v>
      </c>
      <c r="G2515" s="69">
        <f t="shared" ca="1" si="746"/>
        <v>0</v>
      </c>
      <c r="H2515" s="34">
        <f t="shared" ca="1" si="747"/>
        <v>-371.715762760747</v>
      </c>
      <c r="I2515" s="34">
        <f t="shared" ca="1" si="748"/>
        <v>2928.2842372392529</v>
      </c>
      <c r="J2515" s="18">
        <f ca="1">SUM(INDIRECT(ADDRESS(ROW(F2515),COLUMN(F2515),4)):INDIRECT(ADDRESS(ROW(F2515)+N$5-1,COLUMN(F2515),4)))</f>
        <v>23300</v>
      </c>
      <c r="K2515" s="18">
        <f t="shared" ca="1" si="749"/>
        <v>0</v>
      </c>
      <c r="L2515" s="18">
        <f t="shared" ca="1" si="759"/>
        <v>0</v>
      </c>
      <c r="M2515" s="18">
        <f t="shared" ca="1" si="743"/>
        <v>0</v>
      </c>
      <c r="N2515" s="34">
        <f t="shared" ca="1" si="750"/>
        <v>20616.283372328529</v>
      </c>
      <c r="P2515" s="18">
        <f t="shared" ca="1" si="744"/>
        <v>371.715762760747</v>
      </c>
      <c r="Q2515" s="47">
        <f ca="1">SUM(L$15:L2515)-SUM(M$15:M2515)</f>
        <v>0</v>
      </c>
      <c r="R2515" s="47" t="str">
        <f t="shared" ca="1" si="745"/>
        <v>M2518</v>
      </c>
      <c r="S2515" s="40">
        <f t="shared" ca="1" si="751"/>
        <v>0</v>
      </c>
      <c r="T2515" s="46">
        <f t="shared" ca="1" si="752"/>
        <v>90</v>
      </c>
      <c r="X2515" s="74">
        <f t="shared" ca="1" si="753"/>
        <v>-0.37171576276074703</v>
      </c>
      <c r="Y2515" s="75">
        <f t="shared" ca="1" si="754"/>
        <v>-0.37171576276074703</v>
      </c>
      <c r="Z2515" s="74">
        <f t="shared" ca="1" si="755"/>
        <v>0.68955021052036658</v>
      </c>
      <c r="AA2515" s="76">
        <f t="shared" ca="1" si="756"/>
        <v>-371.715762760747</v>
      </c>
      <c r="AB2515" s="76">
        <f t="shared" ca="1" si="757"/>
        <v>689.55021052036659</v>
      </c>
    </row>
    <row r="2516" spans="1:28" x14ac:dyDescent="0.25">
      <c r="A2516" s="2">
        <f t="shared" si="758"/>
        <v>12</v>
      </c>
      <c r="B2516" s="16">
        <f ca="1">VLOOKUP(A2516,PERIODS!$O$4:$P$33,2,FALSE)</f>
        <v>3.3000000000000002E-2</v>
      </c>
      <c r="C2516" s="15"/>
      <c r="D2516" s="18">
        <v>2502</v>
      </c>
      <c r="E2516" s="34">
        <f t="shared" ca="1" si="741"/>
        <v>20616.283372328529</v>
      </c>
      <c r="F2516" s="34">
        <f t="shared" ca="1" si="742"/>
        <v>3300</v>
      </c>
      <c r="G2516" s="69">
        <f t="shared" ca="1" si="746"/>
        <v>0</v>
      </c>
      <c r="H2516" s="34">
        <f t="shared" ca="1" si="747"/>
        <v>-339.56454792013767</v>
      </c>
      <c r="I2516" s="34">
        <f t="shared" ca="1" si="748"/>
        <v>2960.4354520798624</v>
      </c>
      <c r="J2516" s="18">
        <f ca="1">SUM(INDIRECT(ADDRESS(ROW(F2516),COLUMN(F2516),4)):INDIRECT(ADDRESS(ROW(F2516)+N$5-1,COLUMN(F2516),4)))</f>
        <v>23500</v>
      </c>
      <c r="K2516" s="18">
        <f t="shared" ca="1" si="749"/>
        <v>16350</v>
      </c>
      <c r="L2516" s="18">
        <f t="shared" ca="1" si="759"/>
        <v>16350</v>
      </c>
      <c r="M2516" s="18">
        <f t="shared" ca="1" si="743"/>
        <v>0</v>
      </c>
      <c r="N2516" s="34">
        <f t="shared" ca="1" si="750"/>
        <v>17655.847920248667</v>
      </c>
      <c r="P2516" s="18">
        <f t="shared" ca="1" si="744"/>
        <v>339.56454792013767</v>
      </c>
      <c r="Q2516" s="47">
        <f ca="1">SUM(L$15:L2516)-SUM(M$15:M2516)</f>
        <v>16350</v>
      </c>
      <c r="R2516" s="47" t="str">
        <f t="shared" ca="1" si="745"/>
        <v>M2519</v>
      </c>
      <c r="S2516" s="40">
        <f t="shared" ca="1" si="751"/>
        <v>0</v>
      </c>
      <c r="T2516" s="46">
        <f t="shared" ca="1" si="752"/>
        <v>56</v>
      </c>
      <c r="X2516" s="74">
        <f t="shared" ca="1" si="753"/>
        <v>-0.33956454792013768</v>
      </c>
      <c r="Y2516" s="75">
        <f t="shared" ca="1" si="754"/>
        <v>-0.33956454792013768</v>
      </c>
      <c r="Z2516" s="74">
        <f t="shared" ca="1" si="755"/>
        <v>0.71208033212225252</v>
      </c>
      <c r="AA2516" s="76">
        <f t="shared" ca="1" si="756"/>
        <v>-339.56454792013767</v>
      </c>
      <c r="AB2516" s="76">
        <f t="shared" ca="1" si="757"/>
        <v>712.08033212225257</v>
      </c>
    </row>
    <row r="2517" spans="1:28" x14ac:dyDescent="0.25">
      <c r="A2517" s="2">
        <f t="shared" si="758"/>
        <v>13</v>
      </c>
      <c r="B2517" s="16">
        <f ca="1">VLOOKUP(A2517,PERIODS!$O$4:$P$33,2,FALSE)</f>
        <v>3.3000000000000002E-2</v>
      </c>
      <c r="C2517" s="15"/>
      <c r="D2517" s="18">
        <v>2503</v>
      </c>
      <c r="E2517" s="34">
        <f t="shared" ca="1" si="741"/>
        <v>17655.847920248667</v>
      </c>
      <c r="F2517" s="34">
        <f t="shared" ca="1" si="742"/>
        <v>3300</v>
      </c>
      <c r="G2517" s="69">
        <f t="shared" ca="1" si="746"/>
        <v>0</v>
      </c>
      <c r="H2517" s="34">
        <f t="shared" ca="1" si="747"/>
        <v>682.95950791396831</v>
      </c>
      <c r="I2517" s="34">
        <f t="shared" ca="1" si="748"/>
        <v>3982.9595079139681</v>
      </c>
      <c r="J2517" s="18">
        <f ca="1">SUM(INDIRECT(ADDRESS(ROW(F2517),COLUMN(F2517),4)):INDIRECT(ADDRESS(ROW(F2517)+N$5-1,COLUMN(F2517),4)))</f>
        <v>23700</v>
      </c>
      <c r="K2517" s="18">
        <f t="shared" ca="1" si="749"/>
        <v>16350</v>
      </c>
      <c r="L2517" s="18">
        <f t="shared" ca="1" si="759"/>
        <v>0</v>
      </c>
      <c r="M2517" s="18">
        <f t="shared" ca="1" si="743"/>
        <v>0</v>
      </c>
      <c r="N2517" s="34">
        <f t="shared" ca="1" si="750"/>
        <v>13672.888412334698</v>
      </c>
      <c r="P2517" s="18">
        <f t="shared" ca="1" si="744"/>
        <v>682.95950791396831</v>
      </c>
      <c r="Q2517" s="47">
        <f ca="1">SUM(L$15:L2517)-SUM(M$15:M2517)</f>
        <v>16350</v>
      </c>
      <c r="R2517" s="47" t="str">
        <f t="shared" ca="1" si="745"/>
        <v>M2520</v>
      </c>
      <c r="S2517" s="40">
        <f t="shared" ca="1" si="751"/>
        <v>0</v>
      </c>
      <c r="T2517" s="46">
        <f t="shared" ca="1" si="752"/>
        <v>42</v>
      </c>
      <c r="X2517" s="74">
        <f t="shared" ca="1" si="753"/>
        <v>0.68295950791396831</v>
      </c>
      <c r="Y2517" s="75">
        <f t="shared" ca="1" si="754"/>
        <v>0.68295950791396831</v>
      </c>
      <c r="Z2517" s="74">
        <f t="shared" ca="1" si="755"/>
        <v>1.9797280918228242</v>
      </c>
      <c r="AA2517" s="76">
        <f t="shared" ca="1" si="756"/>
        <v>682.95950791396831</v>
      </c>
      <c r="AB2517" s="76">
        <f t="shared" ca="1" si="757"/>
        <v>1979.7280918228241</v>
      </c>
    </row>
    <row r="2518" spans="1:28" x14ac:dyDescent="0.25">
      <c r="A2518" s="2">
        <f t="shared" si="758"/>
        <v>14</v>
      </c>
      <c r="B2518" s="16">
        <f ca="1">VLOOKUP(A2518,PERIODS!$O$4:$P$33,2,FALSE)</f>
        <v>3.3000000000000002E-2</v>
      </c>
      <c r="C2518" s="15"/>
      <c r="D2518" s="18">
        <v>2504</v>
      </c>
      <c r="E2518" s="34">
        <f t="shared" ca="1" si="741"/>
        <v>13672.888412334698</v>
      </c>
      <c r="F2518" s="34">
        <f t="shared" ca="1" si="742"/>
        <v>3300</v>
      </c>
      <c r="G2518" s="69">
        <f t="shared" ca="1" si="746"/>
        <v>0</v>
      </c>
      <c r="H2518" s="34">
        <f t="shared" ca="1" si="747"/>
        <v>901.12315671800627</v>
      </c>
      <c r="I2518" s="34">
        <f t="shared" ca="1" si="748"/>
        <v>4201.1231567180066</v>
      </c>
      <c r="J2518" s="18">
        <f ca="1">SUM(INDIRECT(ADDRESS(ROW(F2518),COLUMN(F2518),4)):INDIRECT(ADDRESS(ROW(F2518)+N$5-1,COLUMN(F2518),4)))</f>
        <v>23900</v>
      </c>
      <c r="K2518" s="18">
        <f t="shared" ca="1" si="749"/>
        <v>16350</v>
      </c>
      <c r="L2518" s="18">
        <f t="shared" ca="1" si="759"/>
        <v>0</v>
      </c>
      <c r="M2518" s="18">
        <f t="shared" ca="1" si="743"/>
        <v>0</v>
      </c>
      <c r="N2518" s="34">
        <f t="shared" ca="1" si="750"/>
        <v>9471.7652556166904</v>
      </c>
      <c r="P2518" s="18">
        <f t="shared" ca="1" si="744"/>
        <v>901.12315671800627</v>
      </c>
      <c r="Q2518" s="47">
        <f ca="1">SUM(L$15:L2518)-SUM(M$15:M2518)</f>
        <v>16350</v>
      </c>
      <c r="R2518" s="47" t="str">
        <f t="shared" ca="1" si="745"/>
        <v>M2521</v>
      </c>
      <c r="S2518" s="40">
        <f t="shared" ca="1" si="751"/>
        <v>0</v>
      </c>
      <c r="T2518" s="46">
        <f t="shared" ca="1" si="752"/>
        <v>33</v>
      </c>
      <c r="X2518" s="74">
        <f t="shared" ca="1" si="753"/>
        <v>0.90112315671800625</v>
      </c>
      <c r="Y2518" s="75">
        <f t="shared" ca="1" si="754"/>
        <v>0.90112315671800625</v>
      </c>
      <c r="Z2518" s="74">
        <f t="shared" ca="1" si="755"/>
        <v>2.4623671828671614</v>
      </c>
      <c r="AA2518" s="76">
        <f t="shared" ca="1" si="756"/>
        <v>901.12315671800627</v>
      </c>
      <c r="AB2518" s="76">
        <f t="shared" ca="1" si="757"/>
        <v>2462.3671828671613</v>
      </c>
    </row>
    <row r="2519" spans="1:28" x14ac:dyDescent="0.25">
      <c r="A2519" s="2">
        <f t="shared" si="758"/>
        <v>15</v>
      </c>
      <c r="B2519" s="16">
        <f ca="1">VLOOKUP(A2519,PERIODS!$O$4:$P$33,2,FALSE)</f>
        <v>3.3000000000000002E-2</v>
      </c>
      <c r="C2519" s="15"/>
      <c r="D2519" s="18">
        <v>2505</v>
      </c>
      <c r="E2519" s="34">
        <f t="shared" ca="1" si="741"/>
        <v>9471.7652556166904</v>
      </c>
      <c r="F2519" s="34">
        <f t="shared" ca="1" si="742"/>
        <v>3300</v>
      </c>
      <c r="G2519" s="69">
        <f t="shared" ca="1" si="746"/>
        <v>0</v>
      </c>
      <c r="H2519" s="34">
        <f t="shared" ca="1" si="747"/>
        <v>1959.9639845400536</v>
      </c>
      <c r="I2519" s="34">
        <f t="shared" ca="1" si="748"/>
        <v>5259.9639845400534</v>
      </c>
      <c r="J2519" s="18">
        <f ca="1">SUM(INDIRECT(ADDRESS(ROW(F2519),COLUMN(F2519),4)):INDIRECT(ADDRESS(ROW(F2519)+N$5-1,COLUMN(F2519),4)))</f>
        <v>24100</v>
      </c>
      <c r="K2519" s="18">
        <f t="shared" ca="1" si="749"/>
        <v>0</v>
      </c>
      <c r="L2519" s="18">
        <f t="shared" ca="1" si="759"/>
        <v>0</v>
      </c>
      <c r="M2519" s="18">
        <f t="shared" ca="1" si="743"/>
        <v>16350</v>
      </c>
      <c r="N2519" s="34">
        <f t="shared" ca="1" si="750"/>
        <v>4211.8012710766379</v>
      </c>
      <c r="P2519" s="18">
        <f t="shared" ca="1" si="744"/>
        <v>1959.9639845400536</v>
      </c>
      <c r="Q2519" s="47">
        <f ca="1">SUM(L$15:L2519)-SUM(M$15:M2519)</f>
        <v>0</v>
      </c>
      <c r="R2519" s="47" t="str">
        <f t="shared" ca="1" si="745"/>
        <v>M2522</v>
      </c>
      <c r="S2519" s="40">
        <f t="shared" ca="1" si="751"/>
        <v>16350</v>
      </c>
      <c r="T2519" s="46">
        <f t="shared" ca="1" si="752"/>
        <v>99</v>
      </c>
      <c r="X2519" s="74">
        <f t="shared" ca="1" si="753"/>
        <v>3.4122507503722557</v>
      </c>
      <c r="Y2519" s="75">
        <f t="shared" ca="1" si="754"/>
        <v>1.9599639845400536</v>
      </c>
      <c r="Z2519" s="74">
        <f t="shared" ca="1" si="755"/>
        <v>7.0990713842313315</v>
      </c>
      <c r="AA2519" s="76">
        <f t="shared" ca="1" si="756"/>
        <v>1959.9639845400536</v>
      </c>
      <c r="AB2519" s="76">
        <f t="shared" ca="1" si="757"/>
        <v>7099.0713842313316</v>
      </c>
    </row>
    <row r="2520" spans="1:28" x14ac:dyDescent="0.25">
      <c r="A2520" s="2">
        <f t="shared" si="758"/>
        <v>16</v>
      </c>
      <c r="B2520" s="16">
        <f ca="1">VLOOKUP(A2520,PERIODS!$O$4:$P$33,2,FALSE)</f>
        <v>3.3000000000000002E-2</v>
      </c>
      <c r="C2520" s="15"/>
      <c r="D2520" s="18">
        <v>2506</v>
      </c>
      <c r="E2520" s="34">
        <f t="shared" ca="1" si="741"/>
        <v>4211.8012710766379</v>
      </c>
      <c r="F2520" s="34">
        <f t="shared" ca="1" si="742"/>
        <v>3300</v>
      </c>
      <c r="G2520" s="69">
        <f t="shared" ca="1" si="746"/>
        <v>0</v>
      </c>
      <c r="H2520" s="34">
        <f t="shared" ca="1" si="747"/>
        <v>-148.57673763410259</v>
      </c>
      <c r="I2520" s="34">
        <f t="shared" ca="1" si="748"/>
        <v>3151.4232623658972</v>
      </c>
      <c r="J2520" s="18">
        <f ca="1">SUM(INDIRECT(ADDRESS(ROW(F2520),COLUMN(F2520),4)):INDIRECT(ADDRESS(ROW(F2520)+N$5-1,COLUMN(F2520),4)))</f>
        <v>24300</v>
      </c>
      <c r="K2520" s="18">
        <f t="shared" ca="1" si="749"/>
        <v>16350</v>
      </c>
      <c r="L2520" s="18">
        <f t="shared" ca="1" si="759"/>
        <v>16350</v>
      </c>
      <c r="M2520" s="18">
        <f t="shared" ca="1" si="743"/>
        <v>0</v>
      </c>
      <c r="N2520" s="34">
        <f t="shared" ca="1" si="750"/>
        <v>1060.3780087107407</v>
      </c>
      <c r="P2520" s="18">
        <f t="shared" ca="1" si="744"/>
        <v>148.57673763410259</v>
      </c>
      <c r="Q2520" s="47">
        <f ca="1">SUM(L$15:L2520)-SUM(M$15:M2520)</f>
        <v>16350</v>
      </c>
      <c r="R2520" s="47" t="str">
        <f t="shared" ca="1" si="745"/>
        <v>M2523</v>
      </c>
      <c r="S2520" s="40">
        <f t="shared" ca="1" si="751"/>
        <v>0</v>
      </c>
      <c r="T2520" s="46">
        <f t="shared" ca="1" si="752"/>
        <v>8</v>
      </c>
      <c r="X2520" s="74">
        <f t="shared" ca="1" si="753"/>
        <v>-0.14857673763410259</v>
      </c>
      <c r="Y2520" s="75">
        <f t="shared" ca="1" si="754"/>
        <v>-0.14857673763410259</v>
      </c>
      <c r="Z2520" s="74">
        <f t="shared" ca="1" si="755"/>
        <v>0.86193386186730159</v>
      </c>
      <c r="AA2520" s="76">
        <f t="shared" ca="1" si="756"/>
        <v>-148.57673763410259</v>
      </c>
      <c r="AB2520" s="76">
        <f t="shared" ca="1" si="757"/>
        <v>861.93386186730163</v>
      </c>
    </row>
    <row r="2521" spans="1:28" x14ac:dyDescent="0.25">
      <c r="A2521" s="2">
        <f t="shared" si="758"/>
        <v>17</v>
      </c>
      <c r="B2521" s="16">
        <f ca="1">VLOOKUP(A2521,PERIODS!$O$4:$P$33,2,FALSE)</f>
        <v>3.5000000000000003E-2</v>
      </c>
      <c r="C2521" s="15"/>
      <c r="D2521" s="18">
        <v>2507</v>
      </c>
      <c r="E2521" s="34">
        <f t="shared" ca="1" si="741"/>
        <v>1060.3780087107407</v>
      </c>
      <c r="F2521" s="34">
        <f t="shared" ca="1" si="742"/>
        <v>3500.0000000000005</v>
      </c>
      <c r="G2521" s="69">
        <f t="shared" ca="1" si="746"/>
        <v>0</v>
      </c>
      <c r="H2521" s="34">
        <f t="shared" ca="1" si="747"/>
        <v>-755.06781250427548</v>
      </c>
      <c r="I2521" s="34">
        <f t="shared" ca="1" si="748"/>
        <v>2744.932187495725</v>
      </c>
      <c r="J2521" s="18">
        <f ca="1">SUM(INDIRECT(ADDRESS(ROW(F2521),COLUMN(F2521),4)):INDIRECT(ADDRESS(ROW(F2521)+N$5-1,COLUMN(F2521),4)))</f>
        <v>24500.000000000004</v>
      </c>
      <c r="K2521" s="18">
        <f t="shared" ca="1" si="749"/>
        <v>32700</v>
      </c>
      <c r="L2521" s="18">
        <f t="shared" ca="1" si="759"/>
        <v>16350</v>
      </c>
      <c r="M2521" s="18">
        <f t="shared" ca="1" si="743"/>
        <v>0</v>
      </c>
      <c r="N2521" s="34">
        <f t="shared" ca="1" si="750"/>
        <v>-1684.5541787849843</v>
      </c>
      <c r="P2521" s="18">
        <f t="shared" ca="1" si="744"/>
        <v>755.06781250427548</v>
      </c>
      <c r="Q2521" s="47">
        <f ca="1">SUM(L$15:L2521)-SUM(M$15:M2521)</f>
        <v>32700</v>
      </c>
      <c r="R2521" s="47" t="str">
        <f t="shared" ca="1" si="745"/>
        <v>M2524</v>
      </c>
      <c r="S2521" s="40">
        <f t="shared" ca="1" si="751"/>
        <v>0</v>
      </c>
      <c r="T2521" s="46">
        <f t="shared" ca="1" si="752"/>
        <v>72</v>
      </c>
      <c r="X2521" s="74">
        <f t="shared" ca="1" si="753"/>
        <v>-0.75506781250427546</v>
      </c>
      <c r="Y2521" s="75">
        <f t="shared" ca="1" si="754"/>
        <v>-0.75506781250427546</v>
      </c>
      <c r="Z2521" s="74">
        <f t="shared" ca="1" si="755"/>
        <v>0.46997874321437294</v>
      </c>
      <c r="AA2521" s="76">
        <f t="shared" ca="1" si="756"/>
        <v>-755.06781250427548</v>
      </c>
      <c r="AB2521" s="76">
        <f t="shared" ca="1" si="757"/>
        <v>469.97874321437291</v>
      </c>
    </row>
    <row r="2522" spans="1:28" x14ac:dyDescent="0.25">
      <c r="A2522" s="2">
        <f t="shared" si="758"/>
        <v>18</v>
      </c>
      <c r="B2522" s="16">
        <f ca="1">VLOOKUP(A2522,PERIODS!$O$4:$P$33,2,FALSE)</f>
        <v>3.5000000000000003E-2</v>
      </c>
      <c r="C2522" s="15"/>
      <c r="D2522" s="18">
        <v>2508</v>
      </c>
      <c r="E2522" s="34">
        <f t="shared" ca="1" si="741"/>
        <v>-1684.5541787849843</v>
      </c>
      <c r="F2522" s="34">
        <f t="shared" ca="1" si="742"/>
        <v>3500.0000000000005</v>
      </c>
      <c r="G2522" s="69">
        <f t="shared" ca="1" si="746"/>
        <v>0</v>
      </c>
      <c r="H2522" s="34">
        <f t="shared" ca="1" si="747"/>
        <v>400.6783619795583</v>
      </c>
      <c r="I2522" s="34">
        <f t="shared" ca="1" si="748"/>
        <v>3900.6783619795588</v>
      </c>
      <c r="J2522" s="18">
        <f ca="1">SUM(INDIRECT(ADDRESS(ROW(F2522),COLUMN(F2522),4)):INDIRECT(ADDRESS(ROW(F2522)+N$5-1,COLUMN(F2522),4)))</f>
        <v>24500.000000000004</v>
      </c>
      <c r="K2522" s="18">
        <f t="shared" ca="1" si="749"/>
        <v>32700</v>
      </c>
      <c r="L2522" s="18">
        <f t="shared" ca="1" si="759"/>
        <v>0</v>
      </c>
      <c r="M2522" s="18">
        <f t="shared" ca="1" si="743"/>
        <v>0</v>
      </c>
      <c r="N2522" s="34">
        <f t="shared" ca="1" si="750"/>
        <v>-5585.232540764543</v>
      </c>
      <c r="P2522" s="18">
        <f t="shared" ca="1" si="744"/>
        <v>400.6783619795583</v>
      </c>
      <c r="Q2522" s="47">
        <f ca="1">SUM(L$15:L2522)-SUM(M$15:M2522)</f>
        <v>32700</v>
      </c>
      <c r="R2522" s="47" t="str">
        <f t="shared" ca="1" si="745"/>
        <v>M2525</v>
      </c>
      <c r="S2522" s="40">
        <f t="shared" ca="1" si="751"/>
        <v>0</v>
      </c>
      <c r="T2522" s="46">
        <f t="shared" ca="1" si="752"/>
        <v>15</v>
      </c>
      <c r="X2522" s="74">
        <f t="shared" ca="1" si="753"/>
        <v>0.40067836197955831</v>
      </c>
      <c r="Y2522" s="75">
        <f t="shared" ca="1" si="754"/>
        <v>0.40067836197955831</v>
      </c>
      <c r="Z2522" s="74">
        <f t="shared" ca="1" si="755"/>
        <v>1.492837038124142</v>
      </c>
      <c r="AA2522" s="76">
        <f t="shared" ca="1" si="756"/>
        <v>400.6783619795583</v>
      </c>
      <c r="AB2522" s="76">
        <f t="shared" ca="1" si="757"/>
        <v>1492.8370381241421</v>
      </c>
    </row>
    <row r="2523" spans="1:28" x14ac:dyDescent="0.25">
      <c r="A2523" s="2">
        <f t="shared" si="758"/>
        <v>19</v>
      </c>
      <c r="B2523" s="16">
        <f ca="1">VLOOKUP(A2523,PERIODS!$O$4:$P$33,2,FALSE)</f>
        <v>3.5000000000000003E-2</v>
      </c>
      <c r="C2523" s="15"/>
      <c r="D2523" s="18">
        <v>2509</v>
      </c>
      <c r="E2523" s="34">
        <f t="shared" ca="1" si="741"/>
        <v>-5585.232540764543</v>
      </c>
      <c r="F2523" s="34">
        <f t="shared" ca="1" si="742"/>
        <v>3500.0000000000005</v>
      </c>
      <c r="G2523" s="69">
        <f t="shared" ca="1" si="746"/>
        <v>0</v>
      </c>
      <c r="H2523" s="34">
        <f t="shared" ca="1" si="747"/>
        <v>641.09925535898174</v>
      </c>
      <c r="I2523" s="34">
        <f t="shared" ca="1" si="748"/>
        <v>4141.0992553589822</v>
      </c>
      <c r="J2523" s="18">
        <f ca="1">SUM(INDIRECT(ADDRESS(ROW(F2523),COLUMN(F2523),4)):INDIRECT(ADDRESS(ROW(F2523)+N$5-1,COLUMN(F2523),4)))</f>
        <v>24500.000000000004</v>
      </c>
      <c r="K2523" s="18">
        <f t="shared" ca="1" si="749"/>
        <v>16350</v>
      </c>
      <c r="L2523" s="18">
        <f t="shared" ca="1" si="759"/>
        <v>0</v>
      </c>
      <c r="M2523" s="18">
        <f t="shared" ca="1" si="743"/>
        <v>16350</v>
      </c>
      <c r="N2523" s="34">
        <f t="shared" ca="1" si="750"/>
        <v>6623.6682038764739</v>
      </c>
      <c r="P2523" s="18">
        <f t="shared" ca="1" si="744"/>
        <v>641.09925535898174</v>
      </c>
      <c r="Q2523" s="47">
        <f ca="1">SUM(L$15:L2523)-SUM(M$15:M2523)</f>
        <v>16350</v>
      </c>
      <c r="R2523" s="47" t="str">
        <f t="shared" ca="1" si="745"/>
        <v>M2526</v>
      </c>
      <c r="S2523" s="40">
        <f t="shared" ca="1" si="751"/>
        <v>0</v>
      </c>
      <c r="T2523" s="46">
        <f t="shared" ca="1" si="752"/>
        <v>59</v>
      </c>
      <c r="X2523" s="74">
        <f t="shared" ca="1" si="753"/>
        <v>0.64109925535898171</v>
      </c>
      <c r="Y2523" s="75">
        <f t="shared" ca="1" si="754"/>
        <v>0.64109925535898171</v>
      </c>
      <c r="Z2523" s="74">
        <f t="shared" ca="1" si="755"/>
        <v>1.8985667423127386</v>
      </c>
      <c r="AA2523" s="76">
        <f t="shared" ca="1" si="756"/>
        <v>641.09925535898174</v>
      </c>
      <c r="AB2523" s="76">
        <f t="shared" ca="1" si="757"/>
        <v>1898.5667423127386</v>
      </c>
    </row>
    <row r="2524" spans="1:28" x14ac:dyDescent="0.25">
      <c r="A2524" s="2">
        <f t="shared" si="758"/>
        <v>20</v>
      </c>
      <c r="B2524" s="16">
        <f ca="1">VLOOKUP(A2524,PERIODS!$O$4:$P$33,2,FALSE)</f>
        <v>3.5000000000000003E-2</v>
      </c>
      <c r="C2524" s="15"/>
      <c r="D2524" s="18">
        <v>2510</v>
      </c>
      <c r="E2524" s="34">
        <f t="shared" ca="1" si="741"/>
        <v>6623.6682038764739</v>
      </c>
      <c r="F2524" s="34">
        <f t="shared" ca="1" si="742"/>
        <v>3500.0000000000005</v>
      </c>
      <c r="G2524" s="69">
        <f t="shared" ca="1" si="746"/>
        <v>0</v>
      </c>
      <c r="H2524" s="34">
        <f t="shared" ca="1" si="747"/>
        <v>-557.76504574402611</v>
      </c>
      <c r="I2524" s="34">
        <f t="shared" ca="1" si="748"/>
        <v>2942.2349542559741</v>
      </c>
      <c r="J2524" s="18">
        <f ca="1">SUM(INDIRECT(ADDRESS(ROW(F2524),COLUMN(F2524),4)):INDIRECT(ADDRESS(ROW(F2524)+N$5-1,COLUMN(F2524),4)))</f>
        <v>24500.000000000004</v>
      </c>
      <c r="K2524" s="18">
        <f t="shared" ca="1" si="749"/>
        <v>16350</v>
      </c>
      <c r="L2524" s="18">
        <f t="shared" ca="1" si="759"/>
        <v>16350</v>
      </c>
      <c r="M2524" s="18">
        <f t="shared" ca="1" si="743"/>
        <v>16350</v>
      </c>
      <c r="N2524" s="34">
        <f t="shared" ca="1" si="750"/>
        <v>20031.433249620499</v>
      </c>
      <c r="P2524" s="18">
        <f t="shared" ca="1" si="744"/>
        <v>557.76504574402611</v>
      </c>
      <c r="Q2524" s="47">
        <f ca="1">SUM(L$15:L2524)-SUM(M$15:M2524)</f>
        <v>16350</v>
      </c>
      <c r="R2524" s="47" t="str">
        <f t="shared" ca="1" si="745"/>
        <v>M2527</v>
      </c>
      <c r="S2524" s="40">
        <f t="shared" ca="1" si="751"/>
        <v>0</v>
      </c>
      <c r="T2524" s="46">
        <f t="shared" ca="1" si="752"/>
        <v>3</v>
      </c>
      <c r="X2524" s="74">
        <f t="shared" ca="1" si="753"/>
        <v>-0.55776504574402608</v>
      </c>
      <c r="Y2524" s="75">
        <f t="shared" ca="1" si="754"/>
        <v>-0.55776504574402608</v>
      </c>
      <c r="Z2524" s="74">
        <f t="shared" ca="1" si="755"/>
        <v>0.5724871176410038</v>
      </c>
      <c r="AA2524" s="76">
        <f t="shared" ca="1" si="756"/>
        <v>-557.76504574402611</v>
      </c>
      <c r="AB2524" s="76">
        <f t="shared" ca="1" si="757"/>
        <v>572.48711764100381</v>
      </c>
    </row>
    <row r="2525" spans="1:28" x14ac:dyDescent="0.25">
      <c r="A2525" s="2">
        <f t="shared" si="758"/>
        <v>21</v>
      </c>
      <c r="B2525" s="16">
        <f ca="1">VLOOKUP(A2525,PERIODS!$O$4:$P$33,2,FALSE)</f>
        <v>3.5000000000000003E-2</v>
      </c>
      <c r="C2525" s="15"/>
      <c r="D2525" s="18">
        <v>2511</v>
      </c>
      <c r="E2525" s="34">
        <f t="shared" ca="1" si="741"/>
        <v>20031.433249620499</v>
      </c>
      <c r="F2525" s="34">
        <f t="shared" ca="1" si="742"/>
        <v>3500.0000000000005</v>
      </c>
      <c r="G2525" s="69">
        <f t="shared" ca="1" si="746"/>
        <v>0</v>
      </c>
      <c r="H2525" s="34">
        <f t="shared" ca="1" si="747"/>
        <v>-699.08819572800041</v>
      </c>
      <c r="I2525" s="34">
        <f t="shared" ca="1" si="748"/>
        <v>2800.9118042720002</v>
      </c>
      <c r="J2525" s="18">
        <f ca="1">SUM(INDIRECT(ADDRESS(ROW(F2525),COLUMN(F2525),4)):INDIRECT(ADDRESS(ROW(F2525)+N$5-1,COLUMN(F2525),4)))</f>
        <v>24500.000000000004</v>
      </c>
      <c r="K2525" s="18">
        <f t="shared" ca="1" si="749"/>
        <v>16350</v>
      </c>
      <c r="L2525" s="18">
        <f t="shared" ca="1" si="759"/>
        <v>0</v>
      </c>
      <c r="M2525" s="18">
        <f t="shared" ca="1" si="743"/>
        <v>0</v>
      </c>
      <c r="N2525" s="34">
        <f t="shared" ca="1" si="750"/>
        <v>17230.521445348499</v>
      </c>
      <c r="P2525" s="18">
        <f t="shared" ca="1" si="744"/>
        <v>699.08819572800041</v>
      </c>
      <c r="Q2525" s="47">
        <f ca="1">SUM(L$15:L2525)-SUM(M$15:M2525)</f>
        <v>16350</v>
      </c>
      <c r="R2525" s="47" t="str">
        <f t="shared" ca="1" si="745"/>
        <v>M2528</v>
      </c>
      <c r="S2525" s="40">
        <f t="shared" ca="1" si="751"/>
        <v>0</v>
      </c>
      <c r="T2525" s="46">
        <f t="shared" ca="1" si="752"/>
        <v>71</v>
      </c>
      <c r="X2525" s="74">
        <f t="shared" ca="1" si="753"/>
        <v>-0.69908819572800041</v>
      </c>
      <c r="Y2525" s="75">
        <f t="shared" ca="1" si="754"/>
        <v>-0.69908819572800041</v>
      </c>
      <c r="Z2525" s="74">
        <f t="shared" ca="1" si="755"/>
        <v>0.49703829888286399</v>
      </c>
      <c r="AA2525" s="76">
        <f t="shared" ca="1" si="756"/>
        <v>-699.08819572800041</v>
      </c>
      <c r="AB2525" s="76">
        <f t="shared" ca="1" si="757"/>
        <v>497.03829888286401</v>
      </c>
    </row>
    <row r="2526" spans="1:28" x14ac:dyDescent="0.25">
      <c r="A2526" s="2">
        <f t="shared" si="758"/>
        <v>22</v>
      </c>
      <c r="B2526" s="16">
        <f ca="1">VLOOKUP(A2526,PERIODS!$O$4:$P$33,2,FALSE)</f>
        <v>3.5000000000000003E-2</v>
      </c>
      <c r="C2526" s="15"/>
      <c r="D2526" s="18">
        <v>2512</v>
      </c>
      <c r="E2526" s="34">
        <f t="shared" ca="1" si="741"/>
        <v>17230.521445348499</v>
      </c>
      <c r="F2526" s="34">
        <f t="shared" ca="1" si="742"/>
        <v>3500.0000000000005</v>
      </c>
      <c r="G2526" s="69">
        <f t="shared" ca="1" si="746"/>
        <v>0</v>
      </c>
      <c r="H2526" s="34">
        <f t="shared" ca="1" si="747"/>
        <v>288.43260552140953</v>
      </c>
      <c r="I2526" s="34">
        <f t="shared" ca="1" si="748"/>
        <v>3788.4326055214101</v>
      </c>
      <c r="J2526" s="18">
        <f ca="1">SUM(INDIRECT(ADDRESS(ROW(F2526),COLUMN(F2526),4)):INDIRECT(ADDRESS(ROW(F2526)+N$5-1,COLUMN(F2526),4)))</f>
        <v>25000.000000000004</v>
      </c>
      <c r="K2526" s="18">
        <f t="shared" ca="1" si="749"/>
        <v>16350</v>
      </c>
      <c r="L2526" s="18">
        <f t="shared" ca="1" si="759"/>
        <v>0</v>
      </c>
      <c r="M2526" s="18">
        <f t="shared" ca="1" si="743"/>
        <v>0</v>
      </c>
      <c r="N2526" s="34">
        <f t="shared" ca="1" si="750"/>
        <v>13442.088839827089</v>
      </c>
      <c r="P2526" s="18">
        <f t="shared" ca="1" si="744"/>
        <v>288.43260552140953</v>
      </c>
      <c r="Q2526" s="47">
        <f ca="1">SUM(L$15:L2526)-SUM(M$15:M2526)</f>
        <v>16350</v>
      </c>
      <c r="R2526" s="47" t="str">
        <f t="shared" ca="1" si="745"/>
        <v>M2529</v>
      </c>
      <c r="S2526" s="40">
        <f t="shared" ca="1" si="751"/>
        <v>0</v>
      </c>
      <c r="T2526" s="46">
        <f t="shared" ca="1" si="752"/>
        <v>42</v>
      </c>
      <c r="X2526" s="74">
        <f t="shared" ca="1" si="753"/>
        <v>0.28843260552140954</v>
      </c>
      <c r="Y2526" s="75">
        <f t="shared" ca="1" si="754"/>
        <v>0.28843260552140954</v>
      </c>
      <c r="Z2526" s="74">
        <f t="shared" ca="1" si="755"/>
        <v>1.3343344197200648</v>
      </c>
      <c r="AA2526" s="76">
        <f t="shared" ca="1" si="756"/>
        <v>288.43260552140953</v>
      </c>
      <c r="AB2526" s="76">
        <f t="shared" ca="1" si="757"/>
        <v>1334.3344197200649</v>
      </c>
    </row>
    <row r="2527" spans="1:28" x14ac:dyDescent="0.25">
      <c r="A2527" s="2">
        <f t="shared" si="758"/>
        <v>23</v>
      </c>
      <c r="B2527" s="16">
        <f ca="1">VLOOKUP(A2527,PERIODS!$O$4:$P$33,2,FALSE)</f>
        <v>3.5000000000000003E-2</v>
      </c>
      <c r="C2527" s="15"/>
      <c r="D2527" s="18">
        <v>2513</v>
      </c>
      <c r="E2527" s="34">
        <f t="shared" ca="1" si="741"/>
        <v>13442.088839827089</v>
      </c>
      <c r="F2527" s="34">
        <f t="shared" ca="1" si="742"/>
        <v>3500.0000000000005</v>
      </c>
      <c r="G2527" s="69">
        <f t="shared" ca="1" si="746"/>
        <v>0</v>
      </c>
      <c r="H2527" s="34">
        <f t="shared" ca="1" si="747"/>
        <v>1001.2200991332941</v>
      </c>
      <c r="I2527" s="34">
        <f t="shared" ca="1" si="748"/>
        <v>4501.2200991332948</v>
      </c>
      <c r="J2527" s="18">
        <f ca="1">SUM(INDIRECT(ADDRESS(ROW(F2527),COLUMN(F2527),4)):INDIRECT(ADDRESS(ROW(F2527)+N$5-1,COLUMN(F2527),4)))</f>
        <v>25500.000000000004</v>
      </c>
      <c r="K2527" s="18">
        <f t="shared" ca="1" si="749"/>
        <v>0</v>
      </c>
      <c r="L2527" s="18">
        <f t="shared" ca="1" si="759"/>
        <v>0</v>
      </c>
      <c r="M2527" s="18">
        <f t="shared" ca="1" si="743"/>
        <v>16350</v>
      </c>
      <c r="N2527" s="34">
        <f t="shared" ca="1" si="750"/>
        <v>25290.868740693793</v>
      </c>
      <c r="P2527" s="18">
        <f t="shared" ca="1" si="744"/>
        <v>1001.2200991332941</v>
      </c>
      <c r="Q2527" s="47">
        <f ca="1">SUM(L$15:L2527)-SUM(M$15:M2527)</f>
        <v>0</v>
      </c>
      <c r="R2527" s="47" t="str">
        <f t="shared" ca="1" si="745"/>
        <v>M2530</v>
      </c>
      <c r="S2527" s="40">
        <f t="shared" ca="1" si="751"/>
        <v>0</v>
      </c>
      <c r="T2527" s="46">
        <f t="shared" ca="1" si="752"/>
        <v>25</v>
      </c>
      <c r="X2527" s="74">
        <f t="shared" ca="1" si="753"/>
        <v>1.001220099133294</v>
      </c>
      <c r="Y2527" s="75">
        <f t="shared" ca="1" si="754"/>
        <v>1.001220099133294</v>
      </c>
      <c r="Z2527" s="74">
        <f t="shared" ca="1" si="755"/>
        <v>2.7216004258592195</v>
      </c>
      <c r="AA2527" s="76">
        <f t="shared" ca="1" si="756"/>
        <v>1001.2200991332941</v>
      </c>
      <c r="AB2527" s="76">
        <f t="shared" ca="1" si="757"/>
        <v>2721.6004258592193</v>
      </c>
    </row>
    <row r="2528" spans="1:28" x14ac:dyDescent="0.25">
      <c r="A2528" s="2">
        <f t="shared" si="758"/>
        <v>24</v>
      </c>
      <c r="B2528" s="16">
        <f ca="1">VLOOKUP(A2528,PERIODS!$O$4:$P$33,2,FALSE)</f>
        <v>3.5000000000000003E-2</v>
      </c>
      <c r="C2528" s="15"/>
      <c r="D2528" s="18">
        <v>2514</v>
      </c>
      <c r="E2528" s="34">
        <f t="shared" ca="1" si="741"/>
        <v>25290.868740693793</v>
      </c>
      <c r="F2528" s="34">
        <f t="shared" ca="1" si="742"/>
        <v>3500.0000000000005</v>
      </c>
      <c r="G2528" s="69">
        <f t="shared" ca="1" si="746"/>
        <v>0</v>
      </c>
      <c r="H2528" s="34">
        <f t="shared" ca="1" si="747"/>
        <v>-85.416333379091469</v>
      </c>
      <c r="I2528" s="34">
        <f t="shared" ca="1" si="748"/>
        <v>3414.5836666209088</v>
      </c>
      <c r="J2528" s="18">
        <f ca="1">SUM(INDIRECT(ADDRESS(ROW(F2528),COLUMN(F2528),4)):INDIRECT(ADDRESS(ROW(F2528)+N$5-1,COLUMN(F2528),4)))</f>
        <v>26000</v>
      </c>
      <c r="K2528" s="18">
        <f t="shared" ca="1" si="749"/>
        <v>16350</v>
      </c>
      <c r="L2528" s="18">
        <f t="shared" ca="1" si="759"/>
        <v>16350</v>
      </c>
      <c r="M2528" s="18">
        <f t="shared" ca="1" si="743"/>
        <v>0</v>
      </c>
      <c r="N2528" s="34">
        <f t="shared" ca="1" si="750"/>
        <v>21876.285074072883</v>
      </c>
      <c r="P2528" s="18">
        <f t="shared" ca="1" si="744"/>
        <v>85.416333379091469</v>
      </c>
      <c r="Q2528" s="47">
        <f ca="1">SUM(L$15:L2528)-SUM(M$15:M2528)</f>
        <v>16350</v>
      </c>
      <c r="R2528" s="47" t="str">
        <f t="shared" ca="1" si="745"/>
        <v>M2531</v>
      </c>
      <c r="S2528" s="40">
        <f t="shared" ca="1" si="751"/>
        <v>0</v>
      </c>
      <c r="T2528" s="46">
        <f t="shared" ca="1" si="752"/>
        <v>24</v>
      </c>
      <c r="X2528" s="74">
        <f t="shared" ca="1" si="753"/>
        <v>-8.5416333379091464E-2</v>
      </c>
      <c r="Y2528" s="75">
        <f t="shared" ca="1" si="754"/>
        <v>-8.5416333379091464E-2</v>
      </c>
      <c r="Z2528" s="74">
        <f t="shared" ca="1" si="755"/>
        <v>0.91812995667177577</v>
      </c>
      <c r="AA2528" s="76">
        <f t="shared" ca="1" si="756"/>
        <v>-85.416333379091469</v>
      </c>
      <c r="AB2528" s="76">
        <f t="shared" ca="1" si="757"/>
        <v>918.12995667177574</v>
      </c>
    </row>
    <row r="2529" spans="1:28" x14ac:dyDescent="0.25">
      <c r="A2529" s="2">
        <f t="shared" si="758"/>
        <v>25</v>
      </c>
      <c r="B2529" s="16">
        <f ca="1">VLOOKUP(A2529,PERIODS!$O$4:$P$33,2,FALSE)</f>
        <v>3.5000000000000003E-2</v>
      </c>
      <c r="C2529" s="15"/>
      <c r="D2529" s="18">
        <v>2515</v>
      </c>
      <c r="E2529" s="34">
        <f t="shared" ca="1" si="741"/>
        <v>21876.285074072883</v>
      </c>
      <c r="F2529" s="34">
        <f t="shared" ca="1" si="742"/>
        <v>3500.0000000000005</v>
      </c>
      <c r="G2529" s="69">
        <f t="shared" ca="1" si="746"/>
        <v>0</v>
      </c>
      <c r="H2529" s="34">
        <f t="shared" ca="1" si="747"/>
        <v>1221.3692515686332</v>
      </c>
      <c r="I2529" s="34">
        <f t="shared" ca="1" si="748"/>
        <v>4721.3692515686334</v>
      </c>
      <c r="J2529" s="18">
        <f ca="1">SUM(INDIRECT(ADDRESS(ROW(F2529),COLUMN(F2529),4)):INDIRECT(ADDRESS(ROW(F2529)+N$5-1,COLUMN(F2529),4)))</f>
        <v>24900</v>
      </c>
      <c r="K2529" s="18">
        <f t="shared" ca="1" si="749"/>
        <v>16350</v>
      </c>
      <c r="L2529" s="18">
        <f t="shared" ca="1" si="759"/>
        <v>0</v>
      </c>
      <c r="M2529" s="18">
        <f t="shared" ca="1" si="743"/>
        <v>0</v>
      </c>
      <c r="N2529" s="34">
        <f t="shared" ca="1" si="750"/>
        <v>17154.915822504248</v>
      </c>
      <c r="P2529" s="18">
        <f t="shared" ca="1" si="744"/>
        <v>1221.3692515686332</v>
      </c>
      <c r="Q2529" s="47">
        <f ca="1">SUM(L$15:L2529)-SUM(M$15:M2529)</f>
        <v>16350</v>
      </c>
      <c r="R2529" s="47" t="str">
        <f t="shared" ca="1" si="745"/>
        <v>M2532</v>
      </c>
      <c r="S2529" s="40">
        <f t="shared" ca="1" si="751"/>
        <v>0</v>
      </c>
      <c r="T2529" s="46">
        <f t="shared" ca="1" si="752"/>
        <v>57</v>
      </c>
      <c r="X2529" s="74">
        <f t="shared" ca="1" si="753"/>
        <v>1.2213692515686332</v>
      </c>
      <c r="Y2529" s="75">
        <f t="shared" ca="1" si="754"/>
        <v>1.2213692515686332</v>
      </c>
      <c r="Z2529" s="74">
        <f t="shared" ca="1" si="755"/>
        <v>3.3918288224227995</v>
      </c>
      <c r="AA2529" s="76">
        <f t="shared" ca="1" si="756"/>
        <v>1221.3692515686332</v>
      </c>
      <c r="AB2529" s="76">
        <f t="shared" ca="1" si="757"/>
        <v>3391.8288224227995</v>
      </c>
    </row>
    <row r="2530" spans="1:28" x14ac:dyDescent="0.25">
      <c r="A2530" s="2">
        <f t="shared" si="758"/>
        <v>26</v>
      </c>
      <c r="B2530" s="16">
        <f ca="1">VLOOKUP(A2530,PERIODS!$O$4:$P$33,2,FALSE)</f>
        <v>3.5000000000000003E-2</v>
      </c>
      <c r="C2530" s="15"/>
      <c r="D2530" s="18">
        <v>2516</v>
      </c>
      <c r="E2530" s="34">
        <f t="shared" ref="E2530:E2593" ca="1" si="760">N2529</f>
        <v>17154.915822504248</v>
      </c>
      <c r="F2530" s="34">
        <f t="shared" ca="1" si="742"/>
        <v>3500.0000000000005</v>
      </c>
      <c r="G2530" s="69">
        <f t="shared" ca="1" si="746"/>
        <v>0</v>
      </c>
      <c r="H2530" s="34">
        <f t="shared" ca="1" si="747"/>
        <v>-1512.0928613612098</v>
      </c>
      <c r="I2530" s="34">
        <f t="shared" ca="1" si="748"/>
        <v>1987.9071386387907</v>
      </c>
      <c r="J2530" s="18">
        <f ca="1">SUM(INDIRECT(ADDRESS(ROW(F2530),COLUMN(F2530),4)):INDIRECT(ADDRESS(ROW(F2530)+N$5-1,COLUMN(F2530),4)))</f>
        <v>23900</v>
      </c>
      <c r="K2530" s="18">
        <f t="shared" ca="1" si="749"/>
        <v>16350</v>
      </c>
      <c r="L2530" s="18">
        <f t="shared" ca="1" si="759"/>
        <v>0</v>
      </c>
      <c r="M2530" s="18">
        <f t="shared" ca="1" si="743"/>
        <v>0</v>
      </c>
      <c r="N2530" s="34">
        <f t="shared" ca="1" si="750"/>
        <v>15167.008683865457</v>
      </c>
      <c r="P2530" s="18">
        <f t="shared" ca="1" si="744"/>
        <v>1512.0928613612098</v>
      </c>
      <c r="Q2530" s="47">
        <f ca="1">SUM(L$15:L2530)-SUM(M$15:M2530)</f>
        <v>16350</v>
      </c>
      <c r="R2530" s="47" t="str">
        <f t="shared" ca="1" si="745"/>
        <v>M2533</v>
      </c>
      <c r="S2530" s="40">
        <f t="shared" ca="1" si="751"/>
        <v>0</v>
      </c>
      <c r="T2530" s="46">
        <f t="shared" ca="1" si="752"/>
        <v>55</v>
      </c>
      <c r="X2530" s="74">
        <f t="shared" ca="1" si="753"/>
        <v>-1.5120928613612097</v>
      </c>
      <c r="Y2530" s="75">
        <f t="shared" ca="1" si="754"/>
        <v>-1.5120928613612097</v>
      </c>
      <c r="Z2530" s="74">
        <f t="shared" ca="1" si="755"/>
        <v>0.22044812746530623</v>
      </c>
      <c r="AA2530" s="76">
        <f t="shared" ca="1" si="756"/>
        <v>-1512.0928613612098</v>
      </c>
      <c r="AB2530" s="76">
        <f t="shared" ca="1" si="757"/>
        <v>220.44812746530624</v>
      </c>
    </row>
    <row r="2531" spans="1:28" x14ac:dyDescent="0.25">
      <c r="A2531" s="2">
        <f t="shared" si="758"/>
        <v>27</v>
      </c>
      <c r="B2531" s="16">
        <f ca="1">VLOOKUP(A2531,PERIODS!$O$4:$P$33,2,FALSE)</f>
        <v>3.5000000000000003E-2</v>
      </c>
      <c r="C2531" s="15"/>
      <c r="D2531" s="18">
        <v>2517</v>
      </c>
      <c r="E2531" s="34">
        <f t="shared" ca="1" si="760"/>
        <v>15167.008683865457</v>
      </c>
      <c r="F2531" s="34">
        <f t="shared" ca="1" si="742"/>
        <v>3500.0000000000005</v>
      </c>
      <c r="G2531" s="69">
        <f t="shared" ca="1" si="746"/>
        <v>0</v>
      </c>
      <c r="H2531" s="34">
        <f t="shared" ca="1" si="747"/>
        <v>-1528.0137840959242</v>
      </c>
      <c r="I2531" s="34">
        <f t="shared" ca="1" si="748"/>
        <v>1971.9862159040763</v>
      </c>
      <c r="J2531" s="18">
        <f ca="1">SUM(INDIRECT(ADDRESS(ROW(F2531),COLUMN(F2531),4)):INDIRECT(ADDRESS(ROW(F2531)+N$5-1,COLUMN(F2531),4)))</f>
        <v>22900</v>
      </c>
      <c r="K2531" s="18">
        <f t="shared" ca="1" si="749"/>
        <v>0</v>
      </c>
      <c r="L2531" s="18">
        <f t="shared" ca="1" si="759"/>
        <v>0</v>
      </c>
      <c r="M2531" s="18">
        <f t="shared" ca="1" si="743"/>
        <v>16350</v>
      </c>
      <c r="N2531" s="34">
        <f t="shared" ca="1" si="750"/>
        <v>29545.022467961382</v>
      </c>
      <c r="P2531" s="18">
        <f t="shared" ca="1" si="744"/>
        <v>1528.0137840959242</v>
      </c>
      <c r="Q2531" s="47">
        <f ca="1">SUM(L$15:L2531)-SUM(M$15:M2531)</f>
        <v>0</v>
      </c>
      <c r="R2531" s="47" t="str">
        <f t="shared" ca="1" si="745"/>
        <v>M2534</v>
      </c>
      <c r="S2531" s="40">
        <f t="shared" ca="1" si="751"/>
        <v>0</v>
      </c>
      <c r="T2531" s="46">
        <f t="shared" ca="1" si="752"/>
        <v>27</v>
      </c>
      <c r="X2531" s="74">
        <f t="shared" ca="1" si="753"/>
        <v>-1.5280137840959243</v>
      </c>
      <c r="Y2531" s="75">
        <f t="shared" ca="1" si="754"/>
        <v>-1.5280137840959243</v>
      </c>
      <c r="Z2531" s="74">
        <f t="shared" ca="1" si="755"/>
        <v>0.21696618130756487</v>
      </c>
      <c r="AA2531" s="76">
        <f t="shared" ca="1" si="756"/>
        <v>-1528.0137840959242</v>
      </c>
      <c r="AB2531" s="76">
        <f t="shared" ca="1" si="757"/>
        <v>216.96618130756488</v>
      </c>
    </row>
    <row r="2532" spans="1:28" x14ac:dyDescent="0.25">
      <c r="A2532" s="2">
        <f t="shared" si="758"/>
        <v>28</v>
      </c>
      <c r="B2532" s="16">
        <f ca="1">VLOOKUP(A2532,PERIODS!$O$4:$P$33,2,FALSE)</f>
        <v>0.04</v>
      </c>
      <c r="C2532" s="15"/>
      <c r="D2532" s="18">
        <v>2518</v>
      </c>
      <c r="E2532" s="34">
        <f t="shared" ca="1" si="760"/>
        <v>29545.022467961382</v>
      </c>
      <c r="F2532" s="34">
        <f t="shared" ca="1" si="742"/>
        <v>4000</v>
      </c>
      <c r="G2532" s="69">
        <f t="shared" ca="1" si="746"/>
        <v>0</v>
      </c>
      <c r="H2532" s="34">
        <f t="shared" ca="1" si="747"/>
        <v>-515.08760871320965</v>
      </c>
      <c r="I2532" s="34">
        <f t="shared" ca="1" si="748"/>
        <v>3484.9123912867904</v>
      </c>
      <c r="J2532" s="18">
        <f ca="1">SUM(INDIRECT(ADDRESS(ROW(F2532),COLUMN(F2532),4)):INDIRECT(ADDRESS(ROW(F2532)+N$5-1,COLUMN(F2532),4)))</f>
        <v>21900</v>
      </c>
      <c r="K2532" s="18">
        <f t="shared" ca="1" si="749"/>
        <v>0</v>
      </c>
      <c r="L2532" s="18">
        <f t="shared" ca="1" si="759"/>
        <v>0</v>
      </c>
      <c r="M2532" s="18">
        <f t="shared" ca="1" si="743"/>
        <v>0</v>
      </c>
      <c r="N2532" s="34">
        <f t="shared" ca="1" si="750"/>
        <v>26060.110076674591</v>
      </c>
      <c r="P2532" s="18">
        <f t="shared" ca="1" si="744"/>
        <v>515.08760871320965</v>
      </c>
      <c r="Q2532" s="47">
        <f ca="1">SUM(L$15:L2532)-SUM(M$15:M2532)</f>
        <v>0</v>
      </c>
      <c r="R2532" s="47" t="str">
        <f t="shared" ca="1" si="745"/>
        <v>M2535</v>
      </c>
      <c r="S2532" s="40">
        <f t="shared" ca="1" si="751"/>
        <v>0</v>
      </c>
      <c r="T2532" s="46">
        <f t="shared" ca="1" si="752"/>
        <v>11</v>
      </c>
      <c r="X2532" s="74">
        <f t="shared" ca="1" si="753"/>
        <v>-0.51508760871320969</v>
      </c>
      <c r="Y2532" s="75">
        <f t="shared" ca="1" si="754"/>
        <v>-0.51508760871320969</v>
      </c>
      <c r="Z2532" s="74">
        <f t="shared" ca="1" si="755"/>
        <v>0.59744825065292817</v>
      </c>
      <c r="AA2532" s="76">
        <f t="shared" ca="1" si="756"/>
        <v>-515.08760871320965</v>
      </c>
      <c r="AB2532" s="76">
        <f t="shared" ca="1" si="757"/>
        <v>597.44825065292821</v>
      </c>
    </row>
    <row r="2533" spans="1:28" x14ac:dyDescent="0.25">
      <c r="A2533" s="2">
        <f t="shared" si="758"/>
        <v>29</v>
      </c>
      <c r="B2533" s="16">
        <f ca="1">VLOOKUP(A2533,PERIODS!$O$4:$P$33,2,FALSE)</f>
        <v>0.04</v>
      </c>
      <c r="C2533" s="15"/>
      <c r="D2533" s="18">
        <v>2519</v>
      </c>
      <c r="E2533" s="34">
        <f t="shared" ca="1" si="760"/>
        <v>26060.110076674591</v>
      </c>
      <c r="F2533" s="34">
        <f t="shared" ca="1" si="742"/>
        <v>4000</v>
      </c>
      <c r="G2533" s="69">
        <f t="shared" ca="1" si="746"/>
        <v>0</v>
      </c>
      <c r="H2533" s="34">
        <f t="shared" ca="1" si="747"/>
        <v>-544.15208649911233</v>
      </c>
      <c r="I2533" s="34">
        <f t="shared" ca="1" si="748"/>
        <v>3455.8479135008874</v>
      </c>
      <c r="J2533" s="18">
        <f ca="1">SUM(INDIRECT(ADDRESS(ROW(F2533),COLUMN(F2533),4)):INDIRECT(ADDRESS(ROW(F2533)+N$5-1,COLUMN(F2533),4)))</f>
        <v>21200</v>
      </c>
      <c r="K2533" s="18">
        <f t="shared" ca="1" si="749"/>
        <v>0</v>
      </c>
      <c r="L2533" s="18">
        <f t="shared" ca="1" si="759"/>
        <v>0</v>
      </c>
      <c r="M2533" s="18">
        <f t="shared" ca="1" si="743"/>
        <v>0</v>
      </c>
      <c r="N2533" s="34">
        <f t="shared" ca="1" si="750"/>
        <v>22604.262163173706</v>
      </c>
      <c r="P2533" s="18">
        <f t="shared" ca="1" si="744"/>
        <v>544.15208649911233</v>
      </c>
      <c r="Q2533" s="47">
        <f ca="1">SUM(L$15:L2533)-SUM(M$15:M2533)</f>
        <v>0</v>
      </c>
      <c r="R2533" s="47" t="str">
        <f t="shared" ca="1" si="745"/>
        <v>M2536</v>
      </c>
      <c r="S2533" s="40">
        <f t="shared" ca="1" si="751"/>
        <v>0</v>
      </c>
      <c r="T2533" s="46">
        <f t="shared" ca="1" si="752"/>
        <v>20</v>
      </c>
      <c r="X2533" s="74">
        <f t="shared" ca="1" si="753"/>
        <v>-0.54415208649911229</v>
      </c>
      <c r="Y2533" s="75">
        <f t="shared" ca="1" si="754"/>
        <v>-0.54415208649911229</v>
      </c>
      <c r="Z2533" s="74">
        <f t="shared" ca="1" si="755"/>
        <v>0.58033364751598771</v>
      </c>
      <c r="AA2533" s="76">
        <f t="shared" ca="1" si="756"/>
        <v>-544.15208649911233</v>
      </c>
      <c r="AB2533" s="76">
        <f t="shared" ca="1" si="757"/>
        <v>580.33364751598765</v>
      </c>
    </row>
    <row r="2534" spans="1:28" x14ac:dyDescent="0.25">
      <c r="A2534" s="2">
        <f t="shared" si="758"/>
        <v>30</v>
      </c>
      <c r="B2534" s="16">
        <f ca="1">VLOOKUP(A2534,PERIODS!$O$4:$P$33,2,FALSE)</f>
        <v>0.04</v>
      </c>
      <c r="C2534" s="15"/>
      <c r="D2534" s="18">
        <v>2520</v>
      </c>
      <c r="E2534" s="34">
        <f t="shared" ca="1" si="760"/>
        <v>22604.262163173706</v>
      </c>
      <c r="F2534" s="34">
        <f t="shared" ca="1" si="742"/>
        <v>4000</v>
      </c>
      <c r="G2534" s="69">
        <f t="shared" ca="1" si="746"/>
        <v>0</v>
      </c>
      <c r="H2534" s="34">
        <f t="shared" ca="1" si="747"/>
        <v>-925.60308893880404</v>
      </c>
      <c r="I2534" s="34">
        <f t="shared" ca="1" si="748"/>
        <v>3074.3969110611961</v>
      </c>
      <c r="J2534" s="18">
        <f ca="1">SUM(INDIRECT(ADDRESS(ROW(F2534),COLUMN(F2534),4)):INDIRECT(ADDRESS(ROW(F2534)+N$5-1,COLUMN(F2534),4)))</f>
        <v>20500</v>
      </c>
      <c r="K2534" s="18">
        <f t="shared" ca="1" si="749"/>
        <v>0</v>
      </c>
      <c r="L2534" s="18">
        <f t="shared" ca="1" si="759"/>
        <v>0</v>
      </c>
      <c r="M2534" s="18">
        <f t="shared" ca="1" si="743"/>
        <v>0</v>
      </c>
      <c r="N2534" s="34">
        <f t="shared" ca="1" si="750"/>
        <v>19529.865252112511</v>
      </c>
      <c r="P2534" s="18">
        <f t="shared" ca="1" si="744"/>
        <v>925.60308893880404</v>
      </c>
      <c r="Q2534" s="47">
        <f ca="1">SUM(L$15:L2534)-SUM(M$15:M2534)</f>
        <v>0</v>
      </c>
      <c r="R2534" s="47" t="str">
        <f t="shared" ca="1" si="745"/>
        <v>M2537</v>
      </c>
      <c r="S2534" s="40">
        <f t="shared" ca="1" si="751"/>
        <v>0</v>
      </c>
      <c r="T2534" s="46">
        <f t="shared" ca="1" si="752"/>
        <v>90</v>
      </c>
      <c r="X2534" s="74">
        <f t="shared" ca="1" si="753"/>
        <v>-0.92560308893880405</v>
      </c>
      <c r="Y2534" s="75">
        <f t="shared" ca="1" si="754"/>
        <v>-0.92560308893880405</v>
      </c>
      <c r="Z2534" s="74">
        <f t="shared" ca="1" si="755"/>
        <v>0.3962923474602299</v>
      </c>
      <c r="AA2534" s="76">
        <f t="shared" ca="1" si="756"/>
        <v>-925.60308893880404</v>
      </c>
      <c r="AB2534" s="76">
        <f t="shared" ca="1" si="757"/>
        <v>396.29234746022991</v>
      </c>
    </row>
    <row r="2535" spans="1:28" x14ac:dyDescent="0.25">
      <c r="A2535" s="2">
        <f t="shared" si="758"/>
        <v>1</v>
      </c>
      <c r="B2535" s="16">
        <f ca="1">VLOOKUP(A2535,PERIODS!$O$4:$P$33,2,FALSE)</f>
        <v>2.4E-2</v>
      </c>
      <c r="C2535" s="15"/>
      <c r="D2535" s="18">
        <v>2521</v>
      </c>
      <c r="E2535" s="34">
        <f t="shared" ca="1" si="760"/>
        <v>19529.865252112511</v>
      </c>
      <c r="F2535" s="34">
        <f t="shared" ca="1" si="742"/>
        <v>2400</v>
      </c>
      <c r="G2535" s="69">
        <f t="shared" ca="1" si="746"/>
        <v>0</v>
      </c>
      <c r="H2535" s="34">
        <f t="shared" ca="1" si="747"/>
        <v>905.90533425427361</v>
      </c>
      <c r="I2535" s="34">
        <f t="shared" ca="1" si="748"/>
        <v>3305.9053342542738</v>
      </c>
      <c r="J2535" s="18">
        <f ca="1">SUM(INDIRECT(ADDRESS(ROW(F2535),COLUMN(F2535),4)):INDIRECT(ADDRESS(ROW(F2535)+N$5-1,COLUMN(F2535),4)))</f>
        <v>19800</v>
      </c>
      <c r="K2535" s="18">
        <f t="shared" ca="1" si="749"/>
        <v>16350</v>
      </c>
      <c r="L2535" s="18">
        <f t="shared" ca="1" si="759"/>
        <v>16350</v>
      </c>
      <c r="M2535" s="18">
        <f t="shared" ca="1" si="743"/>
        <v>0</v>
      </c>
      <c r="N2535" s="34">
        <f t="shared" ca="1" si="750"/>
        <v>16223.959917858238</v>
      </c>
      <c r="P2535" s="18">
        <f t="shared" ca="1" si="744"/>
        <v>905.90533425427361</v>
      </c>
      <c r="Q2535" s="47">
        <f ca="1">SUM(L$15:L2535)-SUM(M$15:M2535)</f>
        <v>16350</v>
      </c>
      <c r="R2535" s="47" t="str">
        <f t="shared" ca="1" si="745"/>
        <v>M2538</v>
      </c>
      <c r="S2535" s="40">
        <f t="shared" ca="1" si="751"/>
        <v>0</v>
      </c>
      <c r="T2535" s="46">
        <f t="shared" ca="1" si="752"/>
        <v>5</v>
      </c>
      <c r="X2535" s="74">
        <f t="shared" ca="1" si="753"/>
        <v>0.90590533425427366</v>
      </c>
      <c r="Y2535" s="75">
        <f t="shared" ca="1" si="754"/>
        <v>0.90590533425427366</v>
      </c>
      <c r="Z2535" s="74">
        <f t="shared" ca="1" si="755"/>
        <v>2.4741708610423485</v>
      </c>
      <c r="AA2535" s="76">
        <f t="shared" ca="1" si="756"/>
        <v>905.90533425427361</v>
      </c>
      <c r="AB2535" s="76">
        <f t="shared" ca="1" si="757"/>
        <v>2474.1708610423484</v>
      </c>
    </row>
    <row r="2536" spans="1:28" x14ac:dyDescent="0.25">
      <c r="A2536" s="2">
        <f t="shared" si="758"/>
        <v>2</v>
      </c>
      <c r="B2536" s="16">
        <f ca="1">VLOOKUP(A2536,PERIODS!$O$4:$P$33,2,FALSE)</f>
        <v>2.5000000000000001E-2</v>
      </c>
      <c r="C2536" s="15"/>
      <c r="D2536" s="18">
        <v>2522</v>
      </c>
      <c r="E2536" s="34">
        <f t="shared" ca="1" si="760"/>
        <v>16223.959917858238</v>
      </c>
      <c r="F2536" s="34">
        <f t="shared" ca="1" si="742"/>
        <v>2500</v>
      </c>
      <c r="G2536" s="69">
        <f t="shared" ca="1" si="746"/>
        <v>0</v>
      </c>
      <c r="H2536" s="34">
        <f t="shared" ca="1" si="747"/>
        <v>1959.9639845400536</v>
      </c>
      <c r="I2536" s="34">
        <f t="shared" ca="1" si="748"/>
        <v>4459.9639845400534</v>
      </c>
      <c r="J2536" s="18">
        <f ca="1">SUM(INDIRECT(ADDRESS(ROW(F2536),COLUMN(F2536),4)):INDIRECT(ADDRESS(ROW(F2536)+N$5-1,COLUMN(F2536),4)))</f>
        <v>20700</v>
      </c>
      <c r="K2536" s="18">
        <f t="shared" ca="1" si="749"/>
        <v>16350</v>
      </c>
      <c r="L2536" s="18">
        <f t="shared" ca="1" si="759"/>
        <v>0</v>
      </c>
      <c r="M2536" s="18">
        <f t="shared" ca="1" si="743"/>
        <v>0</v>
      </c>
      <c r="N2536" s="34">
        <f t="shared" ca="1" si="750"/>
        <v>11763.995933318183</v>
      </c>
      <c r="P2536" s="18">
        <f t="shared" ca="1" si="744"/>
        <v>1959.9639845400536</v>
      </c>
      <c r="Q2536" s="47">
        <f ca="1">SUM(L$15:L2536)-SUM(M$15:M2536)</f>
        <v>16350</v>
      </c>
      <c r="R2536" s="47" t="str">
        <f t="shared" ca="1" si="745"/>
        <v>M2539</v>
      </c>
      <c r="S2536" s="40">
        <f t="shared" ca="1" si="751"/>
        <v>0</v>
      </c>
      <c r="T2536" s="46">
        <f t="shared" ca="1" si="752"/>
        <v>21</v>
      </c>
      <c r="X2536" s="74">
        <f t="shared" ca="1" si="753"/>
        <v>2.5426107670632723</v>
      </c>
      <c r="Y2536" s="75">
        <f t="shared" ca="1" si="754"/>
        <v>1.9599639845400536</v>
      </c>
      <c r="Z2536" s="74">
        <f t="shared" ca="1" si="755"/>
        <v>7.0990713842313315</v>
      </c>
      <c r="AA2536" s="76">
        <f t="shared" ca="1" si="756"/>
        <v>1959.9639845400536</v>
      </c>
      <c r="AB2536" s="76">
        <f t="shared" ca="1" si="757"/>
        <v>7099.0713842313316</v>
      </c>
    </row>
    <row r="2537" spans="1:28" x14ac:dyDescent="0.25">
      <c r="A2537" s="2">
        <f t="shared" si="758"/>
        <v>3</v>
      </c>
      <c r="B2537" s="16">
        <f ca="1">VLOOKUP(A2537,PERIODS!$O$4:$P$33,2,FALSE)</f>
        <v>2.5000000000000001E-2</v>
      </c>
      <c r="C2537" s="15"/>
      <c r="D2537" s="18">
        <v>2523</v>
      </c>
      <c r="E2537" s="34">
        <f t="shared" ca="1" si="760"/>
        <v>11763.995933318183</v>
      </c>
      <c r="F2537" s="34">
        <f t="shared" ca="1" si="742"/>
        <v>2500</v>
      </c>
      <c r="G2537" s="69">
        <f t="shared" ca="1" si="746"/>
        <v>0</v>
      </c>
      <c r="H2537" s="34">
        <f t="shared" ca="1" si="747"/>
        <v>-2485.052572782608</v>
      </c>
      <c r="I2537" s="34">
        <f t="shared" ca="1" si="748"/>
        <v>14.947427217392033</v>
      </c>
      <c r="J2537" s="18">
        <f ca="1">SUM(INDIRECT(ADDRESS(ROW(F2537),COLUMN(F2537),4)):INDIRECT(ADDRESS(ROW(F2537)+N$5-1,COLUMN(F2537),4)))</f>
        <v>21500</v>
      </c>
      <c r="K2537" s="18">
        <f t="shared" ca="1" si="749"/>
        <v>16350</v>
      </c>
      <c r="L2537" s="18">
        <f t="shared" ca="1" si="759"/>
        <v>0</v>
      </c>
      <c r="M2537" s="18">
        <f t="shared" ca="1" si="743"/>
        <v>0</v>
      </c>
      <c r="N2537" s="34">
        <f t="shared" ca="1" si="750"/>
        <v>11749.048506100791</v>
      </c>
      <c r="P2537" s="18">
        <f t="shared" ca="1" si="744"/>
        <v>2485.052572782608</v>
      </c>
      <c r="Q2537" s="47">
        <f ca="1">SUM(L$15:L2537)-SUM(M$15:M2537)</f>
        <v>16350</v>
      </c>
      <c r="R2537" s="47" t="str">
        <f t="shared" ca="1" si="745"/>
        <v>M2540</v>
      </c>
      <c r="S2537" s="40">
        <f t="shared" ca="1" si="751"/>
        <v>0</v>
      </c>
      <c r="T2537" s="46">
        <f t="shared" ca="1" si="752"/>
        <v>76</v>
      </c>
      <c r="X2537" s="74">
        <f t="shared" ca="1" si="753"/>
        <v>-2.485052572782608</v>
      </c>
      <c r="Y2537" s="75">
        <f t="shared" ca="1" si="754"/>
        <v>-2.485052572782608</v>
      </c>
      <c r="Z2537" s="74">
        <f t="shared" ca="1" si="755"/>
        <v>8.3321173970969553E-2</v>
      </c>
      <c r="AA2537" s="76">
        <f t="shared" ca="1" si="756"/>
        <v>-2485.052572782608</v>
      </c>
      <c r="AB2537" s="76">
        <f t="shared" ca="1" si="757"/>
        <v>83.321173970969554</v>
      </c>
    </row>
    <row r="2538" spans="1:28" x14ac:dyDescent="0.25">
      <c r="A2538" s="2">
        <f t="shared" si="758"/>
        <v>4</v>
      </c>
      <c r="B2538" s="16">
        <f ca="1">VLOOKUP(A2538,PERIODS!$O$4:$P$33,2,FALSE)</f>
        <v>2.5000000000000001E-2</v>
      </c>
      <c r="C2538" s="15"/>
      <c r="D2538" s="18">
        <v>2524</v>
      </c>
      <c r="E2538" s="34">
        <f t="shared" ca="1" si="760"/>
        <v>11749.048506100791</v>
      </c>
      <c r="F2538" s="34">
        <f t="shared" ca="1" si="742"/>
        <v>2500</v>
      </c>
      <c r="G2538" s="69">
        <f t="shared" ca="1" si="746"/>
        <v>0</v>
      </c>
      <c r="H2538" s="34">
        <f t="shared" ca="1" si="747"/>
        <v>-542.64264213931415</v>
      </c>
      <c r="I2538" s="34">
        <f t="shared" ca="1" si="748"/>
        <v>1957.3573578606859</v>
      </c>
      <c r="J2538" s="18">
        <f ca="1">SUM(INDIRECT(ADDRESS(ROW(F2538),COLUMN(F2538),4)):INDIRECT(ADDRESS(ROW(F2538)+N$5-1,COLUMN(F2538),4)))</f>
        <v>22300</v>
      </c>
      <c r="K2538" s="18">
        <f t="shared" ca="1" si="749"/>
        <v>0</v>
      </c>
      <c r="L2538" s="18">
        <f t="shared" ca="1" si="759"/>
        <v>0</v>
      </c>
      <c r="M2538" s="18">
        <f t="shared" ca="1" si="743"/>
        <v>16350</v>
      </c>
      <c r="N2538" s="34">
        <f t="shared" ca="1" si="750"/>
        <v>26141.691148240105</v>
      </c>
      <c r="P2538" s="18">
        <f t="shared" ca="1" si="744"/>
        <v>542.64264213931415</v>
      </c>
      <c r="Q2538" s="47">
        <f ca="1">SUM(L$15:L2538)-SUM(M$15:M2538)</f>
        <v>0</v>
      </c>
      <c r="R2538" s="47" t="str">
        <f t="shared" ca="1" si="745"/>
        <v>M2541</v>
      </c>
      <c r="S2538" s="40">
        <f t="shared" ca="1" si="751"/>
        <v>0</v>
      </c>
      <c r="T2538" s="46">
        <f t="shared" ca="1" si="752"/>
        <v>41</v>
      </c>
      <c r="X2538" s="74">
        <f t="shared" ca="1" si="753"/>
        <v>-0.54264264213931412</v>
      </c>
      <c r="Y2538" s="75">
        <f t="shared" ca="1" si="754"/>
        <v>-0.54264264213931412</v>
      </c>
      <c r="Z2538" s="74">
        <f t="shared" ca="1" si="755"/>
        <v>0.58121029032235472</v>
      </c>
      <c r="AA2538" s="76">
        <f t="shared" ca="1" si="756"/>
        <v>-542.64264213931415</v>
      </c>
      <c r="AB2538" s="76">
        <f t="shared" ca="1" si="757"/>
        <v>581.21029032235469</v>
      </c>
    </row>
    <row r="2539" spans="1:28" x14ac:dyDescent="0.25">
      <c r="A2539" s="2">
        <f t="shared" si="758"/>
        <v>5</v>
      </c>
      <c r="B2539" s="16">
        <f ca="1">VLOOKUP(A2539,PERIODS!$O$4:$P$33,2,FALSE)</f>
        <v>3.3000000000000002E-2</v>
      </c>
      <c r="C2539" s="15"/>
      <c r="D2539" s="18">
        <v>2525</v>
      </c>
      <c r="E2539" s="34">
        <f t="shared" ca="1" si="760"/>
        <v>26141.691148240105</v>
      </c>
      <c r="F2539" s="34">
        <f t="shared" ca="1" si="742"/>
        <v>3300</v>
      </c>
      <c r="G2539" s="69">
        <f t="shared" ca="1" si="746"/>
        <v>0</v>
      </c>
      <c r="H2539" s="34">
        <f t="shared" ca="1" si="747"/>
        <v>462.32536146628729</v>
      </c>
      <c r="I2539" s="34">
        <f t="shared" ca="1" si="748"/>
        <v>3762.3253614662872</v>
      </c>
      <c r="J2539" s="18">
        <f ca="1">SUM(INDIRECT(ADDRESS(ROW(F2539),COLUMN(F2539),4)):INDIRECT(ADDRESS(ROW(F2539)+N$5-1,COLUMN(F2539),4)))</f>
        <v>23100</v>
      </c>
      <c r="K2539" s="18">
        <f t="shared" ca="1" si="749"/>
        <v>0</v>
      </c>
      <c r="L2539" s="18">
        <f t="shared" ca="1" si="759"/>
        <v>0</v>
      </c>
      <c r="M2539" s="18">
        <f t="shared" ca="1" si="743"/>
        <v>0</v>
      </c>
      <c r="N2539" s="34">
        <f t="shared" ca="1" si="750"/>
        <v>22379.365786773818</v>
      </c>
      <c r="P2539" s="18">
        <f t="shared" ca="1" si="744"/>
        <v>462.32536146628729</v>
      </c>
      <c r="Q2539" s="47">
        <f ca="1">SUM(L$15:L2539)-SUM(M$15:M2539)</f>
        <v>0</v>
      </c>
      <c r="R2539" s="47" t="str">
        <f t="shared" ca="1" si="745"/>
        <v>M2542</v>
      </c>
      <c r="S2539" s="40">
        <f t="shared" ca="1" si="751"/>
        <v>0</v>
      </c>
      <c r="T2539" s="46">
        <f t="shared" ca="1" si="752"/>
        <v>84</v>
      </c>
      <c r="X2539" s="74">
        <f t="shared" ca="1" si="753"/>
        <v>0.46232536146628728</v>
      </c>
      <c r="Y2539" s="75">
        <f t="shared" ca="1" si="754"/>
        <v>0.46232536146628728</v>
      </c>
      <c r="Z2539" s="74">
        <f t="shared" ca="1" si="755"/>
        <v>1.5877618157068836</v>
      </c>
      <c r="AA2539" s="76">
        <f t="shared" ca="1" si="756"/>
        <v>462.32536146628729</v>
      </c>
      <c r="AB2539" s="76">
        <f t="shared" ca="1" si="757"/>
        <v>1587.7618157068837</v>
      </c>
    </row>
    <row r="2540" spans="1:28" x14ac:dyDescent="0.25">
      <c r="A2540" s="2">
        <f t="shared" si="758"/>
        <v>6</v>
      </c>
      <c r="B2540" s="16">
        <f ca="1">VLOOKUP(A2540,PERIODS!$O$4:$P$33,2,FALSE)</f>
        <v>3.3000000000000002E-2</v>
      </c>
      <c r="C2540" s="15"/>
      <c r="D2540" s="18">
        <v>2526</v>
      </c>
      <c r="E2540" s="34">
        <f t="shared" ca="1" si="760"/>
        <v>22379.365786773818</v>
      </c>
      <c r="F2540" s="34">
        <f t="shared" ca="1" si="742"/>
        <v>3300</v>
      </c>
      <c r="G2540" s="69">
        <f t="shared" ca="1" si="746"/>
        <v>0</v>
      </c>
      <c r="H2540" s="34">
        <f t="shared" ca="1" si="747"/>
        <v>1051.4860416135884</v>
      </c>
      <c r="I2540" s="34">
        <f t="shared" ca="1" si="748"/>
        <v>4351.4860416135889</v>
      </c>
      <c r="J2540" s="18">
        <f ca="1">SUM(INDIRECT(ADDRESS(ROW(F2540),COLUMN(F2540),4)):INDIRECT(ADDRESS(ROW(F2540)+N$5-1,COLUMN(F2540),4)))</f>
        <v>23100</v>
      </c>
      <c r="K2540" s="18">
        <f t="shared" ca="1" si="749"/>
        <v>16350</v>
      </c>
      <c r="L2540" s="18">
        <f t="shared" ca="1" si="759"/>
        <v>16350</v>
      </c>
      <c r="M2540" s="18">
        <f t="shared" ca="1" si="743"/>
        <v>0</v>
      </c>
      <c r="N2540" s="34">
        <f t="shared" ca="1" si="750"/>
        <v>18027.87974516023</v>
      </c>
      <c r="P2540" s="18">
        <f t="shared" ca="1" si="744"/>
        <v>1051.4860416135884</v>
      </c>
      <c r="Q2540" s="47">
        <f ca="1">SUM(L$15:L2540)-SUM(M$15:M2540)</f>
        <v>16350</v>
      </c>
      <c r="R2540" s="47" t="str">
        <f t="shared" ca="1" si="745"/>
        <v>M2543</v>
      </c>
      <c r="S2540" s="40">
        <f t="shared" ca="1" si="751"/>
        <v>0</v>
      </c>
      <c r="T2540" s="46">
        <f t="shared" ca="1" si="752"/>
        <v>61</v>
      </c>
      <c r="X2540" s="74">
        <f t="shared" ca="1" si="753"/>
        <v>1.0514860416135885</v>
      </c>
      <c r="Y2540" s="75">
        <f t="shared" ca="1" si="754"/>
        <v>1.0514860416135885</v>
      </c>
      <c r="Z2540" s="74">
        <f t="shared" ca="1" si="755"/>
        <v>2.8619008634088723</v>
      </c>
      <c r="AA2540" s="76">
        <f t="shared" ca="1" si="756"/>
        <v>1051.4860416135884</v>
      </c>
      <c r="AB2540" s="76">
        <f t="shared" ca="1" si="757"/>
        <v>2861.9008634088723</v>
      </c>
    </row>
    <row r="2541" spans="1:28" x14ac:dyDescent="0.25">
      <c r="A2541" s="2">
        <f t="shared" si="758"/>
        <v>7</v>
      </c>
      <c r="B2541" s="16">
        <f ca="1">VLOOKUP(A2541,PERIODS!$O$4:$P$33,2,FALSE)</f>
        <v>3.3000000000000002E-2</v>
      </c>
      <c r="C2541" s="15"/>
      <c r="D2541" s="18">
        <v>2527</v>
      </c>
      <c r="E2541" s="34">
        <f t="shared" ca="1" si="760"/>
        <v>18027.87974516023</v>
      </c>
      <c r="F2541" s="34">
        <f t="shared" ca="1" si="742"/>
        <v>3300</v>
      </c>
      <c r="G2541" s="69">
        <f t="shared" ca="1" si="746"/>
        <v>0</v>
      </c>
      <c r="H2541" s="34">
        <f t="shared" ca="1" si="747"/>
        <v>-578.0917017009175</v>
      </c>
      <c r="I2541" s="34">
        <f t="shared" ca="1" si="748"/>
        <v>2721.9082982990826</v>
      </c>
      <c r="J2541" s="18">
        <f ca="1">SUM(INDIRECT(ADDRESS(ROW(F2541),COLUMN(F2541),4)):INDIRECT(ADDRESS(ROW(F2541)+N$5-1,COLUMN(F2541),4)))</f>
        <v>23100</v>
      </c>
      <c r="K2541" s="18">
        <f t="shared" ca="1" si="749"/>
        <v>16350</v>
      </c>
      <c r="L2541" s="18">
        <f t="shared" ca="1" si="759"/>
        <v>0</v>
      </c>
      <c r="M2541" s="18">
        <f t="shared" ca="1" si="743"/>
        <v>0</v>
      </c>
      <c r="N2541" s="34">
        <f t="shared" ca="1" si="750"/>
        <v>15305.971446861147</v>
      </c>
      <c r="P2541" s="18">
        <f t="shared" ca="1" si="744"/>
        <v>578.0917017009175</v>
      </c>
      <c r="Q2541" s="47">
        <f ca="1">SUM(L$15:L2541)-SUM(M$15:M2541)</f>
        <v>16350</v>
      </c>
      <c r="R2541" s="47" t="str">
        <f t="shared" ca="1" si="745"/>
        <v>M2544</v>
      </c>
      <c r="S2541" s="40">
        <f t="shared" ca="1" si="751"/>
        <v>0</v>
      </c>
      <c r="T2541" s="46">
        <f t="shared" ca="1" si="752"/>
        <v>93</v>
      </c>
      <c r="X2541" s="74">
        <f t="shared" ca="1" si="753"/>
        <v>-0.5780917017009175</v>
      </c>
      <c r="Y2541" s="75">
        <f t="shared" ca="1" si="754"/>
        <v>-0.5780917017009175</v>
      </c>
      <c r="Z2541" s="74">
        <f t="shared" ca="1" si="755"/>
        <v>0.56096783977838482</v>
      </c>
      <c r="AA2541" s="76">
        <f t="shared" ca="1" si="756"/>
        <v>-578.0917017009175</v>
      </c>
      <c r="AB2541" s="76">
        <f t="shared" ca="1" si="757"/>
        <v>560.96783977838481</v>
      </c>
    </row>
    <row r="2542" spans="1:28" x14ac:dyDescent="0.25">
      <c r="A2542" s="2">
        <f t="shared" si="758"/>
        <v>8</v>
      </c>
      <c r="B2542" s="16">
        <f ca="1">VLOOKUP(A2542,PERIODS!$O$4:$P$33,2,FALSE)</f>
        <v>3.3000000000000002E-2</v>
      </c>
      <c r="C2542" s="15"/>
      <c r="D2542" s="18">
        <v>2528</v>
      </c>
      <c r="E2542" s="34">
        <f t="shared" ca="1" si="760"/>
        <v>15305.971446861147</v>
      </c>
      <c r="F2542" s="34">
        <f t="shared" ca="1" si="742"/>
        <v>3300</v>
      </c>
      <c r="G2542" s="69">
        <f t="shared" ca="1" si="746"/>
        <v>0</v>
      </c>
      <c r="H2542" s="34">
        <f t="shared" ca="1" si="747"/>
        <v>-2122.6648270520636</v>
      </c>
      <c r="I2542" s="34">
        <f t="shared" ca="1" si="748"/>
        <v>1177.3351729479364</v>
      </c>
      <c r="J2542" s="18">
        <f ca="1">SUM(INDIRECT(ADDRESS(ROW(F2542),COLUMN(F2542),4)):INDIRECT(ADDRESS(ROW(F2542)+N$5-1,COLUMN(F2542),4)))</f>
        <v>23100</v>
      </c>
      <c r="K2542" s="18">
        <f t="shared" ca="1" si="749"/>
        <v>16350</v>
      </c>
      <c r="L2542" s="18">
        <f t="shared" ca="1" si="759"/>
        <v>0</v>
      </c>
      <c r="M2542" s="18">
        <f t="shared" ca="1" si="743"/>
        <v>0</v>
      </c>
      <c r="N2542" s="34">
        <f t="shared" ca="1" si="750"/>
        <v>14128.636273913211</v>
      </c>
      <c r="P2542" s="18">
        <f t="shared" ca="1" si="744"/>
        <v>2122.6648270520636</v>
      </c>
      <c r="Q2542" s="47">
        <f ca="1">SUM(L$15:L2542)-SUM(M$15:M2542)</f>
        <v>16350</v>
      </c>
      <c r="R2542" s="47" t="str">
        <f t="shared" ca="1" si="745"/>
        <v>M2545</v>
      </c>
      <c r="S2542" s="40">
        <f t="shared" ca="1" si="751"/>
        <v>0</v>
      </c>
      <c r="T2542" s="46">
        <f t="shared" ca="1" si="752"/>
        <v>55</v>
      </c>
      <c r="X2542" s="74">
        <f t="shared" ca="1" si="753"/>
        <v>-2.1226648270520636</v>
      </c>
      <c r="Y2542" s="75">
        <f t="shared" ca="1" si="754"/>
        <v>-2.1226648270520636</v>
      </c>
      <c r="Z2542" s="74">
        <f t="shared" ca="1" si="755"/>
        <v>0.11971219079286845</v>
      </c>
      <c r="AA2542" s="76">
        <f t="shared" ca="1" si="756"/>
        <v>-2122.6648270520636</v>
      </c>
      <c r="AB2542" s="76">
        <f t="shared" ca="1" si="757"/>
        <v>119.71219079286844</v>
      </c>
    </row>
    <row r="2543" spans="1:28" x14ac:dyDescent="0.25">
      <c r="A2543" s="2">
        <f t="shared" si="758"/>
        <v>9</v>
      </c>
      <c r="B2543" s="16">
        <f ca="1">VLOOKUP(A2543,PERIODS!$O$4:$P$33,2,FALSE)</f>
        <v>3.3000000000000002E-2</v>
      </c>
      <c r="C2543" s="15"/>
      <c r="D2543" s="18">
        <v>2529</v>
      </c>
      <c r="E2543" s="34">
        <f t="shared" ca="1" si="760"/>
        <v>14128.636273913211</v>
      </c>
      <c r="F2543" s="34">
        <f t="shared" ca="1" si="742"/>
        <v>3300</v>
      </c>
      <c r="G2543" s="69">
        <f t="shared" ca="1" si="746"/>
        <v>0</v>
      </c>
      <c r="H2543" s="34">
        <f t="shared" ca="1" si="747"/>
        <v>-598.62070715392849</v>
      </c>
      <c r="I2543" s="34">
        <f t="shared" ca="1" si="748"/>
        <v>2701.3792928460716</v>
      </c>
      <c r="J2543" s="18">
        <f ca="1">SUM(INDIRECT(ADDRESS(ROW(F2543),COLUMN(F2543),4)):INDIRECT(ADDRESS(ROW(F2543)+N$5-1,COLUMN(F2543),4)))</f>
        <v>23100</v>
      </c>
      <c r="K2543" s="18">
        <f t="shared" ca="1" si="749"/>
        <v>0</v>
      </c>
      <c r="L2543" s="18">
        <f t="shared" ca="1" si="759"/>
        <v>0</v>
      </c>
      <c r="M2543" s="18">
        <f t="shared" ca="1" si="743"/>
        <v>16350</v>
      </c>
      <c r="N2543" s="34">
        <f t="shared" ca="1" si="750"/>
        <v>27777.256981067141</v>
      </c>
      <c r="P2543" s="18">
        <f t="shared" ca="1" si="744"/>
        <v>598.62070715392849</v>
      </c>
      <c r="Q2543" s="47">
        <f ca="1">SUM(L$15:L2543)-SUM(M$15:M2543)</f>
        <v>0</v>
      </c>
      <c r="R2543" s="47" t="str">
        <f t="shared" ca="1" si="745"/>
        <v>M2546</v>
      </c>
      <c r="S2543" s="40">
        <f t="shared" ca="1" si="751"/>
        <v>0</v>
      </c>
      <c r="T2543" s="46">
        <f t="shared" ca="1" si="752"/>
        <v>45</v>
      </c>
      <c r="X2543" s="74">
        <f t="shared" ca="1" si="753"/>
        <v>-0.59862070715392846</v>
      </c>
      <c r="Y2543" s="75">
        <f t="shared" ca="1" si="754"/>
        <v>-0.59862070715392846</v>
      </c>
      <c r="Z2543" s="74">
        <f t="shared" ca="1" si="755"/>
        <v>0.54956913034063826</v>
      </c>
      <c r="AA2543" s="76">
        <f t="shared" ca="1" si="756"/>
        <v>-598.62070715392849</v>
      </c>
      <c r="AB2543" s="76">
        <f t="shared" ca="1" si="757"/>
        <v>549.56913034063825</v>
      </c>
    </row>
    <row r="2544" spans="1:28" x14ac:dyDescent="0.25">
      <c r="A2544" s="2">
        <f t="shared" si="758"/>
        <v>10</v>
      </c>
      <c r="B2544" s="16">
        <f ca="1">VLOOKUP(A2544,PERIODS!$O$4:$P$33,2,FALSE)</f>
        <v>3.3000000000000002E-2</v>
      </c>
      <c r="C2544" s="15"/>
      <c r="D2544" s="18">
        <v>2530</v>
      </c>
      <c r="E2544" s="34">
        <f t="shared" ca="1" si="760"/>
        <v>27777.256981067141</v>
      </c>
      <c r="F2544" s="34">
        <f t="shared" ca="1" si="742"/>
        <v>3300</v>
      </c>
      <c r="G2544" s="69">
        <f t="shared" ca="1" si="746"/>
        <v>0</v>
      </c>
      <c r="H2544" s="34">
        <f t="shared" ca="1" si="747"/>
        <v>-1498.7057296980702</v>
      </c>
      <c r="I2544" s="34">
        <f t="shared" ca="1" si="748"/>
        <v>1801.2942703019298</v>
      </c>
      <c r="J2544" s="18">
        <f ca="1">SUM(INDIRECT(ADDRESS(ROW(F2544),COLUMN(F2544),4)):INDIRECT(ADDRESS(ROW(F2544)+N$5-1,COLUMN(F2544),4)))</f>
        <v>23100</v>
      </c>
      <c r="K2544" s="18">
        <f t="shared" ca="1" si="749"/>
        <v>0</v>
      </c>
      <c r="L2544" s="18">
        <f t="shared" ca="1" si="759"/>
        <v>0</v>
      </c>
      <c r="M2544" s="18">
        <f t="shared" ca="1" si="743"/>
        <v>0</v>
      </c>
      <c r="N2544" s="34">
        <f t="shared" ca="1" si="750"/>
        <v>25975.962710765212</v>
      </c>
      <c r="P2544" s="18">
        <f t="shared" ca="1" si="744"/>
        <v>1498.7057296980702</v>
      </c>
      <c r="Q2544" s="47">
        <f ca="1">SUM(L$15:L2544)-SUM(M$15:M2544)</f>
        <v>0</v>
      </c>
      <c r="R2544" s="47" t="str">
        <f t="shared" ca="1" si="745"/>
        <v>M2547</v>
      </c>
      <c r="S2544" s="40">
        <f t="shared" ca="1" si="751"/>
        <v>0</v>
      </c>
      <c r="T2544" s="46">
        <f t="shared" ca="1" si="752"/>
        <v>97</v>
      </c>
      <c r="X2544" s="74">
        <f t="shared" ca="1" si="753"/>
        <v>-1.4987057296980701</v>
      </c>
      <c r="Y2544" s="75">
        <f t="shared" ca="1" si="754"/>
        <v>-1.4987057296980701</v>
      </c>
      <c r="Z2544" s="74">
        <f t="shared" ca="1" si="755"/>
        <v>0.22341913785546713</v>
      </c>
      <c r="AA2544" s="76">
        <f t="shared" ca="1" si="756"/>
        <v>-1498.7057296980702</v>
      </c>
      <c r="AB2544" s="76">
        <f t="shared" ca="1" si="757"/>
        <v>223.41913785546714</v>
      </c>
    </row>
    <row r="2545" spans="1:28" x14ac:dyDescent="0.25">
      <c r="A2545" s="2">
        <f t="shared" si="758"/>
        <v>11</v>
      </c>
      <c r="B2545" s="16">
        <f ca="1">VLOOKUP(A2545,PERIODS!$O$4:$P$33,2,FALSE)</f>
        <v>3.3000000000000002E-2</v>
      </c>
      <c r="C2545" s="15"/>
      <c r="D2545" s="18">
        <v>2531</v>
      </c>
      <c r="E2545" s="34">
        <f t="shared" ca="1" si="760"/>
        <v>25975.962710765212</v>
      </c>
      <c r="F2545" s="34">
        <f t="shared" ca="1" si="742"/>
        <v>3300</v>
      </c>
      <c r="G2545" s="69">
        <f t="shared" ca="1" si="746"/>
        <v>0</v>
      </c>
      <c r="H2545" s="34">
        <f t="shared" ca="1" si="747"/>
        <v>674.08997216614114</v>
      </c>
      <c r="I2545" s="34">
        <f t="shared" ca="1" si="748"/>
        <v>3974.0899721661413</v>
      </c>
      <c r="J2545" s="18">
        <f ca="1">SUM(INDIRECT(ADDRESS(ROW(F2545),COLUMN(F2545),4)):INDIRECT(ADDRESS(ROW(F2545)+N$5-1,COLUMN(F2545),4)))</f>
        <v>23300</v>
      </c>
      <c r="K2545" s="18">
        <f t="shared" ca="1" si="749"/>
        <v>0</v>
      </c>
      <c r="L2545" s="18">
        <f t="shared" ca="1" si="759"/>
        <v>0</v>
      </c>
      <c r="M2545" s="18">
        <f t="shared" ca="1" si="743"/>
        <v>0</v>
      </c>
      <c r="N2545" s="34">
        <f t="shared" ca="1" si="750"/>
        <v>22001.872738599071</v>
      </c>
      <c r="P2545" s="18">
        <f t="shared" ca="1" si="744"/>
        <v>674.08997216614114</v>
      </c>
      <c r="Q2545" s="47">
        <f ca="1">SUM(L$15:L2545)-SUM(M$15:M2545)</f>
        <v>0</v>
      </c>
      <c r="R2545" s="47" t="str">
        <f t="shared" ca="1" si="745"/>
        <v>M2548</v>
      </c>
      <c r="S2545" s="40">
        <f t="shared" ca="1" si="751"/>
        <v>0</v>
      </c>
      <c r="T2545" s="46">
        <f t="shared" ca="1" si="752"/>
        <v>8</v>
      </c>
      <c r="X2545" s="74">
        <f t="shared" ca="1" si="753"/>
        <v>0.67408997216614119</v>
      </c>
      <c r="Y2545" s="75">
        <f t="shared" ca="1" si="754"/>
        <v>0.67408997216614119</v>
      </c>
      <c r="Z2545" s="74">
        <f t="shared" ca="1" si="755"/>
        <v>1.9622464643060595</v>
      </c>
      <c r="AA2545" s="76">
        <f t="shared" ca="1" si="756"/>
        <v>674.08997216614114</v>
      </c>
      <c r="AB2545" s="76">
        <f t="shared" ca="1" si="757"/>
        <v>1962.2464643060596</v>
      </c>
    </row>
    <row r="2546" spans="1:28" x14ac:dyDescent="0.25">
      <c r="A2546" s="2">
        <f t="shared" si="758"/>
        <v>12</v>
      </c>
      <c r="B2546" s="16">
        <f ca="1">VLOOKUP(A2546,PERIODS!$O$4:$P$33,2,FALSE)</f>
        <v>3.3000000000000002E-2</v>
      </c>
      <c r="C2546" s="15"/>
      <c r="D2546" s="18">
        <v>2532</v>
      </c>
      <c r="E2546" s="34">
        <f t="shared" ca="1" si="760"/>
        <v>22001.872738599071</v>
      </c>
      <c r="F2546" s="34">
        <f t="shared" ca="1" si="742"/>
        <v>3300</v>
      </c>
      <c r="G2546" s="69">
        <f t="shared" ca="1" si="746"/>
        <v>0</v>
      </c>
      <c r="H2546" s="34">
        <f t="shared" ca="1" si="747"/>
        <v>1414.6356564543905</v>
      </c>
      <c r="I2546" s="34">
        <f t="shared" ca="1" si="748"/>
        <v>4714.6356564543903</v>
      </c>
      <c r="J2546" s="18">
        <f ca="1">SUM(INDIRECT(ADDRESS(ROW(F2546),COLUMN(F2546),4)):INDIRECT(ADDRESS(ROW(F2546)+N$5-1,COLUMN(F2546),4)))</f>
        <v>23500</v>
      </c>
      <c r="K2546" s="18">
        <f t="shared" ca="1" si="749"/>
        <v>16350</v>
      </c>
      <c r="L2546" s="18">
        <f t="shared" ca="1" si="759"/>
        <v>16350</v>
      </c>
      <c r="M2546" s="18">
        <f t="shared" ca="1" si="743"/>
        <v>0</v>
      </c>
      <c r="N2546" s="34">
        <f t="shared" ca="1" si="750"/>
        <v>17287.237082144682</v>
      </c>
      <c r="P2546" s="18">
        <f t="shared" ca="1" si="744"/>
        <v>1414.6356564543905</v>
      </c>
      <c r="Q2546" s="47">
        <f ca="1">SUM(L$15:L2546)-SUM(M$15:M2546)</f>
        <v>16350</v>
      </c>
      <c r="R2546" s="47" t="str">
        <f t="shared" ca="1" si="745"/>
        <v>M2549</v>
      </c>
      <c r="S2546" s="40">
        <f t="shared" ca="1" si="751"/>
        <v>0</v>
      </c>
      <c r="T2546" s="46">
        <f t="shared" ca="1" si="752"/>
        <v>39</v>
      </c>
      <c r="X2546" s="74">
        <f t="shared" ca="1" si="753"/>
        <v>1.4146356564543905</v>
      </c>
      <c r="Y2546" s="75">
        <f t="shared" ca="1" si="754"/>
        <v>1.4146356564543905</v>
      </c>
      <c r="Z2546" s="74">
        <f t="shared" ca="1" si="755"/>
        <v>4.1149869238896217</v>
      </c>
      <c r="AA2546" s="76">
        <f t="shared" ca="1" si="756"/>
        <v>1414.6356564543905</v>
      </c>
      <c r="AB2546" s="76">
        <f t="shared" ca="1" si="757"/>
        <v>4114.9869238896217</v>
      </c>
    </row>
    <row r="2547" spans="1:28" x14ac:dyDescent="0.25">
      <c r="A2547" s="2">
        <f t="shared" si="758"/>
        <v>13</v>
      </c>
      <c r="B2547" s="16">
        <f ca="1">VLOOKUP(A2547,PERIODS!$O$4:$P$33,2,FALSE)</f>
        <v>3.3000000000000002E-2</v>
      </c>
      <c r="C2547" s="15"/>
      <c r="D2547" s="18">
        <v>2533</v>
      </c>
      <c r="E2547" s="34">
        <f t="shared" ca="1" si="760"/>
        <v>17287.237082144682</v>
      </c>
      <c r="F2547" s="34">
        <f t="shared" ca="1" si="742"/>
        <v>3300</v>
      </c>
      <c r="G2547" s="69">
        <f t="shared" ca="1" si="746"/>
        <v>0</v>
      </c>
      <c r="H2547" s="34">
        <f t="shared" ca="1" si="747"/>
        <v>-515.95815337802117</v>
      </c>
      <c r="I2547" s="34">
        <f t="shared" ca="1" si="748"/>
        <v>2784.0418466219789</v>
      </c>
      <c r="J2547" s="18">
        <f ca="1">SUM(INDIRECT(ADDRESS(ROW(F2547),COLUMN(F2547),4)):INDIRECT(ADDRESS(ROW(F2547)+N$5-1,COLUMN(F2547),4)))</f>
        <v>23700</v>
      </c>
      <c r="K2547" s="18">
        <f t="shared" ca="1" si="749"/>
        <v>16350</v>
      </c>
      <c r="L2547" s="18">
        <f t="shared" ca="1" si="759"/>
        <v>0</v>
      </c>
      <c r="M2547" s="18">
        <f t="shared" ca="1" si="743"/>
        <v>0</v>
      </c>
      <c r="N2547" s="34">
        <f t="shared" ca="1" si="750"/>
        <v>14503.195235522704</v>
      </c>
      <c r="P2547" s="18">
        <f t="shared" ca="1" si="744"/>
        <v>515.95815337802117</v>
      </c>
      <c r="Q2547" s="47">
        <f ca="1">SUM(L$15:L2547)-SUM(M$15:M2547)</f>
        <v>16350</v>
      </c>
      <c r="R2547" s="47" t="str">
        <f t="shared" ca="1" si="745"/>
        <v>M2550</v>
      </c>
      <c r="S2547" s="40">
        <f t="shared" ca="1" si="751"/>
        <v>0</v>
      </c>
      <c r="T2547" s="46">
        <f t="shared" ca="1" si="752"/>
        <v>37</v>
      </c>
      <c r="X2547" s="74">
        <f t="shared" ca="1" si="753"/>
        <v>-0.5159581533780212</v>
      </c>
      <c r="Y2547" s="75">
        <f t="shared" ca="1" si="754"/>
        <v>-0.5159581533780212</v>
      </c>
      <c r="Z2547" s="74">
        <f t="shared" ca="1" si="755"/>
        <v>0.59692837158762702</v>
      </c>
      <c r="AA2547" s="76">
        <f t="shared" ca="1" si="756"/>
        <v>-515.95815337802117</v>
      </c>
      <c r="AB2547" s="76">
        <f t="shared" ca="1" si="757"/>
        <v>596.928371587627</v>
      </c>
    </row>
    <row r="2548" spans="1:28" x14ac:dyDescent="0.25">
      <c r="A2548" s="2">
        <f t="shared" si="758"/>
        <v>14</v>
      </c>
      <c r="B2548" s="16">
        <f ca="1">VLOOKUP(A2548,PERIODS!$O$4:$P$33,2,FALSE)</f>
        <v>3.3000000000000002E-2</v>
      </c>
      <c r="C2548" s="15"/>
      <c r="D2548" s="18">
        <v>2534</v>
      </c>
      <c r="E2548" s="34">
        <f t="shared" ca="1" si="760"/>
        <v>14503.195235522704</v>
      </c>
      <c r="F2548" s="34">
        <f t="shared" ca="1" si="742"/>
        <v>3300</v>
      </c>
      <c r="G2548" s="69">
        <f t="shared" ca="1" si="746"/>
        <v>0</v>
      </c>
      <c r="H2548" s="34">
        <f t="shared" ca="1" si="747"/>
        <v>953.05483994213694</v>
      </c>
      <c r="I2548" s="34">
        <f t="shared" ca="1" si="748"/>
        <v>4253.0548399421368</v>
      </c>
      <c r="J2548" s="18">
        <f ca="1">SUM(INDIRECT(ADDRESS(ROW(F2548),COLUMN(F2548),4)):INDIRECT(ADDRESS(ROW(F2548)+N$5-1,COLUMN(F2548),4)))</f>
        <v>23900</v>
      </c>
      <c r="K2548" s="18">
        <f t="shared" ca="1" si="749"/>
        <v>16350</v>
      </c>
      <c r="L2548" s="18">
        <f t="shared" ca="1" si="759"/>
        <v>0</v>
      </c>
      <c r="M2548" s="18">
        <f t="shared" ca="1" si="743"/>
        <v>0</v>
      </c>
      <c r="N2548" s="34">
        <f t="shared" ca="1" si="750"/>
        <v>10250.140395580567</v>
      </c>
      <c r="P2548" s="18">
        <f t="shared" ca="1" si="744"/>
        <v>953.05483994213694</v>
      </c>
      <c r="Q2548" s="47">
        <f ca="1">SUM(L$15:L2548)-SUM(M$15:M2548)</f>
        <v>16350</v>
      </c>
      <c r="R2548" s="47" t="str">
        <f t="shared" ca="1" si="745"/>
        <v>M2551</v>
      </c>
      <c r="S2548" s="40">
        <f t="shared" ca="1" si="751"/>
        <v>0</v>
      </c>
      <c r="T2548" s="46">
        <f t="shared" ca="1" si="752"/>
        <v>13</v>
      </c>
      <c r="X2548" s="74">
        <f t="shared" ca="1" si="753"/>
        <v>0.95305483994213691</v>
      </c>
      <c r="Y2548" s="75">
        <f t="shared" ca="1" si="754"/>
        <v>0.95305483994213691</v>
      </c>
      <c r="Z2548" s="74">
        <f t="shared" ca="1" si="755"/>
        <v>2.5936206657389391</v>
      </c>
      <c r="AA2548" s="76">
        <f t="shared" ca="1" si="756"/>
        <v>953.05483994213694</v>
      </c>
      <c r="AB2548" s="76">
        <f t="shared" ca="1" si="757"/>
        <v>2593.6206657389394</v>
      </c>
    </row>
    <row r="2549" spans="1:28" x14ac:dyDescent="0.25">
      <c r="A2549" s="2">
        <f t="shared" si="758"/>
        <v>15</v>
      </c>
      <c r="B2549" s="16">
        <f ca="1">VLOOKUP(A2549,PERIODS!$O$4:$P$33,2,FALSE)</f>
        <v>3.3000000000000002E-2</v>
      </c>
      <c r="C2549" s="15"/>
      <c r="D2549" s="18">
        <v>2535</v>
      </c>
      <c r="E2549" s="34">
        <f t="shared" ca="1" si="760"/>
        <v>10250.140395580567</v>
      </c>
      <c r="F2549" s="34">
        <f t="shared" ca="1" si="742"/>
        <v>3300</v>
      </c>
      <c r="G2549" s="69">
        <f t="shared" ca="1" si="746"/>
        <v>0</v>
      </c>
      <c r="H2549" s="34">
        <f t="shared" ca="1" si="747"/>
        <v>716.24123031753345</v>
      </c>
      <c r="I2549" s="34">
        <f t="shared" ca="1" si="748"/>
        <v>4016.2412303175333</v>
      </c>
      <c r="J2549" s="18">
        <f ca="1">SUM(INDIRECT(ADDRESS(ROW(F2549),COLUMN(F2549),4)):INDIRECT(ADDRESS(ROW(F2549)+N$5-1,COLUMN(F2549),4)))</f>
        <v>24100</v>
      </c>
      <c r="K2549" s="18">
        <f t="shared" ca="1" si="749"/>
        <v>0</v>
      </c>
      <c r="L2549" s="18">
        <f t="shared" ca="1" si="759"/>
        <v>0</v>
      </c>
      <c r="M2549" s="18">
        <f t="shared" ca="1" si="743"/>
        <v>16350</v>
      </c>
      <c r="N2549" s="34">
        <f t="shared" ca="1" si="750"/>
        <v>22583.899165263036</v>
      </c>
      <c r="P2549" s="18">
        <f t="shared" ca="1" si="744"/>
        <v>716.24123031753345</v>
      </c>
      <c r="Q2549" s="47">
        <f ca="1">SUM(L$15:L2549)-SUM(M$15:M2549)</f>
        <v>0</v>
      </c>
      <c r="R2549" s="47" t="str">
        <f t="shared" ca="1" si="745"/>
        <v>M2552</v>
      </c>
      <c r="S2549" s="40">
        <f t="shared" ca="1" si="751"/>
        <v>0</v>
      </c>
      <c r="T2549" s="46">
        <f t="shared" ca="1" si="752"/>
        <v>14</v>
      </c>
      <c r="X2549" s="74">
        <f t="shared" ca="1" si="753"/>
        <v>0.71624123031753339</v>
      </c>
      <c r="Y2549" s="75">
        <f t="shared" ca="1" si="754"/>
        <v>0.71624123031753339</v>
      </c>
      <c r="Z2549" s="74">
        <f t="shared" ca="1" si="755"/>
        <v>2.0467255640858615</v>
      </c>
      <c r="AA2549" s="76">
        <f t="shared" ca="1" si="756"/>
        <v>716.24123031753345</v>
      </c>
      <c r="AB2549" s="76">
        <f t="shared" ca="1" si="757"/>
        <v>2046.7255640858614</v>
      </c>
    </row>
    <row r="2550" spans="1:28" x14ac:dyDescent="0.25">
      <c r="A2550" s="2">
        <f t="shared" si="758"/>
        <v>16</v>
      </c>
      <c r="B2550" s="16">
        <f ca="1">VLOOKUP(A2550,PERIODS!$O$4:$P$33,2,FALSE)</f>
        <v>3.3000000000000002E-2</v>
      </c>
      <c r="C2550" s="15"/>
      <c r="D2550" s="18">
        <v>2536</v>
      </c>
      <c r="E2550" s="34">
        <f t="shared" ca="1" si="760"/>
        <v>22583.899165263036</v>
      </c>
      <c r="F2550" s="34">
        <f t="shared" ca="1" si="742"/>
        <v>3300</v>
      </c>
      <c r="G2550" s="69">
        <f t="shared" ca="1" si="746"/>
        <v>0</v>
      </c>
      <c r="H2550" s="34">
        <f t="shared" ca="1" si="747"/>
        <v>-1448.3331679518849</v>
      </c>
      <c r="I2550" s="34">
        <f t="shared" ca="1" si="748"/>
        <v>1851.6668320481151</v>
      </c>
      <c r="J2550" s="18">
        <f ca="1">SUM(INDIRECT(ADDRESS(ROW(F2550),COLUMN(F2550),4)):INDIRECT(ADDRESS(ROW(F2550)+N$5-1,COLUMN(F2550),4)))</f>
        <v>24300</v>
      </c>
      <c r="K2550" s="18">
        <f t="shared" ca="1" si="749"/>
        <v>16350</v>
      </c>
      <c r="L2550" s="18">
        <f t="shared" ca="1" si="759"/>
        <v>16350</v>
      </c>
      <c r="M2550" s="18">
        <f t="shared" ca="1" si="743"/>
        <v>0</v>
      </c>
      <c r="N2550" s="34">
        <f t="shared" ca="1" si="750"/>
        <v>20732.232333214921</v>
      </c>
      <c r="P2550" s="18">
        <f t="shared" ca="1" si="744"/>
        <v>1448.3331679518849</v>
      </c>
      <c r="Q2550" s="47">
        <f ca="1">SUM(L$15:L2550)-SUM(M$15:M2550)</f>
        <v>16350</v>
      </c>
      <c r="R2550" s="47" t="str">
        <f t="shared" ca="1" si="745"/>
        <v>M2553</v>
      </c>
      <c r="S2550" s="40">
        <f t="shared" ca="1" si="751"/>
        <v>0</v>
      </c>
      <c r="T2550" s="46">
        <f t="shared" ca="1" si="752"/>
        <v>16</v>
      </c>
      <c r="X2550" s="74">
        <f t="shared" ca="1" si="753"/>
        <v>-1.4483331679518849</v>
      </c>
      <c r="Y2550" s="75">
        <f t="shared" ca="1" si="754"/>
        <v>-1.4483331679518849</v>
      </c>
      <c r="Z2550" s="74">
        <f t="shared" ca="1" si="755"/>
        <v>0.23496160340537889</v>
      </c>
      <c r="AA2550" s="76">
        <f t="shared" ca="1" si="756"/>
        <v>-1448.3331679518849</v>
      </c>
      <c r="AB2550" s="76">
        <f t="shared" ca="1" si="757"/>
        <v>234.9616034053789</v>
      </c>
    </row>
    <row r="2551" spans="1:28" x14ac:dyDescent="0.25">
      <c r="A2551" s="2">
        <f t="shared" si="758"/>
        <v>17</v>
      </c>
      <c r="B2551" s="16">
        <f ca="1">VLOOKUP(A2551,PERIODS!$O$4:$P$33,2,FALSE)</f>
        <v>3.5000000000000003E-2</v>
      </c>
      <c r="C2551" s="15"/>
      <c r="D2551" s="18">
        <v>2537</v>
      </c>
      <c r="E2551" s="34">
        <f t="shared" ca="1" si="760"/>
        <v>20732.232333214921</v>
      </c>
      <c r="F2551" s="34">
        <f t="shared" ca="1" si="742"/>
        <v>3500.0000000000005</v>
      </c>
      <c r="G2551" s="69">
        <f t="shared" ca="1" si="746"/>
        <v>0</v>
      </c>
      <c r="H2551" s="34">
        <f t="shared" ca="1" si="747"/>
        <v>-482.40624604314593</v>
      </c>
      <c r="I2551" s="34">
        <f t="shared" ca="1" si="748"/>
        <v>3017.5937539568545</v>
      </c>
      <c r="J2551" s="18">
        <f ca="1">SUM(INDIRECT(ADDRESS(ROW(F2551),COLUMN(F2551),4)):INDIRECT(ADDRESS(ROW(F2551)+N$5-1,COLUMN(F2551),4)))</f>
        <v>24500.000000000004</v>
      </c>
      <c r="K2551" s="18">
        <f t="shared" ca="1" si="749"/>
        <v>16350</v>
      </c>
      <c r="L2551" s="18">
        <f t="shared" ca="1" si="759"/>
        <v>0</v>
      </c>
      <c r="M2551" s="18">
        <f t="shared" ca="1" si="743"/>
        <v>0</v>
      </c>
      <c r="N2551" s="34">
        <f t="shared" ca="1" si="750"/>
        <v>17714.638579258066</v>
      </c>
      <c r="P2551" s="18">
        <f t="shared" ca="1" si="744"/>
        <v>482.40624604314593</v>
      </c>
      <c r="Q2551" s="47">
        <f ca="1">SUM(L$15:L2551)-SUM(M$15:M2551)</f>
        <v>16350</v>
      </c>
      <c r="R2551" s="47" t="str">
        <f t="shared" ca="1" si="745"/>
        <v>M2554</v>
      </c>
      <c r="S2551" s="40">
        <f t="shared" ca="1" si="751"/>
        <v>0</v>
      </c>
      <c r="T2551" s="46">
        <f t="shared" ca="1" si="752"/>
        <v>97</v>
      </c>
      <c r="X2551" s="74">
        <f t="shared" ca="1" si="753"/>
        <v>-0.48240624604314591</v>
      </c>
      <c r="Y2551" s="75">
        <f t="shared" ca="1" si="754"/>
        <v>-0.48240624604314591</v>
      </c>
      <c r="Z2551" s="74">
        <f t="shared" ca="1" si="755"/>
        <v>0.61729623666618327</v>
      </c>
      <c r="AA2551" s="76">
        <f t="shared" ca="1" si="756"/>
        <v>-482.40624604314593</v>
      </c>
      <c r="AB2551" s="76">
        <f t="shared" ca="1" si="757"/>
        <v>617.29623666618329</v>
      </c>
    </row>
    <row r="2552" spans="1:28" x14ac:dyDescent="0.25">
      <c r="A2552" s="2">
        <f t="shared" si="758"/>
        <v>18</v>
      </c>
      <c r="B2552" s="16">
        <f ca="1">VLOOKUP(A2552,PERIODS!$O$4:$P$33,2,FALSE)</f>
        <v>3.5000000000000003E-2</v>
      </c>
      <c r="C2552" s="15"/>
      <c r="D2552" s="18">
        <v>2538</v>
      </c>
      <c r="E2552" s="34">
        <f t="shared" ca="1" si="760"/>
        <v>17714.638579258066</v>
      </c>
      <c r="F2552" s="34">
        <f t="shared" ca="1" si="742"/>
        <v>3500.0000000000005</v>
      </c>
      <c r="G2552" s="69">
        <f t="shared" ca="1" si="746"/>
        <v>0</v>
      </c>
      <c r="H2552" s="34">
        <f t="shared" ca="1" si="747"/>
        <v>49.184439662857315</v>
      </c>
      <c r="I2552" s="34">
        <f t="shared" ca="1" si="748"/>
        <v>3549.1844396628576</v>
      </c>
      <c r="J2552" s="18">
        <f ca="1">SUM(INDIRECT(ADDRESS(ROW(F2552),COLUMN(F2552),4)):INDIRECT(ADDRESS(ROW(F2552)+N$5-1,COLUMN(F2552),4)))</f>
        <v>24500.000000000004</v>
      </c>
      <c r="K2552" s="18">
        <f t="shared" ca="1" si="749"/>
        <v>16350</v>
      </c>
      <c r="L2552" s="18">
        <f t="shared" ca="1" si="759"/>
        <v>0</v>
      </c>
      <c r="M2552" s="18">
        <f t="shared" ca="1" si="743"/>
        <v>0</v>
      </c>
      <c r="N2552" s="34">
        <f t="shared" ca="1" si="750"/>
        <v>14165.454139595207</v>
      </c>
      <c r="P2552" s="18">
        <f t="shared" ca="1" si="744"/>
        <v>49.184439662857315</v>
      </c>
      <c r="Q2552" s="47">
        <f ca="1">SUM(L$15:L2552)-SUM(M$15:M2552)</f>
        <v>16350</v>
      </c>
      <c r="R2552" s="47" t="str">
        <f t="shared" ca="1" si="745"/>
        <v>M2555</v>
      </c>
      <c r="S2552" s="40">
        <f t="shared" ca="1" si="751"/>
        <v>0</v>
      </c>
      <c r="T2552" s="46">
        <f t="shared" ca="1" si="752"/>
        <v>65</v>
      </c>
      <c r="X2552" s="74">
        <f t="shared" ca="1" si="753"/>
        <v>4.9184439662857314E-2</v>
      </c>
      <c r="Y2552" s="75">
        <f t="shared" ca="1" si="754"/>
        <v>4.9184439662857314E-2</v>
      </c>
      <c r="Z2552" s="74">
        <f t="shared" ca="1" si="755"/>
        <v>1.0504140708917351</v>
      </c>
      <c r="AA2552" s="76">
        <f t="shared" ca="1" si="756"/>
        <v>49.184439662857315</v>
      </c>
      <c r="AB2552" s="76">
        <f t="shared" ca="1" si="757"/>
        <v>1050.414070891735</v>
      </c>
    </row>
    <row r="2553" spans="1:28" x14ac:dyDescent="0.25">
      <c r="A2553" s="2">
        <f t="shared" si="758"/>
        <v>19</v>
      </c>
      <c r="B2553" s="16">
        <f ca="1">VLOOKUP(A2553,PERIODS!$O$4:$P$33,2,FALSE)</f>
        <v>3.5000000000000003E-2</v>
      </c>
      <c r="C2553" s="15"/>
      <c r="D2553" s="18">
        <v>2539</v>
      </c>
      <c r="E2553" s="34">
        <f t="shared" ca="1" si="760"/>
        <v>14165.454139595207</v>
      </c>
      <c r="F2553" s="34">
        <f t="shared" ca="1" si="742"/>
        <v>3500.0000000000005</v>
      </c>
      <c r="G2553" s="69">
        <f t="shared" ca="1" si="746"/>
        <v>0</v>
      </c>
      <c r="H2553" s="34">
        <f t="shared" ca="1" si="747"/>
        <v>1013.5605287617789</v>
      </c>
      <c r="I2553" s="34">
        <f t="shared" ca="1" si="748"/>
        <v>4513.5605287617791</v>
      </c>
      <c r="J2553" s="18">
        <f ca="1">SUM(INDIRECT(ADDRESS(ROW(F2553),COLUMN(F2553),4)):INDIRECT(ADDRESS(ROW(F2553)+N$5-1,COLUMN(F2553),4)))</f>
        <v>24500.000000000004</v>
      </c>
      <c r="K2553" s="18">
        <f t="shared" ca="1" si="749"/>
        <v>0</v>
      </c>
      <c r="L2553" s="18">
        <f t="shared" ca="1" si="759"/>
        <v>0</v>
      </c>
      <c r="M2553" s="18">
        <f t="shared" ca="1" si="743"/>
        <v>16350</v>
      </c>
      <c r="N2553" s="34">
        <f t="shared" ca="1" si="750"/>
        <v>26001.893610833427</v>
      </c>
      <c r="P2553" s="18">
        <f t="shared" ca="1" si="744"/>
        <v>1013.5605287617789</v>
      </c>
      <c r="Q2553" s="47">
        <f ca="1">SUM(L$15:L2553)-SUM(M$15:M2553)</f>
        <v>0</v>
      </c>
      <c r="R2553" s="47" t="str">
        <f t="shared" ca="1" si="745"/>
        <v>M2556</v>
      </c>
      <c r="S2553" s="40">
        <f t="shared" ca="1" si="751"/>
        <v>0</v>
      </c>
      <c r="T2553" s="46">
        <f t="shared" ca="1" si="752"/>
        <v>25</v>
      </c>
      <c r="X2553" s="74">
        <f t="shared" ca="1" si="753"/>
        <v>1.0135605287617788</v>
      </c>
      <c r="Y2553" s="75">
        <f t="shared" ca="1" si="754"/>
        <v>1.0135605287617788</v>
      </c>
      <c r="Z2553" s="74">
        <f t="shared" ca="1" si="755"/>
        <v>2.7553942305660581</v>
      </c>
      <c r="AA2553" s="76">
        <f t="shared" ca="1" si="756"/>
        <v>1013.5605287617789</v>
      </c>
      <c r="AB2553" s="76">
        <f t="shared" ca="1" si="757"/>
        <v>2755.394230566058</v>
      </c>
    </row>
    <row r="2554" spans="1:28" x14ac:dyDescent="0.25">
      <c r="A2554" s="2">
        <f t="shared" si="758"/>
        <v>20</v>
      </c>
      <c r="B2554" s="16">
        <f ca="1">VLOOKUP(A2554,PERIODS!$O$4:$P$33,2,FALSE)</f>
        <v>3.5000000000000003E-2</v>
      </c>
      <c r="C2554" s="15"/>
      <c r="D2554" s="18">
        <v>2540</v>
      </c>
      <c r="E2554" s="34">
        <f t="shared" ca="1" si="760"/>
        <v>26001.893610833427</v>
      </c>
      <c r="F2554" s="34">
        <f t="shared" ca="1" si="742"/>
        <v>3500.0000000000005</v>
      </c>
      <c r="G2554" s="69">
        <f t="shared" ca="1" si="746"/>
        <v>0</v>
      </c>
      <c r="H2554" s="34">
        <f t="shared" ca="1" si="747"/>
        <v>-1478.8962756536941</v>
      </c>
      <c r="I2554" s="34">
        <f t="shared" ca="1" si="748"/>
        <v>2021.1037243463063</v>
      </c>
      <c r="J2554" s="18">
        <f ca="1">SUM(INDIRECT(ADDRESS(ROW(F2554),COLUMN(F2554),4)):INDIRECT(ADDRESS(ROW(F2554)+N$5-1,COLUMN(F2554),4)))</f>
        <v>24500.000000000004</v>
      </c>
      <c r="K2554" s="18">
        <f t="shared" ca="1" si="749"/>
        <v>0</v>
      </c>
      <c r="L2554" s="18">
        <f t="shared" ca="1" si="759"/>
        <v>0</v>
      </c>
      <c r="M2554" s="18">
        <f t="shared" ca="1" si="743"/>
        <v>0</v>
      </c>
      <c r="N2554" s="34">
        <f t="shared" ca="1" si="750"/>
        <v>23980.78988648712</v>
      </c>
      <c r="P2554" s="18">
        <f t="shared" ca="1" si="744"/>
        <v>1478.8962756536941</v>
      </c>
      <c r="Q2554" s="47">
        <f ca="1">SUM(L$15:L2554)-SUM(M$15:M2554)</f>
        <v>0</v>
      </c>
      <c r="R2554" s="47" t="str">
        <f t="shared" ca="1" si="745"/>
        <v>M2557</v>
      </c>
      <c r="S2554" s="40">
        <f t="shared" ca="1" si="751"/>
        <v>0</v>
      </c>
      <c r="T2554" s="46">
        <f t="shared" ca="1" si="752"/>
        <v>33</v>
      </c>
      <c r="X2554" s="74">
        <f t="shared" ca="1" si="753"/>
        <v>-1.4788962756536941</v>
      </c>
      <c r="Y2554" s="75">
        <f t="shared" ca="1" si="754"/>
        <v>-1.4788962756536941</v>
      </c>
      <c r="Z2554" s="74">
        <f t="shared" ca="1" si="755"/>
        <v>0.22788907634860708</v>
      </c>
      <c r="AA2554" s="76">
        <f t="shared" ca="1" si="756"/>
        <v>-1478.8962756536941</v>
      </c>
      <c r="AB2554" s="76">
        <f t="shared" ca="1" si="757"/>
        <v>227.88907634860709</v>
      </c>
    </row>
    <row r="2555" spans="1:28" x14ac:dyDescent="0.25">
      <c r="A2555" s="2">
        <f t="shared" si="758"/>
        <v>21</v>
      </c>
      <c r="B2555" s="16">
        <f ca="1">VLOOKUP(A2555,PERIODS!$O$4:$P$33,2,FALSE)</f>
        <v>3.5000000000000003E-2</v>
      </c>
      <c r="C2555" s="15"/>
      <c r="D2555" s="18">
        <v>2541</v>
      </c>
      <c r="E2555" s="34">
        <f t="shared" ca="1" si="760"/>
        <v>23980.78988648712</v>
      </c>
      <c r="F2555" s="34">
        <f t="shared" ca="1" si="742"/>
        <v>3500.0000000000005</v>
      </c>
      <c r="G2555" s="69">
        <f t="shared" ca="1" si="746"/>
        <v>0</v>
      </c>
      <c r="H2555" s="34">
        <f t="shared" ca="1" si="747"/>
        <v>-422.84139832209621</v>
      </c>
      <c r="I2555" s="34">
        <f t="shared" ca="1" si="748"/>
        <v>3077.1586016779042</v>
      </c>
      <c r="J2555" s="18">
        <f ca="1">SUM(INDIRECT(ADDRESS(ROW(F2555),COLUMN(F2555),4)):INDIRECT(ADDRESS(ROW(F2555)+N$5-1,COLUMN(F2555),4)))</f>
        <v>24500.000000000004</v>
      </c>
      <c r="K2555" s="18">
        <f t="shared" ca="1" si="749"/>
        <v>16350</v>
      </c>
      <c r="L2555" s="18">
        <f t="shared" ca="1" si="759"/>
        <v>16350</v>
      </c>
      <c r="M2555" s="18">
        <f t="shared" ca="1" si="743"/>
        <v>0</v>
      </c>
      <c r="N2555" s="34">
        <f t="shared" ca="1" si="750"/>
        <v>20903.631284809217</v>
      </c>
      <c r="P2555" s="18">
        <f t="shared" ca="1" si="744"/>
        <v>422.84139832209621</v>
      </c>
      <c r="Q2555" s="47">
        <f ca="1">SUM(L$15:L2555)-SUM(M$15:M2555)</f>
        <v>16350</v>
      </c>
      <c r="R2555" s="47" t="str">
        <f t="shared" ca="1" si="745"/>
        <v>M2558</v>
      </c>
      <c r="S2555" s="40">
        <f t="shared" ca="1" si="751"/>
        <v>0</v>
      </c>
      <c r="T2555" s="46">
        <f t="shared" ca="1" si="752"/>
        <v>18</v>
      </c>
      <c r="X2555" s="74">
        <f t="shared" ca="1" si="753"/>
        <v>-0.42284139832209622</v>
      </c>
      <c r="Y2555" s="75">
        <f t="shared" ca="1" si="754"/>
        <v>-0.42284139832209622</v>
      </c>
      <c r="Z2555" s="74">
        <f t="shared" ca="1" si="755"/>
        <v>0.65518253792169756</v>
      </c>
      <c r="AA2555" s="76">
        <f t="shared" ca="1" si="756"/>
        <v>-422.84139832209621</v>
      </c>
      <c r="AB2555" s="76">
        <f t="shared" ca="1" si="757"/>
        <v>655.18253792169753</v>
      </c>
    </row>
    <row r="2556" spans="1:28" x14ac:dyDescent="0.25">
      <c r="A2556" s="2">
        <f t="shared" si="758"/>
        <v>22</v>
      </c>
      <c r="B2556" s="16">
        <f ca="1">VLOOKUP(A2556,PERIODS!$O$4:$P$33,2,FALSE)</f>
        <v>3.5000000000000003E-2</v>
      </c>
      <c r="C2556" s="15"/>
      <c r="D2556" s="18">
        <v>2542</v>
      </c>
      <c r="E2556" s="34">
        <f t="shared" ca="1" si="760"/>
        <v>20903.631284809217</v>
      </c>
      <c r="F2556" s="34">
        <f t="shared" ca="1" si="742"/>
        <v>3500.0000000000005</v>
      </c>
      <c r="G2556" s="69">
        <f t="shared" ca="1" si="746"/>
        <v>0</v>
      </c>
      <c r="H2556" s="34">
        <f t="shared" ca="1" si="747"/>
        <v>-897.43830345140009</v>
      </c>
      <c r="I2556" s="34">
        <f t="shared" ca="1" si="748"/>
        <v>2602.5616965486006</v>
      </c>
      <c r="J2556" s="18">
        <f ca="1">SUM(INDIRECT(ADDRESS(ROW(F2556),COLUMN(F2556),4)):INDIRECT(ADDRESS(ROW(F2556)+N$5-1,COLUMN(F2556),4)))</f>
        <v>25000.000000000004</v>
      </c>
      <c r="K2556" s="18">
        <f t="shared" ca="1" si="749"/>
        <v>16350</v>
      </c>
      <c r="L2556" s="18">
        <f t="shared" ca="1" si="759"/>
        <v>0</v>
      </c>
      <c r="M2556" s="18">
        <f t="shared" ca="1" si="743"/>
        <v>0</v>
      </c>
      <c r="N2556" s="34">
        <f t="shared" ca="1" si="750"/>
        <v>18301.069588260616</v>
      </c>
      <c r="P2556" s="18">
        <f t="shared" ca="1" si="744"/>
        <v>897.43830345140009</v>
      </c>
      <c r="Q2556" s="47">
        <f ca="1">SUM(L$15:L2556)-SUM(M$15:M2556)</f>
        <v>16350</v>
      </c>
      <c r="R2556" s="47" t="str">
        <f t="shared" ca="1" si="745"/>
        <v>M2559</v>
      </c>
      <c r="S2556" s="40">
        <f t="shared" ca="1" si="751"/>
        <v>0</v>
      </c>
      <c r="T2556" s="46">
        <f t="shared" ca="1" si="752"/>
        <v>22</v>
      </c>
      <c r="X2556" s="74">
        <f t="shared" ca="1" si="753"/>
        <v>-0.89743830345140008</v>
      </c>
      <c r="Y2556" s="75">
        <f t="shared" ca="1" si="754"/>
        <v>-0.89743830345140008</v>
      </c>
      <c r="Z2556" s="74">
        <f t="shared" ca="1" si="755"/>
        <v>0.40761250298840984</v>
      </c>
      <c r="AA2556" s="76">
        <f t="shared" ca="1" si="756"/>
        <v>-897.43830345140009</v>
      </c>
      <c r="AB2556" s="76">
        <f t="shared" ca="1" si="757"/>
        <v>407.61250298840986</v>
      </c>
    </row>
    <row r="2557" spans="1:28" x14ac:dyDescent="0.25">
      <c r="A2557" s="2">
        <f t="shared" si="758"/>
        <v>23</v>
      </c>
      <c r="B2557" s="16">
        <f ca="1">VLOOKUP(A2557,PERIODS!$O$4:$P$33,2,FALSE)</f>
        <v>3.5000000000000003E-2</v>
      </c>
      <c r="C2557" s="15"/>
      <c r="D2557" s="18">
        <v>2543</v>
      </c>
      <c r="E2557" s="34">
        <f t="shared" ca="1" si="760"/>
        <v>18301.069588260616</v>
      </c>
      <c r="F2557" s="34">
        <f t="shared" ca="1" si="742"/>
        <v>3500.0000000000005</v>
      </c>
      <c r="G2557" s="69">
        <f t="shared" ca="1" si="746"/>
        <v>0</v>
      </c>
      <c r="H2557" s="34">
        <f t="shared" ca="1" si="747"/>
        <v>-1850.0824030237584</v>
      </c>
      <c r="I2557" s="34">
        <f t="shared" ca="1" si="748"/>
        <v>1649.9175969762421</v>
      </c>
      <c r="J2557" s="18">
        <f ca="1">SUM(INDIRECT(ADDRESS(ROW(F2557),COLUMN(F2557),4)):INDIRECT(ADDRESS(ROW(F2557)+N$5-1,COLUMN(F2557),4)))</f>
        <v>25500.000000000004</v>
      </c>
      <c r="K2557" s="18">
        <f t="shared" ca="1" si="749"/>
        <v>16350</v>
      </c>
      <c r="L2557" s="18">
        <f t="shared" ca="1" si="759"/>
        <v>0</v>
      </c>
      <c r="M2557" s="18">
        <f t="shared" ca="1" si="743"/>
        <v>0</v>
      </c>
      <c r="N2557" s="34">
        <f t="shared" ca="1" si="750"/>
        <v>16651.151991284372</v>
      </c>
      <c r="P2557" s="18">
        <f t="shared" ca="1" si="744"/>
        <v>1850.0824030237584</v>
      </c>
      <c r="Q2557" s="47">
        <f ca="1">SUM(L$15:L2557)-SUM(M$15:M2557)</f>
        <v>16350</v>
      </c>
      <c r="R2557" s="47" t="str">
        <f t="shared" ca="1" si="745"/>
        <v>M2560</v>
      </c>
      <c r="S2557" s="40">
        <f t="shared" ca="1" si="751"/>
        <v>0</v>
      </c>
      <c r="T2557" s="46">
        <f t="shared" ca="1" si="752"/>
        <v>95</v>
      </c>
      <c r="X2557" s="74">
        <f t="shared" ca="1" si="753"/>
        <v>-1.8500824030237584</v>
      </c>
      <c r="Y2557" s="75">
        <f t="shared" ca="1" si="754"/>
        <v>-1.8500824030237584</v>
      </c>
      <c r="Z2557" s="74">
        <f t="shared" ca="1" si="755"/>
        <v>0.15722421002950199</v>
      </c>
      <c r="AA2557" s="76">
        <f t="shared" ca="1" si="756"/>
        <v>-1850.0824030237584</v>
      </c>
      <c r="AB2557" s="76">
        <f t="shared" ca="1" si="757"/>
        <v>157.22421002950199</v>
      </c>
    </row>
    <row r="2558" spans="1:28" x14ac:dyDescent="0.25">
      <c r="A2558" s="2">
        <f t="shared" si="758"/>
        <v>24</v>
      </c>
      <c r="B2558" s="16">
        <f ca="1">VLOOKUP(A2558,PERIODS!$O$4:$P$33,2,FALSE)</f>
        <v>3.5000000000000003E-2</v>
      </c>
      <c r="C2558" s="15"/>
      <c r="D2558" s="18">
        <v>2544</v>
      </c>
      <c r="E2558" s="34">
        <f t="shared" ca="1" si="760"/>
        <v>16651.151991284372</v>
      </c>
      <c r="F2558" s="34">
        <f t="shared" ca="1" si="742"/>
        <v>3500.0000000000005</v>
      </c>
      <c r="G2558" s="69">
        <f t="shared" ca="1" si="746"/>
        <v>0</v>
      </c>
      <c r="H2558" s="34">
        <f t="shared" ca="1" si="747"/>
        <v>225.37063359446543</v>
      </c>
      <c r="I2558" s="34">
        <f t="shared" ca="1" si="748"/>
        <v>3725.3706335944657</v>
      </c>
      <c r="J2558" s="18">
        <f ca="1">SUM(INDIRECT(ADDRESS(ROW(F2558),COLUMN(F2558),4)):INDIRECT(ADDRESS(ROW(F2558)+N$5-1,COLUMN(F2558),4)))</f>
        <v>26000</v>
      </c>
      <c r="K2558" s="18">
        <f t="shared" ca="1" si="749"/>
        <v>0</v>
      </c>
      <c r="L2558" s="18">
        <f t="shared" ca="1" si="759"/>
        <v>0</v>
      </c>
      <c r="M2558" s="18">
        <f t="shared" ca="1" si="743"/>
        <v>16350</v>
      </c>
      <c r="N2558" s="34">
        <f t="shared" ca="1" si="750"/>
        <v>29275.781357689906</v>
      </c>
      <c r="P2558" s="18">
        <f t="shared" ca="1" si="744"/>
        <v>225.37063359446543</v>
      </c>
      <c r="Q2558" s="47">
        <f ca="1">SUM(L$15:L2558)-SUM(M$15:M2558)</f>
        <v>0</v>
      </c>
      <c r="R2558" s="47" t="str">
        <f t="shared" ca="1" si="745"/>
        <v>M2561</v>
      </c>
      <c r="S2558" s="40">
        <f t="shared" ca="1" si="751"/>
        <v>0</v>
      </c>
      <c r="T2558" s="46">
        <f t="shared" ca="1" si="752"/>
        <v>24</v>
      </c>
      <c r="X2558" s="74">
        <f t="shared" ca="1" si="753"/>
        <v>0.22537063359446544</v>
      </c>
      <c r="Y2558" s="75">
        <f t="shared" ca="1" si="754"/>
        <v>0.22537063359446544</v>
      </c>
      <c r="Z2558" s="74">
        <f t="shared" ca="1" si="755"/>
        <v>1.2527869550875481</v>
      </c>
      <c r="AA2558" s="76">
        <f t="shared" ca="1" si="756"/>
        <v>225.37063359446543</v>
      </c>
      <c r="AB2558" s="76">
        <f t="shared" ca="1" si="757"/>
        <v>1252.7869550875482</v>
      </c>
    </row>
    <row r="2559" spans="1:28" x14ac:dyDescent="0.25">
      <c r="A2559" s="2">
        <f t="shared" si="758"/>
        <v>25</v>
      </c>
      <c r="B2559" s="16">
        <f ca="1">VLOOKUP(A2559,PERIODS!$O$4:$P$33,2,FALSE)</f>
        <v>3.5000000000000003E-2</v>
      </c>
      <c r="C2559" s="15"/>
      <c r="D2559" s="18">
        <v>2545</v>
      </c>
      <c r="E2559" s="34">
        <f t="shared" ca="1" si="760"/>
        <v>29275.781357689906</v>
      </c>
      <c r="F2559" s="34">
        <f t="shared" ca="1" si="742"/>
        <v>3500.0000000000005</v>
      </c>
      <c r="G2559" s="69">
        <f t="shared" ca="1" si="746"/>
        <v>0</v>
      </c>
      <c r="H2559" s="34">
        <f t="shared" ca="1" si="747"/>
        <v>-984.52617378974617</v>
      </c>
      <c r="I2559" s="34">
        <f t="shared" ca="1" si="748"/>
        <v>2515.4738262102542</v>
      </c>
      <c r="J2559" s="18">
        <f ca="1">SUM(INDIRECT(ADDRESS(ROW(F2559),COLUMN(F2559),4)):INDIRECT(ADDRESS(ROW(F2559)+N$5-1,COLUMN(F2559),4)))</f>
        <v>24900</v>
      </c>
      <c r="K2559" s="18">
        <f t="shared" ca="1" si="749"/>
        <v>0</v>
      </c>
      <c r="L2559" s="18">
        <f t="shared" ca="1" si="759"/>
        <v>0</v>
      </c>
      <c r="M2559" s="18">
        <f t="shared" ca="1" si="743"/>
        <v>0</v>
      </c>
      <c r="N2559" s="34">
        <f t="shared" ca="1" si="750"/>
        <v>26760.307531479652</v>
      </c>
      <c r="P2559" s="18">
        <f t="shared" ca="1" si="744"/>
        <v>984.52617378974617</v>
      </c>
      <c r="Q2559" s="47">
        <f ca="1">SUM(L$15:L2559)-SUM(M$15:M2559)</f>
        <v>0</v>
      </c>
      <c r="R2559" s="47" t="str">
        <f t="shared" ca="1" si="745"/>
        <v>M2562</v>
      </c>
      <c r="S2559" s="40">
        <f t="shared" ca="1" si="751"/>
        <v>0</v>
      </c>
      <c r="T2559" s="46">
        <f t="shared" ca="1" si="752"/>
        <v>65</v>
      </c>
      <c r="X2559" s="74">
        <f t="shared" ca="1" si="753"/>
        <v>-0.98452617378974616</v>
      </c>
      <c r="Y2559" s="75">
        <f t="shared" ca="1" si="754"/>
        <v>-0.98452617378974616</v>
      </c>
      <c r="Z2559" s="74">
        <f t="shared" ca="1" si="755"/>
        <v>0.37361621415760121</v>
      </c>
      <c r="AA2559" s="76">
        <f t="shared" ca="1" si="756"/>
        <v>-984.52617378974617</v>
      </c>
      <c r="AB2559" s="76">
        <f t="shared" ca="1" si="757"/>
        <v>373.61621415760123</v>
      </c>
    </row>
    <row r="2560" spans="1:28" x14ac:dyDescent="0.25">
      <c r="A2560" s="2">
        <f t="shared" si="758"/>
        <v>26</v>
      </c>
      <c r="B2560" s="16">
        <f ca="1">VLOOKUP(A2560,PERIODS!$O$4:$P$33,2,FALSE)</f>
        <v>3.5000000000000003E-2</v>
      </c>
      <c r="C2560" s="15"/>
      <c r="D2560" s="18">
        <v>2546</v>
      </c>
      <c r="E2560" s="34">
        <f t="shared" ca="1" si="760"/>
        <v>26760.307531479652</v>
      </c>
      <c r="F2560" s="34">
        <f t="shared" ca="1" si="742"/>
        <v>3500.0000000000005</v>
      </c>
      <c r="G2560" s="69">
        <f t="shared" ca="1" si="746"/>
        <v>0</v>
      </c>
      <c r="H2560" s="34">
        <f t="shared" ca="1" si="747"/>
        <v>-1227.5000927688791</v>
      </c>
      <c r="I2560" s="34">
        <f t="shared" ca="1" si="748"/>
        <v>2272.4999072311211</v>
      </c>
      <c r="J2560" s="18">
        <f ca="1">SUM(INDIRECT(ADDRESS(ROW(F2560),COLUMN(F2560),4)):INDIRECT(ADDRESS(ROW(F2560)+N$5-1,COLUMN(F2560),4)))</f>
        <v>23900</v>
      </c>
      <c r="K2560" s="18">
        <f t="shared" ca="1" si="749"/>
        <v>0</v>
      </c>
      <c r="L2560" s="18">
        <f t="shared" ca="1" si="759"/>
        <v>0</v>
      </c>
      <c r="M2560" s="18">
        <f t="shared" ca="1" si="743"/>
        <v>0</v>
      </c>
      <c r="N2560" s="34">
        <f t="shared" ca="1" si="750"/>
        <v>24487.807624248529</v>
      </c>
      <c r="P2560" s="18">
        <f t="shared" ca="1" si="744"/>
        <v>1227.5000927688791</v>
      </c>
      <c r="Q2560" s="47">
        <f ca="1">SUM(L$15:L2560)-SUM(M$15:M2560)</f>
        <v>0</v>
      </c>
      <c r="R2560" s="47" t="str">
        <f t="shared" ca="1" si="745"/>
        <v>M2563</v>
      </c>
      <c r="S2560" s="40">
        <f t="shared" ca="1" si="751"/>
        <v>0</v>
      </c>
      <c r="T2560" s="46">
        <f t="shared" ca="1" si="752"/>
        <v>58</v>
      </c>
      <c r="X2560" s="74">
        <f t="shared" ca="1" si="753"/>
        <v>-1.2275000927688791</v>
      </c>
      <c r="Y2560" s="75">
        <f t="shared" ca="1" si="754"/>
        <v>-1.2275000927688791</v>
      </c>
      <c r="Z2560" s="74">
        <f t="shared" ca="1" si="755"/>
        <v>0.29302419611749392</v>
      </c>
      <c r="AA2560" s="76">
        <f t="shared" ca="1" si="756"/>
        <v>-1227.5000927688791</v>
      </c>
      <c r="AB2560" s="76">
        <f t="shared" ca="1" si="757"/>
        <v>293.02419611749394</v>
      </c>
    </row>
    <row r="2561" spans="1:28" x14ac:dyDescent="0.25">
      <c r="A2561" s="2">
        <f t="shared" si="758"/>
        <v>27</v>
      </c>
      <c r="B2561" s="16">
        <f ca="1">VLOOKUP(A2561,PERIODS!$O$4:$P$33,2,FALSE)</f>
        <v>3.5000000000000003E-2</v>
      </c>
      <c r="C2561" s="15"/>
      <c r="D2561" s="18">
        <v>2547</v>
      </c>
      <c r="E2561" s="34">
        <f t="shared" ca="1" si="760"/>
        <v>24487.807624248529</v>
      </c>
      <c r="F2561" s="34">
        <f t="shared" ca="1" si="742"/>
        <v>3500.0000000000005</v>
      </c>
      <c r="G2561" s="69">
        <f t="shared" ca="1" si="746"/>
        <v>0</v>
      </c>
      <c r="H2561" s="34">
        <f t="shared" ca="1" si="747"/>
        <v>1448.0932924523083</v>
      </c>
      <c r="I2561" s="34">
        <f t="shared" ca="1" si="748"/>
        <v>4948.0932924523086</v>
      </c>
      <c r="J2561" s="18">
        <f ca="1">SUM(INDIRECT(ADDRESS(ROW(F2561),COLUMN(F2561),4)):INDIRECT(ADDRESS(ROW(F2561)+N$5-1,COLUMN(F2561),4)))</f>
        <v>22900</v>
      </c>
      <c r="K2561" s="18">
        <f t="shared" ca="1" si="749"/>
        <v>0</v>
      </c>
      <c r="L2561" s="18">
        <f t="shared" ca="1" si="759"/>
        <v>0</v>
      </c>
      <c r="M2561" s="18">
        <f t="shared" ca="1" si="743"/>
        <v>0</v>
      </c>
      <c r="N2561" s="34">
        <f t="shared" ca="1" si="750"/>
        <v>19539.714331796222</v>
      </c>
      <c r="P2561" s="18">
        <f t="shared" ca="1" si="744"/>
        <v>1448.0932924523083</v>
      </c>
      <c r="Q2561" s="47">
        <f ca="1">SUM(L$15:L2561)-SUM(M$15:M2561)</f>
        <v>0</v>
      </c>
      <c r="R2561" s="47" t="str">
        <f t="shared" ca="1" si="745"/>
        <v>M2564</v>
      </c>
      <c r="S2561" s="40">
        <f t="shared" ca="1" si="751"/>
        <v>0</v>
      </c>
      <c r="T2561" s="46">
        <f t="shared" ca="1" si="752"/>
        <v>57</v>
      </c>
      <c r="X2561" s="74">
        <f t="shared" ca="1" si="753"/>
        <v>1.4480932924523082</v>
      </c>
      <c r="Y2561" s="75">
        <f t="shared" ca="1" si="754"/>
        <v>1.4480932924523082</v>
      </c>
      <c r="Z2561" s="74">
        <f t="shared" ca="1" si="755"/>
        <v>4.2549937469713557</v>
      </c>
      <c r="AA2561" s="76">
        <f t="shared" ca="1" si="756"/>
        <v>1448.0932924523083</v>
      </c>
      <c r="AB2561" s="76">
        <f t="shared" ca="1" si="757"/>
        <v>4254.9937469713559</v>
      </c>
    </row>
    <row r="2562" spans="1:28" x14ac:dyDescent="0.25">
      <c r="A2562" s="2">
        <f t="shared" si="758"/>
        <v>28</v>
      </c>
      <c r="B2562" s="16">
        <f ca="1">VLOOKUP(A2562,PERIODS!$O$4:$P$33,2,FALSE)</f>
        <v>0.04</v>
      </c>
      <c r="C2562" s="15"/>
      <c r="D2562" s="18">
        <v>2548</v>
      </c>
      <c r="E2562" s="34">
        <f t="shared" ca="1" si="760"/>
        <v>19539.714331796222</v>
      </c>
      <c r="F2562" s="34">
        <f t="shared" ca="1" si="742"/>
        <v>4000</v>
      </c>
      <c r="G2562" s="69">
        <f t="shared" ca="1" si="746"/>
        <v>0</v>
      </c>
      <c r="H2562" s="34">
        <f t="shared" ca="1" si="747"/>
        <v>-1759.2583505749917</v>
      </c>
      <c r="I2562" s="34">
        <f t="shared" ca="1" si="748"/>
        <v>2240.7416494250083</v>
      </c>
      <c r="J2562" s="18">
        <f ca="1">SUM(INDIRECT(ADDRESS(ROW(F2562),COLUMN(F2562),4)):INDIRECT(ADDRESS(ROW(F2562)+N$5-1,COLUMN(F2562),4)))</f>
        <v>21900</v>
      </c>
      <c r="K2562" s="18">
        <f t="shared" ca="1" si="749"/>
        <v>16350</v>
      </c>
      <c r="L2562" s="18">
        <f t="shared" ca="1" si="759"/>
        <v>16350</v>
      </c>
      <c r="M2562" s="18">
        <f t="shared" ca="1" si="743"/>
        <v>0</v>
      </c>
      <c r="N2562" s="34">
        <f t="shared" ca="1" si="750"/>
        <v>17298.972682371212</v>
      </c>
      <c r="P2562" s="18">
        <f t="shared" ca="1" si="744"/>
        <v>1759.2583505749917</v>
      </c>
      <c r="Q2562" s="47">
        <f ca="1">SUM(L$15:L2562)-SUM(M$15:M2562)</f>
        <v>16350</v>
      </c>
      <c r="R2562" s="47" t="str">
        <f t="shared" ca="1" si="745"/>
        <v>M2565</v>
      </c>
      <c r="S2562" s="40">
        <f t="shared" ca="1" si="751"/>
        <v>0</v>
      </c>
      <c r="T2562" s="46">
        <f t="shared" ca="1" si="752"/>
        <v>55</v>
      </c>
      <c r="X2562" s="74">
        <f t="shared" ca="1" si="753"/>
        <v>-1.7592583505749917</v>
      </c>
      <c r="Y2562" s="75">
        <f t="shared" ca="1" si="754"/>
        <v>-1.7592583505749917</v>
      </c>
      <c r="Z2562" s="74">
        <f t="shared" ca="1" si="755"/>
        <v>0.17217250812519133</v>
      </c>
      <c r="AA2562" s="76">
        <f t="shared" ca="1" si="756"/>
        <v>-1759.2583505749917</v>
      </c>
      <c r="AB2562" s="76">
        <f t="shared" ca="1" si="757"/>
        <v>172.17250812519134</v>
      </c>
    </row>
    <row r="2563" spans="1:28" x14ac:dyDescent="0.25">
      <c r="A2563" s="2">
        <f t="shared" si="758"/>
        <v>29</v>
      </c>
      <c r="B2563" s="16">
        <f ca="1">VLOOKUP(A2563,PERIODS!$O$4:$P$33,2,FALSE)</f>
        <v>0.04</v>
      </c>
      <c r="C2563" s="15"/>
      <c r="D2563" s="18">
        <v>2549</v>
      </c>
      <c r="E2563" s="34">
        <f t="shared" ca="1" si="760"/>
        <v>17298.972682371212</v>
      </c>
      <c r="F2563" s="34">
        <f t="shared" ca="1" si="742"/>
        <v>4000</v>
      </c>
      <c r="G2563" s="69">
        <f t="shared" ca="1" si="746"/>
        <v>0</v>
      </c>
      <c r="H2563" s="34">
        <f t="shared" ca="1" si="747"/>
        <v>-1593.9253815529285</v>
      </c>
      <c r="I2563" s="34">
        <f t="shared" ca="1" si="748"/>
        <v>2406.0746184470718</v>
      </c>
      <c r="J2563" s="18">
        <f ca="1">SUM(INDIRECT(ADDRESS(ROW(F2563),COLUMN(F2563),4)):INDIRECT(ADDRESS(ROW(F2563)+N$5-1,COLUMN(F2563),4)))</f>
        <v>21200</v>
      </c>
      <c r="K2563" s="18">
        <f t="shared" ca="1" si="749"/>
        <v>16350</v>
      </c>
      <c r="L2563" s="18">
        <f t="shared" ca="1" si="759"/>
        <v>0</v>
      </c>
      <c r="M2563" s="18">
        <f t="shared" ca="1" si="743"/>
        <v>0</v>
      </c>
      <c r="N2563" s="34">
        <f t="shared" ca="1" si="750"/>
        <v>14892.89806392414</v>
      </c>
      <c r="P2563" s="18">
        <f t="shared" ca="1" si="744"/>
        <v>1593.9253815529285</v>
      </c>
      <c r="Q2563" s="47">
        <f ca="1">SUM(L$15:L2563)-SUM(M$15:M2563)</f>
        <v>16350</v>
      </c>
      <c r="R2563" s="47" t="str">
        <f t="shared" ca="1" si="745"/>
        <v>M2566</v>
      </c>
      <c r="S2563" s="40">
        <f t="shared" ca="1" si="751"/>
        <v>0</v>
      </c>
      <c r="T2563" s="46">
        <f t="shared" ca="1" si="752"/>
        <v>8</v>
      </c>
      <c r="X2563" s="74">
        <f t="shared" ca="1" si="753"/>
        <v>-1.5939253815529284</v>
      </c>
      <c r="Y2563" s="75">
        <f t="shared" ca="1" si="754"/>
        <v>-1.5939253815529284</v>
      </c>
      <c r="Z2563" s="74">
        <f t="shared" ca="1" si="755"/>
        <v>0.20312669495219174</v>
      </c>
      <c r="AA2563" s="76">
        <f t="shared" ca="1" si="756"/>
        <v>-1593.9253815529285</v>
      </c>
      <c r="AB2563" s="76">
        <f t="shared" ca="1" si="757"/>
        <v>203.12669495219174</v>
      </c>
    </row>
    <row r="2564" spans="1:28" x14ac:dyDescent="0.25">
      <c r="A2564" s="2">
        <f t="shared" si="758"/>
        <v>30</v>
      </c>
      <c r="B2564" s="16">
        <f ca="1">VLOOKUP(A2564,PERIODS!$O$4:$P$33,2,FALSE)</f>
        <v>0.04</v>
      </c>
      <c r="C2564" s="15"/>
      <c r="D2564" s="18">
        <v>2550</v>
      </c>
      <c r="E2564" s="34">
        <f t="shared" ca="1" si="760"/>
        <v>14892.89806392414</v>
      </c>
      <c r="F2564" s="34">
        <f t="shared" ca="1" si="742"/>
        <v>4000</v>
      </c>
      <c r="G2564" s="69">
        <f t="shared" ca="1" si="746"/>
        <v>0</v>
      </c>
      <c r="H2564" s="34">
        <f t="shared" ca="1" si="747"/>
        <v>306.7460146552649</v>
      </c>
      <c r="I2564" s="34">
        <f t="shared" ca="1" si="748"/>
        <v>4306.7460146552648</v>
      </c>
      <c r="J2564" s="18">
        <f ca="1">SUM(INDIRECT(ADDRESS(ROW(F2564),COLUMN(F2564),4)):INDIRECT(ADDRESS(ROW(F2564)+N$5-1,COLUMN(F2564),4)))</f>
        <v>20500</v>
      </c>
      <c r="K2564" s="18">
        <f t="shared" ca="1" si="749"/>
        <v>16350</v>
      </c>
      <c r="L2564" s="18">
        <f t="shared" ca="1" si="759"/>
        <v>0</v>
      </c>
      <c r="M2564" s="18">
        <f t="shared" ca="1" si="743"/>
        <v>0</v>
      </c>
      <c r="N2564" s="34">
        <f t="shared" ca="1" si="750"/>
        <v>10586.152049268876</v>
      </c>
      <c r="P2564" s="18">
        <f t="shared" ca="1" si="744"/>
        <v>306.7460146552649</v>
      </c>
      <c r="Q2564" s="47">
        <f ca="1">SUM(L$15:L2564)-SUM(M$15:M2564)</f>
        <v>16350</v>
      </c>
      <c r="R2564" s="47" t="str">
        <f t="shared" ca="1" si="745"/>
        <v>M2567</v>
      </c>
      <c r="S2564" s="40">
        <f t="shared" ca="1" si="751"/>
        <v>0</v>
      </c>
      <c r="T2564" s="46">
        <f t="shared" ca="1" si="752"/>
        <v>5</v>
      </c>
      <c r="X2564" s="74">
        <f t="shared" ca="1" si="753"/>
        <v>0.30674601465526491</v>
      </c>
      <c r="Y2564" s="75">
        <f t="shared" ca="1" si="754"/>
        <v>0.30674601465526491</v>
      </c>
      <c r="Z2564" s="74">
        <f t="shared" ca="1" si="755"/>
        <v>1.3589957592284416</v>
      </c>
      <c r="AA2564" s="76">
        <f t="shared" ca="1" si="756"/>
        <v>306.7460146552649</v>
      </c>
      <c r="AB2564" s="76">
        <f t="shared" ca="1" si="757"/>
        <v>1358.9957592284416</v>
      </c>
    </row>
    <row r="2565" spans="1:28" x14ac:dyDescent="0.25">
      <c r="A2565" s="2">
        <f t="shared" si="758"/>
        <v>1</v>
      </c>
      <c r="B2565" s="16">
        <f ca="1">VLOOKUP(A2565,PERIODS!$O$4:$P$33,2,FALSE)</f>
        <v>2.4E-2</v>
      </c>
      <c r="C2565" s="15"/>
      <c r="D2565" s="18">
        <v>2551</v>
      </c>
      <c r="E2565" s="34">
        <f t="shared" ca="1" si="760"/>
        <v>10586.152049268876</v>
      </c>
      <c r="F2565" s="34">
        <f t="shared" ca="1" si="742"/>
        <v>2400</v>
      </c>
      <c r="G2565" s="69">
        <f t="shared" ca="1" si="746"/>
        <v>0</v>
      </c>
      <c r="H2565" s="34">
        <f t="shared" ca="1" si="747"/>
        <v>-118.53460440858521</v>
      </c>
      <c r="I2565" s="34">
        <f t="shared" ca="1" si="748"/>
        <v>2281.4653955914146</v>
      </c>
      <c r="J2565" s="18">
        <f ca="1">SUM(INDIRECT(ADDRESS(ROW(F2565),COLUMN(F2565),4)):INDIRECT(ADDRESS(ROW(F2565)+N$5-1,COLUMN(F2565),4)))</f>
        <v>19800</v>
      </c>
      <c r="K2565" s="18">
        <f t="shared" ca="1" si="749"/>
        <v>0</v>
      </c>
      <c r="L2565" s="18">
        <f t="shared" ca="1" si="759"/>
        <v>0</v>
      </c>
      <c r="M2565" s="18">
        <f t="shared" ca="1" si="743"/>
        <v>16350</v>
      </c>
      <c r="N2565" s="34">
        <f t="shared" ca="1" si="750"/>
        <v>24654.686653677461</v>
      </c>
      <c r="P2565" s="18">
        <f t="shared" ca="1" si="744"/>
        <v>118.53460440858521</v>
      </c>
      <c r="Q2565" s="47">
        <f ca="1">SUM(L$15:L2565)-SUM(M$15:M2565)</f>
        <v>0</v>
      </c>
      <c r="R2565" s="47" t="str">
        <f t="shared" ca="1" si="745"/>
        <v>M2568</v>
      </c>
      <c r="S2565" s="40">
        <f t="shared" ca="1" si="751"/>
        <v>0</v>
      </c>
      <c r="T2565" s="46">
        <f t="shared" ca="1" si="752"/>
        <v>55</v>
      </c>
      <c r="X2565" s="74">
        <f t="shared" ca="1" si="753"/>
        <v>-0.11853460440858521</v>
      </c>
      <c r="Y2565" s="75">
        <f t="shared" ca="1" si="754"/>
        <v>-0.11853460440858521</v>
      </c>
      <c r="Z2565" s="74">
        <f t="shared" ca="1" si="755"/>
        <v>0.888221078759868</v>
      </c>
      <c r="AA2565" s="76">
        <f t="shared" ca="1" si="756"/>
        <v>-118.53460440858521</v>
      </c>
      <c r="AB2565" s="76">
        <f t="shared" ca="1" si="757"/>
        <v>888.22107875986796</v>
      </c>
    </row>
    <row r="2566" spans="1:28" x14ac:dyDescent="0.25">
      <c r="A2566" s="2">
        <f t="shared" si="758"/>
        <v>2</v>
      </c>
      <c r="B2566" s="16">
        <f ca="1">VLOOKUP(A2566,PERIODS!$O$4:$P$33,2,FALSE)</f>
        <v>2.5000000000000001E-2</v>
      </c>
      <c r="C2566" s="15"/>
      <c r="D2566" s="18">
        <v>2552</v>
      </c>
      <c r="E2566" s="34">
        <f t="shared" ca="1" si="760"/>
        <v>24654.686653677461</v>
      </c>
      <c r="F2566" s="34">
        <f t="shared" ca="1" si="742"/>
        <v>2500</v>
      </c>
      <c r="G2566" s="69">
        <f t="shared" ca="1" si="746"/>
        <v>0</v>
      </c>
      <c r="H2566" s="34">
        <f t="shared" ca="1" si="747"/>
        <v>80.306797105210762</v>
      </c>
      <c r="I2566" s="34">
        <f t="shared" ca="1" si="748"/>
        <v>2580.3067971052105</v>
      </c>
      <c r="J2566" s="18">
        <f ca="1">SUM(INDIRECT(ADDRESS(ROW(F2566),COLUMN(F2566),4)):INDIRECT(ADDRESS(ROW(F2566)+N$5-1,COLUMN(F2566),4)))</f>
        <v>20700</v>
      </c>
      <c r="K2566" s="18">
        <f t="shared" ca="1" si="749"/>
        <v>0</v>
      </c>
      <c r="L2566" s="18">
        <f t="shared" ca="1" si="759"/>
        <v>0</v>
      </c>
      <c r="M2566" s="18">
        <f t="shared" ca="1" si="743"/>
        <v>0</v>
      </c>
      <c r="N2566" s="34">
        <f t="shared" ca="1" si="750"/>
        <v>22074.37985657225</v>
      </c>
      <c r="P2566" s="18">
        <f t="shared" ca="1" si="744"/>
        <v>80.306797105210762</v>
      </c>
      <c r="Q2566" s="47">
        <f ca="1">SUM(L$15:L2566)-SUM(M$15:M2566)</f>
        <v>0</v>
      </c>
      <c r="R2566" s="47" t="str">
        <f t="shared" ca="1" si="745"/>
        <v>M2569</v>
      </c>
      <c r="S2566" s="40">
        <f t="shared" ca="1" si="751"/>
        <v>0</v>
      </c>
      <c r="T2566" s="46">
        <f t="shared" ca="1" si="752"/>
        <v>80</v>
      </c>
      <c r="X2566" s="74">
        <f t="shared" ca="1" si="753"/>
        <v>8.0306797105210756E-2</v>
      </c>
      <c r="Y2566" s="75">
        <f t="shared" ca="1" si="754"/>
        <v>8.0306797105210756E-2</v>
      </c>
      <c r="Z2566" s="74">
        <f t="shared" ca="1" si="755"/>
        <v>1.0836194679985547</v>
      </c>
      <c r="AA2566" s="76">
        <f t="shared" ca="1" si="756"/>
        <v>80.306797105210762</v>
      </c>
      <c r="AB2566" s="76">
        <f t="shared" ca="1" si="757"/>
        <v>1083.6194679985547</v>
      </c>
    </row>
    <row r="2567" spans="1:28" x14ac:dyDescent="0.25">
      <c r="A2567" s="2">
        <f t="shared" si="758"/>
        <v>3</v>
      </c>
      <c r="B2567" s="16">
        <f ca="1">VLOOKUP(A2567,PERIODS!$O$4:$P$33,2,FALSE)</f>
        <v>2.5000000000000001E-2</v>
      </c>
      <c r="C2567" s="15"/>
      <c r="D2567" s="18">
        <v>2553</v>
      </c>
      <c r="E2567" s="34">
        <f t="shared" ca="1" si="760"/>
        <v>22074.37985657225</v>
      </c>
      <c r="F2567" s="34">
        <f t="shared" ca="1" si="742"/>
        <v>2500</v>
      </c>
      <c r="G2567" s="69">
        <f t="shared" ca="1" si="746"/>
        <v>0</v>
      </c>
      <c r="H2567" s="34">
        <f t="shared" ca="1" si="747"/>
        <v>-289.29062158454417</v>
      </c>
      <c r="I2567" s="34">
        <f t="shared" ca="1" si="748"/>
        <v>2210.7093784154558</v>
      </c>
      <c r="J2567" s="18">
        <f ca="1">SUM(INDIRECT(ADDRESS(ROW(F2567),COLUMN(F2567),4)):INDIRECT(ADDRESS(ROW(F2567)+N$5-1,COLUMN(F2567),4)))</f>
        <v>21500</v>
      </c>
      <c r="K2567" s="18">
        <f t="shared" ca="1" si="749"/>
        <v>0</v>
      </c>
      <c r="L2567" s="18">
        <f t="shared" ca="1" si="759"/>
        <v>0</v>
      </c>
      <c r="M2567" s="18">
        <f t="shared" ca="1" si="743"/>
        <v>0</v>
      </c>
      <c r="N2567" s="34">
        <f t="shared" ca="1" si="750"/>
        <v>19863.670478156793</v>
      </c>
      <c r="P2567" s="18">
        <f t="shared" ca="1" si="744"/>
        <v>289.29062158454417</v>
      </c>
      <c r="Q2567" s="47">
        <f ca="1">SUM(L$15:L2567)-SUM(M$15:M2567)</f>
        <v>0</v>
      </c>
      <c r="R2567" s="47" t="str">
        <f t="shared" ca="1" si="745"/>
        <v>M2570</v>
      </c>
      <c r="S2567" s="40">
        <f t="shared" ca="1" si="751"/>
        <v>0</v>
      </c>
      <c r="T2567" s="46">
        <f t="shared" ca="1" si="752"/>
        <v>92</v>
      </c>
      <c r="X2567" s="74">
        <f t="shared" ca="1" si="753"/>
        <v>-0.28929062158454416</v>
      </c>
      <c r="Y2567" s="75">
        <f t="shared" ca="1" si="754"/>
        <v>-0.28929062158454416</v>
      </c>
      <c r="Z2567" s="74">
        <f t="shared" ca="1" si="755"/>
        <v>0.74879455791675287</v>
      </c>
      <c r="AA2567" s="76">
        <f t="shared" ca="1" si="756"/>
        <v>-289.29062158454417</v>
      </c>
      <c r="AB2567" s="76">
        <f t="shared" ca="1" si="757"/>
        <v>748.79455791675286</v>
      </c>
    </row>
    <row r="2568" spans="1:28" x14ac:dyDescent="0.25">
      <c r="A2568" s="2">
        <f t="shared" si="758"/>
        <v>4</v>
      </c>
      <c r="B2568" s="16">
        <f ca="1">VLOOKUP(A2568,PERIODS!$O$4:$P$33,2,FALSE)</f>
        <v>2.5000000000000001E-2</v>
      </c>
      <c r="C2568" s="15"/>
      <c r="D2568" s="18">
        <v>2554</v>
      </c>
      <c r="E2568" s="34">
        <f t="shared" ca="1" si="760"/>
        <v>19863.670478156793</v>
      </c>
      <c r="F2568" s="34">
        <f t="shared" ca="1" si="742"/>
        <v>2500</v>
      </c>
      <c r="G2568" s="69">
        <f t="shared" ca="1" si="746"/>
        <v>0</v>
      </c>
      <c r="H2568" s="34">
        <f t="shared" ca="1" si="747"/>
        <v>474.71568271907569</v>
      </c>
      <c r="I2568" s="34">
        <f t="shared" ca="1" si="748"/>
        <v>2974.7156827190756</v>
      </c>
      <c r="J2568" s="18">
        <f ca="1">SUM(INDIRECT(ADDRESS(ROW(F2568),COLUMN(F2568),4)):INDIRECT(ADDRESS(ROW(F2568)+N$5-1,COLUMN(F2568),4)))</f>
        <v>22300</v>
      </c>
      <c r="K2568" s="18">
        <f t="shared" ca="1" si="749"/>
        <v>16350</v>
      </c>
      <c r="L2568" s="18">
        <f t="shared" ca="1" si="759"/>
        <v>16350</v>
      </c>
      <c r="M2568" s="18">
        <f t="shared" ca="1" si="743"/>
        <v>0</v>
      </c>
      <c r="N2568" s="34">
        <f t="shared" ca="1" si="750"/>
        <v>16888.954795437719</v>
      </c>
      <c r="P2568" s="18">
        <f t="shared" ca="1" si="744"/>
        <v>474.71568271907569</v>
      </c>
      <c r="Q2568" s="47">
        <f ca="1">SUM(L$15:L2568)-SUM(M$15:M2568)</f>
        <v>16350</v>
      </c>
      <c r="R2568" s="47" t="str">
        <f t="shared" ca="1" si="745"/>
        <v>M2571</v>
      </c>
      <c r="S2568" s="40">
        <f t="shared" ca="1" si="751"/>
        <v>0</v>
      </c>
      <c r="T2568" s="46">
        <f t="shared" ca="1" si="752"/>
        <v>10</v>
      </c>
      <c r="X2568" s="74">
        <f t="shared" ca="1" si="753"/>
        <v>0.47471568271907566</v>
      </c>
      <c r="Y2568" s="75">
        <f t="shared" ca="1" si="754"/>
        <v>0.47471568271907566</v>
      </c>
      <c r="Z2568" s="74">
        <f t="shared" ca="1" si="755"/>
        <v>1.6075570762482789</v>
      </c>
      <c r="AA2568" s="76">
        <f t="shared" ca="1" si="756"/>
        <v>474.71568271907569</v>
      </c>
      <c r="AB2568" s="76">
        <f t="shared" ca="1" si="757"/>
        <v>1607.5570762482789</v>
      </c>
    </row>
    <row r="2569" spans="1:28" x14ac:dyDescent="0.25">
      <c r="A2569" s="2">
        <f t="shared" si="758"/>
        <v>5</v>
      </c>
      <c r="B2569" s="16">
        <f ca="1">VLOOKUP(A2569,PERIODS!$O$4:$P$33,2,FALSE)</f>
        <v>3.3000000000000002E-2</v>
      </c>
      <c r="C2569" s="15"/>
      <c r="D2569" s="18">
        <v>2555</v>
      </c>
      <c r="E2569" s="34">
        <f t="shared" ca="1" si="760"/>
        <v>16888.954795437719</v>
      </c>
      <c r="F2569" s="34">
        <f t="shared" ca="1" si="742"/>
        <v>3300</v>
      </c>
      <c r="G2569" s="69">
        <f t="shared" ca="1" si="746"/>
        <v>0</v>
      </c>
      <c r="H2569" s="34">
        <f t="shared" ca="1" si="747"/>
        <v>-162.91225027749323</v>
      </c>
      <c r="I2569" s="34">
        <f t="shared" ca="1" si="748"/>
        <v>3137.0877497225069</v>
      </c>
      <c r="J2569" s="18">
        <f ca="1">SUM(INDIRECT(ADDRESS(ROW(F2569),COLUMN(F2569),4)):INDIRECT(ADDRESS(ROW(F2569)+N$5-1,COLUMN(F2569),4)))</f>
        <v>23100</v>
      </c>
      <c r="K2569" s="18">
        <f t="shared" ca="1" si="749"/>
        <v>16350</v>
      </c>
      <c r="L2569" s="18">
        <f t="shared" ca="1" si="759"/>
        <v>0</v>
      </c>
      <c r="M2569" s="18">
        <f t="shared" ca="1" si="743"/>
        <v>0</v>
      </c>
      <c r="N2569" s="34">
        <f t="shared" ca="1" si="750"/>
        <v>13751.867045715213</v>
      </c>
      <c r="P2569" s="18">
        <f t="shared" ca="1" si="744"/>
        <v>162.91225027749323</v>
      </c>
      <c r="Q2569" s="47">
        <f ca="1">SUM(L$15:L2569)-SUM(M$15:M2569)</f>
        <v>16350</v>
      </c>
      <c r="R2569" s="47" t="str">
        <f t="shared" ca="1" si="745"/>
        <v>M2572</v>
      </c>
      <c r="S2569" s="40">
        <f t="shared" ca="1" si="751"/>
        <v>0</v>
      </c>
      <c r="T2569" s="46">
        <f t="shared" ca="1" si="752"/>
        <v>43</v>
      </c>
      <c r="X2569" s="74">
        <f t="shared" ca="1" si="753"/>
        <v>-0.16291225027749323</v>
      </c>
      <c r="Y2569" s="75">
        <f t="shared" ca="1" si="754"/>
        <v>-0.16291225027749323</v>
      </c>
      <c r="Z2569" s="74">
        <f t="shared" ca="1" si="755"/>
        <v>0.84966574307664544</v>
      </c>
      <c r="AA2569" s="76">
        <f t="shared" ca="1" si="756"/>
        <v>-162.91225027749323</v>
      </c>
      <c r="AB2569" s="76">
        <f t="shared" ca="1" si="757"/>
        <v>849.66574307664541</v>
      </c>
    </row>
    <row r="2570" spans="1:28" x14ac:dyDescent="0.25">
      <c r="A2570" s="2">
        <f t="shared" si="758"/>
        <v>6</v>
      </c>
      <c r="B2570" s="16">
        <f ca="1">VLOOKUP(A2570,PERIODS!$O$4:$P$33,2,FALSE)</f>
        <v>3.3000000000000002E-2</v>
      </c>
      <c r="C2570" s="15"/>
      <c r="D2570" s="18">
        <v>2556</v>
      </c>
      <c r="E2570" s="34">
        <f t="shared" ca="1" si="760"/>
        <v>13751.867045715213</v>
      </c>
      <c r="F2570" s="34">
        <f t="shared" ca="1" si="742"/>
        <v>3300</v>
      </c>
      <c r="G2570" s="69">
        <f t="shared" ca="1" si="746"/>
        <v>0</v>
      </c>
      <c r="H2570" s="34">
        <f t="shared" ca="1" si="747"/>
        <v>1308.6302892636452</v>
      </c>
      <c r="I2570" s="34">
        <f t="shared" ca="1" si="748"/>
        <v>4608.630289263645</v>
      </c>
      <c r="J2570" s="18">
        <f ca="1">SUM(INDIRECT(ADDRESS(ROW(F2570),COLUMN(F2570),4)):INDIRECT(ADDRESS(ROW(F2570)+N$5-1,COLUMN(F2570),4)))</f>
        <v>23100</v>
      </c>
      <c r="K2570" s="18">
        <f t="shared" ca="1" si="749"/>
        <v>16350</v>
      </c>
      <c r="L2570" s="18">
        <f t="shared" ca="1" si="759"/>
        <v>0</v>
      </c>
      <c r="M2570" s="18">
        <f t="shared" ca="1" si="743"/>
        <v>0</v>
      </c>
      <c r="N2570" s="34">
        <f t="shared" ca="1" si="750"/>
        <v>9143.236756451568</v>
      </c>
      <c r="P2570" s="18">
        <f t="shared" ca="1" si="744"/>
        <v>1308.6302892636452</v>
      </c>
      <c r="Q2570" s="47">
        <f ca="1">SUM(L$15:L2570)-SUM(M$15:M2570)</f>
        <v>16350</v>
      </c>
      <c r="R2570" s="47" t="str">
        <f t="shared" ca="1" si="745"/>
        <v>M2573</v>
      </c>
      <c r="S2570" s="40">
        <f t="shared" ca="1" si="751"/>
        <v>0</v>
      </c>
      <c r="T2570" s="46">
        <f t="shared" ca="1" si="752"/>
        <v>2</v>
      </c>
      <c r="X2570" s="74">
        <f t="shared" ca="1" si="753"/>
        <v>1.3086302892636452</v>
      </c>
      <c r="Y2570" s="75">
        <f t="shared" ca="1" si="754"/>
        <v>1.3086302892636452</v>
      </c>
      <c r="Z2570" s="74">
        <f t="shared" ca="1" si="755"/>
        <v>3.7011008012891757</v>
      </c>
      <c r="AA2570" s="76">
        <f t="shared" ca="1" si="756"/>
        <v>1308.6302892636452</v>
      </c>
      <c r="AB2570" s="76">
        <f t="shared" ca="1" si="757"/>
        <v>3701.1008012891757</v>
      </c>
    </row>
    <row r="2571" spans="1:28" x14ac:dyDescent="0.25">
      <c r="A2571" s="2">
        <f t="shared" si="758"/>
        <v>7</v>
      </c>
      <c r="B2571" s="16">
        <f ca="1">VLOOKUP(A2571,PERIODS!$O$4:$P$33,2,FALSE)</f>
        <v>3.3000000000000002E-2</v>
      </c>
      <c r="C2571" s="15"/>
      <c r="D2571" s="18">
        <v>2557</v>
      </c>
      <c r="E2571" s="34">
        <f t="shared" ca="1" si="760"/>
        <v>9143.236756451568</v>
      </c>
      <c r="F2571" s="34">
        <f t="shared" ca="1" si="742"/>
        <v>3300</v>
      </c>
      <c r="G2571" s="69">
        <f t="shared" ca="1" si="746"/>
        <v>0</v>
      </c>
      <c r="H2571" s="34">
        <f t="shared" ca="1" si="747"/>
        <v>-1679.8266227064178</v>
      </c>
      <c r="I2571" s="34">
        <f t="shared" ca="1" si="748"/>
        <v>1620.1733772935822</v>
      </c>
      <c r="J2571" s="18">
        <f ca="1">SUM(INDIRECT(ADDRESS(ROW(F2571),COLUMN(F2571),4)):INDIRECT(ADDRESS(ROW(F2571)+N$5-1,COLUMN(F2571),4)))</f>
        <v>23100</v>
      </c>
      <c r="K2571" s="18">
        <f t="shared" ca="1" si="749"/>
        <v>0</v>
      </c>
      <c r="L2571" s="18">
        <f t="shared" ca="1" si="759"/>
        <v>0</v>
      </c>
      <c r="M2571" s="18">
        <f t="shared" ca="1" si="743"/>
        <v>16350</v>
      </c>
      <c r="N2571" s="34">
        <f t="shared" ca="1" si="750"/>
        <v>23873.063379157986</v>
      </c>
      <c r="P2571" s="18">
        <f t="shared" ca="1" si="744"/>
        <v>1679.8266227064178</v>
      </c>
      <c r="Q2571" s="47">
        <f ca="1">SUM(L$15:L2571)-SUM(M$15:M2571)</f>
        <v>0</v>
      </c>
      <c r="R2571" s="47" t="str">
        <f t="shared" ca="1" si="745"/>
        <v>M2574</v>
      </c>
      <c r="S2571" s="40">
        <f t="shared" ca="1" si="751"/>
        <v>0</v>
      </c>
      <c r="T2571" s="46">
        <f t="shared" ca="1" si="752"/>
        <v>38</v>
      </c>
      <c r="X2571" s="74">
        <f t="shared" ca="1" si="753"/>
        <v>-1.6798266227064178</v>
      </c>
      <c r="Y2571" s="75">
        <f t="shared" ca="1" si="754"/>
        <v>-1.6798266227064178</v>
      </c>
      <c r="Z2571" s="74">
        <f t="shared" ca="1" si="755"/>
        <v>0.18640629185630331</v>
      </c>
      <c r="AA2571" s="76">
        <f t="shared" ca="1" si="756"/>
        <v>-1679.8266227064178</v>
      </c>
      <c r="AB2571" s="76">
        <f t="shared" ca="1" si="757"/>
        <v>186.40629185630331</v>
      </c>
    </row>
    <row r="2572" spans="1:28" x14ac:dyDescent="0.25">
      <c r="A2572" s="2">
        <f t="shared" si="758"/>
        <v>8</v>
      </c>
      <c r="B2572" s="16">
        <f ca="1">VLOOKUP(A2572,PERIODS!$O$4:$P$33,2,FALSE)</f>
        <v>3.3000000000000002E-2</v>
      </c>
      <c r="C2572" s="15"/>
      <c r="D2572" s="18">
        <v>2558</v>
      </c>
      <c r="E2572" s="34">
        <f t="shared" ca="1" si="760"/>
        <v>23873.063379157986</v>
      </c>
      <c r="F2572" s="34">
        <f t="shared" ca="1" si="742"/>
        <v>3300</v>
      </c>
      <c r="G2572" s="69">
        <f t="shared" ca="1" si="746"/>
        <v>0</v>
      </c>
      <c r="H2572" s="34">
        <f t="shared" ca="1" si="747"/>
        <v>-1335.8187864495701</v>
      </c>
      <c r="I2572" s="34">
        <f t="shared" ca="1" si="748"/>
        <v>1964.1812135504299</v>
      </c>
      <c r="J2572" s="18">
        <f ca="1">SUM(INDIRECT(ADDRESS(ROW(F2572),COLUMN(F2572),4)):INDIRECT(ADDRESS(ROW(F2572)+N$5-1,COLUMN(F2572),4)))</f>
        <v>23100</v>
      </c>
      <c r="K2572" s="18">
        <f t="shared" ca="1" si="749"/>
        <v>0</v>
      </c>
      <c r="L2572" s="18">
        <f t="shared" ca="1" si="759"/>
        <v>0</v>
      </c>
      <c r="M2572" s="18">
        <f t="shared" ca="1" si="743"/>
        <v>0</v>
      </c>
      <c r="N2572" s="34">
        <f t="shared" ca="1" si="750"/>
        <v>21908.882165607556</v>
      </c>
      <c r="P2572" s="18">
        <f t="shared" ca="1" si="744"/>
        <v>1335.8187864495701</v>
      </c>
      <c r="Q2572" s="47">
        <f ca="1">SUM(L$15:L2572)-SUM(M$15:M2572)</f>
        <v>0</v>
      </c>
      <c r="R2572" s="47" t="str">
        <f t="shared" ca="1" si="745"/>
        <v>M2575</v>
      </c>
      <c r="S2572" s="40">
        <f t="shared" ca="1" si="751"/>
        <v>0</v>
      </c>
      <c r="T2572" s="46">
        <f t="shared" ca="1" si="752"/>
        <v>91</v>
      </c>
      <c r="X2572" s="74">
        <f t="shared" ca="1" si="753"/>
        <v>-1.3358187864495701</v>
      </c>
      <c r="Y2572" s="75">
        <f t="shared" ca="1" si="754"/>
        <v>-1.3358187864495701</v>
      </c>
      <c r="Z2572" s="74">
        <f t="shared" ca="1" si="755"/>
        <v>0.2629427932959017</v>
      </c>
      <c r="AA2572" s="76">
        <f t="shared" ca="1" si="756"/>
        <v>-1335.8187864495701</v>
      </c>
      <c r="AB2572" s="76">
        <f t="shared" ca="1" si="757"/>
        <v>262.94279329590171</v>
      </c>
    </row>
    <row r="2573" spans="1:28" x14ac:dyDescent="0.25">
      <c r="A2573" s="2">
        <f t="shared" si="758"/>
        <v>9</v>
      </c>
      <c r="B2573" s="16">
        <f ca="1">VLOOKUP(A2573,PERIODS!$O$4:$P$33,2,FALSE)</f>
        <v>3.3000000000000002E-2</v>
      </c>
      <c r="C2573" s="15"/>
      <c r="D2573" s="18">
        <v>2559</v>
      </c>
      <c r="E2573" s="34">
        <f t="shared" ca="1" si="760"/>
        <v>21908.882165607556</v>
      </c>
      <c r="F2573" s="34">
        <f t="shared" ca="1" si="742"/>
        <v>3300</v>
      </c>
      <c r="G2573" s="69">
        <f t="shared" ca="1" si="746"/>
        <v>0</v>
      </c>
      <c r="H2573" s="34">
        <f t="shared" ca="1" si="747"/>
        <v>1149.5199723379867</v>
      </c>
      <c r="I2573" s="34">
        <f t="shared" ca="1" si="748"/>
        <v>4449.5199723379865</v>
      </c>
      <c r="J2573" s="18">
        <f ca="1">SUM(INDIRECT(ADDRESS(ROW(F2573),COLUMN(F2573),4)):INDIRECT(ADDRESS(ROW(F2573)+N$5-1,COLUMN(F2573),4)))</f>
        <v>23100</v>
      </c>
      <c r="K2573" s="18">
        <f t="shared" ca="1" si="749"/>
        <v>16350</v>
      </c>
      <c r="L2573" s="18">
        <f t="shared" ca="1" si="759"/>
        <v>16350</v>
      </c>
      <c r="M2573" s="18">
        <f t="shared" ca="1" si="743"/>
        <v>0</v>
      </c>
      <c r="N2573" s="34">
        <f t="shared" ca="1" si="750"/>
        <v>17459.362193269568</v>
      </c>
      <c r="P2573" s="18">
        <f t="shared" ca="1" si="744"/>
        <v>1149.5199723379867</v>
      </c>
      <c r="Q2573" s="47">
        <f ca="1">SUM(L$15:L2573)-SUM(M$15:M2573)</f>
        <v>16350</v>
      </c>
      <c r="R2573" s="47" t="str">
        <f t="shared" ca="1" si="745"/>
        <v>M2576</v>
      </c>
      <c r="S2573" s="40">
        <f t="shared" ca="1" si="751"/>
        <v>0</v>
      </c>
      <c r="T2573" s="46">
        <f t="shared" ca="1" si="752"/>
        <v>54</v>
      </c>
      <c r="X2573" s="74">
        <f t="shared" ca="1" si="753"/>
        <v>1.1495199723379868</v>
      </c>
      <c r="Y2573" s="75">
        <f t="shared" ca="1" si="754"/>
        <v>1.1495199723379868</v>
      </c>
      <c r="Z2573" s="74">
        <f t="shared" ca="1" si="755"/>
        <v>3.1566772535386858</v>
      </c>
      <c r="AA2573" s="76">
        <f t="shared" ca="1" si="756"/>
        <v>1149.5199723379867</v>
      </c>
      <c r="AB2573" s="76">
        <f t="shared" ca="1" si="757"/>
        <v>3156.6772535386858</v>
      </c>
    </row>
    <row r="2574" spans="1:28" x14ac:dyDescent="0.25">
      <c r="A2574" s="2">
        <f t="shared" si="758"/>
        <v>10</v>
      </c>
      <c r="B2574" s="16">
        <f ca="1">VLOOKUP(A2574,PERIODS!$O$4:$P$33,2,FALSE)</f>
        <v>3.3000000000000002E-2</v>
      </c>
      <c r="C2574" s="15"/>
      <c r="D2574" s="18">
        <v>2560</v>
      </c>
      <c r="E2574" s="34">
        <f t="shared" ca="1" si="760"/>
        <v>17459.362193269568</v>
      </c>
      <c r="F2574" s="34">
        <f t="shared" ca="1" si="742"/>
        <v>3300</v>
      </c>
      <c r="G2574" s="69">
        <f t="shared" ca="1" si="746"/>
        <v>0</v>
      </c>
      <c r="H2574" s="34">
        <f t="shared" ca="1" si="747"/>
        <v>93.08316177206666</v>
      </c>
      <c r="I2574" s="34">
        <f t="shared" ca="1" si="748"/>
        <v>3393.0831617720669</v>
      </c>
      <c r="J2574" s="18">
        <f ca="1">SUM(INDIRECT(ADDRESS(ROW(F2574),COLUMN(F2574),4)):INDIRECT(ADDRESS(ROW(F2574)+N$5-1,COLUMN(F2574),4)))</f>
        <v>23100</v>
      </c>
      <c r="K2574" s="18">
        <f t="shared" ca="1" si="749"/>
        <v>16350</v>
      </c>
      <c r="L2574" s="18">
        <f t="shared" ca="1" si="759"/>
        <v>0</v>
      </c>
      <c r="M2574" s="18">
        <f t="shared" ca="1" si="743"/>
        <v>0</v>
      </c>
      <c r="N2574" s="34">
        <f t="shared" ca="1" si="750"/>
        <v>14066.279031497501</v>
      </c>
      <c r="P2574" s="18">
        <f t="shared" ca="1" si="744"/>
        <v>93.08316177206666</v>
      </c>
      <c r="Q2574" s="47">
        <f ca="1">SUM(L$15:L2574)-SUM(M$15:M2574)</f>
        <v>16350</v>
      </c>
      <c r="R2574" s="47" t="str">
        <f t="shared" ca="1" si="745"/>
        <v>M2577</v>
      </c>
      <c r="S2574" s="40">
        <f t="shared" ca="1" si="751"/>
        <v>0</v>
      </c>
      <c r="T2574" s="46">
        <f t="shared" ca="1" si="752"/>
        <v>72</v>
      </c>
      <c r="X2574" s="74">
        <f t="shared" ca="1" si="753"/>
        <v>9.3083161772066658E-2</v>
      </c>
      <c r="Y2574" s="75">
        <f t="shared" ca="1" si="754"/>
        <v>9.3083161772066658E-2</v>
      </c>
      <c r="Z2574" s="74">
        <f t="shared" ca="1" si="755"/>
        <v>1.0975530059258245</v>
      </c>
      <c r="AA2574" s="76">
        <f t="shared" ca="1" si="756"/>
        <v>93.08316177206666</v>
      </c>
      <c r="AB2574" s="76">
        <f t="shared" ca="1" si="757"/>
        <v>1097.5530059258244</v>
      </c>
    </row>
    <row r="2575" spans="1:28" x14ac:dyDescent="0.25">
      <c r="A2575" s="2">
        <f t="shared" si="758"/>
        <v>11</v>
      </c>
      <c r="B2575" s="16">
        <f ca="1">VLOOKUP(A2575,PERIODS!$O$4:$P$33,2,FALSE)</f>
        <v>3.3000000000000002E-2</v>
      </c>
      <c r="C2575" s="15"/>
      <c r="D2575" s="18">
        <v>2561</v>
      </c>
      <c r="E2575" s="34">
        <f t="shared" ca="1" si="760"/>
        <v>14066.279031497501</v>
      </c>
      <c r="F2575" s="34">
        <f t="shared" ref="F2575:F2638" ca="1" si="761">F$2*B2575</f>
        <v>3300</v>
      </c>
      <c r="G2575" s="69">
        <f t="shared" ca="1" si="746"/>
        <v>0</v>
      </c>
      <c r="H2575" s="34">
        <f t="shared" ca="1" si="747"/>
        <v>-267.22329260676344</v>
      </c>
      <c r="I2575" s="34">
        <f t="shared" ca="1" si="748"/>
        <v>3032.7767073932364</v>
      </c>
      <c r="J2575" s="18">
        <f ca="1">SUM(INDIRECT(ADDRESS(ROW(F2575),COLUMN(F2575),4)):INDIRECT(ADDRESS(ROW(F2575)+N$5-1,COLUMN(F2575),4)))</f>
        <v>23300</v>
      </c>
      <c r="K2575" s="18">
        <f t="shared" ca="1" si="749"/>
        <v>16350</v>
      </c>
      <c r="L2575" s="18">
        <f t="shared" ca="1" si="759"/>
        <v>0</v>
      </c>
      <c r="M2575" s="18">
        <f t="shared" ref="M2575:M2638" ca="1" si="762">SUMIF($R$15:$R$8014,ADDRESS(ROW(M2575),COLUMN(M2575),4),$L$15:$L$8014)</f>
        <v>0</v>
      </c>
      <c r="N2575" s="34">
        <f t="shared" ca="1" si="750"/>
        <v>11033.502324104265</v>
      </c>
      <c r="P2575" s="18">
        <f t="shared" ref="P2575:P2638" ca="1" si="763">ABS(H2575)</f>
        <v>267.22329260676344</v>
      </c>
      <c r="Q2575" s="47">
        <f ca="1">SUM(L$15:L2575)-SUM(M$15:M2575)</f>
        <v>16350</v>
      </c>
      <c r="R2575" s="47" t="str">
        <f t="shared" ref="R2575:R2638" ca="1" si="764">ADDRESS(ROW(M2575)+$N$3+RANDBETWEEN(-$N$4,$N$4),COLUMN(M2575),4)</f>
        <v>M2578</v>
      </c>
      <c r="S2575" s="40">
        <f t="shared" ca="1" si="751"/>
        <v>0</v>
      </c>
      <c r="T2575" s="46">
        <f t="shared" ca="1" si="752"/>
        <v>42</v>
      </c>
      <c r="X2575" s="74">
        <f t="shared" ca="1" si="753"/>
        <v>-0.26722329260676342</v>
      </c>
      <c r="Y2575" s="75">
        <f t="shared" ca="1" si="754"/>
        <v>-0.26722329260676342</v>
      </c>
      <c r="Z2575" s="74">
        <f t="shared" ca="1" si="755"/>
        <v>0.76550212141596929</v>
      </c>
      <c r="AA2575" s="76">
        <f t="shared" ca="1" si="756"/>
        <v>-267.22329260676344</v>
      </c>
      <c r="AB2575" s="76">
        <f t="shared" ca="1" si="757"/>
        <v>765.50212141596933</v>
      </c>
    </row>
    <row r="2576" spans="1:28" x14ac:dyDescent="0.25">
      <c r="A2576" s="2">
        <f t="shared" si="758"/>
        <v>12</v>
      </c>
      <c r="B2576" s="16">
        <f ca="1">VLOOKUP(A2576,PERIODS!$O$4:$P$33,2,FALSE)</f>
        <v>3.3000000000000002E-2</v>
      </c>
      <c r="C2576" s="15"/>
      <c r="D2576" s="18">
        <v>2562</v>
      </c>
      <c r="E2576" s="34">
        <f t="shared" ca="1" si="760"/>
        <v>11033.502324104265</v>
      </c>
      <c r="F2576" s="34">
        <f t="shared" ca="1" si="761"/>
        <v>3300</v>
      </c>
      <c r="G2576" s="69">
        <f t="shared" ref="G2576:G2639" ca="1" si="765">((2*RAND()*$F$5)-$F$5)*E2576</f>
        <v>0</v>
      </c>
      <c r="H2576" s="34">
        <f t="shared" ref="H2576:H2639" ca="1" si="766">IF($S$3="NORM",AA2576,IF($S$3="LOGNORM",AB2576,0))</f>
        <v>-310.73338986035748</v>
      </c>
      <c r="I2576" s="34">
        <f t="shared" ref="I2576:I2639" ca="1" si="767">IF(F2576+H2576&lt;0,0,F2576+H2576)</f>
        <v>2989.2666101396426</v>
      </c>
      <c r="J2576" s="18">
        <f ca="1">SUM(INDIRECT(ADDRESS(ROW(F2576),COLUMN(F2576),4)):INDIRECT(ADDRESS(ROW(F2576)+N$5-1,COLUMN(F2576),4)))</f>
        <v>23500</v>
      </c>
      <c r="K2576" s="18">
        <f t="shared" ref="K2576:K2639" ca="1" si="768">Q2576</f>
        <v>0</v>
      </c>
      <c r="L2576" s="18">
        <f t="shared" ca="1" si="759"/>
        <v>0</v>
      </c>
      <c r="M2576" s="18">
        <f t="shared" ca="1" si="762"/>
        <v>16350</v>
      </c>
      <c r="N2576" s="34">
        <f t="shared" ref="N2576:N2639" ca="1" si="769">E2576+G2576-I2576+M2576-S2576</f>
        <v>24394.235713964623</v>
      </c>
      <c r="P2576" s="18">
        <f t="shared" ca="1" si="763"/>
        <v>310.73338986035748</v>
      </c>
      <c r="Q2576" s="47">
        <f ca="1">SUM(L$15:L2576)-SUM(M$15:M2576)</f>
        <v>0</v>
      </c>
      <c r="R2576" s="47" t="str">
        <f t="shared" ca="1" si="764"/>
        <v>M2579</v>
      </c>
      <c r="S2576" s="40">
        <f t="shared" ref="S2576:S2639" ca="1" si="770">IF(T2576&gt;N$6*100,M2576,0)</f>
        <v>0</v>
      </c>
      <c r="T2576" s="46">
        <f t="shared" ref="T2576:T2639" ca="1" si="771">RANDBETWEEN(0,100)</f>
        <v>12</v>
      </c>
      <c r="X2576" s="74">
        <f t="shared" ref="X2576:X2639" ca="1" si="772">NORMINV(RAND(),0,1)</f>
        <v>-0.31073338986035748</v>
      </c>
      <c r="Y2576" s="75">
        <f t="shared" ref="Y2576:Y2639" ca="1" si="773">IF(AND(X2576&gt;$F$6,$F$6&gt;0),$F$6,X2576)</f>
        <v>-0.31073338986035748</v>
      </c>
      <c r="Z2576" s="74">
        <f t="shared" ref="Z2576:Z2639" ca="1" si="774">EXP(Y2576)</f>
        <v>0.73290925086141567</v>
      </c>
      <c r="AA2576" s="76">
        <f t="shared" ref="AA2576:AA2639" ca="1" si="775">$F$3*Y2576</f>
        <v>-310.73338986035748</v>
      </c>
      <c r="AB2576" s="76">
        <f t="shared" ref="AB2576:AB2639" ca="1" si="776">$F$3*Z2576</f>
        <v>732.90925086141567</v>
      </c>
    </row>
    <row r="2577" spans="1:28" x14ac:dyDescent="0.25">
      <c r="A2577" s="2">
        <f t="shared" ref="A2577:A2640" si="777">IF(AND(A2576=12,OR(A$14="MS",A$14="M0")),1,IF(AND(A2576=4,OR(A$14="WS",A$14="W0")),1,IF(AND(A2576=30,OR(A$14="DS",A$14="D0")),1,A2576+1)))</f>
        <v>13</v>
      </c>
      <c r="B2577" s="16">
        <f ca="1">VLOOKUP(A2577,PERIODS!$O$4:$P$33,2,FALSE)</f>
        <v>3.3000000000000002E-2</v>
      </c>
      <c r="C2577" s="15"/>
      <c r="D2577" s="18">
        <v>2563</v>
      </c>
      <c r="E2577" s="34">
        <f t="shared" ca="1" si="760"/>
        <v>24394.235713964623</v>
      </c>
      <c r="F2577" s="34">
        <f t="shared" ca="1" si="761"/>
        <v>3300</v>
      </c>
      <c r="G2577" s="69">
        <f t="shared" ca="1" si="765"/>
        <v>0</v>
      </c>
      <c r="H2577" s="34">
        <f t="shared" ca="1" si="766"/>
        <v>-435.53383775285192</v>
      </c>
      <c r="I2577" s="34">
        <f t="shared" ca="1" si="767"/>
        <v>2864.4661622471481</v>
      </c>
      <c r="J2577" s="18">
        <f ca="1">SUM(INDIRECT(ADDRESS(ROW(F2577),COLUMN(F2577),4)):INDIRECT(ADDRESS(ROW(F2577)+N$5-1,COLUMN(F2577),4)))</f>
        <v>23700</v>
      </c>
      <c r="K2577" s="18">
        <f t="shared" ca="1" si="768"/>
        <v>0</v>
      </c>
      <c r="L2577" s="18">
        <f t="shared" ref="L2577:L2640" ca="1" si="778">IF((E2577+K2576)&lt;J2577,N$2,0)</f>
        <v>0</v>
      </c>
      <c r="M2577" s="18">
        <f t="shared" ca="1" si="762"/>
        <v>0</v>
      </c>
      <c r="N2577" s="34">
        <f t="shared" ca="1" si="769"/>
        <v>21529.769551717476</v>
      </c>
      <c r="P2577" s="18">
        <f t="shared" ca="1" si="763"/>
        <v>435.53383775285192</v>
      </c>
      <c r="Q2577" s="47">
        <f ca="1">SUM(L$15:L2577)-SUM(M$15:M2577)</f>
        <v>0</v>
      </c>
      <c r="R2577" s="47" t="str">
        <f t="shared" ca="1" si="764"/>
        <v>M2580</v>
      </c>
      <c r="S2577" s="40">
        <f t="shared" ca="1" si="770"/>
        <v>0</v>
      </c>
      <c r="T2577" s="46">
        <f t="shared" ca="1" si="771"/>
        <v>22</v>
      </c>
      <c r="X2577" s="74">
        <f t="shared" ca="1" si="772"/>
        <v>-0.43553383775285193</v>
      </c>
      <c r="Y2577" s="75">
        <f t="shared" ca="1" si="773"/>
        <v>-0.43553383775285193</v>
      </c>
      <c r="Z2577" s="74">
        <f t="shared" ca="1" si="774"/>
        <v>0.64691922497588272</v>
      </c>
      <c r="AA2577" s="76">
        <f t="shared" ca="1" si="775"/>
        <v>-435.53383775285192</v>
      </c>
      <c r="AB2577" s="76">
        <f t="shared" ca="1" si="776"/>
        <v>646.91922497588268</v>
      </c>
    </row>
    <row r="2578" spans="1:28" x14ac:dyDescent="0.25">
      <c r="A2578" s="2">
        <f t="shared" si="777"/>
        <v>14</v>
      </c>
      <c r="B2578" s="16">
        <f ca="1">VLOOKUP(A2578,PERIODS!$O$4:$P$33,2,FALSE)</f>
        <v>3.3000000000000002E-2</v>
      </c>
      <c r="C2578" s="15"/>
      <c r="D2578" s="18">
        <v>2564</v>
      </c>
      <c r="E2578" s="34">
        <f t="shared" ca="1" si="760"/>
        <v>21529.769551717476</v>
      </c>
      <c r="F2578" s="34">
        <f t="shared" ca="1" si="761"/>
        <v>3300</v>
      </c>
      <c r="G2578" s="69">
        <f t="shared" ca="1" si="765"/>
        <v>0</v>
      </c>
      <c r="H2578" s="34">
        <f t="shared" ca="1" si="766"/>
        <v>-1204.9981582416822</v>
      </c>
      <c r="I2578" s="34">
        <f t="shared" ca="1" si="767"/>
        <v>2095.0018417583178</v>
      </c>
      <c r="J2578" s="18">
        <f ca="1">SUM(INDIRECT(ADDRESS(ROW(F2578),COLUMN(F2578),4)):INDIRECT(ADDRESS(ROW(F2578)+N$5-1,COLUMN(F2578),4)))</f>
        <v>23900</v>
      </c>
      <c r="K2578" s="18">
        <f t="shared" ca="1" si="768"/>
        <v>16350</v>
      </c>
      <c r="L2578" s="18">
        <f t="shared" ca="1" si="778"/>
        <v>16350</v>
      </c>
      <c r="M2578" s="18">
        <f t="shared" ca="1" si="762"/>
        <v>0</v>
      </c>
      <c r="N2578" s="34">
        <f t="shared" ca="1" si="769"/>
        <v>19434.76770995916</v>
      </c>
      <c r="P2578" s="18">
        <f t="shared" ca="1" si="763"/>
        <v>1204.9981582416822</v>
      </c>
      <c r="Q2578" s="47">
        <f ca="1">SUM(L$15:L2578)-SUM(M$15:M2578)</f>
        <v>16350</v>
      </c>
      <c r="R2578" s="47" t="str">
        <f t="shared" ca="1" si="764"/>
        <v>M2581</v>
      </c>
      <c r="S2578" s="40">
        <f t="shared" ca="1" si="770"/>
        <v>0</v>
      </c>
      <c r="T2578" s="46">
        <f t="shared" ca="1" si="771"/>
        <v>24</v>
      </c>
      <c r="X2578" s="74">
        <f t="shared" ca="1" si="772"/>
        <v>-1.2049981582416822</v>
      </c>
      <c r="Y2578" s="75">
        <f t="shared" ca="1" si="773"/>
        <v>-1.2049981582416822</v>
      </c>
      <c r="Z2578" s="74">
        <f t="shared" ca="1" si="774"/>
        <v>0.29969255147398749</v>
      </c>
      <c r="AA2578" s="76">
        <f t="shared" ca="1" si="775"/>
        <v>-1204.9981582416822</v>
      </c>
      <c r="AB2578" s="76">
        <f t="shared" ca="1" si="776"/>
        <v>299.69255147398746</v>
      </c>
    </row>
    <row r="2579" spans="1:28" x14ac:dyDescent="0.25">
      <c r="A2579" s="2">
        <f t="shared" si="777"/>
        <v>15</v>
      </c>
      <c r="B2579" s="16">
        <f ca="1">VLOOKUP(A2579,PERIODS!$O$4:$P$33,2,FALSE)</f>
        <v>3.3000000000000002E-2</v>
      </c>
      <c r="C2579" s="15"/>
      <c r="D2579" s="18">
        <v>2565</v>
      </c>
      <c r="E2579" s="34">
        <f t="shared" ca="1" si="760"/>
        <v>19434.76770995916</v>
      </c>
      <c r="F2579" s="34">
        <f t="shared" ca="1" si="761"/>
        <v>3300</v>
      </c>
      <c r="G2579" s="69">
        <f t="shared" ca="1" si="765"/>
        <v>0</v>
      </c>
      <c r="H2579" s="34">
        <f t="shared" ca="1" si="766"/>
        <v>235.90245228715551</v>
      </c>
      <c r="I2579" s="34">
        <f t="shared" ca="1" si="767"/>
        <v>3535.9024522871555</v>
      </c>
      <c r="J2579" s="18">
        <f ca="1">SUM(INDIRECT(ADDRESS(ROW(F2579),COLUMN(F2579),4)):INDIRECT(ADDRESS(ROW(F2579)+N$5-1,COLUMN(F2579),4)))</f>
        <v>24100</v>
      </c>
      <c r="K2579" s="18">
        <f t="shared" ca="1" si="768"/>
        <v>16350</v>
      </c>
      <c r="L2579" s="18">
        <f t="shared" ca="1" si="778"/>
        <v>0</v>
      </c>
      <c r="M2579" s="18">
        <f t="shared" ca="1" si="762"/>
        <v>0</v>
      </c>
      <c r="N2579" s="34">
        <f t="shared" ca="1" si="769"/>
        <v>15898.865257672005</v>
      </c>
      <c r="P2579" s="18">
        <f t="shared" ca="1" si="763"/>
        <v>235.90245228715551</v>
      </c>
      <c r="Q2579" s="47">
        <f ca="1">SUM(L$15:L2579)-SUM(M$15:M2579)</f>
        <v>16350</v>
      </c>
      <c r="R2579" s="47" t="str">
        <f t="shared" ca="1" si="764"/>
        <v>M2582</v>
      </c>
      <c r="S2579" s="40">
        <f t="shared" ca="1" si="770"/>
        <v>0</v>
      </c>
      <c r="T2579" s="46">
        <f t="shared" ca="1" si="771"/>
        <v>90</v>
      </c>
      <c r="X2579" s="74">
        <f t="shared" ca="1" si="772"/>
        <v>0.23590245228715551</v>
      </c>
      <c r="Y2579" s="75">
        <f t="shared" ca="1" si="773"/>
        <v>0.23590245228715551</v>
      </c>
      <c r="Z2579" s="74">
        <f t="shared" ca="1" si="774"/>
        <v>1.2660508037828413</v>
      </c>
      <c r="AA2579" s="76">
        <f t="shared" ca="1" si="775"/>
        <v>235.90245228715551</v>
      </c>
      <c r="AB2579" s="76">
        <f t="shared" ca="1" si="776"/>
        <v>1266.0508037828413</v>
      </c>
    </row>
    <row r="2580" spans="1:28" x14ac:dyDescent="0.25">
      <c r="A2580" s="2">
        <f t="shared" si="777"/>
        <v>16</v>
      </c>
      <c r="B2580" s="16">
        <f ca="1">VLOOKUP(A2580,PERIODS!$O$4:$P$33,2,FALSE)</f>
        <v>3.3000000000000002E-2</v>
      </c>
      <c r="C2580" s="15"/>
      <c r="D2580" s="18">
        <v>2566</v>
      </c>
      <c r="E2580" s="34">
        <f t="shared" ca="1" si="760"/>
        <v>15898.865257672005</v>
      </c>
      <c r="F2580" s="34">
        <f t="shared" ca="1" si="761"/>
        <v>3300</v>
      </c>
      <c r="G2580" s="69">
        <f t="shared" ca="1" si="765"/>
        <v>0</v>
      </c>
      <c r="H2580" s="34">
        <f t="shared" ca="1" si="766"/>
        <v>9.3838822400932411</v>
      </c>
      <c r="I2580" s="34">
        <f t="shared" ca="1" si="767"/>
        <v>3309.383882240093</v>
      </c>
      <c r="J2580" s="18">
        <f ca="1">SUM(INDIRECT(ADDRESS(ROW(F2580),COLUMN(F2580),4)):INDIRECT(ADDRESS(ROW(F2580)+N$5-1,COLUMN(F2580),4)))</f>
        <v>24300</v>
      </c>
      <c r="K2580" s="18">
        <f t="shared" ca="1" si="768"/>
        <v>16350</v>
      </c>
      <c r="L2580" s="18">
        <f t="shared" ca="1" si="778"/>
        <v>0</v>
      </c>
      <c r="M2580" s="18">
        <f t="shared" ca="1" si="762"/>
        <v>0</v>
      </c>
      <c r="N2580" s="34">
        <f t="shared" ca="1" si="769"/>
        <v>12589.481375431911</v>
      </c>
      <c r="P2580" s="18">
        <f t="shared" ca="1" si="763"/>
        <v>9.3838822400932411</v>
      </c>
      <c r="Q2580" s="47">
        <f ca="1">SUM(L$15:L2580)-SUM(M$15:M2580)</f>
        <v>16350</v>
      </c>
      <c r="R2580" s="47" t="str">
        <f t="shared" ca="1" si="764"/>
        <v>M2583</v>
      </c>
      <c r="S2580" s="40">
        <f t="shared" ca="1" si="770"/>
        <v>0</v>
      </c>
      <c r="T2580" s="46">
        <f t="shared" ca="1" si="771"/>
        <v>83</v>
      </c>
      <c r="X2580" s="74">
        <f t="shared" ca="1" si="772"/>
        <v>9.3838822400932418E-3</v>
      </c>
      <c r="Y2580" s="75">
        <f t="shared" ca="1" si="773"/>
        <v>9.3838822400932418E-3</v>
      </c>
      <c r="Z2580" s="74">
        <f t="shared" ca="1" si="774"/>
        <v>1.0094280489065395</v>
      </c>
      <c r="AA2580" s="76">
        <f t="shared" ca="1" si="775"/>
        <v>9.3838822400932411</v>
      </c>
      <c r="AB2580" s="76">
        <f t="shared" ca="1" si="776"/>
        <v>1009.4280489065395</v>
      </c>
    </row>
    <row r="2581" spans="1:28" x14ac:dyDescent="0.25">
      <c r="A2581" s="2">
        <f t="shared" si="777"/>
        <v>17</v>
      </c>
      <c r="B2581" s="16">
        <f ca="1">VLOOKUP(A2581,PERIODS!$O$4:$P$33,2,FALSE)</f>
        <v>3.5000000000000003E-2</v>
      </c>
      <c r="C2581" s="15"/>
      <c r="D2581" s="18">
        <v>2567</v>
      </c>
      <c r="E2581" s="34">
        <f t="shared" ca="1" si="760"/>
        <v>12589.481375431911</v>
      </c>
      <c r="F2581" s="34">
        <f t="shared" ca="1" si="761"/>
        <v>3500.0000000000005</v>
      </c>
      <c r="G2581" s="69">
        <f t="shared" ca="1" si="765"/>
        <v>0</v>
      </c>
      <c r="H2581" s="34">
        <f t="shared" ca="1" si="766"/>
        <v>29.214000289086332</v>
      </c>
      <c r="I2581" s="34">
        <f t="shared" ca="1" si="767"/>
        <v>3529.2140002890869</v>
      </c>
      <c r="J2581" s="18">
        <f ca="1">SUM(INDIRECT(ADDRESS(ROW(F2581),COLUMN(F2581),4)):INDIRECT(ADDRESS(ROW(F2581)+N$5-1,COLUMN(F2581),4)))</f>
        <v>24500.000000000004</v>
      </c>
      <c r="K2581" s="18">
        <f t="shared" ca="1" si="768"/>
        <v>0</v>
      </c>
      <c r="L2581" s="18">
        <f t="shared" ca="1" si="778"/>
        <v>0</v>
      </c>
      <c r="M2581" s="18">
        <f t="shared" ca="1" si="762"/>
        <v>16350</v>
      </c>
      <c r="N2581" s="34">
        <f t="shared" ca="1" si="769"/>
        <v>25410.267375142823</v>
      </c>
      <c r="P2581" s="18">
        <f t="shared" ca="1" si="763"/>
        <v>29.214000289086332</v>
      </c>
      <c r="Q2581" s="47">
        <f ca="1">SUM(L$15:L2581)-SUM(M$15:M2581)</f>
        <v>0</v>
      </c>
      <c r="R2581" s="47" t="str">
        <f t="shared" ca="1" si="764"/>
        <v>M2584</v>
      </c>
      <c r="S2581" s="40">
        <f t="shared" ca="1" si="770"/>
        <v>0</v>
      </c>
      <c r="T2581" s="46">
        <f t="shared" ca="1" si="771"/>
        <v>64</v>
      </c>
      <c r="X2581" s="74">
        <f t="shared" ca="1" si="772"/>
        <v>2.9214000289086332E-2</v>
      </c>
      <c r="Y2581" s="75">
        <f t="shared" ca="1" si="773"/>
        <v>2.9214000289086332E-2</v>
      </c>
      <c r="Z2581" s="74">
        <f t="shared" ca="1" si="774"/>
        <v>1.0296449152094507</v>
      </c>
      <c r="AA2581" s="76">
        <f t="shared" ca="1" si="775"/>
        <v>29.214000289086332</v>
      </c>
      <c r="AB2581" s="76">
        <f t="shared" ca="1" si="776"/>
        <v>1029.6449152094506</v>
      </c>
    </row>
    <row r="2582" spans="1:28" x14ac:dyDescent="0.25">
      <c r="A2582" s="2">
        <f t="shared" si="777"/>
        <v>18</v>
      </c>
      <c r="B2582" s="16">
        <f ca="1">VLOOKUP(A2582,PERIODS!$O$4:$P$33,2,FALSE)</f>
        <v>3.5000000000000003E-2</v>
      </c>
      <c r="C2582" s="15"/>
      <c r="D2582" s="18">
        <v>2568</v>
      </c>
      <c r="E2582" s="34">
        <f t="shared" ca="1" si="760"/>
        <v>25410.267375142823</v>
      </c>
      <c r="F2582" s="34">
        <f t="shared" ca="1" si="761"/>
        <v>3500.0000000000005</v>
      </c>
      <c r="G2582" s="69">
        <f t="shared" ca="1" si="765"/>
        <v>0</v>
      </c>
      <c r="H2582" s="34">
        <f t="shared" ca="1" si="766"/>
        <v>1131.1700555829918</v>
      </c>
      <c r="I2582" s="34">
        <f t="shared" ca="1" si="767"/>
        <v>4631.1700555829921</v>
      </c>
      <c r="J2582" s="18">
        <f ca="1">SUM(INDIRECT(ADDRESS(ROW(F2582),COLUMN(F2582),4)):INDIRECT(ADDRESS(ROW(F2582)+N$5-1,COLUMN(F2582),4)))</f>
        <v>24500.000000000004</v>
      </c>
      <c r="K2582" s="18">
        <f t="shared" ca="1" si="768"/>
        <v>0</v>
      </c>
      <c r="L2582" s="18">
        <f t="shared" ca="1" si="778"/>
        <v>0</v>
      </c>
      <c r="M2582" s="18">
        <f t="shared" ca="1" si="762"/>
        <v>0</v>
      </c>
      <c r="N2582" s="34">
        <f t="shared" ca="1" si="769"/>
        <v>20779.097319559831</v>
      </c>
      <c r="P2582" s="18">
        <f t="shared" ca="1" si="763"/>
        <v>1131.1700555829918</v>
      </c>
      <c r="Q2582" s="47">
        <f ca="1">SUM(L$15:L2582)-SUM(M$15:M2582)</f>
        <v>0</v>
      </c>
      <c r="R2582" s="47" t="str">
        <f t="shared" ca="1" si="764"/>
        <v>M2585</v>
      </c>
      <c r="S2582" s="40">
        <f t="shared" ca="1" si="770"/>
        <v>0</v>
      </c>
      <c r="T2582" s="46">
        <f t="shared" ca="1" si="771"/>
        <v>20</v>
      </c>
      <c r="X2582" s="74">
        <f t="shared" ca="1" si="772"/>
        <v>1.1311700555829918</v>
      </c>
      <c r="Y2582" s="75">
        <f t="shared" ca="1" si="773"/>
        <v>1.1311700555829918</v>
      </c>
      <c r="Z2582" s="74">
        <f t="shared" ca="1" si="774"/>
        <v>3.0992807101458206</v>
      </c>
      <c r="AA2582" s="76">
        <f t="shared" ca="1" si="775"/>
        <v>1131.1700555829918</v>
      </c>
      <c r="AB2582" s="76">
        <f t="shared" ca="1" si="776"/>
        <v>3099.2807101458206</v>
      </c>
    </row>
    <row r="2583" spans="1:28" x14ac:dyDescent="0.25">
      <c r="A2583" s="2">
        <f t="shared" si="777"/>
        <v>19</v>
      </c>
      <c r="B2583" s="16">
        <f ca="1">VLOOKUP(A2583,PERIODS!$O$4:$P$33,2,FALSE)</f>
        <v>3.5000000000000003E-2</v>
      </c>
      <c r="C2583" s="15"/>
      <c r="D2583" s="18">
        <v>2569</v>
      </c>
      <c r="E2583" s="34">
        <f t="shared" ca="1" si="760"/>
        <v>20779.097319559831</v>
      </c>
      <c r="F2583" s="34">
        <f t="shared" ca="1" si="761"/>
        <v>3500.0000000000005</v>
      </c>
      <c r="G2583" s="69">
        <f t="shared" ca="1" si="765"/>
        <v>0</v>
      </c>
      <c r="H2583" s="34">
        <f t="shared" ca="1" si="766"/>
        <v>1260.1871724930563</v>
      </c>
      <c r="I2583" s="34">
        <f t="shared" ca="1" si="767"/>
        <v>4760.187172493057</v>
      </c>
      <c r="J2583" s="18">
        <f ca="1">SUM(INDIRECT(ADDRESS(ROW(F2583),COLUMN(F2583),4)):INDIRECT(ADDRESS(ROW(F2583)+N$5-1,COLUMN(F2583),4)))</f>
        <v>24500.000000000004</v>
      </c>
      <c r="K2583" s="18">
        <f t="shared" ca="1" si="768"/>
        <v>16350</v>
      </c>
      <c r="L2583" s="18">
        <f t="shared" ca="1" si="778"/>
        <v>16350</v>
      </c>
      <c r="M2583" s="18">
        <f t="shared" ca="1" si="762"/>
        <v>0</v>
      </c>
      <c r="N2583" s="34">
        <f t="shared" ca="1" si="769"/>
        <v>16018.910147066774</v>
      </c>
      <c r="P2583" s="18">
        <f t="shared" ca="1" si="763"/>
        <v>1260.1871724930563</v>
      </c>
      <c r="Q2583" s="47">
        <f ca="1">SUM(L$15:L2583)-SUM(M$15:M2583)</f>
        <v>16350</v>
      </c>
      <c r="R2583" s="47" t="str">
        <f t="shared" ca="1" si="764"/>
        <v>M2586</v>
      </c>
      <c r="S2583" s="40">
        <f t="shared" ca="1" si="770"/>
        <v>0</v>
      </c>
      <c r="T2583" s="46">
        <f t="shared" ca="1" si="771"/>
        <v>30</v>
      </c>
      <c r="X2583" s="74">
        <f t="shared" ca="1" si="772"/>
        <v>1.2601871724930562</v>
      </c>
      <c r="Y2583" s="75">
        <f t="shared" ca="1" si="773"/>
        <v>1.2601871724930562</v>
      </c>
      <c r="Z2583" s="74">
        <f t="shared" ca="1" si="774"/>
        <v>3.5260814110521004</v>
      </c>
      <c r="AA2583" s="76">
        <f t="shared" ca="1" si="775"/>
        <v>1260.1871724930563</v>
      </c>
      <c r="AB2583" s="76">
        <f t="shared" ca="1" si="776"/>
        <v>3526.0814110521005</v>
      </c>
    </row>
    <row r="2584" spans="1:28" x14ac:dyDescent="0.25">
      <c r="A2584" s="2">
        <f t="shared" si="777"/>
        <v>20</v>
      </c>
      <c r="B2584" s="16">
        <f ca="1">VLOOKUP(A2584,PERIODS!$O$4:$P$33,2,FALSE)</f>
        <v>3.5000000000000003E-2</v>
      </c>
      <c r="C2584" s="15"/>
      <c r="D2584" s="18">
        <v>2570</v>
      </c>
      <c r="E2584" s="34">
        <f t="shared" ca="1" si="760"/>
        <v>16018.910147066774</v>
      </c>
      <c r="F2584" s="34">
        <f t="shared" ca="1" si="761"/>
        <v>3500.0000000000005</v>
      </c>
      <c r="G2584" s="69">
        <f t="shared" ca="1" si="765"/>
        <v>0</v>
      </c>
      <c r="H2584" s="34">
        <f t="shared" ca="1" si="766"/>
        <v>804.69042121849714</v>
      </c>
      <c r="I2584" s="34">
        <f t="shared" ca="1" si="767"/>
        <v>4304.6904212184972</v>
      </c>
      <c r="J2584" s="18">
        <f ca="1">SUM(INDIRECT(ADDRESS(ROW(F2584),COLUMN(F2584),4)):INDIRECT(ADDRESS(ROW(F2584)+N$5-1,COLUMN(F2584),4)))</f>
        <v>24500.000000000004</v>
      </c>
      <c r="K2584" s="18">
        <f t="shared" ca="1" si="768"/>
        <v>16350</v>
      </c>
      <c r="L2584" s="18">
        <f t="shared" ca="1" si="778"/>
        <v>0</v>
      </c>
      <c r="M2584" s="18">
        <f t="shared" ca="1" si="762"/>
        <v>0</v>
      </c>
      <c r="N2584" s="34">
        <f t="shared" ca="1" si="769"/>
        <v>11714.219725848277</v>
      </c>
      <c r="P2584" s="18">
        <f t="shared" ca="1" si="763"/>
        <v>804.69042121849714</v>
      </c>
      <c r="Q2584" s="47">
        <f ca="1">SUM(L$15:L2584)-SUM(M$15:M2584)</f>
        <v>16350</v>
      </c>
      <c r="R2584" s="47" t="str">
        <f t="shared" ca="1" si="764"/>
        <v>M2587</v>
      </c>
      <c r="S2584" s="40">
        <f t="shared" ca="1" si="770"/>
        <v>0</v>
      </c>
      <c r="T2584" s="46">
        <f t="shared" ca="1" si="771"/>
        <v>74</v>
      </c>
      <c r="X2584" s="74">
        <f t="shared" ca="1" si="772"/>
        <v>0.8046904212184971</v>
      </c>
      <c r="Y2584" s="75">
        <f t="shared" ca="1" si="773"/>
        <v>0.8046904212184971</v>
      </c>
      <c r="Z2584" s="74">
        <f t="shared" ca="1" si="774"/>
        <v>2.2360041722136335</v>
      </c>
      <c r="AA2584" s="76">
        <f t="shared" ca="1" si="775"/>
        <v>804.69042121849714</v>
      </c>
      <c r="AB2584" s="76">
        <f t="shared" ca="1" si="776"/>
        <v>2236.0041722136334</v>
      </c>
    </row>
    <row r="2585" spans="1:28" x14ac:dyDescent="0.25">
      <c r="A2585" s="2">
        <f t="shared" si="777"/>
        <v>21</v>
      </c>
      <c r="B2585" s="16">
        <f ca="1">VLOOKUP(A2585,PERIODS!$O$4:$P$33,2,FALSE)</f>
        <v>3.5000000000000003E-2</v>
      </c>
      <c r="C2585" s="15"/>
      <c r="D2585" s="18">
        <v>2571</v>
      </c>
      <c r="E2585" s="34">
        <f t="shared" ca="1" si="760"/>
        <v>11714.219725848277</v>
      </c>
      <c r="F2585" s="34">
        <f t="shared" ca="1" si="761"/>
        <v>3500.0000000000005</v>
      </c>
      <c r="G2585" s="69">
        <f t="shared" ca="1" si="765"/>
        <v>0</v>
      </c>
      <c r="H2585" s="34">
        <f t="shared" ca="1" si="766"/>
        <v>-1525.3302785440851</v>
      </c>
      <c r="I2585" s="34">
        <f t="shared" ca="1" si="767"/>
        <v>1974.6697214559154</v>
      </c>
      <c r="J2585" s="18">
        <f ca="1">SUM(INDIRECT(ADDRESS(ROW(F2585),COLUMN(F2585),4)):INDIRECT(ADDRESS(ROW(F2585)+N$5-1,COLUMN(F2585),4)))</f>
        <v>24500.000000000004</v>
      </c>
      <c r="K2585" s="18">
        <f t="shared" ca="1" si="768"/>
        <v>16350</v>
      </c>
      <c r="L2585" s="18">
        <f t="shared" ca="1" si="778"/>
        <v>0</v>
      </c>
      <c r="M2585" s="18">
        <f t="shared" ca="1" si="762"/>
        <v>0</v>
      </c>
      <c r="N2585" s="34">
        <f t="shared" ca="1" si="769"/>
        <v>9739.5500043923621</v>
      </c>
      <c r="P2585" s="18">
        <f t="shared" ca="1" si="763"/>
        <v>1525.3302785440851</v>
      </c>
      <c r="Q2585" s="47">
        <f ca="1">SUM(L$15:L2585)-SUM(M$15:M2585)</f>
        <v>16350</v>
      </c>
      <c r="R2585" s="47" t="str">
        <f t="shared" ca="1" si="764"/>
        <v>M2588</v>
      </c>
      <c r="S2585" s="40">
        <f t="shared" ca="1" si="770"/>
        <v>0</v>
      </c>
      <c r="T2585" s="46">
        <f t="shared" ca="1" si="771"/>
        <v>34</v>
      </c>
      <c r="X2585" s="74">
        <f t="shared" ca="1" si="772"/>
        <v>-1.5253302785440852</v>
      </c>
      <c r="Y2585" s="75">
        <f t="shared" ca="1" si="773"/>
        <v>-1.5253302785440852</v>
      </c>
      <c r="Z2585" s="74">
        <f t="shared" ca="1" si="774"/>
        <v>0.21754919316758112</v>
      </c>
      <c r="AA2585" s="76">
        <f t="shared" ca="1" si="775"/>
        <v>-1525.3302785440851</v>
      </c>
      <c r="AB2585" s="76">
        <f t="shared" ca="1" si="776"/>
        <v>217.54919316758111</v>
      </c>
    </row>
    <row r="2586" spans="1:28" x14ac:dyDescent="0.25">
      <c r="A2586" s="2">
        <f t="shared" si="777"/>
        <v>22</v>
      </c>
      <c r="B2586" s="16">
        <f ca="1">VLOOKUP(A2586,PERIODS!$O$4:$P$33,2,FALSE)</f>
        <v>3.5000000000000003E-2</v>
      </c>
      <c r="C2586" s="15"/>
      <c r="D2586" s="18">
        <v>2572</v>
      </c>
      <c r="E2586" s="34">
        <f t="shared" ca="1" si="760"/>
        <v>9739.5500043923621</v>
      </c>
      <c r="F2586" s="34">
        <f t="shared" ca="1" si="761"/>
        <v>3500.0000000000005</v>
      </c>
      <c r="G2586" s="69">
        <f t="shared" ca="1" si="765"/>
        <v>0</v>
      </c>
      <c r="H2586" s="34">
        <f t="shared" ca="1" si="766"/>
        <v>-514.81766673212724</v>
      </c>
      <c r="I2586" s="34">
        <f t="shared" ca="1" si="767"/>
        <v>2985.1823332678732</v>
      </c>
      <c r="J2586" s="18">
        <f ca="1">SUM(INDIRECT(ADDRESS(ROW(F2586),COLUMN(F2586),4)):INDIRECT(ADDRESS(ROW(F2586)+N$5-1,COLUMN(F2586),4)))</f>
        <v>25000.000000000004</v>
      </c>
      <c r="K2586" s="18">
        <f t="shared" ca="1" si="768"/>
        <v>0</v>
      </c>
      <c r="L2586" s="18">
        <f t="shared" ca="1" si="778"/>
        <v>0</v>
      </c>
      <c r="M2586" s="18">
        <f t="shared" ca="1" si="762"/>
        <v>16350</v>
      </c>
      <c r="N2586" s="34">
        <f t="shared" ca="1" si="769"/>
        <v>23104.367671124488</v>
      </c>
      <c r="P2586" s="18">
        <f t="shared" ca="1" si="763"/>
        <v>514.81766673212724</v>
      </c>
      <c r="Q2586" s="47">
        <f ca="1">SUM(L$15:L2586)-SUM(M$15:M2586)</f>
        <v>0</v>
      </c>
      <c r="R2586" s="47" t="str">
        <f t="shared" ca="1" si="764"/>
        <v>M2589</v>
      </c>
      <c r="S2586" s="40">
        <f t="shared" ca="1" si="770"/>
        <v>0</v>
      </c>
      <c r="T2586" s="46">
        <f t="shared" ca="1" si="771"/>
        <v>23</v>
      </c>
      <c r="X2586" s="74">
        <f t="shared" ca="1" si="772"/>
        <v>-0.51481766673212725</v>
      </c>
      <c r="Y2586" s="75">
        <f t="shared" ca="1" si="773"/>
        <v>-0.51481766673212725</v>
      </c>
      <c r="Z2586" s="74">
        <f t="shared" ca="1" si="774"/>
        <v>0.5976095487868931</v>
      </c>
      <c r="AA2586" s="76">
        <f t="shared" ca="1" si="775"/>
        <v>-514.81766673212724</v>
      </c>
      <c r="AB2586" s="76">
        <f t="shared" ca="1" si="776"/>
        <v>597.60954878689313</v>
      </c>
    </row>
    <row r="2587" spans="1:28" x14ac:dyDescent="0.25">
      <c r="A2587" s="2">
        <f t="shared" si="777"/>
        <v>23</v>
      </c>
      <c r="B2587" s="16">
        <f ca="1">VLOOKUP(A2587,PERIODS!$O$4:$P$33,2,FALSE)</f>
        <v>3.5000000000000003E-2</v>
      </c>
      <c r="C2587" s="15"/>
      <c r="D2587" s="18">
        <v>2573</v>
      </c>
      <c r="E2587" s="34">
        <f t="shared" ca="1" si="760"/>
        <v>23104.367671124488</v>
      </c>
      <c r="F2587" s="34">
        <f t="shared" ca="1" si="761"/>
        <v>3500.0000000000005</v>
      </c>
      <c r="G2587" s="69">
        <f t="shared" ca="1" si="765"/>
        <v>0</v>
      </c>
      <c r="H2587" s="34">
        <f t="shared" ca="1" si="766"/>
        <v>870.4746142115572</v>
      </c>
      <c r="I2587" s="34">
        <f t="shared" ca="1" si="767"/>
        <v>4370.4746142115573</v>
      </c>
      <c r="J2587" s="18">
        <f ca="1">SUM(INDIRECT(ADDRESS(ROW(F2587),COLUMN(F2587),4)):INDIRECT(ADDRESS(ROW(F2587)+N$5-1,COLUMN(F2587),4)))</f>
        <v>25500.000000000004</v>
      </c>
      <c r="K2587" s="18">
        <f t="shared" ca="1" si="768"/>
        <v>16350</v>
      </c>
      <c r="L2587" s="18">
        <f t="shared" ca="1" si="778"/>
        <v>16350</v>
      </c>
      <c r="M2587" s="18">
        <f t="shared" ca="1" si="762"/>
        <v>0</v>
      </c>
      <c r="N2587" s="34">
        <f t="shared" ca="1" si="769"/>
        <v>18733.89305691293</v>
      </c>
      <c r="P2587" s="18">
        <f t="shared" ca="1" si="763"/>
        <v>870.4746142115572</v>
      </c>
      <c r="Q2587" s="47">
        <f ca="1">SUM(L$15:L2587)-SUM(M$15:M2587)</f>
        <v>16350</v>
      </c>
      <c r="R2587" s="47" t="str">
        <f t="shared" ca="1" si="764"/>
        <v>M2590</v>
      </c>
      <c r="S2587" s="40">
        <f t="shared" ca="1" si="770"/>
        <v>0</v>
      </c>
      <c r="T2587" s="46">
        <f t="shared" ca="1" si="771"/>
        <v>76</v>
      </c>
      <c r="X2587" s="74">
        <f t="shared" ca="1" si="772"/>
        <v>0.87047461421155725</v>
      </c>
      <c r="Y2587" s="75">
        <f t="shared" ca="1" si="773"/>
        <v>0.87047461421155725</v>
      </c>
      <c r="Z2587" s="74">
        <f t="shared" ca="1" si="774"/>
        <v>2.3880439842157739</v>
      </c>
      <c r="AA2587" s="76">
        <f t="shared" ca="1" si="775"/>
        <v>870.4746142115572</v>
      </c>
      <c r="AB2587" s="76">
        <f t="shared" ca="1" si="776"/>
        <v>2388.0439842157739</v>
      </c>
    </row>
    <row r="2588" spans="1:28" x14ac:dyDescent="0.25">
      <c r="A2588" s="2">
        <f t="shared" si="777"/>
        <v>24</v>
      </c>
      <c r="B2588" s="16">
        <f ca="1">VLOOKUP(A2588,PERIODS!$O$4:$P$33,2,FALSE)</f>
        <v>3.5000000000000003E-2</v>
      </c>
      <c r="C2588" s="15"/>
      <c r="D2588" s="18">
        <v>2574</v>
      </c>
      <c r="E2588" s="34">
        <f t="shared" ca="1" si="760"/>
        <v>18733.89305691293</v>
      </c>
      <c r="F2588" s="34">
        <f t="shared" ca="1" si="761"/>
        <v>3500.0000000000005</v>
      </c>
      <c r="G2588" s="69">
        <f t="shared" ca="1" si="765"/>
        <v>0</v>
      </c>
      <c r="H2588" s="34">
        <f t="shared" ca="1" si="766"/>
        <v>-2266.2029729718383</v>
      </c>
      <c r="I2588" s="34">
        <f t="shared" ca="1" si="767"/>
        <v>1233.7970270281621</v>
      </c>
      <c r="J2588" s="18">
        <f ca="1">SUM(INDIRECT(ADDRESS(ROW(F2588),COLUMN(F2588),4)):INDIRECT(ADDRESS(ROW(F2588)+N$5-1,COLUMN(F2588),4)))</f>
        <v>26000</v>
      </c>
      <c r="K2588" s="18">
        <f t="shared" ca="1" si="768"/>
        <v>16350</v>
      </c>
      <c r="L2588" s="18">
        <f t="shared" ca="1" si="778"/>
        <v>0</v>
      </c>
      <c r="M2588" s="18">
        <f t="shared" ca="1" si="762"/>
        <v>0</v>
      </c>
      <c r="N2588" s="34">
        <f t="shared" ca="1" si="769"/>
        <v>17500.096029884768</v>
      </c>
      <c r="P2588" s="18">
        <f t="shared" ca="1" si="763"/>
        <v>2266.2029729718383</v>
      </c>
      <c r="Q2588" s="47">
        <f ca="1">SUM(L$15:L2588)-SUM(M$15:M2588)</f>
        <v>16350</v>
      </c>
      <c r="R2588" s="47" t="str">
        <f t="shared" ca="1" si="764"/>
        <v>M2591</v>
      </c>
      <c r="S2588" s="40">
        <f t="shared" ca="1" si="770"/>
        <v>0</v>
      </c>
      <c r="T2588" s="46">
        <f t="shared" ca="1" si="771"/>
        <v>76</v>
      </c>
      <c r="X2588" s="74">
        <f t="shared" ca="1" si="772"/>
        <v>-2.2662029729718385</v>
      </c>
      <c r="Y2588" s="75">
        <f t="shared" ca="1" si="773"/>
        <v>-2.2662029729718385</v>
      </c>
      <c r="Z2588" s="74">
        <f t="shared" ca="1" si="774"/>
        <v>0.10370520491396676</v>
      </c>
      <c r="AA2588" s="76">
        <f t="shared" ca="1" si="775"/>
        <v>-2266.2029729718383</v>
      </c>
      <c r="AB2588" s="76">
        <f t="shared" ca="1" si="776"/>
        <v>103.70520491396675</v>
      </c>
    </row>
    <row r="2589" spans="1:28" x14ac:dyDescent="0.25">
      <c r="A2589" s="2">
        <f t="shared" si="777"/>
        <v>25</v>
      </c>
      <c r="B2589" s="16">
        <f ca="1">VLOOKUP(A2589,PERIODS!$O$4:$P$33,2,FALSE)</f>
        <v>3.5000000000000003E-2</v>
      </c>
      <c r="C2589" s="15"/>
      <c r="D2589" s="18">
        <v>2575</v>
      </c>
      <c r="E2589" s="34">
        <f t="shared" ca="1" si="760"/>
        <v>17500.096029884768</v>
      </c>
      <c r="F2589" s="34">
        <f t="shared" ca="1" si="761"/>
        <v>3500.0000000000005</v>
      </c>
      <c r="G2589" s="69">
        <f t="shared" ca="1" si="765"/>
        <v>0</v>
      </c>
      <c r="H2589" s="34">
        <f t="shared" ca="1" si="766"/>
        <v>892.87925521948273</v>
      </c>
      <c r="I2589" s="34">
        <f t="shared" ca="1" si="767"/>
        <v>4392.8792552194827</v>
      </c>
      <c r="J2589" s="18">
        <f ca="1">SUM(INDIRECT(ADDRESS(ROW(F2589),COLUMN(F2589),4)):INDIRECT(ADDRESS(ROW(F2589)+N$5-1,COLUMN(F2589),4)))</f>
        <v>24900</v>
      </c>
      <c r="K2589" s="18">
        <f t="shared" ca="1" si="768"/>
        <v>16350</v>
      </c>
      <c r="L2589" s="18">
        <f t="shared" ca="1" si="778"/>
        <v>0</v>
      </c>
      <c r="M2589" s="18">
        <f t="shared" ca="1" si="762"/>
        <v>0</v>
      </c>
      <c r="N2589" s="34">
        <f t="shared" ca="1" si="769"/>
        <v>13107.216774665285</v>
      </c>
      <c r="P2589" s="18">
        <f t="shared" ca="1" si="763"/>
        <v>892.87925521948273</v>
      </c>
      <c r="Q2589" s="47">
        <f ca="1">SUM(L$15:L2589)-SUM(M$15:M2589)</f>
        <v>16350</v>
      </c>
      <c r="R2589" s="47" t="str">
        <f t="shared" ca="1" si="764"/>
        <v>M2592</v>
      </c>
      <c r="S2589" s="40">
        <f t="shared" ca="1" si="770"/>
        <v>0</v>
      </c>
      <c r="T2589" s="46">
        <f t="shared" ca="1" si="771"/>
        <v>32</v>
      </c>
      <c r="X2589" s="74">
        <f t="shared" ca="1" si="772"/>
        <v>0.89287925521948275</v>
      </c>
      <c r="Y2589" s="75">
        <f t="shared" ca="1" si="773"/>
        <v>0.89287925521948275</v>
      </c>
      <c r="Z2589" s="74">
        <f t="shared" ca="1" si="774"/>
        <v>2.4421511144900268</v>
      </c>
      <c r="AA2589" s="76">
        <f t="shared" ca="1" si="775"/>
        <v>892.87925521948273</v>
      </c>
      <c r="AB2589" s="76">
        <f t="shared" ca="1" si="776"/>
        <v>2442.1511144900269</v>
      </c>
    </row>
    <row r="2590" spans="1:28" x14ac:dyDescent="0.25">
      <c r="A2590" s="2">
        <f t="shared" si="777"/>
        <v>26</v>
      </c>
      <c r="B2590" s="16">
        <f ca="1">VLOOKUP(A2590,PERIODS!$O$4:$P$33,2,FALSE)</f>
        <v>3.5000000000000003E-2</v>
      </c>
      <c r="C2590" s="15"/>
      <c r="D2590" s="18">
        <v>2576</v>
      </c>
      <c r="E2590" s="34">
        <f t="shared" ca="1" si="760"/>
        <v>13107.216774665285</v>
      </c>
      <c r="F2590" s="34">
        <f t="shared" ca="1" si="761"/>
        <v>3500.0000000000005</v>
      </c>
      <c r="G2590" s="69">
        <f t="shared" ca="1" si="765"/>
        <v>0</v>
      </c>
      <c r="H2590" s="34">
        <f t="shared" ca="1" si="766"/>
        <v>963.40864737963739</v>
      </c>
      <c r="I2590" s="34">
        <f t="shared" ca="1" si="767"/>
        <v>4463.4086473796378</v>
      </c>
      <c r="J2590" s="18">
        <f ca="1">SUM(INDIRECT(ADDRESS(ROW(F2590),COLUMN(F2590),4)):INDIRECT(ADDRESS(ROW(F2590)+N$5-1,COLUMN(F2590),4)))</f>
        <v>23900</v>
      </c>
      <c r="K2590" s="18">
        <f t="shared" ca="1" si="768"/>
        <v>0</v>
      </c>
      <c r="L2590" s="18">
        <f t="shared" ca="1" si="778"/>
        <v>0</v>
      </c>
      <c r="M2590" s="18">
        <f t="shared" ca="1" si="762"/>
        <v>16350</v>
      </c>
      <c r="N2590" s="34">
        <f t="shared" ca="1" si="769"/>
        <v>24993.808127285647</v>
      </c>
      <c r="P2590" s="18">
        <f t="shared" ca="1" si="763"/>
        <v>963.40864737963739</v>
      </c>
      <c r="Q2590" s="47">
        <f ca="1">SUM(L$15:L2590)-SUM(M$15:M2590)</f>
        <v>0</v>
      </c>
      <c r="R2590" s="47" t="str">
        <f t="shared" ca="1" si="764"/>
        <v>M2593</v>
      </c>
      <c r="S2590" s="40">
        <f t="shared" ca="1" si="770"/>
        <v>0</v>
      </c>
      <c r="T2590" s="46">
        <f t="shared" ca="1" si="771"/>
        <v>94</v>
      </c>
      <c r="X2590" s="74">
        <f t="shared" ca="1" si="772"/>
        <v>0.96340864737963738</v>
      </c>
      <c r="Y2590" s="75">
        <f t="shared" ca="1" si="773"/>
        <v>0.96340864737963738</v>
      </c>
      <c r="Z2590" s="74">
        <f t="shared" ca="1" si="774"/>
        <v>2.6206140155075719</v>
      </c>
      <c r="AA2590" s="76">
        <f t="shared" ca="1" si="775"/>
        <v>963.40864737963739</v>
      </c>
      <c r="AB2590" s="76">
        <f t="shared" ca="1" si="776"/>
        <v>2620.6140155075718</v>
      </c>
    </row>
    <row r="2591" spans="1:28" x14ac:dyDescent="0.25">
      <c r="A2591" s="2">
        <f t="shared" si="777"/>
        <v>27</v>
      </c>
      <c r="B2591" s="16">
        <f ca="1">VLOOKUP(A2591,PERIODS!$O$4:$P$33,2,FALSE)</f>
        <v>3.5000000000000003E-2</v>
      </c>
      <c r="C2591" s="15"/>
      <c r="D2591" s="18">
        <v>2577</v>
      </c>
      <c r="E2591" s="34">
        <f t="shared" ca="1" si="760"/>
        <v>24993.808127285647</v>
      </c>
      <c r="F2591" s="34">
        <f t="shared" ca="1" si="761"/>
        <v>3500.0000000000005</v>
      </c>
      <c r="G2591" s="69">
        <f t="shared" ca="1" si="765"/>
        <v>0</v>
      </c>
      <c r="H2591" s="34">
        <f t="shared" ca="1" si="766"/>
        <v>133.1343868548324</v>
      </c>
      <c r="I2591" s="34">
        <f t="shared" ca="1" si="767"/>
        <v>3633.1343868548329</v>
      </c>
      <c r="J2591" s="18">
        <f ca="1">SUM(INDIRECT(ADDRESS(ROW(F2591),COLUMN(F2591),4)):INDIRECT(ADDRESS(ROW(F2591)+N$5-1,COLUMN(F2591),4)))</f>
        <v>22900</v>
      </c>
      <c r="K2591" s="18">
        <f t="shared" ca="1" si="768"/>
        <v>0</v>
      </c>
      <c r="L2591" s="18">
        <f t="shared" ca="1" si="778"/>
        <v>0</v>
      </c>
      <c r="M2591" s="18">
        <f t="shared" ca="1" si="762"/>
        <v>0</v>
      </c>
      <c r="N2591" s="34">
        <f t="shared" ca="1" si="769"/>
        <v>21360.673740430815</v>
      </c>
      <c r="P2591" s="18">
        <f t="shared" ca="1" si="763"/>
        <v>133.1343868548324</v>
      </c>
      <c r="Q2591" s="47">
        <f ca="1">SUM(L$15:L2591)-SUM(M$15:M2591)</f>
        <v>0</v>
      </c>
      <c r="R2591" s="47" t="str">
        <f t="shared" ca="1" si="764"/>
        <v>M2594</v>
      </c>
      <c r="S2591" s="40">
        <f t="shared" ca="1" si="770"/>
        <v>0</v>
      </c>
      <c r="T2591" s="46">
        <f t="shared" ca="1" si="771"/>
        <v>6</v>
      </c>
      <c r="X2591" s="74">
        <f t="shared" ca="1" si="772"/>
        <v>0.13313438685483239</v>
      </c>
      <c r="Y2591" s="75">
        <f t="shared" ca="1" si="773"/>
        <v>0.13313438685483239</v>
      </c>
      <c r="Z2591" s="74">
        <f t="shared" ca="1" si="774"/>
        <v>1.1424035120304827</v>
      </c>
      <c r="AA2591" s="76">
        <f t="shared" ca="1" si="775"/>
        <v>133.1343868548324</v>
      </c>
      <c r="AB2591" s="76">
        <f t="shared" ca="1" si="776"/>
        <v>1142.4035120304827</v>
      </c>
    </row>
    <row r="2592" spans="1:28" x14ac:dyDescent="0.25">
      <c r="A2592" s="2">
        <f t="shared" si="777"/>
        <v>28</v>
      </c>
      <c r="B2592" s="16">
        <f ca="1">VLOOKUP(A2592,PERIODS!$O$4:$P$33,2,FALSE)</f>
        <v>0.04</v>
      </c>
      <c r="C2592" s="15"/>
      <c r="D2592" s="18">
        <v>2578</v>
      </c>
      <c r="E2592" s="34">
        <f t="shared" ca="1" si="760"/>
        <v>21360.673740430815</v>
      </c>
      <c r="F2592" s="34">
        <f t="shared" ca="1" si="761"/>
        <v>4000</v>
      </c>
      <c r="G2592" s="69">
        <f t="shared" ca="1" si="765"/>
        <v>0</v>
      </c>
      <c r="H2592" s="34">
        <f t="shared" ca="1" si="766"/>
        <v>-97.613347768038437</v>
      </c>
      <c r="I2592" s="34">
        <f t="shared" ca="1" si="767"/>
        <v>3902.3866522319618</v>
      </c>
      <c r="J2592" s="18">
        <f ca="1">SUM(INDIRECT(ADDRESS(ROW(F2592),COLUMN(F2592),4)):INDIRECT(ADDRESS(ROW(F2592)+N$5-1,COLUMN(F2592),4)))</f>
        <v>21900</v>
      </c>
      <c r="K2592" s="18">
        <f t="shared" ca="1" si="768"/>
        <v>16350</v>
      </c>
      <c r="L2592" s="18">
        <f t="shared" ca="1" si="778"/>
        <v>16350</v>
      </c>
      <c r="M2592" s="18">
        <f t="shared" ca="1" si="762"/>
        <v>0</v>
      </c>
      <c r="N2592" s="34">
        <f t="shared" ca="1" si="769"/>
        <v>17458.287088198853</v>
      </c>
      <c r="P2592" s="18">
        <f t="shared" ca="1" si="763"/>
        <v>97.613347768038437</v>
      </c>
      <c r="Q2592" s="47">
        <f ca="1">SUM(L$15:L2592)-SUM(M$15:M2592)</f>
        <v>16350</v>
      </c>
      <c r="R2592" s="47" t="str">
        <f t="shared" ca="1" si="764"/>
        <v>M2595</v>
      </c>
      <c r="S2592" s="40">
        <f t="shared" ca="1" si="770"/>
        <v>0</v>
      </c>
      <c r="T2592" s="46">
        <f t="shared" ca="1" si="771"/>
        <v>24</v>
      </c>
      <c r="X2592" s="74">
        <f t="shared" ca="1" si="772"/>
        <v>-9.7613347768038441E-2</v>
      </c>
      <c r="Y2592" s="75">
        <f t="shared" ca="1" si="773"/>
        <v>-9.7613347768038441E-2</v>
      </c>
      <c r="Z2592" s="74">
        <f t="shared" ca="1" si="774"/>
        <v>0.90699952935688066</v>
      </c>
      <c r="AA2592" s="76">
        <f t="shared" ca="1" si="775"/>
        <v>-97.613347768038437</v>
      </c>
      <c r="AB2592" s="76">
        <f t="shared" ca="1" si="776"/>
        <v>906.99952935688066</v>
      </c>
    </row>
    <row r="2593" spans="1:28" x14ac:dyDescent="0.25">
      <c r="A2593" s="2">
        <f t="shared" si="777"/>
        <v>29</v>
      </c>
      <c r="B2593" s="16">
        <f ca="1">VLOOKUP(A2593,PERIODS!$O$4:$P$33,2,FALSE)</f>
        <v>0.04</v>
      </c>
      <c r="C2593" s="15"/>
      <c r="D2593" s="18">
        <v>2579</v>
      </c>
      <c r="E2593" s="34">
        <f t="shared" ca="1" si="760"/>
        <v>17458.287088198853</v>
      </c>
      <c r="F2593" s="34">
        <f t="shared" ca="1" si="761"/>
        <v>4000</v>
      </c>
      <c r="G2593" s="69">
        <f t="shared" ca="1" si="765"/>
        <v>0</v>
      </c>
      <c r="H2593" s="34">
        <f t="shared" ca="1" si="766"/>
        <v>197.56902434153565</v>
      </c>
      <c r="I2593" s="34">
        <f t="shared" ca="1" si="767"/>
        <v>4197.5690243415356</v>
      </c>
      <c r="J2593" s="18">
        <f ca="1">SUM(INDIRECT(ADDRESS(ROW(F2593),COLUMN(F2593),4)):INDIRECT(ADDRESS(ROW(F2593)+N$5-1,COLUMN(F2593),4)))</f>
        <v>21200</v>
      </c>
      <c r="K2593" s="18">
        <f t="shared" ca="1" si="768"/>
        <v>16350</v>
      </c>
      <c r="L2593" s="18">
        <f t="shared" ca="1" si="778"/>
        <v>0</v>
      </c>
      <c r="M2593" s="18">
        <f t="shared" ca="1" si="762"/>
        <v>0</v>
      </c>
      <c r="N2593" s="34">
        <f t="shared" ca="1" si="769"/>
        <v>13260.718063857317</v>
      </c>
      <c r="P2593" s="18">
        <f t="shared" ca="1" si="763"/>
        <v>197.56902434153565</v>
      </c>
      <c r="Q2593" s="47">
        <f ca="1">SUM(L$15:L2593)-SUM(M$15:M2593)</f>
        <v>16350</v>
      </c>
      <c r="R2593" s="47" t="str">
        <f t="shared" ca="1" si="764"/>
        <v>M2596</v>
      </c>
      <c r="S2593" s="40">
        <f t="shared" ca="1" si="770"/>
        <v>0</v>
      </c>
      <c r="T2593" s="46">
        <f t="shared" ca="1" si="771"/>
        <v>94</v>
      </c>
      <c r="X2593" s="74">
        <f t="shared" ca="1" si="772"/>
        <v>0.19756902434153564</v>
      </c>
      <c r="Y2593" s="75">
        <f t="shared" ca="1" si="773"/>
        <v>0.19756902434153564</v>
      </c>
      <c r="Z2593" s="74">
        <f t="shared" ca="1" si="774"/>
        <v>1.2184371638901097</v>
      </c>
      <c r="AA2593" s="76">
        <f t="shared" ca="1" si="775"/>
        <v>197.56902434153565</v>
      </c>
      <c r="AB2593" s="76">
        <f t="shared" ca="1" si="776"/>
        <v>1218.4371638901098</v>
      </c>
    </row>
    <row r="2594" spans="1:28" x14ac:dyDescent="0.25">
      <c r="A2594" s="2">
        <f t="shared" si="777"/>
        <v>30</v>
      </c>
      <c r="B2594" s="16">
        <f ca="1">VLOOKUP(A2594,PERIODS!$O$4:$P$33,2,FALSE)</f>
        <v>0.04</v>
      </c>
      <c r="C2594" s="15"/>
      <c r="D2594" s="18">
        <v>2580</v>
      </c>
      <c r="E2594" s="34">
        <f t="shared" ref="E2594:E2657" ca="1" si="779">N2593</f>
        <v>13260.718063857317</v>
      </c>
      <c r="F2594" s="34">
        <f t="shared" ca="1" si="761"/>
        <v>4000</v>
      </c>
      <c r="G2594" s="69">
        <f t="shared" ca="1" si="765"/>
        <v>0</v>
      </c>
      <c r="H2594" s="34">
        <f t="shared" ca="1" si="766"/>
        <v>-1021.182487169698</v>
      </c>
      <c r="I2594" s="34">
        <f t="shared" ca="1" si="767"/>
        <v>2978.8175128303019</v>
      </c>
      <c r="J2594" s="18">
        <f ca="1">SUM(INDIRECT(ADDRESS(ROW(F2594),COLUMN(F2594),4)):INDIRECT(ADDRESS(ROW(F2594)+N$5-1,COLUMN(F2594),4)))</f>
        <v>20500</v>
      </c>
      <c r="K2594" s="18">
        <f t="shared" ca="1" si="768"/>
        <v>16350</v>
      </c>
      <c r="L2594" s="18">
        <f t="shared" ca="1" si="778"/>
        <v>0</v>
      </c>
      <c r="M2594" s="18">
        <f t="shared" ca="1" si="762"/>
        <v>0</v>
      </c>
      <c r="N2594" s="34">
        <f t="shared" ca="1" si="769"/>
        <v>10281.900551027014</v>
      </c>
      <c r="P2594" s="18">
        <f t="shared" ca="1" si="763"/>
        <v>1021.182487169698</v>
      </c>
      <c r="Q2594" s="47">
        <f ca="1">SUM(L$15:L2594)-SUM(M$15:M2594)</f>
        <v>16350</v>
      </c>
      <c r="R2594" s="47" t="str">
        <f t="shared" ca="1" si="764"/>
        <v>M2597</v>
      </c>
      <c r="S2594" s="40">
        <f t="shared" ca="1" si="770"/>
        <v>0</v>
      </c>
      <c r="T2594" s="46">
        <f t="shared" ca="1" si="771"/>
        <v>86</v>
      </c>
      <c r="X2594" s="74">
        <f t="shared" ca="1" si="772"/>
        <v>-1.0211824871696979</v>
      </c>
      <c r="Y2594" s="75">
        <f t="shared" ca="1" si="773"/>
        <v>-1.0211824871696979</v>
      </c>
      <c r="Z2594" s="74">
        <f t="shared" ca="1" si="774"/>
        <v>0.36016879328913287</v>
      </c>
      <c r="AA2594" s="76">
        <f t="shared" ca="1" si="775"/>
        <v>-1021.182487169698</v>
      </c>
      <c r="AB2594" s="76">
        <f t="shared" ca="1" si="776"/>
        <v>360.16879328913285</v>
      </c>
    </row>
    <row r="2595" spans="1:28" x14ac:dyDescent="0.25">
      <c r="A2595" s="2">
        <f t="shared" si="777"/>
        <v>1</v>
      </c>
      <c r="B2595" s="16">
        <f ca="1">VLOOKUP(A2595,PERIODS!$O$4:$P$33,2,FALSE)</f>
        <v>2.4E-2</v>
      </c>
      <c r="C2595" s="15"/>
      <c r="D2595" s="18">
        <v>2581</v>
      </c>
      <c r="E2595" s="34">
        <f t="shared" ca="1" si="779"/>
        <v>10281.900551027014</v>
      </c>
      <c r="F2595" s="34">
        <f t="shared" ca="1" si="761"/>
        <v>2400</v>
      </c>
      <c r="G2595" s="69">
        <f t="shared" ca="1" si="765"/>
        <v>0</v>
      </c>
      <c r="H2595" s="34">
        <f t="shared" ca="1" si="766"/>
        <v>177.23674792866794</v>
      </c>
      <c r="I2595" s="34">
        <f t="shared" ca="1" si="767"/>
        <v>2577.2367479286681</v>
      </c>
      <c r="J2595" s="18">
        <f ca="1">SUM(INDIRECT(ADDRESS(ROW(F2595),COLUMN(F2595),4)):INDIRECT(ADDRESS(ROW(F2595)+N$5-1,COLUMN(F2595),4)))</f>
        <v>19800</v>
      </c>
      <c r="K2595" s="18">
        <f t="shared" ca="1" si="768"/>
        <v>0</v>
      </c>
      <c r="L2595" s="18">
        <f t="shared" ca="1" si="778"/>
        <v>0</v>
      </c>
      <c r="M2595" s="18">
        <f t="shared" ca="1" si="762"/>
        <v>16350</v>
      </c>
      <c r="N2595" s="34">
        <f t="shared" ca="1" si="769"/>
        <v>24054.663803098345</v>
      </c>
      <c r="P2595" s="18">
        <f t="shared" ca="1" si="763"/>
        <v>177.23674792866794</v>
      </c>
      <c r="Q2595" s="47">
        <f ca="1">SUM(L$15:L2595)-SUM(M$15:M2595)</f>
        <v>0</v>
      </c>
      <c r="R2595" s="47" t="str">
        <f t="shared" ca="1" si="764"/>
        <v>M2598</v>
      </c>
      <c r="S2595" s="40">
        <f t="shared" ca="1" si="770"/>
        <v>0</v>
      </c>
      <c r="T2595" s="46">
        <f t="shared" ca="1" si="771"/>
        <v>64</v>
      </c>
      <c r="X2595" s="74">
        <f t="shared" ca="1" si="772"/>
        <v>0.17723674792866795</v>
      </c>
      <c r="Y2595" s="75">
        <f t="shared" ca="1" si="773"/>
        <v>0.17723674792866795</v>
      </c>
      <c r="Z2595" s="74">
        <f t="shared" ca="1" si="774"/>
        <v>1.193913716269932</v>
      </c>
      <c r="AA2595" s="76">
        <f t="shared" ca="1" si="775"/>
        <v>177.23674792866794</v>
      </c>
      <c r="AB2595" s="76">
        <f t="shared" ca="1" si="776"/>
        <v>1193.9137162699321</v>
      </c>
    </row>
    <row r="2596" spans="1:28" x14ac:dyDescent="0.25">
      <c r="A2596" s="2">
        <f t="shared" si="777"/>
        <v>2</v>
      </c>
      <c r="B2596" s="16">
        <f ca="1">VLOOKUP(A2596,PERIODS!$O$4:$P$33,2,FALSE)</f>
        <v>2.5000000000000001E-2</v>
      </c>
      <c r="C2596" s="15"/>
      <c r="D2596" s="18">
        <v>2582</v>
      </c>
      <c r="E2596" s="34">
        <f t="shared" ca="1" si="779"/>
        <v>24054.663803098345</v>
      </c>
      <c r="F2596" s="34">
        <f t="shared" ca="1" si="761"/>
        <v>2500</v>
      </c>
      <c r="G2596" s="69">
        <f t="shared" ca="1" si="765"/>
        <v>0</v>
      </c>
      <c r="H2596" s="34">
        <f t="shared" ca="1" si="766"/>
        <v>-482.48812781740253</v>
      </c>
      <c r="I2596" s="34">
        <f t="shared" ca="1" si="767"/>
        <v>2017.5118721825975</v>
      </c>
      <c r="J2596" s="18">
        <f ca="1">SUM(INDIRECT(ADDRESS(ROW(F2596),COLUMN(F2596),4)):INDIRECT(ADDRESS(ROW(F2596)+N$5-1,COLUMN(F2596),4)))</f>
        <v>20700</v>
      </c>
      <c r="K2596" s="18">
        <f t="shared" ca="1" si="768"/>
        <v>0</v>
      </c>
      <c r="L2596" s="18">
        <f t="shared" ca="1" si="778"/>
        <v>0</v>
      </c>
      <c r="M2596" s="18">
        <f t="shared" ca="1" si="762"/>
        <v>0</v>
      </c>
      <c r="N2596" s="34">
        <f t="shared" ca="1" si="769"/>
        <v>22037.151930915748</v>
      </c>
      <c r="P2596" s="18">
        <f t="shared" ca="1" si="763"/>
        <v>482.48812781740253</v>
      </c>
      <c r="Q2596" s="47">
        <f ca="1">SUM(L$15:L2596)-SUM(M$15:M2596)</f>
        <v>0</v>
      </c>
      <c r="R2596" s="47" t="str">
        <f t="shared" ca="1" si="764"/>
        <v>M2599</v>
      </c>
      <c r="S2596" s="40">
        <f t="shared" ca="1" si="770"/>
        <v>0</v>
      </c>
      <c r="T2596" s="46">
        <f t="shared" ca="1" si="771"/>
        <v>25</v>
      </c>
      <c r="X2596" s="74">
        <f t="shared" ca="1" si="772"/>
        <v>-0.48248812781740252</v>
      </c>
      <c r="Y2596" s="75">
        <f t="shared" ca="1" si="773"/>
        <v>-0.48248812781740252</v>
      </c>
      <c r="Z2596" s="74">
        <f t="shared" ca="1" si="774"/>
        <v>0.6172456934243965</v>
      </c>
      <c r="AA2596" s="76">
        <f t="shared" ca="1" si="775"/>
        <v>-482.48812781740253</v>
      </c>
      <c r="AB2596" s="76">
        <f t="shared" ca="1" si="776"/>
        <v>617.24569342439645</v>
      </c>
    </row>
    <row r="2597" spans="1:28" x14ac:dyDescent="0.25">
      <c r="A2597" s="2">
        <f t="shared" si="777"/>
        <v>3</v>
      </c>
      <c r="B2597" s="16">
        <f ca="1">VLOOKUP(A2597,PERIODS!$O$4:$P$33,2,FALSE)</f>
        <v>2.5000000000000001E-2</v>
      </c>
      <c r="C2597" s="15"/>
      <c r="D2597" s="18">
        <v>2583</v>
      </c>
      <c r="E2597" s="34">
        <f t="shared" ca="1" si="779"/>
        <v>22037.151930915748</v>
      </c>
      <c r="F2597" s="34">
        <f t="shared" ca="1" si="761"/>
        <v>2500</v>
      </c>
      <c r="G2597" s="69">
        <f t="shared" ca="1" si="765"/>
        <v>0</v>
      </c>
      <c r="H2597" s="34">
        <f t="shared" ca="1" si="766"/>
        <v>364.11919021430327</v>
      </c>
      <c r="I2597" s="34">
        <f t="shared" ca="1" si="767"/>
        <v>2864.1191902143032</v>
      </c>
      <c r="J2597" s="18">
        <f ca="1">SUM(INDIRECT(ADDRESS(ROW(F2597),COLUMN(F2597),4)):INDIRECT(ADDRESS(ROW(F2597)+N$5-1,COLUMN(F2597),4)))</f>
        <v>21500</v>
      </c>
      <c r="K2597" s="18">
        <f t="shared" ca="1" si="768"/>
        <v>0</v>
      </c>
      <c r="L2597" s="18">
        <f t="shared" ca="1" si="778"/>
        <v>0</v>
      </c>
      <c r="M2597" s="18">
        <f t="shared" ca="1" si="762"/>
        <v>0</v>
      </c>
      <c r="N2597" s="34">
        <f t="shared" ca="1" si="769"/>
        <v>19173.032740701445</v>
      </c>
      <c r="P2597" s="18">
        <f t="shared" ca="1" si="763"/>
        <v>364.11919021430327</v>
      </c>
      <c r="Q2597" s="47">
        <f ca="1">SUM(L$15:L2597)-SUM(M$15:M2597)</f>
        <v>0</v>
      </c>
      <c r="R2597" s="47" t="str">
        <f t="shared" ca="1" si="764"/>
        <v>M2600</v>
      </c>
      <c r="S2597" s="40">
        <f t="shared" ca="1" si="770"/>
        <v>0</v>
      </c>
      <c r="T2597" s="46">
        <f t="shared" ca="1" si="771"/>
        <v>47</v>
      </c>
      <c r="X2597" s="74">
        <f t="shared" ca="1" si="772"/>
        <v>0.36411919021430328</v>
      </c>
      <c r="Y2597" s="75">
        <f t="shared" ca="1" si="773"/>
        <v>0.36411919021430328</v>
      </c>
      <c r="Z2597" s="74">
        <f t="shared" ca="1" si="774"/>
        <v>1.4392457479444014</v>
      </c>
      <c r="AA2597" s="76">
        <f t="shared" ca="1" si="775"/>
        <v>364.11919021430327</v>
      </c>
      <c r="AB2597" s="76">
        <f t="shared" ca="1" si="776"/>
        <v>1439.2457479444015</v>
      </c>
    </row>
    <row r="2598" spans="1:28" x14ac:dyDescent="0.25">
      <c r="A2598" s="2">
        <f t="shared" si="777"/>
        <v>4</v>
      </c>
      <c r="B2598" s="16">
        <f ca="1">VLOOKUP(A2598,PERIODS!$O$4:$P$33,2,FALSE)</f>
        <v>2.5000000000000001E-2</v>
      </c>
      <c r="C2598" s="15"/>
      <c r="D2598" s="18">
        <v>2584</v>
      </c>
      <c r="E2598" s="34">
        <f t="shared" ca="1" si="779"/>
        <v>19173.032740701445</v>
      </c>
      <c r="F2598" s="34">
        <f t="shared" ca="1" si="761"/>
        <v>2500</v>
      </c>
      <c r="G2598" s="69">
        <f t="shared" ca="1" si="765"/>
        <v>0</v>
      </c>
      <c r="H2598" s="34">
        <f t="shared" ca="1" si="766"/>
        <v>-862.64369670334509</v>
      </c>
      <c r="I2598" s="34">
        <f t="shared" ca="1" si="767"/>
        <v>1637.3563032966549</v>
      </c>
      <c r="J2598" s="18">
        <f ca="1">SUM(INDIRECT(ADDRESS(ROW(F2598),COLUMN(F2598),4)):INDIRECT(ADDRESS(ROW(F2598)+N$5-1,COLUMN(F2598),4)))</f>
        <v>22300</v>
      </c>
      <c r="K2598" s="18">
        <f t="shared" ca="1" si="768"/>
        <v>16350</v>
      </c>
      <c r="L2598" s="18">
        <f t="shared" ca="1" si="778"/>
        <v>16350</v>
      </c>
      <c r="M2598" s="18">
        <f t="shared" ca="1" si="762"/>
        <v>0</v>
      </c>
      <c r="N2598" s="34">
        <f t="shared" ca="1" si="769"/>
        <v>17535.676437404789</v>
      </c>
      <c r="P2598" s="18">
        <f t="shared" ca="1" si="763"/>
        <v>862.64369670334509</v>
      </c>
      <c r="Q2598" s="47">
        <f ca="1">SUM(L$15:L2598)-SUM(M$15:M2598)</f>
        <v>16350</v>
      </c>
      <c r="R2598" s="47" t="str">
        <f t="shared" ca="1" si="764"/>
        <v>M2601</v>
      </c>
      <c r="S2598" s="40">
        <f t="shared" ca="1" si="770"/>
        <v>0</v>
      </c>
      <c r="T2598" s="46">
        <f t="shared" ca="1" si="771"/>
        <v>82</v>
      </c>
      <c r="X2598" s="74">
        <f t="shared" ca="1" si="772"/>
        <v>-0.86264369670334506</v>
      </c>
      <c r="Y2598" s="75">
        <f t="shared" ca="1" si="773"/>
        <v>-0.86264369670334506</v>
      </c>
      <c r="Z2598" s="74">
        <f t="shared" ca="1" si="774"/>
        <v>0.42204484758134786</v>
      </c>
      <c r="AA2598" s="76">
        <f t="shared" ca="1" si="775"/>
        <v>-862.64369670334509</v>
      </c>
      <c r="AB2598" s="76">
        <f t="shared" ca="1" si="776"/>
        <v>422.04484758134788</v>
      </c>
    </row>
    <row r="2599" spans="1:28" x14ac:dyDescent="0.25">
      <c r="A2599" s="2">
        <f t="shared" si="777"/>
        <v>5</v>
      </c>
      <c r="B2599" s="16">
        <f ca="1">VLOOKUP(A2599,PERIODS!$O$4:$P$33,2,FALSE)</f>
        <v>3.3000000000000002E-2</v>
      </c>
      <c r="C2599" s="15"/>
      <c r="D2599" s="18">
        <v>2585</v>
      </c>
      <c r="E2599" s="34">
        <f t="shared" ca="1" si="779"/>
        <v>17535.676437404789</v>
      </c>
      <c r="F2599" s="34">
        <f t="shared" ca="1" si="761"/>
        <v>3300</v>
      </c>
      <c r="G2599" s="69">
        <f t="shared" ca="1" si="765"/>
        <v>0</v>
      </c>
      <c r="H2599" s="34">
        <f t="shared" ca="1" si="766"/>
        <v>-459.9528689296593</v>
      </c>
      <c r="I2599" s="34">
        <f t="shared" ca="1" si="767"/>
        <v>2840.0471310703406</v>
      </c>
      <c r="J2599" s="18">
        <f ca="1">SUM(INDIRECT(ADDRESS(ROW(F2599),COLUMN(F2599),4)):INDIRECT(ADDRESS(ROW(F2599)+N$5-1,COLUMN(F2599),4)))</f>
        <v>23100</v>
      </c>
      <c r="K2599" s="18">
        <f t="shared" ca="1" si="768"/>
        <v>16350</v>
      </c>
      <c r="L2599" s="18">
        <f t="shared" ca="1" si="778"/>
        <v>0</v>
      </c>
      <c r="M2599" s="18">
        <f t="shared" ca="1" si="762"/>
        <v>0</v>
      </c>
      <c r="N2599" s="34">
        <f t="shared" ca="1" si="769"/>
        <v>14695.629306334449</v>
      </c>
      <c r="P2599" s="18">
        <f t="shared" ca="1" si="763"/>
        <v>459.9528689296593</v>
      </c>
      <c r="Q2599" s="47">
        <f ca="1">SUM(L$15:L2599)-SUM(M$15:M2599)</f>
        <v>16350</v>
      </c>
      <c r="R2599" s="47" t="str">
        <f t="shared" ca="1" si="764"/>
        <v>M2602</v>
      </c>
      <c r="S2599" s="40">
        <f t="shared" ca="1" si="770"/>
        <v>0</v>
      </c>
      <c r="T2599" s="46">
        <f t="shared" ca="1" si="771"/>
        <v>68</v>
      </c>
      <c r="X2599" s="74">
        <f t="shared" ca="1" si="772"/>
        <v>-0.45995286892965931</v>
      </c>
      <c r="Y2599" s="75">
        <f t="shared" ca="1" si="773"/>
        <v>-0.45995286892965931</v>
      </c>
      <c r="Z2599" s="74">
        <f t="shared" ca="1" si="774"/>
        <v>0.63131339928198538</v>
      </c>
      <c r="AA2599" s="76">
        <f t="shared" ca="1" si="775"/>
        <v>-459.9528689296593</v>
      </c>
      <c r="AB2599" s="76">
        <f t="shared" ca="1" si="776"/>
        <v>631.31339928198543</v>
      </c>
    </row>
    <row r="2600" spans="1:28" x14ac:dyDescent="0.25">
      <c r="A2600" s="2">
        <f t="shared" si="777"/>
        <v>6</v>
      </c>
      <c r="B2600" s="16">
        <f ca="1">VLOOKUP(A2600,PERIODS!$O$4:$P$33,2,FALSE)</f>
        <v>3.3000000000000002E-2</v>
      </c>
      <c r="C2600" s="15"/>
      <c r="D2600" s="18">
        <v>2586</v>
      </c>
      <c r="E2600" s="34">
        <f t="shared" ca="1" si="779"/>
        <v>14695.629306334449</v>
      </c>
      <c r="F2600" s="34">
        <f t="shared" ca="1" si="761"/>
        <v>3300</v>
      </c>
      <c r="G2600" s="69">
        <f t="shared" ca="1" si="765"/>
        <v>0</v>
      </c>
      <c r="H2600" s="34">
        <f t="shared" ca="1" si="766"/>
        <v>-37.604453603187409</v>
      </c>
      <c r="I2600" s="34">
        <f t="shared" ca="1" si="767"/>
        <v>3262.3955463968127</v>
      </c>
      <c r="J2600" s="18">
        <f ca="1">SUM(INDIRECT(ADDRESS(ROW(F2600),COLUMN(F2600),4)):INDIRECT(ADDRESS(ROW(F2600)+N$5-1,COLUMN(F2600),4)))</f>
        <v>23100</v>
      </c>
      <c r="K2600" s="18">
        <f t="shared" ca="1" si="768"/>
        <v>16350</v>
      </c>
      <c r="L2600" s="18">
        <f t="shared" ca="1" si="778"/>
        <v>0</v>
      </c>
      <c r="M2600" s="18">
        <f t="shared" ca="1" si="762"/>
        <v>0</v>
      </c>
      <c r="N2600" s="34">
        <f t="shared" ca="1" si="769"/>
        <v>11433.233759937637</v>
      </c>
      <c r="P2600" s="18">
        <f t="shared" ca="1" si="763"/>
        <v>37.604453603187409</v>
      </c>
      <c r="Q2600" s="47">
        <f ca="1">SUM(L$15:L2600)-SUM(M$15:M2600)</f>
        <v>16350</v>
      </c>
      <c r="R2600" s="47" t="str">
        <f t="shared" ca="1" si="764"/>
        <v>M2603</v>
      </c>
      <c r="S2600" s="40">
        <f t="shared" ca="1" si="770"/>
        <v>0</v>
      </c>
      <c r="T2600" s="46">
        <f t="shared" ca="1" si="771"/>
        <v>77</v>
      </c>
      <c r="X2600" s="74">
        <f t="shared" ca="1" si="772"/>
        <v>-3.7604453603187406E-2</v>
      </c>
      <c r="Y2600" s="75">
        <f t="shared" ca="1" si="773"/>
        <v>-3.7604453603187406E-2</v>
      </c>
      <c r="Z2600" s="74">
        <f t="shared" ca="1" si="774"/>
        <v>0.96309381384763082</v>
      </c>
      <c r="AA2600" s="76">
        <f t="shared" ca="1" si="775"/>
        <v>-37.604453603187409</v>
      </c>
      <c r="AB2600" s="76">
        <f t="shared" ca="1" si="776"/>
        <v>963.09381384763083</v>
      </c>
    </row>
    <row r="2601" spans="1:28" x14ac:dyDescent="0.25">
      <c r="A2601" s="2">
        <f t="shared" si="777"/>
        <v>7</v>
      </c>
      <c r="B2601" s="16">
        <f ca="1">VLOOKUP(A2601,PERIODS!$O$4:$P$33,2,FALSE)</f>
        <v>3.3000000000000002E-2</v>
      </c>
      <c r="C2601" s="15"/>
      <c r="D2601" s="18">
        <v>2587</v>
      </c>
      <c r="E2601" s="34">
        <f t="shared" ca="1" si="779"/>
        <v>11433.233759937637</v>
      </c>
      <c r="F2601" s="34">
        <f t="shared" ca="1" si="761"/>
        <v>3300</v>
      </c>
      <c r="G2601" s="69">
        <f t="shared" ca="1" si="765"/>
        <v>0</v>
      </c>
      <c r="H2601" s="34">
        <f t="shared" ca="1" si="766"/>
        <v>1355.8455389908931</v>
      </c>
      <c r="I2601" s="34">
        <f t="shared" ca="1" si="767"/>
        <v>4655.8455389908931</v>
      </c>
      <c r="J2601" s="18">
        <f ca="1">SUM(INDIRECT(ADDRESS(ROW(F2601),COLUMN(F2601),4)):INDIRECT(ADDRESS(ROW(F2601)+N$5-1,COLUMN(F2601),4)))</f>
        <v>23100</v>
      </c>
      <c r="K2601" s="18">
        <f t="shared" ca="1" si="768"/>
        <v>0</v>
      </c>
      <c r="L2601" s="18">
        <f t="shared" ca="1" si="778"/>
        <v>0</v>
      </c>
      <c r="M2601" s="18">
        <f t="shared" ca="1" si="762"/>
        <v>16350</v>
      </c>
      <c r="N2601" s="34">
        <f t="shared" ca="1" si="769"/>
        <v>23127.388220946745</v>
      </c>
      <c r="P2601" s="18">
        <f t="shared" ca="1" si="763"/>
        <v>1355.8455389908931</v>
      </c>
      <c r="Q2601" s="47">
        <f ca="1">SUM(L$15:L2601)-SUM(M$15:M2601)</f>
        <v>0</v>
      </c>
      <c r="R2601" s="47" t="str">
        <f t="shared" ca="1" si="764"/>
        <v>M2604</v>
      </c>
      <c r="S2601" s="40">
        <f t="shared" ca="1" si="770"/>
        <v>0</v>
      </c>
      <c r="T2601" s="46">
        <f t="shared" ca="1" si="771"/>
        <v>5</v>
      </c>
      <c r="X2601" s="74">
        <f t="shared" ca="1" si="772"/>
        <v>1.3558455389908932</v>
      </c>
      <c r="Y2601" s="75">
        <f t="shared" ca="1" si="773"/>
        <v>1.3558455389908932</v>
      </c>
      <c r="Z2601" s="74">
        <f t="shared" ca="1" si="774"/>
        <v>3.8800402953893998</v>
      </c>
      <c r="AA2601" s="76">
        <f t="shared" ca="1" si="775"/>
        <v>1355.8455389908931</v>
      </c>
      <c r="AB2601" s="76">
        <f t="shared" ca="1" si="776"/>
        <v>3880.0402953893999</v>
      </c>
    </row>
    <row r="2602" spans="1:28" x14ac:dyDescent="0.25">
      <c r="A2602" s="2">
        <f t="shared" si="777"/>
        <v>8</v>
      </c>
      <c r="B2602" s="16">
        <f ca="1">VLOOKUP(A2602,PERIODS!$O$4:$P$33,2,FALSE)</f>
        <v>3.3000000000000002E-2</v>
      </c>
      <c r="C2602" s="15"/>
      <c r="D2602" s="18">
        <v>2588</v>
      </c>
      <c r="E2602" s="34">
        <f t="shared" ca="1" si="779"/>
        <v>23127.388220946745</v>
      </c>
      <c r="F2602" s="34">
        <f t="shared" ca="1" si="761"/>
        <v>3300</v>
      </c>
      <c r="G2602" s="69">
        <f t="shared" ca="1" si="765"/>
        <v>0</v>
      </c>
      <c r="H2602" s="34">
        <f t="shared" ca="1" si="766"/>
        <v>-701.61317892715169</v>
      </c>
      <c r="I2602" s="34">
        <f t="shared" ca="1" si="767"/>
        <v>2598.3868210728483</v>
      </c>
      <c r="J2602" s="18">
        <f ca="1">SUM(INDIRECT(ADDRESS(ROW(F2602),COLUMN(F2602),4)):INDIRECT(ADDRESS(ROW(F2602)+N$5-1,COLUMN(F2602),4)))</f>
        <v>23100</v>
      </c>
      <c r="K2602" s="18">
        <f t="shared" ca="1" si="768"/>
        <v>0</v>
      </c>
      <c r="L2602" s="18">
        <f t="shared" ca="1" si="778"/>
        <v>0</v>
      </c>
      <c r="M2602" s="18">
        <f t="shared" ca="1" si="762"/>
        <v>0</v>
      </c>
      <c r="N2602" s="34">
        <f t="shared" ca="1" si="769"/>
        <v>20529.001399873898</v>
      </c>
      <c r="P2602" s="18">
        <f t="shared" ca="1" si="763"/>
        <v>701.61317892715169</v>
      </c>
      <c r="Q2602" s="47">
        <f ca="1">SUM(L$15:L2602)-SUM(M$15:M2602)</f>
        <v>0</v>
      </c>
      <c r="R2602" s="47" t="str">
        <f t="shared" ca="1" si="764"/>
        <v>M2605</v>
      </c>
      <c r="S2602" s="40">
        <f t="shared" ca="1" si="770"/>
        <v>0</v>
      </c>
      <c r="T2602" s="46">
        <f t="shared" ca="1" si="771"/>
        <v>75</v>
      </c>
      <c r="X2602" s="74">
        <f t="shared" ca="1" si="772"/>
        <v>-0.70161317892715169</v>
      </c>
      <c r="Y2602" s="75">
        <f t="shared" ca="1" si="773"/>
        <v>-0.70161317892715169</v>
      </c>
      <c r="Z2602" s="74">
        <f t="shared" ca="1" si="774"/>
        <v>0.49578486863994353</v>
      </c>
      <c r="AA2602" s="76">
        <f t="shared" ca="1" si="775"/>
        <v>-701.61317892715169</v>
      </c>
      <c r="AB2602" s="76">
        <f t="shared" ca="1" si="776"/>
        <v>495.78486863994351</v>
      </c>
    </row>
    <row r="2603" spans="1:28" x14ac:dyDescent="0.25">
      <c r="A2603" s="2">
        <f t="shared" si="777"/>
        <v>9</v>
      </c>
      <c r="B2603" s="16">
        <f ca="1">VLOOKUP(A2603,PERIODS!$O$4:$P$33,2,FALSE)</f>
        <v>3.3000000000000002E-2</v>
      </c>
      <c r="C2603" s="15"/>
      <c r="D2603" s="18">
        <v>2589</v>
      </c>
      <c r="E2603" s="34">
        <f t="shared" ca="1" si="779"/>
        <v>20529.001399873898</v>
      </c>
      <c r="F2603" s="34">
        <f t="shared" ca="1" si="761"/>
        <v>3300</v>
      </c>
      <c r="G2603" s="69">
        <f t="shared" ca="1" si="765"/>
        <v>0</v>
      </c>
      <c r="H2603" s="34">
        <f t="shared" ca="1" si="766"/>
        <v>106.54428522636316</v>
      </c>
      <c r="I2603" s="34">
        <f t="shared" ca="1" si="767"/>
        <v>3406.5442852263632</v>
      </c>
      <c r="J2603" s="18">
        <f ca="1">SUM(INDIRECT(ADDRESS(ROW(F2603),COLUMN(F2603),4)):INDIRECT(ADDRESS(ROW(F2603)+N$5-1,COLUMN(F2603),4)))</f>
        <v>23100</v>
      </c>
      <c r="K2603" s="18">
        <f t="shared" ca="1" si="768"/>
        <v>16350</v>
      </c>
      <c r="L2603" s="18">
        <f t="shared" ca="1" si="778"/>
        <v>16350</v>
      </c>
      <c r="M2603" s="18">
        <f t="shared" ca="1" si="762"/>
        <v>0</v>
      </c>
      <c r="N2603" s="34">
        <f t="shared" ca="1" si="769"/>
        <v>17122.457114647535</v>
      </c>
      <c r="P2603" s="18">
        <f t="shared" ca="1" si="763"/>
        <v>106.54428522636316</v>
      </c>
      <c r="Q2603" s="47">
        <f ca="1">SUM(L$15:L2603)-SUM(M$15:M2603)</f>
        <v>16350</v>
      </c>
      <c r="R2603" s="47" t="str">
        <f t="shared" ca="1" si="764"/>
        <v>M2606</v>
      </c>
      <c r="S2603" s="40">
        <f t="shared" ca="1" si="770"/>
        <v>0</v>
      </c>
      <c r="T2603" s="46">
        <f t="shared" ca="1" si="771"/>
        <v>3</v>
      </c>
      <c r="X2603" s="74">
        <f t="shared" ca="1" si="772"/>
        <v>0.10654428522636315</v>
      </c>
      <c r="Y2603" s="75">
        <f t="shared" ca="1" si="773"/>
        <v>0.10654428522636315</v>
      </c>
      <c r="Z2603" s="74">
        <f t="shared" ca="1" si="774"/>
        <v>1.1124271894447619</v>
      </c>
      <c r="AA2603" s="76">
        <f t="shared" ca="1" si="775"/>
        <v>106.54428522636316</v>
      </c>
      <c r="AB2603" s="76">
        <f t="shared" ca="1" si="776"/>
        <v>1112.427189444762</v>
      </c>
    </row>
    <row r="2604" spans="1:28" x14ac:dyDescent="0.25">
      <c r="A2604" s="2">
        <f t="shared" si="777"/>
        <v>10</v>
      </c>
      <c r="B2604" s="16">
        <f ca="1">VLOOKUP(A2604,PERIODS!$O$4:$P$33,2,FALSE)</f>
        <v>3.3000000000000002E-2</v>
      </c>
      <c r="C2604" s="15"/>
      <c r="D2604" s="18">
        <v>2590</v>
      </c>
      <c r="E2604" s="34">
        <f t="shared" ca="1" si="779"/>
        <v>17122.457114647535</v>
      </c>
      <c r="F2604" s="34">
        <f t="shared" ca="1" si="761"/>
        <v>3300</v>
      </c>
      <c r="G2604" s="69">
        <f t="shared" ca="1" si="765"/>
        <v>0</v>
      </c>
      <c r="H2604" s="34">
        <f t="shared" ca="1" si="766"/>
        <v>1959.9639845400536</v>
      </c>
      <c r="I2604" s="34">
        <f t="shared" ca="1" si="767"/>
        <v>5259.9639845400534</v>
      </c>
      <c r="J2604" s="18">
        <f ca="1">SUM(INDIRECT(ADDRESS(ROW(F2604),COLUMN(F2604),4)):INDIRECT(ADDRESS(ROW(F2604)+N$5-1,COLUMN(F2604),4)))</f>
        <v>23100</v>
      </c>
      <c r="K2604" s="18">
        <f t="shared" ca="1" si="768"/>
        <v>16350</v>
      </c>
      <c r="L2604" s="18">
        <f t="shared" ca="1" si="778"/>
        <v>0</v>
      </c>
      <c r="M2604" s="18">
        <f t="shared" ca="1" si="762"/>
        <v>0</v>
      </c>
      <c r="N2604" s="34">
        <f t="shared" ca="1" si="769"/>
        <v>11862.493130107483</v>
      </c>
      <c r="P2604" s="18">
        <f t="shared" ca="1" si="763"/>
        <v>1959.9639845400536</v>
      </c>
      <c r="Q2604" s="47">
        <f ca="1">SUM(L$15:L2604)-SUM(M$15:M2604)</f>
        <v>16350</v>
      </c>
      <c r="R2604" s="47" t="str">
        <f t="shared" ca="1" si="764"/>
        <v>M2607</v>
      </c>
      <c r="S2604" s="40">
        <f t="shared" ca="1" si="770"/>
        <v>0</v>
      </c>
      <c r="T2604" s="46">
        <f t="shared" ca="1" si="771"/>
        <v>86</v>
      </c>
      <c r="X2604" s="74">
        <f t="shared" ca="1" si="772"/>
        <v>2.3165294949073383</v>
      </c>
      <c r="Y2604" s="75">
        <f t="shared" ca="1" si="773"/>
        <v>1.9599639845400536</v>
      </c>
      <c r="Z2604" s="74">
        <f t="shared" ca="1" si="774"/>
        <v>7.0990713842313315</v>
      </c>
      <c r="AA2604" s="76">
        <f t="shared" ca="1" si="775"/>
        <v>1959.9639845400536</v>
      </c>
      <c r="AB2604" s="76">
        <f t="shared" ca="1" si="776"/>
        <v>7099.0713842313316</v>
      </c>
    </row>
    <row r="2605" spans="1:28" x14ac:dyDescent="0.25">
      <c r="A2605" s="2">
        <f t="shared" si="777"/>
        <v>11</v>
      </c>
      <c r="B2605" s="16">
        <f ca="1">VLOOKUP(A2605,PERIODS!$O$4:$P$33,2,FALSE)</f>
        <v>3.3000000000000002E-2</v>
      </c>
      <c r="C2605" s="15"/>
      <c r="D2605" s="18">
        <v>2591</v>
      </c>
      <c r="E2605" s="34">
        <f t="shared" ca="1" si="779"/>
        <v>11862.493130107483</v>
      </c>
      <c r="F2605" s="34">
        <f t="shared" ca="1" si="761"/>
        <v>3300</v>
      </c>
      <c r="G2605" s="69">
        <f t="shared" ca="1" si="765"/>
        <v>0</v>
      </c>
      <c r="H2605" s="34">
        <f t="shared" ca="1" si="766"/>
        <v>165.22429179891597</v>
      </c>
      <c r="I2605" s="34">
        <f t="shared" ca="1" si="767"/>
        <v>3465.2242917989161</v>
      </c>
      <c r="J2605" s="18">
        <f ca="1">SUM(INDIRECT(ADDRESS(ROW(F2605),COLUMN(F2605),4)):INDIRECT(ADDRESS(ROW(F2605)+N$5-1,COLUMN(F2605),4)))</f>
        <v>23300</v>
      </c>
      <c r="K2605" s="18">
        <f t="shared" ca="1" si="768"/>
        <v>16350</v>
      </c>
      <c r="L2605" s="18">
        <f t="shared" ca="1" si="778"/>
        <v>0</v>
      </c>
      <c r="M2605" s="18">
        <f t="shared" ca="1" si="762"/>
        <v>0</v>
      </c>
      <c r="N2605" s="34">
        <f t="shared" ca="1" si="769"/>
        <v>8397.268838308566</v>
      </c>
      <c r="P2605" s="18">
        <f t="shared" ca="1" si="763"/>
        <v>165.22429179891597</v>
      </c>
      <c r="Q2605" s="47">
        <f ca="1">SUM(L$15:L2605)-SUM(M$15:M2605)</f>
        <v>16350</v>
      </c>
      <c r="R2605" s="47" t="str">
        <f t="shared" ca="1" si="764"/>
        <v>M2608</v>
      </c>
      <c r="S2605" s="40">
        <f t="shared" ca="1" si="770"/>
        <v>0</v>
      </c>
      <c r="T2605" s="46">
        <f t="shared" ca="1" si="771"/>
        <v>91</v>
      </c>
      <c r="X2605" s="74">
        <f t="shared" ca="1" si="772"/>
        <v>0.16522429179891598</v>
      </c>
      <c r="Y2605" s="75">
        <f t="shared" ca="1" si="773"/>
        <v>0.16522429179891598</v>
      </c>
      <c r="Z2605" s="74">
        <f t="shared" ca="1" si="774"/>
        <v>1.1796576765835869</v>
      </c>
      <c r="AA2605" s="76">
        <f t="shared" ca="1" si="775"/>
        <v>165.22429179891597</v>
      </c>
      <c r="AB2605" s="76">
        <f t="shared" ca="1" si="776"/>
        <v>1179.6576765835869</v>
      </c>
    </row>
    <row r="2606" spans="1:28" x14ac:dyDescent="0.25">
      <c r="A2606" s="2">
        <f t="shared" si="777"/>
        <v>12</v>
      </c>
      <c r="B2606" s="16">
        <f ca="1">VLOOKUP(A2606,PERIODS!$O$4:$P$33,2,FALSE)</f>
        <v>3.3000000000000002E-2</v>
      </c>
      <c r="C2606" s="15"/>
      <c r="D2606" s="18">
        <v>2592</v>
      </c>
      <c r="E2606" s="34">
        <f t="shared" ca="1" si="779"/>
        <v>8397.268838308566</v>
      </c>
      <c r="F2606" s="34">
        <f t="shared" ca="1" si="761"/>
        <v>3300</v>
      </c>
      <c r="G2606" s="69">
        <f t="shared" ca="1" si="765"/>
        <v>0</v>
      </c>
      <c r="H2606" s="34">
        <f t="shared" ca="1" si="766"/>
        <v>-856.75488888940106</v>
      </c>
      <c r="I2606" s="34">
        <f t="shared" ca="1" si="767"/>
        <v>2443.2451111105988</v>
      </c>
      <c r="J2606" s="18">
        <f ca="1">SUM(INDIRECT(ADDRESS(ROW(F2606),COLUMN(F2606),4)):INDIRECT(ADDRESS(ROW(F2606)+N$5-1,COLUMN(F2606),4)))</f>
        <v>23500</v>
      </c>
      <c r="K2606" s="18">
        <f t="shared" ca="1" si="768"/>
        <v>0</v>
      </c>
      <c r="L2606" s="18">
        <f t="shared" ca="1" si="778"/>
        <v>0</v>
      </c>
      <c r="M2606" s="18">
        <f t="shared" ca="1" si="762"/>
        <v>16350</v>
      </c>
      <c r="N2606" s="34">
        <f t="shared" ca="1" si="769"/>
        <v>22304.023727197968</v>
      </c>
      <c r="P2606" s="18">
        <f t="shared" ca="1" si="763"/>
        <v>856.75488888940106</v>
      </c>
      <c r="Q2606" s="47">
        <f ca="1">SUM(L$15:L2606)-SUM(M$15:M2606)</f>
        <v>0</v>
      </c>
      <c r="R2606" s="47" t="str">
        <f t="shared" ca="1" si="764"/>
        <v>M2609</v>
      </c>
      <c r="S2606" s="40">
        <f t="shared" ca="1" si="770"/>
        <v>0</v>
      </c>
      <c r="T2606" s="46">
        <f t="shared" ca="1" si="771"/>
        <v>76</v>
      </c>
      <c r="X2606" s="74">
        <f t="shared" ca="1" si="772"/>
        <v>-0.8567548888894011</v>
      </c>
      <c r="Y2606" s="75">
        <f t="shared" ca="1" si="773"/>
        <v>-0.8567548888894011</v>
      </c>
      <c r="Z2606" s="74">
        <f t="shared" ca="1" si="774"/>
        <v>0.42453752081099794</v>
      </c>
      <c r="AA2606" s="76">
        <f t="shared" ca="1" si="775"/>
        <v>-856.75488888940106</v>
      </c>
      <c r="AB2606" s="76">
        <f t="shared" ca="1" si="776"/>
        <v>424.53752081099793</v>
      </c>
    </row>
    <row r="2607" spans="1:28" x14ac:dyDescent="0.25">
      <c r="A2607" s="2">
        <f t="shared" si="777"/>
        <v>13</v>
      </c>
      <c r="B2607" s="16">
        <f ca="1">VLOOKUP(A2607,PERIODS!$O$4:$P$33,2,FALSE)</f>
        <v>3.3000000000000002E-2</v>
      </c>
      <c r="C2607" s="15"/>
      <c r="D2607" s="18">
        <v>2593</v>
      </c>
      <c r="E2607" s="34">
        <f t="shared" ca="1" si="779"/>
        <v>22304.023727197968</v>
      </c>
      <c r="F2607" s="34">
        <f t="shared" ca="1" si="761"/>
        <v>3300</v>
      </c>
      <c r="G2607" s="69">
        <f t="shared" ca="1" si="765"/>
        <v>0</v>
      </c>
      <c r="H2607" s="34">
        <f t="shared" ca="1" si="766"/>
        <v>-746.67689278717444</v>
      </c>
      <c r="I2607" s="34">
        <f t="shared" ca="1" si="767"/>
        <v>2553.3231072128256</v>
      </c>
      <c r="J2607" s="18">
        <f ca="1">SUM(INDIRECT(ADDRESS(ROW(F2607),COLUMN(F2607),4)):INDIRECT(ADDRESS(ROW(F2607)+N$5-1,COLUMN(F2607),4)))</f>
        <v>23700</v>
      </c>
      <c r="K2607" s="18">
        <f t="shared" ca="1" si="768"/>
        <v>16350</v>
      </c>
      <c r="L2607" s="18">
        <f t="shared" ca="1" si="778"/>
        <v>16350</v>
      </c>
      <c r="M2607" s="18">
        <f t="shared" ca="1" si="762"/>
        <v>0</v>
      </c>
      <c r="N2607" s="34">
        <f t="shared" ca="1" si="769"/>
        <v>19750.700619985142</v>
      </c>
      <c r="P2607" s="18">
        <f t="shared" ca="1" si="763"/>
        <v>746.67689278717444</v>
      </c>
      <c r="Q2607" s="47">
        <f ca="1">SUM(L$15:L2607)-SUM(M$15:M2607)</f>
        <v>16350</v>
      </c>
      <c r="R2607" s="47" t="str">
        <f t="shared" ca="1" si="764"/>
        <v>M2610</v>
      </c>
      <c r="S2607" s="40">
        <f t="shared" ca="1" si="770"/>
        <v>0</v>
      </c>
      <c r="T2607" s="46">
        <f t="shared" ca="1" si="771"/>
        <v>70</v>
      </c>
      <c r="X2607" s="74">
        <f t="shared" ca="1" si="772"/>
        <v>-0.74667689278717442</v>
      </c>
      <c r="Y2607" s="75">
        <f t="shared" ca="1" si="773"/>
        <v>-0.74667689278717442</v>
      </c>
      <c r="Z2607" s="74">
        <f t="shared" ca="1" si="774"/>
        <v>0.47393888851275079</v>
      </c>
      <c r="AA2607" s="76">
        <f t="shared" ca="1" si="775"/>
        <v>-746.67689278717444</v>
      </c>
      <c r="AB2607" s="76">
        <f t="shared" ca="1" si="776"/>
        <v>473.93888851275079</v>
      </c>
    </row>
    <row r="2608" spans="1:28" x14ac:dyDescent="0.25">
      <c r="A2608" s="2">
        <f t="shared" si="777"/>
        <v>14</v>
      </c>
      <c r="B2608" s="16">
        <f ca="1">VLOOKUP(A2608,PERIODS!$O$4:$P$33,2,FALSE)</f>
        <v>3.3000000000000002E-2</v>
      </c>
      <c r="C2608" s="15"/>
      <c r="D2608" s="18">
        <v>2594</v>
      </c>
      <c r="E2608" s="34">
        <f t="shared" ca="1" si="779"/>
        <v>19750.700619985142</v>
      </c>
      <c r="F2608" s="34">
        <f t="shared" ca="1" si="761"/>
        <v>3300</v>
      </c>
      <c r="G2608" s="69">
        <f t="shared" ca="1" si="765"/>
        <v>0</v>
      </c>
      <c r="H2608" s="34">
        <f t="shared" ca="1" si="766"/>
        <v>188.34278128061163</v>
      </c>
      <c r="I2608" s="34">
        <f t="shared" ca="1" si="767"/>
        <v>3488.3427812806117</v>
      </c>
      <c r="J2608" s="18">
        <f ca="1">SUM(INDIRECT(ADDRESS(ROW(F2608),COLUMN(F2608),4)):INDIRECT(ADDRESS(ROW(F2608)+N$5-1,COLUMN(F2608),4)))</f>
        <v>23900</v>
      </c>
      <c r="K2608" s="18">
        <f t="shared" ca="1" si="768"/>
        <v>16350</v>
      </c>
      <c r="L2608" s="18">
        <f t="shared" ca="1" si="778"/>
        <v>0</v>
      </c>
      <c r="M2608" s="18">
        <f t="shared" ca="1" si="762"/>
        <v>0</v>
      </c>
      <c r="N2608" s="34">
        <f t="shared" ca="1" si="769"/>
        <v>16262.357838704531</v>
      </c>
      <c r="P2608" s="18">
        <f t="shared" ca="1" si="763"/>
        <v>188.34278128061163</v>
      </c>
      <c r="Q2608" s="47">
        <f ca="1">SUM(L$15:L2608)-SUM(M$15:M2608)</f>
        <v>16350</v>
      </c>
      <c r="R2608" s="47" t="str">
        <f t="shared" ca="1" si="764"/>
        <v>M2611</v>
      </c>
      <c r="S2608" s="40">
        <f t="shared" ca="1" si="770"/>
        <v>0</v>
      </c>
      <c r="T2608" s="46">
        <f t="shared" ca="1" si="771"/>
        <v>83</v>
      </c>
      <c r="X2608" s="74">
        <f t="shared" ca="1" si="772"/>
        <v>0.18834278128061163</v>
      </c>
      <c r="Y2608" s="75">
        <f t="shared" ca="1" si="773"/>
        <v>0.18834278128061163</v>
      </c>
      <c r="Z2608" s="74">
        <f t="shared" ca="1" si="774"/>
        <v>1.2072472661964533</v>
      </c>
      <c r="AA2608" s="76">
        <f t="shared" ca="1" si="775"/>
        <v>188.34278128061163</v>
      </c>
      <c r="AB2608" s="76">
        <f t="shared" ca="1" si="776"/>
        <v>1207.2472661964532</v>
      </c>
    </row>
    <row r="2609" spans="1:28" x14ac:dyDescent="0.25">
      <c r="A2609" s="2">
        <f t="shared" si="777"/>
        <v>15</v>
      </c>
      <c r="B2609" s="16">
        <f ca="1">VLOOKUP(A2609,PERIODS!$O$4:$P$33,2,FALSE)</f>
        <v>3.3000000000000002E-2</v>
      </c>
      <c r="C2609" s="15"/>
      <c r="D2609" s="18">
        <v>2595</v>
      </c>
      <c r="E2609" s="34">
        <f t="shared" ca="1" si="779"/>
        <v>16262.357838704531</v>
      </c>
      <c r="F2609" s="34">
        <f t="shared" ca="1" si="761"/>
        <v>3300</v>
      </c>
      <c r="G2609" s="69">
        <f t="shared" ca="1" si="765"/>
        <v>0</v>
      </c>
      <c r="H2609" s="34">
        <f t="shared" ca="1" si="766"/>
        <v>-50.648847995077951</v>
      </c>
      <c r="I2609" s="34">
        <f t="shared" ca="1" si="767"/>
        <v>3249.3511520049219</v>
      </c>
      <c r="J2609" s="18">
        <f ca="1">SUM(INDIRECT(ADDRESS(ROW(F2609),COLUMN(F2609),4)):INDIRECT(ADDRESS(ROW(F2609)+N$5-1,COLUMN(F2609),4)))</f>
        <v>24100</v>
      </c>
      <c r="K2609" s="18">
        <f t="shared" ca="1" si="768"/>
        <v>16350</v>
      </c>
      <c r="L2609" s="18">
        <f t="shared" ca="1" si="778"/>
        <v>0</v>
      </c>
      <c r="M2609" s="18">
        <f t="shared" ca="1" si="762"/>
        <v>0</v>
      </c>
      <c r="N2609" s="34">
        <f t="shared" ca="1" si="769"/>
        <v>13013.006686699609</v>
      </c>
      <c r="P2609" s="18">
        <f t="shared" ca="1" si="763"/>
        <v>50.648847995077951</v>
      </c>
      <c r="Q2609" s="47">
        <f ca="1">SUM(L$15:L2609)-SUM(M$15:M2609)</f>
        <v>16350</v>
      </c>
      <c r="R2609" s="47" t="str">
        <f t="shared" ca="1" si="764"/>
        <v>M2612</v>
      </c>
      <c r="S2609" s="40">
        <f t="shared" ca="1" si="770"/>
        <v>0</v>
      </c>
      <c r="T2609" s="46">
        <f t="shared" ca="1" si="771"/>
        <v>11</v>
      </c>
      <c r="X2609" s="74">
        <f t="shared" ca="1" si="772"/>
        <v>-5.0648847995077947E-2</v>
      </c>
      <c r="Y2609" s="75">
        <f t="shared" ca="1" si="773"/>
        <v>-5.0648847995077947E-2</v>
      </c>
      <c r="Z2609" s="74">
        <f t="shared" ca="1" si="774"/>
        <v>0.95061242138803059</v>
      </c>
      <c r="AA2609" s="76">
        <f t="shared" ca="1" si="775"/>
        <v>-50.648847995077951</v>
      </c>
      <c r="AB2609" s="76">
        <f t="shared" ca="1" si="776"/>
        <v>950.61242138803061</v>
      </c>
    </row>
    <row r="2610" spans="1:28" x14ac:dyDescent="0.25">
      <c r="A2610" s="2">
        <f t="shared" si="777"/>
        <v>16</v>
      </c>
      <c r="B2610" s="16">
        <f ca="1">VLOOKUP(A2610,PERIODS!$O$4:$P$33,2,FALSE)</f>
        <v>3.3000000000000002E-2</v>
      </c>
      <c r="C2610" s="15"/>
      <c r="D2610" s="18">
        <v>2596</v>
      </c>
      <c r="E2610" s="34">
        <f t="shared" ca="1" si="779"/>
        <v>13013.006686699609</v>
      </c>
      <c r="F2610" s="34">
        <f t="shared" ca="1" si="761"/>
        <v>3300</v>
      </c>
      <c r="G2610" s="69">
        <f t="shared" ca="1" si="765"/>
        <v>0</v>
      </c>
      <c r="H2610" s="34">
        <f t="shared" ca="1" si="766"/>
        <v>1959.9639845400536</v>
      </c>
      <c r="I2610" s="34">
        <f t="shared" ca="1" si="767"/>
        <v>5259.9639845400534</v>
      </c>
      <c r="J2610" s="18">
        <f ca="1">SUM(INDIRECT(ADDRESS(ROW(F2610),COLUMN(F2610),4)):INDIRECT(ADDRESS(ROW(F2610)+N$5-1,COLUMN(F2610),4)))</f>
        <v>24300</v>
      </c>
      <c r="K2610" s="18">
        <f t="shared" ca="1" si="768"/>
        <v>0</v>
      </c>
      <c r="L2610" s="18">
        <f t="shared" ca="1" si="778"/>
        <v>0</v>
      </c>
      <c r="M2610" s="18">
        <f t="shared" ca="1" si="762"/>
        <v>16350</v>
      </c>
      <c r="N2610" s="34">
        <f t="shared" ca="1" si="769"/>
        <v>24103.042702159557</v>
      </c>
      <c r="P2610" s="18">
        <f t="shared" ca="1" si="763"/>
        <v>1959.9639845400536</v>
      </c>
      <c r="Q2610" s="47">
        <f ca="1">SUM(L$15:L2610)-SUM(M$15:M2610)</f>
        <v>0</v>
      </c>
      <c r="R2610" s="47" t="str">
        <f t="shared" ca="1" si="764"/>
        <v>M2613</v>
      </c>
      <c r="S2610" s="40">
        <f t="shared" ca="1" si="770"/>
        <v>0</v>
      </c>
      <c r="T2610" s="46">
        <f t="shared" ca="1" si="771"/>
        <v>26</v>
      </c>
      <c r="X2610" s="74">
        <f t="shared" ca="1" si="772"/>
        <v>2.3633751744970364</v>
      </c>
      <c r="Y2610" s="75">
        <f t="shared" ca="1" si="773"/>
        <v>1.9599639845400536</v>
      </c>
      <c r="Z2610" s="74">
        <f t="shared" ca="1" si="774"/>
        <v>7.0990713842313315</v>
      </c>
      <c r="AA2610" s="76">
        <f t="shared" ca="1" si="775"/>
        <v>1959.9639845400536</v>
      </c>
      <c r="AB2610" s="76">
        <f t="shared" ca="1" si="776"/>
        <v>7099.0713842313316</v>
      </c>
    </row>
    <row r="2611" spans="1:28" x14ac:dyDescent="0.25">
      <c r="A2611" s="2">
        <f t="shared" si="777"/>
        <v>17</v>
      </c>
      <c r="B2611" s="16">
        <f ca="1">VLOOKUP(A2611,PERIODS!$O$4:$P$33,2,FALSE)</f>
        <v>3.5000000000000003E-2</v>
      </c>
      <c r="C2611" s="15"/>
      <c r="D2611" s="18">
        <v>2597</v>
      </c>
      <c r="E2611" s="34">
        <f t="shared" ca="1" si="779"/>
        <v>24103.042702159557</v>
      </c>
      <c r="F2611" s="34">
        <f t="shared" ca="1" si="761"/>
        <v>3500.0000000000005</v>
      </c>
      <c r="G2611" s="69">
        <f t="shared" ca="1" si="765"/>
        <v>0</v>
      </c>
      <c r="H2611" s="34">
        <f t="shared" ca="1" si="766"/>
        <v>1408.430035983301</v>
      </c>
      <c r="I2611" s="34">
        <f t="shared" ca="1" si="767"/>
        <v>4908.4300359833014</v>
      </c>
      <c r="J2611" s="18">
        <f ca="1">SUM(INDIRECT(ADDRESS(ROW(F2611),COLUMN(F2611),4)):INDIRECT(ADDRESS(ROW(F2611)+N$5-1,COLUMN(F2611),4)))</f>
        <v>24500.000000000004</v>
      </c>
      <c r="K2611" s="18">
        <f t="shared" ca="1" si="768"/>
        <v>16350</v>
      </c>
      <c r="L2611" s="18">
        <f t="shared" ca="1" si="778"/>
        <v>16350</v>
      </c>
      <c r="M2611" s="18">
        <f t="shared" ca="1" si="762"/>
        <v>0</v>
      </c>
      <c r="N2611" s="34">
        <f t="shared" ca="1" si="769"/>
        <v>19194.612666176254</v>
      </c>
      <c r="P2611" s="18">
        <f t="shared" ca="1" si="763"/>
        <v>1408.430035983301</v>
      </c>
      <c r="Q2611" s="47">
        <f ca="1">SUM(L$15:L2611)-SUM(M$15:M2611)</f>
        <v>16350</v>
      </c>
      <c r="R2611" s="47" t="str">
        <f t="shared" ca="1" si="764"/>
        <v>M2614</v>
      </c>
      <c r="S2611" s="40">
        <f t="shared" ca="1" si="770"/>
        <v>0</v>
      </c>
      <c r="T2611" s="46">
        <f t="shared" ca="1" si="771"/>
        <v>86</v>
      </c>
      <c r="X2611" s="74">
        <f t="shared" ca="1" si="772"/>
        <v>1.4084300359833009</v>
      </c>
      <c r="Y2611" s="75">
        <f t="shared" ca="1" si="773"/>
        <v>1.4084300359833009</v>
      </c>
      <c r="Z2611" s="74">
        <f t="shared" ca="1" si="774"/>
        <v>4.0895299466610249</v>
      </c>
      <c r="AA2611" s="76">
        <f t="shared" ca="1" si="775"/>
        <v>1408.430035983301</v>
      </c>
      <c r="AB2611" s="76">
        <f t="shared" ca="1" si="776"/>
        <v>4089.529946661025</v>
      </c>
    </row>
    <row r="2612" spans="1:28" x14ac:dyDescent="0.25">
      <c r="A2612" s="2">
        <f t="shared" si="777"/>
        <v>18</v>
      </c>
      <c r="B2612" s="16">
        <f ca="1">VLOOKUP(A2612,PERIODS!$O$4:$P$33,2,FALSE)</f>
        <v>3.5000000000000003E-2</v>
      </c>
      <c r="C2612" s="15"/>
      <c r="D2612" s="18">
        <v>2598</v>
      </c>
      <c r="E2612" s="34">
        <f t="shared" ca="1" si="779"/>
        <v>19194.612666176254</v>
      </c>
      <c r="F2612" s="34">
        <f t="shared" ca="1" si="761"/>
        <v>3500.0000000000005</v>
      </c>
      <c r="G2612" s="69">
        <f t="shared" ca="1" si="765"/>
        <v>0</v>
      </c>
      <c r="H2612" s="34">
        <f t="shared" ca="1" si="766"/>
        <v>1402.9407295756616</v>
      </c>
      <c r="I2612" s="34">
        <f t="shared" ca="1" si="767"/>
        <v>4902.9407295756619</v>
      </c>
      <c r="J2612" s="18">
        <f ca="1">SUM(INDIRECT(ADDRESS(ROW(F2612),COLUMN(F2612),4)):INDIRECT(ADDRESS(ROW(F2612)+N$5-1,COLUMN(F2612),4)))</f>
        <v>24500.000000000004</v>
      </c>
      <c r="K2612" s="18">
        <f t="shared" ca="1" si="768"/>
        <v>16350</v>
      </c>
      <c r="L2612" s="18">
        <f t="shared" ca="1" si="778"/>
        <v>0</v>
      </c>
      <c r="M2612" s="18">
        <f t="shared" ca="1" si="762"/>
        <v>0</v>
      </c>
      <c r="N2612" s="34">
        <f t="shared" ca="1" si="769"/>
        <v>14291.671936600593</v>
      </c>
      <c r="P2612" s="18">
        <f t="shared" ca="1" si="763"/>
        <v>1402.9407295756616</v>
      </c>
      <c r="Q2612" s="47">
        <f ca="1">SUM(L$15:L2612)-SUM(M$15:M2612)</f>
        <v>16350</v>
      </c>
      <c r="R2612" s="47" t="str">
        <f t="shared" ca="1" si="764"/>
        <v>M2615</v>
      </c>
      <c r="S2612" s="40">
        <f t="shared" ca="1" si="770"/>
        <v>0</v>
      </c>
      <c r="T2612" s="46">
        <f t="shared" ca="1" si="771"/>
        <v>90</v>
      </c>
      <c r="X2612" s="74">
        <f t="shared" ca="1" si="772"/>
        <v>1.4029407295756617</v>
      </c>
      <c r="Y2612" s="75">
        <f t="shared" ca="1" si="773"/>
        <v>1.4029407295756617</v>
      </c>
      <c r="Z2612" s="74">
        <f t="shared" ca="1" si="774"/>
        <v>4.0671427649855856</v>
      </c>
      <c r="AA2612" s="76">
        <f t="shared" ca="1" si="775"/>
        <v>1402.9407295756616</v>
      </c>
      <c r="AB2612" s="76">
        <f t="shared" ca="1" si="776"/>
        <v>4067.1427649855855</v>
      </c>
    </row>
    <row r="2613" spans="1:28" x14ac:dyDescent="0.25">
      <c r="A2613" s="2">
        <f t="shared" si="777"/>
        <v>19</v>
      </c>
      <c r="B2613" s="16">
        <f ca="1">VLOOKUP(A2613,PERIODS!$O$4:$P$33,2,FALSE)</f>
        <v>3.5000000000000003E-2</v>
      </c>
      <c r="C2613" s="15"/>
      <c r="D2613" s="18">
        <v>2599</v>
      </c>
      <c r="E2613" s="34">
        <f t="shared" ca="1" si="779"/>
        <v>14291.671936600593</v>
      </c>
      <c r="F2613" s="34">
        <f t="shared" ca="1" si="761"/>
        <v>3500.0000000000005</v>
      </c>
      <c r="G2613" s="69">
        <f t="shared" ca="1" si="765"/>
        <v>0</v>
      </c>
      <c r="H2613" s="34">
        <f t="shared" ca="1" si="766"/>
        <v>1750.6362313852374</v>
      </c>
      <c r="I2613" s="34">
        <f t="shared" ca="1" si="767"/>
        <v>5250.6362313852378</v>
      </c>
      <c r="J2613" s="18">
        <f ca="1">SUM(INDIRECT(ADDRESS(ROW(F2613),COLUMN(F2613),4)):INDIRECT(ADDRESS(ROW(F2613)+N$5-1,COLUMN(F2613),4)))</f>
        <v>24500.000000000004</v>
      </c>
      <c r="K2613" s="18">
        <f t="shared" ca="1" si="768"/>
        <v>16350</v>
      </c>
      <c r="L2613" s="18">
        <f t="shared" ca="1" si="778"/>
        <v>0</v>
      </c>
      <c r="M2613" s="18">
        <f t="shared" ca="1" si="762"/>
        <v>0</v>
      </c>
      <c r="N2613" s="34">
        <f t="shared" ca="1" si="769"/>
        <v>9041.0357052153558</v>
      </c>
      <c r="P2613" s="18">
        <f t="shared" ca="1" si="763"/>
        <v>1750.6362313852374</v>
      </c>
      <c r="Q2613" s="47">
        <f ca="1">SUM(L$15:L2613)-SUM(M$15:M2613)</f>
        <v>16350</v>
      </c>
      <c r="R2613" s="47" t="str">
        <f t="shared" ca="1" si="764"/>
        <v>M2616</v>
      </c>
      <c r="S2613" s="40">
        <f t="shared" ca="1" si="770"/>
        <v>0</v>
      </c>
      <c r="T2613" s="46">
        <f t="shared" ca="1" si="771"/>
        <v>13</v>
      </c>
      <c r="X2613" s="74">
        <f t="shared" ca="1" si="772"/>
        <v>1.7506362313852373</v>
      </c>
      <c r="Y2613" s="75">
        <f t="shared" ca="1" si="773"/>
        <v>1.7506362313852373</v>
      </c>
      <c r="Z2613" s="74">
        <f t="shared" ca="1" si="774"/>
        <v>5.7582650997887113</v>
      </c>
      <c r="AA2613" s="76">
        <f t="shared" ca="1" si="775"/>
        <v>1750.6362313852374</v>
      </c>
      <c r="AB2613" s="76">
        <f t="shared" ca="1" si="776"/>
        <v>5758.2650997887113</v>
      </c>
    </row>
    <row r="2614" spans="1:28" x14ac:dyDescent="0.25">
      <c r="A2614" s="2">
        <f t="shared" si="777"/>
        <v>20</v>
      </c>
      <c r="B2614" s="16">
        <f ca="1">VLOOKUP(A2614,PERIODS!$O$4:$P$33,2,FALSE)</f>
        <v>3.5000000000000003E-2</v>
      </c>
      <c r="C2614" s="15"/>
      <c r="D2614" s="18">
        <v>2600</v>
      </c>
      <c r="E2614" s="34">
        <f t="shared" ca="1" si="779"/>
        <v>9041.0357052153558</v>
      </c>
      <c r="F2614" s="34">
        <f t="shared" ca="1" si="761"/>
        <v>3500.0000000000005</v>
      </c>
      <c r="G2614" s="69">
        <f t="shared" ca="1" si="765"/>
        <v>0</v>
      </c>
      <c r="H2614" s="34">
        <f t="shared" ca="1" si="766"/>
        <v>483.14002139142525</v>
      </c>
      <c r="I2614" s="34">
        <f t="shared" ca="1" si="767"/>
        <v>3983.1400213914258</v>
      </c>
      <c r="J2614" s="18">
        <f ca="1">SUM(INDIRECT(ADDRESS(ROW(F2614),COLUMN(F2614),4)):INDIRECT(ADDRESS(ROW(F2614)+N$5-1,COLUMN(F2614),4)))</f>
        <v>24500.000000000004</v>
      </c>
      <c r="K2614" s="18">
        <f t="shared" ca="1" si="768"/>
        <v>0</v>
      </c>
      <c r="L2614" s="18">
        <f t="shared" ca="1" si="778"/>
        <v>0</v>
      </c>
      <c r="M2614" s="18">
        <f t="shared" ca="1" si="762"/>
        <v>16350</v>
      </c>
      <c r="N2614" s="34">
        <f t="shared" ca="1" si="769"/>
        <v>21407.895683823932</v>
      </c>
      <c r="P2614" s="18">
        <f t="shared" ca="1" si="763"/>
        <v>483.14002139142525</v>
      </c>
      <c r="Q2614" s="47">
        <f ca="1">SUM(L$15:L2614)-SUM(M$15:M2614)</f>
        <v>0</v>
      </c>
      <c r="R2614" s="47" t="str">
        <f t="shared" ca="1" si="764"/>
        <v>M2617</v>
      </c>
      <c r="S2614" s="40">
        <f t="shared" ca="1" si="770"/>
        <v>0</v>
      </c>
      <c r="T2614" s="46">
        <f t="shared" ca="1" si="771"/>
        <v>35</v>
      </c>
      <c r="X2614" s="74">
        <f t="shared" ca="1" si="772"/>
        <v>0.48314002139142526</v>
      </c>
      <c r="Y2614" s="75">
        <f t="shared" ca="1" si="773"/>
        <v>0.48314002139142526</v>
      </c>
      <c r="Z2614" s="74">
        <f t="shared" ca="1" si="774"/>
        <v>1.6211568857634864</v>
      </c>
      <c r="AA2614" s="76">
        <f t="shared" ca="1" si="775"/>
        <v>483.14002139142525</v>
      </c>
      <c r="AB2614" s="76">
        <f t="shared" ca="1" si="776"/>
        <v>1621.1568857634863</v>
      </c>
    </row>
    <row r="2615" spans="1:28" x14ac:dyDescent="0.25">
      <c r="A2615" s="2">
        <f t="shared" si="777"/>
        <v>21</v>
      </c>
      <c r="B2615" s="16">
        <f ca="1">VLOOKUP(A2615,PERIODS!$O$4:$P$33,2,FALSE)</f>
        <v>3.5000000000000003E-2</v>
      </c>
      <c r="C2615" s="15"/>
      <c r="D2615" s="18">
        <v>2601</v>
      </c>
      <c r="E2615" s="34">
        <f t="shared" ca="1" si="779"/>
        <v>21407.895683823932</v>
      </c>
      <c r="F2615" s="34">
        <f t="shared" ca="1" si="761"/>
        <v>3500.0000000000005</v>
      </c>
      <c r="G2615" s="69">
        <f t="shared" ca="1" si="765"/>
        <v>0</v>
      </c>
      <c r="H2615" s="34">
        <f t="shared" ca="1" si="766"/>
        <v>-221.19601809652093</v>
      </c>
      <c r="I2615" s="34">
        <f t="shared" ca="1" si="767"/>
        <v>3278.8039819034793</v>
      </c>
      <c r="J2615" s="18">
        <f ca="1">SUM(INDIRECT(ADDRESS(ROW(F2615),COLUMN(F2615),4)):INDIRECT(ADDRESS(ROW(F2615)+N$5-1,COLUMN(F2615),4)))</f>
        <v>24500.000000000004</v>
      </c>
      <c r="K2615" s="18">
        <f t="shared" ca="1" si="768"/>
        <v>16350</v>
      </c>
      <c r="L2615" s="18">
        <f t="shared" ca="1" si="778"/>
        <v>16350</v>
      </c>
      <c r="M2615" s="18">
        <f t="shared" ca="1" si="762"/>
        <v>0</v>
      </c>
      <c r="N2615" s="34">
        <f t="shared" ca="1" si="769"/>
        <v>18129.091701920453</v>
      </c>
      <c r="P2615" s="18">
        <f t="shared" ca="1" si="763"/>
        <v>221.19601809652093</v>
      </c>
      <c r="Q2615" s="47">
        <f ca="1">SUM(L$15:L2615)-SUM(M$15:M2615)</f>
        <v>16350</v>
      </c>
      <c r="R2615" s="47" t="str">
        <f t="shared" ca="1" si="764"/>
        <v>M2618</v>
      </c>
      <c r="S2615" s="40">
        <f t="shared" ca="1" si="770"/>
        <v>0</v>
      </c>
      <c r="T2615" s="46">
        <f t="shared" ca="1" si="771"/>
        <v>71</v>
      </c>
      <c r="X2615" s="74">
        <f t="shared" ca="1" si="772"/>
        <v>-0.22119601809652092</v>
      </c>
      <c r="Y2615" s="75">
        <f t="shared" ca="1" si="773"/>
        <v>-0.22119601809652092</v>
      </c>
      <c r="Z2615" s="74">
        <f t="shared" ca="1" si="774"/>
        <v>0.80155954471378721</v>
      </c>
      <c r="AA2615" s="76">
        <f t="shared" ca="1" si="775"/>
        <v>-221.19601809652093</v>
      </c>
      <c r="AB2615" s="76">
        <f t="shared" ca="1" si="776"/>
        <v>801.5595447137872</v>
      </c>
    </row>
    <row r="2616" spans="1:28" x14ac:dyDescent="0.25">
      <c r="A2616" s="2">
        <f t="shared" si="777"/>
        <v>22</v>
      </c>
      <c r="B2616" s="16">
        <f ca="1">VLOOKUP(A2616,PERIODS!$O$4:$P$33,2,FALSE)</f>
        <v>3.5000000000000003E-2</v>
      </c>
      <c r="C2616" s="15"/>
      <c r="D2616" s="18">
        <v>2602</v>
      </c>
      <c r="E2616" s="34">
        <f t="shared" ca="1" si="779"/>
        <v>18129.091701920453</v>
      </c>
      <c r="F2616" s="34">
        <f t="shared" ca="1" si="761"/>
        <v>3500.0000000000005</v>
      </c>
      <c r="G2616" s="69">
        <f t="shared" ca="1" si="765"/>
        <v>0</v>
      </c>
      <c r="H2616" s="34">
        <f t="shared" ca="1" si="766"/>
        <v>-600.97904692877046</v>
      </c>
      <c r="I2616" s="34">
        <f t="shared" ca="1" si="767"/>
        <v>2899.02095307123</v>
      </c>
      <c r="J2616" s="18">
        <f ca="1">SUM(INDIRECT(ADDRESS(ROW(F2616),COLUMN(F2616),4)):INDIRECT(ADDRESS(ROW(F2616)+N$5-1,COLUMN(F2616),4)))</f>
        <v>25000.000000000004</v>
      </c>
      <c r="K2616" s="18">
        <f t="shared" ca="1" si="768"/>
        <v>16350</v>
      </c>
      <c r="L2616" s="18">
        <f t="shared" ca="1" si="778"/>
        <v>0</v>
      </c>
      <c r="M2616" s="18">
        <f t="shared" ca="1" si="762"/>
        <v>0</v>
      </c>
      <c r="N2616" s="34">
        <f t="shared" ca="1" si="769"/>
        <v>15230.070748849223</v>
      </c>
      <c r="P2616" s="18">
        <f t="shared" ca="1" si="763"/>
        <v>600.97904692877046</v>
      </c>
      <c r="Q2616" s="47">
        <f ca="1">SUM(L$15:L2616)-SUM(M$15:M2616)</f>
        <v>16350</v>
      </c>
      <c r="R2616" s="47" t="str">
        <f t="shared" ca="1" si="764"/>
        <v>M2619</v>
      </c>
      <c r="S2616" s="40">
        <f t="shared" ca="1" si="770"/>
        <v>0</v>
      </c>
      <c r="T2616" s="46">
        <f t="shared" ca="1" si="771"/>
        <v>70</v>
      </c>
      <c r="X2616" s="74">
        <f t="shared" ca="1" si="772"/>
        <v>-0.60097904692877047</v>
      </c>
      <c r="Y2616" s="75">
        <f t="shared" ca="1" si="773"/>
        <v>-0.60097904692877047</v>
      </c>
      <c r="Z2616" s="74">
        <f t="shared" ca="1" si="774"/>
        <v>0.548274586688419</v>
      </c>
      <c r="AA2616" s="76">
        <f t="shared" ca="1" si="775"/>
        <v>-600.97904692877046</v>
      </c>
      <c r="AB2616" s="76">
        <f t="shared" ca="1" si="776"/>
        <v>548.27458668841905</v>
      </c>
    </row>
    <row r="2617" spans="1:28" x14ac:dyDescent="0.25">
      <c r="A2617" s="2">
        <f t="shared" si="777"/>
        <v>23</v>
      </c>
      <c r="B2617" s="16">
        <f ca="1">VLOOKUP(A2617,PERIODS!$O$4:$P$33,2,FALSE)</f>
        <v>3.5000000000000003E-2</v>
      </c>
      <c r="C2617" s="15"/>
      <c r="D2617" s="18">
        <v>2603</v>
      </c>
      <c r="E2617" s="34">
        <f t="shared" ca="1" si="779"/>
        <v>15230.070748849223</v>
      </c>
      <c r="F2617" s="34">
        <f t="shared" ca="1" si="761"/>
        <v>3500.0000000000005</v>
      </c>
      <c r="G2617" s="69">
        <f t="shared" ca="1" si="765"/>
        <v>0</v>
      </c>
      <c r="H2617" s="34">
        <f t="shared" ca="1" si="766"/>
        <v>328.2712703254046</v>
      </c>
      <c r="I2617" s="34">
        <f t="shared" ca="1" si="767"/>
        <v>3828.2712703254051</v>
      </c>
      <c r="J2617" s="18">
        <f ca="1">SUM(INDIRECT(ADDRESS(ROW(F2617),COLUMN(F2617),4)):INDIRECT(ADDRESS(ROW(F2617)+N$5-1,COLUMN(F2617),4)))</f>
        <v>25500.000000000004</v>
      </c>
      <c r="K2617" s="18">
        <f t="shared" ca="1" si="768"/>
        <v>16350</v>
      </c>
      <c r="L2617" s="18">
        <f t="shared" ca="1" si="778"/>
        <v>0</v>
      </c>
      <c r="M2617" s="18">
        <f t="shared" ca="1" si="762"/>
        <v>0</v>
      </c>
      <c r="N2617" s="34">
        <f t="shared" ca="1" si="769"/>
        <v>11401.799478523817</v>
      </c>
      <c r="P2617" s="18">
        <f t="shared" ca="1" si="763"/>
        <v>328.2712703254046</v>
      </c>
      <c r="Q2617" s="47">
        <f ca="1">SUM(L$15:L2617)-SUM(M$15:M2617)</f>
        <v>16350</v>
      </c>
      <c r="R2617" s="47" t="str">
        <f t="shared" ca="1" si="764"/>
        <v>M2620</v>
      </c>
      <c r="S2617" s="40">
        <f t="shared" ca="1" si="770"/>
        <v>0</v>
      </c>
      <c r="T2617" s="46">
        <f t="shared" ca="1" si="771"/>
        <v>10</v>
      </c>
      <c r="X2617" s="74">
        <f t="shared" ca="1" si="772"/>
        <v>0.3282712703254046</v>
      </c>
      <c r="Y2617" s="75">
        <f t="shared" ca="1" si="773"/>
        <v>0.3282712703254046</v>
      </c>
      <c r="Z2617" s="74">
        <f t="shared" ca="1" si="774"/>
        <v>1.3885655978450073</v>
      </c>
      <c r="AA2617" s="76">
        <f t="shared" ca="1" si="775"/>
        <v>328.2712703254046</v>
      </c>
      <c r="AB2617" s="76">
        <f t="shared" ca="1" si="776"/>
        <v>1388.5655978450072</v>
      </c>
    </row>
    <row r="2618" spans="1:28" x14ac:dyDescent="0.25">
      <c r="A2618" s="2">
        <f t="shared" si="777"/>
        <v>24</v>
      </c>
      <c r="B2618" s="16">
        <f ca="1">VLOOKUP(A2618,PERIODS!$O$4:$P$33,2,FALSE)</f>
        <v>3.5000000000000003E-2</v>
      </c>
      <c r="C2618" s="15"/>
      <c r="D2618" s="18">
        <v>2604</v>
      </c>
      <c r="E2618" s="34">
        <f t="shared" ca="1" si="779"/>
        <v>11401.799478523817</v>
      </c>
      <c r="F2618" s="34">
        <f t="shared" ca="1" si="761"/>
        <v>3500.0000000000005</v>
      </c>
      <c r="G2618" s="69">
        <f t="shared" ca="1" si="765"/>
        <v>0</v>
      </c>
      <c r="H2618" s="34">
        <f t="shared" ca="1" si="766"/>
        <v>432.5115540925155</v>
      </c>
      <c r="I2618" s="34">
        <f t="shared" ca="1" si="767"/>
        <v>3932.5115540925158</v>
      </c>
      <c r="J2618" s="18">
        <f ca="1">SUM(INDIRECT(ADDRESS(ROW(F2618),COLUMN(F2618),4)):INDIRECT(ADDRESS(ROW(F2618)+N$5-1,COLUMN(F2618),4)))</f>
        <v>26000</v>
      </c>
      <c r="K2618" s="18">
        <f t="shared" ca="1" si="768"/>
        <v>0</v>
      </c>
      <c r="L2618" s="18">
        <f t="shared" ca="1" si="778"/>
        <v>0</v>
      </c>
      <c r="M2618" s="18">
        <f t="shared" ca="1" si="762"/>
        <v>16350</v>
      </c>
      <c r="N2618" s="34">
        <f t="shared" ca="1" si="769"/>
        <v>23819.287924431301</v>
      </c>
      <c r="P2618" s="18">
        <f t="shared" ca="1" si="763"/>
        <v>432.5115540925155</v>
      </c>
      <c r="Q2618" s="47">
        <f ca="1">SUM(L$15:L2618)-SUM(M$15:M2618)</f>
        <v>0</v>
      </c>
      <c r="R2618" s="47" t="str">
        <f t="shared" ca="1" si="764"/>
        <v>M2621</v>
      </c>
      <c r="S2618" s="40">
        <f t="shared" ca="1" si="770"/>
        <v>0</v>
      </c>
      <c r="T2618" s="46">
        <f t="shared" ca="1" si="771"/>
        <v>65</v>
      </c>
      <c r="X2618" s="74">
        <f t="shared" ca="1" si="772"/>
        <v>0.43251155409251552</v>
      </c>
      <c r="Y2618" s="75">
        <f t="shared" ca="1" si="773"/>
        <v>0.43251155409251552</v>
      </c>
      <c r="Z2618" s="74">
        <f t="shared" ca="1" si="774"/>
        <v>1.5411232814707958</v>
      </c>
      <c r="AA2618" s="76">
        <f t="shared" ca="1" si="775"/>
        <v>432.5115540925155</v>
      </c>
      <c r="AB2618" s="76">
        <f t="shared" ca="1" si="776"/>
        <v>1541.1232814707957</v>
      </c>
    </row>
    <row r="2619" spans="1:28" x14ac:dyDescent="0.25">
      <c r="A2619" s="2">
        <f t="shared" si="777"/>
        <v>25</v>
      </c>
      <c r="B2619" s="16">
        <f ca="1">VLOOKUP(A2619,PERIODS!$O$4:$P$33,2,FALSE)</f>
        <v>3.5000000000000003E-2</v>
      </c>
      <c r="C2619" s="15"/>
      <c r="D2619" s="18">
        <v>2605</v>
      </c>
      <c r="E2619" s="34">
        <f t="shared" ca="1" si="779"/>
        <v>23819.287924431301</v>
      </c>
      <c r="F2619" s="34">
        <f t="shared" ca="1" si="761"/>
        <v>3500.0000000000005</v>
      </c>
      <c r="G2619" s="69">
        <f t="shared" ca="1" si="765"/>
        <v>0</v>
      </c>
      <c r="H2619" s="34">
        <f t="shared" ca="1" si="766"/>
        <v>212.27824115882336</v>
      </c>
      <c r="I2619" s="34">
        <f t="shared" ca="1" si="767"/>
        <v>3712.2782411588237</v>
      </c>
      <c r="J2619" s="18">
        <f ca="1">SUM(INDIRECT(ADDRESS(ROW(F2619),COLUMN(F2619),4)):INDIRECT(ADDRESS(ROW(F2619)+N$5-1,COLUMN(F2619),4)))</f>
        <v>24900</v>
      </c>
      <c r="K2619" s="18">
        <f t="shared" ca="1" si="768"/>
        <v>16350</v>
      </c>
      <c r="L2619" s="18">
        <f t="shared" ca="1" si="778"/>
        <v>16350</v>
      </c>
      <c r="M2619" s="18">
        <f t="shared" ca="1" si="762"/>
        <v>0</v>
      </c>
      <c r="N2619" s="34">
        <f t="shared" ca="1" si="769"/>
        <v>20107.009683272478</v>
      </c>
      <c r="P2619" s="18">
        <f t="shared" ca="1" si="763"/>
        <v>212.27824115882336</v>
      </c>
      <c r="Q2619" s="47">
        <f ca="1">SUM(L$15:L2619)-SUM(M$15:M2619)</f>
        <v>16350</v>
      </c>
      <c r="R2619" s="47" t="str">
        <f t="shared" ca="1" si="764"/>
        <v>M2622</v>
      </c>
      <c r="S2619" s="40">
        <f t="shared" ca="1" si="770"/>
        <v>0</v>
      </c>
      <c r="T2619" s="46">
        <f t="shared" ca="1" si="771"/>
        <v>26</v>
      </c>
      <c r="X2619" s="74">
        <f t="shared" ca="1" si="772"/>
        <v>0.21227824115882335</v>
      </c>
      <c r="Y2619" s="75">
        <f t="shared" ca="1" si="773"/>
        <v>0.21227824115882335</v>
      </c>
      <c r="Z2619" s="74">
        <f t="shared" ca="1" si="774"/>
        <v>1.2364918801530995</v>
      </c>
      <c r="AA2619" s="76">
        <f t="shared" ca="1" si="775"/>
        <v>212.27824115882336</v>
      </c>
      <c r="AB2619" s="76">
        <f t="shared" ca="1" si="776"/>
        <v>1236.4918801530996</v>
      </c>
    </row>
    <row r="2620" spans="1:28" x14ac:dyDescent="0.25">
      <c r="A2620" s="2">
        <f t="shared" si="777"/>
        <v>26</v>
      </c>
      <c r="B2620" s="16">
        <f ca="1">VLOOKUP(A2620,PERIODS!$O$4:$P$33,2,FALSE)</f>
        <v>3.5000000000000003E-2</v>
      </c>
      <c r="C2620" s="15"/>
      <c r="D2620" s="18">
        <v>2606</v>
      </c>
      <c r="E2620" s="34">
        <f t="shared" ca="1" si="779"/>
        <v>20107.009683272478</v>
      </c>
      <c r="F2620" s="34">
        <f t="shared" ca="1" si="761"/>
        <v>3500.0000000000005</v>
      </c>
      <c r="G2620" s="69">
        <f t="shared" ca="1" si="765"/>
        <v>0</v>
      </c>
      <c r="H2620" s="34">
        <f t="shared" ca="1" si="766"/>
        <v>-432.5608976441286</v>
      </c>
      <c r="I2620" s="34">
        <f t="shared" ca="1" si="767"/>
        <v>3067.4391023558719</v>
      </c>
      <c r="J2620" s="18">
        <f ca="1">SUM(INDIRECT(ADDRESS(ROW(F2620),COLUMN(F2620),4)):INDIRECT(ADDRESS(ROW(F2620)+N$5-1,COLUMN(F2620),4)))</f>
        <v>23900</v>
      </c>
      <c r="K2620" s="18">
        <f t="shared" ca="1" si="768"/>
        <v>16350</v>
      </c>
      <c r="L2620" s="18">
        <f t="shared" ca="1" si="778"/>
        <v>0</v>
      </c>
      <c r="M2620" s="18">
        <f t="shared" ca="1" si="762"/>
        <v>0</v>
      </c>
      <c r="N2620" s="34">
        <f t="shared" ca="1" si="769"/>
        <v>17039.570580916607</v>
      </c>
      <c r="P2620" s="18">
        <f t="shared" ca="1" si="763"/>
        <v>432.5608976441286</v>
      </c>
      <c r="Q2620" s="47">
        <f ca="1">SUM(L$15:L2620)-SUM(M$15:M2620)</f>
        <v>16350</v>
      </c>
      <c r="R2620" s="47" t="str">
        <f t="shared" ca="1" si="764"/>
        <v>M2623</v>
      </c>
      <c r="S2620" s="40">
        <f t="shared" ca="1" si="770"/>
        <v>0</v>
      </c>
      <c r="T2620" s="46">
        <f t="shared" ca="1" si="771"/>
        <v>19</v>
      </c>
      <c r="X2620" s="74">
        <f t="shared" ca="1" si="772"/>
        <v>-0.43256089764412858</v>
      </c>
      <c r="Y2620" s="75">
        <f t="shared" ca="1" si="773"/>
        <v>-0.43256089764412858</v>
      </c>
      <c r="Z2620" s="74">
        <f t="shared" ca="1" si="774"/>
        <v>0.6488453387787646</v>
      </c>
      <c r="AA2620" s="76">
        <f t="shared" ca="1" si="775"/>
        <v>-432.5608976441286</v>
      </c>
      <c r="AB2620" s="76">
        <f t="shared" ca="1" si="776"/>
        <v>648.84533877876459</v>
      </c>
    </row>
    <row r="2621" spans="1:28" x14ac:dyDescent="0.25">
      <c r="A2621" s="2">
        <f t="shared" si="777"/>
        <v>27</v>
      </c>
      <c r="B2621" s="16">
        <f ca="1">VLOOKUP(A2621,PERIODS!$O$4:$P$33,2,FALSE)</f>
        <v>3.5000000000000003E-2</v>
      </c>
      <c r="C2621" s="15"/>
      <c r="D2621" s="18">
        <v>2607</v>
      </c>
      <c r="E2621" s="34">
        <f t="shared" ca="1" si="779"/>
        <v>17039.570580916607</v>
      </c>
      <c r="F2621" s="34">
        <f t="shared" ca="1" si="761"/>
        <v>3500.0000000000005</v>
      </c>
      <c r="G2621" s="69">
        <f t="shared" ca="1" si="765"/>
        <v>0</v>
      </c>
      <c r="H2621" s="34">
        <f t="shared" ca="1" si="766"/>
        <v>-311.27923877870421</v>
      </c>
      <c r="I2621" s="34">
        <f t="shared" ca="1" si="767"/>
        <v>3188.720761221296</v>
      </c>
      <c r="J2621" s="18">
        <f ca="1">SUM(INDIRECT(ADDRESS(ROW(F2621),COLUMN(F2621),4)):INDIRECT(ADDRESS(ROW(F2621)+N$5-1,COLUMN(F2621),4)))</f>
        <v>22900</v>
      </c>
      <c r="K2621" s="18">
        <f t="shared" ca="1" si="768"/>
        <v>16350</v>
      </c>
      <c r="L2621" s="18">
        <f t="shared" ca="1" si="778"/>
        <v>0</v>
      </c>
      <c r="M2621" s="18">
        <f t="shared" ca="1" si="762"/>
        <v>0</v>
      </c>
      <c r="N2621" s="34">
        <f t="shared" ca="1" si="769"/>
        <v>13850.849819695311</v>
      </c>
      <c r="P2621" s="18">
        <f t="shared" ca="1" si="763"/>
        <v>311.27923877870421</v>
      </c>
      <c r="Q2621" s="47">
        <f ca="1">SUM(L$15:L2621)-SUM(M$15:M2621)</f>
        <v>16350</v>
      </c>
      <c r="R2621" s="47" t="str">
        <f t="shared" ca="1" si="764"/>
        <v>M2624</v>
      </c>
      <c r="S2621" s="40">
        <f t="shared" ca="1" si="770"/>
        <v>0</v>
      </c>
      <c r="T2621" s="46">
        <f t="shared" ca="1" si="771"/>
        <v>95</v>
      </c>
      <c r="X2621" s="74">
        <f t="shared" ca="1" si="772"/>
        <v>-0.31127923877870423</v>
      </c>
      <c r="Y2621" s="75">
        <f t="shared" ca="1" si="773"/>
        <v>-0.31127923877870423</v>
      </c>
      <c r="Z2621" s="74">
        <f t="shared" ca="1" si="774"/>
        <v>0.73250930230526046</v>
      </c>
      <c r="AA2621" s="76">
        <f t="shared" ca="1" si="775"/>
        <v>-311.27923877870421</v>
      </c>
      <c r="AB2621" s="76">
        <f t="shared" ca="1" si="776"/>
        <v>732.50930230526046</v>
      </c>
    </row>
    <row r="2622" spans="1:28" x14ac:dyDescent="0.25">
      <c r="A2622" s="2">
        <f t="shared" si="777"/>
        <v>28</v>
      </c>
      <c r="B2622" s="16">
        <f ca="1">VLOOKUP(A2622,PERIODS!$O$4:$P$33,2,FALSE)</f>
        <v>0.04</v>
      </c>
      <c r="C2622" s="15"/>
      <c r="D2622" s="18">
        <v>2608</v>
      </c>
      <c r="E2622" s="34">
        <f t="shared" ca="1" si="779"/>
        <v>13850.849819695311</v>
      </c>
      <c r="F2622" s="34">
        <f t="shared" ca="1" si="761"/>
        <v>4000</v>
      </c>
      <c r="G2622" s="69">
        <f t="shared" ca="1" si="765"/>
        <v>0</v>
      </c>
      <c r="H2622" s="34">
        <f t="shared" ca="1" si="766"/>
        <v>-604.76892194208676</v>
      </c>
      <c r="I2622" s="34">
        <f t="shared" ca="1" si="767"/>
        <v>3395.2310780579132</v>
      </c>
      <c r="J2622" s="18">
        <f ca="1">SUM(INDIRECT(ADDRESS(ROW(F2622),COLUMN(F2622),4)):INDIRECT(ADDRESS(ROW(F2622)+N$5-1,COLUMN(F2622),4)))</f>
        <v>21900</v>
      </c>
      <c r="K2622" s="18">
        <f t="shared" ca="1" si="768"/>
        <v>0</v>
      </c>
      <c r="L2622" s="18">
        <f t="shared" ca="1" si="778"/>
        <v>0</v>
      </c>
      <c r="M2622" s="18">
        <f t="shared" ca="1" si="762"/>
        <v>16350</v>
      </c>
      <c r="N2622" s="34">
        <f t="shared" ca="1" si="769"/>
        <v>26805.618741637398</v>
      </c>
      <c r="P2622" s="18">
        <f t="shared" ca="1" si="763"/>
        <v>604.76892194208676</v>
      </c>
      <c r="Q2622" s="47">
        <f ca="1">SUM(L$15:L2622)-SUM(M$15:M2622)</f>
        <v>0</v>
      </c>
      <c r="R2622" s="47" t="str">
        <f t="shared" ca="1" si="764"/>
        <v>M2625</v>
      </c>
      <c r="S2622" s="40">
        <f t="shared" ca="1" si="770"/>
        <v>0</v>
      </c>
      <c r="T2622" s="46">
        <f t="shared" ca="1" si="771"/>
        <v>65</v>
      </c>
      <c r="X2622" s="74">
        <f t="shared" ca="1" si="772"/>
        <v>-0.60476892194208676</v>
      </c>
      <c r="Y2622" s="75">
        <f t="shared" ca="1" si="773"/>
        <v>-0.60476892194208676</v>
      </c>
      <c r="Z2622" s="74">
        <f t="shared" ca="1" si="774"/>
        <v>0.54620062703820338</v>
      </c>
      <c r="AA2622" s="76">
        <f t="shared" ca="1" si="775"/>
        <v>-604.76892194208676</v>
      </c>
      <c r="AB2622" s="76">
        <f t="shared" ca="1" si="776"/>
        <v>546.20062703820338</v>
      </c>
    </row>
    <row r="2623" spans="1:28" x14ac:dyDescent="0.25">
      <c r="A2623" s="2">
        <f t="shared" si="777"/>
        <v>29</v>
      </c>
      <c r="B2623" s="16">
        <f ca="1">VLOOKUP(A2623,PERIODS!$O$4:$P$33,2,FALSE)</f>
        <v>0.04</v>
      </c>
      <c r="C2623" s="15"/>
      <c r="D2623" s="18">
        <v>2609</v>
      </c>
      <c r="E2623" s="34">
        <f t="shared" ca="1" si="779"/>
        <v>26805.618741637398</v>
      </c>
      <c r="F2623" s="34">
        <f t="shared" ca="1" si="761"/>
        <v>4000</v>
      </c>
      <c r="G2623" s="69">
        <f t="shared" ca="1" si="765"/>
        <v>0</v>
      </c>
      <c r="H2623" s="34">
        <f t="shared" ca="1" si="766"/>
        <v>138.38873009387868</v>
      </c>
      <c r="I2623" s="34">
        <f t="shared" ca="1" si="767"/>
        <v>4138.3887300938786</v>
      </c>
      <c r="J2623" s="18">
        <f ca="1">SUM(INDIRECT(ADDRESS(ROW(F2623),COLUMN(F2623),4)):INDIRECT(ADDRESS(ROW(F2623)+N$5-1,COLUMN(F2623),4)))</f>
        <v>21200</v>
      </c>
      <c r="K2623" s="18">
        <f t="shared" ca="1" si="768"/>
        <v>0</v>
      </c>
      <c r="L2623" s="18">
        <f t="shared" ca="1" si="778"/>
        <v>0</v>
      </c>
      <c r="M2623" s="18">
        <f t="shared" ca="1" si="762"/>
        <v>0</v>
      </c>
      <c r="N2623" s="34">
        <f t="shared" ca="1" si="769"/>
        <v>22667.230011543521</v>
      </c>
      <c r="P2623" s="18">
        <f t="shared" ca="1" si="763"/>
        <v>138.38873009387868</v>
      </c>
      <c r="Q2623" s="47">
        <f ca="1">SUM(L$15:L2623)-SUM(M$15:M2623)</f>
        <v>0</v>
      </c>
      <c r="R2623" s="47" t="str">
        <f t="shared" ca="1" si="764"/>
        <v>M2626</v>
      </c>
      <c r="S2623" s="40">
        <f t="shared" ca="1" si="770"/>
        <v>0</v>
      </c>
      <c r="T2623" s="46">
        <f t="shared" ca="1" si="771"/>
        <v>13</v>
      </c>
      <c r="X2623" s="74">
        <f t="shared" ca="1" si="772"/>
        <v>0.13838873009387867</v>
      </c>
      <c r="Y2623" s="75">
        <f t="shared" ca="1" si="773"/>
        <v>0.13838873009387867</v>
      </c>
      <c r="Z2623" s="74">
        <f t="shared" ca="1" si="774"/>
        <v>1.1484218896647631</v>
      </c>
      <c r="AA2623" s="76">
        <f t="shared" ca="1" si="775"/>
        <v>138.38873009387868</v>
      </c>
      <c r="AB2623" s="76">
        <f t="shared" ca="1" si="776"/>
        <v>1148.4218896647631</v>
      </c>
    </row>
    <row r="2624" spans="1:28" x14ac:dyDescent="0.25">
      <c r="A2624" s="2">
        <f t="shared" si="777"/>
        <v>30</v>
      </c>
      <c r="B2624" s="16">
        <f ca="1">VLOOKUP(A2624,PERIODS!$O$4:$P$33,2,FALSE)</f>
        <v>0.04</v>
      </c>
      <c r="C2624" s="15"/>
      <c r="D2624" s="18">
        <v>2610</v>
      </c>
      <c r="E2624" s="34">
        <f t="shared" ca="1" si="779"/>
        <v>22667.230011543521</v>
      </c>
      <c r="F2624" s="34">
        <f t="shared" ca="1" si="761"/>
        <v>4000</v>
      </c>
      <c r="G2624" s="69">
        <f t="shared" ca="1" si="765"/>
        <v>0</v>
      </c>
      <c r="H2624" s="34">
        <f t="shared" ca="1" si="766"/>
        <v>-1539.4031020638627</v>
      </c>
      <c r="I2624" s="34">
        <f t="shared" ca="1" si="767"/>
        <v>2460.5968979361373</v>
      </c>
      <c r="J2624" s="18">
        <f ca="1">SUM(INDIRECT(ADDRESS(ROW(F2624),COLUMN(F2624),4)):INDIRECT(ADDRESS(ROW(F2624)+N$5-1,COLUMN(F2624),4)))</f>
        <v>20500</v>
      </c>
      <c r="K2624" s="18">
        <f t="shared" ca="1" si="768"/>
        <v>0</v>
      </c>
      <c r="L2624" s="18">
        <f t="shared" ca="1" si="778"/>
        <v>0</v>
      </c>
      <c r="M2624" s="18">
        <f t="shared" ca="1" si="762"/>
        <v>0</v>
      </c>
      <c r="N2624" s="34">
        <f t="shared" ca="1" si="769"/>
        <v>20206.633113607382</v>
      </c>
      <c r="P2624" s="18">
        <f t="shared" ca="1" si="763"/>
        <v>1539.4031020638627</v>
      </c>
      <c r="Q2624" s="47">
        <f ca="1">SUM(L$15:L2624)-SUM(M$15:M2624)</f>
        <v>0</v>
      </c>
      <c r="R2624" s="47" t="str">
        <f t="shared" ca="1" si="764"/>
        <v>M2627</v>
      </c>
      <c r="S2624" s="40">
        <f t="shared" ca="1" si="770"/>
        <v>0</v>
      </c>
      <c r="T2624" s="46">
        <f t="shared" ca="1" si="771"/>
        <v>38</v>
      </c>
      <c r="X2624" s="74">
        <f t="shared" ca="1" si="772"/>
        <v>-1.5394031020638625</v>
      </c>
      <c r="Y2624" s="75">
        <f t="shared" ca="1" si="773"/>
        <v>-1.5394031020638625</v>
      </c>
      <c r="Z2624" s="74">
        <f t="shared" ca="1" si="774"/>
        <v>0.21450910326218176</v>
      </c>
      <c r="AA2624" s="76">
        <f t="shared" ca="1" si="775"/>
        <v>-1539.4031020638627</v>
      </c>
      <c r="AB2624" s="76">
        <f t="shared" ca="1" si="776"/>
        <v>214.50910326218175</v>
      </c>
    </row>
    <row r="2625" spans="1:28" x14ac:dyDescent="0.25">
      <c r="A2625" s="2">
        <f t="shared" si="777"/>
        <v>1</v>
      </c>
      <c r="B2625" s="16">
        <f ca="1">VLOOKUP(A2625,PERIODS!$O$4:$P$33,2,FALSE)</f>
        <v>2.4E-2</v>
      </c>
      <c r="C2625" s="15"/>
      <c r="D2625" s="18">
        <v>2611</v>
      </c>
      <c r="E2625" s="34">
        <f t="shared" ca="1" si="779"/>
        <v>20206.633113607382</v>
      </c>
      <c r="F2625" s="34">
        <f t="shared" ca="1" si="761"/>
        <v>2400</v>
      </c>
      <c r="G2625" s="69">
        <f t="shared" ca="1" si="765"/>
        <v>0</v>
      </c>
      <c r="H2625" s="34">
        <f t="shared" ca="1" si="766"/>
        <v>762.8806089829211</v>
      </c>
      <c r="I2625" s="34">
        <f t="shared" ca="1" si="767"/>
        <v>3162.8806089829213</v>
      </c>
      <c r="J2625" s="18">
        <f ca="1">SUM(INDIRECT(ADDRESS(ROW(F2625),COLUMN(F2625),4)):INDIRECT(ADDRESS(ROW(F2625)+N$5-1,COLUMN(F2625),4)))</f>
        <v>19800</v>
      </c>
      <c r="K2625" s="18">
        <f t="shared" ca="1" si="768"/>
        <v>0</v>
      </c>
      <c r="L2625" s="18">
        <f t="shared" ca="1" si="778"/>
        <v>0</v>
      </c>
      <c r="M2625" s="18">
        <f t="shared" ca="1" si="762"/>
        <v>0</v>
      </c>
      <c r="N2625" s="34">
        <f t="shared" ca="1" si="769"/>
        <v>17043.752504624463</v>
      </c>
      <c r="P2625" s="18">
        <f t="shared" ca="1" si="763"/>
        <v>762.8806089829211</v>
      </c>
      <c r="Q2625" s="47">
        <f ca="1">SUM(L$15:L2625)-SUM(M$15:M2625)</f>
        <v>0</v>
      </c>
      <c r="R2625" s="47" t="str">
        <f t="shared" ca="1" si="764"/>
        <v>M2628</v>
      </c>
      <c r="S2625" s="40">
        <f t="shared" ca="1" si="770"/>
        <v>0</v>
      </c>
      <c r="T2625" s="46">
        <f t="shared" ca="1" si="771"/>
        <v>25</v>
      </c>
      <c r="X2625" s="74">
        <f t="shared" ca="1" si="772"/>
        <v>0.76288060898292109</v>
      </c>
      <c r="Y2625" s="75">
        <f t="shared" ca="1" si="773"/>
        <v>0.76288060898292109</v>
      </c>
      <c r="Z2625" s="74">
        <f t="shared" ca="1" si="774"/>
        <v>2.1444446383200311</v>
      </c>
      <c r="AA2625" s="76">
        <f t="shared" ca="1" si="775"/>
        <v>762.8806089829211</v>
      </c>
      <c r="AB2625" s="76">
        <f t="shared" ca="1" si="776"/>
        <v>2144.4446383200311</v>
      </c>
    </row>
    <row r="2626" spans="1:28" x14ac:dyDescent="0.25">
      <c r="A2626" s="2">
        <f t="shared" si="777"/>
        <v>2</v>
      </c>
      <c r="B2626" s="16">
        <f ca="1">VLOOKUP(A2626,PERIODS!$O$4:$P$33,2,FALSE)</f>
        <v>2.5000000000000001E-2</v>
      </c>
      <c r="C2626" s="15"/>
      <c r="D2626" s="18">
        <v>2612</v>
      </c>
      <c r="E2626" s="34">
        <f t="shared" ca="1" si="779"/>
        <v>17043.752504624463</v>
      </c>
      <c r="F2626" s="34">
        <f t="shared" ca="1" si="761"/>
        <v>2500</v>
      </c>
      <c r="G2626" s="69">
        <f t="shared" ca="1" si="765"/>
        <v>0</v>
      </c>
      <c r="H2626" s="34">
        <f t="shared" ca="1" si="766"/>
        <v>-1079.9457876993829</v>
      </c>
      <c r="I2626" s="34">
        <f t="shared" ca="1" si="767"/>
        <v>1420.0542123006171</v>
      </c>
      <c r="J2626" s="18">
        <f ca="1">SUM(INDIRECT(ADDRESS(ROW(F2626),COLUMN(F2626),4)):INDIRECT(ADDRESS(ROW(F2626)+N$5-1,COLUMN(F2626),4)))</f>
        <v>20700</v>
      </c>
      <c r="K2626" s="18">
        <f t="shared" ca="1" si="768"/>
        <v>16350</v>
      </c>
      <c r="L2626" s="18">
        <f t="shared" ca="1" si="778"/>
        <v>16350</v>
      </c>
      <c r="M2626" s="18">
        <f t="shared" ca="1" si="762"/>
        <v>0</v>
      </c>
      <c r="N2626" s="34">
        <f t="shared" ca="1" si="769"/>
        <v>15623.698292323847</v>
      </c>
      <c r="P2626" s="18">
        <f t="shared" ca="1" si="763"/>
        <v>1079.9457876993829</v>
      </c>
      <c r="Q2626" s="47">
        <f ca="1">SUM(L$15:L2626)-SUM(M$15:M2626)</f>
        <v>16350</v>
      </c>
      <c r="R2626" s="47" t="str">
        <f t="shared" ca="1" si="764"/>
        <v>M2629</v>
      </c>
      <c r="S2626" s="40">
        <f t="shared" ca="1" si="770"/>
        <v>0</v>
      </c>
      <c r="T2626" s="46">
        <f t="shared" ca="1" si="771"/>
        <v>10</v>
      </c>
      <c r="X2626" s="74">
        <f t="shared" ca="1" si="772"/>
        <v>-1.079945787699383</v>
      </c>
      <c r="Y2626" s="75">
        <f t="shared" ca="1" si="773"/>
        <v>-1.079945787699383</v>
      </c>
      <c r="Z2626" s="74">
        <f t="shared" ca="1" si="774"/>
        <v>0.33961393639870374</v>
      </c>
      <c r="AA2626" s="76">
        <f t="shared" ca="1" si="775"/>
        <v>-1079.9457876993829</v>
      </c>
      <c r="AB2626" s="76">
        <f t="shared" ca="1" si="776"/>
        <v>339.61393639870374</v>
      </c>
    </row>
    <row r="2627" spans="1:28" x14ac:dyDescent="0.25">
      <c r="A2627" s="2">
        <f t="shared" si="777"/>
        <v>3</v>
      </c>
      <c r="B2627" s="16">
        <f ca="1">VLOOKUP(A2627,PERIODS!$O$4:$P$33,2,FALSE)</f>
        <v>2.5000000000000001E-2</v>
      </c>
      <c r="C2627" s="15"/>
      <c r="D2627" s="18">
        <v>2613</v>
      </c>
      <c r="E2627" s="34">
        <f t="shared" ca="1" si="779"/>
        <v>15623.698292323847</v>
      </c>
      <c r="F2627" s="34">
        <f t="shared" ca="1" si="761"/>
        <v>2500</v>
      </c>
      <c r="G2627" s="69">
        <f t="shared" ca="1" si="765"/>
        <v>0</v>
      </c>
      <c r="H2627" s="34">
        <f t="shared" ca="1" si="766"/>
        <v>-701.47923905073333</v>
      </c>
      <c r="I2627" s="34">
        <f t="shared" ca="1" si="767"/>
        <v>1798.5207609492668</v>
      </c>
      <c r="J2627" s="18">
        <f ca="1">SUM(INDIRECT(ADDRESS(ROW(F2627),COLUMN(F2627),4)):INDIRECT(ADDRESS(ROW(F2627)+N$5-1,COLUMN(F2627),4)))</f>
        <v>21500</v>
      </c>
      <c r="K2627" s="18">
        <f t="shared" ca="1" si="768"/>
        <v>16350</v>
      </c>
      <c r="L2627" s="18">
        <f t="shared" ca="1" si="778"/>
        <v>0</v>
      </c>
      <c r="M2627" s="18">
        <f t="shared" ca="1" si="762"/>
        <v>0</v>
      </c>
      <c r="N2627" s="34">
        <f t="shared" ca="1" si="769"/>
        <v>13825.17753137458</v>
      </c>
      <c r="P2627" s="18">
        <f t="shared" ca="1" si="763"/>
        <v>701.47923905073333</v>
      </c>
      <c r="Q2627" s="47">
        <f ca="1">SUM(L$15:L2627)-SUM(M$15:M2627)</f>
        <v>16350</v>
      </c>
      <c r="R2627" s="47" t="str">
        <f t="shared" ca="1" si="764"/>
        <v>M2630</v>
      </c>
      <c r="S2627" s="40">
        <f t="shared" ca="1" si="770"/>
        <v>0</v>
      </c>
      <c r="T2627" s="46">
        <f t="shared" ca="1" si="771"/>
        <v>33</v>
      </c>
      <c r="X2627" s="74">
        <f t="shared" ca="1" si="772"/>
        <v>-0.70147923905073328</v>
      </c>
      <c r="Y2627" s="75">
        <f t="shared" ca="1" si="773"/>
        <v>-0.70147923905073328</v>
      </c>
      <c r="Z2627" s="74">
        <f t="shared" ca="1" si="774"/>
        <v>0.49585127845134097</v>
      </c>
      <c r="AA2627" s="76">
        <f t="shared" ca="1" si="775"/>
        <v>-701.47923905073333</v>
      </c>
      <c r="AB2627" s="76">
        <f t="shared" ca="1" si="776"/>
        <v>495.85127845134099</v>
      </c>
    </row>
    <row r="2628" spans="1:28" x14ac:dyDescent="0.25">
      <c r="A2628" s="2">
        <f t="shared" si="777"/>
        <v>4</v>
      </c>
      <c r="B2628" s="16">
        <f ca="1">VLOOKUP(A2628,PERIODS!$O$4:$P$33,2,FALSE)</f>
        <v>2.5000000000000001E-2</v>
      </c>
      <c r="C2628" s="15"/>
      <c r="D2628" s="18">
        <v>2614</v>
      </c>
      <c r="E2628" s="34">
        <f t="shared" ca="1" si="779"/>
        <v>13825.17753137458</v>
      </c>
      <c r="F2628" s="34">
        <f t="shared" ca="1" si="761"/>
        <v>2500</v>
      </c>
      <c r="G2628" s="69">
        <f t="shared" ca="1" si="765"/>
        <v>0</v>
      </c>
      <c r="H2628" s="34">
        <f t="shared" ca="1" si="766"/>
        <v>548.31405820619534</v>
      </c>
      <c r="I2628" s="34">
        <f t="shared" ca="1" si="767"/>
        <v>3048.3140582061951</v>
      </c>
      <c r="J2628" s="18">
        <f ca="1">SUM(INDIRECT(ADDRESS(ROW(F2628),COLUMN(F2628),4)):INDIRECT(ADDRESS(ROW(F2628)+N$5-1,COLUMN(F2628),4)))</f>
        <v>22300</v>
      </c>
      <c r="K2628" s="18">
        <f t="shared" ca="1" si="768"/>
        <v>16350</v>
      </c>
      <c r="L2628" s="18">
        <f t="shared" ca="1" si="778"/>
        <v>0</v>
      </c>
      <c r="M2628" s="18">
        <f t="shared" ca="1" si="762"/>
        <v>0</v>
      </c>
      <c r="N2628" s="34">
        <f t="shared" ca="1" si="769"/>
        <v>10776.863473168385</v>
      </c>
      <c r="P2628" s="18">
        <f t="shared" ca="1" si="763"/>
        <v>548.31405820619534</v>
      </c>
      <c r="Q2628" s="47">
        <f ca="1">SUM(L$15:L2628)-SUM(M$15:M2628)</f>
        <v>16350</v>
      </c>
      <c r="R2628" s="47" t="str">
        <f t="shared" ca="1" si="764"/>
        <v>M2631</v>
      </c>
      <c r="S2628" s="40">
        <f t="shared" ca="1" si="770"/>
        <v>0</v>
      </c>
      <c r="T2628" s="46">
        <f t="shared" ca="1" si="771"/>
        <v>31</v>
      </c>
      <c r="X2628" s="74">
        <f t="shared" ca="1" si="772"/>
        <v>0.54831405820619539</v>
      </c>
      <c r="Y2628" s="75">
        <f t="shared" ca="1" si="773"/>
        <v>0.54831405820619539</v>
      </c>
      <c r="Z2628" s="74">
        <f t="shared" ca="1" si="774"/>
        <v>1.7303333160805485</v>
      </c>
      <c r="AA2628" s="76">
        <f t="shared" ca="1" si="775"/>
        <v>548.31405820619534</v>
      </c>
      <c r="AB2628" s="76">
        <f t="shared" ca="1" si="776"/>
        <v>1730.3333160805485</v>
      </c>
    </row>
    <row r="2629" spans="1:28" x14ac:dyDescent="0.25">
      <c r="A2629" s="2">
        <f t="shared" si="777"/>
        <v>5</v>
      </c>
      <c r="B2629" s="16">
        <f ca="1">VLOOKUP(A2629,PERIODS!$O$4:$P$33,2,FALSE)</f>
        <v>3.3000000000000002E-2</v>
      </c>
      <c r="C2629" s="15"/>
      <c r="D2629" s="18">
        <v>2615</v>
      </c>
      <c r="E2629" s="34">
        <f t="shared" ca="1" si="779"/>
        <v>10776.863473168385</v>
      </c>
      <c r="F2629" s="34">
        <f t="shared" ca="1" si="761"/>
        <v>3300</v>
      </c>
      <c r="G2629" s="69">
        <f t="shared" ca="1" si="765"/>
        <v>0</v>
      </c>
      <c r="H2629" s="34">
        <f t="shared" ca="1" si="766"/>
        <v>-224.48279573082857</v>
      </c>
      <c r="I2629" s="34">
        <f t="shared" ca="1" si="767"/>
        <v>3075.5172042691715</v>
      </c>
      <c r="J2629" s="18">
        <f ca="1">SUM(INDIRECT(ADDRESS(ROW(F2629),COLUMN(F2629),4)):INDIRECT(ADDRESS(ROW(F2629)+N$5-1,COLUMN(F2629),4)))</f>
        <v>23100</v>
      </c>
      <c r="K2629" s="18">
        <f t="shared" ca="1" si="768"/>
        <v>0</v>
      </c>
      <c r="L2629" s="18">
        <f t="shared" ca="1" si="778"/>
        <v>0</v>
      </c>
      <c r="M2629" s="18">
        <f t="shared" ca="1" si="762"/>
        <v>16350</v>
      </c>
      <c r="N2629" s="34">
        <f t="shared" ca="1" si="769"/>
        <v>7701.3462688992149</v>
      </c>
      <c r="P2629" s="18">
        <f t="shared" ca="1" si="763"/>
        <v>224.48279573082857</v>
      </c>
      <c r="Q2629" s="47">
        <f ca="1">SUM(L$15:L2629)-SUM(M$15:M2629)</f>
        <v>0</v>
      </c>
      <c r="R2629" s="47" t="str">
        <f t="shared" ca="1" si="764"/>
        <v>M2632</v>
      </c>
      <c r="S2629" s="40">
        <f t="shared" ca="1" si="770"/>
        <v>16350</v>
      </c>
      <c r="T2629" s="46">
        <f t="shared" ca="1" si="771"/>
        <v>100</v>
      </c>
      <c r="X2629" s="74">
        <f t="shared" ca="1" si="772"/>
        <v>-0.22448279573082858</v>
      </c>
      <c r="Y2629" s="75">
        <f t="shared" ca="1" si="773"/>
        <v>-0.22448279573082858</v>
      </c>
      <c r="Z2629" s="74">
        <f t="shared" ca="1" si="774"/>
        <v>0.79892932157678365</v>
      </c>
      <c r="AA2629" s="76">
        <f t="shared" ca="1" si="775"/>
        <v>-224.48279573082857</v>
      </c>
      <c r="AB2629" s="76">
        <f t="shared" ca="1" si="776"/>
        <v>798.92932157678365</v>
      </c>
    </row>
    <row r="2630" spans="1:28" x14ac:dyDescent="0.25">
      <c r="A2630" s="2">
        <f t="shared" si="777"/>
        <v>6</v>
      </c>
      <c r="B2630" s="16">
        <f ca="1">VLOOKUP(A2630,PERIODS!$O$4:$P$33,2,FALSE)</f>
        <v>3.3000000000000002E-2</v>
      </c>
      <c r="C2630" s="15"/>
      <c r="D2630" s="18">
        <v>2616</v>
      </c>
      <c r="E2630" s="34">
        <f t="shared" ca="1" si="779"/>
        <v>7701.3462688992149</v>
      </c>
      <c r="F2630" s="34">
        <f t="shared" ca="1" si="761"/>
        <v>3300</v>
      </c>
      <c r="G2630" s="69">
        <f t="shared" ca="1" si="765"/>
        <v>0</v>
      </c>
      <c r="H2630" s="34">
        <f t="shared" ca="1" si="766"/>
        <v>1519.3333327797047</v>
      </c>
      <c r="I2630" s="34">
        <f t="shared" ca="1" si="767"/>
        <v>4819.3333327797045</v>
      </c>
      <c r="J2630" s="18">
        <f ca="1">SUM(INDIRECT(ADDRESS(ROW(F2630),COLUMN(F2630),4)):INDIRECT(ADDRESS(ROW(F2630)+N$5-1,COLUMN(F2630),4)))</f>
        <v>23100</v>
      </c>
      <c r="K2630" s="18">
        <f t="shared" ca="1" si="768"/>
        <v>16350</v>
      </c>
      <c r="L2630" s="18">
        <f t="shared" ca="1" si="778"/>
        <v>16350</v>
      </c>
      <c r="M2630" s="18">
        <f t="shared" ca="1" si="762"/>
        <v>0</v>
      </c>
      <c r="N2630" s="34">
        <f t="shared" ca="1" si="769"/>
        <v>2882.0129361195104</v>
      </c>
      <c r="P2630" s="18">
        <f t="shared" ca="1" si="763"/>
        <v>1519.3333327797047</v>
      </c>
      <c r="Q2630" s="47">
        <f ca="1">SUM(L$15:L2630)-SUM(M$15:M2630)</f>
        <v>16350</v>
      </c>
      <c r="R2630" s="47" t="str">
        <f t="shared" ca="1" si="764"/>
        <v>M2633</v>
      </c>
      <c r="S2630" s="40">
        <f t="shared" ca="1" si="770"/>
        <v>0</v>
      </c>
      <c r="T2630" s="46">
        <f t="shared" ca="1" si="771"/>
        <v>72</v>
      </c>
      <c r="X2630" s="74">
        <f t="shared" ca="1" si="772"/>
        <v>1.5193333327797047</v>
      </c>
      <c r="Y2630" s="75">
        <f t="shared" ca="1" si="773"/>
        <v>1.5193333327797047</v>
      </c>
      <c r="Z2630" s="74">
        <f t="shared" ca="1" si="774"/>
        <v>4.5691780583067292</v>
      </c>
      <c r="AA2630" s="76">
        <f t="shared" ca="1" si="775"/>
        <v>1519.3333327797047</v>
      </c>
      <c r="AB2630" s="76">
        <f t="shared" ca="1" si="776"/>
        <v>4569.1780583067293</v>
      </c>
    </row>
    <row r="2631" spans="1:28" x14ac:dyDescent="0.25">
      <c r="A2631" s="2">
        <f t="shared" si="777"/>
        <v>7</v>
      </c>
      <c r="B2631" s="16">
        <f ca="1">VLOOKUP(A2631,PERIODS!$O$4:$P$33,2,FALSE)</f>
        <v>3.3000000000000002E-2</v>
      </c>
      <c r="C2631" s="15"/>
      <c r="D2631" s="18">
        <v>2617</v>
      </c>
      <c r="E2631" s="34">
        <f t="shared" ca="1" si="779"/>
        <v>2882.0129361195104</v>
      </c>
      <c r="F2631" s="34">
        <f t="shared" ca="1" si="761"/>
        <v>3300</v>
      </c>
      <c r="G2631" s="69">
        <f t="shared" ca="1" si="765"/>
        <v>0</v>
      </c>
      <c r="H2631" s="34">
        <f t="shared" ca="1" si="766"/>
        <v>673.50158824196035</v>
      </c>
      <c r="I2631" s="34">
        <f t="shared" ca="1" si="767"/>
        <v>3973.5015882419602</v>
      </c>
      <c r="J2631" s="18">
        <f ca="1">SUM(INDIRECT(ADDRESS(ROW(F2631),COLUMN(F2631),4)):INDIRECT(ADDRESS(ROW(F2631)+N$5-1,COLUMN(F2631),4)))</f>
        <v>23100</v>
      </c>
      <c r="K2631" s="18">
        <f t="shared" ca="1" si="768"/>
        <v>32700</v>
      </c>
      <c r="L2631" s="18">
        <f t="shared" ca="1" si="778"/>
        <v>16350</v>
      </c>
      <c r="M2631" s="18">
        <f t="shared" ca="1" si="762"/>
        <v>0</v>
      </c>
      <c r="N2631" s="34">
        <f t="shared" ca="1" si="769"/>
        <v>-1091.4886521224498</v>
      </c>
      <c r="P2631" s="18">
        <f t="shared" ca="1" si="763"/>
        <v>673.50158824196035</v>
      </c>
      <c r="Q2631" s="47">
        <f ca="1">SUM(L$15:L2631)-SUM(M$15:M2631)</f>
        <v>32700</v>
      </c>
      <c r="R2631" s="47" t="str">
        <f t="shared" ca="1" si="764"/>
        <v>M2634</v>
      </c>
      <c r="S2631" s="40">
        <f t="shared" ca="1" si="770"/>
        <v>0</v>
      </c>
      <c r="T2631" s="46">
        <f t="shared" ca="1" si="771"/>
        <v>41</v>
      </c>
      <c r="X2631" s="74">
        <f t="shared" ca="1" si="772"/>
        <v>0.67350158824196038</v>
      </c>
      <c r="Y2631" s="75">
        <f t="shared" ca="1" si="773"/>
        <v>0.67350158824196038</v>
      </c>
      <c r="Z2631" s="74">
        <f t="shared" ca="1" si="774"/>
        <v>1.9610922496251615</v>
      </c>
      <c r="AA2631" s="76">
        <f t="shared" ca="1" si="775"/>
        <v>673.50158824196035</v>
      </c>
      <c r="AB2631" s="76">
        <f t="shared" ca="1" si="776"/>
        <v>1961.0922496251615</v>
      </c>
    </row>
    <row r="2632" spans="1:28" x14ac:dyDescent="0.25">
      <c r="A2632" s="2">
        <f t="shared" si="777"/>
        <v>8</v>
      </c>
      <c r="B2632" s="16">
        <f ca="1">VLOOKUP(A2632,PERIODS!$O$4:$P$33,2,FALSE)</f>
        <v>3.3000000000000002E-2</v>
      </c>
      <c r="C2632" s="15"/>
      <c r="D2632" s="18">
        <v>2618</v>
      </c>
      <c r="E2632" s="34">
        <f t="shared" ca="1" si="779"/>
        <v>-1091.4886521224498</v>
      </c>
      <c r="F2632" s="34">
        <f t="shared" ca="1" si="761"/>
        <v>3300</v>
      </c>
      <c r="G2632" s="69">
        <f t="shared" ca="1" si="765"/>
        <v>0</v>
      </c>
      <c r="H2632" s="34">
        <f t="shared" ca="1" si="766"/>
        <v>810.31577363681208</v>
      </c>
      <c r="I2632" s="34">
        <f t="shared" ca="1" si="767"/>
        <v>4110.3157736368121</v>
      </c>
      <c r="J2632" s="18">
        <f ca="1">SUM(INDIRECT(ADDRESS(ROW(F2632),COLUMN(F2632),4)):INDIRECT(ADDRESS(ROW(F2632)+N$5-1,COLUMN(F2632),4)))</f>
        <v>23100</v>
      </c>
      <c r="K2632" s="18">
        <f t="shared" ca="1" si="768"/>
        <v>32700</v>
      </c>
      <c r="L2632" s="18">
        <f t="shared" ca="1" si="778"/>
        <v>0</v>
      </c>
      <c r="M2632" s="18">
        <f t="shared" ca="1" si="762"/>
        <v>0</v>
      </c>
      <c r="N2632" s="34">
        <f t="shared" ca="1" si="769"/>
        <v>-5201.8044257592619</v>
      </c>
      <c r="P2632" s="18">
        <f t="shared" ca="1" si="763"/>
        <v>810.31577363681208</v>
      </c>
      <c r="Q2632" s="47">
        <f ca="1">SUM(L$15:L2632)-SUM(M$15:M2632)</f>
        <v>32700</v>
      </c>
      <c r="R2632" s="47" t="str">
        <f t="shared" ca="1" si="764"/>
        <v>M2635</v>
      </c>
      <c r="S2632" s="40">
        <f t="shared" ca="1" si="770"/>
        <v>0</v>
      </c>
      <c r="T2632" s="46">
        <f t="shared" ca="1" si="771"/>
        <v>77</v>
      </c>
      <c r="X2632" s="74">
        <f t="shared" ca="1" si="772"/>
        <v>0.81031577363681206</v>
      </c>
      <c r="Y2632" s="75">
        <f t="shared" ca="1" si="773"/>
        <v>0.81031577363681206</v>
      </c>
      <c r="Z2632" s="74">
        <f t="shared" ca="1" si="774"/>
        <v>2.2486179288412536</v>
      </c>
      <c r="AA2632" s="76">
        <f t="shared" ca="1" si="775"/>
        <v>810.31577363681208</v>
      </c>
      <c r="AB2632" s="76">
        <f t="shared" ca="1" si="776"/>
        <v>2248.6179288412536</v>
      </c>
    </row>
    <row r="2633" spans="1:28" x14ac:dyDescent="0.25">
      <c r="A2633" s="2">
        <f t="shared" si="777"/>
        <v>9</v>
      </c>
      <c r="B2633" s="16">
        <f ca="1">VLOOKUP(A2633,PERIODS!$O$4:$P$33,2,FALSE)</f>
        <v>3.3000000000000002E-2</v>
      </c>
      <c r="C2633" s="15"/>
      <c r="D2633" s="18">
        <v>2619</v>
      </c>
      <c r="E2633" s="34">
        <f t="shared" ca="1" si="779"/>
        <v>-5201.8044257592619</v>
      </c>
      <c r="F2633" s="34">
        <f t="shared" ca="1" si="761"/>
        <v>3300</v>
      </c>
      <c r="G2633" s="69">
        <f t="shared" ca="1" si="765"/>
        <v>0</v>
      </c>
      <c r="H2633" s="34">
        <f t="shared" ca="1" si="766"/>
        <v>1115.4088681391518</v>
      </c>
      <c r="I2633" s="34">
        <f t="shared" ca="1" si="767"/>
        <v>4415.4088681391513</v>
      </c>
      <c r="J2633" s="18">
        <f ca="1">SUM(INDIRECT(ADDRESS(ROW(F2633),COLUMN(F2633),4)):INDIRECT(ADDRESS(ROW(F2633)+N$5-1,COLUMN(F2633),4)))</f>
        <v>23100</v>
      </c>
      <c r="K2633" s="18">
        <f t="shared" ca="1" si="768"/>
        <v>16350</v>
      </c>
      <c r="L2633" s="18">
        <f t="shared" ca="1" si="778"/>
        <v>0</v>
      </c>
      <c r="M2633" s="18">
        <f t="shared" ca="1" si="762"/>
        <v>16350</v>
      </c>
      <c r="N2633" s="34">
        <f t="shared" ca="1" si="769"/>
        <v>6732.7867061015859</v>
      </c>
      <c r="P2633" s="18">
        <f t="shared" ca="1" si="763"/>
        <v>1115.4088681391518</v>
      </c>
      <c r="Q2633" s="47">
        <f ca="1">SUM(L$15:L2633)-SUM(M$15:M2633)</f>
        <v>16350</v>
      </c>
      <c r="R2633" s="47" t="str">
        <f t="shared" ca="1" si="764"/>
        <v>M2636</v>
      </c>
      <c r="S2633" s="40">
        <f t="shared" ca="1" si="770"/>
        <v>0</v>
      </c>
      <c r="T2633" s="46">
        <f t="shared" ca="1" si="771"/>
        <v>4</v>
      </c>
      <c r="X2633" s="74">
        <f t="shared" ca="1" si="772"/>
        <v>1.1154088681391519</v>
      </c>
      <c r="Y2633" s="75">
        <f t="shared" ca="1" si="773"/>
        <v>1.1154088681391519</v>
      </c>
      <c r="Z2633" s="74">
        <f t="shared" ca="1" si="774"/>
        <v>3.0508153053870335</v>
      </c>
      <c r="AA2633" s="76">
        <f t="shared" ca="1" si="775"/>
        <v>1115.4088681391518</v>
      </c>
      <c r="AB2633" s="76">
        <f t="shared" ca="1" si="776"/>
        <v>3050.8153053870333</v>
      </c>
    </row>
    <row r="2634" spans="1:28" x14ac:dyDescent="0.25">
      <c r="A2634" s="2">
        <f t="shared" si="777"/>
        <v>10</v>
      </c>
      <c r="B2634" s="16">
        <f ca="1">VLOOKUP(A2634,PERIODS!$O$4:$P$33,2,FALSE)</f>
        <v>3.3000000000000002E-2</v>
      </c>
      <c r="C2634" s="15"/>
      <c r="D2634" s="18">
        <v>2620</v>
      </c>
      <c r="E2634" s="34">
        <f t="shared" ca="1" si="779"/>
        <v>6732.7867061015859</v>
      </c>
      <c r="F2634" s="34">
        <f t="shared" ca="1" si="761"/>
        <v>3300</v>
      </c>
      <c r="G2634" s="69">
        <f t="shared" ca="1" si="765"/>
        <v>0</v>
      </c>
      <c r="H2634" s="34">
        <f t="shared" ca="1" si="766"/>
        <v>-666.42573020455461</v>
      </c>
      <c r="I2634" s="34">
        <f t="shared" ca="1" si="767"/>
        <v>2633.5742697954456</v>
      </c>
      <c r="J2634" s="18">
        <f ca="1">SUM(INDIRECT(ADDRESS(ROW(F2634),COLUMN(F2634),4)):INDIRECT(ADDRESS(ROW(F2634)+N$5-1,COLUMN(F2634),4)))</f>
        <v>23100</v>
      </c>
      <c r="K2634" s="18">
        <f t="shared" ca="1" si="768"/>
        <v>16350</v>
      </c>
      <c r="L2634" s="18">
        <f t="shared" ca="1" si="778"/>
        <v>16350</v>
      </c>
      <c r="M2634" s="18">
        <f t="shared" ca="1" si="762"/>
        <v>16350</v>
      </c>
      <c r="N2634" s="34">
        <f t="shared" ca="1" si="769"/>
        <v>20449.212436306141</v>
      </c>
      <c r="P2634" s="18">
        <f t="shared" ca="1" si="763"/>
        <v>666.42573020455461</v>
      </c>
      <c r="Q2634" s="47">
        <f ca="1">SUM(L$15:L2634)-SUM(M$15:M2634)</f>
        <v>16350</v>
      </c>
      <c r="R2634" s="47" t="str">
        <f t="shared" ca="1" si="764"/>
        <v>M2637</v>
      </c>
      <c r="S2634" s="40">
        <f t="shared" ca="1" si="770"/>
        <v>0</v>
      </c>
      <c r="T2634" s="46">
        <f t="shared" ca="1" si="771"/>
        <v>77</v>
      </c>
      <c r="X2634" s="74">
        <f t="shared" ca="1" si="772"/>
        <v>-0.66642573020455464</v>
      </c>
      <c r="Y2634" s="75">
        <f t="shared" ca="1" si="773"/>
        <v>-0.66642573020455464</v>
      </c>
      <c r="Z2634" s="74">
        <f t="shared" ca="1" si="774"/>
        <v>0.51354083484006552</v>
      </c>
      <c r="AA2634" s="76">
        <f t="shared" ca="1" si="775"/>
        <v>-666.42573020455461</v>
      </c>
      <c r="AB2634" s="76">
        <f t="shared" ca="1" si="776"/>
        <v>513.54083484006549</v>
      </c>
    </row>
    <row r="2635" spans="1:28" x14ac:dyDescent="0.25">
      <c r="A2635" s="2">
        <f t="shared" si="777"/>
        <v>11</v>
      </c>
      <c r="B2635" s="16">
        <f ca="1">VLOOKUP(A2635,PERIODS!$O$4:$P$33,2,FALSE)</f>
        <v>3.3000000000000002E-2</v>
      </c>
      <c r="C2635" s="15"/>
      <c r="D2635" s="18">
        <v>2621</v>
      </c>
      <c r="E2635" s="34">
        <f t="shared" ca="1" si="779"/>
        <v>20449.212436306141</v>
      </c>
      <c r="F2635" s="34">
        <f t="shared" ca="1" si="761"/>
        <v>3300</v>
      </c>
      <c r="G2635" s="69">
        <f t="shared" ca="1" si="765"/>
        <v>0</v>
      </c>
      <c r="H2635" s="34">
        <f t="shared" ca="1" si="766"/>
        <v>1683.6926429535552</v>
      </c>
      <c r="I2635" s="34">
        <f t="shared" ca="1" si="767"/>
        <v>4983.6926429535552</v>
      </c>
      <c r="J2635" s="18">
        <f ca="1">SUM(INDIRECT(ADDRESS(ROW(F2635),COLUMN(F2635),4)):INDIRECT(ADDRESS(ROW(F2635)+N$5-1,COLUMN(F2635),4)))</f>
        <v>23300</v>
      </c>
      <c r="K2635" s="18">
        <f t="shared" ca="1" si="768"/>
        <v>16350</v>
      </c>
      <c r="L2635" s="18">
        <f t="shared" ca="1" si="778"/>
        <v>0</v>
      </c>
      <c r="M2635" s="18">
        <f t="shared" ca="1" si="762"/>
        <v>0</v>
      </c>
      <c r="N2635" s="34">
        <f t="shared" ca="1" si="769"/>
        <v>15465.519793352585</v>
      </c>
      <c r="P2635" s="18">
        <f t="shared" ca="1" si="763"/>
        <v>1683.6926429535552</v>
      </c>
      <c r="Q2635" s="47">
        <f ca="1">SUM(L$15:L2635)-SUM(M$15:M2635)</f>
        <v>16350</v>
      </c>
      <c r="R2635" s="47" t="str">
        <f t="shared" ca="1" si="764"/>
        <v>M2638</v>
      </c>
      <c r="S2635" s="40">
        <f t="shared" ca="1" si="770"/>
        <v>0</v>
      </c>
      <c r="T2635" s="46">
        <f t="shared" ca="1" si="771"/>
        <v>5</v>
      </c>
      <c r="X2635" s="74">
        <f t="shared" ca="1" si="772"/>
        <v>1.6836926429535553</v>
      </c>
      <c r="Y2635" s="75">
        <f t="shared" ca="1" si="773"/>
        <v>1.6836926429535553</v>
      </c>
      <c r="Z2635" s="74">
        <f t="shared" ca="1" si="774"/>
        <v>5.3854056799591392</v>
      </c>
      <c r="AA2635" s="76">
        <f t="shared" ca="1" si="775"/>
        <v>1683.6926429535552</v>
      </c>
      <c r="AB2635" s="76">
        <f t="shared" ca="1" si="776"/>
        <v>5385.405679959139</v>
      </c>
    </row>
    <row r="2636" spans="1:28" x14ac:dyDescent="0.25">
      <c r="A2636" s="2">
        <f t="shared" si="777"/>
        <v>12</v>
      </c>
      <c r="B2636" s="16">
        <f ca="1">VLOOKUP(A2636,PERIODS!$O$4:$P$33,2,FALSE)</f>
        <v>3.3000000000000002E-2</v>
      </c>
      <c r="C2636" s="15"/>
      <c r="D2636" s="18">
        <v>2622</v>
      </c>
      <c r="E2636" s="34">
        <f t="shared" ca="1" si="779"/>
        <v>15465.519793352585</v>
      </c>
      <c r="F2636" s="34">
        <f t="shared" ca="1" si="761"/>
        <v>3300</v>
      </c>
      <c r="G2636" s="69">
        <f t="shared" ca="1" si="765"/>
        <v>0</v>
      </c>
      <c r="H2636" s="34">
        <f t="shared" ca="1" si="766"/>
        <v>-656.91887310921197</v>
      </c>
      <c r="I2636" s="34">
        <f t="shared" ca="1" si="767"/>
        <v>2643.0811268907883</v>
      </c>
      <c r="J2636" s="18">
        <f ca="1">SUM(INDIRECT(ADDRESS(ROW(F2636),COLUMN(F2636),4)):INDIRECT(ADDRESS(ROW(F2636)+N$5-1,COLUMN(F2636),4)))</f>
        <v>23500</v>
      </c>
      <c r="K2636" s="18">
        <f t="shared" ca="1" si="768"/>
        <v>16350</v>
      </c>
      <c r="L2636" s="18">
        <f t="shared" ca="1" si="778"/>
        <v>0</v>
      </c>
      <c r="M2636" s="18">
        <f t="shared" ca="1" si="762"/>
        <v>0</v>
      </c>
      <c r="N2636" s="34">
        <f t="shared" ca="1" si="769"/>
        <v>12822.438666461796</v>
      </c>
      <c r="P2636" s="18">
        <f t="shared" ca="1" si="763"/>
        <v>656.91887310921197</v>
      </c>
      <c r="Q2636" s="47">
        <f ca="1">SUM(L$15:L2636)-SUM(M$15:M2636)</f>
        <v>16350</v>
      </c>
      <c r="R2636" s="47" t="str">
        <f t="shared" ca="1" si="764"/>
        <v>M2639</v>
      </c>
      <c r="S2636" s="40">
        <f t="shared" ca="1" si="770"/>
        <v>0</v>
      </c>
      <c r="T2636" s="46">
        <f t="shared" ca="1" si="771"/>
        <v>59</v>
      </c>
      <c r="X2636" s="74">
        <f t="shared" ca="1" si="772"/>
        <v>-0.65691887310921193</v>
      </c>
      <c r="Y2636" s="75">
        <f t="shared" ca="1" si="773"/>
        <v>-0.65691887310921193</v>
      </c>
      <c r="Z2636" s="74">
        <f t="shared" ca="1" si="774"/>
        <v>0.5184462748820281</v>
      </c>
      <c r="AA2636" s="76">
        <f t="shared" ca="1" si="775"/>
        <v>-656.91887310921197</v>
      </c>
      <c r="AB2636" s="76">
        <f t="shared" ca="1" si="776"/>
        <v>518.44627488202809</v>
      </c>
    </row>
    <row r="2637" spans="1:28" x14ac:dyDescent="0.25">
      <c r="A2637" s="2">
        <f t="shared" si="777"/>
        <v>13</v>
      </c>
      <c r="B2637" s="16">
        <f ca="1">VLOOKUP(A2637,PERIODS!$O$4:$P$33,2,FALSE)</f>
        <v>3.3000000000000002E-2</v>
      </c>
      <c r="C2637" s="15"/>
      <c r="D2637" s="18">
        <v>2623</v>
      </c>
      <c r="E2637" s="34">
        <f t="shared" ca="1" si="779"/>
        <v>12822.438666461796</v>
      </c>
      <c r="F2637" s="34">
        <f t="shared" ca="1" si="761"/>
        <v>3300</v>
      </c>
      <c r="G2637" s="69">
        <f t="shared" ca="1" si="765"/>
        <v>0</v>
      </c>
      <c r="H2637" s="34">
        <f t="shared" ca="1" si="766"/>
        <v>1104.8301486396695</v>
      </c>
      <c r="I2637" s="34">
        <f t="shared" ca="1" si="767"/>
        <v>4404.8301486396695</v>
      </c>
      <c r="J2637" s="18">
        <f ca="1">SUM(INDIRECT(ADDRESS(ROW(F2637),COLUMN(F2637),4)):INDIRECT(ADDRESS(ROW(F2637)+N$5-1,COLUMN(F2637),4)))</f>
        <v>23700</v>
      </c>
      <c r="K2637" s="18">
        <f t="shared" ca="1" si="768"/>
        <v>0</v>
      </c>
      <c r="L2637" s="18">
        <f t="shared" ca="1" si="778"/>
        <v>0</v>
      </c>
      <c r="M2637" s="18">
        <f t="shared" ca="1" si="762"/>
        <v>16350</v>
      </c>
      <c r="N2637" s="34">
        <f t="shared" ca="1" si="769"/>
        <v>24767.608517822126</v>
      </c>
      <c r="P2637" s="18">
        <f t="shared" ca="1" si="763"/>
        <v>1104.8301486396695</v>
      </c>
      <c r="Q2637" s="47">
        <f ca="1">SUM(L$15:L2637)-SUM(M$15:M2637)</f>
        <v>0</v>
      </c>
      <c r="R2637" s="47" t="str">
        <f t="shared" ca="1" si="764"/>
        <v>M2640</v>
      </c>
      <c r="S2637" s="40">
        <f t="shared" ca="1" si="770"/>
        <v>0</v>
      </c>
      <c r="T2637" s="46">
        <f t="shared" ca="1" si="771"/>
        <v>65</v>
      </c>
      <c r="X2637" s="74">
        <f t="shared" ca="1" si="772"/>
        <v>1.1048301486396694</v>
      </c>
      <c r="Y2637" s="75">
        <f t="shared" ca="1" si="773"/>
        <v>1.1048301486396694</v>
      </c>
      <c r="Z2637" s="74">
        <f t="shared" ca="1" si="774"/>
        <v>3.0187116929724676</v>
      </c>
      <c r="AA2637" s="76">
        <f t="shared" ca="1" si="775"/>
        <v>1104.8301486396695</v>
      </c>
      <c r="AB2637" s="76">
        <f t="shared" ca="1" si="776"/>
        <v>3018.7116929724675</v>
      </c>
    </row>
    <row r="2638" spans="1:28" x14ac:dyDescent="0.25">
      <c r="A2638" s="2">
        <f t="shared" si="777"/>
        <v>14</v>
      </c>
      <c r="B2638" s="16">
        <f ca="1">VLOOKUP(A2638,PERIODS!$O$4:$P$33,2,FALSE)</f>
        <v>3.3000000000000002E-2</v>
      </c>
      <c r="C2638" s="15"/>
      <c r="D2638" s="18">
        <v>2624</v>
      </c>
      <c r="E2638" s="34">
        <f t="shared" ca="1" si="779"/>
        <v>24767.608517822126</v>
      </c>
      <c r="F2638" s="34">
        <f t="shared" ca="1" si="761"/>
        <v>3300</v>
      </c>
      <c r="G2638" s="69">
        <f t="shared" ca="1" si="765"/>
        <v>0</v>
      </c>
      <c r="H2638" s="34">
        <f t="shared" ca="1" si="766"/>
        <v>-487.41668133545329</v>
      </c>
      <c r="I2638" s="34">
        <f t="shared" ca="1" si="767"/>
        <v>2812.5833186645468</v>
      </c>
      <c r="J2638" s="18">
        <f ca="1">SUM(INDIRECT(ADDRESS(ROW(F2638),COLUMN(F2638),4)):INDIRECT(ADDRESS(ROW(F2638)+N$5-1,COLUMN(F2638),4)))</f>
        <v>23900</v>
      </c>
      <c r="K2638" s="18">
        <f t="shared" ca="1" si="768"/>
        <v>0</v>
      </c>
      <c r="L2638" s="18">
        <f t="shared" ca="1" si="778"/>
        <v>0</v>
      </c>
      <c r="M2638" s="18">
        <f t="shared" ca="1" si="762"/>
        <v>0</v>
      </c>
      <c r="N2638" s="34">
        <f t="shared" ca="1" si="769"/>
        <v>21955.025199157579</v>
      </c>
      <c r="P2638" s="18">
        <f t="shared" ca="1" si="763"/>
        <v>487.41668133545329</v>
      </c>
      <c r="Q2638" s="47">
        <f ca="1">SUM(L$15:L2638)-SUM(M$15:M2638)</f>
        <v>0</v>
      </c>
      <c r="R2638" s="47" t="str">
        <f t="shared" ca="1" si="764"/>
        <v>M2641</v>
      </c>
      <c r="S2638" s="40">
        <f t="shared" ca="1" si="770"/>
        <v>0</v>
      </c>
      <c r="T2638" s="46">
        <f t="shared" ca="1" si="771"/>
        <v>56</v>
      </c>
      <c r="X2638" s="74">
        <f t="shared" ca="1" si="772"/>
        <v>-0.48741668133545329</v>
      </c>
      <c r="Y2638" s="75">
        <f t="shared" ca="1" si="773"/>
        <v>-0.48741668133545329</v>
      </c>
      <c r="Z2638" s="74">
        <f t="shared" ca="1" si="774"/>
        <v>0.61421104933625104</v>
      </c>
      <c r="AA2638" s="76">
        <f t="shared" ca="1" si="775"/>
        <v>-487.41668133545329</v>
      </c>
      <c r="AB2638" s="76">
        <f t="shared" ca="1" si="776"/>
        <v>614.21104933625099</v>
      </c>
    </row>
    <row r="2639" spans="1:28" x14ac:dyDescent="0.25">
      <c r="A2639" s="2">
        <f t="shared" si="777"/>
        <v>15</v>
      </c>
      <c r="B2639" s="16">
        <f ca="1">VLOOKUP(A2639,PERIODS!$O$4:$P$33,2,FALSE)</f>
        <v>3.3000000000000002E-2</v>
      </c>
      <c r="C2639" s="15"/>
      <c r="D2639" s="18">
        <v>2625</v>
      </c>
      <c r="E2639" s="34">
        <f t="shared" ca="1" si="779"/>
        <v>21955.025199157579</v>
      </c>
      <c r="F2639" s="34">
        <f t="shared" ref="F2639:F2702" ca="1" si="780">F$2*B2639</f>
        <v>3300</v>
      </c>
      <c r="G2639" s="69">
        <f t="shared" ca="1" si="765"/>
        <v>0</v>
      </c>
      <c r="H2639" s="34">
        <f t="shared" ca="1" si="766"/>
        <v>515.53197946100465</v>
      </c>
      <c r="I2639" s="34">
        <f t="shared" ca="1" si="767"/>
        <v>3815.5319794610045</v>
      </c>
      <c r="J2639" s="18">
        <f ca="1">SUM(INDIRECT(ADDRESS(ROW(F2639),COLUMN(F2639),4)):INDIRECT(ADDRESS(ROW(F2639)+N$5-1,COLUMN(F2639),4)))</f>
        <v>24100</v>
      </c>
      <c r="K2639" s="18">
        <f t="shared" ca="1" si="768"/>
        <v>16350</v>
      </c>
      <c r="L2639" s="18">
        <f t="shared" ca="1" si="778"/>
        <v>16350</v>
      </c>
      <c r="M2639" s="18">
        <f t="shared" ref="M2639:M2702" ca="1" si="781">SUMIF($R$15:$R$8014,ADDRESS(ROW(M2639),COLUMN(M2639),4),$L$15:$L$8014)</f>
        <v>0</v>
      </c>
      <c r="N2639" s="34">
        <f t="shared" ca="1" si="769"/>
        <v>18139.493219696575</v>
      </c>
      <c r="P2639" s="18">
        <f t="shared" ref="P2639:P2702" ca="1" si="782">ABS(H2639)</f>
        <v>515.53197946100465</v>
      </c>
      <c r="Q2639" s="47">
        <f ca="1">SUM(L$15:L2639)-SUM(M$15:M2639)</f>
        <v>16350</v>
      </c>
      <c r="R2639" s="47" t="str">
        <f t="shared" ref="R2639:R2702" ca="1" si="783">ADDRESS(ROW(M2639)+$N$3+RANDBETWEEN(-$N$4,$N$4),COLUMN(M2639),4)</f>
        <v>M2642</v>
      </c>
      <c r="S2639" s="40">
        <f t="shared" ca="1" si="770"/>
        <v>0</v>
      </c>
      <c r="T2639" s="46">
        <f t="shared" ca="1" si="771"/>
        <v>1</v>
      </c>
      <c r="X2639" s="74">
        <f t="shared" ca="1" si="772"/>
        <v>0.5155319794610046</v>
      </c>
      <c r="Y2639" s="75">
        <f t="shared" ca="1" si="773"/>
        <v>0.5155319794610046</v>
      </c>
      <c r="Z2639" s="74">
        <f t="shared" ca="1" si="774"/>
        <v>1.6745290799692771</v>
      </c>
      <c r="AA2639" s="76">
        <f t="shared" ca="1" si="775"/>
        <v>515.53197946100465</v>
      </c>
      <c r="AB2639" s="76">
        <f t="shared" ca="1" si="776"/>
        <v>1674.5290799692771</v>
      </c>
    </row>
    <row r="2640" spans="1:28" x14ac:dyDescent="0.25">
      <c r="A2640" s="2">
        <f t="shared" si="777"/>
        <v>16</v>
      </c>
      <c r="B2640" s="16">
        <f ca="1">VLOOKUP(A2640,PERIODS!$O$4:$P$33,2,FALSE)</f>
        <v>3.3000000000000002E-2</v>
      </c>
      <c r="C2640" s="15"/>
      <c r="D2640" s="18">
        <v>2626</v>
      </c>
      <c r="E2640" s="34">
        <f t="shared" ca="1" si="779"/>
        <v>18139.493219696575</v>
      </c>
      <c r="F2640" s="34">
        <f t="shared" ca="1" si="780"/>
        <v>3300</v>
      </c>
      <c r="G2640" s="69">
        <f t="shared" ref="G2640:G2703" ca="1" si="784">((2*RAND()*$F$5)-$F$5)*E2640</f>
        <v>0</v>
      </c>
      <c r="H2640" s="34">
        <f t="shared" ref="H2640:H2703" ca="1" si="785">IF($S$3="NORM",AA2640,IF($S$3="LOGNORM",AB2640,0))</f>
        <v>-1382.8861057803099</v>
      </c>
      <c r="I2640" s="34">
        <f t="shared" ref="I2640:I2703" ca="1" si="786">IF(F2640+H2640&lt;0,0,F2640+H2640)</f>
        <v>1917.1138942196901</v>
      </c>
      <c r="J2640" s="18">
        <f ca="1">SUM(INDIRECT(ADDRESS(ROW(F2640),COLUMN(F2640),4)):INDIRECT(ADDRESS(ROW(F2640)+N$5-1,COLUMN(F2640),4)))</f>
        <v>24300</v>
      </c>
      <c r="K2640" s="18">
        <f t="shared" ref="K2640:K2703" ca="1" si="787">Q2640</f>
        <v>16350</v>
      </c>
      <c r="L2640" s="18">
        <f t="shared" ca="1" si="778"/>
        <v>0</v>
      </c>
      <c r="M2640" s="18">
        <f t="shared" ca="1" si="781"/>
        <v>0</v>
      </c>
      <c r="N2640" s="34">
        <f t="shared" ref="N2640:N2703" ca="1" si="788">E2640+G2640-I2640+M2640-S2640</f>
        <v>16222.379325476884</v>
      </c>
      <c r="P2640" s="18">
        <f t="shared" ca="1" si="782"/>
        <v>1382.8861057803099</v>
      </c>
      <c r="Q2640" s="47">
        <f ca="1">SUM(L$15:L2640)-SUM(M$15:M2640)</f>
        <v>16350</v>
      </c>
      <c r="R2640" s="47" t="str">
        <f t="shared" ca="1" si="783"/>
        <v>M2643</v>
      </c>
      <c r="S2640" s="40">
        <f t="shared" ref="S2640:S2703" ca="1" si="789">IF(T2640&gt;N$6*100,M2640,0)</f>
        <v>0</v>
      </c>
      <c r="T2640" s="46">
        <f t="shared" ref="T2640:T2703" ca="1" si="790">RANDBETWEEN(0,100)</f>
        <v>28</v>
      </c>
      <c r="X2640" s="74">
        <f t="shared" ref="X2640:X2703" ca="1" si="791">NORMINV(RAND(),0,1)</f>
        <v>-1.3828861057803099</v>
      </c>
      <c r="Y2640" s="75">
        <f t="shared" ref="Y2640:Y2703" ca="1" si="792">IF(AND(X2640&gt;$F$6,$F$6&gt;0),$F$6,X2640)</f>
        <v>-1.3828861057803099</v>
      </c>
      <c r="Z2640" s="74">
        <f t="shared" ref="Z2640:Z2703" ca="1" si="793">EXP(Y2640)</f>
        <v>0.25085351751148383</v>
      </c>
      <c r="AA2640" s="76">
        <f t="shared" ref="AA2640:AA2703" ca="1" si="794">$F$3*Y2640</f>
        <v>-1382.8861057803099</v>
      </c>
      <c r="AB2640" s="76">
        <f t="shared" ref="AB2640:AB2703" ca="1" si="795">$F$3*Z2640</f>
        <v>250.85351751148383</v>
      </c>
    </row>
    <row r="2641" spans="1:28" x14ac:dyDescent="0.25">
      <c r="A2641" s="2">
        <f t="shared" ref="A2641:A2704" si="796">IF(AND(A2640=12,OR(A$14="MS",A$14="M0")),1,IF(AND(A2640=4,OR(A$14="WS",A$14="W0")),1,IF(AND(A2640=30,OR(A$14="DS",A$14="D0")),1,A2640+1)))</f>
        <v>17</v>
      </c>
      <c r="B2641" s="16">
        <f ca="1">VLOOKUP(A2641,PERIODS!$O$4:$P$33,2,FALSE)</f>
        <v>3.5000000000000003E-2</v>
      </c>
      <c r="C2641" s="15"/>
      <c r="D2641" s="18">
        <v>2627</v>
      </c>
      <c r="E2641" s="34">
        <f t="shared" ca="1" si="779"/>
        <v>16222.379325476884</v>
      </c>
      <c r="F2641" s="34">
        <f t="shared" ca="1" si="780"/>
        <v>3500.0000000000005</v>
      </c>
      <c r="G2641" s="69">
        <f t="shared" ca="1" si="784"/>
        <v>0</v>
      </c>
      <c r="H2641" s="34">
        <f t="shared" ca="1" si="785"/>
        <v>-185.28195549865279</v>
      </c>
      <c r="I2641" s="34">
        <f t="shared" ca="1" si="786"/>
        <v>3314.7180445013478</v>
      </c>
      <c r="J2641" s="18">
        <f ca="1">SUM(INDIRECT(ADDRESS(ROW(F2641),COLUMN(F2641),4)):INDIRECT(ADDRESS(ROW(F2641)+N$5-1,COLUMN(F2641),4)))</f>
        <v>24500.000000000004</v>
      </c>
      <c r="K2641" s="18">
        <f t="shared" ca="1" si="787"/>
        <v>16350</v>
      </c>
      <c r="L2641" s="18">
        <f t="shared" ref="L2641:L2704" ca="1" si="797">IF((E2641+K2640)&lt;J2641,N$2,0)</f>
        <v>0</v>
      </c>
      <c r="M2641" s="18">
        <f t="shared" ca="1" si="781"/>
        <v>0</v>
      </c>
      <c r="N2641" s="34">
        <f t="shared" ca="1" si="788"/>
        <v>12907.661280975537</v>
      </c>
      <c r="P2641" s="18">
        <f t="shared" ca="1" si="782"/>
        <v>185.28195549865279</v>
      </c>
      <c r="Q2641" s="47">
        <f ca="1">SUM(L$15:L2641)-SUM(M$15:M2641)</f>
        <v>16350</v>
      </c>
      <c r="R2641" s="47" t="str">
        <f t="shared" ca="1" si="783"/>
        <v>M2644</v>
      </c>
      <c r="S2641" s="40">
        <f t="shared" ca="1" si="789"/>
        <v>0</v>
      </c>
      <c r="T2641" s="46">
        <f t="shared" ca="1" si="790"/>
        <v>53</v>
      </c>
      <c r="X2641" s="74">
        <f t="shared" ca="1" si="791"/>
        <v>-0.18528195549865278</v>
      </c>
      <c r="Y2641" s="75">
        <f t="shared" ca="1" si="792"/>
        <v>-0.18528195549865278</v>
      </c>
      <c r="Z2641" s="74">
        <f t="shared" ca="1" si="793"/>
        <v>0.83086998246217447</v>
      </c>
      <c r="AA2641" s="76">
        <f t="shared" ca="1" si="794"/>
        <v>-185.28195549865279</v>
      </c>
      <c r="AB2641" s="76">
        <f t="shared" ca="1" si="795"/>
        <v>830.86998246217445</v>
      </c>
    </row>
    <row r="2642" spans="1:28" x14ac:dyDescent="0.25">
      <c r="A2642" s="2">
        <f t="shared" si="796"/>
        <v>18</v>
      </c>
      <c r="B2642" s="16">
        <f ca="1">VLOOKUP(A2642,PERIODS!$O$4:$P$33,2,FALSE)</f>
        <v>3.5000000000000003E-2</v>
      </c>
      <c r="C2642" s="15"/>
      <c r="D2642" s="18">
        <v>2628</v>
      </c>
      <c r="E2642" s="34">
        <f t="shared" ca="1" si="779"/>
        <v>12907.661280975537</v>
      </c>
      <c r="F2642" s="34">
        <f t="shared" ca="1" si="780"/>
        <v>3500.0000000000005</v>
      </c>
      <c r="G2642" s="69">
        <f t="shared" ca="1" si="784"/>
        <v>0</v>
      </c>
      <c r="H2642" s="34">
        <f t="shared" ca="1" si="785"/>
        <v>1959.9639845400536</v>
      </c>
      <c r="I2642" s="34">
        <f t="shared" ca="1" si="786"/>
        <v>5459.9639845400543</v>
      </c>
      <c r="J2642" s="18">
        <f ca="1">SUM(INDIRECT(ADDRESS(ROW(F2642),COLUMN(F2642),4)):INDIRECT(ADDRESS(ROW(F2642)+N$5-1,COLUMN(F2642),4)))</f>
        <v>24500.000000000004</v>
      </c>
      <c r="K2642" s="18">
        <f t="shared" ca="1" si="787"/>
        <v>0</v>
      </c>
      <c r="L2642" s="18">
        <f t="shared" ca="1" si="797"/>
        <v>0</v>
      </c>
      <c r="M2642" s="18">
        <f t="shared" ca="1" si="781"/>
        <v>16350</v>
      </c>
      <c r="N2642" s="34">
        <f t="shared" ca="1" si="788"/>
        <v>23797.697296435483</v>
      </c>
      <c r="P2642" s="18">
        <f t="shared" ca="1" si="782"/>
        <v>1959.9639845400536</v>
      </c>
      <c r="Q2642" s="47">
        <f ca="1">SUM(L$15:L2642)-SUM(M$15:M2642)</f>
        <v>0</v>
      </c>
      <c r="R2642" s="47" t="str">
        <f t="shared" ca="1" si="783"/>
        <v>M2645</v>
      </c>
      <c r="S2642" s="40">
        <f t="shared" ca="1" si="789"/>
        <v>0</v>
      </c>
      <c r="T2642" s="46">
        <f t="shared" ca="1" si="790"/>
        <v>79</v>
      </c>
      <c r="X2642" s="74">
        <f t="shared" ca="1" si="791"/>
        <v>2.4631213797116298</v>
      </c>
      <c r="Y2642" s="75">
        <f t="shared" ca="1" si="792"/>
        <v>1.9599639845400536</v>
      </c>
      <c r="Z2642" s="74">
        <f t="shared" ca="1" si="793"/>
        <v>7.0990713842313315</v>
      </c>
      <c r="AA2642" s="76">
        <f t="shared" ca="1" si="794"/>
        <v>1959.9639845400536</v>
      </c>
      <c r="AB2642" s="76">
        <f t="shared" ca="1" si="795"/>
        <v>7099.0713842313316</v>
      </c>
    </row>
    <row r="2643" spans="1:28" x14ac:dyDescent="0.25">
      <c r="A2643" s="2">
        <f t="shared" si="796"/>
        <v>19</v>
      </c>
      <c r="B2643" s="16">
        <f ca="1">VLOOKUP(A2643,PERIODS!$O$4:$P$33,2,FALSE)</f>
        <v>3.5000000000000003E-2</v>
      </c>
      <c r="C2643" s="15"/>
      <c r="D2643" s="18">
        <v>2629</v>
      </c>
      <c r="E2643" s="34">
        <f t="shared" ca="1" si="779"/>
        <v>23797.697296435483</v>
      </c>
      <c r="F2643" s="34">
        <f t="shared" ca="1" si="780"/>
        <v>3500.0000000000005</v>
      </c>
      <c r="G2643" s="69">
        <f t="shared" ca="1" si="784"/>
        <v>0</v>
      </c>
      <c r="H2643" s="34">
        <f t="shared" ca="1" si="785"/>
        <v>-2195.7602248361718</v>
      </c>
      <c r="I2643" s="34">
        <f t="shared" ca="1" si="786"/>
        <v>1304.2397751638287</v>
      </c>
      <c r="J2643" s="18">
        <f ca="1">SUM(INDIRECT(ADDRESS(ROW(F2643),COLUMN(F2643),4)):INDIRECT(ADDRESS(ROW(F2643)+N$5-1,COLUMN(F2643),4)))</f>
        <v>24500.000000000004</v>
      </c>
      <c r="K2643" s="18">
        <f t="shared" ca="1" si="787"/>
        <v>16350</v>
      </c>
      <c r="L2643" s="18">
        <f t="shared" ca="1" si="797"/>
        <v>16350</v>
      </c>
      <c r="M2643" s="18">
        <f t="shared" ca="1" si="781"/>
        <v>0</v>
      </c>
      <c r="N2643" s="34">
        <f t="shared" ca="1" si="788"/>
        <v>22493.457521271655</v>
      </c>
      <c r="P2643" s="18">
        <f t="shared" ca="1" si="782"/>
        <v>2195.7602248361718</v>
      </c>
      <c r="Q2643" s="47">
        <f ca="1">SUM(L$15:L2643)-SUM(M$15:M2643)</f>
        <v>16350</v>
      </c>
      <c r="R2643" s="47" t="str">
        <f t="shared" ca="1" si="783"/>
        <v>M2646</v>
      </c>
      <c r="S2643" s="40">
        <f t="shared" ca="1" si="789"/>
        <v>0</v>
      </c>
      <c r="T2643" s="46">
        <f t="shared" ca="1" si="790"/>
        <v>77</v>
      </c>
      <c r="X2643" s="74">
        <f t="shared" ca="1" si="791"/>
        <v>-2.1957602248361718</v>
      </c>
      <c r="Y2643" s="75">
        <f t="shared" ca="1" si="792"/>
        <v>-2.1957602248361718</v>
      </c>
      <c r="Z2643" s="74">
        <f t="shared" ca="1" si="793"/>
        <v>0.11127393613196705</v>
      </c>
      <c r="AA2643" s="76">
        <f t="shared" ca="1" si="794"/>
        <v>-2195.7602248361718</v>
      </c>
      <c r="AB2643" s="76">
        <f t="shared" ca="1" si="795"/>
        <v>111.27393613196705</v>
      </c>
    </row>
    <row r="2644" spans="1:28" x14ac:dyDescent="0.25">
      <c r="A2644" s="2">
        <f t="shared" si="796"/>
        <v>20</v>
      </c>
      <c r="B2644" s="16">
        <f ca="1">VLOOKUP(A2644,PERIODS!$O$4:$P$33,2,FALSE)</f>
        <v>3.5000000000000003E-2</v>
      </c>
      <c r="C2644" s="15"/>
      <c r="D2644" s="18">
        <v>2630</v>
      </c>
      <c r="E2644" s="34">
        <f t="shared" ca="1" si="779"/>
        <v>22493.457521271655</v>
      </c>
      <c r="F2644" s="34">
        <f t="shared" ca="1" si="780"/>
        <v>3500.0000000000005</v>
      </c>
      <c r="G2644" s="69">
        <f t="shared" ca="1" si="784"/>
        <v>0</v>
      </c>
      <c r="H2644" s="34">
        <f t="shared" ca="1" si="785"/>
        <v>-694.50952645636278</v>
      </c>
      <c r="I2644" s="34">
        <f t="shared" ca="1" si="786"/>
        <v>2805.4904735436376</v>
      </c>
      <c r="J2644" s="18">
        <f ca="1">SUM(INDIRECT(ADDRESS(ROW(F2644),COLUMN(F2644),4)):INDIRECT(ADDRESS(ROW(F2644)+N$5-1,COLUMN(F2644),4)))</f>
        <v>24500.000000000004</v>
      </c>
      <c r="K2644" s="18">
        <f t="shared" ca="1" si="787"/>
        <v>16350</v>
      </c>
      <c r="L2644" s="18">
        <f t="shared" ca="1" si="797"/>
        <v>0</v>
      </c>
      <c r="M2644" s="18">
        <f t="shared" ca="1" si="781"/>
        <v>0</v>
      </c>
      <c r="N2644" s="34">
        <f t="shared" ca="1" si="788"/>
        <v>19687.967047728016</v>
      </c>
      <c r="P2644" s="18">
        <f t="shared" ca="1" si="782"/>
        <v>694.50952645636278</v>
      </c>
      <c r="Q2644" s="47">
        <f ca="1">SUM(L$15:L2644)-SUM(M$15:M2644)</f>
        <v>16350</v>
      </c>
      <c r="R2644" s="47" t="str">
        <f t="shared" ca="1" si="783"/>
        <v>M2647</v>
      </c>
      <c r="S2644" s="40">
        <f t="shared" ca="1" si="789"/>
        <v>0</v>
      </c>
      <c r="T2644" s="46">
        <f t="shared" ca="1" si="790"/>
        <v>77</v>
      </c>
      <c r="X2644" s="74">
        <f t="shared" ca="1" si="791"/>
        <v>-0.69450952645636277</v>
      </c>
      <c r="Y2644" s="75">
        <f t="shared" ca="1" si="792"/>
        <v>-0.69450952645636277</v>
      </c>
      <c r="Z2644" s="74">
        <f t="shared" ca="1" si="793"/>
        <v>0.49931929083774046</v>
      </c>
      <c r="AA2644" s="76">
        <f t="shared" ca="1" si="794"/>
        <v>-694.50952645636278</v>
      </c>
      <c r="AB2644" s="76">
        <f t="shared" ca="1" si="795"/>
        <v>499.31929083774048</v>
      </c>
    </row>
    <row r="2645" spans="1:28" x14ac:dyDescent="0.25">
      <c r="A2645" s="2">
        <f t="shared" si="796"/>
        <v>21</v>
      </c>
      <c r="B2645" s="16">
        <f ca="1">VLOOKUP(A2645,PERIODS!$O$4:$P$33,2,FALSE)</f>
        <v>3.5000000000000003E-2</v>
      </c>
      <c r="C2645" s="15"/>
      <c r="D2645" s="18">
        <v>2631</v>
      </c>
      <c r="E2645" s="34">
        <f t="shared" ca="1" si="779"/>
        <v>19687.967047728016</v>
      </c>
      <c r="F2645" s="34">
        <f t="shared" ca="1" si="780"/>
        <v>3500.0000000000005</v>
      </c>
      <c r="G2645" s="69">
        <f t="shared" ca="1" si="784"/>
        <v>0</v>
      </c>
      <c r="H2645" s="34">
        <f t="shared" ca="1" si="785"/>
        <v>-531.61322958911785</v>
      </c>
      <c r="I2645" s="34">
        <f t="shared" ca="1" si="786"/>
        <v>2968.3867704108825</v>
      </c>
      <c r="J2645" s="18">
        <f ca="1">SUM(INDIRECT(ADDRESS(ROW(F2645),COLUMN(F2645),4)):INDIRECT(ADDRESS(ROW(F2645)+N$5-1,COLUMN(F2645),4)))</f>
        <v>24500.000000000004</v>
      </c>
      <c r="K2645" s="18">
        <f t="shared" ca="1" si="787"/>
        <v>16350</v>
      </c>
      <c r="L2645" s="18">
        <f t="shared" ca="1" si="797"/>
        <v>0</v>
      </c>
      <c r="M2645" s="18">
        <f t="shared" ca="1" si="781"/>
        <v>0</v>
      </c>
      <c r="N2645" s="34">
        <f t="shared" ca="1" si="788"/>
        <v>16719.580277317134</v>
      </c>
      <c r="P2645" s="18">
        <f t="shared" ca="1" si="782"/>
        <v>531.61322958911785</v>
      </c>
      <c r="Q2645" s="47">
        <f ca="1">SUM(L$15:L2645)-SUM(M$15:M2645)</f>
        <v>16350</v>
      </c>
      <c r="R2645" s="47" t="str">
        <f t="shared" ca="1" si="783"/>
        <v>M2648</v>
      </c>
      <c r="S2645" s="40">
        <f t="shared" ca="1" si="789"/>
        <v>0</v>
      </c>
      <c r="T2645" s="46">
        <f t="shared" ca="1" si="790"/>
        <v>35</v>
      </c>
      <c r="X2645" s="74">
        <f t="shared" ca="1" si="791"/>
        <v>-0.53161322958911783</v>
      </c>
      <c r="Y2645" s="75">
        <f t="shared" ca="1" si="792"/>
        <v>-0.53161322958911783</v>
      </c>
      <c r="Z2645" s="74">
        <f t="shared" ca="1" si="793"/>
        <v>0.58765618023833699</v>
      </c>
      <c r="AA2645" s="76">
        <f t="shared" ca="1" si="794"/>
        <v>-531.61322958911785</v>
      </c>
      <c r="AB2645" s="76">
        <f t="shared" ca="1" si="795"/>
        <v>587.65618023833701</v>
      </c>
    </row>
    <row r="2646" spans="1:28" x14ac:dyDescent="0.25">
      <c r="A2646" s="2">
        <f t="shared" si="796"/>
        <v>22</v>
      </c>
      <c r="B2646" s="16">
        <f ca="1">VLOOKUP(A2646,PERIODS!$O$4:$P$33,2,FALSE)</f>
        <v>3.5000000000000003E-2</v>
      </c>
      <c r="C2646" s="15"/>
      <c r="D2646" s="18">
        <v>2632</v>
      </c>
      <c r="E2646" s="34">
        <f t="shared" ca="1" si="779"/>
        <v>16719.580277317134</v>
      </c>
      <c r="F2646" s="34">
        <f t="shared" ca="1" si="780"/>
        <v>3500.0000000000005</v>
      </c>
      <c r="G2646" s="69">
        <f t="shared" ca="1" si="784"/>
        <v>0</v>
      </c>
      <c r="H2646" s="34">
        <f t="shared" ca="1" si="785"/>
        <v>128.18394657375515</v>
      </c>
      <c r="I2646" s="34">
        <f t="shared" ca="1" si="786"/>
        <v>3628.1839465737557</v>
      </c>
      <c r="J2646" s="18">
        <f ca="1">SUM(INDIRECT(ADDRESS(ROW(F2646),COLUMN(F2646),4)):INDIRECT(ADDRESS(ROW(F2646)+N$5-1,COLUMN(F2646),4)))</f>
        <v>25000.000000000004</v>
      </c>
      <c r="K2646" s="18">
        <f t="shared" ca="1" si="787"/>
        <v>0</v>
      </c>
      <c r="L2646" s="18">
        <f t="shared" ca="1" si="797"/>
        <v>0</v>
      </c>
      <c r="M2646" s="18">
        <f t="shared" ca="1" si="781"/>
        <v>16350</v>
      </c>
      <c r="N2646" s="34">
        <f t="shared" ca="1" si="788"/>
        <v>29441.396330743381</v>
      </c>
      <c r="P2646" s="18">
        <f t="shared" ca="1" si="782"/>
        <v>128.18394657375515</v>
      </c>
      <c r="Q2646" s="47">
        <f ca="1">SUM(L$15:L2646)-SUM(M$15:M2646)</f>
        <v>0</v>
      </c>
      <c r="R2646" s="47" t="str">
        <f t="shared" ca="1" si="783"/>
        <v>M2649</v>
      </c>
      <c r="S2646" s="40">
        <f t="shared" ca="1" si="789"/>
        <v>0</v>
      </c>
      <c r="T2646" s="46">
        <f t="shared" ca="1" si="790"/>
        <v>9</v>
      </c>
      <c r="X2646" s="74">
        <f t="shared" ca="1" si="791"/>
        <v>0.12818394657375515</v>
      </c>
      <c r="Y2646" s="75">
        <f t="shared" ca="1" si="792"/>
        <v>0.12818394657375515</v>
      </c>
      <c r="Z2646" s="74">
        <f t="shared" ca="1" si="793"/>
        <v>1.1367620869573747</v>
      </c>
      <c r="AA2646" s="76">
        <f t="shared" ca="1" si="794"/>
        <v>128.18394657375515</v>
      </c>
      <c r="AB2646" s="76">
        <f t="shared" ca="1" si="795"/>
        <v>1136.7620869573748</v>
      </c>
    </row>
    <row r="2647" spans="1:28" x14ac:dyDescent="0.25">
      <c r="A2647" s="2">
        <f t="shared" si="796"/>
        <v>23</v>
      </c>
      <c r="B2647" s="16">
        <f ca="1">VLOOKUP(A2647,PERIODS!$O$4:$P$33,2,FALSE)</f>
        <v>3.5000000000000003E-2</v>
      </c>
      <c r="C2647" s="15"/>
      <c r="D2647" s="18">
        <v>2633</v>
      </c>
      <c r="E2647" s="34">
        <f t="shared" ca="1" si="779"/>
        <v>29441.396330743381</v>
      </c>
      <c r="F2647" s="34">
        <f t="shared" ca="1" si="780"/>
        <v>3500.0000000000005</v>
      </c>
      <c r="G2647" s="69">
        <f t="shared" ca="1" si="784"/>
        <v>0</v>
      </c>
      <c r="H2647" s="34">
        <f t="shared" ca="1" si="785"/>
        <v>763.03480915301304</v>
      </c>
      <c r="I2647" s="34">
        <f t="shared" ca="1" si="786"/>
        <v>4263.0348091530132</v>
      </c>
      <c r="J2647" s="18">
        <f ca="1">SUM(INDIRECT(ADDRESS(ROW(F2647),COLUMN(F2647),4)):INDIRECT(ADDRESS(ROW(F2647)+N$5-1,COLUMN(F2647),4)))</f>
        <v>25500.000000000004</v>
      </c>
      <c r="K2647" s="18">
        <f t="shared" ca="1" si="787"/>
        <v>0</v>
      </c>
      <c r="L2647" s="18">
        <f t="shared" ca="1" si="797"/>
        <v>0</v>
      </c>
      <c r="M2647" s="18">
        <f t="shared" ca="1" si="781"/>
        <v>0</v>
      </c>
      <c r="N2647" s="34">
        <f t="shared" ca="1" si="788"/>
        <v>25178.361521590366</v>
      </c>
      <c r="P2647" s="18">
        <f t="shared" ca="1" si="782"/>
        <v>763.03480915301304</v>
      </c>
      <c r="Q2647" s="47">
        <f ca="1">SUM(L$15:L2647)-SUM(M$15:M2647)</f>
        <v>0</v>
      </c>
      <c r="R2647" s="47" t="str">
        <f t="shared" ca="1" si="783"/>
        <v>M2650</v>
      </c>
      <c r="S2647" s="40">
        <f t="shared" ca="1" si="789"/>
        <v>0</v>
      </c>
      <c r="T2647" s="46">
        <f t="shared" ca="1" si="790"/>
        <v>45</v>
      </c>
      <c r="X2647" s="74">
        <f t="shared" ca="1" si="791"/>
        <v>0.76303480915301303</v>
      </c>
      <c r="Y2647" s="75">
        <f t="shared" ca="1" si="792"/>
        <v>0.76303480915301303</v>
      </c>
      <c r="Z2647" s="74">
        <f t="shared" ca="1" si="793"/>
        <v>2.1447753375442957</v>
      </c>
      <c r="AA2647" s="76">
        <f t="shared" ca="1" si="794"/>
        <v>763.03480915301304</v>
      </c>
      <c r="AB2647" s="76">
        <f t="shared" ca="1" si="795"/>
        <v>2144.7753375442958</v>
      </c>
    </row>
    <row r="2648" spans="1:28" x14ac:dyDescent="0.25">
      <c r="A2648" s="2">
        <f t="shared" si="796"/>
        <v>24</v>
      </c>
      <c r="B2648" s="16">
        <f ca="1">VLOOKUP(A2648,PERIODS!$O$4:$P$33,2,FALSE)</f>
        <v>3.5000000000000003E-2</v>
      </c>
      <c r="C2648" s="15"/>
      <c r="D2648" s="18">
        <v>2634</v>
      </c>
      <c r="E2648" s="34">
        <f t="shared" ca="1" si="779"/>
        <v>25178.361521590366</v>
      </c>
      <c r="F2648" s="34">
        <f t="shared" ca="1" si="780"/>
        <v>3500.0000000000005</v>
      </c>
      <c r="G2648" s="69">
        <f t="shared" ca="1" si="784"/>
        <v>0</v>
      </c>
      <c r="H2648" s="34">
        <f t="shared" ca="1" si="785"/>
        <v>-761.52141859159724</v>
      </c>
      <c r="I2648" s="34">
        <f t="shared" ca="1" si="786"/>
        <v>2738.4785814084034</v>
      </c>
      <c r="J2648" s="18">
        <f ca="1">SUM(INDIRECT(ADDRESS(ROW(F2648),COLUMN(F2648),4)):INDIRECT(ADDRESS(ROW(F2648)+N$5-1,COLUMN(F2648),4)))</f>
        <v>26000</v>
      </c>
      <c r="K2648" s="18">
        <f t="shared" ca="1" si="787"/>
        <v>16350</v>
      </c>
      <c r="L2648" s="18">
        <f t="shared" ca="1" si="797"/>
        <v>16350</v>
      </c>
      <c r="M2648" s="18">
        <f t="shared" ca="1" si="781"/>
        <v>0</v>
      </c>
      <c r="N2648" s="34">
        <f t="shared" ca="1" si="788"/>
        <v>22439.882940181964</v>
      </c>
      <c r="P2648" s="18">
        <f t="shared" ca="1" si="782"/>
        <v>761.52141859159724</v>
      </c>
      <c r="Q2648" s="47">
        <f ca="1">SUM(L$15:L2648)-SUM(M$15:M2648)</f>
        <v>16350</v>
      </c>
      <c r="R2648" s="47" t="str">
        <f t="shared" ca="1" si="783"/>
        <v>M2651</v>
      </c>
      <c r="S2648" s="40">
        <f t="shared" ca="1" si="789"/>
        <v>0</v>
      </c>
      <c r="T2648" s="46">
        <f t="shared" ca="1" si="790"/>
        <v>32</v>
      </c>
      <c r="X2648" s="74">
        <f t="shared" ca="1" si="791"/>
        <v>-0.76152141859159728</v>
      </c>
      <c r="Y2648" s="75">
        <f t="shared" ca="1" si="792"/>
        <v>-0.76152141859159728</v>
      </c>
      <c r="Z2648" s="74">
        <f t="shared" ca="1" si="793"/>
        <v>0.46695545159593904</v>
      </c>
      <c r="AA2648" s="76">
        <f t="shared" ca="1" si="794"/>
        <v>-761.52141859159724</v>
      </c>
      <c r="AB2648" s="76">
        <f t="shared" ca="1" si="795"/>
        <v>466.95545159593905</v>
      </c>
    </row>
    <row r="2649" spans="1:28" x14ac:dyDescent="0.25">
      <c r="A2649" s="2">
        <f t="shared" si="796"/>
        <v>25</v>
      </c>
      <c r="B2649" s="16">
        <f ca="1">VLOOKUP(A2649,PERIODS!$O$4:$P$33,2,FALSE)</f>
        <v>3.5000000000000003E-2</v>
      </c>
      <c r="C2649" s="15"/>
      <c r="D2649" s="18">
        <v>2635</v>
      </c>
      <c r="E2649" s="34">
        <f t="shared" ca="1" si="779"/>
        <v>22439.882940181964</v>
      </c>
      <c r="F2649" s="34">
        <f t="shared" ca="1" si="780"/>
        <v>3500.0000000000005</v>
      </c>
      <c r="G2649" s="69">
        <f t="shared" ca="1" si="784"/>
        <v>0</v>
      </c>
      <c r="H2649" s="34">
        <f t="shared" ca="1" si="785"/>
        <v>-1110.9737482139035</v>
      </c>
      <c r="I2649" s="34">
        <f t="shared" ca="1" si="786"/>
        <v>2389.026251786097</v>
      </c>
      <c r="J2649" s="18">
        <f ca="1">SUM(INDIRECT(ADDRESS(ROW(F2649),COLUMN(F2649),4)):INDIRECT(ADDRESS(ROW(F2649)+N$5-1,COLUMN(F2649),4)))</f>
        <v>24900</v>
      </c>
      <c r="K2649" s="18">
        <f t="shared" ca="1" si="787"/>
        <v>16350</v>
      </c>
      <c r="L2649" s="18">
        <f t="shared" ca="1" si="797"/>
        <v>0</v>
      </c>
      <c r="M2649" s="18">
        <f t="shared" ca="1" si="781"/>
        <v>0</v>
      </c>
      <c r="N2649" s="34">
        <f t="shared" ca="1" si="788"/>
        <v>20050.856688395867</v>
      </c>
      <c r="P2649" s="18">
        <f t="shared" ca="1" si="782"/>
        <v>1110.9737482139035</v>
      </c>
      <c r="Q2649" s="47">
        <f ca="1">SUM(L$15:L2649)-SUM(M$15:M2649)</f>
        <v>16350</v>
      </c>
      <c r="R2649" s="47" t="str">
        <f t="shared" ca="1" si="783"/>
        <v>M2652</v>
      </c>
      <c r="S2649" s="40">
        <f t="shared" ca="1" si="789"/>
        <v>0</v>
      </c>
      <c r="T2649" s="46">
        <f t="shared" ca="1" si="790"/>
        <v>18</v>
      </c>
      <c r="X2649" s="74">
        <f t="shared" ca="1" si="791"/>
        <v>-1.1109737482139035</v>
      </c>
      <c r="Y2649" s="75">
        <f t="shared" ca="1" si="792"/>
        <v>-1.1109737482139035</v>
      </c>
      <c r="Z2649" s="74">
        <f t="shared" ca="1" si="793"/>
        <v>0.32923820981629326</v>
      </c>
      <c r="AA2649" s="76">
        <f t="shared" ca="1" si="794"/>
        <v>-1110.9737482139035</v>
      </c>
      <c r="AB2649" s="76">
        <f t="shared" ca="1" si="795"/>
        <v>329.23820981629325</v>
      </c>
    </row>
    <row r="2650" spans="1:28" x14ac:dyDescent="0.25">
      <c r="A2650" s="2">
        <f t="shared" si="796"/>
        <v>26</v>
      </c>
      <c r="B2650" s="16">
        <f ca="1">VLOOKUP(A2650,PERIODS!$O$4:$P$33,2,FALSE)</f>
        <v>3.5000000000000003E-2</v>
      </c>
      <c r="C2650" s="15"/>
      <c r="D2650" s="18">
        <v>2636</v>
      </c>
      <c r="E2650" s="34">
        <f t="shared" ca="1" si="779"/>
        <v>20050.856688395867</v>
      </c>
      <c r="F2650" s="34">
        <f t="shared" ca="1" si="780"/>
        <v>3500.0000000000005</v>
      </c>
      <c r="G2650" s="69">
        <f t="shared" ca="1" si="784"/>
        <v>0</v>
      </c>
      <c r="H2650" s="34">
        <f t="shared" ca="1" si="785"/>
        <v>25.13990428487309</v>
      </c>
      <c r="I2650" s="34">
        <f t="shared" ca="1" si="786"/>
        <v>3525.1399042848734</v>
      </c>
      <c r="J2650" s="18">
        <f ca="1">SUM(INDIRECT(ADDRESS(ROW(F2650),COLUMN(F2650),4)):INDIRECT(ADDRESS(ROW(F2650)+N$5-1,COLUMN(F2650),4)))</f>
        <v>23900</v>
      </c>
      <c r="K2650" s="18">
        <f t="shared" ca="1" si="787"/>
        <v>16350</v>
      </c>
      <c r="L2650" s="18">
        <f t="shared" ca="1" si="797"/>
        <v>0</v>
      </c>
      <c r="M2650" s="18">
        <f t="shared" ca="1" si="781"/>
        <v>0</v>
      </c>
      <c r="N2650" s="34">
        <f t="shared" ca="1" si="788"/>
        <v>16525.716784110991</v>
      </c>
      <c r="P2650" s="18">
        <f t="shared" ca="1" si="782"/>
        <v>25.13990428487309</v>
      </c>
      <c r="Q2650" s="47">
        <f ca="1">SUM(L$15:L2650)-SUM(M$15:M2650)</f>
        <v>16350</v>
      </c>
      <c r="R2650" s="47" t="str">
        <f t="shared" ca="1" si="783"/>
        <v>M2653</v>
      </c>
      <c r="S2650" s="40">
        <f t="shared" ca="1" si="789"/>
        <v>0</v>
      </c>
      <c r="T2650" s="46">
        <f t="shared" ca="1" si="790"/>
        <v>61</v>
      </c>
      <c r="X2650" s="74">
        <f t="shared" ca="1" si="791"/>
        <v>2.5139904284873092E-2</v>
      </c>
      <c r="Y2650" s="75">
        <f t="shared" ca="1" si="792"/>
        <v>2.5139904284873092E-2</v>
      </c>
      <c r="Z2650" s="74">
        <f t="shared" ca="1" si="793"/>
        <v>1.0254585765379569</v>
      </c>
      <c r="AA2650" s="76">
        <f t="shared" ca="1" si="794"/>
        <v>25.13990428487309</v>
      </c>
      <c r="AB2650" s="76">
        <f t="shared" ca="1" si="795"/>
        <v>1025.458576537957</v>
      </c>
    </row>
    <row r="2651" spans="1:28" x14ac:dyDescent="0.25">
      <c r="A2651" s="2">
        <f t="shared" si="796"/>
        <v>27</v>
      </c>
      <c r="B2651" s="16">
        <f ca="1">VLOOKUP(A2651,PERIODS!$O$4:$P$33,2,FALSE)</f>
        <v>3.5000000000000003E-2</v>
      </c>
      <c r="C2651" s="15"/>
      <c r="D2651" s="18">
        <v>2637</v>
      </c>
      <c r="E2651" s="34">
        <f t="shared" ca="1" si="779"/>
        <v>16525.716784110991</v>
      </c>
      <c r="F2651" s="34">
        <f t="shared" ca="1" si="780"/>
        <v>3500.0000000000005</v>
      </c>
      <c r="G2651" s="69">
        <f t="shared" ca="1" si="784"/>
        <v>0</v>
      </c>
      <c r="H2651" s="34">
        <f t="shared" ca="1" si="785"/>
        <v>-652.39022217857121</v>
      </c>
      <c r="I2651" s="34">
        <f t="shared" ca="1" si="786"/>
        <v>2847.6097778214294</v>
      </c>
      <c r="J2651" s="18">
        <f ca="1">SUM(INDIRECT(ADDRESS(ROW(F2651),COLUMN(F2651),4)):INDIRECT(ADDRESS(ROW(F2651)+N$5-1,COLUMN(F2651),4)))</f>
        <v>22900</v>
      </c>
      <c r="K2651" s="18">
        <f t="shared" ca="1" si="787"/>
        <v>0</v>
      </c>
      <c r="L2651" s="18">
        <f t="shared" ca="1" si="797"/>
        <v>0</v>
      </c>
      <c r="M2651" s="18">
        <f t="shared" ca="1" si="781"/>
        <v>16350</v>
      </c>
      <c r="N2651" s="34">
        <f t="shared" ca="1" si="788"/>
        <v>30028.10700628956</v>
      </c>
      <c r="P2651" s="18">
        <f t="shared" ca="1" si="782"/>
        <v>652.39022217857121</v>
      </c>
      <c r="Q2651" s="47">
        <f ca="1">SUM(L$15:L2651)-SUM(M$15:M2651)</f>
        <v>0</v>
      </c>
      <c r="R2651" s="47" t="str">
        <f t="shared" ca="1" si="783"/>
        <v>M2654</v>
      </c>
      <c r="S2651" s="40">
        <f t="shared" ca="1" si="789"/>
        <v>0</v>
      </c>
      <c r="T2651" s="46">
        <f t="shared" ca="1" si="790"/>
        <v>75</v>
      </c>
      <c r="X2651" s="74">
        <f t="shared" ca="1" si="791"/>
        <v>-0.65239022217857123</v>
      </c>
      <c r="Y2651" s="75">
        <f t="shared" ca="1" si="792"/>
        <v>-0.65239022217857123</v>
      </c>
      <c r="Z2651" s="74">
        <f t="shared" ca="1" si="793"/>
        <v>0.52079946144579314</v>
      </c>
      <c r="AA2651" s="76">
        <f t="shared" ca="1" si="794"/>
        <v>-652.39022217857121</v>
      </c>
      <c r="AB2651" s="76">
        <f t="shared" ca="1" si="795"/>
        <v>520.7994614457931</v>
      </c>
    </row>
    <row r="2652" spans="1:28" x14ac:dyDescent="0.25">
      <c r="A2652" s="2">
        <f t="shared" si="796"/>
        <v>28</v>
      </c>
      <c r="B2652" s="16">
        <f ca="1">VLOOKUP(A2652,PERIODS!$O$4:$P$33,2,FALSE)</f>
        <v>0.04</v>
      </c>
      <c r="C2652" s="15"/>
      <c r="D2652" s="18">
        <v>2638</v>
      </c>
      <c r="E2652" s="34">
        <f t="shared" ca="1" si="779"/>
        <v>30028.10700628956</v>
      </c>
      <c r="F2652" s="34">
        <f t="shared" ca="1" si="780"/>
        <v>4000</v>
      </c>
      <c r="G2652" s="69">
        <f t="shared" ca="1" si="784"/>
        <v>0</v>
      </c>
      <c r="H2652" s="34">
        <f t="shared" ca="1" si="785"/>
        <v>189.19995919729442</v>
      </c>
      <c r="I2652" s="34">
        <f t="shared" ca="1" si="786"/>
        <v>4189.1999591972944</v>
      </c>
      <c r="J2652" s="18">
        <f ca="1">SUM(INDIRECT(ADDRESS(ROW(F2652),COLUMN(F2652),4)):INDIRECT(ADDRESS(ROW(F2652)+N$5-1,COLUMN(F2652),4)))</f>
        <v>21900</v>
      </c>
      <c r="K2652" s="18">
        <f t="shared" ca="1" si="787"/>
        <v>0</v>
      </c>
      <c r="L2652" s="18">
        <f t="shared" ca="1" si="797"/>
        <v>0</v>
      </c>
      <c r="M2652" s="18">
        <f t="shared" ca="1" si="781"/>
        <v>0</v>
      </c>
      <c r="N2652" s="34">
        <f t="shared" ca="1" si="788"/>
        <v>25838.907047092267</v>
      </c>
      <c r="P2652" s="18">
        <f t="shared" ca="1" si="782"/>
        <v>189.19995919729442</v>
      </c>
      <c r="Q2652" s="47">
        <f ca="1">SUM(L$15:L2652)-SUM(M$15:M2652)</f>
        <v>0</v>
      </c>
      <c r="R2652" s="47" t="str">
        <f t="shared" ca="1" si="783"/>
        <v>M2655</v>
      </c>
      <c r="S2652" s="40">
        <f t="shared" ca="1" si="789"/>
        <v>0</v>
      </c>
      <c r="T2652" s="46">
        <f t="shared" ca="1" si="790"/>
        <v>76</v>
      </c>
      <c r="X2652" s="74">
        <f t="shared" ca="1" si="791"/>
        <v>0.18919995919729443</v>
      </c>
      <c r="Y2652" s="75">
        <f t="shared" ca="1" si="792"/>
        <v>0.18919995919729443</v>
      </c>
      <c r="Z2652" s="74">
        <f t="shared" ca="1" si="793"/>
        <v>1.2082825355346307</v>
      </c>
      <c r="AA2652" s="76">
        <f t="shared" ca="1" si="794"/>
        <v>189.19995919729442</v>
      </c>
      <c r="AB2652" s="76">
        <f t="shared" ca="1" si="795"/>
        <v>1208.2825355346308</v>
      </c>
    </row>
    <row r="2653" spans="1:28" x14ac:dyDescent="0.25">
      <c r="A2653" s="2">
        <f t="shared" si="796"/>
        <v>29</v>
      </c>
      <c r="B2653" s="16">
        <f ca="1">VLOOKUP(A2653,PERIODS!$O$4:$P$33,2,FALSE)</f>
        <v>0.04</v>
      </c>
      <c r="C2653" s="15"/>
      <c r="D2653" s="18">
        <v>2639</v>
      </c>
      <c r="E2653" s="34">
        <f t="shared" ca="1" si="779"/>
        <v>25838.907047092267</v>
      </c>
      <c r="F2653" s="34">
        <f t="shared" ca="1" si="780"/>
        <v>4000</v>
      </c>
      <c r="G2653" s="69">
        <f t="shared" ca="1" si="784"/>
        <v>0</v>
      </c>
      <c r="H2653" s="34">
        <f t="shared" ca="1" si="785"/>
        <v>-320.62757497677717</v>
      </c>
      <c r="I2653" s="34">
        <f t="shared" ca="1" si="786"/>
        <v>3679.3724250232226</v>
      </c>
      <c r="J2653" s="18">
        <f ca="1">SUM(INDIRECT(ADDRESS(ROW(F2653),COLUMN(F2653),4)):INDIRECT(ADDRESS(ROW(F2653)+N$5-1,COLUMN(F2653),4)))</f>
        <v>21200</v>
      </c>
      <c r="K2653" s="18">
        <f t="shared" ca="1" si="787"/>
        <v>0</v>
      </c>
      <c r="L2653" s="18">
        <f t="shared" ca="1" si="797"/>
        <v>0</v>
      </c>
      <c r="M2653" s="18">
        <f t="shared" ca="1" si="781"/>
        <v>0</v>
      </c>
      <c r="N2653" s="34">
        <f t="shared" ca="1" si="788"/>
        <v>22159.534622069044</v>
      </c>
      <c r="P2653" s="18">
        <f t="shared" ca="1" si="782"/>
        <v>320.62757497677717</v>
      </c>
      <c r="Q2653" s="47">
        <f ca="1">SUM(L$15:L2653)-SUM(M$15:M2653)</f>
        <v>0</v>
      </c>
      <c r="R2653" s="47" t="str">
        <f t="shared" ca="1" si="783"/>
        <v>M2656</v>
      </c>
      <c r="S2653" s="40">
        <f t="shared" ca="1" si="789"/>
        <v>0</v>
      </c>
      <c r="T2653" s="46">
        <f t="shared" ca="1" si="790"/>
        <v>40</v>
      </c>
      <c r="X2653" s="74">
        <f t="shared" ca="1" si="791"/>
        <v>-0.32062757497677719</v>
      </c>
      <c r="Y2653" s="75">
        <f t="shared" ca="1" si="792"/>
        <v>-0.32062757497677719</v>
      </c>
      <c r="Z2653" s="74">
        <f t="shared" ca="1" si="793"/>
        <v>0.72569346707573024</v>
      </c>
      <c r="AA2653" s="76">
        <f t="shared" ca="1" si="794"/>
        <v>-320.62757497677717</v>
      </c>
      <c r="AB2653" s="76">
        <f t="shared" ca="1" si="795"/>
        <v>725.69346707573027</v>
      </c>
    </row>
    <row r="2654" spans="1:28" x14ac:dyDescent="0.25">
      <c r="A2654" s="2">
        <f t="shared" si="796"/>
        <v>30</v>
      </c>
      <c r="B2654" s="16">
        <f ca="1">VLOOKUP(A2654,PERIODS!$O$4:$P$33,2,FALSE)</f>
        <v>0.04</v>
      </c>
      <c r="C2654" s="15"/>
      <c r="D2654" s="18">
        <v>2640</v>
      </c>
      <c r="E2654" s="34">
        <f t="shared" ca="1" si="779"/>
        <v>22159.534622069044</v>
      </c>
      <c r="F2654" s="34">
        <f t="shared" ca="1" si="780"/>
        <v>4000</v>
      </c>
      <c r="G2654" s="69">
        <f t="shared" ca="1" si="784"/>
        <v>0</v>
      </c>
      <c r="H2654" s="34">
        <f t="shared" ca="1" si="785"/>
        <v>-1982.1508349322203</v>
      </c>
      <c r="I2654" s="34">
        <f t="shared" ca="1" si="786"/>
        <v>2017.8491650677797</v>
      </c>
      <c r="J2654" s="18">
        <f ca="1">SUM(INDIRECT(ADDRESS(ROW(F2654),COLUMN(F2654),4)):INDIRECT(ADDRESS(ROW(F2654)+N$5-1,COLUMN(F2654),4)))</f>
        <v>20500</v>
      </c>
      <c r="K2654" s="18">
        <f t="shared" ca="1" si="787"/>
        <v>0</v>
      </c>
      <c r="L2654" s="18">
        <f t="shared" ca="1" si="797"/>
        <v>0</v>
      </c>
      <c r="M2654" s="18">
        <f t="shared" ca="1" si="781"/>
        <v>0</v>
      </c>
      <c r="N2654" s="34">
        <f t="shared" ca="1" si="788"/>
        <v>20141.685457001266</v>
      </c>
      <c r="P2654" s="18">
        <f t="shared" ca="1" si="782"/>
        <v>1982.1508349322203</v>
      </c>
      <c r="Q2654" s="47">
        <f ca="1">SUM(L$15:L2654)-SUM(M$15:M2654)</f>
        <v>0</v>
      </c>
      <c r="R2654" s="47" t="str">
        <f t="shared" ca="1" si="783"/>
        <v>M2657</v>
      </c>
      <c r="S2654" s="40">
        <f t="shared" ca="1" si="789"/>
        <v>0</v>
      </c>
      <c r="T2654" s="46">
        <f t="shared" ca="1" si="790"/>
        <v>33</v>
      </c>
      <c r="X2654" s="74">
        <f t="shared" ca="1" si="791"/>
        <v>-1.9821508349322203</v>
      </c>
      <c r="Y2654" s="75">
        <f t="shared" ca="1" si="792"/>
        <v>-1.9821508349322203</v>
      </c>
      <c r="Z2654" s="74">
        <f t="shared" ca="1" si="793"/>
        <v>0.13777259230380026</v>
      </c>
      <c r="AA2654" s="76">
        <f t="shared" ca="1" si="794"/>
        <v>-1982.1508349322203</v>
      </c>
      <c r="AB2654" s="76">
        <f t="shared" ca="1" si="795"/>
        <v>137.77259230380025</v>
      </c>
    </row>
    <row r="2655" spans="1:28" x14ac:dyDescent="0.25">
      <c r="A2655" s="2">
        <f t="shared" si="796"/>
        <v>1</v>
      </c>
      <c r="B2655" s="16">
        <f ca="1">VLOOKUP(A2655,PERIODS!$O$4:$P$33,2,FALSE)</f>
        <v>2.4E-2</v>
      </c>
      <c r="C2655" s="15"/>
      <c r="D2655" s="18">
        <v>2641</v>
      </c>
      <c r="E2655" s="34">
        <f t="shared" ca="1" si="779"/>
        <v>20141.685457001266</v>
      </c>
      <c r="F2655" s="34">
        <f t="shared" ca="1" si="780"/>
        <v>2400</v>
      </c>
      <c r="G2655" s="69">
        <f t="shared" ca="1" si="784"/>
        <v>0</v>
      </c>
      <c r="H2655" s="34">
        <f t="shared" ca="1" si="785"/>
        <v>613.95794477532445</v>
      </c>
      <c r="I2655" s="34">
        <f t="shared" ca="1" si="786"/>
        <v>3013.9579447753244</v>
      </c>
      <c r="J2655" s="18">
        <f ca="1">SUM(INDIRECT(ADDRESS(ROW(F2655),COLUMN(F2655),4)):INDIRECT(ADDRESS(ROW(F2655)+N$5-1,COLUMN(F2655),4)))</f>
        <v>19800</v>
      </c>
      <c r="K2655" s="18">
        <f t="shared" ca="1" si="787"/>
        <v>0</v>
      </c>
      <c r="L2655" s="18">
        <f t="shared" ca="1" si="797"/>
        <v>0</v>
      </c>
      <c r="M2655" s="18">
        <f t="shared" ca="1" si="781"/>
        <v>0</v>
      </c>
      <c r="N2655" s="34">
        <f t="shared" ca="1" si="788"/>
        <v>17127.727512225942</v>
      </c>
      <c r="P2655" s="18">
        <f t="shared" ca="1" si="782"/>
        <v>613.95794477532445</v>
      </c>
      <c r="Q2655" s="47">
        <f ca="1">SUM(L$15:L2655)-SUM(M$15:M2655)</f>
        <v>0</v>
      </c>
      <c r="R2655" s="47" t="str">
        <f t="shared" ca="1" si="783"/>
        <v>M2658</v>
      </c>
      <c r="S2655" s="40">
        <f t="shared" ca="1" si="789"/>
        <v>0</v>
      </c>
      <c r="T2655" s="46">
        <f t="shared" ca="1" si="790"/>
        <v>46</v>
      </c>
      <c r="X2655" s="74">
        <f t="shared" ca="1" si="791"/>
        <v>0.6139579447753245</v>
      </c>
      <c r="Y2655" s="75">
        <f t="shared" ca="1" si="792"/>
        <v>0.6139579447753245</v>
      </c>
      <c r="Z2655" s="74">
        <f t="shared" ca="1" si="793"/>
        <v>1.8477301591378779</v>
      </c>
      <c r="AA2655" s="76">
        <f t="shared" ca="1" si="794"/>
        <v>613.95794477532445</v>
      </c>
      <c r="AB2655" s="76">
        <f t="shared" ca="1" si="795"/>
        <v>1847.7301591378778</v>
      </c>
    </row>
    <row r="2656" spans="1:28" x14ac:dyDescent="0.25">
      <c r="A2656" s="2">
        <f t="shared" si="796"/>
        <v>2</v>
      </c>
      <c r="B2656" s="16">
        <f ca="1">VLOOKUP(A2656,PERIODS!$O$4:$P$33,2,FALSE)</f>
        <v>2.5000000000000001E-2</v>
      </c>
      <c r="C2656" s="15"/>
      <c r="D2656" s="18">
        <v>2642</v>
      </c>
      <c r="E2656" s="34">
        <f t="shared" ca="1" si="779"/>
        <v>17127.727512225942</v>
      </c>
      <c r="F2656" s="34">
        <f t="shared" ca="1" si="780"/>
        <v>2500</v>
      </c>
      <c r="G2656" s="69">
        <f t="shared" ca="1" si="784"/>
        <v>0</v>
      </c>
      <c r="H2656" s="34">
        <f t="shared" ca="1" si="785"/>
        <v>301.05370315477518</v>
      </c>
      <c r="I2656" s="34">
        <f t="shared" ca="1" si="786"/>
        <v>2801.0537031547751</v>
      </c>
      <c r="J2656" s="18">
        <f ca="1">SUM(INDIRECT(ADDRESS(ROW(F2656),COLUMN(F2656),4)):INDIRECT(ADDRESS(ROW(F2656)+N$5-1,COLUMN(F2656),4)))</f>
        <v>20700</v>
      </c>
      <c r="K2656" s="18">
        <f t="shared" ca="1" si="787"/>
        <v>16350</v>
      </c>
      <c r="L2656" s="18">
        <f t="shared" ca="1" si="797"/>
        <v>16350</v>
      </c>
      <c r="M2656" s="18">
        <f t="shared" ca="1" si="781"/>
        <v>0</v>
      </c>
      <c r="N2656" s="34">
        <f t="shared" ca="1" si="788"/>
        <v>14326.673809071166</v>
      </c>
      <c r="P2656" s="18">
        <f t="shared" ca="1" si="782"/>
        <v>301.05370315477518</v>
      </c>
      <c r="Q2656" s="47">
        <f ca="1">SUM(L$15:L2656)-SUM(M$15:M2656)</f>
        <v>16350</v>
      </c>
      <c r="R2656" s="47" t="str">
        <f t="shared" ca="1" si="783"/>
        <v>M2659</v>
      </c>
      <c r="S2656" s="40">
        <f t="shared" ca="1" si="789"/>
        <v>0</v>
      </c>
      <c r="T2656" s="46">
        <f t="shared" ca="1" si="790"/>
        <v>51</v>
      </c>
      <c r="X2656" s="74">
        <f t="shared" ca="1" si="791"/>
        <v>0.3010537031547752</v>
      </c>
      <c r="Y2656" s="75">
        <f t="shared" ca="1" si="792"/>
        <v>0.3010537031547752</v>
      </c>
      <c r="Z2656" s="74">
        <f t="shared" ca="1" si="793"/>
        <v>1.3512819076909162</v>
      </c>
      <c r="AA2656" s="76">
        <f t="shared" ca="1" si="794"/>
        <v>301.05370315477518</v>
      </c>
      <c r="AB2656" s="76">
        <f t="shared" ca="1" si="795"/>
        <v>1351.2819076909161</v>
      </c>
    </row>
    <row r="2657" spans="1:28" x14ac:dyDescent="0.25">
      <c r="A2657" s="2">
        <f t="shared" si="796"/>
        <v>3</v>
      </c>
      <c r="B2657" s="16">
        <f ca="1">VLOOKUP(A2657,PERIODS!$O$4:$P$33,2,FALSE)</f>
        <v>2.5000000000000001E-2</v>
      </c>
      <c r="C2657" s="15"/>
      <c r="D2657" s="18">
        <v>2643</v>
      </c>
      <c r="E2657" s="34">
        <f t="shared" ca="1" si="779"/>
        <v>14326.673809071166</v>
      </c>
      <c r="F2657" s="34">
        <f t="shared" ca="1" si="780"/>
        <v>2500</v>
      </c>
      <c r="G2657" s="69">
        <f t="shared" ca="1" si="784"/>
        <v>0</v>
      </c>
      <c r="H2657" s="34">
        <f t="shared" ca="1" si="785"/>
        <v>73.462933284677149</v>
      </c>
      <c r="I2657" s="34">
        <f t="shared" ca="1" si="786"/>
        <v>2573.4629332846771</v>
      </c>
      <c r="J2657" s="18">
        <f ca="1">SUM(INDIRECT(ADDRESS(ROW(F2657),COLUMN(F2657),4)):INDIRECT(ADDRESS(ROW(F2657)+N$5-1,COLUMN(F2657),4)))</f>
        <v>21500</v>
      </c>
      <c r="K2657" s="18">
        <f t="shared" ca="1" si="787"/>
        <v>16350</v>
      </c>
      <c r="L2657" s="18">
        <f t="shared" ca="1" si="797"/>
        <v>0</v>
      </c>
      <c r="M2657" s="18">
        <f t="shared" ca="1" si="781"/>
        <v>0</v>
      </c>
      <c r="N2657" s="34">
        <f t="shared" ca="1" si="788"/>
        <v>11753.210875786488</v>
      </c>
      <c r="P2657" s="18">
        <f t="shared" ca="1" si="782"/>
        <v>73.462933284677149</v>
      </c>
      <c r="Q2657" s="47">
        <f ca="1">SUM(L$15:L2657)-SUM(M$15:M2657)</f>
        <v>16350</v>
      </c>
      <c r="R2657" s="47" t="str">
        <f t="shared" ca="1" si="783"/>
        <v>M2660</v>
      </c>
      <c r="S2657" s="40">
        <f t="shared" ca="1" si="789"/>
        <v>0</v>
      </c>
      <c r="T2657" s="46">
        <f t="shared" ca="1" si="790"/>
        <v>52</v>
      </c>
      <c r="X2657" s="74">
        <f t="shared" ca="1" si="791"/>
        <v>7.3462933284677151E-2</v>
      </c>
      <c r="Y2657" s="75">
        <f t="shared" ca="1" si="792"/>
        <v>7.3462933284677151E-2</v>
      </c>
      <c r="Z2657" s="74">
        <f t="shared" ca="1" si="793"/>
        <v>1.0762286436717878</v>
      </c>
      <c r="AA2657" s="76">
        <f t="shared" ca="1" si="794"/>
        <v>73.462933284677149</v>
      </c>
      <c r="AB2657" s="76">
        <f t="shared" ca="1" si="795"/>
        <v>1076.2286436717877</v>
      </c>
    </row>
    <row r="2658" spans="1:28" x14ac:dyDescent="0.25">
      <c r="A2658" s="2">
        <f t="shared" si="796"/>
        <v>4</v>
      </c>
      <c r="B2658" s="16">
        <f ca="1">VLOOKUP(A2658,PERIODS!$O$4:$P$33,2,FALSE)</f>
        <v>2.5000000000000001E-2</v>
      </c>
      <c r="C2658" s="15"/>
      <c r="D2658" s="18">
        <v>2644</v>
      </c>
      <c r="E2658" s="34">
        <f t="shared" ref="E2658:E2721" ca="1" si="798">N2657</f>
        <v>11753.210875786488</v>
      </c>
      <c r="F2658" s="34">
        <f t="shared" ca="1" si="780"/>
        <v>2500</v>
      </c>
      <c r="G2658" s="69">
        <f t="shared" ca="1" si="784"/>
        <v>0</v>
      </c>
      <c r="H2658" s="34">
        <f t="shared" ca="1" si="785"/>
        <v>90.150702772127943</v>
      </c>
      <c r="I2658" s="34">
        <f t="shared" ca="1" si="786"/>
        <v>2590.1507027721282</v>
      </c>
      <c r="J2658" s="18">
        <f ca="1">SUM(INDIRECT(ADDRESS(ROW(F2658),COLUMN(F2658),4)):INDIRECT(ADDRESS(ROW(F2658)+N$5-1,COLUMN(F2658),4)))</f>
        <v>22300</v>
      </c>
      <c r="K2658" s="18">
        <f t="shared" ca="1" si="787"/>
        <v>16350</v>
      </c>
      <c r="L2658" s="18">
        <f t="shared" ca="1" si="797"/>
        <v>0</v>
      </c>
      <c r="M2658" s="18">
        <f t="shared" ca="1" si="781"/>
        <v>0</v>
      </c>
      <c r="N2658" s="34">
        <f t="shared" ca="1" si="788"/>
        <v>9163.0601730143608</v>
      </c>
      <c r="P2658" s="18">
        <f t="shared" ca="1" si="782"/>
        <v>90.150702772127943</v>
      </c>
      <c r="Q2658" s="47">
        <f ca="1">SUM(L$15:L2658)-SUM(M$15:M2658)</f>
        <v>16350</v>
      </c>
      <c r="R2658" s="47" t="str">
        <f t="shared" ca="1" si="783"/>
        <v>M2661</v>
      </c>
      <c r="S2658" s="40">
        <f t="shared" ca="1" si="789"/>
        <v>0</v>
      </c>
      <c r="T2658" s="46">
        <f t="shared" ca="1" si="790"/>
        <v>74</v>
      </c>
      <c r="X2658" s="74">
        <f t="shared" ca="1" si="791"/>
        <v>9.0150702772127944E-2</v>
      </c>
      <c r="Y2658" s="75">
        <f t="shared" ca="1" si="792"/>
        <v>9.0150702772127944E-2</v>
      </c>
      <c r="Z2658" s="74">
        <f t="shared" ca="1" si="793"/>
        <v>1.0943391912286542</v>
      </c>
      <c r="AA2658" s="76">
        <f t="shared" ca="1" si="794"/>
        <v>90.150702772127943</v>
      </c>
      <c r="AB2658" s="76">
        <f t="shared" ca="1" si="795"/>
        <v>1094.3391912286543</v>
      </c>
    </row>
    <row r="2659" spans="1:28" x14ac:dyDescent="0.25">
      <c r="A2659" s="2">
        <f t="shared" si="796"/>
        <v>5</v>
      </c>
      <c r="B2659" s="16">
        <f ca="1">VLOOKUP(A2659,PERIODS!$O$4:$P$33,2,FALSE)</f>
        <v>3.3000000000000002E-2</v>
      </c>
      <c r="C2659" s="15"/>
      <c r="D2659" s="18">
        <v>2645</v>
      </c>
      <c r="E2659" s="34">
        <f t="shared" ca="1" si="798"/>
        <v>9163.0601730143608</v>
      </c>
      <c r="F2659" s="34">
        <f t="shared" ca="1" si="780"/>
        <v>3300</v>
      </c>
      <c r="G2659" s="69">
        <f t="shared" ca="1" si="784"/>
        <v>0</v>
      </c>
      <c r="H2659" s="34">
        <f t="shared" ca="1" si="785"/>
        <v>834.61147637870897</v>
      </c>
      <c r="I2659" s="34">
        <f t="shared" ca="1" si="786"/>
        <v>4134.6114763787091</v>
      </c>
      <c r="J2659" s="18">
        <f ca="1">SUM(INDIRECT(ADDRESS(ROW(F2659),COLUMN(F2659),4)):INDIRECT(ADDRESS(ROW(F2659)+N$5-1,COLUMN(F2659),4)))</f>
        <v>23100</v>
      </c>
      <c r="K2659" s="18">
        <f t="shared" ca="1" si="787"/>
        <v>0</v>
      </c>
      <c r="L2659" s="18">
        <f t="shared" ca="1" si="797"/>
        <v>0</v>
      </c>
      <c r="M2659" s="18">
        <f t="shared" ca="1" si="781"/>
        <v>16350</v>
      </c>
      <c r="N2659" s="34">
        <f t="shared" ca="1" si="788"/>
        <v>21378.448696635653</v>
      </c>
      <c r="P2659" s="18">
        <f t="shared" ca="1" si="782"/>
        <v>834.61147637870897</v>
      </c>
      <c r="Q2659" s="47">
        <f ca="1">SUM(L$15:L2659)-SUM(M$15:M2659)</f>
        <v>0</v>
      </c>
      <c r="R2659" s="47" t="str">
        <f t="shared" ca="1" si="783"/>
        <v>M2662</v>
      </c>
      <c r="S2659" s="40">
        <f t="shared" ca="1" si="789"/>
        <v>0</v>
      </c>
      <c r="T2659" s="46">
        <f t="shared" ca="1" si="790"/>
        <v>83</v>
      </c>
      <c r="X2659" s="74">
        <f t="shared" ca="1" si="791"/>
        <v>0.83461147637870892</v>
      </c>
      <c r="Y2659" s="75">
        <f t="shared" ca="1" si="792"/>
        <v>0.83461147637870892</v>
      </c>
      <c r="Z2659" s="74">
        <f t="shared" ca="1" si="793"/>
        <v>2.3039187475205796</v>
      </c>
      <c r="AA2659" s="76">
        <f t="shared" ca="1" si="794"/>
        <v>834.61147637870897</v>
      </c>
      <c r="AB2659" s="76">
        <f t="shared" ca="1" si="795"/>
        <v>2303.9187475205795</v>
      </c>
    </row>
    <row r="2660" spans="1:28" x14ac:dyDescent="0.25">
      <c r="A2660" s="2">
        <f t="shared" si="796"/>
        <v>6</v>
      </c>
      <c r="B2660" s="16">
        <f ca="1">VLOOKUP(A2660,PERIODS!$O$4:$P$33,2,FALSE)</f>
        <v>3.3000000000000002E-2</v>
      </c>
      <c r="C2660" s="15"/>
      <c r="D2660" s="18">
        <v>2646</v>
      </c>
      <c r="E2660" s="34">
        <f t="shared" ca="1" si="798"/>
        <v>21378.448696635653</v>
      </c>
      <c r="F2660" s="34">
        <f t="shared" ca="1" si="780"/>
        <v>3300</v>
      </c>
      <c r="G2660" s="69">
        <f t="shared" ca="1" si="784"/>
        <v>0</v>
      </c>
      <c r="H2660" s="34">
        <f t="shared" ca="1" si="785"/>
        <v>462.58621231053826</v>
      </c>
      <c r="I2660" s="34">
        <f t="shared" ca="1" si="786"/>
        <v>3762.586212310538</v>
      </c>
      <c r="J2660" s="18">
        <f ca="1">SUM(INDIRECT(ADDRESS(ROW(F2660),COLUMN(F2660),4)):INDIRECT(ADDRESS(ROW(F2660)+N$5-1,COLUMN(F2660),4)))</f>
        <v>23100</v>
      </c>
      <c r="K2660" s="18">
        <f t="shared" ca="1" si="787"/>
        <v>16350</v>
      </c>
      <c r="L2660" s="18">
        <f t="shared" ca="1" si="797"/>
        <v>16350</v>
      </c>
      <c r="M2660" s="18">
        <f t="shared" ca="1" si="781"/>
        <v>0</v>
      </c>
      <c r="N2660" s="34">
        <f t="shared" ca="1" si="788"/>
        <v>17615.862484325116</v>
      </c>
      <c r="P2660" s="18">
        <f t="shared" ca="1" si="782"/>
        <v>462.58621231053826</v>
      </c>
      <c r="Q2660" s="47">
        <f ca="1">SUM(L$15:L2660)-SUM(M$15:M2660)</f>
        <v>16350</v>
      </c>
      <c r="R2660" s="47" t="str">
        <f t="shared" ca="1" si="783"/>
        <v>M2663</v>
      </c>
      <c r="S2660" s="40">
        <f t="shared" ca="1" si="789"/>
        <v>0</v>
      </c>
      <c r="T2660" s="46">
        <f t="shared" ca="1" si="790"/>
        <v>9</v>
      </c>
      <c r="X2660" s="74">
        <f t="shared" ca="1" si="791"/>
        <v>0.46258621231053826</v>
      </c>
      <c r="Y2660" s="75">
        <f t="shared" ca="1" si="792"/>
        <v>0.46258621231053826</v>
      </c>
      <c r="Z2660" s="74">
        <f t="shared" ca="1" si="793"/>
        <v>1.5881760387398454</v>
      </c>
      <c r="AA2660" s="76">
        <f t="shared" ca="1" si="794"/>
        <v>462.58621231053826</v>
      </c>
      <c r="AB2660" s="76">
        <f t="shared" ca="1" si="795"/>
        <v>1588.1760387398454</v>
      </c>
    </row>
    <row r="2661" spans="1:28" x14ac:dyDescent="0.25">
      <c r="A2661" s="2">
        <f t="shared" si="796"/>
        <v>7</v>
      </c>
      <c r="B2661" s="16">
        <f ca="1">VLOOKUP(A2661,PERIODS!$O$4:$P$33,2,FALSE)</f>
        <v>3.3000000000000002E-2</v>
      </c>
      <c r="C2661" s="15"/>
      <c r="D2661" s="18">
        <v>2647</v>
      </c>
      <c r="E2661" s="34">
        <f t="shared" ca="1" si="798"/>
        <v>17615.862484325116</v>
      </c>
      <c r="F2661" s="34">
        <f t="shared" ca="1" si="780"/>
        <v>3300</v>
      </c>
      <c r="G2661" s="69">
        <f t="shared" ca="1" si="784"/>
        <v>0</v>
      </c>
      <c r="H2661" s="34">
        <f t="shared" ca="1" si="785"/>
        <v>-503.48028557351176</v>
      </c>
      <c r="I2661" s="34">
        <f t="shared" ca="1" si="786"/>
        <v>2796.5197144264885</v>
      </c>
      <c r="J2661" s="18">
        <f ca="1">SUM(INDIRECT(ADDRESS(ROW(F2661),COLUMN(F2661),4)):INDIRECT(ADDRESS(ROW(F2661)+N$5-1,COLUMN(F2661),4)))</f>
        <v>23100</v>
      </c>
      <c r="K2661" s="18">
        <f t="shared" ca="1" si="787"/>
        <v>16350</v>
      </c>
      <c r="L2661" s="18">
        <f t="shared" ca="1" si="797"/>
        <v>0</v>
      </c>
      <c r="M2661" s="18">
        <f t="shared" ca="1" si="781"/>
        <v>0</v>
      </c>
      <c r="N2661" s="34">
        <f t="shared" ca="1" si="788"/>
        <v>14819.342769898627</v>
      </c>
      <c r="P2661" s="18">
        <f t="shared" ca="1" si="782"/>
        <v>503.48028557351176</v>
      </c>
      <c r="Q2661" s="47">
        <f ca="1">SUM(L$15:L2661)-SUM(M$15:M2661)</f>
        <v>16350</v>
      </c>
      <c r="R2661" s="47" t="str">
        <f t="shared" ca="1" si="783"/>
        <v>M2664</v>
      </c>
      <c r="S2661" s="40">
        <f t="shared" ca="1" si="789"/>
        <v>0</v>
      </c>
      <c r="T2661" s="46">
        <f t="shared" ca="1" si="790"/>
        <v>39</v>
      </c>
      <c r="X2661" s="74">
        <f t="shared" ca="1" si="791"/>
        <v>-0.50348028557351177</v>
      </c>
      <c r="Y2661" s="75">
        <f t="shared" ca="1" si="792"/>
        <v>-0.50348028557351177</v>
      </c>
      <c r="Z2661" s="74">
        <f t="shared" ca="1" si="793"/>
        <v>0.60442342881735145</v>
      </c>
      <c r="AA2661" s="76">
        <f t="shared" ca="1" si="794"/>
        <v>-503.48028557351176</v>
      </c>
      <c r="AB2661" s="76">
        <f t="shared" ca="1" si="795"/>
        <v>604.42342881735146</v>
      </c>
    </row>
    <row r="2662" spans="1:28" x14ac:dyDescent="0.25">
      <c r="A2662" s="2">
        <f t="shared" si="796"/>
        <v>8</v>
      </c>
      <c r="B2662" s="16">
        <f ca="1">VLOOKUP(A2662,PERIODS!$O$4:$P$33,2,FALSE)</f>
        <v>3.3000000000000002E-2</v>
      </c>
      <c r="C2662" s="15"/>
      <c r="D2662" s="18">
        <v>2648</v>
      </c>
      <c r="E2662" s="34">
        <f t="shared" ca="1" si="798"/>
        <v>14819.342769898627</v>
      </c>
      <c r="F2662" s="34">
        <f t="shared" ca="1" si="780"/>
        <v>3300</v>
      </c>
      <c r="G2662" s="69">
        <f t="shared" ca="1" si="784"/>
        <v>0</v>
      </c>
      <c r="H2662" s="34">
        <f t="shared" ca="1" si="785"/>
        <v>-891.52181720627857</v>
      </c>
      <c r="I2662" s="34">
        <f t="shared" ca="1" si="786"/>
        <v>2408.4781827937213</v>
      </c>
      <c r="J2662" s="18">
        <f ca="1">SUM(INDIRECT(ADDRESS(ROW(F2662),COLUMN(F2662),4)):INDIRECT(ADDRESS(ROW(F2662)+N$5-1,COLUMN(F2662),4)))</f>
        <v>23100</v>
      </c>
      <c r="K2662" s="18">
        <f t="shared" ca="1" si="787"/>
        <v>16350</v>
      </c>
      <c r="L2662" s="18">
        <f t="shared" ca="1" si="797"/>
        <v>0</v>
      </c>
      <c r="M2662" s="18">
        <f t="shared" ca="1" si="781"/>
        <v>0</v>
      </c>
      <c r="N2662" s="34">
        <f t="shared" ca="1" si="788"/>
        <v>12410.864587104905</v>
      </c>
      <c r="P2662" s="18">
        <f t="shared" ca="1" si="782"/>
        <v>891.52181720627857</v>
      </c>
      <c r="Q2662" s="47">
        <f ca="1">SUM(L$15:L2662)-SUM(M$15:M2662)</f>
        <v>16350</v>
      </c>
      <c r="R2662" s="47" t="str">
        <f t="shared" ca="1" si="783"/>
        <v>M2665</v>
      </c>
      <c r="S2662" s="40">
        <f t="shared" ca="1" si="789"/>
        <v>0</v>
      </c>
      <c r="T2662" s="46">
        <f t="shared" ca="1" si="790"/>
        <v>25</v>
      </c>
      <c r="X2662" s="74">
        <f t="shared" ca="1" si="791"/>
        <v>-0.89152181720627854</v>
      </c>
      <c r="Y2662" s="75">
        <f t="shared" ca="1" si="792"/>
        <v>-0.89152181720627854</v>
      </c>
      <c r="Z2662" s="74">
        <f t="shared" ca="1" si="793"/>
        <v>0.41003128504531888</v>
      </c>
      <c r="AA2662" s="76">
        <f t="shared" ca="1" si="794"/>
        <v>-891.52181720627857</v>
      </c>
      <c r="AB2662" s="76">
        <f t="shared" ca="1" si="795"/>
        <v>410.0312850453189</v>
      </c>
    </row>
    <row r="2663" spans="1:28" x14ac:dyDescent="0.25">
      <c r="A2663" s="2">
        <f t="shared" si="796"/>
        <v>9</v>
      </c>
      <c r="B2663" s="16">
        <f ca="1">VLOOKUP(A2663,PERIODS!$O$4:$P$33,2,FALSE)</f>
        <v>3.3000000000000002E-2</v>
      </c>
      <c r="C2663" s="15"/>
      <c r="D2663" s="18">
        <v>2649</v>
      </c>
      <c r="E2663" s="34">
        <f t="shared" ca="1" si="798"/>
        <v>12410.864587104905</v>
      </c>
      <c r="F2663" s="34">
        <f t="shared" ca="1" si="780"/>
        <v>3300</v>
      </c>
      <c r="G2663" s="69">
        <f t="shared" ca="1" si="784"/>
        <v>0</v>
      </c>
      <c r="H2663" s="34">
        <f t="shared" ca="1" si="785"/>
        <v>-1552.6850971826047</v>
      </c>
      <c r="I2663" s="34">
        <f t="shared" ca="1" si="786"/>
        <v>1747.3149028173953</v>
      </c>
      <c r="J2663" s="18">
        <f ca="1">SUM(INDIRECT(ADDRESS(ROW(F2663),COLUMN(F2663),4)):INDIRECT(ADDRESS(ROW(F2663)+N$5-1,COLUMN(F2663),4)))</f>
        <v>23100</v>
      </c>
      <c r="K2663" s="18">
        <f t="shared" ca="1" si="787"/>
        <v>0</v>
      </c>
      <c r="L2663" s="18">
        <f t="shared" ca="1" si="797"/>
        <v>0</v>
      </c>
      <c r="M2663" s="18">
        <f t="shared" ca="1" si="781"/>
        <v>16350</v>
      </c>
      <c r="N2663" s="34">
        <f t="shared" ca="1" si="788"/>
        <v>10663.549684287507</v>
      </c>
      <c r="P2663" s="18">
        <f t="shared" ca="1" si="782"/>
        <v>1552.6850971826047</v>
      </c>
      <c r="Q2663" s="47">
        <f ca="1">SUM(L$15:L2663)-SUM(M$15:M2663)</f>
        <v>0</v>
      </c>
      <c r="R2663" s="47" t="str">
        <f t="shared" ca="1" si="783"/>
        <v>M2666</v>
      </c>
      <c r="S2663" s="40">
        <f t="shared" ca="1" si="789"/>
        <v>16350</v>
      </c>
      <c r="T2663" s="46">
        <f t="shared" ca="1" si="790"/>
        <v>99</v>
      </c>
      <c r="X2663" s="74">
        <f t="shared" ca="1" si="791"/>
        <v>-1.5526850971826047</v>
      </c>
      <c r="Y2663" s="75">
        <f t="shared" ca="1" si="792"/>
        <v>-1.5526850971826047</v>
      </c>
      <c r="Z2663" s="74">
        <f t="shared" ca="1" si="793"/>
        <v>0.21167883183293679</v>
      </c>
      <c r="AA2663" s="76">
        <f t="shared" ca="1" si="794"/>
        <v>-1552.6850971826047</v>
      </c>
      <c r="AB2663" s="76">
        <f t="shared" ca="1" si="795"/>
        <v>211.67883183293679</v>
      </c>
    </row>
    <row r="2664" spans="1:28" x14ac:dyDescent="0.25">
      <c r="A2664" s="2">
        <f t="shared" si="796"/>
        <v>10</v>
      </c>
      <c r="B2664" s="16">
        <f ca="1">VLOOKUP(A2664,PERIODS!$O$4:$P$33,2,FALSE)</f>
        <v>3.3000000000000002E-2</v>
      </c>
      <c r="C2664" s="15"/>
      <c r="D2664" s="18">
        <v>2650</v>
      </c>
      <c r="E2664" s="34">
        <f t="shared" ca="1" si="798"/>
        <v>10663.549684287507</v>
      </c>
      <c r="F2664" s="34">
        <f t="shared" ca="1" si="780"/>
        <v>3300</v>
      </c>
      <c r="G2664" s="69">
        <f t="shared" ca="1" si="784"/>
        <v>0</v>
      </c>
      <c r="H2664" s="34">
        <f t="shared" ca="1" si="785"/>
        <v>-860.68578746812238</v>
      </c>
      <c r="I2664" s="34">
        <f t="shared" ca="1" si="786"/>
        <v>2439.3142125318777</v>
      </c>
      <c r="J2664" s="18">
        <f ca="1">SUM(INDIRECT(ADDRESS(ROW(F2664),COLUMN(F2664),4)):INDIRECT(ADDRESS(ROW(F2664)+N$5-1,COLUMN(F2664),4)))</f>
        <v>23100</v>
      </c>
      <c r="K2664" s="18">
        <f t="shared" ca="1" si="787"/>
        <v>16350</v>
      </c>
      <c r="L2664" s="18">
        <f t="shared" ca="1" si="797"/>
        <v>16350</v>
      </c>
      <c r="M2664" s="18">
        <f t="shared" ca="1" si="781"/>
        <v>0</v>
      </c>
      <c r="N2664" s="34">
        <f t="shared" ca="1" si="788"/>
        <v>8224.23547175563</v>
      </c>
      <c r="P2664" s="18">
        <f t="shared" ca="1" si="782"/>
        <v>860.68578746812238</v>
      </c>
      <c r="Q2664" s="47">
        <f ca="1">SUM(L$15:L2664)-SUM(M$15:M2664)</f>
        <v>16350</v>
      </c>
      <c r="R2664" s="47" t="str">
        <f t="shared" ca="1" si="783"/>
        <v>M2667</v>
      </c>
      <c r="S2664" s="40">
        <f t="shared" ca="1" si="789"/>
        <v>0</v>
      </c>
      <c r="T2664" s="46">
        <f t="shared" ca="1" si="790"/>
        <v>11</v>
      </c>
      <c r="X2664" s="74">
        <f t="shared" ca="1" si="791"/>
        <v>-0.86068578746812241</v>
      </c>
      <c r="Y2664" s="75">
        <f t="shared" ca="1" si="792"/>
        <v>-0.86068578746812241</v>
      </c>
      <c r="Z2664" s="74">
        <f t="shared" ca="1" si="793"/>
        <v>0.42287198254947311</v>
      </c>
      <c r="AA2664" s="76">
        <f t="shared" ca="1" si="794"/>
        <v>-860.68578746812238</v>
      </c>
      <c r="AB2664" s="76">
        <f t="shared" ca="1" si="795"/>
        <v>422.8719825494731</v>
      </c>
    </row>
    <row r="2665" spans="1:28" x14ac:dyDescent="0.25">
      <c r="A2665" s="2">
        <f t="shared" si="796"/>
        <v>11</v>
      </c>
      <c r="B2665" s="16">
        <f ca="1">VLOOKUP(A2665,PERIODS!$O$4:$P$33,2,FALSE)</f>
        <v>3.3000000000000002E-2</v>
      </c>
      <c r="C2665" s="15"/>
      <c r="D2665" s="18">
        <v>2651</v>
      </c>
      <c r="E2665" s="34">
        <f t="shared" ca="1" si="798"/>
        <v>8224.23547175563</v>
      </c>
      <c r="F2665" s="34">
        <f t="shared" ca="1" si="780"/>
        <v>3300</v>
      </c>
      <c r="G2665" s="69">
        <f t="shared" ca="1" si="784"/>
        <v>0</v>
      </c>
      <c r="H2665" s="34">
        <f t="shared" ca="1" si="785"/>
        <v>449.70712219766301</v>
      </c>
      <c r="I2665" s="34">
        <f t="shared" ca="1" si="786"/>
        <v>3749.707122197663</v>
      </c>
      <c r="J2665" s="18">
        <f ca="1">SUM(INDIRECT(ADDRESS(ROW(F2665),COLUMN(F2665),4)):INDIRECT(ADDRESS(ROW(F2665)+N$5-1,COLUMN(F2665),4)))</f>
        <v>23300</v>
      </c>
      <c r="K2665" s="18">
        <f t="shared" ca="1" si="787"/>
        <v>16350</v>
      </c>
      <c r="L2665" s="18">
        <f t="shared" ca="1" si="797"/>
        <v>0</v>
      </c>
      <c r="M2665" s="18">
        <f t="shared" ca="1" si="781"/>
        <v>0</v>
      </c>
      <c r="N2665" s="34">
        <f t="shared" ca="1" si="788"/>
        <v>4474.528349557967</v>
      </c>
      <c r="P2665" s="18">
        <f t="shared" ca="1" si="782"/>
        <v>449.70712219766301</v>
      </c>
      <c r="Q2665" s="47">
        <f ca="1">SUM(L$15:L2665)-SUM(M$15:M2665)</f>
        <v>16350</v>
      </c>
      <c r="R2665" s="47" t="str">
        <f t="shared" ca="1" si="783"/>
        <v>M2668</v>
      </c>
      <c r="S2665" s="40">
        <f t="shared" ca="1" si="789"/>
        <v>0</v>
      </c>
      <c r="T2665" s="46">
        <f t="shared" ca="1" si="790"/>
        <v>54</v>
      </c>
      <c r="X2665" s="74">
        <f t="shared" ca="1" si="791"/>
        <v>0.44970712219766301</v>
      </c>
      <c r="Y2665" s="75">
        <f t="shared" ca="1" si="792"/>
        <v>0.44970712219766301</v>
      </c>
      <c r="Z2665" s="74">
        <f t="shared" ca="1" si="793"/>
        <v>1.5678529289202143</v>
      </c>
      <c r="AA2665" s="76">
        <f t="shared" ca="1" si="794"/>
        <v>449.70712219766301</v>
      </c>
      <c r="AB2665" s="76">
        <f t="shared" ca="1" si="795"/>
        <v>1567.8529289202143</v>
      </c>
    </row>
    <row r="2666" spans="1:28" x14ac:dyDescent="0.25">
      <c r="A2666" s="2">
        <f t="shared" si="796"/>
        <v>12</v>
      </c>
      <c r="B2666" s="16">
        <f ca="1">VLOOKUP(A2666,PERIODS!$O$4:$P$33,2,FALSE)</f>
        <v>3.3000000000000002E-2</v>
      </c>
      <c r="C2666" s="15"/>
      <c r="D2666" s="18">
        <v>2652</v>
      </c>
      <c r="E2666" s="34">
        <f t="shared" ca="1" si="798"/>
        <v>4474.528349557967</v>
      </c>
      <c r="F2666" s="34">
        <f t="shared" ca="1" si="780"/>
        <v>3300</v>
      </c>
      <c r="G2666" s="69">
        <f t="shared" ca="1" si="784"/>
        <v>0</v>
      </c>
      <c r="H2666" s="34">
        <f t="shared" ca="1" si="785"/>
        <v>-1448.6877241631553</v>
      </c>
      <c r="I2666" s="34">
        <f t="shared" ca="1" si="786"/>
        <v>1851.3122758368447</v>
      </c>
      <c r="J2666" s="18">
        <f ca="1">SUM(INDIRECT(ADDRESS(ROW(F2666),COLUMN(F2666),4)):INDIRECT(ADDRESS(ROW(F2666)+N$5-1,COLUMN(F2666),4)))</f>
        <v>23500</v>
      </c>
      <c r="K2666" s="18">
        <f t="shared" ca="1" si="787"/>
        <v>32700</v>
      </c>
      <c r="L2666" s="18">
        <f t="shared" ca="1" si="797"/>
        <v>16350</v>
      </c>
      <c r="M2666" s="18">
        <f t="shared" ca="1" si="781"/>
        <v>0</v>
      </c>
      <c r="N2666" s="34">
        <f t="shared" ca="1" si="788"/>
        <v>2623.2160737211225</v>
      </c>
      <c r="P2666" s="18">
        <f t="shared" ca="1" si="782"/>
        <v>1448.6877241631553</v>
      </c>
      <c r="Q2666" s="47">
        <f ca="1">SUM(L$15:L2666)-SUM(M$15:M2666)</f>
        <v>32700</v>
      </c>
      <c r="R2666" s="47" t="str">
        <f t="shared" ca="1" si="783"/>
        <v>M2669</v>
      </c>
      <c r="S2666" s="40">
        <f t="shared" ca="1" si="789"/>
        <v>0</v>
      </c>
      <c r="T2666" s="46">
        <f t="shared" ca="1" si="790"/>
        <v>71</v>
      </c>
      <c r="X2666" s="74">
        <f t="shared" ca="1" si="791"/>
        <v>-1.4486877241631553</v>
      </c>
      <c r="Y2666" s="75">
        <f t="shared" ca="1" si="792"/>
        <v>-1.4486877241631553</v>
      </c>
      <c r="Z2666" s="74">
        <f t="shared" ca="1" si="793"/>
        <v>0.23487831107626034</v>
      </c>
      <c r="AA2666" s="76">
        <f t="shared" ca="1" si="794"/>
        <v>-1448.6877241631553</v>
      </c>
      <c r="AB2666" s="76">
        <f t="shared" ca="1" si="795"/>
        <v>234.87831107626033</v>
      </c>
    </row>
    <row r="2667" spans="1:28" x14ac:dyDescent="0.25">
      <c r="A2667" s="2">
        <f t="shared" si="796"/>
        <v>13</v>
      </c>
      <c r="B2667" s="16">
        <f ca="1">VLOOKUP(A2667,PERIODS!$O$4:$P$33,2,FALSE)</f>
        <v>3.3000000000000002E-2</v>
      </c>
      <c r="C2667" s="15"/>
      <c r="D2667" s="18">
        <v>2653</v>
      </c>
      <c r="E2667" s="34">
        <f t="shared" ca="1" si="798"/>
        <v>2623.2160737211225</v>
      </c>
      <c r="F2667" s="34">
        <f t="shared" ca="1" si="780"/>
        <v>3300</v>
      </c>
      <c r="G2667" s="69">
        <f t="shared" ca="1" si="784"/>
        <v>0</v>
      </c>
      <c r="H2667" s="34">
        <f t="shared" ca="1" si="785"/>
        <v>396.8275011741589</v>
      </c>
      <c r="I2667" s="34">
        <f t="shared" ca="1" si="786"/>
        <v>3696.8275011741589</v>
      </c>
      <c r="J2667" s="18">
        <f ca="1">SUM(INDIRECT(ADDRESS(ROW(F2667),COLUMN(F2667),4)):INDIRECT(ADDRESS(ROW(F2667)+N$5-1,COLUMN(F2667),4)))</f>
        <v>23700</v>
      </c>
      <c r="K2667" s="18">
        <f t="shared" ca="1" si="787"/>
        <v>16350</v>
      </c>
      <c r="L2667" s="18">
        <f t="shared" ca="1" si="797"/>
        <v>0</v>
      </c>
      <c r="M2667" s="18">
        <f t="shared" ca="1" si="781"/>
        <v>16350</v>
      </c>
      <c r="N2667" s="34">
        <f t="shared" ca="1" si="788"/>
        <v>15276.388572546963</v>
      </c>
      <c r="P2667" s="18">
        <f t="shared" ca="1" si="782"/>
        <v>396.8275011741589</v>
      </c>
      <c r="Q2667" s="47">
        <f ca="1">SUM(L$15:L2667)-SUM(M$15:M2667)</f>
        <v>16350</v>
      </c>
      <c r="R2667" s="47" t="str">
        <f t="shared" ca="1" si="783"/>
        <v>M2670</v>
      </c>
      <c r="S2667" s="40">
        <f t="shared" ca="1" si="789"/>
        <v>0</v>
      </c>
      <c r="T2667" s="46">
        <f t="shared" ca="1" si="790"/>
        <v>18</v>
      </c>
      <c r="X2667" s="74">
        <f t="shared" ca="1" si="791"/>
        <v>0.39682750117415888</v>
      </c>
      <c r="Y2667" s="75">
        <f t="shared" ca="1" si="792"/>
        <v>0.39682750117415888</v>
      </c>
      <c r="Z2667" s="74">
        <f t="shared" ca="1" si="793"/>
        <v>1.4870993850272589</v>
      </c>
      <c r="AA2667" s="76">
        <f t="shared" ca="1" si="794"/>
        <v>396.8275011741589</v>
      </c>
      <c r="AB2667" s="76">
        <f t="shared" ca="1" si="795"/>
        <v>1487.0993850272589</v>
      </c>
    </row>
    <row r="2668" spans="1:28" x14ac:dyDescent="0.25">
      <c r="A2668" s="2">
        <f t="shared" si="796"/>
        <v>14</v>
      </c>
      <c r="B2668" s="16">
        <f ca="1">VLOOKUP(A2668,PERIODS!$O$4:$P$33,2,FALSE)</f>
        <v>3.3000000000000002E-2</v>
      </c>
      <c r="C2668" s="15"/>
      <c r="D2668" s="18">
        <v>2654</v>
      </c>
      <c r="E2668" s="34">
        <f t="shared" ca="1" si="798"/>
        <v>15276.388572546963</v>
      </c>
      <c r="F2668" s="34">
        <f t="shared" ca="1" si="780"/>
        <v>3300</v>
      </c>
      <c r="G2668" s="69">
        <f t="shared" ca="1" si="784"/>
        <v>0</v>
      </c>
      <c r="H2668" s="34">
        <f t="shared" ca="1" si="785"/>
        <v>-142.31589587687762</v>
      </c>
      <c r="I2668" s="34">
        <f t="shared" ca="1" si="786"/>
        <v>3157.6841041231223</v>
      </c>
      <c r="J2668" s="18">
        <f ca="1">SUM(INDIRECT(ADDRESS(ROW(F2668),COLUMN(F2668),4)):INDIRECT(ADDRESS(ROW(F2668)+N$5-1,COLUMN(F2668),4)))</f>
        <v>23900</v>
      </c>
      <c r="K2668" s="18">
        <f t="shared" ca="1" si="787"/>
        <v>16350</v>
      </c>
      <c r="L2668" s="18">
        <f t="shared" ca="1" si="797"/>
        <v>0</v>
      </c>
      <c r="M2668" s="18">
        <f t="shared" ca="1" si="781"/>
        <v>0</v>
      </c>
      <c r="N2668" s="34">
        <f t="shared" ca="1" si="788"/>
        <v>12118.704468423841</v>
      </c>
      <c r="P2668" s="18">
        <f t="shared" ca="1" si="782"/>
        <v>142.31589587687762</v>
      </c>
      <c r="Q2668" s="47">
        <f ca="1">SUM(L$15:L2668)-SUM(M$15:M2668)</f>
        <v>16350</v>
      </c>
      <c r="R2668" s="47" t="str">
        <f t="shared" ca="1" si="783"/>
        <v>M2671</v>
      </c>
      <c r="S2668" s="40">
        <f t="shared" ca="1" si="789"/>
        <v>0</v>
      </c>
      <c r="T2668" s="46">
        <f t="shared" ca="1" si="790"/>
        <v>24</v>
      </c>
      <c r="X2668" s="74">
        <f t="shared" ca="1" si="791"/>
        <v>-0.14231589587687762</v>
      </c>
      <c r="Y2668" s="75">
        <f t="shared" ca="1" si="792"/>
        <v>-0.14231589587687762</v>
      </c>
      <c r="Z2668" s="74">
        <f t="shared" ca="1" si="793"/>
        <v>0.86734722179379231</v>
      </c>
      <c r="AA2668" s="76">
        <f t="shared" ca="1" si="794"/>
        <v>-142.31589587687762</v>
      </c>
      <c r="AB2668" s="76">
        <f t="shared" ca="1" si="795"/>
        <v>867.3472217937923</v>
      </c>
    </row>
    <row r="2669" spans="1:28" x14ac:dyDescent="0.25">
      <c r="A2669" s="2">
        <f t="shared" si="796"/>
        <v>15</v>
      </c>
      <c r="B2669" s="16">
        <f ca="1">VLOOKUP(A2669,PERIODS!$O$4:$P$33,2,FALSE)</f>
        <v>3.3000000000000002E-2</v>
      </c>
      <c r="C2669" s="15"/>
      <c r="D2669" s="18">
        <v>2655</v>
      </c>
      <c r="E2669" s="34">
        <f t="shared" ca="1" si="798"/>
        <v>12118.704468423841</v>
      </c>
      <c r="F2669" s="34">
        <f t="shared" ca="1" si="780"/>
        <v>3300</v>
      </c>
      <c r="G2669" s="69">
        <f t="shared" ca="1" si="784"/>
        <v>0</v>
      </c>
      <c r="H2669" s="34">
        <f t="shared" ca="1" si="785"/>
        <v>-186.66145820291536</v>
      </c>
      <c r="I2669" s="34">
        <f t="shared" ca="1" si="786"/>
        <v>3113.3385417970849</v>
      </c>
      <c r="J2669" s="18">
        <f ca="1">SUM(INDIRECT(ADDRESS(ROW(F2669),COLUMN(F2669),4)):INDIRECT(ADDRESS(ROW(F2669)+N$5-1,COLUMN(F2669),4)))</f>
        <v>24100</v>
      </c>
      <c r="K2669" s="18">
        <f t="shared" ca="1" si="787"/>
        <v>0</v>
      </c>
      <c r="L2669" s="18">
        <f t="shared" ca="1" si="797"/>
        <v>0</v>
      </c>
      <c r="M2669" s="18">
        <f t="shared" ca="1" si="781"/>
        <v>16350</v>
      </c>
      <c r="N2669" s="34">
        <f t="shared" ca="1" si="788"/>
        <v>25355.365926626757</v>
      </c>
      <c r="P2669" s="18">
        <f t="shared" ca="1" si="782"/>
        <v>186.66145820291536</v>
      </c>
      <c r="Q2669" s="47">
        <f ca="1">SUM(L$15:L2669)-SUM(M$15:M2669)</f>
        <v>0</v>
      </c>
      <c r="R2669" s="47" t="str">
        <f t="shared" ca="1" si="783"/>
        <v>M2672</v>
      </c>
      <c r="S2669" s="40">
        <f t="shared" ca="1" si="789"/>
        <v>0</v>
      </c>
      <c r="T2669" s="46">
        <f t="shared" ca="1" si="790"/>
        <v>12</v>
      </c>
      <c r="X2669" s="74">
        <f t="shared" ca="1" si="791"/>
        <v>-0.18666145820291535</v>
      </c>
      <c r="Y2669" s="75">
        <f t="shared" ca="1" si="792"/>
        <v>-0.18666145820291535</v>
      </c>
      <c r="Z2669" s="74">
        <f t="shared" ca="1" si="793"/>
        <v>0.82972458529536541</v>
      </c>
      <c r="AA2669" s="76">
        <f t="shared" ca="1" si="794"/>
        <v>-186.66145820291536</v>
      </c>
      <c r="AB2669" s="76">
        <f t="shared" ca="1" si="795"/>
        <v>829.72458529536539</v>
      </c>
    </row>
    <row r="2670" spans="1:28" x14ac:dyDescent="0.25">
      <c r="A2670" s="2">
        <f t="shared" si="796"/>
        <v>16</v>
      </c>
      <c r="B2670" s="16">
        <f ca="1">VLOOKUP(A2670,PERIODS!$O$4:$P$33,2,FALSE)</f>
        <v>3.3000000000000002E-2</v>
      </c>
      <c r="C2670" s="15"/>
      <c r="D2670" s="18">
        <v>2656</v>
      </c>
      <c r="E2670" s="34">
        <f t="shared" ca="1" si="798"/>
        <v>25355.365926626757</v>
      </c>
      <c r="F2670" s="34">
        <f t="shared" ca="1" si="780"/>
        <v>3300</v>
      </c>
      <c r="G2670" s="69">
        <f t="shared" ca="1" si="784"/>
        <v>0</v>
      </c>
      <c r="H2670" s="34">
        <f t="shared" ca="1" si="785"/>
        <v>1650.4067325911089</v>
      </c>
      <c r="I2670" s="34">
        <f t="shared" ca="1" si="786"/>
        <v>4950.4067325911092</v>
      </c>
      <c r="J2670" s="18">
        <f ca="1">SUM(INDIRECT(ADDRESS(ROW(F2670),COLUMN(F2670),4)):INDIRECT(ADDRESS(ROW(F2670)+N$5-1,COLUMN(F2670),4)))</f>
        <v>24300</v>
      </c>
      <c r="K2670" s="18">
        <f t="shared" ca="1" si="787"/>
        <v>0</v>
      </c>
      <c r="L2670" s="18">
        <f t="shared" ca="1" si="797"/>
        <v>0</v>
      </c>
      <c r="M2670" s="18">
        <f t="shared" ca="1" si="781"/>
        <v>0</v>
      </c>
      <c r="N2670" s="34">
        <f t="shared" ca="1" si="788"/>
        <v>20404.959194035648</v>
      </c>
      <c r="P2670" s="18">
        <f t="shared" ca="1" si="782"/>
        <v>1650.4067325911089</v>
      </c>
      <c r="Q2670" s="47">
        <f ca="1">SUM(L$15:L2670)-SUM(M$15:M2670)</f>
        <v>0</v>
      </c>
      <c r="R2670" s="47" t="str">
        <f t="shared" ca="1" si="783"/>
        <v>M2673</v>
      </c>
      <c r="S2670" s="40">
        <f t="shared" ca="1" si="789"/>
        <v>0</v>
      </c>
      <c r="T2670" s="46">
        <f t="shared" ca="1" si="790"/>
        <v>79</v>
      </c>
      <c r="X2670" s="74">
        <f t="shared" ca="1" si="791"/>
        <v>1.6504067325911089</v>
      </c>
      <c r="Y2670" s="75">
        <f t="shared" ca="1" si="792"/>
        <v>1.6504067325911089</v>
      </c>
      <c r="Z2670" s="74">
        <f t="shared" ca="1" si="793"/>
        <v>5.2090981063341912</v>
      </c>
      <c r="AA2670" s="76">
        <f t="shared" ca="1" si="794"/>
        <v>1650.4067325911089</v>
      </c>
      <c r="AB2670" s="76">
        <f t="shared" ca="1" si="795"/>
        <v>5209.0981063341915</v>
      </c>
    </row>
    <row r="2671" spans="1:28" x14ac:dyDescent="0.25">
      <c r="A2671" s="2">
        <f t="shared" si="796"/>
        <v>17</v>
      </c>
      <c r="B2671" s="16">
        <f ca="1">VLOOKUP(A2671,PERIODS!$O$4:$P$33,2,FALSE)</f>
        <v>3.5000000000000003E-2</v>
      </c>
      <c r="C2671" s="15"/>
      <c r="D2671" s="18">
        <v>2657</v>
      </c>
      <c r="E2671" s="34">
        <f t="shared" ca="1" si="798"/>
        <v>20404.959194035648</v>
      </c>
      <c r="F2671" s="34">
        <f t="shared" ca="1" si="780"/>
        <v>3500.0000000000005</v>
      </c>
      <c r="G2671" s="69">
        <f t="shared" ca="1" si="784"/>
        <v>0</v>
      </c>
      <c r="H2671" s="34">
        <f t="shared" ca="1" si="785"/>
        <v>181.4107742985577</v>
      </c>
      <c r="I2671" s="34">
        <f t="shared" ca="1" si="786"/>
        <v>3681.410774298558</v>
      </c>
      <c r="J2671" s="18">
        <f ca="1">SUM(INDIRECT(ADDRESS(ROW(F2671),COLUMN(F2671),4)):INDIRECT(ADDRESS(ROW(F2671)+N$5-1,COLUMN(F2671),4)))</f>
        <v>24500.000000000004</v>
      </c>
      <c r="K2671" s="18">
        <f t="shared" ca="1" si="787"/>
        <v>16350</v>
      </c>
      <c r="L2671" s="18">
        <f t="shared" ca="1" si="797"/>
        <v>16350</v>
      </c>
      <c r="M2671" s="18">
        <f t="shared" ca="1" si="781"/>
        <v>0</v>
      </c>
      <c r="N2671" s="34">
        <f t="shared" ca="1" si="788"/>
        <v>16723.54841973709</v>
      </c>
      <c r="P2671" s="18">
        <f t="shared" ca="1" si="782"/>
        <v>181.4107742985577</v>
      </c>
      <c r="Q2671" s="47">
        <f ca="1">SUM(L$15:L2671)-SUM(M$15:M2671)</f>
        <v>16350</v>
      </c>
      <c r="R2671" s="47" t="str">
        <f t="shared" ca="1" si="783"/>
        <v>M2674</v>
      </c>
      <c r="S2671" s="40">
        <f t="shared" ca="1" si="789"/>
        <v>0</v>
      </c>
      <c r="T2671" s="46">
        <f t="shared" ca="1" si="790"/>
        <v>14</v>
      </c>
      <c r="X2671" s="74">
        <f t="shared" ca="1" si="791"/>
        <v>0.1814107742985577</v>
      </c>
      <c r="Y2671" s="75">
        <f t="shared" ca="1" si="792"/>
        <v>0.1814107742985577</v>
      </c>
      <c r="Z2671" s="74">
        <f t="shared" ca="1" si="793"/>
        <v>1.1989075585693072</v>
      </c>
      <c r="AA2671" s="76">
        <f t="shared" ca="1" si="794"/>
        <v>181.4107742985577</v>
      </c>
      <c r="AB2671" s="76">
        <f t="shared" ca="1" si="795"/>
        <v>1198.9075585693072</v>
      </c>
    </row>
    <row r="2672" spans="1:28" x14ac:dyDescent="0.25">
      <c r="A2672" s="2">
        <f t="shared" si="796"/>
        <v>18</v>
      </c>
      <c r="B2672" s="16">
        <f ca="1">VLOOKUP(A2672,PERIODS!$O$4:$P$33,2,FALSE)</f>
        <v>3.5000000000000003E-2</v>
      </c>
      <c r="C2672" s="15"/>
      <c r="D2672" s="18">
        <v>2658</v>
      </c>
      <c r="E2672" s="34">
        <f t="shared" ca="1" si="798"/>
        <v>16723.54841973709</v>
      </c>
      <c r="F2672" s="34">
        <f t="shared" ca="1" si="780"/>
        <v>3500.0000000000005</v>
      </c>
      <c r="G2672" s="69">
        <f t="shared" ca="1" si="784"/>
        <v>0</v>
      </c>
      <c r="H2672" s="34">
        <f t="shared" ca="1" si="785"/>
        <v>-974.26888421499996</v>
      </c>
      <c r="I2672" s="34">
        <f t="shared" ca="1" si="786"/>
        <v>2525.7311157850004</v>
      </c>
      <c r="J2672" s="18">
        <f ca="1">SUM(INDIRECT(ADDRESS(ROW(F2672),COLUMN(F2672),4)):INDIRECT(ADDRESS(ROW(F2672)+N$5-1,COLUMN(F2672),4)))</f>
        <v>24500.000000000004</v>
      </c>
      <c r="K2672" s="18">
        <f t="shared" ca="1" si="787"/>
        <v>16350</v>
      </c>
      <c r="L2672" s="18">
        <f t="shared" ca="1" si="797"/>
        <v>0</v>
      </c>
      <c r="M2672" s="18">
        <f t="shared" ca="1" si="781"/>
        <v>0</v>
      </c>
      <c r="N2672" s="34">
        <f t="shared" ca="1" si="788"/>
        <v>14197.81730395209</v>
      </c>
      <c r="P2672" s="18">
        <f t="shared" ca="1" si="782"/>
        <v>974.26888421499996</v>
      </c>
      <c r="Q2672" s="47">
        <f ca="1">SUM(L$15:L2672)-SUM(M$15:M2672)</f>
        <v>16350</v>
      </c>
      <c r="R2672" s="47" t="str">
        <f t="shared" ca="1" si="783"/>
        <v>M2675</v>
      </c>
      <c r="S2672" s="40">
        <f t="shared" ca="1" si="789"/>
        <v>0</v>
      </c>
      <c r="T2672" s="46">
        <f t="shared" ca="1" si="790"/>
        <v>86</v>
      </c>
      <c r="X2672" s="74">
        <f t="shared" ca="1" si="791"/>
        <v>-0.97426888421499991</v>
      </c>
      <c r="Y2672" s="75">
        <f t="shared" ca="1" si="792"/>
        <v>-0.97426888421499991</v>
      </c>
      <c r="Z2672" s="74">
        <f t="shared" ca="1" si="793"/>
        <v>0.37746822568177008</v>
      </c>
      <c r="AA2672" s="76">
        <f t="shared" ca="1" si="794"/>
        <v>-974.26888421499996</v>
      </c>
      <c r="AB2672" s="76">
        <f t="shared" ca="1" si="795"/>
        <v>377.46822568177009</v>
      </c>
    </row>
    <row r="2673" spans="1:28" x14ac:dyDescent="0.25">
      <c r="A2673" s="2">
        <f t="shared" si="796"/>
        <v>19</v>
      </c>
      <c r="B2673" s="16">
        <f ca="1">VLOOKUP(A2673,PERIODS!$O$4:$P$33,2,FALSE)</f>
        <v>3.5000000000000003E-2</v>
      </c>
      <c r="C2673" s="15"/>
      <c r="D2673" s="18">
        <v>2659</v>
      </c>
      <c r="E2673" s="34">
        <f t="shared" ca="1" si="798"/>
        <v>14197.81730395209</v>
      </c>
      <c r="F2673" s="34">
        <f t="shared" ca="1" si="780"/>
        <v>3500.0000000000005</v>
      </c>
      <c r="G2673" s="69">
        <f t="shared" ca="1" si="784"/>
        <v>0</v>
      </c>
      <c r="H2673" s="34">
        <f t="shared" ca="1" si="785"/>
        <v>-382.87108923133235</v>
      </c>
      <c r="I2673" s="34">
        <f t="shared" ca="1" si="786"/>
        <v>3117.128910768668</v>
      </c>
      <c r="J2673" s="18">
        <f ca="1">SUM(INDIRECT(ADDRESS(ROW(F2673),COLUMN(F2673),4)):INDIRECT(ADDRESS(ROW(F2673)+N$5-1,COLUMN(F2673),4)))</f>
        <v>24500.000000000004</v>
      </c>
      <c r="K2673" s="18">
        <f t="shared" ca="1" si="787"/>
        <v>16350</v>
      </c>
      <c r="L2673" s="18">
        <f t="shared" ca="1" si="797"/>
        <v>0</v>
      </c>
      <c r="M2673" s="18">
        <f t="shared" ca="1" si="781"/>
        <v>0</v>
      </c>
      <c r="N2673" s="34">
        <f t="shared" ca="1" si="788"/>
        <v>11080.688393183422</v>
      </c>
      <c r="P2673" s="18">
        <f t="shared" ca="1" si="782"/>
        <v>382.87108923133235</v>
      </c>
      <c r="Q2673" s="47">
        <f ca="1">SUM(L$15:L2673)-SUM(M$15:M2673)</f>
        <v>16350</v>
      </c>
      <c r="R2673" s="47" t="str">
        <f t="shared" ca="1" si="783"/>
        <v>M2676</v>
      </c>
      <c r="S2673" s="40">
        <f t="shared" ca="1" si="789"/>
        <v>0</v>
      </c>
      <c r="T2673" s="46">
        <f t="shared" ca="1" si="790"/>
        <v>48</v>
      </c>
      <c r="X2673" s="74">
        <f t="shared" ca="1" si="791"/>
        <v>-0.38287108923133234</v>
      </c>
      <c r="Y2673" s="75">
        <f t="shared" ca="1" si="792"/>
        <v>-0.38287108923133234</v>
      </c>
      <c r="Z2673" s="74">
        <f t="shared" ca="1" si="793"/>
        <v>0.68190079797634717</v>
      </c>
      <c r="AA2673" s="76">
        <f t="shared" ca="1" si="794"/>
        <v>-382.87108923133235</v>
      </c>
      <c r="AB2673" s="76">
        <f t="shared" ca="1" si="795"/>
        <v>681.90079797634712</v>
      </c>
    </row>
    <row r="2674" spans="1:28" x14ac:dyDescent="0.25">
      <c r="A2674" s="2">
        <f t="shared" si="796"/>
        <v>20</v>
      </c>
      <c r="B2674" s="16">
        <f ca="1">VLOOKUP(A2674,PERIODS!$O$4:$P$33,2,FALSE)</f>
        <v>3.5000000000000003E-2</v>
      </c>
      <c r="C2674" s="15"/>
      <c r="D2674" s="18">
        <v>2660</v>
      </c>
      <c r="E2674" s="34">
        <f t="shared" ca="1" si="798"/>
        <v>11080.688393183422</v>
      </c>
      <c r="F2674" s="34">
        <f t="shared" ca="1" si="780"/>
        <v>3500.0000000000005</v>
      </c>
      <c r="G2674" s="69">
        <f t="shared" ca="1" si="784"/>
        <v>0</v>
      </c>
      <c r="H2674" s="34">
        <f t="shared" ca="1" si="785"/>
        <v>874.8092303377382</v>
      </c>
      <c r="I2674" s="34">
        <f t="shared" ca="1" si="786"/>
        <v>4374.8092303377389</v>
      </c>
      <c r="J2674" s="18">
        <f ca="1">SUM(INDIRECT(ADDRESS(ROW(F2674),COLUMN(F2674),4)):INDIRECT(ADDRESS(ROW(F2674)+N$5-1,COLUMN(F2674),4)))</f>
        <v>24500.000000000004</v>
      </c>
      <c r="K2674" s="18">
        <f t="shared" ca="1" si="787"/>
        <v>0</v>
      </c>
      <c r="L2674" s="18">
        <f t="shared" ca="1" si="797"/>
        <v>0</v>
      </c>
      <c r="M2674" s="18">
        <f t="shared" ca="1" si="781"/>
        <v>16350</v>
      </c>
      <c r="N2674" s="34">
        <f t="shared" ca="1" si="788"/>
        <v>23055.879162845682</v>
      </c>
      <c r="P2674" s="18">
        <f t="shared" ca="1" si="782"/>
        <v>874.8092303377382</v>
      </c>
      <c r="Q2674" s="47">
        <f ca="1">SUM(L$15:L2674)-SUM(M$15:M2674)</f>
        <v>0</v>
      </c>
      <c r="R2674" s="47" t="str">
        <f t="shared" ca="1" si="783"/>
        <v>M2677</v>
      </c>
      <c r="S2674" s="40">
        <f t="shared" ca="1" si="789"/>
        <v>0</v>
      </c>
      <c r="T2674" s="46">
        <f t="shared" ca="1" si="790"/>
        <v>48</v>
      </c>
      <c r="X2674" s="74">
        <f t="shared" ca="1" si="791"/>
        <v>0.87480923033773816</v>
      </c>
      <c r="Y2674" s="75">
        <f t="shared" ca="1" si="792"/>
        <v>0.87480923033773816</v>
      </c>
      <c r="Z2674" s="74">
        <f t="shared" ca="1" si="793"/>
        <v>2.3984177049858948</v>
      </c>
      <c r="AA2674" s="76">
        <f t="shared" ca="1" si="794"/>
        <v>874.8092303377382</v>
      </c>
      <c r="AB2674" s="76">
        <f t="shared" ca="1" si="795"/>
        <v>2398.4177049858949</v>
      </c>
    </row>
    <row r="2675" spans="1:28" x14ac:dyDescent="0.25">
      <c r="A2675" s="2">
        <f t="shared" si="796"/>
        <v>21</v>
      </c>
      <c r="B2675" s="16">
        <f ca="1">VLOOKUP(A2675,PERIODS!$O$4:$P$33,2,FALSE)</f>
        <v>3.5000000000000003E-2</v>
      </c>
      <c r="C2675" s="15"/>
      <c r="D2675" s="18">
        <v>2661</v>
      </c>
      <c r="E2675" s="34">
        <f t="shared" ca="1" si="798"/>
        <v>23055.879162845682</v>
      </c>
      <c r="F2675" s="34">
        <f t="shared" ca="1" si="780"/>
        <v>3500.0000000000005</v>
      </c>
      <c r="G2675" s="69">
        <f t="shared" ca="1" si="784"/>
        <v>0</v>
      </c>
      <c r="H2675" s="34">
        <f t="shared" ca="1" si="785"/>
        <v>-33.005168856955386</v>
      </c>
      <c r="I2675" s="34">
        <f t="shared" ca="1" si="786"/>
        <v>3466.9948311430448</v>
      </c>
      <c r="J2675" s="18">
        <f ca="1">SUM(INDIRECT(ADDRESS(ROW(F2675),COLUMN(F2675),4)):INDIRECT(ADDRESS(ROW(F2675)+N$5-1,COLUMN(F2675),4)))</f>
        <v>24500.000000000004</v>
      </c>
      <c r="K2675" s="18">
        <f t="shared" ca="1" si="787"/>
        <v>16350</v>
      </c>
      <c r="L2675" s="18">
        <f t="shared" ca="1" si="797"/>
        <v>16350</v>
      </c>
      <c r="M2675" s="18">
        <f t="shared" ca="1" si="781"/>
        <v>0</v>
      </c>
      <c r="N2675" s="34">
        <f t="shared" ca="1" si="788"/>
        <v>19588.884331702637</v>
      </c>
      <c r="P2675" s="18">
        <f t="shared" ca="1" si="782"/>
        <v>33.005168856955386</v>
      </c>
      <c r="Q2675" s="47">
        <f ca="1">SUM(L$15:L2675)-SUM(M$15:M2675)</f>
        <v>16350</v>
      </c>
      <c r="R2675" s="47" t="str">
        <f t="shared" ca="1" si="783"/>
        <v>M2678</v>
      </c>
      <c r="S2675" s="40">
        <f t="shared" ca="1" si="789"/>
        <v>0</v>
      </c>
      <c r="T2675" s="46">
        <f t="shared" ca="1" si="790"/>
        <v>99</v>
      </c>
      <c r="X2675" s="74">
        <f t="shared" ca="1" si="791"/>
        <v>-3.3005168856955383E-2</v>
      </c>
      <c r="Y2675" s="75">
        <f t="shared" ca="1" si="792"/>
        <v>-3.3005168856955383E-2</v>
      </c>
      <c r="Z2675" s="74">
        <f t="shared" ca="1" si="793"/>
        <v>0.9675335585335435</v>
      </c>
      <c r="AA2675" s="76">
        <f t="shared" ca="1" si="794"/>
        <v>-33.005168856955386</v>
      </c>
      <c r="AB2675" s="76">
        <f t="shared" ca="1" si="795"/>
        <v>967.53355853354356</v>
      </c>
    </row>
    <row r="2676" spans="1:28" x14ac:dyDescent="0.25">
      <c r="A2676" s="2">
        <f t="shared" si="796"/>
        <v>22</v>
      </c>
      <c r="B2676" s="16">
        <f ca="1">VLOOKUP(A2676,PERIODS!$O$4:$P$33,2,FALSE)</f>
        <v>3.5000000000000003E-2</v>
      </c>
      <c r="C2676" s="15"/>
      <c r="D2676" s="18">
        <v>2662</v>
      </c>
      <c r="E2676" s="34">
        <f t="shared" ca="1" si="798"/>
        <v>19588.884331702637</v>
      </c>
      <c r="F2676" s="34">
        <f t="shared" ca="1" si="780"/>
        <v>3500.0000000000005</v>
      </c>
      <c r="G2676" s="69">
        <f t="shared" ca="1" si="784"/>
        <v>0</v>
      </c>
      <c r="H2676" s="34">
        <f t="shared" ca="1" si="785"/>
        <v>-327.63755670228335</v>
      </c>
      <c r="I2676" s="34">
        <f t="shared" ca="1" si="786"/>
        <v>3172.3624432977172</v>
      </c>
      <c r="J2676" s="18">
        <f ca="1">SUM(INDIRECT(ADDRESS(ROW(F2676),COLUMN(F2676),4)):INDIRECT(ADDRESS(ROW(F2676)+N$5-1,COLUMN(F2676),4)))</f>
        <v>25000.000000000004</v>
      </c>
      <c r="K2676" s="18">
        <f t="shared" ca="1" si="787"/>
        <v>16350</v>
      </c>
      <c r="L2676" s="18">
        <f t="shared" ca="1" si="797"/>
        <v>0</v>
      </c>
      <c r="M2676" s="18">
        <f t="shared" ca="1" si="781"/>
        <v>0</v>
      </c>
      <c r="N2676" s="34">
        <f t="shared" ca="1" si="788"/>
        <v>16416.521888404921</v>
      </c>
      <c r="P2676" s="18">
        <f t="shared" ca="1" si="782"/>
        <v>327.63755670228335</v>
      </c>
      <c r="Q2676" s="47">
        <f ca="1">SUM(L$15:L2676)-SUM(M$15:M2676)</f>
        <v>16350</v>
      </c>
      <c r="R2676" s="47" t="str">
        <f t="shared" ca="1" si="783"/>
        <v>M2679</v>
      </c>
      <c r="S2676" s="40">
        <f t="shared" ca="1" si="789"/>
        <v>0</v>
      </c>
      <c r="T2676" s="46">
        <f t="shared" ca="1" si="790"/>
        <v>17</v>
      </c>
      <c r="X2676" s="74">
        <f t="shared" ca="1" si="791"/>
        <v>-0.32763755670228334</v>
      </c>
      <c r="Y2676" s="75">
        <f t="shared" ca="1" si="792"/>
        <v>-0.32763755670228334</v>
      </c>
      <c r="Z2676" s="74">
        <f t="shared" ca="1" si="793"/>
        <v>0.72062415777472932</v>
      </c>
      <c r="AA2676" s="76">
        <f t="shared" ca="1" si="794"/>
        <v>-327.63755670228335</v>
      </c>
      <c r="AB2676" s="76">
        <f t="shared" ca="1" si="795"/>
        <v>720.62415777472927</v>
      </c>
    </row>
    <row r="2677" spans="1:28" x14ac:dyDescent="0.25">
      <c r="A2677" s="2">
        <f t="shared" si="796"/>
        <v>23</v>
      </c>
      <c r="B2677" s="16">
        <f ca="1">VLOOKUP(A2677,PERIODS!$O$4:$P$33,2,FALSE)</f>
        <v>3.5000000000000003E-2</v>
      </c>
      <c r="C2677" s="15"/>
      <c r="D2677" s="18">
        <v>2663</v>
      </c>
      <c r="E2677" s="34">
        <f t="shared" ca="1" si="798"/>
        <v>16416.521888404921</v>
      </c>
      <c r="F2677" s="34">
        <f t="shared" ca="1" si="780"/>
        <v>3500.0000000000005</v>
      </c>
      <c r="G2677" s="69">
        <f t="shared" ca="1" si="784"/>
        <v>0</v>
      </c>
      <c r="H2677" s="34">
        <f t="shared" ca="1" si="785"/>
        <v>359.78958893241958</v>
      </c>
      <c r="I2677" s="34">
        <f t="shared" ca="1" si="786"/>
        <v>3859.78958893242</v>
      </c>
      <c r="J2677" s="18">
        <f ca="1">SUM(INDIRECT(ADDRESS(ROW(F2677),COLUMN(F2677),4)):INDIRECT(ADDRESS(ROW(F2677)+N$5-1,COLUMN(F2677),4)))</f>
        <v>25500.000000000004</v>
      </c>
      <c r="K2677" s="18">
        <f t="shared" ca="1" si="787"/>
        <v>16350</v>
      </c>
      <c r="L2677" s="18">
        <f t="shared" ca="1" si="797"/>
        <v>0</v>
      </c>
      <c r="M2677" s="18">
        <f t="shared" ca="1" si="781"/>
        <v>0</v>
      </c>
      <c r="N2677" s="34">
        <f t="shared" ca="1" si="788"/>
        <v>12556.7322994725</v>
      </c>
      <c r="P2677" s="18">
        <f t="shared" ca="1" si="782"/>
        <v>359.78958893241958</v>
      </c>
      <c r="Q2677" s="47">
        <f ca="1">SUM(L$15:L2677)-SUM(M$15:M2677)</f>
        <v>16350</v>
      </c>
      <c r="R2677" s="47" t="str">
        <f t="shared" ca="1" si="783"/>
        <v>M2680</v>
      </c>
      <c r="S2677" s="40">
        <f t="shared" ca="1" si="789"/>
        <v>0</v>
      </c>
      <c r="T2677" s="46">
        <f t="shared" ca="1" si="790"/>
        <v>12</v>
      </c>
      <c r="X2677" s="74">
        <f t="shared" ca="1" si="791"/>
        <v>0.35978958893241958</v>
      </c>
      <c r="Y2677" s="75">
        <f t="shared" ca="1" si="792"/>
        <v>0.35978958893241958</v>
      </c>
      <c r="Z2677" s="74">
        <f t="shared" ca="1" si="793"/>
        <v>1.4330278579145685</v>
      </c>
      <c r="AA2677" s="76">
        <f t="shared" ca="1" si="794"/>
        <v>359.78958893241958</v>
      </c>
      <c r="AB2677" s="76">
        <f t="shared" ca="1" si="795"/>
        <v>1433.0278579145686</v>
      </c>
    </row>
    <row r="2678" spans="1:28" x14ac:dyDescent="0.25">
      <c r="A2678" s="2">
        <f t="shared" si="796"/>
        <v>24</v>
      </c>
      <c r="B2678" s="16">
        <f ca="1">VLOOKUP(A2678,PERIODS!$O$4:$P$33,2,FALSE)</f>
        <v>3.5000000000000003E-2</v>
      </c>
      <c r="C2678" s="15"/>
      <c r="D2678" s="18">
        <v>2664</v>
      </c>
      <c r="E2678" s="34">
        <f t="shared" ca="1" si="798"/>
        <v>12556.7322994725</v>
      </c>
      <c r="F2678" s="34">
        <f t="shared" ca="1" si="780"/>
        <v>3500.0000000000005</v>
      </c>
      <c r="G2678" s="69">
        <f t="shared" ca="1" si="784"/>
        <v>0</v>
      </c>
      <c r="H2678" s="34">
        <f t="shared" ca="1" si="785"/>
        <v>434.2644242860311</v>
      </c>
      <c r="I2678" s="34">
        <f t="shared" ca="1" si="786"/>
        <v>3934.2644242860315</v>
      </c>
      <c r="J2678" s="18">
        <f ca="1">SUM(INDIRECT(ADDRESS(ROW(F2678),COLUMN(F2678),4)):INDIRECT(ADDRESS(ROW(F2678)+N$5-1,COLUMN(F2678),4)))</f>
        <v>26000</v>
      </c>
      <c r="K2678" s="18">
        <f t="shared" ca="1" si="787"/>
        <v>0</v>
      </c>
      <c r="L2678" s="18">
        <f t="shared" ca="1" si="797"/>
        <v>0</v>
      </c>
      <c r="M2678" s="18">
        <f t="shared" ca="1" si="781"/>
        <v>16350</v>
      </c>
      <c r="N2678" s="34">
        <f t="shared" ca="1" si="788"/>
        <v>24972.46787518647</v>
      </c>
      <c r="P2678" s="18">
        <f t="shared" ca="1" si="782"/>
        <v>434.2644242860311</v>
      </c>
      <c r="Q2678" s="47">
        <f ca="1">SUM(L$15:L2678)-SUM(M$15:M2678)</f>
        <v>0</v>
      </c>
      <c r="R2678" s="47" t="str">
        <f t="shared" ca="1" si="783"/>
        <v>M2681</v>
      </c>
      <c r="S2678" s="40">
        <f t="shared" ca="1" si="789"/>
        <v>0</v>
      </c>
      <c r="T2678" s="46">
        <f t="shared" ca="1" si="790"/>
        <v>59</v>
      </c>
      <c r="X2678" s="74">
        <f t="shared" ca="1" si="791"/>
        <v>0.43426442428603113</v>
      </c>
      <c r="Y2678" s="75">
        <f t="shared" ca="1" si="792"/>
        <v>0.43426442428603113</v>
      </c>
      <c r="Z2678" s="74">
        <f t="shared" ca="1" si="793"/>
        <v>1.5438270395115723</v>
      </c>
      <c r="AA2678" s="76">
        <f t="shared" ca="1" si="794"/>
        <v>434.2644242860311</v>
      </c>
      <c r="AB2678" s="76">
        <f t="shared" ca="1" si="795"/>
        <v>1543.8270395115724</v>
      </c>
    </row>
    <row r="2679" spans="1:28" x14ac:dyDescent="0.25">
      <c r="A2679" s="2">
        <f t="shared" si="796"/>
        <v>25</v>
      </c>
      <c r="B2679" s="16">
        <f ca="1">VLOOKUP(A2679,PERIODS!$O$4:$P$33,2,FALSE)</f>
        <v>3.5000000000000003E-2</v>
      </c>
      <c r="C2679" s="15"/>
      <c r="D2679" s="18">
        <v>2665</v>
      </c>
      <c r="E2679" s="34">
        <f t="shared" ca="1" si="798"/>
        <v>24972.46787518647</v>
      </c>
      <c r="F2679" s="34">
        <f t="shared" ca="1" si="780"/>
        <v>3500.0000000000005</v>
      </c>
      <c r="G2679" s="69">
        <f t="shared" ca="1" si="784"/>
        <v>0</v>
      </c>
      <c r="H2679" s="34">
        <f t="shared" ca="1" si="785"/>
        <v>-2013.8738848018111</v>
      </c>
      <c r="I2679" s="34">
        <f t="shared" ca="1" si="786"/>
        <v>1486.1261151981894</v>
      </c>
      <c r="J2679" s="18">
        <f ca="1">SUM(INDIRECT(ADDRESS(ROW(F2679),COLUMN(F2679),4)):INDIRECT(ADDRESS(ROW(F2679)+N$5-1,COLUMN(F2679),4)))</f>
        <v>24900</v>
      </c>
      <c r="K2679" s="18">
        <f t="shared" ca="1" si="787"/>
        <v>0</v>
      </c>
      <c r="L2679" s="18">
        <f t="shared" ca="1" si="797"/>
        <v>0</v>
      </c>
      <c r="M2679" s="18">
        <f t="shared" ca="1" si="781"/>
        <v>0</v>
      </c>
      <c r="N2679" s="34">
        <f t="shared" ca="1" si="788"/>
        <v>23486.341759988281</v>
      </c>
      <c r="P2679" s="18">
        <f t="shared" ca="1" si="782"/>
        <v>2013.8738848018111</v>
      </c>
      <c r="Q2679" s="47">
        <f ca="1">SUM(L$15:L2679)-SUM(M$15:M2679)</f>
        <v>0</v>
      </c>
      <c r="R2679" s="47" t="str">
        <f t="shared" ca="1" si="783"/>
        <v>M2682</v>
      </c>
      <c r="S2679" s="40">
        <f t="shared" ca="1" si="789"/>
        <v>0</v>
      </c>
      <c r="T2679" s="46">
        <f t="shared" ca="1" si="790"/>
        <v>47</v>
      </c>
      <c r="X2679" s="74">
        <f t="shared" ca="1" si="791"/>
        <v>-2.0138738848018112</v>
      </c>
      <c r="Y2679" s="75">
        <f t="shared" ca="1" si="792"/>
        <v>-2.0138738848018112</v>
      </c>
      <c r="Z2679" s="74">
        <f t="shared" ca="1" si="793"/>
        <v>0.13347062206431329</v>
      </c>
      <c r="AA2679" s="76">
        <f t="shared" ca="1" si="794"/>
        <v>-2013.8738848018111</v>
      </c>
      <c r="AB2679" s="76">
        <f t="shared" ca="1" si="795"/>
        <v>133.47062206431329</v>
      </c>
    </row>
    <row r="2680" spans="1:28" x14ac:dyDescent="0.25">
      <c r="A2680" s="2">
        <f t="shared" si="796"/>
        <v>26</v>
      </c>
      <c r="B2680" s="16">
        <f ca="1">VLOOKUP(A2680,PERIODS!$O$4:$P$33,2,FALSE)</f>
        <v>3.5000000000000003E-2</v>
      </c>
      <c r="C2680" s="15"/>
      <c r="D2680" s="18">
        <v>2666</v>
      </c>
      <c r="E2680" s="34">
        <f t="shared" ca="1" si="798"/>
        <v>23486.341759988281</v>
      </c>
      <c r="F2680" s="34">
        <f t="shared" ca="1" si="780"/>
        <v>3500.0000000000005</v>
      </c>
      <c r="G2680" s="69">
        <f t="shared" ca="1" si="784"/>
        <v>0</v>
      </c>
      <c r="H2680" s="34">
        <f t="shared" ca="1" si="785"/>
        <v>-532.60541423588359</v>
      </c>
      <c r="I2680" s="34">
        <f t="shared" ca="1" si="786"/>
        <v>2967.394585764117</v>
      </c>
      <c r="J2680" s="18">
        <f ca="1">SUM(INDIRECT(ADDRESS(ROW(F2680),COLUMN(F2680),4)):INDIRECT(ADDRESS(ROW(F2680)+N$5-1,COLUMN(F2680),4)))</f>
        <v>23900</v>
      </c>
      <c r="K2680" s="18">
        <f t="shared" ca="1" si="787"/>
        <v>16350</v>
      </c>
      <c r="L2680" s="18">
        <f t="shared" ca="1" si="797"/>
        <v>16350</v>
      </c>
      <c r="M2680" s="18">
        <f t="shared" ca="1" si="781"/>
        <v>0</v>
      </c>
      <c r="N2680" s="34">
        <f t="shared" ca="1" si="788"/>
        <v>20518.947174224166</v>
      </c>
      <c r="P2680" s="18">
        <f t="shared" ca="1" si="782"/>
        <v>532.60541423588359</v>
      </c>
      <c r="Q2680" s="47">
        <f ca="1">SUM(L$15:L2680)-SUM(M$15:M2680)</f>
        <v>16350</v>
      </c>
      <c r="R2680" s="47" t="str">
        <f t="shared" ca="1" si="783"/>
        <v>M2683</v>
      </c>
      <c r="S2680" s="40">
        <f t="shared" ca="1" si="789"/>
        <v>0</v>
      </c>
      <c r="T2680" s="46">
        <f t="shared" ca="1" si="790"/>
        <v>27</v>
      </c>
      <c r="X2680" s="74">
        <f t="shared" ca="1" si="791"/>
        <v>-0.53260541423588359</v>
      </c>
      <c r="Y2680" s="75">
        <f t="shared" ca="1" si="792"/>
        <v>-0.53260541423588359</v>
      </c>
      <c r="Z2680" s="74">
        <f t="shared" ca="1" si="793"/>
        <v>0.58707340595638347</v>
      </c>
      <c r="AA2680" s="76">
        <f t="shared" ca="1" si="794"/>
        <v>-532.60541423588359</v>
      </c>
      <c r="AB2680" s="76">
        <f t="shared" ca="1" si="795"/>
        <v>587.07340595638345</v>
      </c>
    </row>
    <row r="2681" spans="1:28" x14ac:dyDescent="0.25">
      <c r="A2681" s="2">
        <f t="shared" si="796"/>
        <v>27</v>
      </c>
      <c r="B2681" s="16">
        <f ca="1">VLOOKUP(A2681,PERIODS!$O$4:$P$33,2,FALSE)</f>
        <v>3.5000000000000003E-2</v>
      </c>
      <c r="C2681" s="15"/>
      <c r="D2681" s="18">
        <v>2667</v>
      </c>
      <c r="E2681" s="34">
        <f t="shared" ca="1" si="798"/>
        <v>20518.947174224166</v>
      </c>
      <c r="F2681" s="34">
        <f t="shared" ca="1" si="780"/>
        <v>3500.0000000000005</v>
      </c>
      <c r="G2681" s="69">
        <f t="shared" ca="1" si="784"/>
        <v>0</v>
      </c>
      <c r="H2681" s="34">
        <f t="shared" ca="1" si="785"/>
        <v>-649.41256721816012</v>
      </c>
      <c r="I2681" s="34">
        <f t="shared" ca="1" si="786"/>
        <v>2850.5874327818401</v>
      </c>
      <c r="J2681" s="18">
        <f ca="1">SUM(INDIRECT(ADDRESS(ROW(F2681),COLUMN(F2681),4)):INDIRECT(ADDRESS(ROW(F2681)+N$5-1,COLUMN(F2681),4)))</f>
        <v>22900</v>
      </c>
      <c r="K2681" s="18">
        <f t="shared" ca="1" si="787"/>
        <v>16350</v>
      </c>
      <c r="L2681" s="18">
        <f t="shared" ca="1" si="797"/>
        <v>0</v>
      </c>
      <c r="M2681" s="18">
        <f t="shared" ca="1" si="781"/>
        <v>0</v>
      </c>
      <c r="N2681" s="34">
        <f t="shared" ca="1" si="788"/>
        <v>17668.359741442328</v>
      </c>
      <c r="P2681" s="18">
        <f t="shared" ca="1" si="782"/>
        <v>649.41256721816012</v>
      </c>
      <c r="Q2681" s="47">
        <f ca="1">SUM(L$15:L2681)-SUM(M$15:M2681)</f>
        <v>16350</v>
      </c>
      <c r="R2681" s="47" t="str">
        <f t="shared" ca="1" si="783"/>
        <v>M2684</v>
      </c>
      <c r="S2681" s="40">
        <f t="shared" ca="1" si="789"/>
        <v>0</v>
      </c>
      <c r="T2681" s="46">
        <f t="shared" ca="1" si="790"/>
        <v>65</v>
      </c>
      <c r="X2681" s="74">
        <f t="shared" ca="1" si="791"/>
        <v>-0.6494125672181601</v>
      </c>
      <c r="Y2681" s="75">
        <f t="shared" ca="1" si="792"/>
        <v>-0.6494125672181601</v>
      </c>
      <c r="Z2681" s="74">
        <f t="shared" ca="1" si="793"/>
        <v>0.52235253365461298</v>
      </c>
      <c r="AA2681" s="76">
        <f t="shared" ca="1" si="794"/>
        <v>-649.41256721816012</v>
      </c>
      <c r="AB2681" s="76">
        <f t="shared" ca="1" si="795"/>
        <v>522.35253365461301</v>
      </c>
    </row>
    <row r="2682" spans="1:28" x14ac:dyDescent="0.25">
      <c r="A2682" s="2">
        <f t="shared" si="796"/>
        <v>28</v>
      </c>
      <c r="B2682" s="16">
        <f ca="1">VLOOKUP(A2682,PERIODS!$O$4:$P$33,2,FALSE)</f>
        <v>0.04</v>
      </c>
      <c r="C2682" s="15"/>
      <c r="D2682" s="18">
        <v>2668</v>
      </c>
      <c r="E2682" s="34">
        <f t="shared" ca="1" si="798"/>
        <v>17668.359741442328</v>
      </c>
      <c r="F2682" s="34">
        <f t="shared" ca="1" si="780"/>
        <v>4000</v>
      </c>
      <c r="G2682" s="69">
        <f t="shared" ca="1" si="784"/>
        <v>0</v>
      </c>
      <c r="H2682" s="34">
        <f t="shared" ca="1" si="785"/>
        <v>-117.05349849628386</v>
      </c>
      <c r="I2682" s="34">
        <f t="shared" ca="1" si="786"/>
        <v>3882.9465015037163</v>
      </c>
      <c r="J2682" s="18">
        <f ca="1">SUM(INDIRECT(ADDRESS(ROW(F2682),COLUMN(F2682),4)):INDIRECT(ADDRESS(ROW(F2682)+N$5-1,COLUMN(F2682),4)))</f>
        <v>21900</v>
      </c>
      <c r="K2682" s="18">
        <f t="shared" ca="1" si="787"/>
        <v>16350</v>
      </c>
      <c r="L2682" s="18">
        <f t="shared" ca="1" si="797"/>
        <v>0</v>
      </c>
      <c r="M2682" s="18">
        <f t="shared" ca="1" si="781"/>
        <v>0</v>
      </c>
      <c r="N2682" s="34">
        <f t="shared" ca="1" si="788"/>
        <v>13785.413239938611</v>
      </c>
      <c r="P2682" s="18">
        <f t="shared" ca="1" si="782"/>
        <v>117.05349849628386</v>
      </c>
      <c r="Q2682" s="47">
        <f ca="1">SUM(L$15:L2682)-SUM(M$15:M2682)</f>
        <v>16350</v>
      </c>
      <c r="R2682" s="47" t="str">
        <f t="shared" ca="1" si="783"/>
        <v>M2685</v>
      </c>
      <c r="S2682" s="40">
        <f t="shared" ca="1" si="789"/>
        <v>0</v>
      </c>
      <c r="T2682" s="46">
        <f t="shared" ca="1" si="790"/>
        <v>5</v>
      </c>
      <c r="X2682" s="74">
        <f t="shared" ca="1" si="791"/>
        <v>-0.11705349849628387</v>
      </c>
      <c r="Y2682" s="75">
        <f t="shared" ca="1" si="792"/>
        <v>-0.11705349849628387</v>
      </c>
      <c r="Z2682" s="74">
        <f t="shared" ca="1" si="793"/>
        <v>0.88953760296627404</v>
      </c>
      <c r="AA2682" s="76">
        <f t="shared" ca="1" si="794"/>
        <v>-117.05349849628386</v>
      </c>
      <c r="AB2682" s="76">
        <f t="shared" ca="1" si="795"/>
        <v>889.53760296627399</v>
      </c>
    </row>
    <row r="2683" spans="1:28" x14ac:dyDescent="0.25">
      <c r="A2683" s="2">
        <f t="shared" si="796"/>
        <v>29</v>
      </c>
      <c r="B2683" s="16">
        <f ca="1">VLOOKUP(A2683,PERIODS!$O$4:$P$33,2,FALSE)</f>
        <v>0.04</v>
      </c>
      <c r="C2683" s="15"/>
      <c r="D2683" s="18">
        <v>2669</v>
      </c>
      <c r="E2683" s="34">
        <f t="shared" ca="1" si="798"/>
        <v>13785.413239938611</v>
      </c>
      <c r="F2683" s="34">
        <f t="shared" ca="1" si="780"/>
        <v>4000</v>
      </c>
      <c r="G2683" s="69">
        <f t="shared" ca="1" si="784"/>
        <v>0</v>
      </c>
      <c r="H2683" s="34">
        <f t="shared" ca="1" si="785"/>
        <v>-907.82487601378932</v>
      </c>
      <c r="I2683" s="34">
        <f t="shared" ca="1" si="786"/>
        <v>3092.1751239862106</v>
      </c>
      <c r="J2683" s="18">
        <f ca="1">SUM(INDIRECT(ADDRESS(ROW(F2683),COLUMN(F2683),4)):INDIRECT(ADDRESS(ROW(F2683)+N$5-1,COLUMN(F2683),4)))</f>
        <v>21200</v>
      </c>
      <c r="K2683" s="18">
        <f t="shared" ca="1" si="787"/>
        <v>0</v>
      </c>
      <c r="L2683" s="18">
        <f t="shared" ca="1" si="797"/>
        <v>0</v>
      </c>
      <c r="M2683" s="18">
        <f t="shared" ca="1" si="781"/>
        <v>16350</v>
      </c>
      <c r="N2683" s="34">
        <f t="shared" ca="1" si="788"/>
        <v>27043.238115952401</v>
      </c>
      <c r="P2683" s="18">
        <f t="shared" ca="1" si="782"/>
        <v>907.82487601378932</v>
      </c>
      <c r="Q2683" s="47">
        <f ca="1">SUM(L$15:L2683)-SUM(M$15:M2683)</f>
        <v>0</v>
      </c>
      <c r="R2683" s="47" t="str">
        <f t="shared" ca="1" si="783"/>
        <v>M2686</v>
      </c>
      <c r="S2683" s="40">
        <f t="shared" ca="1" si="789"/>
        <v>0</v>
      </c>
      <c r="T2683" s="46">
        <f t="shared" ca="1" si="790"/>
        <v>11</v>
      </c>
      <c r="X2683" s="74">
        <f t="shared" ca="1" si="791"/>
        <v>-0.90782487601378936</v>
      </c>
      <c r="Y2683" s="75">
        <f t="shared" ca="1" si="792"/>
        <v>-0.90782487601378936</v>
      </c>
      <c r="Z2683" s="74">
        <f t="shared" ca="1" si="793"/>
        <v>0.40340071702325575</v>
      </c>
      <c r="AA2683" s="76">
        <f t="shared" ca="1" si="794"/>
        <v>-907.82487601378932</v>
      </c>
      <c r="AB2683" s="76">
        <f t="shared" ca="1" si="795"/>
        <v>403.40071702325577</v>
      </c>
    </row>
    <row r="2684" spans="1:28" x14ac:dyDescent="0.25">
      <c r="A2684" s="2">
        <f t="shared" si="796"/>
        <v>30</v>
      </c>
      <c r="B2684" s="16">
        <f ca="1">VLOOKUP(A2684,PERIODS!$O$4:$P$33,2,FALSE)</f>
        <v>0.04</v>
      </c>
      <c r="C2684" s="15"/>
      <c r="D2684" s="18">
        <v>2670</v>
      </c>
      <c r="E2684" s="34">
        <f t="shared" ca="1" si="798"/>
        <v>27043.238115952401</v>
      </c>
      <c r="F2684" s="34">
        <f t="shared" ca="1" si="780"/>
        <v>4000</v>
      </c>
      <c r="G2684" s="69">
        <f t="shared" ca="1" si="784"/>
        <v>0</v>
      </c>
      <c r="H2684" s="34">
        <f t="shared" ca="1" si="785"/>
        <v>1242.448700625479</v>
      </c>
      <c r="I2684" s="34">
        <f t="shared" ca="1" si="786"/>
        <v>5242.4487006254785</v>
      </c>
      <c r="J2684" s="18">
        <f ca="1">SUM(INDIRECT(ADDRESS(ROW(F2684),COLUMN(F2684),4)):INDIRECT(ADDRESS(ROW(F2684)+N$5-1,COLUMN(F2684),4)))</f>
        <v>20500</v>
      </c>
      <c r="K2684" s="18">
        <f t="shared" ca="1" si="787"/>
        <v>0</v>
      </c>
      <c r="L2684" s="18">
        <f t="shared" ca="1" si="797"/>
        <v>0</v>
      </c>
      <c r="M2684" s="18">
        <f t="shared" ca="1" si="781"/>
        <v>0</v>
      </c>
      <c r="N2684" s="34">
        <f t="shared" ca="1" si="788"/>
        <v>21800.789415326923</v>
      </c>
      <c r="P2684" s="18">
        <f t="shared" ca="1" si="782"/>
        <v>1242.448700625479</v>
      </c>
      <c r="Q2684" s="47">
        <f ca="1">SUM(L$15:L2684)-SUM(M$15:M2684)</f>
        <v>0</v>
      </c>
      <c r="R2684" s="47" t="str">
        <f t="shared" ca="1" si="783"/>
        <v>M2687</v>
      </c>
      <c r="S2684" s="40">
        <f t="shared" ca="1" si="789"/>
        <v>0</v>
      </c>
      <c r="T2684" s="46">
        <f t="shared" ca="1" si="790"/>
        <v>54</v>
      </c>
      <c r="X2684" s="74">
        <f t="shared" ca="1" si="791"/>
        <v>1.242448700625479</v>
      </c>
      <c r="Y2684" s="75">
        <f t="shared" ca="1" si="792"/>
        <v>1.242448700625479</v>
      </c>
      <c r="Z2684" s="74">
        <f t="shared" ca="1" si="793"/>
        <v>3.4640855962387396</v>
      </c>
      <c r="AA2684" s="76">
        <f t="shared" ca="1" si="794"/>
        <v>1242.448700625479</v>
      </c>
      <c r="AB2684" s="76">
        <f t="shared" ca="1" si="795"/>
        <v>3464.0855962387395</v>
      </c>
    </row>
    <row r="2685" spans="1:28" x14ac:dyDescent="0.25">
      <c r="A2685" s="2">
        <f t="shared" si="796"/>
        <v>1</v>
      </c>
      <c r="B2685" s="16">
        <f ca="1">VLOOKUP(A2685,PERIODS!$O$4:$P$33,2,FALSE)</f>
        <v>2.4E-2</v>
      </c>
      <c r="C2685" s="15"/>
      <c r="D2685" s="18">
        <v>2671</v>
      </c>
      <c r="E2685" s="34">
        <f t="shared" ca="1" si="798"/>
        <v>21800.789415326923</v>
      </c>
      <c r="F2685" s="34">
        <f t="shared" ca="1" si="780"/>
        <v>2400</v>
      </c>
      <c r="G2685" s="69">
        <f t="shared" ca="1" si="784"/>
        <v>0</v>
      </c>
      <c r="H2685" s="34">
        <f t="shared" ca="1" si="785"/>
        <v>-195.17690964824052</v>
      </c>
      <c r="I2685" s="34">
        <f t="shared" ca="1" si="786"/>
        <v>2204.8230903517597</v>
      </c>
      <c r="J2685" s="18">
        <f ca="1">SUM(INDIRECT(ADDRESS(ROW(F2685),COLUMN(F2685),4)):INDIRECT(ADDRESS(ROW(F2685)+N$5-1,COLUMN(F2685),4)))</f>
        <v>19800</v>
      </c>
      <c r="K2685" s="18">
        <f t="shared" ca="1" si="787"/>
        <v>0</v>
      </c>
      <c r="L2685" s="18">
        <f t="shared" ca="1" si="797"/>
        <v>0</v>
      </c>
      <c r="M2685" s="18">
        <f t="shared" ca="1" si="781"/>
        <v>0</v>
      </c>
      <c r="N2685" s="34">
        <f t="shared" ca="1" si="788"/>
        <v>19595.966324975161</v>
      </c>
      <c r="P2685" s="18">
        <f t="shared" ca="1" si="782"/>
        <v>195.17690964824052</v>
      </c>
      <c r="Q2685" s="47">
        <f ca="1">SUM(L$15:L2685)-SUM(M$15:M2685)</f>
        <v>0</v>
      </c>
      <c r="R2685" s="47" t="str">
        <f t="shared" ca="1" si="783"/>
        <v>M2688</v>
      </c>
      <c r="S2685" s="40">
        <f t="shared" ca="1" si="789"/>
        <v>0</v>
      </c>
      <c r="T2685" s="46">
        <f t="shared" ca="1" si="790"/>
        <v>26</v>
      </c>
      <c r="X2685" s="74">
        <f t="shared" ca="1" si="791"/>
        <v>-0.19517690964824053</v>
      </c>
      <c r="Y2685" s="75">
        <f t="shared" ca="1" si="792"/>
        <v>-0.19517690964824053</v>
      </c>
      <c r="Z2685" s="74">
        <f t="shared" ca="1" si="793"/>
        <v>0.82268910354148017</v>
      </c>
      <c r="AA2685" s="76">
        <f t="shared" ca="1" si="794"/>
        <v>-195.17690964824052</v>
      </c>
      <c r="AB2685" s="76">
        <f t="shared" ca="1" si="795"/>
        <v>822.68910354148022</v>
      </c>
    </row>
    <row r="2686" spans="1:28" x14ac:dyDescent="0.25">
      <c r="A2686" s="2">
        <f t="shared" si="796"/>
        <v>2</v>
      </c>
      <c r="B2686" s="16">
        <f ca="1">VLOOKUP(A2686,PERIODS!$O$4:$P$33,2,FALSE)</f>
        <v>2.5000000000000001E-2</v>
      </c>
      <c r="C2686" s="15"/>
      <c r="D2686" s="18">
        <v>2672</v>
      </c>
      <c r="E2686" s="34">
        <f t="shared" ca="1" si="798"/>
        <v>19595.966324975161</v>
      </c>
      <c r="F2686" s="34">
        <f t="shared" ca="1" si="780"/>
        <v>2500</v>
      </c>
      <c r="G2686" s="69">
        <f t="shared" ca="1" si="784"/>
        <v>0</v>
      </c>
      <c r="H2686" s="34">
        <f t="shared" ca="1" si="785"/>
        <v>178.80716996393303</v>
      </c>
      <c r="I2686" s="34">
        <f t="shared" ca="1" si="786"/>
        <v>2678.8071699639331</v>
      </c>
      <c r="J2686" s="18">
        <f ca="1">SUM(INDIRECT(ADDRESS(ROW(F2686),COLUMN(F2686),4)):INDIRECT(ADDRESS(ROW(F2686)+N$5-1,COLUMN(F2686),4)))</f>
        <v>20700</v>
      </c>
      <c r="K2686" s="18">
        <f t="shared" ca="1" si="787"/>
        <v>16350</v>
      </c>
      <c r="L2686" s="18">
        <f t="shared" ca="1" si="797"/>
        <v>16350</v>
      </c>
      <c r="M2686" s="18">
        <f t="shared" ca="1" si="781"/>
        <v>0</v>
      </c>
      <c r="N2686" s="34">
        <f t="shared" ca="1" si="788"/>
        <v>16917.159155011228</v>
      </c>
      <c r="P2686" s="18">
        <f t="shared" ca="1" si="782"/>
        <v>178.80716996393303</v>
      </c>
      <c r="Q2686" s="47">
        <f ca="1">SUM(L$15:L2686)-SUM(M$15:M2686)</f>
        <v>16350</v>
      </c>
      <c r="R2686" s="47" t="str">
        <f t="shared" ca="1" si="783"/>
        <v>M2689</v>
      </c>
      <c r="S2686" s="40">
        <f t="shared" ca="1" si="789"/>
        <v>0</v>
      </c>
      <c r="T2686" s="46">
        <f t="shared" ca="1" si="790"/>
        <v>55</v>
      </c>
      <c r="X2686" s="74">
        <f t="shared" ca="1" si="791"/>
        <v>0.17880716996393303</v>
      </c>
      <c r="Y2686" s="75">
        <f t="shared" ca="1" si="792"/>
        <v>0.17880716996393303</v>
      </c>
      <c r="Z2686" s="74">
        <f t="shared" ca="1" si="793"/>
        <v>1.1957901376792921</v>
      </c>
      <c r="AA2686" s="76">
        <f t="shared" ca="1" si="794"/>
        <v>178.80716996393303</v>
      </c>
      <c r="AB2686" s="76">
        <f t="shared" ca="1" si="795"/>
        <v>1195.790137679292</v>
      </c>
    </row>
    <row r="2687" spans="1:28" x14ac:dyDescent="0.25">
      <c r="A2687" s="2">
        <f t="shared" si="796"/>
        <v>3</v>
      </c>
      <c r="B2687" s="16">
        <f ca="1">VLOOKUP(A2687,PERIODS!$O$4:$P$33,2,FALSE)</f>
        <v>2.5000000000000001E-2</v>
      </c>
      <c r="C2687" s="15"/>
      <c r="D2687" s="18">
        <v>2673</v>
      </c>
      <c r="E2687" s="34">
        <f t="shared" ca="1" si="798"/>
        <v>16917.159155011228</v>
      </c>
      <c r="F2687" s="34">
        <f t="shared" ca="1" si="780"/>
        <v>2500</v>
      </c>
      <c r="G2687" s="69">
        <f t="shared" ca="1" si="784"/>
        <v>0</v>
      </c>
      <c r="H2687" s="34">
        <f t="shared" ca="1" si="785"/>
        <v>70.891572670345141</v>
      </c>
      <c r="I2687" s="34">
        <f t="shared" ca="1" si="786"/>
        <v>2570.8915726703453</v>
      </c>
      <c r="J2687" s="18">
        <f ca="1">SUM(INDIRECT(ADDRESS(ROW(F2687),COLUMN(F2687),4)):INDIRECT(ADDRESS(ROW(F2687)+N$5-1,COLUMN(F2687),4)))</f>
        <v>21500</v>
      </c>
      <c r="K2687" s="18">
        <f t="shared" ca="1" si="787"/>
        <v>16350</v>
      </c>
      <c r="L2687" s="18">
        <f t="shared" ca="1" si="797"/>
        <v>0</v>
      </c>
      <c r="M2687" s="18">
        <f t="shared" ca="1" si="781"/>
        <v>0</v>
      </c>
      <c r="N2687" s="34">
        <f t="shared" ca="1" si="788"/>
        <v>14346.267582340883</v>
      </c>
      <c r="P2687" s="18">
        <f t="shared" ca="1" si="782"/>
        <v>70.891572670345141</v>
      </c>
      <c r="Q2687" s="47">
        <f ca="1">SUM(L$15:L2687)-SUM(M$15:M2687)</f>
        <v>16350</v>
      </c>
      <c r="R2687" s="47" t="str">
        <f t="shared" ca="1" si="783"/>
        <v>M2690</v>
      </c>
      <c r="S2687" s="40">
        <f t="shared" ca="1" si="789"/>
        <v>0</v>
      </c>
      <c r="T2687" s="46">
        <f t="shared" ca="1" si="790"/>
        <v>46</v>
      </c>
      <c r="X2687" s="74">
        <f t="shared" ca="1" si="791"/>
        <v>7.089157267034514E-2</v>
      </c>
      <c r="Y2687" s="75">
        <f t="shared" ca="1" si="792"/>
        <v>7.089157267034514E-2</v>
      </c>
      <c r="Z2687" s="74">
        <f t="shared" ca="1" si="793"/>
        <v>1.0734648266334121</v>
      </c>
      <c r="AA2687" s="76">
        <f t="shared" ca="1" si="794"/>
        <v>70.891572670345141</v>
      </c>
      <c r="AB2687" s="76">
        <f t="shared" ca="1" si="795"/>
        <v>1073.464826633412</v>
      </c>
    </row>
    <row r="2688" spans="1:28" x14ac:dyDescent="0.25">
      <c r="A2688" s="2">
        <f t="shared" si="796"/>
        <v>4</v>
      </c>
      <c r="B2688" s="16">
        <f ca="1">VLOOKUP(A2688,PERIODS!$O$4:$P$33,2,FALSE)</f>
        <v>2.5000000000000001E-2</v>
      </c>
      <c r="C2688" s="15"/>
      <c r="D2688" s="18">
        <v>2674</v>
      </c>
      <c r="E2688" s="34">
        <f t="shared" ca="1" si="798"/>
        <v>14346.267582340883</v>
      </c>
      <c r="F2688" s="34">
        <f t="shared" ca="1" si="780"/>
        <v>2500</v>
      </c>
      <c r="G2688" s="69">
        <f t="shared" ca="1" si="784"/>
        <v>0</v>
      </c>
      <c r="H2688" s="34">
        <f t="shared" ca="1" si="785"/>
        <v>206.20233085111428</v>
      </c>
      <c r="I2688" s="34">
        <f t="shared" ca="1" si="786"/>
        <v>2706.2023308511143</v>
      </c>
      <c r="J2688" s="18">
        <f ca="1">SUM(INDIRECT(ADDRESS(ROW(F2688),COLUMN(F2688),4)):INDIRECT(ADDRESS(ROW(F2688)+N$5-1,COLUMN(F2688),4)))</f>
        <v>22300</v>
      </c>
      <c r="K2688" s="18">
        <f t="shared" ca="1" si="787"/>
        <v>16350</v>
      </c>
      <c r="L2688" s="18">
        <f t="shared" ca="1" si="797"/>
        <v>0</v>
      </c>
      <c r="M2688" s="18">
        <f t="shared" ca="1" si="781"/>
        <v>0</v>
      </c>
      <c r="N2688" s="34">
        <f t="shared" ca="1" si="788"/>
        <v>11640.065251489768</v>
      </c>
      <c r="P2688" s="18">
        <f t="shared" ca="1" si="782"/>
        <v>206.20233085111428</v>
      </c>
      <c r="Q2688" s="47">
        <f ca="1">SUM(L$15:L2688)-SUM(M$15:M2688)</f>
        <v>16350</v>
      </c>
      <c r="R2688" s="47" t="str">
        <f t="shared" ca="1" si="783"/>
        <v>M2691</v>
      </c>
      <c r="S2688" s="40">
        <f t="shared" ca="1" si="789"/>
        <v>0</v>
      </c>
      <c r="T2688" s="46">
        <f t="shared" ca="1" si="790"/>
        <v>25</v>
      </c>
      <c r="X2688" s="74">
        <f t="shared" ca="1" si="791"/>
        <v>0.20620233085111428</v>
      </c>
      <c r="Y2688" s="75">
        <f t="shared" ca="1" si="792"/>
        <v>0.20620233085111428</v>
      </c>
      <c r="Z2688" s="74">
        <f t="shared" ca="1" si="793"/>
        <v>1.2290018438297923</v>
      </c>
      <c r="AA2688" s="76">
        <f t="shared" ca="1" si="794"/>
        <v>206.20233085111428</v>
      </c>
      <c r="AB2688" s="76">
        <f t="shared" ca="1" si="795"/>
        <v>1229.0018438297923</v>
      </c>
    </row>
    <row r="2689" spans="1:28" x14ac:dyDescent="0.25">
      <c r="A2689" s="2">
        <f t="shared" si="796"/>
        <v>5</v>
      </c>
      <c r="B2689" s="16">
        <f ca="1">VLOOKUP(A2689,PERIODS!$O$4:$P$33,2,FALSE)</f>
        <v>3.3000000000000002E-2</v>
      </c>
      <c r="C2689" s="15"/>
      <c r="D2689" s="18">
        <v>2675</v>
      </c>
      <c r="E2689" s="34">
        <f t="shared" ca="1" si="798"/>
        <v>11640.065251489768</v>
      </c>
      <c r="F2689" s="34">
        <f t="shared" ca="1" si="780"/>
        <v>3300</v>
      </c>
      <c r="G2689" s="69">
        <f t="shared" ca="1" si="784"/>
        <v>0</v>
      </c>
      <c r="H2689" s="34">
        <f t="shared" ca="1" si="785"/>
        <v>-1830.694253761892</v>
      </c>
      <c r="I2689" s="34">
        <f t="shared" ca="1" si="786"/>
        <v>1469.305746238108</v>
      </c>
      <c r="J2689" s="18">
        <f ca="1">SUM(INDIRECT(ADDRESS(ROW(F2689),COLUMN(F2689),4)):INDIRECT(ADDRESS(ROW(F2689)+N$5-1,COLUMN(F2689),4)))</f>
        <v>23100</v>
      </c>
      <c r="K2689" s="18">
        <f t="shared" ca="1" si="787"/>
        <v>0</v>
      </c>
      <c r="L2689" s="18">
        <f t="shared" ca="1" si="797"/>
        <v>0</v>
      </c>
      <c r="M2689" s="18">
        <f t="shared" ca="1" si="781"/>
        <v>16350</v>
      </c>
      <c r="N2689" s="34">
        <f t="shared" ca="1" si="788"/>
        <v>26520.759505251663</v>
      </c>
      <c r="P2689" s="18">
        <f t="shared" ca="1" si="782"/>
        <v>1830.694253761892</v>
      </c>
      <c r="Q2689" s="47">
        <f ca="1">SUM(L$15:L2689)-SUM(M$15:M2689)</f>
        <v>0</v>
      </c>
      <c r="R2689" s="47" t="str">
        <f t="shared" ca="1" si="783"/>
        <v>M2692</v>
      </c>
      <c r="S2689" s="40">
        <f t="shared" ca="1" si="789"/>
        <v>0</v>
      </c>
      <c r="T2689" s="46">
        <f t="shared" ca="1" si="790"/>
        <v>80</v>
      </c>
      <c r="X2689" s="74">
        <f t="shared" ca="1" si="791"/>
        <v>-1.830694253761892</v>
      </c>
      <c r="Y2689" s="75">
        <f t="shared" ca="1" si="792"/>
        <v>-1.830694253761892</v>
      </c>
      <c r="Z2689" s="74">
        <f t="shared" ca="1" si="793"/>
        <v>0.16030223870207186</v>
      </c>
      <c r="AA2689" s="76">
        <f t="shared" ca="1" si="794"/>
        <v>-1830.694253761892</v>
      </c>
      <c r="AB2689" s="76">
        <f t="shared" ca="1" si="795"/>
        <v>160.30223870207186</v>
      </c>
    </row>
    <row r="2690" spans="1:28" x14ac:dyDescent="0.25">
      <c r="A2690" s="2">
        <f t="shared" si="796"/>
        <v>6</v>
      </c>
      <c r="B2690" s="16">
        <f ca="1">VLOOKUP(A2690,PERIODS!$O$4:$P$33,2,FALSE)</f>
        <v>3.3000000000000002E-2</v>
      </c>
      <c r="C2690" s="15"/>
      <c r="D2690" s="18">
        <v>2676</v>
      </c>
      <c r="E2690" s="34">
        <f t="shared" ca="1" si="798"/>
        <v>26520.759505251663</v>
      </c>
      <c r="F2690" s="34">
        <f t="shared" ca="1" si="780"/>
        <v>3300</v>
      </c>
      <c r="G2690" s="69">
        <f t="shared" ca="1" si="784"/>
        <v>0</v>
      </c>
      <c r="H2690" s="34">
        <f t="shared" ca="1" si="785"/>
        <v>-625.22982753921315</v>
      </c>
      <c r="I2690" s="34">
        <f t="shared" ca="1" si="786"/>
        <v>2674.7701724607869</v>
      </c>
      <c r="J2690" s="18">
        <f ca="1">SUM(INDIRECT(ADDRESS(ROW(F2690),COLUMN(F2690),4)):INDIRECT(ADDRESS(ROW(F2690)+N$5-1,COLUMN(F2690),4)))</f>
        <v>23100</v>
      </c>
      <c r="K2690" s="18">
        <f t="shared" ca="1" si="787"/>
        <v>0</v>
      </c>
      <c r="L2690" s="18">
        <f t="shared" ca="1" si="797"/>
        <v>0</v>
      </c>
      <c r="M2690" s="18">
        <f t="shared" ca="1" si="781"/>
        <v>0</v>
      </c>
      <c r="N2690" s="34">
        <f t="shared" ca="1" si="788"/>
        <v>23845.989332790876</v>
      </c>
      <c r="P2690" s="18">
        <f t="shared" ca="1" si="782"/>
        <v>625.22982753921315</v>
      </c>
      <c r="Q2690" s="47">
        <f ca="1">SUM(L$15:L2690)-SUM(M$15:M2690)</f>
        <v>0</v>
      </c>
      <c r="R2690" s="47" t="str">
        <f t="shared" ca="1" si="783"/>
        <v>M2693</v>
      </c>
      <c r="S2690" s="40">
        <f t="shared" ca="1" si="789"/>
        <v>0</v>
      </c>
      <c r="T2690" s="46">
        <f t="shared" ca="1" si="790"/>
        <v>14</v>
      </c>
      <c r="X2690" s="74">
        <f t="shared" ca="1" si="791"/>
        <v>-0.62522982753921319</v>
      </c>
      <c r="Y2690" s="75">
        <f t="shared" ca="1" si="792"/>
        <v>-0.62522982753921319</v>
      </c>
      <c r="Z2690" s="74">
        <f t="shared" ca="1" si="793"/>
        <v>0.53513842483739615</v>
      </c>
      <c r="AA2690" s="76">
        <f t="shared" ca="1" si="794"/>
        <v>-625.22982753921315</v>
      </c>
      <c r="AB2690" s="76">
        <f t="shared" ca="1" si="795"/>
        <v>535.1384248373962</v>
      </c>
    </row>
    <row r="2691" spans="1:28" x14ac:dyDescent="0.25">
      <c r="A2691" s="2">
        <f t="shared" si="796"/>
        <v>7</v>
      </c>
      <c r="B2691" s="16">
        <f ca="1">VLOOKUP(A2691,PERIODS!$O$4:$P$33,2,FALSE)</f>
        <v>3.3000000000000002E-2</v>
      </c>
      <c r="C2691" s="15"/>
      <c r="D2691" s="18">
        <v>2677</v>
      </c>
      <c r="E2691" s="34">
        <f t="shared" ca="1" si="798"/>
        <v>23845.989332790876</v>
      </c>
      <c r="F2691" s="34">
        <f t="shared" ca="1" si="780"/>
        <v>3300</v>
      </c>
      <c r="G2691" s="69">
        <f t="shared" ca="1" si="784"/>
        <v>0</v>
      </c>
      <c r="H2691" s="34">
        <f t="shared" ca="1" si="785"/>
        <v>1658.1588217903166</v>
      </c>
      <c r="I2691" s="34">
        <f t="shared" ca="1" si="786"/>
        <v>4958.1588217903163</v>
      </c>
      <c r="J2691" s="18">
        <f ca="1">SUM(INDIRECT(ADDRESS(ROW(F2691),COLUMN(F2691),4)):INDIRECT(ADDRESS(ROW(F2691)+N$5-1,COLUMN(F2691),4)))</f>
        <v>23100</v>
      </c>
      <c r="K2691" s="18">
        <f t="shared" ca="1" si="787"/>
        <v>0</v>
      </c>
      <c r="L2691" s="18">
        <f t="shared" ca="1" si="797"/>
        <v>0</v>
      </c>
      <c r="M2691" s="18">
        <f t="shared" ca="1" si="781"/>
        <v>0</v>
      </c>
      <c r="N2691" s="34">
        <f t="shared" ca="1" si="788"/>
        <v>18887.83051100056</v>
      </c>
      <c r="P2691" s="18">
        <f t="shared" ca="1" si="782"/>
        <v>1658.1588217903166</v>
      </c>
      <c r="Q2691" s="47">
        <f ca="1">SUM(L$15:L2691)-SUM(M$15:M2691)</f>
        <v>0</v>
      </c>
      <c r="R2691" s="47" t="str">
        <f t="shared" ca="1" si="783"/>
        <v>M2694</v>
      </c>
      <c r="S2691" s="40">
        <f t="shared" ca="1" si="789"/>
        <v>0</v>
      </c>
      <c r="T2691" s="46">
        <f t="shared" ca="1" si="790"/>
        <v>11</v>
      </c>
      <c r="X2691" s="74">
        <f t="shared" ca="1" si="791"/>
        <v>1.6581588217903165</v>
      </c>
      <c r="Y2691" s="75">
        <f t="shared" ca="1" si="792"/>
        <v>1.6581588217903165</v>
      </c>
      <c r="Z2691" s="74">
        <f t="shared" ca="1" si="793"/>
        <v>5.2496364248204275</v>
      </c>
      <c r="AA2691" s="76">
        <f t="shared" ca="1" si="794"/>
        <v>1658.1588217903166</v>
      </c>
      <c r="AB2691" s="76">
        <f t="shared" ca="1" si="795"/>
        <v>5249.6364248204272</v>
      </c>
    </row>
    <row r="2692" spans="1:28" x14ac:dyDescent="0.25">
      <c r="A2692" s="2">
        <f t="shared" si="796"/>
        <v>8</v>
      </c>
      <c r="B2692" s="16">
        <f ca="1">VLOOKUP(A2692,PERIODS!$O$4:$P$33,2,FALSE)</f>
        <v>3.3000000000000002E-2</v>
      </c>
      <c r="C2692" s="15"/>
      <c r="D2692" s="18">
        <v>2678</v>
      </c>
      <c r="E2692" s="34">
        <f t="shared" ca="1" si="798"/>
        <v>18887.83051100056</v>
      </c>
      <c r="F2692" s="34">
        <f t="shared" ca="1" si="780"/>
        <v>3300</v>
      </c>
      <c r="G2692" s="69">
        <f t="shared" ca="1" si="784"/>
        <v>0</v>
      </c>
      <c r="H2692" s="34">
        <f t="shared" ca="1" si="785"/>
        <v>687.05195798231512</v>
      </c>
      <c r="I2692" s="34">
        <f t="shared" ca="1" si="786"/>
        <v>3987.0519579823149</v>
      </c>
      <c r="J2692" s="18">
        <f ca="1">SUM(INDIRECT(ADDRESS(ROW(F2692),COLUMN(F2692),4)):INDIRECT(ADDRESS(ROW(F2692)+N$5-1,COLUMN(F2692),4)))</f>
        <v>23100</v>
      </c>
      <c r="K2692" s="18">
        <f t="shared" ca="1" si="787"/>
        <v>16350</v>
      </c>
      <c r="L2692" s="18">
        <f t="shared" ca="1" si="797"/>
        <v>16350</v>
      </c>
      <c r="M2692" s="18">
        <f t="shared" ca="1" si="781"/>
        <v>0</v>
      </c>
      <c r="N2692" s="34">
        <f t="shared" ca="1" si="788"/>
        <v>14900.778553018245</v>
      </c>
      <c r="P2692" s="18">
        <f t="shared" ca="1" si="782"/>
        <v>687.05195798231512</v>
      </c>
      <c r="Q2692" s="47">
        <f ca="1">SUM(L$15:L2692)-SUM(M$15:M2692)</f>
        <v>16350</v>
      </c>
      <c r="R2692" s="47" t="str">
        <f t="shared" ca="1" si="783"/>
        <v>M2695</v>
      </c>
      <c r="S2692" s="40">
        <f t="shared" ca="1" si="789"/>
        <v>0</v>
      </c>
      <c r="T2692" s="46">
        <f t="shared" ca="1" si="790"/>
        <v>64</v>
      </c>
      <c r="X2692" s="74">
        <f t="shared" ca="1" si="791"/>
        <v>0.68705195798231511</v>
      </c>
      <c r="Y2692" s="75">
        <f t="shared" ca="1" si="792"/>
        <v>0.68705195798231511</v>
      </c>
      <c r="Z2692" s="74">
        <f t="shared" ca="1" si="793"/>
        <v>1.9878466312151868</v>
      </c>
      <c r="AA2692" s="76">
        <f t="shared" ca="1" si="794"/>
        <v>687.05195798231512</v>
      </c>
      <c r="AB2692" s="76">
        <f t="shared" ca="1" si="795"/>
        <v>1987.8466312151868</v>
      </c>
    </row>
    <row r="2693" spans="1:28" x14ac:dyDescent="0.25">
      <c r="A2693" s="2">
        <f t="shared" si="796"/>
        <v>9</v>
      </c>
      <c r="B2693" s="16">
        <f ca="1">VLOOKUP(A2693,PERIODS!$O$4:$P$33,2,FALSE)</f>
        <v>3.3000000000000002E-2</v>
      </c>
      <c r="C2693" s="15"/>
      <c r="D2693" s="18">
        <v>2679</v>
      </c>
      <c r="E2693" s="34">
        <f t="shared" ca="1" si="798"/>
        <v>14900.778553018245</v>
      </c>
      <c r="F2693" s="34">
        <f t="shared" ca="1" si="780"/>
        <v>3300</v>
      </c>
      <c r="G2693" s="69">
        <f t="shared" ca="1" si="784"/>
        <v>0</v>
      </c>
      <c r="H2693" s="34">
        <f t="shared" ca="1" si="785"/>
        <v>961.04973765831232</v>
      </c>
      <c r="I2693" s="34">
        <f t="shared" ca="1" si="786"/>
        <v>4261.0497376583126</v>
      </c>
      <c r="J2693" s="18">
        <f ca="1">SUM(INDIRECT(ADDRESS(ROW(F2693),COLUMN(F2693),4)):INDIRECT(ADDRESS(ROW(F2693)+N$5-1,COLUMN(F2693),4)))</f>
        <v>23100</v>
      </c>
      <c r="K2693" s="18">
        <f t="shared" ca="1" si="787"/>
        <v>16350</v>
      </c>
      <c r="L2693" s="18">
        <f t="shared" ca="1" si="797"/>
        <v>0</v>
      </c>
      <c r="M2693" s="18">
        <f t="shared" ca="1" si="781"/>
        <v>0</v>
      </c>
      <c r="N2693" s="34">
        <f t="shared" ca="1" si="788"/>
        <v>10639.728815359933</v>
      </c>
      <c r="P2693" s="18">
        <f t="shared" ca="1" si="782"/>
        <v>961.04973765831232</v>
      </c>
      <c r="Q2693" s="47">
        <f ca="1">SUM(L$15:L2693)-SUM(M$15:M2693)</f>
        <v>16350</v>
      </c>
      <c r="R2693" s="47" t="str">
        <f t="shared" ca="1" si="783"/>
        <v>M2696</v>
      </c>
      <c r="S2693" s="40">
        <f t="shared" ca="1" si="789"/>
        <v>0</v>
      </c>
      <c r="T2693" s="46">
        <f t="shared" ca="1" si="790"/>
        <v>96</v>
      </c>
      <c r="X2693" s="74">
        <f t="shared" ca="1" si="791"/>
        <v>0.96104973765831236</v>
      </c>
      <c r="Y2693" s="75">
        <f t="shared" ca="1" si="792"/>
        <v>0.96104973765831236</v>
      </c>
      <c r="Z2693" s="74">
        <f t="shared" ca="1" si="793"/>
        <v>2.6144395090453565</v>
      </c>
      <c r="AA2693" s="76">
        <f t="shared" ca="1" si="794"/>
        <v>961.04973765831232</v>
      </c>
      <c r="AB2693" s="76">
        <f t="shared" ca="1" si="795"/>
        <v>2614.4395090453563</v>
      </c>
    </row>
    <row r="2694" spans="1:28" x14ac:dyDescent="0.25">
      <c r="A2694" s="2">
        <f t="shared" si="796"/>
        <v>10</v>
      </c>
      <c r="B2694" s="16">
        <f ca="1">VLOOKUP(A2694,PERIODS!$O$4:$P$33,2,FALSE)</f>
        <v>3.3000000000000002E-2</v>
      </c>
      <c r="C2694" s="15"/>
      <c r="D2694" s="18">
        <v>2680</v>
      </c>
      <c r="E2694" s="34">
        <f t="shared" ca="1" si="798"/>
        <v>10639.728815359933</v>
      </c>
      <c r="F2694" s="34">
        <f t="shared" ca="1" si="780"/>
        <v>3300</v>
      </c>
      <c r="G2694" s="69">
        <f t="shared" ca="1" si="784"/>
        <v>0</v>
      </c>
      <c r="H2694" s="34">
        <f t="shared" ca="1" si="785"/>
        <v>-648.34265496933733</v>
      </c>
      <c r="I2694" s="34">
        <f t="shared" ca="1" si="786"/>
        <v>2651.6573450306628</v>
      </c>
      <c r="J2694" s="18">
        <f ca="1">SUM(INDIRECT(ADDRESS(ROW(F2694),COLUMN(F2694),4)):INDIRECT(ADDRESS(ROW(F2694)+N$5-1,COLUMN(F2694),4)))</f>
        <v>23100</v>
      </c>
      <c r="K2694" s="18">
        <f t="shared" ca="1" si="787"/>
        <v>16350</v>
      </c>
      <c r="L2694" s="18">
        <f t="shared" ca="1" si="797"/>
        <v>0</v>
      </c>
      <c r="M2694" s="18">
        <f t="shared" ca="1" si="781"/>
        <v>0</v>
      </c>
      <c r="N2694" s="34">
        <f t="shared" ca="1" si="788"/>
        <v>7988.0714703292706</v>
      </c>
      <c r="P2694" s="18">
        <f t="shared" ca="1" si="782"/>
        <v>648.34265496933733</v>
      </c>
      <c r="Q2694" s="47">
        <f ca="1">SUM(L$15:L2694)-SUM(M$15:M2694)</f>
        <v>16350</v>
      </c>
      <c r="R2694" s="47" t="str">
        <f t="shared" ca="1" si="783"/>
        <v>M2697</v>
      </c>
      <c r="S2694" s="40">
        <f t="shared" ca="1" si="789"/>
        <v>0</v>
      </c>
      <c r="T2694" s="46">
        <f t="shared" ca="1" si="790"/>
        <v>20</v>
      </c>
      <c r="X2694" s="74">
        <f t="shared" ca="1" si="791"/>
        <v>-0.6483426549693373</v>
      </c>
      <c r="Y2694" s="75">
        <f t="shared" ca="1" si="792"/>
        <v>-0.6483426549693373</v>
      </c>
      <c r="Z2694" s="74">
        <f t="shared" ca="1" si="793"/>
        <v>0.52291170410689092</v>
      </c>
      <c r="AA2694" s="76">
        <f t="shared" ca="1" si="794"/>
        <v>-648.34265496933733</v>
      </c>
      <c r="AB2694" s="76">
        <f t="shared" ca="1" si="795"/>
        <v>522.91170410689097</v>
      </c>
    </row>
    <row r="2695" spans="1:28" x14ac:dyDescent="0.25">
      <c r="A2695" s="2">
        <f t="shared" si="796"/>
        <v>11</v>
      </c>
      <c r="B2695" s="16">
        <f ca="1">VLOOKUP(A2695,PERIODS!$O$4:$P$33,2,FALSE)</f>
        <v>3.3000000000000002E-2</v>
      </c>
      <c r="C2695" s="15"/>
      <c r="D2695" s="18">
        <v>2681</v>
      </c>
      <c r="E2695" s="34">
        <f t="shared" ca="1" si="798"/>
        <v>7988.0714703292706</v>
      </c>
      <c r="F2695" s="34">
        <f t="shared" ca="1" si="780"/>
        <v>3300</v>
      </c>
      <c r="G2695" s="69">
        <f t="shared" ca="1" si="784"/>
        <v>0</v>
      </c>
      <c r="H2695" s="34">
        <f t="shared" ca="1" si="785"/>
        <v>1563.2754883852708</v>
      </c>
      <c r="I2695" s="34">
        <f t="shared" ca="1" si="786"/>
        <v>4863.2754883852704</v>
      </c>
      <c r="J2695" s="18">
        <f ca="1">SUM(INDIRECT(ADDRESS(ROW(F2695),COLUMN(F2695),4)):INDIRECT(ADDRESS(ROW(F2695)+N$5-1,COLUMN(F2695),4)))</f>
        <v>23300</v>
      </c>
      <c r="K2695" s="18">
        <f t="shared" ca="1" si="787"/>
        <v>0</v>
      </c>
      <c r="L2695" s="18">
        <f t="shared" ca="1" si="797"/>
        <v>0</v>
      </c>
      <c r="M2695" s="18">
        <f t="shared" ca="1" si="781"/>
        <v>16350</v>
      </c>
      <c r="N2695" s="34">
        <f t="shared" ca="1" si="788"/>
        <v>3124.7959819440002</v>
      </c>
      <c r="P2695" s="18">
        <f t="shared" ca="1" si="782"/>
        <v>1563.2754883852708</v>
      </c>
      <c r="Q2695" s="47">
        <f ca="1">SUM(L$15:L2695)-SUM(M$15:M2695)</f>
        <v>0</v>
      </c>
      <c r="R2695" s="47" t="str">
        <f t="shared" ca="1" si="783"/>
        <v>M2698</v>
      </c>
      <c r="S2695" s="40">
        <f t="shared" ca="1" si="789"/>
        <v>16350</v>
      </c>
      <c r="T2695" s="46">
        <f t="shared" ca="1" si="790"/>
        <v>100</v>
      </c>
      <c r="X2695" s="74">
        <f t="shared" ca="1" si="791"/>
        <v>1.5632754883852709</v>
      </c>
      <c r="Y2695" s="75">
        <f t="shared" ca="1" si="792"/>
        <v>1.5632754883852709</v>
      </c>
      <c r="Z2695" s="74">
        <f t="shared" ca="1" si="793"/>
        <v>4.774434265027427</v>
      </c>
      <c r="AA2695" s="76">
        <f t="shared" ca="1" si="794"/>
        <v>1563.2754883852708</v>
      </c>
      <c r="AB2695" s="76">
        <f t="shared" ca="1" si="795"/>
        <v>4774.4342650274266</v>
      </c>
    </row>
    <row r="2696" spans="1:28" x14ac:dyDescent="0.25">
      <c r="A2696" s="2">
        <f t="shared" si="796"/>
        <v>12</v>
      </c>
      <c r="B2696" s="16">
        <f ca="1">VLOOKUP(A2696,PERIODS!$O$4:$P$33,2,FALSE)</f>
        <v>3.3000000000000002E-2</v>
      </c>
      <c r="C2696" s="15"/>
      <c r="D2696" s="18">
        <v>2682</v>
      </c>
      <c r="E2696" s="34">
        <f t="shared" ca="1" si="798"/>
        <v>3124.7959819440002</v>
      </c>
      <c r="F2696" s="34">
        <f t="shared" ca="1" si="780"/>
        <v>3300</v>
      </c>
      <c r="G2696" s="69">
        <f t="shared" ca="1" si="784"/>
        <v>0</v>
      </c>
      <c r="H2696" s="34">
        <f t="shared" ca="1" si="785"/>
        <v>274.50578191550835</v>
      </c>
      <c r="I2696" s="34">
        <f t="shared" ca="1" si="786"/>
        <v>3574.5057819155081</v>
      </c>
      <c r="J2696" s="18">
        <f ca="1">SUM(INDIRECT(ADDRESS(ROW(F2696),COLUMN(F2696),4)):INDIRECT(ADDRESS(ROW(F2696)+N$5-1,COLUMN(F2696),4)))</f>
        <v>23500</v>
      </c>
      <c r="K2696" s="18">
        <f t="shared" ca="1" si="787"/>
        <v>16350</v>
      </c>
      <c r="L2696" s="18">
        <f t="shared" ca="1" si="797"/>
        <v>16350</v>
      </c>
      <c r="M2696" s="18">
        <f t="shared" ca="1" si="781"/>
        <v>0</v>
      </c>
      <c r="N2696" s="34">
        <f t="shared" ca="1" si="788"/>
        <v>-449.70979997150789</v>
      </c>
      <c r="P2696" s="18">
        <f t="shared" ca="1" si="782"/>
        <v>274.50578191550835</v>
      </c>
      <c r="Q2696" s="47">
        <f ca="1">SUM(L$15:L2696)-SUM(M$15:M2696)</f>
        <v>16350</v>
      </c>
      <c r="R2696" s="47" t="str">
        <f t="shared" ca="1" si="783"/>
        <v>M2699</v>
      </c>
      <c r="S2696" s="40">
        <f t="shared" ca="1" si="789"/>
        <v>0</v>
      </c>
      <c r="T2696" s="46">
        <f t="shared" ca="1" si="790"/>
        <v>21</v>
      </c>
      <c r="X2696" s="74">
        <f t="shared" ca="1" si="791"/>
        <v>0.27450578191550834</v>
      </c>
      <c r="Y2696" s="75">
        <f t="shared" ca="1" si="792"/>
        <v>0.27450578191550834</v>
      </c>
      <c r="Z2696" s="74">
        <f t="shared" ca="1" si="793"/>
        <v>1.315880182355136</v>
      </c>
      <c r="AA2696" s="76">
        <f t="shared" ca="1" si="794"/>
        <v>274.50578191550835</v>
      </c>
      <c r="AB2696" s="76">
        <f t="shared" ca="1" si="795"/>
        <v>1315.880182355136</v>
      </c>
    </row>
    <row r="2697" spans="1:28" x14ac:dyDescent="0.25">
      <c r="A2697" s="2">
        <f t="shared" si="796"/>
        <v>13</v>
      </c>
      <c r="B2697" s="16">
        <f ca="1">VLOOKUP(A2697,PERIODS!$O$4:$P$33,2,FALSE)</f>
        <v>3.3000000000000002E-2</v>
      </c>
      <c r="C2697" s="15"/>
      <c r="D2697" s="18">
        <v>2683</v>
      </c>
      <c r="E2697" s="34">
        <f t="shared" ca="1" si="798"/>
        <v>-449.70979997150789</v>
      </c>
      <c r="F2697" s="34">
        <f t="shared" ca="1" si="780"/>
        <v>3300</v>
      </c>
      <c r="G2697" s="69">
        <f t="shared" ca="1" si="784"/>
        <v>0</v>
      </c>
      <c r="H2697" s="34">
        <f t="shared" ca="1" si="785"/>
        <v>-930.26138087420213</v>
      </c>
      <c r="I2697" s="34">
        <f t="shared" ca="1" si="786"/>
        <v>2369.7386191257979</v>
      </c>
      <c r="J2697" s="18">
        <f ca="1">SUM(INDIRECT(ADDRESS(ROW(F2697),COLUMN(F2697),4)):INDIRECT(ADDRESS(ROW(F2697)+N$5-1,COLUMN(F2697),4)))</f>
        <v>23700</v>
      </c>
      <c r="K2697" s="18">
        <f t="shared" ca="1" si="787"/>
        <v>32700</v>
      </c>
      <c r="L2697" s="18">
        <f t="shared" ca="1" si="797"/>
        <v>16350</v>
      </c>
      <c r="M2697" s="18">
        <f t="shared" ca="1" si="781"/>
        <v>0</v>
      </c>
      <c r="N2697" s="34">
        <f t="shared" ca="1" si="788"/>
        <v>-2819.4484190973058</v>
      </c>
      <c r="P2697" s="18">
        <f t="shared" ca="1" si="782"/>
        <v>930.26138087420213</v>
      </c>
      <c r="Q2697" s="47">
        <f ca="1">SUM(L$15:L2697)-SUM(M$15:M2697)</f>
        <v>32700</v>
      </c>
      <c r="R2697" s="47" t="str">
        <f t="shared" ca="1" si="783"/>
        <v>M2700</v>
      </c>
      <c r="S2697" s="40">
        <f t="shared" ca="1" si="789"/>
        <v>0</v>
      </c>
      <c r="T2697" s="46">
        <f t="shared" ca="1" si="790"/>
        <v>8</v>
      </c>
      <c r="X2697" s="74">
        <f t="shared" ca="1" si="791"/>
        <v>-0.93026138087420218</v>
      </c>
      <c r="Y2697" s="75">
        <f t="shared" ca="1" si="792"/>
        <v>-0.93026138087420218</v>
      </c>
      <c r="Z2697" s="74">
        <f t="shared" ca="1" si="793"/>
        <v>0.39445059505463742</v>
      </c>
      <c r="AA2697" s="76">
        <f t="shared" ca="1" si="794"/>
        <v>-930.26138087420213</v>
      </c>
      <c r="AB2697" s="76">
        <f t="shared" ca="1" si="795"/>
        <v>394.4505950546374</v>
      </c>
    </row>
    <row r="2698" spans="1:28" x14ac:dyDescent="0.25">
      <c r="A2698" s="2">
        <f t="shared" si="796"/>
        <v>14</v>
      </c>
      <c r="B2698" s="16">
        <f ca="1">VLOOKUP(A2698,PERIODS!$O$4:$P$33,2,FALSE)</f>
        <v>3.3000000000000002E-2</v>
      </c>
      <c r="C2698" s="15"/>
      <c r="D2698" s="18">
        <v>2684</v>
      </c>
      <c r="E2698" s="34">
        <f t="shared" ca="1" si="798"/>
        <v>-2819.4484190973058</v>
      </c>
      <c r="F2698" s="34">
        <f t="shared" ca="1" si="780"/>
        <v>3300</v>
      </c>
      <c r="G2698" s="69">
        <f t="shared" ca="1" si="784"/>
        <v>0</v>
      </c>
      <c r="H2698" s="34">
        <f t="shared" ca="1" si="785"/>
        <v>479.92128570958926</v>
      </c>
      <c r="I2698" s="34">
        <f t="shared" ca="1" si="786"/>
        <v>3779.921285709589</v>
      </c>
      <c r="J2698" s="18">
        <f ca="1">SUM(INDIRECT(ADDRESS(ROW(F2698),COLUMN(F2698),4)):INDIRECT(ADDRESS(ROW(F2698)+N$5-1,COLUMN(F2698),4)))</f>
        <v>23900</v>
      </c>
      <c r="K2698" s="18">
        <f t="shared" ca="1" si="787"/>
        <v>32700</v>
      </c>
      <c r="L2698" s="18">
        <f t="shared" ca="1" si="797"/>
        <v>0</v>
      </c>
      <c r="M2698" s="18">
        <f t="shared" ca="1" si="781"/>
        <v>0</v>
      </c>
      <c r="N2698" s="34">
        <f t="shared" ca="1" si="788"/>
        <v>-6599.3697048068952</v>
      </c>
      <c r="P2698" s="18">
        <f t="shared" ca="1" si="782"/>
        <v>479.92128570958926</v>
      </c>
      <c r="Q2698" s="47">
        <f ca="1">SUM(L$15:L2698)-SUM(M$15:M2698)</f>
        <v>32700</v>
      </c>
      <c r="R2698" s="47" t="str">
        <f t="shared" ca="1" si="783"/>
        <v>M2701</v>
      </c>
      <c r="S2698" s="40">
        <f t="shared" ca="1" si="789"/>
        <v>0</v>
      </c>
      <c r="T2698" s="46">
        <f t="shared" ca="1" si="790"/>
        <v>56</v>
      </c>
      <c r="X2698" s="74">
        <f t="shared" ca="1" si="791"/>
        <v>0.47992128570958925</v>
      </c>
      <c r="Y2698" s="75">
        <f t="shared" ca="1" si="792"/>
        <v>0.47992128570958925</v>
      </c>
      <c r="Z2698" s="74">
        <f t="shared" ca="1" si="793"/>
        <v>1.615947199049492</v>
      </c>
      <c r="AA2698" s="76">
        <f t="shared" ca="1" si="794"/>
        <v>479.92128570958926</v>
      </c>
      <c r="AB2698" s="76">
        <f t="shared" ca="1" si="795"/>
        <v>1615.9471990494919</v>
      </c>
    </row>
    <row r="2699" spans="1:28" x14ac:dyDescent="0.25">
      <c r="A2699" s="2">
        <f t="shared" si="796"/>
        <v>15</v>
      </c>
      <c r="B2699" s="16">
        <f ca="1">VLOOKUP(A2699,PERIODS!$O$4:$P$33,2,FALSE)</f>
        <v>3.3000000000000002E-2</v>
      </c>
      <c r="C2699" s="15"/>
      <c r="D2699" s="18">
        <v>2685</v>
      </c>
      <c r="E2699" s="34">
        <f t="shared" ca="1" si="798"/>
        <v>-6599.3697048068952</v>
      </c>
      <c r="F2699" s="34">
        <f t="shared" ca="1" si="780"/>
        <v>3300</v>
      </c>
      <c r="G2699" s="69">
        <f t="shared" ca="1" si="784"/>
        <v>0</v>
      </c>
      <c r="H2699" s="34">
        <f t="shared" ca="1" si="785"/>
        <v>-178.1485805824922</v>
      </c>
      <c r="I2699" s="34">
        <f t="shared" ca="1" si="786"/>
        <v>3121.8514194175077</v>
      </c>
      <c r="J2699" s="18">
        <f ca="1">SUM(INDIRECT(ADDRESS(ROW(F2699),COLUMN(F2699),4)):INDIRECT(ADDRESS(ROW(F2699)+N$5-1,COLUMN(F2699),4)))</f>
        <v>24100</v>
      </c>
      <c r="K2699" s="18">
        <f t="shared" ca="1" si="787"/>
        <v>16350</v>
      </c>
      <c r="L2699" s="18">
        <f t="shared" ca="1" si="797"/>
        <v>0</v>
      </c>
      <c r="M2699" s="18">
        <f t="shared" ca="1" si="781"/>
        <v>16350</v>
      </c>
      <c r="N2699" s="34">
        <f t="shared" ca="1" si="788"/>
        <v>6628.778875775597</v>
      </c>
      <c r="P2699" s="18">
        <f t="shared" ca="1" si="782"/>
        <v>178.1485805824922</v>
      </c>
      <c r="Q2699" s="47">
        <f ca="1">SUM(L$15:L2699)-SUM(M$15:M2699)</f>
        <v>16350</v>
      </c>
      <c r="R2699" s="47" t="str">
        <f t="shared" ca="1" si="783"/>
        <v>M2702</v>
      </c>
      <c r="S2699" s="40">
        <f t="shared" ca="1" si="789"/>
        <v>0</v>
      </c>
      <c r="T2699" s="46">
        <f t="shared" ca="1" si="790"/>
        <v>90</v>
      </c>
      <c r="X2699" s="74">
        <f t="shared" ca="1" si="791"/>
        <v>-0.17814858058249219</v>
      </c>
      <c r="Y2699" s="75">
        <f t="shared" ca="1" si="792"/>
        <v>-0.17814858058249219</v>
      </c>
      <c r="Z2699" s="74">
        <f t="shared" ca="1" si="793"/>
        <v>0.83681807933376595</v>
      </c>
      <c r="AA2699" s="76">
        <f t="shared" ca="1" si="794"/>
        <v>-178.1485805824922</v>
      </c>
      <c r="AB2699" s="76">
        <f t="shared" ca="1" si="795"/>
        <v>836.81807933376592</v>
      </c>
    </row>
    <row r="2700" spans="1:28" x14ac:dyDescent="0.25">
      <c r="A2700" s="2">
        <f t="shared" si="796"/>
        <v>16</v>
      </c>
      <c r="B2700" s="16">
        <f ca="1">VLOOKUP(A2700,PERIODS!$O$4:$P$33,2,FALSE)</f>
        <v>3.3000000000000002E-2</v>
      </c>
      <c r="C2700" s="15"/>
      <c r="D2700" s="18">
        <v>2686</v>
      </c>
      <c r="E2700" s="34">
        <f t="shared" ca="1" si="798"/>
        <v>6628.778875775597</v>
      </c>
      <c r="F2700" s="34">
        <f t="shared" ca="1" si="780"/>
        <v>3300</v>
      </c>
      <c r="G2700" s="69">
        <f t="shared" ca="1" si="784"/>
        <v>0</v>
      </c>
      <c r="H2700" s="34">
        <f t="shared" ca="1" si="785"/>
        <v>-872.4157710134823</v>
      </c>
      <c r="I2700" s="34">
        <f t="shared" ca="1" si="786"/>
        <v>2427.5842289865177</v>
      </c>
      <c r="J2700" s="18">
        <f ca="1">SUM(INDIRECT(ADDRESS(ROW(F2700),COLUMN(F2700),4)):INDIRECT(ADDRESS(ROW(F2700)+N$5-1,COLUMN(F2700),4)))</f>
        <v>24300</v>
      </c>
      <c r="K2700" s="18">
        <f t="shared" ca="1" si="787"/>
        <v>16350</v>
      </c>
      <c r="L2700" s="18">
        <f t="shared" ca="1" si="797"/>
        <v>16350</v>
      </c>
      <c r="M2700" s="18">
        <f t="shared" ca="1" si="781"/>
        <v>16350</v>
      </c>
      <c r="N2700" s="34">
        <f t="shared" ca="1" si="788"/>
        <v>20551.194646789081</v>
      </c>
      <c r="P2700" s="18">
        <f t="shared" ca="1" si="782"/>
        <v>872.4157710134823</v>
      </c>
      <c r="Q2700" s="47">
        <f ca="1">SUM(L$15:L2700)-SUM(M$15:M2700)</f>
        <v>16350</v>
      </c>
      <c r="R2700" s="47" t="str">
        <f t="shared" ca="1" si="783"/>
        <v>M2703</v>
      </c>
      <c r="S2700" s="40">
        <f t="shared" ca="1" si="789"/>
        <v>0</v>
      </c>
      <c r="T2700" s="46">
        <f t="shared" ca="1" si="790"/>
        <v>61</v>
      </c>
      <c r="X2700" s="74">
        <f t="shared" ca="1" si="791"/>
        <v>-0.87241577101348233</v>
      </c>
      <c r="Y2700" s="75">
        <f t="shared" ca="1" si="792"/>
        <v>-0.87241577101348233</v>
      </c>
      <c r="Z2700" s="74">
        <f t="shared" ca="1" si="793"/>
        <v>0.41794067974514953</v>
      </c>
      <c r="AA2700" s="76">
        <f t="shared" ca="1" si="794"/>
        <v>-872.4157710134823</v>
      </c>
      <c r="AB2700" s="76">
        <f t="shared" ca="1" si="795"/>
        <v>417.94067974514951</v>
      </c>
    </row>
    <row r="2701" spans="1:28" x14ac:dyDescent="0.25">
      <c r="A2701" s="2">
        <f t="shared" si="796"/>
        <v>17</v>
      </c>
      <c r="B2701" s="16">
        <f ca="1">VLOOKUP(A2701,PERIODS!$O$4:$P$33,2,FALSE)</f>
        <v>3.5000000000000003E-2</v>
      </c>
      <c r="C2701" s="15"/>
      <c r="D2701" s="18">
        <v>2687</v>
      </c>
      <c r="E2701" s="34">
        <f t="shared" ca="1" si="798"/>
        <v>20551.194646789081</v>
      </c>
      <c r="F2701" s="34">
        <f t="shared" ca="1" si="780"/>
        <v>3500.0000000000005</v>
      </c>
      <c r="G2701" s="69">
        <f t="shared" ca="1" si="784"/>
        <v>0</v>
      </c>
      <c r="H2701" s="34">
        <f t="shared" ca="1" si="785"/>
        <v>305.75273172171609</v>
      </c>
      <c r="I2701" s="34">
        <f t="shared" ca="1" si="786"/>
        <v>3805.7527317217164</v>
      </c>
      <c r="J2701" s="18">
        <f ca="1">SUM(INDIRECT(ADDRESS(ROW(F2701),COLUMN(F2701),4)):INDIRECT(ADDRESS(ROW(F2701)+N$5-1,COLUMN(F2701),4)))</f>
        <v>24500.000000000004</v>
      </c>
      <c r="K2701" s="18">
        <f t="shared" ca="1" si="787"/>
        <v>16350</v>
      </c>
      <c r="L2701" s="18">
        <f t="shared" ca="1" si="797"/>
        <v>0</v>
      </c>
      <c r="M2701" s="18">
        <f t="shared" ca="1" si="781"/>
        <v>0</v>
      </c>
      <c r="N2701" s="34">
        <f t="shared" ca="1" si="788"/>
        <v>16745.441915067364</v>
      </c>
      <c r="P2701" s="18">
        <f t="shared" ca="1" si="782"/>
        <v>305.75273172171609</v>
      </c>
      <c r="Q2701" s="47">
        <f ca="1">SUM(L$15:L2701)-SUM(M$15:M2701)</f>
        <v>16350</v>
      </c>
      <c r="R2701" s="47" t="str">
        <f t="shared" ca="1" si="783"/>
        <v>M2704</v>
      </c>
      <c r="S2701" s="40">
        <f t="shared" ca="1" si="789"/>
        <v>0</v>
      </c>
      <c r="T2701" s="46">
        <f t="shared" ca="1" si="790"/>
        <v>81</v>
      </c>
      <c r="X2701" s="74">
        <f t="shared" ca="1" si="791"/>
        <v>0.30575273172171608</v>
      </c>
      <c r="Y2701" s="75">
        <f t="shared" ca="1" si="792"/>
        <v>0.30575273172171608</v>
      </c>
      <c r="Z2701" s="74">
        <f t="shared" ca="1" si="793"/>
        <v>1.3576465621121974</v>
      </c>
      <c r="AA2701" s="76">
        <f t="shared" ca="1" si="794"/>
        <v>305.75273172171609</v>
      </c>
      <c r="AB2701" s="76">
        <f t="shared" ca="1" si="795"/>
        <v>1357.6465621121974</v>
      </c>
    </row>
    <row r="2702" spans="1:28" x14ac:dyDescent="0.25">
      <c r="A2702" s="2">
        <f t="shared" si="796"/>
        <v>18</v>
      </c>
      <c r="B2702" s="16">
        <f ca="1">VLOOKUP(A2702,PERIODS!$O$4:$P$33,2,FALSE)</f>
        <v>3.5000000000000003E-2</v>
      </c>
      <c r="C2702" s="15"/>
      <c r="D2702" s="18">
        <v>2688</v>
      </c>
      <c r="E2702" s="34">
        <f t="shared" ca="1" si="798"/>
        <v>16745.441915067364</v>
      </c>
      <c r="F2702" s="34">
        <f t="shared" ca="1" si="780"/>
        <v>3500.0000000000005</v>
      </c>
      <c r="G2702" s="69">
        <f t="shared" ca="1" si="784"/>
        <v>0</v>
      </c>
      <c r="H2702" s="34">
        <f t="shared" ca="1" si="785"/>
        <v>-722.32273024917822</v>
      </c>
      <c r="I2702" s="34">
        <f t="shared" ca="1" si="786"/>
        <v>2777.6772697508222</v>
      </c>
      <c r="J2702" s="18">
        <f ca="1">SUM(INDIRECT(ADDRESS(ROW(F2702),COLUMN(F2702),4)):INDIRECT(ADDRESS(ROW(F2702)+N$5-1,COLUMN(F2702),4)))</f>
        <v>24500.000000000004</v>
      </c>
      <c r="K2702" s="18">
        <f t="shared" ca="1" si="787"/>
        <v>16350</v>
      </c>
      <c r="L2702" s="18">
        <f t="shared" ca="1" si="797"/>
        <v>0</v>
      </c>
      <c r="M2702" s="18">
        <f t="shared" ca="1" si="781"/>
        <v>0</v>
      </c>
      <c r="N2702" s="34">
        <f t="shared" ca="1" si="788"/>
        <v>13967.764645316542</v>
      </c>
      <c r="P2702" s="18">
        <f t="shared" ca="1" si="782"/>
        <v>722.32273024917822</v>
      </c>
      <c r="Q2702" s="47">
        <f ca="1">SUM(L$15:L2702)-SUM(M$15:M2702)</f>
        <v>16350</v>
      </c>
      <c r="R2702" s="47" t="str">
        <f t="shared" ca="1" si="783"/>
        <v>M2705</v>
      </c>
      <c r="S2702" s="40">
        <f t="shared" ca="1" si="789"/>
        <v>0</v>
      </c>
      <c r="T2702" s="46">
        <f t="shared" ca="1" si="790"/>
        <v>62</v>
      </c>
      <c r="X2702" s="74">
        <f t="shared" ca="1" si="791"/>
        <v>-0.72232273024917826</v>
      </c>
      <c r="Y2702" s="75">
        <f t="shared" ca="1" si="792"/>
        <v>-0.72232273024917826</v>
      </c>
      <c r="Z2702" s="74">
        <f t="shared" ca="1" si="793"/>
        <v>0.48562297378784175</v>
      </c>
      <c r="AA2702" s="76">
        <f t="shared" ca="1" si="794"/>
        <v>-722.32273024917822</v>
      </c>
      <c r="AB2702" s="76">
        <f t="shared" ca="1" si="795"/>
        <v>485.62297378784177</v>
      </c>
    </row>
    <row r="2703" spans="1:28" x14ac:dyDescent="0.25">
      <c r="A2703" s="2">
        <f t="shared" si="796"/>
        <v>19</v>
      </c>
      <c r="B2703" s="16">
        <f ca="1">VLOOKUP(A2703,PERIODS!$O$4:$P$33,2,FALSE)</f>
        <v>3.5000000000000003E-2</v>
      </c>
      <c r="C2703" s="15"/>
      <c r="D2703" s="18">
        <v>2689</v>
      </c>
      <c r="E2703" s="34">
        <f t="shared" ca="1" si="798"/>
        <v>13967.764645316542</v>
      </c>
      <c r="F2703" s="34">
        <f t="shared" ref="F2703:F2766" ca="1" si="799">F$2*B2703</f>
        <v>3500.0000000000005</v>
      </c>
      <c r="G2703" s="69">
        <f t="shared" ca="1" si="784"/>
        <v>0</v>
      </c>
      <c r="H2703" s="34">
        <f t="shared" ca="1" si="785"/>
        <v>-68.110161774899893</v>
      </c>
      <c r="I2703" s="34">
        <f t="shared" ca="1" si="786"/>
        <v>3431.8898382251004</v>
      </c>
      <c r="J2703" s="18">
        <f ca="1">SUM(INDIRECT(ADDRESS(ROW(F2703),COLUMN(F2703),4)):INDIRECT(ADDRESS(ROW(F2703)+N$5-1,COLUMN(F2703),4)))</f>
        <v>24500.000000000004</v>
      </c>
      <c r="K2703" s="18">
        <f t="shared" ca="1" si="787"/>
        <v>0</v>
      </c>
      <c r="L2703" s="18">
        <f t="shared" ca="1" si="797"/>
        <v>0</v>
      </c>
      <c r="M2703" s="18">
        <f t="shared" ref="M2703:M2766" ca="1" si="800">SUMIF($R$15:$R$8014,ADDRESS(ROW(M2703),COLUMN(M2703),4),$L$15:$L$8014)</f>
        <v>16350</v>
      </c>
      <c r="N2703" s="34">
        <f t="shared" ca="1" si="788"/>
        <v>26885.874807091441</v>
      </c>
      <c r="P2703" s="18">
        <f t="shared" ref="P2703:P2766" ca="1" si="801">ABS(H2703)</f>
        <v>68.110161774899893</v>
      </c>
      <c r="Q2703" s="47">
        <f ca="1">SUM(L$15:L2703)-SUM(M$15:M2703)</f>
        <v>0</v>
      </c>
      <c r="R2703" s="47" t="str">
        <f t="shared" ref="R2703:R2766" ca="1" si="802">ADDRESS(ROW(M2703)+$N$3+RANDBETWEEN(-$N$4,$N$4),COLUMN(M2703),4)</f>
        <v>M2706</v>
      </c>
      <c r="S2703" s="40">
        <f t="shared" ca="1" si="789"/>
        <v>0</v>
      </c>
      <c r="T2703" s="46">
        <f t="shared" ca="1" si="790"/>
        <v>69</v>
      </c>
      <c r="X2703" s="74">
        <f t="shared" ca="1" si="791"/>
        <v>-6.8110161774899897E-2</v>
      </c>
      <c r="Y2703" s="75">
        <f t="shared" ca="1" si="792"/>
        <v>-6.8110161774899897E-2</v>
      </c>
      <c r="Z2703" s="74">
        <f t="shared" ca="1" si="793"/>
        <v>0.93415755945393075</v>
      </c>
      <c r="AA2703" s="76">
        <f t="shared" ca="1" si="794"/>
        <v>-68.110161774899893</v>
      </c>
      <c r="AB2703" s="76">
        <f t="shared" ca="1" si="795"/>
        <v>934.15755945393073</v>
      </c>
    </row>
    <row r="2704" spans="1:28" x14ac:dyDescent="0.25">
      <c r="A2704" s="2">
        <f t="shared" si="796"/>
        <v>20</v>
      </c>
      <c r="B2704" s="16">
        <f ca="1">VLOOKUP(A2704,PERIODS!$O$4:$P$33,2,FALSE)</f>
        <v>3.5000000000000003E-2</v>
      </c>
      <c r="C2704" s="15"/>
      <c r="D2704" s="18">
        <v>2690</v>
      </c>
      <c r="E2704" s="34">
        <f t="shared" ca="1" si="798"/>
        <v>26885.874807091441</v>
      </c>
      <c r="F2704" s="34">
        <f t="shared" ca="1" si="799"/>
        <v>3500.0000000000005</v>
      </c>
      <c r="G2704" s="69">
        <f t="shared" ref="G2704:G2767" ca="1" si="803">((2*RAND()*$F$5)-$F$5)*E2704</f>
        <v>0</v>
      </c>
      <c r="H2704" s="34">
        <f t="shared" ref="H2704:H2767" ca="1" si="804">IF($S$3="NORM",AA2704,IF($S$3="LOGNORM",AB2704,0))</f>
        <v>-967.06212408016381</v>
      </c>
      <c r="I2704" s="34">
        <f t="shared" ref="I2704:I2767" ca="1" si="805">IF(F2704+H2704&lt;0,0,F2704+H2704)</f>
        <v>2532.9378759198366</v>
      </c>
      <c r="J2704" s="18">
        <f ca="1">SUM(INDIRECT(ADDRESS(ROW(F2704),COLUMN(F2704),4)):INDIRECT(ADDRESS(ROW(F2704)+N$5-1,COLUMN(F2704),4)))</f>
        <v>24500.000000000004</v>
      </c>
      <c r="K2704" s="18">
        <f t="shared" ref="K2704:K2767" ca="1" si="806">Q2704</f>
        <v>0</v>
      </c>
      <c r="L2704" s="18">
        <f t="shared" ca="1" si="797"/>
        <v>0</v>
      </c>
      <c r="M2704" s="18">
        <f t="shared" ca="1" si="800"/>
        <v>0</v>
      </c>
      <c r="N2704" s="34">
        <f t="shared" ref="N2704:N2767" ca="1" si="807">E2704+G2704-I2704+M2704-S2704</f>
        <v>24352.936931171604</v>
      </c>
      <c r="P2704" s="18">
        <f t="shared" ca="1" si="801"/>
        <v>967.06212408016381</v>
      </c>
      <c r="Q2704" s="47">
        <f ca="1">SUM(L$15:L2704)-SUM(M$15:M2704)</f>
        <v>0</v>
      </c>
      <c r="R2704" s="47" t="str">
        <f t="shared" ca="1" si="802"/>
        <v>M2707</v>
      </c>
      <c r="S2704" s="40">
        <f t="shared" ref="S2704:S2767" ca="1" si="808">IF(T2704&gt;N$6*100,M2704,0)</f>
        <v>0</v>
      </c>
      <c r="T2704" s="46">
        <f t="shared" ref="T2704:T2767" ca="1" si="809">RANDBETWEEN(0,100)</f>
        <v>48</v>
      </c>
      <c r="X2704" s="74">
        <f t="shared" ref="X2704:X2767" ca="1" si="810">NORMINV(RAND(),0,1)</f>
        <v>-0.96706212408016379</v>
      </c>
      <c r="Y2704" s="75">
        <f t="shared" ref="Y2704:Y2767" ca="1" si="811">IF(AND(X2704&gt;$F$6,$F$6&gt;0),$F$6,X2704)</f>
        <v>-0.96706212408016379</v>
      </c>
      <c r="Z2704" s="74">
        <f t="shared" ref="Z2704:Z2767" ca="1" si="812">EXP(Y2704)</f>
        <v>0.38019837459054889</v>
      </c>
      <c r="AA2704" s="76">
        <f t="shared" ref="AA2704:AA2767" ca="1" si="813">$F$3*Y2704</f>
        <v>-967.06212408016381</v>
      </c>
      <c r="AB2704" s="76">
        <f t="shared" ref="AB2704:AB2767" ca="1" si="814">$F$3*Z2704</f>
        <v>380.19837459054889</v>
      </c>
    </row>
    <row r="2705" spans="1:28" x14ac:dyDescent="0.25">
      <c r="A2705" s="2">
        <f t="shared" ref="A2705:A2768" si="815">IF(AND(A2704=12,OR(A$14="MS",A$14="M0")),1,IF(AND(A2704=4,OR(A$14="WS",A$14="W0")),1,IF(AND(A2704=30,OR(A$14="DS",A$14="D0")),1,A2704+1)))</f>
        <v>21</v>
      </c>
      <c r="B2705" s="16">
        <f ca="1">VLOOKUP(A2705,PERIODS!$O$4:$P$33,2,FALSE)</f>
        <v>3.5000000000000003E-2</v>
      </c>
      <c r="C2705" s="15"/>
      <c r="D2705" s="18">
        <v>2691</v>
      </c>
      <c r="E2705" s="34">
        <f t="shared" ca="1" si="798"/>
        <v>24352.936931171604</v>
      </c>
      <c r="F2705" s="34">
        <f t="shared" ca="1" si="799"/>
        <v>3500.0000000000005</v>
      </c>
      <c r="G2705" s="69">
        <f t="shared" ca="1" si="803"/>
        <v>0</v>
      </c>
      <c r="H2705" s="34">
        <f t="shared" ca="1" si="804"/>
        <v>69.950501002131787</v>
      </c>
      <c r="I2705" s="34">
        <f t="shared" ca="1" si="805"/>
        <v>3569.9505010021321</v>
      </c>
      <c r="J2705" s="18">
        <f ca="1">SUM(INDIRECT(ADDRESS(ROW(F2705),COLUMN(F2705),4)):INDIRECT(ADDRESS(ROW(F2705)+N$5-1,COLUMN(F2705),4)))</f>
        <v>24500.000000000004</v>
      </c>
      <c r="K2705" s="18">
        <f t="shared" ca="1" si="806"/>
        <v>16350</v>
      </c>
      <c r="L2705" s="18">
        <f t="shared" ref="L2705:L2768" ca="1" si="816">IF((E2705+K2704)&lt;J2705,N$2,0)</f>
        <v>16350</v>
      </c>
      <c r="M2705" s="18">
        <f t="shared" ca="1" si="800"/>
        <v>0</v>
      </c>
      <c r="N2705" s="34">
        <f t="shared" ca="1" si="807"/>
        <v>20782.986430169472</v>
      </c>
      <c r="P2705" s="18">
        <f t="shared" ca="1" si="801"/>
        <v>69.950501002131787</v>
      </c>
      <c r="Q2705" s="47">
        <f ca="1">SUM(L$15:L2705)-SUM(M$15:M2705)</f>
        <v>16350</v>
      </c>
      <c r="R2705" s="47" t="str">
        <f t="shared" ca="1" si="802"/>
        <v>M2708</v>
      </c>
      <c r="S2705" s="40">
        <f t="shared" ca="1" si="808"/>
        <v>0</v>
      </c>
      <c r="T2705" s="46">
        <f t="shared" ca="1" si="809"/>
        <v>47</v>
      </c>
      <c r="X2705" s="74">
        <f t="shared" ca="1" si="810"/>
        <v>6.9950501002131793E-2</v>
      </c>
      <c r="Y2705" s="75">
        <f t="shared" ca="1" si="811"/>
        <v>6.9950501002131793E-2</v>
      </c>
      <c r="Z2705" s="74">
        <f t="shared" ca="1" si="812"/>
        <v>1.0724550944879208</v>
      </c>
      <c r="AA2705" s="76">
        <f t="shared" ca="1" si="813"/>
        <v>69.950501002131787</v>
      </c>
      <c r="AB2705" s="76">
        <f t="shared" ca="1" si="814"/>
        <v>1072.4550944879209</v>
      </c>
    </row>
    <row r="2706" spans="1:28" x14ac:dyDescent="0.25">
      <c r="A2706" s="2">
        <f t="shared" si="815"/>
        <v>22</v>
      </c>
      <c r="B2706" s="16">
        <f ca="1">VLOOKUP(A2706,PERIODS!$O$4:$P$33,2,FALSE)</f>
        <v>3.5000000000000003E-2</v>
      </c>
      <c r="C2706" s="15"/>
      <c r="D2706" s="18">
        <v>2692</v>
      </c>
      <c r="E2706" s="34">
        <f t="shared" ca="1" si="798"/>
        <v>20782.986430169472</v>
      </c>
      <c r="F2706" s="34">
        <f t="shared" ca="1" si="799"/>
        <v>3500.0000000000005</v>
      </c>
      <c r="G2706" s="69">
        <f t="shared" ca="1" si="803"/>
        <v>0</v>
      </c>
      <c r="H2706" s="34">
        <f t="shared" ca="1" si="804"/>
        <v>-326.57950185200804</v>
      </c>
      <c r="I2706" s="34">
        <f t="shared" ca="1" si="805"/>
        <v>3173.4204981479925</v>
      </c>
      <c r="J2706" s="18">
        <f ca="1">SUM(INDIRECT(ADDRESS(ROW(F2706),COLUMN(F2706),4)):INDIRECT(ADDRESS(ROW(F2706)+N$5-1,COLUMN(F2706),4)))</f>
        <v>25000.000000000004</v>
      </c>
      <c r="K2706" s="18">
        <f t="shared" ca="1" si="806"/>
        <v>16350</v>
      </c>
      <c r="L2706" s="18">
        <f t="shared" ca="1" si="816"/>
        <v>0</v>
      </c>
      <c r="M2706" s="18">
        <f t="shared" ca="1" si="800"/>
        <v>0</v>
      </c>
      <c r="N2706" s="34">
        <f t="shared" ca="1" si="807"/>
        <v>17609.56593202148</v>
      </c>
      <c r="P2706" s="18">
        <f t="shared" ca="1" si="801"/>
        <v>326.57950185200804</v>
      </c>
      <c r="Q2706" s="47">
        <f ca="1">SUM(L$15:L2706)-SUM(M$15:M2706)</f>
        <v>16350</v>
      </c>
      <c r="R2706" s="47" t="str">
        <f t="shared" ca="1" si="802"/>
        <v>M2709</v>
      </c>
      <c r="S2706" s="40">
        <f t="shared" ca="1" si="808"/>
        <v>0</v>
      </c>
      <c r="T2706" s="46">
        <f t="shared" ca="1" si="809"/>
        <v>26</v>
      </c>
      <c r="X2706" s="74">
        <f t="shared" ca="1" si="810"/>
        <v>-0.32657950185200801</v>
      </c>
      <c r="Y2706" s="75">
        <f t="shared" ca="1" si="811"/>
        <v>-0.32657950185200801</v>
      </c>
      <c r="Z2706" s="74">
        <f t="shared" ca="1" si="812"/>
        <v>0.72138702116457576</v>
      </c>
      <c r="AA2706" s="76">
        <f t="shared" ca="1" si="813"/>
        <v>-326.57950185200804</v>
      </c>
      <c r="AB2706" s="76">
        <f t="shared" ca="1" si="814"/>
        <v>721.3870211645758</v>
      </c>
    </row>
    <row r="2707" spans="1:28" x14ac:dyDescent="0.25">
      <c r="A2707" s="2">
        <f t="shared" si="815"/>
        <v>23</v>
      </c>
      <c r="B2707" s="16">
        <f ca="1">VLOOKUP(A2707,PERIODS!$O$4:$P$33,2,FALSE)</f>
        <v>3.5000000000000003E-2</v>
      </c>
      <c r="C2707" s="15"/>
      <c r="D2707" s="18">
        <v>2693</v>
      </c>
      <c r="E2707" s="34">
        <f t="shared" ca="1" si="798"/>
        <v>17609.56593202148</v>
      </c>
      <c r="F2707" s="34">
        <f t="shared" ca="1" si="799"/>
        <v>3500.0000000000005</v>
      </c>
      <c r="G2707" s="69">
        <f t="shared" ca="1" si="803"/>
        <v>0</v>
      </c>
      <c r="H2707" s="34">
        <f t="shared" ca="1" si="804"/>
        <v>164.55554423988676</v>
      </c>
      <c r="I2707" s="34">
        <f t="shared" ca="1" si="805"/>
        <v>3664.5555442398872</v>
      </c>
      <c r="J2707" s="18">
        <f ca="1">SUM(INDIRECT(ADDRESS(ROW(F2707),COLUMN(F2707),4)):INDIRECT(ADDRESS(ROW(F2707)+N$5-1,COLUMN(F2707),4)))</f>
        <v>25500.000000000004</v>
      </c>
      <c r="K2707" s="18">
        <f t="shared" ca="1" si="806"/>
        <v>16350</v>
      </c>
      <c r="L2707" s="18">
        <f t="shared" ca="1" si="816"/>
        <v>0</v>
      </c>
      <c r="M2707" s="18">
        <f t="shared" ca="1" si="800"/>
        <v>0</v>
      </c>
      <c r="N2707" s="34">
        <f t="shared" ca="1" si="807"/>
        <v>13945.010387781593</v>
      </c>
      <c r="P2707" s="18">
        <f t="shared" ca="1" si="801"/>
        <v>164.55554423988676</v>
      </c>
      <c r="Q2707" s="47">
        <f ca="1">SUM(L$15:L2707)-SUM(M$15:M2707)</f>
        <v>16350</v>
      </c>
      <c r="R2707" s="47" t="str">
        <f t="shared" ca="1" si="802"/>
        <v>M2710</v>
      </c>
      <c r="S2707" s="40">
        <f t="shared" ca="1" si="808"/>
        <v>0</v>
      </c>
      <c r="T2707" s="46">
        <f t="shared" ca="1" si="809"/>
        <v>15</v>
      </c>
      <c r="X2707" s="74">
        <f t="shared" ca="1" si="810"/>
        <v>0.16455554423988675</v>
      </c>
      <c r="Y2707" s="75">
        <f t="shared" ca="1" si="811"/>
        <v>0.16455554423988675</v>
      </c>
      <c r="Z2707" s="74">
        <f t="shared" ca="1" si="812"/>
        <v>1.1788690471182877</v>
      </c>
      <c r="AA2707" s="76">
        <f t="shared" ca="1" si="813"/>
        <v>164.55554423988676</v>
      </c>
      <c r="AB2707" s="76">
        <f t="shared" ca="1" si="814"/>
        <v>1178.8690471182877</v>
      </c>
    </row>
    <row r="2708" spans="1:28" x14ac:dyDescent="0.25">
      <c r="A2708" s="2">
        <f t="shared" si="815"/>
        <v>24</v>
      </c>
      <c r="B2708" s="16">
        <f ca="1">VLOOKUP(A2708,PERIODS!$O$4:$P$33,2,FALSE)</f>
        <v>3.5000000000000003E-2</v>
      </c>
      <c r="C2708" s="15"/>
      <c r="D2708" s="18">
        <v>2694</v>
      </c>
      <c r="E2708" s="34">
        <f t="shared" ca="1" si="798"/>
        <v>13945.010387781593</v>
      </c>
      <c r="F2708" s="34">
        <f t="shared" ca="1" si="799"/>
        <v>3500.0000000000005</v>
      </c>
      <c r="G2708" s="69">
        <f t="shared" ca="1" si="803"/>
        <v>0</v>
      </c>
      <c r="H2708" s="34">
        <f t="shared" ca="1" si="804"/>
        <v>353.47697569394501</v>
      </c>
      <c r="I2708" s="34">
        <f t="shared" ca="1" si="805"/>
        <v>3853.4769756939454</v>
      </c>
      <c r="J2708" s="18">
        <f ca="1">SUM(INDIRECT(ADDRESS(ROW(F2708),COLUMN(F2708),4)):INDIRECT(ADDRESS(ROW(F2708)+N$5-1,COLUMN(F2708),4)))</f>
        <v>26000</v>
      </c>
      <c r="K2708" s="18">
        <f t="shared" ca="1" si="806"/>
        <v>0</v>
      </c>
      <c r="L2708" s="18">
        <f t="shared" ca="1" si="816"/>
        <v>0</v>
      </c>
      <c r="M2708" s="18">
        <f t="shared" ca="1" si="800"/>
        <v>16350</v>
      </c>
      <c r="N2708" s="34">
        <f t="shared" ca="1" si="807"/>
        <v>26441.533412087647</v>
      </c>
      <c r="P2708" s="18">
        <f t="shared" ca="1" si="801"/>
        <v>353.47697569394501</v>
      </c>
      <c r="Q2708" s="47">
        <f ca="1">SUM(L$15:L2708)-SUM(M$15:M2708)</f>
        <v>0</v>
      </c>
      <c r="R2708" s="47" t="str">
        <f t="shared" ca="1" si="802"/>
        <v>M2711</v>
      </c>
      <c r="S2708" s="40">
        <f t="shared" ca="1" si="808"/>
        <v>0</v>
      </c>
      <c r="T2708" s="46">
        <f t="shared" ca="1" si="809"/>
        <v>17</v>
      </c>
      <c r="X2708" s="74">
        <f t="shared" ca="1" si="810"/>
        <v>0.35347697569394498</v>
      </c>
      <c r="Y2708" s="75">
        <f t="shared" ca="1" si="811"/>
        <v>0.35347697569394498</v>
      </c>
      <c r="Z2708" s="74">
        <f t="shared" ca="1" si="812"/>
        <v>1.4240101997272541</v>
      </c>
      <c r="AA2708" s="76">
        <f t="shared" ca="1" si="813"/>
        <v>353.47697569394501</v>
      </c>
      <c r="AB2708" s="76">
        <f t="shared" ca="1" si="814"/>
        <v>1424.0101997272541</v>
      </c>
    </row>
    <row r="2709" spans="1:28" x14ac:dyDescent="0.25">
      <c r="A2709" s="2">
        <f t="shared" si="815"/>
        <v>25</v>
      </c>
      <c r="B2709" s="16">
        <f ca="1">VLOOKUP(A2709,PERIODS!$O$4:$P$33,2,FALSE)</f>
        <v>3.5000000000000003E-2</v>
      </c>
      <c r="C2709" s="15"/>
      <c r="D2709" s="18">
        <v>2695</v>
      </c>
      <c r="E2709" s="34">
        <f t="shared" ca="1" si="798"/>
        <v>26441.533412087647</v>
      </c>
      <c r="F2709" s="34">
        <f t="shared" ca="1" si="799"/>
        <v>3500.0000000000005</v>
      </c>
      <c r="G2709" s="69">
        <f t="shared" ca="1" si="803"/>
        <v>0</v>
      </c>
      <c r="H2709" s="34">
        <f t="shared" ca="1" si="804"/>
        <v>612.04874182227559</v>
      </c>
      <c r="I2709" s="34">
        <f t="shared" ca="1" si="805"/>
        <v>4112.0487418222765</v>
      </c>
      <c r="J2709" s="18">
        <f ca="1">SUM(INDIRECT(ADDRESS(ROW(F2709),COLUMN(F2709),4)):INDIRECT(ADDRESS(ROW(F2709)+N$5-1,COLUMN(F2709),4)))</f>
        <v>24900</v>
      </c>
      <c r="K2709" s="18">
        <f t="shared" ca="1" si="806"/>
        <v>0</v>
      </c>
      <c r="L2709" s="18">
        <f t="shared" ca="1" si="816"/>
        <v>0</v>
      </c>
      <c r="M2709" s="18">
        <f t="shared" ca="1" si="800"/>
        <v>0</v>
      </c>
      <c r="N2709" s="34">
        <f t="shared" ca="1" si="807"/>
        <v>22329.48467026537</v>
      </c>
      <c r="P2709" s="18">
        <f t="shared" ca="1" si="801"/>
        <v>612.04874182227559</v>
      </c>
      <c r="Q2709" s="47">
        <f ca="1">SUM(L$15:L2709)-SUM(M$15:M2709)</f>
        <v>0</v>
      </c>
      <c r="R2709" s="47" t="str">
        <f t="shared" ca="1" si="802"/>
        <v>M2712</v>
      </c>
      <c r="S2709" s="40">
        <f t="shared" ca="1" si="808"/>
        <v>0</v>
      </c>
      <c r="T2709" s="46">
        <f t="shared" ca="1" si="809"/>
        <v>61</v>
      </c>
      <c r="X2709" s="74">
        <f t="shared" ca="1" si="810"/>
        <v>0.61204874182227564</v>
      </c>
      <c r="Y2709" s="75">
        <f t="shared" ca="1" si="811"/>
        <v>0.61204874182227564</v>
      </c>
      <c r="Z2709" s="74">
        <f t="shared" ca="1" si="812"/>
        <v>1.8442058326594051</v>
      </c>
      <c r="AA2709" s="76">
        <f t="shared" ca="1" si="813"/>
        <v>612.04874182227559</v>
      </c>
      <c r="AB2709" s="76">
        <f t="shared" ca="1" si="814"/>
        <v>1844.2058326594051</v>
      </c>
    </row>
    <row r="2710" spans="1:28" x14ac:dyDescent="0.25">
      <c r="A2710" s="2">
        <f t="shared" si="815"/>
        <v>26</v>
      </c>
      <c r="B2710" s="16">
        <f ca="1">VLOOKUP(A2710,PERIODS!$O$4:$P$33,2,FALSE)</f>
        <v>3.5000000000000003E-2</v>
      </c>
      <c r="C2710" s="15"/>
      <c r="D2710" s="18">
        <v>2696</v>
      </c>
      <c r="E2710" s="34">
        <f t="shared" ca="1" si="798"/>
        <v>22329.48467026537</v>
      </c>
      <c r="F2710" s="34">
        <f t="shared" ca="1" si="799"/>
        <v>3500.0000000000005</v>
      </c>
      <c r="G2710" s="69">
        <f t="shared" ca="1" si="803"/>
        <v>0</v>
      </c>
      <c r="H2710" s="34">
        <f t="shared" ca="1" si="804"/>
        <v>1959.9639845400536</v>
      </c>
      <c r="I2710" s="34">
        <f t="shared" ca="1" si="805"/>
        <v>5459.9639845400543</v>
      </c>
      <c r="J2710" s="18">
        <f ca="1">SUM(INDIRECT(ADDRESS(ROW(F2710),COLUMN(F2710),4)):INDIRECT(ADDRESS(ROW(F2710)+N$5-1,COLUMN(F2710),4)))</f>
        <v>23900</v>
      </c>
      <c r="K2710" s="18">
        <f t="shared" ca="1" si="806"/>
        <v>16350</v>
      </c>
      <c r="L2710" s="18">
        <f t="shared" ca="1" si="816"/>
        <v>16350</v>
      </c>
      <c r="M2710" s="18">
        <f t="shared" ca="1" si="800"/>
        <v>0</v>
      </c>
      <c r="N2710" s="34">
        <f t="shared" ca="1" si="807"/>
        <v>16869.520685725314</v>
      </c>
      <c r="P2710" s="18">
        <f t="shared" ca="1" si="801"/>
        <v>1959.9639845400536</v>
      </c>
      <c r="Q2710" s="47">
        <f ca="1">SUM(L$15:L2710)-SUM(M$15:M2710)</f>
        <v>16350</v>
      </c>
      <c r="R2710" s="47" t="str">
        <f t="shared" ca="1" si="802"/>
        <v>M2713</v>
      </c>
      <c r="S2710" s="40">
        <f t="shared" ca="1" si="808"/>
        <v>0</v>
      </c>
      <c r="T2710" s="46">
        <f t="shared" ca="1" si="809"/>
        <v>83</v>
      </c>
      <c r="X2710" s="74">
        <f t="shared" ca="1" si="810"/>
        <v>2.0492973661938172</v>
      </c>
      <c r="Y2710" s="75">
        <f t="shared" ca="1" si="811"/>
        <v>1.9599639845400536</v>
      </c>
      <c r="Z2710" s="74">
        <f t="shared" ca="1" si="812"/>
        <v>7.0990713842313315</v>
      </c>
      <c r="AA2710" s="76">
        <f t="shared" ca="1" si="813"/>
        <v>1959.9639845400536</v>
      </c>
      <c r="AB2710" s="76">
        <f t="shared" ca="1" si="814"/>
        <v>7099.0713842313316</v>
      </c>
    </row>
    <row r="2711" spans="1:28" x14ac:dyDescent="0.25">
      <c r="A2711" s="2">
        <f t="shared" si="815"/>
        <v>27</v>
      </c>
      <c r="B2711" s="16">
        <f ca="1">VLOOKUP(A2711,PERIODS!$O$4:$P$33,2,FALSE)</f>
        <v>3.5000000000000003E-2</v>
      </c>
      <c r="C2711" s="15"/>
      <c r="D2711" s="18">
        <v>2697</v>
      </c>
      <c r="E2711" s="34">
        <f t="shared" ca="1" si="798"/>
        <v>16869.520685725314</v>
      </c>
      <c r="F2711" s="34">
        <f t="shared" ca="1" si="799"/>
        <v>3500.0000000000005</v>
      </c>
      <c r="G2711" s="69">
        <f t="shared" ca="1" si="803"/>
        <v>0</v>
      </c>
      <c r="H2711" s="34">
        <f t="shared" ca="1" si="804"/>
        <v>28.437089924408628</v>
      </c>
      <c r="I2711" s="34">
        <f t="shared" ca="1" si="805"/>
        <v>3528.4370899244091</v>
      </c>
      <c r="J2711" s="18">
        <f ca="1">SUM(INDIRECT(ADDRESS(ROW(F2711),COLUMN(F2711),4)):INDIRECT(ADDRESS(ROW(F2711)+N$5-1,COLUMN(F2711),4)))</f>
        <v>22900</v>
      </c>
      <c r="K2711" s="18">
        <f t="shared" ca="1" si="806"/>
        <v>16350</v>
      </c>
      <c r="L2711" s="18">
        <f t="shared" ca="1" si="816"/>
        <v>0</v>
      </c>
      <c r="M2711" s="18">
        <f t="shared" ca="1" si="800"/>
        <v>0</v>
      </c>
      <c r="N2711" s="34">
        <f t="shared" ca="1" si="807"/>
        <v>13341.083595800905</v>
      </c>
      <c r="P2711" s="18">
        <f t="shared" ca="1" si="801"/>
        <v>28.437089924408628</v>
      </c>
      <c r="Q2711" s="47">
        <f ca="1">SUM(L$15:L2711)-SUM(M$15:M2711)</f>
        <v>16350</v>
      </c>
      <c r="R2711" s="47" t="str">
        <f t="shared" ca="1" si="802"/>
        <v>M2714</v>
      </c>
      <c r="S2711" s="40">
        <f t="shared" ca="1" si="808"/>
        <v>0</v>
      </c>
      <c r="T2711" s="46">
        <f t="shared" ca="1" si="809"/>
        <v>91</v>
      </c>
      <c r="X2711" s="74">
        <f t="shared" ca="1" si="810"/>
        <v>2.8437089924408628E-2</v>
      </c>
      <c r="Y2711" s="75">
        <f t="shared" ca="1" si="811"/>
        <v>2.8437089924408628E-2</v>
      </c>
      <c r="Z2711" s="74">
        <f t="shared" ca="1" si="812"/>
        <v>1.0288452840639699</v>
      </c>
      <c r="AA2711" s="76">
        <f t="shared" ca="1" si="813"/>
        <v>28.437089924408628</v>
      </c>
      <c r="AB2711" s="76">
        <f t="shared" ca="1" si="814"/>
        <v>1028.84528406397</v>
      </c>
    </row>
    <row r="2712" spans="1:28" x14ac:dyDescent="0.25">
      <c r="A2712" s="2">
        <f t="shared" si="815"/>
        <v>28</v>
      </c>
      <c r="B2712" s="16">
        <f ca="1">VLOOKUP(A2712,PERIODS!$O$4:$P$33,2,FALSE)</f>
        <v>0.04</v>
      </c>
      <c r="C2712" s="15"/>
      <c r="D2712" s="18">
        <v>2698</v>
      </c>
      <c r="E2712" s="34">
        <f t="shared" ca="1" si="798"/>
        <v>13341.083595800905</v>
      </c>
      <c r="F2712" s="34">
        <f t="shared" ca="1" si="799"/>
        <v>4000</v>
      </c>
      <c r="G2712" s="69">
        <f t="shared" ca="1" si="803"/>
        <v>0</v>
      </c>
      <c r="H2712" s="34">
        <f t="shared" ca="1" si="804"/>
        <v>985.39393090322142</v>
      </c>
      <c r="I2712" s="34">
        <f t="shared" ca="1" si="805"/>
        <v>4985.3939309032212</v>
      </c>
      <c r="J2712" s="18">
        <f ca="1">SUM(INDIRECT(ADDRESS(ROW(F2712),COLUMN(F2712),4)):INDIRECT(ADDRESS(ROW(F2712)+N$5-1,COLUMN(F2712),4)))</f>
        <v>21900</v>
      </c>
      <c r="K2712" s="18">
        <f t="shared" ca="1" si="806"/>
        <v>16350</v>
      </c>
      <c r="L2712" s="18">
        <f t="shared" ca="1" si="816"/>
        <v>0</v>
      </c>
      <c r="M2712" s="18">
        <f t="shared" ca="1" si="800"/>
        <v>0</v>
      </c>
      <c r="N2712" s="34">
        <f t="shared" ca="1" si="807"/>
        <v>8355.6896648976835</v>
      </c>
      <c r="P2712" s="18">
        <f t="shared" ca="1" si="801"/>
        <v>985.39393090322142</v>
      </c>
      <c r="Q2712" s="47">
        <f ca="1">SUM(L$15:L2712)-SUM(M$15:M2712)</f>
        <v>16350</v>
      </c>
      <c r="R2712" s="47" t="str">
        <f t="shared" ca="1" si="802"/>
        <v>M2715</v>
      </c>
      <c r="S2712" s="40">
        <f t="shared" ca="1" si="808"/>
        <v>0</v>
      </c>
      <c r="T2712" s="46">
        <f t="shared" ca="1" si="809"/>
        <v>46</v>
      </c>
      <c r="X2712" s="74">
        <f t="shared" ca="1" si="810"/>
        <v>0.98539393090322147</v>
      </c>
      <c r="Y2712" s="75">
        <f t="shared" ca="1" si="811"/>
        <v>0.98539393090322147</v>
      </c>
      <c r="Z2712" s="74">
        <f t="shared" ca="1" si="812"/>
        <v>2.6788669650761303</v>
      </c>
      <c r="AA2712" s="76">
        <f t="shared" ca="1" si="813"/>
        <v>985.39393090322142</v>
      </c>
      <c r="AB2712" s="76">
        <f t="shared" ca="1" si="814"/>
        <v>2678.8669650761303</v>
      </c>
    </row>
    <row r="2713" spans="1:28" x14ac:dyDescent="0.25">
      <c r="A2713" s="2">
        <f t="shared" si="815"/>
        <v>29</v>
      </c>
      <c r="B2713" s="16">
        <f ca="1">VLOOKUP(A2713,PERIODS!$O$4:$P$33,2,FALSE)</f>
        <v>0.04</v>
      </c>
      <c r="C2713" s="15"/>
      <c r="D2713" s="18">
        <v>2699</v>
      </c>
      <c r="E2713" s="34">
        <f t="shared" ca="1" si="798"/>
        <v>8355.6896648976835</v>
      </c>
      <c r="F2713" s="34">
        <f t="shared" ca="1" si="799"/>
        <v>4000</v>
      </c>
      <c r="G2713" s="69">
        <f t="shared" ca="1" si="803"/>
        <v>0</v>
      </c>
      <c r="H2713" s="34">
        <f t="shared" ca="1" si="804"/>
        <v>838.77069827647983</v>
      </c>
      <c r="I2713" s="34">
        <f t="shared" ca="1" si="805"/>
        <v>4838.7706982764794</v>
      </c>
      <c r="J2713" s="18">
        <f ca="1">SUM(INDIRECT(ADDRESS(ROW(F2713),COLUMN(F2713),4)):INDIRECT(ADDRESS(ROW(F2713)+N$5-1,COLUMN(F2713),4)))</f>
        <v>21200</v>
      </c>
      <c r="K2713" s="18">
        <f t="shared" ca="1" si="806"/>
        <v>0</v>
      </c>
      <c r="L2713" s="18">
        <f t="shared" ca="1" si="816"/>
        <v>0</v>
      </c>
      <c r="M2713" s="18">
        <f t="shared" ca="1" si="800"/>
        <v>16350</v>
      </c>
      <c r="N2713" s="34">
        <f t="shared" ca="1" si="807"/>
        <v>19866.918966621204</v>
      </c>
      <c r="P2713" s="18">
        <f t="shared" ca="1" si="801"/>
        <v>838.77069827647983</v>
      </c>
      <c r="Q2713" s="47">
        <f ca="1">SUM(L$15:L2713)-SUM(M$15:M2713)</f>
        <v>0</v>
      </c>
      <c r="R2713" s="47" t="str">
        <f t="shared" ca="1" si="802"/>
        <v>M2716</v>
      </c>
      <c r="S2713" s="40">
        <f t="shared" ca="1" si="808"/>
        <v>0</v>
      </c>
      <c r="T2713" s="46">
        <f t="shared" ca="1" si="809"/>
        <v>49</v>
      </c>
      <c r="X2713" s="74">
        <f t="shared" ca="1" si="810"/>
        <v>0.83877069827647988</v>
      </c>
      <c r="Y2713" s="75">
        <f t="shared" ca="1" si="811"/>
        <v>0.83877069827647988</v>
      </c>
      <c r="Z2713" s="74">
        <f t="shared" ca="1" si="812"/>
        <v>2.3135212123741473</v>
      </c>
      <c r="AA2713" s="76">
        <f t="shared" ca="1" si="813"/>
        <v>838.77069827647983</v>
      </c>
      <c r="AB2713" s="76">
        <f t="shared" ca="1" si="814"/>
        <v>2313.5212123741471</v>
      </c>
    </row>
    <row r="2714" spans="1:28" x14ac:dyDescent="0.25">
      <c r="A2714" s="2">
        <f t="shared" si="815"/>
        <v>30</v>
      </c>
      <c r="B2714" s="16">
        <f ca="1">VLOOKUP(A2714,PERIODS!$O$4:$P$33,2,FALSE)</f>
        <v>0.04</v>
      </c>
      <c r="C2714" s="15"/>
      <c r="D2714" s="18">
        <v>2700</v>
      </c>
      <c r="E2714" s="34">
        <f t="shared" ca="1" si="798"/>
        <v>19866.918966621204</v>
      </c>
      <c r="F2714" s="34">
        <f t="shared" ca="1" si="799"/>
        <v>4000</v>
      </c>
      <c r="G2714" s="69">
        <f t="shared" ca="1" si="803"/>
        <v>0</v>
      </c>
      <c r="H2714" s="34">
        <f t="shared" ca="1" si="804"/>
        <v>-22.942413140637051</v>
      </c>
      <c r="I2714" s="34">
        <f t="shared" ca="1" si="805"/>
        <v>3977.0575868593628</v>
      </c>
      <c r="J2714" s="18">
        <f ca="1">SUM(INDIRECT(ADDRESS(ROW(F2714),COLUMN(F2714),4)):INDIRECT(ADDRESS(ROW(F2714)+N$5-1,COLUMN(F2714),4)))</f>
        <v>20500</v>
      </c>
      <c r="K2714" s="18">
        <f t="shared" ca="1" si="806"/>
        <v>16350</v>
      </c>
      <c r="L2714" s="18">
        <f t="shared" ca="1" si="816"/>
        <v>16350</v>
      </c>
      <c r="M2714" s="18">
        <f t="shared" ca="1" si="800"/>
        <v>0</v>
      </c>
      <c r="N2714" s="34">
        <f t="shared" ca="1" si="807"/>
        <v>15889.861379761842</v>
      </c>
      <c r="P2714" s="18">
        <f t="shared" ca="1" si="801"/>
        <v>22.942413140637051</v>
      </c>
      <c r="Q2714" s="47">
        <f ca="1">SUM(L$15:L2714)-SUM(M$15:M2714)</f>
        <v>16350</v>
      </c>
      <c r="R2714" s="47" t="str">
        <f t="shared" ca="1" si="802"/>
        <v>M2717</v>
      </c>
      <c r="S2714" s="40">
        <f t="shared" ca="1" si="808"/>
        <v>0</v>
      </c>
      <c r="T2714" s="46">
        <f t="shared" ca="1" si="809"/>
        <v>90</v>
      </c>
      <c r="X2714" s="74">
        <f t="shared" ca="1" si="810"/>
        <v>-2.2942413140637049E-2</v>
      </c>
      <c r="Y2714" s="75">
        <f t="shared" ca="1" si="811"/>
        <v>-2.2942413140637049E-2</v>
      </c>
      <c r="Z2714" s="74">
        <f t="shared" ca="1" si="812"/>
        <v>0.97731876287094355</v>
      </c>
      <c r="AA2714" s="76">
        <f t="shared" ca="1" si="813"/>
        <v>-22.942413140637051</v>
      </c>
      <c r="AB2714" s="76">
        <f t="shared" ca="1" si="814"/>
        <v>977.3187628709436</v>
      </c>
    </row>
    <row r="2715" spans="1:28" x14ac:dyDescent="0.25">
      <c r="A2715" s="2">
        <f t="shared" si="815"/>
        <v>1</v>
      </c>
      <c r="B2715" s="16">
        <f ca="1">VLOOKUP(A2715,PERIODS!$O$4:$P$33,2,FALSE)</f>
        <v>2.4E-2</v>
      </c>
      <c r="C2715" s="15"/>
      <c r="D2715" s="18">
        <v>2701</v>
      </c>
      <c r="E2715" s="34">
        <f t="shared" ca="1" si="798"/>
        <v>15889.861379761842</v>
      </c>
      <c r="F2715" s="34">
        <f t="shared" ca="1" si="799"/>
        <v>2400</v>
      </c>
      <c r="G2715" s="69">
        <f t="shared" ca="1" si="803"/>
        <v>0</v>
      </c>
      <c r="H2715" s="34">
        <f t="shared" ca="1" si="804"/>
        <v>-1128.2522438913791</v>
      </c>
      <c r="I2715" s="34">
        <f t="shared" ca="1" si="805"/>
        <v>1271.7477561086209</v>
      </c>
      <c r="J2715" s="18">
        <f ca="1">SUM(INDIRECT(ADDRESS(ROW(F2715),COLUMN(F2715),4)):INDIRECT(ADDRESS(ROW(F2715)+N$5-1,COLUMN(F2715),4)))</f>
        <v>19800</v>
      </c>
      <c r="K2715" s="18">
        <f t="shared" ca="1" si="806"/>
        <v>16350</v>
      </c>
      <c r="L2715" s="18">
        <f t="shared" ca="1" si="816"/>
        <v>0</v>
      </c>
      <c r="M2715" s="18">
        <f t="shared" ca="1" si="800"/>
        <v>0</v>
      </c>
      <c r="N2715" s="34">
        <f t="shared" ca="1" si="807"/>
        <v>14618.11362365322</v>
      </c>
      <c r="P2715" s="18">
        <f t="shared" ca="1" si="801"/>
        <v>1128.2522438913791</v>
      </c>
      <c r="Q2715" s="47">
        <f ca="1">SUM(L$15:L2715)-SUM(M$15:M2715)</f>
        <v>16350</v>
      </c>
      <c r="R2715" s="47" t="str">
        <f t="shared" ca="1" si="802"/>
        <v>M2718</v>
      </c>
      <c r="S2715" s="40">
        <f t="shared" ca="1" si="808"/>
        <v>0</v>
      </c>
      <c r="T2715" s="46">
        <f t="shared" ca="1" si="809"/>
        <v>78</v>
      </c>
      <c r="X2715" s="74">
        <f t="shared" ca="1" si="810"/>
        <v>-1.1282522438913791</v>
      </c>
      <c r="Y2715" s="75">
        <f t="shared" ca="1" si="811"/>
        <v>-1.1282522438913791</v>
      </c>
      <c r="Z2715" s="74">
        <f t="shared" ca="1" si="812"/>
        <v>0.3235983334340094</v>
      </c>
      <c r="AA2715" s="76">
        <f t="shared" ca="1" si="813"/>
        <v>-1128.2522438913791</v>
      </c>
      <c r="AB2715" s="76">
        <f t="shared" ca="1" si="814"/>
        <v>323.59833343400942</v>
      </c>
    </row>
    <row r="2716" spans="1:28" x14ac:dyDescent="0.25">
      <c r="A2716" s="2">
        <f t="shared" si="815"/>
        <v>2</v>
      </c>
      <c r="B2716" s="16">
        <f ca="1">VLOOKUP(A2716,PERIODS!$O$4:$P$33,2,FALSE)</f>
        <v>2.5000000000000001E-2</v>
      </c>
      <c r="C2716" s="15"/>
      <c r="D2716" s="18">
        <v>2702</v>
      </c>
      <c r="E2716" s="34">
        <f t="shared" ca="1" si="798"/>
        <v>14618.11362365322</v>
      </c>
      <c r="F2716" s="34">
        <f t="shared" ca="1" si="799"/>
        <v>2500</v>
      </c>
      <c r="G2716" s="69">
        <f t="shared" ca="1" si="803"/>
        <v>0</v>
      </c>
      <c r="H2716" s="34">
        <f t="shared" ca="1" si="804"/>
        <v>-860.10624238302307</v>
      </c>
      <c r="I2716" s="34">
        <f t="shared" ca="1" si="805"/>
        <v>1639.8937576169769</v>
      </c>
      <c r="J2716" s="18">
        <f ca="1">SUM(INDIRECT(ADDRESS(ROW(F2716),COLUMN(F2716),4)):INDIRECT(ADDRESS(ROW(F2716)+N$5-1,COLUMN(F2716),4)))</f>
        <v>20700</v>
      </c>
      <c r="K2716" s="18">
        <f t="shared" ca="1" si="806"/>
        <v>16350</v>
      </c>
      <c r="L2716" s="18">
        <f t="shared" ca="1" si="816"/>
        <v>0</v>
      </c>
      <c r="M2716" s="18">
        <f t="shared" ca="1" si="800"/>
        <v>0</v>
      </c>
      <c r="N2716" s="34">
        <f t="shared" ca="1" si="807"/>
        <v>12978.219866036243</v>
      </c>
      <c r="P2716" s="18">
        <f t="shared" ca="1" si="801"/>
        <v>860.10624238302307</v>
      </c>
      <c r="Q2716" s="47">
        <f ca="1">SUM(L$15:L2716)-SUM(M$15:M2716)</f>
        <v>16350</v>
      </c>
      <c r="R2716" s="47" t="str">
        <f t="shared" ca="1" si="802"/>
        <v>M2719</v>
      </c>
      <c r="S2716" s="40">
        <f t="shared" ca="1" si="808"/>
        <v>0</v>
      </c>
      <c r="T2716" s="46">
        <f t="shared" ca="1" si="809"/>
        <v>33</v>
      </c>
      <c r="X2716" s="74">
        <f t="shared" ca="1" si="810"/>
        <v>-0.86010624238302302</v>
      </c>
      <c r="Y2716" s="75">
        <f t="shared" ca="1" si="811"/>
        <v>-0.86010624238302302</v>
      </c>
      <c r="Z2716" s="74">
        <f t="shared" ca="1" si="812"/>
        <v>0.42311712695784298</v>
      </c>
      <c r="AA2716" s="76">
        <f t="shared" ca="1" si="813"/>
        <v>-860.10624238302307</v>
      </c>
      <c r="AB2716" s="76">
        <f t="shared" ca="1" si="814"/>
        <v>423.11712695784297</v>
      </c>
    </row>
    <row r="2717" spans="1:28" x14ac:dyDescent="0.25">
      <c r="A2717" s="2">
        <f t="shared" si="815"/>
        <v>3</v>
      </c>
      <c r="B2717" s="16">
        <f ca="1">VLOOKUP(A2717,PERIODS!$O$4:$P$33,2,FALSE)</f>
        <v>2.5000000000000001E-2</v>
      </c>
      <c r="C2717" s="15"/>
      <c r="D2717" s="18">
        <v>2703</v>
      </c>
      <c r="E2717" s="34">
        <f t="shared" ca="1" si="798"/>
        <v>12978.219866036243</v>
      </c>
      <c r="F2717" s="34">
        <f t="shared" ca="1" si="799"/>
        <v>2500</v>
      </c>
      <c r="G2717" s="69">
        <f t="shared" ca="1" si="803"/>
        <v>0</v>
      </c>
      <c r="H2717" s="34">
        <f t="shared" ca="1" si="804"/>
        <v>-525.87077772032262</v>
      </c>
      <c r="I2717" s="34">
        <f t="shared" ca="1" si="805"/>
        <v>1974.1292222796774</v>
      </c>
      <c r="J2717" s="18">
        <f ca="1">SUM(INDIRECT(ADDRESS(ROW(F2717),COLUMN(F2717),4)):INDIRECT(ADDRESS(ROW(F2717)+N$5-1,COLUMN(F2717),4)))</f>
        <v>21500</v>
      </c>
      <c r="K2717" s="18">
        <f t="shared" ca="1" si="806"/>
        <v>0</v>
      </c>
      <c r="L2717" s="18">
        <f t="shared" ca="1" si="816"/>
        <v>0</v>
      </c>
      <c r="M2717" s="18">
        <f t="shared" ca="1" si="800"/>
        <v>16350</v>
      </c>
      <c r="N2717" s="34">
        <f t="shared" ca="1" si="807"/>
        <v>27354.090643756565</v>
      </c>
      <c r="P2717" s="18">
        <f t="shared" ca="1" si="801"/>
        <v>525.87077772032262</v>
      </c>
      <c r="Q2717" s="47">
        <f ca="1">SUM(L$15:L2717)-SUM(M$15:M2717)</f>
        <v>0</v>
      </c>
      <c r="R2717" s="47" t="str">
        <f t="shared" ca="1" si="802"/>
        <v>M2720</v>
      </c>
      <c r="S2717" s="40">
        <f t="shared" ca="1" si="808"/>
        <v>0</v>
      </c>
      <c r="T2717" s="46">
        <f t="shared" ca="1" si="809"/>
        <v>75</v>
      </c>
      <c r="X2717" s="74">
        <f t="shared" ca="1" si="810"/>
        <v>-0.52587077772032265</v>
      </c>
      <c r="Y2717" s="75">
        <f t="shared" ca="1" si="811"/>
        <v>-0.52587077772032265</v>
      </c>
      <c r="Z2717" s="74">
        <f t="shared" ca="1" si="812"/>
        <v>0.59104047534466631</v>
      </c>
      <c r="AA2717" s="76">
        <f t="shared" ca="1" si="813"/>
        <v>-525.87077772032262</v>
      </c>
      <c r="AB2717" s="76">
        <f t="shared" ca="1" si="814"/>
        <v>591.04047534466633</v>
      </c>
    </row>
    <row r="2718" spans="1:28" x14ac:dyDescent="0.25">
      <c r="A2718" s="2">
        <f t="shared" si="815"/>
        <v>4</v>
      </c>
      <c r="B2718" s="16">
        <f ca="1">VLOOKUP(A2718,PERIODS!$O$4:$P$33,2,FALSE)</f>
        <v>2.5000000000000001E-2</v>
      </c>
      <c r="C2718" s="15"/>
      <c r="D2718" s="18">
        <v>2704</v>
      </c>
      <c r="E2718" s="34">
        <f t="shared" ca="1" si="798"/>
        <v>27354.090643756565</v>
      </c>
      <c r="F2718" s="34">
        <f t="shared" ca="1" si="799"/>
        <v>2500</v>
      </c>
      <c r="G2718" s="69">
        <f t="shared" ca="1" si="803"/>
        <v>0</v>
      </c>
      <c r="H2718" s="34">
        <f t="shared" ca="1" si="804"/>
        <v>17.909919587196338</v>
      </c>
      <c r="I2718" s="34">
        <f t="shared" ca="1" si="805"/>
        <v>2517.9099195871963</v>
      </c>
      <c r="J2718" s="18">
        <f ca="1">SUM(INDIRECT(ADDRESS(ROW(F2718),COLUMN(F2718),4)):INDIRECT(ADDRESS(ROW(F2718)+N$5-1,COLUMN(F2718),4)))</f>
        <v>22300</v>
      </c>
      <c r="K2718" s="18">
        <f t="shared" ca="1" si="806"/>
        <v>0</v>
      </c>
      <c r="L2718" s="18">
        <f t="shared" ca="1" si="816"/>
        <v>0</v>
      </c>
      <c r="M2718" s="18">
        <f t="shared" ca="1" si="800"/>
        <v>0</v>
      </c>
      <c r="N2718" s="34">
        <f t="shared" ca="1" si="807"/>
        <v>24836.180724169368</v>
      </c>
      <c r="P2718" s="18">
        <f t="shared" ca="1" si="801"/>
        <v>17.909919587196338</v>
      </c>
      <c r="Q2718" s="47">
        <f ca="1">SUM(L$15:L2718)-SUM(M$15:M2718)</f>
        <v>0</v>
      </c>
      <c r="R2718" s="47" t="str">
        <f t="shared" ca="1" si="802"/>
        <v>M2721</v>
      </c>
      <c r="S2718" s="40">
        <f t="shared" ca="1" si="808"/>
        <v>0</v>
      </c>
      <c r="T2718" s="46">
        <f t="shared" ca="1" si="809"/>
        <v>98</v>
      </c>
      <c r="X2718" s="74">
        <f t="shared" ca="1" si="810"/>
        <v>1.7909919587196337E-2</v>
      </c>
      <c r="Y2718" s="75">
        <f t="shared" ca="1" si="811"/>
        <v>1.7909919587196337E-2</v>
      </c>
      <c r="Z2718" s="74">
        <f t="shared" ca="1" si="812"/>
        <v>1.018071263979387</v>
      </c>
      <c r="AA2718" s="76">
        <f t="shared" ca="1" si="813"/>
        <v>17.909919587196338</v>
      </c>
      <c r="AB2718" s="76">
        <f t="shared" ca="1" si="814"/>
        <v>1018.0712639793869</v>
      </c>
    </row>
    <row r="2719" spans="1:28" x14ac:dyDescent="0.25">
      <c r="A2719" s="2">
        <f t="shared" si="815"/>
        <v>5</v>
      </c>
      <c r="B2719" s="16">
        <f ca="1">VLOOKUP(A2719,PERIODS!$O$4:$P$33,2,FALSE)</f>
        <v>3.3000000000000002E-2</v>
      </c>
      <c r="C2719" s="15"/>
      <c r="D2719" s="18">
        <v>2705</v>
      </c>
      <c r="E2719" s="34">
        <f t="shared" ca="1" si="798"/>
        <v>24836.180724169368</v>
      </c>
      <c r="F2719" s="34">
        <f t="shared" ca="1" si="799"/>
        <v>3300</v>
      </c>
      <c r="G2719" s="69">
        <f t="shared" ca="1" si="803"/>
        <v>0</v>
      </c>
      <c r="H2719" s="34">
        <f t="shared" ca="1" si="804"/>
        <v>87.183481910588341</v>
      </c>
      <c r="I2719" s="34">
        <f t="shared" ca="1" si="805"/>
        <v>3387.1834819105884</v>
      </c>
      <c r="J2719" s="18">
        <f ca="1">SUM(INDIRECT(ADDRESS(ROW(F2719),COLUMN(F2719),4)):INDIRECT(ADDRESS(ROW(F2719)+N$5-1,COLUMN(F2719),4)))</f>
        <v>23100</v>
      </c>
      <c r="K2719" s="18">
        <f t="shared" ca="1" si="806"/>
        <v>0</v>
      </c>
      <c r="L2719" s="18">
        <f t="shared" ca="1" si="816"/>
        <v>0</v>
      </c>
      <c r="M2719" s="18">
        <f t="shared" ca="1" si="800"/>
        <v>0</v>
      </c>
      <c r="N2719" s="34">
        <f t="shared" ca="1" si="807"/>
        <v>21448.997242258778</v>
      </c>
      <c r="P2719" s="18">
        <f t="shared" ca="1" si="801"/>
        <v>87.183481910588341</v>
      </c>
      <c r="Q2719" s="47">
        <f ca="1">SUM(L$15:L2719)-SUM(M$15:M2719)</f>
        <v>0</v>
      </c>
      <c r="R2719" s="47" t="str">
        <f t="shared" ca="1" si="802"/>
        <v>M2722</v>
      </c>
      <c r="S2719" s="40">
        <f t="shared" ca="1" si="808"/>
        <v>0</v>
      </c>
      <c r="T2719" s="46">
        <f t="shared" ca="1" si="809"/>
        <v>3</v>
      </c>
      <c r="X2719" s="74">
        <f t="shared" ca="1" si="810"/>
        <v>8.7183481910588348E-2</v>
      </c>
      <c r="Y2719" s="75">
        <f t="shared" ca="1" si="811"/>
        <v>8.7183481910588348E-2</v>
      </c>
      <c r="Z2719" s="74">
        <f t="shared" ca="1" si="812"/>
        <v>1.0910968578893019</v>
      </c>
      <c r="AA2719" s="76">
        <f t="shared" ca="1" si="813"/>
        <v>87.183481910588341</v>
      </c>
      <c r="AB2719" s="76">
        <f t="shared" ca="1" si="814"/>
        <v>1091.0968578893019</v>
      </c>
    </row>
    <row r="2720" spans="1:28" x14ac:dyDescent="0.25">
      <c r="A2720" s="2">
        <f t="shared" si="815"/>
        <v>6</v>
      </c>
      <c r="B2720" s="16">
        <f ca="1">VLOOKUP(A2720,PERIODS!$O$4:$P$33,2,FALSE)</f>
        <v>3.3000000000000002E-2</v>
      </c>
      <c r="C2720" s="15"/>
      <c r="D2720" s="18">
        <v>2706</v>
      </c>
      <c r="E2720" s="34">
        <f t="shared" ca="1" si="798"/>
        <v>21448.997242258778</v>
      </c>
      <c r="F2720" s="34">
        <f t="shared" ca="1" si="799"/>
        <v>3300</v>
      </c>
      <c r="G2720" s="69">
        <f t="shared" ca="1" si="803"/>
        <v>0</v>
      </c>
      <c r="H2720" s="34">
        <f t="shared" ca="1" si="804"/>
        <v>505.87885111630806</v>
      </c>
      <c r="I2720" s="34">
        <f t="shared" ca="1" si="805"/>
        <v>3805.8788511163079</v>
      </c>
      <c r="J2720" s="18">
        <f ca="1">SUM(INDIRECT(ADDRESS(ROW(F2720),COLUMN(F2720),4)):INDIRECT(ADDRESS(ROW(F2720)+N$5-1,COLUMN(F2720),4)))</f>
        <v>23100</v>
      </c>
      <c r="K2720" s="18">
        <f t="shared" ca="1" si="806"/>
        <v>16350</v>
      </c>
      <c r="L2720" s="18">
        <f t="shared" ca="1" si="816"/>
        <v>16350</v>
      </c>
      <c r="M2720" s="18">
        <f t="shared" ca="1" si="800"/>
        <v>0</v>
      </c>
      <c r="N2720" s="34">
        <f t="shared" ca="1" si="807"/>
        <v>17643.118391142471</v>
      </c>
      <c r="P2720" s="18">
        <f t="shared" ca="1" si="801"/>
        <v>505.87885111630806</v>
      </c>
      <c r="Q2720" s="47">
        <f ca="1">SUM(L$15:L2720)-SUM(M$15:M2720)</f>
        <v>16350</v>
      </c>
      <c r="R2720" s="47" t="str">
        <f t="shared" ca="1" si="802"/>
        <v>M2723</v>
      </c>
      <c r="S2720" s="40">
        <f t="shared" ca="1" si="808"/>
        <v>0</v>
      </c>
      <c r="T2720" s="46">
        <f t="shared" ca="1" si="809"/>
        <v>80</v>
      </c>
      <c r="X2720" s="74">
        <f t="shared" ca="1" si="810"/>
        <v>0.50587885111630804</v>
      </c>
      <c r="Y2720" s="75">
        <f t="shared" ca="1" si="811"/>
        <v>0.50587885111630804</v>
      </c>
      <c r="Z2720" s="74">
        <f t="shared" ca="1" si="812"/>
        <v>1.6584424041333627</v>
      </c>
      <c r="AA2720" s="76">
        <f t="shared" ca="1" si="813"/>
        <v>505.87885111630806</v>
      </c>
      <c r="AB2720" s="76">
        <f t="shared" ca="1" si="814"/>
        <v>1658.4424041333627</v>
      </c>
    </row>
    <row r="2721" spans="1:28" x14ac:dyDescent="0.25">
      <c r="A2721" s="2">
        <f t="shared" si="815"/>
        <v>7</v>
      </c>
      <c r="B2721" s="16">
        <f ca="1">VLOOKUP(A2721,PERIODS!$O$4:$P$33,2,FALSE)</f>
        <v>3.3000000000000002E-2</v>
      </c>
      <c r="C2721" s="15"/>
      <c r="D2721" s="18">
        <v>2707</v>
      </c>
      <c r="E2721" s="34">
        <f t="shared" ca="1" si="798"/>
        <v>17643.118391142471</v>
      </c>
      <c r="F2721" s="34">
        <f t="shared" ca="1" si="799"/>
        <v>3300</v>
      </c>
      <c r="G2721" s="69">
        <f t="shared" ca="1" si="803"/>
        <v>0</v>
      </c>
      <c r="H2721" s="34">
        <f t="shared" ca="1" si="804"/>
        <v>627.56340347555033</v>
      </c>
      <c r="I2721" s="34">
        <f t="shared" ca="1" si="805"/>
        <v>3927.5634034755503</v>
      </c>
      <c r="J2721" s="18">
        <f ca="1">SUM(INDIRECT(ADDRESS(ROW(F2721),COLUMN(F2721),4)):INDIRECT(ADDRESS(ROW(F2721)+N$5-1,COLUMN(F2721),4)))</f>
        <v>23100</v>
      </c>
      <c r="K2721" s="18">
        <f t="shared" ca="1" si="806"/>
        <v>16350</v>
      </c>
      <c r="L2721" s="18">
        <f t="shared" ca="1" si="816"/>
        <v>0</v>
      </c>
      <c r="M2721" s="18">
        <f t="shared" ca="1" si="800"/>
        <v>0</v>
      </c>
      <c r="N2721" s="34">
        <f t="shared" ca="1" si="807"/>
        <v>13715.554987666921</v>
      </c>
      <c r="P2721" s="18">
        <f t="shared" ca="1" si="801"/>
        <v>627.56340347555033</v>
      </c>
      <c r="Q2721" s="47">
        <f ca="1">SUM(L$15:L2721)-SUM(M$15:M2721)</f>
        <v>16350</v>
      </c>
      <c r="R2721" s="47" t="str">
        <f t="shared" ca="1" si="802"/>
        <v>M2724</v>
      </c>
      <c r="S2721" s="40">
        <f t="shared" ca="1" si="808"/>
        <v>0</v>
      </c>
      <c r="T2721" s="46">
        <f t="shared" ca="1" si="809"/>
        <v>8</v>
      </c>
      <c r="X2721" s="74">
        <f t="shared" ca="1" si="810"/>
        <v>0.62756340347555029</v>
      </c>
      <c r="Y2721" s="75">
        <f t="shared" ca="1" si="811"/>
        <v>0.62756340347555029</v>
      </c>
      <c r="Z2721" s="74">
        <f t="shared" ca="1" si="812"/>
        <v>1.8730411690179167</v>
      </c>
      <c r="AA2721" s="76">
        <f t="shared" ca="1" si="813"/>
        <v>627.56340347555033</v>
      </c>
      <c r="AB2721" s="76">
        <f t="shared" ca="1" si="814"/>
        <v>1873.0411690179167</v>
      </c>
    </row>
    <row r="2722" spans="1:28" x14ac:dyDescent="0.25">
      <c r="A2722" s="2">
        <f t="shared" si="815"/>
        <v>8</v>
      </c>
      <c r="B2722" s="16">
        <f ca="1">VLOOKUP(A2722,PERIODS!$O$4:$P$33,2,FALSE)</f>
        <v>3.3000000000000002E-2</v>
      </c>
      <c r="C2722" s="15"/>
      <c r="D2722" s="18">
        <v>2708</v>
      </c>
      <c r="E2722" s="34">
        <f t="shared" ref="E2722:E2785" ca="1" si="817">N2721</f>
        <v>13715.554987666921</v>
      </c>
      <c r="F2722" s="34">
        <f t="shared" ca="1" si="799"/>
        <v>3300</v>
      </c>
      <c r="G2722" s="69">
        <f t="shared" ca="1" si="803"/>
        <v>0</v>
      </c>
      <c r="H2722" s="34">
        <f t="shared" ca="1" si="804"/>
        <v>842.16193414890586</v>
      </c>
      <c r="I2722" s="34">
        <f t="shared" ca="1" si="805"/>
        <v>4142.1619341489059</v>
      </c>
      <c r="J2722" s="18">
        <f ca="1">SUM(INDIRECT(ADDRESS(ROW(F2722),COLUMN(F2722),4)):INDIRECT(ADDRESS(ROW(F2722)+N$5-1,COLUMN(F2722),4)))</f>
        <v>23100</v>
      </c>
      <c r="K2722" s="18">
        <f t="shared" ca="1" si="806"/>
        <v>16350</v>
      </c>
      <c r="L2722" s="18">
        <f t="shared" ca="1" si="816"/>
        <v>0</v>
      </c>
      <c r="M2722" s="18">
        <f t="shared" ca="1" si="800"/>
        <v>0</v>
      </c>
      <c r="N2722" s="34">
        <f t="shared" ca="1" si="807"/>
        <v>9573.3930535180152</v>
      </c>
      <c r="P2722" s="18">
        <f t="shared" ca="1" si="801"/>
        <v>842.16193414890586</v>
      </c>
      <c r="Q2722" s="47">
        <f ca="1">SUM(L$15:L2722)-SUM(M$15:M2722)</f>
        <v>16350</v>
      </c>
      <c r="R2722" s="47" t="str">
        <f t="shared" ca="1" si="802"/>
        <v>M2725</v>
      </c>
      <c r="S2722" s="40">
        <f t="shared" ca="1" si="808"/>
        <v>0</v>
      </c>
      <c r="T2722" s="46">
        <f t="shared" ca="1" si="809"/>
        <v>23</v>
      </c>
      <c r="X2722" s="74">
        <f t="shared" ca="1" si="810"/>
        <v>0.84216193414890583</v>
      </c>
      <c r="Y2722" s="75">
        <f t="shared" ca="1" si="811"/>
        <v>0.84216193414890583</v>
      </c>
      <c r="Z2722" s="74">
        <f t="shared" ca="1" si="812"/>
        <v>2.3213802268552151</v>
      </c>
      <c r="AA2722" s="76">
        <f t="shared" ca="1" si="813"/>
        <v>842.16193414890586</v>
      </c>
      <c r="AB2722" s="76">
        <f t="shared" ca="1" si="814"/>
        <v>2321.3802268552149</v>
      </c>
    </row>
    <row r="2723" spans="1:28" x14ac:dyDescent="0.25">
      <c r="A2723" s="2">
        <f t="shared" si="815"/>
        <v>9</v>
      </c>
      <c r="B2723" s="16">
        <f ca="1">VLOOKUP(A2723,PERIODS!$O$4:$P$33,2,FALSE)</f>
        <v>3.3000000000000002E-2</v>
      </c>
      <c r="C2723" s="15"/>
      <c r="D2723" s="18">
        <v>2709</v>
      </c>
      <c r="E2723" s="34">
        <f t="shared" ca="1" si="817"/>
        <v>9573.3930535180152</v>
      </c>
      <c r="F2723" s="34">
        <f t="shared" ca="1" si="799"/>
        <v>3300</v>
      </c>
      <c r="G2723" s="69">
        <f t="shared" ca="1" si="803"/>
        <v>0</v>
      </c>
      <c r="H2723" s="34">
        <f t="shared" ca="1" si="804"/>
        <v>-56.48091127915562</v>
      </c>
      <c r="I2723" s="34">
        <f t="shared" ca="1" si="805"/>
        <v>3243.5190887208446</v>
      </c>
      <c r="J2723" s="18">
        <f ca="1">SUM(INDIRECT(ADDRESS(ROW(F2723),COLUMN(F2723),4)):INDIRECT(ADDRESS(ROW(F2723)+N$5-1,COLUMN(F2723),4)))</f>
        <v>23100</v>
      </c>
      <c r="K2723" s="18">
        <f t="shared" ca="1" si="806"/>
        <v>0</v>
      </c>
      <c r="L2723" s="18">
        <f t="shared" ca="1" si="816"/>
        <v>0</v>
      </c>
      <c r="M2723" s="18">
        <f t="shared" ca="1" si="800"/>
        <v>16350</v>
      </c>
      <c r="N2723" s="34">
        <f t="shared" ca="1" si="807"/>
        <v>22679.873964797171</v>
      </c>
      <c r="P2723" s="18">
        <f t="shared" ca="1" si="801"/>
        <v>56.48091127915562</v>
      </c>
      <c r="Q2723" s="47">
        <f ca="1">SUM(L$15:L2723)-SUM(M$15:M2723)</f>
        <v>0</v>
      </c>
      <c r="R2723" s="47" t="str">
        <f t="shared" ca="1" si="802"/>
        <v>M2726</v>
      </c>
      <c r="S2723" s="40">
        <f t="shared" ca="1" si="808"/>
        <v>0</v>
      </c>
      <c r="T2723" s="46">
        <f t="shared" ca="1" si="809"/>
        <v>19</v>
      </c>
      <c r="X2723" s="74">
        <f t="shared" ca="1" si="810"/>
        <v>-5.6480911279155617E-2</v>
      </c>
      <c r="Y2723" s="75">
        <f t="shared" ca="1" si="811"/>
        <v>-5.6480911279155617E-2</v>
      </c>
      <c r="Z2723" s="74">
        <f t="shared" ca="1" si="812"/>
        <v>0.94508452477763105</v>
      </c>
      <c r="AA2723" s="76">
        <f t="shared" ca="1" si="813"/>
        <v>-56.48091127915562</v>
      </c>
      <c r="AB2723" s="76">
        <f t="shared" ca="1" si="814"/>
        <v>945.08452477763103</v>
      </c>
    </row>
    <row r="2724" spans="1:28" x14ac:dyDescent="0.25">
      <c r="A2724" s="2">
        <f t="shared" si="815"/>
        <v>10</v>
      </c>
      <c r="B2724" s="16">
        <f ca="1">VLOOKUP(A2724,PERIODS!$O$4:$P$33,2,FALSE)</f>
        <v>3.3000000000000002E-2</v>
      </c>
      <c r="C2724" s="15"/>
      <c r="D2724" s="18">
        <v>2710</v>
      </c>
      <c r="E2724" s="34">
        <f t="shared" ca="1" si="817"/>
        <v>22679.873964797171</v>
      </c>
      <c r="F2724" s="34">
        <f t="shared" ca="1" si="799"/>
        <v>3300</v>
      </c>
      <c r="G2724" s="69">
        <f t="shared" ca="1" si="803"/>
        <v>0</v>
      </c>
      <c r="H2724" s="34">
        <f t="shared" ca="1" si="804"/>
        <v>36.666283734142176</v>
      </c>
      <c r="I2724" s="34">
        <f t="shared" ca="1" si="805"/>
        <v>3336.6662837341423</v>
      </c>
      <c r="J2724" s="18">
        <f ca="1">SUM(INDIRECT(ADDRESS(ROW(F2724),COLUMN(F2724),4)):INDIRECT(ADDRESS(ROW(F2724)+N$5-1,COLUMN(F2724),4)))</f>
        <v>23100</v>
      </c>
      <c r="K2724" s="18">
        <f t="shared" ca="1" si="806"/>
        <v>16350</v>
      </c>
      <c r="L2724" s="18">
        <f t="shared" ca="1" si="816"/>
        <v>16350</v>
      </c>
      <c r="M2724" s="18">
        <f t="shared" ca="1" si="800"/>
        <v>0</v>
      </c>
      <c r="N2724" s="34">
        <f t="shared" ca="1" si="807"/>
        <v>19343.207681063028</v>
      </c>
      <c r="P2724" s="18">
        <f t="shared" ca="1" si="801"/>
        <v>36.666283734142176</v>
      </c>
      <c r="Q2724" s="47">
        <f ca="1">SUM(L$15:L2724)-SUM(M$15:M2724)</f>
        <v>16350</v>
      </c>
      <c r="R2724" s="47" t="str">
        <f t="shared" ca="1" si="802"/>
        <v>M2727</v>
      </c>
      <c r="S2724" s="40">
        <f t="shared" ca="1" si="808"/>
        <v>0</v>
      </c>
      <c r="T2724" s="46">
        <f t="shared" ca="1" si="809"/>
        <v>10</v>
      </c>
      <c r="X2724" s="74">
        <f t="shared" ca="1" si="810"/>
        <v>3.6666283734142179E-2</v>
      </c>
      <c r="Y2724" s="75">
        <f t="shared" ca="1" si="811"/>
        <v>3.6666283734142179E-2</v>
      </c>
      <c r="Z2724" s="74">
        <f t="shared" ca="1" si="812"/>
        <v>1.037346783573853</v>
      </c>
      <c r="AA2724" s="76">
        <f t="shared" ca="1" si="813"/>
        <v>36.666283734142176</v>
      </c>
      <c r="AB2724" s="76">
        <f t="shared" ca="1" si="814"/>
        <v>1037.3467835738529</v>
      </c>
    </row>
    <row r="2725" spans="1:28" x14ac:dyDescent="0.25">
      <c r="A2725" s="2">
        <f t="shared" si="815"/>
        <v>11</v>
      </c>
      <c r="B2725" s="16">
        <f ca="1">VLOOKUP(A2725,PERIODS!$O$4:$P$33,2,FALSE)</f>
        <v>3.3000000000000002E-2</v>
      </c>
      <c r="C2725" s="15"/>
      <c r="D2725" s="18">
        <v>2711</v>
      </c>
      <c r="E2725" s="34">
        <f t="shared" ca="1" si="817"/>
        <v>19343.207681063028</v>
      </c>
      <c r="F2725" s="34">
        <f t="shared" ca="1" si="799"/>
        <v>3300</v>
      </c>
      <c r="G2725" s="69">
        <f t="shared" ca="1" si="803"/>
        <v>0</v>
      </c>
      <c r="H2725" s="34">
        <f t="shared" ca="1" si="804"/>
        <v>-176.07680464243754</v>
      </c>
      <c r="I2725" s="34">
        <f t="shared" ca="1" si="805"/>
        <v>3123.9231953575627</v>
      </c>
      <c r="J2725" s="18">
        <f ca="1">SUM(INDIRECT(ADDRESS(ROW(F2725),COLUMN(F2725),4)):INDIRECT(ADDRESS(ROW(F2725)+N$5-1,COLUMN(F2725),4)))</f>
        <v>23300</v>
      </c>
      <c r="K2725" s="18">
        <f t="shared" ca="1" si="806"/>
        <v>16350</v>
      </c>
      <c r="L2725" s="18">
        <f t="shared" ca="1" si="816"/>
        <v>0</v>
      </c>
      <c r="M2725" s="18">
        <f t="shared" ca="1" si="800"/>
        <v>0</v>
      </c>
      <c r="N2725" s="34">
        <f t="shared" ca="1" si="807"/>
        <v>16219.284485705466</v>
      </c>
      <c r="P2725" s="18">
        <f t="shared" ca="1" si="801"/>
        <v>176.07680464243754</v>
      </c>
      <c r="Q2725" s="47">
        <f ca="1">SUM(L$15:L2725)-SUM(M$15:M2725)</f>
        <v>16350</v>
      </c>
      <c r="R2725" s="47" t="str">
        <f t="shared" ca="1" si="802"/>
        <v>M2728</v>
      </c>
      <c r="S2725" s="40">
        <f t="shared" ca="1" si="808"/>
        <v>0</v>
      </c>
      <c r="T2725" s="46">
        <f t="shared" ca="1" si="809"/>
        <v>10</v>
      </c>
      <c r="X2725" s="74">
        <f t="shared" ca="1" si="810"/>
        <v>-0.17607680464243752</v>
      </c>
      <c r="Y2725" s="75">
        <f t="shared" ca="1" si="811"/>
        <v>-0.17607680464243752</v>
      </c>
      <c r="Z2725" s="74">
        <f t="shared" ca="1" si="812"/>
        <v>0.83855357605614289</v>
      </c>
      <c r="AA2725" s="76">
        <f t="shared" ca="1" si="813"/>
        <v>-176.07680464243754</v>
      </c>
      <c r="AB2725" s="76">
        <f t="shared" ca="1" si="814"/>
        <v>838.5535760561429</v>
      </c>
    </row>
    <row r="2726" spans="1:28" x14ac:dyDescent="0.25">
      <c r="A2726" s="2">
        <f t="shared" si="815"/>
        <v>12</v>
      </c>
      <c r="B2726" s="16">
        <f ca="1">VLOOKUP(A2726,PERIODS!$O$4:$P$33,2,FALSE)</f>
        <v>3.3000000000000002E-2</v>
      </c>
      <c r="C2726" s="15"/>
      <c r="D2726" s="18">
        <v>2712</v>
      </c>
      <c r="E2726" s="34">
        <f t="shared" ca="1" si="817"/>
        <v>16219.284485705466</v>
      </c>
      <c r="F2726" s="34">
        <f t="shared" ca="1" si="799"/>
        <v>3300</v>
      </c>
      <c r="G2726" s="69">
        <f t="shared" ca="1" si="803"/>
        <v>0</v>
      </c>
      <c r="H2726" s="34">
        <f t="shared" ca="1" si="804"/>
        <v>1959.9639845400536</v>
      </c>
      <c r="I2726" s="34">
        <f t="shared" ca="1" si="805"/>
        <v>5259.9639845400534</v>
      </c>
      <c r="J2726" s="18">
        <f ca="1">SUM(INDIRECT(ADDRESS(ROW(F2726),COLUMN(F2726),4)):INDIRECT(ADDRESS(ROW(F2726)+N$5-1,COLUMN(F2726),4)))</f>
        <v>23500</v>
      </c>
      <c r="K2726" s="18">
        <f t="shared" ca="1" si="806"/>
        <v>16350</v>
      </c>
      <c r="L2726" s="18">
        <f t="shared" ca="1" si="816"/>
        <v>0</v>
      </c>
      <c r="M2726" s="18">
        <f t="shared" ca="1" si="800"/>
        <v>0</v>
      </c>
      <c r="N2726" s="34">
        <f t="shared" ca="1" si="807"/>
        <v>10959.320501165414</v>
      </c>
      <c r="P2726" s="18">
        <f t="shared" ca="1" si="801"/>
        <v>1959.9639845400536</v>
      </c>
      <c r="Q2726" s="47">
        <f ca="1">SUM(L$15:L2726)-SUM(M$15:M2726)</f>
        <v>16350</v>
      </c>
      <c r="R2726" s="47" t="str">
        <f t="shared" ca="1" si="802"/>
        <v>M2729</v>
      </c>
      <c r="S2726" s="40">
        <f t="shared" ca="1" si="808"/>
        <v>0</v>
      </c>
      <c r="T2726" s="46">
        <f t="shared" ca="1" si="809"/>
        <v>100</v>
      </c>
      <c r="X2726" s="74">
        <f t="shared" ca="1" si="810"/>
        <v>2.2442094633252418</v>
      </c>
      <c r="Y2726" s="75">
        <f t="shared" ca="1" si="811"/>
        <v>1.9599639845400536</v>
      </c>
      <c r="Z2726" s="74">
        <f t="shared" ca="1" si="812"/>
        <v>7.0990713842313315</v>
      </c>
      <c r="AA2726" s="76">
        <f t="shared" ca="1" si="813"/>
        <v>1959.9639845400536</v>
      </c>
      <c r="AB2726" s="76">
        <f t="shared" ca="1" si="814"/>
        <v>7099.0713842313316</v>
      </c>
    </row>
    <row r="2727" spans="1:28" x14ac:dyDescent="0.25">
      <c r="A2727" s="2">
        <f t="shared" si="815"/>
        <v>13</v>
      </c>
      <c r="B2727" s="16">
        <f ca="1">VLOOKUP(A2727,PERIODS!$O$4:$P$33,2,FALSE)</f>
        <v>3.3000000000000002E-2</v>
      </c>
      <c r="C2727" s="15"/>
      <c r="D2727" s="18">
        <v>2713</v>
      </c>
      <c r="E2727" s="34">
        <f t="shared" ca="1" si="817"/>
        <v>10959.320501165414</v>
      </c>
      <c r="F2727" s="34">
        <f t="shared" ca="1" si="799"/>
        <v>3300</v>
      </c>
      <c r="G2727" s="69">
        <f t="shared" ca="1" si="803"/>
        <v>0</v>
      </c>
      <c r="H2727" s="34">
        <f t="shared" ca="1" si="804"/>
        <v>1756.9703196128785</v>
      </c>
      <c r="I2727" s="34">
        <f t="shared" ca="1" si="805"/>
        <v>5056.9703196128785</v>
      </c>
      <c r="J2727" s="18">
        <f ca="1">SUM(INDIRECT(ADDRESS(ROW(F2727),COLUMN(F2727),4)):INDIRECT(ADDRESS(ROW(F2727)+N$5-1,COLUMN(F2727),4)))</f>
        <v>23700</v>
      </c>
      <c r="K2727" s="18">
        <f t="shared" ca="1" si="806"/>
        <v>0</v>
      </c>
      <c r="L2727" s="18">
        <f t="shared" ca="1" si="816"/>
        <v>0</v>
      </c>
      <c r="M2727" s="18">
        <f t="shared" ca="1" si="800"/>
        <v>16350</v>
      </c>
      <c r="N2727" s="34">
        <f t="shared" ca="1" si="807"/>
        <v>22252.350181552534</v>
      </c>
      <c r="P2727" s="18">
        <f t="shared" ca="1" si="801"/>
        <v>1756.9703196128785</v>
      </c>
      <c r="Q2727" s="47">
        <f ca="1">SUM(L$15:L2727)-SUM(M$15:M2727)</f>
        <v>0</v>
      </c>
      <c r="R2727" s="47" t="str">
        <f t="shared" ca="1" si="802"/>
        <v>M2730</v>
      </c>
      <c r="S2727" s="40">
        <f t="shared" ca="1" si="808"/>
        <v>0</v>
      </c>
      <c r="T2727" s="46">
        <f t="shared" ca="1" si="809"/>
        <v>78</v>
      </c>
      <c r="X2727" s="74">
        <f t="shared" ca="1" si="810"/>
        <v>1.7569703196128785</v>
      </c>
      <c r="Y2727" s="75">
        <f t="shared" ca="1" si="811"/>
        <v>1.7569703196128785</v>
      </c>
      <c r="Z2727" s="74">
        <f t="shared" ca="1" si="812"/>
        <v>5.794854215982407</v>
      </c>
      <c r="AA2727" s="76">
        <f t="shared" ca="1" si="813"/>
        <v>1756.9703196128785</v>
      </c>
      <c r="AB2727" s="76">
        <f t="shared" ca="1" si="814"/>
        <v>5794.8542159824074</v>
      </c>
    </row>
    <row r="2728" spans="1:28" x14ac:dyDescent="0.25">
      <c r="A2728" s="2">
        <f t="shared" si="815"/>
        <v>14</v>
      </c>
      <c r="B2728" s="16">
        <f ca="1">VLOOKUP(A2728,PERIODS!$O$4:$P$33,2,FALSE)</f>
        <v>3.3000000000000002E-2</v>
      </c>
      <c r="C2728" s="15"/>
      <c r="D2728" s="18">
        <v>2714</v>
      </c>
      <c r="E2728" s="34">
        <f t="shared" ca="1" si="817"/>
        <v>22252.350181552534</v>
      </c>
      <c r="F2728" s="34">
        <f t="shared" ca="1" si="799"/>
        <v>3300</v>
      </c>
      <c r="G2728" s="69">
        <f t="shared" ca="1" si="803"/>
        <v>0</v>
      </c>
      <c r="H2728" s="34">
        <f t="shared" ca="1" si="804"/>
        <v>856.02745732040773</v>
      </c>
      <c r="I2728" s="34">
        <f t="shared" ca="1" si="805"/>
        <v>4156.0274573204078</v>
      </c>
      <c r="J2728" s="18">
        <f ca="1">SUM(INDIRECT(ADDRESS(ROW(F2728),COLUMN(F2728),4)):INDIRECT(ADDRESS(ROW(F2728)+N$5-1,COLUMN(F2728),4)))</f>
        <v>23900</v>
      </c>
      <c r="K2728" s="18">
        <f t="shared" ca="1" si="806"/>
        <v>16350</v>
      </c>
      <c r="L2728" s="18">
        <f t="shared" ca="1" si="816"/>
        <v>16350</v>
      </c>
      <c r="M2728" s="18">
        <f t="shared" ca="1" si="800"/>
        <v>0</v>
      </c>
      <c r="N2728" s="34">
        <f t="shared" ca="1" si="807"/>
        <v>18096.322724232126</v>
      </c>
      <c r="P2728" s="18">
        <f t="shared" ca="1" si="801"/>
        <v>856.02745732040773</v>
      </c>
      <c r="Q2728" s="47">
        <f ca="1">SUM(L$15:L2728)-SUM(M$15:M2728)</f>
        <v>16350</v>
      </c>
      <c r="R2728" s="47" t="str">
        <f t="shared" ca="1" si="802"/>
        <v>M2731</v>
      </c>
      <c r="S2728" s="40">
        <f t="shared" ca="1" si="808"/>
        <v>0</v>
      </c>
      <c r="T2728" s="46">
        <f t="shared" ca="1" si="809"/>
        <v>3</v>
      </c>
      <c r="X2728" s="74">
        <f t="shared" ca="1" si="810"/>
        <v>0.85602745732040775</v>
      </c>
      <c r="Y2728" s="75">
        <f t="shared" ca="1" si="811"/>
        <v>0.85602745732040775</v>
      </c>
      <c r="Z2728" s="74">
        <f t="shared" ca="1" si="812"/>
        <v>2.3537915589564093</v>
      </c>
      <c r="AA2728" s="76">
        <f t="shared" ca="1" si="813"/>
        <v>856.02745732040773</v>
      </c>
      <c r="AB2728" s="76">
        <f t="shared" ca="1" si="814"/>
        <v>2353.7915589564095</v>
      </c>
    </row>
    <row r="2729" spans="1:28" x14ac:dyDescent="0.25">
      <c r="A2729" s="2">
        <f t="shared" si="815"/>
        <v>15</v>
      </c>
      <c r="B2729" s="16">
        <f ca="1">VLOOKUP(A2729,PERIODS!$O$4:$P$33,2,FALSE)</f>
        <v>3.3000000000000002E-2</v>
      </c>
      <c r="C2729" s="15"/>
      <c r="D2729" s="18">
        <v>2715</v>
      </c>
      <c r="E2729" s="34">
        <f t="shared" ca="1" si="817"/>
        <v>18096.322724232126</v>
      </c>
      <c r="F2729" s="34">
        <f t="shared" ca="1" si="799"/>
        <v>3300</v>
      </c>
      <c r="G2729" s="69">
        <f t="shared" ca="1" si="803"/>
        <v>0</v>
      </c>
      <c r="H2729" s="34">
        <f t="shared" ca="1" si="804"/>
        <v>-1263.5466074474964</v>
      </c>
      <c r="I2729" s="34">
        <f t="shared" ca="1" si="805"/>
        <v>2036.4533925525036</v>
      </c>
      <c r="J2729" s="18">
        <f ca="1">SUM(INDIRECT(ADDRESS(ROW(F2729),COLUMN(F2729),4)):INDIRECT(ADDRESS(ROW(F2729)+N$5-1,COLUMN(F2729),4)))</f>
        <v>24100</v>
      </c>
      <c r="K2729" s="18">
        <f t="shared" ca="1" si="806"/>
        <v>16350</v>
      </c>
      <c r="L2729" s="18">
        <f t="shared" ca="1" si="816"/>
        <v>0</v>
      </c>
      <c r="M2729" s="18">
        <f t="shared" ca="1" si="800"/>
        <v>0</v>
      </c>
      <c r="N2729" s="34">
        <f t="shared" ca="1" si="807"/>
        <v>16059.869331679623</v>
      </c>
      <c r="P2729" s="18">
        <f t="shared" ca="1" si="801"/>
        <v>1263.5466074474964</v>
      </c>
      <c r="Q2729" s="47">
        <f ca="1">SUM(L$15:L2729)-SUM(M$15:M2729)</f>
        <v>16350</v>
      </c>
      <c r="R2729" s="47" t="str">
        <f t="shared" ca="1" si="802"/>
        <v>M2732</v>
      </c>
      <c r="S2729" s="40">
        <f t="shared" ca="1" si="808"/>
        <v>0</v>
      </c>
      <c r="T2729" s="46">
        <f t="shared" ca="1" si="809"/>
        <v>74</v>
      </c>
      <c r="X2729" s="74">
        <f t="shared" ca="1" si="810"/>
        <v>-1.2635466074474964</v>
      </c>
      <c r="Y2729" s="75">
        <f t="shared" ca="1" si="811"/>
        <v>-1.2635466074474964</v>
      </c>
      <c r="Z2729" s="74">
        <f t="shared" ca="1" si="812"/>
        <v>0.28264979887010239</v>
      </c>
      <c r="AA2729" s="76">
        <f t="shared" ca="1" si="813"/>
        <v>-1263.5466074474964</v>
      </c>
      <c r="AB2729" s="76">
        <f t="shared" ca="1" si="814"/>
        <v>282.64979887010236</v>
      </c>
    </row>
    <row r="2730" spans="1:28" x14ac:dyDescent="0.25">
      <c r="A2730" s="2">
        <f t="shared" si="815"/>
        <v>16</v>
      </c>
      <c r="B2730" s="16">
        <f ca="1">VLOOKUP(A2730,PERIODS!$O$4:$P$33,2,FALSE)</f>
        <v>3.3000000000000002E-2</v>
      </c>
      <c r="C2730" s="15"/>
      <c r="D2730" s="18">
        <v>2716</v>
      </c>
      <c r="E2730" s="34">
        <f t="shared" ca="1" si="817"/>
        <v>16059.869331679623</v>
      </c>
      <c r="F2730" s="34">
        <f t="shared" ca="1" si="799"/>
        <v>3300</v>
      </c>
      <c r="G2730" s="69">
        <f t="shared" ca="1" si="803"/>
        <v>0</v>
      </c>
      <c r="H2730" s="34">
        <f t="shared" ca="1" si="804"/>
        <v>-410.67285797422136</v>
      </c>
      <c r="I2730" s="34">
        <f t="shared" ca="1" si="805"/>
        <v>2889.3271420257788</v>
      </c>
      <c r="J2730" s="18">
        <f ca="1">SUM(INDIRECT(ADDRESS(ROW(F2730),COLUMN(F2730),4)):INDIRECT(ADDRESS(ROW(F2730)+N$5-1,COLUMN(F2730),4)))</f>
        <v>24300</v>
      </c>
      <c r="K2730" s="18">
        <f t="shared" ca="1" si="806"/>
        <v>16350</v>
      </c>
      <c r="L2730" s="18">
        <f t="shared" ca="1" si="816"/>
        <v>0</v>
      </c>
      <c r="M2730" s="18">
        <f t="shared" ca="1" si="800"/>
        <v>0</v>
      </c>
      <c r="N2730" s="34">
        <f t="shared" ca="1" si="807"/>
        <v>13170.542189653845</v>
      </c>
      <c r="P2730" s="18">
        <f t="shared" ca="1" si="801"/>
        <v>410.67285797422136</v>
      </c>
      <c r="Q2730" s="47">
        <f ca="1">SUM(L$15:L2730)-SUM(M$15:M2730)</f>
        <v>16350</v>
      </c>
      <c r="R2730" s="47" t="str">
        <f t="shared" ca="1" si="802"/>
        <v>M2733</v>
      </c>
      <c r="S2730" s="40">
        <f t="shared" ca="1" si="808"/>
        <v>0</v>
      </c>
      <c r="T2730" s="46">
        <f t="shared" ca="1" si="809"/>
        <v>79</v>
      </c>
      <c r="X2730" s="74">
        <f t="shared" ca="1" si="810"/>
        <v>-0.41067285797422137</v>
      </c>
      <c r="Y2730" s="75">
        <f t="shared" ca="1" si="811"/>
        <v>-0.41067285797422137</v>
      </c>
      <c r="Z2730" s="74">
        <f t="shared" ca="1" si="812"/>
        <v>0.66320385796952719</v>
      </c>
      <c r="AA2730" s="76">
        <f t="shared" ca="1" si="813"/>
        <v>-410.67285797422136</v>
      </c>
      <c r="AB2730" s="76">
        <f t="shared" ca="1" si="814"/>
        <v>663.20385796952723</v>
      </c>
    </row>
    <row r="2731" spans="1:28" x14ac:dyDescent="0.25">
      <c r="A2731" s="2">
        <f t="shared" si="815"/>
        <v>17</v>
      </c>
      <c r="B2731" s="16">
        <f ca="1">VLOOKUP(A2731,PERIODS!$O$4:$P$33,2,FALSE)</f>
        <v>3.5000000000000003E-2</v>
      </c>
      <c r="C2731" s="15"/>
      <c r="D2731" s="18">
        <v>2717</v>
      </c>
      <c r="E2731" s="34">
        <f t="shared" ca="1" si="817"/>
        <v>13170.542189653845</v>
      </c>
      <c r="F2731" s="34">
        <f t="shared" ca="1" si="799"/>
        <v>3500.0000000000005</v>
      </c>
      <c r="G2731" s="69">
        <f t="shared" ca="1" si="803"/>
        <v>0</v>
      </c>
      <c r="H2731" s="34">
        <f t="shared" ca="1" si="804"/>
        <v>-645.35094281788213</v>
      </c>
      <c r="I2731" s="34">
        <f t="shared" ca="1" si="805"/>
        <v>2854.6490571821182</v>
      </c>
      <c r="J2731" s="18">
        <f ca="1">SUM(INDIRECT(ADDRESS(ROW(F2731),COLUMN(F2731),4)):INDIRECT(ADDRESS(ROW(F2731)+N$5-1,COLUMN(F2731),4)))</f>
        <v>24500.000000000004</v>
      </c>
      <c r="K2731" s="18">
        <f t="shared" ca="1" si="806"/>
        <v>0</v>
      </c>
      <c r="L2731" s="18">
        <f t="shared" ca="1" si="816"/>
        <v>0</v>
      </c>
      <c r="M2731" s="18">
        <f t="shared" ca="1" si="800"/>
        <v>16350</v>
      </c>
      <c r="N2731" s="34">
        <f t="shared" ca="1" si="807"/>
        <v>26665.893132471727</v>
      </c>
      <c r="P2731" s="18">
        <f t="shared" ca="1" si="801"/>
        <v>645.35094281788213</v>
      </c>
      <c r="Q2731" s="47">
        <f ca="1">SUM(L$15:L2731)-SUM(M$15:M2731)</f>
        <v>0</v>
      </c>
      <c r="R2731" s="47" t="str">
        <f t="shared" ca="1" si="802"/>
        <v>M2734</v>
      </c>
      <c r="S2731" s="40">
        <f t="shared" ca="1" si="808"/>
        <v>0</v>
      </c>
      <c r="T2731" s="46">
        <f t="shared" ca="1" si="809"/>
        <v>56</v>
      </c>
      <c r="X2731" s="74">
        <f t="shared" ca="1" si="810"/>
        <v>-0.64535094281788208</v>
      </c>
      <c r="Y2731" s="75">
        <f t="shared" ca="1" si="811"/>
        <v>-0.64535094281788208</v>
      </c>
      <c r="Z2731" s="74">
        <f t="shared" ca="1" si="812"/>
        <v>0.52447844786079489</v>
      </c>
      <c r="AA2731" s="76">
        <f t="shared" ca="1" si="813"/>
        <v>-645.35094281788213</v>
      </c>
      <c r="AB2731" s="76">
        <f t="shared" ca="1" si="814"/>
        <v>524.47844786079486</v>
      </c>
    </row>
    <row r="2732" spans="1:28" x14ac:dyDescent="0.25">
      <c r="A2732" s="2">
        <f t="shared" si="815"/>
        <v>18</v>
      </c>
      <c r="B2732" s="16">
        <f ca="1">VLOOKUP(A2732,PERIODS!$O$4:$P$33,2,FALSE)</f>
        <v>3.5000000000000003E-2</v>
      </c>
      <c r="C2732" s="15"/>
      <c r="D2732" s="18">
        <v>2718</v>
      </c>
      <c r="E2732" s="34">
        <f t="shared" ca="1" si="817"/>
        <v>26665.893132471727</v>
      </c>
      <c r="F2732" s="34">
        <f t="shared" ca="1" si="799"/>
        <v>3500.0000000000005</v>
      </c>
      <c r="G2732" s="69">
        <f t="shared" ca="1" si="803"/>
        <v>0</v>
      </c>
      <c r="H2732" s="34">
        <f t="shared" ca="1" si="804"/>
        <v>-13.529129320177358</v>
      </c>
      <c r="I2732" s="34">
        <f t="shared" ca="1" si="805"/>
        <v>3486.4708706798233</v>
      </c>
      <c r="J2732" s="18">
        <f ca="1">SUM(INDIRECT(ADDRESS(ROW(F2732),COLUMN(F2732),4)):INDIRECT(ADDRESS(ROW(F2732)+N$5-1,COLUMN(F2732),4)))</f>
        <v>24500.000000000004</v>
      </c>
      <c r="K2732" s="18">
        <f t="shared" ca="1" si="806"/>
        <v>0</v>
      </c>
      <c r="L2732" s="18">
        <f t="shared" ca="1" si="816"/>
        <v>0</v>
      </c>
      <c r="M2732" s="18">
        <f t="shared" ca="1" si="800"/>
        <v>0</v>
      </c>
      <c r="N2732" s="34">
        <f t="shared" ca="1" si="807"/>
        <v>23179.422261791904</v>
      </c>
      <c r="P2732" s="18">
        <f t="shared" ca="1" si="801"/>
        <v>13.529129320177358</v>
      </c>
      <c r="Q2732" s="47">
        <f ca="1">SUM(L$15:L2732)-SUM(M$15:M2732)</f>
        <v>0</v>
      </c>
      <c r="R2732" s="47" t="str">
        <f t="shared" ca="1" si="802"/>
        <v>M2735</v>
      </c>
      <c r="S2732" s="40">
        <f t="shared" ca="1" si="808"/>
        <v>0</v>
      </c>
      <c r="T2732" s="46">
        <f t="shared" ca="1" si="809"/>
        <v>54</v>
      </c>
      <c r="X2732" s="74">
        <f t="shared" ca="1" si="810"/>
        <v>-1.3529129320177358E-2</v>
      </c>
      <c r="Y2732" s="75">
        <f t="shared" ca="1" si="811"/>
        <v>-1.3529129320177358E-2</v>
      </c>
      <c r="Z2732" s="74">
        <f t="shared" ca="1" si="812"/>
        <v>0.98656197801943857</v>
      </c>
      <c r="AA2732" s="76">
        <f t="shared" ca="1" si="813"/>
        <v>-13.529129320177358</v>
      </c>
      <c r="AB2732" s="76">
        <f t="shared" ca="1" si="814"/>
        <v>986.56197801943858</v>
      </c>
    </row>
    <row r="2733" spans="1:28" x14ac:dyDescent="0.25">
      <c r="A2733" s="2">
        <f t="shared" si="815"/>
        <v>19</v>
      </c>
      <c r="B2733" s="16">
        <f ca="1">VLOOKUP(A2733,PERIODS!$O$4:$P$33,2,FALSE)</f>
        <v>3.5000000000000003E-2</v>
      </c>
      <c r="C2733" s="15"/>
      <c r="D2733" s="18">
        <v>2719</v>
      </c>
      <c r="E2733" s="34">
        <f t="shared" ca="1" si="817"/>
        <v>23179.422261791904</v>
      </c>
      <c r="F2733" s="34">
        <f t="shared" ca="1" si="799"/>
        <v>3500.0000000000005</v>
      </c>
      <c r="G2733" s="69">
        <f t="shared" ca="1" si="803"/>
        <v>0</v>
      </c>
      <c r="H2733" s="34">
        <f t="shared" ca="1" si="804"/>
        <v>-118.10825774132165</v>
      </c>
      <c r="I2733" s="34">
        <f t="shared" ca="1" si="805"/>
        <v>3381.8917422586787</v>
      </c>
      <c r="J2733" s="18">
        <f ca="1">SUM(INDIRECT(ADDRESS(ROW(F2733),COLUMN(F2733),4)):INDIRECT(ADDRESS(ROW(F2733)+N$5-1,COLUMN(F2733),4)))</f>
        <v>24500.000000000004</v>
      </c>
      <c r="K2733" s="18">
        <f t="shared" ca="1" si="806"/>
        <v>16350</v>
      </c>
      <c r="L2733" s="18">
        <f t="shared" ca="1" si="816"/>
        <v>16350</v>
      </c>
      <c r="M2733" s="18">
        <f t="shared" ca="1" si="800"/>
        <v>0</v>
      </c>
      <c r="N2733" s="34">
        <f t="shared" ca="1" si="807"/>
        <v>19797.530519533226</v>
      </c>
      <c r="P2733" s="18">
        <f t="shared" ca="1" si="801"/>
        <v>118.10825774132165</v>
      </c>
      <c r="Q2733" s="47">
        <f ca="1">SUM(L$15:L2733)-SUM(M$15:M2733)</f>
        <v>16350</v>
      </c>
      <c r="R2733" s="47" t="str">
        <f t="shared" ca="1" si="802"/>
        <v>M2736</v>
      </c>
      <c r="S2733" s="40">
        <f t="shared" ca="1" si="808"/>
        <v>0</v>
      </c>
      <c r="T2733" s="46">
        <f t="shared" ca="1" si="809"/>
        <v>56</v>
      </c>
      <c r="X2733" s="74">
        <f t="shared" ca="1" si="810"/>
        <v>-0.11810825774132165</v>
      </c>
      <c r="Y2733" s="75">
        <f t="shared" ca="1" si="811"/>
        <v>-0.11810825774132165</v>
      </c>
      <c r="Z2733" s="74">
        <f t="shared" ca="1" si="812"/>
        <v>0.88859984959469462</v>
      </c>
      <c r="AA2733" s="76">
        <f t="shared" ca="1" si="813"/>
        <v>-118.10825774132165</v>
      </c>
      <c r="AB2733" s="76">
        <f t="shared" ca="1" si="814"/>
        <v>888.59984959469466</v>
      </c>
    </row>
    <row r="2734" spans="1:28" x14ac:dyDescent="0.25">
      <c r="A2734" s="2">
        <f t="shared" si="815"/>
        <v>20</v>
      </c>
      <c r="B2734" s="16">
        <f ca="1">VLOOKUP(A2734,PERIODS!$O$4:$P$33,2,FALSE)</f>
        <v>3.5000000000000003E-2</v>
      </c>
      <c r="C2734" s="15"/>
      <c r="D2734" s="18">
        <v>2720</v>
      </c>
      <c r="E2734" s="34">
        <f t="shared" ca="1" si="817"/>
        <v>19797.530519533226</v>
      </c>
      <c r="F2734" s="34">
        <f t="shared" ca="1" si="799"/>
        <v>3500.0000000000005</v>
      </c>
      <c r="G2734" s="69">
        <f t="shared" ca="1" si="803"/>
        <v>0</v>
      </c>
      <c r="H2734" s="34">
        <f t="shared" ca="1" si="804"/>
        <v>1261.9891262444373</v>
      </c>
      <c r="I2734" s="34">
        <f t="shared" ca="1" si="805"/>
        <v>4761.989126244438</v>
      </c>
      <c r="J2734" s="18">
        <f ca="1">SUM(INDIRECT(ADDRESS(ROW(F2734),COLUMN(F2734),4)):INDIRECT(ADDRESS(ROW(F2734)+N$5-1,COLUMN(F2734),4)))</f>
        <v>24500.000000000004</v>
      </c>
      <c r="K2734" s="18">
        <f t="shared" ca="1" si="806"/>
        <v>16350</v>
      </c>
      <c r="L2734" s="18">
        <f t="shared" ca="1" si="816"/>
        <v>0</v>
      </c>
      <c r="M2734" s="18">
        <f t="shared" ca="1" si="800"/>
        <v>0</v>
      </c>
      <c r="N2734" s="34">
        <f t="shared" ca="1" si="807"/>
        <v>15035.541393288788</v>
      </c>
      <c r="P2734" s="18">
        <f t="shared" ca="1" si="801"/>
        <v>1261.9891262444373</v>
      </c>
      <c r="Q2734" s="47">
        <f ca="1">SUM(L$15:L2734)-SUM(M$15:M2734)</f>
        <v>16350</v>
      </c>
      <c r="R2734" s="47" t="str">
        <f t="shared" ca="1" si="802"/>
        <v>M2737</v>
      </c>
      <c r="S2734" s="40">
        <f t="shared" ca="1" si="808"/>
        <v>0</v>
      </c>
      <c r="T2734" s="46">
        <f t="shared" ca="1" si="809"/>
        <v>82</v>
      </c>
      <c r="X2734" s="74">
        <f t="shared" ca="1" si="810"/>
        <v>1.2619891262444374</v>
      </c>
      <c r="Y2734" s="75">
        <f t="shared" ca="1" si="811"/>
        <v>1.2619891262444374</v>
      </c>
      <c r="Z2734" s="74">
        <f t="shared" ca="1" si="812"/>
        <v>3.5324409747774657</v>
      </c>
      <c r="AA2734" s="76">
        <f t="shared" ca="1" si="813"/>
        <v>1261.9891262444373</v>
      </c>
      <c r="AB2734" s="76">
        <f t="shared" ca="1" si="814"/>
        <v>3532.4409747774657</v>
      </c>
    </row>
    <row r="2735" spans="1:28" x14ac:dyDescent="0.25">
      <c r="A2735" s="2">
        <f t="shared" si="815"/>
        <v>21</v>
      </c>
      <c r="B2735" s="16">
        <f ca="1">VLOOKUP(A2735,PERIODS!$O$4:$P$33,2,FALSE)</f>
        <v>3.5000000000000003E-2</v>
      </c>
      <c r="C2735" s="15"/>
      <c r="D2735" s="18">
        <v>2721</v>
      </c>
      <c r="E2735" s="34">
        <f t="shared" ca="1" si="817"/>
        <v>15035.541393288788</v>
      </c>
      <c r="F2735" s="34">
        <f t="shared" ca="1" si="799"/>
        <v>3500.0000000000005</v>
      </c>
      <c r="G2735" s="69">
        <f t="shared" ca="1" si="803"/>
        <v>0</v>
      </c>
      <c r="H2735" s="34">
        <f t="shared" ca="1" si="804"/>
        <v>49.748380721798654</v>
      </c>
      <c r="I2735" s="34">
        <f t="shared" ca="1" si="805"/>
        <v>3549.7483807217991</v>
      </c>
      <c r="J2735" s="18">
        <f ca="1">SUM(INDIRECT(ADDRESS(ROW(F2735),COLUMN(F2735),4)):INDIRECT(ADDRESS(ROW(F2735)+N$5-1,COLUMN(F2735),4)))</f>
        <v>24500.000000000004</v>
      </c>
      <c r="K2735" s="18">
        <f t="shared" ca="1" si="806"/>
        <v>16350</v>
      </c>
      <c r="L2735" s="18">
        <f t="shared" ca="1" si="816"/>
        <v>0</v>
      </c>
      <c r="M2735" s="18">
        <f t="shared" ca="1" si="800"/>
        <v>0</v>
      </c>
      <c r="N2735" s="34">
        <f t="shared" ca="1" si="807"/>
        <v>11485.793012566988</v>
      </c>
      <c r="P2735" s="18">
        <f t="shared" ca="1" si="801"/>
        <v>49.748380721798654</v>
      </c>
      <c r="Q2735" s="47">
        <f ca="1">SUM(L$15:L2735)-SUM(M$15:M2735)</f>
        <v>16350</v>
      </c>
      <c r="R2735" s="47" t="str">
        <f t="shared" ca="1" si="802"/>
        <v>M2738</v>
      </c>
      <c r="S2735" s="40">
        <f t="shared" ca="1" si="808"/>
        <v>0</v>
      </c>
      <c r="T2735" s="46">
        <f t="shared" ca="1" si="809"/>
        <v>19</v>
      </c>
      <c r="X2735" s="74">
        <f t="shared" ca="1" si="810"/>
        <v>4.974838072179865E-2</v>
      </c>
      <c r="Y2735" s="75">
        <f t="shared" ca="1" si="811"/>
        <v>4.974838072179865E-2</v>
      </c>
      <c r="Z2735" s="74">
        <f t="shared" ca="1" si="812"/>
        <v>1.051006609577944</v>
      </c>
      <c r="AA2735" s="76">
        <f t="shared" ca="1" si="813"/>
        <v>49.748380721798654</v>
      </c>
      <c r="AB2735" s="76">
        <f t="shared" ca="1" si="814"/>
        <v>1051.0066095779441</v>
      </c>
    </row>
    <row r="2736" spans="1:28" x14ac:dyDescent="0.25">
      <c r="A2736" s="2">
        <f t="shared" si="815"/>
        <v>22</v>
      </c>
      <c r="B2736" s="16">
        <f ca="1">VLOOKUP(A2736,PERIODS!$O$4:$P$33,2,FALSE)</f>
        <v>3.5000000000000003E-2</v>
      </c>
      <c r="C2736" s="15"/>
      <c r="D2736" s="18">
        <v>2722</v>
      </c>
      <c r="E2736" s="34">
        <f t="shared" ca="1" si="817"/>
        <v>11485.793012566988</v>
      </c>
      <c r="F2736" s="34">
        <f t="shared" ca="1" si="799"/>
        <v>3500.0000000000005</v>
      </c>
      <c r="G2736" s="69">
        <f t="shared" ca="1" si="803"/>
        <v>0</v>
      </c>
      <c r="H2736" s="34">
        <f t="shared" ca="1" si="804"/>
        <v>-965.5555134693019</v>
      </c>
      <c r="I2736" s="34">
        <f t="shared" ca="1" si="805"/>
        <v>2534.4444865306987</v>
      </c>
      <c r="J2736" s="18">
        <f ca="1">SUM(INDIRECT(ADDRESS(ROW(F2736),COLUMN(F2736),4)):INDIRECT(ADDRESS(ROW(F2736)+N$5-1,COLUMN(F2736),4)))</f>
        <v>25000.000000000004</v>
      </c>
      <c r="K2736" s="18">
        <f t="shared" ca="1" si="806"/>
        <v>0</v>
      </c>
      <c r="L2736" s="18">
        <f t="shared" ca="1" si="816"/>
        <v>0</v>
      </c>
      <c r="M2736" s="18">
        <f t="shared" ca="1" si="800"/>
        <v>16350</v>
      </c>
      <c r="N2736" s="34">
        <f t="shared" ca="1" si="807"/>
        <v>25301.34852603629</v>
      </c>
      <c r="P2736" s="18">
        <f t="shared" ca="1" si="801"/>
        <v>965.5555134693019</v>
      </c>
      <c r="Q2736" s="47">
        <f ca="1">SUM(L$15:L2736)-SUM(M$15:M2736)</f>
        <v>0</v>
      </c>
      <c r="R2736" s="47" t="str">
        <f t="shared" ca="1" si="802"/>
        <v>M2739</v>
      </c>
      <c r="S2736" s="40">
        <f t="shared" ca="1" si="808"/>
        <v>0</v>
      </c>
      <c r="T2736" s="46">
        <f t="shared" ca="1" si="809"/>
        <v>41</v>
      </c>
      <c r="X2736" s="74">
        <f t="shared" ca="1" si="810"/>
        <v>-0.96555551346930191</v>
      </c>
      <c r="Y2736" s="75">
        <f t="shared" ca="1" si="811"/>
        <v>-0.96555551346930191</v>
      </c>
      <c r="Z2736" s="74">
        <f t="shared" ca="1" si="812"/>
        <v>0.38077161721421671</v>
      </c>
      <c r="AA2736" s="76">
        <f t="shared" ca="1" si="813"/>
        <v>-965.5555134693019</v>
      </c>
      <c r="AB2736" s="76">
        <f t="shared" ca="1" si="814"/>
        <v>380.77161721421669</v>
      </c>
    </row>
    <row r="2737" spans="1:28" x14ac:dyDescent="0.25">
      <c r="A2737" s="2">
        <f t="shared" si="815"/>
        <v>23</v>
      </c>
      <c r="B2737" s="16">
        <f ca="1">VLOOKUP(A2737,PERIODS!$O$4:$P$33,2,FALSE)</f>
        <v>3.5000000000000003E-2</v>
      </c>
      <c r="C2737" s="15"/>
      <c r="D2737" s="18">
        <v>2723</v>
      </c>
      <c r="E2737" s="34">
        <f t="shared" ca="1" si="817"/>
        <v>25301.34852603629</v>
      </c>
      <c r="F2737" s="34">
        <f t="shared" ca="1" si="799"/>
        <v>3500.0000000000005</v>
      </c>
      <c r="G2737" s="69">
        <f t="shared" ca="1" si="803"/>
        <v>0</v>
      </c>
      <c r="H2737" s="34">
        <f t="shared" ca="1" si="804"/>
        <v>-779.53735210255502</v>
      </c>
      <c r="I2737" s="34">
        <f t="shared" ca="1" si="805"/>
        <v>2720.4626478974455</v>
      </c>
      <c r="J2737" s="18">
        <f ca="1">SUM(INDIRECT(ADDRESS(ROW(F2737),COLUMN(F2737),4)):INDIRECT(ADDRESS(ROW(F2737)+N$5-1,COLUMN(F2737),4)))</f>
        <v>25500.000000000004</v>
      </c>
      <c r="K2737" s="18">
        <f t="shared" ca="1" si="806"/>
        <v>16350</v>
      </c>
      <c r="L2737" s="18">
        <f t="shared" ca="1" si="816"/>
        <v>16350</v>
      </c>
      <c r="M2737" s="18">
        <f t="shared" ca="1" si="800"/>
        <v>0</v>
      </c>
      <c r="N2737" s="34">
        <f t="shared" ca="1" si="807"/>
        <v>22580.885878138844</v>
      </c>
      <c r="P2737" s="18">
        <f t="shared" ca="1" si="801"/>
        <v>779.53735210255502</v>
      </c>
      <c r="Q2737" s="47">
        <f ca="1">SUM(L$15:L2737)-SUM(M$15:M2737)</f>
        <v>16350</v>
      </c>
      <c r="R2737" s="47" t="str">
        <f t="shared" ca="1" si="802"/>
        <v>M2740</v>
      </c>
      <c r="S2737" s="40">
        <f t="shared" ca="1" si="808"/>
        <v>0</v>
      </c>
      <c r="T2737" s="46">
        <f t="shared" ca="1" si="809"/>
        <v>28</v>
      </c>
      <c r="X2737" s="74">
        <f t="shared" ca="1" si="810"/>
        <v>-0.77953735210255504</v>
      </c>
      <c r="Y2737" s="75">
        <f t="shared" ca="1" si="811"/>
        <v>-0.77953735210255504</v>
      </c>
      <c r="Z2737" s="74">
        <f t="shared" ca="1" si="812"/>
        <v>0.45861814094941322</v>
      </c>
      <c r="AA2737" s="76">
        <f t="shared" ca="1" si="813"/>
        <v>-779.53735210255502</v>
      </c>
      <c r="AB2737" s="76">
        <f t="shared" ca="1" si="814"/>
        <v>458.6181409494132</v>
      </c>
    </row>
    <row r="2738" spans="1:28" x14ac:dyDescent="0.25">
      <c r="A2738" s="2">
        <f t="shared" si="815"/>
        <v>24</v>
      </c>
      <c r="B2738" s="16">
        <f ca="1">VLOOKUP(A2738,PERIODS!$O$4:$P$33,2,FALSE)</f>
        <v>3.5000000000000003E-2</v>
      </c>
      <c r="C2738" s="15"/>
      <c r="D2738" s="18">
        <v>2724</v>
      </c>
      <c r="E2738" s="34">
        <f t="shared" ca="1" si="817"/>
        <v>22580.885878138844</v>
      </c>
      <c r="F2738" s="34">
        <f t="shared" ca="1" si="799"/>
        <v>3500.0000000000005</v>
      </c>
      <c r="G2738" s="69">
        <f t="shared" ca="1" si="803"/>
        <v>0</v>
      </c>
      <c r="H2738" s="34">
        <f t="shared" ca="1" si="804"/>
        <v>-124.04465609250286</v>
      </c>
      <c r="I2738" s="34">
        <f t="shared" ca="1" si="805"/>
        <v>3375.9553439074975</v>
      </c>
      <c r="J2738" s="18">
        <f ca="1">SUM(INDIRECT(ADDRESS(ROW(F2738),COLUMN(F2738),4)):INDIRECT(ADDRESS(ROW(F2738)+N$5-1,COLUMN(F2738),4)))</f>
        <v>26000</v>
      </c>
      <c r="K2738" s="18">
        <f t="shared" ca="1" si="806"/>
        <v>16350</v>
      </c>
      <c r="L2738" s="18">
        <f t="shared" ca="1" si="816"/>
        <v>0</v>
      </c>
      <c r="M2738" s="18">
        <f t="shared" ca="1" si="800"/>
        <v>0</v>
      </c>
      <c r="N2738" s="34">
        <f t="shared" ca="1" si="807"/>
        <v>19204.930534231346</v>
      </c>
      <c r="P2738" s="18">
        <f t="shared" ca="1" si="801"/>
        <v>124.04465609250286</v>
      </c>
      <c r="Q2738" s="47">
        <f ca="1">SUM(L$15:L2738)-SUM(M$15:M2738)</f>
        <v>16350</v>
      </c>
      <c r="R2738" s="47" t="str">
        <f t="shared" ca="1" si="802"/>
        <v>M2741</v>
      </c>
      <c r="S2738" s="40">
        <f t="shared" ca="1" si="808"/>
        <v>0</v>
      </c>
      <c r="T2738" s="46">
        <f t="shared" ca="1" si="809"/>
        <v>94</v>
      </c>
      <c r="X2738" s="74">
        <f t="shared" ca="1" si="810"/>
        <v>-0.12404465609250286</v>
      </c>
      <c r="Y2738" s="75">
        <f t="shared" ca="1" si="811"/>
        <v>-0.12404465609250286</v>
      </c>
      <c r="Z2738" s="74">
        <f t="shared" ca="1" si="812"/>
        <v>0.8833403934716515</v>
      </c>
      <c r="AA2738" s="76">
        <f t="shared" ca="1" si="813"/>
        <v>-124.04465609250286</v>
      </c>
      <c r="AB2738" s="76">
        <f t="shared" ca="1" si="814"/>
        <v>883.34039347165151</v>
      </c>
    </row>
    <row r="2739" spans="1:28" x14ac:dyDescent="0.25">
      <c r="A2739" s="2">
        <f t="shared" si="815"/>
        <v>25</v>
      </c>
      <c r="B2739" s="16">
        <f ca="1">VLOOKUP(A2739,PERIODS!$O$4:$P$33,2,FALSE)</f>
        <v>3.5000000000000003E-2</v>
      </c>
      <c r="C2739" s="15"/>
      <c r="D2739" s="18">
        <v>2725</v>
      </c>
      <c r="E2739" s="34">
        <f t="shared" ca="1" si="817"/>
        <v>19204.930534231346</v>
      </c>
      <c r="F2739" s="34">
        <f t="shared" ca="1" si="799"/>
        <v>3500.0000000000005</v>
      </c>
      <c r="G2739" s="69">
        <f t="shared" ca="1" si="803"/>
        <v>0</v>
      </c>
      <c r="H2739" s="34">
        <f t="shared" ca="1" si="804"/>
        <v>-597.44835801776367</v>
      </c>
      <c r="I2739" s="34">
        <f t="shared" ca="1" si="805"/>
        <v>2902.551641982237</v>
      </c>
      <c r="J2739" s="18">
        <f ca="1">SUM(INDIRECT(ADDRESS(ROW(F2739),COLUMN(F2739),4)):INDIRECT(ADDRESS(ROW(F2739)+N$5-1,COLUMN(F2739),4)))</f>
        <v>24900</v>
      </c>
      <c r="K2739" s="18">
        <f t="shared" ca="1" si="806"/>
        <v>16350</v>
      </c>
      <c r="L2739" s="18">
        <f t="shared" ca="1" si="816"/>
        <v>0</v>
      </c>
      <c r="M2739" s="18">
        <f t="shared" ca="1" si="800"/>
        <v>0</v>
      </c>
      <c r="N2739" s="34">
        <f t="shared" ca="1" si="807"/>
        <v>16302.378892249108</v>
      </c>
      <c r="P2739" s="18">
        <f t="shared" ca="1" si="801"/>
        <v>597.44835801776367</v>
      </c>
      <c r="Q2739" s="47">
        <f ca="1">SUM(L$15:L2739)-SUM(M$15:M2739)</f>
        <v>16350</v>
      </c>
      <c r="R2739" s="47" t="str">
        <f t="shared" ca="1" si="802"/>
        <v>M2742</v>
      </c>
      <c r="S2739" s="40">
        <f t="shared" ca="1" si="808"/>
        <v>0</v>
      </c>
      <c r="T2739" s="46">
        <f t="shared" ca="1" si="809"/>
        <v>61</v>
      </c>
      <c r="X2739" s="74">
        <f t="shared" ca="1" si="810"/>
        <v>-0.59744835801776364</v>
      </c>
      <c r="Y2739" s="75">
        <f t="shared" ca="1" si="811"/>
        <v>-0.59744835801776364</v>
      </c>
      <c r="Z2739" s="74">
        <f t="shared" ca="1" si="812"/>
        <v>0.55021379504807666</v>
      </c>
      <c r="AA2739" s="76">
        <f t="shared" ca="1" si="813"/>
        <v>-597.44835801776367</v>
      </c>
      <c r="AB2739" s="76">
        <f t="shared" ca="1" si="814"/>
        <v>550.21379504807669</v>
      </c>
    </row>
    <row r="2740" spans="1:28" x14ac:dyDescent="0.25">
      <c r="A2740" s="2">
        <f t="shared" si="815"/>
        <v>26</v>
      </c>
      <c r="B2740" s="16">
        <f ca="1">VLOOKUP(A2740,PERIODS!$O$4:$P$33,2,FALSE)</f>
        <v>3.5000000000000003E-2</v>
      </c>
      <c r="C2740" s="15"/>
      <c r="D2740" s="18">
        <v>2726</v>
      </c>
      <c r="E2740" s="34">
        <f t="shared" ca="1" si="817"/>
        <v>16302.378892249108</v>
      </c>
      <c r="F2740" s="34">
        <f t="shared" ca="1" si="799"/>
        <v>3500.0000000000005</v>
      </c>
      <c r="G2740" s="69">
        <f t="shared" ca="1" si="803"/>
        <v>0</v>
      </c>
      <c r="H2740" s="34">
        <f t="shared" ca="1" si="804"/>
        <v>144.04668997661778</v>
      </c>
      <c r="I2740" s="34">
        <f t="shared" ca="1" si="805"/>
        <v>3644.0466899766184</v>
      </c>
      <c r="J2740" s="18">
        <f ca="1">SUM(INDIRECT(ADDRESS(ROW(F2740),COLUMN(F2740),4)):INDIRECT(ADDRESS(ROW(F2740)+N$5-1,COLUMN(F2740),4)))</f>
        <v>23900</v>
      </c>
      <c r="K2740" s="18">
        <f t="shared" ca="1" si="806"/>
        <v>0</v>
      </c>
      <c r="L2740" s="18">
        <f t="shared" ca="1" si="816"/>
        <v>0</v>
      </c>
      <c r="M2740" s="18">
        <f t="shared" ca="1" si="800"/>
        <v>16350</v>
      </c>
      <c r="N2740" s="34">
        <f t="shared" ca="1" si="807"/>
        <v>29008.33220227249</v>
      </c>
      <c r="P2740" s="18">
        <f t="shared" ca="1" si="801"/>
        <v>144.04668997661778</v>
      </c>
      <c r="Q2740" s="47">
        <f ca="1">SUM(L$15:L2740)-SUM(M$15:M2740)</f>
        <v>0</v>
      </c>
      <c r="R2740" s="47" t="str">
        <f t="shared" ca="1" si="802"/>
        <v>M2743</v>
      </c>
      <c r="S2740" s="40">
        <f t="shared" ca="1" si="808"/>
        <v>0</v>
      </c>
      <c r="T2740" s="46">
        <f t="shared" ca="1" si="809"/>
        <v>50</v>
      </c>
      <c r="X2740" s="74">
        <f t="shared" ca="1" si="810"/>
        <v>0.14404668997661779</v>
      </c>
      <c r="Y2740" s="75">
        <f t="shared" ca="1" si="811"/>
        <v>0.14404668997661779</v>
      </c>
      <c r="Z2740" s="74">
        <f t="shared" ca="1" si="812"/>
        <v>1.1549380312957536</v>
      </c>
      <c r="AA2740" s="76">
        <f t="shared" ca="1" si="813"/>
        <v>144.04668997661778</v>
      </c>
      <c r="AB2740" s="76">
        <f t="shared" ca="1" si="814"/>
        <v>1154.9380312957535</v>
      </c>
    </row>
    <row r="2741" spans="1:28" x14ac:dyDescent="0.25">
      <c r="A2741" s="2">
        <f t="shared" si="815"/>
        <v>27</v>
      </c>
      <c r="B2741" s="16">
        <f ca="1">VLOOKUP(A2741,PERIODS!$O$4:$P$33,2,FALSE)</f>
        <v>3.5000000000000003E-2</v>
      </c>
      <c r="C2741" s="15"/>
      <c r="D2741" s="18">
        <v>2727</v>
      </c>
      <c r="E2741" s="34">
        <f t="shared" ca="1" si="817"/>
        <v>29008.33220227249</v>
      </c>
      <c r="F2741" s="34">
        <f t="shared" ca="1" si="799"/>
        <v>3500.0000000000005</v>
      </c>
      <c r="G2741" s="69">
        <f t="shared" ca="1" si="803"/>
        <v>0</v>
      </c>
      <c r="H2741" s="34">
        <f t="shared" ca="1" si="804"/>
        <v>1362.7846130021346</v>
      </c>
      <c r="I2741" s="34">
        <f t="shared" ca="1" si="805"/>
        <v>4862.7846130021353</v>
      </c>
      <c r="J2741" s="18">
        <f ca="1">SUM(INDIRECT(ADDRESS(ROW(F2741),COLUMN(F2741),4)):INDIRECT(ADDRESS(ROW(F2741)+N$5-1,COLUMN(F2741),4)))</f>
        <v>22900</v>
      </c>
      <c r="K2741" s="18">
        <f t="shared" ca="1" si="806"/>
        <v>0</v>
      </c>
      <c r="L2741" s="18">
        <f t="shared" ca="1" si="816"/>
        <v>0</v>
      </c>
      <c r="M2741" s="18">
        <f t="shared" ca="1" si="800"/>
        <v>0</v>
      </c>
      <c r="N2741" s="34">
        <f t="shared" ca="1" si="807"/>
        <v>24145.547589270354</v>
      </c>
      <c r="P2741" s="18">
        <f t="shared" ca="1" si="801"/>
        <v>1362.7846130021346</v>
      </c>
      <c r="Q2741" s="47">
        <f ca="1">SUM(L$15:L2741)-SUM(M$15:M2741)</f>
        <v>0</v>
      </c>
      <c r="R2741" s="47" t="str">
        <f t="shared" ca="1" si="802"/>
        <v>M2744</v>
      </c>
      <c r="S2741" s="40">
        <f t="shared" ca="1" si="808"/>
        <v>0</v>
      </c>
      <c r="T2741" s="46">
        <f t="shared" ca="1" si="809"/>
        <v>29</v>
      </c>
      <c r="X2741" s="74">
        <f t="shared" ca="1" si="810"/>
        <v>1.3627846130021346</v>
      </c>
      <c r="Y2741" s="75">
        <f t="shared" ca="1" si="811"/>
        <v>1.3627846130021346</v>
      </c>
      <c r="Z2741" s="74">
        <f t="shared" ca="1" si="812"/>
        <v>3.9070578120301076</v>
      </c>
      <c r="AA2741" s="76">
        <f t="shared" ca="1" si="813"/>
        <v>1362.7846130021346</v>
      </c>
      <c r="AB2741" s="76">
        <f t="shared" ca="1" si="814"/>
        <v>3907.0578120301075</v>
      </c>
    </row>
    <row r="2742" spans="1:28" x14ac:dyDescent="0.25">
      <c r="A2742" s="2">
        <f t="shared" si="815"/>
        <v>28</v>
      </c>
      <c r="B2742" s="16">
        <f ca="1">VLOOKUP(A2742,PERIODS!$O$4:$P$33,2,FALSE)</f>
        <v>0.04</v>
      </c>
      <c r="C2742" s="15"/>
      <c r="D2742" s="18">
        <v>2728</v>
      </c>
      <c r="E2742" s="34">
        <f t="shared" ca="1" si="817"/>
        <v>24145.547589270354</v>
      </c>
      <c r="F2742" s="34">
        <f t="shared" ca="1" si="799"/>
        <v>4000</v>
      </c>
      <c r="G2742" s="69">
        <f t="shared" ca="1" si="803"/>
        <v>0</v>
      </c>
      <c r="H2742" s="34">
        <f t="shared" ca="1" si="804"/>
        <v>-743.7826882274594</v>
      </c>
      <c r="I2742" s="34">
        <f t="shared" ca="1" si="805"/>
        <v>3256.2173117725406</v>
      </c>
      <c r="J2742" s="18">
        <f ca="1">SUM(INDIRECT(ADDRESS(ROW(F2742),COLUMN(F2742),4)):INDIRECT(ADDRESS(ROW(F2742)+N$5-1,COLUMN(F2742),4)))</f>
        <v>21900</v>
      </c>
      <c r="K2742" s="18">
        <f t="shared" ca="1" si="806"/>
        <v>0</v>
      </c>
      <c r="L2742" s="18">
        <f t="shared" ca="1" si="816"/>
        <v>0</v>
      </c>
      <c r="M2742" s="18">
        <f t="shared" ca="1" si="800"/>
        <v>0</v>
      </c>
      <c r="N2742" s="34">
        <f t="shared" ca="1" si="807"/>
        <v>20889.330277497815</v>
      </c>
      <c r="P2742" s="18">
        <f t="shared" ca="1" si="801"/>
        <v>743.7826882274594</v>
      </c>
      <c r="Q2742" s="47">
        <f ca="1">SUM(L$15:L2742)-SUM(M$15:M2742)</f>
        <v>0</v>
      </c>
      <c r="R2742" s="47" t="str">
        <f t="shared" ca="1" si="802"/>
        <v>M2745</v>
      </c>
      <c r="S2742" s="40">
        <f t="shared" ca="1" si="808"/>
        <v>0</v>
      </c>
      <c r="T2742" s="46">
        <f t="shared" ca="1" si="809"/>
        <v>86</v>
      </c>
      <c r="X2742" s="74">
        <f t="shared" ca="1" si="810"/>
        <v>-0.74378268822745941</v>
      </c>
      <c r="Y2742" s="75">
        <f t="shared" ca="1" si="811"/>
        <v>-0.74378268822745941</v>
      </c>
      <c r="Z2742" s="74">
        <f t="shared" ca="1" si="812"/>
        <v>0.47531255147685303</v>
      </c>
      <c r="AA2742" s="76">
        <f t="shared" ca="1" si="813"/>
        <v>-743.7826882274594</v>
      </c>
      <c r="AB2742" s="76">
        <f t="shared" ca="1" si="814"/>
        <v>475.312551476853</v>
      </c>
    </row>
    <row r="2743" spans="1:28" x14ac:dyDescent="0.25">
      <c r="A2743" s="2">
        <f t="shared" si="815"/>
        <v>29</v>
      </c>
      <c r="B2743" s="16">
        <f ca="1">VLOOKUP(A2743,PERIODS!$O$4:$P$33,2,FALSE)</f>
        <v>0.04</v>
      </c>
      <c r="C2743" s="15"/>
      <c r="D2743" s="18">
        <v>2729</v>
      </c>
      <c r="E2743" s="34">
        <f t="shared" ca="1" si="817"/>
        <v>20889.330277497815</v>
      </c>
      <c r="F2743" s="34">
        <f t="shared" ca="1" si="799"/>
        <v>4000</v>
      </c>
      <c r="G2743" s="69">
        <f t="shared" ca="1" si="803"/>
        <v>0</v>
      </c>
      <c r="H2743" s="34">
        <f t="shared" ca="1" si="804"/>
        <v>501.04648068105126</v>
      </c>
      <c r="I2743" s="34">
        <f t="shared" ca="1" si="805"/>
        <v>4501.0464806810514</v>
      </c>
      <c r="J2743" s="18">
        <f ca="1">SUM(INDIRECT(ADDRESS(ROW(F2743),COLUMN(F2743),4)):INDIRECT(ADDRESS(ROW(F2743)+N$5-1,COLUMN(F2743),4)))</f>
        <v>21200</v>
      </c>
      <c r="K2743" s="18">
        <f t="shared" ca="1" si="806"/>
        <v>16350</v>
      </c>
      <c r="L2743" s="18">
        <f t="shared" ca="1" si="816"/>
        <v>16350</v>
      </c>
      <c r="M2743" s="18">
        <f t="shared" ca="1" si="800"/>
        <v>0</v>
      </c>
      <c r="N2743" s="34">
        <f t="shared" ca="1" si="807"/>
        <v>16388.283796816762</v>
      </c>
      <c r="P2743" s="18">
        <f t="shared" ca="1" si="801"/>
        <v>501.04648068105126</v>
      </c>
      <c r="Q2743" s="47">
        <f ca="1">SUM(L$15:L2743)-SUM(M$15:M2743)</f>
        <v>16350</v>
      </c>
      <c r="R2743" s="47" t="str">
        <f t="shared" ca="1" si="802"/>
        <v>M2746</v>
      </c>
      <c r="S2743" s="40">
        <f t="shared" ca="1" si="808"/>
        <v>0</v>
      </c>
      <c r="T2743" s="46">
        <f t="shared" ca="1" si="809"/>
        <v>40</v>
      </c>
      <c r="X2743" s="74">
        <f t="shared" ca="1" si="810"/>
        <v>0.50104648068105129</v>
      </c>
      <c r="Y2743" s="75">
        <f t="shared" ca="1" si="811"/>
        <v>0.50104648068105129</v>
      </c>
      <c r="Z2743" s="74">
        <f t="shared" ca="1" si="812"/>
        <v>1.6504475287486648</v>
      </c>
      <c r="AA2743" s="76">
        <f t="shared" ca="1" si="813"/>
        <v>501.04648068105126</v>
      </c>
      <c r="AB2743" s="76">
        <f t="shared" ca="1" si="814"/>
        <v>1650.4475287486648</v>
      </c>
    </row>
    <row r="2744" spans="1:28" x14ac:dyDescent="0.25">
      <c r="A2744" s="2">
        <f t="shared" si="815"/>
        <v>30</v>
      </c>
      <c r="B2744" s="16">
        <f ca="1">VLOOKUP(A2744,PERIODS!$O$4:$P$33,2,FALSE)</f>
        <v>0.04</v>
      </c>
      <c r="C2744" s="15"/>
      <c r="D2744" s="18">
        <v>2730</v>
      </c>
      <c r="E2744" s="34">
        <f t="shared" ca="1" si="817"/>
        <v>16388.283796816762</v>
      </c>
      <c r="F2744" s="34">
        <f t="shared" ca="1" si="799"/>
        <v>4000</v>
      </c>
      <c r="G2744" s="69">
        <f t="shared" ca="1" si="803"/>
        <v>0</v>
      </c>
      <c r="H2744" s="34">
        <f t="shared" ca="1" si="804"/>
        <v>892.83968366823342</v>
      </c>
      <c r="I2744" s="34">
        <f t="shared" ca="1" si="805"/>
        <v>4892.8396836682332</v>
      </c>
      <c r="J2744" s="18">
        <f ca="1">SUM(INDIRECT(ADDRESS(ROW(F2744),COLUMN(F2744),4)):INDIRECT(ADDRESS(ROW(F2744)+N$5-1,COLUMN(F2744),4)))</f>
        <v>20500</v>
      </c>
      <c r="K2744" s="18">
        <f t="shared" ca="1" si="806"/>
        <v>16350</v>
      </c>
      <c r="L2744" s="18">
        <f t="shared" ca="1" si="816"/>
        <v>0</v>
      </c>
      <c r="M2744" s="18">
        <f t="shared" ca="1" si="800"/>
        <v>0</v>
      </c>
      <c r="N2744" s="34">
        <f t="shared" ca="1" si="807"/>
        <v>11495.444113148529</v>
      </c>
      <c r="P2744" s="18">
        <f t="shared" ca="1" si="801"/>
        <v>892.83968366823342</v>
      </c>
      <c r="Q2744" s="47">
        <f ca="1">SUM(L$15:L2744)-SUM(M$15:M2744)</f>
        <v>16350</v>
      </c>
      <c r="R2744" s="47" t="str">
        <f t="shared" ca="1" si="802"/>
        <v>M2747</v>
      </c>
      <c r="S2744" s="40">
        <f t="shared" ca="1" si="808"/>
        <v>0</v>
      </c>
      <c r="T2744" s="46">
        <f t="shared" ca="1" si="809"/>
        <v>85</v>
      </c>
      <c r="X2744" s="74">
        <f t="shared" ca="1" si="810"/>
        <v>0.89283968366823341</v>
      </c>
      <c r="Y2744" s="75">
        <f t="shared" ca="1" si="811"/>
        <v>0.89283968366823341</v>
      </c>
      <c r="Z2744" s="74">
        <f t="shared" ca="1" si="812"/>
        <v>2.4420544766941075</v>
      </c>
      <c r="AA2744" s="76">
        <f t="shared" ca="1" si="813"/>
        <v>892.83968366823342</v>
      </c>
      <c r="AB2744" s="76">
        <f t="shared" ca="1" si="814"/>
        <v>2442.0544766941075</v>
      </c>
    </row>
    <row r="2745" spans="1:28" x14ac:dyDescent="0.25">
      <c r="A2745" s="2">
        <f t="shared" si="815"/>
        <v>1</v>
      </c>
      <c r="B2745" s="16">
        <f ca="1">VLOOKUP(A2745,PERIODS!$O$4:$P$33,2,FALSE)</f>
        <v>2.4E-2</v>
      </c>
      <c r="C2745" s="15"/>
      <c r="D2745" s="18">
        <v>2731</v>
      </c>
      <c r="E2745" s="34">
        <f t="shared" ca="1" si="817"/>
        <v>11495.444113148529</v>
      </c>
      <c r="F2745" s="34">
        <f t="shared" ca="1" si="799"/>
        <v>2400</v>
      </c>
      <c r="G2745" s="69">
        <f t="shared" ca="1" si="803"/>
        <v>0</v>
      </c>
      <c r="H2745" s="34">
        <f t="shared" ca="1" si="804"/>
        <v>-747.96128640989195</v>
      </c>
      <c r="I2745" s="34">
        <f t="shared" ca="1" si="805"/>
        <v>1652.038713590108</v>
      </c>
      <c r="J2745" s="18">
        <f ca="1">SUM(INDIRECT(ADDRESS(ROW(F2745),COLUMN(F2745),4)):INDIRECT(ADDRESS(ROW(F2745)+N$5-1,COLUMN(F2745),4)))</f>
        <v>19800</v>
      </c>
      <c r="K2745" s="18">
        <f t="shared" ca="1" si="806"/>
        <v>16350</v>
      </c>
      <c r="L2745" s="18">
        <f t="shared" ca="1" si="816"/>
        <v>0</v>
      </c>
      <c r="M2745" s="18">
        <f t="shared" ca="1" si="800"/>
        <v>0</v>
      </c>
      <c r="N2745" s="34">
        <f t="shared" ca="1" si="807"/>
        <v>9843.4053995584218</v>
      </c>
      <c r="P2745" s="18">
        <f t="shared" ca="1" si="801"/>
        <v>747.96128640989195</v>
      </c>
      <c r="Q2745" s="47">
        <f ca="1">SUM(L$15:L2745)-SUM(M$15:M2745)</f>
        <v>16350</v>
      </c>
      <c r="R2745" s="47" t="str">
        <f t="shared" ca="1" si="802"/>
        <v>M2748</v>
      </c>
      <c r="S2745" s="40">
        <f t="shared" ca="1" si="808"/>
        <v>0</v>
      </c>
      <c r="T2745" s="46">
        <f t="shared" ca="1" si="809"/>
        <v>14</v>
      </c>
      <c r="X2745" s="74">
        <f t="shared" ca="1" si="810"/>
        <v>-0.7479612864098919</v>
      </c>
      <c r="Y2745" s="75">
        <f t="shared" ca="1" si="811"/>
        <v>-0.7479612864098919</v>
      </c>
      <c r="Z2745" s="74">
        <f t="shared" ca="1" si="812"/>
        <v>0.47333055518014255</v>
      </c>
      <c r="AA2745" s="76">
        <f t="shared" ca="1" si="813"/>
        <v>-747.96128640989195</v>
      </c>
      <c r="AB2745" s="76">
        <f t="shared" ca="1" si="814"/>
        <v>473.33055518014254</v>
      </c>
    </row>
    <row r="2746" spans="1:28" x14ac:dyDescent="0.25">
      <c r="A2746" s="2">
        <f t="shared" si="815"/>
        <v>2</v>
      </c>
      <c r="B2746" s="16">
        <f ca="1">VLOOKUP(A2746,PERIODS!$O$4:$P$33,2,FALSE)</f>
        <v>2.5000000000000001E-2</v>
      </c>
      <c r="C2746" s="15"/>
      <c r="D2746" s="18">
        <v>2732</v>
      </c>
      <c r="E2746" s="34">
        <f t="shared" ca="1" si="817"/>
        <v>9843.4053995584218</v>
      </c>
      <c r="F2746" s="34">
        <f t="shared" ca="1" si="799"/>
        <v>2500</v>
      </c>
      <c r="G2746" s="69">
        <f t="shared" ca="1" si="803"/>
        <v>0</v>
      </c>
      <c r="H2746" s="34">
        <f t="shared" ca="1" si="804"/>
        <v>-608.84714898373227</v>
      </c>
      <c r="I2746" s="34">
        <f t="shared" ca="1" si="805"/>
        <v>1891.1528510162677</v>
      </c>
      <c r="J2746" s="18">
        <f ca="1">SUM(INDIRECT(ADDRESS(ROW(F2746),COLUMN(F2746),4)):INDIRECT(ADDRESS(ROW(F2746)+N$5-1,COLUMN(F2746),4)))</f>
        <v>20700</v>
      </c>
      <c r="K2746" s="18">
        <f t="shared" ca="1" si="806"/>
        <v>0</v>
      </c>
      <c r="L2746" s="18">
        <f t="shared" ca="1" si="816"/>
        <v>0</v>
      </c>
      <c r="M2746" s="18">
        <f t="shared" ca="1" si="800"/>
        <v>16350</v>
      </c>
      <c r="N2746" s="34">
        <f t="shared" ca="1" si="807"/>
        <v>24302.252548542154</v>
      </c>
      <c r="P2746" s="18">
        <f t="shared" ca="1" si="801"/>
        <v>608.84714898373227</v>
      </c>
      <c r="Q2746" s="47">
        <f ca="1">SUM(L$15:L2746)-SUM(M$15:M2746)</f>
        <v>0</v>
      </c>
      <c r="R2746" s="47" t="str">
        <f t="shared" ca="1" si="802"/>
        <v>M2749</v>
      </c>
      <c r="S2746" s="40">
        <f t="shared" ca="1" si="808"/>
        <v>0</v>
      </c>
      <c r="T2746" s="46">
        <f t="shared" ca="1" si="809"/>
        <v>77</v>
      </c>
      <c r="X2746" s="74">
        <f t="shared" ca="1" si="810"/>
        <v>-0.60884714898373227</v>
      </c>
      <c r="Y2746" s="75">
        <f t="shared" ca="1" si="811"/>
        <v>-0.60884714898373227</v>
      </c>
      <c r="Z2746" s="74">
        <f t="shared" ca="1" si="812"/>
        <v>0.54397763288933521</v>
      </c>
      <c r="AA2746" s="76">
        <f t="shared" ca="1" si="813"/>
        <v>-608.84714898373227</v>
      </c>
      <c r="AB2746" s="76">
        <f t="shared" ca="1" si="814"/>
        <v>543.97763288933515</v>
      </c>
    </row>
    <row r="2747" spans="1:28" x14ac:dyDescent="0.25">
      <c r="A2747" s="2">
        <f t="shared" si="815"/>
        <v>3</v>
      </c>
      <c r="B2747" s="16">
        <f ca="1">VLOOKUP(A2747,PERIODS!$O$4:$P$33,2,FALSE)</f>
        <v>2.5000000000000001E-2</v>
      </c>
      <c r="C2747" s="15"/>
      <c r="D2747" s="18">
        <v>2733</v>
      </c>
      <c r="E2747" s="34">
        <f t="shared" ca="1" si="817"/>
        <v>24302.252548542154</v>
      </c>
      <c r="F2747" s="34">
        <f t="shared" ca="1" si="799"/>
        <v>2500</v>
      </c>
      <c r="G2747" s="69">
        <f t="shared" ca="1" si="803"/>
        <v>0</v>
      </c>
      <c r="H2747" s="34">
        <f t="shared" ca="1" si="804"/>
        <v>-843.21402045387379</v>
      </c>
      <c r="I2747" s="34">
        <f t="shared" ca="1" si="805"/>
        <v>1656.7859795461263</v>
      </c>
      <c r="J2747" s="18">
        <f ca="1">SUM(INDIRECT(ADDRESS(ROW(F2747),COLUMN(F2747),4)):INDIRECT(ADDRESS(ROW(F2747)+N$5-1,COLUMN(F2747),4)))</f>
        <v>21500</v>
      </c>
      <c r="K2747" s="18">
        <f t="shared" ca="1" si="806"/>
        <v>0</v>
      </c>
      <c r="L2747" s="18">
        <f t="shared" ca="1" si="816"/>
        <v>0</v>
      </c>
      <c r="M2747" s="18">
        <f t="shared" ca="1" si="800"/>
        <v>0</v>
      </c>
      <c r="N2747" s="34">
        <f t="shared" ca="1" si="807"/>
        <v>22645.466568996027</v>
      </c>
      <c r="P2747" s="18">
        <f t="shared" ca="1" si="801"/>
        <v>843.21402045387379</v>
      </c>
      <c r="Q2747" s="47">
        <f ca="1">SUM(L$15:L2747)-SUM(M$15:M2747)</f>
        <v>0</v>
      </c>
      <c r="R2747" s="47" t="str">
        <f t="shared" ca="1" si="802"/>
        <v>M2750</v>
      </c>
      <c r="S2747" s="40">
        <f t="shared" ca="1" si="808"/>
        <v>0</v>
      </c>
      <c r="T2747" s="46">
        <f t="shared" ca="1" si="809"/>
        <v>100</v>
      </c>
      <c r="X2747" s="74">
        <f t="shared" ca="1" si="810"/>
        <v>-0.84321402045387384</v>
      </c>
      <c r="Y2747" s="75">
        <f t="shared" ca="1" si="811"/>
        <v>-0.84321402045387384</v>
      </c>
      <c r="Z2747" s="74">
        <f t="shared" ca="1" si="812"/>
        <v>0.43032522435890225</v>
      </c>
      <c r="AA2747" s="76">
        <f t="shared" ca="1" si="813"/>
        <v>-843.21402045387379</v>
      </c>
      <c r="AB2747" s="76">
        <f t="shared" ca="1" si="814"/>
        <v>430.32522435890223</v>
      </c>
    </row>
    <row r="2748" spans="1:28" x14ac:dyDescent="0.25">
      <c r="A2748" s="2">
        <f t="shared" si="815"/>
        <v>4</v>
      </c>
      <c r="B2748" s="16">
        <f ca="1">VLOOKUP(A2748,PERIODS!$O$4:$P$33,2,FALSE)</f>
        <v>2.5000000000000001E-2</v>
      </c>
      <c r="C2748" s="15"/>
      <c r="D2748" s="18">
        <v>2734</v>
      </c>
      <c r="E2748" s="34">
        <f t="shared" ca="1" si="817"/>
        <v>22645.466568996027</v>
      </c>
      <c r="F2748" s="34">
        <f t="shared" ca="1" si="799"/>
        <v>2500</v>
      </c>
      <c r="G2748" s="69">
        <f t="shared" ca="1" si="803"/>
        <v>0</v>
      </c>
      <c r="H2748" s="34">
        <f t="shared" ca="1" si="804"/>
        <v>-1465.474000327863</v>
      </c>
      <c r="I2748" s="34">
        <f t="shared" ca="1" si="805"/>
        <v>1034.525999672137</v>
      </c>
      <c r="J2748" s="18">
        <f ca="1">SUM(INDIRECT(ADDRESS(ROW(F2748),COLUMN(F2748),4)):INDIRECT(ADDRESS(ROW(F2748)+N$5-1,COLUMN(F2748),4)))</f>
        <v>22300</v>
      </c>
      <c r="K2748" s="18">
        <f t="shared" ca="1" si="806"/>
        <v>0</v>
      </c>
      <c r="L2748" s="18">
        <f t="shared" ca="1" si="816"/>
        <v>0</v>
      </c>
      <c r="M2748" s="18">
        <f t="shared" ca="1" si="800"/>
        <v>0</v>
      </c>
      <c r="N2748" s="34">
        <f t="shared" ca="1" si="807"/>
        <v>21610.940569323891</v>
      </c>
      <c r="P2748" s="18">
        <f t="shared" ca="1" si="801"/>
        <v>1465.474000327863</v>
      </c>
      <c r="Q2748" s="47">
        <f ca="1">SUM(L$15:L2748)-SUM(M$15:M2748)</f>
        <v>0</v>
      </c>
      <c r="R2748" s="47" t="str">
        <f t="shared" ca="1" si="802"/>
        <v>M2751</v>
      </c>
      <c r="S2748" s="40">
        <f t="shared" ca="1" si="808"/>
        <v>0</v>
      </c>
      <c r="T2748" s="46">
        <f t="shared" ca="1" si="809"/>
        <v>93</v>
      </c>
      <c r="X2748" s="74">
        <f t="shared" ca="1" si="810"/>
        <v>-1.465474000327863</v>
      </c>
      <c r="Y2748" s="75">
        <f t="shared" ca="1" si="811"/>
        <v>-1.465474000327863</v>
      </c>
      <c r="Z2748" s="74">
        <f t="shared" ca="1" si="812"/>
        <v>0.23096848638838233</v>
      </c>
      <c r="AA2748" s="76">
        <f t="shared" ca="1" si="813"/>
        <v>-1465.474000327863</v>
      </c>
      <c r="AB2748" s="76">
        <f t="shared" ca="1" si="814"/>
        <v>230.96848638838233</v>
      </c>
    </row>
    <row r="2749" spans="1:28" x14ac:dyDescent="0.25">
      <c r="A2749" s="2">
        <f t="shared" si="815"/>
        <v>5</v>
      </c>
      <c r="B2749" s="16">
        <f ca="1">VLOOKUP(A2749,PERIODS!$O$4:$P$33,2,FALSE)</f>
        <v>3.3000000000000002E-2</v>
      </c>
      <c r="C2749" s="15"/>
      <c r="D2749" s="18">
        <v>2735</v>
      </c>
      <c r="E2749" s="34">
        <f t="shared" ca="1" si="817"/>
        <v>21610.940569323891</v>
      </c>
      <c r="F2749" s="34">
        <f t="shared" ca="1" si="799"/>
        <v>3300</v>
      </c>
      <c r="G2749" s="69">
        <f t="shared" ca="1" si="803"/>
        <v>0</v>
      </c>
      <c r="H2749" s="34">
        <f t="shared" ca="1" si="804"/>
        <v>-882.61911401615544</v>
      </c>
      <c r="I2749" s="34">
        <f t="shared" ca="1" si="805"/>
        <v>2417.3808859838446</v>
      </c>
      <c r="J2749" s="18">
        <f ca="1">SUM(INDIRECT(ADDRESS(ROW(F2749),COLUMN(F2749),4)):INDIRECT(ADDRESS(ROW(F2749)+N$5-1,COLUMN(F2749),4)))</f>
        <v>23100</v>
      </c>
      <c r="K2749" s="18">
        <f t="shared" ca="1" si="806"/>
        <v>16350</v>
      </c>
      <c r="L2749" s="18">
        <f t="shared" ca="1" si="816"/>
        <v>16350</v>
      </c>
      <c r="M2749" s="18">
        <f t="shared" ca="1" si="800"/>
        <v>0</v>
      </c>
      <c r="N2749" s="34">
        <f t="shared" ca="1" si="807"/>
        <v>19193.559683340049</v>
      </c>
      <c r="P2749" s="18">
        <f t="shared" ca="1" si="801"/>
        <v>882.61911401615544</v>
      </c>
      <c r="Q2749" s="47">
        <f ca="1">SUM(L$15:L2749)-SUM(M$15:M2749)</f>
        <v>16350</v>
      </c>
      <c r="R2749" s="47" t="str">
        <f t="shared" ca="1" si="802"/>
        <v>M2752</v>
      </c>
      <c r="S2749" s="40">
        <f t="shared" ca="1" si="808"/>
        <v>0</v>
      </c>
      <c r="T2749" s="46">
        <f t="shared" ca="1" si="809"/>
        <v>69</v>
      </c>
      <c r="X2749" s="74">
        <f t="shared" ca="1" si="810"/>
        <v>-0.88261911401615545</v>
      </c>
      <c r="Y2749" s="75">
        <f t="shared" ca="1" si="811"/>
        <v>-0.88261911401615545</v>
      </c>
      <c r="Z2749" s="74">
        <f t="shared" ca="1" si="812"/>
        <v>0.41369796935796105</v>
      </c>
      <c r="AA2749" s="76">
        <f t="shared" ca="1" si="813"/>
        <v>-882.61911401615544</v>
      </c>
      <c r="AB2749" s="76">
        <f t="shared" ca="1" si="814"/>
        <v>413.69796935796103</v>
      </c>
    </row>
    <row r="2750" spans="1:28" x14ac:dyDescent="0.25">
      <c r="A2750" s="2">
        <f t="shared" si="815"/>
        <v>6</v>
      </c>
      <c r="B2750" s="16">
        <f ca="1">VLOOKUP(A2750,PERIODS!$O$4:$P$33,2,FALSE)</f>
        <v>3.3000000000000002E-2</v>
      </c>
      <c r="C2750" s="15"/>
      <c r="D2750" s="18">
        <v>2736</v>
      </c>
      <c r="E2750" s="34">
        <f t="shared" ca="1" si="817"/>
        <v>19193.559683340049</v>
      </c>
      <c r="F2750" s="34">
        <f t="shared" ca="1" si="799"/>
        <v>3300</v>
      </c>
      <c r="G2750" s="69">
        <f t="shared" ca="1" si="803"/>
        <v>0</v>
      </c>
      <c r="H2750" s="34">
        <f t="shared" ca="1" si="804"/>
        <v>-12.713815289342115</v>
      </c>
      <c r="I2750" s="34">
        <f t="shared" ca="1" si="805"/>
        <v>3287.2861847106578</v>
      </c>
      <c r="J2750" s="18">
        <f ca="1">SUM(INDIRECT(ADDRESS(ROW(F2750),COLUMN(F2750),4)):INDIRECT(ADDRESS(ROW(F2750)+N$5-1,COLUMN(F2750),4)))</f>
        <v>23100</v>
      </c>
      <c r="K2750" s="18">
        <f t="shared" ca="1" si="806"/>
        <v>16350</v>
      </c>
      <c r="L2750" s="18">
        <f t="shared" ca="1" si="816"/>
        <v>0</v>
      </c>
      <c r="M2750" s="18">
        <f t="shared" ca="1" si="800"/>
        <v>0</v>
      </c>
      <c r="N2750" s="34">
        <f t="shared" ca="1" si="807"/>
        <v>15906.273498629391</v>
      </c>
      <c r="P2750" s="18">
        <f t="shared" ca="1" si="801"/>
        <v>12.713815289342115</v>
      </c>
      <c r="Q2750" s="47">
        <f ca="1">SUM(L$15:L2750)-SUM(M$15:M2750)</f>
        <v>16350</v>
      </c>
      <c r="R2750" s="47" t="str">
        <f t="shared" ca="1" si="802"/>
        <v>M2753</v>
      </c>
      <c r="S2750" s="40">
        <f t="shared" ca="1" si="808"/>
        <v>0</v>
      </c>
      <c r="T2750" s="46">
        <f t="shared" ca="1" si="809"/>
        <v>41</v>
      </c>
      <c r="X2750" s="74">
        <f t="shared" ca="1" si="810"/>
        <v>-1.2713815289342114E-2</v>
      </c>
      <c r="Y2750" s="75">
        <f t="shared" ca="1" si="811"/>
        <v>-1.2713815289342114E-2</v>
      </c>
      <c r="Z2750" s="74">
        <f t="shared" ca="1" si="812"/>
        <v>0.98736666383364846</v>
      </c>
      <c r="AA2750" s="76">
        <f t="shared" ca="1" si="813"/>
        <v>-12.713815289342115</v>
      </c>
      <c r="AB2750" s="76">
        <f t="shared" ca="1" si="814"/>
        <v>987.36666383364843</v>
      </c>
    </row>
    <row r="2751" spans="1:28" x14ac:dyDescent="0.25">
      <c r="A2751" s="2">
        <f t="shared" si="815"/>
        <v>7</v>
      </c>
      <c r="B2751" s="16">
        <f ca="1">VLOOKUP(A2751,PERIODS!$O$4:$P$33,2,FALSE)</f>
        <v>3.3000000000000002E-2</v>
      </c>
      <c r="C2751" s="15"/>
      <c r="D2751" s="18">
        <v>2737</v>
      </c>
      <c r="E2751" s="34">
        <f t="shared" ca="1" si="817"/>
        <v>15906.273498629391</v>
      </c>
      <c r="F2751" s="34">
        <f t="shared" ca="1" si="799"/>
        <v>3300</v>
      </c>
      <c r="G2751" s="69">
        <f t="shared" ca="1" si="803"/>
        <v>0</v>
      </c>
      <c r="H2751" s="34">
        <f t="shared" ca="1" si="804"/>
        <v>523.57218542457281</v>
      </c>
      <c r="I2751" s="34">
        <f t="shared" ca="1" si="805"/>
        <v>3823.572185424573</v>
      </c>
      <c r="J2751" s="18">
        <f ca="1">SUM(INDIRECT(ADDRESS(ROW(F2751),COLUMN(F2751),4)):INDIRECT(ADDRESS(ROW(F2751)+N$5-1,COLUMN(F2751),4)))</f>
        <v>23100</v>
      </c>
      <c r="K2751" s="18">
        <f t="shared" ca="1" si="806"/>
        <v>16350</v>
      </c>
      <c r="L2751" s="18">
        <f t="shared" ca="1" si="816"/>
        <v>0</v>
      </c>
      <c r="M2751" s="18">
        <f t="shared" ca="1" si="800"/>
        <v>0</v>
      </c>
      <c r="N2751" s="34">
        <f t="shared" ca="1" si="807"/>
        <v>12082.701313204818</v>
      </c>
      <c r="P2751" s="18">
        <f t="shared" ca="1" si="801"/>
        <v>523.57218542457281</v>
      </c>
      <c r="Q2751" s="47">
        <f ca="1">SUM(L$15:L2751)-SUM(M$15:M2751)</f>
        <v>16350</v>
      </c>
      <c r="R2751" s="47" t="str">
        <f t="shared" ca="1" si="802"/>
        <v>M2754</v>
      </c>
      <c r="S2751" s="40">
        <f t="shared" ca="1" si="808"/>
        <v>0</v>
      </c>
      <c r="T2751" s="46">
        <f t="shared" ca="1" si="809"/>
        <v>46</v>
      </c>
      <c r="X2751" s="74">
        <f t="shared" ca="1" si="810"/>
        <v>0.52357218542457284</v>
      </c>
      <c r="Y2751" s="75">
        <f t="shared" ca="1" si="811"/>
        <v>0.52357218542457284</v>
      </c>
      <c r="Z2751" s="74">
        <f t="shared" ca="1" si="812"/>
        <v>1.6880469089071417</v>
      </c>
      <c r="AA2751" s="76">
        <f t="shared" ca="1" si="813"/>
        <v>523.57218542457281</v>
      </c>
      <c r="AB2751" s="76">
        <f t="shared" ca="1" si="814"/>
        <v>1688.0469089071416</v>
      </c>
    </row>
    <row r="2752" spans="1:28" x14ac:dyDescent="0.25">
      <c r="A2752" s="2">
        <f t="shared" si="815"/>
        <v>8</v>
      </c>
      <c r="B2752" s="16">
        <f ca="1">VLOOKUP(A2752,PERIODS!$O$4:$P$33,2,FALSE)</f>
        <v>3.3000000000000002E-2</v>
      </c>
      <c r="C2752" s="15"/>
      <c r="D2752" s="18">
        <v>2738</v>
      </c>
      <c r="E2752" s="34">
        <f t="shared" ca="1" si="817"/>
        <v>12082.701313204818</v>
      </c>
      <c r="F2752" s="34">
        <f t="shared" ca="1" si="799"/>
        <v>3300</v>
      </c>
      <c r="G2752" s="69">
        <f t="shared" ca="1" si="803"/>
        <v>0</v>
      </c>
      <c r="H2752" s="34">
        <f t="shared" ca="1" si="804"/>
        <v>-42.722530320926452</v>
      </c>
      <c r="I2752" s="34">
        <f t="shared" ca="1" si="805"/>
        <v>3257.2774696790734</v>
      </c>
      <c r="J2752" s="18">
        <f ca="1">SUM(INDIRECT(ADDRESS(ROW(F2752),COLUMN(F2752),4)):INDIRECT(ADDRESS(ROW(F2752)+N$5-1,COLUMN(F2752),4)))</f>
        <v>23100</v>
      </c>
      <c r="K2752" s="18">
        <f t="shared" ca="1" si="806"/>
        <v>0</v>
      </c>
      <c r="L2752" s="18">
        <f t="shared" ca="1" si="816"/>
        <v>0</v>
      </c>
      <c r="M2752" s="18">
        <f t="shared" ca="1" si="800"/>
        <v>16350</v>
      </c>
      <c r="N2752" s="34">
        <f t="shared" ca="1" si="807"/>
        <v>25175.423843525743</v>
      </c>
      <c r="P2752" s="18">
        <f t="shared" ca="1" si="801"/>
        <v>42.722530320926452</v>
      </c>
      <c r="Q2752" s="47">
        <f ca="1">SUM(L$15:L2752)-SUM(M$15:M2752)</f>
        <v>0</v>
      </c>
      <c r="R2752" s="47" t="str">
        <f t="shared" ca="1" si="802"/>
        <v>M2755</v>
      </c>
      <c r="S2752" s="40">
        <f t="shared" ca="1" si="808"/>
        <v>0</v>
      </c>
      <c r="T2752" s="46">
        <f t="shared" ca="1" si="809"/>
        <v>1</v>
      </c>
      <c r="X2752" s="74">
        <f t="shared" ca="1" si="810"/>
        <v>-4.2722530320926454E-2</v>
      </c>
      <c r="Y2752" s="75">
        <f t="shared" ca="1" si="811"/>
        <v>-4.2722530320926454E-2</v>
      </c>
      <c r="Z2752" s="74">
        <f t="shared" ca="1" si="812"/>
        <v>0.95817721831094671</v>
      </c>
      <c r="AA2752" s="76">
        <f t="shared" ca="1" si="813"/>
        <v>-42.722530320926452</v>
      </c>
      <c r="AB2752" s="76">
        <f t="shared" ca="1" si="814"/>
        <v>958.17721831094673</v>
      </c>
    </row>
    <row r="2753" spans="1:28" x14ac:dyDescent="0.25">
      <c r="A2753" s="2">
        <f t="shared" si="815"/>
        <v>9</v>
      </c>
      <c r="B2753" s="16">
        <f ca="1">VLOOKUP(A2753,PERIODS!$O$4:$P$33,2,FALSE)</f>
        <v>3.3000000000000002E-2</v>
      </c>
      <c r="C2753" s="15"/>
      <c r="D2753" s="18">
        <v>2739</v>
      </c>
      <c r="E2753" s="34">
        <f t="shared" ca="1" si="817"/>
        <v>25175.423843525743</v>
      </c>
      <c r="F2753" s="34">
        <f t="shared" ca="1" si="799"/>
        <v>3300</v>
      </c>
      <c r="G2753" s="69">
        <f t="shared" ca="1" si="803"/>
        <v>0</v>
      </c>
      <c r="H2753" s="34">
        <f t="shared" ca="1" si="804"/>
        <v>-1028.0281995211672</v>
      </c>
      <c r="I2753" s="34">
        <f t="shared" ca="1" si="805"/>
        <v>2271.9718004788328</v>
      </c>
      <c r="J2753" s="18">
        <f ca="1">SUM(INDIRECT(ADDRESS(ROW(F2753),COLUMN(F2753),4)):INDIRECT(ADDRESS(ROW(F2753)+N$5-1,COLUMN(F2753),4)))</f>
        <v>23100</v>
      </c>
      <c r="K2753" s="18">
        <f t="shared" ca="1" si="806"/>
        <v>0</v>
      </c>
      <c r="L2753" s="18">
        <f t="shared" ca="1" si="816"/>
        <v>0</v>
      </c>
      <c r="M2753" s="18">
        <f t="shared" ca="1" si="800"/>
        <v>0</v>
      </c>
      <c r="N2753" s="34">
        <f t="shared" ca="1" si="807"/>
        <v>22903.452043046909</v>
      </c>
      <c r="P2753" s="18">
        <f t="shared" ca="1" si="801"/>
        <v>1028.0281995211672</v>
      </c>
      <c r="Q2753" s="47">
        <f ca="1">SUM(L$15:L2753)-SUM(M$15:M2753)</f>
        <v>0</v>
      </c>
      <c r="R2753" s="47" t="str">
        <f t="shared" ca="1" si="802"/>
        <v>M2756</v>
      </c>
      <c r="S2753" s="40">
        <f t="shared" ca="1" si="808"/>
        <v>0</v>
      </c>
      <c r="T2753" s="46">
        <f t="shared" ca="1" si="809"/>
        <v>76</v>
      </c>
      <c r="X2753" s="74">
        <f t="shared" ca="1" si="810"/>
        <v>-1.0280281995211671</v>
      </c>
      <c r="Y2753" s="75">
        <f t="shared" ca="1" si="811"/>
        <v>-1.0280281995211671</v>
      </c>
      <c r="Z2753" s="74">
        <f t="shared" ca="1" si="812"/>
        <v>0.35771160154234499</v>
      </c>
      <c r="AA2753" s="76">
        <f t="shared" ca="1" si="813"/>
        <v>-1028.0281995211672</v>
      </c>
      <c r="AB2753" s="76">
        <f t="shared" ca="1" si="814"/>
        <v>357.71160154234497</v>
      </c>
    </row>
    <row r="2754" spans="1:28" x14ac:dyDescent="0.25">
      <c r="A2754" s="2">
        <f t="shared" si="815"/>
        <v>10</v>
      </c>
      <c r="B2754" s="16">
        <f ca="1">VLOOKUP(A2754,PERIODS!$O$4:$P$33,2,FALSE)</f>
        <v>3.3000000000000002E-2</v>
      </c>
      <c r="C2754" s="15"/>
      <c r="D2754" s="18">
        <v>2740</v>
      </c>
      <c r="E2754" s="34">
        <f t="shared" ca="1" si="817"/>
        <v>22903.452043046909</v>
      </c>
      <c r="F2754" s="34">
        <f t="shared" ca="1" si="799"/>
        <v>3300</v>
      </c>
      <c r="G2754" s="69">
        <f t="shared" ca="1" si="803"/>
        <v>0</v>
      </c>
      <c r="H2754" s="34">
        <f t="shared" ca="1" si="804"/>
        <v>289.40910597253219</v>
      </c>
      <c r="I2754" s="34">
        <f t="shared" ca="1" si="805"/>
        <v>3589.4091059725324</v>
      </c>
      <c r="J2754" s="18">
        <f ca="1">SUM(INDIRECT(ADDRESS(ROW(F2754),COLUMN(F2754),4)):INDIRECT(ADDRESS(ROW(F2754)+N$5-1,COLUMN(F2754),4)))</f>
        <v>23100</v>
      </c>
      <c r="K2754" s="18">
        <f t="shared" ca="1" si="806"/>
        <v>16350</v>
      </c>
      <c r="L2754" s="18">
        <f t="shared" ca="1" si="816"/>
        <v>16350</v>
      </c>
      <c r="M2754" s="18">
        <f t="shared" ca="1" si="800"/>
        <v>0</v>
      </c>
      <c r="N2754" s="34">
        <f t="shared" ca="1" si="807"/>
        <v>19314.042937074377</v>
      </c>
      <c r="P2754" s="18">
        <f t="shared" ca="1" si="801"/>
        <v>289.40910597253219</v>
      </c>
      <c r="Q2754" s="47">
        <f ca="1">SUM(L$15:L2754)-SUM(M$15:M2754)</f>
        <v>16350</v>
      </c>
      <c r="R2754" s="47" t="str">
        <f t="shared" ca="1" si="802"/>
        <v>M2757</v>
      </c>
      <c r="S2754" s="40">
        <f t="shared" ca="1" si="808"/>
        <v>0</v>
      </c>
      <c r="T2754" s="46">
        <f t="shared" ca="1" si="809"/>
        <v>52</v>
      </c>
      <c r="X2754" s="74">
        <f t="shared" ca="1" si="810"/>
        <v>0.28940910597253217</v>
      </c>
      <c r="Y2754" s="75">
        <f t="shared" ca="1" si="811"/>
        <v>0.28940910597253217</v>
      </c>
      <c r="Z2754" s="74">
        <f t="shared" ca="1" si="812"/>
        <v>1.335638034269379</v>
      </c>
      <c r="AA2754" s="76">
        <f t="shared" ca="1" si="813"/>
        <v>289.40910597253219</v>
      </c>
      <c r="AB2754" s="76">
        <f t="shared" ca="1" si="814"/>
        <v>1335.638034269379</v>
      </c>
    </row>
    <row r="2755" spans="1:28" x14ac:dyDescent="0.25">
      <c r="A2755" s="2">
        <f t="shared" si="815"/>
        <v>11</v>
      </c>
      <c r="B2755" s="16">
        <f ca="1">VLOOKUP(A2755,PERIODS!$O$4:$P$33,2,FALSE)</f>
        <v>3.3000000000000002E-2</v>
      </c>
      <c r="C2755" s="15"/>
      <c r="D2755" s="18">
        <v>2741</v>
      </c>
      <c r="E2755" s="34">
        <f t="shared" ca="1" si="817"/>
        <v>19314.042937074377</v>
      </c>
      <c r="F2755" s="34">
        <f t="shared" ca="1" si="799"/>
        <v>3300</v>
      </c>
      <c r="G2755" s="69">
        <f t="shared" ca="1" si="803"/>
        <v>0</v>
      </c>
      <c r="H2755" s="34">
        <f t="shared" ca="1" si="804"/>
        <v>-1237.7287186465994</v>
      </c>
      <c r="I2755" s="34">
        <f t="shared" ca="1" si="805"/>
        <v>2062.2712813534008</v>
      </c>
      <c r="J2755" s="18">
        <f ca="1">SUM(INDIRECT(ADDRESS(ROW(F2755),COLUMN(F2755),4)):INDIRECT(ADDRESS(ROW(F2755)+N$5-1,COLUMN(F2755),4)))</f>
        <v>23300</v>
      </c>
      <c r="K2755" s="18">
        <f t="shared" ca="1" si="806"/>
        <v>16350</v>
      </c>
      <c r="L2755" s="18">
        <f t="shared" ca="1" si="816"/>
        <v>0</v>
      </c>
      <c r="M2755" s="18">
        <f t="shared" ca="1" si="800"/>
        <v>0</v>
      </c>
      <c r="N2755" s="34">
        <f t="shared" ca="1" si="807"/>
        <v>17251.771655720975</v>
      </c>
      <c r="P2755" s="18">
        <f t="shared" ca="1" si="801"/>
        <v>1237.7287186465994</v>
      </c>
      <c r="Q2755" s="47">
        <f ca="1">SUM(L$15:L2755)-SUM(M$15:M2755)</f>
        <v>16350</v>
      </c>
      <c r="R2755" s="47" t="str">
        <f t="shared" ca="1" si="802"/>
        <v>M2758</v>
      </c>
      <c r="S2755" s="40">
        <f t="shared" ca="1" si="808"/>
        <v>0</v>
      </c>
      <c r="T2755" s="46">
        <f t="shared" ca="1" si="809"/>
        <v>22</v>
      </c>
      <c r="X2755" s="74">
        <f t="shared" ca="1" si="810"/>
        <v>-1.2377287186465995</v>
      </c>
      <c r="Y2755" s="75">
        <f t="shared" ca="1" si="811"/>
        <v>-1.2377287186465995</v>
      </c>
      <c r="Z2755" s="74">
        <f t="shared" ca="1" si="812"/>
        <v>0.29004223790858918</v>
      </c>
      <c r="AA2755" s="76">
        <f t="shared" ca="1" si="813"/>
        <v>-1237.7287186465994</v>
      </c>
      <c r="AB2755" s="76">
        <f t="shared" ca="1" si="814"/>
        <v>290.04223790858919</v>
      </c>
    </row>
    <row r="2756" spans="1:28" x14ac:dyDescent="0.25">
      <c r="A2756" s="2">
        <f t="shared" si="815"/>
        <v>12</v>
      </c>
      <c r="B2756" s="16">
        <f ca="1">VLOOKUP(A2756,PERIODS!$O$4:$P$33,2,FALSE)</f>
        <v>3.3000000000000002E-2</v>
      </c>
      <c r="C2756" s="15"/>
      <c r="D2756" s="18">
        <v>2742</v>
      </c>
      <c r="E2756" s="34">
        <f t="shared" ca="1" si="817"/>
        <v>17251.771655720975</v>
      </c>
      <c r="F2756" s="34">
        <f t="shared" ca="1" si="799"/>
        <v>3300</v>
      </c>
      <c r="G2756" s="69">
        <f t="shared" ca="1" si="803"/>
        <v>0</v>
      </c>
      <c r="H2756" s="34">
        <f t="shared" ca="1" si="804"/>
        <v>888.37367570853758</v>
      </c>
      <c r="I2756" s="34">
        <f t="shared" ca="1" si="805"/>
        <v>4188.3736757085371</v>
      </c>
      <c r="J2756" s="18">
        <f ca="1">SUM(INDIRECT(ADDRESS(ROW(F2756),COLUMN(F2756),4)):INDIRECT(ADDRESS(ROW(F2756)+N$5-1,COLUMN(F2756),4)))</f>
        <v>23500</v>
      </c>
      <c r="K2756" s="18">
        <f t="shared" ca="1" si="806"/>
        <v>16350</v>
      </c>
      <c r="L2756" s="18">
        <f t="shared" ca="1" si="816"/>
        <v>0</v>
      </c>
      <c r="M2756" s="18">
        <f t="shared" ca="1" si="800"/>
        <v>0</v>
      </c>
      <c r="N2756" s="34">
        <f t="shared" ca="1" si="807"/>
        <v>13063.397980012438</v>
      </c>
      <c r="P2756" s="18">
        <f t="shared" ca="1" si="801"/>
        <v>888.37367570853758</v>
      </c>
      <c r="Q2756" s="47">
        <f ca="1">SUM(L$15:L2756)-SUM(M$15:M2756)</f>
        <v>16350</v>
      </c>
      <c r="R2756" s="47" t="str">
        <f t="shared" ca="1" si="802"/>
        <v>M2759</v>
      </c>
      <c r="S2756" s="40">
        <f t="shared" ca="1" si="808"/>
        <v>0</v>
      </c>
      <c r="T2756" s="46">
        <f t="shared" ca="1" si="809"/>
        <v>95</v>
      </c>
      <c r="X2756" s="74">
        <f t="shared" ca="1" si="810"/>
        <v>0.88837367570853754</v>
      </c>
      <c r="Y2756" s="75">
        <f t="shared" ca="1" si="811"/>
        <v>0.88837367570853754</v>
      </c>
      <c r="Z2756" s="74">
        <f t="shared" ca="1" si="812"/>
        <v>2.4311725594146276</v>
      </c>
      <c r="AA2756" s="76">
        <f t="shared" ca="1" si="813"/>
        <v>888.37367570853758</v>
      </c>
      <c r="AB2756" s="76">
        <f t="shared" ca="1" si="814"/>
        <v>2431.1725594146278</v>
      </c>
    </row>
    <row r="2757" spans="1:28" x14ac:dyDescent="0.25">
      <c r="A2757" s="2">
        <f t="shared" si="815"/>
        <v>13</v>
      </c>
      <c r="B2757" s="16">
        <f ca="1">VLOOKUP(A2757,PERIODS!$O$4:$P$33,2,FALSE)</f>
        <v>3.3000000000000002E-2</v>
      </c>
      <c r="C2757" s="15"/>
      <c r="D2757" s="18">
        <v>2743</v>
      </c>
      <c r="E2757" s="34">
        <f t="shared" ca="1" si="817"/>
        <v>13063.397980012438</v>
      </c>
      <c r="F2757" s="34">
        <f t="shared" ca="1" si="799"/>
        <v>3300</v>
      </c>
      <c r="G2757" s="69">
        <f t="shared" ca="1" si="803"/>
        <v>0</v>
      </c>
      <c r="H2757" s="34">
        <f t="shared" ca="1" si="804"/>
        <v>1389.1520506318061</v>
      </c>
      <c r="I2757" s="34">
        <f t="shared" ca="1" si="805"/>
        <v>4689.1520506318066</v>
      </c>
      <c r="J2757" s="18">
        <f ca="1">SUM(INDIRECT(ADDRESS(ROW(F2757),COLUMN(F2757),4)):INDIRECT(ADDRESS(ROW(F2757)+N$5-1,COLUMN(F2757),4)))</f>
        <v>23700</v>
      </c>
      <c r="K2757" s="18">
        <f t="shared" ca="1" si="806"/>
        <v>0</v>
      </c>
      <c r="L2757" s="18">
        <f t="shared" ca="1" si="816"/>
        <v>0</v>
      </c>
      <c r="M2757" s="18">
        <f t="shared" ca="1" si="800"/>
        <v>16350</v>
      </c>
      <c r="N2757" s="34">
        <f t="shared" ca="1" si="807"/>
        <v>24724.245929380631</v>
      </c>
      <c r="P2757" s="18">
        <f t="shared" ca="1" si="801"/>
        <v>1389.1520506318061</v>
      </c>
      <c r="Q2757" s="47">
        <f ca="1">SUM(L$15:L2757)-SUM(M$15:M2757)</f>
        <v>0</v>
      </c>
      <c r="R2757" s="47" t="str">
        <f t="shared" ca="1" si="802"/>
        <v>M2760</v>
      </c>
      <c r="S2757" s="40">
        <f t="shared" ca="1" si="808"/>
        <v>0</v>
      </c>
      <c r="T2757" s="46">
        <f t="shared" ca="1" si="809"/>
        <v>53</v>
      </c>
      <c r="X2757" s="74">
        <f t="shared" ca="1" si="810"/>
        <v>1.389152050631806</v>
      </c>
      <c r="Y2757" s="75">
        <f t="shared" ca="1" si="811"/>
        <v>1.389152050631806</v>
      </c>
      <c r="Z2757" s="74">
        <f t="shared" ca="1" si="812"/>
        <v>4.0114471063954795</v>
      </c>
      <c r="AA2757" s="76">
        <f t="shared" ca="1" si="813"/>
        <v>1389.1520506318061</v>
      </c>
      <c r="AB2757" s="76">
        <f t="shared" ca="1" si="814"/>
        <v>4011.4471063954798</v>
      </c>
    </row>
    <row r="2758" spans="1:28" x14ac:dyDescent="0.25">
      <c r="A2758" s="2">
        <f t="shared" si="815"/>
        <v>14</v>
      </c>
      <c r="B2758" s="16">
        <f ca="1">VLOOKUP(A2758,PERIODS!$O$4:$P$33,2,FALSE)</f>
        <v>3.3000000000000002E-2</v>
      </c>
      <c r="C2758" s="15"/>
      <c r="D2758" s="18">
        <v>2744</v>
      </c>
      <c r="E2758" s="34">
        <f t="shared" ca="1" si="817"/>
        <v>24724.245929380631</v>
      </c>
      <c r="F2758" s="34">
        <f t="shared" ca="1" si="799"/>
        <v>3300</v>
      </c>
      <c r="G2758" s="69">
        <f t="shared" ca="1" si="803"/>
        <v>0</v>
      </c>
      <c r="H2758" s="34">
        <f t="shared" ca="1" si="804"/>
        <v>-886.40308446919755</v>
      </c>
      <c r="I2758" s="34">
        <f t="shared" ca="1" si="805"/>
        <v>2413.5969155308026</v>
      </c>
      <c r="J2758" s="18">
        <f ca="1">SUM(INDIRECT(ADDRESS(ROW(F2758),COLUMN(F2758),4)):INDIRECT(ADDRESS(ROW(F2758)+N$5-1,COLUMN(F2758),4)))</f>
        <v>23900</v>
      </c>
      <c r="K2758" s="18">
        <f t="shared" ca="1" si="806"/>
        <v>0</v>
      </c>
      <c r="L2758" s="18">
        <f t="shared" ca="1" si="816"/>
        <v>0</v>
      </c>
      <c r="M2758" s="18">
        <f t="shared" ca="1" si="800"/>
        <v>0</v>
      </c>
      <c r="N2758" s="34">
        <f t="shared" ca="1" si="807"/>
        <v>22310.64901384983</v>
      </c>
      <c r="P2758" s="18">
        <f t="shared" ca="1" si="801"/>
        <v>886.40308446919755</v>
      </c>
      <c r="Q2758" s="47">
        <f ca="1">SUM(L$15:L2758)-SUM(M$15:M2758)</f>
        <v>0</v>
      </c>
      <c r="R2758" s="47" t="str">
        <f t="shared" ca="1" si="802"/>
        <v>M2761</v>
      </c>
      <c r="S2758" s="40">
        <f t="shared" ca="1" si="808"/>
        <v>0</v>
      </c>
      <c r="T2758" s="46">
        <f t="shared" ca="1" si="809"/>
        <v>15</v>
      </c>
      <c r="X2758" s="74">
        <f t="shared" ca="1" si="810"/>
        <v>-0.88640308446919758</v>
      </c>
      <c r="Y2758" s="75">
        <f t="shared" ca="1" si="811"/>
        <v>-0.88640308446919758</v>
      </c>
      <c r="Z2758" s="74">
        <f t="shared" ca="1" si="812"/>
        <v>0.41213550648643138</v>
      </c>
      <c r="AA2758" s="76">
        <f t="shared" ca="1" si="813"/>
        <v>-886.40308446919755</v>
      </c>
      <c r="AB2758" s="76">
        <f t="shared" ca="1" si="814"/>
        <v>412.13550648643138</v>
      </c>
    </row>
    <row r="2759" spans="1:28" x14ac:dyDescent="0.25">
      <c r="A2759" s="2">
        <f t="shared" si="815"/>
        <v>15</v>
      </c>
      <c r="B2759" s="16">
        <f ca="1">VLOOKUP(A2759,PERIODS!$O$4:$P$33,2,FALSE)</f>
        <v>3.3000000000000002E-2</v>
      </c>
      <c r="C2759" s="15"/>
      <c r="D2759" s="18">
        <v>2745</v>
      </c>
      <c r="E2759" s="34">
        <f t="shared" ca="1" si="817"/>
        <v>22310.64901384983</v>
      </c>
      <c r="F2759" s="34">
        <f t="shared" ca="1" si="799"/>
        <v>3300</v>
      </c>
      <c r="G2759" s="69">
        <f t="shared" ca="1" si="803"/>
        <v>0</v>
      </c>
      <c r="H2759" s="34">
        <f t="shared" ca="1" si="804"/>
        <v>1415.0792008929523</v>
      </c>
      <c r="I2759" s="34">
        <f t="shared" ca="1" si="805"/>
        <v>4715.079200892952</v>
      </c>
      <c r="J2759" s="18">
        <f ca="1">SUM(INDIRECT(ADDRESS(ROW(F2759),COLUMN(F2759),4)):INDIRECT(ADDRESS(ROW(F2759)+N$5-1,COLUMN(F2759),4)))</f>
        <v>24100</v>
      </c>
      <c r="K2759" s="18">
        <f t="shared" ca="1" si="806"/>
        <v>16350</v>
      </c>
      <c r="L2759" s="18">
        <f t="shared" ca="1" si="816"/>
        <v>16350</v>
      </c>
      <c r="M2759" s="18">
        <f t="shared" ca="1" si="800"/>
        <v>0</v>
      </c>
      <c r="N2759" s="34">
        <f t="shared" ca="1" si="807"/>
        <v>17595.569812956877</v>
      </c>
      <c r="P2759" s="18">
        <f t="shared" ca="1" si="801"/>
        <v>1415.0792008929523</v>
      </c>
      <c r="Q2759" s="47">
        <f ca="1">SUM(L$15:L2759)-SUM(M$15:M2759)</f>
        <v>16350</v>
      </c>
      <c r="R2759" s="47" t="str">
        <f t="shared" ca="1" si="802"/>
        <v>M2762</v>
      </c>
      <c r="S2759" s="40">
        <f t="shared" ca="1" si="808"/>
        <v>0</v>
      </c>
      <c r="T2759" s="46">
        <f t="shared" ca="1" si="809"/>
        <v>86</v>
      </c>
      <c r="X2759" s="74">
        <f t="shared" ca="1" si="810"/>
        <v>1.4150792008929522</v>
      </c>
      <c r="Y2759" s="75">
        <f t="shared" ca="1" si="811"/>
        <v>1.4150792008929522</v>
      </c>
      <c r="Z2759" s="74">
        <f t="shared" ca="1" si="812"/>
        <v>4.116812508288441</v>
      </c>
      <c r="AA2759" s="76">
        <f t="shared" ca="1" si="813"/>
        <v>1415.0792008929523</v>
      </c>
      <c r="AB2759" s="76">
        <f t="shared" ca="1" si="814"/>
        <v>4116.8125082884408</v>
      </c>
    </row>
    <row r="2760" spans="1:28" x14ac:dyDescent="0.25">
      <c r="A2760" s="2">
        <f t="shared" si="815"/>
        <v>16</v>
      </c>
      <c r="B2760" s="16">
        <f ca="1">VLOOKUP(A2760,PERIODS!$O$4:$P$33,2,FALSE)</f>
        <v>3.3000000000000002E-2</v>
      </c>
      <c r="C2760" s="15"/>
      <c r="D2760" s="18">
        <v>2746</v>
      </c>
      <c r="E2760" s="34">
        <f t="shared" ca="1" si="817"/>
        <v>17595.569812956877</v>
      </c>
      <c r="F2760" s="34">
        <f t="shared" ca="1" si="799"/>
        <v>3300</v>
      </c>
      <c r="G2760" s="69">
        <f t="shared" ca="1" si="803"/>
        <v>0</v>
      </c>
      <c r="H2760" s="34">
        <f t="shared" ca="1" si="804"/>
        <v>884.34109748661922</v>
      </c>
      <c r="I2760" s="34">
        <f t="shared" ca="1" si="805"/>
        <v>4184.3410974866192</v>
      </c>
      <c r="J2760" s="18">
        <f ca="1">SUM(INDIRECT(ADDRESS(ROW(F2760),COLUMN(F2760),4)):INDIRECT(ADDRESS(ROW(F2760)+N$5-1,COLUMN(F2760),4)))</f>
        <v>24300</v>
      </c>
      <c r="K2760" s="18">
        <f t="shared" ca="1" si="806"/>
        <v>16350</v>
      </c>
      <c r="L2760" s="18">
        <f t="shared" ca="1" si="816"/>
        <v>0</v>
      </c>
      <c r="M2760" s="18">
        <f t="shared" ca="1" si="800"/>
        <v>0</v>
      </c>
      <c r="N2760" s="34">
        <f t="shared" ca="1" si="807"/>
        <v>13411.228715470257</v>
      </c>
      <c r="P2760" s="18">
        <f t="shared" ca="1" si="801"/>
        <v>884.34109748661922</v>
      </c>
      <c r="Q2760" s="47">
        <f ca="1">SUM(L$15:L2760)-SUM(M$15:M2760)</f>
        <v>16350</v>
      </c>
      <c r="R2760" s="47" t="str">
        <f t="shared" ca="1" si="802"/>
        <v>M2763</v>
      </c>
      <c r="S2760" s="40">
        <f t="shared" ca="1" si="808"/>
        <v>0</v>
      </c>
      <c r="T2760" s="46">
        <f t="shared" ca="1" si="809"/>
        <v>41</v>
      </c>
      <c r="X2760" s="74">
        <f t="shared" ca="1" si="810"/>
        <v>0.88434109748661927</v>
      </c>
      <c r="Y2760" s="75">
        <f t="shared" ca="1" si="811"/>
        <v>0.88434109748661927</v>
      </c>
      <c r="Z2760" s="74">
        <f t="shared" ca="1" si="812"/>
        <v>2.421388406837008</v>
      </c>
      <c r="AA2760" s="76">
        <f t="shared" ca="1" si="813"/>
        <v>884.34109748661922</v>
      </c>
      <c r="AB2760" s="76">
        <f t="shared" ca="1" si="814"/>
        <v>2421.388406837008</v>
      </c>
    </row>
    <row r="2761" spans="1:28" x14ac:dyDescent="0.25">
      <c r="A2761" s="2">
        <f t="shared" si="815"/>
        <v>17</v>
      </c>
      <c r="B2761" s="16">
        <f ca="1">VLOOKUP(A2761,PERIODS!$O$4:$P$33,2,FALSE)</f>
        <v>3.5000000000000003E-2</v>
      </c>
      <c r="C2761" s="15"/>
      <c r="D2761" s="18">
        <v>2747</v>
      </c>
      <c r="E2761" s="34">
        <f t="shared" ca="1" si="817"/>
        <v>13411.228715470257</v>
      </c>
      <c r="F2761" s="34">
        <f t="shared" ca="1" si="799"/>
        <v>3500.0000000000005</v>
      </c>
      <c r="G2761" s="69">
        <f t="shared" ca="1" si="803"/>
        <v>0</v>
      </c>
      <c r="H2761" s="34">
        <f t="shared" ca="1" si="804"/>
        <v>-966.21887951805127</v>
      </c>
      <c r="I2761" s="34">
        <f t="shared" ca="1" si="805"/>
        <v>2533.7811204819491</v>
      </c>
      <c r="J2761" s="18">
        <f ca="1">SUM(INDIRECT(ADDRESS(ROW(F2761),COLUMN(F2761),4)):INDIRECT(ADDRESS(ROW(F2761)+N$5-1,COLUMN(F2761),4)))</f>
        <v>24500.000000000004</v>
      </c>
      <c r="K2761" s="18">
        <f t="shared" ca="1" si="806"/>
        <v>16350</v>
      </c>
      <c r="L2761" s="18">
        <f t="shared" ca="1" si="816"/>
        <v>0</v>
      </c>
      <c r="M2761" s="18">
        <f t="shared" ca="1" si="800"/>
        <v>0</v>
      </c>
      <c r="N2761" s="34">
        <f t="shared" ca="1" si="807"/>
        <v>10877.447594988309</v>
      </c>
      <c r="P2761" s="18">
        <f t="shared" ca="1" si="801"/>
        <v>966.21887951805127</v>
      </c>
      <c r="Q2761" s="47">
        <f ca="1">SUM(L$15:L2761)-SUM(M$15:M2761)</f>
        <v>16350</v>
      </c>
      <c r="R2761" s="47" t="str">
        <f t="shared" ca="1" si="802"/>
        <v>M2764</v>
      </c>
      <c r="S2761" s="40">
        <f t="shared" ca="1" si="808"/>
        <v>0</v>
      </c>
      <c r="T2761" s="46">
        <f t="shared" ca="1" si="809"/>
        <v>50</v>
      </c>
      <c r="X2761" s="74">
        <f t="shared" ca="1" si="810"/>
        <v>-0.9662188795180513</v>
      </c>
      <c r="Y2761" s="75">
        <f t="shared" ca="1" si="811"/>
        <v>-0.9662188795180513</v>
      </c>
      <c r="Z2761" s="74">
        <f t="shared" ca="1" si="812"/>
        <v>0.38051911001264144</v>
      </c>
      <c r="AA2761" s="76">
        <f t="shared" ca="1" si="813"/>
        <v>-966.21887951805127</v>
      </c>
      <c r="AB2761" s="76">
        <f t="shared" ca="1" si="814"/>
        <v>380.51911001264142</v>
      </c>
    </row>
    <row r="2762" spans="1:28" x14ac:dyDescent="0.25">
      <c r="A2762" s="2">
        <f t="shared" si="815"/>
        <v>18</v>
      </c>
      <c r="B2762" s="16">
        <f ca="1">VLOOKUP(A2762,PERIODS!$O$4:$P$33,2,FALSE)</f>
        <v>3.5000000000000003E-2</v>
      </c>
      <c r="C2762" s="15"/>
      <c r="D2762" s="18">
        <v>2748</v>
      </c>
      <c r="E2762" s="34">
        <f t="shared" ca="1" si="817"/>
        <v>10877.447594988309</v>
      </c>
      <c r="F2762" s="34">
        <f t="shared" ca="1" si="799"/>
        <v>3500.0000000000005</v>
      </c>
      <c r="G2762" s="69">
        <f t="shared" ca="1" si="803"/>
        <v>0</v>
      </c>
      <c r="H2762" s="34">
        <f t="shared" ca="1" si="804"/>
        <v>-1460.1937493342143</v>
      </c>
      <c r="I2762" s="34">
        <f t="shared" ca="1" si="805"/>
        <v>2039.8062506657861</v>
      </c>
      <c r="J2762" s="18">
        <f ca="1">SUM(INDIRECT(ADDRESS(ROW(F2762),COLUMN(F2762),4)):INDIRECT(ADDRESS(ROW(F2762)+N$5-1,COLUMN(F2762),4)))</f>
        <v>24500.000000000004</v>
      </c>
      <c r="K2762" s="18">
        <f t="shared" ca="1" si="806"/>
        <v>0</v>
      </c>
      <c r="L2762" s="18">
        <f t="shared" ca="1" si="816"/>
        <v>0</v>
      </c>
      <c r="M2762" s="18">
        <f t="shared" ca="1" si="800"/>
        <v>16350</v>
      </c>
      <c r="N2762" s="34">
        <f t="shared" ca="1" si="807"/>
        <v>25187.641344322525</v>
      </c>
      <c r="P2762" s="18">
        <f t="shared" ca="1" si="801"/>
        <v>1460.1937493342143</v>
      </c>
      <c r="Q2762" s="47">
        <f ca="1">SUM(L$15:L2762)-SUM(M$15:M2762)</f>
        <v>0</v>
      </c>
      <c r="R2762" s="47" t="str">
        <f t="shared" ca="1" si="802"/>
        <v>M2765</v>
      </c>
      <c r="S2762" s="40">
        <f t="shared" ca="1" si="808"/>
        <v>0</v>
      </c>
      <c r="T2762" s="46">
        <f t="shared" ca="1" si="809"/>
        <v>8</v>
      </c>
      <c r="X2762" s="74">
        <f t="shared" ca="1" si="810"/>
        <v>-1.4601937493342143</v>
      </c>
      <c r="Y2762" s="75">
        <f t="shared" ca="1" si="811"/>
        <v>-1.4601937493342143</v>
      </c>
      <c r="Z2762" s="74">
        <f t="shared" ca="1" si="812"/>
        <v>0.23219128346480408</v>
      </c>
      <c r="AA2762" s="76">
        <f t="shared" ca="1" si="813"/>
        <v>-1460.1937493342143</v>
      </c>
      <c r="AB2762" s="76">
        <f t="shared" ca="1" si="814"/>
        <v>232.19128346480409</v>
      </c>
    </row>
    <row r="2763" spans="1:28" x14ac:dyDescent="0.25">
      <c r="A2763" s="2">
        <f t="shared" si="815"/>
        <v>19</v>
      </c>
      <c r="B2763" s="16">
        <f ca="1">VLOOKUP(A2763,PERIODS!$O$4:$P$33,2,FALSE)</f>
        <v>3.5000000000000003E-2</v>
      </c>
      <c r="C2763" s="15"/>
      <c r="D2763" s="18">
        <v>2749</v>
      </c>
      <c r="E2763" s="34">
        <f t="shared" ca="1" si="817"/>
        <v>25187.641344322525</v>
      </c>
      <c r="F2763" s="34">
        <f t="shared" ca="1" si="799"/>
        <v>3500.0000000000005</v>
      </c>
      <c r="G2763" s="69">
        <f t="shared" ca="1" si="803"/>
        <v>0</v>
      </c>
      <c r="H2763" s="34">
        <f t="shared" ca="1" si="804"/>
        <v>1246.018293495961</v>
      </c>
      <c r="I2763" s="34">
        <f t="shared" ca="1" si="805"/>
        <v>4746.0182934959612</v>
      </c>
      <c r="J2763" s="18">
        <f ca="1">SUM(INDIRECT(ADDRESS(ROW(F2763),COLUMN(F2763),4)):INDIRECT(ADDRESS(ROW(F2763)+N$5-1,COLUMN(F2763),4)))</f>
        <v>24500.000000000004</v>
      </c>
      <c r="K2763" s="18">
        <f t="shared" ca="1" si="806"/>
        <v>0</v>
      </c>
      <c r="L2763" s="18">
        <f t="shared" ca="1" si="816"/>
        <v>0</v>
      </c>
      <c r="M2763" s="18">
        <f t="shared" ca="1" si="800"/>
        <v>0</v>
      </c>
      <c r="N2763" s="34">
        <f t="shared" ca="1" si="807"/>
        <v>20441.623050826565</v>
      </c>
      <c r="P2763" s="18">
        <f t="shared" ca="1" si="801"/>
        <v>1246.018293495961</v>
      </c>
      <c r="Q2763" s="47">
        <f ca="1">SUM(L$15:L2763)-SUM(M$15:M2763)</f>
        <v>0</v>
      </c>
      <c r="R2763" s="47" t="str">
        <f t="shared" ca="1" si="802"/>
        <v>M2766</v>
      </c>
      <c r="S2763" s="40">
        <f t="shared" ca="1" si="808"/>
        <v>0</v>
      </c>
      <c r="T2763" s="46">
        <f t="shared" ca="1" si="809"/>
        <v>73</v>
      </c>
      <c r="X2763" s="74">
        <f t="shared" ca="1" si="810"/>
        <v>1.2460182934959609</v>
      </c>
      <c r="Y2763" s="75">
        <f t="shared" ca="1" si="811"/>
        <v>1.2460182934959609</v>
      </c>
      <c r="Z2763" s="74">
        <f t="shared" ca="1" si="812"/>
        <v>3.4764730674468463</v>
      </c>
      <c r="AA2763" s="76">
        <f t="shared" ca="1" si="813"/>
        <v>1246.018293495961</v>
      </c>
      <c r="AB2763" s="76">
        <f t="shared" ca="1" si="814"/>
        <v>3476.4730674468465</v>
      </c>
    </row>
    <row r="2764" spans="1:28" x14ac:dyDescent="0.25">
      <c r="A2764" s="2">
        <f t="shared" si="815"/>
        <v>20</v>
      </c>
      <c r="B2764" s="16">
        <f ca="1">VLOOKUP(A2764,PERIODS!$O$4:$P$33,2,FALSE)</f>
        <v>3.5000000000000003E-2</v>
      </c>
      <c r="C2764" s="15"/>
      <c r="D2764" s="18">
        <v>2750</v>
      </c>
      <c r="E2764" s="34">
        <f t="shared" ca="1" si="817"/>
        <v>20441.623050826565</v>
      </c>
      <c r="F2764" s="34">
        <f t="shared" ca="1" si="799"/>
        <v>3500.0000000000005</v>
      </c>
      <c r="G2764" s="69">
        <f t="shared" ca="1" si="803"/>
        <v>0</v>
      </c>
      <c r="H2764" s="34">
        <f t="shared" ca="1" si="804"/>
        <v>381.65276797014945</v>
      </c>
      <c r="I2764" s="34">
        <f t="shared" ca="1" si="805"/>
        <v>3881.6527679701499</v>
      </c>
      <c r="J2764" s="18">
        <f ca="1">SUM(INDIRECT(ADDRESS(ROW(F2764),COLUMN(F2764),4)):INDIRECT(ADDRESS(ROW(F2764)+N$5-1,COLUMN(F2764),4)))</f>
        <v>24500.000000000004</v>
      </c>
      <c r="K2764" s="18">
        <f t="shared" ca="1" si="806"/>
        <v>16350</v>
      </c>
      <c r="L2764" s="18">
        <f t="shared" ca="1" si="816"/>
        <v>16350</v>
      </c>
      <c r="M2764" s="18">
        <f t="shared" ca="1" si="800"/>
        <v>0</v>
      </c>
      <c r="N2764" s="34">
        <f t="shared" ca="1" si="807"/>
        <v>16559.970282856415</v>
      </c>
      <c r="P2764" s="18">
        <f t="shared" ca="1" si="801"/>
        <v>381.65276797014945</v>
      </c>
      <c r="Q2764" s="47">
        <f ca="1">SUM(L$15:L2764)-SUM(M$15:M2764)</f>
        <v>16350</v>
      </c>
      <c r="R2764" s="47" t="str">
        <f t="shared" ca="1" si="802"/>
        <v>M2767</v>
      </c>
      <c r="S2764" s="40">
        <f t="shared" ca="1" si="808"/>
        <v>0</v>
      </c>
      <c r="T2764" s="46">
        <f t="shared" ca="1" si="809"/>
        <v>15</v>
      </c>
      <c r="X2764" s="74">
        <f t="shared" ca="1" si="810"/>
        <v>0.38165276797014946</v>
      </c>
      <c r="Y2764" s="75">
        <f t="shared" ca="1" si="811"/>
        <v>0.38165276797014946</v>
      </c>
      <c r="Z2764" s="74">
        <f t="shared" ca="1" si="812"/>
        <v>1.4647034048866259</v>
      </c>
      <c r="AA2764" s="76">
        <f t="shared" ca="1" si="813"/>
        <v>381.65276797014945</v>
      </c>
      <c r="AB2764" s="76">
        <f t="shared" ca="1" si="814"/>
        <v>1464.7034048866258</v>
      </c>
    </row>
    <row r="2765" spans="1:28" x14ac:dyDescent="0.25">
      <c r="A2765" s="2">
        <f t="shared" si="815"/>
        <v>21</v>
      </c>
      <c r="B2765" s="16">
        <f ca="1">VLOOKUP(A2765,PERIODS!$O$4:$P$33,2,FALSE)</f>
        <v>3.5000000000000003E-2</v>
      </c>
      <c r="C2765" s="15"/>
      <c r="D2765" s="18">
        <v>2751</v>
      </c>
      <c r="E2765" s="34">
        <f t="shared" ca="1" si="817"/>
        <v>16559.970282856415</v>
      </c>
      <c r="F2765" s="34">
        <f t="shared" ca="1" si="799"/>
        <v>3500.0000000000005</v>
      </c>
      <c r="G2765" s="69">
        <f t="shared" ca="1" si="803"/>
        <v>0</v>
      </c>
      <c r="H2765" s="34">
        <f t="shared" ca="1" si="804"/>
        <v>-984.97726798304438</v>
      </c>
      <c r="I2765" s="34">
        <f t="shared" ca="1" si="805"/>
        <v>2515.0227320169561</v>
      </c>
      <c r="J2765" s="18">
        <f ca="1">SUM(INDIRECT(ADDRESS(ROW(F2765),COLUMN(F2765),4)):INDIRECT(ADDRESS(ROW(F2765)+N$5-1,COLUMN(F2765),4)))</f>
        <v>24500.000000000004</v>
      </c>
      <c r="K2765" s="18">
        <f t="shared" ca="1" si="806"/>
        <v>16350</v>
      </c>
      <c r="L2765" s="18">
        <f t="shared" ca="1" si="816"/>
        <v>0</v>
      </c>
      <c r="M2765" s="18">
        <f t="shared" ca="1" si="800"/>
        <v>0</v>
      </c>
      <c r="N2765" s="34">
        <f t="shared" ca="1" si="807"/>
        <v>14044.947550839459</v>
      </c>
      <c r="P2765" s="18">
        <f t="shared" ca="1" si="801"/>
        <v>984.97726798304438</v>
      </c>
      <c r="Q2765" s="47">
        <f ca="1">SUM(L$15:L2765)-SUM(M$15:M2765)</f>
        <v>16350</v>
      </c>
      <c r="R2765" s="47" t="str">
        <f t="shared" ca="1" si="802"/>
        <v>M2768</v>
      </c>
      <c r="S2765" s="40">
        <f t="shared" ca="1" si="808"/>
        <v>0</v>
      </c>
      <c r="T2765" s="46">
        <f t="shared" ca="1" si="809"/>
        <v>38</v>
      </c>
      <c r="X2765" s="74">
        <f t="shared" ca="1" si="810"/>
        <v>-0.98497726798304441</v>
      </c>
      <c r="Y2765" s="75">
        <f t="shared" ca="1" si="811"/>
        <v>-0.98497726798304441</v>
      </c>
      <c r="Z2765" s="74">
        <f t="shared" ca="1" si="812"/>
        <v>0.37344771605998661</v>
      </c>
      <c r="AA2765" s="76">
        <f t="shared" ca="1" si="813"/>
        <v>-984.97726798304438</v>
      </c>
      <c r="AB2765" s="76">
        <f t="shared" ca="1" si="814"/>
        <v>373.44771605998659</v>
      </c>
    </row>
    <row r="2766" spans="1:28" x14ac:dyDescent="0.25">
      <c r="A2766" s="2">
        <f t="shared" si="815"/>
        <v>22</v>
      </c>
      <c r="B2766" s="16">
        <f ca="1">VLOOKUP(A2766,PERIODS!$O$4:$P$33,2,FALSE)</f>
        <v>3.5000000000000003E-2</v>
      </c>
      <c r="C2766" s="15"/>
      <c r="D2766" s="18">
        <v>2752</v>
      </c>
      <c r="E2766" s="34">
        <f t="shared" ca="1" si="817"/>
        <v>14044.947550839459</v>
      </c>
      <c r="F2766" s="34">
        <f t="shared" ca="1" si="799"/>
        <v>3500.0000000000005</v>
      </c>
      <c r="G2766" s="69">
        <f t="shared" ca="1" si="803"/>
        <v>0</v>
      </c>
      <c r="H2766" s="34">
        <f t="shared" ca="1" si="804"/>
        <v>865.86254972148402</v>
      </c>
      <c r="I2766" s="34">
        <f t="shared" ca="1" si="805"/>
        <v>4365.8625497214844</v>
      </c>
      <c r="J2766" s="18">
        <f ca="1">SUM(INDIRECT(ADDRESS(ROW(F2766),COLUMN(F2766),4)):INDIRECT(ADDRESS(ROW(F2766)+N$5-1,COLUMN(F2766),4)))</f>
        <v>25000.000000000004</v>
      </c>
      <c r="K2766" s="18">
        <f t="shared" ca="1" si="806"/>
        <v>16350</v>
      </c>
      <c r="L2766" s="18">
        <f t="shared" ca="1" si="816"/>
        <v>0</v>
      </c>
      <c r="M2766" s="18">
        <f t="shared" ca="1" si="800"/>
        <v>0</v>
      </c>
      <c r="N2766" s="34">
        <f t="shared" ca="1" si="807"/>
        <v>9679.0850011179755</v>
      </c>
      <c r="P2766" s="18">
        <f t="shared" ca="1" si="801"/>
        <v>865.86254972148402</v>
      </c>
      <c r="Q2766" s="47">
        <f ca="1">SUM(L$15:L2766)-SUM(M$15:M2766)</f>
        <v>16350</v>
      </c>
      <c r="R2766" s="47" t="str">
        <f t="shared" ca="1" si="802"/>
        <v>M2769</v>
      </c>
      <c r="S2766" s="40">
        <f t="shared" ca="1" si="808"/>
        <v>0</v>
      </c>
      <c r="T2766" s="46">
        <f t="shared" ca="1" si="809"/>
        <v>24</v>
      </c>
      <c r="X2766" s="74">
        <f t="shared" ca="1" si="810"/>
        <v>0.86586254972148402</v>
      </c>
      <c r="Y2766" s="75">
        <f t="shared" ca="1" si="811"/>
        <v>0.86586254972148402</v>
      </c>
      <c r="Z2766" s="74">
        <f t="shared" ca="1" si="812"/>
        <v>2.3770555305619583</v>
      </c>
      <c r="AA2766" s="76">
        <f t="shared" ca="1" si="813"/>
        <v>865.86254972148402</v>
      </c>
      <c r="AB2766" s="76">
        <f t="shared" ca="1" si="814"/>
        <v>2377.0555305619582</v>
      </c>
    </row>
    <row r="2767" spans="1:28" x14ac:dyDescent="0.25">
      <c r="A2767" s="2">
        <f t="shared" si="815"/>
        <v>23</v>
      </c>
      <c r="B2767" s="16">
        <f ca="1">VLOOKUP(A2767,PERIODS!$O$4:$P$33,2,FALSE)</f>
        <v>3.5000000000000003E-2</v>
      </c>
      <c r="C2767" s="15"/>
      <c r="D2767" s="18">
        <v>2753</v>
      </c>
      <c r="E2767" s="34">
        <f t="shared" ca="1" si="817"/>
        <v>9679.0850011179755</v>
      </c>
      <c r="F2767" s="34">
        <f t="shared" ref="F2767:F2830" ca="1" si="818">F$2*B2767</f>
        <v>3500.0000000000005</v>
      </c>
      <c r="G2767" s="69">
        <f t="shared" ca="1" si="803"/>
        <v>0</v>
      </c>
      <c r="H2767" s="34">
        <f t="shared" ca="1" si="804"/>
        <v>1010.8418332064424</v>
      </c>
      <c r="I2767" s="34">
        <f t="shared" ca="1" si="805"/>
        <v>4510.841833206443</v>
      </c>
      <c r="J2767" s="18">
        <f ca="1">SUM(INDIRECT(ADDRESS(ROW(F2767),COLUMN(F2767),4)):INDIRECT(ADDRESS(ROW(F2767)+N$5-1,COLUMN(F2767),4)))</f>
        <v>25500.000000000004</v>
      </c>
      <c r="K2767" s="18">
        <f t="shared" ca="1" si="806"/>
        <v>0</v>
      </c>
      <c r="L2767" s="18">
        <f t="shared" ca="1" si="816"/>
        <v>0</v>
      </c>
      <c r="M2767" s="18">
        <f t="shared" ref="M2767:M2830" ca="1" si="819">SUMIF($R$15:$R$8014,ADDRESS(ROW(M2767),COLUMN(M2767),4),$L$15:$L$8014)</f>
        <v>16350</v>
      </c>
      <c r="N2767" s="34">
        <f t="shared" ca="1" si="807"/>
        <v>21518.243167911533</v>
      </c>
      <c r="P2767" s="18">
        <f t="shared" ref="P2767:P2830" ca="1" si="820">ABS(H2767)</f>
        <v>1010.8418332064424</v>
      </c>
      <c r="Q2767" s="47">
        <f ca="1">SUM(L$15:L2767)-SUM(M$15:M2767)</f>
        <v>0</v>
      </c>
      <c r="R2767" s="47" t="str">
        <f t="shared" ref="R2767:R2830" ca="1" si="821">ADDRESS(ROW(M2767)+$N$3+RANDBETWEEN(-$N$4,$N$4),COLUMN(M2767),4)</f>
        <v>M2770</v>
      </c>
      <c r="S2767" s="40">
        <f t="shared" ca="1" si="808"/>
        <v>0</v>
      </c>
      <c r="T2767" s="46">
        <f t="shared" ca="1" si="809"/>
        <v>30</v>
      </c>
      <c r="X2767" s="74">
        <f t="shared" ca="1" si="810"/>
        <v>1.0108418332064424</v>
      </c>
      <c r="Y2767" s="75">
        <f t="shared" ca="1" si="811"/>
        <v>1.0108418332064424</v>
      </c>
      <c r="Z2767" s="74">
        <f t="shared" ca="1" si="812"/>
        <v>2.7479133262766426</v>
      </c>
      <c r="AA2767" s="76">
        <f t="shared" ca="1" si="813"/>
        <v>1010.8418332064424</v>
      </c>
      <c r="AB2767" s="76">
        <f t="shared" ca="1" si="814"/>
        <v>2747.9133262766427</v>
      </c>
    </row>
    <row r="2768" spans="1:28" x14ac:dyDescent="0.25">
      <c r="A2768" s="2">
        <f t="shared" si="815"/>
        <v>24</v>
      </c>
      <c r="B2768" s="16">
        <f ca="1">VLOOKUP(A2768,PERIODS!$O$4:$P$33,2,FALSE)</f>
        <v>3.5000000000000003E-2</v>
      </c>
      <c r="C2768" s="15"/>
      <c r="D2768" s="18">
        <v>2754</v>
      </c>
      <c r="E2768" s="34">
        <f t="shared" ca="1" si="817"/>
        <v>21518.243167911533</v>
      </c>
      <c r="F2768" s="34">
        <f t="shared" ca="1" si="818"/>
        <v>3500.0000000000005</v>
      </c>
      <c r="G2768" s="69">
        <f t="shared" ref="G2768:G2831" ca="1" si="822">((2*RAND()*$F$5)-$F$5)*E2768</f>
        <v>0</v>
      </c>
      <c r="H2768" s="34">
        <f t="shared" ref="H2768:H2831" ca="1" si="823">IF($S$3="NORM",AA2768,IF($S$3="LOGNORM",AB2768,0))</f>
        <v>1959.9639845400536</v>
      </c>
      <c r="I2768" s="34">
        <f t="shared" ref="I2768:I2831" ca="1" si="824">IF(F2768+H2768&lt;0,0,F2768+H2768)</f>
        <v>5459.9639845400543</v>
      </c>
      <c r="J2768" s="18">
        <f ca="1">SUM(INDIRECT(ADDRESS(ROW(F2768),COLUMN(F2768),4)):INDIRECT(ADDRESS(ROW(F2768)+N$5-1,COLUMN(F2768),4)))</f>
        <v>26000</v>
      </c>
      <c r="K2768" s="18">
        <f t="shared" ref="K2768:K2831" ca="1" si="825">Q2768</f>
        <v>16350</v>
      </c>
      <c r="L2768" s="18">
        <f t="shared" ca="1" si="816"/>
        <v>16350</v>
      </c>
      <c r="M2768" s="18">
        <f t="shared" ca="1" si="819"/>
        <v>0</v>
      </c>
      <c r="N2768" s="34">
        <f t="shared" ref="N2768:N2831" ca="1" si="826">E2768+G2768-I2768+M2768-S2768</f>
        <v>16058.279183371478</v>
      </c>
      <c r="P2768" s="18">
        <f t="shared" ca="1" si="820"/>
        <v>1959.9639845400536</v>
      </c>
      <c r="Q2768" s="47">
        <f ca="1">SUM(L$15:L2768)-SUM(M$15:M2768)</f>
        <v>16350</v>
      </c>
      <c r="R2768" s="47" t="str">
        <f t="shared" ca="1" si="821"/>
        <v>M2771</v>
      </c>
      <c r="S2768" s="40">
        <f t="shared" ref="S2768:S2831" ca="1" si="827">IF(T2768&gt;N$6*100,M2768,0)</f>
        <v>0</v>
      </c>
      <c r="T2768" s="46">
        <f t="shared" ref="T2768:T2831" ca="1" si="828">RANDBETWEEN(0,100)</f>
        <v>16</v>
      </c>
      <c r="X2768" s="74">
        <f t="shared" ref="X2768:X2831" ca="1" si="829">NORMINV(RAND(),0,1)</f>
        <v>2.2531138994302888</v>
      </c>
      <c r="Y2768" s="75">
        <f t="shared" ref="Y2768:Y2831" ca="1" si="830">IF(AND(X2768&gt;$F$6,$F$6&gt;0),$F$6,X2768)</f>
        <v>1.9599639845400536</v>
      </c>
      <c r="Z2768" s="74">
        <f t="shared" ref="Z2768:Z2831" ca="1" si="831">EXP(Y2768)</f>
        <v>7.0990713842313315</v>
      </c>
      <c r="AA2768" s="76">
        <f t="shared" ref="AA2768:AA2831" ca="1" si="832">$F$3*Y2768</f>
        <v>1959.9639845400536</v>
      </c>
      <c r="AB2768" s="76">
        <f t="shared" ref="AB2768:AB2831" ca="1" si="833">$F$3*Z2768</f>
        <v>7099.0713842313316</v>
      </c>
    </row>
    <row r="2769" spans="1:28" x14ac:dyDescent="0.25">
      <c r="A2769" s="2">
        <f t="shared" ref="A2769:A2832" si="834">IF(AND(A2768=12,OR(A$14="MS",A$14="M0")),1,IF(AND(A2768=4,OR(A$14="WS",A$14="W0")),1,IF(AND(A2768=30,OR(A$14="DS",A$14="D0")),1,A2768+1)))</f>
        <v>25</v>
      </c>
      <c r="B2769" s="16">
        <f ca="1">VLOOKUP(A2769,PERIODS!$O$4:$P$33,2,FALSE)</f>
        <v>3.5000000000000003E-2</v>
      </c>
      <c r="C2769" s="15"/>
      <c r="D2769" s="18">
        <v>2755</v>
      </c>
      <c r="E2769" s="34">
        <f t="shared" ca="1" si="817"/>
        <v>16058.279183371478</v>
      </c>
      <c r="F2769" s="34">
        <f t="shared" ca="1" si="818"/>
        <v>3500.0000000000005</v>
      </c>
      <c r="G2769" s="69">
        <f t="shared" ca="1" si="822"/>
        <v>0</v>
      </c>
      <c r="H2769" s="34">
        <f t="shared" ca="1" si="823"/>
        <v>-343.99162203936999</v>
      </c>
      <c r="I2769" s="34">
        <f t="shared" ca="1" si="824"/>
        <v>3156.0083779606302</v>
      </c>
      <c r="J2769" s="18">
        <f ca="1">SUM(INDIRECT(ADDRESS(ROW(F2769),COLUMN(F2769),4)):INDIRECT(ADDRESS(ROW(F2769)+N$5-1,COLUMN(F2769),4)))</f>
        <v>24900</v>
      </c>
      <c r="K2769" s="18">
        <f t="shared" ca="1" si="825"/>
        <v>16350</v>
      </c>
      <c r="L2769" s="18">
        <f t="shared" ref="L2769:L2832" ca="1" si="835">IF((E2769+K2768)&lt;J2769,N$2,0)</f>
        <v>0</v>
      </c>
      <c r="M2769" s="18">
        <f t="shared" ca="1" si="819"/>
        <v>0</v>
      </c>
      <c r="N2769" s="34">
        <f t="shared" ca="1" si="826"/>
        <v>12902.270805410848</v>
      </c>
      <c r="P2769" s="18">
        <f t="shared" ca="1" si="820"/>
        <v>343.99162203936999</v>
      </c>
      <c r="Q2769" s="47">
        <f ca="1">SUM(L$15:L2769)-SUM(M$15:M2769)</f>
        <v>16350</v>
      </c>
      <c r="R2769" s="47" t="str">
        <f t="shared" ca="1" si="821"/>
        <v>M2772</v>
      </c>
      <c r="S2769" s="40">
        <f t="shared" ca="1" si="827"/>
        <v>0</v>
      </c>
      <c r="T2769" s="46">
        <f t="shared" ca="1" si="828"/>
        <v>60</v>
      </c>
      <c r="X2769" s="74">
        <f t="shared" ca="1" si="829"/>
        <v>-0.34399162203937</v>
      </c>
      <c r="Y2769" s="75">
        <f t="shared" ca="1" si="830"/>
        <v>-0.34399162203937</v>
      </c>
      <c r="Z2769" s="74">
        <f t="shared" ca="1" si="831"/>
        <v>0.70893486745303946</v>
      </c>
      <c r="AA2769" s="76">
        <f t="shared" ca="1" si="832"/>
        <v>-343.99162203936999</v>
      </c>
      <c r="AB2769" s="76">
        <f t="shared" ca="1" si="833"/>
        <v>708.93486745303949</v>
      </c>
    </row>
    <row r="2770" spans="1:28" x14ac:dyDescent="0.25">
      <c r="A2770" s="2">
        <f t="shared" si="834"/>
        <v>26</v>
      </c>
      <c r="B2770" s="16">
        <f ca="1">VLOOKUP(A2770,PERIODS!$O$4:$P$33,2,FALSE)</f>
        <v>3.5000000000000003E-2</v>
      </c>
      <c r="C2770" s="15"/>
      <c r="D2770" s="18">
        <v>2756</v>
      </c>
      <c r="E2770" s="34">
        <f t="shared" ca="1" si="817"/>
        <v>12902.270805410848</v>
      </c>
      <c r="F2770" s="34">
        <f t="shared" ca="1" si="818"/>
        <v>3500.0000000000005</v>
      </c>
      <c r="G2770" s="69">
        <f t="shared" ca="1" si="822"/>
        <v>0</v>
      </c>
      <c r="H2770" s="34">
        <f t="shared" ca="1" si="823"/>
        <v>-41.644514402054632</v>
      </c>
      <c r="I2770" s="34">
        <f t="shared" ca="1" si="824"/>
        <v>3458.355485597946</v>
      </c>
      <c r="J2770" s="18">
        <f ca="1">SUM(INDIRECT(ADDRESS(ROW(F2770),COLUMN(F2770),4)):INDIRECT(ADDRESS(ROW(F2770)+N$5-1,COLUMN(F2770),4)))</f>
        <v>23900</v>
      </c>
      <c r="K2770" s="18">
        <f t="shared" ca="1" si="825"/>
        <v>16350</v>
      </c>
      <c r="L2770" s="18">
        <f t="shared" ca="1" si="835"/>
        <v>0</v>
      </c>
      <c r="M2770" s="18">
        <f t="shared" ca="1" si="819"/>
        <v>0</v>
      </c>
      <c r="N2770" s="34">
        <f t="shared" ca="1" si="826"/>
        <v>9443.9153198129025</v>
      </c>
      <c r="P2770" s="18">
        <f t="shared" ca="1" si="820"/>
        <v>41.644514402054632</v>
      </c>
      <c r="Q2770" s="47">
        <f ca="1">SUM(L$15:L2770)-SUM(M$15:M2770)</f>
        <v>16350</v>
      </c>
      <c r="R2770" s="47" t="str">
        <f t="shared" ca="1" si="821"/>
        <v>M2773</v>
      </c>
      <c r="S2770" s="40">
        <f t="shared" ca="1" si="827"/>
        <v>0</v>
      </c>
      <c r="T2770" s="46">
        <f t="shared" ca="1" si="828"/>
        <v>26</v>
      </c>
      <c r="X2770" s="74">
        <f t="shared" ca="1" si="829"/>
        <v>-4.1644514402054633E-2</v>
      </c>
      <c r="Y2770" s="75">
        <f t="shared" ca="1" si="830"/>
        <v>-4.1644514402054633E-2</v>
      </c>
      <c r="Z2770" s="74">
        <f t="shared" ca="1" si="831"/>
        <v>0.95921070556315491</v>
      </c>
      <c r="AA2770" s="76">
        <f t="shared" ca="1" si="832"/>
        <v>-41.644514402054632</v>
      </c>
      <c r="AB2770" s="76">
        <f t="shared" ca="1" si="833"/>
        <v>959.21070556315487</v>
      </c>
    </row>
    <row r="2771" spans="1:28" x14ac:dyDescent="0.25">
      <c r="A2771" s="2">
        <f t="shared" si="834"/>
        <v>27</v>
      </c>
      <c r="B2771" s="16">
        <f ca="1">VLOOKUP(A2771,PERIODS!$O$4:$P$33,2,FALSE)</f>
        <v>3.5000000000000003E-2</v>
      </c>
      <c r="C2771" s="15"/>
      <c r="D2771" s="18">
        <v>2757</v>
      </c>
      <c r="E2771" s="34">
        <f t="shared" ca="1" si="817"/>
        <v>9443.9153198129025</v>
      </c>
      <c r="F2771" s="34">
        <f t="shared" ca="1" si="818"/>
        <v>3500.0000000000005</v>
      </c>
      <c r="G2771" s="69">
        <f t="shared" ca="1" si="822"/>
        <v>0</v>
      </c>
      <c r="H2771" s="34">
        <f t="shared" ca="1" si="823"/>
        <v>-472.66301162941693</v>
      </c>
      <c r="I2771" s="34">
        <f t="shared" ca="1" si="824"/>
        <v>3027.3369883705836</v>
      </c>
      <c r="J2771" s="18">
        <f ca="1">SUM(INDIRECT(ADDRESS(ROW(F2771),COLUMN(F2771),4)):INDIRECT(ADDRESS(ROW(F2771)+N$5-1,COLUMN(F2771),4)))</f>
        <v>22900</v>
      </c>
      <c r="K2771" s="18">
        <f t="shared" ca="1" si="825"/>
        <v>0</v>
      </c>
      <c r="L2771" s="18">
        <f t="shared" ca="1" si="835"/>
        <v>0</v>
      </c>
      <c r="M2771" s="18">
        <f t="shared" ca="1" si="819"/>
        <v>16350</v>
      </c>
      <c r="N2771" s="34">
        <f t="shared" ca="1" si="826"/>
        <v>22766.578331442317</v>
      </c>
      <c r="P2771" s="18">
        <f t="shared" ca="1" si="820"/>
        <v>472.66301162941693</v>
      </c>
      <c r="Q2771" s="47">
        <f ca="1">SUM(L$15:L2771)-SUM(M$15:M2771)</f>
        <v>0</v>
      </c>
      <c r="R2771" s="47" t="str">
        <f t="shared" ca="1" si="821"/>
        <v>M2774</v>
      </c>
      <c r="S2771" s="40">
        <f t="shared" ca="1" si="827"/>
        <v>0</v>
      </c>
      <c r="T2771" s="46">
        <f t="shared" ca="1" si="828"/>
        <v>37</v>
      </c>
      <c r="X2771" s="74">
        <f t="shared" ca="1" si="829"/>
        <v>-0.47266301162941693</v>
      </c>
      <c r="Y2771" s="75">
        <f t="shared" ca="1" si="830"/>
        <v>-0.47266301162941693</v>
      </c>
      <c r="Z2771" s="74">
        <f t="shared" ca="1" si="831"/>
        <v>0.62334009415066749</v>
      </c>
      <c r="AA2771" s="76">
        <f t="shared" ca="1" si="832"/>
        <v>-472.66301162941693</v>
      </c>
      <c r="AB2771" s="76">
        <f t="shared" ca="1" si="833"/>
        <v>623.34009415066748</v>
      </c>
    </row>
    <row r="2772" spans="1:28" x14ac:dyDescent="0.25">
      <c r="A2772" s="2">
        <f t="shared" si="834"/>
        <v>28</v>
      </c>
      <c r="B2772" s="16">
        <f ca="1">VLOOKUP(A2772,PERIODS!$O$4:$P$33,2,FALSE)</f>
        <v>0.04</v>
      </c>
      <c r="C2772" s="15"/>
      <c r="D2772" s="18">
        <v>2758</v>
      </c>
      <c r="E2772" s="34">
        <f t="shared" ca="1" si="817"/>
        <v>22766.578331442317</v>
      </c>
      <c r="F2772" s="34">
        <f t="shared" ca="1" si="818"/>
        <v>4000</v>
      </c>
      <c r="G2772" s="69">
        <f t="shared" ca="1" si="822"/>
        <v>0</v>
      </c>
      <c r="H2772" s="34">
        <f t="shared" ca="1" si="823"/>
        <v>609.63598680320456</v>
      </c>
      <c r="I2772" s="34">
        <f t="shared" ca="1" si="824"/>
        <v>4609.635986803205</v>
      </c>
      <c r="J2772" s="18">
        <f ca="1">SUM(INDIRECT(ADDRESS(ROW(F2772),COLUMN(F2772),4)):INDIRECT(ADDRESS(ROW(F2772)+N$5-1,COLUMN(F2772),4)))</f>
        <v>21900</v>
      </c>
      <c r="K2772" s="18">
        <f t="shared" ca="1" si="825"/>
        <v>0</v>
      </c>
      <c r="L2772" s="18">
        <f t="shared" ca="1" si="835"/>
        <v>0</v>
      </c>
      <c r="M2772" s="18">
        <f t="shared" ca="1" si="819"/>
        <v>0</v>
      </c>
      <c r="N2772" s="34">
        <f t="shared" ca="1" si="826"/>
        <v>18156.942344639112</v>
      </c>
      <c r="P2772" s="18">
        <f t="shared" ca="1" si="820"/>
        <v>609.63598680320456</v>
      </c>
      <c r="Q2772" s="47">
        <f ca="1">SUM(L$15:L2772)-SUM(M$15:M2772)</f>
        <v>0</v>
      </c>
      <c r="R2772" s="47" t="str">
        <f t="shared" ca="1" si="821"/>
        <v>M2775</v>
      </c>
      <c r="S2772" s="40">
        <f t="shared" ca="1" si="827"/>
        <v>0</v>
      </c>
      <c r="T2772" s="46">
        <f t="shared" ca="1" si="828"/>
        <v>19</v>
      </c>
      <c r="X2772" s="74">
        <f t="shared" ca="1" si="829"/>
        <v>0.60963598680320452</v>
      </c>
      <c r="Y2772" s="75">
        <f t="shared" ca="1" si="830"/>
        <v>0.60963598680320452</v>
      </c>
      <c r="Z2772" s="74">
        <f t="shared" ca="1" si="831"/>
        <v>1.8397615793836306</v>
      </c>
      <c r="AA2772" s="76">
        <f t="shared" ca="1" si="832"/>
        <v>609.63598680320456</v>
      </c>
      <c r="AB2772" s="76">
        <f t="shared" ca="1" si="833"/>
        <v>1839.7615793836305</v>
      </c>
    </row>
    <row r="2773" spans="1:28" x14ac:dyDescent="0.25">
      <c r="A2773" s="2">
        <f t="shared" si="834"/>
        <v>29</v>
      </c>
      <c r="B2773" s="16">
        <f ca="1">VLOOKUP(A2773,PERIODS!$O$4:$P$33,2,FALSE)</f>
        <v>0.04</v>
      </c>
      <c r="C2773" s="15"/>
      <c r="D2773" s="18">
        <v>2759</v>
      </c>
      <c r="E2773" s="34">
        <f t="shared" ca="1" si="817"/>
        <v>18156.942344639112</v>
      </c>
      <c r="F2773" s="34">
        <f t="shared" ca="1" si="818"/>
        <v>4000</v>
      </c>
      <c r="G2773" s="69">
        <f t="shared" ca="1" si="822"/>
        <v>0</v>
      </c>
      <c r="H2773" s="34">
        <f t="shared" ca="1" si="823"/>
        <v>111.77414138729701</v>
      </c>
      <c r="I2773" s="34">
        <f t="shared" ca="1" si="824"/>
        <v>4111.7741413872973</v>
      </c>
      <c r="J2773" s="18">
        <f ca="1">SUM(INDIRECT(ADDRESS(ROW(F2773),COLUMN(F2773),4)):INDIRECT(ADDRESS(ROW(F2773)+N$5-1,COLUMN(F2773),4)))</f>
        <v>21200</v>
      </c>
      <c r="K2773" s="18">
        <f t="shared" ca="1" si="825"/>
        <v>16350</v>
      </c>
      <c r="L2773" s="18">
        <f t="shared" ca="1" si="835"/>
        <v>16350</v>
      </c>
      <c r="M2773" s="18">
        <f t="shared" ca="1" si="819"/>
        <v>0</v>
      </c>
      <c r="N2773" s="34">
        <f t="shared" ca="1" si="826"/>
        <v>14045.168203251815</v>
      </c>
      <c r="P2773" s="18">
        <f t="shared" ca="1" si="820"/>
        <v>111.77414138729701</v>
      </c>
      <c r="Q2773" s="47">
        <f ca="1">SUM(L$15:L2773)-SUM(M$15:M2773)</f>
        <v>16350</v>
      </c>
      <c r="R2773" s="47" t="str">
        <f t="shared" ca="1" si="821"/>
        <v>M2776</v>
      </c>
      <c r="S2773" s="40">
        <f t="shared" ca="1" si="827"/>
        <v>0</v>
      </c>
      <c r="T2773" s="46">
        <f t="shared" ca="1" si="828"/>
        <v>57</v>
      </c>
      <c r="X2773" s="74">
        <f t="shared" ca="1" si="829"/>
        <v>0.11177414138729701</v>
      </c>
      <c r="Y2773" s="75">
        <f t="shared" ca="1" si="830"/>
        <v>0.11177414138729701</v>
      </c>
      <c r="Z2773" s="74">
        <f t="shared" ca="1" si="831"/>
        <v>1.118260263408754</v>
      </c>
      <c r="AA2773" s="76">
        <f t="shared" ca="1" si="832"/>
        <v>111.77414138729701</v>
      </c>
      <c r="AB2773" s="76">
        <f t="shared" ca="1" si="833"/>
        <v>1118.2602634087539</v>
      </c>
    </row>
    <row r="2774" spans="1:28" x14ac:dyDescent="0.25">
      <c r="A2774" s="2">
        <f t="shared" si="834"/>
        <v>30</v>
      </c>
      <c r="B2774" s="16">
        <f ca="1">VLOOKUP(A2774,PERIODS!$O$4:$P$33,2,FALSE)</f>
        <v>0.04</v>
      </c>
      <c r="C2774" s="15"/>
      <c r="D2774" s="18">
        <v>2760</v>
      </c>
      <c r="E2774" s="34">
        <f t="shared" ca="1" si="817"/>
        <v>14045.168203251815</v>
      </c>
      <c r="F2774" s="34">
        <f t="shared" ca="1" si="818"/>
        <v>4000</v>
      </c>
      <c r="G2774" s="69">
        <f t="shared" ca="1" si="822"/>
        <v>0</v>
      </c>
      <c r="H2774" s="34">
        <f t="shared" ca="1" si="823"/>
        <v>1959.9639845400536</v>
      </c>
      <c r="I2774" s="34">
        <f t="shared" ca="1" si="824"/>
        <v>5959.9639845400534</v>
      </c>
      <c r="J2774" s="18">
        <f ca="1">SUM(INDIRECT(ADDRESS(ROW(F2774),COLUMN(F2774),4)):INDIRECT(ADDRESS(ROW(F2774)+N$5-1,COLUMN(F2774),4)))</f>
        <v>20500</v>
      </c>
      <c r="K2774" s="18">
        <f t="shared" ca="1" si="825"/>
        <v>16350</v>
      </c>
      <c r="L2774" s="18">
        <f t="shared" ca="1" si="835"/>
        <v>0</v>
      </c>
      <c r="M2774" s="18">
        <f t="shared" ca="1" si="819"/>
        <v>0</v>
      </c>
      <c r="N2774" s="34">
        <f t="shared" ca="1" si="826"/>
        <v>8085.2042187117613</v>
      </c>
      <c r="P2774" s="18">
        <f t="shared" ca="1" si="820"/>
        <v>1959.9639845400536</v>
      </c>
      <c r="Q2774" s="47">
        <f ca="1">SUM(L$15:L2774)-SUM(M$15:M2774)</f>
        <v>16350</v>
      </c>
      <c r="R2774" s="47" t="str">
        <f t="shared" ca="1" si="821"/>
        <v>M2777</v>
      </c>
      <c r="S2774" s="40">
        <f t="shared" ca="1" si="827"/>
        <v>0</v>
      </c>
      <c r="T2774" s="46">
        <f t="shared" ca="1" si="828"/>
        <v>81</v>
      </c>
      <c r="X2774" s="74">
        <f t="shared" ca="1" si="829"/>
        <v>2.1795931038506957</v>
      </c>
      <c r="Y2774" s="75">
        <f t="shared" ca="1" si="830"/>
        <v>1.9599639845400536</v>
      </c>
      <c r="Z2774" s="74">
        <f t="shared" ca="1" si="831"/>
        <v>7.0990713842313315</v>
      </c>
      <c r="AA2774" s="76">
        <f t="shared" ca="1" si="832"/>
        <v>1959.9639845400536</v>
      </c>
      <c r="AB2774" s="76">
        <f t="shared" ca="1" si="833"/>
        <v>7099.0713842313316</v>
      </c>
    </row>
    <row r="2775" spans="1:28" x14ac:dyDescent="0.25">
      <c r="A2775" s="2">
        <f t="shared" si="834"/>
        <v>1</v>
      </c>
      <c r="B2775" s="16">
        <f ca="1">VLOOKUP(A2775,PERIODS!$O$4:$P$33,2,FALSE)</f>
        <v>2.4E-2</v>
      </c>
      <c r="C2775" s="15"/>
      <c r="D2775" s="18">
        <v>2761</v>
      </c>
      <c r="E2775" s="34">
        <f t="shared" ca="1" si="817"/>
        <v>8085.2042187117613</v>
      </c>
      <c r="F2775" s="34">
        <f t="shared" ca="1" si="818"/>
        <v>2400</v>
      </c>
      <c r="G2775" s="69">
        <f t="shared" ca="1" si="822"/>
        <v>0</v>
      </c>
      <c r="H2775" s="34">
        <f t="shared" ca="1" si="823"/>
        <v>299.36978752225463</v>
      </c>
      <c r="I2775" s="34">
        <f t="shared" ca="1" si="824"/>
        <v>2699.3697875222547</v>
      </c>
      <c r="J2775" s="18">
        <f ca="1">SUM(INDIRECT(ADDRESS(ROW(F2775),COLUMN(F2775),4)):INDIRECT(ADDRESS(ROW(F2775)+N$5-1,COLUMN(F2775),4)))</f>
        <v>19800</v>
      </c>
      <c r="K2775" s="18">
        <f t="shared" ca="1" si="825"/>
        <v>16350</v>
      </c>
      <c r="L2775" s="18">
        <f t="shared" ca="1" si="835"/>
        <v>0</v>
      </c>
      <c r="M2775" s="18">
        <f t="shared" ca="1" si="819"/>
        <v>0</v>
      </c>
      <c r="N2775" s="34">
        <f t="shared" ca="1" si="826"/>
        <v>5385.8344311895071</v>
      </c>
      <c r="P2775" s="18">
        <f t="shared" ca="1" si="820"/>
        <v>299.36978752225463</v>
      </c>
      <c r="Q2775" s="47">
        <f ca="1">SUM(L$15:L2775)-SUM(M$15:M2775)</f>
        <v>16350</v>
      </c>
      <c r="R2775" s="47" t="str">
        <f t="shared" ca="1" si="821"/>
        <v>M2778</v>
      </c>
      <c r="S2775" s="40">
        <f t="shared" ca="1" si="827"/>
        <v>0</v>
      </c>
      <c r="T2775" s="46">
        <f t="shared" ca="1" si="828"/>
        <v>67</v>
      </c>
      <c r="X2775" s="74">
        <f t="shared" ca="1" si="829"/>
        <v>0.29936978752225463</v>
      </c>
      <c r="Y2775" s="75">
        <f t="shared" ca="1" si="830"/>
        <v>0.29936978752225463</v>
      </c>
      <c r="Z2775" s="74">
        <f t="shared" ca="1" si="831"/>
        <v>1.3490083777161757</v>
      </c>
      <c r="AA2775" s="76">
        <f t="shared" ca="1" si="832"/>
        <v>299.36978752225463</v>
      </c>
      <c r="AB2775" s="76">
        <f t="shared" ca="1" si="833"/>
        <v>1349.0083777161756</v>
      </c>
    </row>
    <row r="2776" spans="1:28" x14ac:dyDescent="0.25">
      <c r="A2776" s="2">
        <f t="shared" si="834"/>
        <v>2</v>
      </c>
      <c r="B2776" s="16">
        <f ca="1">VLOOKUP(A2776,PERIODS!$O$4:$P$33,2,FALSE)</f>
        <v>2.5000000000000001E-2</v>
      </c>
      <c r="C2776" s="15"/>
      <c r="D2776" s="18">
        <v>2762</v>
      </c>
      <c r="E2776" s="34">
        <f t="shared" ca="1" si="817"/>
        <v>5385.8344311895071</v>
      </c>
      <c r="F2776" s="34">
        <f t="shared" ca="1" si="818"/>
        <v>2500</v>
      </c>
      <c r="G2776" s="69">
        <f t="shared" ca="1" si="822"/>
        <v>0</v>
      </c>
      <c r="H2776" s="34">
        <f t="shared" ca="1" si="823"/>
        <v>-400.61754199895273</v>
      </c>
      <c r="I2776" s="34">
        <f t="shared" ca="1" si="824"/>
        <v>2099.3824580010473</v>
      </c>
      <c r="J2776" s="18">
        <f ca="1">SUM(INDIRECT(ADDRESS(ROW(F2776),COLUMN(F2776),4)):INDIRECT(ADDRESS(ROW(F2776)+N$5-1,COLUMN(F2776),4)))</f>
        <v>20700</v>
      </c>
      <c r="K2776" s="18">
        <f t="shared" ca="1" si="825"/>
        <v>0</v>
      </c>
      <c r="L2776" s="18">
        <f t="shared" ca="1" si="835"/>
        <v>0</v>
      </c>
      <c r="M2776" s="18">
        <f t="shared" ca="1" si="819"/>
        <v>16350</v>
      </c>
      <c r="N2776" s="34">
        <f t="shared" ca="1" si="826"/>
        <v>19636.451973188461</v>
      </c>
      <c r="P2776" s="18">
        <f t="shared" ca="1" si="820"/>
        <v>400.61754199895273</v>
      </c>
      <c r="Q2776" s="47">
        <f ca="1">SUM(L$15:L2776)-SUM(M$15:M2776)</f>
        <v>0</v>
      </c>
      <c r="R2776" s="47" t="str">
        <f t="shared" ca="1" si="821"/>
        <v>M2779</v>
      </c>
      <c r="S2776" s="40">
        <f t="shared" ca="1" si="827"/>
        <v>0</v>
      </c>
      <c r="T2776" s="46">
        <f t="shared" ca="1" si="828"/>
        <v>64</v>
      </c>
      <c r="X2776" s="74">
        <f t="shared" ca="1" si="829"/>
        <v>-0.40061754199895272</v>
      </c>
      <c r="Y2776" s="75">
        <f t="shared" ca="1" si="830"/>
        <v>-0.40061754199895272</v>
      </c>
      <c r="Z2776" s="74">
        <f t="shared" ca="1" si="831"/>
        <v>0.66990622304416225</v>
      </c>
      <c r="AA2776" s="76">
        <f t="shared" ca="1" si="832"/>
        <v>-400.61754199895273</v>
      </c>
      <c r="AB2776" s="76">
        <f t="shared" ca="1" si="833"/>
        <v>669.90622304416229</v>
      </c>
    </row>
    <row r="2777" spans="1:28" x14ac:dyDescent="0.25">
      <c r="A2777" s="2">
        <f t="shared" si="834"/>
        <v>3</v>
      </c>
      <c r="B2777" s="16">
        <f ca="1">VLOOKUP(A2777,PERIODS!$O$4:$P$33,2,FALSE)</f>
        <v>2.5000000000000001E-2</v>
      </c>
      <c r="C2777" s="15"/>
      <c r="D2777" s="18">
        <v>2763</v>
      </c>
      <c r="E2777" s="34">
        <f t="shared" ca="1" si="817"/>
        <v>19636.451973188461</v>
      </c>
      <c r="F2777" s="34">
        <f t="shared" ca="1" si="818"/>
        <v>2500</v>
      </c>
      <c r="G2777" s="69">
        <f t="shared" ca="1" si="822"/>
        <v>0</v>
      </c>
      <c r="H2777" s="34">
        <f t="shared" ca="1" si="823"/>
        <v>1900.464403012093</v>
      </c>
      <c r="I2777" s="34">
        <f t="shared" ca="1" si="824"/>
        <v>4400.4644030120926</v>
      </c>
      <c r="J2777" s="18">
        <f ca="1">SUM(INDIRECT(ADDRESS(ROW(F2777),COLUMN(F2777),4)):INDIRECT(ADDRESS(ROW(F2777)+N$5-1,COLUMN(F2777),4)))</f>
        <v>21500</v>
      </c>
      <c r="K2777" s="18">
        <f t="shared" ca="1" si="825"/>
        <v>16350</v>
      </c>
      <c r="L2777" s="18">
        <f t="shared" ca="1" si="835"/>
        <v>16350</v>
      </c>
      <c r="M2777" s="18">
        <f t="shared" ca="1" si="819"/>
        <v>0</v>
      </c>
      <c r="N2777" s="34">
        <f t="shared" ca="1" si="826"/>
        <v>15235.987570176369</v>
      </c>
      <c r="P2777" s="18">
        <f t="shared" ca="1" si="820"/>
        <v>1900.464403012093</v>
      </c>
      <c r="Q2777" s="47">
        <f ca="1">SUM(L$15:L2777)-SUM(M$15:M2777)</f>
        <v>16350</v>
      </c>
      <c r="R2777" s="47" t="str">
        <f t="shared" ca="1" si="821"/>
        <v>M2780</v>
      </c>
      <c r="S2777" s="40">
        <f t="shared" ca="1" si="827"/>
        <v>0</v>
      </c>
      <c r="T2777" s="46">
        <f t="shared" ca="1" si="828"/>
        <v>8</v>
      </c>
      <c r="X2777" s="74">
        <f t="shared" ca="1" si="829"/>
        <v>1.900464403012093</v>
      </c>
      <c r="Y2777" s="75">
        <f t="shared" ca="1" si="830"/>
        <v>1.900464403012093</v>
      </c>
      <c r="Z2777" s="74">
        <f t="shared" ca="1" si="831"/>
        <v>6.6890001128823737</v>
      </c>
      <c r="AA2777" s="76">
        <f t="shared" ca="1" si="832"/>
        <v>1900.464403012093</v>
      </c>
      <c r="AB2777" s="76">
        <f t="shared" ca="1" si="833"/>
        <v>6689.0001128823733</v>
      </c>
    </row>
    <row r="2778" spans="1:28" x14ac:dyDescent="0.25">
      <c r="A2778" s="2">
        <f t="shared" si="834"/>
        <v>4</v>
      </c>
      <c r="B2778" s="16">
        <f ca="1">VLOOKUP(A2778,PERIODS!$O$4:$P$33,2,FALSE)</f>
        <v>2.5000000000000001E-2</v>
      </c>
      <c r="C2778" s="15"/>
      <c r="D2778" s="18">
        <v>2764</v>
      </c>
      <c r="E2778" s="34">
        <f t="shared" ca="1" si="817"/>
        <v>15235.987570176369</v>
      </c>
      <c r="F2778" s="34">
        <f t="shared" ca="1" si="818"/>
        <v>2500</v>
      </c>
      <c r="G2778" s="69">
        <f t="shared" ca="1" si="822"/>
        <v>0</v>
      </c>
      <c r="H2778" s="34">
        <f t="shared" ca="1" si="823"/>
        <v>896.29609420399572</v>
      </c>
      <c r="I2778" s="34">
        <f t="shared" ca="1" si="824"/>
        <v>3396.2960942039958</v>
      </c>
      <c r="J2778" s="18">
        <f ca="1">SUM(INDIRECT(ADDRESS(ROW(F2778),COLUMN(F2778),4)):INDIRECT(ADDRESS(ROW(F2778)+N$5-1,COLUMN(F2778),4)))</f>
        <v>22300</v>
      </c>
      <c r="K2778" s="18">
        <f t="shared" ca="1" si="825"/>
        <v>16350</v>
      </c>
      <c r="L2778" s="18">
        <f t="shared" ca="1" si="835"/>
        <v>0</v>
      </c>
      <c r="M2778" s="18">
        <f t="shared" ca="1" si="819"/>
        <v>0</v>
      </c>
      <c r="N2778" s="34">
        <f t="shared" ca="1" si="826"/>
        <v>11839.691475972373</v>
      </c>
      <c r="P2778" s="18">
        <f t="shared" ca="1" si="820"/>
        <v>896.29609420399572</v>
      </c>
      <c r="Q2778" s="47">
        <f ca="1">SUM(L$15:L2778)-SUM(M$15:M2778)</f>
        <v>16350</v>
      </c>
      <c r="R2778" s="47" t="str">
        <f t="shared" ca="1" si="821"/>
        <v>M2781</v>
      </c>
      <c r="S2778" s="40">
        <f t="shared" ca="1" si="827"/>
        <v>0</v>
      </c>
      <c r="T2778" s="46">
        <f t="shared" ca="1" si="828"/>
        <v>47</v>
      </c>
      <c r="X2778" s="74">
        <f t="shared" ca="1" si="829"/>
        <v>0.8962960942039957</v>
      </c>
      <c r="Y2778" s="75">
        <f t="shared" ca="1" si="830"/>
        <v>0.8962960942039957</v>
      </c>
      <c r="Z2778" s="74">
        <f t="shared" ca="1" si="831"/>
        <v>2.4505098236736087</v>
      </c>
      <c r="AA2778" s="76">
        <f t="shared" ca="1" si="832"/>
        <v>896.29609420399572</v>
      </c>
      <c r="AB2778" s="76">
        <f t="shared" ca="1" si="833"/>
        <v>2450.5098236736085</v>
      </c>
    </row>
    <row r="2779" spans="1:28" x14ac:dyDescent="0.25">
      <c r="A2779" s="2">
        <f t="shared" si="834"/>
        <v>5</v>
      </c>
      <c r="B2779" s="16">
        <f ca="1">VLOOKUP(A2779,PERIODS!$O$4:$P$33,2,FALSE)</f>
        <v>3.3000000000000002E-2</v>
      </c>
      <c r="C2779" s="15"/>
      <c r="D2779" s="18">
        <v>2765</v>
      </c>
      <c r="E2779" s="34">
        <f t="shared" ca="1" si="817"/>
        <v>11839.691475972373</v>
      </c>
      <c r="F2779" s="34">
        <f t="shared" ca="1" si="818"/>
        <v>3300</v>
      </c>
      <c r="G2779" s="69">
        <f t="shared" ca="1" si="822"/>
        <v>0</v>
      </c>
      <c r="H2779" s="34">
        <f t="shared" ca="1" si="823"/>
        <v>-53.587692310690159</v>
      </c>
      <c r="I2779" s="34">
        <f t="shared" ca="1" si="824"/>
        <v>3246.4123076893097</v>
      </c>
      <c r="J2779" s="18">
        <f ca="1">SUM(INDIRECT(ADDRESS(ROW(F2779),COLUMN(F2779),4)):INDIRECT(ADDRESS(ROW(F2779)+N$5-1,COLUMN(F2779),4)))</f>
        <v>23100</v>
      </c>
      <c r="K2779" s="18">
        <f t="shared" ca="1" si="825"/>
        <v>16350</v>
      </c>
      <c r="L2779" s="18">
        <f t="shared" ca="1" si="835"/>
        <v>0</v>
      </c>
      <c r="M2779" s="18">
        <f t="shared" ca="1" si="819"/>
        <v>0</v>
      </c>
      <c r="N2779" s="34">
        <f t="shared" ca="1" si="826"/>
        <v>8593.279168283063</v>
      </c>
      <c r="P2779" s="18">
        <f t="shared" ca="1" si="820"/>
        <v>53.587692310690159</v>
      </c>
      <c r="Q2779" s="47">
        <f ca="1">SUM(L$15:L2779)-SUM(M$15:M2779)</f>
        <v>16350</v>
      </c>
      <c r="R2779" s="47" t="str">
        <f t="shared" ca="1" si="821"/>
        <v>M2782</v>
      </c>
      <c r="S2779" s="40">
        <f t="shared" ca="1" si="827"/>
        <v>0</v>
      </c>
      <c r="T2779" s="46">
        <f t="shared" ca="1" si="828"/>
        <v>25</v>
      </c>
      <c r="X2779" s="74">
        <f t="shared" ca="1" si="829"/>
        <v>-5.358769231069016E-2</v>
      </c>
      <c r="Y2779" s="75">
        <f t="shared" ca="1" si="830"/>
        <v>-5.358769231069016E-2</v>
      </c>
      <c r="Z2779" s="74">
        <f t="shared" ca="1" si="831"/>
        <v>0.94782282058608358</v>
      </c>
      <c r="AA2779" s="76">
        <f t="shared" ca="1" si="832"/>
        <v>-53.587692310690159</v>
      </c>
      <c r="AB2779" s="76">
        <f t="shared" ca="1" si="833"/>
        <v>947.82282058608359</v>
      </c>
    </row>
    <row r="2780" spans="1:28" x14ac:dyDescent="0.25">
      <c r="A2780" s="2">
        <f t="shared" si="834"/>
        <v>6</v>
      </c>
      <c r="B2780" s="16">
        <f ca="1">VLOOKUP(A2780,PERIODS!$O$4:$P$33,2,FALSE)</f>
        <v>3.3000000000000002E-2</v>
      </c>
      <c r="C2780" s="15"/>
      <c r="D2780" s="18">
        <v>2766</v>
      </c>
      <c r="E2780" s="34">
        <f t="shared" ca="1" si="817"/>
        <v>8593.279168283063</v>
      </c>
      <c r="F2780" s="34">
        <f t="shared" ca="1" si="818"/>
        <v>3300</v>
      </c>
      <c r="G2780" s="69">
        <f t="shared" ca="1" si="822"/>
        <v>0</v>
      </c>
      <c r="H2780" s="34">
        <f t="shared" ca="1" si="823"/>
        <v>182.65824915489048</v>
      </c>
      <c r="I2780" s="34">
        <f t="shared" ca="1" si="824"/>
        <v>3482.6582491548907</v>
      </c>
      <c r="J2780" s="18">
        <f ca="1">SUM(INDIRECT(ADDRESS(ROW(F2780),COLUMN(F2780),4)):INDIRECT(ADDRESS(ROW(F2780)+N$5-1,COLUMN(F2780),4)))</f>
        <v>23100</v>
      </c>
      <c r="K2780" s="18">
        <f t="shared" ca="1" si="825"/>
        <v>0</v>
      </c>
      <c r="L2780" s="18">
        <f t="shared" ca="1" si="835"/>
        <v>0</v>
      </c>
      <c r="M2780" s="18">
        <f t="shared" ca="1" si="819"/>
        <v>16350</v>
      </c>
      <c r="N2780" s="34">
        <f t="shared" ca="1" si="826"/>
        <v>21460.620919128174</v>
      </c>
      <c r="P2780" s="18">
        <f t="shared" ca="1" si="820"/>
        <v>182.65824915489048</v>
      </c>
      <c r="Q2780" s="47">
        <f ca="1">SUM(L$15:L2780)-SUM(M$15:M2780)</f>
        <v>0</v>
      </c>
      <c r="R2780" s="47" t="str">
        <f t="shared" ca="1" si="821"/>
        <v>M2783</v>
      </c>
      <c r="S2780" s="40">
        <f t="shared" ca="1" si="827"/>
        <v>0</v>
      </c>
      <c r="T2780" s="46">
        <f t="shared" ca="1" si="828"/>
        <v>54</v>
      </c>
      <c r="X2780" s="74">
        <f t="shared" ca="1" si="829"/>
        <v>0.18265824915489048</v>
      </c>
      <c r="Y2780" s="75">
        <f t="shared" ca="1" si="830"/>
        <v>0.18265824915489048</v>
      </c>
      <c r="Z2780" s="74">
        <f t="shared" ca="1" si="831"/>
        <v>1.2004040988578049</v>
      </c>
      <c r="AA2780" s="76">
        <f t="shared" ca="1" si="832"/>
        <v>182.65824915489048</v>
      </c>
      <c r="AB2780" s="76">
        <f t="shared" ca="1" si="833"/>
        <v>1200.4040988578049</v>
      </c>
    </row>
    <row r="2781" spans="1:28" x14ac:dyDescent="0.25">
      <c r="A2781" s="2">
        <f t="shared" si="834"/>
        <v>7</v>
      </c>
      <c r="B2781" s="16">
        <f ca="1">VLOOKUP(A2781,PERIODS!$O$4:$P$33,2,FALSE)</f>
        <v>3.3000000000000002E-2</v>
      </c>
      <c r="C2781" s="15"/>
      <c r="D2781" s="18">
        <v>2767</v>
      </c>
      <c r="E2781" s="34">
        <f t="shared" ca="1" si="817"/>
        <v>21460.620919128174</v>
      </c>
      <c r="F2781" s="34">
        <f t="shared" ca="1" si="818"/>
        <v>3300</v>
      </c>
      <c r="G2781" s="69">
        <f t="shared" ca="1" si="822"/>
        <v>0</v>
      </c>
      <c r="H2781" s="34">
        <f t="shared" ca="1" si="823"/>
        <v>-963.42868986465055</v>
      </c>
      <c r="I2781" s="34">
        <f t="shared" ca="1" si="824"/>
        <v>2336.5713101353494</v>
      </c>
      <c r="J2781" s="18">
        <f ca="1">SUM(INDIRECT(ADDRESS(ROW(F2781),COLUMN(F2781),4)):INDIRECT(ADDRESS(ROW(F2781)+N$5-1,COLUMN(F2781),4)))</f>
        <v>23100</v>
      </c>
      <c r="K2781" s="18">
        <f t="shared" ca="1" si="825"/>
        <v>16350</v>
      </c>
      <c r="L2781" s="18">
        <f t="shared" ca="1" si="835"/>
        <v>16350</v>
      </c>
      <c r="M2781" s="18">
        <f t="shared" ca="1" si="819"/>
        <v>0</v>
      </c>
      <c r="N2781" s="34">
        <f t="shared" ca="1" si="826"/>
        <v>19124.049608992824</v>
      </c>
      <c r="P2781" s="18">
        <f t="shared" ca="1" si="820"/>
        <v>963.42868986465055</v>
      </c>
      <c r="Q2781" s="47">
        <f ca="1">SUM(L$15:L2781)-SUM(M$15:M2781)</f>
        <v>16350</v>
      </c>
      <c r="R2781" s="47" t="str">
        <f t="shared" ca="1" si="821"/>
        <v>M2784</v>
      </c>
      <c r="S2781" s="40">
        <f t="shared" ca="1" si="827"/>
        <v>0</v>
      </c>
      <c r="T2781" s="46">
        <f t="shared" ca="1" si="828"/>
        <v>27</v>
      </c>
      <c r="X2781" s="74">
        <f t="shared" ca="1" si="829"/>
        <v>-0.96342868986465058</v>
      </c>
      <c r="Y2781" s="75">
        <f t="shared" ca="1" si="830"/>
        <v>-0.96342868986465058</v>
      </c>
      <c r="Z2781" s="74">
        <f t="shared" ca="1" si="831"/>
        <v>0.38158231307564594</v>
      </c>
      <c r="AA2781" s="76">
        <f t="shared" ca="1" si="832"/>
        <v>-963.42868986465055</v>
      </c>
      <c r="AB2781" s="76">
        <f t="shared" ca="1" si="833"/>
        <v>381.58231307564591</v>
      </c>
    </row>
    <row r="2782" spans="1:28" x14ac:dyDescent="0.25">
      <c r="A2782" s="2">
        <f t="shared" si="834"/>
        <v>8</v>
      </c>
      <c r="B2782" s="16">
        <f ca="1">VLOOKUP(A2782,PERIODS!$O$4:$P$33,2,FALSE)</f>
        <v>3.3000000000000002E-2</v>
      </c>
      <c r="C2782" s="15"/>
      <c r="D2782" s="18">
        <v>2768</v>
      </c>
      <c r="E2782" s="34">
        <f t="shared" ca="1" si="817"/>
        <v>19124.049608992824</v>
      </c>
      <c r="F2782" s="34">
        <f t="shared" ca="1" si="818"/>
        <v>3300</v>
      </c>
      <c r="G2782" s="69">
        <f t="shared" ca="1" si="822"/>
        <v>0</v>
      </c>
      <c r="H2782" s="34">
        <f t="shared" ca="1" si="823"/>
        <v>1116.0433634044841</v>
      </c>
      <c r="I2782" s="34">
        <f t="shared" ca="1" si="824"/>
        <v>4416.0433634044839</v>
      </c>
      <c r="J2782" s="18">
        <f ca="1">SUM(INDIRECT(ADDRESS(ROW(F2782),COLUMN(F2782),4)):INDIRECT(ADDRESS(ROW(F2782)+N$5-1,COLUMN(F2782),4)))</f>
        <v>23100</v>
      </c>
      <c r="K2782" s="18">
        <f t="shared" ca="1" si="825"/>
        <v>16350</v>
      </c>
      <c r="L2782" s="18">
        <f t="shared" ca="1" si="835"/>
        <v>0</v>
      </c>
      <c r="M2782" s="18">
        <f t="shared" ca="1" si="819"/>
        <v>0</v>
      </c>
      <c r="N2782" s="34">
        <f t="shared" ca="1" si="826"/>
        <v>14708.00624558834</v>
      </c>
      <c r="P2782" s="18">
        <f t="shared" ca="1" si="820"/>
        <v>1116.0433634044841</v>
      </c>
      <c r="Q2782" s="47">
        <f ca="1">SUM(L$15:L2782)-SUM(M$15:M2782)</f>
        <v>16350</v>
      </c>
      <c r="R2782" s="47" t="str">
        <f t="shared" ca="1" si="821"/>
        <v>M2785</v>
      </c>
      <c r="S2782" s="40">
        <f t="shared" ca="1" si="827"/>
        <v>0</v>
      </c>
      <c r="T2782" s="46">
        <f t="shared" ca="1" si="828"/>
        <v>63</v>
      </c>
      <c r="X2782" s="74">
        <f t="shared" ca="1" si="829"/>
        <v>1.1160433634044842</v>
      </c>
      <c r="Y2782" s="75">
        <f t="shared" ca="1" si="830"/>
        <v>1.1160433634044842</v>
      </c>
      <c r="Z2782" s="74">
        <f t="shared" ca="1" si="831"/>
        <v>3.0527516474886913</v>
      </c>
      <c r="AA2782" s="76">
        <f t="shared" ca="1" si="832"/>
        <v>1116.0433634044841</v>
      </c>
      <c r="AB2782" s="76">
        <f t="shared" ca="1" si="833"/>
        <v>3052.7516474886911</v>
      </c>
    </row>
    <row r="2783" spans="1:28" x14ac:dyDescent="0.25">
      <c r="A2783" s="2">
        <f t="shared" si="834"/>
        <v>9</v>
      </c>
      <c r="B2783" s="16">
        <f ca="1">VLOOKUP(A2783,PERIODS!$O$4:$P$33,2,FALSE)</f>
        <v>3.3000000000000002E-2</v>
      </c>
      <c r="C2783" s="15"/>
      <c r="D2783" s="18">
        <v>2769</v>
      </c>
      <c r="E2783" s="34">
        <f t="shared" ca="1" si="817"/>
        <v>14708.00624558834</v>
      </c>
      <c r="F2783" s="34">
        <f t="shared" ca="1" si="818"/>
        <v>3300</v>
      </c>
      <c r="G2783" s="69">
        <f t="shared" ca="1" si="822"/>
        <v>0</v>
      </c>
      <c r="H2783" s="34">
        <f t="shared" ca="1" si="823"/>
        <v>595.98822361856514</v>
      </c>
      <c r="I2783" s="34">
        <f t="shared" ca="1" si="824"/>
        <v>3895.9882236185649</v>
      </c>
      <c r="J2783" s="18">
        <f ca="1">SUM(INDIRECT(ADDRESS(ROW(F2783),COLUMN(F2783),4)):INDIRECT(ADDRESS(ROW(F2783)+N$5-1,COLUMN(F2783),4)))</f>
        <v>23100</v>
      </c>
      <c r="K2783" s="18">
        <f t="shared" ca="1" si="825"/>
        <v>16350</v>
      </c>
      <c r="L2783" s="18">
        <f t="shared" ca="1" si="835"/>
        <v>0</v>
      </c>
      <c r="M2783" s="18">
        <f t="shared" ca="1" si="819"/>
        <v>0</v>
      </c>
      <c r="N2783" s="34">
        <f t="shared" ca="1" si="826"/>
        <v>10812.018021969776</v>
      </c>
      <c r="P2783" s="18">
        <f t="shared" ca="1" si="820"/>
        <v>595.98822361856514</v>
      </c>
      <c r="Q2783" s="47">
        <f ca="1">SUM(L$15:L2783)-SUM(M$15:M2783)</f>
        <v>16350</v>
      </c>
      <c r="R2783" s="47" t="str">
        <f t="shared" ca="1" si="821"/>
        <v>M2786</v>
      </c>
      <c r="S2783" s="40">
        <f t="shared" ca="1" si="827"/>
        <v>0</v>
      </c>
      <c r="T2783" s="46">
        <f t="shared" ca="1" si="828"/>
        <v>90</v>
      </c>
      <c r="X2783" s="74">
        <f t="shared" ca="1" si="829"/>
        <v>0.59598822361856518</v>
      </c>
      <c r="Y2783" s="75">
        <f t="shared" ca="1" si="830"/>
        <v>0.59598822361856518</v>
      </c>
      <c r="Z2783" s="74">
        <f t="shared" ca="1" si="831"/>
        <v>1.8148235105430963</v>
      </c>
      <c r="AA2783" s="76">
        <f t="shared" ca="1" si="832"/>
        <v>595.98822361856514</v>
      </c>
      <c r="AB2783" s="76">
        <f t="shared" ca="1" si="833"/>
        <v>1814.8235105430963</v>
      </c>
    </row>
    <row r="2784" spans="1:28" x14ac:dyDescent="0.25">
      <c r="A2784" s="2">
        <f t="shared" si="834"/>
        <v>10</v>
      </c>
      <c r="B2784" s="16">
        <f ca="1">VLOOKUP(A2784,PERIODS!$O$4:$P$33,2,FALSE)</f>
        <v>3.3000000000000002E-2</v>
      </c>
      <c r="C2784" s="15"/>
      <c r="D2784" s="18">
        <v>2770</v>
      </c>
      <c r="E2784" s="34">
        <f t="shared" ca="1" si="817"/>
        <v>10812.018021969776</v>
      </c>
      <c r="F2784" s="34">
        <f t="shared" ca="1" si="818"/>
        <v>3300</v>
      </c>
      <c r="G2784" s="69">
        <f t="shared" ca="1" si="822"/>
        <v>0</v>
      </c>
      <c r="H2784" s="34">
        <f t="shared" ca="1" si="823"/>
        <v>-1535.0955805068834</v>
      </c>
      <c r="I2784" s="34">
        <f t="shared" ca="1" si="824"/>
        <v>1764.9044194931166</v>
      </c>
      <c r="J2784" s="18">
        <f ca="1">SUM(INDIRECT(ADDRESS(ROW(F2784),COLUMN(F2784),4)):INDIRECT(ADDRESS(ROW(F2784)+N$5-1,COLUMN(F2784),4)))</f>
        <v>23100</v>
      </c>
      <c r="K2784" s="18">
        <f t="shared" ca="1" si="825"/>
        <v>0</v>
      </c>
      <c r="L2784" s="18">
        <f t="shared" ca="1" si="835"/>
        <v>0</v>
      </c>
      <c r="M2784" s="18">
        <f t="shared" ca="1" si="819"/>
        <v>16350</v>
      </c>
      <c r="N2784" s="34">
        <f t="shared" ca="1" si="826"/>
        <v>25397.11360247666</v>
      </c>
      <c r="P2784" s="18">
        <f t="shared" ca="1" si="820"/>
        <v>1535.0955805068834</v>
      </c>
      <c r="Q2784" s="47">
        <f ca="1">SUM(L$15:L2784)-SUM(M$15:M2784)</f>
        <v>0</v>
      </c>
      <c r="R2784" s="47" t="str">
        <f t="shared" ca="1" si="821"/>
        <v>M2787</v>
      </c>
      <c r="S2784" s="40">
        <f t="shared" ca="1" si="827"/>
        <v>0</v>
      </c>
      <c r="T2784" s="46">
        <f t="shared" ca="1" si="828"/>
        <v>87</v>
      </c>
      <c r="X2784" s="74">
        <f t="shared" ca="1" si="829"/>
        <v>-1.5350955805068833</v>
      </c>
      <c r="Y2784" s="75">
        <f t="shared" ca="1" si="830"/>
        <v>-1.5350955805068833</v>
      </c>
      <c r="Z2784" s="74">
        <f t="shared" ca="1" si="831"/>
        <v>0.21543509878969988</v>
      </c>
      <c r="AA2784" s="76">
        <f t="shared" ca="1" si="832"/>
        <v>-1535.0955805068834</v>
      </c>
      <c r="AB2784" s="76">
        <f t="shared" ca="1" si="833"/>
        <v>215.43509878969988</v>
      </c>
    </row>
    <row r="2785" spans="1:28" x14ac:dyDescent="0.25">
      <c r="A2785" s="2">
        <f t="shared" si="834"/>
        <v>11</v>
      </c>
      <c r="B2785" s="16">
        <f ca="1">VLOOKUP(A2785,PERIODS!$O$4:$P$33,2,FALSE)</f>
        <v>3.3000000000000002E-2</v>
      </c>
      <c r="C2785" s="15"/>
      <c r="D2785" s="18">
        <v>2771</v>
      </c>
      <c r="E2785" s="34">
        <f t="shared" ca="1" si="817"/>
        <v>25397.11360247666</v>
      </c>
      <c r="F2785" s="34">
        <f t="shared" ca="1" si="818"/>
        <v>3300</v>
      </c>
      <c r="G2785" s="69">
        <f t="shared" ca="1" si="822"/>
        <v>0</v>
      </c>
      <c r="H2785" s="34">
        <f t="shared" ca="1" si="823"/>
        <v>-1479.5550304710973</v>
      </c>
      <c r="I2785" s="34">
        <f t="shared" ca="1" si="824"/>
        <v>1820.4449695289027</v>
      </c>
      <c r="J2785" s="18">
        <f ca="1">SUM(INDIRECT(ADDRESS(ROW(F2785),COLUMN(F2785),4)):INDIRECT(ADDRESS(ROW(F2785)+N$5-1,COLUMN(F2785),4)))</f>
        <v>23300</v>
      </c>
      <c r="K2785" s="18">
        <f t="shared" ca="1" si="825"/>
        <v>0</v>
      </c>
      <c r="L2785" s="18">
        <f t="shared" ca="1" si="835"/>
        <v>0</v>
      </c>
      <c r="M2785" s="18">
        <f t="shared" ca="1" si="819"/>
        <v>0</v>
      </c>
      <c r="N2785" s="34">
        <f t="shared" ca="1" si="826"/>
        <v>23576.668632947756</v>
      </c>
      <c r="P2785" s="18">
        <f t="shared" ca="1" si="820"/>
        <v>1479.5550304710973</v>
      </c>
      <c r="Q2785" s="47">
        <f ca="1">SUM(L$15:L2785)-SUM(M$15:M2785)</f>
        <v>0</v>
      </c>
      <c r="R2785" s="47" t="str">
        <f t="shared" ca="1" si="821"/>
        <v>M2788</v>
      </c>
      <c r="S2785" s="40">
        <f t="shared" ca="1" si="827"/>
        <v>0</v>
      </c>
      <c r="T2785" s="46">
        <f t="shared" ca="1" si="828"/>
        <v>32</v>
      </c>
      <c r="X2785" s="74">
        <f t="shared" ca="1" si="829"/>
        <v>-1.4795550304710974</v>
      </c>
      <c r="Y2785" s="75">
        <f t="shared" ca="1" si="830"/>
        <v>-1.4795550304710974</v>
      </c>
      <c r="Z2785" s="74">
        <f t="shared" ca="1" si="831"/>
        <v>0.22773900275800638</v>
      </c>
      <c r="AA2785" s="76">
        <f t="shared" ca="1" si="832"/>
        <v>-1479.5550304710973</v>
      </c>
      <c r="AB2785" s="76">
        <f t="shared" ca="1" si="833"/>
        <v>227.73900275800636</v>
      </c>
    </row>
    <row r="2786" spans="1:28" x14ac:dyDescent="0.25">
      <c r="A2786" s="2">
        <f t="shared" si="834"/>
        <v>12</v>
      </c>
      <c r="B2786" s="16">
        <f ca="1">VLOOKUP(A2786,PERIODS!$O$4:$P$33,2,FALSE)</f>
        <v>3.3000000000000002E-2</v>
      </c>
      <c r="C2786" s="15"/>
      <c r="D2786" s="18">
        <v>2772</v>
      </c>
      <c r="E2786" s="34">
        <f t="shared" ref="E2786:E2849" ca="1" si="836">N2785</f>
        <v>23576.668632947756</v>
      </c>
      <c r="F2786" s="34">
        <f t="shared" ca="1" si="818"/>
        <v>3300</v>
      </c>
      <c r="G2786" s="69">
        <f t="shared" ca="1" si="822"/>
        <v>0</v>
      </c>
      <c r="H2786" s="34">
        <f t="shared" ca="1" si="823"/>
        <v>-623.19070537019979</v>
      </c>
      <c r="I2786" s="34">
        <f t="shared" ca="1" si="824"/>
        <v>2676.8092946298002</v>
      </c>
      <c r="J2786" s="18">
        <f ca="1">SUM(INDIRECT(ADDRESS(ROW(F2786),COLUMN(F2786),4)):INDIRECT(ADDRESS(ROW(F2786)+N$5-1,COLUMN(F2786),4)))</f>
        <v>23500</v>
      </c>
      <c r="K2786" s="18">
        <f t="shared" ca="1" si="825"/>
        <v>0</v>
      </c>
      <c r="L2786" s="18">
        <f t="shared" ca="1" si="835"/>
        <v>0</v>
      </c>
      <c r="M2786" s="18">
        <f t="shared" ca="1" si="819"/>
        <v>0</v>
      </c>
      <c r="N2786" s="34">
        <f t="shared" ca="1" si="826"/>
        <v>20899.859338317954</v>
      </c>
      <c r="P2786" s="18">
        <f t="shared" ca="1" si="820"/>
        <v>623.19070537019979</v>
      </c>
      <c r="Q2786" s="47">
        <f ca="1">SUM(L$15:L2786)-SUM(M$15:M2786)</f>
        <v>0</v>
      </c>
      <c r="R2786" s="47" t="str">
        <f t="shared" ca="1" si="821"/>
        <v>M2789</v>
      </c>
      <c r="S2786" s="40">
        <f t="shared" ca="1" si="827"/>
        <v>0</v>
      </c>
      <c r="T2786" s="46">
        <f t="shared" ca="1" si="828"/>
        <v>39</v>
      </c>
      <c r="X2786" s="74">
        <f t="shared" ca="1" si="829"/>
        <v>-0.62319070537019983</v>
      </c>
      <c r="Y2786" s="75">
        <f t="shared" ca="1" si="830"/>
        <v>-0.62319070537019983</v>
      </c>
      <c r="Z2786" s="74">
        <f t="shared" ca="1" si="831"/>
        <v>0.53623075077750049</v>
      </c>
      <c r="AA2786" s="76">
        <f t="shared" ca="1" si="832"/>
        <v>-623.19070537019979</v>
      </c>
      <c r="AB2786" s="76">
        <f t="shared" ca="1" si="833"/>
        <v>536.23075077750048</v>
      </c>
    </row>
    <row r="2787" spans="1:28" x14ac:dyDescent="0.25">
      <c r="A2787" s="2">
        <f t="shared" si="834"/>
        <v>13</v>
      </c>
      <c r="B2787" s="16">
        <f ca="1">VLOOKUP(A2787,PERIODS!$O$4:$P$33,2,FALSE)</f>
        <v>3.3000000000000002E-2</v>
      </c>
      <c r="C2787" s="15"/>
      <c r="D2787" s="18">
        <v>2773</v>
      </c>
      <c r="E2787" s="34">
        <f t="shared" ca="1" si="836"/>
        <v>20899.859338317954</v>
      </c>
      <c r="F2787" s="34">
        <f t="shared" ca="1" si="818"/>
        <v>3300</v>
      </c>
      <c r="G2787" s="69">
        <f t="shared" ca="1" si="822"/>
        <v>0</v>
      </c>
      <c r="H2787" s="34">
        <f t="shared" ca="1" si="823"/>
        <v>-981.55833197339314</v>
      </c>
      <c r="I2787" s="34">
        <f t="shared" ca="1" si="824"/>
        <v>2318.4416680266067</v>
      </c>
      <c r="J2787" s="18">
        <f ca="1">SUM(INDIRECT(ADDRESS(ROW(F2787),COLUMN(F2787),4)):INDIRECT(ADDRESS(ROW(F2787)+N$5-1,COLUMN(F2787),4)))</f>
        <v>23700</v>
      </c>
      <c r="K2787" s="18">
        <f t="shared" ca="1" si="825"/>
        <v>16350</v>
      </c>
      <c r="L2787" s="18">
        <f t="shared" ca="1" si="835"/>
        <v>16350</v>
      </c>
      <c r="M2787" s="18">
        <f t="shared" ca="1" si="819"/>
        <v>0</v>
      </c>
      <c r="N2787" s="34">
        <f t="shared" ca="1" si="826"/>
        <v>18581.417670291346</v>
      </c>
      <c r="P2787" s="18">
        <f t="shared" ca="1" si="820"/>
        <v>981.55833197339314</v>
      </c>
      <c r="Q2787" s="47">
        <f ca="1">SUM(L$15:L2787)-SUM(M$15:M2787)</f>
        <v>16350</v>
      </c>
      <c r="R2787" s="47" t="str">
        <f t="shared" ca="1" si="821"/>
        <v>M2790</v>
      </c>
      <c r="S2787" s="40">
        <f t="shared" ca="1" si="827"/>
        <v>0</v>
      </c>
      <c r="T2787" s="46">
        <f t="shared" ca="1" si="828"/>
        <v>82</v>
      </c>
      <c r="X2787" s="74">
        <f t="shared" ca="1" si="829"/>
        <v>-0.98155833197339315</v>
      </c>
      <c r="Y2787" s="75">
        <f t="shared" ca="1" si="830"/>
        <v>-0.98155833197339315</v>
      </c>
      <c r="Z2787" s="74">
        <f t="shared" ca="1" si="831"/>
        <v>0.37472669503193251</v>
      </c>
      <c r="AA2787" s="76">
        <f t="shared" ca="1" si="832"/>
        <v>-981.55833197339314</v>
      </c>
      <c r="AB2787" s="76">
        <f t="shared" ca="1" si="833"/>
        <v>374.72669503193254</v>
      </c>
    </row>
    <row r="2788" spans="1:28" x14ac:dyDescent="0.25">
      <c r="A2788" s="2">
        <f t="shared" si="834"/>
        <v>14</v>
      </c>
      <c r="B2788" s="16">
        <f ca="1">VLOOKUP(A2788,PERIODS!$O$4:$P$33,2,FALSE)</f>
        <v>3.3000000000000002E-2</v>
      </c>
      <c r="C2788" s="15"/>
      <c r="D2788" s="18">
        <v>2774</v>
      </c>
      <c r="E2788" s="34">
        <f t="shared" ca="1" si="836"/>
        <v>18581.417670291346</v>
      </c>
      <c r="F2788" s="34">
        <f t="shared" ca="1" si="818"/>
        <v>3300</v>
      </c>
      <c r="G2788" s="69">
        <f t="shared" ca="1" si="822"/>
        <v>0</v>
      </c>
      <c r="H2788" s="34">
        <f t="shared" ca="1" si="823"/>
        <v>-396.58260909651148</v>
      </c>
      <c r="I2788" s="34">
        <f t="shared" ca="1" si="824"/>
        <v>2903.4173909034885</v>
      </c>
      <c r="J2788" s="18">
        <f ca="1">SUM(INDIRECT(ADDRESS(ROW(F2788),COLUMN(F2788),4)):INDIRECT(ADDRESS(ROW(F2788)+N$5-1,COLUMN(F2788),4)))</f>
        <v>23900</v>
      </c>
      <c r="K2788" s="18">
        <f t="shared" ca="1" si="825"/>
        <v>16350</v>
      </c>
      <c r="L2788" s="18">
        <f t="shared" ca="1" si="835"/>
        <v>0</v>
      </c>
      <c r="M2788" s="18">
        <f t="shared" ca="1" si="819"/>
        <v>0</v>
      </c>
      <c r="N2788" s="34">
        <f t="shared" ca="1" si="826"/>
        <v>15678.000279387858</v>
      </c>
      <c r="P2788" s="18">
        <f t="shared" ca="1" si="820"/>
        <v>396.58260909651148</v>
      </c>
      <c r="Q2788" s="47">
        <f ca="1">SUM(L$15:L2788)-SUM(M$15:M2788)</f>
        <v>16350</v>
      </c>
      <c r="R2788" s="47" t="str">
        <f t="shared" ca="1" si="821"/>
        <v>M2791</v>
      </c>
      <c r="S2788" s="40">
        <f t="shared" ca="1" si="827"/>
        <v>0</v>
      </c>
      <c r="T2788" s="46">
        <f t="shared" ca="1" si="828"/>
        <v>0</v>
      </c>
      <c r="X2788" s="74">
        <f t="shared" ca="1" si="829"/>
        <v>-0.3965826090965115</v>
      </c>
      <c r="Y2788" s="75">
        <f t="shared" ca="1" si="830"/>
        <v>-0.3965826090965115</v>
      </c>
      <c r="Z2788" s="74">
        <f t="shared" ca="1" si="831"/>
        <v>0.67261471031260323</v>
      </c>
      <c r="AA2788" s="76">
        <f t="shared" ca="1" si="832"/>
        <v>-396.58260909651148</v>
      </c>
      <c r="AB2788" s="76">
        <f t="shared" ca="1" si="833"/>
        <v>672.61471031260328</v>
      </c>
    </row>
    <row r="2789" spans="1:28" x14ac:dyDescent="0.25">
      <c r="A2789" s="2">
        <f t="shared" si="834"/>
        <v>15</v>
      </c>
      <c r="B2789" s="16">
        <f ca="1">VLOOKUP(A2789,PERIODS!$O$4:$P$33,2,FALSE)</f>
        <v>3.3000000000000002E-2</v>
      </c>
      <c r="C2789" s="15"/>
      <c r="D2789" s="18">
        <v>2775</v>
      </c>
      <c r="E2789" s="34">
        <f t="shared" ca="1" si="836"/>
        <v>15678.000279387858</v>
      </c>
      <c r="F2789" s="34">
        <f t="shared" ca="1" si="818"/>
        <v>3300</v>
      </c>
      <c r="G2789" s="69">
        <f t="shared" ca="1" si="822"/>
        <v>0</v>
      </c>
      <c r="H2789" s="34">
        <f t="shared" ca="1" si="823"/>
        <v>-331.62947262061004</v>
      </c>
      <c r="I2789" s="34">
        <f t="shared" ca="1" si="824"/>
        <v>2968.3705273793898</v>
      </c>
      <c r="J2789" s="18">
        <f ca="1">SUM(INDIRECT(ADDRESS(ROW(F2789),COLUMN(F2789),4)):INDIRECT(ADDRESS(ROW(F2789)+N$5-1,COLUMN(F2789),4)))</f>
        <v>24100</v>
      </c>
      <c r="K2789" s="18">
        <f t="shared" ca="1" si="825"/>
        <v>16350</v>
      </c>
      <c r="L2789" s="18">
        <f t="shared" ca="1" si="835"/>
        <v>0</v>
      </c>
      <c r="M2789" s="18">
        <f t="shared" ca="1" si="819"/>
        <v>0</v>
      </c>
      <c r="N2789" s="34">
        <f t="shared" ca="1" si="826"/>
        <v>12709.629752008468</v>
      </c>
      <c r="P2789" s="18">
        <f t="shared" ca="1" si="820"/>
        <v>331.62947262061004</v>
      </c>
      <c r="Q2789" s="47">
        <f ca="1">SUM(L$15:L2789)-SUM(M$15:M2789)</f>
        <v>16350</v>
      </c>
      <c r="R2789" s="47" t="str">
        <f t="shared" ca="1" si="821"/>
        <v>M2792</v>
      </c>
      <c r="S2789" s="40">
        <f t="shared" ca="1" si="827"/>
        <v>0</v>
      </c>
      <c r="T2789" s="46">
        <f t="shared" ca="1" si="828"/>
        <v>71</v>
      </c>
      <c r="X2789" s="74">
        <f t="shared" ca="1" si="829"/>
        <v>-0.33162947262061004</v>
      </c>
      <c r="Y2789" s="75">
        <f t="shared" ca="1" si="830"/>
        <v>-0.33162947262061004</v>
      </c>
      <c r="Z2789" s="74">
        <f t="shared" ca="1" si="831"/>
        <v>0.71775322081012027</v>
      </c>
      <c r="AA2789" s="76">
        <f t="shared" ca="1" si="832"/>
        <v>-331.62947262061004</v>
      </c>
      <c r="AB2789" s="76">
        <f t="shared" ca="1" si="833"/>
        <v>717.7532208101203</v>
      </c>
    </row>
    <row r="2790" spans="1:28" x14ac:dyDescent="0.25">
      <c r="A2790" s="2">
        <f t="shared" si="834"/>
        <v>16</v>
      </c>
      <c r="B2790" s="16">
        <f ca="1">VLOOKUP(A2790,PERIODS!$O$4:$P$33,2,FALSE)</f>
        <v>3.3000000000000002E-2</v>
      </c>
      <c r="C2790" s="15"/>
      <c r="D2790" s="18">
        <v>2776</v>
      </c>
      <c r="E2790" s="34">
        <f t="shared" ca="1" si="836"/>
        <v>12709.629752008468</v>
      </c>
      <c r="F2790" s="34">
        <f t="shared" ca="1" si="818"/>
        <v>3300</v>
      </c>
      <c r="G2790" s="69">
        <f t="shared" ca="1" si="822"/>
        <v>0</v>
      </c>
      <c r="H2790" s="34">
        <f t="shared" ca="1" si="823"/>
        <v>437.60951040490585</v>
      </c>
      <c r="I2790" s="34">
        <f t="shared" ca="1" si="824"/>
        <v>3737.6095104049059</v>
      </c>
      <c r="J2790" s="18">
        <f ca="1">SUM(INDIRECT(ADDRESS(ROW(F2790),COLUMN(F2790),4)):INDIRECT(ADDRESS(ROW(F2790)+N$5-1,COLUMN(F2790),4)))</f>
        <v>24300</v>
      </c>
      <c r="K2790" s="18">
        <f t="shared" ca="1" si="825"/>
        <v>0</v>
      </c>
      <c r="L2790" s="18">
        <f t="shared" ca="1" si="835"/>
        <v>0</v>
      </c>
      <c r="M2790" s="18">
        <f t="shared" ca="1" si="819"/>
        <v>16350</v>
      </c>
      <c r="N2790" s="34">
        <f t="shared" ca="1" si="826"/>
        <v>25322.020241603561</v>
      </c>
      <c r="P2790" s="18">
        <f t="shared" ca="1" si="820"/>
        <v>437.60951040490585</v>
      </c>
      <c r="Q2790" s="47">
        <f ca="1">SUM(L$15:L2790)-SUM(M$15:M2790)</f>
        <v>0</v>
      </c>
      <c r="R2790" s="47" t="str">
        <f t="shared" ca="1" si="821"/>
        <v>M2793</v>
      </c>
      <c r="S2790" s="40">
        <f t="shared" ca="1" si="827"/>
        <v>0</v>
      </c>
      <c r="T2790" s="46">
        <f t="shared" ca="1" si="828"/>
        <v>64</v>
      </c>
      <c r="X2790" s="74">
        <f t="shared" ca="1" si="829"/>
        <v>0.43760951040490587</v>
      </c>
      <c r="Y2790" s="75">
        <f t="shared" ca="1" si="830"/>
        <v>0.43760951040490587</v>
      </c>
      <c r="Z2790" s="74">
        <f t="shared" ca="1" si="831"/>
        <v>1.548999920954802</v>
      </c>
      <c r="AA2790" s="76">
        <f t="shared" ca="1" si="832"/>
        <v>437.60951040490585</v>
      </c>
      <c r="AB2790" s="76">
        <f t="shared" ca="1" si="833"/>
        <v>1548.9999209548021</v>
      </c>
    </row>
    <row r="2791" spans="1:28" x14ac:dyDescent="0.25">
      <c r="A2791" s="2">
        <f t="shared" si="834"/>
        <v>17</v>
      </c>
      <c r="B2791" s="16">
        <f ca="1">VLOOKUP(A2791,PERIODS!$O$4:$P$33,2,FALSE)</f>
        <v>3.5000000000000003E-2</v>
      </c>
      <c r="C2791" s="15"/>
      <c r="D2791" s="18">
        <v>2777</v>
      </c>
      <c r="E2791" s="34">
        <f t="shared" ca="1" si="836"/>
        <v>25322.020241603561</v>
      </c>
      <c r="F2791" s="34">
        <f t="shared" ca="1" si="818"/>
        <v>3500.0000000000005</v>
      </c>
      <c r="G2791" s="69">
        <f t="shared" ca="1" si="822"/>
        <v>0</v>
      </c>
      <c r="H2791" s="34">
        <f t="shared" ca="1" si="823"/>
        <v>996.59307701648788</v>
      </c>
      <c r="I2791" s="34">
        <f t="shared" ca="1" si="824"/>
        <v>4496.5930770164887</v>
      </c>
      <c r="J2791" s="18">
        <f ca="1">SUM(INDIRECT(ADDRESS(ROW(F2791),COLUMN(F2791),4)):INDIRECT(ADDRESS(ROW(F2791)+N$5-1,COLUMN(F2791),4)))</f>
        <v>24500.000000000004</v>
      </c>
      <c r="K2791" s="18">
        <f t="shared" ca="1" si="825"/>
        <v>0</v>
      </c>
      <c r="L2791" s="18">
        <f t="shared" ca="1" si="835"/>
        <v>0</v>
      </c>
      <c r="M2791" s="18">
        <f t="shared" ca="1" si="819"/>
        <v>0</v>
      </c>
      <c r="N2791" s="34">
        <f t="shared" ca="1" si="826"/>
        <v>20825.427164587072</v>
      </c>
      <c r="P2791" s="18">
        <f t="shared" ca="1" si="820"/>
        <v>996.59307701648788</v>
      </c>
      <c r="Q2791" s="47">
        <f ca="1">SUM(L$15:L2791)-SUM(M$15:M2791)</f>
        <v>0</v>
      </c>
      <c r="R2791" s="47" t="str">
        <f t="shared" ca="1" si="821"/>
        <v>M2794</v>
      </c>
      <c r="S2791" s="40">
        <f t="shared" ca="1" si="827"/>
        <v>0</v>
      </c>
      <c r="T2791" s="46">
        <f t="shared" ca="1" si="828"/>
        <v>75</v>
      </c>
      <c r="X2791" s="74">
        <f t="shared" ca="1" si="829"/>
        <v>0.99659307701648792</v>
      </c>
      <c r="Y2791" s="75">
        <f t="shared" ca="1" si="830"/>
        <v>0.99659307701648792</v>
      </c>
      <c r="Z2791" s="74">
        <f t="shared" ca="1" si="831"/>
        <v>2.7090366094391203</v>
      </c>
      <c r="AA2791" s="76">
        <f t="shared" ca="1" si="832"/>
        <v>996.59307701648788</v>
      </c>
      <c r="AB2791" s="76">
        <f t="shared" ca="1" si="833"/>
        <v>2709.0366094391202</v>
      </c>
    </row>
    <row r="2792" spans="1:28" x14ac:dyDescent="0.25">
      <c r="A2792" s="2">
        <f t="shared" si="834"/>
        <v>18</v>
      </c>
      <c r="B2792" s="16">
        <f ca="1">VLOOKUP(A2792,PERIODS!$O$4:$P$33,2,FALSE)</f>
        <v>3.5000000000000003E-2</v>
      </c>
      <c r="C2792" s="15"/>
      <c r="D2792" s="18">
        <v>2778</v>
      </c>
      <c r="E2792" s="34">
        <f t="shared" ca="1" si="836"/>
        <v>20825.427164587072</v>
      </c>
      <c r="F2792" s="34">
        <f t="shared" ca="1" si="818"/>
        <v>3500.0000000000005</v>
      </c>
      <c r="G2792" s="69">
        <f t="shared" ca="1" si="822"/>
        <v>0</v>
      </c>
      <c r="H2792" s="34">
        <f t="shared" ca="1" si="823"/>
        <v>-866.71359458290408</v>
      </c>
      <c r="I2792" s="34">
        <f t="shared" ca="1" si="824"/>
        <v>2633.2864054170964</v>
      </c>
      <c r="J2792" s="18">
        <f ca="1">SUM(INDIRECT(ADDRESS(ROW(F2792),COLUMN(F2792),4)):INDIRECT(ADDRESS(ROW(F2792)+N$5-1,COLUMN(F2792),4)))</f>
        <v>24500.000000000004</v>
      </c>
      <c r="K2792" s="18">
        <f t="shared" ca="1" si="825"/>
        <v>16350</v>
      </c>
      <c r="L2792" s="18">
        <f t="shared" ca="1" si="835"/>
        <v>16350</v>
      </c>
      <c r="M2792" s="18">
        <f t="shared" ca="1" si="819"/>
        <v>0</v>
      </c>
      <c r="N2792" s="34">
        <f t="shared" ca="1" si="826"/>
        <v>18192.140759169975</v>
      </c>
      <c r="P2792" s="18">
        <f t="shared" ca="1" si="820"/>
        <v>866.71359458290408</v>
      </c>
      <c r="Q2792" s="47">
        <f ca="1">SUM(L$15:L2792)-SUM(M$15:M2792)</f>
        <v>16350</v>
      </c>
      <c r="R2792" s="47" t="str">
        <f t="shared" ca="1" si="821"/>
        <v>M2795</v>
      </c>
      <c r="S2792" s="40">
        <f t="shared" ca="1" si="827"/>
        <v>0</v>
      </c>
      <c r="T2792" s="46">
        <f t="shared" ca="1" si="828"/>
        <v>77</v>
      </c>
      <c r="X2792" s="74">
        <f t="shared" ca="1" si="829"/>
        <v>-0.86671359458290409</v>
      </c>
      <c r="Y2792" s="75">
        <f t="shared" ca="1" si="830"/>
        <v>-0.86671359458290409</v>
      </c>
      <c r="Z2792" s="74">
        <f t="shared" ca="1" si="831"/>
        <v>0.42033065880389409</v>
      </c>
      <c r="AA2792" s="76">
        <f t="shared" ca="1" si="832"/>
        <v>-866.71359458290408</v>
      </c>
      <c r="AB2792" s="76">
        <f t="shared" ca="1" si="833"/>
        <v>420.3306588038941</v>
      </c>
    </row>
    <row r="2793" spans="1:28" x14ac:dyDescent="0.25">
      <c r="A2793" s="2">
        <f t="shared" si="834"/>
        <v>19</v>
      </c>
      <c r="B2793" s="16">
        <f ca="1">VLOOKUP(A2793,PERIODS!$O$4:$P$33,2,FALSE)</f>
        <v>3.5000000000000003E-2</v>
      </c>
      <c r="C2793" s="15"/>
      <c r="D2793" s="18">
        <v>2779</v>
      </c>
      <c r="E2793" s="34">
        <f t="shared" ca="1" si="836"/>
        <v>18192.140759169975</v>
      </c>
      <c r="F2793" s="34">
        <f t="shared" ca="1" si="818"/>
        <v>3500.0000000000005</v>
      </c>
      <c r="G2793" s="69">
        <f t="shared" ca="1" si="822"/>
        <v>0</v>
      </c>
      <c r="H2793" s="34">
        <f t="shared" ca="1" si="823"/>
        <v>76.134672915008636</v>
      </c>
      <c r="I2793" s="34">
        <f t="shared" ca="1" si="824"/>
        <v>3576.1346729150091</v>
      </c>
      <c r="J2793" s="18">
        <f ca="1">SUM(INDIRECT(ADDRESS(ROW(F2793),COLUMN(F2793),4)):INDIRECT(ADDRESS(ROW(F2793)+N$5-1,COLUMN(F2793),4)))</f>
        <v>24500.000000000004</v>
      </c>
      <c r="K2793" s="18">
        <f t="shared" ca="1" si="825"/>
        <v>16350</v>
      </c>
      <c r="L2793" s="18">
        <f t="shared" ca="1" si="835"/>
        <v>0</v>
      </c>
      <c r="M2793" s="18">
        <f t="shared" ca="1" si="819"/>
        <v>0</v>
      </c>
      <c r="N2793" s="34">
        <f t="shared" ca="1" si="826"/>
        <v>14616.006086254965</v>
      </c>
      <c r="P2793" s="18">
        <f t="shared" ca="1" si="820"/>
        <v>76.134672915008636</v>
      </c>
      <c r="Q2793" s="47">
        <f ca="1">SUM(L$15:L2793)-SUM(M$15:M2793)</f>
        <v>16350</v>
      </c>
      <c r="R2793" s="47" t="str">
        <f t="shared" ca="1" si="821"/>
        <v>M2796</v>
      </c>
      <c r="S2793" s="40">
        <f t="shared" ca="1" si="827"/>
        <v>0</v>
      </c>
      <c r="T2793" s="46">
        <f t="shared" ca="1" si="828"/>
        <v>17</v>
      </c>
      <c r="X2793" s="74">
        <f t="shared" ca="1" si="829"/>
        <v>7.6134672915008639E-2</v>
      </c>
      <c r="Y2793" s="75">
        <f t="shared" ca="1" si="830"/>
        <v>7.6134672915008639E-2</v>
      </c>
      <c r="Z2793" s="74">
        <f t="shared" ca="1" si="831"/>
        <v>1.0791078909772311</v>
      </c>
      <c r="AA2793" s="76">
        <f t="shared" ca="1" si="832"/>
        <v>76.134672915008636</v>
      </c>
      <c r="AB2793" s="76">
        <f t="shared" ca="1" si="833"/>
        <v>1079.1078909772311</v>
      </c>
    </row>
    <row r="2794" spans="1:28" x14ac:dyDescent="0.25">
      <c r="A2794" s="2">
        <f t="shared" si="834"/>
        <v>20</v>
      </c>
      <c r="B2794" s="16">
        <f ca="1">VLOOKUP(A2794,PERIODS!$O$4:$P$33,2,FALSE)</f>
        <v>3.5000000000000003E-2</v>
      </c>
      <c r="C2794" s="15"/>
      <c r="D2794" s="18">
        <v>2780</v>
      </c>
      <c r="E2794" s="34">
        <f t="shared" ca="1" si="836"/>
        <v>14616.006086254965</v>
      </c>
      <c r="F2794" s="34">
        <f t="shared" ca="1" si="818"/>
        <v>3500.0000000000005</v>
      </c>
      <c r="G2794" s="69">
        <f t="shared" ca="1" si="822"/>
        <v>0</v>
      </c>
      <c r="H2794" s="34">
        <f t="shared" ca="1" si="823"/>
        <v>1581.0701253458562</v>
      </c>
      <c r="I2794" s="34">
        <f t="shared" ca="1" si="824"/>
        <v>5081.0701253458565</v>
      </c>
      <c r="J2794" s="18">
        <f ca="1">SUM(INDIRECT(ADDRESS(ROW(F2794),COLUMN(F2794),4)):INDIRECT(ADDRESS(ROW(F2794)+N$5-1,COLUMN(F2794),4)))</f>
        <v>24500.000000000004</v>
      </c>
      <c r="K2794" s="18">
        <f t="shared" ca="1" si="825"/>
        <v>16350</v>
      </c>
      <c r="L2794" s="18">
        <f t="shared" ca="1" si="835"/>
        <v>0</v>
      </c>
      <c r="M2794" s="18">
        <f t="shared" ca="1" si="819"/>
        <v>0</v>
      </c>
      <c r="N2794" s="34">
        <f t="shared" ca="1" si="826"/>
        <v>9534.935960909108</v>
      </c>
      <c r="P2794" s="18">
        <f t="shared" ca="1" si="820"/>
        <v>1581.0701253458562</v>
      </c>
      <c r="Q2794" s="47">
        <f ca="1">SUM(L$15:L2794)-SUM(M$15:M2794)</f>
        <v>16350</v>
      </c>
      <c r="R2794" s="47" t="str">
        <f t="shared" ca="1" si="821"/>
        <v>M2797</v>
      </c>
      <c r="S2794" s="40">
        <f t="shared" ca="1" si="827"/>
        <v>0</v>
      </c>
      <c r="T2794" s="46">
        <f t="shared" ca="1" si="828"/>
        <v>26</v>
      </c>
      <c r="X2794" s="74">
        <f t="shared" ca="1" si="829"/>
        <v>1.5810701253458563</v>
      </c>
      <c r="Y2794" s="75">
        <f t="shared" ca="1" si="830"/>
        <v>1.5810701253458563</v>
      </c>
      <c r="Z2794" s="74">
        <f t="shared" ca="1" si="831"/>
        <v>4.8601540033665591</v>
      </c>
      <c r="AA2794" s="76">
        <f t="shared" ca="1" si="832"/>
        <v>1581.0701253458562</v>
      </c>
      <c r="AB2794" s="76">
        <f t="shared" ca="1" si="833"/>
        <v>4860.1540033665588</v>
      </c>
    </row>
    <row r="2795" spans="1:28" x14ac:dyDescent="0.25">
      <c r="A2795" s="2">
        <f t="shared" si="834"/>
        <v>21</v>
      </c>
      <c r="B2795" s="16">
        <f ca="1">VLOOKUP(A2795,PERIODS!$O$4:$P$33,2,FALSE)</f>
        <v>3.5000000000000003E-2</v>
      </c>
      <c r="C2795" s="15"/>
      <c r="D2795" s="18">
        <v>2781</v>
      </c>
      <c r="E2795" s="34">
        <f t="shared" ca="1" si="836"/>
        <v>9534.935960909108</v>
      </c>
      <c r="F2795" s="34">
        <f t="shared" ca="1" si="818"/>
        <v>3500.0000000000005</v>
      </c>
      <c r="G2795" s="69">
        <f t="shared" ca="1" si="822"/>
        <v>0</v>
      </c>
      <c r="H2795" s="34">
        <f t="shared" ca="1" si="823"/>
        <v>1080.4245656237438</v>
      </c>
      <c r="I2795" s="34">
        <f t="shared" ca="1" si="824"/>
        <v>4580.4245656237445</v>
      </c>
      <c r="J2795" s="18">
        <f ca="1">SUM(INDIRECT(ADDRESS(ROW(F2795),COLUMN(F2795),4)):INDIRECT(ADDRESS(ROW(F2795)+N$5-1,COLUMN(F2795),4)))</f>
        <v>24500.000000000004</v>
      </c>
      <c r="K2795" s="18">
        <f t="shared" ca="1" si="825"/>
        <v>0</v>
      </c>
      <c r="L2795" s="18">
        <f t="shared" ca="1" si="835"/>
        <v>0</v>
      </c>
      <c r="M2795" s="18">
        <f t="shared" ca="1" si="819"/>
        <v>16350</v>
      </c>
      <c r="N2795" s="34">
        <f t="shared" ca="1" si="826"/>
        <v>21304.511395285364</v>
      </c>
      <c r="P2795" s="18">
        <f t="shared" ca="1" si="820"/>
        <v>1080.4245656237438</v>
      </c>
      <c r="Q2795" s="47">
        <f ca="1">SUM(L$15:L2795)-SUM(M$15:M2795)</f>
        <v>0</v>
      </c>
      <c r="R2795" s="47" t="str">
        <f t="shared" ca="1" si="821"/>
        <v>M2798</v>
      </c>
      <c r="S2795" s="40">
        <f t="shared" ca="1" si="827"/>
        <v>0</v>
      </c>
      <c r="T2795" s="46">
        <f t="shared" ca="1" si="828"/>
        <v>76</v>
      </c>
      <c r="X2795" s="74">
        <f t="shared" ca="1" si="829"/>
        <v>1.0804245656237437</v>
      </c>
      <c r="Y2795" s="75">
        <f t="shared" ca="1" si="830"/>
        <v>1.0804245656237437</v>
      </c>
      <c r="Z2795" s="74">
        <f t="shared" ca="1" si="831"/>
        <v>2.9459300262114434</v>
      </c>
      <c r="AA2795" s="76">
        <f t="shared" ca="1" si="832"/>
        <v>1080.4245656237438</v>
      </c>
      <c r="AB2795" s="76">
        <f t="shared" ca="1" si="833"/>
        <v>2945.9300262114434</v>
      </c>
    </row>
    <row r="2796" spans="1:28" x14ac:dyDescent="0.25">
      <c r="A2796" s="2">
        <f t="shared" si="834"/>
        <v>22</v>
      </c>
      <c r="B2796" s="16">
        <f ca="1">VLOOKUP(A2796,PERIODS!$O$4:$P$33,2,FALSE)</f>
        <v>3.5000000000000003E-2</v>
      </c>
      <c r="C2796" s="15"/>
      <c r="D2796" s="18">
        <v>2782</v>
      </c>
      <c r="E2796" s="34">
        <f t="shared" ca="1" si="836"/>
        <v>21304.511395285364</v>
      </c>
      <c r="F2796" s="34">
        <f t="shared" ca="1" si="818"/>
        <v>3500.0000000000005</v>
      </c>
      <c r="G2796" s="69">
        <f t="shared" ca="1" si="822"/>
        <v>0</v>
      </c>
      <c r="H2796" s="34">
        <f t="shared" ca="1" si="823"/>
        <v>-988.88623234133149</v>
      </c>
      <c r="I2796" s="34">
        <f t="shared" ca="1" si="824"/>
        <v>2511.1137676586691</v>
      </c>
      <c r="J2796" s="18">
        <f ca="1">SUM(INDIRECT(ADDRESS(ROW(F2796),COLUMN(F2796),4)):INDIRECT(ADDRESS(ROW(F2796)+N$5-1,COLUMN(F2796),4)))</f>
        <v>25000.000000000004</v>
      </c>
      <c r="K2796" s="18">
        <f t="shared" ca="1" si="825"/>
        <v>16350</v>
      </c>
      <c r="L2796" s="18">
        <f t="shared" ca="1" si="835"/>
        <v>16350</v>
      </c>
      <c r="M2796" s="18">
        <f t="shared" ca="1" si="819"/>
        <v>0</v>
      </c>
      <c r="N2796" s="34">
        <f t="shared" ca="1" si="826"/>
        <v>18793.397627626695</v>
      </c>
      <c r="P2796" s="18">
        <f t="shared" ca="1" si="820"/>
        <v>988.88623234133149</v>
      </c>
      <c r="Q2796" s="47">
        <f ca="1">SUM(L$15:L2796)-SUM(M$15:M2796)</f>
        <v>16350</v>
      </c>
      <c r="R2796" s="47" t="str">
        <f t="shared" ca="1" si="821"/>
        <v>M2799</v>
      </c>
      <c r="S2796" s="40">
        <f t="shared" ca="1" si="827"/>
        <v>0</v>
      </c>
      <c r="T2796" s="46">
        <f t="shared" ca="1" si="828"/>
        <v>86</v>
      </c>
      <c r="X2796" s="74">
        <f t="shared" ca="1" si="829"/>
        <v>-0.98888623234133144</v>
      </c>
      <c r="Y2796" s="75">
        <f t="shared" ca="1" si="830"/>
        <v>-0.98888623234133144</v>
      </c>
      <c r="Z2796" s="74">
        <f t="shared" ca="1" si="831"/>
        <v>0.37199077167523609</v>
      </c>
      <c r="AA2796" s="76">
        <f t="shared" ca="1" si="832"/>
        <v>-988.88623234133149</v>
      </c>
      <c r="AB2796" s="76">
        <f t="shared" ca="1" si="833"/>
        <v>371.99077167523609</v>
      </c>
    </row>
    <row r="2797" spans="1:28" x14ac:dyDescent="0.25">
      <c r="A2797" s="2">
        <f t="shared" si="834"/>
        <v>23</v>
      </c>
      <c r="B2797" s="16">
        <f ca="1">VLOOKUP(A2797,PERIODS!$O$4:$P$33,2,FALSE)</f>
        <v>3.5000000000000003E-2</v>
      </c>
      <c r="C2797" s="15"/>
      <c r="D2797" s="18">
        <v>2783</v>
      </c>
      <c r="E2797" s="34">
        <f t="shared" ca="1" si="836"/>
        <v>18793.397627626695</v>
      </c>
      <c r="F2797" s="34">
        <f t="shared" ca="1" si="818"/>
        <v>3500.0000000000005</v>
      </c>
      <c r="G2797" s="69">
        <f t="shared" ca="1" si="822"/>
        <v>0</v>
      </c>
      <c r="H2797" s="34">
        <f t="shared" ca="1" si="823"/>
        <v>-1242.2291656131958</v>
      </c>
      <c r="I2797" s="34">
        <f t="shared" ca="1" si="824"/>
        <v>2257.7708343868044</v>
      </c>
      <c r="J2797" s="18">
        <f ca="1">SUM(INDIRECT(ADDRESS(ROW(F2797),COLUMN(F2797),4)):INDIRECT(ADDRESS(ROW(F2797)+N$5-1,COLUMN(F2797),4)))</f>
        <v>25500.000000000004</v>
      </c>
      <c r="K2797" s="18">
        <f t="shared" ca="1" si="825"/>
        <v>16350</v>
      </c>
      <c r="L2797" s="18">
        <f t="shared" ca="1" si="835"/>
        <v>0</v>
      </c>
      <c r="M2797" s="18">
        <f t="shared" ca="1" si="819"/>
        <v>0</v>
      </c>
      <c r="N2797" s="34">
        <f t="shared" ca="1" si="826"/>
        <v>16535.626793239891</v>
      </c>
      <c r="P2797" s="18">
        <f t="shared" ca="1" si="820"/>
        <v>1242.2291656131958</v>
      </c>
      <c r="Q2797" s="47">
        <f ca="1">SUM(L$15:L2797)-SUM(M$15:M2797)</f>
        <v>16350</v>
      </c>
      <c r="R2797" s="47" t="str">
        <f t="shared" ca="1" si="821"/>
        <v>M2800</v>
      </c>
      <c r="S2797" s="40">
        <f t="shared" ca="1" si="827"/>
        <v>0</v>
      </c>
      <c r="T2797" s="46">
        <f t="shared" ca="1" si="828"/>
        <v>76</v>
      </c>
      <c r="X2797" s="74">
        <f t="shared" ca="1" si="829"/>
        <v>-1.2422291656131959</v>
      </c>
      <c r="Y2797" s="75">
        <f t="shared" ca="1" si="830"/>
        <v>-1.2422291656131959</v>
      </c>
      <c r="Z2797" s="74">
        <f t="shared" ca="1" si="831"/>
        <v>0.28873985105849675</v>
      </c>
      <c r="AA2797" s="76">
        <f t="shared" ca="1" si="832"/>
        <v>-1242.2291656131958</v>
      </c>
      <c r="AB2797" s="76">
        <f t="shared" ca="1" si="833"/>
        <v>288.73985105849675</v>
      </c>
    </row>
    <row r="2798" spans="1:28" x14ac:dyDescent="0.25">
      <c r="A2798" s="2">
        <f t="shared" si="834"/>
        <v>24</v>
      </c>
      <c r="B2798" s="16">
        <f ca="1">VLOOKUP(A2798,PERIODS!$O$4:$P$33,2,FALSE)</f>
        <v>3.5000000000000003E-2</v>
      </c>
      <c r="C2798" s="15"/>
      <c r="D2798" s="18">
        <v>2784</v>
      </c>
      <c r="E2798" s="34">
        <f t="shared" ca="1" si="836"/>
        <v>16535.626793239891</v>
      </c>
      <c r="F2798" s="34">
        <f t="shared" ca="1" si="818"/>
        <v>3500.0000000000005</v>
      </c>
      <c r="G2798" s="69">
        <f t="shared" ca="1" si="822"/>
        <v>0</v>
      </c>
      <c r="H2798" s="34">
        <f t="shared" ca="1" si="823"/>
        <v>-329.51095513940066</v>
      </c>
      <c r="I2798" s="34">
        <f t="shared" ca="1" si="824"/>
        <v>3170.4890448605997</v>
      </c>
      <c r="J2798" s="18">
        <f ca="1">SUM(INDIRECT(ADDRESS(ROW(F2798),COLUMN(F2798),4)):INDIRECT(ADDRESS(ROW(F2798)+N$5-1,COLUMN(F2798),4)))</f>
        <v>26000</v>
      </c>
      <c r="K2798" s="18">
        <f t="shared" ca="1" si="825"/>
        <v>16350</v>
      </c>
      <c r="L2798" s="18">
        <f t="shared" ca="1" si="835"/>
        <v>0</v>
      </c>
      <c r="M2798" s="18">
        <f t="shared" ca="1" si="819"/>
        <v>0</v>
      </c>
      <c r="N2798" s="34">
        <f t="shared" ca="1" si="826"/>
        <v>13365.137748379291</v>
      </c>
      <c r="P2798" s="18">
        <f t="shared" ca="1" si="820"/>
        <v>329.51095513940066</v>
      </c>
      <c r="Q2798" s="47">
        <f ca="1">SUM(L$15:L2798)-SUM(M$15:M2798)</f>
        <v>16350</v>
      </c>
      <c r="R2798" s="47" t="str">
        <f t="shared" ca="1" si="821"/>
        <v>M2801</v>
      </c>
      <c r="S2798" s="40">
        <f t="shared" ca="1" si="827"/>
        <v>0</v>
      </c>
      <c r="T2798" s="46">
        <f t="shared" ca="1" si="828"/>
        <v>94</v>
      </c>
      <c r="X2798" s="74">
        <f t="shared" ca="1" si="829"/>
        <v>-0.32951095513940065</v>
      </c>
      <c r="Y2798" s="75">
        <f t="shared" ca="1" si="830"/>
        <v>-0.32951095513940065</v>
      </c>
      <c r="Z2798" s="74">
        <f t="shared" ca="1" si="831"/>
        <v>0.7192754053735928</v>
      </c>
      <c r="AA2798" s="76">
        <f t="shared" ca="1" si="832"/>
        <v>-329.51095513940066</v>
      </c>
      <c r="AB2798" s="76">
        <f t="shared" ca="1" si="833"/>
        <v>719.27540537359278</v>
      </c>
    </row>
    <row r="2799" spans="1:28" x14ac:dyDescent="0.25">
      <c r="A2799" s="2">
        <f t="shared" si="834"/>
        <v>25</v>
      </c>
      <c r="B2799" s="16">
        <f ca="1">VLOOKUP(A2799,PERIODS!$O$4:$P$33,2,FALSE)</f>
        <v>3.5000000000000003E-2</v>
      </c>
      <c r="C2799" s="15"/>
      <c r="D2799" s="18">
        <v>2785</v>
      </c>
      <c r="E2799" s="34">
        <f t="shared" ca="1" si="836"/>
        <v>13365.137748379291</v>
      </c>
      <c r="F2799" s="34">
        <f t="shared" ca="1" si="818"/>
        <v>3500.0000000000005</v>
      </c>
      <c r="G2799" s="69">
        <f t="shared" ca="1" si="822"/>
        <v>0</v>
      </c>
      <c r="H2799" s="34">
        <f t="shared" ca="1" si="823"/>
        <v>-603.28268852993074</v>
      </c>
      <c r="I2799" s="34">
        <f t="shared" ca="1" si="824"/>
        <v>2896.7173114700699</v>
      </c>
      <c r="J2799" s="18">
        <f ca="1">SUM(INDIRECT(ADDRESS(ROW(F2799),COLUMN(F2799),4)):INDIRECT(ADDRESS(ROW(F2799)+N$5-1,COLUMN(F2799),4)))</f>
        <v>24900</v>
      </c>
      <c r="K2799" s="18">
        <f t="shared" ca="1" si="825"/>
        <v>0</v>
      </c>
      <c r="L2799" s="18">
        <f t="shared" ca="1" si="835"/>
        <v>0</v>
      </c>
      <c r="M2799" s="18">
        <f t="shared" ca="1" si="819"/>
        <v>16350</v>
      </c>
      <c r="N2799" s="34">
        <f t="shared" ca="1" si="826"/>
        <v>26818.420436909222</v>
      </c>
      <c r="P2799" s="18">
        <f t="shared" ca="1" si="820"/>
        <v>603.28268852993074</v>
      </c>
      <c r="Q2799" s="47">
        <f ca="1">SUM(L$15:L2799)-SUM(M$15:M2799)</f>
        <v>0</v>
      </c>
      <c r="R2799" s="47" t="str">
        <f t="shared" ca="1" si="821"/>
        <v>M2802</v>
      </c>
      <c r="S2799" s="40">
        <f t="shared" ca="1" si="827"/>
        <v>0</v>
      </c>
      <c r="T2799" s="46">
        <f t="shared" ca="1" si="828"/>
        <v>56</v>
      </c>
      <c r="X2799" s="74">
        <f t="shared" ca="1" si="829"/>
        <v>-0.60328268852993072</v>
      </c>
      <c r="Y2799" s="75">
        <f t="shared" ca="1" si="830"/>
        <v>-0.60328268852993072</v>
      </c>
      <c r="Z2799" s="74">
        <f t="shared" ca="1" si="831"/>
        <v>0.54701301220729992</v>
      </c>
      <c r="AA2799" s="76">
        <f t="shared" ca="1" si="832"/>
        <v>-603.28268852993074</v>
      </c>
      <c r="AB2799" s="76">
        <f t="shared" ca="1" si="833"/>
        <v>547.01301220729988</v>
      </c>
    </row>
    <row r="2800" spans="1:28" x14ac:dyDescent="0.25">
      <c r="A2800" s="2">
        <f t="shared" si="834"/>
        <v>26</v>
      </c>
      <c r="B2800" s="16">
        <f ca="1">VLOOKUP(A2800,PERIODS!$O$4:$P$33,2,FALSE)</f>
        <v>3.5000000000000003E-2</v>
      </c>
      <c r="C2800" s="15"/>
      <c r="D2800" s="18">
        <v>2786</v>
      </c>
      <c r="E2800" s="34">
        <f t="shared" ca="1" si="836"/>
        <v>26818.420436909222</v>
      </c>
      <c r="F2800" s="34">
        <f t="shared" ca="1" si="818"/>
        <v>3500.0000000000005</v>
      </c>
      <c r="G2800" s="69">
        <f t="shared" ca="1" si="822"/>
        <v>0</v>
      </c>
      <c r="H2800" s="34">
        <f t="shared" ca="1" si="823"/>
        <v>34.22851611159971</v>
      </c>
      <c r="I2800" s="34">
        <f t="shared" ca="1" si="824"/>
        <v>3534.2285161116001</v>
      </c>
      <c r="J2800" s="18">
        <f ca="1">SUM(INDIRECT(ADDRESS(ROW(F2800),COLUMN(F2800),4)):INDIRECT(ADDRESS(ROW(F2800)+N$5-1,COLUMN(F2800),4)))</f>
        <v>23900</v>
      </c>
      <c r="K2800" s="18">
        <f t="shared" ca="1" si="825"/>
        <v>0</v>
      </c>
      <c r="L2800" s="18">
        <f t="shared" ca="1" si="835"/>
        <v>0</v>
      </c>
      <c r="M2800" s="18">
        <f t="shared" ca="1" si="819"/>
        <v>0</v>
      </c>
      <c r="N2800" s="34">
        <f t="shared" ca="1" si="826"/>
        <v>23284.191920797621</v>
      </c>
      <c r="P2800" s="18">
        <f t="shared" ca="1" si="820"/>
        <v>34.22851611159971</v>
      </c>
      <c r="Q2800" s="47">
        <f ca="1">SUM(L$15:L2800)-SUM(M$15:M2800)</f>
        <v>0</v>
      </c>
      <c r="R2800" s="47" t="str">
        <f t="shared" ca="1" si="821"/>
        <v>M2803</v>
      </c>
      <c r="S2800" s="40">
        <f t="shared" ca="1" si="827"/>
        <v>0</v>
      </c>
      <c r="T2800" s="46">
        <f t="shared" ca="1" si="828"/>
        <v>67</v>
      </c>
      <c r="X2800" s="74">
        <f t="shared" ca="1" si="829"/>
        <v>3.4228516111599709E-2</v>
      </c>
      <c r="Y2800" s="75">
        <f t="shared" ca="1" si="830"/>
        <v>3.4228516111599709E-2</v>
      </c>
      <c r="Z2800" s="74">
        <f t="shared" ca="1" si="831"/>
        <v>1.0348210529944302</v>
      </c>
      <c r="AA2800" s="76">
        <f t="shared" ca="1" si="832"/>
        <v>34.22851611159971</v>
      </c>
      <c r="AB2800" s="76">
        <f t="shared" ca="1" si="833"/>
        <v>1034.8210529944301</v>
      </c>
    </row>
    <row r="2801" spans="1:28" x14ac:dyDescent="0.25">
      <c r="A2801" s="2">
        <f t="shared" si="834"/>
        <v>27</v>
      </c>
      <c r="B2801" s="16">
        <f ca="1">VLOOKUP(A2801,PERIODS!$O$4:$P$33,2,FALSE)</f>
        <v>3.5000000000000003E-2</v>
      </c>
      <c r="C2801" s="15"/>
      <c r="D2801" s="18">
        <v>2787</v>
      </c>
      <c r="E2801" s="34">
        <f t="shared" ca="1" si="836"/>
        <v>23284.191920797621</v>
      </c>
      <c r="F2801" s="34">
        <f t="shared" ca="1" si="818"/>
        <v>3500.0000000000005</v>
      </c>
      <c r="G2801" s="69">
        <f t="shared" ca="1" si="822"/>
        <v>0</v>
      </c>
      <c r="H2801" s="34">
        <f t="shared" ca="1" si="823"/>
        <v>1409.5668364768301</v>
      </c>
      <c r="I2801" s="34">
        <f t="shared" ca="1" si="824"/>
        <v>4909.5668364768308</v>
      </c>
      <c r="J2801" s="18">
        <f ca="1">SUM(INDIRECT(ADDRESS(ROW(F2801),COLUMN(F2801),4)):INDIRECT(ADDRESS(ROW(F2801)+N$5-1,COLUMN(F2801),4)))</f>
        <v>22900</v>
      </c>
      <c r="K2801" s="18">
        <f t="shared" ca="1" si="825"/>
        <v>0</v>
      </c>
      <c r="L2801" s="18">
        <f t="shared" ca="1" si="835"/>
        <v>0</v>
      </c>
      <c r="M2801" s="18">
        <f t="shared" ca="1" si="819"/>
        <v>0</v>
      </c>
      <c r="N2801" s="34">
        <f t="shared" ca="1" si="826"/>
        <v>18374.625084320789</v>
      </c>
      <c r="P2801" s="18">
        <f t="shared" ca="1" si="820"/>
        <v>1409.5668364768301</v>
      </c>
      <c r="Q2801" s="47">
        <f ca="1">SUM(L$15:L2801)-SUM(M$15:M2801)</f>
        <v>0</v>
      </c>
      <c r="R2801" s="47" t="str">
        <f t="shared" ca="1" si="821"/>
        <v>M2804</v>
      </c>
      <c r="S2801" s="40">
        <f t="shared" ca="1" si="827"/>
        <v>0</v>
      </c>
      <c r="T2801" s="46">
        <f t="shared" ca="1" si="828"/>
        <v>10</v>
      </c>
      <c r="X2801" s="74">
        <f t="shared" ca="1" si="829"/>
        <v>1.4095668364768301</v>
      </c>
      <c r="Y2801" s="75">
        <f t="shared" ca="1" si="830"/>
        <v>1.4095668364768301</v>
      </c>
      <c r="Z2801" s="74">
        <f t="shared" ca="1" si="831"/>
        <v>4.094181569805488</v>
      </c>
      <c r="AA2801" s="76">
        <f t="shared" ca="1" si="832"/>
        <v>1409.5668364768301</v>
      </c>
      <c r="AB2801" s="76">
        <f t="shared" ca="1" si="833"/>
        <v>4094.1815698054879</v>
      </c>
    </row>
    <row r="2802" spans="1:28" x14ac:dyDescent="0.25">
      <c r="A2802" s="2">
        <f t="shared" si="834"/>
        <v>28</v>
      </c>
      <c r="B2802" s="16">
        <f ca="1">VLOOKUP(A2802,PERIODS!$O$4:$P$33,2,FALSE)</f>
        <v>0.04</v>
      </c>
      <c r="C2802" s="15"/>
      <c r="D2802" s="18">
        <v>2788</v>
      </c>
      <c r="E2802" s="34">
        <f t="shared" ca="1" si="836"/>
        <v>18374.625084320789</v>
      </c>
      <c r="F2802" s="34">
        <f t="shared" ca="1" si="818"/>
        <v>4000</v>
      </c>
      <c r="G2802" s="69">
        <f t="shared" ca="1" si="822"/>
        <v>0</v>
      </c>
      <c r="H2802" s="34">
        <f t="shared" ca="1" si="823"/>
        <v>-690.30801607190438</v>
      </c>
      <c r="I2802" s="34">
        <f t="shared" ca="1" si="824"/>
        <v>3309.6919839280954</v>
      </c>
      <c r="J2802" s="18">
        <f ca="1">SUM(INDIRECT(ADDRESS(ROW(F2802),COLUMN(F2802),4)):INDIRECT(ADDRESS(ROW(F2802)+N$5-1,COLUMN(F2802),4)))</f>
        <v>21900</v>
      </c>
      <c r="K2802" s="18">
        <f t="shared" ca="1" si="825"/>
        <v>16350</v>
      </c>
      <c r="L2802" s="18">
        <f t="shared" ca="1" si="835"/>
        <v>16350</v>
      </c>
      <c r="M2802" s="18">
        <f t="shared" ca="1" si="819"/>
        <v>0</v>
      </c>
      <c r="N2802" s="34">
        <f t="shared" ca="1" si="826"/>
        <v>15064.933100392693</v>
      </c>
      <c r="P2802" s="18">
        <f t="shared" ca="1" si="820"/>
        <v>690.30801607190438</v>
      </c>
      <c r="Q2802" s="47">
        <f ca="1">SUM(L$15:L2802)-SUM(M$15:M2802)</f>
        <v>16350</v>
      </c>
      <c r="R2802" s="47" t="str">
        <f t="shared" ca="1" si="821"/>
        <v>M2805</v>
      </c>
      <c r="S2802" s="40">
        <f t="shared" ca="1" si="827"/>
        <v>0</v>
      </c>
      <c r="T2802" s="46">
        <f t="shared" ca="1" si="828"/>
        <v>100</v>
      </c>
      <c r="X2802" s="74">
        <f t="shared" ca="1" si="829"/>
        <v>-0.6903080160719044</v>
      </c>
      <c r="Y2802" s="75">
        <f t="shared" ca="1" si="830"/>
        <v>-0.6903080160719044</v>
      </c>
      <c r="Z2802" s="74">
        <f t="shared" ca="1" si="831"/>
        <v>0.50142159936629693</v>
      </c>
      <c r="AA2802" s="76">
        <f t="shared" ca="1" si="832"/>
        <v>-690.30801607190438</v>
      </c>
      <c r="AB2802" s="76">
        <f t="shared" ca="1" si="833"/>
        <v>501.42159936629696</v>
      </c>
    </row>
    <row r="2803" spans="1:28" x14ac:dyDescent="0.25">
      <c r="A2803" s="2">
        <f t="shared" si="834"/>
        <v>29</v>
      </c>
      <c r="B2803" s="16">
        <f ca="1">VLOOKUP(A2803,PERIODS!$O$4:$P$33,2,FALSE)</f>
        <v>0.04</v>
      </c>
      <c r="C2803" s="15"/>
      <c r="D2803" s="18">
        <v>2789</v>
      </c>
      <c r="E2803" s="34">
        <f t="shared" ca="1" si="836"/>
        <v>15064.933100392693</v>
      </c>
      <c r="F2803" s="34">
        <f t="shared" ca="1" si="818"/>
        <v>4000</v>
      </c>
      <c r="G2803" s="69">
        <f t="shared" ca="1" si="822"/>
        <v>0</v>
      </c>
      <c r="H2803" s="34">
        <f t="shared" ca="1" si="823"/>
        <v>-687.44581244977417</v>
      </c>
      <c r="I2803" s="34">
        <f t="shared" ca="1" si="824"/>
        <v>3312.5541875502258</v>
      </c>
      <c r="J2803" s="18">
        <f ca="1">SUM(INDIRECT(ADDRESS(ROW(F2803),COLUMN(F2803),4)):INDIRECT(ADDRESS(ROW(F2803)+N$5-1,COLUMN(F2803),4)))</f>
        <v>21200</v>
      </c>
      <c r="K2803" s="18">
        <f t="shared" ca="1" si="825"/>
        <v>16350</v>
      </c>
      <c r="L2803" s="18">
        <f t="shared" ca="1" si="835"/>
        <v>0</v>
      </c>
      <c r="M2803" s="18">
        <f t="shared" ca="1" si="819"/>
        <v>0</v>
      </c>
      <c r="N2803" s="34">
        <f t="shared" ca="1" si="826"/>
        <v>11752.378912842467</v>
      </c>
      <c r="P2803" s="18">
        <f t="shared" ca="1" si="820"/>
        <v>687.44581244977417</v>
      </c>
      <c r="Q2803" s="47">
        <f ca="1">SUM(L$15:L2803)-SUM(M$15:M2803)</f>
        <v>16350</v>
      </c>
      <c r="R2803" s="47" t="str">
        <f t="shared" ca="1" si="821"/>
        <v>M2806</v>
      </c>
      <c r="S2803" s="40">
        <f t="shared" ca="1" si="827"/>
        <v>0</v>
      </c>
      <c r="T2803" s="46">
        <f t="shared" ca="1" si="828"/>
        <v>56</v>
      </c>
      <c r="X2803" s="74">
        <f t="shared" ca="1" si="829"/>
        <v>-0.68744581244977421</v>
      </c>
      <c r="Y2803" s="75">
        <f t="shared" ca="1" si="830"/>
        <v>-0.68744581244977421</v>
      </c>
      <c r="Z2803" s="74">
        <f t="shared" ca="1" si="831"/>
        <v>0.50285882592057052</v>
      </c>
      <c r="AA2803" s="76">
        <f t="shared" ca="1" si="832"/>
        <v>-687.44581244977417</v>
      </c>
      <c r="AB2803" s="76">
        <f t="shared" ca="1" si="833"/>
        <v>502.8588259205705</v>
      </c>
    </row>
    <row r="2804" spans="1:28" x14ac:dyDescent="0.25">
      <c r="A2804" s="2">
        <f t="shared" si="834"/>
        <v>30</v>
      </c>
      <c r="B2804" s="16">
        <f ca="1">VLOOKUP(A2804,PERIODS!$O$4:$P$33,2,FALSE)</f>
        <v>0.04</v>
      </c>
      <c r="C2804" s="15"/>
      <c r="D2804" s="18">
        <v>2790</v>
      </c>
      <c r="E2804" s="34">
        <f t="shared" ca="1" si="836"/>
        <v>11752.378912842467</v>
      </c>
      <c r="F2804" s="34">
        <f t="shared" ca="1" si="818"/>
        <v>4000</v>
      </c>
      <c r="G2804" s="69">
        <f t="shared" ca="1" si="822"/>
        <v>0</v>
      </c>
      <c r="H2804" s="34">
        <f t="shared" ca="1" si="823"/>
        <v>-1103.2033188015764</v>
      </c>
      <c r="I2804" s="34">
        <f t="shared" ca="1" si="824"/>
        <v>2896.7966811984234</v>
      </c>
      <c r="J2804" s="18">
        <f ca="1">SUM(INDIRECT(ADDRESS(ROW(F2804),COLUMN(F2804),4)):INDIRECT(ADDRESS(ROW(F2804)+N$5-1,COLUMN(F2804),4)))</f>
        <v>20500</v>
      </c>
      <c r="K2804" s="18">
        <f t="shared" ca="1" si="825"/>
        <v>16350</v>
      </c>
      <c r="L2804" s="18">
        <f t="shared" ca="1" si="835"/>
        <v>0</v>
      </c>
      <c r="M2804" s="18">
        <f t="shared" ca="1" si="819"/>
        <v>0</v>
      </c>
      <c r="N2804" s="34">
        <f t="shared" ca="1" si="826"/>
        <v>8855.5822316440426</v>
      </c>
      <c r="P2804" s="18">
        <f t="shared" ca="1" si="820"/>
        <v>1103.2033188015764</v>
      </c>
      <c r="Q2804" s="47">
        <f ca="1">SUM(L$15:L2804)-SUM(M$15:M2804)</f>
        <v>16350</v>
      </c>
      <c r="R2804" s="47" t="str">
        <f t="shared" ca="1" si="821"/>
        <v>M2807</v>
      </c>
      <c r="S2804" s="40">
        <f t="shared" ca="1" si="827"/>
        <v>0</v>
      </c>
      <c r="T2804" s="46">
        <f t="shared" ca="1" si="828"/>
        <v>1</v>
      </c>
      <c r="X2804" s="74">
        <f t="shared" ca="1" si="829"/>
        <v>-1.1032033188015764</v>
      </c>
      <c r="Y2804" s="75">
        <f t="shared" ca="1" si="830"/>
        <v>-1.1032033188015764</v>
      </c>
      <c r="Z2804" s="74">
        <f t="shared" ca="1" si="831"/>
        <v>0.33180649751197333</v>
      </c>
      <c r="AA2804" s="76">
        <f t="shared" ca="1" si="832"/>
        <v>-1103.2033188015764</v>
      </c>
      <c r="AB2804" s="76">
        <f t="shared" ca="1" si="833"/>
        <v>331.8064975119733</v>
      </c>
    </row>
    <row r="2805" spans="1:28" x14ac:dyDescent="0.25">
      <c r="A2805" s="2">
        <f t="shared" si="834"/>
        <v>1</v>
      </c>
      <c r="B2805" s="16">
        <f ca="1">VLOOKUP(A2805,PERIODS!$O$4:$P$33,2,FALSE)</f>
        <v>2.4E-2</v>
      </c>
      <c r="C2805" s="15"/>
      <c r="D2805" s="18">
        <v>2791</v>
      </c>
      <c r="E2805" s="34">
        <f t="shared" ca="1" si="836"/>
        <v>8855.5822316440426</v>
      </c>
      <c r="F2805" s="34">
        <f t="shared" ca="1" si="818"/>
        <v>2400</v>
      </c>
      <c r="G2805" s="69">
        <f t="shared" ca="1" si="822"/>
        <v>0</v>
      </c>
      <c r="H2805" s="34">
        <f t="shared" ca="1" si="823"/>
        <v>453.34778472959425</v>
      </c>
      <c r="I2805" s="34">
        <f t="shared" ca="1" si="824"/>
        <v>2853.3477847295944</v>
      </c>
      <c r="J2805" s="18">
        <f ca="1">SUM(INDIRECT(ADDRESS(ROW(F2805),COLUMN(F2805),4)):INDIRECT(ADDRESS(ROW(F2805)+N$5-1,COLUMN(F2805),4)))</f>
        <v>19800</v>
      </c>
      <c r="K2805" s="18">
        <f t="shared" ca="1" si="825"/>
        <v>0</v>
      </c>
      <c r="L2805" s="18">
        <f t="shared" ca="1" si="835"/>
        <v>0</v>
      </c>
      <c r="M2805" s="18">
        <f t="shared" ca="1" si="819"/>
        <v>16350</v>
      </c>
      <c r="N2805" s="34">
        <f t="shared" ca="1" si="826"/>
        <v>22352.234446914448</v>
      </c>
      <c r="P2805" s="18">
        <f t="shared" ca="1" si="820"/>
        <v>453.34778472959425</v>
      </c>
      <c r="Q2805" s="47">
        <f ca="1">SUM(L$15:L2805)-SUM(M$15:M2805)</f>
        <v>0</v>
      </c>
      <c r="R2805" s="47" t="str">
        <f t="shared" ca="1" si="821"/>
        <v>M2808</v>
      </c>
      <c r="S2805" s="40">
        <f t="shared" ca="1" si="827"/>
        <v>0</v>
      </c>
      <c r="T2805" s="46">
        <f t="shared" ca="1" si="828"/>
        <v>18</v>
      </c>
      <c r="X2805" s="74">
        <f t="shared" ca="1" si="829"/>
        <v>0.45334778472959425</v>
      </c>
      <c r="Y2805" s="75">
        <f t="shared" ca="1" si="830"/>
        <v>0.45334778472959425</v>
      </c>
      <c r="Z2805" s="74">
        <f t="shared" ca="1" si="831"/>
        <v>1.5735713554485118</v>
      </c>
      <c r="AA2805" s="76">
        <f t="shared" ca="1" si="832"/>
        <v>453.34778472959425</v>
      </c>
      <c r="AB2805" s="76">
        <f t="shared" ca="1" si="833"/>
        <v>1573.5713554485119</v>
      </c>
    </row>
    <row r="2806" spans="1:28" x14ac:dyDescent="0.25">
      <c r="A2806" s="2">
        <f t="shared" si="834"/>
        <v>2</v>
      </c>
      <c r="B2806" s="16">
        <f ca="1">VLOOKUP(A2806,PERIODS!$O$4:$P$33,2,FALSE)</f>
        <v>2.5000000000000001E-2</v>
      </c>
      <c r="C2806" s="15"/>
      <c r="D2806" s="18">
        <v>2792</v>
      </c>
      <c r="E2806" s="34">
        <f t="shared" ca="1" si="836"/>
        <v>22352.234446914448</v>
      </c>
      <c r="F2806" s="34">
        <f t="shared" ca="1" si="818"/>
        <v>2500</v>
      </c>
      <c r="G2806" s="69">
        <f t="shared" ca="1" si="822"/>
        <v>0</v>
      </c>
      <c r="H2806" s="34">
        <f t="shared" ca="1" si="823"/>
        <v>438.97482823730473</v>
      </c>
      <c r="I2806" s="34">
        <f t="shared" ca="1" si="824"/>
        <v>2938.9748282373048</v>
      </c>
      <c r="J2806" s="18">
        <f ca="1">SUM(INDIRECT(ADDRESS(ROW(F2806),COLUMN(F2806),4)):INDIRECT(ADDRESS(ROW(F2806)+N$5-1,COLUMN(F2806),4)))</f>
        <v>20700</v>
      </c>
      <c r="K2806" s="18">
        <f t="shared" ca="1" si="825"/>
        <v>0</v>
      </c>
      <c r="L2806" s="18">
        <f t="shared" ca="1" si="835"/>
        <v>0</v>
      </c>
      <c r="M2806" s="18">
        <f t="shared" ca="1" si="819"/>
        <v>0</v>
      </c>
      <c r="N2806" s="34">
        <f t="shared" ca="1" si="826"/>
        <v>19413.259618677144</v>
      </c>
      <c r="P2806" s="18">
        <f t="shared" ca="1" si="820"/>
        <v>438.97482823730473</v>
      </c>
      <c r="Q2806" s="47">
        <f ca="1">SUM(L$15:L2806)-SUM(M$15:M2806)</f>
        <v>0</v>
      </c>
      <c r="R2806" s="47" t="str">
        <f t="shared" ca="1" si="821"/>
        <v>M2809</v>
      </c>
      <c r="S2806" s="40">
        <f t="shared" ca="1" si="827"/>
        <v>0</v>
      </c>
      <c r="T2806" s="46">
        <f t="shared" ca="1" si="828"/>
        <v>46</v>
      </c>
      <c r="X2806" s="74">
        <f t="shared" ca="1" si="829"/>
        <v>0.43897482823730472</v>
      </c>
      <c r="Y2806" s="75">
        <f t="shared" ca="1" si="830"/>
        <v>0.43897482823730472</v>
      </c>
      <c r="Z2806" s="74">
        <f t="shared" ca="1" si="831"/>
        <v>1.5511162425663321</v>
      </c>
      <c r="AA2806" s="76">
        <f t="shared" ca="1" si="832"/>
        <v>438.97482823730473</v>
      </c>
      <c r="AB2806" s="76">
        <f t="shared" ca="1" si="833"/>
        <v>1551.1162425663322</v>
      </c>
    </row>
    <row r="2807" spans="1:28" x14ac:dyDescent="0.25">
      <c r="A2807" s="2">
        <f t="shared" si="834"/>
        <v>3</v>
      </c>
      <c r="B2807" s="16">
        <f ca="1">VLOOKUP(A2807,PERIODS!$O$4:$P$33,2,FALSE)</f>
        <v>2.5000000000000001E-2</v>
      </c>
      <c r="C2807" s="15"/>
      <c r="D2807" s="18">
        <v>2793</v>
      </c>
      <c r="E2807" s="34">
        <f t="shared" ca="1" si="836"/>
        <v>19413.259618677144</v>
      </c>
      <c r="F2807" s="34">
        <f t="shared" ca="1" si="818"/>
        <v>2500</v>
      </c>
      <c r="G2807" s="69">
        <f t="shared" ca="1" si="822"/>
        <v>0</v>
      </c>
      <c r="H2807" s="34">
        <f t="shared" ca="1" si="823"/>
        <v>153.42820157340827</v>
      </c>
      <c r="I2807" s="34">
        <f t="shared" ca="1" si="824"/>
        <v>2653.4282015734084</v>
      </c>
      <c r="J2807" s="18">
        <f ca="1">SUM(INDIRECT(ADDRESS(ROW(F2807),COLUMN(F2807),4)):INDIRECT(ADDRESS(ROW(F2807)+N$5-1,COLUMN(F2807),4)))</f>
        <v>21500</v>
      </c>
      <c r="K2807" s="18">
        <f t="shared" ca="1" si="825"/>
        <v>16350</v>
      </c>
      <c r="L2807" s="18">
        <f t="shared" ca="1" si="835"/>
        <v>16350</v>
      </c>
      <c r="M2807" s="18">
        <f t="shared" ca="1" si="819"/>
        <v>0</v>
      </c>
      <c r="N2807" s="34">
        <f t="shared" ca="1" si="826"/>
        <v>16759.831417103735</v>
      </c>
      <c r="P2807" s="18">
        <f t="shared" ca="1" si="820"/>
        <v>153.42820157340827</v>
      </c>
      <c r="Q2807" s="47">
        <f ca="1">SUM(L$15:L2807)-SUM(M$15:M2807)</f>
        <v>16350</v>
      </c>
      <c r="R2807" s="47" t="str">
        <f t="shared" ca="1" si="821"/>
        <v>M2810</v>
      </c>
      <c r="S2807" s="40">
        <f t="shared" ca="1" si="827"/>
        <v>0</v>
      </c>
      <c r="T2807" s="46">
        <f t="shared" ca="1" si="828"/>
        <v>65</v>
      </c>
      <c r="X2807" s="74">
        <f t="shared" ca="1" si="829"/>
        <v>0.15342820157340828</v>
      </c>
      <c r="Y2807" s="75">
        <f t="shared" ca="1" si="830"/>
        <v>0.15342820157340828</v>
      </c>
      <c r="Z2807" s="74">
        <f t="shared" ca="1" si="831"/>
        <v>1.1658240797825095</v>
      </c>
      <c r="AA2807" s="76">
        <f t="shared" ca="1" si="832"/>
        <v>153.42820157340827</v>
      </c>
      <c r="AB2807" s="76">
        <f t="shared" ca="1" si="833"/>
        <v>1165.8240797825094</v>
      </c>
    </row>
    <row r="2808" spans="1:28" x14ac:dyDescent="0.25">
      <c r="A2808" s="2">
        <f t="shared" si="834"/>
        <v>4</v>
      </c>
      <c r="B2808" s="16">
        <f ca="1">VLOOKUP(A2808,PERIODS!$O$4:$P$33,2,FALSE)</f>
        <v>2.5000000000000001E-2</v>
      </c>
      <c r="C2808" s="15"/>
      <c r="D2808" s="18">
        <v>2794</v>
      </c>
      <c r="E2808" s="34">
        <f t="shared" ca="1" si="836"/>
        <v>16759.831417103735</v>
      </c>
      <c r="F2808" s="34">
        <f t="shared" ca="1" si="818"/>
        <v>2500</v>
      </c>
      <c r="G2808" s="69">
        <f t="shared" ca="1" si="822"/>
        <v>0</v>
      </c>
      <c r="H2808" s="34">
        <f t="shared" ca="1" si="823"/>
        <v>142.36326509051909</v>
      </c>
      <c r="I2808" s="34">
        <f t="shared" ca="1" si="824"/>
        <v>2642.3632650905192</v>
      </c>
      <c r="J2808" s="18">
        <f ca="1">SUM(INDIRECT(ADDRESS(ROW(F2808),COLUMN(F2808),4)):INDIRECT(ADDRESS(ROW(F2808)+N$5-1,COLUMN(F2808),4)))</f>
        <v>22300</v>
      </c>
      <c r="K2808" s="18">
        <f t="shared" ca="1" si="825"/>
        <v>16350</v>
      </c>
      <c r="L2808" s="18">
        <f t="shared" ca="1" si="835"/>
        <v>0</v>
      </c>
      <c r="M2808" s="18">
        <f t="shared" ca="1" si="819"/>
        <v>0</v>
      </c>
      <c r="N2808" s="34">
        <f t="shared" ca="1" si="826"/>
        <v>14117.468152013214</v>
      </c>
      <c r="P2808" s="18">
        <f t="shared" ca="1" si="820"/>
        <v>142.36326509051909</v>
      </c>
      <c r="Q2808" s="47">
        <f ca="1">SUM(L$15:L2808)-SUM(M$15:M2808)</f>
        <v>16350</v>
      </c>
      <c r="R2808" s="47" t="str">
        <f t="shared" ca="1" si="821"/>
        <v>M2811</v>
      </c>
      <c r="S2808" s="40">
        <f t="shared" ca="1" si="827"/>
        <v>0</v>
      </c>
      <c r="T2808" s="46">
        <f t="shared" ca="1" si="828"/>
        <v>3</v>
      </c>
      <c r="X2808" s="74">
        <f t="shared" ca="1" si="829"/>
        <v>0.14236326509051908</v>
      </c>
      <c r="Y2808" s="75">
        <f t="shared" ca="1" si="830"/>
        <v>0.14236326509051908</v>
      </c>
      <c r="Z2808" s="74">
        <f t="shared" ca="1" si="831"/>
        <v>1.152995415454662</v>
      </c>
      <c r="AA2808" s="76">
        <f t="shared" ca="1" si="832"/>
        <v>142.36326509051909</v>
      </c>
      <c r="AB2808" s="76">
        <f t="shared" ca="1" si="833"/>
        <v>1152.995415454662</v>
      </c>
    </row>
    <row r="2809" spans="1:28" x14ac:dyDescent="0.25">
      <c r="A2809" s="2">
        <f t="shared" si="834"/>
        <v>5</v>
      </c>
      <c r="B2809" s="16">
        <f ca="1">VLOOKUP(A2809,PERIODS!$O$4:$P$33,2,FALSE)</f>
        <v>3.3000000000000002E-2</v>
      </c>
      <c r="C2809" s="15"/>
      <c r="D2809" s="18">
        <v>2795</v>
      </c>
      <c r="E2809" s="34">
        <f t="shared" ca="1" si="836"/>
        <v>14117.468152013214</v>
      </c>
      <c r="F2809" s="34">
        <f t="shared" ca="1" si="818"/>
        <v>3300</v>
      </c>
      <c r="G2809" s="69">
        <f t="shared" ca="1" si="822"/>
        <v>0</v>
      </c>
      <c r="H2809" s="34">
        <f t="shared" ca="1" si="823"/>
        <v>-68.952405430885619</v>
      </c>
      <c r="I2809" s="34">
        <f t="shared" ca="1" si="824"/>
        <v>3231.0475945691142</v>
      </c>
      <c r="J2809" s="18">
        <f ca="1">SUM(INDIRECT(ADDRESS(ROW(F2809),COLUMN(F2809),4)):INDIRECT(ADDRESS(ROW(F2809)+N$5-1,COLUMN(F2809),4)))</f>
        <v>23100</v>
      </c>
      <c r="K2809" s="18">
        <f t="shared" ca="1" si="825"/>
        <v>16350</v>
      </c>
      <c r="L2809" s="18">
        <f t="shared" ca="1" si="835"/>
        <v>0</v>
      </c>
      <c r="M2809" s="18">
        <f t="shared" ca="1" si="819"/>
        <v>0</v>
      </c>
      <c r="N2809" s="34">
        <f t="shared" ca="1" si="826"/>
        <v>10886.4205574441</v>
      </c>
      <c r="P2809" s="18">
        <f t="shared" ca="1" si="820"/>
        <v>68.952405430885619</v>
      </c>
      <c r="Q2809" s="47">
        <f ca="1">SUM(L$15:L2809)-SUM(M$15:M2809)</f>
        <v>16350</v>
      </c>
      <c r="R2809" s="47" t="str">
        <f t="shared" ca="1" si="821"/>
        <v>M2812</v>
      </c>
      <c r="S2809" s="40">
        <f t="shared" ca="1" si="827"/>
        <v>0</v>
      </c>
      <c r="T2809" s="46">
        <f t="shared" ca="1" si="828"/>
        <v>79</v>
      </c>
      <c r="X2809" s="74">
        <f t="shared" ca="1" si="829"/>
        <v>-6.8952405430885613E-2</v>
      </c>
      <c r="Y2809" s="75">
        <f t="shared" ca="1" si="830"/>
        <v>-6.8952405430885613E-2</v>
      </c>
      <c r="Z2809" s="74">
        <f t="shared" ca="1" si="831"/>
        <v>0.93337110241650589</v>
      </c>
      <c r="AA2809" s="76">
        <f t="shared" ca="1" si="832"/>
        <v>-68.952405430885619</v>
      </c>
      <c r="AB2809" s="76">
        <f t="shared" ca="1" si="833"/>
        <v>933.37110241650589</v>
      </c>
    </row>
    <row r="2810" spans="1:28" x14ac:dyDescent="0.25">
      <c r="A2810" s="2">
        <f t="shared" si="834"/>
        <v>6</v>
      </c>
      <c r="B2810" s="16">
        <f ca="1">VLOOKUP(A2810,PERIODS!$O$4:$P$33,2,FALSE)</f>
        <v>3.3000000000000002E-2</v>
      </c>
      <c r="C2810" s="15"/>
      <c r="D2810" s="18">
        <v>2796</v>
      </c>
      <c r="E2810" s="34">
        <f t="shared" ca="1" si="836"/>
        <v>10886.4205574441</v>
      </c>
      <c r="F2810" s="34">
        <f t="shared" ca="1" si="818"/>
        <v>3300</v>
      </c>
      <c r="G2810" s="69">
        <f t="shared" ca="1" si="822"/>
        <v>0</v>
      </c>
      <c r="H2810" s="34">
        <f t="shared" ca="1" si="823"/>
        <v>796.90850136437996</v>
      </c>
      <c r="I2810" s="34">
        <f t="shared" ca="1" si="824"/>
        <v>4096.9085013643798</v>
      </c>
      <c r="J2810" s="18">
        <f ca="1">SUM(INDIRECT(ADDRESS(ROW(F2810),COLUMN(F2810),4)):INDIRECT(ADDRESS(ROW(F2810)+N$5-1,COLUMN(F2810),4)))</f>
        <v>23100</v>
      </c>
      <c r="K2810" s="18">
        <f t="shared" ca="1" si="825"/>
        <v>0</v>
      </c>
      <c r="L2810" s="18">
        <f t="shared" ca="1" si="835"/>
        <v>0</v>
      </c>
      <c r="M2810" s="18">
        <f t="shared" ca="1" si="819"/>
        <v>16350</v>
      </c>
      <c r="N2810" s="34">
        <f t="shared" ca="1" si="826"/>
        <v>23139.512056079722</v>
      </c>
      <c r="P2810" s="18">
        <f t="shared" ca="1" si="820"/>
        <v>796.90850136437996</v>
      </c>
      <c r="Q2810" s="47">
        <f ca="1">SUM(L$15:L2810)-SUM(M$15:M2810)</f>
        <v>0</v>
      </c>
      <c r="R2810" s="47" t="str">
        <f t="shared" ca="1" si="821"/>
        <v>M2813</v>
      </c>
      <c r="S2810" s="40">
        <f t="shared" ca="1" si="827"/>
        <v>0</v>
      </c>
      <c r="T2810" s="46">
        <f t="shared" ca="1" si="828"/>
        <v>65</v>
      </c>
      <c r="X2810" s="74">
        <f t="shared" ca="1" si="829"/>
        <v>0.79690850136437996</v>
      </c>
      <c r="Y2810" s="75">
        <f t="shared" ca="1" si="830"/>
        <v>0.79690850136437996</v>
      </c>
      <c r="Z2810" s="74">
        <f t="shared" ca="1" si="831"/>
        <v>2.2186712959496306</v>
      </c>
      <c r="AA2810" s="76">
        <f t="shared" ca="1" si="832"/>
        <v>796.90850136437996</v>
      </c>
      <c r="AB2810" s="76">
        <f t="shared" ca="1" si="833"/>
        <v>2218.6712959496308</v>
      </c>
    </row>
    <row r="2811" spans="1:28" x14ac:dyDescent="0.25">
      <c r="A2811" s="2">
        <f t="shared" si="834"/>
        <v>7</v>
      </c>
      <c r="B2811" s="16">
        <f ca="1">VLOOKUP(A2811,PERIODS!$O$4:$P$33,2,FALSE)</f>
        <v>3.3000000000000002E-2</v>
      </c>
      <c r="C2811" s="15"/>
      <c r="D2811" s="18">
        <v>2797</v>
      </c>
      <c r="E2811" s="34">
        <f t="shared" ca="1" si="836"/>
        <v>23139.512056079722</v>
      </c>
      <c r="F2811" s="34">
        <f t="shared" ca="1" si="818"/>
        <v>3300</v>
      </c>
      <c r="G2811" s="69">
        <f t="shared" ca="1" si="822"/>
        <v>0</v>
      </c>
      <c r="H2811" s="34">
        <f t="shared" ca="1" si="823"/>
        <v>645.34705284627796</v>
      </c>
      <c r="I2811" s="34">
        <f t="shared" ca="1" si="824"/>
        <v>3945.3470528462781</v>
      </c>
      <c r="J2811" s="18">
        <f ca="1">SUM(INDIRECT(ADDRESS(ROW(F2811),COLUMN(F2811),4)):INDIRECT(ADDRESS(ROW(F2811)+N$5-1,COLUMN(F2811),4)))</f>
        <v>23100</v>
      </c>
      <c r="K2811" s="18">
        <f t="shared" ca="1" si="825"/>
        <v>0</v>
      </c>
      <c r="L2811" s="18">
        <f t="shared" ca="1" si="835"/>
        <v>0</v>
      </c>
      <c r="M2811" s="18">
        <f t="shared" ca="1" si="819"/>
        <v>0</v>
      </c>
      <c r="N2811" s="34">
        <f t="shared" ca="1" si="826"/>
        <v>19194.165003233444</v>
      </c>
      <c r="P2811" s="18">
        <f t="shared" ca="1" si="820"/>
        <v>645.34705284627796</v>
      </c>
      <c r="Q2811" s="47">
        <f ca="1">SUM(L$15:L2811)-SUM(M$15:M2811)</f>
        <v>0</v>
      </c>
      <c r="R2811" s="47" t="str">
        <f t="shared" ca="1" si="821"/>
        <v>M2814</v>
      </c>
      <c r="S2811" s="40">
        <f t="shared" ca="1" si="827"/>
        <v>0</v>
      </c>
      <c r="T2811" s="46">
        <f t="shared" ca="1" si="828"/>
        <v>95</v>
      </c>
      <c r="X2811" s="74">
        <f t="shared" ca="1" si="829"/>
        <v>0.64534705284627791</v>
      </c>
      <c r="Y2811" s="75">
        <f t="shared" ca="1" si="830"/>
        <v>0.64534705284627791</v>
      </c>
      <c r="Z2811" s="74">
        <f t="shared" ca="1" si="831"/>
        <v>1.9066486222926302</v>
      </c>
      <c r="AA2811" s="76">
        <f t="shared" ca="1" si="832"/>
        <v>645.34705284627796</v>
      </c>
      <c r="AB2811" s="76">
        <f t="shared" ca="1" si="833"/>
        <v>1906.6486222926303</v>
      </c>
    </row>
    <row r="2812" spans="1:28" x14ac:dyDescent="0.25">
      <c r="A2812" s="2">
        <f t="shared" si="834"/>
        <v>8</v>
      </c>
      <c r="B2812" s="16">
        <f ca="1">VLOOKUP(A2812,PERIODS!$O$4:$P$33,2,FALSE)</f>
        <v>3.3000000000000002E-2</v>
      </c>
      <c r="C2812" s="15"/>
      <c r="D2812" s="18">
        <v>2798</v>
      </c>
      <c r="E2812" s="34">
        <f t="shared" ca="1" si="836"/>
        <v>19194.165003233444</v>
      </c>
      <c r="F2812" s="34">
        <f t="shared" ca="1" si="818"/>
        <v>3300</v>
      </c>
      <c r="G2812" s="69">
        <f t="shared" ca="1" si="822"/>
        <v>0</v>
      </c>
      <c r="H2812" s="34">
        <f t="shared" ca="1" si="823"/>
        <v>-908.9150876592654</v>
      </c>
      <c r="I2812" s="34">
        <f t="shared" ca="1" si="824"/>
        <v>2391.0849123407347</v>
      </c>
      <c r="J2812" s="18">
        <f ca="1">SUM(INDIRECT(ADDRESS(ROW(F2812),COLUMN(F2812),4)):INDIRECT(ADDRESS(ROW(F2812)+N$5-1,COLUMN(F2812),4)))</f>
        <v>23100</v>
      </c>
      <c r="K2812" s="18">
        <f t="shared" ca="1" si="825"/>
        <v>16350</v>
      </c>
      <c r="L2812" s="18">
        <f t="shared" ca="1" si="835"/>
        <v>16350</v>
      </c>
      <c r="M2812" s="18">
        <f t="shared" ca="1" si="819"/>
        <v>0</v>
      </c>
      <c r="N2812" s="34">
        <f t="shared" ca="1" si="826"/>
        <v>16803.080090892709</v>
      </c>
      <c r="P2812" s="18">
        <f t="shared" ca="1" si="820"/>
        <v>908.9150876592654</v>
      </c>
      <c r="Q2812" s="47">
        <f ca="1">SUM(L$15:L2812)-SUM(M$15:M2812)</f>
        <v>16350</v>
      </c>
      <c r="R2812" s="47" t="str">
        <f t="shared" ca="1" si="821"/>
        <v>M2815</v>
      </c>
      <c r="S2812" s="40">
        <f t="shared" ca="1" si="827"/>
        <v>0</v>
      </c>
      <c r="T2812" s="46">
        <f t="shared" ca="1" si="828"/>
        <v>71</v>
      </c>
      <c r="X2812" s="74">
        <f t="shared" ca="1" si="829"/>
        <v>-0.90891508765926543</v>
      </c>
      <c r="Y2812" s="75">
        <f t="shared" ca="1" si="830"/>
        <v>-0.90891508765926543</v>
      </c>
      <c r="Z2812" s="74">
        <f t="shared" ca="1" si="831"/>
        <v>0.4029611645099343</v>
      </c>
      <c r="AA2812" s="76">
        <f t="shared" ca="1" si="832"/>
        <v>-908.9150876592654</v>
      </c>
      <c r="AB2812" s="76">
        <f t="shared" ca="1" si="833"/>
        <v>402.96116450993429</v>
      </c>
    </row>
    <row r="2813" spans="1:28" x14ac:dyDescent="0.25">
      <c r="A2813" s="2">
        <f t="shared" si="834"/>
        <v>9</v>
      </c>
      <c r="B2813" s="16">
        <f ca="1">VLOOKUP(A2813,PERIODS!$O$4:$P$33,2,FALSE)</f>
        <v>3.3000000000000002E-2</v>
      </c>
      <c r="C2813" s="15"/>
      <c r="D2813" s="18">
        <v>2799</v>
      </c>
      <c r="E2813" s="34">
        <f t="shared" ca="1" si="836"/>
        <v>16803.080090892709</v>
      </c>
      <c r="F2813" s="34">
        <f t="shared" ca="1" si="818"/>
        <v>3300</v>
      </c>
      <c r="G2813" s="69">
        <f t="shared" ca="1" si="822"/>
        <v>0</v>
      </c>
      <c r="H2813" s="34">
        <f t="shared" ca="1" si="823"/>
        <v>1959.9639845400536</v>
      </c>
      <c r="I2813" s="34">
        <f t="shared" ca="1" si="824"/>
        <v>5259.9639845400534</v>
      </c>
      <c r="J2813" s="18">
        <f ca="1">SUM(INDIRECT(ADDRESS(ROW(F2813),COLUMN(F2813),4)):INDIRECT(ADDRESS(ROW(F2813)+N$5-1,COLUMN(F2813),4)))</f>
        <v>23100</v>
      </c>
      <c r="K2813" s="18">
        <f t="shared" ca="1" si="825"/>
        <v>16350</v>
      </c>
      <c r="L2813" s="18">
        <f t="shared" ca="1" si="835"/>
        <v>0</v>
      </c>
      <c r="M2813" s="18">
        <f t="shared" ca="1" si="819"/>
        <v>0</v>
      </c>
      <c r="N2813" s="34">
        <f t="shared" ca="1" si="826"/>
        <v>11543.116106352656</v>
      </c>
      <c r="P2813" s="18">
        <f t="shared" ca="1" si="820"/>
        <v>1959.9639845400536</v>
      </c>
      <c r="Q2813" s="47">
        <f ca="1">SUM(L$15:L2813)-SUM(M$15:M2813)</f>
        <v>16350</v>
      </c>
      <c r="R2813" s="47" t="str">
        <f t="shared" ca="1" si="821"/>
        <v>M2816</v>
      </c>
      <c r="S2813" s="40">
        <f t="shared" ca="1" si="827"/>
        <v>0</v>
      </c>
      <c r="T2813" s="46">
        <f t="shared" ca="1" si="828"/>
        <v>83</v>
      </c>
      <c r="X2813" s="74">
        <f t="shared" ca="1" si="829"/>
        <v>2.0887125466602394</v>
      </c>
      <c r="Y2813" s="75">
        <f t="shared" ca="1" si="830"/>
        <v>1.9599639845400536</v>
      </c>
      <c r="Z2813" s="74">
        <f t="shared" ca="1" si="831"/>
        <v>7.0990713842313315</v>
      </c>
      <c r="AA2813" s="76">
        <f t="shared" ca="1" si="832"/>
        <v>1959.9639845400536</v>
      </c>
      <c r="AB2813" s="76">
        <f t="shared" ca="1" si="833"/>
        <v>7099.0713842313316</v>
      </c>
    </row>
    <row r="2814" spans="1:28" x14ac:dyDescent="0.25">
      <c r="A2814" s="2">
        <f t="shared" si="834"/>
        <v>10</v>
      </c>
      <c r="B2814" s="16">
        <f ca="1">VLOOKUP(A2814,PERIODS!$O$4:$P$33,2,FALSE)</f>
        <v>3.3000000000000002E-2</v>
      </c>
      <c r="C2814" s="15"/>
      <c r="D2814" s="18">
        <v>2800</v>
      </c>
      <c r="E2814" s="34">
        <f t="shared" ca="1" si="836"/>
        <v>11543.116106352656</v>
      </c>
      <c r="F2814" s="34">
        <f t="shared" ca="1" si="818"/>
        <v>3300</v>
      </c>
      <c r="G2814" s="69">
        <f t="shared" ca="1" si="822"/>
        <v>0</v>
      </c>
      <c r="H2814" s="34">
        <f t="shared" ca="1" si="823"/>
        <v>544.63148839673897</v>
      </c>
      <c r="I2814" s="34">
        <f t="shared" ca="1" si="824"/>
        <v>3844.6314883967389</v>
      </c>
      <c r="J2814" s="18">
        <f ca="1">SUM(INDIRECT(ADDRESS(ROW(F2814),COLUMN(F2814),4)):INDIRECT(ADDRESS(ROW(F2814)+N$5-1,COLUMN(F2814),4)))</f>
        <v>23100</v>
      </c>
      <c r="K2814" s="18">
        <f t="shared" ca="1" si="825"/>
        <v>16350</v>
      </c>
      <c r="L2814" s="18">
        <f t="shared" ca="1" si="835"/>
        <v>0</v>
      </c>
      <c r="M2814" s="18">
        <f t="shared" ca="1" si="819"/>
        <v>0</v>
      </c>
      <c r="N2814" s="34">
        <f t="shared" ca="1" si="826"/>
        <v>7698.4846179559172</v>
      </c>
      <c r="P2814" s="18">
        <f t="shared" ca="1" si="820"/>
        <v>544.63148839673897</v>
      </c>
      <c r="Q2814" s="47">
        <f ca="1">SUM(L$15:L2814)-SUM(M$15:M2814)</f>
        <v>16350</v>
      </c>
      <c r="R2814" s="47" t="str">
        <f t="shared" ca="1" si="821"/>
        <v>M2817</v>
      </c>
      <c r="S2814" s="40">
        <f t="shared" ca="1" si="827"/>
        <v>0</v>
      </c>
      <c r="T2814" s="46">
        <f t="shared" ca="1" si="828"/>
        <v>8</v>
      </c>
      <c r="X2814" s="74">
        <f t="shared" ca="1" si="829"/>
        <v>0.54463148839673903</v>
      </c>
      <c r="Y2814" s="75">
        <f t="shared" ca="1" si="830"/>
        <v>0.54463148839673903</v>
      </c>
      <c r="Z2814" s="74">
        <f t="shared" ca="1" si="831"/>
        <v>1.7239729612636661</v>
      </c>
      <c r="AA2814" s="76">
        <f t="shared" ca="1" si="832"/>
        <v>544.63148839673897</v>
      </c>
      <c r="AB2814" s="76">
        <f t="shared" ca="1" si="833"/>
        <v>1723.9729612636661</v>
      </c>
    </row>
    <row r="2815" spans="1:28" x14ac:dyDescent="0.25">
      <c r="A2815" s="2">
        <f t="shared" si="834"/>
        <v>11</v>
      </c>
      <c r="B2815" s="16">
        <f ca="1">VLOOKUP(A2815,PERIODS!$O$4:$P$33,2,FALSE)</f>
        <v>3.3000000000000002E-2</v>
      </c>
      <c r="C2815" s="15"/>
      <c r="D2815" s="18">
        <v>2801</v>
      </c>
      <c r="E2815" s="34">
        <f t="shared" ca="1" si="836"/>
        <v>7698.4846179559172</v>
      </c>
      <c r="F2815" s="34">
        <f t="shared" ca="1" si="818"/>
        <v>3300</v>
      </c>
      <c r="G2815" s="69">
        <f t="shared" ca="1" si="822"/>
        <v>0</v>
      </c>
      <c r="H2815" s="34">
        <f t="shared" ca="1" si="823"/>
        <v>3.8097855534081719</v>
      </c>
      <c r="I2815" s="34">
        <f t="shared" ca="1" si="824"/>
        <v>3303.8097855534083</v>
      </c>
      <c r="J2815" s="18">
        <f ca="1">SUM(INDIRECT(ADDRESS(ROW(F2815),COLUMN(F2815),4)):INDIRECT(ADDRESS(ROW(F2815)+N$5-1,COLUMN(F2815),4)))</f>
        <v>23300</v>
      </c>
      <c r="K2815" s="18">
        <f t="shared" ca="1" si="825"/>
        <v>0</v>
      </c>
      <c r="L2815" s="18">
        <f t="shared" ca="1" si="835"/>
        <v>0</v>
      </c>
      <c r="M2815" s="18">
        <f t="shared" ca="1" si="819"/>
        <v>16350</v>
      </c>
      <c r="N2815" s="34">
        <f t="shared" ca="1" si="826"/>
        <v>20744.67483240251</v>
      </c>
      <c r="P2815" s="18">
        <f t="shared" ca="1" si="820"/>
        <v>3.8097855534081719</v>
      </c>
      <c r="Q2815" s="47">
        <f ca="1">SUM(L$15:L2815)-SUM(M$15:M2815)</f>
        <v>0</v>
      </c>
      <c r="R2815" s="47" t="str">
        <f t="shared" ca="1" si="821"/>
        <v>M2818</v>
      </c>
      <c r="S2815" s="40">
        <f t="shared" ca="1" si="827"/>
        <v>0</v>
      </c>
      <c r="T2815" s="46">
        <f t="shared" ca="1" si="828"/>
        <v>93</v>
      </c>
      <c r="X2815" s="74">
        <f t="shared" ca="1" si="829"/>
        <v>3.8097855534081721E-3</v>
      </c>
      <c r="Y2815" s="75">
        <f t="shared" ca="1" si="830"/>
        <v>3.8097855534081721E-3</v>
      </c>
      <c r="Z2815" s="74">
        <f t="shared" ca="1" si="831"/>
        <v>1.0038170520113414</v>
      </c>
      <c r="AA2815" s="76">
        <f t="shared" ca="1" si="832"/>
        <v>3.8097855534081719</v>
      </c>
      <c r="AB2815" s="76">
        <f t="shared" ca="1" si="833"/>
        <v>1003.8170520113414</v>
      </c>
    </row>
    <row r="2816" spans="1:28" x14ac:dyDescent="0.25">
      <c r="A2816" s="2">
        <f t="shared" si="834"/>
        <v>12</v>
      </c>
      <c r="B2816" s="16">
        <f ca="1">VLOOKUP(A2816,PERIODS!$O$4:$P$33,2,FALSE)</f>
        <v>3.3000000000000002E-2</v>
      </c>
      <c r="C2816" s="15"/>
      <c r="D2816" s="18">
        <v>2802</v>
      </c>
      <c r="E2816" s="34">
        <f t="shared" ca="1" si="836"/>
        <v>20744.67483240251</v>
      </c>
      <c r="F2816" s="34">
        <f t="shared" ca="1" si="818"/>
        <v>3300</v>
      </c>
      <c r="G2816" s="69">
        <f t="shared" ca="1" si="822"/>
        <v>0</v>
      </c>
      <c r="H2816" s="34">
        <f t="shared" ca="1" si="823"/>
        <v>-1959.2577927255227</v>
      </c>
      <c r="I2816" s="34">
        <f t="shared" ca="1" si="824"/>
        <v>1340.7422072744773</v>
      </c>
      <c r="J2816" s="18">
        <f ca="1">SUM(INDIRECT(ADDRESS(ROW(F2816),COLUMN(F2816),4)):INDIRECT(ADDRESS(ROW(F2816)+N$5-1,COLUMN(F2816),4)))</f>
        <v>23500</v>
      </c>
      <c r="K2816" s="18">
        <f t="shared" ca="1" si="825"/>
        <v>16350</v>
      </c>
      <c r="L2816" s="18">
        <f t="shared" ca="1" si="835"/>
        <v>16350</v>
      </c>
      <c r="M2816" s="18">
        <f t="shared" ca="1" si="819"/>
        <v>0</v>
      </c>
      <c r="N2816" s="34">
        <f t="shared" ca="1" si="826"/>
        <v>19403.932625128033</v>
      </c>
      <c r="P2816" s="18">
        <f t="shared" ca="1" si="820"/>
        <v>1959.2577927255227</v>
      </c>
      <c r="Q2816" s="47">
        <f ca="1">SUM(L$15:L2816)-SUM(M$15:M2816)</f>
        <v>16350</v>
      </c>
      <c r="R2816" s="47" t="str">
        <f t="shared" ca="1" si="821"/>
        <v>M2819</v>
      </c>
      <c r="S2816" s="40">
        <f t="shared" ca="1" si="827"/>
        <v>0</v>
      </c>
      <c r="T2816" s="46">
        <f t="shared" ca="1" si="828"/>
        <v>4</v>
      </c>
      <c r="X2816" s="74">
        <f t="shared" ca="1" si="829"/>
        <v>-1.9592577927255226</v>
      </c>
      <c r="Y2816" s="75">
        <f t="shared" ca="1" si="830"/>
        <v>-1.9592577927255226</v>
      </c>
      <c r="Z2816" s="74">
        <f t="shared" ca="1" si="831"/>
        <v>0.14096300587277891</v>
      </c>
      <c r="AA2816" s="76">
        <f t="shared" ca="1" si="832"/>
        <v>-1959.2577927255227</v>
      </c>
      <c r="AB2816" s="76">
        <f t="shared" ca="1" si="833"/>
        <v>140.96300587277889</v>
      </c>
    </row>
    <row r="2817" spans="1:28" x14ac:dyDescent="0.25">
      <c r="A2817" s="2">
        <f t="shared" si="834"/>
        <v>13</v>
      </c>
      <c r="B2817" s="16">
        <f ca="1">VLOOKUP(A2817,PERIODS!$O$4:$P$33,2,FALSE)</f>
        <v>3.3000000000000002E-2</v>
      </c>
      <c r="C2817" s="15"/>
      <c r="D2817" s="18">
        <v>2803</v>
      </c>
      <c r="E2817" s="34">
        <f t="shared" ca="1" si="836"/>
        <v>19403.932625128033</v>
      </c>
      <c r="F2817" s="34">
        <f t="shared" ca="1" si="818"/>
        <v>3300</v>
      </c>
      <c r="G2817" s="69">
        <f t="shared" ca="1" si="822"/>
        <v>0</v>
      </c>
      <c r="H2817" s="34">
        <f t="shared" ca="1" si="823"/>
        <v>-1020.3651169506592</v>
      </c>
      <c r="I2817" s="34">
        <f t="shared" ca="1" si="824"/>
        <v>2279.6348830493407</v>
      </c>
      <c r="J2817" s="18">
        <f ca="1">SUM(INDIRECT(ADDRESS(ROW(F2817),COLUMN(F2817),4)):INDIRECT(ADDRESS(ROW(F2817)+N$5-1,COLUMN(F2817),4)))</f>
        <v>23700</v>
      </c>
      <c r="K2817" s="18">
        <f t="shared" ca="1" si="825"/>
        <v>16350</v>
      </c>
      <c r="L2817" s="18">
        <f t="shared" ca="1" si="835"/>
        <v>0</v>
      </c>
      <c r="M2817" s="18">
        <f t="shared" ca="1" si="819"/>
        <v>0</v>
      </c>
      <c r="N2817" s="34">
        <f t="shared" ca="1" si="826"/>
        <v>17124.297742078692</v>
      </c>
      <c r="P2817" s="18">
        <f t="shared" ca="1" si="820"/>
        <v>1020.3651169506592</v>
      </c>
      <c r="Q2817" s="47">
        <f ca="1">SUM(L$15:L2817)-SUM(M$15:M2817)</f>
        <v>16350</v>
      </c>
      <c r="R2817" s="47" t="str">
        <f t="shared" ca="1" si="821"/>
        <v>M2820</v>
      </c>
      <c r="S2817" s="40">
        <f t="shared" ca="1" si="827"/>
        <v>0</v>
      </c>
      <c r="T2817" s="46">
        <f t="shared" ca="1" si="828"/>
        <v>39</v>
      </c>
      <c r="X2817" s="74">
        <f t="shared" ca="1" si="829"/>
        <v>-1.0203651169506591</v>
      </c>
      <c r="Y2817" s="75">
        <f t="shared" ca="1" si="830"/>
        <v>-1.0203651169506591</v>
      </c>
      <c r="Z2817" s="74">
        <f t="shared" ca="1" si="831"/>
        <v>0.36046330488069983</v>
      </c>
      <c r="AA2817" s="76">
        <f t="shared" ca="1" si="832"/>
        <v>-1020.3651169506592</v>
      </c>
      <c r="AB2817" s="76">
        <f t="shared" ca="1" si="833"/>
        <v>360.46330488069981</v>
      </c>
    </row>
    <row r="2818" spans="1:28" x14ac:dyDescent="0.25">
      <c r="A2818" s="2">
        <f t="shared" si="834"/>
        <v>14</v>
      </c>
      <c r="B2818" s="16">
        <f ca="1">VLOOKUP(A2818,PERIODS!$O$4:$P$33,2,FALSE)</f>
        <v>3.3000000000000002E-2</v>
      </c>
      <c r="C2818" s="15"/>
      <c r="D2818" s="18">
        <v>2804</v>
      </c>
      <c r="E2818" s="34">
        <f t="shared" ca="1" si="836"/>
        <v>17124.297742078692</v>
      </c>
      <c r="F2818" s="34">
        <f t="shared" ca="1" si="818"/>
        <v>3300</v>
      </c>
      <c r="G2818" s="69">
        <f t="shared" ca="1" si="822"/>
        <v>0</v>
      </c>
      <c r="H2818" s="34">
        <f t="shared" ca="1" si="823"/>
        <v>754.04770346490363</v>
      </c>
      <c r="I2818" s="34">
        <f t="shared" ca="1" si="824"/>
        <v>4054.0477034649039</v>
      </c>
      <c r="J2818" s="18">
        <f ca="1">SUM(INDIRECT(ADDRESS(ROW(F2818),COLUMN(F2818),4)):INDIRECT(ADDRESS(ROW(F2818)+N$5-1,COLUMN(F2818),4)))</f>
        <v>23900</v>
      </c>
      <c r="K2818" s="18">
        <f t="shared" ca="1" si="825"/>
        <v>16350</v>
      </c>
      <c r="L2818" s="18">
        <f t="shared" ca="1" si="835"/>
        <v>0</v>
      </c>
      <c r="M2818" s="18">
        <f t="shared" ca="1" si="819"/>
        <v>0</v>
      </c>
      <c r="N2818" s="34">
        <f t="shared" ca="1" si="826"/>
        <v>13070.250038613787</v>
      </c>
      <c r="P2818" s="18">
        <f t="shared" ca="1" si="820"/>
        <v>754.04770346490363</v>
      </c>
      <c r="Q2818" s="47">
        <f ca="1">SUM(L$15:L2818)-SUM(M$15:M2818)</f>
        <v>16350</v>
      </c>
      <c r="R2818" s="47" t="str">
        <f t="shared" ca="1" si="821"/>
        <v>M2821</v>
      </c>
      <c r="S2818" s="40">
        <f t="shared" ca="1" si="827"/>
        <v>0</v>
      </c>
      <c r="T2818" s="46">
        <f t="shared" ca="1" si="828"/>
        <v>79</v>
      </c>
      <c r="X2818" s="74">
        <f t="shared" ca="1" si="829"/>
        <v>0.75404770346490368</v>
      </c>
      <c r="Y2818" s="75">
        <f t="shared" ca="1" si="830"/>
        <v>0.75404770346490368</v>
      </c>
      <c r="Z2818" s="74">
        <f t="shared" ca="1" si="831"/>
        <v>2.1255863706995499</v>
      </c>
      <c r="AA2818" s="76">
        <f t="shared" ca="1" si="832"/>
        <v>754.04770346490363</v>
      </c>
      <c r="AB2818" s="76">
        <f t="shared" ca="1" si="833"/>
        <v>2125.5863706995501</v>
      </c>
    </row>
    <row r="2819" spans="1:28" x14ac:dyDescent="0.25">
      <c r="A2819" s="2">
        <f t="shared" si="834"/>
        <v>15</v>
      </c>
      <c r="B2819" s="16">
        <f ca="1">VLOOKUP(A2819,PERIODS!$O$4:$P$33,2,FALSE)</f>
        <v>3.3000000000000002E-2</v>
      </c>
      <c r="C2819" s="15"/>
      <c r="D2819" s="18">
        <v>2805</v>
      </c>
      <c r="E2819" s="34">
        <f t="shared" ca="1" si="836"/>
        <v>13070.250038613787</v>
      </c>
      <c r="F2819" s="34">
        <f t="shared" ca="1" si="818"/>
        <v>3300</v>
      </c>
      <c r="G2819" s="69">
        <f t="shared" ca="1" si="822"/>
        <v>0</v>
      </c>
      <c r="H2819" s="34">
        <f t="shared" ca="1" si="823"/>
        <v>132.6533692799693</v>
      </c>
      <c r="I2819" s="34">
        <f t="shared" ca="1" si="824"/>
        <v>3432.6533692799694</v>
      </c>
      <c r="J2819" s="18">
        <f ca="1">SUM(INDIRECT(ADDRESS(ROW(F2819),COLUMN(F2819),4)):INDIRECT(ADDRESS(ROW(F2819)+N$5-1,COLUMN(F2819),4)))</f>
        <v>24100</v>
      </c>
      <c r="K2819" s="18">
        <f t="shared" ca="1" si="825"/>
        <v>0</v>
      </c>
      <c r="L2819" s="18">
        <f t="shared" ca="1" si="835"/>
        <v>0</v>
      </c>
      <c r="M2819" s="18">
        <f t="shared" ca="1" si="819"/>
        <v>16350</v>
      </c>
      <c r="N2819" s="34">
        <f t="shared" ca="1" si="826"/>
        <v>25987.59666933382</v>
      </c>
      <c r="P2819" s="18">
        <f t="shared" ca="1" si="820"/>
        <v>132.6533692799693</v>
      </c>
      <c r="Q2819" s="47">
        <f ca="1">SUM(L$15:L2819)-SUM(M$15:M2819)</f>
        <v>0</v>
      </c>
      <c r="R2819" s="47" t="str">
        <f t="shared" ca="1" si="821"/>
        <v>M2822</v>
      </c>
      <c r="S2819" s="40">
        <f t="shared" ca="1" si="827"/>
        <v>0</v>
      </c>
      <c r="T2819" s="46">
        <f t="shared" ca="1" si="828"/>
        <v>64</v>
      </c>
      <c r="X2819" s="74">
        <f t="shared" ca="1" si="829"/>
        <v>0.13265336927996929</v>
      </c>
      <c r="Y2819" s="75">
        <f t="shared" ca="1" si="830"/>
        <v>0.13265336927996929</v>
      </c>
      <c r="Z2819" s="74">
        <f t="shared" ca="1" si="831"/>
        <v>1.1418541280058894</v>
      </c>
      <c r="AA2819" s="76">
        <f t="shared" ca="1" si="832"/>
        <v>132.6533692799693</v>
      </c>
      <c r="AB2819" s="76">
        <f t="shared" ca="1" si="833"/>
        <v>1141.8541280058894</v>
      </c>
    </row>
    <row r="2820" spans="1:28" x14ac:dyDescent="0.25">
      <c r="A2820" s="2">
        <f t="shared" si="834"/>
        <v>16</v>
      </c>
      <c r="B2820" s="16">
        <f ca="1">VLOOKUP(A2820,PERIODS!$O$4:$P$33,2,FALSE)</f>
        <v>3.3000000000000002E-2</v>
      </c>
      <c r="C2820" s="15"/>
      <c r="D2820" s="18">
        <v>2806</v>
      </c>
      <c r="E2820" s="34">
        <f t="shared" ca="1" si="836"/>
        <v>25987.59666933382</v>
      </c>
      <c r="F2820" s="34">
        <f t="shared" ca="1" si="818"/>
        <v>3300</v>
      </c>
      <c r="G2820" s="69">
        <f t="shared" ca="1" si="822"/>
        <v>0</v>
      </c>
      <c r="H2820" s="34">
        <f t="shared" ca="1" si="823"/>
        <v>-649.08929039271459</v>
      </c>
      <c r="I2820" s="34">
        <f t="shared" ca="1" si="824"/>
        <v>2650.9107096072853</v>
      </c>
      <c r="J2820" s="18">
        <f ca="1">SUM(INDIRECT(ADDRESS(ROW(F2820),COLUMN(F2820),4)):INDIRECT(ADDRESS(ROW(F2820)+N$5-1,COLUMN(F2820),4)))</f>
        <v>24300</v>
      </c>
      <c r="K2820" s="18">
        <f t="shared" ca="1" si="825"/>
        <v>0</v>
      </c>
      <c r="L2820" s="18">
        <f t="shared" ca="1" si="835"/>
        <v>0</v>
      </c>
      <c r="M2820" s="18">
        <f t="shared" ca="1" si="819"/>
        <v>0</v>
      </c>
      <c r="N2820" s="34">
        <f t="shared" ca="1" si="826"/>
        <v>23336.685959726536</v>
      </c>
      <c r="P2820" s="18">
        <f t="shared" ca="1" si="820"/>
        <v>649.08929039271459</v>
      </c>
      <c r="Q2820" s="47">
        <f ca="1">SUM(L$15:L2820)-SUM(M$15:M2820)</f>
        <v>0</v>
      </c>
      <c r="R2820" s="47" t="str">
        <f t="shared" ca="1" si="821"/>
        <v>M2823</v>
      </c>
      <c r="S2820" s="40">
        <f t="shared" ca="1" si="827"/>
        <v>0</v>
      </c>
      <c r="T2820" s="46">
        <f t="shared" ca="1" si="828"/>
        <v>1</v>
      </c>
      <c r="X2820" s="74">
        <f t="shared" ca="1" si="829"/>
        <v>-0.64908929039271457</v>
      </c>
      <c r="Y2820" s="75">
        <f t="shared" ca="1" si="830"/>
        <v>-0.64908929039271457</v>
      </c>
      <c r="Z2820" s="74">
        <f t="shared" ca="1" si="831"/>
        <v>0.52252142542138247</v>
      </c>
      <c r="AA2820" s="76">
        <f t="shared" ca="1" si="832"/>
        <v>-649.08929039271459</v>
      </c>
      <c r="AB2820" s="76">
        <f t="shared" ca="1" si="833"/>
        <v>522.52142542138245</v>
      </c>
    </row>
    <row r="2821" spans="1:28" x14ac:dyDescent="0.25">
      <c r="A2821" s="2">
        <f t="shared" si="834"/>
        <v>17</v>
      </c>
      <c r="B2821" s="16">
        <f ca="1">VLOOKUP(A2821,PERIODS!$O$4:$P$33,2,FALSE)</f>
        <v>3.5000000000000003E-2</v>
      </c>
      <c r="C2821" s="15"/>
      <c r="D2821" s="18">
        <v>2807</v>
      </c>
      <c r="E2821" s="34">
        <f t="shared" ca="1" si="836"/>
        <v>23336.685959726536</v>
      </c>
      <c r="F2821" s="34">
        <f t="shared" ca="1" si="818"/>
        <v>3500.0000000000005</v>
      </c>
      <c r="G2821" s="69">
        <f t="shared" ca="1" si="822"/>
        <v>0</v>
      </c>
      <c r="H2821" s="34">
        <f t="shared" ca="1" si="823"/>
        <v>-635.78269913487281</v>
      </c>
      <c r="I2821" s="34">
        <f t="shared" ca="1" si="824"/>
        <v>2864.2173008651275</v>
      </c>
      <c r="J2821" s="18">
        <f ca="1">SUM(INDIRECT(ADDRESS(ROW(F2821),COLUMN(F2821),4)):INDIRECT(ADDRESS(ROW(F2821)+N$5-1,COLUMN(F2821),4)))</f>
        <v>24500.000000000004</v>
      </c>
      <c r="K2821" s="18">
        <f t="shared" ca="1" si="825"/>
        <v>16350</v>
      </c>
      <c r="L2821" s="18">
        <f t="shared" ca="1" si="835"/>
        <v>16350</v>
      </c>
      <c r="M2821" s="18">
        <f t="shared" ca="1" si="819"/>
        <v>0</v>
      </c>
      <c r="N2821" s="34">
        <f t="shared" ca="1" si="826"/>
        <v>20472.468658861409</v>
      </c>
      <c r="P2821" s="18">
        <f t="shared" ca="1" si="820"/>
        <v>635.78269913487281</v>
      </c>
      <c r="Q2821" s="47">
        <f ca="1">SUM(L$15:L2821)-SUM(M$15:M2821)</f>
        <v>16350</v>
      </c>
      <c r="R2821" s="47" t="str">
        <f t="shared" ca="1" si="821"/>
        <v>M2824</v>
      </c>
      <c r="S2821" s="40">
        <f t="shared" ca="1" si="827"/>
        <v>0</v>
      </c>
      <c r="T2821" s="46">
        <f t="shared" ca="1" si="828"/>
        <v>44</v>
      </c>
      <c r="X2821" s="74">
        <f t="shared" ca="1" si="829"/>
        <v>-0.63578269913487284</v>
      </c>
      <c r="Y2821" s="75">
        <f t="shared" ca="1" si="830"/>
        <v>-0.63578269913487284</v>
      </c>
      <c r="Z2821" s="74">
        <f t="shared" ca="1" si="831"/>
        <v>0.52952087055097441</v>
      </c>
      <c r="AA2821" s="76">
        <f t="shared" ca="1" si="832"/>
        <v>-635.78269913487281</v>
      </c>
      <c r="AB2821" s="76">
        <f t="shared" ca="1" si="833"/>
        <v>529.52087055097445</v>
      </c>
    </row>
    <row r="2822" spans="1:28" x14ac:dyDescent="0.25">
      <c r="A2822" s="2">
        <f t="shared" si="834"/>
        <v>18</v>
      </c>
      <c r="B2822" s="16">
        <f ca="1">VLOOKUP(A2822,PERIODS!$O$4:$P$33,2,FALSE)</f>
        <v>3.5000000000000003E-2</v>
      </c>
      <c r="C2822" s="15"/>
      <c r="D2822" s="18">
        <v>2808</v>
      </c>
      <c r="E2822" s="34">
        <f t="shared" ca="1" si="836"/>
        <v>20472.468658861409</v>
      </c>
      <c r="F2822" s="34">
        <f t="shared" ca="1" si="818"/>
        <v>3500.0000000000005</v>
      </c>
      <c r="G2822" s="69">
        <f t="shared" ca="1" si="822"/>
        <v>0</v>
      </c>
      <c r="H2822" s="34">
        <f t="shared" ca="1" si="823"/>
        <v>202.13817673743807</v>
      </c>
      <c r="I2822" s="34">
        <f t="shared" ca="1" si="824"/>
        <v>3702.1381767374387</v>
      </c>
      <c r="J2822" s="18">
        <f ca="1">SUM(INDIRECT(ADDRESS(ROW(F2822),COLUMN(F2822),4)):INDIRECT(ADDRESS(ROW(F2822)+N$5-1,COLUMN(F2822),4)))</f>
        <v>24500.000000000004</v>
      </c>
      <c r="K2822" s="18">
        <f t="shared" ca="1" si="825"/>
        <v>16350</v>
      </c>
      <c r="L2822" s="18">
        <f t="shared" ca="1" si="835"/>
        <v>0</v>
      </c>
      <c r="M2822" s="18">
        <f t="shared" ca="1" si="819"/>
        <v>0</v>
      </c>
      <c r="N2822" s="34">
        <f t="shared" ca="1" si="826"/>
        <v>16770.330482123973</v>
      </c>
      <c r="P2822" s="18">
        <f t="shared" ca="1" si="820"/>
        <v>202.13817673743807</v>
      </c>
      <c r="Q2822" s="47">
        <f ca="1">SUM(L$15:L2822)-SUM(M$15:M2822)</f>
        <v>16350</v>
      </c>
      <c r="R2822" s="47" t="str">
        <f t="shared" ca="1" si="821"/>
        <v>M2825</v>
      </c>
      <c r="S2822" s="40">
        <f t="shared" ca="1" si="827"/>
        <v>0</v>
      </c>
      <c r="T2822" s="46">
        <f t="shared" ca="1" si="828"/>
        <v>78</v>
      </c>
      <c r="X2822" s="74">
        <f t="shared" ca="1" si="829"/>
        <v>0.20213817673743809</v>
      </c>
      <c r="Y2822" s="75">
        <f t="shared" ca="1" si="830"/>
        <v>0.20213817673743809</v>
      </c>
      <c r="Z2822" s="74">
        <f t="shared" ca="1" si="831"/>
        <v>1.2240171271201263</v>
      </c>
      <c r="AA2822" s="76">
        <f t="shared" ca="1" si="832"/>
        <v>202.13817673743807</v>
      </c>
      <c r="AB2822" s="76">
        <f t="shared" ca="1" si="833"/>
        <v>1224.0171271201264</v>
      </c>
    </row>
    <row r="2823" spans="1:28" x14ac:dyDescent="0.25">
      <c r="A2823" s="2">
        <f t="shared" si="834"/>
        <v>19</v>
      </c>
      <c r="B2823" s="16">
        <f ca="1">VLOOKUP(A2823,PERIODS!$O$4:$P$33,2,FALSE)</f>
        <v>3.5000000000000003E-2</v>
      </c>
      <c r="C2823" s="15"/>
      <c r="D2823" s="18">
        <v>2809</v>
      </c>
      <c r="E2823" s="34">
        <f t="shared" ca="1" si="836"/>
        <v>16770.330482123973</v>
      </c>
      <c r="F2823" s="34">
        <f t="shared" ca="1" si="818"/>
        <v>3500.0000000000005</v>
      </c>
      <c r="G2823" s="69">
        <f t="shared" ca="1" si="822"/>
        <v>0</v>
      </c>
      <c r="H2823" s="34">
        <f t="shared" ca="1" si="823"/>
        <v>-1186.2565626614075</v>
      </c>
      <c r="I2823" s="34">
        <f t="shared" ca="1" si="824"/>
        <v>2313.7434373385931</v>
      </c>
      <c r="J2823" s="18">
        <f ca="1">SUM(INDIRECT(ADDRESS(ROW(F2823),COLUMN(F2823),4)):INDIRECT(ADDRESS(ROW(F2823)+N$5-1,COLUMN(F2823),4)))</f>
        <v>24500.000000000004</v>
      </c>
      <c r="K2823" s="18">
        <f t="shared" ca="1" si="825"/>
        <v>16350</v>
      </c>
      <c r="L2823" s="18">
        <f t="shared" ca="1" si="835"/>
        <v>0</v>
      </c>
      <c r="M2823" s="18">
        <f t="shared" ca="1" si="819"/>
        <v>0</v>
      </c>
      <c r="N2823" s="34">
        <f t="shared" ca="1" si="826"/>
        <v>14456.587044785379</v>
      </c>
      <c r="P2823" s="18">
        <f t="shared" ca="1" si="820"/>
        <v>1186.2565626614075</v>
      </c>
      <c r="Q2823" s="47">
        <f ca="1">SUM(L$15:L2823)-SUM(M$15:M2823)</f>
        <v>16350</v>
      </c>
      <c r="R2823" s="47" t="str">
        <f t="shared" ca="1" si="821"/>
        <v>M2826</v>
      </c>
      <c r="S2823" s="40">
        <f t="shared" ca="1" si="827"/>
        <v>0</v>
      </c>
      <c r="T2823" s="46">
        <f t="shared" ca="1" si="828"/>
        <v>90</v>
      </c>
      <c r="X2823" s="74">
        <f t="shared" ca="1" si="829"/>
        <v>-1.1862565626614074</v>
      </c>
      <c r="Y2823" s="75">
        <f t="shared" ca="1" si="830"/>
        <v>-1.1862565626614074</v>
      </c>
      <c r="Z2823" s="74">
        <f t="shared" ca="1" si="831"/>
        <v>0.30536223154353742</v>
      </c>
      <c r="AA2823" s="76">
        <f t="shared" ca="1" si="832"/>
        <v>-1186.2565626614075</v>
      </c>
      <c r="AB2823" s="76">
        <f t="shared" ca="1" si="833"/>
        <v>305.3622315435374</v>
      </c>
    </row>
    <row r="2824" spans="1:28" x14ac:dyDescent="0.25">
      <c r="A2824" s="2">
        <f t="shared" si="834"/>
        <v>20</v>
      </c>
      <c r="B2824" s="16">
        <f ca="1">VLOOKUP(A2824,PERIODS!$O$4:$P$33,2,FALSE)</f>
        <v>3.5000000000000003E-2</v>
      </c>
      <c r="C2824" s="15"/>
      <c r="D2824" s="18">
        <v>2810</v>
      </c>
      <c r="E2824" s="34">
        <f t="shared" ca="1" si="836"/>
        <v>14456.587044785379</v>
      </c>
      <c r="F2824" s="34">
        <f t="shared" ca="1" si="818"/>
        <v>3500.0000000000005</v>
      </c>
      <c r="G2824" s="69">
        <f t="shared" ca="1" si="822"/>
        <v>0</v>
      </c>
      <c r="H2824" s="34">
        <f t="shared" ca="1" si="823"/>
        <v>713.11459775098967</v>
      </c>
      <c r="I2824" s="34">
        <f t="shared" ca="1" si="824"/>
        <v>4213.1145977509905</v>
      </c>
      <c r="J2824" s="18">
        <f ca="1">SUM(INDIRECT(ADDRESS(ROW(F2824),COLUMN(F2824),4)):INDIRECT(ADDRESS(ROW(F2824)+N$5-1,COLUMN(F2824),4)))</f>
        <v>24500.000000000004</v>
      </c>
      <c r="K2824" s="18">
        <f t="shared" ca="1" si="825"/>
        <v>0</v>
      </c>
      <c r="L2824" s="18">
        <f t="shared" ca="1" si="835"/>
        <v>0</v>
      </c>
      <c r="M2824" s="18">
        <f t="shared" ca="1" si="819"/>
        <v>16350</v>
      </c>
      <c r="N2824" s="34">
        <f t="shared" ca="1" si="826"/>
        <v>26593.47244703439</v>
      </c>
      <c r="P2824" s="18">
        <f t="shared" ca="1" si="820"/>
        <v>713.11459775098967</v>
      </c>
      <c r="Q2824" s="47">
        <f ca="1">SUM(L$15:L2824)-SUM(M$15:M2824)</f>
        <v>0</v>
      </c>
      <c r="R2824" s="47" t="str">
        <f t="shared" ca="1" si="821"/>
        <v>M2827</v>
      </c>
      <c r="S2824" s="40">
        <f t="shared" ca="1" si="827"/>
        <v>0</v>
      </c>
      <c r="T2824" s="46">
        <f t="shared" ca="1" si="828"/>
        <v>15</v>
      </c>
      <c r="X2824" s="74">
        <f t="shared" ca="1" si="829"/>
        <v>0.71311459775098962</v>
      </c>
      <c r="Y2824" s="75">
        <f t="shared" ca="1" si="830"/>
        <v>0.71311459775098962</v>
      </c>
      <c r="Z2824" s="74">
        <f t="shared" ca="1" si="831"/>
        <v>2.0403361990858691</v>
      </c>
      <c r="AA2824" s="76">
        <f t="shared" ca="1" si="832"/>
        <v>713.11459775098967</v>
      </c>
      <c r="AB2824" s="76">
        <f t="shared" ca="1" si="833"/>
        <v>2040.3361990858691</v>
      </c>
    </row>
    <row r="2825" spans="1:28" x14ac:dyDescent="0.25">
      <c r="A2825" s="2">
        <f t="shared" si="834"/>
        <v>21</v>
      </c>
      <c r="B2825" s="16">
        <f ca="1">VLOOKUP(A2825,PERIODS!$O$4:$P$33,2,FALSE)</f>
        <v>3.5000000000000003E-2</v>
      </c>
      <c r="C2825" s="15"/>
      <c r="D2825" s="18">
        <v>2811</v>
      </c>
      <c r="E2825" s="34">
        <f t="shared" ca="1" si="836"/>
        <v>26593.47244703439</v>
      </c>
      <c r="F2825" s="34">
        <f t="shared" ca="1" si="818"/>
        <v>3500.0000000000005</v>
      </c>
      <c r="G2825" s="69">
        <f t="shared" ca="1" si="822"/>
        <v>0</v>
      </c>
      <c r="H2825" s="34">
        <f t="shared" ca="1" si="823"/>
        <v>449.48298868887252</v>
      </c>
      <c r="I2825" s="34">
        <f t="shared" ca="1" si="824"/>
        <v>3949.4829886888729</v>
      </c>
      <c r="J2825" s="18">
        <f ca="1">SUM(INDIRECT(ADDRESS(ROW(F2825),COLUMN(F2825),4)):INDIRECT(ADDRESS(ROW(F2825)+N$5-1,COLUMN(F2825),4)))</f>
        <v>24500.000000000004</v>
      </c>
      <c r="K2825" s="18">
        <f t="shared" ca="1" si="825"/>
        <v>0</v>
      </c>
      <c r="L2825" s="18">
        <f t="shared" ca="1" si="835"/>
        <v>0</v>
      </c>
      <c r="M2825" s="18">
        <f t="shared" ca="1" si="819"/>
        <v>0</v>
      </c>
      <c r="N2825" s="34">
        <f t="shared" ca="1" si="826"/>
        <v>22643.989458345517</v>
      </c>
      <c r="P2825" s="18">
        <f t="shared" ca="1" si="820"/>
        <v>449.48298868887252</v>
      </c>
      <c r="Q2825" s="47">
        <f ca="1">SUM(L$15:L2825)-SUM(M$15:M2825)</f>
        <v>0</v>
      </c>
      <c r="R2825" s="47" t="str">
        <f t="shared" ca="1" si="821"/>
        <v>M2828</v>
      </c>
      <c r="S2825" s="40">
        <f t="shared" ca="1" si="827"/>
        <v>0</v>
      </c>
      <c r="T2825" s="46">
        <f t="shared" ca="1" si="828"/>
        <v>3</v>
      </c>
      <c r="X2825" s="74">
        <f t="shared" ca="1" si="829"/>
        <v>0.44948298868887254</v>
      </c>
      <c r="Y2825" s="75">
        <f t="shared" ca="1" si="830"/>
        <v>0.44948298868887254</v>
      </c>
      <c r="Z2825" s="74">
        <f t="shared" ca="1" si="831"/>
        <v>1.5675015599202424</v>
      </c>
      <c r="AA2825" s="76">
        <f t="shared" ca="1" si="832"/>
        <v>449.48298868887252</v>
      </c>
      <c r="AB2825" s="76">
        <f t="shared" ca="1" si="833"/>
        <v>1567.5015599202425</v>
      </c>
    </row>
    <row r="2826" spans="1:28" x14ac:dyDescent="0.25">
      <c r="A2826" s="2">
        <f t="shared" si="834"/>
        <v>22</v>
      </c>
      <c r="B2826" s="16">
        <f ca="1">VLOOKUP(A2826,PERIODS!$O$4:$P$33,2,FALSE)</f>
        <v>3.5000000000000003E-2</v>
      </c>
      <c r="C2826" s="15"/>
      <c r="D2826" s="18">
        <v>2812</v>
      </c>
      <c r="E2826" s="34">
        <f t="shared" ca="1" si="836"/>
        <v>22643.989458345517</v>
      </c>
      <c r="F2826" s="34">
        <f t="shared" ca="1" si="818"/>
        <v>3500.0000000000005</v>
      </c>
      <c r="G2826" s="69">
        <f t="shared" ca="1" si="822"/>
        <v>0</v>
      </c>
      <c r="H2826" s="34">
        <f t="shared" ca="1" si="823"/>
        <v>1066.1346073968648</v>
      </c>
      <c r="I2826" s="34">
        <f t="shared" ca="1" si="824"/>
        <v>4566.1346073968652</v>
      </c>
      <c r="J2826" s="18">
        <f ca="1">SUM(INDIRECT(ADDRESS(ROW(F2826),COLUMN(F2826),4)):INDIRECT(ADDRESS(ROW(F2826)+N$5-1,COLUMN(F2826),4)))</f>
        <v>25000.000000000004</v>
      </c>
      <c r="K2826" s="18">
        <f t="shared" ca="1" si="825"/>
        <v>16350</v>
      </c>
      <c r="L2826" s="18">
        <f t="shared" ca="1" si="835"/>
        <v>16350</v>
      </c>
      <c r="M2826" s="18">
        <f t="shared" ca="1" si="819"/>
        <v>0</v>
      </c>
      <c r="N2826" s="34">
        <f t="shared" ca="1" si="826"/>
        <v>18077.85485094865</v>
      </c>
      <c r="P2826" s="18">
        <f t="shared" ca="1" si="820"/>
        <v>1066.1346073968648</v>
      </c>
      <c r="Q2826" s="47">
        <f ca="1">SUM(L$15:L2826)-SUM(M$15:M2826)</f>
        <v>16350</v>
      </c>
      <c r="R2826" s="47" t="str">
        <f t="shared" ca="1" si="821"/>
        <v>M2829</v>
      </c>
      <c r="S2826" s="40">
        <f t="shared" ca="1" si="827"/>
        <v>0</v>
      </c>
      <c r="T2826" s="46">
        <f t="shared" ca="1" si="828"/>
        <v>69</v>
      </c>
      <c r="X2826" s="74">
        <f t="shared" ca="1" si="829"/>
        <v>1.0661346073968647</v>
      </c>
      <c r="Y2826" s="75">
        <f t="shared" ca="1" si="830"/>
        <v>1.0661346073968647</v>
      </c>
      <c r="Z2826" s="74">
        <f t="shared" ca="1" si="831"/>
        <v>2.9041321653086785</v>
      </c>
      <c r="AA2826" s="76">
        <f t="shared" ca="1" si="832"/>
        <v>1066.1346073968648</v>
      </c>
      <c r="AB2826" s="76">
        <f t="shared" ca="1" si="833"/>
        <v>2904.1321653086784</v>
      </c>
    </row>
    <row r="2827" spans="1:28" x14ac:dyDescent="0.25">
      <c r="A2827" s="2">
        <f t="shared" si="834"/>
        <v>23</v>
      </c>
      <c r="B2827" s="16">
        <f ca="1">VLOOKUP(A2827,PERIODS!$O$4:$P$33,2,FALSE)</f>
        <v>3.5000000000000003E-2</v>
      </c>
      <c r="C2827" s="15"/>
      <c r="D2827" s="18">
        <v>2813</v>
      </c>
      <c r="E2827" s="34">
        <f t="shared" ca="1" si="836"/>
        <v>18077.85485094865</v>
      </c>
      <c r="F2827" s="34">
        <f t="shared" ca="1" si="818"/>
        <v>3500.0000000000005</v>
      </c>
      <c r="G2827" s="69">
        <f t="shared" ca="1" si="822"/>
        <v>0</v>
      </c>
      <c r="H2827" s="34">
        <f t="shared" ca="1" si="823"/>
        <v>-29.176082368300335</v>
      </c>
      <c r="I2827" s="34">
        <f t="shared" ca="1" si="824"/>
        <v>3470.8239176317002</v>
      </c>
      <c r="J2827" s="18">
        <f ca="1">SUM(INDIRECT(ADDRESS(ROW(F2827),COLUMN(F2827),4)):INDIRECT(ADDRESS(ROW(F2827)+N$5-1,COLUMN(F2827),4)))</f>
        <v>25500.000000000004</v>
      </c>
      <c r="K2827" s="18">
        <f t="shared" ca="1" si="825"/>
        <v>16350</v>
      </c>
      <c r="L2827" s="18">
        <f t="shared" ca="1" si="835"/>
        <v>0</v>
      </c>
      <c r="M2827" s="18">
        <f t="shared" ca="1" si="819"/>
        <v>0</v>
      </c>
      <c r="N2827" s="34">
        <f t="shared" ca="1" si="826"/>
        <v>14607.03093331695</v>
      </c>
      <c r="P2827" s="18">
        <f t="shared" ca="1" si="820"/>
        <v>29.176082368300335</v>
      </c>
      <c r="Q2827" s="47">
        <f ca="1">SUM(L$15:L2827)-SUM(M$15:M2827)</f>
        <v>16350</v>
      </c>
      <c r="R2827" s="47" t="str">
        <f t="shared" ca="1" si="821"/>
        <v>M2830</v>
      </c>
      <c r="S2827" s="40">
        <f t="shared" ca="1" si="827"/>
        <v>0</v>
      </c>
      <c r="T2827" s="46">
        <f t="shared" ca="1" si="828"/>
        <v>31</v>
      </c>
      <c r="X2827" s="74">
        <f t="shared" ca="1" si="829"/>
        <v>-2.9176082368300334E-2</v>
      </c>
      <c r="Y2827" s="75">
        <f t="shared" ca="1" si="830"/>
        <v>-2.9176082368300334E-2</v>
      </c>
      <c r="Z2827" s="74">
        <f t="shared" ca="1" si="831"/>
        <v>0.97124543021343568</v>
      </c>
      <c r="AA2827" s="76">
        <f t="shared" ca="1" si="832"/>
        <v>-29.176082368300335</v>
      </c>
      <c r="AB2827" s="76">
        <f t="shared" ca="1" si="833"/>
        <v>971.24543021343572</v>
      </c>
    </row>
    <row r="2828" spans="1:28" x14ac:dyDescent="0.25">
      <c r="A2828" s="2">
        <f t="shared" si="834"/>
        <v>24</v>
      </c>
      <c r="B2828" s="16">
        <f ca="1">VLOOKUP(A2828,PERIODS!$O$4:$P$33,2,FALSE)</f>
        <v>3.5000000000000003E-2</v>
      </c>
      <c r="C2828" s="15"/>
      <c r="D2828" s="18">
        <v>2814</v>
      </c>
      <c r="E2828" s="34">
        <f t="shared" ca="1" si="836"/>
        <v>14607.03093331695</v>
      </c>
      <c r="F2828" s="34">
        <f t="shared" ca="1" si="818"/>
        <v>3500.0000000000005</v>
      </c>
      <c r="G2828" s="69">
        <f t="shared" ca="1" si="822"/>
        <v>0</v>
      </c>
      <c r="H2828" s="34">
        <f t="shared" ca="1" si="823"/>
        <v>-1056.4067236714334</v>
      </c>
      <c r="I2828" s="34">
        <f t="shared" ca="1" si="824"/>
        <v>2443.5932763285673</v>
      </c>
      <c r="J2828" s="18">
        <f ca="1">SUM(INDIRECT(ADDRESS(ROW(F2828),COLUMN(F2828),4)):INDIRECT(ADDRESS(ROW(F2828)+N$5-1,COLUMN(F2828),4)))</f>
        <v>26000</v>
      </c>
      <c r="K2828" s="18">
        <f t="shared" ca="1" si="825"/>
        <v>16350</v>
      </c>
      <c r="L2828" s="18">
        <f t="shared" ca="1" si="835"/>
        <v>0</v>
      </c>
      <c r="M2828" s="18">
        <f t="shared" ca="1" si="819"/>
        <v>0</v>
      </c>
      <c r="N2828" s="34">
        <f t="shared" ca="1" si="826"/>
        <v>12163.437656988383</v>
      </c>
      <c r="P2828" s="18">
        <f t="shared" ca="1" si="820"/>
        <v>1056.4067236714334</v>
      </c>
      <c r="Q2828" s="47">
        <f ca="1">SUM(L$15:L2828)-SUM(M$15:M2828)</f>
        <v>16350</v>
      </c>
      <c r="R2828" s="47" t="str">
        <f t="shared" ca="1" si="821"/>
        <v>M2831</v>
      </c>
      <c r="S2828" s="40">
        <f t="shared" ca="1" si="827"/>
        <v>0</v>
      </c>
      <c r="T2828" s="46">
        <f t="shared" ca="1" si="828"/>
        <v>35</v>
      </c>
      <c r="X2828" s="74">
        <f t="shared" ca="1" si="829"/>
        <v>-1.0564067236714334</v>
      </c>
      <c r="Y2828" s="75">
        <f t="shared" ca="1" si="830"/>
        <v>-1.0564067236714334</v>
      </c>
      <c r="Z2828" s="74">
        <f t="shared" ca="1" si="831"/>
        <v>0.34770296112903687</v>
      </c>
      <c r="AA2828" s="76">
        <f t="shared" ca="1" si="832"/>
        <v>-1056.4067236714334</v>
      </c>
      <c r="AB2828" s="76">
        <f t="shared" ca="1" si="833"/>
        <v>347.70296112903685</v>
      </c>
    </row>
    <row r="2829" spans="1:28" x14ac:dyDescent="0.25">
      <c r="A2829" s="2">
        <f t="shared" si="834"/>
        <v>25</v>
      </c>
      <c r="B2829" s="16">
        <f ca="1">VLOOKUP(A2829,PERIODS!$O$4:$P$33,2,FALSE)</f>
        <v>3.5000000000000003E-2</v>
      </c>
      <c r="C2829" s="15"/>
      <c r="D2829" s="18">
        <v>2815</v>
      </c>
      <c r="E2829" s="34">
        <f t="shared" ca="1" si="836"/>
        <v>12163.437656988383</v>
      </c>
      <c r="F2829" s="34">
        <f t="shared" ca="1" si="818"/>
        <v>3500.0000000000005</v>
      </c>
      <c r="G2829" s="69">
        <f t="shared" ca="1" si="822"/>
        <v>0</v>
      </c>
      <c r="H2829" s="34">
        <f t="shared" ca="1" si="823"/>
        <v>-378.6156820540034</v>
      </c>
      <c r="I2829" s="34">
        <f t="shared" ca="1" si="824"/>
        <v>3121.3843179459973</v>
      </c>
      <c r="J2829" s="18">
        <f ca="1">SUM(INDIRECT(ADDRESS(ROW(F2829),COLUMN(F2829),4)):INDIRECT(ADDRESS(ROW(F2829)+N$5-1,COLUMN(F2829),4)))</f>
        <v>24900</v>
      </c>
      <c r="K2829" s="18">
        <f t="shared" ca="1" si="825"/>
        <v>0</v>
      </c>
      <c r="L2829" s="18">
        <f t="shared" ca="1" si="835"/>
        <v>0</v>
      </c>
      <c r="M2829" s="18">
        <f t="shared" ca="1" si="819"/>
        <v>16350</v>
      </c>
      <c r="N2829" s="34">
        <f t="shared" ca="1" si="826"/>
        <v>25392.053339042384</v>
      </c>
      <c r="P2829" s="18">
        <f t="shared" ca="1" si="820"/>
        <v>378.6156820540034</v>
      </c>
      <c r="Q2829" s="47">
        <f ca="1">SUM(L$15:L2829)-SUM(M$15:M2829)</f>
        <v>0</v>
      </c>
      <c r="R2829" s="47" t="str">
        <f t="shared" ca="1" si="821"/>
        <v>M2832</v>
      </c>
      <c r="S2829" s="40">
        <f t="shared" ca="1" si="827"/>
        <v>0</v>
      </c>
      <c r="T2829" s="46">
        <f t="shared" ca="1" si="828"/>
        <v>7</v>
      </c>
      <c r="X2829" s="74">
        <f t="shared" ca="1" si="829"/>
        <v>-0.37861568205400342</v>
      </c>
      <c r="Y2829" s="75">
        <f t="shared" ca="1" si="830"/>
        <v>-0.37861568205400342</v>
      </c>
      <c r="Z2829" s="74">
        <f t="shared" ca="1" si="831"/>
        <v>0.6848087463903465</v>
      </c>
      <c r="AA2829" s="76">
        <f t="shared" ca="1" si="832"/>
        <v>-378.6156820540034</v>
      </c>
      <c r="AB2829" s="76">
        <f t="shared" ca="1" si="833"/>
        <v>684.80874639034653</v>
      </c>
    </row>
    <row r="2830" spans="1:28" x14ac:dyDescent="0.25">
      <c r="A2830" s="2">
        <f t="shared" si="834"/>
        <v>26</v>
      </c>
      <c r="B2830" s="16">
        <f ca="1">VLOOKUP(A2830,PERIODS!$O$4:$P$33,2,FALSE)</f>
        <v>3.5000000000000003E-2</v>
      </c>
      <c r="C2830" s="15"/>
      <c r="D2830" s="18">
        <v>2816</v>
      </c>
      <c r="E2830" s="34">
        <f t="shared" ca="1" si="836"/>
        <v>25392.053339042384</v>
      </c>
      <c r="F2830" s="34">
        <f t="shared" ca="1" si="818"/>
        <v>3500.0000000000005</v>
      </c>
      <c r="G2830" s="69">
        <f t="shared" ca="1" si="822"/>
        <v>0</v>
      </c>
      <c r="H2830" s="34">
        <f t="shared" ca="1" si="823"/>
        <v>1959.9639845400536</v>
      </c>
      <c r="I2830" s="34">
        <f t="shared" ca="1" si="824"/>
        <v>5459.9639845400543</v>
      </c>
      <c r="J2830" s="18">
        <f ca="1">SUM(INDIRECT(ADDRESS(ROW(F2830),COLUMN(F2830),4)):INDIRECT(ADDRESS(ROW(F2830)+N$5-1,COLUMN(F2830),4)))</f>
        <v>23900</v>
      </c>
      <c r="K2830" s="18">
        <f t="shared" ca="1" si="825"/>
        <v>0</v>
      </c>
      <c r="L2830" s="18">
        <f t="shared" ca="1" si="835"/>
        <v>0</v>
      </c>
      <c r="M2830" s="18">
        <f t="shared" ca="1" si="819"/>
        <v>0</v>
      </c>
      <c r="N2830" s="34">
        <f t="shared" ca="1" si="826"/>
        <v>19932.089354502328</v>
      </c>
      <c r="P2830" s="18">
        <f t="shared" ca="1" si="820"/>
        <v>1959.9639845400536</v>
      </c>
      <c r="Q2830" s="47">
        <f ca="1">SUM(L$15:L2830)-SUM(M$15:M2830)</f>
        <v>0</v>
      </c>
      <c r="R2830" s="47" t="str">
        <f t="shared" ca="1" si="821"/>
        <v>M2833</v>
      </c>
      <c r="S2830" s="40">
        <f t="shared" ca="1" si="827"/>
        <v>0</v>
      </c>
      <c r="T2830" s="46">
        <f t="shared" ca="1" si="828"/>
        <v>18</v>
      </c>
      <c r="X2830" s="74">
        <f t="shared" ca="1" si="829"/>
        <v>2.1254921389609427</v>
      </c>
      <c r="Y2830" s="75">
        <f t="shared" ca="1" si="830"/>
        <v>1.9599639845400536</v>
      </c>
      <c r="Z2830" s="74">
        <f t="shared" ca="1" si="831"/>
        <v>7.0990713842313315</v>
      </c>
      <c r="AA2830" s="76">
        <f t="shared" ca="1" si="832"/>
        <v>1959.9639845400536</v>
      </c>
      <c r="AB2830" s="76">
        <f t="shared" ca="1" si="833"/>
        <v>7099.0713842313316</v>
      </c>
    </row>
    <row r="2831" spans="1:28" x14ac:dyDescent="0.25">
      <c r="A2831" s="2">
        <f t="shared" si="834"/>
        <v>27</v>
      </c>
      <c r="B2831" s="16">
        <f ca="1">VLOOKUP(A2831,PERIODS!$O$4:$P$33,2,FALSE)</f>
        <v>3.5000000000000003E-2</v>
      </c>
      <c r="C2831" s="15"/>
      <c r="D2831" s="18">
        <v>2817</v>
      </c>
      <c r="E2831" s="34">
        <f t="shared" ca="1" si="836"/>
        <v>19932.089354502328</v>
      </c>
      <c r="F2831" s="34">
        <f t="shared" ref="F2831:F2894" ca="1" si="837">F$2*B2831</f>
        <v>3500.0000000000005</v>
      </c>
      <c r="G2831" s="69">
        <f t="shared" ca="1" si="822"/>
        <v>0</v>
      </c>
      <c r="H2831" s="34">
        <f t="shared" ca="1" si="823"/>
        <v>1762.8074814870397</v>
      </c>
      <c r="I2831" s="34">
        <f t="shared" ca="1" si="824"/>
        <v>5262.8074814870397</v>
      </c>
      <c r="J2831" s="18">
        <f ca="1">SUM(INDIRECT(ADDRESS(ROW(F2831),COLUMN(F2831),4)):INDIRECT(ADDRESS(ROW(F2831)+N$5-1,COLUMN(F2831),4)))</f>
        <v>22900</v>
      </c>
      <c r="K2831" s="18">
        <f t="shared" ca="1" si="825"/>
        <v>16350</v>
      </c>
      <c r="L2831" s="18">
        <f t="shared" ca="1" si="835"/>
        <v>16350</v>
      </c>
      <c r="M2831" s="18">
        <f t="shared" ref="M2831:M2894" ca="1" si="838">SUMIF($R$15:$R$8014,ADDRESS(ROW(M2831),COLUMN(M2831),4),$L$15:$L$8014)</f>
        <v>0</v>
      </c>
      <c r="N2831" s="34">
        <f t="shared" ca="1" si="826"/>
        <v>14669.281873015289</v>
      </c>
      <c r="P2831" s="18">
        <f t="shared" ref="P2831:P2894" ca="1" si="839">ABS(H2831)</f>
        <v>1762.8074814870397</v>
      </c>
      <c r="Q2831" s="47">
        <f ca="1">SUM(L$15:L2831)-SUM(M$15:M2831)</f>
        <v>16350</v>
      </c>
      <c r="R2831" s="47" t="str">
        <f t="shared" ref="R2831:R2894" ca="1" si="840">ADDRESS(ROW(M2831)+$N$3+RANDBETWEEN(-$N$4,$N$4),COLUMN(M2831),4)</f>
        <v>M2834</v>
      </c>
      <c r="S2831" s="40">
        <f t="shared" ca="1" si="827"/>
        <v>0</v>
      </c>
      <c r="T2831" s="46">
        <f t="shared" ca="1" si="828"/>
        <v>89</v>
      </c>
      <c r="X2831" s="74">
        <f t="shared" ca="1" si="829"/>
        <v>1.7628074814870396</v>
      </c>
      <c r="Y2831" s="75">
        <f t="shared" ca="1" si="830"/>
        <v>1.7628074814870396</v>
      </c>
      <c r="Z2831" s="74">
        <f t="shared" ca="1" si="831"/>
        <v>5.82877863291084</v>
      </c>
      <c r="AA2831" s="76">
        <f t="shared" ca="1" si="832"/>
        <v>1762.8074814870397</v>
      </c>
      <c r="AB2831" s="76">
        <f t="shared" ca="1" si="833"/>
        <v>5828.7786329108403</v>
      </c>
    </row>
    <row r="2832" spans="1:28" x14ac:dyDescent="0.25">
      <c r="A2832" s="2">
        <f t="shared" si="834"/>
        <v>28</v>
      </c>
      <c r="B2832" s="16">
        <f ca="1">VLOOKUP(A2832,PERIODS!$O$4:$P$33,2,FALSE)</f>
        <v>0.04</v>
      </c>
      <c r="C2832" s="15"/>
      <c r="D2832" s="18">
        <v>2818</v>
      </c>
      <c r="E2832" s="34">
        <f t="shared" ca="1" si="836"/>
        <v>14669.281873015289</v>
      </c>
      <c r="F2832" s="34">
        <f t="shared" ca="1" si="837"/>
        <v>4000</v>
      </c>
      <c r="G2832" s="69">
        <f t="shared" ref="G2832:G2895" ca="1" si="841">((2*RAND()*$F$5)-$F$5)*E2832</f>
        <v>0</v>
      </c>
      <c r="H2832" s="34">
        <f t="shared" ref="H2832:H2895" ca="1" si="842">IF($S$3="NORM",AA2832,IF($S$3="LOGNORM",AB2832,0))</f>
        <v>350.15172848289734</v>
      </c>
      <c r="I2832" s="34">
        <f t="shared" ref="I2832:I2895" ca="1" si="843">IF(F2832+H2832&lt;0,0,F2832+H2832)</f>
        <v>4350.1517284828969</v>
      </c>
      <c r="J2832" s="18">
        <f ca="1">SUM(INDIRECT(ADDRESS(ROW(F2832),COLUMN(F2832),4)):INDIRECT(ADDRESS(ROW(F2832)+N$5-1,COLUMN(F2832),4)))</f>
        <v>21900</v>
      </c>
      <c r="K2832" s="18">
        <f t="shared" ref="K2832:K2895" ca="1" si="844">Q2832</f>
        <v>16350</v>
      </c>
      <c r="L2832" s="18">
        <f t="shared" ca="1" si="835"/>
        <v>0</v>
      </c>
      <c r="M2832" s="18">
        <f t="shared" ca="1" si="838"/>
        <v>0</v>
      </c>
      <c r="N2832" s="34">
        <f t="shared" ref="N2832:N2895" ca="1" si="845">E2832+G2832-I2832+M2832-S2832</f>
        <v>10319.130144532392</v>
      </c>
      <c r="P2832" s="18">
        <f t="shared" ca="1" si="839"/>
        <v>350.15172848289734</v>
      </c>
      <c r="Q2832" s="47">
        <f ca="1">SUM(L$15:L2832)-SUM(M$15:M2832)</f>
        <v>16350</v>
      </c>
      <c r="R2832" s="47" t="str">
        <f t="shared" ca="1" si="840"/>
        <v>M2835</v>
      </c>
      <c r="S2832" s="40">
        <f t="shared" ref="S2832:S2895" ca="1" si="846">IF(T2832&gt;N$6*100,M2832,0)</f>
        <v>0</v>
      </c>
      <c r="T2832" s="46">
        <f t="shared" ref="T2832:T2895" ca="1" si="847">RANDBETWEEN(0,100)</f>
        <v>32</v>
      </c>
      <c r="X2832" s="74">
        <f t="shared" ref="X2832:X2895" ca="1" si="848">NORMINV(RAND(),0,1)</f>
        <v>0.35015172848289733</v>
      </c>
      <c r="Y2832" s="75">
        <f t="shared" ref="Y2832:Y2895" ca="1" si="849">IF(AND(X2832&gt;$F$6,$F$6&gt;0),$F$6,X2832)</f>
        <v>0.35015172848289733</v>
      </c>
      <c r="Z2832" s="74">
        <f t="shared" ref="Z2832:Z2895" ca="1" si="850">EXP(Y2832)</f>
        <v>1.4192828778949151</v>
      </c>
      <c r="AA2832" s="76">
        <f t="shared" ref="AA2832:AA2895" ca="1" si="851">$F$3*Y2832</f>
        <v>350.15172848289734</v>
      </c>
      <c r="AB2832" s="76">
        <f t="shared" ref="AB2832:AB2895" ca="1" si="852">$F$3*Z2832</f>
        <v>1419.2828778949151</v>
      </c>
    </row>
    <row r="2833" spans="1:28" x14ac:dyDescent="0.25">
      <c r="A2833" s="2">
        <f t="shared" ref="A2833:A2896" si="853">IF(AND(A2832=12,OR(A$14="MS",A$14="M0")),1,IF(AND(A2832=4,OR(A$14="WS",A$14="W0")),1,IF(AND(A2832=30,OR(A$14="DS",A$14="D0")),1,A2832+1)))</f>
        <v>29</v>
      </c>
      <c r="B2833" s="16">
        <f ca="1">VLOOKUP(A2833,PERIODS!$O$4:$P$33,2,FALSE)</f>
        <v>0.04</v>
      </c>
      <c r="C2833" s="15"/>
      <c r="D2833" s="18">
        <v>2819</v>
      </c>
      <c r="E2833" s="34">
        <f t="shared" ca="1" si="836"/>
        <v>10319.130144532392</v>
      </c>
      <c r="F2833" s="34">
        <f t="shared" ca="1" si="837"/>
        <v>4000</v>
      </c>
      <c r="G2833" s="69">
        <f t="shared" ca="1" si="841"/>
        <v>0</v>
      </c>
      <c r="H2833" s="34">
        <f t="shared" ca="1" si="842"/>
        <v>134.74193073538945</v>
      </c>
      <c r="I2833" s="34">
        <f t="shared" ca="1" si="843"/>
        <v>4134.7419307353894</v>
      </c>
      <c r="J2833" s="18">
        <f ca="1">SUM(INDIRECT(ADDRESS(ROW(F2833),COLUMN(F2833),4)):INDIRECT(ADDRESS(ROW(F2833)+N$5-1,COLUMN(F2833),4)))</f>
        <v>21200</v>
      </c>
      <c r="K2833" s="18">
        <f t="shared" ca="1" si="844"/>
        <v>16350</v>
      </c>
      <c r="L2833" s="18">
        <f t="shared" ref="L2833:L2896" ca="1" si="854">IF((E2833+K2832)&lt;J2833,N$2,0)</f>
        <v>0</v>
      </c>
      <c r="M2833" s="18">
        <f t="shared" ca="1" si="838"/>
        <v>0</v>
      </c>
      <c r="N2833" s="34">
        <f t="shared" ca="1" si="845"/>
        <v>6184.3882137970022</v>
      </c>
      <c r="P2833" s="18">
        <f t="shared" ca="1" si="839"/>
        <v>134.74193073538945</v>
      </c>
      <c r="Q2833" s="47">
        <f ca="1">SUM(L$15:L2833)-SUM(M$15:M2833)</f>
        <v>16350</v>
      </c>
      <c r="R2833" s="47" t="str">
        <f t="shared" ca="1" si="840"/>
        <v>M2836</v>
      </c>
      <c r="S2833" s="40">
        <f t="shared" ca="1" si="846"/>
        <v>0</v>
      </c>
      <c r="T2833" s="46">
        <f t="shared" ca="1" si="847"/>
        <v>64</v>
      </c>
      <c r="X2833" s="74">
        <f t="shared" ca="1" si="848"/>
        <v>0.13474193073538945</v>
      </c>
      <c r="Y2833" s="75">
        <f t="shared" ca="1" si="849"/>
        <v>0.13474193073538945</v>
      </c>
      <c r="Z2833" s="74">
        <f t="shared" ca="1" si="850"/>
        <v>1.144241452694708</v>
      </c>
      <c r="AA2833" s="76">
        <f t="shared" ca="1" si="851"/>
        <v>134.74193073538945</v>
      </c>
      <c r="AB2833" s="76">
        <f t="shared" ca="1" si="852"/>
        <v>1144.241452694708</v>
      </c>
    </row>
    <row r="2834" spans="1:28" x14ac:dyDescent="0.25">
      <c r="A2834" s="2">
        <f t="shared" si="853"/>
        <v>30</v>
      </c>
      <c r="B2834" s="16">
        <f ca="1">VLOOKUP(A2834,PERIODS!$O$4:$P$33,2,FALSE)</f>
        <v>0.04</v>
      </c>
      <c r="C2834" s="15"/>
      <c r="D2834" s="18">
        <v>2820</v>
      </c>
      <c r="E2834" s="34">
        <f t="shared" ca="1" si="836"/>
        <v>6184.3882137970022</v>
      </c>
      <c r="F2834" s="34">
        <f t="shared" ca="1" si="837"/>
        <v>4000</v>
      </c>
      <c r="G2834" s="69">
        <f t="shared" ca="1" si="841"/>
        <v>0</v>
      </c>
      <c r="H2834" s="34">
        <f t="shared" ca="1" si="842"/>
        <v>1179.210596583164</v>
      </c>
      <c r="I2834" s="34">
        <f t="shared" ca="1" si="843"/>
        <v>5179.2105965831643</v>
      </c>
      <c r="J2834" s="18">
        <f ca="1">SUM(INDIRECT(ADDRESS(ROW(F2834),COLUMN(F2834),4)):INDIRECT(ADDRESS(ROW(F2834)+N$5-1,COLUMN(F2834),4)))</f>
        <v>20500</v>
      </c>
      <c r="K2834" s="18">
        <f t="shared" ca="1" si="844"/>
        <v>0</v>
      </c>
      <c r="L2834" s="18">
        <f t="shared" ca="1" si="854"/>
        <v>0</v>
      </c>
      <c r="M2834" s="18">
        <f t="shared" ca="1" si="838"/>
        <v>16350</v>
      </c>
      <c r="N2834" s="34">
        <f t="shared" ca="1" si="845"/>
        <v>17355.177617213838</v>
      </c>
      <c r="P2834" s="18">
        <f t="shared" ca="1" si="839"/>
        <v>1179.210596583164</v>
      </c>
      <c r="Q2834" s="47">
        <f ca="1">SUM(L$15:L2834)-SUM(M$15:M2834)</f>
        <v>0</v>
      </c>
      <c r="R2834" s="47" t="str">
        <f t="shared" ca="1" si="840"/>
        <v>M2837</v>
      </c>
      <c r="S2834" s="40">
        <f t="shared" ca="1" si="846"/>
        <v>0</v>
      </c>
      <c r="T2834" s="46">
        <f t="shared" ca="1" si="847"/>
        <v>52</v>
      </c>
      <c r="X2834" s="74">
        <f t="shared" ca="1" si="848"/>
        <v>1.1792105965831641</v>
      </c>
      <c r="Y2834" s="75">
        <f t="shared" ca="1" si="849"/>
        <v>1.1792105965831641</v>
      </c>
      <c r="Z2834" s="74">
        <f t="shared" ca="1" si="850"/>
        <v>3.2518062025017431</v>
      </c>
      <c r="AA2834" s="76">
        <f t="shared" ca="1" si="851"/>
        <v>1179.210596583164</v>
      </c>
      <c r="AB2834" s="76">
        <f t="shared" ca="1" si="852"/>
        <v>3251.806202501743</v>
      </c>
    </row>
    <row r="2835" spans="1:28" x14ac:dyDescent="0.25">
      <c r="A2835" s="2">
        <f t="shared" si="853"/>
        <v>1</v>
      </c>
      <c r="B2835" s="16">
        <f ca="1">VLOOKUP(A2835,PERIODS!$O$4:$P$33,2,FALSE)</f>
        <v>2.4E-2</v>
      </c>
      <c r="C2835" s="15"/>
      <c r="D2835" s="18">
        <v>2821</v>
      </c>
      <c r="E2835" s="34">
        <f t="shared" ca="1" si="836"/>
        <v>17355.177617213838</v>
      </c>
      <c r="F2835" s="34">
        <f t="shared" ca="1" si="837"/>
        <v>2400</v>
      </c>
      <c r="G2835" s="69">
        <f t="shared" ca="1" si="841"/>
        <v>0</v>
      </c>
      <c r="H2835" s="34">
        <f t="shared" ca="1" si="842"/>
        <v>546.73442722997311</v>
      </c>
      <c r="I2835" s="34">
        <f t="shared" ca="1" si="843"/>
        <v>2946.7344272299733</v>
      </c>
      <c r="J2835" s="18">
        <f ca="1">SUM(INDIRECT(ADDRESS(ROW(F2835),COLUMN(F2835),4)):INDIRECT(ADDRESS(ROW(F2835)+N$5-1,COLUMN(F2835),4)))</f>
        <v>19800</v>
      </c>
      <c r="K2835" s="18">
        <f t="shared" ca="1" si="844"/>
        <v>16350</v>
      </c>
      <c r="L2835" s="18">
        <f t="shared" ca="1" si="854"/>
        <v>16350</v>
      </c>
      <c r="M2835" s="18">
        <f t="shared" ca="1" si="838"/>
        <v>0</v>
      </c>
      <c r="N2835" s="34">
        <f t="shared" ca="1" si="845"/>
        <v>14408.443189983864</v>
      </c>
      <c r="P2835" s="18">
        <f t="shared" ca="1" si="839"/>
        <v>546.73442722997311</v>
      </c>
      <c r="Q2835" s="47">
        <f ca="1">SUM(L$15:L2835)-SUM(M$15:M2835)</f>
        <v>16350</v>
      </c>
      <c r="R2835" s="47" t="str">
        <f t="shared" ca="1" si="840"/>
        <v>M2838</v>
      </c>
      <c r="S2835" s="40">
        <f t="shared" ca="1" si="846"/>
        <v>0</v>
      </c>
      <c r="T2835" s="46">
        <f t="shared" ca="1" si="847"/>
        <v>10</v>
      </c>
      <c r="X2835" s="74">
        <f t="shared" ca="1" si="848"/>
        <v>0.54673442722997312</v>
      </c>
      <c r="Y2835" s="75">
        <f t="shared" ca="1" si="849"/>
        <v>0.54673442722997312</v>
      </c>
      <c r="Z2835" s="74">
        <f t="shared" ca="1" si="850"/>
        <v>1.7276021856323072</v>
      </c>
      <c r="AA2835" s="76">
        <f t="shared" ca="1" si="851"/>
        <v>546.73442722997311</v>
      </c>
      <c r="AB2835" s="76">
        <f t="shared" ca="1" si="852"/>
        <v>1727.6021856323071</v>
      </c>
    </row>
    <row r="2836" spans="1:28" x14ac:dyDescent="0.25">
      <c r="A2836" s="2">
        <f t="shared" si="853"/>
        <v>2</v>
      </c>
      <c r="B2836" s="16">
        <f ca="1">VLOOKUP(A2836,PERIODS!$O$4:$P$33,2,FALSE)</f>
        <v>2.5000000000000001E-2</v>
      </c>
      <c r="C2836" s="15"/>
      <c r="D2836" s="18">
        <v>2822</v>
      </c>
      <c r="E2836" s="34">
        <f t="shared" ca="1" si="836"/>
        <v>14408.443189983864</v>
      </c>
      <c r="F2836" s="34">
        <f t="shared" ca="1" si="837"/>
        <v>2500</v>
      </c>
      <c r="G2836" s="69">
        <f t="shared" ca="1" si="841"/>
        <v>0</v>
      </c>
      <c r="H2836" s="34">
        <f t="shared" ca="1" si="842"/>
        <v>1372.275758279196</v>
      </c>
      <c r="I2836" s="34">
        <f t="shared" ca="1" si="843"/>
        <v>3872.275758279196</v>
      </c>
      <c r="J2836" s="18">
        <f ca="1">SUM(INDIRECT(ADDRESS(ROW(F2836),COLUMN(F2836),4)):INDIRECT(ADDRESS(ROW(F2836)+N$5-1,COLUMN(F2836),4)))</f>
        <v>20700</v>
      </c>
      <c r="K2836" s="18">
        <f t="shared" ca="1" si="844"/>
        <v>16350</v>
      </c>
      <c r="L2836" s="18">
        <f t="shared" ca="1" si="854"/>
        <v>0</v>
      </c>
      <c r="M2836" s="18">
        <f t="shared" ca="1" si="838"/>
        <v>0</v>
      </c>
      <c r="N2836" s="34">
        <f t="shared" ca="1" si="845"/>
        <v>10536.167431704667</v>
      </c>
      <c r="P2836" s="18">
        <f t="shared" ca="1" si="839"/>
        <v>1372.275758279196</v>
      </c>
      <c r="Q2836" s="47">
        <f ca="1">SUM(L$15:L2836)-SUM(M$15:M2836)</f>
        <v>16350</v>
      </c>
      <c r="R2836" s="47" t="str">
        <f t="shared" ca="1" si="840"/>
        <v>M2839</v>
      </c>
      <c r="S2836" s="40">
        <f t="shared" ca="1" si="846"/>
        <v>0</v>
      </c>
      <c r="T2836" s="46">
        <f t="shared" ca="1" si="847"/>
        <v>47</v>
      </c>
      <c r="X2836" s="74">
        <f t="shared" ca="1" si="848"/>
        <v>1.372275758279196</v>
      </c>
      <c r="Y2836" s="75">
        <f t="shared" ca="1" si="849"/>
        <v>1.372275758279196</v>
      </c>
      <c r="Z2836" s="74">
        <f t="shared" ca="1" si="850"/>
        <v>3.9443168008718512</v>
      </c>
      <c r="AA2836" s="76">
        <f t="shared" ca="1" si="851"/>
        <v>1372.275758279196</v>
      </c>
      <c r="AB2836" s="76">
        <f t="shared" ca="1" si="852"/>
        <v>3944.3168008718512</v>
      </c>
    </row>
    <row r="2837" spans="1:28" x14ac:dyDescent="0.25">
      <c r="A2837" s="2">
        <f t="shared" si="853"/>
        <v>3</v>
      </c>
      <c r="B2837" s="16">
        <f ca="1">VLOOKUP(A2837,PERIODS!$O$4:$P$33,2,FALSE)</f>
        <v>2.5000000000000001E-2</v>
      </c>
      <c r="C2837" s="15"/>
      <c r="D2837" s="18">
        <v>2823</v>
      </c>
      <c r="E2837" s="34">
        <f t="shared" ca="1" si="836"/>
        <v>10536.167431704667</v>
      </c>
      <c r="F2837" s="34">
        <f t="shared" ca="1" si="837"/>
        <v>2500</v>
      </c>
      <c r="G2837" s="69">
        <f t="shared" ca="1" si="841"/>
        <v>0</v>
      </c>
      <c r="H2837" s="34">
        <f t="shared" ca="1" si="842"/>
        <v>1421.9092544509156</v>
      </c>
      <c r="I2837" s="34">
        <f t="shared" ca="1" si="843"/>
        <v>3921.9092544509158</v>
      </c>
      <c r="J2837" s="18">
        <f ca="1">SUM(INDIRECT(ADDRESS(ROW(F2837),COLUMN(F2837),4)):INDIRECT(ADDRESS(ROW(F2837)+N$5-1,COLUMN(F2837),4)))</f>
        <v>21500</v>
      </c>
      <c r="K2837" s="18">
        <f t="shared" ca="1" si="844"/>
        <v>16350</v>
      </c>
      <c r="L2837" s="18">
        <f t="shared" ca="1" si="854"/>
        <v>0</v>
      </c>
      <c r="M2837" s="18">
        <f t="shared" ca="1" si="838"/>
        <v>0</v>
      </c>
      <c r="N2837" s="34">
        <f t="shared" ca="1" si="845"/>
        <v>6614.2581772537515</v>
      </c>
      <c r="P2837" s="18">
        <f t="shared" ca="1" si="839"/>
        <v>1421.9092544509156</v>
      </c>
      <c r="Q2837" s="47">
        <f ca="1">SUM(L$15:L2837)-SUM(M$15:M2837)</f>
        <v>16350</v>
      </c>
      <c r="R2837" s="47" t="str">
        <f t="shared" ca="1" si="840"/>
        <v>M2840</v>
      </c>
      <c r="S2837" s="40">
        <f t="shared" ca="1" si="846"/>
        <v>0</v>
      </c>
      <c r="T2837" s="46">
        <f t="shared" ca="1" si="847"/>
        <v>86</v>
      </c>
      <c r="X2837" s="74">
        <f t="shared" ca="1" si="848"/>
        <v>1.4219092544509155</v>
      </c>
      <c r="Y2837" s="75">
        <f t="shared" ca="1" si="849"/>
        <v>1.4219092544509155</v>
      </c>
      <c r="Z2837" s="74">
        <f t="shared" ca="1" si="850"/>
        <v>4.1450268010915057</v>
      </c>
      <c r="AA2837" s="76">
        <f t="shared" ca="1" si="851"/>
        <v>1421.9092544509156</v>
      </c>
      <c r="AB2837" s="76">
        <f t="shared" ca="1" si="852"/>
        <v>4145.0268010915061</v>
      </c>
    </row>
    <row r="2838" spans="1:28" x14ac:dyDescent="0.25">
      <c r="A2838" s="2">
        <f t="shared" si="853"/>
        <v>4</v>
      </c>
      <c r="B2838" s="16">
        <f ca="1">VLOOKUP(A2838,PERIODS!$O$4:$P$33,2,FALSE)</f>
        <v>2.5000000000000001E-2</v>
      </c>
      <c r="C2838" s="15"/>
      <c r="D2838" s="18">
        <v>2824</v>
      </c>
      <c r="E2838" s="34">
        <f t="shared" ca="1" si="836"/>
        <v>6614.2581772537515</v>
      </c>
      <c r="F2838" s="34">
        <f t="shared" ca="1" si="837"/>
        <v>2500</v>
      </c>
      <c r="G2838" s="69">
        <f t="shared" ca="1" si="841"/>
        <v>0</v>
      </c>
      <c r="H2838" s="34">
        <f t="shared" ca="1" si="842"/>
        <v>-1070.3467613670252</v>
      </c>
      <c r="I2838" s="34">
        <f t="shared" ca="1" si="843"/>
        <v>1429.6532386329748</v>
      </c>
      <c r="J2838" s="18">
        <f ca="1">SUM(INDIRECT(ADDRESS(ROW(F2838),COLUMN(F2838),4)):INDIRECT(ADDRESS(ROW(F2838)+N$5-1,COLUMN(F2838),4)))</f>
        <v>22300</v>
      </c>
      <c r="K2838" s="18">
        <f t="shared" ca="1" si="844"/>
        <v>0</v>
      </c>
      <c r="L2838" s="18">
        <f t="shared" ca="1" si="854"/>
        <v>0</v>
      </c>
      <c r="M2838" s="18">
        <f t="shared" ca="1" si="838"/>
        <v>16350</v>
      </c>
      <c r="N2838" s="34">
        <f t="shared" ca="1" si="845"/>
        <v>21534.604938620778</v>
      </c>
      <c r="P2838" s="18">
        <f t="shared" ca="1" si="839"/>
        <v>1070.3467613670252</v>
      </c>
      <c r="Q2838" s="47">
        <f ca="1">SUM(L$15:L2838)-SUM(M$15:M2838)</f>
        <v>0</v>
      </c>
      <c r="R2838" s="47" t="str">
        <f t="shared" ca="1" si="840"/>
        <v>M2841</v>
      </c>
      <c r="S2838" s="40">
        <f t="shared" ca="1" si="846"/>
        <v>0</v>
      </c>
      <c r="T2838" s="46">
        <f t="shared" ca="1" si="847"/>
        <v>54</v>
      </c>
      <c r="X2838" s="74">
        <f t="shared" ca="1" si="848"/>
        <v>-1.0703467613670252</v>
      </c>
      <c r="Y2838" s="75">
        <f t="shared" ca="1" si="849"/>
        <v>-1.0703467613670252</v>
      </c>
      <c r="Z2838" s="74">
        <f t="shared" ca="1" si="850"/>
        <v>0.34288959593618479</v>
      </c>
      <c r="AA2838" s="76">
        <f t="shared" ca="1" si="851"/>
        <v>-1070.3467613670252</v>
      </c>
      <c r="AB2838" s="76">
        <f t="shared" ca="1" si="852"/>
        <v>342.88959593618478</v>
      </c>
    </row>
    <row r="2839" spans="1:28" x14ac:dyDescent="0.25">
      <c r="A2839" s="2">
        <f t="shared" si="853"/>
        <v>5</v>
      </c>
      <c r="B2839" s="16">
        <f ca="1">VLOOKUP(A2839,PERIODS!$O$4:$P$33,2,FALSE)</f>
        <v>3.3000000000000002E-2</v>
      </c>
      <c r="C2839" s="15"/>
      <c r="D2839" s="18">
        <v>2825</v>
      </c>
      <c r="E2839" s="34">
        <f t="shared" ca="1" si="836"/>
        <v>21534.604938620778</v>
      </c>
      <c r="F2839" s="34">
        <f t="shared" ca="1" si="837"/>
        <v>3300</v>
      </c>
      <c r="G2839" s="69">
        <f t="shared" ca="1" si="841"/>
        <v>0</v>
      </c>
      <c r="H2839" s="34">
        <f t="shared" ca="1" si="842"/>
        <v>-120.88757660696807</v>
      </c>
      <c r="I2839" s="34">
        <f t="shared" ca="1" si="843"/>
        <v>3179.1124233930318</v>
      </c>
      <c r="J2839" s="18">
        <f ca="1">SUM(INDIRECT(ADDRESS(ROW(F2839),COLUMN(F2839),4)):INDIRECT(ADDRESS(ROW(F2839)+N$5-1,COLUMN(F2839),4)))</f>
        <v>23100</v>
      </c>
      <c r="K2839" s="18">
        <f t="shared" ca="1" si="844"/>
        <v>16350</v>
      </c>
      <c r="L2839" s="18">
        <f t="shared" ca="1" si="854"/>
        <v>16350</v>
      </c>
      <c r="M2839" s="18">
        <f t="shared" ca="1" si="838"/>
        <v>0</v>
      </c>
      <c r="N2839" s="34">
        <f t="shared" ca="1" si="845"/>
        <v>18355.492515227746</v>
      </c>
      <c r="P2839" s="18">
        <f t="shared" ca="1" si="839"/>
        <v>120.88757660696807</v>
      </c>
      <c r="Q2839" s="47">
        <f ca="1">SUM(L$15:L2839)-SUM(M$15:M2839)</f>
        <v>16350</v>
      </c>
      <c r="R2839" s="47" t="str">
        <f t="shared" ca="1" si="840"/>
        <v>M2842</v>
      </c>
      <c r="S2839" s="40">
        <f t="shared" ca="1" si="846"/>
        <v>0</v>
      </c>
      <c r="T2839" s="46">
        <f t="shared" ca="1" si="847"/>
        <v>8</v>
      </c>
      <c r="X2839" s="74">
        <f t="shared" ca="1" si="848"/>
        <v>-0.12088757660696807</v>
      </c>
      <c r="Y2839" s="75">
        <f t="shared" ca="1" si="849"/>
        <v>-0.12088757660696807</v>
      </c>
      <c r="Z2839" s="74">
        <f t="shared" ca="1" si="850"/>
        <v>0.88613357613646448</v>
      </c>
      <c r="AA2839" s="76">
        <f t="shared" ca="1" si="851"/>
        <v>-120.88757660696807</v>
      </c>
      <c r="AB2839" s="76">
        <f t="shared" ca="1" si="852"/>
        <v>886.13357613646451</v>
      </c>
    </row>
    <row r="2840" spans="1:28" x14ac:dyDescent="0.25">
      <c r="A2840" s="2">
        <f t="shared" si="853"/>
        <v>6</v>
      </c>
      <c r="B2840" s="16">
        <f ca="1">VLOOKUP(A2840,PERIODS!$O$4:$P$33,2,FALSE)</f>
        <v>3.3000000000000002E-2</v>
      </c>
      <c r="C2840" s="15"/>
      <c r="D2840" s="18">
        <v>2826</v>
      </c>
      <c r="E2840" s="34">
        <f t="shared" ca="1" si="836"/>
        <v>18355.492515227746</v>
      </c>
      <c r="F2840" s="34">
        <f t="shared" ca="1" si="837"/>
        <v>3300</v>
      </c>
      <c r="G2840" s="69">
        <f t="shared" ca="1" si="841"/>
        <v>0</v>
      </c>
      <c r="H2840" s="34">
        <f t="shared" ca="1" si="842"/>
        <v>1163.4391479002322</v>
      </c>
      <c r="I2840" s="34">
        <f t="shared" ca="1" si="843"/>
        <v>4463.4391479002325</v>
      </c>
      <c r="J2840" s="18">
        <f ca="1">SUM(INDIRECT(ADDRESS(ROW(F2840),COLUMN(F2840),4)):INDIRECT(ADDRESS(ROW(F2840)+N$5-1,COLUMN(F2840),4)))</f>
        <v>23100</v>
      </c>
      <c r="K2840" s="18">
        <f t="shared" ca="1" si="844"/>
        <v>16350</v>
      </c>
      <c r="L2840" s="18">
        <f t="shared" ca="1" si="854"/>
        <v>0</v>
      </c>
      <c r="M2840" s="18">
        <f t="shared" ca="1" si="838"/>
        <v>0</v>
      </c>
      <c r="N2840" s="34">
        <f t="shared" ca="1" si="845"/>
        <v>13892.053367327513</v>
      </c>
      <c r="P2840" s="18">
        <f t="shared" ca="1" si="839"/>
        <v>1163.4391479002322</v>
      </c>
      <c r="Q2840" s="47">
        <f ca="1">SUM(L$15:L2840)-SUM(M$15:M2840)</f>
        <v>16350</v>
      </c>
      <c r="R2840" s="47" t="str">
        <f t="shared" ca="1" si="840"/>
        <v>M2843</v>
      </c>
      <c r="S2840" s="40">
        <f t="shared" ca="1" si="846"/>
        <v>0</v>
      </c>
      <c r="T2840" s="46">
        <f t="shared" ca="1" si="847"/>
        <v>59</v>
      </c>
      <c r="X2840" s="74">
        <f t="shared" ca="1" si="848"/>
        <v>1.1634391479002322</v>
      </c>
      <c r="Y2840" s="75">
        <f t="shared" ca="1" si="849"/>
        <v>1.1634391479002322</v>
      </c>
      <c r="Z2840" s="74">
        <f t="shared" ca="1" si="850"/>
        <v>3.2009228149375208</v>
      </c>
      <c r="AA2840" s="76">
        <f t="shared" ca="1" si="851"/>
        <v>1163.4391479002322</v>
      </c>
      <c r="AB2840" s="76">
        <f t="shared" ca="1" si="852"/>
        <v>3200.9228149375208</v>
      </c>
    </row>
    <row r="2841" spans="1:28" x14ac:dyDescent="0.25">
      <c r="A2841" s="2">
        <f t="shared" si="853"/>
        <v>7</v>
      </c>
      <c r="B2841" s="16">
        <f ca="1">VLOOKUP(A2841,PERIODS!$O$4:$P$33,2,FALSE)</f>
        <v>3.3000000000000002E-2</v>
      </c>
      <c r="C2841" s="15"/>
      <c r="D2841" s="18">
        <v>2827</v>
      </c>
      <c r="E2841" s="34">
        <f t="shared" ca="1" si="836"/>
        <v>13892.053367327513</v>
      </c>
      <c r="F2841" s="34">
        <f t="shared" ca="1" si="837"/>
        <v>3300</v>
      </c>
      <c r="G2841" s="69">
        <f t="shared" ca="1" si="841"/>
        <v>0</v>
      </c>
      <c r="H2841" s="34">
        <f t="shared" ca="1" si="842"/>
        <v>-2094.2239893645065</v>
      </c>
      <c r="I2841" s="34">
        <f t="shared" ca="1" si="843"/>
        <v>1205.7760106354935</v>
      </c>
      <c r="J2841" s="18">
        <f ca="1">SUM(INDIRECT(ADDRESS(ROW(F2841),COLUMN(F2841),4)):INDIRECT(ADDRESS(ROW(F2841)+N$5-1,COLUMN(F2841),4)))</f>
        <v>23100</v>
      </c>
      <c r="K2841" s="18">
        <f t="shared" ca="1" si="844"/>
        <v>16350</v>
      </c>
      <c r="L2841" s="18">
        <f t="shared" ca="1" si="854"/>
        <v>0</v>
      </c>
      <c r="M2841" s="18">
        <f t="shared" ca="1" si="838"/>
        <v>0</v>
      </c>
      <c r="N2841" s="34">
        <f t="shared" ca="1" si="845"/>
        <v>12686.277356692019</v>
      </c>
      <c r="P2841" s="18">
        <f t="shared" ca="1" si="839"/>
        <v>2094.2239893645065</v>
      </c>
      <c r="Q2841" s="47">
        <f ca="1">SUM(L$15:L2841)-SUM(M$15:M2841)</f>
        <v>16350</v>
      </c>
      <c r="R2841" s="47" t="str">
        <f t="shared" ca="1" si="840"/>
        <v>M2844</v>
      </c>
      <c r="S2841" s="40">
        <f t="shared" ca="1" si="846"/>
        <v>0</v>
      </c>
      <c r="T2841" s="46">
        <f t="shared" ca="1" si="847"/>
        <v>67</v>
      </c>
      <c r="X2841" s="74">
        <f t="shared" ca="1" si="848"/>
        <v>-2.0942239893645063</v>
      </c>
      <c r="Y2841" s="75">
        <f t="shared" ca="1" si="849"/>
        <v>-2.0942239893645063</v>
      </c>
      <c r="Z2841" s="74">
        <f t="shared" ca="1" si="850"/>
        <v>0.12316578453753239</v>
      </c>
      <c r="AA2841" s="76">
        <f t="shared" ca="1" si="851"/>
        <v>-2094.2239893645065</v>
      </c>
      <c r="AB2841" s="76">
        <f t="shared" ca="1" si="852"/>
        <v>123.16578453753239</v>
      </c>
    </row>
    <row r="2842" spans="1:28" x14ac:dyDescent="0.25">
      <c r="A2842" s="2">
        <f t="shared" si="853"/>
        <v>8</v>
      </c>
      <c r="B2842" s="16">
        <f ca="1">VLOOKUP(A2842,PERIODS!$O$4:$P$33,2,FALSE)</f>
        <v>3.3000000000000002E-2</v>
      </c>
      <c r="C2842" s="15"/>
      <c r="D2842" s="18">
        <v>2828</v>
      </c>
      <c r="E2842" s="34">
        <f t="shared" ca="1" si="836"/>
        <v>12686.277356692019</v>
      </c>
      <c r="F2842" s="34">
        <f t="shared" ca="1" si="837"/>
        <v>3300</v>
      </c>
      <c r="G2842" s="69">
        <f t="shared" ca="1" si="841"/>
        <v>0</v>
      </c>
      <c r="H2842" s="34">
        <f t="shared" ca="1" si="842"/>
        <v>-618.42043779792516</v>
      </c>
      <c r="I2842" s="34">
        <f t="shared" ca="1" si="843"/>
        <v>2681.5795622020751</v>
      </c>
      <c r="J2842" s="18">
        <f ca="1">SUM(INDIRECT(ADDRESS(ROW(F2842),COLUMN(F2842),4)):INDIRECT(ADDRESS(ROW(F2842)+N$5-1,COLUMN(F2842),4)))</f>
        <v>23100</v>
      </c>
      <c r="K2842" s="18">
        <f t="shared" ca="1" si="844"/>
        <v>0</v>
      </c>
      <c r="L2842" s="18">
        <f t="shared" ca="1" si="854"/>
        <v>0</v>
      </c>
      <c r="M2842" s="18">
        <f t="shared" ca="1" si="838"/>
        <v>16350</v>
      </c>
      <c r="N2842" s="34">
        <f t="shared" ca="1" si="845"/>
        <v>26354.697794489944</v>
      </c>
      <c r="P2842" s="18">
        <f t="shared" ca="1" si="839"/>
        <v>618.42043779792516</v>
      </c>
      <c r="Q2842" s="47">
        <f ca="1">SUM(L$15:L2842)-SUM(M$15:M2842)</f>
        <v>0</v>
      </c>
      <c r="R2842" s="47" t="str">
        <f t="shared" ca="1" si="840"/>
        <v>M2845</v>
      </c>
      <c r="S2842" s="40">
        <f t="shared" ca="1" si="846"/>
        <v>0</v>
      </c>
      <c r="T2842" s="46">
        <f t="shared" ca="1" si="847"/>
        <v>25</v>
      </c>
      <c r="X2842" s="74">
        <f t="shared" ca="1" si="848"/>
        <v>-0.61842043779792522</v>
      </c>
      <c r="Y2842" s="75">
        <f t="shared" ca="1" si="849"/>
        <v>-0.61842043779792522</v>
      </c>
      <c r="Z2842" s="74">
        <f t="shared" ca="1" si="850"/>
        <v>0.53879482573878912</v>
      </c>
      <c r="AA2842" s="76">
        <f t="shared" ca="1" si="851"/>
        <v>-618.42043779792516</v>
      </c>
      <c r="AB2842" s="76">
        <f t="shared" ca="1" si="852"/>
        <v>538.79482573878909</v>
      </c>
    </row>
    <row r="2843" spans="1:28" x14ac:dyDescent="0.25">
      <c r="A2843" s="2">
        <f t="shared" si="853"/>
        <v>9</v>
      </c>
      <c r="B2843" s="16">
        <f ca="1">VLOOKUP(A2843,PERIODS!$O$4:$P$33,2,FALSE)</f>
        <v>3.3000000000000002E-2</v>
      </c>
      <c r="C2843" s="15"/>
      <c r="D2843" s="18">
        <v>2829</v>
      </c>
      <c r="E2843" s="34">
        <f t="shared" ca="1" si="836"/>
        <v>26354.697794489944</v>
      </c>
      <c r="F2843" s="34">
        <f t="shared" ca="1" si="837"/>
        <v>3300</v>
      </c>
      <c r="G2843" s="69">
        <f t="shared" ca="1" si="841"/>
        <v>0</v>
      </c>
      <c r="H2843" s="34">
        <f t="shared" ca="1" si="842"/>
        <v>993.84750185252199</v>
      </c>
      <c r="I2843" s="34">
        <f t="shared" ca="1" si="843"/>
        <v>4293.8475018525223</v>
      </c>
      <c r="J2843" s="18">
        <f ca="1">SUM(INDIRECT(ADDRESS(ROW(F2843),COLUMN(F2843),4)):INDIRECT(ADDRESS(ROW(F2843)+N$5-1,COLUMN(F2843),4)))</f>
        <v>23100</v>
      </c>
      <c r="K2843" s="18">
        <f t="shared" ca="1" si="844"/>
        <v>0</v>
      </c>
      <c r="L2843" s="18">
        <f t="shared" ca="1" si="854"/>
        <v>0</v>
      </c>
      <c r="M2843" s="18">
        <f t="shared" ca="1" si="838"/>
        <v>0</v>
      </c>
      <c r="N2843" s="34">
        <f t="shared" ca="1" si="845"/>
        <v>22060.85029263742</v>
      </c>
      <c r="P2843" s="18">
        <f t="shared" ca="1" si="839"/>
        <v>993.84750185252199</v>
      </c>
      <c r="Q2843" s="47">
        <f ca="1">SUM(L$15:L2843)-SUM(M$15:M2843)</f>
        <v>0</v>
      </c>
      <c r="R2843" s="47" t="str">
        <f t="shared" ca="1" si="840"/>
        <v>M2846</v>
      </c>
      <c r="S2843" s="40">
        <f t="shared" ca="1" si="846"/>
        <v>0</v>
      </c>
      <c r="T2843" s="46">
        <f t="shared" ca="1" si="847"/>
        <v>95</v>
      </c>
      <c r="X2843" s="74">
        <f t="shared" ca="1" si="848"/>
        <v>0.99384750185252202</v>
      </c>
      <c r="Y2843" s="75">
        <f t="shared" ca="1" si="849"/>
        <v>0.99384750185252202</v>
      </c>
      <c r="Z2843" s="74">
        <f t="shared" ca="1" si="850"/>
        <v>2.7016089470745497</v>
      </c>
      <c r="AA2843" s="76">
        <f t="shared" ca="1" si="851"/>
        <v>993.84750185252199</v>
      </c>
      <c r="AB2843" s="76">
        <f t="shared" ca="1" si="852"/>
        <v>2701.6089470745496</v>
      </c>
    </row>
    <row r="2844" spans="1:28" x14ac:dyDescent="0.25">
      <c r="A2844" s="2">
        <f t="shared" si="853"/>
        <v>10</v>
      </c>
      <c r="B2844" s="16">
        <f ca="1">VLOOKUP(A2844,PERIODS!$O$4:$P$33,2,FALSE)</f>
        <v>3.3000000000000002E-2</v>
      </c>
      <c r="C2844" s="15"/>
      <c r="D2844" s="18">
        <v>2830</v>
      </c>
      <c r="E2844" s="34">
        <f t="shared" ca="1" si="836"/>
        <v>22060.85029263742</v>
      </c>
      <c r="F2844" s="34">
        <f t="shared" ca="1" si="837"/>
        <v>3300</v>
      </c>
      <c r="G2844" s="69">
        <f t="shared" ca="1" si="841"/>
        <v>0</v>
      </c>
      <c r="H2844" s="34">
        <f t="shared" ca="1" si="842"/>
        <v>425.57664250445015</v>
      </c>
      <c r="I2844" s="34">
        <f t="shared" ca="1" si="843"/>
        <v>3725.5766425044503</v>
      </c>
      <c r="J2844" s="18">
        <f ca="1">SUM(INDIRECT(ADDRESS(ROW(F2844),COLUMN(F2844),4)):INDIRECT(ADDRESS(ROW(F2844)+N$5-1,COLUMN(F2844),4)))</f>
        <v>23100</v>
      </c>
      <c r="K2844" s="18">
        <f t="shared" ca="1" si="844"/>
        <v>16350</v>
      </c>
      <c r="L2844" s="18">
        <f t="shared" ca="1" si="854"/>
        <v>16350</v>
      </c>
      <c r="M2844" s="18">
        <f t="shared" ca="1" si="838"/>
        <v>0</v>
      </c>
      <c r="N2844" s="34">
        <f t="shared" ca="1" si="845"/>
        <v>18335.273650132971</v>
      </c>
      <c r="P2844" s="18">
        <f t="shared" ca="1" si="839"/>
        <v>425.57664250445015</v>
      </c>
      <c r="Q2844" s="47">
        <f ca="1">SUM(L$15:L2844)-SUM(M$15:M2844)</f>
        <v>16350</v>
      </c>
      <c r="R2844" s="47" t="str">
        <f t="shared" ca="1" si="840"/>
        <v>M2847</v>
      </c>
      <c r="S2844" s="40">
        <f t="shared" ca="1" si="846"/>
        <v>0</v>
      </c>
      <c r="T2844" s="46">
        <f t="shared" ca="1" si="847"/>
        <v>14</v>
      </c>
      <c r="X2844" s="74">
        <f t="shared" ca="1" si="848"/>
        <v>0.42557664250445015</v>
      </c>
      <c r="Y2844" s="75">
        <f t="shared" ca="1" si="849"/>
        <v>0.42557664250445015</v>
      </c>
      <c r="Z2844" s="74">
        <f t="shared" ca="1" si="850"/>
        <v>1.5304727008697308</v>
      </c>
      <c r="AA2844" s="76">
        <f t="shared" ca="1" si="851"/>
        <v>425.57664250445015</v>
      </c>
      <c r="AB2844" s="76">
        <f t="shared" ca="1" si="852"/>
        <v>1530.4727008697307</v>
      </c>
    </row>
    <row r="2845" spans="1:28" x14ac:dyDescent="0.25">
      <c r="A2845" s="2">
        <f t="shared" si="853"/>
        <v>11</v>
      </c>
      <c r="B2845" s="16">
        <f ca="1">VLOOKUP(A2845,PERIODS!$O$4:$P$33,2,FALSE)</f>
        <v>3.3000000000000002E-2</v>
      </c>
      <c r="C2845" s="15"/>
      <c r="D2845" s="18">
        <v>2831</v>
      </c>
      <c r="E2845" s="34">
        <f t="shared" ca="1" si="836"/>
        <v>18335.273650132971</v>
      </c>
      <c r="F2845" s="34">
        <f t="shared" ca="1" si="837"/>
        <v>3300</v>
      </c>
      <c r="G2845" s="69">
        <f t="shared" ca="1" si="841"/>
        <v>0</v>
      </c>
      <c r="H2845" s="34">
        <f t="shared" ca="1" si="842"/>
        <v>44.701898371765751</v>
      </c>
      <c r="I2845" s="34">
        <f t="shared" ca="1" si="843"/>
        <v>3344.7018983717658</v>
      </c>
      <c r="J2845" s="18">
        <f ca="1">SUM(INDIRECT(ADDRESS(ROW(F2845),COLUMN(F2845),4)):INDIRECT(ADDRESS(ROW(F2845)+N$5-1,COLUMN(F2845),4)))</f>
        <v>23300</v>
      </c>
      <c r="K2845" s="18">
        <f t="shared" ca="1" si="844"/>
        <v>16350</v>
      </c>
      <c r="L2845" s="18">
        <f t="shared" ca="1" si="854"/>
        <v>0</v>
      </c>
      <c r="M2845" s="18">
        <f t="shared" ca="1" si="838"/>
        <v>0</v>
      </c>
      <c r="N2845" s="34">
        <f t="shared" ca="1" si="845"/>
        <v>14990.571751761205</v>
      </c>
      <c r="P2845" s="18">
        <f t="shared" ca="1" si="839"/>
        <v>44.701898371765751</v>
      </c>
      <c r="Q2845" s="47">
        <f ca="1">SUM(L$15:L2845)-SUM(M$15:M2845)</f>
        <v>16350</v>
      </c>
      <c r="R2845" s="47" t="str">
        <f t="shared" ca="1" si="840"/>
        <v>M2848</v>
      </c>
      <c r="S2845" s="40">
        <f t="shared" ca="1" si="846"/>
        <v>0</v>
      </c>
      <c r="T2845" s="46">
        <f t="shared" ca="1" si="847"/>
        <v>70</v>
      </c>
      <c r="X2845" s="74">
        <f t="shared" ca="1" si="848"/>
        <v>4.4701898371765754E-2</v>
      </c>
      <c r="Y2845" s="75">
        <f t="shared" ca="1" si="849"/>
        <v>4.4701898371765754E-2</v>
      </c>
      <c r="Z2845" s="74">
        <f t="shared" ca="1" si="850"/>
        <v>1.0457160837732955</v>
      </c>
      <c r="AA2845" s="76">
        <f t="shared" ca="1" si="851"/>
        <v>44.701898371765751</v>
      </c>
      <c r="AB2845" s="76">
        <f t="shared" ca="1" si="852"/>
        <v>1045.7160837732954</v>
      </c>
    </row>
    <row r="2846" spans="1:28" x14ac:dyDescent="0.25">
      <c r="A2846" s="2">
        <f t="shared" si="853"/>
        <v>12</v>
      </c>
      <c r="B2846" s="16">
        <f ca="1">VLOOKUP(A2846,PERIODS!$O$4:$P$33,2,FALSE)</f>
        <v>3.3000000000000002E-2</v>
      </c>
      <c r="C2846" s="15"/>
      <c r="D2846" s="18">
        <v>2832</v>
      </c>
      <c r="E2846" s="34">
        <f t="shared" ca="1" si="836"/>
        <v>14990.571751761205</v>
      </c>
      <c r="F2846" s="34">
        <f t="shared" ca="1" si="837"/>
        <v>3300</v>
      </c>
      <c r="G2846" s="69">
        <f t="shared" ca="1" si="841"/>
        <v>0</v>
      </c>
      <c r="H2846" s="34">
        <f t="shared" ca="1" si="842"/>
        <v>1112.4282550530402</v>
      </c>
      <c r="I2846" s="34">
        <f t="shared" ca="1" si="843"/>
        <v>4412.4282550530406</v>
      </c>
      <c r="J2846" s="18">
        <f ca="1">SUM(INDIRECT(ADDRESS(ROW(F2846),COLUMN(F2846),4)):INDIRECT(ADDRESS(ROW(F2846)+N$5-1,COLUMN(F2846),4)))</f>
        <v>23500</v>
      </c>
      <c r="K2846" s="18">
        <f t="shared" ca="1" si="844"/>
        <v>16350</v>
      </c>
      <c r="L2846" s="18">
        <f t="shared" ca="1" si="854"/>
        <v>0</v>
      </c>
      <c r="M2846" s="18">
        <f t="shared" ca="1" si="838"/>
        <v>0</v>
      </c>
      <c r="N2846" s="34">
        <f t="shared" ca="1" si="845"/>
        <v>10578.143496708164</v>
      </c>
      <c r="P2846" s="18">
        <f t="shared" ca="1" si="839"/>
        <v>1112.4282550530402</v>
      </c>
      <c r="Q2846" s="47">
        <f ca="1">SUM(L$15:L2846)-SUM(M$15:M2846)</f>
        <v>16350</v>
      </c>
      <c r="R2846" s="47" t="str">
        <f t="shared" ca="1" si="840"/>
        <v>M2849</v>
      </c>
      <c r="S2846" s="40">
        <f t="shared" ca="1" si="846"/>
        <v>0</v>
      </c>
      <c r="T2846" s="46">
        <f t="shared" ca="1" si="847"/>
        <v>42</v>
      </c>
      <c r="X2846" s="74">
        <f t="shared" ca="1" si="848"/>
        <v>1.1124282550530402</v>
      </c>
      <c r="Y2846" s="75">
        <f t="shared" ca="1" si="849"/>
        <v>1.1124282550530402</v>
      </c>
      <c r="Z2846" s="74">
        <f t="shared" ca="1" si="850"/>
        <v>3.0417355437148075</v>
      </c>
      <c r="AA2846" s="76">
        <f t="shared" ca="1" si="851"/>
        <v>1112.4282550530402</v>
      </c>
      <c r="AB2846" s="76">
        <f t="shared" ca="1" si="852"/>
        <v>3041.7355437148076</v>
      </c>
    </row>
    <row r="2847" spans="1:28" x14ac:dyDescent="0.25">
      <c r="A2847" s="2">
        <f t="shared" si="853"/>
        <v>13</v>
      </c>
      <c r="B2847" s="16">
        <f ca="1">VLOOKUP(A2847,PERIODS!$O$4:$P$33,2,FALSE)</f>
        <v>3.3000000000000002E-2</v>
      </c>
      <c r="C2847" s="15"/>
      <c r="D2847" s="18">
        <v>2833</v>
      </c>
      <c r="E2847" s="34">
        <f t="shared" ca="1" si="836"/>
        <v>10578.143496708164</v>
      </c>
      <c r="F2847" s="34">
        <f t="shared" ca="1" si="837"/>
        <v>3300</v>
      </c>
      <c r="G2847" s="69">
        <f t="shared" ca="1" si="841"/>
        <v>0</v>
      </c>
      <c r="H2847" s="34">
        <f t="shared" ca="1" si="842"/>
        <v>29.514379999522198</v>
      </c>
      <c r="I2847" s="34">
        <f t="shared" ca="1" si="843"/>
        <v>3329.5143799995221</v>
      </c>
      <c r="J2847" s="18">
        <f ca="1">SUM(INDIRECT(ADDRESS(ROW(F2847),COLUMN(F2847),4)):INDIRECT(ADDRESS(ROW(F2847)+N$5-1,COLUMN(F2847),4)))</f>
        <v>23700</v>
      </c>
      <c r="K2847" s="18">
        <f t="shared" ca="1" si="844"/>
        <v>0</v>
      </c>
      <c r="L2847" s="18">
        <f t="shared" ca="1" si="854"/>
        <v>0</v>
      </c>
      <c r="M2847" s="18">
        <f t="shared" ca="1" si="838"/>
        <v>16350</v>
      </c>
      <c r="N2847" s="34">
        <f t="shared" ca="1" si="845"/>
        <v>23598.629116708642</v>
      </c>
      <c r="P2847" s="18">
        <f t="shared" ca="1" si="839"/>
        <v>29.514379999522198</v>
      </c>
      <c r="Q2847" s="47">
        <f ca="1">SUM(L$15:L2847)-SUM(M$15:M2847)</f>
        <v>0</v>
      </c>
      <c r="R2847" s="47" t="str">
        <f t="shared" ca="1" si="840"/>
        <v>M2850</v>
      </c>
      <c r="S2847" s="40">
        <f t="shared" ca="1" si="846"/>
        <v>0</v>
      </c>
      <c r="T2847" s="46">
        <f t="shared" ca="1" si="847"/>
        <v>39</v>
      </c>
      <c r="X2847" s="74">
        <f t="shared" ca="1" si="848"/>
        <v>2.9514379999522198E-2</v>
      </c>
      <c r="Y2847" s="75">
        <f t="shared" ca="1" si="849"/>
        <v>2.9514379999522198E-2</v>
      </c>
      <c r="Z2847" s="74">
        <f t="shared" ca="1" si="850"/>
        <v>1.02995424610697</v>
      </c>
      <c r="AA2847" s="76">
        <f t="shared" ca="1" si="851"/>
        <v>29.514379999522198</v>
      </c>
      <c r="AB2847" s="76">
        <f t="shared" ca="1" si="852"/>
        <v>1029.95424610697</v>
      </c>
    </row>
    <row r="2848" spans="1:28" x14ac:dyDescent="0.25">
      <c r="A2848" s="2">
        <f t="shared" si="853"/>
        <v>14</v>
      </c>
      <c r="B2848" s="16">
        <f ca="1">VLOOKUP(A2848,PERIODS!$O$4:$P$33,2,FALSE)</f>
        <v>3.3000000000000002E-2</v>
      </c>
      <c r="C2848" s="15"/>
      <c r="D2848" s="18">
        <v>2834</v>
      </c>
      <c r="E2848" s="34">
        <f t="shared" ca="1" si="836"/>
        <v>23598.629116708642</v>
      </c>
      <c r="F2848" s="34">
        <f t="shared" ca="1" si="837"/>
        <v>3300</v>
      </c>
      <c r="G2848" s="69">
        <f t="shared" ca="1" si="841"/>
        <v>0</v>
      </c>
      <c r="H2848" s="34">
        <f t="shared" ca="1" si="842"/>
        <v>-772.91174960761384</v>
      </c>
      <c r="I2848" s="34">
        <f t="shared" ca="1" si="843"/>
        <v>2527.0882503923863</v>
      </c>
      <c r="J2848" s="18">
        <f ca="1">SUM(INDIRECT(ADDRESS(ROW(F2848),COLUMN(F2848),4)):INDIRECT(ADDRESS(ROW(F2848)+N$5-1,COLUMN(F2848),4)))</f>
        <v>23900</v>
      </c>
      <c r="K2848" s="18">
        <f t="shared" ca="1" si="844"/>
        <v>16350</v>
      </c>
      <c r="L2848" s="18">
        <f t="shared" ca="1" si="854"/>
        <v>16350</v>
      </c>
      <c r="M2848" s="18">
        <f t="shared" ca="1" si="838"/>
        <v>0</v>
      </c>
      <c r="N2848" s="34">
        <f t="shared" ca="1" si="845"/>
        <v>21071.540866316256</v>
      </c>
      <c r="P2848" s="18">
        <f t="shared" ca="1" si="839"/>
        <v>772.91174960761384</v>
      </c>
      <c r="Q2848" s="47">
        <f ca="1">SUM(L$15:L2848)-SUM(M$15:M2848)</f>
        <v>16350</v>
      </c>
      <c r="R2848" s="47" t="str">
        <f t="shared" ca="1" si="840"/>
        <v>M2851</v>
      </c>
      <c r="S2848" s="40">
        <f t="shared" ca="1" si="846"/>
        <v>0</v>
      </c>
      <c r="T2848" s="46">
        <f t="shared" ca="1" si="847"/>
        <v>5</v>
      </c>
      <c r="X2848" s="74">
        <f t="shared" ca="1" si="848"/>
        <v>-0.77291174960761388</v>
      </c>
      <c r="Y2848" s="75">
        <f t="shared" ca="1" si="849"/>
        <v>-0.77291174960761388</v>
      </c>
      <c r="Z2848" s="74">
        <f t="shared" ca="1" si="850"/>
        <v>0.46166685106615474</v>
      </c>
      <c r="AA2848" s="76">
        <f t="shared" ca="1" si="851"/>
        <v>-772.91174960761384</v>
      </c>
      <c r="AB2848" s="76">
        <f t="shared" ca="1" si="852"/>
        <v>461.66685106615472</v>
      </c>
    </row>
    <row r="2849" spans="1:28" x14ac:dyDescent="0.25">
      <c r="A2849" s="2">
        <f t="shared" si="853"/>
        <v>15</v>
      </c>
      <c r="B2849" s="16">
        <f ca="1">VLOOKUP(A2849,PERIODS!$O$4:$P$33,2,FALSE)</f>
        <v>3.3000000000000002E-2</v>
      </c>
      <c r="C2849" s="15"/>
      <c r="D2849" s="18">
        <v>2835</v>
      </c>
      <c r="E2849" s="34">
        <f t="shared" ca="1" si="836"/>
        <v>21071.540866316256</v>
      </c>
      <c r="F2849" s="34">
        <f t="shared" ca="1" si="837"/>
        <v>3300</v>
      </c>
      <c r="G2849" s="69">
        <f t="shared" ca="1" si="841"/>
        <v>0</v>
      </c>
      <c r="H2849" s="34">
        <f t="shared" ca="1" si="842"/>
        <v>-433.7344672113864</v>
      </c>
      <c r="I2849" s="34">
        <f t="shared" ca="1" si="843"/>
        <v>2866.2655327886137</v>
      </c>
      <c r="J2849" s="18">
        <f ca="1">SUM(INDIRECT(ADDRESS(ROW(F2849),COLUMN(F2849),4)):INDIRECT(ADDRESS(ROW(F2849)+N$5-1,COLUMN(F2849),4)))</f>
        <v>24100</v>
      </c>
      <c r="K2849" s="18">
        <f t="shared" ca="1" si="844"/>
        <v>16350</v>
      </c>
      <c r="L2849" s="18">
        <f t="shared" ca="1" si="854"/>
        <v>0</v>
      </c>
      <c r="M2849" s="18">
        <f t="shared" ca="1" si="838"/>
        <v>0</v>
      </c>
      <c r="N2849" s="34">
        <f t="shared" ca="1" si="845"/>
        <v>18205.275333527643</v>
      </c>
      <c r="P2849" s="18">
        <f t="shared" ca="1" si="839"/>
        <v>433.7344672113864</v>
      </c>
      <c r="Q2849" s="47">
        <f ca="1">SUM(L$15:L2849)-SUM(M$15:M2849)</f>
        <v>16350</v>
      </c>
      <c r="R2849" s="47" t="str">
        <f t="shared" ca="1" si="840"/>
        <v>M2852</v>
      </c>
      <c r="S2849" s="40">
        <f t="shared" ca="1" si="846"/>
        <v>0</v>
      </c>
      <c r="T2849" s="46">
        <f t="shared" ca="1" si="847"/>
        <v>87</v>
      </c>
      <c r="X2849" s="74">
        <f t="shared" ca="1" si="848"/>
        <v>-0.43373446721138642</v>
      </c>
      <c r="Y2849" s="75">
        <f t="shared" ca="1" si="849"/>
        <v>-0.43373446721138642</v>
      </c>
      <c r="Z2849" s="74">
        <f t="shared" ca="1" si="850"/>
        <v>0.64808432027673746</v>
      </c>
      <c r="AA2849" s="76">
        <f t="shared" ca="1" si="851"/>
        <v>-433.7344672113864</v>
      </c>
      <c r="AB2849" s="76">
        <f t="shared" ca="1" si="852"/>
        <v>648.08432027673746</v>
      </c>
    </row>
    <row r="2850" spans="1:28" x14ac:dyDescent="0.25">
      <c r="A2850" s="2">
        <f t="shared" si="853"/>
        <v>16</v>
      </c>
      <c r="B2850" s="16">
        <f ca="1">VLOOKUP(A2850,PERIODS!$O$4:$P$33,2,FALSE)</f>
        <v>3.3000000000000002E-2</v>
      </c>
      <c r="C2850" s="15"/>
      <c r="D2850" s="18">
        <v>2836</v>
      </c>
      <c r="E2850" s="34">
        <f t="shared" ref="E2850:E2913" ca="1" si="855">N2849</f>
        <v>18205.275333527643</v>
      </c>
      <c r="F2850" s="34">
        <f t="shared" ca="1" si="837"/>
        <v>3300</v>
      </c>
      <c r="G2850" s="69">
        <f t="shared" ca="1" si="841"/>
        <v>0</v>
      </c>
      <c r="H2850" s="34">
        <f t="shared" ca="1" si="842"/>
        <v>714.47212630347724</v>
      </c>
      <c r="I2850" s="34">
        <f t="shared" ca="1" si="843"/>
        <v>4014.4721263034771</v>
      </c>
      <c r="J2850" s="18">
        <f ca="1">SUM(INDIRECT(ADDRESS(ROW(F2850),COLUMN(F2850),4)):INDIRECT(ADDRESS(ROW(F2850)+N$5-1,COLUMN(F2850),4)))</f>
        <v>24300</v>
      </c>
      <c r="K2850" s="18">
        <f t="shared" ca="1" si="844"/>
        <v>16350</v>
      </c>
      <c r="L2850" s="18">
        <f t="shared" ca="1" si="854"/>
        <v>0</v>
      </c>
      <c r="M2850" s="18">
        <f t="shared" ca="1" si="838"/>
        <v>0</v>
      </c>
      <c r="N2850" s="34">
        <f t="shared" ca="1" si="845"/>
        <v>14190.803207224166</v>
      </c>
      <c r="P2850" s="18">
        <f t="shared" ca="1" si="839"/>
        <v>714.47212630347724</v>
      </c>
      <c r="Q2850" s="47">
        <f ca="1">SUM(L$15:L2850)-SUM(M$15:M2850)</f>
        <v>16350</v>
      </c>
      <c r="R2850" s="47" t="str">
        <f t="shared" ca="1" si="840"/>
        <v>M2853</v>
      </c>
      <c r="S2850" s="40">
        <f t="shared" ca="1" si="846"/>
        <v>0</v>
      </c>
      <c r="T2850" s="46">
        <f t="shared" ca="1" si="847"/>
        <v>13</v>
      </c>
      <c r="X2850" s="74">
        <f t="shared" ca="1" si="848"/>
        <v>0.71447212630347723</v>
      </c>
      <c r="Y2850" s="75">
        <f t="shared" ca="1" si="849"/>
        <v>0.71447212630347723</v>
      </c>
      <c r="Z2850" s="74">
        <f t="shared" ca="1" si="850"/>
        <v>2.043107894635066</v>
      </c>
      <c r="AA2850" s="76">
        <f t="shared" ca="1" si="851"/>
        <v>714.47212630347724</v>
      </c>
      <c r="AB2850" s="76">
        <f t="shared" ca="1" si="852"/>
        <v>2043.107894635066</v>
      </c>
    </row>
    <row r="2851" spans="1:28" x14ac:dyDescent="0.25">
      <c r="A2851" s="2">
        <f t="shared" si="853"/>
        <v>17</v>
      </c>
      <c r="B2851" s="16">
        <f ca="1">VLOOKUP(A2851,PERIODS!$O$4:$P$33,2,FALSE)</f>
        <v>3.5000000000000003E-2</v>
      </c>
      <c r="C2851" s="15"/>
      <c r="D2851" s="18">
        <v>2837</v>
      </c>
      <c r="E2851" s="34">
        <f t="shared" ca="1" si="855"/>
        <v>14190.803207224166</v>
      </c>
      <c r="F2851" s="34">
        <f t="shared" ca="1" si="837"/>
        <v>3500.0000000000005</v>
      </c>
      <c r="G2851" s="69">
        <f t="shared" ca="1" si="841"/>
        <v>0</v>
      </c>
      <c r="H2851" s="34">
        <f t="shared" ca="1" si="842"/>
        <v>-1766.5894359712377</v>
      </c>
      <c r="I2851" s="34">
        <f t="shared" ca="1" si="843"/>
        <v>1733.4105640287628</v>
      </c>
      <c r="J2851" s="18">
        <f ca="1">SUM(INDIRECT(ADDRESS(ROW(F2851),COLUMN(F2851),4)):INDIRECT(ADDRESS(ROW(F2851)+N$5-1,COLUMN(F2851),4)))</f>
        <v>24500.000000000004</v>
      </c>
      <c r="K2851" s="18">
        <f t="shared" ca="1" si="844"/>
        <v>0</v>
      </c>
      <c r="L2851" s="18">
        <f t="shared" ca="1" si="854"/>
        <v>0</v>
      </c>
      <c r="M2851" s="18">
        <f t="shared" ca="1" si="838"/>
        <v>16350</v>
      </c>
      <c r="N2851" s="34">
        <f t="shared" ca="1" si="845"/>
        <v>28807.392643195402</v>
      </c>
      <c r="P2851" s="18">
        <f t="shared" ca="1" si="839"/>
        <v>1766.5894359712377</v>
      </c>
      <c r="Q2851" s="47">
        <f ca="1">SUM(L$15:L2851)-SUM(M$15:M2851)</f>
        <v>0</v>
      </c>
      <c r="R2851" s="47" t="str">
        <f t="shared" ca="1" si="840"/>
        <v>M2854</v>
      </c>
      <c r="S2851" s="40">
        <f t="shared" ca="1" si="846"/>
        <v>0</v>
      </c>
      <c r="T2851" s="46">
        <f t="shared" ca="1" si="847"/>
        <v>66</v>
      </c>
      <c r="X2851" s="74">
        <f t="shared" ca="1" si="848"/>
        <v>-1.7665894359712377</v>
      </c>
      <c r="Y2851" s="75">
        <f t="shared" ca="1" si="849"/>
        <v>-1.7665894359712377</v>
      </c>
      <c r="Z2851" s="74">
        <f t="shared" ca="1" si="850"/>
        <v>0.17091491216934609</v>
      </c>
      <c r="AA2851" s="76">
        <f t="shared" ca="1" si="851"/>
        <v>-1766.5894359712377</v>
      </c>
      <c r="AB2851" s="76">
        <f t="shared" ca="1" si="852"/>
        <v>170.91491216934608</v>
      </c>
    </row>
    <row r="2852" spans="1:28" x14ac:dyDescent="0.25">
      <c r="A2852" s="2">
        <f t="shared" si="853"/>
        <v>18</v>
      </c>
      <c r="B2852" s="16">
        <f ca="1">VLOOKUP(A2852,PERIODS!$O$4:$P$33,2,FALSE)</f>
        <v>3.5000000000000003E-2</v>
      </c>
      <c r="C2852" s="15"/>
      <c r="D2852" s="18">
        <v>2838</v>
      </c>
      <c r="E2852" s="34">
        <f t="shared" ca="1" si="855"/>
        <v>28807.392643195402</v>
      </c>
      <c r="F2852" s="34">
        <f t="shared" ca="1" si="837"/>
        <v>3500.0000000000005</v>
      </c>
      <c r="G2852" s="69">
        <f t="shared" ca="1" si="841"/>
        <v>0</v>
      </c>
      <c r="H2852" s="34">
        <f t="shared" ca="1" si="842"/>
        <v>812.12761637404265</v>
      </c>
      <c r="I2852" s="34">
        <f t="shared" ca="1" si="843"/>
        <v>4312.1276163740431</v>
      </c>
      <c r="J2852" s="18">
        <f ca="1">SUM(INDIRECT(ADDRESS(ROW(F2852),COLUMN(F2852),4)):INDIRECT(ADDRESS(ROW(F2852)+N$5-1,COLUMN(F2852),4)))</f>
        <v>24500.000000000004</v>
      </c>
      <c r="K2852" s="18">
        <f t="shared" ca="1" si="844"/>
        <v>0</v>
      </c>
      <c r="L2852" s="18">
        <f t="shared" ca="1" si="854"/>
        <v>0</v>
      </c>
      <c r="M2852" s="18">
        <f t="shared" ca="1" si="838"/>
        <v>0</v>
      </c>
      <c r="N2852" s="34">
        <f t="shared" ca="1" si="845"/>
        <v>24495.265026821358</v>
      </c>
      <c r="P2852" s="18">
        <f t="shared" ca="1" si="839"/>
        <v>812.12761637404265</v>
      </c>
      <c r="Q2852" s="47">
        <f ca="1">SUM(L$15:L2852)-SUM(M$15:M2852)</f>
        <v>0</v>
      </c>
      <c r="R2852" s="47" t="str">
        <f t="shared" ca="1" si="840"/>
        <v>M2855</v>
      </c>
      <c r="S2852" s="40">
        <f t="shared" ca="1" si="846"/>
        <v>0</v>
      </c>
      <c r="T2852" s="46">
        <f t="shared" ca="1" si="847"/>
        <v>48</v>
      </c>
      <c r="X2852" s="74">
        <f t="shared" ca="1" si="848"/>
        <v>0.81212761637404263</v>
      </c>
      <c r="Y2852" s="75">
        <f t="shared" ca="1" si="849"/>
        <v>0.81212761637404263</v>
      </c>
      <c r="Z2852" s="74">
        <f t="shared" ca="1" si="850"/>
        <v>2.2526957639868761</v>
      </c>
      <c r="AA2852" s="76">
        <f t="shared" ca="1" si="851"/>
        <v>812.12761637404265</v>
      </c>
      <c r="AB2852" s="76">
        <f t="shared" ca="1" si="852"/>
        <v>2252.695763986876</v>
      </c>
    </row>
    <row r="2853" spans="1:28" x14ac:dyDescent="0.25">
      <c r="A2853" s="2">
        <f t="shared" si="853"/>
        <v>19</v>
      </c>
      <c r="B2853" s="16">
        <f ca="1">VLOOKUP(A2853,PERIODS!$O$4:$P$33,2,FALSE)</f>
        <v>3.5000000000000003E-2</v>
      </c>
      <c r="C2853" s="15"/>
      <c r="D2853" s="18">
        <v>2839</v>
      </c>
      <c r="E2853" s="34">
        <f t="shared" ca="1" si="855"/>
        <v>24495.265026821358</v>
      </c>
      <c r="F2853" s="34">
        <f t="shared" ca="1" si="837"/>
        <v>3500.0000000000005</v>
      </c>
      <c r="G2853" s="69">
        <f t="shared" ca="1" si="841"/>
        <v>0</v>
      </c>
      <c r="H2853" s="34">
        <f t="shared" ca="1" si="842"/>
        <v>-1830.409563608127</v>
      </c>
      <c r="I2853" s="34">
        <f t="shared" ca="1" si="843"/>
        <v>1669.5904363918735</v>
      </c>
      <c r="J2853" s="18">
        <f ca="1">SUM(INDIRECT(ADDRESS(ROW(F2853),COLUMN(F2853),4)):INDIRECT(ADDRESS(ROW(F2853)+N$5-1,COLUMN(F2853),4)))</f>
        <v>24500.000000000004</v>
      </c>
      <c r="K2853" s="18">
        <f t="shared" ca="1" si="844"/>
        <v>16350</v>
      </c>
      <c r="L2853" s="18">
        <f t="shared" ca="1" si="854"/>
        <v>16350</v>
      </c>
      <c r="M2853" s="18">
        <f t="shared" ca="1" si="838"/>
        <v>0</v>
      </c>
      <c r="N2853" s="34">
        <f t="shared" ca="1" si="845"/>
        <v>22825.674590429484</v>
      </c>
      <c r="P2853" s="18">
        <f t="shared" ca="1" si="839"/>
        <v>1830.409563608127</v>
      </c>
      <c r="Q2853" s="47">
        <f ca="1">SUM(L$15:L2853)-SUM(M$15:M2853)</f>
        <v>16350</v>
      </c>
      <c r="R2853" s="47" t="str">
        <f t="shared" ca="1" si="840"/>
        <v>M2856</v>
      </c>
      <c r="S2853" s="40">
        <f t="shared" ca="1" si="846"/>
        <v>0</v>
      </c>
      <c r="T2853" s="46">
        <f t="shared" ca="1" si="847"/>
        <v>59</v>
      </c>
      <c r="X2853" s="74">
        <f t="shared" ca="1" si="848"/>
        <v>-1.830409563608127</v>
      </c>
      <c r="Y2853" s="75">
        <f t="shared" ca="1" si="849"/>
        <v>-1.830409563608127</v>
      </c>
      <c r="Z2853" s="74">
        <f t="shared" ca="1" si="850"/>
        <v>0.16034788166780001</v>
      </c>
      <c r="AA2853" s="76">
        <f t="shared" ca="1" si="851"/>
        <v>-1830.409563608127</v>
      </c>
      <c r="AB2853" s="76">
        <f t="shared" ca="1" si="852"/>
        <v>160.34788166780001</v>
      </c>
    </row>
    <row r="2854" spans="1:28" x14ac:dyDescent="0.25">
      <c r="A2854" s="2">
        <f t="shared" si="853"/>
        <v>20</v>
      </c>
      <c r="B2854" s="16">
        <f ca="1">VLOOKUP(A2854,PERIODS!$O$4:$P$33,2,FALSE)</f>
        <v>3.5000000000000003E-2</v>
      </c>
      <c r="C2854" s="15"/>
      <c r="D2854" s="18">
        <v>2840</v>
      </c>
      <c r="E2854" s="34">
        <f t="shared" ca="1" si="855"/>
        <v>22825.674590429484</v>
      </c>
      <c r="F2854" s="34">
        <f t="shared" ca="1" si="837"/>
        <v>3500.0000000000005</v>
      </c>
      <c r="G2854" s="69">
        <f t="shared" ca="1" si="841"/>
        <v>0</v>
      </c>
      <c r="H2854" s="34">
        <f t="shared" ca="1" si="842"/>
        <v>-398.80889537132572</v>
      </c>
      <c r="I2854" s="34">
        <f t="shared" ca="1" si="843"/>
        <v>3101.1911046286746</v>
      </c>
      <c r="J2854" s="18">
        <f ca="1">SUM(INDIRECT(ADDRESS(ROW(F2854),COLUMN(F2854),4)):INDIRECT(ADDRESS(ROW(F2854)+N$5-1,COLUMN(F2854),4)))</f>
        <v>24500.000000000004</v>
      </c>
      <c r="K2854" s="18">
        <f t="shared" ca="1" si="844"/>
        <v>16350</v>
      </c>
      <c r="L2854" s="18">
        <f t="shared" ca="1" si="854"/>
        <v>0</v>
      </c>
      <c r="M2854" s="18">
        <f t="shared" ca="1" si="838"/>
        <v>0</v>
      </c>
      <c r="N2854" s="34">
        <f t="shared" ca="1" si="845"/>
        <v>19724.483485800811</v>
      </c>
      <c r="P2854" s="18">
        <f t="shared" ca="1" si="839"/>
        <v>398.80889537132572</v>
      </c>
      <c r="Q2854" s="47">
        <f ca="1">SUM(L$15:L2854)-SUM(M$15:M2854)</f>
        <v>16350</v>
      </c>
      <c r="R2854" s="47" t="str">
        <f t="shared" ca="1" si="840"/>
        <v>M2857</v>
      </c>
      <c r="S2854" s="40">
        <f t="shared" ca="1" si="846"/>
        <v>0</v>
      </c>
      <c r="T2854" s="46">
        <f t="shared" ca="1" si="847"/>
        <v>22</v>
      </c>
      <c r="X2854" s="74">
        <f t="shared" ca="1" si="848"/>
        <v>-0.39880889537132574</v>
      </c>
      <c r="Y2854" s="75">
        <f t="shared" ca="1" si="849"/>
        <v>-0.39880889537132574</v>
      </c>
      <c r="Z2854" s="74">
        <f t="shared" ca="1" si="850"/>
        <v>0.67111894303567121</v>
      </c>
      <c r="AA2854" s="76">
        <f t="shared" ca="1" si="851"/>
        <v>-398.80889537132572</v>
      </c>
      <c r="AB2854" s="76">
        <f t="shared" ca="1" si="852"/>
        <v>671.11894303567124</v>
      </c>
    </row>
    <row r="2855" spans="1:28" x14ac:dyDescent="0.25">
      <c r="A2855" s="2">
        <f t="shared" si="853"/>
        <v>21</v>
      </c>
      <c r="B2855" s="16">
        <f ca="1">VLOOKUP(A2855,PERIODS!$O$4:$P$33,2,FALSE)</f>
        <v>3.5000000000000003E-2</v>
      </c>
      <c r="C2855" s="15"/>
      <c r="D2855" s="18">
        <v>2841</v>
      </c>
      <c r="E2855" s="34">
        <f t="shared" ca="1" si="855"/>
        <v>19724.483485800811</v>
      </c>
      <c r="F2855" s="34">
        <f t="shared" ca="1" si="837"/>
        <v>3500.0000000000005</v>
      </c>
      <c r="G2855" s="69">
        <f t="shared" ca="1" si="841"/>
        <v>0</v>
      </c>
      <c r="H2855" s="34">
        <f t="shared" ca="1" si="842"/>
        <v>-475.13888823536928</v>
      </c>
      <c r="I2855" s="34">
        <f t="shared" ca="1" si="843"/>
        <v>3024.861111764631</v>
      </c>
      <c r="J2855" s="18">
        <f ca="1">SUM(INDIRECT(ADDRESS(ROW(F2855),COLUMN(F2855),4)):INDIRECT(ADDRESS(ROW(F2855)+N$5-1,COLUMN(F2855),4)))</f>
        <v>24500.000000000004</v>
      </c>
      <c r="K2855" s="18">
        <f t="shared" ca="1" si="844"/>
        <v>16350</v>
      </c>
      <c r="L2855" s="18">
        <f t="shared" ca="1" si="854"/>
        <v>0</v>
      </c>
      <c r="M2855" s="18">
        <f t="shared" ca="1" si="838"/>
        <v>0</v>
      </c>
      <c r="N2855" s="34">
        <f t="shared" ca="1" si="845"/>
        <v>16699.622374036178</v>
      </c>
      <c r="P2855" s="18">
        <f t="shared" ca="1" si="839"/>
        <v>475.13888823536928</v>
      </c>
      <c r="Q2855" s="47">
        <f ca="1">SUM(L$15:L2855)-SUM(M$15:M2855)</f>
        <v>16350</v>
      </c>
      <c r="R2855" s="47" t="str">
        <f t="shared" ca="1" si="840"/>
        <v>M2858</v>
      </c>
      <c r="S2855" s="40">
        <f t="shared" ca="1" si="846"/>
        <v>0</v>
      </c>
      <c r="T2855" s="46">
        <f t="shared" ca="1" si="847"/>
        <v>2</v>
      </c>
      <c r="X2855" s="74">
        <f t="shared" ca="1" si="848"/>
        <v>-0.47513888823536926</v>
      </c>
      <c r="Y2855" s="75">
        <f t="shared" ca="1" si="849"/>
        <v>-0.47513888823536926</v>
      </c>
      <c r="Z2855" s="74">
        <f t="shared" ca="1" si="850"/>
        <v>0.62179868994471077</v>
      </c>
      <c r="AA2855" s="76">
        <f t="shared" ca="1" si="851"/>
        <v>-475.13888823536928</v>
      </c>
      <c r="AB2855" s="76">
        <f t="shared" ca="1" si="852"/>
        <v>621.79868994471076</v>
      </c>
    </row>
    <row r="2856" spans="1:28" x14ac:dyDescent="0.25">
      <c r="A2856" s="2">
        <f t="shared" si="853"/>
        <v>22</v>
      </c>
      <c r="B2856" s="16">
        <f ca="1">VLOOKUP(A2856,PERIODS!$O$4:$P$33,2,FALSE)</f>
        <v>3.5000000000000003E-2</v>
      </c>
      <c r="C2856" s="15"/>
      <c r="D2856" s="18">
        <v>2842</v>
      </c>
      <c r="E2856" s="34">
        <f t="shared" ca="1" si="855"/>
        <v>16699.622374036178</v>
      </c>
      <c r="F2856" s="34">
        <f t="shared" ca="1" si="837"/>
        <v>3500.0000000000005</v>
      </c>
      <c r="G2856" s="69">
        <f t="shared" ca="1" si="841"/>
        <v>0</v>
      </c>
      <c r="H2856" s="34">
        <f t="shared" ca="1" si="842"/>
        <v>274.0618417981006</v>
      </c>
      <c r="I2856" s="34">
        <f t="shared" ca="1" si="843"/>
        <v>3774.0618417981009</v>
      </c>
      <c r="J2856" s="18">
        <f ca="1">SUM(INDIRECT(ADDRESS(ROW(F2856),COLUMN(F2856),4)):INDIRECT(ADDRESS(ROW(F2856)+N$5-1,COLUMN(F2856),4)))</f>
        <v>25000.000000000004</v>
      </c>
      <c r="K2856" s="18">
        <f t="shared" ca="1" si="844"/>
        <v>0</v>
      </c>
      <c r="L2856" s="18">
        <f t="shared" ca="1" si="854"/>
        <v>0</v>
      </c>
      <c r="M2856" s="18">
        <f t="shared" ca="1" si="838"/>
        <v>16350</v>
      </c>
      <c r="N2856" s="34">
        <f t="shared" ca="1" si="845"/>
        <v>29275.56053223808</v>
      </c>
      <c r="P2856" s="18">
        <f t="shared" ca="1" si="839"/>
        <v>274.0618417981006</v>
      </c>
      <c r="Q2856" s="47">
        <f ca="1">SUM(L$15:L2856)-SUM(M$15:M2856)</f>
        <v>0</v>
      </c>
      <c r="R2856" s="47" t="str">
        <f t="shared" ca="1" si="840"/>
        <v>M2859</v>
      </c>
      <c r="S2856" s="40">
        <f t="shared" ca="1" si="846"/>
        <v>0</v>
      </c>
      <c r="T2856" s="46">
        <f t="shared" ca="1" si="847"/>
        <v>1</v>
      </c>
      <c r="X2856" s="74">
        <f t="shared" ca="1" si="848"/>
        <v>0.27406184179810061</v>
      </c>
      <c r="Y2856" s="75">
        <f t="shared" ca="1" si="849"/>
        <v>0.27406184179810061</v>
      </c>
      <c r="Z2856" s="74">
        <f t="shared" ca="1" si="850"/>
        <v>1.3152961400019942</v>
      </c>
      <c r="AA2856" s="76">
        <f t="shared" ca="1" si="851"/>
        <v>274.0618417981006</v>
      </c>
      <c r="AB2856" s="76">
        <f t="shared" ca="1" si="852"/>
        <v>1315.2961400019942</v>
      </c>
    </row>
    <row r="2857" spans="1:28" x14ac:dyDescent="0.25">
      <c r="A2857" s="2">
        <f t="shared" si="853"/>
        <v>23</v>
      </c>
      <c r="B2857" s="16">
        <f ca="1">VLOOKUP(A2857,PERIODS!$O$4:$P$33,2,FALSE)</f>
        <v>3.5000000000000003E-2</v>
      </c>
      <c r="C2857" s="15"/>
      <c r="D2857" s="18">
        <v>2843</v>
      </c>
      <c r="E2857" s="34">
        <f t="shared" ca="1" si="855"/>
        <v>29275.56053223808</v>
      </c>
      <c r="F2857" s="34">
        <f t="shared" ca="1" si="837"/>
        <v>3500.0000000000005</v>
      </c>
      <c r="G2857" s="69">
        <f t="shared" ca="1" si="841"/>
        <v>0</v>
      </c>
      <c r="H2857" s="34">
        <f t="shared" ca="1" si="842"/>
        <v>1609.7704496916172</v>
      </c>
      <c r="I2857" s="34">
        <f t="shared" ca="1" si="843"/>
        <v>5109.7704496916176</v>
      </c>
      <c r="J2857" s="18">
        <f ca="1">SUM(INDIRECT(ADDRESS(ROW(F2857),COLUMN(F2857),4)):INDIRECT(ADDRESS(ROW(F2857)+N$5-1,COLUMN(F2857),4)))</f>
        <v>25500.000000000004</v>
      </c>
      <c r="K2857" s="18">
        <f t="shared" ca="1" si="844"/>
        <v>0</v>
      </c>
      <c r="L2857" s="18">
        <f t="shared" ca="1" si="854"/>
        <v>0</v>
      </c>
      <c r="M2857" s="18">
        <f t="shared" ca="1" si="838"/>
        <v>0</v>
      </c>
      <c r="N2857" s="34">
        <f t="shared" ca="1" si="845"/>
        <v>24165.79008254646</v>
      </c>
      <c r="P2857" s="18">
        <f t="shared" ca="1" si="839"/>
        <v>1609.7704496916172</v>
      </c>
      <c r="Q2857" s="47">
        <f ca="1">SUM(L$15:L2857)-SUM(M$15:M2857)</f>
        <v>0</v>
      </c>
      <c r="R2857" s="47" t="str">
        <f t="shared" ca="1" si="840"/>
        <v>M2860</v>
      </c>
      <c r="S2857" s="40">
        <f t="shared" ca="1" si="846"/>
        <v>0</v>
      </c>
      <c r="T2857" s="46">
        <f t="shared" ca="1" si="847"/>
        <v>64</v>
      </c>
      <c r="X2857" s="74">
        <f t="shared" ca="1" si="848"/>
        <v>1.6097704496916172</v>
      </c>
      <c r="Y2857" s="75">
        <f t="shared" ca="1" si="849"/>
        <v>1.6097704496916172</v>
      </c>
      <c r="Z2857" s="74">
        <f t="shared" ca="1" si="850"/>
        <v>5.0016629627707996</v>
      </c>
      <c r="AA2857" s="76">
        <f t="shared" ca="1" si="851"/>
        <v>1609.7704496916172</v>
      </c>
      <c r="AB2857" s="76">
        <f t="shared" ca="1" si="852"/>
        <v>5001.6629627707998</v>
      </c>
    </row>
    <row r="2858" spans="1:28" x14ac:dyDescent="0.25">
      <c r="A2858" s="2">
        <f t="shared" si="853"/>
        <v>24</v>
      </c>
      <c r="B2858" s="16">
        <f ca="1">VLOOKUP(A2858,PERIODS!$O$4:$P$33,2,FALSE)</f>
        <v>3.5000000000000003E-2</v>
      </c>
      <c r="C2858" s="15"/>
      <c r="D2858" s="18">
        <v>2844</v>
      </c>
      <c r="E2858" s="34">
        <f t="shared" ca="1" si="855"/>
        <v>24165.79008254646</v>
      </c>
      <c r="F2858" s="34">
        <f t="shared" ca="1" si="837"/>
        <v>3500.0000000000005</v>
      </c>
      <c r="G2858" s="69">
        <f t="shared" ca="1" si="841"/>
        <v>0</v>
      </c>
      <c r="H2858" s="34">
        <f t="shared" ca="1" si="842"/>
        <v>37.597895472776017</v>
      </c>
      <c r="I2858" s="34">
        <f t="shared" ca="1" si="843"/>
        <v>3537.5978954727766</v>
      </c>
      <c r="J2858" s="18">
        <f ca="1">SUM(INDIRECT(ADDRESS(ROW(F2858),COLUMN(F2858),4)):INDIRECT(ADDRESS(ROW(F2858)+N$5-1,COLUMN(F2858),4)))</f>
        <v>26000</v>
      </c>
      <c r="K2858" s="18">
        <f t="shared" ca="1" si="844"/>
        <v>16350</v>
      </c>
      <c r="L2858" s="18">
        <f t="shared" ca="1" si="854"/>
        <v>16350</v>
      </c>
      <c r="M2858" s="18">
        <f t="shared" ca="1" si="838"/>
        <v>0</v>
      </c>
      <c r="N2858" s="34">
        <f t="shared" ca="1" si="845"/>
        <v>20628.192187073684</v>
      </c>
      <c r="P2858" s="18">
        <f t="shared" ca="1" si="839"/>
        <v>37.597895472776017</v>
      </c>
      <c r="Q2858" s="47">
        <f ca="1">SUM(L$15:L2858)-SUM(M$15:M2858)</f>
        <v>16350</v>
      </c>
      <c r="R2858" s="47" t="str">
        <f t="shared" ca="1" si="840"/>
        <v>M2861</v>
      </c>
      <c r="S2858" s="40">
        <f t="shared" ca="1" si="846"/>
        <v>0</v>
      </c>
      <c r="T2858" s="46">
        <f t="shared" ca="1" si="847"/>
        <v>29</v>
      </c>
      <c r="X2858" s="74">
        <f t="shared" ca="1" si="848"/>
        <v>3.7597895472776019E-2</v>
      </c>
      <c r="Y2858" s="75">
        <f t="shared" ca="1" si="849"/>
        <v>3.7597895472776019E-2</v>
      </c>
      <c r="Z2858" s="74">
        <f t="shared" ca="1" si="850"/>
        <v>1.038313638311148</v>
      </c>
      <c r="AA2858" s="76">
        <f t="shared" ca="1" si="851"/>
        <v>37.597895472776017</v>
      </c>
      <c r="AB2858" s="76">
        <f t="shared" ca="1" si="852"/>
        <v>1038.313638311148</v>
      </c>
    </row>
    <row r="2859" spans="1:28" x14ac:dyDescent="0.25">
      <c r="A2859" s="2">
        <f t="shared" si="853"/>
        <v>25</v>
      </c>
      <c r="B2859" s="16">
        <f ca="1">VLOOKUP(A2859,PERIODS!$O$4:$P$33,2,FALSE)</f>
        <v>3.5000000000000003E-2</v>
      </c>
      <c r="C2859" s="15"/>
      <c r="D2859" s="18">
        <v>2845</v>
      </c>
      <c r="E2859" s="34">
        <f t="shared" ca="1" si="855"/>
        <v>20628.192187073684</v>
      </c>
      <c r="F2859" s="34">
        <f t="shared" ca="1" si="837"/>
        <v>3500.0000000000005</v>
      </c>
      <c r="G2859" s="69">
        <f t="shared" ca="1" si="841"/>
        <v>0</v>
      </c>
      <c r="H2859" s="34">
        <f t="shared" ca="1" si="842"/>
        <v>-1938.1625122743558</v>
      </c>
      <c r="I2859" s="34">
        <f t="shared" ca="1" si="843"/>
        <v>1561.8374877256447</v>
      </c>
      <c r="J2859" s="18">
        <f ca="1">SUM(INDIRECT(ADDRESS(ROW(F2859),COLUMN(F2859),4)):INDIRECT(ADDRESS(ROW(F2859)+N$5-1,COLUMN(F2859),4)))</f>
        <v>24900</v>
      </c>
      <c r="K2859" s="18">
        <f t="shared" ca="1" si="844"/>
        <v>16350</v>
      </c>
      <c r="L2859" s="18">
        <f t="shared" ca="1" si="854"/>
        <v>0</v>
      </c>
      <c r="M2859" s="18">
        <f t="shared" ca="1" si="838"/>
        <v>0</v>
      </c>
      <c r="N2859" s="34">
        <f t="shared" ca="1" si="845"/>
        <v>19066.354699348041</v>
      </c>
      <c r="P2859" s="18">
        <f t="shared" ca="1" si="839"/>
        <v>1938.1625122743558</v>
      </c>
      <c r="Q2859" s="47">
        <f ca="1">SUM(L$15:L2859)-SUM(M$15:M2859)</f>
        <v>16350</v>
      </c>
      <c r="R2859" s="47" t="str">
        <f t="shared" ca="1" si="840"/>
        <v>M2862</v>
      </c>
      <c r="S2859" s="40">
        <f t="shared" ca="1" si="846"/>
        <v>0</v>
      </c>
      <c r="T2859" s="46">
        <f t="shared" ca="1" si="847"/>
        <v>49</v>
      </c>
      <c r="X2859" s="74">
        <f t="shared" ca="1" si="848"/>
        <v>-1.9381625122743558</v>
      </c>
      <c r="Y2859" s="75">
        <f t="shared" ca="1" si="849"/>
        <v>-1.9381625122743558</v>
      </c>
      <c r="Z2859" s="74">
        <f t="shared" ca="1" si="850"/>
        <v>0.14396824676842074</v>
      </c>
      <c r="AA2859" s="76">
        <f t="shared" ca="1" si="851"/>
        <v>-1938.1625122743558</v>
      </c>
      <c r="AB2859" s="76">
        <f t="shared" ca="1" si="852"/>
        <v>143.96824676842073</v>
      </c>
    </row>
    <row r="2860" spans="1:28" x14ac:dyDescent="0.25">
      <c r="A2860" s="2">
        <f t="shared" si="853"/>
        <v>26</v>
      </c>
      <c r="B2860" s="16">
        <f ca="1">VLOOKUP(A2860,PERIODS!$O$4:$P$33,2,FALSE)</f>
        <v>3.5000000000000003E-2</v>
      </c>
      <c r="C2860" s="15"/>
      <c r="D2860" s="18">
        <v>2846</v>
      </c>
      <c r="E2860" s="34">
        <f t="shared" ca="1" si="855"/>
        <v>19066.354699348041</v>
      </c>
      <c r="F2860" s="34">
        <f t="shared" ca="1" si="837"/>
        <v>3500.0000000000005</v>
      </c>
      <c r="G2860" s="69">
        <f t="shared" ca="1" si="841"/>
        <v>0</v>
      </c>
      <c r="H2860" s="34">
        <f t="shared" ca="1" si="842"/>
        <v>351.64439444603175</v>
      </c>
      <c r="I2860" s="34">
        <f t="shared" ca="1" si="843"/>
        <v>3851.644394446032</v>
      </c>
      <c r="J2860" s="18">
        <f ca="1">SUM(INDIRECT(ADDRESS(ROW(F2860),COLUMN(F2860),4)):INDIRECT(ADDRESS(ROW(F2860)+N$5-1,COLUMN(F2860),4)))</f>
        <v>23900</v>
      </c>
      <c r="K2860" s="18">
        <f t="shared" ca="1" si="844"/>
        <v>16350</v>
      </c>
      <c r="L2860" s="18">
        <f t="shared" ca="1" si="854"/>
        <v>0</v>
      </c>
      <c r="M2860" s="18">
        <f t="shared" ca="1" si="838"/>
        <v>0</v>
      </c>
      <c r="N2860" s="34">
        <f t="shared" ca="1" si="845"/>
        <v>15214.71030490201</v>
      </c>
      <c r="P2860" s="18">
        <f t="shared" ca="1" si="839"/>
        <v>351.64439444603175</v>
      </c>
      <c r="Q2860" s="47">
        <f ca="1">SUM(L$15:L2860)-SUM(M$15:M2860)</f>
        <v>16350</v>
      </c>
      <c r="R2860" s="47" t="str">
        <f t="shared" ca="1" si="840"/>
        <v>M2863</v>
      </c>
      <c r="S2860" s="40">
        <f t="shared" ca="1" si="846"/>
        <v>0</v>
      </c>
      <c r="T2860" s="46">
        <f t="shared" ca="1" si="847"/>
        <v>45</v>
      </c>
      <c r="X2860" s="74">
        <f t="shared" ca="1" si="848"/>
        <v>0.35164439444603174</v>
      </c>
      <c r="Y2860" s="75">
        <f t="shared" ca="1" si="849"/>
        <v>0.35164439444603174</v>
      </c>
      <c r="Z2860" s="74">
        <f t="shared" ca="1" si="850"/>
        <v>1.4214029750435941</v>
      </c>
      <c r="AA2860" s="76">
        <f t="shared" ca="1" si="851"/>
        <v>351.64439444603175</v>
      </c>
      <c r="AB2860" s="76">
        <f t="shared" ca="1" si="852"/>
        <v>1421.4029750435941</v>
      </c>
    </row>
    <row r="2861" spans="1:28" x14ac:dyDescent="0.25">
      <c r="A2861" s="2">
        <f t="shared" si="853"/>
        <v>27</v>
      </c>
      <c r="B2861" s="16">
        <f ca="1">VLOOKUP(A2861,PERIODS!$O$4:$P$33,2,FALSE)</f>
        <v>3.5000000000000003E-2</v>
      </c>
      <c r="C2861" s="15"/>
      <c r="D2861" s="18">
        <v>2847</v>
      </c>
      <c r="E2861" s="34">
        <f t="shared" ca="1" si="855"/>
        <v>15214.71030490201</v>
      </c>
      <c r="F2861" s="34">
        <f t="shared" ca="1" si="837"/>
        <v>3500.0000000000005</v>
      </c>
      <c r="G2861" s="69">
        <f t="shared" ca="1" si="841"/>
        <v>0</v>
      </c>
      <c r="H2861" s="34">
        <f t="shared" ca="1" si="842"/>
        <v>-386.56677083884068</v>
      </c>
      <c r="I2861" s="34">
        <f t="shared" ca="1" si="843"/>
        <v>3113.4332291611599</v>
      </c>
      <c r="J2861" s="18">
        <f ca="1">SUM(INDIRECT(ADDRESS(ROW(F2861),COLUMN(F2861),4)):INDIRECT(ADDRESS(ROW(F2861)+N$5-1,COLUMN(F2861),4)))</f>
        <v>22900</v>
      </c>
      <c r="K2861" s="18">
        <f t="shared" ca="1" si="844"/>
        <v>0</v>
      </c>
      <c r="L2861" s="18">
        <f t="shared" ca="1" si="854"/>
        <v>0</v>
      </c>
      <c r="M2861" s="18">
        <f t="shared" ca="1" si="838"/>
        <v>16350</v>
      </c>
      <c r="N2861" s="34">
        <f t="shared" ca="1" si="845"/>
        <v>28451.277075740851</v>
      </c>
      <c r="P2861" s="18">
        <f t="shared" ca="1" si="839"/>
        <v>386.56677083884068</v>
      </c>
      <c r="Q2861" s="47">
        <f ca="1">SUM(L$15:L2861)-SUM(M$15:M2861)</f>
        <v>0</v>
      </c>
      <c r="R2861" s="47" t="str">
        <f t="shared" ca="1" si="840"/>
        <v>M2864</v>
      </c>
      <c r="S2861" s="40">
        <f t="shared" ca="1" si="846"/>
        <v>0</v>
      </c>
      <c r="T2861" s="46">
        <f t="shared" ca="1" si="847"/>
        <v>80</v>
      </c>
      <c r="X2861" s="74">
        <f t="shared" ca="1" si="848"/>
        <v>-0.38656677083884067</v>
      </c>
      <c r="Y2861" s="75">
        <f t="shared" ca="1" si="849"/>
        <v>-0.38656677083884067</v>
      </c>
      <c r="Z2861" s="74">
        <f t="shared" ca="1" si="850"/>
        <v>0.67938536072970368</v>
      </c>
      <c r="AA2861" s="76">
        <f t="shared" ca="1" si="851"/>
        <v>-386.56677083884068</v>
      </c>
      <c r="AB2861" s="76">
        <f t="shared" ca="1" si="852"/>
        <v>679.38536072970373</v>
      </c>
    </row>
    <row r="2862" spans="1:28" x14ac:dyDescent="0.25">
      <c r="A2862" s="2">
        <f t="shared" si="853"/>
        <v>28</v>
      </c>
      <c r="B2862" s="16">
        <f ca="1">VLOOKUP(A2862,PERIODS!$O$4:$P$33,2,FALSE)</f>
        <v>0.04</v>
      </c>
      <c r="C2862" s="15"/>
      <c r="D2862" s="18">
        <v>2848</v>
      </c>
      <c r="E2862" s="34">
        <f t="shared" ca="1" si="855"/>
        <v>28451.277075740851</v>
      </c>
      <c r="F2862" s="34">
        <f t="shared" ca="1" si="837"/>
        <v>4000</v>
      </c>
      <c r="G2862" s="69">
        <f t="shared" ca="1" si="841"/>
        <v>0</v>
      </c>
      <c r="H2862" s="34">
        <f t="shared" ca="1" si="842"/>
        <v>-927.96896577353584</v>
      </c>
      <c r="I2862" s="34">
        <f t="shared" ca="1" si="843"/>
        <v>3072.0310342264643</v>
      </c>
      <c r="J2862" s="18">
        <f ca="1">SUM(INDIRECT(ADDRESS(ROW(F2862),COLUMN(F2862),4)):INDIRECT(ADDRESS(ROW(F2862)+N$5-1,COLUMN(F2862),4)))</f>
        <v>21900</v>
      </c>
      <c r="K2862" s="18">
        <f t="shared" ca="1" si="844"/>
        <v>0</v>
      </c>
      <c r="L2862" s="18">
        <f t="shared" ca="1" si="854"/>
        <v>0</v>
      </c>
      <c r="M2862" s="18">
        <f t="shared" ca="1" si="838"/>
        <v>0</v>
      </c>
      <c r="N2862" s="34">
        <f t="shared" ca="1" si="845"/>
        <v>25379.246041514387</v>
      </c>
      <c r="P2862" s="18">
        <f t="shared" ca="1" si="839"/>
        <v>927.96896577353584</v>
      </c>
      <c r="Q2862" s="47">
        <f ca="1">SUM(L$15:L2862)-SUM(M$15:M2862)</f>
        <v>0</v>
      </c>
      <c r="R2862" s="47" t="str">
        <f t="shared" ca="1" si="840"/>
        <v>M2865</v>
      </c>
      <c r="S2862" s="40">
        <f t="shared" ca="1" si="846"/>
        <v>0</v>
      </c>
      <c r="T2862" s="46">
        <f t="shared" ca="1" si="847"/>
        <v>35</v>
      </c>
      <c r="X2862" s="74">
        <f t="shared" ca="1" si="848"/>
        <v>-0.92796896577353583</v>
      </c>
      <c r="Y2862" s="75">
        <f t="shared" ca="1" si="849"/>
        <v>-0.92796896577353583</v>
      </c>
      <c r="Z2862" s="74">
        <f t="shared" ca="1" si="850"/>
        <v>0.39535587679952811</v>
      </c>
      <c r="AA2862" s="76">
        <f t="shared" ca="1" si="851"/>
        <v>-927.96896577353584</v>
      </c>
      <c r="AB2862" s="76">
        <f t="shared" ca="1" si="852"/>
        <v>395.35587679952812</v>
      </c>
    </row>
    <row r="2863" spans="1:28" x14ac:dyDescent="0.25">
      <c r="A2863" s="2">
        <f t="shared" si="853"/>
        <v>29</v>
      </c>
      <c r="B2863" s="16">
        <f ca="1">VLOOKUP(A2863,PERIODS!$O$4:$P$33,2,FALSE)</f>
        <v>0.04</v>
      </c>
      <c r="C2863" s="15"/>
      <c r="D2863" s="18">
        <v>2849</v>
      </c>
      <c r="E2863" s="34">
        <f t="shared" ca="1" si="855"/>
        <v>25379.246041514387</v>
      </c>
      <c r="F2863" s="34">
        <f t="shared" ca="1" si="837"/>
        <v>4000</v>
      </c>
      <c r="G2863" s="69">
        <f t="shared" ca="1" si="841"/>
        <v>0</v>
      </c>
      <c r="H2863" s="34">
        <f t="shared" ca="1" si="842"/>
        <v>415.88860115590688</v>
      </c>
      <c r="I2863" s="34">
        <f t="shared" ca="1" si="843"/>
        <v>4415.8886011559071</v>
      </c>
      <c r="J2863" s="18">
        <f ca="1">SUM(INDIRECT(ADDRESS(ROW(F2863),COLUMN(F2863),4)):INDIRECT(ADDRESS(ROW(F2863)+N$5-1,COLUMN(F2863),4)))</f>
        <v>21200</v>
      </c>
      <c r="K2863" s="18">
        <f t="shared" ca="1" si="844"/>
        <v>0</v>
      </c>
      <c r="L2863" s="18">
        <f t="shared" ca="1" si="854"/>
        <v>0</v>
      </c>
      <c r="M2863" s="18">
        <f t="shared" ca="1" si="838"/>
        <v>0</v>
      </c>
      <c r="N2863" s="34">
        <f t="shared" ca="1" si="845"/>
        <v>20963.357440358479</v>
      </c>
      <c r="P2863" s="18">
        <f t="shared" ca="1" si="839"/>
        <v>415.88860115590688</v>
      </c>
      <c r="Q2863" s="47">
        <f ca="1">SUM(L$15:L2863)-SUM(M$15:M2863)</f>
        <v>0</v>
      </c>
      <c r="R2863" s="47" t="str">
        <f t="shared" ca="1" si="840"/>
        <v>M2866</v>
      </c>
      <c r="S2863" s="40">
        <f t="shared" ca="1" si="846"/>
        <v>0</v>
      </c>
      <c r="T2863" s="46">
        <f t="shared" ca="1" si="847"/>
        <v>90</v>
      </c>
      <c r="X2863" s="74">
        <f t="shared" ca="1" si="848"/>
        <v>0.41588860115590687</v>
      </c>
      <c r="Y2863" s="75">
        <f t="shared" ca="1" si="849"/>
        <v>0.41588860115590687</v>
      </c>
      <c r="Z2863" s="74">
        <f t="shared" ca="1" si="850"/>
        <v>1.5157170103424966</v>
      </c>
      <c r="AA2863" s="76">
        <f t="shared" ca="1" si="851"/>
        <v>415.88860115590688</v>
      </c>
      <c r="AB2863" s="76">
        <f t="shared" ca="1" si="852"/>
        <v>1515.7170103424967</v>
      </c>
    </row>
    <row r="2864" spans="1:28" x14ac:dyDescent="0.25">
      <c r="A2864" s="2">
        <f t="shared" si="853"/>
        <v>30</v>
      </c>
      <c r="B2864" s="16">
        <f ca="1">VLOOKUP(A2864,PERIODS!$O$4:$P$33,2,FALSE)</f>
        <v>0.04</v>
      </c>
      <c r="C2864" s="15"/>
      <c r="D2864" s="18">
        <v>2850</v>
      </c>
      <c r="E2864" s="34">
        <f t="shared" ca="1" si="855"/>
        <v>20963.357440358479</v>
      </c>
      <c r="F2864" s="34">
        <f t="shared" ca="1" si="837"/>
        <v>4000</v>
      </c>
      <c r="G2864" s="69">
        <f t="shared" ca="1" si="841"/>
        <v>0</v>
      </c>
      <c r="H2864" s="34">
        <f t="shared" ca="1" si="842"/>
        <v>-69.940889000484944</v>
      </c>
      <c r="I2864" s="34">
        <f t="shared" ca="1" si="843"/>
        <v>3930.0591109995153</v>
      </c>
      <c r="J2864" s="18">
        <f ca="1">SUM(INDIRECT(ADDRESS(ROW(F2864),COLUMN(F2864),4)):INDIRECT(ADDRESS(ROW(F2864)+N$5-1,COLUMN(F2864),4)))</f>
        <v>20500</v>
      </c>
      <c r="K2864" s="18">
        <f t="shared" ca="1" si="844"/>
        <v>0</v>
      </c>
      <c r="L2864" s="18">
        <f t="shared" ca="1" si="854"/>
        <v>0</v>
      </c>
      <c r="M2864" s="18">
        <f t="shared" ca="1" si="838"/>
        <v>0</v>
      </c>
      <c r="N2864" s="34">
        <f t="shared" ca="1" si="845"/>
        <v>17033.298329358964</v>
      </c>
      <c r="P2864" s="18">
        <f t="shared" ca="1" si="839"/>
        <v>69.940889000484944</v>
      </c>
      <c r="Q2864" s="47">
        <f ca="1">SUM(L$15:L2864)-SUM(M$15:M2864)</f>
        <v>0</v>
      </c>
      <c r="R2864" s="47" t="str">
        <f t="shared" ca="1" si="840"/>
        <v>M2867</v>
      </c>
      <c r="S2864" s="40">
        <f t="shared" ca="1" si="846"/>
        <v>0</v>
      </c>
      <c r="T2864" s="46">
        <f t="shared" ca="1" si="847"/>
        <v>33</v>
      </c>
      <c r="X2864" s="74">
        <f t="shared" ca="1" si="848"/>
        <v>-6.9940889000484938E-2</v>
      </c>
      <c r="Y2864" s="75">
        <f t="shared" ca="1" si="849"/>
        <v>-6.9940889000484938E-2</v>
      </c>
      <c r="Z2864" s="74">
        <f t="shared" ca="1" si="850"/>
        <v>0.93244893626556002</v>
      </c>
      <c r="AA2864" s="76">
        <f t="shared" ca="1" si="851"/>
        <v>-69.940889000484944</v>
      </c>
      <c r="AB2864" s="76">
        <f t="shared" ca="1" si="852"/>
        <v>932.44893626556006</v>
      </c>
    </row>
    <row r="2865" spans="1:28" x14ac:dyDescent="0.25">
      <c r="A2865" s="2">
        <f t="shared" si="853"/>
        <v>1</v>
      </c>
      <c r="B2865" s="16">
        <f ca="1">VLOOKUP(A2865,PERIODS!$O$4:$P$33,2,FALSE)</f>
        <v>2.4E-2</v>
      </c>
      <c r="C2865" s="15"/>
      <c r="D2865" s="18">
        <v>2851</v>
      </c>
      <c r="E2865" s="34">
        <f t="shared" ca="1" si="855"/>
        <v>17033.298329358964</v>
      </c>
      <c r="F2865" s="34">
        <f t="shared" ca="1" si="837"/>
        <v>2400</v>
      </c>
      <c r="G2865" s="69">
        <f t="shared" ca="1" si="841"/>
        <v>0</v>
      </c>
      <c r="H2865" s="34">
        <f t="shared" ca="1" si="842"/>
        <v>562.48402171832731</v>
      </c>
      <c r="I2865" s="34">
        <f t="shared" ca="1" si="843"/>
        <v>2962.4840217183273</v>
      </c>
      <c r="J2865" s="18">
        <f ca="1">SUM(INDIRECT(ADDRESS(ROW(F2865),COLUMN(F2865),4)):INDIRECT(ADDRESS(ROW(F2865)+N$5-1,COLUMN(F2865),4)))</f>
        <v>19800</v>
      </c>
      <c r="K2865" s="18">
        <f t="shared" ca="1" si="844"/>
        <v>16350</v>
      </c>
      <c r="L2865" s="18">
        <f t="shared" ca="1" si="854"/>
        <v>16350</v>
      </c>
      <c r="M2865" s="18">
        <f t="shared" ca="1" si="838"/>
        <v>0</v>
      </c>
      <c r="N2865" s="34">
        <f t="shared" ca="1" si="845"/>
        <v>14070.814307640638</v>
      </c>
      <c r="P2865" s="18">
        <f t="shared" ca="1" si="839"/>
        <v>562.48402171832731</v>
      </c>
      <c r="Q2865" s="47">
        <f ca="1">SUM(L$15:L2865)-SUM(M$15:M2865)</f>
        <v>16350</v>
      </c>
      <c r="R2865" s="47" t="str">
        <f t="shared" ca="1" si="840"/>
        <v>M2868</v>
      </c>
      <c r="S2865" s="40">
        <f t="shared" ca="1" si="846"/>
        <v>0</v>
      </c>
      <c r="T2865" s="46">
        <f t="shared" ca="1" si="847"/>
        <v>27</v>
      </c>
      <c r="X2865" s="74">
        <f t="shared" ca="1" si="848"/>
        <v>0.56248402171832734</v>
      </c>
      <c r="Y2865" s="75">
        <f t="shared" ca="1" si="849"/>
        <v>0.56248402171832734</v>
      </c>
      <c r="Z2865" s="74">
        <f t="shared" ca="1" si="850"/>
        <v>1.7550266144266751</v>
      </c>
      <c r="AA2865" s="76">
        <f t="shared" ca="1" si="851"/>
        <v>562.48402171832731</v>
      </c>
      <c r="AB2865" s="76">
        <f t="shared" ca="1" si="852"/>
        <v>1755.026614426675</v>
      </c>
    </row>
    <row r="2866" spans="1:28" x14ac:dyDescent="0.25">
      <c r="A2866" s="2">
        <f t="shared" si="853"/>
        <v>2</v>
      </c>
      <c r="B2866" s="16">
        <f ca="1">VLOOKUP(A2866,PERIODS!$O$4:$P$33,2,FALSE)</f>
        <v>2.5000000000000001E-2</v>
      </c>
      <c r="C2866" s="15"/>
      <c r="D2866" s="18">
        <v>2852</v>
      </c>
      <c r="E2866" s="34">
        <f t="shared" ca="1" si="855"/>
        <v>14070.814307640638</v>
      </c>
      <c r="F2866" s="34">
        <f t="shared" ca="1" si="837"/>
        <v>2500</v>
      </c>
      <c r="G2866" s="69">
        <f t="shared" ca="1" si="841"/>
        <v>0</v>
      </c>
      <c r="H2866" s="34">
        <f t="shared" ca="1" si="842"/>
        <v>1054.8874955485064</v>
      </c>
      <c r="I2866" s="34">
        <f t="shared" ca="1" si="843"/>
        <v>3554.8874955485062</v>
      </c>
      <c r="J2866" s="18">
        <f ca="1">SUM(INDIRECT(ADDRESS(ROW(F2866),COLUMN(F2866),4)):INDIRECT(ADDRESS(ROW(F2866)+N$5-1,COLUMN(F2866),4)))</f>
        <v>20700</v>
      </c>
      <c r="K2866" s="18">
        <f t="shared" ca="1" si="844"/>
        <v>16350</v>
      </c>
      <c r="L2866" s="18">
        <f t="shared" ca="1" si="854"/>
        <v>0</v>
      </c>
      <c r="M2866" s="18">
        <f t="shared" ca="1" si="838"/>
        <v>0</v>
      </c>
      <c r="N2866" s="34">
        <f t="shared" ca="1" si="845"/>
        <v>10515.926812092132</v>
      </c>
      <c r="P2866" s="18">
        <f t="shared" ca="1" si="839"/>
        <v>1054.8874955485064</v>
      </c>
      <c r="Q2866" s="47">
        <f ca="1">SUM(L$15:L2866)-SUM(M$15:M2866)</f>
        <v>16350</v>
      </c>
      <c r="R2866" s="47" t="str">
        <f t="shared" ca="1" si="840"/>
        <v>M2869</v>
      </c>
      <c r="S2866" s="40">
        <f t="shared" ca="1" si="846"/>
        <v>0</v>
      </c>
      <c r="T2866" s="46">
        <f t="shared" ca="1" si="847"/>
        <v>19</v>
      </c>
      <c r="X2866" s="74">
        <f t="shared" ca="1" si="848"/>
        <v>1.0548874955485064</v>
      </c>
      <c r="Y2866" s="75">
        <f t="shared" ca="1" si="849"/>
        <v>1.0548874955485064</v>
      </c>
      <c r="Z2866" s="74">
        <f t="shared" ca="1" si="850"/>
        <v>2.8716520620869277</v>
      </c>
      <c r="AA2866" s="76">
        <f t="shared" ca="1" si="851"/>
        <v>1054.8874955485064</v>
      </c>
      <c r="AB2866" s="76">
        <f t="shared" ca="1" si="852"/>
        <v>2871.6520620869278</v>
      </c>
    </row>
    <row r="2867" spans="1:28" x14ac:dyDescent="0.25">
      <c r="A2867" s="2">
        <f t="shared" si="853"/>
        <v>3</v>
      </c>
      <c r="B2867" s="16">
        <f ca="1">VLOOKUP(A2867,PERIODS!$O$4:$P$33,2,FALSE)</f>
        <v>2.5000000000000001E-2</v>
      </c>
      <c r="C2867" s="15"/>
      <c r="D2867" s="18">
        <v>2853</v>
      </c>
      <c r="E2867" s="34">
        <f t="shared" ca="1" si="855"/>
        <v>10515.926812092132</v>
      </c>
      <c r="F2867" s="34">
        <f t="shared" ca="1" si="837"/>
        <v>2500</v>
      </c>
      <c r="G2867" s="69">
        <f t="shared" ca="1" si="841"/>
        <v>0</v>
      </c>
      <c r="H2867" s="34">
        <f t="shared" ca="1" si="842"/>
        <v>753.33938106085805</v>
      </c>
      <c r="I2867" s="34">
        <f t="shared" ca="1" si="843"/>
        <v>3253.3393810608582</v>
      </c>
      <c r="J2867" s="18">
        <f ca="1">SUM(INDIRECT(ADDRESS(ROW(F2867),COLUMN(F2867),4)):INDIRECT(ADDRESS(ROW(F2867)+N$5-1,COLUMN(F2867),4)))</f>
        <v>21500</v>
      </c>
      <c r="K2867" s="18">
        <f t="shared" ca="1" si="844"/>
        <v>16350</v>
      </c>
      <c r="L2867" s="18">
        <f t="shared" ca="1" si="854"/>
        <v>0</v>
      </c>
      <c r="M2867" s="18">
        <f t="shared" ca="1" si="838"/>
        <v>0</v>
      </c>
      <c r="N2867" s="34">
        <f t="shared" ca="1" si="845"/>
        <v>7262.5874310312738</v>
      </c>
      <c r="P2867" s="18">
        <f t="shared" ca="1" si="839"/>
        <v>753.33938106085805</v>
      </c>
      <c r="Q2867" s="47">
        <f ca="1">SUM(L$15:L2867)-SUM(M$15:M2867)</f>
        <v>16350</v>
      </c>
      <c r="R2867" s="47" t="str">
        <f t="shared" ca="1" si="840"/>
        <v>M2870</v>
      </c>
      <c r="S2867" s="40">
        <f t="shared" ca="1" si="846"/>
        <v>0</v>
      </c>
      <c r="T2867" s="46">
        <f t="shared" ca="1" si="847"/>
        <v>96</v>
      </c>
      <c r="X2867" s="74">
        <f t="shared" ca="1" si="848"/>
        <v>0.75333938106085807</v>
      </c>
      <c r="Y2867" s="75">
        <f t="shared" ca="1" si="849"/>
        <v>0.75333938106085807</v>
      </c>
      <c r="Z2867" s="74">
        <f t="shared" ca="1" si="850"/>
        <v>2.1240813033508377</v>
      </c>
      <c r="AA2867" s="76">
        <f t="shared" ca="1" si="851"/>
        <v>753.33938106085805</v>
      </c>
      <c r="AB2867" s="76">
        <f t="shared" ca="1" si="852"/>
        <v>2124.0813033508375</v>
      </c>
    </row>
    <row r="2868" spans="1:28" x14ac:dyDescent="0.25">
      <c r="A2868" s="2">
        <f t="shared" si="853"/>
        <v>4</v>
      </c>
      <c r="B2868" s="16">
        <f ca="1">VLOOKUP(A2868,PERIODS!$O$4:$P$33,2,FALSE)</f>
        <v>2.5000000000000001E-2</v>
      </c>
      <c r="C2868" s="15"/>
      <c r="D2868" s="18">
        <v>2854</v>
      </c>
      <c r="E2868" s="34">
        <f t="shared" ca="1" si="855"/>
        <v>7262.5874310312738</v>
      </c>
      <c r="F2868" s="34">
        <f t="shared" ca="1" si="837"/>
        <v>2500</v>
      </c>
      <c r="G2868" s="69">
        <f t="shared" ca="1" si="841"/>
        <v>0</v>
      </c>
      <c r="H2868" s="34">
        <f t="shared" ca="1" si="842"/>
        <v>-1017.4427864983658</v>
      </c>
      <c r="I2868" s="34">
        <f t="shared" ca="1" si="843"/>
        <v>1482.5572135016341</v>
      </c>
      <c r="J2868" s="18">
        <f ca="1">SUM(INDIRECT(ADDRESS(ROW(F2868),COLUMN(F2868),4)):INDIRECT(ADDRESS(ROW(F2868)+N$5-1,COLUMN(F2868),4)))</f>
        <v>22300</v>
      </c>
      <c r="K2868" s="18">
        <f t="shared" ca="1" si="844"/>
        <v>0</v>
      </c>
      <c r="L2868" s="18">
        <f t="shared" ca="1" si="854"/>
        <v>0</v>
      </c>
      <c r="M2868" s="18">
        <f t="shared" ca="1" si="838"/>
        <v>16350</v>
      </c>
      <c r="N2868" s="34">
        <f t="shared" ca="1" si="845"/>
        <v>22130.030217529638</v>
      </c>
      <c r="P2868" s="18">
        <f t="shared" ca="1" si="839"/>
        <v>1017.4427864983658</v>
      </c>
      <c r="Q2868" s="47">
        <f ca="1">SUM(L$15:L2868)-SUM(M$15:M2868)</f>
        <v>0</v>
      </c>
      <c r="R2868" s="47" t="str">
        <f t="shared" ca="1" si="840"/>
        <v>M2871</v>
      </c>
      <c r="S2868" s="40">
        <f t="shared" ca="1" si="846"/>
        <v>0</v>
      </c>
      <c r="T2868" s="46">
        <f t="shared" ca="1" si="847"/>
        <v>13</v>
      </c>
      <c r="X2868" s="74">
        <f t="shared" ca="1" si="848"/>
        <v>-1.0174427864983657</v>
      </c>
      <c r="Y2868" s="75">
        <f t="shared" ca="1" si="849"/>
        <v>-1.0174427864983657</v>
      </c>
      <c r="Z2868" s="74">
        <f t="shared" ca="1" si="850"/>
        <v>0.36151823845497938</v>
      </c>
      <c r="AA2868" s="76">
        <f t="shared" ca="1" si="851"/>
        <v>-1017.4427864983658</v>
      </c>
      <c r="AB2868" s="76">
        <f t="shared" ca="1" si="852"/>
        <v>361.51823845497938</v>
      </c>
    </row>
    <row r="2869" spans="1:28" x14ac:dyDescent="0.25">
      <c r="A2869" s="2">
        <f t="shared" si="853"/>
        <v>5</v>
      </c>
      <c r="B2869" s="16">
        <f ca="1">VLOOKUP(A2869,PERIODS!$O$4:$P$33,2,FALSE)</f>
        <v>3.3000000000000002E-2</v>
      </c>
      <c r="C2869" s="15"/>
      <c r="D2869" s="18">
        <v>2855</v>
      </c>
      <c r="E2869" s="34">
        <f t="shared" ca="1" si="855"/>
        <v>22130.030217529638</v>
      </c>
      <c r="F2869" s="34">
        <f t="shared" ca="1" si="837"/>
        <v>3300</v>
      </c>
      <c r="G2869" s="69">
        <f t="shared" ca="1" si="841"/>
        <v>0</v>
      </c>
      <c r="H2869" s="34">
        <f t="shared" ca="1" si="842"/>
        <v>-497.00944242865899</v>
      </c>
      <c r="I2869" s="34">
        <f t="shared" ca="1" si="843"/>
        <v>2802.990557571341</v>
      </c>
      <c r="J2869" s="18">
        <f ca="1">SUM(INDIRECT(ADDRESS(ROW(F2869),COLUMN(F2869),4)):INDIRECT(ADDRESS(ROW(F2869)+N$5-1,COLUMN(F2869),4)))</f>
        <v>23100</v>
      </c>
      <c r="K2869" s="18">
        <f t="shared" ca="1" si="844"/>
        <v>16350</v>
      </c>
      <c r="L2869" s="18">
        <f t="shared" ca="1" si="854"/>
        <v>16350</v>
      </c>
      <c r="M2869" s="18">
        <f t="shared" ca="1" si="838"/>
        <v>0</v>
      </c>
      <c r="N2869" s="34">
        <f t="shared" ca="1" si="845"/>
        <v>19327.039659958296</v>
      </c>
      <c r="P2869" s="18">
        <f t="shared" ca="1" si="839"/>
        <v>497.00944242865899</v>
      </c>
      <c r="Q2869" s="47">
        <f ca="1">SUM(L$15:L2869)-SUM(M$15:M2869)</f>
        <v>16350</v>
      </c>
      <c r="R2869" s="47" t="str">
        <f t="shared" ca="1" si="840"/>
        <v>M2872</v>
      </c>
      <c r="S2869" s="40">
        <f t="shared" ca="1" si="846"/>
        <v>0</v>
      </c>
      <c r="T2869" s="46">
        <f t="shared" ca="1" si="847"/>
        <v>53</v>
      </c>
      <c r="X2869" s="74">
        <f t="shared" ca="1" si="848"/>
        <v>-0.49700944242865897</v>
      </c>
      <c r="Y2869" s="75">
        <f t="shared" ca="1" si="849"/>
        <v>-0.49700944242865897</v>
      </c>
      <c r="Z2869" s="74">
        <f t="shared" ca="1" si="850"/>
        <v>0.60834723950864733</v>
      </c>
      <c r="AA2869" s="76">
        <f t="shared" ca="1" si="851"/>
        <v>-497.00944242865899</v>
      </c>
      <c r="AB2869" s="76">
        <f t="shared" ca="1" si="852"/>
        <v>608.34723950864736</v>
      </c>
    </row>
    <row r="2870" spans="1:28" x14ac:dyDescent="0.25">
      <c r="A2870" s="2">
        <f t="shared" si="853"/>
        <v>6</v>
      </c>
      <c r="B2870" s="16">
        <f ca="1">VLOOKUP(A2870,PERIODS!$O$4:$P$33,2,FALSE)</f>
        <v>3.3000000000000002E-2</v>
      </c>
      <c r="C2870" s="15"/>
      <c r="D2870" s="18">
        <v>2856</v>
      </c>
      <c r="E2870" s="34">
        <f t="shared" ca="1" si="855"/>
        <v>19327.039659958296</v>
      </c>
      <c r="F2870" s="34">
        <f t="shared" ca="1" si="837"/>
        <v>3300</v>
      </c>
      <c r="G2870" s="69">
        <f t="shared" ca="1" si="841"/>
        <v>0</v>
      </c>
      <c r="H2870" s="34">
        <f t="shared" ca="1" si="842"/>
        <v>-1083.6032099007448</v>
      </c>
      <c r="I2870" s="34">
        <f t="shared" ca="1" si="843"/>
        <v>2216.3967900992552</v>
      </c>
      <c r="J2870" s="18">
        <f ca="1">SUM(INDIRECT(ADDRESS(ROW(F2870),COLUMN(F2870),4)):INDIRECT(ADDRESS(ROW(F2870)+N$5-1,COLUMN(F2870),4)))</f>
        <v>23100</v>
      </c>
      <c r="K2870" s="18">
        <f t="shared" ca="1" si="844"/>
        <v>16350</v>
      </c>
      <c r="L2870" s="18">
        <f t="shared" ca="1" si="854"/>
        <v>0</v>
      </c>
      <c r="M2870" s="18">
        <f t="shared" ca="1" si="838"/>
        <v>0</v>
      </c>
      <c r="N2870" s="34">
        <f t="shared" ca="1" si="845"/>
        <v>17110.642869859043</v>
      </c>
      <c r="P2870" s="18">
        <f t="shared" ca="1" si="839"/>
        <v>1083.6032099007448</v>
      </c>
      <c r="Q2870" s="47">
        <f ca="1">SUM(L$15:L2870)-SUM(M$15:M2870)</f>
        <v>16350</v>
      </c>
      <c r="R2870" s="47" t="str">
        <f t="shared" ca="1" si="840"/>
        <v>M2873</v>
      </c>
      <c r="S2870" s="40">
        <f t="shared" ca="1" si="846"/>
        <v>0</v>
      </c>
      <c r="T2870" s="46">
        <f t="shared" ca="1" si="847"/>
        <v>56</v>
      </c>
      <c r="X2870" s="74">
        <f t="shared" ca="1" si="848"/>
        <v>-1.0836032099007449</v>
      </c>
      <c r="Y2870" s="75">
        <f t="shared" ca="1" si="849"/>
        <v>-1.0836032099007449</v>
      </c>
      <c r="Z2870" s="74">
        <f t="shared" ca="1" si="850"/>
        <v>0.33837409354430553</v>
      </c>
      <c r="AA2870" s="76">
        <f t="shared" ca="1" si="851"/>
        <v>-1083.6032099007448</v>
      </c>
      <c r="AB2870" s="76">
        <f t="shared" ca="1" si="852"/>
        <v>338.37409354430554</v>
      </c>
    </row>
    <row r="2871" spans="1:28" x14ac:dyDescent="0.25">
      <c r="A2871" s="2">
        <f t="shared" si="853"/>
        <v>7</v>
      </c>
      <c r="B2871" s="16">
        <f ca="1">VLOOKUP(A2871,PERIODS!$O$4:$P$33,2,FALSE)</f>
        <v>3.3000000000000002E-2</v>
      </c>
      <c r="C2871" s="15"/>
      <c r="D2871" s="18">
        <v>2857</v>
      </c>
      <c r="E2871" s="34">
        <f t="shared" ca="1" si="855"/>
        <v>17110.642869859043</v>
      </c>
      <c r="F2871" s="34">
        <f t="shared" ca="1" si="837"/>
        <v>3300</v>
      </c>
      <c r="G2871" s="69">
        <f t="shared" ca="1" si="841"/>
        <v>0</v>
      </c>
      <c r="H2871" s="34">
        <f t="shared" ca="1" si="842"/>
        <v>-1340.9313543465373</v>
      </c>
      <c r="I2871" s="34">
        <f t="shared" ca="1" si="843"/>
        <v>1959.0686456534627</v>
      </c>
      <c r="J2871" s="18">
        <f ca="1">SUM(INDIRECT(ADDRESS(ROW(F2871),COLUMN(F2871),4)):INDIRECT(ADDRESS(ROW(F2871)+N$5-1,COLUMN(F2871),4)))</f>
        <v>23100</v>
      </c>
      <c r="K2871" s="18">
        <f t="shared" ca="1" si="844"/>
        <v>16350</v>
      </c>
      <c r="L2871" s="18">
        <f t="shared" ca="1" si="854"/>
        <v>0</v>
      </c>
      <c r="M2871" s="18">
        <f t="shared" ca="1" si="838"/>
        <v>0</v>
      </c>
      <c r="N2871" s="34">
        <f t="shared" ca="1" si="845"/>
        <v>15151.57422420558</v>
      </c>
      <c r="P2871" s="18">
        <f t="shared" ca="1" si="839"/>
        <v>1340.9313543465373</v>
      </c>
      <c r="Q2871" s="47">
        <f ca="1">SUM(L$15:L2871)-SUM(M$15:M2871)</f>
        <v>16350</v>
      </c>
      <c r="R2871" s="47" t="str">
        <f t="shared" ca="1" si="840"/>
        <v>M2874</v>
      </c>
      <c r="S2871" s="40">
        <f t="shared" ca="1" si="846"/>
        <v>0</v>
      </c>
      <c r="T2871" s="46">
        <f t="shared" ca="1" si="847"/>
        <v>44</v>
      </c>
      <c r="X2871" s="74">
        <f t="shared" ca="1" si="848"/>
        <v>-1.3409313543465373</v>
      </c>
      <c r="Y2871" s="75">
        <f t="shared" ca="1" si="849"/>
        <v>-1.3409313543465373</v>
      </c>
      <c r="Z2871" s="74">
        <f t="shared" ca="1" si="850"/>
        <v>0.26160191100872865</v>
      </c>
      <c r="AA2871" s="76">
        <f t="shared" ca="1" si="851"/>
        <v>-1340.9313543465373</v>
      </c>
      <c r="AB2871" s="76">
        <f t="shared" ca="1" si="852"/>
        <v>261.60191100872862</v>
      </c>
    </row>
    <row r="2872" spans="1:28" x14ac:dyDescent="0.25">
      <c r="A2872" s="2">
        <f t="shared" si="853"/>
        <v>8</v>
      </c>
      <c r="B2872" s="16">
        <f ca="1">VLOOKUP(A2872,PERIODS!$O$4:$P$33,2,FALSE)</f>
        <v>3.3000000000000002E-2</v>
      </c>
      <c r="C2872" s="15"/>
      <c r="D2872" s="18">
        <v>2858</v>
      </c>
      <c r="E2872" s="34">
        <f t="shared" ca="1" si="855"/>
        <v>15151.57422420558</v>
      </c>
      <c r="F2872" s="34">
        <f t="shared" ca="1" si="837"/>
        <v>3300</v>
      </c>
      <c r="G2872" s="69">
        <f t="shared" ca="1" si="841"/>
        <v>0</v>
      </c>
      <c r="H2872" s="34">
        <f t="shared" ca="1" si="842"/>
        <v>81.505603084078842</v>
      </c>
      <c r="I2872" s="34">
        <f t="shared" ca="1" si="843"/>
        <v>3381.5056030840788</v>
      </c>
      <c r="J2872" s="18">
        <f ca="1">SUM(INDIRECT(ADDRESS(ROW(F2872),COLUMN(F2872),4)):INDIRECT(ADDRESS(ROW(F2872)+N$5-1,COLUMN(F2872),4)))</f>
        <v>23100</v>
      </c>
      <c r="K2872" s="18">
        <f t="shared" ca="1" si="844"/>
        <v>0</v>
      </c>
      <c r="L2872" s="18">
        <f t="shared" ca="1" si="854"/>
        <v>0</v>
      </c>
      <c r="M2872" s="18">
        <f t="shared" ca="1" si="838"/>
        <v>16350</v>
      </c>
      <c r="N2872" s="34">
        <f t="shared" ca="1" si="845"/>
        <v>28120.0686211215</v>
      </c>
      <c r="P2872" s="18">
        <f t="shared" ca="1" si="839"/>
        <v>81.505603084078842</v>
      </c>
      <c r="Q2872" s="47">
        <f ca="1">SUM(L$15:L2872)-SUM(M$15:M2872)</f>
        <v>0</v>
      </c>
      <c r="R2872" s="47" t="str">
        <f t="shared" ca="1" si="840"/>
        <v>M2875</v>
      </c>
      <c r="S2872" s="40">
        <f t="shared" ca="1" si="846"/>
        <v>0</v>
      </c>
      <c r="T2872" s="46">
        <f t="shared" ca="1" si="847"/>
        <v>7</v>
      </c>
      <c r="X2872" s="74">
        <f t="shared" ca="1" si="848"/>
        <v>8.1505603084078837E-2</v>
      </c>
      <c r="Y2872" s="75">
        <f t="shared" ca="1" si="849"/>
        <v>8.1505603084078837E-2</v>
      </c>
      <c r="Z2872" s="74">
        <f t="shared" ca="1" si="850"/>
        <v>1.0849192964610062</v>
      </c>
      <c r="AA2872" s="76">
        <f t="shared" ca="1" si="851"/>
        <v>81.505603084078842</v>
      </c>
      <c r="AB2872" s="76">
        <f t="shared" ca="1" si="852"/>
        <v>1084.9192964610061</v>
      </c>
    </row>
    <row r="2873" spans="1:28" x14ac:dyDescent="0.25">
      <c r="A2873" s="2">
        <f t="shared" si="853"/>
        <v>9</v>
      </c>
      <c r="B2873" s="16">
        <f ca="1">VLOOKUP(A2873,PERIODS!$O$4:$P$33,2,FALSE)</f>
        <v>3.3000000000000002E-2</v>
      </c>
      <c r="C2873" s="15"/>
      <c r="D2873" s="18">
        <v>2859</v>
      </c>
      <c r="E2873" s="34">
        <f t="shared" ca="1" si="855"/>
        <v>28120.0686211215</v>
      </c>
      <c r="F2873" s="34">
        <f t="shared" ca="1" si="837"/>
        <v>3300</v>
      </c>
      <c r="G2873" s="69">
        <f t="shared" ca="1" si="841"/>
        <v>0</v>
      </c>
      <c r="H2873" s="34">
        <f t="shared" ca="1" si="842"/>
        <v>-1463.8480990140711</v>
      </c>
      <c r="I2873" s="34">
        <f t="shared" ca="1" si="843"/>
        <v>1836.1519009859289</v>
      </c>
      <c r="J2873" s="18">
        <f ca="1">SUM(INDIRECT(ADDRESS(ROW(F2873),COLUMN(F2873),4)):INDIRECT(ADDRESS(ROW(F2873)+N$5-1,COLUMN(F2873),4)))</f>
        <v>23100</v>
      </c>
      <c r="K2873" s="18">
        <f t="shared" ca="1" si="844"/>
        <v>0</v>
      </c>
      <c r="L2873" s="18">
        <f t="shared" ca="1" si="854"/>
        <v>0</v>
      </c>
      <c r="M2873" s="18">
        <f t="shared" ca="1" si="838"/>
        <v>0</v>
      </c>
      <c r="N2873" s="34">
        <f t="shared" ca="1" si="845"/>
        <v>26283.91672013557</v>
      </c>
      <c r="P2873" s="18">
        <f t="shared" ca="1" si="839"/>
        <v>1463.8480990140711</v>
      </c>
      <c r="Q2873" s="47">
        <f ca="1">SUM(L$15:L2873)-SUM(M$15:M2873)</f>
        <v>0</v>
      </c>
      <c r="R2873" s="47" t="str">
        <f t="shared" ca="1" si="840"/>
        <v>M2876</v>
      </c>
      <c r="S2873" s="40">
        <f t="shared" ca="1" si="846"/>
        <v>0</v>
      </c>
      <c r="T2873" s="46">
        <f t="shared" ca="1" si="847"/>
        <v>48</v>
      </c>
      <c r="X2873" s="74">
        <f t="shared" ca="1" si="848"/>
        <v>-1.463848099014071</v>
      </c>
      <c r="Y2873" s="75">
        <f t="shared" ca="1" si="849"/>
        <v>-1.463848099014071</v>
      </c>
      <c r="Z2873" s="74">
        <f t="shared" ca="1" si="850"/>
        <v>0.23134432380832762</v>
      </c>
      <c r="AA2873" s="76">
        <f t="shared" ca="1" si="851"/>
        <v>-1463.8480990140711</v>
      </c>
      <c r="AB2873" s="76">
        <f t="shared" ca="1" si="852"/>
        <v>231.34432380832763</v>
      </c>
    </row>
    <row r="2874" spans="1:28" x14ac:dyDescent="0.25">
      <c r="A2874" s="2">
        <f t="shared" si="853"/>
        <v>10</v>
      </c>
      <c r="B2874" s="16">
        <f ca="1">VLOOKUP(A2874,PERIODS!$O$4:$P$33,2,FALSE)</f>
        <v>3.3000000000000002E-2</v>
      </c>
      <c r="C2874" s="15"/>
      <c r="D2874" s="18">
        <v>2860</v>
      </c>
      <c r="E2874" s="34">
        <f t="shared" ca="1" si="855"/>
        <v>26283.91672013557</v>
      </c>
      <c r="F2874" s="34">
        <f t="shared" ca="1" si="837"/>
        <v>3300</v>
      </c>
      <c r="G2874" s="69">
        <f t="shared" ca="1" si="841"/>
        <v>0</v>
      </c>
      <c r="H2874" s="34">
        <f t="shared" ca="1" si="842"/>
        <v>1725.689711547227</v>
      </c>
      <c r="I2874" s="34">
        <f t="shared" ca="1" si="843"/>
        <v>5025.6897115472275</v>
      </c>
      <c r="J2874" s="18">
        <f ca="1">SUM(INDIRECT(ADDRESS(ROW(F2874),COLUMN(F2874),4)):INDIRECT(ADDRESS(ROW(F2874)+N$5-1,COLUMN(F2874),4)))</f>
        <v>23100</v>
      </c>
      <c r="K2874" s="18">
        <f t="shared" ca="1" si="844"/>
        <v>0</v>
      </c>
      <c r="L2874" s="18">
        <f t="shared" ca="1" si="854"/>
        <v>0</v>
      </c>
      <c r="M2874" s="18">
        <f t="shared" ca="1" si="838"/>
        <v>0</v>
      </c>
      <c r="N2874" s="34">
        <f t="shared" ca="1" si="845"/>
        <v>21258.227008588343</v>
      </c>
      <c r="P2874" s="18">
        <f t="shared" ca="1" si="839"/>
        <v>1725.689711547227</v>
      </c>
      <c r="Q2874" s="47">
        <f ca="1">SUM(L$15:L2874)-SUM(M$15:M2874)</f>
        <v>0</v>
      </c>
      <c r="R2874" s="47" t="str">
        <f t="shared" ca="1" si="840"/>
        <v>M2877</v>
      </c>
      <c r="S2874" s="40">
        <f t="shared" ca="1" si="846"/>
        <v>0</v>
      </c>
      <c r="T2874" s="46">
        <f t="shared" ca="1" si="847"/>
        <v>28</v>
      </c>
      <c r="X2874" s="74">
        <f t="shared" ca="1" si="848"/>
        <v>1.7256897115472269</v>
      </c>
      <c r="Y2874" s="75">
        <f t="shared" ca="1" si="849"/>
        <v>1.7256897115472269</v>
      </c>
      <c r="Z2874" s="74">
        <f t="shared" ca="1" si="850"/>
        <v>5.6163933855071431</v>
      </c>
      <c r="AA2874" s="76">
        <f t="shared" ca="1" si="851"/>
        <v>1725.689711547227</v>
      </c>
      <c r="AB2874" s="76">
        <f t="shared" ca="1" si="852"/>
        <v>5616.3933855071427</v>
      </c>
    </row>
    <row r="2875" spans="1:28" x14ac:dyDescent="0.25">
      <c r="A2875" s="2">
        <f t="shared" si="853"/>
        <v>11</v>
      </c>
      <c r="B2875" s="16">
        <f ca="1">VLOOKUP(A2875,PERIODS!$O$4:$P$33,2,FALSE)</f>
        <v>3.3000000000000002E-2</v>
      </c>
      <c r="C2875" s="15"/>
      <c r="D2875" s="18">
        <v>2861</v>
      </c>
      <c r="E2875" s="34">
        <f t="shared" ca="1" si="855"/>
        <v>21258.227008588343</v>
      </c>
      <c r="F2875" s="34">
        <f t="shared" ca="1" si="837"/>
        <v>3300</v>
      </c>
      <c r="G2875" s="69">
        <f t="shared" ca="1" si="841"/>
        <v>0</v>
      </c>
      <c r="H2875" s="34">
        <f t="shared" ca="1" si="842"/>
        <v>228.13975443780993</v>
      </c>
      <c r="I2875" s="34">
        <f t="shared" ca="1" si="843"/>
        <v>3528.1397544378101</v>
      </c>
      <c r="J2875" s="18">
        <f ca="1">SUM(INDIRECT(ADDRESS(ROW(F2875),COLUMN(F2875),4)):INDIRECT(ADDRESS(ROW(F2875)+N$5-1,COLUMN(F2875),4)))</f>
        <v>23300</v>
      </c>
      <c r="K2875" s="18">
        <f t="shared" ca="1" si="844"/>
        <v>16350</v>
      </c>
      <c r="L2875" s="18">
        <f t="shared" ca="1" si="854"/>
        <v>16350</v>
      </c>
      <c r="M2875" s="18">
        <f t="shared" ca="1" si="838"/>
        <v>0</v>
      </c>
      <c r="N2875" s="34">
        <f t="shared" ca="1" si="845"/>
        <v>17730.087254150534</v>
      </c>
      <c r="P2875" s="18">
        <f t="shared" ca="1" si="839"/>
        <v>228.13975443780993</v>
      </c>
      <c r="Q2875" s="47">
        <f ca="1">SUM(L$15:L2875)-SUM(M$15:M2875)</f>
        <v>16350</v>
      </c>
      <c r="R2875" s="47" t="str">
        <f t="shared" ca="1" si="840"/>
        <v>M2878</v>
      </c>
      <c r="S2875" s="40">
        <f t="shared" ca="1" si="846"/>
        <v>0</v>
      </c>
      <c r="T2875" s="46">
        <f t="shared" ca="1" si="847"/>
        <v>90</v>
      </c>
      <c r="X2875" s="74">
        <f t="shared" ca="1" si="848"/>
        <v>0.22813975443780993</v>
      </c>
      <c r="Y2875" s="75">
        <f t="shared" ca="1" si="849"/>
        <v>0.22813975443780993</v>
      </c>
      <c r="Z2875" s="74">
        <f t="shared" ca="1" si="850"/>
        <v>1.2562608811979041</v>
      </c>
      <c r="AA2875" s="76">
        <f t="shared" ca="1" si="851"/>
        <v>228.13975443780993</v>
      </c>
      <c r="AB2875" s="76">
        <f t="shared" ca="1" si="852"/>
        <v>1256.2608811979042</v>
      </c>
    </row>
    <row r="2876" spans="1:28" x14ac:dyDescent="0.25">
      <c r="A2876" s="2">
        <f t="shared" si="853"/>
        <v>12</v>
      </c>
      <c r="B2876" s="16">
        <f ca="1">VLOOKUP(A2876,PERIODS!$O$4:$P$33,2,FALSE)</f>
        <v>3.3000000000000002E-2</v>
      </c>
      <c r="C2876" s="15"/>
      <c r="D2876" s="18">
        <v>2862</v>
      </c>
      <c r="E2876" s="34">
        <f t="shared" ca="1" si="855"/>
        <v>17730.087254150534</v>
      </c>
      <c r="F2876" s="34">
        <f t="shared" ca="1" si="837"/>
        <v>3300</v>
      </c>
      <c r="G2876" s="69">
        <f t="shared" ca="1" si="841"/>
        <v>0</v>
      </c>
      <c r="H2876" s="34">
        <f t="shared" ca="1" si="842"/>
        <v>-1747.7152408891811</v>
      </c>
      <c r="I2876" s="34">
        <f t="shared" ca="1" si="843"/>
        <v>1552.2847591108189</v>
      </c>
      <c r="J2876" s="18">
        <f ca="1">SUM(INDIRECT(ADDRESS(ROW(F2876),COLUMN(F2876),4)):INDIRECT(ADDRESS(ROW(F2876)+N$5-1,COLUMN(F2876),4)))</f>
        <v>23500</v>
      </c>
      <c r="K2876" s="18">
        <f t="shared" ca="1" si="844"/>
        <v>16350</v>
      </c>
      <c r="L2876" s="18">
        <f t="shared" ca="1" si="854"/>
        <v>0</v>
      </c>
      <c r="M2876" s="18">
        <f t="shared" ca="1" si="838"/>
        <v>0</v>
      </c>
      <c r="N2876" s="34">
        <f t="shared" ca="1" si="845"/>
        <v>16177.802495039716</v>
      </c>
      <c r="P2876" s="18">
        <f t="shared" ca="1" si="839"/>
        <v>1747.7152408891811</v>
      </c>
      <c r="Q2876" s="47">
        <f ca="1">SUM(L$15:L2876)-SUM(M$15:M2876)</f>
        <v>16350</v>
      </c>
      <c r="R2876" s="47" t="str">
        <f t="shared" ca="1" si="840"/>
        <v>M2879</v>
      </c>
      <c r="S2876" s="40">
        <f t="shared" ca="1" si="846"/>
        <v>0</v>
      </c>
      <c r="T2876" s="46">
        <f t="shared" ca="1" si="847"/>
        <v>31</v>
      </c>
      <c r="X2876" s="74">
        <f t="shared" ca="1" si="848"/>
        <v>-1.7477152408891812</v>
      </c>
      <c r="Y2876" s="75">
        <f t="shared" ca="1" si="849"/>
        <v>-1.7477152408891812</v>
      </c>
      <c r="Z2876" s="74">
        <f t="shared" ca="1" si="850"/>
        <v>0.17417142895737284</v>
      </c>
      <c r="AA2876" s="76">
        <f t="shared" ca="1" si="851"/>
        <v>-1747.7152408891811</v>
      </c>
      <c r="AB2876" s="76">
        <f t="shared" ca="1" si="852"/>
        <v>174.17142895737283</v>
      </c>
    </row>
    <row r="2877" spans="1:28" x14ac:dyDescent="0.25">
      <c r="A2877" s="2">
        <f t="shared" si="853"/>
        <v>13</v>
      </c>
      <c r="B2877" s="16">
        <f ca="1">VLOOKUP(A2877,PERIODS!$O$4:$P$33,2,FALSE)</f>
        <v>3.3000000000000002E-2</v>
      </c>
      <c r="C2877" s="15"/>
      <c r="D2877" s="18">
        <v>2863</v>
      </c>
      <c r="E2877" s="34">
        <f t="shared" ca="1" si="855"/>
        <v>16177.802495039716</v>
      </c>
      <c r="F2877" s="34">
        <f t="shared" ca="1" si="837"/>
        <v>3300</v>
      </c>
      <c r="G2877" s="69">
        <f t="shared" ca="1" si="841"/>
        <v>0</v>
      </c>
      <c r="H2877" s="34">
        <f t="shared" ca="1" si="842"/>
        <v>611.88499916256012</v>
      </c>
      <c r="I2877" s="34">
        <f t="shared" ca="1" si="843"/>
        <v>3911.8849991625602</v>
      </c>
      <c r="J2877" s="18">
        <f ca="1">SUM(INDIRECT(ADDRESS(ROW(F2877),COLUMN(F2877),4)):INDIRECT(ADDRESS(ROW(F2877)+N$5-1,COLUMN(F2877),4)))</f>
        <v>23700</v>
      </c>
      <c r="K2877" s="18">
        <f t="shared" ca="1" si="844"/>
        <v>16350</v>
      </c>
      <c r="L2877" s="18">
        <f t="shared" ca="1" si="854"/>
        <v>0</v>
      </c>
      <c r="M2877" s="18">
        <f t="shared" ca="1" si="838"/>
        <v>0</v>
      </c>
      <c r="N2877" s="34">
        <f t="shared" ca="1" si="845"/>
        <v>12265.917495877155</v>
      </c>
      <c r="P2877" s="18">
        <f t="shared" ca="1" si="839"/>
        <v>611.88499916256012</v>
      </c>
      <c r="Q2877" s="47">
        <f ca="1">SUM(L$15:L2877)-SUM(M$15:M2877)</f>
        <v>16350</v>
      </c>
      <c r="R2877" s="47" t="str">
        <f t="shared" ca="1" si="840"/>
        <v>M2880</v>
      </c>
      <c r="S2877" s="40">
        <f t="shared" ca="1" si="846"/>
        <v>0</v>
      </c>
      <c r="T2877" s="46">
        <f t="shared" ca="1" si="847"/>
        <v>93</v>
      </c>
      <c r="X2877" s="74">
        <f t="shared" ca="1" si="848"/>
        <v>0.61188499916256012</v>
      </c>
      <c r="Y2877" s="75">
        <f t="shared" ca="1" si="849"/>
        <v>0.61188499916256012</v>
      </c>
      <c r="Z2877" s="74">
        <f t="shared" ca="1" si="850"/>
        <v>1.8439038822130618</v>
      </c>
      <c r="AA2877" s="76">
        <f t="shared" ca="1" si="851"/>
        <v>611.88499916256012</v>
      </c>
      <c r="AB2877" s="76">
        <f t="shared" ca="1" si="852"/>
        <v>1843.9038822130617</v>
      </c>
    </row>
    <row r="2878" spans="1:28" x14ac:dyDescent="0.25">
      <c r="A2878" s="2">
        <f t="shared" si="853"/>
        <v>14</v>
      </c>
      <c r="B2878" s="16">
        <f ca="1">VLOOKUP(A2878,PERIODS!$O$4:$P$33,2,FALSE)</f>
        <v>3.3000000000000002E-2</v>
      </c>
      <c r="C2878" s="15"/>
      <c r="D2878" s="18">
        <v>2864</v>
      </c>
      <c r="E2878" s="34">
        <f t="shared" ca="1" si="855"/>
        <v>12265.917495877155</v>
      </c>
      <c r="F2878" s="34">
        <f t="shared" ca="1" si="837"/>
        <v>3300</v>
      </c>
      <c r="G2878" s="69">
        <f t="shared" ca="1" si="841"/>
        <v>0</v>
      </c>
      <c r="H2878" s="34">
        <f t="shared" ca="1" si="842"/>
        <v>512.14921469788726</v>
      </c>
      <c r="I2878" s="34">
        <f t="shared" ca="1" si="843"/>
        <v>3812.1492146978871</v>
      </c>
      <c r="J2878" s="18">
        <f ca="1">SUM(INDIRECT(ADDRESS(ROW(F2878),COLUMN(F2878),4)):INDIRECT(ADDRESS(ROW(F2878)+N$5-1,COLUMN(F2878),4)))</f>
        <v>23900</v>
      </c>
      <c r="K2878" s="18">
        <f t="shared" ca="1" si="844"/>
        <v>0</v>
      </c>
      <c r="L2878" s="18">
        <f t="shared" ca="1" si="854"/>
        <v>0</v>
      </c>
      <c r="M2878" s="18">
        <f t="shared" ca="1" si="838"/>
        <v>16350</v>
      </c>
      <c r="N2878" s="34">
        <f t="shared" ca="1" si="845"/>
        <v>24803.768281179269</v>
      </c>
      <c r="P2878" s="18">
        <f t="shared" ca="1" si="839"/>
        <v>512.14921469788726</v>
      </c>
      <c r="Q2878" s="47">
        <f ca="1">SUM(L$15:L2878)-SUM(M$15:M2878)</f>
        <v>0</v>
      </c>
      <c r="R2878" s="47" t="str">
        <f t="shared" ca="1" si="840"/>
        <v>M2881</v>
      </c>
      <c r="S2878" s="40">
        <f t="shared" ca="1" si="846"/>
        <v>0</v>
      </c>
      <c r="T2878" s="46">
        <f t="shared" ca="1" si="847"/>
        <v>84</v>
      </c>
      <c r="X2878" s="74">
        <f t="shared" ca="1" si="848"/>
        <v>0.51214921469788721</v>
      </c>
      <c r="Y2878" s="75">
        <f t="shared" ca="1" si="849"/>
        <v>0.51214921469788721</v>
      </c>
      <c r="Z2878" s="74">
        <f t="shared" ca="1" si="850"/>
        <v>1.6688741121082782</v>
      </c>
      <c r="AA2878" s="76">
        <f t="shared" ca="1" si="851"/>
        <v>512.14921469788726</v>
      </c>
      <c r="AB2878" s="76">
        <f t="shared" ca="1" si="852"/>
        <v>1668.8741121082783</v>
      </c>
    </row>
    <row r="2879" spans="1:28" x14ac:dyDescent="0.25">
      <c r="A2879" s="2">
        <f t="shared" si="853"/>
        <v>15</v>
      </c>
      <c r="B2879" s="16">
        <f ca="1">VLOOKUP(A2879,PERIODS!$O$4:$P$33,2,FALSE)</f>
        <v>3.3000000000000002E-2</v>
      </c>
      <c r="C2879" s="15"/>
      <c r="D2879" s="18">
        <v>2865</v>
      </c>
      <c r="E2879" s="34">
        <f t="shared" ca="1" si="855"/>
        <v>24803.768281179269</v>
      </c>
      <c r="F2879" s="34">
        <f t="shared" ca="1" si="837"/>
        <v>3300</v>
      </c>
      <c r="G2879" s="69">
        <f t="shared" ca="1" si="841"/>
        <v>0</v>
      </c>
      <c r="H2879" s="34">
        <f t="shared" ca="1" si="842"/>
        <v>1416.2832968696575</v>
      </c>
      <c r="I2879" s="34">
        <f t="shared" ca="1" si="843"/>
        <v>4716.2832968696575</v>
      </c>
      <c r="J2879" s="18">
        <f ca="1">SUM(INDIRECT(ADDRESS(ROW(F2879),COLUMN(F2879),4)):INDIRECT(ADDRESS(ROW(F2879)+N$5-1,COLUMN(F2879),4)))</f>
        <v>24100</v>
      </c>
      <c r="K2879" s="18">
        <f t="shared" ca="1" si="844"/>
        <v>0</v>
      </c>
      <c r="L2879" s="18">
        <f t="shared" ca="1" si="854"/>
        <v>0</v>
      </c>
      <c r="M2879" s="18">
        <f t="shared" ca="1" si="838"/>
        <v>0</v>
      </c>
      <c r="N2879" s="34">
        <f t="shared" ca="1" si="845"/>
        <v>20087.484984309613</v>
      </c>
      <c r="P2879" s="18">
        <f t="shared" ca="1" si="839"/>
        <v>1416.2832968696575</v>
      </c>
      <c r="Q2879" s="47">
        <f ca="1">SUM(L$15:L2879)-SUM(M$15:M2879)</f>
        <v>0</v>
      </c>
      <c r="R2879" s="47" t="str">
        <f t="shared" ca="1" si="840"/>
        <v>M2882</v>
      </c>
      <c r="S2879" s="40">
        <f t="shared" ca="1" si="846"/>
        <v>0</v>
      </c>
      <c r="T2879" s="46">
        <f t="shared" ca="1" si="847"/>
        <v>92</v>
      </c>
      <c r="X2879" s="74">
        <f t="shared" ca="1" si="848"/>
        <v>1.4162832968696575</v>
      </c>
      <c r="Y2879" s="75">
        <f t="shared" ca="1" si="849"/>
        <v>1.4162832968696575</v>
      </c>
      <c r="Z2879" s="74">
        <f t="shared" ca="1" si="850"/>
        <v>4.1217725312390883</v>
      </c>
      <c r="AA2879" s="76">
        <f t="shared" ca="1" si="851"/>
        <v>1416.2832968696575</v>
      </c>
      <c r="AB2879" s="76">
        <f t="shared" ca="1" si="852"/>
        <v>4121.7725312390885</v>
      </c>
    </row>
    <row r="2880" spans="1:28" x14ac:dyDescent="0.25">
      <c r="A2880" s="2">
        <f t="shared" si="853"/>
        <v>16</v>
      </c>
      <c r="B2880" s="16">
        <f ca="1">VLOOKUP(A2880,PERIODS!$O$4:$P$33,2,FALSE)</f>
        <v>3.3000000000000002E-2</v>
      </c>
      <c r="C2880" s="15"/>
      <c r="D2880" s="18">
        <v>2866</v>
      </c>
      <c r="E2880" s="34">
        <f t="shared" ca="1" si="855"/>
        <v>20087.484984309613</v>
      </c>
      <c r="F2880" s="34">
        <f t="shared" ca="1" si="837"/>
        <v>3300</v>
      </c>
      <c r="G2880" s="69">
        <f t="shared" ca="1" si="841"/>
        <v>0</v>
      </c>
      <c r="H2880" s="34">
        <f t="shared" ca="1" si="842"/>
        <v>-699.10764380279215</v>
      </c>
      <c r="I2880" s="34">
        <f t="shared" ca="1" si="843"/>
        <v>2600.8923561972078</v>
      </c>
      <c r="J2880" s="18">
        <f ca="1">SUM(INDIRECT(ADDRESS(ROW(F2880),COLUMN(F2880),4)):INDIRECT(ADDRESS(ROW(F2880)+N$5-1,COLUMN(F2880),4)))</f>
        <v>24300</v>
      </c>
      <c r="K2880" s="18">
        <f t="shared" ca="1" si="844"/>
        <v>16350</v>
      </c>
      <c r="L2880" s="18">
        <f t="shared" ca="1" si="854"/>
        <v>16350</v>
      </c>
      <c r="M2880" s="18">
        <f t="shared" ca="1" si="838"/>
        <v>0</v>
      </c>
      <c r="N2880" s="34">
        <f t="shared" ca="1" si="845"/>
        <v>17486.592628112405</v>
      </c>
      <c r="P2880" s="18">
        <f t="shared" ca="1" si="839"/>
        <v>699.10764380279215</v>
      </c>
      <c r="Q2880" s="47">
        <f ca="1">SUM(L$15:L2880)-SUM(M$15:M2880)</f>
        <v>16350</v>
      </c>
      <c r="R2880" s="47" t="str">
        <f t="shared" ca="1" si="840"/>
        <v>M2883</v>
      </c>
      <c r="S2880" s="40">
        <f t="shared" ca="1" si="846"/>
        <v>0</v>
      </c>
      <c r="T2880" s="46">
        <f t="shared" ca="1" si="847"/>
        <v>50</v>
      </c>
      <c r="X2880" s="74">
        <f t="shared" ca="1" si="848"/>
        <v>-0.69910764380279211</v>
      </c>
      <c r="Y2880" s="75">
        <f t="shared" ca="1" si="849"/>
        <v>-0.69910764380279211</v>
      </c>
      <c r="Z2880" s="74">
        <f t="shared" ca="1" si="850"/>
        <v>0.49702863253884921</v>
      </c>
      <c r="AA2880" s="76">
        <f t="shared" ca="1" si="851"/>
        <v>-699.10764380279215</v>
      </c>
      <c r="AB2880" s="76">
        <f t="shared" ca="1" si="852"/>
        <v>497.02863253884919</v>
      </c>
    </row>
    <row r="2881" spans="1:28" x14ac:dyDescent="0.25">
      <c r="A2881" s="2">
        <f t="shared" si="853"/>
        <v>17</v>
      </c>
      <c r="B2881" s="16">
        <f ca="1">VLOOKUP(A2881,PERIODS!$O$4:$P$33,2,FALSE)</f>
        <v>3.5000000000000003E-2</v>
      </c>
      <c r="C2881" s="15"/>
      <c r="D2881" s="18">
        <v>2867</v>
      </c>
      <c r="E2881" s="34">
        <f t="shared" ca="1" si="855"/>
        <v>17486.592628112405</v>
      </c>
      <c r="F2881" s="34">
        <f t="shared" ca="1" si="837"/>
        <v>3500.0000000000005</v>
      </c>
      <c r="G2881" s="69">
        <f t="shared" ca="1" si="841"/>
        <v>0</v>
      </c>
      <c r="H2881" s="34">
        <f t="shared" ca="1" si="842"/>
        <v>-833.78008893714696</v>
      </c>
      <c r="I2881" s="34">
        <f t="shared" ca="1" si="843"/>
        <v>2666.2199110628535</v>
      </c>
      <c r="J2881" s="18">
        <f ca="1">SUM(INDIRECT(ADDRESS(ROW(F2881),COLUMN(F2881),4)):INDIRECT(ADDRESS(ROW(F2881)+N$5-1,COLUMN(F2881),4)))</f>
        <v>24500.000000000004</v>
      </c>
      <c r="K2881" s="18">
        <f t="shared" ca="1" si="844"/>
        <v>16350</v>
      </c>
      <c r="L2881" s="18">
        <f t="shared" ca="1" si="854"/>
        <v>0</v>
      </c>
      <c r="M2881" s="18">
        <f t="shared" ca="1" si="838"/>
        <v>0</v>
      </c>
      <c r="N2881" s="34">
        <f t="shared" ca="1" si="845"/>
        <v>14820.372717049551</v>
      </c>
      <c r="P2881" s="18">
        <f t="shared" ca="1" si="839"/>
        <v>833.78008893714696</v>
      </c>
      <c r="Q2881" s="47">
        <f ca="1">SUM(L$15:L2881)-SUM(M$15:M2881)</f>
        <v>16350</v>
      </c>
      <c r="R2881" s="47" t="str">
        <f t="shared" ca="1" si="840"/>
        <v>M2884</v>
      </c>
      <c r="S2881" s="40">
        <f t="shared" ca="1" si="846"/>
        <v>0</v>
      </c>
      <c r="T2881" s="46">
        <f t="shared" ca="1" si="847"/>
        <v>69</v>
      </c>
      <c r="X2881" s="74">
        <f t="shared" ca="1" si="848"/>
        <v>-0.83378008893714695</v>
      </c>
      <c r="Y2881" s="75">
        <f t="shared" ca="1" si="849"/>
        <v>-0.83378008893714695</v>
      </c>
      <c r="Z2881" s="74">
        <f t="shared" ca="1" si="850"/>
        <v>0.43440409268641428</v>
      </c>
      <c r="AA2881" s="76">
        <f t="shared" ca="1" si="851"/>
        <v>-833.78008893714696</v>
      </c>
      <c r="AB2881" s="76">
        <f t="shared" ca="1" si="852"/>
        <v>434.40409268641429</v>
      </c>
    </row>
    <row r="2882" spans="1:28" x14ac:dyDescent="0.25">
      <c r="A2882" s="2">
        <f t="shared" si="853"/>
        <v>18</v>
      </c>
      <c r="B2882" s="16">
        <f ca="1">VLOOKUP(A2882,PERIODS!$O$4:$P$33,2,FALSE)</f>
        <v>3.5000000000000003E-2</v>
      </c>
      <c r="C2882" s="15"/>
      <c r="D2882" s="18">
        <v>2868</v>
      </c>
      <c r="E2882" s="34">
        <f t="shared" ca="1" si="855"/>
        <v>14820.372717049551</v>
      </c>
      <c r="F2882" s="34">
        <f t="shared" ca="1" si="837"/>
        <v>3500.0000000000005</v>
      </c>
      <c r="G2882" s="69">
        <f t="shared" ca="1" si="841"/>
        <v>0</v>
      </c>
      <c r="H2882" s="34">
        <f t="shared" ca="1" si="842"/>
        <v>-359.55699742827755</v>
      </c>
      <c r="I2882" s="34">
        <f t="shared" ca="1" si="843"/>
        <v>3140.4430025717229</v>
      </c>
      <c r="J2882" s="18">
        <f ca="1">SUM(INDIRECT(ADDRESS(ROW(F2882),COLUMN(F2882),4)):INDIRECT(ADDRESS(ROW(F2882)+N$5-1,COLUMN(F2882),4)))</f>
        <v>24500.000000000004</v>
      </c>
      <c r="K2882" s="18">
        <f t="shared" ca="1" si="844"/>
        <v>16350</v>
      </c>
      <c r="L2882" s="18">
        <f t="shared" ca="1" si="854"/>
        <v>0</v>
      </c>
      <c r="M2882" s="18">
        <f t="shared" ca="1" si="838"/>
        <v>0</v>
      </c>
      <c r="N2882" s="34">
        <f t="shared" ca="1" si="845"/>
        <v>11679.929714477828</v>
      </c>
      <c r="P2882" s="18">
        <f t="shared" ca="1" si="839"/>
        <v>359.55699742827755</v>
      </c>
      <c r="Q2882" s="47">
        <f ca="1">SUM(L$15:L2882)-SUM(M$15:M2882)</f>
        <v>16350</v>
      </c>
      <c r="R2882" s="47" t="str">
        <f t="shared" ca="1" si="840"/>
        <v>M2885</v>
      </c>
      <c r="S2882" s="40">
        <f t="shared" ca="1" si="846"/>
        <v>0</v>
      </c>
      <c r="T2882" s="46">
        <f t="shared" ca="1" si="847"/>
        <v>26</v>
      </c>
      <c r="X2882" s="74">
        <f t="shared" ca="1" si="848"/>
        <v>-0.35955699742827757</v>
      </c>
      <c r="Y2882" s="75">
        <f t="shared" ca="1" si="849"/>
        <v>-0.35955699742827757</v>
      </c>
      <c r="Z2882" s="74">
        <f t="shared" ca="1" si="850"/>
        <v>0.69798546694775632</v>
      </c>
      <c r="AA2882" s="76">
        <f t="shared" ca="1" si="851"/>
        <v>-359.55699742827755</v>
      </c>
      <c r="AB2882" s="76">
        <f t="shared" ca="1" si="852"/>
        <v>697.98546694775632</v>
      </c>
    </row>
    <row r="2883" spans="1:28" x14ac:dyDescent="0.25">
      <c r="A2883" s="2">
        <f t="shared" si="853"/>
        <v>19</v>
      </c>
      <c r="B2883" s="16">
        <f ca="1">VLOOKUP(A2883,PERIODS!$O$4:$P$33,2,FALSE)</f>
        <v>3.5000000000000003E-2</v>
      </c>
      <c r="C2883" s="15"/>
      <c r="D2883" s="18">
        <v>2869</v>
      </c>
      <c r="E2883" s="34">
        <f t="shared" ca="1" si="855"/>
        <v>11679.929714477828</v>
      </c>
      <c r="F2883" s="34">
        <f t="shared" ca="1" si="837"/>
        <v>3500.0000000000005</v>
      </c>
      <c r="G2883" s="69">
        <f t="shared" ca="1" si="841"/>
        <v>0</v>
      </c>
      <c r="H2883" s="34">
        <f t="shared" ca="1" si="842"/>
        <v>-594.89926451887845</v>
      </c>
      <c r="I2883" s="34">
        <f t="shared" ca="1" si="843"/>
        <v>2905.1007354811218</v>
      </c>
      <c r="J2883" s="18">
        <f ca="1">SUM(INDIRECT(ADDRESS(ROW(F2883),COLUMN(F2883),4)):INDIRECT(ADDRESS(ROW(F2883)+N$5-1,COLUMN(F2883),4)))</f>
        <v>24500.000000000004</v>
      </c>
      <c r="K2883" s="18">
        <f t="shared" ca="1" si="844"/>
        <v>0</v>
      </c>
      <c r="L2883" s="18">
        <f t="shared" ca="1" si="854"/>
        <v>0</v>
      </c>
      <c r="M2883" s="18">
        <f t="shared" ca="1" si="838"/>
        <v>16350</v>
      </c>
      <c r="N2883" s="34">
        <f t="shared" ca="1" si="845"/>
        <v>25124.828978996706</v>
      </c>
      <c r="P2883" s="18">
        <f t="shared" ca="1" si="839"/>
        <v>594.89926451887845</v>
      </c>
      <c r="Q2883" s="47">
        <f ca="1">SUM(L$15:L2883)-SUM(M$15:M2883)</f>
        <v>0</v>
      </c>
      <c r="R2883" s="47" t="str">
        <f t="shared" ca="1" si="840"/>
        <v>M2886</v>
      </c>
      <c r="S2883" s="40">
        <f t="shared" ca="1" si="846"/>
        <v>0</v>
      </c>
      <c r="T2883" s="46">
        <f t="shared" ca="1" si="847"/>
        <v>72</v>
      </c>
      <c r="X2883" s="74">
        <f t="shared" ca="1" si="848"/>
        <v>-0.59489926451887842</v>
      </c>
      <c r="Y2883" s="75">
        <f t="shared" ca="1" si="849"/>
        <v>-0.59489926451887842</v>
      </c>
      <c r="Z2883" s="74">
        <f t="shared" ca="1" si="850"/>
        <v>0.55161813058689346</v>
      </c>
      <c r="AA2883" s="76">
        <f t="shared" ca="1" si="851"/>
        <v>-594.89926451887845</v>
      </c>
      <c r="AB2883" s="76">
        <f t="shared" ca="1" si="852"/>
        <v>551.61813058689347</v>
      </c>
    </row>
    <row r="2884" spans="1:28" x14ac:dyDescent="0.25">
      <c r="A2884" s="2">
        <f t="shared" si="853"/>
        <v>20</v>
      </c>
      <c r="B2884" s="16">
        <f ca="1">VLOOKUP(A2884,PERIODS!$O$4:$P$33,2,FALSE)</f>
        <v>3.5000000000000003E-2</v>
      </c>
      <c r="C2884" s="15"/>
      <c r="D2884" s="18">
        <v>2870</v>
      </c>
      <c r="E2884" s="34">
        <f t="shared" ca="1" si="855"/>
        <v>25124.828978996706</v>
      </c>
      <c r="F2884" s="34">
        <f t="shared" ca="1" si="837"/>
        <v>3500.0000000000005</v>
      </c>
      <c r="G2884" s="69">
        <f t="shared" ca="1" si="841"/>
        <v>0</v>
      </c>
      <c r="H2884" s="34">
        <f t="shared" ca="1" si="842"/>
        <v>55.039909222901741</v>
      </c>
      <c r="I2884" s="34">
        <f t="shared" ca="1" si="843"/>
        <v>3555.0399092229022</v>
      </c>
      <c r="J2884" s="18">
        <f ca="1">SUM(INDIRECT(ADDRESS(ROW(F2884),COLUMN(F2884),4)):INDIRECT(ADDRESS(ROW(F2884)+N$5-1,COLUMN(F2884),4)))</f>
        <v>24500.000000000004</v>
      </c>
      <c r="K2884" s="18">
        <f t="shared" ca="1" si="844"/>
        <v>0</v>
      </c>
      <c r="L2884" s="18">
        <f t="shared" ca="1" si="854"/>
        <v>0</v>
      </c>
      <c r="M2884" s="18">
        <f t="shared" ca="1" si="838"/>
        <v>0</v>
      </c>
      <c r="N2884" s="34">
        <f t="shared" ca="1" si="845"/>
        <v>21569.789069773804</v>
      </c>
      <c r="P2884" s="18">
        <f t="shared" ca="1" si="839"/>
        <v>55.039909222901741</v>
      </c>
      <c r="Q2884" s="47">
        <f ca="1">SUM(L$15:L2884)-SUM(M$15:M2884)</f>
        <v>0</v>
      </c>
      <c r="R2884" s="47" t="str">
        <f t="shared" ca="1" si="840"/>
        <v>M2887</v>
      </c>
      <c r="S2884" s="40">
        <f t="shared" ca="1" si="846"/>
        <v>0</v>
      </c>
      <c r="T2884" s="46">
        <f t="shared" ca="1" si="847"/>
        <v>16</v>
      </c>
      <c r="X2884" s="74">
        <f t="shared" ca="1" si="848"/>
        <v>5.5039909222901744E-2</v>
      </c>
      <c r="Y2884" s="75">
        <f t="shared" ca="1" si="849"/>
        <v>5.5039909222901744E-2</v>
      </c>
      <c r="Z2884" s="74">
        <f t="shared" ca="1" si="850"/>
        <v>1.0565827812318018</v>
      </c>
      <c r="AA2884" s="76">
        <f t="shared" ca="1" si="851"/>
        <v>55.039909222901741</v>
      </c>
      <c r="AB2884" s="76">
        <f t="shared" ca="1" si="852"/>
        <v>1056.5827812318018</v>
      </c>
    </row>
    <row r="2885" spans="1:28" x14ac:dyDescent="0.25">
      <c r="A2885" s="2">
        <f t="shared" si="853"/>
        <v>21</v>
      </c>
      <c r="B2885" s="16">
        <f ca="1">VLOOKUP(A2885,PERIODS!$O$4:$P$33,2,FALSE)</f>
        <v>3.5000000000000003E-2</v>
      </c>
      <c r="C2885" s="15"/>
      <c r="D2885" s="18">
        <v>2871</v>
      </c>
      <c r="E2885" s="34">
        <f t="shared" ca="1" si="855"/>
        <v>21569.789069773804</v>
      </c>
      <c r="F2885" s="34">
        <f t="shared" ca="1" si="837"/>
        <v>3500.0000000000005</v>
      </c>
      <c r="G2885" s="69">
        <f t="shared" ca="1" si="841"/>
        <v>0</v>
      </c>
      <c r="H2885" s="34">
        <f t="shared" ca="1" si="842"/>
        <v>-3257.8212474594134</v>
      </c>
      <c r="I2885" s="34">
        <f t="shared" ca="1" si="843"/>
        <v>242.17875254058708</v>
      </c>
      <c r="J2885" s="18">
        <f ca="1">SUM(INDIRECT(ADDRESS(ROW(F2885),COLUMN(F2885),4)):INDIRECT(ADDRESS(ROW(F2885)+N$5-1,COLUMN(F2885),4)))</f>
        <v>24500.000000000004</v>
      </c>
      <c r="K2885" s="18">
        <f t="shared" ca="1" si="844"/>
        <v>16350</v>
      </c>
      <c r="L2885" s="18">
        <f t="shared" ca="1" si="854"/>
        <v>16350</v>
      </c>
      <c r="M2885" s="18">
        <f t="shared" ca="1" si="838"/>
        <v>0</v>
      </c>
      <c r="N2885" s="34">
        <f t="shared" ca="1" si="845"/>
        <v>21327.610317233215</v>
      </c>
      <c r="P2885" s="18">
        <f t="shared" ca="1" si="839"/>
        <v>3257.8212474594134</v>
      </c>
      <c r="Q2885" s="47">
        <f ca="1">SUM(L$15:L2885)-SUM(M$15:M2885)</f>
        <v>16350</v>
      </c>
      <c r="R2885" s="47" t="str">
        <f t="shared" ca="1" si="840"/>
        <v>M2888</v>
      </c>
      <c r="S2885" s="40">
        <f t="shared" ca="1" si="846"/>
        <v>0</v>
      </c>
      <c r="T2885" s="46">
        <f t="shared" ca="1" si="847"/>
        <v>21</v>
      </c>
      <c r="X2885" s="74">
        <f t="shared" ca="1" si="848"/>
        <v>-3.2578212474594133</v>
      </c>
      <c r="Y2885" s="75">
        <f t="shared" ca="1" si="849"/>
        <v>-3.2578212474594133</v>
      </c>
      <c r="Z2885" s="74">
        <f t="shared" ca="1" si="850"/>
        <v>3.8472128017615112E-2</v>
      </c>
      <c r="AA2885" s="76">
        <f t="shared" ca="1" si="851"/>
        <v>-3257.8212474594134</v>
      </c>
      <c r="AB2885" s="76">
        <f t="shared" ca="1" si="852"/>
        <v>38.472128017615113</v>
      </c>
    </row>
    <row r="2886" spans="1:28" x14ac:dyDescent="0.25">
      <c r="A2886" s="2">
        <f t="shared" si="853"/>
        <v>22</v>
      </c>
      <c r="B2886" s="16">
        <f ca="1">VLOOKUP(A2886,PERIODS!$O$4:$P$33,2,FALSE)</f>
        <v>3.5000000000000003E-2</v>
      </c>
      <c r="C2886" s="15"/>
      <c r="D2886" s="18">
        <v>2872</v>
      </c>
      <c r="E2886" s="34">
        <f t="shared" ca="1" si="855"/>
        <v>21327.610317233215</v>
      </c>
      <c r="F2886" s="34">
        <f t="shared" ca="1" si="837"/>
        <v>3500.0000000000005</v>
      </c>
      <c r="G2886" s="69">
        <f t="shared" ca="1" si="841"/>
        <v>0</v>
      </c>
      <c r="H2886" s="34">
        <f t="shared" ca="1" si="842"/>
        <v>-751.93855991372834</v>
      </c>
      <c r="I2886" s="34">
        <f t="shared" ca="1" si="843"/>
        <v>2748.0614400862723</v>
      </c>
      <c r="J2886" s="18">
        <f ca="1">SUM(INDIRECT(ADDRESS(ROW(F2886),COLUMN(F2886),4)):INDIRECT(ADDRESS(ROW(F2886)+N$5-1,COLUMN(F2886),4)))</f>
        <v>25000.000000000004</v>
      </c>
      <c r="K2886" s="18">
        <f t="shared" ca="1" si="844"/>
        <v>16350</v>
      </c>
      <c r="L2886" s="18">
        <f t="shared" ca="1" si="854"/>
        <v>0</v>
      </c>
      <c r="M2886" s="18">
        <f t="shared" ca="1" si="838"/>
        <v>0</v>
      </c>
      <c r="N2886" s="34">
        <f t="shared" ca="1" si="845"/>
        <v>18579.548877146943</v>
      </c>
      <c r="P2886" s="18">
        <f t="shared" ca="1" si="839"/>
        <v>751.93855991372834</v>
      </c>
      <c r="Q2886" s="47">
        <f ca="1">SUM(L$15:L2886)-SUM(M$15:M2886)</f>
        <v>16350</v>
      </c>
      <c r="R2886" s="47" t="str">
        <f t="shared" ca="1" si="840"/>
        <v>M2889</v>
      </c>
      <c r="S2886" s="40">
        <f t="shared" ca="1" si="846"/>
        <v>0</v>
      </c>
      <c r="T2886" s="46">
        <f t="shared" ca="1" si="847"/>
        <v>35</v>
      </c>
      <c r="X2886" s="74">
        <f t="shared" ca="1" si="848"/>
        <v>-0.75193855991372838</v>
      </c>
      <c r="Y2886" s="75">
        <f t="shared" ca="1" si="849"/>
        <v>-0.75193855991372838</v>
      </c>
      <c r="Z2886" s="74">
        <f t="shared" ca="1" si="850"/>
        <v>0.47145172888420683</v>
      </c>
      <c r="AA2886" s="76">
        <f t="shared" ca="1" si="851"/>
        <v>-751.93855991372834</v>
      </c>
      <c r="AB2886" s="76">
        <f t="shared" ca="1" si="852"/>
        <v>471.45172888420683</v>
      </c>
    </row>
    <row r="2887" spans="1:28" x14ac:dyDescent="0.25">
      <c r="A2887" s="2">
        <f t="shared" si="853"/>
        <v>23</v>
      </c>
      <c r="B2887" s="16">
        <f ca="1">VLOOKUP(A2887,PERIODS!$O$4:$P$33,2,FALSE)</f>
        <v>3.5000000000000003E-2</v>
      </c>
      <c r="C2887" s="15"/>
      <c r="D2887" s="18">
        <v>2873</v>
      </c>
      <c r="E2887" s="34">
        <f t="shared" ca="1" si="855"/>
        <v>18579.548877146943</v>
      </c>
      <c r="F2887" s="34">
        <f t="shared" ca="1" si="837"/>
        <v>3500.0000000000005</v>
      </c>
      <c r="G2887" s="69">
        <f t="shared" ca="1" si="841"/>
        <v>0</v>
      </c>
      <c r="H2887" s="34">
        <f t="shared" ca="1" si="842"/>
        <v>-628.61887462506445</v>
      </c>
      <c r="I2887" s="34">
        <f t="shared" ca="1" si="843"/>
        <v>2871.3811253749359</v>
      </c>
      <c r="J2887" s="18">
        <f ca="1">SUM(INDIRECT(ADDRESS(ROW(F2887),COLUMN(F2887),4)):INDIRECT(ADDRESS(ROW(F2887)+N$5-1,COLUMN(F2887),4)))</f>
        <v>25500.000000000004</v>
      </c>
      <c r="K2887" s="18">
        <f t="shared" ca="1" si="844"/>
        <v>16350</v>
      </c>
      <c r="L2887" s="18">
        <f t="shared" ca="1" si="854"/>
        <v>0</v>
      </c>
      <c r="M2887" s="18">
        <f t="shared" ca="1" si="838"/>
        <v>0</v>
      </c>
      <c r="N2887" s="34">
        <f t="shared" ca="1" si="845"/>
        <v>15708.167751772007</v>
      </c>
      <c r="P2887" s="18">
        <f t="shared" ca="1" si="839"/>
        <v>628.61887462506445</v>
      </c>
      <c r="Q2887" s="47">
        <f ca="1">SUM(L$15:L2887)-SUM(M$15:M2887)</f>
        <v>16350</v>
      </c>
      <c r="R2887" s="47" t="str">
        <f t="shared" ca="1" si="840"/>
        <v>M2890</v>
      </c>
      <c r="S2887" s="40">
        <f t="shared" ca="1" si="846"/>
        <v>0</v>
      </c>
      <c r="T2887" s="46">
        <f t="shared" ca="1" si="847"/>
        <v>17</v>
      </c>
      <c r="X2887" s="74">
        <f t="shared" ca="1" si="848"/>
        <v>-0.62861887462506449</v>
      </c>
      <c r="Y2887" s="75">
        <f t="shared" ca="1" si="849"/>
        <v>-0.62861887462506449</v>
      </c>
      <c r="Z2887" s="74">
        <f t="shared" ca="1" si="850"/>
        <v>0.53332788525305852</v>
      </c>
      <c r="AA2887" s="76">
        <f t="shared" ca="1" si="851"/>
        <v>-628.61887462506445</v>
      </c>
      <c r="AB2887" s="76">
        <f t="shared" ca="1" si="852"/>
        <v>533.32788525305853</v>
      </c>
    </row>
    <row r="2888" spans="1:28" x14ac:dyDescent="0.25">
      <c r="A2888" s="2">
        <f t="shared" si="853"/>
        <v>24</v>
      </c>
      <c r="B2888" s="16">
        <f ca="1">VLOOKUP(A2888,PERIODS!$O$4:$P$33,2,FALSE)</f>
        <v>3.5000000000000003E-2</v>
      </c>
      <c r="C2888" s="15"/>
      <c r="D2888" s="18">
        <v>2874</v>
      </c>
      <c r="E2888" s="34">
        <f t="shared" ca="1" si="855"/>
        <v>15708.167751772007</v>
      </c>
      <c r="F2888" s="34">
        <f t="shared" ca="1" si="837"/>
        <v>3500.0000000000005</v>
      </c>
      <c r="G2888" s="69">
        <f t="shared" ca="1" si="841"/>
        <v>0</v>
      </c>
      <c r="H2888" s="34">
        <f t="shared" ca="1" si="842"/>
        <v>-1218.8869550384593</v>
      </c>
      <c r="I2888" s="34">
        <f t="shared" ca="1" si="843"/>
        <v>2281.1130449615412</v>
      </c>
      <c r="J2888" s="18">
        <f ca="1">SUM(INDIRECT(ADDRESS(ROW(F2888),COLUMN(F2888),4)):INDIRECT(ADDRESS(ROW(F2888)+N$5-1,COLUMN(F2888),4)))</f>
        <v>26000</v>
      </c>
      <c r="K2888" s="18">
        <f t="shared" ca="1" si="844"/>
        <v>0</v>
      </c>
      <c r="L2888" s="18">
        <f t="shared" ca="1" si="854"/>
        <v>0</v>
      </c>
      <c r="M2888" s="18">
        <f t="shared" ca="1" si="838"/>
        <v>16350</v>
      </c>
      <c r="N2888" s="34">
        <f t="shared" ca="1" si="845"/>
        <v>29777.054706810464</v>
      </c>
      <c r="P2888" s="18">
        <f t="shared" ca="1" si="839"/>
        <v>1218.8869550384593</v>
      </c>
      <c r="Q2888" s="47">
        <f ca="1">SUM(L$15:L2888)-SUM(M$15:M2888)</f>
        <v>0</v>
      </c>
      <c r="R2888" s="47" t="str">
        <f t="shared" ca="1" si="840"/>
        <v>M2891</v>
      </c>
      <c r="S2888" s="40">
        <f t="shared" ca="1" si="846"/>
        <v>0</v>
      </c>
      <c r="T2888" s="46">
        <f t="shared" ca="1" si="847"/>
        <v>5</v>
      </c>
      <c r="X2888" s="74">
        <f t="shared" ca="1" si="848"/>
        <v>-1.2188869550384593</v>
      </c>
      <c r="Y2888" s="75">
        <f t="shared" ca="1" si="849"/>
        <v>-1.2188869550384593</v>
      </c>
      <c r="Z2888" s="74">
        <f t="shared" ca="1" si="850"/>
        <v>0.2955589543174359</v>
      </c>
      <c r="AA2888" s="76">
        <f t="shared" ca="1" si="851"/>
        <v>-1218.8869550384593</v>
      </c>
      <c r="AB2888" s="76">
        <f t="shared" ca="1" si="852"/>
        <v>295.55895431743591</v>
      </c>
    </row>
    <row r="2889" spans="1:28" x14ac:dyDescent="0.25">
      <c r="A2889" s="2">
        <f t="shared" si="853"/>
        <v>25</v>
      </c>
      <c r="B2889" s="16">
        <f ca="1">VLOOKUP(A2889,PERIODS!$O$4:$P$33,2,FALSE)</f>
        <v>3.5000000000000003E-2</v>
      </c>
      <c r="C2889" s="15"/>
      <c r="D2889" s="18">
        <v>2875</v>
      </c>
      <c r="E2889" s="34">
        <f t="shared" ca="1" si="855"/>
        <v>29777.054706810464</v>
      </c>
      <c r="F2889" s="34">
        <f t="shared" ca="1" si="837"/>
        <v>3500.0000000000005</v>
      </c>
      <c r="G2889" s="69">
        <f t="shared" ca="1" si="841"/>
        <v>0</v>
      </c>
      <c r="H2889" s="34">
        <f t="shared" ca="1" si="842"/>
        <v>-148.38252999199366</v>
      </c>
      <c r="I2889" s="34">
        <f t="shared" ca="1" si="843"/>
        <v>3351.6174700080069</v>
      </c>
      <c r="J2889" s="18">
        <f ca="1">SUM(INDIRECT(ADDRESS(ROW(F2889),COLUMN(F2889),4)):INDIRECT(ADDRESS(ROW(F2889)+N$5-1,COLUMN(F2889),4)))</f>
        <v>24900</v>
      </c>
      <c r="K2889" s="18">
        <f t="shared" ca="1" si="844"/>
        <v>0</v>
      </c>
      <c r="L2889" s="18">
        <f t="shared" ca="1" si="854"/>
        <v>0</v>
      </c>
      <c r="M2889" s="18">
        <f t="shared" ca="1" si="838"/>
        <v>0</v>
      </c>
      <c r="N2889" s="34">
        <f t="shared" ca="1" si="845"/>
        <v>26425.437236802456</v>
      </c>
      <c r="P2889" s="18">
        <f t="shared" ca="1" si="839"/>
        <v>148.38252999199366</v>
      </c>
      <c r="Q2889" s="47">
        <f ca="1">SUM(L$15:L2889)-SUM(M$15:M2889)</f>
        <v>0</v>
      </c>
      <c r="R2889" s="47" t="str">
        <f t="shared" ca="1" si="840"/>
        <v>M2892</v>
      </c>
      <c r="S2889" s="40">
        <f t="shared" ca="1" si="846"/>
        <v>0</v>
      </c>
      <c r="T2889" s="46">
        <f t="shared" ca="1" si="847"/>
        <v>99</v>
      </c>
      <c r="X2889" s="74">
        <f t="shared" ca="1" si="848"/>
        <v>-0.14838252999199367</v>
      </c>
      <c r="Y2889" s="75">
        <f t="shared" ca="1" si="849"/>
        <v>-0.14838252999199367</v>
      </c>
      <c r="Z2889" s="74">
        <f t="shared" ca="1" si="850"/>
        <v>0.86210127226593181</v>
      </c>
      <c r="AA2889" s="76">
        <f t="shared" ca="1" si="851"/>
        <v>-148.38252999199366</v>
      </c>
      <c r="AB2889" s="76">
        <f t="shared" ca="1" si="852"/>
        <v>862.10127226593181</v>
      </c>
    </row>
    <row r="2890" spans="1:28" x14ac:dyDescent="0.25">
      <c r="A2890" s="2">
        <f t="shared" si="853"/>
        <v>26</v>
      </c>
      <c r="B2890" s="16">
        <f ca="1">VLOOKUP(A2890,PERIODS!$O$4:$P$33,2,FALSE)</f>
        <v>3.5000000000000003E-2</v>
      </c>
      <c r="C2890" s="15"/>
      <c r="D2890" s="18">
        <v>2876</v>
      </c>
      <c r="E2890" s="34">
        <f t="shared" ca="1" si="855"/>
        <v>26425.437236802456</v>
      </c>
      <c r="F2890" s="34">
        <f t="shared" ca="1" si="837"/>
        <v>3500.0000000000005</v>
      </c>
      <c r="G2890" s="69">
        <f t="shared" ca="1" si="841"/>
        <v>0</v>
      </c>
      <c r="H2890" s="34">
        <f t="shared" ca="1" si="842"/>
        <v>-384.53104000112188</v>
      </c>
      <c r="I2890" s="34">
        <f t="shared" ca="1" si="843"/>
        <v>3115.4689599988787</v>
      </c>
      <c r="J2890" s="18">
        <f ca="1">SUM(INDIRECT(ADDRESS(ROW(F2890),COLUMN(F2890),4)):INDIRECT(ADDRESS(ROW(F2890)+N$5-1,COLUMN(F2890),4)))</f>
        <v>23900</v>
      </c>
      <c r="K2890" s="18">
        <f t="shared" ca="1" si="844"/>
        <v>0</v>
      </c>
      <c r="L2890" s="18">
        <f t="shared" ca="1" si="854"/>
        <v>0</v>
      </c>
      <c r="M2890" s="18">
        <f t="shared" ca="1" si="838"/>
        <v>0</v>
      </c>
      <c r="N2890" s="34">
        <f t="shared" ca="1" si="845"/>
        <v>23309.968276803578</v>
      </c>
      <c r="P2890" s="18">
        <f t="shared" ca="1" si="839"/>
        <v>384.53104000112188</v>
      </c>
      <c r="Q2890" s="47">
        <f ca="1">SUM(L$15:L2890)-SUM(M$15:M2890)</f>
        <v>0</v>
      </c>
      <c r="R2890" s="47" t="str">
        <f t="shared" ca="1" si="840"/>
        <v>M2893</v>
      </c>
      <c r="S2890" s="40">
        <f t="shared" ca="1" si="846"/>
        <v>0</v>
      </c>
      <c r="T2890" s="46">
        <f t="shared" ca="1" si="847"/>
        <v>13</v>
      </c>
      <c r="X2890" s="74">
        <f t="shared" ca="1" si="848"/>
        <v>-0.38453104000112187</v>
      </c>
      <c r="Y2890" s="75">
        <f t="shared" ca="1" si="849"/>
        <v>-0.38453104000112187</v>
      </c>
      <c r="Z2890" s="74">
        <f t="shared" ca="1" si="850"/>
        <v>0.68076981516941271</v>
      </c>
      <c r="AA2890" s="76">
        <f t="shared" ca="1" si="851"/>
        <v>-384.53104000112188</v>
      </c>
      <c r="AB2890" s="76">
        <f t="shared" ca="1" si="852"/>
        <v>680.76981516941271</v>
      </c>
    </row>
    <row r="2891" spans="1:28" x14ac:dyDescent="0.25">
      <c r="A2891" s="2">
        <f t="shared" si="853"/>
        <v>27</v>
      </c>
      <c r="B2891" s="16">
        <f ca="1">VLOOKUP(A2891,PERIODS!$O$4:$P$33,2,FALSE)</f>
        <v>3.5000000000000003E-2</v>
      </c>
      <c r="C2891" s="15"/>
      <c r="D2891" s="18">
        <v>2877</v>
      </c>
      <c r="E2891" s="34">
        <f t="shared" ca="1" si="855"/>
        <v>23309.968276803578</v>
      </c>
      <c r="F2891" s="34">
        <f t="shared" ca="1" si="837"/>
        <v>3500.0000000000005</v>
      </c>
      <c r="G2891" s="69">
        <f t="shared" ca="1" si="841"/>
        <v>0</v>
      </c>
      <c r="H2891" s="34">
        <f t="shared" ca="1" si="842"/>
        <v>292.93323339730733</v>
      </c>
      <c r="I2891" s="34">
        <f t="shared" ca="1" si="843"/>
        <v>3792.933233397308</v>
      </c>
      <c r="J2891" s="18">
        <f ca="1">SUM(INDIRECT(ADDRESS(ROW(F2891),COLUMN(F2891),4)):INDIRECT(ADDRESS(ROW(F2891)+N$5-1,COLUMN(F2891),4)))</f>
        <v>22900</v>
      </c>
      <c r="K2891" s="18">
        <f t="shared" ca="1" si="844"/>
        <v>0</v>
      </c>
      <c r="L2891" s="18">
        <f t="shared" ca="1" si="854"/>
        <v>0</v>
      </c>
      <c r="M2891" s="18">
        <f t="shared" ca="1" si="838"/>
        <v>0</v>
      </c>
      <c r="N2891" s="34">
        <f t="shared" ca="1" si="845"/>
        <v>19517.035043406271</v>
      </c>
      <c r="P2891" s="18">
        <f t="shared" ca="1" si="839"/>
        <v>292.93323339730733</v>
      </c>
      <c r="Q2891" s="47">
        <f ca="1">SUM(L$15:L2891)-SUM(M$15:M2891)</f>
        <v>0</v>
      </c>
      <c r="R2891" s="47" t="str">
        <f t="shared" ca="1" si="840"/>
        <v>M2894</v>
      </c>
      <c r="S2891" s="40">
        <f t="shared" ca="1" si="846"/>
        <v>0</v>
      </c>
      <c r="T2891" s="46">
        <f t="shared" ca="1" si="847"/>
        <v>10</v>
      </c>
      <c r="X2891" s="74">
        <f t="shared" ca="1" si="848"/>
        <v>0.29293323339730731</v>
      </c>
      <c r="Y2891" s="75">
        <f t="shared" ca="1" si="849"/>
        <v>0.29293323339730731</v>
      </c>
      <c r="Z2891" s="74">
        <f t="shared" ca="1" si="850"/>
        <v>1.3403532966080929</v>
      </c>
      <c r="AA2891" s="76">
        <f t="shared" ca="1" si="851"/>
        <v>292.93323339730733</v>
      </c>
      <c r="AB2891" s="76">
        <f t="shared" ca="1" si="852"/>
        <v>1340.3532966080929</v>
      </c>
    </row>
    <row r="2892" spans="1:28" x14ac:dyDescent="0.25">
      <c r="A2892" s="2">
        <f t="shared" si="853"/>
        <v>28</v>
      </c>
      <c r="B2892" s="16">
        <f ca="1">VLOOKUP(A2892,PERIODS!$O$4:$P$33,2,FALSE)</f>
        <v>0.04</v>
      </c>
      <c r="C2892" s="15"/>
      <c r="D2892" s="18">
        <v>2878</v>
      </c>
      <c r="E2892" s="34">
        <f t="shared" ca="1" si="855"/>
        <v>19517.035043406271</v>
      </c>
      <c r="F2892" s="34">
        <f t="shared" ca="1" si="837"/>
        <v>4000</v>
      </c>
      <c r="G2892" s="69">
        <f t="shared" ca="1" si="841"/>
        <v>0</v>
      </c>
      <c r="H2892" s="34">
        <f t="shared" ca="1" si="842"/>
        <v>-152.53871378655236</v>
      </c>
      <c r="I2892" s="34">
        <f t="shared" ca="1" si="843"/>
        <v>3847.4612862134477</v>
      </c>
      <c r="J2892" s="18">
        <f ca="1">SUM(INDIRECT(ADDRESS(ROW(F2892),COLUMN(F2892),4)):INDIRECT(ADDRESS(ROW(F2892)+N$5-1,COLUMN(F2892),4)))</f>
        <v>21900</v>
      </c>
      <c r="K2892" s="18">
        <f t="shared" ca="1" si="844"/>
        <v>16350</v>
      </c>
      <c r="L2892" s="18">
        <f t="shared" ca="1" si="854"/>
        <v>16350</v>
      </c>
      <c r="M2892" s="18">
        <f t="shared" ca="1" si="838"/>
        <v>0</v>
      </c>
      <c r="N2892" s="34">
        <f t="shared" ca="1" si="845"/>
        <v>15669.573757192824</v>
      </c>
      <c r="P2892" s="18">
        <f t="shared" ca="1" si="839"/>
        <v>152.53871378655236</v>
      </c>
      <c r="Q2892" s="47">
        <f ca="1">SUM(L$15:L2892)-SUM(M$15:M2892)</f>
        <v>16350</v>
      </c>
      <c r="R2892" s="47" t="str">
        <f t="shared" ca="1" si="840"/>
        <v>M2895</v>
      </c>
      <c r="S2892" s="40">
        <f t="shared" ca="1" si="846"/>
        <v>0</v>
      </c>
      <c r="T2892" s="46">
        <f t="shared" ca="1" si="847"/>
        <v>65</v>
      </c>
      <c r="X2892" s="74">
        <f t="shared" ca="1" si="848"/>
        <v>-0.15253871378655237</v>
      </c>
      <c r="Y2892" s="75">
        <f t="shared" ca="1" si="849"/>
        <v>-0.15253871378655237</v>
      </c>
      <c r="Z2892" s="74">
        <f t="shared" ca="1" si="850"/>
        <v>0.85852565653400881</v>
      </c>
      <c r="AA2892" s="76">
        <f t="shared" ca="1" si="851"/>
        <v>-152.53871378655236</v>
      </c>
      <c r="AB2892" s="76">
        <f t="shared" ca="1" si="852"/>
        <v>858.52565653400882</v>
      </c>
    </row>
    <row r="2893" spans="1:28" x14ac:dyDescent="0.25">
      <c r="A2893" s="2">
        <f t="shared" si="853"/>
        <v>29</v>
      </c>
      <c r="B2893" s="16">
        <f ca="1">VLOOKUP(A2893,PERIODS!$O$4:$P$33,2,FALSE)</f>
        <v>0.04</v>
      </c>
      <c r="C2893" s="15"/>
      <c r="D2893" s="18">
        <v>2879</v>
      </c>
      <c r="E2893" s="34">
        <f t="shared" ca="1" si="855"/>
        <v>15669.573757192824</v>
      </c>
      <c r="F2893" s="34">
        <f t="shared" ca="1" si="837"/>
        <v>4000</v>
      </c>
      <c r="G2893" s="69">
        <f t="shared" ca="1" si="841"/>
        <v>0</v>
      </c>
      <c r="H2893" s="34">
        <f t="shared" ca="1" si="842"/>
        <v>696.9876745195146</v>
      </c>
      <c r="I2893" s="34">
        <f t="shared" ca="1" si="843"/>
        <v>4696.9876745195143</v>
      </c>
      <c r="J2893" s="18">
        <f ca="1">SUM(INDIRECT(ADDRESS(ROW(F2893),COLUMN(F2893),4)):INDIRECT(ADDRESS(ROW(F2893)+N$5-1,COLUMN(F2893),4)))</f>
        <v>21200</v>
      </c>
      <c r="K2893" s="18">
        <f t="shared" ca="1" si="844"/>
        <v>16350</v>
      </c>
      <c r="L2893" s="18">
        <f t="shared" ca="1" si="854"/>
        <v>0</v>
      </c>
      <c r="M2893" s="18">
        <f t="shared" ca="1" si="838"/>
        <v>0</v>
      </c>
      <c r="N2893" s="34">
        <f t="shared" ca="1" si="845"/>
        <v>10972.58608267331</v>
      </c>
      <c r="P2893" s="18">
        <f t="shared" ca="1" si="839"/>
        <v>696.9876745195146</v>
      </c>
      <c r="Q2893" s="47">
        <f ca="1">SUM(L$15:L2893)-SUM(M$15:M2893)</f>
        <v>16350</v>
      </c>
      <c r="R2893" s="47" t="str">
        <f t="shared" ca="1" si="840"/>
        <v>M2896</v>
      </c>
      <c r="S2893" s="40">
        <f t="shared" ca="1" si="846"/>
        <v>0</v>
      </c>
      <c r="T2893" s="46">
        <f t="shared" ca="1" si="847"/>
        <v>24</v>
      </c>
      <c r="X2893" s="74">
        <f t="shared" ca="1" si="848"/>
        <v>0.6969876745195146</v>
      </c>
      <c r="Y2893" s="75">
        <f t="shared" ca="1" si="849"/>
        <v>0.6969876745195146</v>
      </c>
      <c r="Z2893" s="74">
        <f t="shared" ca="1" si="850"/>
        <v>2.0076957562127875</v>
      </c>
      <c r="AA2893" s="76">
        <f t="shared" ca="1" si="851"/>
        <v>696.9876745195146</v>
      </c>
      <c r="AB2893" s="76">
        <f t="shared" ca="1" si="852"/>
        <v>2007.6957562127875</v>
      </c>
    </row>
    <row r="2894" spans="1:28" x14ac:dyDescent="0.25">
      <c r="A2894" s="2">
        <f t="shared" si="853"/>
        <v>30</v>
      </c>
      <c r="B2894" s="16">
        <f ca="1">VLOOKUP(A2894,PERIODS!$O$4:$P$33,2,FALSE)</f>
        <v>0.04</v>
      </c>
      <c r="C2894" s="15"/>
      <c r="D2894" s="18">
        <v>2880</v>
      </c>
      <c r="E2894" s="34">
        <f t="shared" ca="1" si="855"/>
        <v>10972.58608267331</v>
      </c>
      <c r="F2894" s="34">
        <f t="shared" ca="1" si="837"/>
        <v>4000</v>
      </c>
      <c r="G2894" s="69">
        <f t="shared" ca="1" si="841"/>
        <v>0</v>
      </c>
      <c r="H2894" s="34">
        <f t="shared" ca="1" si="842"/>
        <v>755.95871836276615</v>
      </c>
      <c r="I2894" s="34">
        <f t="shared" ca="1" si="843"/>
        <v>4755.9587183627664</v>
      </c>
      <c r="J2894" s="18">
        <f ca="1">SUM(INDIRECT(ADDRESS(ROW(F2894),COLUMN(F2894),4)):INDIRECT(ADDRESS(ROW(F2894)+N$5-1,COLUMN(F2894),4)))</f>
        <v>20500</v>
      </c>
      <c r="K2894" s="18">
        <f t="shared" ca="1" si="844"/>
        <v>16350</v>
      </c>
      <c r="L2894" s="18">
        <f t="shared" ca="1" si="854"/>
        <v>0</v>
      </c>
      <c r="M2894" s="18">
        <f t="shared" ca="1" si="838"/>
        <v>0</v>
      </c>
      <c r="N2894" s="34">
        <f t="shared" ca="1" si="845"/>
        <v>6216.6273643105433</v>
      </c>
      <c r="P2894" s="18">
        <f t="shared" ca="1" si="839"/>
        <v>755.95871836276615</v>
      </c>
      <c r="Q2894" s="47">
        <f ca="1">SUM(L$15:L2894)-SUM(M$15:M2894)</f>
        <v>16350</v>
      </c>
      <c r="R2894" s="47" t="str">
        <f t="shared" ca="1" si="840"/>
        <v>M2897</v>
      </c>
      <c r="S2894" s="40">
        <f t="shared" ca="1" si="846"/>
        <v>0</v>
      </c>
      <c r="T2894" s="46">
        <f t="shared" ca="1" si="847"/>
        <v>43</v>
      </c>
      <c r="X2894" s="74">
        <f t="shared" ca="1" si="848"/>
        <v>0.75595871836276618</v>
      </c>
      <c r="Y2894" s="75">
        <f t="shared" ca="1" si="849"/>
        <v>0.75595871836276618</v>
      </c>
      <c r="Z2894" s="74">
        <f t="shared" ca="1" si="850"/>
        <v>2.1296522816915053</v>
      </c>
      <c r="AA2894" s="76">
        <f t="shared" ca="1" si="851"/>
        <v>755.95871836276615</v>
      </c>
      <c r="AB2894" s="76">
        <f t="shared" ca="1" si="852"/>
        <v>2129.6522816915053</v>
      </c>
    </row>
    <row r="2895" spans="1:28" x14ac:dyDescent="0.25">
      <c r="A2895" s="2">
        <f t="shared" si="853"/>
        <v>1</v>
      </c>
      <c r="B2895" s="16">
        <f ca="1">VLOOKUP(A2895,PERIODS!$O$4:$P$33,2,FALSE)</f>
        <v>2.4E-2</v>
      </c>
      <c r="C2895" s="15"/>
      <c r="D2895" s="18">
        <v>2881</v>
      </c>
      <c r="E2895" s="34">
        <f t="shared" ca="1" si="855"/>
        <v>6216.6273643105433</v>
      </c>
      <c r="F2895" s="34">
        <f t="shared" ref="F2895:F2958" ca="1" si="856">F$2*B2895</f>
        <v>2400</v>
      </c>
      <c r="G2895" s="69">
        <f t="shared" ca="1" si="841"/>
        <v>0</v>
      </c>
      <c r="H2895" s="34">
        <f t="shared" ca="1" si="842"/>
        <v>501.35511125275679</v>
      </c>
      <c r="I2895" s="34">
        <f t="shared" ca="1" si="843"/>
        <v>2901.3551112527566</v>
      </c>
      <c r="J2895" s="18">
        <f ca="1">SUM(INDIRECT(ADDRESS(ROW(F2895),COLUMN(F2895),4)):INDIRECT(ADDRESS(ROW(F2895)+N$5-1,COLUMN(F2895),4)))</f>
        <v>19800</v>
      </c>
      <c r="K2895" s="18">
        <f t="shared" ca="1" si="844"/>
        <v>0</v>
      </c>
      <c r="L2895" s="18">
        <f t="shared" ca="1" si="854"/>
        <v>0</v>
      </c>
      <c r="M2895" s="18">
        <f t="shared" ref="M2895:M2958" ca="1" si="857">SUMIF($R$15:$R$8014,ADDRESS(ROW(M2895),COLUMN(M2895),4),$L$15:$L$8014)</f>
        <v>16350</v>
      </c>
      <c r="N2895" s="34">
        <f t="shared" ca="1" si="845"/>
        <v>19665.272253057788</v>
      </c>
      <c r="P2895" s="18">
        <f t="shared" ref="P2895:P2958" ca="1" si="858">ABS(H2895)</f>
        <v>501.35511125275679</v>
      </c>
      <c r="Q2895" s="47">
        <f ca="1">SUM(L$15:L2895)-SUM(M$15:M2895)</f>
        <v>0</v>
      </c>
      <c r="R2895" s="47" t="str">
        <f t="shared" ref="R2895:R2958" ca="1" si="859">ADDRESS(ROW(M2895)+$N$3+RANDBETWEEN(-$N$4,$N$4),COLUMN(M2895),4)</f>
        <v>M2898</v>
      </c>
      <c r="S2895" s="40">
        <f t="shared" ca="1" si="846"/>
        <v>0</v>
      </c>
      <c r="T2895" s="46">
        <f t="shared" ca="1" si="847"/>
        <v>76</v>
      </c>
      <c r="X2895" s="74">
        <f t="shared" ca="1" si="848"/>
        <v>0.50135511125275678</v>
      </c>
      <c r="Y2895" s="75">
        <f t="shared" ca="1" si="849"/>
        <v>0.50135511125275678</v>
      </c>
      <c r="Z2895" s="74">
        <f t="shared" ca="1" si="850"/>
        <v>1.6509569859260185</v>
      </c>
      <c r="AA2895" s="76">
        <f t="shared" ca="1" si="851"/>
        <v>501.35511125275679</v>
      </c>
      <c r="AB2895" s="76">
        <f t="shared" ca="1" si="852"/>
        <v>1650.9569859260184</v>
      </c>
    </row>
    <row r="2896" spans="1:28" x14ac:dyDescent="0.25">
      <c r="A2896" s="2">
        <f t="shared" si="853"/>
        <v>2</v>
      </c>
      <c r="B2896" s="16">
        <f ca="1">VLOOKUP(A2896,PERIODS!$O$4:$P$33,2,FALSE)</f>
        <v>2.5000000000000001E-2</v>
      </c>
      <c r="C2896" s="15"/>
      <c r="D2896" s="18">
        <v>2882</v>
      </c>
      <c r="E2896" s="34">
        <f t="shared" ca="1" si="855"/>
        <v>19665.272253057788</v>
      </c>
      <c r="F2896" s="34">
        <f t="shared" ca="1" si="856"/>
        <v>2500</v>
      </c>
      <c r="G2896" s="69">
        <f t="shared" ref="G2896:G2959" ca="1" si="860">((2*RAND()*$F$5)-$F$5)*E2896</f>
        <v>0</v>
      </c>
      <c r="H2896" s="34">
        <f t="shared" ref="H2896:H2959" ca="1" si="861">IF($S$3="NORM",AA2896,IF($S$3="LOGNORM",AB2896,0))</f>
        <v>1306.7623573169642</v>
      </c>
      <c r="I2896" s="34">
        <f t="shared" ref="I2896:I2959" ca="1" si="862">IF(F2896+H2896&lt;0,0,F2896+H2896)</f>
        <v>3806.762357316964</v>
      </c>
      <c r="J2896" s="18">
        <f ca="1">SUM(INDIRECT(ADDRESS(ROW(F2896),COLUMN(F2896),4)):INDIRECT(ADDRESS(ROW(F2896)+N$5-1,COLUMN(F2896),4)))</f>
        <v>20700</v>
      </c>
      <c r="K2896" s="18">
        <f t="shared" ref="K2896:K2959" ca="1" si="863">Q2896</f>
        <v>16350</v>
      </c>
      <c r="L2896" s="18">
        <f t="shared" ca="1" si="854"/>
        <v>16350</v>
      </c>
      <c r="M2896" s="18">
        <f t="shared" ca="1" si="857"/>
        <v>0</v>
      </c>
      <c r="N2896" s="34">
        <f t="shared" ref="N2896:N2959" ca="1" si="864">E2896+G2896-I2896+M2896-S2896</f>
        <v>15858.509895740825</v>
      </c>
      <c r="P2896" s="18">
        <f t="shared" ca="1" si="858"/>
        <v>1306.7623573169642</v>
      </c>
      <c r="Q2896" s="47">
        <f ca="1">SUM(L$15:L2896)-SUM(M$15:M2896)</f>
        <v>16350</v>
      </c>
      <c r="R2896" s="47" t="str">
        <f t="shared" ca="1" si="859"/>
        <v>M2899</v>
      </c>
      <c r="S2896" s="40">
        <f t="shared" ref="S2896:S2959" ca="1" si="865">IF(T2896&gt;N$6*100,M2896,0)</f>
        <v>0</v>
      </c>
      <c r="T2896" s="46">
        <f t="shared" ref="T2896:T2959" ca="1" si="866">RANDBETWEEN(0,100)</f>
        <v>63</v>
      </c>
      <c r="X2896" s="74">
        <f t="shared" ref="X2896:X2959" ca="1" si="867">NORMINV(RAND(),0,1)</f>
        <v>1.3067623573169642</v>
      </c>
      <c r="Y2896" s="75">
        <f t="shared" ref="Y2896:Y2959" ca="1" si="868">IF(AND(X2896&gt;$F$6,$F$6&gt;0),$F$6,X2896)</f>
        <v>1.3067623573169642</v>
      </c>
      <c r="Z2896" s="74">
        <f t="shared" ref="Z2896:Z2959" ca="1" si="869">EXP(Y2896)</f>
        <v>3.6941938497305897</v>
      </c>
      <c r="AA2896" s="76">
        <f t="shared" ref="AA2896:AA2959" ca="1" si="870">$F$3*Y2896</f>
        <v>1306.7623573169642</v>
      </c>
      <c r="AB2896" s="76">
        <f t="shared" ref="AB2896:AB2959" ca="1" si="871">$F$3*Z2896</f>
        <v>3694.1938497305896</v>
      </c>
    </row>
    <row r="2897" spans="1:28" x14ac:dyDescent="0.25">
      <c r="A2897" s="2">
        <f t="shared" ref="A2897:A2960" si="872">IF(AND(A2896=12,OR(A$14="MS",A$14="M0")),1,IF(AND(A2896=4,OR(A$14="WS",A$14="W0")),1,IF(AND(A2896=30,OR(A$14="DS",A$14="D0")),1,A2896+1)))</f>
        <v>3</v>
      </c>
      <c r="B2897" s="16">
        <f ca="1">VLOOKUP(A2897,PERIODS!$O$4:$P$33,2,FALSE)</f>
        <v>2.5000000000000001E-2</v>
      </c>
      <c r="C2897" s="15"/>
      <c r="D2897" s="18">
        <v>2883</v>
      </c>
      <c r="E2897" s="34">
        <f t="shared" ca="1" si="855"/>
        <v>15858.509895740825</v>
      </c>
      <c r="F2897" s="34">
        <f t="shared" ca="1" si="856"/>
        <v>2500</v>
      </c>
      <c r="G2897" s="69">
        <f t="shared" ca="1" si="860"/>
        <v>0</v>
      </c>
      <c r="H2897" s="34">
        <f t="shared" ca="1" si="861"/>
        <v>-578.18952043343529</v>
      </c>
      <c r="I2897" s="34">
        <f t="shared" ca="1" si="862"/>
        <v>1921.8104795665647</v>
      </c>
      <c r="J2897" s="18">
        <f ca="1">SUM(INDIRECT(ADDRESS(ROW(F2897),COLUMN(F2897),4)):INDIRECT(ADDRESS(ROW(F2897)+N$5-1,COLUMN(F2897),4)))</f>
        <v>21500</v>
      </c>
      <c r="K2897" s="18">
        <f t="shared" ca="1" si="863"/>
        <v>16350</v>
      </c>
      <c r="L2897" s="18">
        <f t="shared" ref="L2897:L2960" ca="1" si="873">IF((E2897+K2896)&lt;J2897,N$2,0)</f>
        <v>0</v>
      </c>
      <c r="M2897" s="18">
        <f t="shared" ca="1" si="857"/>
        <v>0</v>
      </c>
      <c r="N2897" s="34">
        <f t="shared" ca="1" si="864"/>
        <v>13936.69941617426</v>
      </c>
      <c r="P2897" s="18">
        <f t="shared" ca="1" si="858"/>
        <v>578.18952043343529</v>
      </c>
      <c r="Q2897" s="47">
        <f ca="1">SUM(L$15:L2897)-SUM(M$15:M2897)</f>
        <v>16350</v>
      </c>
      <c r="R2897" s="47" t="str">
        <f t="shared" ca="1" si="859"/>
        <v>M2900</v>
      </c>
      <c r="S2897" s="40">
        <f t="shared" ca="1" si="865"/>
        <v>0</v>
      </c>
      <c r="T2897" s="46">
        <f t="shared" ca="1" si="866"/>
        <v>47</v>
      </c>
      <c r="X2897" s="74">
        <f t="shared" ca="1" si="867"/>
        <v>-0.5781895204334353</v>
      </c>
      <c r="Y2897" s="75">
        <f t="shared" ca="1" si="868"/>
        <v>-0.5781895204334353</v>
      </c>
      <c r="Z2897" s="74">
        <f t="shared" ca="1" si="869"/>
        <v>0.56091296929903856</v>
      </c>
      <c r="AA2897" s="76">
        <f t="shared" ca="1" si="870"/>
        <v>-578.18952043343529</v>
      </c>
      <c r="AB2897" s="76">
        <f t="shared" ca="1" si="871"/>
        <v>560.91296929903854</v>
      </c>
    </row>
    <row r="2898" spans="1:28" x14ac:dyDescent="0.25">
      <c r="A2898" s="2">
        <f t="shared" si="872"/>
        <v>4</v>
      </c>
      <c r="B2898" s="16">
        <f ca="1">VLOOKUP(A2898,PERIODS!$O$4:$P$33,2,FALSE)</f>
        <v>2.5000000000000001E-2</v>
      </c>
      <c r="C2898" s="15"/>
      <c r="D2898" s="18">
        <v>2884</v>
      </c>
      <c r="E2898" s="34">
        <f t="shared" ca="1" si="855"/>
        <v>13936.69941617426</v>
      </c>
      <c r="F2898" s="34">
        <f t="shared" ca="1" si="856"/>
        <v>2500</v>
      </c>
      <c r="G2898" s="69">
        <f t="shared" ca="1" si="860"/>
        <v>0</v>
      </c>
      <c r="H2898" s="34">
        <f t="shared" ca="1" si="861"/>
        <v>-1022.8867826586379</v>
      </c>
      <c r="I2898" s="34">
        <f t="shared" ca="1" si="862"/>
        <v>1477.1132173413621</v>
      </c>
      <c r="J2898" s="18">
        <f ca="1">SUM(INDIRECT(ADDRESS(ROW(F2898),COLUMN(F2898),4)):INDIRECT(ADDRESS(ROW(F2898)+N$5-1,COLUMN(F2898),4)))</f>
        <v>22300</v>
      </c>
      <c r="K2898" s="18">
        <f t="shared" ca="1" si="863"/>
        <v>16350</v>
      </c>
      <c r="L2898" s="18">
        <f t="shared" ca="1" si="873"/>
        <v>0</v>
      </c>
      <c r="M2898" s="18">
        <f t="shared" ca="1" si="857"/>
        <v>0</v>
      </c>
      <c r="N2898" s="34">
        <f t="shared" ca="1" si="864"/>
        <v>12459.586198832898</v>
      </c>
      <c r="P2898" s="18">
        <f t="shared" ca="1" si="858"/>
        <v>1022.8867826586379</v>
      </c>
      <c r="Q2898" s="47">
        <f ca="1">SUM(L$15:L2898)-SUM(M$15:M2898)</f>
        <v>16350</v>
      </c>
      <c r="R2898" s="47" t="str">
        <f t="shared" ca="1" si="859"/>
        <v>M2901</v>
      </c>
      <c r="S2898" s="40">
        <f t="shared" ca="1" si="865"/>
        <v>0</v>
      </c>
      <c r="T2898" s="46">
        <f t="shared" ca="1" si="866"/>
        <v>44</v>
      </c>
      <c r="X2898" s="74">
        <f t="shared" ca="1" si="867"/>
        <v>-1.0228867826586379</v>
      </c>
      <c r="Y2898" s="75">
        <f t="shared" ca="1" si="868"/>
        <v>-1.0228867826586379</v>
      </c>
      <c r="Z2898" s="74">
        <f t="shared" ca="1" si="869"/>
        <v>0.3595554820197413</v>
      </c>
      <c r="AA2898" s="76">
        <f t="shared" ca="1" si="870"/>
        <v>-1022.8867826586379</v>
      </c>
      <c r="AB2898" s="76">
        <f t="shared" ca="1" si="871"/>
        <v>359.55548201974131</v>
      </c>
    </row>
    <row r="2899" spans="1:28" x14ac:dyDescent="0.25">
      <c r="A2899" s="2">
        <f t="shared" si="872"/>
        <v>5</v>
      </c>
      <c r="B2899" s="16">
        <f ca="1">VLOOKUP(A2899,PERIODS!$O$4:$P$33,2,FALSE)</f>
        <v>3.3000000000000002E-2</v>
      </c>
      <c r="C2899" s="15"/>
      <c r="D2899" s="18">
        <v>2885</v>
      </c>
      <c r="E2899" s="34">
        <f t="shared" ca="1" si="855"/>
        <v>12459.586198832898</v>
      </c>
      <c r="F2899" s="34">
        <f t="shared" ca="1" si="856"/>
        <v>3300</v>
      </c>
      <c r="G2899" s="69">
        <f t="shared" ca="1" si="860"/>
        <v>0</v>
      </c>
      <c r="H2899" s="34">
        <f t="shared" ca="1" si="861"/>
        <v>-1728.3770451874186</v>
      </c>
      <c r="I2899" s="34">
        <f t="shared" ca="1" si="862"/>
        <v>1571.6229548125814</v>
      </c>
      <c r="J2899" s="18">
        <f ca="1">SUM(INDIRECT(ADDRESS(ROW(F2899),COLUMN(F2899),4)):INDIRECT(ADDRESS(ROW(F2899)+N$5-1,COLUMN(F2899),4)))</f>
        <v>23100</v>
      </c>
      <c r="K2899" s="18">
        <f t="shared" ca="1" si="863"/>
        <v>0</v>
      </c>
      <c r="L2899" s="18">
        <f t="shared" ca="1" si="873"/>
        <v>0</v>
      </c>
      <c r="M2899" s="18">
        <f t="shared" ca="1" si="857"/>
        <v>16350</v>
      </c>
      <c r="N2899" s="34">
        <f t="shared" ca="1" si="864"/>
        <v>27237.963244020317</v>
      </c>
      <c r="P2899" s="18">
        <f t="shared" ca="1" si="858"/>
        <v>1728.3770451874186</v>
      </c>
      <c r="Q2899" s="47">
        <f ca="1">SUM(L$15:L2899)-SUM(M$15:M2899)</f>
        <v>0</v>
      </c>
      <c r="R2899" s="47" t="str">
        <f t="shared" ca="1" si="859"/>
        <v>M2902</v>
      </c>
      <c r="S2899" s="40">
        <f t="shared" ca="1" si="865"/>
        <v>0</v>
      </c>
      <c r="T2899" s="46">
        <f t="shared" ca="1" si="866"/>
        <v>73</v>
      </c>
      <c r="X2899" s="74">
        <f t="shared" ca="1" si="867"/>
        <v>-1.7283770451874185</v>
      </c>
      <c r="Y2899" s="75">
        <f t="shared" ca="1" si="868"/>
        <v>-1.7283770451874185</v>
      </c>
      <c r="Z2899" s="74">
        <f t="shared" ca="1" si="869"/>
        <v>0.17757236816459665</v>
      </c>
      <c r="AA2899" s="76">
        <f t="shared" ca="1" si="870"/>
        <v>-1728.3770451874186</v>
      </c>
      <c r="AB2899" s="76">
        <f t="shared" ca="1" si="871"/>
        <v>177.57236816459664</v>
      </c>
    </row>
    <row r="2900" spans="1:28" x14ac:dyDescent="0.25">
      <c r="A2900" s="2">
        <f t="shared" si="872"/>
        <v>6</v>
      </c>
      <c r="B2900" s="16">
        <f ca="1">VLOOKUP(A2900,PERIODS!$O$4:$P$33,2,FALSE)</f>
        <v>3.3000000000000002E-2</v>
      </c>
      <c r="C2900" s="15"/>
      <c r="D2900" s="18">
        <v>2886</v>
      </c>
      <c r="E2900" s="34">
        <f t="shared" ca="1" si="855"/>
        <v>27237.963244020317</v>
      </c>
      <c r="F2900" s="34">
        <f t="shared" ca="1" si="856"/>
        <v>3300</v>
      </c>
      <c r="G2900" s="69">
        <f t="shared" ca="1" si="860"/>
        <v>0</v>
      </c>
      <c r="H2900" s="34">
        <f t="shared" ca="1" si="861"/>
        <v>1442.4050046624225</v>
      </c>
      <c r="I2900" s="34">
        <f t="shared" ca="1" si="862"/>
        <v>4742.4050046624225</v>
      </c>
      <c r="J2900" s="18">
        <f ca="1">SUM(INDIRECT(ADDRESS(ROW(F2900),COLUMN(F2900),4)):INDIRECT(ADDRESS(ROW(F2900)+N$5-1,COLUMN(F2900),4)))</f>
        <v>23100</v>
      </c>
      <c r="K2900" s="18">
        <f t="shared" ca="1" si="863"/>
        <v>0</v>
      </c>
      <c r="L2900" s="18">
        <f t="shared" ca="1" si="873"/>
        <v>0</v>
      </c>
      <c r="M2900" s="18">
        <f t="shared" ca="1" si="857"/>
        <v>0</v>
      </c>
      <c r="N2900" s="34">
        <f t="shared" ca="1" si="864"/>
        <v>22495.558239357895</v>
      </c>
      <c r="P2900" s="18">
        <f t="shared" ca="1" si="858"/>
        <v>1442.4050046624225</v>
      </c>
      <c r="Q2900" s="47">
        <f ca="1">SUM(L$15:L2900)-SUM(M$15:M2900)</f>
        <v>0</v>
      </c>
      <c r="R2900" s="47" t="str">
        <f t="shared" ca="1" si="859"/>
        <v>M2903</v>
      </c>
      <c r="S2900" s="40">
        <f t="shared" ca="1" si="865"/>
        <v>0</v>
      </c>
      <c r="T2900" s="46">
        <f t="shared" ca="1" si="866"/>
        <v>26</v>
      </c>
      <c r="X2900" s="74">
        <f t="shared" ca="1" si="867"/>
        <v>1.4424050046624224</v>
      </c>
      <c r="Y2900" s="75">
        <f t="shared" ca="1" si="868"/>
        <v>1.4424050046624224</v>
      </c>
      <c r="Z2900" s="74">
        <f t="shared" ca="1" si="869"/>
        <v>4.2308588262588156</v>
      </c>
      <c r="AA2900" s="76">
        <f t="shared" ca="1" si="870"/>
        <v>1442.4050046624225</v>
      </c>
      <c r="AB2900" s="76">
        <f t="shared" ca="1" si="871"/>
        <v>4230.8588262588155</v>
      </c>
    </row>
    <row r="2901" spans="1:28" x14ac:dyDescent="0.25">
      <c r="A2901" s="2">
        <f t="shared" si="872"/>
        <v>7</v>
      </c>
      <c r="B2901" s="16">
        <f ca="1">VLOOKUP(A2901,PERIODS!$O$4:$P$33,2,FALSE)</f>
        <v>3.3000000000000002E-2</v>
      </c>
      <c r="C2901" s="15"/>
      <c r="D2901" s="18">
        <v>2887</v>
      </c>
      <c r="E2901" s="34">
        <f t="shared" ca="1" si="855"/>
        <v>22495.558239357895</v>
      </c>
      <c r="F2901" s="34">
        <f t="shared" ca="1" si="856"/>
        <v>3300</v>
      </c>
      <c r="G2901" s="69">
        <f t="shared" ca="1" si="860"/>
        <v>0</v>
      </c>
      <c r="H2901" s="34">
        <f t="shared" ca="1" si="861"/>
        <v>865.32821144459706</v>
      </c>
      <c r="I2901" s="34">
        <f t="shared" ca="1" si="862"/>
        <v>4165.3282114445974</v>
      </c>
      <c r="J2901" s="18">
        <f ca="1">SUM(INDIRECT(ADDRESS(ROW(F2901),COLUMN(F2901),4)):INDIRECT(ADDRESS(ROW(F2901)+N$5-1,COLUMN(F2901),4)))</f>
        <v>23100</v>
      </c>
      <c r="K2901" s="18">
        <f t="shared" ca="1" si="863"/>
        <v>16350</v>
      </c>
      <c r="L2901" s="18">
        <f t="shared" ca="1" si="873"/>
        <v>16350</v>
      </c>
      <c r="M2901" s="18">
        <f t="shared" ca="1" si="857"/>
        <v>0</v>
      </c>
      <c r="N2901" s="34">
        <f t="shared" ca="1" si="864"/>
        <v>18330.230027913298</v>
      </c>
      <c r="P2901" s="18">
        <f t="shared" ca="1" si="858"/>
        <v>865.32821144459706</v>
      </c>
      <c r="Q2901" s="47">
        <f ca="1">SUM(L$15:L2901)-SUM(M$15:M2901)</f>
        <v>16350</v>
      </c>
      <c r="R2901" s="47" t="str">
        <f t="shared" ca="1" si="859"/>
        <v>M2904</v>
      </c>
      <c r="S2901" s="40">
        <f t="shared" ca="1" si="865"/>
        <v>0</v>
      </c>
      <c r="T2901" s="46">
        <f t="shared" ca="1" si="866"/>
        <v>80</v>
      </c>
      <c r="X2901" s="74">
        <f t="shared" ca="1" si="867"/>
        <v>0.86532821144459704</v>
      </c>
      <c r="Y2901" s="75">
        <f t="shared" ca="1" si="868"/>
        <v>0.86532821144459704</v>
      </c>
      <c r="Z2901" s="74">
        <f t="shared" ca="1" si="869"/>
        <v>2.3757857180906097</v>
      </c>
      <c r="AA2901" s="76">
        <f t="shared" ca="1" si="870"/>
        <v>865.32821144459706</v>
      </c>
      <c r="AB2901" s="76">
        <f t="shared" ca="1" si="871"/>
        <v>2375.7857180906099</v>
      </c>
    </row>
    <row r="2902" spans="1:28" x14ac:dyDescent="0.25">
      <c r="A2902" s="2">
        <f t="shared" si="872"/>
        <v>8</v>
      </c>
      <c r="B2902" s="16">
        <f ca="1">VLOOKUP(A2902,PERIODS!$O$4:$P$33,2,FALSE)</f>
        <v>3.3000000000000002E-2</v>
      </c>
      <c r="C2902" s="15"/>
      <c r="D2902" s="18">
        <v>2888</v>
      </c>
      <c r="E2902" s="34">
        <f t="shared" ca="1" si="855"/>
        <v>18330.230027913298</v>
      </c>
      <c r="F2902" s="34">
        <f t="shared" ca="1" si="856"/>
        <v>3300</v>
      </c>
      <c r="G2902" s="69">
        <f t="shared" ca="1" si="860"/>
        <v>0</v>
      </c>
      <c r="H2902" s="34">
        <f t="shared" ca="1" si="861"/>
        <v>-214.36630703265013</v>
      </c>
      <c r="I2902" s="34">
        <f t="shared" ca="1" si="862"/>
        <v>3085.6336929673498</v>
      </c>
      <c r="J2902" s="18">
        <f ca="1">SUM(INDIRECT(ADDRESS(ROW(F2902),COLUMN(F2902),4)):INDIRECT(ADDRESS(ROW(F2902)+N$5-1,COLUMN(F2902),4)))</f>
        <v>23100</v>
      </c>
      <c r="K2902" s="18">
        <f t="shared" ca="1" si="863"/>
        <v>16350</v>
      </c>
      <c r="L2902" s="18">
        <f t="shared" ca="1" si="873"/>
        <v>0</v>
      </c>
      <c r="M2902" s="18">
        <f t="shared" ca="1" si="857"/>
        <v>0</v>
      </c>
      <c r="N2902" s="34">
        <f t="shared" ca="1" si="864"/>
        <v>15244.596334945949</v>
      </c>
      <c r="P2902" s="18">
        <f t="shared" ca="1" si="858"/>
        <v>214.36630703265013</v>
      </c>
      <c r="Q2902" s="47">
        <f ca="1">SUM(L$15:L2902)-SUM(M$15:M2902)</f>
        <v>16350</v>
      </c>
      <c r="R2902" s="47" t="str">
        <f t="shared" ca="1" si="859"/>
        <v>M2905</v>
      </c>
      <c r="S2902" s="40">
        <f t="shared" ca="1" si="865"/>
        <v>0</v>
      </c>
      <c r="T2902" s="46">
        <f t="shared" ca="1" si="866"/>
        <v>64</v>
      </c>
      <c r="X2902" s="74">
        <f t="shared" ca="1" si="867"/>
        <v>-0.21436630703265014</v>
      </c>
      <c r="Y2902" s="75">
        <f t="shared" ca="1" si="868"/>
        <v>-0.21436630703265014</v>
      </c>
      <c r="Z2902" s="74">
        <f t="shared" ca="1" si="869"/>
        <v>0.80705270179017896</v>
      </c>
      <c r="AA2902" s="76">
        <f t="shared" ca="1" si="870"/>
        <v>-214.36630703265013</v>
      </c>
      <c r="AB2902" s="76">
        <f t="shared" ca="1" si="871"/>
        <v>807.05270179017896</v>
      </c>
    </row>
    <row r="2903" spans="1:28" x14ac:dyDescent="0.25">
      <c r="A2903" s="2">
        <f t="shared" si="872"/>
        <v>9</v>
      </c>
      <c r="B2903" s="16">
        <f ca="1">VLOOKUP(A2903,PERIODS!$O$4:$P$33,2,FALSE)</f>
        <v>3.3000000000000002E-2</v>
      </c>
      <c r="C2903" s="15"/>
      <c r="D2903" s="18">
        <v>2889</v>
      </c>
      <c r="E2903" s="34">
        <f t="shared" ca="1" si="855"/>
        <v>15244.596334945949</v>
      </c>
      <c r="F2903" s="34">
        <f t="shared" ca="1" si="856"/>
        <v>3300</v>
      </c>
      <c r="G2903" s="69">
        <f t="shared" ca="1" si="860"/>
        <v>0</v>
      </c>
      <c r="H2903" s="34">
        <f t="shared" ca="1" si="861"/>
        <v>143.39912781327945</v>
      </c>
      <c r="I2903" s="34">
        <f t="shared" ca="1" si="862"/>
        <v>3443.3991278132794</v>
      </c>
      <c r="J2903" s="18">
        <f ca="1">SUM(INDIRECT(ADDRESS(ROW(F2903),COLUMN(F2903),4)):INDIRECT(ADDRESS(ROW(F2903)+N$5-1,COLUMN(F2903),4)))</f>
        <v>23100</v>
      </c>
      <c r="K2903" s="18">
        <f t="shared" ca="1" si="863"/>
        <v>16350</v>
      </c>
      <c r="L2903" s="18">
        <f t="shared" ca="1" si="873"/>
        <v>0</v>
      </c>
      <c r="M2903" s="18">
        <f t="shared" ca="1" si="857"/>
        <v>0</v>
      </c>
      <c r="N2903" s="34">
        <f t="shared" ca="1" si="864"/>
        <v>11801.197207132669</v>
      </c>
      <c r="P2903" s="18">
        <f t="shared" ca="1" si="858"/>
        <v>143.39912781327945</v>
      </c>
      <c r="Q2903" s="47">
        <f ca="1">SUM(L$15:L2903)-SUM(M$15:M2903)</f>
        <v>16350</v>
      </c>
      <c r="R2903" s="47" t="str">
        <f t="shared" ca="1" si="859"/>
        <v>M2906</v>
      </c>
      <c r="S2903" s="40">
        <f t="shared" ca="1" si="865"/>
        <v>0</v>
      </c>
      <c r="T2903" s="46">
        <f t="shared" ca="1" si="866"/>
        <v>24</v>
      </c>
      <c r="X2903" s="74">
        <f t="shared" ca="1" si="867"/>
        <v>0.14339912781327946</v>
      </c>
      <c r="Y2903" s="75">
        <f t="shared" ca="1" si="868"/>
        <v>0.14339912781327946</v>
      </c>
      <c r="Z2903" s="74">
        <f t="shared" ca="1" si="869"/>
        <v>1.154190379227408</v>
      </c>
      <c r="AA2903" s="76">
        <f t="shared" ca="1" si="870"/>
        <v>143.39912781327945</v>
      </c>
      <c r="AB2903" s="76">
        <f t="shared" ca="1" si="871"/>
        <v>1154.1903792274079</v>
      </c>
    </row>
    <row r="2904" spans="1:28" x14ac:dyDescent="0.25">
      <c r="A2904" s="2">
        <f t="shared" si="872"/>
        <v>10</v>
      </c>
      <c r="B2904" s="16">
        <f ca="1">VLOOKUP(A2904,PERIODS!$O$4:$P$33,2,FALSE)</f>
        <v>3.3000000000000002E-2</v>
      </c>
      <c r="C2904" s="15"/>
      <c r="D2904" s="18">
        <v>2890</v>
      </c>
      <c r="E2904" s="34">
        <f t="shared" ca="1" si="855"/>
        <v>11801.197207132669</v>
      </c>
      <c r="F2904" s="34">
        <f t="shared" ca="1" si="856"/>
        <v>3300</v>
      </c>
      <c r="G2904" s="69">
        <f t="shared" ca="1" si="860"/>
        <v>0</v>
      </c>
      <c r="H2904" s="34">
        <f t="shared" ca="1" si="861"/>
        <v>78.53538773846924</v>
      </c>
      <c r="I2904" s="34">
        <f t="shared" ca="1" si="862"/>
        <v>3378.5353877384691</v>
      </c>
      <c r="J2904" s="18">
        <f ca="1">SUM(INDIRECT(ADDRESS(ROW(F2904),COLUMN(F2904),4)):INDIRECT(ADDRESS(ROW(F2904)+N$5-1,COLUMN(F2904),4)))</f>
        <v>23100</v>
      </c>
      <c r="K2904" s="18">
        <f t="shared" ca="1" si="863"/>
        <v>0</v>
      </c>
      <c r="L2904" s="18">
        <f t="shared" ca="1" si="873"/>
        <v>0</v>
      </c>
      <c r="M2904" s="18">
        <f t="shared" ca="1" si="857"/>
        <v>16350</v>
      </c>
      <c r="N2904" s="34">
        <f t="shared" ca="1" si="864"/>
        <v>24772.661819394198</v>
      </c>
      <c r="P2904" s="18">
        <f t="shared" ca="1" si="858"/>
        <v>78.53538773846924</v>
      </c>
      <c r="Q2904" s="47">
        <f ca="1">SUM(L$15:L2904)-SUM(M$15:M2904)</f>
        <v>0</v>
      </c>
      <c r="R2904" s="47" t="str">
        <f t="shared" ca="1" si="859"/>
        <v>M2907</v>
      </c>
      <c r="S2904" s="40">
        <f t="shared" ca="1" si="865"/>
        <v>0</v>
      </c>
      <c r="T2904" s="46">
        <f t="shared" ca="1" si="866"/>
        <v>70</v>
      </c>
      <c r="X2904" s="74">
        <f t="shared" ca="1" si="867"/>
        <v>7.8535387738469242E-2</v>
      </c>
      <c r="Y2904" s="75">
        <f t="shared" ca="1" si="868"/>
        <v>7.8535387738469242E-2</v>
      </c>
      <c r="Z2904" s="74">
        <f t="shared" ca="1" si="869"/>
        <v>1.0817016334594882</v>
      </c>
      <c r="AA2904" s="76">
        <f t="shared" ca="1" si="870"/>
        <v>78.53538773846924</v>
      </c>
      <c r="AB2904" s="76">
        <f t="shared" ca="1" si="871"/>
        <v>1081.7016334594882</v>
      </c>
    </row>
    <row r="2905" spans="1:28" x14ac:dyDescent="0.25">
      <c r="A2905" s="2">
        <f t="shared" si="872"/>
        <v>11</v>
      </c>
      <c r="B2905" s="16">
        <f ca="1">VLOOKUP(A2905,PERIODS!$O$4:$P$33,2,FALSE)</f>
        <v>3.3000000000000002E-2</v>
      </c>
      <c r="C2905" s="15"/>
      <c r="D2905" s="18">
        <v>2891</v>
      </c>
      <c r="E2905" s="34">
        <f t="shared" ca="1" si="855"/>
        <v>24772.661819394198</v>
      </c>
      <c r="F2905" s="34">
        <f t="shared" ca="1" si="856"/>
        <v>3300</v>
      </c>
      <c r="G2905" s="69">
        <f t="shared" ca="1" si="860"/>
        <v>0</v>
      </c>
      <c r="H2905" s="34">
        <f t="shared" ca="1" si="861"/>
        <v>-626.25006823339868</v>
      </c>
      <c r="I2905" s="34">
        <f t="shared" ca="1" si="862"/>
        <v>2673.7499317666015</v>
      </c>
      <c r="J2905" s="18">
        <f ca="1">SUM(INDIRECT(ADDRESS(ROW(F2905),COLUMN(F2905),4)):INDIRECT(ADDRESS(ROW(F2905)+N$5-1,COLUMN(F2905),4)))</f>
        <v>23300</v>
      </c>
      <c r="K2905" s="18">
        <f t="shared" ca="1" si="863"/>
        <v>0</v>
      </c>
      <c r="L2905" s="18">
        <f t="shared" ca="1" si="873"/>
        <v>0</v>
      </c>
      <c r="M2905" s="18">
        <f t="shared" ca="1" si="857"/>
        <v>0</v>
      </c>
      <c r="N2905" s="34">
        <f t="shared" ca="1" si="864"/>
        <v>22098.911887627597</v>
      </c>
      <c r="P2905" s="18">
        <f t="shared" ca="1" si="858"/>
        <v>626.25006823339868</v>
      </c>
      <c r="Q2905" s="47">
        <f ca="1">SUM(L$15:L2905)-SUM(M$15:M2905)</f>
        <v>0</v>
      </c>
      <c r="R2905" s="47" t="str">
        <f t="shared" ca="1" si="859"/>
        <v>M2908</v>
      </c>
      <c r="S2905" s="40">
        <f t="shared" ca="1" si="865"/>
        <v>0</v>
      </c>
      <c r="T2905" s="46">
        <f t="shared" ca="1" si="866"/>
        <v>13</v>
      </c>
      <c r="X2905" s="74">
        <f t="shared" ca="1" si="867"/>
        <v>-0.62625006823339868</v>
      </c>
      <c r="Y2905" s="75">
        <f t="shared" ca="1" si="868"/>
        <v>-0.62625006823339868</v>
      </c>
      <c r="Z2905" s="74">
        <f t="shared" ca="1" si="869"/>
        <v>0.53459273325506784</v>
      </c>
      <c r="AA2905" s="76">
        <f t="shared" ca="1" si="870"/>
        <v>-626.25006823339868</v>
      </c>
      <c r="AB2905" s="76">
        <f t="shared" ca="1" si="871"/>
        <v>534.59273325506786</v>
      </c>
    </row>
    <row r="2906" spans="1:28" x14ac:dyDescent="0.25">
      <c r="A2906" s="2">
        <f t="shared" si="872"/>
        <v>12</v>
      </c>
      <c r="B2906" s="16">
        <f ca="1">VLOOKUP(A2906,PERIODS!$O$4:$P$33,2,FALSE)</f>
        <v>3.3000000000000002E-2</v>
      </c>
      <c r="C2906" s="15"/>
      <c r="D2906" s="18">
        <v>2892</v>
      </c>
      <c r="E2906" s="34">
        <f t="shared" ca="1" si="855"/>
        <v>22098.911887627597</v>
      </c>
      <c r="F2906" s="34">
        <f t="shared" ca="1" si="856"/>
        <v>3300</v>
      </c>
      <c r="G2906" s="69">
        <f t="shared" ca="1" si="860"/>
        <v>0</v>
      </c>
      <c r="H2906" s="34">
        <f t="shared" ca="1" si="861"/>
        <v>304.0941401308225</v>
      </c>
      <c r="I2906" s="34">
        <f t="shared" ca="1" si="862"/>
        <v>3604.0941401308223</v>
      </c>
      <c r="J2906" s="18">
        <f ca="1">SUM(INDIRECT(ADDRESS(ROW(F2906),COLUMN(F2906),4)):INDIRECT(ADDRESS(ROW(F2906)+N$5-1,COLUMN(F2906),4)))</f>
        <v>23500</v>
      </c>
      <c r="K2906" s="18">
        <f t="shared" ca="1" si="863"/>
        <v>16350</v>
      </c>
      <c r="L2906" s="18">
        <f t="shared" ca="1" si="873"/>
        <v>16350</v>
      </c>
      <c r="M2906" s="18">
        <f t="shared" ca="1" si="857"/>
        <v>0</v>
      </c>
      <c r="N2906" s="34">
        <f t="shared" ca="1" si="864"/>
        <v>18494.817747496774</v>
      </c>
      <c r="P2906" s="18">
        <f t="shared" ca="1" si="858"/>
        <v>304.0941401308225</v>
      </c>
      <c r="Q2906" s="47">
        <f ca="1">SUM(L$15:L2906)-SUM(M$15:M2906)</f>
        <v>16350</v>
      </c>
      <c r="R2906" s="47" t="str">
        <f t="shared" ca="1" si="859"/>
        <v>M2909</v>
      </c>
      <c r="S2906" s="40">
        <f t="shared" ca="1" si="865"/>
        <v>0</v>
      </c>
      <c r="T2906" s="46">
        <f t="shared" ca="1" si="866"/>
        <v>14</v>
      </c>
      <c r="X2906" s="74">
        <f t="shared" ca="1" si="867"/>
        <v>0.30409414013082248</v>
      </c>
      <c r="Y2906" s="75">
        <f t="shared" ca="1" si="868"/>
        <v>0.30409414013082248</v>
      </c>
      <c r="Z2906" s="74">
        <f t="shared" ca="1" si="869"/>
        <v>1.3553966473015442</v>
      </c>
      <c r="AA2906" s="76">
        <f t="shared" ca="1" si="870"/>
        <v>304.0941401308225</v>
      </c>
      <c r="AB2906" s="76">
        <f t="shared" ca="1" si="871"/>
        <v>1355.3966473015441</v>
      </c>
    </row>
    <row r="2907" spans="1:28" x14ac:dyDescent="0.25">
      <c r="A2907" s="2">
        <f t="shared" si="872"/>
        <v>13</v>
      </c>
      <c r="B2907" s="16">
        <f ca="1">VLOOKUP(A2907,PERIODS!$O$4:$P$33,2,FALSE)</f>
        <v>3.3000000000000002E-2</v>
      </c>
      <c r="C2907" s="15"/>
      <c r="D2907" s="18">
        <v>2893</v>
      </c>
      <c r="E2907" s="34">
        <f t="shared" ca="1" si="855"/>
        <v>18494.817747496774</v>
      </c>
      <c r="F2907" s="34">
        <f t="shared" ca="1" si="856"/>
        <v>3300</v>
      </c>
      <c r="G2907" s="69">
        <f t="shared" ca="1" si="860"/>
        <v>0</v>
      </c>
      <c r="H2907" s="34">
        <f t="shared" ca="1" si="861"/>
        <v>1959.9639845400536</v>
      </c>
      <c r="I2907" s="34">
        <f t="shared" ca="1" si="862"/>
        <v>5259.9639845400534</v>
      </c>
      <c r="J2907" s="18">
        <f ca="1">SUM(INDIRECT(ADDRESS(ROW(F2907),COLUMN(F2907),4)):INDIRECT(ADDRESS(ROW(F2907)+N$5-1,COLUMN(F2907),4)))</f>
        <v>23700</v>
      </c>
      <c r="K2907" s="18">
        <f t="shared" ca="1" si="863"/>
        <v>16350</v>
      </c>
      <c r="L2907" s="18">
        <f t="shared" ca="1" si="873"/>
        <v>0</v>
      </c>
      <c r="M2907" s="18">
        <f t="shared" ca="1" si="857"/>
        <v>0</v>
      </c>
      <c r="N2907" s="34">
        <f t="shared" ca="1" si="864"/>
        <v>13234.853762956722</v>
      </c>
      <c r="P2907" s="18">
        <f t="shared" ca="1" si="858"/>
        <v>1959.9639845400536</v>
      </c>
      <c r="Q2907" s="47">
        <f ca="1">SUM(L$15:L2907)-SUM(M$15:M2907)</f>
        <v>16350</v>
      </c>
      <c r="R2907" s="47" t="str">
        <f t="shared" ca="1" si="859"/>
        <v>M2910</v>
      </c>
      <c r="S2907" s="40">
        <f t="shared" ca="1" si="865"/>
        <v>0</v>
      </c>
      <c r="T2907" s="46">
        <f t="shared" ca="1" si="866"/>
        <v>76</v>
      </c>
      <c r="X2907" s="74">
        <f t="shared" ca="1" si="867"/>
        <v>3.1751778817902632</v>
      </c>
      <c r="Y2907" s="75">
        <f t="shared" ca="1" si="868"/>
        <v>1.9599639845400536</v>
      </c>
      <c r="Z2907" s="74">
        <f t="shared" ca="1" si="869"/>
        <v>7.0990713842313315</v>
      </c>
      <c r="AA2907" s="76">
        <f t="shared" ca="1" si="870"/>
        <v>1959.9639845400536</v>
      </c>
      <c r="AB2907" s="76">
        <f t="shared" ca="1" si="871"/>
        <v>7099.0713842313316</v>
      </c>
    </row>
    <row r="2908" spans="1:28" x14ac:dyDescent="0.25">
      <c r="A2908" s="2">
        <f t="shared" si="872"/>
        <v>14</v>
      </c>
      <c r="B2908" s="16">
        <f ca="1">VLOOKUP(A2908,PERIODS!$O$4:$P$33,2,FALSE)</f>
        <v>3.3000000000000002E-2</v>
      </c>
      <c r="C2908" s="15"/>
      <c r="D2908" s="18">
        <v>2894</v>
      </c>
      <c r="E2908" s="34">
        <f t="shared" ca="1" si="855"/>
        <v>13234.853762956722</v>
      </c>
      <c r="F2908" s="34">
        <f t="shared" ca="1" si="856"/>
        <v>3300</v>
      </c>
      <c r="G2908" s="69">
        <f t="shared" ca="1" si="860"/>
        <v>0</v>
      </c>
      <c r="H2908" s="34">
        <f t="shared" ca="1" si="861"/>
        <v>1408.9790789965568</v>
      </c>
      <c r="I2908" s="34">
        <f t="shared" ca="1" si="862"/>
        <v>4708.9790789965573</v>
      </c>
      <c r="J2908" s="18">
        <f ca="1">SUM(INDIRECT(ADDRESS(ROW(F2908),COLUMN(F2908),4)):INDIRECT(ADDRESS(ROW(F2908)+N$5-1,COLUMN(F2908),4)))</f>
        <v>23900</v>
      </c>
      <c r="K2908" s="18">
        <f t="shared" ca="1" si="863"/>
        <v>16350</v>
      </c>
      <c r="L2908" s="18">
        <f t="shared" ca="1" si="873"/>
        <v>0</v>
      </c>
      <c r="M2908" s="18">
        <f t="shared" ca="1" si="857"/>
        <v>0</v>
      </c>
      <c r="N2908" s="34">
        <f t="shared" ca="1" si="864"/>
        <v>8525.8746839601645</v>
      </c>
      <c r="P2908" s="18">
        <f t="shared" ca="1" si="858"/>
        <v>1408.9790789965568</v>
      </c>
      <c r="Q2908" s="47">
        <f ca="1">SUM(L$15:L2908)-SUM(M$15:M2908)</f>
        <v>16350</v>
      </c>
      <c r="R2908" s="47" t="str">
        <f t="shared" ca="1" si="859"/>
        <v>M2911</v>
      </c>
      <c r="S2908" s="40">
        <f t="shared" ca="1" si="865"/>
        <v>0</v>
      </c>
      <c r="T2908" s="46">
        <f t="shared" ca="1" si="866"/>
        <v>26</v>
      </c>
      <c r="X2908" s="74">
        <f t="shared" ca="1" si="867"/>
        <v>1.4089790789965568</v>
      </c>
      <c r="Y2908" s="75">
        <f t="shared" ca="1" si="868"/>
        <v>1.4089790789965568</v>
      </c>
      <c r="Z2908" s="74">
        <f t="shared" ca="1" si="869"/>
        <v>4.0917758910093465</v>
      </c>
      <c r="AA2908" s="76">
        <f t="shared" ca="1" si="870"/>
        <v>1408.9790789965568</v>
      </c>
      <c r="AB2908" s="76">
        <f t="shared" ca="1" si="871"/>
        <v>4091.7758910093467</v>
      </c>
    </row>
    <row r="2909" spans="1:28" x14ac:dyDescent="0.25">
      <c r="A2909" s="2">
        <f t="shared" si="872"/>
        <v>15</v>
      </c>
      <c r="B2909" s="16">
        <f ca="1">VLOOKUP(A2909,PERIODS!$O$4:$P$33,2,FALSE)</f>
        <v>3.3000000000000002E-2</v>
      </c>
      <c r="C2909" s="15"/>
      <c r="D2909" s="18">
        <v>2895</v>
      </c>
      <c r="E2909" s="34">
        <f t="shared" ca="1" si="855"/>
        <v>8525.8746839601645</v>
      </c>
      <c r="F2909" s="34">
        <f t="shared" ca="1" si="856"/>
        <v>3300</v>
      </c>
      <c r="G2909" s="69">
        <f t="shared" ca="1" si="860"/>
        <v>0</v>
      </c>
      <c r="H2909" s="34">
        <f t="shared" ca="1" si="861"/>
        <v>708.48273922449971</v>
      </c>
      <c r="I2909" s="34">
        <f t="shared" ca="1" si="862"/>
        <v>4008.4827392244997</v>
      </c>
      <c r="J2909" s="18">
        <f ca="1">SUM(INDIRECT(ADDRESS(ROW(F2909),COLUMN(F2909),4)):INDIRECT(ADDRESS(ROW(F2909)+N$5-1,COLUMN(F2909),4)))</f>
        <v>24100</v>
      </c>
      <c r="K2909" s="18">
        <f t="shared" ca="1" si="863"/>
        <v>0</v>
      </c>
      <c r="L2909" s="18">
        <f t="shared" ca="1" si="873"/>
        <v>0</v>
      </c>
      <c r="M2909" s="18">
        <f t="shared" ca="1" si="857"/>
        <v>16350</v>
      </c>
      <c r="N2909" s="34">
        <f t="shared" ca="1" si="864"/>
        <v>20867.391944735664</v>
      </c>
      <c r="P2909" s="18">
        <f t="shared" ca="1" si="858"/>
        <v>708.48273922449971</v>
      </c>
      <c r="Q2909" s="47">
        <f ca="1">SUM(L$15:L2909)-SUM(M$15:M2909)</f>
        <v>0</v>
      </c>
      <c r="R2909" s="47" t="str">
        <f t="shared" ca="1" si="859"/>
        <v>M2912</v>
      </c>
      <c r="S2909" s="40">
        <f t="shared" ca="1" si="865"/>
        <v>0</v>
      </c>
      <c r="T2909" s="46">
        <f t="shared" ca="1" si="866"/>
        <v>95</v>
      </c>
      <c r="X2909" s="74">
        <f t="shared" ca="1" si="867"/>
        <v>0.70848273922449967</v>
      </c>
      <c r="Y2909" s="75">
        <f t="shared" ca="1" si="868"/>
        <v>0.70848273922449967</v>
      </c>
      <c r="Z2909" s="74">
        <f t="shared" ca="1" si="869"/>
        <v>2.0309075035142348</v>
      </c>
      <c r="AA2909" s="76">
        <f t="shared" ca="1" si="870"/>
        <v>708.48273922449971</v>
      </c>
      <c r="AB2909" s="76">
        <f t="shared" ca="1" si="871"/>
        <v>2030.9075035142348</v>
      </c>
    </row>
    <row r="2910" spans="1:28" x14ac:dyDescent="0.25">
      <c r="A2910" s="2">
        <f t="shared" si="872"/>
        <v>16</v>
      </c>
      <c r="B2910" s="16">
        <f ca="1">VLOOKUP(A2910,PERIODS!$O$4:$P$33,2,FALSE)</f>
        <v>3.3000000000000002E-2</v>
      </c>
      <c r="C2910" s="15"/>
      <c r="D2910" s="18">
        <v>2896</v>
      </c>
      <c r="E2910" s="34">
        <f t="shared" ca="1" si="855"/>
        <v>20867.391944735664</v>
      </c>
      <c r="F2910" s="34">
        <f t="shared" ca="1" si="856"/>
        <v>3300</v>
      </c>
      <c r="G2910" s="69">
        <f t="shared" ca="1" si="860"/>
        <v>0</v>
      </c>
      <c r="H2910" s="34">
        <f t="shared" ca="1" si="861"/>
        <v>-1021.8476829981261</v>
      </c>
      <c r="I2910" s="34">
        <f t="shared" ca="1" si="862"/>
        <v>2278.1523170018741</v>
      </c>
      <c r="J2910" s="18">
        <f ca="1">SUM(INDIRECT(ADDRESS(ROW(F2910),COLUMN(F2910),4)):INDIRECT(ADDRESS(ROW(F2910)+N$5-1,COLUMN(F2910),4)))</f>
        <v>24300</v>
      </c>
      <c r="K2910" s="18">
        <f t="shared" ca="1" si="863"/>
        <v>16350</v>
      </c>
      <c r="L2910" s="18">
        <f t="shared" ca="1" si="873"/>
        <v>16350</v>
      </c>
      <c r="M2910" s="18">
        <f t="shared" ca="1" si="857"/>
        <v>0</v>
      </c>
      <c r="N2910" s="34">
        <f t="shared" ca="1" si="864"/>
        <v>18589.23962773379</v>
      </c>
      <c r="P2910" s="18">
        <f t="shared" ca="1" si="858"/>
        <v>1021.8476829981261</v>
      </c>
      <c r="Q2910" s="47">
        <f ca="1">SUM(L$15:L2910)-SUM(M$15:M2910)</f>
        <v>16350</v>
      </c>
      <c r="R2910" s="47" t="str">
        <f t="shared" ca="1" si="859"/>
        <v>M2913</v>
      </c>
      <c r="S2910" s="40">
        <f t="shared" ca="1" si="865"/>
        <v>0</v>
      </c>
      <c r="T2910" s="46">
        <f t="shared" ca="1" si="866"/>
        <v>24</v>
      </c>
      <c r="X2910" s="74">
        <f t="shared" ca="1" si="867"/>
        <v>-1.021847682998126</v>
      </c>
      <c r="Y2910" s="75">
        <f t="shared" ca="1" si="868"/>
        <v>-1.021847682998126</v>
      </c>
      <c r="Z2910" s="74">
        <f t="shared" ca="1" si="869"/>
        <v>0.3599292901773738</v>
      </c>
      <c r="AA2910" s="76">
        <f t="shared" ca="1" si="870"/>
        <v>-1021.8476829981261</v>
      </c>
      <c r="AB2910" s="76">
        <f t="shared" ca="1" si="871"/>
        <v>359.92929017737379</v>
      </c>
    </row>
    <row r="2911" spans="1:28" x14ac:dyDescent="0.25">
      <c r="A2911" s="2">
        <f t="shared" si="872"/>
        <v>17</v>
      </c>
      <c r="B2911" s="16">
        <f ca="1">VLOOKUP(A2911,PERIODS!$O$4:$P$33,2,FALSE)</f>
        <v>3.5000000000000003E-2</v>
      </c>
      <c r="C2911" s="15"/>
      <c r="D2911" s="18">
        <v>2897</v>
      </c>
      <c r="E2911" s="34">
        <f t="shared" ca="1" si="855"/>
        <v>18589.23962773379</v>
      </c>
      <c r="F2911" s="34">
        <f t="shared" ca="1" si="856"/>
        <v>3500.0000000000005</v>
      </c>
      <c r="G2911" s="69">
        <f t="shared" ca="1" si="860"/>
        <v>0</v>
      </c>
      <c r="H2911" s="34">
        <f t="shared" ca="1" si="861"/>
        <v>-1437.8455232823958</v>
      </c>
      <c r="I2911" s="34">
        <f t="shared" ca="1" si="862"/>
        <v>2062.1544767176047</v>
      </c>
      <c r="J2911" s="18">
        <f ca="1">SUM(INDIRECT(ADDRESS(ROW(F2911),COLUMN(F2911),4)):INDIRECT(ADDRESS(ROW(F2911)+N$5-1,COLUMN(F2911),4)))</f>
        <v>24500.000000000004</v>
      </c>
      <c r="K2911" s="18">
        <f t="shared" ca="1" si="863"/>
        <v>16350</v>
      </c>
      <c r="L2911" s="18">
        <f t="shared" ca="1" si="873"/>
        <v>0</v>
      </c>
      <c r="M2911" s="18">
        <f t="shared" ca="1" si="857"/>
        <v>0</v>
      </c>
      <c r="N2911" s="34">
        <f t="shared" ca="1" si="864"/>
        <v>16527.085151016185</v>
      </c>
      <c r="P2911" s="18">
        <f t="shared" ca="1" si="858"/>
        <v>1437.8455232823958</v>
      </c>
      <c r="Q2911" s="47">
        <f ca="1">SUM(L$15:L2911)-SUM(M$15:M2911)</f>
        <v>16350</v>
      </c>
      <c r="R2911" s="47" t="str">
        <f t="shared" ca="1" si="859"/>
        <v>M2914</v>
      </c>
      <c r="S2911" s="40">
        <f t="shared" ca="1" si="865"/>
        <v>0</v>
      </c>
      <c r="T2911" s="46">
        <f t="shared" ca="1" si="866"/>
        <v>7</v>
      </c>
      <c r="X2911" s="74">
        <f t="shared" ca="1" si="867"/>
        <v>-1.4378455232823959</v>
      </c>
      <c r="Y2911" s="75">
        <f t="shared" ca="1" si="868"/>
        <v>-1.4378455232823959</v>
      </c>
      <c r="Z2911" s="74">
        <f t="shared" ca="1" si="869"/>
        <v>0.23743876429914454</v>
      </c>
      <c r="AA2911" s="76">
        <f t="shared" ca="1" si="870"/>
        <v>-1437.8455232823958</v>
      </c>
      <c r="AB2911" s="76">
        <f t="shared" ca="1" si="871"/>
        <v>237.43876429914454</v>
      </c>
    </row>
    <row r="2912" spans="1:28" x14ac:dyDescent="0.25">
      <c r="A2912" s="2">
        <f t="shared" si="872"/>
        <v>18</v>
      </c>
      <c r="B2912" s="16">
        <f ca="1">VLOOKUP(A2912,PERIODS!$O$4:$P$33,2,FALSE)</f>
        <v>3.5000000000000003E-2</v>
      </c>
      <c r="C2912" s="15"/>
      <c r="D2912" s="18">
        <v>2898</v>
      </c>
      <c r="E2912" s="34">
        <f t="shared" ca="1" si="855"/>
        <v>16527.085151016185</v>
      </c>
      <c r="F2912" s="34">
        <f t="shared" ca="1" si="856"/>
        <v>3500.0000000000005</v>
      </c>
      <c r="G2912" s="69">
        <f t="shared" ca="1" si="860"/>
        <v>0</v>
      </c>
      <c r="H2912" s="34">
        <f t="shared" ca="1" si="861"/>
        <v>-945.14522074784247</v>
      </c>
      <c r="I2912" s="34">
        <f t="shared" ca="1" si="862"/>
        <v>2554.8547792521581</v>
      </c>
      <c r="J2912" s="18">
        <f ca="1">SUM(INDIRECT(ADDRESS(ROW(F2912),COLUMN(F2912),4)):INDIRECT(ADDRESS(ROW(F2912)+N$5-1,COLUMN(F2912),4)))</f>
        <v>24500.000000000004</v>
      </c>
      <c r="K2912" s="18">
        <f t="shared" ca="1" si="863"/>
        <v>16350</v>
      </c>
      <c r="L2912" s="18">
        <f t="shared" ca="1" si="873"/>
        <v>0</v>
      </c>
      <c r="M2912" s="18">
        <f t="shared" ca="1" si="857"/>
        <v>0</v>
      </c>
      <c r="N2912" s="34">
        <f t="shared" ca="1" si="864"/>
        <v>13972.230371764026</v>
      </c>
      <c r="P2912" s="18">
        <f t="shared" ca="1" si="858"/>
        <v>945.14522074784247</v>
      </c>
      <c r="Q2912" s="47">
        <f ca="1">SUM(L$15:L2912)-SUM(M$15:M2912)</f>
        <v>16350</v>
      </c>
      <c r="R2912" s="47" t="str">
        <f t="shared" ca="1" si="859"/>
        <v>M2915</v>
      </c>
      <c r="S2912" s="40">
        <f t="shared" ca="1" si="865"/>
        <v>0</v>
      </c>
      <c r="T2912" s="46">
        <f t="shared" ca="1" si="866"/>
        <v>55</v>
      </c>
      <c r="X2912" s="74">
        <f t="shared" ca="1" si="867"/>
        <v>-0.94514522074784246</v>
      </c>
      <c r="Y2912" s="75">
        <f t="shared" ca="1" si="868"/>
        <v>-0.94514522074784246</v>
      </c>
      <c r="Z2912" s="74">
        <f t="shared" ca="1" si="869"/>
        <v>0.38862313066204168</v>
      </c>
      <c r="AA2912" s="76">
        <f t="shared" ca="1" si="870"/>
        <v>-945.14522074784247</v>
      </c>
      <c r="AB2912" s="76">
        <f t="shared" ca="1" si="871"/>
        <v>388.62313066204166</v>
      </c>
    </row>
    <row r="2913" spans="1:28" x14ac:dyDescent="0.25">
      <c r="A2913" s="2">
        <f t="shared" si="872"/>
        <v>19</v>
      </c>
      <c r="B2913" s="16">
        <f ca="1">VLOOKUP(A2913,PERIODS!$O$4:$P$33,2,FALSE)</f>
        <v>3.5000000000000003E-2</v>
      </c>
      <c r="C2913" s="15"/>
      <c r="D2913" s="18">
        <v>2899</v>
      </c>
      <c r="E2913" s="34">
        <f t="shared" ca="1" si="855"/>
        <v>13972.230371764026</v>
      </c>
      <c r="F2913" s="34">
        <f t="shared" ca="1" si="856"/>
        <v>3500.0000000000005</v>
      </c>
      <c r="G2913" s="69">
        <f t="shared" ca="1" si="860"/>
        <v>0</v>
      </c>
      <c r="H2913" s="34">
        <f t="shared" ca="1" si="861"/>
        <v>1639.4230799114773</v>
      </c>
      <c r="I2913" s="34">
        <f t="shared" ca="1" si="862"/>
        <v>5139.4230799114775</v>
      </c>
      <c r="J2913" s="18">
        <f ca="1">SUM(INDIRECT(ADDRESS(ROW(F2913),COLUMN(F2913),4)):INDIRECT(ADDRESS(ROW(F2913)+N$5-1,COLUMN(F2913),4)))</f>
        <v>24500.000000000004</v>
      </c>
      <c r="K2913" s="18">
        <f t="shared" ca="1" si="863"/>
        <v>0</v>
      </c>
      <c r="L2913" s="18">
        <f t="shared" ca="1" si="873"/>
        <v>0</v>
      </c>
      <c r="M2913" s="18">
        <f t="shared" ca="1" si="857"/>
        <v>16350</v>
      </c>
      <c r="N2913" s="34">
        <f t="shared" ca="1" si="864"/>
        <v>25182.80729185255</v>
      </c>
      <c r="P2913" s="18">
        <f t="shared" ca="1" si="858"/>
        <v>1639.4230799114773</v>
      </c>
      <c r="Q2913" s="47">
        <f ca="1">SUM(L$15:L2913)-SUM(M$15:M2913)</f>
        <v>0</v>
      </c>
      <c r="R2913" s="47" t="str">
        <f t="shared" ca="1" si="859"/>
        <v>M2916</v>
      </c>
      <c r="S2913" s="40">
        <f t="shared" ca="1" si="865"/>
        <v>0</v>
      </c>
      <c r="T2913" s="46">
        <f t="shared" ca="1" si="866"/>
        <v>92</v>
      </c>
      <c r="X2913" s="74">
        <f t="shared" ca="1" si="867"/>
        <v>1.6394230799114773</v>
      </c>
      <c r="Y2913" s="75">
        <f t="shared" ca="1" si="868"/>
        <v>1.6394230799114773</v>
      </c>
      <c r="Z2913" s="74">
        <f t="shared" ca="1" si="869"/>
        <v>5.1521962491334063</v>
      </c>
      <c r="AA2913" s="76">
        <f t="shared" ca="1" si="870"/>
        <v>1639.4230799114773</v>
      </c>
      <c r="AB2913" s="76">
        <f t="shared" ca="1" si="871"/>
        <v>5152.1962491334061</v>
      </c>
    </row>
    <row r="2914" spans="1:28" x14ac:dyDescent="0.25">
      <c r="A2914" s="2">
        <f t="shared" si="872"/>
        <v>20</v>
      </c>
      <c r="B2914" s="16">
        <f ca="1">VLOOKUP(A2914,PERIODS!$O$4:$P$33,2,FALSE)</f>
        <v>3.5000000000000003E-2</v>
      </c>
      <c r="C2914" s="15"/>
      <c r="D2914" s="18">
        <v>2900</v>
      </c>
      <c r="E2914" s="34">
        <f t="shared" ref="E2914:E2977" ca="1" si="874">N2913</f>
        <v>25182.80729185255</v>
      </c>
      <c r="F2914" s="34">
        <f t="shared" ca="1" si="856"/>
        <v>3500.0000000000005</v>
      </c>
      <c r="G2914" s="69">
        <f t="shared" ca="1" si="860"/>
        <v>0</v>
      </c>
      <c r="H2914" s="34">
        <f t="shared" ca="1" si="861"/>
        <v>522.34934644996144</v>
      </c>
      <c r="I2914" s="34">
        <f t="shared" ca="1" si="862"/>
        <v>4022.349346449962</v>
      </c>
      <c r="J2914" s="18">
        <f ca="1">SUM(INDIRECT(ADDRESS(ROW(F2914),COLUMN(F2914),4)):INDIRECT(ADDRESS(ROW(F2914)+N$5-1,COLUMN(F2914),4)))</f>
        <v>24500.000000000004</v>
      </c>
      <c r="K2914" s="18">
        <f t="shared" ca="1" si="863"/>
        <v>0</v>
      </c>
      <c r="L2914" s="18">
        <f t="shared" ca="1" si="873"/>
        <v>0</v>
      </c>
      <c r="M2914" s="18">
        <f t="shared" ca="1" si="857"/>
        <v>0</v>
      </c>
      <c r="N2914" s="34">
        <f t="shared" ca="1" si="864"/>
        <v>21160.457945402588</v>
      </c>
      <c r="P2914" s="18">
        <f t="shared" ca="1" si="858"/>
        <v>522.34934644996144</v>
      </c>
      <c r="Q2914" s="47">
        <f ca="1">SUM(L$15:L2914)-SUM(M$15:M2914)</f>
        <v>0</v>
      </c>
      <c r="R2914" s="47" t="str">
        <f t="shared" ca="1" si="859"/>
        <v>M2917</v>
      </c>
      <c r="S2914" s="40">
        <f t="shared" ca="1" si="865"/>
        <v>0</v>
      </c>
      <c r="T2914" s="46">
        <f t="shared" ca="1" si="866"/>
        <v>64</v>
      </c>
      <c r="X2914" s="74">
        <f t="shared" ca="1" si="867"/>
        <v>0.52234934644996145</v>
      </c>
      <c r="Y2914" s="75">
        <f t="shared" ca="1" si="868"/>
        <v>0.52234934644996145</v>
      </c>
      <c r="Z2914" s="74">
        <f t="shared" ca="1" si="869"/>
        <v>1.685983960939613</v>
      </c>
      <c r="AA2914" s="76">
        <f t="shared" ca="1" si="870"/>
        <v>522.34934644996144</v>
      </c>
      <c r="AB2914" s="76">
        <f t="shared" ca="1" si="871"/>
        <v>1685.9839609396131</v>
      </c>
    </row>
    <row r="2915" spans="1:28" x14ac:dyDescent="0.25">
      <c r="A2915" s="2">
        <f t="shared" si="872"/>
        <v>21</v>
      </c>
      <c r="B2915" s="16">
        <f ca="1">VLOOKUP(A2915,PERIODS!$O$4:$P$33,2,FALSE)</f>
        <v>3.5000000000000003E-2</v>
      </c>
      <c r="C2915" s="15"/>
      <c r="D2915" s="18">
        <v>2901</v>
      </c>
      <c r="E2915" s="34">
        <f t="shared" ca="1" si="874"/>
        <v>21160.457945402588</v>
      </c>
      <c r="F2915" s="34">
        <f t="shared" ca="1" si="856"/>
        <v>3500.0000000000005</v>
      </c>
      <c r="G2915" s="69">
        <f t="shared" ca="1" si="860"/>
        <v>0</v>
      </c>
      <c r="H2915" s="34">
        <f t="shared" ca="1" si="861"/>
        <v>222.19336986311302</v>
      </c>
      <c r="I2915" s="34">
        <f t="shared" ca="1" si="862"/>
        <v>3722.1933698631133</v>
      </c>
      <c r="J2915" s="18">
        <f ca="1">SUM(INDIRECT(ADDRESS(ROW(F2915),COLUMN(F2915),4)):INDIRECT(ADDRESS(ROW(F2915)+N$5-1,COLUMN(F2915),4)))</f>
        <v>24500.000000000004</v>
      </c>
      <c r="K2915" s="18">
        <f t="shared" ca="1" si="863"/>
        <v>16350</v>
      </c>
      <c r="L2915" s="18">
        <f t="shared" ca="1" si="873"/>
        <v>16350</v>
      </c>
      <c r="M2915" s="18">
        <f t="shared" ca="1" si="857"/>
        <v>0</v>
      </c>
      <c r="N2915" s="34">
        <f t="shared" ca="1" si="864"/>
        <v>17438.264575539473</v>
      </c>
      <c r="P2915" s="18">
        <f t="shared" ca="1" si="858"/>
        <v>222.19336986311302</v>
      </c>
      <c r="Q2915" s="47">
        <f ca="1">SUM(L$15:L2915)-SUM(M$15:M2915)</f>
        <v>16350</v>
      </c>
      <c r="R2915" s="47" t="str">
        <f t="shared" ca="1" si="859"/>
        <v>M2918</v>
      </c>
      <c r="S2915" s="40">
        <f t="shared" ca="1" si="865"/>
        <v>0</v>
      </c>
      <c r="T2915" s="46">
        <f t="shared" ca="1" si="866"/>
        <v>22</v>
      </c>
      <c r="X2915" s="74">
        <f t="shared" ca="1" si="867"/>
        <v>0.22219336986311303</v>
      </c>
      <c r="Y2915" s="75">
        <f t="shared" ca="1" si="868"/>
        <v>0.22219336986311303</v>
      </c>
      <c r="Z2915" s="74">
        <f t="shared" ca="1" si="869"/>
        <v>1.2488128372854432</v>
      </c>
      <c r="AA2915" s="76">
        <f t="shared" ca="1" si="870"/>
        <v>222.19336986311302</v>
      </c>
      <c r="AB2915" s="76">
        <f t="shared" ca="1" si="871"/>
        <v>1248.8128372854433</v>
      </c>
    </row>
    <row r="2916" spans="1:28" x14ac:dyDescent="0.25">
      <c r="A2916" s="2">
        <f t="shared" si="872"/>
        <v>22</v>
      </c>
      <c r="B2916" s="16">
        <f ca="1">VLOOKUP(A2916,PERIODS!$O$4:$P$33,2,FALSE)</f>
        <v>3.5000000000000003E-2</v>
      </c>
      <c r="C2916" s="15"/>
      <c r="D2916" s="18">
        <v>2902</v>
      </c>
      <c r="E2916" s="34">
        <f t="shared" ca="1" si="874"/>
        <v>17438.264575539473</v>
      </c>
      <c r="F2916" s="34">
        <f t="shared" ca="1" si="856"/>
        <v>3500.0000000000005</v>
      </c>
      <c r="G2916" s="69">
        <f t="shared" ca="1" si="860"/>
        <v>0</v>
      </c>
      <c r="H2916" s="34">
        <f t="shared" ca="1" si="861"/>
        <v>559.94352382803788</v>
      </c>
      <c r="I2916" s="34">
        <f t="shared" ca="1" si="862"/>
        <v>4059.9435238280385</v>
      </c>
      <c r="J2916" s="18">
        <f ca="1">SUM(INDIRECT(ADDRESS(ROW(F2916),COLUMN(F2916),4)):INDIRECT(ADDRESS(ROW(F2916)+N$5-1,COLUMN(F2916),4)))</f>
        <v>25000.000000000004</v>
      </c>
      <c r="K2916" s="18">
        <f t="shared" ca="1" si="863"/>
        <v>16350</v>
      </c>
      <c r="L2916" s="18">
        <f t="shared" ca="1" si="873"/>
        <v>0</v>
      </c>
      <c r="M2916" s="18">
        <f t="shared" ca="1" si="857"/>
        <v>0</v>
      </c>
      <c r="N2916" s="34">
        <f t="shared" ca="1" si="864"/>
        <v>13378.321051711435</v>
      </c>
      <c r="P2916" s="18">
        <f t="shared" ca="1" si="858"/>
        <v>559.94352382803788</v>
      </c>
      <c r="Q2916" s="47">
        <f ca="1">SUM(L$15:L2916)-SUM(M$15:M2916)</f>
        <v>16350</v>
      </c>
      <c r="R2916" s="47" t="str">
        <f t="shared" ca="1" si="859"/>
        <v>M2919</v>
      </c>
      <c r="S2916" s="40">
        <f t="shared" ca="1" si="865"/>
        <v>0</v>
      </c>
      <c r="T2916" s="46">
        <f t="shared" ca="1" si="866"/>
        <v>63</v>
      </c>
      <c r="X2916" s="74">
        <f t="shared" ca="1" si="867"/>
        <v>0.55994352382803791</v>
      </c>
      <c r="Y2916" s="75">
        <f t="shared" ca="1" si="868"/>
        <v>0.55994352382803791</v>
      </c>
      <c r="Z2916" s="74">
        <f t="shared" ca="1" si="869"/>
        <v>1.7505736318068081</v>
      </c>
      <c r="AA2916" s="76">
        <f t="shared" ca="1" si="870"/>
        <v>559.94352382803788</v>
      </c>
      <c r="AB2916" s="76">
        <f t="shared" ca="1" si="871"/>
        <v>1750.5736318068082</v>
      </c>
    </row>
    <row r="2917" spans="1:28" x14ac:dyDescent="0.25">
      <c r="A2917" s="2">
        <f t="shared" si="872"/>
        <v>23</v>
      </c>
      <c r="B2917" s="16">
        <f ca="1">VLOOKUP(A2917,PERIODS!$O$4:$P$33,2,FALSE)</f>
        <v>3.5000000000000003E-2</v>
      </c>
      <c r="C2917" s="15"/>
      <c r="D2917" s="18">
        <v>2903</v>
      </c>
      <c r="E2917" s="34">
        <f t="shared" ca="1" si="874"/>
        <v>13378.321051711435</v>
      </c>
      <c r="F2917" s="34">
        <f t="shared" ca="1" si="856"/>
        <v>3500.0000000000005</v>
      </c>
      <c r="G2917" s="69">
        <f t="shared" ca="1" si="860"/>
        <v>0</v>
      </c>
      <c r="H2917" s="34">
        <f t="shared" ca="1" si="861"/>
        <v>-1181.5948299289919</v>
      </c>
      <c r="I2917" s="34">
        <f t="shared" ca="1" si="862"/>
        <v>2318.4051700710088</v>
      </c>
      <c r="J2917" s="18">
        <f ca="1">SUM(INDIRECT(ADDRESS(ROW(F2917),COLUMN(F2917),4)):INDIRECT(ADDRESS(ROW(F2917)+N$5-1,COLUMN(F2917),4)))</f>
        <v>25500.000000000004</v>
      </c>
      <c r="K2917" s="18">
        <f t="shared" ca="1" si="863"/>
        <v>16350</v>
      </c>
      <c r="L2917" s="18">
        <f t="shared" ca="1" si="873"/>
        <v>0</v>
      </c>
      <c r="M2917" s="18">
        <f t="shared" ca="1" si="857"/>
        <v>0</v>
      </c>
      <c r="N2917" s="34">
        <f t="shared" ca="1" si="864"/>
        <v>11059.915881640427</v>
      </c>
      <c r="P2917" s="18">
        <f t="shared" ca="1" si="858"/>
        <v>1181.5948299289919</v>
      </c>
      <c r="Q2917" s="47">
        <f ca="1">SUM(L$15:L2917)-SUM(M$15:M2917)</f>
        <v>16350</v>
      </c>
      <c r="R2917" s="47" t="str">
        <f t="shared" ca="1" si="859"/>
        <v>M2920</v>
      </c>
      <c r="S2917" s="40">
        <f t="shared" ca="1" si="865"/>
        <v>0</v>
      </c>
      <c r="T2917" s="46">
        <f t="shared" ca="1" si="866"/>
        <v>51</v>
      </c>
      <c r="X2917" s="74">
        <f t="shared" ca="1" si="867"/>
        <v>-1.1815948299289918</v>
      </c>
      <c r="Y2917" s="75">
        <f t="shared" ca="1" si="868"/>
        <v>-1.1815948299289918</v>
      </c>
      <c r="Z2917" s="74">
        <f t="shared" ca="1" si="869"/>
        <v>0.30678907184365556</v>
      </c>
      <c r="AA2917" s="76">
        <f t="shared" ca="1" si="870"/>
        <v>-1181.5948299289919</v>
      </c>
      <c r="AB2917" s="76">
        <f t="shared" ca="1" si="871"/>
        <v>306.78907184365556</v>
      </c>
    </row>
    <row r="2918" spans="1:28" x14ac:dyDescent="0.25">
      <c r="A2918" s="2">
        <f t="shared" si="872"/>
        <v>24</v>
      </c>
      <c r="B2918" s="16">
        <f ca="1">VLOOKUP(A2918,PERIODS!$O$4:$P$33,2,FALSE)</f>
        <v>3.5000000000000003E-2</v>
      </c>
      <c r="C2918" s="15"/>
      <c r="D2918" s="18">
        <v>2904</v>
      </c>
      <c r="E2918" s="34">
        <f t="shared" ca="1" si="874"/>
        <v>11059.915881640427</v>
      </c>
      <c r="F2918" s="34">
        <f t="shared" ca="1" si="856"/>
        <v>3500.0000000000005</v>
      </c>
      <c r="G2918" s="69">
        <f t="shared" ca="1" si="860"/>
        <v>0</v>
      </c>
      <c r="H2918" s="34">
        <f t="shared" ca="1" si="861"/>
        <v>601.09601983720734</v>
      </c>
      <c r="I2918" s="34">
        <f t="shared" ca="1" si="862"/>
        <v>4101.0960198372077</v>
      </c>
      <c r="J2918" s="18">
        <f ca="1">SUM(INDIRECT(ADDRESS(ROW(F2918),COLUMN(F2918),4)):INDIRECT(ADDRESS(ROW(F2918)+N$5-1,COLUMN(F2918),4)))</f>
        <v>26000</v>
      </c>
      <c r="K2918" s="18">
        <f t="shared" ca="1" si="863"/>
        <v>0</v>
      </c>
      <c r="L2918" s="18">
        <f t="shared" ca="1" si="873"/>
        <v>0</v>
      </c>
      <c r="M2918" s="18">
        <f t="shared" ca="1" si="857"/>
        <v>16350</v>
      </c>
      <c r="N2918" s="34">
        <f t="shared" ca="1" si="864"/>
        <v>23308.819861803218</v>
      </c>
      <c r="P2918" s="18">
        <f t="shared" ca="1" si="858"/>
        <v>601.09601983720734</v>
      </c>
      <c r="Q2918" s="47">
        <f ca="1">SUM(L$15:L2918)-SUM(M$15:M2918)</f>
        <v>0</v>
      </c>
      <c r="R2918" s="47" t="str">
        <f t="shared" ca="1" si="859"/>
        <v>M2921</v>
      </c>
      <c r="S2918" s="40">
        <f t="shared" ca="1" si="865"/>
        <v>0</v>
      </c>
      <c r="T2918" s="46">
        <f t="shared" ca="1" si="866"/>
        <v>78</v>
      </c>
      <c r="X2918" s="74">
        <f t="shared" ca="1" si="867"/>
        <v>0.60109601983720728</v>
      </c>
      <c r="Y2918" s="75">
        <f t="shared" ca="1" si="868"/>
        <v>0.60109601983720728</v>
      </c>
      <c r="Z2918" s="74">
        <f t="shared" ca="1" si="869"/>
        <v>1.8241169735601743</v>
      </c>
      <c r="AA2918" s="76">
        <f t="shared" ca="1" si="870"/>
        <v>601.09601983720734</v>
      </c>
      <c r="AB2918" s="76">
        <f t="shared" ca="1" si="871"/>
        <v>1824.1169735601743</v>
      </c>
    </row>
    <row r="2919" spans="1:28" x14ac:dyDescent="0.25">
      <c r="A2919" s="2">
        <f t="shared" si="872"/>
        <v>25</v>
      </c>
      <c r="B2919" s="16">
        <f ca="1">VLOOKUP(A2919,PERIODS!$O$4:$P$33,2,FALSE)</f>
        <v>3.5000000000000003E-2</v>
      </c>
      <c r="C2919" s="15"/>
      <c r="D2919" s="18">
        <v>2905</v>
      </c>
      <c r="E2919" s="34">
        <f t="shared" ca="1" si="874"/>
        <v>23308.819861803218</v>
      </c>
      <c r="F2919" s="34">
        <f t="shared" ca="1" si="856"/>
        <v>3500.0000000000005</v>
      </c>
      <c r="G2919" s="69">
        <f t="shared" ca="1" si="860"/>
        <v>0</v>
      </c>
      <c r="H2919" s="34">
        <f t="shared" ca="1" si="861"/>
        <v>-1054.3016730185111</v>
      </c>
      <c r="I2919" s="34">
        <f t="shared" ca="1" si="862"/>
        <v>2445.6983269814891</v>
      </c>
      <c r="J2919" s="18">
        <f ca="1">SUM(INDIRECT(ADDRESS(ROW(F2919),COLUMN(F2919),4)):INDIRECT(ADDRESS(ROW(F2919)+N$5-1,COLUMN(F2919),4)))</f>
        <v>24900</v>
      </c>
      <c r="K2919" s="18">
        <f t="shared" ca="1" si="863"/>
        <v>16350</v>
      </c>
      <c r="L2919" s="18">
        <f t="shared" ca="1" si="873"/>
        <v>16350</v>
      </c>
      <c r="M2919" s="18">
        <f t="shared" ca="1" si="857"/>
        <v>0</v>
      </c>
      <c r="N2919" s="34">
        <f t="shared" ca="1" si="864"/>
        <v>20863.12153482173</v>
      </c>
      <c r="P2919" s="18">
        <f t="shared" ca="1" si="858"/>
        <v>1054.3016730185111</v>
      </c>
      <c r="Q2919" s="47">
        <f ca="1">SUM(L$15:L2919)-SUM(M$15:M2919)</f>
        <v>16350</v>
      </c>
      <c r="R2919" s="47" t="str">
        <f t="shared" ca="1" si="859"/>
        <v>M2922</v>
      </c>
      <c r="S2919" s="40">
        <f t="shared" ca="1" si="865"/>
        <v>0</v>
      </c>
      <c r="T2919" s="46">
        <f t="shared" ca="1" si="866"/>
        <v>61</v>
      </c>
      <c r="X2919" s="74">
        <f t="shared" ca="1" si="867"/>
        <v>-1.0543016730185111</v>
      </c>
      <c r="Y2919" s="75">
        <f t="shared" ca="1" si="868"/>
        <v>-1.0543016730185111</v>
      </c>
      <c r="Z2919" s="74">
        <f t="shared" ca="1" si="869"/>
        <v>0.34843566439256096</v>
      </c>
      <c r="AA2919" s="76">
        <f t="shared" ca="1" si="870"/>
        <v>-1054.3016730185111</v>
      </c>
      <c r="AB2919" s="76">
        <f t="shared" ca="1" si="871"/>
        <v>348.43566439256097</v>
      </c>
    </row>
    <row r="2920" spans="1:28" x14ac:dyDescent="0.25">
      <c r="A2920" s="2">
        <f t="shared" si="872"/>
        <v>26</v>
      </c>
      <c r="B2920" s="16">
        <f ca="1">VLOOKUP(A2920,PERIODS!$O$4:$P$33,2,FALSE)</f>
        <v>3.5000000000000003E-2</v>
      </c>
      <c r="C2920" s="15"/>
      <c r="D2920" s="18">
        <v>2906</v>
      </c>
      <c r="E2920" s="34">
        <f t="shared" ca="1" si="874"/>
        <v>20863.12153482173</v>
      </c>
      <c r="F2920" s="34">
        <f t="shared" ca="1" si="856"/>
        <v>3500.0000000000005</v>
      </c>
      <c r="G2920" s="69">
        <f t="shared" ca="1" si="860"/>
        <v>0</v>
      </c>
      <c r="H2920" s="34">
        <f t="shared" ca="1" si="861"/>
        <v>-1081.496349886969</v>
      </c>
      <c r="I2920" s="34">
        <f t="shared" ca="1" si="862"/>
        <v>2418.5036501130317</v>
      </c>
      <c r="J2920" s="18">
        <f ca="1">SUM(INDIRECT(ADDRESS(ROW(F2920),COLUMN(F2920),4)):INDIRECT(ADDRESS(ROW(F2920)+N$5-1,COLUMN(F2920),4)))</f>
        <v>23900</v>
      </c>
      <c r="K2920" s="18">
        <f t="shared" ca="1" si="863"/>
        <v>16350</v>
      </c>
      <c r="L2920" s="18">
        <f t="shared" ca="1" si="873"/>
        <v>0</v>
      </c>
      <c r="M2920" s="18">
        <f t="shared" ca="1" si="857"/>
        <v>0</v>
      </c>
      <c r="N2920" s="34">
        <f t="shared" ca="1" si="864"/>
        <v>18444.617884708699</v>
      </c>
      <c r="P2920" s="18">
        <f t="shared" ca="1" si="858"/>
        <v>1081.496349886969</v>
      </c>
      <c r="Q2920" s="47">
        <f ca="1">SUM(L$15:L2920)-SUM(M$15:M2920)</f>
        <v>16350</v>
      </c>
      <c r="R2920" s="47" t="str">
        <f t="shared" ca="1" si="859"/>
        <v>M2923</v>
      </c>
      <c r="S2920" s="40">
        <f t="shared" ca="1" si="865"/>
        <v>0</v>
      </c>
      <c r="T2920" s="46">
        <f t="shared" ca="1" si="866"/>
        <v>97</v>
      </c>
      <c r="X2920" s="74">
        <f t="shared" ca="1" si="867"/>
        <v>-1.081496349886969</v>
      </c>
      <c r="Y2920" s="75">
        <f t="shared" ca="1" si="868"/>
        <v>-1.081496349886969</v>
      </c>
      <c r="Z2920" s="74">
        <f t="shared" ca="1" si="869"/>
        <v>0.33908775191685026</v>
      </c>
      <c r="AA2920" s="76">
        <f t="shared" ca="1" si="870"/>
        <v>-1081.496349886969</v>
      </c>
      <c r="AB2920" s="76">
        <f t="shared" ca="1" si="871"/>
        <v>339.08775191685027</v>
      </c>
    </row>
    <row r="2921" spans="1:28" x14ac:dyDescent="0.25">
      <c r="A2921" s="2">
        <f t="shared" si="872"/>
        <v>27</v>
      </c>
      <c r="B2921" s="16">
        <f ca="1">VLOOKUP(A2921,PERIODS!$O$4:$P$33,2,FALSE)</f>
        <v>3.5000000000000003E-2</v>
      </c>
      <c r="C2921" s="15"/>
      <c r="D2921" s="18">
        <v>2907</v>
      </c>
      <c r="E2921" s="34">
        <f t="shared" ca="1" si="874"/>
        <v>18444.617884708699</v>
      </c>
      <c r="F2921" s="34">
        <f t="shared" ca="1" si="856"/>
        <v>3500.0000000000005</v>
      </c>
      <c r="G2921" s="69">
        <f t="shared" ca="1" si="860"/>
        <v>0</v>
      </c>
      <c r="H2921" s="34">
        <f t="shared" ca="1" si="861"/>
        <v>134.14368508459376</v>
      </c>
      <c r="I2921" s="34">
        <f t="shared" ca="1" si="862"/>
        <v>3634.1436850845944</v>
      </c>
      <c r="J2921" s="18">
        <f ca="1">SUM(INDIRECT(ADDRESS(ROW(F2921),COLUMN(F2921),4)):INDIRECT(ADDRESS(ROW(F2921)+N$5-1,COLUMN(F2921),4)))</f>
        <v>22900</v>
      </c>
      <c r="K2921" s="18">
        <f t="shared" ca="1" si="863"/>
        <v>16350</v>
      </c>
      <c r="L2921" s="18">
        <f t="shared" ca="1" si="873"/>
        <v>0</v>
      </c>
      <c r="M2921" s="18">
        <f t="shared" ca="1" si="857"/>
        <v>0</v>
      </c>
      <c r="N2921" s="34">
        <f t="shared" ca="1" si="864"/>
        <v>14810.474199624105</v>
      </c>
      <c r="P2921" s="18">
        <f t="shared" ca="1" si="858"/>
        <v>134.14368508459376</v>
      </c>
      <c r="Q2921" s="47">
        <f ca="1">SUM(L$15:L2921)-SUM(M$15:M2921)</f>
        <v>16350</v>
      </c>
      <c r="R2921" s="47" t="str">
        <f t="shared" ca="1" si="859"/>
        <v>M2924</v>
      </c>
      <c r="S2921" s="40">
        <f t="shared" ca="1" si="865"/>
        <v>0</v>
      </c>
      <c r="T2921" s="46">
        <f t="shared" ca="1" si="866"/>
        <v>49</v>
      </c>
      <c r="X2921" s="74">
        <f t="shared" ca="1" si="867"/>
        <v>0.13414368508459376</v>
      </c>
      <c r="Y2921" s="75">
        <f t="shared" ca="1" si="868"/>
        <v>0.13414368508459376</v>
      </c>
      <c r="Z2921" s="74">
        <f t="shared" ca="1" si="869"/>
        <v>1.1435571199421299</v>
      </c>
      <c r="AA2921" s="76">
        <f t="shared" ca="1" si="870"/>
        <v>134.14368508459376</v>
      </c>
      <c r="AB2921" s="76">
        <f t="shared" ca="1" si="871"/>
        <v>1143.5571199421299</v>
      </c>
    </row>
    <row r="2922" spans="1:28" x14ac:dyDescent="0.25">
      <c r="A2922" s="2">
        <f t="shared" si="872"/>
        <v>28</v>
      </c>
      <c r="B2922" s="16">
        <f ca="1">VLOOKUP(A2922,PERIODS!$O$4:$P$33,2,FALSE)</f>
        <v>0.04</v>
      </c>
      <c r="C2922" s="15"/>
      <c r="D2922" s="18">
        <v>2908</v>
      </c>
      <c r="E2922" s="34">
        <f t="shared" ca="1" si="874"/>
        <v>14810.474199624105</v>
      </c>
      <c r="F2922" s="34">
        <f t="shared" ca="1" si="856"/>
        <v>4000</v>
      </c>
      <c r="G2922" s="69">
        <f t="shared" ca="1" si="860"/>
        <v>0</v>
      </c>
      <c r="H2922" s="34">
        <f t="shared" ca="1" si="861"/>
        <v>-10.948670136291113</v>
      </c>
      <c r="I2922" s="34">
        <f t="shared" ca="1" si="862"/>
        <v>3989.0513298637088</v>
      </c>
      <c r="J2922" s="18">
        <f ca="1">SUM(INDIRECT(ADDRESS(ROW(F2922),COLUMN(F2922),4)):INDIRECT(ADDRESS(ROW(F2922)+N$5-1,COLUMN(F2922),4)))</f>
        <v>21900</v>
      </c>
      <c r="K2922" s="18">
        <f t="shared" ca="1" si="863"/>
        <v>0</v>
      </c>
      <c r="L2922" s="18">
        <f t="shared" ca="1" si="873"/>
        <v>0</v>
      </c>
      <c r="M2922" s="18">
        <f t="shared" ca="1" si="857"/>
        <v>16350</v>
      </c>
      <c r="N2922" s="34">
        <f t="shared" ca="1" si="864"/>
        <v>27171.422869760398</v>
      </c>
      <c r="P2922" s="18">
        <f t="shared" ca="1" si="858"/>
        <v>10.948670136291113</v>
      </c>
      <c r="Q2922" s="47">
        <f ca="1">SUM(L$15:L2922)-SUM(M$15:M2922)</f>
        <v>0</v>
      </c>
      <c r="R2922" s="47" t="str">
        <f t="shared" ca="1" si="859"/>
        <v>M2925</v>
      </c>
      <c r="S2922" s="40">
        <f t="shared" ca="1" si="865"/>
        <v>0</v>
      </c>
      <c r="T2922" s="46">
        <f t="shared" ca="1" si="866"/>
        <v>62</v>
      </c>
      <c r="X2922" s="74">
        <f t="shared" ca="1" si="867"/>
        <v>-1.0948670136291113E-2</v>
      </c>
      <c r="Y2922" s="75">
        <f t="shared" ca="1" si="868"/>
        <v>-1.0948670136291113E-2</v>
      </c>
      <c r="Z2922" s="74">
        <f t="shared" ca="1" si="869"/>
        <v>0.98911104840766617</v>
      </c>
      <c r="AA2922" s="76">
        <f t="shared" ca="1" si="870"/>
        <v>-10.948670136291113</v>
      </c>
      <c r="AB2922" s="76">
        <f t="shared" ca="1" si="871"/>
        <v>989.1110484076662</v>
      </c>
    </row>
    <row r="2923" spans="1:28" x14ac:dyDescent="0.25">
      <c r="A2923" s="2">
        <f t="shared" si="872"/>
        <v>29</v>
      </c>
      <c r="B2923" s="16">
        <f ca="1">VLOOKUP(A2923,PERIODS!$O$4:$P$33,2,FALSE)</f>
        <v>0.04</v>
      </c>
      <c r="C2923" s="15"/>
      <c r="D2923" s="18">
        <v>2909</v>
      </c>
      <c r="E2923" s="34">
        <f t="shared" ca="1" si="874"/>
        <v>27171.422869760398</v>
      </c>
      <c r="F2923" s="34">
        <f t="shared" ca="1" si="856"/>
        <v>4000</v>
      </c>
      <c r="G2923" s="69">
        <f t="shared" ca="1" si="860"/>
        <v>0</v>
      </c>
      <c r="H2923" s="34">
        <f t="shared" ca="1" si="861"/>
        <v>-1340.0171628386602</v>
      </c>
      <c r="I2923" s="34">
        <f t="shared" ca="1" si="862"/>
        <v>2659.9828371613398</v>
      </c>
      <c r="J2923" s="18">
        <f ca="1">SUM(INDIRECT(ADDRESS(ROW(F2923),COLUMN(F2923),4)):INDIRECT(ADDRESS(ROW(F2923)+N$5-1,COLUMN(F2923),4)))</f>
        <v>21200</v>
      </c>
      <c r="K2923" s="18">
        <f t="shared" ca="1" si="863"/>
        <v>0</v>
      </c>
      <c r="L2923" s="18">
        <f t="shared" ca="1" si="873"/>
        <v>0</v>
      </c>
      <c r="M2923" s="18">
        <f t="shared" ca="1" si="857"/>
        <v>0</v>
      </c>
      <c r="N2923" s="34">
        <f t="shared" ca="1" si="864"/>
        <v>24511.440032599057</v>
      </c>
      <c r="P2923" s="18">
        <f t="shared" ca="1" si="858"/>
        <v>1340.0171628386602</v>
      </c>
      <c r="Q2923" s="47">
        <f ca="1">SUM(L$15:L2923)-SUM(M$15:M2923)</f>
        <v>0</v>
      </c>
      <c r="R2923" s="47" t="str">
        <f t="shared" ca="1" si="859"/>
        <v>M2926</v>
      </c>
      <c r="S2923" s="40">
        <f t="shared" ca="1" si="865"/>
        <v>0</v>
      </c>
      <c r="T2923" s="46">
        <f t="shared" ca="1" si="866"/>
        <v>90</v>
      </c>
      <c r="X2923" s="74">
        <f t="shared" ca="1" si="867"/>
        <v>-1.3400171628386601</v>
      </c>
      <c r="Y2923" s="75">
        <f t="shared" ca="1" si="868"/>
        <v>-1.3400171628386601</v>
      </c>
      <c r="Z2923" s="74">
        <f t="shared" ca="1" si="869"/>
        <v>0.26184117460392708</v>
      </c>
      <c r="AA2923" s="76">
        <f t="shared" ca="1" si="870"/>
        <v>-1340.0171628386602</v>
      </c>
      <c r="AB2923" s="76">
        <f t="shared" ca="1" si="871"/>
        <v>261.84117460392707</v>
      </c>
    </row>
    <row r="2924" spans="1:28" x14ac:dyDescent="0.25">
      <c r="A2924" s="2">
        <f t="shared" si="872"/>
        <v>30</v>
      </c>
      <c r="B2924" s="16">
        <f ca="1">VLOOKUP(A2924,PERIODS!$O$4:$P$33,2,FALSE)</f>
        <v>0.04</v>
      </c>
      <c r="C2924" s="15"/>
      <c r="D2924" s="18">
        <v>2910</v>
      </c>
      <c r="E2924" s="34">
        <f t="shared" ca="1" si="874"/>
        <v>24511.440032599057</v>
      </c>
      <c r="F2924" s="34">
        <f t="shared" ca="1" si="856"/>
        <v>4000</v>
      </c>
      <c r="G2924" s="69">
        <f t="shared" ca="1" si="860"/>
        <v>0</v>
      </c>
      <c r="H2924" s="34">
        <f t="shared" ca="1" si="861"/>
        <v>1414.078070364985</v>
      </c>
      <c r="I2924" s="34">
        <f t="shared" ca="1" si="862"/>
        <v>5414.0780703649853</v>
      </c>
      <c r="J2924" s="18">
        <f ca="1">SUM(INDIRECT(ADDRESS(ROW(F2924),COLUMN(F2924),4)):INDIRECT(ADDRESS(ROW(F2924)+N$5-1,COLUMN(F2924),4)))</f>
        <v>20500</v>
      </c>
      <c r="K2924" s="18">
        <f t="shared" ca="1" si="863"/>
        <v>0</v>
      </c>
      <c r="L2924" s="18">
        <f t="shared" ca="1" si="873"/>
        <v>0</v>
      </c>
      <c r="M2924" s="18">
        <f t="shared" ca="1" si="857"/>
        <v>0</v>
      </c>
      <c r="N2924" s="34">
        <f t="shared" ca="1" si="864"/>
        <v>19097.36196223407</v>
      </c>
      <c r="P2924" s="18">
        <f t="shared" ca="1" si="858"/>
        <v>1414.078070364985</v>
      </c>
      <c r="Q2924" s="47">
        <f ca="1">SUM(L$15:L2924)-SUM(M$15:M2924)</f>
        <v>0</v>
      </c>
      <c r="R2924" s="47" t="str">
        <f t="shared" ca="1" si="859"/>
        <v>M2927</v>
      </c>
      <c r="S2924" s="40">
        <f t="shared" ca="1" si="865"/>
        <v>0</v>
      </c>
      <c r="T2924" s="46">
        <f t="shared" ca="1" si="866"/>
        <v>47</v>
      </c>
      <c r="X2924" s="74">
        <f t="shared" ca="1" si="867"/>
        <v>1.4140780703649851</v>
      </c>
      <c r="Y2924" s="75">
        <f t="shared" ca="1" si="868"/>
        <v>1.4140780703649851</v>
      </c>
      <c r="Z2924" s="74">
        <f t="shared" ca="1" si="869"/>
        <v>4.1126931039832408</v>
      </c>
      <c r="AA2924" s="76">
        <f t="shared" ca="1" si="870"/>
        <v>1414.078070364985</v>
      </c>
      <c r="AB2924" s="76">
        <f t="shared" ca="1" si="871"/>
        <v>4112.6931039832407</v>
      </c>
    </row>
    <row r="2925" spans="1:28" x14ac:dyDescent="0.25">
      <c r="A2925" s="2">
        <f t="shared" si="872"/>
        <v>1</v>
      </c>
      <c r="B2925" s="16">
        <f ca="1">VLOOKUP(A2925,PERIODS!$O$4:$P$33,2,FALSE)</f>
        <v>2.4E-2</v>
      </c>
      <c r="C2925" s="15"/>
      <c r="D2925" s="18">
        <v>2911</v>
      </c>
      <c r="E2925" s="34">
        <f t="shared" ca="1" si="874"/>
        <v>19097.36196223407</v>
      </c>
      <c r="F2925" s="34">
        <f t="shared" ca="1" si="856"/>
        <v>2400</v>
      </c>
      <c r="G2925" s="69">
        <f t="shared" ca="1" si="860"/>
        <v>0</v>
      </c>
      <c r="H2925" s="34">
        <f t="shared" ca="1" si="861"/>
        <v>1108.1876582759469</v>
      </c>
      <c r="I2925" s="34">
        <f t="shared" ca="1" si="862"/>
        <v>3508.1876582759469</v>
      </c>
      <c r="J2925" s="18">
        <f ca="1">SUM(INDIRECT(ADDRESS(ROW(F2925),COLUMN(F2925),4)):INDIRECT(ADDRESS(ROW(F2925)+N$5-1,COLUMN(F2925),4)))</f>
        <v>19800</v>
      </c>
      <c r="K2925" s="18">
        <f t="shared" ca="1" si="863"/>
        <v>16350</v>
      </c>
      <c r="L2925" s="18">
        <f t="shared" ca="1" si="873"/>
        <v>16350</v>
      </c>
      <c r="M2925" s="18">
        <f t="shared" ca="1" si="857"/>
        <v>0</v>
      </c>
      <c r="N2925" s="34">
        <f t="shared" ca="1" si="864"/>
        <v>15589.174303958123</v>
      </c>
      <c r="P2925" s="18">
        <f t="shared" ca="1" si="858"/>
        <v>1108.1876582759469</v>
      </c>
      <c r="Q2925" s="47">
        <f ca="1">SUM(L$15:L2925)-SUM(M$15:M2925)</f>
        <v>16350</v>
      </c>
      <c r="R2925" s="47" t="str">
        <f t="shared" ca="1" si="859"/>
        <v>M2928</v>
      </c>
      <c r="S2925" s="40">
        <f t="shared" ca="1" si="865"/>
        <v>0</v>
      </c>
      <c r="T2925" s="46">
        <f t="shared" ca="1" si="866"/>
        <v>20</v>
      </c>
      <c r="X2925" s="74">
        <f t="shared" ca="1" si="867"/>
        <v>1.1081876582759469</v>
      </c>
      <c r="Y2925" s="75">
        <f t="shared" ca="1" si="868"/>
        <v>1.1081876582759469</v>
      </c>
      <c r="Z2925" s="74">
        <f t="shared" ca="1" si="869"/>
        <v>3.0288640804028697</v>
      </c>
      <c r="AA2925" s="76">
        <f t="shared" ca="1" si="870"/>
        <v>1108.1876582759469</v>
      </c>
      <c r="AB2925" s="76">
        <f t="shared" ca="1" si="871"/>
        <v>3028.8640804028696</v>
      </c>
    </row>
    <row r="2926" spans="1:28" x14ac:dyDescent="0.25">
      <c r="A2926" s="2">
        <f t="shared" si="872"/>
        <v>2</v>
      </c>
      <c r="B2926" s="16">
        <f ca="1">VLOOKUP(A2926,PERIODS!$O$4:$P$33,2,FALSE)</f>
        <v>2.5000000000000001E-2</v>
      </c>
      <c r="C2926" s="15"/>
      <c r="D2926" s="18">
        <v>2912</v>
      </c>
      <c r="E2926" s="34">
        <f t="shared" ca="1" si="874"/>
        <v>15589.174303958123</v>
      </c>
      <c r="F2926" s="34">
        <f t="shared" ca="1" si="856"/>
        <v>2500</v>
      </c>
      <c r="G2926" s="69">
        <f t="shared" ca="1" si="860"/>
        <v>0</v>
      </c>
      <c r="H2926" s="34">
        <f t="shared" ca="1" si="861"/>
        <v>-279.26770597254989</v>
      </c>
      <c r="I2926" s="34">
        <f t="shared" ca="1" si="862"/>
        <v>2220.7322940274503</v>
      </c>
      <c r="J2926" s="18">
        <f ca="1">SUM(INDIRECT(ADDRESS(ROW(F2926),COLUMN(F2926),4)):INDIRECT(ADDRESS(ROW(F2926)+N$5-1,COLUMN(F2926),4)))</f>
        <v>20700</v>
      </c>
      <c r="K2926" s="18">
        <f t="shared" ca="1" si="863"/>
        <v>16350</v>
      </c>
      <c r="L2926" s="18">
        <f t="shared" ca="1" si="873"/>
        <v>0</v>
      </c>
      <c r="M2926" s="18">
        <f t="shared" ca="1" si="857"/>
        <v>0</v>
      </c>
      <c r="N2926" s="34">
        <f t="shared" ca="1" si="864"/>
        <v>13368.442009930674</v>
      </c>
      <c r="P2926" s="18">
        <f t="shared" ca="1" si="858"/>
        <v>279.26770597254989</v>
      </c>
      <c r="Q2926" s="47">
        <f ca="1">SUM(L$15:L2926)-SUM(M$15:M2926)</f>
        <v>16350</v>
      </c>
      <c r="R2926" s="47" t="str">
        <f t="shared" ca="1" si="859"/>
        <v>M2929</v>
      </c>
      <c r="S2926" s="40">
        <f t="shared" ca="1" si="865"/>
        <v>0</v>
      </c>
      <c r="T2926" s="46">
        <f t="shared" ca="1" si="866"/>
        <v>20</v>
      </c>
      <c r="X2926" s="74">
        <f t="shared" ca="1" si="867"/>
        <v>-0.27926770597254991</v>
      </c>
      <c r="Y2926" s="75">
        <f t="shared" ca="1" si="868"/>
        <v>-0.27926770597254991</v>
      </c>
      <c r="Z2926" s="74">
        <f t="shared" ca="1" si="869"/>
        <v>0.75633740007134431</v>
      </c>
      <c r="AA2926" s="76">
        <f t="shared" ca="1" si="870"/>
        <v>-279.26770597254989</v>
      </c>
      <c r="AB2926" s="76">
        <f t="shared" ca="1" si="871"/>
        <v>756.33740007134429</v>
      </c>
    </row>
    <row r="2927" spans="1:28" x14ac:dyDescent="0.25">
      <c r="A2927" s="2">
        <f t="shared" si="872"/>
        <v>3</v>
      </c>
      <c r="B2927" s="16">
        <f ca="1">VLOOKUP(A2927,PERIODS!$O$4:$P$33,2,FALSE)</f>
        <v>2.5000000000000001E-2</v>
      </c>
      <c r="C2927" s="15"/>
      <c r="D2927" s="18">
        <v>2913</v>
      </c>
      <c r="E2927" s="34">
        <f t="shared" ca="1" si="874"/>
        <v>13368.442009930674</v>
      </c>
      <c r="F2927" s="34">
        <f t="shared" ca="1" si="856"/>
        <v>2500</v>
      </c>
      <c r="G2927" s="69">
        <f t="shared" ca="1" si="860"/>
        <v>0</v>
      </c>
      <c r="H2927" s="34">
        <f t="shared" ca="1" si="861"/>
        <v>-459.89174202808971</v>
      </c>
      <c r="I2927" s="34">
        <f t="shared" ca="1" si="862"/>
        <v>2040.1082579719102</v>
      </c>
      <c r="J2927" s="18">
        <f ca="1">SUM(INDIRECT(ADDRESS(ROW(F2927),COLUMN(F2927),4)):INDIRECT(ADDRESS(ROW(F2927)+N$5-1,COLUMN(F2927),4)))</f>
        <v>21500</v>
      </c>
      <c r="K2927" s="18">
        <f t="shared" ca="1" si="863"/>
        <v>16350</v>
      </c>
      <c r="L2927" s="18">
        <f t="shared" ca="1" si="873"/>
        <v>0</v>
      </c>
      <c r="M2927" s="18">
        <f t="shared" ca="1" si="857"/>
        <v>0</v>
      </c>
      <c r="N2927" s="34">
        <f t="shared" ca="1" si="864"/>
        <v>11328.333751958764</v>
      </c>
      <c r="P2927" s="18">
        <f t="shared" ca="1" si="858"/>
        <v>459.89174202808971</v>
      </c>
      <c r="Q2927" s="47">
        <f ca="1">SUM(L$15:L2927)-SUM(M$15:M2927)</f>
        <v>16350</v>
      </c>
      <c r="R2927" s="47" t="str">
        <f t="shared" ca="1" si="859"/>
        <v>M2930</v>
      </c>
      <c r="S2927" s="40">
        <f t="shared" ca="1" si="865"/>
        <v>0</v>
      </c>
      <c r="T2927" s="46">
        <f t="shared" ca="1" si="866"/>
        <v>85</v>
      </c>
      <c r="X2927" s="74">
        <f t="shared" ca="1" si="867"/>
        <v>-0.45989174202808969</v>
      </c>
      <c r="Y2927" s="75">
        <f t="shared" ca="1" si="868"/>
        <v>-0.45989174202808969</v>
      </c>
      <c r="Z2927" s="74">
        <f t="shared" ca="1" si="869"/>
        <v>0.63135199069347758</v>
      </c>
      <c r="AA2927" s="76">
        <f t="shared" ca="1" si="870"/>
        <v>-459.89174202808971</v>
      </c>
      <c r="AB2927" s="76">
        <f t="shared" ca="1" si="871"/>
        <v>631.35199069347755</v>
      </c>
    </row>
    <row r="2928" spans="1:28" x14ac:dyDescent="0.25">
      <c r="A2928" s="2">
        <f t="shared" si="872"/>
        <v>4</v>
      </c>
      <c r="B2928" s="16">
        <f ca="1">VLOOKUP(A2928,PERIODS!$O$4:$P$33,2,FALSE)</f>
        <v>2.5000000000000001E-2</v>
      </c>
      <c r="C2928" s="15"/>
      <c r="D2928" s="18">
        <v>2914</v>
      </c>
      <c r="E2928" s="34">
        <f t="shared" ca="1" si="874"/>
        <v>11328.333751958764</v>
      </c>
      <c r="F2928" s="34">
        <f t="shared" ca="1" si="856"/>
        <v>2500</v>
      </c>
      <c r="G2928" s="69">
        <f t="shared" ca="1" si="860"/>
        <v>0</v>
      </c>
      <c r="H2928" s="34">
        <f t="shared" ca="1" si="861"/>
        <v>-1185.6793494005365</v>
      </c>
      <c r="I2928" s="34">
        <f t="shared" ca="1" si="862"/>
        <v>1314.3206505994635</v>
      </c>
      <c r="J2928" s="18">
        <f ca="1">SUM(INDIRECT(ADDRESS(ROW(F2928),COLUMN(F2928),4)):INDIRECT(ADDRESS(ROW(F2928)+N$5-1,COLUMN(F2928),4)))</f>
        <v>22300</v>
      </c>
      <c r="K2928" s="18">
        <f t="shared" ca="1" si="863"/>
        <v>0</v>
      </c>
      <c r="L2928" s="18">
        <f t="shared" ca="1" si="873"/>
        <v>0</v>
      </c>
      <c r="M2928" s="18">
        <f t="shared" ca="1" si="857"/>
        <v>16350</v>
      </c>
      <c r="N2928" s="34">
        <f t="shared" ca="1" si="864"/>
        <v>26364.013101359298</v>
      </c>
      <c r="P2928" s="18">
        <f t="shared" ca="1" si="858"/>
        <v>1185.6793494005365</v>
      </c>
      <c r="Q2928" s="47">
        <f ca="1">SUM(L$15:L2928)-SUM(M$15:M2928)</f>
        <v>0</v>
      </c>
      <c r="R2928" s="47" t="str">
        <f t="shared" ca="1" si="859"/>
        <v>M2931</v>
      </c>
      <c r="S2928" s="40">
        <f t="shared" ca="1" si="865"/>
        <v>0</v>
      </c>
      <c r="T2928" s="46">
        <f t="shared" ca="1" si="866"/>
        <v>0</v>
      </c>
      <c r="X2928" s="74">
        <f t="shared" ca="1" si="867"/>
        <v>-1.1856793494005364</v>
      </c>
      <c r="Y2928" s="75">
        <f t="shared" ca="1" si="868"/>
        <v>-1.1856793494005364</v>
      </c>
      <c r="Z2928" s="74">
        <f t="shared" ca="1" si="869"/>
        <v>0.30553854155229593</v>
      </c>
      <c r="AA2928" s="76">
        <f t="shared" ca="1" si="870"/>
        <v>-1185.6793494005365</v>
      </c>
      <c r="AB2928" s="76">
        <f t="shared" ca="1" si="871"/>
        <v>305.53854155229595</v>
      </c>
    </row>
    <row r="2929" spans="1:28" x14ac:dyDescent="0.25">
      <c r="A2929" s="2">
        <f t="shared" si="872"/>
        <v>5</v>
      </c>
      <c r="B2929" s="16">
        <f ca="1">VLOOKUP(A2929,PERIODS!$O$4:$P$33,2,FALSE)</f>
        <v>3.3000000000000002E-2</v>
      </c>
      <c r="C2929" s="15"/>
      <c r="D2929" s="18">
        <v>2915</v>
      </c>
      <c r="E2929" s="34">
        <f t="shared" ca="1" si="874"/>
        <v>26364.013101359298</v>
      </c>
      <c r="F2929" s="34">
        <f t="shared" ca="1" si="856"/>
        <v>3300</v>
      </c>
      <c r="G2929" s="69">
        <f t="shared" ca="1" si="860"/>
        <v>0</v>
      </c>
      <c r="H2929" s="34">
        <f t="shared" ca="1" si="861"/>
        <v>874.4416445411423</v>
      </c>
      <c r="I2929" s="34">
        <f t="shared" ca="1" si="862"/>
        <v>4174.4416445411425</v>
      </c>
      <c r="J2929" s="18">
        <f ca="1">SUM(INDIRECT(ADDRESS(ROW(F2929),COLUMN(F2929),4)):INDIRECT(ADDRESS(ROW(F2929)+N$5-1,COLUMN(F2929),4)))</f>
        <v>23100</v>
      </c>
      <c r="K2929" s="18">
        <f t="shared" ca="1" si="863"/>
        <v>0</v>
      </c>
      <c r="L2929" s="18">
        <f t="shared" ca="1" si="873"/>
        <v>0</v>
      </c>
      <c r="M2929" s="18">
        <f t="shared" ca="1" si="857"/>
        <v>0</v>
      </c>
      <c r="N2929" s="34">
        <f t="shared" ca="1" si="864"/>
        <v>22189.571456818157</v>
      </c>
      <c r="P2929" s="18">
        <f t="shared" ca="1" si="858"/>
        <v>874.4416445411423</v>
      </c>
      <c r="Q2929" s="47">
        <f ca="1">SUM(L$15:L2929)-SUM(M$15:M2929)</f>
        <v>0</v>
      </c>
      <c r="R2929" s="47" t="str">
        <f t="shared" ca="1" si="859"/>
        <v>M2932</v>
      </c>
      <c r="S2929" s="40">
        <f t="shared" ca="1" si="865"/>
        <v>0</v>
      </c>
      <c r="T2929" s="46">
        <f t="shared" ca="1" si="866"/>
        <v>10</v>
      </c>
      <c r="X2929" s="74">
        <f t="shared" ca="1" si="867"/>
        <v>0.87444164454114226</v>
      </c>
      <c r="Y2929" s="75">
        <f t="shared" ca="1" si="868"/>
        <v>0.87444164454114226</v>
      </c>
      <c r="Z2929" s="74">
        <f t="shared" ca="1" si="869"/>
        <v>2.397536242719668</v>
      </c>
      <c r="AA2929" s="76">
        <f t="shared" ca="1" si="870"/>
        <v>874.4416445411423</v>
      </c>
      <c r="AB2929" s="76">
        <f t="shared" ca="1" si="871"/>
        <v>2397.5362427196678</v>
      </c>
    </row>
    <row r="2930" spans="1:28" x14ac:dyDescent="0.25">
      <c r="A2930" s="2">
        <f t="shared" si="872"/>
        <v>6</v>
      </c>
      <c r="B2930" s="16">
        <f ca="1">VLOOKUP(A2930,PERIODS!$O$4:$P$33,2,FALSE)</f>
        <v>3.3000000000000002E-2</v>
      </c>
      <c r="C2930" s="15"/>
      <c r="D2930" s="18">
        <v>2916</v>
      </c>
      <c r="E2930" s="34">
        <f t="shared" ca="1" si="874"/>
        <v>22189.571456818157</v>
      </c>
      <c r="F2930" s="34">
        <f t="shared" ca="1" si="856"/>
        <v>3300</v>
      </c>
      <c r="G2930" s="69">
        <f t="shared" ca="1" si="860"/>
        <v>0</v>
      </c>
      <c r="H2930" s="34">
        <f t="shared" ca="1" si="861"/>
        <v>231.57141673689998</v>
      </c>
      <c r="I2930" s="34">
        <f t="shared" ca="1" si="862"/>
        <v>3531.5714167369001</v>
      </c>
      <c r="J2930" s="18">
        <f ca="1">SUM(INDIRECT(ADDRESS(ROW(F2930),COLUMN(F2930),4)):INDIRECT(ADDRESS(ROW(F2930)+N$5-1,COLUMN(F2930),4)))</f>
        <v>23100</v>
      </c>
      <c r="K2930" s="18">
        <f t="shared" ca="1" si="863"/>
        <v>16350</v>
      </c>
      <c r="L2930" s="18">
        <f t="shared" ca="1" si="873"/>
        <v>16350</v>
      </c>
      <c r="M2930" s="18">
        <f t="shared" ca="1" si="857"/>
        <v>0</v>
      </c>
      <c r="N2930" s="34">
        <f t="shared" ca="1" si="864"/>
        <v>18658.000040081257</v>
      </c>
      <c r="P2930" s="18">
        <f t="shared" ca="1" si="858"/>
        <v>231.57141673689998</v>
      </c>
      <c r="Q2930" s="47">
        <f ca="1">SUM(L$15:L2930)-SUM(M$15:M2930)</f>
        <v>16350</v>
      </c>
      <c r="R2930" s="47" t="str">
        <f t="shared" ca="1" si="859"/>
        <v>M2933</v>
      </c>
      <c r="S2930" s="40">
        <f t="shared" ca="1" si="865"/>
        <v>0</v>
      </c>
      <c r="T2930" s="46">
        <f t="shared" ca="1" si="866"/>
        <v>26</v>
      </c>
      <c r="X2930" s="74">
        <f t="shared" ca="1" si="867"/>
        <v>0.23157141673689999</v>
      </c>
      <c r="Y2930" s="75">
        <f t="shared" ca="1" si="868"/>
        <v>0.23157141673689999</v>
      </c>
      <c r="Z2930" s="74">
        <f t="shared" ca="1" si="869"/>
        <v>1.2605793498267579</v>
      </c>
      <c r="AA2930" s="76">
        <f t="shared" ca="1" si="870"/>
        <v>231.57141673689998</v>
      </c>
      <c r="AB2930" s="76">
        <f t="shared" ca="1" si="871"/>
        <v>1260.5793498267578</v>
      </c>
    </row>
    <row r="2931" spans="1:28" x14ac:dyDescent="0.25">
      <c r="A2931" s="2">
        <f t="shared" si="872"/>
        <v>7</v>
      </c>
      <c r="B2931" s="16">
        <f ca="1">VLOOKUP(A2931,PERIODS!$O$4:$P$33,2,FALSE)</f>
        <v>3.3000000000000002E-2</v>
      </c>
      <c r="C2931" s="15"/>
      <c r="D2931" s="18">
        <v>2917</v>
      </c>
      <c r="E2931" s="34">
        <f t="shared" ca="1" si="874"/>
        <v>18658.000040081257</v>
      </c>
      <c r="F2931" s="34">
        <f t="shared" ca="1" si="856"/>
        <v>3300</v>
      </c>
      <c r="G2931" s="69">
        <f t="shared" ca="1" si="860"/>
        <v>0</v>
      </c>
      <c r="H2931" s="34">
        <f t="shared" ca="1" si="861"/>
        <v>139.81023448778973</v>
      </c>
      <c r="I2931" s="34">
        <f t="shared" ca="1" si="862"/>
        <v>3439.8102344877898</v>
      </c>
      <c r="J2931" s="18">
        <f ca="1">SUM(INDIRECT(ADDRESS(ROW(F2931),COLUMN(F2931),4)):INDIRECT(ADDRESS(ROW(F2931)+N$5-1,COLUMN(F2931),4)))</f>
        <v>23100</v>
      </c>
      <c r="K2931" s="18">
        <f t="shared" ca="1" si="863"/>
        <v>16350</v>
      </c>
      <c r="L2931" s="18">
        <f t="shared" ca="1" si="873"/>
        <v>0</v>
      </c>
      <c r="M2931" s="18">
        <f t="shared" ca="1" si="857"/>
        <v>0</v>
      </c>
      <c r="N2931" s="34">
        <f t="shared" ca="1" si="864"/>
        <v>15218.189805593467</v>
      </c>
      <c r="P2931" s="18">
        <f t="shared" ca="1" si="858"/>
        <v>139.81023448778973</v>
      </c>
      <c r="Q2931" s="47">
        <f ca="1">SUM(L$15:L2931)-SUM(M$15:M2931)</f>
        <v>16350</v>
      </c>
      <c r="R2931" s="47" t="str">
        <f t="shared" ca="1" si="859"/>
        <v>M2934</v>
      </c>
      <c r="S2931" s="40">
        <f t="shared" ca="1" si="865"/>
        <v>0</v>
      </c>
      <c r="T2931" s="46">
        <f t="shared" ca="1" si="866"/>
        <v>86</v>
      </c>
      <c r="X2931" s="74">
        <f t="shared" ca="1" si="867"/>
        <v>0.13981023448778973</v>
      </c>
      <c r="Y2931" s="75">
        <f t="shared" ca="1" si="868"/>
        <v>0.13981023448778973</v>
      </c>
      <c r="Z2931" s="74">
        <f t="shared" ca="1" si="869"/>
        <v>1.150055537270521</v>
      </c>
      <c r="AA2931" s="76">
        <f t="shared" ca="1" si="870"/>
        <v>139.81023448778973</v>
      </c>
      <c r="AB2931" s="76">
        <f t="shared" ca="1" si="871"/>
        <v>1150.055537270521</v>
      </c>
    </row>
    <row r="2932" spans="1:28" x14ac:dyDescent="0.25">
      <c r="A2932" s="2">
        <f t="shared" si="872"/>
        <v>8</v>
      </c>
      <c r="B2932" s="16">
        <f ca="1">VLOOKUP(A2932,PERIODS!$O$4:$P$33,2,FALSE)</f>
        <v>3.3000000000000002E-2</v>
      </c>
      <c r="C2932" s="15"/>
      <c r="D2932" s="18">
        <v>2918</v>
      </c>
      <c r="E2932" s="34">
        <f t="shared" ca="1" si="874"/>
        <v>15218.189805593467</v>
      </c>
      <c r="F2932" s="34">
        <f t="shared" ca="1" si="856"/>
        <v>3300</v>
      </c>
      <c r="G2932" s="69">
        <f t="shared" ca="1" si="860"/>
        <v>0</v>
      </c>
      <c r="H2932" s="34">
        <f t="shared" ca="1" si="861"/>
        <v>-556.32919549658004</v>
      </c>
      <c r="I2932" s="34">
        <f t="shared" ca="1" si="862"/>
        <v>2743.6708045034202</v>
      </c>
      <c r="J2932" s="18">
        <f ca="1">SUM(INDIRECT(ADDRESS(ROW(F2932),COLUMN(F2932),4)):INDIRECT(ADDRESS(ROW(F2932)+N$5-1,COLUMN(F2932),4)))</f>
        <v>23100</v>
      </c>
      <c r="K2932" s="18">
        <f t="shared" ca="1" si="863"/>
        <v>16350</v>
      </c>
      <c r="L2932" s="18">
        <f t="shared" ca="1" si="873"/>
        <v>0</v>
      </c>
      <c r="M2932" s="18">
        <f t="shared" ca="1" si="857"/>
        <v>0</v>
      </c>
      <c r="N2932" s="34">
        <f t="shared" ca="1" si="864"/>
        <v>12474.519001090048</v>
      </c>
      <c r="P2932" s="18">
        <f t="shared" ca="1" si="858"/>
        <v>556.32919549658004</v>
      </c>
      <c r="Q2932" s="47">
        <f ca="1">SUM(L$15:L2932)-SUM(M$15:M2932)</f>
        <v>16350</v>
      </c>
      <c r="R2932" s="47" t="str">
        <f t="shared" ca="1" si="859"/>
        <v>M2935</v>
      </c>
      <c r="S2932" s="40">
        <f t="shared" ca="1" si="865"/>
        <v>0</v>
      </c>
      <c r="T2932" s="46">
        <f t="shared" ca="1" si="866"/>
        <v>12</v>
      </c>
      <c r="X2932" s="74">
        <f t="shared" ca="1" si="867"/>
        <v>-0.55632919549658</v>
      </c>
      <c r="Y2932" s="75">
        <f t="shared" ca="1" si="868"/>
        <v>-0.55632919549658</v>
      </c>
      <c r="Z2932" s="74">
        <f t="shared" ca="1" si="869"/>
        <v>0.57330971383167373</v>
      </c>
      <c r="AA2932" s="76">
        <f t="shared" ca="1" si="870"/>
        <v>-556.32919549658004</v>
      </c>
      <c r="AB2932" s="76">
        <f t="shared" ca="1" si="871"/>
        <v>573.30971383167378</v>
      </c>
    </row>
    <row r="2933" spans="1:28" x14ac:dyDescent="0.25">
      <c r="A2933" s="2">
        <f t="shared" si="872"/>
        <v>9</v>
      </c>
      <c r="B2933" s="16">
        <f ca="1">VLOOKUP(A2933,PERIODS!$O$4:$P$33,2,FALSE)</f>
        <v>3.3000000000000002E-2</v>
      </c>
      <c r="C2933" s="15"/>
      <c r="D2933" s="18">
        <v>2919</v>
      </c>
      <c r="E2933" s="34">
        <f t="shared" ca="1" si="874"/>
        <v>12474.519001090048</v>
      </c>
      <c r="F2933" s="34">
        <f t="shared" ca="1" si="856"/>
        <v>3300</v>
      </c>
      <c r="G2933" s="69">
        <f t="shared" ca="1" si="860"/>
        <v>0</v>
      </c>
      <c r="H2933" s="34">
        <f t="shared" ca="1" si="861"/>
        <v>-2141.1550832568314</v>
      </c>
      <c r="I2933" s="34">
        <f t="shared" ca="1" si="862"/>
        <v>1158.8449167431686</v>
      </c>
      <c r="J2933" s="18">
        <f ca="1">SUM(INDIRECT(ADDRESS(ROW(F2933),COLUMN(F2933),4)):INDIRECT(ADDRESS(ROW(F2933)+N$5-1,COLUMN(F2933),4)))</f>
        <v>23100</v>
      </c>
      <c r="K2933" s="18">
        <f t="shared" ca="1" si="863"/>
        <v>0</v>
      </c>
      <c r="L2933" s="18">
        <f t="shared" ca="1" si="873"/>
        <v>0</v>
      </c>
      <c r="M2933" s="18">
        <f t="shared" ca="1" si="857"/>
        <v>16350</v>
      </c>
      <c r="N2933" s="34">
        <f t="shared" ca="1" si="864"/>
        <v>27665.67408434688</v>
      </c>
      <c r="P2933" s="18">
        <f t="shared" ca="1" si="858"/>
        <v>2141.1550832568314</v>
      </c>
      <c r="Q2933" s="47">
        <f ca="1">SUM(L$15:L2933)-SUM(M$15:M2933)</f>
        <v>0</v>
      </c>
      <c r="R2933" s="47" t="str">
        <f t="shared" ca="1" si="859"/>
        <v>M2936</v>
      </c>
      <c r="S2933" s="40">
        <f t="shared" ca="1" si="865"/>
        <v>0</v>
      </c>
      <c r="T2933" s="46">
        <f t="shared" ca="1" si="866"/>
        <v>94</v>
      </c>
      <c r="X2933" s="74">
        <f t="shared" ca="1" si="867"/>
        <v>-2.1411550832568316</v>
      </c>
      <c r="Y2933" s="75">
        <f t="shared" ca="1" si="868"/>
        <v>-2.1411550832568316</v>
      </c>
      <c r="Z2933" s="74">
        <f t="shared" ca="1" si="869"/>
        <v>0.11751902034087332</v>
      </c>
      <c r="AA2933" s="76">
        <f t="shared" ca="1" si="870"/>
        <v>-2141.1550832568314</v>
      </c>
      <c r="AB2933" s="76">
        <f t="shared" ca="1" si="871"/>
        <v>117.51902034087331</v>
      </c>
    </row>
    <row r="2934" spans="1:28" x14ac:dyDescent="0.25">
      <c r="A2934" s="2">
        <f t="shared" si="872"/>
        <v>10</v>
      </c>
      <c r="B2934" s="16">
        <f ca="1">VLOOKUP(A2934,PERIODS!$O$4:$P$33,2,FALSE)</f>
        <v>3.3000000000000002E-2</v>
      </c>
      <c r="C2934" s="15"/>
      <c r="D2934" s="18">
        <v>2920</v>
      </c>
      <c r="E2934" s="34">
        <f t="shared" ca="1" si="874"/>
        <v>27665.67408434688</v>
      </c>
      <c r="F2934" s="34">
        <f t="shared" ca="1" si="856"/>
        <v>3300</v>
      </c>
      <c r="G2934" s="69">
        <f t="shared" ca="1" si="860"/>
        <v>0</v>
      </c>
      <c r="H2934" s="34">
        <f t="shared" ca="1" si="861"/>
        <v>-319.66485738386683</v>
      </c>
      <c r="I2934" s="34">
        <f t="shared" ca="1" si="862"/>
        <v>2980.335142616133</v>
      </c>
      <c r="J2934" s="18">
        <f ca="1">SUM(INDIRECT(ADDRESS(ROW(F2934),COLUMN(F2934),4)):INDIRECT(ADDRESS(ROW(F2934)+N$5-1,COLUMN(F2934),4)))</f>
        <v>23100</v>
      </c>
      <c r="K2934" s="18">
        <f t="shared" ca="1" si="863"/>
        <v>0</v>
      </c>
      <c r="L2934" s="18">
        <f t="shared" ca="1" si="873"/>
        <v>0</v>
      </c>
      <c r="M2934" s="18">
        <f t="shared" ca="1" si="857"/>
        <v>0</v>
      </c>
      <c r="N2934" s="34">
        <f t="shared" ca="1" si="864"/>
        <v>24685.338941730748</v>
      </c>
      <c r="P2934" s="18">
        <f t="shared" ca="1" si="858"/>
        <v>319.66485738386683</v>
      </c>
      <c r="Q2934" s="47">
        <f ca="1">SUM(L$15:L2934)-SUM(M$15:M2934)</f>
        <v>0</v>
      </c>
      <c r="R2934" s="47" t="str">
        <f t="shared" ca="1" si="859"/>
        <v>M2937</v>
      </c>
      <c r="S2934" s="40">
        <f t="shared" ca="1" si="865"/>
        <v>0</v>
      </c>
      <c r="T2934" s="46">
        <f t="shared" ca="1" si="866"/>
        <v>42</v>
      </c>
      <c r="X2934" s="74">
        <f t="shared" ca="1" si="867"/>
        <v>-0.31966485738386685</v>
      </c>
      <c r="Y2934" s="75">
        <f t="shared" ca="1" si="868"/>
        <v>-0.31966485738386685</v>
      </c>
      <c r="Z2934" s="74">
        <f t="shared" ca="1" si="869"/>
        <v>0.72639244134697256</v>
      </c>
      <c r="AA2934" s="76">
        <f t="shared" ca="1" si="870"/>
        <v>-319.66485738386683</v>
      </c>
      <c r="AB2934" s="76">
        <f t="shared" ca="1" si="871"/>
        <v>726.39244134697253</v>
      </c>
    </row>
    <row r="2935" spans="1:28" x14ac:dyDescent="0.25">
      <c r="A2935" s="2">
        <f t="shared" si="872"/>
        <v>11</v>
      </c>
      <c r="B2935" s="16">
        <f ca="1">VLOOKUP(A2935,PERIODS!$O$4:$P$33,2,FALSE)</f>
        <v>3.3000000000000002E-2</v>
      </c>
      <c r="C2935" s="15"/>
      <c r="D2935" s="18">
        <v>2921</v>
      </c>
      <c r="E2935" s="34">
        <f t="shared" ca="1" si="874"/>
        <v>24685.338941730748</v>
      </c>
      <c r="F2935" s="34">
        <f t="shared" ca="1" si="856"/>
        <v>3300</v>
      </c>
      <c r="G2935" s="69">
        <f t="shared" ca="1" si="860"/>
        <v>0</v>
      </c>
      <c r="H2935" s="34">
        <f t="shared" ca="1" si="861"/>
        <v>-1901.9448269547961</v>
      </c>
      <c r="I2935" s="34">
        <f t="shared" ca="1" si="862"/>
        <v>1398.0551730452039</v>
      </c>
      <c r="J2935" s="18">
        <f ca="1">SUM(INDIRECT(ADDRESS(ROW(F2935),COLUMN(F2935),4)):INDIRECT(ADDRESS(ROW(F2935)+N$5-1,COLUMN(F2935),4)))</f>
        <v>23300</v>
      </c>
      <c r="K2935" s="18">
        <f t="shared" ca="1" si="863"/>
        <v>0</v>
      </c>
      <c r="L2935" s="18">
        <f t="shared" ca="1" si="873"/>
        <v>0</v>
      </c>
      <c r="M2935" s="18">
        <f t="shared" ca="1" si="857"/>
        <v>0</v>
      </c>
      <c r="N2935" s="34">
        <f t="shared" ca="1" si="864"/>
        <v>23287.283768685546</v>
      </c>
      <c r="P2935" s="18">
        <f t="shared" ca="1" si="858"/>
        <v>1901.9448269547961</v>
      </c>
      <c r="Q2935" s="47">
        <f ca="1">SUM(L$15:L2935)-SUM(M$15:M2935)</f>
        <v>0</v>
      </c>
      <c r="R2935" s="47" t="str">
        <f t="shared" ca="1" si="859"/>
        <v>M2938</v>
      </c>
      <c r="S2935" s="40">
        <f t="shared" ca="1" si="865"/>
        <v>0</v>
      </c>
      <c r="T2935" s="46">
        <f t="shared" ca="1" si="866"/>
        <v>96</v>
      </c>
      <c r="X2935" s="74">
        <f t="shared" ca="1" si="867"/>
        <v>-1.9019448269547961</v>
      </c>
      <c r="Y2935" s="75">
        <f t="shared" ca="1" si="868"/>
        <v>-1.9019448269547961</v>
      </c>
      <c r="Z2935" s="74">
        <f t="shared" ca="1" si="869"/>
        <v>0.14927801681767111</v>
      </c>
      <c r="AA2935" s="76">
        <f t="shared" ca="1" si="870"/>
        <v>-1901.9448269547961</v>
      </c>
      <c r="AB2935" s="76">
        <f t="shared" ca="1" si="871"/>
        <v>149.2780168176711</v>
      </c>
    </row>
    <row r="2936" spans="1:28" x14ac:dyDescent="0.25">
      <c r="A2936" s="2">
        <f t="shared" si="872"/>
        <v>12</v>
      </c>
      <c r="B2936" s="16">
        <f ca="1">VLOOKUP(A2936,PERIODS!$O$4:$P$33,2,FALSE)</f>
        <v>3.3000000000000002E-2</v>
      </c>
      <c r="C2936" s="15"/>
      <c r="D2936" s="18">
        <v>2922</v>
      </c>
      <c r="E2936" s="34">
        <f t="shared" ca="1" si="874"/>
        <v>23287.283768685546</v>
      </c>
      <c r="F2936" s="34">
        <f t="shared" ca="1" si="856"/>
        <v>3300</v>
      </c>
      <c r="G2936" s="69">
        <f t="shared" ca="1" si="860"/>
        <v>0</v>
      </c>
      <c r="H2936" s="34">
        <f t="shared" ca="1" si="861"/>
        <v>1959.9639845400536</v>
      </c>
      <c r="I2936" s="34">
        <f t="shared" ca="1" si="862"/>
        <v>5259.9639845400534</v>
      </c>
      <c r="J2936" s="18">
        <f ca="1">SUM(INDIRECT(ADDRESS(ROW(F2936),COLUMN(F2936),4)):INDIRECT(ADDRESS(ROW(F2936)+N$5-1,COLUMN(F2936),4)))</f>
        <v>23500</v>
      </c>
      <c r="K2936" s="18">
        <f t="shared" ca="1" si="863"/>
        <v>16350</v>
      </c>
      <c r="L2936" s="18">
        <f t="shared" ca="1" si="873"/>
        <v>16350</v>
      </c>
      <c r="M2936" s="18">
        <f t="shared" ca="1" si="857"/>
        <v>0</v>
      </c>
      <c r="N2936" s="34">
        <f t="shared" ca="1" si="864"/>
        <v>18027.319784145493</v>
      </c>
      <c r="P2936" s="18">
        <f t="shared" ca="1" si="858"/>
        <v>1959.9639845400536</v>
      </c>
      <c r="Q2936" s="47">
        <f ca="1">SUM(L$15:L2936)-SUM(M$15:M2936)</f>
        <v>16350</v>
      </c>
      <c r="R2936" s="47" t="str">
        <f t="shared" ca="1" si="859"/>
        <v>M2939</v>
      </c>
      <c r="S2936" s="40">
        <f t="shared" ca="1" si="865"/>
        <v>0</v>
      </c>
      <c r="T2936" s="46">
        <f t="shared" ca="1" si="866"/>
        <v>36</v>
      </c>
      <c r="X2936" s="74">
        <f t="shared" ca="1" si="867"/>
        <v>1.9906270327013043</v>
      </c>
      <c r="Y2936" s="75">
        <f t="shared" ca="1" si="868"/>
        <v>1.9599639845400536</v>
      </c>
      <c r="Z2936" s="74">
        <f t="shared" ca="1" si="869"/>
        <v>7.0990713842313315</v>
      </c>
      <c r="AA2936" s="76">
        <f t="shared" ca="1" si="870"/>
        <v>1959.9639845400536</v>
      </c>
      <c r="AB2936" s="76">
        <f t="shared" ca="1" si="871"/>
        <v>7099.0713842313316</v>
      </c>
    </row>
    <row r="2937" spans="1:28" x14ac:dyDescent="0.25">
      <c r="A2937" s="2">
        <f t="shared" si="872"/>
        <v>13</v>
      </c>
      <c r="B2937" s="16">
        <f ca="1">VLOOKUP(A2937,PERIODS!$O$4:$P$33,2,FALSE)</f>
        <v>3.3000000000000002E-2</v>
      </c>
      <c r="C2937" s="15"/>
      <c r="D2937" s="18">
        <v>2923</v>
      </c>
      <c r="E2937" s="34">
        <f t="shared" ca="1" si="874"/>
        <v>18027.319784145493</v>
      </c>
      <c r="F2937" s="34">
        <f t="shared" ca="1" si="856"/>
        <v>3300</v>
      </c>
      <c r="G2937" s="69">
        <f t="shared" ca="1" si="860"/>
        <v>0</v>
      </c>
      <c r="H2937" s="34">
        <f t="shared" ca="1" si="861"/>
        <v>228.05426107515788</v>
      </c>
      <c r="I2937" s="34">
        <f t="shared" ca="1" si="862"/>
        <v>3528.0542610751577</v>
      </c>
      <c r="J2937" s="18">
        <f ca="1">SUM(INDIRECT(ADDRESS(ROW(F2937),COLUMN(F2937),4)):INDIRECT(ADDRESS(ROW(F2937)+N$5-1,COLUMN(F2937),4)))</f>
        <v>23700</v>
      </c>
      <c r="K2937" s="18">
        <f t="shared" ca="1" si="863"/>
        <v>16350</v>
      </c>
      <c r="L2937" s="18">
        <f t="shared" ca="1" si="873"/>
        <v>0</v>
      </c>
      <c r="M2937" s="18">
        <f t="shared" ca="1" si="857"/>
        <v>0</v>
      </c>
      <c r="N2937" s="34">
        <f t="shared" ca="1" si="864"/>
        <v>14499.265523070335</v>
      </c>
      <c r="P2937" s="18">
        <f t="shared" ca="1" si="858"/>
        <v>228.05426107515788</v>
      </c>
      <c r="Q2937" s="47">
        <f ca="1">SUM(L$15:L2937)-SUM(M$15:M2937)</f>
        <v>16350</v>
      </c>
      <c r="R2937" s="47" t="str">
        <f t="shared" ca="1" si="859"/>
        <v>M2940</v>
      </c>
      <c r="S2937" s="40">
        <f t="shared" ca="1" si="865"/>
        <v>0</v>
      </c>
      <c r="T2937" s="46">
        <f t="shared" ca="1" si="866"/>
        <v>71</v>
      </c>
      <c r="X2937" s="74">
        <f t="shared" ca="1" si="867"/>
        <v>0.22805426107515789</v>
      </c>
      <c r="Y2937" s="75">
        <f t="shared" ca="1" si="868"/>
        <v>0.22805426107515789</v>
      </c>
      <c r="Z2937" s="74">
        <f t="shared" ca="1" si="869"/>
        <v>1.2561534838217492</v>
      </c>
      <c r="AA2937" s="76">
        <f t="shared" ca="1" si="870"/>
        <v>228.05426107515788</v>
      </c>
      <c r="AB2937" s="76">
        <f t="shared" ca="1" si="871"/>
        <v>1256.1534838217492</v>
      </c>
    </row>
    <row r="2938" spans="1:28" x14ac:dyDescent="0.25">
      <c r="A2938" s="2">
        <f t="shared" si="872"/>
        <v>14</v>
      </c>
      <c r="B2938" s="16">
        <f ca="1">VLOOKUP(A2938,PERIODS!$O$4:$P$33,2,FALSE)</f>
        <v>3.3000000000000002E-2</v>
      </c>
      <c r="C2938" s="15"/>
      <c r="D2938" s="18">
        <v>2924</v>
      </c>
      <c r="E2938" s="34">
        <f t="shared" ca="1" si="874"/>
        <v>14499.265523070335</v>
      </c>
      <c r="F2938" s="34">
        <f t="shared" ca="1" si="856"/>
        <v>3300</v>
      </c>
      <c r="G2938" s="69">
        <f t="shared" ca="1" si="860"/>
        <v>0</v>
      </c>
      <c r="H2938" s="34">
        <f t="shared" ca="1" si="861"/>
        <v>85.221751374660556</v>
      </c>
      <c r="I2938" s="34">
        <f t="shared" ca="1" si="862"/>
        <v>3385.2217513746605</v>
      </c>
      <c r="J2938" s="18">
        <f ca="1">SUM(INDIRECT(ADDRESS(ROW(F2938),COLUMN(F2938),4)):INDIRECT(ADDRESS(ROW(F2938)+N$5-1,COLUMN(F2938),4)))</f>
        <v>23900</v>
      </c>
      <c r="K2938" s="18">
        <f t="shared" ca="1" si="863"/>
        <v>16350</v>
      </c>
      <c r="L2938" s="18">
        <f t="shared" ca="1" si="873"/>
        <v>0</v>
      </c>
      <c r="M2938" s="18">
        <f t="shared" ca="1" si="857"/>
        <v>0</v>
      </c>
      <c r="N2938" s="34">
        <f t="shared" ca="1" si="864"/>
        <v>11114.043771695675</v>
      </c>
      <c r="P2938" s="18">
        <f t="shared" ca="1" si="858"/>
        <v>85.221751374660556</v>
      </c>
      <c r="Q2938" s="47">
        <f ca="1">SUM(L$15:L2938)-SUM(M$15:M2938)</f>
        <v>16350</v>
      </c>
      <c r="R2938" s="47" t="str">
        <f t="shared" ca="1" si="859"/>
        <v>M2941</v>
      </c>
      <c r="S2938" s="40">
        <f t="shared" ca="1" si="865"/>
        <v>0</v>
      </c>
      <c r="T2938" s="46">
        <f t="shared" ca="1" si="866"/>
        <v>31</v>
      </c>
      <c r="X2938" s="74">
        <f t="shared" ca="1" si="867"/>
        <v>8.5221751374660551E-2</v>
      </c>
      <c r="Y2938" s="75">
        <f t="shared" ca="1" si="868"/>
        <v>8.5221751374660551E-2</v>
      </c>
      <c r="Z2938" s="74">
        <f t="shared" ca="1" si="869"/>
        <v>1.0889585179746422</v>
      </c>
      <c r="AA2938" s="76">
        <f t="shared" ca="1" si="870"/>
        <v>85.221751374660556</v>
      </c>
      <c r="AB2938" s="76">
        <f t="shared" ca="1" si="871"/>
        <v>1088.9585179746421</v>
      </c>
    </row>
    <row r="2939" spans="1:28" x14ac:dyDescent="0.25">
      <c r="A2939" s="2">
        <f t="shared" si="872"/>
        <v>15</v>
      </c>
      <c r="B2939" s="16">
        <f ca="1">VLOOKUP(A2939,PERIODS!$O$4:$P$33,2,FALSE)</f>
        <v>3.3000000000000002E-2</v>
      </c>
      <c r="C2939" s="15"/>
      <c r="D2939" s="18">
        <v>2925</v>
      </c>
      <c r="E2939" s="34">
        <f t="shared" ca="1" si="874"/>
        <v>11114.043771695675</v>
      </c>
      <c r="F2939" s="34">
        <f t="shared" ca="1" si="856"/>
        <v>3300</v>
      </c>
      <c r="G2939" s="69">
        <f t="shared" ca="1" si="860"/>
        <v>0</v>
      </c>
      <c r="H2939" s="34">
        <f t="shared" ca="1" si="861"/>
        <v>695.06451574453331</v>
      </c>
      <c r="I2939" s="34">
        <f t="shared" ca="1" si="862"/>
        <v>3995.0645157445333</v>
      </c>
      <c r="J2939" s="18">
        <f ca="1">SUM(INDIRECT(ADDRESS(ROW(F2939),COLUMN(F2939),4)):INDIRECT(ADDRESS(ROW(F2939)+N$5-1,COLUMN(F2939),4)))</f>
        <v>24100</v>
      </c>
      <c r="K2939" s="18">
        <f t="shared" ca="1" si="863"/>
        <v>0</v>
      </c>
      <c r="L2939" s="18">
        <f t="shared" ca="1" si="873"/>
        <v>0</v>
      </c>
      <c r="M2939" s="18">
        <f t="shared" ca="1" si="857"/>
        <v>16350</v>
      </c>
      <c r="N2939" s="34">
        <f t="shared" ca="1" si="864"/>
        <v>23468.979255951141</v>
      </c>
      <c r="P2939" s="18">
        <f t="shared" ca="1" si="858"/>
        <v>695.06451574453331</v>
      </c>
      <c r="Q2939" s="47">
        <f ca="1">SUM(L$15:L2939)-SUM(M$15:M2939)</f>
        <v>0</v>
      </c>
      <c r="R2939" s="47" t="str">
        <f t="shared" ca="1" si="859"/>
        <v>M2942</v>
      </c>
      <c r="S2939" s="40">
        <f t="shared" ca="1" si="865"/>
        <v>0</v>
      </c>
      <c r="T2939" s="46">
        <f t="shared" ca="1" si="866"/>
        <v>29</v>
      </c>
      <c r="X2939" s="74">
        <f t="shared" ca="1" si="867"/>
        <v>0.69506451574453332</v>
      </c>
      <c r="Y2939" s="75">
        <f t="shared" ca="1" si="868"/>
        <v>0.69506451574453332</v>
      </c>
      <c r="Z2939" s="74">
        <f t="shared" ca="1" si="869"/>
        <v>2.0038383488939986</v>
      </c>
      <c r="AA2939" s="76">
        <f t="shared" ca="1" si="870"/>
        <v>695.06451574453331</v>
      </c>
      <c r="AB2939" s="76">
        <f t="shared" ca="1" si="871"/>
        <v>2003.8383488939985</v>
      </c>
    </row>
    <row r="2940" spans="1:28" x14ac:dyDescent="0.25">
      <c r="A2940" s="2">
        <f t="shared" si="872"/>
        <v>16</v>
      </c>
      <c r="B2940" s="16">
        <f ca="1">VLOOKUP(A2940,PERIODS!$O$4:$P$33,2,FALSE)</f>
        <v>3.3000000000000002E-2</v>
      </c>
      <c r="C2940" s="15"/>
      <c r="D2940" s="18">
        <v>2926</v>
      </c>
      <c r="E2940" s="34">
        <f t="shared" ca="1" si="874"/>
        <v>23468.979255951141</v>
      </c>
      <c r="F2940" s="34">
        <f t="shared" ca="1" si="856"/>
        <v>3300</v>
      </c>
      <c r="G2940" s="69">
        <f t="shared" ca="1" si="860"/>
        <v>0</v>
      </c>
      <c r="H2940" s="34">
        <f t="shared" ca="1" si="861"/>
        <v>940.09762886750366</v>
      </c>
      <c r="I2940" s="34">
        <f t="shared" ca="1" si="862"/>
        <v>4240.0976288675038</v>
      </c>
      <c r="J2940" s="18">
        <f ca="1">SUM(INDIRECT(ADDRESS(ROW(F2940),COLUMN(F2940),4)):INDIRECT(ADDRESS(ROW(F2940)+N$5-1,COLUMN(F2940),4)))</f>
        <v>24300</v>
      </c>
      <c r="K2940" s="18">
        <f t="shared" ca="1" si="863"/>
        <v>16350</v>
      </c>
      <c r="L2940" s="18">
        <f t="shared" ca="1" si="873"/>
        <v>16350</v>
      </c>
      <c r="M2940" s="18">
        <f t="shared" ca="1" si="857"/>
        <v>0</v>
      </c>
      <c r="N2940" s="34">
        <f t="shared" ca="1" si="864"/>
        <v>19228.881627083636</v>
      </c>
      <c r="P2940" s="18">
        <f t="shared" ca="1" si="858"/>
        <v>940.09762886750366</v>
      </c>
      <c r="Q2940" s="47">
        <f ca="1">SUM(L$15:L2940)-SUM(M$15:M2940)</f>
        <v>16350</v>
      </c>
      <c r="R2940" s="47" t="str">
        <f t="shared" ca="1" si="859"/>
        <v>M2943</v>
      </c>
      <c r="S2940" s="40">
        <f t="shared" ca="1" si="865"/>
        <v>0</v>
      </c>
      <c r="T2940" s="46">
        <f t="shared" ca="1" si="866"/>
        <v>53</v>
      </c>
      <c r="X2940" s="74">
        <f t="shared" ca="1" si="867"/>
        <v>0.9400976288675037</v>
      </c>
      <c r="Y2940" s="75">
        <f t="shared" ca="1" si="868"/>
        <v>0.9400976288675037</v>
      </c>
      <c r="Z2940" s="74">
        <f t="shared" ca="1" si="869"/>
        <v>2.5602313586164684</v>
      </c>
      <c r="AA2940" s="76">
        <f t="shared" ca="1" si="870"/>
        <v>940.09762886750366</v>
      </c>
      <c r="AB2940" s="76">
        <f t="shared" ca="1" si="871"/>
        <v>2560.2313586164682</v>
      </c>
    </row>
    <row r="2941" spans="1:28" x14ac:dyDescent="0.25">
      <c r="A2941" s="2">
        <f t="shared" si="872"/>
        <v>17</v>
      </c>
      <c r="B2941" s="16">
        <f ca="1">VLOOKUP(A2941,PERIODS!$O$4:$P$33,2,FALSE)</f>
        <v>3.5000000000000003E-2</v>
      </c>
      <c r="C2941" s="15"/>
      <c r="D2941" s="18">
        <v>2927</v>
      </c>
      <c r="E2941" s="34">
        <f t="shared" ca="1" si="874"/>
        <v>19228.881627083636</v>
      </c>
      <c r="F2941" s="34">
        <f t="shared" ca="1" si="856"/>
        <v>3500.0000000000005</v>
      </c>
      <c r="G2941" s="69">
        <f t="shared" ca="1" si="860"/>
        <v>0</v>
      </c>
      <c r="H2941" s="34">
        <f t="shared" ca="1" si="861"/>
        <v>163.23296542910691</v>
      </c>
      <c r="I2941" s="34">
        <f t="shared" ca="1" si="862"/>
        <v>3663.2329654291075</v>
      </c>
      <c r="J2941" s="18">
        <f ca="1">SUM(INDIRECT(ADDRESS(ROW(F2941),COLUMN(F2941),4)):INDIRECT(ADDRESS(ROW(F2941)+N$5-1,COLUMN(F2941),4)))</f>
        <v>24500.000000000004</v>
      </c>
      <c r="K2941" s="18">
        <f t="shared" ca="1" si="863"/>
        <v>16350</v>
      </c>
      <c r="L2941" s="18">
        <f t="shared" ca="1" si="873"/>
        <v>0</v>
      </c>
      <c r="M2941" s="18">
        <f t="shared" ca="1" si="857"/>
        <v>0</v>
      </c>
      <c r="N2941" s="34">
        <f t="shared" ca="1" si="864"/>
        <v>15565.648661654528</v>
      </c>
      <c r="P2941" s="18">
        <f t="shared" ca="1" si="858"/>
        <v>163.23296542910691</v>
      </c>
      <c r="Q2941" s="47">
        <f ca="1">SUM(L$15:L2941)-SUM(M$15:M2941)</f>
        <v>16350</v>
      </c>
      <c r="R2941" s="47" t="str">
        <f t="shared" ca="1" si="859"/>
        <v>M2944</v>
      </c>
      <c r="S2941" s="40">
        <f t="shared" ca="1" si="865"/>
        <v>0</v>
      </c>
      <c r="T2941" s="46">
        <f t="shared" ca="1" si="866"/>
        <v>77</v>
      </c>
      <c r="X2941" s="74">
        <f t="shared" ca="1" si="867"/>
        <v>0.16323296542910692</v>
      </c>
      <c r="Y2941" s="75">
        <f t="shared" ca="1" si="868"/>
        <v>0.16323296542910692</v>
      </c>
      <c r="Z2941" s="74">
        <f t="shared" ca="1" si="869"/>
        <v>1.1773109304890275</v>
      </c>
      <c r="AA2941" s="76">
        <f t="shared" ca="1" si="870"/>
        <v>163.23296542910691</v>
      </c>
      <c r="AB2941" s="76">
        <f t="shared" ca="1" si="871"/>
        <v>1177.3109304890274</v>
      </c>
    </row>
    <row r="2942" spans="1:28" x14ac:dyDescent="0.25">
      <c r="A2942" s="2">
        <f t="shared" si="872"/>
        <v>18</v>
      </c>
      <c r="B2942" s="16">
        <f ca="1">VLOOKUP(A2942,PERIODS!$O$4:$P$33,2,FALSE)</f>
        <v>3.5000000000000003E-2</v>
      </c>
      <c r="C2942" s="15"/>
      <c r="D2942" s="18">
        <v>2928</v>
      </c>
      <c r="E2942" s="34">
        <f t="shared" ca="1" si="874"/>
        <v>15565.648661654528</v>
      </c>
      <c r="F2942" s="34">
        <f t="shared" ca="1" si="856"/>
        <v>3500.0000000000005</v>
      </c>
      <c r="G2942" s="69">
        <f t="shared" ca="1" si="860"/>
        <v>0</v>
      </c>
      <c r="H2942" s="34">
        <f t="shared" ca="1" si="861"/>
        <v>-543.65362529040431</v>
      </c>
      <c r="I2942" s="34">
        <f t="shared" ca="1" si="862"/>
        <v>2956.3463747095961</v>
      </c>
      <c r="J2942" s="18">
        <f ca="1">SUM(INDIRECT(ADDRESS(ROW(F2942),COLUMN(F2942),4)):INDIRECT(ADDRESS(ROW(F2942)+N$5-1,COLUMN(F2942),4)))</f>
        <v>24500.000000000004</v>
      </c>
      <c r="K2942" s="18">
        <f t="shared" ca="1" si="863"/>
        <v>16350</v>
      </c>
      <c r="L2942" s="18">
        <f t="shared" ca="1" si="873"/>
        <v>0</v>
      </c>
      <c r="M2942" s="18">
        <f t="shared" ca="1" si="857"/>
        <v>0</v>
      </c>
      <c r="N2942" s="34">
        <f t="shared" ca="1" si="864"/>
        <v>12609.302286944932</v>
      </c>
      <c r="P2942" s="18">
        <f t="shared" ca="1" si="858"/>
        <v>543.65362529040431</v>
      </c>
      <c r="Q2942" s="47">
        <f ca="1">SUM(L$15:L2942)-SUM(M$15:M2942)</f>
        <v>16350</v>
      </c>
      <c r="R2942" s="47" t="str">
        <f t="shared" ca="1" si="859"/>
        <v>M2945</v>
      </c>
      <c r="S2942" s="40">
        <f t="shared" ca="1" si="865"/>
        <v>0</v>
      </c>
      <c r="T2942" s="46">
        <f t="shared" ca="1" si="866"/>
        <v>58</v>
      </c>
      <c r="X2942" s="74">
        <f t="shared" ca="1" si="867"/>
        <v>-0.54365362529040429</v>
      </c>
      <c r="Y2942" s="75">
        <f t="shared" ca="1" si="868"/>
        <v>-0.54365362529040429</v>
      </c>
      <c r="Z2942" s="74">
        <f t="shared" ca="1" si="869"/>
        <v>0.58062299343524981</v>
      </c>
      <c r="AA2942" s="76">
        <f t="shared" ca="1" si="870"/>
        <v>-543.65362529040431</v>
      </c>
      <c r="AB2942" s="76">
        <f t="shared" ca="1" si="871"/>
        <v>580.62299343524978</v>
      </c>
    </row>
    <row r="2943" spans="1:28" x14ac:dyDescent="0.25">
      <c r="A2943" s="2">
        <f t="shared" si="872"/>
        <v>19</v>
      </c>
      <c r="B2943" s="16">
        <f ca="1">VLOOKUP(A2943,PERIODS!$O$4:$P$33,2,FALSE)</f>
        <v>3.5000000000000003E-2</v>
      </c>
      <c r="C2943" s="15"/>
      <c r="D2943" s="18">
        <v>2929</v>
      </c>
      <c r="E2943" s="34">
        <f t="shared" ca="1" si="874"/>
        <v>12609.302286944932</v>
      </c>
      <c r="F2943" s="34">
        <f t="shared" ca="1" si="856"/>
        <v>3500.0000000000005</v>
      </c>
      <c r="G2943" s="69">
        <f t="shared" ca="1" si="860"/>
        <v>0</v>
      </c>
      <c r="H2943" s="34">
        <f t="shared" ca="1" si="861"/>
        <v>1449.2867084039119</v>
      </c>
      <c r="I2943" s="34">
        <f t="shared" ca="1" si="862"/>
        <v>4949.2867084039126</v>
      </c>
      <c r="J2943" s="18">
        <f ca="1">SUM(INDIRECT(ADDRESS(ROW(F2943),COLUMN(F2943),4)):INDIRECT(ADDRESS(ROW(F2943)+N$5-1,COLUMN(F2943),4)))</f>
        <v>24500.000000000004</v>
      </c>
      <c r="K2943" s="18">
        <f t="shared" ca="1" si="863"/>
        <v>0</v>
      </c>
      <c r="L2943" s="18">
        <f t="shared" ca="1" si="873"/>
        <v>0</v>
      </c>
      <c r="M2943" s="18">
        <f t="shared" ca="1" si="857"/>
        <v>16350</v>
      </c>
      <c r="N2943" s="34">
        <f t="shared" ca="1" si="864"/>
        <v>24010.015578541021</v>
      </c>
      <c r="P2943" s="18">
        <f t="shared" ca="1" si="858"/>
        <v>1449.2867084039119</v>
      </c>
      <c r="Q2943" s="47">
        <f ca="1">SUM(L$15:L2943)-SUM(M$15:M2943)</f>
        <v>0</v>
      </c>
      <c r="R2943" s="47" t="str">
        <f t="shared" ca="1" si="859"/>
        <v>M2946</v>
      </c>
      <c r="S2943" s="40">
        <f t="shared" ca="1" si="865"/>
        <v>0</v>
      </c>
      <c r="T2943" s="46">
        <f t="shared" ca="1" si="866"/>
        <v>34</v>
      </c>
      <c r="X2943" s="74">
        <f t="shared" ca="1" si="867"/>
        <v>1.4492867084039118</v>
      </c>
      <c r="Y2943" s="75">
        <f t="shared" ca="1" si="868"/>
        <v>1.4492867084039118</v>
      </c>
      <c r="Z2943" s="74">
        <f t="shared" ca="1" si="869"/>
        <v>4.2600747556583247</v>
      </c>
      <c r="AA2943" s="76">
        <f t="shared" ca="1" si="870"/>
        <v>1449.2867084039119</v>
      </c>
      <c r="AB2943" s="76">
        <f t="shared" ca="1" si="871"/>
        <v>4260.0747556583246</v>
      </c>
    </row>
    <row r="2944" spans="1:28" x14ac:dyDescent="0.25">
      <c r="A2944" s="2">
        <f t="shared" si="872"/>
        <v>20</v>
      </c>
      <c r="B2944" s="16">
        <f ca="1">VLOOKUP(A2944,PERIODS!$O$4:$P$33,2,FALSE)</f>
        <v>3.5000000000000003E-2</v>
      </c>
      <c r="C2944" s="15"/>
      <c r="D2944" s="18">
        <v>2930</v>
      </c>
      <c r="E2944" s="34">
        <f t="shared" ca="1" si="874"/>
        <v>24010.015578541021</v>
      </c>
      <c r="F2944" s="34">
        <f t="shared" ca="1" si="856"/>
        <v>3500.0000000000005</v>
      </c>
      <c r="G2944" s="69">
        <f t="shared" ca="1" si="860"/>
        <v>0</v>
      </c>
      <c r="H2944" s="34">
        <f t="shared" ca="1" si="861"/>
        <v>-230.08251421371975</v>
      </c>
      <c r="I2944" s="34">
        <f t="shared" ca="1" si="862"/>
        <v>3269.9174857862808</v>
      </c>
      <c r="J2944" s="18">
        <f ca="1">SUM(INDIRECT(ADDRESS(ROW(F2944),COLUMN(F2944),4)):INDIRECT(ADDRESS(ROW(F2944)+N$5-1,COLUMN(F2944),4)))</f>
        <v>24500.000000000004</v>
      </c>
      <c r="K2944" s="18">
        <f t="shared" ca="1" si="863"/>
        <v>16350</v>
      </c>
      <c r="L2944" s="18">
        <f t="shared" ca="1" si="873"/>
        <v>16350</v>
      </c>
      <c r="M2944" s="18">
        <f t="shared" ca="1" si="857"/>
        <v>0</v>
      </c>
      <c r="N2944" s="34">
        <f t="shared" ca="1" si="864"/>
        <v>20740.098092754739</v>
      </c>
      <c r="P2944" s="18">
        <f t="shared" ca="1" si="858"/>
        <v>230.08251421371975</v>
      </c>
      <c r="Q2944" s="47">
        <f ca="1">SUM(L$15:L2944)-SUM(M$15:M2944)</f>
        <v>16350</v>
      </c>
      <c r="R2944" s="47" t="str">
        <f t="shared" ca="1" si="859"/>
        <v>M2947</v>
      </c>
      <c r="S2944" s="40">
        <f t="shared" ca="1" si="865"/>
        <v>0</v>
      </c>
      <c r="T2944" s="46">
        <f t="shared" ca="1" si="866"/>
        <v>22</v>
      </c>
      <c r="X2944" s="74">
        <f t="shared" ca="1" si="867"/>
        <v>-0.23008251421371975</v>
      </c>
      <c r="Y2944" s="75">
        <f t="shared" ca="1" si="868"/>
        <v>-0.23008251421371975</v>
      </c>
      <c r="Z2944" s="74">
        <f t="shared" ca="1" si="869"/>
        <v>0.79446804489260403</v>
      </c>
      <c r="AA2944" s="76">
        <f t="shared" ca="1" si="870"/>
        <v>-230.08251421371975</v>
      </c>
      <c r="AB2944" s="76">
        <f t="shared" ca="1" si="871"/>
        <v>794.46804489260398</v>
      </c>
    </row>
    <row r="2945" spans="1:28" x14ac:dyDescent="0.25">
      <c r="A2945" s="2">
        <f t="shared" si="872"/>
        <v>21</v>
      </c>
      <c r="B2945" s="16">
        <f ca="1">VLOOKUP(A2945,PERIODS!$O$4:$P$33,2,FALSE)</f>
        <v>3.5000000000000003E-2</v>
      </c>
      <c r="C2945" s="15"/>
      <c r="D2945" s="18">
        <v>2931</v>
      </c>
      <c r="E2945" s="34">
        <f t="shared" ca="1" si="874"/>
        <v>20740.098092754739</v>
      </c>
      <c r="F2945" s="34">
        <f t="shared" ca="1" si="856"/>
        <v>3500.0000000000005</v>
      </c>
      <c r="G2945" s="69">
        <f t="shared" ca="1" si="860"/>
        <v>0</v>
      </c>
      <c r="H2945" s="34">
        <f t="shared" ca="1" si="861"/>
        <v>-114.98693729331265</v>
      </c>
      <c r="I2945" s="34">
        <f t="shared" ca="1" si="862"/>
        <v>3385.0130627066878</v>
      </c>
      <c r="J2945" s="18">
        <f ca="1">SUM(INDIRECT(ADDRESS(ROW(F2945),COLUMN(F2945),4)):INDIRECT(ADDRESS(ROW(F2945)+N$5-1,COLUMN(F2945),4)))</f>
        <v>24500.000000000004</v>
      </c>
      <c r="K2945" s="18">
        <f t="shared" ca="1" si="863"/>
        <v>16350</v>
      </c>
      <c r="L2945" s="18">
        <f t="shared" ca="1" si="873"/>
        <v>0</v>
      </c>
      <c r="M2945" s="18">
        <f t="shared" ca="1" si="857"/>
        <v>0</v>
      </c>
      <c r="N2945" s="34">
        <f t="shared" ca="1" si="864"/>
        <v>17355.085030048052</v>
      </c>
      <c r="P2945" s="18">
        <f t="shared" ca="1" si="858"/>
        <v>114.98693729331265</v>
      </c>
      <c r="Q2945" s="47">
        <f ca="1">SUM(L$15:L2945)-SUM(M$15:M2945)</f>
        <v>16350</v>
      </c>
      <c r="R2945" s="47" t="str">
        <f t="shared" ca="1" si="859"/>
        <v>M2948</v>
      </c>
      <c r="S2945" s="40">
        <f t="shared" ca="1" si="865"/>
        <v>0</v>
      </c>
      <c r="T2945" s="46">
        <f t="shared" ca="1" si="866"/>
        <v>6</v>
      </c>
      <c r="X2945" s="74">
        <f t="shared" ca="1" si="867"/>
        <v>-0.11498693729331265</v>
      </c>
      <c r="Y2945" s="75">
        <f t="shared" ca="1" si="868"/>
        <v>-0.11498693729331265</v>
      </c>
      <c r="Z2945" s="74">
        <f t="shared" ca="1" si="869"/>
        <v>0.89137778763736941</v>
      </c>
      <c r="AA2945" s="76">
        <f t="shared" ca="1" si="870"/>
        <v>-114.98693729331265</v>
      </c>
      <c r="AB2945" s="76">
        <f t="shared" ca="1" si="871"/>
        <v>891.37778763736947</v>
      </c>
    </row>
    <row r="2946" spans="1:28" x14ac:dyDescent="0.25">
      <c r="A2946" s="2">
        <f t="shared" si="872"/>
        <v>22</v>
      </c>
      <c r="B2946" s="16">
        <f ca="1">VLOOKUP(A2946,PERIODS!$O$4:$P$33,2,FALSE)</f>
        <v>3.5000000000000003E-2</v>
      </c>
      <c r="C2946" s="15"/>
      <c r="D2946" s="18">
        <v>2932</v>
      </c>
      <c r="E2946" s="34">
        <f t="shared" ca="1" si="874"/>
        <v>17355.085030048052</v>
      </c>
      <c r="F2946" s="34">
        <f t="shared" ca="1" si="856"/>
        <v>3500.0000000000005</v>
      </c>
      <c r="G2946" s="69">
        <f t="shared" ca="1" si="860"/>
        <v>0</v>
      </c>
      <c r="H2946" s="34">
        <f t="shared" ca="1" si="861"/>
        <v>-1049.3124500399406</v>
      </c>
      <c r="I2946" s="34">
        <f t="shared" ca="1" si="862"/>
        <v>2450.6875499600601</v>
      </c>
      <c r="J2946" s="18">
        <f ca="1">SUM(INDIRECT(ADDRESS(ROW(F2946),COLUMN(F2946),4)):INDIRECT(ADDRESS(ROW(F2946)+N$5-1,COLUMN(F2946),4)))</f>
        <v>25000.000000000004</v>
      </c>
      <c r="K2946" s="18">
        <f t="shared" ca="1" si="863"/>
        <v>16350</v>
      </c>
      <c r="L2946" s="18">
        <f t="shared" ca="1" si="873"/>
        <v>0</v>
      </c>
      <c r="M2946" s="18">
        <f t="shared" ca="1" si="857"/>
        <v>0</v>
      </c>
      <c r="N2946" s="34">
        <f t="shared" ca="1" si="864"/>
        <v>14904.397480087991</v>
      </c>
      <c r="P2946" s="18">
        <f t="shared" ca="1" si="858"/>
        <v>1049.3124500399406</v>
      </c>
      <c r="Q2946" s="47">
        <f ca="1">SUM(L$15:L2946)-SUM(M$15:M2946)</f>
        <v>16350</v>
      </c>
      <c r="R2946" s="47" t="str">
        <f t="shared" ca="1" si="859"/>
        <v>M2949</v>
      </c>
      <c r="S2946" s="40">
        <f t="shared" ca="1" si="865"/>
        <v>0</v>
      </c>
      <c r="T2946" s="46">
        <f t="shared" ca="1" si="866"/>
        <v>30</v>
      </c>
      <c r="X2946" s="74">
        <f t="shared" ca="1" si="867"/>
        <v>-1.0493124500399407</v>
      </c>
      <c r="Y2946" s="75">
        <f t="shared" ca="1" si="868"/>
        <v>-1.0493124500399407</v>
      </c>
      <c r="Z2946" s="74">
        <f t="shared" ca="1" si="869"/>
        <v>0.35017843152769151</v>
      </c>
      <c r="AA2946" s="76">
        <f t="shared" ca="1" si="870"/>
        <v>-1049.3124500399406</v>
      </c>
      <c r="AB2946" s="76">
        <f t="shared" ca="1" si="871"/>
        <v>350.17843152769149</v>
      </c>
    </row>
    <row r="2947" spans="1:28" x14ac:dyDescent="0.25">
      <c r="A2947" s="2">
        <f t="shared" si="872"/>
        <v>23</v>
      </c>
      <c r="B2947" s="16">
        <f ca="1">VLOOKUP(A2947,PERIODS!$O$4:$P$33,2,FALSE)</f>
        <v>3.5000000000000003E-2</v>
      </c>
      <c r="C2947" s="15"/>
      <c r="D2947" s="18">
        <v>2933</v>
      </c>
      <c r="E2947" s="34">
        <f t="shared" ca="1" si="874"/>
        <v>14904.397480087991</v>
      </c>
      <c r="F2947" s="34">
        <f t="shared" ca="1" si="856"/>
        <v>3500.0000000000005</v>
      </c>
      <c r="G2947" s="69">
        <f t="shared" ca="1" si="860"/>
        <v>0</v>
      </c>
      <c r="H2947" s="34">
        <f t="shared" ca="1" si="861"/>
        <v>580.09588882359856</v>
      </c>
      <c r="I2947" s="34">
        <f t="shared" ca="1" si="862"/>
        <v>4080.0958888235991</v>
      </c>
      <c r="J2947" s="18">
        <f ca="1">SUM(INDIRECT(ADDRESS(ROW(F2947),COLUMN(F2947),4)):INDIRECT(ADDRESS(ROW(F2947)+N$5-1,COLUMN(F2947),4)))</f>
        <v>25500.000000000004</v>
      </c>
      <c r="K2947" s="18">
        <f t="shared" ca="1" si="863"/>
        <v>0</v>
      </c>
      <c r="L2947" s="18">
        <f t="shared" ca="1" si="873"/>
        <v>0</v>
      </c>
      <c r="M2947" s="18">
        <f t="shared" ca="1" si="857"/>
        <v>16350</v>
      </c>
      <c r="N2947" s="34">
        <f t="shared" ca="1" si="864"/>
        <v>27174.301591264393</v>
      </c>
      <c r="P2947" s="18">
        <f t="shared" ca="1" si="858"/>
        <v>580.09588882359856</v>
      </c>
      <c r="Q2947" s="47">
        <f ca="1">SUM(L$15:L2947)-SUM(M$15:M2947)</f>
        <v>0</v>
      </c>
      <c r="R2947" s="47" t="str">
        <f t="shared" ca="1" si="859"/>
        <v>M2950</v>
      </c>
      <c r="S2947" s="40">
        <f t="shared" ca="1" si="865"/>
        <v>0</v>
      </c>
      <c r="T2947" s="46">
        <f t="shared" ca="1" si="866"/>
        <v>27</v>
      </c>
      <c r="X2947" s="74">
        <f t="shared" ca="1" si="867"/>
        <v>0.58009588882359853</v>
      </c>
      <c r="Y2947" s="75">
        <f t="shared" ca="1" si="868"/>
        <v>0.58009588882359853</v>
      </c>
      <c r="Z2947" s="74">
        <f t="shared" ca="1" si="869"/>
        <v>1.7862097000853761</v>
      </c>
      <c r="AA2947" s="76">
        <f t="shared" ca="1" si="870"/>
        <v>580.09588882359856</v>
      </c>
      <c r="AB2947" s="76">
        <f t="shared" ca="1" si="871"/>
        <v>1786.209700085376</v>
      </c>
    </row>
    <row r="2948" spans="1:28" x14ac:dyDescent="0.25">
      <c r="A2948" s="2">
        <f t="shared" si="872"/>
        <v>24</v>
      </c>
      <c r="B2948" s="16">
        <f ca="1">VLOOKUP(A2948,PERIODS!$O$4:$P$33,2,FALSE)</f>
        <v>3.5000000000000003E-2</v>
      </c>
      <c r="C2948" s="15"/>
      <c r="D2948" s="18">
        <v>2934</v>
      </c>
      <c r="E2948" s="34">
        <f t="shared" ca="1" si="874"/>
        <v>27174.301591264393</v>
      </c>
      <c r="F2948" s="34">
        <f t="shared" ca="1" si="856"/>
        <v>3500.0000000000005</v>
      </c>
      <c r="G2948" s="69">
        <f t="shared" ca="1" si="860"/>
        <v>0</v>
      </c>
      <c r="H2948" s="34">
        <f t="shared" ca="1" si="861"/>
        <v>694.6840763649343</v>
      </c>
      <c r="I2948" s="34">
        <f t="shared" ca="1" si="862"/>
        <v>4194.6840763649343</v>
      </c>
      <c r="J2948" s="18">
        <f ca="1">SUM(INDIRECT(ADDRESS(ROW(F2948),COLUMN(F2948),4)):INDIRECT(ADDRESS(ROW(F2948)+N$5-1,COLUMN(F2948),4)))</f>
        <v>26000</v>
      </c>
      <c r="K2948" s="18">
        <f t="shared" ca="1" si="863"/>
        <v>0</v>
      </c>
      <c r="L2948" s="18">
        <f t="shared" ca="1" si="873"/>
        <v>0</v>
      </c>
      <c r="M2948" s="18">
        <f t="shared" ca="1" si="857"/>
        <v>0</v>
      </c>
      <c r="N2948" s="34">
        <f t="shared" ca="1" si="864"/>
        <v>22979.617514899459</v>
      </c>
      <c r="P2948" s="18">
        <f t="shared" ca="1" si="858"/>
        <v>694.6840763649343</v>
      </c>
      <c r="Q2948" s="47">
        <f ca="1">SUM(L$15:L2948)-SUM(M$15:M2948)</f>
        <v>0</v>
      </c>
      <c r="R2948" s="47" t="str">
        <f t="shared" ca="1" si="859"/>
        <v>M2951</v>
      </c>
      <c r="S2948" s="40">
        <f t="shared" ca="1" si="865"/>
        <v>0</v>
      </c>
      <c r="T2948" s="46">
        <f t="shared" ca="1" si="866"/>
        <v>12</v>
      </c>
      <c r="X2948" s="74">
        <f t="shared" ca="1" si="867"/>
        <v>0.69468407636493434</v>
      </c>
      <c r="Y2948" s="75">
        <f t="shared" ca="1" si="868"/>
        <v>0.69468407636493434</v>
      </c>
      <c r="Z2948" s="74">
        <f t="shared" ca="1" si="869"/>
        <v>2.0030761548692326</v>
      </c>
      <c r="AA2948" s="76">
        <f t="shared" ca="1" si="870"/>
        <v>694.6840763649343</v>
      </c>
      <c r="AB2948" s="76">
        <f t="shared" ca="1" si="871"/>
        <v>2003.0761548692326</v>
      </c>
    </row>
    <row r="2949" spans="1:28" x14ac:dyDescent="0.25">
      <c r="A2949" s="2">
        <f t="shared" si="872"/>
        <v>25</v>
      </c>
      <c r="B2949" s="16">
        <f ca="1">VLOOKUP(A2949,PERIODS!$O$4:$P$33,2,FALSE)</f>
        <v>3.5000000000000003E-2</v>
      </c>
      <c r="C2949" s="15"/>
      <c r="D2949" s="18">
        <v>2935</v>
      </c>
      <c r="E2949" s="34">
        <f t="shared" ca="1" si="874"/>
        <v>22979.617514899459</v>
      </c>
      <c r="F2949" s="34">
        <f t="shared" ca="1" si="856"/>
        <v>3500.0000000000005</v>
      </c>
      <c r="G2949" s="69">
        <f t="shared" ca="1" si="860"/>
        <v>0</v>
      </c>
      <c r="H2949" s="34">
        <f t="shared" ca="1" si="861"/>
        <v>-167.45740222699595</v>
      </c>
      <c r="I2949" s="34">
        <f t="shared" ca="1" si="862"/>
        <v>3332.5425977730047</v>
      </c>
      <c r="J2949" s="18">
        <f ca="1">SUM(INDIRECT(ADDRESS(ROW(F2949),COLUMN(F2949),4)):INDIRECT(ADDRESS(ROW(F2949)+N$5-1,COLUMN(F2949),4)))</f>
        <v>24900</v>
      </c>
      <c r="K2949" s="18">
        <f t="shared" ca="1" si="863"/>
        <v>16350</v>
      </c>
      <c r="L2949" s="18">
        <f t="shared" ca="1" si="873"/>
        <v>16350</v>
      </c>
      <c r="M2949" s="18">
        <f t="shared" ca="1" si="857"/>
        <v>0</v>
      </c>
      <c r="N2949" s="34">
        <f t="shared" ca="1" si="864"/>
        <v>19647.074917126454</v>
      </c>
      <c r="P2949" s="18">
        <f t="shared" ca="1" si="858"/>
        <v>167.45740222699595</v>
      </c>
      <c r="Q2949" s="47">
        <f ca="1">SUM(L$15:L2949)-SUM(M$15:M2949)</f>
        <v>16350</v>
      </c>
      <c r="R2949" s="47" t="str">
        <f t="shared" ca="1" si="859"/>
        <v>M2952</v>
      </c>
      <c r="S2949" s="40">
        <f t="shared" ca="1" si="865"/>
        <v>0</v>
      </c>
      <c r="T2949" s="46">
        <f t="shared" ca="1" si="866"/>
        <v>84</v>
      </c>
      <c r="X2949" s="74">
        <f t="shared" ca="1" si="867"/>
        <v>-0.16745740222699596</v>
      </c>
      <c r="Y2949" s="75">
        <f t="shared" ca="1" si="868"/>
        <v>-0.16745740222699596</v>
      </c>
      <c r="Z2949" s="74">
        <f t="shared" ca="1" si="869"/>
        <v>0.84581264625657093</v>
      </c>
      <c r="AA2949" s="76">
        <f t="shared" ca="1" si="870"/>
        <v>-167.45740222699595</v>
      </c>
      <c r="AB2949" s="76">
        <f t="shared" ca="1" si="871"/>
        <v>845.81264625657093</v>
      </c>
    </row>
    <row r="2950" spans="1:28" x14ac:dyDescent="0.25">
      <c r="A2950" s="2">
        <f t="shared" si="872"/>
        <v>26</v>
      </c>
      <c r="B2950" s="16">
        <f ca="1">VLOOKUP(A2950,PERIODS!$O$4:$P$33,2,FALSE)</f>
        <v>3.5000000000000003E-2</v>
      </c>
      <c r="C2950" s="15"/>
      <c r="D2950" s="18">
        <v>2936</v>
      </c>
      <c r="E2950" s="34">
        <f t="shared" ca="1" si="874"/>
        <v>19647.074917126454</v>
      </c>
      <c r="F2950" s="34">
        <f t="shared" ca="1" si="856"/>
        <v>3500.0000000000005</v>
      </c>
      <c r="G2950" s="69">
        <f t="shared" ca="1" si="860"/>
        <v>0</v>
      </c>
      <c r="H2950" s="34">
        <f t="shared" ca="1" si="861"/>
        <v>30.369148673644222</v>
      </c>
      <c r="I2950" s="34">
        <f t="shared" ca="1" si="862"/>
        <v>3530.3691486736448</v>
      </c>
      <c r="J2950" s="18">
        <f ca="1">SUM(INDIRECT(ADDRESS(ROW(F2950),COLUMN(F2950),4)):INDIRECT(ADDRESS(ROW(F2950)+N$5-1,COLUMN(F2950),4)))</f>
        <v>23900</v>
      </c>
      <c r="K2950" s="18">
        <f t="shared" ca="1" si="863"/>
        <v>16350</v>
      </c>
      <c r="L2950" s="18">
        <f t="shared" ca="1" si="873"/>
        <v>0</v>
      </c>
      <c r="M2950" s="18">
        <f t="shared" ca="1" si="857"/>
        <v>0</v>
      </c>
      <c r="N2950" s="34">
        <f t="shared" ca="1" si="864"/>
        <v>16116.70576845281</v>
      </c>
      <c r="P2950" s="18">
        <f t="shared" ca="1" si="858"/>
        <v>30.369148673644222</v>
      </c>
      <c r="Q2950" s="47">
        <f ca="1">SUM(L$15:L2950)-SUM(M$15:M2950)</f>
        <v>16350</v>
      </c>
      <c r="R2950" s="47" t="str">
        <f t="shared" ca="1" si="859"/>
        <v>M2953</v>
      </c>
      <c r="S2950" s="40">
        <f t="shared" ca="1" si="865"/>
        <v>0</v>
      </c>
      <c r="T2950" s="46">
        <f t="shared" ca="1" si="866"/>
        <v>96</v>
      </c>
      <c r="X2950" s="74">
        <f t="shared" ca="1" si="867"/>
        <v>3.0369148673644222E-2</v>
      </c>
      <c r="Y2950" s="75">
        <f t="shared" ca="1" si="868"/>
        <v>3.0369148673644222E-2</v>
      </c>
      <c r="Z2950" s="74">
        <f t="shared" ca="1" si="869"/>
        <v>1.0308349950970193</v>
      </c>
      <c r="AA2950" s="76">
        <f t="shared" ca="1" si="870"/>
        <v>30.369148673644222</v>
      </c>
      <c r="AB2950" s="76">
        <f t="shared" ca="1" si="871"/>
        <v>1030.8349950970191</v>
      </c>
    </row>
    <row r="2951" spans="1:28" x14ac:dyDescent="0.25">
      <c r="A2951" s="2">
        <f t="shared" si="872"/>
        <v>27</v>
      </c>
      <c r="B2951" s="16">
        <f ca="1">VLOOKUP(A2951,PERIODS!$O$4:$P$33,2,FALSE)</f>
        <v>3.5000000000000003E-2</v>
      </c>
      <c r="C2951" s="15"/>
      <c r="D2951" s="18">
        <v>2937</v>
      </c>
      <c r="E2951" s="34">
        <f t="shared" ca="1" si="874"/>
        <v>16116.70576845281</v>
      </c>
      <c r="F2951" s="34">
        <f t="shared" ca="1" si="856"/>
        <v>3500.0000000000005</v>
      </c>
      <c r="G2951" s="69">
        <f t="shared" ca="1" si="860"/>
        <v>0</v>
      </c>
      <c r="H2951" s="34">
        <f t="shared" ca="1" si="861"/>
        <v>385.30139068473858</v>
      </c>
      <c r="I2951" s="34">
        <f t="shared" ca="1" si="862"/>
        <v>3885.3013906847391</v>
      </c>
      <c r="J2951" s="18">
        <f ca="1">SUM(INDIRECT(ADDRESS(ROW(F2951),COLUMN(F2951),4)):INDIRECT(ADDRESS(ROW(F2951)+N$5-1,COLUMN(F2951),4)))</f>
        <v>22900</v>
      </c>
      <c r="K2951" s="18">
        <f t="shared" ca="1" si="863"/>
        <v>16350</v>
      </c>
      <c r="L2951" s="18">
        <f t="shared" ca="1" si="873"/>
        <v>0</v>
      </c>
      <c r="M2951" s="18">
        <f t="shared" ca="1" si="857"/>
        <v>0</v>
      </c>
      <c r="N2951" s="34">
        <f t="shared" ca="1" si="864"/>
        <v>12231.404377768071</v>
      </c>
      <c r="P2951" s="18">
        <f t="shared" ca="1" si="858"/>
        <v>385.30139068473858</v>
      </c>
      <c r="Q2951" s="47">
        <f ca="1">SUM(L$15:L2951)-SUM(M$15:M2951)</f>
        <v>16350</v>
      </c>
      <c r="R2951" s="47" t="str">
        <f t="shared" ca="1" si="859"/>
        <v>M2954</v>
      </c>
      <c r="S2951" s="40">
        <f t="shared" ca="1" si="865"/>
        <v>0</v>
      </c>
      <c r="T2951" s="46">
        <f t="shared" ca="1" si="866"/>
        <v>44</v>
      </c>
      <c r="X2951" s="74">
        <f t="shared" ca="1" si="867"/>
        <v>0.38530139068473857</v>
      </c>
      <c r="Y2951" s="75">
        <f t="shared" ca="1" si="868"/>
        <v>0.38530139068473857</v>
      </c>
      <c r="Z2951" s="74">
        <f t="shared" ca="1" si="869"/>
        <v>1.4700573162616879</v>
      </c>
      <c r="AA2951" s="76">
        <f t="shared" ca="1" si="870"/>
        <v>385.30139068473858</v>
      </c>
      <c r="AB2951" s="76">
        <f t="shared" ca="1" si="871"/>
        <v>1470.0573162616879</v>
      </c>
    </row>
    <row r="2952" spans="1:28" x14ac:dyDescent="0.25">
      <c r="A2952" s="2">
        <f t="shared" si="872"/>
        <v>28</v>
      </c>
      <c r="B2952" s="16">
        <f ca="1">VLOOKUP(A2952,PERIODS!$O$4:$P$33,2,FALSE)</f>
        <v>0.04</v>
      </c>
      <c r="C2952" s="15"/>
      <c r="D2952" s="18">
        <v>2938</v>
      </c>
      <c r="E2952" s="34">
        <f t="shared" ca="1" si="874"/>
        <v>12231.404377768071</v>
      </c>
      <c r="F2952" s="34">
        <f t="shared" ca="1" si="856"/>
        <v>4000</v>
      </c>
      <c r="G2952" s="69">
        <f t="shared" ca="1" si="860"/>
        <v>0</v>
      </c>
      <c r="H2952" s="34">
        <f t="shared" ca="1" si="861"/>
        <v>517.34474645053831</v>
      </c>
      <c r="I2952" s="34">
        <f t="shared" ca="1" si="862"/>
        <v>4517.344746450538</v>
      </c>
      <c r="J2952" s="18">
        <f ca="1">SUM(INDIRECT(ADDRESS(ROW(F2952),COLUMN(F2952),4)):INDIRECT(ADDRESS(ROW(F2952)+N$5-1,COLUMN(F2952),4)))</f>
        <v>21900</v>
      </c>
      <c r="K2952" s="18">
        <f t="shared" ca="1" si="863"/>
        <v>0</v>
      </c>
      <c r="L2952" s="18">
        <f t="shared" ca="1" si="873"/>
        <v>0</v>
      </c>
      <c r="M2952" s="18">
        <f t="shared" ca="1" si="857"/>
        <v>16350</v>
      </c>
      <c r="N2952" s="34">
        <f t="shared" ca="1" si="864"/>
        <v>24064.059631317534</v>
      </c>
      <c r="P2952" s="18">
        <f t="shared" ca="1" si="858"/>
        <v>517.34474645053831</v>
      </c>
      <c r="Q2952" s="47">
        <f ca="1">SUM(L$15:L2952)-SUM(M$15:M2952)</f>
        <v>0</v>
      </c>
      <c r="R2952" s="47" t="str">
        <f t="shared" ca="1" si="859"/>
        <v>M2955</v>
      </c>
      <c r="S2952" s="40">
        <f t="shared" ca="1" si="865"/>
        <v>0</v>
      </c>
      <c r="T2952" s="46">
        <f t="shared" ca="1" si="866"/>
        <v>78</v>
      </c>
      <c r="X2952" s="74">
        <f t="shared" ca="1" si="867"/>
        <v>0.5173447464505383</v>
      </c>
      <c r="Y2952" s="75">
        <f t="shared" ca="1" si="868"/>
        <v>0.5173447464505383</v>
      </c>
      <c r="Z2952" s="74">
        <f t="shared" ca="1" si="869"/>
        <v>1.6775673640269673</v>
      </c>
      <c r="AA2952" s="76">
        <f t="shared" ca="1" si="870"/>
        <v>517.34474645053831</v>
      </c>
      <c r="AB2952" s="76">
        <f t="shared" ca="1" si="871"/>
        <v>1677.5673640269672</v>
      </c>
    </row>
    <row r="2953" spans="1:28" x14ac:dyDescent="0.25">
      <c r="A2953" s="2">
        <f t="shared" si="872"/>
        <v>29</v>
      </c>
      <c r="B2953" s="16">
        <f ca="1">VLOOKUP(A2953,PERIODS!$O$4:$P$33,2,FALSE)</f>
        <v>0.04</v>
      </c>
      <c r="C2953" s="15"/>
      <c r="D2953" s="18">
        <v>2939</v>
      </c>
      <c r="E2953" s="34">
        <f t="shared" ca="1" si="874"/>
        <v>24064.059631317534</v>
      </c>
      <c r="F2953" s="34">
        <f t="shared" ca="1" si="856"/>
        <v>4000</v>
      </c>
      <c r="G2953" s="69">
        <f t="shared" ca="1" si="860"/>
        <v>0</v>
      </c>
      <c r="H2953" s="34">
        <f t="shared" ca="1" si="861"/>
        <v>770.38178019741099</v>
      </c>
      <c r="I2953" s="34">
        <f t="shared" ca="1" si="862"/>
        <v>4770.381780197411</v>
      </c>
      <c r="J2953" s="18">
        <f ca="1">SUM(INDIRECT(ADDRESS(ROW(F2953),COLUMN(F2953),4)):INDIRECT(ADDRESS(ROW(F2953)+N$5-1,COLUMN(F2953),4)))</f>
        <v>21200</v>
      </c>
      <c r="K2953" s="18">
        <f t="shared" ca="1" si="863"/>
        <v>0</v>
      </c>
      <c r="L2953" s="18">
        <f t="shared" ca="1" si="873"/>
        <v>0</v>
      </c>
      <c r="M2953" s="18">
        <f t="shared" ca="1" si="857"/>
        <v>0</v>
      </c>
      <c r="N2953" s="34">
        <f t="shared" ca="1" si="864"/>
        <v>19293.677851120123</v>
      </c>
      <c r="P2953" s="18">
        <f t="shared" ca="1" si="858"/>
        <v>770.38178019741099</v>
      </c>
      <c r="Q2953" s="47">
        <f ca="1">SUM(L$15:L2953)-SUM(M$15:M2953)</f>
        <v>0</v>
      </c>
      <c r="R2953" s="47" t="str">
        <f t="shared" ca="1" si="859"/>
        <v>M2956</v>
      </c>
      <c r="S2953" s="40">
        <f t="shared" ca="1" si="865"/>
        <v>0</v>
      </c>
      <c r="T2953" s="46">
        <f t="shared" ca="1" si="866"/>
        <v>48</v>
      </c>
      <c r="X2953" s="74">
        <f t="shared" ca="1" si="867"/>
        <v>0.77038178019741099</v>
      </c>
      <c r="Y2953" s="75">
        <f t="shared" ca="1" si="868"/>
        <v>0.77038178019741099</v>
      </c>
      <c r="Z2953" s="74">
        <f t="shared" ca="1" si="869"/>
        <v>2.1605909671912529</v>
      </c>
      <c r="AA2953" s="76">
        <f t="shared" ca="1" si="870"/>
        <v>770.38178019741099</v>
      </c>
      <c r="AB2953" s="76">
        <f t="shared" ca="1" si="871"/>
        <v>2160.5909671912527</v>
      </c>
    </row>
    <row r="2954" spans="1:28" x14ac:dyDescent="0.25">
      <c r="A2954" s="2">
        <f t="shared" si="872"/>
        <v>30</v>
      </c>
      <c r="B2954" s="16">
        <f ca="1">VLOOKUP(A2954,PERIODS!$O$4:$P$33,2,FALSE)</f>
        <v>0.04</v>
      </c>
      <c r="C2954" s="15"/>
      <c r="D2954" s="18">
        <v>2940</v>
      </c>
      <c r="E2954" s="34">
        <f t="shared" ca="1" si="874"/>
        <v>19293.677851120123</v>
      </c>
      <c r="F2954" s="34">
        <f t="shared" ca="1" si="856"/>
        <v>4000</v>
      </c>
      <c r="G2954" s="69">
        <f t="shared" ca="1" si="860"/>
        <v>0</v>
      </c>
      <c r="H2954" s="34">
        <f t="shared" ca="1" si="861"/>
        <v>-1108.1601830049542</v>
      </c>
      <c r="I2954" s="34">
        <f t="shared" ca="1" si="862"/>
        <v>2891.839816995046</v>
      </c>
      <c r="J2954" s="18">
        <f ca="1">SUM(INDIRECT(ADDRESS(ROW(F2954),COLUMN(F2954),4)):INDIRECT(ADDRESS(ROW(F2954)+N$5-1,COLUMN(F2954),4)))</f>
        <v>20500</v>
      </c>
      <c r="K2954" s="18">
        <f t="shared" ca="1" si="863"/>
        <v>16350</v>
      </c>
      <c r="L2954" s="18">
        <f t="shared" ca="1" si="873"/>
        <v>16350</v>
      </c>
      <c r="M2954" s="18">
        <f t="shared" ca="1" si="857"/>
        <v>0</v>
      </c>
      <c r="N2954" s="34">
        <f t="shared" ca="1" si="864"/>
        <v>16401.838034125078</v>
      </c>
      <c r="P2954" s="18">
        <f t="shared" ca="1" si="858"/>
        <v>1108.1601830049542</v>
      </c>
      <c r="Q2954" s="47">
        <f ca="1">SUM(L$15:L2954)-SUM(M$15:M2954)</f>
        <v>16350</v>
      </c>
      <c r="R2954" s="47" t="str">
        <f t="shared" ca="1" si="859"/>
        <v>M2957</v>
      </c>
      <c r="S2954" s="40">
        <f t="shared" ca="1" si="865"/>
        <v>0</v>
      </c>
      <c r="T2954" s="46">
        <f t="shared" ca="1" si="866"/>
        <v>52</v>
      </c>
      <c r="X2954" s="74">
        <f t="shared" ca="1" si="867"/>
        <v>-1.1081601830049541</v>
      </c>
      <c r="Y2954" s="75">
        <f t="shared" ca="1" si="868"/>
        <v>-1.1081601830049541</v>
      </c>
      <c r="Z2954" s="74">
        <f t="shared" ca="1" si="869"/>
        <v>0.33016584736130772</v>
      </c>
      <c r="AA2954" s="76">
        <f t="shared" ca="1" si="870"/>
        <v>-1108.1601830049542</v>
      </c>
      <c r="AB2954" s="76">
        <f t="shared" ca="1" si="871"/>
        <v>330.16584736130773</v>
      </c>
    </row>
    <row r="2955" spans="1:28" x14ac:dyDescent="0.25">
      <c r="A2955" s="2">
        <f t="shared" si="872"/>
        <v>1</v>
      </c>
      <c r="B2955" s="16">
        <f ca="1">VLOOKUP(A2955,PERIODS!$O$4:$P$33,2,FALSE)</f>
        <v>2.4E-2</v>
      </c>
      <c r="C2955" s="15"/>
      <c r="D2955" s="18">
        <v>2941</v>
      </c>
      <c r="E2955" s="34">
        <f t="shared" ca="1" si="874"/>
        <v>16401.838034125078</v>
      </c>
      <c r="F2955" s="34">
        <f t="shared" ca="1" si="856"/>
        <v>2400</v>
      </c>
      <c r="G2955" s="69">
        <f t="shared" ca="1" si="860"/>
        <v>0</v>
      </c>
      <c r="H2955" s="34">
        <f t="shared" ca="1" si="861"/>
        <v>520.15452387743221</v>
      </c>
      <c r="I2955" s="34">
        <f t="shared" ca="1" si="862"/>
        <v>2920.1545238774324</v>
      </c>
      <c r="J2955" s="18">
        <f ca="1">SUM(INDIRECT(ADDRESS(ROW(F2955),COLUMN(F2955),4)):INDIRECT(ADDRESS(ROW(F2955)+N$5-1,COLUMN(F2955),4)))</f>
        <v>19800</v>
      </c>
      <c r="K2955" s="18">
        <f t="shared" ca="1" si="863"/>
        <v>16350</v>
      </c>
      <c r="L2955" s="18">
        <f t="shared" ca="1" si="873"/>
        <v>0</v>
      </c>
      <c r="M2955" s="18">
        <f t="shared" ca="1" si="857"/>
        <v>0</v>
      </c>
      <c r="N2955" s="34">
        <f t="shared" ca="1" si="864"/>
        <v>13481.683510247645</v>
      </c>
      <c r="P2955" s="18">
        <f t="shared" ca="1" si="858"/>
        <v>520.15452387743221</v>
      </c>
      <c r="Q2955" s="47">
        <f ca="1">SUM(L$15:L2955)-SUM(M$15:M2955)</f>
        <v>16350</v>
      </c>
      <c r="R2955" s="47" t="str">
        <f t="shared" ca="1" si="859"/>
        <v>M2958</v>
      </c>
      <c r="S2955" s="40">
        <f t="shared" ca="1" si="865"/>
        <v>0</v>
      </c>
      <c r="T2955" s="46">
        <f t="shared" ca="1" si="866"/>
        <v>71</v>
      </c>
      <c r="X2955" s="74">
        <f t="shared" ca="1" si="867"/>
        <v>0.52015452387743222</v>
      </c>
      <c r="Y2955" s="75">
        <f t="shared" ca="1" si="868"/>
        <v>0.52015452387743222</v>
      </c>
      <c r="Z2955" s="74">
        <f t="shared" ca="1" si="869"/>
        <v>1.6822875832157163</v>
      </c>
      <c r="AA2955" s="76">
        <f t="shared" ca="1" si="870"/>
        <v>520.15452387743221</v>
      </c>
      <c r="AB2955" s="76">
        <f t="shared" ca="1" si="871"/>
        <v>1682.2875832157163</v>
      </c>
    </row>
    <row r="2956" spans="1:28" x14ac:dyDescent="0.25">
      <c r="A2956" s="2">
        <f t="shared" si="872"/>
        <v>2</v>
      </c>
      <c r="B2956" s="16">
        <f ca="1">VLOOKUP(A2956,PERIODS!$O$4:$P$33,2,FALSE)</f>
        <v>2.5000000000000001E-2</v>
      </c>
      <c r="C2956" s="15"/>
      <c r="D2956" s="18">
        <v>2942</v>
      </c>
      <c r="E2956" s="34">
        <f t="shared" ca="1" si="874"/>
        <v>13481.683510247645</v>
      </c>
      <c r="F2956" s="34">
        <f t="shared" ca="1" si="856"/>
        <v>2500</v>
      </c>
      <c r="G2956" s="69">
        <f t="shared" ca="1" si="860"/>
        <v>0</v>
      </c>
      <c r="H2956" s="34">
        <f t="shared" ca="1" si="861"/>
        <v>-266.23384657718526</v>
      </c>
      <c r="I2956" s="34">
        <f t="shared" ca="1" si="862"/>
        <v>2233.7661534228146</v>
      </c>
      <c r="J2956" s="18">
        <f ca="1">SUM(INDIRECT(ADDRESS(ROW(F2956),COLUMN(F2956),4)):INDIRECT(ADDRESS(ROW(F2956)+N$5-1,COLUMN(F2956),4)))</f>
        <v>20700</v>
      </c>
      <c r="K2956" s="18">
        <f t="shared" ca="1" si="863"/>
        <v>16350</v>
      </c>
      <c r="L2956" s="18">
        <f t="shared" ca="1" si="873"/>
        <v>0</v>
      </c>
      <c r="M2956" s="18">
        <f t="shared" ca="1" si="857"/>
        <v>0</v>
      </c>
      <c r="N2956" s="34">
        <f t="shared" ca="1" si="864"/>
        <v>11247.91735682483</v>
      </c>
      <c r="P2956" s="18">
        <f t="shared" ca="1" si="858"/>
        <v>266.23384657718526</v>
      </c>
      <c r="Q2956" s="47">
        <f ca="1">SUM(L$15:L2956)-SUM(M$15:M2956)</f>
        <v>16350</v>
      </c>
      <c r="R2956" s="47" t="str">
        <f t="shared" ca="1" si="859"/>
        <v>M2959</v>
      </c>
      <c r="S2956" s="40">
        <f t="shared" ca="1" si="865"/>
        <v>0</v>
      </c>
      <c r="T2956" s="46">
        <f t="shared" ca="1" si="866"/>
        <v>92</v>
      </c>
      <c r="X2956" s="74">
        <f t="shared" ca="1" si="867"/>
        <v>-0.26623384657718524</v>
      </c>
      <c r="Y2956" s="75">
        <f t="shared" ca="1" si="868"/>
        <v>-0.26623384657718524</v>
      </c>
      <c r="Z2956" s="74">
        <f t="shared" ca="1" si="869"/>
        <v>0.76625991928886239</v>
      </c>
      <c r="AA2956" s="76">
        <f t="shared" ca="1" si="870"/>
        <v>-266.23384657718526</v>
      </c>
      <c r="AB2956" s="76">
        <f t="shared" ca="1" si="871"/>
        <v>766.25991928886242</v>
      </c>
    </row>
    <row r="2957" spans="1:28" x14ac:dyDescent="0.25">
      <c r="A2957" s="2">
        <f t="shared" si="872"/>
        <v>3</v>
      </c>
      <c r="B2957" s="16">
        <f ca="1">VLOOKUP(A2957,PERIODS!$O$4:$P$33,2,FALSE)</f>
        <v>2.5000000000000001E-2</v>
      </c>
      <c r="C2957" s="15"/>
      <c r="D2957" s="18">
        <v>2943</v>
      </c>
      <c r="E2957" s="34">
        <f t="shared" ca="1" si="874"/>
        <v>11247.91735682483</v>
      </c>
      <c r="F2957" s="34">
        <f t="shared" ca="1" si="856"/>
        <v>2500</v>
      </c>
      <c r="G2957" s="69">
        <f t="shared" ca="1" si="860"/>
        <v>0</v>
      </c>
      <c r="H2957" s="34">
        <f t="shared" ca="1" si="861"/>
        <v>1607.4847957373167</v>
      </c>
      <c r="I2957" s="34">
        <f t="shared" ca="1" si="862"/>
        <v>4107.4847957373167</v>
      </c>
      <c r="J2957" s="18">
        <f ca="1">SUM(INDIRECT(ADDRESS(ROW(F2957),COLUMN(F2957),4)):INDIRECT(ADDRESS(ROW(F2957)+N$5-1,COLUMN(F2957),4)))</f>
        <v>21500</v>
      </c>
      <c r="K2957" s="18">
        <f t="shared" ca="1" si="863"/>
        <v>0</v>
      </c>
      <c r="L2957" s="18">
        <f t="shared" ca="1" si="873"/>
        <v>0</v>
      </c>
      <c r="M2957" s="18">
        <f t="shared" ca="1" si="857"/>
        <v>16350</v>
      </c>
      <c r="N2957" s="34">
        <f t="shared" ca="1" si="864"/>
        <v>23490.432561087513</v>
      </c>
      <c r="P2957" s="18">
        <f t="shared" ca="1" si="858"/>
        <v>1607.4847957373167</v>
      </c>
      <c r="Q2957" s="47">
        <f ca="1">SUM(L$15:L2957)-SUM(M$15:M2957)</f>
        <v>0</v>
      </c>
      <c r="R2957" s="47" t="str">
        <f t="shared" ca="1" si="859"/>
        <v>M2960</v>
      </c>
      <c r="S2957" s="40">
        <f t="shared" ca="1" si="865"/>
        <v>0</v>
      </c>
      <c r="T2957" s="46">
        <f t="shared" ca="1" si="866"/>
        <v>22</v>
      </c>
      <c r="X2957" s="74">
        <f t="shared" ca="1" si="867"/>
        <v>1.6074847957373168</v>
      </c>
      <c r="Y2957" s="75">
        <f t="shared" ca="1" si="868"/>
        <v>1.6074847957373168</v>
      </c>
      <c r="Z2957" s="74">
        <f t="shared" ca="1" si="869"/>
        <v>4.9902439469724529</v>
      </c>
      <c r="AA2957" s="76">
        <f t="shared" ca="1" si="870"/>
        <v>1607.4847957373167</v>
      </c>
      <c r="AB2957" s="76">
        <f t="shared" ca="1" si="871"/>
        <v>4990.2439469724532</v>
      </c>
    </row>
    <row r="2958" spans="1:28" x14ac:dyDescent="0.25">
      <c r="A2958" s="2">
        <f t="shared" si="872"/>
        <v>4</v>
      </c>
      <c r="B2958" s="16">
        <f ca="1">VLOOKUP(A2958,PERIODS!$O$4:$P$33,2,FALSE)</f>
        <v>2.5000000000000001E-2</v>
      </c>
      <c r="C2958" s="15"/>
      <c r="D2958" s="18">
        <v>2944</v>
      </c>
      <c r="E2958" s="34">
        <f t="shared" ca="1" si="874"/>
        <v>23490.432561087513</v>
      </c>
      <c r="F2958" s="34">
        <f t="shared" ca="1" si="856"/>
        <v>2500</v>
      </c>
      <c r="G2958" s="69">
        <f t="shared" ca="1" si="860"/>
        <v>0</v>
      </c>
      <c r="H2958" s="34">
        <f t="shared" ca="1" si="861"/>
        <v>-96.690217167790237</v>
      </c>
      <c r="I2958" s="34">
        <f t="shared" ca="1" si="862"/>
        <v>2403.3097828322097</v>
      </c>
      <c r="J2958" s="18">
        <f ca="1">SUM(INDIRECT(ADDRESS(ROW(F2958),COLUMN(F2958),4)):INDIRECT(ADDRESS(ROW(F2958)+N$5-1,COLUMN(F2958),4)))</f>
        <v>22300</v>
      </c>
      <c r="K2958" s="18">
        <f t="shared" ca="1" si="863"/>
        <v>0</v>
      </c>
      <c r="L2958" s="18">
        <f t="shared" ca="1" si="873"/>
        <v>0</v>
      </c>
      <c r="M2958" s="18">
        <f t="shared" ca="1" si="857"/>
        <v>0</v>
      </c>
      <c r="N2958" s="34">
        <f t="shared" ca="1" si="864"/>
        <v>21087.122778255303</v>
      </c>
      <c r="P2958" s="18">
        <f t="shared" ca="1" si="858"/>
        <v>96.690217167790237</v>
      </c>
      <c r="Q2958" s="47">
        <f ca="1">SUM(L$15:L2958)-SUM(M$15:M2958)</f>
        <v>0</v>
      </c>
      <c r="R2958" s="47" t="str">
        <f t="shared" ca="1" si="859"/>
        <v>M2961</v>
      </c>
      <c r="S2958" s="40">
        <f t="shared" ca="1" si="865"/>
        <v>0</v>
      </c>
      <c r="T2958" s="46">
        <f t="shared" ca="1" si="866"/>
        <v>41</v>
      </c>
      <c r="X2958" s="74">
        <f t="shared" ca="1" si="867"/>
        <v>-9.6690217167790235E-2</v>
      </c>
      <c r="Y2958" s="75">
        <f t="shared" ca="1" si="868"/>
        <v>-9.6690217167790235E-2</v>
      </c>
      <c r="Z2958" s="74">
        <f t="shared" ca="1" si="869"/>
        <v>0.9078371949547277</v>
      </c>
      <c r="AA2958" s="76">
        <f t="shared" ca="1" si="870"/>
        <v>-96.690217167790237</v>
      </c>
      <c r="AB2958" s="76">
        <f t="shared" ca="1" si="871"/>
        <v>907.83719495472769</v>
      </c>
    </row>
    <row r="2959" spans="1:28" x14ac:dyDescent="0.25">
      <c r="A2959" s="2">
        <f t="shared" si="872"/>
        <v>5</v>
      </c>
      <c r="B2959" s="16">
        <f ca="1">VLOOKUP(A2959,PERIODS!$O$4:$P$33,2,FALSE)</f>
        <v>3.3000000000000002E-2</v>
      </c>
      <c r="C2959" s="15"/>
      <c r="D2959" s="18">
        <v>2945</v>
      </c>
      <c r="E2959" s="34">
        <f t="shared" ca="1" si="874"/>
        <v>21087.122778255303</v>
      </c>
      <c r="F2959" s="34">
        <f t="shared" ref="F2959:F3022" ca="1" si="875">F$2*B2959</f>
        <v>3300</v>
      </c>
      <c r="G2959" s="69">
        <f t="shared" ca="1" si="860"/>
        <v>0</v>
      </c>
      <c r="H2959" s="34">
        <f t="shared" ca="1" si="861"/>
        <v>1959.9639845400536</v>
      </c>
      <c r="I2959" s="34">
        <f t="shared" ca="1" si="862"/>
        <v>5259.9639845400534</v>
      </c>
      <c r="J2959" s="18">
        <f ca="1">SUM(INDIRECT(ADDRESS(ROW(F2959),COLUMN(F2959),4)):INDIRECT(ADDRESS(ROW(F2959)+N$5-1,COLUMN(F2959),4)))</f>
        <v>23100</v>
      </c>
      <c r="K2959" s="18">
        <f t="shared" ca="1" si="863"/>
        <v>16350</v>
      </c>
      <c r="L2959" s="18">
        <f t="shared" ca="1" si="873"/>
        <v>16350</v>
      </c>
      <c r="M2959" s="18">
        <f t="shared" ref="M2959:M3022" ca="1" si="876">SUMIF($R$15:$R$8014,ADDRESS(ROW(M2959),COLUMN(M2959),4),$L$15:$L$8014)</f>
        <v>0</v>
      </c>
      <c r="N2959" s="34">
        <f t="shared" ca="1" si="864"/>
        <v>15827.158793715251</v>
      </c>
      <c r="P2959" s="18">
        <f t="shared" ref="P2959:P3022" ca="1" si="877">ABS(H2959)</f>
        <v>1959.9639845400536</v>
      </c>
      <c r="Q2959" s="47">
        <f ca="1">SUM(L$15:L2959)-SUM(M$15:M2959)</f>
        <v>16350</v>
      </c>
      <c r="R2959" s="47" t="str">
        <f t="shared" ref="R2959:R3022" ca="1" si="878">ADDRESS(ROW(M2959)+$N$3+RANDBETWEEN(-$N$4,$N$4),COLUMN(M2959),4)</f>
        <v>M2962</v>
      </c>
      <c r="S2959" s="40">
        <f t="shared" ca="1" si="865"/>
        <v>0</v>
      </c>
      <c r="T2959" s="46">
        <f t="shared" ca="1" si="866"/>
        <v>3</v>
      </c>
      <c r="X2959" s="74">
        <f t="shared" ca="1" si="867"/>
        <v>2.0938206944698674</v>
      </c>
      <c r="Y2959" s="75">
        <f t="shared" ca="1" si="868"/>
        <v>1.9599639845400536</v>
      </c>
      <c r="Z2959" s="74">
        <f t="shared" ca="1" si="869"/>
        <v>7.0990713842313315</v>
      </c>
      <c r="AA2959" s="76">
        <f t="shared" ca="1" si="870"/>
        <v>1959.9639845400536</v>
      </c>
      <c r="AB2959" s="76">
        <f t="shared" ca="1" si="871"/>
        <v>7099.0713842313316</v>
      </c>
    </row>
    <row r="2960" spans="1:28" x14ac:dyDescent="0.25">
      <c r="A2960" s="2">
        <f t="shared" si="872"/>
        <v>6</v>
      </c>
      <c r="B2960" s="16">
        <f ca="1">VLOOKUP(A2960,PERIODS!$O$4:$P$33,2,FALSE)</f>
        <v>3.3000000000000002E-2</v>
      </c>
      <c r="C2960" s="15"/>
      <c r="D2960" s="18">
        <v>2946</v>
      </c>
      <c r="E2960" s="34">
        <f t="shared" ca="1" si="874"/>
        <v>15827.158793715251</v>
      </c>
      <c r="F2960" s="34">
        <f t="shared" ca="1" si="875"/>
        <v>3300</v>
      </c>
      <c r="G2960" s="69">
        <f t="shared" ref="G2960:G3023" ca="1" si="879">((2*RAND()*$F$5)-$F$5)*E2960</f>
        <v>0</v>
      </c>
      <c r="H2960" s="34">
        <f t="shared" ref="H2960:H3023" ca="1" si="880">IF($S$3="NORM",AA2960,IF($S$3="LOGNORM",AB2960,0))</f>
        <v>-474.80763891224262</v>
      </c>
      <c r="I2960" s="34">
        <f t="shared" ref="I2960:I3023" ca="1" si="881">IF(F2960+H2960&lt;0,0,F2960+H2960)</f>
        <v>2825.1923610877575</v>
      </c>
      <c r="J2960" s="18">
        <f ca="1">SUM(INDIRECT(ADDRESS(ROW(F2960),COLUMN(F2960),4)):INDIRECT(ADDRESS(ROW(F2960)+N$5-1,COLUMN(F2960),4)))</f>
        <v>23100</v>
      </c>
      <c r="K2960" s="18">
        <f t="shared" ref="K2960:K3023" ca="1" si="882">Q2960</f>
        <v>16350</v>
      </c>
      <c r="L2960" s="18">
        <f t="shared" ca="1" si="873"/>
        <v>0</v>
      </c>
      <c r="M2960" s="18">
        <f t="shared" ca="1" si="876"/>
        <v>0</v>
      </c>
      <c r="N2960" s="34">
        <f t="shared" ref="N2960:N3023" ca="1" si="883">E2960+G2960-I2960+M2960-S2960</f>
        <v>13001.966432627494</v>
      </c>
      <c r="P2960" s="18">
        <f t="shared" ca="1" si="877"/>
        <v>474.80763891224262</v>
      </c>
      <c r="Q2960" s="47">
        <f ca="1">SUM(L$15:L2960)-SUM(M$15:M2960)</f>
        <v>16350</v>
      </c>
      <c r="R2960" s="47" t="str">
        <f t="shared" ca="1" si="878"/>
        <v>M2963</v>
      </c>
      <c r="S2960" s="40">
        <f t="shared" ref="S2960:S3023" ca="1" si="884">IF(T2960&gt;N$6*100,M2960,0)</f>
        <v>0</v>
      </c>
      <c r="T2960" s="46">
        <f t="shared" ref="T2960:T3023" ca="1" si="885">RANDBETWEEN(0,100)</f>
        <v>14</v>
      </c>
      <c r="X2960" s="74">
        <f t="shared" ref="X2960:X3023" ca="1" si="886">NORMINV(RAND(),0,1)</f>
        <v>-0.47480763891224265</v>
      </c>
      <c r="Y2960" s="75">
        <f t="shared" ref="Y2960:Y3023" ca="1" si="887">IF(AND(X2960&gt;$F$6,$F$6&gt;0),$F$6,X2960)</f>
        <v>-0.47480763891224265</v>
      </c>
      <c r="Z2960" s="74">
        <f t="shared" ref="Z2960:Z3023" ca="1" si="888">EXP(Y2960)</f>
        <v>0.62200469445742002</v>
      </c>
      <c r="AA2960" s="76">
        <f t="shared" ref="AA2960:AA3023" ca="1" si="889">$F$3*Y2960</f>
        <v>-474.80763891224262</v>
      </c>
      <c r="AB2960" s="76">
        <f t="shared" ref="AB2960:AB3023" ca="1" si="890">$F$3*Z2960</f>
        <v>622.00469445741999</v>
      </c>
    </row>
    <row r="2961" spans="1:28" x14ac:dyDescent="0.25">
      <c r="A2961" s="2">
        <f t="shared" ref="A2961:A3024" si="891">IF(AND(A2960=12,OR(A$14="MS",A$14="M0")),1,IF(AND(A2960=4,OR(A$14="WS",A$14="W0")),1,IF(AND(A2960=30,OR(A$14="DS",A$14="D0")),1,A2960+1)))</f>
        <v>7</v>
      </c>
      <c r="B2961" s="16">
        <f ca="1">VLOOKUP(A2961,PERIODS!$O$4:$P$33,2,FALSE)</f>
        <v>3.3000000000000002E-2</v>
      </c>
      <c r="C2961" s="15"/>
      <c r="D2961" s="18">
        <v>2947</v>
      </c>
      <c r="E2961" s="34">
        <f t="shared" ca="1" si="874"/>
        <v>13001.966432627494</v>
      </c>
      <c r="F2961" s="34">
        <f t="shared" ca="1" si="875"/>
        <v>3300</v>
      </c>
      <c r="G2961" s="69">
        <f t="shared" ca="1" si="879"/>
        <v>0</v>
      </c>
      <c r="H2961" s="34">
        <f t="shared" ca="1" si="880"/>
        <v>-545.89370290019849</v>
      </c>
      <c r="I2961" s="34">
        <f t="shared" ca="1" si="881"/>
        <v>2754.1062970998014</v>
      </c>
      <c r="J2961" s="18">
        <f ca="1">SUM(INDIRECT(ADDRESS(ROW(F2961),COLUMN(F2961),4)):INDIRECT(ADDRESS(ROW(F2961)+N$5-1,COLUMN(F2961),4)))</f>
        <v>23100</v>
      </c>
      <c r="K2961" s="18">
        <f t="shared" ca="1" si="882"/>
        <v>16350</v>
      </c>
      <c r="L2961" s="18">
        <f t="shared" ref="L2961:L3024" ca="1" si="892">IF((E2961+K2960)&lt;J2961,N$2,0)</f>
        <v>0</v>
      </c>
      <c r="M2961" s="18">
        <f t="shared" ca="1" si="876"/>
        <v>0</v>
      </c>
      <c r="N2961" s="34">
        <f t="shared" ca="1" si="883"/>
        <v>10247.860135527693</v>
      </c>
      <c r="P2961" s="18">
        <f t="shared" ca="1" si="877"/>
        <v>545.89370290019849</v>
      </c>
      <c r="Q2961" s="47">
        <f ca="1">SUM(L$15:L2961)-SUM(M$15:M2961)</f>
        <v>16350</v>
      </c>
      <c r="R2961" s="47" t="str">
        <f t="shared" ca="1" si="878"/>
        <v>M2964</v>
      </c>
      <c r="S2961" s="40">
        <f t="shared" ca="1" si="884"/>
        <v>0</v>
      </c>
      <c r="T2961" s="46">
        <f t="shared" ca="1" si="885"/>
        <v>60</v>
      </c>
      <c r="X2961" s="74">
        <f t="shared" ca="1" si="886"/>
        <v>-0.54589370290019845</v>
      </c>
      <c r="Y2961" s="75">
        <f t="shared" ca="1" si="887"/>
        <v>-0.54589370290019845</v>
      </c>
      <c r="Z2961" s="74">
        <f t="shared" ca="1" si="888"/>
        <v>0.5793238085486816</v>
      </c>
      <c r="AA2961" s="76">
        <f t="shared" ca="1" si="889"/>
        <v>-545.89370290019849</v>
      </c>
      <c r="AB2961" s="76">
        <f t="shared" ca="1" si="890"/>
        <v>579.32380854868154</v>
      </c>
    </row>
    <row r="2962" spans="1:28" x14ac:dyDescent="0.25">
      <c r="A2962" s="2">
        <f t="shared" si="891"/>
        <v>8</v>
      </c>
      <c r="B2962" s="16">
        <f ca="1">VLOOKUP(A2962,PERIODS!$O$4:$P$33,2,FALSE)</f>
        <v>3.3000000000000002E-2</v>
      </c>
      <c r="C2962" s="15"/>
      <c r="D2962" s="18">
        <v>2948</v>
      </c>
      <c r="E2962" s="34">
        <f t="shared" ca="1" si="874"/>
        <v>10247.860135527693</v>
      </c>
      <c r="F2962" s="34">
        <f t="shared" ca="1" si="875"/>
        <v>3300</v>
      </c>
      <c r="G2962" s="69">
        <f t="shared" ca="1" si="879"/>
        <v>0</v>
      </c>
      <c r="H2962" s="34">
        <f t="shared" ca="1" si="880"/>
        <v>488.57731124599701</v>
      </c>
      <c r="I2962" s="34">
        <f t="shared" ca="1" si="881"/>
        <v>3788.577311245997</v>
      </c>
      <c r="J2962" s="18">
        <f ca="1">SUM(INDIRECT(ADDRESS(ROW(F2962),COLUMN(F2962),4)):INDIRECT(ADDRESS(ROW(F2962)+N$5-1,COLUMN(F2962),4)))</f>
        <v>23100</v>
      </c>
      <c r="K2962" s="18">
        <f t="shared" ca="1" si="882"/>
        <v>0</v>
      </c>
      <c r="L2962" s="18">
        <f t="shared" ca="1" si="892"/>
        <v>0</v>
      </c>
      <c r="M2962" s="18">
        <f t="shared" ca="1" si="876"/>
        <v>16350</v>
      </c>
      <c r="N2962" s="34">
        <f t="shared" ca="1" si="883"/>
        <v>22809.282824281698</v>
      </c>
      <c r="P2962" s="18">
        <f t="shared" ca="1" si="877"/>
        <v>488.57731124599701</v>
      </c>
      <c r="Q2962" s="47">
        <f ca="1">SUM(L$15:L2962)-SUM(M$15:M2962)</f>
        <v>0</v>
      </c>
      <c r="R2962" s="47" t="str">
        <f t="shared" ca="1" si="878"/>
        <v>M2965</v>
      </c>
      <c r="S2962" s="40">
        <f t="shared" ca="1" si="884"/>
        <v>0</v>
      </c>
      <c r="T2962" s="46">
        <f t="shared" ca="1" si="885"/>
        <v>28</v>
      </c>
      <c r="X2962" s="74">
        <f t="shared" ca="1" si="886"/>
        <v>0.48857731124599701</v>
      </c>
      <c r="Y2962" s="75">
        <f t="shared" ca="1" si="887"/>
        <v>0.48857731124599701</v>
      </c>
      <c r="Z2962" s="74">
        <f t="shared" ca="1" si="888"/>
        <v>1.6299955931824985</v>
      </c>
      <c r="AA2962" s="76">
        <f t="shared" ca="1" si="889"/>
        <v>488.57731124599701</v>
      </c>
      <c r="AB2962" s="76">
        <f t="shared" ca="1" si="890"/>
        <v>1629.9955931824986</v>
      </c>
    </row>
    <row r="2963" spans="1:28" x14ac:dyDescent="0.25">
      <c r="A2963" s="2">
        <f t="shared" si="891"/>
        <v>9</v>
      </c>
      <c r="B2963" s="16">
        <f ca="1">VLOOKUP(A2963,PERIODS!$O$4:$P$33,2,FALSE)</f>
        <v>3.3000000000000002E-2</v>
      </c>
      <c r="C2963" s="15"/>
      <c r="D2963" s="18">
        <v>2949</v>
      </c>
      <c r="E2963" s="34">
        <f t="shared" ca="1" si="874"/>
        <v>22809.282824281698</v>
      </c>
      <c r="F2963" s="34">
        <f t="shared" ca="1" si="875"/>
        <v>3300</v>
      </c>
      <c r="G2963" s="69">
        <f t="shared" ca="1" si="879"/>
        <v>0</v>
      </c>
      <c r="H2963" s="34">
        <f t="shared" ca="1" si="880"/>
        <v>362.79554849172087</v>
      </c>
      <c r="I2963" s="34">
        <f t="shared" ca="1" si="881"/>
        <v>3662.7955484917211</v>
      </c>
      <c r="J2963" s="18">
        <f ca="1">SUM(INDIRECT(ADDRESS(ROW(F2963),COLUMN(F2963),4)):INDIRECT(ADDRESS(ROW(F2963)+N$5-1,COLUMN(F2963),4)))</f>
        <v>23100</v>
      </c>
      <c r="K2963" s="18">
        <f t="shared" ca="1" si="882"/>
        <v>16350</v>
      </c>
      <c r="L2963" s="18">
        <f t="shared" ca="1" si="892"/>
        <v>16350</v>
      </c>
      <c r="M2963" s="18">
        <f t="shared" ca="1" si="876"/>
        <v>0</v>
      </c>
      <c r="N2963" s="34">
        <f t="shared" ca="1" si="883"/>
        <v>19146.487275789976</v>
      </c>
      <c r="P2963" s="18">
        <f t="shared" ca="1" si="877"/>
        <v>362.79554849172087</v>
      </c>
      <c r="Q2963" s="47">
        <f ca="1">SUM(L$15:L2963)-SUM(M$15:M2963)</f>
        <v>16350</v>
      </c>
      <c r="R2963" s="47" t="str">
        <f t="shared" ca="1" si="878"/>
        <v>M2966</v>
      </c>
      <c r="S2963" s="40">
        <f t="shared" ca="1" si="884"/>
        <v>0</v>
      </c>
      <c r="T2963" s="46">
        <f t="shared" ca="1" si="885"/>
        <v>84</v>
      </c>
      <c r="X2963" s="74">
        <f t="shared" ca="1" si="886"/>
        <v>0.36279554849172085</v>
      </c>
      <c r="Y2963" s="75">
        <f t="shared" ca="1" si="887"/>
        <v>0.36279554849172085</v>
      </c>
      <c r="Z2963" s="74">
        <f t="shared" ca="1" si="888"/>
        <v>1.4373419624662747</v>
      </c>
      <c r="AA2963" s="76">
        <f t="shared" ca="1" si="889"/>
        <v>362.79554849172087</v>
      </c>
      <c r="AB2963" s="76">
        <f t="shared" ca="1" si="890"/>
        <v>1437.3419624662747</v>
      </c>
    </row>
    <row r="2964" spans="1:28" x14ac:dyDescent="0.25">
      <c r="A2964" s="2">
        <f t="shared" si="891"/>
        <v>10</v>
      </c>
      <c r="B2964" s="16">
        <f ca="1">VLOOKUP(A2964,PERIODS!$O$4:$P$33,2,FALSE)</f>
        <v>3.3000000000000002E-2</v>
      </c>
      <c r="C2964" s="15"/>
      <c r="D2964" s="18">
        <v>2950</v>
      </c>
      <c r="E2964" s="34">
        <f t="shared" ca="1" si="874"/>
        <v>19146.487275789976</v>
      </c>
      <c r="F2964" s="34">
        <f t="shared" ca="1" si="875"/>
        <v>3300</v>
      </c>
      <c r="G2964" s="69">
        <f t="shared" ca="1" si="879"/>
        <v>0</v>
      </c>
      <c r="H2964" s="34">
        <f t="shared" ca="1" si="880"/>
        <v>-383.88945860620333</v>
      </c>
      <c r="I2964" s="34">
        <f t="shared" ca="1" si="881"/>
        <v>2916.1105413937967</v>
      </c>
      <c r="J2964" s="18">
        <f ca="1">SUM(INDIRECT(ADDRESS(ROW(F2964),COLUMN(F2964),4)):INDIRECT(ADDRESS(ROW(F2964)+N$5-1,COLUMN(F2964),4)))</f>
        <v>23100</v>
      </c>
      <c r="K2964" s="18">
        <f t="shared" ca="1" si="882"/>
        <v>16350</v>
      </c>
      <c r="L2964" s="18">
        <f t="shared" ca="1" si="892"/>
        <v>0</v>
      </c>
      <c r="M2964" s="18">
        <f t="shared" ca="1" si="876"/>
        <v>0</v>
      </c>
      <c r="N2964" s="34">
        <f t="shared" ca="1" si="883"/>
        <v>16230.376734396179</v>
      </c>
      <c r="P2964" s="18">
        <f t="shared" ca="1" si="877"/>
        <v>383.88945860620333</v>
      </c>
      <c r="Q2964" s="47">
        <f ca="1">SUM(L$15:L2964)-SUM(M$15:M2964)</f>
        <v>16350</v>
      </c>
      <c r="R2964" s="47" t="str">
        <f t="shared" ca="1" si="878"/>
        <v>M2967</v>
      </c>
      <c r="S2964" s="40">
        <f t="shared" ca="1" si="884"/>
        <v>0</v>
      </c>
      <c r="T2964" s="46">
        <f t="shared" ca="1" si="885"/>
        <v>17</v>
      </c>
      <c r="X2964" s="74">
        <f t="shared" ca="1" si="886"/>
        <v>-0.38388945860620333</v>
      </c>
      <c r="Y2964" s="75">
        <f t="shared" ca="1" si="887"/>
        <v>-0.38388945860620333</v>
      </c>
      <c r="Z2964" s="74">
        <f t="shared" ca="1" si="888"/>
        <v>0.68120672455852815</v>
      </c>
      <c r="AA2964" s="76">
        <f t="shared" ca="1" si="889"/>
        <v>-383.88945860620333</v>
      </c>
      <c r="AB2964" s="76">
        <f t="shared" ca="1" si="890"/>
        <v>681.20672455852821</v>
      </c>
    </row>
    <row r="2965" spans="1:28" x14ac:dyDescent="0.25">
      <c r="A2965" s="2">
        <f t="shared" si="891"/>
        <v>11</v>
      </c>
      <c r="B2965" s="16">
        <f ca="1">VLOOKUP(A2965,PERIODS!$O$4:$P$33,2,FALSE)</f>
        <v>3.3000000000000002E-2</v>
      </c>
      <c r="C2965" s="15"/>
      <c r="D2965" s="18">
        <v>2951</v>
      </c>
      <c r="E2965" s="34">
        <f t="shared" ca="1" si="874"/>
        <v>16230.376734396179</v>
      </c>
      <c r="F2965" s="34">
        <f t="shared" ca="1" si="875"/>
        <v>3300</v>
      </c>
      <c r="G2965" s="69">
        <f t="shared" ca="1" si="879"/>
        <v>0</v>
      </c>
      <c r="H2965" s="34">
        <f t="shared" ca="1" si="880"/>
        <v>214.31313629099336</v>
      </c>
      <c r="I2965" s="34">
        <f t="shared" ca="1" si="881"/>
        <v>3514.3131362909935</v>
      </c>
      <c r="J2965" s="18">
        <f ca="1">SUM(INDIRECT(ADDRESS(ROW(F2965),COLUMN(F2965),4)):INDIRECT(ADDRESS(ROW(F2965)+N$5-1,COLUMN(F2965),4)))</f>
        <v>23300</v>
      </c>
      <c r="K2965" s="18">
        <f t="shared" ca="1" si="882"/>
        <v>16350</v>
      </c>
      <c r="L2965" s="18">
        <f t="shared" ca="1" si="892"/>
        <v>0</v>
      </c>
      <c r="M2965" s="18">
        <f t="shared" ca="1" si="876"/>
        <v>0</v>
      </c>
      <c r="N2965" s="34">
        <f t="shared" ca="1" si="883"/>
        <v>12716.063598105186</v>
      </c>
      <c r="P2965" s="18">
        <f t="shared" ca="1" si="877"/>
        <v>214.31313629099336</v>
      </c>
      <c r="Q2965" s="47">
        <f ca="1">SUM(L$15:L2965)-SUM(M$15:M2965)</f>
        <v>16350</v>
      </c>
      <c r="R2965" s="47" t="str">
        <f t="shared" ca="1" si="878"/>
        <v>M2968</v>
      </c>
      <c r="S2965" s="40">
        <f t="shared" ca="1" si="884"/>
        <v>0</v>
      </c>
      <c r="T2965" s="46">
        <f t="shared" ca="1" si="885"/>
        <v>59</v>
      </c>
      <c r="X2965" s="74">
        <f t="shared" ca="1" si="886"/>
        <v>0.21431313629099336</v>
      </c>
      <c r="Y2965" s="75">
        <f t="shared" ca="1" si="887"/>
        <v>0.21431313629099336</v>
      </c>
      <c r="Z2965" s="74">
        <f t="shared" ca="1" si="888"/>
        <v>1.2390105732300152</v>
      </c>
      <c r="AA2965" s="76">
        <f t="shared" ca="1" si="889"/>
        <v>214.31313629099336</v>
      </c>
      <c r="AB2965" s="76">
        <f t="shared" ca="1" si="890"/>
        <v>1239.0105732300151</v>
      </c>
    </row>
    <row r="2966" spans="1:28" x14ac:dyDescent="0.25">
      <c r="A2966" s="2">
        <f t="shared" si="891"/>
        <v>12</v>
      </c>
      <c r="B2966" s="16">
        <f ca="1">VLOOKUP(A2966,PERIODS!$O$4:$P$33,2,FALSE)</f>
        <v>3.3000000000000002E-2</v>
      </c>
      <c r="C2966" s="15"/>
      <c r="D2966" s="18">
        <v>2952</v>
      </c>
      <c r="E2966" s="34">
        <f t="shared" ca="1" si="874"/>
        <v>12716.063598105186</v>
      </c>
      <c r="F2966" s="34">
        <f t="shared" ca="1" si="875"/>
        <v>3300</v>
      </c>
      <c r="G2966" s="69">
        <f t="shared" ca="1" si="879"/>
        <v>0</v>
      </c>
      <c r="H2966" s="34">
        <f t="shared" ca="1" si="880"/>
        <v>518.91101030950449</v>
      </c>
      <c r="I2966" s="34">
        <f t="shared" ca="1" si="881"/>
        <v>3818.9110103095045</v>
      </c>
      <c r="J2966" s="18">
        <f ca="1">SUM(INDIRECT(ADDRESS(ROW(F2966),COLUMN(F2966),4)):INDIRECT(ADDRESS(ROW(F2966)+N$5-1,COLUMN(F2966),4)))</f>
        <v>23500</v>
      </c>
      <c r="K2966" s="18">
        <f t="shared" ca="1" si="882"/>
        <v>0</v>
      </c>
      <c r="L2966" s="18">
        <f t="shared" ca="1" si="892"/>
        <v>0</v>
      </c>
      <c r="M2966" s="18">
        <f t="shared" ca="1" si="876"/>
        <v>16350</v>
      </c>
      <c r="N2966" s="34">
        <f t="shared" ca="1" si="883"/>
        <v>25247.152587795681</v>
      </c>
      <c r="P2966" s="18">
        <f t="shared" ca="1" si="877"/>
        <v>518.91101030950449</v>
      </c>
      <c r="Q2966" s="47">
        <f ca="1">SUM(L$15:L2966)-SUM(M$15:M2966)</f>
        <v>0</v>
      </c>
      <c r="R2966" s="47" t="str">
        <f t="shared" ca="1" si="878"/>
        <v>M2969</v>
      </c>
      <c r="S2966" s="40">
        <f t="shared" ca="1" si="884"/>
        <v>0</v>
      </c>
      <c r="T2966" s="46">
        <f t="shared" ca="1" si="885"/>
        <v>92</v>
      </c>
      <c r="X2966" s="74">
        <f t="shared" ca="1" si="886"/>
        <v>0.51891101030950448</v>
      </c>
      <c r="Y2966" s="75">
        <f t="shared" ca="1" si="887"/>
        <v>0.51891101030950448</v>
      </c>
      <c r="Z2966" s="74">
        <f t="shared" ca="1" si="888"/>
        <v>1.6801969359243694</v>
      </c>
      <c r="AA2966" s="76">
        <f t="shared" ca="1" si="889"/>
        <v>518.91101030950449</v>
      </c>
      <c r="AB2966" s="76">
        <f t="shared" ca="1" si="890"/>
        <v>1680.1969359243694</v>
      </c>
    </row>
    <row r="2967" spans="1:28" x14ac:dyDescent="0.25">
      <c r="A2967" s="2">
        <f t="shared" si="891"/>
        <v>13</v>
      </c>
      <c r="B2967" s="16">
        <f ca="1">VLOOKUP(A2967,PERIODS!$O$4:$P$33,2,FALSE)</f>
        <v>3.3000000000000002E-2</v>
      </c>
      <c r="C2967" s="15"/>
      <c r="D2967" s="18">
        <v>2953</v>
      </c>
      <c r="E2967" s="34">
        <f t="shared" ca="1" si="874"/>
        <v>25247.152587795681</v>
      </c>
      <c r="F2967" s="34">
        <f t="shared" ca="1" si="875"/>
        <v>3300</v>
      </c>
      <c r="G2967" s="69">
        <f t="shared" ca="1" si="879"/>
        <v>0</v>
      </c>
      <c r="H2967" s="34">
        <f t="shared" ca="1" si="880"/>
        <v>354.30909434762151</v>
      </c>
      <c r="I2967" s="34">
        <f t="shared" ca="1" si="881"/>
        <v>3654.3090943476213</v>
      </c>
      <c r="J2967" s="18">
        <f ca="1">SUM(INDIRECT(ADDRESS(ROW(F2967),COLUMN(F2967),4)):INDIRECT(ADDRESS(ROW(F2967)+N$5-1,COLUMN(F2967),4)))</f>
        <v>23700</v>
      </c>
      <c r="K2967" s="18">
        <f t="shared" ca="1" si="882"/>
        <v>0</v>
      </c>
      <c r="L2967" s="18">
        <f t="shared" ca="1" si="892"/>
        <v>0</v>
      </c>
      <c r="M2967" s="18">
        <f t="shared" ca="1" si="876"/>
        <v>0</v>
      </c>
      <c r="N2967" s="34">
        <f t="shared" ca="1" si="883"/>
        <v>21592.843493448061</v>
      </c>
      <c r="P2967" s="18">
        <f t="shared" ca="1" si="877"/>
        <v>354.30909434762151</v>
      </c>
      <c r="Q2967" s="47">
        <f ca="1">SUM(L$15:L2967)-SUM(M$15:M2967)</f>
        <v>0</v>
      </c>
      <c r="R2967" s="47" t="str">
        <f t="shared" ca="1" si="878"/>
        <v>M2970</v>
      </c>
      <c r="S2967" s="40">
        <f t="shared" ca="1" si="884"/>
        <v>0</v>
      </c>
      <c r="T2967" s="46">
        <f t="shared" ca="1" si="885"/>
        <v>40</v>
      </c>
      <c r="X2967" s="74">
        <f t="shared" ca="1" si="886"/>
        <v>0.35430909434762153</v>
      </c>
      <c r="Y2967" s="75">
        <f t="shared" ca="1" si="887"/>
        <v>0.35430909434762153</v>
      </c>
      <c r="Z2967" s="74">
        <f t="shared" ca="1" si="888"/>
        <v>1.4251956383218545</v>
      </c>
      <c r="AA2967" s="76">
        <f t="shared" ca="1" si="889"/>
        <v>354.30909434762151</v>
      </c>
      <c r="AB2967" s="76">
        <f t="shared" ca="1" si="890"/>
        <v>1425.1956383218544</v>
      </c>
    </row>
    <row r="2968" spans="1:28" x14ac:dyDescent="0.25">
      <c r="A2968" s="2">
        <f t="shared" si="891"/>
        <v>14</v>
      </c>
      <c r="B2968" s="16">
        <f ca="1">VLOOKUP(A2968,PERIODS!$O$4:$P$33,2,FALSE)</f>
        <v>3.3000000000000002E-2</v>
      </c>
      <c r="C2968" s="15"/>
      <c r="D2968" s="18">
        <v>2954</v>
      </c>
      <c r="E2968" s="34">
        <f t="shared" ca="1" si="874"/>
        <v>21592.843493448061</v>
      </c>
      <c r="F2968" s="34">
        <f t="shared" ca="1" si="875"/>
        <v>3300</v>
      </c>
      <c r="G2968" s="69">
        <f t="shared" ca="1" si="879"/>
        <v>0</v>
      </c>
      <c r="H2968" s="34">
        <f t="shared" ca="1" si="880"/>
        <v>1559.8464488177945</v>
      </c>
      <c r="I2968" s="34">
        <f t="shared" ca="1" si="881"/>
        <v>4859.8464488177942</v>
      </c>
      <c r="J2968" s="18">
        <f ca="1">SUM(INDIRECT(ADDRESS(ROW(F2968),COLUMN(F2968),4)):INDIRECT(ADDRESS(ROW(F2968)+N$5-1,COLUMN(F2968),4)))</f>
        <v>23900</v>
      </c>
      <c r="K2968" s="18">
        <f t="shared" ca="1" si="882"/>
        <v>16350</v>
      </c>
      <c r="L2968" s="18">
        <f t="shared" ca="1" si="892"/>
        <v>16350</v>
      </c>
      <c r="M2968" s="18">
        <f t="shared" ca="1" si="876"/>
        <v>0</v>
      </c>
      <c r="N2968" s="34">
        <f t="shared" ca="1" si="883"/>
        <v>16732.997044630269</v>
      </c>
      <c r="P2968" s="18">
        <f t="shared" ca="1" si="877"/>
        <v>1559.8464488177945</v>
      </c>
      <c r="Q2968" s="47">
        <f ca="1">SUM(L$15:L2968)-SUM(M$15:M2968)</f>
        <v>16350</v>
      </c>
      <c r="R2968" s="47" t="str">
        <f t="shared" ca="1" si="878"/>
        <v>M2971</v>
      </c>
      <c r="S2968" s="40">
        <f t="shared" ca="1" si="884"/>
        <v>0</v>
      </c>
      <c r="T2968" s="46">
        <f t="shared" ca="1" si="885"/>
        <v>11</v>
      </c>
      <c r="X2968" s="74">
        <f t="shared" ca="1" si="886"/>
        <v>1.5598464488177946</v>
      </c>
      <c r="Y2968" s="75">
        <f t="shared" ca="1" si="887"/>
        <v>1.5598464488177946</v>
      </c>
      <c r="Z2968" s="74">
        <f t="shared" ca="1" si="888"/>
        <v>4.7580905786085488</v>
      </c>
      <c r="AA2968" s="76">
        <f t="shared" ca="1" si="889"/>
        <v>1559.8464488177945</v>
      </c>
      <c r="AB2968" s="76">
        <f t="shared" ca="1" si="890"/>
        <v>4758.0905786085486</v>
      </c>
    </row>
    <row r="2969" spans="1:28" x14ac:dyDescent="0.25">
      <c r="A2969" s="2">
        <f t="shared" si="891"/>
        <v>15</v>
      </c>
      <c r="B2969" s="16">
        <f ca="1">VLOOKUP(A2969,PERIODS!$O$4:$P$33,2,FALSE)</f>
        <v>3.3000000000000002E-2</v>
      </c>
      <c r="C2969" s="15"/>
      <c r="D2969" s="18">
        <v>2955</v>
      </c>
      <c r="E2969" s="34">
        <f t="shared" ca="1" si="874"/>
        <v>16732.997044630269</v>
      </c>
      <c r="F2969" s="34">
        <f t="shared" ca="1" si="875"/>
        <v>3300</v>
      </c>
      <c r="G2969" s="69">
        <f t="shared" ca="1" si="879"/>
        <v>0</v>
      </c>
      <c r="H2969" s="34">
        <f t="shared" ca="1" si="880"/>
        <v>935.74618699923224</v>
      </c>
      <c r="I2969" s="34">
        <f t="shared" ca="1" si="881"/>
        <v>4235.7461869992321</v>
      </c>
      <c r="J2969" s="18">
        <f ca="1">SUM(INDIRECT(ADDRESS(ROW(F2969),COLUMN(F2969),4)):INDIRECT(ADDRESS(ROW(F2969)+N$5-1,COLUMN(F2969),4)))</f>
        <v>24100</v>
      </c>
      <c r="K2969" s="18">
        <f t="shared" ca="1" si="882"/>
        <v>16350</v>
      </c>
      <c r="L2969" s="18">
        <f t="shared" ca="1" si="892"/>
        <v>0</v>
      </c>
      <c r="M2969" s="18">
        <f t="shared" ca="1" si="876"/>
        <v>0</v>
      </c>
      <c r="N2969" s="34">
        <f t="shared" ca="1" si="883"/>
        <v>12497.250857631036</v>
      </c>
      <c r="P2969" s="18">
        <f t="shared" ca="1" si="877"/>
        <v>935.74618699923224</v>
      </c>
      <c r="Q2969" s="47">
        <f ca="1">SUM(L$15:L2969)-SUM(M$15:M2969)</f>
        <v>16350</v>
      </c>
      <c r="R2969" s="47" t="str">
        <f t="shared" ca="1" si="878"/>
        <v>M2972</v>
      </c>
      <c r="S2969" s="40">
        <f t="shared" ca="1" si="884"/>
        <v>0</v>
      </c>
      <c r="T2969" s="46">
        <f t="shared" ca="1" si="885"/>
        <v>20</v>
      </c>
      <c r="X2969" s="74">
        <f t="shared" ca="1" si="886"/>
        <v>0.93574618699923229</v>
      </c>
      <c r="Y2969" s="75">
        <f t="shared" ca="1" si="887"/>
        <v>0.93574618699923229</v>
      </c>
      <c r="Z2969" s="74">
        <f t="shared" ca="1" si="888"/>
        <v>2.549114864619765</v>
      </c>
      <c r="AA2969" s="76">
        <f t="shared" ca="1" si="889"/>
        <v>935.74618699923224</v>
      </c>
      <c r="AB2969" s="76">
        <f t="shared" ca="1" si="890"/>
        <v>2549.1148646197648</v>
      </c>
    </row>
    <row r="2970" spans="1:28" x14ac:dyDescent="0.25">
      <c r="A2970" s="2">
        <f t="shared" si="891"/>
        <v>16</v>
      </c>
      <c r="B2970" s="16">
        <f ca="1">VLOOKUP(A2970,PERIODS!$O$4:$P$33,2,FALSE)</f>
        <v>3.3000000000000002E-2</v>
      </c>
      <c r="C2970" s="15"/>
      <c r="D2970" s="18">
        <v>2956</v>
      </c>
      <c r="E2970" s="34">
        <f t="shared" ca="1" si="874"/>
        <v>12497.250857631036</v>
      </c>
      <c r="F2970" s="34">
        <f t="shared" ca="1" si="875"/>
        <v>3300</v>
      </c>
      <c r="G2970" s="69">
        <f t="shared" ca="1" si="879"/>
        <v>0</v>
      </c>
      <c r="H2970" s="34">
        <f t="shared" ca="1" si="880"/>
        <v>570.93958638258812</v>
      </c>
      <c r="I2970" s="34">
        <f t="shared" ca="1" si="881"/>
        <v>3870.939586382588</v>
      </c>
      <c r="J2970" s="18">
        <f ca="1">SUM(INDIRECT(ADDRESS(ROW(F2970),COLUMN(F2970),4)):INDIRECT(ADDRESS(ROW(F2970)+N$5-1,COLUMN(F2970),4)))</f>
        <v>24300</v>
      </c>
      <c r="K2970" s="18">
        <f t="shared" ca="1" si="882"/>
        <v>16350</v>
      </c>
      <c r="L2970" s="18">
        <f t="shared" ca="1" si="892"/>
        <v>0</v>
      </c>
      <c r="M2970" s="18">
        <f t="shared" ca="1" si="876"/>
        <v>0</v>
      </c>
      <c r="N2970" s="34">
        <f t="shared" ca="1" si="883"/>
        <v>8626.3112712484472</v>
      </c>
      <c r="P2970" s="18">
        <f t="shared" ca="1" si="877"/>
        <v>570.93958638258812</v>
      </c>
      <c r="Q2970" s="47">
        <f ca="1">SUM(L$15:L2970)-SUM(M$15:M2970)</f>
        <v>16350</v>
      </c>
      <c r="R2970" s="47" t="str">
        <f t="shared" ca="1" si="878"/>
        <v>M2973</v>
      </c>
      <c r="S2970" s="40">
        <f t="shared" ca="1" si="884"/>
        <v>0</v>
      </c>
      <c r="T2970" s="46">
        <f t="shared" ca="1" si="885"/>
        <v>64</v>
      </c>
      <c r="X2970" s="74">
        <f t="shared" ca="1" si="886"/>
        <v>0.57093958638258813</v>
      </c>
      <c r="Y2970" s="75">
        <f t="shared" ca="1" si="887"/>
        <v>0.57093958638258813</v>
      </c>
      <c r="Z2970" s="74">
        <f t="shared" ca="1" si="888"/>
        <v>1.7699292718535902</v>
      </c>
      <c r="AA2970" s="76">
        <f t="shared" ca="1" si="889"/>
        <v>570.93958638258812</v>
      </c>
      <c r="AB2970" s="76">
        <f t="shared" ca="1" si="890"/>
        <v>1769.9292718535901</v>
      </c>
    </row>
    <row r="2971" spans="1:28" x14ac:dyDescent="0.25">
      <c r="A2971" s="2">
        <f t="shared" si="891"/>
        <v>17</v>
      </c>
      <c r="B2971" s="16">
        <f ca="1">VLOOKUP(A2971,PERIODS!$O$4:$P$33,2,FALSE)</f>
        <v>3.5000000000000003E-2</v>
      </c>
      <c r="C2971" s="15"/>
      <c r="D2971" s="18">
        <v>2957</v>
      </c>
      <c r="E2971" s="34">
        <f t="shared" ca="1" si="874"/>
        <v>8626.3112712484472</v>
      </c>
      <c r="F2971" s="34">
        <f t="shared" ca="1" si="875"/>
        <v>3500.0000000000005</v>
      </c>
      <c r="G2971" s="69">
        <f t="shared" ca="1" si="879"/>
        <v>0</v>
      </c>
      <c r="H2971" s="34">
        <f t="shared" ca="1" si="880"/>
        <v>132.73931489481879</v>
      </c>
      <c r="I2971" s="34">
        <f t="shared" ca="1" si="881"/>
        <v>3632.7393148948195</v>
      </c>
      <c r="J2971" s="18">
        <f ca="1">SUM(INDIRECT(ADDRESS(ROW(F2971),COLUMN(F2971),4)):INDIRECT(ADDRESS(ROW(F2971)+N$5-1,COLUMN(F2971),4)))</f>
        <v>24500.000000000004</v>
      </c>
      <c r="K2971" s="18">
        <f t="shared" ca="1" si="882"/>
        <v>0</v>
      </c>
      <c r="L2971" s="18">
        <f t="shared" ca="1" si="892"/>
        <v>0</v>
      </c>
      <c r="M2971" s="18">
        <f t="shared" ca="1" si="876"/>
        <v>16350</v>
      </c>
      <c r="N2971" s="34">
        <f t="shared" ca="1" si="883"/>
        <v>21343.571956353626</v>
      </c>
      <c r="P2971" s="18">
        <f t="shared" ca="1" si="877"/>
        <v>132.73931489481879</v>
      </c>
      <c r="Q2971" s="47">
        <f ca="1">SUM(L$15:L2971)-SUM(M$15:M2971)</f>
        <v>0</v>
      </c>
      <c r="R2971" s="47" t="str">
        <f t="shared" ca="1" si="878"/>
        <v>M2974</v>
      </c>
      <c r="S2971" s="40">
        <f t="shared" ca="1" si="884"/>
        <v>0</v>
      </c>
      <c r="T2971" s="46">
        <f t="shared" ca="1" si="885"/>
        <v>23</v>
      </c>
      <c r="X2971" s="74">
        <f t="shared" ca="1" si="886"/>
        <v>0.1327393148948188</v>
      </c>
      <c r="Y2971" s="75">
        <f t="shared" ca="1" si="887"/>
        <v>0.1327393148948188</v>
      </c>
      <c r="Z2971" s="74">
        <f t="shared" ca="1" si="888"/>
        <v>1.1419522695783477</v>
      </c>
      <c r="AA2971" s="76">
        <f t="shared" ca="1" si="889"/>
        <v>132.73931489481879</v>
      </c>
      <c r="AB2971" s="76">
        <f t="shared" ca="1" si="890"/>
        <v>1141.9522695783478</v>
      </c>
    </row>
    <row r="2972" spans="1:28" x14ac:dyDescent="0.25">
      <c r="A2972" s="2">
        <f t="shared" si="891"/>
        <v>18</v>
      </c>
      <c r="B2972" s="16">
        <f ca="1">VLOOKUP(A2972,PERIODS!$O$4:$P$33,2,FALSE)</f>
        <v>3.5000000000000003E-2</v>
      </c>
      <c r="C2972" s="15"/>
      <c r="D2972" s="18">
        <v>2958</v>
      </c>
      <c r="E2972" s="34">
        <f t="shared" ca="1" si="874"/>
        <v>21343.571956353626</v>
      </c>
      <c r="F2972" s="34">
        <f t="shared" ca="1" si="875"/>
        <v>3500.0000000000005</v>
      </c>
      <c r="G2972" s="69">
        <f t="shared" ca="1" si="879"/>
        <v>0</v>
      </c>
      <c r="H2972" s="34">
        <f t="shared" ca="1" si="880"/>
        <v>-1243.318799640082</v>
      </c>
      <c r="I2972" s="34">
        <f t="shared" ca="1" si="881"/>
        <v>2256.6812003599184</v>
      </c>
      <c r="J2972" s="18">
        <f ca="1">SUM(INDIRECT(ADDRESS(ROW(F2972),COLUMN(F2972),4)):INDIRECT(ADDRESS(ROW(F2972)+N$5-1,COLUMN(F2972),4)))</f>
        <v>24500.000000000004</v>
      </c>
      <c r="K2972" s="18">
        <f t="shared" ca="1" si="882"/>
        <v>16350</v>
      </c>
      <c r="L2972" s="18">
        <f t="shared" ca="1" si="892"/>
        <v>16350</v>
      </c>
      <c r="M2972" s="18">
        <f t="shared" ca="1" si="876"/>
        <v>0</v>
      </c>
      <c r="N2972" s="34">
        <f t="shared" ca="1" si="883"/>
        <v>19086.890755993707</v>
      </c>
      <c r="P2972" s="18">
        <f t="shared" ca="1" si="877"/>
        <v>1243.318799640082</v>
      </c>
      <c r="Q2972" s="47">
        <f ca="1">SUM(L$15:L2972)-SUM(M$15:M2972)</f>
        <v>16350</v>
      </c>
      <c r="R2972" s="47" t="str">
        <f t="shared" ca="1" si="878"/>
        <v>M2975</v>
      </c>
      <c r="S2972" s="40">
        <f t="shared" ca="1" si="884"/>
        <v>0</v>
      </c>
      <c r="T2972" s="46">
        <f t="shared" ca="1" si="885"/>
        <v>36</v>
      </c>
      <c r="X2972" s="74">
        <f t="shared" ca="1" si="886"/>
        <v>-1.2433187996400821</v>
      </c>
      <c r="Y2972" s="75">
        <f t="shared" ca="1" si="887"/>
        <v>-1.2433187996400821</v>
      </c>
      <c r="Z2972" s="74">
        <f t="shared" ca="1" si="888"/>
        <v>0.28842540164037039</v>
      </c>
      <c r="AA2972" s="76">
        <f t="shared" ca="1" si="889"/>
        <v>-1243.318799640082</v>
      </c>
      <c r="AB2972" s="76">
        <f t="shared" ca="1" si="890"/>
        <v>288.42540164037041</v>
      </c>
    </row>
    <row r="2973" spans="1:28" x14ac:dyDescent="0.25">
      <c r="A2973" s="2">
        <f t="shared" si="891"/>
        <v>19</v>
      </c>
      <c r="B2973" s="16">
        <f ca="1">VLOOKUP(A2973,PERIODS!$O$4:$P$33,2,FALSE)</f>
        <v>3.5000000000000003E-2</v>
      </c>
      <c r="C2973" s="15"/>
      <c r="D2973" s="18">
        <v>2959</v>
      </c>
      <c r="E2973" s="34">
        <f t="shared" ca="1" si="874"/>
        <v>19086.890755993707</v>
      </c>
      <c r="F2973" s="34">
        <f t="shared" ca="1" si="875"/>
        <v>3500.0000000000005</v>
      </c>
      <c r="G2973" s="69">
        <f t="shared" ca="1" si="879"/>
        <v>0</v>
      </c>
      <c r="H2973" s="34">
        <f t="shared" ca="1" si="880"/>
        <v>303.78603634561415</v>
      </c>
      <c r="I2973" s="34">
        <f t="shared" ca="1" si="881"/>
        <v>3803.7860363456148</v>
      </c>
      <c r="J2973" s="18">
        <f ca="1">SUM(INDIRECT(ADDRESS(ROW(F2973),COLUMN(F2973),4)):INDIRECT(ADDRESS(ROW(F2973)+N$5-1,COLUMN(F2973),4)))</f>
        <v>24500.000000000004</v>
      </c>
      <c r="K2973" s="18">
        <f t="shared" ca="1" si="882"/>
        <v>16350</v>
      </c>
      <c r="L2973" s="18">
        <f t="shared" ca="1" si="892"/>
        <v>0</v>
      </c>
      <c r="M2973" s="18">
        <f t="shared" ca="1" si="876"/>
        <v>0</v>
      </c>
      <c r="N2973" s="34">
        <f t="shared" ca="1" si="883"/>
        <v>15283.104719648092</v>
      </c>
      <c r="P2973" s="18">
        <f t="shared" ca="1" si="877"/>
        <v>303.78603634561415</v>
      </c>
      <c r="Q2973" s="47">
        <f ca="1">SUM(L$15:L2973)-SUM(M$15:M2973)</f>
        <v>16350</v>
      </c>
      <c r="R2973" s="47" t="str">
        <f t="shared" ca="1" si="878"/>
        <v>M2976</v>
      </c>
      <c r="S2973" s="40">
        <f t="shared" ca="1" si="884"/>
        <v>0</v>
      </c>
      <c r="T2973" s="46">
        <f t="shared" ca="1" si="885"/>
        <v>82</v>
      </c>
      <c r="X2973" s="74">
        <f t="shared" ca="1" si="886"/>
        <v>0.30378603634561413</v>
      </c>
      <c r="Y2973" s="75">
        <f t="shared" ca="1" si="887"/>
        <v>0.30378603634561413</v>
      </c>
      <c r="Z2973" s="74">
        <f t="shared" ca="1" si="888"/>
        <v>1.3549791087899528</v>
      </c>
      <c r="AA2973" s="76">
        <f t="shared" ca="1" si="889"/>
        <v>303.78603634561415</v>
      </c>
      <c r="AB2973" s="76">
        <f t="shared" ca="1" si="890"/>
        <v>1354.9791087899528</v>
      </c>
    </row>
    <row r="2974" spans="1:28" x14ac:dyDescent="0.25">
      <c r="A2974" s="2">
        <f t="shared" si="891"/>
        <v>20</v>
      </c>
      <c r="B2974" s="16">
        <f ca="1">VLOOKUP(A2974,PERIODS!$O$4:$P$33,2,FALSE)</f>
        <v>3.5000000000000003E-2</v>
      </c>
      <c r="C2974" s="15"/>
      <c r="D2974" s="18">
        <v>2960</v>
      </c>
      <c r="E2974" s="34">
        <f t="shared" ca="1" si="874"/>
        <v>15283.104719648092</v>
      </c>
      <c r="F2974" s="34">
        <f t="shared" ca="1" si="875"/>
        <v>3500.0000000000005</v>
      </c>
      <c r="G2974" s="69">
        <f t="shared" ca="1" si="879"/>
        <v>0</v>
      </c>
      <c r="H2974" s="34">
        <f t="shared" ca="1" si="880"/>
        <v>566.29309355536168</v>
      </c>
      <c r="I2974" s="34">
        <f t="shared" ca="1" si="881"/>
        <v>4066.2930935553622</v>
      </c>
      <c r="J2974" s="18">
        <f ca="1">SUM(INDIRECT(ADDRESS(ROW(F2974),COLUMN(F2974),4)):INDIRECT(ADDRESS(ROW(F2974)+N$5-1,COLUMN(F2974),4)))</f>
        <v>24500.000000000004</v>
      </c>
      <c r="K2974" s="18">
        <f t="shared" ca="1" si="882"/>
        <v>16350</v>
      </c>
      <c r="L2974" s="18">
        <f t="shared" ca="1" si="892"/>
        <v>0</v>
      </c>
      <c r="M2974" s="18">
        <f t="shared" ca="1" si="876"/>
        <v>0</v>
      </c>
      <c r="N2974" s="34">
        <f t="shared" ca="1" si="883"/>
        <v>11216.811626092731</v>
      </c>
      <c r="P2974" s="18">
        <f t="shared" ca="1" si="877"/>
        <v>566.29309355536168</v>
      </c>
      <c r="Q2974" s="47">
        <f ca="1">SUM(L$15:L2974)-SUM(M$15:M2974)</f>
        <v>16350</v>
      </c>
      <c r="R2974" s="47" t="str">
        <f t="shared" ca="1" si="878"/>
        <v>M2977</v>
      </c>
      <c r="S2974" s="40">
        <f t="shared" ca="1" si="884"/>
        <v>0</v>
      </c>
      <c r="T2974" s="46">
        <f t="shared" ca="1" si="885"/>
        <v>11</v>
      </c>
      <c r="X2974" s="74">
        <f t="shared" ca="1" si="886"/>
        <v>0.56629309355536173</v>
      </c>
      <c r="Y2974" s="75">
        <f t="shared" ca="1" si="887"/>
        <v>0.56629309355536173</v>
      </c>
      <c r="Z2974" s="74">
        <f t="shared" ca="1" si="888"/>
        <v>1.7617243849232418</v>
      </c>
      <c r="AA2974" s="76">
        <f t="shared" ca="1" si="889"/>
        <v>566.29309355536168</v>
      </c>
      <c r="AB2974" s="76">
        <f t="shared" ca="1" si="890"/>
        <v>1761.7243849232418</v>
      </c>
    </row>
    <row r="2975" spans="1:28" x14ac:dyDescent="0.25">
      <c r="A2975" s="2">
        <f t="shared" si="891"/>
        <v>21</v>
      </c>
      <c r="B2975" s="16">
        <f ca="1">VLOOKUP(A2975,PERIODS!$O$4:$P$33,2,FALSE)</f>
        <v>3.5000000000000003E-2</v>
      </c>
      <c r="C2975" s="15"/>
      <c r="D2975" s="18">
        <v>2961</v>
      </c>
      <c r="E2975" s="34">
        <f t="shared" ca="1" si="874"/>
        <v>11216.811626092731</v>
      </c>
      <c r="F2975" s="34">
        <f t="shared" ca="1" si="875"/>
        <v>3500.0000000000005</v>
      </c>
      <c r="G2975" s="69">
        <f t="shared" ca="1" si="879"/>
        <v>0</v>
      </c>
      <c r="H2975" s="34">
        <f t="shared" ca="1" si="880"/>
        <v>432.5197604844123</v>
      </c>
      <c r="I2975" s="34">
        <f t="shared" ca="1" si="881"/>
        <v>3932.5197604844129</v>
      </c>
      <c r="J2975" s="18">
        <f ca="1">SUM(INDIRECT(ADDRESS(ROW(F2975),COLUMN(F2975),4)):INDIRECT(ADDRESS(ROW(F2975)+N$5-1,COLUMN(F2975),4)))</f>
        <v>24500.000000000004</v>
      </c>
      <c r="K2975" s="18">
        <f t="shared" ca="1" si="882"/>
        <v>0</v>
      </c>
      <c r="L2975" s="18">
        <f t="shared" ca="1" si="892"/>
        <v>0</v>
      </c>
      <c r="M2975" s="18">
        <f t="shared" ca="1" si="876"/>
        <v>16350</v>
      </c>
      <c r="N2975" s="34">
        <f t="shared" ca="1" si="883"/>
        <v>23634.29186560832</v>
      </c>
      <c r="P2975" s="18">
        <f t="shared" ca="1" si="877"/>
        <v>432.5197604844123</v>
      </c>
      <c r="Q2975" s="47">
        <f ca="1">SUM(L$15:L2975)-SUM(M$15:M2975)</f>
        <v>0</v>
      </c>
      <c r="R2975" s="47" t="str">
        <f t="shared" ca="1" si="878"/>
        <v>M2978</v>
      </c>
      <c r="S2975" s="40">
        <f t="shared" ca="1" si="884"/>
        <v>0</v>
      </c>
      <c r="T2975" s="46">
        <f t="shared" ca="1" si="885"/>
        <v>6</v>
      </c>
      <c r="X2975" s="74">
        <f t="shared" ca="1" si="886"/>
        <v>0.43251976048441232</v>
      </c>
      <c r="Y2975" s="75">
        <f t="shared" ca="1" si="887"/>
        <v>0.43251976048441232</v>
      </c>
      <c r="Z2975" s="74">
        <f t="shared" ca="1" si="888"/>
        <v>1.5411359285842985</v>
      </c>
      <c r="AA2975" s="76">
        <f t="shared" ca="1" si="889"/>
        <v>432.5197604844123</v>
      </c>
      <c r="AB2975" s="76">
        <f t="shared" ca="1" si="890"/>
        <v>1541.1359285842984</v>
      </c>
    </row>
    <row r="2976" spans="1:28" x14ac:dyDescent="0.25">
      <c r="A2976" s="2">
        <f t="shared" si="891"/>
        <v>22</v>
      </c>
      <c r="B2976" s="16">
        <f ca="1">VLOOKUP(A2976,PERIODS!$O$4:$P$33,2,FALSE)</f>
        <v>3.5000000000000003E-2</v>
      </c>
      <c r="C2976" s="15"/>
      <c r="D2976" s="18">
        <v>2962</v>
      </c>
      <c r="E2976" s="34">
        <f t="shared" ca="1" si="874"/>
        <v>23634.29186560832</v>
      </c>
      <c r="F2976" s="34">
        <f t="shared" ca="1" si="875"/>
        <v>3500.0000000000005</v>
      </c>
      <c r="G2976" s="69">
        <f t="shared" ca="1" si="879"/>
        <v>0</v>
      </c>
      <c r="H2976" s="34">
        <f t="shared" ca="1" si="880"/>
        <v>-1011.1225890265678</v>
      </c>
      <c r="I2976" s="34">
        <f t="shared" ca="1" si="881"/>
        <v>2488.8774109734327</v>
      </c>
      <c r="J2976" s="18">
        <f ca="1">SUM(INDIRECT(ADDRESS(ROW(F2976),COLUMN(F2976),4)):INDIRECT(ADDRESS(ROW(F2976)+N$5-1,COLUMN(F2976),4)))</f>
        <v>25000.000000000004</v>
      </c>
      <c r="K2976" s="18">
        <f t="shared" ca="1" si="882"/>
        <v>16350</v>
      </c>
      <c r="L2976" s="18">
        <f t="shared" ca="1" si="892"/>
        <v>16350</v>
      </c>
      <c r="M2976" s="18">
        <f t="shared" ca="1" si="876"/>
        <v>0</v>
      </c>
      <c r="N2976" s="34">
        <f t="shared" ca="1" si="883"/>
        <v>21145.414454634887</v>
      </c>
      <c r="P2976" s="18">
        <f t="shared" ca="1" si="877"/>
        <v>1011.1225890265678</v>
      </c>
      <c r="Q2976" s="47">
        <f ca="1">SUM(L$15:L2976)-SUM(M$15:M2976)</f>
        <v>16350</v>
      </c>
      <c r="R2976" s="47" t="str">
        <f t="shared" ca="1" si="878"/>
        <v>M2979</v>
      </c>
      <c r="S2976" s="40">
        <f t="shared" ca="1" si="884"/>
        <v>0</v>
      </c>
      <c r="T2976" s="46">
        <f t="shared" ca="1" si="885"/>
        <v>93</v>
      </c>
      <c r="X2976" s="74">
        <f t="shared" ca="1" si="886"/>
        <v>-1.0111225890265678</v>
      </c>
      <c r="Y2976" s="75">
        <f t="shared" ca="1" si="887"/>
        <v>-1.0111225890265678</v>
      </c>
      <c r="Z2976" s="74">
        <f t="shared" ca="1" si="888"/>
        <v>0.36381034075143032</v>
      </c>
      <c r="AA2976" s="76">
        <f t="shared" ca="1" si="889"/>
        <v>-1011.1225890265678</v>
      </c>
      <c r="AB2976" s="76">
        <f t="shared" ca="1" si="890"/>
        <v>363.81034075143032</v>
      </c>
    </row>
    <row r="2977" spans="1:28" x14ac:dyDescent="0.25">
      <c r="A2977" s="2">
        <f t="shared" si="891"/>
        <v>23</v>
      </c>
      <c r="B2977" s="16">
        <f ca="1">VLOOKUP(A2977,PERIODS!$O$4:$P$33,2,FALSE)</f>
        <v>3.5000000000000003E-2</v>
      </c>
      <c r="C2977" s="15"/>
      <c r="D2977" s="18">
        <v>2963</v>
      </c>
      <c r="E2977" s="34">
        <f t="shared" ca="1" si="874"/>
        <v>21145.414454634887</v>
      </c>
      <c r="F2977" s="34">
        <f t="shared" ca="1" si="875"/>
        <v>3500.0000000000005</v>
      </c>
      <c r="G2977" s="69">
        <f t="shared" ca="1" si="879"/>
        <v>0</v>
      </c>
      <c r="H2977" s="34">
        <f t="shared" ca="1" si="880"/>
        <v>1959.9639845400536</v>
      </c>
      <c r="I2977" s="34">
        <f t="shared" ca="1" si="881"/>
        <v>5459.9639845400543</v>
      </c>
      <c r="J2977" s="18">
        <f ca="1">SUM(INDIRECT(ADDRESS(ROW(F2977),COLUMN(F2977),4)):INDIRECT(ADDRESS(ROW(F2977)+N$5-1,COLUMN(F2977),4)))</f>
        <v>25500.000000000004</v>
      </c>
      <c r="K2977" s="18">
        <f t="shared" ca="1" si="882"/>
        <v>16350</v>
      </c>
      <c r="L2977" s="18">
        <f t="shared" ca="1" si="892"/>
        <v>0</v>
      </c>
      <c r="M2977" s="18">
        <f t="shared" ca="1" si="876"/>
        <v>0</v>
      </c>
      <c r="N2977" s="34">
        <f t="shared" ca="1" si="883"/>
        <v>15685.450470094833</v>
      </c>
      <c r="P2977" s="18">
        <f t="shared" ca="1" si="877"/>
        <v>1959.9639845400536</v>
      </c>
      <c r="Q2977" s="47">
        <f ca="1">SUM(L$15:L2977)-SUM(M$15:M2977)</f>
        <v>16350</v>
      </c>
      <c r="R2977" s="47" t="str">
        <f t="shared" ca="1" si="878"/>
        <v>M2980</v>
      </c>
      <c r="S2977" s="40">
        <f t="shared" ca="1" si="884"/>
        <v>0</v>
      </c>
      <c r="T2977" s="46">
        <f t="shared" ca="1" si="885"/>
        <v>87</v>
      </c>
      <c r="X2977" s="74">
        <f t="shared" ca="1" si="886"/>
        <v>2.0462401038903058</v>
      </c>
      <c r="Y2977" s="75">
        <f t="shared" ca="1" si="887"/>
        <v>1.9599639845400536</v>
      </c>
      <c r="Z2977" s="74">
        <f t="shared" ca="1" si="888"/>
        <v>7.0990713842313315</v>
      </c>
      <c r="AA2977" s="76">
        <f t="shared" ca="1" si="889"/>
        <v>1959.9639845400536</v>
      </c>
      <c r="AB2977" s="76">
        <f t="shared" ca="1" si="890"/>
        <v>7099.0713842313316</v>
      </c>
    </row>
    <row r="2978" spans="1:28" x14ac:dyDescent="0.25">
      <c r="A2978" s="2">
        <f t="shared" si="891"/>
        <v>24</v>
      </c>
      <c r="B2978" s="16">
        <f ca="1">VLOOKUP(A2978,PERIODS!$O$4:$P$33,2,FALSE)</f>
        <v>3.5000000000000003E-2</v>
      </c>
      <c r="C2978" s="15"/>
      <c r="D2978" s="18">
        <v>2964</v>
      </c>
      <c r="E2978" s="34">
        <f t="shared" ref="E2978:E3041" ca="1" si="893">N2977</f>
        <v>15685.450470094833</v>
      </c>
      <c r="F2978" s="34">
        <f t="shared" ca="1" si="875"/>
        <v>3500.0000000000005</v>
      </c>
      <c r="G2978" s="69">
        <f t="shared" ca="1" si="879"/>
        <v>0</v>
      </c>
      <c r="H2978" s="34">
        <f t="shared" ca="1" si="880"/>
        <v>-1040.3488208390052</v>
      </c>
      <c r="I2978" s="34">
        <f t="shared" ca="1" si="881"/>
        <v>2459.6511791609955</v>
      </c>
      <c r="J2978" s="18">
        <f ca="1">SUM(INDIRECT(ADDRESS(ROW(F2978),COLUMN(F2978),4)):INDIRECT(ADDRESS(ROW(F2978)+N$5-1,COLUMN(F2978),4)))</f>
        <v>26000</v>
      </c>
      <c r="K2978" s="18">
        <f t="shared" ca="1" si="882"/>
        <v>16350</v>
      </c>
      <c r="L2978" s="18">
        <f t="shared" ca="1" si="892"/>
        <v>0</v>
      </c>
      <c r="M2978" s="18">
        <f t="shared" ca="1" si="876"/>
        <v>0</v>
      </c>
      <c r="N2978" s="34">
        <f t="shared" ca="1" si="883"/>
        <v>13225.799290933837</v>
      </c>
      <c r="P2978" s="18">
        <f t="shared" ca="1" si="877"/>
        <v>1040.3488208390052</v>
      </c>
      <c r="Q2978" s="47">
        <f ca="1">SUM(L$15:L2978)-SUM(M$15:M2978)</f>
        <v>16350</v>
      </c>
      <c r="R2978" s="47" t="str">
        <f t="shared" ca="1" si="878"/>
        <v>M2981</v>
      </c>
      <c r="S2978" s="40">
        <f t="shared" ca="1" si="884"/>
        <v>0</v>
      </c>
      <c r="T2978" s="46">
        <f t="shared" ca="1" si="885"/>
        <v>3</v>
      </c>
      <c r="X2978" s="74">
        <f t="shared" ca="1" si="886"/>
        <v>-1.0403488208390053</v>
      </c>
      <c r="Y2978" s="75">
        <f t="shared" ca="1" si="887"/>
        <v>-1.0403488208390053</v>
      </c>
      <c r="Z2978" s="74">
        <f t="shared" ca="1" si="888"/>
        <v>0.35333141110104088</v>
      </c>
      <c r="AA2978" s="76">
        <f t="shared" ca="1" si="889"/>
        <v>-1040.3488208390052</v>
      </c>
      <c r="AB2978" s="76">
        <f t="shared" ca="1" si="890"/>
        <v>353.33141110104089</v>
      </c>
    </row>
    <row r="2979" spans="1:28" x14ac:dyDescent="0.25">
      <c r="A2979" s="2">
        <f t="shared" si="891"/>
        <v>25</v>
      </c>
      <c r="B2979" s="16">
        <f ca="1">VLOOKUP(A2979,PERIODS!$O$4:$P$33,2,FALSE)</f>
        <v>3.5000000000000003E-2</v>
      </c>
      <c r="C2979" s="15"/>
      <c r="D2979" s="18">
        <v>2965</v>
      </c>
      <c r="E2979" s="34">
        <f t="shared" ca="1" si="893"/>
        <v>13225.799290933837</v>
      </c>
      <c r="F2979" s="34">
        <f t="shared" ca="1" si="875"/>
        <v>3500.0000000000005</v>
      </c>
      <c r="G2979" s="69">
        <f t="shared" ca="1" si="879"/>
        <v>0</v>
      </c>
      <c r="H2979" s="34">
        <f t="shared" ca="1" si="880"/>
        <v>1044.9675166649683</v>
      </c>
      <c r="I2979" s="34">
        <f t="shared" ca="1" si="881"/>
        <v>4544.9675166649686</v>
      </c>
      <c r="J2979" s="18">
        <f ca="1">SUM(INDIRECT(ADDRESS(ROW(F2979),COLUMN(F2979),4)):INDIRECT(ADDRESS(ROW(F2979)+N$5-1,COLUMN(F2979),4)))</f>
        <v>24900</v>
      </c>
      <c r="K2979" s="18">
        <f t="shared" ca="1" si="882"/>
        <v>0</v>
      </c>
      <c r="L2979" s="18">
        <f t="shared" ca="1" si="892"/>
        <v>0</v>
      </c>
      <c r="M2979" s="18">
        <f t="shared" ca="1" si="876"/>
        <v>16350</v>
      </c>
      <c r="N2979" s="34">
        <f t="shared" ca="1" si="883"/>
        <v>25030.831774268867</v>
      </c>
      <c r="P2979" s="18">
        <f t="shared" ca="1" si="877"/>
        <v>1044.9675166649683</v>
      </c>
      <c r="Q2979" s="47">
        <f ca="1">SUM(L$15:L2979)-SUM(M$15:M2979)</f>
        <v>0</v>
      </c>
      <c r="R2979" s="47" t="str">
        <f t="shared" ca="1" si="878"/>
        <v>M2982</v>
      </c>
      <c r="S2979" s="40">
        <f t="shared" ca="1" si="884"/>
        <v>0</v>
      </c>
      <c r="T2979" s="46">
        <f t="shared" ca="1" si="885"/>
        <v>52</v>
      </c>
      <c r="X2979" s="74">
        <f t="shared" ca="1" si="886"/>
        <v>1.0449675166649683</v>
      </c>
      <c r="Y2979" s="75">
        <f t="shared" ca="1" si="887"/>
        <v>1.0449675166649683</v>
      </c>
      <c r="Z2979" s="74">
        <f t="shared" ca="1" si="888"/>
        <v>2.8433061620850109</v>
      </c>
      <c r="AA2979" s="76">
        <f t="shared" ca="1" si="889"/>
        <v>1044.9675166649683</v>
      </c>
      <c r="AB2979" s="76">
        <f t="shared" ca="1" si="890"/>
        <v>2843.3061620850108</v>
      </c>
    </row>
    <row r="2980" spans="1:28" x14ac:dyDescent="0.25">
      <c r="A2980" s="2">
        <f t="shared" si="891"/>
        <v>26</v>
      </c>
      <c r="B2980" s="16">
        <f ca="1">VLOOKUP(A2980,PERIODS!$O$4:$P$33,2,FALSE)</f>
        <v>3.5000000000000003E-2</v>
      </c>
      <c r="C2980" s="15"/>
      <c r="D2980" s="18">
        <v>2966</v>
      </c>
      <c r="E2980" s="34">
        <f t="shared" ca="1" si="893"/>
        <v>25030.831774268867</v>
      </c>
      <c r="F2980" s="34">
        <f t="shared" ca="1" si="875"/>
        <v>3500.0000000000005</v>
      </c>
      <c r="G2980" s="69">
        <f t="shared" ca="1" si="879"/>
        <v>0</v>
      </c>
      <c r="H2980" s="34">
        <f t="shared" ca="1" si="880"/>
        <v>-584.76164606724058</v>
      </c>
      <c r="I2980" s="34">
        <f t="shared" ca="1" si="881"/>
        <v>2915.2383539327598</v>
      </c>
      <c r="J2980" s="18">
        <f ca="1">SUM(INDIRECT(ADDRESS(ROW(F2980),COLUMN(F2980),4)):INDIRECT(ADDRESS(ROW(F2980)+N$5-1,COLUMN(F2980),4)))</f>
        <v>23900</v>
      </c>
      <c r="K2980" s="18">
        <f t="shared" ca="1" si="882"/>
        <v>0</v>
      </c>
      <c r="L2980" s="18">
        <f t="shared" ca="1" si="892"/>
        <v>0</v>
      </c>
      <c r="M2980" s="18">
        <f t="shared" ca="1" si="876"/>
        <v>0</v>
      </c>
      <c r="N2980" s="34">
        <f t="shared" ca="1" si="883"/>
        <v>22115.593420336107</v>
      </c>
      <c r="P2980" s="18">
        <f t="shared" ca="1" si="877"/>
        <v>584.76164606724058</v>
      </c>
      <c r="Q2980" s="47">
        <f ca="1">SUM(L$15:L2980)-SUM(M$15:M2980)</f>
        <v>0</v>
      </c>
      <c r="R2980" s="47" t="str">
        <f t="shared" ca="1" si="878"/>
        <v>M2983</v>
      </c>
      <c r="S2980" s="40">
        <f t="shared" ca="1" si="884"/>
        <v>0</v>
      </c>
      <c r="T2980" s="46">
        <f t="shared" ca="1" si="885"/>
        <v>29</v>
      </c>
      <c r="X2980" s="74">
        <f t="shared" ca="1" si="886"/>
        <v>-0.58476164606724057</v>
      </c>
      <c r="Y2980" s="75">
        <f t="shared" ca="1" si="887"/>
        <v>-0.58476164606724057</v>
      </c>
      <c r="Z2980" s="74">
        <f t="shared" ca="1" si="888"/>
        <v>0.55723866601187311</v>
      </c>
      <c r="AA2980" s="76">
        <f t="shared" ca="1" si="889"/>
        <v>-584.76164606724058</v>
      </c>
      <c r="AB2980" s="76">
        <f t="shared" ca="1" si="890"/>
        <v>557.23866601187308</v>
      </c>
    </row>
    <row r="2981" spans="1:28" x14ac:dyDescent="0.25">
      <c r="A2981" s="2">
        <f t="shared" si="891"/>
        <v>27</v>
      </c>
      <c r="B2981" s="16">
        <f ca="1">VLOOKUP(A2981,PERIODS!$O$4:$P$33,2,FALSE)</f>
        <v>3.5000000000000003E-2</v>
      </c>
      <c r="C2981" s="15"/>
      <c r="D2981" s="18">
        <v>2967</v>
      </c>
      <c r="E2981" s="34">
        <f t="shared" ca="1" si="893"/>
        <v>22115.593420336107</v>
      </c>
      <c r="F2981" s="34">
        <f t="shared" ca="1" si="875"/>
        <v>3500.0000000000005</v>
      </c>
      <c r="G2981" s="69">
        <f t="shared" ca="1" si="879"/>
        <v>0</v>
      </c>
      <c r="H2981" s="34">
        <f t="shared" ca="1" si="880"/>
        <v>4.9060962094578162</v>
      </c>
      <c r="I2981" s="34">
        <f t="shared" ca="1" si="881"/>
        <v>3504.9060962094582</v>
      </c>
      <c r="J2981" s="18">
        <f ca="1">SUM(INDIRECT(ADDRESS(ROW(F2981),COLUMN(F2981),4)):INDIRECT(ADDRESS(ROW(F2981)+N$5-1,COLUMN(F2981),4)))</f>
        <v>22900</v>
      </c>
      <c r="K2981" s="18">
        <f t="shared" ca="1" si="882"/>
        <v>16350</v>
      </c>
      <c r="L2981" s="18">
        <f t="shared" ca="1" si="892"/>
        <v>16350</v>
      </c>
      <c r="M2981" s="18">
        <f t="shared" ca="1" si="876"/>
        <v>0</v>
      </c>
      <c r="N2981" s="34">
        <f t="shared" ca="1" si="883"/>
        <v>18610.687324126648</v>
      </c>
      <c r="P2981" s="18">
        <f t="shared" ca="1" si="877"/>
        <v>4.9060962094578162</v>
      </c>
      <c r="Q2981" s="47">
        <f ca="1">SUM(L$15:L2981)-SUM(M$15:M2981)</f>
        <v>16350</v>
      </c>
      <c r="R2981" s="47" t="str">
        <f t="shared" ca="1" si="878"/>
        <v>M2984</v>
      </c>
      <c r="S2981" s="40">
        <f t="shared" ca="1" si="884"/>
        <v>0</v>
      </c>
      <c r="T2981" s="46">
        <f t="shared" ca="1" si="885"/>
        <v>2</v>
      </c>
      <c r="X2981" s="74">
        <f t="shared" ca="1" si="886"/>
        <v>4.9060962094578161E-3</v>
      </c>
      <c r="Y2981" s="75">
        <f t="shared" ca="1" si="887"/>
        <v>4.9060962094578161E-3</v>
      </c>
      <c r="Z2981" s="74">
        <f t="shared" ca="1" si="888"/>
        <v>1.0049181508050722</v>
      </c>
      <c r="AA2981" s="76">
        <f t="shared" ca="1" si="889"/>
        <v>4.9060962094578162</v>
      </c>
      <c r="AB2981" s="76">
        <f t="shared" ca="1" si="890"/>
        <v>1004.9181508050722</v>
      </c>
    </row>
    <row r="2982" spans="1:28" x14ac:dyDescent="0.25">
      <c r="A2982" s="2">
        <f t="shared" si="891"/>
        <v>28</v>
      </c>
      <c r="B2982" s="16">
        <f ca="1">VLOOKUP(A2982,PERIODS!$O$4:$P$33,2,FALSE)</f>
        <v>0.04</v>
      </c>
      <c r="C2982" s="15"/>
      <c r="D2982" s="18">
        <v>2968</v>
      </c>
      <c r="E2982" s="34">
        <f t="shared" ca="1" si="893"/>
        <v>18610.687324126648</v>
      </c>
      <c r="F2982" s="34">
        <f t="shared" ca="1" si="875"/>
        <v>4000</v>
      </c>
      <c r="G2982" s="69">
        <f t="shared" ca="1" si="879"/>
        <v>0</v>
      </c>
      <c r="H2982" s="34">
        <f t="shared" ca="1" si="880"/>
        <v>-87.545596298387125</v>
      </c>
      <c r="I2982" s="34">
        <f t="shared" ca="1" si="881"/>
        <v>3912.454403701613</v>
      </c>
      <c r="J2982" s="18">
        <f ca="1">SUM(INDIRECT(ADDRESS(ROW(F2982),COLUMN(F2982),4)):INDIRECT(ADDRESS(ROW(F2982)+N$5-1,COLUMN(F2982),4)))</f>
        <v>21900</v>
      </c>
      <c r="K2982" s="18">
        <f t="shared" ca="1" si="882"/>
        <v>16350</v>
      </c>
      <c r="L2982" s="18">
        <f t="shared" ca="1" si="892"/>
        <v>0</v>
      </c>
      <c r="M2982" s="18">
        <f t="shared" ca="1" si="876"/>
        <v>0</v>
      </c>
      <c r="N2982" s="34">
        <f t="shared" ca="1" si="883"/>
        <v>14698.232920425035</v>
      </c>
      <c r="P2982" s="18">
        <f t="shared" ca="1" si="877"/>
        <v>87.545596298387125</v>
      </c>
      <c r="Q2982" s="47">
        <f ca="1">SUM(L$15:L2982)-SUM(M$15:M2982)</f>
        <v>16350</v>
      </c>
      <c r="R2982" s="47" t="str">
        <f t="shared" ca="1" si="878"/>
        <v>M2985</v>
      </c>
      <c r="S2982" s="40">
        <f t="shared" ca="1" si="884"/>
        <v>0</v>
      </c>
      <c r="T2982" s="46">
        <f t="shared" ca="1" si="885"/>
        <v>22</v>
      </c>
      <c r="X2982" s="74">
        <f t="shared" ca="1" si="886"/>
        <v>-8.7545596298387124E-2</v>
      </c>
      <c r="Y2982" s="75">
        <f t="shared" ca="1" si="887"/>
        <v>-8.7545596298387124E-2</v>
      </c>
      <c r="Z2982" s="74">
        <f t="shared" ca="1" si="888"/>
        <v>0.91617709641422318</v>
      </c>
      <c r="AA2982" s="76">
        <f t="shared" ca="1" si="889"/>
        <v>-87.545596298387125</v>
      </c>
      <c r="AB2982" s="76">
        <f t="shared" ca="1" si="890"/>
        <v>916.17709641422323</v>
      </c>
    </row>
    <row r="2983" spans="1:28" x14ac:dyDescent="0.25">
      <c r="A2983" s="2">
        <f t="shared" si="891"/>
        <v>29</v>
      </c>
      <c r="B2983" s="16">
        <f ca="1">VLOOKUP(A2983,PERIODS!$O$4:$P$33,2,FALSE)</f>
        <v>0.04</v>
      </c>
      <c r="C2983" s="15"/>
      <c r="D2983" s="18">
        <v>2969</v>
      </c>
      <c r="E2983" s="34">
        <f t="shared" ca="1" si="893"/>
        <v>14698.232920425035</v>
      </c>
      <c r="F2983" s="34">
        <f t="shared" ca="1" si="875"/>
        <v>4000</v>
      </c>
      <c r="G2983" s="69">
        <f t="shared" ca="1" si="879"/>
        <v>0</v>
      </c>
      <c r="H2983" s="34">
        <f t="shared" ca="1" si="880"/>
        <v>1173.1627501868479</v>
      </c>
      <c r="I2983" s="34">
        <f t="shared" ca="1" si="881"/>
        <v>5173.1627501868479</v>
      </c>
      <c r="J2983" s="18">
        <f ca="1">SUM(INDIRECT(ADDRESS(ROW(F2983),COLUMN(F2983),4)):INDIRECT(ADDRESS(ROW(F2983)+N$5-1,COLUMN(F2983),4)))</f>
        <v>21200</v>
      </c>
      <c r="K2983" s="18">
        <f t="shared" ca="1" si="882"/>
        <v>16350</v>
      </c>
      <c r="L2983" s="18">
        <f t="shared" ca="1" si="892"/>
        <v>0</v>
      </c>
      <c r="M2983" s="18">
        <f t="shared" ca="1" si="876"/>
        <v>0</v>
      </c>
      <c r="N2983" s="34">
        <f t="shared" ca="1" si="883"/>
        <v>9525.0701702381866</v>
      </c>
      <c r="P2983" s="18">
        <f t="shared" ca="1" si="877"/>
        <v>1173.1627501868479</v>
      </c>
      <c r="Q2983" s="47">
        <f ca="1">SUM(L$15:L2983)-SUM(M$15:M2983)</f>
        <v>16350</v>
      </c>
      <c r="R2983" s="47" t="str">
        <f t="shared" ca="1" si="878"/>
        <v>M2986</v>
      </c>
      <c r="S2983" s="40">
        <f t="shared" ca="1" si="884"/>
        <v>0</v>
      </c>
      <c r="T2983" s="46">
        <f t="shared" ca="1" si="885"/>
        <v>74</v>
      </c>
      <c r="X2983" s="74">
        <f t="shared" ca="1" si="886"/>
        <v>1.173162750186848</v>
      </c>
      <c r="Y2983" s="75">
        <f t="shared" ca="1" si="887"/>
        <v>1.173162750186848</v>
      </c>
      <c r="Z2983" s="74">
        <f t="shared" ca="1" si="888"/>
        <v>3.2321991281285252</v>
      </c>
      <c r="AA2983" s="76">
        <f t="shared" ca="1" si="889"/>
        <v>1173.1627501868479</v>
      </c>
      <c r="AB2983" s="76">
        <f t="shared" ca="1" si="890"/>
        <v>3232.199128128525</v>
      </c>
    </row>
    <row r="2984" spans="1:28" x14ac:dyDescent="0.25">
      <c r="A2984" s="2">
        <f t="shared" si="891"/>
        <v>30</v>
      </c>
      <c r="B2984" s="16">
        <f ca="1">VLOOKUP(A2984,PERIODS!$O$4:$P$33,2,FALSE)</f>
        <v>0.04</v>
      </c>
      <c r="C2984" s="15"/>
      <c r="D2984" s="18">
        <v>2970</v>
      </c>
      <c r="E2984" s="34">
        <f t="shared" ca="1" si="893"/>
        <v>9525.0701702381866</v>
      </c>
      <c r="F2984" s="34">
        <f t="shared" ca="1" si="875"/>
        <v>4000</v>
      </c>
      <c r="G2984" s="69">
        <f t="shared" ca="1" si="879"/>
        <v>0</v>
      </c>
      <c r="H2984" s="34">
        <f t="shared" ca="1" si="880"/>
        <v>-552.66751784971871</v>
      </c>
      <c r="I2984" s="34">
        <f t="shared" ca="1" si="881"/>
        <v>3447.3324821502811</v>
      </c>
      <c r="J2984" s="18">
        <f ca="1">SUM(INDIRECT(ADDRESS(ROW(F2984),COLUMN(F2984),4)):INDIRECT(ADDRESS(ROW(F2984)+N$5-1,COLUMN(F2984),4)))</f>
        <v>20500</v>
      </c>
      <c r="K2984" s="18">
        <f t="shared" ca="1" si="882"/>
        <v>0</v>
      </c>
      <c r="L2984" s="18">
        <f t="shared" ca="1" si="892"/>
        <v>0</v>
      </c>
      <c r="M2984" s="18">
        <f t="shared" ca="1" si="876"/>
        <v>16350</v>
      </c>
      <c r="N2984" s="34">
        <f t="shared" ca="1" si="883"/>
        <v>22427.737688087906</v>
      </c>
      <c r="P2984" s="18">
        <f t="shared" ca="1" si="877"/>
        <v>552.66751784971871</v>
      </c>
      <c r="Q2984" s="47">
        <f ca="1">SUM(L$15:L2984)-SUM(M$15:M2984)</f>
        <v>0</v>
      </c>
      <c r="R2984" s="47" t="str">
        <f t="shared" ca="1" si="878"/>
        <v>M2987</v>
      </c>
      <c r="S2984" s="40">
        <f t="shared" ca="1" si="884"/>
        <v>0</v>
      </c>
      <c r="T2984" s="46">
        <f t="shared" ca="1" si="885"/>
        <v>15</v>
      </c>
      <c r="X2984" s="74">
        <f t="shared" ca="1" si="886"/>
        <v>-0.55266751784971868</v>
      </c>
      <c r="Y2984" s="75">
        <f t="shared" ca="1" si="887"/>
        <v>-0.55266751784971868</v>
      </c>
      <c r="Z2984" s="74">
        <f t="shared" ca="1" si="888"/>
        <v>0.57541283732581416</v>
      </c>
      <c r="AA2984" s="76">
        <f t="shared" ca="1" si="889"/>
        <v>-552.66751784971871</v>
      </c>
      <c r="AB2984" s="76">
        <f t="shared" ca="1" si="890"/>
        <v>575.41283732581417</v>
      </c>
    </row>
    <row r="2985" spans="1:28" x14ac:dyDescent="0.25">
      <c r="A2985" s="2">
        <f t="shared" si="891"/>
        <v>1</v>
      </c>
      <c r="B2985" s="16">
        <f ca="1">VLOOKUP(A2985,PERIODS!$O$4:$P$33,2,FALSE)</f>
        <v>2.4E-2</v>
      </c>
      <c r="C2985" s="15"/>
      <c r="D2985" s="18">
        <v>2971</v>
      </c>
      <c r="E2985" s="34">
        <f t="shared" ca="1" si="893"/>
        <v>22427.737688087906</v>
      </c>
      <c r="F2985" s="34">
        <f t="shared" ca="1" si="875"/>
        <v>2400</v>
      </c>
      <c r="G2985" s="69">
        <f t="shared" ca="1" si="879"/>
        <v>0</v>
      </c>
      <c r="H2985" s="34">
        <f t="shared" ca="1" si="880"/>
        <v>1352.823042654283</v>
      </c>
      <c r="I2985" s="34">
        <f t="shared" ca="1" si="881"/>
        <v>3752.8230426542832</v>
      </c>
      <c r="J2985" s="18">
        <f ca="1">SUM(INDIRECT(ADDRESS(ROW(F2985),COLUMN(F2985),4)):INDIRECT(ADDRESS(ROW(F2985)+N$5-1,COLUMN(F2985),4)))</f>
        <v>19800</v>
      </c>
      <c r="K2985" s="18">
        <f t="shared" ca="1" si="882"/>
        <v>0</v>
      </c>
      <c r="L2985" s="18">
        <f t="shared" ca="1" si="892"/>
        <v>0</v>
      </c>
      <c r="M2985" s="18">
        <f t="shared" ca="1" si="876"/>
        <v>0</v>
      </c>
      <c r="N2985" s="34">
        <f t="shared" ca="1" si="883"/>
        <v>18674.914645433622</v>
      </c>
      <c r="P2985" s="18">
        <f t="shared" ca="1" si="877"/>
        <v>1352.823042654283</v>
      </c>
      <c r="Q2985" s="47">
        <f ca="1">SUM(L$15:L2985)-SUM(M$15:M2985)</f>
        <v>0</v>
      </c>
      <c r="R2985" s="47" t="str">
        <f t="shared" ca="1" si="878"/>
        <v>M2988</v>
      </c>
      <c r="S2985" s="40">
        <f t="shared" ca="1" si="884"/>
        <v>0</v>
      </c>
      <c r="T2985" s="46">
        <f t="shared" ca="1" si="885"/>
        <v>26</v>
      </c>
      <c r="X2985" s="74">
        <f t="shared" ca="1" si="886"/>
        <v>1.3528230426542829</v>
      </c>
      <c r="Y2985" s="75">
        <f t="shared" ca="1" si="887"/>
        <v>1.3528230426542829</v>
      </c>
      <c r="Z2985" s="74">
        <f t="shared" ca="1" si="888"/>
        <v>3.8683305929914673</v>
      </c>
      <c r="AA2985" s="76">
        <f t="shared" ca="1" si="889"/>
        <v>1352.823042654283</v>
      </c>
      <c r="AB2985" s="76">
        <f t="shared" ca="1" si="890"/>
        <v>3868.3305929914673</v>
      </c>
    </row>
    <row r="2986" spans="1:28" x14ac:dyDescent="0.25">
      <c r="A2986" s="2">
        <f t="shared" si="891"/>
        <v>2</v>
      </c>
      <c r="B2986" s="16">
        <f ca="1">VLOOKUP(A2986,PERIODS!$O$4:$P$33,2,FALSE)</f>
        <v>2.5000000000000001E-2</v>
      </c>
      <c r="C2986" s="15"/>
      <c r="D2986" s="18">
        <v>2972</v>
      </c>
      <c r="E2986" s="34">
        <f t="shared" ca="1" si="893"/>
        <v>18674.914645433622</v>
      </c>
      <c r="F2986" s="34">
        <f t="shared" ca="1" si="875"/>
        <v>2500</v>
      </c>
      <c r="G2986" s="69">
        <f t="shared" ca="1" si="879"/>
        <v>0</v>
      </c>
      <c r="H2986" s="34">
        <f t="shared" ca="1" si="880"/>
        <v>-538.99994038716682</v>
      </c>
      <c r="I2986" s="34">
        <f t="shared" ca="1" si="881"/>
        <v>1961.0000596128332</v>
      </c>
      <c r="J2986" s="18">
        <f ca="1">SUM(INDIRECT(ADDRESS(ROW(F2986),COLUMN(F2986),4)):INDIRECT(ADDRESS(ROW(F2986)+N$5-1,COLUMN(F2986),4)))</f>
        <v>20700</v>
      </c>
      <c r="K2986" s="18">
        <f t="shared" ca="1" si="882"/>
        <v>16350</v>
      </c>
      <c r="L2986" s="18">
        <f t="shared" ca="1" si="892"/>
        <v>16350</v>
      </c>
      <c r="M2986" s="18">
        <f t="shared" ca="1" si="876"/>
        <v>0</v>
      </c>
      <c r="N2986" s="34">
        <f t="shared" ca="1" si="883"/>
        <v>16713.914585820788</v>
      </c>
      <c r="P2986" s="18">
        <f t="shared" ca="1" si="877"/>
        <v>538.99994038716682</v>
      </c>
      <c r="Q2986" s="47">
        <f ca="1">SUM(L$15:L2986)-SUM(M$15:M2986)</f>
        <v>16350</v>
      </c>
      <c r="R2986" s="47" t="str">
        <f t="shared" ca="1" si="878"/>
        <v>M2989</v>
      </c>
      <c r="S2986" s="40">
        <f t="shared" ca="1" si="884"/>
        <v>0</v>
      </c>
      <c r="T2986" s="46">
        <f t="shared" ca="1" si="885"/>
        <v>7</v>
      </c>
      <c r="X2986" s="74">
        <f t="shared" ca="1" si="886"/>
        <v>-0.53899994038716681</v>
      </c>
      <c r="Y2986" s="75">
        <f t="shared" ca="1" si="887"/>
        <v>-0.53899994038716681</v>
      </c>
      <c r="Z2986" s="74">
        <f t="shared" ca="1" si="888"/>
        <v>0.58333132687167089</v>
      </c>
      <c r="AA2986" s="76">
        <f t="shared" ca="1" si="889"/>
        <v>-538.99994038716682</v>
      </c>
      <c r="AB2986" s="76">
        <f t="shared" ca="1" si="890"/>
        <v>583.33132687167085</v>
      </c>
    </row>
    <row r="2987" spans="1:28" x14ac:dyDescent="0.25">
      <c r="A2987" s="2">
        <f t="shared" si="891"/>
        <v>3</v>
      </c>
      <c r="B2987" s="16">
        <f ca="1">VLOOKUP(A2987,PERIODS!$O$4:$P$33,2,FALSE)</f>
        <v>2.5000000000000001E-2</v>
      </c>
      <c r="C2987" s="15"/>
      <c r="D2987" s="18">
        <v>2973</v>
      </c>
      <c r="E2987" s="34">
        <f t="shared" ca="1" si="893"/>
        <v>16713.914585820788</v>
      </c>
      <c r="F2987" s="34">
        <f t="shared" ca="1" si="875"/>
        <v>2500</v>
      </c>
      <c r="G2987" s="69">
        <f t="shared" ca="1" si="879"/>
        <v>0</v>
      </c>
      <c r="H2987" s="34">
        <f t="shared" ca="1" si="880"/>
        <v>-291.39620090005064</v>
      </c>
      <c r="I2987" s="34">
        <f t="shared" ca="1" si="881"/>
        <v>2208.6037990999494</v>
      </c>
      <c r="J2987" s="18">
        <f ca="1">SUM(INDIRECT(ADDRESS(ROW(F2987),COLUMN(F2987),4)):INDIRECT(ADDRESS(ROW(F2987)+N$5-1,COLUMN(F2987),4)))</f>
        <v>21500</v>
      </c>
      <c r="K2987" s="18">
        <f t="shared" ca="1" si="882"/>
        <v>16350</v>
      </c>
      <c r="L2987" s="18">
        <f t="shared" ca="1" si="892"/>
        <v>0</v>
      </c>
      <c r="M2987" s="18">
        <f t="shared" ca="1" si="876"/>
        <v>0</v>
      </c>
      <c r="N2987" s="34">
        <f t="shared" ca="1" si="883"/>
        <v>14505.310786720838</v>
      </c>
      <c r="P2987" s="18">
        <f t="shared" ca="1" si="877"/>
        <v>291.39620090005064</v>
      </c>
      <c r="Q2987" s="47">
        <f ca="1">SUM(L$15:L2987)-SUM(M$15:M2987)</f>
        <v>16350</v>
      </c>
      <c r="R2987" s="47" t="str">
        <f t="shared" ca="1" si="878"/>
        <v>M2990</v>
      </c>
      <c r="S2987" s="40">
        <f t="shared" ca="1" si="884"/>
        <v>0</v>
      </c>
      <c r="T2987" s="46">
        <f t="shared" ca="1" si="885"/>
        <v>66</v>
      </c>
      <c r="X2987" s="74">
        <f t="shared" ca="1" si="886"/>
        <v>-0.29139620090005064</v>
      </c>
      <c r="Y2987" s="75">
        <f t="shared" ca="1" si="887"/>
        <v>-0.29139620090005064</v>
      </c>
      <c r="Z2987" s="74">
        <f t="shared" ca="1" si="888"/>
        <v>0.74721957029660468</v>
      </c>
      <c r="AA2987" s="76">
        <f t="shared" ca="1" si="889"/>
        <v>-291.39620090005064</v>
      </c>
      <c r="AB2987" s="76">
        <f t="shared" ca="1" si="890"/>
        <v>747.21957029660473</v>
      </c>
    </row>
    <row r="2988" spans="1:28" x14ac:dyDescent="0.25">
      <c r="A2988" s="2">
        <f t="shared" si="891"/>
        <v>4</v>
      </c>
      <c r="B2988" s="16">
        <f ca="1">VLOOKUP(A2988,PERIODS!$O$4:$P$33,2,FALSE)</f>
        <v>2.5000000000000001E-2</v>
      </c>
      <c r="C2988" s="15"/>
      <c r="D2988" s="18">
        <v>2974</v>
      </c>
      <c r="E2988" s="34">
        <f t="shared" ca="1" si="893"/>
        <v>14505.310786720838</v>
      </c>
      <c r="F2988" s="34">
        <f t="shared" ca="1" si="875"/>
        <v>2500</v>
      </c>
      <c r="G2988" s="69">
        <f t="shared" ca="1" si="879"/>
        <v>0</v>
      </c>
      <c r="H2988" s="34">
        <f t="shared" ca="1" si="880"/>
        <v>1939.6961881656171</v>
      </c>
      <c r="I2988" s="34">
        <f t="shared" ca="1" si="881"/>
        <v>4439.6961881656171</v>
      </c>
      <c r="J2988" s="18">
        <f ca="1">SUM(INDIRECT(ADDRESS(ROW(F2988),COLUMN(F2988),4)):INDIRECT(ADDRESS(ROW(F2988)+N$5-1,COLUMN(F2988),4)))</f>
        <v>22300</v>
      </c>
      <c r="K2988" s="18">
        <f t="shared" ca="1" si="882"/>
        <v>16350</v>
      </c>
      <c r="L2988" s="18">
        <f t="shared" ca="1" si="892"/>
        <v>0</v>
      </c>
      <c r="M2988" s="18">
        <f t="shared" ca="1" si="876"/>
        <v>0</v>
      </c>
      <c r="N2988" s="34">
        <f t="shared" ca="1" si="883"/>
        <v>10065.614598555221</v>
      </c>
      <c r="P2988" s="18">
        <f t="shared" ca="1" si="877"/>
        <v>1939.6961881656171</v>
      </c>
      <c r="Q2988" s="47">
        <f ca="1">SUM(L$15:L2988)-SUM(M$15:M2988)</f>
        <v>16350</v>
      </c>
      <c r="R2988" s="47" t="str">
        <f t="shared" ca="1" si="878"/>
        <v>M2991</v>
      </c>
      <c r="S2988" s="40">
        <f t="shared" ca="1" si="884"/>
        <v>0</v>
      </c>
      <c r="T2988" s="46">
        <f t="shared" ca="1" si="885"/>
        <v>73</v>
      </c>
      <c r="X2988" s="74">
        <f t="shared" ca="1" si="886"/>
        <v>1.939696188165617</v>
      </c>
      <c r="Y2988" s="75">
        <f t="shared" ca="1" si="887"/>
        <v>1.939696188165617</v>
      </c>
      <c r="Z2988" s="74">
        <f t="shared" ca="1" si="888"/>
        <v>6.9566371408593781</v>
      </c>
      <c r="AA2988" s="76">
        <f t="shared" ca="1" si="889"/>
        <v>1939.6961881656171</v>
      </c>
      <c r="AB2988" s="76">
        <f t="shared" ca="1" si="890"/>
        <v>6956.6371408593777</v>
      </c>
    </row>
    <row r="2989" spans="1:28" x14ac:dyDescent="0.25">
      <c r="A2989" s="2">
        <f t="shared" si="891"/>
        <v>5</v>
      </c>
      <c r="B2989" s="16">
        <f ca="1">VLOOKUP(A2989,PERIODS!$O$4:$P$33,2,FALSE)</f>
        <v>3.3000000000000002E-2</v>
      </c>
      <c r="C2989" s="15"/>
      <c r="D2989" s="18">
        <v>2975</v>
      </c>
      <c r="E2989" s="34">
        <f t="shared" ca="1" si="893"/>
        <v>10065.614598555221</v>
      </c>
      <c r="F2989" s="34">
        <f t="shared" ca="1" si="875"/>
        <v>3300</v>
      </c>
      <c r="G2989" s="69">
        <f t="shared" ca="1" si="879"/>
        <v>0</v>
      </c>
      <c r="H2989" s="34">
        <f t="shared" ca="1" si="880"/>
        <v>-580.06111478103389</v>
      </c>
      <c r="I2989" s="34">
        <f t="shared" ca="1" si="881"/>
        <v>2719.9388852189659</v>
      </c>
      <c r="J2989" s="18">
        <f ca="1">SUM(INDIRECT(ADDRESS(ROW(F2989),COLUMN(F2989),4)):INDIRECT(ADDRESS(ROW(F2989)+N$5-1,COLUMN(F2989),4)))</f>
        <v>23100</v>
      </c>
      <c r="K2989" s="18">
        <f t="shared" ca="1" si="882"/>
        <v>0</v>
      </c>
      <c r="L2989" s="18">
        <f t="shared" ca="1" si="892"/>
        <v>0</v>
      </c>
      <c r="M2989" s="18">
        <f t="shared" ca="1" si="876"/>
        <v>16350</v>
      </c>
      <c r="N2989" s="34">
        <f t="shared" ca="1" si="883"/>
        <v>23695.675713336255</v>
      </c>
      <c r="P2989" s="18">
        <f t="shared" ca="1" si="877"/>
        <v>580.06111478103389</v>
      </c>
      <c r="Q2989" s="47">
        <f ca="1">SUM(L$15:L2989)-SUM(M$15:M2989)</f>
        <v>0</v>
      </c>
      <c r="R2989" s="47" t="str">
        <f t="shared" ca="1" si="878"/>
        <v>M2992</v>
      </c>
      <c r="S2989" s="40">
        <f t="shared" ca="1" si="884"/>
        <v>0</v>
      </c>
      <c r="T2989" s="46">
        <f t="shared" ca="1" si="885"/>
        <v>6</v>
      </c>
      <c r="X2989" s="74">
        <f t="shared" ca="1" si="886"/>
        <v>-0.58006111478103395</v>
      </c>
      <c r="Y2989" s="75">
        <f t="shared" ca="1" si="887"/>
        <v>-0.58006111478103395</v>
      </c>
      <c r="Z2989" s="74">
        <f t="shared" ca="1" si="888"/>
        <v>0.55986414954492159</v>
      </c>
      <c r="AA2989" s="76">
        <f t="shared" ca="1" si="889"/>
        <v>-580.06111478103389</v>
      </c>
      <c r="AB2989" s="76">
        <f t="shared" ca="1" si="890"/>
        <v>559.86414954492159</v>
      </c>
    </row>
    <row r="2990" spans="1:28" x14ac:dyDescent="0.25">
      <c r="A2990" s="2">
        <f t="shared" si="891"/>
        <v>6</v>
      </c>
      <c r="B2990" s="16">
        <f ca="1">VLOOKUP(A2990,PERIODS!$O$4:$P$33,2,FALSE)</f>
        <v>3.3000000000000002E-2</v>
      </c>
      <c r="C2990" s="15"/>
      <c r="D2990" s="18">
        <v>2976</v>
      </c>
      <c r="E2990" s="34">
        <f t="shared" ca="1" si="893"/>
        <v>23695.675713336255</v>
      </c>
      <c r="F2990" s="34">
        <f t="shared" ca="1" si="875"/>
        <v>3300</v>
      </c>
      <c r="G2990" s="69">
        <f t="shared" ca="1" si="879"/>
        <v>0</v>
      </c>
      <c r="H2990" s="34">
        <f t="shared" ca="1" si="880"/>
        <v>361.45723317597145</v>
      </c>
      <c r="I2990" s="34">
        <f t="shared" ca="1" si="881"/>
        <v>3661.4572331759714</v>
      </c>
      <c r="J2990" s="18">
        <f ca="1">SUM(INDIRECT(ADDRESS(ROW(F2990),COLUMN(F2990),4)):INDIRECT(ADDRESS(ROW(F2990)+N$5-1,COLUMN(F2990),4)))</f>
        <v>23100</v>
      </c>
      <c r="K2990" s="18">
        <f t="shared" ca="1" si="882"/>
        <v>0</v>
      </c>
      <c r="L2990" s="18">
        <f t="shared" ca="1" si="892"/>
        <v>0</v>
      </c>
      <c r="M2990" s="18">
        <f t="shared" ca="1" si="876"/>
        <v>0</v>
      </c>
      <c r="N2990" s="34">
        <f t="shared" ca="1" si="883"/>
        <v>20034.218480160285</v>
      </c>
      <c r="P2990" s="18">
        <f t="shared" ca="1" si="877"/>
        <v>361.45723317597145</v>
      </c>
      <c r="Q2990" s="47">
        <f ca="1">SUM(L$15:L2990)-SUM(M$15:M2990)</f>
        <v>0</v>
      </c>
      <c r="R2990" s="47" t="str">
        <f t="shared" ca="1" si="878"/>
        <v>M2993</v>
      </c>
      <c r="S2990" s="40">
        <f t="shared" ca="1" si="884"/>
        <v>0</v>
      </c>
      <c r="T2990" s="46">
        <f t="shared" ca="1" si="885"/>
        <v>24</v>
      </c>
      <c r="X2990" s="74">
        <f t="shared" ca="1" si="886"/>
        <v>0.36145723317597145</v>
      </c>
      <c r="Y2990" s="75">
        <f t="shared" ca="1" si="887"/>
        <v>0.36145723317597145</v>
      </c>
      <c r="Z2990" s="74">
        <f t="shared" ca="1" si="888"/>
        <v>1.4354196323327884</v>
      </c>
      <c r="AA2990" s="76">
        <f t="shared" ca="1" si="889"/>
        <v>361.45723317597145</v>
      </c>
      <c r="AB2990" s="76">
        <f t="shared" ca="1" si="890"/>
        <v>1435.4196323327883</v>
      </c>
    </row>
    <row r="2991" spans="1:28" x14ac:dyDescent="0.25">
      <c r="A2991" s="2">
        <f t="shared" si="891"/>
        <v>7</v>
      </c>
      <c r="B2991" s="16">
        <f ca="1">VLOOKUP(A2991,PERIODS!$O$4:$P$33,2,FALSE)</f>
        <v>3.3000000000000002E-2</v>
      </c>
      <c r="C2991" s="15"/>
      <c r="D2991" s="18">
        <v>2977</v>
      </c>
      <c r="E2991" s="34">
        <f t="shared" ca="1" si="893"/>
        <v>20034.218480160285</v>
      </c>
      <c r="F2991" s="34">
        <f t="shared" ca="1" si="875"/>
        <v>3300</v>
      </c>
      <c r="G2991" s="69">
        <f t="shared" ca="1" si="879"/>
        <v>0</v>
      </c>
      <c r="H2991" s="34">
        <f t="shared" ca="1" si="880"/>
        <v>-1684.2541341050244</v>
      </c>
      <c r="I2991" s="34">
        <f t="shared" ca="1" si="881"/>
        <v>1615.7458658949756</v>
      </c>
      <c r="J2991" s="18">
        <f ca="1">SUM(INDIRECT(ADDRESS(ROW(F2991),COLUMN(F2991),4)):INDIRECT(ADDRESS(ROW(F2991)+N$5-1,COLUMN(F2991),4)))</f>
        <v>23100</v>
      </c>
      <c r="K2991" s="18">
        <f t="shared" ca="1" si="882"/>
        <v>16350</v>
      </c>
      <c r="L2991" s="18">
        <f t="shared" ca="1" si="892"/>
        <v>16350</v>
      </c>
      <c r="M2991" s="18">
        <f t="shared" ca="1" si="876"/>
        <v>0</v>
      </c>
      <c r="N2991" s="34">
        <f t="shared" ca="1" si="883"/>
        <v>18418.472614265309</v>
      </c>
      <c r="P2991" s="18">
        <f t="shared" ca="1" si="877"/>
        <v>1684.2541341050244</v>
      </c>
      <c r="Q2991" s="47">
        <f ca="1">SUM(L$15:L2991)-SUM(M$15:M2991)</f>
        <v>16350</v>
      </c>
      <c r="R2991" s="47" t="str">
        <f t="shared" ca="1" si="878"/>
        <v>M2994</v>
      </c>
      <c r="S2991" s="40">
        <f t="shared" ca="1" si="884"/>
        <v>0</v>
      </c>
      <c r="T2991" s="46">
        <f t="shared" ca="1" si="885"/>
        <v>15</v>
      </c>
      <c r="X2991" s="74">
        <f t="shared" ca="1" si="886"/>
        <v>-1.6842541341050243</v>
      </c>
      <c r="Y2991" s="75">
        <f t="shared" ca="1" si="887"/>
        <v>-1.6842541341050243</v>
      </c>
      <c r="Z2991" s="74">
        <f t="shared" ca="1" si="888"/>
        <v>0.18558280022885312</v>
      </c>
      <c r="AA2991" s="76">
        <f t="shared" ca="1" si="889"/>
        <v>-1684.2541341050244</v>
      </c>
      <c r="AB2991" s="76">
        <f t="shared" ca="1" si="890"/>
        <v>185.58280022885313</v>
      </c>
    </row>
    <row r="2992" spans="1:28" x14ac:dyDescent="0.25">
      <c r="A2992" s="2">
        <f t="shared" si="891"/>
        <v>8</v>
      </c>
      <c r="B2992" s="16">
        <f ca="1">VLOOKUP(A2992,PERIODS!$O$4:$P$33,2,FALSE)</f>
        <v>3.3000000000000002E-2</v>
      </c>
      <c r="C2992" s="15"/>
      <c r="D2992" s="18">
        <v>2978</v>
      </c>
      <c r="E2992" s="34">
        <f t="shared" ca="1" si="893"/>
        <v>18418.472614265309</v>
      </c>
      <c r="F2992" s="34">
        <f t="shared" ca="1" si="875"/>
        <v>3300</v>
      </c>
      <c r="G2992" s="69">
        <f t="shared" ca="1" si="879"/>
        <v>0</v>
      </c>
      <c r="H2992" s="34">
        <f t="shared" ca="1" si="880"/>
        <v>324.27158648882767</v>
      </c>
      <c r="I2992" s="34">
        <f t="shared" ca="1" si="881"/>
        <v>3624.2715864888278</v>
      </c>
      <c r="J2992" s="18">
        <f ca="1">SUM(INDIRECT(ADDRESS(ROW(F2992),COLUMN(F2992),4)):INDIRECT(ADDRESS(ROW(F2992)+N$5-1,COLUMN(F2992),4)))</f>
        <v>23100</v>
      </c>
      <c r="K2992" s="18">
        <f t="shared" ca="1" si="882"/>
        <v>16350</v>
      </c>
      <c r="L2992" s="18">
        <f t="shared" ca="1" si="892"/>
        <v>0</v>
      </c>
      <c r="M2992" s="18">
        <f t="shared" ca="1" si="876"/>
        <v>0</v>
      </c>
      <c r="N2992" s="34">
        <f t="shared" ca="1" si="883"/>
        <v>14794.201027776482</v>
      </c>
      <c r="P2992" s="18">
        <f t="shared" ca="1" si="877"/>
        <v>324.27158648882767</v>
      </c>
      <c r="Q2992" s="47">
        <f ca="1">SUM(L$15:L2992)-SUM(M$15:M2992)</f>
        <v>16350</v>
      </c>
      <c r="R2992" s="47" t="str">
        <f t="shared" ca="1" si="878"/>
        <v>M2995</v>
      </c>
      <c r="S2992" s="40">
        <f t="shared" ca="1" si="884"/>
        <v>0</v>
      </c>
      <c r="T2992" s="46">
        <f t="shared" ca="1" si="885"/>
        <v>63</v>
      </c>
      <c r="X2992" s="74">
        <f t="shared" ca="1" si="886"/>
        <v>0.32427158648882765</v>
      </c>
      <c r="Y2992" s="75">
        <f t="shared" ca="1" si="887"/>
        <v>0.32427158648882765</v>
      </c>
      <c r="Z2992" s="74">
        <f t="shared" ca="1" si="888"/>
        <v>1.3830228664430178</v>
      </c>
      <c r="AA2992" s="76">
        <f t="shared" ca="1" si="889"/>
        <v>324.27158648882767</v>
      </c>
      <c r="AB2992" s="76">
        <f t="shared" ca="1" si="890"/>
        <v>1383.0228664430178</v>
      </c>
    </row>
    <row r="2993" spans="1:28" x14ac:dyDescent="0.25">
      <c r="A2993" s="2">
        <f t="shared" si="891"/>
        <v>9</v>
      </c>
      <c r="B2993" s="16">
        <f ca="1">VLOOKUP(A2993,PERIODS!$O$4:$P$33,2,FALSE)</f>
        <v>3.3000000000000002E-2</v>
      </c>
      <c r="C2993" s="15"/>
      <c r="D2993" s="18">
        <v>2979</v>
      </c>
      <c r="E2993" s="34">
        <f t="shared" ca="1" si="893"/>
        <v>14794.201027776482</v>
      </c>
      <c r="F2993" s="34">
        <f t="shared" ca="1" si="875"/>
        <v>3300</v>
      </c>
      <c r="G2993" s="69">
        <f t="shared" ca="1" si="879"/>
        <v>0</v>
      </c>
      <c r="H2993" s="34">
        <f t="shared" ca="1" si="880"/>
        <v>-90.116819139555375</v>
      </c>
      <c r="I2993" s="34">
        <f t="shared" ca="1" si="881"/>
        <v>3209.8831808604446</v>
      </c>
      <c r="J2993" s="18">
        <f ca="1">SUM(INDIRECT(ADDRESS(ROW(F2993),COLUMN(F2993),4)):INDIRECT(ADDRESS(ROW(F2993)+N$5-1,COLUMN(F2993),4)))</f>
        <v>23100</v>
      </c>
      <c r="K2993" s="18">
        <f t="shared" ca="1" si="882"/>
        <v>16350</v>
      </c>
      <c r="L2993" s="18">
        <f t="shared" ca="1" si="892"/>
        <v>0</v>
      </c>
      <c r="M2993" s="18">
        <f t="shared" ca="1" si="876"/>
        <v>0</v>
      </c>
      <c r="N2993" s="34">
        <f t="shared" ca="1" si="883"/>
        <v>11584.317846916038</v>
      </c>
      <c r="P2993" s="18">
        <f t="shared" ca="1" si="877"/>
        <v>90.116819139555375</v>
      </c>
      <c r="Q2993" s="47">
        <f ca="1">SUM(L$15:L2993)-SUM(M$15:M2993)</f>
        <v>16350</v>
      </c>
      <c r="R2993" s="47" t="str">
        <f t="shared" ca="1" si="878"/>
        <v>M2996</v>
      </c>
      <c r="S2993" s="40">
        <f t="shared" ca="1" si="884"/>
        <v>0</v>
      </c>
      <c r="T2993" s="46">
        <f t="shared" ca="1" si="885"/>
        <v>15</v>
      </c>
      <c r="X2993" s="74">
        <f t="shared" ca="1" si="886"/>
        <v>-9.0116819139555368E-2</v>
      </c>
      <c r="Y2993" s="75">
        <f t="shared" ca="1" si="887"/>
        <v>-9.0116819139555368E-2</v>
      </c>
      <c r="Z2993" s="74">
        <f t="shared" ca="1" si="888"/>
        <v>0.91382442685238674</v>
      </c>
      <c r="AA2993" s="76">
        <f t="shared" ca="1" si="889"/>
        <v>-90.116819139555375</v>
      </c>
      <c r="AB2993" s="76">
        <f t="shared" ca="1" si="890"/>
        <v>913.82442685238675</v>
      </c>
    </row>
    <row r="2994" spans="1:28" x14ac:dyDescent="0.25">
      <c r="A2994" s="2">
        <f t="shared" si="891"/>
        <v>10</v>
      </c>
      <c r="B2994" s="16">
        <f ca="1">VLOOKUP(A2994,PERIODS!$O$4:$P$33,2,FALSE)</f>
        <v>3.3000000000000002E-2</v>
      </c>
      <c r="C2994" s="15"/>
      <c r="D2994" s="18">
        <v>2980</v>
      </c>
      <c r="E2994" s="34">
        <f t="shared" ca="1" si="893"/>
        <v>11584.317846916038</v>
      </c>
      <c r="F2994" s="34">
        <f t="shared" ca="1" si="875"/>
        <v>3300</v>
      </c>
      <c r="G2994" s="69">
        <f t="shared" ca="1" si="879"/>
        <v>0</v>
      </c>
      <c r="H2994" s="34">
        <f t="shared" ca="1" si="880"/>
        <v>-868.1770917985566</v>
      </c>
      <c r="I2994" s="34">
        <f t="shared" ca="1" si="881"/>
        <v>2431.8229082014432</v>
      </c>
      <c r="J2994" s="18">
        <f ca="1">SUM(INDIRECT(ADDRESS(ROW(F2994),COLUMN(F2994),4)):INDIRECT(ADDRESS(ROW(F2994)+N$5-1,COLUMN(F2994),4)))</f>
        <v>23100</v>
      </c>
      <c r="K2994" s="18">
        <f t="shared" ca="1" si="882"/>
        <v>0</v>
      </c>
      <c r="L2994" s="18">
        <f t="shared" ca="1" si="892"/>
        <v>0</v>
      </c>
      <c r="M2994" s="18">
        <f t="shared" ca="1" si="876"/>
        <v>16350</v>
      </c>
      <c r="N2994" s="34">
        <f t="shared" ca="1" si="883"/>
        <v>25502.494938714593</v>
      </c>
      <c r="P2994" s="18">
        <f t="shared" ca="1" si="877"/>
        <v>868.1770917985566</v>
      </c>
      <c r="Q2994" s="47">
        <f ca="1">SUM(L$15:L2994)-SUM(M$15:M2994)</f>
        <v>0</v>
      </c>
      <c r="R2994" s="47" t="str">
        <f t="shared" ca="1" si="878"/>
        <v>M2997</v>
      </c>
      <c r="S2994" s="40">
        <f t="shared" ca="1" si="884"/>
        <v>0</v>
      </c>
      <c r="T2994" s="46">
        <f t="shared" ca="1" si="885"/>
        <v>14</v>
      </c>
      <c r="X2994" s="74">
        <f t="shared" ca="1" si="886"/>
        <v>-0.86817709179855662</v>
      </c>
      <c r="Y2994" s="75">
        <f t="shared" ca="1" si="887"/>
        <v>-0.86817709179855662</v>
      </c>
      <c r="Z2994" s="74">
        <f t="shared" ca="1" si="888"/>
        <v>0.41971595597273753</v>
      </c>
      <c r="AA2994" s="76">
        <f t="shared" ca="1" si="889"/>
        <v>-868.1770917985566</v>
      </c>
      <c r="AB2994" s="76">
        <f t="shared" ca="1" si="890"/>
        <v>419.7159559727375</v>
      </c>
    </row>
    <row r="2995" spans="1:28" x14ac:dyDescent="0.25">
      <c r="A2995" s="2">
        <f t="shared" si="891"/>
        <v>11</v>
      </c>
      <c r="B2995" s="16">
        <f ca="1">VLOOKUP(A2995,PERIODS!$O$4:$P$33,2,FALSE)</f>
        <v>3.3000000000000002E-2</v>
      </c>
      <c r="C2995" s="15"/>
      <c r="D2995" s="18">
        <v>2981</v>
      </c>
      <c r="E2995" s="34">
        <f t="shared" ca="1" si="893"/>
        <v>25502.494938714593</v>
      </c>
      <c r="F2995" s="34">
        <f t="shared" ca="1" si="875"/>
        <v>3300</v>
      </c>
      <c r="G2995" s="69">
        <f t="shared" ca="1" si="879"/>
        <v>0</v>
      </c>
      <c r="H2995" s="34">
        <f t="shared" ca="1" si="880"/>
        <v>489.95581607127042</v>
      </c>
      <c r="I2995" s="34">
        <f t="shared" ca="1" si="881"/>
        <v>3789.9558160712704</v>
      </c>
      <c r="J2995" s="18">
        <f ca="1">SUM(INDIRECT(ADDRESS(ROW(F2995),COLUMN(F2995),4)):INDIRECT(ADDRESS(ROW(F2995)+N$5-1,COLUMN(F2995),4)))</f>
        <v>23300</v>
      </c>
      <c r="K2995" s="18">
        <f t="shared" ca="1" si="882"/>
        <v>0</v>
      </c>
      <c r="L2995" s="18">
        <f t="shared" ca="1" si="892"/>
        <v>0</v>
      </c>
      <c r="M2995" s="18">
        <f t="shared" ca="1" si="876"/>
        <v>0</v>
      </c>
      <c r="N2995" s="34">
        <f t="shared" ca="1" si="883"/>
        <v>21712.539122643324</v>
      </c>
      <c r="P2995" s="18">
        <f t="shared" ca="1" si="877"/>
        <v>489.95581607127042</v>
      </c>
      <c r="Q2995" s="47">
        <f ca="1">SUM(L$15:L2995)-SUM(M$15:M2995)</f>
        <v>0</v>
      </c>
      <c r="R2995" s="47" t="str">
        <f t="shared" ca="1" si="878"/>
        <v>M2998</v>
      </c>
      <c r="S2995" s="40">
        <f t="shared" ca="1" si="884"/>
        <v>0</v>
      </c>
      <c r="T2995" s="46">
        <f t="shared" ca="1" si="885"/>
        <v>62</v>
      </c>
      <c r="X2995" s="74">
        <f t="shared" ca="1" si="886"/>
        <v>0.48995581607127042</v>
      </c>
      <c r="Y2995" s="75">
        <f t="shared" ca="1" si="887"/>
        <v>0.48995581607127042</v>
      </c>
      <c r="Z2995" s="74">
        <f t="shared" ca="1" si="888"/>
        <v>1.6322440994051486</v>
      </c>
      <c r="AA2995" s="76">
        <f t="shared" ca="1" si="889"/>
        <v>489.95581607127042</v>
      </c>
      <c r="AB2995" s="76">
        <f t="shared" ca="1" si="890"/>
        <v>1632.2440994051485</v>
      </c>
    </row>
    <row r="2996" spans="1:28" x14ac:dyDescent="0.25">
      <c r="A2996" s="2">
        <f t="shared" si="891"/>
        <v>12</v>
      </c>
      <c r="B2996" s="16">
        <f ca="1">VLOOKUP(A2996,PERIODS!$O$4:$P$33,2,FALSE)</f>
        <v>3.3000000000000002E-2</v>
      </c>
      <c r="C2996" s="15"/>
      <c r="D2996" s="18">
        <v>2982</v>
      </c>
      <c r="E2996" s="34">
        <f t="shared" ca="1" si="893"/>
        <v>21712.539122643324</v>
      </c>
      <c r="F2996" s="34">
        <f t="shared" ca="1" si="875"/>
        <v>3300</v>
      </c>
      <c r="G2996" s="69">
        <f t="shared" ca="1" si="879"/>
        <v>0</v>
      </c>
      <c r="H2996" s="34">
        <f t="shared" ca="1" si="880"/>
        <v>-231.38610408344005</v>
      </c>
      <c r="I2996" s="34">
        <f t="shared" ca="1" si="881"/>
        <v>3068.6138959165601</v>
      </c>
      <c r="J2996" s="18">
        <f ca="1">SUM(INDIRECT(ADDRESS(ROW(F2996),COLUMN(F2996),4)):INDIRECT(ADDRESS(ROW(F2996)+N$5-1,COLUMN(F2996),4)))</f>
        <v>23500</v>
      </c>
      <c r="K2996" s="18">
        <f t="shared" ca="1" si="882"/>
        <v>16350</v>
      </c>
      <c r="L2996" s="18">
        <f t="shared" ca="1" si="892"/>
        <v>16350</v>
      </c>
      <c r="M2996" s="18">
        <f t="shared" ca="1" si="876"/>
        <v>0</v>
      </c>
      <c r="N2996" s="34">
        <f t="shared" ca="1" si="883"/>
        <v>18643.925226726766</v>
      </c>
      <c r="P2996" s="18">
        <f t="shared" ca="1" si="877"/>
        <v>231.38610408344005</v>
      </c>
      <c r="Q2996" s="47">
        <f ca="1">SUM(L$15:L2996)-SUM(M$15:M2996)</f>
        <v>16350</v>
      </c>
      <c r="R2996" s="47" t="str">
        <f t="shared" ca="1" si="878"/>
        <v>M2999</v>
      </c>
      <c r="S2996" s="40">
        <f t="shared" ca="1" si="884"/>
        <v>0</v>
      </c>
      <c r="T2996" s="46">
        <f t="shared" ca="1" si="885"/>
        <v>12</v>
      </c>
      <c r="X2996" s="74">
        <f t="shared" ca="1" si="886"/>
        <v>-0.23138610408344004</v>
      </c>
      <c r="Y2996" s="75">
        <f t="shared" ca="1" si="887"/>
        <v>-0.23138610408344004</v>
      </c>
      <c r="Z2996" s="74">
        <f t="shared" ca="1" si="888"/>
        <v>0.79343305914250173</v>
      </c>
      <c r="AA2996" s="76">
        <f t="shared" ca="1" si="889"/>
        <v>-231.38610408344005</v>
      </c>
      <c r="AB2996" s="76">
        <f t="shared" ca="1" si="890"/>
        <v>793.43305914250175</v>
      </c>
    </row>
    <row r="2997" spans="1:28" x14ac:dyDescent="0.25">
      <c r="A2997" s="2">
        <f t="shared" si="891"/>
        <v>13</v>
      </c>
      <c r="B2997" s="16">
        <f ca="1">VLOOKUP(A2997,PERIODS!$O$4:$P$33,2,FALSE)</f>
        <v>3.3000000000000002E-2</v>
      </c>
      <c r="C2997" s="15"/>
      <c r="D2997" s="18">
        <v>2983</v>
      </c>
      <c r="E2997" s="34">
        <f t="shared" ca="1" si="893"/>
        <v>18643.925226726766</v>
      </c>
      <c r="F2997" s="34">
        <f t="shared" ca="1" si="875"/>
        <v>3300</v>
      </c>
      <c r="G2997" s="69">
        <f t="shared" ca="1" si="879"/>
        <v>0</v>
      </c>
      <c r="H2997" s="34">
        <f t="shared" ca="1" si="880"/>
        <v>1959.9639845400536</v>
      </c>
      <c r="I2997" s="34">
        <f t="shared" ca="1" si="881"/>
        <v>5259.9639845400534</v>
      </c>
      <c r="J2997" s="18">
        <f ca="1">SUM(INDIRECT(ADDRESS(ROW(F2997),COLUMN(F2997),4)):INDIRECT(ADDRESS(ROW(F2997)+N$5-1,COLUMN(F2997),4)))</f>
        <v>23700</v>
      </c>
      <c r="K2997" s="18">
        <f t="shared" ca="1" si="882"/>
        <v>16350</v>
      </c>
      <c r="L2997" s="18">
        <f t="shared" ca="1" si="892"/>
        <v>0</v>
      </c>
      <c r="M2997" s="18">
        <f t="shared" ca="1" si="876"/>
        <v>0</v>
      </c>
      <c r="N2997" s="34">
        <f t="shared" ca="1" si="883"/>
        <v>13383.961242186713</v>
      </c>
      <c r="P2997" s="18">
        <f t="shared" ca="1" si="877"/>
        <v>1959.9639845400536</v>
      </c>
      <c r="Q2997" s="47">
        <f ca="1">SUM(L$15:L2997)-SUM(M$15:M2997)</f>
        <v>16350</v>
      </c>
      <c r="R2997" s="47" t="str">
        <f t="shared" ca="1" si="878"/>
        <v>M3000</v>
      </c>
      <c r="S2997" s="40">
        <f t="shared" ca="1" si="884"/>
        <v>0</v>
      </c>
      <c r="T2997" s="46">
        <f t="shared" ca="1" si="885"/>
        <v>51</v>
      </c>
      <c r="X2997" s="74">
        <f t="shared" ca="1" si="886"/>
        <v>2.3460145129773098</v>
      </c>
      <c r="Y2997" s="75">
        <f t="shared" ca="1" si="887"/>
        <v>1.9599639845400536</v>
      </c>
      <c r="Z2997" s="74">
        <f t="shared" ca="1" si="888"/>
        <v>7.0990713842313315</v>
      </c>
      <c r="AA2997" s="76">
        <f t="shared" ca="1" si="889"/>
        <v>1959.9639845400536</v>
      </c>
      <c r="AB2997" s="76">
        <f t="shared" ca="1" si="890"/>
        <v>7099.0713842313316</v>
      </c>
    </row>
    <row r="2998" spans="1:28" x14ac:dyDescent="0.25">
      <c r="A2998" s="2">
        <f t="shared" si="891"/>
        <v>14</v>
      </c>
      <c r="B2998" s="16">
        <f ca="1">VLOOKUP(A2998,PERIODS!$O$4:$P$33,2,FALSE)</f>
        <v>3.3000000000000002E-2</v>
      </c>
      <c r="C2998" s="15"/>
      <c r="D2998" s="18">
        <v>2984</v>
      </c>
      <c r="E2998" s="34">
        <f t="shared" ca="1" si="893"/>
        <v>13383.961242186713</v>
      </c>
      <c r="F2998" s="34">
        <f t="shared" ca="1" si="875"/>
        <v>3300</v>
      </c>
      <c r="G2998" s="69">
        <f t="shared" ca="1" si="879"/>
        <v>0</v>
      </c>
      <c r="H2998" s="34">
        <f t="shared" ca="1" si="880"/>
        <v>-20.494786408101554</v>
      </c>
      <c r="I2998" s="34">
        <f t="shared" ca="1" si="881"/>
        <v>3279.5052135918986</v>
      </c>
      <c r="J2998" s="18">
        <f ca="1">SUM(INDIRECT(ADDRESS(ROW(F2998),COLUMN(F2998),4)):INDIRECT(ADDRESS(ROW(F2998)+N$5-1,COLUMN(F2998),4)))</f>
        <v>23900</v>
      </c>
      <c r="K2998" s="18">
        <f t="shared" ca="1" si="882"/>
        <v>16350</v>
      </c>
      <c r="L2998" s="18">
        <f t="shared" ca="1" si="892"/>
        <v>0</v>
      </c>
      <c r="M2998" s="18">
        <f t="shared" ca="1" si="876"/>
        <v>0</v>
      </c>
      <c r="N2998" s="34">
        <f t="shared" ca="1" si="883"/>
        <v>10104.456028594814</v>
      </c>
      <c r="P2998" s="18">
        <f t="shared" ca="1" si="877"/>
        <v>20.494786408101554</v>
      </c>
      <c r="Q2998" s="47">
        <f ca="1">SUM(L$15:L2998)-SUM(M$15:M2998)</f>
        <v>16350</v>
      </c>
      <c r="R2998" s="47" t="str">
        <f t="shared" ca="1" si="878"/>
        <v>M3001</v>
      </c>
      <c r="S2998" s="40">
        <f t="shared" ca="1" si="884"/>
        <v>0</v>
      </c>
      <c r="T2998" s="46">
        <f t="shared" ca="1" si="885"/>
        <v>60</v>
      </c>
      <c r="X2998" s="74">
        <f t="shared" ca="1" si="886"/>
        <v>-2.0494786408101553E-2</v>
      </c>
      <c r="Y2998" s="75">
        <f t="shared" ca="1" si="887"/>
        <v>-2.0494786408101553E-2</v>
      </c>
      <c r="Z2998" s="74">
        <f t="shared" ca="1" si="888"/>
        <v>0.97971380428915567</v>
      </c>
      <c r="AA2998" s="76">
        <f t="shared" ca="1" si="889"/>
        <v>-20.494786408101554</v>
      </c>
      <c r="AB2998" s="76">
        <f t="shared" ca="1" si="890"/>
        <v>979.71380428915563</v>
      </c>
    </row>
    <row r="2999" spans="1:28" x14ac:dyDescent="0.25">
      <c r="A2999" s="2">
        <f t="shared" si="891"/>
        <v>15</v>
      </c>
      <c r="B2999" s="16">
        <f ca="1">VLOOKUP(A2999,PERIODS!$O$4:$P$33,2,FALSE)</f>
        <v>3.3000000000000002E-2</v>
      </c>
      <c r="C2999" s="15"/>
      <c r="D2999" s="18">
        <v>2985</v>
      </c>
      <c r="E2999" s="34">
        <f t="shared" ca="1" si="893"/>
        <v>10104.456028594814</v>
      </c>
      <c r="F2999" s="34">
        <f t="shared" ca="1" si="875"/>
        <v>3300</v>
      </c>
      <c r="G2999" s="69">
        <f t="shared" ca="1" si="879"/>
        <v>0</v>
      </c>
      <c r="H2999" s="34">
        <f t="shared" ca="1" si="880"/>
        <v>1441.9904007752189</v>
      </c>
      <c r="I2999" s="34">
        <f t="shared" ca="1" si="881"/>
        <v>4741.9904007752193</v>
      </c>
      <c r="J2999" s="18">
        <f ca="1">SUM(INDIRECT(ADDRESS(ROW(F2999),COLUMN(F2999),4)):INDIRECT(ADDRESS(ROW(F2999)+N$5-1,COLUMN(F2999),4)))</f>
        <v>24100</v>
      </c>
      <c r="K2999" s="18">
        <f t="shared" ca="1" si="882"/>
        <v>0</v>
      </c>
      <c r="L2999" s="18">
        <f t="shared" ca="1" si="892"/>
        <v>0</v>
      </c>
      <c r="M2999" s="18">
        <f t="shared" ca="1" si="876"/>
        <v>16350</v>
      </c>
      <c r="N2999" s="34">
        <f t="shared" ca="1" si="883"/>
        <v>21712.465627819594</v>
      </c>
      <c r="P2999" s="18">
        <f t="shared" ca="1" si="877"/>
        <v>1441.9904007752189</v>
      </c>
      <c r="Q2999" s="47">
        <f ca="1">SUM(L$15:L2999)-SUM(M$15:M2999)</f>
        <v>0</v>
      </c>
      <c r="R2999" s="47" t="str">
        <f t="shared" ca="1" si="878"/>
        <v>M3002</v>
      </c>
      <c r="S2999" s="40">
        <f t="shared" ca="1" si="884"/>
        <v>0</v>
      </c>
      <c r="T2999" s="46">
        <f t="shared" ca="1" si="885"/>
        <v>58</v>
      </c>
      <c r="X2999" s="74">
        <f t="shared" ca="1" si="886"/>
        <v>1.4419904007752189</v>
      </c>
      <c r="Y2999" s="75">
        <f t="shared" ca="1" si="887"/>
        <v>1.4419904007752189</v>
      </c>
      <c r="Z2999" s="74">
        <f t="shared" ca="1" si="888"/>
        <v>4.2291050593276553</v>
      </c>
      <c r="AA2999" s="76">
        <f t="shared" ca="1" si="889"/>
        <v>1441.9904007752189</v>
      </c>
      <c r="AB2999" s="76">
        <f t="shared" ca="1" si="890"/>
        <v>4229.105059327655</v>
      </c>
    </row>
    <row r="3000" spans="1:28" x14ac:dyDescent="0.25">
      <c r="A3000" s="2">
        <f t="shared" si="891"/>
        <v>16</v>
      </c>
      <c r="B3000" s="16">
        <f ca="1">VLOOKUP(A3000,PERIODS!$O$4:$P$33,2,FALSE)</f>
        <v>3.3000000000000002E-2</v>
      </c>
      <c r="C3000" s="15"/>
      <c r="D3000" s="18">
        <v>2986</v>
      </c>
      <c r="E3000" s="34">
        <f t="shared" ca="1" si="893"/>
        <v>21712.465627819594</v>
      </c>
      <c r="F3000" s="34">
        <f t="shared" ca="1" si="875"/>
        <v>3300</v>
      </c>
      <c r="G3000" s="69">
        <f t="shared" ca="1" si="879"/>
        <v>0</v>
      </c>
      <c r="H3000" s="34">
        <f t="shared" ca="1" si="880"/>
        <v>375.2076643524868</v>
      </c>
      <c r="I3000" s="34">
        <f t="shared" ca="1" si="881"/>
        <v>3675.207664352487</v>
      </c>
      <c r="J3000" s="18">
        <f ca="1">SUM(INDIRECT(ADDRESS(ROW(F3000),COLUMN(F3000),4)):INDIRECT(ADDRESS(ROW(F3000)+N$5-1,COLUMN(F3000),4)))</f>
        <v>24300</v>
      </c>
      <c r="K3000" s="18">
        <f t="shared" ca="1" si="882"/>
        <v>16350</v>
      </c>
      <c r="L3000" s="18">
        <f t="shared" ca="1" si="892"/>
        <v>16350</v>
      </c>
      <c r="M3000" s="18">
        <f t="shared" ca="1" si="876"/>
        <v>0</v>
      </c>
      <c r="N3000" s="34">
        <f t="shared" ca="1" si="883"/>
        <v>18037.257963467106</v>
      </c>
      <c r="P3000" s="18">
        <f t="shared" ca="1" si="877"/>
        <v>375.2076643524868</v>
      </c>
      <c r="Q3000" s="47">
        <f ca="1">SUM(L$15:L3000)-SUM(M$15:M3000)</f>
        <v>16350</v>
      </c>
      <c r="R3000" s="47" t="str">
        <f t="shared" ca="1" si="878"/>
        <v>M3003</v>
      </c>
      <c r="S3000" s="40">
        <f t="shared" ca="1" si="884"/>
        <v>0</v>
      </c>
      <c r="T3000" s="46">
        <f t="shared" ca="1" si="885"/>
        <v>100</v>
      </c>
      <c r="X3000" s="74">
        <f t="shared" ca="1" si="886"/>
        <v>0.37520766435248681</v>
      </c>
      <c r="Y3000" s="75">
        <f t="shared" ca="1" si="887"/>
        <v>0.37520766435248681</v>
      </c>
      <c r="Z3000" s="74">
        <f t="shared" ca="1" si="888"/>
        <v>1.4552935958432403</v>
      </c>
      <c r="AA3000" s="76">
        <f t="shared" ca="1" si="889"/>
        <v>375.2076643524868</v>
      </c>
      <c r="AB3000" s="76">
        <f t="shared" ca="1" si="890"/>
        <v>1455.2935958432402</v>
      </c>
    </row>
    <row r="3001" spans="1:28" x14ac:dyDescent="0.25">
      <c r="A3001" s="2">
        <f t="shared" si="891"/>
        <v>17</v>
      </c>
      <c r="B3001" s="16">
        <f ca="1">VLOOKUP(A3001,PERIODS!$O$4:$P$33,2,FALSE)</f>
        <v>3.5000000000000003E-2</v>
      </c>
      <c r="C3001" s="15"/>
      <c r="D3001" s="18">
        <v>2987</v>
      </c>
      <c r="E3001" s="34">
        <f t="shared" ca="1" si="893"/>
        <v>18037.257963467106</v>
      </c>
      <c r="F3001" s="34">
        <f t="shared" ca="1" si="875"/>
        <v>3500.0000000000005</v>
      </c>
      <c r="G3001" s="69">
        <f t="shared" ca="1" si="879"/>
        <v>0</v>
      </c>
      <c r="H3001" s="34">
        <f t="shared" ca="1" si="880"/>
        <v>1322.7211324907653</v>
      </c>
      <c r="I3001" s="34">
        <f t="shared" ca="1" si="881"/>
        <v>4822.7211324907657</v>
      </c>
      <c r="J3001" s="18">
        <f ca="1">SUM(INDIRECT(ADDRESS(ROW(F3001),COLUMN(F3001),4)):INDIRECT(ADDRESS(ROW(F3001)+N$5-1,COLUMN(F3001),4)))</f>
        <v>24500.000000000004</v>
      </c>
      <c r="K3001" s="18">
        <f t="shared" ca="1" si="882"/>
        <v>16350</v>
      </c>
      <c r="L3001" s="18">
        <f t="shared" ca="1" si="892"/>
        <v>0</v>
      </c>
      <c r="M3001" s="18">
        <f t="shared" ca="1" si="876"/>
        <v>0</v>
      </c>
      <c r="N3001" s="34">
        <f t="shared" ca="1" si="883"/>
        <v>13214.53683097634</v>
      </c>
      <c r="P3001" s="18">
        <f t="shared" ca="1" si="877"/>
        <v>1322.7211324907653</v>
      </c>
      <c r="Q3001" s="47">
        <f ca="1">SUM(L$15:L3001)-SUM(M$15:M3001)</f>
        <v>16350</v>
      </c>
      <c r="R3001" s="47" t="str">
        <f t="shared" ca="1" si="878"/>
        <v>M3004</v>
      </c>
      <c r="S3001" s="40">
        <f t="shared" ca="1" si="884"/>
        <v>0</v>
      </c>
      <c r="T3001" s="46">
        <f t="shared" ca="1" si="885"/>
        <v>33</v>
      </c>
      <c r="X3001" s="74">
        <f t="shared" ca="1" si="886"/>
        <v>1.3227211324907653</v>
      </c>
      <c r="Y3001" s="75">
        <f t="shared" ca="1" si="887"/>
        <v>1.3227211324907653</v>
      </c>
      <c r="Z3001" s="74">
        <f t="shared" ca="1" si="888"/>
        <v>3.7536215945745139</v>
      </c>
      <c r="AA3001" s="76">
        <f t="shared" ca="1" si="889"/>
        <v>1322.7211324907653</v>
      </c>
      <c r="AB3001" s="76">
        <f t="shared" ca="1" si="890"/>
        <v>3753.6215945745139</v>
      </c>
    </row>
    <row r="3002" spans="1:28" x14ac:dyDescent="0.25">
      <c r="A3002" s="2">
        <f t="shared" si="891"/>
        <v>18</v>
      </c>
      <c r="B3002" s="16">
        <f ca="1">VLOOKUP(A3002,PERIODS!$O$4:$P$33,2,FALSE)</f>
        <v>3.5000000000000003E-2</v>
      </c>
      <c r="C3002" s="15"/>
      <c r="D3002" s="18">
        <v>2988</v>
      </c>
      <c r="E3002" s="34">
        <f t="shared" ca="1" si="893"/>
        <v>13214.53683097634</v>
      </c>
      <c r="F3002" s="34">
        <f t="shared" ca="1" si="875"/>
        <v>3500.0000000000005</v>
      </c>
      <c r="G3002" s="69">
        <f t="shared" ca="1" si="879"/>
        <v>0</v>
      </c>
      <c r="H3002" s="34">
        <f t="shared" ca="1" si="880"/>
        <v>913.077726882467</v>
      </c>
      <c r="I3002" s="34">
        <f t="shared" ca="1" si="881"/>
        <v>4413.0777268824677</v>
      </c>
      <c r="J3002" s="18">
        <f ca="1">SUM(INDIRECT(ADDRESS(ROW(F3002),COLUMN(F3002),4)):INDIRECT(ADDRESS(ROW(F3002)+N$5-1,COLUMN(F3002),4)))</f>
        <v>24500.000000000004</v>
      </c>
      <c r="K3002" s="18">
        <f t="shared" ca="1" si="882"/>
        <v>16350</v>
      </c>
      <c r="L3002" s="18">
        <f t="shared" ca="1" si="892"/>
        <v>0</v>
      </c>
      <c r="M3002" s="18">
        <f t="shared" ca="1" si="876"/>
        <v>0</v>
      </c>
      <c r="N3002" s="34">
        <f t="shared" ca="1" si="883"/>
        <v>8801.4591040938722</v>
      </c>
      <c r="P3002" s="18">
        <f t="shared" ca="1" si="877"/>
        <v>913.077726882467</v>
      </c>
      <c r="Q3002" s="47">
        <f ca="1">SUM(L$15:L3002)-SUM(M$15:M3002)</f>
        <v>16350</v>
      </c>
      <c r="R3002" s="47" t="str">
        <f t="shared" ca="1" si="878"/>
        <v>M3005</v>
      </c>
      <c r="S3002" s="40">
        <f t="shared" ca="1" si="884"/>
        <v>0</v>
      </c>
      <c r="T3002" s="46">
        <f t="shared" ca="1" si="885"/>
        <v>7</v>
      </c>
      <c r="X3002" s="74">
        <f t="shared" ca="1" si="886"/>
        <v>0.91307772688246702</v>
      </c>
      <c r="Y3002" s="75">
        <f t="shared" ca="1" si="887"/>
        <v>0.91307772688246702</v>
      </c>
      <c r="Z3002" s="74">
        <f t="shared" ca="1" si="888"/>
        <v>2.491980377962745</v>
      </c>
      <c r="AA3002" s="76">
        <f t="shared" ca="1" si="889"/>
        <v>913.077726882467</v>
      </c>
      <c r="AB3002" s="76">
        <f t="shared" ca="1" si="890"/>
        <v>2491.980377962745</v>
      </c>
    </row>
    <row r="3003" spans="1:28" x14ac:dyDescent="0.25">
      <c r="A3003" s="2">
        <f t="shared" si="891"/>
        <v>19</v>
      </c>
      <c r="B3003" s="16">
        <f ca="1">VLOOKUP(A3003,PERIODS!$O$4:$P$33,2,FALSE)</f>
        <v>3.5000000000000003E-2</v>
      </c>
      <c r="C3003" s="15"/>
      <c r="D3003" s="18">
        <v>2989</v>
      </c>
      <c r="E3003" s="34">
        <f t="shared" ca="1" si="893"/>
        <v>8801.4591040938722</v>
      </c>
      <c r="F3003" s="34">
        <f t="shared" ca="1" si="875"/>
        <v>3500.0000000000005</v>
      </c>
      <c r="G3003" s="69">
        <f t="shared" ca="1" si="879"/>
        <v>0</v>
      </c>
      <c r="H3003" s="34">
        <f t="shared" ca="1" si="880"/>
        <v>-1017.0533052016617</v>
      </c>
      <c r="I3003" s="34">
        <f t="shared" ca="1" si="881"/>
        <v>2482.9466947983387</v>
      </c>
      <c r="J3003" s="18">
        <f ca="1">SUM(INDIRECT(ADDRESS(ROW(F3003),COLUMN(F3003),4)):INDIRECT(ADDRESS(ROW(F3003)+N$5-1,COLUMN(F3003),4)))</f>
        <v>24500.000000000004</v>
      </c>
      <c r="K3003" s="18">
        <f t="shared" ca="1" si="882"/>
        <v>0</v>
      </c>
      <c r="L3003" s="18">
        <f t="shared" ca="1" si="892"/>
        <v>0</v>
      </c>
      <c r="M3003" s="18">
        <f t="shared" ca="1" si="876"/>
        <v>16350</v>
      </c>
      <c r="N3003" s="34">
        <f t="shared" ca="1" si="883"/>
        <v>22668.512409295534</v>
      </c>
      <c r="P3003" s="18">
        <f t="shared" ca="1" si="877"/>
        <v>1017.0533052016617</v>
      </c>
      <c r="Q3003" s="47">
        <f ca="1">SUM(L$15:L3003)-SUM(M$15:M3003)</f>
        <v>0</v>
      </c>
      <c r="R3003" s="47" t="str">
        <f t="shared" ca="1" si="878"/>
        <v>M3006</v>
      </c>
      <c r="S3003" s="40">
        <f t="shared" ca="1" si="884"/>
        <v>0</v>
      </c>
      <c r="T3003" s="46">
        <f t="shared" ca="1" si="885"/>
        <v>88</v>
      </c>
      <c r="X3003" s="74">
        <f t="shared" ca="1" si="886"/>
        <v>-1.0170533052016617</v>
      </c>
      <c r="Y3003" s="75">
        <f t="shared" ca="1" si="887"/>
        <v>-1.0170533052016617</v>
      </c>
      <c r="Z3003" s="74">
        <f t="shared" ca="1" si="888"/>
        <v>0.36165907047121282</v>
      </c>
      <c r="AA3003" s="76">
        <f t="shared" ca="1" si="889"/>
        <v>-1017.0533052016617</v>
      </c>
      <c r="AB3003" s="76">
        <f t="shared" ca="1" si="890"/>
        <v>361.65907047121283</v>
      </c>
    </row>
    <row r="3004" spans="1:28" x14ac:dyDescent="0.25">
      <c r="A3004" s="2">
        <f t="shared" si="891"/>
        <v>20</v>
      </c>
      <c r="B3004" s="16">
        <f ca="1">VLOOKUP(A3004,PERIODS!$O$4:$P$33,2,FALSE)</f>
        <v>3.5000000000000003E-2</v>
      </c>
      <c r="C3004" s="15"/>
      <c r="D3004" s="18">
        <v>2990</v>
      </c>
      <c r="E3004" s="34">
        <f t="shared" ca="1" si="893"/>
        <v>22668.512409295534</v>
      </c>
      <c r="F3004" s="34">
        <f t="shared" ca="1" si="875"/>
        <v>3500.0000000000005</v>
      </c>
      <c r="G3004" s="69">
        <f t="shared" ca="1" si="879"/>
        <v>0</v>
      </c>
      <c r="H3004" s="34">
        <f t="shared" ca="1" si="880"/>
        <v>-2263.9850761924613</v>
      </c>
      <c r="I3004" s="34">
        <f t="shared" ca="1" si="881"/>
        <v>1236.0149238075392</v>
      </c>
      <c r="J3004" s="18">
        <f ca="1">SUM(INDIRECT(ADDRESS(ROW(F3004),COLUMN(F3004),4)):INDIRECT(ADDRESS(ROW(F3004)+N$5-1,COLUMN(F3004),4)))</f>
        <v>24500.000000000004</v>
      </c>
      <c r="K3004" s="18">
        <f t="shared" ca="1" si="882"/>
        <v>16350</v>
      </c>
      <c r="L3004" s="18">
        <f t="shared" ca="1" si="892"/>
        <v>16350</v>
      </c>
      <c r="M3004" s="18">
        <f t="shared" ca="1" si="876"/>
        <v>0</v>
      </c>
      <c r="N3004" s="34">
        <f t="shared" ca="1" si="883"/>
        <v>21432.497485487995</v>
      </c>
      <c r="P3004" s="18">
        <f t="shared" ca="1" si="877"/>
        <v>2263.9850761924613</v>
      </c>
      <c r="Q3004" s="47">
        <f ca="1">SUM(L$15:L3004)-SUM(M$15:M3004)</f>
        <v>16350</v>
      </c>
      <c r="R3004" s="47" t="str">
        <f t="shared" ca="1" si="878"/>
        <v>M3007</v>
      </c>
      <c r="S3004" s="40">
        <f t="shared" ca="1" si="884"/>
        <v>0</v>
      </c>
      <c r="T3004" s="46">
        <f t="shared" ca="1" si="885"/>
        <v>81</v>
      </c>
      <c r="X3004" s="74">
        <f t="shared" ca="1" si="886"/>
        <v>-2.2639850761924611</v>
      </c>
      <c r="Y3004" s="75">
        <f t="shared" ca="1" si="887"/>
        <v>-2.2639850761924611</v>
      </c>
      <c r="Z3004" s="74">
        <f t="shared" ca="1" si="888"/>
        <v>0.1039354676090052</v>
      </c>
      <c r="AA3004" s="76">
        <f t="shared" ca="1" si="889"/>
        <v>-2263.9850761924613</v>
      </c>
      <c r="AB3004" s="76">
        <f t="shared" ca="1" si="890"/>
        <v>103.9354676090052</v>
      </c>
    </row>
    <row r="3005" spans="1:28" x14ac:dyDescent="0.25">
      <c r="A3005" s="2">
        <f t="shared" si="891"/>
        <v>21</v>
      </c>
      <c r="B3005" s="16">
        <f ca="1">VLOOKUP(A3005,PERIODS!$O$4:$P$33,2,FALSE)</f>
        <v>3.5000000000000003E-2</v>
      </c>
      <c r="C3005" s="15"/>
      <c r="D3005" s="18">
        <v>2991</v>
      </c>
      <c r="E3005" s="34">
        <f t="shared" ca="1" si="893"/>
        <v>21432.497485487995</v>
      </c>
      <c r="F3005" s="34">
        <f t="shared" ca="1" si="875"/>
        <v>3500.0000000000005</v>
      </c>
      <c r="G3005" s="69">
        <f t="shared" ca="1" si="879"/>
        <v>0</v>
      </c>
      <c r="H3005" s="34">
        <f t="shared" ca="1" si="880"/>
        <v>-1310.6776316637172</v>
      </c>
      <c r="I3005" s="34">
        <f t="shared" ca="1" si="881"/>
        <v>2189.322368336283</v>
      </c>
      <c r="J3005" s="18">
        <f ca="1">SUM(INDIRECT(ADDRESS(ROW(F3005),COLUMN(F3005),4)):INDIRECT(ADDRESS(ROW(F3005)+N$5-1,COLUMN(F3005),4)))</f>
        <v>24500.000000000004</v>
      </c>
      <c r="K3005" s="18">
        <f t="shared" ca="1" si="882"/>
        <v>16350</v>
      </c>
      <c r="L3005" s="18">
        <f t="shared" ca="1" si="892"/>
        <v>0</v>
      </c>
      <c r="M3005" s="18">
        <f t="shared" ca="1" si="876"/>
        <v>0</v>
      </c>
      <c r="N3005" s="34">
        <f t="shared" ca="1" si="883"/>
        <v>19243.17511715171</v>
      </c>
      <c r="P3005" s="18">
        <f t="shared" ca="1" si="877"/>
        <v>1310.6776316637172</v>
      </c>
      <c r="Q3005" s="47">
        <f ca="1">SUM(L$15:L3005)-SUM(M$15:M3005)</f>
        <v>16350</v>
      </c>
      <c r="R3005" s="47" t="str">
        <f t="shared" ca="1" si="878"/>
        <v>M3008</v>
      </c>
      <c r="S3005" s="40">
        <f t="shared" ca="1" si="884"/>
        <v>0</v>
      </c>
      <c r="T3005" s="46">
        <f t="shared" ca="1" si="885"/>
        <v>21</v>
      </c>
      <c r="X3005" s="74">
        <f t="shared" ca="1" si="886"/>
        <v>-1.3106776316637172</v>
      </c>
      <c r="Y3005" s="75">
        <f t="shared" ca="1" si="887"/>
        <v>-1.3106776316637172</v>
      </c>
      <c r="Z3005" s="74">
        <f t="shared" ca="1" si="888"/>
        <v>0.2696372797056012</v>
      </c>
      <c r="AA3005" s="76">
        <f t="shared" ca="1" si="889"/>
        <v>-1310.6776316637172</v>
      </c>
      <c r="AB3005" s="76">
        <f t="shared" ca="1" si="890"/>
        <v>269.6372797056012</v>
      </c>
    </row>
    <row r="3006" spans="1:28" x14ac:dyDescent="0.25">
      <c r="A3006" s="2">
        <f t="shared" si="891"/>
        <v>22</v>
      </c>
      <c r="B3006" s="16">
        <f ca="1">VLOOKUP(A3006,PERIODS!$O$4:$P$33,2,FALSE)</f>
        <v>3.5000000000000003E-2</v>
      </c>
      <c r="C3006" s="15"/>
      <c r="D3006" s="18">
        <v>2992</v>
      </c>
      <c r="E3006" s="34">
        <f t="shared" ca="1" si="893"/>
        <v>19243.17511715171</v>
      </c>
      <c r="F3006" s="34">
        <f t="shared" ca="1" si="875"/>
        <v>3500.0000000000005</v>
      </c>
      <c r="G3006" s="69">
        <f t="shared" ca="1" si="879"/>
        <v>0</v>
      </c>
      <c r="H3006" s="34">
        <f t="shared" ca="1" si="880"/>
        <v>483.36411886154099</v>
      </c>
      <c r="I3006" s="34">
        <f t="shared" ca="1" si="881"/>
        <v>3983.3641188615416</v>
      </c>
      <c r="J3006" s="18">
        <f ca="1">SUM(INDIRECT(ADDRESS(ROW(F3006),COLUMN(F3006),4)):INDIRECT(ADDRESS(ROW(F3006)+N$5-1,COLUMN(F3006),4)))</f>
        <v>25000.000000000004</v>
      </c>
      <c r="K3006" s="18">
        <f t="shared" ca="1" si="882"/>
        <v>16350</v>
      </c>
      <c r="L3006" s="18">
        <f t="shared" ca="1" si="892"/>
        <v>0</v>
      </c>
      <c r="M3006" s="18">
        <f t="shared" ca="1" si="876"/>
        <v>0</v>
      </c>
      <c r="N3006" s="34">
        <f t="shared" ca="1" si="883"/>
        <v>15259.810998290168</v>
      </c>
      <c r="P3006" s="18">
        <f t="shared" ca="1" si="877"/>
        <v>483.36411886154099</v>
      </c>
      <c r="Q3006" s="47">
        <f ca="1">SUM(L$15:L3006)-SUM(M$15:M3006)</f>
        <v>16350</v>
      </c>
      <c r="R3006" s="47" t="str">
        <f t="shared" ca="1" si="878"/>
        <v>M3009</v>
      </c>
      <c r="S3006" s="40">
        <f t="shared" ca="1" si="884"/>
        <v>0</v>
      </c>
      <c r="T3006" s="46">
        <f t="shared" ca="1" si="885"/>
        <v>93</v>
      </c>
      <c r="X3006" s="74">
        <f t="shared" ca="1" si="886"/>
        <v>0.48336411886154101</v>
      </c>
      <c r="Y3006" s="75">
        <f t="shared" ca="1" si="887"/>
        <v>0.48336411886154101</v>
      </c>
      <c r="Z3006" s="74">
        <f t="shared" ca="1" si="888"/>
        <v>1.6215202236302746</v>
      </c>
      <c r="AA3006" s="76">
        <f t="shared" ca="1" si="889"/>
        <v>483.36411886154099</v>
      </c>
      <c r="AB3006" s="76">
        <f t="shared" ca="1" si="890"/>
        <v>1621.5202236302746</v>
      </c>
    </row>
    <row r="3007" spans="1:28" x14ac:dyDescent="0.25">
      <c r="A3007" s="2">
        <f t="shared" si="891"/>
        <v>23</v>
      </c>
      <c r="B3007" s="16">
        <f ca="1">VLOOKUP(A3007,PERIODS!$O$4:$P$33,2,FALSE)</f>
        <v>3.5000000000000003E-2</v>
      </c>
      <c r="C3007" s="15"/>
      <c r="D3007" s="18">
        <v>2993</v>
      </c>
      <c r="E3007" s="34">
        <f t="shared" ca="1" si="893"/>
        <v>15259.810998290168</v>
      </c>
      <c r="F3007" s="34">
        <f t="shared" ca="1" si="875"/>
        <v>3500.0000000000005</v>
      </c>
      <c r="G3007" s="69">
        <f t="shared" ca="1" si="879"/>
        <v>0</v>
      </c>
      <c r="H3007" s="34">
        <f t="shared" ca="1" si="880"/>
        <v>60.993744557339141</v>
      </c>
      <c r="I3007" s="34">
        <f t="shared" ca="1" si="881"/>
        <v>3560.9937445573396</v>
      </c>
      <c r="J3007" s="18">
        <f ca="1">SUM(INDIRECT(ADDRESS(ROW(F3007),COLUMN(F3007),4)):INDIRECT(ADDRESS(ROW(F3007)+N$5-1,COLUMN(F3007),4)))</f>
        <v>25500.000000000004</v>
      </c>
      <c r="K3007" s="18">
        <f t="shared" ca="1" si="882"/>
        <v>0</v>
      </c>
      <c r="L3007" s="18">
        <f t="shared" ca="1" si="892"/>
        <v>0</v>
      </c>
      <c r="M3007" s="18">
        <f t="shared" ca="1" si="876"/>
        <v>16350</v>
      </c>
      <c r="N3007" s="34">
        <f t="shared" ca="1" si="883"/>
        <v>11698.817253732828</v>
      </c>
      <c r="P3007" s="18">
        <f t="shared" ca="1" si="877"/>
        <v>60.993744557339141</v>
      </c>
      <c r="Q3007" s="47">
        <f ca="1">SUM(L$15:L3007)-SUM(M$15:M3007)</f>
        <v>0</v>
      </c>
      <c r="R3007" s="47" t="str">
        <f t="shared" ca="1" si="878"/>
        <v>M3010</v>
      </c>
      <c r="S3007" s="40">
        <f t="shared" ca="1" si="884"/>
        <v>16350</v>
      </c>
      <c r="T3007" s="46">
        <f t="shared" ca="1" si="885"/>
        <v>99</v>
      </c>
      <c r="X3007" s="74">
        <f t="shared" ca="1" si="886"/>
        <v>6.0993744557339143E-2</v>
      </c>
      <c r="Y3007" s="75">
        <f t="shared" ca="1" si="887"/>
        <v>6.0993744557339143E-2</v>
      </c>
      <c r="Z3007" s="74">
        <f t="shared" ca="1" si="888"/>
        <v>1.0628922653047792</v>
      </c>
      <c r="AA3007" s="76">
        <f t="shared" ca="1" si="889"/>
        <v>60.993744557339141</v>
      </c>
      <c r="AB3007" s="76">
        <f t="shared" ca="1" si="890"/>
        <v>1062.8922653047791</v>
      </c>
    </row>
    <row r="3008" spans="1:28" x14ac:dyDescent="0.25">
      <c r="A3008" s="2">
        <f t="shared" si="891"/>
        <v>24</v>
      </c>
      <c r="B3008" s="16">
        <f ca="1">VLOOKUP(A3008,PERIODS!$O$4:$P$33,2,FALSE)</f>
        <v>3.5000000000000003E-2</v>
      </c>
      <c r="C3008" s="15"/>
      <c r="D3008" s="18">
        <v>2994</v>
      </c>
      <c r="E3008" s="34">
        <f t="shared" ca="1" si="893"/>
        <v>11698.817253732828</v>
      </c>
      <c r="F3008" s="34">
        <f t="shared" ca="1" si="875"/>
        <v>3500.0000000000005</v>
      </c>
      <c r="G3008" s="69">
        <f t="shared" ca="1" si="879"/>
        <v>0</v>
      </c>
      <c r="H3008" s="34">
        <f t="shared" ca="1" si="880"/>
        <v>-1123.7210758634553</v>
      </c>
      <c r="I3008" s="34">
        <f t="shared" ca="1" si="881"/>
        <v>2376.2789241365454</v>
      </c>
      <c r="J3008" s="18">
        <f ca="1">SUM(INDIRECT(ADDRESS(ROW(F3008),COLUMN(F3008),4)):INDIRECT(ADDRESS(ROW(F3008)+N$5-1,COLUMN(F3008),4)))</f>
        <v>26000</v>
      </c>
      <c r="K3008" s="18">
        <f t="shared" ca="1" si="882"/>
        <v>16350</v>
      </c>
      <c r="L3008" s="18">
        <f t="shared" ca="1" si="892"/>
        <v>16350</v>
      </c>
      <c r="M3008" s="18">
        <f t="shared" ca="1" si="876"/>
        <v>0</v>
      </c>
      <c r="N3008" s="34">
        <f t="shared" ca="1" si="883"/>
        <v>9322.538329596282</v>
      </c>
      <c r="P3008" s="18">
        <f t="shared" ca="1" si="877"/>
        <v>1123.7210758634553</v>
      </c>
      <c r="Q3008" s="47">
        <f ca="1">SUM(L$15:L3008)-SUM(M$15:M3008)</f>
        <v>16350</v>
      </c>
      <c r="R3008" s="47" t="str">
        <f t="shared" ca="1" si="878"/>
        <v>M3011</v>
      </c>
      <c r="S3008" s="40">
        <f t="shared" ca="1" si="884"/>
        <v>0</v>
      </c>
      <c r="T3008" s="46">
        <f t="shared" ca="1" si="885"/>
        <v>75</v>
      </c>
      <c r="X3008" s="74">
        <f t="shared" ca="1" si="886"/>
        <v>-1.1237210758634553</v>
      </c>
      <c r="Y3008" s="75">
        <f t="shared" ca="1" si="887"/>
        <v>-1.1237210758634553</v>
      </c>
      <c r="Z3008" s="74">
        <f t="shared" ca="1" si="888"/>
        <v>0.32506793885647622</v>
      </c>
      <c r="AA3008" s="76">
        <f t="shared" ca="1" si="889"/>
        <v>-1123.7210758634553</v>
      </c>
      <c r="AB3008" s="76">
        <f t="shared" ca="1" si="890"/>
        <v>325.06793885647625</v>
      </c>
    </row>
    <row r="3009" spans="1:28" x14ac:dyDescent="0.25">
      <c r="A3009" s="2">
        <f t="shared" si="891"/>
        <v>25</v>
      </c>
      <c r="B3009" s="16">
        <f ca="1">VLOOKUP(A3009,PERIODS!$O$4:$P$33,2,FALSE)</f>
        <v>3.5000000000000003E-2</v>
      </c>
      <c r="C3009" s="15"/>
      <c r="D3009" s="18">
        <v>2995</v>
      </c>
      <c r="E3009" s="34">
        <f t="shared" ca="1" si="893"/>
        <v>9322.538329596282</v>
      </c>
      <c r="F3009" s="34">
        <f t="shared" ca="1" si="875"/>
        <v>3500.0000000000005</v>
      </c>
      <c r="G3009" s="69">
        <f t="shared" ca="1" si="879"/>
        <v>0</v>
      </c>
      <c r="H3009" s="34">
        <f t="shared" ca="1" si="880"/>
        <v>-177.40649065223295</v>
      </c>
      <c r="I3009" s="34">
        <f t="shared" ca="1" si="881"/>
        <v>3322.5935093477674</v>
      </c>
      <c r="J3009" s="18">
        <f ca="1">SUM(INDIRECT(ADDRESS(ROW(F3009),COLUMN(F3009),4)):INDIRECT(ADDRESS(ROW(F3009)+N$5-1,COLUMN(F3009),4)))</f>
        <v>24900</v>
      </c>
      <c r="K3009" s="18">
        <f t="shared" ca="1" si="882"/>
        <v>16350</v>
      </c>
      <c r="L3009" s="18">
        <f t="shared" ca="1" si="892"/>
        <v>0</v>
      </c>
      <c r="M3009" s="18">
        <f t="shared" ca="1" si="876"/>
        <v>0</v>
      </c>
      <c r="N3009" s="34">
        <f t="shared" ca="1" si="883"/>
        <v>5999.9448202485146</v>
      </c>
      <c r="P3009" s="18">
        <f t="shared" ca="1" si="877"/>
        <v>177.40649065223295</v>
      </c>
      <c r="Q3009" s="47">
        <f ca="1">SUM(L$15:L3009)-SUM(M$15:M3009)</f>
        <v>16350</v>
      </c>
      <c r="R3009" s="47" t="str">
        <f t="shared" ca="1" si="878"/>
        <v>M3012</v>
      </c>
      <c r="S3009" s="40">
        <f t="shared" ca="1" si="884"/>
        <v>0</v>
      </c>
      <c r="T3009" s="46">
        <f t="shared" ca="1" si="885"/>
        <v>84</v>
      </c>
      <c r="X3009" s="74">
        <f t="shared" ca="1" si="886"/>
        <v>-0.17740649065223293</v>
      </c>
      <c r="Y3009" s="75">
        <f t="shared" ca="1" si="887"/>
        <v>-0.17740649065223293</v>
      </c>
      <c r="Z3009" s="74">
        <f t="shared" ca="1" si="888"/>
        <v>0.83743930407770295</v>
      </c>
      <c r="AA3009" s="76">
        <f t="shared" ca="1" si="889"/>
        <v>-177.40649065223295</v>
      </c>
      <c r="AB3009" s="76">
        <f t="shared" ca="1" si="890"/>
        <v>837.4393040777029</v>
      </c>
    </row>
    <row r="3010" spans="1:28" x14ac:dyDescent="0.25">
      <c r="A3010" s="2">
        <f t="shared" si="891"/>
        <v>26</v>
      </c>
      <c r="B3010" s="16">
        <f ca="1">VLOOKUP(A3010,PERIODS!$O$4:$P$33,2,FALSE)</f>
        <v>3.5000000000000003E-2</v>
      </c>
      <c r="C3010" s="15"/>
      <c r="D3010" s="18">
        <v>2996</v>
      </c>
      <c r="E3010" s="34">
        <f t="shared" ca="1" si="893"/>
        <v>5999.9448202485146</v>
      </c>
      <c r="F3010" s="34">
        <f t="shared" ca="1" si="875"/>
        <v>3500.0000000000005</v>
      </c>
      <c r="G3010" s="69">
        <f t="shared" ca="1" si="879"/>
        <v>0</v>
      </c>
      <c r="H3010" s="34">
        <f t="shared" ca="1" si="880"/>
        <v>250.07682723240399</v>
      </c>
      <c r="I3010" s="34">
        <f t="shared" ca="1" si="881"/>
        <v>3750.0768272324044</v>
      </c>
      <c r="J3010" s="18">
        <f ca="1">SUM(INDIRECT(ADDRESS(ROW(F3010),COLUMN(F3010),4)):INDIRECT(ADDRESS(ROW(F3010)+N$5-1,COLUMN(F3010),4)))</f>
        <v>23900</v>
      </c>
      <c r="K3010" s="18">
        <f t="shared" ca="1" si="882"/>
        <v>32700</v>
      </c>
      <c r="L3010" s="18">
        <f t="shared" ca="1" si="892"/>
        <v>16350</v>
      </c>
      <c r="M3010" s="18">
        <f t="shared" ca="1" si="876"/>
        <v>0</v>
      </c>
      <c r="N3010" s="34">
        <f t="shared" ca="1" si="883"/>
        <v>2249.8679930161102</v>
      </c>
      <c r="P3010" s="18">
        <f t="shared" ca="1" si="877"/>
        <v>250.07682723240399</v>
      </c>
      <c r="Q3010" s="47">
        <f ca="1">SUM(L$15:L3010)-SUM(M$15:M3010)</f>
        <v>32700</v>
      </c>
      <c r="R3010" s="47" t="str">
        <f t="shared" ca="1" si="878"/>
        <v>M3013</v>
      </c>
      <c r="S3010" s="40">
        <f t="shared" ca="1" si="884"/>
        <v>0</v>
      </c>
      <c r="T3010" s="46">
        <f t="shared" ca="1" si="885"/>
        <v>46</v>
      </c>
      <c r="X3010" s="74">
        <f t="shared" ca="1" si="886"/>
        <v>0.25007682723240399</v>
      </c>
      <c r="Y3010" s="75">
        <f t="shared" ca="1" si="887"/>
        <v>0.25007682723240399</v>
      </c>
      <c r="Z3010" s="74">
        <f t="shared" ca="1" si="888"/>
        <v>1.28412406859637</v>
      </c>
      <c r="AA3010" s="76">
        <f t="shared" ca="1" si="889"/>
        <v>250.07682723240399</v>
      </c>
      <c r="AB3010" s="76">
        <f t="shared" ca="1" si="890"/>
        <v>1284.1240685963699</v>
      </c>
    </row>
    <row r="3011" spans="1:28" x14ac:dyDescent="0.25">
      <c r="A3011" s="2">
        <f t="shared" si="891"/>
        <v>27</v>
      </c>
      <c r="B3011" s="16">
        <f ca="1">VLOOKUP(A3011,PERIODS!$O$4:$P$33,2,FALSE)</f>
        <v>3.5000000000000003E-2</v>
      </c>
      <c r="C3011" s="15"/>
      <c r="D3011" s="18">
        <v>2997</v>
      </c>
      <c r="E3011" s="34">
        <f t="shared" ca="1" si="893"/>
        <v>2249.8679930161102</v>
      </c>
      <c r="F3011" s="34">
        <f t="shared" ca="1" si="875"/>
        <v>3500.0000000000005</v>
      </c>
      <c r="G3011" s="69">
        <f t="shared" ca="1" si="879"/>
        <v>0</v>
      </c>
      <c r="H3011" s="34">
        <f t="shared" ca="1" si="880"/>
        <v>606.18983442876186</v>
      </c>
      <c r="I3011" s="34">
        <f t="shared" ca="1" si="881"/>
        <v>4106.189834428762</v>
      </c>
      <c r="J3011" s="18">
        <f ca="1">SUM(INDIRECT(ADDRESS(ROW(F3011),COLUMN(F3011),4)):INDIRECT(ADDRESS(ROW(F3011)+N$5-1,COLUMN(F3011),4)))</f>
        <v>22900</v>
      </c>
      <c r="K3011" s="18">
        <f t="shared" ca="1" si="882"/>
        <v>16350</v>
      </c>
      <c r="L3011" s="18">
        <f t="shared" ca="1" si="892"/>
        <v>0</v>
      </c>
      <c r="M3011" s="18">
        <f t="shared" ca="1" si="876"/>
        <v>16350</v>
      </c>
      <c r="N3011" s="34">
        <f t="shared" ca="1" si="883"/>
        <v>14493.678158587349</v>
      </c>
      <c r="P3011" s="18">
        <f t="shared" ca="1" si="877"/>
        <v>606.18983442876186</v>
      </c>
      <c r="Q3011" s="47">
        <f ca="1">SUM(L$15:L3011)-SUM(M$15:M3011)</f>
        <v>16350</v>
      </c>
      <c r="R3011" s="47" t="str">
        <f t="shared" ca="1" si="878"/>
        <v>M3014</v>
      </c>
      <c r="S3011" s="40">
        <f t="shared" ca="1" si="884"/>
        <v>0</v>
      </c>
      <c r="T3011" s="46">
        <f t="shared" ca="1" si="885"/>
        <v>65</v>
      </c>
      <c r="X3011" s="74">
        <f t="shared" ca="1" si="886"/>
        <v>0.60618983442876184</v>
      </c>
      <c r="Y3011" s="75">
        <f t="shared" ca="1" si="887"/>
        <v>0.60618983442876184</v>
      </c>
      <c r="Z3011" s="74">
        <f t="shared" ca="1" si="888"/>
        <v>1.8334323925832556</v>
      </c>
      <c r="AA3011" s="76">
        <f t="shared" ca="1" si="889"/>
        <v>606.18983442876186</v>
      </c>
      <c r="AB3011" s="76">
        <f t="shared" ca="1" si="890"/>
        <v>1833.4323925832557</v>
      </c>
    </row>
    <row r="3012" spans="1:28" x14ac:dyDescent="0.25">
      <c r="A3012" s="2">
        <f t="shared" si="891"/>
        <v>28</v>
      </c>
      <c r="B3012" s="16">
        <f ca="1">VLOOKUP(A3012,PERIODS!$O$4:$P$33,2,FALSE)</f>
        <v>0.04</v>
      </c>
      <c r="C3012" s="15"/>
      <c r="D3012" s="18">
        <v>2998</v>
      </c>
      <c r="E3012" s="34">
        <f t="shared" ca="1" si="893"/>
        <v>14493.678158587349</v>
      </c>
      <c r="F3012" s="34">
        <f t="shared" ca="1" si="875"/>
        <v>4000</v>
      </c>
      <c r="G3012" s="69">
        <f t="shared" ca="1" si="879"/>
        <v>0</v>
      </c>
      <c r="H3012" s="34">
        <f t="shared" ca="1" si="880"/>
        <v>-477.97421675455399</v>
      </c>
      <c r="I3012" s="34">
        <f t="shared" ca="1" si="881"/>
        <v>3522.0257832454458</v>
      </c>
      <c r="J3012" s="18">
        <f ca="1">SUM(INDIRECT(ADDRESS(ROW(F3012),COLUMN(F3012),4)):INDIRECT(ADDRESS(ROW(F3012)+N$5-1,COLUMN(F3012),4)))</f>
        <v>21900</v>
      </c>
      <c r="K3012" s="18">
        <f t="shared" ca="1" si="882"/>
        <v>16350</v>
      </c>
      <c r="L3012" s="18">
        <f t="shared" ca="1" si="892"/>
        <v>0</v>
      </c>
      <c r="M3012" s="18">
        <f t="shared" ca="1" si="876"/>
        <v>0</v>
      </c>
      <c r="N3012" s="34">
        <f t="shared" ca="1" si="883"/>
        <v>10971.652375341902</v>
      </c>
      <c r="P3012" s="18">
        <f t="shared" ca="1" si="877"/>
        <v>477.97421675455399</v>
      </c>
      <c r="Q3012" s="47">
        <f ca="1">SUM(L$15:L3012)-SUM(M$15:M3012)</f>
        <v>16350</v>
      </c>
      <c r="R3012" s="47" t="str">
        <f t="shared" ca="1" si="878"/>
        <v>M3015</v>
      </c>
      <c r="S3012" s="40">
        <f t="shared" ca="1" si="884"/>
        <v>0</v>
      </c>
      <c r="T3012" s="46">
        <f t="shared" ca="1" si="885"/>
        <v>25</v>
      </c>
      <c r="X3012" s="74">
        <f t="shared" ca="1" si="886"/>
        <v>-0.47797421675455398</v>
      </c>
      <c r="Y3012" s="75">
        <f t="shared" ca="1" si="887"/>
        <v>-0.47797421675455398</v>
      </c>
      <c r="Z3012" s="74">
        <f t="shared" ca="1" si="888"/>
        <v>0.62003818337257033</v>
      </c>
      <c r="AA3012" s="76">
        <f t="shared" ca="1" si="889"/>
        <v>-477.97421675455399</v>
      </c>
      <c r="AB3012" s="76">
        <f t="shared" ca="1" si="890"/>
        <v>620.0381833725703</v>
      </c>
    </row>
    <row r="3013" spans="1:28" x14ac:dyDescent="0.25">
      <c r="A3013" s="2">
        <f t="shared" si="891"/>
        <v>29</v>
      </c>
      <c r="B3013" s="16">
        <f ca="1">VLOOKUP(A3013,PERIODS!$O$4:$P$33,2,FALSE)</f>
        <v>0.04</v>
      </c>
      <c r="C3013" s="15"/>
      <c r="D3013" s="18">
        <v>2999</v>
      </c>
      <c r="E3013" s="34">
        <f t="shared" ca="1" si="893"/>
        <v>10971.652375341902</v>
      </c>
      <c r="F3013" s="34">
        <f t="shared" ca="1" si="875"/>
        <v>4000</v>
      </c>
      <c r="G3013" s="69">
        <f t="shared" ca="1" si="879"/>
        <v>0</v>
      </c>
      <c r="H3013" s="34">
        <f t="shared" ca="1" si="880"/>
        <v>30.383835297963127</v>
      </c>
      <c r="I3013" s="34">
        <f t="shared" ca="1" si="881"/>
        <v>4030.3838352979633</v>
      </c>
      <c r="J3013" s="18">
        <f ca="1">SUM(INDIRECT(ADDRESS(ROW(F3013),COLUMN(F3013),4)):INDIRECT(ADDRESS(ROW(F3013)+N$5-1,COLUMN(F3013),4)))</f>
        <v>21200</v>
      </c>
      <c r="K3013" s="18">
        <f t="shared" ca="1" si="882"/>
        <v>0</v>
      </c>
      <c r="L3013" s="18">
        <f t="shared" ca="1" si="892"/>
        <v>0</v>
      </c>
      <c r="M3013" s="18">
        <f t="shared" ca="1" si="876"/>
        <v>16350</v>
      </c>
      <c r="N3013" s="34">
        <f t="shared" ca="1" si="883"/>
        <v>23291.268540043937</v>
      </c>
      <c r="P3013" s="18">
        <f t="shared" ca="1" si="877"/>
        <v>30.383835297963127</v>
      </c>
      <c r="Q3013" s="47">
        <f ca="1">SUM(L$15:L3013)-SUM(M$15:M3013)</f>
        <v>0</v>
      </c>
      <c r="R3013" s="47" t="str">
        <f t="shared" ca="1" si="878"/>
        <v>M3016</v>
      </c>
      <c r="S3013" s="40">
        <f t="shared" ca="1" si="884"/>
        <v>0</v>
      </c>
      <c r="T3013" s="46">
        <f t="shared" ca="1" si="885"/>
        <v>82</v>
      </c>
      <c r="X3013" s="74">
        <f t="shared" ca="1" si="886"/>
        <v>3.0383835297963128E-2</v>
      </c>
      <c r="Y3013" s="75">
        <f t="shared" ca="1" si="887"/>
        <v>3.0383835297963128E-2</v>
      </c>
      <c r="Z3013" s="74">
        <f t="shared" ca="1" si="888"/>
        <v>1.0308501346945016</v>
      </c>
      <c r="AA3013" s="76">
        <f t="shared" ca="1" si="889"/>
        <v>30.383835297963127</v>
      </c>
      <c r="AB3013" s="76">
        <f t="shared" ca="1" si="890"/>
        <v>1030.8501346945015</v>
      </c>
    </row>
    <row r="3014" spans="1:28" x14ac:dyDescent="0.25">
      <c r="A3014" s="2">
        <f t="shared" si="891"/>
        <v>30</v>
      </c>
      <c r="B3014" s="16">
        <f ca="1">VLOOKUP(A3014,PERIODS!$O$4:$P$33,2,FALSE)</f>
        <v>0.04</v>
      </c>
      <c r="C3014" s="15"/>
      <c r="D3014" s="18">
        <v>3000</v>
      </c>
      <c r="E3014" s="34">
        <f t="shared" ca="1" si="893"/>
        <v>23291.268540043937</v>
      </c>
      <c r="F3014" s="34">
        <f t="shared" ca="1" si="875"/>
        <v>4000</v>
      </c>
      <c r="G3014" s="69">
        <f t="shared" ca="1" si="879"/>
        <v>0</v>
      </c>
      <c r="H3014" s="34">
        <f t="shared" ca="1" si="880"/>
        <v>835.03314951570906</v>
      </c>
      <c r="I3014" s="34">
        <f t="shared" ca="1" si="881"/>
        <v>4835.0331495157088</v>
      </c>
      <c r="J3014" s="18">
        <f ca="1">SUM(INDIRECT(ADDRESS(ROW(F3014),COLUMN(F3014),4)):INDIRECT(ADDRESS(ROW(F3014)+N$5-1,COLUMN(F3014),4)))</f>
        <v>20500</v>
      </c>
      <c r="K3014" s="18">
        <f t="shared" ca="1" si="882"/>
        <v>0</v>
      </c>
      <c r="L3014" s="18">
        <f t="shared" ca="1" si="892"/>
        <v>0</v>
      </c>
      <c r="M3014" s="18">
        <f t="shared" ca="1" si="876"/>
        <v>0</v>
      </c>
      <c r="N3014" s="34">
        <f t="shared" ca="1" si="883"/>
        <v>18456.235390528229</v>
      </c>
      <c r="P3014" s="18">
        <f t="shared" ca="1" si="877"/>
        <v>835.03314951570906</v>
      </c>
      <c r="Q3014" s="47">
        <f ca="1">SUM(L$15:L3014)-SUM(M$15:M3014)</f>
        <v>0</v>
      </c>
      <c r="R3014" s="47" t="str">
        <f t="shared" ca="1" si="878"/>
        <v>M3017</v>
      </c>
      <c r="S3014" s="40">
        <f t="shared" ca="1" si="884"/>
        <v>0</v>
      </c>
      <c r="T3014" s="46">
        <f t="shared" ca="1" si="885"/>
        <v>87</v>
      </c>
      <c r="X3014" s="74">
        <f t="shared" ca="1" si="886"/>
        <v>0.83503314951570906</v>
      </c>
      <c r="Y3014" s="75">
        <f t="shared" ca="1" si="887"/>
        <v>0.83503314951570906</v>
      </c>
      <c r="Z3014" s="74">
        <f t="shared" ca="1" si="888"/>
        <v>2.3048904530228955</v>
      </c>
      <c r="AA3014" s="76">
        <f t="shared" ca="1" si="889"/>
        <v>835.03314951570906</v>
      </c>
      <c r="AB3014" s="76">
        <f t="shared" ca="1" si="890"/>
        <v>2304.8904530228956</v>
      </c>
    </row>
    <row r="3015" spans="1:28" x14ac:dyDescent="0.25">
      <c r="A3015" s="2">
        <f t="shared" si="891"/>
        <v>1</v>
      </c>
      <c r="B3015" s="16">
        <f ca="1">VLOOKUP(A3015,PERIODS!$O$4:$P$33,2,FALSE)</f>
        <v>2.4E-2</v>
      </c>
      <c r="C3015" s="15"/>
      <c r="D3015" s="18">
        <v>3001</v>
      </c>
      <c r="E3015" s="34">
        <f t="shared" ca="1" si="893"/>
        <v>18456.235390528229</v>
      </c>
      <c r="F3015" s="34">
        <f t="shared" ca="1" si="875"/>
        <v>2400</v>
      </c>
      <c r="G3015" s="69">
        <f t="shared" ca="1" si="879"/>
        <v>0</v>
      </c>
      <c r="H3015" s="34">
        <f t="shared" ca="1" si="880"/>
        <v>483.3357895323532</v>
      </c>
      <c r="I3015" s="34">
        <f t="shared" ca="1" si="881"/>
        <v>2883.3357895323534</v>
      </c>
      <c r="J3015" s="18">
        <f ca="1">SUM(INDIRECT(ADDRESS(ROW(F3015),COLUMN(F3015),4)):INDIRECT(ADDRESS(ROW(F3015)+N$5-1,COLUMN(F3015),4)))</f>
        <v>19800</v>
      </c>
      <c r="K3015" s="18">
        <f t="shared" ca="1" si="882"/>
        <v>16350</v>
      </c>
      <c r="L3015" s="18">
        <f t="shared" ca="1" si="892"/>
        <v>16350</v>
      </c>
      <c r="M3015" s="18">
        <f t="shared" ca="1" si="876"/>
        <v>0</v>
      </c>
      <c r="N3015" s="34">
        <f t="shared" ca="1" si="883"/>
        <v>15572.899600995876</v>
      </c>
      <c r="P3015" s="18">
        <f t="shared" ca="1" si="877"/>
        <v>483.3357895323532</v>
      </c>
      <c r="Q3015" s="47">
        <f ca="1">SUM(L$15:L3015)-SUM(M$15:M3015)</f>
        <v>16350</v>
      </c>
      <c r="R3015" s="47" t="str">
        <f t="shared" ca="1" si="878"/>
        <v>M3018</v>
      </c>
      <c r="S3015" s="40">
        <f t="shared" ca="1" si="884"/>
        <v>0</v>
      </c>
      <c r="T3015" s="46">
        <f t="shared" ca="1" si="885"/>
        <v>83</v>
      </c>
      <c r="X3015" s="74">
        <f t="shared" ca="1" si="886"/>
        <v>0.48333578953235318</v>
      </c>
      <c r="Y3015" s="75">
        <f t="shared" ca="1" si="887"/>
        <v>0.48333578953235318</v>
      </c>
      <c r="Z3015" s="74">
        <f t="shared" ca="1" si="888"/>
        <v>1.6214742877007446</v>
      </c>
      <c r="AA3015" s="76">
        <f t="shared" ca="1" si="889"/>
        <v>483.3357895323532</v>
      </c>
      <c r="AB3015" s="76">
        <f t="shared" ca="1" si="890"/>
        <v>1621.4742877007448</v>
      </c>
    </row>
    <row r="3016" spans="1:28" x14ac:dyDescent="0.25">
      <c r="A3016" s="2">
        <f t="shared" si="891"/>
        <v>2</v>
      </c>
      <c r="B3016" s="16">
        <f ca="1">VLOOKUP(A3016,PERIODS!$O$4:$P$33,2,FALSE)</f>
        <v>2.5000000000000001E-2</v>
      </c>
      <c r="C3016" s="15"/>
      <c r="D3016" s="18">
        <v>3002</v>
      </c>
      <c r="E3016" s="34">
        <f t="shared" ca="1" si="893"/>
        <v>15572.899600995876</v>
      </c>
      <c r="F3016" s="34">
        <f t="shared" ca="1" si="875"/>
        <v>2500</v>
      </c>
      <c r="G3016" s="69">
        <f t="shared" ca="1" si="879"/>
        <v>0</v>
      </c>
      <c r="H3016" s="34">
        <f t="shared" ca="1" si="880"/>
        <v>-244.17992733206626</v>
      </c>
      <c r="I3016" s="34">
        <f t="shared" ca="1" si="881"/>
        <v>2255.8200726679338</v>
      </c>
      <c r="J3016" s="18">
        <f ca="1">SUM(INDIRECT(ADDRESS(ROW(F3016),COLUMN(F3016),4)):INDIRECT(ADDRESS(ROW(F3016)+N$5-1,COLUMN(F3016),4)))</f>
        <v>20700</v>
      </c>
      <c r="K3016" s="18">
        <f t="shared" ca="1" si="882"/>
        <v>16350</v>
      </c>
      <c r="L3016" s="18">
        <f t="shared" ca="1" si="892"/>
        <v>0</v>
      </c>
      <c r="M3016" s="18">
        <f t="shared" ca="1" si="876"/>
        <v>0</v>
      </c>
      <c r="N3016" s="34">
        <f t="shared" ca="1" si="883"/>
        <v>13317.079528327942</v>
      </c>
      <c r="P3016" s="18">
        <f t="shared" ca="1" si="877"/>
        <v>244.17992733206626</v>
      </c>
      <c r="Q3016" s="47">
        <f ca="1">SUM(L$15:L3016)-SUM(M$15:M3016)</f>
        <v>16350</v>
      </c>
      <c r="R3016" s="47" t="str">
        <f t="shared" ca="1" si="878"/>
        <v>M3019</v>
      </c>
      <c r="S3016" s="40">
        <f t="shared" ca="1" si="884"/>
        <v>0</v>
      </c>
      <c r="T3016" s="46">
        <f t="shared" ca="1" si="885"/>
        <v>32</v>
      </c>
      <c r="X3016" s="74">
        <f t="shared" ca="1" si="886"/>
        <v>-0.24417992733206625</v>
      </c>
      <c r="Y3016" s="75">
        <f t="shared" ca="1" si="887"/>
        <v>-0.24417992733206625</v>
      </c>
      <c r="Z3016" s="74">
        <f t="shared" ca="1" si="888"/>
        <v>0.78334667610461561</v>
      </c>
      <c r="AA3016" s="76">
        <f t="shared" ca="1" si="889"/>
        <v>-244.17992733206626</v>
      </c>
      <c r="AB3016" s="76">
        <f t="shared" ca="1" si="890"/>
        <v>783.34667610461565</v>
      </c>
    </row>
    <row r="3017" spans="1:28" x14ac:dyDescent="0.25">
      <c r="A3017" s="2">
        <f t="shared" si="891"/>
        <v>3</v>
      </c>
      <c r="B3017" s="16">
        <f ca="1">VLOOKUP(A3017,PERIODS!$O$4:$P$33,2,FALSE)</f>
        <v>2.5000000000000001E-2</v>
      </c>
      <c r="C3017" s="15"/>
      <c r="D3017" s="18">
        <v>3003</v>
      </c>
      <c r="E3017" s="34">
        <f t="shared" ca="1" si="893"/>
        <v>13317.079528327942</v>
      </c>
      <c r="F3017" s="34">
        <f t="shared" ca="1" si="875"/>
        <v>2500</v>
      </c>
      <c r="G3017" s="69">
        <f t="shared" ca="1" si="879"/>
        <v>0</v>
      </c>
      <c r="H3017" s="34">
        <f t="shared" ca="1" si="880"/>
        <v>-224.42210195050063</v>
      </c>
      <c r="I3017" s="34">
        <f t="shared" ca="1" si="881"/>
        <v>2275.5778980494993</v>
      </c>
      <c r="J3017" s="18">
        <f ca="1">SUM(INDIRECT(ADDRESS(ROW(F3017),COLUMN(F3017),4)):INDIRECT(ADDRESS(ROW(F3017)+N$5-1,COLUMN(F3017),4)))</f>
        <v>21500</v>
      </c>
      <c r="K3017" s="18">
        <f t="shared" ca="1" si="882"/>
        <v>16350</v>
      </c>
      <c r="L3017" s="18">
        <f t="shared" ca="1" si="892"/>
        <v>0</v>
      </c>
      <c r="M3017" s="18">
        <f t="shared" ca="1" si="876"/>
        <v>0</v>
      </c>
      <c r="N3017" s="34">
        <f t="shared" ca="1" si="883"/>
        <v>11041.501630278442</v>
      </c>
      <c r="P3017" s="18">
        <f t="shared" ca="1" si="877"/>
        <v>224.42210195050063</v>
      </c>
      <c r="Q3017" s="47">
        <f ca="1">SUM(L$15:L3017)-SUM(M$15:M3017)</f>
        <v>16350</v>
      </c>
      <c r="R3017" s="47" t="str">
        <f t="shared" ca="1" si="878"/>
        <v>M3020</v>
      </c>
      <c r="S3017" s="40">
        <f t="shared" ca="1" si="884"/>
        <v>0</v>
      </c>
      <c r="T3017" s="46">
        <f t="shared" ca="1" si="885"/>
        <v>30</v>
      </c>
      <c r="X3017" s="74">
        <f t="shared" ca="1" si="886"/>
        <v>-0.22442210195050064</v>
      </c>
      <c r="Y3017" s="75">
        <f t="shared" ca="1" si="887"/>
        <v>-0.22442210195050064</v>
      </c>
      <c r="Z3017" s="74">
        <f t="shared" ca="1" si="888"/>
        <v>0.79897781308907667</v>
      </c>
      <c r="AA3017" s="76">
        <f t="shared" ca="1" si="889"/>
        <v>-224.42210195050063</v>
      </c>
      <c r="AB3017" s="76">
        <f t="shared" ca="1" si="890"/>
        <v>798.97781308907668</v>
      </c>
    </row>
    <row r="3018" spans="1:28" x14ac:dyDescent="0.25">
      <c r="A3018" s="2">
        <f t="shared" si="891"/>
        <v>4</v>
      </c>
      <c r="B3018" s="16">
        <f ca="1">VLOOKUP(A3018,PERIODS!$O$4:$P$33,2,FALSE)</f>
        <v>2.5000000000000001E-2</v>
      </c>
      <c r="C3018" s="15"/>
      <c r="D3018" s="18">
        <v>3004</v>
      </c>
      <c r="E3018" s="34">
        <f t="shared" ca="1" si="893"/>
        <v>11041.501630278442</v>
      </c>
      <c r="F3018" s="34">
        <f t="shared" ca="1" si="875"/>
        <v>2500</v>
      </c>
      <c r="G3018" s="69">
        <f t="shared" ca="1" si="879"/>
        <v>0</v>
      </c>
      <c r="H3018" s="34">
        <f t="shared" ca="1" si="880"/>
        <v>534.12814830411946</v>
      </c>
      <c r="I3018" s="34">
        <f t="shared" ca="1" si="881"/>
        <v>3034.1281483041193</v>
      </c>
      <c r="J3018" s="18">
        <f ca="1">SUM(INDIRECT(ADDRESS(ROW(F3018),COLUMN(F3018),4)):INDIRECT(ADDRESS(ROW(F3018)+N$5-1,COLUMN(F3018),4)))</f>
        <v>22300</v>
      </c>
      <c r="K3018" s="18">
        <f t="shared" ca="1" si="882"/>
        <v>0</v>
      </c>
      <c r="L3018" s="18">
        <f t="shared" ca="1" si="892"/>
        <v>0</v>
      </c>
      <c r="M3018" s="18">
        <f t="shared" ca="1" si="876"/>
        <v>16350</v>
      </c>
      <c r="N3018" s="34">
        <f t="shared" ca="1" si="883"/>
        <v>24357.373481974322</v>
      </c>
      <c r="P3018" s="18">
        <f t="shared" ca="1" si="877"/>
        <v>534.12814830411946</v>
      </c>
      <c r="Q3018" s="47">
        <f ca="1">SUM(L$15:L3018)-SUM(M$15:M3018)</f>
        <v>0</v>
      </c>
      <c r="R3018" s="47" t="str">
        <f t="shared" ca="1" si="878"/>
        <v>M3021</v>
      </c>
      <c r="S3018" s="40">
        <f t="shared" ca="1" si="884"/>
        <v>0</v>
      </c>
      <c r="T3018" s="46">
        <f t="shared" ca="1" si="885"/>
        <v>38</v>
      </c>
      <c r="X3018" s="74">
        <f t="shared" ca="1" si="886"/>
        <v>0.53412814830411948</v>
      </c>
      <c r="Y3018" s="75">
        <f t="shared" ca="1" si="887"/>
        <v>0.53412814830411948</v>
      </c>
      <c r="Z3018" s="74">
        <f t="shared" ca="1" si="888"/>
        <v>1.7059602493573944</v>
      </c>
      <c r="AA3018" s="76">
        <f t="shared" ca="1" si="889"/>
        <v>534.12814830411946</v>
      </c>
      <c r="AB3018" s="76">
        <f t="shared" ca="1" si="890"/>
        <v>1705.9602493573943</v>
      </c>
    </row>
    <row r="3019" spans="1:28" x14ac:dyDescent="0.25">
      <c r="A3019" s="2">
        <f t="shared" si="891"/>
        <v>5</v>
      </c>
      <c r="B3019" s="16">
        <f ca="1">VLOOKUP(A3019,PERIODS!$O$4:$P$33,2,FALSE)</f>
        <v>3.3000000000000002E-2</v>
      </c>
      <c r="C3019" s="15"/>
      <c r="D3019" s="18">
        <v>3005</v>
      </c>
      <c r="E3019" s="34">
        <f t="shared" ca="1" si="893"/>
        <v>24357.373481974322</v>
      </c>
      <c r="F3019" s="34">
        <f t="shared" ca="1" si="875"/>
        <v>3300</v>
      </c>
      <c r="G3019" s="69">
        <f t="shared" ca="1" si="879"/>
        <v>0</v>
      </c>
      <c r="H3019" s="34">
        <f t="shared" ca="1" si="880"/>
        <v>-259.02070729413009</v>
      </c>
      <c r="I3019" s="34">
        <f t="shared" ca="1" si="881"/>
        <v>3040.9792927058697</v>
      </c>
      <c r="J3019" s="18">
        <f ca="1">SUM(INDIRECT(ADDRESS(ROW(F3019),COLUMN(F3019),4)):INDIRECT(ADDRESS(ROW(F3019)+N$5-1,COLUMN(F3019),4)))</f>
        <v>23100</v>
      </c>
      <c r="K3019" s="18">
        <f t="shared" ca="1" si="882"/>
        <v>0</v>
      </c>
      <c r="L3019" s="18">
        <f t="shared" ca="1" si="892"/>
        <v>0</v>
      </c>
      <c r="M3019" s="18">
        <f t="shared" ca="1" si="876"/>
        <v>0</v>
      </c>
      <c r="N3019" s="34">
        <f t="shared" ca="1" si="883"/>
        <v>21316.394189268452</v>
      </c>
      <c r="P3019" s="18">
        <f t="shared" ca="1" si="877"/>
        <v>259.02070729413009</v>
      </c>
      <c r="Q3019" s="47">
        <f ca="1">SUM(L$15:L3019)-SUM(M$15:M3019)</f>
        <v>0</v>
      </c>
      <c r="R3019" s="47" t="str">
        <f t="shared" ca="1" si="878"/>
        <v>M3022</v>
      </c>
      <c r="S3019" s="40">
        <f t="shared" ca="1" si="884"/>
        <v>0</v>
      </c>
      <c r="T3019" s="46">
        <f t="shared" ca="1" si="885"/>
        <v>62</v>
      </c>
      <c r="X3019" s="74">
        <f t="shared" ca="1" si="886"/>
        <v>-0.25902070729413007</v>
      </c>
      <c r="Y3019" s="75">
        <f t="shared" ca="1" si="887"/>
        <v>-0.25902070729413007</v>
      </c>
      <c r="Z3019" s="74">
        <f t="shared" ca="1" si="888"/>
        <v>0.77180704084282359</v>
      </c>
      <c r="AA3019" s="76">
        <f t="shared" ca="1" si="889"/>
        <v>-259.02070729413009</v>
      </c>
      <c r="AB3019" s="76">
        <f t="shared" ca="1" si="890"/>
        <v>771.80704084282354</v>
      </c>
    </row>
    <row r="3020" spans="1:28" x14ac:dyDescent="0.25">
      <c r="A3020" s="2">
        <f t="shared" si="891"/>
        <v>6</v>
      </c>
      <c r="B3020" s="16">
        <f ca="1">VLOOKUP(A3020,PERIODS!$O$4:$P$33,2,FALSE)</f>
        <v>3.3000000000000002E-2</v>
      </c>
      <c r="C3020" s="15"/>
      <c r="D3020" s="18">
        <v>3006</v>
      </c>
      <c r="E3020" s="34">
        <f t="shared" ca="1" si="893"/>
        <v>21316.394189268452</v>
      </c>
      <c r="F3020" s="34">
        <f t="shared" ca="1" si="875"/>
        <v>3300</v>
      </c>
      <c r="G3020" s="69">
        <f t="shared" ca="1" si="879"/>
        <v>0</v>
      </c>
      <c r="H3020" s="34">
        <f t="shared" ca="1" si="880"/>
        <v>189.48855727055835</v>
      </c>
      <c r="I3020" s="34">
        <f t="shared" ca="1" si="881"/>
        <v>3489.4885572705584</v>
      </c>
      <c r="J3020" s="18">
        <f ca="1">SUM(INDIRECT(ADDRESS(ROW(F3020),COLUMN(F3020),4)):INDIRECT(ADDRESS(ROW(F3020)+N$5-1,COLUMN(F3020),4)))</f>
        <v>23100</v>
      </c>
      <c r="K3020" s="18">
        <f t="shared" ca="1" si="882"/>
        <v>16350</v>
      </c>
      <c r="L3020" s="18">
        <f t="shared" ca="1" si="892"/>
        <v>16350</v>
      </c>
      <c r="M3020" s="18">
        <f t="shared" ca="1" si="876"/>
        <v>0</v>
      </c>
      <c r="N3020" s="34">
        <f t="shared" ca="1" si="883"/>
        <v>17826.905631997895</v>
      </c>
      <c r="P3020" s="18">
        <f t="shared" ca="1" si="877"/>
        <v>189.48855727055835</v>
      </c>
      <c r="Q3020" s="47">
        <f ca="1">SUM(L$15:L3020)-SUM(M$15:M3020)</f>
        <v>16350</v>
      </c>
      <c r="R3020" s="47" t="str">
        <f t="shared" ca="1" si="878"/>
        <v>M3023</v>
      </c>
      <c r="S3020" s="40">
        <f t="shared" ca="1" si="884"/>
        <v>0</v>
      </c>
      <c r="T3020" s="46">
        <f t="shared" ca="1" si="885"/>
        <v>53</v>
      </c>
      <c r="X3020" s="74">
        <f t="shared" ca="1" si="886"/>
        <v>0.18948855727055836</v>
      </c>
      <c r="Y3020" s="75">
        <f t="shared" ca="1" si="887"/>
        <v>0.18948855727055836</v>
      </c>
      <c r="Z3020" s="74">
        <f t="shared" ca="1" si="888"/>
        <v>1.2086312938694155</v>
      </c>
      <c r="AA3020" s="76">
        <f t="shared" ca="1" si="889"/>
        <v>189.48855727055835</v>
      </c>
      <c r="AB3020" s="76">
        <f t="shared" ca="1" si="890"/>
        <v>1208.6312938694155</v>
      </c>
    </row>
    <row r="3021" spans="1:28" x14ac:dyDescent="0.25">
      <c r="A3021" s="2">
        <f t="shared" si="891"/>
        <v>7</v>
      </c>
      <c r="B3021" s="16">
        <f ca="1">VLOOKUP(A3021,PERIODS!$O$4:$P$33,2,FALSE)</f>
        <v>3.3000000000000002E-2</v>
      </c>
      <c r="C3021" s="15"/>
      <c r="D3021" s="18">
        <v>3007</v>
      </c>
      <c r="E3021" s="34">
        <f t="shared" ca="1" si="893"/>
        <v>17826.905631997895</v>
      </c>
      <c r="F3021" s="34">
        <f t="shared" ca="1" si="875"/>
        <v>3300</v>
      </c>
      <c r="G3021" s="69">
        <f t="shared" ca="1" si="879"/>
        <v>0</v>
      </c>
      <c r="H3021" s="34">
        <f t="shared" ca="1" si="880"/>
        <v>151.72077014766523</v>
      </c>
      <c r="I3021" s="34">
        <f t="shared" ca="1" si="881"/>
        <v>3451.7207701476655</v>
      </c>
      <c r="J3021" s="18">
        <f ca="1">SUM(INDIRECT(ADDRESS(ROW(F3021),COLUMN(F3021),4)):INDIRECT(ADDRESS(ROW(F3021)+N$5-1,COLUMN(F3021),4)))</f>
        <v>23100</v>
      </c>
      <c r="K3021" s="18">
        <f t="shared" ca="1" si="882"/>
        <v>16350</v>
      </c>
      <c r="L3021" s="18">
        <f t="shared" ca="1" si="892"/>
        <v>0</v>
      </c>
      <c r="M3021" s="18">
        <f t="shared" ca="1" si="876"/>
        <v>0</v>
      </c>
      <c r="N3021" s="34">
        <f t="shared" ca="1" si="883"/>
        <v>14375.18486185023</v>
      </c>
      <c r="P3021" s="18">
        <f t="shared" ca="1" si="877"/>
        <v>151.72077014766523</v>
      </c>
      <c r="Q3021" s="47">
        <f ca="1">SUM(L$15:L3021)-SUM(M$15:M3021)</f>
        <v>16350</v>
      </c>
      <c r="R3021" s="47" t="str">
        <f t="shared" ca="1" si="878"/>
        <v>M3024</v>
      </c>
      <c r="S3021" s="40">
        <f t="shared" ca="1" si="884"/>
        <v>0</v>
      </c>
      <c r="T3021" s="46">
        <f t="shared" ca="1" si="885"/>
        <v>38</v>
      </c>
      <c r="X3021" s="74">
        <f t="shared" ca="1" si="886"/>
        <v>0.15172077014766525</v>
      </c>
      <c r="Y3021" s="75">
        <f t="shared" ca="1" si="887"/>
        <v>0.15172077014766525</v>
      </c>
      <c r="Z3021" s="74">
        <f t="shared" ca="1" si="888"/>
        <v>1.163835213521361</v>
      </c>
      <c r="AA3021" s="76">
        <f t="shared" ca="1" si="889"/>
        <v>151.72077014766523</v>
      </c>
      <c r="AB3021" s="76">
        <f t="shared" ca="1" si="890"/>
        <v>1163.8352135213611</v>
      </c>
    </row>
    <row r="3022" spans="1:28" x14ac:dyDescent="0.25">
      <c r="A3022" s="2">
        <f t="shared" si="891"/>
        <v>8</v>
      </c>
      <c r="B3022" s="16">
        <f ca="1">VLOOKUP(A3022,PERIODS!$O$4:$P$33,2,FALSE)</f>
        <v>3.3000000000000002E-2</v>
      </c>
      <c r="C3022" s="15"/>
      <c r="D3022" s="18">
        <v>3008</v>
      </c>
      <c r="E3022" s="34">
        <f t="shared" ca="1" si="893"/>
        <v>14375.18486185023</v>
      </c>
      <c r="F3022" s="34">
        <f t="shared" ca="1" si="875"/>
        <v>3300</v>
      </c>
      <c r="G3022" s="69">
        <f t="shared" ca="1" si="879"/>
        <v>0</v>
      </c>
      <c r="H3022" s="34">
        <f t="shared" ca="1" si="880"/>
        <v>1265.363822823133</v>
      </c>
      <c r="I3022" s="34">
        <f t="shared" ca="1" si="881"/>
        <v>4565.363822823133</v>
      </c>
      <c r="J3022" s="18">
        <f ca="1">SUM(INDIRECT(ADDRESS(ROW(F3022),COLUMN(F3022),4)):INDIRECT(ADDRESS(ROW(F3022)+N$5-1,COLUMN(F3022),4)))</f>
        <v>23100</v>
      </c>
      <c r="K3022" s="18">
        <f t="shared" ca="1" si="882"/>
        <v>16350</v>
      </c>
      <c r="L3022" s="18">
        <f t="shared" ca="1" si="892"/>
        <v>0</v>
      </c>
      <c r="M3022" s="18">
        <f t="shared" ca="1" si="876"/>
        <v>0</v>
      </c>
      <c r="N3022" s="34">
        <f t="shared" ca="1" si="883"/>
        <v>9809.8210390270979</v>
      </c>
      <c r="P3022" s="18">
        <f t="shared" ca="1" si="877"/>
        <v>1265.363822823133</v>
      </c>
      <c r="Q3022" s="47">
        <f ca="1">SUM(L$15:L3022)-SUM(M$15:M3022)</f>
        <v>16350</v>
      </c>
      <c r="R3022" s="47" t="str">
        <f t="shared" ca="1" si="878"/>
        <v>M3025</v>
      </c>
      <c r="S3022" s="40">
        <f t="shared" ca="1" si="884"/>
        <v>0</v>
      </c>
      <c r="T3022" s="46">
        <f t="shared" ca="1" si="885"/>
        <v>31</v>
      </c>
      <c r="X3022" s="74">
        <f t="shared" ca="1" si="886"/>
        <v>1.265363822823133</v>
      </c>
      <c r="Y3022" s="75">
        <f t="shared" ca="1" si="887"/>
        <v>1.265363822823133</v>
      </c>
      <c r="Z3022" s="74">
        <f t="shared" ca="1" si="888"/>
        <v>3.5443820286336565</v>
      </c>
      <c r="AA3022" s="76">
        <f t="shared" ca="1" si="889"/>
        <v>1265.363822823133</v>
      </c>
      <c r="AB3022" s="76">
        <f t="shared" ca="1" si="890"/>
        <v>3544.3820286336563</v>
      </c>
    </row>
    <row r="3023" spans="1:28" x14ac:dyDescent="0.25">
      <c r="A3023" s="2">
        <f t="shared" si="891"/>
        <v>9</v>
      </c>
      <c r="B3023" s="16">
        <f ca="1">VLOOKUP(A3023,PERIODS!$O$4:$P$33,2,FALSE)</f>
        <v>3.3000000000000002E-2</v>
      </c>
      <c r="C3023" s="15"/>
      <c r="D3023" s="18">
        <v>3009</v>
      </c>
      <c r="E3023" s="34">
        <f t="shared" ca="1" si="893"/>
        <v>9809.8210390270979</v>
      </c>
      <c r="F3023" s="34">
        <f t="shared" ref="F3023:F3086" ca="1" si="894">F$2*B3023</f>
        <v>3300</v>
      </c>
      <c r="G3023" s="69">
        <f t="shared" ca="1" si="879"/>
        <v>0</v>
      </c>
      <c r="H3023" s="34">
        <f t="shared" ca="1" si="880"/>
        <v>-902.09196447127954</v>
      </c>
      <c r="I3023" s="34">
        <f t="shared" ca="1" si="881"/>
        <v>2397.9080355287206</v>
      </c>
      <c r="J3023" s="18">
        <f ca="1">SUM(INDIRECT(ADDRESS(ROW(F3023),COLUMN(F3023),4)):INDIRECT(ADDRESS(ROW(F3023)+N$5-1,COLUMN(F3023),4)))</f>
        <v>23100</v>
      </c>
      <c r="K3023" s="18">
        <f t="shared" ca="1" si="882"/>
        <v>0</v>
      </c>
      <c r="L3023" s="18">
        <f t="shared" ca="1" si="892"/>
        <v>0</v>
      </c>
      <c r="M3023" s="18">
        <f t="shared" ref="M3023:M3086" ca="1" si="895">SUMIF($R$15:$R$8014,ADDRESS(ROW(M3023),COLUMN(M3023),4),$L$15:$L$8014)</f>
        <v>16350</v>
      </c>
      <c r="N3023" s="34">
        <f t="shared" ca="1" si="883"/>
        <v>23761.913003498375</v>
      </c>
      <c r="P3023" s="18">
        <f t="shared" ref="P3023:P3086" ca="1" si="896">ABS(H3023)</f>
        <v>902.09196447127954</v>
      </c>
      <c r="Q3023" s="47">
        <f ca="1">SUM(L$15:L3023)-SUM(M$15:M3023)</f>
        <v>0</v>
      </c>
      <c r="R3023" s="47" t="str">
        <f t="shared" ref="R3023:R3086" ca="1" si="897">ADDRESS(ROW(M3023)+$N$3+RANDBETWEEN(-$N$4,$N$4),COLUMN(M3023),4)</f>
        <v>M3026</v>
      </c>
      <c r="S3023" s="40">
        <f t="shared" ca="1" si="884"/>
        <v>0</v>
      </c>
      <c r="T3023" s="46">
        <f t="shared" ca="1" si="885"/>
        <v>87</v>
      </c>
      <c r="X3023" s="74">
        <f t="shared" ca="1" si="886"/>
        <v>-0.90209196447127948</v>
      </c>
      <c r="Y3023" s="75">
        <f t="shared" ca="1" si="887"/>
        <v>-0.90209196447127948</v>
      </c>
      <c r="Z3023" s="74">
        <f t="shared" ca="1" si="888"/>
        <v>0.40572001947580305</v>
      </c>
      <c r="AA3023" s="76">
        <f t="shared" ca="1" si="889"/>
        <v>-902.09196447127954</v>
      </c>
      <c r="AB3023" s="76">
        <f t="shared" ca="1" si="890"/>
        <v>405.72001947580304</v>
      </c>
    </row>
    <row r="3024" spans="1:28" x14ac:dyDescent="0.25">
      <c r="A3024" s="2">
        <f t="shared" si="891"/>
        <v>10</v>
      </c>
      <c r="B3024" s="16">
        <f ca="1">VLOOKUP(A3024,PERIODS!$O$4:$P$33,2,FALSE)</f>
        <v>3.3000000000000002E-2</v>
      </c>
      <c r="C3024" s="15"/>
      <c r="D3024" s="18">
        <v>3010</v>
      </c>
      <c r="E3024" s="34">
        <f t="shared" ca="1" si="893"/>
        <v>23761.913003498375</v>
      </c>
      <c r="F3024" s="34">
        <f t="shared" ca="1" si="894"/>
        <v>3300</v>
      </c>
      <c r="G3024" s="69">
        <f t="shared" ref="G3024:G3087" ca="1" si="898">((2*RAND()*$F$5)-$F$5)*E3024</f>
        <v>0</v>
      </c>
      <c r="H3024" s="34">
        <f t="shared" ref="H3024:H3087" ca="1" si="899">IF($S$3="NORM",AA3024,IF($S$3="LOGNORM",AB3024,0))</f>
        <v>193.97051241973315</v>
      </c>
      <c r="I3024" s="34">
        <f t="shared" ref="I3024:I3087" ca="1" si="900">IF(F3024+H3024&lt;0,0,F3024+H3024)</f>
        <v>3493.970512419733</v>
      </c>
      <c r="J3024" s="18">
        <f ca="1">SUM(INDIRECT(ADDRESS(ROW(F3024),COLUMN(F3024),4)):INDIRECT(ADDRESS(ROW(F3024)+N$5-1,COLUMN(F3024),4)))</f>
        <v>23100</v>
      </c>
      <c r="K3024" s="18">
        <f t="shared" ref="K3024:K3087" ca="1" si="901">Q3024</f>
        <v>0</v>
      </c>
      <c r="L3024" s="18">
        <f t="shared" ca="1" si="892"/>
        <v>0</v>
      </c>
      <c r="M3024" s="18">
        <f t="shared" ca="1" si="895"/>
        <v>0</v>
      </c>
      <c r="N3024" s="34">
        <f t="shared" ref="N3024:N3087" ca="1" si="902">E3024+G3024-I3024+M3024-S3024</f>
        <v>20267.942491078644</v>
      </c>
      <c r="P3024" s="18">
        <f t="shared" ca="1" si="896"/>
        <v>193.97051241973315</v>
      </c>
      <c r="Q3024" s="47">
        <f ca="1">SUM(L$15:L3024)-SUM(M$15:M3024)</f>
        <v>0</v>
      </c>
      <c r="R3024" s="47" t="str">
        <f t="shared" ca="1" si="897"/>
        <v>M3027</v>
      </c>
      <c r="S3024" s="40">
        <f t="shared" ref="S3024:S3087" ca="1" si="903">IF(T3024&gt;N$6*100,M3024,0)</f>
        <v>0</v>
      </c>
      <c r="T3024" s="46">
        <f t="shared" ref="T3024:T3087" ca="1" si="904">RANDBETWEEN(0,100)</f>
        <v>1</v>
      </c>
      <c r="X3024" s="74">
        <f t="shared" ref="X3024:X3087" ca="1" si="905">NORMINV(RAND(),0,1)</f>
        <v>0.19397051241973315</v>
      </c>
      <c r="Y3024" s="75">
        <f t="shared" ref="Y3024:Y3087" ca="1" si="906">IF(AND(X3024&gt;$F$6,$F$6&gt;0),$F$6,X3024)</f>
        <v>0.19397051241973315</v>
      </c>
      <c r="Z3024" s="74">
        <f t="shared" ref="Z3024:Z3087" ca="1" si="907">EXP(Y3024)</f>
        <v>1.2140604827224715</v>
      </c>
      <c r="AA3024" s="76">
        <f t="shared" ref="AA3024:AA3087" ca="1" si="908">$F$3*Y3024</f>
        <v>193.97051241973315</v>
      </c>
      <c r="AB3024" s="76">
        <f t="shared" ref="AB3024:AB3087" ca="1" si="909">$F$3*Z3024</f>
        <v>1214.0604827224715</v>
      </c>
    </row>
    <row r="3025" spans="1:28" x14ac:dyDescent="0.25">
      <c r="A3025" s="2">
        <f t="shared" ref="A3025:A3088" si="910">IF(AND(A3024=12,OR(A$14="MS",A$14="M0")),1,IF(AND(A3024=4,OR(A$14="WS",A$14="W0")),1,IF(AND(A3024=30,OR(A$14="DS",A$14="D0")),1,A3024+1)))</f>
        <v>11</v>
      </c>
      <c r="B3025" s="16">
        <f ca="1">VLOOKUP(A3025,PERIODS!$O$4:$P$33,2,FALSE)</f>
        <v>3.3000000000000002E-2</v>
      </c>
      <c r="C3025" s="15"/>
      <c r="D3025" s="18">
        <v>3011</v>
      </c>
      <c r="E3025" s="34">
        <f t="shared" ca="1" si="893"/>
        <v>20267.942491078644</v>
      </c>
      <c r="F3025" s="34">
        <f t="shared" ca="1" si="894"/>
        <v>3300</v>
      </c>
      <c r="G3025" s="69">
        <f t="shared" ca="1" si="898"/>
        <v>0</v>
      </c>
      <c r="H3025" s="34">
        <f t="shared" ca="1" si="899"/>
        <v>-2115.4403773057616</v>
      </c>
      <c r="I3025" s="34">
        <f t="shared" ca="1" si="900"/>
        <v>1184.5596226942384</v>
      </c>
      <c r="J3025" s="18">
        <f ca="1">SUM(INDIRECT(ADDRESS(ROW(F3025),COLUMN(F3025),4)):INDIRECT(ADDRESS(ROW(F3025)+N$5-1,COLUMN(F3025),4)))</f>
        <v>23300</v>
      </c>
      <c r="K3025" s="18">
        <f t="shared" ca="1" si="901"/>
        <v>16350</v>
      </c>
      <c r="L3025" s="18">
        <f t="shared" ref="L3025:L3088" ca="1" si="911">IF((E3025+K3024)&lt;J3025,N$2,0)</f>
        <v>16350</v>
      </c>
      <c r="M3025" s="18">
        <f t="shared" ca="1" si="895"/>
        <v>0</v>
      </c>
      <c r="N3025" s="34">
        <f t="shared" ca="1" si="902"/>
        <v>19083.382868384404</v>
      </c>
      <c r="P3025" s="18">
        <f t="shared" ca="1" si="896"/>
        <v>2115.4403773057616</v>
      </c>
      <c r="Q3025" s="47">
        <f ca="1">SUM(L$15:L3025)-SUM(M$15:M3025)</f>
        <v>16350</v>
      </c>
      <c r="R3025" s="47" t="str">
        <f t="shared" ca="1" si="897"/>
        <v>M3028</v>
      </c>
      <c r="S3025" s="40">
        <f t="shared" ca="1" si="903"/>
        <v>0</v>
      </c>
      <c r="T3025" s="46">
        <f t="shared" ca="1" si="904"/>
        <v>52</v>
      </c>
      <c r="X3025" s="74">
        <f t="shared" ca="1" si="905"/>
        <v>-2.1154403773057617</v>
      </c>
      <c r="Y3025" s="75">
        <f t="shared" ca="1" si="906"/>
        <v>-2.1154403773057617</v>
      </c>
      <c r="Z3025" s="74">
        <f t="shared" ca="1" si="907"/>
        <v>0.1205801770857407</v>
      </c>
      <c r="AA3025" s="76">
        <f t="shared" ca="1" si="908"/>
        <v>-2115.4403773057616</v>
      </c>
      <c r="AB3025" s="76">
        <f t="shared" ca="1" si="909"/>
        <v>120.5801770857407</v>
      </c>
    </row>
    <row r="3026" spans="1:28" x14ac:dyDescent="0.25">
      <c r="A3026" s="2">
        <f t="shared" si="910"/>
        <v>12</v>
      </c>
      <c r="B3026" s="16">
        <f ca="1">VLOOKUP(A3026,PERIODS!$O$4:$P$33,2,FALSE)</f>
        <v>3.3000000000000002E-2</v>
      </c>
      <c r="C3026" s="15"/>
      <c r="D3026" s="18">
        <v>3012</v>
      </c>
      <c r="E3026" s="34">
        <f t="shared" ca="1" si="893"/>
        <v>19083.382868384404</v>
      </c>
      <c r="F3026" s="34">
        <f t="shared" ca="1" si="894"/>
        <v>3300</v>
      </c>
      <c r="G3026" s="69">
        <f t="shared" ca="1" si="898"/>
        <v>0</v>
      </c>
      <c r="H3026" s="34">
        <f t="shared" ca="1" si="899"/>
        <v>512.7107167819629</v>
      </c>
      <c r="I3026" s="34">
        <f t="shared" ca="1" si="900"/>
        <v>3812.7107167819631</v>
      </c>
      <c r="J3026" s="18">
        <f ca="1">SUM(INDIRECT(ADDRESS(ROW(F3026),COLUMN(F3026),4)):INDIRECT(ADDRESS(ROW(F3026)+N$5-1,COLUMN(F3026),4)))</f>
        <v>23500</v>
      </c>
      <c r="K3026" s="18">
        <f t="shared" ca="1" si="901"/>
        <v>16350</v>
      </c>
      <c r="L3026" s="18">
        <f t="shared" ca="1" si="911"/>
        <v>0</v>
      </c>
      <c r="M3026" s="18">
        <f t="shared" ca="1" si="895"/>
        <v>0</v>
      </c>
      <c r="N3026" s="34">
        <f t="shared" ca="1" si="902"/>
        <v>15270.672151602441</v>
      </c>
      <c r="P3026" s="18">
        <f t="shared" ca="1" si="896"/>
        <v>512.7107167819629</v>
      </c>
      <c r="Q3026" s="47">
        <f ca="1">SUM(L$15:L3026)-SUM(M$15:M3026)</f>
        <v>16350</v>
      </c>
      <c r="R3026" s="47" t="str">
        <f t="shared" ca="1" si="897"/>
        <v>M3029</v>
      </c>
      <c r="S3026" s="40">
        <f t="shared" ca="1" si="903"/>
        <v>0</v>
      </c>
      <c r="T3026" s="46">
        <f t="shared" ca="1" si="904"/>
        <v>3</v>
      </c>
      <c r="X3026" s="74">
        <f t="shared" ca="1" si="905"/>
        <v>0.51271071678196289</v>
      </c>
      <c r="Y3026" s="75">
        <f t="shared" ca="1" si="906"/>
        <v>0.51271071678196289</v>
      </c>
      <c r="Z3026" s="74">
        <f t="shared" ca="1" si="907"/>
        <v>1.6698114515346802</v>
      </c>
      <c r="AA3026" s="76">
        <f t="shared" ca="1" si="908"/>
        <v>512.7107167819629</v>
      </c>
      <c r="AB3026" s="76">
        <f t="shared" ca="1" si="909"/>
        <v>1669.8114515346801</v>
      </c>
    </row>
    <row r="3027" spans="1:28" x14ac:dyDescent="0.25">
      <c r="A3027" s="2">
        <f t="shared" si="910"/>
        <v>13</v>
      </c>
      <c r="B3027" s="16">
        <f ca="1">VLOOKUP(A3027,PERIODS!$O$4:$P$33,2,FALSE)</f>
        <v>3.3000000000000002E-2</v>
      </c>
      <c r="C3027" s="15"/>
      <c r="D3027" s="18">
        <v>3013</v>
      </c>
      <c r="E3027" s="34">
        <f t="shared" ca="1" si="893"/>
        <v>15270.672151602441</v>
      </c>
      <c r="F3027" s="34">
        <f t="shared" ca="1" si="894"/>
        <v>3300</v>
      </c>
      <c r="G3027" s="69">
        <f t="shared" ca="1" si="898"/>
        <v>0</v>
      </c>
      <c r="H3027" s="34">
        <f t="shared" ca="1" si="899"/>
        <v>-1412.3791404521157</v>
      </c>
      <c r="I3027" s="34">
        <f t="shared" ca="1" si="900"/>
        <v>1887.6208595478843</v>
      </c>
      <c r="J3027" s="18">
        <f ca="1">SUM(INDIRECT(ADDRESS(ROW(F3027),COLUMN(F3027),4)):INDIRECT(ADDRESS(ROW(F3027)+N$5-1,COLUMN(F3027),4)))</f>
        <v>23700</v>
      </c>
      <c r="K3027" s="18">
        <f t="shared" ca="1" si="901"/>
        <v>16350</v>
      </c>
      <c r="L3027" s="18">
        <f t="shared" ca="1" si="911"/>
        <v>0</v>
      </c>
      <c r="M3027" s="18">
        <f t="shared" ca="1" si="895"/>
        <v>0</v>
      </c>
      <c r="N3027" s="34">
        <f t="shared" ca="1" si="902"/>
        <v>13383.051292054557</v>
      </c>
      <c r="P3027" s="18">
        <f t="shared" ca="1" si="896"/>
        <v>1412.3791404521157</v>
      </c>
      <c r="Q3027" s="47">
        <f ca="1">SUM(L$15:L3027)-SUM(M$15:M3027)</f>
        <v>16350</v>
      </c>
      <c r="R3027" s="47" t="str">
        <f t="shared" ca="1" si="897"/>
        <v>M3030</v>
      </c>
      <c r="S3027" s="40">
        <f t="shared" ca="1" si="903"/>
        <v>0</v>
      </c>
      <c r="T3027" s="46">
        <f t="shared" ca="1" si="904"/>
        <v>40</v>
      </c>
      <c r="X3027" s="74">
        <f t="shared" ca="1" si="905"/>
        <v>-1.4123791404521158</v>
      </c>
      <c r="Y3027" s="75">
        <f t="shared" ca="1" si="906"/>
        <v>-1.4123791404521158</v>
      </c>
      <c r="Z3027" s="74">
        <f t="shared" ca="1" si="907"/>
        <v>0.24356312240798092</v>
      </c>
      <c r="AA3027" s="76">
        <f t="shared" ca="1" si="908"/>
        <v>-1412.3791404521157</v>
      </c>
      <c r="AB3027" s="76">
        <f t="shared" ca="1" si="909"/>
        <v>243.56312240798093</v>
      </c>
    </row>
    <row r="3028" spans="1:28" x14ac:dyDescent="0.25">
      <c r="A3028" s="2">
        <f t="shared" si="910"/>
        <v>14</v>
      </c>
      <c r="B3028" s="16">
        <f ca="1">VLOOKUP(A3028,PERIODS!$O$4:$P$33,2,FALSE)</f>
        <v>3.3000000000000002E-2</v>
      </c>
      <c r="C3028" s="15"/>
      <c r="D3028" s="18">
        <v>3014</v>
      </c>
      <c r="E3028" s="34">
        <f t="shared" ca="1" si="893"/>
        <v>13383.051292054557</v>
      </c>
      <c r="F3028" s="34">
        <f t="shared" ca="1" si="894"/>
        <v>3300</v>
      </c>
      <c r="G3028" s="69">
        <f t="shared" ca="1" si="898"/>
        <v>0</v>
      </c>
      <c r="H3028" s="34">
        <f t="shared" ca="1" si="899"/>
        <v>769.26985524509814</v>
      </c>
      <c r="I3028" s="34">
        <f t="shared" ca="1" si="900"/>
        <v>4069.2698552450984</v>
      </c>
      <c r="J3028" s="18">
        <f ca="1">SUM(INDIRECT(ADDRESS(ROW(F3028),COLUMN(F3028),4)):INDIRECT(ADDRESS(ROW(F3028)+N$5-1,COLUMN(F3028),4)))</f>
        <v>23900</v>
      </c>
      <c r="K3028" s="18">
        <f t="shared" ca="1" si="901"/>
        <v>0</v>
      </c>
      <c r="L3028" s="18">
        <f t="shared" ca="1" si="911"/>
        <v>0</v>
      </c>
      <c r="M3028" s="18">
        <f t="shared" ca="1" si="895"/>
        <v>16350</v>
      </c>
      <c r="N3028" s="34">
        <f t="shared" ca="1" si="902"/>
        <v>25663.781436809459</v>
      </c>
      <c r="P3028" s="18">
        <f t="shared" ca="1" si="896"/>
        <v>769.26985524509814</v>
      </c>
      <c r="Q3028" s="47">
        <f ca="1">SUM(L$15:L3028)-SUM(M$15:M3028)</f>
        <v>0</v>
      </c>
      <c r="R3028" s="47" t="str">
        <f t="shared" ca="1" si="897"/>
        <v>M3031</v>
      </c>
      <c r="S3028" s="40">
        <f t="shared" ca="1" si="903"/>
        <v>0</v>
      </c>
      <c r="T3028" s="46">
        <f t="shared" ca="1" si="904"/>
        <v>51</v>
      </c>
      <c r="X3028" s="74">
        <f t="shared" ca="1" si="905"/>
        <v>0.76926985524509817</v>
      </c>
      <c r="Y3028" s="75">
        <f t="shared" ca="1" si="906"/>
        <v>0.76926985524509817</v>
      </c>
      <c r="Z3028" s="74">
        <f t="shared" ca="1" si="907"/>
        <v>2.158189887340777</v>
      </c>
      <c r="AA3028" s="76">
        <f t="shared" ca="1" si="908"/>
        <v>769.26985524509814</v>
      </c>
      <c r="AB3028" s="76">
        <f t="shared" ca="1" si="909"/>
        <v>2158.1898873407772</v>
      </c>
    </row>
    <row r="3029" spans="1:28" x14ac:dyDescent="0.25">
      <c r="A3029" s="2">
        <f t="shared" si="910"/>
        <v>15</v>
      </c>
      <c r="B3029" s="16">
        <f ca="1">VLOOKUP(A3029,PERIODS!$O$4:$P$33,2,FALSE)</f>
        <v>3.3000000000000002E-2</v>
      </c>
      <c r="C3029" s="15"/>
      <c r="D3029" s="18">
        <v>3015</v>
      </c>
      <c r="E3029" s="34">
        <f t="shared" ca="1" si="893"/>
        <v>25663.781436809459</v>
      </c>
      <c r="F3029" s="34">
        <f t="shared" ca="1" si="894"/>
        <v>3300</v>
      </c>
      <c r="G3029" s="69">
        <f t="shared" ca="1" si="898"/>
        <v>0</v>
      </c>
      <c r="H3029" s="34">
        <f t="shared" ca="1" si="899"/>
        <v>1902.1530625707089</v>
      </c>
      <c r="I3029" s="34">
        <f t="shared" ca="1" si="900"/>
        <v>5202.1530625707092</v>
      </c>
      <c r="J3029" s="18">
        <f ca="1">SUM(INDIRECT(ADDRESS(ROW(F3029),COLUMN(F3029),4)):INDIRECT(ADDRESS(ROW(F3029)+N$5-1,COLUMN(F3029),4)))</f>
        <v>24100</v>
      </c>
      <c r="K3029" s="18">
        <f t="shared" ca="1" si="901"/>
        <v>0</v>
      </c>
      <c r="L3029" s="18">
        <f t="shared" ca="1" si="911"/>
        <v>0</v>
      </c>
      <c r="M3029" s="18">
        <f t="shared" ca="1" si="895"/>
        <v>0</v>
      </c>
      <c r="N3029" s="34">
        <f t="shared" ca="1" si="902"/>
        <v>20461.62837423875</v>
      </c>
      <c r="P3029" s="18">
        <f t="shared" ca="1" si="896"/>
        <v>1902.1530625707089</v>
      </c>
      <c r="Q3029" s="47">
        <f ca="1">SUM(L$15:L3029)-SUM(M$15:M3029)</f>
        <v>0</v>
      </c>
      <c r="R3029" s="47" t="str">
        <f t="shared" ca="1" si="897"/>
        <v>M3032</v>
      </c>
      <c r="S3029" s="40">
        <f t="shared" ca="1" si="903"/>
        <v>0</v>
      </c>
      <c r="T3029" s="46">
        <f t="shared" ca="1" si="904"/>
        <v>25</v>
      </c>
      <c r="X3029" s="74">
        <f t="shared" ca="1" si="905"/>
        <v>1.9021530625707088</v>
      </c>
      <c r="Y3029" s="75">
        <f t="shared" ca="1" si="906"/>
        <v>1.9021530625707088</v>
      </c>
      <c r="Z3029" s="74">
        <f t="shared" ca="1" si="907"/>
        <v>6.7003050993108575</v>
      </c>
      <c r="AA3029" s="76">
        <f t="shared" ca="1" si="908"/>
        <v>1902.1530625707089</v>
      </c>
      <c r="AB3029" s="76">
        <f t="shared" ca="1" si="909"/>
        <v>6700.3050993108573</v>
      </c>
    </row>
    <row r="3030" spans="1:28" x14ac:dyDescent="0.25">
      <c r="A3030" s="2">
        <f t="shared" si="910"/>
        <v>16</v>
      </c>
      <c r="B3030" s="16">
        <f ca="1">VLOOKUP(A3030,PERIODS!$O$4:$P$33,2,FALSE)</f>
        <v>3.3000000000000002E-2</v>
      </c>
      <c r="C3030" s="15"/>
      <c r="D3030" s="18">
        <v>3016</v>
      </c>
      <c r="E3030" s="34">
        <f t="shared" ca="1" si="893"/>
        <v>20461.62837423875</v>
      </c>
      <c r="F3030" s="34">
        <f t="shared" ca="1" si="894"/>
        <v>3300</v>
      </c>
      <c r="G3030" s="69">
        <f t="shared" ca="1" si="898"/>
        <v>0</v>
      </c>
      <c r="H3030" s="34">
        <f t="shared" ca="1" si="899"/>
        <v>528.20020817672082</v>
      </c>
      <c r="I3030" s="34">
        <f t="shared" ca="1" si="900"/>
        <v>3828.2002081767209</v>
      </c>
      <c r="J3030" s="18">
        <f ca="1">SUM(INDIRECT(ADDRESS(ROW(F3030),COLUMN(F3030),4)):INDIRECT(ADDRESS(ROW(F3030)+N$5-1,COLUMN(F3030),4)))</f>
        <v>24300</v>
      </c>
      <c r="K3030" s="18">
        <f t="shared" ca="1" si="901"/>
        <v>16350</v>
      </c>
      <c r="L3030" s="18">
        <f t="shared" ca="1" si="911"/>
        <v>16350</v>
      </c>
      <c r="M3030" s="18">
        <f t="shared" ca="1" si="895"/>
        <v>0</v>
      </c>
      <c r="N3030" s="34">
        <f t="shared" ca="1" si="902"/>
        <v>16633.428166062029</v>
      </c>
      <c r="P3030" s="18">
        <f t="shared" ca="1" si="896"/>
        <v>528.20020817672082</v>
      </c>
      <c r="Q3030" s="47">
        <f ca="1">SUM(L$15:L3030)-SUM(M$15:M3030)</f>
        <v>16350</v>
      </c>
      <c r="R3030" s="47" t="str">
        <f t="shared" ca="1" si="897"/>
        <v>M3033</v>
      </c>
      <c r="S3030" s="40">
        <f t="shared" ca="1" si="903"/>
        <v>0</v>
      </c>
      <c r="T3030" s="46">
        <f t="shared" ca="1" si="904"/>
        <v>99</v>
      </c>
      <c r="X3030" s="74">
        <f t="shared" ca="1" si="905"/>
        <v>0.52820020817672086</v>
      </c>
      <c r="Y3030" s="75">
        <f t="shared" ca="1" si="906"/>
        <v>0.52820020817672086</v>
      </c>
      <c r="Z3030" s="74">
        <f t="shared" ca="1" si="907"/>
        <v>1.6958773341249036</v>
      </c>
      <c r="AA3030" s="76">
        <f t="shared" ca="1" si="908"/>
        <v>528.20020817672082</v>
      </c>
      <c r="AB3030" s="76">
        <f t="shared" ca="1" si="909"/>
        <v>1695.8773341249037</v>
      </c>
    </row>
    <row r="3031" spans="1:28" x14ac:dyDescent="0.25">
      <c r="A3031" s="2">
        <f t="shared" si="910"/>
        <v>17</v>
      </c>
      <c r="B3031" s="16">
        <f ca="1">VLOOKUP(A3031,PERIODS!$O$4:$P$33,2,FALSE)</f>
        <v>3.5000000000000003E-2</v>
      </c>
      <c r="C3031" s="15"/>
      <c r="D3031" s="18">
        <v>3017</v>
      </c>
      <c r="E3031" s="34">
        <f t="shared" ca="1" si="893"/>
        <v>16633.428166062029</v>
      </c>
      <c r="F3031" s="34">
        <f t="shared" ca="1" si="894"/>
        <v>3500.0000000000005</v>
      </c>
      <c r="G3031" s="69">
        <f t="shared" ca="1" si="898"/>
        <v>0</v>
      </c>
      <c r="H3031" s="34">
        <f t="shared" ca="1" si="899"/>
        <v>1921.9922122213543</v>
      </c>
      <c r="I3031" s="34">
        <f t="shared" ca="1" si="900"/>
        <v>5421.9922122213547</v>
      </c>
      <c r="J3031" s="18">
        <f ca="1">SUM(INDIRECT(ADDRESS(ROW(F3031),COLUMN(F3031),4)):INDIRECT(ADDRESS(ROW(F3031)+N$5-1,COLUMN(F3031),4)))</f>
        <v>24500.000000000004</v>
      </c>
      <c r="K3031" s="18">
        <f t="shared" ca="1" si="901"/>
        <v>16350</v>
      </c>
      <c r="L3031" s="18">
        <f t="shared" ca="1" si="911"/>
        <v>0</v>
      </c>
      <c r="M3031" s="18">
        <f t="shared" ca="1" si="895"/>
        <v>0</v>
      </c>
      <c r="N3031" s="34">
        <f t="shared" ca="1" si="902"/>
        <v>11211.435953840675</v>
      </c>
      <c r="P3031" s="18">
        <f t="shared" ca="1" si="896"/>
        <v>1921.9922122213543</v>
      </c>
      <c r="Q3031" s="47">
        <f ca="1">SUM(L$15:L3031)-SUM(M$15:M3031)</f>
        <v>16350</v>
      </c>
      <c r="R3031" s="47" t="str">
        <f t="shared" ca="1" si="897"/>
        <v>M3034</v>
      </c>
      <c r="S3031" s="40">
        <f t="shared" ca="1" si="903"/>
        <v>0</v>
      </c>
      <c r="T3031" s="46">
        <f t="shared" ca="1" si="904"/>
        <v>80</v>
      </c>
      <c r="X3031" s="74">
        <f t="shared" ca="1" si="905"/>
        <v>1.9219922122213542</v>
      </c>
      <c r="Y3031" s="75">
        <f t="shared" ca="1" si="906"/>
        <v>1.9219922122213542</v>
      </c>
      <c r="Z3031" s="74">
        <f t="shared" ca="1" si="907"/>
        <v>6.8345608109914364</v>
      </c>
      <c r="AA3031" s="76">
        <f t="shared" ca="1" si="908"/>
        <v>1921.9922122213543</v>
      </c>
      <c r="AB3031" s="76">
        <f t="shared" ca="1" si="909"/>
        <v>6834.5608109914365</v>
      </c>
    </row>
    <row r="3032" spans="1:28" x14ac:dyDescent="0.25">
      <c r="A3032" s="2">
        <f t="shared" si="910"/>
        <v>18</v>
      </c>
      <c r="B3032" s="16">
        <f ca="1">VLOOKUP(A3032,PERIODS!$O$4:$P$33,2,FALSE)</f>
        <v>3.5000000000000003E-2</v>
      </c>
      <c r="C3032" s="15"/>
      <c r="D3032" s="18">
        <v>3018</v>
      </c>
      <c r="E3032" s="34">
        <f t="shared" ca="1" si="893"/>
        <v>11211.435953840675</v>
      </c>
      <c r="F3032" s="34">
        <f t="shared" ca="1" si="894"/>
        <v>3500.0000000000005</v>
      </c>
      <c r="G3032" s="69">
        <f t="shared" ca="1" si="898"/>
        <v>0</v>
      </c>
      <c r="H3032" s="34">
        <f t="shared" ca="1" si="899"/>
        <v>1679.6418872377471</v>
      </c>
      <c r="I3032" s="34">
        <f t="shared" ca="1" si="900"/>
        <v>5179.6418872377471</v>
      </c>
      <c r="J3032" s="18">
        <f ca="1">SUM(INDIRECT(ADDRESS(ROW(F3032),COLUMN(F3032),4)):INDIRECT(ADDRESS(ROW(F3032)+N$5-1,COLUMN(F3032),4)))</f>
        <v>24500.000000000004</v>
      </c>
      <c r="K3032" s="18">
        <f t="shared" ca="1" si="901"/>
        <v>16350</v>
      </c>
      <c r="L3032" s="18">
        <f t="shared" ca="1" si="911"/>
        <v>0</v>
      </c>
      <c r="M3032" s="18">
        <f t="shared" ca="1" si="895"/>
        <v>0</v>
      </c>
      <c r="N3032" s="34">
        <f t="shared" ca="1" si="902"/>
        <v>6031.7940666029281</v>
      </c>
      <c r="P3032" s="18">
        <f t="shared" ca="1" si="896"/>
        <v>1679.6418872377471</v>
      </c>
      <c r="Q3032" s="47">
        <f ca="1">SUM(L$15:L3032)-SUM(M$15:M3032)</f>
        <v>16350</v>
      </c>
      <c r="R3032" s="47" t="str">
        <f t="shared" ca="1" si="897"/>
        <v>M3035</v>
      </c>
      <c r="S3032" s="40">
        <f t="shared" ca="1" si="903"/>
        <v>0</v>
      </c>
      <c r="T3032" s="46">
        <f t="shared" ca="1" si="904"/>
        <v>39</v>
      </c>
      <c r="X3032" s="74">
        <f t="shared" ca="1" si="905"/>
        <v>1.6796418872377472</v>
      </c>
      <c r="Y3032" s="75">
        <f t="shared" ca="1" si="906"/>
        <v>1.6796418872377472</v>
      </c>
      <c r="Z3032" s="74">
        <f t="shared" ca="1" si="907"/>
        <v>5.3636348410632619</v>
      </c>
      <c r="AA3032" s="76">
        <f t="shared" ca="1" si="908"/>
        <v>1679.6418872377471</v>
      </c>
      <c r="AB3032" s="76">
        <f t="shared" ca="1" si="909"/>
        <v>5363.6348410632618</v>
      </c>
    </row>
    <row r="3033" spans="1:28" x14ac:dyDescent="0.25">
      <c r="A3033" s="2">
        <f t="shared" si="910"/>
        <v>19</v>
      </c>
      <c r="B3033" s="16">
        <f ca="1">VLOOKUP(A3033,PERIODS!$O$4:$P$33,2,FALSE)</f>
        <v>3.5000000000000003E-2</v>
      </c>
      <c r="C3033" s="15"/>
      <c r="D3033" s="18">
        <v>3019</v>
      </c>
      <c r="E3033" s="34">
        <f t="shared" ca="1" si="893"/>
        <v>6031.7940666029281</v>
      </c>
      <c r="F3033" s="34">
        <f t="shared" ca="1" si="894"/>
        <v>3500.0000000000005</v>
      </c>
      <c r="G3033" s="69">
        <f t="shared" ca="1" si="898"/>
        <v>0</v>
      </c>
      <c r="H3033" s="34">
        <f t="shared" ca="1" si="899"/>
        <v>-642.50019017713123</v>
      </c>
      <c r="I3033" s="34">
        <f t="shared" ca="1" si="900"/>
        <v>2857.4998098228693</v>
      </c>
      <c r="J3033" s="18">
        <f ca="1">SUM(INDIRECT(ADDRESS(ROW(F3033),COLUMN(F3033),4)):INDIRECT(ADDRESS(ROW(F3033)+N$5-1,COLUMN(F3033),4)))</f>
        <v>24500.000000000004</v>
      </c>
      <c r="K3033" s="18">
        <f t="shared" ca="1" si="901"/>
        <v>16350</v>
      </c>
      <c r="L3033" s="18">
        <f t="shared" ca="1" si="911"/>
        <v>16350</v>
      </c>
      <c r="M3033" s="18">
        <f t="shared" ca="1" si="895"/>
        <v>16350</v>
      </c>
      <c r="N3033" s="34">
        <f t="shared" ca="1" si="902"/>
        <v>19524.29425678006</v>
      </c>
      <c r="P3033" s="18">
        <f t="shared" ca="1" si="896"/>
        <v>642.50019017713123</v>
      </c>
      <c r="Q3033" s="47">
        <f ca="1">SUM(L$15:L3033)-SUM(M$15:M3033)</f>
        <v>16350</v>
      </c>
      <c r="R3033" s="47" t="str">
        <f t="shared" ca="1" si="897"/>
        <v>M3036</v>
      </c>
      <c r="S3033" s="40">
        <f t="shared" ca="1" si="903"/>
        <v>0</v>
      </c>
      <c r="T3033" s="46">
        <f t="shared" ca="1" si="904"/>
        <v>53</v>
      </c>
      <c r="X3033" s="74">
        <f t="shared" ca="1" si="905"/>
        <v>-0.64250019017713123</v>
      </c>
      <c r="Y3033" s="75">
        <f t="shared" ca="1" si="906"/>
        <v>-0.64250019017713123</v>
      </c>
      <c r="Z3033" s="74">
        <f t="shared" ca="1" si="907"/>
        <v>0.52597573937089981</v>
      </c>
      <c r="AA3033" s="76">
        <f t="shared" ca="1" si="908"/>
        <v>-642.50019017713123</v>
      </c>
      <c r="AB3033" s="76">
        <f t="shared" ca="1" si="909"/>
        <v>525.97573937089976</v>
      </c>
    </row>
    <row r="3034" spans="1:28" x14ac:dyDescent="0.25">
      <c r="A3034" s="2">
        <f t="shared" si="910"/>
        <v>20</v>
      </c>
      <c r="B3034" s="16">
        <f ca="1">VLOOKUP(A3034,PERIODS!$O$4:$P$33,2,FALSE)</f>
        <v>3.5000000000000003E-2</v>
      </c>
      <c r="C3034" s="15"/>
      <c r="D3034" s="18">
        <v>3020</v>
      </c>
      <c r="E3034" s="34">
        <f t="shared" ca="1" si="893"/>
        <v>19524.29425678006</v>
      </c>
      <c r="F3034" s="34">
        <f t="shared" ca="1" si="894"/>
        <v>3500.0000000000005</v>
      </c>
      <c r="G3034" s="69">
        <f t="shared" ca="1" si="898"/>
        <v>0</v>
      </c>
      <c r="H3034" s="34">
        <f t="shared" ca="1" si="899"/>
        <v>878.64912900043441</v>
      </c>
      <c r="I3034" s="34">
        <f t="shared" ca="1" si="900"/>
        <v>4378.6491290004351</v>
      </c>
      <c r="J3034" s="18">
        <f ca="1">SUM(INDIRECT(ADDRESS(ROW(F3034),COLUMN(F3034),4)):INDIRECT(ADDRESS(ROW(F3034)+N$5-1,COLUMN(F3034),4)))</f>
        <v>24500.000000000004</v>
      </c>
      <c r="K3034" s="18">
        <f t="shared" ca="1" si="901"/>
        <v>16350</v>
      </c>
      <c r="L3034" s="18">
        <f t="shared" ca="1" si="911"/>
        <v>0</v>
      </c>
      <c r="M3034" s="18">
        <f t="shared" ca="1" si="895"/>
        <v>0</v>
      </c>
      <c r="N3034" s="34">
        <f t="shared" ca="1" si="902"/>
        <v>15145.645127779626</v>
      </c>
      <c r="P3034" s="18">
        <f t="shared" ca="1" si="896"/>
        <v>878.64912900043441</v>
      </c>
      <c r="Q3034" s="47">
        <f ca="1">SUM(L$15:L3034)-SUM(M$15:M3034)</f>
        <v>16350</v>
      </c>
      <c r="R3034" s="47" t="str">
        <f t="shared" ca="1" si="897"/>
        <v>M3037</v>
      </c>
      <c r="S3034" s="40">
        <f t="shared" ca="1" si="903"/>
        <v>0</v>
      </c>
      <c r="T3034" s="46">
        <f t="shared" ca="1" si="904"/>
        <v>1</v>
      </c>
      <c r="X3034" s="74">
        <f t="shared" ca="1" si="905"/>
        <v>0.87864912900043446</v>
      </c>
      <c r="Y3034" s="75">
        <f t="shared" ca="1" si="906"/>
        <v>0.87864912900043446</v>
      </c>
      <c r="Z3034" s="74">
        <f t="shared" ca="1" si="907"/>
        <v>2.4076450906988769</v>
      </c>
      <c r="AA3034" s="76">
        <f t="shared" ca="1" si="908"/>
        <v>878.64912900043441</v>
      </c>
      <c r="AB3034" s="76">
        <f t="shared" ca="1" si="909"/>
        <v>2407.6450906988771</v>
      </c>
    </row>
    <row r="3035" spans="1:28" x14ac:dyDescent="0.25">
      <c r="A3035" s="2">
        <f t="shared" si="910"/>
        <v>21</v>
      </c>
      <c r="B3035" s="16">
        <f ca="1">VLOOKUP(A3035,PERIODS!$O$4:$P$33,2,FALSE)</f>
        <v>3.5000000000000003E-2</v>
      </c>
      <c r="C3035" s="15"/>
      <c r="D3035" s="18">
        <v>3021</v>
      </c>
      <c r="E3035" s="34">
        <f t="shared" ca="1" si="893"/>
        <v>15145.645127779626</v>
      </c>
      <c r="F3035" s="34">
        <f t="shared" ca="1" si="894"/>
        <v>3500.0000000000005</v>
      </c>
      <c r="G3035" s="69">
        <f t="shared" ca="1" si="898"/>
        <v>0</v>
      </c>
      <c r="H3035" s="34">
        <f t="shared" ca="1" si="899"/>
        <v>1208.9449734225921</v>
      </c>
      <c r="I3035" s="34">
        <f t="shared" ca="1" si="900"/>
        <v>4708.9449734225927</v>
      </c>
      <c r="J3035" s="18">
        <f ca="1">SUM(INDIRECT(ADDRESS(ROW(F3035),COLUMN(F3035),4)):INDIRECT(ADDRESS(ROW(F3035)+N$5-1,COLUMN(F3035),4)))</f>
        <v>24500.000000000004</v>
      </c>
      <c r="K3035" s="18">
        <f t="shared" ca="1" si="901"/>
        <v>16350</v>
      </c>
      <c r="L3035" s="18">
        <f t="shared" ca="1" si="911"/>
        <v>0</v>
      </c>
      <c r="M3035" s="18">
        <f t="shared" ca="1" si="895"/>
        <v>0</v>
      </c>
      <c r="N3035" s="34">
        <f t="shared" ca="1" si="902"/>
        <v>10436.700154357033</v>
      </c>
      <c r="P3035" s="18">
        <f t="shared" ca="1" si="896"/>
        <v>1208.9449734225921</v>
      </c>
      <c r="Q3035" s="47">
        <f ca="1">SUM(L$15:L3035)-SUM(M$15:M3035)</f>
        <v>16350</v>
      </c>
      <c r="R3035" s="47" t="str">
        <f t="shared" ca="1" si="897"/>
        <v>M3038</v>
      </c>
      <c r="S3035" s="40">
        <f t="shared" ca="1" si="903"/>
        <v>0</v>
      </c>
      <c r="T3035" s="46">
        <f t="shared" ca="1" si="904"/>
        <v>28</v>
      </c>
      <c r="X3035" s="74">
        <f t="shared" ca="1" si="905"/>
        <v>1.2089449734225921</v>
      </c>
      <c r="Y3035" s="75">
        <f t="shared" ca="1" si="906"/>
        <v>1.2089449734225921</v>
      </c>
      <c r="Z3035" s="74">
        <f t="shared" ca="1" si="907"/>
        <v>3.3499485028076363</v>
      </c>
      <c r="AA3035" s="76">
        <f t="shared" ca="1" si="908"/>
        <v>1208.9449734225921</v>
      </c>
      <c r="AB3035" s="76">
        <f t="shared" ca="1" si="909"/>
        <v>3349.9485028076365</v>
      </c>
    </row>
    <row r="3036" spans="1:28" x14ac:dyDescent="0.25">
      <c r="A3036" s="2">
        <f t="shared" si="910"/>
        <v>22</v>
      </c>
      <c r="B3036" s="16">
        <f ca="1">VLOOKUP(A3036,PERIODS!$O$4:$P$33,2,FALSE)</f>
        <v>3.5000000000000003E-2</v>
      </c>
      <c r="C3036" s="15"/>
      <c r="D3036" s="18">
        <v>3022</v>
      </c>
      <c r="E3036" s="34">
        <f t="shared" ca="1" si="893"/>
        <v>10436.700154357033</v>
      </c>
      <c r="F3036" s="34">
        <f t="shared" ca="1" si="894"/>
        <v>3500.0000000000005</v>
      </c>
      <c r="G3036" s="69">
        <f t="shared" ca="1" si="898"/>
        <v>0</v>
      </c>
      <c r="H3036" s="34">
        <f t="shared" ca="1" si="899"/>
        <v>-52.033046233723539</v>
      </c>
      <c r="I3036" s="34">
        <f t="shared" ca="1" si="900"/>
        <v>3447.9669537662771</v>
      </c>
      <c r="J3036" s="18">
        <f ca="1">SUM(INDIRECT(ADDRESS(ROW(F3036),COLUMN(F3036),4)):INDIRECT(ADDRESS(ROW(F3036)+N$5-1,COLUMN(F3036),4)))</f>
        <v>25000.000000000004</v>
      </c>
      <c r="K3036" s="18">
        <f t="shared" ca="1" si="901"/>
        <v>0</v>
      </c>
      <c r="L3036" s="18">
        <f t="shared" ca="1" si="911"/>
        <v>0</v>
      </c>
      <c r="M3036" s="18">
        <f t="shared" ca="1" si="895"/>
        <v>16350</v>
      </c>
      <c r="N3036" s="34">
        <f t="shared" ca="1" si="902"/>
        <v>23338.733200590756</v>
      </c>
      <c r="P3036" s="18">
        <f t="shared" ca="1" si="896"/>
        <v>52.033046233723539</v>
      </c>
      <c r="Q3036" s="47">
        <f ca="1">SUM(L$15:L3036)-SUM(M$15:M3036)</f>
        <v>0</v>
      </c>
      <c r="R3036" s="47" t="str">
        <f t="shared" ca="1" si="897"/>
        <v>M3039</v>
      </c>
      <c r="S3036" s="40">
        <f t="shared" ca="1" si="903"/>
        <v>0</v>
      </c>
      <c r="T3036" s="46">
        <f t="shared" ca="1" si="904"/>
        <v>48</v>
      </c>
      <c r="X3036" s="74">
        <f t="shared" ca="1" si="905"/>
        <v>-5.203304623372354E-2</v>
      </c>
      <c r="Y3036" s="75">
        <f t="shared" ca="1" si="906"/>
        <v>-5.203304623372354E-2</v>
      </c>
      <c r="Z3036" s="74">
        <f t="shared" ca="1" si="907"/>
        <v>0.94929749561762866</v>
      </c>
      <c r="AA3036" s="76">
        <f t="shared" ca="1" si="908"/>
        <v>-52.033046233723539</v>
      </c>
      <c r="AB3036" s="76">
        <f t="shared" ca="1" si="909"/>
        <v>949.29749561762867</v>
      </c>
    </row>
    <row r="3037" spans="1:28" x14ac:dyDescent="0.25">
      <c r="A3037" s="2">
        <f t="shared" si="910"/>
        <v>23</v>
      </c>
      <c r="B3037" s="16">
        <f ca="1">VLOOKUP(A3037,PERIODS!$O$4:$P$33,2,FALSE)</f>
        <v>3.5000000000000003E-2</v>
      </c>
      <c r="C3037" s="15"/>
      <c r="D3037" s="18">
        <v>3023</v>
      </c>
      <c r="E3037" s="34">
        <f t="shared" ca="1" si="893"/>
        <v>23338.733200590756</v>
      </c>
      <c r="F3037" s="34">
        <f t="shared" ca="1" si="894"/>
        <v>3500.0000000000005</v>
      </c>
      <c r="G3037" s="69">
        <f t="shared" ca="1" si="898"/>
        <v>0</v>
      </c>
      <c r="H3037" s="34">
        <f t="shared" ca="1" si="899"/>
        <v>-919.63267676560577</v>
      </c>
      <c r="I3037" s="34">
        <f t="shared" ca="1" si="900"/>
        <v>2580.3673232343945</v>
      </c>
      <c r="J3037" s="18">
        <f ca="1">SUM(INDIRECT(ADDRESS(ROW(F3037),COLUMN(F3037),4)):INDIRECT(ADDRESS(ROW(F3037)+N$5-1,COLUMN(F3037),4)))</f>
        <v>25500.000000000004</v>
      </c>
      <c r="K3037" s="18">
        <f t="shared" ca="1" si="901"/>
        <v>16350</v>
      </c>
      <c r="L3037" s="18">
        <f t="shared" ca="1" si="911"/>
        <v>16350</v>
      </c>
      <c r="M3037" s="18">
        <f t="shared" ca="1" si="895"/>
        <v>0</v>
      </c>
      <c r="N3037" s="34">
        <f t="shared" ca="1" si="902"/>
        <v>20758.365877356362</v>
      </c>
      <c r="P3037" s="18">
        <f t="shared" ca="1" si="896"/>
        <v>919.63267676560577</v>
      </c>
      <c r="Q3037" s="47">
        <f ca="1">SUM(L$15:L3037)-SUM(M$15:M3037)</f>
        <v>16350</v>
      </c>
      <c r="R3037" s="47" t="str">
        <f t="shared" ca="1" si="897"/>
        <v>M3040</v>
      </c>
      <c r="S3037" s="40">
        <f t="shared" ca="1" si="903"/>
        <v>0</v>
      </c>
      <c r="T3037" s="46">
        <f t="shared" ca="1" si="904"/>
        <v>6</v>
      </c>
      <c r="X3037" s="74">
        <f t="shared" ca="1" si="905"/>
        <v>-0.91963267676560578</v>
      </c>
      <c r="Y3037" s="75">
        <f t="shared" ca="1" si="906"/>
        <v>-0.91963267676560578</v>
      </c>
      <c r="Z3037" s="74">
        <f t="shared" ca="1" si="907"/>
        <v>0.3986654532763067</v>
      </c>
      <c r="AA3037" s="76">
        <f t="shared" ca="1" si="908"/>
        <v>-919.63267676560577</v>
      </c>
      <c r="AB3037" s="76">
        <f t="shared" ca="1" si="909"/>
        <v>398.66545327630672</v>
      </c>
    </row>
    <row r="3038" spans="1:28" x14ac:dyDescent="0.25">
      <c r="A3038" s="2">
        <f t="shared" si="910"/>
        <v>24</v>
      </c>
      <c r="B3038" s="16">
        <f ca="1">VLOOKUP(A3038,PERIODS!$O$4:$P$33,2,FALSE)</f>
        <v>3.5000000000000003E-2</v>
      </c>
      <c r="C3038" s="15"/>
      <c r="D3038" s="18">
        <v>3024</v>
      </c>
      <c r="E3038" s="34">
        <f t="shared" ca="1" si="893"/>
        <v>20758.365877356362</v>
      </c>
      <c r="F3038" s="34">
        <f t="shared" ca="1" si="894"/>
        <v>3500.0000000000005</v>
      </c>
      <c r="G3038" s="69">
        <f t="shared" ca="1" si="898"/>
        <v>0</v>
      </c>
      <c r="H3038" s="34">
        <f t="shared" ca="1" si="899"/>
        <v>1959.9639845400536</v>
      </c>
      <c r="I3038" s="34">
        <f t="shared" ca="1" si="900"/>
        <v>5459.9639845400543</v>
      </c>
      <c r="J3038" s="18">
        <f ca="1">SUM(INDIRECT(ADDRESS(ROW(F3038),COLUMN(F3038),4)):INDIRECT(ADDRESS(ROW(F3038)+N$5-1,COLUMN(F3038),4)))</f>
        <v>26000</v>
      </c>
      <c r="K3038" s="18">
        <f t="shared" ca="1" si="901"/>
        <v>16350</v>
      </c>
      <c r="L3038" s="18">
        <f t="shared" ca="1" si="911"/>
        <v>0</v>
      </c>
      <c r="M3038" s="18">
        <f t="shared" ca="1" si="895"/>
        <v>0</v>
      </c>
      <c r="N3038" s="34">
        <f t="shared" ca="1" si="902"/>
        <v>15298.401892816308</v>
      </c>
      <c r="P3038" s="18">
        <f t="shared" ca="1" si="896"/>
        <v>1959.9639845400536</v>
      </c>
      <c r="Q3038" s="47">
        <f ca="1">SUM(L$15:L3038)-SUM(M$15:M3038)</f>
        <v>16350</v>
      </c>
      <c r="R3038" s="47" t="str">
        <f t="shared" ca="1" si="897"/>
        <v>M3041</v>
      </c>
      <c r="S3038" s="40">
        <f t="shared" ca="1" si="903"/>
        <v>0</v>
      </c>
      <c r="T3038" s="46">
        <f t="shared" ca="1" si="904"/>
        <v>22</v>
      </c>
      <c r="X3038" s="74">
        <f t="shared" ca="1" si="905"/>
        <v>2.1387665363331521</v>
      </c>
      <c r="Y3038" s="75">
        <f t="shared" ca="1" si="906"/>
        <v>1.9599639845400536</v>
      </c>
      <c r="Z3038" s="74">
        <f t="shared" ca="1" si="907"/>
        <v>7.0990713842313315</v>
      </c>
      <c r="AA3038" s="76">
        <f t="shared" ca="1" si="908"/>
        <v>1959.9639845400536</v>
      </c>
      <c r="AB3038" s="76">
        <f t="shared" ca="1" si="909"/>
        <v>7099.0713842313316</v>
      </c>
    </row>
    <row r="3039" spans="1:28" x14ac:dyDescent="0.25">
      <c r="A3039" s="2">
        <f t="shared" si="910"/>
        <v>25</v>
      </c>
      <c r="B3039" s="16">
        <f ca="1">VLOOKUP(A3039,PERIODS!$O$4:$P$33,2,FALSE)</f>
        <v>3.5000000000000003E-2</v>
      </c>
      <c r="C3039" s="15"/>
      <c r="D3039" s="18">
        <v>3025</v>
      </c>
      <c r="E3039" s="34">
        <f t="shared" ca="1" si="893"/>
        <v>15298.401892816308</v>
      </c>
      <c r="F3039" s="34">
        <f t="shared" ca="1" si="894"/>
        <v>3500.0000000000005</v>
      </c>
      <c r="G3039" s="69">
        <f t="shared" ca="1" si="898"/>
        <v>0</v>
      </c>
      <c r="H3039" s="34">
        <f t="shared" ca="1" si="899"/>
        <v>-731.62884931183874</v>
      </c>
      <c r="I3039" s="34">
        <f t="shared" ca="1" si="900"/>
        <v>2768.3711506881618</v>
      </c>
      <c r="J3039" s="18">
        <f ca="1">SUM(INDIRECT(ADDRESS(ROW(F3039),COLUMN(F3039),4)):INDIRECT(ADDRESS(ROW(F3039)+N$5-1,COLUMN(F3039),4)))</f>
        <v>24900</v>
      </c>
      <c r="K3039" s="18">
        <f t="shared" ca="1" si="901"/>
        <v>16350</v>
      </c>
      <c r="L3039" s="18">
        <f t="shared" ca="1" si="911"/>
        <v>0</v>
      </c>
      <c r="M3039" s="18">
        <f t="shared" ca="1" si="895"/>
        <v>0</v>
      </c>
      <c r="N3039" s="34">
        <f t="shared" ca="1" si="902"/>
        <v>12530.030742128147</v>
      </c>
      <c r="P3039" s="18">
        <f t="shared" ca="1" si="896"/>
        <v>731.62884931183874</v>
      </c>
      <c r="Q3039" s="47">
        <f ca="1">SUM(L$15:L3039)-SUM(M$15:M3039)</f>
        <v>16350</v>
      </c>
      <c r="R3039" s="47" t="str">
        <f t="shared" ca="1" si="897"/>
        <v>M3042</v>
      </c>
      <c r="S3039" s="40">
        <f t="shared" ca="1" si="903"/>
        <v>0</v>
      </c>
      <c r="T3039" s="46">
        <f t="shared" ca="1" si="904"/>
        <v>6</v>
      </c>
      <c r="X3039" s="74">
        <f t="shared" ca="1" si="905"/>
        <v>-0.73162884931183869</v>
      </c>
      <c r="Y3039" s="75">
        <f t="shared" ca="1" si="906"/>
        <v>-0.73162884931183869</v>
      </c>
      <c r="Z3039" s="74">
        <f t="shared" ca="1" si="907"/>
        <v>0.4811246719048029</v>
      </c>
      <c r="AA3039" s="76">
        <f t="shared" ca="1" si="908"/>
        <v>-731.62884931183874</v>
      </c>
      <c r="AB3039" s="76">
        <f t="shared" ca="1" si="909"/>
        <v>481.12467190480288</v>
      </c>
    </row>
    <row r="3040" spans="1:28" x14ac:dyDescent="0.25">
      <c r="A3040" s="2">
        <f t="shared" si="910"/>
        <v>26</v>
      </c>
      <c r="B3040" s="16">
        <f ca="1">VLOOKUP(A3040,PERIODS!$O$4:$P$33,2,FALSE)</f>
        <v>3.5000000000000003E-2</v>
      </c>
      <c r="C3040" s="15"/>
      <c r="D3040" s="18">
        <v>3026</v>
      </c>
      <c r="E3040" s="34">
        <f t="shared" ca="1" si="893"/>
        <v>12530.030742128147</v>
      </c>
      <c r="F3040" s="34">
        <f t="shared" ca="1" si="894"/>
        <v>3500.0000000000005</v>
      </c>
      <c r="G3040" s="69">
        <f t="shared" ca="1" si="898"/>
        <v>0</v>
      </c>
      <c r="H3040" s="34">
        <f t="shared" ca="1" si="899"/>
        <v>1959.9639845400536</v>
      </c>
      <c r="I3040" s="34">
        <f t="shared" ca="1" si="900"/>
        <v>5459.9639845400543</v>
      </c>
      <c r="J3040" s="18">
        <f ca="1">SUM(INDIRECT(ADDRESS(ROW(F3040),COLUMN(F3040),4)):INDIRECT(ADDRESS(ROW(F3040)+N$5-1,COLUMN(F3040),4)))</f>
        <v>23900</v>
      </c>
      <c r="K3040" s="18">
        <f t="shared" ca="1" si="901"/>
        <v>0</v>
      </c>
      <c r="L3040" s="18">
        <f t="shared" ca="1" si="911"/>
        <v>0</v>
      </c>
      <c r="M3040" s="18">
        <f t="shared" ca="1" si="895"/>
        <v>16350</v>
      </c>
      <c r="N3040" s="34">
        <f t="shared" ca="1" si="902"/>
        <v>23420.066757588094</v>
      </c>
      <c r="P3040" s="18">
        <f t="shared" ca="1" si="896"/>
        <v>1959.9639845400536</v>
      </c>
      <c r="Q3040" s="47">
        <f ca="1">SUM(L$15:L3040)-SUM(M$15:M3040)</f>
        <v>0</v>
      </c>
      <c r="R3040" s="47" t="str">
        <f t="shared" ca="1" si="897"/>
        <v>M3043</v>
      </c>
      <c r="S3040" s="40">
        <f t="shared" ca="1" si="903"/>
        <v>0</v>
      </c>
      <c r="T3040" s="46">
        <f t="shared" ca="1" si="904"/>
        <v>52</v>
      </c>
      <c r="X3040" s="74">
        <f t="shared" ca="1" si="905"/>
        <v>2.1884067696622371</v>
      </c>
      <c r="Y3040" s="75">
        <f t="shared" ca="1" si="906"/>
        <v>1.9599639845400536</v>
      </c>
      <c r="Z3040" s="74">
        <f t="shared" ca="1" si="907"/>
        <v>7.0990713842313315</v>
      </c>
      <c r="AA3040" s="76">
        <f t="shared" ca="1" si="908"/>
        <v>1959.9639845400536</v>
      </c>
      <c r="AB3040" s="76">
        <f t="shared" ca="1" si="909"/>
        <v>7099.0713842313316</v>
      </c>
    </row>
    <row r="3041" spans="1:28" x14ac:dyDescent="0.25">
      <c r="A3041" s="2">
        <f t="shared" si="910"/>
        <v>27</v>
      </c>
      <c r="B3041" s="16">
        <f ca="1">VLOOKUP(A3041,PERIODS!$O$4:$P$33,2,FALSE)</f>
        <v>3.5000000000000003E-2</v>
      </c>
      <c r="C3041" s="15"/>
      <c r="D3041" s="18">
        <v>3027</v>
      </c>
      <c r="E3041" s="34">
        <f t="shared" ca="1" si="893"/>
        <v>23420.066757588094</v>
      </c>
      <c r="F3041" s="34">
        <f t="shared" ca="1" si="894"/>
        <v>3500.0000000000005</v>
      </c>
      <c r="G3041" s="69">
        <f t="shared" ca="1" si="898"/>
        <v>0</v>
      </c>
      <c r="H3041" s="34">
        <f t="shared" ca="1" si="899"/>
        <v>1352.3048051476835</v>
      </c>
      <c r="I3041" s="34">
        <f t="shared" ca="1" si="900"/>
        <v>4852.3048051476835</v>
      </c>
      <c r="J3041" s="18">
        <f ca="1">SUM(INDIRECT(ADDRESS(ROW(F3041),COLUMN(F3041),4)):INDIRECT(ADDRESS(ROW(F3041)+N$5-1,COLUMN(F3041),4)))</f>
        <v>22900</v>
      </c>
      <c r="K3041" s="18">
        <f t="shared" ca="1" si="901"/>
        <v>0</v>
      </c>
      <c r="L3041" s="18">
        <f t="shared" ca="1" si="911"/>
        <v>0</v>
      </c>
      <c r="M3041" s="18">
        <f t="shared" ca="1" si="895"/>
        <v>0</v>
      </c>
      <c r="N3041" s="34">
        <f t="shared" ca="1" si="902"/>
        <v>18567.761952440411</v>
      </c>
      <c r="P3041" s="18">
        <f t="shared" ca="1" si="896"/>
        <v>1352.3048051476835</v>
      </c>
      <c r="Q3041" s="47">
        <f ca="1">SUM(L$15:L3041)-SUM(M$15:M3041)</f>
        <v>0</v>
      </c>
      <c r="R3041" s="47" t="str">
        <f t="shared" ca="1" si="897"/>
        <v>M3044</v>
      </c>
      <c r="S3041" s="40">
        <f t="shared" ca="1" si="903"/>
        <v>0</v>
      </c>
      <c r="T3041" s="46">
        <f t="shared" ca="1" si="904"/>
        <v>96</v>
      </c>
      <c r="X3041" s="74">
        <f t="shared" ca="1" si="905"/>
        <v>1.3523048051476836</v>
      </c>
      <c r="Y3041" s="75">
        <f t="shared" ca="1" si="906"/>
        <v>1.3523048051476836</v>
      </c>
      <c r="Z3041" s="74">
        <f t="shared" ca="1" si="907"/>
        <v>3.8663263983595235</v>
      </c>
      <c r="AA3041" s="76">
        <f t="shared" ca="1" si="908"/>
        <v>1352.3048051476835</v>
      </c>
      <c r="AB3041" s="76">
        <f t="shared" ca="1" si="909"/>
        <v>3866.3263983595234</v>
      </c>
    </row>
    <row r="3042" spans="1:28" x14ac:dyDescent="0.25">
      <c r="A3042" s="2">
        <f t="shared" si="910"/>
        <v>28</v>
      </c>
      <c r="B3042" s="16">
        <f ca="1">VLOOKUP(A3042,PERIODS!$O$4:$P$33,2,FALSE)</f>
        <v>0.04</v>
      </c>
      <c r="C3042" s="15"/>
      <c r="D3042" s="18">
        <v>3028</v>
      </c>
      <c r="E3042" s="34">
        <f t="shared" ref="E3042:E3105" ca="1" si="912">N3041</f>
        <v>18567.761952440411</v>
      </c>
      <c r="F3042" s="34">
        <f t="shared" ca="1" si="894"/>
        <v>4000</v>
      </c>
      <c r="G3042" s="69">
        <f t="shared" ca="1" si="898"/>
        <v>0</v>
      </c>
      <c r="H3042" s="34">
        <f t="shared" ca="1" si="899"/>
        <v>-691.64376300126241</v>
      </c>
      <c r="I3042" s="34">
        <f t="shared" ca="1" si="900"/>
        <v>3308.3562369987376</v>
      </c>
      <c r="J3042" s="18">
        <f ca="1">SUM(INDIRECT(ADDRESS(ROW(F3042),COLUMN(F3042),4)):INDIRECT(ADDRESS(ROW(F3042)+N$5-1,COLUMN(F3042),4)))</f>
        <v>21900</v>
      </c>
      <c r="K3042" s="18">
        <f t="shared" ca="1" si="901"/>
        <v>16350</v>
      </c>
      <c r="L3042" s="18">
        <f t="shared" ca="1" si="911"/>
        <v>16350</v>
      </c>
      <c r="M3042" s="18">
        <f t="shared" ca="1" si="895"/>
        <v>0</v>
      </c>
      <c r="N3042" s="34">
        <f t="shared" ca="1" si="902"/>
        <v>15259.405715441673</v>
      </c>
      <c r="P3042" s="18">
        <f t="shared" ca="1" si="896"/>
        <v>691.64376300126241</v>
      </c>
      <c r="Q3042" s="47">
        <f ca="1">SUM(L$15:L3042)-SUM(M$15:M3042)</f>
        <v>16350</v>
      </c>
      <c r="R3042" s="47" t="str">
        <f t="shared" ca="1" si="897"/>
        <v>M3045</v>
      </c>
      <c r="S3042" s="40">
        <f t="shared" ca="1" si="903"/>
        <v>0</v>
      </c>
      <c r="T3042" s="46">
        <f t="shared" ca="1" si="904"/>
        <v>68</v>
      </c>
      <c r="X3042" s="74">
        <f t="shared" ca="1" si="905"/>
        <v>-0.6916437630012624</v>
      </c>
      <c r="Y3042" s="75">
        <f t="shared" ca="1" si="906"/>
        <v>-0.6916437630012624</v>
      </c>
      <c r="Z3042" s="74">
        <f t="shared" ca="1" si="907"/>
        <v>0.50075227412871359</v>
      </c>
      <c r="AA3042" s="76">
        <f t="shared" ca="1" si="908"/>
        <v>-691.64376300126241</v>
      </c>
      <c r="AB3042" s="76">
        <f t="shared" ca="1" si="909"/>
        <v>500.75227412871357</v>
      </c>
    </row>
    <row r="3043" spans="1:28" x14ac:dyDescent="0.25">
      <c r="A3043" s="2">
        <f t="shared" si="910"/>
        <v>29</v>
      </c>
      <c r="B3043" s="16">
        <f ca="1">VLOOKUP(A3043,PERIODS!$O$4:$P$33,2,FALSE)</f>
        <v>0.04</v>
      </c>
      <c r="C3043" s="15"/>
      <c r="D3043" s="18">
        <v>3029</v>
      </c>
      <c r="E3043" s="34">
        <f t="shared" ca="1" si="912"/>
        <v>15259.405715441673</v>
      </c>
      <c r="F3043" s="34">
        <f t="shared" ca="1" si="894"/>
        <v>4000</v>
      </c>
      <c r="G3043" s="69">
        <f t="shared" ca="1" si="898"/>
        <v>0</v>
      </c>
      <c r="H3043" s="34">
        <f t="shared" ca="1" si="899"/>
        <v>-296.40322973114928</v>
      </c>
      <c r="I3043" s="34">
        <f t="shared" ca="1" si="900"/>
        <v>3703.5967702688508</v>
      </c>
      <c r="J3043" s="18">
        <f ca="1">SUM(INDIRECT(ADDRESS(ROW(F3043),COLUMN(F3043),4)):INDIRECT(ADDRESS(ROW(F3043)+N$5-1,COLUMN(F3043),4)))</f>
        <v>21200</v>
      </c>
      <c r="K3043" s="18">
        <f t="shared" ca="1" si="901"/>
        <v>16350</v>
      </c>
      <c r="L3043" s="18">
        <f t="shared" ca="1" si="911"/>
        <v>0</v>
      </c>
      <c r="M3043" s="18">
        <f t="shared" ca="1" si="895"/>
        <v>0</v>
      </c>
      <c r="N3043" s="34">
        <f t="shared" ca="1" si="902"/>
        <v>11555.808945172823</v>
      </c>
      <c r="P3043" s="18">
        <f t="shared" ca="1" si="896"/>
        <v>296.40322973114928</v>
      </c>
      <c r="Q3043" s="47">
        <f ca="1">SUM(L$15:L3043)-SUM(M$15:M3043)</f>
        <v>16350</v>
      </c>
      <c r="R3043" s="47" t="str">
        <f t="shared" ca="1" si="897"/>
        <v>M3046</v>
      </c>
      <c r="S3043" s="40">
        <f t="shared" ca="1" si="903"/>
        <v>0</v>
      </c>
      <c r="T3043" s="46">
        <f t="shared" ca="1" si="904"/>
        <v>59</v>
      </c>
      <c r="X3043" s="74">
        <f t="shared" ca="1" si="905"/>
        <v>-0.2964032297311493</v>
      </c>
      <c r="Y3043" s="75">
        <f t="shared" ca="1" si="906"/>
        <v>-0.2964032297311493</v>
      </c>
      <c r="Z3043" s="74">
        <f t="shared" ca="1" si="907"/>
        <v>0.74348757127518705</v>
      </c>
      <c r="AA3043" s="76">
        <f t="shared" ca="1" si="908"/>
        <v>-296.40322973114928</v>
      </c>
      <c r="AB3043" s="76">
        <f t="shared" ca="1" si="909"/>
        <v>743.48757127518707</v>
      </c>
    </row>
    <row r="3044" spans="1:28" x14ac:dyDescent="0.25">
      <c r="A3044" s="2">
        <f t="shared" si="910"/>
        <v>30</v>
      </c>
      <c r="B3044" s="16">
        <f ca="1">VLOOKUP(A3044,PERIODS!$O$4:$P$33,2,FALSE)</f>
        <v>0.04</v>
      </c>
      <c r="C3044" s="15"/>
      <c r="D3044" s="18">
        <v>3030</v>
      </c>
      <c r="E3044" s="34">
        <f t="shared" ca="1" si="912"/>
        <v>11555.808945172823</v>
      </c>
      <c r="F3044" s="34">
        <f t="shared" ca="1" si="894"/>
        <v>4000</v>
      </c>
      <c r="G3044" s="69">
        <f t="shared" ca="1" si="898"/>
        <v>0</v>
      </c>
      <c r="H3044" s="34">
        <f t="shared" ca="1" si="899"/>
        <v>-522.57014120197198</v>
      </c>
      <c r="I3044" s="34">
        <f t="shared" ca="1" si="900"/>
        <v>3477.4298587980279</v>
      </c>
      <c r="J3044" s="18">
        <f ca="1">SUM(INDIRECT(ADDRESS(ROW(F3044),COLUMN(F3044),4)):INDIRECT(ADDRESS(ROW(F3044)+N$5-1,COLUMN(F3044),4)))</f>
        <v>20500</v>
      </c>
      <c r="K3044" s="18">
        <f t="shared" ca="1" si="901"/>
        <v>16350</v>
      </c>
      <c r="L3044" s="18">
        <f t="shared" ca="1" si="911"/>
        <v>0</v>
      </c>
      <c r="M3044" s="18">
        <f t="shared" ca="1" si="895"/>
        <v>0</v>
      </c>
      <c r="N3044" s="34">
        <f t="shared" ca="1" si="902"/>
        <v>8078.3790863747945</v>
      </c>
      <c r="P3044" s="18">
        <f t="shared" ca="1" si="896"/>
        <v>522.57014120197198</v>
      </c>
      <c r="Q3044" s="47">
        <f ca="1">SUM(L$15:L3044)-SUM(M$15:M3044)</f>
        <v>16350</v>
      </c>
      <c r="R3044" s="47" t="str">
        <f t="shared" ca="1" si="897"/>
        <v>M3047</v>
      </c>
      <c r="S3044" s="40">
        <f t="shared" ca="1" si="903"/>
        <v>0</v>
      </c>
      <c r="T3044" s="46">
        <f t="shared" ca="1" si="904"/>
        <v>41</v>
      </c>
      <c r="X3044" s="74">
        <f t="shared" ca="1" si="905"/>
        <v>-0.52257014120197198</v>
      </c>
      <c r="Y3044" s="75">
        <f t="shared" ca="1" si="906"/>
        <v>-0.52257014120197198</v>
      </c>
      <c r="Z3044" s="74">
        <f t="shared" ca="1" si="907"/>
        <v>0.59299450812341747</v>
      </c>
      <c r="AA3044" s="76">
        <f t="shared" ca="1" si="908"/>
        <v>-522.57014120197198</v>
      </c>
      <c r="AB3044" s="76">
        <f t="shared" ca="1" si="909"/>
        <v>592.99450812341752</v>
      </c>
    </row>
    <row r="3045" spans="1:28" x14ac:dyDescent="0.25">
      <c r="A3045" s="2">
        <f t="shared" si="910"/>
        <v>1</v>
      </c>
      <c r="B3045" s="16">
        <f ca="1">VLOOKUP(A3045,PERIODS!$O$4:$P$33,2,FALSE)</f>
        <v>2.4E-2</v>
      </c>
      <c r="C3045" s="15"/>
      <c r="D3045" s="18">
        <v>3031</v>
      </c>
      <c r="E3045" s="34">
        <f t="shared" ca="1" si="912"/>
        <v>8078.3790863747945</v>
      </c>
      <c r="F3045" s="34">
        <f t="shared" ca="1" si="894"/>
        <v>2400</v>
      </c>
      <c r="G3045" s="69">
        <f t="shared" ca="1" si="898"/>
        <v>0</v>
      </c>
      <c r="H3045" s="34">
        <f t="shared" ca="1" si="899"/>
        <v>421.23711599148925</v>
      </c>
      <c r="I3045" s="34">
        <f t="shared" ca="1" si="900"/>
        <v>2821.2371159914892</v>
      </c>
      <c r="J3045" s="18">
        <f ca="1">SUM(INDIRECT(ADDRESS(ROW(F3045),COLUMN(F3045),4)):INDIRECT(ADDRESS(ROW(F3045)+N$5-1,COLUMN(F3045),4)))</f>
        <v>19800</v>
      </c>
      <c r="K3045" s="18">
        <f t="shared" ca="1" si="901"/>
        <v>0</v>
      </c>
      <c r="L3045" s="18">
        <f t="shared" ca="1" si="911"/>
        <v>0</v>
      </c>
      <c r="M3045" s="18">
        <f t="shared" ca="1" si="895"/>
        <v>16350</v>
      </c>
      <c r="N3045" s="34">
        <f t="shared" ca="1" si="902"/>
        <v>21607.141970383305</v>
      </c>
      <c r="P3045" s="18">
        <f t="shared" ca="1" si="896"/>
        <v>421.23711599148925</v>
      </c>
      <c r="Q3045" s="47">
        <f ca="1">SUM(L$15:L3045)-SUM(M$15:M3045)</f>
        <v>0</v>
      </c>
      <c r="R3045" s="47" t="str">
        <f t="shared" ca="1" si="897"/>
        <v>M3048</v>
      </c>
      <c r="S3045" s="40">
        <f t="shared" ca="1" si="903"/>
        <v>0</v>
      </c>
      <c r="T3045" s="46">
        <f t="shared" ca="1" si="904"/>
        <v>52</v>
      </c>
      <c r="X3045" s="74">
        <f t="shared" ca="1" si="905"/>
        <v>0.42123711599148927</v>
      </c>
      <c r="Y3045" s="75">
        <f t="shared" ca="1" si="906"/>
        <v>0.42123711599148927</v>
      </c>
      <c r="Z3045" s="74">
        <f t="shared" ca="1" si="907"/>
        <v>1.5238455637255175</v>
      </c>
      <c r="AA3045" s="76">
        <f t="shared" ca="1" si="908"/>
        <v>421.23711599148925</v>
      </c>
      <c r="AB3045" s="76">
        <f t="shared" ca="1" si="909"/>
        <v>1523.8455637255174</v>
      </c>
    </row>
    <row r="3046" spans="1:28" x14ac:dyDescent="0.25">
      <c r="A3046" s="2">
        <f t="shared" si="910"/>
        <v>2</v>
      </c>
      <c r="B3046" s="16">
        <f ca="1">VLOOKUP(A3046,PERIODS!$O$4:$P$33,2,FALSE)</f>
        <v>2.5000000000000001E-2</v>
      </c>
      <c r="C3046" s="15"/>
      <c r="D3046" s="18">
        <v>3032</v>
      </c>
      <c r="E3046" s="34">
        <f t="shared" ca="1" si="912"/>
        <v>21607.141970383305</v>
      </c>
      <c r="F3046" s="34">
        <f t="shared" ca="1" si="894"/>
        <v>2500</v>
      </c>
      <c r="G3046" s="69">
        <f t="shared" ca="1" si="898"/>
        <v>0</v>
      </c>
      <c r="H3046" s="34">
        <f t="shared" ca="1" si="899"/>
        <v>1391.3131604567091</v>
      </c>
      <c r="I3046" s="34">
        <f t="shared" ca="1" si="900"/>
        <v>3891.3131604567088</v>
      </c>
      <c r="J3046" s="18">
        <f ca="1">SUM(INDIRECT(ADDRESS(ROW(F3046),COLUMN(F3046),4)):INDIRECT(ADDRESS(ROW(F3046)+N$5-1,COLUMN(F3046),4)))</f>
        <v>20700</v>
      </c>
      <c r="K3046" s="18">
        <f t="shared" ca="1" si="901"/>
        <v>0</v>
      </c>
      <c r="L3046" s="18">
        <f t="shared" ca="1" si="911"/>
        <v>0</v>
      </c>
      <c r="M3046" s="18">
        <f t="shared" ca="1" si="895"/>
        <v>0</v>
      </c>
      <c r="N3046" s="34">
        <f t="shared" ca="1" si="902"/>
        <v>17715.828809926596</v>
      </c>
      <c r="P3046" s="18">
        <f t="shared" ca="1" si="896"/>
        <v>1391.3131604567091</v>
      </c>
      <c r="Q3046" s="47">
        <f ca="1">SUM(L$15:L3046)-SUM(M$15:M3046)</f>
        <v>0</v>
      </c>
      <c r="R3046" s="47" t="str">
        <f t="shared" ca="1" si="897"/>
        <v>M3049</v>
      </c>
      <c r="S3046" s="40">
        <f t="shared" ca="1" si="903"/>
        <v>0</v>
      </c>
      <c r="T3046" s="46">
        <f t="shared" ca="1" si="904"/>
        <v>30</v>
      </c>
      <c r="X3046" s="74">
        <f t="shared" ca="1" si="905"/>
        <v>1.3913131604567091</v>
      </c>
      <c r="Y3046" s="75">
        <f t="shared" ca="1" si="906"/>
        <v>1.3913131604567091</v>
      </c>
      <c r="Z3046" s="74">
        <f t="shared" ca="1" si="907"/>
        <v>4.0201256584235274</v>
      </c>
      <c r="AA3046" s="76">
        <f t="shared" ca="1" si="908"/>
        <v>1391.3131604567091</v>
      </c>
      <c r="AB3046" s="76">
        <f t="shared" ca="1" si="909"/>
        <v>4020.1256584235275</v>
      </c>
    </row>
    <row r="3047" spans="1:28" x14ac:dyDescent="0.25">
      <c r="A3047" s="2">
        <f t="shared" si="910"/>
        <v>3</v>
      </c>
      <c r="B3047" s="16">
        <f ca="1">VLOOKUP(A3047,PERIODS!$O$4:$P$33,2,FALSE)</f>
        <v>2.5000000000000001E-2</v>
      </c>
      <c r="C3047" s="15"/>
      <c r="D3047" s="18">
        <v>3033</v>
      </c>
      <c r="E3047" s="34">
        <f t="shared" ca="1" si="912"/>
        <v>17715.828809926596</v>
      </c>
      <c r="F3047" s="34">
        <f t="shared" ca="1" si="894"/>
        <v>2500</v>
      </c>
      <c r="G3047" s="69">
        <f t="shared" ca="1" si="898"/>
        <v>0</v>
      </c>
      <c r="H3047" s="34">
        <f t="shared" ca="1" si="899"/>
        <v>-1694.7745308278929</v>
      </c>
      <c r="I3047" s="34">
        <f t="shared" ca="1" si="900"/>
        <v>805.22546917210707</v>
      </c>
      <c r="J3047" s="18">
        <f ca="1">SUM(INDIRECT(ADDRESS(ROW(F3047),COLUMN(F3047),4)):INDIRECT(ADDRESS(ROW(F3047)+N$5-1,COLUMN(F3047),4)))</f>
        <v>21500</v>
      </c>
      <c r="K3047" s="18">
        <f t="shared" ca="1" si="901"/>
        <v>16350</v>
      </c>
      <c r="L3047" s="18">
        <f t="shared" ca="1" si="911"/>
        <v>16350</v>
      </c>
      <c r="M3047" s="18">
        <f t="shared" ca="1" si="895"/>
        <v>0</v>
      </c>
      <c r="N3047" s="34">
        <f t="shared" ca="1" si="902"/>
        <v>16910.603340754489</v>
      </c>
      <c r="P3047" s="18">
        <f t="shared" ca="1" si="896"/>
        <v>1694.7745308278929</v>
      </c>
      <c r="Q3047" s="47">
        <f ca="1">SUM(L$15:L3047)-SUM(M$15:M3047)</f>
        <v>16350</v>
      </c>
      <c r="R3047" s="47" t="str">
        <f t="shared" ca="1" si="897"/>
        <v>M3050</v>
      </c>
      <c r="S3047" s="40">
        <f t="shared" ca="1" si="903"/>
        <v>0</v>
      </c>
      <c r="T3047" s="46">
        <f t="shared" ca="1" si="904"/>
        <v>72</v>
      </c>
      <c r="X3047" s="74">
        <f t="shared" ca="1" si="905"/>
        <v>-1.694774530827893</v>
      </c>
      <c r="Y3047" s="75">
        <f t="shared" ca="1" si="906"/>
        <v>-1.694774530827893</v>
      </c>
      <c r="Z3047" s="74">
        <f t="shared" ca="1" si="907"/>
        <v>0.18364062966099412</v>
      </c>
      <c r="AA3047" s="76">
        <f t="shared" ca="1" si="908"/>
        <v>-1694.7745308278929</v>
      </c>
      <c r="AB3047" s="76">
        <f t="shared" ca="1" si="909"/>
        <v>183.64062966099411</v>
      </c>
    </row>
    <row r="3048" spans="1:28" x14ac:dyDescent="0.25">
      <c r="A3048" s="2">
        <f t="shared" si="910"/>
        <v>4</v>
      </c>
      <c r="B3048" s="16">
        <f ca="1">VLOOKUP(A3048,PERIODS!$O$4:$P$33,2,FALSE)</f>
        <v>2.5000000000000001E-2</v>
      </c>
      <c r="C3048" s="15"/>
      <c r="D3048" s="18">
        <v>3034</v>
      </c>
      <c r="E3048" s="34">
        <f t="shared" ca="1" si="912"/>
        <v>16910.603340754489</v>
      </c>
      <c r="F3048" s="34">
        <f t="shared" ca="1" si="894"/>
        <v>2500</v>
      </c>
      <c r="G3048" s="69">
        <f t="shared" ca="1" si="898"/>
        <v>0</v>
      </c>
      <c r="H3048" s="34">
        <f t="shared" ca="1" si="899"/>
        <v>1494.3238344601637</v>
      </c>
      <c r="I3048" s="34">
        <f t="shared" ca="1" si="900"/>
        <v>3994.3238344601637</v>
      </c>
      <c r="J3048" s="18">
        <f ca="1">SUM(INDIRECT(ADDRESS(ROW(F3048),COLUMN(F3048),4)):INDIRECT(ADDRESS(ROW(F3048)+N$5-1,COLUMN(F3048),4)))</f>
        <v>22300</v>
      </c>
      <c r="K3048" s="18">
        <f t="shared" ca="1" si="901"/>
        <v>16350</v>
      </c>
      <c r="L3048" s="18">
        <f t="shared" ca="1" si="911"/>
        <v>0</v>
      </c>
      <c r="M3048" s="18">
        <f t="shared" ca="1" si="895"/>
        <v>0</v>
      </c>
      <c r="N3048" s="34">
        <f t="shared" ca="1" si="902"/>
        <v>12916.279506294326</v>
      </c>
      <c r="P3048" s="18">
        <f t="shared" ca="1" si="896"/>
        <v>1494.3238344601637</v>
      </c>
      <c r="Q3048" s="47">
        <f ca="1">SUM(L$15:L3048)-SUM(M$15:M3048)</f>
        <v>16350</v>
      </c>
      <c r="R3048" s="47" t="str">
        <f t="shared" ca="1" si="897"/>
        <v>M3051</v>
      </c>
      <c r="S3048" s="40">
        <f t="shared" ca="1" si="903"/>
        <v>0</v>
      </c>
      <c r="T3048" s="46">
        <f t="shared" ca="1" si="904"/>
        <v>40</v>
      </c>
      <c r="X3048" s="74">
        <f t="shared" ca="1" si="905"/>
        <v>1.4943238344601637</v>
      </c>
      <c r="Y3048" s="75">
        <f t="shared" ca="1" si="906"/>
        <v>1.4943238344601637</v>
      </c>
      <c r="Z3048" s="74">
        <f t="shared" ca="1" si="907"/>
        <v>4.4563223223145076</v>
      </c>
      <c r="AA3048" s="76">
        <f t="shared" ca="1" si="908"/>
        <v>1494.3238344601637</v>
      </c>
      <c r="AB3048" s="76">
        <f t="shared" ca="1" si="909"/>
        <v>4456.3223223145078</v>
      </c>
    </row>
    <row r="3049" spans="1:28" x14ac:dyDescent="0.25">
      <c r="A3049" s="2">
        <f t="shared" si="910"/>
        <v>5</v>
      </c>
      <c r="B3049" s="16">
        <f ca="1">VLOOKUP(A3049,PERIODS!$O$4:$P$33,2,FALSE)</f>
        <v>3.3000000000000002E-2</v>
      </c>
      <c r="C3049" s="15"/>
      <c r="D3049" s="18">
        <v>3035</v>
      </c>
      <c r="E3049" s="34">
        <f t="shared" ca="1" si="912"/>
        <v>12916.279506294326</v>
      </c>
      <c r="F3049" s="34">
        <f t="shared" ca="1" si="894"/>
        <v>3300</v>
      </c>
      <c r="G3049" s="69">
        <f t="shared" ca="1" si="898"/>
        <v>0</v>
      </c>
      <c r="H3049" s="34">
        <f t="shared" ca="1" si="899"/>
        <v>134.09343920924687</v>
      </c>
      <c r="I3049" s="34">
        <f t="shared" ca="1" si="900"/>
        <v>3434.0934392092468</v>
      </c>
      <c r="J3049" s="18">
        <f ca="1">SUM(INDIRECT(ADDRESS(ROW(F3049),COLUMN(F3049),4)):INDIRECT(ADDRESS(ROW(F3049)+N$5-1,COLUMN(F3049),4)))</f>
        <v>23100</v>
      </c>
      <c r="K3049" s="18">
        <f t="shared" ca="1" si="901"/>
        <v>16350</v>
      </c>
      <c r="L3049" s="18">
        <f t="shared" ca="1" si="911"/>
        <v>0</v>
      </c>
      <c r="M3049" s="18">
        <f t="shared" ca="1" si="895"/>
        <v>0</v>
      </c>
      <c r="N3049" s="34">
        <f t="shared" ca="1" si="902"/>
        <v>9482.1860670850801</v>
      </c>
      <c r="P3049" s="18">
        <f t="shared" ca="1" si="896"/>
        <v>134.09343920924687</v>
      </c>
      <c r="Q3049" s="47">
        <f ca="1">SUM(L$15:L3049)-SUM(M$15:M3049)</f>
        <v>16350</v>
      </c>
      <c r="R3049" s="47" t="str">
        <f t="shared" ca="1" si="897"/>
        <v>M3052</v>
      </c>
      <c r="S3049" s="40">
        <f t="shared" ca="1" si="903"/>
        <v>0</v>
      </c>
      <c r="T3049" s="46">
        <f t="shared" ca="1" si="904"/>
        <v>100</v>
      </c>
      <c r="X3049" s="74">
        <f t="shared" ca="1" si="905"/>
        <v>0.13409343920924688</v>
      </c>
      <c r="Y3049" s="75">
        <f t="shared" ca="1" si="906"/>
        <v>0.13409343920924688</v>
      </c>
      <c r="Z3049" s="74">
        <f t="shared" ca="1" si="907"/>
        <v>1.1434996623571445</v>
      </c>
      <c r="AA3049" s="76">
        <f t="shared" ca="1" si="908"/>
        <v>134.09343920924687</v>
      </c>
      <c r="AB3049" s="76">
        <f t="shared" ca="1" si="909"/>
        <v>1143.4996623571444</v>
      </c>
    </row>
    <row r="3050" spans="1:28" x14ac:dyDescent="0.25">
      <c r="A3050" s="2">
        <f t="shared" si="910"/>
        <v>6</v>
      </c>
      <c r="B3050" s="16">
        <f ca="1">VLOOKUP(A3050,PERIODS!$O$4:$P$33,2,FALSE)</f>
        <v>3.3000000000000002E-2</v>
      </c>
      <c r="C3050" s="15"/>
      <c r="D3050" s="18">
        <v>3036</v>
      </c>
      <c r="E3050" s="34">
        <f t="shared" ca="1" si="912"/>
        <v>9482.1860670850801</v>
      </c>
      <c r="F3050" s="34">
        <f t="shared" ca="1" si="894"/>
        <v>3300</v>
      </c>
      <c r="G3050" s="69">
        <f t="shared" ca="1" si="898"/>
        <v>0</v>
      </c>
      <c r="H3050" s="34">
        <f t="shared" ca="1" si="899"/>
        <v>792.86942459616648</v>
      </c>
      <c r="I3050" s="34">
        <f t="shared" ca="1" si="900"/>
        <v>4092.8694245961665</v>
      </c>
      <c r="J3050" s="18">
        <f ca="1">SUM(INDIRECT(ADDRESS(ROW(F3050),COLUMN(F3050),4)):INDIRECT(ADDRESS(ROW(F3050)+N$5-1,COLUMN(F3050),4)))</f>
        <v>23100</v>
      </c>
      <c r="K3050" s="18">
        <f t="shared" ca="1" si="901"/>
        <v>0</v>
      </c>
      <c r="L3050" s="18">
        <f t="shared" ca="1" si="911"/>
        <v>0</v>
      </c>
      <c r="M3050" s="18">
        <f t="shared" ca="1" si="895"/>
        <v>16350</v>
      </c>
      <c r="N3050" s="34">
        <f t="shared" ca="1" si="902"/>
        <v>21739.316642488913</v>
      </c>
      <c r="P3050" s="18">
        <f t="shared" ca="1" si="896"/>
        <v>792.86942459616648</v>
      </c>
      <c r="Q3050" s="47">
        <f ca="1">SUM(L$15:L3050)-SUM(M$15:M3050)</f>
        <v>0</v>
      </c>
      <c r="R3050" s="47" t="str">
        <f t="shared" ca="1" si="897"/>
        <v>M3053</v>
      </c>
      <c r="S3050" s="40">
        <f t="shared" ca="1" si="903"/>
        <v>0</v>
      </c>
      <c r="T3050" s="46">
        <f t="shared" ca="1" si="904"/>
        <v>33</v>
      </c>
      <c r="X3050" s="74">
        <f t="shared" ca="1" si="905"/>
        <v>0.79286942459616649</v>
      </c>
      <c r="Y3050" s="75">
        <f t="shared" ca="1" si="906"/>
        <v>0.79286942459616649</v>
      </c>
      <c r="Z3050" s="74">
        <f t="shared" ca="1" si="907"/>
        <v>2.2097279857785619</v>
      </c>
      <c r="AA3050" s="76">
        <f t="shared" ca="1" si="908"/>
        <v>792.86942459616648</v>
      </c>
      <c r="AB3050" s="76">
        <f t="shared" ca="1" si="909"/>
        <v>2209.727985778562</v>
      </c>
    </row>
    <row r="3051" spans="1:28" x14ac:dyDescent="0.25">
      <c r="A3051" s="2">
        <f t="shared" si="910"/>
        <v>7</v>
      </c>
      <c r="B3051" s="16">
        <f ca="1">VLOOKUP(A3051,PERIODS!$O$4:$P$33,2,FALSE)</f>
        <v>3.3000000000000002E-2</v>
      </c>
      <c r="C3051" s="15"/>
      <c r="D3051" s="18">
        <v>3037</v>
      </c>
      <c r="E3051" s="34">
        <f t="shared" ca="1" si="912"/>
        <v>21739.316642488913</v>
      </c>
      <c r="F3051" s="34">
        <f t="shared" ca="1" si="894"/>
        <v>3300</v>
      </c>
      <c r="G3051" s="69">
        <f t="shared" ca="1" si="898"/>
        <v>0</v>
      </c>
      <c r="H3051" s="34">
        <f t="shared" ca="1" si="899"/>
        <v>680.06181288923801</v>
      </c>
      <c r="I3051" s="34">
        <f t="shared" ca="1" si="900"/>
        <v>3980.0618128892379</v>
      </c>
      <c r="J3051" s="18">
        <f ca="1">SUM(INDIRECT(ADDRESS(ROW(F3051),COLUMN(F3051),4)):INDIRECT(ADDRESS(ROW(F3051)+N$5-1,COLUMN(F3051),4)))</f>
        <v>23100</v>
      </c>
      <c r="K3051" s="18">
        <f t="shared" ca="1" si="901"/>
        <v>16350</v>
      </c>
      <c r="L3051" s="18">
        <f t="shared" ca="1" si="911"/>
        <v>16350</v>
      </c>
      <c r="M3051" s="18">
        <f t="shared" ca="1" si="895"/>
        <v>0</v>
      </c>
      <c r="N3051" s="34">
        <f t="shared" ca="1" si="902"/>
        <v>17759.254829599675</v>
      </c>
      <c r="P3051" s="18">
        <f t="shared" ca="1" si="896"/>
        <v>680.06181288923801</v>
      </c>
      <c r="Q3051" s="47">
        <f ca="1">SUM(L$15:L3051)-SUM(M$15:M3051)</f>
        <v>16350</v>
      </c>
      <c r="R3051" s="47" t="str">
        <f t="shared" ca="1" si="897"/>
        <v>M3054</v>
      </c>
      <c r="S3051" s="40">
        <f t="shared" ca="1" si="903"/>
        <v>0</v>
      </c>
      <c r="T3051" s="46">
        <f t="shared" ca="1" si="904"/>
        <v>7</v>
      </c>
      <c r="X3051" s="74">
        <f t="shared" ca="1" si="905"/>
        <v>0.68006181288923806</v>
      </c>
      <c r="Y3051" s="75">
        <f t="shared" ca="1" si="906"/>
        <v>0.68006181288923806</v>
      </c>
      <c r="Z3051" s="74">
        <f t="shared" ca="1" si="907"/>
        <v>1.973999747087086</v>
      </c>
      <c r="AA3051" s="76">
        <f t="shared" ca="1" si="908"/>
        <v>680.06181288923801</v>
      </c>
      <c r="AB3051" s="76">
        <f t="shared" ca="1" si="909"/>
        <v>1973.999747087086</v>
      </c>
    </row>
    <row r="3052" spans="1:28" x14ac:dyDescent="0.25">
      <c r="A3052" s="2">
        <f t="shared" si="910"/>
        <v>8</v>
      </c>
      <c r="B3052" s="16">
        <f ca="1">VLOOKUP(A3052,PERIODS!$O$4:$P$33,2,FALSE)</f>
        <v>3.3000000000000002E-2</v>
      </c>
      <c r="C3052" s="15"/>
      <c r="D3052" s="18">
        <v>3038</v>
      </c>
      <c r="E3052" s="34">
        <f t="shared" ca="1" si="912"/>
        <v>17759.254829599675</v>
      </c>
      <c r="F3052" s="34">
        <f t="shared" ca="1" si="894"/>
        <v>3300</v>
      </c>
      <c r="G3052" s="69">
        <f t="shared" ca="1" si="898"/>
        <v>0</v>
      </c>
      <c r="H3052" s="34">
        <f t="shared" ca="1" si="899"/>
        <v>176.0305502157203</v>
      </c>
      <c r="I3052" s="34">
        <f t="shared" ca="1" si="900"/>
        <v>3476.0305502157203</v>
      </c>
      <c r="J3052" s="18">
        <f ca="1">SUM(INDIRECT(ADDRESS(ROW(F3052),COLUMN(F3052),4)):INDIRECT(ADDRESS(ROW(F3052)+N$5-1,COLUMN(F3052),4)))</f>
        <v>23100</v>
      </c>
      <c r="K3052" s="18">
        <f t="shared" ca="1" si="901"/>
        <v>16350</v>
      </c>
      <c r="L3052" s="18">
        <f t="shared" ca="1" si="911"/>
        <v>0</v>
      </c>
      <c r="M3052" s="18">
        <f t="shared" ca="1" si="895"/>
        <v>0</v>
      </c>
      <c r="N3052" s="34">
        <f t="shared" ca="1" si="902"/>
        <v>14283.224279383954</v>
      </c>
      <c r="P3052" s="18">
        <f t="shared" ca="1" si="896"/>
        <v>176.0305502157203</v>
      </c>
      <c r="Q3052" s="47">
        <f ca="1">SUM(L$15:L3052)-SUM(M$15:M3052)</f>
        <v>16350</v>
      </c>
      <c r="R3052" s="47" t="str">
        <f t="shared" ca="1" si="897"/>
        <v>M3055</v>
      </c>
      <c r="S3052" s="40">
        <f t="shared" ca="1" si="903"/>
        <v>0</v>
      </c>
      <c r="T3052" s="46">
        <f t="shared" ca="1" si="904"/>
        <v>87</v>
      </c>
      <c r="X3052" s="74">
        <f t="shared" ca="1" si="905"/>
        <v>0.17603055021572028</v>
      </c>
      <c r="Y3052" s="75">
        <f t="shared" ca="1" si="906"/>
        <v>0.17603055021572028</v>
      </c>
      <c r="Z3052" s="74">
        <f t="shared" ca="1" si="907"/>
        <v>1.1924744884470606</v>
      </c>
      <c r="AA3052" s="76">
        <f t="shared" ca="1" si="908"/>
        <v>176.0305502157203</v>
      </c>
      <c r="AB3052" s="76">
        <f t="shared" ca="1" si="909"/>
        <v>1192.4744884470606</v>
      </c>
    </row>
    <row r="3053" spans="1:28" x14ac:dyDescent="0.25">
      <c r="A3053" s="2">
        <f t="shared" si="910"/>
        <v>9</v>
      </c>
      <c r="B3053" s="16">
        <f ca="1">VLOOKUP(A3053,PERIODS!$O$4:$P$33,2,FALSE)</f>
        <v>3.3000000000000002E-2</v>
      </c>
      <c r="C3053" s="15"/>
      <c r="D3053" s="18">
        <v>3039</v>
      </c>
      <c r="E3053" s="34">
        <f t="shared" ca="1" si="912"/>
        <v>14283.224279383954</v>
      </c>
      <c r="F3053" s="34">
        <f t="shared" ca="1" si="894"/>
        <v>3300</v>
      </c>
      <c r="G3053" s="69">
        <f t="shared" ca="1" si="898"/>
        <v>0</v>
      </c>
      <c r="H3053" s="34">
        <f t="shared" ca="1" si="899"/>
        <v>222.63518366002634</v>
      </c>
      <c r="I3053" s="34">
        <f t="shared" ca="1" si="900"/>
        <v>3522.6351836600265</v>
      </c>
      <c r="J3053" s="18">
        <f ca="1">SUM(INDIRECT(ADDRESS(ROW(F3053),COLUMN(F3053),4)):INDIRECT(ADDRESS(ROW(F3053)+N$5-1,COLUMN(F3053),4)))</f>
        <v>23100</v>
      </c>
      <c r="K3053" s="18">
        <f t="shared" ca="1" si="901"/>
        <v>16350</v>
      </c>
      <c r="L3053" s="18">
        <f t="shared" ca="1" si="911"/>
        <v>0</v>
      </c>
      <c r="M3053" s="18">
        <f t="shared" ca="1" si="895"/>
        <v>0</v>
      </c>
      <c r="N3053" s="34">
        <f t="shared" ca="1" si="902"/>
        <v>10760.589095723928</v>
      </c>
      <c r="P3053" s="18">
        <f t="shared" ca="1" si="896"/>
        <v>222.63518366002634</v>
      </c>
      <c r="Q3053" s="47">
        <f ca="1">SUM(L$15:L3053)-SUM(M$15:M3053)</f>
        <v>16350</v>
      </c>
      <c r="R3053" s="47" t="str">
        <f t="shared" ca="1" si="897"/>
        <v>M3056</v>
      </c>
      <c r="S3053" s="40">
        <f t="shared" ca="1" si="903"/>
        <v>0</v>
      </c>
      <c r="T3053" s="46">
        <f t="shared" ca="1" si="904"/>
        <v>38</v>
      </c>
      <c r="X3053" s="74">
        <f t="shared" ca="1" si="905"/>
        <v>0.22263518366002635</v>
      </c>
      <c r="Y3053" s="75">
        <f t="shared" ca="1" si="906"/>
        <v>0.22263518366002635</v>
      </c>
      <c r="Z3053" s="74">
        <f t="shared" ca="1" si="907"/>
        <v>1.249364701928448</v>
      </c>
      <c r="AA3053" s="76">
        <f t="shared" ca="1" si="908"/>
        <v>222.63518366002634</v>
      </c>
      <c r="AB3053" s="76">
        <f t="shared" ca="1" si="909"/>
        <v>1249.3647019284479</v>
      </c>
    </row>
    <row r="3054" spans="1:28" x14ac:dyDescent="0.25">
      <c r="A3054" s="2">
        <f t="shared" si="910"/>
        <v>10</v>
      </c>
      <c r="B3054" s="16">
        <f ca="1">VLOOKUP(A3054,PERIODS!$O$4:$P$33,2,FALSE)</f>
        <v>3.3000000000000002E-2</v>
      </c>
      <c r="C3054" s="15"/>
      <c r="D3054" s="18">
        <v>3040</v>
      </c>
      <c r="E3054" s="34">
        <f t="shared" ca="1" si="912"/>
        <v>10760.589095723928</v>
      </c>
      <c r="F3054" s="34">
        <f t="shared" ca="1" si="894"/>
        <v>3300</v>
      </c>
      <c r="G3054" s="69">
        <f t="shared" ca="1" si="898"/>
        <v>0</v>
      </c>
      <c r="H3054" s="34">
        <f t="shared" ca="1" si="899"/>
        <v>-389.98314617403946</v>
      </c>
      <c r="I3054" s="34">
        <f t="shared" ca="1" si="900"/>
        <v>2910.0168538259604</v>
      </c>
      <c r="J3054" s="18">
        <f ca="1">SUM(INDIRECT(ADDRESS(ROW(F3054),COLUMN(F3054),4)):INDIRECT(ADDRESS(ROW(F3054)+N$5-1,COLUMN(F3054),4)))</f>
        <v>23100</v>
      </c>
      <c r="K3054" s="18">
        <f t="shared" ca="1" si="901"/>
        <v>0</v>
      </c>
      <c r="L3054" s="18">
        <f t="shared" ca="1" si="911"/>
        <v>0</v>
      </c>
      <c r="M3054" s="18">
        <f t="shared" ca="1" si="895"/>
        <v>16350</v>
      </c>
      <c r="N3054" s="34">
        <f t="shared" ca="1" si="902"/>
        <v>24200.572241897968</v>
      </c>
      <c r="P3054" s="18">
        <f t="shared" ca="1" si="896"/>
        <v>389.98314617403946</v>
      </c>
      <c r="Q3054" s="47">
        <f ca="1">SUM(L$15:L3054)-SUM(M$15:M3054)</f>
        <v>0</v>
      </c>
      <c r="R3054" s="47" t="str">
        <f t="shared" ca="1" si="897"/>
        <v>M3057</v>
      </c>
      <c r="S3054" s="40">
        <f t="shared" ca="1" si="903"/>
        <v>0</v>
      </c>
      <c r="T3054" s="46">
        <f t="shared" ca="1" si="904"/>
        <v>67</v>
      </c>
      <c r="X3054" s="74">
        <f t="shared" ca="1" si="905"/>
        <v>-0.38998314617403945</v>
      </c>
      <c r="Y3054" s="75">
        <f t="shared" ca="1" si="906"/>
        <v>-0.38998314617403945</v>
      </c>
      <c r="Z3054" s="74">
        <f t="shared" ca="1" si="907"/>
        <v>0.67706828559305288</v>
      </c>
      <c r="AA3054" s="76">
        <f t="shared" ca="1" si="908"/>
        <v>-389.98314617403946</v>
      </c>
      <c r="AB3054" s="76">
        <f t="shared" ca="1" si="909"/>
        <v>677.06828559305291</v>
      </c>
    </row>
    <row r="3055" spans="1:28" x14ac:dyDescent="0.25">
      <c r="A3055" s="2">
        <f t="shared" si="910"/>
        <v>11</v>
      </c>
      <c r="B3055" s="16">
        <f ca="1">VLOOKUP(A3055,PERIODS!$O$4:$P$33,2,FALSE)</f>
        <v>3.3000000000000002E-2</v>
      </c>
      <c r="C3055" s="15"/>
      <c r="D3055" s="18">
        <v>3041</v>
      </c>
      <c r="E3055" s="34">
        <f t="shared" ca="1" si="912"/>
        <v>24200.572241897968</v>
      </c>
      <c r="F3055" s="34">
        <f t="shared" ca="1" si="894"/>
        <v>3300</v>
      </c>
      <c r="G3055" s="69">
        <f t="shared" ca="1" si="898"/>
        <v>0</v>
      </c>
      <c r="H3055" s="34">
        <f t="shared" ca="1" si="899"/>
        <v>-269.78350417533716</v>
      </c>
      <c r="I3055" s="34">
        <f t="shared" ca="1" si="900"/>
        <v>3030.2164958246631</v>
      </c>
      <c r="J3055" s="18">
        <f ca="1">SUM(INDIRECT(ADDRESS(ROW(F3055),COLUMN(F3055),4)):INDIRECT(ADDRESS(ROW(F3055)+N$5-1,COLUMN(F3055),4)))</f>
        <v>23300</v>
      </c>
      <c r="K3055" s="18">
        <f t="shared" ca="1" si="901"/>
        <v>0</v>
      </c>
      <c r="L3055" s="18">
        <f t="shared" ca="1" si="911"/>
        <v>0</v>
      </c>
      <c r="M3055" s="18">
        <f t="shared" ca="1" si="895"/>
        <v>0</v>
      </c>
      <c r="N3055" s="34">
        <f t="shared" ca="1" si="902"/>
        <v>21170.355746073306</v>
      </c>
      <c r="P3055" s="18">
        <f t="shared" ca="1" si="896"/>
        <v>269.78350417533716</v>
      </c>
      <c r="Q3055" s="47">
        <f ca="1">SUM(L$15:L3055)-SUM(M$15:M3055)</f>
        <v>0</v>
      </c>
      <c r="R3055" s="47" t="str">
        <f t="shared" ca="1" si="897"/>
        <v>M3058</v>
      </c>
      <c r="S3055" s="40">
        <f t="shared" ca="1" si="903"/>
        <v>0</v>
      </c>
      <c r="T3055" s="46">
        <f t="shared" ca="1" si="904"/>
        <v>73</v>
      </c>
      <c r="X3055" s="74">
        <f t="shared" ca="1" si="905"/>
        <v>-0.26978350417533714</v>
      </c>
      <c r="Y3055" s="75">
        <f t="shared" ca="1" si="906"/>
        <v>-0.26978350417533714</v>
      </c>
      <c r="Z3055" s="74">
        <f t="shared" ca="1" si="907"/>
        <v>0.76354478070126863</v>
      </c>
      <c r="AA3055" s="76">
        <f t="shared" ca="1" si="908"/>
        <v>-269.78350417533716</v>
      </c>
      <c r="AB3055" s="76">
        <f t="shared" ca="1" si="909"/>
        <v>763.54478070126868</v>
      </c>
    </row>
    <row r="3056" spans="1:28" x14ac:dyDescent="0.25">
      <c r="A3056" s="2">
        <f t="shared" si="910"/>
        <v>12</v>
      </c>
      <c r="B3056" s="16">
        <f ca="1">VLOOKUP(A3056,PERIODS!$O$4:$P$33,2,FALSE)</f>
        <v>3.3000000000000002E-2</v>
      </c>
      <c r="C3056" s="15"/>
      <c r="D3056" s="18">
        <v>3042</v>
      </c>
      <c r="E3056" s="34">
        <f t="shared" ca="1" si="912"/>
        <v>21170.355746073306</v>
      </c>
      <c r="F3056" s="34">
        <f t="shared" ca="1" si="894"/>
        <v>3300</v>
      </c>
      <c r="G3056" s="69">
        <f t="shared" ca="1" si="898"/>
        <v>0</v>
      </c>
      <c r="H3056" s="34">
        <f t="shared" ca="1" si="899"/>
        <v>-1648.4070781238333</v>
      </c>
      <c r="I3056" s="34">
        <f t="shared" ca="1" si="900"/>
        <v>1651.5929218761667</v>
      </c>
      <c r="J3056" s="18">
        <f ca="1">SUM(INDIRECT(ADDRESS(ROW(F3056),COLUMN(F3056),4)):INDIRECT(ADDRESS(ROW(F3056)+N$5-1,COLUMN(F3056),4)))</f>
        <v>23500</v>
      </c>
      <c r="K3056" s="18">
        <f t="shared" ca="1" si="901"/>
        <v>16350</v>
      </c>
      <c r="L3056" s="18">
        <f t="shared" ca="1" si="911"/>
        <v>16350</v>
      </c>
      <c r="M3056" s="18">
        <f t="shared" ca="1" si="895"/>
        <v>0</v>
      </c>
      <c r="N3056" s="34">
        <f t="shared" ca="1" si="902"/>
        <v>19518.76282419714</v>
      </c>
      <c r="P3056" s="18">
        <f t="shared" ca="1" si="896"/>
        <v>1648.4070781238333</v>
      </c>
      <c r="Q3056" s="47">
        <f ca="1">SUM(L$15:L3056)-SUM(M$15:M3056)</f>
        <v>16350</v>
      </c>
      <c r="R3056" s="47" t="str">
        <f t="shared" ca="1" si="897"/>
        <v>M3059</v>
      </c>
      <c r="S3056" s="40">
        <f t="shared" ca="1" si="903"/>
        <v>0</v>
      </c>
      <c r="T3056" s="46">
        <f t="shared" ca="1" si="904"/>
        <v>11</v>
      </c>
      <c r="X3056" s="74">
        <f t="shared" ca="1" si="905"/>
        <v>-1.6484070781238334</v>
      </c>
      <c r="Y3056" s="75">
        <f t="shared" ca="1" si="906"/>
        <v>-1.6484070781238334</v>
      </c>
      <c r="Z3056" s="74">
        <f t="shared" ca="1" si="907"/>
        <v>0.19235607290466625</v>
      </c>
      <c r="AA3056" s="76">
        <f t="shared" ca="1" si="908"/>
        <v>-1648.4070781238333</v>
      </c>
      <c r="AB3056" s="76">
        <f t="shared" ca="1" si="909"/>
        <v>192.35607290466623</v>
      </c>
    </row>
    <row r="3057" spans="1:28" x14ac:dyDescent="0.25">
      <c r="A3057" s="2">
        <f t="shared" si="910"/>
        <v>13</v>
      </c>
      <c r="B3057" s="16">
        <f ca="1">VLOOKUP(A3057,PERIODS!$O$4:$P$33,2,FALSE)</f>
        <v>3.3000000000000002E-2</v>
      </c>
      <c r="C3057" s="15"/>
      <c r="D3057" s="18">
        <v>3043</v>
      </c>
      <c r="E3057" s="34">
        <f t="shared" ca="1" si="912"/>
        <v>19518.76282419714</v>
      </c>
      <c r="F3057" s="34">
        <f t="shared" ca="1" si="894"/>
        <v>3300</v>
      </c>
      <c r="G3057" s="69">
        <f t="shared" ca="1" si="898"/>
        <v>0</v>
      </c>
      <c r="H3057" s="34">
        <f t="shared" ca="1" si="899"/>
        <v>-479.307212978358</v>
      </c>
      <c r="I3057" s="34">
        <f t="shared" ca="1" si="900"/>
        <v>2820.6927870216418</v>
      </c>
      <c r="J3057" s="18">
        <f ca="1">SUM(INDIRECT(ADDRESS(ROW(F3057),COLUMN(F3057),4)):INDIRECT(ADDRESS(ROW(F3057)+N$5-1,COLUMN(F3057),4)))</f>
        <v>23700</v>
      </c>
      <c r="K3057" s="18">
        <f t="shared" ca="1" si="901"/>
        <v>16350</v>
      </c>
      <c r="L3057" s="18">
        <f t="shared" ca="1" si="911"/>
        <v>0</v>
      </c>
      <c r="M3057" s="18">
        <f t="shared" ca="1" si="895"/>
        <v>0</v>
      </c>
      <c r="N3057" s="34">
        <f t="shared" ca="1" si="902"/>
        <v>16698.070037175497</v>
      </c>
      <c r="P3057" s="18">
        <f t="shared" ca="1" si="896"/>
        <v>479.307212978358</v>
      </c>
      <c r="Q3057" s="47">
        <f ca="1">SUM(L$15:L3057)-SUM(M$15:M3057)</f>
        <v>16350</v>
      </c>
      <c r="R3057" s="47" t="str">
        <f t="shared" ca="1" si="897"/>
        <v>M3060</v>
      </c>
      <c r="S3057" s="40">
        <f t="shared" ca="1" si="903"/>
        <v>0</v>
      </c>
      <c r="T3057" s="46">
        <f t="shared" ca="1" si="904"/>
        <v>12</v>
      </c>
      <c r="X3057" s="74">
        <f t="shared" ca="1" si="905"/>
        <v>-0.47930721297835799</v>
      </c>
      <c r="Y3057" s="75">
        <f t="shared" ca="1" si="906"/>
        <v>-0.47930721297835799</v>
      </c>
      <c r="Z3057" s="74">
        <f t="shared" ca="1" si="907"/>
        <v>0.61921222543722709</v>
      </c>
      <c r="AA3057" s="76">
        <f t="shared" ca="1" si="908"/>
        <v>-479.307212978358</v>
      </c>
      <c r="AB3057" s="76">
        <f t="shared" ca="1" si="909"/>
        <v>619.21222543722706</v>
      </c>
    </row>
    <row r="3058" spans="1:28" x14ac:dyDescent="0.25">
      <c r="A3058" s="2">
        <f t="shared" si="910"/>
        <v>14</v>
      </c>
      <c r="B3058" s="16">
        <f ca="1">VLOOKUP(A3058,PERIODS!$O$4:$P$33,2,FALSE)</f>
        <v>3.3000000000000002E-2</v>
      </c>
      <c r="C3058" s="15"/>
      <c r="D3058" s="18">
        <v>3044</v>
      </c>
      <c r="E3058" s="34">
        <f t="shared" ca="1" si="912"/>
        <v>16698.070037175497</v>
      </c>
      <c r="F3058" s="34">
        <f t="shared" ca="1" si="894"/>
        <v>3300</v>
      </c>
      <c r="G3058" s="69">
        <f t="shared" ca="1" si="898"/>
        <v>0</v>
      </c>
      <c r="H3058" s="34">
        <f t="shared" ca="1" si="899"/>
        <v>1959.9639845400536</v>
      </c>
      <c r="I3058" s="34">
        <f t="shared" ca="1" si="900"/>
        <v>5259.9639845400534</v>
      </c>
      <c r="J3058" s="18">
        <f ca="1">SUM(INDIRECT(ADDRESS(ROW(F3058),COLUMN(F3058),4)):INDIRECT(ADDRESS(ROW(F3058)+N$5-1,COLUMN(F3058),4)))</f>
        <v>23900</v>
      </c>
      <c r="K3058" s="18">
        <f t="shared" ca="1" si="901"/>
        <v>16350</v>
      </c>
      <c r="L3058" s="18">
        <f t="shared" ca="1" si="911"/>
        <v>0</v>
      </c>
      <c r="M3058" s="18">
        <f t="shared" ca="1" si="895"/>
        <v>0</v>
      </c>
      <c r="N3058" s="34">
        <f t="shared" ca="1" si="902"/>
        <v>11438.106052635445</v>
      </c>
      <c r="P3058" s="18">
        <f t="shared" ca="1" si="896"/>
        <v>1959.9639845400536</v>
      </c>
      <c r="Q3058" s="47">
        <f ca="1">SUM(L$15:L3058)-SUM(M$15:M3058)</f>
        <v>16350</v>
      </c>
      <c r="R3058" s="47" t="str">
        <f t="shared" ca="1" si="897"/>
        <v>M3061</v>
      </c>
      <c r="S3058" s="40">
        <f t="shared" ca="1" si="903"/>
        <v>0</v>
      </c>
      <c r="T3058" s="46">
        <f t="shared" ca="1" si="904"/>
        <v>29</v>
      </c>
      <c r="X3058" s="74">
        <f t="shared" ca="1" si="905"/>
        <v>2.1822709414621562</v>
      </c>
      <c r="Y3058" s="75">
        <f t="shared" ca="1" si="906"/>
        <v>1.9599639845400536</v>
      </c>
      <c r="Z3058" s="74">
        <f t="shared" ca="1" si="907"/>
        <v>7.0990713842313315</v>
      </c>
      <c r="AA3058" s="76">
        <f t="shared" ca="1" si="908"/>
        <v>1959.9639845400536</v>
      </c>
      <c r="AB3058" s="76">
        <f t="shared" ca="1" si="909"/>
        <v>7099.0713842313316</v>
      </c>
    </row>
    <row r="3059" spans="1:28" x14ac:dyDescent="0.25">
      <c r="A3059" s="2">
        <f t="shared" si="910"/>
        <v>15</v>
      </c>
      <c r="B3059" s="16">
        <f ca="1">VLOOKUP(A3059,PERIODS!$O$4:$P$33,2,FALSE)</f>
        <v>3.3000000000000002E-2</v>
      </c>
      <c r="C3059" s="15"/>
      <c r="D3059" s="18">
        <v>3045</v>
      </c>
      <c r="E3059" s="34">
        <f t="shared" ca="1" si="912"/>
        <v>11438.106052635445</v>
      </c>
      <c r="F3059" s="34">
        <f t="shared" ca="1" si="894"/>
        <v>3300</v>
      </c>
      <c r="G3059" s="69">
        <f t="shared" ca="1" si="898"/>
        <v>0</v>
      </c>
      <c r="H3059" s="34">
        <f t="shared" ca="1" si="899"/>
        <v>1271.1564300032508</v>
      </c>
      <c r="I3059" s="34">
        <f t="shared" ca="1" si="900"/>
        <v>4571.1564300032505</v>
      </c>
      <c r="J3059" s="18">
        <f ca="1">SUM(INDIRECT(ADDRESS(ROW(F3059),COLUMN(F3059),4)):INDIRECT(ADDRESS(ROW(F3059)+N$5-1,COLUMN(F3059),4)))</f>
        <v>24100</v>
      </c>
      <c r="K3059" s="18">
        <f t="shared" ca="1" si="901"/>
        <v>0</v>
      </c>
      <c r="L3059" s="18">
        <f t="shared" ca="1" si="911"/>
        <v>0</v>
      </c>
      <c r="M3059" s="18">
        <f t="shared" ca="1" si="895"/>
        <v>16350</v>
      </c>
      <c r="N3059" s="34">
        <f t="shared" ca="1" si="902"/>
        <v>23216.949622632193</v>
      </c>
      <c r="P3059" s="18">
        <f t="shared" ca="1" si="896"/>
        <v>1271.1564300032508</v>
      </c>
      <c r="Q3059" s="47">
        <f ca="1">SUM(L$15:L3059)-SUM(M$15:M3059)</f>
        <v>0</v>
      </c>
      <c r="R3059" s="47" t="str">
        <f t="shared" ca="1" si="897"/>
        <v>M3062</v>
      </c>
      <c r="S3059" s="40">
        <f t="shared" ca="1" si="903"/>
        <v>0</v>
      </c>
      <c r="T3059" s="46">
        <f t="shared" ca="1" si="904"/>
        <v>92</v>
      </c>
      <c r="X3059" s="74">
        <f t="shared" ca="1" si="905"/>
        <v>1.2711564300032507</v>
      </c>
      <c r="Y3059" s="75">
        <f t="shared" ca="1" si="906"/>
        <v>1.2711564300032507</v>
      </c>
      <c r="Z3059" s="74">
        <f t="shared" ca="1" si="907"/>
        <v>3.5649728210319793</v>
      </c>
      <c r="AA3059" s="76">
        <f t="shared" ca="1" si="908"/>
        <v>1271.1564300032508</v>
      </c>
      <c r="AB3059" s="76">
        <f t="shared" ca="1" si="909"/>
        <v>3564.9728210319795</v>
      </c>
    </row>
    <row r="3060" spans="1:28" x14ac:dyDescent="0.25">
      <c r="A3060" s="2">
        <f t="shared" si="910"/>
        <v>16</v>
      </c>
      <c r="B3060" s="16">
        <f ca="1">VLOOKUP(A3060,PERIODS!$O$4:$P$33,2,FALSE)</f>
        <v>3.3000000000000002E-2</v>
      </c>
      <c r="C3060" s="15"/>
      <c r="D3060" s="18">
        <v>3046</v>
      </c>
      <c r="E3060" s="34">
        <f t="shared" ca="1" si="912"/>
        <v>23216.949622632193</v>
      </c>
      <c r="F3060" s="34">
        <f t="shared" ca="1" si="894"/>
        <v>3300</v>
      </c>
      <c r="G3060" s="69">
        <f t="shared" ca="1" si="898"/>
        <v>0</v>
      </c>
      <c r="H3060" s="34">
        <f t="shared" ca="1" si="899"/>
        <v>530.768074595597</v>
      </c>
      <c r="I3060" s="34">
        <f t="shared" ca="1" si="900"/>
        <v>3830.7680745955968</v>
      </c>
      <c r="J3060" s="18">
        <f ca="1">SUM(INDIRECT(ADDRESS(ROW(F3060),COLUMN(F3060),4)):INDIRECT(ADDRESS(ROW(F3060)+N$5-1,COLUMN(F3060),4)))</f>
        <v>24300</v>
      </c>
      <c r="K3060" s="18">
        <f t="shared" ca="1" si="901"/>
        <v>16350</v>
      </c>
      <c r="L3060" s="18">
        <f t="shared" ca="1" si="911"/>
        <v>16350</v>
      </c>
      <c r="M3060" s="18">
        <f t="shared" ca="1" si="895"/>
        <v>0</v>
      </c>
      <c r="N3060" s="34">
        <f t="shared" ca="1" si="902"/>
        <v>19386.181548036599</v>
      </c>
      <c r="P3060" s="18">
        <f t="shared" ca="1" si="896"/>
        <v>530.768074595597</v>
      </c>
      <c r="Q3060" s="47">
        <f ca="1">SUM(L$15:L3060)-SUM(M$15:M3060)</f>
        <v>16350</v>
      </c>
      <c r="R3060" s="47" t="str">
        <f t="shared" ca="1" si="897"/>
        <v>M3063</v>
      </c>
      <c r="S3060" s="40">
        <f t="shared" ca="1" si="903"/>
        <v>0</v>
      </c>
      <c r="T3060" s="46">
        <f t="shared" ca="1" si="904"/>
        <v>85</v>
      </c>
      <c r="X3060" s="74">
        <f t="shared" ca="1" si="905"/>
        <v>0.53076807459559705</v>
      </c>
      <c r="Y3060" s="75">
        <f t="shared" ca="1" si="906"/>
        <v>0.53076807459559705</v>
      </c>
      <c r="Z3060" s="74">
        <f t="shared" ca="1" si="907"/>
        <v>1.7002377166256273</v>
      </c>
      <c r="AA3060" s="76">
        <f t="shared" ca="1" si="908"/>
        <v>530.768074595597</v>
      </c>
      <c r="AB3060" s="76">
        <f t="shared" ca="1" si="909"/>
        <v>1700.2377166256272</v>
      </c>
    </row>
    <row r="3061" spans="1:28" x14ac:dyDescent="0.25">
      <c r="A3061" s="2">
        <f t="shared" si="910"/>
        <v>17</v>
      </c>
      <c r="B3061" s="16">
        <f ca="1">VLOOKUP(A3061,PERIODS!$O$4:$P$33,2,FALSE)</f>
        <v>3.5000000000000003E-2</v>
      </c>
      <c r="C3061" s="15"/>
      <c r="D3061" s="18">
        <v>3047</v>
      </c>
      <c r="E3061" s="34">
        <f t="shared" ca="1" si="912"/>
        <v>19386.181548036599</v>
      </c>
      <c r="F3061" s="34">
        <f t="shared" ca="1" si="894"/>
        <v>3500.0000000000005</v>
      </c>
      <c r="G3061" s="69">
        <f t="shared" ca="1" si="898"/>
        <v>0</v>
      </c>
      <c r="H3061" s="34">
        <f t="shared" ca="1" si="899"/>
        <v>745.49399141237848</v>
      </c>
      <c r="I3061" s="34">
        <f t="shared" ca="1" si="900"/>
        <v>4245.4939914123788</v>
      </c>
      <c r="J3061" s="18">
        <f ca="1">SUM(INDIRECT(ADDRESS(ROW(F3061),COLUMN(F3061),4)):INDIRECT(ADDRESS(ROW(F3061)+N$5-1,COLUMN(F3061),4)))</f>
        <v>24500.000000000004</v>
      </c>
      <c r="K3061" s="18">
        <f t="shared" ca="1" si="901"/>
        <v>16350</v>
      </c>
      <c r="L3061" s="18">
        <f t="shared" ca="1" si="911"/>
        <v>0</v>
      </c>
      <c r="M3061" s="18">
        <f t="shared" ca="1" si="895"/>
        <v>0</v>
      </c>
      <c r="N3061" s="34">
        <f t="shared" ca="1" si="902"/>
        <v>15140.68755662422</v>
      </c>
      <c r="P3061" s="18">
        <f t="shared" ca="1" si="896"/>
        <v>745.49399141237848</v>
      </c>
      <c r="Q3061" s="47">
        <f ca="1">SUM(L$15:L3061)-SUM(M$15:M3061)</f>
        <v>16350</v>
      </c>
      <c r="R3061" s="47" t="str">
        <f t="shared" ca="1" si="897"/>
        <v>M3064</v>
      </c>
      <c r="S3061" s="40">
        <f t="shared" ca="1" si="903"/>
        <v>0</v>
      </c>
      <c r="T3061" s="46">
        <f t="shared" ca="1" si="904"/>
        <v>30</v>
      </c>
      <c r="X3061" s="74">
        <f t="shared" ca="1" si="905"/>
        <v>0.74549399141237849</v>
      </c>
      <c r="Y3061" s="75">
        <f t="shared" ca="1" si="906"/>
        <v>0.74549399141237849</v>
      </c>
      <c r="Z3061" s="74">
        <f t="shared" ca="1" si="907"/>
        <v>2.1074822560174469</v>
      </c>
      <c r="AA3061" s="76">
        <f t="shared" ca="1" si="908"/>
        <v>745.49399141237848</v>
      </c>
      <c r="AB3061" s="76">
        <f t="shared" ca="1" si="909"/>
        <v>2107.4822560174471</v>
      </c>
    </row>
    <row r="3062" spans="1:28" x14ac:dyDescent="0.25">
      <c r="A3062" s="2">
        <f t="shared" si="910"/>
        <v>18</v>
      </c>
      <c r="B3062" s="16">
        <f ca="1">VLOOKUP(A3062,PERIODS!$O$4:$P$33,2,FALSE)</f>
        <v>3.5000000000000003E-2</v>
      </c>
      <c r="C3062" s="15"/>
      <c r="D3062" s="18">
        <v>3048</v>
      </c>
      <c r="E3062" s="34">
        <f t="shared" ca="1" si="912"/>
        <v>15140.68755662422</v>
      </c>
      <c r="F3062" s="34">
        <f t="shared" ca="1" si="894"/>
        <v>3500.0000000000005</v>
      </c>
      <c r="G3062" s="69">
        <f t="shared" ca="1" si="898"/>
        <v>0</v>
      </c>
      <c r="H3062" s="34">
        <f t="shared" ca="1" si="899"/>
        <v>1959.9639845400536</v>
      </c>
      <c r="I3062" s="34">
        <f t="shared" ca="1" si="900"/>
        <v>5459.9639845400543</v>
      </c>
      <c r="J3062" s="18">
        <f ca="1">SUM(INDIRECT(ADDRESS(ROW(F3062),COLUMN(F3062),4)):INDIRECT(ADDRESS(ROW(F3062)+N$5-1,COLUMN(F3062),4)))</f>
        <v>24500.000000000004</v>
      </c>
      <c r="K3062" s="18">
        <f t="shared" ca="1" si="901"/>
        <v>16350</v>
      </c>
      <c r="L3062" s="18">
        <f t="shared" ca="1" si="911"/>
        <v>0</v>
      </c>
      <c r="M3062" s="18">
        <f t="shared" ca="1" si="895"/>
        <v>0</v>
      </c>
      <c r="N3062" s="34">
        <f t="shared" ca="1" si="902"/>
        <v>9680.7235720841654</v>
      </c>
      <c r="P3062" s="18">
        <f t="shared" ca="1" si="896"/>
        <v>1959.9639845400536</v>
      </c>
      <c r="Q3062" s="47">
        <f ca="1">SUM(L$15:L3062)-SUM(M$15:M3062)</f>
        <v>16350</v>
      </c>
      <c r="R3062" s="47" t="str">
        <f t="shared" ca="1" si="897"/>
        <v>M3065</v>
      </c>
      <c r="S3062" s="40">
        <f t="shared" ca="1" si="903"/>
        <v>0</v>
      </c>
      <c r="T3062" s="46">
        <f t="shared" ca="1" si="904"/>
        <v>64</v>
      </c>
      <c r="X3062" s="74">
        <f t="shared" ca="1" si="905"/>
        <v>2.0483876231229043</v>
      </c>
      <c r="Y3062" s="75">
        <f t="shared" ca="1" si="906"/>
        <v>1.9599639845400536</v>
      </c>
      <c r="Z3062" s="74">
        <f t="shared" ca="1" si="907"/>
        <v>7.0990713842313315</v>
      </c>
      <c r="AA3062" s="76">
        <f t="shared" ca="1" si="908"/>
        <v>1959.9639845400536</v>
      </c>
      <c r="AB3062" s="76">
        <f t="shared" ca="1" si="909"/>
        <v>7099.0713842313316</v>
      </c>
    </row>
    <row r="3063" spans="1:28" x14ac:dyDescent="0.25">
      <c r="A3063" s="2">
        <f t="shared" si="910"/>
        <v>19</v>
      </c>
      <c r="B3063" s="16">
        <f ca="1">VLOOKUP(A3063,PERIODS!$O$4:$P$33,2,FALSE)</f>
        <v>3.5000000000000003E-2</v>
      </c>
      <c r="C3063" s="15"/>
      <c r="D3063" s="18">
        <v>3049</v>
      </c>
      <c r="E3063" s="34">
        <f t="shared" ca="1" si="912"/>
        <v>9680.7235720841654</v>
      </c>
      <c r="F3063" s="34">
        <f t="shared" ca="1" si="894"/>
        <v>3500.0000000000005</v>
      </c>
      <c r="G3063" s="69">
        <f t="shared" ca="1" si="898"/>
        <v>0</v>
      </c>
      <c r="H3063" s="34">
        <f t="shared" ca="1" si="899"/>
        <v>1033.8056321507047</v>
      </c>
      <c r="I3063" s="34">
        <f t="shared" ca="1" si="900"/>
        <v>4533.8056321507047</v>
      </c>
      <c r="J3063" s="18">
        <f ca="1">SUM(INDIRECT(ADDRESS(ROW(F3063),COLUMN(F3063),4)):INDIRECT(ADDRESS(ROW(F3063)+N$5-1,COLUMN(F3063),4)))</f>
        <v>24500.000000000004</v>
      </c>
      <c r="K3063" s="18">
        <f t="shared" ca="1" si="901"/>
        <v>0</v>
      </c>
      <c r="L3063" s="18">
        <f t="shared" ca="1" si="911"/>
        <v>0</v>
      </c>
      <c r="M3063" s="18">
        <f t="shared" ca="1" si="895"/>
        <v>16350</v>
      </c>
      <c r="N3063" s="34">
        <f t="shared" ca="1" si="902"/>
        <v>21496.917939933461</v>
      </c>
      <c r="P3063" s="18">
        <f t="shared" ca="1" si="896"/>
        <v>1033.8056321507047</v>
      </c>
      <c r="Q3063" s="47">
        <f ca="1">SUM(L$15:L3063)-SUM(M$15:M3063)</f>
        <v>0</v>
      </c>
      <c r="R3063" s="47" t="str">
        <f t="shared" ca="1" si="897"/>
        <v>M3066</v>
      </c>
      <c r="S3063" s="40">
        <f t="shared" ca="1" si="903"/>
        <v>0</v>
      </c>
      <c r="T3063" s="46">
        <f t="shared" ca="1" si="904"/>
        <v>31</v>
      </c>
      <c r="X3063" s="74">
        <f t="shared" ca="1" si="905"/>
        <v>1.0338056321507048</v>
      </c>
      <c r="Y3063" s="75">
        <f t="shared" ca="1" si="906"/>
        <v>1.0338056321507048</v>
      </c>
      <c r="Z3063" s="74">
        <f t="shared" ca="1" si="907"/>
        <v>2.81174597033975</v>
      </c>
      <c r="AA3063" s="76">
        <f t="shared" ca="1" si="908"/>
        <v>1033.8056321507047</v>
      </c>
      <c r="AB3063" s="76">
        <f t="shared" ca="1" si="909"/>
        <v>2811.7459703397499</v>
      </c>
    </row>
    <row r="3064" spans="1:28" x14ac:dyDescent="0.25">
      <c r="A3064" s="2">
        <f t="shared" si="910"/>
        <v>20</v>
      </c>
      <c r="B3064" s="16">
        <f ca="1">VLOOKUP(A3064,PERIODS!$O$4:$P$33,2,FALSE)</f>
        <v>3.5000000000000003E-2</v>
      </c>
      <c r="C3064" s="15"/>
      <c r="D3064" s="18">
        <v>3050</v>
      </c>
      <c r="E3064" s="34">
        <f t="shared" ca="1" si="912"/>
        <v>21496.917939933461</v>
      </c>
      <c r="F3064" s="34">
        <f t="shared" ca="1" si="894"/>
        <v>3500.0000000000005</v>
      </c>
      <c r="G3064" s="69">
        <f t="shared" ca="1" si="898"/>
        <v>0</v>
      </c>
      <c r="H3064" s="34">
        <f t="shared" ca="1" si="899"/>
        <v>1843.5999996011494</v>
      </c>
      <c r="I3064" s="34">
        <f t="shared" ca="1" si="900"/>
        <v>5343.5999996011496</v>
      </c>
      <c r="J3064" s="18">
        <f ca="1">SUM(INDIRECT(ADDRESS(ROW(F3064),COLUMN(F3064),4)):INDIRECT(ADDRESS(ROW(F3064)+N$5-1,COLUMN(F3064),4)))</f>
        <v>24500.000000000004</v>
      </c>
      <c r="K3064" s="18">
        <f t="shared" ca="1" si="901"/>
        <v>16350</v>
      </c>
      <c r="L3064" s="18">
        <f t="shared" ca="1" si="911"/>
        <v>16350</v>
      </c>
      <c r="M3064" s="18">
        <f t="shared" ca="1" si="895"/>
        <v>0</v>
      </c>
      <c r="N3064" s="34">
        <f t="shared" ca="1" si="902"/>
        <v>16153.317940332312</v>
      </c>
      <c r="P3064" s="18">
        <f t="shared" ca="1" si="896"/>
        <v>1843.5999996011494</v>
      </c>
      <c r="Q3064" s="47">
        <f ca="1">SUM(L$15:L3064)-SUM(M$15:M3064)</f>
        <v>16350</v>
      </c>
      <c r="R3064" s="47" t="str">
        <f t="shared" ca="1" si="897"/>
        <v>M3067</v>
      </c>
      <c r="S3064" s="40">
        <f t="shared" ca="1" si="903"/>
        <v>0</v>
      </c>
      <c r="T3064" s="46">
        <f t="shared" ca="1" si="904"/>
        <v>86</v>
      </c>
      <c r="X3064" s="74">
        <f t="shared" ca="1" si="905"/>
        <v>1.8435999996011494</v>
      </c>
      <c r="Y3064" s="75">
        <f t="shared" ca="1" si="906"/>
        <v>1.8435999996011494</v>
      </c>
      <c r="Z3064" s="74">
        <f t="shared" ca="1" si="907"/>
        <v>6.3192466468198276</v>
      </c>
      <c r="AA3064" s="76">
        <f t="shared" ca="1" si="908"/>
        <v>1843.5999996011494</v>
      </c>
      <c r="AB3064" s="76">
        <f t="shared" ca="1" si="909"/>
        <v>6319.2466468198272</v>
      </c>
    </row>
    <row r="3065" spans="1:28" x14ac:dyDescent="0.25">
      <c r="A3065" s="2">
        <f t="shared" si="910"/>
        <v>21</v>
      </c>
      <c r="B3065" s="16">
        <f ca="1">VLOOKUP(A3065,PERIODS!$O$4:$P$33,2,FALSE)</f>
        <v>3.5000000000000003E-2</v>
      </c>
      <c r="C3065" s="15"/>
      <c r="D3065" s="18">
        <v>3051</v>
      </c>
      <c r="E3065" s="34">
        <f t="shared" ca="1" si="912"/>
        <v>16153.317940332312</v>
      </c>
      <c r="F3065" s="34">
        <f t="shared" ca="1" si="894"/>
        <v>3500.0000000000005</v>
      </c>
      <c r="G3065" s="69">
        <f t="shared" ca="1" si="898"/>
        <v>0</v>
      </c>
      <c r="H3065" s="34">
        <f t="shared" ca="1" si="899"/>
        <v>116.41833239992259</v>
      </c>
      <c r="I3065" s="34">
        <f t="shared" ca="1" si="900"/>
        <v>3616.4183323999232</v>
      </c>
      <c r="J3065" s="18">
        <f ca="1">SUM(INDIRECT(ADDRESS(ROW(F3065),COLUMN(F3065),4)):INDIRECT(ADDRESS(ROW(F3065)+N$5-1,COLUMN(F3065),4)))</f>
        <v>24500.000000000004</v>
      </c>
      <c r="K3065" s="18">
        <f t="shared" ca="1" si="901"/>
        <v>16350</v>
      </c>
      <c r="L3065" s="18">
        <f t="shared" ca="1" si="911"/>
        <v>0</v>
      </c>
      <c r="M3065" s="18">
        <f t="shared" ca="1" si="895"/>
        <v>0</v>
      </c>
      <c r="N3065" s="34">
        <f t="shared" ca="1" si="902"/>
        <v>12536.899607932388</v>
      </c>
      <c r="P3065" s="18">
        <f t="shared" ca="1" si="896"/>
        <v>116.41833239992259</v>
      </c>
      <c r="Q3065" s="47">
        <f ca="1">SUM(L$15:L3065)-SUM(M$15:M3065)</f>
        <v>16350</v>
      </c>
      <c r="R3065" s="47" t="str">
        <f t="shared" ca="1" si="897"/>
        <v>M3068</v>
      </c>
      <c r="S3065" s="40">
        <f t="shared" ca="1" si="903"/>
        <v>0</v>
      </c>
      <c r="T3065" s="46">
        <f t="shared" ca="1" si="904"/>
        <v>55</v>
      </c>
      <c r="X3065" s="74">
        <f t="shared" ca="1" si="905"/>
        <v>0.11641833239992259</v>
      </c>
      <c r="Y3065" s="75">
        <f t="shared" ca="1" si="906"/>
        <v>0.11641833239992259</v>
      </c>
      <c r="Z3065" s="74">
        <f t="shared" ca="1" si="907"/>
        <v>1.1234657559685111</v>
      </c>
      <c r="AA3065" s="76">
        <f t="shared" ca="1" si="908"/>
        <v>116.41833239992259</v>
      </c>
      <c r="AB3065" s="76">
        <f t="shared" ca="1" si="909"/>
        <v>1123.4657559685111</v>
      </c>
    </row>
    <row r="3066" spans="1:28" x14ac:dyDescent="0.25">
      <c r="A3066" s="2">
        <f t="shared" si="910"/>
        <v>22</v>
      </c>
      <c r="B3066" s="16">
        <f ca="1">VLOOKUP(A3066,PERIODS!$O$4:$P$33,2,FALSE)</f>
        <v>3.5000000000000003E-2</v>
      </c>
      <c r="C3066" s="15"/>
      <c r="D3066" s="18">
        <v>3052</v>
      </c>
      <c r="E3066" s="34">
        <f t="shared" ca="1" si="912"/>
        <v>12536.899607932388</v>
      </c>
      <c r="F3066" s="34">
        <f t="shared" ca="1" si="894"/>
        <v>3500.0000000000005</v>
      </c>
      <c r="G3066" s="69">
        <f t="shared" ca="1" si="898"/>
        <v>0</v>
      </c>
      <c r="H3066" s="34">
        <f t="shared" ca="1" si="899"/>
        <v>1959.9639845400536</v>
      </c>
      <c r="I3066" s="34">
        <f t="shared" ca="1" si="900"/>
        <v>5459.9639845400543</v>
      </c>
      <c r="J3066" s="18">
        <f ca="1">SUM(INDIRECT(ADDRESS(ROW(F3066),COLUMN(F3066),4)):INDIRECT(ADDRESS(ROW(F3066)+N$5-1,COLUMN(F3066),4)))</f>
        <v>25000.000000000004</v>
      </c>
      <c r="K3066" s="18">
        <f t="shared" ca="1" si="901"/>
        <v>16350</v>
      </c>
      <c r="L3066" s="18">
        <f t="shared" ca="1" si="911"/>
        <v>0</v>
      </c>
      <c r="M3066" s="18">
        <f t="shared" ca="1" si="895"/>
        <v>0</v>
      </c>
      <c r="N3066" s="34">
        <f t="shared" ca="1" si="902"/>
        <v>7076.9356233923336</v>
      </c>
      <c r="P3066" s="18">
        <f t="shared" ca="1" si="896"/>
        <v>1959.9639845400536</v>
      </c>
      <c r="Q3066" s="47">
        <f ca="1">SUM(L$15:L3066)-SUM(M$15:M3066)</f>
        <v>16350</v>
      </c>
      <c r="R3066" s="47" t="str">
        <f t="shared" ca="1" si="897"/>
        <v>M3069</v>
      </c>
      <c r="S3066" s="40">
        <f t="shared" ca="1" si="903"/>
        <v>0</v>
      </c>
      <c r="T3066" s="46">
        <f t="shared" ca="1" si="904"/>
        <v>94</v>
      </c>
      <c r="X3066" s="74">
        <f t="shared" ca="1" si="905"/>
        <v>2.0606735083501522</v>
      </c>
      <c r="Y3066" s="75">
        <f t="shared" ca="1" si="906"/>
        <v>1.9599639845400536</v>
      </c>
      <c r="Z3066" s="74">
        <f t="shared" ca="1" si="907"/>
        <v>7.0990713842313315</v>
      </c>
      <c r="AA3066" s="76">
        <f t="shared" ca="1" si="908"/>
        <v>1959.9639845400536</v>
      </c>
      <c r="AB3066" s="76">
        <f t="shared" ca="1" si="909"/>
        <v>7099.0713842313316</v>
      </c>
    </row>
    <row r="3067" spans="1:28" x14ac:dyDescent="0.25">
      <c r="A3067" s="2">
        <f t="shared" si="910"/>
        <v>23</v>
      </c>
      <c r="B3067" s="16">
        <f ca="1">VLOOKUP(A3067,PERIODS!$O$4:$P$33,2,FALSE)</f>
        <v>3.5000000000000003E-2</v>
      </c>
      <c r="C3067" s="15"/>
      <c r="D3067" s="18">
        <v>3053</v>
      </c>
      <c r="E3067" s="34">
        <f t="shared" ca="1" si="912"/>
        <v>7076.9356233923336</v>
      </c>
      <c r="F3067" s="34">
        <f t="shared" ca="1" si="894"/>
        <v>3500.0000000000005</v>
      </c>
      <c r="G3067" s="69">
        <f t="shared" ca="1" si="898"/>
        <v>0</v>
      </c>
      <c r="H3067" s="34">
        <f t="shared" ca="1" si="899"/>
        <v>1959.9639845400536</v>
      </c>
      <c r="I3067" s="34">
        <f t="shared" ca="1" si="900"/>
        <v>5459.9639845400543</v>
      </c>
      <c r="J3067" s="18">
        <f ca="1">SUM(INDIRECT(ADDRESS(ROW(F3067),COLUMN(F3067),4)):INDIRECT(ADDRESS(ROW(F3067)+N$5-1,COLUMN(F3067),4)))</f>
        <v>25500.000000000004</v>
      </c>
      <c r="K3067" s="18">
        <f t="shared" ca="1" si="901"/>
        <v>16350</v>
      </c>
      <c r="L3067" s="18">
        <f t="shared" ca="1" si="911"/>
        <v>16350</v>
      </c>
      <c r="M3067" s="18">
        <f t="shared" ca="1" si="895"/>
        <v>16350</v>
      </c>
      <c r="N3067" s="34">
        <f t="shared" ca="1" si="902"/>
        <v>17966.971638852279</v>
      </c>
      <c r="P3067" s="18">
        <f t="shared" ca="1" si="896"/>
        <v>1959.9639845400536</v>
      </c>
      <c r="Q3067" s="47">
        <f ca="1">SUM(L$15:L3067)-SUM(M$15:M3067)</f>
        <v>16350</v>
      </c>
      <c r="R3067" s="47" t="str">
        <f t="shared" ca="1" si="897"/>
        <v>M3070</v>
      </c>
      <c r="S3067" s="40">
        <f t="shared" ca="1" si="903"/>
        <v>0</v>
      </c>
      <c r="T3067" s="46">
        <f t="shared" ca="1" si="904"/>
        <v>64</v>
      </c>
      <c r="X3067" s="74">
        <f t="shared" ca="1" si="905"/>
        <v>2.1562690349359919</v>
      </c>
      <c r="Y3067" s="75">
        <f t="shared" ca="1" si="906"/>
        <v>1.9599639845400536</v>
      </c>
      <c r="Z3067" s="74">
        <f t="shared" ca="1" si="907"/>
        <v>7.0990713842313315</v>
      </c>
      <c r="AA3067" s="76">
        <f t="shared" ca="1" si="908"/>
        <v>1959.9639845400536</v>
      </c>
      <c r="AB3067" s="76">
        <f t="shared" ca="1" si="909"/>
        <v>7099.0713842313316</v>
      </c>
    </row>
    <row r="3068" spans="1:28" x14ac:dyDescent="0.25">
      <c r="A3068" s="2">
        <f t="shared" si="910"/>
        <v>24</v>
      </c>
      <c r="B3068" s="16">
        <f ca="1">VLOOKUP(A3068,PERIODS!$O$4:$P$33,2,FALSE)</f>
        <v>3.5000000000000003E-2</v>
      </c>
      <c r="C3068" s="15"/>
      <c r="D3068" s="18">
        <v>3054</v>
      </c>
      <c r="E3068" s="34">
        <f t="shared" ca="1" si="912"/>
        <v>17966.971638852279</v>
      </c>
      <c r="F3068" s="34">
        <f t="shared" ca="1" si="894"/>
        <v>3500.0000000000005</v>
      </c>
      <c r="G3068" s="69">
        <f t="shared" ca="1" si="898"/>
        <v>0</v>
      </c>
      <c r="H3068" s="34">
        <f t="shared" ca="1" si="899"/>
        <v>641.28894435592463</v>
      </c>
      <c r="I3068" s="34">
        <f t="shared" ca="1" si="900"/>
        <v>4141.2889443559252</v>
      </c>
      <c r="J3068" s="18">
        <f ca="1">SUM(INDIRECT(ADDRESS(ROW(F3068),COLUMN(F3068),4)):INDIRECT(ADDRESS(ROW(F3068)+N$5-1,COLUMN(F3068),4)))</f>
        <v>26000</v>
      </c>
      <c r="K3068" s="18">
        <f t="shared" ca="1" si="901"/>
        <v>16350</v>
      </c>
      <c r="L3068" s="18">
        <f t="shared" ca="1" si="911"/>
        <v>0</v>
      </c>
      <c r="M3068" s="18">
        <f t="shared" ca="1" si="895"/>
        <v>0</v>
      </c>
      <c r="N3068" s="34">
        <f t="shared" ca="1" si="902"/>
        <v>13825.682694496354</v>
      </c>
      <c r="P3068" s="18">
        <f t="shared" ca="1" si="896"/>
        <v>641.28894435592463</v>
      </c>
      <c r="Q3068" s="47">
        <f ca="1">SUM(L$15:L3068)-SUM(M$15:M3068)</f>
        <v>16350</v>
      </c>
      <c r="R3068" s="47" t="str">
        <f t="shared" ca="1" si="897"/>
        <v>M3071</v>
      </c>
      <c r="S3068" s="40">
        <f t="shared" ca="1" si="903"/>
        <v>0</v>
      </c>
      <c r="T3068" s="46">
        <f t="shared" ca="1" si="904"/>
        <v>31</v>
      </c>
      <c r="X3068" s="74">
        <f t="shared" ca="1" si="905"/>
        <v>0.64128894435592465</v>
      </c>
      <c r="Y3068" s="75">
        <f t="shared" ca="1" si="906"/>
        <v>0.64128894435592465</v>
      </c>
      <c r="Z3068" s="74">
        <f t="shared" ca="1" si="907"/>
        <v>1.898926913692911</v>
      </c>
      <c r="AA3068" s="76">
        <f t="shared" ca="1" si="908"/>
        <v>641.28894435592463</v>
      </c>
      <c r="AB3068" s="76">
        <f t="shared" ca="1" si="909"/>
        <v>1898.9269136929111</v>
      </c>
    </row>
    <row r="3069" spans="1:28" x14ac:dyDescent="0.25">
      <c r="A3069" s="2">
        <f t="shared" si="910"/>
        <v>25</v>
      </c>
      <c r="B3069" s="16">
        <f ca="1">VLOOKUP(A3069,PERIODS!$O$4:$P$33,2,FALSE)</f>
        <v>3.5000000000000003E-2</v>
      </c>
      <c r="C3069" s="15"/>
      <c r="D3069" s="18">
        <v>3055</v>
      </c>
      <c r="E3069" s="34">
        <f t="shared" ca="1" si="912"/>
        <v>13825.682694496354</v>
      </c>
      <c r="F3069" s="34">
        <f t="shared" ca="1" si="894"/>
        <v>3500.0000000000005</v>
      </c>
      <c r="G3069" s="69">
        <f t="shared" ca="1" si="898"/>
        <v>0</v>
      </c>
      <c r="H3069" s="34">
        <f t="shared" ca="1" si="899"/>
        <v>-413.31580318729249</v>
      </c>
      <c r="I3069" s="34">
        <f t="shared" ca="1" si="900"/>
        <v>3086.6841968127078</v>
      </c>
      <c r="J3069" s="18">
        <f ca="1">SUM(INDIRECT(ADDRESS(ROW(F3069),COLUMN(F3069),4)):INDIRECT(ADDRESS(ROW(F3069)+N$5-1,COLUMN(F3069),4)))</f>
        <v>24900</v>
      </c>
      <c r="K3069" s="18">
        <f t="shared" ca="1" si="901"/>
        <v>16350</v>
      </c>
      <c r="L3069" s="18">
        <f t="shared" ca="1" si="911"/>
        <v>0</v>
      </c>
      <c r="M3069" s="18">
        <f t="shared" ca="1" si="895"/>
        <v>0</v>
      </c>
      <c r="N3069" s="34">
        <f t="shared" ca="1" si="902"/>
        <v>10738.998497683646</v>
      </c>
      <c r="P3069" s="18">
        <f t="shared" ca="1" si="896"/>
        <v>413.31580318729249</v>
      </c>
      <c r="Q3069" s="47">
        <f ca="1">SUM(L$15:L3069)-SUM(M$15:M3069)</f>
        <v>16350</v>
      </c>
      <c r="R3069" s="47" t="str">
        <f t="shared" ca="1" si="897"/>
        <v>M3072</v>
      </c>
      <c r="S3069" s="40">
        <f t="shared" ca="1" si="903"/>
        <v>0</v>
      </c>
      <c r="T3069" s="46">
        <f t="shared" ca="1" si="904"/>
        <v>5</v>
      </c>
      <c r="X3069" s="74">
        <f t="shared" ca="1" si="905"/>
        <v>-0.4133158031872925</v>
      </c>
      <c r="Y3069" s="75">
        <f t="shared" ca="1" si="906"/>
        <v>-0.4133158031872925</v>
      </c>
      <c r="Z3069" s="74">
        <f t="shared" ca="1" si="907"/>
        <v>0.66145336076088379</v>
      </c>
      <c r="AA3069" s="76">
        <f t="shared" ca="1" si="908"/>
        <v>-413.31580318729249</v>
      </c>
      <c r="AB3069" s="76">
        <f t="shared" ca="1" si="909"/>
        <v>661.45336076088381</v>
      </c>
    </row>
    <row r="3070" spans="1:28" x14ac:dyDescent="0.25">
      <c r="A3070" s="2">
        <f t="shared" si="910"/>
        <v>26</v>
      </c>
      <c r="B3070" s="16">
        <f ca="1">VLOOKUP(A3070,PERIODS!$O$4:$P$33,2,FALSE)</f>
        <v>3.5000000000000003E-2</v>
      </c>
      <c r="C3070" s="15"/>
      <c r="D3070" s="18">
        <v>3056</v>
      </c>
      <c r="E3070" s="34">
        <f t="shared" ca="1" si="912"/>
        <v>10738.998497683646</v>
      </c>
      <c r="F3070" s="34">
        <f t="shared" ca="1" si="894"/>
        <v>3500.0000000000005</v>
      </c>
      <c r="G3070" s="69">
        <f t="shared" ca="1" si="898"/>
        <v>0</v>
      </c>
      <c r="H3070" s="34">
        <f t="shared" ca="1" si="899"/>
        <v>-1605.9817964097469</v>
      </c>
      <c r="I3070" s="34">
        <f t="shared" ca="1" si="900"/>
        <v>1894.0182035902535</v>
      </c>
      <c r="J3070" s="18">
        <f ca="1">SUM(INDIRECT(ADDRESS(ROW(F3070),COLUMN(F3070),4)):INDIRECT(ADDRESS(ROW(F3070)+N$5-1,COLUMN(F3070),4)))</f>
        <v>23900</v>
      </c>
      <c r="K3070" s="18">
        <f t="shared" ca="1" si="901"/>
        <v>0</v>
      </c>
      <c r="L3070" s="18">
        <f t="shared" ca="1" si="911"/>
        <v>0</v>
      </c>
      <c r="M3070" s="18">
        <f t="shared" ca="1" si="895"/>
        <v>16350</v>
      </c>
      <c r="N3070" s="34">
        <f t="shared" ca="1" si="902"/>
        <v>25194.980294093391</v>
      </c>
      <c r="P3070" s="18">
        <f t="shared" ca="1" si="896"/>
        <v>1605.9817964097469</v>
      </c>
      <c r="Q3070" s="47">
        <f ca="1">SUM(L$15:L3070)-SUM(M$15:M3070)</f>
        <v>0</v>
      </c>
      <c r="R3070" s="47" t="str">
        <f t="shared" ca="1" si="897"/>
        <v>M3073</v>
      </c>
      <c r="S3070" s="40">
        <f t="shared" ca="1" si="903"/>
        <v>0</v>
      </c>
      <c r="T3070" s="46">
        <f t="shared" ca="1" si="904"/>
        <v>9</v>
      </c>
      <c r="X3070" s="74">
        <f t="shared" ca="1" si="905"/>
        <v>-1.6059817964097469</v>
      </c>
      <c r="Y3070" s="75">
        <f t="shared" ca="1" si="906"/>
        <v>-1.6059817964097469</v>
      </c>
      <c r="Z3070" s="74">
        <f t="shared" ca="1" si="907"/>
        <v>0.20069241905593788</v>
      </c>
      <c r="AA3070" s="76">
        <f t="shared" ca="1" si="908"/>
        <v>-1605.9817964097469</v>
      </c>
      <c r="AB3070" s="76">
        <f t="shared" ca="1" si="909"/>
        <v>200.69241905593788</v>
      </c>
    </row>
    <row r="3071" spans="1:28" x14ac:dyDescent="0.25">
      <c r="A3071" s="2">
        <f t="shared" si="910"/>
        <v>27</v>
      </c>
      <c r="B3071" s="16">
        <f ca="1">VLOOKUP(A3071,PERIODS!$O$4:$P$33,2,FALSE)</f>
        <v>3.5000000000000003E-2</v>
      </c>
      <c r="C3071" s="15"/>
      <c r="D3071" s="18">
        <v>3057</v>
      </c>
      <c r="E3071" s="34">
        <f t="shared" ca="1" si="912"/>
        <v>25194.980294093391</v>
      </c>
      <c r="F3071" s="34">
        <f t="shared" ca="1" si="894"/>
        <v>3500.0000000000005</v>
      </c>
      <c r="G3071" s="69">
        <f t="shared" ca="1" si="898"/>
        <v>0</v>
      </c>
      <c r="H3071" s="34">
        <f t="shared" ca="1" si="899"/>
        <v>-536.59591335367099</v>
      </c>
      <c r="I3071" s="34">
        <f t="shared" ca="1" si="900"/>
        <v>2963.4040866463292</v>
      </c>
      <c r="J3071" s="18">
        <f ca="1">SUM(INDIRECT(ADDRESS(ROW(F3071),COLUMN(F3071),4)):INDIRECT(ADDRESS(ROW(F3071)+N$5-1,COLUMN(F3071),4)))</f>
        <v>22900</v>
      </c>
      <c r="K3071" s="18">
        <f t="shared" ca="1" si="901"/>
        <v>0</v>
      </c>
      <c r="L3071" s="18">
        <f t="shared" ca="1" si="911"/>
        <v>0</v>
      </c>
      <c r="M3071" s="18">
        <f t="shared" ca="1" si="895"/>
        <v>0</v>
      </c>
      <c r="N3071" s="34">
        <f t="shared" ca="1" si="902"/>
        <v>22231.576207447062</v>
      </c>
      <c r="P3071" s="18">
        <f t="shared" ca="1" si="896"/>
        <v>536.59591335367099</v>
      </c>
      <c r="Q3071" s="47">
        <f ca="1">SUM(L$15:L3071)-SUM(M$15:M3071)</f>
        <v>0</v>
      </c>
      <c r="R3071" s="47" t="str">
        <f t="shared" ca="1" si="897"/>
        <v>M3074</v>
      </c>
      <c r="S3071" s="40">
        <f t="shared" ca="1" si="903"/>
        <v>0</v>
      </c>
      <c r="T3071" s="46">
        <f t="shared" ca="1" si="904"/>
        <v>34</v>
      </c>
      <c r="X3071" s="74">
        <f t="shared" ca="1" si="905"/>
        <v>-0.53659591335367096</v>
      </c>
      <c r="Y3071" s="75">
        <f t="shared" ca="1" si="906"/>
        <v>-0.53659591335367096</v>
      </c>
      <c r="Z3071" s="74">
        <f t="shared" ca="1" si="907"/>
        <v>0.58473535813931854</v>
      </c>
      <c r="AA3071" s="76">
        <f t="shared" ca="1" si="908"/>
        <v>-536.59591335367099</v>
      </c>
      <c r="AB3071" s="76">
        <f t="shared" ca="1" si="909"/>
        <v>584.73535813931858</v>
      </c>
    </row>
    <row r="3072" spans="1:28" x14ac:dyDescent="0.25">
      <c r="A3072" s="2">
        <f t="shared" si="910"/>
        <v>28</v>
      </c>
      <c r="B3072" s="16">
        <f ca="1">VLOOKUP(A3072,PERIODS!$O$4:$P$33,2,FALSE)</f>
        <v>0.04</v>
      </c>
      <c r="C3072" s="15"/>
      <c r="D3072" s="18">
        <v>3058</v>
      </c>
      <c r="E3072" s="34">
        <f t="shared" ca="1" si="912"/>
        <v>22231.576207447062</v>
      </c>
      <c r="F3072" s="34">
        <f t="shared" ca="1" si="894"/>
        <v>4000</v>
      </c>
      <c r="G3072" s="69">
        <f t="shared" ca="1" si="898"/>
        <v>0</v>
      </c>
      <c r="H3072" s="34">
        <f t="shared" ca="1" si="899"/>
        <v>783.63430611677143</v>
      </c>
      <c r="I3072" s="34">
        <f t="shared" ca="1" si="900"/>
        <v>4783.6343061167718</v>
      </c>
      <c r="J3072" s="18">
        <f ca="1">SUM(INDIRECT(ADDRESS(ROW(F3072),COLUMN(F3072),4)):INDIRECT(ADDRESS(ROW(F3072)+N$5-1,COLUMN(F3072),4)))</f>
        <v>21900</v>
      </c>
      <c r="K3072" s="18">
        <f t="shared" ca="1" si="901"/>
        <v>0</v>
      </c>
      <c r="L3072" s="18">
        <f t="shared" ca="1" si="911"/>
        <v>0</v>
      </c>
      <c r="M3072" s="18">
        <f t="shared" ca="1" si="895"/>
        <v>0</v>
      </c>
      <c r="N3072" s="34">
        <f t="shared" ca="1" si="902"/>
        <v>17447.94190133029</v>
      </c>
      <c r="P3072" s="18">
        <f t="shared" ca="1" si="896"/>
        <v>783.63430611677143</v>
      </c>
      <c r="Q3072" s="47">
        <f ca="1">SUM(L$15:L3072)-SUM(M$15:M3072)</f>
        <v>0</v>
      </c>
      <c r="R3072" s="47" t="str">
        <f t="shared" ca="1" si="897"/>
        <v>M3075</v>
      </c>
      <c r="S3072" s="40">
        <f t="shared" ca="1" si="903"/>
        <v>0</v>
      </c>
      <c r="T3072" s="46">
        <f t="shared" ca="1" si="904"/>
        <v>86</v>
      </c>
      <c r="X3072" s="74">
        <f t="shared" ca="1" si="905"/>
        <v>0.78363430611677143</v>
      </c>
      <c r="Y3072" s="75">
        <f t="shared" ca="1" si="906"/>
        <v>0.78363430611677143</v>
      </c>
      <c r="Z3072" s="74">
        <f t="shared" ca="1" si="907"/>
        <v>2.1894148276050611</v>
      </c>
      <c r="AA3072" s="76">
        <f t="shared" ca="1" si="908"/>
        <v>783.63430611677143</v>
      </c>
      <c r="AB3072" s="76">
        <f t="shared" ca="1" si="909"/>
        <v>2189.414827605061</v>
      </c>
    </row>
    <row r="3073" spans="1:28" x14ac:dyDescent="0.25">
      <c r="A3073" s="2">
        <f t="shared" si="910"/>
        <v>29</v>
      </c>
      <c r="B3073" s="16">
        <f ca="1">VLOOKUP(A3073,PERIODS!$O$4:$P$33,2,FALSE)</f>
        <v>0.04</v>
      </c>
      <c r="C3073" s="15"/>
      <c r="D3073" s="18">
        <v>3059</v>
      </c>
      <c r="E3073" s="34">
        <f t="shared" ca="1" si="912"/>
        <v>17447.94190133029</v>
      </c>
      <c r="F3073" s="34">
        <f t="shared" ca="1" si="894"/>
        <v>4000</v>
      </c>
      <c r="G3073" s="69">
        <f t="shared" ca="1" si="898"/>
        <v>0</v>
      </c>
      <c r="H3073" s="34">
        <f t="shared" ca="1" si="899"/>
        <v>19.451776819592215</v>
      </c>
      <c r="I3073" s="34">
        <f t="shared" ca="1" si="900"/>
        <v>4019.4517768195924</v>
      </c>
      <c r="J3073" s="18">
        <f ca="1">SUM(INDIRECT(ADDRESS(ROW(F3073),COLUMN(F3073),4)):INDIRECT(ADDRESS(ROW(F3073)+N$5-1,COLUMN(F3073),4)))</f>
        <v>21200</v>
      </c>
      <c r="K3073" s="18">
        <f t="shared" ca="1" si="901"/>
        <v>16350</v>
      </c>
      <c r="L3073" s="18">
        <f t="shared" ca="1" si="911"/>
        <v>16350</v>
      </c>
      <c r="M3073" s="18">
        <f t="shared" ca="1" si="895"/>
        <v>0</v>
      </c>
      <c r="N3073" s="34">
        <f t="shared" ca="1" si="902"/>
        <v>13428.490124510698</v>
      </c>
      <c r="P3073" s="18">
        <f t="shared" ca="1" si="896"/>
        <v>19.451776819592215</v>
      </c>
      <c r="Q3073" s="47">
        <f ca="1">SUM(L$15:L3073)-SUM(M$15:M3073)</f>
        <v>16350</v>
      </c>
      <c r="R3073" s="47" t="str">
        <f t="shared" ca="1" si="897"/>
        <v>M3076</v>
      </c>
      <c r="S3073" s="40">
        <f t="shared" ca="1" si="903"/>
        <v>0</v>
      </c>
      <c r="T3073" s="46">
        <f t="shared" ca="1" si="904"/>
        <v>71</v>
      </c>
      <c r="X3073" s="74">
        <f t="shared" ca="1" si="905"/>
        <v>1.9451776819592214E-2</v>
      </c>
      <c r="Y3073" s="75">
        <f t="shared" ca="1" si="906"/>
        <v>1.9451776819592214E-2</v>
      </c>
      <c r="Z3073" s="74">
        <f t="shared" ca="1" si="907"/>
        <v>1.0196421952855284</v>
      </c>
      <c r="AA3073" s="76">
        <f t="shared" ca="1" si="908"/>
        <v>19.451776819592215</v>
      </c>
      <c r="AB3073" s="76">
        <f t="shared" ca="1" si="909"/>
        <v>1019.6421952855284</v>
      </c>
    </row>
    <row r="3074" spans="1:28" x14ac:dyDescent="0.25">
      <c r="A3074" s="2">
        <f t="shared" si="910"/>
        <v>30</v>
      </c>
      <c r="B3074" s="16">
        <f ca="1">VLOOKUP(A3074,PERIODS!$O$4:$P$33,2,FALSE)</f>
        <v>0.04</v>
      </c>
      <c r="C3074" s="15"/>
      <c r="D3074" s="18">
        <v>3060</v>
      </c>
      <c r="E3074" s="34">
        <f t="shared" ca="1" si="912"/>
        <v>13428.490124510698</v>
      </c>
      <c r="F3074" s="34">
        <f t="shared" ca="1" si="894"/>
        <v>4000</v>
      </c>
      <c r="G3074" s="69">
        <f t="shared" ca="1" si="898"/>
        <v>0</v>
      </c>
      <c r="H3074" s="34">
        <f t="shared" ca="1" si="899"/>
        <v>-15.913384757515219</v>
      </c>
      <c r="I3074" s="34">
        <f t="shared" ca="1" si="900"/>
        <v>3984.0866152424846</v>
      </c>
      <c r="J3074" s="18">
        <f ca="1">SUM(INDIRECT(ADDRESS(ROW(F3074),COLUMN(F3074),4)):INDIRECT(ADDRESS(ROW(F3074)+N$5-1,COLUMN(F3074),4)))</f>
        <v>20500</v>
      </c>
      <c r="K3074" s="18">
        <f t="shared" ca="1" si="901"/>
        <v>16350</v>
      </c>
      <c r="L3074" s="18">
        <f t="shared" ca="1" si="911"/>
        <v>0</v>
      </c>
      <c r="M3074" s="18">
        <f t="shared" ca="1" si="895"/>
        <v>0</v>
      </c>
      <c r="N3074" s="34">
        <f t="shared" ca="1" si="902"/>
        <v>9444.4035092682134</v>
      </c>
      <c r="P3074" s="18">
        <f t="shared" ca="1" si="896"/>
        <v>15.913384757515219</v>
      </c>
      <c r="Q3074" s="47">
        <f ca="1">SUM(L$15:L3074)-SUM(M$15:M3074)</f>
        <v>16350</v>
      </c>
      <c r="R3074" s="47" t="str">
        <f t="shared" ca="1" si="897"/>
        <v>M3077</v>
      </c>
      <c r="S3074" s="40">
        <f t="shared" ca="1" si="903"/>
        <v>0</v>
      </c>
      <c r="T3074" s="46">
        <f t="shared" ca="1" si="904"/>
        <v>62</v>
      </c>
      <c r="X3074" s="74">
        <f t="shared" ca="1" si="905"/>
        <v>-1.591338475751522E-2</v>
      </c>
      <c r="Y3074" s="75">
        <f t="shared" ca="1" si="906"/>
        <v>-1.591338475751522E-2</v>
      </c>
      <c r="Z3074" s="74">
        <f t="shared" ca="1" si="907"/>
        <v>0.98421256417341429</v>
      </c>
      <c r="AA3074" s="76">
        <f t="shared" ca="1" si="908"/>
        <v>-15.913384757515219</v>
      </c>
      <c r="AB3074" s="76">
        <f t="shared" ca="1" si="909"/>
        <v>984.21256417341431</v>
      </c>
    </row>
    <row r="3075" spans="1:28" x14ac:dyDescent="0.25">
      <c r="A3075" s="2">
        <f t="shared" si="910"/>
        <v>1</v>
      </c>
      <c r="B3075" s="16">
        <f ca="1">VLOOKUP(A3075,PERIODS!$O$4:$P$33,2,FALSE)</f>
        <v>2.4E-2</v>
      </c>
      <c r="C3075" s="15"/>
      <c r="D3075" s="18">
        <v>3061</v>
      </c>
      <c r="E3075" s="34">
        <f t="shared" ca="1" si="912"/>
        <v>9444.4035092682134</v>
      </c>
      <c r="F3075" s="34">
        <f t="shared" ca="1" si="894"/>
        <v>2400</v>
      </c>
      <c r="G3075" s="69">
        <f t="shared" ca="1" si="898"/>
        <v>0</v>
      </c>
      <c r="H3075" s="34">
        <f t="shared" ca="1" si="899"/>
        <v>-768.79458694026914</v>
      </c>
      <c r="I3075" s="34">
        <f t="shared" ca="1" si="900"/>
        <v>1631.2054130597307</v>
      </c>
      <c r="J3075" s="18">
        <f ca="1">SUM(INDIRECT(ADDRESS(ROW(F3075),COLUMN(F3075),4)):INDIRECT(ADDRESS(ROW(F3075)+N$5-1,COLUMN(F3075),4)))</f>
        <v>19800</v>
      </c>
      <c r="K3075" s="18">
        <f t="shared" ca="1" si="901"/>
        <v>16350</v>
      </c>
      <c r="L3075" s="18">
        <f t="shared" ca="1" si="911"/>
        <v>0</v>
      </c>
      <c r="M3075" s="18">
        <f t="shared" ca="1" si="895"/>
        <v>0</v>
      </c>
      <c r="N3075" s="34">
        <f t="shared" ca="1" si="902"/>
        <v>7813.1980962084826</v>
      </c>
      <c r="P3075" s="18">
        <f t="shared" ca="1" si="896"/>
        <v>768.79458694026914</v>
      </c>
      <c r="Q3075" s="47">
        <f ca="1">SUM(L$15:L3075)-SUM(M$15:M3075)</f>
        <v>16350</v>
      </c>
      <c r="R3075" s="47" t="str">
        <f t="shared" ca="1" si="897"/>
        <v>M3078</v>
      </c>
      <c r="S3075" s="40">
        <f t="shared" ca="1" si="903"/>
        <v>0</v>
      </c>
      <c r="T3075" s="46">
        <f t="shared" ca="1" si="904"/>
        <v>75</v>
      </c>
      <c r="X3075" s="74">
        <f t="shared" ca="1" si="905"/>
        <v>-0.76879458694026914</v>
      </c>
      <c r="Y3075" s="75">
        <f t="shared" ca="1" si="906"/>
        <v>-0.76879458694026914</v>
      </c>
      <c r="Z3075" s="74">
        <f t="shared" ca="1" si="907"/>
        <v>0.46357152682957115</v>
      </c>
      <c r="AA3075" s="76">
        <f t="shared" ca="1" si="908"/>
        <v>-768.79458694026914</v>
      </c>
      <c r="AB3075" s="76">
        <f t="shared" ca="1" si="909"/>
        <v>463.57152682957116</v>
      </c>
    </row>
    <row r="3076" spans="1:28" x14ac:dyDescent="0.25">
      <c r="A3076" s="2">
        <f t="shared" si="910"/>
        <v>2</v>
      </c>
      <c r="B3076" s="16">
        <f ca="1">VLOOKUP(A3076,PERIODS!$O$4:$P$33,2,FALSE)</f>
        <v>2.5000000000000001E-2</v>
      </c>
      <c r="C3076" s="15"/>
      <c r="D3076" s="18">
        <v>3062</v>
      </c>
      <c r="E3076" s="34">
        <f t="shared" ca="1" si="912"/>
        <v>7813.1980962084826</v>
      </c>
      <c r="F3076" s="34">
        <f t="shared" ca="1" si="894"/>
        <v>2500</v>
      </c>
      <c r="G3076" s="69">
        <f t="shared" ca="1" si="898"/>
        <v>0</v>
      </c>
      <c r="H3076" s="34">
        <f t="shared" ca="1" si="899"/>
        <v>-1520.8247305550112</v>
      </c>
      <c r="I3076" s="34">
        <f t="shared" ca="1" si="900"/>
        <v>979.17526944498877</v>
      </c>
      <c r="J3076" s="18">
        <f ca="1">SUM(INDIRECT(ADDRESS(ROW(F3076),COLUMN(F3076),4)):INDIRECT(ADDRESS(ROW(F3076)+N$5-1,COLUMN(F3076),4)))</f>
        <v>20700</v>
      </c>
      <c r="K3076" s="18">
        <f t="shared" ca="1" si="901"/>
        <v>0</v>
      </c>
      <c r="L3076" s="18">
        <f t="shared" ca="1" si="911"/>
        <v>0</v>
      </c>
      <c r="M3076" s="18">
        <f t="shared" ca="1" si="895"/>
        <v>16350</v>
      </c>
      <c r="N3076" s="34">
        <f t="shared" ca="1" si="902"/>
        <v>23184.022826763496</v>
      </c>
      <c r="P3076" s="18">
        <f t="shared" ca="1" si="896"/>
        <v>1520.8247305550112</v>
      </c>
      <c r="Q3076" s="47">
        <f ca="1">SUM(L$15:L3076)-SUM(M$15:M3076)</f>
        <v>0</v>
      </c>
      <c r="R3076" s="47" t="str">
        <f t="shared" ca="1" si="897"/>
        <v>M3079</v>
      </c>
      <c r="S3076" s="40">
        <f t="shared" ca="1" si="903"/>
        <v>0</v>
      </c>
      <c r="T3076" s="46">
        <f t="shared" ca="1" si="904"/>
        <v>71</v>
      </c>
      <c r="X3076" s="74">
        <f t="shared" ca="1" si="905"/>
        <v>-1.5208247305550113</v>
      </c>
      <c r="Y3076" s="75">
        <f t="shared" ca="1" si="906"/>
        <v>-1.5208247305550113</v>
      </c>
      <c r="Z3076" s="74">
        <f t="shared" ca="1" si="907"/>
        <v>0.21853158293763603</v>
      </c>
      <c r="AA3076" s="76">
        <f t="shared" ca="1" si="908"/>
        <v>-1520.8247305550112</v>
      </c>
      <c r="AB3076" s="76">
        <f t="shared" ca="1" si="909"/>
        <v>218.53158293763602</v>
      </c>
    </row>
    <row r="3077" spans="1:28" x14ac:dyDescent="0.25">
      <c r="A3077" s="2">
        <f t="shared" si="910"/>
        <v>3</v>
      </c>
      <c r="B3077" s="16">
        <f ca="1">VLOOKUP(A3077,PERIODS!$O$4:$P$33,2,FALSE)</f>
        <v>2.5000000000000001E-2</v>
      </c>
      <c r="C3077" s="15"/>
      <c r="D3077" s="18">
        <v>3063</v>
      </c>
      <c r="E3077" s="34">
        <f t="shared" ca="1" si="912"/>
        <v>23184.022826763496</v>
      </c>
      <c r="F3077" s="34">
        <f t="shared" ca="1" si="894"/>
        <v>2500</v>
      </c>
      <c r="G3077" s="69">
        <f t="shared" ca="1" si="898"/>
        <v>0</v>
      </c>
      <c r="H3077" s="34">
        <f t="shared" ca="1" si="899"/>
        <v>-1223.5558178540239</v>
      </c>
      <c r="I3077" s="34">
        <f t="shared" ca="1" si="900"/>
        <v>1276.4441821459761</v>
      </c>
      <c r="J3077" s="18">
        <f ca="1">SUM(INDIRECT(ADDRESS(ROW(F3077),COLUMN(F3077),4)):INDIRECT(ADDRESS(ROW(F3077)+N$5-1,COLUMN(F3077),4)))</f>
        <v>21500</v>
      </c>
      <c r="K3077" s="18">
        <f t="shared" ca="1" si="901"/>
        <v>0</v>
      </c>
      <c r="L3077" s="18">
        <f t="shared" ca="1" si="911"/>
        <v>0</v>
      </c>
      <c r="M3077" s="18">
        <f t="shared" ca="1" si="895"/>
        <v>0</v>
      </c>
      <c r="N3077" s="34">
        <f t="shared" ca="1" si="902"/>
        <v>21907.578644617519</v>
      </c>
      <c r="P3077" s="18">
        <f t="shared" ca="1" si="896"/>
        <v>1223.5558178540239</v>
      </c>
      <c r="Q3077" s="47">
        <f ca="1">SUM(L$15:L3077)-SUM(M$15:M3077)</f>
        <v>0</v>
      </c>
      <c r="R3077" s="47" t="str">
        <f t="shared" ca="1" si="897"/>
        <v>M3080</v>
      </c>
      <c r="S3077" s="40">
        <f t="shared" ca="1" si="903"/>
        <v>0</v>
      </c>
      <c r="T3077" s="46">
        <f t="shared" ca="1" si="904"/>
        <v>89</v>
      </c>
      <c r="X3077" s="74">
        <f t="shared" ca="1" si="905"/>
        <v>-1.2235558178540238</v>
      </c>
      <c r="Y3077" s="75">
        <f t="shared" ca="1" si="906"/>
        <v>-1.2235558178540238</v>
      </c>
      <c r="Z3077" s="74">
        <f t="shared" ca="1" si="907"/>
        <v>0.29418224643675323</v>
      </c>
      <c r="AA3077" s="76">
        <f t="shared" ca="1" si="908"/>
        <v>-1223.5558178540239</v>
      </c>
      <c r="AB3077" s="76">
        <f t="shared" ca="1" si="909"/>
        <v>294.18224643675325</v>
      </c>
    </row>
    <row r="3078" spans="1:28" x14ac:dyDescent="0.25">
      <c r="A3078" s="2">
        <f t="shared" si="910"/>
        <v>4</v>
      </c>
      <c r="B3078" s="16">
        <f ca="1">VLOOKUP(A3078,PERIODS!$O$4:$P$33,2,FALSE)</f>
        <v>2.5000000000000001E-2</v>
      </c>
      <c r="C3078" s="15"/>
      <c r="D3078" s="18">
        <v>3064</v>
      </c>
      <c r="E3078" s="34">
        <f t="shared" ca="1" si="912"/>
        <v>21907.578644617519</v>
      </c>
      <c r="F3078" s="34">
        <f t="shared" ca="1" si="894"/>
        <v>2500</v>
      </c>
      <c r="G3078" s="69">
        <f t="shared" ca="1" si="898"/>
        <v>0</v>
      </c>
      <c r="H3078" s="34">
        <f t="shared" ca="1" si="899"/>
        <v>-919.19645722796281</v>
      </c>
      <c r="I3078" s="34">
        <f t="shared" ca="1" si="900"/>
        <v>1580.8035427720372</v>
      </c>
      <c r="J3078" s="18">
        <f ca="1">SUM(INDIRECT(ADDRESS(ROW(F3078),COLUMN(F3078),4)):INDIRECT(ADDRESS(ROW(F3078)+N$5-1,COLUMN(F3078),4)))</f>
        <v>22300</v>
      </c>
      <c r="K3078" s="18">
        <f t="shared" ca="1" si="901"/>
        <v>16350</v>
      </c>
      <c r="L3078" s="18">
        <f t="shared" ca="1" si="911"/>
        <v>16350</v>
      </c>
      <c r="M3078" s="18">
        <f t="shared" ca="1" si="895"/>
        <v>0</v>
      </c>
      <c r="N3078" s="34">
        <f t="shared" ca="1" si="902"/>
        <v>20326.77510184548</v>
      </c>
      <c r="P3078" s="18">
        <f t="shared" ca="1" si="896"/>
        <v>919.19645722796281</v>
      </c>
      <c r="Q3078" s="47">
        <f ca="1">SUM(L$15:L3078)-SUM(M$15:M3078)</f>
        <v>16350</v>
      </c>
      <c r="R3078" s="47" t="str">
        <f t="shared" ca="1" si="897"/>
        <v>M3081</v>
      </c>
      <c r="S3078" s="40">
        <f t="shared" ca="1" si="903"/>
        <v>0</v>
      </c>
      <c r="T3078" s="46">
        <f t="shared" ca="1" si="904"/>
        <v>98</v>
      </c>
      <c r="X3078" s="74">
        <f t="shared" ca="1" si="905"/>
        <v>-0.91919645722796284</v>
      </c>
      <c r="Y3078" s="75">
        <f t="shared" ca="1" si="906"/>
        <v>-0.91919645722796284</v>
      </c>
      <c r="Z3078" s="74">
        <f t="shared" ca="1" si="907"/>
        <v>0.39883939687204828</v>
      </c>
      <c r="AA3078" s="76">
        <f t="shared" ca="1" si="908"/>
        <v>-919.19645722796281</v>
      </c>
      <c r="AB3078" s="76">
        <f t="shared" ca="1" si="909"/>
        <v>398.83939687204827</v>
      </c>
    </row>
    <row r="3079" spans="1:28" x14ac:dyDescent="0.25">
      <c r="A3079" s="2">
        <f t="shared" si="910"/>
        <v>5</v>
      </c>
      <c r="B3079" s="16">
        <f ca="1">VLOOKUP(A3079,PERIODS!$O$4:$P$33,2,FALSE)</f>
        <v>3.3000000000000002E-2</v>
      </c>
      <c r="C3079" s="15"/>
      <c r="D3079" s="18">
        <v>3065</v>
      </c>
      <c r="E3079" s="34">
        <f t="shared" ca="1" si="912"/>
        <v>20326.77510184548</v>
      </c>
      <c r="F3079" s="34">
        <f t="shared" ca="1" si="894"/>
        <v>3300</v>
      </c>
      <c r="G3079" s="69">
        <f t="shared" ca="1" si="898"/>
        <v>0</v>
      </c>
      <c r="H3079" s="34">
        <f t="shared" ca="1" si="899"/>
        <v>-656.87343173518582</v>
      </c>
      <c r="I3079" s="34">
        <f t="shared" ca="1" si="900"/>
        <v>2643.1265682648141</v>
      </c>
      <c r="J3079" s="18">
        <f ca="1">SUM(INDIRECT(ADDRESS(ROW(F3079),COLUMN(F3079),4)):INDIRECT(ADDRESS(ROW(F3079)+N$5-1,COLUMN(F3079),4)))</f>
        <v>23100</v>
      </c>
      <c r="K3079" s="18">
        <f t="shared" ca="1" si="901"/>
        <v>16350</v>
      </c>
      <c r="L3079" s="18">
        <f t="shared" ca="1" si="911"/>
        <v>0</v>
      </c>
      <c r="M3079" s="18">
        <f t="shared" ca="1" si="895"/>
        <v>0</v>
      </c>
      <c r="N3079" s="34">
        <f t="shared" ca="1" si="902"/>
        <v>17683.648533580665</v>
      </c>
      <c r="P3079" s="18">
        <f t="shared" ca="1" si="896"/>
        <v>656.87343173518582</v>
      </c>
      <c r="Q3079" s="47">
        <f ca="1">SUM(L$15:L3079)-SUM(M$15:M3079)</f>
        <v>16350</v>
      </c>
      <c r="R3079" s="47" t="str">
        <f t="shared" ca="1" si="897"/>
        <v>M3082</v>
      </c>
      <c r="S3079" s="40">
        <f t="shared" ca="1" si="903"/>
        <v>0</v>
      </c>
      <c r="T3079" s="46">
        <f t="shared" ca="1" si="904"/>
        <v>95</v>
      </c>
      <c r="X3079" s="74">
        <f t="shared" ca="1" si="905"/>
        <v>-0.65687343173518586</v>
      </c>
      <c r="Y3079" s="75">
        <f t="shared" ca="1" si="906"/>
        <v>-0.65687343173518586</v>
      </c>
      <c r="Z3079" s="74">
        <f t="shared" ca="1" si="907"/>
        <v>0.51846983432840021</v>
      </c>
      <c r="AA3079" s="76">
        <f t="shared" ca="1" si="908"/>
        <v>-656.87343173518582</v>
      </c>
      <c r="AB3079" s="76">
        <f t="shared" ca="1" si="909"/>
        <v>518.46983432840022</v>
      </c>
    </row>
    <row r="3080" spans="1:28" x14ac:dyDescent="0.25">
      <c r="A3080" s="2">
        <f t="shared" si="910"/>
        <v>6</v>
      </c>
      <c r="B3080" s="16">
        <f ca="1">VLOOKUP(A3080,PERIODS!$O$4:$P$33,2,FALSE)</f>
        <v>3.3000000000000002E-2</v>
      </c>
      <c r="C3080" s="15"/>
      <c r="D3080" s="18">
        <v>3066</v>
      </c>
      <c r="E3080" s="34">
        <f t="shared" ca="1" si="912"/>
        <v>17683.648533580665</v>
      </c>
      <c r="F3080" s="34">
        <f t="shared" ca="1" si="894"/>
        <v>3300</v>
      </c>
      <c r="G3080" s="69">
        <f t="shared" ca="1" si="898"/>
        <v>0</v>
      </c>
      <c r="H3080" s="34">
        <f t="shared" ca="1" si="899"/>
        <v>-1444.4819986511839</v>
      </c>
      <c r="I3080" s="34">
        <f t="shared" ca="1" si="900"/>
        <v>1855.5180013488161</v>
      </c>
      <c r="J3080" s="18">
        <f ca="1">SUM(INDIRECT(ADDRESS(ROW(F3080),COLUMN(F3080),4)):INDIRECT(ADDRESS(ROW(F3080)+N$5-1,COLUMN(F3080),4)))</f>
        <v>23100</v>
      </c>
      <c r="K3080" s="18">
        <f t="shared" ca="1" si="901"/>
        <v>16350</v>
      </c>
      <c r="L3080" s="18">
        <f t="shared" ca="1" si="911"/>
        <v>0</v>
      </c>
      <c r="M3080" s="18">
        <f t="shared" ca="1" si="895"/>
        <v>0</v>
      </c>
      <c r="N3080" s="34">
        <f t="shared" ca="1" si="902"/>
        <v>15828.130532231848</v>
      </c>
      <c r="P3080" s="18">
        <f t="shared" ca="1" si="896"/>
        <v>1444.4819986511839</v>
      </c>
      <c r="Q3080" s="47">
        <f ca="1">SUM(L$15:L3080)-SUM(M$15:M3080)</f>
        <v>16350</v>
      </c>
      <c r="R3080" s="47" t="str">
        <f t="shared" ca="1" si="897"/>
        <v>M3083</v>
      </c>
      <c r="S3080" s="40">
        <f t="shared" ca="1" si="903"/>
        <v>0</v>
      </c>
      <c r="T3080" s="46">
        <f t="shared" ca="1" si="904"/>
        <v>81</v>
      </c>
      <c r="X3080" s="74">
        <f t="shared" ca="1" si="905"/>
        <v>-1.4444819986511839</v>
      </c>
      <c r="Y3080" s="75">
        <f t="shared" ca="1" si="906"/>
        <v>-1.4444819986511839</v>
      </c>
      <c r="Z3080" s="74">
        <f t="shared" ca="1" si="907"/>
        <v>0.23586822497528928</v>
      </c>
      <c r="AA3080" s="76">
        <f t="shared" ca="1" si="908"/>
        <v>-1444.4819986511839</v>
      </c>
      <c r="AB3080" s="76">
        <f t="shared" ca="1" si="909"/>
        <v>235.86822497528928</v>
      </c>
    </row>
    <row r="3081" spans="1:28" x14ac:dyDescent="0.25">
      <c r="A3081" s="2">
        <f t="shared" si="910"/>
        <v>7</v>
      </c>
      <c r="B3081" s="16">
        <f ca="1">VLOOKUP(A3081,PERIODS!$O$4:$P$33,2,FALSE)</f>
        <v>3.3000000000000002E-2</v>
      </c>
      <c r="C3081" s="15"/>
      <c r="D3081" s="18">
        <v>3067</v>
      </c>
      <c r="E3081" s="34">
        <f t="shared" ca="1" si="912"/>
        <v>15828.130532231848</v>
      </c>
      <c r="F3081" s="34">
        <f t="shared" ca="1" si="894"/>
        <v>3300</v>
      </c>
      <c r="G3081" s="69">
        <f t="shared" ca="1" si="898"/>
        <v>0</v>
      </c>
      <c r="H3081" s="34">
        <f t="shared" ca="1" si="899"/>
        <v>-194.70454039993544</v>
      </c>
      <c r="I3081" s="34">
        <f t="shared" ca="1" si="900"/>
        <v>3105.2954596000645</v>
      </c>
      <c r="J3081" s="18">
        <f ca="1">SUM(INDIRECT(ADDRESS(ROW(F3081),COLUMN(F3081),4)):INDIRECT(ADDRESS(ROW(F3081)+N$5-1,COLUMN(F3081),4)))</f>
        <v>23100</v>
      </c>
      <c r="K3081" s="18">
        <f t="shared" ca="1" si="901"/>
        <v>0</v>
      </c>
      <c r="L3081" s="18">
        <f t="shared" ca="1" si="911"/>
        <v>0</v>
      </c>
      <c r="M3081" s="18">
        <f t="shared" ca="1" si="895"/>
        <v>16350</v>
      </c>
      <c r="N3081" s="34">
        <f t="shared" ca="1" si="902"/>
        <v>29072.835072631784</v>
      </c>
      <c r="P3081" s="18">
        <f t="shared" ca="1" si="896"/>
        <v>194.70454039993544</v>
      </c>
      <c r="Q3081" s="47">
        <f ca="1">SUM(L$15:L3081)-SUM(M$15:M3081)</f>
        <v>0</v>
      </c>
      <c r="R3081" s="47" t="str">
        <f t="shared" ca="1" si="897"/>
        <v>M3084</v>
      </c>
      <c r="S3081" s="40">
        <f t="shared" ca="1" si="903"/>
        <v>0</v>
      </c>
      <c r="T3081" s="46">
        <f t="shared" ca="1" si="904"/>
        <v>83</v>
      </c>
      <c r="X3081" s="74">
        <f t="shared" ca="1" si="905"/>
        <v>-0.19470454039993543</v>
      </c>
      <c r="Y3081" s="75">
        <f t="shared" ca="1" si="906"/>
        <v>-0.19470454039993543</v>
      </c>
      <c r="Z3081" s="74">
        <f t="shared" ca="1" si="907"/>
        <v>0.82307780837378586</v>
      </c>
      <c r="AA3081" s="76">
        <f t="shared" ca="1" si="908"/>
        <v>-194.70454039993544</v>
      </c>
      <c r="AB3081" s="76">
        <f t="shared" ca="1" si="909"/>
        <v>823.07780837378584</v>
      </c>
    </row>
    <row r="3082" spans="1:28" x14ac:dyDescent="0.25">
      <c r="A3082" s="2">
        <f t="shared" si="910"/>
        <v>8</v>
      </c>
      <c r="B3082" s="16">
        <f ca="1">VLOOKUP(A3082,PERIODS!$O$4:$P$33,2,FALSE)</f>
        <v>3.3000000000000002E-2</v>
      </c>
      <c r="C3082" s="15"/>
      <c r="D3082" s="18">
        <v>3068</v>
      </c>
      <c r="E3082" s="34">
        <f t="shared" ca="1" si="912"/>
        <v>29072.835072631784</v>
      </c>
      <c r="F3082" s="34">
        <f t="shared" ca="1" si="894"/>
        <v>3300</v>
      </c>
      <c r="G3082" s="69">
        <f t="shared" ca="1" si="898"/>
        <v>0</v>
      </c>
      <c r="H3082" s="34">
        <f t="shared" ca="1" si="899"/>
        <v>657.09301615147763</v>
      </c>
      <c r="I3082" s="34">
        <f t="shared" ca="1" si="900"/>
        <v>3957.0930161514775</v>
      </c>
      <c r="J3082" s="18">
        <f ca="1">SUM(INDIRECT(ADDRESS(ROW(F3082),COLUMN(F3082),4)):INDIRECT(ADDRESS(ROW(F3082)+N$5-1,COLUMN(F3082),4)))</f>
        <v>23100</v>
      </c>
      <c r="K3082" s="18">
        <f t="shared" ca="1" si="901"/>
        <v>0</v>
      </c>
      <c r="L3082" s="18">
        <f t="shared" ca="1" si="911"/>
        <v>0</v>
      </c>
      <c r="M3082" s="18">
        <f t="shared" ca="1" si="895"/>
        <v>0</v>
      </c>
      <c r="N3082" s="34">
        <f t="shared" ca="1" si="902"/>
        <v>25115.742056480307</v>
      </c>
      <c r="P3082" s="18">
        <f t="shared" ca="1" si="896"/>
        <v>657.09301615147763</v>
      </c>
      <c r="Q3082" s="47">
        <f ca="1">SUM(L$15:L3082)-SUM(M$15:M3082)</f>
        <v>0</v>
      </c>
      <c r="R3082" s="47" t="str">
        <f t="shared" ca="1" si="897"/>
        <v>M3085</v>
      </c>
      <c r="S3082" s="40">
        <f t="shared" ca="1" si="903"/>
        <v>0</v>
      </c>
      <c r="T3082" s="46">
        <f t="shared" ca="1" si="904"/>
        <v>85</v>
      </c>
      <c r="X3082" s="74">
        <f t="shared" ca="1" si="905"/>
        <v>0.65709301615147764</v>
      </c>
      <c r="Y3082" s="75">
        <f t="shared" ca="1" si="906"/>
        <v>0.65709301615147764</v>
      </c>
      <c r="Z3082" s="74">
        <f t="shared" ca="1" si="907"/>
        <v>1.9291760914544791</v>
      </c>
      <c r="AA3082" s="76">
        <f t="shared" ca="1" si="908"/>
        <v>657.09301615147763</v>
      </c>
      <c r="AB3082" s="76">
        <f t="shared" ca="1" si="909"/>
        <v>1929.1760914544791</v>
      </c>
    </row>
    <row r="3083" spans="1:28" x14ac:dyDescent="0.25">
      <c r="A3083" s="2">
        <f t="shared" si="910"/>
        <v>9</v>
      </c>
      <c r="B3083" s="16">
        <f ca="1">VLOOKUP(A3083,PERIODS!$O$4:$P$33,2,FALSE)</f>
        <v>3.3000000000000002E-2</v>
      </c>
      <c r="C3083" s="15"/>
      <c r="D3083" s="18">
        <v>3069</v>
      </c>
      <c r="E3083" s="34">
        <f t="shared" ca="1" si="912"/>
        <v>25115.742056480307</v>
      </c>
      <c r="F3083" s="34">
        <f t="shared" ca="1" si="894"/>
        <v>3300</v>
      </c>
      <c r="G3083" s="69">
        <f t="shared" ca="1" si="898"/>
        <v>0</v>
      </c>
      <c r="H3083" s="34">
        <f t="shared" ca="1" si="899"/>
        <v>183.36027709567651</v>
      </c>
      <c r="I3083" s="34">
        <f t="shared" ca="1" si="900"/>
        <v>3483.3602770956763</v>
      </c>
      <c r="J3083" s="18">
        <f ca="1">SUM(INDIRECT(ADDRESS(ROW(F3083),COLUMN(F3083),4)):INDIRECT(ADDRESS(ROW(F3083)+N$5-1,COLUMN(F3083),4)))</f>
        <v>23100</v>
      </c>
      <c r="K3083" s="18">
        <f t="shared" ca="1" si="901"/>
        <v>0</v>
      </c>
      <c r="L3083" s="18">
        <f t="shared" ca="1" si="911"/>
        <v>0</v>
      </c>
      <c r="M3083" s="18">
        <f t="shared" ca="1" si="895"/>
        <v>0</v>
      </c>
      <c r="N3083" s="34">
        <f t="shared" ca="1" si="902"/>
        <v>21632.381779384632</v>
      </c>
      <c r="P3083" s="18">
        <f t="shared" ca="1" si="896"/>
        <v>183.36027709567651</v>
      </c>
      <c r="Q3083" s="47">
        <f ca="1">SUM(L$15:L3083)-SUM(M$15:M3083)</f>
        <v>0</v>
      </c>
      <c r="R3083" s="47" t="str">
        <f t="shared" ca="1" si="897"/>
        <v>M3086</v>
      </c>
      <c r="S3083" s="40">
        <f t="shared" ca="1" si="903"/>
        <v>0</v>
      </c>
      <c r="T3083" s="46">
        <f t="shared" ca="1" si="904"/>
        <v>3</v>
      </c>
      <c r="X3083" s="74">
        <f t="shared" ca="1" si="905"/>
        <v>0.18336027709567651</v>
      </c>
      <c r="Y3083" s="75">
        <f t="shared" ca="1" si="906"/>
        <v>0.18336027709567651</v>
      </c>
      <c r="Z3083" s="74">
        <f t="shared" ca="1" si="907"/>
        <v>1.2012471119501869</v>
      </c>
      <c r="AA3083" s="76">
        <f t="shared" ca="1" si="908"/>
        <v>183.36027709567651</v>
      </c>
      <c r="AB3083" s="76">
        <f t="shared" ca="1" si="909"/>
        <v>1201.2471119501868</v>
      </c>
    </row>
    <row r="3084" spans="1:28" x14ac:dyDescent="0.25">
      <c r="A3084" s="2">
        <f t="shared" si="910"/>
        <v>10</v>
      </c>
      <c r="B3084" s="16">
        <f ca="1">VLOOKUP(A3084,PERIODS!$O$4:$P$33,2,FALSE)</f>
        <v>3.3000000000000002E-2</v>
      </c>
      <c r="C3084" s="15"/>
      <c r="D3084" s="18">
        <v>3070</v>
      </c>
      <c r="E3084" s="34">
        <f t="shared" ca="1" si="912"/>
        <v>21632.381779384632</v>
      </c>
      <c r="F3084" s="34">
        <f t="shared" ca="1" si="894"/>
        <v>3300</v>
      </c>
      <c r="G3084" s="69">
        <f t="shared" ca="1" si="898"/>
        <v>0</v>
      </c>
      <c r="H3084" s="34">
        <f t="shared" ca="1" si="899"/>
        <v>1899.0716249706734</v>
      </c>
      <c r="I3084" s="34">
        <f t="shared" ca="1" si="900"/>
        <v>5199.0716249706729</v>
      </c>
      <c r="J3084" s="18">
        <f ca="1">SUM(INDIRECT(ADDRESS(ROW(F3084),COLUMN(F3084),4)):INDIRECT(ADDRESS(ROW(F3084)+N$5-1,COLUMN(F3084),4)))</f>
        <v>23100</v>
      </c>
      <c r="K3084" s="18">
        <f t="shared" ca="1" si="901"/>
        <v>16350</v>
      </c>
      <c r="L3084" s="18">
        <f t="shared" ca="1" si="911"/>
        <v>16350</v>
      </c>
      <c r="M3084" s="18">
        <f t="shared" ca="1" si="895"/>
        <v>0</v>
      </c>
      <c r="N3084" s="34">
        <f t="shared" ca="1" si="902"/>
        <v>16433.310154413957</v>
      </c>
      <c r="P3084" s="18">
        <f t="shared" ca="1" si="896"/>
        <v>1899.0716249706734</v>
      </c>
      <c r="Q3084" s="47">
        <f ca="1">SUM(L$15:L3084)-SUM(M$15:M3084)</f>
        <v>16350</v>
      </c>
      <c r="R3084" s="47" t="str">
        <f t="shared" ca="1" si="897"/>
        <v>M3087</v>
      </c>
      <c r="S3084" s="40">
        <f t="shared" ca="1" si="903"/>
        <v>0</v>
      </c>
      <c r="T3084" s="46">
        <f t="shared" ca="1" si="904"/>
        <v>92</v>
      </c>
      <c r="X3084" s="74">
        <f t="shared" ca="1" si="905"/>
        <v>1.8990716249706734</v>
      </c>
      <c r="Y3084" s="75">
        <f t="shared" ca="1" si="906"/>
        <v>1.8990716249706734</v>
      </c>
      <c r="Z3084" s="74">
        <f t="shared" ca="1" si="907"/>
        <v>6.6796903051589362</v>
      </c>
      <c r="AA3084" s="76">
        <f t="shared" ca="1" si="908"/>
        <v>1899.0716249706734</v>
      </c>
      <c r="AB3084" s="76">
        <f t="shared" ca="1" si="909"/>
        <v>6679.6903051589361</v>
      </c>
    </row>
    <row r="3085" spans="1:28" x14ac:dyDescent="0.25">
      <c r="A3085" s="2">
        <f t="shared" si="910"/>
        <v>11</v>
      </c>
      <c r="B3085" s="16">
        <f ca="1">VLOOKUP(A3085,PERIODS!$O$4:$P$33,2,FALSE)</f>
        <v>3.3000000000000002E-2</v>
      </c>
      <c r="C3085" s="15"/>
      <c r="D3085" s="18">
        <v>3071</v>
      </c>
      <c r="E3085" s="34">
        <f t="shared" ca="1" si="912"/>
        <v>16433.310154413957</v>
      </c>
      <c r="F3085" s="34">
        <f t="shared" ca="1" si="894"/>
        <v>3300</v>
      </c>
      <c r="G3085" s="69">
        <f t="shared" ca="1" si="898"/>
        <v>0</v>
      </c>
      <c r="H3085" s="34">
        <f t="shared" ca="1" si="899"/>
        <v>1196.2142979793712</v>
      </c>
      <c r="I3085" s="34">
        <f t="shared" ca="1" si="900"/>
        <v>4496.2142979793716</v>
      </c>
      <c r="J3085" s="18">
        <f ca="1">SUM(INDIRECT(ADDRESS(ROW(F3085),COLUMN(F3085),4)):INDIRECT(ADDRESS(ROW(F3085)+N$5-1,COLUMN(F3085),4)))</f>
        <v>23300</v>
      </c>
      <c r="K3085" s="18">
        <f t="shared" ca="1" si="901"/>
        <v>16350</v>
      </c>
      <c r="L3085" s="18">
        <f t="shared" ca="1" si="911"/>
        <v>0</v>
      </c>
      <c r="M3085" s="18">
        <f t="shared" ca="1" si="895"/>
        <v>0</v>
      </c>
      <c r="N3085" s="34">
        <f t="shared" ca="1" si="902"/>
        <v>11937.095856434586</v>
      </c>
      <c r="P3085" s="18">
        <f t="shared" ca="1" si="896"/>
        <v>1196.2142979793712</v>
      </c>
      <c r="Q3085" s="47">
        <f ca="1">SUM(L$15:L3085)-SUM(M$15:M3085)</f>
        <v>16350</v>
      </c>
      <c r="R3085" s="47" t="str">
        <f t="shared" ca="1" si="897"/>
        <v>M3088</v>
      </c>
      <c r="S3085" s="40">
        <f t="shared" ca="1" si="903"/>
        <v>0</v>
      </c>
      <c r="T3085" s="46">
        <f t="shared" ca="1" si="904"/>
        <v>76</v>
      </c>
      <c r="X3085" s="74">
        <f t="shared" ca="1" si="905"/>
        <v>1.1962142979793711</v>
      </c>
      <c r="Y3085" s="75">
        <f t="shared" ca="1" si="906"/>
        <v>1.1962142979793711</v>
      </c>
      <c r="Z3085" s="74">
        <f t="shared" ca="1" si="907"/>
        <v>3.3075717105935794</v>
      </c>
      <c r="AA3085" s="76">
        <f t="shared" ca="1" si="908"/>
        <v>1196.2142979793712</v>
      </c>
      <c r="AB3085" s="76">
        <f t="shared" ca="1" si="909"/>
        <v>3307.5717105935792</v>
      </c>
    </row>
    <row r="3086" spans="1:28" x14ac:dyDescent="0.25">
      <c r="A3086" s="2">
        <f t="shared" si="910"/>
        <v>12</v>
      </c>
      <c r="B3086" s="16">
        <f ca="1">VLOOKUP(A3086,PERIODS!$O$4:$P$33,2,FALSE)</f>
        <v>3.3000000000000002E-2</v>
      </c>
      <c r="C3086" s="15"/>
      <c r="D3086" s="18">
        <v>3072</v>
      </c>
      <c r="E3086" s="34">
        <f t="shared" ca="1" si="912"/>
        <v>11937.095856434586</v>
      </c>
      <c r="F3086" s="34">
        <f t="shared" ca="1" si="894"/>
        <v>3300</v>
      </c>
      <c r="G3086" s="69">
        <f t="shared" ca="1" si="898"/>
        <v>0</v>
      </c>
      <c r="H3086" s="34">
        <f t="shared" ca="1" si="899"/>
        <v>-1610.5309717635494</v>
      </c>
      <c r="I3086" s="34">
        <f t="shared" ca="1" si="900"/>
        <v>1689.4690282364506</v>
      </c>
      <c r="J3086" s="18">
        <f ca="1">SUM(INDIRECT(ADDRESS(ROW(F3086),COLUMN(F3086),4)):INDIRECT(ADDRESS(ROW(F3086)+N$5-1,COLUMN(F3086),4)))</f>
        <v>23500</v>
      </c>
      <c r="K3086" s="18">
        <f t="shared" ca="1" si="901"/>
        <v>16350</v>
      </c>
      <c r="L3086" s="18">
        <f t="shared" ca="1" si="911"/>
        <v>0</v>
      </c>
      <c r="M3086" s="18">
        <f t="shared" ca="1" si="895"/>
        <v>0</v>
      </c>
      <c r="N3086" s="34">
        <f t="shared" ca="1" si="902"/>
        <v>10247.626828198136</v>
      </c>
      <c r="P3086" s="18">
        <f t="shared" ca="1" si="896"/>
        <v>1610.5309717635494</v>
      </c>
      <c r="Q3086" s="47">
        <f ca="1">SUM(L$15:L3086)-SUM(M$15:M3086)</f>
        <v>16350</v>
      </c>
      <c r="R3086" s="47" t="str">
        <f t="shared" ca="1" si="897"/>
        <v>M3089</v>
      </c>
      <c r="S3086" s="40">
        <f t="shared" ca="1" si="903"/>
        <v>0</v>
      </c>
      <c r="T3086" s="46">
        <f t="shared" ca="1" si="904"/>
        <v>44</v>
      </c>
      <c r="X3086" s="74">
        <f t="shared" ca="1" si="905"/>
        <v>-1.6105309717635494</v>
      </c>
      <c r="Y3086" s="75">
        <f t="shared" ca="1" si="906"/>
        <v>-1.6105309717635494</v>
      </c>
      <c r="Z3086" s="74">
        <f t="shared" ca="1" si="907"/>
        <v>0.19978150756845972</v>
      </c>
      <c r="AA3086" s="76">
        <f t="shared" ca="1" si="908"/>
        <v>-1610.5309717635494</v>
      </c>
      <c r="AB3086" s="76">
        <f t="shared" ca="1" si="909"/>
        <v>199.78150756845972</v>
      </c>
    </row>
    <row r="3087" spans="1:28" x14ac:dyDescent="0.25">
      <c r="A3087" s="2">
        <f t="shared" si="910"/>
        <v>13</v>
      </c>
      <c r="B3087" s="16">
        <f ca="1">VLOOKUP(A3087,PERIODS!$O$4:$P$33,2,FALSE)</f>
        <v>3.3000000000000002E-2</v>
      </c>
      <c r="C3087" s="15"/>
      <c r="D3087" s="18">
        <v>3073</v>
      </c>
      <c r="E3087" s="34">
        <f t="shared" ca="1" si="912"/>
        <v>10247.626828198136</v>
      </c>
      <c r="F3087" s="34">
        <f t="shared" ref="F3087:F3150" ca="1" si="913">F$2*B3087</f>
        <v>3300</v>
      </c>
      <c r="G3087" s="69">
        <f t="shared" ca="1" si="898"/>
        <v>0</v>
      </c>
      <c r="H3087" s="34">
        <f t="shared" ca="1" si="899"/>
        <v>410.77844021127464</v>
      </c>
      <c r="I3087" s="34">
        <f t="shared" ca="1" si="900"/>
        <v>3710.7784402112748</v>
      </c>
      <c r="J3087" s="18">
        <f ca="1">SUM(INDIRECT(ADDRESS(ROW(F3087),COLUMN(F3087),4)):INDIRECT(ADDRESS(ROW(F3087)+N$5-1,COLUMN(F3087),4)))</f>
        <v>23700</v>
      </c>
      <c r="K3087" s="18">
        <f t="shared" ca="1" si="901"/>
        <v>0</v>
      </c>
      <c r="L3087" s="18">
        <f t="shared" ca="1" si="911"/>
        <v>0</v>
      </c>
      <c r="M3087" s="18">
        <f t="shared" ref="M3087:M3150" ca="1" si="914">SUMIF($R$15:$R$8014,ADDRESS(ROW(M3087),COLUMN(M3087),4),$L$15:$L$8014)</f>
        <v>16350</v>
      </c>
      <c r="N3087" s="34">
        <f t="shared" ca="1" si="902"/>
        <v>22886.848387986862</v>
      </c>
      <c r="P3087" s="18">
        <f t="shared" ref="P3087:P3150" ca="1" si="915">ABS(H3087)</f>
        <v>410.77844021127464</v>
      </c>
      <c r="Q3087" s="47">
        <f ca="1">SUM(L$15:L3087)-SUM(M$15:M3087)</f>
        <v>0</v>
      </c>
      <c r="R3087" s="47" t="str">
        <f t="shared" ref="R3087:R3150" ca="1" si="916">ADDRESS(ROW(M3087)+$N$3+RANDBETWEEN(-$N$4,$N$4),COLUMN(M3087),4)</f>
        <v>M3090</v>
      </c>
      <c r="S3087" s="40">
        <f t="shared" ca="1" si="903"/>
        <v>0</v>
      </c>
      <c r="T3087" s="46">
        <f t="shared" ca="1" si="904"/>
        <v>25</v>
      </c>
      <c r="X3087" s="74">
        <f t="shared" ca="1" si="905"/>
        <v>0.41077844021127463</v>
      </c>
      <c r="Y3087" s="75">
        <f t="shared" ca="1" si="906"/>
        <v>0.41077844021127463</v>
      </c>
      <c r="Z3087" s="74">
        <f t="shared" ca="1" si="907"/>
        <v>1.5079912093288916</v>
      </c>
      <c r="AA3087" s="76">
        <f t="shared" ca="1" si="908"/>
        <v>410.77844021127464</v>
      </c>
      <c r="AB3087" s="76">
        <f t="shared" ca="1" si="909"/>
        <v>1507.9912093288917</v>
      </c>
    </row>
    <row r="3088" spans="1:28" x14ac:dyDescent="0.25">
      <c r="A3088" s="2">
        <f t="shared" si="910"/>
        <v>14</v>
      </c>
      <c r="B3088" s="16">
        <f ca="1">VLOOKUP(A3088,PERIODS!$O$4:$P$33,2,FALSE)</f>
        <v>3.3000000000000002E-2</v>
      </c>
      <c r="C3088" s="15"/>
      <c r="D3088" s="18">
        <v>3074</v>
      </c>
      <c r="E3088" s="34">
        <f t="shared" ca="1" si="912"/>
        <v>22886.848387986862</v>
      </c>
      <c r="F3088" s="34">
        <f t="shared" ca="1" si="913"/>
        <v>3300</v>
      </c>
      <c r="G3088" s="69">
        <f t="shared" ref="G3088:G3151" ca="1" si="917">((2*RAND()*$F$5)-$F$5)*E3088</f>
        <v>0</v>
      </c>
      <c r="H3088" s="34">
        <f t="shared" ref="H3088:H3151" ca="1" si="918">IF($S$3="NORM",AA3088,IF($S$3="LOGNORM",AB3088,0))</f>
        <v>704.69963914222421</v>
      </c>
      <c r="I3088" s="34">
        <f t="shared" ref="I3088:I3151" ca="1" si="919">IF(F3088+H3088&lt;0,0,F3088+H3088)</f>
        <v>4004.6996391422244</v>
      </c>
      <c r="J3088" s="18">
        <f ca="1">SUM(INDIRECT(ADDRESS(ROW(F3088),COLUMN(F3088),4)):INDIRECT(ADDRESS(ROW(F3088)+N$5-1,COLUMN(F3088),4)))</f>
        <v>23900</v>
      </c>
      <c r="K3088" s="18">
        <f t="shared" ref="K3088:K3151" ca="1" si="920">Q3088</f>
        <v>16350</v>
      </c>
      <c r="L3088" s="18">
        <f t="shared" ca="1" si="911"/>
        <v>16350</v>
      </c>
      <c r="M3088" s="18">
        <f t="shared" ca="1" si="914"/>
        <v>0</v>
      </c>
      <c r="N3088" s="34">
        <f t="shared" ref="N3088:N3151" ca="1" si="921">E3088+G3088-I3088+M3088-S3088</f>
        <v>18882.148748844636</v>
      </c>
      <c r="P3088" s="18">
        <f t="shared" ca="1" si="915"/>
        <v>704.69963914222421</v>
      </c>
      <c r="Q3088" s="47">
        <f ca="1">SUM(L$15:L3088)-SUM(M$15:M3088)</f>
        <v>16350</v>
      </c>
      <c r="R3088" s="47" t="str">
        <f t="shared" ca="1" si="916"/>
        <v>M3091</v>
      </c>
      <c r="S3088" s="40">
        <f t="shared" ref="S3088:S3151" ca="1" si="922">IF(T3088&gt;N$6*100,M3088,0)</f>
        <v>0</v>
      </c>
      <c r="T3088" s="46">
        <f t="shared" ref="T3088:T3151" ca="1" si="923">RANDBETWEEN(0,100)</f>
        <v>17</v>
      </c>
      <c r="X3088" s="74">
        <f t="shared" ref="X3088:X3151" ca="1" si="924">NORMINV(RAND(),0,1)</f>
        <v>0.70469963914222422</v>
      </c>
      <c r="Y3088" s="75">
        <f t="shared" ref="Y3088:Y3151" ca="1" si="925">IF(AND(X3088&gt;$F$6,$F$6&gt;0),$F$6,X3088)</f>
        <v>0.70469963914222422</v>
      </c>
      <c r="Z3088" s="74">
        <f t="shared" ref="Z3088:Z3151" ca="1" si="926">EXP(Y3088)</f>
        <v>2.023238891879247</v>
      </c>
      <c r="AA3088" s="76">
        <f t="shared" ref="AA3088:AA3151" ca="1" si="927">$F$3*Y3088</f>
        <v>704.69963914222421</v>
      </c>
      <c r="AB3088" s="76">
        <f t="shared" ref="AB3088:AB3151" ca="1" si="928">$F$3*Z3088</f>
        <v>2023.2388918792469</v>
      </c>
    </row>
    <row r="3089" spans="1:28" x14ac:dyDescent="0.25">
      <c r="A3089" s="2">
        <f t="shared" ref="A3089:A3152" si="929">IF(AND(A3088=12,OR(A$14="MS",A$14="M0")),1,IF(AND(A3088=4,OR(A$14="WS",A$14="W0")),1,IF(AND(A3088=30,OR(A$14="DS",A$14="D0")),1,A3088+1)))</f>
        <v>15</v>
      </c>
      <c r="B3089" s="16">
        <f ca="1">VLOOKUP(A3089,PERIODS!$O$4:$P$33,2,FALSE)</f>
        <v>3.3000000000000002E-2</v>
      </c>
      <c r="C3089" s="15"/>
      <c r="D3089" s="18">
        <v>3075</v>
      </c>
      <c r="E3089" s="34">
        <f t="shared" ca="1" si="912"/>
        <v>18882.148748844636</v>
      </c>
      <c r="F3089" s="34">
        <f t="shared" ca="1" si="913"/>
        <v>3300</v>
      </c>
      <c r="G3089" s="69">
        <f t="shared" ca="1" si="917"/>
        <v>0</v>
      </c>
      <c r="H3089" s="34">
        <f t="shared" ca="1" si="918"/>
        <v>-594.47113271062665</v>
      </c>
      <c r="I3089" s="34">
        <f t="shared" ca="1" si="919"/>
        <v>2705.5288672893735</v>
      </c>
      <c r="J3089" s="18">
        <f ca="1">SUM(INDIRECT(ADDRESS(ROW(F3089),COLUMN(F3089),4)):INDIRECT(ADDRESS(ROW(F3089)+N$5-1,COLUMN(F3089),4)))</f>
        <v>24100</v>
      </c>
      <c r="K3089" s="18">
        <f t="shared" ca="1" si="920"/>
        <v>16350</v>
      </c>
      <c r="L3089" s="18">
        <f t="shared" ref="L3089:L3152" ca="1" si="930">IF((E3089+K3088)&lt;J3089,N$2,0)</f>
        <v>0</v>
      </c>
      <c r="M3089" s="18">
        <f t="shared" ca="1" si="914"/>
        <v>0</v>
      </c>
      <c r="N3089" s="34">
        <f t="shared" ca="1" si="921"/>
        <v>16176.619881555263</v>
      </c>
      <c r="P3089" s="18">
        <f t="shared" ca="1" si="915"/>
        <v>594.47113271062665</v>
      </c>
      <c r="Q3089" s="47">
        <f ca="1">SUM(L$15:L3089)-SUM(M$15:M3089)</f>
        <v>16350</v>
      </c>
      <c r="R3089" s="47" t="str">
        <f t="shared" ca="1" si="916"/>
        <v>M3092</v>
      </c>
      <c r="S3089" s="40">
        <f t="shared" ca="1" si="922"/>
        <v>0</v>
      </c>
      <c r="T3089" s="46">
        <f t="shared" ca="1" si="923"/>
        <v>4</v>
      </c>
      <c r="X3089" s="74">
        <f t="shared" ca="1" si="924"/>
        <v>-0.59447113271062668</v>
      </c>
      <c r="Y3089" s="75">
        <f t="shared" ca="1" si="925"/>
        <v>-0.59447113271062668</v>
      </c>
      <c r="Z3089" s="74">
        <f t="shared" ca="1" si="926"/>
        <v>0.55185434641675313</v>
      </c>
      <c r="AA3089" s="76">
        <f t="shared" ca="1" si="927"/>
        <v>-594.47113271062665</v>
      </c>
      <c r="AB3089" s="76">
        <f t="shared" ca="1" si="928"/>
        <v>551.85434641675317</v>
      </c>
    </row>
    <row r="3090" spans="1:28" x14ac:dyDescent="0.25">
      <c r="A3090" s="2">
        <f t="shared" si="929"/>
        <v>16</v>
      </c>
      <c r="B3090" s="16">
        <f ca="1">VLOOKUP(A3090,PERIODS!$O$4:$P$33,2,FALSE)</f>
        <v>3.3000000000000002E-2</v>
      </c>
      <c r="C3090" s="15"/>
      <c r="D3090" s="18">
        <v>3076</v>
      </c>
      <c r="E3090" s="34">
        <f t="shared" ca="1" si="912"/>
        <v>16176.619881555263</v>
      </c>
      <c r="F3090" s="34">
        <f t="shared" ca="1" si="913"/>
        <v>3300</v>
      </c>
      <c r="G3090" s="69">
        <f t="shared" ca="1" si="917"/>
        <v>0</v>
      </c>
      <c r="H3090" s="34">
        <f t="shared" ca="1" si="918"/>
        <v>-520.58829069643502</v>
      </c>
      <c r="I3090" s="34">
        <f t="shared" ca="1" si="919"/>
        <v>2779.4117093035647</v>
      </c>
      <c r="J3090" s="18">
        <f ca="1">SUM(INDIRECT(ADDRESS(ROW(F3090),COLUMN(F3090),4)):INDIRECT(ADDRESS(ROW(F3090)+N$5-1,COLUMN(F3090),4)))</f>
        <v>24300</v>
      </c>
      <c r="K3090" s="18">
        <f t="shared" ca="1" si="920"/>
        <v>16350</v>
      </c>
      <c r="L3090" s="18">
        <f t="shared" ca="1" si="930"/>
        <v>0</v>
      </c>
      <c r="M3090" s="18">
        <f t="shared" ca="1" si="914"/>
        <v>0</v>
      </c>
      <c r="N3090" s="34">
        <f t="shared" ca="1" si="921"/>
        <v>13397.2081722517</v>
      </c>
      <c r="P3090" s="18">
        <f t="shared" ca="1" si="915"/>
        <v>520.58829069643502</v>
      </c>
      <c r="Q3090" s="47">
        <f ca="1">SUM(L$15:L3090)-SUM(M$15:M3090)</f>
        <v>16350</v>
      </c>
      <c r="R3090" s="47" t="str">
        <f t="shared" ca="1" si="916"/>
        <v>M3093</v>
      </c>
      <c r="S3090" s="40">
        <f t="shared" ca="1" si="922"/>
        <v>0</v>
      </c>
      <c r="T3090" s="46">
        <f t="shared" ca="1" si="923"/>
        <v>60</v>
      </c>
      <c r="X3090" s="74">
        <f t="shared" ca="1" si="924"/>
        <v>-0.52058829069643497</v>
      </c>
      <c r="Y3090" s="75">
        <f t="shared" ca="1" si="925"/>
        <v>-0.52058829069643497</v>
      </c>
      <c r="Z3090" s="74">
        <f t="shared" ca="1" si="926"/>
        <v>0.59417089992041539</v>
      </c>
      <c r="AA3090" s="76">
        <f t="shared" ca="1" si="927"/>
        <v>-520.58829069643502</v>
      </c>
      <c r="AB3090" s="76">
        <f t="shared" ca="1" si="928"/>
        <v>594.17089992041542</v>
      </c>
    </row>
    <row r="3091" spans="1:28" x14ac:dyDescent="0.25">
      <c r="A3091" s="2">
        <f t="shared" si="929"/>
        <v>17</v>
      </c>
      <c r="B3091" s="16">
        <f ca="1">VLOOKUP(A3091,PERIODS!$O$4:$P$33,2,FALSE)</f>
        <v>3.5000000000000003E-2</v>
      </c>
      <c r="C3091" s="15"/>
      <c r="D3091" s="18">
        <v>3077</v>
      </c>
      <c r="E3091" s="34">
        <f t="shared" ca="1" si="912"/>
        <v>13397.2081722517</v>
      </c>
      <c r="F3091" s="34">
        <f t="shared" ca="1" si="913"/>
        <v>3500.0000000000005</v>
      </c>
      <c r="G3091" s="69">
        <f t="shared" ca="1" si="917"/>
        <v>0</v>
      </c>
      <c r="H3091" s="34">
        <f t="shared" ca="1" si="918"/>
        <v>-237.05516437469041</v>
      </c>
      <c r="I3091" s="34">
        <f t="shared" ca="1" si="919"/>
        <v>3262.9448356253101</v>
      </c>
      <c r="J3091" s="18">
        <f ca="1">SUM(INDIRECT(ADDRESS(ROW(F3091),COLUMN(F3091),4)):INDIRECT(ADDRESS(ROW(F3091)+N$5-1,COLUMN(F3091),4)))</f>
        <v>24500.000000000004</v>
      </c>
      <c r="K3091" s="18">
        <f t="shared" ca="1" si="920"/>
        <v>0</v>
      </c>
      <c r="L3091" s="18">
        <f t="shared" ca="1" si="930"/>
        <v>0</v>
      </c>
      <c r="M3091" s="18">
        <f t="shared" ca="1" si="914"/>
        <v>16350</v>
      </c>
      <c r="N3091" s="34">
        <f t="shared" ca="1" si="921"/>
        <v>26484.263336626391</v>
      </c>
      <c r="P3091" s="18">
        <f t="shared" ca="1" si="915"/>
        <v>237.05516437469041</v>
      </c>
      <c r="Q3091" s="47">
        <f ca="1">SUM(L$15:L3091)-SUM(M$15:M3091)</f>
        <v>0</v>
      </c>
      <c r="R3091" s="47" t="str">
        <f t="shared" ca="1" si="916"/>
        <v>M3094</v>
      </c>
      <c r="S3091" s="40">
        <f t="shared" ca="1" si="922"/>
        <v>0</v>
      </c>
      <c r="T3091" s="46">
        <f t="shared" ca="1" si="923"/>
        <v>47</v>
      </c>
      <c r="X3091" s="74">
        <f t="shared" ca="1" si="924"/>
        <v>-0.2370551643746904</v>
      </c>
      <c r="Y3091" s="75">
        <f t="shared" ca="1" si="925"/>
        <v>-0.2370551643746904</v>
      </c>
      <c r="Z3091" s="74">
        <f t="shared" ca="1" si="926"/>
        <v>0.78894776500704089</v>
      </c>
      <c r="AA3091" s="76">
        <f t="shared" ca="1" si="927"/>
        <v>-237.05516437469041</v>
      </c>
      <c r="AB3091" s="76">
        <f t="shared" ca="1" si="928"/>
        <v>788.94776500704086</v>
      </c>
    </row>
    <row r="3092" spans="1:28" x14ac:dyDescent="0.25">
      <c r="A3092" s="2">
        <f t="shared" si="929"/>
        <v>18</v>
      </c>
      <c r="B3092" s="16">
        <f ca="1">VLOOKUP(A3092,PERIODS!$O$4:$P$33,2,FALSE)</f>
        <v>3.5000000000000003E-2</v>
      </c>
      <c r="C3092" s="15"/>
      <c r="D3092" s="18">
        <v>3078</v>
      </c>
      <c r="E3092" s="34">
        <f t="shared" ca="1" si="912"/>
        <v>26484.263336626391</v>
      </c>
      <c r="F3092" s="34">
        <f t="shared" ca="1" si="913"/>
        <v>3500.0000000000005</v>
      </c>
      <c r="G3092" s="69">
        <f t="shared" ca="1" si="917"/>
        <v>0</v>
      </c>
      <c r="H3092" s="34">
        <f t="shared" ca="1" si="918"/>
        <v>-872.95402674049535</v>
      </c>
      <c r="I3092" s="34">
        <f t="shared" ca="1" si="919"/>
        <v>2627.045973259505</v>
      </c>
      <c r="J3092" s="18">
        <f ca="1">SUM(INDIRECT(ADDRESS(ROW(F3092),COLUMN(F3092),4)):INDIRECT(ADDRESS(ROW(F3092)+N$5-1,COLUMN(F3092),4)))</f>
        <v>24500.000000000004</v>
      </c>
      <c r="K3092" s="18">
        <f t="shared" ca="1" si="920"/>
        <v>0</v>
      </c>
      <c r="L3092" s="18">
        <f t="shared" ca="1" si="930"/>
        <v>0</v>
      </c>
      <c r="M3092" s="18">
        <f t="shared" ca="1" si="914"/>
        <v>0</v>
      </c>
      <c r="N3092" s="34">
        <f t="shared" ca="1" si="921"/>
        <v>23857.217363366886</v>
      </c>
      <c r="P3092" s="18">
        <f t="shared" ca="1" si="915"/>
        <v>872.95402674049535</v>
      </c>
      <c r="Q3092" s="47">
        <f ca="1">SUM(L$15:L3092)-SUM(M$15:M3092)</f>
        <v>0</v>
      </c>
      <c r="R3092" s="47" t="str">
        <f t="shared" ca="1" si="916"/>
        <v>M3095</v>
      </c>
      <c r="S3092" s="40">
        <f t="shared" ca="1" si="922"/>
        <v>0</v>
      </c>
      <c r="T3092" s="46">
        <f t="shared" ca="1" si="923"/>
        <v>70</v>
      </c>
      <c r="X3092" s="74">
        <f t="shared" ca="1" si="924"/>
        <v>-0.87295402674049538</v>
      </c>
      <c r="Y3092" s="75">
        <f t="shared" ca="1" si="925"/>
        <v>-0.87295402674049538</v>
      </c>
      <c r="Z3092" s="74">
        <f t="shared" ca="1" si="926"/>
        <v>0.41771578131258941</v>
      </c>
      <c r="AA3092" s="76">
        <f t="shared" ca="1" si="927"/>
        <v>-872.95402674049535</v>
      </c>
      <c r="AB3092" s="76">
        <f t="shared" ca="1" si="928"/>
        <v>417.7157813125894</v>
      </c>
    </row>
    <row r="3093" spans="1:28" x14ac:dyDescent="0.25">
      <c r="A3093" s="2">
        <f t="shared" si="929"/>
        <v>19</v>
      </c>
      <c r="B3093" s="16">
        <f ca="1">VLOOKUP(A3093,PERIODS!$O$4:$P$33,2,FALSE)</f>
        <v>3.5000000000000003E-2</v>
      </c>
      <c r="C3093" s="15"/>
      <c r="D3093" s="18">
        <v>3079</v>
      </c>
      <c r="E3093" s="34">
        <f t="shared" ca="1" si="912"/>
        <v>23857.217363366886</v>
      </c>
      <c r="F3093" s="34">
        <f t="shared" ca="1" si="913"/>
        <v>3500.0000000000005</v>
      </c>
      <c r="G3093" s="69">
        <f t="shared" ca="1" si="917"/>
        <v>0</v>
      </c>
      <c r="H3093" s="34">
        <f t="shared" ca="1" si="918"/>
        <v>-722.83071981598425</v>
      </c>
      <c r="I3093" s="34">
        <f t="shared" ca="1" si="919"/>
        <v>2777.1692801840163</v>
      </c>
      <c r="J3093" s="18">
        <f ca="1">SUM(INDIRECT(ADDRESS(ROW(F3093),COLUMN(F3093),4)):INDIRECT(ADDRESS(ROW(F3093)+N$5-1,COLUMN(F3093),4)))</f>
        <v>24500.000000000004</v>
      </c>
      <c r="K3093" s="18">
        <f t="shared" ca="1" si="920"/>
        <v>16350</v>
      </c>
      <c r="L3093" s="18">
        <f t="shared" ca="1" si="930"/>
        <v>16350</v>
      </c>
      <c r="M3093" s="18">
        <f t="shared" ca="1" si="914"/>
        <v>0</v>
      </c>
      <c r="N3093" s="34">
        <f t="shared" ca="1" si="921"/>
        <v>21080.048083182868</v>
      </c>
      <c r="P3093" s="18">
        <f t="shared" ca="1" si="915"/>
        <v>722.83071981598425</v>
      </c>
      <c r="Q3093" s="47">
        <f ca="1">SUM(L$15:L3093)-SUM(M$15:M3093)</f>
        <v>16350</v>
      </c>
      <c r="R3093" s="47" t="str">
        <f t="shared" ca="1" si="916"/>
        <v>M3096</v>
      </c>
      <c r="S3093" s="40">
        <f t="shared" ca="1" si="922"/>
        <v>0</v>
      </c>
      <c r="T3093" s="46">
        <f t="shared" ca="1" si="923"/>
        <v>23</v>
      </c>
      <c r="X3093" s="74">
        <f t="shared" ca="1" si="924"/>
        <v>-0.72283071981598424</v>
      </c>
      <c r="Y3093" s="75">
        <f t="shared" ca="1" si="925"/>
        <v>-0.72283071981598424</v>
      </c>
      <c r="Z3093" s="74">
        <f t="shared" ca="1" si="926"/>
        <v>0.48537634503147736</v>
      </c>
      <c r="AA3093" s="76">
        <f t="shared" ca="1" si="927"/>
        <v>-722.83071981598425</v>
      </c>
      <c r="AB3093" s="76">
        <f t="shared" ca="1" si="928"/>
        <v>485.37634503147734</v>
      </c>
    </row>
    <row r="3094" spans="1:28" x14ac:dyDescent="0.25">
      <c r="A3094" s="2">
        <f t="shared" si="929"/>
        <v>20</v>
      </c>
      <c r="B3094" s="16">
        <f ca="1">VLOOKUP(A3094,PERIODS!$O$4:$P$33,2,FALSE)</f>
        <v>3.5000000000000003E-2</v>
      </c>
      <c r="C3094" s="15"/>
      <c r="D3094" s="18">
        <v>3080</v>
      </c>
      <c r="E3094" s="34">
        <f t="shared" ca="1" si="912"/>
        <v>21080.048083182868</v>
      </c>
      <c r="F3094" s="34">
        <f t="shared" ca="1" si="913"/>
        <v>3500.0000000000005</v>
      </c>
      <c r="G3094" s="69">
        <f t="shared" ca="1" si="917"/>
        <v>0</v>
      </c>
      <c r="H3094" s="34">
        <f t="shared" ca="1" si="918"/>
        <v>544.11148623598478</v>
      </c>
      <c r="I3094" s="34">
        <f t="shared" ca="1" si="919"/>
        <v>4044.1114862359855</v>
      </c>
      <c r="J3094" s="18">
        <f ca="1">SUM(INDIRECT(ADDRESS(ROW(F3094),COLUMN(F3094),4)):INDIRECT(ADDRESS(ROW(F3094)+N$5-1,COLUMN(F3094),4)))</f>
        <v>24500.000000000004</v>
      </c>
      <c r="K3094" s="18">
        <f t="shared" ca="1" si="920"/>
        <v>16350</v>
      </c>
      <c r="L3094" s="18">
        <f t="shared" ca="1" si="930"/>
        <v>0</v>
      </c>
      <c r="M3094" s="18">
        <f t="shared" ca="1" si="914"/>
        <v>0</v>
      </c>
      <c r="N3094" s="34">
        <f t="shared" ca="1" si="921"/>
        <v>17035.936596946882</v>
      </c>
      <c r="P3094" s="18">
        <f t="shared" ca="1" si="915"/>
        <v>544.11148623598478</v>
      </c>
      <c r="Q3094" s="47">
        <f ca="1">SUM(L$15:L3094)-SUM(M$15:M3094)</f>
        <v>16350</v>
      </c>
      <c r="R3094" s="47" t="str">
        <f t="shared" ca="1" si="916"/>
        <v>M3097</v>
      </c>
      <c r="S3094" s="40">
        <f t="shared" ca="1" si="922"/>
        <v>0</v>
      </c>
      <c r="T3094" s="46">
        <f t="shared" ca="1" si="923"/>
        <v>56</v>
      </c>
      <c r="X3094" s="74">
        <f t="shared" ca="1" si="924"/>
        <v>0.54411148623598482</v>
      </c>
      <c r="Y3094" s="75">
        <f t="shared" ca="1" si="925"/>
        <v>0.54411148623598482</v>
      </c>
      <c r="Z3094" s="74">
        <f t="shared" ca="1" si="926"/>
        <v>1.7230767246414125</v>
      </c>
      <c r="AA3094" s="76">
        <f t="shared" ca="1" si="927"/>
        <v>544.11148623598478</v>
      </c>
      <c r="AB3094" s="76">
        <f t="shared" ca="1" si="928"/>
        <v>1723.0767246414125</v>
      </c>
    </row>
    <row r="3095" spans="1:28" x14ac:dyDescent="0.25">
      <c r="A3095" s="2">
        <f t="shared" si="929"/>
        <v>21</v>
      </c>
      <c r="B3095" s="16">
        <f ca="1">VLOOKUP(A3095,PERIODS!$O$4:$P$33,2,FALSE)</f>
        <v>3.5000000000000003E-2</v>
      </c>
      <c r="C3095" s="15"/>
      <c r="D3095" s="18">
        <v>3081</v>
      </c>
      <c r="E3095" s="34">
        <f t="shared" ca="1" si="912"/>
        <v>17035.936596946882</v>
      </c>
      <c r="F3095" s="34">
        <f t="shared" ca="1" si="913"/>
        <v>3500.0000000000005</v>
      </c>
      <c r="G3095" s="69">
        <f t="shared" ca="1" si="917"/>
        <v>0</v>
      </c>
      <c r="H3095" s="34">
        <f t="shared" ca="1" si="918"/>
        <v>-222.91524740317078</v>
      </c>
      <c r="I3095" s="34">
        <f t="shared" ca="1" si="919"/>
        <v>3277.0847525968297</v>
      </c>
      <c r="J3095" s="18">
        <f ca="1">SUM(INDIRECT(ADDRESS(ROW(F3095),COLUMN(F3095),4)):INDIRECT(ADDRESS(ROW(F3095)+N$5-1,COLUMN(F3095),4)))</f>
        <v>24500.000000000004</v>
      </c>
      <c r="K3095" s="18">
        <f t="shared" ca="1" si="920"/>
        <v>16350</v>
      </c>
      <c r="L3095" s="18">
        <f t="shared" ca="1" si="930"/>
        <v>0</v>
      </c>
      <c r="M3095" s="18">
        <f t="shared" ca="1" si="914"/>
        <v>0</v>
      </c>
      <c r="N3095" s="34">
        <f t="shared" ca="1" si="921"/>
        <v>13758.851844350052</v>
      </c>
      <c r="P3095" s="18">
        <f t="shared" ca="1" si="915"/>
        <v>222.91524740317078</v>
      </c>
      <c r="Q3095" s="47">
        <f ca="1">SUM(L$15:L3095)-SUM(M$15:M3095)</f>
        <v>16350</v>
      </c>
      <c r="R3095" s="47" t="str">
        <f t="shared" ca="1" si="916"/>
        <v>M3098</v>
      </c>
      <c r="S3095" s="40">
        <f t="shared" ca="1" si="922"/>
        <v>0</v>
      </c>
      <c r="T3095" s="46">
        <f t="shared" ca="1" si="923"/>
        <v>26</v>
      </c>
      <c r="X3095" s="74">
        <f t="shared" ca="1" si="924"/>
        <v>-0.22291524740317079</v>
      </c>
      <c r="Y3095" s="75">
        <f t="shared" ca="1" si="925"/>
        <v>-0.22291524740317079</v>
      </c>
      <c r="Z3095" s="74">
        <f t="shared" ca="1" si="926"/>
        <v>0.80018266397948823</v>
      </c>
      <c r="AA3095" s="76">
        <f t="shared" ca="1" si="927"/>
        <v>-222.91524740317078</v>
      </c>
      <c r="AB3095" s="76">
        <f t="shared" ca="1" si="928"/>
        <v>800.18266397948821</v>
      </c>
    </row>
    <row r="3096" spans="1:28" x14ac:dyDescent="0.25">
      <c r="A3096" s="2">
        <f t="shared" si="929"/>
        <v>22</v>
      </c>
      <c r="B3096" s="16">
        <f ca="1">VLOOKUP(A3096,PERIODS!$O$4:$P$33,2,FALSE)</f>
        <v>3.5000000000000003E-2</v>
      </c>
      <c r="C3096" s="15"/>
      <c r="D3096" s="18">
        <v>3082</v>
      </c>
      <c r="E3096" s="34">
        <f t="shared" ca="1" si="912"/>
        <v>13758.851844350052</v>
      </c>
      <c r="F3096" s="34">
        <f t="shared" ca="1" si="913"/>
        <v>3500.0000000000005</v>
      </c>
      <c r="G3096" s="69">
        <f t="shared" ca="1" si="917"/>
        <v>0</v>
      </c>
      <c r="H3096" s="34">
        <f t="shared" ca="1" si="918"/>
        <v>-376.74049835143109</v>
      </c>
      <c r="I3096" s="34">
        <f t="shared" ca="1" si="919"/>
        <v>3123.2595016485693</v>
      </c>
      <c r="J3096" s="18">
        <f ca="1">SUM(INDIRECT(ADDRESS(ROW(F3096),COLUMN(F3096),4)):INDIRECT(ADDRESS(ROW(F3096)+N$5-1,COLUMN(F3096),4)))</f>
        <v>25000.000000000004</v>
      </c>
      <c r="K3096" s="18">
        <f t="shared" ca="1" si="920"/>
        <v>0</v>
      </c>
      <c r="L3096" s="18">
        <f t="shared" ca="1" si="930"/>
        <v>0</v>
      </c>
      <c r="M3096" s="18">
        <f t="shared" ca="1" si="914"/>
        <v>16350</v>
      </c>
      <c r="N3096" s="34">
        <f t="shared" ca="1" si="921"/>
        <v>26985.592342701482</v>
      </c>
      <c r="P3096" s="18">
        <f t="shared" ca="1" si="915"/>
        <v>376.74049835143109</v>
      </c>
      <c r="Q3096" s="47">
        <f ca="1">SUM(L$15:L3096)-SUM(M$15:M3096)</f>
        <v>0</v>
      </c>
      <c r="R3096" s="47" t="str">
        <f t="shared" ca="1" si="916"/>
        <v>M3099</v>
      </c>
      <c r="S3096" s="40">
        <f t="shared" ca="1" si="922"/>
        <v>0</v>
      </c>
      <c r="T3096" s="46">
        <f t="shared" ca="1" si="923"/>
        <v>62</v>
      </c>
      <c r="X3096" s="74">
        <f t="shared" ca="1" si="924"/>
        <v>-0.37674049835143109</v>
      </c>
      <c r="Y3096" s="75">
        <f t="shared" ca="1" si="925"/>
        <v>-0.37674049835143109</v>
      </c>
      <c r="Z3096" s="74">
        <f t="shared" ca="1" si="926"/>
        <v>0.68609409334514737</v>
      </c>
      <c r="AA3096" s="76">
        <f t="shared" ca="1" si="927"/>
        <v>-376.74049835143109</v>
      </c>
      <c r="AB3096" s="76">
        <f t="shared" ca="1" si="928"/>
        <v>686.09409334514737</v>
      </c>
    </row>
    <row r="3097" spans="1:28" x14ac:dyDescent="0.25">
      <c r="A3097" s="2">
        <f t="shared" si="929"/>
        <v>23</v>
      </c>
      <c r="B3097" s="16">
        <f ca="1">VLOOKUP(A3097,PERIODS!$O$4:$P$33,2,FALSE)</f>
        <v>3.5000000000000003E-2</v>
      </c>
      <c r="C3097" s="15"/>
      <c r="D3097" s="18">
        <v>3083</v>
      </c>
      <c r="E3097" s="34">
        <f t="shared" ca="1" si="912"/>
        <v>26985.592342701482</v>
      </c>
      <c r="F3097" s="34">
        <f t="shared" ca="1" si="913"/>
        <v>3500.0000000000005</v>
      </c>
      <c r="G3097" s="69">
        <f t="shared" ca="1" si="917"/>
        <v>0</v>
      </c>
      <c r="H3097" s="34">
        <f t="shared" ca="1" si="918"/>
        <v>-1618.8188126345544</v>
      </c>
      <c r="I3097" s="34">
        <f t="shared" ca="1" si="919"/>
        <v>1881.181187365446</v>
      </c>
      <c r="J3097" s="18">
        <f ca="1">SUM(INDIRECT(ADDRESS(ROW(F3097),COLUMN(F3097),4)):INDIRECT(ADDRESS(ROW(F3097)+N$5-1,COLUMN(F3097),4)))</f>
        <v>25500.000000000004</v>
      </c>
      <c r="K3097" s="18">
        <f t="shared" ca="1" si="920"/>
        <v>0</v>
      </c>
      <c r="L3097" s="18">
        <f t="shared" ca="1" si="930"/>
        <v>0</v>
      </c>
      <c r="M3097" s="18">
        <f t="shared" ca="1" si="914"/>
        <v>0</v>
      </c>
      <c r="N3097" s="34">
        <f t="shared" ca="1" si="921"/>
        <v>25104.411155336034</v>
      </c>
      <c r="P3097" s="18">
        <f t="shared" ca="1" si="915"/>
        <v>1618.8188126345544</v>
      </c>
      <c r="Q3097" s="47">
        <f ca="1">SUM(L$15:L3097)-SUM(M$15:M3097)</f>
        <v>0</v>
      </c>
      <c r="R3097" s="47" t="str">
        <f t="shared" ca="1" si="916"/>
        <v>M3100</v>
      </c>
      <c r="S3097" s="40">
        <f t="shared" ca="1" si="922"/>
        <v>0</v>
      </c>
      <c r="T3097" s="46">
        <f t="shared" ca="1" si="923"/>
        <v>36</v>
      </c>
      <c r="X3097" s="74">
        <f t="shared" ca="1" si="924"/>
        <v>-1.6188188126345544</v>
      </c>
      <c r="Y3097" s="75">
        <f t="shared" ca="1" si="925"/>
        <v>-1.6188188126345544</v>
      </c>
      <c r="Z3097" s="74">
        <f t="shared" ca="1" si="926"/>
        <v>0.19813259263547042</v>
      </c>
      <c r="AA3097" s="76">
        <f t="shared" ca="1" si="927"/>
        <v>-1618.8188126345544</v>
      </c>
      <c r="AB3097" s="76">
        <f t="shared" ca="1" si="928"/>
        <v>198.13259263547042</v>
      </c>
    </row>
    <row r="3098" spans="1:28" x14ac:dyDescent="0.25">
      <c r="A3098" s="2">
        <f t="shared" si="929"/>
        <v>24</v>
      </c>
      <c r="B3098" s="16">
        <f ca="1">VLOOKUP(A3098,PERIODS!$O$4:$P$33,2,FALSE)</f>
        <v>3.5000000000000003E-2</v>
      </c>
      <c r="C3098" s="15"/>
      <c r="D3098" s="18">
        <v>3084</v>
      </c>
      <c r="E3098" s="34">
        <f t="shared" ca="1" si="912"/>
        <v>25104.411155336034</v>
      </c>
      <c r="F3098" s="34">
        <f t="shared" ca="1" si="913"/>
        <v>3500.0000000000005</v>
      </c>
      <c r="G3098" s="69">
        <f t="shared" ca="1" si="917"/>
        <v>0</v>
      </c>
      <c r="H3098" s="34">
        <f t="shared" ca="1" si="918"/>
        <v>737.04251414035969</v>
      </c>
      <c r="I3098" s="34">
        <f t="shared" ca="1" si="919"/>
        <v>4237.0425141403603</v>
      </c>
      <c r="J3098" s="18">
        <f ca="1">SUM(INDIRECT(ADDRESS(ROW(F3098),COLUMN(F3098),4)):INDIRECT(ADDRESS(ROW(F3098)+N$5-1,COLUMN(F3098),4)))</f>
        <v>26000</v>
      </c>
      <c r="K3098" s="18">
        <f t="shared" ca="1" si="920"/>
        <v>16350</v>
      </c>
      <c r="L3098" s="18">
        <f t="shared" ca="1" si="930"/>
        <v>16350</v>
      </c>
      <c r="M3098" s="18">
        <f t="shared" ca="1" si="914"/>
        <v>0</v>
      </c>
      <c r="N3098" s="34">
        <f t="shared" ca="1" si="921"/>
        <v>20867.368641195673</v>
      </c>
      <c r="P3098" s="18">
        <f t="shared" ca="1" si="915"/>
        <v>737.04251414035969</v>
      </c>
      <c r="Q3098" s="47">
        <f ca="1">SUM(L$15:L3098)-SUM(M$15:M3098)</f>
        <v>16350</v>
      </c>
      <c r="R3098" s="47" t="str">
        <f t="shared" ca="1" si="916"/>
        <v>M3101</v>
      </c>
      <c r="S3098" s="40">
        <f t="shared" ca="1" si="922"/>
        <v>0</v>
      </c>
      <c r="T3098" s="46">
        <f t="shared" ca="1" si="923"/>
        <v>27</v>
      </c>
      <c r="X3098" s="74">
        <f t="shared" ca="1" si="924"/>
        <v>0.73704251414035971</v>
      </c>
      <c r="Y3098" s="75">
        <f t="shared" ca="1" si="925"/>
        <v>0.73704251414035971</v>
      </c>
      <c r="Z3098" s="74">
        <f t="shared" ca="1" si="926"/>
        <v>2.0897459721010994</v>
      </c>
      <c r="AA3098" s="76">
        <f t="shared" ca="1" si="927"/>
        <v>737.04251414035969</v>
      </c>
      <c r="AB3098" s="76">
        <f t="shared" ca="1" si="928"/>
        <v>2089.7459721010991</v>
      </c>
    </row>
    <row r="3099" spans="1:28" x14ac:dyDescent="0.25">
      <c r="A3099" s="2">
        <f t="shared" si="929"/>
        <v>25</v>
      </c>
      <c r="B3099" s="16">
        <f ca="1">VLOOKUP(A3099,PERIODS!$O$4:$P$33,2,FALSE)</f>
        <v>3.5000000000000003E-2</v>
      </c>
      <c r="C3099" s="15"/>
      <c r="D3099" s="18">
        <v>3085</v>
      </c>
      <c r="E3099" s="34">
        <f t="shared" ca="1" si="912"/>
        <v>20867.368641195673</v>
      </c>
      <c r="F3099" s="34">
        <f t="shared" ca="1" si="913"/>
        <v>3500.0000000000005</v>
      </c>
      <c r="G3099" s="69">
        <f t="shared" ca="1" si="917"/>
        <v>0</v>
      </c>
      <c r="H3099" s="34">
        <f t="shared" ca="1" si="918"/>
        <v>907.78579847573155</v>
      </c>
      <c r="I3099" s="34">
        <f t="shared" ca="1" si="919"/>
        <v>4407.785798475732</v>
      </c>
      <c r="J3099" s="18">
        <f ca="1">SUM(INDIRECT(ADDRESS(ROW(F3099),COLUMN(F3099),4)):INDIRECT(ADDRESS(ROW(F3099)+N$5-1,COLUMN(F3099),4)))</f>
        <v>24900</v>
      </c>
      <c r="K3099" s="18">
        <f t="shared" ca="1" si="920"/>
        <v>16350</v>
      </c>
      <c r="L3099" s="18">
        <f t="shared" ca="1" si="930"/>
        <v>0</v>
      </c>
      <c r="M3099" s="18">
        <f t="shared" ca="1" si="914"/>
        <v>0</v>
      </c>
      <c r="N3099" s="34">
        <f t="shared" ca="1" si="921"/>
        <v>16459.582842719941</v>
      </c>
      <c r="P3099" s="18">
        <f t="shared" ca="1" si="915"/>
        <v>907.78579847573155</v>
      </c>
      <c r="Q3099" s="47">
        <f ca="1">SUM(L$15:L3099)-SUM(M$15:M3099)</f>
        <v>16350</v>
      </c>
      <c r="R3099" s="47" t="str">
        <f t="shared" ca="1" si="916"/>
        <v>M3102</v>
      </c>
      <c r="S3099" s="40">
        <f t="shared" ca="1" si="922"/>
        <v>0</v>
      </c>
      <c r="T3099" s="46">
        <f t="shared" ca="1" si="923"/>
        <v>90</v>
      </c>
      <c r="X3099" s="74">
        <f t="shared" ca="1" si="924"/>
        <v>0.9077857984757316</v>
      </c>
      <c r="Y3099" s="75">
        <f t="shared" ca="1" si="925"/>
        <v>0.9077857984757316</v>
      </c>
      <c r="Z3099" s="74">
        <f t="shared" ca="1" si="926"/>
        <v>2.4788278280819522</v>
      </c>
      <c r="AA3099" s="76">
        <f t="shared" ca="1" si="927"/>
        <v>907.78579847573155</v>
      </c>
      <c r="AB3099" s="76">
        <f t="shared" ca="1" si="928"/>
        <v>2478.8278280819522</v>
      </c>
    </row>
    <row r="3100" spans="1:28" x14ac:dyDescent="0.25">
      <c r="A3100" s="2">
        <f t="shared" si="929"/>
        <v>26</v>
      </c>
      <c r="B3100" s="16">
        <f ca="1">VLOOKUP(A3100,PERIODS!$O$4:$P$33,2,FALSE)</f>
        <v>3.5000000000000003E-2</v>
      </c>
      <c r="C3100" s="15"/>
      <c r="D3100" s="18">
        <v>3086</v>
      </c>
      <c r="E3100" s="34">
        <f t="shared" ca="1" si="912"/>
        <v>16459.582842719941</v>
      </c>
      <c r="F3100" s="34">
        <f t="shared" ca="1" si="913"/>
        <v>3500.0000000000005</v>
      </c>
      <c r="G3100" s="69">
        <f t="shared" ca="1" si="917"/>
        <v>0</v>
      </c>
      <c r="H3100" s="34">
        <f t="shared" ca="1" si="918"/>
        <v>-76.366154512987706</v>
      </c>
      <c r="I3100" s="34">
        <f t="shared" ca="1" si="919"/>
        <v>3423.6338454870129</v>
      </c>
      <c r="J3100" s="18">
        <f ca="1">SUM(INDIRECT(ADDRESS(ROW(F3100),COLUMN(F3100),4)):INDIRECT(ADDRESS(ROW(F3100)+N$5-1,COLUMN(F3100),4)))</f>
        <v>23900</v>
      </c>
      <c r="K3100" s="18">
        <f t="shared" ca="1" si="920"/>
        <v>16350</v>
      </c>
      <c r="L3100" s="18">
        <f t="shared" ca="1" si="930"/>
        <v>0</v>
      </c>
      <c r="M3100" s="18">
        <f t="shared" ca="1" si="914"/>
        <v>0</v>
      </c>
      <c r="N3100" s="34">
        <f t="shared" ca="1" si="921"/>
        <v>13035.948997232928</v>
      </c>
      <c r="P3100" s="18">
        <f t="shared" ca="1" si="915"/>
        <v>76.366154512987706</v>
      </c>
      <c r="Q3100" s="47">
        <f ca="1">SUM(L$15:L3100)-SUM(M$15:M3100)</f>
        <v>16350</v>
      </c>
      <c r="R3100" s="47" t="str">
        <f t="shared" ca="1" si="916"/>
        <v>M3103</v>
      </c>
      <c r="S3100" s="40">
        <f t="shared" ca="1" si="922"/>
        <v>0</v>
      </c>
      <c r="T3100" s="46">
        <f t="shared" ca="1" si="923"/>
        <v>78</v>
      </c>
      <c r="X3100" s="74">
        <f t="shared" ca="1" si="924"/>
        <v>-7.63661545129877E-2</v>
      </c>
      <c r="Y3100" s="75">
        <f t="shared" ca="1" si="925"/>
        <v>-7.63661545129877E-2</v>
      </c>
      <c r="Z3100" s="74">
        <f t="shared" ca="1" si="926"/>
        <v>0.92647691074377825</v>
      </c>
      <c r="AA3100" s="76">
        <f t="shared" ca="1" si="927"/>
        <v>-76.366154512987706</v>
      </c>
      <c r="AB3100" s="76">
        <f t="shared" ca="1" si="928"/>
        <v>926.47691074377826</v>
      </c>
    </row>
    <row r="3101" spans="1:28" x14ac:dyDescent="0.25">
      <c r="A3101" s="2">
        <f t="shared" si="929"/>
        <v>27</v>
      </c>
      <c r="B3101" s="16">
        <f ca="1">VLOOKUP(A3101,PERIODS!$O$4:$P$33,2,FALSE)</f>
        <v>3.5000000000000003E-2</v>
      </c>
      <c r="C3101" s="15"/>
      <c r="D3101" s="18">
        <v>3087</v>
      </c>
      <c r="E3101" s="34">
        <f t="shared" ca="1" si="912"/>
        <v>13035.948997232928</v>
      </c>
      <c r="F3101" s="34">
        <f t="shared" ca="1" si="913"/>
        <v>3500.0000000000005</v>
      </c>
      <c r="G3101" s="69">
        <f t="shared" ca="1" si="917"/>
        <v>0</v>
      </c>
      <c r="H3101" s="34">
        <f t="shared" ca="1" si="918"/>
        <v>1045.7283029808391</v>
      </c>
      <c r="I3101" s="34">
        <f t="shared" ca="1" si="919"/>
        <v>4545.7283029808395</v>
      </c>
      <c r="J3101" s="18">
        <f ca="1">SUM(INDIRECT(ADDRESS(ROW(F3101),COLUMN(F3101),4)):INDIRECT(ADDRESS(ROW(F3101)+N$5-1,COLUMN(F3101),4)))</f>
        <v>22900</v>
      </c>
      <c r="K3101" s="18">
        <f t="shared" ca="1" si="920"/>
        <v>0</v>
      </c>
      <c r="L3101" s="18">
        <f t="shared" ca="1" si="930"/>
        <v>0</v>
      </c>
      <c r="M3101" s="18">
        <f t="shared" ca="1" si="914"/>
        <v>16350</v>
      </c>
      <c r="N3101" s="34">
        <f t="shared" ca="1" si="921"/>
        <v>24840.22069425209</v>
      </c>
      <c r="P3101" s="18">
        <f t="shared" ca="1" si="915"/>
        <v>1045.7283029808391</v>
      </c>
      <c r="Q3101" s="47">
        <f ca="1">SUM(L$15:L3101)-SUM(M$15:M3101)</f>
        <v>0</v>
      </c>
      <c r="R3101" s="47" t="str">
        <f t="shared" ca="1" si="916"/>
        <v>M3104</v>
      </c>
      <c r="S3101" s="40">
        <f t="shared" ca="1" si="922"/>
        <v>0</v>
      </c>
      <c r="T3101" s="46">
        <f t="shared" ca="1" si="923"/>
        <v>24</v>
      </c>
      <c r="X3101" s="74">
        <f t="shared" ca="1" si="924"/>
        <v>1.0457283029808391</v>
      </c>
      <c r="Y3101" s="75">
        <f t="shared" ca="1" si="925"/>
        <v>1.0457283029808391</v>
      </c>
      <c r="Z3101" s="74">
        <f t="shared" ca="1" si="926"/>
        <v>2.8454701335605246</v>
      </c>
      <c r="AA3101" s="76">
        <f t="shared" ca="1" si="927"/>
        <v>1045.7283029808391</v>
      </c>
      <c r="AB3101" s="76">
        <f t="shared" ca="1" si="928"/>
        <v>2845.4701335605246</v>
      </c>
    </row>
    <row r="3102" spans="1:28" x14ac:dyDescent="0.25">
      <c r="A3102" s="2">
        <f t="shared" si="929"/>
        <v>28</v>
      </c>
      <c r="B3102" s="16">
        <f ca="1">VLOOKUP(A3102,PERIODS!$O$4:$P$33,2,FALSE)</f>
        <v>0.04</v>
      </c>
      <c r="C3102" s="15"/>
      <c r="D3102" s="18">
        <v>3088</v>
      </c>
      <c r="E3102" s="34">
        <f t="shared" ca="1" si="912"/>
        <v>24840.22069425209</v>
      </c>
      <c r="F3102" s="34">
        <f t="shared" ca="1" si="913"/>
        <v>4000</v>
      </c>
      <c r="G3102" s="69">
        <f t="shared" ca="1" si="917"/>
        <v>0</v>
      </c>
      <c r="H3102" s="34">
        <f t="shared" ca="1" si="918"/>
        <v>-259.43673141156466</v>
      </c>
      <c r="I3102" s="34">
        <f t="shared" ca="1" si="919"/>
        <v>3740.5632685884352</v>
      </c>
      <c r="J3102" s="18">
        <f ca="1">SUM(INDIRECT(ADDRESS(ROW(F3102),COLUMN(F3102),4)):INDIRECT(ADDRESS(ROW(F3102)+N$5-1,COLUMN(F3102),4)))</f>
        <v>21900</v>
      </c>
      <c r="K3102" s="18">
        <f t="shared" ca="1" si="920"/>
        <v>0</v>
      </c>
      <c r="L3102" s="18">
        <f t="shared" ca="1" si="930"/>
        <v>0</v>
      </c>
      <c r="M3102" s="18">
        <f t="shared" ca="1" si="914"/>
        <v>0</v>
      </c>
      <c r="N3102" s="34">
        <f t="shared" ca="1" si="921"/>
        <v>21099.657425663656</v>
      </c>
      <c r="P3102" s="18">
        <f t="shared" ca="1" si="915"/>
        <v>259.43673141156466</v>
      </c>
      <c r="Q3102" s="47">
        <f ca="1">SUM(L$15:L3102)-SUM(M$15:M3102)</f>
        <v>0</v>
      </c>
      <c r="R3102" s="47" t="str">
        <f t="shared" ca="1" si="916"/>
        <v>M3105</v>
      </c>
      <c r="S3102" s="40">
        <f t="shared" ca="1" si="922"/>
        <v>0</v>
      </c>
      <c r="T3102" s="46">
        <f t="shared" ca="1" si="923"/>
        <v>97</v>
      </c>
      <c r="X3102" s="74">
        <f t="shared" ca="1" si="924"/>
        <v>-0.25943673141156465</v>
      </c>
      <c r="Y3102" s="75">
        <f t="shared" ca="1" si="925"/>
        <v>-0.25943673141156465</v>
      </c>
      <c r="Z3102" s="74">
        <f t="shared" ca="1" si="926"/>
        <v>0.77148601728122923</v>
      </c>
      <c r="AA3102" s="76">
        <f t="shared" ca="1" si="927"/>
        <v>-259.43673141156466</v>
      </c>
      <c r="AB3102" s="76">
        <f t="shared" ca="1" si="928"/>
        <v>771.48601728122924</v>
      </c>
    </row>
    <row r="3103" spans="1:28" x14ac:dyDescent="0.25">
      <c r="A3103" s="2">
        <f t="shared" si="929"/>
        <v>29</v>
      </c>
      <c r="B3103" s="16">
        <f ca="1">VLOOKUP(A3103,PERIODS!$O$4:$P$33,2,FALSE)</f>
        <v>0.04</v>
      </c>
      <c r="C3103" s="15"/>
      <c r="D3103" s="18">
        <v>3089</v>
      </c>
      <c r="E3103" s="34">
        <f t="shared" ca="1" si="912"/>
        <v>21099.657425663656</v>
      </c>
      <c r="F3103" s="34">
        <f t="shared" ca="1" si="913"/>
        <v>4000</v>
      </c>
      <c r="G3103" s="69">
        <f t="shared" ca="1" si="917"/>
        <v>0</v>
      </c>
      <c r="H3103" s="34">
        <f t="shared" ca="1" si="918"/>
        <v>970.23869128046135</v>
      </c>
      <c r="I3103" s="34">
        <f t="shared" ca="1" si="919"/>
        <v>4970.2386912804614</v>
      </c>
      <c r="J3103" s="18">
        <f ca="1">SUM(INDIRECT(ADDRESS(ROW(F3103),COLUMN(F3103),4)):INDIRECT(ADDRESS(ROW(F3103)+N$5-1,COLUMN(F3103),4)))</f>
        <v>21200</v>
      </c>
      <c r="K3103" s="18">
        <f t="shared" ca="1" si="920"/>
        <v>16350</v>
      </c>
      <c r="L3103" s="18">
        <f t="shared" ca="1" si="930"/>
        <v>16350</v>
      </c>
      <c r="M3103" s="18">
        <f t="shared" ca="1" si="914"/>
        <v>0</v>
      </c>
      <c r="N3103" s="34">
        <f t="shared" ca="1" si="921"/>
        <v>16129.418734383195</v>
      </c>
      <c r="P3103" s="18">
        <f t="shared" ca="1" si="915"/>
        <v>970.23869128046135</v>
      </c>
      <c r="Q3103" s="47">
        <f ca="1">SUM(L$15:L3103)-SUM(M$15:M3103)</f>
        <v>16350</v>
      </c>
      <c r="R3103" s="47" t="str">
        <f t="shared" ca="1" si="916"/>
        <v>M3106</v>
      </c>
      <c r="S3103" s="40">
        <f t="shared" ca="1" si="922"/>
        <v>0</v>
      </c>
      <c r="T3103" s="46">
        <f t="shared" ca="1" si="923"/>
        <v>53</v>
      </c>
      <c r="X3103" s="74">
        <f t="shared" ca="1" si="924"/>
        <v>0.97023869128046136</v>
      </c>
      <c r="Y3103" s="75">
        <f t="shared" ca="1" si="925"/>
        <v>0.97023869128046136</v>
      </c>
      <c r="Z3103" s="74">
        <f t="shared" ca="1" si="926"/>
        <v>2.6385741888474215</v>
      </c>
      <c r="AA3103" s="76">
        <f t="shared" ca="1" si="927"/>
        <v>970.23869128046135</v>
      </c>
      <c r="AB3103" s="76">
        <f t="shared" ca="1" si="928"/>
        <v>2638.5741888474213</v>
      </c>
    </row>
    <row r="3104" spans="1:28" x14ac:dyDescent="0.25">
      <c r="A3104" s="2">
        <f t="shared" si="929"/>
        <v>30</v>
      </c>
      <c r="B3104" s="16">
        <f ca="1">VLOOKUP(A3104,PERIODS!$O$4:$P$33,2,FALSE)</f>
        <v>0.04</v>
      </c>
      <c r="C3104" s="15"/>
      <c r="D3104" s="18">
        <v>3090</v>
      </c>
      <c r="E3104" s="34">
        <f t="shared" ca="1" si="912"/>
        <v>16129.418734383195</v>
      </c>
      <c r="F3104" s="34">
        <f t="shared" ca="1" si="913"/>
        <v>4000</v>
      </c>
      <c r="G3104" s="69">
        <f t="shared" ca="1" si="917"/>
        <v>0</v>
      </c>
      <c r="H3104" s="34">
        <f t="shared" ca="1" si="918"/>
        <v>1342.7715229655512</v>
      </c>
      <c r="I3104" s="34">
        <f t="shared" ca="1" si="919"/>
        <v>5342.7715229655514</v>
      </c>
      <c r="J3104" s="18">
        <f ca="1">SUM(INDIRECT(ADDRESS(ROW(F3104),COLUMN(F3104),4)):INDIRECT(ADDRESS(ROW(F3104)+N$5-1,COLUMN(F3104),4)))</f>
        <v>20500</v>
      </c>
      <c r="K3104" s="18">
        <f t="shared" ca="1" si="920"/>
        <v>16350</v>
      </c>
      <c r="L3104" s="18">
        <f t="shared" ca="1" si="930"/>
        <v>0</v>
      </c>
      <c r="M3104" s="18">
        <f t="shared" ca="1" si="914"/>
        <v>0</v>
      </c>
      <c r="N3104" s="34">
        <f t="shared" ca="1" si="921"/>
        <v>10786.647211417643</v>
      </c>
      <c r="P3104" s="18">
        <f t="shared" ca="1" si="915"/>
        <v>1342.7715229655512</v>
      </c>
      <c r="Q3104" s="47">
        <f ca="1">SUM(L$15:L3104)-SUM(M$15:M3104)</f>
        <v>16350</v>
      </c>
      <c r="R3104" s="47" t="str">
        <f t="shared" ca="1" si="916"/>
        <v>M3107</v>
      </c>
      <c r="S3104" s="40">
        <f t="shared" ca="1" si="922"/>
        <v>0</v>
      </c>
      <c r="T3104" s="46">
        <f t="shared" ca="1" si="923"/>
        <v>28</v>
      </c>
      <c r="X3104" s="74">
        <f t="shared" ca="1" si="924"/>
        <v>1.3427715229655512</v>
      </c>
      <c r="Y3104" s="75">
        <f t="shared" ca="1" si="925"/>
        <v>1.3427715229655512</v>
      </c>
      <c r="Z3104" s="74">
        <f t="shared" ca="1" si="926"/>
        <v>3.8296427533928585</v>
      </c>
      <c r="AA3104" s="76">
        <f t="shared" ca="1" si="927"/>
        <v>1342.7715229655512</v>
      </c>
      <c r="AB3104" s="76">
        <f t="shared" ca="1" si="928"/>
        <v>3829.6427533928586</v>
      </c>
    </row>
    <row r="3105" spans="1:28" x14ac:dyDescent="0.25">
      <c r="A3105" s="2">
        <f t="shared" si="929"/>
        <v>1</v>
      </c>
      <c r="B3105" s="16">
        <f ca="1">VLOOKUP(A3105,PERIODS!$O$4:$P$33,2,FALSE)</f>
        <v>2.4E-2</v>
      </c>
      <c r="C3105" s="15"/>
      <c r="D3105" s="18">
        <v>3091</v>
      </c>
      <c r="E3105" s="34">
        <f t="shared" ca="1" si="912"/>
        <v>10786.647211417643</v>
      </c>
      <c r="F3105" s="34">
        <f t="shared" ca="1" si="913"/>
        <v>2400</v>
      </c>
      <c r="G3105" s="69">
        <f t="shared" ca="1" si="917"/>
        <v>0</v>
      </c>
      <c r="H3105" s="34">
        <f t="shared" ca="1" si="918"/>
        <v>-1478.3696150581634</v>
      </c>
      <c r="I3105" s="34">
        <f t="shared" ca="1" si="919"/>
        <v>921.63038494183661</v>
      </c>
      <c r="J3105" s="18">
        <f ca="1">SUM(INDIRECT(ADDRESS(ROW(F3105),COLUMN(F3105),4)):INDIRECT(ADDRESS(ROW(F3105)+N$5-1,COLUMN(F3105),4)))</f>
        <v>19800</v>
      </c>
      <c r="K3105" s="18">
        <f t="shared" ca="1" si="920"/>
        <v>16350</v>
      </c>
      <c r="L3105" s="18">
        <f t="shared" ca="1" si="930"/>
        <v>0</v>
      </c>
      <c r="M3105" s="18">
        <f t="shared" ca="1" si="914"/>
        <v>0</v>
      </c>
      <c r="N3105" s="34">
        <f t="shared" ca="1" si="921"/>
        <v>9865.0168264758067</v>
      </c>
      <c r="P3105" s="18">
        <f t="shared" ca="1" si="915"/>
        <v>1478.3696150581634</v>
      </c>
      <c r="Q3105" s="47">
        <f ca="1">SUM(L$15:L3105)-SUM(M$15:M3105)</f>
        <v>16350</v>
      </c>
      <c r="R3105" s="47" t="str">
        <f t="shared" ca="1" si="916"/>
        <v>M3108</v>
      </c>
      <c r="S3105" s="40">
        <f t="shared" ca="1" si="922"/>
        <v>0</v>
      </c>
      <c r="T3105" s="46">
        <f t="shared" ca="1" si="923"/>
        <v>3</v>
      </c>
      <c r="X3105" s="74">
        <f t="shared" ca="1" si="924"/>
        <v>-1.4783696150581633</v>
      </c>
      <c r="Y3105" s="75">
        <f t="shared" ca="1" si="925"/>
        <v>-1.4783696150581633</v>
      </c>
      <c r="Z3105" s="74">
        <f t="shared" ca="1" si="926"/>
        <v>0.22800912815577501</v>
      </c>
      <c r="AA3105" s="76">
        <f t="shared" ca="1" si="927"/>
        <v>-1478.3696150581634</v>
      </c>
      <c r="AB3105" s="76">
        <f t="shared" ca="1" si="928"/>
        <v>228.00912815577502</v>
      </c>
    </row>
    <row r="3106" spans="1:28" x14ac:dyDescent="0.25">
      <c r="A3106" s="2">
        <f t="shared" si="929"/>
        <v>2</v>
      </c>
      <c r="B3106" s="16">
        <f ca="1">VLOOKUP(A3106,PERIODS!$O$4:$P$33,2,FALSE)</f>
        <v>2.5000000000000001E-2</v>
      </c>
      <c r="C3106" s="15"/>
      <c r="D3106" s="18">
        <v>3092</v>
      </c>
      <c r="E3106" s="34">
        <f t="shared" ref="E3106:E3169" ca="1" si="931">N3105</f>
        <v>9865.0168264758067</v>
      </c>
      <c r="F3106" s="34">
        <f t="shared" ca="1" si="913"/>
        <v>2500</v>
      </c>
      <c r="G3106" s="69">
        <f t="shared" ca="1" si="917"/>
        <v>0</v>
      </c>
      <c r="H3106" s="34">
        <f t="shared" ca="1" si="918"/>
        <v>-661.78727513547074</v>
      </c>
      <c r="I3106" s="34">
        <f t="shared" ca="1" si="919"/>
        <v>1838.2127248645293</v>
      </c>
      <c r="J3106" s="18">
        <f ca="1">SUM(INDIRECT(ADDRESS(ROW(F3106),COLUMN(F3106),4)):INDIRECT(ADDRESS(ROW(F3106)+N$5-1,COLUMN(F3106),4)))</f>
        <v>20700</v>
      </c>
      <c r="K3106" s="18">
        <f t="shared" ca="1" si="920"/>
        <v>0</v>
      </c>
      <c r="L3106" s="18">
        <f t="shared" ca="1" si="930"/>
        <v>0</v>
      </c>
      <c r="M3106" s="18">
        <f t="shared" ca="1" si="914"/>
        <v>16350</v>
      </c>
      <c r="N3106" s="34">
        <f t="shared" ca="1" si="921"/>
        <v>24376.804101611277</v>
      </c>
      <c r="P3106" s="18">
        <f t="shared" ca="1" si="915"/>
        <v>661.78727513547074</v>
      </c>
      <c r="Q3106" s="47">
        <f ca="1">SUM(L$15:L3106)-SUM(M$15:M3106)</f>
        <v>0</v>
      </c>
      <c r="R3106" s="47" t="str">
        <f t="shared" ca="1" si="916"/>
        <v>M3109</v>
      </c>
      <c r="S3106" s="40">
        <f t="shared" ca="1" si="922"/>
        <v>0</v>
      </c>
      <c r="T3106" s="46">
        <f t="shared" ca="1" si="923"/>
        <v>5</v>
      </c>
      <c r="X3106" s="74">
        <f t="shared" ca="1" si="924"/>
        <v>-0.66178727513547075</v>
      </c>
      <c r="Y3106" s="75">
        <f t="shared" ca="1" si="925"/>
        <v>-0.66178727513547075</v>
      </c>
      <c r="Z3106" s="74">
        <f t="shared" ca="1" si="926"/>
        <v>0.51592840396389983</v>
      </c>
      <c r="AA3106" s="76">
        <f t="shared" ca="1" si="927"/>
        <v>-661.78727513547074</v>
      </c>
      <c r="AB3106" s="76">
        <f t="shared" ca="1" si="928"/>
        <v>515.92840396389988</v>
      </c>
    </row>
    <row r="3107" spans="1:28" x14ac:dyDescent="0.25">
      <c r="A3107" s="2">
        <f t="shared" si="929"/>
        <v>3</v>
      </c>
      <c r="B3107" s="16">
        <f ca="1">VLOOKUP(A3107,PERIODS!$O$4:$P$33,2,FALSE)</f>
        <v>2.5000000000000001E-2</v>
      </c>
      <c r="C3107" s="15"/>
      <c r="D3107" s="18">
        <v>3093</v>
      </c>
      <c r="E3107" s="34">
        <f t="shared" ca="1" si="931"/>
        <v>24376.804101611277</v>
      </c>
      <c r="F3107" s="34">
        <f t="shared" ca="1" si="913"/>
        <v>2500</v>
      </c>
      <c r="G3107" s="69">
        <f t="shared" ca="1" si="917"/>
        <v>0</v>
      </c>
      <c r="H3107" s="34">
        <f t="shared" ca="1" si="918"/>
        <v>-899.27415299557697</v>
      </c>
      <c r="I3107" s="34">
        <f t="shared" ca="1" si="919"/>
        <v>1600.725847004423</v>
      </c>
      <c r="J3107" s="18">
        <f ca="1">SUM(INDIRECT(ADDRESS(ROW(F3107),COLUMN(F3107),4)):INDIRECT(ADDRESS(ROW(F3107)+N$5-1,COLUMN(F3107),4)))</f>
        <v>21500</v>
      </c>
      <c r="K3107" s="18">
        <f t="shared" ca="1" si="920"/>
        <v>0</v>
      </c>
      <c r="L3107" s="18">
        <f t="shared" ca="1" si="930"/>
        <v>0</v>
      </c>
      <c r="M3107" s="18">
        <f t="shared" ca="1" si="914"/>
        <v>0</v>
      </c>
      <c r="N3107" s="34">
        <f t="shared" ca="1" si="921"/>
        <v>22776.078254606855</v>
      </c>
      <c r="P3107" s="18">
        <f t="shared" ca="1" si="915"/>
        <v>899.27415299557697</v>
      </c>
      <c r="Q3107" s="47">
        <f ca="1">SUM(L$15:L3107)-SUM(M$15:M3107)</f>
        <v>0</v>
      </c>
      <c r="R3107" s="47" t="str">
        <f t="shared" ca="1" si="916"/>
        <v>M3110</v>
      </c>
      <c r="S3107" s="40">
        <f t="shared" ca="1" si="922"/>
        <v>0</v>
      </c>
      <c r="T3107" s="46">
        <f t="shared" ca="1" si="923"/>
        <v>84</v>
      </c>
      <c r="X3107" s="74">
        <f t="shared" ca="1" si="924"/>
        <v>-0.899274152995577</v>
      </c>
      <c r="Y3107" s="75">
        <f t="shared" ca="1" si="925"/>
        <v>-0.899274152995577</v>
      </c>
      <c r="Z3107" s="74">
        <f t="shared" ca="1" si="926"/>
        <v>0.40686487423752898</v>
      </c>
      <c r="AA3107" s="76">
        <f t="shared" ca="1" si="927"/>
        <v>-899.27415299557697</v>
      </c>
      <c r="AB3107" s="76">
        <f t="shared" ca="1" si="928"/>
        <v>406.86487423752897</v>
      </c>
    </row>
    <row r="3108" spans="1:28" x14ac:dyDescent="0.25">
      <c r="A3108" s="2">
        <f t="shared" si="929"/>
        <v>4</v>
      </c>
      <c r="B3108" s="16">
        <f ca="1">VLOOKUP(A3108,PERIODS!$O$4:$P$33,2,FALSE)</f>
        <v>2.5000000000000001E-2</v>
      </c>
      <c r="C3108" s="15"/>
      <c r="D3108" s="18">
        <v>3094</v>
      </c>
      <c r="E3108" s="34">
        <f t="shared" ca="1" si="931"/>
        <v>22776.078254606855</v>
      </c>
      <c r="F3108" s="34">
        <f t="shared" ca="1" si="913"/>
        <v>2500</v>
      </c>
      <c r="G3108" s="69">
        <f t="shared" ca="1" si="917"/>
        <v>0</v>
      </c>
      <c r="H3108" s="34">
        <f t="shared" ca="1" si="918"/>
        <v>312.85249556684175</v>
      </c>
      <c r="I3108" s="34">
        <f t="shared" ca="1" si="919"/>
        <v>2812.8524955668418</v>
      </c>
      <c r="J3108" s="18">
        <f ca="1">SUM(INDIRECT(ADDRESS(ROW(F3108),COLUMN(F3108),4)):INDIRECT(ADDRESS(ROW(F3108)+N$5-1,COLUMN(F3108),4)))</f>
        <v>22300</v>
      </c>
      <c r="K3108" s="18">
        <f t="shared" ca="1" si="920"/>
        <v>0</v>
      </c>
      <c r="L3108" s="18">
        <f t="shared" ca="1" si="930"/>
        <v>0</v>
      </c>
      <c r="M3108" s="18">
        <f t="shared" ca="1" si="914"/>
        <v>0</v>
      </c>
      <c r="N3108" s="34">
        <f t="shared" ca="1" si="921"/>
        <v>19963.225759040011</v>
      </c>
      <c r="P3108" s="18">
        <f t="shared" ca="1" si="915"/>
        <v>312.85249556684175</v>
      </c>
      <c r="Q3108" s="47">
        <f ca="1">SUM(L$15:L3108)-SUM(M$15:M3108)</f>
        <v>0</v>
      </c>
      <c r="R3108" s="47" t="str">
        <f t="shared" ca="1" si="916"/>
        <v>M3111</v>
      </c>
      <c r="S3108" s="40">
        <f t="shared" ca="1" si="922"/>
        <v>0</v>
      </c>
      <c r="T3108" s="46">
        <f t="shared" ca="1" si="923"/>
        <v>29</v>
      </c>
      <c r="X3108" s="74">
        <f t="shared" ca="1" si="924"/>
        <v>0.31285249556684175</v>
      </c>
      <c r="Y3108" s="75">
        <f t="shared" ca="1" si="925"/>
        <v>0.31285249556684175</v>
      </c>
      <c r="Z3108" s="74">
        <f t="shared" ca="1" si="926"/>
        <v>1.3673198304155723</v>
      </c>
      <c r="AA3108" s="76">
        <f t="shared" ca="1" si="927"/>
        <v>312.85249556684175</v>
      </c>
      <c r="AB3108" s="76">
        <f t="shared" ca="1" si="928"/>
        <v>1367.3198304155724</v>
      </c>
    </row>
    <row r="3109" spans="1:28" x14ac:dyDescent="0.25">
      <c r="A3109" s="2">
        <f t="shared" si="929"/>
        <v>5</v>
      </c>
      <c r="B3109" s="16">
        <f ca="1">VLOOKUP(A3109,PERIODS!$O$4:$P$33,2,FALSE)</f>
        <v>3.3000000000000002E-2</v>
      </c>
      <c r="C3109" s="15"/>
      <c r="D3109" s="18">
        <v>3095</v>
      </c>
      <c r="E3109" s="34">
        <f t="shared" ca="1" si="931"/>
        <v>19963.225759040011</v>
      </c>
      <c r="F3109" s="34">
        <f t="shared" ca="1" si="913"/>
        <v>3300</v>
      </c>
      <c r="G3109" s="69">
        <f t="shared" ca="1" si="917"/>
        <v>0</v>
      </c>
      <c r="H3109" s="34">
        <f t="shared" ca="1" si="918"/>
        <v>539.91351297049289</v>
      </c>
      <c r="I3109" s="34">
        <f t="shared" ca="1" si="919"/>
        <v>3839.9135129704928</v>
      </c>
      <c r="J3109" s="18">
        <f ca="1">SUM(INDIRECT(ADDRESS(ROW(F3109),COLUMN(F3109),4)):INDIRECT(ADDRESS(ROW(F3109)+N$5-1,COLUMN(F3109),4)))</f>
        <v>23100</v>
      </c>
      <c r="K3109" s="18">
        <f t="shared" ca="1" si="920"/>
        <v>16350</v>
      </c>
      <c r="L3109" s="18">
        <f t="shared" ca="1" si="930"/>
        <v>16350</v>
      </c>
      <c r="M3109" s="18">
        <f t="shared" ca="1" si="914"/>
        <v>0</v>
      </c>
      <c r="N3109" s="34">
        <f t="shared" ca="1" si="921"/>
        <v>16123.312246069519</v>
      </c>
      <c r="P3109" s="18">
        <f t="shared" ca="1" si="915"/>
        <v>539.91351297049289</v>
      </c>
      <c r="Q3109" s="47">
        <f ca="1">SUM(L$15:L3109)-SUM(M$15:M3109)</f>
        <v>16350</v>
      </c>
      <c r="R3109" s="47" t="str">
        <f t="shared" ca="1" si="916"/>
        <v>M3112</v>
      </c>
      <c r="S3109" s="40">
        <f t="shared" ca="1" si="922"/>
        <v>0</v>
      </c>
      <c r="T3109" s="46">
        <f t="shared" ca="1" si="923"/>
        <v>46</v>
      </c>
      <c r="X3109" s="74">
        <f t="shared" ca="1" si="924"/>
        <v>0.53991351297049284</v>
      </c>
      <c r="Y3109" s="75">
        <f t="shared" ca="1" si="925"/>
        <v>0.53991351297049284</v>
      </c>
      <c r="Z3109" s="74">
        <f t="shared" ca="1" si="926"/>
        <v>1.7158584562664203</v>
      </c>
      <c r="AA3109" s="76">
        <f t="shared" ca="1" si="927"/>
        <v>539.91351297049289</v>
      </c>
      <c r="AB3109" s="76">
        <f t="shared" ca="1" si="928"/>
        <v>1715.8584562664203</v>
      </c>
    </row>
    <row r="3110" spans="1:28" x14ac:dyDescent="0.25">
      <c r="A3110" s="2">
        <f t="shared" si="929"/>
        <v>6</v>
      </c>
      <c r="B3110" s="16">
        <f ca="1">VLOOKUP(A3110,PERIODS!$O$4:$P$33,2,FALSE)</f>
        <v>3.3000000000000002E-2</v>
      </c>
      <c r="C3110" s="15"/>
      <c r="D3110" s="18">
        <v>3096</v>
      </c>
      <c r="E3110" s="34">
        <f t="shared" ca="1" si="931"/>
        <v>16123.312246069519</v>
      </c>
      <c r="F3110" s="34">
        <f t="shared" ca="1" si="913"/>
        <v>3300</v>
      </c>
      <c r="G3110" s="69">
        <f t="shared" ca="1" si="917"/>
        <v>0</v>
      </c>
      <c r="H3110" s="34">
        <f t="shared" ca="1" si="918"/>
        <v>1464.3232152080325</v>
      </c>
      <c r="I3110" s="34">
        <f t="shared" ca="1" si="919"/>
        <v>4764.3232152080327</v>
      </c>
      <c r="J3110" s="18">
        <f ca="1">SUM(INDIRECT(ADDRESS(ROW(F3110),COLUMN(F3110),4)):INDIRECT(ADDRESS(ROW(F3110)+N$5-1,COLUMN(F3110),4)))</f>
        <v>23100</v>
      </c>
      <c r="K3110" s="18">
        <f t="shared" ca="1" si="920"/>
        <v>16350</v>
      </c>
      <c r="L3110" s="18">
        <f t="shared" ca="1" si="930"/>
        <v>0</v>
      </c>
      <c r="M3110" s="18">
        <f t="shared" ca="1" si="914"/>
        <v>0</v>
      </c>
      <c r="N3110" s="34">
        <f t="shared" ca="1" si="921"/>
        <v>11358.989030861487</v>
      </c>
      <c r="P3110" s="18">
        <f t="shared" ca="1" si="915"/>
        <v>1464.3232152080325</v>
      </c>
      <c r="Q3110" s="47">
        <f ca="1">SUM(L$15:L3110)-SUM(M$15:M3110)</f>
        <v>16350</v>
      </c>
      <c r="R3110" s="47" t="str">
        <f t="shared" ca="1" si="916"/>
        <v>M3113</v>
      </c>
      <c r="S3110" s="40">
        <f t="shared" ca="1" si="922"/>
        <v>0</v>
      </c>
      <c r="T3110" s="46">
        <f t="shared" ca="1" si="923"/>
        <v>69</v>
      </c>
      <c r="X3110" s="74">
        <f t="shared" ca="1" si="924"/>
        <v>1.4643232152080325</v>
      </c>
      <c r="Y3110" s="75">
        <f t="shared" ca="1" si="925"/>
        <v>1.4643232152080325</v>
      </c>
      <c r="Z3110" s="74">
        <f t="shared" ca="1" si="926"/>
        <v>4.3246154157144874</v>
      </c>
      <c r="AA3110" s="76">
        <f t="shared" ca="1" si="927"/>
        <v>1464.3232152080325</v>
      </c>
      <c r="AB3110" s="76">
        <f t="shared" ca="1" si="928"/>
        <v>4324.6154157144874</v>
      </c>
    </row>
    <row r="3111" spans="1:28" x14ac:dyDescent="0.25">
      <c r="A3111" s="2">
        <f t="shared" si="929"/>
        <v>7</v>
      </c>
      <c r="B3111" s="16">
        <f ca="1">VLOOKUP(A3111,PERIODS!$O$4:$P$33,2,FALSE)</f>
        <v>3.3000000000000002E-2</v>
      </c>
      <c r="C3111" s="15"/>
      <c r="D3111" s="18">
        <v>3097</v>
      </c>
      <c r="E3111" s="34">
        <f t="shared" ca="1" si="931"/>
        <v>11358.989030861487</v>
      </c>
      <c r="F3111" s="34">
        <f t="shared" ca="1" si="913"/>
        <v>3300</v>
      </c>
      <c r="G3111" s="69">
        <f t="shared" ca="1" si="917"/>
        <v>0</v>
      </c>
      <c r="H3111" s="34">
        <f t="shared" ca="1" si="918"/>
        <v>184.35912238932755</v>
      </c>
      <c r="I3111" s="34">
        <f t="shared" ca="1" si="919"/>
        <v>3484.3591223893277</v>
      </c>
      <c r="J3111" s="18">
        <f ca="1">SUM(INDIRECT(ADDRESS(ROW(F3111),COLUMN(F3111),4)):INDIRECT(ADDRESS(ROW(F3111)+N$5-1,COLUMN(F3111),4)))</f>
        <v>23100</v>
      </c>
      <c r="K3111" s="18">
        <f t="shared" ca="1" si="920"/>
        <v>16350</v>
      </c>
      <c r="L3111" s="18">
        <f t="shared" ca="1" si="930"/>
        <v>0</v>
      </c>
      <c r="M3111" s="18">
        <f t="shared" ca="1" si="914"/>
        <v>0</v>
      </c>
      <c r="N3111" s="34">
        <f t="shared" ca="1" si="921"/>
        <v>7874.6299084721595</v>
      </c>
      <c r="P3111" s="18">
        <f t="shared" ca="1" si="915"/>
        <v>184.35912238932755</v>
      </c>
      <c r="Q3111" s="47">
        <f ca="1">SUM(L$15:L3111)-SUM(M$15:M3111)</f>
        <v>16350</v>
      </c>
      <c r="R3111" s="47" t="str">
        <f t="shared" ca="1" si="916"/>
        <v>M3114</v>
      </c>
      <c r="S3111" s="40">
        <f t="shared" ca="1" si="922"/>
        <v>0</v>
      </c>
      <c r="T3111" s="46">
        <f t="shared" ca="1" si="923"/>
        <v>91</v>
      </c>
      <c r="X3111" s="74">
        <f t="shared" ca="1" si="924"/>
        <v>0.18435912238932756</v>
      </c>
      <c r="Y3111" s="75">
        <f t="shared" ca="1" si="925"/>
        <v>0.18435912238932756</v>
      </c>
      <c r="Z3111" s="74">
        <f t="shared" ca="1" si="926"/>
        <v>1.2024475714113043</v>
      </c>
      <c r="AA3111" s="76">
        <f t="shared" ca="1" si="927"/>
        <v>184.35912238932755</v>
      </c>
      <c r="AB3111" s="76">
        <f t="shared" ca="1" si="928"/>
        <v>1202.4475714113044</v>
      </c>
    </row>
    <row r="3112" spans="1:28" x14ac:dyDescent="0.25">
      <c r="A3112" s="2">
        <f t="shared" si="929"/>
        <v>8</v>
      </c>
      <c r="B3112" s="16">
        <f ca="1">VLOOKUP(A3112,PERIODS!$O$4:$P$33,2,FALSE)</f>
        <v>3.3000000000000002E-2</v>
      </c>
      <c r="C3112" s="15"/>
      <c r="D3112" s="18">
        <v>3098</v>
      </c>
      <c r="E3112" s="34">
        <f t="shared" ca="1" si="931"/>
        <v>7874.6299084721595</v>
      </c>
      <c r="F3112" s="34">
        <f t="shared" ca="1" si="913"/>
        <v>3300</v>
      </c>
      <c r="G3112" s="69">
        <f t="shared" ca="1" si="917"/>
        <v>0</v>
      </c>
      <c r="H3112" s="34">
        <f t="shared" ca="1" si="918"/>
        <v>144.77737845177569</v>
      </c>
      <c r="I3112" s="34">
        <f t="shared" ca="1" si="919"/>
        <v>3444.7773784517758</v>
      </c>
      <c r="J3112" s="18">
        <f ca="1">SUM(INDIRECT(ADDRESS(ROW(F3112),COLUMN(F3112),4)):INDIRECT(ADDRESS(ROW(F3112)+N$5-1,COLUMN(F3112),4)))</f>
        <v>23100</v>
      </c>
      <c r="K3112" s="18">
        <f t="shared" ca="1" si="920"/>
        <v>0</v>
      </c>
      <c r="L3112" s="18">
        <f t="shared" ca="1" si="930"/>
        <v>0</v>
      </c>
      <c r="M3112" s="18">
        <f t="shared" ca="1" si="914"/>
        <v>16350</v>
      </c>
      <c r="N3112" s="34">
        <f t="shared" ca="1" si="921"/>
        <v>20779.852530020384</v>
      </c>
      <c r="P3112" s="18">
        <f t="shared" ca="1" si="915"/>
        <v>144.77737845177569</v>
      </c>
      <c r="Q3112" s="47">
        <f ca="1">SUM(L$15:L3112)-SUM(M$15:M3112)</f>
        <v>0</v>
      </c>
      <c r="R3112" s="47" t="str">
        <f t="shared" ca="1" si="916"/>
        <v>M3115</v>
      </c>
      <c r="S3112" s="40">
        <f t="shared" ca="1" si="922"/>
        <v>0</v>
      </c>
      <c r="T3112" s="46">
        <f t="shared" ca="1" si="923"/>
        <v>53</v>
      </c>
      <c r="X3112" s="74">
        <f t="shared" ca="1" si="924"/>
        <v>0.14477737845177568</v>
      </c>
      <c r="Y3112" s="75">
        <f t="shared" ca="1" si="925"/>
        <v>0.14477737845177568</v>
      </c>
      <c r="Z3112" s="74">
        <f t="shared" ca="1" si="926"/>
        <v>1.1557822395938193</v>
      </c>
      <c r="AA3112" s="76">
        <f t="shared" ca="1" si="927"/>
        <v>144.77737845177569</v>
      </c>
      <c r="AB3112" s="76">
        <f t="shared" ca="1" si="928"/>
        <v>1155.7822395938192</v>
      </c>
    </row>
    <row r="3113" spans="1:28" x14ac:dyDescent="0.25">
      <c r="A3113" s="2">
        <f t="shared" si="929"/>
        <v>9</v>
      </c>
      <c r="B3113" s="16">
        <f ca="1">VLOOKUP(A3113,PERIODS!$O$4:$P$33,2,FALSE)</f>
        <v>3.3000000000000002E-2</v>
      </c>
      <c r="C3113" s="15"/>
      <c r="D3113" s="18">
        <v>3099</v>
      </c>
      <c r="E3113" s="34">
        <f t="shared" ca="1" si="931"/>
        <v>20779.852530020384</v>
      </c>
      <c r="F3113" s="34">
        <f t="shared" ca="1" si="913"/>
        <v>3300</v>
      </c>
      <c r="G3113" s="69">
        <f t="shared" ca="1" si="917"/>
        <v>0</v>
      </c>
      <c r="H3113" s="34">
        <f t="shared" ca="1" si="918"/>
        <v>1522.645519169824</v>
      </c>
      <c r="I3113" s="34">
        <f t="shared" ca="1" si="919"/>
        <v>4822.6455191698242</v>
      </c>
      <c r="J3113" s="18">
        <f ca="1">SUM(INDIRECT(ADDRESS(ROW(F3113),COLUMN(F3113),4)):INDIRECT(ADDRESS(ROW(F3113)+N$5-1,COLUMN(F3113),4)))</f>
        <v>23100</v>
      </c>
      <c r="K3113" s="18">
        <f t="shared" ca="1" si="920"/>
        <v>16350</v>
      </c>
      <c r="L3113" s="18">
        <f t="shared" ca="1" si="930"/>
        <v>16350</v>
      </c>
      <c r="M3113" s="18">
        <f t="shared" ca="1" si="914"/>
        <v>0</v>
      </c>
      <c r="N3113" s="34">
        <f t="shared" ca="1" si="921"/>
        <v>15957.20701085056</v>
      </c>
      <c r="P3113" s="18">
        <f t="shared" ca="1" si="915"/>
        <v>1522.645519169824</v>
      </c>
      <c r="Q3113" s="47">
        <f ca="1">SUM(L$15:L3113)-SUM(M$15:M3113)</f>
        <v>16350</v>
      </c>
      <c r="R3113" s="47" t="str">
        <f t="shared" ca="1" si="916"/>
        <v>M3116</v>
      </c>
      <c r="S3113" s="40">
        <f t="shared" ca="1" si="922"/>
        <v>0</v>
      </c>
      <c r="T3113" s="46">
        <f t="shared" ca="1" si="923"/>
        <v>35</v>
      </c>
      <c r="X3113" s="74">
        <f t="shared" ca="1" si="924"/>
        <v>1.522645519169824</v>
      </c>
      <c r="Y3113" s="75">
        <f t="shared" ca="1" si="925"/>
        <v>1.522645519169824</v>
      </c>
      <c r="Z3113" s="74">
        <f t="shared" ca="1" si="926"/>
        <v>4.5843371186435151</v>
      </c>
      <c r="AA3113" s="76">
        <f t="shared" ca="1" si="927"/>
        <v>1522.645519169824</v>
      </c>
      <c r="AB3113" s="76">
        <f t="shared" ca="1" si="928"/>
        <v>4584.3371186435152</v>
      </c>
    </row>
    <row r="3114" spans="1:28" x14ac:dyDescent="0.25">
      <c r="A3114" s="2">
        <f t="shared" si="929"/>
        <v>10</v>
      </c>
      <c r="B3114" s="16">
        <f ca="1">VLOOKUP(A3114,PERIODS!$O$4:$P$33,2,FALSE)</f>
        <v>3.3000000000000002E-2</v>
      </c>
      <c r="C3114" s="15"/>
      <c r="D3114" s="18">
        <v>3100</v>
      </c>
      <c r="E3114" s="34">
        <f t="shared" ca="1" si="931"/>
        <v>15957.20701085056</v>
      </c>
      <c r="F3114" s="34">
        <f t="shared" ca="1" si="913"/>
        <v>3300</v>
      </c>
      <c r="G3114" s="69">
        <f t="shared" ca="1" si="917"/>
        <v>0</v>
      </c>
      <c r="H3114" s="34">
        <f t="shared" ca="1" si="918"/>
        <v>85.782793924821021</v>
      </c>
      <c r="I3114" s="34">
        <f t="shared" ca="1" si="919"/>
        <v>3385.7827939248209</v>
      </c>
      <c r="J3114" s="18">
        <f ca="1">SUM(INDIRECT(ADDRESS(ROW(F3114),COLUMN(F3114),4)):INDIRECT(ADDRESS(ROW(F3114)+N$5-1,COLUMN(F3114),4)))</f>
        <v>23100</v>
      </c>
      <c r="K3114" s="18">
        <f t="shared" ca="1" si="920"/>
        <v>16350</v>
      </c>
      <c r="L3114" s="18">
        <f t="shared" ca="1" si="930"/>
        <v>0</v>
      </c>
      <c r="M3114" s="18">
        <f t="shared" ca="1" si="914"/>
        <v>0</v>
      </c>
      <c r="N3114" s="34">
        <f t="shared" ca="1" si="921"/>
        <v>12571.424216925738</v>
      </c>
      <c r="P3114" s="18">
        <f t="shared" ca="1" si="915"/>
        <v>85.782793924821021</v>
      </c>
      <c r="Q3114" s="47">
        <f ca="1">SUM(L$15:L3114)-SUM(M$15:M3114)</f>
        <v>16350</v>
      </c>
      <c r="R3114" s="47" t="str">
        <f t="shared" ca="1" si="916"/>
        <v>M3117</v>
      </c>
      <c r="S3114" s="40">
        <f t="shared" ca="1" si="922"/>
        <v>0</v>
      </c>
      <c r="T3114" s="46">
        <f t="shared" ca="1" si="923"/>
        <v>11</v>
      </c>
      <c r="X3114" s="74">
        <f t="shared" ca="1" si="924"/>
        <v>8.5782793924821021E-2</v>
      </c>
      <c r="Y3114" s="75">
        <f t="shared" ca="1" si="925"/>
        <v>8.5782793924821021E-2</v>
      </c>
      <c r="Z3114" s="74">
        <f t="shared" ca="1" si="926"/>
        <v>1.0895696414556937</v>
      </c>
      <c r="AA3114" s="76">
        <f t="shared" ca="1" si="927"/>
        <v>85.782793924821021</v>
      </c>
      <c r="AB3114" s="76">
        <f t="shared" ca="1" si="928"/>
        <v>1089.5696414556937</v>
      </c>
    </row>
    <row r="3115" spans="1:28" x14ac:dyDescent="0.25">
      <c r="A3115" s="2">
        <f t="shared" si="929"/>
        <v>11</v>
      </c>
      <c r="B3115" s="16">
        <f ca="1">VLOOKUP(A3115,PERIODS!$O$4:$P$33,2,FALSE)</f>
        <v>3.3000000000000002E-2</v>
      </c>
      <c r="C3115" s="15"/>
      <c r="D3115" s="18">
        <v>3101</v>
      </c>
      <c r="E3115" s="34">
        <f t="shared" ca="1" si="931"/>
        <v>12571.424216925738</v>
      </c>
      <c r="F3115" s="34">
        <f t="shared" ca="1" si="913"/>
        <v>3300</v>
      </c>
      <c r="G3115" s="69">
        <f t="shared" ca="1" si="917"/>
        <v>0</v>
      </c>
      <c r="H3115" s="34">
        <f t="shared" ca="1" si="918"/>
        <v>-547.07368238257914</v>
      </c>
      <c r="I3115" s="34">
        <f t="shared" ca="1" si="919"/>
        <v>2752.9263176174209</v>
      </c>
      <c r="J3115" s="18">
        <f ca="1">SUM(INDIRECT(ADDRESS(ROW(F3115),COLUMN(F3115),4)):INDIRECT(ADDRESS(ROW(F3115)+N$5-1,COLUMN(F3115),4)))</f>
        <v>23300</v>
      </c>
      <c r="K3115" s="18">
        <f t="shared" ca="1" si="920"/>
        <v>16350</v>
      </c>
      <c r="L3115" s="18">
        <f t="shared" ca="1" si="930"/>
        <v>0</v>
      </c>
      <c r="M3115" s="18">
        <f t="shared" ca="1" si="914"/>
        <v>0</v>
      </c>
      <c r="N3115" s="34">
        <f t="shared" ca="1" si="921"/>
        <v>9818.4978993083168</v>
      </c>
      <c r="P3115" s="18">
        <f t="shared" ca="1" si="915"/>
        <v>547.07368238257914</v>
      </c>
      <c r="Q3115" s="47">
        <f ca="1">SUM(L$15:L3115)-SUM(M$15:M3115)</f>
        <v>16350</v>
      </c>
      <c r="R3115" s="47" t="str">
        <f t="shared" ca="1" si="916"/>
        <v>M3118</v>
      </c>
      <c r="S3115" s="40">
        <f t="shared" ca="1" si="922"/>
        <v>0</v>
      </c>
      <c r="T3115" s="46">
        <f t="shared" ca="1" si="923"/>
        <v>12</v>
      </c>
      <c r="X3115" s="74">
        <f t="shared" ca="1" si="924"/>
        <v>-0.54707368238257914</v>
      </c>
      <c r="Y3115" s="75">
        <f t="shared" ca="1" si="925"/>
        <v>-0.54707368238257914</v>
      </c>
      <c r="Z3115" s="74">
        <f t="shared" ca="1" si="926"/>
        <v>0.5786406214935631</v>
      </c>
      <c r="AA3115" s="76">
        <f t="shared" ca="1" si="927"/>
        <v>-547.07368238257914</v>
      </c>
      <c r="AB3115" s="76">
        <f t="shared" ca="1" si="928"/>
        <v>578.64062149356312</v>
      </c>
    </row>
    <row r="3116" spans="1:28" x14ac:dyDescent="0.25">
      <c r="A3116" s="2">
        <f t="shared" si="929"/>
        <v>12</v>
      </c>
      <c r="B3116" s="16">
        <f ca="1">VLOOKUP(A3116,PERIODS!$O$4:$P$33,2,FALSE)</f>
        <v>3.3000000000000002E-2</v>
      </c>
      <c r="C3116" s="15"/>
      <c r="D3116" s="18">
        <v>3102</v>
      </c>
      <c r="E3116" s="34">
        <f t="shared" ca="1" si="931"/>
        <v>9818.4978993083168</v>
      </c>
      <c r="F3116" s="34">
        <f t="shared" ca="1" si="913"/>
        <v>3300</v>
      </c>
      <c r="G3116" s="69">
        <f t="shared" ca="1" si="917"/>
        <v>0</v>
      </c>
      <c r="H3116" s="34">
        <f t="shared" ca="1" si="918"/>
        <v>-2027.2437911099707</v>
      </c>
      <c r="I3116" s="34">
        <f t="shared" ca="1" si="919"/>
        <v>1272.7562088900293</v>
      </c>
      <c r="J3116" s="18">
        <f ca="1">SUM(INDIRECT(ADDRESS(ROW(F3116),COLUMN(F3116),4)):INDIRECT(ADDRESS(ROW(F3116)+N$5-1,COLUMN(F3116),4)))</f>
        <v>23500</v>
      </c>
      <c r="K3116" s="18">
        <f t="shared" ca="1" si="920"/>
        <v>0</v>
      </c>
      <c r="L3116" s="18">
        <f t="shared" ca="1" si="930"/>
        <v>0</v>
      </c>
      <c r="M3116" s="18">
        <f t="shared" ca="1" si="914"/>
        <v>16350</v>
      </c>
      <c r="N3116" s="34">
        <f t="shared" ca="1" si="921"/>
        <v>24895.74169041829</v>
      </c>
      <c r="P3116" s="18">
        <f t="shared" ca="1" si="915"/>
        <v>2027.2437911099707</v>
      </c>
      <c r="Q3116" s="47">
        <f ca="1">SUM(L$15:L3116)-SUM(M$15:M3116)</f>
        <v>0</v>
      </c>
      <c r="R3116" s="47" t="str">
        <f t="shared" ca="1" si="916"/>
        <v>M3119</v>
      </c>
      <c r="S3116" s="40">
        <f t="shared" ca="1" si="922"/>
        <v>0</v>
      </c>
      <c r="T3116" s="46">
        <f t="shared" ca="1" si="923"/>
        <v>6</v>
      </c>
      <c r="X3116" s="74">
        <f t="shared" ca="1" si="924"/>
        <v>-2.0272437911099708</v>
      </c>
      <c r="Y3116" s="75">
        <f t="shared" ca="1" si="925"/>
        <v>-2.0272437911099708</v>
      </c>
      <c r="Z3116" s="74">
        <f t="shared" ca="1" si="926"/>
        <v>0.13169800859554592</v>
      </c>
      <c r="AA3116" s="76">
        <f t="shared" ca="1" si="927"/>
        <v>-2027.2437911099707</v>
      </c>
      <c r="AB3116" s="76">
        <f t="shared" ca="1" si="928"/>
        <v>131.69800859554593</v>
      </c>
    </row>
    <row r="3117" spans="1:28" x14ac:dyDescent="0.25">
      <c r="A3117" s="2">
        <f t="shared" si="929"/>
        <v>13</v>
      </c>
      <c r="B3117" s="16">
        <f ca="1">VLOOKUP(A3117,PERIODS!$O$4:$P$33,2,FALSE)</f>
        <v>3.3000000000000002E-2</v>
      </c>
      <c r="C3117" s="15"/>
      <c r="D3117" s="18">
        <v>3103</v>
      </c>
      <c r="E3117" s="34">
        <f t="shared" ca="1" si="931"/>
        <v>24895.74169041829</v>
      </c>
      <c r="F3117" s="34">
        <f t="shared" ca="1" si="913"/>
        <v>3300</v>
      </c>
      <c r="G3117" s="69">
        <f t="shared" ca="1" si="917"/>
        <v>0</v>
      </c>
      <c r="H3117" s="34">
        <f t="shared" ca="1" si="918"/>
        <v>35.737398760790256</v>
      </c>
      <c r="I3117" s="34">
        <f t="shared" ca="1" si="919"/>
        <v>3335.7373987607903</v>
      </c>
      <c r="J3117" s="18">
        <f ca="1">SUM(INDIRECT(ADDRESS(ROW(F3117),COLUMN(F3117),4)):INDIRECT(ADDRESS(ROW(F3117)+N$5-1,COLUMN(F3117),4)))</f>
        <v>23700</v>
      </c>
      <c r="K3117" s="18">
        <f t="shared" ca="1" si="920"/>
        <v>0</v>
      </c>
      <c r="L3117" s="18">
        <f t="shared" ca="1" si="930"/>
        <v>0</v>
      </c>
      <c r="M3117" s="18">
        <f t="shared" ca="1" si="914"/>
        <v>0</v>
      </c>
      <c r="N3117" s="34">
        <f t="shared" ca="1" si="921"/>
        <v>21560.0042916575</v>
      </c>
      <c r="P3117" s="18">
        <f t="shared" ca="1" si="915"/>
        <v>35.737398760790256</v>
      </c>
      <c r="Q3117" s="47">
        <f ca="1">SUM(L$15:L3117)-SUM(M$15:M3117)</f>
        <v>0</v>
      </c>
      <c r="R3117" s="47" t="str">
        <f t="shared" ca="1" si="916"/>
        <v>M3120</v>
      </c>
      <c r="S3117" s="40">
        <f t="shared" ca="1" si="922"/>
        <v>0</v>
      </c>
      <c r="T3117" s="46">
        <f t="shared" ca="1" si="923"/>
        <v>57</v>
      </c>
      <c r="X3117" s="74">
        <f t="shared" ca="1" si="924"/>
        <v>3.5737398760790254E-2</v>
      </c>
      <c r="Y3117" s="75">
        <f t="shared" ca="1" si="925"/>
        <v>3.5737398760790254E-2</v>
      </c>
      <c r="Z3117" s="74">
        <f t="shared" ca="1" si="926"/>
        <v>1.0363836551214609</v>
      </c>
      <c r="AA3117" s="76">
        <f t="shared" ca="1" si="927"/>
        <v>35.737398760790256</v>
      </c>
      <c r="AB3117" s="76">
        <f t="shared" ca="1" si="928"/>
        <v>1036.3836551214608</v>
      </c>
    </row>
    <row r="3118" spans="1:28" x14ac:dyDescent="0.25">
      <c r="A3118" s="2">
        <f t="shared" si="929"/>
        <v>14</v>
      </c>
      <c r="B3118" s="16">
        <f ca="1">VLOOKUP(A3118,PERIODS!$O$4:$P$33,2,FALSE)</f>
        <v>3.3000000000000002E-2</v>
      </c>
      <c r="C3118" s="15"/>
      <c r="D3118" s="18">
        <v>3104</v>
      </c>
      <c r="E3118" s="34">
        <f t="shared" ca="1" si="931"/>
        <v>21560.0042916575</v>
      </c>
      <c r="F3118" s="34">
        <f t="shared" ca="1" si="913"/>
        <v>3300</v>
      </c>
      <c r="G3118" s="69">
        <f t="shared" ca="1" si="917"/>
        <v>0</v>
      </c>
      <c r="H3118" s="34">
        <f t="shared" ca="1" si="918"/>
        <v>1420.4257547065915</v>
      </c>
      <c r="I3118" s="34">
        <f t="shared" ca="1" si="919"/>
        <v>4720.4257547065918</v>
      </c>
      <c r="J3118" s="18">
        <f ca="1">SUM(INDIRECT(ADDRESS(ROW(F3118),COLUMN(F3118),4)):INDIRECT(ADDRESS(ROW(F3118)+N$5-1,COLUMN(F3118),4)))</f>
        <v>23900</v>
      </c>
      <c r="K3118" s="18">
        <f t="shared" ca="1" si="920"/>
        <v>16350</v>
      </c>
      <c r="L3118" s="18">
        <f t="shared" ca="1" si="930"/>
        <v>16350</v>
      </c>
      <c r="M3118" s="18">
        <f t="shared" ca="1" si="914"/>
        <v>0</v>
      </c>
      <c r="N3118" s="34">
        <f t="shared" ca="1" si="921"/>
        <v>16839.57853695091</v>
      </c>
      <c r="P3118" s="18">
        <f t="shared" ca="1" si="915"/>
        <v>1420.4257547065915</v>
      </c>
      <c r="Q3118" s="47">
        <f ca="1">SUM(L$15:L3118)-SUM(M$15:M3118)</f>
        <v>16350</v>
      </c>
      <c r="R3118" s="47" t="str">
        <f t="shared" ca="1" si="916"/>
        <v>M3121</v>
      </c>
      <c r="S3118" s="40">
        <f t="shared" ca="1" si="922"/>
        <v>0</v>
      </c>
      <c r="T3118" s="46">
        <f t="shared" ca="1" si="923"/>
        <v>31</v>
      </c>
      <c r="X3118" s="74">
        <f t="shared" ca="1" si="924"/>
        <v>1.4204257547065915</v>
      </c>
      <c r="Y3118" s="75">
        <f t="shared" ca="1" si="925"/>
        <v>1.4204257547065915</v>
      </c>
      <c r="Z3118" s="74">
        <f t="shared" ca="1" si="926"/>
        <v>4.138882213765636</v>
      </c>
      <c r="AA3118" s="76">
        <f t="shared" ca="1" si="927"/>
        <v>1420.4257547065915</v>
      </c>
      <c r="AB3118" s="76">
        <f t="shared" ca="1" si="928"/>
        <v>4138.8822137656362</v>
      </c>
    </row>
    <row r="3119" spans="1:28" x14ac:dyDescent="0.25">
      <c r="A3119" s="2">
        <f t="shared" si="929"/>
        <v>15</v>
      </c>
      <c r="B3119" s="16">
        <f ca="1">VLOOKUP(A3119,PERIODS!$O$4:$P$33,2,FALSE)</f>
        <v>3.3000000000000002E-2</v>
      </c>
      <c r="C3119" s="15"/>
      <c r="D3119" s="18">
        <v>3105</v>
      </c>
      <c r="E3119" s="34">
        <f t="shared" ca="1" si="931"/>
        <v>16839.57853695091</v>
      </c>
      <c r="F3119" s="34">
        <f t="shared" ca="1" si="913"/>
        <v>3300</v>
      </c>
      <c r="G3119" s="69">
        <f t="shared" ca="1" si="917"/>
        <v>0</v>
      </c>
      <c r="H3119" s="34">
        <f t="shared" ca="1" si="918"/>
        <v>-780.14472199930435</v>
      </c>
      <c r="I3119" s="34">
        <f t="shared" ca="1" si="919"/>
        <v>2519.8552780006958</v>
      </c>
      <c r="J3119" s="18">
        <f ca="1">SUM(INDIRECT(ADDRESS(ROW(F3119),COLUMN(F3119),4)):INDIRECT(ADDRESS(ROW(F3119)+N$5-1,COLUMN(F3119),4)))</f>
        <v>24100</v>
      </c>
      <c r="K3119" s="18">
        <f t="shared" ca="1" si="920"/>
        <v>16350</v>
      </c>
      <c r="L3119" s="18">
        <f t="shared" ca="1" si="930"/>
        <v>0</v>
      </c>
      <c r="M3119" s="18">
        <f t="shared" ca="1" si="914"/>
        <v>0</v>
      </c>
      <c r="N3119" s="34">
        <f t="shared" ca="1" si="921"/>
        <v>14319.723258950215</v>
      </c>
      <c r="P3119" s="18">
        <f t="shared" ca="1" si="915"/>
        <v>780.14472199930435</v>
      </c>
      <c r="Q3119" s="47">
        <f ca="1">SUM(L$15:L3119)-SUM(M$15:M3119)</f>
        <v>16350</v>
      </c>
      <c r="R3119" s="47" t="str">
        <f t="shared" ca="1" si="916"/>
        <v>M3122</v>
      </c>
      <c r="S3119" s="40">
        <f t="shared" ca="1" si="922"/>
        <v>0</v>
      </c>
      <c r="T3119" s="46">
        <f t="shared" ca="1" si="923"/>
        <v>81</v>
      </c>
      <c r="X3119" s="74">
        <f t="shared" ca="1" si="924"/>
        <v>-0.7801447219993044</v>
      </c>
      <c r="Y3119" s="75">
        <f t="shared" ca="1" si="925"/>
        <v>-0.7801447219993044</v>
      </c>
      <c r="Z3119" s="74">
        <f t="shared" ca="1" si="926"/>
        <v>0.45833967467107523</v>
      </c>
      <c r="AA3119" s="76">
        <f t="shared" ca="1" si="927"/>
        <v>-780.14472199930435</v>
      </c>
      <c r="AB3119" s="76">
        <f t="shared" ca="1" si="928"/>
        <v>458.33967467107522</v>
      </c>
    </row>
    <row r="3120" spans="1:28" x14ac:dyDescent="0.25">
      <c r="A3120" s="2">
        <f t="shared" si="929"/>
        <v>16</v>
      </c>
      <c r="B3120" s="16">
        <f ca="1">VLOOKUP(A3120,PERIODS!$O$4:$P$33,2,FALSE)</f>
        <v>3.3000000000000002E-2</v>
      </c>
      <c r="C3120" s="15"/>
      <c r="D3120" s="18">
        <v>3106</v>
      </c>
      <c r="E3120" s="34">
        <f t="shared" ca="1" si="931"/>
        <v>14319.723258950215</v>
      </c>
      <c r="F3120" s="34">
        <f t="shared" ca="1" si="913"/>
        <v>3300</v>
      </c>
      <c r="G3120" s="69">
        <f t="shared" ca="1" si="917"/>
        <v>0</v>
      </c>
      <c r="H3120" s="34">
        <f t="shared" ca="1" si="918"/>
        <v>324.98341462598233</v>
      </c>
      <c r="I3120" s="34">
        <f t="shared" ca="1" si="919"/>
        <v>3624.9834146259823</v>
      </c>
      <c r="J3120" s="18">
        <f ca="1">SUM(INDIRECT(ADDRESS(ROW(F3120),COLUMN(F3120),4)):INDIRECT(ADDRESS(ROW(F3120)+N$5-1,COLUMN(F3120),4)))</f>
        <v>24300</v>
      </c>
      <c r="K3120" s="18">
        <f t="shared" ca="1" si="920"/>
        <v>16350</v>
      </c>
      <c r="L3120" s="18">
        <f t="shared" ca="1" si="930"/>
        <v>0</v>
      </c>
      <c r="M3120" s="18">
        <f t="shared" ca="1" si="914"/>
        <v>0</v>
      </c>
      <c r="N3120" s="34">
        <f t="shared" ca="1" si="921"/>
        <v>10694.739844324233</v>
      </c>
      <c r="P3120" s="18">
        <f t="shared" ca="1" si="915"/>
        <v>324.98341462598233</v>
      </c>
      <c r="Q3120" s="47">
        <f ca="1">SUM(L$15:L3120)-SUM(M$15:M3120)</f>
        <v>16350</v>
      </c>
      <c r="R3120" s="47" t="str">
        <f t="shared" ca="1" si="916"/>
        <v>M3123</v>
      </c>
      <c r="S3120" s="40">
        <f t="shared" ca="1" si="922"/>
        <v>0</v>
      </c>
      <c r="T3120" s="46">
        <f t="shared" ca="1" si="923"/>
        <v>26</v>
      </c>
      <c r="X3120" s="74">
        <f t="shared" ca="1" si="924"/>
        <v>0.32498341462598235</v>
      </c>
      <c r="Y3120" s="75">
        <f t="shared" ca="1" si="925"/>
        <v>0.32498341462598235</v>
      </c>
      <c r="Z3120" s="74">
        <f t="shared" ca="1" si="926"/>
        <v>1.3840076915051907</v>
      </c>
      <c r="AA3120" s="76">
        <f t="shared" ca="1" si="927"/>
        <v>324.98341462598233</v>
      </c>
      <c r="AB3120" s="76">
        <f t="shared" ca="1" si="928"/>
        <v>1384.0076915051907</v>
      </c>
    </row>
    <row r="3121" spans="1:28" x14ac:dyDescent="0.25">
      <c r="A3121" s="2">
        <f t="shared" si="929"/>
        <v>17</v>
      </c>
      <c r="B3121" s="16">
        <f ca="1">VLOOKUP(A3121,PERIODS!$O$4:$P$33,2,FALSE)</f>
        <v>3.5000000000000003E-2</v>
      </c>
      <c r="C3121" s="15"/>
      <c r="D3121" s="18">
        <v>3107</v>
      </c>
      <c r="E3121" s="34">
        <f t="shared" ca="1" si="931"/>
        <v>10694.739844324233</v>
      </c>
      <c r="F3121" s="34">
        <f t="shared" ca="1" si="913"/>
        <v>3500.0000000000005</v>
      </c>
      <c r="G3121" s="69">
        <f t="shared" ca="1" si="917"/>
        <v>0</v>
      </c>
      <c r="H3121" s="34">
        <f t="shared" ca="1" si="918"/>
        <v>55.355011996393074</v>
      </c>
      <c r="I3121" s="34">
        <f t="shared" ca="1" si="919"/>
        <v>3555.3550119963934</v>
      </c>
      <c r="J3121" s="18">
        <f ca="1">SUM(INDIRECT(ADDRESS(ROW(F3121),COLUMN(F3121),4)):INDIRECT(ADDRESS(ROW(F3121)+N$5-1,COLUMN(F3121),4)))</f>
        <v>24500.000000000004</v>
      </c>
      <c r="K3121" s="18">
        <f t="shared" ca="1" si="920"/>
        <v>0</v>
      </c>
      <c r="L3121" s="18">
        <f t="shared" ca="1" si="930"/>
        <v>0</v>
      </c>
      <c r="M3121" s="18">
        <f t="shared" ca="1" si="914"/>
        <v>16350</v>
      </c>
      <c r="N3121" s="34">
        <f t="shared" ca="1" si="921"/>
        <v>23489.38483232784</v>
      </c>
      <c r="P3121" s="18">
        <f t="shared" ca="1" si="915"/>
        <v>55.355011996393074</v>
      </c>
      <c r="Q3121" s="47">
        <f ca="1">SUM(L$15:L3121)-SUM(M$15:M3121)</f>
        <v>0</v>
      </c>
      <c r="R3121" s="47" t="str">
        <f t="shared" ca="1" si="916"/>
        <v>M3124</v>
      </c>
      <c r="S3121" s="40">
        <f t="shared" ca="1" si="922"/>
        <v>0</v>
      </c>
      <c r="T3121" s="46">
        <f t="shared" ca="1" si="923"/>
        <v>30</v>
      </c>
      <c r="X3121" s="74">
        <f t="shared" ca="1" si="924"/>
        <v>5.5355011996393075E-2</v>
      </c>
      <c r="Y3121" s="75">
        <f t="shared" ca="1" si="925"/>
        <v>5.5355011996393075E-2</v>
      </c>
      <c r="Z3121" s="74">
        <f t="shared" ca="1" si="926"/>
        <v>1.0569157658560253</v>
      </c>
      <c r="AA3121" s="76">
        <f t="shared" ca="1" si="927"/>
        <v>55.355011996393074</v>
      </c>
      <c r="AB3121" s="76">
        <f t="shared" ca="1" si="928"/>
        <v>1056.9157658560252</v>
      </c>
    </row>
    <row r="3122" spans="1:28" x14ac:dyDescent="0.25">
      <c r="A3122" s="2">
        <f t="shared" si="929"/>
        <v>18</v>
      </c>
      <c r="B3122" s="16">
        <f ca="1">VLOOKUP(A3122,PERIODS!$O$4:$P$33,2,FALSE)</f>
        <v>3.5000000000000003E-2</v>
      </c>
      <c r="C3122" s="15"/>
      <c r="D3122" s="18">
        <v>3108</v>
      </c>
      <c r="E3122" s="34">
        <f t="shared" ca="1" si="931"/>
        <v>23489.38483232784</v>
      </c>
      <c r="F3122" s="34">
        <f t="shared" ca="1" si="913"/>
        <v>3500.0000000000005</v>
      </c>
      <c r="G3122" s="69">
        <f t="shared" ca="1" si="917"/>
        <v>0</v>
      </c>
      <c r="H3122" s="34">
        <f t="shared" ca="1" si="918"/>
        <v>556.3413723647277</v>
      </c>
      <c r="I3122" s="34">
        <f t="shared" ca="1" si="919"/>
        <v>4056.3413723647282</v>
      </c>
      <c r="J3122" s="18">
        <f ca="1">SUM(INDIRECT(ADDRESS(ROW(F3122),COLUMN(F3122),4)):INDIRECT(ADDRESS(ROW(F3122)+N$5-1,COLUMN(F3122),4)))</f>
        <v>24500.000000000004</v>
      </c>
      <c r="K3122" s="18">
        <f t="shared" ca="1" si="920"/>
        <v>16350</v>
      </c>
      <c r="L3122" s="18">
        <f t="shared" ca="1" si="930"/>
        <v>16350</v>
      </c>
      <c r="M3122" s="18">
        <f t="shared" ca="1" si="914"/>
        <v>0</v>
      </c>
      <c r="N3122" s="34">
        <f t="shared" ca="1" si="921"/>
        <v>19433.043459963112</v>
      </c>
      <c r="P3122" s="18">
        <f t="shared" ca="1" si="915"/>
        <v>556.3413723647277</v>
      </c>
      <c r="Q3122" s="47">
        <f ca="1">SUM(L$15:L3122)-SUM(M$15:M3122)</f>
        <v>16350</v>
      </c>
      <c r="R3122" s="47" t="str">
        <f t="shared" ca="1" si="916"/>
        <v>M3125</v>
      </c>
      <c r="S3122" s="40">
        <f t="shared" ca="1" si="922"/>
        <v>0</v>
      </c>
      <c r="T3122" s="46">
        <f t="shared" ca="1" si="923"/>
        <v>20</v>
      </c>
      <c r="X3122" s="74">
        <f t="shared" ca="1" si="924"/>
        <v>0.55634137236472769</v>
      </c>
      <c r="Y3122" s="75">
        <f t="shared" ca="1" si="925"/>
        <v>0.55634137236472769</v>
      </c>
      <c r="Z3122" s="74">
        <f t="shared" ca="1" si="926"/>
        <v>1.7442791440926013</v>
      </c>
      <c r="AA3122" s="76">
        <f t="shared" ca="1" si="927"/>
        <v>556.3413723647277</v>
      </c>
      <c r="AB3122" s="76">
        <f t="shared" ca="1" si="928"/>
        <v>1744.2791440926014</v>
      </c>
    </row>
    <row r="3123" spans="1:28" x14ac:dyDescent="0.25">
      <c r="A3123" s="2">
        <f t="shared" si="929"/>
        <v>19</v>
      </c>
      <c r="B3123" s="16">
        <f ca="1">VLOOKUP(A3123,PERIODS!$O$4:$P$33,2,FALSE)</f>
        <v>3.5000000000000003E-2</v>
      </c>
      <c r="C3123" s="15"/>
      <c r="D3123" s="18">
        <v>3109</v>
      </c>
      <c r="E3123" s="34">
        <f t="shared" ca="1" si="931"/>
        <v>19433.043459963112</v>
      </c>
      <c r="F3123" s="34">
        <f t="shared" ca="1" si="913"/>
        <v>3500.0000000000005</v>
      </c>
      <c r="G3123" s="69">
        <f t="shared" ca="1" si="917"/>
        <v>0</v>
      </c>
      <c r="H3123" s="34">
        <f t="shared" ca="1" si="918"/>
        <v>-904.47600878364199</v>
      </c>
      <c r="I3123" s="34">
        <f t="shared" ca="1" si="919"/>
        <v>2595.5239912163584</v>
      </c>
      <c r="J3123" s="18">
        <f ca="1">SUM(INDIRECT(ADDRESS(ROW(F3123),COLUMN(F3123),4)):INDIRECT(ADDRESS(ROW(F3123)+N$5-1,COLUMN(F3123),4)))</f>
        <v>24500.000000000004</v>
      </c>
      <c r="K3123" s="18">
        <f t="shared" ca="1" si="920"/>
        <v>16350</v>
      </c>
      <c r="L3123" s="18">
        <f t="shared" ca="1" si="930"/>
        <v>0</v>
      </c>
      <c r="M3123" s="18">
        <f t="shared" ca="1" si="914"/>
        <v>0</v>
      </c>
      <c r="N3123" s="34">
        <f t="shared" ca="1" si="921"/>
        <v>16837.519468746752</v>
      </c>
      <c r="P3123" s="18">
        <f t="shared" ca="1" si="915"/>
        <v>904.47600878364199</v>
      </c>
      <c r="Q3123" s="47">
        <f ca="1">SUM(L$15:L3123)-SUM(M$15:M3123)</f>
        <v>16350</v>
      </c>
      <c r="R3123" s="47" t="str">
        <f t="shared" ca="1" si="916"/>
        <v>M3126</v>
      </c>
      <c r="S3123" s="40">
        <f t="shared" ca="1" si="922"/>
        <v>0</v>
      </c>
      <c r="T3123" s="46">
        <f t="shared" ca="1" si="923"/>
        <v>74</v>
      </c>
      <c r="X3123" s="74">
        <f t="shared" ca="1" si="924"/>
        <v>-0.90447600878364198</v>
      </c>
      <c r="Y3123" s="75">
        <f t="shared" ca="1" si="925"/>
        <v>-0.90447600878364198</v>
      </c>
      <c r="Z3123" s="74">
        <f t="shared" ca="1" si="926"/>
        <v>0.40475391704404762</v>
      </c>
      <c r="AA3123" s="76">
        <f t="shared" ca="1" si="927"/>
        <v>-904.47600878364199</v>
      </c>
      <c r="AB3123" s="76">
        <f t="shared" ca="1" si="928"/>
        <v>404.75391704404763</v>
      </c>
    </row>
    <row r="3124" spans="1:28" x14ac:dyDescent="0.25">
      <c r="A3124" s="2">
        <f t="shared" si="929"/>
        <v>20</v>
      </c>
      <c r="B3124" s="16">
        <f ca="1">VLOOKUP(A3124,PERIODS!$O$4:$P$33,2,FALSE)</f>
        <v>3.5000000000000003E-2</v>
      </c>
      <c r="C3124" s="15"/>
      <c r="D3124" s="18">
        <v>3110</v>
      </c>
      <c r="E3124" s="34">
        <f t="shared" ca="1" si="931"/>
        <v>16837.519468746752</v>
      </c>
      <c r="F3124" s="34">
        <f t="shared" ca="1" si="913"/>
        <v>3500.0000000000005</v>
      </c>
      <c r="G3124" s="69">
        <f t="shared" ca="1" si="917"/>
        <v>0</v>
      </c>
      <c r="H3124" s="34">
        <f t="shared" ca="1" si="918"/>
        <v>-1633.142957360935</v>
      </c>
      <c r="I3124" s="34">
        <f t="shared" ca="1" si="919"/>
        <v>1866.8570426390654</v>
      </c>
      <c r="J3124" s="18">
        <f ca="1">SUM(INDIRECT(ADDRESS(ROW(F3124),COLUMN(F3124),4)):INDIRECT(ADDRESS(ROW(F3124)+N$5-1,COLUMN(F3124),4)))</f>
        <v>24500.000000000004</v>
      </c>
      <c r="K3124" s="18">
        <f t="shared" ca="1" si="920"/>
        <v>16350</v>
      </c>
      <c r="L3124" s="18">
        <f t="shared" ca="1" si="930"/>
        <v>0</v>
      </c>
      <c r="M3124" s="18">
        <f t="shared" ca="1" si="914"/>
        <v>0</v>
      </c>
      <c r="N3124" s="34">
        <f t="shared" ca="1" si="921"/>
        <v>14970.662426107687</v>
      </c>
      <c r="P3124" s="18">
        <f t="shared" ca="1" si="915"/>
        <v>1633.142957360935</v>
      </c>
      <c r="Q3124" s="47">
        <f ca="1">SUM(L$15:L3124)-SUM(M$15:M3124)</f>
        <v>16350</v>
      </c>
      <c r="R3124" s="47" t="str">
        <f t="shared" ca="1" si="916"/>
        <v>M3127</v>
      </c>
      <c r="S3124" s="40">
        <f t="shared" ca="1" si="922"/>
        <v>0</v>
      </c>
      <c r="T3124" s="46">
        <f t="shared" ca="1" si="923"/>
        <v>55</v>
      </c>
      <c r="X3124" s="74">
        <f t="shared" ca="1" si="924"/>
        <v>-1.6331429573609351</v>
      </c>
      <c r="Y3124" s="75">
        <f t="shared" ca="1" si="925"/>
        <v>-1.6331429573609351</v>
      </c>
      <c r="Z3124" s="74">
        <f t="shared" ca="1" si="926"/>
        <v>0.19531474253054615</v>
      </c>
      <c r="AA3124" s="76">
        <f t="shared" ca="1" si="927"/>
        <v>-1633.142957360935</v>
      </c>
      <c r="AB3124" s="76">
        <f t="shared" ca="1" si="928"/>
        <v>195.31474253054614</v>
      </c>
    </row>
    <row r="3125" spans="1:28" x14ac:dyDescent="0.25">
      <c r="A3125" s="2">
        <f t="shared" si="929"/>
        <v>21</v>
      </c>
      <c r="B3125" s="16">
        <f ca="1">VLOOKUP(A3125,PERIODS!$O$4:$P$33,2,FALSE)</f>
        <v>3.5000000000000003E-2</v>
      </c>
      <c r="C3125" s="15"/>
      <c r="D3125" s="18">
        <v>3111</v>
      </c>
      <c r="E3125" s="34">
        <f t="shared" ca="1" si="931"/>
        <v>14970.662426107687</v>
      </c>
      <c r="F3125" s="34">
        <f t="shared" ca="1" si="913"/>
        <v>3500.0000000000005</v>
      </c>
      <c r="G3125" s="69">
        <f t="shared" ca="1" si="917"/>
        <v>0</v>
      </c>
      <c r="H3125" s="34">
        <f t="shared" ca="1" si="918"/>
        <v>-271.44070756194515</v>
      </c>
      <c r="I3125" s="34">
        <f t="shared" ca="1" si="919"/>
        <v>3228.5592924380553</v>
      </c>
      <c r="J3125" s="18">
        <f ca="1">SUM(INDIRECT(ADDRESS(ROW(F3125),COLUMN(F3125),4)):INDIRECT(ADDRESS(ROW(F3125)+N$5-1,COLUMN(F3125),4)))</f>
        <v>24500.000000000004</v>
      </c>
      <c r="K3125" s="18">
        <f t="shared" ca="1" si="920"/>
        <v>0</v>
      </c>
      <c r="L3125" s="18">
        <f t="shared" ca="1" si="930"/>
        <v>0</v>
      </c>
      <c r="M3125" s="18">
        <f t="shared" ca="1" si="914"/>
        <v>16350</v>
      </c>
      <c r="N3125" s="34">
        <f t="shared" ca="1" si="921"/>
        <v>28092.103133669632</v>
      </c>
      <c r="P3125" s="18">
        <f t="shared" ca="1" si="915"/>
        <v>271.44070756194515</v>
      </c>
      <c r="Q3125" s="47">
        <f ca="1">SUM(L$15:L3125)-SUM(M$15:M3125)</f>
        <v>0</v>
      </c>
      <c r="R3125" s="47" t="str">
        <f t="shared" ca="1" si="916"/>
        <v>M3128</v>
      </c>
      <c r="S3125" s="40">
        <f t="shared" ca="1" si="922"/>
        <v>0</v>
      </c>
      <c r="T3125" s="46">
        <f t="shared" ca="1" si="923"/>
        <v>7</v>
      </c>
      <c r="X3125" s="74">
        <f t="shared" ca="1" si="924"/>
        <v>-0.27144070756194516</v>
      </c>
      <c r="Y3125" s="75">
        <f t="shared" ca="1" si="925"/>
        <v>-0.27144070756194516</v>
      </c>
      <c r="Z3125" s="74">
        <f t="shared" ca="1" si="926"/>
        <v>0.76228047959624834</v>
      </c>
      <c r="AA3125" s="76">
        <f t="shared" ca="1" si="927"/>
        <v>-271.44070756194515</v>
      </c>
      <c r="AB3125" s="76">
        <f t="shared" ca="1" si="928"/>
        <v>762.28047959624837</v>
      </c>
    </row>
    <row r="3126" spans="1:28" x14ac:dyDescent="0.25">
      <c r="A3126" s="2">
        <f t="shared" si="929"/>
        <v>22</v>
      </c>
      <c r="B3126" s="16">
        <f ca="1">VLOOKUP(A3126,PERIODS!$O$4:$P$33,2,FALSE)</f>
        <v>3.5000000000000003E-2</v>
      </c>
      <c r="C3126" s="15"/>
      <c r="D3126" s="18">
        <v>3112</v>
      </c>
      <c r="E3126" s="34">
        <f t="shared" ca="1" si="931"/>
        <v>28092.103133669632</v>
      </c>
      <c r="F3126" s="34">
        <f t="shared" ca="1" si="913"/>
        <v>3500.0000000000005</v>
      </c>
      <c r="G3126" s="69">
        <f t="shared" ca="1" si="917"/>
        <v>0</v>
      </c>
      <c r="H3126" s="34">
        <f t="shared" ca="1" si="918"/>
        <v>1313.7352084512181</v>
      </c>
      <c r="I3126" s="34">
        <f t="shared" ca="1" si="919"/>
        <v>4813.7352084512186</v>
      </c>
      <c r="J3126" s="18">
        <f ca="1">SUM(INDIRECT(ADDRESS(ROW(F3126),COLUMN(F3126),4)):INDIRECT(ADDRESS(ROW(F3126)+N$5-1,COLUMN(F3126),4)))</f>
        <v>25000.000000000004</v>
      </c>
      <c r="K3126" s="18">
        <f t="shared" ca="1" si="920"/>
        <v>0</v>
      </c>
      <c r="L3126" s="18">
        <f t="shared" ca="1" si="930"/>
        <v>0</v>
      </c>
      <c r="M3126" s="18">
        <f t="shared" ca="1" si="914"/>
        <v>0</v>
      </c>
      <c r="N3126" s="34">
        <f t="shared" ca="1" si="921"/>
        <v>23278.367925218416</v>
      </c>
      <c r="P3126" s="18">
        <f t="shared" ca="1" si="915"/>
        <v>1313.7352084512181</v>
      </c>
      <c r="Q3126" s="47">
        <f ca="1">SUM(L$15:L3126)-SUM(M$15:M3126)</f>
        <v>0</v>
      </c>
      <c r="R3126" s="47" t="str">
        <f t="shared" ca="1" si="916"/>
        <v>M3129</v>
      </c>
      <c r="S3126" s="40">
        <f t="shared" ca="1" si="922"/>
        <v>0</v>
      </c>
      <c r="T3126" s="46">
        <f t="shared" ca="1" si="923"/>
        <v>25</v>
      </c>
      <c r="X3126" s="74">
        <f t="shared" ca="1" si="924"/>
        <v>1.3137352084512182</v>
      </c>
      <c r="Y3126" s="75">
        <f t="shared" ca="1" si="925"/>
        <v>1.3137352084512182</v>
      </c>
      <c r="Z3126" s="74">
        <f t="shared" ca="1" si="926"/>
        <v>3.7200429296658335</v>
      </c>
      <c r="AA3126" s="76">
        <f t="shared" ca="1" si="927"/>
        <v>1313.7352084512181</v>
      </c>
      <c r="AB3126" s="76">
        <f t="shared" ca="1" si="928"/>
        <v>3720.0429296658335</v>
      </c>
    </row>
    <row r="3127" spans="1:28" x14ac:dyDescent="0.25">
      <c r="A3127" s="2">
        <f t="shared" si="929"/>
        <v>23</v>
      </c>
      <c r="B3127" s="16">
        <f ca="1">VLOOKUP(A3127,PERIODS!$O$4:$P$33,2,FALSE)</f>
        <v>3.5000000000000003E-2</v>
      </c>
      <c r="C3127" s="15"/>
      <c r="D3127" s="18">
        <v>3113</v>
      </c>
      <c r="E3127" s="34">
        <f t="shared" ca="1" si="931"/>
        <v>23278.367925218416</v>
      </c>
      <c r="F3127" s="34">
        <f t="shared" ca="1" si="913"/>
        <v>3500.0000000000005</v>
      </c>
      <c r="G3127" s="69">
        <f t="shared" ca="1" si="917"/>
        <v>0</v>
      </c>
      <c r="H3127" s="34">
        <f t="shared" ca="1" si="918"/>
        <v>-986.74352151263918</v>
      </c>
      <c r="I3127" s="34">
        <f t="shared" ca="1" si="919"/>
        <v>2513.2564784873612</v>
      </c>
      <c r="J3127" s="18">
        <f ca="1">SUM(INDIRECT(ADDRESS(ROW(F3127),COLUMN(F3127),4)):INDIRECT(ADDRESS(ROW(F3127)+N$5-1,COLUMN(F3127),4)))</f>
        <v>25500.000000000004</v>
      </c>
      <c r="K3127" s="18">
        <f t="shared" ca="1" si="920"/>
        <v>16350</v>
      </c>
      <c r="L3127" s="18">
        <f t="shared" ca="1" si="930"/>
        <v>16350</v>
      </c>
      <c r="M3127" s="18">
        <f t="shared" ca="1" si="914"/>
        <v>0</v>
      </c>
      <c r="N3127" s="34">
        <f t="shared" ca="1" si="921"/>
        <v>20765.111446731054</v>
      </c>
      <c r="P3127" s="18">
        <f t="shared" ca="1" si="915"/>
        <v>986.74352151263918</v>
      </c>
      <c r="Q3127" s="47">
        <f ca="1">SUM(L$15:L3127)-SUM(M$15:M3127)</f>
        <v>16350</v>
      </c>
      <c r="R3127" s="47" t="str">
        <f t="shared" ca="1" si="916"/>
        <v>M3130</v>
      </c>
      <c r="S3127" s="40">
        <f t="shared" ca="1" si="922"/>
        <v>0</v>
      </c>
      <c r="T3127" s="46">
        <f t="shared" ca="1" si="923"/>
        <v>65</v>
      </c>
      <c r="X3127" s="74">
        <f t="shared" ca="1" si="924"/>
        <v>-0.98674352151263922</v>
      </c>
      <c r="Y3127" s="75">
        <f t="shared" ca="1" si="925"/>
        <v>-0.98674352151263922</v>
      </c>
      <c r="Z3127" s="74">
        <f t="shared" ca="1" si="926"/>
        <v>0.37278869488394201</v>
      </c>
      <c r="AA3127" s="76">
        <f t="shared" ca="1" si="927"/>
        <v>-986.74352151263918</v>
      </c>
      <c r="AB3127" s="76">
        <f t="shared" ca="1" si="928"/>
        <v>372.78869488394201</v>
      </c>
    </row>
    <row r="3128" spans="1:28" x14ac:dyDescent="0.25">
      <c r="A3128" s="2">
        <f t="shared" si="929"/>
        <v>24</v>
      </c>
      <c r="B3128" s="16">
        <f ca="1">VLOOKUP(A3128,PERIODS!$O$4:$P$33,2,FALSE)</f>
        <v>3.5000000000000003E-2</v>
      </c>
      <c r="C3128" s="15"/>
      <c r="D3128" s="18">
        <v>3114</v>
      </c>
      <c r="E3128" s="34">
        <f t="shared" ca="1" si="931"/>
        <v>20765.111446731054</v>
      </c>
      <c r="F3128" s="34">
        <f t="shared" ca="1" si="913"/>
        <v>3500.0000000000005</v>
      </c>
      <c r="G3128" s="69">
        <f t="shared" ca="1" si="917"/>
        <v>0</v>
      </c>
      <c r="H3128" s="34">
        <f t="shared" ca="1" si="918"/>
        <v>-216.64000530306538</v>
      </c>
      <c r="I3128" s="34">
        <f t="shared" ca="1" si="919"/>
        <v>3283.3599946969352</v>
      </c>
      <c r="J3128" s="18">
        <f ca="1">SUM(INDIRECT(ADDRESS(ROW(F3128),COLUMN(F3128),4)):INDIRECT(ADDRESS(ROW(F3128)+N$5-1,COLUMN(F3128),4)))</f>
        <v>26000</v>
      </c>
      <c r="K3128" s="18">
        <f t="shared" ca="1" si="920"/>
        <v>16350</v>
      </c>
      <c r="L3128" s="18">
        <f t="shared" ca="1" si="930"/>
        <v>0</v>
      </c>
      <c r="M3128" s="18">
        <f t="shared" ca="1" si="914"/>
        <v>0</v>
      </c>
      <c r="N3128" s="34">
        <f t="shared" ca="1" si="921"/>
        <v>17481.751452034121</v>
      </c>
      <c r="P3128" s="18">
        <f t="shared" ca="1" si="915"/>
        <v>216.64000530306538</v>
      </c>
      <c r="Q3128" s="47">
        <f ca="1">SUM(L$15:L3128)-SUM(M$15:M3128)</f>
        <v>16350</v>
      </c>
      <c r="R3128" s="47" t="str">
        <f t="shared" ca="1" si="916"/>
        <v>M3131</v>
      </c>
      <c r="S3128" s="40">
        <f t="shared" ca="1" si="922"/>
        <v>0</v>
      </c>
      <c r="T3128" s="46">
        <f t="shared" ca="1" si="923"/>
        <v>3</v>
      </c>
      <c r="X3128" s="74">
        <f t="shared" ca="1" si="924"/>
        <v>-0.21664000530306537</v>
      </c>
      <c r="Y3128" s="75">
        <f t="shared" ca="1" si="925"/>
        <v>-0.21664000530306537</v>
      </c>
      <c r="Z3128" s="74">
        <f t="shared" ca="1" si="926"/>
        <v>0.80521979198953975</v>
      </c>
      <c r="AA3128" s="76">
        <f t="shared" ca="1" si="927"/>
        <v>-216.64000530306538</v>
      </c>
      <c r="AB3128" s="76">
        <f t="shared" ca="1" si="928"/>
        <v>805.21979198953977</v>
      </c>
    </row>
    <row r="3129" spans="1:28" x14ac:dyDescent="0.25">
      <c r="A3129" s="2">
        <f t="shared" si="929"/>
        <v>25</v>
      </c>
      <c r="B3129" s="16">
        <f ca="1">VLOOKUP(A3129,PERIODS!$O$4:$P$33,2,FALSE)</f>
        <v>3.5000000000000003E-2</v>
      </c>
      <c r="C3129" s="15"/>
      <c r="D3129" s="18">
        <v>3115</v>
      </c>
      <c r="E3129" s="34">
        <f t="shared" ca="1" si="931"/>
        <v>17481.751452034121</v>
      </c>
      <c r="F3129" s="34">
        <f t="shared" ca="1" si="913"/>
        <v>3500.0000000000005</v>
      </c>
      <c r="G3129" s="69">
        <f t="shared" ca="1" si="917"/>
        <v>0</v>
      </c>
      <c r="H3129" s="34">
        <f t="shared" ca="1" si="918"/>
        <v>-1332.1795131402414</v>
      </c>
      <c r="I3129" s="34">
        <f t="shared" ca="1" si="919"/>
        <v>2167.8204868597591</v>
      </c>
      <c r="J3129" s="18">
        <f ca="1">SUM(INDIRECT(ADDRESS(ROW(F3129),COLUMN(F3129),4)):INDIRECT(ADDRESS(ROW(F3129)+N$5-1,COLUMN(F3129),4)))</f>
        <v>24900</v>
      </c>
      <c r="K3129" s="18">
        <f t="shared" ca="1" si="920"/>
        <v>16350</v>
      </c>
      <c r="L3129" s="18">
        <f t="shared" ca="1" si="930"/>
        <v>0</v>
      </c>
      <c r="M3129" s="18">
        <f t="shared" ca="1" si="914"/>
        <v>0</v>
      </c>
      <c r="N3129" s="34">
        <f t="shared" ca="1" si="921"/>
        <v>15313.930965174362</v>
      </c>
      <c r="P3129" s="18">
        <f t="shared" ca="1" si="915"/>
        <v>1332.1795131402414</v>
      </c>
      <c r="Q3129" s="47">
        <f ca="1">SUM(L$15:L3129)-SUM(M$15:M3129)</f>
        <v>16350</v>
      </c>
      <c r="R3129" s="47" t="str">
        <f t="shared" ca="1" si="916"/>
        <v>M3132</v>
      </c>
      <c r="S3129" s="40">
        <f t="shared" ca="1" si="922"/>
        <v>0</v>
      </c>
      <c r="T3129" s="46">
        <f t="shared" ca="1" si="923"/>
        <v>35</v>
      </c>
      <c r="X3129" s="74">
        <f t="shared" ca="1" si="924"/>
        <v>-1.3321795131402414</v>
      </c>
      <c r="Y3129" s="75">
        <f t="shared" ca="1" si="925"/>
        <v>-1.3321795131402414</v>
      </c>
      <c r="Z3129" s="74">
        <f t="shared" ca="1" si="926"/>
        <v>0.26390145734760168</v>
      </c>
      <c r="AA3129" s="76">
        <f t="shared" ca="1" si="927"/>
        <v>-1332.1795131402414</v>
      </c>
      <c r="AB3129" s="76">
        <f t="shared" ca="1" si="928"/>
        <v>263.90145734760165</v>
      </c>
    </row>
    <row r="3130" spans="1:28" x14ac:dyDescent="0.25">
      <c r="A3130" s="2">
        <f t="shared" si="929"/>
        <v>26</v>
      </c>
      <c r="B3130" s="16">
        <f ca="1">VLOOKUP(A3130,PERIODS!$O$4:$P$33,2,FALSE)</f>
        <v>3.5000000000000003E-2</v>
      </c>
      <c r="C3130" s="15"/>
      <c r="D3130" s="18">
        <v>3116</v>
      </c>
      <c r="E3130" s="34">
        <f t="shared" ca="1" si="931"/>
        <v>15313.930965174362</v>
      </c>
      <c r="F3130" s="34">
        <f t="shared" ca="1" si="913"/>
        <v>3500.0000000000005</v>
      </c>
      <c r="G3130" s="69">
        <f t="shared" ca="1" si="917"/>
        <v>0</v>
      </c>
      <c r="H3130" s="34">
        <f t="shared" ca="1" si="918"/>
        <v>448.30750609487922</v>
      </c>
      <c r="I3130" s="34">
        <f t="shared" ca="1" si="919"/>
        <v>3948.3075060948795</v>
      </c>
      <c r="J3130" s="18">
        <f ca="1">SUM(INDIRECT(ADDRESS(ROW(F3130),COLUMN(F3130),4)):INDIRECT(ADDRESS(ROW(F3130)+N$5-1,COLUMN(F3130),4)))</f>
        <v>23900</v>
      </c>
      <c r="K3130" s="18">
        <f t="shared" ca="1" si="920"/>
        <v>0</v>
      </c>
      <c r="L3130" s="18">
        <f t="shared" ca="1" si="930"/>
        <v>0</v>
      </c>
      <c r="M3130" s="18">
        <f t="shared" ca="1" si="914"/>
        <v>16350</v>
      </c>
      <c r="N3130" s="34">
        <f t="shared" ca="1" si="921"/>
        <v>27715.623459079485</v>
      </c>
      <c r="P3130" s="18">
        <f t="shared" ca="1" si="915"/>
        <v>448.30750609487922</v>
      </c>
      <c r="Q3130" s="47">
        <f ca="1">SUM(L$15:L3130)-SUM(M$15:M3130)</f>
        <v>0</v>
      </c>
      <c r="R3130" s="47" t="str">
        <f t="shared" ca="1" si="916"/>
        <v>M3133</v>
      </c>
      <c r="S3130" s="40">
        <f t="shared" ca="1" si="922"/>
        <v>0</v>
      </c>
      <c r="T3130" s="46">
        <f t="shared" ca="1" si="923"/>
        <v>4</v>
      </c>
      <c r="X3130" s="74">
        <f t="shared" ca="1" si="924"/>
        <v>0.44830750609487924</v>
      </c>
      <c r="Y3130" s="75">
        <f t="shared" ca="1" si="925"/>
        <v>0.44830750609487924</v>
      </c>
      <c r="Z3130" s="74">
        <f t="shared" ca="1" si="926"/>
        <v>1.5656600716512437</v>
      </c>
      <c r="AA3130" s="76">
        <f t="shared" ca="1" si="927"/>
        <v>448.30750609487922</v>
      </c>
      <c r="AB3130" s="76">
        <f t="shared" ca="1" si="928"/>
        <v>1565.6600716512437</v>
      </c>
    </row>
    <row r="3131" spans="1:28" x14ac:dyDescent="0.25">
      <c r="A3131" s="2">
        <f t="shared" si="929"/>
        <v>27</v>
      </c>
      <c r="B3131" s="16">
        <f ca="1">VLOOKUP(A3131,PERIODS!$O$4:$P$33,2,FALSE)</f>
        <v>3.5000000000000003E-2</v>
      </c>
      <c r="C3131" s="15"/>
      <c r="D3131" s="18">
        <v>3117</v>
      </c>
      <c r="E3131" s="34">
        <f t="shared" ca="1" si="931"/>
        <v>27715.623459079485</v>
      </c>
      <c r="F3131" s="34">
        <f t="shared" ca="1" si="913"/>
        <v>3500.0000000000005</v>
      </c>
      <c r="G3131" s="69">
        <f t="shared" ca="1" si="917"/>
        <v>0</v>
      </c>
      <c r="H3131" s="34">
        <f t="shared" ca="1" si="918"/>
        <v>719.00401267173186</v>
      </c>
      <c r="I3131" s="34">
        <f t="shared" ca="1" si="919"/>
        <v>4219.0040126717322</v>
      </c>
      <c r="J3131" s="18">
        <f ca="1">SUM(INDIRECT(ADDRESS(ROW(F3131),COLUMN(F3131),4)):INDIRECT(ADDRESS(ROW(F3131)+N$5-1,COLUMN(F3131),4)))</f>
        <v>22900</v>
      </c>
      <c r="K3131" s="18">
        <f t="shared" ca="1" si="920"/>
        <v>0</v>
      </c>
      <c r="L3131" s="18">
        <f t="shared" ca="1" si="930"/>
        <v>0</v>
      </c>
      <c r="M3131" s="18">
        <f t="shared" ca="1" si="914"/>
        <v>0</v>
      </c>
      <c r="N3131" s="34">
        <f t="shared" ca="1" si="921"/>
        <v>23496.619446407753</v>
      </c>
      <c r="P3131" s="18">
        <f t="shared" ca="1" si="915"/>
        <v>719.00401267173186</v>
      </c>
      <c r="Q3131" s="47">
        <f ca="1">SUM(L$15:L3131)-SUM(M$15:M3131)</f>
        <v>0</v>
      </c>
      <c r="R3131" s="47" t="str">
        <f t="shared" ca="1" si="916"/>
        <v>M3134</v>
      </c>
      <c r="S3131" s="40">
        <f t="shared" ca="1" si="922"/>
        <v>0</v>
      </c>
      <c r="T3131" s="46">
        <f t="shared" ca="1" si="923"/>
        <v>82</v>
      </c>
      <c r="X3131" s="74">
        <f t="shared" ca="1" si="924"/>
        <v>0.71900401267173186</v>
      </c>
      <c r="Y3131" s="75">
        <f t="shared" ca="1" si="925"/>
        <v>0.71900401267173186</v>
      </c>
      <c r="Z3131" s="74">
        <f t="shared" ca="1" si="926"/>
        <v>2.0523880398504764</v>
      </c>
      <c r="AA3131" s="76">
        <f t="shared" ca="1" si="927"/>
        <v>719.00401267173186</v>
      </c>
      <c r="AB3131" s="76">
        <f t="shared" ca="1" si="928"/>
        <v>2052.3880398504762</v>
      </c>
    </row>
    <row r="3132" spans="1:28" x14ac:dyDescent="0.25">
      <c r="A3132" s="2">
        <f t="shared" si="929"/>
        <v>28</v>
      </c>
      <c r="B3132" s="16">
        <f ca="1">VLOOKUP(A3132,PERIODS!$O$4:$P$33,2,FALSE)</f>
        <v>0.04</v>
      </c>
      <c r="C3132" s="15"/>
      <c r="D3132" s="18">
        <v>3118</v>
      </c>
      <c r="E3132" s="34">
        <f t="shared" ca="1" si="931"/>
        <v>23496.619446407753</v>
      </c>
      <c r="F3132" s="34">
        <f t="shared" ca="1" si="913"/>
        <v>4000</v>
      </c>
      <c r="G3132" s="69">
        <f t="shared" ca="1" si="917"/>
        <v>0</v>
      </c>
      <c r="H3132" s="34">
        <f t="shared" ca="1" si="918"/>
        <v>753.31997558255853</v>
      </c>
      <c r="I3132" s="34">
        <f t="shared" ca="1" si="919"/>
        <v>4753.319975582559</v>
      </c>
      <c r="J3132" s="18">
        <f ca="1">SUM(INDIRECT(ADDRESS(ROW(F3132),COLUMN(F3132),4)):INDIRECT(ADDRESS(ROW(F3132)+N$5-1,COLUMN(F3132),4)))</f>
        <v>21900</v>
      </c>
      <c r="K3132" s="18">
        <f t="shared" ca="1" si="920"/>
        <v>0</v>
      </c>
      <c r="L3132" s="18">
        <f t="shared" ca="1" si="930"/>
        <v>0</v>
      </c>
      <c r="M3132" s="18">
        <f t="shared" ca="1" si="914"/>
        <v>0</v>
      </c>
      <c r="N3132" s="34">
        <f t="shared" ca="1" si="921"/>
        <v>18743.299470825194</v>
      </c>
      <c r="P3132" s="18">
        <f t="shared" ca="1" si="915"/>
        <v>753.31997558255853</v>
      </c>
      <c r="Q3132" s="47">
        <f ca="1">SUM(L$15:L3132)-SUM(M$15:M3132)</f>
        <v>0</v>
      </c>
      <c r="R3132" s="47" t="str">
        <f t="shared" ca="1" si="916"/>
        <v>M3135</v>
      </c>
      <c r="S3132" s="40">
        <f t="shared" ca="1" si="922"/>
        <v>0</v>
      </c>
      <c r="T3132" s="46">
        <f t="shared" ca="1" si="923"/>
        <v>31</v>
      </c>
      <c r="X3132" s="74">
        <f t="shared" ca="1" si="924"/>
        <v>0.75331997558255848</v>
      </c>
      <c r="Y3132" s="75">
        <f t="shared" ca="1" si="925"/>
        <v>0.75331997558255848</v>
      </c>
      <c r="Z3132" s="74">
        <f t="shared" ca="1" si="926"/>
        <v>2.1240400849371319</v>
      </c>
      <c r="AA3132" s="76">
        <f t="shared" ca="1" si="927"/>
        <v>753.31997558255853</v>
      </c>
      <c r="AB3132" s="76">
        <f t="shared" ca="1" si="928"/>
        <v>2124.0400849371317</v>
      </c>
    </row>
    <row r="3133" spans="1:28" x14ac:dyDescent="0.25">
      <c r="A3133" s="2">
        <f t="shared" si="929"/>
        <v>29</v>
      </c>
      <c r="B3133" s="16">
        <f ca="1">VLOOKUP(A3133,PERIODS!$O$4:$P$33,2,FALSE)</f>
        <v>0.04</v>
      </c>
      <c r="C3133" s="15"/>
      <c r="D3133" s="18">
        <v>3119</v>
      </c>
      <c r="E3133" s="34">
        <f t="shared" ca="1" si="931"/>
        <v>18743.299470825194</v>
      </c>
      <c r="F3133" s="34">
        <f t="shared" ca="1" si="913"/>
        <v>4000</v>
      </c>
      <c r="G3133" s="69">
        <f t="shared" ca="1" si="917"/>
        <v>0</v>
      </c>
      <c r="H3133" s="34">
        <f t="shared" ca="1" si="918"/>
        <v>-349.24682211959032</v>
      </c>
      <c r="I3133" s="34">
        <f t="shared" ca="1" si="919"/>
        <v>3650.7531778804096</v>
      </c>
      <c r="J3133" s="18">
        <f ca="1">SUM(INDIRECT(ADDRESS(ROW(F3133),COLUMN(F3133),4)):INDIRECT(ADDRESS(ROW(F3133)+N$5-1,COLUMN(F3133),4)))</f>
        <v>21200</v>
      </c>
      <c r="K3133" s="18">
        <f t="shared" ca="1" si="920"/>
        <v>16350</v>
      </c>
      <c r="L3133" s="18">
        <f t="shared" ca="1" si="930"/>
        <v>16350</v>
      </c>
      <c r="M3133" s="18">
        <f t="shared" ca="1" si="914"/>
        <v>0</v>
      </c>
      <c r="N3133" s="34">
        <f t="shared" ca="1" si="921"/>
        <v>15092.546292944784</v>
      </c>
      <c r="P3133" s="18">
        <f t="shared" ca="1" si="915"/>
        <v>349.24682211959032</v>
      </c>
      <c r="Q3133" s="47">
        <f ca="1">SUM(L$15:L3133)-SUM(M$15:M3133)</f>
        <v>16350</v>
      </c>
      <c r="R3133" s="47" t="str">
        <f t="shared" ca="1" si="916"/>
        <v>M3136</v>
      </c>
      <c r="S3133" s="40">
        <f t="shared" ca="1" si="922"/>
        <v>0</v>
      </c>
      <c r="T3133" s="46">
        <f t="shared" ca="1" si="923"/>
        <v>64</v>
      </c>
      <c r="X3133" s="74">
        <f t="shared" ca="1" si="924"/>
        <v>-0.34924682211959029</v>
      </c>
      <c r="Y3133" s="75">
        <f t="shared" ca="1" si="925"/>
        <v>-0.34924682211959029</v>
      </c>
      <c r="Z3133" s="74">
        <f t="shared" ca="1" si="926"/>
        <v>0.70521904512731248</v>
      </c>
      <c r="AA3133" s="76">
        <f t="shared" ca="1" si="927"/>
        <v>-349.24682211959032</v>
      </c>
      <c r="AB3133" s="76">
        <f t="shared" ca="1" si="928"/>
        <v>705.21904512731248</v>
      </c>
    </row>
    <row r="3134" spans="1:28" x14ac:dyDescent="0.25">
      <c r="A3134" s="2">
        <f t="shared" si="929"/>
        <v>30</v>
      </c>
      <c r="B3134" s="16">
        <f ca="1">VLOOKUP(A3134,PERIODS!$O$4:$P$33,2,FALSE)</f>
        <v>0.04</v>
      </c>
      <c r="C3134" s="15"/>
      <c r="D3134" s="18">
        <v>3120</v>
      </c>
      <c r="E3134" s="34">
        <f t="shared" ca="1" si="931"/>
        <v>15092.546292944784</v>
      </c>
      <c r="F3134" s="34">
        <f t="shared" ca="1" si="913"/>
        <v>4000</v>
      </c>
      <c r="G3134" s="69">
        <f t="shared" ca="1" si="917"/>
        <v>0</v>
      </c>
      <c r="H3134" s="34">
        <f t="shared" ca="1" si="918"/>
        <v>1276.0069508028773</v>
      </c>
      <c r="I3134" s="34">
        <f t="shared" ca="1" si="919"/>
        <v>5276.0069508028773</v>
      </c>
      <c r="J3134" s="18">
        <f ca="1">SUM(INDIRECT(ADDRESS(ROW(F3134),COLUMN(F3134),4)):INDIRECT(ADDRESS(ROW(F3134)+N$5-1,COLUMN(F3134),4)))</f>
        <v>20500</v>
      </c>
      <c r="K3134" s="18">
        <f t="shared" ca="1" si="920"/>
        <v>16350</v>
      </c>
      <c r="L3134" s="18">
        <f t="shared" ca="1" si="930"/>
        <v>0</v>
      </c>
      <c r="M3134" s="18">
        <f t="shared" ca="1" si="914"/>
        <v>0</v>
      </c>
      <c r="N3134" s="34">
        <f t="shared" ca="1" si="921"/>
        <v>9816.5393421419067</v>
      </c>
      <c r="P3134" s="18">
        <f t="shared" ca="1" si="915"/>
        <v>1276.0069508028773</v>
      </c>
      <c r="Q3134" s="47">
        <f ca="1">SUM(L$15:L3134)-SUM(M$15:M3134)</f>
        <v>16350</v>
      </c>
      <c r="R3134" s="47" t="str">
        <f t="shared" ca="1" si="916"/>
        <v>M3137</v>
      </c>
      <c r="S3134" s="40">
        <f t="shared" ca="1" si="922"/>
        <v>0</v>
      </c>
      <c r="T3134" s="46">
        <f t="shared" ca="1" si="923"/>
        <v>60</v>
      </c>
      <c r="X3134" s="74">
        <f t="shared" ca="1" si="924"/>
        <v>1.2760069508028773</v>
      </c>
      <c r="Y3134" s="75">
        <f t="shared" ca="1" si="925"/>
        <v>1.2760069508028773</v>
      </c>
      <c r="Z3134" s="74">
        <f t="shared" ca="1" si="926"/>
        <v>3.5823068012808701</v>
      </c>
      <c r="AA3134" s="76">
        <f t="shared" ca="1" si="927"/>
        <v>1276.0069508028773</v>
      </c>
      <c r="AB3134" s="76">
        <f t="shared" ca="1" si="928"/>
        <v>3582.3068012808699</v>
      </c>
    </row>
    <row r="3135" spans="1:28" x14ac:dyDescent="0.25">
      <c r="A3135" s="2">
        <f t="shared" si="929"/>
        <v>1</v>
      </c>
      <c r="B3135" s="16">
        <f ca="1">VLOOKUP(A3135,PERIODS!$O$4:$P$33,2,FALSE)</f>
        <v>2.4E-2</v>
      </c>
      <c r="C3135" s="15"/>
      <c r="D3135" s="18">
        <v>3121</v>
      </c>
      <c r="E3135" s="34">
        <f t="shared" ca="1" si="931"/>
        <v>9816.5393421419067</v>
      </c>
      <c r="F3135" s="34">
        <f t="shared" ca="1" si="913"/>
        <v>2400</v>
      </c>
      <c r="G3135" s="69">
        <f t="shared" ca="1" si="917"/>
        <v>0</v>
      </c>
      <c r="H3135" s="34">
        <f t="shared" ca="1" si="918"/>
        <v>-1339.9459729028872</v>
      </c>
      <c r="I3135" s="34">
        <f t="shared" ca="1" si="919"/>
        <v>1060.0540270971128</v>
      </c>
      <c r="J3135" s="18">
        <f ca="1">SUM(INDIRECT(ADDRESS(ROW(F3135),COLUMN(F3135),4)):INDIRECT(ADDRESS(ROW(F3135)+N$5-1,COLUMN(F3135),4)))</f>
        <v>19800</v>
      </c>
      <c r="K3135" s="18">
        <f t="shared" ca="1" si="920"/>
        <v>16350</v>
      </c>
      <c r="L3135" s="18">
        <f t="shared" ca="1" si="930"/>
        <v>0</v>
      </c>
      <c r="M3135" s="18">
        <f t="shared" ca="1" si="914"/>
        <v>0</v>
      </c>
      <c r="N3135" s="34">
        <f t="shared" ca="1" si="921"/>
        <v>8756.4853150447943</v>
      </c>
      <c r="P3135" s="18">
        <f t="shared" ca="1" si="915"/>
        <v>1339.9459729028872</v>
      </c>
      <c r="Q3135" s="47">
        <f ca="1">SUM(L$15:L3135)-SUM(M$15:M3135)</f>
        <v>16350</v>
      </c>
      <c r="R3135" s="47" t="str">
        <f t="shared" ca="1" si="916"/>
        <v>M3138</v>
      </c>
      <c r="S3135" s="40">
        <f t="shared" ca="1" si="922"/>
        <v>0</v>
      </c>
      <c r="T3135" s="46">
        <f t="shared" ca="1" si="923"/>
        <v>54</v>
      </c>
      <c r="X3135" s="74">
        <f t="shared" ca="1" si="924"/>
        <v>-1.3399459729028873</v>
      </c>
      <c r="Y3135" s="75">
        <f t="shared" ca="1" si="925"/>
        <v>-1.3399459729028873</v>
      </c>
      <c r="Z3135" s="74">
        <f t="shared" ca="1" si="926"/>
        <v>0.26185981572385203</v>
      </c>
      <c r="AA3135" s="76">
        <f t="shared" ca="1" si="927"/>
        <v>-1339.9459729028872</v>
      </c>
      <c r="AB3135" s="76">
        <f t="shared" ca="1" si="928"/>
        <v>261.85981572385202</v>
      </c>
    </row>
    <row r="3136" spans="1:28" x14ac:dyDescent="0.25">
      <c r="A3136" s="2">
        <f t="shared" si="929"/>
        <v>2</v>
      </c>
      <c r="B3136" s="16">
        <f ca="1">VLOOKUP(A3136,PERIODS!$O$4:$P$33,2,FALSE)</f>
        <v>2.5000000000000001E-2</v>
      </c>
      <c r="C3136" s="15"/>
      <c r="D3136" s="18">
        <v>3122</v>
      </c>
      <c r="E3136" s="34">
        <f t="shared" ca="1" si="931"/>
        <v>8756.4853150447943</v>
      </c>
      <c r="F3136" s="34">
        <f t="shared" ca="1" si="913"/>
        <v>2500</v>
      </c>
      <c r="G3136" s="69">
        <f t="shared" ca="1" si="917"/>
        <v>0</v>
      </c>
      <c r="H3136" s="34">
        <f t="shared" ca="1" si="918"/>
        <v>312.85178290247859</v>
      </c>
      <c r="I3136" s="34">
        <f t="shared" ca="1" si="919"/>
        <v>2812.8517829024786</v>
      </c>
      <c r="J3136" s="18">
        <f ca="1">SUM(INDIRECT(ADDRESS(ROW(F3136),COLUMN(F3136),4)):INDIRECT(ADDRESS(ROW(F3136)+N$5-1,COLUMN(F3136),4)))</f>
        <v>20700</v>
      </c>
      <c r="K3136" s="18">
        <f t="shared" ca="1" si="920"/>
        <v>0</v>
      </c>
      <c r="L3136" s="18">
        <f t="shared" ca="1" si="930"/>
        <v>0</v>
      </c>
      <c r="M3136" s="18">
        <f t="shared" ca="1" si="914"/>
        <v>16350</v>
      </c>
      <c r="N3136" s="34">
        <f t="shared" ca="1" si="921"/>
        <v>22293.633532142318</v>
      </c>
      <c r="P3136" s="18">
        <f t="shared" ca="1" si="915"/>
        <v>312.85178290247859</v>
      </c>
      <c r="Q3136" s="47">
        <f ca="1">SUM(L$15:L3136)-SUM(M$15:M3136)</f>
        <v>0</v>
      </c>
      <c r="R3136" s="47" t="str">
        <f t="shared" ca="1" si="916"/>
        <v>M3139</v>
      </c>
      <c r="S3136" s="40">
        <f t="shared" ca="1" si="922"/>
        <v>0</v>
      </c>
      <c r="T3136" s="46">
        <f t="shared" ca="1" si="923"/>
        <v>57</v>
      </c>
      <c r="X3136" s="74">
        <f t="shared" ca="1" si="924"/>
        <v>0.31285178290247861</v>
      </c>
      <c r="Y3136" s="75">
        <f t="shared" ca="1" si="925"/>
        <v>0.31285178290247861</v>
      </c>
      <c r="Z3136" s="74">
        <f t="shared" ca="1" si="926"/>
        <v>1.3673188559758034</v>
      </c>
      <c r="AA3136" s="76">
        <f t="shared" ca="1" si="927"/>
        <v>312.85178290247859</v>
      </c>
      <c r="AB3136" s="76">
        <f t="shared" ca="1" si="928"/>
        <v>1367.3188559758034</v>
      </c>
    </row>
    <row r="3137" spans="1:28" x14ac:dyDescent="0.25">
      <c r="A3137" s="2">
        <f t="shared" si="929"/>
        <v>3</v>
      </c>
      <c r="B3137" s="16">
        <f ca="1">VLOOKUP(A3137,PERIODS!$O$4:$P$33,2,FALSE)</f>
        <v>2.5000000000000001E-2</v>
      </c>
      <c r="C3137" s="15"/>
      <c r="D3137" s="18">
        <v>3123</v>
      </c>
      <c r="E3137" s="34">
        <f t="shared" ca="1" si="931"/>
        <v>22293.633532142318</v>
      </c>
      <c r="F3137" s="34">
        <f t="shared" ca="1" si="913"/>
        <v>2500</v>
      </c>
      <c r="G3137" s="69">
        <f t="shared" ca="1" si="917"/>
        <v>0</v>
      </c>
      <c r="H3137" s="34">
        <f t="shared" ca="1" si="918"/>
        <v>-569.89347412015672</v>
      </c>
      <c r="I3137" s="34">
        <f t="shared" ca="1" si="919"/>
        <v>1930.1065258798433</v>
      </c>
      <c r="J3137" s="18">
        <f ca="1">SUM(INDIRECT(ADDRESS(ROW(F3137),COLUMN(F3137),4)):INDIRECT(ADDRESS(ROW(F3137)+N$5-1,COLUMN(F3137),4)))</f>
        <v>21500</v>
      </c>
      <c r="K3137" s="18">
        <f t="shared" ca="1" si="920"/>
        <v>0</v>
      </c>
      <c r="L3137" s="18">
        <f t="shared" ca="1" si="930"/>
        <v>0</v>
      </c>
      <c r="M3137" s="18">
        <f t="shared" ca="1" si="914"/>
        <v>0</v>
      </c>
      <c r="N3137" s="34">
        <f t="shared" ca="1" si="921"/>
        <v>20363.527006262473</v>
      </c>
      <c r="P3137" s="18">
        <f t="shared" ca="1" si="915"/>
        <v>569.89347412015672</v>
      </c>
      <c r="Q3137" s="47">
        <f ca="1">SUM(L$15:L3137)-SUM(M$15:M3137)</f>
        <v>0</v>
      </c>
      <c r="R3137" s="47" t="str">
        <f t="shared" ca="1" si="916"/>
        <v>M3140</v>
      </c>
      <c r="S3137" s="40">
        <f t="shared" ca="1" si="922"/>
        <v>0</v>
      </c>
      <c r="T3137" s="46">
        <f t="shared" ca="1" si="923"/>
        <v>94</v>
      </c>
      <c r="X3137" s="74">
        <f t="shared" ca="1" si="924"/>
        <v>-0.56989347412015667</v>
      </c>
      <c r="Y3137" s="75">
        <f t="shared" ca="1" si="925"/>
        <v>-0.56989347412015667</v>
      </c>
      <c r="Z3137" s="74">
        <f t="shared" ca="1" si="926"/>
        <v>0.56558568500330664</v>
      </c>
      <c r="AA3137" s="76">
        <f t="shared" ca="1" si="927"/>
        <v>-569.89347412015672</v>
      </c>
      <c r="AB3137" s="76">
        <f t="shared" ca="1" si="928"/>
        <v>565.58568500330659</v>
      </c>
    </row>
    <row r="3138" spans="1:28" x14ac:dyDescent="0.25">
      <c r="A3138" s="2">
        <f t="shared" si="929"/>
        <v>4</v>
      </c>
      <c r="B3138" s="16">
        <f ca="1">VLOOKUP(A3138,PERIODS!$O$4:$P$33,2,FALSE)</f>
        <v>2.5000000000000001E-2</v>
      </c>
      <c r="C3138" s="15"/>
      <c r="D3138" s="18">
        <v>3124</v>
      </c>
      <c r="E3138" s="34">
        <f t="shared" ca="1" si="931"/>
        <v>20363.527006262473</v>
      </c>
      <c r="F3138" s="34">
        <f t="shared" ca="1" si="913"/>
        <v>2500</v>
      </c>
      <c r="G3138" s="69">
        <f t="shared" ca="1" si="917"/>
        <v>0</v>
      </c>
      <c r="H3138" s="34">
        <f t="shared" ca="1" si="918"/>
        <v>33.258888954046903</v>
      </c>
      <c r="I3138" s="34">
        <f t="shared" ca="1" si="919"/>
        <v>2533.2588889540471</v>
      </c>
      <c r="J3138" s="18">
        <f ca="1">SUM(INDIRECT(ADDRESS(ROW(F3138),COLUMN(F3138),4)):INDIRECT(ADDRESS(ROW(F3138)+N$5-1,COLUMN(F3138),4)))</f>
        <v>22300</v>
      </c>
      <c r="K3138" s="18">
        <f t="shared" ca="1" si="920"/>
        <v>16350</v>
      </c>
      <c r="L3138" s="18">
        <f t="shared" ca="1" si="930"/>
        <v>16350</v>
      </c>
      <c r="M3138" s="18">
        <f t="shared" ca="1" si="914"/>
        <v>0</v>
      </c>
      <c r="N3138" s="34">
        <f t="shared" ca="1" si="921"/>
        <v>17830.268117308427</v>
      </c>
      <c r="P3138" s="18">
        <f t="shared" ca="1" si="915"/>
        <v>33.258888954046903</v>
      </c>
      <c r="Q3138" s="47">
        <f ca="1">SUM(L$15:L3138)-SUM(M$15:M3138)</f>
        <v>16350</v>
      </c>
      <c r="R3138" s="47" t="str">
        <f t="shared" ca="1" si="916"/>
        <v>M3141</v>
      </c>
      <c r="S3138" s="40">
        <f t="shared" ca="1" si="922"/>
        <v>0</v>
      </c>
      <c r="T3138" s="46">
        <f t="shared" ca="1" si="923"/>
        <v>99</v>
      </c>
      <c r="X3138" s="74">
        <f t="shared" ca="1" si="924"/>
        <v>3.3258888954046904E-2</v>
      </c>
      <c r="Y3138" s="75">
        <f t="shared" ca="1" si="925"/>
        <v>3.3258888954046904E-2</v>
      </c>
      <c r="Z3138" s="74">
        <f t="shared" ca="1" si="926"/>
        <v>1.0338181486984359</v>
      </c>
      <c r="AA3138" s="76">
        <f t="shared" ca="1" si="927"/>
        <v>33.258888954046903</v>
      </c>
      <c r="AB3138" s="76">
        <f t="shared" ca="1" si="928"/>
        <v>1033.8181486984358</v>
      </c>
    </row>
    <row r="3139" spans="1:28" x14ac:dyDescent="0.25">
      <c r="A3139" s="2">
        <f t="shared" si="929"/>
        <v>5</v>
      </c>
      <c r="B3139" s="16">
        <f ca="1">VLOOKUP(A3139,PERIODS!$O$4:$P$33,2,FALSE)</f>
        <v>3.3000000000000002E-2</v>
      </c>
      <c r="C3139" s="15"/>
      <c r="D3139" s="18">
        <v>3125</v>
      </c>
      <c r="E3139" s="34">
        <f t="shared" ca="1" si="931"/>
        <v>17830.268117308427</v>
      </c>
      <c r="F3139" s="34">
        <f t="shared" ca="1" si="913"/>
        <v>3300</v>
      </c>
      <c r="G3139" s="69">
        <f t="shared" ca="1" si="917"/>
        <v>0</v>
      </c>
      <c r="H3139" s="34">
        <f t="shared" ca="1" si="918"/>
        <v>1594.6603103221125</v>
      </c>
      <c r="I3139" s="34">
        <f t="shared" ca="1" si="919"/>
        <v>4894.6603103221123</v>
      </c>
      <c r="J3139" s="18">
        <f ca="1">SUM(INDIRECT(ADDRESS(ROW(F3139),COLUMN(F3139),4)):INDIRECT(ADDRESS(ROW(F3139)+N$5-1,COLUMN(F3139),4)))</f>
        <v>23100</v>
      </c>
      <c r="K3139" s="18">
        <f t="shared" ca="1" si="920"/>
        <v>16350</v>
      </c>
      <c r="L3139" s="18">
        <f t="shared" ca="1" si="930"/>
        <v>0</v>
      </c>
      <c r="M3139" s="18">
        <f t="shared" ca="1" si="914"/>
        <v>0</v>
      </c>
      <c r="N3139" s="34">
        <f t="shared" ca="1" si="921"/>
        <v>12935.607806986314</v>
      </c>
      <c r="P3139" s="18">
        <f t="shared" ca="1" si="915"/>
        <v>1594.6603103221125</v>
      </c>
      <c r="Q3139" s="47">
        <f ca="1">SUM(L$15:L3139)-SUM(M$15:M3139)</f>
        <v>16350</v>
      </c>
      <c r="R3139" s="47" t="str">
        <f t="shared" ca="1" si="916"/>
        <v>M3142</v>
      </c>
      <c r="S3139" s="40">
        <f t="shared" ca="1" si="922"/>
        <v>0</v>
      </c>
      <c r="T3139" s="46">
        <f t="shared" ca="1" si="923"/>
        <v>27</v>
      </c>
      <c r="X3139" s="74">
        <f t="shared" ca="1" si="924"/>
        <v>1.5946603103221126</v>
      </c>
      <c r="Y3139" s="75">
        <f t="shared" ca="1" si="925"/>
        <v>1.5946603103221126</v>
      </c>
      <c r="Z3139" s="74">
        <f t="shared" ca="1" si="926"/>
        <v>4.9266552539095736</v>
      </c>
      <c r="AA3139" s="76">
        <f t="shared" ca="1" si="927"/>
        <v>1594.6603103221125</v>
      </c>
      <c r="AB3139" s="76">
        <f t="shared" ca="1" si="928"/>
        <v>4926.6552539095737</v>
      </c>
    </row>
    <row r="3140" spans="1:28" x14ac:dyDescent="0.25">
      <c r="A3140" s="2">
        <f t="shared" si="929"/>
        <v>6</v>
      </c>
      <c r="B3140" s="16">
        <f ca="1">VLOOKUP(A3140,PERIODS!$O$4:$P$33,2,FALSE)</f>
        <v>3.3000000000000002E-2</v>
      </c>
      <c r="C3140" s="15"/>
      <c r="D3140" s="18">
        <v>3126</v>
      </c>
      <c r="E3140" s="34">
        <f t="shared" ca="1" si="931"/>
        <v>12935.607806986314</v>
      </c>
      <c r="F3140" s="34">
        <f t="shared" ca="1" si="913"/>
        <v>3300</v>
      </c>
      <c r="G3140" s="69">
        <f t="shared" ca="1" si="917"/>
        <v>0</v>
      </c>
      <c r="H3140" s="34">
        <f t="shared" ca="1" si="918"/>
        <v>-741.47622550299479</v>
      </c>
      <c r="I3140" s="34">
        <f t="shared" ca="1" si="919"/>
        <v>2558.5237744970054</v>
      </c>
      <c r="J3140" s="18">
        <f ca="1">SUM(INDIRECT(ADDRESS(ROW(F3140),COLUMN(F3140),4)):INDIRECT(ADDRESS(ROW(F3140)+N$5-1,COLUMN(F3140),4)))</f>
        <v>23100</v>
      </c>
      <c r="K3140" s="18">
        <f t="shared" ca="1" si="920"/>
        <v>16350</v>
      </c>
      <c r="L3140" s="18">
        <f t="shared" ca="1" si="930"/>
        <v>0</v>
      </c>
      <c r="M3140" s="18">
        <f t="shared" ca="1" si="914"/>
        <v>0</v>
      </c>
      <c r="N3140" s="34">
        <f t="shared" ca="1" si="921"/>
        <v>10377.084032489309</v>
      </c>
      <c r="P3140" s="18">
        <f t="shared" ca="1" si="915"/>
        <v>741.47622550299479</v>
      </c>
      <c r="Q3140" s="47">
        <f ca="1">SUM(L$15:L3140)-SUM(M$15:M3140)</f>
        <v>16350</v>
      </c>
      <c r="R3140" s="47" t="str">
        <f t="shared" ca="1" si="916"/>
        <v>M3143</v>
      </c>
      <c r="S3140" s="40">
        <f t="shared" ca="1" si="922"/>
        <v>0</v>
      </c>
      <c r="T3140" s="46">
        <f t="shared" ca="1" si="923"/>
        <v>7</v>
      </c>
      <c r="X3140" s="74">
        <f t="shared" ca="1" si="924"/>
        <v>-0.74147622550299475</v>
      </c>
      <c r="Y3140" s="75">
        <f t="shared" ca="1" si="925"/>
        <v>-0.74147622550299475</v>
      </c>
      <c r="Z3140" s="74">
        <f t="shared" ca="1" si="926"/>
        <v>0.47641010740866491</v>
      </c>
      <c r="AA3140" s="76">
        <f t="shared" ca="1" si="927"/>
        <v>-741.47622550299479</v>
      </c>
      <c r="AB3140" s="76">
        <f t="shared" ca="1" si="928"/>
        <v>476.41010740866489</v>
      </c>
    </row>
    <row r="3141" spans="1:28" x14ac:dyDescent="0.25">
      <c r="A3141" s="2">
        <f t="shared" si="929"/>
        <v>7</v>
      </c>
      <c r="B3141" s="16">
        <f ca="1">VLOOKUP(A3141,PERIODS!$O$4:$P$33,2,FALSE)</f>
        <v>3.3000000000000002E-2</v>
      </c>
      <c r="C3141" s="15"/>
      <c r="D3141" s="18">
        <v>3127</v>
      </c>
      <c r="E3141" s="34">
        <f t="shared" ca="1" si="931"/>
        <v>10377.084032489309</v>
      </c>
      <c r="F3141" s="34">
        <f t="shared" ca="1" si="913"/>
        <v>3300</v>
      </c>
      <c r="G3141" s="69">
        <f t="shared" ca="1" si="917"/>
        <v>0</v>
      </c>
      <c r="H3141" s="34">
        <f t="shared" ca="1" si="918"/>
        <v>918.68732075972298</v>
      </c>
      <c r="I3141" s="34">
        <f t="shared" ca="1" si="919"/>
        <v>4218.6873207597228</v>
      </c>
      <c r="J3141" s="18">
        <f ca="1">SUM(INDIRECT(ADDRESS(ROW(F3141),COLUMN(F3141),4)):INDIRECT(ADDRESS(ROW(F3141)+N$5-1,COLUMN(F3141),4)))</f>
        <v>23100</v>
      </c>
      <c r="K3141" s="18">
        <f t="shared" ca="1" si="920"/>
        <v>0</v>
      </c>
      <c r="L3141" s="18">
        <f t="shared" ca="1" si="930"/>
        <v>0</v>
      </c>
      <c r="M3141" s="18">
        <f t="shared" ca="1" si="914"/>
        <v>16350</v>
      </c>
      <c r="N3141" s="34">
        <f t="shared" ca="1" si="921"/>
        <v>22508.396711729587</v>
      </c>
      <c r="P3141" s="18">
        <f t="shared" ca="1" si="915"/>
        <v>918.68732075972298</v>
      </c>
      <c r="Q3141" s="47">
        <f ca="1">SUM(L$15:L3141)-SUM(M$15:M3141)</f>
        <v>0</v>
      </c>
      <c r="R3141" s="47" t="str">
        <f t="shared" ca="1" si="916"/>
        <v>M3144</v>
      </c>
      <c r="S3141" s="40">
        <f t="shared" ca="1" si="922"/>
        <v>0</v>
      </c>
      <c r="T3141" s="46">
        <f t="shared" ca="1" si="923"/>
        <v>21</v>
      </c>
      <c r="X3141" s="74">
        <f t="shared" ca="1" si="924"/>
        <v>0.91868732075972293</v>
      </c>
      <c r="Y3141" s="75">
        <f t="shared" ca="1" si="925"/>
        <v>0.91868732075972293</v>
      </c>
      <c r="Z3141" s="74">
        <f t="shared" ca="1" si="926"/>
        <v>2.5059986575006907</v>
      </c>
      <c r="AA3141" s="76">
        <f t="shared" ca="1" si="927"/>
        <v>918.68732075972298</v>
      </c>
      <c r="AB3141" s="76">
        <f t="shared" ca="1" si="928"/>
        <v>2505.9986575006906</v>
      </c>
    </row>
    <row r="3142" spans="1:28" x14ac:dyDescent="0.25">
      <c r="A3142" s="2">
        <f t="shared" si="929"/>
        <v>8</v>
      </c>
      <c r="B3142" s="16">
        <f ca="1">VLOOKUP(A3142,PERIODS!$O$4:$P$33,2,FALSE)</f>
        <v>3.3000000000000002E-2</v>
      </c>
      <c r="C3142" s="15"/>
      <c r="D3142" s="18">
        <v>3128</v>
      </c>
      <c r="E3142" s="34">
        <f t="shared" ca="1" si="931"/>
        <v>22508.396711729587</v>
      </c>
      <c r="F3142" s="34">
        <f t="shared" ca="1" si="913"/>
        <v>3300</v>
      </c>
      <c r="G3142" s="69">
        <f t="shared" ca="1" si="917"/>
        <v>0</v>
      </c>
      <c r="H3142" s="34">
        <f t="shared" ca="1" si="918"/>
        <v>1454.3425387923119</v>
      </c>
      <c r="I3142" s="34">
        <f t="shared" ca="1" si="919"/>
        <v>4754.3425387923116</v>
      </c>
      <c r="J3142" s="18">
        <f ca="1">SUM(INDIRECT(ADDRESS(ROW(F3142),COLUMN(F3142),4)):INDIRECT(ADDRESS(ROW(F3142)+N$5-1,COLUMN(F3142),4)))</f>
        <v>23100</v>
      </c>
      <c r="K3142" s="18">
        <f t="shared" ca="1" si="920"/>
        <v>16350</v>
      </c>
      <c r="L3142" s="18">
        <f t="shared" ca="1" si="930"/>
        <v>16350</v>
      </c>
      <c r="M3142" s="18">
        <f t="shared" ca="1" si="914"/>
        <v>0</v>
      </c>
      <c r="N3142" s="34">
        <f t="shared" ca="1" si="921"/>
        <v>17754.054172937274</v>
      </c>
      <c r="P3142" s="18">
        <f t="shared" ca="1" si="915"/>
        <v>1454.3425387923119</v>
      </c>
      <c r="Q3142" s="47">
        <f ca="1">SUM(L$15:L3142)-SUM(M$15:M3142)</f>
        <v>16350</v>
      </c>
      <c r="R3142" s="47" t="str">
        <f t="shared" ca="1" si="916"/>
        <v>M3145</v>
      </c>
      <c r="S3142" s="40">
        <f t="shared" ca="1" si="922"/>
        <v>0</v>
      </c>
      <c r="T3142" s="46">
        <f t="shared" ca="1" si="923"/>
        <v>13</v>
      </c>
      <c r="X3142" s="74">
        <f t="shared" ca="1" si="924"/>
        <v>1.4543425387923119</v>
      </c>
      <c r="Y3142" s="75">
        <f t="shared" ca="1" si="925"/>
        <v>1.4543425387923119</v>
      </c>
      <c r="Z3142" s="74">
        <f t="shared" ca="1" si="926"/>
        <v>4.2816675097208137</v>
      </c>
      <c r="AA3142" s="76">
        <f t="shared" ca="1" si="927"/>
        <v>1454.3425387923119</v>
      </c>
      <c r="AB3142" s="76">
        <f t="shared" ca="1" si="928"/>
        <v>4281.6675097208135</v>
      </c>
    </row>
    <row r="3143" spans="1:28" x14ac:dyDescent="0.25">
      <c r="A3143" s="2">
        <f t="shared" si="929"/>
        <v>9</v>
      </c>
      <c r="B3143" s="16">
        <f ca="1">VLOOKUP(A3143,PERIODS!$O$4:$P$33,2,FALSE)</f>
        <v>3.3000000000000002E-2</v>
      </c>
      <c r="C3143" s="15"/>
      <c r="D3143" s="18">
        <v>3129</v>
      </c>
      <c r="E3143" s="34">
        <f t="shared" ca="1" si="931"/>
        <v>17754.054172937274</v>
      </c>
      <c r="F3143" s="34">
        <f t="shared" ca="1" si="913"/>
        <v>3300</v>
      </c>
      <c r="G3143" s="69">
        <f t="shared" ca="1" si="917"/>
        <v>0</v>
      </c>
      <c r="H3143" s="34">
        <f t="shared" ca="1" si="918"/>
        <v>-940.69052070840894</v>
      </c>
      <c r="I3143" s="34">
        <f t="shared" ca="1" si="919"/>
        <v>2359.3094792915908</v>
      </c>
      <c r="J3143" s="18">
        <f ca="1">SUM(INDIRECT(ADDRESS(ROW(F3143),COLUMN(F3143),4)):INDIRECT(ADDRESS(ROW(F3143)+N$5-1,COLUMN(F3143),4)))</f>
        <v>23100</v>
      </c>
      <c r="K3143" s="18">
        <f t="shared" ca="1" si="920"/>
        <v>16350</v>
      </c>
      <c r="L3143" s="18">
        <f t="shared" ca="1" si="930"/>
        <v>0</v>
      </c>
      <c r="M3143" s="18">
        <f t="shared" ca="1" si="914"/>
        <v>0</v>
      </c>
      <c r="N3143" s="34">
        <f t="shared" ca="1" si="921"/>
        <v>15394.744693645684</v>
      </c>
      <c r="P3143" s="18">
        <f t="shared" ca="1" si="915"/>
        <v>940.69052070840894</v>
      </c>
      <c r="Q3143" s="47">
        <f ca="1">SUM(L$15:L3143)-SUM(M$15:M3143)</f>
        <v>16350</v>
      </c>
      <c r="R3143" s="47" t="str">
        <f t="shared" ca="1" si="916"/>
        <v>M3146</v>
      </c>
      <c r="S3143" s="40">
        <f t="shared" ca="1" si="922"/>
        <v>0</v>
      </c>
      <c r="T3143" s="46">
        <f t="shared" ca="1" si="923"/>
        <v>57</v>
      </c>
      <c r="X3143" s="74">
        <f t="shared" ca="1" si="924"/>
        <v>-0.94069052070840897</v>
      </c>
      <c r="Y3143" s="75">
        <f t="shared" ca="1" si="925"/>
        <v>-0.94069052070840897</v>
      </c>
      <c r="Z3143" s="74">
        <f t="shared" ca="1" si="926"/>
        <v>0.39035819185685022</v>
      </c>
      <c r="AA3143" s="76">
        <f t="shared" ca="1" si="927"/>
        <v>-940.69052070840894</v>
      </c>
      <c r="AB3143" s="76">
        <f t="shared" ca="1" si="928"/>
        <v>390.35819185685023</v>
      </c>
    </row>
    <row r="3144" spans="1:28" x14ac:dyDescent="0.25">
      <c r="A3144" s="2">
        <f t="shared" si="929"/>
        <v>10</v>
      </c>
      <c r="B3144" s="16">
        <f ca="1">VLOOKUP(A3144,PERIODS!$O$4:$P$33,2,FALSE)</f>
        <v>3.3000000000000002E-2</v>
      </c>
      <c r="C3144" s="15"/>
      <c r="D3144" s="18">
        <v>3130</v>
      </c>
      <c r="E3144" s="34">
        <f t="shared" ca="1" si="931"/>
        <v>15394.744693645684</v>
      </c>
      <c r="F3144" s="34">
        <f t="shared" ca="1" si="913"/>
        <v>3300</v>
      </c>
      <c r="G3144" s="69">
        <f t="shared" ca="1" si="917"/>
        <v>0</v>
      </c>
      <c r="H3144" s="34">
        <f t="shared" ca="1" si="918"/>
        <v>808.58986556253262</v>
      </c>
      <c r="I3144" s="34">
        <f t="shared" ca="1" si="919"/>
        <v>4108.5898655625324</v>
      </c>
      <c r="J3144" s="18">
        <f ca="1">SUM(INDIRECT(ADDRESS(ROW(F3144),COLUMN(F3144),4)):INDIRECT(ADDRESS(ROW(F3144)+N$5-1,COLUMN(F3144),4)))</f>
        <v>23100</v>
      </c>
      <c r="K3144" s="18">
        <f t="shared" ca="1" si="920"/>
        <v>16350</v>
      </c>
      <c r="L3144" s="18">
        <f t="shared" ca="1" si="930"/>
        <v>0</v>
      </c>
      <c r="M3144" s="18">
        <f t="shared" ca="1" si="914"/>
        <v>0</v>
      </c>
      <c r="N3144" s="34">
        <f t="shared" ca="1" si="921"/>
        <v>11286.154828083152</v>
      </c>
      <c r="P3144" s="18">
        <f t="shared" ca="1" si="915"/>
        <v>808.58986556253262</v>
      </c>
      <c r="Q3144" s="47">
        <f ca="1">SUM(L$15:L3144)-SUM(M$15:M3144)</f>
        <v>16350</v>
      </c>
      <c r="R3144" s="47" t="str">
        <f t="shared" ca="1" si="916"/>
        <v>M3147</v>
      </c>
      <c r="S3144" s="40">
        <f t="shared" ca="1" si="922"/>
        <v>0</v>
      </c>
      <c r="T3144" s="46">
        <f t="shared" ca="1" si="923"/>
        <v>76</v>
      </c>
      <c r="X3144" s="74">
        <f t="shared" ca="1" si="924"/>
        <v>0.80858986556253265</v>
      </c>
      <c r="Y3144" s="75">
        <f t="shared" ca="1" si="925"/>
        <v>0.80858986556253265</v>
      </c>
      <c r="Z3144" s="74">
        <f t="shared" ca="1" si="926"/>
        <v>2.2447403681211013</v>
      </c>
      <c r="AA3144" s="76">
        <f t="shared" ca="1" si="927"/>
        <v>808.58986556253262</v>
      </c>
      <c r="AB3144" s="76">
        <f t="shared" ca="1" si="928"/>
        <v>2244.7403681211013</v>
      </c>
    </row>
    <row r="3145" spans="1:28" x14ac:dyDescent="0.25">
      <c r="A3145" s="2">
        <f t="shared" si="929"/>
        <v>11</v>
      </c>
      <c r="B3145" s="16">
        <f ca="1">VLOOKUP(A3145,PERIODS!$O$4:$P$33,2,FALSE)</f>
        <v>3.3000000000000002E-2</v>
      </c>
      <c r="C3145" s="15"/>
      <c r="D3145" s="18">
        <v>3131</v>
      </c>
      <c r="E3145" s="34">
        <f t="shared" ca="1" si="931"/>
        <v>11286.154828083152</v>
      </c>
      <c r="F3145" s="34">
        <f t="shared" ca="1" si="913"/>
        <v>3300</v>
      </c>
      <c r="G3145" s="69">
        <f t="shared" ca="1" si="917"/>
        <v>0</v>
      </c>
      <c r="H3145" s="34">
        <f t="shared" ca="1" si="918"/>
        <v>-564.5965911596428</v>
      </c>
      <c r="I3145" s="34">
        <f t="shared" ca="1" si="919"/>
        <v>2735.4034088403573</v>
      </c>
      <c r="J3145" s="18">
        <f ca="1">SUM(INDIRECT(ADDRESS(ROW(F3145),COLUMN(F3145),4)):INDIRECT(ADDRESS(ROW(F3145)+N$5-1,COLUMN(F3145),4)))</f>
        <v>23300</v>
      </c>
      <c r="K3145" s="18">
        <f t="shared" ca="1" si="920"/>
        <v>0</v>
      </c>
      <c r="L3145" s="18">
        <f t="shared" ca="1" si="930"/>
        <v>0</v>
      </c>
      <c r="M3145" s="18">
        <f t="shared" ca="1" si="914"/>
        <v>16350</v>
      </c>
      <c r="N3145" s="34">
        <f t="shared" ca="1" si="921"/>
        <v>24900.751419242795</v>
      </c>
      <c r="P3145" s="18">
        <f t="shared" ca="1" si="915"/>
        <v>564.5965911596428</v>
      </c>
      <c r="Q3145" s="47">
        <f ca="1">SUM(L$15:L3145)-SUM(M$15:M3145)</f>
        <v>0</v>
      </c>
      <c r="R3145" s="47" t="str">
        <f t="shared" ca="1" si="916"/>
        <v>M3148</v>
      </c>
      <c r="S3145" s="40">
        <f t="shared" ca="1" si="922"/>
        <v>0</v>
      </c>
      <c r="T3145" s="46">
        <f t="shared" ca="1" si="923"/>
        <v>49</v>
      </c>
      <c r="X3145" s="74">
        <f t="shared" ca="1" si="924"/>
        <v>-0.56459659115964278</v>
      </c>
      <c r="Y3145" s="75">
        <f t="shared" ca="1" si="925"/>
        <v>-0.56459659115964278</v>
      </c>
      <c r="Z3145" s="74">
        <f t="shared" ca="1" si="926"/>
        <v>0.56858947451856223</v>
      </c>
      <c r="AA3145" s="76">
        <f t="shared" ca="1" si="927"/>
        <v>-564.5965911596428</v>
      </c>
      <c r="AB3145" s="76">
        <f t="shared" ca="1" si="928"/>
        <v>568.58947451856227</v>
      </c>
    </row>
    <row r="3146" spans="1:28" x14ac:dyDescent="0.25">
      <c r="A3146" s="2">
        <f t="shared" si="929"/>
        <v>12</v>
      </c>
      <c r="B3146" s="16">
        <f ca="1">VLOOKUP(A3146,PERIODS!$O$4:$P$33,2,FALSE)</f>
        <v>3.3000000000000002E-2</v>
      </c>
      <c r="C3146" s="15"/>
      <c r="D3146" s="18">
        <v>3132</v>
      </c>
      <c r="E3146" s="34">
        <f t="shared" ca="1" si="931"/>
        <v>24900.751419242795</v>
      </c>
      <c r="F3146" s="34">
        <f t="shared" ca="1" si="913"/>
        <v>3300</v>
      </c>
      <c r="G3146" s="69">
        <f t="shared" ca="1" si="917"/>
        <v>0</v>
      </c>
      <c r="H3146" s="34">
        <f t="shared" ca="1" si="918"/>
        <v>-1646.8390075114398</v>
      </c>
      <c r="I3146" s="34">
        <f t="shared" ca="1" si="919"/>
        <v>1653.1609924885602</v>
      </c>
      <c r="J3146" s="18">
        <f ca="1">SUM(INDIRECT(ADDRESS(ROW(F3146),COLUMN(F3146),4)):INDIRECT(ADDRESS(ROW(F3146)+N$5-1,COLUMN(F3146),4)))</f>
        <v>23500</v>
      </c>
      <c r="K3146" s="18">
        <f t="shared" ca="1" si="920"/>
        <v>0</v>
      </c>
      <c r="L3146" s="18">
        <f t="shared" ca="1" si="930"/>
        <v>0</v>
      </c>
      <c r="M3146" s="18">
        <f t="shared" ca="1" si="914"/>
        <v>0</v>
      </c>
      <c r="N3146" s="34">
        <f t="shared" ca="1" si="921"/>
        <v>23247.590426754236</v>
      </c>
      <c r="P3146" s="18">
        <f t="shared" ca="1" si="915"/>
        <v>1646.8390075114398</v>
      </c>
      <c r="Q3146" s="47">
        <f ca="1">SUM(L$15:L3146)-SUM(M$15:M3146)</f>
        <v>0</v>
      </c>
      <c r="R3146" s="47" t="str">
        <f t="shared" ca="1" si="916"/>
        <v>M3149</v>
      </c>
      <c r="S3146" s="40">
        <f t="shared" ca="1" si="922"/>
        <v>0</v>
      </c>
      <c r="T3146" s="46">
        <f t="shared" ca="1" si="923"/>
        <v>14</v>
      </c>
      <c r="X3146" s="74">
        <f t="shared" ca="1" si="924"/>
        <v>-1.6468390075114399</v>
      </c>
      <c r="Y3146" s="75">
        <f t="shared" ca="1" si="925"/>
        <v>-1.6468390075114399</v>
      </c>
      <c r="Z3146" s="74">
        <f t="shared" ca="1" si="926"/>
        <v>0.19265793742028825</v>
      </c>
      <c r="AA3146" s="76">
        <f t="shared" ca="1" si="927"/>
        <v>-1646.8390075114398</v>
      </c>
      <c r="AB3146" s="76">
        <f t="shared" ca="1" si="928"/>
        <v>192.65793742028825</v>
      </c>
    </row>
    <row r="3147" spans="1:28" x14ac:dyDescent="0.25">
      <c r="A3147" s="2">
        <f t="shared" si="929"/>
        <v>13</v>
      </c>
      <c r="B3147" s="16">
        <f ca="1">VLOOKUP(A3147,PERIODS!$O$4:$P$33,2,FALSE)</f>
        <v>3.3000000000000002E-2</v>
      </c>
      <c r="C3147" s="15"/>
      <c r="D3147" s="18">
        <v>3133</v>
      </c>
      <c r="E3147" s="34">
        <f t="shared" ca="1" si="931"/>
        <v>23247.590426754236</v>
      </c>
      <c r="F3147" s="34">
        <f t="shared" ca="1" si="913"/>
        <v>3300</v>
      </c>
      <c r="G3147" s="69">
        <f t="shared" ca="1" si="917"/>
        <v>0</v>
      </c>
      <c r="H3147" s="34">
        <f t="shared" ca="1" si="918"/>
        <v>917.18054780733371</v>
      </c>
      <c r="I3147" s="34">
        <f t="shared" ca="1" si="919"/>
        <v>4217.1805478073338</v>
      </c>
      <c r="J3147" s="18">
        <f ca="1">SUM(INDIRECT(ADDRESS(ROW(F3147),COLUMN(F3147),4)):INDIRECT(ADDRESS(ROW(F3147)+N$5-1,COLUMN(F3147),4)))</f>
        <v>23700</v>
      </c>
      <c r="K3147" s="18">
        <f t="shared" ca="1" si="920"/>
        <v>16350</v>
      </c>
      <c r="L3147" s="18">
        <f t="shared" ca="1" si="930"/>
        <v>16350</v>
      </c>
      <c r="M3147" s="18">
        <f t="shared" ca="1" si="914"/>
        <v>0</v>
      </c>
      <c r="N3147" s="34">
        <f t="shared" ca="1" si="921"/>
        <v>19030.409878946903</v>
      </c>
      <c r="P3147" s="18">
        <f t="shared" ca="1" si="915"/>
        <v>917.18054780733371</v>
      </c>
      <c r="Q3147" s="47">
        <f ca="1">SUM(L$15:L3147)-SUM(M$15:M3147)</f>
        <v>16350</v>
      </c>
      <c r="R3147" s="47" t="str">
        <f t="shared" ca="1" si="916"/>
        <v>M3150</v>
      </c>
      <c r="S3147" s="40">
        <f t="shared" ca="1" si="922"/>
        <v>0</v>
      </c>
      <c r="T3147" s="46">
        <f t="shared" ca="1" si="923"/>
        <v>12</v>
      </c>
      <c r="X3147" s="74">
        <f t="shared" ca="1" si="924"/>
        <v>0.91718054780733371</v>
      </c>
      <c r="Y3147" s="75">
        <f t="shared" ca="1" si="925"/>
        <v>0.91718054780733371</v>
      </c>
      <c r="Z3147" s="74">
        <f t="shared" ca="1" si="926"/>
        <v>2.5022255298420606</v>
      </c>
      <c r="AA3147" s="76">
        <f t="shared" ca="1" si="927"/>
        <v>917.18054780733371</v>
      </c>
      <c r="AB3147" s="76">
        <f t="shared" ca="1" si="928"/>
        <v>2502.2255298420605</v>
      </c>
    </row>
    <row r="3148" spans="1:28" x14ac:dyDescent="0.25">
      <c r="A3148" s="2">
        <f t="shared" si="929"/>
        <v>14</v>
      </c>
      <c r="B3148" s="16">
        <f ca="1">VLOOKUP(A3148,PERIODS!$O$4:$P$33,2,FALSE)</f>
        <v>3.3000000000000002E-2</v>
      </c>
      <c r="C3148" s="15"/>
      <c r="D3148" s="18">
        <v>3134</v>
      </c>
      <c r="E3148" s="34">
        <f t="shared" ca="1" si="931"/>
        <v>19030.409878946903</v>
      </c>
      <c r="F3148" s="34">
        <f t="shared" ca="1" si="913"/>
        <v>3300</v>
      </c>
      <c r="G3148" s="69">
        <f t="shared" ca="1" si="917"/>
        <v>0</v>
      </c>
      <c r="H3148" s="34">
        <f t="shared" ca="1" si="918"/>
        <v>998.73409007095199</v>
      </c>
      <c r="I3148" s="34">
        <f t="shared" ca="1" si="919"/>
        <v>4298.7340900709523</v>
      </c>
      <c r="J3148" s="18">
        <f ca="1">SUM(INDIRECT(ADDRESS(ROW(F3148),COLUMN(F3148),4)):INDIRECT(ADDRESS(ROW(F3148)+N$5-1,COLUMN(F3148),4)))</f>
        <v>23900</v>
      </c>
      <c r="K3148" s="18">
        <f t="shared" ca="1" si="920"/>
        <v>16350</v>
      </c>
      <c r="L3148" s="18">
        <f t="shared" ca="1" si="930"/>
        <v>0</v>
      </c>
      <c r="M3148" s="18">
        <f t="shared" ca="1" si="914"/>
        <v>0</v>
      </c>
      <c r="N3148" s="34">
        <f t="shared" ca="1" si="921"/>
        <v>14731.675788875949</v>
      </c>
      <c r="P3148" s="18">
        <f t="shared" ca="1" si="915"/>
        <v>998.73409007095199</v>
      </c>
      <c r="Q3148" s="47">
        <f ca="1">SUM(L$15:L3148)-SUM(M$15:M3148)</f>
        <v>16350</v>
      </c>
      <c r="R3148" s="47" t="str">
        <f t="shared" ca="1" si="916"/>
        <v>M3151</v>
      </c>
      <c r="S3148" s="40">
        <f t="shared" ca="1" si="922"/>
        <v>0</v>
      </c>
      <c r="T3148" s="46">
        <f t="shared" ca="1" si="923"/>
        <v>8</v>
      </c>
      <c r="X3148" s="74">
        <f t="shared" ca="1" si="924"/>
        <v>0.99873409007095204</v>
      </c>
      <c r="Y3148" s="75">
        <f t="shared" ca="1" si="925"/>
        <v>0.99873409007095204</v>
      </c>
      <c r="Z3148" s="74">
        <f t="shared" ca="1" si="926"/>
        <v>2.7148429056449634</v>
      </c>
      <c r="AA3148" s="76">
        <f t="shared" ca="1" si="927"/>
        <v>998.73409007095199</v>
      </c>
      <c r="AB3148" s="76">
        <f t="shared" ca="1" si="928"/>
        <v>2714.8429056449636</v>
      </c>
    </row>
    <row r="3149" spans="1:28" x14ac:dyDescent="0.25">
      <c r="A3149" s="2">
        <f t="shared" si="929"/>
        <v>15</v>
      </c>
      <c r="B3149" s="16">
        <f ca="1">VLOOKUP(A3149,PERIODS!$O$4:$P$33,2,FALSE)</f>
        <v>3.3000000000000002E-2</v>
      </c>
      <c r="C3149" s="15"/>
      <c r="D3149" s="18">
        <v>3135</v>
      </c>
      <c r="E3149" s="34">
        <f t="shared" ca="1" si="931"/>
        <v>14731.675788875949</v>
      </c>
      <c r="F3149" s="34">
        <f t="shared" ca="1" si="913"/>
        <v>3300</v>
      </c>
      <c r="G3149" s="69">
        <f t="shared" ca="1" si="917"/>
        <v>0</v>
      </c>
      <c r="H3149" s="34">
        <f t="shared" ca="1" si="918"/>
        <v>285.62405545365175</v>
      </c>
      <c r="I3149" s="34">
        <f t="shared" ca="1" si="919"/>
        <v>3585.6240554536516</v>
      </c>
      <c r="J3149" s="18">
        <f ca="1">SUM(INDIRECT(ADDRESS(ROW(F3149),COLUMN(F3149),4)):INDIRECT(ADDRESS(ROW(F3149)+N$5-1,COLUMN(F3149),4)))</f>
        <v>24100</v>
      </c>
      <c r="K3149" s="18">
        <f t="shared" ca="1" si="920"/>
        <v>16350</v>
      </c>
      <c r="L3149" s="18">
        <f t="shared" ca="1" si="930"/>
        <v>0</v>
      </c>
      <c r="M3149" s="18">
        <f t="shared" ca="1" si="914"/>
        <v>0</v>
      </c>
      <c r="N3149" s="34">
        <f t="shared" ca="1" si="921"/>
        <v>11146.051733422297</v>
      </c>
      <c r="P3149" s="18">
        <f t="shared" ca="1" si="915"/>
        <v>285.62405545365175</v>
      </c>
      <c r="Q3149" s="47">
        <f ca="1">SUM(L$15:L3149)-SUM(M$15:M3149)</f>
        <v>16350</v>
      </c>
      <c r="R3149" s="47" t="str">
        <f t="shared" ca="1" si="916"/>
        <v>M3152</v>
      </c>
      <c r="S3149" s="40">
        <f t="shared" ca="1" si="922"/>
        <v>0</v>
      </c>
      <c r="T3149" s="46">
        <f t="shared" ca="1" si="923"/>
        <v>0</v>
      </c>
      <c r="X3149" s="74">
        <f t="shared" ca="1" si="924"/>
        <v>0.28562405545365177</v>
      </c>
      <c r="Y3149" s="75">
        <f t="shared" ca="1" si="925"/>
        <v>0.28562405545365177</v>
      </c>
      <c r="Z3149" s="74">
        <f t="shared" ca="1" si="926"/>
        <v>1.3305921323557792</v>
      </c>
      <c r="AA3149" s="76">
        <f t="shared" ca="1" si="927"/>
        <v>285.62405545365175</v>
      </c>
      <c r="AB3149" s="76">
        <f t="shared" ca="1" si="928"/>
        <v>1330.5921323557793</v>
      </c>
    </row>
    <row r="3150" spans="1:28" x14ac:dyDescent="0.25">
      <c r="A3150" s="2">
        <f t="shared" si="929"/>
        <v>16</v>
      </c>
      <c r="B3150" s="16">
        <f ca="1">VLOOKUP(A3150,PERIODS!$O$4:$P$33,2,FALSE)</f>
        <v>3.3000000000000002E-2</v>
      </c>
      <c r="C3150" s="15"/>
      <c r="D3150" s="18">
        <v>3136</v>
      </c>
      <c r="E3150" s="34">
        <f t="shared" ca="1" si="931"/>
        <v>11146.051733422297</v>
      </c>
      <c r="F3150" s="34">
        <f t="shared" ca="1" si="913"/>
        <v>3300</v>
      </c>
      <c r="G3150" s="69">
        <f t="shared" ca="1" si="917"/>
        <v>0</v>
      </c>
      <c r="H3150" s="34">
        <f t="shared" ca="1" si="918"/>
        <v>174.93642804817745</v>
      </c>
      <c r="I3150" s="34">
        <f t="shared" ca="1" si="919"/>
        <v>3474.9364280481773</v>
      </c>
      <c r="J3150" s="18">
        <f ca="1">SUM(INDIRECT(ADDRESS(ROW(F3150),COLUMN(F3150),4)):INDIRECT(ADDRESS(ROW(F3150)+N$5-1,COLUMN(F3150),4)))</f>
        <v>24300</v>
      </c>
      <c r="K3150" s="18">
        <f t="shared" ca="1" si="920"/>
        <v>0</v>
      </c>
      <c r="L3150" s="18">
        <f t="shared" ca="1" si="930"/>
        <v>0</v>
      </c>
      <c r="M3150" s="18">
        <f t="shared" ca="1" si="914"/>
        <v>16350</v>
      </c>
      <c r="N3150" s="34">
        <f t="shared" ca="1" si="921"/>
        <v>24021.115305374122</v>
      </c>
      <c r="P3150" s="18">
        <f t="shared" ca="1" si="915"/>
        <v>174.93642804817745</v>
      </c>
      <c r="Q3150" s="47">
        <f ca="1">SUM(L$15:L3150)-SUM(M$15:M3150)</f>
        <v>0</v>
      </c>
      <c r="R3150" s="47" t="str">
        <f t="shared" ca="1" si="916"/>
        <v>M3153</v>
      </c>
      <c r="S3150" s="40">
        <f t="shared" ca="1" si="922"/>
        <v>0</v>
      </c>
      <c r="T3150" s="46">
        <f t="shared" ca="1" si="923"/>
        <v>4</v>
      </c>
      <c r="X3150" s="74">
        <f t="shared" ca="1" si="924"/>
        <v>0.17493642804817744</v>
      </c>
      <c r="Y3150" s="75">
        <f t="shared" ca="1" si="925"/>
        <v>0.17493642804817744</v>
      </c>
      <c r="Z3150" s="74">
        <f t="shared" ca="1" si="926"/>
        <v>1.1911704891723629</v>
      </c>
      <c r="AA3150" s="76">
        <f t="shared" ca="1" si="927"/>
        <v>174.93642804817745</v>
      </c>
      <c r="AB3150" s="76">
        <f t="shared" ca="1" si="928"/>
        <v>1191.170489172363</v>
      </c>
    </row>
    <row r="3151" spans="1:28" x14ac:dyDescent="0.25">
      <c r="A3151" s="2">
        <f t="shared" si="929"/>
        <v>17</v>
      </c>
      <c r="B3151" s="16">
        <f ca="1">VLOOKUP(A3151,PERIODS!$O$4:$P$33,2,FALSE)</f>
        <v>3.5000000000000003E-2</v>
      </c>
      <c r="C3151" s="15"/>
      <c r="D3151" s="18">
        <v>3137</v>
      </c>
      <c r="E3151" s="34">
        <f t="shared" ca="1" si="931"/>
        <v>24021.115305374122</v>
      </c>
      <c r="F3151" s="34">
        <f t="shared" ref="F3151:F3214" ca="1" si="932">F$2*B3151</f>
        <v>3500.0000000000005</v>
      </c>
      <c r="G3151" s="69">
        <f t="shared" ca="1" si="917"/>
        <v>0</v>
      </c>
      <c r="H3151" s="34">
        <f t="shared" ca="1" si="918"/>
        <v>-998.00869379188714</v>
      </c>
      <c r="I3151" s="34">
        <f t="shared" ca="1" si="919"/>
        <v>2501.9913062081132</v>
      </c>
      <c r="J3151" s="18">
        <f ca="1">SUM(INDIRECT(ADDRESS(ROW(F3151),COLUMN(F3151),4)):INDIRECT(ADDRESS(ROW(F3151)+N$5-1,COLUMN(F3151),4)))</f>
        <v>24500.000000000004</v>
      </c>
      <c r="K3151" s="18">
        <f t="shared" ca="1" si="920"/>
        <v>16350</v>
      </c>
      <c r="L3151" s="18">
        <f t="shared" ca="1" si="930"/>
        <v>16350</v>
      </c>
      <c r="M3151" s="18">
        <f t="shared" ref="M3151:M3214" ca="1" si="933">SUMIF($R$15:$R$8014,ADDRESS(ROW(M3151),COLUMN(M3151),4),$L$15:$L$8014)</f>
        <v>0</v>
      </c>
      <c r="N3151" s="34">
        <f t="shared" ca="1" si="921"/>
        <v>21519.123999166008</v>
      </c>
      <c r="P3151" s="18">
        <f t="shared" ref="P3151:P3214" ca="1" si="934">ABS(H3151)</f>
        <v>998.00869379188714</v>
      </c>
      <c r="Q3151" s="47">
        <f ca="1">SUM(L$15:L3151)-SUM(M$15:M3151)</f>
        <v>16350</v>
      </c>
      <c r="R3151" s="47" t="str">
        <f t="shared" ref="R3151:R3214" ca="1" si="935">ADDRESS(ROW(M3151)+$N$3+RANDBETWEEN(-$N$4,$N$4),COLUMN(M3151),4)</f>
        <v>M3154</v>
      </c>
      <c r="S3151" s="40">
        <f t="shared" ca="1" si="922"/>
        <v>0</v>
      </c>
      <c r="T3151" s="46">
        <f t="shared" ca="1" si="923"/>
        <v>98</v>
      </c>
      <c r="X3151" s="74">
        <f t="shared" ca="1" si="924"/>
        <v>-0.99800869379188717</v>
      </c>
      <c r="Y3151" s="75">
        <f t="shared" ca="1" si="925"/>
        <v>-0.99800869379188717</v>
      </c>
      <c r="Z3151" s="74">
        <f t="shared" ca="1" si="926"/>
        <v>0.36861273164711261</v>
      </c>
      <c r="AA3151" s="76">
        <f t="shared" ca="1" si="927"/>
        <v>-998.00869379188714</v>
      </c>
      <c r="AB3151" s="76">
        <f t="shared" ca="1" si="928"/>
        <v>368.61273164711264</v>
      </c>
    </row>
    <row r="3152" spans="1:28" x14ac:dyDescent="0.25">
      <c r="A3152" s="2">
        <f t="shared" si="929"/>
        <v>18</v>
      </c>
      <c r="B3152" s="16">
        <f ca="1">VLOOKUP(A3152,PERIODS!$O$4:$P$33,2,FALSE)</f>
        <v>3.5000000000000003E-2</v>
      </c>
      <c r="C3152" s="15"/>
      <c r="D3152" s="18">
        <v>3138</v>
      </c>
      <c r="E3152" s="34">
        <f t="shared" ca="1" si="931"/>
        <v>21519.123999166008</v>
      </c>
      <c r="F3152" s="34">
        <f t="shared" ca="1" si="932"/>
        <v>3500.0000000000005</v>
      </c>
      <c r="G3152" s="69">
        <f t="shared" ref="G3152:G3215" ca="1" si="936">((2*RAND()*$F$5)-$F$5)*E3152</f>
        <v>0</v>
      </c>
      <c r="H3152" s="34">
        <f t="shared" ref="H3152:H3215" ca="1" si="937">IF($S$3="NORM",AA3152,IF($S$3="LOGNORM",AB3152,0))</f>
        <v>1402.3746589422601</v>
      </c>
      <c r="I3152" s="34">
        <f t="shared" ref="I3152:I3215" ca="1" si="938">IF(F3152+H3152&lt;0,0,F3152+H3152)</f>
        <v>4902.3746589422608</v>
      </c>
      <c r="J3152" s="18">
        <f ca="1">SUM(INDIRECT(ADDRESS(ROW(F3152),COLUMN(F3152),4)):INDIRECT(ADDRESS(ROW(F3152)+N$5-1,COLUMN(F3152),4)))</f>
        <v>24500.000000000004</v>
      </c>
      <c r="K3152" s="18">
        <f t="shared" ref="K3152:K3215" ca="1" si="939">Q3152</f>
        <v>16350</v>
      </c>
      <c r="L3152" s="18">
        <f t="shared" ca="1" si="930"/>
        <v>0</v>
      </c>
      <c r="M3152" s="18">
        <f t="shared" ca="1" si="933"/>
        <v>0</v>
      </c>
      <c r="N3152" s="34">
        <f t="shared" ref="N3152:N3215" ca="1" si="940">E3152+G3152-I3152+M3152-S3152</f>
        <v>16616.749340223745</v>
      </c>
      <c r="P3152" s="18">
        <f t="shared" ca="1" si="934"/>
        <v>1402.3746589422601</v>
      </c>
      <c r="Q3152" s="47">
        <f ca="1">SUM(L$15:L3152)-SUM(M$15:M3152)</f>
        <v>16350</v>
      </c>
      <c r="R3152" s="47" t="str">
        <f t="shared" ca="1" si="935"/>
        <v>M3155</v>
      </c>
      <c r="S3152" s="40">
        <f t="shared" ref="S3152:S3215" ca="1" si="941">IF(T3152&gt;N$6*100,M3152,0)</f>
        <v>0</v>
      </c>
      <c r="T3152" s="46">
        <f t="shared" ref="T3152:T3215" ca="1" si="942">RANDBETWEEN(0,100)</f>
        <v>88</v>
      </c>
      <c r="X3152" s="74">
        <f t="shared" ref="X3152:X3215" ca="1" si="943">NORMINV(RAND(),0,1)</f>
        <v>1.4023746589422601</v>
      </c>
      <c r="Y3152" s="75">
        <f t="shared" ref="Y3152:Y3215" ca="1" si="944">IF(AND(X3152&gt;$F$6,$F$6&gt;0),$F$6,X3152)</f>
        <v>1.4023746589422601</v>
      </c>
      <c r="Z3152" s="74">
        <f t="shared" ref="Z3152:Z3215" ca="1" si="945">EXP(Y3152)</f>
        <v>4.064841126410939</v>
      </c>
      <c r="AA3152" s="76">
        <f t="shared" ref="AA3152:AA3215" ca="1" si="946">$F$3*Y3152</f>
        <v>1402.3746589422601</v>
      </c>
      <c r="AB3152" s="76">
        <f t="shared" ref="AB3152:AB3215" ca="1" si="947">$F$3*Z3152</f>
        <v>4064.8411264109391</v>
      </c>
    </row>
    <row r="3153" spans="1:28" x14ac:dyDescent="0.25">
      <c r="A3153" s="2">
        <f t="shared" ref="A3153:A3216" si="948">IF(AND(A3152=12,OR(A$14="MS",A$14="M0")),1,IF(AND(A3152=4,OR(A$14="WS",A$14="W0")),1,IF(AND(A3152=30,OR(A$14="DS",A$14="D0")),1,A3152+1)))</f>
        <v>19</v>
      </c>
      <c r="B3153" s="16">
        <f ca="1">VLOOKUP(A3153,PERIODS!$O$4:$P$33,2,FALSE)</f>
        <v>3.5000000000000003E-2</v>
      </c>
      <c r="C3153" s="15"/>
      <c r="D3153" s="18">
        <v>3139</v>
      </c>
      <c r="E3153" s="34">
        <f t="shared" ca="1" si="931"/>
        <v>16616.749340223745</v>
      </c>
      <c r="F3153" s="34">
        <f t="shared" ca="1" si="932"/>
        <v>3500.0000000000005</v>
      </c>
      <c r="G3153" s="69">
        <f t="shared" ca="1" si="936"/>
        <v>0</v>
      </c>
      <c r="H3153" s="34">
        <f t="shared" ca="1" si="937"/>
        <v>686.98851527386489</v>
      </c>
      <c r="I3153" s="34">
        <f t="shared" ca="1" si="938"/>
        <v>4186.9885152738652</v>
      </c>
      <c r="J3153" s="18">
        <f ca="1">SUM(INDIRECT(ADDRESS(ROW(F3153),COLUMN(F3153),4)):INDIRECT(ADDRESS(ROW(F3153)+N$5-1,COLUMN(F3153),4)))</f>
        <v>24500.000000000004</v>
      </c>
      <c r="K3153" s="18">
        <f t="shared" ca="1" si="939"/>
        <v>16350</v>
      </c>
      <c r="L3153" s="18">
        <f t="shared" ref="L3153:L3216" ca="1" si="949">IF((E3153+K3152)&lt;J3153,N$2,0)</f>
        <v>0</v>
      </c>
      <c r="M3153" s="18">
        <f t="shared" ca="1" si="933"/>
        <v>0</v>
      </c>
      <c r="N3153" s="34">
        <f t="shared" ca="1" si="940"/>
        <v>12429.760824949881</v>
      </c>
      <c r="P3153" s="18">
        <f t="shared" ca="1" si="934"/>
        <v>686.98851527386489</v>
      </c>
      <c r="Q3153" s="47">
        <f ca="1">SUM(L$15:L3153)-SUM(M$15:M3153)</f>
        <v>16350</v>
      </c>
      <c r="R3153" s="47" t="str">
        <f t="shared" ca="1" si="935"/>
        <v>M3156</v>
      </c>
      <c r="S3153" s="40">
        <f t="shared" ca="1" si="941"/>
        <v>0</v>
      </c>
      <c r="T3153" s="46">
        <f t="shared" ca="1" si="942"/>
        <v>47</v>
      </c>
      <c r="X3153" s="74">
        <f t="shared" ca="1" si="943"/>
        <v>0.68698851527386484</v>
      </c>
      <c r="Y3153" s="75">
        <f t="shared" ca="1" si="944"/>
        <v>0.68698851527386484</v>
      </c>
      <c r="Z3153" s="74">
        <f t="shared" ca="1" si="945"/>
        <v>1.9877205208413529</v>
      </c>
      <c r="AA3153" s="76">
        <f t="shared" ca="1" si="946"/>
        <v>686.98851527386489</v>
      </c>
      <c r="AB3153" s="76">
        <f t="shared" ca="1" si="947"/>
        <v>1987.7205208413529</v>
      </c>
    </row>
    <row r="3154" spans="1:28" x14ac:dyDescent="0.25">
      <c r="A3154" s="2">
        <f t="shared" si="948"/>
        <v>20</v>
      </c>
      <c r="B3154" s="16">
        <f ca="1">VLOOKUP(A3154,PERIODS!$O$4:$P$33,2,FALSE)</f>
        <v>3.5000000000000003E-2</v>
      </c>
      <c r="C3154" s="15"/>
      <c r="D3154" s="18">
        <v>3140</v>
      </c>
      <c r="E3154" s="34">
        <f t="shared" ca="1" si="931"/>
        <v>12429.760824949881</v>
      </c>
      <c r="F3154" s="34">
        <f t="shared" ca="1" si="932"/>
        <v>3500.0000000000005</v>
      </c>
      <c r="G3154" s="69">
        <f t="shared" ca="1" si="936"/>
        <v>0</v>
      </c>
      <c r="H3154" s="34">
        <f t="shared" ca="1" si="937"/>
        <v>206.04315350824152</v>
      </c>
      <c r="I3154" s="34">
        <f t="shared" ca="1" si="938"/>
        <v>3706.0431535082421</v>
      </c>
      <c r="J3154" s="18">
        <f ca="1">SUM(INDIRECT(ADDRESS(ROW(F3154),COLUMN(F3154),4)):INDIRECT(ADDRESS(ROW(F3154)+N$5-1,COLUMN(F3154),4)))</f>
        <v>24500.000000000004</v>
      </c>
      <c r="K3154" s="18">
        <f t="shared" ca="1" si="939"/>
        <v>0</v>
      </c>
      <c r="L3154" s="18">
        <f t="shared" ca="1" si="949"/>
        <v>0</v>
      </c>
      <c r="M3154" s="18">
        <f t="shared" ca="1" si="933"/>
        <v>16350</v>
      </c>
      <c r="N3154" s="34">
        <f t="shared" ca="1" si="940"/>
        <v>25073.717671441638</v>
      </c>
      <c r="P3154" s="18">
        <f t="shared" ca="1" si="934"/>
        <v>206.04315350824152</v>
      </c>
      <c r="Q3154" s="47">
        <f ca="1">SUM(L$15:L3154)-SUM(M$15:M3154)</f>
        <v>0</v>
      </c>
      <c r="R3154" s="47" t="str">
        <f t="shared" ca="1" si="935"/>
        <v>M3157</v>
      </c>
      <c r="S3154" s="40">
        <f t="shared" ca="1" si="941"/>
        <v>0</v>
      </c>
      <c r="T3154" s="46">
        <f t="shared" ca="1" si="942"/>
        <v>82</v>
      </c>
      <c r="X3154" s="74">
        <f t="shared" ca="1" si="943"/>
        <v>0.20604315350824151</v>
      </c>
      <c r="Y3154" s="75">
        <f t="shared" ca="1" si="944"/>
        <v>0.20604315350824151</v>
      </c>
      <c r="Z3154" s="74">
        <f t="shared" ca="1" si="945"/>
        <v>1.2288062301509515</v>
      </c>
      <c r="AA3154" s="76">
        <f t="shared" ca="1" si="946"/>
        <v>206.04315350824152</v>
      </c>
      <c r="AB3154" s="76">
        <f t="shared" ca="1" si="947"/>
        <v>1228.8062301509515</v>
      </c>
    </row>
    <row r="3155" spans="1:28" x14ac:dyDescent="0.25">
      <c r="A3155" s="2">
        <f t="shared" si="948"/>
        <v>21</v>
      </c>
      <c r="B3155" s="16">
        <f ca="1">VLOOKUP(A3155,PERIODS!$O$4:$P$33,2,FALSE)</f>
        <v>3.5000000000000003E-2</v>
      </c>
      <c r="C3155" s="15"/>
      <c r="D3155" s="18">
        <v>3141</v>
      </c>
      <c r="E3155" s="34">
        <f t="shared" ca="1" si="931"/>
        <v>25073.717671441638</v>
      </c>
      <c r="F3155" s="34">
        <f t="shared" ca="1" si="932"/>
        <v>3500.0000000000005</v>
      </c>
      <c r="G3155" s="69">
        <f t="shared" ca="1" si="936"/>
        <v>0</v>
      </c>
      <c r="H3155" s="34">
        <f t="shared" ca="1" si="937"/>
        <v>-154.06462620005769</v>
      </c>
      <c r="I3155" s="34">
        <f t="shared" ca="1" si="938"/>
        <v>3345.9353737999427</v>
      </c>
      <c r="J3155" s="18">
        <f ca="1">SUM(INDIRECT(ADDRESS(ROW(F3155),COLUMN(F3155),4)):INDIRECT(ADDRESS(ROW(F3155)+N$5-1,COLUMN(F3155),4)))</f>
        <v>24500.000000000004</v>
      </c>
      <c r="K3155" s="18">
        <f t="shared" ca="1" si="939"/>
        <v>0</v>
      </c>
      <c r="L3155" s="18">
        <f t="shared" ca="1" si="949"/>
        <v>0</v>
      </c>
      <c r="M3155" s="18">
        <f t="shared" ca="1" si="933"/>
        <v>0</v>
      </c>
      <c r="N3155" s="34">
        <f t="shared" ca="1" si="940"/>
        <v>21727.782297641694</v>
      </c>
      <c r="P3155" s="18">
        <f t="shared" ca="1" si="934"/>
        <v>154.06462620005769</v>
      </c>
      <c r="Q3155" s="47">
        <f ca="1">SUM(L$15:L3155)-SUM(M$15:M3155)</f>
        <v>0</v>
      </c>
      <c r="R3155" s="47" t="str">
        <f t="shared" ca="1" si="935"/>
        <v>M3158</v>
      </c>
      <c r="S3155" s="40">
        <f t="shared" ca="1" si="941"/>
        <v>0</v>
      </c>
      <c r="T3155" s="46">
        <f t="shared" ca="1" si="942"/>
        <v>78</v>
      </c>
      <c r="X3155" s="74">
        <f t="shared" ca="1" si="943"/>
        <v>-0.15406462620005767</v>
      </c>
      <c r="Y3155" s="75">
        <f t="shared" ca="1" si="944"/>
        <v>-0.15406462620005767</v>
      </c>
      <c r="Z3155" s="74">
        <f t="shared" ca="1" si="945"/>
        <v>0.85721662056850301</v>
      </c>
      <c r="AA3155" s="76">
        <f t="shared" ca="1" si="946"/>
        <v>-154.06462620005769</v>
      </c>
      <c r="AB3155" s="76">
        <f t="shared" ca="1" si="947"/>
        <v>857.216620568503</v>
      </c>
    </row>
    <row r="3156" spans="1:28" x14ac:dyDescent="0.25">
      <c r="A3156" s="2">
        <f t="shared" si="948"/>
        <v>22</v>
      </c>
      <c r="B3156" s="16">
        <f ca="1">VLOOKUP(A3156,PERIODS!$O$4:$P$33,2,FALSE)</f>
        <v>3.5000000000000003E-2</v>
      </c>
      <c r="C3156" s="15"/>
      <c r="D3156" s="18">
        <v>3142</v>
      </c>
      <c r="E3156" s="34">
        <f t="shared" ca="1" si="931"/>
        <v>21727.782297641694</v>
      </c>
      <c r="F3156" s="34">
        <f t="shared" ca="1" si="932"/>
        <v>3500.0000000000005</v>
      </c>
      <c r="G3156" s="69">
        <f t="shared" ca="1" si="936"/>
        <v>0</v>
      </c>
      <c r="H3156" s="34">
        <f t="shared" ca="1" si="937"/>
        <v>1004.003431911985</v>
      </c>
      <c r="I3156" s="34">
        <f t="shared" ca="1" si="938"/>
        <v>4504.0034319119859</v>
      </c>
      <c r="J3156" s="18">
        <f ca="1">SUM(INDIRECT(ADDRESS(ROW(F3156),COLUMN(F3156),4)):INDIRECT(ADDRESS(ROW(F3156)+N$5-1,COLUMN(F3156),4)))</f>
        <v>25000.000000000004</v>
      </c>
      <c r="K3156" s="18">
        <f t="shared" ca="1" si="939"/>
        <v>16350</v>
      </c>
      <c r="L3156" s="18">
        <f t="shared" ca="1" si="949"/>
        <v>16350</v>
      </c>
      <c r="M3156" s="18">
        <f t="shared" ca="1" si="933"/>
        <v>0</v>
      </c>
      <c r="N3156" s="34">
        <f t="shared" ca="1" si="940"/>
        <v>17223.778865729706</v>
      </c>
      <c r="P3156" s="18">
        <f t="shared" ca="1" si="934"/>
        <v>1004.003431911985</v>
      </c>
      <c r="Q3156" s="47">
        <f ca="1">SUM(L$15:L3156)-SUM(M$15:M3156)</f>
        <v>16350</v>
      </c>
      <c r="R3156" s="47" t="str">
        <f t="shared" ca="1" si="935"/>
        <v>M3159</v>
      </c>
      <c r="S3156" s="40">
        <f t="shared" ca="1" si="941"/>
        <v>0</v>
      </c>
      <c r="T3156" s="46">
        <f t="shared" ca="1" si="942"/>
        <v>17</v>
      </c>
      <c r="X3156" s="74">
        <f t="shared" ca="1" si="943"/>
        <v>1.004003431911985</v>
      </c>
      <c r="Y3156" s="75">
        <f t="shared" ca="1" si="944"/>
        <v>1.004003431911985</v>
      </c>
      <c r="Z3156" s="74">
        <f t="shared" ca="1" si="945"/>
        <v>2.7291860973619384</v>
      </c>
      <c r="AA3156" s="76">
        <f t="shared" ca="1" si="946"/>
        <v>1004.003431911985</v>
      </c>
      <c r="AB3156" s="76">
        <f t="shared" ca="1" si="947"/>
        <v>2729.1860973619382</v>
      </c>
    </row>
    <row r="3157" spans="1:28" x14ac:dyDescent="0.25">
      <c r="A3157" s="2">
        <f t="shared" si="948"/>
        <v>23</v>
      </c>
      <c r="B3157" s="16">
        <f ca="1">VLOOKUP(A3157,PERIODS!$O$4:$P$33,2,FALSE)</f>
        <v>3.5000000000000003E-2</v>
      </c>
      <c r="C3157" s="15"/>
      <c r="D3157" s="18">
        <v>3143</v>
      </c>
      <c r="E3157" s="34">
        <f t="shared" ca="1" si="931"/>
        <v>17223.778865729706</v>
      </c>
      <c r="F3157" s="34">
        <f t="shared" ca="1" si="932"/>
        <v>3500.0000000000005</v>
      </c>
      <c r="G3157" s="69">
        <f t="shared" ca="1" si="936"/>
        <v>0</v>
      </c>
      <c r="H3157" s="34">
        <f t="shared" ca="1" si="937"/>
        <v>627.93980885562326</v>
      </c>
      <c r="I3157" s="34">
        <f t="shared" ca="1" si="938"/>
        <v>4127.9398088556236</v>
      </c>
      <c r="J3157" s="18">
        <f ca="1">SUM(INDIRECT(ADDRESS(ROW(F3157),COLUMN(F3157),4)):INDIRECT(ADDRESS(ROW(F3157)+N$5-1,COLUMN(F3157),4)))</f>
        <v>25500.000000000004</v>
      </c>
      <c r="K3157" s="18">
        <f t="shared" ca="1" si="939"/>
        <v>16350</v>
      </c>
      <c r="L3157" s="18">
        <f t="shared" ca="1" si="949"/>
        <v>0</v>
      </c>
      <c r="M3157" s="18">
        <f t="shared" ca="1" si="933"/>
        <v>0</v>
      </c>
      <c r="N3157" s="34">
        <f t="shared" ca="1" si="940"/>
        <v>13095.839056874083</v>
      </c>
      <c r="P3157" s="18">
        <f t="shared" ca="1" si="934"/>
        <v>627.93980885562326</v>
      </c>
      <c r="Q3157" s="47">
        <f ca="1">SUM(L$15:L3157)-SUM(M$15:M3157)</f>
        <v>16350</v>
      </c>
      <c r="R3157" s="47" t="str">
        <f t="shared" ca="1" si="935"/>
        <v>M3160</v>
      </c>
      <c r="S3157" s="40">
        <f t="shared" ca="1" si="941"/>
        <v>0</v>
      </c>
      <c r="T3157" s="46">
        <f t="shared" ca="1" si="942"/>
        <v>86</v>
      </c>
      <c r="X3157" s="74">
        <f t="shared" ca="1" si="943"/>
        <v>0.62793980885562328</v>
      </c>
      <c r="Y3157" s="75">
        <f t="shared" ca="1" si="944"/>
        <v>0.62793980885562328</v>
      </c>
      <c r="Z3157" s="74">
        <f t="shared" ca="1" si="945"/>
        <v>1.8737463244948653</v>
      </c>
      <c r="AA3157" s="76">
        <f t="shared" ca="1" si="946"/>
        <v>627.93980885562326</v>
      </c>
      <c r="AB3157" s="76">
        <f t="shared" ca="1" si="947"/>
        <v>1873.7463244948653</v>
      </c>
    </row>
    <row r="3158" spans="1:28" x14ac:dyDescent="0.25">
      <c r="A3158" s="2">
        <f t="shared" si="948"/>
        <v>24</v>
      </c>
      <c r="B3158" s="16">
        <f ca="1">VLOOKUP(A3158,PERIODS!$O$4:$P$33,2,FALSE)</f>
        <v>3.5000000000000003E-2</v>
      </c>
      <c r="C3158" s="15"/>
      <c r="D3158" s="18">
        <v>3144</v>
      </c>
      <c r="E3158" s="34">
        <f t="shared" ca="1" si="931"/>
        <v>13095.839056874083</v>
      </c>
      <c r="F3158" s="34">
        <f t="shared" ca="1" si="932"/>
        <v>3500.0000000000005</v>
      </c>
      <c r="G3158" s="69">
        <f t="shared" ca="1" si="936"/>
        <v>0</v>
      </c>
      <c r="H3158" s="34">
        <f t="shared" ca="1" si="937"/>
        <v>-45.804113937419828</v>
      </c>
      <c r="I3158" s="34">
        <f t="shared" ca="1" si="938"/>
        <v>3454.1958860625805</v>
      </c>
      <c r="J3158" s="18">
        <f ca="1">SUM(INDIRECT(ADDRESS(ROW(F3158),COLUMN(F3158),4)):INDIRECT(ADDRESS(ROW(F3158)+N$5-1,COLUMN(F3158),4)))</f>
        <v>26000</v>
      </c>
      <c r="K3158" s="18">
        <f t="shared" ca="1" si="939"/>
        <v>16350</v>
      </c>
      <c r="L3158" s="18">
        <f t="shared" ca="1" si="949"/>
        <v>0</v>
      </c>
      <c r="M3158" s="18">
        <f t="shared" ca="1" si="933"/>
        <v>0</v>
      </c>
      <c r="N3158" s="34">
        <f t="shared" ca="1" si="940"/>
        <v>9641.6431708115033</v>
      </c>
      <c r="P3158" s="18">
        <f t="shared" ca="1" si="934"/>
        <v>45.804113937419828</v>
      </c>
      <c r="Q3158" s="47">
        <f ca="1">SUM(L$15:L3158)-SUM(M$15:M3158)</f>
        <v>16350</v>
      </c>
      <c r="R3158" s="47" t="str">
        <f t="shared" ca="1" si="935"/>
        <v>M3161</v>
      </c>
      <c r="S3158" s="40">
        <f t="shared" ca="1" si="941"/>
        <v>0</v>
      </c>
      <c r="T3158" s="46">
        <f t="shared" ca="1" si="942"/>
        <v>52</v>
      </c>
      <c r="X3158" s="74">
        <f t="shared" ca="1" si="943"/>
        <v>-4.580411393741983E-2</v>
      </c>
      <c r="Y3158" s="75">
        <f t="shared" ca="1" si="944"/>
        <v>-4.580411393741983E-2</v>
      </c>
      <c r="Z3158" s="74">
        <f t="shared" ca="1" si="945"/>
        <v>0.95522905992460794</v>
      </c>
      <c r="AA3158" s="76">
        <f t="shared" ca="1" si="946"/>
        <v>-45.804113937419828</v>
      </c>
      <c r="AB3158" s="76">
        <f t="shared" ca="1" si="947"/>
        <v>955.2290599246079</v>
      </c>
    </row>
    <row r="3159" spans="1:28" x14ac:dyDescent="0.25">
      <c r="A3159" s="2">
        <f t="shared" si="948"/>
        <v>25</v>
      </c>
      <c r="B3159" s="16">
        <f ca="1">VLOOKUP(A3159,PERIODS!$O$4:$P$33,2,FALSE)</f>
        <v>3.5000000000000003E-2</v>
      </c>
      <c r="C3159" s="15"/>
      <c r="D3159" s="18">
        <v>3145</v>
      </c>
      <c r="E3159" s="34">
        <f t="shared" ca="1" si="931"/>
        <v>9641.6431708115033</v>
      </c>
      <c r="F3159" s="34">
        <f t="shared" ca="1" si="932"/>
        <v>3500.0000000000005</v>
      </c>
      <c r="G3159" s="69">
        <f t="shared" ca="1" si="936"/>
        <v>0</v>
      </c>
      <c r="H3159" s="34">
        <f t="shared" ca="1" si="937"/>
        <v>-177.40037188697823</v>
      </c>
      <c r="I3159" s="34">
        <f t="shared" ca="1" si="938"/>
        <v>3322.5996281130224</v>
      </c>
      <c r="J3159" s="18">
        <f ca="1">SUM(INDIRECT(ADDRESS(ROW(F3159),COLUMN(F3159),4)):INDIRECT(ADDRESS(ROW(F3159)+N$5-1,COLUMN(F3159),4)))</f>
        <v>24900</v>
      </c>
      <c r="K3159" s="18">
        <f t="shared" ca="1" si="939"/>
        <v>0</v>
      </c>
      <c r="L3159" s="18">
        <f t="shared" ca="1" si="949"/>
        <v>0</v>
      </c>
      <c r="M3159" s="18">
        <f t="shared" ca="1" si="933"/>
        <v>16350</v>
      </c>
      <c r="N3159" s="34">
        <f t="shared" ca="1" si="940"/>
        <v>22669.04354269848</v>
      </c>
      <c r="P3159" s="18">
        <f t="shared" ca="1" si="934"/>
        <v>177.40037188697823</v>
      </c>
      <c r="Q3159" s="47">
        <f ca="1">SUM(L$15:L3159)-SUM(M$15:M3159)</f>
        <v>0</v>
      </c>
      <c r="R3159" s="47" t="str">
        <f t="shared" ca="1" si="935"/>
        <v>M3162</v>
      </c>
      <c r="S3159" s="40">
        <f t="shared" ca="1" si="941"/>
        <v>0</v>
      </c>
      <c r="T3159" s="46">
        <f t="shared" ca="1" si="942"/>
        <v>64</v>
      </c>
      <c r="X3159" s="74">
        <f t="shared" ca="1" si="943"/>
        <v>-0.17740037188697824</v>
      </c>
      <c r="Y3159" s="75">
        <f t="shared" ca="1" si="944"/>
        <v>-0.17740037188697824</v>
      </c>
      <c r="Z3159" s="74">
        <f t="shared" ca="1" si="945"/>
        <v>0.83744442818789622</v>
      </c>
      <c r="AA3159" s="76">
        <f t="shared" ca="1" si="946"/>
        <v>-177.40037188697823</v>
      </c>
      <c r="AB3159" s="76">
        <f t="shared" ca="1" si="947"/>
        <v>837.44442818789616</v>
      </c>
    </row>
    <row r="3160" spans="1:28" x14ac:dyDescent="0.25">
      <c r="A3160" s="2">
        <f t="shared" si="948"/>
        <v>26</v>
      </c>
      <c r="B3160" s="16">
        <f ca="1">VLOOKUP(A3160,PERIODS!$O$4:$P$33,2,FALSE)</f>
        <v>3.5000000000000003E-2</v>
      </c>
      <c r="C3160" s="15"/>
      <c r="D3160" s="18">
        <v>3146</v>
      </c>
      <c r="E3160" s="34">
        <f t="shared" ca="1" si="931"/>
        <v>22669.04354269848</v>
      </c>
      <c r="F3160" s="34">
        <f t="shared" ca="1" si="932"/>
        <v>3500.0000000000005</v>
      </c>
      <c r="G3160" s="69">
        <f t="shared" ca="1" si="936"/>
        <v>0</v>
      </c>
      <c r="H3160" s="34">
        <f t="shared" ca="1" si="937"/>
        <v>-106.90487385201463</v>
      </c>
      <c r="I3160" s="34">
        <f t="shared" ca="1" si="938"/>
        <v>3393.0951261479859</v>
      </c>
      <c r="J3160" s="18">
        <f ca="1">SUM(INDIRECT(ADDRESS(ROW(F3160),COLUMN(F3160),4)):INDIRECT(ADDRESS(ROW(F3160)+N$5-1,COLUMN(F3160),4)))</f>
        <v>23900</v>
      </c>
      <c r="K3160" s="18">
        <f t="shared" ca="1" si="939"/>
        <v>16350</v>
      </c>
      <c r="L3160" s="18">
        <f t="shared" ca="1" si="949"/>
        <v>16350</v>
      </c>
      <c r="M3160" s="18">
        <f t="shared" ca="1" si="933"/>
        <v>0</v>
      </c>
      <c r="N3160" s="34">
        <f t="shared" ca="1" si="940"/>
        <v>19275.948416550495</v>
      </c>
      <c r="P3160" s="18">
        <f t="shared" ca="1" si="934"/>
        <v>106.90487385201463</v>
      </c>
      <c r="Q3160" s="47">
        <f ca="1">SUM(L$15:L3160)-SUM(M$15:M3160)</f>
        <v>16350</v>
      </c>
      <c r="R3160" s="47" t="str">
        <f t="shared" ca="1" si="935"/>
        <v>M3163</v>
      </c>
      <c r="S3160" s="40">
        <f t="shared" ca="1" si="941"/>
        <v>0</v>
      </c>
      <c r="T3160" s="46">
        <f t="shared" ca="1" si="942"/>
        <v>3</v>
      </c>
      <c r="X3160" s="74">
        <f t="shared" ca="1" si="943"/>
        <v>-0.10690487385201464</v>
      </c>
      <c r="Y3160" s="75">
        <f t="shared" ca="1" si="944"/>
        <v>-0.10690487385201464</v>
      </c>
      <c r="Z3160" s="74">
        <f t="shared" ca="1" si="945"/>
        <v>0.89861115034194416</v>
      </c>
      <c r="AA3160" s="76">
        <f t="shared" ca="1" si="946"/>
        <v>-106.90487385201463</v>
      </c>
      <c r="AB3160" s="76">
        <f t="shared" ca="1" si="947"/>
        <v>898.61115034194415</v>
      </c>
    </row>
    <row r="3161" spans="1:28" x14ac:dyDescent="0.25">
      <c r="A3161" s="2">
        <f t="shared" si="948"/>
        <v>27</v>
      </c>
      <c r="B3161" s="16">
        <f ca="1">VLOOKUP(A3161,PERIODS!$O$4:$P$33,2,FALSE)</f>
        <v>3.5000000000000003E-2</v>
      </c>
      <c r="C3161" s="15"/>
      <c r="D3161" s="18">
        <v>3147</v>
      </c>
      <c r="E3161" s="34">
        <f t="shared" ca="1" si="931"/>
        <v>19275.948416550495</v>
      </c>
      <c r="F3161" s="34">
        <f t="shared" ca="1" si="932"/>
        <v>3500.0000000000005</v>
      </c>
      <c r="G3161" s="69">
        <f t="shared" ca="1" si="936"/>
        <v>0</v>
      </c>
      <c r="H3161" s="34">
        <f t="shared" ca="1" si="937"/>
        <v>-1032.2746999340586</v>
      </c>
      <c r="I3161" s="34">
        <f t="shared" ca="1" si="938"/>
        <v>2467.7253000659421</v>
      </c>
      <c r="J3161" s="18">
        <f ca="1">SUM(INDIRECT(ADDRESS(ROW(F3161),COLUMN(F3161),4)):INDIRECT(ADDRESS(ROW(F3161)+N$5-1,COLUMN(F3161),4)))</f>
        <v>22900</v>
      </c>
      <c r="K3161" s="18">
        <f t="shared" ca="1" si="939"/>
        <v>16350</v>
      </c>
      <c r="L3161" s="18">
        <f t="shared" ca="1" si="949"/>
        <v>0</v>
      </c>
      <c r="M3161" s="18">
        <f t="shared" ca="1" si="933"/>
        <v>0</v>
      </c>
      <c r="N3161" s="34">
        <f t="shared" ca="1" si="940"/>
        <v>16808.223116484551</v>
      </c>
      <c r="P3161" s="18">
        <f t="shared" ca="1" si="934"/>
        <v>1032.2746999340586</v>
      </c>
      <c r="Q3161" s="47">
        <f ca="1">SUM(L$15:L3161)-SUM(M$15:M3161)</f>
        <v>16350</v>
      </c>
      <c r="R3161" s="47" t="str">
        <f t="shared" ca="1" si="935"/>
        <v>M3164</v>
      </c>
      <c r="S3161" s="40">
        <f t="shared" ca="1" si="941"/>
        <v>0</v>
      </c>
      <c r="T3161" s="46">
        <f t="shared" ca="1" si="942"/>
        <v>49</v>
      </c>
      <c r="X3161" s="74">
        <f t="shared" ca="1" si="943"/>
        <v>-1.0322746999340586</v>
      </c>
      <c r="Y3161" s="75">
        <f t="shared" ca="1" si="944"/>
        <v>-1.0322746999340586</v>
      </c>
      <c r="Z3161" s="74">
        <f t="shared" ca="1" si="945"/>
        <v>0.35619579978293875</v>
      </c>
      <c r="AA3161" s="76">
        <f t="shared" ca="1" si="946"/>
        <v>-1032.2746999340586</v>
      </c>
      <c r="AB3161" s="76">
        <f t="shared" ca="1" si="947"/>
        <v>356.19579978293876</v>
      </c>
    </row>
    <row r="3162" spans="1:28" x14ac:dyDescent="0.25">
      <c r="A3162" s="2">
        <f t="shared" si="948"/>
        <v>28</v>
      </c>
      <c r="B3162" s="16">
        <f ca="1">VLOOKUP(A3162,PERIODS!$O$4:$P$33,2,FALSE)</f>
        <v>0.04</v>
      </c>
      <c r="C3162" s="15"/>
      <c r="D3162" s="18">
        <v>3148</v>
      </c>
      <c r="E3162" s="34">
        <f t="shared" ca="1" si="931"/>
        <v>16808.223116484551</v>
      </c>
      <c r="F3162" s="34">
        <f t="shared" ca="1" si="932"/>
        <v>4000</v>
      </c>
      <c r="G3162" s="69">
        <f t="shared" ca="1" si="936"/>
        <v>0</v>
      </c>
      <c r="H3162" s="34">
        <f t="shared" ca="1" si="937"/>
        <v>1033.3513252141704</v>
      </c>
      <c r="I3162" s="34">
        <f t="shared" ca="1" si="938"/>
        <v>5033.3513252141702</v>
      </c>
      <c r="J3162" s="18">
        <f ca="1">SUM(INDIRECT(ADDRESS(ROW(F3162),COLUMN(F3162),4)):INDIRECT(ADDRESS(ROW(F3162)+N$5-1,COLUMN(F3162),4)))</f>
        <v>21900</v>
      </c>
      <c r="K3162" s="18">
        <f t="shared" ca="1" si="939"/>
        <v>16350</v>
      </c>
      <c r="L3162" s="18">
        <f t="shared" ca="1" si="949"/>
        <v>0</v>
      </c>
      <c r="M3162" s="18">
        <f t="shared" ca="1" si="933"/>
        <v>0</v>
      </c>
      <c r="N3162" s="34">
        <f t="shared" ca="1" si="940"/>
        <v>11774.87179127038</v>
      </c>
      <c r="P3162" s="18">
        <f t="shared" ca="1" si="934"/>
        <v>1033.3513252141704</v>
      </c>
      <c r="Q3162" s="47">
        <f ca="1">SUM(L$15:L3162)-SUM(M$15:M3162)</f>
        <v>16350</v>
      </c>
      <c r="R3162" s="47" t="str">
        <f t="shared" ca="1" si="935"/>
        <v>M3165</v>
      </c>
      <c r="S3162" s="40">
        <f t="shared" ca="1" si="941"/>
        <v>0</v>
      </c>
      <c r="T3162" s="46">
        <f t="shared" ca="1" si="942"/>
        <v>53</v>
      </c>
      <c r="X3162" s="74">
        <f t="shared" ca="1" si="943"/>
        <v>1.0333513252141704</v>
      </c>
      <c r="Y3162" s="75">
        <f t="shared" ca="1" si="944"/>
        <v>1.0333513252141704</v>
      </c>
      <c r="Z3162" s="74">
        <f t="shared" ca="1" si="945"/>
        <v>2.8104688647625791</v>
      </c>
      <c r="AA3162" s="76">
        <f t="shared" ca="1" si="946"/>
        <v>1033.3513252141704</v>
      </c>
      <c r="AB3162" s="76">
        <f t="shared" ca="1" si="947"/>
        <v>2810.468864762579</v>
      </c>
    </row>
    <row r="3163" spans="1:28" x14ac:dyDescent="0.25">
      <c r="A3163" s="2">
        <f t="shared" si="948"/>
        <v>29</v>
      </c>
      <c r="B3163" s="16">
        <f ca="1">VLOOKUP(A3163,PERIODS!$O$4:$P$33,2,FALSE)</f>
        <v>0.04</v>
      </c>
      <c r="C3163" s="15"/>
      <c r="D3163" s="18">
        <v>3149</v>
      </c>
      <c r="E3163" s="34">
        <f t="shared" ca="1" si="931"/>
        <v>11774.87179127038</v>
      </c>
      <c r="F3163" s="34">
        <f t="shared" ca="1" si="932"/>
        <v>4000</v>
      </c>
      <c r="G3163" s="69">
        <f t="shared" ca="1" si="936"/>
        <v>0</v>
      </c>
      <c r="H3163" s="34">
        <f t="shared" ca="1" si="937"/>
        <v>-22.308575315674073</v>
      </c>
      <c r="I3163" s="34">
        <f t="shared" ca="1" si="938"/>
        <v>3977.6914246843257</v>
      </c>
      <c r="J3163" s="18">
        <f ca="1">SUM(INDIRECT(ADDRESS(ROW(F3163),COLUMN(F3163),4)):INDIRECT(ADDRESS(ROW(F3163)+N$5-1,COLUMN(F3163),4)))</f>
        <v>21200</v>
      </c>
      <c r="K3163" s="18">
        <f t="shared" ca="1" si="939"/>
        <v>0</v>
      </c>
      <c r="L3163" s="18">
        <f t="shared" ca="1" si="949"/>
        <v>0</v>
      </c>
      <c r="M3163" s="18">
        <f t="shared" ca="1" si="933"/>
        <v>16350</v>
      </c>
      <c r="N3163" s="34">
        <f t="shared" ca="1" si="940"/>
        <v>24147.180366586053</v>
      </c>
      <c r="P3163" s="18">
        <f t="shared" ca="1" si="934"/>
        <v>22.308575315674073</v>
      </c>
      <c r="Q3163" s="47">
        <f ca="1">SUM(L$15:L3163)-SUM(M$15:M3163)</f>
        <v>0</v>
      </c>
      <c r="R3163" s="47" t="str">
        <f t="shared" ca="1" si="935"/>
        <v>M3166</v>
      </c>
      <c r="S3163" s="40">
        <f t="shared" ca="1" si="941"/>
        <v>0</v>
      </c>
      <c r="T3163" s="46">
        <f t="shared" ca="1" si="942"/>
        <v>20</v>
      </c>
      <c r="X3163" s="74">
        <f t="shared" ca="1" si="943"/>
        <v>-2.2308575315674074E-2</v>
      </c>
      <c r="Y3163" s="75">
        <f t="shared" ca="1" si="944"/>
        <v>-2.2308575315674074E-2</v>
      </c>
      <c r="Z3163" s="74">
        <f t="shared" ca="1" si="945"/>
        <v>0.97793842083047811</v>
      </c>
      <c r="AA3163" s="76">
        <f t="shared" ca="1" si="946"/>
        <v>-22.308575315674073</v>
      </c>
      <c r="AB3163" s="76">
        <f t="shared" ca="1" si="947"/>
        <v>977.93842083047809</v>
      </c>
    </row>
    <row r="3164" spans="1:28" x14ac:dyDescent="0.25">
      <c r="A3164" s="2">
        <f t="shared" si="948"/>
        <v>30</v>
      </c>
      <c r="B3164" s="16">
        <f ca="1">VLOOKUP(A3164,PERIODS!$O$4:$P$33,2,FALSE)</f>
        <v>0.04</v>
      </c>
      <c r="C3164" s="15"/>
      <c r="D3164" s="18">
        <v>3150</v>
      </c>
      <c r="E3164" s="34">
        <f t="shared" ca="1" si="931"/>
        <v>24147.180366586053</v>
      </c>
      <c r="F3164" s="34">
        <f t="shared" ca="1" si="932"/>
        <v>4000</v>
      </c>
      <c r="G3164" s="69">
        <f t="shared" ca="1" si="936"/>
        <v>0</v>
      </c>
      <c r="H3164" s="34">
        <f t="shared" ca="1" si="937"/>
        <v>1507.5486277198124</v>
      </c>
      <c r="I3164" s="34">
        <f t="shared" ca="1" si="938"/>
        <v>5507.5486277198124</v>
      </c>
      <c r="J3164" s="18">
        <f ca="1">SUM(INDIRECT(ADDRESS(ROW(F3164),COLUMN(F3164),4)):INDIRECT(ADDRESS(ROW(F3164)+N$5-1,COLUMN(F3164),4)))</f>
        <v>20500</v>
      </c>
      <c r="K3164" s="18">
        <f t="shared" ca="1" si="939"/>
        <v>0</v>
      </c>
      <c r="L3164" s="18">
        <f t="shared" ca="1" si="949"/>
        <v>0</v>
      </c>
      <c r="M3164" s="18">
        <f t="shared" ca="1" si="933"/>
        <v>0</v>
      </c>
      <c r="N3164" s="34">
        <f t="shared" ca="1" si="940"/>
        <v>18639.631738866243</v>
      </c>
      <c r="P3164" s="18">
        <f t="shared" ca="1" si="934"/>
        <v>1507.5486277198124</v>
      </c>
      <c r="Q3164" s="47">
        <f ca="1">SUM(L$15:L3164)-SUM(M$15:M3164)</f>
        <v>0</v>
      </c>
      <c r="R3164" s="47" t="str">
        <f t="shared" ca="1" si="935"/>
        <v>M3167</v>
      </c>
      <c r="S3164" s="40">
        <f t="shared" ca="1" si="941"/>
        <v>0</v>
      </c>
      <c r="T3164" s="46">
        <f t="shared" ca="1" si="942"/>
        <v>17</v>
      </c>
      <c r="X3164" s="74">
        <f t="shared" ca="1" si="943"/>
        <v>1.5075486277198125</v>
      </c>
      <c r="Y3164" s="75">
        <f t="shared" ca="1" si="944"/>
        <v>1.5075486277198125</v>
      </c>
      <c r="Z3164" s="74">
        <f t="shared" ca="1" si="945"/>
        <v>4.5156476818925597</v>
      </c>
      <c r="AA3164" s="76">
        <f t="shared" ca="1" si="946"/>
        <v>1507.5486277198124</v>
      </c>
      <c r="AB3164" s="76">
        <f t="shared" ca="1" si="947"/>
        <v>4515.6476818925594</v>
      </c>
    </row>
    <row r="3165" spans="1:28" x14ac:dyDescent="0.25">
      <c r="A3165" s="2">
        <f t="shared" si="948"/>
        <v>1</v>
      </c>
      <c r="B3165" s="16">
        <f ca="1">VLOOKUP(A3165,PERIODS!$O$4:$P$33,2,FALSE)</f>
        <v>2.4E-2</v>
      </c>
      <c r="C3165" s="15"/>
      <c r="D3165" s="18">
        <v>3151</v>
      </c>
      <c r="E3165" s="34">
        <f t="shared" ca="1" si="931"/>
        <v>18639.631738866243</v>
      </c>
      <c r="F3165" s="34">
        <f t="shared" ca="1" si="932"/>
        <v>2400</v>
      </c>
      <c r="G3165" s="69">
        <f t="shared" ca="1" si="936"/>
        <v>0</v>
      </c>
      <c r="H3165" s="34">
        <f t="shared" ca="1" si="937"/>
        <v>764.76462478796441</v>
      </c>
      <c r="I3165" s="34">
        <f t="shared" ca="1" si="938"/>
        <v>3164.7646247879643</v>
      </c>
      <c r="J3165" s="18">
        <f ca="1">SUM(INDIRECT(ADDRESS(ROW(F3165),COLUMN(F3165),4)):INDIRECT(ADDRESS(ROW(F3165)+N$5-1,COLUMN(F3165),4)))</f>
        <v>19800</v>
      </c>
      <c r="K3165" s="18">
        <f t="shared" ca="1" si="939"/>
        <v>16350</v>
      </c>
      <c r="L3165" s="18">
        <f t="shared" ca="1" si="949"/>
        <v>16350</v>
      </c>
      <c r="M3165" s="18">
        <f t="shared" ca="1" si="933"/>
        <v>0</v>
      </c>
      <c r="N3165" s="34">
        <f t="shared" ca="1" si="940"/>
        <v>15474.867114078279</v>
      </c>
      <c r="P3165" s="18">
        <f t="shared" ca="1" si="934"/>
        <v>764.76462478796441</v>
      </c>
      <c r="Q3165" s="47">
        <f ca="1">SUM(L$15:L3165)-SUM(M$15:M3165)</f>
        <v>16350</v>
      </c>
      <c r="R3165" s="47" t="str">
        <f t="shared" ca="1" si="935"/>
        <v>M3168</v>
      </c>
      <c r="S3165" s="40">
        <f t="shared" ca="1" si="941"/>
        <v>0</v>
      </c>
      <c r="T3165" s="46">
        <f t="shared" ca="1" si="942"/>
        <v>16</v>
      </c>
      <c r="X3165" s="74">
        <f t="shared" ca="1" si="943"/>
        <v>0.76476462478796436</v>
      </c>
      <c r="Y3165" s="75">
        <f t="shared" ca="1" si="944"/>
        <v>0.76476462478796436</v>
      </c>
      <c r="Z3165" s="74">
        <f t="shared" ca="1" si="945"/>
        <v>2.1484886141726975</v>
      </c>
      <c r="AA3165" s="76">
        <f t="shared" ca="1" si="946"/>
        <v>764.76462478796441</v>
      </c>
      <c r="AB3165" s="76">
        <f t="shared" ca="1" si="947"/>
        <v>2148.4886141726975</v>
      </c>
    </row>
    <row r="3166" spans="1:28" x14ac:dyDescent="0.25">
      <c r="A3166" s="2">
        <f t="shared" si="948"/>
        <v>2</v>
      </c>
      <c r="B3166" s="16">
        <f ca="1">VLOOKUP(A3166,PERIODS!$O$4:$P$33,2,FALSE)</f>
        <v>2.5000000000000001E-2</v>
      </c>
      <c r="C3166" s="15"/>
      <c r="D3166" s="18">
        <v>3152</v>
      </c>
      <c r="E3166" s="34">
        <f t="shared" ca="1" si="931"/>
        <v>15474.867114078279</v>
      </c>
      <c r="F3166" s="34">
        <f t="shared" ca="1" si="932"/>
        <v>2500</v>
      </c>
      <c r="G3166" s="69">
        <f t="shared" ca="1" si="936"/>
        <v>0</v>
      </c>
      <c r="H3166" s="34">
        <f t="shared" ca="1" si="937"/>
        <v>280.65643260206696</v>
      </c>
      <c r="I3166" s="34">
        <f t="shared" ca="1" si="938"/>
        <v>2780.6564326020671</v>
      </c>
      <c r="J3166" s="18">
        <f ca="1">SUM(INDIRECT(ADDRESS(ROW(F3166),COLUMN(F3166),4)):INDIRECT(ADDRESS(ROW(F3166)+N$5-1,COLUMN(F3166),4)))</f>
        <v>20700</v>
      </c>
      <c r="K3166" s="18">
        <f t="shared" ca="1" si="939"/>
        <v>16350</v>
      </c>
      <c r="L3166" s="18">
        <f t="shared" ca="1" si="949"/>
        <v>0</v>
      </c>
      <c r="M3166" s="18">
        <f t="shared" ca="1" si="933"/>
        <v>0</v>
      </c>
      <c r="N3166" s="34">
        <f t="shared" ca="1" si="940"/>
        <v>12694.210681476212</v>
      </c>
      <c r="P3166" s="18">
        <f t="shared" ca="1" si="934"/>
        <v>280.65643260206696</v>
      </c>
      <c r="Q3166" s="47">
        <f ca="1">SUM(L$15:L3166)-SUM(M$15:M3166)</f>
        <v>16350</v>
      </c>
      <c r="R3166" s="47" t="str">
        <f t="shared" ca="1" si="935"/>
        <v>M3169</v>
      </c>
      <c r="S3166" s="40">
        <f t="shared" ca="1" si="941"/>
        <v>0</v>
      </c>
      <c r="T3166" s="46">
        <f t="shared" ca="1" si="942"/>
        <v>61</v>
      </c>
      <c r="X3166" s="74">
        <f t="shared" ca="1" si="943"/>
        <v>0.28065643260206696</v>
      </c>
      <c r="Y3166" s="75">
        <f t="shared" ca="1" si="944"/>
        <v>0.28065643260206696</v>
      </c>
      <c r="Z3166" s="74">
        <f t="shared" ca="1" si="945"/>
        <v>1.3239986430162149</v>
      </c>
      <c r="AA3166" s="76">
        <f t="shared" ca="1" si="946"/>
        <v>280.65643260206696</v>
      </c>
      <c r="AB3166" s="76">
        <f t="shared" ca="1" si="947"/>
        <v>1323.9986430162151</v>
      </c>
    </row>
    <row r="3167" spans="1:28" x14ac:dyDescent="0.25">
      <c r="A3167" s="2">
        <f t="shared" si="948"/>
        <v>3</v>
      </c>
      <c r="B3167" s="16">
        <f ca="1">VLOOKUP(A3167,PERIODS!$O$4:$P$33,2,FALSE)</f>
        <v>2.5000000000000001E-2</v>
      </c>
      <c r="C3167" s="15"/>
      <c r="D3167" s="18">
        <v>3153</v>
      </c>
      <c r="E3167" s="34">
        <f t="shared" ca="1" si="931"/>
        <v>12694.210681476212</v>
      </c>
      <c r="F3167" s="34">
        <f t="shared" ca="1" si="932"/>
        <v>2500</v>
      </c>
      <c r="G3167" s="69">
        <f t="shared" ca="1" si="936"/>
        <v>0</v>
      </c>
      <c r="H3167" s="34">
        <f t="shared" ca="1" si="937"/>
        <v>-738.28417032547304</v>
      </c>
      <c r="I3167" s="34">
        <f t="shared" ca="1" si="938"/>
        <v>1761.715829674527</v>
      </c>
      <c r="J3167" s="18">
        <f ca="1">SUM(INDIRECT(ADDRESS(ROW(F3167),COLUMN(F3167),4)):INDIRECT(ADDRESS(ROW(F3167)+N$5-1,COLUMN(F3167),4)))</f>
        <v>21500</v>
      </c>
      <c r="K3167" s="18">
        <f t="shared" ca="1" si="939"/>
        <v>16350</v>
      </c>
      <c r="L3167" s="18">
        <f t="shared" ca="1" si="949"/>
        <v>0</v>
      </c>
      <c r="M3167" s="18">
        <f t="shared" ca="1" si="933"/>
        <v>0</v>
      </c>
      <c r="N3167" s="34">
        <f t="shared" ca="1" si="940"/>
        <v>10932.494851801684</v>
      </c>
      <c r="P3167" s="18">
        <f t="shared" ca="1" si="934"/>
        <v>738.28417032547304</v>
      </c>
      <c r="Q3167" s="47">
        <f ca="1">SUM(L$15:L3167)-SUM(M$15:M3167)</f>
        <v>16350</v>
      </c>
      <c r="R3167" s="47" t="str">
        <f t="shared" ca="1" si="935"/>
        <v>M3170</v>
      </c>
      <c r="S3167" s="40">
        <f t="shared" ca="1" si="941"/>
        <v>0</v>
      </c>
      <c r="T3167" s="46">
        <f t="shared" ca="1" si="942"/>
        <v>49</v>
      </c>
      <c r="X3167" s="74">
        <f t="shared" ca="1" si="943"/>
        <v>-0.738284170325473</v>
      </c>
      <c r="Y3167" s="75">
        <f t="shared" ca="1" si="944"/>
        <v>-0.738284170325473</v>
      </c>
      <c r="Z3167" s="74">
        <f t="shared" ca="1" si="945"/>
        <v>0.47793326446601347</v>
      </c>
      <c r="AA3167" s="76">
        <f t="shared" ca="1" si="946"/>
        <v>-738.28417032547304</v>
      </c>
      <c r="AB3167" s="76">
        <f t="shared" ca="1" si="947"/>
        <v>477.9332644660135</v>
      </c>
    </row>
    <row r="3168" spans="1:28" x14ac:dyDescent="0.25">
      <c r="A3168" s="2">
        <f t="shared" si="948"/>
        <v>4</v>
      </c>
      <c r="B3168" s="16">
        <f ca="1">VLOOKUP(A3168,PERIODS!$O$4:$P$33,2,FALSE)</f>
        <v>2.5000000000000001E-2</v>
      </c>
      <c r="C3168" s="15"/>
      <c r="D3168" s="18">
        <v>3154</v>
      </c>
      <c r="E3168" s="34">
        <f t="shared" ca="1" si="931"/>
        <v>10932.494851801684</v>
      </c>
      <c r="F3168" s="34">
        <f t="shared" ca="1" si="932"/>
        <v>2500</v>
      </c>
      <c r="G3168" s="69">
        <f t="shared" ca="1" si="936"/>
        <v>0</v>
      </c>
      <c r="H3168" s="34">
        <f t="shared" ca="1" si="937"/>
        <v>-769.96458057899156</v>
      </c>
      <c r="I3168" s="34">
        <f t="shared" ca="1" si="938"/>
        <v>1730.0354194210086</v>
      </c>
      <c r="J3168" s="18">
        <f ca="1">SUM(INDIRECT(ADDRESS(ROW(F3168),COLUMN(F3168),4)):INDIRECT(ADDRESS(ROW(F3168)+N$5-1,COLUMN(F3168),4)))</f>
        <v>22300</v>
      </c>
      <c r="K3168" s="18">
        <f t="shared" ca="1" si="939"/>
        <v>0</v>
      </c>
      <c r="L3168" s="18">
        <f t="shared" ca="1" si="949"/>
        <v>0</v>
      </c>
      <c r="M3168" s="18">
        <f t="shared" ca="1" si="933"/>
        <v>16350</v>
      </c>
      <c r="N3168" s="34">
        <f t="shared" ca="1" si="940"/>
        <v>25552.459432380674</v>
      </c>
      <c r="P3168" s="18">
        <f t="shared" ca="1" si="934"/>
        <v>769.96458057899156</v>
      </c>
      <c r="Q3168" s="47">
        <f ca="1">SUM(L$15:L3168)-SUM(M$15:M3168)</f>
        <v>0</v>
      </c>
      <c r="R3168" s="47" t="str">
        <f t="shared" ca="1" si="935"/>
        <v>M3171</v>
      </c>
      <c r="S3168" s="40">
        <f t="shared" ca="1" si="941"/>
        <v>0</v>
      </c>
      <c r="T3168" s="46">
        <f t="shared" ca="1" si="942"/>
        <v>22</v>
      </c>
      <c r="X3168" s="74">
        <f t="shared" ca="1" si="943"/>
        <v>-0.76996458057899153</v>
      </c>
      <c r="Y3168" s="75">
        <f t="shared" ca="1" si="944"/>
        <v>-0.76996458057899153</v>
      </c>
      <c r="Z3168" s="74">
        <f t="shared" ca="1" si="945"/>
        <v>0.46302946825646357</v>
      </c>
      <c r="AA3168" s="76">
        <f t="shared" ca="1" si="946"/>
        <v>-769.96458057899156</v>
      </c>
      <c r="AB3168" s="76">
        <f t="shared" ca="1" si="947"/>
        <v>463.02946825646359</v>
      </c>
    </row>
    <row r="3169" spans="1:28" x14ac:dyDescent="0.25">
      <c r="A3169" s="2">
        <f t="shared" si="948"/>
        <v>5</v>
      </c>
      <c r="B3169" s="16">
        <f ca="1">VLOOKUP(A3169,PERIODS!$O$4:$P$33,2,FALSE)</f>
        <v>3.3000000000000002E-2</v>
      </c>
      <c r="C3169" s="15"/>
      <c r="D3169" s="18">
        <v>3155</v>
      </c>
      <c r="E3169" s="34">
        <f t="shared" ca="1" si="931"/>
        <v>25552.459432380674</v>
      </c>
      <c r="F3169" s="34">
        <f t="shared" ca="1" si="932"/>
        <v>3300</v>
      </c>
      <c r="G3169" s="69">
        <f t="shared" ca="1" si="936"/>
        <v>0</v>
      </c>
      <c r="H3169" s="34">
        <f t="shared" ca="1" si="937"/>
        <v>-1686.7586418895028</v>
      </c>
      <c r="I3169" s="34">
        <f t="shared" ca="1" si="938"/>
        <v>1613.2413581104972</v>
      </c>
      <c r="J3169" s="18">
        <f ca="1">SUM(INDIRECT(ADDRESS(ROW(F3169),COLUMN(F3169),4)):INDIRECT(ADDRESS(ROW(F3169)+N$5-1,COLUMN(F3169),4)))</f>
        <v>23100</v>
      </c>
      <c r="K3169" s="18">
        <f t="shared" ca="1" si="939"/>
        <v>0</v>
      </c>
      <c r="L3169" s="18">
        <f t="shared" ca="1" si="949"/>
        <v>0</v>
      </c>
      <c r="M3169" s="18">
        <f t="shared" ca="1" si="933"/>
        <v>0</v>
      </c>
      <c r="N3169" s="34">
        <f t="shared" ca="1" si="940"/>
        <v>23939.218074270178</v>
      </c>
      <c r="P3169" s="18">
        <f t="shared" ca="1" si="934"/>
        <v>1686.7586418895028</v>
      </c>
      <c r="Q3169" s="47">
        <f ca="1">SUM(L$15:L3169)-SUM(M$15:M3169)</f>
        <v>0</v>
      </c>
      <c r="R3169" s="47" t="str">
        <f t="shared" ca="1" si="935"/>
        <v>M3172</v>
      </c>
      <c r="S3169" s="40">
        <f t="shared" ca="1" si="941"/>
        <v>0</v>
      </c>
      <c r="T3169" s="46">
        <f t="shared" ca="1" si="942"/>
        <v>55</v>
      </c>
      <c r="X3169" s="74">
        <f t="shared" ca="1" si="943"/>
        <v>-1.6867586418895029</v>
      </c>
      <c r="Y3169" s="75">
        <f t="shared" ca="1" si="944"/>
        <v>-1.6867586418895029</v>
      </c>
      <c r="Z3169" s="74">
        <f t="shared" ca="1" si="945"/>
        <v>0.1851185882149656</v>
      </c>
      <c r="AA3169" s="76">
        <f t="shared" ca="1" si="946"/>
        <v>-1686.7586418895028</v>
      </c>
      <c r="AB3169" s="76">
        <f t="shared" ca="1" si="947"/>
        <v>185.1185882149656</v>
      </c>
    </row>
    <row r="3170" spans="1:28" x14ac:dyDescent="0.25">
      <c r="A3170" s="2">
        <f t="shared" si="948"/>
        <v>6</v>
      </c>
      <c r="B3170" s="16">
        <f ca="1">VLOOKUP(A3170,PERIODS!$O$4:$P$33,2,FALSE)</f>
        <v>3.3000000000000002E-2</v>
      </c>
      <c r="C3170" s="15"/>
      <c r="D3170" s="18">
        <v>3156</v>
      </c>
      <c r="E3170" s="34">
        <f t="shared" ref="E3170:E3233" ca="1" si="950">N3169</f>
        <v>23939.218074270178</v>
      </c>
      <c r="F3170" s="34">
        <f t="shared" ca="1" si="932"/>
        <v>3300</v>
      </c>
      <c r="G3170" s="69">
        <f t="shared" ca="1" si="936"/>
        <v>0</v>
      </c>
      <c r="H3170" s="34">
        <f t="shared" ca="1" si="937"/>
        <v>-747.35799166047968</v>
      </c>
      <c r="I3170" s="34">
        <f t="shared" ca="1" si="938"/>
        <v>2552.6420083395205</v>
      </c>
      <c r="J3170" s="18">
        <f ca="1">SUM(INDIRECT(ADDRESS(ROW(F3170),COLUMN(F3170),4)):INDIRECT(ADDRESS(ROW(F3170)+N$5-1,COLUMN(F3170),4)))</f>
        <v>23100</v>
      </c>
      <c r="K3170" s="18">
        <f t="shared" ca="1" si="939"/>
        <v>0</v>
      </c>
      <c r="L3170" s="18">
        <f t="shared" ca="1" si="949"/>
        <v>0</v>
      </c>
      <c r="M3170" s="18">
        <f t="shared" ca="1" si="933"/>
        <v>0</v>
      </c>
      <c r="N3170" s="34">
        <f t="shared" ca="1" si="940"/>
        <v>21386.576065930658</v>
      </c>
      <c r="P3170" s="18">
        <f t="shared" ca="1" si="934"/>
        <v>747.35799166047968</v>
      </c>
      <c r="Q3170" s="47">
        <f ca="1">SUM(L$15:L3170)-SUM(M$15:M3170)</f>
        <v>0</v>
      </c>
      <c r="R3170" s="47" t="str">
        <f t="shared" ca="1" si="935"/>
        <v>M3173</v>
      </c>
      <c r="S3170" s="40">
        <f t="shared" ca="1" si="941"/>
        <v>0</v>
      </c>
      <c r="T3170" s="46">
        <f t="shared" ca="1" si="942"/>
        <v>24</v>
      </c>
      <c r="X3170" s="74">
        <f t="shared" ca="1" si="943"/>
        <v>-0.74735799166047967</v>
      </c>
      <c r="Y3170" s="75">
        <f t="shared" ca="1" si="944"/>
        <v>-0.74735799166047967</v>
      </c>
      <c r="Z3170" s="74">
        <f t="shared" ca="1" si="945"/>
        <v>0.47361619917391629</v>
      </c>
      <c r="AA3170" s="76">
        <f t="shared" ca="1" si="946"/>
        <v>-747.35799166047968</v>
      </c>
      <c r="AB3170" s="76">
        <f t="shared" ca="1" si="947"/>
        <v>473.6161991739163</v>
      </c>
    </row>
    <row r="3171" spans="1:28" x14ac:dyDescent="0.25">
      <c r="A3171" s="2">
        <f t="shared" si="948"/>
        <v>7</v>
      </c>
      <c r="B3171" s="16">
        <f ca="1">VLOOKUP(A3171,PERIODS!$O$4:$P$33,2,FALSE)</f>
        <v>3.3000000000000002E-2</v>
      </c>
      <c r="C3171" s="15"/>
      <c r="D3171" s="18">
        <v>3157</v>
      </c>
      <c r="E3171" s="34">
        <f t="shared" ca="1" si="950"/>
        <v>21386.576065930658</v>
      </c>
      <c r="F3171" s="34">
        <f t="shared" ca="1" si="932"/>
        <v>3300</v>
      </c>
      <c r="G3171" s="69">
        <f t="shared" ca="1" si="936"/>
        <v>0</v>
      </c>
      <c r="H3171" s="34">
        <f t="shared" ca="1" si="937"/>
        <v>1169.0525497065823</v>
      </c>
      <c r="I3171" s="34">
        <f t="shared" ca="1" si="938"/>
        <v>4469.0525497065828</v>
      </c>
      <c r="J3171" s="18">
        <f ca="1">SUM(INDIRECT(ADDRESS(ROW(F3171),COLUMN(F3171),4)):INDIRECT(ADDRESS(ROW(F3171)+N$5-1,COLUMN(F3171),4)))</f>
        <v>23100</v>
      </c>
      <c r="K3171" s="18">
        <f t="shared" ca="1" si="939"/>
        <v>16350</v>
      </c>
      <c r="L3171" s="18">
        <f t="shared" ca="1" si="949"/>
        <v>16350</v>
      </c>
      <c r="M3171" s="18">
        <f t="shared" ca="1" si="933"/>
        <v>0</v>
      </c>
      <c r="N3171" s="34">
        <f t="shared" ca="1" si="940"/>
        <v>16917.523516224075</v>
      </c>
      <c r="P3171" s="18">
        <f t="shared" ca="1" si="934"/>
        <v>1169.0525497065823</v>
      </c>
      <c r="Q3171" s="47">
        <f ca="1">SUM(L$15:L3171)-SUM(M$15:M3171)</f>
        <v>16350</v>
      </c>
      <c r="R3171" s="47" t="str">
        <f t="shared" ca="1" si="935"/>
        <v>M3174</v>
      </c>
      <c r="S3171" s="40">
        <f t="shared" ca="1" si="941"/>
        <v>0</v>
      </c>
      <c r="T3171" s="46">
        <f t="shared" ca="1" si="942"/>
        <v>58</v>
      </c>
      <c r="X3171" s="74">
        <f t="shared" ca="1" si="943"/>
        <v>1.1690525497065822</v>
      </c>
      <c r="Y3171" s="75">
        <f t="shared" ca="1" si="944"/>
        <v>1.1690525497065822</v>
      </c>
      <c r="Z3171" s="74">
        <f t="shared" ca="1" si="945"/>
        <v>3.2189414063314046</v>
      </c>
      <c r="AA3171" s="76">
        <f t="shared" ca="1" si="946"/>
        <v>1169.0525497065823</v>
      </c>
      <c r="AB3171" s="76">
        <f t="shared" ca="1" si="947"/>
        <v>3218.9414063314048</v>
      </c>
    </row>
    <row r="3172" spans="1:28" x14ac:dyDescent="0.25">
      <c r="A3172" s="2">
        <f t="shared" si="948"/>
        <v>8</v>
      </c>
      <c r="B3172" s="16">
        <f ca="1">VLOOKUP(A3172,PERIODS!$O$4:$P$33,2,FALSE)</f>
        <v>3.3000000000000002E-2</v>
      </c>
      <c r="C3172" s="15"/>
      <c r="D3172" s="18">
        <v>3158</v>
      </c>
      <c r="E3172" s="34">
        <f t="shared" ca="1" si="950"/>
        <v>16917.523516224075</v>
      </c>
      <c r="F3172" s="34">
        <f t="shared" ca="1" si="932"/>
        <v>3300</v>
      </c>
      <c r="G3172" s="69">
        <f t="shared" ca="1" si="936"/>
        <v>0</v>
      </c>
      <c r="H3172" s="34">
        <f t="shared" ca="1" si="937"/>
        <v>872.14072693840558</v>
      </c>
      <c r="I3172" s="34">
        <f t="shared" ca="1" si="938"/>
        <v>4172.1407269384054</v>
      </c>
      <c r="J3172" s="18">
        <f ca="1">SUM(INDIRECT(ADDRESS(ROW(F3172),COLUMN(F3172),4)):INDIRECT(ADDRESS(ROW(F3172)+N$5-1,COLUMN(F3172),4)))</f>
        <v>23100</v>
      </c>
      <c r="K3172" s="18">
        <f t="shared" ca="1" si="939"/>
        <v>16350</v>
      </c>
      <c r="L3172" s="18">
        <f t="shared" ca="1" si="949"/>
        <v>0</v>
      </c>
      <c r="M3172" s="18">
        <f t="shared" ca="1" si="933"/>
        <v>0</v>
      </c>
      <c r="N3172" s="34">
        <f t="shared" ca="1" si="940"/>
        <v>12745.38278928567</v>
      </c>
      <c r="P3172" s="18">
        <f t="shared" ca="1" si="934"/>
        <v>872.14072693840558</v>
      </c>
      <c r="Q3172" s="47">
        <f ca="1">SUM(L$15:L3172)-SUM(M$15:M3172)</f>
        <v>16350</v>
      </c>
      <c r="R3172" s="47" t="str">
        <f t="shared" ca="1" si="935"/>
        <v>M3175</v>
      </c>
      <c r="S3172" s="40">
        <f t="shared" ca="1" si="941"/>
        <v>0</v>
      </c>
      <c r="T3172" s="46">
        <f t="shared" ca="1" si="942"/>
        <v>21</v>
      </c>
      <c r="X3172" s="74">
        <f t="shared" ca="1" si="943"/>
        <v>0.87214072693840561</v>
      </c>
      <c r="Y3172" s="75">
        <f t="shared" ca="1" si="944"/>
        <v>0.87214072693840561</v>
      </c>
      <c r="Z3172" s="74">
        <f t="shared" ca="1" si="945"/>
        <v>2.3920260510551072</v>
      </c>
      <c r="AA3172" s="76">
        <f t="shared" ca="1" si="946"/>
        <v>872.14072693840558</v>
      </c>
      <c r="AB3172" s="76">
        <f t="shared" ca="1" si="947"/>
        <v>2392.026051055107</v>
      </c>
    </row>
    <row r="3173" spans="1:28" x14ac:dyDescent="0.25">
      <c r="A3173" s="2">
        <f t="shared" si="948"/>
        <v>9</v>
      </c>
      <c r="B3173" s="16">
        <f ca="1">VLOOKUP(A3173,PERIODS!$O$4:$P$33,2,FALSE)</f>
        <v>3.3000000000000002E-2</v>
      </c>
      <c r="C3173" s="15"/>
      <c r="D3173" s="18">
        <v>3159</v>
      </c>
      <c r="E3173" s="34">
        <f t="shared" ca="1" si="950"/>
        <v>12745.38278928567</v>
      </c>
      <c r="F3173" s="34">
        <f t="shared" ca="1" si="932"/>
        <v>3300</v>
      </c>
      <c r="G3173" s="69">
        <f t="shared" ca="1" si="936"/>
        <v>0</v>
      </c>
      <c r="H3173" s="34">
        <f t="shared" ca="1" si="937"/>
        <v>-1033.4012197842926</v>
      </c>
      <c r="I3173" s="34">
        <f t="shared" ca="1" si="938"/>
        <v>2266.5987802157074</v>
      </c>
      <c r="J3173" s="18">
        <f ca="1">SUM(INDIRECT(ADDRESS(ROW(F3173),COLUMN(F3173),4)):INDIRECT(ADDRESS(ROW(F3173)+N$5-1,COLUMN(F3173),4)))</f>
        <v>23100</v>
      </c>
      <c r="K3173" s="18">
        <f t="shared" ca="1" si="939"/>
        <v>16350</v>
      </c>
      <c r="L3173" s="18">
        <f t="shared" ca="1" si="949"/>
        <v>0</v>
      </c>
      <c r="M3173" s="18">
        <f t="shared" ca="1" si="933"/>
        <v>0</v>
      </c>
      <c r="N3173" s="34">
        <f t="shared" ca="1" si="940"/>
        <v>10478.784009069963</v>
      </c>
      <c r="P3173" s="18">
        <f t="shared" ca="1" si="934"/>
        <v>1033.4012197842926</v>
      </c>
      <c r="Q3173" s="47">
        <f ca="1">SUM(L$15:L3173)-SUM(M$15:M3173)</f>
        <v>16350</v>
      </c>
      <c r="R3173" s="47" t="str">
        <f t="shared" ca="1" si="935"/>
        <v>M3176</v>
      </c>
      <c r="S3173" s="40">
        <f t="shared" ca="1" si="941"/>
        <v>0</v>
      </c>
      <c r="T3173" s="46">
        <f t="shared" ca="1" si="942"/>
        <v>21</v>
      </c>
      <c r="X3173" s="74">
        <f t="shared" ca="1" si="943"/>
        <v>-1.0334012197842926</v>
      </c>
      <c r="Y3173" s="75">
        <f t="shared" ca="1" si="944"/>
        <v>-1.0334012197842926</v>
      </c>
      <c r="Z3173" s="74">
        <f t="shared" ca="1" si="945"/>
        <v>0.35579476407366795</v>
      </c>
      <c r="AA3173" s="76">
        <f t="shared" ca="1" si="946"/>
        <v>-1033.4012197842926</v>
      </c>
      <c r="AB3173" s="76">
        <f t="shared" ca="1" si="947"/>
        <v>355.79476407366792</v>
      </c>
    </row>
    <row r="3174" spans="1:28" x14ac:dyDescent="0.25">
      <c r="A3174" s="2">
        <f t="shared" si="948"/>
        <v>10</v>
      </c>
      <c r="B3174" s="16">
        <f ca="1">VLOOKUP(A3174,PERIODS!$O$4:$P$33,2,FALSE)</f>
        <v>3.3000000000000002E-2</v>
      </c>
      <c r="C3174" s="15"/>
      <c r="D3174" s="18">
        <v>3160</v>
      </c>
      <c r="E3174" s="34">
        <f t="shared" ca="1" si="950"/>
        <v>10478.784009069963</v>
      </c>
      <c r="F3174" s="34">
        <f t="shared" ca="1" si="932"/>
        <v>3300</v>
      </c>
      <c r="G3174" s="69">
        <f t="shared" ca="1" si="936"/>
        <v>0</v>
      </c>
      <c r="H3174" s="34">
        <f t="shared" ca="1" si="937"/>
        <v>293.73420738876513</v>
      </c>
      <c r="I3174" s="34">
        <f t="shared" ca="1" si="938"/>
        <v>3593.7342073887653</v>
      </c>
      <c r="J3174" s="18">
        <f ca="1">SUM(INDIRECT(ADDRESS(ROW(F3174),COLUMN(F3174),4)):INDIRECT(ADDRESS(ROW(F3174)+N$5-1,COLUMN(F3174),4)))</f>
        <v>23100</v>
      </c>
      <c r="K3174" s="18">
        <f t="shared" ca="1" si="939"/>
        <v>0</v>
      </c>
      <c r="L3174" s="18">
        <f t="shared" ca="1" si="949"/>
        <v>0</v>
      </c>
      <c r="M3174" s="18">
        <f t="shared" ca="1" si="933"/>
        <v>16350</v>
      </c>
      <c r="N3174" s="34">
        <f t="shared" ca="1" si="940"/>
        <v>23235.049801681198</v>
      </c>
      <c r="P3174" s="18">
        <f t="shared" ca="1" si="934"/>
        <v>293.73420738876513</v>
      </c>
      <c r="Q3174" s="47">
        <f ca="1">SUM(L$15:L3174)-SUM(M$15:M3174)</f>
        <v>0</v>
      </c>
      <c r="R3174" s="47" t="str">
        <f t="shared" ca="1" si="935"/>
        <v>M3177</v>
      </c>
      <c r="S3174" s="40">
        <f t="shared" ca="1" si="941"/>
        <v>0</v>
      </c>
      <c r="T3174" s="46">
        <f t="shared" ca="1" si="942"/>
        <v>63</v>
      </c>
      <c r="X3174" s="74">
        <f t="shared" ca="1" si="943"/>
        <v>0.2937342073887651</v>
      </c>
      <c r="Y3174" s="75">
        <f t="shared" ca="1" si="944"/>
        <v>0.2937342073887651</v>
      </c>
      <c r="Z3174" s="74">
        <f t="shared" ca="1" si="945"/>
        <v>1.3414273148109437</v>
      </c>
      <c r="AA3174" s="76">
        <f t="shared" ca="1" si="946"/>
        <v>293.73420738876513</v>
      </c>
      <c r="AB3174" s="76">
        <f t="shared" ca="1" si="947"/>
        <v>1341.4273148109437</v>
      </c>
    </row>
    <row r="3175" spans="1:28" x14ac:dyDescent="0.25">
      <c r="A3175" s="2">
        <f t="shared" si="948"/>
        <v>11</v>
      </c>
      <c r="B3175" s="16">
        <f ca="1">VLOOKUP(A3175,PERIODS!$O$4:$P$33,2,FALSE)</f>
        <v>3.3000000000000002E-2</v>
      </c>
      <c r="C3175" s="15"/>
      <c r="D3175" s="18">
        <v>3161</v>
      </c>
      <c r="E3175" s="34">
        <f t="shared" ca="1" si="950"/>
        <v>23235.049801681198</v>
      </c>
      <c r="F3175" s="34">
        <f t="shared" ca="1" si="932"/>
        <v>3300</v>
      </c>
      <c r="G3175" s="69">
        <f t="shared" ca="1" si="936"/>
        <v>0</v>
      </c>
      <c r="H3175" s="34">
        <f t="shared" ca="1" si="937"/>
        <v>929.02281295818614</v>
      </c>
      <c r="I3175" s="34">
        <f t="shared" ca="1" si="938"/>
        <v>4229.0228129581865</v>
      </c>
      <c r="J3175" s="18">
        <f ca="1">SUM(INDIRECT(ADDRESS(ROW(F3175),COLUMN(F3175),4)):INDIRECT(ADDRESS(ROW(F3175)+N$5-1,COLUMN(F3175),4)))</f>
        <v>23300</v>
      </c>
      <c r="K3175" s="18">
        <f t="shared" ca="1" si="939"/>
        <v>16350</v>
      </c>
      <c r="L3175" s="18">
        <f t="shared" ca="1" si="949"/>
        <v>16350</v>
      </c>
      <c r="M3175" s="18">
        <f t="shared" ca="1" si="933"/>
        <v>0</v>
      </c>
      <c r="N3175" s="34">
        <f t="shared" ca="1" si="940"/>
        <v>19006.02698872301</v>
      </c>
      <c r="P3175" s="18">
        <f t="shared" ca="1" si="934"/>
        <v>929.02281295818614</v>
      </c>
      <c r="Q3175" s="47">
        <f ca="1">SUM(L$15:L3175)-SUM(M$15:M3175)</f>
        <v>16350</v>
      </c>
      <c r="R3175" s="47" t="str">
        <f t="shared" ca="1" si="935"/>
        <v>M3178</v>
      </c>
      <c r="S3175" s="40">
        <f t="shared" ca="1" si="941"/>
        <v>0</v>
      </c>
      <c r="T3175" s="46">
        <f t="shared" ca="1" si="942"/>
        <v>10</v>
      </c>
      <c r="X3175" s="74">
        <f t="shared" ca="1" si="943"/>
        <v>0.92902281295818612</v>
      </c>
      <c r="Y3175" s="75">
        <f t="shared" ca="1" si="944"/>
        <v>0.92902281295818612</v>
      </c>
      <c r="Z3175" s="74">
        <f t="shared" ca="1" si="945"/>
        <v>2.5320336977925173</v>
      </c>
      <c r="AA3175" s="76">
        <f t="shared" ca="1" si="946"/>
        <v>929.02281295818614</v>
      </c>
      <c r="AB3175" s="76">
        <f t="shared" ca="1" si="947"/>
        <v>2532.0336977925172</v>
      </c>
    </row>
    <row r="3176" spans="1:28" x14ac:dyDescent="0.25">
      <c r="A3176" s="2">
        <f t="shared" si="948"/>
        <v>12</v>
      </c>
      <c r="B3176" s="16">
        <f ca="1">VLOOKUP(A3176,PERIODS!$O$4:$P$33,2,FALSE)</f>
        <v>3.3000000000000002E-2</v>
      </c>
      <c r="C3176" s="15"/>
      <c r="D3176" s="18">
        <v>3162</v>
      </c>
      <c r="E3176" s="34">
        <f t="shared" ca="1" si="950"/>
        <v>19006.02698872301</v>
      </c>
      <c r="F3176" s="34">
        <f t="shared" ca="1" si="932"/>
        <v>3300</v>
      </c>
      <c r="G3176" s="69">
        <f t="shared" ca="1" si="936"/>
        <v>0</v>
      </c>
      <c r="H3176" s="34">
        <f t="shared" ca="1" si="937"/>
        <v>-361.94455652182307</v>
      </c>
      <c r="I3176" s="34">
        <f t="shared" ca="1" si="938"/>
        <v>2938.055443478177</v>
      </c>
      <c r="J3176" s="18">
        <f ca="1">SUM(INDIRECT(ADDRESS(ROW(F3176),COLUMN(F3176),4)):INDIRECT(ADDRESS(ROW(F3176)+N$5-1,COLUMN(F3176),4)))</f>
        <v>23500</v>
      </c>
      <c r="K3176" s="18">
        <f t="shared" ca="1" si="939"/>
        <v>16350</v>
      </c>
      <c r="L3176" s="18">
        <f t="shared" ca="1" si="949"/>
        <v>0</v>
      </c>
      <c r="M3176" s="18">
        <f t="shared" ca="1" si="933"/>
        <v>0</v>
      </c>
      <c r="N3176" s="34">
        <f t="shared" ca="1" si="940"/>
        <v>16067.971545244833</v>
      </c>
      <c r="P3176" s="18">
        <f t="shared" ca="1" si="934"/>
        <v>361.94455652182307</v>
      </c>
      <c r="Q3176" s="47">
        <f ca="1">SUM(L$15:L3176)-SUM(M$15:M3176)</f>
        <v>16350</v>
      </c>
      <c r="R3176" s="47" t="str">
        <f t="shared" ca="1" si="935"/>
        <v>M3179</v>
      </c>
      <c r="S3176" s="40">
        <f t="shared" ca="1" si="941"/>
        <v>0</v>
      </c>
      <c r="T3176" s="46">
        <f t="shared" ca="1" si="942"/>
        <v>1</v>
      </c>
      <c r="X3176" s="74">
        <f t="shared" ca="1" si="943"/>
        <v>-0.36194455652182306</v>
      </c>
      <c r="Y3176" s="75">
        <f t="shared" ca="1" si="944"/>
        <v>-0.36194455652182306</v>
      </c>
      <c r="Z3176" s="74">
        <f t="shared" ca="1" si="945"/>
        <v>0.69632097322823594</v>
      </c>
      <c r="AA3176" s="76">
        <f t="shared" ca="1" si="946"/>
        <v>-361.94455652182307</v>
      </c>
      <c r="AB3176" s="76">
        <f t="shared" ca="1" si="947"/>
        <v>696.32097322823597</v>
      </c>
    </row>
    <row r="3177" spans="1:28" x14ac:dyDescent="0.25">
      <c r="A3177" s="2">
        <f t="shared" si="948"/>
        <v>13</v>
      </c>
      <c r="B3177" s="16">
        <f ca="1">VLOOKUP(A3177,PERIODS!$O$4:$P$33,2,FALSE)</f>
        <v>3.3000000000000002E-2</v>
      </c>
      <c r="C3177" s="15"/>
      <c r="D3177" s="18">
        <v>3163</v>
      </c>
      <c r="E3177" s="34">
        <f t="shared" ca="1" si="950"/>
        <v>16067.971545244833</v>
      </c>
      <c r="F3177" s="34">
        <f t="shared" ca="1" si="932"/>
        <v>3300</v>
      </c>
      <c r="G3177" s="69">
        <f t="shared" ca="1" si="936"/>
        <v>0</v>
      </c>
      <c r="H3177" s="34">
        <f t="shared" ca="1" si="937"/>
        <v>-534.23624832845496</v>
      </c>
      <c r="I3177" s="34">
        <f t="shared" ca="1" si="938"/>
        <v>2765.7637516715449</v>
      </c>
      <c r="J3177" s="18">
        <f ca="1">SUM(INDIRECT(ADDRESS(ROW(F3177),COLUMN(F3177),4)):INDIRECT(ADDRESS(ROW(F3177)+N$5-1,COLUMN(F3177),4)))</f>
        <v>23700</v>
      </c>
      <c r="K3177" s="18">
        <f t="shared" ca="1" si="939"/>
        <v>16350</v>
      </c>
      <c r="L3177" s="18">
        <f t="shared" ca="1" si="949"/>
        <v>0</v>
      </c>
      <c r="M3177" s="18">
        <f t="shared" ca="1" si="933"/>
        <v>0</v>
      </c>
      <c r="N3177" s="34">
        <f t="shared" ca="1" si="940"/>
        <v>13302.207793573289</v>
      </c>
      <c r="P3177" s="18">
        <f t="shared" ca="1" si="934"/>
        <v>534.23624832845496</v>
      </c>
      <c r="Q3177" s="47">
        <f ca="1">SUM(L$15:L3177)-SUM(M$15:M3177)</f>
        <v>16350</v>
      </c>
      <c r="R3177" s="47" t="str">
        <f t="shared" ca="1" si="935"/>
        <v>M3180</v>
      </c>
      <c r="S3177" s="40">
        <f t="shared" ca="1" si="941"/>
        <v>0</v>
      </c>
      <c r="T3177" s="46">
        <f t="shared" ca="1" si="942"/>
        <v>59</v>
      </c>
      <c r="X3177" s="74">
        <f t="shared" ca="1" si="943"/>
        <v>-0.53423624832845495</v>
      </c>
      <c r="Y3177" s="75">
        <f t="shared" ca="1" si="944"/>
        <v>-0.53423624832845495</v>
      </c>
      <c r="Z3177" s="74">
        <f t="shared" ca="1" si="945"/>
        <v>0.5861167669029238</v>
      </c>
      <c r="AA3177" s="76">
        <f t="shared" ca="1" si="946"/>
        <v>-534.23624832845496</v>
      </c>
      <c r="AB3177" s="76">
        <f t="shared" ca="1" si="947"/>
        <v>586.11676690292381</v>
      </c>
    </row>
    <row r="3178" spans="1:28" x14ac:dyDescent="0.25">
      <c r="A3178" s="2">
        <f t="shared" si="948"/>
        <v>14</v>
      </c>
      <c r="B3178" s="16">
        <f ca="1">VLOOKUP(A3178,PERIODS!$O$4:$P$33,2,FALSE)</f>
        <v>3.3000000000000002E-2</v>
      </c>
      <c r="C3178" s="15"/>
      <c r="D3178" s="18">
        <v>3164</v>
      </c>
      <c r="E3178" s="34">
        <f t="shared" ca="1" si="950"/>
        <v>13302.207793573289</v>
      </c>
      <c r="F3178" s="34">
        <f t="shared" ca="1" si="932"/>
        <v>3300</v>
      </c>
      <c r="G3178" s="69">
        <f t="shared" ca="1" si="936"/>
        <v>0</v>
      </c>
      <c r="H3178" s="34">
        <f t="shared" ca="1" si="937"/>
        <v>-158.51986658603423</v>
      </c>
      <c r="I3178" s="34">
        <f t="shared" ca="1" si="938"/>
        <v>3141.4801334139656</v>
      </c>
      <c r="J3178" s="18">
        <f ca="1">SUM(INDIRECT(ADDRESS(ROW(F3178),COLUMN(F3178),4)):INDIRECT(ADDRESS(ROW(F3178)+N$5-1,COLUMN(F3178),4)))</f>
        <v>23900</v>
      </c>
      <c r="K3178" s="18">
        <f t="shared" ca="1" si="939"/>
        <v>0</v>
      </c>
      <c r="L3178" s="18">
        <f t="shared" ca="1" si="949"/>
        <v>0</v>
      </c>
      <c r="M3178" s="18">
        <f t="shared" ca="1" si="933"/>
        <v>16350</v>
      </c>
      <c r="N3178" s="34">
        <f t="shared" ca="1" si="940"/>
        <v>26510.727660159322</v>
      </c>
      <c r="P3178" s="18">
        <f t="shared" ca="1" si="934"/>
        <v>158.51986658603423</v>
      </c>
      <c r="Q3178" s="47">
        <f ca="1">SUM(L$15:L3178)-SUM(M$15:M3178)</f>
        <v>0</v>
      </c>
      <c r="R3178" s="47" t="str">
        <f t="shared" ca="1" si="935"/>
        <v>M3181</v>
      </c>
      <c r="S3178" s="40">
        <f t="shared" ca="1" si="941"/>
        <v>0</v>
      </c>
      <c r="T3178" s="46">
        <f t="shared" ca="1" si="942"/>
        <v>27</v>
      </c>
      <c r="X3178" s="74">
        <f t="shared" ca="1" si="943"/>
        <v>-0.15851986658603423</v>
      </c>
      <c r="Y3178" s="75">
        <f t="shared" ca="1" si="944"/>
        <v>-0.15851986658603423</v>
      </c>
      <c r="Z3178" s="74">
        <f t="shared" ca="1" si="945"/>
        <v>0.8534060093586141</v>
      </c>
      <c r="AA3178" s="76">
        <f t="shared" ca="1" si="946"/>
        <v>-158.51986658603423</v>
      </c>
      <c r="AB3178" s="76">
        <f t="shared" ca="1" si="947"/>
        <v>853.40600935861414</v>
      </c>
    </row>
    <row r="3179" spans="1:28" x14ac:dyDescent="0.25">
      <c r="A3179" s="2">
        <f t="shared" si="948"/>
        <v>15</v>
      </c>
      <c r="B3179" s="16">
        <f ca="1">VLOOKUP(A3179,PERIODS!$O$4:$P$33,2,FALSE)</f>
        <v>3.3000000000000002E-2</v>
      </c>
      <c r="C3179" s="15"/>
      <c r="D3179" s="18">
        <v>3165</v>
      </c>
      <c r="E3179" s="34">
        <f t="shared" ca="1" si="950"/>
        <v>26510.727660159322</v>
      </c>
      <c r="F3179" s="34">
        <f t="shared" ca="1" si="932"/>
        <v>3300</v>
      </c>
      <c r="G3179" s="69">
        <f t="shared" ca="1" si="936"/>
        <v>0</v>
      </c>
      <c r="H3179" s="34">
        <f t="shared" ca="1" si="937"/>
        <v>-706.7587200086349</v>
      </c>
      <c r="I3179" s="34">
        <f t="shared" ca="1" si="938"/>
        <v>2593.241279991365</v>
      </c>
      <c r="J3179" s="18">
        <f ca="1">SUM(INDIRECT(ADDRESS(ROW(F3179),COLUMN(F3179),4)):INDIRECT(ADDRESS(ROW(F3179)+N$5-1,COLUMN(F3179),4)))</f>
        <v>24100</v>
      </c>
      <c r="K3179" s="18">
        <f t="shared" ca="1" si="939"/>
        <v>0</v>
      </c>
      <c r="L3179" s="18">
        <f t="shared" ca="1" si="949"/>
        <v>0</v>
      </c>
      <c r="M3179" s="18">
        <f t="shared" ca="1" si="933"/>
        <v>0</v>
      </c>
      <c r="N3179" s="34">
        <f t="shared" ca="1" si="940"/>
        <v>23917.486380167957</v>
      </c>
      <c r="P3179" s="18">
        <f t="shared" ca="1" si="934"/>
        <v>706.7587200086349</v>
      </c>
      <c r="Q3179" s="47">
        <f ca="1">SUM(L$15:L3179)-SUM(M$15:M3179)</f>
        <v>0</v>
      </c>
      <c r="R3179" s="47" t="str">
        <f t="shared" ca="1" si="935"/>
        <v>M3182</v>
      </c>
      <c r="S3179" s="40">
        <f t="shared" ca="1" si="941"/>
        <v>0</v>
      </c>
      <c r="T3179" s="46">
        <f t="shared" ca="1" si="942"/>
        <v>22</v>
      </c>
      <c r="X3179" s="74">
        <f t="shared" ca="1" si="943"/>
        <v>-0.70675872000863493</v>
      </c>
      <c r="Y3179" s="75">
        <f t="shared" ca="1" si="944"/>
        <v>-0.70675872000863493</v>
      </c>
      <c r="Z3179" s="74">
        <f t="shared" ca="1" si="945"/>
        <v>0.49324033933501782</v>
      </c>
      <c r="AA3179" s="76">
        <f t="shared" ca="1" si="946"/>
        <v>-706.7587200086349</v>
      </c>
      <c r="AB3179" s="76">
        <f t="shared" ca="1" si="947"/>
        <v>493.24033933501784</v>
      </c>
    </row>
    <row r="3180" spans="1:28" x14ac:dyDescent="0.25">
      <c r="A3180" s="2">
        <f t="shared" si="948"/>
        <v>16</v>
      </c>
      <c r="B3180" s="16">
        <f ca="1">VLOOKUP(A3180,PERIODS!$O$4:$P$33,2,FALSE)</f>
        <v>3.3000000000000002E-2</v>
      </c>
      <c r="C3180" s="15"/>
      <c r="D3180" s="18">
        <v>3166</v>
      </c>
      <c r="E3180" s="34">
        <f t="shared" ca="1" si="950"/>
        <v>23917.486380167957</v>
      </c>
      <c r="F3180" s="34">
        <f t="shared" ca="1" si="932"/>
        <v>3300</v>
      </c>
      <c r="G3180" s="69">
        <f t="shared" ca="1" si="936"/>
        <v>0</v>
      </c>
      <c r="H3180" s="34">
        <f t="shared" ca="1" si="937"/>
        <v>480.96342332812367</v>
      </c>
      <c r="I3180" s="34">
        <f t="shared" ca="1" si="938"/>
        <v>3780.9634233281236</v>
      </c>
      <c r="J3180" s="18">
        <f ca="1">SUM(INDIRECT(ADDRESS(ROW(F3180),COLUMN(F3180),4)):INDIRECT(ADDRESS(ROW(F3180)+N$5-1,COLUMN(F3180),4)))</f>
        <v>24300</v>
      </c>
      <c r="K3180" s="18">
        <f t="shared" ca="1" si="939"/>
        <v>16350</v>
      </c>
      <c r="L3180" s="18">
        <f t="shared" ca="1" si="949"/>
        <v>16350</v>
      </c>
      <c r="M3180" s="18">
        <f t="shared" ca="1" si="933"/>
        <v>0</v>
      </c>
      <c r="N3180" s="34">
        <f t="shared" ca="1" si="940"/>
        <v>20136.522956839832</v>
      </c>
      <c r="P3180" s="18">
        <f t="shared" ca="1" si="934"/>
        <v>480.96342332812367</v>
      </c>
      <c r="Q3180" s="47">
        <f ca="1">SUM(L$15:L3180)-SUM(M$15:M3180)</f>
        <v>16350</v>
      </c>
      <c r="R3180" s="47" t="str">
        <f t="shared" ca="1" si="935"/>
        <v>M3183</v>
      </c>
      <c r="S3180" s="40">
        <f t="shared" ca="1" si="941"/>
        <v>0</v>
      </c>
      <c r="T3180" s="46">
        <f t="shared" ca="1" si="942"/>
        <v>89</v>
      </c>
      <c r="X3180" s="74">
        <f t="shared" ca="1" si="943"/>
        <v>0.48096342332812364</v>
      </c>
      <c r="Y3180" s="75">
        <f t="shared" ca="1" si="944"/>
        <v>0.48096342332812364</v>
      </c>
      <c r="Z3180" s="74">
        <f t="shared" ca="1" si="945"/>
        <v>1.6176321162204788</v>
      </c>
      <c r="AA3180" s="76">
        <f t="shared" ca="1" si="946"/>
        <v>480.96342332812367</v>
      </c>
      <c r="AB3180" s="76">
        <f t="shared" ca="1" si="947"/>
        <v>1617.6321162204788</v>
      </c>
    </row>
    <row r="3181" spans="1:28" x14ac:dyDescent="0.25">
      <c r="A3181" s="2">
        <f t="shared" si="948"/>
        <v>17</v>
      </c>
      <c r="B3181" s="16">
        <f ca="1">VLOOKUP(A3181,PERIODS!$O$4:$P$33,2,FALSE)</f>
        <v>3.5000000000000003E-2</v>
      </c>
      <c r="C3181" s="15"/>
      <c r="D3181" s="18">
        <v>3167</v>
      </c>
      <c r="E3181" s="34">
        <f t="shared" ca="1" si="950"/>
        <v>20136.522956839832</v>
      </c>
      <c r="F3181" s="34">
        <f t="shared" ca="1" si="932"/>
        <v>3500.0000000000005</v>
      </c>
      <c r="G3181" s="69">
        <f t="shared" ca="1" si="936"/>
        <v>0</v>
      </c>
      <c r="H3181" s="34">
        <f t="shared" ca="1" si="937"/>
        <v>18.965800077733217</v>
      </c>
      <c r="I3181" s="34">
        <f t="shared" ca="1" si="938"/>
        <v>3518.9658000777335</v>
      </c>
      <c r="J3181" s="18">
        <f ca="1">SUM(INDIRECT(ADDRESS(ROW(F3181),COLUMN(F3181),4)):INDIRECT(ADDRESS(ROW(F3181)+N$5-1,COLUMN(F3181),4)))</f>
        <v>24500.000000000004</v>
      </c>
      <c r="K3181" s="18">
        <f t="shared" ca="1" si="939"/>
        <v>16350</v>
      </c>
      <c r="L3181" s="18">
        <f t="shared" ca="1" si="949"/>
        <v>0</v>
      </c>
      <c r="M3181" s="18">
        <f t="shared" ca="1" si="933"/>
        <v>0</v>
      </c>
      <c r="N3181" s="34">
        <f t="shared" ca="1" si="940"/>
        <v>16617.557156762097</v>
      </c>
      <c r="P3181" s="18">
        <f t="shared" ca="1" si="934"/>
        <v>18.965800077733217</v>
      </c>
      <c r="Q3181" s="47">
        <f ca="1">SUM(L$15:L3181)-SUM(M$15:M3181)</f>
        <v>16350</v>
      </c>
      <c r="R3181" s="47" t="str">
        <f t="shared" ca="1" si="935"/>
        <v>M3184</v>
      </c>
      <c r="S3181" s="40">
        <f t="shared" ca="1" si="941"/>
        <v>0</v>
      </c>
      <c r="T3181" s="46">
        <f t="shared" ca="1" si="942"/>
        <v>9</v>
      </c>
      <c r="X3181" s="74">
        <f t="shared" ca="1" si="943"/>
        <v>1.8965800077733217E-2</v>
      </c>
      <c r="Y3181" s="75">
        <f t="shared" ca="1" si="944"/>
        <v>1.8965800077733217E-2</v>
      </c>
      <c r="Z3181" s="74">
        <f t="shared" ca="1" si="945"/>
        <v>1.0191467932802778</v>
      </c>
      <c r="AA3181" s="76">
        <f t="shared" ca="1" si="946"/>
        <v>18.965800077733217</v>
      </c>
      <c r="AB3181" s="76">
        <f t="shared" ca="1" si="947"/>
        <v>1019.1467932802778</v>
      </c>
    </row>
    <row r="3182" spans="1:28" x14ac:dyDescent="0.25">
      <c r="A3182" s="2">
        <f t="shared" si="948"/>
        <v>18</v>
      </c>
      <c r="B3182" s="16">
        <f ca="1">VLOOKUP(A3182,PERIODS!$O$4:$P$33,2,FALSE)</f>
        <v>3.5000000000000003E-2</v>
      </c>
      <c r="C3182" s="15"/>
      <c r="D3182" s="18">
        <v>3168</v>
      </c>
      <c r="E3182" s="34">
        <f t="shared" ca="1" si="950"/>
        <v>16617.557156762097</v>
      </c>
      <c r="F3182" s="34">
        <f t="shared" ca="1" si="932"/>
        <v>3500.0000000000005</v>
      </c>
      <c r="G3182" s="69">
        <f t="shared" ca="1" si="936"/>
        <v>0</v>
      </c>
      <c r="H3182" s="34">
        <f t="shared" ca="1" si="937"/>
        <v>162.79613079486458</v>
      </c>
      <c r="I3182" s="34">
        <f t="shared" ca="1" si="938"/>
        <v>3662.7961307948649</v>
      </c>
      <c r="J3182" s="18">
        <f ca="1">SUM(INDIRECT(ADDRESS(ROW(F3182),COLUMN(F3182),4)):INDIRECT(ADDRESS(ROW(F3182)+N$5-1,COLUMN(F3182),4)))</f>
        <v>24500.000000000004</v>
      </c>
      <c r="K3182" s="18">
        <f t="shared" ca="1" si="939"/>
        <v>16350</v>
      </c>
      <c r="L3182" s="18">
        <f t="shared" ca="1" si="949"/>
        <v>0</v>
      </c>
      <c r="M3182" s="18">
        <f t="shared" ca="1" si="933"/>
        <v>0</v>
      </c>
      <c r="N3182" s="34">
        <f t="shared" ca="1" si="940"/>
        <v>12954.761025967233</v>
      </c>
      <c r="P3182" s="18">
        <f t="shared" ca="1" si="934"/>
        <v>162.79613079486458</v>
      </c>
      <c r="Q3182" s="47">
        <f ca="1">SUM(L$15:L3182)-SUM(M$15:M3182)</f>
        <v>16350</v>
      </c>
      <c r="R3182" s="47" t="str">
        <f t="shared" ca="1" si="935"/>
        <v>M3185</v>
      </c>
      <c r="S3182" s="40">
        <f t="shared" ca="1" si="941"/>
        <v>0</v>
      </c>
      <c r="T3182" s="46">
        <f t="shared" ca="1" si="942"/>
        <v>93</v>
      </c>
      <c r="X3182" s="74">
        <f t="shared" ca="1" si="943"/>
        <v>0.16279613079486457</v>
      </c>
      <c r="Y3182" s="75">
        <f t="shared" ca="1" si="944"/>
        <v>0.16279613079486457</v>
      </c>
      <c r="Z3182" s="74">
        <f t="shared" ca="1" si="945"/>
        <v>1.1767967526128464</v>
      </c>
      <c r="AA3182" s="76">
        <f t="shared" ca="1" si="946"/>
        <v>162.79613079486458</v>
      </c>
      <c r="AB3182" s="76">
        <f t="shared" ca="1" si="947"/>
        <v>1176.7967526128464</v>
      </c>
    </row>
    <row r="3183" spans="1:28" x14ac:dyDescent="0.25">
      <c r="A3183" s="2">
        <f t="shared" si="948"/>
        <v>19</v>
      </c>
      <c r="B3183" s="16">
        <f ca="1">VLOOKUP(A3183,PERIODS!$O$4:$P$33,2,FALSE)</f>
        <v>3.5000000000000003E-2</v>
      </c>
      <c r="C3183" s="15"/>
      <c r="D3183" s="18">
        <v>3169</v>
      </c>
      <c r="E3183" s="34">
        <f t="shared" ca="1" si="950"/>
        <v>12954.761025967233</v>
      </c>
      <c r="F3183" s="34">
        <f t="shared" ca="1" si="932"/>
        <v>3500.0000000000005</v>
      </c>
      <c r="G3183" s="69">
        <f t="shared" ca="1" si="936"/>
        <v>0</v>
      </c>
      <c r="H3183" s="34">
        <f t="shared" ca="1" si="937"/>
        <v>-1338.1140468332796</v>
      </c>
      <c r="I3183" s="34">
        <f t="shared" ca="1" si="938"/>
        <v>2161.8859531667208</v>
      </c>
      <c r="J3183" s="18">
        <f ca="1">SUM(INDIRECT(ADDRESS(ROW(F3183),COLUMN(F3183),4)):INDIRECT(ADDRESS(ROW(F3183)+N$5-1,COLUMN(F3183),4)))</f>
        <v>24500.000000000004</v>
      </c>
      <c r="K3183" s="18">
        <f t="shared" ca="1" si="939"/>
        <v>0</v>
      </c>
      <c r="L3183" s="18">
        <f t="shared" ca="1" si="949"/>
        <v>0</v>
      </c>
      <c r="M3183" s="18">
        <f t="shared" ca="1" si="933"/>
        <v>16350</v>
      </c>
      <c r="N3183" s="34">
        <f t="shared" ca="1" si="940"/>
        <v>27142.875072800511</v>
      </c>
      <c r="P3183" s="18">
        <f t="shared" ca="1" si="934"/>
        <v>1338.1140468332796</v>
      </c>
      <c r="Q3183" s="47">
        <f ca="1">SUM(L$15:L3183)-SUM(M$15:M3183)</f>
        <v>0</v>
      </c>
      <c r="R3183" s="47" t="str">
        <f t="shared" ca="1" si="935"/>
        <v>M3186</v>
      </c>
      <c r="S3183" s="40">
        <f t="shared" ca="1" si="941"/>
        <v>0</v>
      </c>
      <c r="T3183" s="46">
        <f t="shared" ca="1" si="942"/>
        <v>16</v>
      </c>
      <c r="X3183" s="74">
        <f t="shared" ca="1" si="943"/>
        <v>-1.3381140468332797</v>
      </c>
      <c r="Y3183" s="75">
        <f t="shared" ca="1" si="944"/>
        <v>-1.3381140468332797</v>
      </c>
      <c r="Z3183" s="74">
        <f t="shared" ca="1" si="945"/>
        <v>0.26233996320992831</v>
      </c>
      <c r="AA3183" s="76">
        <f t="shared" ca="1" si="946"/>
        <v>-1338.1140468332796</v>
      </c>
      <c r="AB3183" s="76">
        <f t="shared" ca="1" si="947"/>
        <v>262.33996320992833</v>
      </c>
    </row>
    <row r="3184" spans="1:28" x14ac:dyDescent="0.25">
      <c r="A3184" s="2">
        <f t="shared" si="948"/>
        <v>20</v>
      </c>
      <c r="B3184" s="16">
        <f ca="1">VLOOKUP(A3184,PERIODS!$O$4:$P$33,2,FALSE)</f>
        <v>3.5000000000000003E-2</v>
      </c>
      <c r="C3184" s="15"/>
      <c r="D3184" s="18">
        <v>3170</v>
      </c>
      <c r="E3184" s="34">
        <f t="shared" ca="1" si="950"/>
        <v>27142.875072800511</v>
      </c>
      <c r="F3184" s="34">
        <f t="shared" ca="1" si="932"/>
        <v>3500.0000000000005</v>
      </c>
      <c r="G3184" s="69">
        <f t="shared" ca="1" si="936"/>
        <v>0</v>
      </c>
      <c r="H3184" s="34">
        <f t="shared" ca="1" si="937"/>
        <v>455.87305624999721</v>
      </c>
      <c r="I3184" s="34">
        <f t="shared" ca="1" si="938"/>
        <v>3955.8730562499977</v>
      </c>
      <c r="J3184" s="18">
        <f ca="1">SUM(INDIRECT(ADDRESS(ROW(F3184),COLUMN(F3184),4)):INDIRECT(ADDRESS(ROW(F3184)+N$5-1,COLUMN(F3184),4)))</f>
        <v>24500.000000000004</v>
      </c>
      <c r="K3184" s="18">
        <f t="shared" ca="1" si="939"/>
        <v>0</v>
      </c>
      <c r="L3184" s="18">
        <f t="shared" ca="1" si="949"/>
        <v>0</v>
      </c>
      <c r="M3184" s="18">
        <f t="shared" ca="1" si="933"/>
        <v>0</v>
      </c>
      <c r="N3184" s="34">
        <f t="shared" ca="1" si="940"/>
        <v>23187.002016550512</v>
      </c>
      <c r="P3184" s="18">
        <f t="shared" ca="1" si="934"/>
        <v>455.87305624999721</v>
      </c>
      <c r="Q3184" s="47">
        <f ca="1">SUM(L$15:L3184)-SUM(M$15:M3184)</f>
        <v>0</v>
      </c>
      <c r="R3184" s="47" t="str">
        <f t="shared" ca="1" si="935"/>
        <v>M3187</v>
      </c>
      <c r="S3184" s="40">
        <f t="shared" ca="1" si="941"/>
        <v>0</v>
      </c>
      <c r="T3184" s="46">
        <f t="shared" ca="1" si="942"/>
        <v>26</v>
      </c>
      <c r="X3184" s="74">
        <f t="shared" ca="1" si="943"/>
        <v>0.45587305624999719</v>
      </c>
      <c r="Y3184" s="75">
        <f t="shared" ca="1" si="944"/>
        <v>0.45587305624999719</v>
      </c>
      <c r="Z3184" s="74">
        <f t="shared" ca="1" si="945"/>
        <v>1.5775500719331061</v>
      </c>
      <c r="AA3184" s="76">
        <f t="shared" ca="1" si="946"/>
        <v>455.87305624999721</v>
      </c>
      <c r="AB3184" s="76">
        <f t="shared" ca="1" si="947"/>
        <v>1577.5500719331062</v>
      </c>
    </row>
    <row r="3185" spans="1:28" x14ac:dyDescent="0.25">
      <c r="A3185" s="2">
        <f t="shared" si="948"/>
        <v>21</v>
      </c>
      <c r="B3185" s="16">
        <f ca="1">VLOOKUP(A3185,PERIODS!$O$4:$P$33,2,FALSE)</f>
        <v>3.5000000000000003E-2</v>
      </c>
      <c r="C3185" s="15"/>
      <c r="D3185" s="18">
        <v>3171</v>
      </c>
      <c r="E3185" s="34">
        <f t="shared" ca="1" si="950"/>
        <v>23187.002016550512</v>
      </c>
      <c r="F3185" s="34">
        <f t="shared" ca="1" si="932"/>
        <v>3500.0000000000005</v>
      </c>
      <c r="G3185" s="69">
        <f t="shared" ca="1" si="936"/>
        <v>0</v>
      </c>
      <c r="H3185" s="34">
        <f t="shared" ca="1" si="937"/>
        <v>966.46659490488673</v>
      </c>
      <c r="I3185" s="34">
        <f t="shared" ca="1" si="938"/>
        <v>4466.4665949048867</v>
      </c>
      <c r="J3185" s="18">
        <f ca="1">SUM(INDIRECT(ADDRESS(ROW(F3185),COLUMN(F3185),4)):INDIRECT(ADDRESS(ROW(F3185)+N$5-1,COLUMN(F3185),4)))</f>
        <v>24500.000000000004</v>
      </c>
      <c r="K3185" s="18">
        <f t="shared" ca="1" si="939"/>
        <v>16350</v>
      </c>
      <c r="L3185" s="18">
        <f t="shared" ca="1" si="949"/>
        <v>16350</v>
      </c>
      <c r="M3185" s="18">
        <f t="shared" ca="1" si="933"/>
        <v>0</v>
      </c>
      <c r="N3185" s="34">
        <f t="shared" ca="1" si="940"/>
        <v>18720.535421645625</v>
      </c>
      <c r="P3185" s="18">
        <f t="shared" ca="1" si="934"/>
        <v>966.46659490488673</v>
      </c>
      <c r="Q3185" s="47">
        <f ca="1">SUM(L$15:L3185)-SUM(M$15:M3185)</f>
        <v>16350</v>
      </c>
      <c r="R3185" s="47" t="str">
        <f t="shared" ca="1" si="935"/>
        <v>M3188</v>
      </c>
      <c r="S3185" s="40">
        <f t="shared" ca="1" si="941"/>
        <v>0</v>
      </c>
      <c r="T3185" s="46">
        <f t="shared" ca="1" si="942"/>
        <v>95</v>
      </c>
      <c r="X3185" s="74">
        <f t="shared" ca="1" si="943"/>
        <v>0.96646659490488673</v>
      </c>
      <c r="Y3185" s="75">
        <f t="shared" ca="1" si="944"/>
        <v>0.96646659490488673</v>
      </c>
      <c r="Z3185" s="74">
        <f t="shared" ca="1" si="945"/>
        <v>2.6286399808871508</v>
      </c>
      <c r="AA3185" s="76">
        <f t="shared" ca="1" si="946"/>
        <v>966.46659490488673</v>
      </c>
      <c r="AB3185" s="76">
        <f t="shared" ca="1" si="947"/>
        <v>2628.6399808871506</v>
      </c>
    </row>
    <row r="3186" spans="1:28" x14ac:dyDescent="0.25">
      <c r="A3186" s="2">
        <f t="shared" si="948"/>
        <v>22</v>
      </c>
      <c r="B3186" s="16">
        <f ca="1">VLOOKUP(A3186,PERIODS!$O$4:$P$33,2,FALSE)</f>
        <v>3.5000000000000003E-2</v>
      </c>
      <c r="C3186" s="15"/>
      <c r="D3186" s="18">
        <v>3172</v>
      </c>
      <c r="E3186" s="34">
        <f t="shared" ca="1" si="950"/>
        <v>18720.535421645625</v>
      </c>
      <c r="F3186" s="34">
        <f t="shared" ca="1" si="932"/>
        <v>3500.0000000000005</v>
      </c>
      <c r="G3186" s="69">
        <f t="shared" ca="1" si="936"/>
        <v>0</v>
      </c>
      <c r="H3186" s="34">
        <f t="shared" ca="1" si="937"/>
        <v>759.50397639529001</v>
      </c>
      <c r="I3186" s="34">
        <f t="shared" ca="1" si="938"/>
        <v>4259.50397639529</v>
      </c>
      <c r="J3186" s="18">
        <f ca="1">SUM(INDIRECT(ADDRESS(ROW(F3186),COLUMN(F3186),4)):INDIRECT(ADDRESS(ROW(F3186)+N$5-1,COLUMN(F3186),4)))</f>
        <v>25000.000000000004</v>
      </c>
      <c r="K3186" s="18">
        <f t="shared" ca="1" si="939"/>
        <v>16350</v>
      </c>
      <c r="L3186" s="18">
        <f t="shared" ca="1" si="949"/>
        <v>0</v>
      </c>
      <c r="M3186" s="18">
        <f t="shared" ca="1" si="933"/>
        <v>0</v>
      </c>
      <c r="N3186" s="34">
        <f t="shared" ca="1" si="940"/>
        <v>14461.031445250335</v>
      </c>
      <c r="P3186" s="18">
        <f t="shared" ca="1" si="934"/>
        <v>759.50397639529001</v>
      </c>
      <c r="Q3186" s="47">
        <f ca="1">SUM(L$15:L3186)-SUM(M$15:M3186)</f>
        <v>16350</v>
      </c>
      <c r="R3186" s="47" t="str">
        <f t="shared" ca="1" si="935"/>
        <v>M3189</v>
      </c>
      <c r="S3186" s="40">
        <f t="shared" ca="1" si="941"/>
        <v>0</v>
      </c>
      <c r="T3186" s="46">
        <f t="shared" ca="1" si="942"/>
        <v>27</v>
      </c>
      <c r="X3186" s="74">
        <f t="shared" ca="1" si="943"/>
        <v>0.75950397639528999</v>
      </c>
      <c r="Y3186" s="75">
        <f t="shared" ca="1" si="944"/>
        <v>0.75950397639528999</v>
      </c>
      <c r="Z3186" s="74">
        <f t="shared" ca="1" si="945"/>
        <v>2.1372158480246912</v>
      </c>
      <c r="AA3186" s="76">
        <f t="shared" ca="1" si="946"/>
        <v>759.50397639529001</v>
      </c>
      <c r="AB3186" s="76">
        <f t="shared" ca="1" si="947"/>
        <v>2137.2158480246912</v>
      </c>
    </row>
    <row r="3187" spans="1:28" x14ac:dyDescent="0.25">
      <c r="A3187" s="2">
        <f t="shared" si="948"/>
        <v>23</v>
      </c>
      <c r="B3187" s="16">
        <f ca="1">VLOOKUP(A3187,PERIODS!$O$4:$P$33,2,FALSE)</f>
        <v>3.5000000000000003E-2</v>
      </c>
      <c r="C3187" s="15"/>
      <c r="D3187" s="18">
        <v>3173</v>
      </c>
      <c r="E3187" s="34">
        <f t="shared" ca="1" si="950"/>
        <v>14461.031445250335</v>
      </c>
      <c r="F3187" s="34">
        <f t="shared" ca="1" si="932"/>
        <v>3500.0000000000005</v>
      </c>
      <c r="G3187" s="69">
        <f t="shared" ca="1" si="936"/>
        <v>0</v>
      </c>
      <c r="H3187" s="34">
        <f t="shared" ca="1" si="937"/>
        <v>1090.4525588770118</v>
      </c>
      <c r="I3187" s="34">
        <f t="shared" ca="1" si="938"/>
        <v>4590.4525588770121</v>
      </c>
      <c r="J3187" s="18">
        <f ca="1">SUM(INDIRECT(ADDRESS(ROW(F3187),COLUMN(F3187),4)):INDIRECT(ADDRESS(ROW(F3187)+N$5-1,COLUMN(F3187),4)))</f>
        <v>25500.000000000004</v>
      </c>
      <c r="K3187" s="18">
        <f t="shared" ca="1" si="939"/>
        <v>16350</v>
      </c>
      <c r="L3187" s="18">
        <f t="shared" ca="1" si="949"/>
        <v>0</v>
      </c>
      <c r="M3187" s="18">
        <f t="shared" ca="1" si="933"/>
        <v>0</v>
      </c>
      <c r="N3187" s="34">
        <f t="shared" ca="1" si="940"/>
        <v>9870.5788863733233</v>
      </c>
      <c r="P3187" s="18">
        <f t="shared" ca="1" si="934"/>
        <v>1090.4525588770118</v>
      </c>
      <c r="Q3187" s="47">
        <f ca="1">SUM(L$15:L3187)-SUM(M$15:M3187)</f>
        <v>16350</v>
      </c>
      <c r="R3187" s="47" t="str">
        <f t="shared" ca="1" si="935"/>
        <v>M3190</v>
      </c>
      <c r="S3187" s="40">
        <f t="shared" ca="1" si="941"/>
        <v>0</v>
      </c>
      <c r="T3187" s="46">
        <f t="shared" ca="1" si="942"/>
        <v>12</v>
      </c>
      <c r="X3187" s="74">
        <f t="shared" ca="1" si="943"/>
        <v>1.0904525588770118</v>
      </c>
      <c r="Y3187" s="75">
        <f t="shared" ca="1" si="944"/>
        <v>1.0904525588770118</v>
      </c>
      <c r="Z3187" s="74">
        <f t="shared" ca="1" si="945"/>
        <v>2.9756204113230695</v>
      </c>
      <c r="AA3187" s="76">
        <f t="shared" ca="1" si="946"/>
        <v>1090.4525588770118</v>
      </c>
      <c r="AB3187" s="76">
        <f t="shared" ca="1" si="947"/>
        <v>2975.6204113230697</v>
      </c>
    </row>
    <row r="3188" spans="1:28" x14ac:dyDescent="0.25">
      <c r="A3188" s="2">
        <f t="shared" si="948"/>
        <v>24</v>
      </c>
      <c r="B3188" s="16">
        <f ca="1">VLOOKUP(A3188,PERIODS!$O$4:$P$33,2,FALSE)</f>
        <v>3.5000000000000003E-2</v>
      </c>
      <c r="C3188" s="15"/>
      <c r="D3188" s="18">
        <v>3174</v>
      </c>
      <c r="E3188" s="34">
        <f t="shared" ca="1" si="950"/>
        <v>9870.5788863733233</v>
      </c>
      <c r="F3188" s="34">
        <f t="shared" ca="1" si="932"/>
        <v>3500.0000000000005</v>
      </c>
      <c r="G3188" s="69">
        <f t="shared" ca="1" si="936"/>
        <v>0</v>
      </c>
      <c r="H3188" s="34">
        <f t="shared" ca="1" si="937"/>
        <v>495.98020298913957</v>
      </c>
      <c r="I3188" s="34">
        <f t="shared" ca="1" si="938"/>
        <v>3995.9802029891398</v>
      </c>
      <c r="J3188" s="18">
        <f ca="1">SUM(INDIRECT(ADDRESS(ROW(F3188),COLUMN(F3188),4)):INDIRECT(ADDRESS(ROW(F3188)+N$5-1,COLUMN(F3188),4)))</f>
        <v>26000</v>
      </c>
      <c r="K3188" s="18">
        <f t="shared" ca="1" si="939"/>
        <v>0</v>
      </c>
      <c r="L3188" s="18">
        <f t="shared" ca="1" si="949"/>
        <v>0</v>
      </c>
      <c r="M3188" s="18">
        <f t="shared" ca="1" si="933"/>
        <v>16350</v>
      </c>
      <c r="N3188" s="34">
        <f t="shared" ca="1" si="940"/>
        <v>22224.598683384182</v>
      </c>
      <c r="P3188" s="18">
        <f t="shared" ca="1" si="934"/>
        <v>495.98020298913957</v>
      </c>
      <c r="Q3188" s="47">
        <f ca="1">SUM(L$15:L3188)-SUM(M$15:M3188)</f>
        <v>0</v>
      </c>
      <c r="R3188" s="47" t="str">
        <f t="shared" ca="1" si="935"/>
        <v>M3191</v>
      </c>
      <c r="S3188" s="40">
        <f t="shared" ca="1" si="941"/>
        <v>0</v>
      </c>
      <c r="T3188" s="46">
        <f t="shared" ca="1" si="942"/>
        <v>66</v>
      </c>
      <c r="X3188" s="74">
        <f t="shared" ca="1" si="943"/>
        <v>0.49598020298913958</v>
      </c>
      <c r="Y3188" s="75">
        <f t="shared" ca="1" si="944"/>
        <v>0.49598020298913958</v>
      </c>
      <c r="Z3188" s="74">
        <f t="shared" ca="1" si="945"/>
        <v>1.6421070486858378</v>
      </c>
      <c r="AA3188" s="76">
        <f t="shared" ca="1" si="946"/>
        <v>495.98020298913957</v>
      </c>
      <c r="AB3188" s="76">
        <f t="shared" ca="1" si="947"/>
        <v>1642.1070486858378</v>
      </c>
    </row>
    <row r="3189" spans="1:28" x14ac:dyDescent="0.25">
      <c r="A3189" s="2">
        <f t="shared" si="948"/>
        <v>25</v>
      </c>
      <c r="B3189" s="16">
        <f ca="1">VLOOKUP(A3189,PERIODS!$O$4:$P$33,2,FALSE)</f>
        <v>3.5000000000000003E-2</v>
      </c>
      <c r="C3189" s="15"/>
      <c r="D3189" s="18">
        <v>3175</v>
      </c>
      <c r="E3189" s="34">
        <f t="shared" ca="1" si="950"/>
        <v>22224.598683384182</v>
      </c>
      <c r="F3189" s="34">
        <f t="shared" ca="1" si="932"/>
        <v>3500.0000000000005</v>
      </c>
      <c r="G3189" s="69">
        <f t="shared" ca="1" si="936"/>
        <v>0</v>
      </c>
      <c r="H3189" s="34">
        <f t="shared" ca="1" si="937"/>
        <v>-284.58801612607215</v>
      </c>
      <c r="I3189" s="34">
        <f t="shared" ca="1" si="938"/>
        <v>3215.4119838739284</v>
      </c>
      <c r="J3189" s="18">
        <f ca="1">SUM(INDIRECT(ADDRESS(ROW(F3189),COLUMN(F3189),4)):INDIRECT(ADDRESS(ROW(F3189)+N$5-1,COLUMN(F3189),4)))</f>
        <v>24900</v>
      </c>
      <c r="K3189" s="18">
        <f t="shared" ca="1" si="939"/>
        <v>16350</v>
      </c>
      <c r="L3189" s="18">
        <f t="shared" ca="1" si="949"/>
        <v>16350</v>
      </c>
      <c r="M3189" s="18">
        <f t="shared" ca="1" si="933"/>
        <v>0</v>
      </c>
      <c r="N3189" s="34">
        <f t="shared" ca="1" si="940"/>
        <v>19009.186699510254</v>
      </c>
      <c r="P3189" s="18">
        <f t="shared" ca="1" si="934"/>
        <v>284.58801612607215</v>
      </c>
      <c r="Q3189" s="47">
        <f ca="1">SUM(L$15:L3189)-SUM(M$15:M3189)</f>
        <v>16350</v>
      </c>
      <c r="R3189" s="47" t="str">
        <f t="shared" ca="1" si="935"/>
        <v>M3192</v>
      </c>
      <c r="S3189" s="40">
        <f t="shared" ca="1" si="941"/>
        <v>0</v>
      </c>
      <c r="T3189" s="46">
        <f t="shared" ca="1" si="942"/>
        <v>62</v>
      </c>
      <c r="X3189" s="74">
        <f t="shared" ca="1" si="943"/>
        <v>-0.28458801612607215</v>
      </c>
      <c r="Y3189" s="75">
        <f t="shared" ca="1" si="944"/>
        <v>-0.28458801612607215</v>
      </c>
      <c r="Z3189" s="74">
        <f t="shared" ca="1" si="945"/>
        <v>0.75232413589384883</v>
      </c>
      <c r="AA3189" s="76">
        <f t="shared" ca="1" si="946"/>
        <v>-284.58801612607215</v>
      </c>
      <c r="AB3189" s="76">
        <f t="shared" ca="1" si="947"/>
        <v>752.32413589384885</v>
      </c>
    </row>
    <row r="3190" spans="1:28" x14ac:dyDescent="0.25">
      <c r="A3190" s="2">
        <f t="shared" si="948"/>
        <v>26</v>
      </c>
      <c r="B3190" s="16">
        <f ca="1">VLOOKUP(A3190,PERIODS!$O$4:$P$33,2,FALSE)</f>
        <v>3.5000000000000003E-2</v>
      </c>
      <c r="C3190" s="15"/>
      <c r="D3190" s="18">
        <v>3176</v>
      </c>
      <c r="E3190" s="34">
        <f t="shared" ca="1" si="950"/>
        <v>19009.186699510254</v>
      </c>
      <c r="F3190" s="34">
        <f t="shared" ca="1" si="932"/>
        <v>3500.0000000000005</v>
      </c>
      <c r="G3190" s="69">
        <f t="shared" ca="1" si="936"/>
        <v>0</v>
      </c>
      <c r="H3190" s="34">
        <f t="shared" ca="1" si="937"/>
        <v>-938.49825550678486</v>
      </c>
      <c r="I3190" s="34">
        <f t="shared" ca="1" si="938"/>
        <v>2561.5017444932155</v>
      </c>
      <c r="J3190" s="18">
        <f ca="1">SUM(INDIRECT(ADDRESS(ROW(F3190),COLUMN(F3190),4)):INDIRECT(ADDRESS(ROW(F3190)+N$5-1,COLUMN(F3190),4)))</f>
        <v>23900</v>
      </c>
      <c r="K3190" s="18">
        <f t="shared" ca="1" si="939"/>
        <v>16350</v>
      </c>
      <c r="L3190" s="18">
        <f t="shared" ca="1" si="949"/>
        <v>0</v>
      </c>
      <c r="M3190" s="18">
        <f t="shared" ca="1" si="933"/>
        <v>0</v>
      </c>
      <c r="N3190" s="34">
        <f t="shared" ca="1" si="940"/>
        <v>16447.684955017037</v>
      </c>
      <c r="P3190" s="18">
        <f t="shared" ca="1" si="934"/>
        <v>938.49825550678486</v>
      </c>
      <c r="Q3190" s="47">
        <f ca="1">SUM(L$15:L3190)-SUM(M$15:M3190)</f>
        <v>16350</v>
      </c>
      <c r="R3190" s="47" t="str">
        <f t="shared" ca="1" si="935"/>
        <v>M3193</v>
      </c>
      <c r="S3190" s="40">
        <f t="shared" ca="1" si="941"/>
        <v>0</v>
      </c>
      <c r="T3190" s="46">
        <f t="shared" ca="1" si="942"/>
        <v>31</v>
      </c>
      <c r="X3190" s="74">
        <f t="shared" ca="1" si="943"/>
        <v>-0.9384982555067849</v>
      </c>
      <c r="Y3190" s="75">
        <f t="shared" ca="1" si="944"/>
        <v>-0.9384982555067849</v>
      </c>
      <c r="Z3190" s="74">
        <f t="shared" ca="1" si="945"/>
        <v>0.39121489925882635</v>
      </c>
      <c r="AA3190" s="76">
        <f t="shared" ca="1" si="946"/>
        <v>-938.49825550678486</v>
      </c>
      <c r="AB3190" s="76">
        <f t="shared" ca="1" si="947"/>
        <v>391.21489925882634</v>
      </c>
    </row>
    <row r="3191" spans="1:28" x14ac:dyDescent="0.25">
      <c r="A3191" s="2">
        <f t="shared" si="948"/>
        <v>27</v>
      </c>
      <c r="B3191" s="16">
        <f ca="1">VLOOKUP(A3191,PERIODS!$O$4:$P$33,2,FALSE)</f>
        <v>3.5000000000000003E-2</v>
      </c>
      <c r="C3191" s="15"/>
      <c r="D3191" s="18">
        <v>3177</v>
      </c>
      <c r="E3191" s="34">
        <f t="shared" ca="1" si="950"/>
        <v>16447.684955017037</v>
      </c>
      <c r="F3191" s="34">
        <f t="shared" ca="1" si="932"/>
        <v>3500.0000000000005</v>
      </c>
      <c r="G3191" s="69">
        <f t="shared" ca="1" si="936"/>
        <v>0</v>
      </c>
      <c r="H3191" s="34">
        <f t="shared" ca="1" si="937"/>
        <v>-120.90338781721415</v>
      </c>
      <c r="I3191" s="34">
        <f t="shared" ca="1" si="938"/>
        <v>3379.0966121827864</v>
      </c>
      <c r="J3191" s="18">
        <f ca="1">SUM(INDIRECT(ADDRESS(ROW(F3191),COLUMN(F3191),4)):INDIRECT(ADDRESS(ROW(F3191)+N$5-1,COLUMN(F3191),4)))</f>
        <v>22900</v>
      </c>
      <c r="K3191" s="18">
        <f t="shared" ca="1" si="939"/>
        <v>16350</v>
      </c>
      <c r="L3191" s="18">
        <f t="shared" ca="1" si="949"/>
        <v>0</v>
      </c>
      <c r="M3191" s="18">
        <f t="shared" ca="1" si="933"/>
        <v>0</v>
      </c>
      <c r="N3191" s="34">
        <f t="shared" ca="1" si="940"/>
        <v>13068.588342834251</v>
      </c>
      <c r="P3191" s="18">
        <f t="shared" ca="1" si="934"/>
        <v>120.90338781721415</v>
      </c>
      <c r="Q3191" s="47">
        <f ca="1">SUM(L$15:L3191)-SUM(M$15:M3191)</f>
        <v>16350</v>
      </c>
      <c r="R3191" s="47" t="str">
        <f t="shared" ca="1" si="935"/>
        <v>M3194</v>
      </c>
      <c r="S3191" s="40">
        <f t="shared" ca="1" si="941"/>
        <v>0</v>
      </c>
      <c r="T3191" s="46">
        <f t="shared" ca="1" si="942"/>
        <v>9</v>
      </c>
      <c r="X3191" s="74">
        <f t="shared" ca="1" si="943"/>
        <v>-0.12090338781721416</v>
      </c>
      <c r="Y3191" s="75">
        <f t="shared" ca="1" si="944"/>
        <v>-0.12090338781721416</v>
      </c>
      <c r="Z3191" s="74">
        <f t="shared" ca="1" si="945"/>
        <v>0.88611956540294978</v>
      </c>
      <c r="AA3191" s="76">
        <f t="shared" ca="1" si="946"/>
        <v>-120.90338781721415</v>
      </c>
      <c r="AB3191" s="76">
        <f t="shared" ca="1" si="947"/>
        <v>886.11956540294977</v>
      </c>
    </row>
    <row r="3192" spans="1:28" x14ac:dyDescent="0.25">
      <c r="A3192" s="2">
        <f t="shared" si="948"/>
        <v>28</v>
      </c>
      <c r="B3192" s="16">
        <f ca="1">VLOOKUP(A3192,PERIODS!$O$4:$P$33,2,FALSE)</f>
        <v>0.04</v>
      </c>
      <c r="C3192" s="15"/>
      <c r="D3192" s="18">
        <v>3178</v>
      </c>
      <c r="E3192" s="34">
        <f t="shared" ca="1" si="950"/>
        <v>13068.588342834251</v>
      </c>
      <c r="F3192" s="34">
        <f t="shared" ca="1" si="932"/>
        <v>4000</v>
      </c>
      <c r="G3192" s="69">
        <f t="shared" ca="1" si="936"/>
        <v>0</v>
      </c>
      <c r="H3192" s="34">
        <f t="shared" ca="1" si="937"/>
        <v>149.84439011454143</v>
      </c>
      <c r="I3192" s="34">
        <f t="shared" ca="1" si="938"/>
        <v>4149.8443901145411</v>
      </c>
      <c r="J3192" s="18">
        <f ca="1">SUM(INDIRECT(ADDRESS(ROW(F3192),COLUMN(F3192),4)):INDIRECT(ADDRESS(ROW(F3192)+N$5-1,COLUMN(F3192),4)))</f>
        <v>21900</v>
      </c>
      <c r="K3192" s="18">
        <f t="shared" ca="1" si="939"/>
        <v>0</v>
      </c>
      <c r="L3192" s="18">
        <f t="shared" ca="1" si="949"/>
        <v>0</v>
      </c>
      <c r="M3192" s="18">
        <f t="shared" ca="1" si="933"/>
        <v>16350</v>
      </c>
      <c r="N3192" s="34">
        <f t="shared" ca="1" si="940"/>
        <v>8918.7439527197093</v>
      </c>
      <c r="P3192" s="18">
        <f t="shared" ca="1" si="934"/>
        <v>149.84439011454143</v>
      </c>
      <c r="Q3192" s="47">
        <f ca="1">SUM(L$15:L3192)-SUM(M$15:M3192)</f>
        <v>0</v>
      </c>
      <c r="R3192" s="47" t="str">
        <f t="shared" ca="1" si="935"/>
        <v>M3195</v>
      </c>
      <c r="S3192" s="40">
        <f t="shared" ca="1" si="941"/>
        <v>16350</v>
      </c>
      <c r="T3192" s="46">
        <f t="shared" ca="1" si="942"/>
        <v>96</v>
      </c>
      <c r="X3192" s="74">
        <f t="shared" ca="1" si="943"/>
        <v>0.14984439011454143</v>
      </c>
      <c r="Y3192" s="75">
        <f t="shared" ca="1" si="944"/>
        <v>0.14984439011454143</v>
      </c>
      <c r="Z3192" s="74">
        <f t="shared" ca="1" si="945"/>
        <v>1.1616534639007015</v>
      </c>
      <c r="AA3192" s="76">
        <f t="shared" ca="1" si="946"/>
        <v>149.84439011454143</v>
      </c>
      <c r="AB3192" s="76">
        <f t="shared" ca="1" si="947"/>
        <v>1161.6534639007014</v>
      </c>
    </row>
    <row r="3193" spans="1:28" x14ac:dyDescent="0.25">
      <c r="A3193" s="2">
        <f t="shared" si="948"/>
        <v>29</v>
      </c>
      <c r="B3193" s="16">
        <f ca="1">VLOOKUP(A3193,PERIODS!$O$4:$P$33,2,FALSE)</f>
        <v>0.04</v>
      </c>
      <c r="C3193" s="15"/>
      <c r="D3193" s="18">
        <v>3179</v>
      </c>
      <c r="E3193" s="34">
        <f t="shared" ca="1" si="950"/>
        <v>8918.7439527197093</v>
      </c>
      <c r="F3193" s="34">
        <f t="shared" ca="1" si="932"/>
        <v>4000</v>
      </c>
      <c r="G3193" s="69">
        <f t="shared" ca="1" si="936"/>
        <v>0</v>
      </c>
      <c r="H3193" s="34">
        <f t="shared" ca="1" si="937"/>
        <v>782.07471839654181</v>
      </c>
      <c r="I3193" s="34">
        <f t="shared" ca="1" si="938"/>
        <v>4782.0747183965414</v>
      </c>
      <c r="J3193" s="18">
        <f ca="1">SUM(INDIRECT(ADDRESS(ROW(F3193),COLUMN(F3193),4)):INDIRECT(ADDRESS(ROW(F3193)+N$5-1,COLUMN(F3193),4)))</f>
        <v>21200</v>
      </c>
      <c r="K3193" s="18">
        <f t="shared" ca="1" si="939"/>
        <v>16350</v>
      </c>
      <c r="L3193" s="18">
        <f t="shared" ca="1" si="949"/>
        <v>16350</v>
      </c>
      <c r="M3193" s="18">
        <f t="shared" ca="1" si="933"/>
        <v>0</v>
      </c>
      <c r="N3193" s="34">
        <f t="shared" ca="1" si="940"/>
        <v>4136.669234323168</v>
      </c>
      <c r="P3193" s="18">
        <f t="shared" ca="1" si="934"/>
        <v>782.07471839654181</v>
      </c>
      <c r="Q3193" s="47">
        <f ca="1">SUM(L$15:L3193)-SUM(M$15:M3193)</f>
        <v>16350</v>
      </c>
      <c r="R3193" s="47" t="str">
        <f t="shared" ca="1" si="935"/>
        <v>M3196</v>
      </c>
      <c r="S3193" s="40">
        <f t="shared" ca="1" si="941"/>
        <v>0</v>
      </c>
      <c r="T3193" s="46">
        <f t="shared" ca="1" si="942"/>
        <v>35</v>
      </c>
      <c r="X3193" s="74">
        <f t="shared" ca="1" si="943"/>
        <v>0.78207471839654186</v>
      </c>
      <c r="Y3193" s="75">
        <f t="shared" ca="1" si="944"/>
        <v>0.78207471839654186</v>
      </c>
      <c r="Z3193" s="74">
        <f t="shared" ca="1" si="945"/>
        <v>2.1860029044137677</v>
      </c>
      <c r="AA3193" s="76">
        <f t="shared" ca="1" si="946"/>
        <v>782.07471839654181</v>
      </c>
      <c r="AB3193" s="76">
        <f t="shared" ca="1" si="947"/>
        <v>2186.0029044137677</v>
      </c>
    </row>
    <row r="3194" spans="1:28" x14ac:dyDescent="0.25">
      <c r="A3194" s="2">
        <f t="shared" si="948"/>
        <v>30</v>
      </c>
      <c r="B3194" s="16">
        <f ca="1">VLOOKUP(A3194,PERIODS!$O$4:$P$33,2,FALSE)</f>
        <v>0.04</v>
      </c>
      <c r="C3194" s="15"/>
      <c r="D3194" s="18">
        <v>3180</v>
      </c>
      <c r="E3194" s="34">
        <f t="shared" ca="1" si="950"/>
        <v>4136.669234323168</v>
      </c>
      <c r="F3194" s="34">
        <f t="shared" ca="1" si="932"/>
        <v>4000</v>
      </c>
      <c r="G3194" s="69">
        <f t="shared" ca="1" si="936"/>
        <v>0</v>
      </c>
      <c r="H3194" s="34">
        <f t="shared" ca="1" si="937"/>
        <v>1331.1787895325876</v>
      </c>
      <c r="I3194" s="34">
        <f t="shared" ca="1" si="938"/>
        <v>5331.1787895325879</v>
      </c>
      <c r="J3194" s="18">
        <f ca="1">SUM(INDIRECT(ADDRESS(ROW(F3194),COLUMN(F3194),4)):INDIRECT(ADDRESS(ROW(F3194)+N$5-1,COLUMN(F3194),4)))</f>
        <v>20500</v>
      </c>
      <c r="K3194" s="18">
        <f t="shared" ca="1" si="939"/>
        <v>32700</v>
      </c>
      <c r="L3194" s="18">
        <f t="shared" ca="1" si="949"/>
        <v>16350</v>
      </c>
      <c r="M3194" s="18">
        <f t="shared" ca="1" si="933"/>
        <v>0</v>
      </c>
      <c r="N3194" s="34">
        <f t="shared" ca="1" si="940"/>
        <v>-1194.5095552094199</v>
      </c>
      <c r="P3194" s="18">
        <f t="shared" ca="1" si="934"/>
        <v>1331.1787895325876</v>
      </c>
      <c r="Q3194" s="47">
        <f ca="1">SUM(L$15:L3194)-SUM(M$15:M3194)</f>
        <v>32700</v>
      </c>
      <c r="R3194" s="47" t="str">
        <f t="shared" ca="1" si="935"/>
        <v>M3197</v>
      </c>
      <c r="S3194" s="40">
        <f t="shared" ca="1" si="941"/>
        <v>0</v>
      </c>
      <c r="T3194" s="46">
        <f t="shared" ca="1" si="942"/>
        <v>24</v>
      </c>
      <c r="X3194" s="74">
        <f t="shared" ca="1" si="943"/>
        <v>1.3311787895325877</v>
      </c>
      <c r="Y3194" s="75">
        <f t="shared" ca="1" si="944"/>
        <v>1.3311787895325877</v>
      </c>
      <c r="Z3194" s="74">
        <f t="shared" ca="1" si="945"/>
        <v>3.7855030699333412</v>
      </c>
      <c r="AA3194" s="76">
        <f t="shared" ca="1" si="946"/>
        <v>1331.1787895325876</v>
      </c>
      <c r="AB3194" s="76">
        <f t="shared" ca="1" si="947"/>
        <v>3785.5030699333411</v>
      </c>
    </row>
    <row r="3195" spans="1:28" x14ac:dyDescent="0.25">
      <c r="A3195" s="2">
        <f t="shared" si="948"/>
        <v>1</v>
      </c>
      <c r="B3195" s="16">
        <f ca="1">VLOOKUP(A3195,PERIODS!$O$4:$P$33,2,FALSE)</f>
        <v>2.4E-2</v>
      </c>
      <c r="C3195" s="15"/>
      <c r="D3195" s="18">
        <v>3181</v>
      </c>
      <c r="E3195" s="34">
        <f t="shared" ca="1" si="950"/>
        <v>-1194.5095552094199</v>
      </c>
      <c r="F3195" s="34">
        <f t="shared" ca="1" si="932"/>
        <v>2400</v>
      </c>
      <c r="G3195" s="69">
        <f t="shared" ca="1" si="936"/>
        <v>0</v>
      </c>
      <c r="H3195" s="34">
        <f t="shared" ca="1" si="937"/>
        <v>1959.9639845400536</v>
      </c>
      <c r="I3195" s="34">
        <f t="shared" ca="1" si="938"/>
        <v>4359.9639845400534</v>
      </c>
      <c r="J3195" s="18">
        <f ca="1">SUM(INDIRECT(ADDRESS(ROW(F3195),COLUMN(F3195),4)):INDIRECT(ADDRESS(ROW(F3195)+N$5-1,COLUMN(F3195),4)))</f>
        <v>19800</v>
      </c>
      <c r="K3195" s="18">
        <f t="shared" ca="1" si="939"/>
        <v>32700</v>
      </c>
      <c r="L3195" s="18">
        <f t="shared" ca="1" si="949"/>
        <v>0</v>
      </c>
      <c r="M3195" s="18">
        <f t="shared" ca="1" si="933"/>
        <v>0</v>
      </c>
      <c r="N3195" s="34">
        <f t="shared" ca="1" si="940"/>
        <v>-5554.4735397494733</v>
      </c>
      <c r="P3195" s="18">
        <f t="shared" ca="1" si="934"/>
        <v>1959.9639845400536</v>
      </c>
      <c r="Q3195" s="47">
        <f ca="1">SUM(L$15:L3195)-SUM(M$15:M3195)</f>
        <v>32700</v>
      </c>
      <c r="R3195" s="47" t="str">
        <f t="shared" ca="1" si="935"/>
        <v>M3198</v>
      </c>
      <c r="S3195" s="40">
        <f t="shared" ca="1" si="941"/>
        <v>0</v>
      </c>
      <c r="T3195" s="46">
        <f t="shared" ca="1" si="942"/>
        <v>61</v>
      </c>
      <c r="X3195" s="74">
        <f t="shared" ca="1" si="943"/>
        <v>1.9989697476425627</v>
      </c>
      <c r="Y3195" s="75">
        <f t="shared" ca="1" si="944"/>
        <v>1.9599639845400536</v>
      </c>
      <c r="Z3195" s="74">
        <f t="shared" ca="1" si="945"/>
        <v>7.0990713842313315</v>
      </c>
      <c r="AA3195" s="76">
        <f t="shared" ca="1" si="946"/>
        <v>1959.9639845400536</v>
      </c>
      <c r="AB3195" s="76">
        <f t="shared" ca="1" si="947"/>
        <v>7099.0713842313316</v>
      </c>
    </row>
    <row r="3196" spans="1:28" x14ac:dyDescent="0.25">
      <c r="A3196" s="2">
        <f t="shared" si="948"/>
        <v>2</v>
      </c>
      <c r="B3196" s="16">
        <f ca="1">VLOOKUP(A3196,PERIODS!$O$4:$P$33,2,FALSE)</f>
        <v>2.5000000000000001E-2</v>
      </c>
      <c r="C3196" s="15"/>
      <c r="D3196" s="18">
        <v>3182</v>
      </c>
      <c r="E3196" s="34">
        <f t="shared" ca="1" si="950"/>
        <v>-5554.4735397494733</v>
      </c>
      <c r="F3196" s="34">
        <f t="shared" ca="1" si="932"/>
        <v>2500</v>
      </c>
      <c r="G3196" s="69">
        <f t="shared" ca="1" si="936"/>
        <v>0</v>
      </c>
      <c r="H3196" s="34">
        <f t="shared" ca="1" si="937"/>
        <v>-630.42734333686553</v>
      </c>
      <c r="I3196" s="34">
        <f t="shared" ca="1" si="938"/>
        <v>1869.5726566631345</v>
      </c>
      <c r="J3196" s="18">
        <f ca="1">SUM(INDIRECT(ADDRESS(ROW(F3196),COLUMN(F3196),4)):INDIRECT(ADDRESS(ROW(F3196)+N$5-1,COLUMN(F3196),4)))</f>
        <v>20700</v>
      </c>
      <c r="K3196" s="18">
        <f t="shared" ca="1" si="939"/>
        <v>16350</v>
      </c>
      <c r="L3196" s="18">
        <f t="shared" ca="1" si="949"/>
        <v>0</v>
      </c>
      <c r="M3196" s="18">
        <f t="shared" ca="1" si="933"/>
        <v>16350</v>
      </c>
      <c r="N3196" s="34">
        <f t="shared" ca="1" si="940"/>
        <v>8925.953803587392</v>
      </c>
      <c r="P3196" s="18">
        <f t="shared" ca="1" si="934"/>
        <v>630.42734333686553</v>
      </c>
      <c r="Q3196" s="47">
        <f ca="1">SUM(L$15:L3196)-SUM(M$15:M3196)</f>
        <v>16350</v>
      </c>
      <c r="R3196" s="47" t="str">
        <f t="shared" ca="1" si="935"/>
        <v>M3199</v>
      </c>
      <c r="S3196" s="40">
        <f t="shared" ca="1" si="941"/>
        <v>0</v>
      </c>
      <c r="T3196" s="46">
        <f t="shared" ca="1" si="942"/>
        <v>28</v>
      </c>
      <c r="X3196" s="74">
        <f t="shared" ca="1" si="943"/>
        <v>-0.63042734333686556</v>
      </c>
      <c r="Y3196" s="75">
        <f t="shared" ca="1" si="944"/>
        <v>-0.63042734333686556</v>
      </c>
      <c r="Z3196" s="74">
        <f t="shared" ca="1" si="945"/>
        <v>0.53236425007411814</v>
      </c>
      <c r="AA3196" s="76">
        <f t="shared" ca="1" si="946"/>
        <v>-630.42734333686553</v>
      </c>
      <c r="AB3196" s="76">
        <f t="shared" ca="1" si="947"/>
        <v>532.3642500741181</v>
      </c>
    </row>
    <row r="3197" spans="1:28" x14ac:dyDescent="0.25">
      <c r="A3197" s="2">
        <f t="shared" si="948"/>
        <v>3</v>
      </c>
      <c r="B3197" s="16">
        <f ca="1">VLOOKUP(A3197,PERIODS!$O$4:$P$33,2,FALSE)</f>
        <v>2.5000000000000001E-2</v>
      </c>
      <c r="C3197" s="15"/>
      <c r="D3197" s="18">
        <v>3183</v>
      </c>
      <c r="E3197" s="34">
        <f t="shared" ca="1" si="950"/>
        <v>8925.953803587392</v>
      </c>
      <c r="F3197" s="34">
        <f t="shared" ca="1" si="932"/>
        <v>2500</v>
      </c>
      <c r="G3197" s="69">
        <f t="shared" ca="1" si="936"/>
        <v>0</v>
      </c>
      <c r="H3197" s="34">
        <f t="shared" ca="1" si="937"/>
        <v>788.26939084667276</v>
      </c>
      <c r="I3197" s="34">
        <f t="shared" ca="1" si="938"/>
        <v>3288.2693908466726</v>
      </c>
      <c r="J3197" s="18">
        <f ca="1">SUM(INDIRECT(ADDRESS(ROW(F3197),COLUMN(F3197),4)):INDIRECT(ADDRESS(ROW(F3197)+N$5-1,COLUMN(F3197),4)))</f>
        <v>21500</v>
      </c>
      <c r="K3197" s="18">
        <f t="shared" ca="1" si="939"/>
        <v>0</v>
      </c>
      <c r="L3197" s="18">
        <f t="shared" ca="1" si="949"/>
        <v>0</v>
      </c>
      <c r="M3197" s="18">
        <f t="shared" ca="1" si="933"/>
        <v>16350</v>
      </c>
      <c r="N3197" s="34">
        <f t="shared" ca="1" si="940"/>
        <v>21987.68441274072</v>
      </c>
      <c r="P3197" s="18">
        <f t="shared" ca="1" si="934"/>
        <v>788.26939084667276</v>
      </c>
      <c r="Q3197" s="47">
        <f ca="1">SUM(L$15:L3197)-SUM(M$15:M3197)</f>
        <v>0</v>
      </c>
      <c r="R3197" s="47" t="str">
        <f t="shared" ca="1" si="935"/>
        <v>M3200</v>
      </c>
      <c r="S3197" s="40">
        <f t="shared" ca="1" si="941"/>
        <v>0</v>
      </c>
      <c r="T3197" s="46">
        <f t="shared" ca="1" si="942"/>
        <v>15</v>
      </c>
      <c r="X3197" s="74">
        <f t="shared" ca="1" si="943"/>
        <v>0.7882693908466728</v>
      </c>
      <c r="Y3197" s="75">
        <f t="shared" ca="1" si="944"/>
        <v>0.7882693908466728</v>
      </c>
      <c r="Z3197" s="74">
        <f t="shared" ca="1" si="945"/>
        <v>2.199586505924644</v>
      </c>
      <c r="AA3197" s="76">
        <f t="shared" ca="1" si="946"/>
        <v>788.26939084667276</v>
      </c>
      <c r="AB3197" s="76">
        <f t="shared" ca="1" si="947"/>
        <v>2199.5865059246439</v>
      </c>
    </row>
    <row r="3198" spans="1:28" x14ac:dyDescent="0.25">
      <c r="A3198" s="2">
        <f t="shared" si="948"/>
        <v>4</v>
      </c>
      <c r="B3198" s="16">
        <f ca="1">VLOOKUP(A3198,PERIODS!$O$4:$P$33,2,FALSE)</f>
        <v>2.5000000000000001E-2</v>
      </c>
      <c r="C3198" s="15"/>
      <c r="D3198" s="18">
        <v>3184</v>
      </c>
      <c r="E3198" s="34">
        <f t="shared" ca="1" si="950"/>
        <v>21987.68441274072</v>
      </c>
      <c r="F3198" s="34">
        <f t="shared" ca="1" si="932"/>
        <v>2500</v>
      </c>
      <c r="G3198" s="69">
        <f t="shared" ca="1" si="936"/>
        <v>0</v>
      </c>
      <c r="H3198" s="34">
        <f t="shared" ca="1" si="937"/>
        <v>-708.30454449935587</v>
      </c>
      <c r="I3198" s="34">
        <f t="shared" ca="1" si="938"/>
        <v>1791.6954555006441</v>
      </c>
      <c r="J3198" s="18">
        <f ca="1">SUM(INDIRECT(ADDRESS(ROW(F3198),COLUMN(F3198),4)):INDIRECT(ADDRESS(ROW(F3198)+N$5-1,COLUMN(F3198),4)))</f>
        <v>22300</v>
      </c>
      <c r="K3198" s="18">
        <f t="shared" ca="1" si="939"/>
        <v>16350</v>
      </c>
      <c r="L3198" s="18">
        <f t="shared" ca="1" si="949"/>
        <v>16350</v>
      </c>
      <c r="M3198" s="18">
        <f t="shared" ca="1" si="933"/>
        <v>0</v>
      </c>
      <c r="N3198" s="34">
        <f t="shared" ca="1" si="940"/>
        <v>20195.988957240075</v>
      </c>
      <c r="P3198" s="18">
        <f t="shared" ca="1" si="934"/>
        <v>708.30454449935587</v>
      </c>
      <c r="Q3198" s="47">
        <f ca="1">SUM(L$15:L3198)-SUM(M$15:M3198)</f>
        <v>16350</v>
      </c>
      <c r="R3198" s="47" t="str">
        <f t="shared" ca="1" si="935"/>
        <v>M3201</v>
      </c>
      <c r="S3198" s="40">
        <f t="shared" ca="1" si="941"/>
        <v>0</v>
      </c>
      <c r="T3198" s="46">
        <f t="shared" ca="1" si="942"/>
        <v>75</v>
      </c>
      <c r="X3198" s="74">
        <f t="shared" ca="1" si="943"/>
        <v>-0.70830454449935587</v>
      </c>
      <c r="Y3198" s="75">
        <f t="shared" ca="1" si="944"/>
        <v>-0.70830454449935587</v>
      </c>
      <c r="Z3198" s="74">
        <f t="shared" ca="1" si="945"/>
        <v>0.49247846535210588</v>
      </c>
      <c r="AA3198" s="76">
        <f t="shared" ca="1" si="946"/>
        <v>-708.30454449935587</v>
      </c>
      <c r="AB3198" s="76">
        <f t="shared" ca="1" si="947"/>
        <v>492.4784653521059</v>
      </c>
    </row>
    <row r="3199" spans="1:28" x14ac:dyDescent="0.25">
      <c r="A3199" s="2">
        <f t="shared" si="948"/>
        <v>5</v>
      </c>
      <c r="B3199" s="16">
        <f ca="1">VLOOKUP(A3199,PERIODS!$O$4:$P$33,2,FALSE)</f>
        <v>3.3000000000000002E-2</v>
      </c>
      <c r="C3199" s="15"/>
      <c r="D3199" s="18">
        <v>3185</v>
      </c>
      <c r="E3199" s="34">
        <f t="shared" ca="1" si="950"/>
        <v>20195.988957240075</v>
      </c>
      <c r="F3199" s="34">
        <f t="shared" ca="1" si="932"/>
        <v>3300</v>
      </c>
      <c r="G3199" s="69">
        <f t="shared" ca="1" si="936"/>
        <v>0</v>
      </c>
      <c r="H3199" s="34">
        <f t="shared" ca="1" si="937"/>
        <v>-83.161288431413681</v>
      </c>
      <c r="I3199" s="34">
        <f t="shared" ca="1" si="938"/>
        <v>3216.8387115685864</v>
      </c>
      <c r="J3199" s="18">
        <f ca="1">SUM(INDIRECT(ADDRESS(ROW(F3199),COLUMN(F3199),4)):INDIRECT(ADDRESS(ROW(F3199)+N$5-1,COLUMN(F3199),4)))</f>
        <v>23100</v>
      </c>
      <c r="K3199" s="18">
        <f t="shared" ca="1" si="939"/>
        <v>16350</v>
      </c>
      <c r="L3199" s="18">
        <f t="shared" ca="1" si="949"/>
        <v>0</v>
      </c>
      <c r="M3199" s="18">
        <f t="shared" ca="1" si="933"/>
        <v>0</v>
      </c>
      <c r="N3199" s="34">
        <f t="shared" ca="1" si="940"/>
        <v>16979.150245671488</v>
      </c>
      <c r="P3199" s="18">
        <f t="shared" ca="1" si="934"/>
        <v>83.161288431413681</v>
      </c>
      <c r="Q3199" s="47">
        <f ca="1">SUM(L$15:L3199)-SUM(M$15:M3199)</f>
        <v>16350</v>
      </c>
      <c r="R3199" s="47" t="str">
        <f t="shared" ca="1" si="935"/>
        <v>M3202</v>
      </c>
      <c r="S3199" s="40">
        <f t="shared" ca="1" si="941"/>
        <v>0</v>
      </c>
      <c r="T3199" s="46">
        <f t="shared" ca="1" si="942"/>
        <v>4</v>
      </c>
      <c r="X3199" s="74">
        <f t="shared" ca="1" si="943"/>
        <v>-8.3161288431413682E-2</v>
      </c>
      <c r="Y3199" s="75">
        <f t="shared" ca="1" si="944"/>
        <v>-8.3161288431413682E-2</v>
      </c>
      <c r="Z3199" s="74">
        <f t="shared" ca="1" si="945"/>
        <v>0.92020271719758429</v>
      </c>
      <c r="AA3199" s="76">
        <f t="shared" ca="1" si="946"/>
        <v>-83.161288431413681</v>
      </c>
      <c r="AB3199" s="76">
        <f t="shared" ca="1" si="947"/>
        <v>920.20271719758432</v>
      </c>
    </row>
    <row r="3200" spans="1:28" x14ac:dyDescent="0.25">
      <c r="A3200" s="2">
        <f t="shared" si="948"/>
        <v>6</v>
      </c>
      <c r="B3200" s="16">
        <f ca="1">VLOOKUP(A3200,PERIODS!$O$4:$P$33,2,FALSE)</f>
        <v>3.3000000000000002E-2</v>
      </c>
      <c r="C3200" s="15"/>
      <c r="D3200" s="18">
        <v>3186</v>
      </c>
      <c r="E3200" s="34">
        <f t="shared" ca="1" si="950"/>
        <v>16979.150245671488</v>
      </c>
      <c r="F3200" s="34">
        <f t="shared" ca="1" si="932"/>
        <v>3300</v>
      </c>
      <c r="G3200" s="69">
        <f t="shared" ca="1" si="936"/>
        <v>0</v>
      </c>
      <c r="H3200" s="34">
        <f t="shared" ca="1" si="937"/>
        <v>1736.504342711494</v>
      </c>
      <c r="I3200" s="34">
        <f t="shared" ca="1" si="938"/>
        <v>5036.5043427114942</v>
      </c>
      <c r="J3200" s="18">
        <f ca="1">SUM(INDIRECT(ADDRESS(ROW(F3200),COLUMN(F3200),4)):INDIRECT(ADDRESS(ROW(F3200)+N$5-1,COLUMN(F3200),4)))</f>
        <v>23100</v>
      </c>
      <c r="K3200" s="18">
        <f t="shared" ca="1" si="939"/>
        <v>16350</v>
      </c>
      <c r="L3200" s="18">
        <f t="shared" ca="1" si="949"/>
        <v>0</v>
      </c>
      <c r="M3200" s="18">
        <f t="shared" ca="1" si="933"/>
        <v>0</v>
      </c>
      <c r="N3200" s="34">
        <f t="shared" ca="1" si="940"/>
        <v>11942.645902959994</v>
      </c>
      <c r="P3200" s="18">
        <f t="shared" ca="1" si="934"/>
        <v>1736.504342711494</v>
      </c>
      <c r="Q3200" s="47">
        <f ca="1">SUM(L$15:L3200)-SUM(M$15:M3200)</f>
        <v>16350</v>
      </c>
      <c r="R3200" s="47" t="str">
        <f t="shared" ca="1" si="935"/>
        <v>M3203</v>
      </c>
      <c r="S3200" s="40">
        <f t="shared" ca="1" si="941"/>
        <v>0</v>
      </c>
      <c r="T3200" s="46">
        <f t="shared" ca="1" si="942"/>
        <v>100</v>
      </c>
      <c r="X3200" s="74">
        <f t="shared" ca="1" si="943"/>
        <v>1.7365043427114941</v>
      </c>
      <c r="Y3200" s="75">
        <f t="shared" ca="1" si="944"/>
        <v>1.7365043427114941</v>
      </c>
      <c r="Z3200" s="74">
        <f t="shared" ca="1" si="945"/>
        <v>5.6774622317713899</v>
      </c>
      <c r="AA3200" s="76">
        <f t="shared" ca="1" si="946"/>
        <v>1736.504342711494</v>
      </c>
      <c r="AB3200" s="76">
        <f t="shared" ca="1" si="947"/>
        <v>5677.4622317713902</v>
      </c>
    </row>
    <row r="3201" spans="1:28" x14ac:dyDescent="0.25">
      <c r="A3201" s="2">
        <f t="shared" si="948"/>
        <v>7</v>
      </c>
      <c r="B3201" s="16">
        <f ca="1">VLOOKUP(A3201,PERIODS!$O$4:$P$33,2,FALSE)</f>
        <v>3.3000000000000002E-2</v>
      </c>
      <c r="C3201" s="15"/>
      <c r="D3201" s="18">
        <v>3187</v>
      </c>
      <c r="E3201" s="34">
        <f t="shared" ca="1" si="950"/>
        <v>11942.645902959994</v>
      </c>
      <c r="F3201" s="34">
        <f t="shared" ca="1" si="932"/>
        <v>3300</v>
      </c>
      <c r="G3201" s="69">
        <f t="shared" ca="1" si="936"/>
        <v>0</v>
      </c>
      <c r="H3201" s="34">
        <f t="shared" ca="1" si="937"/>
        <v>604.73430931134317</v>
      </c>
      <c r="I3201" s="34">
        <f t="shared" ca="1" si="938"/>
        <v>3904.7343093113432</v>
      </c>
      <c r="J3201" s="18">
        <f ca="1">SUM(INDIRECT(ADDRESS(ROW(F3201),COLUMN(F3201),4)):INDIRECT(ADDRESS(ROW(F3201)+N$5-1,COLUMN(F3201),4)))</f>
        <v>23100</v>
      </c>
      <c r="K3201" s="18">
        <f t="shared" ca="1" si="939"/>
        <v>0</v>
      </c>
      <c r="L3201" s="18">
        <f t="shared" ca="1" si="949"/>
        <v>0</v>
      </c>
      <c r="M3201" s="18">
        <f t="shared" ca="1" si="933"/>
        <v>16350</v>
      </c>
      <c r="N3201" s="34">
        <f t="shared" ca="1" si="940"/>
        <v>24387.911593648649</v>
      </c>
      <c r="P3201" s="18">
        <f t="shared" ca="1" si="934"/>
        <v>604.73430931134317</v>
      </c>
      <c r="Q3201" s="47">
        <f ca="1">SUM(L$15:L3201)-SUM(M$15:M3201)</f>
        <v>0</v>
      </c>
      <c r="R3201" s="47" t="str">
        <f t="shared" ca="1" si="935"/>
        <v>M3204</v>
      </c>
      <c r="S3201" s="40">
        <f t="shared" ca="1" si="941"/>
        <v>0</v>
      </c>
      <c r="T3201" s="46">
        <f t="shared" ca="1" si="942"/>
        <v>56</v>
      </c>
      <c r="X3201" s="74">
        <f t="shared" ca="1" si="943"/>
        <v>0.6047343093113432</v>
      </c>
      <c r="Y3201" s="75">
        <f t="shared" ca="1" si="944"/>
        <v>0.6047343093113432</v>
      </c>
      <c r="Z3201" s="74">
        <f t="shared" ca="1" si="945"/>
        <v>1.8307657268550248</v>
      </c>
      <c r="AA3201" s="76">
        <f t="shared" ca="1" si="946"/>
        <v>604.73430931134317</v>
      </c>
      <c r="AB3201" s="76">
        <f t="shared" ca="1" si="947"/>
        <v>1830.7657268550249</v>
      </c>
    </row>
    <row r="3202" spans="1:28" x14ac:dyDescent="0.25">
      <c r="A3202" s="2">
        <f t="shared" si="948"/>
        <v>8</v>
      </c>
      <c r="B3202" s="16">
        <f ca="1">VLOOKUP(A3202,PERIODS!$O$4:$P$33,2,FALSE)</f>
        <v>3.3000000000000002E-2</v>
      </c>
      <c r="C3202" s="15"/>
      <c r="D3202" s="18">
        <v>3188</v>
      </c>
      <c r="E3202" s="34">
        <f t="shared" ca="1" si="950"/>
        <v>24387.911593648649</v>
      </c>
      <c r="F3202" s="34">
        <f t="shared" ca="1" si="932"/>
        <v>3300</v>
      </c>
      <c r="G3202" s="69">
        <f t="shared" ca="1" si="936"/>
        <v>0</v>
      </c>
      <c r="H3202" s="34">
        <f t="shared" ca="1" si="937"/>
        <v>-945.73869013947933</v>
      </c>
      <c r="I3202" s="34">
        <f t="shared" ca="1" si="938"/>
        <v>2354.2613098605207</v>
      </c>
      <c r="J3202" s="18">
        <f ca="1">SUM(INDIRECT(ADDRESS(ROW(F3202),COLUMN(F3202),4)):INDIRECT(ADDRESS(ROW(F3202)+N$5-1,COLUMN(F3202),4)))</f>
        <v>23100</v>
      </c>
      <c r="K3202" s="18">
        <f t="shared" ca="1" si="939"/>
        <v>0</v>
      </c>
      <c r="L3202" s="18">
        <f t="shared" ca="1" si="949"/>
        <v>0</v>
      </c>
      <c r="M3202" s="18">
        <f t="shared" ca="1" si="933"/>
        <v>0</v>
      </c>
      <c r="N3202" s="34">
        <f t="shared" ca="1" si="940"/>
        <v>22033.650283788127</v>
      </c>
      <c r="P3202" s="18">
        <f t="shared" ca="1" si="934"/>
        <v>945.73869013947933</v>
      </c>
      <c r="Q3202" s="47">
        <f ca="1">SUM(L$15:L3202)-SUM(M$15:M3202)</f>
        <v>0</v>
      </c>
      <c r="R3202" s="47" t="str">
        <f t="shared" ca="1" si="935"/>
        <v>M3205</v>
      </c>
      <c r="S3202" s="40">
        <f t="shared" ca="1" si="941"/>
        <v>0</v>
      </c>
      <c r="T3202" s="46">
        <f t="shared" ca="1" si="942"/>
        <v>88</v>
      </c>
      <c r="X3202" s="74">
        <f t="shared" ca="1" si="943"/>
        <v>-0.94573869013947931</v>
      </c>
      <c r="Y3202" s="75">
        <f t="shared" ca="1" si="944"/>
        <v>-0.94573869013947931</v>
      </c>
      <c r="Z3202" s="74">
        <f t="shared" ca="1" si="945"/>
        <v>0.38839256315325854</v>
      </c>
      <c r="AA3202" s="76">
        <f t="shared" ca="1" si="946"/>
        <v>-945.73869013947933</v>
      </c>
      <c r="AB3202" s="76">
        <f t="shared" ca="1" si="947"/>
        <v>388.39256315325855</v>
      </c>
    </row>
    <row r="3203" spans="1:28" x14ac:dyDescent="0.25">
      <c r="A3203" s="2">
        <f t="shared" si="948"/>
        <v>9</v>
      </c>
      <c r="B3203" s="16">
        <f ca="1">VLOOKUP(A3203,PERIODS!$O$4:$P$33,2,FALSE)</f>
        <v>3.3000000000000002E-2</v>
      </c>
      <c r="C3203" s="15"/>
      <c r="D3203" s="18">
        <v>3189</v>
      </c>
      <c r="E3203" s="34">
        <f t="shared" ca="1" si="950"/>
        <v>22033.650283788127</v>
      </c>
      <c r="F3203" s="34">
        <f t="shared" ca="1" si="932"/>
        <v>3300</v>
      </c>
      <c r="G3203" s="69">
        <f t="shared" ca="1" si="936"/>
        <v>0</v>
      </c>
      <c r="H3203" s="34">
        <f t="shared" ca="1" si="937"/>
        <v>-113.06819224444736</v>
      </c>
      <c r="I3203" s="34">
        <f t="shared" ca="1" si="938"/>
        <v>3186.9318077555527</v>
      </c>
      <c r="J3203" s="18">
        <f ca="1">SUM(INDIRECT(ADDRESS(ROW(F3203),COLUMN(F3203),4)):INDIRECT(ADDRESS(ROW(F3203)+N$5-1,COLUMN(F3203),4)))</f>
        <v>23100</v>
      </c>
      <c r="K3203" s="18">
        <f t="shared" ca="1" si="939"/>
        <v>16350</v>
      </c>
      <c r="L3203" s="18">
        <f t="shared" ca="1" si="949"/>
        <v>16350</v>
      </c>
      <c r="M3203" s="18">
        <f t="shared" ca="1" si="933"/>
        <v>0</v>
      </c>
      <c r="N3203" s="34">
        <f t="shared" ca="1" si="940"/>
        <v>18846.718476032576</v>
      </c>
      <c r="P3203" s="18">
        <f t="shared" ca="1" si="934"/>
        <v>113.06819224444736</v>
      </c>
      <c r="Q3203" s="47">
        <f ca="1">SUM(L$15:L3203)-SUM(M$15:M3203)</f>
        <v>16350</v>
      </c>
      <c r="R3203" s="47" t="str">
        <f t="shared" ca="1" si="935"/>
        <v>M3206</v>
      </c>
      <c r="S3203" s="40">
        <f t="shared" ca="1" si="941"/>
        <v>0</v>
      </c>
      <c r="T3203" s="46">
        <f t="shared" ca="1" si="942"/>
        <v>56</v>
      </c>
      <c r="X3203" s="74">
        <f t="shared" ca="1" si="943"/>
        <v>-0.11306819224444736</v>
      </c>
      <c r="Y3203" s="75">
        <f t="shared" ca="1" si="944"/>
        <v>-0.11306819224444736</v>
      </c>
      <c r="Z3203" s="74">
        <f t="shared" ca="1" si="945"/>
        <v>0.89308975624448206</v>
      </c>
      <c r="AA3203" s="76">
        <f t="shared" ca="1" si="946"/>
        <v>-113.06819224444736</v>
      </c>
      <c r="AB3203" s="76">
        <f t="shared" ca="1" si="947"/>
        <v>893.08975624448203</v>
      </c>
    </row>
    <row r="3204" spans="1:28" x14ac:dyDescent="0.25">
      <c r="A3204" s="2">
        <f t="shared" si="948"/>
        <v>10</v>
      </c>
      <c r="B3204" s="16">
        <f ca="1">VLOOKUP(A3204,PERIODS!$O$4:$P$33,2,FALSE)</f>
        <v>3.3000000000000002E-2</v>
      </c>
      <c r="C3204" s="15"/>
      <c r="D3204" s="18">
        <v>3190</v>
      </c>
      <c r="E3204" s="34">
        <f t="shared" ca="1" si="950"/>
        <v>18846.718476032576</v>
      </c>
      <c r="F3204" s="34">
        <f t="shared" ca="1" si="932"/>
        <v>3300</v>
      </c>
      <c r="G3204" s="69">
        <f t="shared" ca="1" si="936"/>
        <v>0</v>
      </c>
      <c r="H3204" s="34">
        <f t="shared" ca="1" si="937"/>
        <v>521.83221071520802</v>
      </c>
      <c r="I3204" s="34">
        <f t="shared" ca="1" si="938"/>
        <v>3821.832210715208</v>
      </c>
      <c r="J3204" s="18">
        <f ca="1">SUM(INDIRECT(ADDRESS(ROW(F3204),COLUMN(F3204),4)):INDIRECT(ADDRESS(ROW(F3204)+N$5-1,COLUMN(F3204),4)))</f>
        <v>23100</v>
      </c>
      <c r="K3204" s="18">
        <f t="shared" ca="1" si="939"/>
        <v>16350</v>
      </c>
      <c r="L3204" s="18">
        <f t="shared" ca="1" si="949"/>
        <v>0</v>
      </c>
      <c r="M3204" s="18">
        <f t="shared" ca="1" si="933"/>
        <v>0</v>
      </c>
      <c r="N3204" s="34">
        <f t="shared" ca="1" si="940"/>
        <v>15024.886265317367</v>
      </c>
      <c r="P3204" s="18">
        <f t="shared" ca="1" si="934"/>
        <v>521.83221071520802</v>
      </c>
      <c r="Q3204" s="47">
        <f ca="1">SUM(L$15:L3204)-SUM(M$15:M3204)</f>
        <v>16350</v>
      </c>
      <c r="R3204" s="47" t="str">
        <f t="shared" ca="1" si="935"/>
        <v>M3207</v>
      </c>
      <c r="S3204" s="40">
        <f t="shared" ca="1" si="941"/>
        <v>0</v>
      </c>
      <c r="T3204" s="46">
        <f t="shared" ca="1" si="942"/>
        <v>44</v>
      </c>
      <c r="X3204" s="74">
        <f t="shared" ca="1" si="943"/>
        <v>0.52183221071520802</v>
      </c>
      <c r="Y3204" s="75">
        <f t="shared" ca="1" si="944"/>
        <v>0.52183221071520802</v>
      </c>
      <c r="Z3204" s="74">
        <f t="shared" ca="1" si="945"/>
        <v>1.6851123037871465</v>
      </c>
      <c r="AA3204" s="76">
        <f t="shared" ca="1" si="946"/>
        <v>521.83221071520802</v>
      </c>
      <c r="AB3204" s="76">
        <f t="shared" ca="1" si="947"/>
        <v>1685.1123037871464</v>
      </c>
    </row>
    <row r="3205" spans="1:28" x14ac:dyDescent="0.25">
      <c r="A3205" s="2">
        <f t="shared" si="948"/>
        <v>11</v>
      </c>
      <c r="B3205" s="16">
        <f ca="1">VLOOKUP(A3205,PERIODS!$O$4:$P$33,2,FALSE)</f>
        <v>3.3000000000000002E-2</v>
      </c>
      <c r="C3205" s="15"/>
      <c r="D3205" s="18">
        <v>3191</v>
      </c>
      <c r="E3205" s="34">
        <f t="shared" ca="1" si="950"/>
        <v>15024.886265317367</v>
      </c>
      <c r="F3205" s="34">
        <f t="shared" ca="1" si="932"/>
        <v>3300</v>
      </c>
      <c r="G3205" s="69">
        <f t="shared" ca="1" si="936"/>
        <v>0</v>
      </c>
      <c r="H3205" s="34">
        <f t="shared" ca="1" si="937"/>
        <v>83.651174432327139</v>
      </c>
      <c r="I3205" s="34">
        <f t="shared" ca="1" si="938"/>
        <v>3383.651174432327</v>
      </c>
      <c r="J3205" s="18">
        <f ca="1">SUM(INDIRECT(ADDRESS(ROW(F3205),COLUMN(F3205),4)):INDIRECT(ADDRESS(ROW(F3205)+N$5-1,COLUMN(F3205),4)))</f>
        <v>23300</v>
      </c>
      <c r="K3205" s="18">
        <f t="shared" ca="1" si="939"/>
        <v>16350</v>
      </c>
      <c r="L3205" s="18">
        <f t="shared" ca="1" si="949"/>
        <v>0</v>
      </c>
      <c r="M3205" s="18">
        <f t="shared" ca="1" si="933"/>
        <v>0</v>
      </c>
      <c r="N3205" s="34">
        <f t="shared" ca="1" si="940"/>
        <v>11641.23509088504</v>
      </c>
      <c r="P3205" s="18">
        <f t="shared" ca="1" si="934"/>
        <v>83.651174432327139</v>
      </c>
      <c r="Q3205" s="47">
        <f ca="1">SUM(L$15:L3205)-SUM(M$15:M3205)</f>
        <v>16350</v>
      </c>
      <c r="R3205" s="47" t="str">
        <f t="shared" ca="1" si="935"/>
        <v>M3208</v>
      </c>
      <c r="S3205" s="40">
        <f t="shared" ca="1" si="941"/>
        <v>0</v>
      </c>
      <c r="T3205" s="46">
        <f t="shared" ca="1" si="942"/>
        <v>81</v>
      </c>
      <c r="X3205" s="74">
        <f t="shared" ca="1" si="943"/>
        <v>8.3651174432327141E-2</v>
      </c>
      <c r="Y3205" s="75">
        <f t="shared" ca="1" si="944"/>
        <v>8.3651174432327141E-2</v>
      </c>
      <c r="Z3205" s="74">
        <f t="shared" ca="1" si="945"/>
        <v>1.0872495672057811</v>
      </c>
      <c r="AA3205" s="76">
        <f t="shared" ca="1" si="946"/>
        <v>83.651174432327139</v>
      </c>
      <c r="AB3205" s="76">
        <f t="shared" ca="1" si="947"/>
        <v>1087.2495672057812</v>
      </c>
    </row>
    <row r="3206" spans="1:28" x14ac:dyDescent="0.25">
      <c r="A3206" s="2">
        <f t="shared" si="948"/>
        <v>12</v>
      </c>
      <c r="B3206" s="16">
        <f ca="1">VLOOKUP(A3206,PERIODS!$O$4:$P$33,2,FALSE)</f>
        <v>3.3000000000000002E-2</v>
      </c>
      <c r="C3206" s="15"/>
      <c r="D3206" s="18">
        <v>3192</v>
      </c>
      <c r="E3206" s="34">
        <f t="shared" ca="1" si="950"/>
        <v>11641.23509088504</v>
      </c>
      <c r="F3206" s="34">
        <f t="shared" ca="1" si="932"/>
        <v>3300</v>
      </c>
      <c r="G3206" s="69">
        <f t="shared" ca="1" si="936"/>
        <v>0</v>
      </c>
      <c r="H3206" s="34">
        <f t="shared" ca="1" si="937"/>
        <v>-740.49097795601062</v>
      </c>
      <c r="I3206" s="34">
        <f t="shared" ca="1" si="938"/>
        <v>2559.5090220439893</v>
      </c>
      <c r="J3206" s="18">
        <f ca="1">SUM(INDIRECT(ADDRESS(ROW(F3206),COLUMN(F3206),4)):INDIRECT(ADDRESS(ROW(F3206)+N$5-1,COLUMN(F3206),4)))</f>
        <v>23500</v>
      </c>
      <c r="K3206" s="18">
        <f t="shared" ca="1" si="939"/>
        <v>0</v>
      </c>
      <c r="L3206" s="18">
        <f t="shared" ca="1" si="949"/>
        <v>0</v>
      </c>
      <c r="M3206" s="18">
        <f t="shared" ca="1" si="933"/>
        <v>16350</v>
      </c>
      <c r="N3206" s="34">
        <f t="shared" ca="1" si="940"/>
        <v>9081.7260688410533</v>
      </c>
      <c r="P3206" s="18">
        <f t="shared" ca="1" si="934"/>
        <v>740.49097795601062</v>
      </c>
      <c r="Q3206" s="47">
        <f ca="1">SUM(L$15:L3206)-SUM(M$15:M3206)</f>
        <v>0</v>
      </c>
      <c r="R3206" s="47" t="str">
        <f t="shared" ca="1" si="935"/>
        <v>M3209</v>
      </c>
      <c r="S3206" s="40">
        <f t="shared" ca="1" si="941"/>
        <v>16350</v>
      </c>
      <c r="T3206" s="46">
        <f t="shared" ca="1" si="942"/>
        <v>98</v>
      </c>
      <c r="X3206" s="74">
        <f t="shared" ca="1" si="943"/>
        <v>-0.7404909779560106</v>
      </c>
      <c r="Y3206" s="75">
        <f t="shared" ca="1" si="944"/>
        <v>-0.7404909779560106</v>
      </c>
      <c r="Z3206" s="74">
        <f t="shared" ca="1" si="945"/>
        <v>0.47687972060298334</v>
      </c>
      <c r="AA3206" s="76">
        <f t="shared" ca="1" si="946"/>
        <v>-740.49097795601062</v>
      </c>
      <c r="AB3206" s="76">
        <f t="shared" ca="1" si="947"/>
        <v>476.87972060298335</v>
      </c>
    </row>
    <row r="3207" spans="1:28" x14ac:dyDescent="0.25">
      <c r="A3207" s="2">
        <f t="shared" si="948"/>
        <v>13</v>
      </c>
      <c r="B3207" s="16">
        <f ca="1">VLOOKUP(A3207,PERIODS!$O$4:$P$33,2,FALSE)</f>
        <v>3.3000000000000002E-2</v>
      </c>
      <c r="C3207" s="15"/>
      <c r="D3207" s="18">
        <v>3193</v>
      </c>
      <c r="E3207" s="34">
        <f t="shared" ca="1" si="950"/>
        <v>9081.7260688410533</v>
      </c>
      <c r="F3207" s="34">
        <f t="shared" ca="1" si="932"/>
        <v>3300</v>
      </c>
      <c r="G3207" s="69">
        <f t="shared" ca="1" si="936"/>
        <v>0</v>
      </c>
      <c r="H3207" s="34">
        <f t="shared" ca="1" si="937"/>
        <v>-492.44649501132386</v>
      </c>
      <c r="I3207" s="34">
        <f t="shared" ca="1" si="938"/>
        <v>2807.5535049886762</v>
      </c>
      <c r="J3207" s="18">
        <f ca="1">SUM(INDIRECT(ADDRESS(ROW(F3207),COLUMN(F3207),4)):INDIRECT(ADDRESS(ROW(F3207)+N$5-1,COLUMN(F3207),4)))</f>
        <v>23700</v>
      </c>
      <c r="K3207" s="18">
        <f t="shared" ca="1" si="939"/>
        <v>16350</v>
      </c>
      <c r="L3207" s="18">
        <f t="shared" ca="1" si="949"/>
        <v>16350</v>
      </c>
      <c r="M3207" s="18">
        <f t="shared" ca="1" si="933"/>
        <v>0</v>
      </c>
      <c r="N3207" s="34">
        <f t="shared" ca="1" si="940"/>
        <v>6274.1725638523767</v>
      </c>
      <c r="P3207" s="18">
        <f t="shared" ca="1" si="934"/>
        <v>492.44649501132386</v>
      </c>
      <c r="Q3207" s="47">
        <f ca="1">SUM(L$15:L3207)-SUM(M$15:M3207)</f>
        <v>16350</v>
      </c>
      <c r="R3207" s="47" t="str">
        <f t="shared" ca="1" si="935"/>
        <v>M3210</v>
      </c>
      <c r="S3207" s="40">
        <f t="shared" ca="1" si="941"/>
        <v>0</v>
      </c>
      <c r="T3207" s="46">
        <f t="shared" ca="1" si="942"/>
        <v>95</v>
      </c>
      <c r="X3207" s="74">
        <f t="shared" ca="1" si="943"/>
        <v>-0.49244649501132387</v>
      </c>
      <c r="Y3207" s="75">
        <f t="shared" ca="1" si="944"/>
        <v>-0.49244649501132387</v>
      </c>
      <c r="Z3207" s="74">
        <f t="shared" ca="1" si="945"/>
        <v>0.61112943866099734</v>
      </c>
      <c r="AA3207" s="76">
        <f t="shared" ca="1" si="946"/>
        <v>-492.44649501132386</v>
      </c>
      <c r="AB3207" s="76">
        <f t="shared" ca="1" si="947"/>
        <v>611.12943866099738</v>
      </c>
    </row>
    <row r="3208" spans="1:28" x14ac:dyDescent="0.25">
      <c r="A3208" s="2">
        <f t="shared" si="948"/>
        <v>14</v>
      </c>
      <c r="B3208" s="16">
        <f ca="1">VLOOKUP(A3208,PERIODS!$O$4:$P$33,2,FALSE)</f>
        <v>3.3000000000000002E-2</v>
      </c>
      <c r="C3208" s="15"/>
      <c r="D3208" s="18">
        <v>3194</v>
      </c>
      <c r="E3208" s="34">
        <f t="shared" ca="1" si="950"/>
        <v>6274.1725638523767</v>
      </c>
      <c r="F3208" s="34">
        <f t="shared" ca="1" si="932"/>
        <v>3300</v>
      </c>
      <c r="G3208" s="69">
        <f t="shared" ca="1" si="936"/>
        <v>0</v>
      </c>
      <c r="H3208" s="34">
        <f t="shared" ca="1" si="937"/>
        <v>338.62581642967808</v>
      </c>
      <c r="I3208" s="34">
        <f t="shared" ca="1" si="938"/>
        <v>3638.6258164296783</v>
      </c>
      <c r="J3208" s="18">
        <f ca="1">SUM(INDIRECT(ADDRESS(ROW(F3208),COLUMN(F3208),4)):INDIRECT(ADDRESS(ROW(F3208)+N$5-1,COLUMN(F3208),4)))</f>
        <v>23900</v>
      </c>
      <c r="K3208" s="18">
        <f t="shared" ca="1" si="939"/>
        <v>32700</v>
      </c>
      <c r="L3208" s="18">
        <f t="shared" ca="1" si="949"/>
        <v>16350</v>
      </c>
      <c r="M3208" s="18">
        <f t="shared" ca="1" si="933"/>
        <v>0</v>
      </c>
      <c r="N3208" s="34">
        <f t="shared" ca="1" si="940"/>
        <v>2635.5467474226984</v>
      </c>
      <c r="P3208" s="18">
        <f t="shared" ca="1" si="934"/>
        <v>338.62581642967808</v>
      </c>
      <c r="Q3208" s="47">
        <f ca="1">SUM(L$15:L3208)-SUM(M$15:M3208)</f>
        <v>32700</v>
      </c>
      <c r="R3208" s="47" t="str">
        <f t="shared" ca="1" si="935"/>
        <v>M3211</v>
      </c>
      <c r="S3208" s="40">
        <f t="shared" ca="1" si="941"/>
        <v>0</v>
      </c>
      <c r="T3208" s="46">
        <f t="shared" ca="1" si="942"/>
        <v>96</v>
      </c>
      <c r="X3208" s="74">
        <f t="shared" ca="1" si="943"/>
        <v>0.33862581642967809</v>
      </c>
      <c r="Y3208" s="75">
        <f t="shared" ca="1" si="944"/>
        <v>0.33862581642967809</v>
      </c>
      <c r="Z3208" s="74">
        <f t="shared" ca="1" si="945"/>
        <v>1.4030182605978574</v>
      </c>
      <c r="AA3208" s="76">
        <f t="shared" ca="1" si="946"/>
        <v>338.62581642967808</v>
      </c>
      <c r="AB3208" s="76">
        <f t="shared" ca="1" si="947"/>
        <v>1403.0182605978573</v>
      </c>
    </row>
    <row r="3209" spans="1:28" x14ac:dyDescent="0.25">
      <c r="A3209" s="2">
        <f t="shared" si="948"/>
        <v>15</v>
      </c>
      <c r="B3209" s="16">
        <f ca="1">VLOOKUP(A3209,PERIODS!$O$4:$P$33,2,FALSE)</f>
        <v>3.3000000000000002E-2</v>
      </c>
      <c r="C3209" s="15"/>
      <c r="D3209" s="18">
        <v>3195</v>
      </c>
      <c r="E3209" s="34">
        <f t="shared" ca="1" si="950"/>
        <v>2635.5467474226984</v>
      </c>
      <c r="F3209" s="34">
        <f t="shared" ca="1" si="932"/>
        <v>3300</v>
      </c>
      <c r="G3209" s="69">
        <f t="shared" ca="1" si="936"/>
        <v>0</v>
      </c>
      <c r="H3209" s="34">
        <f t="shared" ca="1" si="937"/>
        <v>-686.09210656340247</v>
      </c>
      <c r="I3209" s="34">
        <f t="shared" ca="1" si="938"/>
        <v>2613.9078934365975</v>
      </c>
      <c r="J3209" s="18">
        <f ca="1">SUM(INDIRECT(ADDRESS(ROW(F3209),COLUMN(F3209),4)):INDIRECT(ADDRESS(ROW(F3209)+N$5-1,COLUMN(F3209),4)))</f>
        <v>24100</v>
      </c>
      <c r="K3209" s="18">
        <f t="shared" ca="1" si="939"/>
        <v>32700</v>
      </c>
      <c r="L3209" s="18">
        <f t="shared" ca="1" si="949"/>
        <v>0</v>
      </c>
      <c r="M3209" s="18">
        <f t="shared" ca="1" si="933"/>
        <v>0</v>
      </c>
      <c r="N3209" s="34">
        <f t="shared" ca="1" si="940"/>
        <v>21.638853986100912</v>
      </c>
      <c r="P3209" s="18">
        <f t="shared" ca="1" si="934"/>
        <v>686.09210656340247</v>
      </c>
      <c r="Q3209" s="47">
        <f ca="1">SUM(L$15:L3209)-SUM(M$15:M3209)</f>
        <v>32700</v>
      </c>
      <c r="R3209" s="47" t="str">
        <f t="shared" ca="1" si="935"/>
        <v>M3212</v>
      </c>
      <c r="S3209" s="40">
        <f t="shared" ca="1" si="941"/>
        <v>0</v>
      </c>
      <c r="T3209" s="46">
        <f t="shared" ca="1" si="942"/>
        <v>28</v>
      </c>
      <c r="X3209" s="74">
        <f t="shared" ca="1" si="943"/>
        <v>-0.68609210656340247</v>
      </c>
      <c r="Y3209" s="75">
        <f t="shared" ca="1" si="944"/>
        <v>-0.68609210656340247</v>
      </c>
      <c r="Z3209" s="74">
        <f t="shared" ca="1" si="945"/>
        <v>0.50354000983054392</v>
      </c>
      <c r="AA3209" s="76">
        <f t="shared" ca="1" si="946"/>
        <v>-686.09210656340247</v>
      </c>
      <c r="AB3209" s="76">
        <f t="shared" ca="1" si="947"/>
        <v>503.54000983054391</v>
      </c>
    </row>
    <row r="3210" spans="1:28" x14ac:dyDescent="0.25">
      <c r="A3210" s="2">
        <f t="shared" si="948"/>
        <v>16</v>
      </c>
      <c r="B3210" s="16">
        <f ca="1">VLOOKUP(A3210,PERIODS!$O$4:$P$33,2,FALSE)</f>
        <v>3.3000000000000002E-2</v>
      </c>
      <c r="C3210" s="15"/>
      <c r="D3210" s="18">
        <v>3196</v>
      </c>
      <c r="E3210" s="34">
        <f t="shared" ca="1" si="950"/>
        <v>21.638853986100912</v>
      </c>
      <c r="F3210" s="34">
        <f t="shared" ca="1" si="932"/>
        <v>3300</v>
      </c>
      <c r="G3210" s="69">
        <f t="shared" ca="1" si="936"/>
        <v>0</v>
      </c>
      <c r="H3210" s="34">
        <f t="shared" ca="1" si="937"/>
        <v>-1275.5676491279455</v>
      </c>
      <c r="I3210" s="34">
        <f t="shared" ca="1" si="938"/>
        <v>2024.4323508720545</v>
      </c>
      <c r="J3210" s="18">
        <f ca="1">SUM(INDIRECT(ADDRESS(ROW(F3210),COLUMN(F3210),4)):INDIRECT(ADDRESS(ROW(F3210)+N$5-1,COLUMN(F3210),4)))</f>
        <v>24300</v>
      </c>
      <c r="K3210" s="18">
        <f t="shared" ca="1" si="939"/>
        <v>16350</v>
      </c>
      <c r="L3210" s="18">
        <f t="shared" ca="1" si="949"/>
        <v>0</v>
      </c>
      <c r="M3210" s="18">
        <f t="shared" ca="1" si="933"/>
        <v>16350</v>
      </c>
      <c r="N3210" s="34">
        <f t="shared" ca="1" si="940"/>
        <v>14347.206503114046</v>
      </c>
      <c r="P3210" s="18">
        <f t="shared" ca="1" si="934"/>
        <v>1275.5676491279455</v>
      </c>
      <c r="Q3210" s="47">
        <f ca="1">SUM(L$15:L3210)-SUM(M$15:M3210)</f>
        <v>16350</v>
      </c>
      <c r="R3210" s="47" t="str">
        <f t="shared" ca="1" si="935"/>
        <v>M3213</v>
      </c>
      <c r="S3210" s="40">
        <f t="shared" ca="1" si="941"/>
        <v>0</v>
      </c>
      <c r="T3210" s="46">
        <f t="shared" ca="1" si="942"/>
        <v>41</v>
      </c>
      <c r="X3210" s="74">
        <f t="shared" ca="1" si="943"/>
        <v>-1.2755676491279455</v>
      </c>
      <c r="Y3210" s="75">
        <f t="shared" ca="1" si="944"/>
        <v>-1.2755676491279455</v>
      </c>
      <c r="Z3210" s="74">
        <f t="shared" ca="1" si="945"/>
        <v>0.27927239448735447</v>
      </c>
      <c r="AA3210" s="76">
        <f t="shared" ca="1" si="946"/>
        <v>-1275.5676491279455</v>
      </c>
      <c r="AB3210" s="76">
        <f t="shared" ca="1" si="947"/>
        <v>279.27239448735446</v>
      </c>
    </row>
    <row r="3211" spans="1:28" x14ac:dyDescent="0.25">
      <c r="A3211" s="2">
        <f t="shared" si="948"/>
        <v>17</v>
      </c>
      <c r="B3211" s="16">
        <f ca="1">VLOOKUP(A3211,PERIODS!$O$4:$P$33,2,FALSE)</f>
        <v>3.5000000000000003E-2</v>
      </c>
      <c r="C3211" s="15"/>
      <c r="D3211" s="18">
        <v>3197</v>
      </c>
      <c r="E3211" s="34">
        <f t="shared" ca="1" si="950"/>
        <v>14347.206503114046</v>
      </c>
      <c r="F3211" s="34">
        <f t="shared" ca="1" si="932"/>
        <v>3500.0000000000005</v>
      </c>
      <c r="G3211" s="69">
        <f t="shared" ca="1" si="936"/>
        <v>0</v>
      </c>
      <c r="H3211" s="34">
        <f t="shared" ca="1" si="937"/>
        <v>-707.40504107460072</v>
      </c>
      <c r="I3211" s="34">
        <f t="shared" ca="1" si="938"/>
        <v>2792.5949589253996</v>
      </c>
      <c r="J3211" s="18">
        <f ca="1">SUM(INDIRECT(ADDRESS(ROW(F3211),COLUMN(F3211),4)):INDIRECT(ADDRESS(ROW(F3211)+N$5-1,COLUMN(F3211),4)))</f>
        <v>24500.000000000004</v>
      </c>
      <c r="K3211" s="18">
        <f t="shared" ca="1" si="939"/>
        <v>0</v>
      </c>
      <c r="L3211" s="18">
        <f t="shared" ca="1" si="949"/>
        <v>0</v>
      </c>
      <c r="M3211" s="18">
        <f t="shared" ca="1" si="933"/>
        <v>16350</v>
      </c>
      <c r="N3211" s="34">
        <f t="shared" ca="1" si="940"/>
        <v>27904.611544188647</v>
      </c>
      <c r="P3211" s="18">
        <f t="shared" ca="1" si="934"/>
        <v>707.40504107460072</v>
      </c>
      <c r="Q3211" s="47">
        <f ca="1">SUM(L$15:L3211)-SUM(M$15:M3211)</f>
        <v>0</v>
      </c>
      <c r="R3211" s="47" t="str">
        <f t="shared" ca="1" si="935"/>
        <v>M3214</v>
      </c>
      <c r="S3211" s="40">
        <f t="shared" ca="1" si="941"/>
        <v>0</v>
      </c>
      <c r="T3211" s="46">
        <f t="shared" ca="1" si="942"/>
        <v>39</v>
      </c>
      <c r="X3211" s="74">
        <f t="shared" ca="1" si="943"/>
        <v>-0.70740504107460067</v>
      </c>
      <c r="Y3211" s="75">
        <f t="shared" ca="1" si="944"/>
        <v>-0.70740504107460067</v>
      </c>
      <c r="Z3211" s="74">
        <f t="shared" ca="1" si="945"/>
        <v>0.49292165071180066</v>
      </c>
      <c r="AA3211" s="76">
        <f t="shared" ca="1" si="946"/>
        <v>-707.40504107460072</v>
      </c>
      <c r="AB3211" s="76">
        <f t="shared" ca="1" si="947"/>
        <v>492.92165071180068</v>
      </c>
    </row>
    <row r="3212" spans="1:28" x14ac:dyDescent="0.25">
      <c r="A3212" s="2">
        <f t="shared" si="948"/>
        <v>18</v>
      </c>
      <c r="B3212" s="16">
        <f ca="1">VLOOKUP(A3212,PERIODS!$O$4:$P$33,2,FALSE)</f>
        <v>3.5000000000000003E-2</v>
      </c>
      <c r="C3212" s="15"/>
      <c r="D3212" s="18">
        <v>3198</v>
      </c>
      <c r="E3212" s="34">
        <f t="shared" ca="1" si="950"/>
        <v>27904.611544188647</v>
      </c>
      <c r="F3212" s="34">
        <f t="shared" ca="1" si="932"/>
        <v>3500.0000000000005</v>
      </c>
      <c r="G3212" s="69">
        <f t="shared" ca="1" si="936"/>
        <v>0</v>
      </c>
      <c r="H3212" s="34">
        <f t="shared" ca="1" si="937"/>
        <v>-132.16110878937167</v>
      </c>
      <c r="I3212" s="34">
        <f t="shared" ca="1" si="938"/>
        <v>3367.8388912106288</v>
      </c>
      <c r="J3212" s="18">
        <f ca="1">SUM(INDIRECT(ADDRESS(ROW(F3212),COLUMN(F3212),4)):INDIRECT(ADDRESS(ROW(F3212)+N$5-1,COLUMN(F3212),4)))</f>
        <v>24500.000000000004</v>
      </c>
      <c r="K3212" s="18">
        <f t="shared" ca="1" si="939"/>
        <v>0</v>
      </c>
      <c r="L3212" s="18">
        <f t="shared" ca="1" si="949"/>
        <v>0</v>
      </c>
      <c r="M3212" s="18">
        <f t="shared" ca="1" si="933"/>
        <v>0</v>
      </c>
      <c r="N3212" s="34">
        <f t="shared" ca="1" si="940"/>
        <v>24536.772652978019</v>
      </c>
      <c r="P3212" s="18">
        <f t="shared" ca="1" si="934"/>
        <v>132.16110878937167</v>
      </c>
      <c r="Q3212" s="47">
        <f ca="1">SUM(L$15:L3212)-SUM(M$15:M3212)</f>
        <v>0</v>
      </c>
      <c r="R3212" s="47" t="str">
        <f t="shared" ca="1" si="935"/>
        <v>M3215</v>
      </c>
      <c r="S3212" s="40">
        <f t="shared" ca="1" si="941"/>
        <v>0</v>
      </c>
      <c r="T3212" s="46">
        <f t="shared" ca="1" si="942"/>
        <v>7</v>
      </c>
      <c r="X3212" s="74">
        <f t="shared" ca="1" si="943"/>
        <v>-0.13216110878937168</v>
      </c>
      <c r="Y3212" s="75">
        <f t="shared" ca="1" si="944"/>
        <v>-0.13216110878937168</v>
      </c>
      <c r="Z3212" s="74">
        <f t="shared" ca="1" si="945"/>
        <v>0.87619982021514042</v>
      </c>
      <c r="AA3212" s="76">
        <f t="shared" ca="1" si="946"/>
        <v>-132.16110878937167</v>
      </c>
      <c r="AB3212" s="76">
        <f t="shared" ca="1" si="947"/>
        <v>876.19982021514045</v>
      </c>
    </row>
    <row r="3213" spans="1:28" x14ac:dyDescent="0.25">
      <c r="A3213" s="2">
        <f t="shared" si="948"/>
        <v>19</v>
      </c>
      <c r="B3213" s="16">
        <f ca="1">VLOOKUP(A3213,PERIODS!$O$4:$P$33,2,FALSE)</f>
        <v>3.5000000000000003E-2</v>
      </c>
      <c r="C3213" s="15"/>
      <c r="D3213" s="18">
        <v>3199</v>
      </c>
      <c r="E3213" s="34">
        <f t="shared" ca="1" si="950"/>
        <v>24536.772652978019</v>
      </c>
      <c r="F3213" s="34">
        <f t="shared" ca="1" si="932"/>
        <v>3500.0000000000005</v>
      </c>
      <c r="G3213" s="69">
        <f t="shared" ca="1" si="936"/>
        <v>0</v>
      </c>
      <c r="H3213" s="34">
        <f t="shared" ca="1" si="937"/>
        <v>-1396.7567153362365</v>
      </c>
      <c r="I3213" s="34">
        <f t="shared" ca="1" si="938"/>
        <v>2103.2432846637639</v>
      </c>
      <c r="J3213" s="18">
        <f ca="1">SUM(INDIRECT(ADDRESS(ROW(F3213),COLUMN(F3213),4)):INDIRECT(ADDRESS(ROW(F3213)+N$5-1,COLUMN(F3213),4)))</f>
        <v>24500.000000000004</v>
      </c>
      <c r="K3213" s="18">
        <f t="shared" ca="1" si="939"/>
        <v>0</v>
      </c>
      <c r="L3213" s="18">
        <f t="shared" ca="1" si="949"/>
        <v>0</v>
      </c>
      <c r="M3213" s="18">
        <f t="shared" ca="1" si="933"/>
        <v>0</v>
      </c>
      <c r="N3213" s="34">
        <f t="shared" ca="1" si="940"/>
        <v>22433.529368314255</v>
      </c>
      <c r="P3213" s="18">
        <f t="shared" ca="1" si="934"/>
        <v>1396.7567153362365</v>
      </c>
      <c r="Q3213" s="47">
        <f ca="1">SUM(L$15:L3213)-SUM(M$15:M3213)</f>
        <v>0</v>
      </c>
      <c r="R3213" s="47" t="str">
        <f t="shared" ca="1" si="935"/>
        <v>M3216</v>
      </c>
      <c r="S3213" s="40">
        <f t="shared" ca="1" si="941"/>
        <v>0</v>
      </c>
      <c r="T3213" s="46">
        <f t="shared" ca="1" si="942"/>
        <v>96</v>
      </c>
      <c r="X3213" s="74">
        <f t="shared" ca="1" si="943"/>
        <v>-1.3967567153362366</v>
      </c>
      <c r="Y3213" s="75">
        <f t="shared" ca="1" si="944"/>
        <v>-1.3967567153362366</v>
      </c>
      <c r="Z3213" s="74">
        <f t="shared" ca="1" si="945"/>
        <v>0.2473980464600036</v>
      </c>
      <c r="AA3213" s="76">
        <f t="shared" ca="1" si="946"/>
        <v>-1396.7567153362365</v>
      </c>
      <c r="AB3213" s="76">
        <f t="shared" ca="1" si="947"/>
        <v>247.3980464600036</v>
      </c>
    </row>
    <row r="3214" spans="1:28" x14ac:dyDescent="0.25">
      <c r="A3214" s="2">
        <f t="shared" si="948"/>
        <v>20</v>
      </c>
      <c r="B3214" s="16">
        <f ca="1">VLOOKUP(A3214,PERIODS!$O$4:$P$33,2,FALSE)</f>
        <v>3.5000000000000003E-2</v>
      </c>
      <c r="C3214" s="15"/>
      <c r="D3214" s="18">
        <v>3200</v>
      </c>
      <c r="E3214" s="34">
        <f t="shared" ca="1" si="950"/>
        <v>22433.529368314255</v>
      </c>
      <c r="F3214" s="34">
        <f t="shared" ca="1" si="932"/>
        <v>3500.0000000000005</v>
      </c>
      <c r="G3214" s="69">
        <f t="shared" ca="1" si="936"/>
        <v>0</v>
      </c>
      <c r="H3214" s="34">
        <f t="shared" ca="1" si="937"/>
        <v>-239.52461988055603</v>
      </c>
      <c r="I3214" s="34">
        <f t="shared" ca="1" si="938"/>
        <v>3260.4753801194443</v>
      </c>
      <c r="J3214" s="18">
        <f ca="1">SUM(INDIRECT(ADDRESS(ROW(F3214),COLUMN(F3214),4)):INDIRECT(ADDRESS(ROW(F3214)+N$5-1,COLUMN(F3214),4)))</f>
        <v>24500.000000000004</v>
      </c>
      <c r="K3214" s="18">
        <f t="shared" ca="1" si="939"/>
        <v>16350</v>
      </c>
      <c r="L3214" s="18">
        <f t="shared" ca="1" si="949"/>
        <v>16350</v>
      </c>
      <c r="M3214" s="18">
        <f t="shared" ca="1" si="933"/>
        <v>0</v>
      </c>
      <c r="N3214" s="34">
        <f t="shared" ca="1" si="940"/>
        <v>19173.05398819481</v>
      </c>
      <c r="P3214" s="18">
        <f t="shared" ca="1" si="934"/>
        <v>239.52461988055603</v>
      </c>
      <c r="Q3214" s="47">
        <f ca="1">SUM(L$15:L3214)-SUM(M$15:M3214)</f>
        <v>16350</v>
      </c>
      <c r="R3214" s="47" t="str">
        <f t="shared" ca="1" si="935"/>
        <v>M3217</v>
      </c>
      <c r="S3214" s="40">
        <f t="shared" ca="1" si="941"/>
        <v>0</v>
      </c>
      <c r="T3214" s="46">
        <f t="shared" ca="1" si="942"/>
        <v>57</v>
      </c>
      <c r="X3214" s="74">
        <f t="shared" ca="1" si="943"/>
        <v>-0.23952461988055604</v>
      </c>
      <c r="Y3214" s="75">
        <f t="shared" ca="1" si="944"/>
        <v>-0.23952461988055604</v>
      </c>
      <c r="Z3214" s="74">
        <f t="shared" ca="1" si="945"/>
        <v>0.78700189721073466</v>
      </c>
      <c r="AA3214" s="76">
        <f t="shared" ca="1" si="946"/>
        <v>-239.52461988055603</v>
      </c>
      <c r="AB3214" s="76">
        <f t="shared" ca="1" si="947"/>
        <v>787.00189721073468</v>
      </c>
    </row>
    <row r="3215" spans="1:28" x14ac:dyDescent="0.25">
      <c r="A3215" s="2">
        <f t="shared" si="948"/>
        <v>21</v>
      </c>
      <c r="B3215" s="16">
        <f ca="1">VLOOKUP(A3215,PERIODS!$O$4:$P$33,2,FALSE)</f>
        <v>3.5000000000000003E-2</v>
      </c>
      <c r="C3215" s="15"/>
      <c r="D3215" s="18">
        <v>3201</v>
      </c>
      <c r="E3215" s="34">
        <f t="shared" ca="1" si="950"/>
        <v>19173.05398819481</v>
      </c>
      <c r="F3215" s="34">
        <f t="shared" ref="F3215:F3278" ca="1" si="951">F$2*B3215</f>
        <v>3500.0000000000005</v>
      </c>
      <c r="G3215" s="69">
        <f t="shared" ca="1" si="936"/>
        <v>0</v>
      </c>
      <c r="H3215" s="34">
        <f t="shared" ca="1" si="937"/>
        <v>-800.61828150199642</v>
      </c>
      <c r="I3215" s="34">
        <f t="shared" ca="1" si="938"/>
        <v>2699.3817184980039</v>
      </c>
      <c r="J3215" s="18">
        <f ca="1">SUM(INDIRECT(ADDRESS(ROW(F3215),COLUMN(F3215),4)):INDIRECT(ADDRESS(ROW(F3215)+N$5-1,COLUMN(F3215),4)))</f>
        <v>24500.000000000004</v>
      </c>
      <c r="K3215" s="18">
        <f t="shared" ca="1" si="939"/>
        <v>16350</v>
      </c>
      <c r="L3215" s="18">
        <f t="shared" ca="1" si="949"/>
        <v>0</v>
      </c>
      <c r="M3215" s="18">
        <f t="shared" ref="M3215:M3278" ca="1" si="952">SUMIF($R$15:$R$8014,ADDRESS(ROW(M3215),COLUMN(M3215),4),$L$15:$L$8014)</f>
        <v>0</v>
      </c>
      <c r="N3215" s="34">
        <f t="shared" ca="1" si="940"/>
        <v>16473.672269696806</v>
      </c>
      <c r="P3215" s="18">
        <f t="shared" ref="P3215:P3278" ca="1" si="953">ABS(H3215)</f>
        <v>800.61828150199642</v>
      </c>
      <c r="Q3215" s="47">
        <f ca="1">SUM(L$15:L3215)-SUM(M$15:M3215)</f>
        <v>16350</v>
      </c>
      <c r="R3215" s="47" t="str">
        <f t="shared" ref="R3215:R3278" ca="1" si="954">ADDRESS(ROW(M3215)+$N$3+RANDBETWEEN(-$N$4,$N$4),COLUMN(M3215),4)</f>
        <v>M3218</v>
      </c>
      <c r="S3215" s="40">
        <f t="shared" ca="1" si="941"/>
        <v>0</v>
      </c>
      <c r="T3215" s="46">
        <f t="shared" ca="1" si="942"/>
        <v>70</v>
      </c>
      <c r="X3215" s="74">
        <f t="shared" ca="1" si="943"/>
        <v>-0.80061828150199643</v>
      </c>
      <c r="Y3215" s="75">
        <f t="shared" ca="1" si="944"/>
        <v>-0.80061828150199643</v>
      </c>
      <c r="Z3215" s="74">
        <f t="shared" ca="1" si="945"/>
        <v>0.44905123819564391</v>
      </c>
      <c r="AA3215" s="76">
        <f t="shared" ca="1" si="946"/>
        <v>-800.61828150199642</v>
      </c>
      <c r="AB3215" s="76">
        <f t="shared" ca="1" si="947"/>
        <v>449.05123819564392</v>
      </c>
    </row>
    <row r="3216" spans="1:28" x14ac:dyDescent="0.25">
      <c r="A3216" s="2">
        <f t="shared" si="948"/>
        <v>22</v>
      </c>
      <c r="B3216" s="16">
        <f ca="1">VLOOKUP(A3216,PERIODS!$O$4:$P$33,2,FALSE)</f>
        <v>3.5000000000000003E-2</v>
      </c>
      <c r="C3216" s="15"/>
      <c r="D3216" s="18">
        <v>3202</v>
      </c>
      <c r="E3216" s="34">
        <f t="shared" ca="1" si="950"/>
        <v>16473.672269696806</v>
      </c>
      <c r="F3216" s="34">
        <f t="shared" ca="1" si="951"/>
        <v>3500.0000000000005</v>
      </c>
      <c r="G3216" s="69">
        <f t="shared" ref="G3216:G3279" ca="1" si="955">((2*RAND()*$F$5)-$F$5)*E3216</f>
        <v>0</v>
      </c>
      <c r="H3216" s="34">
        <f t="shared" ref="H3216:H3279" ca="1" si="956">IF($S$3="NORM",AA3216,IF($S$3="LOGNORM",AB3216,0))</f>
        <v>345.14240034091551</v>
      </c>
      <c r="I3216" s="34">
        <f t="shared" ref="I3216:I3279" ca="1" si="957">IF(F3216+H3216&lt;0,0,F3216+H3216)</f>
        <v>3845.1424003409161</v>
      </c>
      <c r="J3216" s="18">
        <f ca="1">SUM(INDIRECT(ADDRESS(ROW(F3216),COLUMN(F3216),4)):INDIRECT(ADDRESS(ROW(F3216)+N$5-1,COLUMN(F3216),4)))</f>
        <v>25000.000000000004</v>
      </c>
      <c r="K3216" s="18">
        <f t="shared" ref="K3216:K3279" ca="1" si="958">Q3216</f>
        <v>16350</v>
      </c>
      <c r="L3216" s="18">
        <f t="shared" ca="1" si="949"/>
        <v>0</v>
      </c>
      <c r="M3216" s="18">
        <f t="shared" ca="1" si="952"/>
        <v>0</v>
      </c>
      <c r="N3216" s="34">
        <f t="shared" ref="N3216:N3279" ca="1" si="959">E3216+G3216-I3216+M3216-S3216</f>
        <v>12628.529869355891</v>
      </c>
      <c r="P3216" s="18">
        <f t="shared" ca="1" si="953"/>
        <v>345.14240034091551</v>
      </c>
      <c r="Q3216" s="47">
        <f ca="1">SUM(L$15:L3216)-SUM(M$15:M3216)</f>
        <v>16350</v>
      </c>
      <c r="R3216" s="47" t="str">
        <f t="shared" ca="1" si="954"/>
        <v>M3219</v>
      </c>
      <c r="S3216" s="40">
        <f t="shared" ref="S3216:S3279" ca="1" si="960">IF(T3216&gt;N$6*100,M3216,0)</f>
        <v>0</v>
      </c>
      <c r="T3216" s="46">
        <f t="shared" ref="T3216:T3279" ca="1" si="961">RANDBETWEEN(0,100)</f>
        <v>0</v>
      </c>
      <c r="X3216" s="74">
        <f t="shared" ref="X3216:X3279" ca="1" si="962">NORMINV(RAND(),0,1)</f>
        <v>0.34514240034091553</v>
      </c>
      <c r="Y3216" s="75">
        <f t="shared" ref="Y3216:Y3279" ca="1" si="963">IF(AND(X3216&gt;$F$6,$F$6&gt;0),$F$6,X3216)</f>
        <v>0.34514240034091553</v>
      </c>
      <c r="Z3216" s="74">
        <f t="shared" ref="Z3216:Z3279" ca="1" si="964">EXP(Y3216)</f>
        <v>1.4121910018303334</v>
      </c>
      <c r="AA3216" s="76">
        <f t="shared" ref="AA3216:AA3279" ca="1" si="965">$F$3*Y3216</f>
        <v>345.14240034091551</v>
      </c>
      <c r="AB3216" s="76">
        <f t="shared" ref="AB3216:AB3279" ca="1" si="966">$F$3*Z3216</f>
        <v>1412.1910018303333</v>
      </c>
    </row>
    <row r="3217" spans="1:28" x14ac:dyDescent="0.25">
      <c r="A3217" s="2">
        <f t="shared" ref="A3217:A3280" si="967">IF(AND(A3216=12,OR(A$14="MS",A$14="M0")),1,IF(AND(A3216=4,OR(A$14="WS",A$14="W0")),1,IF(AND(A3216=30,OR(A$14="DS",A$14="D0")),1,A3216+1)))</f>
        <v>23</v>
      </c>
      <c r="B3217" s="16">
        <f ca="1">VLOOKUP(A3217,PERIODS!$O$4:$P$33,2,FALSE)</f>
        <v>3.5000000000000003E-2</v>
      </c>
      <c r="C3217" s="15"/>
      <c r="D3217" s="18">
        <v>3203</v>
      </c>
      <c r="E3217" s="34">
        <f t="shared" ca="1" si="950"/>
        <v>12628.529869355891</v>
      </c>
      <c r="F3217" s="34">
        <f t="shared" ca="1" si="951"/>
        <v>3500.0000000000005</v>
      </c>
      <c r="G3217" s="69">
        <f t="shared" ca="1" si="955"/>
        <v>0</v>
      </c>
      <c r="H3217" s="34">
        <f t="shared" ca="1" si="956"/>
        <v>-1526.3970336208233</v>
      </c>
      <c r="I3217" s="34">
        <f t="shared" ca="1" si="957"/>
        <v>1973.6029663791771</v>
      </c>
      <c r="J3217" s="18">
        <f ca="1">SUM(INDIRECT(ADDRESS(ROW(F3217),COLUMN(F3217),4)):INDIRECT(ADDRESS(ROW(F3217)+N$5-1,COLUMN(F3217),4)))</f>
        <v>25500.000000000004</v>
      </c>
      <c r="K3217" s="18">
        <f t="shared" ca="1" si="958"/>
        <v>0</v>
      </c>
      <c r="L3217" s="18">
        <f t="shared" ref="L3217:L3280" ca="1" si="968">IF((E3217+K3216)&lt;J3217,N$2,0)</f>
        <v>0</v>
      </c>
      <c r="M3217" s="18">
        <f t="shared" ca="1" si="952"/>
        <v>16350</v>
      </c>
      <c r="N3217" s="34">
        <f t="shared" ca="1" si="959"/>
        <v>27004.926902976713</v>
      </c>
      <c r="P3217" s="18">
        <f t="shared" ca="1" si="953"/>
        <v>1526.3970336208233</v>
      </c>
      <c r="Q3217" s="47">
        <f ca="1">SUM(L$15:L3217)-SUM(M$15:M3217)</f>
        <v>0</v>
      </c>
      <c r="R3217" s="47" t="str">
        <f t="shared" ca="1" si="954"/>
        <v>M3220</v>
      </c>
      <c r="S3217" s="40">
        <f t="shared" ca="1" si="960"/>
        <v>0</v>
      </c>
      <c r="T3217" s="46">
        <f t="shared" ca="1" si="961"/>
        <v>56</v>
      </c>
      <c r="X3217" s="74">
        <f t="shared" ca="1" si="962"/>
        <v>-1.5263970336208232</v>
      </c>
      <c r="Y3217" s="75">
        <f t="shared" ca="1" si="963"/>
        <v>-1.5263970336208232</v>
      </c>
      <c r="Z3217" s="74">
        <f t="shared" ca="1" si="964"/>
        <v>0.21731724519916151</v>
      </c>
      <c r="AA3217" s="76">
        <f t="shared" ca="1" si="965"/>
        <v>-1526.3970336208233</v>
      </c>
      <c r="AB3217" s="76">
        <f t="shared" ca="1" si="966"/>
        <v>217.3172451991615</v>
      </c>
    </row>
    <row r="3218" spans="1:28" x14ac:dyDescent="0.25">
      <c r="A3218" s="2">
        <f t="shared" si="967"/>
        <v>24</v>
      </c>
      <c r="B3218" s="16">
        <f ca="1">VLOOKUP(A3218,PERIODS!$O$4:$P$33,2,FALSE)</f>
        <v>3.5000000000000003E-2</v>
      </c>
      <c r="C3218" s="15"/>
      <c r="D3218" s="18">
        <v>3204</v>
      </c>
      <c r="E3218" s="34">
        <f t="shared" ca="1" si="950"/>
        <v>27004.926902976713</v>
      </c>
      <c r="F3218" s="34">
        <f t="shared" ca="1" si="951"/>
        <v>3500.0000000000005</v>
      </c>
      <c r="G3218" s="69">
        <f t="shared" ca="1" si="955"/>
        <v>0</v>
      </c>
      <c r="H3218" s="34">
        <f t="shared" ca="1" si="956"/>
        <v>-184.23419515230174</v>
      </c>
      <c r="I3218" s="34">
        <f t="shared" ca="1" si="957"/>
        <v>3315.7658048476987</v>
      </c>
      <c r="J3218" s="18">
        <f ca="1">SUM(INDIRECT(ADDRESS(ROW(F3218),COLUMN(F3218),4)):INDIRECT(ADDRESS(ROW(F3218)+N$5-1,COLUMN(F3218),4)))</f>
        <v>26000</v>
      </c>
      <c r="K3218" s="18">
        <f t="shared" ca="1" si="958"/>
        <v>0</v>
      </c>
      <c r="L3218" s="18">
        <f t="shared" ca="1" si="968"/>
        <v>0</v>
      </c>
      <c r="M3218" s="18">
        <f t="shared" ca="1" si="952"/>
        <v>0</v>
      </c>
      <c r="N3218" s="34">
        <f t="shared" ca="1" si="959"/>
        <v>23689.161098129014</v>
      </c>
      <c r="P3218" s="18">
        <f t="shared" ca="1" si="953"/>
        <v>184.23419515230174</v>
      </c>
      <c r="Q3218" s="47">
        <f ca="1">SUM(L$15:L3218)-SUM(M$15:M3218)</f>
        <v>0</v>
      </c>
      <c r="R3218" s="47" t="str">
        <f t="shared" ca="1" si="954"/>
        <v>M3221</v>
      </c>
      <c r="S3218" s="40">
        <f t="shared" ca="1" si="960"/>
        <v>0</v>
      </c>
      <c r="T3218" s="46">
        <f t="shared" ca="1" si="961"/>
        <v>26</v>
      </c>
      <c r="X3218" s="74">
        <f t="shared" ca="1" si="962"/>
        <v>-0.18423419515230174</v>
      </c>
      <c r="Y3218" s="75">
        <f t="shared" ca="1" si="963"/>
        <v>-0.18423419515230174</v>
      </c>
      <c r="Z3218" s="74">
        <f t="shared" ca="1" si="964"/>
        <v>0.83174099130735346</v>
      </c>
      <c r="AA3218" s="76">
        <f t="shared" ca="1" si="965"/>
        <v>-184.23419515230174</v>
      </c>
      <c r="AB3218" s="76">
        <f t="shared" ca="1" si="966"/>
        <v>831.74099130735351</v>
      </c>
    </row>
    <row r="3219" spans="1:28" x14ac:dyDescent="0.25">
      <c r="A3219" s="2">
        <f t="shared" si="967"/>
        <v>25</v>
      </c>
      <c r="B3219" s="16">
        <f ca="1">VLOOKUP(A3219,PERIODS!$O$4:$P$33,2,FALSE)</f>
        <v>3.5000000000000003E-2</v>
      </c>
      <c r="C3219" s="15"/>
      <c r="D3219" s="18">
        <v>3205</v>
      </c>
      <c r="E3219" s="34">
        <f t="shared" ca="1" si="950"/>
        <v>23689.161098129014</v>
      </c>
      <c r="F3219" s="34">
        <f t="shared" ca="1" si="951"/>
        <v>3500.0000000000005</v>
      </c>
      <c r="G3219" s="69">
        <f t="shared" ca="1" si="955"/>
        <v>0</v>
      </c>
      <c r="H3219" s="34">
        <f t="shared" ca="1" si="956"/>
        <v>1518.6498294817179</v>
      </c>
      <c r="I3219" s="34">
        <f t="shared" ca="1" si="957"/>
        <v>5018.6498294817184</v>
      </c>
      <c r="J3219" s="18">
        <f ca="1">SUM(INDIRECT(ADDRESS(ROW(F3219),COLUMN(F3219),4)):INDIRECT(ADDRESS(ROW(F3219)+N$5-1,COLUMN(F3219),4)))</f>
        <v>24900</v>
      </c>
      <c r="K3219" s="18">
        <f t="shared" ca="1" si="958"/>
        <v>16350</v>
      </c>
      <c r="L3219" s="18">
        <f t="shared" ca="1" si="968"/>
        <v>16350</v>
      </c>
      <c r="M3219" s="18">
        <f t="shared" ca="1" si="952"/>
        <v>0</v>
      </c>
      <c r="N3219" s="34">
        <f t="shared" ca="1" si="959"/>
        <v>18670.511268647297</v>
      </c>
      <c r="P3219" s="18">
        <f t="shared" ca="1" si="953"/>
        <v>1518.6498294817179</v>
      </c>
      <c r="Q3219" s="47">
        <f ca="1">SUM(L$15:L3219)-SUM(M$15:M3219)</f>
        <v>16350</v>
      </c>
      <c r="R3219" s="47" t="str">
        <f t="shared" ca="1" si="954"/>
        <v>M3222</v>
      </c>
      <c r="S3219" s="40">
        <f t="shared" ca="1" si="960"/>
        <v>0</v>
      </c>
      <c r="T3219" s="46">
        <f t="shared" ca="1" si="961"/>
        <v>67</v>
      </c>
      <c r="X3219" s="74">
        <f t="shared" ca="1" si="962"/>
        <v>1.5186498294817179</v>
      </c>
      <c r="Y3219" s="75">
        <f t="shared" ca="1" si="963"/>
        <v>1.5186498294817179</v>
      </c>
      <c r="Z3219" s="74">
        <f t="shared" ca="1" si="964"/>
        <v>4.5660560770985565</v>
      </c>
      <c r="AA3219" s="76">
        <f t="shared" ca="1" si="965"/>
        <v>1518.6498294817179</v>
      </c>
      <c r="AB3219" s="76">
        <f t="shared" ca="1" si="966"/>
        <v>4566.0560770985567</v>
      </c>
    </row>
    <row r="3220" spans="1:28" x14ac:dyDescent="0.25">
      <c r="A3220" s="2">
        <f t="shared" si="967"/>
        <v>26</v>
      </c>
      <c r="B3220" s="16">
        <f ca="1">VLOOKUP(A3220,PERIODS!$O$4:$P$33,2,FALSE)</f>
        <v>3.5000000000000003E-2</v>
      </c>
      <c r="C3220" s="15"/>
      <c r="D3220" s="18">
        <v>3206</v>
      </c>
      <c r="E3220" s="34">
        <f t="shared" ca="1" si="950"/>
        <v>18670.511268647297</v>
      </c>
      <c r="F3220" s="34">
        <f t="shared" ca="1" si="951"/>
        <v>3500.0000000000005</v>
      </c>
      <c r="G3220" s="69">
        <f t="shared" ca="1" si="955"/>
        <v>0</v>
      </c>
      <c r="H3220" s="34">
        <f t="shared" ca="1" si="956"/>
        <v>581.40014571312724</v>
      </c>
      <c r="I3220" s="34">
        <f t="shared" ca="1" si="957"/>
        <v>4081.4001457131276</v>
      </c>
      <c r="J3220" s="18">
        <f ca="1">SUM(INDIRECT(ADDRESS(ROW(F3220),COLUMN(F3220),4)):INDIRECT(ADDRESS(ROW(F3220)+N$5-1,COLUMN(F3220),4)))</f>
        <v>23900</v>
      </c>
      <c r="K3220" s="18">
        <f t="shared" ca="1" si="958"/>
        <v>16350</v>
      </c>
      <c r="L3220" s="18">
        <f t="shared" ca="1" si="968"/>
        <v>0</v>
      </c>
      <c r="M3220" s="18">
        <f t="shared" ca="1" si="952"/>
        <v>0</v>
      </c>
      <c r="N3220" s="34">
        <f t="shared" ca="1" si="959"/>
        <v>14589.11112293417</v>
      </c>
      <c r="P3220" s="18">
        <f t="shared" ca="1" si="953"/>
        <v>581.40014571312724</v>
      </c>
      <c r="Q3220" s="47">
        <f ca="1">SUM(L$15:L3220)-SUM(M$15:M3220)</f>
        <v>16350</v>
      </c>
      <c r="R3220" s="47" t="str">
        <f t="shared" ca="1" si="954"/>
        <v>M3223</v>
      </c>
      <c r="S3220" s="40">
        <f t="shared" ca="1" si="960"/>
        <v>0</v>
      </c>
      <c r="T3220" s="46">
        <f t="shared" ca="1" si="961"/>
        <v>57</v>
      </c>
      <c r="X3220" s="74">
        <f t="shared" ca="1" si="962"/>
        <v>0.58140014571312726</v>
      </c>
      <c r="Y3220" s="75">
        <f t="shared" ca="1" si="963"/>
        <v>0.58140014571312726</v>
      </c>
      <c r="Z3220" s="74">
        <f t="shared" ca="1" si="964"/>
        <v>1.7885408963017548</v>
      </c>
      <c r="AA3220" s="76">
        <f t="shared" ca="1" si="965"/>
        <v>581.40014571312724</v>
      </c>
      <c r="AB3220" s="76">
        <f t="shared" ca="1" si="966"/>
        <v>1788.5408963017549</v>
      </c>
    </row>
    <row r="3221" spans="1:28" x14ac:dyDescent="0.25">
      <c r="A3221" s="2">
        <f t="shared" si="967"/>
        <v>27</v>
      </c>
      <c r="B3221" s="16">
        <f ca="1">VLOOKUP(A3221,PERIODS!$O$4:$P$33,2,FALSE)</f>
        <v>3.5000000000000003E-2</v>
      </c>
      <c r="C3221" s="15"/>
      <c r="D3221" s="18">
        <v>3207</v>
      </c>
      <c r="E3221" s="34">
        <f t="shared" ca="1" si="950"/>
        <v>14589.11112293417</v>
      </c>
      <c r="F3221" s="34">
        <f t="shared" ca="1" si="951"/>
        <v>3500.0000000000005</v>
      </c>
      <c r="G3221" s="69">
        <f t="shared" ca="1" si="955"/>
        <v>0</v>
      </c>
      <c r="H3221" s="34">
        <f t="shared" ca="1" si="956"/>
        <v>-162.80056132405346</v>
      </c>
      <c r="I3221" s="34">
        <f t="shared" ca="1" si="957"/>
        <v>3337.199438675947</v>
      </c>
      <c r="J3221" s="18">
        <f ca="1">SUM(INDIRECT(ADDRESS(ROW(F3221),COLUMN(F3221),4)):INDIRECT(ADDRESS(ROW(F3221)+N$5-1,COLUMN(F3221),4)))</f>
        <v>22900</v>
      </c>
      <c r="K3221" s="18">
        <f t="shared" ca="1" si="958"/>
        <v>16350</v>
      </c>
      <c r="L3221" s="18">
        <f t="shared" ca="1" si="968"/>
        <v>0</v>
      </c>
      <c r="M3221" s="18">
        <f t="shared" ca="1" si="952"/>
        <v>0</v>
      </c>
      <c r="N3221" s="34">
        <f t="shared" ca="1" si="959"/>
        <v>11251.911684258223</v>
      </c>
      <c r="P3221" s="18">
        <f t="shared" ca="1" si="953"/>
        <v>162.80056132405346</v>
      </c>
      <c r="Q3221" s="47">
        <f ca="1">SUM(L$15:L3221)-SUM(M$15:M3221)</f>
        <v>16350</v>
      </c>
      <c r="R3221" s="47" t="str">
        <f t="shared" ca="1" si="954"/>
        <v>M3224</v>
      </c>
      <c r="S3221" s="40">
        <f t="shared" ca="1" si="960"/>
        <v>0</v>
      </c>
      <c r="T3221" s="46">
        <f t="shared" ca="1" si="961"/>
        <v>57</v>
      </c>
      <c r="X3221" s="74">
        <f t="shared" ca="1" si="962"/>
        <v>-0.16280056132405346</v>
      </c>
      <c r="Y3221" s="75">
        <f t="shared" ca="1" si="963"/>
        <v>-0.16280056132405346</v>
      </c>
      <c r="Z3221" s="74">
        <f t="shared" ca="1" si="964"/>
        <v>0.8497606466540053</v>
      </c>
      <c r="AA3221" s="76">
        <f t="shared" ca="1" si="965"/>
        <v>-162.80056132405346</v>
      </c>
      <c r="AB3221" s="76">
        <f t="shared" ca="1" si="966"/>
        <v>849.76064665400531</v>
      </c>
    </row>
    <row r="3222" spans="1:28" x14ac:dyDescent="0.25">
      <c r="A3222" s="2">
        <f t="shared" si="967"/>
        <v>28</v>
      </c>
      <c r="B3222" s="16">
        <f ca="1">VLOOKUP(A3222,PERIODS!$O$4:$P$33,2,FALSE)</f>
        <v>0.04</v>
      </c>
      <c r="C3222" s="15"/>
      <c r="D3222" s="18">
        <v>3208</v>
      </c>
      <c r="E3222" s="34">
        <f t="shared" ca="1" si="950"/>
        <v>11251.911684258223</v>
      </c>
      <c r="F3222" s="34">
        <f t="shared" ca="1" si="951"/>
        <v>4000</v>
      </c>
      <c r="G3222" s="69">
        <f t="shared" ca="1" si="955"/>
        <v>0</v>
      </c>
      <c r="H3222" s="34">
        <f t="shared" ca="1" si="956"/>
        <v>-458.05992744619891</v>
      </c>
      <c r="I3222" s="34">
        <f t="shared" ca="1" si="957"/>
        <v>3541.9400725538012</v>
      </c>
      <c r="J3222" s="18">
        <f ca="1">SUM(INDIRECT(ADDRESS(ROW(F3222),COLUMN(F3222),4)):INDIRECT(ADDRESS(ROW(F3222)+N$5-1,COLUMN(F3222),4)))</f>
        <v>21900</v>
      </c>
      <c r="K3222" s="18">
        <f t="shared" ca="1" si="958"/>
        <v>0</v>
      </c>
      <c r="L3222" s="18">
        <f t="shared" ca="1" si="968"/>
        <v>0</v>
      </c>
      <c r="M3222" s="18">
        <f t="shared" ca="1" si="952"/>
        <v>16350</v>
      </c>
      <c r="N3222" s="34">
        <f t="shared" ca="1" si="959"/>
        <v>24059.971611704423</v>
      </c>
      <c r="P3222" s="18">
        <f t="shared" ca="1" si="953"/>
        <v>458.05992744619891</v>
      </c>
      <c r="Q3222" s="47">
        <f ca="1">SUM(L$15:L3222)-SUM(M$15:M3222)</f>
        <v>0</v>
      </c>
      <c r="R3222" s="47" t="str">
        <f t="shared" ca="1" si="954"/>
        <v>M3225</v>
      </c>
      <c r="S3222" s="40">
        <f t="shared" ca="1" si="960"/>
        <v>0</v>
      </c>
      <c r="T3222" s="46">
        <f t="shared" ca="1" si="961"/>
        <v>94</v>
      </c>
      <c r="X3222" s="74">
        <f t="shared" ca="1" si="962"/>
        <v>-0.45805992744619889</v>
      </c>
      <c r="Y3222" s="75">
        <f t="shared" ca="1" si="963"/>
        <v>-0.45805992744619889</v>
      </c>
      <c r="Z3222" s="74">
        <f t="shared" ca="1" si="964"/>
        <v>0.63250957038832556</v>
      </c>
      <c r="AA3222" s="76">
        <f t="shared" ca="1" si="965"/>
        <v>-458.05992744619891</v>
      </c>
      <c r="AB3222" s="76">
        <f t="shared" ca="1" si="966"/>
        <v>632.50957038832553</v>
      </c>
    </row>
    <row r="3223" spans="1:28" x14ac:dyDescent="0.25">
      <c r="A3223" s="2">
        <f t="shared" si="967"/>
        <v>29</v>
      </c>
      <c r="B3223" s="16">
        <f ca="1">VLOOKUP(A3223,PERIODS!$O$4:$P$33,2,FALSE)</f>
        <v>0.04</v>
      </c>
      <c r="C3223" s="15"/>
      <c r="D3223" s="18">
        <v>3209</v>
      </c>
      <c r="E3223" s="34">
        <f t="shared" ca="1" si="950"/>
        <v>24059.971611704423</v>
      </c>
      <c r="F3223" s="34">
        <f t="shared" ca="1" si="951"/>
        <v>4000</v>
      </c>
      <c r="G3223" s="69">
        <f t="shared" ca="1" si="955"/>
        <v>0</v>
      </c>
      <c r="H3223" s="34">
        <f t="shared" ca="1" si="956"/>
        <v>126.95151060575205</v>
      </c>
      <c r="I3223" s="34">
        <f t="shared" ca="1" si="957"/>
        <v>4126.9515106057524</v>
      </c>
      <c r="J3223" s="18">
        <f ca="1">SUM(INDIRECT(ADDRESS(ROW(F3223),COLUMN(F3223),4)):INDIRECT(ADDRESS(ROW(F3223)+N$5-1,COLUMN(F3223),4)))</f>
        <v>21200</v>
      </c>
      <c r="K3223" s="18">
        <f t="shared" ca="1" si="958"/>
        <v>0</v>
      </c>
      <c r="L3223" s="18">
        <f t="shared" ca="1" si="968"/>
        <v>0</v>
      </c>
      <c r="M3223" s="18">
        <f t="shared" ca="1" si="952"/>
        <v>0</v>
      </c>
      <c r="N3223" s="34">
        <f t="shared" ca="1" si="959"/>
        <v>19933.020101098671</v>
      </c>
      <c r="P3223" s="18">
        <f t="shared" ca="1" si="953"/>
        <v>126.95151060575205</v>
      </c>
      <c r="Q3223" s="47">
        <f ca="1">SUM(L$15:L3223)-SUM(M$15:M3223)</f>
        <v>0</v>
      </c>
      <c r="R3223" s="47" t="str">
        <f t="shared" ca="1" si="954"/>
        <v>M3226</v>
      </c>
      <c r="S3223" s="40">
        <f t="shared" ca="1" si="960"/>
        <v>0</v>
      </c>
      <c r="T3223" s="46">
        <f t="shared" ca="1" si="961"/>
        <v>86</v>
      </c>
      <c r="X3223" s="74">
        <f t="shared" ca="1" si="962"/>
        <v>0.12695151060575205</v>
      </c>
      <c r="Y3223" s="75">
        <f t="shared" ca="1" si="963"/>
        <v>0.12695151060575205</v>
      </c>
      <c r="Z3223" s="74">
        <f t="shared" ca="1" si="964"/>
        <v>1.1353619634328622</v>
      </c>
      <c r="AA3223" s="76">
        <f t="shared" ca="1" si="965"/>
        <v>126.95151060575205</v>
      </c>
      <c r="AB3223" s="76">
        <f t="shared" ca="1" si="966"/>
        <v>1135.3619634328622</v>
      </c>
    </row>
    <row r="3224" spans="1:28" x14ac:dyDescent="0.25">
      <c r="A3224" s="2">
        <f t="shared" si="967"/>
        <v>30</v>
      </c>
      <c r="B3224" s="16">
        <f ca="1">VLOOKUP(A3224,PERIODS!$O$4:$P$33,2,FALSE)</f>
        <v>0.04</v>
      </c>
      <c r="C3224" s="15"/>
      <c r="D3224" s="18">
        <v>3210</v>
      </c>
      <c r="E3224" s="34">
        <f t="shared" ca="1" si="950"/>
        <v>19933.020101098671</v>
      </c>
      <c r="F3224" s="34">
        <f t="shared" ca="1" si="951"/>
        <v>4000</v>
      </c>
      <c r="G3224" s="69">
        <f t="shared" ca="1" si="955"/>
        <v>0</v>
      </c>
      <c r="H3224" s="34">
        <f t="shared" ca="1" si="956"/>
        <v>-1846.9565687661448</v>
      </c>
      <c r="I3224" s="34">
        <f t="shared" ca="1" si="957"/>
        <v>2153.0434312338552</v>
      </c>
      <c r="J3224" s="18">
        <f ca="1">SUM(INDIRECT(ADDRESS(ROW(F3224),COLUMN(F3224),4)):INDIRECT(ADDRESS(ROW(F3224)+N$5-1,COLUMN(F3224),4)))</f>
        <v>20500</v>
      </c>
      <c r="K3224" s="18">
        <f t="shared" ca="1" si="958"/>
        <v>16350</v>
      </c>
      <c r="L3224" s="18">
        <f t="shared" ca="1" si="968"/>
        <v>16350</v>
      </c>
      <c r="M3224" s="18">
        <f t="shared" ca="1" si="952"/>
        <v>0</v>
      </c>
      <c r="N3224" s="34">
        <f t="shared" ca="1" si="959"/>
        <v>17779.976669864816</v>
      </c>
      <c r="P3224" s="18">
        <f t="shared" ca="1" si="953"/>
        <v>1846.9565687661448</v>
      </c>
      <c r="Q3224" s="47">
        <f ca="1">SUM(L$15:L3224)-SUM(M$15:M3224)</f>
        <v>16350</v>
      </c>
      <c r="R3224" s="47" t="str">
        <f t="shared" ca="1" si="954"/>
        <v>M3227</v>
      </c>
      <c r="S3224" s="40">
        <f t="shared" ca="1" si="960"/>
        <v>0</v>
      </c>
      <c r="T3224" s="46">
        <f t="shared" ca="1" si="961"/>
        <v>62</v>
      </c>
      <c r="X3224" s="74">
        <f t="shared" ca="1" si="962"/>
        <v>-1.8469565687661447</v>
      </c>
      <c r="Y3224" s="75">
        <f t="shared" ca="1" si="963"/>
        <v>-1.8469565687661447</v>
      </c>
      <c r="Z3224" s="74">
        <f t="shared" ca="1" si="964"/>
        <v>0.15771643575857353</v>
      </c>
      <c r="AA3224" s="76">
        <f t="shared" ca="1" si="965"/>
        <v>-1846.9565687661448</v>
      </c>
      <c r="AB3224" s="76">
        <f t="shared" ca="1" si="966"/>
        <v>157.71643575857354</v>
      </c>
    </row>
    <row r="3225" spans="1:28" x14ac:dyDescent="0.25">
      <c r="A3225" s="2">
        <f t="shared" si="967"/>
        <v>1</v>
      </c>
      <c r="B3225" s="16">
        <f ca="1">VLOOKUP(A3225,PERIODS!$O$4:$P$33,2,FALSE)</f>
        <v>2.4E-2</v>
      </c>
      <c r="C3225" s="15"/>
      <c r="D3225" s="18">
        <v>3211</v>
      </c>
      <c r="E3225" s="34">
        <f t="shared" ca="1" si="950"/>
        <v>17779.976669864816</v>
      </c>
      <c r="F3225" s="34">
        <f t="shared" ca="1" si="951"/>
        <v>2400</v>
      </c>
      <c r="G3225" s="69">
        <f t="shared" ca="1" si="955"/>
        <v>0</v>
      </c>
      <c r="H3225" s="34">
        <f t="shared" ca="1" si="956"/>
        <v>-1764.6568749230958</v>
      </c>
      <c r="I3225" s="34">
        <f t="shared" ca="1" si="957"/>
        <v>635.34312507690424</v>
      </c>
      <c r="J3225" s="18">
        <f ca="1">SUM(INDIRECT(ADDRESS(ROW(F3225),COLUMN(F3225),4)):INDIRECT(ADDRESS(ROW(F3225)+N$5-1,COLUMN(F3225),4)))</f>
        <v>19800</v>
      </c>
      <c r="K3225" s="18">
        <f t="shared" ca="1" si="958"/>
        <v>16350</v>
      </c>
      <c r="L3225" s="18">
        <f t="shared" ca="1" si="968"/>
        <v>0</v>
      </c>
      <c r="M3225" s="18">
        <f t="shared" ca="1" si="952"/>
        <v>0</v>
      </c>
      <c r="N3225" s="34">
        <f t="shared" ca="1" si="959"/>
        <v>17144.633544787914</v>
      </c>
      <c r="P3225" s="18">
        <f t="shared" ca="1" si="953"/>
        <v>1764.6568749230958</v>
      </c>
      <c r="Q3225" s="47">
        <f ca="1">SUM(L$15:L3225)-SUM(M$15:M3225)</f>
        <v>16350</v>
      </c>
      <c r="R3225" s="47" t="str">
        <f t="shared" ca="1" si="954"/>
        <v>M3228</v>
      </c>
      <c r="S3225" s="40">
        <f t="shared" ca="1" si="960"/>
        <v>0</v>
      </c>
      <c r="T3225" s="46">
        <f t="shared" ca="1" si="961"/>
        <v>49</v>
      </c>
      <c r="X3225" s="74">
        <f t="shared" ca="1" si="962"/>
        <v>-1.7646568749230958</v>
      </c>
      <c r="Y3225" s="75">
        <f t="shared" ca="1" si="963"/>
        <v>-1.7646568749230958</v>
      </c>
      <c r="Z3225" s="74">
        <f t="shared" ca="1" si="964"/>
        <v>0.17124553504269385</v>
      </c>
      <c r="AA3225" s="76">
        <f t="shared" ca="1" si="965"/>
        <v>-1764.6568749230958</v>
      </c>
      <c r="AB3225" s="76">
        <f t="shared" ca="1" si="966"/>
        <v>171.24553504269386</v>
      </c>
    </row>
    <row r="3226" spans="1:28" x14ac:dyDescent="0.25">
      <c r="A3226" s="2">
        <f t="shared" si="967"/>
        <v>2</v>
      </c>
      <c r="B3226" s="16">
        <f ca="1">VLOOKUP(A3226,PERIODS!$O$4:$P$33,2,FALSE)</f>
        <v>2.5000000000000001E-2</v>
      </c>
      <c r="C3226" s="15"/>
      <c r="D3226" s="18">
        <v>3212</v>
      </c>
      <c r="E3226" s="34">
        <f t="shared" ca="1" si="950"/>
        <v>17144.633544787914</v>
      </c>
      <c r="F3226" s="34">
        <f t="shared" ca="1" si="951"/>
        <v>2500</v>
      </c>
      <c r="G3226" s="69">
        <f t="shared" ca="1" si="955"/>
        <v>0</v>
      </c>
      <c r="H3226" s="34">
        <f t="shared" ca="1" si="956"/>
        <v>436.39922475419809</v>
      </c>
      <c r="I3226" s="34">
        <f t="shared" ca="1" si="957"/>
        <v>2936.3992247541983</v>
      </c>
      <c r="J3226" s="18">
        <f ca="1">SUM(INDIRECT(ADDRESS(ROW(F3226),COLUMN(F3226),4)):INDIRECT(ADDRESS(ROW(F3226)+N$5-1,COLUMN(F3226),4)))</f>
        <v>20700</v>
      </c>
      <c r="K3226" s="18">
        <f t="shared" ca="1" si="958"/>
        <v>16350</v>
      </c>
      <c r="L3226" s="18">
        <f t="shared" ca="1" si="968"/>
        <v>0</v>
      </c>
      <c r="M3226" s="18">
        <f t="shared" ca="1" si="952"/>
        <v>0</v>
      </c>
      <c r="N3226" s="34">
        <f t="shared" ca="1" si="959"/>
        <v>14208.234320033716</v>
      </c>
      <c r="P3226" s="18">
        <f t="shared" ca="1" si="953"/>
        <v>436.39922475419809</v>
      </c>
      <c r="Q3226" s="47">
        <f ca="1">SUM(L$15:L3226)-SUM(M$15:M3226)</f>
        <v>16350</v>
      </c>
      <c r="R3226" s="47" t="str">
        <f t="shared" ca="1" si="954"/>
        <v>M3229</v>
      </c>
      <c r="S3226" s="40">
        <f t="shared" ca="1" si="960"/>
        <v>0</v>
      </c>
      <c r="T3226" s="46">
        <f t="shared" ca="1" si="961"/>
        <v>24</v>
      </c>
      <c r="X3226" s="74">
        <f t="shared" ca="1" si="962"/>
        <v>0.43639922475419807</v>
      </c>
      <c r="Y3226" s="75">
        <f t="shared" ca="1" si="963"/>
        <v>0.43639922475419807</v>
      </c>
      <c r="Z3226" s="74">
        <f t="shared" ca="1" si="964"/>
        <v>1.5471263226008269</v>
      </c>
      <c r="AA3226" s="76">
        <f t="shared" ca="1" si="965"/>
        <v>436.39922475419809</v>
      </c>
      <c r="AB3226" s="76">
        <f t="shared" ca="1" si="966"/>
        <v>1547.1263226008271</v>
      </c>
    </row>
    <row r="3227" spans="1:28" x14ac:dyDescent="0.25">
      <c r="A3227" s="2">
        <f t="shared" si="967"/>
        <v>3</v>
      </c>
      <c r="B3227" s="16">
        <f ca="1">VLOOKUP(A3227,PERIODS!$O$4:$P$33,2,FALSE)</f>
        <v>2.5000000000000001E-2</v>
      </c>
      <c r="C3227" s="15"/>
      <c r="D3227" s="18">
        <v>3213</v>
      </c>
      <c r="E3227" s="34">
        <f t="shared" ca="1" si="950"/>
        <v>14208.234320033716</v>
      </c>
      <c r="F3227" s="34">
        <f t="shared" ca="1" si="951"/>
        <v>2500</v>
      </c>
      <c r="G3227" s="69">
        <f t="shared" ca="1" si="955"/>
        <v>0</v>
      </c>
      <c r="H3227" s="34">
        <f t="shared" ca="1" si="956"/>
        <v>1345.226610724497</v>
      </c>
      <c r="I3227" s="34">
        <f t="shared" ca="1" si="957"/>
        <v>3845.2266107244968</v>
      </c>
      <c r="J3227" s="18">
        <f ca="1">SUM(INDIRECT(ADDRESS(ROW(F3227),COLUMN(F3227),4)):INDIRECT(ADDRESS(ROW(F3227)+N$5-1,COLUMN(F3227),4)))</f>
        <v>21500</v>
      </c>
      <c r="K3227" s="18">
        <f t="shared" ca="1" si="958"/>
        <v>0</v>
      </c>
      <c r="L3227" s="18">
        <f t="shared" ca="1" si="968"/>
        <v>0</v>
      </c>
      <c r="M3227" s="18">
        <f t="shared" ca="1" si="952"/>
        <v>16350</v>
      </c>
      <c r="N3227" s="34">
        <f t="shared" ca="1" si="959"/>
        <v>26713.007709309219</v>
      </c>
      <c r="P3227" s="18">
        <f t="shared" ca="1" si="953"/>
        <v>1345.226610724497</v>
      </c>
      <c r="Q3227" s="47">
        <f ca="1">SUM(L$15:L3227)-SUM(M$15:M3227)</f>
        <v>0</v>
      </c>
      <c r="R3227" s="47" t="str">
        <f t="shared" ca="1" si="954"/>
        <v>M3230</v>
      </c>
      <c r="S3227" s="40">
        <f t="shared" ca="1" si="960"/>
        <v>0</v>
      </c>
      <c r="T3227" s="46">
        <f t="shared" ca="1" si="961"/>
        <v>63</v>
      </c>
      <c r="X3227" s="74">
        <f t="shared" ca="1" si="962"/>
        <v>1.345226610724497</v>
      </c>
      <c r="Y3227" s="75">
        <f t="shared" ca="1" si="963"/>
        <v>1.345226610724497</v>
      </c>
      <c r="Z3227" s="74">
        <f t="shared" ca="1" si="964"/>
        <v>3.8390564133901939</v>
      </c>
      <c r="AA3227" s="76">
        <f t="shared" ca="1" si="965"/>
        <v>1345.226610724497</v>
      </c>
      <c r="AB3227" s="76">
        <f t="shared" ca="1" si="966"/>
        <v>3839.0564133901939</v>
      </c>
    </row>
    <row r="3228" spans="1:28" x14ac:dyDescent="0.25">
      <c r="A3228" s="2">
        <f t="shared" si="967"/>
        <v>4</v>
      </c>
      <c r="B3228" s="16">
        <f ca="1">VLOOKUP(A3228,PERIODS!$O$4:$P$33,2,FALSE)</f>
        <v>2.5000000000000001E-2</v>
      </c>
      <c r="C3228" s="15"/>
      <c r="D3228" s="18">
        <v>3214</v>
      </c>
      <c r="E3228" s="34">
        <f t="shared" ca="1" si="950"/>
        <v>26713.007709309219</v>
      </c>
      <c r="F3228" s="34">
        <f t="shared" ca="1" si="951"/>
        <v>2500</v>
      </c>
      <c r="G3228" s="69">
        <f t="shared" ca="1" si="955"/>
        <v>0</v>
      </c>
      <c r="H3228" s="34">
        <f t="shared" ca="1" si="956"/>
        <v>-375.30081432655641</v>
      </c>
      <c r="I3228" s="34">
        <f t="shared" ca="1" si="957"/>
        <v>2124.6991856734435</v>
      </c>
      <c r="J3228" s="18">
        <f ca="1">SUM(INDIRECT(ADDRESS(ROW(F3228),COLUMN(F3228),4)):INDIRECT(ADDRESS(ROW(F3228)+N$5-1,COLUMN(F3228),4)))</f>
        <v>22300</v>
      </c>
      <c r="K3228" s="18">
        <f t="shared" ca="1" si="958"/>
        <v>0</v>
      </c>
      <c r="L3228" s="18">
        <f t="shared" ca="1" si="968"/>
        <v>0</v>
      </c>
      <c r="M3228" s="18">
        <f t="shared" ca="1" si="952"/>
        <v>0</v>
      </c>
      <c r="N3228" s="34">
        <f t="shared" ca="1" si="959"/>
        <v>24588.308523635777</v>
      </c>
      <c r="P3228" s="18">
        <f t="shared" ca="1" si="953"/>
        <v>375.30081432655641</v>
      </c>
      <c r="Q3228" s="47">
        <f ca="1">SUM(L$15:L3228)-SUM(M$15:M3228)</f>
        <v>0</v>
      </c>
      <c r="R3228" s="47" t="str">
        <f t="shared" ca="1" si="954"/>
        <v>M3231</v>
      </c>
      <c r="S3228" s="40">
        <f t="shared" ca="1" si="960"/>
        <v>0</v>
      </c>
      <c r="T3228" s="46">
        <f t="shared" ca="1" si="961"/>
        <v>91</v>
      </c>
      <c r="X3228" s="74">
        <f t="shared" ca="1" si="962"/>
        <v>-0.37530081432655643</v>
      </c>
      <c r="Y3228" s="75">
        <f t="shared" ca="1" si="963"/>
        <v>-0.37530081432655643</v>
      </c>
      <c r="Z3228" s="74">
        <f t="shared" ca="1" si="964"/>
        <v>0.68708256342245422</v>
      </c>
      <c r="AA3228" s="76">
        <f t="shared" ca="1" si="965"/>
        <v>-375.30081432655641</v>
      </c>
      <c r="AB3228" s="76">
        <f t="shared" ca="1" si="966"/>
        <v>687.0825634224542</v>
      </c>
    </row>
    <row r="3229" spans="1:28" x14ac:dyDescent="0.25">
      <c r="A3229" s="2">
        <f t="shared" si="967"/>
        <v>5</v>
      </c>
      <c r="B3229" s="16">
        <f ca="1">VLOOKUP(A3229,PERIODS!$O$4:$P$33,2,FALSE)</f>
        <v>3.3000000000000002E-2</v>
      </c>
      <c r="C3229" s="15"/>
      <c r="D3229" s="18">
        <v>3215</v>
      </c>
      <c r="E3229" s="34">
        <f t="shared" ca="1" si="950"/>
        <v>24588.308523635777</v>
      </c>
      <c r="F3229" s="34">
        <f t="shared" ca="1" si="951"/>
        <v>3300</v>
      </c>
      <c r="G3229" s="69">
        <f t="shared" ca="1" si="955"/>
        <v>0</v>
      </c>
      <c r="H3229" s="34">
        <f t="shared" ca="1" si="956"/>
        <v>-981.51947227822052</v>
      </c>
      <c r="I3229" s="34">
        <f t="shared" ca="1" si="957"/>
        <v>2318.4805277217793</v>
      </c>
      <c r="J3229" s="18">
        <f ca="1">SUM(INDIRECT(ADDRESS(ROW(F3229),COLUMN(F3229),4)):INDIRECT(ADDRESS(ROW(F3229)+N$5-1,COLUMN(F3229),4)))</f>
        <v>23100</v>
      </c>
      <c r="K3229" s="18">
        <f t="shared" ca="1" si="958"/>
        <v>0</v>
      </c>
      <c r="L3229" s="18">
        <f t="shared" ca="1" si="968"/>
        <v>0</v>
      </c>
      <c r="M3229" s="18">
        <f t="shared" ca="1" si="952"/>
        <v>0</v>
      </c>
      <c r="N3229" s="34">
        <f t="shared" ca="1" si="959"/>
        <v>22269.827995913998</v>
      </c>
      <c r="P3229" s="18">
        <f t="shared" ca="1" si="953"/>
        <v>981.51947227822052</v>
      </c>
      <c r="Q3229" s="47">
        <f ca="1">SUM(L$15:L3229)-SUM(M$15:M3229)</f>
        <v>0</v>
      </c>
      <c r="R3229" s="47" t="str">
        <f t="shared" ca="1" si="954"/>
        <v>M3232</v>
      </c>
      <c r="S3229" s="40">
        <f t="shared" ca="1" si="960"/>
        <v>0</v>
      </c>
      <c r="T3229" s="46">
        <f t="shared" ca="1" si="961"/>
        <v>38</v>
      </c>
      <c r="X3229" s="74">
        <f t="shared" ca="1" si="962"/>
        <v>-0.98151947227822056</v>
      </c>
      <c r="Y3229" s="75">
        <f t="shared" ca="1" si="963"/>
        <v>-0.98151947227822056</v>
      </c>
      <c r="Z3229" s="74">
        <f t="shared" ca="1" si="964"/>
        <v>0.37474125708001099</v>
      </c>
      <c r="AA3229" s="76">
        <f t="shared" ca="1" si="965"/>
        <v>-981.51947227822052</v>
      </c>
      <c r="AB3229" s="76">
        <f t="shared" ca="1" si="966"/>
        <v>374.741257080011</v>
      </c>
    </row>
    <row r="3230" spans="1:28" x14ac:dyDescent="0.25">
      <c r="A3230" s="2">
        <f t="shared" si="967"/>
        <v>6</v>
      </c>
      <c r="B3230" s="16">
        <f ca="1">VLOOKUP(A3230,PERIODS!$O$4:$P$33,2,FALSE)</f>
        <v>3.3000000000000002E-2</v>
      </c>
      <c r="C3230" s="15"/>
      <c r="D3230" s="18">
        <v>3216</v>
      </c>
      <c r="E3230" s="34">
        <f t="shared" ca="1" si="950"/>
        <v>22269.827995913998</v>
      </c>
      <c r="F3230" s="34">
        <f t="shared" ca="1" si="951"/>
        <v>3300</v>
      </c>
      <c r="G3230" s="69">
        <f t="shared" ca="1" si="955"/>
        <v>0</v>
      </c>
      <c r="H3230" s="34">
        <f t="shared" ca="1" si="956"/>
        <v>-405.53626926966689</v>
      </c>
      <c r="I3230" s="34">
        <f t="shared" ca="1" si="957"/>
        <v>2894.4637307303333</v>
      </c>
      <c r="J3230" s="18">
        <f ca="1">SUM(INDIRECT(ADDRESS(ROW(F3230),COLUMN(F3230),4)):INDIRECT(ADDRESS(ROW(F3230)+N$5-1,COLUMN(F3230),4)))</f>
        <v>23100</v>
      </c>
      <c r="K3230" s="18">
        <f t="shared" ca="1" si="958"/>
        <v>16350</v>
      </c>
      <c r="L3230" s="18">
        <f t="shared" ca="1" si="968"/>
        <v>16350</v>
      </c>
      <c r="M3230" s="18">
        <f t="shared" ca="1" si="952"/>
        <v>0</v>
      </c>
      <c r="N3230" s="34">
        <f t="shared" ca="1" si="959"/>
        <v>19375.364265183664</v>
      </c>
      <c r="P3230" s="18">
        <f t="shared" ca="1" si="953"/>
        <v>405.53626926966689</v>
      </c>
      <c r="Q3230" s="47">
        <f ca="1">SUM(L$15:L3230)-SUM(M$15:M3230)</f>
        <v>16350</v>
      </c>
      <c r="R3230" s="47" t="str">
        <f t="shared" ca="1" si="954"/>
        <v>M3233</v>
      </c>
      <c r="S3230" s="40">
        <f t="shared" ca="1" si="960"/>
        <v>0</v>
      </c>
      <c r="T3230" s="46">
        <f t="shared" ca="1" si="961"/>
        <v>35</v>
      </c>
      <c r="X3230" s="74">
        <f t="shared" ca="1" si="962"/>
        <v>-0.4055362692696669</v>
      </c>
      <c r="Y3230" s="75">
        <f t="shared" ca="1" si="963"/>
        <v>-0.4055362692696669</v>
      </c>
      <c r="Z3230" s="74">
        <f t="shared" ca="1" si="964"/>
        <v>0.66661922758026193</v>
      </c>
      <c r="AA3230" s="76">
        <f t="shared" ca="1" si="965"/>
        <v>-405.53626926966689</v>
      </c>
      <c r="AB3230" s="76">
        <f t="shared" ca="1" si="966"/>
        <v>666.61922758026196</v>
      </c>
    </row>
    <row r="3231" spans="1:28" x14ac:dyDescent="0.25">
      <c r="A3231" s="2">
        <f t="shared" si="967"/>
        <v>7</v>
      </c>
      <c r="B3231" s="16">
        <f ca="1">VLOOKUP(A3231,PERIODS!$O$4:$P$33,2,FALSE)</f>
        <v>3.3000000000000002E-2</v>
      </c>
      <c r="C3231" s="15"/>
      <c r="D3231" s="18">
        <v>3217</v>
      </c>
      <c r="E3231" s="34">
        <f t="shared" ca="1" si="950"/>
        <v>19375.364265183664</v>
      </c>
      <c r="F3231" s="34">
        <f t="shared" ca="1" si="951"/>
        <v>3300</v>
      </c>
      <c r="G3231" s="69">
        <f t="shared" ca="1" si="955"/>
        <v>0</v>
      </c>
      <c r="H3231" s="34">
        <f t="shared" ca="1" si="956"/>
        <v>-1567.874979739521</v>
      </c>
      <c r="I3231" s="34">
        <f t="shared" ca="1" si="957"/>
        <v>1732.125020260479</v>
      </c>
      <c r="J3231" s="18">
        <f ca="1">SUM(INDIRECT(ADDRESS(ROW(F3231),COLUMN(F3231),4)):INDIRECT(ADDRESS(ROW(F3231)+N$5-1,COLUMN(F3231),4)))</f>
        <v>23100</v>
      </c>
      <c r="K3231" s="18">
        <f t="shared" ca="1" si="958"/>
        <v>16350</v>
      </c>
      <c r="L3231" s="18">
        <f t="shared" ca="1" si="968"/>
        <v>0</v>
      </c>
      <c r="M3231" s="18">
        <f t="shared" ca="1" si="952"/>
        <v>0</v>
      </c>
      <c r="N3231" s="34">
        <f t="shared" ca="1" si="959"/>
        <v>17643.239244923185</v>
      </c>
      <c r="P3231" s="18">
        <f t="shared" ca="1" si="953"/>
        <v>1567.874979739521</v>
      </c>
      <c r="Q3231" s="47">
        <f ca="1">SUM(L$15:L3231)-SUM(M$15:M3231)</f>
        <v>16350</v>
      </c>
      <c r="R3231" s="47" t="str">
        <f t="shared" ca="1" si="954"/>
        <v>M3234</v>
      </c>
      <c r="S3231" s="40">
        <f t="shared" ca="1" si="960"/>
        <v>0</v>
      </c>
      <c r="T3231" s="46">
        <f t="shared" ca="1" si="961"/>
        <v>2</v>
      </c>
      <c r="X3231" s="74">
        <f t="shared" ca="1" si="962"/>
        <v>-1.5678749797395211</v>
      </c>
      <c r="Y3231" s="75">
        <f t="shared" ca="1" si="963"/>
        <v>-1.5678749797395211</v>
      </c>
      <c r="Z3231" s="74">
        <f t="shared" ca="1" si="964"/>
        <v>0.20848775265350425</v>
      </c>
      <c r="AA3231" s="76">
        <f t="shared" ca="1" si="965"/>
        <v>-1567.874979739521</v>
      </c>
      <c r="AB3231" s="76">
        <f t="shared" ca="1" si="966"/>
        <v>208.48775265350426</v>
      </c>
    </row>
    <row r="3232" spans="1:28" x14ac:dyDescent="0.25">
      <c r="A3232" s="2">
        <f t="shared" si="967"/>
        <v>8</v>
      </c>
      <c r="B3232" s="16">
        <f ca="1">VLOOKUP(A3232,PERIODS!$O$4:$P$33,2,FALSE)</f>
        <v>3.3000000000000002E-2</v>
      </c>
      <c r="C3232" s="15"/>
      <c r="D3232" s="18">
        <v>3218</v>
      </c>
      <c r="E3232" s="34">
        <f t="shared" ca="1" si="950"/>
        <v>17643.239244923185</v>
      </c>
      <c r="F3232" s="34">
        <f t="shared" ca="1" si="951"/>
        <v>3300</v>
      </c>
      <c r="G3232" s="69">
        <f t="shared" ca="1" si="955"/>
        <v>0</v>
      </c>
      <c r="H3232" s="34">
        <f t="shared" ca="1" si="956"/>
        <v>28.833896176443094</v>
      </c>
      <c r="I3232" s="34">
        <f t="shared" ca="1" si="957"/>
        <v>3328.833896176443</v>
      </c>
      <c r="J3232" s="18">
        <f ca="1">SUM(INDIRECT(ADDRESS(ROW(F3232),COLUMN(F3232),4)):INDIRECT(ADDRESS(ROW(F3232)+N$5-1,COLUMN(F3232),4)))</f>
        <v>23100</v>
      </c>
      <c r="K3232" s="18">
        <f t="shared" ca="1" si="958"/>
        <v>16350</v>
      </c>
      <c r="L3232" s="18">
        <f t="shared" ca="1" si="968"/>
        <v>0</v>
      </c>
      <c r="M3232" s="18">
        <f t="shared" ca="1" si="952"/>
        <v>0</v>
      </c>
      <c r="N3232" s="34">
        <f t="shared" ca="1" si="959"/>
        <v>14314.405348746743</v>
      </c>
      <c r="P3232" s="18">
        <f t="shared" ca="1" si="953"/>
        <v>28.833896176443094</v>
      </c>
      <c r="Q3232" s="47">
        <f ca="1">SUM(L$15:L3232)-SUM(M$15:M3232)</f>
        <v>16350</v>
      </c>
      <c r="R3232" s="47" t="str">
        <f t="shared" ca="1" si="954"/>
        <v>M3235</v>
      </c>
      <c r="S3232" s="40">
        <f t="shared" ca="1" si="960"/>
        <v>0</v>
      </c>
      <c r="T3232" s="46">
        <f t="shared" ca="1" si="961"/>
        <v>27</v>
      </c>
      <c r="X3232" s="74">
        <f t="shared" ca="1" si="962"/>
        <v>2.8833896176443094E-2</v>
      </c>
      <c r="Y3232" s="75">
        <f t="shared" ca="1" si="963"/>
        <v>2.8833896176443094E-2</v>
      </c>
      <c r="Z3232" s="74">
        <f t="shared" ca="1" si="964"/>
        <v>1.0292536173142981</v>
      </c>
      <c r="AA3232" s="76">
        <f t="shared" ca="1" si="965"/>
        <v>28.833896176443094</v>
      </c>
      <c r="AB3232" s="76">
        <f t="shared" ca="1" si="966"/>
        <v>1029.253617314298</v>
      </c>
    </row>
    <row r="3233" spans="1:28" x14ac:dyDescent="0.25">
      <c r="A3233" s="2">
        <f t="shared" si="967"/>
        <v>9</v>
      </c>
      <c r="B3233" s="16">
        <f ca="1">VLOOKUP(A3233,PERIODS!$O$4:$P$33,2,FALSE)</f>
        <v>3.3000000000000002E-2</v>
      </c>
      <c r="C3233" s="15"/>
      <c r="D3233" s="18">
        <v>3219</v>
      </c>
      <c r="E3233" s="34">
        <f t="shared" ca="1" si="950"/>
        <v>14314.405348746743</v>
      </c>
      <c r="F3233" s="34">
        <f t="shared" ca="1" si="951"/>
        <v>3300</v>
      </c>
      <c r="G3233" s="69">
        <f t="shared" ca="1" si="955"/>
        <v>0</v>
      </c>
      <c r="H3233" s="34">
        <f t="shared" ca="1" si="956"/>
        <v>603.10161106595262</v>
      </c>
      <c r="I3233" s="34">
        <f t="shared" ca="1" si="957"/>
        <v>3903.1016110659525</v>
      </c>
      <c r="J3233" s="18">
        <f ca="1">SUM(INDIRECT(ADDRESS(ROW(F3233),COLUMN(F3233),4)):INDIRECT(ADDRESS(ROW(F3233)+N$5-1,COLUMN(F3233),4)))</f>
        <v>23100</v>
      </c>
      <c r="K3233" s="18">
        <f t="shared" ca="1" si="958"/>
        <v>0</v>
      </c>
      <c r="L3233" s="18">
        <f t="shared" ca="1" si="968"/>
        <v>0</v>
      </c>
      <c r="M3233" s="18">
        <f t="shared" ca="1" si="952"/>
        <v>16350</v>
      </c>
      <c r="N3233" s="34">
        <f t="shared" ca="1" si="959"/>
        <v>26761.303737680792</v>
      </c>
      <c r="P3233" s="18">
        <f t="shared" ca="1" si="953"/>
        <v>603.10161106595262</v>
      </c>
      <c r="Q3233" s="47">
        <f ca="1">SUM(L$15:L3233)-SUM(M$15:M3233)</f>
        <v>0</v>
      </c>
      <c r="R3233" s="47" t="str">
        <f t="shared" ca="1" si="954"/>
        <v>M3236</v>
      </c>
      <c r="S3233" s="40">
        <f t="shared" ca="1" si="960"/>
        <v>0</v>
      </c>
      <c r="T3233" s="46">
        <f t="shared" ca="1" si="961"/>
        <v>42</v>
      </c>
      <c r="X3233" s="74">
        <f t="shared" ca="1" si="962"/>
        <v>0.60310161106595261</v>
      </c>
      <c r="Y3233" s="75">
        <f t="shared" ca="1" si="963"/>
        <v>0.60310161106595261</v>
      </c>
      <c r="Z3233" s="74">
        <f t="shared" ca="1" si="964"/>
        <v>1.8277790776769638</v>
      </c>
      <c r="AA3233" s="76">
        <f t="shared" ca="1" si="965"/>
        <v>603.10161106595262</v>
      </c>
      <c r="AB3233" s="76">
        <f t="shared" ca="1" si="966"/>
        <v>1827.7790776769639</v>
      </c>
    </row>
    <row r="3234" spans="1:28" x14ac:dyDescent="0.25">
      <c r="A3234" s="2">
        <f t="shared" si="967"/>
        <v>10</v>
      </c>
      <c r="B3234" s="16">
        <f ca="1">VLOOKUP(A3234,PERIODS!$O$4:$P$33,2,FALSE)</f>
        <v>3.3000000000000002E-2</v>
      </c>
      <c r="C3234" s="15"/>
      <c r="D3234" s="18">
        <v>3220</v>
      </c>
      <c r="E3234" s="34">
        <f t="shared" ref="E3234:E3297" ca="1" si="969">N3233</f>
        <v>26761.303737680792</v>
      </c>
      <c r="F3234" s="34">
        <f t="shared" ca="1" si="951"/>
        <v>3300</v>
      </c>
      <c r="G3234" s="69">
        <f t="shared" ca="1" si="955"/>
        <v>0</v>
      </c>
      <c r="H3234" s="34">
        <f t="shared" ca="1" si="956"/>
        <v>-2118.6043412010972</v>
      </c>
      <c r="I3234" s="34">
        <f t="shared" ca="1" si="957"/>
        <v>1181.3956587989028</v>
      </c>
      <c r="J3234" s="18">
        <f ca="1">SUM(INDIRECT(ADDRESS(ROW(F3234),COLUMN(F3234),4)):INDIRECT(ADDRESS(ROW(F3234)+N$5-1,COLUMN(F3234),4)))</f>
        <v>23100</v>
      </c>
      <c r="K3234" s="18">
        <f t="shared" ca="1" si="958"/>
        <v>0</v>
      </c>
      <c r="L3234" s="18">
        <f t="shared" ca="1" si="968"/>
        <v>0</v>
      </c>
      <c r="M3234" s="18">
        <f t="shared" ca="1" si="952"/>
        <v>0</v>
      </c>
      <c r="N3234" s="34">
        <f t="shared" ca="1" si="959"/>
        <v>25579.90807888189</v>
      </c>
      <c r="P3234" s="18">
        <f t="shared" ca="1" si="953"/>
        <v>2118.6043412010972</v>
      </c>
      <c r="Q3234" s="47">
        <f ca="1">SUM(L$15:L3234)-SUM(M$15:M3234)</f>
        <v>0</v>
      </c>
      <c r="R3234" s="47" t="str">
        <f t="shared" ca="1" si="954"/>
        <v>M3237</v>
      </c>
      <c r="S3234" s="40">
        <f t="shared" ca="1" si="960"/>
        <v>0</v>
      </c>
      <c r="T3234" s="46">
        <f t="shared" ca="1" si="961"/>
        <v>53</v>
      </c>
      <c r="X3234" s="74">
        <f t="shared" ca="1" si="962"/>
        <v>-2.1186043412010971</v>
      </c>
      <c r="Y3234" s="75">
        <f t="shared" ca="1" si="963"/>
        <v>-2.1186043412010971</v>
      </c>
      <c r="Z3234" s="74">
        <f t="shared" ca="1" si="964"/>
        <v>0.12019926866695275</v>
      </c>
      <c r="AA3234" s="76">
        <f t="shared" ca="1" si="965"/>
        <v>-2118.6043412010972</v>
      </c>
      <c r="AB3234" s="76">
        <f t="shared" ca="1" si="966"/>
        <v>120.19926866695276</v>
      </c>
    </row>
    <row r="3235" spans="1:28" x14ac:dyDescent="0.25">
      <c r="A3235" s="2">
        <f t="shared" si="967"/>
        <v>11</v>
      </c>
      <c r="B3235" s="16">
        <f ca="1">VLOOKUP(A3235,PERIODS!$O$4:$P$33,2,FALSE)</f>
        <v>3.3000000000000002E-2</v>
      </c>
      <c r="C3235" s="15"/>
      <c r="D3235" s="18">
        <v>3221</v>
      </c>
      <c r="E3235" s="34">
        <f t="shared" ca="1" si="969"/>
        <v>25579.90807888189</v>
      </c>
      <c r="F3235" s="34">
        <f t="shared" ca="1" si="951"/>
        <v>3300</v>
      </c>
      <c r="G3235" s="69">
        <f t="shared" ca="1" si="955"/>
        <v>0</v>
      </c>
      <c r="H3235" s="34">
        <f t="shared" ca="1" si="956"/>
        <v>758.7853657351252</v>
      </c>
      <c r="I3235" s="34">
        <f t="shared" ca="1" si="957"/>
        <v>4058.7853657351252</v>
      </c>
      <c r="J3235" s="18">
        <f ca="1">SUM(INDIRECT(ADDRESS(ROW(F3235),COLUMN(F3235),4)):INDIRECT(ADDRESS(ROW(F3235)+N$5-1,COLUMN(F3235),4)))</f>
        <v>23300</v>
      </c>
      <c r="K3235" s="18">
        <f t="shared" ca="1" si="958"/>
        <v>0</v>
      </c>
      <c r="L3235" s="18">
        <f t="shared" ca="1" si="968"/>
        <v>0</v>
      </c>
      <c r="M3235" s="18">
        <f t="shared" ca="1" si="952"/>
        <v>0</v>
      </c>
      <c r="N3235" s="34">
        <f t="shared" ca="1" si="959"/>
        <v>21521.122713146764</v>
      </c>
      <c r="P3235" s="18">
        <f t="shared" ca="1" si="953"/>
        <v>758.7853657351252</v>
      </c>
      <c r="Q3235" s="47">
        <f ca="1">SUM(L$15:L3235)-SUM(M$15:M3235)</f>
        <v>0</v>
      </c>
      <c r="R3235" s="47" t="str">
        <f t="shared" ca="1" si="954"/>
        <v>M3238</v>
      </c>
      <c r="S3235" s="40">
        <f t="shared" ca="1" si="960"/>
        <v>0</v>
      </c>
      <c r="T3235" s="46">
        <f t="shared" ca="1" si="961"/>
        <v>42</v>
      </c>
      <c r="X3235" s="74">
        <f t="shared" ca="1" si="962"/>
        <v>0.75878536573512523</v>
      </c>
      <c r="Y3235" s="75">
        <f t="shared" ca="1" si="963"/>
        <v>0.75878536573512523</v>
      </c>
      <c r="Z3235" s="74">
        <f t="shared" ca="1" si="964"/>
        <v>2.1356805736315683</v>
      </c>
      <c r="AA3235" s="76">
        <f t="shared" ca="1" si="965"/>
        <v>758.7853657351252</v>
      </c>
      <c r="AB3235" s="76">
        <f t="shared" ca="1" si="966"/>
        <v>2135.6805736315682</v>
      </c>
    </row>
    <row r="3236" spans="1:28" x14ac:dyDescent="0.25">
      <c r="A3236" s="2">
        <f t="shared" si="967"/>
        <v>12</v>
      </c>
      <c r="B3236" s="16">
        <f ca="1">VLOOKUP(A3236,PERIODS!$O$4:$P$33,2,FALSE)</f>
        <v>3.3000000000000002E-2</v>
      </c>
      <c r="C3236" s="15"/>
      <c r="D3236" s="18">
        <v>3222</v>
      </c>
      <c r="E3236" s="34">
        <f t="shared" ca="1" si="969"/>
        <v>21521.122713146764</v>
      </c>
      <c r="F3236" s="34">
        <f t="shared" ca="1" si="951"/>
        <v>3300</v>
      </c>
      <c r="G3236" s="69">
        <f t="shared" ca="1" si="955"/>
        <v>0</v>
      </c>
      <c r="H3236" s="34">
        <f t="shared" ca="1" si="956"/>
        <v>-488.78307568863551</v>
      </c>
      <c r="I3236" s="34">
        <f t="shared" ca="1" si="957"/>
        <v>2811.2169243113644</v>
      </c>
      <c r="J3236" s="18">
        <f ca="1">SUM(INDIRECT(ADDRESS(ROW(F3236),COLUMN(F3236),4)):INDIRECT(ADDRESS(ROW(F3236)+N$5-1,COLUMN(F3236),4)))</f>
        <v>23500</v>
      </c>
      <c r="K3236" s="18">
        <f t="shared" ca="1" si="958"/>
        <v>16350</v>
      </c>
      <c r="L3236" s="18">
        <f t="shared" ca="1" si="968"/>
        <v>16350</v>
      </c>
      <c r="M3236" s="18">
        <f t="shared" ca="1" si="952"/>
        <v>0</v>
      </c>
      <c r="N3236" s="34">
        <f t="shared" ca="1" si="959"/>
        <v>18709.9057888354</v>
      </c>
      <c r="P3236" s="18">
        <f t="shared" ca="1" si="953"/>
        <v>488.78307568863551</v>
      </c>
      <c r="Q3236" s="47">
        <f ca="1">SUM(L$15:L3236)-SUM(M$15:M3236)</f>
        <v>16350</v>
      </c>
      <c r="R3236" s="47" t="str">
        <f t="shared" ca="1" si="954"/>
        <v>M3239</v>
      </c>
      <c r="S3236" s="40">
        <f t="shared" ca="1" si="960"/>
        <v>0</v>
      </c>
      <c r="T3236" s="46">
        <f t="shared" ca="1" si="961"/>
        <v>81</v>
      </c>
      <c r="X3236" s="74">
        <f t="shared" ca="1" si="962"/>
        <v>-0.48878307568863549</v>
      </c>
      <c r="Y3236" s="75">
        <f t="shared" ca="1" si="963"/>
        <v>-0.48878307568863549</v>
      </c>
      <c r="Z3236" s="74">
        <f t="shared" ca="1" si="964"/>
        <v>0.61337236794202366</v>
      </c>
      <c r="AA3236" s="76">
        <f t="shared" ca="1" si="965"/>
        <v>-488.78307568863551</v>
      </c>
      <c r="AB3236" s="76">
        <f t="shared" ca="1" si="966"/>
        <v>613.37236794202363</v>
      </c>
    </row>
    <row r="3237" spans="1:28" x14ac:dyDescent="0.25">
      <c r="A3237" s="2">
        <f t="shared" si="967"/>
        <v>13</v>
      </c>
      <c r="B3237" s="16">
        <f ca="1">VLOOKUP(A3237,PERIODS!$O$4:$P$33,2,FALSE)</f>
        <v>3.3000000000000002E-2</v>
      </c>
      <c r="C3237" s="15"/>
      <c r="D3237" s="18">
        <v>3223</v>
      </c>
      <c r="E3237" s="34">
        <f t="shared" ca="1" si="969"/>
        <v>18709.9057888354</v>
      </c>
      <c r="F3237" s="34">
        <f t="shared" ca="1" si="951"/>
        <v>3300</v>
      </c>
      <c r="G3237" s="69">
        <f t="shared" ca="1" si="955"/>
        <v>0</v>
      </c>
      <c r="H3237" s="34">
        <f t="shared" ca="1" si="956"/>
        <v>276.0505650561762</v>
      </c>
      <c r="I3237" s="34">
        <f t="shared" ca="1" si="957"/>
        <v>3576.0505650561763</v>
      </c>
      <c r="J3237" s="18">
        <f ca="1">SUM(INDIRECT(ADDRESS(ROW(F3237),COLUMN(F3237),4)):INDIRECT(ADDRESS(ROW(F3237)+N$5-1,COLUMN(F3237),4)))</f>
        <v>23700</v>
      </c>
      <c r="K3237" s="18">
        <f t="shared" ca="1" si="958"/>
        <v>16350</v>
      </c>
      <c r="L3237" s="18">
        <f t="shared" ca="1" si="968"/>
        <v>0</v>
      </c>
      <c r="M3237" s="18">
        <f t="shared" ca="1" si="952"/>
        <v>0</v>
      </c>
      <c r="N3237" s="34">
        <f t="shared" ca="1" si="959"/>
        <v>15133.855223779225</v>
      </c>
      <c r="P3237" s="18">
        <f t="shared" ca="1" si="953"/>
        <v>276.0505650561762</v>
      </c>
      <c r="Q3237" s="47">
        <f ca="1">SUM(L$15:L3237)-SUM(M$15:M3237)</f>
        <v>16350</v>
      </c>
      <c r="R3237" s="47" t="str">
        <f t="shared" ca="1" si="954"/>
        <v>M3240</v>
      </c>
      <c r="S3237" s="40">
        <f t="shared" ca="1" si="960"/>
        <v>0</v>
      </c>
      <c r="T3237" s="46">
        <f t="shared" ca="1" si="961"/>
        <v>38</v>
      </c>
      <c r="X3237" s="74">
        <f t="shared" ca="1" si="962"/>
        <v>0.2760505650561762</v>
      </c>
      <c r="Y3237" s="75">
        <f t="shared" ca="1" si="963"/>
        <v>0.2760505650561762</v>
      </c>
      <c r="Z3237" s="74">
        <f t="shared" ca="1" si="964"/>
        <v>1.317914502763361</v>
      </c>
      <c r="AA3237" s="76">
        <f t="shared" ca="1" si="965"/>
        <v>276.0505650561762</v>
      </c>
      <c r="AB3237" s="76">
        <f t="shared" ca="1" si="966"/>
        <v>1317.914502763361</v>
      </c>
    </row>
    <row r="3238" spans="1:28" x14ac:dyDescent="0.25">
      <c r="A3238" s="2">
        <f t="shared" si="967"/>
        <v>14</v>
      </c>
      <c r="B3238" s="16">
        <f ca="1">VLOOKUP(A3238,PERIODS!$O$4:$P$33,2,FALSE)</f>
        <v>3.3000000000000002E-2</v>
      </c>
      <c r="C3238" s="15"/>
      <c r="D3238" s="18">
        <v>3224</v>
      </c>
      <c r="E3238" s="34">
        <f t="shared" ca="1" si="969"/>
        <v>15133.855223779225</v>
      </c>
      <c r="F3238" s="34">
        <f t="shared" ca="1" si="951"/>
        <v>3300</v>
      </c>
      <c r="G3238" s="69">
        <f t="shared" ca="1" si="955"/>
        <v>0</v>
      </c>
      <c r="H3238" s="34">
        <f t="shared" ca="1" si="956"/>
        <v>-1197.9020705322944</v>
      </c>
      <c r="I3238" s="34">
        <f t="shared" ca="1" si="957"/>
        <v>2102.0979294677054</v>
      </c>
      <c r="J3238" s="18">
        <f ca="1">SUM(INDIRECT(ADDRESS(ROW(F3238),COLUMN(F3238),4)):INDIRECT(ADDRESS(ROW(F3238)+N$5-1,COLUMN(F3238),4)))</f>
        <v>23900</v>
      </c>
      <c r="K3238" s="18">
        <f t="shared" ca="1" si="958"/>
        <v>16350</v>
      </c>
      <c r="L3238" s="18">
        <f t="shared" ca="1" si="968"/>
        <v>0</v>
      </c>
      <c r="M3238" s="18">
        <f t="shared" ca="1" si="952"/>
        <v>0</v>
      </c>
      <c r="N3238" s="34">
        <f t="shared" ca="1" si="959"/>
        <v>13031.757294311519</v>
      </c>
      <c r="P3238" s="18">
        <f t="shared" ca="1" si="953"/>
        <v>1197.9020705322944</v>
      </c>
      <c r="Q3238" s="47">
        <f ca="1">SUM(L$15:L3238)-SUM(M$15:M3238)</f>
        <v>16350</v>
      </c>
      <c r="R3238" s="47" t="str">
        <f t="shared" ca="1" si="954"/>
        <v>M3241</v>
      </c>
      <c r="S3238" s="40">
        <f t="shared" ca="1" si="960"/>
        <v>0</v>
      </c>
      <c r="T3238" s="46">
        <f t="shared" ca="1" si="961"/>
        <v>10</v>
      </c>
      <c r="X3238" s="74">
        <f t="shared" ca="1" si="962"/>
        <v>-1.1979020705322945</v>
      </c>
      <c r="Y3238" s="75">
        <f t="shared" ca="1" si="963"/>
        <v>-1.1979020705322945</v>
      </c>
      <c r="Z3238" s="74">
        <f t="shared" ca="1" si="964"/>
        <v>0.30182675941289272</v>
      </c>
      <c r="AA3238" s="76">
        <f t="shared" ca="1" si="965"/>
        <v>-1197.9020705322944</v>
      </c>
      <c r="AB3238" s="76">
        <f t="shared" ca="1" si="966"/>
        <v>301.82675941289273</v>
      </c>
    </row>
    <row r="3239" spans="1:28" x14ac:dyDescent="0.25">
      <c r="A3239" s="2">
        <f t="shared" si="967"/>
        <v>15</v>
      </c>
      <c r="B3239" s="16">
        <f ca="1">VLOOKUP(A3239,PERIODS!$O$4:$P$33,2,FALSE)</f>
        <v>3.3000000000000002E-2</v>
      </c>
      <c r="C3239" s="15"/>
      <c r="D3239" s="18">
        <v>3225</v>
      </c>
      <c r="E3239" s="34">
        <f t="shared" ca="1" si="969"/>
        <v>13031.757294311519</v>
      </c>
      <c r="F3239" s="34">
        <f t="shared" ca="1" si="951"/>
        <v>3300</v>
      </c>
      <c r="G3239" s="69">
        <f t="shared" ca="1" si="955"/>
        <v>0</v>
      </c>
      <c r="H3239" s="34">
        <f t="shared" ca="1" si="956"/>
        <v>1035.1527053645698</v>
      </c>
      <c r="I3239" s="34">
        <f t="shared" ca="1" si="957"/>
        <v>4335.1527053645696</v>
      </c>
      <c r="J3239" s="18">
        <f ca="1">SUM(INDIRECT(ADDRESS(ROW(F3239),COLUMN(F3239),4)):INDIRECT(ADDRESS(ROW(F3239)+N$5-1,COLUMN(F3239),4)))</f>
        <v>24100</v>
      </c>
      <c r="K3239" s="18">
        <f t="shared" ca="1" si="958"/>
        <v>0</v>
      </c>
      <c r="L3239" s="18">
        <f t="shared" ca="1" si="968"/>
        <v>0</v>
      </c>
      <c r="M3239" s="18">
        <f t="shared" ca="1" si="952"/>
        <v>16350</v>
      </c>
      <c r="N3239" s="34">
        <f t="shared" ca="1" si="959"/>
        <v>25046.60458894695</v>
      </c>
      <c r="P3239" s="18">
        <f t="shared" ca="1" si="953"/>
        <v>1035.1527053645698</v>
      </c>
      <c r="Q3239" s="47">
        <f ca="1">SUM(L$15:L3239)-SUM(M$15:M3239)</f>
        <v>0</v>
      </c>
      <c r="R3239" s="47" t="str">
        <f t="shared" ca="1" si="954"/>
        <v>M3242</v>
      </c>
      <c r="S3239" s="40">
        <f t="shared" ca="1" si="960"/>
        <v>0</v>
      </c>
      <c r="T3239" s="46">
        <f t="shared" ca="1" si="961"/>
        <v>51</v>
      </c>
      <c r="X3239" s="74">
        <f t="shared" ca="1" si="962"/>
        <v>1.0351527053645697</v>
      </c>
      <c r="Y3239" s="75">
        <f t="shared" ca="1" si="963"/>
        <v>1.0351527053645697</v>
      </c>
      <c r="Z3239" s="74">
        <f t="shared" ca="1" si="964"/>
        <v>2.8155361502723784</v>
      </c>
      <c r="AA3239" s="76">
        <f t="shared" ca="1" si="965"/>
        <v>1035.1527053645698</v>
      </c>
      <c r="AB3239" s="76">
        <f t="shared" ca="1" si="966"/>
        <v>2815.5361502723786</v>
      </c>
    </row>
    <row r="3240" spans="1:28" x14ac:dyDescent="0.25">
      <c r="A3240" s="2">
        <f t="shared" si="967"/>
        <v>16</v>
      </c>
      <c r="B3240" s="16">
        <f ca="1">VLOOKUP(A3240,PERIODS!$O$4:$P$33,2,FALSE)</f>
        <v>3.3000000000000002E-2</v>
      </c>
      <c r="C3240" s="15"/>
      <c r="D3240" s="18">
        <v>3226</v>
      </c>
      <c r="E3240" s="34">
        <f t="shared" ca="1" si="969"/>
        <v>25046.60458894695</v>
      </c>
      <c r="F3240" s="34">
        <f t="shared" ca="1" si="951"/>
        <v>3300</v>
      </c>
      <c r="G3240" s="69">
        <f t="shared" ca="1" si="955"/>
        <v>0</v>
      </c>
      <c r="H3240" s="34">
        <f t="shared" ca="1" si="956"/>
        <v>-657.10270340942054</v>
      </c>
      <c r="I3240" s="34">
        <f t="shared" ca="1" si="957"/>
        <v>2642.8972965905796</v>
      </c>
      <c r="J3240" s="18">
        <f ca="1">SUM(INDIRECT(ADDRESS(ROW(F3240),COLUMN(F3240),4)):INDIRECT(ADDRESS(ROW(F3240)+N$5-1,COLUMN(F3240),4)))</f>
        <v>24300</v>
      </c>
      <c r="K3240" s="18">
        <f t="shared" ca="1" si="958"/>
        <v>0</v>
      </c>
      <c r="L3240" s="18">
        <f t="shared" ca="1" si="968"/>
        <v>0</v>
      </c>
      <c r="M3240" s="18">
        <f t="shared" ca="1" si="952"/>
        <v>0</v>
      </c>
      <c r="N3240" s="34">
        <f t="shared" ca="1" si="959"/>
        <v>22403.707292356368</v>
      </c>
      <c r="P3240" s="18">
        <f t="shared" ca="1" si="953"/>
        <v>657.10270340942054</v>
      </c>
      <c r="Q3240" s="47">
        <f ca="1">SUM(L$15:L3240)-SUM(M$15:M3240)</f>
        <v>0</v>
      </c>
      <c r="R3240" s="47" t="str">
        <f t="shared" ca="1" si="954"/>
        <v>M3243</v>
      </c>
      <c r="S3240" s="40">
        <f t="shared" ca="1" si="960"/>
        <v>0</v>
      </c>
      <c r="T3240" s="46">
        <f t="shared" ca="1" si="961"/>
        <v>57</v>
      </c>
      <c r="X3240" s="74">
        <f t="shared" ca="1" si="962"/>
        <v>-0.65710270340942056</v>
      </c>
      <c r="Y3240" s="75">
        <f t="shared" ca="1" si="963"/>
        <v>-0.65710270340942056</v>
      </c>
      <c r="Z3240" s="74">
        <f t="shared" ca="1" si="964"/>
        <v>0.51835097750721537</v>
      </c>
      <c r="AA3240" s="76">
        <f t="shared" ca="1" si="965"/>
        <v>-657.10270340942054</v>
      </c>
      <c r="AB3240" s="76">
        <f t="shared" ca="1" si="966"/>
        <v>518.35097750721536</v>
      </c>
    </row>
    <row r="3241" spans="1:28" x14ac:dyDescent="0.25">
      <c r="A3241" s="2">
        <f t="shared" si="967"/>
        <v>17</v>
      </c>
      <c r="B3241" s="16">
        <f ca="1">VLOOKUP(A3241,PERIODS!$O$4:$P$33,2,FALSE)</f>
        <v>3.5000000000000003E-2</v>
      </c>
      <c r="C3241" s="15"/>
      <c r="D3241" s="18">
        <v>3227</v>
      </c>
      <c r="E3241" s="34">
        <f t="shared" ca="1" si="969"/>
        <v>22403.707292356368</v>
      </c>
      <c r="F3241" s="34">
        <f t="shared" ca="1" si="951"/>
        <v>3500.0000000000005</v>
      </c>
      <c r="G3241" s="69">
        <f t="shared" ca="1" si="955"/>
        <v>0</v>
      </c>
      <c r="H3241" s="34">
        <f t="shared" ca="1" si="956"/>
        <v>-207.09214241141112</v>
      </c>
      <c r="I3241" s="34">
        <f t="shared" ca="1" si="957"/>
        <v>3292.9078575885892</v>
      </c>
      <c r="J3241" s="18">
        <f ca="1">SUM(INDIRECT(ADDRESS(ROW(F3241),COLUMN(F3241),4)):INDIRECT(ADDRESS(ROW(F3241)+N$5-1,COLUMN(F3241),4)))</f>
        <v>24500.000000000004</v>
      </c>
      <c r="K3241" s="18">
        <f t="shared" ca="1" si="958"/>
        <v>16350</v>
      </c>
      <c r="L3241" s="18">
        <f t="shared" ca="1" si="968"/>
        <v>16350</v>
      </c>
      <c r="M3241" s="18">
        <f t="shared" ca="1" si="952"/>
        <v>0</v>
      </c>
      <c r="N3241" s="34">
        <f t="shared" ca="1" si="959"/>
        <v>19110.799434767778</v>
      </c>
      <c r="P3241" s="18">
        <f t="shared" ca="1" si="953"/>
        <v>207.09214241141112</v>
      </c>
      <c r="Q3241" s="47">
        <f ca="1">SUM(L$15:L3241)-SUM(M$15:M3241)</f>
        <v>16350</v>
      </c>
      <c r="R3241" s="47" t="str">
        <f t="shared" ca="1" si="954"/>
        <v>M3244</v>
      </c>
      <c r="S3241" s="40">
        <f t="shared" ca="1" si="960"/>
        <v>0</v>
      </c>
      <c r="T3241" s="46">
        <f t="shared" ca="1" si="961"/>
        <v>18</v>
      </c>
      <c r="X3241" s="74">
        <f t="shared" ca="1" si="962"/>
        <v>-0.20709214241141111</v>
      </c>
      <c r="Y3241" s="75">
        <f t="shared" ca="1" si="963"/>
        <v>-0.20709214241141111</v>
      </c>
      <c r="Z3241" s="74">
        <f t="shared" ca="1" si="964"/>
        <v>0.81294473984774995</v>
      </c>
      <c r="AA3241" s="76">
        <f t="shared" ca="1" si="965"/>
        <v>-207.09214241141112</v>
      </c>
      <c r="AB3241" s="76">
        <f t="shared" ca="1" si="966"/>
        <v>812.94473984774993</v>
      </c>
    </row>
    <row r="3242" spans="1:28" x14ac:dyDescent="0.25">
      <c r="A3242" s="2">
        <f t="shared" si="967"/>
        <v>18</v>
      </c>
      <c r="B3242" s="16">
        <f ca="1">VLOOKUP(A3242,PERIODS!$O$4:$P$33,2,FALSE)</f>
        <v>3.5000000000000003E-2</v>
      </c>
      <c r="C3242" s="15"/>
      <c r="D3242" s="18">
        <v>3228</v>
      </c>
      <c r="E3242" s="34">
        <f t="shared" ca="1" si="969"/>
        <v>19110.799434767778</v>
      </c>
      <c r="F3242" s="34">
        <f t="shared" ca="1" si="951"/>
        <v>3500.0000000000005</v>
      </c>
      <c r="G3242" s="69">
        <f t="shared" ca="1" si="955"/>
        <v>0</v>
      </c>
      <c r="H3242" s="34">
        <f t="shared" ca="1" si="956"/>
        <v>594.05821271081288</v>
      </c>
      <c r="I3242" s="34">
        <f t="shared" ca="1" si="957"/>
        <v>4094.0582127108132</v>
      </c>
      <c r="J3242" s="18">
        <f ca="1">SUM(INDIRECT(ADDRESS(ROW(F3242),COLUMN(F3242),4)):INDIRECT(ADDRESS(ROW(F3242)+N$5-1,COLUMN(F3242),4)))</f>
        <v>24500.000000000004</v>
      </c>
      <c r="K3242" s="18">
        <f t="shared" ca="1" si="958"/>
        <v>16350</v>
      </c>
      <c r="L3242" s="18">
        <f t="shared" ca="1" si="968"/>
        <v>0</v>
      </c>
      <c r="M3242" s="18">
        <f t="shared" ca="1" si="952"/>
        <v>0</v>
      </c>
      <c r="N3242" s="34">
        <f t="shared" ca="1" si="959"/>
        <v>15016.741222056964</v>
      </c>
      <c r="P3242" s="18">
        <f t="shared" ca="1" si="953"/>
        <v>594.05821271081288</v>
      </c>
      <c r="Q3242" s="47">
        <f ca="1">SUM(L$15:L3242)-SUM(M$15:M3242)</f>
        <v>16350</v>
      </c>
      <c r="R3242" s="47" t="str">
        <f t="shared" ca="1" si="954"/>
        <v>M3245</v>
      </c>
      <c r="S3242" s="40">
        <f t="shared" ca="1" si="960"/>
        <v>0</v>
      </c>
      <c r="T3242" s="46">
        <f t="shared" ca="1" si="961"/>
        <v>98</v>
      </c>
      <c r="X3242" s="74">
        <f t="shared" ca="1" si="962"/>
        <v>0.59405821271081283</v>
      </c>
      <c r="Y3242" s="75">
        <f t="shared" ca="1" si="963"/>
        <v>0.59405821271081283</v>
      </c>
      <c r="Z3242" s="74">
        <f t="shared" ca="1" si="964"/>
        <v>1.8113242592548893</v>
      </c>
      <c r="AA3242" s="76">
        <f t="shared" ca="1" si="965"/>
        <v>594.05821271081288</v>
      </c>
      <c r="AB3242" s="76">
        <f t="shared" ca="1" si="966"/>
        <v>1811.3242592548893</v>
      </c>
    </row>
    <row r="3243" spans="1:28" x14ac:dyDescent="0.25">
      <c r="A3243" s="2">
        <f t="shared" si="967"/>
        <v>19</v>
      </c>
      <c r="B3243" s="16">
        <f ca="1">VLOOKUP(A3243,PERIODS!$O$4:$P$33,2,FALSE)</f>
        <v>3.5000000000000003E-2</v>
      </c>
      <c r="C3243" s="15"/>
      <c r="D3243" s="18">
        <v>3229</v>
      </c>
      <c r="E3243" s="34">
        <f t="shared" ca="1" si="969"/>
        <v>15016.741222056964</v>
      </c>
      <c r="F3243" s="34">
        <f t="shared" ca="1" si="951"/>
        <v>3500.0000000000005</v>
      </c>
      <c r="G3243" s="69">
        <f t="shared" ca="1" si="955"/>
        <v>0</v>
      </c>
      <c r="H3243" s="34">
        <f t="shared" ca="1" si="956"/>
        <v>-238.53528328678874</v>
      </c>
      <c r="I3243" s="34">
        <f t="shared" ca="1" si="957"/>
        <v>3261.4647167132116</v>
      </c>
      <c r="J3243" s="18">
        <f ca="1">SUM(INDIRECT(ADDRESS(ROW(F3243),COLUMN(F3243),4)):INDIRECT(ADDRESS(ROW(F3243)+N$5-1,COLUMN(F3243),4)))</f>
        <v>24500.000000000004</v>
      </c>
      <c r="K3243" s="18">
        <f t="shared" ca="1" si="958"/>
        <v>16350</v>
      </c>
      <c r="L3243" s="18">
        <f t="shared" ca="1" si="968"/>
        <v>0</v>
      </c>
      <c r="M3243" s="18">
        <f t="shared" ca="1" si="952"/>
        <v>0</v>
      </c>
      <c r="N3243" s="34">
        <f t="shared" ca="1" si="959"/>
        <v>11755.276505343752</v>
      </c>
      <c r="P3243" s="18">
        <f t="shared" ca="1" si="953"/>
        <v>238.53528328678874</v>
      </c>
      <c r="Q3243" s="47">
        <f ca="1">SUM(L$15:L3243)-SUM(M$15:M3243)</f>
        <v>16350</v>
      </c>
      <c r="R3243" s="47" t="str">
        <f t="shared" ca="1" si="954"/>
        <v>M3246</v>
      </c>
      <c r="S3243" s="40">
        <f t="shared" ca="1" si="960"/>
        <v>0</v>
      </c>
      <c r="T3243" s="46">
        <f t="shared" ca="1" si="961"/>
        <v>39</v>
      </c>
      <c r="X3243" s="74">
        <f t="shared" ca="1" si="962"/>
        <v>-0.23853528328678875</v>
      </c>
      <c r="Y3243" s="75">
        <f t="shared" ca="1" si="963"/>
        <v>-0.23853528328678875</v>
      </c>
      <c r="Z3243" s="74">
        <f t="shared" ca="1" si="964"/>
        <v>0.78778089226762849</v>
      </c>
      <c r="AA3243" s="76">
        <f t="shared" ca="1" si="965"/>
        <v>-238.53528328678874</v>
      </c>
      <c r="AB3243" s="76">
        <f t="shared" ca="1" si="966"/>
        <v>787.78089226762847</v>
      </c>
    </row>
    <row r="3244" spans="1:28" x14ac:dyDescent="0.25">
      <c r="A3244" s="2">
        <f t="shared" si="967"/>
        <v>20</v>
      </c>
      <c r="B3244" s="16">
        <f ca="1">VLOOKUP(A3244,PERIODS!$O$4:$P$33,2,FALSE)</f>
        <v>3.5000000000000003E-2</v>
      </c>
      <c r="C3244" s="15"/>
      <c r="D3244" s="18">
        <v>3230</v>
      </c>
      <c r="E3244" s="34">
        <f t="shared" ca="1" si="969"/>
        <v>11755.276505343752</v>
      </c>
      <c r="F3244" s="34">
        <f t="shared" ca="1" si="951"/>
        <v>3500.0000000000005</v>
      </c>
      <c r="G3244" s="69">
        <f t="shared" ca="1" si="955"/>
        <v>0</v>
      </c>
      <c r="H3244" s="34">
        <f t="shared" ca="1" si="956"/>
        <v>-1239.4820853329154</v>
      </c>
      <c r="I3244" s="34">
        <f t="shared" ca="1" si="957"/>
        <v>2260.5179146670853</v>
      </c>
      <c r="J3244" s="18">
        <f ca="1">SUM(INDIRECT(ADDRESS(ROW(F3244),COLUMN(F3244),4)):INDIRECT(ADDRESS(ROW(F3244)+N$5-1,COLUMN(F3244),4)))</f>
        <v>24500.000000000004</v>
      </c>
      <c r="K3244" s="18">
        <f t="shared" ca="1" si="958"/>
        <v>0</v>
      </c>
      <c r="L3244" s="18">
        <f t="shared" ca="1" si="968"/>
        <v>0</v>
      </c>
      <c r="M3244" s="18">
        <f t="shared" ca="1" si="952"/>
        <v>16350</v>
      </c>
      <c r="N3244" s="34">
        <f t="shared" ca="1" si="959"/>
        <v>25844.758590676669</v>
      </c>
      <c r="P3244" s="18">
        <f t="shared" ca="1" si="953"/>
        <v>1239.4820853329154</v>
      </c>
      <c r="Q3244" s="47">
        <f ca="1">SUM(L$15:L3244)-SUM(M$15:M3244)</f>
        <v>0</v>
      </c>
      <c r="R3244" s="47" t="str">
        <f t="shared" ca="1" si="954"/>
        <v>M3247</v>
      </c>
      <c r="S3244" s="40">
        <f t="shared" ca="1" si="960"/>
        <v>0</v>
      </c>
      <c r="T3244" s="46">
        <f t="shared" ca="1" si="961"/>
        <v>24</v>
      </c>
      <c r="X3244" s="74">
        <f t="shared" ca="1" si="962"/>
        <v>-1.2394820853329154</v>
      </c>
      <c r="Y3244" s="75">
        <f t="shared" ca="1" si="963"/>
        <v>-1.2394820853329154</v>
      </c>
      <c r="Z3244" s="74">
        <f t="shared" ca="1" si="964"/>
        <v>0.28953413308822035</v>
      </c>
      <c r="AA3244" s="76">
        <f t="shared" ca="1" si="965"/>
        <v>-1239.4820853329154</v>
      </c>
      <c r="AB3244" s="76">
        <f t="shared" ca="1" si="966"/>
        <v>289.53413308822036</v>
      </c>
    </row>
    <row r="3245" spans="1:28" x14ac:dyDescent="0.25">
      <c r="A3245" s="2">
        <f t="shared" si="967"/>
        <v>21</v>
      </c>
      <c r="B3245" s="16">
        <f ca="1">VLOOKUP(A3245,PERIODS!$O$4:$P$33,2,FALSE)</f>
        <v>3.5000000000000003E-2</v>
      </c>
      <c r="C3245" s="15"/>
      <c r="D3245" s="18">
        <v>3231</v>
      </c>
      <c r="E3245" s="34">
        <f t="shared" ca="1" si="969"/>
        <v>25844.758590676669</v>
      </c>
      <c r="F3245" s="34">
        <f t="shared" ca="1" si="951"/>
        <v>3500.0000000000005</v>
      </c>
      <c r="G3245" s="69">
        <f t="shared" ca="1" si="955"/>
        <v>0</v>
      </c>
      <c r="H3245" s="34">
        <f t="shared" ca="1" si="956"/>
        <v>1160.7228580655069</v>
      </c>
      <c r="I3245" s="34">
        <f t="shared" ca="1" si="957"/>
        <v>4660.7228580655074</v>
      </c>
      <c r="J3245" s="18">
        <f ca="1">SUM(INDIRECT(ADDRESS(ROW(F3245),COLUMN(F3245),4)):INDIRECT(ADDRESS(ROW(F3245)+N$5-1,COLUMN(F3245),4)))</f>
        <v>24500.000000000004</v>
      </c>
      <c r="K3245" s="18">
        <f t="shared" ca="1" si="958"/>
        <v>0</v>
      </c>
      <c r="L3245" s="18">
        <f t="shared" ca="1" si="968"/>
        <v>0</v>
      </c>
      <c r="M3245" s="18">
        <f t="shared" ca="1" si="952"/>
        <v>0</v>
      </c>
      <c r="N3245" s="34">
        <f t="shared" ca="1" si="959"/>
        <v>21184.035732611163</v>
      </c>
      <c r="P3245" s="18">
        <f t="shared" ca="1" si="953"/>
        <v>1160.7228580655069</v>
      </c>
      <c r="Q3245" s="47">
        <f ca="1">SUM(L$15:L3245)-SUM(M$15:M3245)</f>
        <v>0</v>
      </c>
      <c r="R3245" s="47" t="str">
        <f t="shared" ca="1" si="954"/>
        <v>M3248</v>
      </c>
      <c r="S3245" s="40">
        <f t="shared" ca="1" si="960"/>
        <v>0</v>
      </c>
      <c r="T3245" s="46">
        <f t="shared" ca="1" si="961"/>
        <v>11</v>
      </c>
      <c r="X3245" s="74">
        <f t="shared" ca="1" si="962"/>
        <v>1.1607228580655069</v>
      </c>
      <c r="Y3245" s="75">
        <f t="shared" ca="1" si="963"/>
        <v>1.1607228580655069</v>
      </c>
      <c r="Z3245" s="74">
        <f t="shared" ca="1" si="964"/>
        <v>3.1922399787221036</v>
      </c>
      <c r="AA3245" s="76">
        <f t="shared" ca="1" si="965"/>
        <v>1160.7228580655069</v>
      </c>
      <c r="AB3245" s="76">
        <f t="shared" ca="1" si="966"/>
        <v>3192.2399787221038</v>
      </c>
    </row>
    <row r="3246" spans="1:28" x14ac:dyDescent="0.25">
      <c r="A3246" s="2">
        <f t="shared" si="967"/>
        <v>22</v>
      </c>
      <c r="B3246" s="16">
        <f ca="1">VLOOKUP(A3246,PERIODS!$O$4:$P$33,2,FALSE)</f>
        <v>3.5000000000000003E-2</v>
      </c>
      <c r="C3246" s="15"/>
      <c r="D3246" s="18">
        <v>3232</v>
      </c>
      <c r="E3246" s="34">
        <f t="shared" ca="1" si="969"/>
        <v>21184.035732611163</v>
      </c>
      <c r="F3246" s="34">
        <f t="shared" ca="1" si="951"/>
        <v>3500.0000000000005</v>
      </c>
      <c r="G3246" s="69">
        <f t="shared" ca="1" si="955"/>
        <v>0</v>
      </c>
      <c r="H3246" s="34">
        <f t="shared" ca="1" si="956"/>
        <v>-370.87402465190684</v>
      </c>
      <c r="I3246" s="34">
        <f t="shared" ca="1" si="957"/>
        <v>3129.1259753480936</v>
      </c>
      <c r="J3246" s="18">
        <f ca="1">SUM(INDIRECT(ADDRESS(ROW(F3246),COLUMN(F3246),4)):INDIRECT(ADDRESS(ROW(F3246)+N$5-1,COLUMN(F3246),4)))</f>
        <v>25000.000000000004</v>
      </c>
      <c r="K3246" s="18">
        <f t="shared" ca="1" si="958"/>
        <v>16350</v>
      </c>
      <c r="L3246" s="18">
        <f t="shared" ca="1" si="968"/>
        <v>16350</v>
      </c>
      <c r="M3246" s="18">
        <f t="shared" ca="1" si="952"/>
        <v>0</v>
      </c>
      <c r="N3246" s="34">
        <f t="shared" ca="1" si="959"/>
        <v>18054.909757263071</v>
      </c>
      <c r="P3246" s="18">
        <f t="shared" ca="1" si="953"/>
        <v>370.87402465190684</v>
      </c>
      <c r="Q3246" s="47">
        <f ca="1">SUM(L$15:L3246)-SUM(M$15:M3246)</f>
        <v>16350</v>
      </c>
      <c r="R3246" s="47" t="str">
        <f t="shared" ca="1" si="954"/>
        <v>M3249</v>
      </c>
      <c r="S3246" s="40">
        <f t="shared" ca="1" si="960"/>
        <v>0</v>
      </c>
      <c r="T3246" s="46">
        <f t="shared" ca="1" si="961"/>
        <v>70</v>
      </c>
      <c r="X3246" s="74">
        <f t="shared" ca="1" si="962"/>
        <v>-0.37087402465190683</v>
      </c>
      <c r="Y3246" s="75">
        <f t="shared" ca="1" si="963"/>
        <v>-0.37087402465190683</v>
      </c>
      <c r="Z3246" s="74">
        <f t="shared" ca="1" si="964"/>
        <v>0.69013087556018204</v>
      </c>
      <c r="AA3246" s="76">
        <f t="shared" ca="1" si="965"/>
        <v>-370.87402465190684</v>
      </c>
      <c r="AB3246" s="76">
        <f t="shared" ca="1" si="966"/>
        <v>690.13087556018206</v>
      </c>
    </row>
    <row r="3247" spans="1:28" x14ac:dyDescent="0.25">
      <c r="A3247" s="2">
        <f t="shared" si="967"/>
        <v>23</v>
      </c>
      <c r="B3247" s="16">
        <f ca="1">VLOOKUP(A3247,PERIODS!$O$4:$P$33,2,FALSE)</f>
        <v>3.5000000000000003E-2</v>
      </c>
      <c r="C3247" s="15"/>
      <c r="D3247" s="18">
        <v>3233</v>
      </c>
      <c r="E3247" s="34">
        <f t="shared" ca="1" si="969"/>
        <v>18054.909757263071</v>
      </c>
      <c r="F3247" s="34">
        <f t="shared" ca="1" si="951"/>
        <v>3500.0000000000005</v>
      </c>
      <c r="G3247" s="69">
        <f t="shared" ca="1" si="955"/>
        <v>0</v>
      </c>
      <c r="H3247" s="34">
        <f t="shared" ca="1" si="956"/>
        <v>-493.26354216850171</v>
      </c>
      <c r="I3247" s="34">
        <f t="shared" ca="1" si="957"/>
        <v>3006.7364578314987</v>
      </c>
      <c r="J3247" s="18">
        <f ca="1">SUM(INDIRECT(ADDRESS(ROW(F3247),COLUMN(F3247),4)):INDIRECT(ADDRESS(ROW(F3247)+N$5-1,COLUMN(F3247),4)))</f>
        <v>25500.000000000004</v>
      </c>
      <c r="K3247" s="18">
        <f t="shared" ca="1" si="958"/>
        <v>16350</v>
      </c>
      <c r="L3247" s="18">
        <f t="shared" ca="1" si="968"/>
        <v>0</v>
      </c>
      <c r="M3247" s="18">
        <f t="shared" ca="1" si="952"/>
        <v>0</v>
      </c>
      <c r="N3247" s="34">
        <f t="shared" ca="1" si="959"/>
        <v>15048.173299431572</v>
      </c>
      <c r="P3247" s="18">
        <f t="shared" ca="1" si="953"/>
        <v>493.26354216850171</v>
      </c>
      <c r="Q3247" s="47">
        <f ca="1">SUM(L$15:L3247)-SUM(M$15:M3247)</f>
        <v>16350</v>
      </c>
      <c r="R3247" s="47" t="str">
        <f t="shared" ca="1" si="954"/>
        <v>M3250</v>
      </c>
      <c r="S3247" s="40">
        <f t="shared" ca="1" si="960"/>
        <v>0</v>
      </c>
      <c r="T3247" s="46">
        <f t="shared" ca="1" si="961"/>
        <v>46</v>
      </c>
      <c r="X3247" s="74">
        <f t="shared" ca="1" si="962"/>
        <v>-0.49326354216850171</v>
      </c>
      <c r="Y3247" s="75">
        <f t="shared" ca="1" si="963"/>
        <v>-0.49326354216850171</v>
      </c>
      <c r="Z3247" s="74">
        <f t="shared" ca="1" si="964"/>
        <v>0.61063032101956283</v>
      </c>
      <c r="AA3247" s="76">
        <f t="shared" ca="1" si="965"/>
        <v>-493.26354216850171</v>
      </c>
      <c r="AB3247" s="76">
        <f t="shared" ca="1" si="966"/>
        <v>610.63032101956287</v>
      </c>
    </row>
    <row r="3248" spans="1:28" x14ac:dyDescent="0.25">
      <c r="A3248" s="2">
        <f t="shared" si="967"/>
        <v>24</v>
      </c>
      <c r="B3248" s="16">
        <f ca="1">VLOOKUP(A3248,PERIODS!$O$4:$P$33,2,FALSE)</f>
        <v>3.5000000000000003E-2</v>
      </c>
      <c r="C3248" s="15"/>
      <c r="D3248" s="18">
        <v>3234</v>
      </c>
      <c r="E3248" s="34">
        <f t="shared" ca="1" si="969"/>
        <v>15048.173299431572</v>
      </c>
      <c r="F3248" s="34">
        <f t="shared" ca="1" si="951"/>
        <v>3500.0000000000005</v>
      </c>
      <c r="G3248" s="69">
        <f t="shared" ca="1" si="955"/>
        <v>0</v>
      </c>
      <c r="H3248" s="34">
        <f t="shared" ca="1" si="956"/>
        <v>-286.52936458629864</v>
      </c>
      <c r="I3248" s="34">
        <f t="shared" ca="1" si="957"/>
        <v>3213.470635413702</v>
      </c>
      <c r="J3248" s="18">
        <f ca="1">SUM(INDIRECT(ADDRESS(ROW(F3248),COLUMN(F3248),4)):INDIRECT(ADDRESS(ROW(F3248)+N$5-1,COLUMN(F3248),4)))</f>
        <v>26000</v>
      </c>
      <c r="K3248" s="18">
        <f t="shared" ca="1" si="958"/>
        <v>16350</v>
      </c>
      <c r="L3248" s="18">
        <f t="shared" ca="1" si="968"/>
        <v>0</v>
      </c>
      <c r="M3248" s="18">
        <f t="shared" ca="1" si="952"/>
        <v>0</v>
      </c>
      <c r="N3248" s="34">
        <f t="shared" ca="1" si="959"/>
        <v>11834.70266401787</v>
      </c>
      <c r="P3248" s="18">
        <f t="shared" ca="1" si="953"/>
        <v>286.52936458629864</v>
      </c>
      <c r="Q3248" s="47">
        <f ca="1">SUM(L$15:L3248)-SUM(M$15:M3248)</f>
        <v>16350</v>
      </c>
      <c r="R3248" s="47" t="str">
        <f t="shared" ca="1" si="954"/>
        <v>M3251</v>
      </c>
      <c r="S3248" s="40">
        <f t="shared" ca="1" si="960"/>
        <v>0</v>
      </c>
      <c r="T3248" s="46">
        <f t="shared" ca="1" si="961"/>
        <v>72</v>
      </c>
      <c r="X3248" s="74">
        <f t="shared" ca="1" si="962"/>
        <v>-0.28652936458629863</v>
      </c>
      <c r="Y3248" s="75">
        <f t="shared" ca="1" si="963"/>
        <v>-0.28652936458629863</v>
      </c>
      <c r="Z3248" s="74">
        <f t="shared" ca="1" si="964"/>
        <v>0.75086502936640609</v>
      </c>
      <c r="AA3248" s="76">
        <f t="shared" ca="1" si="965"/>
        <v>-286.52936458629864</v>
      </c>
      <c r="AB3248" s="76">
        <f t="shared" ca="1" si="966"/>
        <v>750.86502936640613</v>
      </c>
    </row>
    <row r="3249" spans="1:28" x14ac:dyDescent="0.25">
      <c r="A3249" s="2">
        <f t="shared" si="967"/>
        <v>25</v>
      </c>
      <c r="B3249" s="16">
        <f ca="1">VLOOKUP(A3249,PERIODS!$O$4:$P$33,2,FALSE)</f>
        <v>3.5000000000000003E-2</v>
      </c>
      <c r="C3249" s="15"/>
      <c r="D3249" s="18">
        <v>3235</v>
      </c>
      <c r="E3249" s="34">
        <f t="shared" ca="1" si="969"/>
        <v>11834.70266401787</v>
      </c>
      <c r="F3249" s="34">
        <f t="shared" ca="1" si="951"/>
        <v>3500.0000000000005</v>
      </c>
      <c r="G3249" s="69">
        <f t="shared" ca="1" si="955"/>
        <v>0</v>
      </c>
      <c r="H3249" s="34">
        <f t="shared" ca="1" si="956"/>
        <v>-24.429618438467667</v>
      </c>
      <c r="I3249" s="34">
        <f t="shared" ca="1" si="957"/>
        <v>3475.5703815615329</v>
      </c>
      <c r="J3249" s="18">
        <f ca="1">SUM(INDIRECT(ADDRESS(ROW(F3249),COLUMN(F3249),4)):INDIRECT(ADDRESS(ROW(F3249)+N$5-1,COLUMN(F3249),4)))</f>
        <v>24900</v>
      </c>
      <c r="K3249" s="18">
        <f t="shared" ca="1" si="958"/>
        <v>0</v>
      </c>
      <c r="L3249" s="18">
        <f t="shared" ca="1" si="968"/>
        <v>0</v>
      </c>
      <c r="M3249" s="18">
        <f t="shared" ca="1" si="952"/>
        <v>16350</v>
      </c>
      <c r="N3249" s="34">
        <f t="shared" ca="1" si="959"/>
        <v>24709.132282456339</v>
      </c>
      <c r="P3249" s="18">
        <f t="shared" ca="1" si="953"/>
        <v>24.429618438467667</v>
      </c>
      <c r="Q3249" s="47">
        <f ca="1">SUM(L$15:L3249)-SUM(M$15:M3249)</f>
        <v>0</v>
      </c>
      <c r="R3249" s="47" t="str">
        <f t="shared" ca="1" si="954"/>
        <v>M3252</v>
      </c>
      <c r="S3249" s="40">
        <f t="shared" ca="1" si="960"/>
        <v>0</v>
      </c>
      <c r="T3249" s="46">
        <f t="shared" ca="1" si="961"/>
        <v>95</v>
      </c>
      <c r="X3249" s="74">
        <f t="shared" ca="1" si="962"/>
        <v>-2.4429618438467669E-2</v>
      </c>
      <c r="Y3249" s="75">
        <f t="shared" ca="1" si="963"/>
        <v>-2.4429618438467669E-2</v>
      </c>
      <c r="Z3249" s="74">
        <f t="shared" ca="1" si="964"/>
        <v>0.97586636950038796</v>
      </c>
      <c r="AA3249" s="76">
        <f t="shared" ca="1" si="965"/>
        <v>-24.429618438467667</v>
      </c>
      <c r="AB3249" s="76">
        <f t="shared" ca="1" si="966"/>
        <v>975.86636950038792</v>
      </c>
    </row>
    <row r="3250" spans="1:28" x14ac:dyDescent="0.25">
      <c r="A3250" s="2">
        <f t="shared" si="967"/>
        <v>26</v>
      </c>
      <c r="B3250" s="16">
        <f ca="1">VLOOKUP(A3250,PERIODS!$O$4:$P$33,2,FALSE)</f>
        <v>3.5000000000000003E-2</v>
      </c>
      <c r="C3250" s="15"/>
      <c r="D3250" s="18">
        <v>3236</v>
      </c>
      <c r="E3250" s="34">
        <f t="shared" ca="1" si="969"/>
        <v>24709.132282456339</v>
      </c>
      <c r="F3250" s="34">
        <f t="shared" ca="1" si="951"/>
        <v>3500.0000000000005</v>
      </c>
      <c r="G3250" s="69">
        <f t="shared" ca="1" si="955"/>
        <v>0</v>
      </c>
      <c r="H3250" s="34">
        <f t="shared" ca="1" si="956"/>
        <v>1560.0681016336571</v>
      </c>
      <c r="I3250" s="34">
        <f t="shared" ca="1" si="957"/>
        <v>5060.0681016336575</v>
      </c>
      <c r="J3250" s="18">
        <f ca="1">SUM(INDIRECT(ADDRESS(ROW(F3250),COLUMN(F3250),4)):INDIRECT(ADDRESS(ROW(F3250)+N$5-1,COLUMN(F3250),4)))</f>
        <v>23900</v>
      </c>
      <c r="K3250" s="18">
        <f t="shared" ca="1" si="958"/>
        <v>0</v>
      </c>
      <c r="L3250" s="18">
        <f t="shared" ca="1" si="968"/>
        <v>0</v>
      </c>
      <c r="M3250" s="18">
        <f t="shared" ca="1" si="952"/>
        <v>0</v>
      </c>
      <c r="N3250" s="34">
        <f t="shared" ca="1" si="959"/>
        <v>19649.064180822683</v>
      </c>
      <c r="P3250" s="18">
        <f t="shared" ca="1" si="953"/>
        <v>1560.0681016336571</v>
      </c>
      <c r="Q3250" s="47">
        <f ca="1">SUM(L$15:L3250)-SUM(M$15:M3250)</f>
        <v>0</v>
      </c>
      <c r="R3250" s="47" t="str">
        <f t="shared" ca="1" si="954"/>
        <v>M3253</v>
      </c>
      <c r="S3250" s="40">
        <f t="shared" ca="1" si="960"/>
        <v>0</v>
      </c>
      <c r="T3250" s="46">
        <f t="shared" ca="1" si="961"/>
        <v>95</v>
      </c>
      <c r="X3250" s="74">
        <f t="shared" ca="1" si="962"/>
        <v>1.5600681016336571</v>
      </c>
      <c r="Y3250" s="75">
        <f t="shared" ca="1" si="963"/>
        <v>1.5600681016336571</v>
      </c>
      <c r="Z3250" s="74">
        <f t="shared" ca="1" si="964"/>
        <v>4.7591453396744887</v>
      </c>
      <c r="AA3250" s="76">
        <f t="shared" ca="1" si="965"/>
        <v>1560.0681016336571</v>
      </c>
      <c r="AB3250" s="76">
        <f t="shared" ca="1" si="966"/>
        <v>4759.1453396744892</v>
      </c>
    </row>
    <row r="3251" spans="1:28" x14ac:dyDescent="0.25">
      <c r="A3251" s="2">
        <f t="shared" si="967"/>
        <v>27</v>
      </c>
      <c r="B3251" s="16">
        <f ca="1">VLOOKUP(A3251,PERIODS!$O$4:$P$33,2,FALSE)</f>
        <v>3.5000000000000003E-2</v>
      </c>
      <c r="C3251" s="15"/>
      <c r="D3251" s="18">
        <v>3237</v>
      </c>
      <c r="E3251" s="34">
        <f t="shared" ca="1" si="969"/>
        <v>19649.064180822683</v>
      </c>
      <c r="F3251" s="34">
        <f t="shared" ca="1" si="951"/>
        <v>3500.0000000000005</v>
      </c>
      <c r="G3251" s="69">
        <f t="shared" ca="1" si="955"/>
        <v>0</v>
      </c>
      <c r="H3251" s="34">
        <f t="shared" ca="1" si="956"/>
        <v>1731.2503813895839</v>
      </c>
      <c r="I3251" s="34">
        <f t="shared" ca="1" si="957"/>
        <v>5231.2503813895846</v>
      </c>
      <c r="J3251" s="18">
        <f ca="1">SUM(INDIRECT(ADDRESS(ROW(F3251),COLUMN(F3251),4)):INDIRECT(ADDRESS(ROW(F3251)+N$5-1,COLUMN(F3251),4)))</f>
        <v>22900</v>
      </c>
      <c r="K3251" s="18">
        <f t="shared" ca="1" si="958"/>
        <v>16350</v>
      </c>
      <c r="L3251" s="18">
        <f t="shared" ca="1" si="968"/>
        <v>16350</v>
      </c>
      <c r="M3251" s="18">
        <f t="shared" ca="1" si="952"/>
        <v>0</v>
      </c>
      <c r="N3251" s="34">
        <f t="shared" ca="1" si="959"/>
        <v>14417.813799433097</v>
      </c>
      <c r="P3251" s="18">
        <f t="shared" ca="1" si="953"/>
        <v>1731.2503813895839</v>
      </c>
      <c r="Q3251" s="47">
        <f ca="1">SUM(L$15:L3251)-SUM(M$15:M3251)</f>
        <v>16350</v>
      </c>
      <c r="R3251" s="47" t="str">
        <f t="shared" ca="1" si="954"/>
        <v>M3254</v>
      </c>
      <c r="S3251" s="40">
        <f t="shared" ca="1" si="960"/>
        <v>0</v>
      </c>
      <c r="T3251" s="46">
        <f t="shared" ca="1" si="961"/>
        <v>74</v>
      </c>
      <c r="X3251" s="74">
        <f t="shared" ca="1" si="962"/>
        <v>1.7312503813895839</v>
      </c>
      <c r="Y3251" s="75">
        <f t="shared" ca="1" si="963"/>
        <v>1.7312503813895839</v>
      </c>
      <c r="Z3251" s="74">
        <f t="shared" ca="1" si="964"/>
        <v>5.6477112883892939</v>
      </c>
      <c r="AA3251" s="76">
        <f t="shared" ca="1" si="965"/>
        <v>1731.2503813895839</v>
      </c>
      <c r="AB3251" s="76">
        <f t="shared" ca="1" si="966"/>
        <v>5647.7112883892942</v>
      </c>
    </row>
    <row r="3252" spans="1:28" x14ac:dyDescent="0.25">
      <c r="A3252" s="2">
        <f t="shared" si="967"/>
        <v>28</v>
      </c>
      <c r="B3252" s="16">
        <f ca="1">VLOOKUP(A3252,PERIODS!$O$4:$P$33,2,FALSE)</f>
        <v>0.04</v>
      </c>
      <c r="C3252" s="15"/>
      <c r="D3252" s="18">
        <v>3238</v>
      </c>
      <c r="E3252" s="34">
        <f t="shared" ca="1" si="969"/>
        <v>14417.813799433097</v>
      </c>
      <c r="F3252" s="34">
        <f t="shared" ca="1" si="951"/>
        <v>4000</v>
      </c>
      <c r="G3252" s="69">
        <f t="shared" ca="1" si="955"/>
        <v>0</v>
      </c>
      <c r="H3252" s="34">
        <f t="shared" ca="1" si="956"/>
        <v>-274.88924419354271</v>
      </c>
      <c r="I3252" s="34">
        <f t="shared" ca="1" si="957"/>
        <v>3725.1107558064573</v>
      </c>
      <c r="J3252" s="18">
        <f ca="1">SUM(INDIRECT(ADDRESS(ROW(F3252),COLUMN(F3252),4)):INDIRECT(ADDRESS(ROW(F3252)+N$5-1,COLUMN(F3252),4)))</f>
        <v>21900</v>
      </c>
      <c r="K3252" s="18">
        <f t="shared" ca="1" si="958"/>
        <v>16350</v>
      </c>
      <c r="L3252" s="18">
        <f t="shared" ca="1" si="968"/>
        <v>0</v>
      </c>
      <c r="M3252" s="18">
        <f t="shared" ca="1" si="952"/>
        <v>0</v>
      </c>
      <c r="N3252" s="34">
        <f t="shared" ca="1" si="959"/>
        <v>10692.70304362664</v>
      </c>
      <c r="P3252" s="18">
        <f t="shared" ca="1" si="953"/>
        <v>274.88924419354271</v>
      </c>
      <c r="Q3252" s="47">
        <f ca="1">SUM(L$15:L3252)-SUM(M$15:M3252)</f>
        <v>16350</v>
      </c>
      <c r="R3252" s="47" t="str">
        <f t="shared" ca="1" si="954"/>
        <v>M3255</v>
      </c>
      <c r="S3252" s="40">
        <f t="shared" ca="1" si="960"/>
        <v>0</v>
      </c>
      <c r="T3252" s="46">
        <f t="shared" ca="1" si="961"/>
        <v>72</v>
      </c>
      <c r="X3252" s="74">
        <f t="shared" ca="1" si="962"/>
        <v>-0.27488924419354271</v>
      </c>
      <c r="Y3252" s="75">
        <f t="shared" ca="1" si="963"/>
        <v>-0.27488924419354271</v>
      </c>
      <c r="Z3252" s="74">
        <f t="shared" ca="1" si="964"/>
        <v>0.75965625490698885</v>
      </c>
      <c r="AA3252" s="76">
        <f t="shared" ca="1" si="965"/>
        <v>-274.88924419354271</v>
      </c>
      <c r="AB3252" s="76">
        <f t="shared" ca="1" si="966"/>
        <v>759.65625490698881</v>
      </c>
    </row>
    <row r="3253" spans="1:28" x14ac:dyDescent="0.25">
      <c r="A3253" s="2">
        <f t="shared" si="967"/>
        <v>29</v>
      </c>
      <c r="B3253" s="16">
        <f ca="1">VLOOKUP(A3253,PERIODS!$O$4:$P$33,2,FALSE)</f>
        <v>0.04</v>
      </c>
      <c r="C3253" s="15"/>
      <c r="D3253" s="18">
        <v>3239</v>
      </c>
      <c r="E3253" s="34">
        <f t="shared" ca="1" si="969"/>
        <v>10692.70304362664</v>
      </c>
      <c r="F3253" s="34">
        <f t="shared" ca="1" si="951"/>
        <v>4000</v>
      </c>
      <c r="G3253" s="69">
        <f t="shared" ca="1" si="955"/>
        <v>0</v>
      </c>
      <c r="H3253" s="34">
        <f t="shared" ca="1" si="956"/>
        <v>1145.5946465771895</v>
      </c>
      <c r="I3253" s="34">
        <f t="shared" ca="1" si="957"/>
        <v>5145.5946465771895</v>
      </c>
      <c r="J3253" s="18">
        <f ca="1">SUM(INDIRECT(ADDRESS(ROW(F3253),COLUMN(F3253),4)):INDIRECT(ADDRESS(ROW(F3253)+N$5-1,COLUMN(F3253),4)))</f>
        <v>21200</v>
      </c>
      <c r="K3253" s="18">
        <f t="shared" ca="1" si="958"/>
        <v>16350</v>
      </c>
      <c r="L3253" s="18">
        <f t="shared" ca="1" si="968"/>
        <v>0</v>
      </c>
      <c r="M3253" s="18">
        <f t="shared" ca="1" si="952"/>
        <v>0</v>
      </c>
      <c r="N3253" s="34">
        <f t="shared" ca="1" si="959"/>
        <v>5547.1083970494501</v>
      </c>
      <c r="P3253" s="18">
        <f t="shared" ca="1" si="953"/>
        <v>1145.5946465771895</v>
      </c>
      <c r="Q3253" s="47">
        <f ca="1">SUM(L$15:L3253)-SUM(M$15:M3253)</f>
        <v>16350</v>
      </c>
      <c r="R3253" s="47" t="str">
        <f t="shared" ca="1" si="954"/>
        <v>M3256</v>
      </c>
      <c r="S3253" s="40">
        <f t="shared" ca="1" si="960"/>
        <v>0</v>
      </c>
      <c r="T3253" s="46">
        <f t="shared" ca="1" si="961"/>
        <v>76</v>
      </c>
      <c r="X3253" s="74">
        <f t="shared" ca="1" si="962"/>
        <v>1.1455946465771893</v>
      </c>
      <c r="Y3253" s="75">
        <f t="shared" ca="1" si="963"/>
        <v>1.1455946465771893</v>
      </c>
      <c r="Z3253" s="74">
        <f t="shared" ca="1" si="964"/>
        <v>3.1443105545369563</v>
      </c>
      <c r="AA3253" s="76">
        <f t="shared" ca="1" si="965"/>
        <v>1145.5946465771895</v>
      </c>
      <c r="AB3253" s="76">
        <f t="shared" ca="1" si="966"/>
        <v>3144.3105545369563</v>
      </c>
    </row>
    <row r="3254" spans="1:28" x14ac:dyDescent="0.25">
      <c r="A3254" s="2">
        <f t="shared" si="967"/>
        <v>30</v>
      </c>
      <c r="B3254" s="16">
        <f ca="1">VLOOKUP(A3254,PERIODS!$O$4:$P$33,2,FALSE)</f>
        <v>0.04</v>
      </c>
      <c r="C3254" s="15"/>
      <c r="D3254" s="18">
        <v>3240</v>
      </c>
      <c r="E3254" s="34">
        <f t="shared" ca="1" si="969"/>
        <v>5547.1083970494501</v>
      </c>
      <c r="F3254" s="34">
        <f t="shared" ca="1" si="951"/>
        <v>4000</v>
      </c>
      <c r="G3254" s="69">
        <f t="shared" ca="1" si="955"/>
        <v>0</v>
      </c>
      <c r="H3254" s="34">
        <f t="shared" ca="1" si="956"/>
        <v>1959.9639845400536</v>
      </c>
      <c r="I3254" s="34">
        <f t="shared" ca="1" si="957"/>
        <v>5959.9639845400534</v>
      </c>
      <c r="J3254" s="18">
        <f ca="1">SUM(INDIRECT(ADDRESS(ROW(F3254),COLUMN(F3254),4)):INDIRECT(ADDRESS(ROW(F3254)+N$5-1,COLUMN(F3254),4)))</f>
        <v>20500</v>
      </c>
      <c r="K3254" s="18">
        <f t="shared" ca="1" si="958"/>
        <v>0</v>
      </c>
      <c r="L3254" s="18">
        <f t="shared" ca="1" si="968"/>
        <v>0</v>
      </c>
      <c r="M3254" s="18">
        <f t="shared" ca="1" si="952"/>
        <v>16350</v>
      </c>
      <c r="N3254" s="34">
        <f t="shared" ca="1" si="959"/>
        <v>15937.144412509397</v>
      </c>
      <c r="P3254" s="18">
        <f t="shared" ca="1" si="953"/>
        <v>1959.9639845400536</v>
      </c>
      <c r="Q3254" s="47">
        <f ca="1">SUM(L$15:L3254)-SUM(M$15:M3254)</f>
        <v>0</v>
      </c>
      <c r="R3254" s="47" t="str">
        <f t="shared" ca="1" si="954"/>
        <v>M3257</v>
      </c>
      <c r="S3254" s="40">
        <f t="shared" ca="1" si="960"/>
        <v>0</v>
      </c>
      <c r="T3254" s="46">
        <f t="shared" ca="1" si="961"/>
        <v>53</v>
      </c>
      <c r="X3254" s="74">
        <f t="shared" ca="1" si="962"/>
        <v>3.0152436708062997</v>
      </c>
      <c r="Y3254" s="75">
        <f t="shared" ca="1" si="963"/>
        <v>1.9599639845400536</v>
      </c>
      <c r="Z3254" s="74">
        <f t="shared" ca="1" si="964"/>
        <v>7.0990713842313315</v>
      </c>
      <c r="AA3254" s="76">
        <f t="shared" ca="1" si="965"/>
        <v>1959.9639845400536</v>
      </c>
      <c r="AB3254" s="76">
        <f t="shared" ca="1" si="966"/>
        <v>7099.0713842313316</v>
      </c>
    </row>
    <row r="3255" spans="1:28" x14ac:dyDescent="0.25">
      <c r="A3255" s="2">
        <f t="shared" si="967"/>
        <v>1</v>
      </c>
      <c r="B3255" s="16">
        <f ca="1">VLOOKUP(A3255,PERIODS!$O$4:$P$33,2,FALSE)</f>
        <v>2.4E-2</v>
      </c>
      <c r="C3255" s="15"/>
      <c r="D3255" s="18">
        <v>3241</v>
      </c>
      <c r="E3255" s="34">
        <f t="shared" ca="1" si="969"/>
        <v>15937.144412509397</v>
      </c>
      <c r="F3255" s="34">
        <f t="shared" ca="1" si="951"/>
        <v>2400</v>
      </c>
      <c r="G3255" s="69">
        <f t="shared" ca="1" si="955"/>
        <v>0</v>
      </c>
      <c r="H3255" s="34">
        <f t="shared" ca="1" si="956"/>
        <v>-520.54195228832066</v>
      </c>
      <c r="I3255" s="34">
        <f t="shared" ca="1" si="957"/>
        <v>1879.4580477116792</v>
      </c>
      <c r="J3255" s="18">
        <f ca="1">SUM(INDIRECT(ADDRESS(ROW(F3255),COLUMN(F3255),4)):INDIRECT(ADDRESS(ROW(F3255)+N$5-1,COLUMN(F3255),4)))</f>
        <v>19800</v>
      </c>
      <c r="K3255" s="18">
        <f t="shared" ca="1" si="958"/>
        <v>16350</v>
      </c>
      <c r="L3255" s="18">
        <f t="shared" ca="1" si="968"/>
        <v>16350</v>
      </c>
      <c r="M3255" s="18">
        <f t="shared" ca="1" si="952"/>
        <v>0</v>
      </c>
      <c r="N3255" s="34">
        <f t="shared" ca="1" si="959"/>
        <v>14057.686364797717</v>
      </c>
      <c r="P3255" s="18">
        <f t="shared" ca="1" si="953"/>
        <v>520.54195228832066</v>
      </c>
      <c r="Q3255" s="47">
        <f ca="1">SUM(L$15:L3255)-SUM(M$15:M3255)</f>
        <v>16350</v>
      </c>
      <c r="R3255" s="47" t="str">
        <f t="shared" ca="1" si="954"/>
        <v>M3258</v>
      </c>
      <c r="S3255" s="40">
        <f t="shared" ca="1" si="960"/>
        <v>0</v>
      </c>
      <c r="T3255" s="46">
        <f t="shared" ca="1" si="961"/>
        <v>56</v>
      </c>
      <c r="X3255" s="74">
        <f t="shared" ca="1" si="962"/>
        <v>-0.52054195228832068</v>
      </c>
      <c r="Y3255" s="75">
        <f t="shared" ca="1" si="963"/>
        <v>-0.52054195228832068</v>
      </c>
      <c r="Z3255" s="74">
        <f t="shared" ca="1" si="964"/>
        <v>0.59419843349199164</v>
      </c>
      <c r="AA3255" s="76">
        <f t="shared" ca="1" si="965"/>
        <v>-520.54195228832066</v>
      </c>
      <c r="AB3255" s="76">
        <f t="shared" ca="1" si="966"/>
        <v>594.19843349199164</v>
      </c>
    </row>
    <row r="3256" spans="1:28" x14ac:dyDescent="0.25">
      <c r="A3256" s="2">
        <f t="shared" si="967"/>
        <v>2</v>
      </c>
      <c r="B3256" s="16">
        <f ca="1">VLOOKUP(A3256,PERIODS!$O$4:$P$33,2,FALSE)</f>
        <v>2.5000000000000001E-2</v>
      </c>
      <c r="C3256" s="15"/>
      <c r="D3256" s="18">
        <v>3242</v>
      </c>
      <c r="E3256" s="34">
        <f t="shared" ca="1" si="969"/>
        <v>14057.686364797717</v>
      </c>
      <c r="F3256" s="34">
        <f t="shared" ca="1" si="951"/>
        <v>2500</v>
      </c>
      <c r="G3256" s="69">
        <f t="shared" ca="1" si="955"/>
        <v>0</v>
      </c>
      <c r="H3256" s="34">
        <f t="shared" ca="1" si="956"/>
        <v>624.18492840254908</v>
      </c>
      <c r="I3256" s="34">
        <f t="shared" ca="1" si="957"/>
        <v>3124.1849284025493</v>
      </c>
      <c r="J3256" s="18">
        <f ca="1">SUM(INDIRECT(ADDRESS(ROW(F3256),COLUMN(F3256),4)):INDIRECT(ADDRESS(ROW(F3256)+N$5-1,COLUMN(F3256),4)))</f>
        <v>20700</v>
      </c>
      <c r="K3256" s="18">
        <f t="shared" ca="1" si="958"/>
        <v>16350</v>
      </c>
      <c r="L3256" s="18">
        <f t="shared" ca="1" si="968"/>
        <v>0</v>
      </c>
      <c r="M3256" s="18">
        <f t="shared" ca="1" si="952"/>
        <v>0</v>
      </c>
      <c r="N3256" s="34">
        <f t="shared" ca="1" si="959"/>
        <v>10933.501436395167</v>
      </c>
      <c r="P3256" s="18">
        <f t="shared" ca="1" si="953"/>
        <v>624.18492840254908</v>
      </c>
      <c r="Q3256" s="47">
        <f ca="1">SUM(L$15:L3256)-SUM(M$15:M3256)</f>
        <v>16350</v>
      </c>
      <c r="R3256" s="47" t="str">
        <f t="shared" ca="1" si="954"/>
        <v>M3259</v>
      </c>
      <c r="S3256" s="40">
        <f t="shared" ca="1" si="960"/>
        <v>0</v>
      </c>
      <c r="T3256" s="46">
        <f t="shared" ca="1" si="961"/>
        <v>27</v>
      </c>
      <c r="X3256" s="74">
        <f t="shared" ca="1" si="962"/>
        <v>0.62418492840254902</v>
      </c>
      <c r="Y3256" s="75">
        <f t="shared" ca="1" si="963"/>
        <v>0.62418492840254902</v>
      </c>
      <c r="Z3256" s="74">
        <f t="shared" ca="1" si="964"/>
        <v>1.8667238236235524</v>
      </c>
      <c r="AA3256" s="76">
        <f t="shared" ca="1" si="965"/>
        <v>624.18492840254908</v>
      </c>
      <c r="AB3256" s="76">
        <f t="shared" ca="1" si="966"/>
        <v>1866.7238236235523</v>
      </c>
    </row>
    <row r="3257" spans="1:28" x14ac:dyDescent="0.25">
      <c r="A3257" s="2">
        <f t="shared" si="967"/>
        <v>3</v>
      </c>
      <c r="B3257" s="16">
        <f ca="1">VLOOKUP(A3257,PERIODS!$O$4:$P$33,2,FALSE)</f>
        <v>2.5000000000000001E-2</v>
      </c>
      <c r="C3257" s="15"/>
      <c r="D3257" s="18">
        <v>3243</v>
      </c>
      <c r="E3257" s="34">
        <f t="shared" ca="1" si="969"/>
        <v>10933.501436395167</v>
      </c>
      <c r="F3257" s="34">
        <f t="shared" ca="1" si="951"/>
        <v>2500</v>
      </c>
      <c r="G3257" s="69">
        <f t="shared" ca="1" si="955"/>
        <v>0</v>
      </c>
      <c r="H3257" s="34">
        <f t="shared" ca="1" si="956"/>
        <v>-541.95832818046745</v>
      </c>
      <c r="I3257" s="34">
        <f t="shared" ca="1" si="957"/>
        <v>1958.0416718195324</v>
      </c>
      <c r="J3257" s="18">
        <f ca="1">SUM(INDIRECT(ADDRESS(ROW(F3257),COLUMN(F3257),4)):INDIRECT(ADDRESS(ROW(F3257)+N$5-1,COLUMN(F3257),4)))</f>
        <v>21500</v>
      </c>
      <c r="K3257" s="18">
        <f t="shared" ca="1" si="958"/>
        <v>16350</v>
      </c>
      <c r="L3257" s="18">
        <f t="shared" ca="1" si="968"/>
        <v>0</v>
      </c>
      <c r="M3257" s="18">
        <f t="shared" ca="1" si="952"/>
        <v>0</v>
      </c>
      <c r="N3257" s="34">
        <f t="shared" ca="1" si="959"/>
        <v>8975.4597645756348</v>
      </c>
      <c r="P3257" s="18">
        <f t="shared" ca="1" si="953"/>
        <v>541.95832818046745</v>
      </c>
      <c r="Q3257" s="47">
        <f ca="1">SUM(L$15:L3257)-SUM(M$15:M3257)</f>
        <v>16350</v>
      </c>
      <c r="R3257" s="47" t="str">
        <f t="shared" ca="1" si="954"/>
        <v>M3260</v>
      </c>
      <c r="S3257" s="40">
        <f t="shared" ca="1" si="960"/>
        <v>0</v>
      </c>
      <c r="T3257" s="46">
        <f t="shared" ca="1" si="961"/>
        <v>93</v>
      </c>
      <c r="X3257" s="74">
        <f t="shared" ca="1" si="962"/>
        <v>-0.54195832818046741</v>
      </c>
      <c r="Y3257" s="75">
        <f t="shared" ca="1" si="963"/>
        <v>-0.54195832818046741</v>
      </c>
      <c r="Z3257" s="74">
        <f t="shared" ca="1" si="964"/>
        <v>0.581608156754298</v>
      </c>
      <c r="AA3257" s="76">
        <f t="shared" ca="1" si="965"/>
        <v>-541.95832818046745</v>
      </c>
      <c r="AB3257" s="76">
        <f t="shared" ca="1" si="966"/>
        <v>581.60815675429797</v>
      </c>
    </row>
    <row r="3258" spans="1:28" x14ac:dyDescent="0.25">
      <c r="A3258" s="2">
        <f t="shared" si="967"/>
        <v>4</v>
      </c>
      <c r="B3258" s="16">
        <f ca="1">VLOOKUP(A3258,PERIODS!$O$4:$P$33,2,FALSE)</f>
        <v>2.5000000000000001E-2</v>
      </c>
      <c r="C3258" s="15"/>
      <c r="D3258" s="18">
        <v>3244</v>
      </c>
      <c r="E3258" s="34">
        <f t="shared" ca="1" si="969"/>
        <v>8975.4597645756348</v>
      </c>
      <c r="F3258" s="34">
        <f t="shared" ca="1" si="951"/>
        <v>2500</v>
      </c>
      <c r="G3258" s="69">
        <f t="shared" ca="1" si="955"/>
        <v>0</v>
      </c>
      <c r="H3258" s="34">
        <f t="shared" ca="1" si="956"/>
        <v>1899.4487912773966</v>
      </c>
      <c r="I3258" s="34">
        <f t="shared" ca="1" si="957"/>
        <v>4399.4487912773966</v>
      </c>
      <c r="J3258" s="18">
        <f ca="1">SUM(INDIRECT(ADDRESS(ROW(F3258),COLUMN(F3258),4)):INDIRECT(ADDRESS(ROW(F3258)+N$5-1,COLUMN(F3258),4)))</f>
        <v>22300</v>
      </c>
      <c r="K3258" s="18">
        <f t="shared" ca="1" si="958"/>
        <v>0</v>
      </c>
      <c r="L3258" s="18">
        <f t="shared" ca="1" si="968"/>
        <v>0</v>
      </c>
      <c r="M3258" s="18">
        <f t="shared" ca="1" si="952"/>
        <v>16350</v>
      </c>
      <c r="N3258" s="34">
        <f t="shared" ca="1" si="959"/>
        <v>20926.010973298238</v>
      </c>
      <c r="P3258" s="18">
        <f t="shared" ca="1" si="953"/>
        <v>1899.4487912773966</v>
      </c>
      <c r="Q3258" s="47">
        <f ca="1">SUM(L$15:L3258)-SUM(M$15:M3258)</f>
        <v>0</v>
      </c>
      <c r="R3258" s="47" t="str">
        <f t="shared" ca="1" si="954"/>
        <v>M3261</v>
      </c>
      <c r="S3258" s="40">
        <f t="shared" ca="1" si="960"/>
        <v>0</v>
      </c>
      <c r="T3258" s="46">
        <f t="shared" ca="1" si="961"/>
        <v>41</v>
      </c>
      <c r="X3258" s="74">
        <f t="shared" ca="1" si="962"/>
        <v>1.8994487912773965</v>
      </c>
      <c r="Y3258" s="75">
        <f t="shared" ca="1" si="963"/>
        <v>1.8994487912773965</v>
      </c>
      <c r="Z3258" s="74">
        <f t="shared" ca="1" si="964"/>
        <v>6.6822101344488694</v>
      </c>
      <c r="AA3258" s="76">
        <f t="shared" ca="1" si="965"/>
        <v>1899.4487912773966</v>
      </c>
      <c r="AB3258" s="76">
        <f t="shared" ca="1" si="966"/>
        <v>6682.2101344488692</v>
      </c>
    </row>
    <row r="3259" spans="1:28" x14ac:dyDescent="0.25">
      <c r="A3259" s="2">
        <f t="shared" si="967"/>
        <v>5</v>
      </c>
      <c r="B3259" s="16">
        <f ca="1">VLOOKUP(A3259,PERIODS!$O$4:$P$33,2,FALSE)</f>
        <v>3.3000000000000002E-2</v>
      </c>
      <c r="C3259" s="15"/>
      <c r="D3259" s="18">
        <v>3245</v>
      </c>
      <c r="E3259" s="34">
        <f t="shared" ca="1" si="969"/>
        <v>20926.010973298238</v>
      </c>
      <c r="F3259" s="34">
        <f t="shared" ca="1" si="951"/>
        <v>3300</v>
      </c>
      <c r="G3259" s="69">
        <f t="shared" ca="1" si="955"/>
        <v>0</v>
      </c>
      <c r="H3259" s="34">
        <f t="shared" ca="1" si="956"/>
        <v>672.5601700959993</v>
      </c>
      <c r="I3259" s="34">
        <f t="shared" ca="1" si="957"/>
        <v>3972.5601700959992</v>
      </c>
      <c r="J3259" s="18">
        <f ca="1">SUM(INDIRECT(ADDRESS(ROW(F3259),COLUMN(F3259),4)):INDIRECT(ADDRESS(ROW(F3259)+N$5-1,COLUMN(F3259),4)))</f>
        <v>23100</v>
      </c>
      <c r="K3259" s="18">
        <f t="shared" ca="1" si="958"/>
        <v>16350</v>
      </c>
      <c r="L3259" s="18">
        <f t="shared" ca="1" si="968"/>
        <v>16350</v>
      </c>
      <c r="M3259" s="18">
        <f t="shared" ca="1" si="952"/>
        <v>0</v>
      </c>
      <c r="N3259" s="34">
        <f t="shared" ca="1" si="959"/>
        <v>16953.450803202239</v>
      </c>
      <c r="P3259" s="18">
        <f t="shared" ca="1" si="953"/>
        <v>672.5601700959993</v>
      </c>
      <c r="Q3259" s="47">
        <f ca="1">SUM(L$15:L3259)-SUM(M$15:M3259)</f>
        <v>16350</v>
      </c>
      <c r="R3259" s="47" t="str">
        <f t="shared" ca="1" si="954"/>
        <v>M3262</v>
      </c>
      <c r="S3259" s="40">
        <f t="shared" ca="1" si="960"/>
        <v>0</v>
      </c>
      <c r="T3259" s="46">
        <f t="shared" ca="1" si="961"/>
        <v>21</v>
      </c>
      <c r="X3259" s="74">
        <f t="shared" ca="1" si="962"/>
        <v>0.67256017009599933</v>
      </c>
      <c r="Y3259" s="75">
        <f t="shared" ca="1" si="963"/>
        <v>0.67256017009599933</v>
      </c>
      <c r="Z3259" s="74">
        <f t="shared" ca="1" si="964"/>
        <v>1.9592469105495953</v>
      </c>
      <c r="AA3259" s="76">
        <f t="shared" ca="1" si="965"/>
        <v>672.5601700959993</v>
      </c>
      <c r="AB3259" s="76">
        <f t="shared" ca="1" si="966"/>
        <v>1959.2469105495952</v>
      </c>
    </row>
    <row r="3260" spans="1:28" x14ac:dyDescent="0.25">
      <c r="A3260" s="2">
        <f t="shared" si="967"/>
        <v>6</v>
      </c>
      <c r="B3260" s="16">
        <f ca="1">VLOOKUP(A3260,PERIODS!$O$4:$P$33,2,FALSE)</f>
        <v>3.3000000000000002E-2</v>
      </c>
      <c r="C3260" s="15"/>
      <c r="D3260" s="18">
        <v>3246</v>
      </c>
      <c r="E3260" s="34">
        <f t="shared" ca="1" si="969"/>
        <v>16953.450803202239</v>
      </c>
      <c r="F3260" s="34">
        <f t="shared" ca="1" si="951"/>
        <v>3300</v>
      </c>
      <c r="G3260" s="69">
        <f t="shared" ca="1" si="955"/>
        <v>0</v>
      </c>
      <c r="H3260" s="34">
        <f t="shared" ca="1" si="956"/>
        <v>380.80742900525405</v>
      </c>
      <c r="I3260" s="34">
        <f t="shared" ca="1" si="957"/>
        <v>3680.8074290052541</v>
      </c>
      <c r="J3260" s="18">
        <f ca="1">SUM(INDIRECT(ADDRESS(ROW(F3260),COLUMN(F3260),4)):INDIRECT(ADDRESS(ROW(F3260)+N$5-1,COLUMN(F3260),4)))</f>
        <v>23100</v>
      </c>
      <c r="K3260" s="18">
        <f t="shared" ca="1" si="958"/>
        <v>16350</v>
      </c>
      <c r="L3260" s="18">
        <f t="shared" ca="1" si="968"/>
        <v>0</v>
      </c>
      <c r="M3260" s="18">
        <f t="shared" ca="1" si="952"/>
        <v>0</v>
      </c>
      <c r="N3260" s="34">
        <f t="shared" ca="1" si="959"/>
        <v>13272.643374196985</v>
      </c>
      <c r="P3260" s="18">
        <f t="shared" ca="1" si="953"/>
        <v>380.80742900525405</v>
      </c>
      <c r="Q3260" s="47">
        <f ca="1">SUM(L$15:L3260)-SUM(M$15:M3260)</f>
        <v>16350</v>
      </c>
      <c r="R3260" s="47" t="str">
        <f t="shared" ca="1" si="954"/>
        <v>M3263</v>
      </c>
      <c r="S3260" s="40">
        <f t="shared" ca="1" si="960"/>
        <v>0</v>
      </c>
      <c r="T3260" s="46">
        <f t="shared" ca="1" si="961"/>
        <v>46</v>
      </c>
      <c r="X3260" s="74">
        <f t="shared" ca="1" si="962"/>
        <v>0.38080742900525405</v>
      </c>
      <c r="Y3260" s="75">
        <f t="shared" ca="1" si="963"/>
        <v>0.38080742900525405</v>
      </c>
      <c r="Z3260" s="74">
        <f t="shared" ca="1" si="964"/>
        <v>1.4634657572160623</v>
      </c>
      <c r="AA3260" s="76">
        <f t="shared" ca="1" si="965"/>
        <v>380.80742900525405</v>
      </c>
      <c r="AB3260" s="76">
        <f t="shared" ca="1" si="966"/>
        <v>1463.4657572160622</v>
      </c>
    </row>
    <row r="3261" spans="1:28" x14ac:dyDescent="0.25">
      <c r="A3261" s="2">
        <f t="shared" si="967"/>
        <v>7</v>
      </c>
      <c r="B3261" s="16">
        <f ca="1">VLOOKUP(A3261,PERIODS!$O$4:$P$33,2,FALSE)</f>
        <v>3.3000000000000002E-2</v>
      </c>
      <c r="C3261" s="15"/>
      <c r="D3261" s="18">
        <v>3247</v>
      </c>
      <c r="E3261" s="34">
        <f t="shared" ca="1" si="969"/>
        <v>13272.643374196985</v>
      </c>
      <c r="F3261" s="34">
        <f t="shared" ca="1" si="951"/>
        <v>3300</v>
      </c>
      <c r="G3261" s="69">
        <f t="shared" ca="1" si="955"/>
        <v>0</v>
      </c>
      <c r="H3261" s="34">
        <f t="shared" ca="1" si="956"/>
        <v>1959.9639845400536</v>
      </c>
      <c r="I3261" s="34">
        <f t="shared" ca="1" si="957"/>
        <v>5259.9639845400534</v>
      </c>
      <c r="J3261" s="18">
        <f ca="1">SUM(INDIRECT(ADDRESS(ROW(F3261),COLUMN(F3261),4)):INDIRECT(ADDRESS(ROW(F3261)+N$5-1,COLUMN(F3261),4)))</f>
        <v>23100</v>
      </c>
      <c r="K3261" s="18">
        <f t="shared" ca="1" si="958"/>
        <v>16350</v>
      </c>
      <c r="L3261" s="18">
        <f t="shared" ca="1" si="968"/>
        <v>0</v>
      </c>
      <c r="M3261" s="18">
        <f t="shared" ca="1" si="952"/>
        <v>0</v>
      </c>
      <c r="N3261" s="34">
        <f t="shared" ca="1" si="959"/>
        <v>8012.6793896569316</v>
      </c>
      <c r="P3261" s="18">
        <f t="shared" ca="1" si="953"/>
        <v>1959.9639845400536</v>
      </c>
      <c r="Q3261" s="47">
        <f ca="1">SUM(L$15:L3261)-SUM(M$15:M3261)</f>
        <v>16350</v>
      </c>
      <c r="R3261" s="47" t="str">
        <f t="shared" ca="1" si="954"/>
        <v>M3264</v>
      </c>
      <c r="S3261" s="40">
        <f t="shared" ca="1" si="960"/>
        <v>0</v>
      </c>
      <c r="T3261" s="46">
        <f t="shared" ca="1" si="961"/>
        <v>22</v>
      </c>
      <c r="X3261" s="74">
        <f t="shared" ca="1" si="962"/>
        <v>2.6171485385289111</v>
      </c>
      <c r="Y3261" s="75">
        <f t="shared" ca="1" si="963"/>
        <v>1.9599639845400536</v>
      </c>
      <c r="Z3261" s="74">
        <f t="shared" ca="1" si="964"/>
        <v>7.0990713842313315</v>
      </c>
      <c r="AA3261" s="76">
        <f t="shared" ca="1" si="965"/>
        <v>1959.9639845400536</v>
      </c>
      <c r="AB3261" s="76">
        <f t="shared" ca="1" si="966"/>
        <v>7099.0713842313316</v>
      </c>
    </row>
    <row r="3262" spans="1:28" x14ac:dyDescent="0.25">
      <c r="A3262" s="2">
        <f t="shared" si="967"/>
        <v>8</v>
      </c>
      <c r="B3262" s="16">
        <f ca="1">VLOOKUP(A3262,PERIODS!$O$4:$P$33,2,FALSE)</f>
        <v>3.3000000000000002E-2</v>
      </c>
      <c r="C3262" s="15"/>
      <c r="D3262" s="18">
        <v>3248</v>
      </c>
      <c r="E3262" s="34">
        <f t="shared" ca="1" si="969"/>
        <v>8012.6793896569316</v>
      </c>
      <c r="F3262" s="34">
        <f t="shared" ca="1" si="951"/>
        <v>3300</v>
      </c>
      <c r="G3262" s="69">
        <f t="shared" ca="1" si="955"/>
        <v>0</v>
      </c>
      <c r="H3262" s="34">
        <f t="shared" ca="1" si="956"/>
        <v>-694.38311849931938</v>
      </c>
      <c r="I3262" s="34">
        <f t="shared" ca="1" si="957"/>
        <v>2605.6168815006804</v>
      </c>
      <c r="J3262" s="18">
        <f ca="1">SUM(INDIRECT(ADDRESS(ROW(F3262),COLUMN(F3262),4)):INDIRECT(ADDRESS(ROW(F3262)+N$5-1,COLUMN(F3262),4)))</f>
        <v>23100</v>
      </c>
      <c r="K3262" s="18">
        <f t="shared" ca="1" si="958"/>
        <v>0</v>
      </c>
      <c r="L3262" s="18">
        <f t="shared" ca="1" si="968"/>
        <v>0</v>
      </c>
      <c r="M3262" s="18">
        <f t="shared" ca="1" si="952"/>
        <v>16350</v>
      </c>
      <c r="N3262" s="34">
        <f t="shared" ca="1" si="959"/>
        <v>21757.06250815625</v>
      </c>
      <c r="P3262" s="18">
        <f t="shared" ca="1" si="953"/>
        <v>694.38311849931938</v>
      </c>
      <c r="Q3262" s="47">
        <f ca="1">SUM(L$15:L3262)-SUM(M$15:M3262)</f>
        <v>0</v>
      </c>
      <c r="R3262" s="47" t="str">
        <f t="shared" ca="1" si="954"/>
        <v>M3265</v>
      </c>
      <c r="S3262" s="40">
        <f t="shared" ca="1" si="960"/>
        <v>0</v>
      </c>
      <c r="T3262" s="46">
        <f t="shared" ca="1" si="961"/>
        <v>34</v>
      </c>
      <c r="X3262" s="74">
        <f t="shared" ca="1" si="962"/>
        <v>-0.69438311849931933</v>
      </c>
      <c r="Y3262" s="75">
        <f t="shared" ca="1" si="963"/>
        <v>-0.69438311849931933</v>
      </c>
      <c r="Z3262" s="74">
        <f t="shared" ca="1" si="964"/>
        <v>0.49938241275868012</v>
      </c>
      <c r="AA3262" s="76">
        <f t="shared" ca="1" si="965"/>
        <v>-694.38311849931938</v>
      </c>
      <c r="AB3262" s="76">
        <f t="shared" ca="1" si="966"/>
        <v>499.38241275868012</v>
      </c>
    </row>
    <row r="3263" spans="1:28" x14ac:dyDescent="0.25">
      <c r="A3263" s="2">
        <f t="shared" si="967"/>
        <v>9</v>
      </c>
      <c r="B3263" s="16">
        <f ca="1">VLOOKUP(A3263,PERIODS!$O$4:$P$33,2,FALSE)</f>
        <v>3.3000000000000002E-2</v>
      </c>
      <c r="C3263" s="15"/>
      <c r="D3263" s="18">
        <v>3249</v>
      </c>
      <c r="E3263" s="34">
        <f t="shared" ca="1" si="969"/>
        <v>21757.06250815625</v>
      </c>
      <c r="F3263" s="34">
        <f t="shared" ca="1" si="951"/>
        <v>3300</v>
      </c>
      <c r="G3263" s="69">
        <f t="shared" ca="1" si="955"/>
        <v>0</v>
      </c>
      <c r="H3263" s="34">
        <f t="shared" ca="1" si="956"/>
        <v>1959.9639845400536</v>
      </c>
      <c r="I3263" s="34">
        <f t="shared" ca="1" si="957"/>
        <v>5259.9639845400534</v>
      </c>
      <c r="J3263" s="18">
        <f ca="1">SUM(INDIRECT(ADDRESS(ROW(F3263),COLUMN(F3263),4)):INDIRECT(ADDRESS(ROW(F3263)+N$5-1,COLUMN(F3263),4)))</f>
        <v>23100</v>
      </c>
      <c r="K3263" s="18">
        <f t="shared" ca="1" si="958"/>
        <v>16350</v>
      </c>
      <c r="L3263" s="18">
        <f t="shared" ca="1" si="968"/>
        <v>16350</v>
      </c>
      <c r="M3263" s="18">
        <f t="shared" ca="1" si="952"/>
        <v>0</v>
      </c>
      <c r="N3263" s="34">
        <f t="shared" ca="1" si="959"/>
        <v>16497.098523616198</v>
      </c>
      <c r="P3263" s="18">
        <f t="shared" ca="1" si="953"/>
        <v>1959.9639845400536</v>
      </c>
      <c r="Q3263" s="47">
        <f ca="1">SUM(L$15:L3263)-SUM(M$15:M3263)</f>
        <v>16350</v>
      </c>
      <c r="R3263" s="47" t="str">
        <f t="shared" ca="1" si="954"/>
        <v>M3266</v>
      </c>
      <c r="S3263" s="40">
        <f t="shared" ca="1" si="960"/>
        <v>0</v>
      </c>
      <c r="T3263" s="46">
        <f t="shared" ca="1" si="961"/>
        <v>3</v>
      </c>
      <c r="X3263" s="74">
        <f t="shared" ca="1" si="962"/>
        <v>2.0210246288915936</v>
      </c>
      <c r="Y3263" s="75">
        <f t="shared" ca="1" si="963"/>
        <v>1.9599639845400536</v>
      </c>
      <c r="Z3263" s="74">
        <f t="shared" ca="1" si="964"/>
        <v>7.0990713842313315</v>
      </c>
      <c r="AA3263" s="76">
        <f t="shared" ca="1" si="965"/>
        <v>1959.9639845400536</v>
      </c>
      <c r="AB3263" s="76">
        <f t="shared" ca="1" si="966"/>
        <v>7099.0713842313316</v>
      </c>
    </row>
    <row r="3264" spans="1:28" x14ac:dyDescent="0.25">
      <c r="A3264" s="2">
        <f t="shared" si="967"/>
        <v>10</v>
      </c>
      <c r="B3264" s="16">
        <f ca="1">VLOOKUP(A3264,PERIODS!$O$4:$P$33,2,FALSE)</f>
        <v>3.3000000000000002E-2</v>
      </c>
      <c r="C3264" s="15"/>
      <c r="D3264" s="18">
        <v>3250</v>
      </c>
      <c r="E3264" s="34">
        <f t="shared" ca="1" si="969"/>
        <v>16497.098523616198</v>
      </c>
      <c r="F3264" s="34">
        <f t="shared" ca="1" si="951"/>
        <v>3300</v>
      </c>
      <c r="G3264" s="69">
        <f t="shared" ca="1" si="955"/>
        <v>0</v>
      </c>
      <c r="H3264" s="34">
        <f t="shared" ca="1" si="956"/>
        <v>732.57985830192706</v>
      </c>
      <c r="I3264" s="34">
        <f t="shared" ca="1" si="957"/>
        <v>4032.5798583019268</v>
      </c>
      <c r="J3264" s="18">
        <f ca="1">SUM(INDIRECT(ADDRESS(ROW(F3264),COLUMN(F3264),4)):INDIRECT(ADDRESS(ROW(F3264)+N$5-1,COLUMN(F3264),4)))</f>
        <v>23100</v>
      </c>
      <c r="K3264" s="18">
        <f t="shared" ca="1" si="958"/>
        <v>16350</v>
      </c>
      <c r="L3264" s="18">
        <f t="shared" ca="1" si="968"/>
        <v>0</v>
      </c>
      <c r="M3264" s="18">
        <f t="shared" ca="1" si="952"/>
        <v>0</v>
      </c>
      <c r="N3264" s="34">
        <f t="shared" ca="1" si="959"/>
        <v>12464.51866531427</v>
      </c>
      <c r="P3264" s="18">
        <f t="shared" ca="1" si="953"/>
        <v>732.57985830192706</v>
      </c>
      <c r="Q3264" s="47">
        <f ca="1">SUM(L$15:L3264)-SUM(M$15:M3264)</f>
        <v>16350</v>
      </c>
      <c r="R3264" s="47" t="str">
        <f t="shared" ca="1" si="954"/>
        <v>M3267</v>
      </c>
      <c r="S3264" s="40">
        <f t="shared" ca="1" si="960"/>
        <v>0</v>
      </c>
      <c r="T3264" s="46">
        <f t="shared" ca="1" si="961"/>
        <v>5</v>
      </c>
      <c r="X3264" s="74">
        <f t="shared" ca="1" si="962"/>
        <v>0.73257985830192707</v>
      </c>
      <c r="Y3264" s="75">
        <f t="shared" ca="1" si="963"/>
        <v>0.73257985830192707</v>
      </c>
      <c r="Z3264" s="74">
        <f t="shared" ca="1" si="964"/>
        <v>2.0804409330739451</v>
      </c>
      <c r="AA3264" s="76">
        <f t="shared" ca="1" si="965"/>
        <v>732.57985830192706</v>
      </c>
      <c r="AB3264" s="76">
        <f t="shared" ca="1" si="966"/>
        <v>2080.440933073945</v>
      </c>
    </row>
    <row r="3265" spans="1:28" x14ac:dyDescent="0.25">
      <c r="A3265" s="2">
        <f t="shared" si="967"/>
        <v>11</v>
      </c>
      <c r="B3265" s="16">
        <f ca="1">VLOOKUP(A3265,PERIODS!$O$4:$P$33,2,FALSE)</f>
        <v>3.3000000000000002E-2</v>
      </c>
      <c r="C3265" s="15"/>
      <c r="D3265" s="18">
        <v>3251</v>
      </c>
      <c r="E3265" s="34">
        <f t="shared" ca="1" si="969"/>
        <v>12464.51866531427</v>
      </c>
      <c r="F3265" s="34">
        <f t="shared" ca="1" si="951"/>
        <v>3300</v>
      </c>
      <c r="G3265" s="69">
        <f t="shared" ca="1" si="955"/>
        <v>0</v>
      </c>
      <c r="H3265" s="34">
        <f t="shared" ca="1" si="956"/>
        <v>-1283.3978339418425</v>
      </c>
      <c r="I3265" s="34">
        <f t="shared" ca="1" si="957"/>
        <v>2016.6021660581575</v>
      </c>
      <c r="J3265" s="18">
        <f ca="1">SUM(INDIRECT(ADDRESS(ROW(F3265),COLUMN(F3265),4)):INDIRECT(ADDRESS(ROW(F3265)+N$5-1,COLUMN(F3265),4)))</f>
        <v>23300</v>
      </c>
      <c r="K3265" s="18">
        <f t="shared" ca="1" si="958"/>
        <v>16350</v>
      </c>
      <c r="L3265" s="18">
        <f t="shared" ca="1" si="968"/>
        <v>0</v>
      </c>
      <c r="M3265" s="18">
        <f t="shared" ca="1" si="952"/>
        <v>0</v>
      </c>
      <c r="N3265" s="34">
        <f t="shared" ca="1" si="959"/>
        <v>10447.916499256113</v>
      </c>
      <c r="P3265" s="18">
        <f t="shared" ca="1" si="953"/>
        <v>1283.3978339418425</v>
      </c>
      <c r="Q3265" s="47">
        <f ca="1">SUM(L$15:L3265)-SUM(M$15:M3265)</f>
        <v>16350</v>
      </c>
      <c r="R3265" s="47" t="str">
        <f t="shared" ca="1" si="954"/>
        <v>M3268</v>
      </c>
      <c r="S3265" s="40">
        <f t="shared" ca="1" si="960"/>
        <v>0</v>
      </c>
      <c r="T3265" s="46">
        <f t="shared" ca="1" si="961"/>
        <v>83</v>
      </c>
      <c r="X3265" s="74">
        <f t="shared" ca="1" si="962"/>
        <v>-1.2833978339418424</v>
      </c>
      <c r="Y3265" s="75">
        <f t="shared" ca="1" si="963"/>
        <v>-1.2833978339418424</v>
      </c>
      <c r="Z3265" s="74">
        <f t="shared" ca="1" si="964"/>
        <v>0.27709417906892425</v>
      </c>
      <c r="AA3265" s="76">
        <f t="shared" ca="1" si="965"/>
        <v>-1283.3978339418425</v>
      </c>
      <c r="AB3265" s="76">
        <f t="shared" ca="1" si="966"/>
        <v>277.09417906892423</v>
      </c>
    </row>
    <row r="3266" spans="1:28" x14ac:dyDescent="0.25">
      <c r="A3266" s="2">
        <f t="shared" si="967"/>
        <v>12</v>
      </c>
      <c r="B3266" s="16">
        <f ca="1">VLOOKUP(A3266,PERIODS!$O$4:$P$33,2,FALSE)</f>
        <v>3.3000000000000002E-2</v>
      </c>
      <c r="C3266" s="15"/>
      <c r="D3266" s="18">
        <v>3252</v>
      </c>
      <c r="E3266" s="34">
        <f t="shared" ca="1" si="969"/>
        <v>10447.916499256113</v>
      </c>
      <c r="F3266" s="34">
        <f t="shared" ca="1" si="951"/>
        <v>3300</v>
      </c>
      <c r="G3266" s="69">
        <f t="shared" ca="1" si="955"/>
        <v>0</v>
      </c>
      <c r="H3266" s="34">
        <f t="shared" ca="1" si="956"/>
        <v>-820.21490037036494</v>
      </c>
      <c r="I3266" s="34">
        <f t="shared" ca="1" si="957"/>
        <v>2479.7850996296352</v>
      </c>
      <c r="J3266" s="18">
        <f ca="1">SUM(INDIRECT(ADDRESS(ROW(F3266),COLUMN(F3266),4)):INDIRECT(ADDRESS(ROW(F3266)+N$5-1,COLUMN(F3266),4)))</f>
        <v>23500</v>
      </c>
      <c r="K3266" s="18">
        <f t="shared" ca="1" si="958"/>
        <v>0</v>
      </c>
      <c r="L3266" s="18">
        <f t="shared" ca="1" si="968"/>
        <v>0</v>
      </c>
      <c r="M3266" s="18">
        <f t="shared" ca="1" si="952"/>
        <v>16350</v>
      </c>
      <c r="N3266" s="34">
        <f t="shared" ca="1" si="959"/>
        <v>24318.13139962648</v>
      </c>
      <c r="P3266" s="18">
        <f t="shared" ca="1" si="953"/>
        <v>820.21490037036494</v>
      </c>
      <c r="Q3266" s="47">
        <f ca="1">SUM(L$15:L3266)-SUM(M$15:M3266)</f>
        <v>0</v>
      </c>
      <c r="R3266" s="47" t="str">
        <f t="shared" ca="1" si="954"/>
        <v>M3269</v>
      </c>
      <c r="S3266" s="40">
        <f t="shared" ca="1" si="960"/>
        <v>0</v>
      </c>
      <c r="T3266" s="46">
        <f t="shared" ca="1" si="961"/>
        <v>10</v>
      </c>
      <c r="X3266" s="74">
        <f t="shared" ca="1" si="962"/>
        <v>-0.82021490037036493</v>
      </c>
      <c r="Y3266" s="75">
        <f t="shared" ca="1" si="963"/>
        <v>-0.82021490037036493</v>
      </c>
      <c r="Z3266" s="74">
        <f t="shared" ca="1" si="964"/>
        <v>0.44033701574964162</v>
      </c>
      <c r="AA3266" s="76">
        <f t="shared" ca="1" si="965"/>
        <v>-820.21490037036494</v>
      </c>
      <c r="AB3266" s="76">
        <f t="shared" ca="1" si="966"/>
        <v>440.33701574964164</v>
      </c>
    </row>
    <row r="3267" spans="1:28" x14ac:dyDescent="0.25">
      <c r="A3267" s="2">
        <f t="shared" si="967"/>
        <v>13</v>
      </c>
      <c r="B3267" s="16">
        <f ca="1">VLOOKUP(A3267,PERIODS!$O$4:$P$33,2,FALSE)</f>
        <v>3.3000000000000002E-2</v>
      </c>
      <c r="C3267" s="15"/>
      <c r="D3267" s="18">
        <v>3253</v>
      </c>
      <c r="E3267" s="34">
        <f t="shared" ca="1" si="969"/>
        <v>24318.13139962648</v>
      </c>
      <c r="F3267" s="34">
        <f t="shared" ca="1" si="951"/>
        <v>3300</v>
      </c>
      <c r="G3267" s="69">
        <f t="shared" ca="1" si="955"/>
        <v>0</v>
      </c>
      <c r="H3267" s="34">
        <f t="shared" ca="1" si="956"/>
        <v>971.36692825705848</v>
      </c>
      <c r="I3267" s="34">
        <f t="shared" ca="1" si="957"/>
        <v>4271.3669282570581</v>
      </c>
      <c r="J3267" s="18">
        <f ca="1">SUM(INDIRECT(ADDRESS(ROW(F3267),COLUMN(F3267),4)):INDIRECT(ADDRESS(ROW(F3267)+N$5-1,COLUMN(F3267),4)))</f>
        <v>23700</v>
      </c>
      <c r="K3267" s="18">
        <f t="shared" ca="1" si="958"/>
        <v>0</v>
      </c>
      <c r="L3267" s="18">
        <f t="shared" ca="1" si="968"/>
        <v>0</v>
      </c>
      <c r="M3267" s="18">
        <f t="shared" ca="1" si="952"/>
        <v>0</v>
      </c>
      <c r="N3267" s="34">
        <f t="shared" ca="1" si="959"/>
        <v>20046.764471369421</v>
      </c>
      <c r="P3267" s="18">
        <f t="shared" ca="1" si="953"/>
        <v>971.36692825705848</v>
      </c>
      <c r="Q3267" s="47">
        <f ca="1">SUM(L$15:L3267)-SUM(M$15:M3267)</f>
        <v>0</v>
      </c>
      <c r="R3267" s="47" t="str">
        <f t="shared" ca="1" si="954"/>
        <v>M3270</v>
      </c>
      <c r="S3267" s="40">
        <f t="shared" ca="1" si="960"/>
        <v>0</v>
      </c>
      <c r="T3267" s="46">
        <f t="shared" ca="1" si="961"/>
        <v>20</v>
      </c>
      <c r="X3267" s="74">
        <f t="shared" ca="1" si="962"/>
        <v>0.9713669282570585</v>
      </c>
      <c r="Y3267" s="75">
        <f t="shared" ca="1" si="963"/>
        <v>0.9713669282570585</v>
      </c>
      <c r="Z3267" s="74">
        <f t="shared" ca="1" si="964"/>
        <v>2.6415528057896993</v>
      </c>
      <c r="AA3267" s="76">
        <f t="shared" ca="1" si="965"/>
        <v>971.36692825705848</v>
      </c>
      <c r="AB3267" s="76">
        <f t="shared" ca="1" si="966"/>
        <v>2641.5528057896995</v>
      </c>
    </row>
    <row r="3268" spans="1:28" x14ac:dyDescent="0.25">
      <c r="A3268" s="2">
        <f t="shared" si="967"/>
        <v>14</v>
      </c>
      <c r="B3268" s="16">
        <f ca="1">VLOOKUP(A3268,PERIODS!$O$4:$P$33,2,FALSE)</f>
        <v>3.3000000000000002E-2</v>
      </c>
      <c r="C3268" s="15"/>
      <c r="D3268" s="18">
        <v>3254</v>
      </c>
      <c r="E3268" s="34">
        <f t="shared" ca="1" si="969"/>
        <v>20046.764471369421</v>
      </c>
      <c r="F3268" s="34">
        <f t="shared" ca="1" si="951"/>
        <v>3300</v>
      </c>
      <c r="G3268" s="69">
        <f t="shared" ca="1" si="955"/>
        <v>0</v>
      </c>
      <c r="H3268" s="34">
        <f t="shared" ca="1" si="956"/>
        <v>-1422.5733155900434</v>
      </c>
      <c r="I3268" s="34">
        <f t="shared" ca="1" si="957"/>
        <v>1877.4266844099566</v>
      </c>
      <c r="J3268" s="18">
        <f ca="1">SUM(INDIRECT(ADDRESS(ROW(F3268),COLUMN(F3268),4)):INDIRECT(ADDRESS(ROW(F3268)+N$5-1,COLUMN(F3268),4)))</f>
        <v>23900</v>
      </c>
      <c r="K3268" s="18">
        <f t="shared" ca="1" si="958"/>
        <v>16350</v>
      </c>
      <c r="L3268" s="18">
        <f t="shared" ca="1" si="968"/>
        <v>16350</v>
      </c>
      <c r="M3268" s="18">
        <f t="shared" ca="1" si="952"/>
        <v>0</v>
      </c>
      <c r="N3268" s="34">
        <f t="shared" ca="1" si="959"/>
        <v>18169.337786959462</v>
      </c>
      <c r="P3268" s="18">
        <f t="shared" ca="1" si="953"/>
        <v>1422.5733155900434</v>
      </c>
      <c r="Q3268" s="47">
        <f ca="1">SUM(L$15:L3268)-SUM(M$15:M3268)</f>
        <v>16350</v>
      </c>
      <c r="R3268" s="47" t="str">
        <f t="shared" ca="1" si="954"/>
        <v>M3271</v>
      </c>
      <c r="S3268" s="40">
        <f t="shared" ca="1" si="960"/>
        <v>0</v>
      </c>
      <c r="T3268" s="46">
        <f t="shared" ca="1" si="961"/>
        <v>87</v>
      </c>
      <c r="X3268" s="74">
        <f t="shared" ca="1" si="962"/>
        <v>-1.4225733155900435</v>
      </c>
      <c r="Y3268" s="75">
        <f t="shared" ca="1" si="963"/>
        <v>-1.4225733155900435</v>
      </c>
      <c r="Z3268" s="74">
        <f t="shared" ca="1" si="964"/>
        <v>0.24109281007242664</v>
      </c>
      <c r="AA3268" s="76">
        <f t="shared" ca="1" si="965"/>
        <v>-1422.5733155900434</v>
      </c>
      <c r="AB3268" s="76">
        <f t="shared" ca="1" si="966"/>
        <v>241.09281007242663</v>
      </c>
    </row>
    <row r="3269" spans="1:28" x14ac:dyDescent="0.25">
      <c r="A3269" s="2">
        <f t="shared" si="967"/>
        <v>15</v>
      </c>
      <c r="B3269" s="16">
        <f ca="1">VLOOKUP(A3269,PERIODS!$O$4:$P$33,2,FALSE)</f>
        <v>3.3000000000000002E-2</v>
      </c>
      <c r="C3269" s="15"/>
      <c r="D3269" s="18">
        <v>3255</v>
      </c>
      <c r="E3269" s="34">
        <f t="shared" ca="1" si="969"/>
        <v>18169.337786959462</v>
      </c>
      <c r="F3269" s="34">
        <f t="shared" ca="1" si="951"/>
        <v>3300</v>
      </c>
      <c r="G3269" s="69">
        <f t="shared" ca="1" si="955"/>
        <v>0</v>
      </c>
      <c r="H3269" s="34">
        <f t="shared" ca="1" si="956"/>
        <v>-443.12082050884652</v>
      </c>
      <c r="I3269" s="34">
        <f t="shared" ca="1" si="957"/>
        <v>2856.8791794911535</v>
      </c>
      <c r="J3269" s="18">
        <f ca="1">SUM(INDIRECT(ADDRESS(ROW(F3269),COLUMN(F3269),4)):INDIRECT(ADDRESS(ROW(F3269)+N$5-1,COLUMN(F3269),4)))</f>
        <v>24100</v>
      </c>
      <c r="K3269" s="18">
        <f t="shared" ca="1" si="958"/>
        <v>16350</v>
      </c>
      <c r="L3269" s="18">
        <f t="shared" ca="1" si="968"/>
        <v>0</v>
      </c>
      <c r="M3269" s="18">
        <f t="shared" ca="1" si="952"/>
        <v>0</v>
      </c>
      <c r="N3269" s="34">
        <f t="shared" ca="1" si="959"/>
        <v>15312.458607468308</v>
      </c>
      <c r="P3269" s="18">
        <f t="shared" ca="1" si="953"/>
        <v>443.12082050884652</v>
      </c>
      <c r="Q3269" s="47">
        <f ca="1">SUM(L$15:L3269)-SUM(M$15:M3269)</f>
        <v>16350</v>
      </c>
      <c r="R3269" s="47" t="str">
        <f t="shared" ca="1" si="954"/>
        <v>M3272</v>
      </c>
      <c r="S3269" s="40">
        <f t="shared" ca="1" si="960"/>
        <v>0</v>
      </c>
      <c r="T3269" s="46">
        <f t="shared" ca="1" si="961"/>
        <v>74</v>
      </c>
      <c r="X3269" s="74">
        <f t="shared" ca="1" si="962"/>
        <v>-0.44312082050884655</v>
      </c>
      <c r="Y3269" s="75">
        <f t="shared" ca="1" si="963"/>
        <v>-0.44312082050884655</v>
      </c>
      <c r="Z3269" s="74">
        <f t="shared" ca="1" si="964"/>
        <v>0.64202963205472274</v>
      </c>
      <c r="AA3269" s="76">
        <f t="shared" ca="1" si="965"/>
        <v>-443.12082050884652</v>
      </c>
      <c r="AB3269" s="76">
        <f t="shared" ca="1" si="966"/>
        <v>642.0296320547227</v>
      </c>
    </row>
    <row r="3270" spans="1:28" x14ac:dyDescent="0.25">
      <c r="A3270" s="2">
        <f t="shared" si="967"/>
        <v>16</v>
      </c>
      <c r="B3270" s="16">
        <f ca="1">VLOOKUP(A3270,PERIODS!$O$4:$P$33,2,FALSE)</f>
        <v>3.3000000000000002E-2</v>
      </c>
      <c r="C3270" s="15"/>
      <c r="D3270" s="18">
        <v>3256</v>
      </c>
      <c r="E3270" s="34">
        <f t="shared" ca="1" si="969"/>
        <v>15312.458607468308</v>
      </c>
      <c r="F3270" s="34">
        <f t="shared" ca="1" si="951"/>
        <v>3300</v>
      </c>
      <c r="G3270" s="69">
        <f t="shared" ca="1" si="955"/>
        <v>0</v>
      </c>
      <c r="H3270" s="34">
        <f t="shared" ca="1" si="956"/>
        <v>-1338.2286588007021</v>
      </c>
      <c r="I3270" s="34">
        <f t="shared" ca="1" si="957"/>
        <v>1961.7713411992979</v>
      </c>
      <c r="J3270" s="18">
        <f ca="1">SUM(INDIRECT(ADDRESS(ROW(F3270),COLUMN(F3270),4)):INDIRECT(ADDRESS(ROW(F3270)+N$5-1,COLUMN(F3270),4)))</f>
        <v>24300</v>
      </c>
      <c r="K3270" s="18">
        <f t="shared" ca="1" si="958"/>
        <v>16350</v>
      </c>
      <c r="L3270" s="18">
        <f t="shared" ca="1" si="968"/>
        <v>0</v>
      </c>
      <c r="M3270" s="18">
        <f t="shared" ca="1" si="952"/>
        <v>0</v>
      </c>
      <c r="N3270" s="34">
        <f t="shared" ca="1" si="959"/>
        <v>13350.687266269011</v>
      </c>
      <c r="P3270" s="18">
        <f t="shared" ca="1" si="953"/>
        <v>1338.2286588007021</v>
      </c>
      <c r="Q3270" s="47">
        <f ca="1">SUM(L$15:L3270)-SUM(M$15:M3270)</f>
        <v>16350</v>
      </c>
      <c r="R3270" s="47" t="str">
        <f t="shared" ca="1" si="954"/>
        <v>M3273</v>
      </c>
      <c r="S3270" s="40">
        <f t="shared" ca="1" si="960"/>
        <v>0</v>
      </c>
      <c r="T3270" s="46">
        <f t="shared" ca="1" si="961"/>
        <v>74</v>
      </c>
      <c r="X3270" s="74">
        <f t="shared" ca="1" si="962"/>
        <v>-1.3382286588007022</v>
      </c>
      <c r="Y3270" s="75">
        <f t="shared" ca="1" si="963"/>
        <v>-1.3382286588007022</v>
      </c>
      <c r="Z3270" s="74">
        <f t="shared" ca="1" si="964"/>
        <v>0.26230989763358165</v>
      </c>
      <c r="AA3270" s="76">
        <f t="shared" ca="1" si="965"/>
        <v>-1338.2286588007021</v>
      </c>
      <c r="AB3270" s="76">
        <f t="shared" ca="1" si="966"/>
        <v>262.30989763358167</v>
      </c>
    </row>
    <row r="3271" spans="1:28" x14ac:dyDescent="0.25">
      <c r="A3271" s="2">
        <f t="shared" si="967"/>
        <v>17</v>
      </c>
      <c r="B3271" s="16">
        <f ca="1">VLOOKUP(A3271,PERIODS!$O$4:$P$33,2,FALSE)</f>
        <v>3.5000000000000003E-2</v>
      </c>
      <c r="C3271" s="15"/>
      <c r="D3271" s="18">
        <v>3257</v>
      </c>
      <c r="E3271" s="34">
        <f t="shared" ca="1" si="969"/>
        <v>13350.687266269011</v>
      </c>
      <c r="F3271" s="34">
        <f t="shared" ca="1" si="951"/>
        <v>3500.0000000000005</v>
      </c>
      <c r="G3271" s="69">
        <f t="shared" ca="1" si="955"/>
        <v>0</v>
      </c>
      <c r="H3271" s="34">
        <f t="shared" ca="1" si="956"/>
        <v>-1318.0610442714622</v>
      </c>
      <c r="I3271" s="34">
        <f t="shared" ca="1" si="957"/>
        <v>2181.9389557285385</v>
      </c>
      <c r="J3271" s="18">
        <f ca="1">SUM(INDIRECT(ADDRESS(ROW(F3271),COLUMN(F3271),4)):INDIRECT(ADDRESS(ROW(F3271)+N$5-1,COLUMN(F3271),4)))</f>
        <v>24500.000000000004</v>
      </c>
      <c r="K3271" s="18">
        <f t="shared" ca="1" si="958"/>
        <v>0</v>
      </c>
      <c r="L3271" s="18">
        <f t="shared" ca="1" si="968"/>
        <v>0</v>
      </c>
      <c r="M3271" s="18">
        <f t="shared" ca="1" si="952"/>
        <v>16350</v>
      </c>
      <c r="N3271" s="34">
        <f t="shared" ca="1" si="959"/>
        <v>27518.748310540472</v>
      </c>
      <c r="P3271" s="18">
        <f t="shared" ca="1" si="953"/>
        <v>1318.0610442714622</v>
      </c>
      <c r="Q3271" s="47">
        <f ca="1">SUM(L$15:L3271)-SUM(M$15:M3271)</f>
        <v>0</v>
      </c>
      <c r="R3271" s="47" t="str">
        <f t="shared" ca="1" si="954"/>
        <v>M3274</v>
      </c>
      <c r="S3271" s="40">
        <f t="shared" ca="1" si="960"/>
        <v>0</v>
      </c>
      <c r="T3271" s="46">
        <f t="shared" ca="1" si="961"/>
        <v>10</v>
      </c>
      <c r="X3271" s="74">
        <f t="shared" ca="1" si="962"/>
        <v>-1.3180610442714622</v>
      </c>
      <c r="Y3271" s="75">
        <f t="shared" ca="1" si="963"/>
        <v>-1.3180610442714622</v>
      </c>
      <c r="Z3271" s="74">
        <f t="shared" ca="1" si="964"/>
        <v>0.26765376796877172</v>
      </c>
      <c r="AA3271" s="76">
        <f t="shared" ca="1" si="965"/>
        <v>-1318.0610442714622</v>
      </c>
      <c r="AB3271" s="76">
        <f t="shared" ca="1" si="966"/>
        <v>267.65376796877172</v>
      </c>
    </row>
    <row r="3272" spans="1:28" x14ac:dyDescent="0.25">
      <c r="A3272" s="2">
        <f t="shared" si="967"/>
        <v>18</v>
      </c>
      <c r="B3272" s="16">
        <f ca="1">VLOOKUP(A3272,PERIODS!$O$4:$P$33,2,FALSE)</f>
        <v>3.5000000000000003E-2</v>
      </c>
      <c r="C3272" s="15"/>
      <c r="D3272" s="18">
        <v>3258</v>
      </c>
      <c r="E3272" s="34">
        <f t="shared" ca="1" si="969"/>
        <v>27518.748310540472</v>
      </c>
      <c r="F3272" s="34">
        <f t="shared" ca="1" si="951"/>
        <v>3500.0000000000005</v>
      </c>
      <c r="G3272" s="69">
        <f t="shared" ca="1" si="955"/>
        <v>0</v>
      </c>
      <c r="H3272" s="34">
        <f t="shared" ca="1" si="956"/>
        <v>-1117.437206229486</v>
      </c>
      <c r="I3272" s="34">
        <f t="shared" ca="1" si="957"/>
        <v>2382.5627937705144</v>
      </c>
      <c r="J3272" s="18">
        <f ca="1">SUM(INDIRECT(ADDRESS(ROW(F3272),COLUMN(F3272),4)):INDIRECT(ADDRESS(ROW(F3272)+N$5-1,COLUMN(F3272),4)))</f>
        <v>24500.000000000004</v>
      </c>
      <c r="K3272" s="18">
        <f t="shared" ca="1" si="958"/>
        <v>0</v>
      </c>
      <c r="L3272" s="18">
        <f t="shared" ca="1" si="968"/>
        <v>0</v>
      </c>
      <c r="M3272" s="18">
        <f t="shared" ca="1" si="952"/>
        <v>0</v>
      </c>
      <c r="N3272" s="34">
        <f t="shared" ca="1" si="959"/>
        <v>25136.185516769958</v>
      </c>
      <c r="P3272" s="18">
        <f t="shared" ca="1" si="953"/>
        <v>1117.437206229486</v>
      </c>
      <c r="Q3272" s="47">
        <f ca="1">SUM(L$15:L3272)-SUM(M$15:M3272)</f>
        <v>0</v>
      </c>
      <c r="R3272" s="47" t="str">
        <f t="shared" ca="1" si="954"/>
        <v>M3275</v>
      </c>
      <c r="S3272" s="40">
        <f t="shared" ca="1" si="960"/>
        <v>0</v>
      </c>
      <c r="T3272" s="46">
        <f t="shared" ca="1" si="961"/>
        <v>96</v>
      </c>
      <c r="X3272" s="74">
        <f t="shared" ca="1" si="962"/>
        <v>-1.1174372062294859</v>
      </c>
      <c r="Y3272" s="75">
        <f t="shared" ca="1" si="963"/>
        <v>-1.1174372062294859</v>
      </c>
      <c r="Z3272" s="74">
        <f t="shared" ca="1" si="964"/>
        <v>0.32711705485254</v>
      </c>
      <c r="AA3272" s="76">
        <f t="shared" ca="1" si="965"/>
        <v>-1117.437206229486</v>
      </c>
      <c r="AB3272" s="76">
        <f t="shared" ca="1" si="966"/>
        <v>327.11705485253998</v>
      </c>
    </row>
    <row r="3273" spans="1:28" x14ac:dyDescent="0.25">
      <c r="A3273" s="2">
        <f t="shared" si="967"/>
        <v>19</v>
      </c>
      <c r="B3273" s="16">
        <f ca="1">VLOOKUP(A3273,PERIODS!$O$4:$P$33,2,FALSE)</f>
        <v>3.5000000000000003E-2</v>
      </c>
      <c r="C3273" s="15"/>
      <c r="D3273" s="18">
        <v>3259</v>
      </c>
      <c r="E3273" s="34">
        <f t="shared" ca="1" si="969"/>
        <v>25136.185516769958</v>
      </c>
      <c r="F3273" s="34">
        <f t="shared" ca="1" si="951"/>
        <v>3500.0000000000005</v>
      </c>
      <c r="G3273" s="69">
        <f t="shared" ca="1" si="955"/>
        <v>0</v>
      </c>
      <c r="H3273" s="34">
        <f t="shared" ca="1" si="956"/>
        <v>749.73014737565256</v>
      </c>
      <c r="I3273" s="34">
        <f t="shared" ca="1" si="957"/>
        <v>4249.7301473756534</v>
      </c>
      <c r="J3273" s="18">
        <f ca="1">SUM(INDIRECT(ADDRESS(ROW(F3273),COLUMN(F3273),4)):INDIRECT(ADDRESS(ROW(F3273)+N$5-1,COLUMN(F3273),4)))</f>
        <v>24500.000000000004</v>
      </c>
      <c r="K3273" s="18">
        <f t="shared" ca="1" si="958"/>
        <v>0</v>
      </c>
      <c r="L3273" s="18">
        <f t="shared" ca="1" si="968"/>
        <v>0</v>
      </c>
      <c r="M3273" s="18">
        <f t="shared" ca="1" si="952"/>
        <v>0</v>
      </c>
      <c r="N3273" s="34">
        <f t="shared" ca="1" si="959"/>
        <v>20886.455369394305</v>
      </c>
      <c r="P3273" s="18">
        <f t="shared" ca="1" si="953"/>
        <v>749.73014737565256</v>
      </c>
      <c r="Q3273" s="47">
        <f ca="1">SUM(L$15:L3273)-SUM(M$15:M3273)</f>
        <v>0</v>
      </c>
      <c r="R3273" s="47" t="str">
        <f t="shared" ca="1" si="954"/>
        <v>M3276</v>
      </c>
      <c r="S3273" s="40">
        <f t="shared" ca="1" si="960"/>
        <v>0</v>
      </c>
      <c r="T3273" s="46">
        <f t="shared" ca="1" si="961"/>
        <v>72</v>
      </c>
      <c r="X3273" s="74">
        <f t="shared" ca="1" si="962"/>
        <v>0.74973014737565258</v>
      </c>
      <c r="Y3273" s="75">
        <f t="shared" ca="1" si="963"/>
        <v>0.74973014737565258</v>
      </c>
      <c r="Z3273" s="74">
        <f t="shared" ca="1" si="964"/>
        <v>2.1164288156759503</v>
      </c>
      <c r="AA3273" s="76">
        <f t="shared" ca="1" si="965"/>
        <v>749.73014737565256</v>
      </c>
      <c r="AB3273" s="76">
        <f t="shared" ca="1" si="966"/>
        <v>2116.4288156759503</v>
      </c>
    </row>
    <row r="3274" spans="1:28" x14ac:dyDescent="0.25">
      <c r="A3274" s="2">
        <f t="shared" si="967"/>
        <v>20</v>
      </c>
      <c r="B3274" s="16">
        <f ca="1">VLOOKUP(A3274,PERIODS!$O$4:$P$33,2,FALSE)</f>
        <v>3.5000000000000003E-2</v>
      </c>
      <c r="C3274" s="15"/>
      <c r="D3274" s="18">
        <v>3260</v>
      </c>
      <c r="E3274" s="34">
        <f t="shared" ca="1" si="969"/>
        <v>20886.455369394305</v>
      </c>
      <c r="F3274" s="34">
        <f t="shared" ca="1" si="951"/>
        <v>3500.0000000000005</v>
      </c>
      <c r="G3274" s="69">
        <f t="shared" ca="1" si="955"/>
        <v>0</v>
      </c>
      <c r="H3274" s="34">
        <f t="shared" ca="1" si="956"/>
        <v>1015.3661858470633</v>
      </c>
      <c r="I3274" s="34">
        <f t="shared" ca="1" si="957"/>
        <v>4515.3661858470641</v>
      </c>
      <c r="J3274" s="18">
        <f ca="1">SUM(INDIRECT(ADDRESS(ROW(F3274),COLUMN(F3274),4)):INDIRECT(ADDRESS(ROW(F3274)+N$5-1,COLUMN(F3274),4)))</f>
        <v>24500.000000000004</v>
      </c>
      <c r="K3274" s="18">
        <f t="shared" ca="1" si="958"/>
        <v>16350</v>
      </c>
      <c r="L3274" s="18">
        <f t="shared" ca="1" si="968"/>
        <v>16350</v>
      </c>
      <c r="M3274" s="18">
        <f t="shared" ca="1" si="952"/>
        <v>0</v>
      </c>
      <c r="N3274" s="34">
        <f t="shared" ca="1" si="959"/>
        <v>16371.089183547241</v>
      </c>
      <c r="P3274" s="18">
        <f t="shared" ca="1" si="953"/>
        <v>1015.3661858470633</v>
      </c>
      <c r="Q3274" s="47">
        <f ca="1">SUM(L$15:L3274)-SUM(M$15:M3274)</f>
        <v>16350</v>
      </c>
      <c r="R3274" s="47" t="str">
        <f t="shared" ca="1" si="954"/>
        <v>M3277</v>
      </c>
      <c r="S3274" s="40">
        <f t="shared" ca="1" si="960"/>
        <v>0</v>
      </c>
      <c r="T3274" s="46">
        <f t="shared" ca="1" si="961"/>
        <v>95</v>
      </c>
      <c r="X3274" s="74">
        <f t="shared" ca="1" si="962"/>
        <v>1.0153661858470633</v>
      </c>
      <c r="Y3274" s="75">
        <f t="shared" ca="1" si="963"/>
        <v>1.0153661858470633</v>
      </c>
      <c r="Z3274" s="74">
        <f t="shared" ca="1" si="964"/>
        <v>2.7603740222262707</v>
      </c>
      <c r="AA3274" s="76">
        <f t="shared" ca="1" si="965"/>
        <v>1015.3661858470633</v>
      </c>
      <c r="AB3274" s="76">
        <f t="shared" ca="1" si="966"/>
        <v>2760.3740222262709</v>
      </c>
    </row>
    <row r="3275" spans="1:28" x14ac:dyDescent="0.25">
      <c r="A3275" s="2">
        <f t="shared" si="967"/>
        <v>21</v>
      </c>
      <c r="B3275" s="16">
        <f ca="1">VLOOKUP(A3275,PERIODS!$O$4:$P$33,2,FALSE)</f>
        <v>3.5000000000000003E-2</v>
      </c>
      <c r="C3275" s="15"/>
      <c r="D3275" s="18">
        <v>3261</v>
      </c>
      <c r="E3275" s="34">
        <f t="shared" ca="1" si="969"/>
        <v>16371.089183547241</v>
      </c>
      <c r="F3275" s="34">
        <f t="shared" ca="1" si="951"/>
        <v>3500.0000000000005</v>
      </c>
      <c r="G3275" s="69">
        <f t="shared" ca="1" si="955"/>
        <v>0</v>
      </c>
      <c r="H3275" s="34">
        <f t="shared" ca="1" si="956"/>
        <v>-321.49355495043341</v>
      </c>
      <c r="I3275" s="34">
        <f t="shared" ca="1" si="957"/>
        <v>3178.506445049567</v>
      </c>
      <c r="J3275" s="18">
        <f ca="1">SUM(INDIRECT(ADDRESS(ROW(F3275),COLUMN(F3275),4)):INDIRECT(ADDRESS(ROW(F3275)+N$5-1,COLUMN(F3275),4)))</f>
        <v>24500.000000000004</v>
      </c>
      <c r="K3275" s="18">
        <f t="shared" ca="1" si="958"/>
        <v>16350</v>
      </c>
      <c r="L3275" s="18">
        <f t="shared" ca="1" si="968"/>
        <v>0</v>
      </c>
      <c r="M3275" s="18">
        <f t="shared" ca="1" si="952"/>
        <v>0</v>
      </c>
      <c r="N3275" s="34">
        <f t="shared" ca="1" si="959"/>
        <v>13192.582738497675</v>
      </c>
      <c r="P3275" s="18">
        <f t="shared" ca="1" si="953"/>
        <v>321.49355495043341</v>
      </c>
      <c r="Q3275" s="47">
        <f ca="1">SUM(L$15:L3275)-SUM(M$15:M3275)</f>
        <v>16350</v>
      </c>
      <c r="R3275" s="47" t="str">
        <f t="shared" ca="1" si="954"/>
        <v>M3278</v>
      </c>
      <c r="S3275" s="40">
        <f t="shared" ca="1" si="960"/>
        <v>0</v>
      </c>
      <c r="T3275" s="46">
        <f t="shared" ca="1" si="961"/>
        <v>53</v>
      </c>
      <c r="X3275" s="74">
        <f t="shared" ca="1" si="962"/>
        <v>-0.32149355495043341</v>
      </c>
      <c r="Y3275" s="75">
        <f t="shared" ca="1" si="963"/>
        <v>-0.32149355495043341</v>
      </c>
      <c r="Z3275" s="74">
        <f t="shared" ca="1" si="964"/>
        <v>0.72506530309419981</v>
      </c>
      <c r="AA3275" s="76">
        <f t="shared" ca="1" si="965"/>
        <v>-321.49355495043341</v>
      </c>
      <c r="AB3275" s="76">
        <f t="shared" ca="1" si="966"/>
        <v>725.06530309419986</v>
      </c>
    </row>
    <row r="3276" spans="1:28" x14ac:dyDescent="0.25">
      <c r="A3276" s="2">
        <f t="shared" si="967"/>
        <v>22</v>
      </c>
      <c r="B3276" s="16">
        <f ca="1">VLOOKUP(A3276,PERIODS!$O$4:$P$33,2,FALSE)</f>
        <v>3.5000000000000003E-2</v>
      </c>
      <c r="C3276" s="15"/>
      <c r="D3276" s="18">
        <v>3262</v>
      </c>
      <c r="E3276" s="34">
        <f t="shared" ca="1" si="969"/>
        <v>13192.582738497675</v>
      </c>
      <c r="F3276" s="34">
        <f t="shared" ca="1" si="951"/>
        <v>3500.0000000000005</v>
      </c>
      <c r="G3276" s="69">
        <f t="shared" ca="1" si="955"/>
        <v>0</v>
      </c>
      <c r="H3276" s="34">
        <f t="shared" ca="1" si="956"/>
        <v>106.80096334090211</v>
      </c>
      <c r="I3276" s="34">
        <f t="shared" ca="1" si="957"/>
        <v>3606.8009633409024</v>
      </c>
      <c r="J3276" s="18">
        <f ca="1">SUM(INDIRECT(ADDRESS(ROW(F3276),COLUMN(F3276),4)):INDIRECT(ADDRESS(ROW(F3276)+N$5-1,COLUMN(F3276),4)))</f>
        <v>25000.000000000004</v>
      </c>
      <c r="K3276" s="18">
        <f t="shared" ca="1" si="958"/>
        <v>16350</v>
      </c>
      <c r="L3276" s="18">
        <f t="shared" ca="1" si="968"/>
        <v>0</v>
      </c>
      <c r="M3276" s="18">
        <f t="shared" ca="1" si="952"/>
        <v>0</v>
      </c>
      <c r="N3276" s="34">
        <f t="shared" ca="1" si="959"/>
        <v>9585.7817751567727</v>
      </c>
      <c r="P3276" s="18">
        <f t="shared" ca="1" si="953"/>
        <v>106.80096334090211</v>
      </c>
      <c r="Q3276" s="47">
        <f ca="1">SUM(L$15:L3276)-SUM(M$15:M3276)</f>
        <v>16350</v>
      </c>
      <c r="R3276" s="47" t="str">
        <f t="shared" ca="1" si="954"/>
        <v>M3279</v>
      </c>
      <c r="S3276" s="40">
        <f t="shared" ca="1" si="960"/>
        <v>0</v>
      </c>
      <c r="T3276" s="46">
        <f t="shared" ca="1" si="961"/>
        <v>23</v>
      </c>
      <c r="X3276" s="74">
        <f t="shared" ca="1" si="962"/>
        <v>0.10680096334090211</v>
      </c>
      <c r="Y3276" s="75">
        <f t="shared" ca="1" si="963"/>
        <v>0.10680096334090211</v>
      </c>
      <c r="Z3276" s="74">
        <f t="shared" ca="1" si="964"/>
        <v>1.1127127618068304</v>
      </c>
      <c r="AA3276" s="76">
        <f t="shared" ca="1" si="965"/>
        <v>106.80096334090211</v>
      </c>
      <c r="AB3276" s="76">
        <f t="shared" ca="1" si="966"/>
        <v>1112.7127618068305</v>
      </c>
    </row>
    <row r="3277" spans="1:28" x14ac:dyDescent="0.25">
      <c r="A3277" s="2">
        <f t="shared" si="967"/>
        <v>23</v>
      </c>
      <c r="B3277" s="16">
        <f ca="1">VLOOKUP(A3277,PERIODS!$O$4:$P$33,2,FALSE)</f>
        <v>3.5000000000000003E-2</v>
      </c>
      <c r="C3277" s="15"/>
      <c r="D3277" s="18">
        <v>3263</v>
      </c>
      <c r="E3277" s="34">
        <f t="shared" ca="1" si="969"/>
        <v>9585.7817751567727</v>
      </c>
      <c r="F3277" s="34">
        <f t="shared" ca="1" si="951"/>
        <v>3500.0000000000005</v>
      </c>
      <c r="G3277" s="69">
        <f t="shared" ca="1" si="955"/>
        <v>0</v>
      </c>
      <c r="H3277" s="34">
        <f t="shared" ca="1" si="956"/>
        <v>-1482.1872913448324</v>
      </c>
      <c r="I3277" s="34">
        <f t="shared" ca="1" si="957"/>
        <v>2017.8127086551681</v>
      </c>
      <c r="J3277" s="18">
        <f ca="1">SUM(INDIRECT(ADDRESS(ROW(F3277),COLUMN(F3277),4)):INDIRECT(ADDRESS(ROW(F3277)+N$5-1,COLUMN(F3277),4)))</f>
        <v>25500.000000000004</v>
      </c>
      <c r="K3277" s="18">
        <f t="shared" ca="1" si="958"/>
        <v>0</v>
      </c>
      <c r="L3277" s="18">
        <f t="shared" ca="1" si="968"/>
        <v>0</v>
      </c>
      <c r="M3277" s="18">
        <f t="shared" ca="1" si="952"/>
        <v>16350</v>
      </c>
      <c r="N3277" s="34">
        <f t="shared" ca="1" si="959"/>
        <v>23917.969066501602</v>
      </c>
      <c r="P3277" s="18">
        <f t="shared" ca="1" si="953"/>
        <v>1482.1872913448324</v>
      </c>
      <c r="Q3277" s="47">
        <f ca="1">SUM(L$15:L3277)-SUM(M$15:M3277)</f>
        <v>0</v>
      </c>
      <c r="R3277" s="47" t="str">
        <f t="shared" ca="1" si="954"/>
        <v>M3280</v>
      </c>
      <c r="S3277" s="40">
        <f t="shared" ca="1" si="960"/>
        <v>0</v>
      </c>
      <c r="T3277" s="46">
        <f t="shared" ca="1" si="961"/>
        <v>55</v>
      </c>
      <c r="X3277" s="74">
        <f t="shared" ca="1" si="962"/>
        <v>-1.4821872913448324</v>
      </c>
      <c r="Y3277" s="75">
        <f t="shared" ca="1" si="963"/>
        <v>-1.4821872913448324</v>
      </c>
      <c r="Z3277" s="74">
        <f t="shared" ca="1" si="964"/>
        <v>0.227140322578507</v>
      </c>
      <c r="AA3277" s="76">
        <f t="shared" ca="1" si="965"/>
        <v>-1482.1872913448324</v>
      </c>
      <c r="AB3277" s="76">
        <f t="shared" ca="1" si="966"/>
        <v>227.14032257850701</v>
      </c>
    </row>
    <row r="3278" spans="1:28" x14ac:dyDescent="0.25">
      <c r="A3278" s="2">
        <f t="shared" si="967"/>
        <v>24</v>
      </c>
      <c r="B3278" s="16">
        <f ca="1">VLOOKUP(A3278,PERIODS!$O$4:$P$33,2,FALSE)</f>
        <v>3.5000000000000003E-2</v>
      </c>
      <c r="C3278" s="15"/>
      <c r="D3278" s="18">
        <v>3264</v>
      </c>
      <c r="E3278" s="34">
        <f t="shared" ca="1" si="969"/>
        <v>23917.969066501602</v>
      </c>
      <c r="F3278" s="34">
        <f t="shared" ca="1" si="951"/>
        <v>3500.0000000000005</v>
      </c>
      <c r="G3278" s="69">
        <f t="shared" ca="1" si="955"/>
        <v>0</v>
      </c>
      <c r="H3278" s="34">
        <f t="shared" ca="1" si="956"/>
        <v>1959.9639845400536</v>
      </c>
      <c r="I3278" s="34">
        <f t="shared" ca="1" si="957"/>
        <v>5459.9639845400543</v>
      </c>
      <c r="J3278" s="18">
        <f ca="1">SUM(INDIRECT(ADDRESS(ROW(F3278),COLUMN(F3278),4)):INDIRECT(ADDRESS(ROW(F3278)+N$5-1,COLUMN(F3278),4)))</f>
        <v>26000</v>
      </c>
      <c r="K3278" s="18">
        <f t="shared" ca="1" si="958"/>
        <v>16350</v>
      </c>
      <c r="L3278" s="18">
        <f t="shared" ca="1" si="968"/>
        <v>16350</v>
      </c>
      <c r="M3278" s="18">
        <f t="shared" ca="1" si="952"/>
        <v>0</v>
      </c>
      <c r="N3278" s="34">
        <f t="shared" ca="1" si="959"/>
        <v>18458.00508196155</v>
      </c>
      <c r="P3278" s="18">
        <f t="shared" ca="1" si="953"/>
        <v>1959.9639845400536</v>
      </c>
      <c r="Q3278" s="47">
        <f ca="1">SUM(L$15:L3278)-SUM(M$15:M3278)</f>
        <v>16350</v>
      </c>
      <c r="R3278" s="47" t="str">
        <f t="shared" ca="1" si="954"/>
        <v>M3281</v>
      </c>
      <c r="S3278" s="40">
        <f t="shared" ca="1" si="960"/>
        <v>0</v>
      </c>
      <c r="T3278" s="46">
        <f t="shared" ca="1" si="961"/>
        <v>47</v>
      </c>
      <c r="X3278" s="74">
        <f t="shared" ca="1" si="962"/>
        <v>2.1545995040644033</v>
      </c>
      <c r="Y3278" s="75">
        <f t="shared" ca="1" si="963"/>
        <v>1.9599639845400536</v>
      </c>
      <c r="Z3278" s="74">
        <f t="shared" ca="1" si="964"/>
        <v>7.0990713842313315</v>
      </c>
      <c r="AA3278" s="76">
        <f t="shared" ca="1" si="965"/>
        <v>1959.9639845400536</v>
      </c>
      <c r="AB3278" s="76">
        <f t="shared" ca="1" si="966"/>
        <v>7099.0713842313316</v>
      </c>
    </row>
    <row r="3279" spans="1:28" x14ac:dyDescent="0.25">
      <c r="A3279" s="2">
        <f t="shared" si="967"/>
        <v>25</v>
      </c>
      <c r="B3279" s="16">
        <f ca="1">VLOOKUP(A3279,PERIODS!$O$4:$P$33,2,FALSE)</f>
        <v>3.5000000000000003E-2</v>
      </c>
      <c r="C3279" s="15"/>
      <c r="D3279" s="18">
        <v>3265</v>
      </c>
      <c r="E3279" s="34">
        <f t="shared" ca="1" si="969"/>
        <v>18458.00508196155</v>
      </c>
      <c r="F3279" s="34">
        <f t="shared" ref="F3279:F3342" ca="1" si="970">F$2*B3279</f>
        <v>3500.0000000000005</v>
      </c>
      <c r="G3279" s="69">
        <f t="shared" ca="1" si="955"/>
        <v>0</v>
      </c>
      <c r="H3279" s="34">
        <f t="shared" ca="1" si="956"/>
        <v>45.621846650611822</v>
      </c>
      <c r="I3279" s="34">
        <f t="shared" ca="1" si="957"/>
        <v>3545.6218466506125</v>
      </c>
      <c r="J3279" s="18">
        <f ca="1">SUM(INDIRECT(ADDRESS(ROW(F3279),COLUMN(F3279),4)):INDIRECT(ADDRESS(ROW(F3279)+N$5-1,COLUMN(F3279),4)))</f>
        <v>24900</v>
      </c>
      <c r="K3279" s="18">
        <f t="shared" ca="1" si="958"/>
        <v>16350</v>
      </c>
      <c r="L3279" s="18">
        <f t="shared" ca="1" si="968"/>
        <v>0</v>
      </c>
      <c r="M3279" s="18">
        <f t="shared" ref="M3279:M3342" ca="1" si="971">SUMIF($R$15:$R$8014,ADDRESS(ROW(M3279),COLUMN(M3279),4),$L$15:$L$8014)</f>
        <v>0</v>
      </c>
      <c r="N3279" s="34">
        <f t="shared" ca="1" si="959"/>
        <v>14912.383235310937</v>
      </c>
      <c r="P3279" s="18">
        <f t="shared" ref="P3279:P3342" ca="1" si="972">ABS(H3279)</f>
        <v>45.621846650611822</v>
      </c>
      <c r="Q3279" s="47">
        <f ca="1">SUM(L$15:L3279)-SUM(M$15:M3279)</f>
        <v>16350</v>
      </c>
      <c r="R3279" s="47" t="str">
        <f t="shared" ref="R3279:R3342" ca="1" si="973">ADDRESS(ROW(M3279)+$N$3+RANDBETWEEN(-$N$4,$N$4),COLUMN(M3279),4)</f>
        <v>M3282</v>
      </c>
      <c r="S3279" s="40">
        <f t="shared" ca="1" si="960"/>
        <v>0</v>
      </c>
      <c r="T3279" s="46">
        <f t="shared" ca="1" si="961"/>
        <v>16</v>
      </c>
      <c r="X3279" s="74">
        <f t="shared" ca="1" si="962"/>
        <v>4.5621846650611822E-2</v>
      </c>
      <c r="Y3279" s="75">
        <f t="shared" ca="1" si="963"/>
        <v>4.5621846650611822E-2</v>
      </c>
      <c r="Z3279" s="74">
        <f t="shared" ca="1" si="964"/>
        <v>1.0466785311177362</v>
      </c>
      <c r="AA3279" s="76">
        <f t="shared" ca="1" si="965"/>
        <v>45.621846650611822</v>
      </c>
      <c r="AB3279" s="76">
        <f t="shared" ca="1" si="966"/>
        <v>1046.6785311177362</v>
      </c>
    </row>
    <row r="3280" spans="1:28" x14ac:dyDescent="0.25">
      <c r="A3280" s="2">
        <f t="shared" si="967"/>
        <v>26</v>
      </c>
      <c r="B3280" s="16">
        <f ca="1">VLOOKUP(A3280,PERIODS!$O$4:$P$33,2,FALSE)</f>
        <v>3.5000000000000003E-2</v>
      </c>
      <c r="C3280" s="15"/>
      <c r="D3280" s="18">
        <v>3266</v>
      </c>
      <c r="E3280" s="34">
        <f t="shared" ca="1" si="969"/>
        <v>14912.383235310937</v>
      </c>
      <c r="F3280" s="34">
        <f t="shared" ca="1" si="970"/>
        <v>3500.0000000000005</v>
      </c>
      <c r="G3280" s="69">
        <f t="shared" ref="G3280:G3343" ca="1" si="974">((2*RAND()*$F$5)-$F$5)*E3280</f>
        <v>0</v>
      </c>
      <c r="H3280" s="34">
        <f t="shared" ref="H3280:H3343" ca="1" si="975">IF($S$3="NORM",AA3280,IF($S$3="LOGNORM",AB3280,0))</f>
        <v>1216.7355850229671</v>
      </c>
      <c r="I3280" s="34">
        <f t="shared" ref="I3280:I3343" ca="1" si="976">IF(F3280+H3280&lt;0,0,F3280+H3280)</f>
        <v>4716.7355850229678</v>
      </c>
      <c r="J3280" s="18">
        <f ca="1">SUM(INDIRECT(ADDRESS(ROW(F3280),COLUMN(F3280),4)):INDIRECT(ADDRESS(ROW(F3280)+N$5-1,COLUMN(F3280),4)))</f>
        <v>23900</v>
      </c>
      <c r="K3280" s="18">
        <f t="shared" ref="K3280:K3343" ca="1" si="977">Q3280</f>
        <v>16350</v>
      </c>
      <c r="L3280" s="18">
        <f t="shared" ca="1" si="968"/>
        <v>0</v>
      </c>
      <c r="M3280" s="18">
        <f t="shared" ca="1" si="971"/>
        <v>0</v>
      </c>
      <c r="N3280" s="34">
        <f t="shared" ref="N3280:N3343" ca="1" si="978">E3280+G3280-I3280+M3280-S3280</f>
        <v>10195.64765028797</v>
      </c>
      <c r="P3280" s="18">
        <f t="shared" ca="1" si="972"/>
        <v>1216.7355850229671</v>
      </c>
      <c r="Q3280" s="47">
        <f ca="1">SUM(L$15:L3280)-SUM(M$15:M3280)</f>
        <v>16350</v>
      </c>
      <c r="R3280" s="47" t="str">
        <f t="shared" ca="1" si="973"/>
        <v>M3283</v>
      </c>
      <c r="S3280" s="40">
        <f t="shared" ref="S3280:S3343" ca="1" si="979">IF(T3280&gt;N$6*100,M3280,0)</f>
        <v>0</v>
      </c>
      <c r="T3280" s="46">
        <f t="shared" ref="T3280:T3343" ca="1" si="980">RANDBETWEEN(0,100)</f>
        <v>98</v>
      </c>
      <c r="X3280" s="74">
        <f t="shared" ref="X3280:X3343" ca="1" si="981">NORMINV(RAND(),0,1)</f>
        <v>1.2167355850229671</v>
      </c>
      <c r="Y3280" s="75">
        <f t="shared" ref="Y3280:Y3343" ca="1" si="982">IF(AND(X3280&gt;$F$6,$F$6&gt;0),$F$6,X3280)</f>
        <v>1.2167355850229671</v>
      </c>
      <c r="Z3280" s="74">
        <f t="shared" ref="Z3280:Z3343" ca="1" si="983">EXP(Y3280)</f>
        <v>3.3761485752537772</v>
      </c>
      <c r="AA3280" s="76">
        <f t="shared" ref="AA3280:AA3343" ca="1" si="984">$F$3*Y3280</f>
        <v>1216.7355850229671</v>
      </c>
      <c r="AB3280" s="76">
        <f t="shared" ref="AB3280:AB3343" ca="1" si="985">$F$3*Z3280</f>
        <v>3376.1485752537774</v>
      </c>
    </row>
    <row r="3281" spans="1:28" x14ac:dyDescent="0.25">
      <c r="A3281" s="2">
        <f t="shared" ref="A3281:A3344" si="986">IF(AND(A3280=12,OR(A$14="MS",A$14="M0")),1,IF(AND(A3280=4,OR(A$14="WS",A$14="W0")),1,IF(AND(A3280=30,OR(A$14="DS",A$14="D0")),1,A3280+1)))</f>
        <v>27</v>
      </c>
      <c r="B3281" s="16">
        <f ca="1">VLOOKUP(A3281,PERIODS!$O$4:$P$33,2,FALSE)</f>
        <v>3.5000000000000003E-2</v>
      </c>
      <c r="C3281" s="15"/>
      <c r="D3281" s="18">
        <v>3267</v>
      </c>
      <c r="E3281" s="34">
        <f t="shared" ca="1" si="969"/>
        <v>10195.64765028797</v>
      </c>
      <c r="F3281" s="34">
        <f t="shared" ca="1" si="970"/>
        <v>3500.0000000000005</v>
      </c>
      <c r="G3281" s="69">
        <f t="shared" ca="1" si="974"/>
        <v>0</v>
      </c>
      <c r="H3281" s="34">
        <f t="shared" ca="1" si="975"/>
        <v>666.57639476798226</v>
      </c>
      <c r="I3281" s="34">
        <f t="shared" ca="1" si="976"/>
        <v>4166.5763947679825</v>
      </c>
      <c r="J3281" s="18">
        <f ca="1">SUM(INDIRECT(ADDRESS(ROW(F3281),COLUMN(F3281),4)):INDIRECT(ADDRESS(ROW(F3281)+N$5-1,COLUMN(F3281),4)))</f>
        <v>22900</v>
      </c>
      <c r="K3281" s="18">
        <f t="shared" ca="1" si="977"/>
        <v>0</v>
      </c>
      <c r="L3281" s="18">
        <f t="shared" ref="L3281:L3344" ca="1" si="987">IF((E3281+K3280)&lt;J3281,N$2,0)</f>
        <v>0</v>
      </c>
      <c r="M3281" s="18">
        <f t="shared" ca="1" si="971"/>
        <v>16350</v>
      </c>
      <c r="N3281" s="34">
        <f t="shared" ca="1" si="978"/>
        <v>22379.071255519986</v>
      </c>
      <c r="P3281" s="18">
        <f t="shared" ca="1" si="972"/>
        <v>666.57639476798226</v>
      </c>
      <c r="Q3281" s="47">
        <f ca="1">SUM(L$15:L3281)-SUM(M$15:M3281)</f>
        <v>0</v>
      </c>
      <c r="R3281" s="47" t="str">
        <f t="shared" ca="1" si="973"/>
        <v>M3284</v>
      </c>
      <c r="S3281" s="40">
        <f t="shared" ca="1" si="979"/>
        <v>0</v>
      </c>
      <c r="T3281" s="46">
        <f t="shared" ca="1" si="980"/>
        <v>90</v>
      </c>
      <c r="X3281" s="74">
        <f t="shared" ca="1" si="981"/>
        <v>0.66657639476798225</v>
      </c>
      <c r="Y3281" s="75">
        <f t="shared" ca="1" si="982"/>
        <v>0.66657639476798225</v>
      </c>
      <c r="Z3281" s="74">
        <f t="shared" ca="1" si="983"/>
        <v>1.9475582233404765</v>
      </c>
      <c r="AA3281" s="76">
        <f t="shared" ca="1" si="984"/>
        <v>666.57639476798226</v>
      </c>
      <c r="AB3281" s="76">
        <f t="shared" ca="1" si="985"/>
        <v>1947.5582233404764</v>
      </c>
    </row>
    <row r="3282" spans="1:28" x14ac:dyDescent="0.25">
      <c r="A3282" s="2">
        <f t="shared" si="986"/>
        <v>28</v>
      </c>
      <c r="B3282" s="16">
        <f ca="1">VLOOKUP(A3282,PERIODS!$O$4:$P$33,2,FALSE)</f>
        <v>0.04</v>
      </c>
      <c r="C3282" s="15"/>
      <c r="D3282" s="18">
        <v>3268</v>
      </c>
      <c r="E3282" s="34">
        <f t="shared" ca="1" si="969"/>
        <v>22379.071255519986</v>
      </c>
      <c r="F3282" s="34">
        <f t="shared" ca="1" si="970"/>
        <v>4000</v>
      </c>
      <c r="G3282" s="69">
        <f t="shared" ca="1" si="974"/>
        <v>0</v>
      </c>
      <c r="H3282" s="34">
        <f t="shared" ca="1" si="975"/>
        <v>-1143.9757020304853</v>
      </c>
      <c r="I3282" s="34">
        <f t="shared" ca="1" si="976"/>
        <v>2856.0242979695149</v>
      </c>
      <c r="J3282" s="18">
        <f ca="1">SUM(INDIRECT(ADDRESS(ROW(F3282),COLUMN(F3282),4)):INDIRECT(ADDRESS(ROW(F3282)+N$5-1,COLUMN(F3282),4)))</f>
        <v>21900</v>
      </c>
      <c r="K3282" s="18">
        <f t="shared" ca="1" si="977"/>
        <v>0</v>
      </c>
      <c r="L3282" s="18">
        <f t="shared" ca="1" si="987"/>
        <v>0</v>
      </c>
      <c r="M3282" s="18">
        <f t="shared" ca="1" si="971"/>
        <v>0</v>
      </c>
      <c r="N3282" s="34">
        <f t="shared" ca="1" si="978"/>
        <v>19523.046957550472</v>
      </c>
      <c r="P3282" s="18">
        <f t="shared" ca="1" si="972"/>
        <v>1143.9757020304853</v>
      </c>
      <c r="Q3282" s="47">
        <f ca="1">SUM(L$15:L3282)-SUM(M$15:M3282)</f>
        <v>0</v>
      </c>
      <c r="R3282" s="47" t="str">
        <f t="shared" ca="1" si="973"/>
        <v>M3285</v>
      </c>
      <c r="S3282" s="40">
        <f t="shared" ca="1" si="979"/>
        <v>0</v>
      </c>
      <c r="T3282" s="46">
        <f t="shared" ca="1" si="980"/>
        <v>31</v>
      </c>
      <c r="X3282" s="74">
        <f t="shared" ca="1" si="981"/>
        <v>-1.1439757020304853</v>
      </c>
      <c r="Y3282" s="75">
        <f t="shared" ca="1" si="982"/>
        <v>-1.1439757020304853</v>
      </c>
      <c r="Z3282" s="74">
        <f t="shared" ca="1" si="983"/>
        <v>0.3185500408983678</v>
      </c>
      <c r="AA3282" s="76">
        <f t="shared" ca="1" si="984"/>
        <v>-1143.9757020304853</v>
      </c>
      <c r="AB3282" s="76">
        <f t="shared" ca="1" si="985"/>
        <v>318.5500408983678</v>
      </c>
    </row>
    <row r="3283" spans="1:28" x14ac:dyDescent="0.25">
      <c r="A3283" s="2">
        <f t="shared" si="986"/>
        <v>29</v>
      </c>
      <c r="B3283" s="16">
        <f ca="1">VLOOKUP(A3283,PERIODS!$O$4:$P$33,2,FALSE)</f>
        <v>0.04</v>
      </c>
      <c r="C3283" s="15"/>
      <c r="D3283" s="18">
        <v>3269</v>
      </c>
      <c r="E3283" s="34">
        <f t="shared" ca="1" si="969"/>
        <v>19523.046957550472</v>
      </c>
      <c r="F3283" s="34">
        <f t="shared" ca="1" si="970"/>
        <v>4000</v>
      </c>
      <c r="G3283" s="69">
        <f t="shared" ca="1" si="974"/>
        <v>0</v>
      </c>
      <c r="H3283" s="34">
        <f t="shared" ca="1" si="975"/>
        <v>-92.14009808913616</v>
      </c>
      <c r="I3283" s="34">
        <f t="shared" ca="1" si="976"/>
        <v>3907.8599019108638</v>
      </c>
      <c r="J3283" s="18">
        <f ca="1">SUM(INDIRECT(ADDRESS(ROW(F3283),COLUMN(F3283),4)):INDIRECT(ADDRESS(ROW(F3283)+N$5-1,COLUMN(F3283),4)))</f>
        <v>21200</v>
      </c>
      <c r="K3283" s="18">
        <f t="shared" ca="1" si="977"/>
        <v>16350</v>
      </c>
      <c r="L3283" s="18">
        <f t="shared" ca="1" si="987"/>
        <v>16350</v>
      </c>
      <c r="M3283" s="18">
        <f t="shared" ca="1" si="971"/>
        <v>0</v>
      </c>
      <c r="N3283" s="34">
        <f t="shared" ca="1" si="978"/>
        <v>15615.187055639608</v>
      </c>
      <c r="P3283" s="18">
        <f t="shared" ca="1" si="972"/>
        <v>92.14009808913616</v>
      </c>
      <c r="Q3283" s="47">
        <f ca="1">SUM(L$15:L3283)-SUM(M$15:M3283)</f>
        <v>16350</v>
      </c>
      <c r="R3283" s="47" t="str">
        <f t="shared" ca="1" si="973"/>
        <v>M3286</v>
      </c>
      <c r="S3283" s="40">
        <f t="shared" ca="1" si="979"/>
        <v>0</v>
      </c>
      <c r="T3283" s="46">
        <f t="shared" ca="1" si="980"/>
        <v>1</v>
      </c>
      <c r="X3283" s="74">
        <f t="shared" ca="1" si="981"/>
        <v>-9.214009808913616E-2</v>
      </c>
      <c r="Y3283" s="75">
        <f t="shared" ca="1" si="982"/>
        <v>-9.214009808913616E-2</v>
      </c>
      <c r="Z3283" s="74">
        <f t="shared" ca="1" si="983"/>
        <v>0.9119773743072902</v>
      </c>
      <c r="AA3283" s="76">
        <f t="shared" ca="1" si="984"/>
        <v>-92.14009808913616</v>
      </c>
      <c r="AB3283" s="76">
        <f t="shared" ca="1" si="985"/>
        <v>911.97737430729023</v>
      </c>
    </row>
    <row r="3284" spans="1:28" x14ac:dyDescent="0.25">
      <c r="A3284" s="2">
        <f t="shared" si="986"/>
        <v>30</v>
      </c>
      <c r="B3284" s="16">
        <f ca="1">VLOOKUP(A3284,PERIODS!$O$4:$P$33,2,FALSE)</f>
        <v>0.04</v>
      </c>
      <c r="C3284" s="15"/>
      <c r="D3284" s="18">
        <v>3270</v>
      </c>
      <c r="E3284" s="34">
        <f t="shared" ca="1" si="969"/>
        <v>15615.187055639608</v>
      </c>
      <c r="F3284" s="34">
        <f t="shared" ca="1" si="970"/>
        <v>4000</v>
      </c>
      <c r="G3284" s="69">
        <f t="shared" ca="1" si="974"/>
        <v>0</v>
      </c>
      <c r="H3284" s="34">
        <f t="shared" ca="1" si="975"/>
        <v>-645.61484537742786</v>
      </c>
      <c r="I3284" s="34">
        <f t="shared" ca="1" si="976"/>
        <v>3354.3851546225724</v>
      </c>
      <c r="J3284" s="18">
        <f ca="1">SUM(INDIRECT(ADDRESS(ROW(F3284),COLUMN(F3284),4)):INDIRECT(ADDRESS(ROW(F3284)+N$5-1,COLUMN(F3284),4)))</f>
        <v>20500</v>
      </c>
      <c r="K3284" s="18">
        <f t="shared" ca="1" si="977"/>
        <v>16350</v>
      </c>
      <c r="L3284" s="18">
        <f t="shared" ca="1" si="987"/>
        <v>0</v>
      </c>
      <c r="M3284" s="18">
        <f t="shared" ca="1" si="971"/>
        <v>0</v>
      </c>
      <c r="N3284" s="34">
        <f t="shared" ca="1" si="978"/>
        <v>12260.801901017036</v>
      </c>
      <c r="P3284" s="18">
        <f t="shared" ca="1" si="972"/>
        <v>645.61484537742786</v>
      </c>
      <c r="Q3284" s="47">
        <f ca="1">SUM(L$15:L3284)-SUM(M$15:M3284)</f>
        <v>16350</v>
      </c>
      <c r="R3284" s="47" t="str">
        <f t="shared" ca="1" si="973"/>
        <v>M3287</v>
      </c>
      <c r="S3284" s="40">
        <f t="shared" ca="1" si="979"/>
        <v>0</v>
      </c>
      <c r="T3284" s="46">
        <f t="shared" ca="1" si="980"/>
        <v>11</v>
      </c>
      <c r="X3284" s="74">
        <f t="shared" ca="1" si="981"/>
        <v>-0.64561484537742786</v>
      </c>
      <c r="Y3284" s="75">
        <f t="shared" ca="1" si="982"/>
        <v>-0.64561484537742786</v>
      </c>
      <c r="Z3284" s="74">
        <f t="shared" ca="1" si="983"/>
        <v>0.52434005491790703</v>
      </c>
      <c r="AA3284" s="76">
        <f t="shared" ca="1" si="984"/>
        <v>-645.61484537742786</v>
      </c>
      <c r="AB3284" s="76">
        <f t="shared" ca="1" si="985"/>
        <v>524.34005491790708</v>
      </c>
    </row>
    <row r="3285" spans="1:28" x14ac:dyDescent="0.25">
      <c r="A3285" s="2">
        <f t="shared" si="986"/>
        <v>1</v>
      </c>
      <c r="B3285" s="16">
        <f ca="1">VLOOKUP(A3285,PERIODS!$O$4:$P$33,2,FALSE)</f>
        <v>2.4E-2</v>
      </c>
      <c r="C3285" s="15"/>
      <c r="D3285" s="18">
        <v>3271</v>
      </c>
      <c r="E3285" s="34">
        <f t="shared" ca="1" si="969"/>
        <v>12260.801901017036</v>
      </c>
      <c r="F3285" s="34">
        <f t="shared" ca="1" si="970"/>
        <v>2400</v>
      </c>
      <c r="G3285" s="69">
        <f t="shared" ca="1" si="974"/>
        <v>0</v>
      </c>
      <c r="H3285" s="34">
        <f t="shared" ca="1" si="975"/>
        <v>-667.6958399214634</v>
      </c>
      <c r="I3285" s="34">
        <f t="shared" ca="1" si="976"/>
        <v>1732.3041600785366</v>
      </c>
      <c r="J3285" s="18">
        <f ca="1">SUM(INDIRECT(ADDRESS(ROW(F3285),COLUMN(F3285),4)):INDIRECT(ADDRESS(ROW(F3285)+N$5-1,COLUMN(F3285),4)))</f>
        <v>19800</v>
      </c>
      <c r="K3285" s="18">
        <f t="shared" ca="1" si="977"/>
        <v>16350</v>
      </c>
      <c r="L3285" s="18">
        <f t="shared" ca="1" si="987"/>
        <v>0</v>
      </c>
      <c r="M3285" s="18">
        <f t="shared" ca="1" si="971"/>
        <v>0</v>
      </c>
      <c r="N3285" s="34">
        <f t="shared" ca="1" si="978"/>
        <v>10528.497740938499</v>
      </c>
      <c r="P3285" s="18">
        <f t="shared" ca="1" si="972"/>
        <v>667.6958399214634</v>
      </c>
      <c r="Q3285" s="47">
        <f ca="1">SUM(L$15:L3285)-SUM(M$15:M3285)</f>
        <v>16350</v>
      </c>
      <c r="R3285" s="47" t="str">
        <f t="shared" ca="1" si="973"/>
        <v>M3288</v>
      </c>
      <c r="S3285" s="40">
        <f t="shared" ca="1" si="979"/>
        <v>0</v>
      </c>
      <c r="T3285" s="46">
        <f t="shared" ca="1" si="980"/>
        <v>35</v>
      </c>
      <c r="X3285" s="74">
        <f t="shared" ca="1" si="981"/>
        <v>-0.66769583992146342</v>
      </c>
      <c r="Y3285" s="75">
        <f t="shared" ca="1" si="982"/>
        <v>-0.66769583992146342</v>
      </c>
      <c r="Z3285" s="74">
        <f t="shared" ca="1" si="983"/>
        <v>0.51288899567696089</v>
      </c>
      <c r="AA3285" s="76">
        <f t="shared" ca="1" si="984"/>
        <v>-667.6958399214634</v>
      </c>
      <c r="AB3285" s="76">
        <f t="shared" ca="1" si="985"/>
        <v>512.88899567696092</v>
      </c>
    </row>
    <row r="3286" spans="1:28" x14ac:dyDescent="0.25">
      <c r="A3286" s="2">
        <f t="shared" si="986"/>
        <v>2</v>
      </c>
      <c r="B3286" s="16">
        <f ca="1">VLOOKUP(A3286,PERIODS!$O$4:$P$33,2,FALSE)</f>
        <v>2.5000000000000001E-2</v>
      </c>
      <c r="C3286" s="15"/>
      <c r="D3286" s="18">
        <v>3272</v>
      </c>
      <c r="E3286" s="34">
        <f t="shared" ca="1" si="969"/>
        <v>10528.497740938499</v>
      </c>
      <c r="F3286" s="34">
        <f t="shared" ca="1" si="970"/>
        <v>2500</v>
      </c>
      <c r="G3286" s="69">
        <f t="shared" ca="1" si="974"/>
        <v>0</v>
      </c>
      <c r="H3286" s="34">
        <f t="shared" ca="1" si="975"/>
        <v>1556.9149785682916</v>
      </c>
      <c r="I3286" s="34">
        <f t="shared" ca="1" si="976"/>
        <v>4056.9149785682916</v>
      </c>
      <c r="J3286" s="18">
        <f ca="1">SUM(INDIRECT(ADDRESS(ROW(F3286),COLUMN(F3286),4)):INDIRECT(ADDRESS(ROW(F3286)+N$5-1,COLUMN(F3286),4)))</f>
        <v>20700</v>
      </c>
      <c r="K3286" s="18">
        <f t="shared" ca="1" si="977"/>
        <v>0</v>
      </c>
      <c r="L3286" s="18">
        <f t="shared" ca="1" si="987"/>
        <v>0</v>
      </c>
      <c r="M3286" s="18">
        <f t="shared" ca="1" si="971"/>
        <v>16350</v>
      </c>
      <c r="N3286" s="34">
        <f t="shared" ca="1" si="978"/>
        <v>22821.582762370206</v>
      </c>
      <c r="P3286" s="18">
        <f t="shared" ca="1" si="972"/>
        <v>1556.9149785682916</v>
      </c>
      <c r="Q3286" s="47">
        <f ca="1">SUM(L$15:L3286)-SUM(M$15:M3286)</f>
        <v>0</v>
      </c>
      <c r="R3286" s="47" t="str">
        <f t="shared" ca="1" si="973"/>
        <v>M3289</v>
      </c>
      <c r="S3286" s="40">
        <f t="shared" ca="1" si="979"/>
        <v>0</v>
      </c>
      <c r="T3286" s="46">
        <f t="shared" ca="1" si="980"/>
        <v>81</v>
      </c>
      <c r="X3286" s="74">
        <f t="shared" ca="1" si="981"/>
        <v>1.5569149785682916</v>
      </c>
      <c r="Y3286" s="75">
        <f t="shared" ca="1" si="982"/>
        <v>1.5569149785682916</v>
      </c>
      <c r="Z3286" s="74">
        <f t="shared" ca="1" si="983"/>
        <v>4.7441628020382947</v>
      </c>
      <c r="AA3286" s="76">
        <f t="shared" ca="1" si="984"/>
        <v>1556.9149785682916</v>
      </c>
      <c r="AB3286" s="76">
        <f t="shared" ca="1" si="985"/>
        <v>4744.162802038295</v>
      </c>
    </row>
    <row r="3287" spans="1:28" x14ac:dyDescent="0.25">
      <c r="A3287" s="2">
        <f t="shared" si="986"/>
        <v>3</v>
      </c>
      <c r="B3287" s="16">
        <f ca="1">VLOOKUP(A3287,PERIODS!$O$4:$P$33,2,FALSE)</f>
        <v>2.5000000000000001E-2</v>
      </c>
      <c r="C3287" s="15"/>
      <c r="D3287" s="18">
        <v>3273</v>
      </c>
      <c r="E3287" s="34">
        <f t="shared" ca="1" si="969"/>
        <v>22821.582762370206</v>
      </c>
      <c r="F3287" s="34">
        <f t="shared" ca="1" si="970"/>
        <v>2500</v>
      </c>
      <c r="G3287" s="69">
        <f t="shared" ca="1" si="974"/>
        <v>0</v>
      </c>
      <c r="H3287" s="34">
        <f t="shared" ca="1" si="975"/>
        <v>-1028.4044905477192</v>
      </c>
      <c r="I3287" s="34">
        <f t="shared" ca="1" si="976"/>
        <v>1471.5955094522808</v>
      </c>
      <c r="J3287" s="18">
        <f ca="1">SUM(INDIRECT(ADDRESS(ROW(F3287),COLUMN(F3287),4)):INDIRECT(ADDRESS(ROW(F3287)+N$5-1,COLUMN(F3287),4)))</f>
        <v>21500</v>
      </c>
      <c r="K3287" s="18">
        <f t="shared" ca="1" si="977"/>
        <v>0</v>
      </c>
      <c r="L3287" s="18">
        <f t="shared" ca="1" si="987"/>
        <v>0</v>
      </c>
      <c r="M3287" s="18">
        <f t="shared" ca="1" si="971"/>
        <v>0</v>
      </c>
      <c r="N3287" s="34">
        <f t="shared" ca="1" si="978"/>
        <v>21349.987252917927</v>
      </c>
      <c r="P3287" s="18">
        <f t="shared" ca="1" si="972"/>
        <v>1028.4044905477192</v>
      </c>
      <c r="Q3287" s="47">
        <f ca="1">SUM(L$15:L3287)-SUM(M$15:M3287)</f>
        <v>0</v>
      </c>
      <c r="R3287" s="47" t="str">
        <f t="shared" ca="1" si="973"/>
        <v>M3290</v>
      </c>
      <c r="S3287" s="40">
        <f t="shared" ca="1" si="979"/>
        <v>0</v>
      </c>
      <c r="T3287" s="46">
        <f t="shared" ca="1" si="980"/>
        <v>70</v>
      </c>
      <c r="X3287" s="74">
        <f t="shared" ca="1" si="981"/>
        <v>-1.0284044905477192</v>
      </c>
      <c r="Y3287" s="75">
        <f t="shared" ca="1" si="982"/>
        <v>-1.0284044905477192</v>
      </c>
      <c r="Z3287" s="74">
        <f t="shared" ca="1" si="983"/>
        <v>0.35757702319849055</v>
      </c>
      <c r="AA3287" s="76">
        <f t="shared" ca="1" si="984"/>
        <v>-1028.4044905477192</v>
      </c>
      <c r="AB3287" s="76">
        <f t="shared" ca="1" si="985"/>
        <v>357.57702319849056</v>
      </c>
    </row>
    <row r="3288" spans="1:28" x14ac:dyDescent="0.25">
      <c r="A3288" s="2">
        <f t="shared" si="986"/>
        <v>4</v>
      </c>
      <c r="B3288" s="16">
        <f ca="1">VLOOKUP(A3288,PERIODS!$O$4:$P$33,2,FALSE)</f>
        <v>2.5000000000000001E-2</v>
      </c>
      <c r="C3288" s="15"/>
      <c r="D3288" s="18">
        <v>3274</v>
      </c>
      <c r="E3288" s="34">
        <f t="shared" ca="1" si="969"/>
        <v>21349.987252917927</v>
      </c>
      <c r="F3288" s="34">
        <f t="shared" ca="1" si="970"/>
        <v>2500</v>
      </c>
      <c r="G3288" s="69">
        <f t="shared" ca="1" si="974"/>
        <v>0</v>
      </c>
      <c r="H3288" s="34">
        <f t="shared" ca="1" si="975"/>
        <v>332.41934005388049</v>
      </c>
      <c r="I3288" s="34">
        <f t="shared" ca="1" si="976"/>
        <v>2832.4193400538807</v>
      </c>
      <c r="J3288" s="18">
        <f ca="1">SUM(INDIRECT(ADDRESS(ROW(F3288),COLUMN(F3288),4)):INDIRECT(ADDRESS(ROW(F3288)+N$5-1,COLUMN(F3288),4)))</f>
        <v>22300</v>
      </c>
      <c r="K3288" s="18">
        <f t="shared" ca="1" si="977"/>
        <v>16350</v>
      </c>
      <c r="L3288" s="18">
        <f t="shared" ca="1" si="987"/>
        <v>16350</v>
      </c>
      <c r="M3288" s="18">
        <f t="shared" ca="1" si="971"/>
        <v>0</v>
      </c>
      <c r="N3288" s="34">
        <f t="shared" ca="1" si="978"/>
        <v>18517.567912864048</v>
      </c>
      <c r="P3288" s="18">
        <f t="shared" ca="1" si="972"/>
        <v>332.41934005388049</v>
      </c>
      <c r="Q3288" s="47">
        <f ca="1">SUM(L$15:L3288)-SUM(M$15:M3288)</f>
        <v>16350</v>
      </c>
      <c r="R3288" s="47" t="str">
        <f t="shared" ca="1" si="973"/>
        <v>M3291</v>
      </c>
      <c r="S3288" s="40">
        <f t="shared" ca="1" si="979"/>
        <v>0</v>
      </c>
      <c r="T3288" s="46">
        <f t="shared" ca="1" si="980"/>
        <v>3</v>
      </c>
      <c r="X3288" s="74">
        <f t="shared" ca="1" si="981"/>
        <v>0.33241934005388046</v>
      </c>
      <c r="Y3288" s="75">
        <f t="shared" ca="1" si="982"/>
        <v>0.33241934005388046</v>
      </c>
      <c r="Z3288" s="74">
        <f t="shared" ca="1" si="983"/>
        <v>1.3943374274672267</v>
      </c>
      <c r="AA3288" s="76">
        <f t="shared" ca="1" si="984"/>
        <v>332.41934005388049</v>
      </c>
      <c r="AB3288" s="76">
        <f t="shared" ca="1" si="985"/>
        <v>1394.3374274672267</v>
      </c>
    </row>
    <row r="3289" spans="1:28" x14ac:dyDescent="0.25">
      <c r="A3289" s="2">
        <f t="shared" si="986"/>
        <v>5</v>
      </c>
      <c r="B3289" s="16">
        <f ca="1">VLOOKUP(A3289,PERIODS!$O$4:$P$33,2,FALSE)</f>
        <v>3.3000000000000002E-2</v>
      </c>
      <c r="C3289" s="15"/>
      <c r="D3289" s="18">
        <v>3275</v>
      </c>
      <c r="E3289" s="34">
        <f t="shared" ca="1" si="969"/>
        <v>18517.567912864048</v>
      </c>
      <c r="F3289" s="34">
        <f t="shared" ca="1" si="970"/>
        <v>3300</v>
      </c>
      <c r="G3289" s="69">
        <f t="shared" ca="1" si="974"/>
        <v>0</v>
      </c>
      <c r="H3289" s="34">
        <f t="shared" ca="1" si="975"/>
        <v>435.66843717896506</v>
      </c>
      <c r="I3289" s="34">
        <f t="shared" ca="1" si="976"/>
        <v>3735.6684371789652</v>
      </c>
      <c r="J3289" s="18">
        <f ca="1">SUM(INDIRECT(ADDRESS(ROW(F3289),COLUMN(F3289),4)):INDIRECT(ADDRESS(ROW(F3289)+N$5-1,COLUMN(F3289),4)))</f>
        <v>23100</v>
      </c>
      <c r="K3289" s="18">
        <f t="shared" ca="1" si="977"/>
        <v>16350</v>
      </c>
      <c r="L3289" s="18">
        <f t="shared" ca="1" si="987"/>
        <v>0</v>
      </c>
      <c r="M3289" s="18">
        <f t="shared" ca="1" si="971"/>
        <v>0</v>
      </c>
      <c r="N3289" s="34">
        <f t="shared" ca="1" si="978"/>
        <v>14781.899475685083</v>
      </c>
      <c r="P3289" s="18">
        <f t="shared" ca="1" si="972"/>
        <v>435.66843717896506</v>
      </c>
      <c r="Q3289" s="47">
        <f ca="1">SUM(L$15:L3289)-SUM(M$15:M3289)</f>
        <v>16350</v>
      </c>
      <c r="R3289" s="47" t="str">
        <f t="shared" ca="1" si="973"/>
        <v>M3292</v>
      </c>
      <c r="S3289" s="40">
        <f t="shared" ca="1" si="979"/>
        <v>0</v>
      </c>
      <c r="T3289" s="46">
        <f t="shared" ca="1" si="980"/>
        <v>29</v>
      </c>
      <c r="X3289" s="74">
        <f t="shared" ca="1" si="981"/>
        <v>0.43566843717896508</v>
      </c>
      <c r="Y3289" s="75">
        <f t="shared" ca="1" si="982"/>
        <v>0.43566843717896508</v>
      </c>
      <c r="Z3289" s="74">
        <f t="shared" ca="1" si="983"/>
        <v>1.5459961149281156</v>
      </c>
      <c r="AA3289" s="76">
        <f t="shared" ca="1" si="984"/>
        <v>435.66843717896506</v>
      </c>
      <c r="AB3289" s="76">
        <f t="shared" ca="1" si="985"/>
        <v>1545.9961149281157</v>
      </c>
    </row>
    <row r="3290" spans="1:28" x14ac:dyDescent="0.25">
      <c r="A3290" s="2">
        <f t="shared" si="986"/>
        <v>6</v>
      </c>
      <c r="B3290" s="16">
        <f ca="1">VLOOKUP(A3290,PERIODS!$O$4:$P$33,2,FALSE)</f>
        <v>3.3000000000000002E-2</v>
      </c>
      <c r="C3290" s="15"/>
      <c r="D3290" s="18">
        <v>3276</v>
      </c>
      <c r="E3290" s="34">
        <f t="shared" ca="1" si="969"/>
        <v>14781.899475685083</v>
      </c>
      <c r="F3290" s="34">
        <f t="shared" ca="1" si="970"/>
        <v>3300</v>
      </c>
      <c r="G3290" s="69">
        <f t="shared" ca="1" si="974"/>
        <v>0</v>
      </c>
      <c r="H3290" s="34">
        <f t="shared" ca="1" si="975"/>
        <v>931.18834017785889</v>
      </c>
      <c r="I3290" s="34">
        <f t="shared" ca="1" si="976"/>
        <v>4231.1883401778587</v>
      </c>
      <c r="J3290" s="18">
        <f ca="1">SUM(INDIRECT(ADDRESS(ROW(F3290),COLUMN(F3290),4)):INDIRECT(ADDRESS(ROW(F3290)+N$5-1,COLUMN(F3290),4)))</f>
        <v>23100</v>
      </c>
      <c r="K3290" s="18">
        <f t="shared" ca="1" si="977"/>
        <v>16350</v>
      </c>
      <c r="L3290" s="18">
        <f t="shared" ca="1" si="987"/>
        <v>0</v>
      </c>
      <c r="M3290" s="18">
        <f t="shared" ca="1" si="971"/>
        <v>0</v>
      </c>
      <c r="N3290" s="34">
        <f t="shared" ca="1" si="978"/>
        <v>10550.711135507223</v>
      </c>
      <c r="P3290" s="18">
        <f t="shared" ca="1" si="972"/>
        <v>931.18834017785889</v>
      </c>
      <c r="Q3290" s="47">
        <f ca="1">SUM(L$15:L3290)-SUM(M$15:M3290)</f>
        <v>16350</v>
      </c>
      <c r="R3290" s="47" t="str">
        <f t="shared" ca="1" si="973"/>
        <v>M3293</v>
      </c>
      <c r="S3290" s="40">
        <f t="shared" ca="1" si="979"/>
        <v>0</v>
      </c>
      <c r="T3290" s="46">
        <f t="shared" ca="1" si="980"/>
        <v>67</v>
      </c>
      <c r="X3290" s="74">
        <f t="shared" ca="1" si="981"/>
        <v>0.9311883401778589</v>
      </c>
      <c r="Y3290" s="75">
        <f t="shared" ca="1" si="982"/>
        <v>0.9311883401778589</v>
      </c>
      <c r="Z3290" s="74">
        <f t="shared" ca="1" si="983"/>
        <v>2.5375228269704295</v>
      </c>
      <c r="AA3290" s="76">
        <f t="shared" ca="1" si="984"/>
        <v>931.18834017785889</v>
      </c>
      <c r="AB3290" s="76">
        <f t="shared" ca="1" si="985"/>
        <v>2537.5228269704294</v>
      </c>
    </row>
    <row r="3291" spans="1:28" x14ac:dyDescent="0.25">
      <c r="A3291" s="2">
        <f t="shared" si="986"/>
        <v>7</v>
      </c>
      <c r="B3291" s="16">
        <f ca="1">VLOOKUP(A3291,PERIODS!$O$4:$P$33,2,FALSE)</f>
        <v>3.3000000000000002E-2</v>
      </c>
      <c r="C3291" s="15"/>
      <c r="D3291" s="18">
        <v>3277</v>
      </c>
      <c r="E3291" s="34">
        <f t="shared" ca="1" si="969"/>
        <v>10550.711135507223</v>
      </c>
      <c r="F3291" s="34">
        <f t="shared" ca="1" si="970"/>
        <v>3300</v>
      </c>
      <c r="G3291" s="69">
        <f t="shared" ca="1" si="974"/>
        <v>0</v>
      </c>
      <c r="H3291" s="34">
        <f t="shared" ca="1" si="975"/>
        <v>827.00803290155875</v>
      </c>
      <c r="I3291" s="34">
        <f t="shared" ca="1" si="976"/>
        <v>4127.0080329015591</v>
      </c>
      <c r="J3291" s="18">
        <f ca="1">SUM(INDIRECT(ADDRESS(ROW(F3291),COLUMN(F3291),4)):INDIRECT(ADDRESS(ROW(F3291)+N$5-1,COLUMN(F3291),4)))</f>
        <v>23100</v>
      </c>
      <c r="K3291" s="18">
        <f t="shared" ca="1" si="977"/>
        <v>0</v>
      </c>
      <c r="L3291" s="18">
        <f t="shared" ca="1" si="987"/>
        <v>0</v>
      </c>
      <c r="M3291" s="18">
        <f t="shared" ca="1" si="971"/>
        <v>16350</v>
      </c>
      <c r="N3291" s="34">
        <f t="shared" ca="1" si="978"/>
        <v>22773.703102605665</v>
      </c>
      <c r="P3291" s="18">
        <f t="shared" ca="1" si="972"/>
        <v>827.00803290155875</v>
      </c>
      <c r="Q3291" s="47">
        <f ca="1">SUM(L$15:L3291)-SUM(M$15:M3291)</f>
        <v>0</v>
      </c>
      <c r="R3291" s="47" t="str">
        <f t="shared" ca="1" si="973"/>
        <v>M3294</v>
      </c>
      <c r="S3291" s="40">
        <f t="shared" ca="1" si="979"/>
        <v>0</v>
      </c>
      <c r="T3291" s="46">
        <f t="shared" ca="1" si="980"/>
        <v>17</v>
      </c>
      <c r="X3291" s="74">
        <f t="shared" ca="1" si="981"/>
        <v>0.82700803290155878</v>
      </c>
      <c r="Y3291" s="75">
        <f t="shared" ca="1" si="982"/>
        <v>0.82700803290155878</v>
      </c>
      <c r="Z3291" s="74">
        <f t="shared" ca="1" si="983"/>
        <v>2.2864674605597806</v>
      </c>
      <c r="AA3291" s="76">
        <f t="shared" ca="1" si="984"/>
        <v>827.00803290155875</v>
      </c>
      <c r="AB3291" s="76">
        <f t="shared" ca="1" si="985"/>
        <v>2286.4674605597806</v>
      </c>
    </row>
    <row r="3292" spans="1:28" x14ac:dyDescent="0.25">
      <c r="A3292" s="2">
        <f t="shared" si="986"/>
        <v>8</v>
      </c>
      <c r="B3292" s="16">
        <f ca="1">VLOOKUP(A3292,PERIODS!$O$4:$P$33,2,FALSE)</f>
        <v>3.3000000000000002E-2</v>
      </c>
      <c r="C3292" s="15"/>
      <c r="D3292" s="18">
        <v>3278</v>
      </c>
      <c r="E3292" s="34">
        <f t="shared" ca="1" si="969"/>
        <v>22773.703102605665</v>
      </c>
      <c r="F3292" s="34">
        <f t="shared" ca="1" si="970"/>
        <v>3300</v>
      </c>
      <c r="G3292" s="69">
        <f t="shared" ca="1" si="974"/>
        <v>0</v>
      </c>
      <c r="H3292" s="34">
        <f t="shared" ca="1" si="975"/>
        <v>693.50224009750082</v>
      </c>
      <c r="I3292" s="34">
        <f t="shared" ca="1" si="976"/>
        <v>3993.5022400975008</v>
      </c>
      <c r="J3292" s="18">
        <f ca="1">SUM(INDIRECT(ADDRESS(ROW(F3292),COLUMN(F3292),4)):INDIRECT(ADDRESS(ROW(F3292)+N$5-1,COLUMN(F3292),4)))</f>
        <v>23100</v>
      </c>
      <c r="K3292" s="18">
        <f t="shared" ca="1" si="977"/>
        <v>16350</v>
      </c>
      <c r="L3292" s="18">
        <f t="shared" ca="1" si="987"/>
        <v>16350</v>
      </c>
      <c r="M3292" s="18">
        <f t="shared" ca="1" si="971"/>
        <v>0</v>
      </c>
      <c r="N3292" s="34">
        <f t="shared" ca="1" si="978"/>
        <v>18780.200862508165</v>
      </c>
      <c r="P3292" s="18">
        <f t="shared" ca="1" si="972"/>
        <v>693.50224009750082</v>
      </c>
      <c r="Q3292" s="47">
        <f ca="1">SUM(L$15:L3292)-SUM(M$15:M3292)</f>
        <v>16350</v>
      </c>
      <c r="R3292" s="47" t="str">
        <f t="shared" ca="1" si="973"/>
        <v>M3295</v>
      </c>
      <c r="S3292" s="40">
        <f t="shared" ca="1" si="979"/>
        <v>0</v>
      </c>
      <c r="T3292" s="46">
        <f t="shared" ca="1" si="980"/>
        <v>68</v>
      </c>
      <c r="X3292" s="74">
        <f t="shared" ca="1" si="981"/>
        <v>0.69350224009750083</v>
      </c>
      <c r="Y3292" s="75">
        <f t="shared" ca="1" si="982"/>
        <v>0.69350224009750083</v>
      </c>
      <c r="Z3292" s="74">
        <f t="shared" ca="1" si="983"/>
        <v>2.000710245157308</v>
      </c>
      <c r="AA3292" s="76">
        <f t="shared" ca="1" si="984"/>
        <v>693.50224009750082</v>
      </c>
      <c r="AB3292" s="76">
        <f t="shared" ca="1" si="985"/>
        <v>2000.710245157308</v>
      </c>
    </row>
    <row r="3293" spans="1:28" x14ac:dyDescent="0.25">
      <c r="A3293" s="2">
        <f t="shared" si="986"/>
        <v>9</v>
      </c>
      <c r="B3293" s="16">
        <f ca="1">VLOOKUP(A3293,PERIODS!$O$4:$P$33,2,FALSE)</f>
        <v>3.3000000000000002E-2</v>
      </c>
      <c r="C3293" s="15"/>
      <c r="D3293" s="18">
        <v>3279</v>
      </c>
      <c r="E3293" s="34">
        <f t="shared" ca="1" si="969"/>
        <v>18780.200862508165</v>
      </c>
      <c r="F3293" s="34">
        <f t="shared" ca="1" si="970"/>
        <v>3300</v>
      </c>
      <c r="G3293" s="69">
        <f t="shared" ca="1" si="974"/>
        <v>0</v>
      </c>
      <c r="H3293" s="34">
        <f t="shared" ca="1" si="975"/>
        <v>1187.9830824020826</v>
      </c>
      <c r="I3293" s="34">
        <f t="shared" ca="1" si="976"/>
        <v>4487.9830824020828</v>
      </c>
      <c r="J3293" s="18">
        <f ca="1">SUM(INDIRECT(ADDRESS(ROW(F3293),COLUMN(F3293),4)):INDIRECT(ADDRESS(ROW(F3293)+N$5-1,COLUMN(F3293),4)))</f>
        <v>23100</v>
      </c>
      <c r="K3293" s="18">
        <f t="shared" ca="1" si="977"/>
        <v>16350</v>
      </c>
      <c r="L3293" s="18">
        <f t="shared" ca="1" si="987"/>
        <v>0</v>
      </c>
      <c r="M3293" s="18">
        <f t="shared" ca="1" si="971"/>
        <v>0</v>
      </c>
      <c r="N3293" s="34">
        <f t="shared" ca="1" si="978"/>
        <v>14292.217780106083</v>
      </c>
      <c r="P3293" s="18">
        <f t="shared" ca="1" si="972"/>
        <v>1187.9830824020826</v>
      </c>
      <c r="Q3293" s="47">
        <f ca="1">SUM(L$15:L3293)-SUM(M$15:M3293)</f>
        <v>16350</v>
      </c>
      <c r="R3293" s="47" t="str">
        <f t="shared" ca="1" si="973"/>
        <v>M3296</v>
      </c>
      <c r="S3293" s="40">
        <f t="shared" ca="1" si="979"/>
        <v>0</v>
      </c>
      <c r="T3293" s="46">
        <f t="shared" ca="1" si="980"/>
        <v>27</v>
      </c>
      <c r="X3293" s="74">
        <f t="shared" ca="1" si="981"/>
        <v>1.1879830824020825</v>
      </c>
      <c r="Y3293" s="75">
        <f t="shared" ca="1" si="982"/>
        <v>1.1879830824020825</v>
      </c>
      <c r="Z3293" s="74">
        <f t="shared" ca="1" si="983"/>
        <v>3.2804581168093323</v>
      </c>
      <c r="AA3293" s="76">
        <f t="shared" ca="1" si="984"/>
        <v>1187.9830824020826</v>
      </c>
      <c r="AB3293" s="76">
        <f t="shared" ca="1" si="985"/>
        <v>3280.4581168093323</v>
      </c>
    </row>
    <row r="3294" spans="1:28" x14ac:dyDescent="0.25">
      <c r="A3294" s="2">
        <f t="shared" si="986"/>
        <v>10</v>
      </c>
      <c r="B3294" s="16">
        <f ca="1">VLOOKUP(A3294,PERIODS!$O$4:$P$33,2,FALSE)</f>
        <v>3.3000000000000002E-2</v>
      </c>
      <c r="C3294" s="15"/>
      <c r="D3294" s="18">
        <v>3280</v>
      </c>
      <c r="E3294" s="34">
        <f t="shared" ca="1" si="969"/>
        <v>14292.217780106083</v>
      </c>
      <c r="F3294" s="34">
        <f t="shared" ca="1" si="970"/>
        <v>3300</v>
      </c>
      <c r="G3294" s="69">
        <f t="shared" ca="1" si="974"/>
        <v>0</v>
      </c>
      <c r="H3294" s="34">
        <f t="shared" ca="1" si="975"/>
        <v>838.68310810106902</v>
      </c>
      <c r="I3294" s="34">
        <f t="shared" ca="1" si="976"/>
        <v>4138.6831081010687</v>
      </c>
      <c r="J3294" s="18">
        <f ca="1">SUM(INDIRECT(ADDRESS(ROW(F3294),COLUMN(F3294),4)):INDIRECT(ADDRESS(ROW(F3294)+N$5-1,COLUMN(F3294),4)))</f>
        <v>23100</v>
      </c>
      <c r="K3294" s="18">
        <f t="shared" ca="1" si="977"/>
        <v>16350</v>
      </c>
      <c r="L3294" s="18">
        <f t="shared" ca="1" si="987"/>
        <v>0</v>
      </c>
      <c r="M3294" s="18">
        <f t="shared" ca="1" si="971"/>
        <v>0</v>
      </c>
      <c r="N3294" s="34">
        <f t="shared" ca="1" si="978"/>
        <v>10153.534672005015</v>
      </c>
      <c r="P3294" s="18">
        <f t="shared" ca="1" si="972"/>
        <v>838.68310810106902</v>
      </c>
      <c r="Q3294" s="47">
        <f ca="1">SUM(L$15:L3294)-SUM(M$15:M3294)</f>
        <v>16350</v>
      </c>
      <c r="R3294" s="47" t="str">
        <f t="shared" ca="1" si="973"/>
        <v>M3297</v>
      </c>
      <c r="S3294" s="40">
        <f t="shared" ca="1" si="979"/>
        <v>0</v>
      </c>
      <c r="T3294" s="46">
        <f t="shared" ca="1" si="980"/>
        <v>2</v>
      </c>
      <c r="X3294" s="74">
        <f t="shared" ca="1" si="981"/>
        <v>0.83868310810106905</v>
      </c>
      <c r="Y3294" s="75">
        <f t="shared" ca="1" si="982"/>
        <v>0.83868310810106905</v>
      </c>
      <c r="Z3294" s="74">
        <f t="shared" ca="1" si="983"/>
        <v>2.3133185795197919</v>
      </c>
      <c r="AA3294" s="76">
        <f t="shared" ca="1" si="984"/>
        <v>838.68310810106902</v>
      </c>
      <c r="AB3294" s="76">
        <f t="shared" ca="1" si="985"/>
        <v>2313.3185795197919</v>
      </c>
    </row>
    <row r="3295" spans="1:28" x14ac:dyDescent="0.25">
      <c r="A3295" s="2">
        <f t="shared" si="986"/>
        <v>11</v>
      </c>
      <c r="B3295" s="16">
        <f ca="1">VLOOKUP(A3295,PERIODS!$O$4:$P$33,2,FALSE)</f>
        <v>3.3000000000000002E-2</v>
      </c>
      <c r="C3295" s="15"/>
      <c r="D3295" s="18">
        <v>3281</v>
      </c>
      <c r="E3295" s="34">
        <f t="shared" ca="1" si="969"/>
        <v>10153.534672005015</v>
      </c>
      <c r="F3295" s="34">
        <f t="shared" ca="1" si="970"/>
        <v>3300</v>
      </c>
      <c r="G3295" s="69">
        <f t="shared" ca="1" si="974"/>
        <v>0</v>
      </c>
      <c r="H3295" s="34">
        <f t="shared" ca="1" si="975"/>
        <v>-1796.9461331397995</v>
      </c>
      <c r="I3295" s="34">
        <f t="shared" ca="1" si="976"/>
        <v>1503.0538668602005</v>
      </c>
      <c r="J3295" s="18">
        <f ca="1">SUM(INDIRECT(ADDRESS(ROW(F3295),COLUMN(F3295),4)):INDIRECT(ADDRESS(ROW(F3295)+N$5-1,COLUMN(F3295),4)))</f>
        <v>23300</v>
      </c>
      <c r="K3295" s="18">
        <f t="shared" ca="1" si="977"/>
        <v>0</v>
      </c>
      <c r="L3295" s="18">
        <f t="shared" ca="1" si="987"/>
        <v>0</v>
      </c>
      <c r="M3295" s="18">
        <f t="shared" ca="1" si="971"/>
        <v>16350</v>
      </c>
      <c r="N3295" s="34">
        <f t="shared" ca="1" si="978"/>
        <v>25000.480805144813</v>
      </c>
      <c r="P3295" s="18">
        <f t="shared" ca="1" si="972"/>
        <v>1796.9461331397995</v>
      </c>
      <c r="Q3295" s="47">
        <f ca="1">SUM(L$15:L3295)-SUM(M$15:M3295)</f>
        <v>0</v>
      </c>
      <c r="R3295" s="47" t="str">
        <f t="shared" ca="1" si="973"/>
        <v>M3298</v>
      </c>
      <c r="S3295" s="40">
        <f t="shared" ca="1" si="979"/>
        <v>0</v>
      </c>
      <c r="T3295" s="46">
        <f t="shared" ca="1" si="980"/>
        <v>85</v>
      </c>
      <c r="X3295" s="74">
        <f t="shared" ca="1" si="981"/>
        <v>-1.7969461331397996</v>
      </c>
      <c r="Y3295" s="75">
        <f t="shared" ca="1" si="982"/>
        <v>-1.7969461331397996</v>
      </c>
      <c r="Z3295" s="74">
        <f t="shared" ca="1" si="983"/>
        <v>0.16580446060080331</v>
      </c>
      <c r="AA3295" s="76">
        <f t="shared" ca="1" si="984"/>
        <v>-1796.9461331397995</v>
      </c>
      <c r="AB3295" s="76">
        <f t="shared" ca="1" si="985"/>
        <v>165.80446060080331</v>
      </c>
    </row>
    <row r="3296" spans="1:28" x14ac:dyDescent="0.25">
      <c r="A3296" s="2">
        <f t="shared" si="986"/>
        <v>12</v>
      </c>
      <c r="B3296" s="16">
        <f ca="1">VLOOKUP(A3296,PERIODS!$O$4:$P$33,2,FALSE)</f>
        <v>3.3000000000000002E-2</v>
      </c>
      <c r="C3296" s="15"/>
      <c r="D3296" s="18">
        <v>3282</v>
      </c>
      <c r="E3296" s="34">
        <f t="shared" ca="1" si="969"/>
        <v>25000.480805144813</v>
      </c>
      <c r="F3296" s="34">
        <f t="shared" ca="1" si="970"/>
        <v>3300</v>
      </c>
      <c r="G3296" s="69">
        <f t="shared" ca="1" si="974"/>
        <v>0</v>
      </c>
      <c r="H3296" s="34">
        <f t="shared" ca="1" si="975"/>
        <v>-1167.2719910586616</v>
      </c>
      <c r="I3296" s="34">
        <f t="shared" ca="1" si="976"/>
        <v>2132.7280089413384</v>
      </c>
      <c r="J3296" s="18">
        <f ca="1">SUM(INDIRECT(ADDRESS(ROW(F3296),COLUMN(F3296),4)):INDIRECT(ADDRESS(ROW(F3296)+N$5-1,COLUMN(F3296),4)))</f>
        <v>23500</v>
      </c>
      <c r="K3296" s="18">
        <f t="shared" ca="1" si="977"/>
        <v>0</v>
      </c>
      <c r="L3296" s="18">
        <f t="shared" ca="1" si="987"/>
        <v>0</v>
      </c>
      <c r="M3296" s="18">
        <f t="shared" ca="1" si="971"/>
        <v>0</v>
      </c>
      <c r="N3296" s="34">
        <f t="shared" ca="1" si="978"/>
        <v>22867.752796203473</v>
      </c>
      <c r="P3296" s="18">
        <f t="shared" ca="1" si="972"/>
        <v>1167.2719910586616</v>
      </c>
      <c r="Q3296" s="47">
        <f ca="1">SUM(L$15:L3296)-SUM(M$15:M3296)</f>
        <v>0</v>
      </c>
      <c r="R3296" s="47" t="str">
        <f t="shared" ca="1" si="973"/>
        <v>M3299</v>
      </c>
      <c r="S3296" s="40">
        <f t="shared" ca="1" si="979"/>
        <v>0</v>
      </c>
      <c r="T3296" s="46">
        <f t="shared" ca="1" si="980"/>
        <v>92</v>
      </c>
      <c r="X3296" s="74">
        <f t="shared" ca="1" si="981"/>
        <v>-1.1672719910586615</v>
      </c>
      <c r="Y3296" s="75">
        <f t="shared" ca="1" si="982"/>
        <v>-1.1672719910586615</v>
      </c>
      <c r="Z3296" s="74">
        <f t="shared" ca="1" si="983"/>
        <v>0.31121478098772049</v>
      </c>
      <c r="AA3296" s="76">
        <f t="shared" ca="1" si="984"/>
        <v>-1167.2719910586616</v>
      </c>
      <c r="AB3296" s="76">
        <f t="shared" ca="1" si="985"/>
        <v>311.21478098772047</v>
      </c>
    </row>
    <row r="3297" spans="1:28" x14ac:dyDescent="0.25">
      <c r="A3297" s="2">
        <f t="shared" si="986"/>
        <v>13</v>
      </c>
      <c r="B3297" s="16">
        <f ca="1">VLOOKUP(A3297,PERIODS!$O$4:$P$33,2,FALSE)</f>
        <v>3.3000000000000002E-2</v>
      </c>
      <c r="C3297" s="15"/>
      <c r="D3297" s="18">
        <v>3283</v>
      </c>
      <c r="E3297" s="34">
        <f t="shared" ca="1" si="969"/>
        <v>22867.752796203473</v>
      </c>
      <c r="F3297" s="34">
        <f t="shared" ca="1" si="970"/>
        <v>3300</v>
      </c>
      <c r="G3297" s="69">
        <f t="shared" ca="1" si="974"/>
        <v>0</v>
      </c>
      <c r="H3297" s="34">
        <f t="shared" ca="1" si="975"/>
        <v>1740.8336132696872</v>
      </c>
      <c r="I3297" s="34">
        <f t="shared" ca="1" si="976"/>
        <v>5040.8336132696877</v>
      </c>
      <c r="J3297" s="18">
        <f ca="1">SUM(INDIRECT(ADDRESS(ROW(F3297),COLUMN(F3297),4)):INDIRECT(ADDRESS(ROW(F3297)+N$5-1,COLUMN(F3297),4)))</f>
        <v>23700</v>
      </c>
      <c r="K3297" s="18">
        <f t="shared" ca="1" si="977"/>
        <v>16350</v>
      </c>
      <c r="L3297" s="18">
        <f t="shared" ca="1" si="987"/>
        <v>16350</v>
      </c>
      <c r="M3297" s="18">
        <f t="shared" ca="1" si="971"/>
        <v>0</v>
      </c>
      <c r="N3297" s="34">
        <f t="shared" ca="1" si="978"/>
        <v>17826.919182933787</v>
      </c>
      <c r="P3297" s="18">
        <f t="shared" ca="1" si="972"/>
        <v>1740.8336132696872</v>
      </c>
      <c r="Q3297" s="47">
        <f ca="1">SUM(L$15:L3297)-SUM(M$15:M3297)</f>
        <v>16350</v>
      </c>
      <c r="R3297" s="47" t="str">
        <f t="shared" ca="1" si="973"/>
        <v>M3300</v>
      </c>
      <c r="S3297" s="40">
        <f t="shared" ca="1" si="979"/>
        <v>0</v>
      </c>
      <c r="T3297" s="46">
        <f t="shared" ca="1" si="980"/>
        <v>75</v>
      </c>
      <c r="X3297" s="74">
        <f t="shared" ca="1" si="981"/>
        <v>1.7408336132696873</v>
      </c>
      <c r="Y3297" s="75">
        <f t="shared" ca="1" si="982"/>
        <v>1.7408336132696873</v>
      </c>
      <c r="Z3297" s="74">
        <f t="shared" ca="1" si="983"/>
        <v>5.7020947838748226</v>
      </c>
      <c r="AA3297" s="76">
        <f t="shared" ca="1" si="984"/>
        <v>1740.8336132696872</v>
      </c>
      <c r="AB3297" s="76">
        <f t="shared" ca="1" si="985"/>
        <v>5702.0947838748225</v>
      </c>
    </row>
    <row r="3298" spans="1:28" x14ac:dyDescent="0.25">
      <c r="A3298" s="2">
        <f t="shared" si="986"/>
        <v>14</v>
      </c>
      <c r="B3298" s="16">
        <f ca="1">VLOOKUP(A3298,PERIODS!$O$4:$P$33,2,FALSE)</f>
        <v>3.3000000000000002E-2</v>
      </c>
      <c r="C3298" s="15"/>
      <c r="D3298" s="18">
        <v>3284</v>
      </c>
      <c r="E3298" s="34">
        <f t="shared" ref="E3298:E3361" ca="1" si="988">N3297</f>
        <v>17826.919182933787</v>
      </c>
      <c r="F3298" s="34">
        <f t="shared" ca="1" si="970"/>
        <v>3300</v>
      </c>
      <c r="G3298" s="69">
        <f t="shared" ca="1" si="974"/>
        <v>0</v>
      </c>
      <c r="H3298" s="34">
        <f t="shared" ca="1" si="975"/>
        <v>-1244.1718824091618</v>
      </c>
      <c r="I3298" s="34">
        <f t="shared" ca="1" si="976"/>
        <v>2055.8281175908382</v>
      </c>
      <c r="J3298" s="18">
        <f ca="1">SUM(INDIRECT(ADDRESS(ROW(F3298),COLUMN(F3298),4)):INDIRECT(ADDRESS(ROW(F3298)+N$5-1,COLUMN(F3298),4)))</f>
        <v>23900</v>
      </c>
      <c r="K3298" s="18">
        <f t="shared" ca="1" si="977"/>
        <v>16350</v>
      </c>
      <c r="L3298" s="18">
        <f t="shared" ca="1" si="987"/>
        <v>0</v>
      </c>
      <c r="M3298" s="18">
        <f t="shared" ca="1" si="971"/>
        <v>0</v>
      </c>
      <c r="N3298" s="34">
        <f t="shared" ca="1" si="978"/>
        <v>15771.091065342949</v>
      </c>
      <c r="P3298" s="18">
        <f t="shared" ca="1" si="972"/>
        <v>1244.1718824091618</v>
      </c>
      <c r="Q3298" s="47">
        <f ca="1">SUM(L$15:L3298)-SUM(M$15:M3298)</f>
        <v>16350</v>
      </c>
      <c r="R3298" s="47" t="str">
        <f t="shared" ca="1" si="973"/>
        <v>M3301</v>
      </c>
      <c r="S3298" s="40">
        <f t="shared" ca="1" si="979"/>
        <v>0</v>
      </c>
      <c r="T3298" s="46">
        <f t="shared" ca="1" si="980"/>
        <v>89</v>
      </c>
      <c r="X3298" s="74">
        <f t="shared" ca="1" si="981"/>
        <v>-1.2441718824091617</v>
      </c>
      <c r="Y3298" s="75">
        <f t="shared" ca="1" si="982"/>
        <v>-1.2441718824091617</v>
      </c>
      <c r="Z3298" s="74">
        <f t="shared" ca="1" si="983"/>
        <v>0.28817945582105203</v>
      </c>
      <c r="AA3298" s="76">
        <f t="shared" ca="1" si="984"/>
        <v>-1244.1718824091618</v>
      </c>
      <c r="AB3298" s="76">
        <f t="shared" ca="1" si="985"/>
        <v>288.17945582105204</v>
      </c>
    </row>
    <row r="3299" spans="1:28" x14ac:dyDescent="0.25">
      <c r="A3299" s="2">
        <f t="shared" si="986"/>
        <v>15</v>
      </c>
      <c r="B3299" s="16">
        <f ca="1">VLOOKUP(A3299,PERIODS!$O$4:$P$33,2,FALSE)</f>
        <v>3.3000000000000002E-2</v>
      </c>
      <c r="C3299" s="15"/>
      <c r="D3299" s="18">
        <v>3285</v>
      </c>
      <c r="E3299" s="34">
        <f t="shared" ca="1" si="988"/>
        <v>15771.091065342949</v>
      </c>
      <c r="F3299" s="34">
        <f t="shared" ca="1" si="970"/>
        <v>3300</v>
      </c>
      <c r="G3299" s="69">
        <f t="shared" ca="1" si="974"/>
        <v>0</v>
      </c>
      <c r="H3299" s="34">
        <f t="shared" ca="1" si="975"/>
        <v>223.53704486839052</v>
      </c>
      <c r="I3299" s="34">
        <f t="shared" ca="1" si="976"/>
        <v>3523.5370448683907</v>
      </c>
      <c r="J3299" s="18">
        <f ca="1">SUM(INDIRECT(ADDRESS(ROW(F3299),COLUMN(F3299),4)):INDIRECT(ADDRESS(ROW(F3299)+N$5-1,COLUMN(F3299),4)))</f>
        <v>24100</v>
      </c>
      <c r="K3299" s="18">
        <f t="shared" ca="1" si="977"/>
        <v>16350</v>
      </c>
      <c r="L3299" s="18">
        <f t="shared" ca="1" si="987"/>
        <v>0</v>
      </c>
      <c r="M3299" s="18">
        <f t="shared" ca="1" si="971"/>
        <v>0</v>
      </c>
      <c r="N3299" s="34">
        <f t="shared" ca="1" si="978"/>
        <v>12247.554020474559</v>
      </c>
      <c r="P3299" s="18">
        <f t="shared" ca="1" si="972"/>
        <v>223.53704486839052</v>
      </c>
      <c r="Q3299" s="47">
        <f ca="1">SUM(L$15:L3299)-SUM(M$15:M3299)</f>
        <v>16350</v>
      </c>
      <c r="R3299" s="47" t="str">
        <f t="shared" ca="1" si="973"/>
        <v>M3302</v>
      </c>
      <c r="S3299" s="40">
        <f t="shared" ca="1" si="979"/>
        <v>0</v>
      </c>
      <c r="T3299" s="46">
        <f t="shared" ca="1" si="980"/>
        <v>45</v>
      </c>
      <c r="X3299" s="74">
        <f t="shared" ca="1" si="981"/>
        <v>0.22353704486839052</v>
      </c>
      <c r="Y3299" s="75">
        <f t="shared" ca="1" si="982"/>
        <v>0.22353704486839052</v>
      </c>
      <c r="Z3299" s="74">
        <f t="shared" ca="1" si="983"/>
        <v>1.2504919637286562</v>
      </c>
      <c r="AA3299" s="76">
        <f t="shared" ca="1" si="984"/>
        <v>223.53704486839052</v>
      </c>
      <c r="AB3299" s="76">
        <f t="shared" ca="1" si="985"/>
        <v>1250.4919637286562</v>
      </c>
    </row>
    <row r="3300" spans="1:28" x14ac:dyDescent="0.25">
      <c r="A3300" s="2">
        <f t="shared" si="986"/>
        <v>16</v>
      </c>
      <c r="B3300" s="16">
        <f ca="1">VLOOKUP(A3300,PERIODS!$O$4:$P$33,2,FALSE)</f>
        <v>3.3000000000000002E-2</v>
      </c>
      <c r="C3300" s="15"/>
      <c r="D3300" s="18">
        <v>3286</v>
      </c>
      <c r="E3300" s="34">
        <f t="shared" ca="1" si="988"/>
        <v>12247.554020474559</v>
      </c>
      <c r="F3300" s="34">
        <f t="shared" ca="1" si="970"/>
        <v>3300</v>
      </c>
      <c r="G3300" s="69">
        <f t="shared" ca="1" si="974"/>
        <v>0</v>
      </c>
      <c r="H3300" s="34">
        <f t="shared" ca="1" si="975"/>
        <v>-120.70924226287015</v>
      </c>
      <c r="I3300" s="34">
        <f t="shared" ca="1" si="976"/>
        <v>3179.2907577371298</v>
      </c>
      <c r="J3300" s="18">
        <f ca="1">SUM(INDIRECT(ADDRESS(ROW(F3300),COLUMN(F3300),4)):INDIRECT(ADDRESS(ROW(F3300)+N$5-1,COLUMN(F3300),4)))</f>
        <v>24300</v>
      </c>
      <c r="K3300" s="18">
        <f t="shared" ca="1" si="977"/>
        <v>0</v>
      </c>
      <c r="L3300" s="18">
        <f t="shared" ca="1" si="987"/>
        <v>0</v>
      </c>
      <c r="M3300" s="18">
        <f t="shared" ca="1" si="971"/>
        <v>16350</v>
      </c>
      <c r="N3300" s="34">
        <f t="shared" ca="1" si="978"/>
        <v>25418.26326273743</v>
      </c>
      <c r="P3300" s="18">
        <f t="shared" ca="1" si="972"/>
        <v>120.70924226287015</v>
      </c>
      <c r="Q3300" s="47">
        <f ca="1">SUM(L$15:L3300)-SUM(M$15:M3300)</f>
        <v>0</v>
      </c>
      <c r="R3300" s="47" t="str">
        <f t="shared" ca="1" si="973"/>
        <v>M3303</v>
      </c>
      <c r="S3300" s="40">
        <f t="shared" ca="1" si="979"/>
        <v>0</v>
      </c>
      <c r="T3300" s="46">
        <f t="shared" ca="1" si="980"/>
        <v>62</v>
      </c>
      <c r="X3300" s="74">
        <f t="shared" ca="1" si="981"/>
        <v>-0.12070924226287015</v>
      </c>
      <c r="Y3300" s="75">
        <f t="shared" ca="1" si="982"/>
        <v>-0.12070924226287015</v>
      </c>
      <c r="Z3300" s="74">
        <f t="shared" ca="1" si="983"/>
        <v>0.88629161827829994</v>
      </c>
      <c r="AA3300" s="76">
        <f t="shared" ca="1" si="984"/>
        <v>-120.70924226287015</v>
      </c>
      <c r="AB3300" s="76">
        <f t="shared" ca="1" si="985"/>
        <v>886.29161827829989</v>
      </c>
    </row>
    <row r="3301" spans="1:28" x14ac:dyDescent="0.25">
      <c r="A3301" s="2">
        <f t="shared" si="986"/>
        <v>17</v>
      </c>
      <c r="B3301" s="16">
        <f ca="1">VLOOKUP(A3301,PERIODS!$O$4:$P$33,2,FALSE)</f>
        <v>3.5000000000000003E-2</v>
      </c>
      <c r="C3301" s="15"/>
      <c r="D3301" s="18">
        <v>3287</v>
      </c>
      <c r="E3301" s="34">
        <f t="shared" ca="1" si="988"/>
        <v>25418.26326273743</v>
      </c>
      <c r="F3301" s="34">
        <f t="shared" ca="1" si="970"/>
        <v>3500.0000000000005</v>
      </c>
      <c r="G3301" s="69">
        <f t="shared" ca="1" si="974"/>
        <v>0</v>
      </c>
      <c r="H3301" s="34">
        <f t="shared" ca="1" si="975"/>
        <v>894.26888492306637</v>
      </c>
      <c r="I3301" s="34">
        <f t="shared" ca="1" si="976"/>
        <v>4394.2688849230672</v>
      </c>
      <c r="J3301" s="18">
        <f ca="1">SUM(INDIRECT(ADDRESS(ROW(F3301),COLUMN(F3301),4)):INDIRECT(ADDRESS(ROW(F3301)+N$5-1,COLUMN(F3301),4)))</f>
        <v>24500.000000000004</v>
      </c>
      <c r="K3301" s="18">
        <f t="shared" ca="1" si="977"/>
        <v>0</v>
      </c>
      <c r="L3301" s="18">
        <f t="shared" ca="1" si="987"/>
        <v>0</v>
      </c>
      <c r="M3301" s="18">
        <f t="shared" ca="1" si="971"/>
        <v>0</v>
      </c>
      <c r="N3301" s="34">
        <f t="shared" ca="1" si="978"/>
        <v>21023.994377814364</v>
      </c>
      <c r="P3301" s="18">
        <f t="shared" ca="1" si="972"/>
        <v>894.26888492306637</v>
      </c>
      <c r="Q3301" s="47">
        <f ca="1">SUM(L$15:L3301)-SUM(M$15:M3301)</f>
        <v>0</v>
      </c>
      <c r="R3301" s="47" t="str">
        <f t="shared" ca="1" si="973"/>
        <v>M3304</v>
      </c>
      <c r="S3301" s="40">
        <f t="shared" ca="1" si="979"/>
        <v>0</v>
      </c>
      <c r="T3301" s="46">
        <f t="shared" ca="1" si="980"/>
        <v>15</v>
      </c>
      <c r="X3301" s="74">
        <f t="shared" ca="1" si="981"/>
        <v>0.89426888492306633</v>
      </c>
      <c r="Y3301" s="75">
        <f t="shared" ca="1" si="982"/>
        <v>0.89426888492306633</v>
      </c>
      <c r="Z3301" s="74">
        <f t="shared" ca="1" si="983"/>
        <v>2.4455471592952298</v>
      </c>
      <c r="AA3301" s="76">
        <f t="shared" ca="1" si="984"/>
        <v>894.26888492306637</v>
      </c>
      <c r="AB3301" s="76">
        <f t="shared" ca="1" si="985"/>
        <v>2445.5471592952299</v>
      </c>
    </row>
    <row r="3302" spans="1:28" x14ac:dyDescent="0.25">
      <c r="A3302" s="2">
        <f t="shared" si="986"/>
        <v>18</v>
      </c>
      <c r="B3302" s="16">
        <f ca="1">VLOOKUP(A3302,PERIODS!$O$4:$P$33,2,FALSE)</f>
        <v>3.5000000000000003E-2</v>
      </c>
      <c r="C3302" s="15"/>
      <c r="D3302" s="18">
        <v>3288</v>
      </c>
      <c r="E3302" s="34">
        <f t="shared" ca="1" si="988"/>
        <v>21023.994377814364</v>
      </c>
      <c r="F3302" s="34">
        <f t="shared" ca="1" si="970"/>
        <v>3500.0000000000005</v>
      </c>
      <c r="G3302" s="69">
        <f t="shared" ca="1" si="974"/>
        <v>0</v>
      </c>
      <c r="H3302" s="34">
        <f t="shared" ca="1" si="975"/>
        <v>-364.91982617140297</v>
      </c>
      <c r="I3302" s="34">
        <f t="shared" ca="1" si="976"/>
        <v>3135.0801738285973</v>
      </c>
      <c r="J3302" s="18">
        <f ca="1">SUM(INDIRECT(ADDRESS(ROW(F3302),COLUMN(F3302),4)):INDIRECT(ADDRESS(ROW(F3302)+N$5-1,COLUMN(F3302),4)))</f>
        <v>24500.000000000004</v>
      </c>
      <c r="K3302" s="18">
        <f t="shared" ca="1" si="977"/>
        <v>16350</v>
      </c>
      <c r="L3302" s="18">
        <f t="shared" ca="1" si="987"/>
        <v>16350</v>
      </c>
      <c r="M3302" s="18">
        <f t="shared" ca="1" si="971"/>
        <v>0</v>
      </c>
      <c r="N3302" s="34">
        <f t="shared" ca="1" si="978"/>
        <v>17888.914203985769</v>
      </c>
      <c r="P3302" s="18">
        <f t="shared" ca="1" si="972"/>
        <v>364.91982617140297</v>
      </c>
      <c r="Q3302" s="47">
        <f ca="1">SUM(L$15:L3302)-SUM(M$15:M3302)</f>
        <v>16350</v>
      </c>
      <c r="R3302" s="47" t="str">
        <f t="shared" ca="1" si="973"/>
        <v>M3305</v>
      </c>
      <c r="S3302" s="40">
        <f t="shared" ca="1" si="979"/>
        <v>0</v>
      </c>
      <c r="T3302" s="46">
        <f t="shared" ca="1" si="980"/>
        <v>47</v>
      </c>
      <c r="X3302" s="74">
        <f t="shared" ca="1" si="981"/>
        <v>-0.36491982617140295</v>
      </c>
      <c r="Y3302" s="75">
        <f t="shared" ca="1" si="982"/>
        <v>-0.36491982617140295</v>
      </c>
      <c r="Z3302" s="74">
        <f t="shared" ca="1" si="983"/>
        <v>0.69425230951243211</v>
      </c>
      <c r="AA3302" s="76">
        <f t="shared" ca="1" si="984"/>
        <v>-364.91982617140297</v>
      </c>
      <c r="AB3302" s="76">
        <f t="shared" ca="1" si="985"/>
        <v>694.25230951243213</v>
      </c>
    </row>
    <row r="3303" spans="1:28" x14ac:dyDescent="0.25">
      <c r="A3303" s="2">
        <f t="shared" si="986"/>
        <v>19</v>
      </c>
      <c r="B3303" s="16">
        <f ca="1">VLOOKUP(A3303,PERIODS!$O$4:$P$33,2,FALSE)</f>
        <v>3.5000000000000003E-2</v>
      </c>
      <c r="C3303" s="15"/>
      <c r="D3303" s="18">
        <v>3289</v>
      </c>
      <c r="E3303" s="34">
        <f t="shared" ca="1" si="988"/>
        <v>17888.914203985769</v>
      </c>
      <c r="F3303" s="34">
        <f t="shared" ca="1" si="970"/>
        <v>3500.0000000000005</v>
      </c>
      <c r="G3303" s="69">
        <f t="shared" ca="1" si="974"/>
        <v>0</v>
      </c>
      <c r="H3303" s="34">
        <f t="shared" ca="1" si="975"/>
        <v>-6.9642122110929146</v>
      </c>
      <c r="I3303" s="34">
        <f t="shared" ca="1" si="976"/>
        <v>3493.0357877889073</v>
      </c>
      <c r="J3303" s="18">
        <f ca="1">SUM(INDIRECT(ADDRESS(ROW(F3303),COLUMN(F3303),4)):INDIRECT(ADDRESS(ROW(F3303)+N$5-1,COLUMN(F3303),4)))</f>
        <v>24500.000000000004</v>
      </c>
      <c r="K3303" s="18">
        <f t="shared" ca="1" si="977"/>
        <v>16350</v>
      </c>
      <c r="L3303" s="18">
        <f t="shared" ca="1" si="987"/>
        <v>0</v>
      </c>
      <c r="M3303" s="18">
        <f t="shared" ca="1" si="971"/>
        <v>0</v>
      </c>
      <c r="N3303" s="34">
        <f t="shared" ca="1" si="978"/>
        <v>14395.878416196862</v>
      </c>
      <c r="P3303" s="18">
        <f t="shared" ca="1" si="972"/>
        <v>6.9642122110929146</v>
      </c>
      <c r="Q3303" s="47">
        <f ca="1">SUM(L$15:L3303)-SUM(M$15:M3303)</f>
        <v>16350</v>
      </c>
      <c r="R3303" s="47" t="str">
        <f t="shared" ca="1" si="973"/>
        <v>M3306</v>
      </c>
      <c r="S3303" s="40">
        <f t="shared" ca="1" si="979"/>
        <v>0</v>
      </c>
      <c r="T3303" s="46">
        <f t="shared" ca="1" si="980"/>
        <v>45</v>
      </c>
      <c r="X3303" s="74">
        <f t="shared" ca="1" si="981"/>
        <v>-6.9642122110929149E-3</v>
      </c>
      <c r="Y3303" s="75">
        <f t="shared" ca="1" si="982"/>
        <v>-6.9642122110929149E-3</v>
      </c>
      <c r="Z3303" s="74">
        <f t="shared" ca="1" si="983"/>
        <v>0.9930599817183019</v>
      </c>
      <c r="AA3303" s="76">
        <f t="shared" ca="1" si="984"/>
        <v>-6.9642122110929146</v>
      </c>
      <c r="AB3303" s="76">
        <f t="shared" ca="1" si="985"/>
        <v>993.05998171830186</v>
      </c>
    </row>
    <row r="3304" spans="1:28" x14ac:dyDescent="0.25">
      <c r="A3304" s="2">
        <f t="shared" si="986"/>
        <v>20</v>
      </c>
      <c r="B3304" s="16">
        <f ca="1">VLOOKUP(A3304,PERIODS!$O$4:$P$33,2,FALSE)</f>
        <v>3.5000000000000003E-2</v>
      </c>
      <c r="C3304" s="15"/>
      <c r="D3304" s="18">
        <v>3290</v>
      </c>
      <c r="E3304" s="34">
        <f t="shared" ca="1" si="988"/>
        <v>14395.878416196862</v>
      </c>
      <c r="F3304" s="34">
        <f t="shared" ca="1" si="970"/>
        <v>3500.0000000000005</v>
      </c>
      <c r="G3304" s="69">
        <f t="shared" ca="1" si="974"/>
        <v>0</v>
      </c>
      <c r="H3304" s="34">
        <f t="shared" ca="1" si="975"/>
        <v>571.46387768763191</v>
      </c>
      <c r="I3304" s="34">
        <f t="shared" ca="1" si="976"/>
        <v>4071.4638776876322</v>
      </c>
      <c r="J3304" s="18">
        <f ca="1">SUM(INDIRECT(ADDRESS(ROW(F3304),COLUMN(F3304),4)):INDIRECT(ADDRESS(ROW(F3304)+N$5-1,COLUMN(F3304),4)))</f>
        <v>24500.000000000004</v>
      </c>
      <c r="K3304" s="18">
        <f t="shared" ca="1" si="977"/>
        <v>16350</v>
      </c>
      <c r="L3304" s="18">
        <f t="shared" ca="1" si="987"/>
        <v>0</v>
      </c>
      <c r="M3304" s="18">
        <f t="shared" ca="1" si="971"/>
        <v>0</v>
      </c>
      <c r="N3304" s="34">
        <f t="shared" ca="1" si="978"/>
        <v>10324.414538509229</v>
      </c>
      <c r="P3304" s="18">
        <f t="shared" ca="1" si="972"/>
        <v>571.46387768763191</v>
      </c>
      <c r="Q3304" s="47">
        <f ca="1">SUM(L$15:L3304)-SUM(M$15:M3304)</f>
        <v>16350</v>
      </c>
      <c r="R3304" s="47" t="str">
        <f t="shared" ca="1" si="973"/>
        <v>M3307</v>
      </c>
      <c r="S3304" s="40">
        <f t="shared" ca="1" si="979"/>
        <v>0</v>
      </c>
      <c r="T3304" s="46">
        <f t="shared" ca="1" si="980"/>
        <v>62</v>
      </c>
      <c r="X3304" s="74">
        <f t="shared" ca="1" si="981"/>
        <v>0.57146387768763196</v>
      </c>
      <c r="Y3304" s="75">
        <f t="shared" ca="1" si="982"/>
        <v>0.57146387768763196</v>
      </c>
      <c r="Z3304" s="74">
        <f t="shared" ca="1" si="983"/>
        <v>1.770857473684178</v>
      </c>
      <c r="AA3304" s="76">
        <f t="shared" ca="1" si="984"/>
        <v>571.46387768763191</v>
      </c>
      <c r="AB3304" s="76">
        <f t="shared" ca="1" si="985"/>
        <v>1770.8574736841781</v>
      </c>
    </row>
    <row r="3305" spans="1:28" x14ac:dyDescent="0.25">
      <c r="A3305" s="2">
        <f t="shared" si="986"/>
        <v>21</v>
      </c>
      <c r="B3305" s="16">
        <f ca="1">VLOOKUP(A3305,PERIODS!$O$4:$P$33,2,FALSE)</f>
        <v>3.5000000000000003E-2</v>
      </c>
      <c r="C3305" s="15"/>
      <c r="D3305" s="18">
        <v>3291</v>
      </c>
      <c r="E3305" s="34">
        <f t="shared" ca="1" si="988"/>
        <v>10324.414538509229</v>
      </c>
      <c r="F3305" s="34">
        <f t="shared" ca="1" si="970"/>
        <v>3500.0000000000005</v>
      </c>
      <c r="G3305" s="69">
        <f t="shared" ca="1" si="974"/>
        <v>0</v>
      </c>
      <c r="H3305" s="34">
        <f t="shared" ca="1" si="975"/>
        <v>1634.4766916346994</v>
      </c>
      <c r="I3305" s="34">
        <f t="shared" ca="1" si="976"/>
        <v>5134.4766916346998</v>
      </c>
      <c r="J3305" s="18">
        <f ca="1">SUM(INDIRECT(ADDRESS(ROW(F3305),COLUMN(F3305),4)):INDIRECT(ADDRESS(ROW(F3305)+N$5-1,COLUMN(F3305),4)))</f>
        <v>24500.000000000004</v>
      </c>
      <c r="K3305" s="18">
        <f t="shared" ca="1" si="977"/>
        <v>0</v>
      </c>
      <c r="L3305" s="18">
        <f t="shared" ca="1" si="987"/>
        <v>0</v>
      </c>
      <c r="M3305" s="18">
        <f t="shared" ca="1" si="971"/>
        <v>16350</v>
      </c>
      <c r="N3305" s="34">
        <f t="shared" ca="1" si="978"/>
        <v>21539.937846874527</v>
      </c>
      <c r="P3305" s="18">
        <f t="shared" ca="1" si="972"/>
        <v>1634.4766916346994</v>
      </c>
      <c r="Q3305" s="47">
        <f ca="1">SUM(L$15:L3305)-SUM(M$15:M3305)</f>
        <v>0</v>
      </c>
      <c r="R3305" s="47" t="str">
        <f t="shared" ca="1" si="973"/>
        <v>M3308</v>
      </c>
      <c r="S3305" s="40">
        <f t="shared" ca="1" si="979"/>
        <v>0</v>
      </c>
      <c r="T3305" s="46">
        <f t="shared" ca="1" si="980"/>
        <v>35</v>
      </c>
      <c r="X3305" s="74">
        <f t="shared" ca="1" si="981"/>
        <v>1.6344766916346993</v>
      </c>
      <c r="Y3305" s="75">
        <f t="shared" ca="1" si="982"/>
        <v>1.6344766916346993</v>
      </c>
      <c r="Z3305" s="74">
        <f t="shared" ca="1" si="983"/>
        <v>5.1267744109806133</v>
      </c>
      <c r="AA3305" s="76">
        <f t="shared" ca="1" si="984"/>
        <v>1634.4766916346994</v>
      </c>
      <c r="AB3305" s="76">
        <f t="shared" ca="1" si="985"/>
        <v>5126.7744109806135</v>
      </c>
    </row>
    <row r="3306" spans="1:28" x14ac:dyDescent="0.25">
      <c r="A3306" s="2">
        <f t="shared" si="986"/>
        <v>22</v>
      </c>
      <c r="B3306" s="16">
        <f ca="1">VLOOKUP(A3306,PERIODS!$O$4:$P$33,2,FALSE)</f>
        <v>3.5000000000000003E-2</v>
      </c>
      <c r="C3306" s="15"/>
      <c r="D3306" s="18">
        <v>3292</v>
      </c>
      <c r="E3306" s="34">
        <f t="shared" ca="1" si="988"/>
        <v>21539.937846874527</v>
      </c>
      <c r="F3306" s="34">
        <f t="shared" ca="1" si="970"/>
        <v>3500.0000000000005</v>
      </c>
      <c r="G3306" s="69">
        <f t="shared" ca="1" si="974"/>
        <v>0</v>
      </c>
      <c r="H3306" s="34">
        <f t="shared" ca="1" si="975"/>
        <v>-424.13819355824637</v>
      </c>
      <c r="I3306" s="34">
        <f t="shared" ca="1" si="976"/>
        <v>3075.8618064417542</v>
      </c>
      <c r="J3306" s="18">
        <f ca="1">SUM(INDIRECT(ADDRESS(ROW(F3306),COLUMN(F3306),4)):INDIRECT(ADDRESS(ROW(F3306)+N$5-1,COLUMN(F3306),4)))</f>
        <v>25000.000000000004</v>
      </c>
      <c r="K3306" s="18">
        <f t="shared" ca="1" si="977"/>
        <v>16350</v>
      </c>
      <c r="L3306" s="18">
        <f t="shared" ca="1" si="987"/>
        <v>16350</v>
      </c>
      <c r="M3306" s="18">
        <f t="shared" ca="1" si="971"/>
        <v>0</v>
      </c>
      <c r="N3306" s="34">
        <f t="shared" ca="1" si="978"/>
        <v>18464.076040432774</v>
      </c>
      <c r="P3306" s="18">
        <f t="shared" ca="1" si="972"/>
        <v>424.13819355824637</v>
      </c>
      <c r="Q3306" s="47">
        <f ca="1">SUM(L$15:L3306)-SUM(M$15:M3306)</f>
        <v>16350</v>
      </c>
      <c r="R3306" s="47" t="str">
        <f t="shared" ca="1" si="973"/>
        <v>M3309</v>
      </c>
      <c r="S3306" s="40">
        <f t="shared" ca="1" si="979"/>
        <v>0</v>
      </c>
      <c r="T3306" s="46">
        <f t="shared" ca="1" si="980"/>
        <v>90</v>
      </c>
      <c r="X3306" s="74">
        <f t="shared" ca="1" si="981"/>
        <v>-0.42413819355824639</v>
      </c>
      <c r="Y3306" s="75">
        <f t="shared" ca="1" si="982"/>
        <v>-0.42413819355824639</v>
      </c>
      <c r="Z3306" s="74">
        <f t="shared" ca="1" si="983"/>
        <v>0.65433345099264517</v>
      </c>
      <c r="AA3306" s="76">
        <f t="shared" ca="1" si="984"/>
        <v>-424.13819355824637</v>
      </c>
      <c r="AB3306" s="76">
        <f t="shared" ca="1" si="985"/>
        <v>654.33345099264523</v>
      </c>
    </row>
    <row r="3307" spans="1:28" x14ac:dyDescent="0.25">
      <c r="A3307" s="2">
        <f t="shared" si="986"/>
        <v>23</v>
      </c>
      <c r="B3307" s="16">
        <f ca="1">VLOOKUP(A3307,PERIODS!$O$4:$P$33,2,FALSE)</f>
        <v>3.5000000000000003E-2</v>
      </c>
      <c r="C3307" s="15"/>
      <c r="D3307" s="18">
        <v>3293</v>
      </c>
      <c r="E3307" s="34">
        <f t="shared" ca="1" si="988"/>
        <v>18464.076040432774</v>
      </c>
      <c r="F3307" s="34">
        <f t="shared" ca="1" si="970"/>
        <v>3500.0000000000005</v>
      </c>
      <c r="G3307" s="69">
        <f t="shared" ca="1" si="974"/>
        <v>0</v>
      </c>
      <c r="H3307" s="34">
        <f t="shared" ca="1" si="975"/>
        <v>691.97328126760908</v>
      </c>
      <c r="I3307" s="34">
        <f t="shared" ca="1" si="976"/>
        <v>4191.9732812676093</v>
      </c>
      <c r="J3307" s="18">
        <f ca="1">SUM(INDIRECT(ADDRESS(ROW(F3307),COLUMN(F3307),4)):INDIRECT(ADDRESS(ROW(F3307)+N$5-1,COLUMN(F3307),4)))</f>
        <v>25500.000000000004</v>
      </c>
      <c r="K3307" s="18">
        <f t="shared" ca="1" si="977"/>
        <v>16350</v>
      </c>
      <c r="L3307" s="18">
        <f t="shared" ca="1" si="987"/>
        <v>0</v>
      </c>
      <c r="M3307" s="18">
        <f t="shared" ca="1" si="971"/>
        <v>0</v>
      </c>
      <c r="N3307" s="34">
        <f t="shared" ca="1" si="978"/>
        <v>14272.102759165165</v>
      </c>
      <c r="P3307" s="18">
        <f t="shared" ca="1" si="972"/>
        <v>691.97328126760908</v>
      </c>
      <c r="Q3307" s="47">
        <f ca="1">SUM(L$15:L3307)-SUM(M$15:M3307)</f>
        <v>16350</v>
      </c>
      <c r="R3307" s="47" t="str">
        <f t="shared" ca="1" si="973"/>
        <v>M3310</v>
      </c>
      <c r="S3307" s="40">
        <f t="shared" ca="1" si="979"/>
        <v>0</v>
      </c>
      <c r="T3307" s="46">
        <f t="shared" ca="1" si="980"/>
        <v>21</v>
      </c>
      <c r="X3307" s="74">
        <f t="shared" ca="1" si="981"/>
        <v>0.69197328126760904</v>
      </c>
      <c r="Y3307" s="75">
        <f t="shared" ca="1" si="982"/>
        <v>0.69197328126760904</v>
      </c>
      <c r="Z3307" s="74">
        <f t="shared" ca="1" si="983"/>
        <v>1.9976535789158076</v>
      </c>
      <c r="AA3307" s="76">
        <f t="shared" ca="1" si="984"/>
        <v>691.97328126760908</v>
      </c>
      <c r="AB3307" s="76">
        <f t="shared" ca="1" si="985"/>
        <v>1997.6535789158077</v>
      </c>
    </row>
    <row r="3308" spans="1:28" x14ac:dyDescent="0.25">
      <c r="A3308" s="2">
        <f t="shared" si="986"/>
        <v>24</v>
      </c>
      <c r="B3308" s="16">
        <f ca="1">VLOOKUP(A3308,PERIODS!$O$4:$P$33,2,FALSE)</f>
        <v>3.5000000000000003E-2</v>
      </c>
      <c r="C3308" s="15"/>
      <c r="D3308" s="18">
        <v>3294</v>
      </c>
      <c r="E3308" s="34">
        <f t="shared" ca="1" si="988"/>
        <v>14272.102759165165</v>
      </c>
      <c r="F3308" s="34">
        <f t="shared" ca="1" si="970"/>
        <v>3500.0000000000005</v>
      </c>
      <c r="G3308" s="69">
        <f t="shared" ca="1" si="974"/>
        <v>0</v>
      </c>
      <c r="H3308" s="34">
        <f t="shared" ca="1" si="975"/>
        <v>537.06195700502519</v>
      </c>
      <c r="I3308" s="34">
        <f t="shared" ca="1" si="976"/>
        <v>4037.0619570050258</v>
      </c>
      <c r="J3308" s="18">
        <f ca="1">SUM(INDIRECT(ADDRESS(ROW(F3308),COLUMN(F3308),4)):INDIRECT(ADDRESS(ROW(F3308)+N$5-1,COLUMN(F3308),4)))</f>
        <v>26000</v>
      </c>
      <c r="K3308" s="18">
        <f t="shared" ca="1" si="977"/>
        <v>16350</v>
      </c>
      <c r="L3308" s="18">
        <f t="shared" ca="1" si="987"/>
        <v>0</v>
      </c>
      <c r="M3308" s="18">
        <f t="shared" ca="1" si="971"/>
        <v>0</v>
      </c>
      <c r="N3308" s="34">
        <f t="shared" ca="1" si="978"/>
        <v>10235.04080216014</v>
      </c>
      <c r="P3308" s="18">
        <f t="shared" ca="1" si="972"/>
        <v>537.06195700502519</v>
      </c>
      <c r="Q3308" s="47">
        <f ca="1">SUM(L$15:L3308)-SUM(M$15:M3308)</f>
        <v>16350</v>
      </c>
      <c r="R3308" s="47" t="str">
        <f t="shared" ca="1" si="973"/>
        <v>M3311</v>
      </c>
      <c r="S3308" s="40">
        <f t="shared" ca="1" si="979"/>
        <v>0</v>
      </c>
      <c r="T3308" s="46">
        <f t="shared" ca="1" si="980"/>
        <v>8</v>
      </c>
      <c r="X3308" s="74">
        <f t="shared" ca="1" si="981"/>
        <v>0.53706195700502524</v>
      </c>
      <c r="Y3308" s="75">
        <f t="shared" ca="1" si="982"/>
        <v>0.53706195700502524</v>
      </c>
      <c r="Z3308" s="74">
        <f t="shared" ca="1" si="983"/>
        <v>1.7109725593645373</v>
      </c>
      <c r="AA3308" s="76">
        <f t="shared" ca="1" si="984"/>
        <v>537.06195700502519</v>
      </c>
      <c r="AB3308" s="76">
        <f t="shared" ca="1" si="985"/>
        <v>1710.9725593645373</v>
      </c>
    </row>
    <row r="3309" spans="1:28" x14ac:dyDescent="0.25">
      <c r="A3309" s="2">
        <f t="shared" si="986"/>
        <v>25</v>
      </c>
      <c r="B3309" s="16">
        <f ca="1">VLOOKUP(A3309,PERIODS!$O$4:$P$33,2,FALSE)</f>
        <v>3.5000000000000003E-2</v>
      </c>
      <c r="C3309" s="15"/>
      <c r="D3309" s="18">
        <v>3295</v>
      </c>
      <c r="E3309" s="34">
        <f t="shared" ca="1" si="988"/>
        <v>10235.04080216014</v>
      </c>
      <c r="F3309" s="34">
        <f t="shared" ca="1" si="970"/>
        <v>3500.0000000000005</v>
      </c>
      <c r="G3309" s="69">
        <f t="shared" ca="1" si="974"/>
        <v>0</v>
      </c>
      <c r="H3309" s="34">
        <f t="shared" ca="1" si="975"/>
        <v>471.49290783679999</v>
      </c>
      <c r="I3309" s="34">
        <f t="shared" ca="1" si="976"/>
        <v>3971.4929078368004</v>
      </c>
      <c r="J3309" s="18">
        <f ca="1">SUM(INDIRECT(ADDRESS(ROW(F3309),COLUMN(F3309),4)):INDIRECT(ADDRESS(ROW(F3309)+N$5-1,COLUMN(F3309),4)))</f>
        <v>24900</v>
      </c>
      <c r="K3309" s="18">
        <f t="shared" ca="1" si="977"/>
        <v>0</v>
      </c>
      <c r="L3309" s="18">
        <f t="shared" ca="1" si="987"/>
        <v>0</v>
      </c>
      <c r="M3309" s="18">
        <f t="shared" ca="1" si="971"/>
        <v>16350</v>
      </c>
      <c r="N3309" s="34">
        <f t="shared" ca="1" si="978"/>
        <v>22613.547894323339</v>
      </c>
      <c r="P3309" s="18">
        <f t="shared" ca="1" si="972"/>
        <v>471.49290783679999</v>
      </c>
      <c r="Q3309" s="47">
        <f ca="1">SUM(L$15:L3309)-SUM(M$15:M3309)</f>
        <v>0</v>
      </c>
      <c r="R3309" s="47" t="str">
        <f t="shared" ca="1" si="973"/>
        <v>M3312</v>
      </c>
      <c r="S3309" s="40">
        <f t="shared" ca="1" si="979"/>
        <v>0</v>
      </c>
      <c r="T3309" s="46">
        <f t="shared" ca="1" si="980"/>
        <v>87</v>
      </c>
      <c r="X3309" s="74">
        <f t="shared" ca="1" si="981"/>
        <v>0.47149290783679998</v>
      </c>
      <c r="Y3309" s="75">
        <f t="shared" ca="1" si="982"/>
        <v>0.47149290783679998</v>
      </c>
      <c r="Z3309" s="74">
        <f t="shared" ca="1" si="983"/>
        <v>1.6023846209874477</v>
      </c>
      <c r="AA3309" s="76">
        <f t="shared" ca="1" si="984"/>
        <v>471.49290783679999</v>
      </c>
      <c r="AB3309" s="76">
        <f t="shared" ca="1" si="985"/>
        <v>1602.3846209874478</v>
      </c>
    </row>
    <row r="3310" spans="1:28" x14ac:dyDescent="0.25">
      <c r="A3310" s="2">
        <f t="shared" si="986"/>
        <v>26</v>
      </c>
      <c r="B3310" s="16">
        <f ca="1">VLOOKUP(A3310,PERIODS!$O$4:$P$33,2,FALSE)</f>
        <v>3.5000000000000003E-2</v>
      </c>
      <c r="C3310" s="15"/>
      <c r="D3310" s="18">
        <v>3296</v>
      </c>
      <c r="E3310" s="34">
        <f t="shared" ca="1" si="988"/>
        <v>22613.547894323339</v>
      </c>
      <c r="F3310" s="34">
        <f t="shared" ca="1" si="970"/>
        <v>3500.0000000000005</v>
      </c>
      <c r="G3310" s="69">
        <f t="shared" ca="1" si="974"/>
        <v>0</v>
      </c>
      <c r="H3310" s="34">
        <f t="shared" ca="1" si="975"/>
        <v>549.19212018803</v>
      </c>
      <c r="I3310" s="34">
        <f t="shared" ca="1" si="976"/>
        <v>4049.1921201880305</v>
      </c>
      <c r="J3310" s="18">
        <f ca="1">SUM(INDIRECT(ADDRESS(ROW(F3310),COLUMN(F3310),4)):INDIRECT(ADDRESS(ROW(F3310)+N$5-1,COLUMN(F3310),4)))</f>
        <v>23900</v>
      </c>
      <c r="K3310" s="18">
        <f t="shared" ca="1" si="977"/>
        <v>16350</v>
      </c>
      <c r="L3310" s="18">
        <f t="shared" ca="1" si="987"/>
        <v>16350</v>
      </c>
      <c r="M3310" s="18">
        <f t="shared" ca="1" si="971"/>
        <v>0</v>
      </c>
      <c r="N3310" s="34">
        <f t="shared" ca="1" si="978"/>
        <v>18564.355774135307</v>
      </c>
      <c r="P3310" s="18">
        <f t="shared" ca="1" si="972"/>
        <v>549.19212018803</v>
      </c>
      <c r="Q3310" s="47">
        <f ca="1">SUM(L$15:L3310)-SUM(M$15:M3310)</f>
        <v>16350</v>
      </c>
      <c r="R3310" s="47" t="str">
        <f t="shared" ca="1" si="973"/>
        <v>M3313</v>
      </c>
      <c r="S3310" s="40">
        <f t="shared" ca="1" si="979"/>
        <v>0</v>
      </c>
      <c r="T3310" s="46">
        <f t="shared" ca="1" si="980"/>
        <v>49</v>
      </c>
      <c r="X3310" s="74">
        <f t="shared" ca="1" si="981"/>
        <v>0.54919212018802999</v>
      </c>
      <c r="Y3310" s="75">
        <f t="shared" ca="1" si="982"/>
        <v>0.54919212018802999</v>
      </c>
      <c r="Z3310" s="74">
        <f t="shared" ca="1" si="983"/>
        <v>1.7318533232138791</v>
      </c>
      <c r="AA3310" s="76">
        <f t="shared" ca="1" si="984"/>
        <v>549.19212018803</v>
      </c>
      <c r="AB3310" s="76">
        <f t="shared" ca="1" si="985"/>
        <v>1731.8533232138791</v>
      </c>
    </row>
    <row r="3311" spans="1:28" x14ac:dyDescent="0.25">
      <c r="A3311" s="2">
        <f t="shared" si="986"/>
        <v>27</v>
      </c>
      <c r="B3311" s="16">
        <f ca="1">VLOOKUP(A3311,PERIODS!$O$4:$P$33,2,FALSE)</f>
        <v>3.5000000000000003E-2</v>
      </c>
      <c r="C3311" s="15"/>
      <c r="D3311" s="18">
        <v>3297</v>
      </c>
      <c r="E3311" s="34">
        <f t="shared" ca="1" si="988"/>
        <v>18564.355774135307</v>
      </c>
      <c r="F3311" s="34">
        <f t="shared" ca="1" si="970"/>
        <v>3500.0000000000005</v>
      </c>
      <c r="G3311" s="69">
        <f t="shared" ca="1" si="974"/>
        <v>0</v>
      </c>
      <c r="H3311" s="34">
        <f t="shared" ca="1" si="975"/>
        <v>691.47035493823785</v>
      </c>
      <c r="I3311" s="34">
        <f t="shared" ca="1" si="976"/>
        <v>4191.4703549382384</v>
      </c>
      <c r="J3311" s="18">
        <f ca="1">SUM(INDIRECT(ADDRESS(ROW(F3311),COLUMN(F3311),4)):INDIRECT(ADDRESS(ROW(F3311)+N$5-1,COLUMN(F3311),4)))</f>
        <v>22900</v>
      </c>
      <c r="K3311" s="18">
        <f t="shared" ca="1" si="977"/>
        <v>16350</v>
      </c>
      <c r="L3311" s="18">
        <f t="shared" ca="1" si="987"/>
        <v>0</v>
      </c>
      <c r="M3311" s="18">
        <f t="shared" ca="1" si="971"/>
        <v>0</v>
      </c>
      <c r="N3311" s="34">
        <f t="shared" ca="1" si="978"/>
        <v>14372.885419197068</v>
      </c>
      <c r="P3311" s="18">
        <f t="shared" ca="1" si="972"/>
        <v>691.47035493823785</v>
      </c>
      <c r="Q3311" s="47">
        <f ca="1">SUM(L$15:L3311)-SUM(M$15:M3311)</f>
        <v>16350</v>
      </c>
      <c r="R3311" s="47" t="str">
        <f t="shared" ca="1" si="973"/>
        <v>M3314</v>
      </c>
      <c r="S3311" s="40">
        <f t="shared" ca="1" si="979"/>
        <v>0</v>
      </c>
      <c r="T3311" s="46">
        <f t="shared" ca="1" si="980"/>
        <v>74</v>
      </c>
      <c r="X3311" s="74">
        <f t="shared" ca="1" si="981"/>
        <v>0.69147035493823783</v>
      </c>
      <c r="Y3311" s="75">
        <f t="shared" ca="1" si="982"/>
        <v>0.69147035493823783</v>
      </c>
      <c r="Z3311" s="74">
        <f t="shared" ca="1" si="983"/>
        <v>1.9966491589298077</v>
      </c>
      <c r="AA3311" s="76">
        <f t="shared" ca="1" si="984"/>
        <v>691.47035493823785</v>
      </c>
      <c r="AB3311" s="76">
        <f t="shared" ca="1" si="985"/>
        <v>1996.6491589298078</v>
      </c>
    </row>
    <row r="3312" spans="1:28" x14ac:dyDescent="0.25">
      <c r="A3312" s="2">
        <f t="shared" si="986"/>
        <v>28</v>
      </c>
      <c r="B3312" s="16">
        <f ca="1">VLOOKUP(A3312,PERIODS!$O$4:$P$33,2,FALSE)</f>
        <v>0.04</v>
      </c>
      <c r="C3312" s="15"/>
      <c r="D3312" s="18">
        <v>3298</v>
      </c>
      <c r="E3312" s="34">
        <f t="shared" ca="1" si="988"/>
        <v>14372.885419197068</v>
      </c>
      <c r="F3312" s="34">
        <f t="shared" ca="1" si="970"/>
        <v>4000</v>
      </c>
      <c r="G3312" s="69">
        <f t="shared" ca="1" si="974"/>
        <v>0</v>
      </c>
      <c r="H3312" s="34">
        <f t="shared" ca="1" si="975"/>
        <v>-803.97192606635519</v>
      </c>
      <c r="I3312" s="34">
        <f t="shared" ca="1" si="976"/>
        <v>3196.0280739336449</v>
      </c>
      <c r="J3312" s="18">
        <f ca="1">SUM(INDIRECT(ADDRESS(ROW(F3312),COLUMN(F3312),4)):INDIRECT(ADDRESS(ROW(F3312)+N$5-1,COLUMN(F3312),4)))</f>
        <v>21900</v>
      </c>
      <c r="K3312" s="18">
        <f t="shared" ca="1" si="977"/>
        <v>16350</v>
      </c>
      <c r="L3312" s="18">
        <f t="shared" ca="1" si="987"/>
        <v>0</v>
      </c>
      <c r="M3312" s="18">
        <f t="shared" ca="1" si="971"/>
        <v>0</v>
      </c>
      <c r="N3312" s="34">
        <f t="shared" ca="1" si="978"/>
        <v>11176.857345263423</v>
      </c>
      <c r="P3312" s="18">
        <f t="shared" ca="1" si="972"/>
        <v>803.97192606635519</v>
      </c>
      <c r="Q3312" s="47">
        <f ca="1">SUM(L$15:L3312)-SUM(M$15:M3312)</f>
        <v>16350</v>
      </c>
      <c r="R3312" s="47" t="str">
        <f t="shared" ca="1" si="973"/>
        <v>M3315</v>
      </c>
      <c r="S3312" s="40">
        <f t="shared" ca="1" si="979"/>
        <v>0</v>
      </c>
      <c r="T3312" s="46">
        <f t="shared" ca="1" si="980"/>
        <v>90</v>
      </c>
      <c r="X3312" s="74">
        <f t="shared" ca="1" si="981"/>
        <v>-0.80397192606635515</v>
      </c>
      <c r="Y3312" s="75">
        <f t="shared" ca="1" si="982"/>
        <v>-0.80397192606635515</v>
      </c>
      <c r="Z3312" s="74">
        <f t="shared" ca="1" si="983"/>
        <v>0.4475478023553538</v>
      </c>
      <c r="AA3312" s="76">
        <f t="shared" ca="1" si="984"/>
        <v>-803.97192606635519</v>
      </c>
      <c r="AB3312" s="76">
        <f t="shared" ca="1" si="985"/>
        <v>447.54780235535378</v>
      </c>
    </row>
    <row r="3313" spans="1:28" x14ac:dyDescent="0.25">
      <c r="A3313" s="2">
        <f t="shared" si="986"/>
        <v>29</v>
      </c>
      <c r="B3313" s="16">
        <f ca="1">VLOOKUP(A3313,PERIODS!$O$4:$P$33,2,FALSE)</f>
        <v>0.04</v>
      </c>
      <c r="C3313" s="15"/>
      <c r="D3313" s="18">
        <v>3299</v>
      </c>
      <c r="E3313" s="34">
        <f t="shared" ca="1" si="988"/>
        <v>11176.857345263423</v>
      </c>
      <c r="F3313" s="34">
        <f t="shared" ca="1" si="970"/>
        <v>4000</v>
      </c>
      <c r="G3313" s="69">
        <f t="shared" ca="1" si="974"/>
        <v>0</v>
      </c>
      <c r="H3313" s="34">
        <f t="shared" ca="1" si="975"/>
        <v>-83.203050002507894</v>
      </c>
      <c r="I3313" s="34">
        <f t="shared" ca="1" si="976"/>
        <v>3916.796949997492</v>
      </c>
      <c r="J3313" s="18">
        <f ca="1">SUM(INDIRECT(ADDRESS(ROW(F3313),COLUMN(F3313),4)):INDIRECT(ADDRESS(ROW(F3313)+N$5-1,COLUMN(F3313),4)))</f>
        <v>21200</v>
      </c>
      <c r="K3313" s="18">
        <f t="shared" ca="1" si="977"/>
        <v>0</v>
      </c>
      <c r="L3313" s="18">
        <f t="shared" ca="1" si="987"/>
        <v>0</v>
      </c>
      <c r="M3313" s="18">
        <f t="shared" ca="1" si="971"/>
        <v>16350</v>
      </c>
      <c r="N3313" s="34">
        <f t="shared" ca="1" si="978"/>
        <v>23610.060395265929</v>
      </c>
      <c r="P3313" s="18">
        <f t="shared" ca="1" si="972"/>
        <v>83.203050002507894</v>
      </c>
      <c r="Q3313" s="47">
        <f ca="1">SUM(L$15:L3313)-SUM(M$15:M3313)</f>
        <v>0</v>
      </c>
      <c r="R3313" s="47" t="str">
        <f t="shared" ca="1" si="973"/>
        <v>M3316</v>
      </c>
      <c r="S3313" s="40">
        <f t="shared" ca="1" si="979"/>
        <v>0</v>
      </c>
      <c r="T3313" s="46">
        <f t="shared" ca="1" si="980"/>
        <v>92</v>
      </c>
      <c r="X3313" s="74">
        <f t="shared" ca="1" si="981"/>
        <v>-8.3203050002507897E-2</v>
      </c>
      <c r="Y3313" s="75">
        <f t="shared" ca="1" si="982"/>
        <v>-8.3203050002507897E-2</v>
      </c>
      <c r="Z3313" s="74">
        <f t="shared" ca="1" si="983"/>
        <v>0.92016428888880786</v>
      </c>
      <c r="AA3313" s="76">
        <f t="shared" ca="1" si="984"/>
        <v>-83.203050002507894</v>
      </c>
      <c r="AB3313" s="76">
        <f t="shared" ca="1" si="985"/>
        <v>920.16428888880785</v>
      </c>
    </row>
    <row r="3314" spans="1:28" x14ac:dyDescent="0.25">
      <c r="A3314" s="2">
        <f t="shared" si="986"/>
        <v>30</v>
      </c>
      <c r="B3314" s="16">
        <f ca="1">VLOOKUP(A3314,PERIODS!$O$4:$P$33,2,FALSE)</f>
        <v>0.04</v>
      </c>
      <c r="C3314" s="15"/>
      <c r="D3314" s="18">
        <v>3300</v>
      </c>
      <c r="E3314" s="34">
        <f t="shared" ca="1" si="988"/>
        <v>23610.060395265929</v>
      </c>
      <c r="F3314" s="34">
        <f t="shared" ca="1" si="970"/>
        <v>4000</v>
      </c>
      <c r="G3314" s="69">
        <f t="shared" ca="1" si="974"/>
        <v>0</v>
      </c>
      <c r="H3314" s="34">
        <f t="shared" ca="1" si="975"/>
        <v>1129.4467597913745</v>
      </c>
      <c r="I3314" s="34">
        <f t="shared" ca="1" si="976"/>
        <v>5129.4467597913745</v>
      </c>
      <c r="J3314" s="18">
        <f ca="1">SUM(INDIRECT(ADDRESS(ROW(F3314),COLUMN(F3314),4)):INDIRECT(ADDRESS(ROW(F3314)+N$5-1,COLUMN(F3314),4)))</f>
        <v>20500</v>
      </c>
      <c r="K3314" s="18">
        <f t="shared" ca="1" si="977"/>
        <v>0</v>
      </c>
      <c r="L3314" s="18">
        <f t="shared" ca="1" si="987"/>
        <v>0</v>
      </c>
      <c r="M3314" s="18">
        <f t="shared" ca="1" si="971"/>
        <v>0</v>
      </c>
      <c r="N3314" s="34">
        <f t="shared" ca="1" si="978"/>
        <v>18480.613635474554</v>
      </c>
      <c r="P3314" s="18">
        <f t="shared" ca="1" si="972"/>
        <v>1129.4467597913745</v>
      </c>
      <c r="Q3314" s="47">
        <f ca="1">SUM(L$15:L3314)-SUM(M$15:M3314)</f>
        <v>0</v>
      </c>
      <c r="R3314" s="47" t="str">
        <f t="shared" ca="1" si="973"/>
        <v>M3317</v>
      </c>
      <c r="S3314" s="40">
        <f t="shared" ca="1" si="979"/>
        <v>0</v>
      </c>
      <c r="T3314" s="46">
        <f t="shared" ca="1" si="980"/>
        <v>84</v>
      </c>
      <c r="X3314" s="74">
        <f t="shared" ca="1" si="981"/>
        <v>1.1294467597913744</v>
      </c>
      <c r="Y3314" s="75">
        <f t="shared" ca="1" si="982"/>
        <v>1.1294467597913744</v>
      </c>
      <c r="Z3314" s="74">
        <f t="shared" ca="1" si="983"/>
        <v>3.0939443321405067</v>
      </c>
      <c r="AA3314" s="76">
        <f t="shared" ca="1" si="984"/>
        <v>1129.4467597913745</v>
      </c>
      <c r="AB3314" s="76">
        <f t="shared" ca="1" si="985"/>
        <v>3093.9443321405065</v>
      </c>
    </row>
    <row r="3315" spans="1:28" x14ac:dyDescent="0.25">
      <c r="A3315" s="2">
        <f t="shared" si="986"/>
        <v>1</v>
      </c>
      <c r="B3315" s="16">
        <f ca="1">VLOOKUP(A3315,PERIODS!$O$4:$P$33,2,FALSE)</f>
        <v>2.4E-2</v>
      </c>
      <c r="C3315" s="15"/>
      <c r="D3315" s="18">
        <v>3301</v>
      </c>
      <c r="E3315" s="34">
        <f t="shared" ca="1" si="988"/>
        <v>18480.613635474554</v>
      </c>
      <c r="F3315" s="34">
        <f t="shared" ca="1" si="970"/>
        <v>2400</v>
      </c>
      <c r="G3315" s="69">
        <f t="shared" ca="1" si="974"/>
        <v>0</v>
      </c>
      <c r="H3315" s="34">
        <f t="shared" ca="1" si="975"/>
        <v>218.39204924324193</v>
      </c>
      <c r="I3315" s="34">
        <f t="shared" ca="1" si="976"/>
        <v>2618.3920492432421</v>
      </c>
      <c r="J3315" s="18">
        <f ca="1">SUM(INDIRECT(ADDRESS(ROW(F3315),COLUMN(F3315),4)):INDIRECT(ADDRESS(ROW(F3315)+N$5-1,COLUMN(F3315),4)))</f>
        <v>19800</v>
      </c>
      <c r="K3315" s="18">
        <f t="shared" ca="1" si="977"/>
        <v>16350</v>
      </c>
      <c r="L3315" s="18">
        <f t="shared" ca="1" si="987"/>
        <v>16350</v>
      </c>
      <c r="M3315" s="18">
        <f t="shared" ca="1" si="971"/>
        <v>0</v>
      </c>
      <c r="N3315" s="34">
        <f t="shared" ca="1" si="978"/>
        <v>15862.221586231311</v>
      </c>
      <c r="P3315" s="18">
        <f t="shared" ca="1" si="972"/>
        <v>218.39204924324193</v>
      </c>
      <c r="Q3315" s="47">
        <f ca="1">SUM(L$15:L3315)-SUM(M$15:M3315)</f>
        <v>16350</v>
      </c>
      <c r="R3315" s="47" t="str">
        <f t="shared" ca="1" si="973"/>
        <v>M3318</v>
      </c>
      <c r="S3315" s="40">
        <f t="shared" ca="1" si="979"/>
        <v>0</v>
      </c>
      <c r="T3315" s="46">
        <f t="shared" ca="1" si="980"/>
        <v>23</v>
      </c>
      <c r="X3315" s="74">
        <f t="shared" ca="1" si="981"/>
        <v>0.21839204924324193</v>
      </c>
      <c r="Y3315" s="75">
        <f t="shared" ca="1" si="982"/>
        <v>0.21839204924324193</v>
      </c>
      <c r="Z3315" s="74">
        <f t="shared" ca="1" si="983"/>
        <v>1.2440747105716068</v>
      </c>
      <c r="AA3315" s="76">
        <f t="shared" ca="1" si="984"/>
        <v>218.39204924324193</v>
      </c>
      <c r="AB3315" s="76">
        <f t="shared" ca="1" si="985"/>
        <v>1244.0747105716068</v>
      </c>
    </row>
    <row r="3316" spans="1:28" x14ac:dyDescent="0.25">
      <c r="A3316" s="2">
        <f t="shared" si="986"/>
        <v>2</v>
      </c>
      <c r="B3316" s="16">
        <f ca="1">VLOOKUP(A3316,PERIODS!$O$4:$P$33,2,FALSE)</f>
        <v>2.5000000000000001E-2</v>
      </c>
      <c r="C3316" s="15"/>
      <c r="D3316" s="18">
        <v>3302</v>
      </c>
      <c r="E3316" s="34">
        <f t="shared" ca="1" si="988"/>
        <v>15862.221586231311</v>
      </c>
      <c r="F3316" s="34">
        <f t="shared" ca="1" si="970"/>
        <v>2500</v>
      </c>
      <c r="G3316" s="69">
        <f t="shared" ca="1" si="974"/>
        <v>0</v>
      </c>
      <c r="H3316" s="34">
        <f t="shared" ca="1" si="975"/>
        <v>-593.35371268965434</v>
      </c>
      <c r="I3316" s="34">
        <f t="shared" ca="1" si="976"/>
        <v>1906.6462873103455</v>
      </c>
      <c r="J3316" s="18">
        <f ca="1">SUM(INDIRECT(ADDRESS(ROW(F3316),COLUMN(F3316),4)):INDIRECT(ADDRESS(ROW(F3316)+N$5-1,COLUMN(F3316),4)))</f>
        <v>20700</v>
      </c>
      <c r="K3316" s="18">
        <f t="shared" ca="1" si="977"/>
        <v>16350</v>
      </c>
      <c r="L3316" s="18">
        <f t="shared" ca="1" si="987"/>
        <v>0</v>
      </c>
      <c r="M3316" s="18">
        <f t="shared" ca="1" si="971"/>
        <v>0</v>
      </c>
      <c r="N3316" s="34">
        <f t="shared" ca="1" si="978"/>
        <v>13955.575298920965</v>
      </c>
      <c r="P3316" s="18">
        <f t="shared" ca="1" si="972"/>
        <v>593.35371268965434</v>
      </c>
      <c r="Q3316" s="47">
        <f ca="1">SUM(L$15:L3316)-SUM(M$15:M3316)</f>
        <v>16350</v>
      </c>
      <c r="R3316" s="47" t="str">
        <f t="shared" ca="1" si="973"/>
        <v>M3319</v>
      </c>
      <c r="S3316" s="40">
        <f t="shared" ca="1" si="979"/>
        <v>0</v>
      </c>
      <c r="T3316" s="46">
        <f t="shared" ca="1" si="980"/>
        <v>86</v>
      </c>
      <c r="X3316" s="74">
        <f t="shared" ca="1" si="981"/>
        <v>-0.59335371268965431</v>
      </c>
      <c r="Y3316" s="75">
        <f t="shared" ca="1" si="982"/>
        <v>-0.59335371268965431</v>
      </c>
      <c r="Z3316" s="74">
        <f t="shared" ca="1" si="983"/>
        <v>0.55247134417072141</v>
      </c>
      <c r="AA3316" s="76">
        <f t="shared" ca="1" si="984"/>
        <v>-593.35371268965434</v>
      </c>
      <c r="AB3316" s="76">
        <f t="shared" ca="1" si="985"/>
        <v>552.47134417072141</v>
      </c>
    </row>
    <row r="3317" spans="1:28" x14ac:dyDescent="0.25">
      <c r="A3317" s="2">
        <f t="shared" si="986"/>
        <v>3</v>
      </c>
      <c r="B3317" s="16">
        <f ca="1">VLOOKUP(A3317,PERIODS!$O$4:$P$33,2,FALSE)</f>
        <v>2.5000000000000001E-2</v>
      </c>
      <c r="C3317" s="15"/>
      <c r="D3317" s="18">
        <v>3303</v>
      </c>
      <c r="E3317" s="34">
        <f t="shared" ca="1" si="988"/>
        <v>13955.575298920965</v>
      </c>
      <c r="F3317" s="34">
        <f t="shared" ca="1" si="970"/>
        <v>2500</v>
      </c>
      <c r="G3317" s="69">
        <f t="shared" ca="1" si="974"/>
        <v>0</v>
      </c>
      <c r="H3317" s="34">
        <f t="shared" ca="1" si="975"/>
        <v>695.50417326768434</v>
      </c>
      <c r="I3317" s="34">
        <f t="shared" ca="1" si="976"/>
        <v>3195.5041732676846</v>
      </c>
      <c r="J3317" s="18">
        <f ca="1">SUM(INDIRECT(ADDRESS(ROW(F3317),COLUMN(F3317),4)):INDIRECT(ADDRESS(ROW(F3317)+N$5-1,COLUMN(F3317),4)))</f>
        <v>21500</v>
      </c>
      <c r="K3317" s="18">
        <f t="shared" ca="1" si="977"/>
        <v>16350</v>
      </c>
      <c r="L3317" s="18">
        <f t="shared" ca="1" si="987"/>
        <v>0</v>
      </c>
      <c r="M3317" s="18">
        <f t="shared" ca="1" si="971"/>
        <v>0</v>
      </c>
      <c r="N3317" s="34">
        <f t="shared" ca="1" si="978"/>
        <v>10760.071125653281</v>
      </c>
      <c r="P3317" s="18">
        <f t="shared" ca="1" si="972"/>
        <v>695.50417326768434</v>
      </c>
      <c r="Q3317" s="47">
        <f ca="1">SUM(L$15:L3317)-SUM(M$15:M3317)</f>
        <v>16350</v>
      </c>
      <c r="R3317" s="47" t="str">
        <f t="shared" ca="1" si="973"/>
        <v>M3320</v>
      </c>
      <c r="S3317" s="40">
        <f t="shared" ca="1" si="979"/>
        <v>0</v>
      </c>
      <c r="T3317" s="46">
        <f t="shared" ca="1" si="980"/>
        <v>8</v>
      </c>
      <c r="X3317" s="74">
        <f t="shared" ca="1" si="981"/>
        <v>0.69550417326768432</v>
      </c>
      <c r="Y3317" s="75">
        <f t="shared" ca="1" si="982"/>
        <v>0.69550417326768432</v>
      </c>
      <c r="Z3317" s="74">
        <f t="shared" ca="1" si="983"/>
        <v>2.0047195451973661</v>
      </c>
      <c r="AA3317" s="76">
        <f t="shared" ca="1" si="984"/>
        <v>695.50417326768434</v>
      </c>
      <c r="AB3317" s="76">
        <f t="shared" ca="1" si="985"/>
        <v>2004.719545197366</v>
      </c>
    </row>
    <row r="3318" spans="1:28" x14ac:dyDescent="0.25">
      <c r="A3318" s="2">
        <f t="shared" si="986"/>
        <v>4</v>
      </c>
      <c r="B3318" s="16">
        <f ca="1">VLOOKUP(A3318,PERIODS!$O$4:$P$33,2,FALSE)</f>
        <v>2.5000000000000001E-2</v>
      </c>
      <c r="C3318" s="15"/>
      <c r="D3318" s="18">
        <v>3304</v>
      </c>
      <c r="E3318" s="34">
        <f t="shared" ca="1" si="988"/>
        <v>10760.071125653281</v>
      </c>
      <c r="F3318" s="34">
        <f t="shared" ca="1" si="970"/>
        <v>2500</v>
      </c>
      <c r="G3318" s="69">
        <f t="shared" ca="1" si="974"/>
        <v>0</v>
      </c>
      <c r="H3318" s="34">
        <f t="shared" ca="1" si="975"/>
        <v>-334.48775523802578</v>
      </c>
      <c r="I3318" s="34">
        <f t="shared" ca="1" si="976"/>
        <v>2165.5122447619742</v>
      </c>
      <c r="J3318" s="18">
        <f ca="1">SUM(INDIRECT(ADDRESS(ROW(F3318),COLUMN(F3318),4)):INDIRECT(ADDRESS(ROW(F3318)+N$5-1,COLUMN(F3318),4)))</f>
        <v>22300</v>
      </c>
      <c r="K3318" s="18">
        <f t="shared" ca="1" si="977"/>
        <v>0</v>
      </c>
      <c r="L3318" s="18">
        <f t="shared" ca="1" si="987"/>
        <v>0</v>
      </c>
      <c r="M3318" s="18">
        <f t="shared" ca="1" si="971"/>
        <v>16350</v>
      </c>
      <c r="N3318" s="34">
        <f t="shared" ca="1" si="978"/>
        <v>24944.558880891309</v>
      </c>
      <c r="P3318" s="18">
        <f t="shared" ca="1" si="972"/>
        <v>334.48775523802578</v>
      </c>
      <c r="Q3318" s="47">
        <f ca="1">SUM(L$15:L3318)-SUM(M$15:M3318)</f>
        <v>0</v>
      </c>
      <c r="R3318" s="47" t="str">
        <f t="shared" ca="1" si="973"/>
        <v>M3321</v>
      </c>
      <c r="S3318" s="40">
        <f t="shared" ca="1" si="979"/>
        <v>0</v>
      </c>
      <c r="T3318" s="46">
        <f t="shared" ca="1" si="980"/>
        <v>42</v>
      </c>
      <c r="X3318" s="74">
        <f t="shared" ca="1" si="981"/>
        <v>-0.33448775523802576</v>
      </c>
      <c r="Y3318" s="75">
        <f t="shared" ca="1" si="982"/>
        <v>-0.33448775523802576</v>
      </c>
      <c r="Z3318" s="74">
        <f t="shared" ca="1" si="983"/>
        <v>0.71570460840682149</v>
      </c>
      <c r="AA3318" s="76">
        <f t="shared" ca="1" si="984"/>
        <v>-334.48775523802578</v>
      </c>
      <c r="AB3318" s="76">
        <f t="shared" ca="1" si="985"/>
        <v>715.70460840682154</v>
      </c>
    </row>
    <row r="3319" spans="1:28" x14ac:dyDescent="0.25">
      <c r="A3319" s="2">
        <f t="shared" si="986"/>
        <v>5</v>
      </c>
      <c r="B3319" s="16">
        <f ca="1">VLOOKUP(A3319,PERIODS!$O$4:$P$33,2,FALSE)</f>
        <v>3.3000000000000002E-2</v>
      </c>
      <c r="C3319" s="15"/>
      <c r="D3319" s="18">
        <v>3305</v>
      </c>
      <c r="E3319" s="34">
        <f t="shared" ca="1" si="988"/>
        <v>24944.558880891309</v>
      </c>
      <c r="F3319" s="34">
        <f t="shared" ca="1" si="970"/>
        <v>3300</v>
      </c>
      <c r="G3319" s="69">
        <f t="shared" ca="1" si="974"/>
        <v>0</v>
      </c>
      <c r="H3319" s="34">
        <f t="shared" ca="1" si="975"/>
        <v>637.65550579877652</v>
      </c>
      <c r="I3319" s="34">
        <f t="shared" ca="1" si="976"/>
        <v>3937.6555057987766</v>
      </c>
      <c r="J3319" s="18">
        <f ca="1">SUM(INDIRECT(ADDRESS(ROW(F3319),COLUMN(F3319),4)):INDIRECT(ADDRESS(ROW(F3319)+N$5-1,COLUMN(F3319),4)))</f>
        <v>23100</v>
      </c>
      <c r="K3319" s="18">
        <f t="shared" ca="1" si="977"/>
        <v>0</v>
      </c>
      <c r="L3319" s="18">
        <f t="shared" ca="1" si="987"/>
        <v>0</v>
      </c>
      <c r="M3319" s="18">
        <f t="shared" ca="1" si="971"/>
        <v>0</v>
      </c>
      <c r="N3319" s="34">
        <f t="shared" ca="1" si="978"/>
        <v>21006.903375092534</v>
      </c>
      <c r="P3319" s="18">
        <f t="shared" ca="1" si="972"/>
        <v>637.65550579877652</v>
      </c>
      <c r="Q3319" s="47">
        <f ca="1">SUM(L$15:L3319)-SUM(M$15:M3319)</f>
        <v>0</v>
      </c>
      <c r="R3319" s="47" t="str">
        <f t="shared" ca="1" si="973"/>
        <v>M3322</v>
      </c>
      <c r="S3319" s="40">
        <f t="shared" ca="1" si="979"/>
        <v>0</v>
      </c>
      <c r="T3319" s="46">
        <f t="shared" ca="1" si="980"/>
        <v>77</v>
      </c>
      <c r="X3319" s="74">
        <f t="shared" ca="1" si="981"/>
        <v>0.6376555057987765</v>
      </c>
      <c r="Y3319" s="75">
        <f t="shared" ca="1" si="982"/>
        <v>0.6376555057987765</v>
      </c>
      <c r="Z3319" s="74">
        <f t="shared" ca="1" si="983"/>
        <v>1.8920397989585056</v>
      </c>
      <c r="AA3319" s="76">
        <f t="shared" ca="1" si="984"/>
        <v>637.65550579877652</v>
      </c>
      <c r="AB3319" s="76">
        <f t="shared" ca="1" si="985"/>
        <v>1892.0397989585056</v>
      </c>
    </row>
    <row r="3320" spans="1:28" x14ac:dyDescent="0.25">
      <c r="A3320" s="2">
        <f t="shared" si="986"/>
        <v>6</v>
      </c>
      <c r="B3320" s="16">
        <f ca="1">VLOOKUP(A3320,PERIODS!$O$4:$P$33,2,FALSE)</f>
        <v>3.3000000000000002E-2</v>
      </c>
      <c r="C3320" s="15"/>
      <c r="D3320" s="18">
        <v>3306</v>
      </c>
      <c r="E3320" s="34">
        <f t="shared" ca="1" si="988"/>
        <v>21006.903375092534</v>
      </c>
      <c r="F3320" s="34">
        <f t="shared" ca="1" si="970"/>
        <v>3300</v>
      </c>
      <c r="G3320" s="69">
        <f t="shared" ca="1" si="974"/>
        <v>0</v>
      </c>
      <c r="H3320" s="34">
        <f t="shared" ca="1" si="975"/>
        <v>1702.1941639459303</v>
      </c>
      <c r="I3320" s="34">
        <f t="shared" ca="1" si="976"/>
        <v>5002.1941639459301</v>
      </c>
      <c r="J3320" s="18">
        <f ca="1">SUM(INDIRECT(ADDRESS(ROW(F3320),COLUMN(F3320),4)):INDIRECT(ADDRESS(ROW(F3320)+N$5-1,COLUMN(F3320),4)))</f>
        <v>23100</v>
      </c>
      <c r="K3320" s="18">
        <f t="shared" ca="1" si="977"/>
        <v>16350</v>
      </c>
      <c r="L3320" s="18">
        <f t="shared" ca="1" si="987"/>
        <v>16350</v>
      </c>
      <c r="M3320" s="18">
        <f t="shared" ca="1" si="971"/>
        <v>0</v>
      </c>
      <c r="N3320" s="34">
        <f t="shared" ca="1" si="978"/>
        <v>16004.709211146605</v>
      </c>
      <c r="P3320" s="18">
        <f t="shared" ca="1" si="972"/>
        <v>1702.1941639459303</v>
      </c>
      <c r="Q3320" s="47">
        <f ca="1">SUM(L$15:L3320)-SUM(M$15:M3320)</f>
        <v>16350</v>
      </c>
      <c r="R3320" s="47" t="str">
        <f t="shared" ca="1" si="973"/>
        <v>M3323</v>
      </c>
      <c r="S3320" s="40">
        <f t="shared" ca="1" si="979"/>
        <v>0</v>
      </c>
      <c r="T3320" s="46">
        <f t="shared" ca="1" si="980"/>
        <v>56</v>
      </c>
      <c r="X3320" s="74">
        <f t="shared" ca="1" si="981"/>
        <v>1.7021941639459304</v>
      </c>
      <c r="Y3320" s="75">
        <f t="shared" ca="1" si="982"/>
        <v>1.7021941639459304</v>
      </c>
      <c r="Z3320" s="74">
        <f t="shared" ca="1" si="983"/>
        <v>5.4859713161428143</v>
      </c>
      <c r="AA3320" s="76">
        <f t="shared" ca="1" si="984"/>
        <v>1702.1941639459303</v>
      </c>
      <c r="AB3320" s="76">
        <f t="shared" ca="1" si="985"/>
        <v>5485.9713161428144</v>
      </c>
    </row>
    <row r="3321" spans="1:28" x14ac:dyDescent="0.25">
      <c r="A3321" s="2">
        <f t="shared" si="986"/>
        <v>7</v>
      </c>
      <c r="B3321" s="16">
        <f ca="1">VLOOKUP(A3321,PERIODS!$O$4:$P$33,2,FALSE)</f>
        <v>3.3000000000000002E-2</v>
      </c>
      <c r="C3321" s="15"/>
      <c r="D3321" s="18">
        <v>3307</v>
      </c>
      <c r="E3321" s="34">
        <f t="shared" ca="1" si="988"/>
        <v>16004.709211146605</v>
      </c>
      <c r="F3321" s="34">
        <f t="shared" ca="1" si="970"/>
        <v>3300</v>
      </c>
      <c r="G3321" s="69">
        <f t="shared" ca="1" si="974"/>
        <v>0</v>
      </c>
      <c r="H3321" s="34">
        <f t="shared" ca="1" si="975"/>
        <v>1869.6302368935276</v>
      </c>
      <c r="I3321" s="34">
        <f t="shared" ca="1" si="976"/>
        <v>5169.6302368935276</v>
      </c>
      <c r="J3321" s="18">
        <f ca="1">SUM(INDIRECT(ADDRESS(ROW(F3321),COLUMN(F3321),4)):INDIRECT(ADDRESS(ROW(F3321)+N$5-1,COLUMN(F3321),4)))</f>
        <v>23100</v>
      </c>
      <c r="K3321" s="18">
        <f t="shared" ca="1" si="977"/>
        <v>16350</v>
      </c>
      <c r="L3321" s="18">
        <f t="shared" ca="1" si="987"/>
        <v>0</v>
      </c>
      <c r="M3321" s="18">
        <f t="shared" ca="1" si="971"/>
        <v>0</v>
      </c>
      <c r="N3321" s="34">
        <f t="shared" ca="1" si="978"/>
        <v>10835.078974253076</v>
      </c>
      <c r="P3321" s="18">
        <f t="shared" ca="1" si="972"/>
        <v>1869.6302368935276</v>
      </c>
      <c r="Q3321" s="47">
        <f ca="1">SUM(L$15:L3321)-SUM(M$15:M3321)</f>
        <v>16350</v>
      </c>
      <c r="R3321" s="47" t="str">
        <f t="shared" ca="1" si="973"/>
        <v>M3324</v>
      </c>
      <c r="S3321" s="40">
        <f t="shared" ca="1" si="979"/>
        <v>0</v>
      </c>
      <c r="T3321" s="46">
        <f t="shared" ca="1" si="980"/>
        <v>48</v>
      </c>
      <c r="X3321" s="74">
        <f t="shared" ca="1" si="981"/>
        <v>1.8696302368935276</v>
      </c>
      <c r="Y3321" s="75">
        <f t="shared" ca="1" si="982"/>
        <v>1.8696302368935276</v>
      </c>
      <c r="Z3321" s="74">
        <f t="shared" ca="1" si="983"/>
        <v>6.4858977101550996</v>
      </c>
      <c r="AA3321" s="76">
        <f t="shared" ca="1" si="984"/>
        <v>1869.6302368935276</v>
      </c>
      <c r="AB3321" s="76">
        <f t="shared" ca="1" si="985"/>
        <v>6485.8977101551</v>
      </c>
    </row>
    <row r="3322" spans="1:28" x14ac:dyDescent="0.25">
      <c r="A3322" s="2">
        <f t="shared" si="986"/>
        <v>8</v>
      </c>
      <c r="B3322" s="16">
        <f ca="1">VLOOKUP(A3322,PERIODS!$O$4:$P$33,2,FALSE)</f>
        <v>3.3000000000000002E-2</v>
      </c>
      <c r="C3322" s="15"/>
      <c r="D3322" s="18">
        <v>3308</v>
      </c>
      <c r="E3322" s="34">
        <f t="shared" ca="1" si="988"/>
        <v>10835.078974253076</v>
      </c>
      <c r="F3322" s="34">
        <f t="shared" ca="1" si="970"/>
        <v>3300</v>
      </c>
      <c r="G3322" s="69">
        <f t="shared" ca="1" si="974"/>
        <v>0</v>
      </c>
      <c r="H3322" s="34">
        <f t="shared" ca="1" si="975"/>
        <v>-698.39532602001646</v>
      </c>
      <c r="I3322" s="34">
        <f t="shared" ca="1" si="976"/>
        <v>2601.6046739799835</v>
      </c>
      <c r="J3322" s="18">
        <f ca="1">SUM(INDIRECT(ADDRESS(ROW(F3322),COLUMN(F3322),4)):INDIRECT(ADDRESS(ROW(F3322)+N$5-1,COLUMN(F3322),4)))</f>
        <v>23100</v>
      </c>
      <c r="K3322" s="18">
        <f t="shared" ca="1" si="977"/>
        <v>16350</v>
      </c>
      <c r="L3322" s="18">
        <f t="shared" ca="1" si="987"/>
        <v>0</v>
      </c>
      <c r="M3322" s="18">
        <f t="shared" ca="1" si="971"/>
        <v>0</v>
      </c>
      <c r="N3322" s="34">
        <f t="shared" ca="1" si="978"/>
        <v>8233.474300273092</v>
      </c>
      <c r="P3322" s="18">
        <f t="shared" ca="1" si="972"/>
        <v>698.39532602001646</v>
      </c>
      <c r="Q3322" s="47">
        <f ca="1">SUM(L$15:L3322)-SUM(M$15:M3322)</f>
        <v>16350</v>
      </c>
      <c r="R3322" s="47" t="str">
        <f t="shared" ca="1" si="973"/>
        <v>M3325</v>
      </c>
      <c r="S3322" s="40">
        <f t="shared" ca="1" si="979"/>
        <v>0</v>
      </c>
      <c r="T3322" s="46">
        <f t="shared" ca="1" si="980"/>
        <v>89</v>
      </c>
      <c r="X3322" s="74">
        <f t="shared" ca="1" si="981"/>
        <v>-0.69839532602001642</v>
      </c>
      <c r="Y3322" s="75">
        <f t="shared" ca="1" si="982"/>
        <v>-0.69839532602001642</v>
      </c>
      <c r="Z3322" s="74">
        <f t="shared" ca="1" si="983"/>
        <v>0.49738280099762561</v>
      </c>
      <c r="AA3322" s="76">
        <f t="shared" ca="1" si="984"/>
        <v>-698.39532602001646</v>
      </c>
      <c r="AB3322" s="76">
        <f t="shared" ca="1" si="985"/>
        <v>497.38280099762562</v>
      </c>
    </row>
    <row r="3323" spans="1:28" x14ac:dyDescent="0.25">
      <c r="A3323" s="2">
        <f t="shared" si="986"/>
        <v>9</v>
      </c>
      <c r="B3323" s="16">
        <f ca="1">VLOOKUP(A3323,PERIODS!$O$4:$P$33,2,FALSE)</f>
        <v>3.3000000000000002E-2</v>
      </c>
      <c r="C3323" s="15"/>
      <c r="D3323" s="18">
        <v>3309</v>
      </c>
      <c r="E3323" s="34">
        <f t="shared" ca="1" si="988"/>
        <v>8233.474300273092</v>
      </c>
      <c r="F3323" s="34">
        <f t="shared" ca="1" si="970"/>
        <v>3300</v>
      </c>
      <c r="G3323" s="69">
        <f t="shared" ca="1" si="974"/>
        <v>0</v>
      </c>
      <c r="H3323" s="34">
        <f t="shared" ca="1" si="975"/>
        <v>986.76072685115571</v>
      </c>
      <c r="I3323" s="34">
        <f t="shared" ca="1" si="976"/>
        <v>4286.7607268511556</v>
      </c>
      <c r="J3323" s="18">
        <f ca="1">SUM(INDIRECT(ADDRESS(ROW(F3323),COLUMN(F3323),4)):INDIRECT(ADDRESS(ROW(F3323)+N$5-1,COLUMN(F3323),4)))</f>
        <v>23100</v>
      </c>
      <c r="K3323" s="18">
        <f t="shared" ca="1" si="977"/>
        <v>0</v>
      </c>
      <c r="L3323" s="18">
        <f t="shared" ca="1" si="987"/>
        <v>0</v>
      </c>
      <c r="M3323" s="18">
        <f t="shared" ca="1" si="971"/>
        <v>16350</v>
      </c>
      <c r="N3323" s="34">
        <f t="shared" ca="1" si="978"/>
        <v>20296.713573421937</v>
      </c>
      <c r="P3323" s="18">
        <f t="shared" ca="1" si="972"/>
        <v>986.76072685115571</v>
      </c>
      <c r="Q3323" s="47">
        <f ca="1">SUM(L$15:L3323)-SUM(M$15:M3323)</f>
        <v>0</v>
      </c>
      <c r="R3323" s="47" t="str">
        <f t="shared" ca="1" si="973"/>
        <v>M3326</v>
      </c>
      <c r="S3323" s="40">
        <f t="shared" ca="1" si="979"/>
        <v>0</v>
      </c>
      <c r="T3323" s="46">
        <f t="shared" ca="1" si="980"/>
        <v>15</v>
      </c>
      <c r="X3323" s="74">
        <f t="shared" ca="1" si="981"/>
        <v>0.98676072685115568</v>
      </c>
      <c r="Y3323" s="75">
        <f t="shared" ca="1" si="982"/>
        <v>0.98676072685115568</v>
      </c>
      <c r="Z3323" s="74">
        <f t="shared" ca="1" si="983"/>
        <v>2.6825309329668867</v>
      </c>
      <c r="AA3323" s="76">
        <f t="shared" ca="1" si="984"/>
        <v>986.76072685115571</v>
      </c>
      <c r="AB3323" s="76">
        <f t="shared" ca="1" si="985"/>
        <v>2682.5309329668867</v>
      </c>
    </row>
    <row r="3324" spans="1:28" x14ac:dyDescent="0.25">
      <c r="A3324" s="2">
        <f t="shared" si="986"/>
        <v>10</v>
      </c>
      <c r="B3324" s="16">
        <f ca="1">VLOOKUP(A3324,PERIODS!$O$4:$P$33,2,FALSE)</f>
        <v>3.3000000000000002E-2</v>
      </c>
      <c r="C3324" s="15"/>
      <c r="D3324" s="18">
        <v>3310</v>
      </c>
      <c r="E3324" s="34">
        <f t="shared" ca="1" si="988"/>
        <v>20296.713573421937</v>
      </c>
      <c r="F3324" s="34">
        <f t="shared" ca="1" si="970"/>
        <v>3300</v>
      </c>
      <c r="G3324" s="69">
        <f t="shared" ca="1" si="974"/>
        <v>0</v>
      </c>
      <c r="H3324" s="34">
        <f t="shared" ca="1" si="975"/>
        <v>1120.8399365156195</v>
      </c>
      <c r="I3324" s="34">
        <f t="shared" ca="1" si="976"/>
        <v>4420.8399365156192</v>
      </c>
      <c r="J3324" s="18">
        <f ca="1">SUM(INDIRECT(ADDRESS(ROW(F3324),COLUMN(F3324),4)):INDIRECT(ADDRESS(ROW(F3324)+N$5-1,COLUMN(F3324),4)))</f>
        <v>23100</v>
      </c>
      <c r="K3324" s="18">
        <f t="shared" ca="1" si="977"/>
        <v>16350</v>
      </c>
      <c r="L3324" s="18">
        <f t="shared" ca="1" si="987"/>
        <v>16350</v>
      </c>
      <c r="M3324" s="18">
        <f t="shared" ca="1" si="971"/>
        <v>0</v>
      </c>
      <c r="N3324" s="34">
        <f t="shared" ca="1" si="978"/>
        <v>15875.873636906319</v>
      </c>
      <c r="P3324" s="18">
        <f t="shared" ca="1" si="972"/>
        <v>1120.8399365156195</v>
      </c>
      <c r="Q3324" s="47">
        <f ca="1">SUM(L$15:L3324)-SUM(M$15:M3324)</f>
        <v>16350</v>
      </c>
      <c r="R3324" s="47" t="str">
        <f t="shared" ca="1" si="973"/>
        <v>M3327</v>
      </c>
      <c r="S3324" s="40">
        <f t="shared" ca="1" si="979"/>
        <v>0</v>
      </c>
      <c r="T3324" s="46">
        <f t="shared" ca="1" si="980"/>
        <v>51</v>
      </c>
      <c r="X3324" s="74">
        <f t="shared" ca="1" si="981"/>
        <v>1.1208399365156194</v>
      </c>
      <c r="Y3324" s="75">
        <f t="shared" ca="1" si="982"/>
        <v>1.1208399365156194</v>
      </c>
      <c r="Z3324" s="74">
        <f t="shared" ca="1" si="983"/>
        <v>3.067429567673281</v>
      </c>
      <c r="AA3324" s="76">
        <f t="shared" ca="1" si="984"/>
        <v>1120.8399365156195</v>
      </c>
      <c r="AB3324" s="76">
        <f t="shared" ca="1" si="985"/>
        <v>3067.4295676732809</v>
      </c>
    </row>
    <row r="3325" spans="1:28" x14ac:dyDescent="0.25">
      <c r="A3325" s="2">
        <f t="shared" si="986"/>
        <v>11</v>
      </c>
      <c r="B3325" s="16">
        <f ca="1">VLOOKUP(A3325,PERIODS!$O$4:$P$33,2,FALSE)</f>
        <v>3.3000000000000002E-2</v>
      </c>
      <c r="C3325" s="15"/>
      <c r="D3325" s="18">
        <v>3311</v>
      </c>
      <c r="E3325" s="34">
        <f t="shared" ca="1" si="988"/>
        <v>15875.873636906319</v>
      </c>
      <c r="F3325" s="34">
        <f t="shared" ca="1" si="970"/>
        <v>3300</v>
      </c>
      <c r="G3325" s="69">
        <f t="shared" ca="1" si="974"/>
        <v>0</v>
      </c>
      <c r="H3325" s="34">
        <f t="shared" ca="1" si="975"/>
        <v>-61.528132153160058</v>
      </c>
      <c r="I3325" s="34">
        <f t="shared" ca="1" si="976"/>
        <v>3238.4718678468398</v>
      </c>
      <c r="J3325" s="18">
        <f ca="1">SUM(INDIRECT(ADDRESS(ROW(F3325),COLUMN(F3325),4)):INDIRECT(ADDRESS(ROW(F3325)+N$5-1,COLUMN(F3325),4)))</f>
        <v>23300</v>
      </c>
      <c r="K3325" s="18">
        <f t="shared" ca="1" si="977"/>
        <v>16350</v>
      </c>
      <c r="L3325" s="18">
        <f t="shared" ca="1" si="987"/>
        <v>0</v>
      </c>
      <c r="M3325" s="18">
        <f t="shared" ca="1" si="971"/>
        <v>0</v>
      </c>
      <c r="N3325" s="34">
        <f t="shared" ca="1" si="978"/>
        <v>12637.401769059479</v>
      </c>
      <c r="P3325" s="18">
        <f t="shared" ca="1" si="972"/>
        <v>61.528132153160058</v>
      </c>
      <c r="Q3325" s="47">
        <f ca="1">SUM(L$15:L3325)-SUM(M$15:M3325)</f>
        <v>16350</v>
      </c>
      <c r="R3325" s="47" t="str">
        <f t="shared" ca="1" si="973"/>
        <v>M3328</v>
      </c>
      <c r="S3325" s="40">
        <f t="shared" ca="1" si="979"/>
        <v>0</v>
      </c>
      <c r="T3325" s="46">
        <f t="shared" ca="1" si="980"/>
        <v>77</v>
      </c>
      <c r="X3325" s="74">
        <f t="shared" ca="1" si="981"/>
        <v>-6.152813215316006E-2</v>
      </c>
      <c r="Y3325" s="75">
        <f t="shared" ca="1" si="982"/>
        <v>-6.152813215316006E-2</v>
      </c>
      <c r="Z3325" s="74">
        <f t="shared" ca="1" si="983"/>
        <v>0.94032649195843732</v>
      </c>
      <c r="AA3325" s="76">
        <f t="shared" ca="1" si="984"/>
        <v>-61.528132153160058</v>
      </c>
      <c r="AB3325" s="76">
        <f t="shared" ca="1" si="985"/>
        <v>940.32649195843737</v>
      </c>
    </row>
    <row r="3326" spans="1:28" x14ac:dyDescent="0.25">
      <c r="A3326" s="2">
        <f t="shared" si="986"/>
        <v>12</v>
      </c>
      <c r="B3326" s="16">
        <f ca="1">VLOOKUP(A3326,PERIODS!$O$4:$P$33,2,FALSE)</f>
        <v>3.3000000000000002E-2</v>
      </c>
      <c r="C3326" s="15"/>
      <c r="D3326" s="18">
        <v>3312</v>
      </c>
      <c r="E3326" s="34">
        <f t="shared" ca="1" si="988"/>
        <v>12637.401769059479</v>
      </c>
      <c r="F3326" s="34">
        <f t="shared" ca="1" si="970"/>
        <v>3300</v>
      </c>
      <c r="G3326" s="69">
        <f t="shared" ca="1" si="974"/>
        <v>0</v>
      </c>
      <c r="H3326" s="34">
        <f t="shared" ca="1" si="975"/>
        <v>-176.75322620294801</v>
      </c>
      <c r="I3326" s="34">
        <f t="shared" ca="1" si="976"/>
        <v>3123.2467737970519</v>
      </c>
      <c r="J3326" s="18">
        <f ca="1">SUM(INDIRECT(ADDRESS(ROW(F3326),COLUMN(F3326),4)):INDIRECT(ADDRESS(ROW(F3326)+N$5-1,COLUMN(F3326),4)))</f>
        <v>23500</v>
      </c>
      <c r="K3326" s="18">
        <f t="shared" ca="1" si="977"/>
        <v>16350</v>
      </c>
      <c r="L3326" s="18">
        <f t="shared" ca="1" si="987"/>
        <v>0</v>
      </c>
      <c r="M3326" s="18">
        <f t="shared" ca="1" si="971"/>
        <v>0</v>
      </c>
      <c r="N3326" s="34">
        <f t="shared" ca="1" si="978"/>
        <v>9514.1549952624264</v>
      </c>
      <c r="P3326" s="18">
        <f t="shared" ca="1" si="972"/>
        <v>176.75322620294801</v>
      </c>
      <c r="Q3326" s="47">
        <f ca="1">SUM(L$15:L3326)-SUM(M$15:M3326)</f>
        <v>16350</v>
      </c>
      <c r="R3326" s="47" t="str">
        <f t="shared" ca="1" si="973"/>
        <v>M3329</v>
      </c>
      <c r="S3326" s="40">
        <f t="shared" ca="1" si="979"/>
        <v>0</v>
      </c>
      <c r="T3326" s="46">
        <f t="shared" ca="1" si="980"/>
        <v>75</v>
      </c>
      <c r="X3326" s="74">
        <f t="shared" ca="1" si="981"/>
        <v>-0.17675322620294801</v>
      </c>
      <c r="Y3326" s="75">
        <f t="shared" ca="1" si="982"/>
        <v>-0.17675322620294801</v>
      </c>
      <c r="Z3326" s="74">
        <f t="shared" ca="1" si="983"/>
        <v>0.83798655213287876</v>
      </c>
      <c r="AA3326" s="76">
        <f t="shared" ca="1" si="984"/>
        <v>-176.75322620294801</v>
      </c>
      <c r="AB3326" s="76">
        <f t="shared" ca="1" si="985"/>
        <v>837.98655213287873</v>
      </c>
    </row>
    <row r="3327" spans="1:28" x14ac:dyDescent="0.25">
      <c r="A3327" s="2">
        <f t="shared" si="986"/>
        <v>13</v>
      </c>
      <c r="B3327" s="16">
        <f ca="1">VLOOKUP(A3327,PERIODS!$O$4:$P$33,2,FALSE)</f>
        <v>3.3000000000000002E-2</v>
      </c>
      <c r="C3327" s="15"/>
      <c r="D3327" s="18">
        <v>3313</v>
      </c>
      <c r="E3327" s="34">
        <f t="shared" ca="1" si="988"/>
        <v>9514.1549952624264</v>
      </c>
      <c r="F3327" s="34">
        <f t="shared" ca="1" si="970"/>
        <v>3300</v>
      </c>
      <c r="G3327" s="69">
        <f t="shared" ca="1" si="974"/>
        <v>0</v>
      </c>
      <c r="H3327" s="34">
        <f t="shared" ca="1" si="975"/>
        <v>765.76406549945068</v>
      </c>
      <c r="I3327" s="34">
        <f t="shared" ca="1" si="976"/>
        <v>4065.7640654994507</v>
      </c>
      <c r="J3327" s="18">
        <f ca="1">SUM(INDIRECT(ADDRESS(ROW(F3327),COLUMN(F3327),4)):INDIRECT(ADDRESS(ROW(F3327)+N$5-1,COLUMN(F3327),4)))</f>
        <v>23700</v>
      </c>
      <c r="K3327" s="18">
        <f t="shared" ca="1" si="977"/>
        <v>0</v>
      </c>
      <c r="L3327" s="18">
        <f t="shared" ca="1" si="987"/>
        <v>0</v>
      </c>
      <c r="M3327" s="18">
        <f t="shared" ca="1" si="971"/>
        <v>16350</v>
      </c>
      <c r="N3327" s="34">
        <f t="shared" ca="1" si="978"/>
        <v>21798.390929762976</v>
      </c>
      <c r="P3327" s="18">
        <f t="shared" ca="1" si="972"/>
        <v>765.76406549945068</v>
      </c>
      <c r="Q3327" s="47">
        <f ca="1">SUM(L$15:L3327)-SUM(M$15:M3327)</f>
        <v>0</v>
      </c>
      <c r="R3327" s="47" t="str">
        <f t="shared" ca="1" si="973"/>
        <v>M3330</v>
      </c>
      <c r="S3327" s="40">
        <f t="shared" ca="1" si="979"/>
        <v>0</v>
      </c>
      <c r="T3327" s="46">
        <f t="shared" ca="1" si="980"/>
        <v>21</v>
      </c>
      <c r="X3327" s="74">
        <f t="shared" ca="1" si="981"/>
        <v>0.76576406549945064</v>
      </c>
      <c r="Y3327" s="75">
        <f t="shared" ca="1" si="982"/>
        <v>0.76576406549945064</v>
      </c>
      <c r="Z3327" s="74">
        <f t="shared" ca="1" si="983"/>
        <v>2.1506369745624552</v>
      </c>
      <c r="AA3327" s="76">
        <f t="shared" ca="1" si="984"/>
        <v>765.76406549945068</v>
      </c>
      <c r="AB3327" s="76">
        <f t="shared" ca="1" si="985"/>
        <v>2150.6369745624552</v>
      </c>
    </row>
    <row r="3328" spans="1:28" x14ac:dyDescent="0.25">
      <c r="A3328" s="2">
        <f t="shared" si="986"/>
        <v>14</v>
      </c>
      <c r="B3328" s="16">
        <f ca="1">VLOOKUP(A3328,PERIODS!$O$4:$P$33,2,FALSE)</f>
        <v>3.3000000000000002E-2</v>
      </c>
      <c r="C3328" s="15"/>
      <c r="D3328" s="18">
        <v>3314</v>
      </c>
      <c r="E3328" s="34">
        <f t="shared" ca="1" si="988"/>
        <v>21798.390929762976</v>
      </c>
      <c r="F3328" s="34">
        <f t="shared" ca="1" si="970"/>
        <v>3300</v>
      </c>
      <c r="G3328" s="69">
        <f t="shared" ca="1" si="974"/>
        <v>0</v>
      </c>
      <c r="H3328" s="34">
        <f t="shared" ca="1" si="975"/>
        <v>1305.1987595995568</v>
      </c>
      <c r="I3328" s="34">
        <f t="shared" ca="1" si="976"/>
        <v>4605.198759599557</v>
      </c>
      <c r="J3328" s="18">
        <f ca="1">SUM(INDIRECT(ADDRESS(ROW(F3328),COLUMN(F3328),4)):INDIRECT(ADDRESS(ROW(F3328)+N$5-1,COLUMN(F3328),4)))</f>
        <v>23900</v>
      </c>
      <c r="K3328" s="18">
        <f t="shared" ca="1" si="977"/>
        <v>16350</v>
      </c>
      <c r="L3328" s="18">
        <f t="shared" ca="1" si="987"/>
        <v>16350</v>
      </c>
      <c r="M3328" s="18">
        <f t="shared" ca="1" si="971"/>
        <v>0</v>
      </c>
      <c r="N3328" s="34">
        <f t="shared" ca="1" si="978"/>
        <v>17193.19217016342</v>
      </c>
      <c r="P3328" s="18">
        <f t="shared" ca="1" si="972"/>
        <v>1305.1987595995568</v>
      </c>
      <c r="Q3328" s="47">
        <f ca="1">SUM(L$15:L3328)-SUM(M$15:M3328)</f>
        <v>16350</v>
      </c>
      <c r="R3328" s="47" t="str">
        <f t="shared" ca="1" si="973"/>
        <v>M3331</v>
      </c>
      <c r="S3328" s="40">
        <f t="shared" ca="1" si="979"/>
        <v>0</v>
      </c>
      <c r="T3328" s="46">
        <f t="shared" ca="1" si="980"/>
        <v>100</v>
      </c>
      <c r="X3328" s="74">
        <f t="shared" ca="1" si="981"/>
        <v>1.3051987595995567</v>
      </c>
      <c r="Y3328" s="75">
        <f t="shared" ca="1" si="982"/>
        <v>1.3051987595995567</v>
      </c>
      <c r="Z3328" s="74">
        <f t="shared" ca="1" si="983"/>
        <v>3.6884221301591738</v>
      </c>
      <c r="AA3328" s="76">
        <f t="shared" ca="1" si="984"/>
        <v>1305.1987595995568</v>
      </c>
      <c r="AB3328" s="76">
        <f t="shared" ca="1" si="985"/>
        <v>3688.4221301591738</v>
      </c>
    </row>
    <row r="3329" spans="1:28" x14ac:dyDescent="0.25">
      <c r="A3329" s="2">
        <f t="shared" si="986"/>
        <v>15</v>
      </c>
      <c r="B3329" s="16">
        <f ca="1">VLOOKUP(A3329,PERIODS!$O$4:$P$33,2,FALSE)</f>
        <v>3.3000000000000002E-2</v>
      </c>
      <c r="C3329" s="15"/>
      <c r="D3329" s="18">
        <v>3315</v>
      </c>
      <c r="E3329" s="34">
        <f t="shared" ca="1" si="988"/>
        <v>17193.19217016342</v>
      </c>
      <c r="F3329" s="34">
        <f t="shared" ca="1" si="970"/>
        <v>3300</v>
      </c>
      <c r="G3329" s="69">
        <f t="shared" ca="1" si="974"/>
        <v>0</v>
      </c>
      <c r="H3329" s="34">
        <f t="shared" ca="1" si="975"/>
        <v>-790.94235772321008</v>
      </c>
      <c r="I3329" s="34">
        <f t="shared" ca="1" si="976"/>
        <v>2509.0576422767899</v>
      </c>
      <c r="J3329" s="18">
        <f ca="1">SUM(INDIRECT(ADDRESS(ROW(F3329),COLUMN(F3329),4)):INDIRECT(ADDRESS(ROW(F3329)+N$5-1,COLUMN(F3329),4)))</f>
        <v>24100</v>
      </c>
      <c r="K3329" s="18">
        <f t="shared" ca="1" si="977"/>
        <v>16350</v>
      </c>
      <c r="L3329" s="18">
        <f t="shared" ca="1" si="987"/>
        <v>0</v>
      </c>
      <c r="M3329" s="18">
        <f t="shared" ca="1" si="971"/>
        <v>0</v>
      </c>
      <c r="N3329" s="34">
        <f t="shared" ca="1" si="978"/>
        <v>14684.13452788663</v>
      </c>
      <c r="P3329" s="18">
        <f t="shared" ca="1" si="972"/>
        <v>790.94235772321008</v>
      </c>
      <c r="Q3329" s="47">
        <f ca="1">SUM(L$15:L3329)-SUM(M$15:M3329)</f>
        <v>16350</v>
      </c>
      <c r="R3329" s="47" t="str">
        <f t="shared" ca="1" si="973"/>
        <v>M3332</v>
      </c>
      <c r="S3329" s="40">
        <f t="shared" ca="1" si="979"/>
        <v>0</v>
      </c>
      <c r="T3329" s="46">
        <f t="shared" ca="1" si="980"/>
        <v>59</v>
      </c>
      <c r="X3329" s="74">
        <f t="shared" ca="1" si="981"/>
        <v>-0.79094235772321009</v>
      </c>
      <c r="Y3329" s="75">
        <f t="shared" ca="1" si="982"/>
        <v>-0.79094235772321009</v>
      </c>
      <c r="Z3329" s="74">
        <f t="shared" ca="1" si="983"/>
        <v>0.45341731258682771</v>
      </c>
      <c r="AA3329" s="76">
        <f t="shared" ca="1" si="984"/>
        <v>-790.94235772321008</v>
      </c>
      <c r="AB3329" s="76">
        <f t="shared" ca="1" si="985"/>
        <v>453.41731258682773</v>
      </c>
    </row>
    <row r="3330" spans="1:28" x14ac:dyDescent="0.25">
      <c r="A3330" s="2">
        <f t="shared" si="986"/>
        <v>16</v>
      </c>
      <c r="B3330" s="16">
        <f ca="1">VLOOKUP(A3330,PERIODS!$O$4:$P$33,2,FALSE)</f>
        <v>3.3000000000000002E-2</v>
      </c>
      <c r="C3330" s="15"/>
      <c r="D3330" s="18">
        <v>3316</v>
      </c>
      <c r="E3330" s="34">
        <f t="shared" ca="1" si="988"/>
        <v>14684.13452788663</v>
      </c>
      <c r="F3330" s="34">
        <f t="shared" ca="1" si="970"/>
        <v>3300</v>
      </c>
      <c r="G3330" s="69">
        <f t="shared" ca="1" si="974"/>
        <v>0</v>
      </c>
      <c r="H3330" s="34">
        <f t="shared" ca="1" si="975"/>
        <v>1886.2890312275053</v>
      </c>
      <c r="I3330" s="34">
        <f t="shared" ca="1" si="976"/>
        <v>5186.2890312275049</v>
      </c>
      <c r="J3330" s="18">
        <f ca="1">SUM(INDIRECT(ADDRESS(ROW(F3330),COLUMN(F3330),4)):INDIRECT(ADDRESS(ROW(F3330)+N$5-1,COLUMN(F3330),4)))</f>
        <v>24300</v>
      </c>
      <c r="K3330" s="18">
        <f t="shared" ca="1" si="977"/>
        <v>16350</v>
      </c>
      <c r="L3330" s="18">
        <f t="shared" ca="1" si="987"/>
        <v>0</v>
      </c>
      <c r="M3330" s="18">
        <f t="shared" ca="1" si="971"/>
        <v>0</v>
      </c>
      <c r="N3330" s="34">
        <f t="shared" ca="1" si="978"/>
        <v>9497.8454966591253</v>
      </c>
      <c r="P3330" s="18">
        <f t="shared" ca="1" si="972"/>
        <v>1886.2890312275053</v>
      </c>
      <c r="Q3330" s="47">
        <f ca="1">SUM(L$15:L3330)-SUM(M$15:M3330)</f>
        <v>16350</v>
      </c>
      <c r="R3330" s="47" t="str">
        <f t="shared" ca="1" si="973"/>
        <v>M3333</v>
      </c>
      <c r="S3330" s="40">
        <f t="shared" ca="1" si="979"/>
        <v>0</v>
      </c>
      <c r="T3330" s="46">
        <f t="shared" ca="1" si="980"/>
        <v>50</v>
      </c>
      <c r="X3330" s="74">
        <f t="shared" ca="1" si="981"/>
        <v>1.8862890312275054</v>
      </c>
      <c r="Y3330" s="75">
        <f t="shared" ca="1" si="982"/>
        <v>1.8862890312275054</v>
      </c>
      <c r="Z3330" s="74">
        <f t="shared" ca="1" si="983"/>
        <v>6.594849932866401</v>
      </c>
      <c r="AA3330" s="76">
        <f t="shared" ca="1" si="984"/>
        <v>1886.2890312275053</v>
      </c>
      <c r="AB3330" s="76">
        <f t="shared" ca="1" si="985"/>
        <v>6594.8499328664011</v>
      </c>
    </row>
    <row r="3331" spans="1:28" x14ac:dyDescent="0.25">
      <c r="A3331" s="2">
        <f t="shared" si="986"/>
        <v>17</v>
      </c>
      <c r="B3331" s="16">
        <f ca="1">VLOOKUP(A3331,PERIODS!$O$4:$P$33,2,FALSE)</f>
        <v>3.5000000000000003E-2</v>
      </c>
      <c r="C3331" s="15"/>
      <c r="D3331" s="18">
        <v>3317</v>
      </c>
      <c r="E3331" s="34">
        <f t="shared" ca="1" si="988"/>
        <v>9497.8454966591253</v>
      </c>
      <c r="F3331" s="34">
        <f t="shared" ca="1" si="970"/>
        <v>3500.0000000000005</v>
      </c>
      <c r="G3331" s="69">
        <f t="shared" ca="1" si="974"/>
        <v>0</v>
      </c>
      <c r="H3331" s="34">
        <f t="shared" ca="1" si="975"/>
        <v>-292.23550088845809</v>
      </c>
      <c r="I3331" s="34">
        <f t="shared" ca="1" si="976"/>
        <v>3207.7644991115421</v>
      </c>
      <c r="J3331" s="18">
        <f ca="1">SUM(INDIRECT(ADDRESS(ROW(F3331),COLUMN(F3331),4)):INDIRECT(ADDRESS(ROW(F3331)+N$5-1,COLUMN(F3331),4)))</f>
        <v>24500.000000000004</v>
      </c>
      <c r="K3331" s="18">
        <f t="shared" ca="1" si="977"/>
        <v>0</v>
      </c>
      <c r="L3331" s="18">
        <f t="shared" ca="1" si="987"/>
        <v>0</v>
      </c>
      <c r="M3331" s="18">
        <f t="shared" ca="1" si="971"/>
        <v>16350</v>
      </c>
      <c r="N3331" s="34">
        <f t="shared" ca="1" si="978"/>
        <v>22640.080997547582</v>
      </c>
      <c r="P3331" s="18">
        <f t="shared" ca="1" si="972"/>
        <v>292.23550088845809</v>
      </c>
      <c r="Q3331" s="47">
        <f ca="1">SUM(L$15:L3331)-SUM(M$15:M3331)</f>
        <v>0</v>
      </c>
      <c r="R3331" s="47" t="str">
        <f t="shared" ca="1" si="973"/>
        <v>M3334</v>
      </c>
      <c r="S3331" s="40">
        <f t="shared" ca="1" si="979"/>
        <v>0</v>
      </c>
      <c r="T3331" s="46">
        <f t="shared" ca="1" si="980"/>
        <v>77</v>
      </c>
      <c r="X3331" s="74">
        <f t="shared" ca="1" si="981"/>
        <v>-0.29223550088845807</v>
      </c>
      <c r="Y3331" s="75">
        <f t="shared" ca="1" si="982"/>
        <v>-0.29223550088845807</v>
      </c>
      <c r="Z3331" s="74">
        <f t="shared" ca="1" si="983"/>
        <v>0.74659269202617851</v>
      </c>
      <c r="AA3331" s="76">
        <f t="shared" ca="1" si="984"/>
        <v>-292.23550088845809</v>
      </c>
      <c r="AB3331" s="76">
        <f t="shared" ca="1" si="985"/>
        <v>746.5926920261785</v>
      </c>
    </row>
    <row r="3332" spans="1:28" x14ac:dyDescent="0.25">
      <c r="A3332" s="2">
        <f t="shared" si="986"/>
        <v>18</v>
      </c>
      <c r="B3332" s="16">
        <f ca="1">VLOOKUP(A3332,PERIODS!$O$4:$P$33,2,FALSE)</f>
        <v>3.5000000000000003E-2</v>
      </c>
      <c r="C3332" s="15"/>
      <c r="D3332" s="18">
        <v>3318</v>
      </c>
      <c r="E3332" s="34">
        <f t="shared" ca="1" si="988"/>
        <v>22640.080997547582</v>
      </c>
      <c r="F3332" s="34">
        <f t="shared" ca="1" si="970"/>
        <v>3500.0000000000005</v>
      </c>
      <c r="G3332" s="69">
        <f t="shared" ca="1" si="974"/>
        <v>0</v>
      </c>
      <c r="H3332" s="34">
        <f t="shared" ca="1" si="975"/>
        <v>-1784.5295868649182</v>
      </c>
      <c r="I3332" s="34">
        <f t="shared" ca="1" si="976"/>
        <v>1715.4704131350823</v>
      </c>
      <c r="J3332" s="18">
        <f ca="1">SUM(INDIRECT(ADDRESS(ROW(F3332),COLUMN(F3332),4)):INDIRECT(ADDRESS(ROW(F3332)+N$5-1,COLUMN(F3332),4)))</f>
        <v>24500.000000000004</v>
      </c>
      <c r="K3332" s="18">
        <f t="shared" ca="1" si="977"/>
        <v>16350</v>
      </c>
      <c r="L3332" s="18">
        <f t="shared" ca="1" si="987"/>
        <v>16350</v>
      </c>
      <c r="M3332" s="18">
        <f t="shared" ca="1" si="971"/>
        <v>0</v>
      </c>
      <c r="N3332" s="34">
        <f t="shared" ca="1" si="978"/>
        <v>20924.610584412501</v>
      </c>
      <c r="P3332" s="18">
        <f t="shared" ca="1" si="972"/>
        <v>1784.5295868649182</v>
      </c>
      <c r="Q3332" s="47">
        <f ca="1">SUM(L$15:L3332)-SUM(M$15:M3332)</f>
        <v>16350</v>
      </c>
      <c r="R3332" s="47" t="str">
        <f t="shared" ca="1" si="973"/>
        <v>M3335</v>
      </c>
      <c r="S3332" s="40">
        <f t="shared" ca="1" si="979"/>
        <v>0</v>
      </c>
      <c r="T3332" s="46">
        <f t="shared" ca="1" si="980"/>
        <v>39</v>
      </c>
      <c r="X3332" s="74">
        <f t="shared" ca="1" si="981"/>
        <v>-1.7845295868649182</v>
      </c>
      <c r="Y3332" s="75">
        <f t="shared" ca="1" si="982"/>
        <v>-1.7845295868649182</v>
      </c>
      <c r="Z3332" s="74">
        <f t="shared" ca="1" si="983"/>
        <v>0.16787601351040146</v>
      </c>
      <c r="AA3332" s="76">
        <f t="shared" ca="1" si="984"/>
        <v>-1784.5295868649182</v>
      </c>
      <c r="AB3332" s="76">
        <f t="shared" ca="1" si="985"/>
        <v>167.87601351040146</v>
      </c>
    </row>
    <row r="3333" spans="1:28" x14ac:dyDescent="0.25">
      <c r="A3333" s="2">
        <f t="shared" si="986"/>
        <v>19</v>
      </c>
      <c r="B3333" s="16">
        <f ca="1">VLOOKUP(A3333,PERIODS!$O$4:$P$33,2,FALSE)</f>
        <v>3.5000000000000003E-2</v>
      </c>
      <c r="C3333" s="15"/>
      <c r="D3333" s="18">
        <v>3319</v>
      </c>
      <c r="E3333" s="34">
        <f t="shared" ca="1" si="988"/>
        <v>20924.610584412501</v>
      </c>
      <c r="F3333" s="34">
        <f t="shared" ca="1" si="970"/>
        <v>3500.0000000000005</v>
      </c>
      <c r="G3333" s="69">
        <f t="shared" ca="1" si="974"/>
        <v>0</v>
      </c>
      <c r="H3333" s="34">
        <f t="shared" ca="1" si="975"/>
        <v>1959.9639845400536</v>
      </c>
      <c r="I3333" s="34">
        <f t="shared" ca="1" si="976"/>
        <v>5459.9639845400543</v>
      </c>
      <c r="J3333" s="18">
        <f ca="1">SUM(INDIRECT(ADDRESS(ROW(F3333),COLUMN(F3333),4)):INDIRECT(ADDRESS(ROW(F3333)+N$5-1,COLUMN(F3333),4)))</f>
        <v>24500.000000000004</v>
      </c>
      <c r="K3333" s="18">
        <f t="shared" ca="1" si="977"/>
        <v>16350</v>
      </c>
      <c r="L3333" s="18">
        <f t="shared" ca="1" si="987"/>
        <v>0</v>
      </c>
      <c r="M3333" s="18">
        <f t="shared" ca="1" si="971"/>
        <v>0</v>
      </c>
      <c r="N3333" s="34">
        <f t="shared" ca="1" si="978"/>
        <v>15464.646599872447</v>
      </c>
      <c r="P3333" s="18">
        <f t="shared" ca="1" si="972"/>
        <v>1959.9639845400536</v>
      </c>
      <c r="Q3333" s="47">
        <f ca="1">SUM(L$15:L3333)-SUM(M$15:M3333)</f>
        <v>16350</v>
      </c>
      <c r="R3333" s="47" t="str">
        <f t="shared" ca="1" si="973"/>
        <v>M3336</v>
      </c>
      <c r="S3333" s="40">
        <f t="shared" ca="1" si="979"/>
        <v>0</v>
      </c>
      <c r="T3333" s="46">
        <f t="shared" ca="1" si="980"/>
        <v>100</v>
      </c>
      <c r="X3333" s="74">
        <f t="shared" ca="1" si="981"/>
        <v>2.4732750323155388</v>
      </c>
      <c r="Y3333" s="75">
        <f t="shared" ca="1" si="982"/>
        <v>1.9599639845400536</v>
      </c>
      <c r="Z3333" s="74">
        <f t="shared" ca="1" si="983"/>
        <v>7.0990713842313315</v>
      </c>
      <c r="AA3333" s="76">
        <f t="shared" ca="1" si="984"/>
        <v>1959.9639845400536</v>
      </c>
      <c r="AB3333" s="76">
        <f t="shared" ca="1" si="985"/>
        <v>7099.0713842313316</v>
      </c>
    </row>
    <row r="3334" spans="1:28" x14ac:dyDescent="0.25">
      <c r="A3334" s="2">
        <f t="shared" si="986"/>
        <v>20</v>
      </c>
      <c r="B3334" s="16">
        <f ca="1">VLOOKUP(A3334,PERIODS!$O$4:$P$33,2,FALSE)</f>
        <v>3.5000000000000003E-2</v>
      </c>
      <c r="C3334" s="15"/>
      <c r="D3334" s="18">
        <v>3320</v>
      </c>
      <c r="E3334" s="34">
        <f t="shared" ca="1" si="988"/>
        <v>15464.646599872447</v>
      </c>
      <c r="F3334" s="34">
        <f t="shared" ca="1" si="970"/>
        <v>3500.0000000000005</v>
      </c>
      <c r="G3334" s="69">
        <f t="shared" ca="1" si="974"/>
        <v>0</v>
      </c>
      <c r="H3334" s="34">
        <f t="shared" ca="1" si="975"/>
        <v>1332.3445479569593</v>
      </c>
      <c r="I3334" s="34">
        <f t="shared" ca="1" si="976"/>
        <v>4832.34454795696</v>
      </c>
      <c r="J3334" s="18">
        <f ca="1">SUM(INDIRECT(ADDRESS(ROW(F3334),COLUMN(F3334),4)):INDIRECT(ADDRESS(ROW(F3334)+N$5-1,COLUMN(F3334),4)))</f>
        <v>24500.000000000004</v>
      </c>
      <c r="K3334" s="18">
        <f t="shared" ca="1" si="977"/>
        <v>16350</v>
      </c>
      <c r="L3334" s="18">
        <f t="shared" ca="1" si="987"/>
        <v>0</v>
      </c>
      <c r="M3334" s="18">
        <f t="shared" ca="1" si="971"/>
        <v>0</v>
      </c>
      <c r="N3334" s="34">
        <f t="shared" ca="1" si="978"/>
        <v>10632.302051915487</v>
      </c>
      <c r="P3334" s="18">
        <f t="shared" ca="1" si="972"/>
        <v>1332.3445479569593</v>
      </c>
      <c r="Q3334" s="47">
        <f ca="1">SUM(L$15:L3334)-SUM(M$15:M3334)</f>
        <v>16350</v>
      </c>
      <c r="R3334" s="47" t="str">
        <f t="shared" ca="1" si="973"/>
        <v>M3337</v>
      </c>
      <c r="S3334" s="40">
        <f t="shared" ca="1" si="979"/>
        <v>0</v>
      </c>
      <c r="T3334" s="46">
        <f t="shared" ca="1" si="980"/>
        <v>11</v>
      </c>
      <c r="X3334" s="74">
        <f t="shared" ca="1" si="981"/>
        <v>1.3323445479569593</v>
      </c>
      <c r="Y3334" s="75">
        <f t="shared" ca="1" si="982"/>
        <v>1.3323445479569593</v>
      </c>
      <c r="Z3334" s="74">
        <f t="shared" ca="1" si="983"/>
        <v>3.7899186252629535</v>
      </c>
      <c r="AA3334" s="76">
        <f t="shared" ca="1" si="984"/>
        <v>1332.3445479569593</v>
      </c>
      <c r="AB3334" s="76">
        <f t="shared" ca="1" si="985"/>
        <v>3789.9186252629534</v>
      </c>
    </row>
    <row r="3335" spans="1:28" x14ac:dyDescent="0.25">
      <c r="A3335" s="2">
        <f t="shared" si="986"/>
        <v>21</v>
      </c>
      <c r="B3335" s="16">
        <f ca="1">VLOOKUP(A3335,PERIODS!$O$4:$P$33,2,FALSE)</f>
        <v>3.5000000000000003E-2</v>
      </c>
      <c r="C3335" s="15"/>
      <c r="D3335" s="18">
        <v>3321</v>
      </c>
      <c r="E3335" s="34">
        <f t="shared" ca="1" si="988"/>
        <v>10632.302051915487</v>
      </c>
      <c r="F3335" s="34">
        <f t="shared" ca="1" si="970"/>
        <v>3500.0000000000005</v>
      </c>
      <c r="G3335" s="69">
        <f t="shared" ca="1" si="974"/>
        <v>0</v>
      </c>
      <c r="H3335" s="34">
        <f t="shared" ca="1" si="975"/>
        <v>-77.307278684802355</v>
      </c>
      <c r="I3335" s="34">
        <f t="shared" ca="1" si="976"/>
        <v>3422.692721315198</v>
      </c>
      <c r="J3335" s="18">
        <f ca="1">SUM(INDIRECT(ADDRESS(ROW(F3335),COLUMN(F3335),4)):INDIRECT(ADDRESS(ROW(F3335)+N$5-1,COLUMN(F3335),4)))</f>
        <v>24500.000000000004</v>
      </c>
      <c r="K3335" s="18">
        <f t="shared" ca="1" si="977"/>
        <v>0</v>
      </c>
      <c r="L3335" s="18">
        <f t="shared" ca="1" si="987"/>
        <v>0</v>
      </c>
      <c r="M3335" s="18">
        <f t="shared" ca="1" si="971"/>
        <v>16350</v>
      </c>
      <c r="N3335" s="34">
        <f t="shared" ca="1" si="978"/>
        <v>23559.609330600288</v>
      </c>
      <c r="P3335" s="18">
        <f t="shared" ca="1" si="972"/>
        <v>77.307278684802355</v>
      </c>
      <c r="Q3335" s="47">
        <f ca="1">SUM(L$15:L3335)-SUM(M$15:M3335)</f>
        <v>0</v>
      </c>
      <c r="R3335" s="47" t="str">
        <f t="shared" ca="1" si="973"/>
        <v>M3338</v>
      </c>
      <c r="S3335" s="40">
        <f t="shared" ca="1" si="979"/>
        <v>0</v>
      </c>
      <c r="T3335" s="46">
        <f t="shared" ca="1" si="980"/>
        <v>53</v>
      </c>
      <c r="X3335" s="74">
        <f t="shared" ca="1" si="981"/>
        <v>-7.7307278684802361E-2</v>
      </c>
      <c r="Y3335" s="75">
        <f t="shared" ca="1" si="982"/>
        <v>-7.7307278684802361E-2</v>
      </c>
      <c r="Z3335" s="74">
        <f t="shared" ca="1" si="983"/>
        <v>0.92560539109687845</v>
      </c>
      <c r="AA3335" s="76">
        <f t="shared" ca="1" si="984"/>
        <v>-77.307278684802355</v>
      </c>
      <c r="AB3335" s="76">
        <f t="shared" ca="1" si="985"/>
        <v>925.60539109687841</v>
      </c>
    </row>
    <row r="3336" spans="1:28" x14ac:dyDescent="0.25">
      <c r="A3336" s="2">
        <f t="shared" si="986"/>
        <v>22</v>
      </c>
      <c r="B3336" s="16">
        <f ca="1">VLOOKUP(A3336,PERIODS!$O$4:$P$33,2,FALSE)</f>
        <v>3.5000000000000003E-2</v>
      </c>
      <c r="C3336" s="15"/>
      <c r="D3336" s="18">
        <v>3322</v>
      </c>
      <c r="E3336" s="34">
        <f t="shared" ca="1" si="988"/>
        <v>23559.609330600288</v>
      </c>
      <c r="F3336" s="34">
        <f t="shared" ca="1" si="970"/>
        <v>3500.0000000000005</v>
      </c>
      <c r="G3336" s="69">
        <f t="shared" ca="1" si="974"/>
        <v>0</v>
      </c>
      <c r="H3336" s="34">
        <f t="shared" ca="1" si="975"/>
        <v>-493.3657051999034</v>
      </c>
      <c r="I3336" s="34">
        <f t="shared" ca="1" si="976"/>
        <v>3006.634294800097</v>
      </c>
      <c r="J3336" s="18">
        <f ca="1">SUM(INDIRECT(ADDRESS(ROW(F3336),COLUMN(F3336),4)):INDIRECT(ADDRESS(ROW(F3336)+N$5-1,COLUMN(F3336),4)))</f>
        <v>25000.000000000004</v>
      </c>
      <c r="K3336" s="18">
        <f t="shared" ca="1" si="977"/>
        <v>16350</v>
      </c>
      <c r="L3336" s="18">
        <f t="shared" ca="1" si="987"/>
        <v>16350</v>
      </c>
      <c r="M3336" s="18">
        <f t="shared" ca="1" si="971"/>
        <v>0</v>
      </c>
      <c r="N3336" s="34">
        <f t="shared" ca="1" si="978"/>
        <v>20552.975035800191</v>
      </c>
      <c r="P3336" s="18">
        <f t="shared" ca="1" si="972"/>
        <v>493.3657051999034</v>
      </c>
      <c r="Q3336" s="47">
        <f ca="1">SUM(L$15:L3336)-SUM(M$15:M3336)</f>
        <v>16350</v>
      </c>
      <c r="R3336" s="47" t="str">
        <f t="shared" ca="1" si="973"/>
        <v>M3339</v>
      </c>
      <c r="S3336" s="40">
        <f t="shared" ca="1" si="979"/>
        <v>0</v>
      </c>
      <c r="T3336" s="46">
        <f t="shared" ca="1" si="980"/>
        <v>6</v>
      </c>
      <c r="X3336" s="74">
        <f t="shared" ca="1" si="981"/>
        <v>-0.49336570519990341</v>
      </c>
      <c r="Y3336" s="75">
        <f t="shared" ca="1" si="982"/>
        <v>-0.49336570519990341</v>
      </c>
      <c r="Z3336" s="74">
        <f t="shared" ca="1" si="983"/>
        <v>0.61056794036145445</v>
      </c>
      <c r="AA3336" s="76">
        <f t="shared" ca="1" si="984"/>
        <v>-493.3657051999034</v>
      </c>
      <c r="AB3336" s="76">
        <f t="shared" ca="1" si="985"/>
        <v>610.56794036145448</v>
      </c>
    </row>
    <row r="3337" spans="1:28" x14ac:dyDescent="0.25">
      <c r="A3337" s="2">
        <f t="shared" si="986"/>
        <v>23</v>
      </c>
      <c r="B3337" s="16">
        <f ca="1">VLOOKUP(A3337,PERIODS!$O$4:$P$33,2,FALSE)</f>
        <v>3.5000000000000003E-2</v>
      </c>
      <c r="C3337" s="15"/>
      <c r="D3337" s="18">
        <v>3323</v>
      </c>
      <c r="E3337" s="34">
        <f t="shared" ca="1" si="988"/>
        <v>20552.975035800191</v>
      </c>
      <c r="F3337" s="34">
        <f t="shared" ca="1" si="970"/>
        <v>3500.0000000000005</v>
      </c>
      <c r="G3337" s="69">
        <f t="shared" ca="1" si="974"/>
        <v>0</v>
      </c>
      <c r="H3337" s="34">
        <f t="shared" ca="1" si="975"/>
        <v>-964.5426836112797</v>
      </c>
      <c r="I3337" s="34">
        <f t="shared" ca="1" si="976"/>
        <v>2535.4573163887208</v>
      </c>
      <c r="J3337" s="18">
        <f ca="1">SUM(INDIRECT(ADDRESS(ROW(F3337),COLUMN(F3337),4)):INDIRECT(ADDRESS(ROW(F3337)+N$5-1,COLUMN(F3337),4)))</f>
        <v>25500.000000000004</v>
      </c>
      <c r="K3337" s="18">
        <f t="shared" ca="1" si="977"/>
        <v>16350</v>
      </c>
      <c r="L3337" s="18">
        <f t="shared" ca="1" si="987"/>
        <v>0</v>
      </c>
      <c r="M3337" s="18">
        <f t="shared" ca="1" si="971"/>
        <v>0</v>
      </c>
      <c r="N3337" s="34">
        <f t="shared" ca="1" si="978"/>
        <v>18017.517719411469</v>
      </c>
      <c r="P3337" s="18">
        <f t="shared" ca="1" si="972"/>
        <v>964.5426836112797</v>
      </c>
      <c r="Q3337" s="47">
        <f ca="1">SUM(L$15:L3337)-SUM(M$15:M3337)</f>
        <v>16350</v>
      </c>
      <c r="R3337" s="47" t="str">
        <f t="shared" ca="1" si="973"/>
        <v>M3340</v>
      </c>
      <c r="S3337" s="40">
        <f t="shared" ca="1" si="979"/>
        <v>0</v>
      </c>
      <c r="T3337" s="46">
        <f t="shared" ca="1" si="980"/>
        <v>48</v>
      </c>
      <c r="X3337" s="74">
        <f t="shared" ca="1" si="981"/>
        <v>-0.96454268361127971</v>
      </c>
      <c r="Y3337" s="75">
        <f t="shared" ca="1" si="982"/>
        <v>-0.96454268361127971</v>
      </c>
      <c r="Z3337" s="74">
        <f t="shared" ca="1" si="983"/>
        <v>0.38115746944556428</v>
      </c>
      <c r="AA3337" s="76">
        <f t="shared" ca="1" si="984"/>
        <v>-964.5426836112797</v>
      </c>
      <c r="AB3337" s="76">
        <f t="shared" ca="1" si="985"/>
        <v>381.15746944556429</v>
      </c>
    </row>
    <row r="3338" spans="1:28" x14ac:dyDescent="0.25">
      <c r="A3338" s="2">
        <f t="shared" si="986"/>
        <v>24</v>
      </c>
      <c r="B3338" s="16">
        <f ca="1">VLOOKUP(A3338,PERIODS!$O$4:$P$33,2,FALSE)</f>
        <v>3.5000000000000003E-2</v>
      </c>
      <c r="C3338" s="15"/>
      <c r="D3338" s="18">
        <v>3324</v>
      </c>
      <c r="E3338" s="34">
        <f t="shared" ca="1" si="988"/>
        <v>18017.517719411469</v>
      </c>
      <c r="F3338" s="34">
        <f t="shared" ca="1" si="970"/>
        <v>3500.0000000000005</v>
      </c>
      <c r="G3338" s="69">
        <f t="shared" ca="1" si="974"/>
        <v>0</v>
      </c>
      <c r="H3338" s="34">
        <f t="shared" ca="1" si="975"/>
        <v>-1040.7492455478161</v>
      </c>
      <c r="I3338" s="34">
        <f t="shared" ca="1" si="976"/>
        <v>2459.2507544521841</v>
      </c>
      <c r="J3338" s="18">
        <f ca="1">SUM(INDIRECT(ADDRESS(ROW(F3338),COLUMN(F3338),4)):INDIRECT(ADDRESS(ROW(F3338)+N$5-1,COLUMN(F3338),4)))</f>
        <v>26000</v>
      </c>
      <c r="K3338" s="18">
        <f t="shared" ca="1" si="977"/>
        <v>16350</v>
      </c>
      <c r="L3338" s="18">
        <f t="shared" ca="1" si="987"/>
        <v>0</v>
      </c>
      <c r="M3338" s="18">
        <f t="shared" ca="1" si="971"/>
        <v>0</v>
      </c>
      <c r="N3338" s="34">
        <f t="shared" ca="1" si="978"/>
        <v>15558.266964959286</v>
      </c>
      <c r="P3338" s="18">
        <f t="shared" ca="1" si="972"/>
        <v>1040.7492455478161</v>
      </c>
      <c r="Q3338" s="47">
        <f ca="1">SUM(L$15:L3338)-SUM(M$15:M3338)</f>
        <v>16350</v>
      </c>
      <c r="R3338" s="47" t="str">
        <f t="shared" ca="1" si="973"/>
        <v>M3341</v>
      </c>
      <c r="S3338" s="40">
        <f t="shared" ca="1" si="979"/>
        <v>0</v>
      </c>
      <c r="T3338" s="46">
        <f t="shared" ca="1" si="980"/>
        <v>41</v>
      </c>
      <c r="X3338" s="74">
        <f t="shared" ca="1" si="981"/>
        <v>-1.0407492455478162</v>
      </c>
      <c r="Y3338" s="75">
        <f t="shared" ca="1" si="982"/>
        <v>-1.0407492455478162</v>
      </c>
      <c r="Z3338" s="74">
        <f t="shared" ca="1" si="983"/>
        <v>0.3531899567964264</v>
      </c>
      <c r="AA3338" s="76">
        <f t="shared" ca="1" si="984"/>
        <v>-1040.7492455478161</v>
      </c>
      <c r="AB3338" s="76">
        <f t="shared" ca="1" si="985"/>
        <v>353.18995679642637</v>
      </c>
    </row>
    <row r="3339" spans="1:28" x14ac:dyDescent="0.25">
      <c r="A3339" s="2">
        <f t="shared" si="986"/>
        <v>25</v>
      </c>
      <c r="B3339" s="16">
        <f ca="1">VLOOKUP(A3339,PERIODS!$O$4:$P$33,2,FALSE)</f>
        <v>3.5000000000000003E-2</v>
      </c>
      <c r="C3339" s="15"/>
      <c r="D3339" s="18">
        <v>3325</v>
      </c>
      <c r="E3339" s="34">
        <f t="shared" ca="1" si="988"/>
        <v>15558.266964959286</v>
      </c>
      <c r="F3339" s="34">
        <f t="shared" ca="1" si="970"/>
        <v>3500.0000000000005</v>
      </c>
      <c r="G3339" s="69">
        <f t="shared" ca="1" si="974"/>
        <v>0</v>
      </c>
      <c r="H3339" s="34">
        <f t="shared" ca="1" si="975"/>
        <v>-984.7950682940658</v>
      </c>
      <c r="I3339" s="34">
        <f t="shared" ca="1" si="976"/>
        <v>2515.2049317059345</v>
      </c>
      <c r="J3339" s="18">
        <f ca="1">SUM(INDIRECT(ADDRESS(ROW(F3339),COLUMN(F3339),4)):INDIRECT(ADDRESS(ROW(F3339)+N$5-1,COLUMN(F3339),4)))</f>
        <v>24900</v>
      </c>
      <c r="K3339" s="18">
        <f t="shared" ca="1" si="977"/>
        <v>0</v>
      </c>
      <c r="L3339" s="18">
        <f t="shared" ca="1" si="987"/>
        <v>0</v>
      </c>
      <c r="M3339" s="18">
        <f t="shared" ca="1" si="971"/>
        <v>16350</v>
      </c>
      <c r="N3339" s="34">
        <f t="shared" ca="1" si="978"/>
        <v>29393.062033253351</v>
      </c>
      <c r="P3339" s="18">
        <f t="shared" ca="1" si="972"/>
        <v>984.7950682940658</v>
      </c>
      <c r="Q3339" s="47">
        <f ca="1">SUM(L$15:L3339)-SUM(M$15:M3339)</f>
        <v>0</v>
      </c>
      <c r="R3339" s="47" t="str">
        <f t="shared" ca="1" si="973"/>
        <v>M3342</v>
      </c>
      <c r="S3339" s="40">
        <f t="shared" ca="1" si="979"/>
        <v>0</v>
      </c>
      <c r="T3339" s="46">
        <f t="shared" ca="1" si="980"/>
        <v>16</v>
      </c>
      <c r="X3339" s="74">
        <f t="shared" ca="1" si="981"/>
        <v>-0.98479506829406582</v>
      </c>
      <c r="Y3339" s="75">
        <f t="shared" ca="1" si="982"/>
        <v>-0.98479506829406582</v>
      </c>
      <c r="Z3339" s="74">
        <f t="shared" ca="1" si="983"/>
        <v>0.37351576431669986</v>
      </c>
      <c r="AA3339" s="76">
        <f t="shared" ca="1" si="984"/>
        <v>-984.7950682940658</v>
      </c>
      <c r="AB3339" s="76">
        <f t="shared" ca="1" si="985"/>
        <v>373.51576431669986</v>
      </c>
    </row>
    <row r="3340" spans="1:28" x14ac:dyDescent="0.25">
      <c r="A3340" s="2">
        <f t="shared" si="986"/>
        <v>26</v>
      </c>
      <c r="B3340" s="16">
        <f ca="1">VLOOKUP(A3340,PERIODS!$O$4:$P$33,2,FALSE)</f>
        <v>3.5000000000000003E-2</v>
      </c>
      <c r="C3340" s="15"/>
      <c r="D3340" s="18">
        <v>3326</v>
      </c>
      <c r="E3340" s="34">
        <f t="shared" ca="1" si="988"/>
        <v>29393.062033253351</v>
      </c>
      <c r="F3340" s="34">
        <f t="shared" ca="1" si="970"/>
        <v>3500.0000000000005</v>
      </c>
      <c r="G3340" s="69">
        <f t="shared" ca="1" si="974"/>
        <v>0</v>
      </c>
      <c r="H3340" s="34">
        <f t="shared" ca="1" si="975"/>
        <v>-1938.4171674528629</v>
      </c>
      <c r="I3340" s="34">
        <f t="shared" ca="1" si="976"/>
        <v>1561.5828325471375</v>
      </c>
      <c r="J3340" s="18">
        <f ca="1">SUM(INDIRECT(ADDRESS(ROW(F3340),COLUMN(F3340),4)):INDIRECT(ADDRESS(ROW(F3340)+N$5-1,COLUMN(F3340),4)))</f>
        <v>23900</v>
      </c>
      <c r="K3340" s="18">
        <f t="shared" ca="1" si="977"/>
        <v>0</v>
      </c>
      <c r="L3340" s="18">
        <f t="shared" ca="1" si="987"/>
        <v>0</v>
      </c>
      <c r="M3340" s="18">
        <f t="shared" ca="1" si="971"/>
        <v>0</v>
      </c>
      <c r="N3340" s="34">
        <f t="shared" ca="1" si="978"/>
        <v>27831.479200706213</v>
      </c>
      <c r="P3340" s="18">
        <f t="shared" ca="1" si="972"/>
        <v>1938.4171674528629</v>
      </c>
      <c r="Q3340" s="47">
        <f ca="1">SUM(L$15:L3340)-SUM(M$15:M3340)</f>
        <v>0</v>
      </c>
      <c r="R3340" s="47" t="str">
        <f t="shared" ca="1" si="973"/>
        <v>M3343</v>
      </c>
      <c r="S3340" s="40">
        <f t="shared" ca="1" si="979"/>
        <v>0</v>
      </c>
      <c r="T3340" s="46">
        <f t="shared" ca="1" si="980"/>
        <v>39</v>
      </c>
      <c r="X3340" s="74">
        <f t="shared" ca="1" si="981"/>
        <v>-1.938417167452863</v>
      </c>
      <c r="Y3340" s="75">
        <f t="shared" ca="1" si="982"/>
        <v>-1.938417167452863</v>
      </c>
      <c r="Z3340" s="74">
        <f t="shared" ca="1" si="983"/>
        <v>0.14393158917656146</v>
      </c>
      <c r="AA3340" s="76">
        <f t="shared" ca="1" si="984"/>
        <v>-1938.4171674528629</v>
      </c>
      <c r="AB3340" s="76">
        <f t="shared" ca="1" si="985"/>
        <v>143.93158917656146</v>
      </c>
    </row>
    <row r="3341" spans="1:28" x14ac:dyDescent="0.25">
      <c r="A3341" s="2">
        <f t="shared" si="986"/>
        <v>27</v>
      </c>
      <c r="B3341" s="16">
        <f ca="1">VLOOKUP(A3341,PERIODS!$O$4:$P$33,2,FALSE)</f>
        <v>3.5000000000000003E-2</v>
      </c>
      <c r="C3341" s="15"/>
      <c r="D3341" s="18">
        <v>3327</v>
      </c>
      <c r="E3341" s="34">
        <f t="shared" ca="1" si="988"/>
        <v>27831.479200706213</v>
      </c>
      <c r="F3341" s="34">
        <f t="shared" ca="1" si="970"/>
        <v>3500.0000000000005</v>
      </c>
      <c r="G3341" s="69">
        <f t="shared" ca="1" si="974"/>
        <v>0</v>
      </c>
      <c r="H3341" s="34">
        <f t="shared" ca="1" si="975"/>
        <v>-706.36671886414467</v>
      </c>
      <c r="I3341" s="34">
        <f t="shared" ca="1" si="976"/>
        <v>2793.6332811358557</v>
      </c>
      <c r="J3341" s="18">
        <f ca="1">SUM(INDIRECT(ADDRESS(ROW(F3341),COLUMN(F3341),4)):INDIRECT(ADDRESS(ROW(F3341)+N$5-1,COLUMN(F3341),4)))</f>
        <v>22900</v>
      </c>
      <c r="K3341" s="18">
        <f t="shared" ca="1" si="977"/>
        <v>0</v>
      </c>
      <c r="L3341" s="18">
        <f t="shared" ca="1" si="987"/>
        <v>0</v>
      </c>
      <c r="M3341" s="18">
        <f t="shared" ca="1" si="971"/>
        <v>0</v>
      </c>
      <c r="N3341" s="34">
        <f t="shared" ca="1" si="978"/>
        <v>25037.845919570358</v>
      </c>
      <c r="P3341" s="18">
        <f t="shared" ca="1" si="972"/>
        <v>706.36671886414467</v>
      </c>
      <c r="Q3341" s="47">
        <f ca="1">SUM(L$15:L3341)-SUM(M$15:M3341)</f>
        <v>0</v>
      </c>
      <c r="R3341" s="47" t="str">
        <f t="shared" ca="1" si="973"/>
        <v>M3344</v>
      </c>
      <c r="S3341" s="40">
        <f t="shared" ca="1" si="979"/>
        <v>0</v>
      </c>
      <c r="T3341" s="46">
        <f t="shared" ca="1" si="980"/>
        <v>55</v>
      </c>
      <c r="X3341" s="74">
        <f t="shared" ca="1" si="981"/>
        <v>-0.7063667188641447</v>
      </c>
      <c r="Y3341" s="75">
        <f t="shared" ca="1" si="982"/>
        <v>-0.7063667188641447</v>
      </c>
      <c r="Z3341" s="74">
        <f t="shared" ca="1" si="983"/>
        <v>0.49343372801436131</v>
      </c>
      <c r="AA3341" s="76">
        <f t="shared" ca="1" si="984"/>
        <v>-706.36671886414467</v>
      </c>
      <c r="AB3341" s="76">
        <f t="shared" ca="1" si="985"/>
        <v>493.43372801436129</v>
      </c>
    </row>
    <row r="3342" spans="1:28" x14ac:dyDescent="0.25">
      <c r="A3342" s="2">
        <f t="shared" si="986"/>
        <v>28</v>
      </c>
      <c r="B3342" s="16">
        <f ca="1">VLOOKUP(A3342,PERIODS!$O$4:$P$33,2,FALSE)</f>
        <v>0.04</v>
      </c>
      <c r="C3342" s="15"/>
      <c r="D3342" s="18">
        <v>3328</v>
      </c>
      <c r="E3342" s="34">
        <f t="shared" ca="1" si="988"/>
        <v>25037.845919570358</v>
      </c>
      <c r="F3342" s="34">
        <f t="shared" ca="1" si="970"/>
        <v>4000</v>
      </c>
      <c r="G3342" s="69">
        <f t="shared" ca="1" si="974"/>
        <v>0</v>
      </c>
      <c r="H3342" s="34">
        <f t="shared" ca="1" si="975"/>
        <v>-1658.4523118829113</v>
      </c>
      <c r="I3342" s="34">
        <f t="shared" ca="1" si="976"/>
        <v>2341.5476881170889</v>
      </c>
      <c r="J3342" s="18">
        <f ca="1">SUM(INDIRECT(ADDRESS(ROW(F3342),COLUMN(F3342),4)):INDIRECT(ADDRESS(ROW(F3342)+N$5-1,COLUMN(F3342),4)))</f>
        <v>21900</v>
      </c>
      <c r="K3342" s="18">
        <f t="shared" ca="1" si="977"/>
        <v>0</v>
      </c>
      <c r="L3342" s="18">
        <f t="shared" ca="1" si="987"/>
        <v>0</v>
      </c>
      <c r="M3342" s="18">
        <f t="shared" ca="1" si="971"/>
        <v>0</v>
      </c>
      <c r="N3342" s="34">
        <f t="shared" ca="1" si="978"/>
        <v>22696.298231453271</v>
      </c>
      <c r="P3342" s="18">
        <f t="shared" ca="1" si="972"/>
        <v>1658.4523118829113</v>
      </c>
      <c r="Q3342" s="47">
        <f ca="1">SUM(L$15:L3342)-SUM(M$15:M3342)</f>
        <v>0</v>
      </c>
      <c r="R3342" s="47" t="str">
        <f t="shared" ca="1" si="973"/>
        <v>M3345</v>
      </c>
      <c r="S3342" s="40">
        <f t="shared" ca="1" si="979"/>
        <v>0</v>
      </c>
      <c r="T3342" s="46">
        <f t="shared" ca="1" si="980"/>
        <v>32</v>
      </c>
      <c r="X3342" s="74">
        <f t="shared" ca="1" si="981"/>
        <v>-1.6584523118829113</v>
      </c>
      <c r="Y3342" s="75">
        <f t="shared" ca="1" si="982"/>
        <v>-1.6584523118829113</v>
      </c>
      <c r="Z3342" s="74">
        <f t="shared" ca="1" si="983"/>
        <v>0.19043348378275662</v>
      </c>
      <c r="AA3342" s="76">
        <f t="shared" ca="1" si="984"/>
        <v>-1658.4523118829113</v>
      </c>
      <c r="AB3342" s="76">
        <f t="shared" ca="1" si="985"/>
        <v>190.43348378275661</v>
      </c>
    </row>
    <row r="3343" spans="1:28" x14ac:dyDescent="0.25">
      <c r="A3343" s="2">
        <f t="shared" si="986"/>
        <v>29</v>
      </c>
      <c r="B3343" s="16">
        <f ca="1">VLOOKUP(A3343,PERIODS!$O$4:$P$33,2,FALSE)</f>
        <v>0.04</v>
      </c>
      <c r="C3343" s="15"/>
      <c r="D3343" s="18">
        <v>3329</v>
      </c>
      <c r="E3343" s="34">
        <f t="shared" ca="1" si="988"/>
        <v>22696.298231453271</v>
      </c>
      <c r="F3343" s="34">
        <f t="shared" ref="F3343:F3406" ca="1" si="989">F$2*B3343</f>
        <v>4000</v>
      </c>
      <c r="G3343" s="69">
        <f t="shared" ca="1" si="974"/>
        <v>0</v>
      </c>
      <c r="H3343" s="34">
        <f t="shared" ca="1" si="975"/>
        <v>377.58101770984257</v>
      </c>
      <c r="I3343" s="34">
        <f t="shared" ca="1" si="976"/>
        <v>4377.5810177098429</v>
      </c>
      <c r="J3343" s="18">
        <f ca="1">SUM(INDIRECT(ADDRESS(ROW(F3343),COLUMN(F3343),4)):INDIRECT(ADDRESS(ROW(F3343)+N$5-1,COLUMN(F3343),4)))</f>
        <v>21200</v>
      </c>
      <c r="K3343" s="18">
        <f t="shared" ca="1" si="977"/>
        <v>0</v>
      </c>
      <c r="L3343" s="18">
        <f t="shared" ca="1" si="987"/>
        <v>0</v>
      </c>
      <c r="M3343" s="18">
        <f t="shared" ref="M3343:M3406" ca="1" si="990">SUMIF($R$15:$R$8014,ADDRESS(ROW(M3343),COLUMN(M3343),4),$L$15:$L$8014)</f>
        <v>0</v>
      </c>
      <c r="N3343" s="34">
        <f t="shared" ca="1" si="978"/>
        <v>18318.717213743428</v>
      </c>
      <c r="P3343" s="18">
        <f t="shared" ref="P3343:P3406" ca="1" si="991">ABS(H3343)</f>
        <v>377.58101770984257</v>
      </c>
      <c r="Q3343" s="47">
        <f ca="1">SUM(L$15:L3343)-SUM(M$15:M3343)</f>
        <v>0</v>
      </c>
      <c r="R3343" s="47" t="str">
        <f t="shared" ref="R3343:R3406" ca="1" si="992">ADDRESS(ROW(M3343)+$N$3+RANDBETWEEN(-$N$4,$N$4),COLUMN(M3343),4)</f>
        <v>M3346</v>
      </c>
      <c r="S3343" s="40">
        <f t="shared" ca="1" si="979"/>
        <v>0</v>
      </c>
      <c r="T3343" s="46">
        <f t="shared" ca="1" si="980"/>
        <v>33</v>
      </c>
      <c r="X3343" s="74">
        <f t="shared" ca="1" si="981"/>
        <v>0.37758101770984259</v>
      </c>
      <c r="Y3343" s="75">
        <f t="shared" ca="1" si="982"/>
        <v>0.37758101770984259</v>
      </c>
      <c r="Z3343" s="74">
        <f t="shared" ca="1" si="983"/>
        <v>1.4587516237227121</v>
      </c>
      <c r="AA3343" s="76">
        <f t="shared" ca="1" si="984"/>
        <v>377.58101770984257</v>
      </c>
      <c r="AB3343" s="76">
        <f t="shared" ca="1" si="985"/>
        <v>1458.7516237227121</v>
      </c>
    </row>
    <row r="3344" spans="1:28" x14ac:dyDescent="0.25">
      <c r="A3344" s="2">
        <f t="shared" si="986"/>
        <v>30</v>
      </c>
      <c r="B3344" s="16">
        <f ca="1">VLOOKUP(A3344,PERIODS!$O$4:$P$33,2,FALSE)</f>
        <v>0.04</v>
      </c>
      <c r="C3344" s="15"/>
      <c r="D3344" s="18">
        <v>3330</v>
      </c>
      <c r="E3344" s="34">
        <f t="shared" ca="1" si="988"/>
        <v>18318.717213743428</v>
      </c>
      <c r="F3344" s="34">
        <f t="shared" ca="1" si="989"/>
        <v>4000</v>
      </c>
      <c r="G3344" s="69">
        <f t="shared" ref="G3344:G3407" ca="1" si="993">((2*RAND()*$F$5)-$F$5)*E3344</f>
        <v>0</v>
      </c>
      <c r="H3344" s="34">
        <f t="shared" ref="H3344:H3407" ca="1" si="994">IF($S$3="NORM",AA3344,IF($S$3="LOGNORM",AB3344,0))</f>
        <v>-669.78705176717324</v>
      </c>
      <c r="I3344" s="34">
        <f t="shared" ref="I3344:I3407" ca="1" si="995">IF(F3344+H3344&lt;0,0,F3344+H3344)</f>
        <v>3330.2129482328269</v>
      </c>
      <c r="J3344" s="18">
        <f ca="1">SUM(INDIRECT(ADDRESS(ROW(F3344),COLUMN(F3344),4)):INDIRECT(ADDRESS(ROW(F3344)+N$5-1,COLUMN(F3344),4)))</f>
        <v>20500</v>
      </c>
      <c r="K3344" s="18">
        <f t="shared" ref="K3344:K3407" ca="1" si="996">Q3344</f>
        <v>16350</v>
      </c>
      <c r="L3344" s="18">
        <f t="shared" ca="1" si="987"/>
        <v>16350</v>
      </c>
      <c r="M3344" s="18">
        <f t="shared" ca="1" si="990"/>
        <v>0</v>
      </c>
      <c r="N3344" s="34">
        <f t="shared" ref="N3344:N3407" ca="1" si="997">E3344+G3344-I3344+M3344-S3344</f>
        <v>14988.504265510601</v>
      </c>
      <c r="P3344" s="18">
        <f t="shared" ca="1" si="991"/>
        <v>669.78705176717324</v>
      </c>
      <c r="Q3344" s="47">
        <f ca="1">SUM(L$15:L3344)-SUM(M$15:M3344)</f>
        <v>16350</v>
      </c>
      <c r="R3344" s="47" t="str">
        <f t="shared" ca="1" si="992"/>
        <v>M3347</v>
      </c>
      <c r="S3344" s="40">
        <f t="shared" ref="S3344:S3407" ca="1" si="998">IF(T3344&gt;N$6*100,M3344,0)</f>
        <v>0</v>
      </c>
      <c r="T3344" s="46">
        <f t="shared" ref="T3344:T3407" ca="1" si="999">RANDBETWEEN(0,100)</f>
        <v>18</v>
      </c>
      <c r="X3344" s="74">
        <f t="shared" ref="X3344:X3407" ca="1" si="1000">NORMINV(RAND(),0,1)</f>
        <v>-0.66978705176717324</v>
      </c>
      <c r="Y3344" s="75">
        <f t="shared" ref="Y3344:Y3407" ca="1" si="1001">IF(AND(X3344&gt;$F$6,$F$6&gt;0),$F$6,X3344)</f>
        <v>-0.66978705176717324</v>
      </c>
      <c r="Z3344" s="74">
        <f t="shared" ref="Z3344:Z3407" ca="1" si="1002">EXP(Y3344)</f>
        <v>0.51181755682693963</v>
      </c>
      <c r="AA3344" s="76">
        <f t="shared" ref="AA3344:AA3407" ca="1" si="1003">$F$3*Y3344</f>
        <v>-669.78705176717324</v>
      </c>
      <c r="AB3344" s="76">
        <f t="shared" ref="AB3344:AB3407" ca="1" si="1004">$F$3*Z3344</f>
        <v>511.81755682693961</v>
      </c>
    </row>
    <row r="3345" spans="1:28" x14ac:dyDescent="0.25">
      <c r="A3345" s="2">
        <f t="shared" ref="A3345:A3408" si="1005">IF(AND(A3344=12,OR(A$14="MS",A$14="M0")),1,IF(AND(A3344=4,OR(A$14="WS",A$14="W0")),1,IF(AND(A3344=30,OR(A$14="DS",A$14="D0")),1,A3344+1)))</f>
        <v>1</v>
      </c>
      <c r="B3345" s="16">
        <f ca="1">VLOOKUP(A3345,PERIODS!$O$4:$P$33,2,FALSE)</f>
        <v>2.4E-2</v>
      </c>
      <c r="C3345" s="15"/>
      <c r="D3345" s="18">
        <v>3331</v>
      </c>
      <c r="E3345" s="34">
        <f t="shared" ca="1" si="988"/>
        <v>14988.504265510601</v>
      </c>
      <c r="F3345" s="34">
        <f t="shared" ca="1" si="989"/>
        <v>2400</v>
      </c>
      <c r="G3345" s="69">
        <f t="shared" ca="1" si="993"/>
        <v>0</v>
      </c>
      <c r="H3345" s="34">
        <f t="shared" ca="1" si="994"/>
        <v>-720.65073446003782</v>
      </c>
      <c r="I3345" s="34">
        <f t="shared" ca="1" si="995"/>
        <v>1679.3492655399623</v>
      </c>
      <c r="J3345" s="18">
        <f ca="1">SUM(INDIRECT(ADDRESS(ROW(F3345),COLUMN(F3345),4)):INDIRECT(ADDRESS(ROW(F3345)+N$5-1,COLUMN(F3345),4)))</f>
        <v>19800</v>
      </c>
      <c r="K3345" s="18">
        <f t="shared" ca="1" si="996"/>
        <v>16350</v>
      </c>
      <c r="L3345" s="18">
        <f t="shared" ref="L3345:L3408" ca="1" si="1006">IF((E3345+K3344)&lt;J3345,N$2,0)</f>
        <v>0</v>
      </c>
      <c r="M3345" s="18">
        <f t="shared" ca="1" si="990"/>
        <v>0</v>
      </c>
      <c r="N3345" s="34">
        <f t="shared" ca="1" si="997"/>
        <v>13309.154999970639</v>
      </c>
      <c r="P3345" s="18">
        <f t="shared" ca="1" si="991"/>
        <v>720.65073446003782</v>
      </c>
      <c r="Q3345" s="47">
        <f ca="1">SUM(L$15:L3345)-SUM(M$15:M3345)</f>
        <v>16350</v>
      </c>
      <c r="R3345" s="47" t="str">
        <f t="shared" ca="1" si="992"/>
        <v>M3348</v>
      </c>
      <c r="S3345" s="40">
        <f t="shared" ca="1" si="998"/>
        <v>0</v>
      </c>
      <c r="T3345" s="46">
        <f t="shared" ca="1" si="999"/>
        <v>5</v>
      </c>
      <c r="X3345" s="74">
        <f t="shared" ca="1" si="1000"/>
        <v>-0.7206507344600378</v>
      </c>
      <c r="Y3345" s="75">
        <f t="shared" ca="1" si="1001"/>
        <v>-0.7206507344600378</v>
      </c>
      <c r="Z3345" s="74">
        <f t="shared" ca="1" si="1002"/>
        <v>0.48643561253008671</v>
      </c>
      <c r="AA3345" s="76">
        <f t="shared" ca="1" si="1003"/>
        <v>-720.65073446003782</v>
      </c>
      <c r="AB3345" s="76">
        <f t="shared" ca="1" si="1004"/>
        <v>486.4356125300867</v>
      </c>
    </row>
    <row r="3346" spans="1:28" x14ac:dyDescent="0.25">
      <c r="A3346" s="2">
        <f t="shared" si="1005"/>
        <v>2</v>
      </c>
      <c r="B3346" s="16">
        <f ca="1">VLOOKUP(A3346,PERIODS!$O$4:$P$33,2,FALSE)</f>
        <v>2.5000000000000001E-2</v>
      </c>
      <c r="C3346" s="15"/>
      <c r="D3346" s="18">
        <v>3332</v>
      </c>
      <c r="E3346" s="34">
        <f t="shared" ca="1" si="988"/>
        <v>13309.154999970639</v>
      </c>
      <c r="F3346" s="34">
        <f t="shared" ca="1" si="989"/>
        <v>2500</v>
      </c>
      <c r="G3346" s="69">
        <f t="shared" ca="1" si="993"/>
        <v>0</v>
      </c>
      <c r="H3346" s="34">
        <f t="shared" ca="1" si="994"/>
        <v>369.68572525411145</v>
      </c>
      <c r="I3346" s="34">
        <f t="shared" ca="1" si="995"/>
        <v>2869.6857252541113</v>
      </c>
      <c r="J3346" s="18">
        <f ca="1">SUM(INDIRECT(ADDRESS(ROW(F3346),COLUMN(F3346),4)):INDIRECT(ADDRESS(ROW(F3346)+N$5-1,COLUMN(F3346),4)))</f>
        <v>20700</v>
      </c>
      <c r="K3346" s="18">
        <f t="shared" ca="1" si="996"/>
        <v>16350</v>
      </c>
      <c r="L3346" s="18">
        <f t="shared" ca="1" si="1006"/>
        <v>0</v>
      </c>
      <c r="M3346" s="18">
        <f t="shared" ca="1" si="990"/>
        <v>0</v>
      </c>
      <c r="N3346" s="34">
        <f t="shared" ca="1" si="997"/>
        <v>10439.469274716528</v>
      </c>
      <c r="P3346" s="18">
        <f t="shared" ca="1" si="991"/>
        <v>369.68572525411145</v>
      </c>
      <c r="Q3346" s="47">
        <f ca="1">SUM(L$15:L3346)-SUM(M$15:M3346)</f>
        <v>16350</v>
      </c>
      <c r="R3346" s="47" t="str">
        <f t="shared" ca="1" si="992"/>
        <v>M3349</v>
      </c>
      <c r="S3346" s="40">
        <f t="shared" ca="1" si="998"/>
        <v>0</v>
      </c>
      <c r="T3346" s="46">
        <f t="shared" ca="1" si="999"/>
        <v>96</v>
      </c>
      <c r="X3346" s="74">
        <f t="shared" ca="1" si="1000"/>
        <v>0.36968572525411142</v>
      </c>
      <c r="Y3346" s="75">
        <f t="shared" ca="1" si="1001"/>
        <v>0.36968572525411142</v>
      </c>
      <c r="Z3346" s="74">
        <f t="shared" ca="1" si="1002"/>
        <v>1.4472796997230699</v>
      </c>
      <c r="AA3346" s="76">
        <f t="shared" ca="1" si="1003"/>
        <v>369.68572525411145</v>
      </c>
      <c r="AB3346" s="76">
        <f t="shared" ca="1" si="1004"/>
        <v>1447.2796997230698</v>
      </c>
    </row>
    <row r="3347" spans="1:28" x14ac:dyDescent="0.25">
      <c r="A3347" s="2">
        <f t="shared" si="1005"/>
        <v>3</v>
      </c>
      <c r="B3347" s="16">
        <f ca="1">VLOOKUP(A3347,PERIODS!$O$4:$P$33,2,FALSE)</f>
        <v>2.5000000000000001E-2</v>
      </c>
      <c r="C3347" s="15"/>
      <c r="D3347" s="18">
        <v>3333</v>
      </c>
      <c r="E3347" s="34">
        <f t="shared" ca="1" si="988"/>
        <v>10439.469274716528</v>
      </c>
      <c r="F3347" s="34">
        <f t="shared" ca="1" si="989"/>
        <v>2500</v>
      </c>
      <c r="G3347" s="69">
        <f t="shared" ca="1" si="993"/>
        <v>0</v>
      </c>
      <c r="H3347" s="34">
        <f t="shared" ca="1" si="994"/>
        <v>-2548.808246648714</v>
      </c>
      <c r="I3347" s="34">
        <f t="shared" ca="1" si="995"/>
        <v>0</v>
      </c>
      <c r="J3347" s="18">
        <f ca="1">SUM(INDIRECT(ADDRESS(ROW(F3347),COLUMN(F3347),4)):INDIRECT(ADDRESS(ROW(F3347)+N$5-1,COLUMN(F3347),4)))</f>
        <v>21500</v>
      </c>
      <c r="K3347" s="18">
        <f t="shared" ca="1" si="996"/>
        <v>0</v>
      </c>
      <c r="L3347" s="18">
        <f t="shared" ca="1" si="1006"/>
        <v>0</v>
      </c>
      <c r="M3347" s="18">
        <f t="shared" ca="1" si="990"/>
        <v>16350</v>
      </c>
      <c r="N3347" s="34">
        <f t="shared" ca="1" si="997"/>
        <v>26789.469274716528</v>
      </c>
      <c r="P3347" s="18">
        <f t="shared" ca="1" si="991"/>
        <v>2548.808246648714</v>
      </c>
      <c r="Q3347" s="47">
        <f ca="1">SUM(L$15:L3347)-SUM(M$15:M3347)</f>
        <v>0</v>
      </c>
      <c r="R3347" s="47" t="str">
        <f t="shared" ca="1" si="992"/>
        <v>M3350</v>
      </c>
      <c r="S3347" s="40">
        <f t="shared" ca="1" si="998"/>
        <v>0</v>
      </c>
      <c r="T3347" s="46">
        <f t="shared" ca="1" si="999"/>
        <v>49</v>
      </c>
      <c r="X3347" s="74">
        <f t="shared" ca="1" si="1000"/>
        <v>-2.5488082466487141</v>
      </c>
      <c r="Y3347" s="75">
        <f t="shared" ca="1" si="1001"/>
        <v>-2.5488082466487141</v>
      </c>
      <c r="Z3347" s="74">
        <f t="shared" ca="1" si="1002"/>
        <v>7.8174775559077758E-2</v>
      </c>
      <c r="AA3347" s="76">
        <f t="shared" ca="1" si="1003"/>
        <v>-2548.808246648714</v>
      </c>
      <c r="AB3347" s="76">
        <f t="shared" ca="1" si="1004"/>
        <v>78.174775559077759</v>
      </c>
    </row>
    <row r="3348" spans="1:28" x14ac:dyDescent="0.25">
      <c r="A3348" s="2">
        <f t="shared" si="1005"/>
        <v>4</v>
      </c>
      <c r="B3348" s="16">
        <f ca="1">VLOOKUP(A3348,PERIODS!$O$4:$P$33,2,FALSE)</f>
        <v>2.5000000000000001E-2</v>
      </c>
      <c r="C3348" s="15"/>
      <c r="D3348" s="18">
        <v>3334</v>
      </c>
      <c r="E3348" s="34">
        <f t="shared" ca="1" si="988"/>
        <v>26789.469274716528</v>
      </c>
      <c r="F3348" s="34">
        <f t="shared" ca="1" si="989"/>
        <v>2500</v>
      </c>
      <c r="G3348" s="69">
        <f t="shared" ca="1" si="993"/>
        <v>0</v>
      </c>
      <c r="H3348" s="34">
        <f t="shared" ca="1" si="994"/>
        <v>484.16320949028312</v>
      </c>
      <c r="I3348" s="34">
        <f t="shared" ca="1" si="995"/>
        <v>2984.163209490283</v>
      </c>
      <c r="J3348" s="18">
        <f ca="1">SUM(INDIRECT(ADDRESS(ROW(F3348),COLUMN(F3348),4)):INDIRECT(ADDRESS(ROW(F3348)+N$5-1,COLUMN(F3348),4)))</f>
        <v>22300</v>
      </c>
      <c r="K3348" s="18">
        <f t="shared" ca="1" si="996"/>
        <v>0</v>
      </c>
      <c r="L3348" s="18">
        <f t="shared" ca="1" si="1006"/>
        <v>0</v>
      </c>
      <c r="M3348" s="18">
        <f t="shared" ca="1" si="990"/>
        <v>0</v>
      </c>
      <c r="N3348" s="34">
        <f t="shared" ca="1" si="997"/>
        <v>23805.306065226247</v>
      </c>
      <c r="P3348" s="18">
        <f t="shared" ca="1" si="991"/>
        <v>484.16320949028312</v>
      </c>
      <c r="Q3348" s="47">
        <f ca="1">SUM(L$15:L3348)-SUM(M$15:M3348)</f>
        <v>0</v>
      </c>
      <c r="R3348" s="47" t="str">
        <f t="shared" ca="1" si="992"/>
        <v>M3351</v>
      </c>
      <c r="S3348" s="40">
        <f t="shared" ca="1" si="998"/>
        <v>0</v>
      </c>
      <c r="T3348" s="46">
        <f t="shared" ca="1" si="999"/>
        <v>47</v>
      </c>
      <c r="X3348" s="74">
        <f t="shared" ca="1" si="1000"/>
        <v>0.48416320949028313</v>
      </c>
      <c r="Y3348" s="75">
        <f t="shared" ca="1" si="1001"/>
        <v>0.48416320949028313</v>
      </c>
      <c r="Z3348" s="74">
        <f t="shared" ca="1" si="1002"/>
        <v>1.6228164830907101</v>
      </c>
      <c r="AA3348" s="76">
        <f t="shared" ca="1" si="1003"/>
        <v>484.16320949028312</v>
      </c>
      <c r="AB3348" s="76">
        <f t="shared" ca="1" si="1004"/>
        <v>1622.8164830907101</v>
      </c>
    </row>
    <row r="3349" spans="1:28" x14ac:dyDescent="0.25">
      <c r="A3349" s="2">
        <f t="shared" si="1005"/>
        <v>5</v>
      </c>
      <c r="B3349" s="16">
        <f ca="1">VLOOKUP(A3349,PERIODS!$O$4:$P$33,2,FALSE)</f>
        <v>3.3000000000000002E-2</v>
      </c>
      <c r="C3349" s="15"/>
      <c r="D3349" s="18">
        <v>3335</v>
      </c>
      <c r="E3349" s="34">
        <f t="shared" ca="1" si="988"/>
        <v>23805.306065226247</v>
      </c>
      <c r="F3349" s="34">
        <f t="shared" ca="1" si="989"/>
        <v>3300</v>
      </c>
      <c r="G3349" s="69">
        <f t="shared" ca="1" si="993"/>
        <v>0</v>
      </c>
      <c r="H3349" s="34">
        <f t="shared" ca="1" si="994"/>
        <v>-181.72610347954239</v>
      </c>
      <c r="I3349" s="34">
        <f t="shared" ca="1" si="995"/>
        <v>3118.2738965204576</v>
      </c>
      <c r="J3349" s="18">
        <f ca="1">SUM(INDIRECT(ADDRESS(ROW(F3349),COLUMN(F3349),4)):INDIRECT(ADDRESS(ROW(F3349)+N$5-1,COLUMN(F3349),4)))</f>
        <v>23100</v>
      </c>
      <c r="K3349" s="18">
        <f t="shared" ca="1" si="996"/>
        <v>0</v>
      </c>
      <c r="L3349" s="18">
        <f t="shared" ca="1" si="1006"/>
        <v>0</v>
      </c>
      <c r="M3349" s="18">
        <f t="shared" ca="1" si="990"/>
        <v>0</v>
      </c>
      <c r="N3349" s="34">
        <f t="shared" ca="1" si="997"/>
        <v>20687.032168705788</v>
      </c>
      <c r="P3349" s="18">
        <f t="shared" ca="1" si="991"/>
        <v>181.72610347954239</v>
      </c>
      <c r="Q3349" s="47">
        <f ca="1">SUM(L$15:L3349)-SUM(M$15:M3349)</f>
        <v>0</v>
      </c>
      <c r="R3349" s="47" t="str">
        <f t="shared" ca="1" si="992"/>
        <v>M3352</v>
      </c>
      <c r="S3349" s="40">
        <f t="shared" ca="1" si="998"/>
        <v>0</v>
      </c>
      <c r="T3349" s="46">
        <f t="shared" ca="1" si="999"/>
        <v>43</v>
      </c>
      <c r="X3349" s="74">
        <f t="shared" ca="1" si="1000"/>
        <v>-0.18172610347954238</v>
      </c>
      <c r="Y3349" s="75">
        <f t="shared" ca="1" si="1001"/>
        <v>-0.18172610347954238</v>
      </c>
      <c r="Z3349" s="74">
        <f t="shared" ca="1" si="1002"/>
        <v>0.83382969219327507</v>
      </c>
      <c r="AA3349" s="76">
        <f t="shared" ca="1" si="1003"/>
        <v>-181.72610347954239</v>
      </c>
      <c r="AB3349" s="76">
        <f t="shared" ca="1" si="1004"/>
        <v>833.82969219327504</v>
      </c>
    </row>
    <row r="3350" spans="1:28" x14ac:dyDescent="0.25">
      <c r="A3350" s="2">
        <f t="shared" si="1005"/>
        <v>6</v>
      </c>
      <c r="B3350" s="16">
        <f ca="1">VLOOKUP(A3350,PERIODS!$O$4:$P$33,2,FALSE)</f>
        <v>3.3000000000000002E-2</v>
      </c>
      <c r="C3350" s="15"/>
      <c r="D3350" s="18">
        <v>3336</v>
      </c>
      <c r="E3350" s="34">
        <f t="shared" ca="1" si="988"/>
        <v>20687.032168705788</v>
      </c>
      <c r="F3350" s="34">
        <f t="shared" ca="1" si="989"/>
        <v>3300</v>
      </c>
      <c r="G3350" s="69">
        <f t="shared" ca="1" si="993"/>
        <v>0</v>
      </c>
      <c r="H3350" s="34">
        <f t="shared" ca="1" si="994"/>
        <v>543.707120020861</v>
      </c>
      <c r="I3350" s="34">
        <f t="shared" ca="1" si="995"/>
        <v>3843.7071200208611</v>
      </c>
      <c r="J3350" s="18">
        <f ca="1">SUM(INDIRECT(ADDRESS(ROW(F3350),COLUMN(F3350),4)):INDIRECT(ADDRESS(ROW(F3350)+N$5-1,COLUMN(F3350),4)))</f>
        <v>23100</v>
      </c>
      <c r="K3350" s="18">
        <f t="shared" ca="1" si="996"/>
        <v>16350</v>
      </c>
      <c r="L3350" s="18">
        <f t="shared" ca="1" si="1006"/>
        <v>16350</v>
      </c>
      <c r="M3350" s="18">
        <f t="shared" ca="1" si="990"/>
        <v>0</v>
      </c>
      <c r="N3350" s="34">
        <f t="shared" ca="1" si="997"/>
        <v>16843.325048684928</v>
      </c>
      <c r="P3350" s="18">
        <f t="shared" ca="1" si="991"/>
        <v>543.707120020861</v>
      </c>
      <c r="Q3350" s="47">
        <f ca="1">SUM(L$15:L3350)-SUM(M$15:M3350)</f>
        <v>16350</v>
      </c>
      <c r="R3350" s="47" t="str">
        <f t="shared" ca="1" si="992"/>
        <v>M3353</v>
      </c>
      <c r="S3350" s="40">
        <f t="shared" ca="1" si="998"/>
        <v>0</v>
      </c>
      <c r="T3350" s="46">
        <f t="shared" ca="1" si="999"/>
        <v>60</v>
      </c>
      <c r="X3350" s="74">
        <f t="shared" ca="1" si="1000"/>
        <v>0.54370712002086097</v>
      </c>
      <c r="Y3350" s="75">
        <f t="shared" ca="1" si="1001"/>
        <v>0.54370712002086097</v>
      </c>
      <c r="Z3350" s="74">
        <f t="shared" ca="1" si="1002"/>
        <v>1.7223801114808068</v>
      </c>
      <c r="AA3350" s="76">
        <f t="shared" ca="1" si="1003"/>
        <v>543.707120020861</v>
      </c>
      <c r="AB3350" s="76">
        <f t="shared" ca="1" si="1004"/>
        <v>1722.3801114808068</v>
      </c>
    </row>
    <row r="3351" spans="1:28" x14ac:dyDescent="0.25">
      <c r="A3351" s="2">
        <f t="shared" si="1005"/>
        <v>7</v>
      </c>
      <c r="B3351" s="16">
        <f ca="1">VLOOKUP(A3351,PERIODS!$O$4:$P$33,2,FALSE)</f>
        <v>3.3000000000000002E-2</v>
      </c>
      <c r="C3351" s="15"/>
      <c r="D3351" s="18">
        <v>3337</v>
      </c>
      <c r="E3351" s="34">
        <f t="shared" ca="1" si="988"/>
        <v>16843.325048684928</v>
      </c>
      <c r="F3351" s="34">
        <f t="shared" ca="1" si="989"/>
        <v>3300</v>
      </c>
      <c r="G3351" s="69">
        <f t="shared" ca="1" si="993"/>
        <v>0</v>
      </c>
      <c r="H3351" s="34">
        <f t="shared" ca="1" si="994"/>
        <v>-29.701214055219026</v>
      </c>
      <c r="I3351" s="34">
        <f t="shared" ca="1" si="995"/>
        <v>3270.2987859447808</v>
      </c>
      <c r="J3351" s="18">
        <f ca="1">SUM(INDIRECT(ADDRESS(ROW(F3351),COLUMN(F3351),4)):INDIRECT(ADDRESS(ROW(F3351)+N$5-1,COLUMN(F3351),4)))</f>
        <v>23100</v>
      </c>
      <c r="K3351" s="18">
        <f t="shared" ca="1" si="996"/>
        <v>16350</v>
      </c>
      <c r="L3351" s="18">
        <f t="shared" ca="1" si="1006"/>
        <v>0</v>
      </c>
      <c r="M3351" s="18">
        <f t="shared" ca="1" si="990"/>
        <v>0</v>
      </c>
      <c r="N3351" s="34">
        <f t="shared" ca="1" si="997"/>
        <v>13573.026262740148</v>
      </c>
      <c r="P3351" s="18">
        <f t="shared" ca="1" si="991"/>
        <v>29.701214055219026</v>
      </c>
      <c r="Q3351" s="47">
        <f ca="1">SUM(L$15:L3351)-SUM(M$15:M3351)</f>
        <v>16350</v>
      </c>
      <c r="R3351" s="47" t="str">
        <f t="shared" ca="1" si="992"/>
        <v>M3354</v>
      </c>
      <c r="S3351" s="40">
        <f t="shared" ca="1" si="998"/>
        <v>0</v>
      </c>
      <c r="T3351" s="46">
        <f t="shared" ca="1" si="999"/>
        <v>60</v>
      </c>
      <c r="X3351" s="74">
        <f t="shared" ca="1" si="1000"/>
        <v>-2.9701214055219027E-2</v>
      </c>
      <c r="Y3351" s="75">
        <f t="shared" ca="1" si="1001"/>
        <v>-2.9701214055219027E-2</v>
      </c>
      <c r="Z3351" s="74">
        <f t="shared" ca="1" si="1002"/>
        <v>0.97073553235573429</v>
      </c>
      <c r="AA3351" s="76">
        <f t="shared" ca="1" si="1003"/>
        <v>-29.701214055219026</v>
      </c>
      <c r="AB3351" s="76">
        <f t="shared" ca="1" si="1004"/>
        <v>970.73553235573434</v>
      </c>
    </row>
    <row r="3352" spans="1:28" x14ac:dyDescent="0.25">
      <c r="A3352" s="2">
        <f t="shared" si="1005"/>
        <v>8</v>
      </c>
      <c r="B3352" s="16">
        <f ca="1">VLOOKUP(A3352,PERIODS!$O$4:$P$33,2,FALSE)</f>
        <v>3.3000000000000002E-2</v>
      </c>
      <c r="C3352" s="15"/>
      <c r="D3352" s="18">
        <v>3338</v>
      </c>
      <c r="E3352" s="34">
        <f t="shared" ca="1" si="988"/>
        <v>13573.026262740148</v>
      </c>
      <c r="F3352" s="34">
        <f t="shared" ca="1" si="989"/>
        <v>3300</v>
      </c>
      <c r="G3352" s="69">
        <f t="shared" ca="1" si="993"/>
        <v>0</v>
      </c>
      <c r="H3352" s="34">
        <f t="shared" ca="1" si="994"/>
        <v>1202.7830675004632</v>
      </c>
      <c r="I3352" s="34">
        <f t="shared" ca="1" si="995"/>
        <v>4502.7830675004634</v>
      </c>
      <c r="J3352" s="18">
        <f ca="1">SUM(INDIRECT(ADDRESS(ROW(F3352),COLUMN(F3352),4)):INDIRECT(ADDRESS(ROW(F3352)+N$5-1,COLUMN(F3352),4)))</f>
        <v>23100</v>
      </c>
      <c r="K3352" s="18">
        <f t="shared" ca="1" si="996"/>
        <v>16350</v>
      </c>
      <c r="L3352" s="18">
        <f t="shared" ca="1" si="1006"/>
        <v>0</v>
      </c>
      <c r="M3352" s="18">
        <f t="shared" ca="1" si="990"/>
        <v>0</v>
      </c>
      <c r="N3352" s="34">
        <f t="shared" ca="1" si="997"/>
        <v>9070.2431952396837</v>
      </c>
      <c r="P3352" s="18">
        <f t="shared" ca="1" si="991"/>
        <v>1202.7830675004632</v>
      </c>
      <c r="Q3352" s="47">
        <f ca="1">SUM(L$15:L3352)-SUM(M$15:M3352)</f>
        <v>16350</v>
      </c>
      <c r="R3352" s="47" t="str">
        <f t="shared" ca="1" si="992"/>
        <v>M3355</v>
      </c>
      <c r="S3352" s="40">
        <f t="shared" ca="1" si="998"/>
        <v>0</v>
      </c>
      <c r="T3352" s="46">
        <f t="shared" ca="1" si="999"/>
        <v>90</v>
      </c>
      <c r="X3352" s="74">
        <f t="shared" ca="1" si="1000"/>
        <v>1.2027830675004632</v>
      </c>
      <c r="Y3352" s="75">
        <f t="shared" ca="1" si="1001"/>
        <v>1.2027830675004632</v>
      </c>
      <c r="Z3352" s="74">
        <f t="shared" ca="1" si="1002"/>
        <v>3.3293699021026466</v>
      </c>
      <c r="AA3352" s="76">
        <f t="shared" ca="1" si="1003"/>
        <v>1202.7830675004632</v>
      </c>
      <c r="AB3352" s="76">
        <f t="shared" ca="1" si="1004"/>
        <v>3329.3699021026464</v>
      </c>
    </row>
    <row r="3353" spans="1:28" x14ac:dyDescent="0.25">
      <c r="A3353" s="2">
        <f t="shared" si="1005"/>
        <v>9</v>
      </c>
      <c r="B3353" s="16">
        <f ca="1">VLOOKUP(A3353,PERIODS!$O$4:$P$33,2,FALSE)</f>
        <v>3.3000000000000002E-2</v>
      </c>
      <c r="C3353" s="15"/>
      <c r="D3353" s="18">
        <v>3339</v>
      </c>
      <c r="E3353" s="34">
        <f t="shared" ca="1" si="988"/>
        <v>9070.2431952396837</v>
      </c>
      <c r="F3353" s="34">
        <f t="shared" ca="1" si="989"/>
        <v>3300</v>
      </c>
      <c r="G3353" s="69">
        <f t="shared" ca="1" si="993"/>
        <v>0</v>
      </c>
      <c r="H3353" s="34">
        <f t="shared" ca="1" si="994"/>
        <v>576.09648308059036</v>
      </c>
      <c r="I3353" s="34">
        <f t="shared" ca="1" si="995"/>
        <v>3876.0964830805906</v>
      </c>
      <c r="J3353" s="18">
        <f ca="1">SUM(INDIRECT(ADDRESS(ROW(F3353),COLUMN(F3353),4)):INDIRECT(ADDRESS(ROW(F3353)+N$5-1,COLUMN(F3353),4)))</f>
        <v>23100</v>
      </c>
      <c r="K3353" s="18">
        <f t="shared" ca="1" si="996"/>
        <v>0</v>
      </c>
      <c r="L3353" s="18">
        <f t="shared" ca="1" si="1006"/>
        <v>0</v>
      </c>
      <c r="M3353" s="18">
        <f t="shared" ca="1" si="990"/>
        <v>16350</v>
      </c>
      <c r="N3353" s="34">
        <f t="shared" ca="1" si="997"/>
        <v>21544.146712159094</v>
      </c>
      <c r="P3353" s="18">
        <f t="shared" ca="1" si="991"/>
        <v>576.09648308059036</v>
      </c>
      <c r="Q3353" s="47">
        <f ca="1">SUM(L$15:L3353)-SUM(M$15:M3353)</f>
        <v>0</v>
      </c>
      <c r="R3353" s="47" t="str">
        <f t="shared" ca="1" si="992"/>
        <v>M3356</v>
      </c>
      <c r="S3353" s="40">
        <f t="shared" ca="1" si="998"/>
        <v>0</v>
      </c>
      <c r="T3353" s="46">
        <f t="shared" ca="1" si="999"/>
        <v>79</v>
      </c>
      <c r="X3353" s="74">
        <f t="shared" ca="1" si="1000"/>
        <v>0.57609648308059036</v>
      </c>
      <c r="Y3353" s="75">
        <f t="shared" ca="1" si="1001"/>
        <v>0.57609648308059036</v>
      </c>
      <c r="Z3353" s="74">
        <f t="shared" ca="1" si="1002"/>
        <v>1.7790801891592967</v>
      </c>
      <c r="AA3353" s="76">
        <f t="shared" ca="1" si="1003"/>
        <v>576.09648308059036</v>
      </c>
      <c r="AB3353" s="76">
        <f t="shared" ca="1" si="1004"/>
        <v>1779.0801891592967</v>
      </c>
    </row>
    <row r="3354" spans="1:28" x14ac:dyDescent="0.25">
      <c r="A3354" s="2">
        <f t="shared" si="1005"/>
        <v>10</v>
      </c>
      <c r="B3354" s="16">
        <f ca="1">VLOOKUP(A3354,PERIODS!$O$4:$P$33,2,FALSE)</f>
        <v>3.3000000000000002E-2</v>
      </c>
      <c r="C3354" s="15"/>
      <c r="D3354" s="18">
        <v>3340</v>
      </c>
      <c r="E3354" s="34">
        <f t="shared" ca="1" si="988"/>
        <v>21544.146712159094</v>
      </c>
      <c r="F3354" s="34">
        <f t="shared" ca="1" si="989"/>
        <v>3300</v>
      </c>
      <c r="G3354" s="69">
        <f t="shared" ca="1" si="993"/>
        <v>0</v>
      </c>
      <c r="H3354" s="34">
        <f t="shared" ca="1" si="994"/>
        <v>398.77400416021646</v>
      </c>
      <c r="I3354" s="34">
        <f t="shared" ca="1" si="995"/>
        <v>3698.7740041602165</v>
      </c>
      <c r="J3354" s="18">
        <f ca="1">SUM(INDIRECT(ADDRESS(ROW(F3354),COLUMN(F3354),4)):INDIRECT(ADDRESS(ROW(F3354)+N$5-1,COLUMN(F3354),4)))</f>
        <v>23100</v>
      </c>
      <c r="K3354" s="18">
        <f t="shared" ca="1" si="996"/>
        <v>16350</v>
      </c>
      <c r="L3354" s="18">
        <f t="shared" ca="1" si="1006"/>
        <v>16350</v>
      </c>
      <c r="M3354" s="18">
        <f t="shared" ca="1" si="990"/>
        <v>0</v>
      </c>
      <c r="N3354" s="34">
        <f t="shared" ca="1" si="997"/>
        <v>17845.372707998878</v>
      </c>
      <c r="P3354" s="18">
        <f t="shared" ca="1" si="991"/>
        <v>398.77400416021646</v>
      </c>
      <c r="Q3354" s="47">
        <f ca="1">SUM(L$15:L3354)-SUM(M$15:M3354)</f>
        <v>16350</v>
      </c>
      <c r="R3354" s="47" t="str">
        <f t="shared" ca="1" si="992"/>
        <v>M3357</v>
      </c>
      <c r="S3354" s="40">
        <f t="shared" ca="1" si="998"/>
        <v>0</v>
      </c>
      <c r="T3354" s="46">
        <f t="shared" ca="1" si="999"/>
        <v>95</v>
      </c>
      <c r="X3354" s="74">
        <f t="shared" ca="1" si="1000"/>
        <v>0.39877400416021647</v>
      </c>
      <c r="Y3354" s="75">
        <f t="shared" ca="1" si="1001"/>
        <v>0.39877400416021647</v>
      </c>
      <c r="Z3354" s="74">
        <f t="shared" ca="1" si="1002"/>
        <v>1.4899968474655796</v>
      </c>
      <c r="AA3354" s="76">
        <f t="shared" ca="1" si="1003"/>
        <v>398.77400416021646</v>
      </c>
      <c r="AB3354" s="76">
        <f t="shared" ca="1" si="1004"/>
        <v>1489.9968474655795</v>
      </c>
    </row>
    <row r="3355" spans="1:28" x14ac:dyDescent="0.25">
      <c r="A3355" s="2">
        <f t="shared" si="1005"/>
        <v>11</v>
      </c>
      <c r="B3355" s="16">
        <f ca="1">VLOOKUP(A3355,PERIODS!$O$4:$P$33,2,FALSE)</f>
        <v>3.3000000000000002E-2</v>
      </c>
      <c r="C3355" s="15"/>
      <c r="D3355" s="18">
        <v>3341</v>
      </c>
      <c r="E3355" s="34">
        <f t="shared" ca="1" si="988"/>
        <v>17845.372707998878</v>
      </c>
      <c r="F3355" s="34">
        <f t="shared" ca="1" si="989"/>
        <v>3300</v>
      </c>
      <c r="G3355" s="69">
        <f t="shared" ca="1" si="993"/>
        <v>0</v>
      </c>
      <c r="H3355" s="34">
        <f t="shared" ca="1" si="994"/>
        <v>-1787.3794220513578</v>
      </c>
      <c r="I3355" s="34">
        <f t="shared" ca="1" si="995"/>
        <v>1512.6205779486422</v>
      </c>
      <c r="J3355" s="18">
        <f ca="1">SUM(INDIRECT(ADDRESS(ROW(F3355),COLUMN(F3355),4)):INDIRECT(ADDRESS(ROW(F3355)+N$5-1,COLUMN(F3355),4)))</f>
        <v>23300</v>
      </c>
      <c r="K3355" s="18">
        <f t="shared" ca="1" si="996"/>
        <v>16350</v>
      </c>
      <c r="L3355" s="18">
        <f t="shared" ca="1" si="1006"/>
        <v>0</v>
      </c>
      <c r="M3355" s="18">
        <f t="shared" ca="1" si="990"/>
        <v>0</v>
      </c>
      <c r="N3355" s="34">
        <f t="shared" ca="1" si="997"/>
        <v>16332.752130050236</v>
      </c>
      <c r="P3355" s="18">
        <f t="shared" ca="1" si="991"/>
        <v>1787.3794220513578</v>
      </c>
      <c r="Q3355" s="47">
        <f ca="1">SUM(L$15:L3355)-SUM(M$15:M3355)</f>
        <v>16350</v>
      </c>
      <c r="R3355" s="47" t="str">
        <f t="shared" ca="1" si="992"/>
        <v>M3358</v>
      </c>
      <c r="S3355" s="40">
        <f t="shared" ca="1" si="998"/>
        <v>0</v>
      </c>
      <c r="T3355" s="46">
        <f t="shared" ca="1" si="999"/>
        <v>61</v>
      </c>
      <c r="X3355" s="74">
        <f t="shared" ca="1" si="1000"/>
        <v>-1.7873794220513577</v>
      </c>
      <c r="Y3355" s="75">
        <f t="shared" ca="1" si="1001"/>
        <v>-1.7873794220513577</v>
      </c>
      <c r="Z3355" s="74">
        <f t="shared" ca="1" si="1002"/>
        <v>0.16739827560062434</v>
      </c>
      <c r="AA3355" s="76">
        <f t="shared" ca="1" si="1003"/>
        <v>-1787.3794220513578</v>
      </c>
      <c r="AB3355" s="76">
        <f t="shared" ca="1" si="1004"/>
        <v>167.39827560062434</v>
      </c>
    </row>
    <row r="3356" spans="1:28" x14ac:dyDescent="0.25">
      <c r="A3356" s="2">
        <f t="shared" si="1005"/>
        <v>12</v>
      </c>
      <c r="B3356" s="16">
        <f ca="1">VLOOKUP(A3356,PERIODS!$O$4:$P$33,2,FALSE)</f>
        <v>3.3000000000000002E-2</v>
      </c>
      <c r="C3356" s="15"/>
      <c r="D3356" s="18">
        <v>3342</v>
      </c>
      <c r="E3356" s="34">
        <f t="shared" ca="1" si="988"/>
        <v>16332.752130050236</v>
      </c>
      <c r="F3356" s="34">
        <f t="shared" ca="1" si="989"/>
        <v>3300</v>
      </c>
      <c r="G3356" s="69">
        <f t="shared" ca="1" si="993"/>
        <v>0</v>
      </c>
      <c r="H3356" s="34">
        <f t="shared" ca="1" si="994"/>
        <v>41.371553952902417</v>
      </c>
      <c r="I3356" s="34">
        <f t="shared" ca="1" si="995"/>
        <v>3341.3715539529026</v>
      </c>
      <c r="J3356" s="18">
        <f ca="1">SUM(INDIRECT(ADDRESS(ROW(F3356),COLUMN(F3356),4)):INDIRECT(ADDRESS(ROW(F3356)+N$5-1,COLUMN(F3356),4)))</f>
        <v>23500</v>
      </c>
      <c r="K3356" s="18">
        <f t="shared" ca="1" si="996"/>
        <v>16350</v>
      </c>
      <c r="L3356" s="18">
        <f t="shared" ca="1" si="1006"/>
        <v>0</v>
      </c>
      <c r="M3356" s="18">
        <f t="shared" ca="1" si="990"/>
        <v>0</v>
      </c>
      <c r="N3356" s="34">
        <f t="shared" ca="1" si="997"/>
        <v>12991.380576097334</v>
      </c>
      <c r="P3356" s="18">
        <f t="shared" ca="1" si="991"/>
        <v>41.371553952902417</v>
      </c>
      <c r="Q3356" s="47">
        <f ca="1">SUM(L$15:L3356)-SUM(M$15:M3356)</f>
        <v>16350</v>
      </c>
      <c r="R3356" s="47" t="str">
        <f t="shared" ca="1" si="992"/>
        <v>M3359</v>
      </c>
      <c r="S3356" s="40">
        <f t="shared" ca="1" si="998"/>
        <v>0</v>
      </c>
      <c r="T3356" s="46">
        <f t="shared" ca="1" si="999"/>
        <v>13</v>
      </c>
      <c r="X3356" s="74">
        <f t="shared" ca="1" si="1000"/>
        <v>4.1371553952902415E-2</v>
      </c>
      <c r="Y3356" s="75">
        <f t="shared" ca="1" si="1001"/>
        <v>4.1371553952902415E-2</v>
      </c>
      <c r="Z3356" s="74">
        <f t="shared" ca="1" si="1002"/>
        <v>1.0422392817376027</v>
      </c>
      <c r="AA3356" s="76">
        <f t="shared" ca="1" si="1003"/>
        <v>41.371553952902417</v>
      </c>
      <c r="AB3356" s="76">
        <f t="shared" ca="1" si="1004"/>
        <v>1042.2392817376028</v>
      </c>
    </row>
    <row r="3357" spans="1:28" x14ac:dyDescent="0.25">
      <c r="A3357" s="2">
        <f t="shared" si="1005"/>
        <v>13</v>
      </c>
      <c r="B3357" s="16">
        <f ca="1">VLOOKUP(A3357,PERIODS!$O$4:$P$33,2,FALSE)</f>
        <v>3.3000000000000002E-2</v>
      </c>
      <c r="C3357" s="15"/>
      <c r="D3357" s="18">
        <v>3343</v>
      </c>
      <c r="E3357" s="34">
        <f t="shared" ca="1" si="988"/>
        <v>12991.380576097334</v>
      </c>
      <c r="F3357" s="34">
        <f t="shared" ca="1" si="989"/>
        <v>3300</v>
      </c>
      <c r="G3357" s="69">
        <f t="shared" ca="1" si="993"/>
        <v>0</v>
      </c>
      <c r="H3357" s="34">
        <f t="shared" ca="1" si="994"/>
        <v>210.25522116557903</v>
      </c>
      <c r="I3357" s="34">
        <f t="shared" ca="1" si="995"/>
        <v>3510.2552211655789</v>
      </c>
      <c r="J3357" s="18">
        <f ca="1">SUM(INDIRECT(ADDRESS(ROW(F3357),COLUMN(F3357),4)):INDIRECT(ADDRESS(ROW(F3357)+N$5-1,COLUMN(F3357),4)))</f>
        <v>23700</v>
      </c>
      <c r="K3357" s="18">
        <f t="shared" ca="1" si="996"/>
        <v>0</v>
      </c>
      <c r="L3357" s="18">
        <f t="shared" ca="1" si="1006"/>
        <v>0</v>
      </c>
      <c r="M3357" s="18">
        <f t="shared" ca="1" si="990"/>
        <v>16350</v>
      </c>
      <c r="N3357" s="34">
        <f t="shared" ca="1" si="997"/>
        <v>25831.125354931755</v>
      </c>
      <c r="P3357" s="18">
        <f t="shared" ca="1" si="991"/>
        <v>210.25522116557903</v>
      </c>
      <c r="Q3357" s="47">
        <f ca="1">SUM(L$15:L3357)-SUM(M$15:M3357)</f>
        <v>0</v>
      </c>
      <c r="R3357" s="47" t="str">
        <f t="shared" ca="1" si="992"/>
        <v>M3360</v>
      </c>
      <c r="S3357" s="40">
        <f t="shared" ca="1" si="998"/>
        <v>0</v>
      </c>
      <c r="T3357" s="46">
        <f t="shared" ca="1" si="999"/>
        <v>22</v>
      </c>
      <c r="X3357" s="74">
        <f t="shared" ca="1" si="1000"/>
        <v>0.21025522116557904</v>
      </c>
      <c r="Y3357" s="75">
        <f t="shared" ca="1" si="1001"/>
        <v>0.21025522116557904</v>
      </c>
      <c r="Z3357" s="74">
        <f t="shared" ca="1" si="1002"/>
        <v>1.2339929608921372</v>
      </c>
      <c r="AA3357" s="76">
        <f t="shared" ca="1" si="1003"/>
        <v>210.25522116557903</v>
      </c>
      <c r="AB3357" s="76">
        <f t="shared" ca="1" si="1004"/>
        <v>1233.9929608921373</v>
      </c>
    </row>
    <row r="3358" spans="1:28" x14ac:dyDescent="0.25">
      <c r="A3358" s="2">
        <f t="shared" si="1005"/>
        <v>14</v>
      </c>
      <c r="B3358" s="16">
        <f ca="1">VLOOKUP(A3358,PERIODS!$O$4:$P$33,2,FALSE)</f>
        <v>3.3000000000000002E-2</v>
      </c>
      <c r="C3358" s="15"/>
      <c r="D3358" s="18">
        <v>3344</v>
      </c>
      <c r="E3358" s="34">
        <f t="shared" ca="1" si="988"/>
        <v>25831.125354931755</v>
      </c>
      <c r="F3358" s="34">
        <f t="shared" ca="1" si="989"/>
        <v>3300</v>
      </c>
      <c r="G3358" s="69">
        <f t="shared" ca="1" si="993"/>
        <v>0</v>
      </c>
      <c r="H3358" s="34">
        <f t="shared" ca="1" si="994"/>
        <v>-974.33581238655484</v>
      </c>
      <c r="I3358" s="34">
        <f t="shared" ca="1" si="995"/>
        <v>2325.6641876134454</v>
      </c>
      <c r="J3358" s="18">
        <f ca="1">SUM(INDIRECT(ADDRESS(ROW(F3358),COLUMN(F3358),4)):INDIRECT(ADDRESS(ROW(F3358)+N$5-1,COLUMN(F3358),4)))</f>
        <v>23900</v>
      </c>
      <c r="K3358" s="18">
        <f t="shared" ca="1" si="996"/>
        <v>0</v>
      </c>
      <c r="L3358" s="18">
        <f t="shared" ca="1" si="1006"/>
        <v>0</v>
      </c>
      <c r="M3358" s="18">
        <f t="shared" ca="1" si="990"/>
        <v>0</v>
      </c>
      <c r="N3358" s="34">
        <f t="shared" ca="1" si="997"/>
        <v>23505.46116731831</v>
      </c>
      <c r="P3358" s="18">
        <f t="shared" ca="1" si="991"/>
        <v>974.33581238655484</v>
      </c>
      <c r="Q3358" s="47">
        <f ca="1">SUM(L$15:L3358)-SUM(M$15:M3358)</f>
        <v>0</v>
      </c>
      <c r="R3358" s="47" t="str">
        <f t="shared" ca="1" si="992"/>
        <v>M3361</v>
      </c>
      <c r="S3358" s="40">
        <f t="shared" ca="1" si="998"/>
        <v>0</v>
      </c>
      <c r="T3358" s="46">
        <f t="shared" ca="1" si="999"/>
        <v>21</v>
      </c>
      <c r="X3358" s="74">
        <f t="shared" ca="1" si="1000"/>
        <v>-0.97433581238655487</v>
      </c>
      <c r="Y3358" s="75">
        <f t="shared" ca="1" si="1001"/>
        <v>-0.97433581238655487</v>
      </c>
      <c r="Z3358" s="74">
        <f t="shared" ca="1" si="1002"/>
        <v>0.37744296326899807</v>
      </c>
      <c r="AA3358" s="76">
        <f t="shared" ca="1" si="1003"/>
        <v>-974.33581238655484</v>
      </c>
      <c r="AB3358" s="76">
        <f t="shared" ca="1" si="1004"/>
        <v>377.44296326899808</v>
      </c>
    </row>
    <row r="3359" spans="1:28" x14ac:dyDescent="0.25">
      <c r="A3359" s="2">
        <f t="shared" si="1005"/>
        <v>15</v>
      </c>
      <c r="B3359" s="16">
        <f ca="1">VLOOKUP(A3359,PERIODS!$O$4:$P$33,2,FALSE)</f>
        <v>3.3000000000000002E-2</v>
      </c>
      <c r="C3359" s="15"/>
      <c r="D3359" s="18">
        <v>3345</v>
      </c>
      <c r="E3359" s="34">
        <f t="shared" ca="1" si="988"/>
        <v>23505.46116731831</v>
      </c>
      <c r="F3359" s="34">
        <f t="shared" ca="1" si="989"/>
        <v>3300</v>
      </c>
      <c r="G3359" s="69">
        <f t="shared" ca="1" si="993"/>
        <v>0</v>
      </c>
      <c r="H3359" s="34">
        <f t="shared" ca="1" si="994"/>
        <v>1153.1059813549809</v>
      </c>
      <c r="I3359" s="34">
        <f t="shared" ca="1" si="995"/>
        <v>4453.1059813549809</v>
      </c>
      <c r="J3359" s="18">
        <f ca="1">SUM(INDIRECT(ADDRESS(ROW(F3359),COLUMN(F3359),4)):INDIRECT(ADDRESS(ROW(F3359)+N$5-1,COLUMN(F3359),4)))</f>
        <v>24100</v>
      </c>
      <c r="K3359" s="18">
        <f t="shared" ca="1" si="996"/>
        <v>16350</v>
      </c>
      <c r="L3359" s="18">
        <f t="shared" ca="1" si="1006"/>
        <v>16350</v>
      </c>
      <c r="M3359" s="18">
        <f t="shared" ca="1" si="990"/>
        <v>0</v>
      </c>
      <c r="N3359" s="34">
        <f t="shared" ca="1" si="997"/>
        <v>19052.35518596333</v>
      </c>
      <c r="P3359" s="18">
        <f t="shared" ca="1" si="991"/>
        <v>1153.1059813549809</v>
      </c>
      <c r="Q3359" s="47">
        <f ca="1">SUM(L$15:L3359)-SUM(M$15:M3359)</f>
        <v>16350</v>
      </c>
      <c r="R3359" s="47" t="str">
        <f t="shared" ca="1" si="992"/>
        <v>M3362</v>
      </c>
      <c r="S3359" s="40">
        <f t="shared" ca="1" si="998"/>
        <v>0</v>
      </c>
      <c r="T3359" s="46">
        <f t="shared" ca="1" si="999"/>
        <v>44</v>
      </c>
      <c r="X3359" s="74">
        <f t="shared" ca="1" si="1000"/>
        <v>1.1531059813549809</v>
      </c>
      <c r="Y3359" s="75">
        <f t="shared" ca="1" si="1001"/>
        <v>1.1531059813549809</v>
      </c>
      <c r="Z3359" s="74">
        <f t="shared" ca="1" si="1002"/>
        <v>3.1680174475001204</v>
      </c>
      <c r="AA3359" s="76">
        <f t="shared" ca="1" si="1003"/>
        <v>1153.1059813549809</v>
      </c>
      <c r="AB3359" s="76">
        <f t="shared" ca="1" si="1004"/>
        <v>3168.0174475001204</v>
      </c>
    </row>
    <row r="3360" spans="1:28" x14ac:dyDescent="0.25">
      <c r="A3360" s="2">
        <f t="shared" si="1005"/>
        <v>16</v>
      </c>
      <c r="B3360" s="16">
        <f ca="1">VLOOKUP(A3360,PERIODS!$O$4:$P$33,2,FALSE)</f>
        <v>3.3000000000000002E-2</v>
      </c>
      <c r="C3360" s="15"/>
      <c r="D3360" s="18">
        <v>3346</v>
      </c>
      <c r="E3360" s="34">
        <f t="shared" ca="1" si="988"/>
        <v>19052.35518596333</v>
      </c>
      <c r="F3360" s="34">
        <f t="shared" ca="1" si="989"/>
        <v>3300</v>
      </c>
      <c r="G3360" s="69">
        <f t="shared" ca="1" si="993"/>
        <v>0</v>
      </c>
      <c r="H3360" s="34">
        <f t="shared" ca="1" si="994"/>
        <v>1050.7607573393211</v>
      </c>
      <c r="I3360" s="34">
        <f t="shared" ca="1" si="995"/>
        <v>4350.7607573393216</v>
      </c>
      <c r="J3360" s="18">
        <f ca="1">SUM(INDIRECT(ADDRESS(ROW(F3360),COLUMN(F3360),4)):INDIRECT(ADDRESS(ROW(F3360)+N$5-1,COLUMN(F3360),4)))</f>
        <v>24300</v>
      </c>
      <c r="K3360" s="18">
        <f t="shared" ca="1" si="996"/>
        <v>16350</v>
      </c>
      <c r="L3360" s="18">
        <f t="shared" ca="1" si="1006"/>
        <v>0</v>
      </c>
      <c r="M3360" s="18">
        <f t="shared" ca="1" si="990"/>
        <v>0</v>
      </c>
      <c r="N3360" s="34">
        <f t="shared" ca="1" si="997"/>
        <v>14701.594428624008</v>
      </c>
      <c r="P3360" s="18">
        <f t="shared" ca="1" si="991"/>
        <v>1050.7607573393211</v>
      </c>
      <c r="Q3360" s="47">
        <f ca="1">SUM(L$15:L3360)-SUM(M$15:M3360)</f>
        <v>16350</v>
      </c>
      <c r="R3360" s="47" t="str">
        <f t="shared" ca="1" si="992"/>
        <v>M3363</v>
      </c>
      <c r="S3360" s="40">
        <f t="shared" ca="1" si="998"/>
        <v>0</v>
      </c>
      <c r="T3360" s="46">
        <f t="shared" ca="1" si="999"/>
        <v>71</v>
      </c>
      <c r="X3360" s="74">
        <f t="shared" ca="1" si="1000"/>
        <v>1.0507607573393212</v>
      </c>
      <c r="Y3360" s="75">
        <f t="shared" ca="1" si="1001"/>
        <v>1.0507607573393212</v>
      </c>
      <c r="Z3360" s="74">
        <f t="shared" ca="1" si="1002"/>
        <v>2.8598259242694519</v>
      </c>
      <c r="AA3360" s="76">
        <f t="shared" ca="1" si="1003"/>
        <v>1050.7607573393211</v>
      </c>
      <c r="AB3360" s="76">
        <f t="shared" ca="1" si="1004"/>
        <v>2859.8259242694521</v>
      </c>
    </row>
    <row r="3361" spans="1:28" x14ac:dyDescent="0.25">
      <c r="A3361" s="2">
        <f t="shared" si="1005"/>
        <v>17</v>
      </c>
      <c r="B3361" s="16">
        <f ca="1">VLOOKUP(A3361,PERIODS!$O$4:$P$33,2,FALSE)</f>
        <v>3.5000000000000003E-2</v>
      </c>
      <c r="C3361" s="15"/>
      <c r="D3361" s="18">
        <v>3347</v>
      </c>
      <c r="E3361" s="34">
        <f t="shared" ca="1" si="988"/>
        <v>14701.594428624008</v>
      </c>
      <c r="F3361" s="34">
        <f t="shared" ca="1" si="989"/>
        <v>3500.0000000000005</v>
      </c>
      <c r="G3361" s="69">
        <f t="shared" ca="1" si="993"/>
        <v>0</v>
      </c>
      <c r="H3361" s="34">
        <f t="shared" ca="1" si="994"/>
        <v>956.76896817992804</v>
      </c>
      <c r="I3361" s="34">
        <f t="shared" ca="1" si="995"/>
        <v>4456.7689681799284</v>
      </c>
      <c r="J3361" s="18">
        <f ca="1">SUM(INDIRECT(ADDRESS(ROW(F3361),COLUMN(F3361),4)):INDIRECT(ADDRESS(ROW(F3361)+N$5-1,COLUMN(F3361),4)))</f>
        <v>24500.000000000004</v>
      </c>
      <c r="K3361" s="18">
        <f t="shared" ca="1" si="996"/>
        <v>16350</v>
      </c>
      <c r="L3361" s="18">
        <f t="shared" ca="1" si="1006"/>
        <v>0</v>
      </c>
      <c r="M3361" s="18">
        <f t="shared" ca="1" si="990"/>
        <v>0</v>
      </c>
      <c r="N3361" s="34">
        <f t="shared" ca="1" si="997"/>
        <v>10244.825460444081</v>
      </c>
      <c r="P3361" s="18">
        <f t="shared" ca="1" si="991"/>
        <v>956.76896817992804</v>
      </c>
      <c r="Q3361" s="47">
        <f ca="1">SUM(L$15:L3361)-SUM(M$15:M3361)</f>
        <v>16350</v>
      </c>
      <c r="R3361" s="47" t="str">
        <f t="shared" ca="1" si="992"/>
        <v>M3364</v>
      </c>
      <c r="S3361" s="40">
        <f t="shared" ca="1" si="998"/>
        <v>0</v>
      </c>
      <c r="T3361" s="46">
        <f t="shared" ca="1" si="999"/>
        <v>84</v>
      </c>
      <c r="X3361" s="74">
        <f t="shared" ca="1" si="1000"/>
        <v>0.95676896817992807</v>
      </c>
      <c r="Y3361" s="75">
        <f t="shared" ca="1" si="1001"/>
        <v>0.95676896817992807</v>
      </c>
      <c r="Z3361" s="74">
        <f t="shared" ca="1" si="1002"/>
        <v>2.6032716168322998</v>
      </c>
      <c r="AA3361" s="76">
        <f t="shared" ca="1" si="1003"/>
        <v>956.76896817992804</v>
      </c>
      <c r="AB3361" s="76">
        <f t="shared" ca="1" si="1004"/>
        <v>2603.2716168323</v>
      </c>
    </row>
    <row r="3362" spans="1:28" x14ac:dyDescent="0.25">
      <c r="A3362" s="2">
        <f t="shared" si="1005"/>
        <v>18</v>
      </c>
      <c r="B3362" s="16">
        <f ca="1">VLOOKUP(A3362,PERIODS!$O$4:$P$33,2,FALSE)</f>
        <v>3.5000000000000003E-2</v>
      </c>
      <c r="C3362" s="15"/>
      <c r="D3362" s="18">
        <v>3348</v>
      </c>
      <c r="E3362" s="34">
        <f t="shared" ref="E3362:E3425" ca="1" si="1007">N3361</f>
        <v>10244.825460444081</v>
      </c>
      <c r="F3362" s="34">
        <f t="shared" ca="1" si="989"/>
        <v>3500.0000000000005</v>
      </c>
      <c r="G3362" s="69">
        <f t="shared" ca="1" si="993"/>
        <v>0</v>
      </c>
      <c r="H3362" s="34">
        <f t="shared" ca="1" si="994"/>
        <v>-1107.3055528991017</v>
      </c>
      <c r="I3362" s="34">
        <f t="shared" ca="1" si="995"/>
        <v>2392.6944471008987</v>
      </c>
      <c r="J3362" s="18">
        <f ca="1">SUM(INDIRECT(ADDRESS(ROW(F3362),COLUMN(F3362),4)):INDIRECT(ADDRESS(ROW(F3362)+N$5-1,COLUMN(F3362),4)))</f>
        <v>24500.000000000004</v>
      </c>
      <c r="K3362" s="18">
        <f t="shared" ca="1" si="996"/>
        <v>0</v>
      </c>
      <c r="L3362" s="18">
        <f t="shared" ca="1" si="1006"/>
        <v>0</v>
      </c>
      <c r="M3362" s="18">
        <f t="shared" ca="1" si="990"/>
        <v>16350</v>
      </c>
      <c r="N3362" s="34">
        <f t="shared" ca="1" si="997"/>
        <v>24202.131013343183</v>
      </c>
      <c r="P3362" s="18">
        <f t="shared" ca="1" si="991"/>
        <v>1107.3055528991017</v>
      </c>
      <c r="Q3362" s="47">
        <f ca="1">SUM(L$15:L3362)-SUM(M$15:M3362)</f>
        <v>0</v>
      </c>
      <c r="R3362" s="47" t="str">
        <f t="shared" ca="1" si="992"/>
        <v>M3365</v>
      </c>
      <c r="S3362" s="40">
        <f t="shared" ca="1" si="998"/>
        <v>0</v>
      </c>
      <c r="T3362" s="46">
        <f t="shared" ca="1" si="999"/>
        <v>21</v>
      </c>
      <c r="X3362" s="74">
        <f t="shared" ca="1" si="1000"/>
        <v>-1.1073055528991018</v>
      </c>
      <c r="Y3362" s="75">
        <f t="shared" ca="1" si="1001"/>
        <v>-1.1073055528991018</v>
      </c>
      <c r="Z3362" s="74">
        <f t="shared" ca="1" si="1002"/>
        <v>0.33044813764409214</v>
      </c>
      <c r="AA3362" s="76">
        <f t="shared" ca="1" si="1003"/>
        <v>-1107.3055528991017</v>
      </c>
      <c r="AB3362" s="76">
        <f t="shared" ca="1" si="1004"/>
        <v>330.44813764409213</v>
      </c>
    </row>
    <row r="3363" spans="1:28" x14ac:dyDescent="0.25">
      <c r="A3363" s="2">
        <f t="shared" si="1005"/>
        <v>19</v>
      </c>
      <c r="B3363" s="16">
        <f ca="1">VLOOKUP(A3363,PERIODS!$O$4:$P$33,2,FALSE)</f>
        <v>3.5000000000000003E-2</v>
      </c>
      <c r="C3363" s="15"/>
      <c r="D3363" s="18">
        <v>3349</v>
      </c>
      <c r="E3363" s="34">
        <f t="shared" ca="1" si="1007"/>
        <v>24202.131013343183</v>
      </c>
      <c r="F3363" s="34">
        <f t="shared" ca="1" si="989"/>
        <v>3500.0000000000005</v>
      </c>
      <c r="G3363" s="69">
        <f t="shared" ca="1" si="993"/>
        <v>0</v>
      </c>
      <c r="H3363" s="34">
        <f t="shared" ca="1" si="994"/>
        <v>1179.7020455851514</v>
      </c>
      <c r="I3363" s="34">
        <f t="shared" ca="1" si="995"/>
        <v>4679.7020455851516</v>
      </c>
      <c r="J3363" s="18">
        <f ca="1">SUM(INDIRECT(ADDRESS(ROW(F3363),COLUMN(F3363),4)):INDIRECT(ADDRESS(ROW(F3363)+N$5-1,COLUMN(F3363),4)))</f>
        <v>24500.000000000004</v>
      </c>
      <c r="K3363" s="18">
        <f t="shared" ca="1" si="996"/>
        <v>16350</v>
      </c>
      <c r="L3363" s="18">
        <f t="shared" ca="1" si="1006"/>
        <v>16350</v>
      </c>
      <c r="M3363" s="18">
        <f t="shared" ca="1" si="990"/>
        <v>0</v>
      </c>
      <c r="N3363" s="34">
        <f t="shared" ca="1" si="997"/>
        <v>19522.428967758031</v>
      </c>
      <c r="P3363" s="18">
        <f t="shared" ca="1" si="991"/>
        <v>1179.7020455851514</v>
      </c>
      <c r="Q3363" s="47">
        <f ca="1">SUM(L$15:L3363)-SUM(M$15:M3363)</f>
        <v>16350</v>
      </c>
      <c r="R3363" s="47" t="str">
        <f t="shared" ca="1" si="992"/>
        <v>M3366</v>
      </c>
      <c r="S3363" s="40">
        <f t="shared" ca="1" si="998"/>
        <v>0</v>
      </c>
      <c r="T3363" s="46">
        <f t="shared" ca="1" si="999"/>
        <v>0</v>
      </c>
      <c r="X3363" s="74">
        <f t="shared" ca="1" si="1000"/>
        <v>1.1797020455851515</v>
      </c>
      <c r="Y3363" s="75">
        <f t="shared" ca="1" si="1001"/>
        <v>1.1797020455851515</v>
      </c>
      <c r="Z3363" s="74">
        <f t="shared" ca="1" si="1002"/>
        <v>3.2534046921705229</v>
      </c>
      <c r="AA3363" s="76">
        <f t="shared" ca="1" si="1003"/>
        <v>1179.7020455851514</v>
      </c>
      <c r="AB3363" s="76">
        <f t="shared" ca="1" si="1004"/>
        <v>3253.404692170523</v>
      </c>
    </row>
    <row r="3364" spans="1:28" x14ac:dyDescent="0.25">
      <c r="A3364" s="2">
        <f t="shared" si="1005"/>
        <v>20</v>
      </c>
      <c r="B3364" s="16">
        <f ca="1">VLOOKUP(A3364,PERIODS!$O$4:$P$33,2,FALSE)</f>
        <v>3.5000000000000003E-2</v>
      </c>
      <c r="C3364" s="15"/>
      <c r="D3364" s="18">
        <v>3350</v>
      </c>
      <c r="E3364" s="34">
        <f t="shared" ca="1" si="1007"/>
        <v>19522.428967758031</v>
      </c>
      <c r="F3364" s="34">
        <f t="shared" ca="1" si="989"/>
        <v>3500.0000000000005</v>
      </c>
      <c r="G3364" s="69">
        <f t="shared" ca="1" si="993"/>
        <v>0</v>
      </c>
      <c r="H3364" s="34">
        <f t="shared" ca="1" si="994"/>
        <v>530.59788838226621</v>
      </c>
      <c r="I3364" s="34">
        <f t="shared" ca="1" si="995"/>
        <v>4030.5978883822668</v>
      </c>
      <c r="J3364" s="18">
        <f ca="1">SUM(INDIRECT(ADDRESS(ROW(F3364),COLUMN(F3364),4)):INDIRECT(ADDRESS(ROW(F3364)+N$5-1,COLUMN(F3364),4)))</f>
        <v>24500.000000000004</v>
      </c>
      <c r="K3364" s="18">
        <f t="shared" ca="1" si="996"/>
        <v>16350</v>
      </c>
      <c r="L3364" s="18">
        <f t="shared" ca="1" si="1006"/>
        <v>0</v>
      </c>
      <c r="M3364" s="18">
        <f t="shared" ca="1" si="990"/>
        <v>0</v>
      </c>
      <c r="N3364" s="34">
        <f t="shared" ca="1" si="997"/>
        <v>15491.831079375765</v>
      </c>
      <c r="P3364" s="18">
        <f t="shared" ca="1" si="991"/>
        <v>530.59788838226621</v>
      </c>
      <c r="Q3364" s="47">
        <f ca="1">SUM(L$15:L3364)-SUM(M$15:M3364)</f>
        <v>16350</v>
      </c>
      <c r="R3364" s="47" t="str">
        <f t="shared" ca="1" si="992"/>
        <v>M3367</v>
      </c>
      <c r="S3364" s="40">
        <f t="shared" ca="1" si="998"/>
        <v>0</v>
      </c>
      <c r="T3364" s="46">
        <f t="shared" ca="1" si="999"/>
        <v>71</v>
      </c>
      <c r="X3364" s="74">
        <f t="shared" ca="1" si="1000"/>
        <v>0.53059788838226618</v>
      </c>
      <c r="Y3364" s="75">
        <f t="shared" ca="1" si="1001"/>
        <v>0.53059788838226618</v>
      </c>
      <c r="Z3364" s="74">
        <f t="shared" ca="1" si="1002"/>
        <v>1.6999483842277634</v>
      </c>
      <c r="AA3364" s="76">
        <f t="shared" ca="1" si="1003"/>
        <v>530.59788838226621</v>
      </c>
      <c r="AB3364" s="76">
        <f t="shared" ca="1" si="1004"/>
        <v>1699.9483842277634</v>
      </c>
    </row>
    <row r="3365" spans="1:28" x14ac:dyDescent="0.25">
      <c r="A3365" s="2">
        <f t="shared" si="1005"/>
        <v>21</v>
      </c>
      <c r="B3365" s="16">
        <f ca="1">VLOOKUP(A3365,PERIODS!$O$4:$P$33,2,FALSE)</f>
        <v>3.5000000000000003E-2</v>
      </c>
      <c r="C3365" s="15"/>
      <c r="D3365" s="18">
        <v>3351</v>
      </c>
      <c r="E3365" s="34">
        <f t="shared" ca="1" si="1007"/>
        <v>15491.831079375765</v>
      </c>
      <c r="F3365" s="34">
        <f t="shared" ca="1" si="989"/>
        <v>3500.0000000000005</v>
      </c>
      <c r="G3365" s="69">
        <f t="shared" ca="1" si="993"/>
        <v>0</v>
      </c>
      <c r="H3365" s="34">
        <f t="shared" ca="1" si="994"/>
        <v>84.875173975646703</v>
      </c>
      <c r="I3365" s="34">
        <f t="shared" ca="1" si="995"/>
        <v>3584.8751739756472</v>
      </c>
      <c r="J3365" s="18">
        <f ca="1">SUM(INDIRECT(ADDRESS(ROW(F3365),COLUMN(F3365),4)):INDIRECT(ADDRESS(ROW(F3365)+N$5-1,COLUMN(F3365),4)))</f>
        <v>24500.000000000004</v>
      </c>
      <c r="K3365" s="18">
        <f t="shared" ca="1" si="996"/>
        <v>16350</v>
      </c>
      <c r="L3365" s="18">
        <f t="shared" ca="1" si="1006"/>
        <v>0</v>
      </c>
      <c r="M3365" s="18">
        <f t="shared" ca="1" si="990"/>
        <v>0</v>
      </c>
      <c r="N3365" s="34">
        <f t="shared" ca="1" si="997"/>
        <v>11906.955905400118</v>
      </c>
      <c r="P3365" s="18">
        <f t="shared" ca="1" si="991"/>
        <v>84.875173975646703</v>
      </c>
      <c r="Q3365" s="47">
        <f ca="1">SUM(L$15:L3365)-SUM(M$15:M3365)</f>
        <v>16350</v>
      </c>
      <c r="R3365" s="47" t="str">
        <f t="shared" ca="1" si="992"/>
        <v>M3368</v>
      </c>
      <c r="S3365" s="40">
        <f t="shared" ca="1" si="998"/>
        <v>0</v>
      </c>
      <c r="T3365" s="46">
        <f t="shared" ca="1" si="999"/>
        <v>1</v>
      </c>
      <c r="X3365" s="74">
        <f t="shared" ca="1" si="1000"/>
        <v>8.4875173975646701E-2</v>
      </c>
      <c r="Y3365" s="75">
        <f t="shared" ca="1" si="1001"/>
        <v>8.4875173975646701E-2</v>
      </c>
      <c r="Z3365" s="74">
        <f t="shared" ca="1" si="1002"/>
        <v>1.0885811749569065</v>
      </c>
      <c r="AA3365" s="76">
        <f t="shared" ca="1" si="1003"/>
        <v>84.875173975646703</v>
      </c>
      <c r="AB3365" s="76">
        <f t="shared" ca="1" si="1004"/>
        <v>1088.5811749569066</v>
      </c>
    </row>
    <row r="3366" spans="1:28" x14ac:dyDescent="0.25">
      <c r="A3366" s="2">
        <f t="shared" si="1005"/>
        <v>22</v>
      </c>
      <c r="B3366" s="16">
        <f ca="1">VLOOKUP(A3366,PERIODS!$O$4:$P$33,2,FALSE)</f>
        <v>3.5000000000000003E-2</v>
      </c>
      <c r="C3366" s="15"/>
      <c r="D3366" s="18">
        <v>3352</v>
      </c>
      <c r="E3366" s="34">
        <f t="shared" ca="1" si="1007"/>
        <v>11906.955905400118</v>
      </c>
      <c r="F3366" s="34">
        <f t="shared" ca="1" si="989"/>
        <v>3500.0000000000005</v>
      </c>
      <c r="G3366" s="69">
        <f t="shared" ca="1" si="993"/>
        <v>0</v>
      </c>
      <c r="H3366" s="34">
        <f t="shared" ca="1" si="994"/>
        <v>-19.104424322888892</v>
      </c>
      <c r="I3366" s="34">
        <f t="shared" ca="1" si="995"/>
        <v>3480.8955756771115</v>
      </c>
      <c r="J3366" s="18">
        <f ca="1">SUM(INDIRECT(ADDRESS(ROW(F3366),COLUMN(F3366),4)):INDIRECT(ADDRESS(ROW(F3366)+N$5-1,COLUMN(F3366),4)))</f>
        <v>25000.000000000004</v>
      </c>
      <c r="K3366" s="18">
        <f t="shared" ca="1" si="996"/>
        <v>0</v>
      </c>
      <c r="L3366" s="18">
        <f t="shared" ca="1" si="1006"/>
        <v>0</v>
      </c>
      <c r="M3366" s="18">
        <f t="shared" ca="1" si="990"/>
        <v>16350</v>
      </c>
      <c r="N3366" s="34">
        <f t="shared" ca="1" si="997"/>
        <v>8426.0603297230045</v>
      </c>
      <c r="P3366" s="18">
        <f t="shared" ca="1" si="991"/>
        <v>19.104424322888892</v>
      </c>
      <c r="Q3366" s="47">
        <f ca="1">SUM(L$15:L3366)-SUM(M$15:M3366)</f>
        <v>0</v>
      </c>
      <c r="R3366" s="47" t="str">
        <f t="shared" ca="1" si="992"/>
        <v>M3369</v>
      </c>
      <c r="S3366" s="40">
        <f t="shared" ca="1" si="998"/>
        <v>16350</v>
      </c>
      <c r="T3366" s="46">
        <f t="shared" ca="1" si="999"/>
        <v>98</v>
      </c>
      <c r="X3366" s="74">
        <f t="shared" ca="1" si="1000"/>
        <v>-1.9104424322888891E-2</v>
      </c>
      <c r="Y3366" s="75">
        <f t="shared" ca="1" si="1001"/>
        <v>-1.9104424322888891E-2</v>
      </c>
      <c r="Z3366" s="74">
        <f t="shared" ca="1" si="1002"/>
        <v>0.98107690860169039</v>
      </c>
      <c r="AA3366" s="76">
        <f t="shared" ca="1" si="1003"/>
        <v>-19.104424322888892</v>
      </c>
      <c r="AB3366" s="76">
        <f t="shared" ca="1" si="1004"/>
        <v>981.07690860169043</v>
      </c>
    </row>
    <row r="3367" spans="1:28" x14ac:dyDescent="0.25">
      <c r="A3367" s="2">
        <f t="shared" si="1005"/>
        <v>23</v>
      </c>
      <c r="B3367" s="16">
        <f ca="1">VLOOKUP(A3367,PERIODS!$O$4:$P$33,2,FALSE)</f>
        <v>3.5000000000000003E-2</v>
      </c>
      <c r="C3367" s="15"/>
      <c r="D3367" s="18">
        <v>3353</v>
      </c>
      <c r="E3367" s="34">
        <f t="shared" ca="1" si="1007"/>
        <v>8426.0603297230045</v>
      </c>
      <c r="F3367" s="34">
        <f t="shared" ca="1" si="989"/>
        <v>3500.0000000000005</v>
      </c>
      <c r="G3367" s="69">
        <f t="shared" ca="1" si="993"/>
        <v>0</v>
      </c>
      <c r="H3367" s="34">
        <f t="shared" ca="1" si="994"/>
        <v>1840.221727598519</v>
      </c>
      <c r="I3367" s="34">
        <f t="shared" ca="1" si="995"/>
        <v>5340.2217275985195</v>
      </c>
      <c r="J3367" s="18">
        <f ca="1">SUM(INDIRECT(ADDRESS(ROW(F3367),COLUMN(F3367),4)):INDIRECT(ADDRESS(ROW(F3367)+N$5-1,COLUMN(F3367),4)))</f>
        <v>25500.000000000004</v>
      </c>
      <c r="K3367" s="18">
        <f t="shared" ca="1" si="996"/>
        <v>16350</v>
      </c>
      <c r="L3367" s="18">
        <f t="shared" ca="1" si="1006"/>
        <v>16350</v>
      </c>
      <c r="M3367" s="18">
        <f t="shared" ca="1" si="990"/>
        <v>0</v>
      </c>
      <c r="N3367" s="34">
        <f t="shared" ca="1" si="997"/>
        <v>3085.8386021244851</v>
      </c>
      <c r="P3367" s="18">
        <f t="shared" ca="1" si="991"/>
        <v>1840.221727598519</v>
      </c>
      <c r="Q3367" s="47">
        <f ca="1">SUM(L$15:L3367)-SUM(M$15:M3367)</f>
        <v>16350</v>
      </c>
      <c r="R3367" s="47" t="str">
        <f t="shared" ca="1" si="992"/>
        <v>M3370</v>
      </c>
      <c r="S3367" s="40">
        <f t="shared" ca="1" si="998"/>
        <v>0</v>
      </c>
      <c r="T3367" s="46">
        <f t="shared" ca="1" si="999"/>
        <v>28</v>
      </c>
      <c r="X3367" s="74">
        <f t="shared" ca="1" si="1000"/>
        <v>1.8402217275985191</v>
      </c>
      <c r="Y3367" s="75">
        <f t="shared" ca="1" si="1001"/>
        <v>1.8402217275985191</v>
      </c>
      <c r="Z3367" s="74">
        <f t="shared" ca="1" si="1002"/>
        <v>6.2979345321244562</v>
      </c>
      <c r="AA3367" s="76">
        <f t="shared" ca="1" si="1003"/>
        <v>1840.221727598519</v>
      </c>
      <c r="AB3367" s="76">
        <f t="shared" ca="1" si="1004"/>
        <v>6297.9345321244564</v>
      </c>
    </row>
    <row r="3368" spans="1:28" x14ac:dyDescent="0.25">
      <c r="A3368" s="2">
        <f t="shared" si="1005"/>
        <v>24</v>
      </c>
      <c r="B3368" s="16">
        <f ca="1">VLOOKUP(A3368,PERIODS!$O$4:$P$33,2,FALSE)</f>
        <v>3.5000000000000003E-2</v>
      </c>
      <c r="C3368" s="15"/>
      <c r="D3368" s="18">
        <v>3354</v>
      </c>
      <c r="E3368" s="34">
        <f t="shared" ca="1" si="1007"/>
        <v>3085.8386021244851</v>
      </c>
      <c r="F3368" s="34">
        <f t="shared" ca="1" si="989"/>
        <v>3500.0000000000005</v>
      </c>
      <c r="G3368" s="69">
        <f t="shared" ca="1" si="993"/>
        <v>0</v>
      </c>
      <c r="H3368" s="34">
        <f t="shared" ca="1" si="994"/>
        <v>-2217.2836687789586</v>
      </c>
      <c r="I3368" s="34">
        <f t="shared" ca="1" si="995"/>
        <v>1282.7163312210419</v>
      </c>
      <c r="J3368" s="18">
        <f ca="1">SUM(INDIRECT(ADDRESS(ROW(F3368),COLUMN(F3368),4)):INDIRECT(ADDRESS(ROW(F3368)+N$5-1,COLUMN(F3368),4)))</f>
        <v>26000</v>
      </c>
      <c r="K3368" s="18">
        <f t="shared" ca="1" si="996"/>
        <v>32700</v>
      </c>
      <c r="L3368" s="18">
        <f t="shared" ca="1" si="1006"/>
        <v>16350</v>
      </c>
      <c r="M3368" s="18">
        <f t="shared" ca="1" si="990"/>
        <v>0</v>
      </c>
      <c r="N3368" s="34">
        <f t="shared" ca="1" si="997"/>
        <v>1803.1222709034432</v>
      </c>
      <c r="P3368" s="18">
        <f t="shared" ca="1" si="991"/>
        <v>2217.2836687789586</v>
      </c>
      <c r="Q3368" s="47">
        <f ca="1">SUM(L$15:L3368)-SUM(M$15:M3368)</f>
        <v>32700</v>
      </c>
      <c r="R3368" s="47" t="str">
        <f t="shared" ca="1" si="992"/>
        <v>M3371</v>
      </c>
      <c r="S3368" s="40">
        <f t="shared" ca="1" si="998"/>
        <v>0</v>
      </c>
      <c r="T3368" s="46">
        <f t="shared" ca="1" si="999"/>
        <v>96</v>
      </c>
      <c r="X3368" s="74">
        <f t="shared" ca="1" si="1000"/>
        <v>-2.2172836687789585</v>
      </c>
      <c r="Y3368" s="75">
        <f t="shared" ca="1" si="1001"/>
        <v>-2.2172836687789585</v>
      </c>
      <c r="Z3368" s="74">
        <f t="shared" ca="1" si="1002"/>
        <v>0.10890452818491923</v>
      </c>
      <c r="AA3368" s="76">
        <f t="shared" ca="1" si="1003"/>
        <v>-2217.2836687789586</v>
      </c>
      <c r="AB3368" s="76">
        <f t="shared" ca="1" si="1004"/>
        <v>108.90452818491923</v>
      </c>
    </row>
    <row r="3369" spans="1:28" x14ac:dyDescent="0.25">
      <c r="A3369" s="2">
        <f t="shared" si="1005"/>
        <v>25</v>
      </c>
      <c r="B3369" s="16">
        <f ca="1">VLOOKUP(A3369,PERIODS!$O$4:$P$33,2,FALSE)</f>
        <v>3.5000000000000003E-2</v>
      </c>
      <c r="C3369" s="15"/>
      <c r="D3369" s="18">
        <v>3355</v>
      </c>
      <c r="E3369" s="34">
        <f t="shared" ca="1" si="1007"/>
        <v>1803.1222709034432</v>
      </c>
      <c r="F3369" s="34">
        <f t="shared" ca="1" si="989"/>
        <v>3500.0000000000005</v>
      </c>
      <c r="G3369" s="69">
        <f t="shared" ca="1" si="993"/>
        <v>0</v>
      </c>
      <c r="H3369" s="34">
        <f t="shared" ca="1" si="994"/>
        <v>-339.71718030769375</v>
      </c>
      <c r="I3369" s="34">
        <f t="shared" ca="1" si="995"/>
        <v>3160.2828196923065</v>
      </c>
      <c r="J3369" s="18">
        <f ca="1">SUM(INDIRECT(ADDRESS(ROW(F3369),COLUMN(F3369),4)):INDIRECT(ADDRESS(ROW(F3369)+N$5-1,COLUMN(F3369),4)))</f>
        <v>24900</v>
      </c>
      <c r="K3369" s="18">
        <f t="shared" ca="1" si="996"/>
        <v>32700</v>
      </c>
      <c r="L3369" s="18">
        <f t="shared" ca="1" si="1006"/>
        <v>0</v>
      </c>
      <c r="M3369" s="18">
        <f t="shared" ca="1" si="990"/>
        <v>0</v>
      </c>
      <c r="N3369" s="34">
        <f t="shared" ca="1" si="997"/>
        <v>-1357.1605487888633</v>
      </c>
      <c r="P3369" s="18">
        <f t="shared" ca="1" si="991"/>
        <v>339.71718030769375</v>
      </c>
      <c r="Q3369" s="47">
        <f ca="1">SUM(L$15:L3369)-SUM(M$15:M3369)</f>
        <v>32700</v>
      </c>
      <c r="R3369" s="47" t="str">
        <f t="shared" ca="1" si="992"/>
        <v>M3372</v>
      </c>
      <c r="S3369" s="40">
        <f t="shared" ca="1" si="998"/>
        <v>0</v>
      </c>
      <c r="T3369" s="46">
        <f t="shared" ca="1" si="999"/>
        <v>35</v>
      </c>
      <c r="X3369" s="74">
        <f t="shared" ca="1" si="1000"/>
        <v>-0.33971718030769377</v>
      </c>
      <c r="Y3369" s="75">
        <f t="shared" ca="1" si="1001"/>
        <v>-0.33971718030769377</v>
      </c>
      <c r="Z3369" s="74">
        <f t="shared" ca="1" si="1002"/>
        <v>0.7119716538951486</v>
      </c>
      <c r="AA3369" s="76">
        <f t="shared" ca="1" si="1003"/>
        <v>-339.71718030769375</v>
      </c>
      <c r="AB3369" s="76">
        <f t="shared" ca="1" si="1004"/>
        <v>711.97165389514862</v>
      </c>
    </row>
    <row r="3370" spans="1:28" x14ac:dyDescent="0.25">
      <c r="A3370" s="2">
        <f t="shared" si="1005"/>
        <v>26</v>
      </c>
      <c r="B3370" s="16">
        <f ca="1">VLOOKUP(A3370,PERIODS!$O$4:$P$33,2,FALSE)</f>
        <v>3.5000000000000003E-2</v>
      </c>
      <c r="C3370" s="15"/>
      <c r="D3370" s="18">
        <v>3356</v>
      </c>
      <c r="E3370" s="34">
        <f t="shared" ca="1" si="1007"/>
        <v>-1357.1605487888633</v>
      </c>
      <c r="F3370" s="34">
        <f t="shared" ca="1" si="989"/>
        <v>3500.0000000000005</v>
      </c>
      <c r="G3370" s="69">
        <f t="shared" ca="1" si="993"/>
        <v>0</v>
      </c>
      <c r="H3370" s="34">
        <f t="shared" ca="1" si="994"/>
        <v>819.50787802547575</v>
      </c>
      <c r="I3370" s="34">
        <f t="shared" ca="1" si="995"/>
        <v>4319.5078780254762</v>
      </c>
      <c r="J3370" s="18">
        <f ca="1">SUM(INDIRECT(ADDRESS(ROW(F3370),COLUMN(F3370),4)):INDIRECT(ADDRESS(ROW(F3370)+N$5-1,COLUMN(F3370),4)))</f>
        <v>23900</v>
      </c>
      <c r="K3370" s="18">
        <f t="shared" ca="1" si="996"/>
        <v>16350</v>
      </c>
      <c r="L3370" s="18">
        <f t="shared" ca="1" si="1006"/>
        <v>0</v>
      </c>
      <c r="M3370" s="18">
        <f t="shared" ca="1" si="990"/>
        <v>16350</v>
      </c>
      <c r="N3370" s="34">
        <f t="shared" ca="1" si="997"/>
        <v>10673.33157318566</v>
      </c>
      <c r="P3370" s="18">
        <f t="shared" ca="1" si="991"/>
        <v>819.50787802547575</v>
      </c>
      <c r="Q3370" s="47">
        <f ca="1">SUM(L$15:L3370)-SUM(M$15:M3370)</f>
        <v>16350</v>
      </c>
      <c r="R3370" s="47" t="str">
        <f t="shared" ca="1" si="992"/>
        <v>M3373</v>
      </c>
      <c r="S3370" s="40">
        <f t="shared" ca="1" si="998"/>
        <v>0</v>
      </c>
      <c r="T3370" s="46">
        <f t="shared" ca="1" si="999"/>
        <v>6</v>
      </c>
      <c r="X3370" s="74">
        <f t="shared" ca="1" si="1000"/>
        <v>0.81950787802547576</v>
      </c>
      <c r="Y3370" s="75">
        <f t="shared" ca="1" si="1001"/>
        <v>0.81950787802547576</v>
      </c>
      <c r="Z3370" s="74">
        <f t="shared" ca="1" si="1002"/>
        <v>2.2693827495635159</v>
      </c>
      <c r="AA3370" s="76">
        <f t="shared" ca="1" si="1003"/>
        <v>819.50787802547575</v>
      </c>
      <c r="AB3370" s="76">
        <f t="shared" ca="1" si="1004"/>
        <v>2269.382749563516</v>
      </c>
    </row>
    <row r="3371" spans="1:28" x14ac:dyDescent="0.25">
      <c r="A3371" s="2">
        <f t="shared" si="1005"/>
        <v>27</v>
      </c>
      <c r="B3371" s="16">
        <f ca="1">VLOOKUP(A3371,PERIODS!$O$4:$P$33,2,FALSE)</f>
        <v>3.5000000000000003E-2</v>
      </c>
      <c r="C3371" s="15"/>
      <c r="D3371" s="18">
        <v>3357</v>
      </c>
      <c r="E3371" s="34">
        <f t="shared" ca="1" si="1007"/>
        <v>10673.33157318566</v>
      </c>
      <c r="F3371" s="34">
        <f t="shared" ca="1" si="989"/>
        <v>3500.0000000000005</v>
      </c>
      <c r="G3371" s="69">
        <f t="shared" ca="1" si="993"/>
        <v>0</v>
      </c>
      <c r="H3371" s="34">
        <f t="shared" ca="1" si="994"/>
        <v>-757.96481654271827</v>
      </c>
      <c r="I3371" s="34">
        <f t="shared" ca="1" si="995"/>
        <v>2742.0351834572821</v>
      </c>
      <c r="J3371" s="18">
        <f ca="1">SUM(INDIRECT(ADDRESS(ROW(F3371),COLUMN(F3371),4)):INDIRECT(ADDRESS(ROW(F3371)+N$5-1,COLUMN(F3371),4)))</f>
        <v>22900</v>
      </c>
      <c r="K3371" s="18">
        <f t="shared" ca="1" si="996"/>
        <v>0</v>
      </c>
      <c r="L3371" s="18">
        <f t="shared" ca="1" si="1006"/>
        <v>0</v>
      </c>
      <c r="M3371" s="18">
        <f t="shared" ca="1" si="990"/>
        <v>16350</v>
      </c>
      <c r="N3371" s="34">
        <f t="shared" ca="1" si="997"/>
        <v>7931.2963897283771</v>
      </c>
      <c r="P3371" s="18">
        <f t="shared" ca="1" si="991"/>
        <v>757.96481654271827</v>
      </c>
      <c r="Q3371" s="47">
        <f ca="1">SUM(L$15:L3371)-SUM(M$15:M3371)</f>
        <v>0</v>
      </c>
      <c r="R3371" s="47" t="str">
        <f t="shared" ca="1" si="992"/>
        <v>M3374</v>
      </c>
      <c r="S3371" s="40">
        <f t="shared" ca="1" si="998"/>
        <v>16350</v>
      </c>
      <c r="T3371" s="46">
        <f t="shared" ca="1" si="999"/>
        <v>96</v>
      </c>
      <c r="X3371" s="74">
        <f t="shared" ca="1" si="1000"/>
        <v>-0.7579648165427183</v>
      </c>
      <c r="Y3371" s="75">
        <f t="shared" ca="1" si="1001"/>
        <v>-0.7579648165427183</v>
      </c>
      <c r="Z3371" s="74">
        <f t="shared" ca="1" si="1002"/>
        <v>0.46861918317362006</v>
      </c>
      <c r="AA3371" s="76">
        <f t="shared" ca="1" si="1003"/>
        <v>-757.96481654271827</v>
      </c>
      <c r="AB3371" s="76">
        <f t="shared" ca="1" si="1004"/>
        <v>468.61918317362006</v>
      </c>
    </row>
    <row r="3372" spans="1:28" x14ac:dyDescent="0.25">
      <c r="A3372" s="2">
        <f t="shared" si="1005"/>
        <v>28</v>
      </c>
      <c r="B3372" s="16">
        <f ca="1">VLOOKUP(A3372,PERIODS!$O$4:$P$33,2,FALSE)</f>
        <v>0.04</v>
      </c>
      <c r="C3372" s="15"/>
      <c r="D3372" s="18">
        <v>3358</v>
      </c>
      <c r="E3372" s="34">
        <f t="shared" ca="1" si="1007"/>
        <v>7931.2963897283771</v>
      </c>
      <c r="F3372" s="34">
        <f t="shared" ca="1" si="989"/>
        <v>4000</v>
      </c>
      <c r="G3372" s="69">
        <f t="shared" ca="1" si="993"/>
        <v>0</v>
      </c>
      <c r="H3372" s="34">
        <f t="shared" ca="1" si="994"/>
        <v>-1529.7830469840019</v>
      </c>
      <c r="I3372" s="34">
        <f t="shared" ca="1" si="995"/>
        <v>2470.2169530159981</v>
      </c>
      <c r="J3372" s="18">
        <f ca="1">SUM(INDIRECT(ADDRESS(ROW(F3372),COLUMN(F3372),4)):INDIRECT(ADDRESS(ROW(F3372)+N$5-1,COLUMN(F3372),4)))</f>
        <v>21900</v>
      </c>
      <c r="K3372" s="18">
        <f t="shared" ca="1" si="996"/>
        <v>16350</v>
      </c>
      <c r="L3372" s="18">
        <f t="shared" ca="1" si="1006"/>
        <v>16350</v>
      </c>
      <c r="M3372" s="18">
        <f t="shared" ca="1" si="990"/>
        <v>0</v>
      </c>
      <c r="N3372" s="34">
        <f t="shared" ca="1" si="997"/>
        <v>5461.079436712379</v>
      </c>
      <c r="P3372" s="18">
        <f t="shared" ca="1" si="991"/>
        <v>1529.7830469840019</v>
      </c>
      <c r="Q3372" s="47">
        <f ca="1">SUM(L$15:L3372)-SUM(M$15:M3372)</f>
        <v>16350</v>
      </c>
      <c r="R3372" s="47" t="str">
        <f t="shared" ca="1" si="992"/>
        <v>M3375</v>
      </c>
      <c r="S3372" s="40">
        <f t="shared" ca="1" si="998"/>
        <v>0</v>
      </c>
      <c r="T3372" s="46">
        <f t="shared" ca="1" si="999"/>
        <v>51</v>
      </c>
      <c r="X3372" s="74">
        <f t="shared" ca="1" si="1000"/>
        <v>-1.5297830469840019</v>
      </c>
      <c r="Y3372" s="75">
        <f t="shared" ca="1" si="1001"/>
        <v>-1.5297830469840019</v>
      </c>
      <c r="Z3372" s="74">
        <f t="shared" ca="1" si="1002"/>
        <v>0.21658265047848754</v>
      </c>
      <c r="AA3372" s="76">
        <f t="shared" ca="1" si="1003"/>
        <v>-1529.7830469840019</v>
      </c>
      <c r="AB3372" s="76">
        <f t="shared" ca="1" si="1004"/>
        <v>216.58265047848755</v>
      </c>
    </row>
    <row r="3373" spans="1:28" x14ac:dyDescent="0.25">
      <c r="A3373" s="2">
        <f t="shared" si="1005"/>
        <v>29</v>
      </c>
      <c r="B3373" s="16">
        <f ca="1">VLOOKUP(A3373,PERIODS!$O$4:$P$33,2,FALSE)</f>
        <v>0.04</v>
      </c>
      <c r="C3373" s="15"/>
      <c r="D3373" s="18">
        <v>3359</v>
      </c>
      <c r="E3373" s="34">
        <f t="shared" ca="1" si="1007"/>
        <v>5461.079436712379</v>
      </c>
      <c r="F3373" s="34">
        <f t="shared" ca="1" si="989"/>
        <v>4000</v>
      </c>
      <c r="G3373" s="69">
        <f t="shared" ca="1" si="993"/>
        <v>0</v>
      </c>
      <c r="H3373" s="34">
        <f t="shared" ca="1" si="994"/>
        <v>-1409.594289392209</v>
      </c>
      <c r="I3373" s="34">
        <f t="shared" ca="1" si="995"/>
        <v>2590.4057106077908</v>
      </c>
      <c r="J3373" s="18">
        <f ca="1">SUM(INDIRECT(ADDRESS(ROW(F3373),COLUMN(F3373),4)):INDIRECT(ADDRESS(ROW(F3373)+N$5-1,COLUMN(F3373),4)))</f>
        <v>21200</v>
      </c>
      <c r="K3373" s="18">
        <f t="shared" ca="1" si="996"/>
        <v>16350</v>
      </c>
      <c r="L3373" s="18">
        <f t="shared" ca="1" si="1006"/>
        <v>0</v>
      </c>
      <c r="M3373" s="18">
        <f t="shared" ca="1" si="990"/>
        <v>0</v>
      </c>
      <c r="N3373" s="34">
        <f t="shared" ca="1" si="997"/>
        <v>2870.6737261045882</v>
      </c>
      <c r="P3373" s="18">
        <f t="shared" ca="1" si="991"/>
        <v>1409.594289392209</v>
      </c>
      <c r="Q3373" s="47">
        <f ca="1">SUM(L$15:L3373)-SUM(M$15:M3373)</f>
        <v>16350</v>
      </c>
      <c r="R3373" s="47" t="str">
        <f t="shared" ca="1" si="992"/>
        <v>M3376</v>
      </c>
      <c r="S3373" s="40">
        <f t="shared" ca="1" si="998"/>
        <v>0</v>
      </c>
      <c r="T3373" s="46">
        <f t="shared" ca="1" si="999"/>
        <v>64</v>
      </c>
      <c r="X3373" s="74">
        <f t="shared" ca="1" si="1000"/>
        <v>-1.4095942893922091</v>
      </c>
      <c r="Y3373" s="75">
        <f t="shared" ca="1" si="1001"/>
        <v>-1.4095942893922091</v>
      </c>
      <c r="Z3373" s="74">
        <f t="shared" ca="1" si="1002"/>
        <v>0.24424235476907707</v>
      </c>
      <c r="AA3373" s="76">
        <f t="shared" ca="1" si="1003"/>
        <v>-1409.594289392209</v>
      </c>
      <c r="AB3373" s="76">
        <f t="shared" ca="1" si="1004"/>
        <v>244.24235476907708</v>
      </c>
    </row>
    <row r="3374" spans="1:28" x14ac:dyDescent="0.25">
      <c r="A3374" s="2">
        <f t="shared" si="1005"/>
        <v>30</v>
      </c>
      <c r="B3374" s="16">
        <f ca="1">VLOOKUP(A3374,PERIODS!$O$4:$P$33,2,FALSE)</f>
        <v>0.04</v>
      </c>
      <c r="C3374" s="15"/>
      <c r="D3374" s="18">
        <v>3360</v>
      </c>
      <c r="E3374" s="34">
        <f t="shared" ca="1" si="1007"/>
        <v>2870.6737261045882</v>
      </c>
      <c r="F3374" s="34">
        <f t="shared" ca="1" si="989"/>
        <v>4000</v>
      </c>
      <c r="G3374" s="69">
        <f t="shared" ca="1" si="993"/>
        <v>0</v>
      </c>
      <c r="H3374" s="34">
        <f t="shared" ca="1" si="994"/>
        <v>570.77237773770412</v>
      </c>
      <c r="I3374" s="34">
        <f t="shared" ca="1" si="995"/>
        <v>4570.7723777377041</v>
      </c>
      <c r="J3374" s="18">
        <f ca="1">SUM(INDIRECT(ADDRESS(ROW(F3374),COLUMN(F3374),4)):INDIRECT(ADDRESS(ROW(F3374)+N$5-1,COLUMN(F3374),4)))</f>
        <v>20500</v>
      </c>
      <c r="K3374" s="18">
        <f t="shared" ca="1" si="996"/>
        <v>32700</v>
      </c>
      <c r="L3374" s="18">
        <f t="shared" ca="1" si="1006"/>
        <v>16350</v>
      </c>
      <c r="M3374" s="18">
        <f t="shared" ca="1" si="990"/>
        <v>0</v>
      </c>
      <c r="N3374" s="34">
        <f t="shared" ca="1" si="997"/>
        <v>-1700.0986516331159</v>
      </c>
      <c r="P3374" s="18">
        <f t="shared" ca="1" si="991"/>
        <v>570.77237773770412</v>
      </c>
      <c r="Q3374" s="47">
        <f ca="1">SUM(L$15:L3374)-SUM(M$15:M3374)</f>
        <v>32700</v>
      </c>
      <c r="R3374" s="47" t="str">
        <f t="shared" ca="1" si="992"/>
        <v>M3377</v>
      </c>
      <c r="S3374" s="40">
        <f t="shared" ca="1" si="998"/>
        <v>0</v>
      </c>
      <c r="T3374" s="46">
        <f t="shared" ca="1" si="999"/>
        <v>72</v>
      </c>
      <c r="X3374" s="74">
        <f t="shared" ca="1" si="1000"/>
        <v>0.57077237773770406</v>
      </c>
      <c r="Y3374" s="75">
        <f t="shared" ca="1" si="1001"/>
        <v>0.57077237773770406</v>
      </c>
      <c r="Z3374" s="74">
        <f t="shared" ca="1" si="1002"/>
        <v>1.7696333491196119</v>
      </c>
      <c r="AA3374" s="76">
        <f t="shared" ca="1" si="1003"/>
        <v>570.77237773770412</v>
      </c>
      <c r="AB3374" s="76">
        <f t="shared" ca="1" si="1004"/>
        <v>1769.6333491196119</v>
      </c>
    </row>
    <row r="3375" spans="1:28" x14ac:dyDescent="0.25">
      <c r="A3375" s="2">
        <f t="shared" si="1005"/>
        <v>1</v>
      </c>
      <c r="B3375" s="16">
        <f ca="1">VLOOKUP(A3375,PERIODS!$O$4:$P$33,2,FALSE)</f>
        <v>2.4E-2</v>
      </c>
      <c r="C3375" s="15"/>
      <c r="D3375" s="18">
        <v>3361</v>
      </c>
      <c r="E3375" s="34">
        <f t="shared" ca="1" si="1007"/>
        <v>-1700.0986516331159</v>
      </c>
      <c r="F3375" s="34">
        <f t="shared" ca="1" si="989"/>
        <v>2400</v>
      </c>
      <c r="G3375" s="69">
        <f t="shared" ca="1" si="993"/>
        <v>0</v>
      </c>
      <c r="H3375" s="34">
        <f t="shared" ca="1" si="994"/>
        <v>1113.411101452609</v>
      </c>
      <c r="I3375" s="34">
        <f t="shared" ca="1" si="995"/>
        <v>3513.4111014526088</v>
      </c>
      <c r="J3375" s="18">
        <f ca="1">SUM(INDIRECT(ADDRESS(ROW(F3375),COLUMN(F3375),4)):INDIRECT(ADDRESS(ROW(F3375)+N$5-1,COLUMN(F3375),4)))</f>
        <v>19800</v>
      </c>
      <c r="K3375" s="18">
        <f t="shared" ca="1" si="996"/>
        <v>16350</v>
      </c>
      <c r="L3375" s="18">
        <f t="shared" ca="1" si="1006"/>
        <v>0</v>
      </c>
      <c r="M3375" s="18">
        <f t="shared" ca="1" si="990"/>
        <v>16350</v>
      </c>
      <c r="N3375" s="34">
        <f t="shared" ca="1" si="997"/>
        <v>11136.490246914276</v>
      </c>
      <c r="P3375" s="18">
        <f t="shared" ca="1" si="991"/>
        <v>1113.411101452609</v>
      </c>
      <c r="Q3375" s="47">
        <f ca="1">SUM(L$15:L3375)-SUM(M$15:M3375)</f>
        <v>16350</v>
      </c>
      <c r="R3375" s="47" t="str">
        <f t="shared" ca="1" si="992"/>
        <v>M3378</v>
      </c>
      <c r="S3375" s="40">
        <f t="shared" ca="1" si="998"/>
        <v>0</v>
      </c>
      <c r="T3375" s="46">
        <f t="shared" ca="1" si="999"/>
        <v>32</v>
      </c>
      <c r="X3375" s="74">
        <f t="shared" ca="1" si="1000"/>
        <v>1.1134111014526091</v>
      </c>
      <c r="Y3375" s="75">
        <f t="shared" ca="1" si="1001"/>
        <v>1.1134111014526091</v>
      </c>
      <c r="Z3375" s="74">
        <f t="shared" ca="1" si="1002"/>
        <v>3.044726572162384</v>
      </c>
      <c r="AA3375" s="76">
        <f t="shared" ca="1" si="1003"/>
        <v>1113.411101452609</v>
      </c>
      <c r="AB3375" s="76">
        <f t="shared" ca="1" si="1004"/>
        <v>3044.7265721623839</v>
      </c>
    </row>
    <row r="3376" spans="1:28" x14ac:dyDescent="0.25">
      <c r="A3376" s="2">
        <f t="shared" si="1005"/>
        <v>2</v>
      </c>
      <c r="B3376" s="16">
        <f ca="1">VLOOKUP(A3376,PERIODS!$O$4:$P$33,2,FALSE)</f>
        <v>2.5000000000000001E-2</v>
      </c>
      <c r="C3376" s="15"/>
      <c r="D3376" s="18">
        <v>3362</v>
      </c>
      <c r="E3376" s="34">
        <f t="shared" ca="1" si="1007"/>
        <v>11136.490246914276</v>
      </c>
      <c r="F3376" s="34">
        <f t="shared" ca="1" si="989"/>
        <v>2500</v>
      </c>
      <c r="G3376" s="69">
        <f t="shared" ca="1" si="993"/>
        <v>0</v>
      </c>
      <c r="H3376" s="34">
        <f t="shared" ca="1" si="994"/>
        <v>149.0807682702665</v>
      </c>
      <c r="I3376" s="34">
        <f t="shared" ca="1" si="995"/>
        <v>2649.0807682702666</v>
      </c>
      <c r="J3376" s="18">
        <f ca="1">SUM(INDIRECT(ADDRESS(ROW(F3376),COLUMN(F3376),4)):INDIRECT(ADDRESS(ROW(F3376)+N$5-1,COLUMN(F3376),4)))</f>
        <v>20700</v>
      </c>
      <c r="K3376" s="18">
        <f t="shared" ca="1" si="996"/>
        <v>16350</v>
      </c>
      <c r="L3376" s="18">
        <f t="shared" ca="1" si="1006"/>
        <v>0</v>
      </c>
      <c r="M3376" s="18">
        <f t="shared" ca="1" si="990"/>
        <v>0</v>
      </c>
      <c r="N3376" s="34">
        <f t="shared" ca="1" si="997"/>
        <v>8487.4094786440091</v>
      </c>
      <c r="P3376" s="18">
        <f t="shared" ca="1" si="991"/>
        <v>149.0807682702665</v>
      </c>
      <c r="Q3376" s="47">
        <f ca="1">SUM(L$15:L3376)-SUM(M$15:M3376)</f>
        <v>16350</v>
      </c>
      <c r="R3376" s="47" t="str">
        <f t="shared" ca="1" si="992"/>
        <v>M3379</v>
      </c>
      <c r="S3376" s="40">
        <f t="shared" ca="1" si="998"/>
        <v>0</v>
      </c>
      <c r="T3376" s="46">
        <f t="shared" ca="1" si="999"/>
        <v>61</v>
      </c>
      <c r="X3376" s="74">
        <f t="shared" ca="1" si="1000"/>
        <v>0.14908076827026651</v>
      </c>
      <c r="Y3376" s="75">
        <f t="shared" ca="1" si="1001"/>
        <v>0.14908076827026651</v>
      </c>
      <c r="Z3376" s="74">
        <f t="shared" ca="1" si="1002"/>
        <v>1.1607667385447038</v>
      </c>
      <c r="AA3376" s="76">
        <f t="shared" ca="1" si="1003"/>
        <v>149.0807682702665</v>
      </c>
      <c r="AB3376" s="76">
        <f t="shared" ca="1" si="1004"/>
        <v>1160.7667385447039</v>
      </c>
    </row>
    <row r="3377" spans="1:28" x14ac:dyDescent="0.25">
      <c r="A3377" s="2">
        <f t="shared" si="1005"/>
        <v>3</v>
      </c>
      <c r="B3377" s="16">
        <f ca="1">VLOOKUP(A3377,PERIODS!$O$4:$P$33,2,FALSE)</f>
        <v>2.5000000000000001E-2</v>
      </c>
      <c r="C3377" s="15"/>
      <c r="D3377" s="18">
        <v>3363</v>
      </c>
      <c r="E3377" s="34">
        <f t="shared" ca="1" si="1007"/>
        <v>8487.4094786440091</v>
      </c>
      <c r="F3377" s="34">
        <f t="shared" ca="1" si="989"/>
        <v>2500</v>
      </c>
      <c r="G3377" s="69">
        <f t="shared" ca="1" si="993"/>
        <v>0</v>
      </c>
      <c r="H3377" s="34">
        <f t="shared" ca="1" si="994"/>
        <v>1407.8945940329584</v>
      </c>
      <c r="I3377" s="34">
        <f t="shared" ca="1" si="995"/>
        <v>3907.8945940329586</v>
      </c>
      <c r="J3377" s="18">
        <f ca="1">SUM(INDIRECT(ADDRESS(ROW(F3377),COLUMN(F3377),4)):INDIRECT(ADDRESS(ROW(F3377)+N$5-1,COLUMN(F3377),4)))</f>
        <v>21500</v>
      </c>
      <c r="K3377" s="18">
        <f t="shared" ca="1" si="996"/>
        <v>0</v>
      </c>
      <c r="L3377" s="18">
        <f t="shared" ca="1" si="1006"/>
        <v>0</v>
      </c>
      <c r="M3377" s="18">
        <f t="shared" ca="1" si="990"/>
        <v>16350</v>
      </c>
      <c r="N3377" s="34">
        <f t="shared" ca="1" si="997"/>
        <v>20929.51488461105</v>
      </c>
      <c r="P3377" s="18">
        <f t="shared" ca="1" si="991"/>
        <v>1407.8945940329584</v>
      </c>
      <c r="Q3377" s="47">
        <f ca="1">SUM(L$15:L3377)-SUM(M$15:M3377)</f>
        <v>0</v>
      </c>
      <c r="R3377" s="47" t="str">
        <f t="shared" ca="1" si="992"/>
        <v>M3380</v>
      </c>
      <c r="S3377" s="40">
        <f t="shared" ca="1" si="998"/>
        <v>0</v>
      </c>
      <c r="T3377" s="46">
        <f t="shared" ca="1" si="999"/>
        <v>19</v>
      </c>
      <c r="X3377" s="74">
        <f t="shared" ca="1" si="1000"/>
        <v>1.4078945940329584</v>
      </c>
      <c r="Y3377" s="75">
        <f t="shared" ca="1" si="1001"/>
        <v>1.4078945940329584</v>
      </c>
      <c r="Z3377" s="74">
        <f t="shared" ca="1" si="1002"/>
        <v>4.0873408268959803</v>
      </c>
      <c r="AA3377" s="76">
        <f t="shared" ca="1" si="1003"/>
        <v>1407.8945940329584</v>
      </c>
      <c r="AB3377" s="76">
        <f t="shared" ca="1" si="1004"/>
        <v>4087.3408268959802</v>
      </c>
    </row>
    <row r="3378" spans="1:28" x14ac:dyDescent="0.25">
      <c r="A3378" s="2">
        <f t="shared" si="1005"/>
        <v>4</v>
      </c>
      <c r="B3378" s="16">
        <f ca="1">VLOOKUP(A3378,PERIODS!$O$4:$P$33,2,FALSE)</f>
        <v>2.5000000000000001E-2</v>
      </c>
      <c r="C3378" s="15"/>
      <c r="D3378" s="18">
        <v>3364</v>
      </c>
      <c r="E3378" s="34">
        <f t="shared" ca="1" si="1007"/>
        <v>20929.51488461105</v>
      </c>
      <c r="F3378" s="34">
        <f t="shared" ca="1" si="989"/>
        <v>2500</v>
      </c>
      <c r="G3378" s="69">
        <f t="shared" ca="1" si="993"/>
        <v>0</v>
      </c>
      <c r="H3378" s="34">
        <f t="shared" ca="1" si="994"/>
        <v>-1028.4658342443511</v>
      </c>
      <c r="I3378" s="34">
        <f t="shared" ca="1" si="995"/>
        <v>1471.5341657556489</v>
      </c>
      <c r="J3378" s="18">
        <f ca="1">SUM(INDIRECT(ADDRESS(ROW(F3378),COLUMN(F3378),4)):INDIRECT(ADDRESS(ROW(F3378)+N$5-1,COLUMN(F3378),4)))</f>
        <v>22300</v>
      </c>
      <c r="K3378" s="18">
        <f t="shared" ca="1" si="996"/>
        <v>16350</v>
      </c>
      <c r="L3378" s="18">
        <f t="shared" ca="1" si="1006"/>
        <v>16350</v>
      </c>
      <c r="M3378" s="18">
        <f t="shared" ca="1" si="990"/>
        <v>0</v>
      </c>
      <c r="N3378" s="34">
        <f t="shared" ca="1" si="997"/>
        <v>19457.9807188554</v>
      </c>
      <c r="P3378" s="18">
        <f t="shared" ca="1" si="991"/>
        <v>1028.4658342443511</v>
      </c>
      <c r="Q3378" s="47">
        <f ca="1">SUM(L$15:L3378)-SUM(M$15:M3378)</f>
        <v>16350</v>
      </c>
      <c r="R3378" s="47" t="str">
        <f t="shared" ca="1" si="992"/>
        <v>M3381</v>
      </c>
      <c r="S3378" s="40">
        <f t="shared" ca="1" si="998"/>
        <v>0</v>
      </c>
      <c r="T3378" s="46">
        <f t="shared" ca="1" si="999"/>
        <v>61</v>
      </c>
      <c r="X3378" s="74">
        <f t="shared" ca="1" si="1000"/>
        <v>-1.0284658342443511</v>
      </c>
      <c r="Y3378" s="75">
        <f t="shared" ca="1" si="1001"/>
        <v>-1.0284658342443511</v>
      </c>
      <c r="Z3378" s="74">
        <f t="shared" ca="1" si="1002"/>
        <v>0.35755508877483311</v>
      </c>
      <c r="AA3378" s="76">
        <f t="shared" ca="1" si="1003"/>
        <v>-1028.4658342443511</v>
      </c>
      <c r="AB3378" s="76">
        <f t="shared" ca="1" si="1004"/>
        <v>357.55508877483311</v>
      </c>
    </row>
    <row r="3379" spans="1:28" x14ac:dyDescent="0.25">
      <c r="A3379" s="2">
        <f t="shared" si="1005"/>
        <v>5</v>
      </c>
      <c r="B3379" s="16">
        <f ca="1">VLOOKUP(A3379,PERIODS!$O$4:$P$33,2,FALSE)</f>
        <v>3.3000000000000002E-2</v>
      </c>
      <c r="C3379" s="15"/>
      <c r="D3379" s="18">
        <v>3365</v>
      </c>
      <c r="E3379" s="34">
        <f t="shared" ca="1" si="1007"/>
        <v>19457.9807188554</v>
      </c>
      <c r="F3379" s="34">
        <f t="shared" ca="1" si="989"/>
        <v>3300</v>
      </c>
      <c r="G3379" s="69">
        <f t="shared" ca="1" si="993"/>
        <v>0</v>
      </c>
      <c r="H3379" s="34">
        <f t="shared" ca="1" si="994"/>
        <v>-253.56009092075831</v>
      </c>
      <c r="I3379" s="34">
        <f t="shared" ca="1" si="995"/>
        <v>3046.4399090792417</v>
      </c>
      <c r="J3379" s="18">
        <f ca="1">SUM(INDIRECT(ADDRESS(ROW(F3379),COLUMN(F3379),4)):INDIRECT(ADDRESS(ROW(F3379)+N$5-1,COLUMN(F3379),4)))</f>
        <v>23100</v>
      </c>
      <c r="K3379" s="18">
        <f t="shared" ca="1" si="996"/>
        <v>16350</v>
      </c>
      <c r="L3379" s="18">
        <f t="shared" ca="1" si="1006"/>
        <v>0</v>
      </c>
      <c r="M3379" s="18">
        <f t="shared" ca="1" si="990"/>
        <v>0</v>
      </c>
      <c r="N3379" s="34">
        <f t="shared" ca="1" si="997"/>
        <v>16411.540809776157</v>
      </c>
      <c r="P3379" s="18">
        <f t="shared" ca="1" si="991"/>
        <v>253.56009092075831</v>
      </c>
      <c r="Q3379" s="47">
        <f ca="1">SUM(L$15:L3379)-SUM(M$15:M3379)</f>
        <v>16350</v>
      </c>
      <c r="R3379" s="47" t="str">
        <f t="shared" ca="1" si="992"/>
        <v>M3382</v>
      </c>
      <c r="S3379" s="40">
        <f t="shared" ca="1" si="998"/>
        <v>0</v>
      </c>
      <c r="T3379" s="46">
        <f t="shared" ca="1" si="999"/>
        <v>34</v>
      </c>
      <c r="X3379" s="74">
        <f t="shared" ca="1" si="1000"/>
        <v>-0.25356009092075832</v>
      </c>
      <c r="Y3379" s="75">
        <f t="shared" ca="1" si="1001"/>
        <v>-0.25356009092075832</v>
      </c>
      <c r="Z3379" s="74">
        <f t="shared" ca="1" si="1002"/>
        <v>0.77603311097983474</v>
      </c>
      <c r="AA3379" s="76">
        <f t="shared" ca="1" si="1003"/>
        <v>-253.56009092075831</v>
      </c>
      <c r="AB3379" s="76">
        <f t="shared" ca="1" si="1004"/>
        <v>776.03311097983476</v>
      </c>
    </row>
    <row r="3380" spans="1:28" x14ac:dyDescent="0.25">
      <c r="A3380" s="2">
        <f t="shared" si="1005"/>
        <v>6</v>
      </c>
      <c r="B3380" s="16">
        <f ca="1">VLOOKUP(A3380,PERIODS!$O$4:$P$33,2,FALSE)</f>
        <v>3.3000000000000002E-2</v>
      </c>
      <c r="C3380" s="15"/>
      <c r="D3380" s="18">
        <v>3366</v>
      </c>
      <c r="E3380" s="34">
        <f t="shared" ca="1" si="1007"/>
        <v>16411.540809776157</v>
      </c>
      <c r="F3380" s="34">
        <f t="shared" ca="1" si="989"/>
        <v>3300</v>
      </c>
      <c r="G3380" s="69">
        <f t="shared" ca="1" si="993"/>
        <v>0</v>
      </c>
      <c r="H3380" s="34">
        <f t="shared" ca="1" si="994"/>
        <v>-1189.7942700957396</v>
      </c>
      <c r="I3380" s="34">
        <f t="shared" ca="1" si="995"/>
        <v>2110.2057299042604</v>
      </c>
      <c r="J3380" s="18">
        <f ca="1">SUM(INDIRECT(ADDRESS(ROW(F3380),COLUMN(F3380),4)):INDIRECT(ADDRESS(ROW(F3380)+N$5-1,COLUMN(F3380),4)))</f>
        <v>23100</v>
      </c>
      <c r="K3380" s="18">
        <f t="shared" ca="1" si="996"/>
        <v>16350</v>
      </c>
      <c r="L3380" s="18">
        <f t="shared" ca="1" si="1006"/>
        <v>0</v>
      </c>
      <c r="M3380" s="18">
        <f t="shared" ca="1" si="990"/>
        <v>0</v>
      </c>
      <c r="N3380" s="34">
        <f t="shared" ca="1" si="997"/>
        <v>14301.335079871897</v>
      </c>
      <c r="P3380" s="18">
        <f t="shared" ca="1" si="991"/>
        <v>1189.7942700957396</v>
      </c>
      <c r="Q3380" s="47">
        <f ca="1">SUM(L$15:L3380)-SUM(M$15:M3380)</f>
        <v>16350</v>
      </c>
      <c r="R3380" s="47" t="str">
        <f t="shared" ca="1" si="992"/>
        <v>M3383</v>
      </c>
      <c r="S3380" s="40">
        <f t="shared" ca="1" si="998"/>
        <v>0</v>
      </c>
      <c r="T3380" s="46">
        <f t="shared" ca="1" si="999"/>
        <v>66</v>
      </c>
      <c r="X3380" s="74">
        <f t="shared" ca="1" si="1000"/>
        <v>-1.1897942700957396</v>
      </c>
      <c r="Y3380" s="75">
        <f t="shared" ca="1" si="1001"/>
        <v>-1.1897942700957396</v>
      </c>
      <c r="Z3380" s="74">
        <f t="shared" ca="1" si="1002"/>
        <v>0.30428385791672707</v>
      </c>
      <c r="AA3380" s="76">
        <f t="shared" ca="1" si="1003"/>
        <v>-1189.7942700957396</v>
      </c>
      <c r="AB3380" s="76">
        <f t="shared" ca="1" si="1004"/>
        <v>304.28385791672707</v>
      </c>
    </row>
    <row r="3381" spans="1:28" x14ac:dyDescent="0.25">
      <c r="A3381" s="2">
        <f t="shared" si="1005"/>
        <v>7</v>
      </c>
      <c r="B3381" s="16">
        <f ca="1">VLOOKUP(A3381,PERIODS!$O$4:$P$33,2,FALSE)</f>
        <v>3.3000000000000002E-2</v>
      </c>
      <c r="C3381" s="15"/>
      <c r="D3381" s="18">
        <v>3367</v>
      </c>
      <c r="E3381" s="34">
        <f t="shared" ca="1" si="1007"/>
        <v>14301.335079871897</v>
      </c>
      <c r="F3381" s="34">
        <f t="shared" ca="1" si="989"/>
        <v>3300</v>
      </c>
      <c r="G3381" s="69">
        <f t="shared" ca="1" si="993"/>
        <v>0</v>
      </c>
      <c r="H3381" s="34">
        <f t="shared" ca="1" si="994"/>
        <v>1959.9639845400536</v>
      </c>
      <c r="I3381" s="34">
        <f t="shared" ca="1" si="995"/>
        <v>5259.9639845400534</v>
      </c>
      <c r="J3381" s="18">
        <f ca="1">SUM(INDIRECT(ADDRESS(ROW(F3381),COLUMN(F3381),4)):INDIRECT(ADDRESS(ROW(F3381)+N$5-1,COLUMN(F3381),4)))</f>
        <v>23100</v>
      </c>
      <c r="K3381" s="18">
        <f t="shared" ca="1" si="996"/>
        <v>0</v>
      </c>
      <c r="L3381" s="18">
        <f t="shared" ca="1" si="1006"/>
        <v>0</v>
      </c>
      <c r="M3381" s="18">
        <f t="shared" ca="1" si="990"/>
        <v>16350</v>
      </c>
      <c r="N3381" s="34">
        <f t="shared" ca="1" si="997"/>
        <v>25391.371095331844</v>
      </c>
      <c r="P3381" s="18">
        <f t="shared" ca="1" si="991"/>
        <v>1959.9639845400536</v>
      </c>
      <c r="Q3381" s="47">
        <f ca="1">SUM(L$15:L3381)-SUM(M$15:M3381)</f>
        <v>0</v>
      </c>
      <c r="R3381" s="47" t="str">
        <f t="shared" ca="1" si="992"/>
        <v>M3384</v>
      </c>
      <c r="S3381" s="40">
        <f t="shared" ca="1" si="998"/>
        <v>0</v>
      </c>
      <c r="T3381" s="46">
        <f t="shared" ca="1" si="999"/>
        <v>13</v>
      </c>
      <c r="X3381" s="74">
        <f t="shared" ca="1" si="1000"/>
        <v>2.1025876271576629</v>
      </c>
      <c r="Y3381" s="75">
        <f t="shared" ca="1" si="1001"/>
        <v>1.9599639845400536</v>
      </c>
      <c r="Z3381" s="74">
        <f t="shared" ca="1" si="1002"/>
        <v>7.0990713842313315</v>
      </c>
      <c r="AA3381" s="76">
        <f t="shared" ca="1" si="1003"/>
        <v>1959.9639845400536</v>
      </c>
      <c r="AB3381" s="76">
        <f t="shared" ca="1" si="1004"/>
        <v>7099.0713842313316</v>
      </c>
    </row>
    <row r="3382" spans="1:28" x14ac:dyDescent="0.25">
      <c r="A3382" s="2">
        <f t="shared" si="1005"/>
        <v>8</v>
      </c>
      <c r="B3382" s="16">
        <f ca="1">VLOOKUP(A3382,PERIODS!$O$4:$P$33,2,FALSE)</f>
        <v>3.3000000000000002E-2</v>
      </c>
      <c r="C3382" s="15"/>
      <c r="D3382" s="18">
        <v>3368</v>
      </c>
      <c r="E3382" s="34">
        <f t="shared" ca="1" si="1007"/>
        <v>25391.371095331844</v>
      </c>
      <c r="F3382" s="34">
        <f t="shared" ca="1" si="989"/>
        <v>3300</v>
      </c>
      <c r="G3382" s="69">
        <f t="shared" ca="1" si="993"/>
        <v>0</v>
      </c>
      <c r="H3382" s="34">
        <f t="shared" ca="1" si="994"/>
        <v>912.66679073234127</v>
      </c>
      <c r="I3382" s="34">
        <f t="shared" ca="1" si="995"/>
        <v>4212.6667907323408</v>
      </c>
      <c r="J3382" s="18">
        <f ca="1">SUM(INDIRECT(ADDRESS(ROW(F3382),COLUMN(F3382),4)):INDIRECT(ADDRESS(ROW(F3382)+N$5-1,COLUMN(F3382),4)))</f>
        <v>23100</v>
      </c>
      <c r="K3382" s="18">
        <f t="shared" ca="1" si="996"/>
        <v>0</v>
      </c>
      <c r="L3382" s="18">
        <f t="shared" ca="1" si="1006"/>
        <v>0</v>
      </c>
      <c r="M3382" s="18">
        <f t="shared" ca="1" si="990"/>
        <v>0</v>
      </c>
      <c r="N3382" s="34">
        <f t="shared" ca="1" si="997"/>
        <v>21178.704304599501</v>
      </c>
      <c r="P3382" s="18">
        <f t="shared" ca="1" si="991"/>
        <v>912.66679073234127</v>
      </c>
      <c r="Q3382" s="47">
        <f ca="1">SUM(L$15:L3382)-SUM(M$15:M3382)</f>
        <v>0</v>
      </c>
      <c r="R3382" s="47" t="str">
        <f t="shared" ca="1" si="992"/>
        <v>M3385</v>
      </c>
      <c r="S3382" s="40">
        <f t="shared" ca="1" si="998"/>
        <v>0</v>
      </c>
      <c r="T3382" s="46">
        <f t="shared" ca="1" si="999"/>
        <v>40</v>
      </c>
      <c r="X3382" s="74">
        <f t="shared" ca="1" si="1000"/>
        <v>0.91266679073234125</v>
      </c>
      <c r="Y3382" s="75">
        <f t="shared" ca="1" si="1001"/>
        <v>0.91266679073234125</v>
      </c>
      <c r="Z3382" s="74">
        <f t="shared" ca="1" si="1002"/>
        <v>2.4909565435197361</v>
      </c>
      <c r="AA3382" s="76">
        <f t="shared" ca="1" si="1003"/>
        <v>912.66679073234127</v>
      </c>
      <c r="AB3382" s="76">
        <f t="shared" ca="1" si="1004"/>
        <v>2490.956543519736</v>
      </c>
    </row>
    <row r="3383" spans="1:28" x14ac:dyDescent="0.25">
      <c r="A3383" s="2">
        <f t="shared" si="1005"/>
        <v>9</v>
      </c>
      <c r="B3383" s="16">
        <f ca="1">VLOOKUP(A3383,PERIODS!$O$4:$P$33,2,FALSE)</f>
        <v>3.3000000000000002E-2</v>
      </c>
      <c r="C3383" s="15"/>
      <c r="D3383" s="18">
        <v>3369</v>
      </c>
      <c r="E3383" s="34">
        <f t="shared" ca="1" si="1007"/>
        <v>21178.704304599501</v>
      </c>
      <c r="F3383" s="34">
        <f t="shared" ca="1" si="989"/>
        <v>3300</v>
      </c>
      <c r="G3383" s="69">
        <f t="shared" ca="1" si="993"/>
        <v>0</v>
      </c>
      <c r="H3383" s="34">
        <f t="shared" ca="1" si="994"/>
        <v>-593.30318344613147</v>
      </c>
      <c r="I3383" s="34">
        <f t="shared" ca="1" si="995"/>
        <v>2706.6968165538683</v>
      </c>
      <c r="J3383" s="18">
        <f ca="1">SUM(INDIRECT(ADDRESS(ROW(F3383),COLUMN(F3383),4)):INDIRECT(ADDRESS(ROW(F3383)+N$5-1,COLUMN(F3383),4)))</f>
        <v>23100</v>
      </c>
      <c r="K3383" s="18">
        <f t="shared" ca="1" si="996"/>
        <v>16350</v>
      </c>
      <c r="L3383" s="18">
        <f t="shared" ca="1" si="1006"/>
        <v>16350</v>
      </c>
      <c r="M3383" s="18">
        <f t="shared" ca="1" si="990"/>
        <v>0</v>
      </c>
      <c r="N3383" s="34">
        <f t="shared" ca="1" si="997"/>
        <v>18472.007488045634</v>
      </c>
      <c r="P3383" s="18">
        <f t="shared" ca="1" si="991"/>
        <v>593.30318344613147</v>
      </c>
      <c r="Q3383" s="47">
        <f ca="1">SUM(L$15:L3383)-SUM(M$15:M3383)</f>
        <v>16350</v>
      </c>
      <c r="R3383" s="47" t="str">
        <f t="shared" ca="1" si="992"/>
        <v>M3386</v>
      </c>
      <c r="S3383" s="40">
        <f t="shared" ca="1" si="998"/>
        <v>0</v>
      </c>
      <c r="T3383" s="46">
        <f t="shared" ca="1" si="999"/>
        <v>50</v>
      </c>
      <c r="X3383" s="74">
        <f t="shared" ca="1" si="1000"/>
        <v>-0.59330318344613142</v>
      </c>
      <c r="Y3383" s="75">
        <f t="shared" ca="1" si="1001"/>
        <v>-0.59330318344613142</v>
      </c>
      <c r="Z3383" s="74">
        <f t="shared" ca="1" si="1002"/>
        <v>0.55249926083510847</v>
      </c>
      <c r="AA3383" s="76">
        <f t="shared" ca="1" si="1003"/>
        <v>-593.30318344613147</v>
      </c>
      <c r="AB3383" s="76">
        <f t="shared" ca="1" si="1004"/>
        <v>552.49926083510843</v>
      </c>
    </row>
    <row r="3384" spans="1:28" x14ac:dyDescent="0.25">
      <c r="A3384" s="2">
        <f t="shared" si="1005"/>
        <v>10</v>
      </c>
      <c r="B3384" s="16">
        <f ca="1">VLOOKUP(A3384,PERIODS!$O$4:$P$33,2,FALSE)</f>
        <v>3.3000000000000002E-2</v>
      </c>
      <c r="C3384" s="15"/>
      <c r="D3384" s="18">
        <v>3370</v>
      </c>
      <c r="E3384" s="34">
        <f t="shared" ca="1" si="1007"/>
        <v>18472.007488045634</v>
      </c>
      <c r="F3384" s="34">
        <f t="shared" ca="1" si="989"/>
        <v>3300</v>
      </c>
      <c r="G3384" s="69">
        <f t="shared" ca="1" si="993"/>
        <v>0</v>
      </c>
      <c r="H3384" s="34">
        <f t="shared" ca="1" si="994"/>
        <v>247.34918873835238</v>
      </c>
      <c r="I3384" s="34">
        <f t="shared" ca="1" si="995"/>
        <v>3547.3491887383525</v>
      </c>
      <c r="J3384" s="18">
        <f ca="1">SUM(INDIRECT(ADDRESS(ROW(F3384),COLUMN(F3384),4)):INDIRECT(ADDRESS(ROW(F3384)+N$5-1,COLUMN(F3384),4)))</f>
        <v>23100</v>
      </c>
      <c r="K3384" s="18">
        <f t="shared" ca="1" si="996"/>
        <v>16350</v>
      </c>
      <c r="L3384" s="18">
        <f t="shared" ca="1" si="1006"/>
        <v>0</v>
      </c>
      <c r="M3384" s="18">
        <f t="shared" ca="1" si="990"/>
        <v>0</v>
      </c>
      <c r="N3384" s="34">
        <f t="shared" ca="1" si="997"/>
        <v>14924.658299307281</v>
      </c>
      <c r="P3384" s="18">
        <f t="shared" ca="1" si="991"/>
        <v>247.34918873835238</v>
      </c>
      <c r="Q3384" s="47">
        <f ca="1">SUM(L$15:L3384)-SUM(M$15:M3384)</f>
        <v>16350</v>
      </c>
      <c r="R3384" s="47" t="str">
        <f t="shared" ca="1" si="992"/>
        <v>M3387</v>
      </c>
      <c r="S3384" s="40">
        <f t="shared" ca="1" si="998"/>
        <v>0</v>
      </c>
      <c r="T3384" s="46">
        <f t="shared" ca="1" si="999"/>
        <v>60</v>
      </c>
      <c r="X3384" s="74">
        <f t="shared" ca="1" si="1000"/>
        <v>0.24734918873835238</v>
      </c>
      <c r="Y3384" s="75">
        <f t="shared" ca="1" si="1001"/>
        <v>0.24734918873835238</v>
      </c>
      <c r="Z3384" s="74">
        <f t="shared" ca="1" si="1002"/>
        <v>1.2806262149645071</v>
      </c>
      <c r="AA3384" s="76">
        <f t="shared" ca="1" si="1003"/>
        <v>247.34918873835238</v>
      </c>
      <c r="AB3384" s="76">
        <f t="shared" ca="1" si="1004"/>
        <v>1280.6262149645072</v>
      </c>
    </row>
    <row r="3385" spans="1:28" x14ac:dyDescent="0.25">
      <c r="A3385" s="2">
        <f t="shared" si="1005"/>
        <v>11</v>
      </c>
      <c r="B3385" s="16">
        <f ca="1">VLOOKUP(A3385,PERIODS!$O$4:$P$33,2,FALSE)</f>
        <v>3.3000000000000002E-2</v>
      </c>
      <c r="C3385" s="15"/>
      <c r="D3385" s="18">
        <v>3371</v>
      </c>
      <c r="E3385" s="34">
        <f t="shared" ca="1" si="1007"/>
        <v>14924.658299307281</v>
      </c>
      <c r="F3385" s="34">
        <f t="shared" ca="1" si="989"/>
        <v>3300</v>
      </c>
      <c r="G3385" s="69">
        <f t="shared" ca="1" si="993"/>
        <v>0</v>
      </c>
      <c r="H3385" s="34">
        <f t="shared" ca="1" si="994"/>
        <v>-725.93060871885575</v>
      </c>
      <c r="I3385" s="34">
        <f t="shared" ca="1" si="995"/>
        <v>2574.0693912811444</v>
      </c>
      <c r="J3385" s="18">
        <f ca="1">SUM(INDIRECT(ADDRESS(ROW(F3385),COLUMN(F3385),4)):INDIRECT(ADDRESS(ROW(F3385)+N$5-1,COLUMN(F3385),4)))</f>
        <v>23300</v>
      </c>
      <c r="K3385" s="18">
        <f t="shared" ca="1" si="996"/>
        <v>16350</v>
      </c>
      <c r="L3385" s="18">
        <f t="shared" ca="1" si="1006"/>
        <v>0</v>
      </c>
      <c r="M3385" s="18">
        <f t="shared" ca="1" si="990"/>
        <v>0</v>
      </c>
      <c r="N3385" s="34">
        <f t="shared" ca="1" si="997"/>
        <v>12350.588908026137</v>
      </c>
      <c r="P3385" s="18">
        <f t="shared" ca="1" si="991"/>
        <v>725.93060871885575</v>
      </c>
      <c r="Q3385" s="47">
        <f ca="1">SUM(L$15:L3385)-SUM(M$15:M3385)</f>
        <v>16350</v>
      </c>
      <c r="R3385" s="47" t="str">
        <f t="shared" ca="1" si="992"/>
        <v>M3388</v>
      </c>
      <c r="S3385" s="40">
        <f t="shared" ca="1" si="998"/>
        <v>0</v>
      </c>
      <c r="T3385" s="46">
        <f t="shared" ca="1" si="999"/>
        <v>81</v>
      </c>
      <c r="X3385" s="74">
        <f t="shared" ca="1" si="1000"/>
        <v>-0.72593060871885573</v>
      </c>
      <c r="Y3385" s="75">
        <f t="shared" ca="1" si="1001"/>
        <v>-0.72593060871885573</v>
      </c>
      <c r="Z3385" s="74">
        <f t="shared" ca="1" si="1002"/>
        <v>0.48387406194412563</v>
      </c>
      <c r="AA3385" s="76">
        <f t="shared" ca="1" si="1003"/>
        <v>-725.93060871885575</v>
      </c>
      <c r="AB3385" s="76">
        <f t="shared" ca="1" si="1004"/>
        <v>483.87406194412563</v>
      </c>
    </row>
    <row r="3386" spans="1:28" x14ac:dyDescent="0.25">
      <c r="A3386" s="2">
        <f t="shared" si="1005"/>
        <v>12</v>
      </c>
      <c r="B3386" s="16">
        <f ca="1">VLOOKUP(A3386,PERIODS!$O$4:$P$33,2,FALSE)</f>
        <v>3.3000000000000002E-2</v>
      </c>
      <c r="C3386" s="15"/>
      <c r="D3386" s="18">
        <v>3372</v>
      </c>
      <c r="E3386" s="34">
        <f t="shared" ca="1" si="1007"/>
        <v>12350.588908026137</v>
      </c>
      <c r="F3386" s="34">
        <f t="shared" ca="1" si="989"/>
        <v>3300</v>
      </c>
      <c r="G3386" s="69">
        <f t="shared" ca="1" si="993"/>
        <v>0</v>
      </c>
      <c r="H3386" s="34">
        <f t="shared" ca="1" si="994"/>
        <v>-1195.7643155337269</v>
      </c>
      <c r="I3386" s="34">
        <f t="shared" ca="1" si="995"/>
        <v>2104.2356844662731</v>
      </c>
      <c r="J3386" s="18">
        <f ca="1">SUM(INDIRECT(ADDRESS(ROW(F3386),COLUMN(F3386),4)):INDIRECT(ADDRESS(ROW(F3386)+N$5-1,COLUMN(F3386),4)))</f>
        <v>23500</v>
      </c>
      <c r="K3386" s="18">
        <f t="shared" ca="1" si="996"/>
        <v>0</v>
      </c>
      <c r="L3386" s="18">
        <f t="shared" ca="1" si="1006"/>
        <v>0</v>
      </c>
      <c r="M3386" s="18">
        <f t="shared" ca="1" si="990"/>
        <v>16350</v>
      </c>
      <c r="N3386" s="34">
        <f t="shared" ca="1" si="997"/>
        <v>26596.353223559861</v>
      </c>
      <c r="P3386" s="18">
        <f t="shared" ca="1" si="991"/>
        <v>1195.7643155337269</v>
      </c>
      <c r="Q3386" s="47">
        <f ca="1">SUM(L$15:L3386)-SUM(M$15:M3386)</f>
        <v>0</v>
      </c>
      <c r="R3386" s="47" t="str">
        <f t="shared" ca="1" si="992"/>
        <v>M3389</v>
      </c>
      <c r="S3386" s="40">
        <f t="shared" ca="1" si="998"/>
        <v>0</v>
      </c>
      <c r="T3386" s="46">
        <f t="shared" ca="1" si="999"/>
        <v>24</v>
      </c>
      <c r="X3386" s="74">
        <f t="shared" ca="1" si="1000"/>
        <v>-1.1957643155337268</v>
      </c>
      <c r="Y3386" s="75">
        <f t="shared" ca="1" si="1001"/>
        <v>-1.1957643155337268</v>
      </c>
      <c r="Z3386" s="74">
        <f t="shared" ca="1" si="1002"/>
        <v>0.30247268124185006</v>
      </c>
      <c r="AA3386" s="76">
        <f t="shared" ca="1" si="1003"/>
        <v>-1195.7643155337269</v>
      </c>
      <c r="AB3386" s="76">
        <f t="shared" ca="1" si="1004"/>
        <v>302.47268124185007</v>
      </c>
    </row>
    <row r="3387" spans="1:28" x14ac:dyDescent="0.25">
      <c r="A3387" s="2">
        <f t="shared" si="1005"/>
        <v>13</v>
      </c>
      <c r="B3387" s="16">
        <f ca="1">VLOOKUP(A3387,PERIODS!$O$4:$P$33,2,FALSE)</f>
        <v>3.3000000000000002E-2</v>
      </c>
      <c r="C3387" s="15"/>
      <c r="D3387" s="18">
        <v>3373</v>
      </c>
      <c r="E3387" s="34">
        <f t="shared" ca="1" si="1007"/>
        <v>26596.353223559861</v>
      </c>
      <c r="F3387" s="34">
        <f t="shared" ca="1" si="989"/>
        <v>3300</v>
      </c>
      <c r="G3387" s="69">
        <f t="shared" ca="1" si="993"/>
        <v>0</v>
      </c>
      <c r="H3387" s="34">
        <f t="shared" ca="1" si="994"/>
        <v>1434.6920736697641</v>
      </c>
      <c r="I3387" s="34">
        <f t="shared" ca="1" si="995"/>
        <v>4734.6920736697639</v>
      </c>
      <c r="J3387" s="18">
        <f ca="1">SUM(INDIRECT(ADDRESS(ROW(F3387),COLUMN(F3387),4)):INDIRECT(ADDRESS(ROW(F3387)+N$5-1,COLUMN(F3387),4)))</f>
        <v>23700</v>
      </c>
      <c r="K3387" s="18">
        <f t="shared" ca="1" si="996"/>
        <v>0</v>
      </c>
      <c r="L3387" s="18">
        <f t="shared" ca="1" si="1006"/>
        <v>0</v>
      </c>
      <c r="M3387" s="18">
        <f t="shared" ca="1" si="990"/>
        <v>0</v>
      </c>
      <c r="N3387" s="34">
        <f t="shared" ca="1" si="997"/>
        <v>21861.661149890097</v>
      </c>
      <c r="P3387" s="18">
        <f t="shared" ca="1" si="991"/>
        <v>1434.6920736697641</v>
      </c>
      <c r="Q3387" s="47">
        <f ca="1">SUM(L$15:L3387)-SUM(M$15:M3387)</f>
        <v>0</v>
      </c>
      <c r="R3387" s="47" t="str">
        <f t="shared" ca="1" si="992"/>
        <v>M3390</v>
      </c>
      <c r="S3387" s="40">
        <f t="shared" ca="1" si="998"/>
        <v>0</v>
      </c>
      <c r="T3387" s="46">
        <f t="shared" ca="1" si="999"/>
        <v>82</v>
      </c>
      <c r="X3387" s="74">
        <f t="shared" ca="1" si="1000"/>
        <v>1.4346920736697641</v>
      </c>
      <c r="Y3387" s="75">
        <f t="shared" ca="1" si="1001"/>
        <v>1.4346920736697641</v>
      </c>
      <c r="Z3387" s="74">
        <f t="shared" ca="1" si="1002"/>
        <v>4.1983520265939216</v>
      </c>
      <c r="AA3387" s="76">
        <f t="shared" ca="1" si="1003"/>
        <v>1434.6920736697641</v>
      </c>
      <c r="AB3387" s="76">
        <f t="shared" ca="1" si="1004"/>
        <v>4198.3520265939214</v>
      </c>
    </row>
    <row r="3388" spans="1:28" x14ac:dyDescent="0.25">
      <c r="A3388" s="2">
        <f t="shared" si="1005"/>
        <v>14</v>
      </c>
      <c r="B3388" s="16">
        <f ca="1">VLOOKUP(A3388,PERIODS!$O$4:$P$33,2,FALSE)</f>
        <v>3.3000000000000002E-2</v>
      </c>
      <c r="C3388" s="15"/>
      <c r="D3388" s="18">
        <v>3374</v>
      </c>
      <c r="E3388" s="34">
        <f t="shared" ca="1" si="1007"/>
        <v>21861.661149890097</v>
      </c>
      <c r="F3388" s="34">
        <f t="shared" ca="1" si="989"/>
        <v>3300</v>
      </c>
      <c r="G3388" s="69">
        <f t="shared" ca="1" si="993"/>
        <v>0</v>
      </c>
      <c r="H3388" s="34">
        <f t="shared" ca="1" si="994"/>
        <v>929.20522447299254</v>
      </c>
      <c r="I3388" s="34">
        <f t="shared" ca="1" si="995"/>
        <v>4229.205224472993</v>
      </c>
      <c r="J3388" s="18">
        <f ca="1">SUM(INDIRECT(ADDRESS(ROW(F3388),COLUMN(F3388),4)):INDIRECT(ADDRESS(ROW(F3388)+N$5-1,COLUMN(F3388),4)))</f>
        <v>23900</v>
      </c>
      <c r="K3388" s="18">
        <f t="shared" ca="1" si="996"/>
        <v>16350</v>
      </c>
      <c r="L3388" s="18">
        <f t="shared" ca="1" si="1006"/>
        <v>16350</v>
      </c>
      <c r="M3388" s="18">
        <f t="shared" ca="1" si="990"/>
        <v>0</v>
      </c>
      <c r="N3388" s="34">
        <f t="shared" ca="1" si="997"/>
        <v>17632.455925417104</v>
      </c>
      <c r="P3388" s="18">
        <f t="shared" ca="1" si="991"/>
        <v>929.20522447299254</v>
      </c>
      <c r="Q3388" s="47">
        <f ca="1">SUM(L$15:L3388)-SUM(M$15:M3388)</f>
        <v>16350</v>
      </c>
      <c r="R3388" s="47" t="str">
        <f t="shared" ca="1" si="992"/>
        <v>M3391</v>
      </c>
      <c r="S3388" s="40">
        <f t="shared" ca="1" si="998"/>
        <v>0</v>
      </c>
      <c r="T3388" s="46">
        <f t="shared" ca="1" si="999"/>
        <v>40</v>
      </c>
      <c r="X3388" s="74">
        <f t="shared" ca="1" si="1000"/>
        <v>0.92920522447299259</v>
      </c>
      <c r="Y3388" s="75">
        <f t="shared" ca="1" si="1001"/>
        <v>0.92920522447299259</v>
      </c>
      <c r="Z3388" s="74">
        <f t="shared" ca="1" si="1002"/>
        <v>2.5324956120228288</v>
      </c>
      <c r="AA3388" s="76">
        <f t="shared" ca="1" si="1003"/>
        <v>929.20522447299254</v>
      </c>
      <c r="AB3388" s="76">
        <f t="shared" ca="1" si="1004"/>
        <v>2532.4956120228289</v>
      </c>
    </row>
    <row r="3389" spans="1:28" x14ac:dyDescent="0.25">
      <c r="A3389" s="2">
        <f t="shared" si="1005"/>
        <v>15</v>
      </c>
      <c r="B3389" s="16">
        <f ca="1">VLOOKUP(A3389,PERIODS!$O$4:$P$33,2,FALSE)</f>
        <v>3.3000000000000002E-2</v>
      </c>
      <c r="C3389" s="15"/>
      <c r="D3389" s="18">
        <v>3375</v>
      </c>
      <c r="E3389" s="34">
        <f t="shared" ca="1" si="1007"/>
        <v>17632.455925417104</v>
      </c>
      <c r="F3389" s="34">
        <f t="shared" ca="1" si="989"/>
        <v>3300</v>
      </c>
      <c r="G3389" s="69">
        <f t="shared" ca="1" si="993"/>
        <v>0</v>
      </c>
      <c r="H3389" s="34">
        <f t="shared" ca="1" si="994"/>
        <v>340.70809747872664</v>
      </c>
      <c r="I3389" s="34">
        <f t="shared" ca="1" si="995"/>
        <v>3640.7080974787268</v>
      </c>
      <c r="J3389" s="18">
        <f ca="1">SUM(INDIRECT(ADDRESS(ROW(F3389),COLUMN(F3389),4)):INDIRECT(ADDRESS(ROW(F3389)+N$5-1,COLUMN(F3389),4)))</f>
        <v>24100</v>
      </c>
      <c r="K3389" s="18">
        <f t="shared" ca="1" si="996"/>
        <v>16350</v>
      </c>
      <c r="L3389" s="18">
        <f t="shared" ca="1" si="1006"/>
        <v>0</v>
      </c>
      <c r="M3389" s="18">
        <f t="shared" ca="1" si="990"/>
        <v>0</v>
      </c>
      <c r="N3389" s="34">
        <f t="shared" ca="1" si="997"/>
        <v>13991.747827938376</v>
      </c>
      <c r="P3389" s="18">
        <f t="shared" ca="1" si="991"/>
        <v>340.70809747872664</v>
      </c>
      <c r="Q3389" s="47">
        <f ca="1">SUM(L$15:L3389)-SUM(M$15:M3389)</f>
        <v>16350</v>
      </c>
      <c r="R3389" s="47" t="str">
        <f t="shared" ca="1" si="992"/>
        <v>M3392</v>
      </c>
      <c r="S3389" s="40">
        <f t="shared" ca="1" si="998"/>
        <v>0</v>
      </c>
      <c r="T3389" s="46">
        <f t="shared" ca="1" si="999"/>
        <v>13</v>
      </c>
      <c r="X3389" s="74">
        <f t="shared" ca="1" si="1000"/>
        <v>0.34070809747872666</v>
      </c>
      <c r="Y3389" s="75">
        <f t="shared" ca="1" si="1001"/>
        <v>0.34070809747872666</v>
      </c>
      <c r="Z3389" s="74">
        <f t="shared" ca="1" si="1002"/>
        <v>1.4059427827151589</v>
      </c>
      <c r="AA3389" s="76">
        <f t="shared" ca="1" si="1003"/>
        <v>340.70809747872664</v>
      </c>
      <c r="AB3389" s="76">
        <f t="shared" ca="1" si="1004"/>
        <v>1405.942782715159</v>
      </c>
    </row>
    <row r="3390" spans="1:28" x14ac:dyDescent="0.25">
      <c r="A3390" s="2">
        <f t="shared" si="1005"/>
        <v>16</v>
      </c>
      <c r="B3390" s="16">
        <f ca="1">VLOOKUP(A3390,PERIODS!$O$4:$P$33,2,FALSE)</f>
        <v>3.3000000000000002E-2</v>
      </c>
      <c r="C3390" s="15"/>
      <c r="D3390" s="18">
        <v>3376</v>
      </c>
      <c r="E3390" s="34">
        <f t="shared" ca="1" si="1007"/>
        <v>13991.747827938376</v>
      </c>
      <c r="F3390" s="34">
        <f t="shared" ca="1" si="989"/>
        <v>3300</v>
      </c>
      <c r="G3390" s="69">
        <f t="shared" ca="1" si="993"/>
        <v>0</v>
      </c>
      <c r="H3390" s="34">
        <f t="shared" ca="1" si="994"/>
        <v>746.50952105042916</v>
      </c>
      <c r="I3390" s="34">
        <f t="shared" ca="1" si="995"/>
        <v>4046.5095210504292</v>
      </c>
      <c r="J3390" s="18">
        <f ca="1">SUM(INDIRECT(ADDRESS(ROW(F3390),COLUMN(F3390),4)):INDIRECT(ADDRESS(ROW(F3390)+N$5-1,COLUMN(F3390),4)))</f>
        <v>24300</v>
      </c>
      <c r="K3390" s="18">
        <f t="shared" ca="1" si="996"/>
        <v>16350</v>
      </c>
      <c r="L3390" s="18">
        <f t="shared" ca="1" si="1006"/>
        <v>0</v>
      </c>
      <c r="M3390" s="18">
        <f t="shared" ca="1" si="990"/>
        <v>0</v>
      </c>
      <c r="N3390" s="34">
        <f t="shared" ca="1" si="997"/>
        <v>9945.2383068879462</v>
      </c>
      <c r="P3390" s="18">
        <f t="shared" ca="1" si="991"/>
        <v>746.50952105042916</v>
      </c>
      <c r="Q3390" s="47">
        <f ca="1">SUM(L$15:L3390)-SUM(M$15:M3390)</f>
        <v>16350</v>
      </c>
      <c r="R3390" s="47" t="str">
        <f t="shared" ca="1" si="992"/>
        <v>M3393</v>
      </c>
      <c r="S3390" s="40">
        <f t="shared" ca="1" si="998"/>
        <v>0</v>
      </c>
      <c r="T3390" s="46">
        <f t="shared" ca="1" si="999"/>
        <v>94</v>
      </c>
      <c r="X3390" s="74">
        <f t="shared" ca="1" si="1000"/>
        <v>0.74650952105042911</v>
      </c>
      <c r="Y3390" s="75">
        <f t="shared" ca="1" si="1001"/>
        <v>0.74650952105042911</v>
      </c>
      <c r="Z3390" s="74">
        <f t="shared" ca="1" si="1002"/>
        <v>2.1096235538017538</v>
      </c>
      <c r="AA3390" s="76">
        <f t="shared" ca="1" si="1003"/>
        <v>746.50952105042916</v>
      </c>
      <c r="AB3390" s="76">
        <f t="shared" ca="1" si="1004"/>
        <v>2109.6235538017536</v>
      </c>
    </row>
    <row r="3391" spans="1:28" x14ac:dyDescent="0.25">
      <c r="A3391" s="2">
        <f t="shared" si="1005"/>
        <v>17</v>
      </c>
      <c r="B3391" s="16">
        <f ca="1">VLOOKUP(A3391,PERIODS!$O$4:$P$33,2,FALSE)</f>
        <v>3.5000000000000003E-2</v>
      </c>
      <c r="C3391" s="15"/>
      <c r="D3391" s="18">
        <v>3377</v>
      </c>
      <c r="E3391" s="34">
        <f t="shared" ca="1" si="1007"/>
        <v>9945.2383068879462</v>
      </c>
      <c r="F3391" s="34">
        <f t="shared" ca="1" si="989"/>
        <v>3500.0000000000005</v>
      </c>
      <c r="G3391" s="69">
        <f t="shared" ca="1" si="993"/>
        <v>0</v>
      </c>
      <c r="H3391" s="34">
        <f t="shared" ca="1" si="994"/>
        <v>72.089976764579404</v>
      </c>
      <c r="I3391" s="34">
        <f t="shared" ca="1" si="995"/>
        <v>3572.0899767645797</v>
      </c>
      <c r="J3391" s="18">
        <f ca="1">SUM(INDIRECT(ADDRESS(ROW(F3391),COLUMN(F3391),4)):INDIRECT(ADDRESS(ROW(F3391)+N$5-1,COLUMN(F3391),4)))</f>
        <v>24500.000000000004</v>
      </c>
      <c r="K3391" s="18">
        <f t="shared" ca="1" si="996"/>
        <v>0</v>
      </c>
      <c r="L3391" s="18">
        <f t="shared" ca="1" si="1006"/>
        <v>0</v>
      </c>
      <c r="M3391" s="18">
        <f t="shared" ca="1" si="990"/>
        <v>16350</v>
      </c>
      <c r="N3391" s="34">
        <f t="shared" ca="1" si="997"/>
        <v>22723.148330123367</v>
      </c>
      <c r="P3391" s="18">
        <f t="shared" ca="1" si="991"/>
        <v>72.089976764579404</v>
      </c>
      <c r="Q3391" s="47">
        <f ca="1">SUM(L$15:L3391)-SUM(M$15:M3391)</f>
        <v>0</v>
      </c>
      <c r="R3391" s="47" t="str">
        <f t="shared" ca="1" si="992"/>
        <v>M3394</v>
      </c>
      <c r="S3391" s="40">
        <f t="shared" ca="1" si="998"/>
        <v>0</v>
      </c>
      <c r="T3391" s="46">
        <f t="shared" ca="1" si="999"/>
        <v>78</v>
      </c>
      <c r="X3391" s="74">
        <f t="shared" ca="1" si="1000"/>
        <v>7.20899767645794E-2</v>
      </c>
      <c r="Y3391" s="75">
        <f t="shared" ca="1" si="1001"/>
        <v>7.20899767645794E-2</v>
      </c>
      <c r="Z3391" s="74">
        <f t="shared" ca="1" si="1002"/>
        <v>1.0747520424249482</v>
      </c>
      <c r="AA3391" s="76">
        <f t="shared" ca="1" si="1003"/>
        <v>72.089976764579404</v>
      </c>
      <c r="AB3391" s="76">
        <f t="shared" ca="1" si="1004"/>
        <v>1074.7520424249481</v>
      </c>
    </row>
    <row r="3392" spans="1:28" x14ac:dyDescent="0.25">
      <c r="A3392" s="2">
        <f t="shared" si="1005"/>
        <v>18</v>
      </c>
      <c r="B3392" s="16">
        <f ca="1">VLOOKUP(A3392,PERIODS!$O$4:$P$33,2,FALSE)</f>
        <v>3.5000000000000003E-2</v>
      </c>
      <c r="C3392" s="15"/>
      <c r="D3392" s="18">
        <v>3378</v>
      </c>
      <c r="E3392" s="34">
        <f t="shared" ca="1" si="1007"/>
        <v>22723.148330123367</v>
      </c>
      <c r="F3392" s="34">
        <f t="shared" ca="1" si="989"/>
        <v>3500.0000000000005</v>
      </c>
      <c r="G3392" s="69">
        <f t="shared" ca="1" si="993"/>
        <v>0</v>
      </c>
      <c r="H3392" s="34">
        <f t="shared" ca="1" si="994"/>
        <v>-136.89298187050224</v>
      </c>
      <c r="I3392" s="34">
        <f t="shared" ca="1" si="995"/>
        <v>3363.1070181294981</v>
      </c>
      <c r="J3392" s="18">
        <f ca="1">SUM(INDIRECT(ADDRESS(ROW(F3392),COLUMN(F3392),4)):INDIRECT(ADDRESS(ROW(F3392)+N$5-1,COLUMN(F3392),4)))</f>
        <v>24500.000000000004</v>
      </c>
      <c r="K3392" s="18">
        <f t="shared" ca="1" si="996"/>
        <v>16350</v>
      </c>
      <c r="L3392" s="18">
        <f t="shared" ca="1" si="1006"/>
        <v>16350</v>
      </c>
      <c r="M3392" s="18">
        <f t="shared" ca="1" si="990"/>
        <v>0</v>
      </c>
      <c r="N3392" s="34">
        <f t="shared" ca="1" si="997"/>
        <v>19360.041311993868</v>
      </c>
      <c r="P3392" s="18">
        <f t="shared" ca="1" si="991"/>
        <v>136.89298187050224</v>
      </c>
      <c r="Q3392" s="47">
        <f ca="1">SUM(L$15:L3392)-SUM(M$15:M3392)</f>
        <v>16350</v>
      </c>
      <c r="R3392" s="47" t="str">
        <f t="shared" ca="1" si="992"/>
        <v>M3395</v>
      </c>
      <c r="S3392" s="40">
        <f t="shared" ca="1" si="998"/>
        <v>0</v>
      </c>
      <c r="T3392" s="46">
        <f t="shared" ca="1" si="999"/>
        <v>5</v>
      </c>
      <c r="X3392" s="74">
        <f t="shared" ca="1" si="1000"/>
        <v>-0.13689298187050225</v>
      </c>
      <c r="Y3392" s="75">
        <f t="shared" ca="1" si="1001"/>
        <v>-0.13689298187050225</v>
      </c>
      <c r="Z3392" s="74">
        <f t="shared" ca="1" si="1002"/>
        <v>0.8720635477481512</v>
      </c>
      <c r="AA3392" s="76">
        <f t="shared" ca="1" si="1003"/>
        <v>-136.89298187050224</v>
      </c>
      <c r="AB3392" s="76">
        <f t="shared" ca="1" si="1004"/>
        <v>872.06354774815122</v>
      </c>
    </row>
    <row r="3393" spans="1:28" x14ac:dyDescent="0.25">
      <c r="A3393" s="2">
        <f t="shared" si="1005"/>
        <v>19</v>
      </c>
      <c r="B3393" s="16">
        <f ca="1">VLOOKUP(A3393,PERIODS!$O$4:$P$33,2,FALSE)</f>
        <v>3.5000000000000003E-2</v>
      </c>
      <c r="C3393" s="15"/>
      <c r="D3393" s="18">
        <v>3379</v>
      </c>
      <c r="E3393" s="34">
        <f t="shared" ca="1" si="1007"/>
        <v>19360.041311993868</v>
      </c>
      <c r="F3393" s="34">
        <f t="shared" ca="1" si="989"/>
        <v>3500.0000000000005</v>
      </c>
      <c r="G3393" s="69">
        <f t="shared" ca="1" si="993"/>
        <v>0</v>
      </c>
      <c r="H3393" s="34">
        <f t="shared" ca="1" si="994"/>
        <v>387.52315996386739</v>
      </c>
      <c r="I3393" s="34">
        <f t="shared" ca="1" si="995"/>
        <v>3887.5231599638678</v>
      </c>
      <c r="J3393" s="18">
        <f ca="1">SUM(INDIRECT(ADDRESS(ROW(F3393),COLUMN(F3393),4)):INDIRECT(ADDRESS(ROW(F3393)+N$5-1,COLUMN(F3393),4)))</f>
        <v>24500.000000000004</v>
      </c>
      <c r="K3393" s="18">
        <f t="shared" ca="1" si="996"/>
        <v>16350</v>
      </c>
      <c r="L3393" s="18">
        <f t="shared" ca="1" si="1006"/>
        <v>0</v>
      </c>
      <c r="M3393" s="18">
        <f t="shared" ca="1" si="990"/>
        <v>0</v>
      </c>
      <c r="N3393" s="34">
        <f t="shared" ca="1" si="997"/>
        <v>15472.518152029999</v>
      </c>
      <c r="P3393" s="18">
        <f t="shared" ca="1" si="991"/>
        <v>387.52315996386739</v>
      </c>
      <c r="Q3393" s="47">
        <f ca="1">SUM(L$15:L3393)-SUM(M$15:M3393)</f>
        <v>16350</v>
      </c>
      <c r="R3393" s="47" t="str">
        <f t="shared" ca="1" si="992"/>
        <v>M3396</v>
      </c>
      <c r="S3393" s="40">
        <f t="shared" ca="1" si="998"/>
        <v>0</v>
      </c>
      <c r="T3393" s="46">
        <f t="shared" ca="1" si="999"/>
        <v>25</v>
      </c>
      <c r="X3393" s="74">
        <f t="shared" ca="1" si="1000"/>
        <v>0.38752315996386738</v>
      </c>
      <c r="Y3393" s="75">
        <f t="shared" ca="1" si="1001"/>
        <v>0.38752315996386738</v>
      </c>
      <c r="Z3393" s="74">
        <f t="shared" ca="1" si="1002"/>
        <v>1.4733270754257157</v>
      </c>
      <c r="AA3393" s="76">
        <f t="shared" ca="1" si="1003"/>
        <v>387.52315996386739</v>
      </c>
      <c r="AB3393" s="76">
        <f t="shared" ca="1" si="1004"/>
        <v>1473.3270754257157</v>
      </c>
    </row>
    <row r="3394" spans="1:28" x14ac:dyDescent="0.25">
      <c r="A3394" s="2">
        <f t="shared" si="1005"/>
        <v>20</v>
      </c>
      <c r="B3394" s="16">
        <f ca="1">VLOOKUP(A3394,PERIODS!$O$4:$P$33,2,FALSE)</f>
        <v>3.5000000000000003E-2</v>
      </c>
      <c r="C3394" s="15"/>
      <c r="D3394" s="18">
        <v>3380</v>
      </c>
      <c r="E3394" s="34">
        <f t="shared" ca="1" si="1007"/>
        <v>15472.518152029999</v>
      </c>
      <c r="F3394" s="34">
        <f t="shared" ca="1" si="989"/>
        <v>3500.0000000000005</v>
      </c>
      <c r="G3394" s="69">
        <f t="shared" ca="1" si="993"/>
        <v>0</v>
      </c>
      <c r="H3394" s="34">
        <f t="shared" ca="1" si="994"/>
        <v>-1125.5681933695757</v>
      </c>
      <c r="I3394" s="34">
        <f t="shared" ca="1" si="995"/>
        <v>2374.4318066304249</v>
      </c>
      <c r="J3394" s="18">
        <f ca="1">SUM(INDIRECT(ADDRESS(ROW(F3394),COLUMN(F3394),4)):INDIRECT(ADDRESS(ROW(F3394)+N$5-1,COLUMN(F3394),4)))</f>
        <v>24500.000000000004</v>
      </c>
      <c r="K3394" s="18">
        <f t="shared" ca="1" si="996"/>
        <v>16350</v>
      </c>
      <c r="L3394" s="18">
        <f t="shared" ca="1" si="1006"/>
        <v>0</v>
      </c>
      <c r="M3394" s="18">
        <f t="shared" ca="1" si="990"/>
        <v>0</v>
      </c>
      <c r="N3394" s="34">
        <f t="shared" ca="1" si="997"/>
        <v>13098.086345399573</v>
      </c>
      <c r="P3394" s="18">
        <f t="shared" ca="1" si="991"/>
        <v>1125.5681933695757</v>
      </c>
      <c r="Q3394" s="47">
        <f ca="1">SUM(L$15:L3394)-SUM(M$15:M3394)</f>
        <v>16350</v>
      </c>
      <c r="R3394" s="47" t="str">
        <f t="shared" ca="1" si="992"/>
        <v>M3397</v>
      </c>
      <c r="S3394" s="40">
        <f t="shared" ca="1" si="998"/>
        <v>0</v>
      </c>
      <c r="T3394" s="46">
        <f t="shared" ca="1" si="999"/>
        <v>79</v>
      </c>
      <c r="X3394" s="74">
        <f t="shared" ca="1" si="1000"/>
        <v>-1.1255681933695758</v>
      </c>
      <c r="Y3394" s="75">
        <f t="shared" ca="1" si="1001"/>
        <v>-1.1255681933695758</v>
      </c>
      <c r="Z3394" s="74">
        <f t="shared" ca="1" si="1002"/>
        <v>0.32446805437505888</v>
      </c>
      <c r="AA3394" s="76">
        <f t="shared" ca="1" si="1003"/>
        <v>-1125.5681933695757</v>
      </c>
      <c r="AB3394" s="76">
        <f t="shared" ca="1" si="1004"/>
        <v>324.4680543750589</v>
      </c>
    </row>
    <row r="3395" spans="1:28" x14ac:dyDescent="0.25">
      <c r="A3395" s="2">
        <f t="shared" si="1005"/>
        <v>21</v>
      </c>
      <c r="B3395" s="16">
        <f ca="1">VLOOKUP(A3395,PERIODS!$O$4:$P$33,2,FALSE)</f>
        <v>3.5000000000000003E-2</v>
      </c>
      <c r="C3395" s="15"/>
      <c r="D3395" s="18">
        <v>3381</v>
      </c>
      <c r="E3395" s="34">
        <f t="shared" ca="1" si="1007"/>
        <v>13098.086345399573</v>
      </c>
      <c r="F3395" s="34">
        <f t="shared" ca="1" si="989"/>
        <v>3500.0000000000005</v>
      </c>
      <c r="G3395" s="69">
        <f t="shared" ca="1" si="993"/>
        <v>0</v>
      </c>
      <c r="H3395" s="34">
        <f t="shared" ca="1" si="994"/>
        <v>840.48719374557447</v>
      </c>
      <c r="I3395" s="34">
        <f t="shared" ca="1" si="995"/>
        <v>4340.4871937455746</v>
      </c>
      <c r="J3395" s="18">
        <f ca="1">SUM(INDIRECT(ADDRESS(ROW(F3395),COLUMN(F3395),4)):INDIRECT(ADDRESS(ROW(F3395)+N$5-1,COLUMN(F3395),4)))</f>
        <v>24500.000000000004</v>
      </c>
      <c r="K3395" s="18">
        <f t="shared" ca="1" si="996"/>
        <v>0</v>
      </c>
      <c r="L3395" s="18">
        <f t="shared" ca="1" si="1006"/>
        <v>0</v>
      </c>
      <c r="M3395" s="18">
        <f t="shared" ca="1" si="990"/>
        <v>16350</v>
      </c>
      <c r="N3395" s="34">
        <f t="shared" ca="1" si="997"/>
        <v>25107.599151653998</v>
      </c>
      <c r="P3395" s="18">
        <f t="shared" ca="1" si="991"/>
        <v>840.48719374557447</v>
      </c>
      <c r="Q3395" s="47">
        <f ca="1">SUM(L$15:L3395)-SUM(M$15:M3395)</f>
        <v>0</v>
      </c>
      <c r="R3395" s="47" t="str">
        <f t="shared" ca="1" si="992"/>
        <v>M3398</v>
      </c>
      <c r="S3395" s="40">
        <f t="shared" ca="1" si="998"/>
        <v>0</v>
      </c>
      <c r="T3395" s="46">
        <f t="shared" ca="1" si="999"/>
        <v>51</v>
      </c>
      <c r="X3395" s="74">
        <f t="shared" ca="1" si="1000"/>
        <v>0.84048719374557446</v>
      </c>
      <c r="Y3395" s="75">
        <f t="shared" ca="1" si="1001"/>
        <v>0.84048719374557446</v>
      </c>
      <c r="Z3395" s="74">
        <f t="shared" ca="1" si="1002"/>
        <v>2.3174957712331059</v>
      </c>
      <c r="AA3395" s="76">
        <f t="shared" ca="1" si="1003"/>
        <v>840.48719374557447</v>
      </c>
      <c r="AB3395" s="76">
        <f t="shared" ca="1" si="1004"/>
        <v>2317.4957712331061</v>
      </c>
    </row>
    <row r="3396" spans="1:28" x14ac:dyDescent="0.25">
      <c r="A3396" s="2">
        <f t="shared" si="1005"/>
        <v>22</v>
      </c>
      <c r="B3396" s="16">
        <f ca="1">VLOOKUP(A3396,PERIODS!$O$4:$P$33,2,FALSE)</f>
        <v>3.5000000000000003E-2</v>
      </c>
      <c r="C3396" s="15"/>
      <c r="D3396" s="18">
        <v>3382</v>
      </c>
      <c r="E3396" s="34">
        <f t="shared" ca="1" si="1007"/>
        <v>25107.599151653998</v>
      </c>
      <c r="F3396" s="34">
        <f t="shared" ca="1" si="989"/>
        <v>3500.0000000000005</v>
      </c>
      <c r="G3396" s="69">
        <f t="shared" ca="1" si="993"/>
        <v>0</v>
      </c>
      <c r="H3396" s="34">
        <f t="shared" ca="1" si="994"/>
        <v>749.4269250144738</v>
      </c>
      <c r="I3396" s="34">
        <f t="shared" ca="1" si="995"/>
        <v>4249.4269250144744</v>
      </c>
      <c r="J3396" s="18">
        <f ca="1">SUM(INDIRECT(ADDRESS(ROW(F3396),COLUMN(F3396),4)):INDIRECT(ADDRESS(ROW(F3396)+N$5-1,COLUMN(F3396),4)))</f>
        <v>25000.000000000004</v>
      </c>
      <c r="K3396" s="18">
        <f t="shared" ca="1" si="996"/>
        <v>0</v>
      </c>
      <c r="L3396" s="18">
        <f t="shared" ca="1" si="1006"/>
        <v>0</v>
      </c>
      <c r="M3396" s="18">
        <f t="shared" ca="1" si="990"/>
        <v>0</v>
      </c>
      <c r="N3396" s="34">
        <f t="shared" ca="1" si="997"/>
        <v>20858.172226639523</v>
      </c>
      <c r="P3396" s="18">
        <f t="shared" ca="1" si="991"/>
        <v>749.4269250144738</v>
      </c>
      <c r="Q3396" s="47">
        <f ca="1">SUM(L$15:L3396)-SUM(M$15:M3396)</f>
        <v>0</v>
      </c>
      <c r="R3396" s="47" t="str">
        <f t="shared" ca="1" si="992"/>
        <v>M3399</v>
      </c>
      <c r="S3396" s="40">
        <f t="shared" ca="1" si="998"/>
        <v>0</v>
      </c>
      <c r="T3396" s="46">
        <f t="shared" ca="1" si="999"/>
        <v>37</v>
      </c>
      <c r="X3396" s="74">
        <f t="shared" ca="1" si="1000"/>
        <v>0.74942692501447383</v>
      </c>
      <c r="Y3396" s="75">
        <f t="shared" ca="1" si="1001"/>
        <v>0.74942692501447383</v>
      </c>
      <c r="Z3396" s="74">
        <f t="shared" ca="1" si="1002"/>
        <v>2.1157871644196153</v>
      </c>
      <c r="AA3396" s="76">
        <f t="shared" ca="1" si="1003"/>
        <v>749.4269250144738</v>
      </c>
      <c r="AB3396" s="76">
        <f t="shared" ca="1" si="1004"/>
        <v>2115.7871644196152</v>
      </c>
    </row>
    <row r="3397" spans="1:28" x14ac:dyDescent="0.25">
      <c r="A3397" s="2">
        <f t="shared" si="1005"/>
        <v>23</v>
      </c>
      <c r="B3397" s="16">
        <f ca="1">VLOOKUP(A3397,PERIODS!$O$4:$P$33,2,FALSE)</f>
        <v>3.5000000000000003E-2</v>
      </c>
      <c r="C3397" s="15"/>
      <c r="D3397" s="18">
        <v>3383</v>
      </c>
      <c r="E3397" s="34">
        <f t="shared" ca="1" si="1007"/>
        <v>20858.172226639523</v>
      </c>
      <c r="F3397" s="34">
        <f t="shared" ca="1" si="989"/>
        <v>3500.0000000000005</v>
      </c>
      <c r="G3397" s="69">
        <f t="shared" ca="1" si="993"/>
        <v>0</v>
      </c>
      <c r="H3397" s="34">
        <f t="shared" ca="1" si="994"/>
        <v>335.32061434305575</v>
      </c>
      <c r="I3397" s="34">
        <f t="shared" ca="1" si="995"/>
        <v>3835.3206143430561</v>
      </c>
      <c r="J3397" s="18">
        <f ca="1">SUM(INDIRECT(ADDRESS(ROW(F3397),COLUMN(F3397),4)):INDIRECT(ADDRESS(ROW(F3397)+N$5-1,COLUMN(F3397),4)))</f>
        <v>25500.000000000004</v>
      </c>
      <c r="K3397" s="18">
        <f t="shared" ca="1" si="996"/>
        <v>16350</v>
      </c>
      <c r="L3397" s="18">
        <f t="shared" ca="1" si="1006"/>
        <v>16350</v>
      </c>
      <c r="M3397" s="18">
        <f t="shared" ca="1" si="990"/>
        <v>0</v>
      </c>
      <c r="N3397" s="34">
        <f t="shared" ca="1" si="997"/>
        <v>17022.851612296465</v>
      </c>
      <c r="P3397" s="18">
        <f t="shared" ca="1" si="991"/>
        <v>335.32061434305575</v>
      </c>
      <c r="Q3397" s="47">
        <f ca="1">SUM(L$15:L3397)-SUM(M$15:M3397)</f>
        <v>16350</v>
      </c>
      <c r="R3397" s="47" t="str">
        <f t="shared" ca="1" si="992"/>
        <v>M3400</v>
      </c>
      <c r="S3397" s="40">
        <f t="shared" ca="1" si="998"/>
        <v>0</v>
      </c>
      <c r="T3397" s="46">
        <f t="shared" ca="1" si="999"/>
        <v>49</v>
      </c>
      <c r="X3397" s="74">
        <f t="shared" ca="1" si="1000"/>
        <v>0.33532061434305577</v>
      </c>
      <c r="Y3397" s="75">
        <f t="shared" ca="1" si="1001"/>
        <v>0.33532061434305577</v>
      </c>
      <c r="Z3397" s="74">
        <f t="shared" ca="1" si="1002"/>
        <v>1.3983886568180179</v>
      </c>
      <c r="AA3397" s="76">
        <f t="shared" ca="1" si="1003"/>
        <v>335.32061434305575</v>
      </c>
      <c r="AB3397" s="76">
        <f t="shared" ca="1" si="1004"/>
        <v>1398.388656818018</v>
      </c>
    </row>
    <row r="3398" spans="1:28" x14ac:dyDescent="0.25">
      <c r="A3398" s="2">
        <f t="shared" si="1005"/>
        <v>24</v>
      </c>
      <c r="B3398" s="16">
        <f ca="1">VLOOKUP(A3398,PERIODS!$O$4:$P$33,2,FALSE)</f>
        <v>3.5000000000000003E-2</v>
      </c>
      <c r="C3398" s="15"/>
      <c r="D3398" s="18">
        <v>3384</v>
      </c>
      <c r="E3398" s="34">
        <f t="shared" ca="1" si="1007"/>
        <v>17022.851612296465</v>
      </c>
      <c r="F3398" s="34">
        <f t="shared" ca="1" si="989"/>
        <v>3500.0000000000005</v>
      </c>
      <c r="G3398" s="69">
        <f t="shared" ca="1" si="993"/>
        <v>0</v>
      </c>
      <c r="H3398" s="34">
        <f t="shared" ca="1" si="994"/>
        <v>-415.44929756420106</v>
      </c>
      <c r="I3398" s="34">
        <f t="shared" ca="1" si="995"/>
        <v>3084.5507024357994</v>
      </c>
      <c r="J3398" s="18">
        <f ca="1">SUM(INDIRECT(ADDRESS(ROW(F3398),COLUMN(F3398),4)):INDIRECT(ADDRESS(ROW(F3398)+N$5-1,COLUMN(F3398),4)))</f>
        <v>26000</v>
      </c>
      <c r="K3398" s="18">
        <f t="shared" ca="1" si="996"/>
        <v>16350</v>
      </c>
      <c r="L3398" s="18">
        <f t="shared" ca="1" si="1006"/>
        <v>0</v>
      </c>
      <c r="M3398" s="18">
        <f t="shared" ca="1" si="990"/>
        <v>0</v>
      </c>
      <c r="N3398" s="34">
        <f t="shared" ca="1" si="997"/>
        <v>13938.300909860665</v>
      </c>
      <c r="P3398" s="18">
        <f t="shared" ca="1" si="991"/>
        <v>415.44929756420106</v>
      </c>
      <c r="Q3398" s="47">
        <f ca="1">SUM(L$15:L3398)-SUM(M$15:M3398)</f>
        <v>16350</v>
      </c>
      <c r="R3398" s="47" t="str">
        <f t="shared" ca="1" si="992"/>
        <v>M3401</v>
      </c>
      <c r="S3398" s="40">
        <f t="shared" ca="1" si="998"/>
        <v>0</v>
      </c>
      <c r="T3398" s="46">
        <f t="shared" ca="1" si="999"/>
        <v>35</v>
      </c>
      <c r="X3398" s="74">
        <f t="shared" ca="1" si="1000"/>
        <v>-0.41544929756420107</v>
      </c>
      <c r="Y3398" s="75">
        <f t="shared" ca="1" si="1001"/>
        <v>-0.41544929756420107</v>
      </c>
      <c r="Z3398" s="74">
        <f t="shared" ca="1" si="1002"/>
        <v>0.66004365806622267</v>
      </c>
      <c r="AA3398" s="76">
        <f t="shared" ca="1" si="1003"/>
        <v>-415.44929756420106</v>
      </c>
      <c r="AB3398" s="76">
        <f t="shared" ca="1" si="1004"/>
        <v>660.04365806622263</v>
      </c>
    </row>
    <row r="3399" spans="1:28" x14ac:dyDescent="0.25">
      <c r="A3399" s="2">
        <f t="shared" si="1005"/>
        <v>25</v>
      </c>
      <c r="B3399" s="16">
        <f ca="1">VLOOKUP(A3399,PERIODS!$O$4:$P$33,2,FALSE)</f>
        <v>3.5000000000000003E-2</v>
      </c>
      <c r="C3399" s="15"/>
      <c r="D3399" s="18">
        <v>3385</v>
      </c>
      <c r="E3399" s="34">
        <f t="shared" ca="1" si="1007"/>
        <v>13938.300909860665</v>
      </c>
      <c r="F3399" s="34">
        <f t="shared" ca="1" si="989"/>
        <v>3500.0000000000005</v>
      </c>
      <c r="G3399" s="69">
        <f t="shared" ca="1" si="993"/>
        <v>0</v>
      </c>
      <c r="H3399" s="34">
        <f t="shared" ca="1" si="994"/>
        <v>-164.351557247713</v>
      </c>
      <c r="I3399" s="34">
        <f t="shared" ca="1" si="995"/>
        <v>3335.6484427522873</v>
      </c>
      <c r="J3399" s="18">
        <f ca="1">SUM(INDIRECT(ADDRESS(ROW(F3399),COLUMN(F3399),4)):INDIRECT(ADDRESS(ROW(F3399)+N$5-1,COLUMN(F3399),4)))</f>
        <v>24900</v>
      </c>
      <c r="K3399" s="18">
        <f t="shared" ca="1" si="996"/>
        <v>16350</v>
      </c>
      <c r="L3399" s="18">
        <f t="shared" ca="1" si="1006"/>
        <v>0</v>
      </c>
      <c r="M3399" s="18">
        <f t="shared" ca="1" si="990"/>
        <v>0</v>
      </c>
      <c r="N3399" s="34">
        <f t="shared" ca="1" si="997"/>
        <v>10602.652467108379</v>
      </c>
      <c r="P3399" s="18">
        <f t="shared" ca="1" si="991"/>
        <v>164.351557247713</v>
      </c>
      <c r="Q3399" s="47">
        <f ca="1">SUM(L$15:L3399)-SUM(M$15:M3399)</f>
        <v>16350</v>
      </c>
      <c r="R3399" s="47" t="str">
        <f t="shared" ca="1" si="992"/>
        <v>M3402</v>
      </c>
      <c r="S3399" s="40">
        <f t="shared" ca="1" si="998"/>
        <v>0</v>
      </c>
      <c r="T3399" s="46">
        <f t="shared" ca="1" si="999"/>
        <v>77</v>
      </c>
      <c r="X3399" s="74">
        <f t="shared" ca="1" si="1000"/>
        <v>-0.164351557247713</v>
      </c>
      <c r="Y3399" s="75">
        <f t="shared" ca="1" si="1001"/>
        <v>-0.164351557247713</v>
      </c>
      <c r="Z3399" s="74">
        <f t="shared" ca="1" si="1002"/>
        <v>0.84844369291390398</v>
      </c>
      <c r="AA3399" s="76">
        <f t="shared" ca="1" si="1003"/>
        <v>-164.351557247713</v>
      </c>
      <c r="AB3399" s="76">
        <f t="shared" ca="1" si="1004"/>
        <v>848.44369291390399</v>
      </c>
    </row>
    <row r="3400" spans="1:28" x14ac:dyDescent="0.25">
      <c r="A3400" s="2">
        <f t="shared" si="1005"/>
        <v>26</v>
      </c>
      <c r="B3400" s="16">
        <f ca="1">VLOOKUP(A3400,PERIODS!$O$4:$P$33,2,FALSE)</f>
        <v>3.5000000000000003E-2</v>
      </c>
      <c r="C3400" s="15"/>
      <c r="D3400" s="18">
        <v>3386</v>
      </c>
      <c r="E3400" s="34">
        <f t="shared" ca="1" si="1007"/>
        <v>10602.652467108379</v>
      </c>
      <c r="F3400" s="34">
        <f t="shared" ca="1" si="989"/>
        <v>3500.0000000000005</v>
      </c>
      <c r="G3400" s="69">
        <f t="shared" ca="1" si="993"/>
        <v>0</v>
      </c>
      <c r="H3400" s="34">
        <f t="shared" ca="1" si="994"/>
        <v>-280.79510920584875</v>
      </c>
      <c r="I3400" s="34">
        <f t="shared" ca="1" si="995"/>
        <v>3219.2048907941517</v>
      </c>
      <c r="J3400" s="18">
        <f ca="1">SUM(INDIRECT(ADDRESS(ROW(F3400),COLUMN(F3400),4)):INDIRECT(ADDRESS(ROW(F3400)+N$5-1,COLUMN(F3400),4)))</f>
        <v>23900</v>
      </c>
      <c r="K3400" s="18">
        <f t="shared" ca="1" si="996"/>
        <v>0</v>
      </c>
      <c r="L3400" s="18">
        <f t="shared" ca="1" si="1006"/>
        <v>0</v>
      </c>
      <c r="M3400" s="18">
        <f t="shared" ca="1" si="990"/>
        <v>16350</v>
      </c>
      <c r="N3400" s="34">
        <f t="shared" ca="1" si="997"/>
        <v>23733.447576314225</v>
      </c>
      <c r="P3400" s="18">
        <f t="shared" ca="1" si="991"/>
        <v>280.79510920584875</v>
      </c>
      <c r="Q3400" s="47">
        <f ca="1">SUM(L$15:L3400)-SUM(M$15:M3400)</f>
        <v>0</v>
      </c>
      <c r="R3400" s="47" t="str">
        <f t="shared" ca="1" si="992"/>
        <v>M3403</v>
      </c>
      <c r="S3400" s="40">
        <f t="shared" ca="1" si="998"/>
        <v>0</v>
      </c>
      <c r="T3400" s="46">
        <f t="shared" ca="1" si="999"/>
        <v>53</v>
      </c>
      <c r="X3400" s="74">
        <f t="shared" ca="1" si="1000"/>
        <v>-0.28079510920584877</v>
      </c>
      <c r="Y3400" s="75">
        <f t="shared" ca="1" si="1001"/>
        <v>-0.28079510920584877</v>
      </c>
      <c r="Z3400" s="74">
        <f t="shared" ca="1" si="1002"/>
        <v>0.75518304968468808</v>
      </c>
      <c r="AA3400" s="76">
        <f t="shared" ca="1" si="1003"/>
        <v>-280.79510920584875</v>
      </c>
      <c r="AB3400" s="76">
        <f t="shared" ca="1" si="1004"/>
        <v>755.18304968468806</v>
      </c>
    </row>
    <row r="3401" spans="1:28" x14ac:dyDescent="0.25">
      <c r="A3401" s="2">
        <f t="shared" si="1005"/>
        <v>27</v>
      </c>
      <c r="B3401" s="16">
        <f ca="1">VLOOKUP(A3401,PERIODS!$O$4:$P$33,2,FALSE)</f>
        <v>3.5000000000000003E-2</v>
      </c>
      <c r="C3401" s="15"/>
      <c r="D3401" s="18">
        <v>3387</v>
      </c>
      <c r="E3401" s="34">
        <f t="shared" ca="1" si="1007"/>
        <v>23733.447576314225</v>
      </c>
      <c r="F3401" s="34">
        <f t="shared" ca="1" si="989"/>
        <v>3500.0000000000005</v>
      </c>
      <c r="G3401" s="69">
        <f t="shared" ca="1" si="993"/>
        <v>0</v>
      </c>
      <c r="H3401" s="34">
        <f t="shared" ca="1" si="994"/>
        <v>-1602.4629008790432</v>
      </c>
      <c r="I3401" s="34">
        <f t="shared" ca="1" si="995"/>
        <v>1897.5370991209572</v>
      </c>
      <c r="J3401" s="18">
        <f ca="1">SUM(INDIRECT(ADDRESS(ROW(F3401),COLUMN(F3401),4)):INDIRECT(ADDRESS(ROW(F3401)+N$5-1,COLUMN(F3401),4)))</f>
        <v>22900</v>
      </c>
      <c r="K3401" s="18">
        <f t="shared" ca="1" si="996"/>
        <v>0</v>
      </c>
      <c r="L3401" s="18">
        <f t="shared" ca="1" si="1006"/>
        <v>0</v>
      </c>
      <c r="M3401" s="18">
        <f t="shared" ca="1" si="990"/>
        <v>0</v>
      </c>
      <c r="N3401" s="34">
        <f t="shared" ca="1" si="997"/>
        <v>21835.910477193269</v>
      </c>
      <c r="P3401" s="18">
        <f t="shared" ca="1" si="991"/>
        <v>1602.4629008790432</v>
      </c>
      <c r="Q3401" s="47">
        <f ca="1">SUM(L$15:L3401)-SUM(M$15:M3401)</f>
        <v>0</v>
      </c>
      <c r="R3401" s="47" t="str">
        <f t="shared" ca="1" si="992"/>
        <v>M3404</v>
      </c>
      <c r="S3401" s="40">
        <f t="shared" ca="1" si="998"/>
        <v>0</v>
      </c>
      <c r="T3401" s="46">
        <f t="shared" ca="1" si="999"/>
        <v>100</v>
      </c>
      <c r="X3401" s="74">
        <f t="shared" ca="1" si="1000"/>
        <v>-1.6024629008790432</v>
      </c>
      <c r="Y3401" s="75">
        <f t="shared" ca="1" si="1001"/>
        <v>-1.6024629008790432</v>
      </c>
      <c r="Z3401" s="74">
        <f t="shared" ca="1" si="1002"/>
        <v>0.201399878720709</v>
      </c>
      <c r="AA3401" s="76">
        <f t="shared" ca="1" si="1003"/>
        <v>-1602.4629008790432</v>
      </c>
      <c r="AB3401" s="76">
        <f t="shared" ca="1" si="1004"/>
        <v>201.39987872070898</v>
      </c>
    </row>
    <row r="3402" spans="1:28" x14ac:dyDescent="0.25">
      <c r="A3402" s="2">
        <f t="shared" si="1005"/>
        <v>28</v>
      </c>
      <c r="B3402" s="16">
        <f ca="1">VLOOKUP(A3402,PERIODS!$O$4:$P$33,2,FALSE)</f>
        <v>0.04</v>
      </c>
      <c r="C3402" s="15"/>
      <c r="D3402" s="18">
        <v>3388</v>
      </c>
      <c r="E3402" s="34">
        <f t="shared" ca="1" si="1007"/>
        <v>21835.910477193269</v>
      </c>
      <c r="F3402" s="34">
        <f t="shared" ca="1" si="989"/>
        <v>4000</v>
      </c>
      <c r="G3402" s="69">
        <f t="shared" ca="1" si="993"/>
        <v>0</v>
      </c>
      <c r="H3402" s="34">
        <f t="shared" ca="1" si="994"/>
        <v>-568.64984309861063</v>
      </c>
      <c r="I3402" s="34">
        <f t="shared" ca="1" si="995"/>
        <v>3431.3501569013893</v>
      </c>
      <c r="J3402" s="18">
        <f ca="1">SUM(INDIRECT(ADDRESS(ROW(F3402),COLUMN(F3402),4)):INDIRECT(ADDRESS(ROW(F3402)+N$5-1,COLUMN(F3402),4)))</f>
        <v>21900</v>
      </c>
      <c r="K3402" s="18">
        <f t="shared" ca="1" si="996"/>
        <v>16350</v>
      </c>
      <c r="L3402" s="18">
        <f t="shared" ca="1" si="1006"/>
        <v>16350</v>
      </c>
      <c r="M3402" s="18">
        <f t="shared" ca="1" si="990"/>
        <v>0</v>
      </c>
      <c r="N3402" s="34">
        <f t="shared" ca="1" si="997"/>
        <v>18404.560320291879</v>
      </c>
      <c r="P3402" s="18">
        <f t="shared" ca="1" si="991"/>
        <v>568.64984309861063</v>
      </c>
      <c r="Q3402" s="47">
        <f ca="1">SUM(L$15:L3402)-SUM(M$15:M3402)</f>
        <v>16350</v>
      </c>
      <c r="R3402" s="47" t="str">
        <f t="shared" ca="1" si="992"/>
        <v>M3405</v>
      </c>
      <c r="S3402" s="40">
        <f t="shared" ca="1" si="998"/>
        <v>0</v>
      </c>
      <c r="T3402" s="46">
        <f t="shared" ca="1" si="999"/>
        <v>39</v>
      </c>
      <c r="X3402" s="74">
        <f t="shared" ca="1" si="1000"/>
        <v>-0.56864984309861066</v>
      </c>
      <c r="Y3402" s="75">
        <f t="shared" ca="1" si="1001"/>
        <v>-0.56864984309861066</v>
      </c>
      <c r="Z3402" s="74">
        <f t="shared" ca="1" si="1002"/>
        <v>0.56628950246041931</v>
      </c>
      <c r="AA3402" s="76">
        <f t="shared" ca="1" si="1003"/>
        <v>-568.64984309861063</v>
      </c>
      <c r="AB3402" s="76">
        <f t="shared" ca="1" si="1004"/>
        <v>566.28950246041927</v>
      </c>
    </row>
    <row r="3403" spans="1:28" x14ac:dyDescent="0.25">
      <c r="A3403" s="2">
        <f t="shared" si="1005"/>
        <v>29</v>
      </c>
      <c r="B3403" s="16">
        <f ca="1">VLOOKUP(A3403,PERIODS!$O$4:$P$33,2,FALSE)</f>
        <v>0.04</v>
      </c>
      <c r="C3403" s="15"/>
      <c r="D3403" s="18">
        <v>3389</v>
      </c>
      <c r="E3403" s="34">
        <f t="shared" ca="1" si="1007"/>
        <v>18404.560320291879</v>
      </c>
      <c r="F3403" s="34">
        <f t="shared" ca="1" si="989"/>
        <v>4000</v>
      </c>
      <c r="G3403" s="69">
        <f t="shared" ca="1" si="993"/>
        <v>0</v>
      </c>
      <c r="H3403" s="34">
        <f t="shared" ca="1" si="994"/>
        <v>-3026.3087018026736</v>
      </c>
      <c r="I3403" s="34">
        <f t="shared" ca="1" si="995"/>
        <v>973.69129819732643</v>
      </c>
      <c r="J3403" s="18">
        <f ca="1">SUM(INDIRECT(ADDRESS(ROW(F3403),COLUMN(F3403),4)):INDIRECT(ADDRESS(ROW(F3403)+N$5-1,COLUMN(F3403),4)))</f>
        <v>21200</v>
      </c>
      <c r="K3403" s="18">
        <f t="shared" ca="1" si="996"/>
        <v>16350</v>
      </c>
      <c r="L3403" s="18">
        <f t="shared" ca="1" si="1006"/>
        <v>0</v>
      </c>
      <c r="M3403" s="18">
        <f t="shared" ca="1" si="990"/>
        <v>0</v>
      </c>
      <c r="N3403" s="34">
        <f t="shared" ca="1" si="997"/>
        <v>17430.869022094554</v>
      </c>
      <c r="P3403" s="18">
        <f t="shared" ca="1" si="991"/>
        <v>3026.3087018026736</v>
      </c>
      <c r="Q3403" s="47">
        <f ca="1">SUM(L$15:L3403)-SUM(M$15:M3403)</f>
        <v>16350</v>
      </c>
      <c r="R3403" s="47" t="str">
        <f t="shared" ca="1" si="992"/>
        <v>M3406</v>
      </c>
      <c r="S3403" s="40">
        <f t="shared" ca="1" si="998"/>
        <v>0</v>
      </c>
      <c r="T3403" s="46">
        <f t="shared" ca="1" si="999"/>
        <v>12</v>
      </c>
      <c r="X3403" s="74">
        <f t="shared" ca="1" si="1000"/>
        <v>-3.0263087018026735</v>
      </c>
      <c r="Y3403" s="75">
        <f t="shared" ca="1" si="1001"/>
        <v>-3.0263087018026735</v>
      </c>
      <c r="Z3403" s="74">
        <f t="shared" ca="1" si="1002"/>
        <v>4.8494315126146402E-2</v>
      </c>
      <c r="AA3403" s="76">
        <f t="shared" ca="1" si="1003"/>
        <v>-3026.3087018026736</v>
      </c>
      <c r="AB3403" s="76">
        <f t="shared" ca="1" si="1004"/>
        <v>48.494315126146404</v>
      </c>
    </row>
    <row r="3404" spans="1:28" x14ac:dyDescent="0.25">
      <c r="A3404" s="2">
        <f t="shared" si="1005"/>
        <v>30</v>
      </c>
      <c r="B3404" s="16">
        <f ca="1">VLOOKUP(A3404,PERIODS!$O$4:$P$33,2,FALSE)</f>
        <v>0.04</v>
      </c>
      <c r="C3404" s="15"/>
      <c r="D3404" s="18">
        <v>3390</v>
      </c>
      <c r="E3404" s="34">
        <f t="shared" ca="1" si="1007"/>
        <v>17430.869022094554</v>
      </c>
      <c r="F3404" s="34">
        <f t="shared" ca="1" si="989"/>
        <v>4000</v>
      </c>
      <c r="G3404" s="69">
        <f t="shared" ca="1" si="993"/>
        <v>0</v>
      </c>
      <c r="H3404" s="34">
        <f t="shared" ca="1" si="994"/>
        <v>-1551.1250358659915</v>
      </c>
      <c r="I3404" s="34">
        <f t="shared" ca="1" si="995"/>
        <v>2448.8749641340082</v>
      </c>
      <c r="J3404" s="18">
        <f ca="1">SUM(INDIRECT(ADDRESS(ROW(F3404),COLUMN(F3404),4)):INDIRECT(ADDRESS(ROW(F3404)+N$5-1,COLUMN(F3404),4)))</f>
        <v>20500</v>
      </c>
      <c r="K3404" s="18">
        <f t="shared" ca="1" si="996"/>
        <v>16350</v>
      </c>
      <c r="L3404" s="18">
        <f t="shared" ca="1" si="1006"/>
        <v>0</v>
      </c>
      <c r="M3404" s="18">
        <f t="shared" ca="1" si="990"/>
        <v>0</v>
      </c>
      <c r="N3404" s="34">
        <f t="shared" ca="1" si="997"/>
        <v>14981.994057960546</v>
      </c>
      <c r="P3404" s="18">
        <f t="shared" ca="1" si="991"/>
        <v>1551.1250358659915</v>
      </c>
      <c r="Q3404" s="47">
        <f ca="1">SUM(L$15:L3404)-SUM(M$15:M3404)</f>
        <v>16350</v>
      </c>
      <c r="R3404" s="47" t="str">
        <f t="shared" ca="1" si="992"/>
        <v>M3407</v>
      </c>
      <c r="S3404" s="40">
        <f t="shared" ca="1" si="998"/>
        <v>0</v>
      </c>
      <c r="T3404" s="46">
        <f t="shared" ca="1" si="999"/>
        <v>57</v>
      </c>
      <c r="X3404" s="74">
        <f t="shared" ca="1" si="1000"/>
        <v>-1.5511250358659916</v>
      </c>
      <c r="Y3404" s="75">
        <f t="shared" ca="1" si="1001"/>
        <v>-1.5511250358659916</v>
      </c>
      <c r="Z3404" s="74">
        <f t="shared" ca="1" si="1002"/>
        <v>0.21200932151508095</v>
      </c>
      <c r="AA3404" s="76">
        <f t="shared" ca="1" si="1003"/>
        <v>-1551.1250358659915</v>
      </c>
      <c r="AB3404" s="76">
        <f t="shared" ca="1" si="1004"/>
        <v>212.00932151508096</v>
      </c>
    </row>
    <row r="3405" spans="1:28" x14ac:dyDescent="0.25">
      <c r="A3405" s="2">
        <f t="shared" si="1005"/>
        <v>1</v>
      </c>
      <c r="B3405" s="16">
        <f ca="1">VLOOKUP(A3405,PERIODS!$O$4:$P$33,2,FALSE)</f>
        <v>2.4E-2</v>
      </c>
      <c r="C3405" s="15"/>
      <c r="D3405" s="18">
        <v>3391</v>
      </c>
      <c r="E3405" s="34">
        <f t="shared" ca="1" si="1007"/>
        <v>14981.994057960546</v>
      </c>
      <c r="F3405" s="34">
        <f t="shared" ca="1" si="989"/>
        <v>2400</v>
      </c>
      <c r="G3405" s="69">
        <f t="shared" ca="1" si="993"/>
        <v>0</v>
      </c>
      <c r="H3405" s="34">
        <f t="shared" ca="1" si="994"/>
        <v>491.78205034804694</v>
      </c>
      <c r="I3405" s="34">
        <f t="shared" ca="1" si="995"/>
        <v>2891.7820503480471</v>
      </c>
      <c r="J3405" s="18">
        <f ca="1">SUM(INDIRECT(ADDRESS(ROW(F3405),COLUMN(F3405),4)):INDIRECT(ADDRESS(ROW(F3405)+N$5-1,COLUMN(F3405),4)))</f>
        <v>19800</v>
      </c>
      <c r="K3405" s="18">
        <f t="shared" ca="1" si="996"/>
        <v>0</v>
      </c>
      <c r="L3405" s="18">
        <f t="shared" ca="1" si="1006"/>
        <v>0</v>
      </c>
      <c r="M3405" s="18">
        <f t="shared" ca="1" si="990"/>
        <v>16350</v>
      </c>
      <c r="N3405" s="34">
        <f t="shared" ca="1" si="997"/>
        <v>28440.212007612499</v>
      </c>
      <c r="P3405" s="18">
        <f t="shared" ca="1" si="991"/>
        <v>491.78205034804694</v>
      </c>
      <c r="Q3405" s="47">
        <f ca="1">SUM(L$15:L3405)-SUM(M$15:M3405)</f>
        <v>0</v>
      </c>
      <c r="R3405" s="47" t="str">
        <f t="shared" ca="1" si="992"/>
        <v>M3408</v>
      </c>
      <c r="S3405" s="40">
        <f t="shared" ca="1" si="998"/>
        <v>0</v>
      </c>
      <c r="T3405" s="46">
        <f t="shared" ca="1" si="999"/>
        <v>74</v>
      </c>
      <c r="X3405" s="74">
        <f t="shared" ca="1" si="1000"/>
        <v>0.49178205034804695</v>
      </c>
      <c r="Y3405" s="75">
        <f t="shared" ca="1" si="1001"/>
        <v>0.49178205034804695</v>
      </c>
      <c r="Z3405" s="74">
        <f t="shared" ca="1" si="1002"/>
        <v>1.635227683059697</v>
      </c>
      <c r="AA3405" s="76">
        <f t="shared" ca="1" si="1003"/>
        <v>491.78205034804694</v>
      </c>
      <c r="AB3405" s="76">
        <f t="shared" ca="1" si="1004"/>
        <v>1635.227683059697</v>
      </c>
    </row>
    <row r="3406" spans="1:28" x14ac:dyDescent="0.25">
      <c r="A3406" s="2">
        <f t="shared" si="1005"/>
        <v>2</v>
      </c>
      <c r="B3406" s="16">
        <f ca="1">VLOOKUP(A3406,PERIODS!$O$4:$P$33,2,FALSE)</f>
        <v>2.5000000000000001E-2</v>
      </c>
      <c r="C3406" s="15"/>
      <c r="D3406" s="18">
        <v>3392</v>
      </c>
      <c r="E3406" s="34">
        <f t="shared" ca="1" si="1007"/>
        <v>28440.212007612499</v>
      </c>
      <c r="F3406" s="34">
        <f t="shared" ca="1" si="989"/>
        <v>2500</v>
      </c>
      <c r="G3406" s="69">
        <f t="shared" ca="1" si="993"/>
        <v>0</v>
      </c>
      <c r="H3406" s="34">
        <f t="shared" ca="1" si="994"/>
        <v>-197.8231886481484</v>
      </c>
      <c r="I3406" s="34">
        <f t="shared" ca="1" si="995"/>
        <v>2302.1768113518515</v>
      </c>
      <c r="J3406" s="18">
        <f ca="1">SUM(INDIRECT(ADDRESS(ROW(F3406),COLUMN(F3406),4)):INDIRECT(ADDRESS(ROW(F3406)+N$5-1,COLUMN(F3406),4)))</f>
        <v>20700</v>
      </c>
      <c r="K3406" s="18">
        <f t="shared" ca="1" si="996"/>
        <v>0</v>
      </c>
      <c r="L3406" s="18">
        <f t="shared" ca="1" si="1006"/>
        <v>0</v>
      </c>
      <c r="M3406" s="18">
        <f t="shared" ca="1" si="990"/>
        <v>0</v>
      </c>
      <c r="N3406" s="34">
        <f t="shared" ca="1" si="997"/>
        <v>26138.035196260647</v>
      </c>
      <c r="P3406" s="18">
        <f t="shared" ca="1" si="991"/>
        <v>197.8231886481484</v>
      </c>
      <c r="Q3406" s="47">
        <f ca="1">SUM(L$15:L3406)-SUM(M$15:M3406)</f>
        <v>0</v>
      </c>
      <c r="R3406" s="47" t="str">
        <f t="shared" ca="1" si="992"/>
        <v>M3409</v>
      </c>
      <c r="S3406" s="40">
        <f t="shared" ca="1" si="998"/>
        <v>0</v>
      </c>
      <c r="T3406" s="46">
        <f t="shared" ca="1" si="999"/>
        <v>28</v>
      </c>
      <c r="X3406" s="74">
        <f t="shared" ca="1" si="1000"/>
        <v>-0.19782318864814841</v>
      </c>
      <c r="Y3406" s="75">
        <f t="shared" ca="1" si="1001"/>
        <v>-0.19782318864814841</v>
      </c>
      <c r="Z3406" s="74">
        <f t="shared" ca="1" si="1002"/>
        <v>0.82051491666464382</v>
      </c>
      <c r="AA3406" s="76">
        <f t="shared" ca="1" si="1003"/>
        <v>-197.8231886481484</v>
      </c>
      <c r="AB3406" s="76">
        <f t="shared" ca="1" si="1004"/>
        <v>820.51491666464381</v>
      </c>
    </row>
    <row r="3407" spans="1:28" x14ac:dyDescent="0.25">
      <c r="A3407" s="2">
        <f t="shared" si="1005"/>
        <v>3</v>
      </c>
      <c r="B3407" s="16">
        <f ca="1">VLOOKUP(A3407,PERIODS!$O$4:$P$33,2,FALSE)</f>
        <v>2.5000000000000001E-2</v>
      </c>
      <c r="C3407" s="15"/>
      <c r="D3407" s="18">
        <v>3393</v>
      </c>
      <c r="E3407" s="34">
        <f t="shared" ca="1" si="1007"/>
        <v>26138.035196260647</v>
      </c>
      <c r="F3407" s="34">
        <f t="shared" ref="F3407:F3470" ca="1" si="1008">F$2*B3407</f>
        <v>2500</v>
      </c>
      <c r="G3407" s="69">
        <f t="shared" ca="1" si="993"/>
        <v>0</v>
      </c>
      <c r="H3407" s="34">
        <f t="shared" ca="1" si="994"/>
        <v>84.070600223032528</v>
      </c>
      <c r="I3407" s="34">
        <f t="shared" ca="1" si="995"/>
        <v>2584.0706002230327</v>
      </c>
      <c r="J3407" s="18">
        <f ca="1">SUM(INDIRECT(ADDRESS(ROW(F3407),COLUMN(F3407),4)):INDIRECT(ADDRESS(ROW(F3407)+N$5-1,COLUMN(F3407),4)))</f>
        <v>21500</v>
      </c>
      <c r="K3407" s="18">
        <f t="shared" ca="1" si="996"/>
        <v>0</v>
      </c>
      <c r="L3407" s="18">
        <f t="shared" ca="1" si="1006"/>
        <v>0</v>
      </c>
      <c r="M3407" s="18">
        <f t="shared" ref="M3407:M3470" ca="1" si="1009">SUMIF($R$15:$R$8014,ADDRESS(ROW(M3407),COLUMN(M3407),4),$L$15:$L$8014)</f>
        <v>0</v>
      </c>
      <c r="N3407" s="34">
        <f t="shared" ca="1" si="997"/>
        <v>23553.964596037615</v>
      </c>
      <c r="P3407" s="18">
        <f t="shared" ref="P3407:P3470" ca="1" si="1010">ABS(H3407)</f>
        <v>84.070600223032528</v>
      </c>
      <c r="Q3407" s="47">
        <f ca="1">SUM(L$15:L3407)-SUM(M$15:M3407)</f>
        <v>0</v>
      </c>
      <c r="R3407" s="47" t="str">
        <f t="shared" ref="R3407:R3470" ca="1" si="1011">ADDRESS(ROW(M3407)+$N$3+RANDBETWEEN(-$N$4,$N$4),COLUMN(M3407),4)</f>
        <v>M3410</v>
      </c>
      <c r="S3407" s="40">
        <f t="shared" ca="1" si="998"/>
        <v>0</v>
      </c>
      <c r="T3407" s="46">
        <f t="shared" ca="1" si="999"/>
        <v>34</v>
      </c>
      <c r="X3407" s="74">
        <f t="shared" ca="1" si="1000"/>
        <v>8.4070600223032532E-2</v>
      </c>
      <c r="Y3407" s="75">
        <f t="shared" ca="1" si="1001"/>
        <v>8.4070600223032532E-2</v>
      </c>
      <c r="Z3407" s="74">
        <f t="shared" ca="1" si="1002"/>
        <v>1.0877056833619536</v>
      </c>
      <c r="AA3407" s="76">
        <f t="shared" ca="1" si="1003"/>
        <v>84.070600223032528</v>
      </c>
      <c r="AB3407" s="76">
        <f t="shared" ca="1" si="1004"/>
        <v>1087.7056833619536</v>
      </c>
    </row>
    <row r="3408" spans="1:28" x14ac:dyDescent="0.25">
      <c r="A3408" s="2">
        <f t="shared" si="1005"/>
        <v>4</v>
      </c>
      <c r="B3408" s="16">
        <f ca="1">VLOOKUP(A3408,PERIODS!$O$4:$P$33,2,FALSE)</f>
        <v>2.5000000000000001E-2</v>
      </c>
      <c r="C3408" s="15"/>
      <c r="D3408" s="18">
        <v>3394</v>
      </c>
      <c r="E3408" s="34">
        <f t="shared" ca="1" si="1007"/>
        <v>23553.964596037615</v>
      </c>
      <c r="F3408" s="34">
        <f t="shared" ca="1" si="1008"/>
        <v>2500</v>
      </c>
      <c r="G3408" s="69">
        <f t="shared" ref="G3408:G3471" ca="1" si="1012">((2*RAND()*$F$5)-$F$5)*E3408</f>
        <v>0</v>
      </c>
      <c r="H3408" s="34">
        <f t="shared" ref="H3408:H3471" ca="1" si="1013">IF($S$3="NORM",AA3408,IF($S$3="LOGNORM",AB3408,0))</f>
        <v>1254.2250858008956</v>
      </c>
      <c r="I3408" s="34">
        <f t="shared" ref="I3408:I3471" ca="1" si="1014">IF(F3408+H3408&lt;0,0,F3408+H3408)</f>
        <v>3754.2250858008956</v>
      </c>
      <c r="J3408" s="18">
        <f ca="1">SUM(INDIRECT(ADDRESS(ROW(F3408),COLUMN(F3408),4)):INDIRECT(ADDRESS(ROW(F3408)+N$5-1,COLUMN(F3408),4)))</f>
        <v>22300</v>
      </c>
      <c r="K3408" s="18">
        <f t="shared" ref="K3408:K3471" ca="1" si="1015">Q3408</f>
        <v>0</v>
      </c>
      <c r="L3408" s="18">
        <f t="shared" ca="1" si="1006"/>
        <v>0</v>
      </c>
      <c r="M3408" s="18">
        <f t="shared" ca="1" si="1009"/>
        <v>0</v>
      </c>
      <c r="N3408" s="34">
        <f t="shared" ref="N3408:N3471" ca="1" si="1016">E3408+G3408-I3408+M3408-S3408</f>
        <v>19799.739510236719</v>
      </c>
      <c r="P3408" s="18">
        <f t="shared" ca="1" si="1010"/>
        <v>1254.2250858008956</v>
      </c>
      <c r="Q3408" s="47">
        <f ca="1">SUM(L$15:L3408)-SUM(M$15:M3408)</f>
        <v>0</v>
      </c>
      <c r="R3408" s="47" t="str">
        <f t="shared" ca="1" si="1011"/>
        <v>M3411</v>
      </c>
      <c r="S3408" s="40">
        <f t="shared" ref="S3408:S3471" ca="1" si="1017">IF(T3408&gt;N$6*100,M3408,0)</f>
        <v>0</v>
      </c>
      <c r="T3408" s="46">
        <f t="shared" ref="T3408:T3471" ca="1" si="1018">RANDBETWEEN(0,100)</f>
        <v>3</v>
      </c>
      <c r="X3408" s="74">
        <f t="shared" ref="X3408:X3471" ca="1" si="1019">NORMINV(RAND(),0,1)</f>
        <v>1.2542250858008956</v>
      </c>
      <c r="Y3408" s="75">
        <f t="shared" ref="Y3408:Y3471" ca="1" si="1020">IF(AND(X3408&gt;$F$6,$F$6&gt;0),$F$6,X3408)</f>
        <v>1.2542250858008956</v>
      </c>
      <c r="Z3408" s="74">
        <f t="shared" ref="Z3408:Z3471" ca="1" si="1021">EXP(Y3408)</f>
        <v>3.5051211535206122</v>
      </c>
      <c r="AA3408" s="76">
        <f t="shared" ref="AA3408:AA3471" ca="1" si="1022">$F$3*Y3408</f>
        <v>1254.2250858008956</v>
      </c>
      <c r="AB3408" s="76">
        <f t="shared" ref="AB3408:AB3471" ca="1" si="1023">$F$3*Z3408</f>
        <v>3505.1211535206121</v>
      </c>
    </row>
    <row r="3409" spans="1:28" x14ac:dyDescent="0.25">
      <c r="A3409" s="2">
        <f t="shared" ref="A3409:A3472" si="1024">IF(AND(A3408=12,OR(A$14="MS",A$14="M0")),1,IF(AND(A3408=4,OR(A$14="WS",A$14="W0")),1,IF(AND(A3408=30,OR(A$14="DS",A$14="D0")),1,A3408+1)))</f>
        <v>5</v>
      </c>
      <c r="B3409" s="16">
        <f ca="1">VLOOKUP(A3409,PERIODS!$O$4:$P$33,2,FALSE)</f>
        <v>3.3000000000000002E-2</v>
      </c>
      <c r="C3409" s="15"/>
      <c r="D3409" s="18">
        <v>3395</v>
      </c>
      <c r="E3409" s="34">
        <f t="shared" ca="1" si="1007"/>
        <v>19799.739510236719</v>
      </c>
      <c r="F3409" s="34">
        <f t="shared" ca="1" si="1008"/>
        <v>3300</v>
      </c>
      <c r="G3409" s="69">
        <f t="shared" ca="1" si="1012"/>
        <v>0</v>
      </c>
      <c r="H3409" s="34">
        <f t="shared" ca="1" si="1013"/>
        <v>289.40511097060465</v>
      </c>
      <c r="I3409" s="34">
        <f t="shared" ca="1" si="1014"/>
        <v>3589.4051109706047</v>
      </c>
      <c r="J3409" s="18">
        <f ca="1">SUM(INDIRECT(ADDRESS(ROW(F3409),COLUMN(F3409),4)):INDIRECT(ADDRESS(ROW(F3409)+N$5-1,COLUMN(F3409),4)))</f>
        <v>23100</v>
      </c>
      <c r="K3409" s="18">
        <f t="shared" ca="1" si="1015"/>
        <v>16350</v>
      </c>
      <c r="L3409" s="18">
        <f t="shared" ref="L3409:L3472" ca="1" si="1025">IF((E3409+K3408)&lt;J3409,N$2,0)</f>
        <v>16350</v>
      </c>
      <c r="M3409" s="18">
        <f t="shared" ca="1" si="1009"/>
        <v>0</v>
      </c>
      <c r="N3409" s="34">
        <f t="shared" ca="1" si="1016"/>
        <v>16210.334399266114</v>
      </c>
      <c r="P3409" s="18">
        <f t="shared" ca="1" si="1010"/>
        <v>289.40511097060465</v>
      </c>
      <c r="Q3409" s="47">
        <f ca="1">SUM(L$15:L3409)-SUM(M$15:M3409)</f>
        <v>16350</v>
      </c>
      <c r="R3409" s="47" t="str">
        <f t="shared" ca="1" si="1011"/>
        <v>M3412</v>
      </c>
      <c r="S3409" s="40">
        <f t="shared" ca="1" si="1017"/>
        <v>0</v>
      </c>
      <c r="T3409" s="46">
        <f t="shared" ca="1" si="1018"/>
        <v>63</v>
      </c>
      <c r="X3409" s="74">
        <f t="shared" ca="1" si="1019"/>
        <v>0.28940511097060467</v>
      </c>
      <c r="Y3409" s="75">
        <f t="shared" ca="1" si="1020"/>
        <v>0.28940511097060467</v>
      </c>
      <c r="Z3409" s="74">
        <f t="shared" ca="1" si="1021"/>
        <v>1.3356326984035161</v>
      </c>
      <c r="AA3409" s="76">
        <f t="shared" ca="1" si="1022"/>
        <v>289.40511097060465</v>
      </c>
      <c r="AB3409" s="76">
        <f t="shared" ca="1" si="1023"/>
        <v>1335.6326984035161</v>
      </c>
    </row>
    <row r="3410" spans="1:28" x14ac:dyDescent="0.25">
      <c r="A3410" s="2">
        <f t="shared" si="1024"/>
        <v>6</v>
      </c>
      <c r="B3410" s="16">
        <f ca="1">VLOOKUP(A3410,PERIODS!$O$4:$P$33,2,FALSE)</f>
        <v>3.3000000000000002E-2</v>
      </c>
      <c r="C3410" s="15"/>
      <c r="D3410" s="18">
        <v>3396</v>
      </c>
      <c r="E3410" s="34">
        <f t="shared" ca="1" si="1007"/>
        <v>16210.334399266114</v>
      </c>
      <c r="F3410" s="34">
        <f t="shared" ca="1" si="1008"/>
        <v>3300</v>
      </c>
      <c r="G3410" s="69">
        <f t="shared" ca="1" si="1012"/>
        <v>0</v>
      </c>
      <c r="H3410" s="34">
        <f t="shared" ca="1" si="1013"/>
        <v>415.22466406825282</v>
      </c>
      <c r="I3410" s="34">
        <f t="shared" ca="1" si="1014"/>
        <v>3715.2246640682529</v>
      </c>
      <c r="J3410" s="18">
        <f ca="1">SUM(INDIRECT(ADDRESS(ROW(F3410),COLUMN(F3410),4)):INDIRECT(ADDRESS(ROW(F3410)+N$5-1,COLUMN(F3410),4)))</f>
        <v>23100</v>
      </c>
      <c r="K3410" s="18">
        <f t="shared" ca="1" si="1015"/>
        <v>16350</v>
      </c>
      <c r="L3410" s="18">
        <f t="shared" ca="1" si="1025"/>
        <v>0</v>
      </c>
      <c r="M3410" s="18">
        <f t="shared" ca="1" si="1009"/>
        <v>0</v>
      </c>
      <c r="N3410" s="34">
        <f t="shared" ca="1" si="1016"/>
        <v>12495.109735197861</v>
      </c>
      <c r="P3410" s="18">
        <f t="shared" ca="1" si="1010"/>
        <v>415.22466406825282</v>
      </c>
      <c r="Q3410" s="47">
        <f ca="1">SUM(L$15:L3410)-SUM(M$15:M3410)</f>
        <v>16350</v>
      </c>
      <c r="R3410" s="47" t="str">
        <f t="shared" ca="1" si="1011"/>
        <v>M3413</v>
      </c>
      <c r="S3410" s="40">
        <f t="shared" ca="1" si="1017"/>
        <v>0</v>
      </c>
      <c r="T3410" s="46">
        <f t="shared" ca="1" si="1018"/>
        <v>72</v>
      </c>
      <c r="X3410" s="74">
        <f t="shared" ca="1" si="1019"/>
        <v>0.41522466406825281</v>
      </c>
      <c r="Y3410" s="75">
        <f t="shared" ca="1" si="1020"/>
        <v>0.41522466406825281</v>
      </c>
      <c r="Z3410" s="74">
        <f t="shared" ca="1" si="1021"/>
        <v>1.5147110036044891</v>
      </c>
      <c r="AA3410" s="76">
        <f t="shared" ca="1" si="1022"/>
        <v>415.22466406825282</v>
      </c>
      <c r="AB3410" s="76">
        <f t="shared" ca="1" si="1023"/>
        <v>1514.7110036044892</v>
      </c>
    </row>
    <row r="3411" spans="1:28" x14ac:dyDescent="0.25">
      <c r="A3411" s="2">
        <f t="shared" si="1024"/>
        <v>7</v>
      </c>
      <c r="B3411" s="16">
        <f ca="1">VLOOKUP(A3411,PERIODS!$O$4:$P$33,2,FALSE)</f>
        <v>3.3000000000000002E-2</v>
      </c>
      <c r="C3411" s="15"/>
      <c r="D3411" s="18">
        <v>3397</v>
      </c>
      <c r="E3411" s="34">
        <f t="shared" ca="1" si="1007"/>
        <v>12495.109735197861</v>
      </c>
      <c r="F3411" s="34">
        <f t="shared" ca="1" si="1008"/>
        <v>3300</v>
      </c>
      <c r="G3411" s="69">
        <f t="shared" ca="1" si="1012"/>
        <v>0</v>
      </c>
      <c r="H3411" s="34">
        <f t="shared" ca="1" si="1013"/>
        <v>1959.9639845400536</v>
      </c>
      <c r="I3411" s="34">
        <f t="shared" ca="1" si="1014"/>
        <v>5259.9639845400534</v>
      </c>
      <c r="J3411" s="18">
        <f ca="1">SUM(INDIRECT(ADDRESS(ROW(F3411),COLUMN(F3411),4)):INDIRECT(ADDRESS(ROW(F3411)+N$5-1,COLUMN(F3411),4)))</f>
        <v>23100</v>
      </c>
      <c r="K3411" s="18">
        <f t="shared" ca="1" si="1015"/>
        <v>16350</v>
      </c>
      <c r="L3411" s="18">
        <f t="shared" ca="1" si="1025"/>
        <v>0</v>
      </c>
      <c r="M3411" s="18">
        <f t="shared" ca="1" si="1009"/>
        <v>0</v>
      </c>
      <c r="N3411" s="34">
        <f t="shared" ca="1" si="1016"/>
        <v>7235.1457506578072</v>
      </c>
      <c r="P3411" s="18">
        <f t="shared" ca="1" si="1010"/>
        <v>1959.9639845400536</v>
      </c>
      <c r="Q3411" s="47">
        <f ca="1">SUM(L$15:L3411)-SUM(M$15:M3411)</f>
        <v>16350</v>
      </c>
      <c r="R3411" s="47" t="str">
        <f t="shared" ca="1" si="1011"/>
        <v>M3414</v>
      </c>
      <c r="S3411" s="40">
        <f t="shared" ca="1" si="1017"/>
        <v>0</v>
      </c>
      <c r="T3411" s="46">
        <f t="shared" ca="1" si="1018"/>
        <v>27</v>
      </c>
      <c r="X3411" s="74">
        <f t="shared" ca="1" si="1019"/>
        <v>2.1451885162471824</v>
      </c>
      <c r="Y3411" s="75">
        <f t="shared" ca="1" si="1020"/>
        <v>1.9599639845400536</v>
      </c>
      <c r="Z3411" s="74">
        <f t="shared" ca="1" si="1021"/>
        <v>7.0990713842313315</v>
      </c>
      <c r="AA3411" s="76">
        <f t="shared" ca="1" si="1022"/>
        <v>1959.9639845400536</v>
      </c>
      <c r="AB3411" s="76">
        <f t="shared" ca="1" si="1023"/>
        <v>7099.0713842313316</v>
      </c>
    </row>
    <row r="3412" spans="1:28" x14ac:dyDescent="0.25">
      <c r="A3412" s="2">
        <f t="shared" si="1024"/>
        <v>8</v>
      </c>
      <c r="B3412" s="16">
        <f ca="1">VLOOKUP(A3412,PERIODS!$O$4:$P$33,2,FALSE)</f>
        <v>3.3000000000000002E-2</v>
      </c>
      <c r="C3412" s="15"/>
      <c r="D3412" s="18">
        <v>3398</v>
      </c>
      <c r="E3412" s="34">
        <f t="shared" ca="1" si="1007"/>
        <v>7235.1457506578072</v>
      </c>
      <c r="F3412" s="34">
        <f t="shared" ca="1" si="1008"/>
        <v>3300</v>
      </c>
      <c r="G3412" s="69">
        <f t="shared" ca="1" si="1012"/>
        <v>0</v>
      </c>
      <c r="H3412" s="34">
        <f t="shared" ca="1" si="1013"/>
        <v>1137.3259837999078</v>
      </c>
      <c r="I3412" s="34">
        <f t="shared" ca="1" si="1014"/>
        <v>4437.3259837999076</v>
      </c>
      <c r="J3412" s="18">
        <f ca="1">SUM(INDIRECT(ADDRESS(ROW(F3412),COLUMN(F3412),4)):INDIRECT(ADDRESS(ROW(F3412)+N$5-1,COLUMN(F3412),4)))</f>
        <v>23100</v>
      </c>
      <c r="K3412" s="18">
        <f t="shared" ca="1" si="1015"/>
        <v>0</v>
      </c>
      <c r="L3412" s="18">
        <f t="shared" ca="1" si="1025"/>
        <v>0</v>
      </c>
      <c r="M3412" s="18">
        <f t="shared" ca="1" si="1009"/>
        <v>16350</v>
      </c>
      <c r="N3412" s="34">
        <f t="shared" ca="1" si="1016"/>
        <v>19147.819766857901</v>
      </c>
      <c r="P3412" s="18">
        <f t="shared" ca="1" si="1010"/>
        <v>1137.3259837999078</v>
      </c>
      <c r="Q3412" s="47">
        <f ca="1">SUM(L$15:L3412)-SUM(M$15:M3412)</f>
        <v>0</v>
      </c>
      <c r="R3412" s="47" t="str">
        <f t="shared" ca="1" si="1011"/>
        <v>M3415</v>
      </c>
      <c r="S3412" s="40">
        <f t="shared" ca="1" si="1017"/>
        <v>0</v>
      </c>
      <c r="T3412" s="46">
        <f t="shared" ca="1" si="1018"/>
        <v>43</v>
      </c>
      <c r="X3412" s="74">
        <f t="shared" ca="1" si="1019"/>
        <v>1.1373259837999079</v>
      </c>
      <c r="Y3412" s="75">
        <f t="shared" ca="1" si="1020"/>
        <v>1.1373259837999079</v>
      </c>
      <c r="Z3412" s="74">
        <f t="shared" ca="1" si="1021"/>
        <v>3.1184185047301534</v>
      </c>
      <c r="AA3412" s="76">
        <f t="shared" ca="1" si="1022"/>
        <v>1137.3259837999078</v>
      </c>
      <c r="AB3412" s="76">
        <f t="shared" ca="1" si="1023"/>
        <v>3118.4185047301535</v>
      </c>
    </row>
    <row r="3413" spans="1:28" x14ac:dyDescent="0.25">
      <c r="A3413" s="2">
        <f t="shared" si="1024"/>
        <v>9</v>
      </c>
      <c r="B3413" s="16">
        <f ca="1">VLOOKUP(A3413,PERIODS!$O$4:$P$33,2,FALSE)</f>
        <v>3.3000000000000002E-2</v>
      </c>
      <c r="C3413" s="15"/>
      <c r="D3413" s="18">
        <v>3399</v>
      </c>
      <c r="E3413" s="34">
        <f t="shared" ca="1" si="1007"/>
        <v>19147.819766857901</v>
      </c>
      <c r="F3413" s="34">
        <f t="shared" ca="1" si="1008"/>
        <v>3300</v>
      </c>
      <c r="G3413" s="69">
        <f t="shared" ca="1" si="1012"/>
        <v>0</v>
      </c>
      <c r="H3413" s="34">
        <f t="shared" ca="1" si="1013"/>
        <v>23.579002965436292</v>
      </c>
      <c r="I3413" s="34">
        <f t="shared" ca="1" si="1014"/>
        <v>3323.5790029654363</v>
      </c>
      <c r="J3413" s="18">
        <f ca="1">SUM(INDIRECT(ADDRESS(ROW(F3413),COLUMN(F3413),4)):INDIRECT(ADDRESS(ROW(F3413)+N$5-1,COLUMN(F3413),4)))</f>
        <v>23100</v>
      </c>
      <c r="K3413" s="18">
        <f t="shared" ca="1" si="1015"/>
        <v>16350</v>
      </c>
      <c r="L3413" s="18">
        <f t="shared" ca="1" si="1025"/>
        <v>16350</v>
      </c>
      <c r="M3413" s="18">
        <f t="shared" ca="1" si="1009"/>
        <v>0</v>
      </c>
      <c r="N3413" s="34">
        <f t="shared" ca="1" si="1016"/>
        <v>15824.240763892465</v>
      </c>
      <c r="P3413" s="18">
        <f t="shared" ca="1" si="1010"/>
        <v>23.579002965436292</v>
      </c>
      <c r="Q3413" s="47">
        <f ca="1">SUM(L$15:L3413)-SUM(M$15:M3413)</f>
        <v>16350</v>
      </c>
      <c r="R3413" s="47" t="str">
        <f t="shared" ca="1" si="1011"/>
        <v>M3416</v>
      </c>
      <c r="S3413" s="40">
        <f t="shared" ca="1" si="1017"/>
        <v>0</v>
      </c>
      <c r="T3413" s="46">
        <f t="shared" ca="1" si="1018"/>
        <v>93</v>
      </c>
      <c r="X3413" s="74">
        <f t="shared" ca="1" si="1019"/>
        <v>2.3579002965436292E-2</v>
      </c>
      <c r="Y3413" s="75">
        <f t="shared" ca="1" si="1020"/>
        <v>2.3579002965436292E-2</v>
      </c>
      <c r="Z3413" s="74">
        <f t="shared" ca="1" si="1021"/>
        <v>1.0238591854633616</v>
      </c>
      <c r="AA3413" s="76">
        <f t="shared" ca="1" si="1022"/>
        <v>23.579002965436292</v>
      </c>
      <c r="AB3413" s="76">
        <f t="shared" ca="1" si="1023"/>
        <v>1023.8591854633617</v>
      </c>
    </row>
    <row r="3414" spans="1:28" x14ac:dyDescent="0.25">
      <c r="A3414" s="2">
        <f t="shared" si="1024"/>
        <v>10</v>
      </c>
      <c r="B3414" s="16">
        <f ca="1">VLOOKUP(A3414,PERIODS!$O$4:$P$33,2,FALSE)</f>
        <v>3.3000000000000002E-2</v>
      </c>
      <c r="C3414" s="15"/>
      <c r="D3414" s="18">
        <v>3400</v>
      </c>
      <c r="E3414" s="34">
        <f t="shared" ca="1" si="1007"/>
        <v>15824.240763892465</v>
      </c>
      <c r="F3414" s="34">
        <f t="shared" ca="1" si="1008"/>
        <v>3300</v>
      </c>
      <c r="G3414" s="69">
        <f t="shared" ca="1" si="1012"/>
        <v>0</v>
      </c>
      <c r="H3414" s="34">
        <f t="shared" ca="1" si="1013"/>
        <v>-1552.8087957451658</v>
      </c>
      <c r="I3414" s="34">
        <f t="shared" ca="1" si="1014"/>
        <v>1747.1912042548342</v>
      </c>
      <c r="J3414" s="18">
        <f ca="1">SUM(INDIRECT(ADDRESS(ROW(F3414),COLUMN(F3414),4)):INDIRECT(ADDRESS(ROW(F3414)+N$5-1,COLUMN(F3414),4)))</f>
        <v>23100</v>
      </c>
      <c r="K3414" s="18">
        <f t="shared" ca="1" si="1015"/>
        <v>16350</v>
      </c>
      <c r="L3414" s="18">
        <f t="shared" ca="1" si="1025"/>
        <v>0</v>
      </c>
      <c r="M3414" s="18">
        <f t="shared" ca="1" si="1009"/>
        <v>0</v>
      </c>
      <c r="N3414" s="34">
        <f t="shared" ca="1" si="1016"/>
        <v>14077.049559637631</v>
      </c>
      <c r="P3414" s="18">
        <f t="shared" ca="1" si="1010"/>
        <v>1552.8087957451658</v>
      </c>
      <c r="Q3414" s="47">
        <f ca="1">SUM(L$15:L3414)-SUM(M$15:M3414)</f>
        <v>16350</v>
      </c>
      <c r="R3414" s="47" t="str">
        <f t="shared" ca="1" si="1011"/>
        <v>M3417</v>
      </c>
      <c r="S3414" s="40">
        <f t="shared" ca="1" si="1017"/>
        <v>0</v>
      </c>
      <c r="T3414" s="46">
        <f t="shared" ca="1" si="1018"/>
        <v>11</v>
      </c>
      <c r="X3414" s="74">
        <f t="shared" ca="1" si="1019"/>
        <v>-1.5528087957451657</v>
      </c>
      <c r="Y3414" s="75">
        <f t="shared" ca="1" si="1020"/>
        <v>-1.5528087957451657</v>
      </c>
      <c r="Z3414" s="74">
        <f t="shared" ca="1" si="1021"/>
        <v>0.21165264908513198</v>
      </c>
      <c r="AA3414" s="76">
        <f t="shared" ca="1" si="1022"/>
        <v>-1552.8087957451658</v>
      </c>
      <c r="AB3414" s="76">
        <f t="shared" ca="1" si="1023"/>
        <v>211.65264908513197</v>
      </c>
    </row>
    <row r="3415" spans="1:28" x14ac:dyDescent="0.25">
      <c r="A3415" s="2">
        <f t="shared" si="1024"/>
        <v>11</v>
      </c>
      <c r="B3415" s="16">
        <f ca="1">VLOOKUP(A3415,PERIODS!$O$4:$P$33,2,FALSE)</f>
        <v>3.3000000000000002E-2</v>
      </c>
      <c r="C3415" s="15"/>
      <c r="D3415" s="18">
        <v>3401</v>
      </c>
      <c r="E3415" s="34">
        <f t="shared" ca="1" si="1007"/>
        <v>14077.049559637631</v>
      </c>
      <c r="F3415" s="34">
        <f t="shared" ca="1" si="1008"/>
        <v>3300</v>
      </c>
      <c r="G3415" s="69">
        <f t="shared" ca="1" si="1012"/>
        <v>0</v>
      </c>
      <c r="H3415" s="34">
        <f t="shared" ca="1" si="1013"/>
        <v>1459.0480899914494</v>
      </c>
      <c r="I3415" s="34">
        <f t="shared" ca="1" si="1014"/>
        <v>4759.0480899914492</v>
      </c>
      <c r="J3415" s="18">
        <f ca="1">SUM(INDIRECT(ADDRESS(ROW(F3415),COLUMN(F3415),4)):INDIRECT(ADDRESS(ROW(F3415)+N$5-1,COLUMN(F3415),4)))</f>
        <v>23300</v>
      </c>
      <c r="K3415" s="18">
        <f t="shared" ca="1" si="1015"/>
        <v>16350</v>
      </c>
      <c r="L3415" s="18">
        <f t="shared" ca="1" si="1025"/>
        <v>0</v>
      </c>
      <c r="M3415" s="18">
        <f t="shared" ca="1" si="1009"/>
        <v>0</v>
      </c>
      <c r="N3415" s="34">
        <f t="shared" ca="1" si="1016"/>
        <v>9318.0014696461822</v>
      </c>
      <c r="P3415" s="18">
        <f t="shared" ca="1" si="1010"/>
        <v>1459.0480899914494</v>
      </c>
      <c r="Q3415" s="47">
        <f ca="1">SUM(L$15:L3415)-SUM(M$15:M3415)</f>
        <v>16350</v>
      </c>
      <c r="R3415" s="47" t="str">
        <f t="shared" ca="1" si="1011"/>
        <v>M3418</v>
      </c>
      <c r="S3415" s="40">
        <f t="shared" ca="1" si="1017"/>
        <v>0</v>
      </c>
      <c r="T3415" s="46">
        <f t="shared" ca="1" si="1018"/>
        <v>98</v>
      </c>
      <c r="X3415" s="74">
        <f t="shared" ca="1" si="1019"/>
        <v>1.4590480899914493</v>
      </c>
      <c r="Y3415" s="75">
        <f t="shared" ca="1" si="1020"/>
        <v>1.4590480899914493</v>
      </c>
      <c r="Z3415" s="74">
        <f t="shared" ca="1" si="1021"/>
        <v>4.301862592640175</v>
      </c>
      <c r="AA3415" s="76">
        <f t="shared" ca="1" si="1022"/>
        <v>1459.0480899914494</v>
      </c>
      <c r="AB3415" s="76">
        <f t="shared" ca="1" si="1023"/>
        <v>4301.8625926401746</v>
      </c>
    </row>
    <row r="3416" spans="1:28" x14ac:dyDescent="0.25">
      <c r="A3416" s="2">
        <f t="shared" si="1024"/>
        <v>12</v>
      </c>
      <c r="B3416" s="16">
        <f ca="1">VLOOKUP(A3416,PERIODS!$O$4:$P$33,2,FALSE)</f>
        <v>3.3000000000000002E-2</v>
      </c>
      <c r="C3416" s="15"/>
      <c r="D3416" s="18">
        <v>3402</v>
      </c>
      <c r="E3416" s="34">
        <f t="shared" ca="1" si="1007"/>
        <v>9318.0014696461822</v>
      </c>
      <c r="F3416" s="34">
        <f t="shared" ca="1" si="1008"/>
        <v>3300</v>
      </c>
      <c r="G3416" s="69">
        <f t="shared" ca="1" si="1012"/>
        <v>0</v>
      </c>
      <c r="H3416" s="34">
        <f t="shared" ca="1" si="1013"/>
        <v>409.86393008792288</v>
      </c>
      <c r="I3416" s="34">
        <f t="shared" ca="1" si="1014"/>
        <v>3709.8639300879231</v>
      </c>
      <c r="J3416" s="18">
        <f ca="1">SUM(INDIRECT(ADDRESS(ROW(F3416),COLUMN(F3416),4)):INDIRECT(ADDRESS(ROW(F3416)+N$5-1,COLUMN(F3416),4)))</f>
        <v>23500</v>
      </c>
      <c r="K3416" s="18">
        <f t="shared" ca="1" si="1015"/>
        <v>0</v>
      </c>
      <c r="L3416" s="18">
        <f t="shared" ca="1" si="1025"/>
        <v>0</v>
      </c>
      <c r="M3416" s="18">
        <f t="shared" ca="1" si="1009"/>
        <v>16350</v>
      </c>
      <c r="N3416" s="34">
        <f t="shared" ca="1" si="1016"/>
        <v>21958.137539558258</v>
      </c>
      <c r="P3416" s="18">
        <f t="shared" ca="1" si="1010"/>
        <v>409.86393008792288</v>
      </c>
      <c r="Q3416" s="47">
        <f ca="1">SUM(L$15:L3416)-SUM(M$15:M3416)</f>
        <v>0</v>
      </c>
      <c r="R3416" s="47" t="str">
        <f t="shared" ca="1" si="1011"/>
        <v>M3419</v>
      </c>
      <c r="S3416" s="40">
        <f t="shared" ca="1" si="1017"/>
        <v>0</v>
      </c>
      <c r="T3416" s="46">
        <f t="shared" ca="1" si="1018"/>
        <v>25</v>
      </c>
      <c r="X3416" s="74">
        <f t="shared" ca="1" si="1019"/>
        <v>0.40986393008792288</v>
      </c>
      <c r="Y3416" s="75">
        <f t="shared" ca="1" si="1020"/>
        <v>0.40986393008792288</v>
      </c>
      <c r="Z3416" s="74">
        <f t="shared" ca="1" si="1021"/>
        <v>1.5066127664980657</v>
      </c>
      <c r="AA3416" s="76">
        <f t="shared" ca="1" si="1022"/>
        <v>409.86393008792288</v>
      </c>
      <c r="AB3416" s="76">
        <f t="shared" ca="1" si="1023"/>
        <v>1506.6127664980656</v>
      </c>
    </row>
    <row r="3417" spans="1:28" x14ac:dyDescent="0.25">
      <c r="A3417" s="2">
        <f t="shared" si="1024"/>
        <v>13</v>
      </c>
      <c r="B3417" s="16">
        <f ca="1">VLOOKUP(A3417,PERIODS!$O$4:$P$33,2,FALSE)</f>
        <v>3.3000000000000002E-2</v>
      </c>
      <c r="C3417" s="15"/>
      <c r="D3417" s="18">
        <v>3403</v>
      </c>
      <c r="E3417" s="34">
        <f t="shared" ca="1" si="1007"/>
        <v>21958.137539558258</v>
      </c>
      <c r="F3417" s="34">
        <f t="shared" ca="1" si="1008"/>
        <v>3300</v>
      </c>
      <c r="G3417" s="69">
        <f t="shared" ca="1" si="1012"/>
        <v>0</v>
      </c>
      <c r="H3417" s="34">
        <f t="shared" ca="1" si="1013"/>
        <v>-55.218827212078544</v>
      </c>
      <c r="I3417" s="34">
        <f t="shared" ca="1" si="1014"/>
        <v>3244.7811727879216</v>
      </c>
      <c r="J3417" s="18">
        <f ca="1">SUM(INDIRECT(ADDRESS(ROW(F3417),COLUMN(F3417),4)):INDIRECT(ADDRESS(ROW(F3417)+N$5-1,COLUMN(F3417),4)))</f>
        <v>23700</v>
      </c>
      <c r="K3417" s="18">
        <f t="shared" ca="1" si="1015"/>
        <v>16350</v>
      </c>
      <c r="L3417" s="18">
        <f t="shared" ca="1" si="1025"/>
        <v>16350</v>
      </c>
      <c r="M3417" s="18">
        <f t="shared" ca="1" si="1009"/>
        <v>0</v>
      </c>
      <c r="N3417" s="34">
        <f t="shared" ca="1" si="1016"/>
        <v>18713.356366770335</v>
      </c>
      <c r="P3417" s="18">
        <f t="shared" ca="1" si="1010"/>
        <v>55.218827212078544</v>
      </c>
      <c r="Q3417" s="47">
        <f ca="1">SUM(L$15:L3417)-SUM(M$15:M3417)</f>
        <v>16350</v>
      </c>
      <c r="R3417" s="47" t="str">
        <f t="shared" ca="1" si="1011"/>
        <v>M3420</v>
      </c>
      <c r="S3417" s="40">
        <f t="shared" ca="1" si="1017"/>
        <v>0</v>
      </c>
      <c r="T3417" s="46">
        <f t="shared" ca="1" si="1018"/>
        <v>69</v>
      </c>
      <c r="X3417" s="74">
        <f t="shared" ca="1" si="1019"/>
        <v>-5.5218827212078547E-2</v>
      </c>
      <c r="Y3417" s="75">
        <f t="shared" ca="1" si="1020"/>
        <v>-5.5218827212078547E-2</v>
      </c>
      <c r="Z3417" s="74">
        <f t="shared" ca="1" si="1021"/>
        <v>0.94627805390701625</v>
      </c>
      <c r="AA3417" s="76">
        <f t="shared" ca="1" si="1022"/>
        <v>-55.218827212078544</v>
      </c>
      <c r="AB3417" s="76">
        <f t="shared" ca="1" si="1023"/>
        <v>946.27805390701621</v>
      </c>
    </row>
    <row r="3418" spans="1:28" x14ac:dyDescent="0.25">
      <c r="A3418" s="2">
        <f t="shared" si="1024"/>
        <v>14</v>
      </c>
      <c r="B3418" s="16">
        <f ca="1">VLOOKUP(A3418,PERIODS!$O$4:$P$33,2,FALSE)</f>
        <v>3.3000000000000002E-2</v>
      </c>
      <c r="C3418" s="15"/>
      <c r="D3418" s="18">
        <v>3404</v>
      </c>
      <c r="E3418" s="34">
        <f t="shared" ca="1" si="1007"/>
        <v>18713.356366770335</v>
      </c>
      <c r="F3418" s="34">
        <f t="shared" ca="1" si="1008"/>
        <v>3300</v>
      </c>
      <c r="G3418" s="69">
        <f t="shared" ca="1" si="1012"/>
        <v>0</v>
      </c>
      <c r="H3418" s="34">
        <f t="shared" ca="1" si="1013"/>
        <v>1002.3182003143373</v>
      </c>
      <c r="I3418" s="34">
        <f t="shared" ca="1" si="1014"/>
        <v>4302.3182003143374</v>
      </c>
      <c r="J3418" s="18">
        <f ca="1">SUM(INDIRECT(ADDRESS(ROW(F3418),COLUMN(F3418),4)):INDIRECT(ADDRESS(ROW(F3418)+N$5-1,COLUMN(F3418),4)))</f>
        <v>23900</v>
      </c>
      <c r="K3418" s="18">
        <f t="shared" ca="1" si="1015"/>
        <v>16350</v>
      </c>
      <c r="L3418" s="18">
        <f t="shared" ca="1" si="1025"/>
        <v>0</v>
      </c>
      <c r="M3418" s="18">
        <f t="shared" ca="1" si="1009"/>
        <v>0</v>
      </c>
      <c r="N3418" s="34">
        <f t="shared" ca="1" si="1016"/>
        <v>14411.038166455997</v>
      </c>
      <c r="P3418" s="18">
        <f t="shared" ca="1" si="1010"/>
        <v>1002.3182003143373</v>
      </c>
      <c r="Q3418" s="47">
        <f ca="1">SUM(L$15:L3418)-SUM(M$15:M3418)</f>
        <v>16350</v>
      </c>
      <c r="R3418" s="47" t="str">
        <f t="shared" ca="1" si="1011"/>
        <v>M3421</v>
      </c>
      <c r="S3418" s="40">
        <f t="shared" ca="1" si="1017"/>
        <v>0</v>
      </c>
      <c r="T3418" s="46">
        <f t="shared" ca="1" si="1018"/>
        <v>19</v>
      </c>
      <c r="X3418" s="74">
        <f t="shared" ca="1" si="1019"/>
        <v>1.0023182003143374</v>
      </c>
      <c r="Y3418" s="75">
        <f t="shared" ca="1" si="1020"/>
        <v>1.0023182003143374</v>
      </c>
      <c r="Z3418" s="74">
        <f t="shared" ca="1" si="1021"/>
        <v>2.7245906599905236</v>
      </c>
      <c r="AA3418" s="76">
        <f t="shared" ca="1" si="1022"/>
        <v>1002.3182003143373</v>
      </c>
      <c r="AB3418" s="76">
        <f t="shared" ca="1" si="1023"/>
        <v>2724.5906599905238</v>
      </c>
    </row>
    <row r="3419" spans="1:28" x14ac:dyDescent="0.25">
      <c r="A3419" s="2">
        <f t="shared" si="1024"/>
        <v>15</v>
      </c>
      <c r="B3419" s="16">
        <f ca="1">VLOOKUP(A3419,PERIODS!$O$4:$P$33,2,FALSE)</f>
        <v>3.3000000000000002E-2</v>
      </c>
      <c r="C3419" s="15"/>
      <c r="D3419" s="18">
        <v>3405</v>
      </c>
      <c r="E3419" s="34">
        <f t="shared" ca="1" si="1007"/>
        <v>14411.038166455997</v>
      </c>
      <c r="F3419" s="34">
        <f t="shared" ca="1" si="1008"/>
        <v>3300</v>
      </c>
      <c r="G3419" s="69">
        <f t="shared" ca="1" si="1012"/>
        <v>0</v>
      </c>
      <c r="H3419" s="34">
        <f t="shared" ca="1" si="1013"/>
        <v>-1937.2833238542391</v>
      </c>
      <c r="I3419" s="34">
        <f t="shared" ca="1" si="1014"/>
        <v>1362.7166761457609</v>
      </c>
      <c r="J3419" s="18">
        <f ca="1">SUM(INDIRECT(ADDRESS(ROW(F3419),COLUMN(F3419),4)):INDIRECT(ADDRESS(ROW(F3419)+N$5-1,COLUMN(F3419),4)))</f>
        <v>24100</v>
      </c>
      <c r="K3419" s="18">
        <f t="shared" ca="1" si="1015"/>
        <v>16350</v>
      </c>
      <c r="L3419" s="18">
        <f t="shared" ca="1" si="1025"/>
        <v>0</v>
      </c>
      <c r="M3419" s="18">
        <f t="shared" ca="1" si="1009"/>
        <v>0</v>
      </c>
      <c r="N3419" s="34">
        <f t="shared" ca="1" si="1016"/>
        <v>13048.321490310236</v>
      </c>
      <c r="P3419" s="18">
        <f t="shared" ca="1" si="1010"/>
        <v>1937.2833238542391</v>
      </c>
      <c r="Q3419" s="47">
        <f ca="1">SUM(L$15:L3419)-SUM(M$15:M3419)</f>
        <v>16350</v>
      </c>
      <c r="R3419" s="47" t="str">
        <f t="shared" ca="1" si="1011"/>
        <v>M3422</v>
      </c>
      <c r="S3419" s="40">
        <f t="shared" ca="1" si="1017"/>
        <v>0</v>
      </c>
      <c r="T3419" s="46">
        <f t="shared" ca="1" si="1018"/>
        <v>42</v>
      </c>
      <c r="X3419" s="74">
        <f t="shared" ca="1" si="1019"/>
        <v>-1.9372833238542391</v>
      </c>
      <c r="Y3419" s="75">
        <f t="shared" ca="1" si="1020"/>
        <v>-1.9372833238542391</v>
      </c>
      <c r="Z3419" s="74">
        <f t="shared" ca="1" si="1021"/>
        <v>0.14409487764188597</v>
      </c>
      <c r="AA3419" s="76">
        <f t="shared" ca="1" si="1022"/>
        <v>-1937.2833238542391</v>
      </c>
      <c r="AB3419" s="76">
        <f t="shared" ca="1" si="1023"/>
        <v>144.09487764188597</v>
      </c>
    </row>
    <row r="3420" spans="1:28" x14ac:dyDescent="0.25">
      <c r="A3420" s="2">
        <f t="shared" si="1024"/>
        <v>16</v>
      </c>
      <c r="B3420" s="16">
        <f ca="1">VLOOKUP(A3420,PERIODS!$O$4:$P$33,2,FALSE)</f>
        <v>3.3000000000000002E-2</v>
      </c>
      <c r="C3420" s="15"/>
      <c r="D3420" s="18">
        <v>3406</v>
      </c>
      <c r="E3420" s="34">
        <f t="shared" ca="1" si="1007"/>
        <v>13048.321490310236</v>
      </c>
      <c r="F3420" s="34">
        <f t="shared" ca="1" si="1008"/>
        <v>3300</v>
      </c>
      <c r="G3420" s="69">
        <f t="shared" ca="1" si="1012"/>
        <v>0</v>
      </c>
      <c r="H3420" s="34">
        <f t="shared" ca="1" si="1013"/>
        <v>762.16305518624472</v>
      </c>
      <c r="I3420" s="34">
        <f t="shared" ca="1" si="1014"/>
        <v>4062.1630551862445</v>
      </c>
      <c r="J3420" s="18">
        <f ca="1">SUM(INDIRECT(ADDRESS(ROW(F3420),COLUMN(F3420),4)):INDIRECT(ADDRESS(ROW(F3420)+N$5-1,COLUMN(F3420),4)))</f>
        <v>24300</v>
      </c>
      <c r="K3420" s="18">
        <f t="shared" ca="1" si="1015"/>
        <v>0</v>
      </c>
      <c r="L3420" s="18">
        <f t="shared" ca="1" si="1025"/>
        <v>0</v>
      </c>
      <c r="M3420" s="18">
        <f t="shared" ca="1" si="1009"/>
        <v>16350</v>
      </c>
      <c r="N3420" s="34">
        <f t="shared" ca="1" si="1016"/>
        <v>25336.158435123991</v>
      </c>
      <c r="P3420" s="18">
        <f t="shared" ca="1" si="1010"/>
        <v>762.16305518624472</v>
      </c>
      <c r="Q3420" s="47">
        <f ca="1">SUM(L$15:L3420)-SUM(M$15:M3420)</f>
        <v>0</v>
      </c>
      <c r="R3420" s="47" t="str">
        <f t="shared" ca="1" si="1011"/>
        <v>M3423</v>
      </c>
      <c r="S3420" s="40">
        <f t="shared" ca="1" si="1017"/>
        <v>0</v>
      </c>
      <c r="T3420" s="46">
        <f t="shared" ca="1" si="1018"/>
        <v>0</v>
      </c>
      <c r="X3420" s="74">
        <f t="shared" ca="1" si="1019"/>
        <v>0.76216305518624472</v>
      </c>
      <c r="Y3420" s="75">
        <f t="shared" ca="1" si="1020"/>
        <v>0.76216305518624472</v>
      </c>
      <c r="Z3420" s="74">
        <f t="shared" ca="1" si="1021"/>
        <v>2.1429064358655476</v>
      </c>
      <c r="AA3420" s="76">
        <f t="shared" ca="1" si="1022"/>
        <v>762.16305518624472</v>
      </c>
      <c r="AB3420" s="76">
        <f t="shared" ca="1" si="1023"/>
        <v>2142.9064358655478</v>
      </c>
    </row>
    <row r="3421" spans="1:28" x14ac:dyDescent="0.25">
      <c r="A3421" s="2">
        <f t="shared" si="1024"/>
        <v>17</v>
      </c>
      <c r="B3421" s="16">
        <f ca="1">VLOOKUP(A3421,PERIODS!$O$4:$P$33,2,FALSE)</f>
        <v>3.5000000000000003E-2</v>
      </c>
      <c r="C3421" s="15"/>
      <c r="D3421" s="18">
        <v>3407</v>
      </c>
      <c r="E3421" s="34">
        <f t="shared" ca="1" si="1007"/>
        <v>25336.158435123991</v>
      </c>
      <c r="F3421" s="34">
        <f t="shared" ca="1" si="1008"/>
        <v>3500.0000000000005</v>
      </c>
      <c r="G3421" s="69">
        <f t="shared" ca="1" si="1012"/>
        <v>0</v>
      </c>
      <c r="H3421" s="34">
        <f t="shared" ca="1" si="1013"/>
        <v>802.01645232964268</v>
      </c>
      <c r="I3421" s="34">
        <f t="shared" ca="1" si="1014"/>
        <v>4302.0164523296435</v>
      </c>
      <c r="J3421" s="18">
        <f ca="1">SUM(INDIRECT(ADDRESS(ROW(F3421),COLUMN(F3421),4)):INDIRECT(ADDRESS(ROW(F3421)+N$5-1,COLUMN(F3421),4)))</f>
        <v>24500.000000000004</v>
      </c>
      <c r="K3421" s="18">
        <f t="shared" ca="1" si="1015"/>
        <v>0</v>
      </c>
      <c r="L3421" s="18">
        <f t="shared" ca="1" si="1025"/>
        <v>0</v>
      </c>
      <c r="M3421" s="18">
        <f t="shared" ca="1" si="1009"/>
        <v>0</v>
      </c>
      <c r="N3421" s="34">
        <f t="shared" ca="1" si="1016"/>
        <v>21034.141982794346</v>
      </c>
      <c r="P3421" s="18">
        <f t="shared" ca="1" si="1010"/>
        <v>802.01645232964268</v>
      </c>
      <c r="Q3421" s="47">
        <f ca="1">SUM(L$15:L3421)-SUM(M$15:M3421)</f>
        <v>0</v>
      </c>
      <c r="R3421" s="47" t="str">
        <f t="shared" ca="1" si="1011"/>
        <v>M3424</v>
      </c>
      <c r="S3421" s="40">
        <f t="shared" ca="1" si="1017"/>
        <v>0</v>
      </c>
      <c r="T3421" s="46">
        <f t="shared" ca="1" si="1018"/>
        <v>97</v>
      </c>
      <c r="X3421" s="74">
        <f t="shared" ca="1" si="1019"/>
        <v>0.80201645232964269</v>
      </c>
      <c r="Y3421" s="75">
        <f t="shared" ca="1" si="1020"/>
        <v>0.80201645232964269</v>
      </c>
      <c r="Z3421" s="74">
        <f t="shared" ca="1" si="1021"/>
        <v>2.2300331533389244</v>
      </c>
      <c r="AA3421" s="76">
        <f t="shared" ca="1" si="1022"/>
        <v>802.01645232964268</v>
      </c>
      <c r="AB3421" s="76">
        <f t="shared" ca="1" si="1023"/>
        <v>2230.0331533389244</v>
      </c>
    </row>
    <row r="3422" spans="1:28" x14ac:dyDescent="0.25">
      <c r="A3422" s="2">
        <f t="shared" si="1024"/>
        <v>18</v>
      </c>
      <c r="B3422" s="16">
        <f ca="1">VLOOKUP(A3422,PERIODS!$O$4:$P$33,2,FALSE)</f>
        <v>3.5000000000000003E-2</v>
      </c>
      <c r="C3422" s="15"/>
      <c r="D3422" s="18">
        <v>3408</v>
      </c>
      <c r="E3422" s="34">
        <f t="shared" ca="1" si="1007"/>
        <v>21034.141982794346</v>
      </c>
      <c r="F3422" s="34">
        <f t="shared" ca="1" si="1008"/>
        <v>3500.0000000000005</v>
      </c>
      <c r="G3422" s="69">
        <f t="shared" ca="1" si="1012"/>
        <v>0</v>
      </c>
      <c r="H3422" s="34">
        <f t="shared" ca="1" si="1013"/>
        <v>669.00932852318192</v>
      </c>
      <c r="I3422" s="34">
        <f t="shared" ca="1" si="1014"/>
        <v>4169.0093285231824</v>
      </c>
      <c r="J3422" s="18">
        <f ca="1">SUM(INDIRECT(ADDRESS(ROW(F3422),COLUMN(F3422),4)):INDIRECT(ADDRESS(ROW(F3422)+N$5-1,COLUMN(F3422),4)))</f>
        <v>24500.000000000004</v>
      </c>
      <c r="K3422" s="18">
        <f t="shared" ca="1" si="1015"/>
        <v>16350</v>
      </c>
      <c r="L3422" s="18">
        <f t="shared" ca="1" si="1025"/>
        <v>16350</v>
      </c>
      <c r="M3422" s="18">
        <f t="shared" ca="1" si="1009"/>
        <v>0</v>
      </c>
      <c r="N3422" s="34">
        <f t="shared" ca="1" si="1016"/>
        <v>16865.132654271165</v>
      </c>
      <c r="P3422" s="18">
        <f t="shared" ca="1" si="1010"/>
        <v>669.00932852318192</v>
      </c>
      <c r="Q3422" s="47">
        <f ca="1">SUM(L$15:L3422)-SUM(M$15:M3422)</f>
        <v>16350</v>
      </c>
      <c r="R3422" s="47" t="str">
        <f t="shared" ca="1" si="1011"/>
        <v>M3425</v>
      </c>
      <c r="S3422" s="40">
        <f t="shared" ca="1" si="1017"/>
        <v>0</v>
      </c>
      <c r="T3422" s="46">
        <f t="shared" ca="1" si="1018"/>
        <v>87</v>
      </c>
      <c r="X3422" s="74">
        <f t="shared" ca="1" si="1019"/>
        <v>0.66900932852318196</v>
      </c>
      <c r="Y3422" s="75">
        <f t="shared" ca="1" si="1020"/>
        <v>0.66900932852318196</v>
      </c>
      <c r="Z3422" s="74">
        <f t="shared" ca="1" si="1021"/>
        <v>1.9523022721203971</v>
      </c>
      <c r="AA3422" s="76">
        <f t="shared" ca="1" si="1022"/>
        <v>669.00932852318192</v>
      </c>
      <c r="AB3422" s="76">
        <f t="shared" ca="1" si="1023"/>
        <v>1952.302272120397</v>
      </c>
    </row>
    <row r="3423" spans="1:28" x14ac:dyDescent="0.25">
      <c r="A3423" s="2">
        <f t="shared" si="1024"/>
        <v>19</v>
      </c>
      <c r="B3423" s="16">
        <f ca="1">VLOOKUP(A3423,PERIODS!$O$4:$P$33,2,FALSE)</f>
        <v>3.5000000000000003E-2</v>
      </c>
      <c r="C3423" s="15"/>
      <c r="D3423" s="18">
        <v>3409</v>
      </c>
      <c r="E3423" s="34">
        <f t="shared" ca="1" si="1007"/>
        <v>16865.132654271165</v>
      </c>
      <c r="F3423" s="34">
        <f t="shared" ca="1" si="1008"/>
        <v>3500.0000000000005</v>
      </c>
      <c r="G3423" s="69">
        <f t="shared" ca="1" si="1012"/>
        <v>0</v>
      </c>
      <c r="H3423" s="34">
        <f t="shared" ca="1" si="1013"/>
        <v>707.37430487293591</v>
      </c>
      <c r="I3423" s="34">
        <f t="shared" ca="1" si="1014"/>
        <v>4207.3743048729366</v>
      </c>
      <c r="J3423" s="18">
        <f ca="1">SUM(INDIRECT(ADDRESS(ROW(F3423),COLUMN(F3423),4)):INDIRECT(ADDRESS(ROW(F3423)+N$5-1,COLUMN(F3423),4)))</f>
        <v>24500.000000000004</v>
      </c>
      <c r="K3423" s="18">
        <f t="shared" ca="1" si="1015"/>
        <v>16350</v>
      </c>
      <c r="L3423" s="18">
        <f t="shared" ca="1" si="1025"/>
        <v>0</v>
      </c>
      <c r="M3423" s="18">
        <f t="shared" ca="1" si="1009"/>
        <v>0</v>
      </c>
      <c r="N3423" s="34">
        <f t="shared" ca="1" si="1016"/>
        <v>12657.758349398227</v>
      </c>
      <c r="P3423" s="18">
        <f t="shared" ca="1" si="1010"/>
        <v>707.37430487293591</v>
      </c>
      <c r="Q3423" s="47">
        <f ca="1">SUM(L$15:L3423)-SUM(M$15:M3423)</f>
        <v>16350</v>
      </c>
      <c r="R3423" s="47" t="str">
        <f t="shared" ca="1" si="1011"/>
        <v>M3426</v>
      </c>
      <c r="S3423" s="40">
        <f t="shared" ca="1" si="1017"/>
        <v>0</v>
      </c>
      <c r="T3423" s="46">
        <f t="shared" ca="1" si="1018"/>
        <v>7</v>
      </c>
      <c r="X3423" s="74">
        <f t="shared" ca="1" si="1019"/>
        <v>0.70737430487293596</v>
      </c>
      <c r="Y3423" s="75">
        <f t="shared" ca="1" si="1020"/>
        <v>0.70737430487293596</v>
      </c>
      <c r="Z3423" s="74">
        <f t="shared" ca="1" si="1021"/>
        <v>2.0286576230252571</v>
      </c>
      <c r="AA3423" s="76">
        <f t="shared" ca="1" si="1022"/>
        <v>707.37430487293591</v>
      </c>
      <c r="AB3423" s="76">
        <f t="shared" ca="1" si="1023"/>
        <v>2028.6576230252572</v>
      </c>
    </row>
    <row r="3424" spans="1:28" x14ac:dyDescent="0.25">
      <c r="A3424" s="2">
        <f t="shared" si="1024"/>
        <v>20</v>
      </c>
      <c r="B3424" s="16">
        <f ca="1">VLOOKUP(A3424,PERIODS!$O$4:$P$33,2,FALSE)</f>
        <v>3.5000000000000003E-2</v>
      </c>
      <c r="C3424" s="15"/>
      <c r="D3424" s="18">
        <v>3410</v>
      </c>
      <c r="E3424" s="34">
        <f t="shared" ca="1" si="1007"/>
        <v>12657.758349398227</v>
      </c>
      <c r="F3424" s="34">
        <f t="shared" ca="1" si="1008"/>
        <v>3500.0000000000005</v>
      </c>
      <c r="G3424" s="69">
        <f t="shared" ca="1" si="1012"/>
        <v>0</v>
      </c>
      <c r="H3424" s="34">
        <f t="shared" ca="1" si="1013"/>
        <v>1814.8062081917042</v>
      </c>
      <c r="I3424" s="34">
        <f t="shared" ca="1" si="1014"/>
        <v>5314.8062081917051</v>
      </c>
      <c r="J3424" s="18">
        <f ca="1">SUM(INDIRECT(ADDRESS(ROW(F3424),COLUMN(F3424),4)):INDIRECT(ADDRESS(ROW(F3424)+N$5-1,COLUMN(F3424),4)))</f>
        <v>24500.000000000004</v>
      </c>
      <c r="K3424" s="18">
        <f t="shared" ca="1" si="1015"/>
        <v>16350</v>
      </c>
      <c r="L3424" s="18">
        <f t="shared" ca="1" si="1025"/>
        <v>0</v>
      </c>
      <c r="M3424" s="18">
        <f t="shared" ca="1" si="1009"/>
        <v>0</v>
      </c>
      <c r="N3424" s="34">
        <f t="shared" ca="1" si="1016"/>
        <v>7342.9521412065224</v>
      </c>
      <c r="P3424" s="18">
        <f t="shared" ca="1" si="1010"/>
        <v>1814.8062081917042</v>
      </c>
      <c r="Q3424" s="47">
        <f ca="1">SUM(L$15:L3424)-SUM(M$15:M3424)</f>
        <v>16350</v>
      </c>
      <c r="R3424" s="47" t="str">
        <f t="shared" ca="1" si="1011"/>
        <v>M3427</v>
      </c>
      <c r="S3424" s="40">
        <f t="shared" ca="1" si="1017"/>
        <v>0</v>
      </c>
      <c r="T3424" s="46">
        <f t="shared" ca="1" si="1018"/>
        <v>5</v>
      </c>
      <c r="X3424" s="74">
        <f t="shared" ca="1" si="1019"/>
        <v>1.8148062081917042</v>
      </c>
      <c r="Y3424" s="75">
        <f t="shared" ca="1" si="1020"/>
        <v>1.8148062081917042</v>
      </c>
      <c r="Z3424" s="74">
        <f t="shared" ca="1" si="1021"/>
        <v>6.1398862024950533</v>
      </c>
      <c r="AA3424" s="76">
        <f t="shared" ca="1" si="1022"/>
        <v>1814.8062081917042</v>
      </c>
      <c r="AB3424" s="76">
        <f t="shared" ca="1" si="1023"/>
        <v>6139.8862024950531</v>
      </c>
    </row>
    <row r="3425" spans="1:28" x14ac:dyDescent="0.25">
      <c r="A3425" s="2">
        <f t="shared" si="1024"/>
        <v>21</v>
      </c>
      <c r="B3425" s="16">
        <f ca="1">VLOOKUP(A3425,PERIODS!$O$4:$P$33,2,FALSE)</f>
        <v>3.5000000000000003E-2</v>
      </c>
      <c r="C3425" s="15"/>
      <c r="D3425" s="18">
        <v>3411</v>
      </c>
      <c r="E3425" s="34">
        <f t="shared" ca="1" si="1007"/>
        <v>7342.9521412065224</v>
      </c>
      <c r="F3425" s="34">
        <f t="shared" ca="1" si="1008"/>
        <v>3500.0000000000005</v>
      </c>
      <c r="G3425" s="69">
        <f t="shared" ca="1" si="1012"/>
        <v>0</v>
      </c>
      <c r="H3425" s="34">
        <f t="shared" ca="1" si="1013"/>
        <v>-395.79401646092055</v>
      </c>
      <c r="I3425" s="34">
        <f t="shared" ca="1" si="1014"/>
        <v>3104.2059835390801</v>
      </c>
      <c r="J3425" s="18">
        <f ca="1">SUM(INDIRECT(ADDRESS(ROW(F3425),COLUMN(F3425),4)):INDIRECT(ADDRESS(ROW(F3425)+N$5-1,COLUMN(F3425),4)))</f>
        <v>24500.000000000004</v>
      </c>
      <c r="K3425" s="18">
        <f t="shared" ca="1" si="1015"/>
        <v>16350</v>
      </c>
      <c r="L3425" s="18">
        <f t="shared" ca="1" si="1025"/>
        <v>16350</v>
      </c>
      <c r="M3425" s="18">
        <f t="shared" ca="1" si="1009"/>
        <v>16350</v>
      </c>
      <c r="N3425" s="34">
        <f t="shared" ca="1" si="1016"/>
        <v>20588.746157667443</v>
      </c>
      <c r="P3425" s="18">
        <f t="shared" ca="1" si="1010"/>
        <v>395.79401646092055</v>
      </c>
      <c r="Q3425" s="47">
        <f ca="1">SUM(L$15:L3425)-SUM(M$15:M3425)</f>
        <v>16350</v>
      </c>
      <c r="R3425" s="47" t="str">
        <f t="shared" ca="1" si="1011"/>
        <v>M3428</v>
      </c>
      <c r="S3425" s="40">
        <f t="shared" ca="1" si="1017"/>
        <v>0</v>
      </c>
      <c r="T3425" s="46">
        <f t="shared" ca="1" si="1018"/>
        <v>86</v>
      </c>
      <c r="X3425" s="74">
        <f t="shared" ca="1" si="1019"/>
        <v>-0.39579401646092055</v>
      </c>
      <c r="Y3425" s="75">
        <f t="shared" ca="1" si="1020"/>
        <v>-0.39579401646092055</v>
      </c>
      <c r="Z3425" s="74">
        <f t="shared" ca="1" si="1021"/>
        <v>0.67314533851699421</v>
      </c>
      <c r="AA3425" s="76">
        <f t="shared" ca="1" si="1022"/>
        <v>-395.79401646092055</v>
      </c>
      <c r="AB3425" s="76">
        <f t="shared" ca="1" si="1023"/>
        <v>673.14533851699423</v>
      </c>
    </row>
    <row r="3426" spans="1:28" x14ac:dyDescent="0.25">
      <c r="A3426" s="2">
        <f t="shared" si="1024"/>
        <v>22</v>
      </c>
      <c r="B3426" s="16">
        <f ca="1">VLOOKUP(A3426,PERIODS!$O$4:$P$33,2,FALSE)</f>
        <v>3.5000000000000003E-2</v>
      </c>
      <c r="C3426" s="15"/>
      <c r="D3426" s="18">
        <v>3412</v>
      </c>
      <c r="E3426" s="34">
        <f t="shared" ref="E3426:E3489" ca="1" si="1026">N3425</f>
        <v>20588.746157667443</v>
      </c>
      <c r="F3426" s="34">
        <f t="shared" ca="1" si="1008"/>
        <v>3500.0000000000005</v>
      </c>
      <c r="G3426" s="69">
        <f t="shared" ca="1" si="1012"/>
        <v>0</v>
      </c>
      <c r="H3426" s="34">
        <f t="shared" ca="1" si="1013"/>
        <v>-857.39873365029393</v>
      </c>
      <c r="I3426" s="34">
        <f t="shared" ca="1" si="1014"/>
        <v>2642.6012663497067</v>
      </c>
      <c r="J3426" s="18">
        <f ca="1">SUM(INDIRECT(ADDRESS(ROW(F3426),COLUMN(F3426),4)):INDIRECT(ADDRESS(ROW(F3426)+N$5-1,COLUMN(F3426),4)))</f>
        <v>25000.000000000004</v>
      </c>
      <c r="K3426" s="18">
        <f t="shared" ca="1" si="1015"/>
        <v>16350</v>
      </c>
      <c r="L3426" s="18">
        <f t="shared" ca="1" si="1025"/>
        <v>0</v>
      </c>
      <c r="M3426" s="18">
        <f t="shared" ca="1" si="1009"/>
        <v>0</v>
      </c>
      <c r="N3426" s="34">
        <f t="shared" ca="1" si="1016"/>
        <v>17946.144891317737</v>
      </c>
      <c r="P3426" s="18">
        <f t="shared" ca="1" si="1010"/>
        <v>857.39873365029393</v>
      </c>
      <c r="Q3426" s="47">
        <f ca="1">SUM(L$15:L3426)-SUM(M$15:M3426)</f>
        <v>16350</v>
      </c>
      <c r="R3426" s="47" t="str">
        <f t="shared" ca="1" si="1011"/>
        <v>M3429</v>
      </c>
      <c r="S3426" s="40">
        <f t="shared" ca="1" si="1017"/>
        <v>0</v>
      </c>
      <c r="T3426" s="46">
        <f t="shared" ca="1" si="1018"/>
        <v>40</v>
      </c>
      <c r="X3426" s="74">
        <f t="shared" ca="1" si="1019"/>
        <v>-0.85739873365029395</v>
      </c>
      <c r="Y3426" s="75">
        <f t="shared" ca="1" si="1020"/>
        <v>-0.85739873365029395</v>
      </c>
      <c r="Z3426" s="74">
        <f t="shared" ca="1" si="1021"/>
        <v>0.42426427252659876</v>
      </c>
      <c r="AA3426" s="76">
        <f t="shared" ca="1" si="1022"/>
        <v>-857.39873365029393</v>
      </c>
      <c r="AB3426" s="76">
        <f t="shared" ca="1" si="1023"/>
        <v>424.26427252659875</v>
      </c>
    </row>
    <row r="3427" spans="1:28" x14ac:dyDescent="0.25">
      <c r="A3427" s="2">
        <f t="shared" si="1024"/>
        <v>23</v>
      </c>
      <c r="B3427" s="16">
        <f ca="1">VLOOKUP(A3427,PERIODS!$O$4:$P$33,2,FALSE)</f>
        <v>3.5000000000000003E-2</v>
      </c>
      <c r="C3427" s="15"/>
      <c r="D3427" s="18">
        <v>3413</v>
      </c>
      <c r="E3427" s="34">
        <f t="shared" ca="1" si="1026"/>
        <v>17946.144891317737</v>
      </c>
      <c r="F3427" s="34">
        <f t="shared" ca="1" si="1008"/>
        <v>3500.0000000000005</v>
      </c>
      <c r="G3427" s="69">
        <f t="shared" ca="1" si="1012"/>
        <v>0</v>
      </c>
      <c r="H3427" s="34">
        <f t="shared" ca="1" si="1013"/>
        <v>1690.3604534838946</v>
      </c>
      <c r="I3427" s="34">
        <f t="shared" ca="1" si="1014"/>
        <v>5190.3604534838951</v>
      </c>
      <c r="J3427" s="18">
        <f ca="1">SUM(INDIRECT(ADDRESS(ROW(F3427),COLUMN(F3427),4)):INDIRECT(ADDRESS(ROW(F3427)+N$5-1,COLUMN(F3427),4)))</f>
        <v>25500.000000000004</v>
      </c>
      <c r="K3427" s="18">
        <f t="shared" ca="1" si="1015"/>
        <v>16350</v>
      </c>
      <c r="L3427" s="18">
        <f t="shared" ca="1" si="1025"/>
        <v>0</v>
      </c>
      <c r="M3427" s="18">
        <f t="shared" ca="1" si="1009"/>
        <v>0</v>
      </c>
      <c r="N3427" s="34">
        <f t="shared" ca="1" si="1016"/>
        <v>12755.784437833841</v>
      </c>
      <c r="P3427" s="18">
        <f t="shared" ca="1" si="1010"/>
        <v>1690.3604534838946</v>
      </c>
      <c r="Q3427" s="47">
        <f ca="1">SUM(L$15:L3427)-SUM(M$15:M3427)</f>
        <v>16350</v>
      </c>
      <c r="R3427" s="47" t="str">
        <f t="shared" ca="1" si="1011"/>
        <v>M3430</v>
      </c>
      <c r="S3427" s="40">
        <f t="shared" ca="1" si="1017"/>
        <v>0</v>
      </c>
      <c r="T3427" s="46">
        <f t="shared" ca="1" si="1018"/>
        <v>2</v>
      </c>
      <c r="X3427" s="74">
        <f t="shared" ca="1" si="1019"/>
        <v>1.6903604534838945</v>
      </c>
      <c r="Y3427" s="75">
        <f t="shared" ca="1" si="1020"/>
        <v>1.6903604534838945</v>
      </c>
      <c r="Z3427" s="74">
        <f t="shared" ca="1" si="1021"/>
        <v>5.4214345279422353</v>
      </c>
      <c r="AA3427" s="76">
        <f t="shared" ca="1" si="1022"/>
        <v>1690.3604534838946</v>
      </c>
      <c r="AB3427" s="76">
        <f t="shared" ca="1" si="1023"/>
        <v>5421.434527942235</v>
      </c>
    </row>
    <row r="3428" spans="1:28" x14ac:dyDescent="0.25">
      <c r="A3428" s="2">
        <f t="shared" si="1024"/>
        <v>24</v>
      </c>
      <c r="B3428" s="16">
        <f ca="1">VLOOKUP(A3428,PERIODS!$O$4:$P$33,2,FALSE)</f>
        <v>3.5000000000000003E-2</v>
      </c>
      <c r="C3428" s="15"/>
      <c r="D3428" s="18">
        <v>3414</v>
      </c>
      <c r="E3428" s="34">
        <f t="shared" ca="1" si="1026"/>
        <v>12755.784437833841</v>
      </c>
      <c r="F3428" s="34">
        <f t="shared" ca="1" si="1008"/>
        <v>3500.0000000000005</v>
      </c>
      <c r="G3428" s="69">
        <f t="shared" ca="1" si="1012"/>
        <v>0</v>
      </c>
      <c r="H3428" s="34">
        <f t="shared" ca="1" si="1013"/>
        <v>1959.9639845400536</v>
      </c>
      <c r="I3428" s="34">
        <f t="shared" ca="1" si="1014"/>
        <v>5459.9639845400543</v>
      </c>
      <c r="J3428" s="18">
        <f ca="1">SUM(INDIRECT(ADDRESS(ROW(F3428),COLUMN(F3428),4)):INDIRECT(ADDRESS(ROW(F3428)+N$5-1,COLUMN(F3428),4)))</f>
        <v>26000</v>
      </c>
      <c r="K3428" s="18">
        <f t="shared" ca="1" si="1015"/>
        <v>0</v>
      </c>
      <c r="L3428" s="18">
        <f t="shared" ca="1" si="1025"/>
        <v>0</v>
      </c>
      <c r="M3428" s="18">
        <f t="shared" ca="1" si="1009"/>
        <v>16350</v>
      </c>
      <c r="N3428" s="34">
        <f t="shared" ca="1" si="1016"/>
        <v>7295.8204532937889</v>
      </c>
      <c r="P3428" s="18">
        <f t="shared" ca="1" si="1010"/>
        <v>1959.9639845400536</v>
      </c>
      <c r="Q3428" s="47">
        <f ca="1">SUM(L$15:L3428)-SUM(M$15:M3428)</f>
        <v>0</v>
      </c>
      <c r="R3428" s="47" t="str">
        <f t="shared" ca="1" si="1011"/>
        <v>M3431</v>
      </c>
      <c r="S3428" s="40">
        <f t="shared" ca="1" si="1017"/>
        <v>16350</v>
      </c>
      <c r="T3428" s="46">
        <f t="shared" ca="1" si="1018"/>
        <v>99</v>
      </c>
      <c r="X3428" s="74">
        <f t="shared" ca="1" si="1019"/>
        <v>2.3979433084318931</v>
      </c>
      <c r="Y3428" s="75">
        <f t="shared" ca="1" si="1020"/>
        <v>1.9599639845400536</v>
      </c>
      <c r="Z3428" s="74">
        <f t="shared" ca="1" si="1021"/>
        <v>7.0990713842313315</v>
      </c>
      <c r="AA3428" s="76">
        <f t="shared" ca="1" si="1022"/>
        <v>1959.9639845400536</v>
      </c>
      <c r="AB3428" s="76">
        <f t="shared" ca="1" si="1023"/>
        <v>7099.0713842313316</v>
      </c>
    </row>
    <row r="3429" spans="1:28" x14ac:dyDescent="0.25">
      <c r="A3429" s="2">
        <f t="shared" si="1024"/>
        <v>25</v>
      </c>
      <c r="B3429" s="16">
        <f ca="1">VLOOKUP(A3429,PERIODS!$O$4:$P$33,2,FALSE)</f>
        <v>3.5000000000000003E-2</v>
      </c>
      <c r="C3429" s="15"/>
      <c r="D3429" s="18">
        <v>3415</v>
      </c>
      <c r="E3429" s="34">
        <f t="shared" ca="1" si="1026"/>
        <v>7295.8204532937889</v>
      </c>
      <c r="F3429" s="34">
        <f t="shared" ca="1" si="1008"/>
        <v>3500.0000000000005</v>
      </c>
      <c r="G3429" s="69">
        <f t="shared" ca="1" si="1012"/>
        <v>0</v>
      </c>
      <c r="H3429" s="34">
        <f t="shared" ca="1" si="1013"/>
        <v>-53.801318723082581</v>
      </c>
      <c r="I3429" s="34">
        <f t="shared" ca="1" si="1014"/>
        <v>3446.1986812769178</v>
      </c>
      <c r="J3429" s="18">
        <f ca="1">SUM(INDIRECT(ADDRESS(ROW(F3429),COLUMN(F3429),4)):INDIRECT(ADDRESS(ROW(F3429)+N$5-1,COLUMN(F3429),4)))</f>
        <v>24900</v>
      </c>
      <c r="K3429" s="18">
        <f t="shared" ca="1" si="1015"/>
        <v>16350</v>
      </c>
      <c r="L3429" s="18">
        <f t="shared" ca="1" si="1025"/>
        <v>16350</v>
      </c>
      <c r="M3429" s="18">
        <f t="shared" ca="1" si="1009"/>
        <v>0</v>
      </c>
      <c r="N3429" s="34">
        <f t="shared" ca="1" si="1016"/>
        <v>3849.6217720168711</v>
      </c>
      <c r="P3429" s="18">
        <f t="shared" ca="1" si="1010"/>
        <v>53.801318723082581</v>
      </c>
      <c r="Q3429" s="47">
        <f ca="1">SUM(L$15:L3429)-SUM(M$15:M3429)</f>
        <v>16350</v>
      </c>
      <c r="R3429" s="47" t="str">
        <f t="shared" ca="1" si="1011"/>
        <v>M3432</v>
      </c>
      <c r="S3429" s="40">
        <f t="shared" ca="1" si="1017"/>
        <v>0</v>
      </c>
      <c r="T3429" s="46">
        <f t="shared" ca="1" si="1018"/>
        <v>47</v>
      </c>
      <c r="X3429" s="74">
        <f t="shared" ca="1" si="1019"/>
        <v>-5.3801318723082581E-2</v>
      </c>
      <c r="Y3429" s="75">
        <f t="shared" ca="1" si="1020"/>
        <v>-5.3801318723082581E-2</v>
      </c>
      <c r="Z3429" s="74">
        <f t="shared" ca="1" si="1021"/>
        <v>0.9476203622233349</v>
      </c>
      <c r="AA3429" s="76">
        <f t="shared" ca="1" si="1022"/>
        <v>-53.801318723082581</v>
      </c>
      <c r="AB3429" s="76">
        <f t="shared" ca="1" si="1023"/>
        <v>947.62036222333495</v>
      </c>
    </row>
    <row r="3430" spans="1:28" x14ac:dyDescent="0.25">
      <c r="A3430" s="2">
        <f t="shared" si="1024"/>
        <v>26</v>
      </c>
      <c r="B3430" s="16">
        <f ca="1">VLOOKUP(A3430,PERIODS!$O$4:$P$33,2,FALSE)</f>
        <v>3.5000000000000003E-2</v>
      </c>
      <c r="C3430" s="15"/>
      <c r="D3430" s="18">
        <v>3416</v>
      </c>
      <c r="E3430" s="34">
        <f t="shared" ca="1" si="1026"/>
        <v>3849.6217720168711</v>
      </c>
      <c r="F3430" s="34">
        <f t="shared" ca="1" si="1008"/>
        <v>3500.0000000000005</v>
      </c>
      <c r="G3430" s="69">
        <f t="shared" ca="1" si="1012"/>
        <v>0</v>
      </c>
      <c r="H3430" s="34">
        <f t="shared" ca="1" si="1013"/>
        <v>672.06450051489901</v>
      </c>
      <c r="I3430" s="34">
        <f t="shared" ca="1" si="1014"/>
        <v>4172.0645005148999</v>
      </c>
      <c r="J3430" s="18">
        <f ca="1">SUM(INDIRECT(ADDRESS(ROW(F3430),COLUMN(F3430),4)):INDIRECT(ADDRESS(ROW(F3430)+N$5-1,COLUMN(F3430),4)))</f>
        <v>23900</v>
      </c>
      <c r="K3430" s="18">
        <f t="shared" ca="1" si="1015"/>
        <v>32700</v>
      </c>
      <c r="L3430" s="18">
        <f t="shared" ca="1" si="1025"/>
        <v>16350</v>
      </c>
      <c r="M3430" s="18">
        <f t="shared" ca="1" si="1009"/>
        <v>0</v>
      </c>
      <c r="N3430" s="34">
        <f t="shared" ca="1" si="1016"/>
        <v>-322.44272849802883</v>
      </c>
      <c r="P3430" s="18">
        <f t="shared" ca="1" si="1010"/>
        <v>672.06450051489901</v>
      </c>
      <c r="Q3430" s="47">
        <f ca="1">SUM(L$15:L3430)-SUM(M$15:M3430)</f>
        <v>32700</v>
      </c>
      <c r="R3430" s="47" t="str">
        <f t="shared" ca="1" si="1011"/>
        <v>M3433</v>
      </c>
      <c r="S3430" s="40">
        <f t="shared" ca="1" si="1017"/>
        <v>0</v>
      </c>
      <c r="T3430" s="46">
        <f t="shared" ca="1" si="1018"/>
        <v>43</v>
      </c>
      <c r="X3430" s="74">
        <f t="shared" ca="1" si="1019"/>
        <v>0.67206450051489897</v>
      </c>
      <c r="Y3430" s="75">
        <f t="shared" ca="1" si="1020"/>
        <v>0.67206450051489897</v>
      </c>
      <c r="Z3430" s="74">
        <f t="shared" ca="1" si="1021"/>
        <v>1.958276012096464</v>
      </c>
      <c r="AA3430" s="76">
        <f t="shared" ca="1" si="1022"/>
        <v>672.06450051489901</v>
      </c>
      <c r="AB3430" s="76">
        <f t="shared" ca="1" si="1023"/>
        <v>1958.276012096464</v>
      </c>
    </row>
    <row r="3431" spans="1:28" x14ac:dyDescent="0.25">
      <c r="A3431" s="2">
        <f t="shared" si="1024"/>
        <v>27</v>
      </c>
      <c r="B3431" s="16">
        <f ca="1">VLOOKUP(A3431,PERIODS!$O$4:$P$33,2,FALSE)</f>
        <v>3.5000000000000003E-2</v>
      </c>
      <c r="C3431" s="15"/>
      <c r="D3431" s="18">
        <v>3417</v>
      </c>
      <c r="E3431" s="34">
        <f t="shared" ca="1" si="1026"/>
        <v>-322.44272849802883</v>
      </c>
      <c r="F3431" s="34">
        <f t="shared" ca="1" si="1008"/>
        <v>3500.0000000000005</v>
      </c>
      <c r="G3431" s="69">
        <f t="shared" ca="1" si="1012"/>
        <v>0</v>
      </c>
      <c r="H3431" s="34">
        <f t="shared" ca="1" si="1013"/>
        <v>1493.4492189800367</v>
      </c>
      <c r="I3431" s="34">
        <f t="shared" ca="1" si="1014"/>
        <v>4993.4492189800367</v>
      </c>
      <c r="J3431" s="18">
        <f ca="1">SUM(INDIRECT(ADDRESS(ROW(F3431),COLUMN(F3431),4)):INDIRECT(ADDRESS(ROW(F3431)+N$5-1,COLUMN(F3431),4)))</f>
        <v>22900</v>
      </c>
      <c r="K3431" s="18">
        <f t="shared" ca="1" si="1015"/>
        <v>32700</v>
      </c>
      <c r="L3431" s="18">
        <f t="shared" ca="1" si="1025"/>
        <v>0</v>
      </c>
      <c r="M3431" s="18">
        <f t="shared" ca="1" si="1009"/>
        <v>0</v>
      </c>
      <c r="N3431" s="34">
        <f t="shared" ca="1" si="1016"/>
        <v>-5315.891947478065</v>
      </c>
      <c r="P3431" s="18">
        <f t="shared" ca="1" si="1010"/>
        <v>1493.4492189800367</v>
      </c>
      <c r="Q3431" s="47">
        <f ca="1">SUM(L$15:L3431)-SUM(M$15:M3431)</f>
        <v>32700</v>
      </c>
      <c r="R3431" s="47" t="str">
        <f t="shared" ca="1" si="1011"/>
        <v>M3434</v>
      </c>
      <c r="S3431" s="40">
        <f t="shared" ca="1" si="1017"/>
        <v>0</v>
      </c>
      <c r="T3431" s="46">
        <f t="shared" ca="1" si="1018"/>
        <v>54</v>
      </c>
      <c r="X3431" s="74">
        <f t="shared" ca="1" si="1019"/>
        <v>1.4934492189800366</v>
      </c>
      <c r="Y3431" s="75">
        <f t="shared" ca="1" si="1020"/>
        <v>1.4934492189800366</v>
      </c>
      <c r="Z3431" s="74">
        <f t="shared" ca="1" si="1021"/>
        <v>4.452426457767042</v>
      </c>
      <c r="AA3431" s="76">
        <f t="shared" ca="1" si="1022"/>
        <v>1493.4492189800367</v>
      </c>
      <c r="AB3431" s="76">
        <f t="shared" ca="1" si="1023"/>
        <v>4452.4264577670419</v>
      </c>
    </row>
    <row r="3432" spans="1:28" x14ac:dyDescent="0.25">
      <c r="A3432" s="2">
        <f t="shared" si="1024"/>
        <v>28</v>
      </c>
      <c r="B3432" s="16">
        <f ca="1">VLOOKUP(A3432,PERIODS!$O$4:$P$33,2,FALSE)</f>
        <v>0.04</v>
      </c>
      <c r="C3432" s="15"/>
      <c r="D3432" s="18">
        <v>3418</v>
      </c>
      <c r="E3432" s="34">
        <f t="shared" ca="1" si="1026"/>
        <v>-5315.891947478065</v>
      </c>
      <c r="F3432" s="34">
        <f t="shared" ca="1" si="1008"/>
        <v>4000</v>
      </c>
      <c r="G3432" s="69">
        <f t="shared" ca="1" si="1012"/>
        <v>0</v>
      </c>
      <c r="H3432" s="34">
        <f t="shared" ca="1" si="1013"/>
        <v>-1417.015819778818</v>
      </c>
      <c r="I3432" s="34">
        <f t="shared" ca="1" si="1014"/>
        <v>2582.9841802211822</v>
      </c>
      <c r="J3432" s="18">
        <f ca="1">SUM(INDIRECT(ADDRESS(ROW(F3432),COLUMN(F3432),4)):INDIRECT(ADDRESS(ROW(F3432)+N$5-1,COLUMN(F3432),4)))</f>
        <v>21900</v>
      </c>
      <c r="K3432" s="18">
        <f t="shared" ca="1" si="1015"/>
        <v>16350</v>
      </c>
      <c r="L3432" s="18">
        <f t="shared" ca="1" si="1025"/>
        <v>0</v>
      </c>
      <c r="M3432" s="18">
        <f t="shared" ca="1" si="1009"/>
        <v>16350</v>
      </c>
      <c r="N3432" s="34">
        <f t="shared" ca="1" si="1016"/>
        <v>8451.1238723007518</v>
      </c>
      <c r="P3432" s="18">
        <f t="shared" ca="1" si="1010"/>
        <v>1417.015819778818</v>
      </c>
      <c r="Q3432" s="47">
        <f ca="1">SUM(L$15:L3432)-SUM(M$15:M3432)</f>
        <v>16350</v>
      </c>
      <c r="R3432" s="47" t="str">
        <f t="shared" ca="1" si="1011"/>
        <v>M3435</v>
      </c>
      <c r="S3432" s="40">
        <f t="shared" ca="1" si="1017"/>
        <v>0</v>
      </c>
      <c r="T3432" s="46">
        <f t="shared" ca="1" si="1018"/>
        <v>74</v>
      </c>
      <c r="X3432" s="74">
        <f t="shared" ca="1" si="1019"/>
        <v>-1.4170158197788181</v>
      </c>
      <c r="Y3432" s="75">
        <f t="shared" ca="1" si="1020"/>
        <v>-1.4170158197788181</v>
      </c>
      <c r="Z3432" s="74">
        <f t="shared" ca="1" si="1021"/>
        <v>0.242436412428574</v>
      </c>
      <c r="AA3432" s="76">
        <f t="shared" ca="1" si="1022"/>
        <v>-1417.015819778818</v>
      </c>
      <c r="AB3432" s="76">
        <f t="shared" ca="1" si="1023"/>
        <v>242.43641242857399</v>
      </c>
    </row>
    <row r="3433" spans="1:28" x14ac:dyDescent="0.25">
      <c r="A3433" s="2">
        <f t="shared" si="1024"/>
        <v>29</v>
      </c>
      <c r="B3433" s="16">
        <f ca="1">VLOOKUP(A3433,PERIODS!$O$4:$P$33,2,FALSE)</f>
        <v>0.04</v>
      </c>
      <c r="C3433" s="15"/>
      <c r="D3433" s="18">
        <v>3419</v>
      </c>
      <c r="E3433" s="34">
        <f t="shared" ca="1" si="1026"/>
        <v>8451.1238723007518</v>
      </c>
      <c r="F3433" s="34">
        <f t="shared" ca="1" si="1008"/>
        <v>4000</v>
      </c>
      <c r="G3433" s="69">
        <f t="shared" ca="1" si="1012"/>
        <v>0</v>
      </c>
      <c r="H3433" s="34">
        <f t="shared" ca="1" si="1013"/>
        <v>671.87809349152485</v>
      </c>
      <c r="I3433" s="34">
        <f t="shared" ca="1" si="1014"/>
        <v>4671.8780934915249</v>
      </c>
      <c r="J3433" s="18">
        <f ca="1">SUM(INDIRECT(ADDRESS(ROW(F3433),COLUMN(F3433),4)):INDIRECT(ADDRESS(ROW(F3433)+N$5-1,COLUMN(F3433),4)))</f>
        <v>21200</v>
      </c>
      <c r="K3433" s="18">
        <f t="shared" ca="1" si="1015"/>
        <v>0</v>
      </c>
      <c r="L3433" s="18">
        <f t="shared" ca="1" si="1025"/>
        <v>0</v>
      </c>
      <c r="M3433" s="18">
        <f t="shared" ca="1" si="1009"/>
        <v>16350</v>
      </c>
      <c r="N3433" s="34">
        <f t="shared" ca="1" si="1016"/>
        <v>20129.245778809229</v>
      </c>
      <c r="P3433" s="18">
        <f t="shared" ca="1" si="1010"/>
        <v>671.87809349152485</v>
      </c>
      <c r="Q3433" s="47">
        <f ca="1">SUM(L$15:L3433)-SUM(M$15:M3433)</f>
        <v>0</v>
      </c>
      <c r="R3433" s="47" t="str">
        <f t="shared" ca="1" si="1011"/>
        <v>M3436</v>
      </c>
      <c r="S3433" s="40">
        <f t="shared" ca="1" si="1017"/>
        <v>0</v>
      </c>
      <c r="T3433" s="46">
        <f t="shared" ca="1" si="1018"/>
        <v>15</v>
      </c>
      <c r="X3433" s="74">
        <f t="shared" ca="1" si="1019"/>
        <v>0.67187809349152483</v>
      </c>
      <c r="Y3433" s="75">
        <f t="shared" ca="1" si="1020"/>
        <v>0.67187809349152483</v>
      </c>
      <c r="Z3433" s="74">
        <f t="shared" ca="1" si="1021"/>
        <v>1.9579110097146648</v>
      </c>
      <c r="AA3433" s="76">
        <f t="shared" ca="1" si="1022"/>
        <v>671.87809349152485</v>
      </c>
      <c r="AB3433" s="76">
        <f t="shared" ca="1" si="1023"/>
        <v>1957.9110097146647</v>
      </c>
    </row>
    <row r="3434" spans="1:28" x14ac:dyDescent="0.25">
      <c r="A3434" s="2">
        <f t="shared" si="1024"/>
        <v>30</v>
      </c>
      <c r="B3434" s="16">
        <f ca="1">VLOOKUP(A3434,PERIODS!$O$4:$P$33,2,FALSE)</f>
        <v>0.04</v>
      </c>
      <c r="C3434" s="15"/>
      <c r="D3434" s="18">
        <v>3420</v>
      </c>
      <c r="E3434" s="34">
        <f t="shared" ca="1" si="1026"/>
        <v>20129.245778809229</v>
      </c>
      <c r="F3434" s="34">
        <f t="shared" ca="1" si="1008"/>
        <v>4000</v>
      </c>
      <c r="G3434" s="69">
        <f t="shared" ca="1" si="1012"/>
        <v>0</v>
      </c>
      <c r="H3434" s="34">
        <f t="shared" ca="1" si="1013"/>
        <v>-285.41563517681669</v>
      </c>
      <c r="I3434" s="34">
        <f t="shared" ca="1" si="1014"/>
        <v>3714.5843648231835</v>
      </c>
      <c r="J3434" s="18">
        <f ca="1">SUM(INDIRECT(ADDRESS(ROW(F3434),COLUMN(F3434),4)):INDIRECT(ADDRESS(ROW(F3434)+N$5-1,COLUMN(F3434),4)))</f>
        <v>20500</v>
      </c>
      <c r="K3434" s="18">
        <f t="shared" ca="1" si="1015"/>
        <v>16350</v>
      </c>
      <c r="L3434" s="18">
        <f t="shared" ca="1" si="1025"/>
        <v>16350</v>
      </c>
      <c r="M3434" s="18">
        <f t="shared" ca="1" si="1009"/>
        <v>0</v>
      </c>
      <c r="N3434" s="34">
        <f t="shared" ca="1" si="1016"/>
        <v>16414.661413986047</v>
      </c>
      <c r="P3434" s="18">
        <f t="shared" ca="1" si="1010"/>
        <v>285.41563517681669</v>
      </c>
      <c r="Q3434" s="47">
        <f ca="1">SUM(L$15:L3434)-SUM(M$15:M3434)</f>
        <v>16350</v>
      </c>
      <c r="R3434" s="47" t="str">
        <f t="shared" ca="1" si="1011"/>
        <v>M3437</v>
      </c>
      <c r="S3434" s="40">
        <f t="shared" ca="1" si="1017"/>
        <v>0</v>
      </c>
      <c r="T3434" s="46">
        <f t="shared" ca="1" si="1018"/>
        <v>77</v>
      </c>
      <c r="X3434" s="74">
        <f t="shared" ca="1" si="1019"/>
        <v>-0.28541563517681667</v>
      </c>
      <c r="Y3434" s="75">
        <f t="shared" ca="1" si="1020"/>
        <v>-0.28541563517681667</v>
      </c>
      <c r="Z3434" s="74">
        <f t="shared" ca="1" si="1021"/>
        <v>0.75170175568903042</v>
      </c>
      <c r="AA3434" s="76">
        <f t="shared" ca="1" si="1022"/>
        <v>-285.41563517681669</v>
      </c>
      <c r="AB3434" s="76">
        <f t="shared" ca="1" si="1023"/>
        <v>751.70175568903039</v>
      </c>
    </row>
    <row r="3435" spans="1:28" x14ac:dyDescent="0.25">
      <c r="A3435" s="2">
        <f t="shared" si="1024"/>
        <v>1</v>
      </c>
      <c r="B3435" s="16">
        <f ca="1">VLOOKUP(A3435,PERIODS!$O$4:$P$33,2,FALSE)</f>
        <v>2.4E-2</v>
      </c>
      <c r="C3435" s="15"/>
      <c r="D3435" s="18">
        <v>3421</v>
      </c>
      <c r="E3435" s="34">
        <f t="shared" ca="1" si="1026"/>
        <v>16414.661413986047</v>
      </c>
      <c r="F3435" s="34">
        <f t="shared" ca="1" si="1008"/>
        <v>2400</v>
      </c>
      <c r="G3435" s="69">
        <f t="shared" ca="1" si="1012"/>
        <v>0</v>
      </c>
      <c r="H3435" s="34">
        <f t="shared" ca="1" si="1013"/>
        <v>749.40831293260544</v>
      </c>
      <c r="I3435" s="34">
        <f t="shared" ca="1" si="1014"/>
        <v>3149.4083129326054</v>
      </c>
      <c r="J3435" s="18">
        <f ca="1">SUM(INDIRECT(ADDRESS(ROW(F3435),COLUMN(F3435),4)):INDIRECT(ADDRESS(ROW(F3435)+N$5-1,COLUMN(F3435),4)))</f>
        <v>19800</v>
      </c>
      <c r="K3435" s="18">
        <f t="shared" ca="1" si="1015"/>
        <v>16350</v>
      </c>
      <c r="L3435" s="18">
        <f t="shared" ca="1" si="1025"/>
        <v>0</v>
      </c>
      <c r="M3435" s="18">
        <f t="shared" ca="1" si="1009"/>
        <v>0</v>
      </c>
      <c r="N3435" s="34">
        <f t="shared" ca="1" si="1016"/>
        <v>13265.25310105344</v>
      </c>
      <c r="P3435" s="18">
        <f t="shared" ca="1" si="1010"/>
        <v>749.40831293260544</v>
      </c>
      <c r="Q3435" s="47">
        <f ca="1">SUM(L$15:L3435)-SUM(M$15:M3435)</f>
        <v>16350</v>
      </c>
      <c r="R3435" s="47" t="str">
        <f t="shared" ca="1" si="1011"/>
        <v>M3438</v>
      </c>
      <c r="S3435" s="40">
        <f t="shared" ca="1" si="1017"/>
        <v>0</v>
      </c>
      <c r="T3435" s="46">
        <f t="shared" ca="1" si="1018"/>
        <v>42</v>
      </c>
      <c r="X3435" s="74">
        <f t="shared" ca="1" si="1019"/>
        <v>0.74940831293260546</v>
      </c>
      <c r="Y3435" s="75">
        <f t="shared" ca="1" si="1020"/>
        <v>0.74940831293260546</v>
      </c>
      <c r="Z3435" s="74">
        <f t="shared" ca="1" si="1021"/>
        <v>2.1157477855821574</v>
      </c>
      <c r="AA3435" s="76">
        <f t="shared" ca="1" si="1022"/>
        <v>749.40831293260544</v>
      </c>
      <c r="AB3435" s="76">
        <f t="shared" ca="1" si="1023"/>
        <v>2115.7477855821576</v>
      </c>
    </row>
    <row r="3436" spans="1:28" x14ac:dyDescent="0.25">
      <c r="A3436" s="2">
        <f t="shared" si="1024"/>
        <v>2</v>
      </c>
      <c r="B3436" s="16">
        <f ca="1">VLOOKUP(A3436,PERIODS!$O$4:$P$33,2,FALSE)</f>
        <v>2.5000000000000001E-2</v>
      </c>
      <c r="C3436" s="15"/>
      <c r="D3436" s="18">
        <v>3422</v>
      </c>
      <c r="E3436" s="34">
        <f t="shared" ca="1" si="1026"/>
        <v>13265.25310105344</v>
      </c>
      <c r="F3436" s="34">
        <f t="shared" ca="1" si="1008"/>
        <v>2500</v>
      </c>
      <c r="G3436" s="69">
        <f t="shared" ca="1" si="1012"/>
        <v>0</v>
      </c>
      <c r="H3436" s="34">
        <f t="shared" ca="1" si="1013"/>
        <v>-1313.1705304922832</v>
      </c>
      <c r="I3436" s="34">
        <f t="shared" ca="1" si="1014"/>
        <v>1186.8294695077168</v>
      </c>
      <c r="J3436" s="18">
        <f ca="1">SUM(INDIRECT(ADDRESS(ROW(F3436),COLUMN(F3436),4)):INDIRECT(ADDRESS(ROW(F3436)+N$5-1,COLUMN(F3436),4)))</f>
        <v>20700</v>
      </c>
      <c r="K3436" s="18">
        <f t="shared" ca="1" si="1015"/>
        <v>16350</v>
      </c>
      <c r="L3436" s="18">
        <f t="shared" ca="1" si="1025"/>
        <v>0</v>
      </c>
      <c r="M3436" s="18">
        <f t="shared" ca="1" si="1009"/>
        <v>0</v>
      </c>
      <c r="N3436" s="34">
        <f t="shared" ca="1" si="1016"/>
        <v>12078.423631545724</v>
      </c>
      <c r="P3436" s="18">
        <f t="shared" ca="1" si="1010"/>
        <v>1313.1705304922832</v>
      </c>
      <c r="Q3436" s="47">
        <f ca="1">SUM(L$15:L3436)-SUM(M$15:M3436)</f>
        <v>16350</v>
      </c>
      <c r="R3436" s="47" t="str">
        <f t="shared" ca="1" si="1011"/>
        <v>M3439</v>
      </c>
      <c r="S3436" s="40">
        <f t="shared" ca="1" si="1017"/>
        <v>0</v>
      </c>
      <c r="T3436" s="46">
        <f t="shared" ca="1" si="1018"/>
        <v>49</v>
      </c>
      <c r="X3436" s="74">
        <f t="shared" ca="1" si="1019"/>
        <v>-1.3131705304922832</v>
      </c>
      <c r="Y3436" s="75">
        <f t="shared" ca="1" si="1020"/>
        <v>-1.3131705304922832</v>
      </c>
      <c r="Z3436" s="74">
        <f t="shared" ca="1" si="1021"/>
        <v>0.26896593838755145</v>
      </c>
      <c r="AA3436" s="76">
        <f t="shared" ca="1" si="1022"/>
        <v>-1313.1705304922832</v>
      </c>
      <c r="AB3436" s="76">
        <f t="shared" ca="1" si="1023"/>
        <v>268.96593838755143</v>
      </c>
    </row>
    <row r="3437" spans="1:28" x14ac:dyDescent="0.25">
      <c r="A3437" s="2">
        <f t="shared" si="1024"/>
        <v>3</v>
      </c>
      <c r="B3437" s="16">
        <f ca="1">VLOOKUP(A3437,PERIODS!$O$4:$P$33,2,FALSE)</f>
        <v>2.5000000000000001E-2</v>
      </c>
      <c r="C3437" s="15"/>
      <c r="D3437" s="18">
        <v>3423</v>
      </c>
      <c r="E3437" s="34">
        <f t="shared" ca="1" si="1026"/>
        <v>12078.423631545724</v>
      </c>
      <c r="F3437" s="34">
        <f t="shared" ca="1" si="1008"/>
        <v>2500</v>
      </c>
      <c r="G3437" s="69">
        <f t="shared" ca="1" si="1012"/>
        <v>0</v>
      </c>
      <c r="H3437" s="34">
        <f t="shared" ca="1" si="1013"/>
        <v>741.39389195170293</v>
      </c>
      <c r="I3437" s="34">
        <f t="shared" ca="1" si="1014"/>
        <v>3241.3938919517032</v>
      </c>
      <c r="J3437" s="18">
        <f ca="1">SUM(INDIRECT(ADDRESS(ROW(F3437),COLUMN(F3437),4)):INDIRECT(ADDRESS(ROW(F3437)+N$5-1,COLUMN(F3437),4)))</f>
        <v>21500</v>
      </c>
      <c r="K3437" s="18">
        <f t="shared" ca="1" si="1015"/>
        <v>0</v>
      </c>
      <c r="L3437" s="18">
        <f t="shared" ca="1" si="1025"/>
        <v>0</v>
      </c>
      <c r="M3437" s="18">
        <f t="shared" ca="1" si="1009"/>
        <v>16350</v>
      </c>
      <c r="N3437" s="34">
        <f t="shared" ca="1" si="1016"/>
        <v>25187.029739594022</v>
      </c>
      <c r="P3437" s="18">
        <f t="shared" ca="1" si="1010"/>
        <v>741.39389195170293</v>
      </c>
      <c r="Q3437" s="47">
        <f ca="1">SUM(L$15:L3437)-SUM(M$15:M3437)</f>
        <v>0</v>
      </c>
      <c r="R3437" s="47" t="str">
        <f t="shared" ca="1" si="1011"/>
        <v>M3440</v>
      </c>
      <c r="S3437" s="40">
        <f t="shared" ca="1" si="1017"/>
        <v>0</v>
      </c>
      <c r="T3437" s="46">
        <f t="shared" ca="1" si="1018"/>
        <v>85</v>
      </c>
      <c r="X3437" s="74">
        <f t="shared" ca="1" si="1019"/>
        <v>0.74139389195170291</v>
      </c>
      <c r="Y3437" s="75">
        <f t="shared" ca="1" si="1020"/>
        <v>0.74139389195170291</v>
      </c>
      <c r="Z3437" s="74">
        <f t="shared" ca="1" si="1021"/>
        <v>2.0988590592186829</v>
      </c>
      <c r="AA3437" s="76">
        <f t="shared" ca="1" si="1022"/>
        <v>741.39389195170293</v>
      </c>
      <c r="AB3437" s="76">
        <f t="shared" ca="1" si="1023"/>
        <v>2098.8590592186829</v>
      </c>
    </row>
    <row r="3438" spans="1:28" x14ac:dyDescent="0.25">
      <c r="A3438" s="2">
        <f t="shared" si="1024"/>
        <v>4</v>
      </c>
      <c r="B3438" s="16">
        <f ca="1">VLOOKUP(A3438,PERIODS!$O$4:$P$33,2,FALSE)</f>
        <v>2.5000000000000001E-2</v>
      </c>
      <c r="C3438" s="15"/>
      <c r="D3438" s="18">
        <v>3424</v>
      </c>
      <c r="E3438" s="34">
        <f t="shared" ca="1" si="1026"/>
        <v>25187.029739594022</v>
      </c>
      <c r="F3438" s="34">
        <f t="shared" ca="1" si="1008"/>
        <v>2500</v>
      </c>
      <c r="G3438" s="69">
        <f t="shared" ca="1" si="1012"/>
        <v>0</v>
      </c>
      <c r="H3438" s="34">
        <f t="shared" ca="1" si="1013"/>
        <v>-1107.8340048329353</v>
      </c>
      <c r="I3438" s="34">
        <f t="shared" ca="1" si="1014"/>
        <v>1392.1659951670647</v>
      </c>
      <c r="J3438" s="18">
        <f ca="1">SUM(INDIRECT(ADDRESS(ROW(F3438),COLUMN(F3438),4)):INDIRECT(ADDRESS(ROW(F3438)+N$5-1,COLUMN(F3438),4)))</f>
        <v>22300</v>
      </c>
      <c r="K3438" s="18">
        <f t="shared" ca="1" si="1015"/>
        <v>0</v>
      </c>
      <c r="L3438" s="18">
        <f t="shared" ca="1" si="1025"/>
        <v>0</v>
      </c>
      <c r="M3438" s="18">
        <f t="shared" ca="1" si="1009"/>
        <v>0</v>
      </c>
      <c r="N3438" s="34">
        <f t="shared" ca="1" si="1016"/>
        <v>23794.863744426955</v>
      </c>
      <c r="P3438" s="18">
        <f t="shared" ca="1" si="1010"/>
        <v>1107.8340048329353</v>
      </c>
      <c r="Q3438" s="47">
        <f ca="1">SUM(L$15:L3438)-SUM(M$15:M3438)</f>
        <v>0</v>
      </c>
      <c r="R3438" s="47" t="str">
        <f t="shared" ca="1" si="1011"/>
        <v>M3441</v>
      </c>
      <c r="S3438" s="40">
        <f t="shared" ca="1" si="1017"/>
        <v>0</v>
      </c>
      <c r="T3438" s="46">
        <f t="shared" ca="1" si="1018"/>
        <v>97</v>
      </c>
      <c r="X3438" s="74">
        <f t="shared" ca="1" si="1019"/>
        <v>-1.1078340048329354</v>
      </c>
      <c r="Y3438" s="75">
        <f t="shared" ca="1" si="1020"/>
        <v>-1.1078340048329354</v>
      </c>
      <c r="Z3438" s="74">
        <f t="shared" ca="1" si="1021"/>
        <v>0.33027355781930823</v>
      </c>
      <c r="AA3438" s="76">
        <f t="shared" ca="1" si="1022"/>
        <v>-1107.8340048329353</v>
      </c>
      <c r="AB3438" s="76">
        <f t="shared" ca="1" si="1023"/>
        <v>330.27355781930822</v>
      </c>
    </row>
    <row r="3439" spans="1:28" x14ac:dyDescent="0.25">
      <c r="A3439" s="2">
        <f t="shared" si="1024"/>
        <v>5</v>
      </c>
      <c r="B3439" s="16">
        <f ca="1">VLOOKUP(A3439,PERIODS!$O$4:$P$33,2,FALSE)</f>
        <v>3.3000000000000002E-2</v>
      </c>
      <c r="C3439" s="15"/>
      <c r="D3439" s="18">
        <v>3425</v>
      </c>
      <c r="E3439" s="34">
        <f t="shared" ca="1" si="1026"/>
        <v>23794.863744426955</v>
      </c>
      <c r="F3439" s="34">
        <f t="shared" ca="1" si="1008"/>
        <v>3300</v>
      </c>
      <c r="G3439" s="69">
        <f t="shared" ca="1" si="1012"/>
        <v>0</v>
      </c>
      <c r="H3439" s="34">
        <f t="shared" ca="1" si="1013"/>
        <v>755.18422901789188</v>
      </c>
      <c r="I3439" s="34">
        <f t="shared" ca="1" si="1014"/>
        <v>4055.184229017892</v>
      </c>
      <c r="J3439" s="18">
        <f ca="1">SUM(INDIRECT(ADDRESS(ROW(F3439),COLUMN(F3439),4)):INDIRECT(ADDRESS(ROW(F3439)+N$5-1,COLUMN(F3439),4)))</f>
        <v>23100</v>
      </c>
      <c r="K3439" s="18">
        <f t="shared" ca="1" si="1015"/>
        <v>0</v>
      </c>
      <c r="L3439" s="18">
        <f t="shared" ca="1" si="1025"/>
        <v>0</v>
      </c>
      <c r="M3439" s="18">
        <f t="shared" ca="1" si="1009"/>
        <v>0</v>
      </c>
      <c r="N3439" s="34">
        <f t="shared" ca="1" si="1016"/>
        <v>19739.679515409065</v>
      </c>
      <c r="P3439" s="18">
        <f t="shared" ca="1" si="1010"/>
        <v>755.18422901789188</v>
      </c>
      <c r="Q3439" s="47">
        <f ca="1">SUM(L$15:L3439)-SUM(M$15:M3439)</f>
        <v>0</v>
      </c>
      <c r="R3439" s="47" t="str">
        <f t="shared" ca="1" si="1011"/>
        <v>M3442</v>
      </c>
      <c r="S3439" s="40">
        <f t="shared" ca="1" si="1017"/>
        <v>0</v>
      </c>
      <c r="T3439" s="46">
        <f t="shared" ca="1" si="1018"/>
        <v>66</v>
      </c>
      <c r="X3439" s="74">
        <f t="shared" ca="1" si="1019"/>
        <v>0.75518422901789184</v>
      </c>
      <c r="Y3439" s="75">
        <f t="shared" ca="1" si="1020"/>
        <v>0.75518422901789184</v>
      </c>
      <c r="Z3439" s="74">
        <f t="shared" ca="1" si="1021"/>
        <v>2.1280035272448381</v>
      </c>
      <c r="AA3439" s="76">
        <f t="shared" ca="1" si="1022"/>
        <v>755.18422901789188</v>
      </c>
      <c r="AB3439" s="76">
        <f t="shared" ca="1" si="1023"/>
        <v>2128.0035272448381</v>
      </c>
    </row>
    <row r="3440" spans="1:28" x14ac:dyDescent="0.25">
      <c r="A3440" s="2">
        <f t="shared" si="1024"/>
        <v>6</v>
      </c>
      <c r="B3440" s="16">
        <f ca="1">VLOOKUP(A3440,PERIODS!$O$4:$P$33,2,FALSE)</f>
        <v>3.3000000000000002E-2</v>
      </c>
      <c r="C3440" s="15"/>
      <c r="D3440" s="18">
        <v>3426</v>
      </c>
      <c r="E3440" s="34">
        <f t="shared" ca="1" si="1026"/>
        <v>19739.679515409065</v>
      </c>
      <c r="F3440" s="34">
        <f t="shared" ca="1" si="1008"/>
        <v>3300</v>
      </c>
      <c r="G3440" s="69">
        <f t="shared" ca="1" si="1012"/>
        <v>0</v>
      </c>
      <c r="H3440" s="34">
        <f t="shared" ca="1" si="1013"/>
        <v>1490.8173852470843</v>
      </c>
      <c r="I3440" s="34">
        <f t="shared" ca="1" si="1014"/>
        <v>4790.8173852470845</v>
      </c>
      <c r="J3440" s="18">
        <f ca="1">SUM(INDIRECT(ADDRESS(ROW(F3440),COLUMN(F3440),4)):INDIRECT(ADDRESS(ROW(F3440)+N$5-1,COLUMN(F3440),4)))</f>
        <v>23100</v>
      </c>
      <c r="K3440" s="18">
        <f t="shared" ca="1" si="1015"/>
        <v>16350</v>
      </c>
      <c r="L3440" s="18">
        <f t="shared" ca="1" si="1025"/>
        <v>16350</v>
      </c>
      <c r="M3440" s="18">
        <f t="shared" ca="1" si="1009"/>
        <v>0</v>
      </c>
      <c r="N3440" s="34">
        <f t="shared" ca="1" si="1016"/>
        <v>14948.862130161981</v>
      </c>
      <c r="P3440" s="18">
        <f t="shared" ca="1" si="1010"/>
        <v>1490.8173852470843</v>
      </c>
      <c r="Q3440" s="47">
        <f ca="1">SUM(L$15:L3440)-SUM(M$15:M3440)</f>
        <v>16350</v>
      </c>
      <c r="R3440" s="47" t="str">
        <f t="shared" ca="1" si="1011"/>
        <v>M3443</v>
      </c>
      <c r="S3440" s="40">
        <f t="shared" ca="1" si="1017"/>
        <v>0</v>
      </c>
      <c r="T3440" s="46">
        <f t="shared" ca="1" si="1018"/>
        <v>85</v>
      </c>
      <c r="X3440" s="74">
        <f t="shared" ca="1" si="1019"/>
        <v>1.4908173852470843</v>
      </c>
      <c r="Y3440" s="75">
        <f t="shared" ca="1" si="1020"/>
        <v>1.4908173852470843</v>
      </c>
      <c r="Z3440" s="74">
        <f t="shared" ca="1" si="1021"/>
        <v>4.4407238180778581</v>
      </c>
      <c r="AA3440" s="76">
        <f t="shared" ca="1" si="1022"/>
        <v>1490.8173852470843</v>
      </c>
      <c r="AB3440" s="76">
        <f t="shared" ca="1" si="1023"/>
        <v>4440.7238180778577</v>
      </c>
    </row>
    <row r="3441" spans="1:28" x14ac:dyDescent="0.25">
      <c r="A3441" s="2">
        <f t="shared" si="1024"/>
        <v>7</v>
      </c>
      <c r="B3441" s="16">
        <f ca="1">VLOOKUP(A3441,PERIODS!$O$4:$P$33,2,FALSE)</f>
        <v>3.3000000000000002E-2</v>
      </c>
      <c r="C3441" s="15"/>
      <c r="D3441" s="18">
        <v>3427</v>
      </c>
      <c r="E3441" s="34">
        <f t="shared" ca="1" si="1026"/>
        <v>14948.862130161981</v>
      </c>
      <c r="F3441" s="34">
        <f t="shared" ca="1" si="1008"/>
        <v>3300</v>
      </c>
      <c r="G3441" s="69">
        <f t="shared" ca="1" si="1012"/>
        <v>0</v>
      </c>
      <c r="H3441" s="34">
        <f t="shared" ca="1" si="1013"/>
        <v>309.46196145347238</v>
      </c>
      <c r="I3441" s="34">
        <f t="shared" ca="1" si="1014"/>
        <v>3609.4619614534722</v>
      </c>
      <c r="J3441" s="18">
        <f ca="1">SUM(INDIRECT(ADDRESS(ROW(F3441),COLUMN(F3441),4)):INDIRECT(ADDRESS(ROW(F3441)+N$5-1,COLUMN(F3441),4)))</f>
        <v>23100</v>
      </c>
      <c r="K3441" s="18">
        <f t="shared" ca="1" si="1015"/>
        <v>16350</v>
      </c>
      <c r="L3441" s="18">
        <f t="shared" ca="1" si="1025"/>
        <v>0</v>
      </c>
      <c r="M3441" s="18">
        <f t="shared" ca="1" si="1009"/>
        <v>0</v>
      </c>
      <c r="N3441" s="34">
        <f t="shared" ca="1" si="1016"/>
        <v>11339.400168708507</v>
      </c>
      <c r="P3441" s="18">
        <f t="shared" ca="1" si="1010"/>
        <v>309.46196145347238</v>
      </c>
      <c r="Q3441" s="47">
        <f ca="1">SUM(L$15:L3441)-SUM(M$15:M3441)</f>
        <v>16350</v>
      </c>
      <c r="R3441" s="47" t="str">
        <f t="shared" ca="1" si="1011"/>
        <v>M3444</v>
      </c>
      <c r="S3441" s="40">
        <f t="shared" ca="1" si="1017"/>
        <v>0</v>
      </c>
      <c r="T3441" s="46">
        <f t="shared" ca="1" si="1018"/>
        <v>39</v>
      </c>
      <c r="X3441" s="74">
        <f t="shared" ca="1" si="1019"/>
        <v>0.30946196145347238</v>
      </c>
      <c r="Y3441" s="75">
        <f t="shared" ca="1" si="1020"/>
        <v>0.30946196145347238</v>
      </c>
      <c r="Z3441" s="74">
        <f t="shared" ca="1" si="1021"/>
        <v>1.3626917361759676</v>
      </c>
      <c r="AA3441" s="76">
        <f t="shared" ca="1" si="1022"/>
        <v>309.46196145347238</v>
      </c>
      <c r="AB3441" s="76">
        <f t="shared" ca="1" si="1023"/>
        <v>1362.6917361759677</v>
      </c>
    </row>
    <row r="3442" spans="1:28" x14ac:dyDescent="0.25">
      <c r="A3442" s="2">
        <f t="shared" si="1024"/>
        <v>8</v>
      </c>
      <c r="B3442" s="16">
        <f ca="1">VLOOKUP(A3442,PERIODS!$O$4:$P$33,2,FALSE)</f>
        <v>3.3000000000000002E-2</v>
      </c>
      <c r="C3442" s="15"/>
      <c r="D3442" s="18">
        <v>3428</v>
      </c>
      <c r="E3442" s="34">
        <f t="shared" ca="1" si="1026"/>
        <v>11339.400168708507</v>
      </c>
      <c r="F3442" s="34">
        <f t="shared" ca="1" si="1008"/>
        <v>3300</v>
      </c>
      <c r="G3442" s="69">
        <f t="shared" ca="1" si="1012"/>
        <v>0</v>
      </c>
      <c r="H3442" s="34">
        <f t="shared" ca="1" si="1013"/>
        <v>728.73269872193032</v>
      </c>
      <c r="I3442" s="34">
        <f t="shared" ca="1" si="1014"/>
        <v>4028.7326987219303</v>
      </c>
      <c r="J3442" s="18">
        <f ca="1">SUM(INDIRECT(ADDRESS(ROW(F3442),COLUMN(F3442),4)):INDIRECT(ADDRESS(ROW(F3442)+N$5-1,COLUMN(F3442),4)))</f>
        <v>23100</v>
      </c>
      <c r="K3442" s="18">
        <f t="shared" ca="1" si="1015"/>
        <v>16350</v>
      </c>
      <c r="L3442" s="18">
        <f t="shared" ca="1" si="1025"/>
        <v>0</v>
      </c>
      <c r="M3442" s="18">
        <f t="shared" ca="1" si="1009"/>
        <v>0</v>
      </c>
      <c r="N3442" s="34">
        <f t="shared" ca="1" si="1016"/>
        <v>7310.6674699865771</v>
      </c>
      <c r="P3442" s="18">
        <f t="shared" ca="1" si="1010"/>
        <v>728.73269872193032</v>
      </c>
      <c r="Q3442" s="47">
        <f ca="1">SUM(L$15:L3442)-SUM(M$15:M3442)</f>
        <v>16350</v>
      </c>
      <c r="R3442" s="47" t="str">
        <f t="shared" ca="1" si="1011"/>
        <v>M3445</v>
      </c>
      <c r="S3442" s="40">
        <f t="shared" ca="1" si="1017"/>
        <v>0</v>
      </c>
      <c r="T3442" s="46">
        <f t="shared" ca="1" si="1018"/>
        <v>26</v>
      </c>
      <c r="X3442" s="74">
        <f t="shared" ca="1" si="1019"/>
        <v>0.72873269872193036</v>
      </c>
      <c r="Y3442" s="75">
        <f t="shared" ca="1" si="1020"/>
        <v>0.72873269872193036</v>
      </c>
      <c r="Z3442" s="74">
        <f t="shared" ca="1" si="1021"/>
        <v>2.0724525210084521</v>
      </c>
      <c r="AA3442" s="76">
        <f t="shared" ca="1" si="1022"/>
        <v>728.73269872193032</v>
      </c>
      <c r="AB3442" s="76">
        <f t="shared" ca="1" si="1023"/>
        <v>2072.4525210084521</v>
      </c>
    </row>
    <row r="3443" spans="1:28" x14ac:dyDescent="0.25">
      <c r="A3443" s="2">
        <f t="shared" si="1024"/>
        <v>9</v>
      </c>
      <c r="B3443" s="16">
        <f ca="1">VLOOKUP(A3443,PERIODS!$O$4:$P$33,2,FALSE)</f>
        <v>3.3000000000000002E-2</v>
      </c>
      <c r="C3443" s="15"/>
      <c r="D3443" s="18">
        <v>3429</v>
      </c>
      <c r="E3443" s="34">
        <f t="shared" ca="1" si="1026"/>
        <v>7310.6674699865771</v>
      </c>
      <c r="F3443" s="34">
        <f t="shared" ca="1" si="1008"/>
        <v>3300</v>
      </c>
      <c r="G3443" s="69">
        <f t="shared" ca="1" si="1012"/>
        <v>0</v>
      </c>
      <c r="H3443" s="34">
        <f t="shared" ca="1" si="1013"/>
        <v>-1602.1671332069645</v>
      </c>
      <c r="I3443" s="34">
        <f t="shared" ca="1" si="1014"/>
        <v>1697.8328667930355</v>
      </c>
      <c r="J3443" s="18">
        <f ca="1">SUM(INDIRECT(ADDRESS(ROW(F3443),COLUMN(F3443),4)):INDIRECT(ADDRESS(ROW(F3443)+N$5-1,COLUMN(F3443),4)))</f>
        <v>23100</v>
      </c>
      <c r="K3443" s="18">
        <f t="shared" ca="1" si="1015"/>
        <v>0</v>
      </c>
      <c r="L3443" s="18">
        <f t="shared" ca="1" si="1025"/>
        <v>0</v>
      </c>
      <c r="M3443" s="18">
        <f t="shared" ca="1" si="1009"/>
        <v>16350</v>
      </c>
      <c r="N3443" s="34">
        <f t="shared" ca="1" si="1016"/>
        <v>21962.834603193543</v>
      </c>
      <c r="P3443" s="18">
        <f t="shared" ca="1" si="1010"/>
        <v>1602.1671332069645</v>
      </c>
      <c r="Q3443" s="47">
        <f ca="1">SUM(L$15:L3443)-SUM(M$15:M3443)</f>
        <v>0</v>
      </c>
      <c r="R3443" s="47" t="str">
        <f t="shared" ca="1" si="1011"/>
        <v>M3446</v>
      </c>
      <c r="S3443" s="40">
        <f t="shared" ca="1" si="1017"/>
        <v>0</v>
      </c>
      <c r="T3443" s="46">
        <f t="shared" ca="1" si="1018"/>
        <v>77</v>
      </c>
      <c r="X3443" s="74">
        <f t="shared" ca="1" si="1019"/>
        <v>-1.6021671332069645</v>
      </c>
      <c r="Y3443" s="75">
        <f t="shared" ca="1" si="1020"/>
        <v>-1.6021671332069645</v>
      </c>
      <c r="Z3443" s="74">
        <f t="shared" ca="1" si="1021"/>
        <v>0.20145945510394495</v>
      </c>
      <c r="AA3443" s="76">
        <f t="shared" ca="1" si="1022"/>
        <v>-1602.1671332069645</v>
      </c>
      <c r="AB3443" s="76">
        <f t="shared" ca="1" si="1023"/>
        <v>201.45945510394495</v>
      </c>
    </row>
    <row r="3444" spans="1:28" x14ac:dyDescent="0.25">
      <c r="A3444" s="2">
        <f t="shared" si="1024"/>
        <v>10</v>
      </c>
      <c r="B3444" s="16">
        <f ca="1">VLOOKUP(A3444,PERIODS!$O$4:$P$33,2,FALSE)</f>
        <v>3.3000000000000002E-2</v>
      </c>
      <c r="C3444" s="15"/>
      <c r="D3444" s="18">
        <v>3430</v>
      </c>
      <c r="E3444" s="34">
        <f t="shared" ca="1" si="1026"/>
        <v>21962.834603193543</v>
      </c>
      <c r="F3444" s="34">
        <f t="shared" ca="1" si="1008"/>
        <v>3300</v>
      </c>
      <c r="G3444" s="69">
        <f t="shared" ca="1" si="1012"/>
        <v>0</v>
      </c>
      <c r="H3444" s="34">
        <f t="shared" ca="1" si="1013"/>
        <v>-496.9452414878001</v>
      </c>
      <c r="I3444" s="34">
        <f t="shared" ca="1" si="1014"/>
        <v>2803.0547585121999</v>
      </c>
      <c r="J3444" s="18">
        <f ca="1">SUM(INDIRECT(ADDRESS(ROW(F3444),COLUMN(F3444),4)):INDIRECT(ADDRESS(ROW(F3444)+N$5-1,COLUMN(F3444),4)))</f>
        <v>23100</v>
      </c>
      <c r="K3444" s="18">
        <f t="shared" ca="1" si="1015"/>
        <v>16350</v>
      </c>
      <c r="L3444" s="18">
        <f t="shared" ca="1" si="1025"/>
        <v>16350</v>
      </c>
      <c r="M3444" s="18">
        <f t="shared" ca="1" si="1009"/>
        <v>0</v>
      </c>
      <c r="N3444" s="34">
        <f t="shared" ca="1" si="1016"/>
        <v>19159.779844681343</v>
      </c>
      <c r="P3444" s="18">
        <f t="shared" ca="1" si="1010"/>
        <v>496.9452414878001</v>
      </c>
      <c r="Q3444" s="47">
        <f ca="1">SUM(L$15:L3444)-SUM(M$15:M3444)</f>
        <v>16350</v>
      </c>
      <c r="R3444" s="47" t="str">
        <f t="shared" ca="1" si="1011"/>
        <v>M3447</v>
      </c>
      <c r="S3444" s="40">
        <f t="shared" ca="1" si="1017"/>
        <v>0</v>
      </c>
      <c r="T3444" s="46">
        <f t="shared" ca="1" si="1018"/>
        <v>3</v>
      </c>
      <c r="X3444" s="74">
        <f t="shared" ca="1" si="1019"/>
        <v>-0.49694524148780012</v>
      </c>
      <c r="Y3444" s="75">
        <f t="shared" ca="1" si="1020"/>
        <v>-0.49694524148780012</v>
      </c>
      <c r="Z3444" s="74">
        <f t="shared" ca="1" si="1021"/>
        <v>0.60838629722755033</v>
      </c>
      <c r="AA3444" s="76">
        <f t="shared" ca="1" si="1022"/>
        <v>-496.9452414878001</v>
      </c>
      <c r="AB3444" s="76">
        <f t="shared" ca="1" si="1023"/>
        <v>608.38629722755036</v>
      </c>
    </row>
    <row r="3445" spans="1:28" x14ac:dyDescent="0.25">
      <c r="A3445" s="2">
        <f t="shared" si="1024"/>
        <v>11</v>
      </c>
      <c r="B3445" s="16">
        <f ca="1">VLOOKUP(A3445,PERIODS!$O$4:$P$33,2,FALSE)</f>
        <v>3.3000000000000002E-2</v>
      </c>
      <c r="C3445" s="15"/>
      <c r="D3445" s="18">
        <v>3431</v>
      </c>
      <c r="E3445" s="34">
        <f t="shared" ca="1" si="1026"/>
        <v>19159.779844681343</v>
      </c>
      <c r="F3445" s="34">
        <f t="shared" ca="1" si="1008"/>
        <v>3300</v>
      </c>
      <c r="G3445" s="69">
        <f t="shared" ca="1" si="1012"/>
        <v>0</v>
      </c>
      <c r="H3445" s="34">
        <f t="shared" ca="1" si="1013"/>
        <v>-1342.5776681979175</v>
      </c>
      <c r="I3445" s="34">
        <f t="shared" ca="1" si="1014"/>
        <v>1957.4223318020825</v>
      </c>
      <c r="J3445" s="18">
        <f ca="1">SUM(INDIRECT(ADDRESS(ROW(F3445),COLUMN(F3445),4)):INDIRECT(ADDRESS(ROW(F3445)+N$5-1,COLUMN(F3445),4)))</f>
        <v>23300</v>
      </c>
      <c r="K3445" s="18">
        <f t="shared" ca="1" si="1015"/>
        <v>16350</v>
      </c>
      <c r="L3445" s="18">
        <f t="shared" ca="1" si="1025"/>
        <v>0</v>
      </c>
      <c r="M3445" s="18">
        <f t="shared" ca="1" si="1009"/>
        <v>0</v>
      </c>
      <c r="N3445" s="34">
        <f t="shared" ca="1" si="1016"/>
        <v>17202.357512879262</v>
      </c>
      <c r="P3445" s="18">
        <f t="shared" ca="1" si="1010"/>
        <v>1342.5776681979175</v>
      </c>
      <c r="Q3445" s="47">
        <f ca="1">SUM(L$15:L3445)-SUM(M$15:M3445)</f>
        <v>16350</v>
      </c>
      <c r="R3445" s="47" t="str">
        <f t="shared" ca="1" si="1011"/>
        <v>M3448</v>
      </c>
      <c r="S3445" s="40">
        <f t="shared" ca="1" si="1017"/>
        <v>0</v>
      </c>
      <c r="T3445" s="46">
        <f t="shared" ca="1" si="1018"/>
        <v>9</v>
      </c>
      <c r="X3445" s="74">
        <f t="shared" ca="1" si="1019"/>
        <v>-1.3425776681979176</v>
      </c>
      <c r="Y3445" s="75">
        <f t="shared" ca="1" si="1020"/>
        <v>-1.3425776681979176</v>
      </c>
      <c r="Z3445" s="74">
        <f t="shared" ca="1" si="1021"/>
        <v>0.261171586480897</v>
      </c>
      <c r="AA3445" s="76">
        <f t="shared" ca="1" si="1022"/>
        <v>-1342.5776681979175</v>
      </c>
      <c r="AB3445" s="76">
        <f t="shared" ca="1" si="1023"/>
        <v>261.17158648089702</v>
      </c>
    </row>
    <row r="3446" spans="1:28" x14ac:dyDescent="0.25">
      <c r="A3446" s="2">
        <f t="shared" si="1024"/>
        <v>12</v>
      </c>
      <c r="B3446" s="16">
        <f ca="1">VLOOKUP(A3446,PERIODS!$O$4:$P$33,2,FALSE)</f>
        <v>3.3000000000000002E-2</v>
      </c>
      <c r="C3446" s="15"/>
      <c r="D3446" s="18">
        <v>3432</v>
      </c>
      <c r="E3446" s="34">
        <f t="shared" ca="1" si="1026"/>
        <v>17202.357512879262</v>
      </c>
      <c r="F3446" s="34">
        <f t="shared" ca="1" si="1008"/>
        <v>3300</v>
      </c>
      <c r="G3446" s="69">
        <f t="shared" ca="1" si="1012"/>
        <v>0</v>
      </c>
      <c r="H3446" s="34">
        <f t="shared" ca="1" si="1013"/>
        <v>-618.88073974427891</v>
      </c>
      <c r="I3446" s="34">
        <f t="shared" ca="1" si="1014"/>
        <v>2681.1192602557212</v>
      </c>
      <c r="J3446" s="18">
        <f ca="1">SUM(INDIRECT(ADDRESS(ROW(F3446),COLUMN(F3446),4)):INDIRECT(ADDRESS(ROW(F3446)+N$5-1,COLUMN(F3446),4)))</f>
        <v>23500</v>
      </c>
      <c r="K3446" s="18">
        <f t="shared" ca="1" si="1015"/>
        <v>16350</v>
      </c>
      <c r="L3446" s="18">
        <f t="shared" ca="1" si="1025"/>
        <v>0</v>
      </c>
      <c r="M3446" s="18">
        <f t="shared" ca="1" si="1009"/>
        <v>0</v>
      </c>
      <c r="N3446" s="34">
        <f t="shared" ca="1" si="1016"/>
        <v>14521.238252623541</v>
      </c>
      <c r="P3446" s="18">
        <f t="shared" ca="1" si="1010"/>
        <v>618.88073974427891</v>
      </c>
      <c r="Q3446" s="47">
        <f ca="1">SUM(L$15:L3446)-SUM(M$15:M3446)</f>
        <v>16350</v>
      </c>
      <c r="R3446" s="47" t="str">
        <f t="shared" ca="1" si="1011"/>
        <v>M3449</v>
      </c>
      <c r="S3446" s="40">
        <f t="shared" ca="1" si="1017"/>
        <v>0</v>
      </c>
      <c r="T3446" s="46">
        <f t="shared" ca="1" si="1018"/>
        <v>29</v>
      </c>
      <c r="X3446" s="74">
        <f t="shared" ca="1" si="1019"/>
        <v>-0.61888073974427893</v>
      </c>
      <c r="Y3446" s="75">
        <f t="shared" ca="1" si="1020"/>
        <v>-0.61888073974427893</v>
      </c>
      <c r="Z3446" s="74">
        <f t="shared" ca="1" si="1021"/>
        <v>0.53854687450241256</v>
      </c>
      <c r="AA3446" s="76">
        <f t="shared" ca="1" si="1022"/>
        <v>-618.88073974427891</v>
      </c>
      <c r="AB3446" s="76">
        <f t="shared" ca="1" si="1023"/>
        <v>538.54687450241261</v>
      </c>
    </row>
    <row r="3447" spans="1:28" x14ac:dyDescent="0.25">
      <c r="A3447" s="2">
        <f t="shared" si="1024"/>
        <v>13</v>
      </c>
      <c r="B3447" s="16">
        <f ca="1">VLOOKUP(A3447,PERIODS!$O$4:$P$33,2,FALSE)</f>
        <v>3.3000000000000002E-2</v>
      </c>
      <c r="C3447" s="15"/>
      <c r="D3447" s="18">
        <v>3433</v>
      </c>
      <c r="E3447" s="34">
        <f t="shared" ca="1" si="1026"/>
        <v>14521.238252623541</v>
      </c>
      <c r="F3447" s="34">
        <f t="shared" ca="1" si="1008"/>
        <v>3300</v>
      </c>
      <c r="G3447" s="69">
        <f t="shared" ca="1" si="1012"/>
        <v>0</v>
      </c>
      <c r="H3447" s="34">
        <f t="shared" ca="1" si="1013"/>
        <v>229.41694079756971</v>
      </c>
      <c r="I3447" s="34">
        <f t="shared" ca="1" si="1014"/>
        <v>3529.4169407975696</v>
      </c>
      <c r="J3447" s="18">
        <f ca="1">SUM(INDIRECT(ADDRESS(ROW(F3447),COLUMN(F3447),4)):INDIRECT(ADDRESS(ROW(F3447)+N$5-1,COLUMN(F3447),4)))</f>
        <v>23700</v>
      </c>
      <c r="K3447" s="18">
        <f t="shared" ca="1" si="1015"/>
        <v>0</v>
      </c>
      <c r="L3447" s="18">
        <f t="shared" ca="1" si="1025"/>
        <v>0</v>
      </c>
      <c r="M3447" s="18">
        <f t="shared" ca="1" si="1009"/>
        <v>16350</v>
      </c>
      <c r="N3447" s="34">
        <f t="shared" ca="1" si="1016"/>
        <v>27341.821311825974</v>
      </c>
      <c r="P3447" s="18">
        <f t="shared" ca="1" si="1010"/>
        <v>229.41694079756971</v>
      </c>
      <c r="Q3447" s="47">
        <f ca="1">SUM(L$15:L3447)-SUM(M$15:M3447)</f>
        <v>0</v>
      </c>
      <c r="R3447" s="47" t="str">
        <f t="shared" ca="1" si="1011"/>
        <v>M3450</v>
      </c>
      <c r="S3447" s="40">
        <f t="shared" ca="1" si="1017"/>
        <v>0</v>
      </c>
      <c r="T3447" s="46">
        <f t="shared" ca="1" si="1018"/>
        <v>58</v>
      </c>
      <c r="X3447" s="74">
        <f t="shared" ca="1" si="1019"/>
        <v>0.22941694079756972</v>
      </c>
      <c r="Y3447" s="75">
        <f t="shared" ca="1" si="1020"/>
        <v>0.22941694079756972</v>
      </c>
      <c r="Z3447" s="74">
        <f t="shared" ca="1" si="1021"/>
        <v>1.2578663855055288</v>
      </c>
      <c r="AA3447" s="76">
        <f t="shared" ca="1" si="1022"/>
        <v>229.41694079756971</v>
      </c>
      <c r="AB3447" s="76">
        <f t="shared" ca="1" si="1023"/>
        <v>1257.8663855055288</v>
      </c>
    </row>
    <row r="3448" spans="1:28" x14ac:dyDescent="0.25">
      <c r="A3448" s="2">
        <f t="shared" si="1024"/>
        <v>14</v>
      </c>
      <c r="B3448" s="16">
        <f ca="1">VLOOKUP(A3448,PERIODS!$O$4:$P$33,2,FALSE)</f>
        <v>3.3000000000000002E-2</v>
      </c>
      <c r="C3448" s="15"/>
      <c r="D3448" s="18">
        <v>3434</v>
      </c>
      <c r="E3448" s="34">
        <f t="shared" ca="1" si="1026"/>
        <v>27341.821311825974</v>
      </c>
      <c r="F3448" s="34">
        <f t="shared" ca="1" si="1008"/>
        <v>3300</v>
      </c>
      <c r="G3448" s="69">
        <f t="shared" ca="1" si="1012"/>
        <v>0</v>
      </c>
      <c r="H3448" s="34">
        <f t="shared" ca="1" si="1013"/>
        <v>-570.58840224535811</v>
      </c>
      <c r="I3448" s="34">
        <f t="shared" ca="1" si="1014"/>
        <v>2729.4115977546417</v>
      </c>
      <c r="J3448" s="18">
        <f ca="1">SUM(INDIRECT(ADDRESS(ROW(F3448),COLUMN(F3448),4)):INDIRECT(ADDRESS(ROW(F3448)+N$5-1,COLUMN(F3448),4)))</f>
        <v>23900</v>
      </c>
      <c r="K3448" s="18">
        <f t="shared" ca="1" si="1015"/>
        <v>0</v>
      </c>
      <c r="L3448" s="18">
        <f t="shared" ca="1" si="1025"/>
        <v>0</v>
      </c>
      <c r="M3448" s="18">
        <f t="shared" ca="1" si="1009"/>
        <v>0</v>
      </c>
      <c r="N3448" s="34">
        <f t="shared" ca="1" si="1016"/>
        <v>24612.409714071331</v>
      </c>
      <c r="P3448" s="18">
        <f t="shared" ca="1" si="1010"/>
        <v>570.58840224535811</v>
      </c>
      <c r="Q3448" s="47">
        <f ca="1">SUM(L$15:L3448)-SUM(M$15:M3448)</f>
        <v>0</v>
      </c>
      <c r="R3448" s="47" t="str">
        <f t="shared" ca="1" si="1011"/>
        <v>M3451</v>
      </c>
      <c r="S3448" s="40">
        <f t="shared" ca="1" si="1017"/>
        <v>0</v>
      </c>
      <c r="T3448" s="46">
        <f t="shared" ca="1" si="1018"/>
        <v>1</v>
      </c>
      <c r="X3448" s="74">
        <f t="shared" ca="1" si="1019"/>
        <v>-0.57058840224535812</v>
      </c>
      <c r="Y3448" s="75">
        <f t="shared" ca="1" si="1020"/>
        <v>-0.57058840224535812</v>
      </c>
      <c r="Z3448" s="74">
        <f t="shared" ca="1" si="1021"/>
        <v>0.56519278013971863</v>
      </c>
      <c r="AA3448" s="76">
        <f t="shared" ca="1" si="1022"/>
        <v>-570.58840224535811</v>
      </c>
      <c r="AB3448" s="76">
        <f t="shared" ca="1" si="1023"/>
        <v>565.19278013971859</v>
      </c>
    </row>
    <row r="3449" spans="1:28" x14ac:dyDescent="0.25">
      <c r="A3449" s="2">
        <f t="shared" si="1024"/>
        <v>15</v>
      </c>
      <c r="B3449" s="16">
        <f ca="1">VLOOKUP(A3449,PERIODS!$O$4:$P$33,2,FALSE)</f>
        <v>3.3000000000000002E-2</v>
      </c>
      <c r="C3449" s="15"/>
      <c r="D3449" s="18">
        <v>3435</v>
      </c>
      <c r="E3449" s="34">
        <f t="shared" ca="1" si="1026"/>
        <v>24612.409714071331</v>
      </c>
      <c r="F3449" s="34">
        <f t="shared" ca="1" si="1008"/>
        <v>3300</v>
      </c>
      <c r="G3449" s="69">
        <f t="shared" ca="1" si="1012"/>
        <v>0</v>
      </c>
      <c r="H3449" s="34">
        <f t="shared" ca="1" si="1013"/>
        <v>-389.4249368827692</v>
      </c>
      <c r="I3449" s="34">
        <f t="shared" ca="1" si="1014"/>
        <v>2910.5750631172309</v>
      </c>
      <c r="J3449" s="18">
        <f ca="1">SUM(INDIRECT(ADDRESS(ROW(F3449),COLUMN(F3449),4)):INDIRECT(ADDRESS(ROW(F3449)+N$5-1,COLUMN(F3449),4)))</f>
        <v>24100</v>
      </c>
      <c r="K3449" s="18">
        <f t="shared" ca="1" si="1015"/>
        <v>0</v>
      </c>
      <c r="L3449" s="18">
        <f t="shared" ca="1" si="1025"/>
        <v>0</v>
      </c>
      <c r="M3449" s="18">
        <f t="shared" ca="1" si="1009"/>
        <v>0</v>
      </c>
      <c r="N3449" s="34">
        <f t="shared" ca="1" si="1016"/>
        <v>21701.834650954101</v>
      </c>
      <c r="P3449" s="18">
        <f t="shared" ca="1" si="1010"/>
        <v>389.4249368827692</v>
      </c>
      <c r="Q3449" s="47">
        <f ca="1">SUM(L$15:L3449)-SUM(M$15:M3449)</f>
        <v>0</v>
      </c>
      <c r="R3449" s="47" t="str">
        <f t="shared" ca="1" si="1011"/>
        <v>M3452</v>
      </c>
      <c r="S3449" s="40">
        <f t="shared" ca="1" si="1017"/>
        <v>0</v>
      </c>
      <c r="T3449" s="46">
        <f t="shared" ca="1" si="1018"/>
        <v>83</v>
      </c>
      <c r="X3449" s="74">
        <f t="shared" ca="1" si="1019"/>
        <v>-0.38942493688276919</v>
      </c>
      <c r="Y3449" s="75">
        <f t="shared" ca="1" si="1020"/>
        <v>-0.38942493688276919</v>
      </c>
      <c r="Z3449" s="74">
        <f t="shared" ca="1" si="1021"/>
        <v>0.67744633690695677</v>
      </c>
      <c r="AA3449" s="76">
        <f t="shared" ca="1" si="1022"/>
        <v>-389.4249368827692</v>
      </c>
      <c r="AB3449" s="76">
        <f t="shared" ca="1" si="1023"/>
        <v>677.44633690695673</v>
      </c>
    </row>
    <row r="3450" spans="1:28" x14ac:dyDescent="0.25">
      <c r="A3450" s="2">
        <f t="shared" si="1024"/>
        <v>16</v>
      </c>
      <c r="B3450" s="16">
        <f ca="1">VLOOKUP(A3450,PERIODS!$O$4:$P$33,2,FALSE)</f>
        <v>3.3000000000000002E-2</v>
      </c>
      <c r="C3450" s="15"/>
      <c r="D3450" s="18">
        <v>3436</v>
      </c>
      <c r="E3450" s="34">
        <f t="shared" ca="1" si="1026"/>
        <v>21701.834650954101</v>
      </c>
      <c r="F3450" s="34">
        <f t="shared" ca="1" si="1008"/>
        <v>3300</v>
      </c>
      <c r="G3450" s="69">
        <f t="shared" ca="1" si="1012"/>
        <v>0</v>
      </c>
      <c r="H3450" s="34">
        <f t="shared" ca="1" si="1013"/>
        <v>604.33977441032891</v>
      </c>
      <c r="I3450" s="34">
        <f t="shared" ca="1" si="1014"/>
        <v>3904.339774410329</v>
      </c>
      <c r="J3450" s="18">
        <f ca="1">SUM(INDIRECT(ADDRESS(ROW(F3450),COLUMN(F3450),4)):INDIRECT(ADDRESS(ROW(F3450)+N$5-1,COLUMN(F3450),4)))</f>
        <v>24300</v>
      </c>
      <c r="K3450" s="18">
        <f t="shared" ca="1" si="1015"/>
        <v>16350</v>
      </c>
      <c r="L3450" s="18">
        <f t="shared" ca="1" si="1025"/>
        <v>16350</v>
      </c>
      <c r="M3450" s="18">
        <f t="shared" ca="1" si="1009"/>
        <v>0</v>
      </c>
      <c r="N3450" s="34">
        <f t="shared" ca="1" si="1016"/>
        <v>17797.494876543773</v>
      </c>
      <c r="P3450" s="18">
        <f t="shared" ca="1" si="1010"/>
        <v>604.33977441032891</v>
      </c>
      <c r="Q3450" s="47">
        <f ca="1">SUM(L$15:L3450)-SUM(M$15:M3450)</f>
        <v>16350</v>
      </c>
      <c r="R3450" s="47" t="str">
        <f t="shared" ca="1" si="1011"/>
        <v>M3453</v>
      </c>
      <c r="S3450" s="40">
        <f t="shared" ca="1" si="1017"/>
        <v>0</v>
      </c>
      <c r="T3450" s="46">
        <f t="shared" ca="1" si="1018"/>
        <v>39</v>
      </c>
      <c r="X3450" s="74">
        <f t="shared" ca="1" si="1019"/>
        <v>0.60433977441032893</v>
      </c>
      <c r="Y3450" s="75">
        <f t="shared" ca="1" si="1020"/>
        <v>0.60433977441032893</v>
      </c>
      <c r="Z3450" s="74">
        <f t="shared" ca="1" si="1021"/>
        <v>1.8300435683479348</v>
      </c>
      <c r="AA3450" s="76">
        <f t="shared" ca="1" si="1022"/>
        <v>604.33977441032891</v>
      </c>
      <c r="AB3450" s="76">
        <f t="shared" ca="1" si="1023"/>
        <v>1830.0435683479348</v>
      </c>
    </row>
    <row r="3451" spans="1:28" x14ac:dyDescent="0.25">
      <c r="A3451" s="2">
        <f t="shared" si="1024"/>
        <v>17</v>
      </c>
      <c r="B3451" s="16">
        <f ca="1">VLOOKUP(A3451,PERIODS!$O$4:$P$33,2,FALSE)</f>
        <v>3.5000000000000003E-2</v>
      </c>
      <c r="C3451" s="15"/>
      <c r="D3451" s="18">
        <v>3437</v>
      </c>
      <c r="E3451" s="34">
        <f t="shared" ca="1" si="1026"/>
        <v>17797.494876543773</v>
      </c>
      <c r="F3451" s="34">
        <f t="shared" ca="1" si="1008"/>
        <v>3500.0000000000005</v>
      </c>
      <c r="G3451" s="69">
        <f t="shared" ca="1" si="1012"/>
        <v>0</v>
      </c>
      <c r="H3451" s="34">
        <f t="shared" ca="1" si="1013"/>
        <v>-2010.222035549265</v>
      </c>
      <c r="I3451" s="34">
        <f t="shared" ca="1" si="1014"/>
        <v>1489.7779644507355</v>
      </c>
      <c r="J3451" s="18">
        <f ca="1">SUM(INDIRECT(ADDRESS(ROW(F3451),COLUMN(F3451),4)):INDIRECT(ADDRESS(ROW(F3451)+N$5-1,COLUMN(F3451),4)))</f>
        <v>24500.000000000004</v>
      </c>
      <c r="K3451" s="18">
        <f t="shared" ca="1" si="1015"/>
        <v>16350</v>
      </c>
      <c r="L3451" s="18">
        <f t="shared" ca="1" si="1025"/>
        <v>0</v>
      </c>
      <c r="M3451" s="18">
        <f t="shared" ca="1" si="1009"/>
        <v>0</v>
      </c>
      <c r="N3451" s="34">
        <f t="shared" ca="1" si="1016"/>
        <v>16307.716912093038</v>
      </c>
      <c r="P3451" s="18">
        <f t="shared" ca="1" si="1010"/>
        <v>2010.222035549265</v>
      </c>
      <c r="Q3451" s="47">
        <f ca="1">SUM(L$15:L3451)-SUM(M$15:M3451)</f>
        <v>16350</v>
      </c>
      <c r="R3451" s="47" t="str">
        <f t="shared" ca="1" si="1011"/>
        <v>M3454</v>
      </c>
      <c r="S3451" s="40">
        <f t="shared" ca="1" si="1017"/>
        <v>0</v>
      </c>
      <c r="T3451" s="46">
        <f t="shared" ca="1" si="1018"/>
        <v>44</v>
      </c>
      <c r="X3451" s="74">
        <f t="shared" ca="1" si="1019"/>
        <v>-2.010222035549265</v>
      </c>
      <c r="Y3451" s="75">
        <f t="shared" ca="1" si="1020"/>
        <v>-2.010222035549265</v>
      </c>
      <c r="Z3451" s="74">
        <f t="shared" ca="1" si="1021"/>
        <v>0.1339589277223916</v>
      </c>
      <c r="AA3451" s="76">
        <f t="shared" ca="1" si="1022"/>
        <v>-2010.222035549265</v>
      </c>
      <c r="AB3451" s="76">
        <f t="shared" ca="1" si="1023"/>
        <v>133.95892772239159</v>
      </c>
    </row>
    <row r="3452" spans="1:28" x14ac:dyDescent="0.25">
      <c r="A3452" s="2">
        <f t="shared" si="1024"/>
        <v>18</v>
      </c>
      <c r="B3452" s="16">
        <f ca="1">VLOOKUP(A3452,PERIODS!$O$4:$P$33,2,FALSE)</f>
        <v>3.5000000000000003E-2</v>
      </c>
      <c r="C3452" s="15"/>
      <c r="D3452" s="18">
        <v>3438</v>
      </c>
      <c r="E3452" s="34">
        <f t="shared" ca="1" si="1026"/>
        <v>16307.716912093038</v>
      </c>
      <c r="F3452" s="34">
        <f t="shared" ca="1" si="1008"/>
        <v>3500.0000000000005</v>
      </c>
      <c r="G3452" s="69">
        <f t="shared" ca="1" si="1012"/>
        <v>0</v>
      </c>
      <c r="H3452" s="34">
        <f t="shared" ca="1" si="1013"/>
        <v>-321.75962425495538</v>
      </c>
      <c r="I3452" s="34">
        <f t="shared" ca="1" si="1014"/>
        <v>3178.2403757450452</v>
      </c>
      <c r="J3452" s="18">
        <f ca="1">SUM(INDIRECT(ADDRESS(ROW(F3452),COLUMN(F3452),4)):INDIRECT(ADDRESS(ROW(F3452)+N$5-1,COLUMN(F3452),4)))</f>
        <v>24500.000000000004</v>
      </c>
      <c r="K3452" s="18">
        <f t="shared" ca="1" si="1015"/>
        <v>16350</v>
      </c>
      <c r="L3452" s="18">
        <f t="shared" ca="1" si="1025"/>
        <v>0</v>
      </c>
      <c r="M3452" s="18">
        <f t="shared" ca="1" si="1009"/>
        <v>0</v>
      </c>
      <c r="N3452" s="34">
        <f t="shared" ca="1" si="1016"/>
        <v>13129.476536347993</v>
      </c>
      <c r="P3452" s="18">
        <f t="shared" ca="1" si="1010"/>
        <v>321.75962425495538</v>
      </c>
      <c r="Q3452" s="47">
        <f ca="1">SUM(L$15:L3452)-SUM(M$15:M3452)</f>
        <v>16350</v>
      </c>
      <c r="R3452" s="47" t="str">
        <f t="shared" ca="1" si="1011"/>
        <v>M3455</v>
      </c>
      <c r="S3452" s="40">
        <f t="shared" ca="1" si="1017"/>
        <v>0</v>
      </c>
      <c r="T3452" s="46">
        <f t="shared" ca="1" si="1018"/>
        <v>43</v>
      </c>
      <c r="X3452" s="74">
        <f t="shared" ca="1" si="1019"/>
        <v>-0.32175962425495541</v>
      </c>
      <c r="Y3452" s="75">
        <f t="shared" ca="1" si="1020"/>
        <v>-0.32175962425495541</v>
      </c>
      <c r="Z3452" s="74">
        <f t="shared" ca="1" si="1021"/>
        <v>0.72487241113572498</v>
      </c>
      <c r="AA3452" s="76">
        <f t="shared" ca="1" si="1022"/>
        <v>-321.75962425495538</v>
      </c>
      <c r="AB3452" s="76">
        <f t="shared" ca="1" si="1023"/>
        <v>724.87241113572497</v>
      </c>
    </row>
    <row r="3453" spans="1:28" x14ac:dyDescent="0.25">
      <c r="A3453" s="2">
        <f t="shared" si="1024"/>
        <v>19</v>
      </c>
      <c r="B3453" s="16">
        <f ca="1">VLOOKUP(A3453,PERIODS!$O$4:$P$33,2,FALSE)</f>
        <v>3.5000000000000003E-2</v>
      </c>
      <c r="C3453" s="15"/>
      <c r="D3453" s="18">
        <v>3439</v>
      </c>
      <c r="E3453" s="34">
        <f t="shared" ca="1" si="1026"/>
        <v>13129.476536347993</v>
      </c>
      <c r="F3453" s="34">
        <f t="shared" ca="1" si="1008"/>
        <v>3500.0000000000005</v>
      </c>
      <c r="G3453" s="69">
        <f t="shared" ca="1" si="1012"/>
        <v>0</v>
      </c>
      <c r="H3453" s="34">
        <f t="shared" ca="1" si="1013"/>
        <v>1749.5710007409243</v>
      </c>
      <c r="I3453" s="34">
        <f t="shared" ca="1" si="1014"/>
        <v>5249.5710007409252</v>
      </c>
      <c r="J3453" s="18">
        <f ca="1">SUM(INDIRECT(ADDRESS(ROW(F3453),COLUMN(F3453),4)):INDIRECT(ADDRESS(ROW(F3453)+N$5-1,COLUMN(F3453),4)))</f>
        <v>24500.000000000004</v>
      </c>
      <c r="K3453" s="18">
        <f t="shared" ca="1" si="1015"/>
        <v>0</v>
      </c>
      <c r="L3453" s="18">
        <f t="shared" ca="1" si="1025"/>
        <v>0</v>
      </c>
      <c r="M3453" s="18">
        <f t="shared" ca="1" si="1009"/>
        <v>16350</v>
      </c>
      <c r="N3453" s="34">
        <f t="shared" ca="1" si="1016"/>
        <v>24229.905535607068</v>
      </c>
      <c r="P3453" s="18">
        <f t="shared" ca="1" si="1010"/>
        <v>1749.5710007409243</v>
      </c>
      <c r="Q3453" s="47">
        <f ca="1">SUM(L$15:L3453)-SUM(M$15:M3453)</f>
        <v>0</v>
      </c>
      <c r="R3453" s="47" t="str">
        <f t="shared" ca="1" si="1011"/>
        <v>M3456</v>
      </c>
      <c r="S3453" s="40">
        <f t="shared" ca="1" si="1017"/>
        <v>0</v>
      </c>
      <c r="T3453" s="46">
        <f t="shared" ca="1" si="1018"/>
        <v>6</v>
      </c>
      <c r="X3453" s="74">
        <f t="shared" ca="1" si="1019"/>
        <v>1.7495710007409244</v>
      </c>
      <c r="Y3453" s="75">
        <f t="shared" ca="1" si="1020"/>
        <v>1.7495710007409244</v>
      </c>
      <c r="Z3453" s="74">
        <f t="shared" ca="1" si="1021"/>
        <v>5.7521344851853202</v>
      </c>
      <c r="AA3453" s="76">
        <f t="shared" ca="1" si="1022"/>
        <v>1749.5710007409243</v>
      </c>
      <c r="AB3453" s="76">
        <f t="shared" ca="1" si="1023"/>
        <v>5752.13448518532</v>
      </c>
    </row>
    <row r="3454" spans="1:28" x14ac:dyDescent="0.25">
      <c r="A3454" s="2">
        <f t="shared" si="1024"/>
        <v>20</v>
      </c>
      <c r="B3454" s="16">
        <f ca="1">VLOOKUP(A3454,PERIODS!$O$4:$P$33,2,FALSE)</f>
        <v>3.5000000000000003E-2</v>
      </c>
      <c r="C3454" s="15"/>
      <c r="D3454" s="18">
        <v>3440</v>
      </c>
      <c r="E3454" s="34">
        <f t="shared" ca="1" si="1026"/>
        <v>24229.905535607068</v>
      </c>
      <c r="F3454" s="34">
        <f t="shared" ca="1" si="1008"/>
        <v>3500.0000000000005</v>
      </c>
      <c r="G3454" s="69">
        <f t="shared" ca="1" si="1012"/>
        <v>0</v>
      </c>
      <c r="H3454" s="34">
        <f t="shared" ca="1" si="1013"/>
        <v>1959.9639845400536</v>
      </c>
      <c r="I3454" s="34">
        <f t="shared" ca="1" si="1014"/>
        <v>5459.9639845400543</v>
      </c>
      <c r="J3454" s="18">
        <f ca="1">SUM(INDIRECT(ADDRESS(ROW(F3454),COLUMN(F3454),4)):INDIRECT(ADDRESS(ROW(F3454)+N$5-1,COLUMN(F3454),4)))</f>
        <v>24500.000000000004</v>
      </c>
      <c r="K3454" s="18">
        <f t="shared" ca="1" si="1015"/>
        <v>16350</v>
      </c>
      <c r="L3454" s="18">
        <f t="shared" ca="1" si="1025"/>
        <v>16350</v>
      </c>
      <c r="M3454" s="18">
        <f t="shared" ca="1" si="1009"/>
        <v>0</v>
      </c>
      <c r="N3454" s="34">
        <f t="shared" ca="1" si="1016"/>
        <v>18769.941551067015</v>
      </c>
      <c r="P3454" s="18">
        <f t="shared" ca="1" si="1010"/>
        <v>1959.9639845400536</v>
      </c>
      <c r="Q3454" s="47">
        <f ca="1">SUM(L$15:L3454)-SUM(M$15:M3454)</f>
        <v>16350</v>
      </c>
      <c r="R3454" s="47" t="str">
        <f t="shared" ca="1" si="1011"/>
        <v>M3457</v>
      </c>
      <c r="S3454" s="40">
        <f t="shared" ca="1" si="1017"/>
        <v>0</v>
      </c>
      <c r="T3454" s="46">
        <f t="shared" ca="1" si="1018"/>
        <v>11</v>
      </c>
      <c r="X3454" s="74">
        <f t="shared" ca="1" si="1019"/>
        <v>2.3278168520124343</v>
      </c>
      <c r="Y3454" s="75">
        <f t="shared" ca="1" si="1020"/>
        <v>1.9599639845400536</v>
      </c>
      <c r="Z3454" s="74">
        <f t="shared" ca="1" si="1021"/>
        <v>7.0990713842313315</v>
      </c>
      <c r="AA3454" s="76">
        <f t="shared" ca="1" si="1022"/>
        <v>1959.9639845400536</v>
      </c>
      <c r="AB3454" s="76">
        <f t="shared" ca="1" si="1023"/>
        <v>7099.0713842313316</v>
      </c>
    </row>
    <row r="3455" spans="1:28" x14ac:dyDescent="0.25">
      <c r="A3455" s="2">
        <f t="shared" si="1024"/>
        <v>21</v>
      </c>
      <c r="B3455" s="16">
        <f ca="1">VLOOKUP(A3455,PERIODS!$O$4:$P$33,2,FALSE)</f>
        <v>3.5000000000000003E-2</v>
      </c>
      <c r="C3455" s="15"/>
      <c r="D3455" s="18">
        <v>3441</v>
      </c>
      <c r="E3455" s="34">
        <f t="shared" ca="1" si="1026"/>
        <v>18769.941551067015</v>
      </c>
      <c r="F3455" s="34">
        <f t="shared" ca="1" si="1008"/>
        <v>3500.0000000000005</v>
      </c>
      <c r="G3455" s="69">
        <f t="shared" ca="1" si="1012"/>
        <v>0</v>
      </c>
      <c r="H3455" s="34">
        <f t="shared" ca="1" si="1013"/>
        <v>1959.9639845400536</v>
      </c>
      <c r="I3455" s="34">
        <f t="shared" ca="1" si="1014"/>
        <v>5459.9639845400543</v>
      </c>
      <c r="J3455" s="18">
        <f ca="1">SUM(INDIRECT(ADDRESS(ROW(F3455),COLUMN(F3455),4)):INDIRECT(ADDRESS(ROW(F3455)+N$5-1,COLUMN(F3455),4)))</f>
        <v>24500.000000000004</v>
      </c>
      <c r="K3455" s="18">
        <f t="shared" ca="1" si="1015"/>
        <v>16350</v>
      </c>
      <c r="L3455" s="18">
        <f t="shared" ca="1" si="1025"/>
        <v>0</v>
      </c>
      <c r="M3455" s="18">
        <f t="shared" ca="1" si="1009"/>
        <v>0</v>
      </c>
      <c r="N3455" s="34">
        <f t="shared" ca="1" si="1016"/>
        <v>13309.977566526961</v>
      </c>
      <c r="P3455" s="18">
        <f t="shared" ca="1" si="1010"/>
        <v>1959.9639845400536</v>
      </c>
      <c r="Q3455" s="47">
        <f ca="1">SUM(L$15:L3455)-SUM(M$15:M3455)</f>
        <v>16350</v>
      </c>
      <c r="R3455" s="47" t="str">
        <f t="shared" ca="1" si="1011"/>
        <v>M3458</v>
      </c>
      <c r="S3455" s="40">
        <f t="shared" ca="1" si="1017"/>
        <v>0</v>
      </c>
      <c r="T3455" s="46">
        <f t="shared" ca="1" si="1018"/>
        <v>58</v>
      </c>
      <c r="X3455" s="74">
        <f t="shared" ca="1" si="1019"/>
        <v>2.5835607426232019</v>
      </c>
      <c r="Y3455" s="75">
        <f t="shared" ca="1" si="1020"/>
        <v>1.9599639845400536</v>
      </c>
      <c r="Z3455" s="74">
        <f t="shared" ca="1" si="1021"/>
        <v>7.0990713842313315</v>
      </c>
      <c r="AA3455" s="76">
        <f t="shared" ca="1" si="1022"/>
        <v>1959.9639845400536</v>
      </c>
      <c r="AB3455" s="76">
        <f t="shared" ca="1" si="1023"/>
        <v>7099.0713842313316</v>
      </c>
    </row>
    <row r="3456" spans="1:28" x14ac:dyDescent="0.25">
      <c r="A3456" s="2">
        <f t="shared" si="1024"/>
        <v>22</v>
      </c>
      <c r="B3456" s="16">
        <f ca="1">VLOOKUP(A3456,PERIODS!$O$4:$P$33,2,FALSE)</f>
        <v>3.5000000000000003E-2</v>
      </c>
      <c r="C3456" s="15"/>
      <c r="D3456" s="18">
        <v>3442</v>
      </c>
      <c r="E3456" s="34">
        <f t="shared" ca="1" si="1026"/>
        <v>13309.977566526961</v>
      </c>
      <c r="F3456" s="34">
        <f t="shared" ca="1" si="1008"/>
        <v>3500.0000000000005</v>
      </c>
      <c r="G3456" s="69">
        <f t="shared" ca="1" si="1012"/>
        <v>0</v>
      </c>
      <c r="H3456" s="34">
        <f t="shared" ca="1" si="1013"/>
        <v>381.94598954090242</v>
      </c>
      <c r="I3456" s="34">
        <f t="shared" ca="1" si="1014"/>
        <v>3881.9459895409027</v>
      </c>
      <c r="J3456" s="18">
        <f ca="1">SUM(INDIRECT(ADDRESS(ROW(F3456),COLUMN(F3456),4)):INDIRECT(ADDRESS(ROW(F3456)+N$5-1,COLUMN(F3456),4)))</f>
        <v>25000.000000000004</v>
      </c>
      <c r="K3456" s="18">
        <f t="shared" ca="1" si="1015"/>
        <v>16350</v>
      </c>
      <c r="L3456" s="18">
        <f t="shared" ca="1" si="1025"/>
        <v>0</v>
      </c>
      <c r="M3456" s="18">
        <f t="shared" ca="1" si="1009"/>
        <v>0</v>
      </c>
      <c r="N3456" s="34">
        <f t="shared" ca="1" si="1016"/>
        <v>9428.0315769860572</v>
      </c>
      <c r="P3456" s="18">
        <f t="shared" ca="1" si="1010"/>
        <v>381.94598954090242</v>
      </c>
      <c r="Q3456" s="47">
        <f ca="1">SUM(L$15:L3456)-SUM(M$15:M3456)</f>
        <v>16350</v>
      </c>
      <c r="R3456" s="47" t="str">
        <f t="shared" ca="1" si="1011"/>
        <v>M3459</v>
      </c>
      <c r="S3456" s="40">
        <f t="shared" ca="1" si="1017"/>
        <v>0</v>
      </c>
      <c r="T3456" s="46">
        <f t="shared" ca="1" si="1018"/>
        <v>6</v>
      </c>
      <c r="X3456" s="74">
        <f t="shared" ca="1" si="1019"/>
        <v>0.38194598954090242</v>
      </c>
      <c r="Y3456" s="75">
        <f t="shared" ca="1" si="1020"/>
        <v>0.38194598954090242</v>
      </c>
      <c r="Z3456" s="74">
        <f t="shared" ca="1" si="1021"/>
        <v>1.4651329504926349</v>
      </c>
      <c r="AA3456" s="76">
        <f t="shared" ca="1" si="1022"/>
        <v>381.94598954090242</v>
      </c>
      <c r="AB3456" s="76">
        <f t="shared" ca="1" si="1023"/>
        <v>1465.132950492635</v>
      </c>
    </row>
    <row r="3457" spans="1:28" x14ac:dyDescent="0.25">
      <c r="A3457" s="2">
        <f t="shared" si="1024"/>
        <v>23</v>
      </c>
      <c r="B3457" s="16">
        <f ca="1">VLOOKUP(A3457,PERIODS!$O$4:$P$33,2,FALSE)</f>
        <v>3.5000000000000003E-2</v>
      </c>
      <c r="C3457" s="15"/>
      <c r="D3457" s="18">
        <v>3443</v>
      </c>
      <c r="E3457" s="34">
        <f t="shared" ca="1" si="1026"/>
        <v>9428.0315769860572</v>
      </c>
      <c r="F3457" s="34">
        <f t="shared" ca="1" si="1008"/>
        <v>3500.0000000000005</v>
      </c>
      <c r="G3457" s="69">
        <f t="shared" ca="1" si="1012"/>
        <v>0</v>
      </c>
      <c r="H3457" s="34">
        <f t="shared" ca="1" si="1013"/>
        <v>356.95514779831888</v>
      </c>
      <c r="I3457" s="34">
        <f t="shared" ca="1" si="1014"/>
        <v>3856.9551477983196</v>
      </c>
      <c r="J3457" s="18">
        <f ca="1">SUM(INDIRECT(ADDRESS(ROW(F3457),COLUMN(F3457),4)):INDIRECT(ADDRESS(ROW(F3457)+N$5-1,COLUMN(F3457),4)))</f>
        <v>25500.000000000004</v>
      </c>
      <c r="K3457" s="18">
        <f t="shared" ca="1" si="1015"/>
        <v>0</v>
      </c>
      <c r="L3457" s="18">
        <f t="shared" ca="1" si="1025"/>
        <v>0</v>
      </c>
      <c r="M3457" s="18">
        <f t="shared" ca="1" si="1009"/>
        <v>16350</v>
      </c>
      <c r="N3457" s="34">
        <f t="shared" ca="1" si="1016"/>
        <v>21921.076429187739</v>
      </c>
      <c r="P3457" s="18">
        <f t="shared" ca="1" si="1010"/>
        <v>356.95514779831888</v>
      </c>
      <c r="Q3457" s="47">
        <f ca="1">SUM(L$15:L3457)-SUM(M$15:M3457)</f>
        <v>0</v>
      </c>
      <c r="R3457" s="47" t="str">
        <f t="shared" ca="1" si="1011"/>
        <v>M3460</v>
      </c>
      <c r="S3457" s="40">
        <f t="shared" ca="1" si="1017"/>
        <v>0</v>
      </c>
      <c r="T3457" s="46">
        <f t="shared" ca="1" si="1018"/>
        <v>18</v>
      </c>
      <c r="X3457" s="74">
        <f t="shared" ca="1" si="1019"/>
        <v>0.35695514779831888</v>
      </c>
      <c r="Y3457" s="75">
        <f t="shared" ca="1" si="1020"/>
        <v>0.35695514779831888</v>
      </c>
      <c r="Z3457" s="74">
        <f t="shared" ca="1" si="1021"/>
        <v>1.4289717758862213</v>
      </c>
      <c r="AA3457" s="76">
        <f t="shared" ca="1" si="1022"/>
        <v>356.95514779831888</v>
      </c>
      <c r="AB3457" s="76">
        <f t="shared" ca="1" si="1023"/>
        <v>1428.9717758862212</v>
      </c>
    </row>
    <row r="3458" spans="1:28" x14ac:dyDescent="0.25">
      <c r="A3458" s="2">
        <f t="shared" si="1024"/>
        <v>24</v>
      </c>
      <c r="B3458" s="16">
        <f ca="1">VLOOKUP(A3458,PERIODS!$O$4:$P$33,2,FALSE)</f>
        <v>3.5000000000000003E-2</v>
      </c>
      <c r="C3458" s="15"/>
      <c r="D3458" s="18">
        <v>3444</v>
      </c>
      <c r="E3458" s="34">
        <f t="shared" ca="1" si="1026"/>
        <v>21921.076429187739</v>
      </c>
      <c r="F3458" s="34">
        <f t="shared" ca="1" si="1008"/>
        <v>3500.0000000000005</v>
      </c>
      <c r="G3458" s="69">
        <f t="shared" ca="1" si="1012"/>
        <v>0</v>
      </c>
      <c r="H3458" s="34">
        <f t="shared" ca="1" si="1013"/>
        <v>935.54209515467971</v>
      </c>
      <c r="I3458" s="34">
        <f t="shared" ca="1" si="1014"/>
        <v>4435.5420951546803</v>
      </c>
      <c r="J3458" s="18">
        <f ca="1">SUM(INDIRECT(ADDRESS(ROW(F3458),COLUMN(F3458),4)):INDIRECT(ADDRESS(ROW(F3458)+N$5-1,COLUMN(F3458),4)))</f>
        <v>26000</v>
      </c>
      <c r="K3458" s="18">
        <f t="shared" ca="1" si="1015"/>
        <v>16350</v>
      </c>
      <c r="L3458" s="18">
        <f t="shared" ca="1" si="1025"/>
        <v>16350</v>
      </c>
      <c r="M3458" s="18">
        <f t="shared" ca="1" si="1009"/>
        <v>0</v>
      </c>
      <c r="N3458" s="34">
        <f t="shared" ca="1" si="1016"/>
        <v>17485.534334033058</v>
      </c>
      <c r="P3458" s="18">
        <f t="shared" ca="1" si="1010"/>
        <v>935.54209515467971</v>
      </c>
      <c r="Q3458" s="47">
        <f ca="1">SUM(L$15:L3458)-SUM(M$15:M3458)</f>
        <v>16350</v>
      </c>
      <c r="R3458" s="47" t="str">
        <f t="shared" ca="1" si="1011"/>
        <v>M3461</v>
      </c>
      <c r="S3458" s="40">
        <f t="shared" ca="1" si="1017"/>
        <v>0</v>
      </c>
      <c r="T3458" s="46">
        <f t="shared" ca="1" si="1018"/>
        <v>71</v>
      </c>
      <c r="X3458" s="74">
        <f t="shared" ca="1" si="1019"/>
        <v>0.93554209515467968</v>
      </c>
      <c r="Y3458" s="75">
        <f t="shared" ca="1" si="1020"/>
        <v>0.93554209515467968</v>
      </c>
      <c r="Z3458" s="74">
        <f t="shared" ca="1" si="1021"/>
        <v>2.5485946641512105</v>
      </c>
      <c r="AA3458" s="76">
        <f t="shared" ca="1" si="1022"/>
        <v>935.54209515467971</v>
      </c>
      <c r="AB3458" s="76">
        <f t="shared" ca="1" si="1023"/>
        <v>2548.5946641512105</v>
      </c>
    </row>
    <row r="3459" spans="1:28" x14ac:dyDescent="0.25">
      <c r="A3459" s="2">
        <f t="shared" si="1024"/>
        <v>25</v>
      </c>
      <c r="B3459" s="16">
        <f ca="1">VLOOKUP(A3459,PERIODS!$O$4:$P$33,2,FALSE)</f>
        <v>3.5000000000000003E-2</v>
      </c>
      <c r="C3459" s="15"/>
      <c r="D3459" s="18">
        <v>3445</v>
      </c>
      <c r="E3459" s="34">
        <f t="shared" ca="1" si="1026"/>
        <v>17485.534334033058</v>
      </c>
      <c r="F3459" s="34">
        <f t="shared" ca="1" si="1008"/>
        <v>3500.0000000000005</v>
      </c>
      <c r="G3459" s="69">
        <f t="shared" ca="1" si="1012"/>
        <v>0</v>
      </c>
      <c r="H3459" s="34">
        <f t="shared" ca="1" si="1013"/>
        <v>379.18273543648445</v>
      </c>
      <c r="I3459" s="34">
        <f t="shared" ca="1" si="1014"/>
        <v>3879.182735436485</v>
      </c>
      <c r="J3459" s="18">
        <f ca="1">SUM(INDIRECT(ADDRESS(ROW(F3459),COLUMN(F3459),4)):INDIRECT(ADDRESS(ROW(F3459)+N$5-1,COLUMN(F3459),4)))</f>
        <v>24900</v>
      </c>
      <c r="K3459" s="18">
        <f t="shared" ca="1" si="1015"/>
        <v>16350</v>
      </c>
      <c r="L3459" s="18">
        <f t="shared" ca="1" si="1025"/>
        <v>0</v>
      </c>
      <c r="M3459" s="18">
        <f t="shared" ca="1" si="1009"/>
        <v>0</v>
      </c>
      <c r="N3459" s="34">
        <f t="shared" ca="1" si="1016"/>
        <v>13606.351598596573</v>
      </c>
      <c r="P3459" s="18">
        <f t="shared" ca="1" si="1010"/>
        <v>379.18273543648445</v>
      </c>
      <c r="Q3459" s="47">
        <f ca="1">SUM(L$15:L3459)-SUM(M$15:M3459)</f>
        <v>16350</v>
      </c>
      <c r="R3459" s="47" t="str">
        <f t="shared" ca="1" si="1011"/>
        <v>M3462</v>
      </c>
      <c r="S3459" s="40">
        <f t="shared" ca="1" si="1017"/>
        <v>0</v>
      </c>
      <c r="T3459" s="46">
        <f t="shared" ca="1" si="1018"/>
        <v>0</v>
      </c>
      <c r="X3459" s="74">
        <f t="shared" ca="1" si="1019"/>
        <v>0.37918273543648445</v>
      </c>
      <c r="Y3459" s="75">
        <f t="shared" ca="1" si="1020"/>
        <v>0.37918273543648445</v>
      </c>
      <c r="Z3459" s="74">
        <f t="shared" ca="1" si="1021"/>
        <v>1.4610900042700572</v>
      </c>
      <c r="AA3459" s="76">
        <f t="shared" ca="1" si="1022"/>
        <v>379.18273543648445</v>
      </c>
      <c r="AB3459" s="76">
        <f t="shared" ca="1" si="1023"/>
        <v>1461.0900042700573</v>
      </c>
    </row>
    <row r="3460" spans="1:28" x14ac:dyDescent="0.25">
      <c r="A3460" s="2">
        <f t="shared" si="1024"/>
        <v>26</v>
      </c>
      <c r="B3460" s="16">
        <f ca="1">VLOOKUP(A3460,PERIODS!$O$4:$P$33,2,FALSE)</f>
        <v>3.5000000000000003E-2</v>
      </c>
      <c r="C3460" s="15"/>
      <c r="D3460" s="18">
        <v>3446</v>
      </c>
      <c r="E3460" s="34">
        <f t="shared" ca="1" si="1026"/>
        <v>13606.351598596573</v>
      </c>
      <c r="F3460" s="34">
        <f t="shared" ca="1" si="1008"/>
        <v>3500.0000000000005</v>
      </c>
      <c r="G3460" s="69">
        <f t="shared" ca="1" si="1012"/>
        <v>0</v>
      </c>
      <c r="H3460" s="34">
        <f t="shared" ca="1" si="1013"/>
        <v>-1350.7752286270761</v>
      </c>
      <c r="I3460" s="34">
        <f t="shared" ca="1" si="1014"/>
        <v>2149.2247713729244</v>
      </c>
      <c r="J3460" s="18">
        <f ca="1">SUM(INDIRECT(ADDRESS(ROW(F3460),COLUMN(F3460),4)):INDIRECT(ADDRESS(ROW(F3460)+N$5-1,COLUMN(F3460),4)))</f>
        <v>23900</v>
      </c>
      <c r="K3460" s="18">
        <f t="shared" ca="1" si="1015"/>
        <v>16350</v>
      </c>
      <c r="L3460" s="18">
        <f t="shared" ca="1" si="1025"/>
        <v>0</v>
      </c>
      <c r="M3460" s="18">
        <f t="shared" ca="1" si="1009"/>
        <v>0</v>
      </c>
      <c r="N3460" s="34">
        <f t="shared" ca="1" si="1016"/>
        <v>11457.126827223648</v>
      </c>
      <c r="P3460" s="18">
        <f t="shared" ca="1" si="1010"/>
        <v>1350.7752286270761</v>
      </c>
      <c r="Q3460" s="47">
        <f ca="1">SUM(L$15:L3460)-SUM(M$15:M3460)</f>
        <v>16350</v>
      </c>
      <c r="R3460" s="47" t="str">
        <f t="shared" ca="1" si="1011"/>
        <v>M3463</v>
      </c>
      <c r="S3460" s="40">
        <f t="shared" ca="1" si="1017"/>
        <v>0</v>
      </c>
      <c r="T3460" s="46">
        <f t="shared" ca="1" si="1018"/>
        <v>2</v>
      </c>
      <c r="X3460" s="74">
        <f t="shared" ca="1" si="1019"/>
        <v>-1.350775228627076</v>
      </c>
      <c r="Y3460" s="75">
        <f t="shared" ca="1" si="1020"/>
        <v>-1.350775228627076</v>
      </c>
      <c r="Z3460" s="74">
        <f t="shared" ca="1" si="1021"/>
        <v>0.25903936805345351</v>
      </c>
      <c r="AA3460" s="76">
        <f t="shared" ca="1" si="1022"/>
        <v>-1350.7752286270761</v>
      </c>
      <c r="AB3460" s="76">
        <f t="shared" ca="1" si="1023"/>
        <v>259.03936805345353</v>
      </c>
    </row>
    <row r="3461" spans="1:28" x14ac:dyDescent="0.25">
      <c r="A3461" s="2">
        <f t="shared" si="1024"/>
        <v>27</v>
      </c>
      <c r="B3461" s="16">
        <f ca="1">VLOOKUP(A3461,PERIODS!$O$4:$P$33,2,FALSE)</f>
        <v>3.5000000000000003E-2</v>
      </c>
      <c r="C3461" s="15"/>
      <c r="D3461" s="18">
        <v>3447</v>
      </c>
      <c r="E3461" s="34">
        <f t="shared" ca="1" si="1026"/>
        <v>11457.126827223648</v>
      </c>
      <c r="F3461" s="34">
        <f t="shared" ca="1" si="1008"/>
        <v>3500.0000000000005</v>
      </c>
      <c r="G3461" s="69">
        <f t="shared" ca="1" si="1012"/>
        <v>0</v>
      </c>
      <c r="H3461" s="34">
        <f t="shared" ca="1" si="1013"/>
        <v>-1783.3543834795996</v>
      </c>
      <c r="I3461" s="34">
        <f t="shared" ca="1" si="1014"/>
        <v>1716.6456165204008</v>
      </c>
      <c r="J3461" s="18">
        <f ca="1">SUM(INDIRECT(ADDRESS(ROW(F3461),COLUMN(F3461),4)):INDIRECT(ADDRESS(ROW(F3461)+N$5-1,COLUMN(F3461),4)))</f>
        <v>22900</v>
      </c>
      <c r="K3461" s="18">
        <f t="shared" ca="1" si="1015"/>
        <v>0</v>
      </c>
      <c r="L3461" s="18">
        <f t="shared" ca="1" si="1025"/>
        <v>0</v>
      </c>
      <c r="M3461" s="18">
        <f t="shared" ca="1" si="1009"/>
        <v>16350</v>
      </c>
      <c r="N3461" s="34">
        <f t="shared" ca="1" si="1016"/>
        <v>26090.481210703249</v>
      </c>
      <c r="P3461" s="18">
        <f t="shared" ca="1" si="1010"/>
        <v>1783.3543834795996</v>
      </c>
      <c r="Q3461" s="47">
        <f ca="1">SUM(L$15:L3461)-SUM(M$15:M3461)</f>
        <v>0</v>
      </c>
      <c r="R3461" s="47" t="str">
        <f t="shared" ca="1" si="1011"/>
        <v>M3464</v>
      </c>
      <c r="S3461" s="40">
        <f t="shared" ca="1" si="1017"/>
        <v>0</v>
      </c>
      <c r="T3461" s="46">
        <f t="shared" ca="1" si="1018"/>
        <v>87</v>
      </c>
      <c r="X3461" s="74">
        <f t="shared" ca="1" si="1019"/>
        <v>-1.7833543834795995</v>
      </c>
      <c r="Y3461" s="75">
        <f t="shared" ca="1" si="1020"/>
        <v>-1.7833543834795995</v>
      </c>
      <c r="Z3461" s="74">
        <f t="shared" ca="1" si="1021"/>
        <v>0.16807341794225134</v>
      </c>
      <c r="AA3461" s="76">
        <f t="shared" ca="1" si="1022"/>
        <v>-1783.3543834795996</v>
      </c>
      <c r="AB3461" s="76">
        <f t="shared" ca="1" si="1023"/>
        <v>168.07341794225133</v>
      </c>
    </row>
    <row r="3462" spans="1:28" x14ac:dyDescent="0.25">
      <c r="A3462" s="2">
        <f t="shared" si="1024"/>
        <v>28</v>
      </c>
      <c r="B3462" s="16">
        <f ca="1">VLOOKUP(A3462,PERIODS!$O$4:$P$33,2,FALSE)</f>
        <v>0.04</v>
      </c>
      <c r="C3462" s="15"/>
      <c r="D3462" s="18">
        <v>3448</v>
      </c>
      <c r="E3462" s="34">
        <f t="shared" ca="1" si="1026"/>
        <v>26090.481210703249</v>
      </c>
      <c r="F3462" s="34">
        <f t="shared" ca="1" si="1008"/>
        <v>4000</v>
      </c>
      <c r="G3462" s="69">
        <f t="shared" ca="1" si="1012"/>
        <v>0</v>
      </c>
      <c r="H3462" s="34">
        <f t="shared" ca="1" si="1013"/>
        <v>-243.40818362083743</v>
      </c>
      <c r="I3462" s="34">
        <f t="shared" ca="1" si="1014"/>
        <v>3756.5918163791625</v>
      </c>
      <c r="J3462" s="18">
        <f ca="1">SUM(INDIRECT(ADDRESS(ROW(F3462),COLUMN(F3462),4)):INDIRECT(ADDRESS(ROW(F3462)+N$5-1,COLUMN(F3462),4)))</f>
        <v>21900</v>
      </c>
      <c r="K3462" s="18">
        <f t="shared" ca="1" si="1015"/>
        <v>0</v>
      </c>
      <c r="L3462" s="18">
        <f t="shared" ca="1" si="1025"/>
        <v>0</v>
      </c>
      <c r="M3462" s="18">
        <f t="shared" ca="1" si="1009"/>
        <v>0</v>
      </c>
      <c r="N3462" s="34">
        <f t="shared" ca="1" si="1016"/>
        <v>22333.889394324087</v>
      </c>
      <c r="P3462" s="18">
        <f t="shared" ca="1" si="1010"/>
        <v>243.40818362083743</v>
      </c>
      <c r="Q3462" s="47">
        <f ca="1">SUM(L$15:L3462)-SUM(M$15:M3462)</f>
        <v>0</v>
      </c>
      <c r="R3462" s="47" t="str">
        <f t="shared" ca="1" si="1011"/>
        <v>M3465</v>
      </c>
      <c r="S3462" s="40">
        <f t="shared" ca="1" si="1017"/>
        <v>0</v>
      </c>
      <c r="T3462" s="46">
        <f t="shared" ca="1" si="1018"/>
        <v>4</v>
      </c>
      <c r="X3462" s="74">
        <f t="shared" ca="1" si="1019"/>
        <v>-0.24340818362083744</v>
      </c>
      <c r="Y3462" s="75">
        <f t="shared" ca="1" si="1020"/>
        <v>-0.24340818362083744</v>
      </c>
      <c r="Z3462" s="74">
        <f t="shared" ca="1" si="1021"/>
        <v>0.78395145231171215</v>
      </c>
      <c r="AA3462" s="76">
        <f t="shared" ca="1" si="1022"/>
        <v>-243.40818362083743</v>
      </c>
      <c r="AB3462" s="76">
        <f t="shared" ca="1" si="1023"/>
        <v>783.95145231171216</v>
      </c>
    </row>
    <row r="3463" spans="1:28" x14ac:dyDescent="0.25">
      <c r="A3463" s="2">
        <f t="shared" si="1024"/>
        <v>29</v>
      </c>
      <c r="B3463" s="16">
        <f ca="1">VLOOKUP(A3463,PERIODS!$O$4:$P$33,2,FALSE)</f>
        <v>0.04</v>
      </c>
      <c r="C3463" s="15"/>
      <c r="D3463" s="18">
        <v>3449</v>
      </c>
      <c r="E3463" s="34">
        <f t="shared" ca="1" si="1026"/>
        <v>22333.889394324087</v>
      </c>
      <c r="F3463" s="34">
        <f t="shared" ca="1" si="1008"/>
        <v>4000</v>
      </c>
      <c r="G3463" s="69">
        <f t="shared" ca="1" si="1012"/>
        <v>0</v>
      </c>
      <c r="H3463" s="34">
        <f t="shared" ca="1" si="1013"/>
        <v>-957.90256816810097</v>
      </c>
      <c r="I3463" s="34">
        <f t="shared" ca="1" si="1014"/>
        <v>3042.097431831899</v>
      </c>
      <c r="J3463" s="18">
        <f ca="1">SUM(INDIRECT(ADDRESS(ROW(F3463),COLUMN(F3463),4)):INDIRECT(ADDRESS(ROW(F3463)+N$5-1,COLUMN(F3463),4)))</f>
        <v>21200</v>
      </c>
      <c r="K3463" s="18">
        <f t="shared" ca="1" si="1015"/>
        <v>0</v>
      </c>
      <c r="L3463" s="18">
        <f t="shared" ca="1" si="1025"/>
        <v>0</v>
      </c>
      <c r="M3463" s="18">
        <f t="shared" ca="1" si="1009"/>
        <v>0</v>
      </c>
      <c r="N3463" s="34">
        <f t="shared" ca="1" si="1016"/>
        <v>19291.791962492189</v>
      </c>
      <c r="P3463" s="18">
        <f t="shared" ca="1" si="1010"/>
        <v>957.90256816810097</v>
      </c>
      <c r="Q3463" s="47">
        <f ca="1">SUM(L$15:L3463)-SUM(M$15:M3463)</f>
        <v>0</v>
      </c>
      <c r="R3463" s="47" t="str">
        <f t="shared" ca="1" si="1011"/>
        <v>M3466</v>
      </c>
      <c r="S3463" s="40">
        <f t="shared" ca="1" si="1017"/>
        <v>0</v>
      </c>
      <c r="T3463" s="46">
        <f t="shared" ca="1" si="1018"/>
        <v>11</v>
      </c>
      <c r="X3463" s="74">
        <f t="shared" ca="1" si="1019"/>
        <v>-0.95790256816810093</v>
      </c>
      <c r="Y3463" s="75">
        <f t="shared" ca="1" si="1020"/>
        <v>-0.95790256816810093</v>
      </c>
      <c r="Z3463" s="74">
        <f t="shared" ca="1" si="1021"/>
        <v>0.38369682050657872</v>
      </c>
      <c r="AA3463" s="76">
        <f t="shared" ca="1" si="1022"/>
        <v>-957.90256816810097</v>
      </c>
      <c r="AB3463" s="76">
        <f t="shared" ca="1" si="1023"/>
        <v>383.69682050657872</v>
      </c>
    </row>
    <row r="3464" spans="1:28" x14ac:dyDescent="0.25">
      <c r="A3464" s="2">
        <f t="shared" si="1024"/>
        <v>30</v>
      </c>
      <c r="B3464" s="16">
        <f ca="1">VLOOKUP(A3464,PERIODS!$O$4:$P$33,2,FALSE)</f>
        <v>0.04</v>
      </c>
      <c r="C3464" s="15"/>
      <c r="D3464" s="18">
        <v>3450</v>
      </c>
      <c r="E3464" s="34">
        <f t="shared" ca="1" si="1026"/>
        <v>19291.791962492189</v>
      </c>
      <c r="F3464" s="34">
        <f t="shared" ca="1" si="1008"/>
        <v>4000</v>
      </c>
      <c r="G3464" s="69">
        <f t="shared" ca="1" si="1012"/>
        <v>0</v>
      </c>
      <c r="H3464" s="34">
        <f t="shared" ca="1" si="1013"/>
        <v>-1851.5483301037302</v>
      </c>
      <c r="I3464" s="34">
        <f t="shared" ca="1" si="1014"/>
        <v>2148.4516698962698</v>
      </c>
      <c r="J3464" s="18">
        <f ca="1">SUM(INDIRECT(ADDRESS(ROW(F3464),COLUMN(F3464),4)):INDIRECT(ADDRESS(ROW(F3464)+N$5-1,COLUMN(F3464),4)))</f>
        <v>20500</v>
      </c>
      <c r="K3464" s="18">
        <f t="shared" ca="1" si="1015"/>
        <v>16350</v>
      </c>
      <c r="L3464" s="18">
        <f t="shared" ca="1" si="1025"/>
        <v>16350</v>
      </c>
      <c r="M3464" s="18">
        <f t="shared" ca="1" si="1009"/>
        <v>0</v>
      </c>
      <c r="N3464" s="34">
        <f t="shared" ca="1" si="1016"/>
        <v>17143.34029259592</v>
      </c>
      <c r="P3464" s="18">
        <f t="shared" ca="1" si="1010"/>
        <v>1851.5483301037302</v>
      </c>
      <c r="Q3464" s="47">
        <f ca="1">SUM(L$15:L3464)-SUM(M$15:M3464)</f>
        <v>16350</v>
      </c>
      <c r="R3464" s="47" t="str">
        <f t="shared" ca="1" si="1011"/>
        <v>M3467</v>
      </c>
      <c r="S3464" s="40">
        <f t="shared" ca="1" si="1017"/>
        <v>0</v>
      </c>
      <c r="T3464" s="46">
        <f t="shared" ca="1" si="1018"/>
        <v>74</v>
      </c>
      <c r="X3464" s="74">
        <f t="shared" ca="1" si="1019"/>
        <v>-1.8515483301037303</v>
      </c>
      <c r="Y3464" s="75">
        <f t="shared" ca="1" si="1020"/>
        <v>-1.8515483301037303</v>
      </c>
      <c r="Z3464" s="74">
        <f t="shared" ca="1" si="1021"/>
        <v>0.15699389965274524</v>
      </c>
      <c r="AA3464" s="76">
        <f t="shared" ca="1" si="1022"/>
        <v>-1851.5483301037302</v>
      </c>
      <c r="AB3464" s="76">
        <f t="shared" ca="1" si="1023"/>
        <v>156.99389965274523</v>
      </c>
    </row>
    <row r="3465" spans="1:28" x14ac:dyDescent="0.25">
      <c r="A3465" s="2">
        <f t="shared" si="1024"/>
        <v>1</v>
      </c>
      <c r="B3465" s="16">
        <f ca="1">VLOOKUP(A3465,PERIODS!$O$4:$P$33,2,FALSE)</f>
        <v>2.4E-2</v>
      </c>
      <c r="C3465" s="15"/>
      <c r="D3465" s="18">
        <v>3451</v>
      </c>
      <c r="E3465" s="34">
        <f t="shared" ca="1" si="1026"/>
        <v>17143.34029259592</v>
      </c>
      <c r="F3465" s="34">
        <f t="shared" ca="1" si="1008"/>
        <v>2400</v>
      </c>
      <c r="G3465" s="69">
        <f t="shared" ca="1" si="1012"/>
        <v>0</v>
      </c>
      <c r="H3465" s="34">
        <f t="shared" ca="1" si="1013"/>
        <v>1379.798567157464</v>
      </c>
      <c r="I3465" s="34">
        <f t="shared" ca="1" si="1014"/>
        <v>3779.7985671574643</v>
      </c>
      <c r="J3465" s="18">
        <f ca="1">SUM(INDIRECT(ADDRESS(ROW(F3465),COLUMN(F3465),4)):INDIRECT(ADDRESS(ROW(F3465)+N$5-1,COLUMN(F3465),4)))</f>
        <v>19800</v>
      </c>
      <c r="K3465" s="18">
        <f t="shared" ca="1" si="1015"/>
        <v>16350</v>
      </c>
      <c r="L3465" s="18">
        <f t="shared" ca="1" si="1025"/>
        <v>0</v>
      </c>
      <c r="M3465" s="18">
        <f t="shared" ca="1" si="1009"/>
        <v>0</v>
      </c>
      <c r="N3465" s="34">
        <f t="shared" ca="1" si="1016"/>
        <v>13363.541725438456</v>
      </c>
      <c r="P3465" s="18">
        <f t="shared" ca="1" si="1010"/>
        <v>1379.798567157464</v>
      </c>
      <c r="Q3465" s="47">
        <f ca="1">SUM(L$15:L3465)-SUM(M$15:M3465)</f>
        <v>16350</v>
      </c>
      <c r="R3465" s="47" t="str">
        <f t="shared" ca="1" si="1011"/>
        <v>M3468</v>
      </c>
      <c r="S3465" s="40">
        <f t="shared" ca="1" si="1017"/>
        <v>0</v>
      </c>
      <c r="T3465" s="46">
        <f t="shared" ca="1" si="1018"/>
        <v>86</v>
      </c>
      <c r="X3465" s="74">
        <f t="shared" ca="1" si="1019"/>
        <v>1.379798567157464</v>
      </c>
      <c r="Y3465" s="75">
        <f t="shared" ca="1" si="1020"/>
        <v>1.379798567157464</v>
      </c>
      <c r="Z3465" s="74">
        <f t="shared" ca="1" si="1021"/>
        <v>3.9741010323969008</v>
      </c>
      <c r="AA3465" s="76">
        <f t="shared" ca="1" si="1022"/>
        <v>1379.798567157464</v>
      </c>
      <c r="AB3465" s="76">
        <f t="shared" ca="1" si="1023"/>
        <v>3974.1010323969008</v>
      </c>
    </row>
    <row r="3466" spans="1:28" x14ac:dyDescent="0.25">
      <c r="A3466" s="2">
        <f t="shared" si="1024"/>
        <v>2</v>
      </c>
      <c r="B3466" s="16">
        <f ca="1">VLOOKUP(A3466,PERIODS!$O$4:$P$33,2,FALSE)</f>
        <v>2.5000000000000001E-2</v>
      </c>
      <c r="C3466" s="15"/>
      <c r="D3466" s="18">
        <v>3452</v>
      </c>
      <c r="E3466" s="34">
        <f t="shared" ca="1" si="1026"/>
        <v>13363.541725438456</v>
      </c>
      <c r="F3466" s="34">
        <f t="shared" ca="1" si="1008"/>
        <v>2500</v>
      </c>
      <c r="G3466" s="69">
        <f t="shared" ca="1" si="1012"/>
        <v>0</v>
      </c>
      <c r="H3466" s="34">
        <f t="shared" ca="1" si="1013"/>
        <v>387.62840178040454</v>
      </c>
      <c r="I3466" s="34">
        <f t="shared" ca="1" si="1014"/>
        <v>2887.6284017804046</v>
      </c>
      <c r="J3466" s="18">
        <f ca="1">SUM(INDIRECT(ADDRESS(ROW(F3466),COLUMN(F3466),4)):INDIRECT(ADDRESS(ROW(F3466)+N$5-1,COLUMN(F3466),4)))</f>
        <v>20700</v>
      </c>
      <c r="K3466" s="18">
        <f t="shared" ca="1" si="1015"/>
        <v>16350</v>
      </c>
      <c r="L3466" s="18">
        <f t="shared" ca="1" si="1025"/>
        <v>0</v>
      </c>
      <c r="M3466" s="18">
        <f t="shared" ca="1" si="1009"/>
        <v>0</v>
      </c>
      <c r="N3466" s="34">
        <f t="shared" ca="1" si="1016"/>
        <v>10475.913323658051</v>
      </c>
      <c r="P3466" s="18">
        <f t="shared" ca="1" si="1010"/>
        <v>387.62840178040454</v>
      </c>
      <c r="Q3466" s="47">
        <f ca="1">SUM(L$15:L3466)-SUM(M$15:M3466)</f>
        <v>16350</v>
      </c>
      <c r="R3466" s="47" t="str">
        <f t="shared" ca="1" si="1011"/>
        <v>M3469</v>
      </c>
      <c r="S3466" s="40">
        <f t="shared" ca="1" si="1017"/>
        <v>0</v>
      </c>
      <c r="T3466" s="46">
        <f t="shared" ca="1" si="1018"/>
        <v>70</v>
      </c>
      <c r="X3466" s="74">
        <f t="shared" ca="1" si="1019"/>
        <v>0.38762840178040453</v>
      </c>
      <c r="Y3466" s="75">
        <f t="shared" ca="1" si="1020"/>
        <v>0.38762840178040453</v>
      </c>
      <c r="Z3466" s="74">
        <f t="shared" ca="1" si="1021"/>
        <v>1.4734821392029405</v>
      </c>
      <c r="AA3466" s="76">
        <f t="shared" ca="1" si="1022"/>
        <v>387.62840178040454</v>
      </c>
      <c r="AB3466" s="76">
        <f t="shared" ca="1" si="1023"/>
        <v>1473.4821392029405</v>
      </c>
    </row>
    <row r="3467" spans="1:28" x14ac:dyDescent="0.25">
      <c r="A3467" s="2">
        <f t="shared" si="1024"/>
        <v>3</v>
      </c>
      <c r="B3467" s="16">
        <f ca="1">VLOOKUP(A3467,PERIODS!$O$4:$P$33,2,FALSE)</f>
        <v>2.5000000000000001E-2</v>
      </c>
      <c r="C3467" s="15"/>
      <c r="D3467" s="18">
        <v>3453</v>
      </c>
      <c r="E3467" s="34">
        <f t="shared" ca="1" si="1026"/>
        <v>10475.913323658051</v>
      </c>
      <c r="F3467" s="34">
        <f t="shared" ca="1" si="1008"/>
        <v>2500</v>
      </c>
      <c r="G3467" s="69">
        <f t="shared" ca="1" si="1012"/>
        <v>0</v>
      </c>
      <c r="H3467" s="34">
        <f t="shared" ca="1" si="1013"/>
        <v>593.77429060227053</v>
      </c>
      <c r="I3467" s="34">
        <f t="shared" ca="1" si="1014"/>
        <v>3093.7742906022704</v>
      </c>
      <c r="J3467" s="18">
        <f ca="1">SUM(INDIRECT(ADDRESS(ROW(F3467),COLUMN(F3467),4)):INDIRECT(ADDRESS(ROW(F3467)+N$5-1,COLUMN(F3467),4)))</f>
        <v>21500</v>
      </c>
      <c r="K3467" s="18">
        <f t="shared" ca="1" si="1015"/>
        <v>0</v>
      </c>
      <c r="L3467" s="18">
        <f t="shared" ca="1" si="1025"/>
        <v>0</v>
      </c>
      <c r="M3467" s="18">
        <f t="shared" ca="1" si="1009"/>
        <v>16350</v>
      </c>
      <c r="N3467" s="34">
        <f t="shared" ca="1" si="1016"/>
        <v>23732.139033055781</v>
      </c>
      <c r="P3467" s="18">
        <f t="shared" ca="1" si="1010"/>
        <v>593.77429060227053</v>
      </c>
      <c r="Q3467" s="47">
        <f ca="1">SUM(L$15:L3467)-SUM(M$15:M3467)</f>
        <v>0</v>
      </c>
      <c r="R3467" s="47" t="str">
        <f t="shared" ca="1" si="1011"/>
        <v>M3470</v>
      </c>
      <c r="S3467" s="40">
        <f t="shared" ca="1" si="1017"/>
        <v>0</v>
      </c>
      <c r="T3467" s="46">
        <f t="shared" ca="1" si="1018"/>
        <v>80</v>
      </c>
      <c r="X3467" s="74">
        <f t="shared" ca="1" si="1019"/>
        <v>0.59377429060227049</v>
      </c>
      <c r="Y3467" s="75">
        <f t="shared" ca="1" si="1020"/>
        <v>0.59377429060227049</v>
      </c>
      <c r="Z3467" s="74">
        <f t="shared" ca="1" si="1021"/>
        <v>1.8108100572520605</v>
      </c>
      <c r="AA3467" s="76">
        <f t="shared" ca="1" si="1022"/>
        <v>593.77429060227053</v>
      </c>
      <c r="AB3467" s="76">
        <f t="shared" ca="1" si="1023"/>
        <v>1810.8100572520605</v>
      </c>
    </row>
    <row r="3468" spans="1:28" x14ac:dyDescent="0.25">
      <c r="A3468" s="2">
        <f t="shared" si="1024"/>
        <v>4</v>
      </c>
      <c r="B3468" s="16">
        <f ca="1">VLOOKUP(A3468,PERIODS!$O$4:$P$33,2,FALSE)</f>
        <v>2.5000000000000001E-2</v>
      </c>
      <c r="C3468" s="15"/>
      <c r="D3468" s="18">
        <v>3454</v>
      </c>
      <c r="E3468" s="34">
        <f t="shared" ca="1" si="1026"/>
        <v>23732.139033055781</v>
      </c>
      <c r="F3468" s="34">
        <f t="shared" ca="1" si="1008"/>
        <v>2500</v>
      </c>
      <c r="G3468" s="69">
        <f t="shared" ca="1" si="1012"/>
        <v>0</v>
      </c>
      <c r="H3468" s="34">
        <f t="shared" ca="1" si="1013"/>
        <v>-167.57173177348699</v>
      </c>
      <c r="I3468" s="34">
        <f t="shared" ca="1" si="1014"/>
        <v>2332.428268226513</v>
      </c>
      <c r="J3468" s="18">
        <f ca="1">SUM(INDIRECT(ADDRESS(ROW(F3468),COLUMN(F3468),4)):INDIRECT(ADDRESS(ROW(F3468)+N$5-1,COLUMN(F3468),4)))</f>
        <v>22300</v>
      </c>
      <c r="K3468" s="18">
        <f t="shared" ca="1" si="1015"/>
        <v>0</v>
      </c>
      <c r="L3468" s="18">
        <f t="shared" ca="1" si="1025"/>
        <v>0</v>
      </c>
      <c r="M3468" s="18">
        <f t="shared" ca="1" si="1009"/>
        <v>0</v>
      </c>
      <c r="N3468" s="34">
        <f t="shared" ca="1" si="1016"/>
        <v>21399.710764829266</v>
      </c>
      <c r="P3468" s="18">
        <f t="shared" ca="1" si="1010"/>
        <v>167.57173177348699</v>
      </c>
      <c r="Q3468" s="47">
        <f ca="1">SUM(L$15:L3468)-SUM(M$15:M3468)</f>
        <v>0</v>
      </c>
      <c r="R3468" s="47" t="str">
        <f t="shared" ca="1" si="1011"/>
        <v>M3471</v>
      </c>
      <c r="S3468" s="40">
        <f t="shared" ca="1" si="1017"/>
        <v>0</v>
      </c>
      <c r="T3468" s="46">
        <f t="shared" ca="1" si="1018"/>
        <v>58</v>
      </c>
      <c r="X3468" s="74">
        <f t="shared" ca="1" si="1019"/>
        <v>-0.167571731773487</v>
      </c>
      <c r="Y3468" s="75">
        <f t="shared" ca="1" si="1020"/>
        <v>-0.167571731773487</v>
      </c>
      <c r="Z3468" s="74">
        <f t="shared" ca="1" si="1021"/>
        <v>0.84571595040800962</v>
      </c>
      <c r="AA3468" s="76">
        <f t="shared" ca="1" si="1022"/>
        <v>-167.57173177348699</v>
      </c>
      <c r="AB3468" s="76">
        <f t="shared" ca="1" si="1023"/>
        <v>845.71595040800958</v>
      </c>
    </row>
    <row r="3469" spans="1:28" x14ac:dyDescent="0.25">
      <c r="A3469" s="2">
        <f t="shared" si="1024"/>
        <v>5</v>
      </c>
      <c r="B3469" s="16">
        <f ca="1">VLOOKUP(A3469,PERIODS!$O$4:$P$33,2,FALSE)</f>
        <v>3.3000000000000002E-2</v>
      </c>
      <c r="C3469" s="15"/>
      <c r="D3469" s="18">
        <v>3455</v>
      </c>
      <c r="E3469" s="34">
        <f t="shared" ca="1" si="1026"/>
        <v>21399.710764829266</v>
      </c>
      <c r="F3469" s="34">
        <f t="shared" ca="1" si="1008"/>
        <v>3300</v>
      </c>
      <c r="G3469" s="69">
        <f t="shared" ca="1" si="1012"/>
        <v>0</v>
      </c>
      <c r="H3469" s="34">
        <f t="shared" ca="1" si="1013"/>
        <v>10.483132784626564</v>
      </c>
      <c r="I3469" s="34">
        <f t="shared" ca="1" si="1014"/>
        <v>3310.4831327846264</v>
      </c>
      <c r="J3469" s="18">
        <f ca="1">SUM(INDIRECT(ADDRESS(ROW(F3469),COLUMN(F3469),4)):INDIRECT(ADDRESS(ROW(F3469)+N$5-1,COLUMN(F3469),4)))</f>
        <v>23100</v>
      </c>
      <c r="K3469" s="18">
        <f t="shared" ca="1" si="1015"/>
        <v>16350</v>
      </c>
      <c r="L3469" s="18">
        <f t="shared" ca="1" si="1025"/>
        <v>16350</v>
      </c>
      <c r="M3469" s="18">
        <f t="shared" ca="1" si="1009"/>
        <v>0</v>
      </c>
      <c r="N3469" s="34">
        <f t="shared" ca="1" si="1016"/>
        <v>18089.22763204464</v>
      </c>
      <c r="P3469" s="18">
        <f t="shared" ca="1" si="1010"/>
        <v>10.483132784626564</v>
      </c>
      <c r="Q3469" s="47">
        <f ca="1">SUM(L$15:L3469)-SUM(M$15:M3469)</f>
        <v>16350</v>
      </c>
      <c r="R3469" s="47" t="str">
        <f t="shared" ca="1" si="1011"/>
        <v>M3472</v>
      </c>
      <c r="S3469" s="40">
        <f t="shared" ca="1" si="1017"/>
        <v>0</v>
      </c>
      <c r="T3469" s="46">
        <f t="shared" ca="1" si="1018"/>
        <v>30</v>
      </c>
      <c r="X3469" s="74">
        <f t="shared" ca="1" si="1019"/>
        <v>1.0483132784626564E-2</v>
      </c>
      <c r="Y3469" s="75">
        <f t="shared" ca="1" si="1020"/>
        <v>1.0483132784626564E-2</v>
      </c>
      <c r="Z3469" s="74">
        <f t="shared" ca="1" si="1021"/>
        <v>1.0105382733345756</v>
      </c>
      <c r="AA3469" s="76">
        <f t="shared" ca="1" si="1022"/>
        <v>10.483132784626564</v>
      </c>
      <c r="AB3469" s="76">
        <f t="shared" ca="1" si="1023"/>
        <v>1010.5382733345756</v>
      </c>
    </row>
    <row r="3470" spans="1:28" x14ac:dyDescent="0.25">
      <c r="A3470" s="2">
        <f t="shared" si="1024"/>
        <v>6</v>
      </c>
      <c r="B3470" s="16">
        <f ca="1">VLOOKUP(A3470,PERIODS!$O$4:$P$33,2,FALSE)</f>
        <v>3.3000000000000002E-2</v>
      </c>
      <c r="C3470" s="15"/>
      <c r="D3470" s="18">
        <v>3456</v>
      </c>
      <c r="E3470" s="34">
        <f t="shared" ca="1" si="1026"/>
        <v>18089.22763204464</v>
      </c>
      <c r="F3470" s="34">
        <f t="shared" ca="1" si="1008"/>
        <v>3300</v>
      </c>
      <c r="G3470" s="69">
        <f t="shared" ca="1" si="1012"/>
        <v>0</v>
      </c>
      <c r="H3470" s="34">
        <f t="shared" ca="1" si="1013"/>
        <v>-885.29901787003678</v>
      </c>
      <c r="I3470" s="34">
        <f t="shared" ca="1" si="1014"/>
        <v>2414.7009821299634</v>
      </c>
      <c r="J3470" s="18">
        <f ca="1">SUM(INDIRECT(ADDRESS(ROW(F3470),COLUMN(F3470),4)):INDIRECT(ADDRESS(ROW(F3470)+N$5-1,COLUMN(F3470),4)))</f>
        <v>23100</v>
      </c>
      <c r="K3470" s="18">
        <f t="shared" ca="1" si="1015"/>
        <v>16350</v>
      </c>
      <c r="L3470" s="18">
        <f t="shared" ca="1" si="1025"/>
        <v>0</v>
      </c>
      <c r="M3470" s="18">
        <f t="shared" ca="1" si="1009"/>
        <v>0</v>
      </c>
      <c r="N3470" s="34">
        <f t="shared" ca="1" si="1016"/>
        <v>15674.526649914676</v>
      </c>
      <c r="P3470" s="18">
        <f t="shared" ca="1" si="1010"/>
        <v>885.29901787003678</v>
      </c>
      <c r="Q3470" s="47">
        <f ca="1">SUM(L$15:L3470)-SUM(M$15:M3470)</f>
        <v>16350</v>
      </c>
      <c r="R3470" s="47" t="str">
        <f t="shared" ca="1" si="1011"/>
        <v>M3473</v>
      </c>
      <c r="S3470" s="40">
        <f t="shared" ca="1" si="1017"/>
        <v>0</v>
      </c>
      <c r="T3470" s="46">
        <f t="shared" ca="1" si="1018"/>
        <v>53</v>
      </c>
      <c r="X3470" s="74">
        <f t="shared" ca="1" si="1019"/>
        <v>-0.88529901787003673</v>
      </c>
      <c r="Y3470" s="75">
        <f t="shared" ca="1" si="1020"/>
        <v>-0.88529901787003673</v>
      </c>
      <c r="Z3470" s="74">
        <f t="shared" ca="1" si="1021"/>
        <v>0.41259078281491807</v>
      </c>
      <c r="AA3470" s="76">
        <f t="shared" ca="1" si="1022"/>
        <v>-885.29901787003678</v>
      </c>
      <c r="AB3470" s="76">
        <f t="shared" ca="1" si="1023"/>
        <v>412.59078281491804</v>
      </c>
    </row>
    <row r="3471" spans="1:28" x14ac:dyDescent="0.25">
      <c r="A3471" s="2">
        <f t="shared" si="1024"/>
        <v>7</v>
      </c>
      <c r="B3471" s="16">
        <f ca="1">VLOOKUP(A3471,PERIODS!$O$4:$P$33,2,FALSE)</f>
        <v>3.3000000000000002E-2</v>
      </c>
      <c r="C3471" s="15"/>
      <c r="D3471" s="18">
        <v>3457</v>
      </c>
      <c r="E3471" s="34">
        <f t="shared" ca="1" si="1026"/>
        <v>15674.526649914676</v>
      </c>
      <c r="F3471" s="34">
        <f t="shared" ref="F3471:F3534" ca="1" si="1027">F$2*B3471</f>
        <v>3300</v>
      </c>
      <c r="G3471" s="69">
        <f t="shared" ca="1" si="1012"/>
        <v>0</v>
      </c>
      <c r="H3471" s="34">
        <f t="shared" ca="1" si="1013"/>
        <v>-814.53898024388195</v>
      </c>
      <c r="I3471" s="34">
        <f t="shared" ca="1" si="1014"/>
        <v>2485.4610197561178</v>
      </c>
      <c r="J3471" s="18">
        <f ca="1">SUM(INDIRECT(ADDRESS(ROW(F3471),COLUMN(F3471),4)):INDIRECT(ADDRESS(ROW(F3471)+N$5-1,COLUMN(F3471),4)))</f>
        <v>23100</v>
      </c>
      <c r="K3471" s="18">
        <f t="shared" ca="1" si="1015"/>
        <v>16350</v>
      </c>
      <c r="L3471" s="18">
        <f t="shared" ca="1" si="1025"/>
        <v>0</v>
      </c>
      <c r="M3471" s="18">
        <f t="shared" ref="M3471:M3534" ca="1" si="1028">SUMIF($R$15:$R$8014,ADDRESS(ROW(M3471),COLUMN(M3471),4),$L$15:$L$8014)</f>
        <v>0</v>
      </c>
      <c r="N3471" s="34">
        <f t="shared" ca="1" si="1016"/>
        <v>13189.065630158559</v>
      </c>
      <c r="P3471" s="18">
        <f t="shared" ref="P3471:P3534" ca="1" si="1029">ABS(H3471)</f>
        <v>814.53898024388195</v>
      </c>
      <c r="Q3471" s="47">
        <f ca="1">SUM(L$15:L3471)-SUM(M$15:M3471)</f>
        <v>16350</v>
      </c>
      <c r="R3471" s="47" t="str">
        <f t="shared" ref="R3471:R3534" ca="1" si="1030">ADDRESS(ROW(M3471)+$N$3+RANDBETWEEN(-$N$4,$N$4),COLUMN(M3471),4)</f>
        <v>M3474</v>
      </c>
      <c r="S3471" s="40">
        <f t="shared" ca="1" si="1017"/>
        <v>0</v>
      </c>
      <c r="T3471" s="46">
        <f t="shared" ca="1" si="1018"/>
        <v>56</v>
      </c>
      <c r="X3471" s="74">
        <f t="shared" ca="1" si="1019"/>
        <v>-0.81453898024388194</v>
      </c>
      <c r="Y3471" s="75">
        <f t="shared" ca="1" si="1020"/>
        <v>-0.81453898024388194</v>
      </c>
      <c r="Z3471" s="74">
        <f t="shared" ca="1" si="1021"/>
        <v>0.44284343988243668</v>
      </c>
      <c r="AA3471" s="76">
        <f t="shared" ca="1" si="1022"/>
        <v>-814.53898024388195</v>
      </c>
      <c r="AB3471" s="76">
        <f t="shared" ca="1" si="1023"/>
        <v>442.84343988243671</v>
      </c>
    </row>
    <row r="3472" spans="1:28" x14ac:dyDescent="0.25">
      <c r="A3472" s="2">
        <f t="shared" si="1024"/>
        <v>8</v>
      </c>
      <c r="B3472" s="16">
        <f ca="1">VLOOKUP(A3472,PERIODS!$O$4:$P$33,2,FALSE)</f>
        <v>3.3000000000000002E-2</v>
      </c>
      <c r="C3472" s="15"/>
      <c r="D3472" s="18">
        <v>3458</v>
      </c>
      <c r="E3472" s="34">
        <f t="shared" ca="1" si="1026"/>
        <v>13189.065630158559</v>
      </c>
      <c r="F3472" s="34">
        <f t="shared" ca="1" si="1027"/>
        <v>3300</v>
      </c>
      <c r="G3472" s="69">
        <f t="shared" ref="G3472:G3535" ca="1" si="1031">((2*RAND()*$F$5)-$F$5)*E3472</f>
        <v>0</v>
      </c>
      <c r="H3472" s="34">
        <f t="shared" ref="H3472:H3535" ca="1" si="1032">IF($S$3="NORM",AA3472,IF($S$3="LOGNORM",AB3472,0))</f>
        <v>-423.65252592544005</v>
      </c>
      <c r="I3472" s="34">
        <f t="shared" ref="I3472:I3535" ca="1" si="1033">IF(F3472+H3472&lt;0,0,F3472+H3472)</f>
        <v>2876.3474740745601</v>
      </c>
      <c r="J3472" s="18">
        <f ca="1">SUM(INDIRECT(ADDRESS(ROW(F3472),COLUMN(F3472),4)):INDIRECT(ADDRESS(ROW(F3472)+N$5-1,COLUMN(F3472),4)))</f>
        <v>23100</v>
      </c>
      <c r="K3472" s="18">
        <f t="shared" ref="K3472:K3535" ca="1" si="1034">Q3472</f>
        <v>0</v>
      </c>
      <c r="L3472" s="18">
        <f t="shared" ca="1" si="1025"/>
        <v>0</v>
      </c>
      <c r="M3472" s="18">
        <f t="shared" ca="1" si="1028"/>
        <v>16350</v>
      </c>
      <c r="N3472" s="34">
        <f t="shared" ref="N3472:N3535" ca="1" si="1035">E3472+G3472-I3472+M3472-S3472</f>
        <v>26662.718156083996</v>
      </c>
      <c r="P3472" s="18">
        <f t="shared" ca="1" si="1029"/>
        <v>423.65252592544005</v>
      </c>
      <c r="Q3472" s="47">
        <f ca="1">SUM(L$15:L3472)-SUM(M$15:M3472)</f>
        <v>0</v>
      </c>
      <c r="R3472" s="47" t="str">
        <f t="shared" ca="1" si="1030"/>
        <v>M3475</v>
      </c>
      <c r="S3472" s="40">
        <f t="shared" ref="S3472:S3535" ca="1" si="1036">IF(T3472&gt;N$6*100,M3472,0)</f>
        <v>0</v>
      </c>
      <c r="T3472" s="46">
        <f t="shared" ref="T3472:T3535" ca="1" si="1037">RANDBETWEEN(0,100)</f>
        <v>82</v>
      </c>
      <c r="X3472" s="74">
        <f t="shared" ref="X3472:X3535" ca="1" si="1038">NORMINV(RAND(),0,1)</f>
        <v>-0.42365252592544006</v>
      </c>
      <c r="Y3472" s="75">
        <f t="shared" ref="Y3472:Y3535" ca="1" si="1039">IF(AND(X3472&gt;$F$6,$F$6&gt;0),$F$6,X3472)</f>
        <v>-0.42365252592544006</v>
      </c>
      <c r="Z3472" s="74">
        <f t="shared" ref="Z3472:Z3535" ca="1" si="1040">EXP(Y3472)</f>
        <v>0.65465131675316246</v>
      </c>
      <c r="AA3472" s="76">
        <f t="shared" ref="AA3472:AA3535" ca="1" si="1041">$F$3*Y3472</f>
        <v>-423.65252592544005</v>
      </c>
      <c r="AB3472" s="76">
        <f t="shared" ref="AB3472:AB3535" ca="1" si="1042">$F$3*Z3472</f>
        <v>654.6513167531624</v>
      </c>
    </row>
    <row r="3473" spans="1:28" x14ac:dyDescent="0.25">
      <c r="A3473" s="2">
        <f t="shared" ref="A3473:A3536" si="1043">IF(AND(A3472=12,OR(A$14="MS",A$14="M0")),1,IF(AND(A3472=4,OR(A$14="WS",A$14="W0")),1,IF(AND(A3472=30,OR(A$14="DS",A$14="D0")),1,A3472+1)))</f>
        <v>9</v>
      </c>
      <c r="B3473" s="16">
        <f ca="1">VLOOKUP(A3473,PERIODS!$O$4:$P$33,2,FALSE)</f>
        <v>3.3000000000000002E-2</v>
      </c>
      <c r="C3473" s="15"/>
      <c r="D3473" s="18">
        <v>3459</v>
      </c>
      <c r="E3473" s="34">
        <f t="shared" ca="1" si="1026"/>
        <v>26662.718156083996</v>
      </c>
      <c r="F3473" s="34">
        <f t="shared" ca="1" si="1027"/>
        <v>3300</v>
      </c>
      <c r="G3473" s="69">
        <f t="shared" ca="1" si="1031"/>
        <v>0</v>
      </c>
      <c r="H3473" s="34">
        <f t="shared" ca="1" si="1032"/>
        <v>-427.07555504034855</v>
      </c>
      <c r="I3473" s="34">
        <f t="shared" ca="1" si="1033"/>
        <v>2872.9244449596513</v>
      </c>
      <c r="J3473" s="18">
        <f ca="1">SUM(INDIRECT(ADDRESS(ROW(F3473),COLUMN(F3473),4)):INDIRECT(ADDRESS(ROW(F3473)+N$5-1,COLUMN(F3473),4)))</f>
        <v>23100</v>
      </c>
      <c r="K3473" s="18">
        <f t="shared" ca="1" si="1034"/>
        <v>0</v>
      </c>
      <c r="L3473" s="18">
        <f t="shared" ref="L3473:L3536" ca="1" si="1044">IF((E3473+K3472)&lt;J3473,N$2,0)</f>
        <v>0</v>
      </c>
      <c r="M3473" s="18">
        <f t="shared" ca="1" si="1028"/>
        <v>0</v>
      </c>
      <c r="N3473" s="34">
        <f t="shared" ca="1" si="1035"/>
        <v>23789.793711124345</v>
      </c>
      <c r="P3473" s="18">
        <f t="shared" ca="1" si="1029"/>
        <v>427.07555504034855</v>
      </c>
      <c r="Q3473" s="47">
        <f ca="1">SUM(L$15:L3473)-SUM(M$15:M3473)</f>
        <v>0</v>
      </c>
      <c r="R3473" s="47" t="str">
        <f t="shared" ca="1" si="1030"/>
        <v>M3476</v>
      </c>
      <c r="S3473" s="40">
        <f t="shared" ca="1" si="1036"/>
        <v>0</v>
      </c>
      <c r="T3473" s="46">
        <f t="shared" ca="1" si="1037"/>
        <v>95</v>
      </c>
      <c r="X3473" s="74">
        <f t="shared" ca="1" si="1038"/>
        <v>-0.42707555504034855</v>
      </c>
      <c r="Y3473" s="75">
        <f t="shared" ca="1" si="1039"/>
        <v>-0.42707555504034855</v>
      </c>
      <c r="Z3473" s="74">
        <f t="shared" ca="1" si="1040"/>
        <v>0.652414257180154</v>
      </c>
      <c r="AA3473" s="76">
        <f t="shared" ca="1" si="1041"/>
        <v>-427.07555504034855</v>
      </c>
      <c r="AB3473" s="76">
        <f t="shared" ca="1" si="1042"/>
        <v>652.41425718015398</v>
      </c>
    </row>
    <row r="3474" spans="1:28" x14ac:dyDescent="0.25">
      <c r="A3474" s="2">
        <f t="shared" si="1043"/>
        <v>10</v>
      </c>
      <c r="B3474" s="16">
        <f ca="1">VLOOKUP(A3474,PERIODS!$O$4:$P$33,2,FALSE)</f>
        <v>3.3000000000000002E-2</v>
      </c>
      <c r="C3474" s="15"/>
      <c r="D3474" s="18">
        <v>3460</v>
      </c>
      <c r="E3474" s="34">
        <f t="shared" ca="1" si="1026"/>
        <v>23789.793711124345</v>
      </c>
      <c r="F3474" s="34">
        <f t="shared" ca="1" si="1027"/>
        <v>3300</v>
      </c>
      <c r="G3474" s="69">
        <f t="shared" ca="1" si="1031"/>
        <v>0</v>
      </c>
      <c r="H3474" s="34">
        <f t="shared" ca="1" si="1032"/>
        <v>-368.38419337357675</v>
      </c>
      <c r="I3474" s="34">
        <f t="shared" ca="1" si="1033"/>
        <v>2931.6158066264234</v>
      </c>
      <c r="J3474" s="18">
        <f ca="1">SUM(INDIRECT(ADDRESS(ROW(F3474),COLUMN(F3474),4)):INDIRECT(ADDRESS(ROW(F3474)+N$5-1,COLUMN(F3474),4)))</f>
        <v>23100</v>
      </c>
      <c r="K3474" s="18">
        <f t="shared" ca="1" si="1034"/>
        <v>0</v>
      </c>
      <c r="L3474" s="18">
        <f t="shared" ca="1" si="1044"/>
        <v>0</v>
      </c>
      <c r="M3474" s="18">
        <f t="shared" ca="1" si="1028"/>
        <v>0</v>
      </c>
      <c r="N3474" s="34">
        <f t="shared" ca="1" si="1035"/>
        <v>20858.177904497919</v>
      </c>
      <c r="P3474" s="18">
        <f t="shared" ca="1" si="1029"/>
        <v>368.38419337357675</v>
      </c>
      <c r="Q3474" s="47">
        <f ca="1">SUM(L$15:L3474)-SUM(M$15:M3474)</f>
        <v>0</v>
      </c>
      <c r="R3474" s="47" t="str">
        <f t="shared" ca="1" si="1030"/>
        <v>M3477</v>
      </c>
      <c r="S3474" s="40">
        <f t="shared" ca="1" si="1036"/>
        <v>0</v>
      </c>
      <c r="T3474" s="46">
        <f t="shared" ca="1" si="1037"/>
        <v>80</v>
      </c>
      <c r="X3474" s="74">
        <f t="shared" ca="1" si="1038"/>
        <v>-0.36838419337357675</v>
      </c>
      <c r="Y3474" s="75">
        <f t="shared" ca="1" si="1039"/>
        <v>-0.36838419337357675</v>
      </c>
      <c r="Z3474" s="74">
        <f t="shared" ca="1" si="1040"/>
        <v>0.69185132592706811</v>
      </c>
      <c r="AA3474" s="76">
        <f t="shared" ca="1" si="1041"/>
        <v>-368.38419337357675</v>
      </c>
      <c r="AB3474" s="76">
        <f t="shared" ca="1" si="1042"/>
        <v>691.85132592706816</v>
      </c>
    </row>
    <row r="3475" spans="1:28" x14ac:dyDescent="0.25">
      <c r="A3475" s="2">
        <f t="shared" si="1043"/>
        <v>11</v>
      </c>
      <c r="B3475" s="16">
        <f ca="1">VLOOKUP(A3475,PERIODS!$O$4:$P$33,2,FALSE)</f>
        <v>3.3000000000000002E-2</v>
      </c>
      <c r="C3475" s="15"/>
      <c r="D3475" s="18">
        <v>3461</v>
      </c>
      <c r="E3475" s="34">
        <f t="shared" ca="1" si="1026"/>
        <v>20858.177904497919</v>
      </c>
      <c r="F3475" s="34">
        <f t="shared" ca="1" si="1027"/>
        <v>3300</v>
      </c>
      <c r="G3475" s="69">
        <f t="shared" ca="1" si="1031"/>
        <v>0</v>
      </c>
      <c r="H3475" s="34">
        <f t="shared" ca="1" si="1032"/>
        <v>1088.6766622036278</v>
      </c>
      <c r="I3475" s="34">
        <f t="shared" ca="1" si="1033"/>
        <v>4388.6766622036275</v>
      </c>
      <c r="J3475" s="18">
        <f ca="1">SUM(INDIRECT(ADDRESS(ROW(F3475),COLUMN(F3475),4)):INDIRECT(ADDRESS(ROW(F3475)+N$5-1,COLUMN(F3475),4)))</f>
        <v>23300</v>
      </c>
      <c r="K3475" s="18">
        <f t="shared" ca="1" si="1034"/>
        <v>16350</v>
      </c>
      <c r="L3475" s="18">
        <f t="shared" ca="1" si="1044"/>
        <v>16350</v>
      </c>
      <c r="M3475" s="18">
        <f t="shared" ca="1" si="1028"/>
        <v>0</v>
      </c>
      <c r="N3475" s="34">
        <f t="shared" ca="1" si="1035"/>
        <v>16469.501242294293</v>
      </c>
      <c r="P3475" s="18">
        <f t="shared" ca="1" si="1029"/>
        <v>1088.6766622036278</v>
      </c>
      <c r="Q3475" s="47">
        <f ca="1">SUM(L$15:L3475)-SUM(M$15:M3475)</f>
        <v>16350</v>
      </c>
      <c r="R3475" s="47" t="str">
        <f t="shared" ca="1" si="1030"/>
        <v>M3478</v>
      </c>
      <c r="S3475" s="40">
        <f t="shared" ca="1" si="1036"/>
        <v>0</v>
      </c>
      <c r="T3475" s="46">
        <f t="shared" ca="1" si="1037"/>
        <v>36</v>
      </c>
      <c r="X3475" s="74">
        <f t="shared" ca="1" si="1038"/>
        <v>1.0886766622036277</v>
      </c>
      <c r="Y3475" s="75">
        <f t="shared" ca="1" si="1039"/>
        <v>1.0886766622036277</v>
      </c>
      <c r="Z3475" s="74">
        <f t="shared" ca="1" si="1040"/>
        <v>2.9703407064261271</v>
      </c>
      <c r="AA3475" s="76">
        <f t="shared" ca="1" si="1041"/>
        <v>1088.6766622036278</v>
      </c>
      <c r="AB3475" s="76">
        <f t="shared" ca="1" si="1042"/>
        <v>2970.3407064261273</v>
      </c>
    </row>
    <row r="3476" spans="1:28" x14ac:dyDescent="0.25">
      <c r="A3476" s="2">
        <f t="shared" si="1043"/>
        <v>12</v>
      </c>
      <c r="B3476" s="16">
        <f ca="1">VLOOKUP(A3476,PERIODS!$O$4:$P$33,2,FALSE)</f>
        <v>3.3000000000000002E-2</v>
      </c>
      <c r="C3476" s="15"/>
      <c r="D3476" s="18">
        <v>3462</v>
      </c>
      <c r="E3476" s="34">
        <f t="shared" ca="1" si="1026"/>
        <v>16469.501242294293</v>
      </c>
      <c r="F3476" s="34">
        <f t="shared" ca="1" si="1027"/>
        <v>3300</v>
      </c>
      <c r="G3476" s="69">
        <f t="shared" ca="1" si="1031"/>
        <v>0</v>
      </c>
      <c r="H3476" s="34">
        <f t="shared" ca="1" si="1032"/>
        <v>-213.76428496100561</v>
      </c>
      <c r="I3476" s="34">
        <f t="shared" ca="1" si="1033"/>
        <v>3086.2357150389944</v>
      </c>
      <c r="J3476" s="18">
        <f ca="1">SUM(INDIRECT(ADDRESS(ROW(F3476),COLUMN(F3476),4)):INDIRECT(ADDRESS(ROW(F3476)+N$5-1,COLUMN(F3476),4)))</f>
        <v>23500</v>
      </c>
      <c r="K3476" s="18">
        <f t="shared" ca="1" si="1034"/>
        <v>16350</v>
      </c>
      <c r="L3476" s="18">
        <f t="shared" ca="1" si="1044"/>
        <v>0</v>
      </c>
      <c r="M3476" s="18">
        <f t="shared" ca="1" si="1028"/>
        <v>0</v>
      </c>
      <c r="N3476" s="34">
        <f t="shared" ca="1" si="1035"/>
        <v>13383.265527255298</v>
      </c>
      <c r="P3476" s="18">
        <f t="shared" ca="1" si="1029"/>
        <v>213.76428496100561</v>
      </c>
      <c r="Q3476" s="47">
        <f ca="1">SUM(L$15:L3476)-SUM(M$15:M3476)</f>
        <v>16350</v>
      </c>
      <c r="R3476" s="47" t="str">
        <f t="shared" ca="1" si="1030"/>
        <v>M3479</v>
      </c>
      <c r="S3476" s="40">
        <f t="shared" ca="1" si="1036"/>
        <v>0</v>
      </c>
      <c r="T3476" s="46">
        <f t="shared" ca="1" si="1037"/>
        <v>78</v>
      </c>
      <c r="X3476" s="74">
        <f t="shared" ca="1" si="1038"/>
        <v>-0.21376428496100561</v>
      </c>
      <c r="Y3476" s="75">
        <f t="shared" ca="1" si="1039"/>
        <v>-0.21376428496100561</v>
      </c>
      <c r="Z3476" s="74">
        <f t="shared" ca="1" si="1040"/>
        <v>0.80753871160927726</v>
      </c>
      <c r="AA3476" s="76">
        <f t="shared" ca="1" si="1041"/>
        <v>-213.76428496100561</v>
      </c>
      <c r="AB3476" s="76">
        <f t="shared" ca="1" si="1042"/>
        <v>807.53871160927724</v>
      </c>
    </row>
    <row r="3477" spans="1:28" x14ac:dyDescent="0.25">
      <c r="A3477" s="2">
        <f t="shared" si="1043"/>
        <v>13</v>
      </c>
      <c r="B3477" s="16">
        <f ca="1">VLOOKUP(A3477,PERIODS!$O$4:$P$33,2,FALSE)</f>
        <v>3.3000000000000002E-2</v>
      </c>
      <c r="C3477" s="15"/>
      <c r="D3477" s="18">
        <v>3463</v>
      </c>
      <c r="E3477" s="34">
        <f t="shared" ca="1" si="1026"/>
        <v>13383.265527255298</v>
      </c>
      <c r="F3477" s="34">
        <f t="shared" ca="1" si="1027"/>
        <v>3300</v>
      </c>
      <c r="G3477" s="69">
        <f t="shared" ca="1" si="1031"/>
        <v>0</v>
      </c>
      <c r="H3477" s="34">
        <f t="shared" ca="1" si="1032"/>
        <v>1959.9639845400536</v>
      </c>
      <c r="I3477" s="34">
        <f t="shared" ca="1" si="1033"/>
        <v>5259.9639845400534</v>
      </c>
      <c r="J3477" s="18">
        <f ca="1">SUM(INDIRECT(ADDRESS(ROW(F3477),COLUMN(F3477),4)):INDIRECT(ADDRESS(ROW(F3477)+N$5-1,COLUMN(F3477),4)))</f>
        <v>23700</v>
      </c>
      <c r="K3477" s="18">
        <f t="shared" ca="1" si="1034"/>
        <v>16350</v>
      </c>
      <c r="L3477" s="18">
        <f t="shared" ca="1" si="1044"/>
        <v>0</v>
      </c>
      <c r="M3477" s="18">
        <f t="shared" ca="1" si="1028"/>
        <v>0</v>
      </c>
      <c r="N3477" s="34">
        <f t="shared" ca="1" si="1035"/>
        <v>8123.301542715245</v>
      </c>
      <c r="P3477" s="18">
        <f t="shared" ca="1" si="1029"/>
        <v>1959.9639845400536</v>
      </c>
      <c r="Q3477" s="47">
        <f ca="1">SUM(L$15:L3477)-SUM(M$15:M3477)</f>
        <v>16350</v>
      </c>
      <c r="R3477" s="47" t="str">
        <f t="shared" ca="1" si="1030"/>
        <v>M3480</v>
      </c>
      <c r="S3477" s="40">
        <f t="shared" ca="1" si="1036"/>
        <v>0</v>
      </c>
      <c r="T3477" s="46">
        <f t="shared" ca="1" si="1037"/>
        <v>39</v>
      </c>
      <c r="X3477" s="74">
        <f t="shared" ca="1" si="1038"/>
        <v>2.4740573936132457</v>
      </c>
      <c r="Y3477" s="75">
        <f t="shared" ca="1" si="1039"/>
        <v>1.9599639845400536</v>
      </c>
      <c r="Z3477" s="74">
        <f t="shared" ca="1" si="1040"/>
        <v>7.0990713842313315</v>
      </c>
      <c r="AA3477" s="76">
        <f t="shared" ca="1" si="1041"/>
        <v>1959.9639845400536</v>
      </c>
      <c r="AB3477" s="76">
        <f t="shared" ca="1" si="1042"/>
        <v>7099.0713842313316</v>
      </c>
    </row>
    <row r="3478" spans="1:28" x14ac:dyDescent="0.25">
      <c r="A3478" s="2">
        <f t="shared" si="1043"/>
        <v>14</v>
      </c>
      <c r="B3478" s="16">
        <f ca="1">VLOOKUP(A3478,PERIODS!$O$4:$P$33,2,FALSE)</f>
        <v>3.3000000000000002E-2</v>
      </c>
      <c r="C3478" s="15"/>
      <c r="D3478" s="18">
        <v>3464</v>
      </c>
      <c r="E3478" s="34">
        <f t="shared" ca="1" si="1026"/>
        <v>8123.301542715245</v>
      </c>
      <c r="F3478" s="34">
        <f t="shared" ca="1" si="1027"/>
        <v>3300</v>
      </c>
      <c r="G3478" s="69">
        <f t="shared" ca="1" si="1031"/>
        <v>0</v>
      </c>
      <c r="H3478" s="34">
        <f t="shared" ca="1" si="1032"/>
        <v>-67.448030834972215</v>
      </c>
      <c r="I3478" s="34">
        <f t="shared" ca="1" si="1033"/>
        <v>3232.5519691650279</v>
      </c>
      <c r="J3478" s="18">
        <f ca="1">SUM(INDIRECT(ADDRESS(ROW(F3478),COLUMN(F3478),4)):INDIRECT(ADDRESS(ROW(F3478)+N$5-1,COLUMN(F3478),4)))</f>
        <v>23900</v>
      </c>
      <c r="K3478" s="18">
        <f t="shared" ca="1" si="1034"/>
        <v>0</v>
      </c>
      <c r="L3478" s="18">
        <f t="shared" ca="1" si="1044"/>
        <v>0</v>
      </c>
      <c r="M3478" s="18">
        <f t="shared" ca="1" si="1028"/>
        <v>16350</v>
      </c>
      <c r="N3478" s="34">
        <f t="shared" ca="1" si="1035"/>
        <v>21240.749573550216</v>
      </c>
      <c r="P3478" s="18">
        <f t="shared" ca="1" si="1029"/>
        <v>67.448030834972215</v>
      </c>
      <c r="Q3478" s="47">
        <f ca="1">SUM(L$15:L3478)-SUM(M$15:M3478)</f>
        <v>0</v>
      </c>
      <c r="R3478" s="47" t="str">
        <f t="shared" ca="1" si="1030"/>
        <v>M3481</v>
      </c>
      <c r="S3478" s="40">
        <f t="shared" ca="1" si="1036"/>
        <v>0</v>
      </c>
      <c r="T3478" s="46">
        <f t="shared" ca="1" si="1037"/>
        <v>66</v>
      </c>
      <c r="X3478" s="74">
        <f t="shared" ca="1" si="1038"/>
        <v>-6.7448030834972209E-2</v>
      </c>
      <c r="Y3478" s="75">
        <f t="shared" ca="1" si="1039"/>
        <v>-6.7448030834972209E-2</v>
      </c>
      <c r="Z3478" s="74">
        <f t="shared" ca="1" si="1040"/>
        <v>0.93477629889747171</v>
      </c>
      <c r="AA3478" s="76">
        <f t="shared" ca="1" si="1041"/>
        <v>-67.448030834972215</v>
      </c>
      <c r="AB3478" s="76">
        <f t="shared" ca="1" si="1042"/>
        <v>934.77629889747175</v>
      </c>
    </row>
    <row r="3479" spans="1:28" x14ac:dyDescent="0.25">
      <c r="A3479" s="2">
        <f t="shared" si="1043"/>
        <v>15</v>
      </c>
      <c r="B3479" s="16">
        <f ca="1">VLOOKUP(A3479,PERIODS!$O$4:$P$33,2,FALSE)</f>
        <v>3.3000000000000002E-2</v>
      </c>
      <c r="C3479" s="15"/>
      <c r="D3479" s="18">
        <v>3465</v>
      </c>
      <c r="E3479" s="34">
        <f t="shared" ca="1" si="1026"/>
        <v>21240.749573550216</v>
      </c>
      <c r="F3479" s="34">
        <f t="shared" ca="1" si="1027"/>
        <v>3300</v>
      </c>
      <c r="G3479" s="69">
        <f t="shared" ca="1" si="1031"/>
        <v>0</v>
      </c>
      <c r="H3479" s="34">
        <f t="shared" ca="1" si="1032"/>
        <v>319.0882003563778</v>
      </c>
      <c r="I3479" s="34">
        <f t="shared" ca="1" si="1033"/>
        <v>3619.0882003563779</v>
      </c>
      <c r="J3479" s="18">
        <f ca="1">SUM(INDIRECT(ADDRESS(ROW(F3479),COLUMN(F3479),4)):INDIRECT(ADDRESS(ROW(F3479)+N$5-1,COLUMN(F3479),4)))</f>
        <v>24100</v>
      </c>
      <c r="K3479" s="18">
        <f t="shared" ca="1" si="1034"/>
        <v>16350</v>
      </c>
      <c r="L3479" s="18">
        <f t="shared" ca="1" si="1044"/>
        <v>16350</v>
      </c>
      <c r="M3479" s="18">
        <f t="shared" ca="1" si="1028"/>
        <v>0</v>
      </c>
      <c r="N3479" s="34">
        <f t="shared" ca="1" si="1035"/>
        <v>17621.661373193838</v>
      </c>
      <c r="P3479" s="18">
        <f t="shared" ca="1" si="1029"/>
        <v>319.0882003563778</v>
      </c>
      <c r="Q3479" s="47">
        <f ca="1">SUM(L$15:L3479)-SUM(M$15:M3479)</f>
        <v>16350</v>
      </c>
      <c r="R3479" s="47" t="str">
        <f t="shared" ca="1" si="1030"/>
        <v>M3482</v>
      </c>
      <c r="S3479" s="40">
        <f t="shared" ca="1" si="1036"/>
        <v>0</v>
      </c>
      <c r="T3479" s="46">
        <f t="shared" ca="1" si="1037"/>
        <v>18</v>
      </c>
      <c r="X3479" s="74">
        <f t="shared" ca="1" si="1038"/>
        <v>0.3190882003563778</v>
      </c>
      <c r="Y3479" s="75">
        <f t="shared" ca="1" si="1039"/>
        <v>0.3190882003563778</v>
      </c>
      <c r="Z3479" s="74">
        <f t="shared" ca="1" si="1040"/>
        <v>1.3758726720145338</v>
      </c>
      <c r="AA3479" s="76">
        <f t="shared" ca="1" si="1041"/>
        <v>319.0882003563778</v>
      </c>
      <c r="AB3479" s="76">
        <f t="shared" ca="1" si="1042"/>
        <v>1375.8726720145337</v>
      </c>
    </row>
    <row r="3480" spans="1:28" x14ac:dyDescent="0.25">
      <c r="A3480" s="2">
        <f t="shared" si="1043"/>
        <v>16</v>
      </c>
      <c r="B3480" s="16">
        <f ca="1">VLOOKUP(A3480,PERIODS!$O$4:$P$33,2,FALSE)</f>
        <v>3.3000000000000002E-2</v>
      </c>
      <c r="C3480" s="15"/>
      <c r="D3480" s="18">
        <v>3466</v>
      </c>
      <c r="E3480" s="34">
        <f t="shared" ca="1" si="1026"/>
        <v>17621.661373193838</v>
      </c>
      <c r="F3480" s="34">
        <f t="shared" ca="1" si="1027"/>
        <v>3300</v>
      </c>
      <c r="G3480" s="69">
        <f t="shared" ca="1" si="1031"/>
        <v>0</v>
      </c>
      <c r="H3480" s="34">
        <f t="shared" ca="1" si="1032"/>
        <v>1146.7238635169465</v>
      </c>
      <c r="I3480" s="34">
        <f t="shared" ca="1" si="1033"/>
        <v>4446.7238635169469</v>
      </c>
      <c r="J3480" s="18">
        <f ca="1">SUM(INDIRECT(ADDRESS(ROW(F3480),COLUMN(F3480),4)):INDIRECT(ADDRESS(ROW(F3480)+N$5-1,COLUMN(F3480),4)))</f>
        <v>24300</v>
      </c>
      <c r="K3480" s="18">
        <f t="shared" ca="1" si="1034"/>
        <v>16350</v>
      </c>
      <c r="L3480" s="18">
        <f t="shared" ca="1" si="1044"/>
        <v>0</v>
      </c>
      <c r="M3480" s="18">
        <f t="shared" ca="1" si="1028"/>
        <v>0</v>
      </c>
      <c r="N3480" s="34">
        <f t="shared" ca="1" si="1035"/>
        <v>13174.937509676891</v>
      </c>
      <c r="P3480" s="18">
        <f t="shared" ca="1" si="1029"/>
        <v>1146.7238635169465</v>
      </c>
      <c r="Q3480" s="47">
        <f ca="1">SUM(L$15:L3480)-SUM(M$15:M3480)</f>
        <v>16350</v>
      </c>
      <c r="R3480" s="47" t="str">
        <f t="shared" ca="1" si="1030"/>
        <v>M3483</v>
      </c>
      <c r="S3480" s="40">
        <f t="shared" ca="1" si="1036"/>
        <v>0</v>
      </c>
      <c r="T3480" s="46">
        <f t="shared" ca="1" si="1037"/>
        <v>86</v>
      </c>
      <c r="X3480" s="74">
        <f t="shared" ca="1" si="1038"/>
        <v>1.1467238635169466</v>
      </c>
      <c r="Y3480" s="75">
        <f t="shared" ca="1" si="1039"/>
        <v>1.1467238635169466</v>
      </c>
      <c r="Z3480" s="74">
        <f t="shared" ca="1" si="1040"/>
        <v>3.1478631687375604</v>
      </c>
      <c r="AA3480" s="76">
        <f t="shared" ca="1" si="1041"/>
        <v>1146.7238635169465</v>
      </c>
      <c r="AB3480" s="76">
        <f t="shared" ca="1" si="1042"/>
        <v>3147.8631687375605</v>
      </c>
    </row>
    <row r="3481" spans="1:28" x14ac:dyDescent="0.25">
      <c r="A3481" s="2">
        <f t="shared" si="1043"/>
        <v>17</v>
      </c>
      <c r="B3481" s="16">
        <f ca="1">VLOOKUP(A3481,PERIODS!$O$4:$P$33,2,FALSE)</f>
        <v>3.5000000000000003E-2</v>
      </c>
      <c r="C3481" s="15"/>
      <c r="D3481" s="18">
        <v>3467</v>
      </c>
      <c r="E3481" s="34">
        <f t="shared" ca="1" si="1026"/>
        <v>13174.937509676891</v>
      </c>
      <c r="F3481" s="34">
        <f t="shared" ca="1" si="1027"/>
        <v>3500.0000000000005</v>
      </c>
      <c r="G3481" s="69">
        <f t="shared" ca="1" si="1031"/>
        <v>0</v>
      </c>
      <c r="H3481" s="34">
        <f t="shared" ca="1" si="1032"/>
        <v>764.82526468097637</v>
      </c>
      <c r="I3481" s="34">
        <f t="shared" ca="1" si="1033"/>
        <v>4264.8252646809769</v>
      </c>
      <c r="J3481" s="18">
        <f ca="1">SUM(INDIRECT(ADDRESS(ROW(F3481),COLUMN(F3481),4)):INDIRECT(ADDRESS(ROW(F3481)+N$5-1,COLUMN(F3481),4)))</f>
        <v>24500.000000000004</v>
      </c>
      <c r="K3481" s="18">
        <f t="shared" ca="1" si="1034"/>
        <v>16350</v>
      </c>
      <c r="L3481" s="18">
        <f t="shared" ca="1" si="1044"/>
        <v>0</v>
      </c>
      <c r="M3481" s="18">
        <f t="shared" ca="1" si="1028"/>
        <v>0</v>
      </c>
      <c r="N3481" s="34">
        <f t="shared" ca="1" si="1035"/>
        <v>8910.1122449959148</v>
      </c>
      <c r="P3481" s="18">
        <f t="shared" ca="1" si="1029"/>
        <v>764.82526468097637</v>
      </c>
      <c r="Q3481" s="47">
        <f ca="1">SUM(L$15:L3481)-SUM(M$15:M3481)</f>
        <v>16350</v>
      </c>
      <c r="R3481" s="47" t="str">
        <f t="shared" ca="1" si="1030"/>
        <v>M3484</v>
      </c>
      <c r="S3481" s="40">
        <f t="shared" ca="1" si="1036"/>
        <v>0</v>
      </c>
      <c r="T3481" s="46">
        <f t="shared" ca="1" si="1037"/>
        <v>52</v>
      </c>
      <c r="X3481" s="74">
        <f t="shared" ca="1" si="1038"/>
        <v>0.76482526468097634</v>
      </c>
      <c r="Y3481" s="75">
        <f t="shared" ca="1" si="1039"/>
        <v>0.76482526468097634</v>
      </c>
      <c r="Z3481" s="74">
        <f t="shared" ca="1" si="1040"/>
        <v>2.1486189022426858</v>
      </c>
      <c r="AA3481" s="76">
        <f t="shared" ca="1" si="1041"/>
        <v>764.82526468097637</v>
      </c>
      <c r="AB3481" s="76">
        <f t="shared" ca="1" si="1042"/>
        <v>2148.6189022426856</v>
      </c>
    </row>
    <row r="3482" spans="1:28" x14ac:dyDescent="0.25">
      <c r="A3482" s="2">
        <f t="shared" si="1043"/>
        <v>18</v>
      </c>
      <c r="B3482" s="16">
        <f ca="1">VLOOKUP(A3482,PERIODS!$O$4:$P$33,2,FALSE)</f>
        <v>3.5000000000000003E-2</v>
      </c>
      <c r="C3482" s="15"/>
      <c r="D3482" s="18">
        <v>3468</v>
      </c>
      <c r="E3482" s="34">
        <f t="shared" ca="1" si="1026"/>
        <v>8910.1122449959148</v>
      </c>
      <c r="F3482" s="34">
        <f t="shared" ca="1" si="1027"/>
        <v>3500.0000000000005</v>
      </c>
      <c r="G3482" s="69">
        <f t="shared" ca="1" si="1031"/>
        <v>0</v>
      </c>
      <c r="H3482" s="34">
        <f t="shared" ca="1" si="1032"/>
        <v>12.379323962715622</v>
      </c>
      <c r="I3482" s="34">
        <f t="shared" ca="1" si="1033"/>
        <v>3512.3793239627162</v>
      </c>
      <c r="J3482" s="18">
        <f ca="1">SUM(INDIRECT(ADDRESS(ROW(F3482),COLUMN(F3482),4)):INDIRECT(ADDRESS(ROW(F3482)+N$5-1,COLUMN(F3482),4)))</f>
        <v>24500.000000000004</v>
      </c>
      <c r="K3482" s="18">
        <f t="shared" ca="1" si="1034"/>
        <v>0</v>
      </c>
      <c r="L3482" s="18">
        <f t="shared" ca="1" si="1044"/>
        <v>0</v>
      </c>
      <c r="M3482" s="18">
        <f t="shared" ca="1" si="1028"/>
        <v>16350</v>
      </c>
      <c r="N3482" s="34">
        <f t="shared" ca="1" si="1035"/>
        <v>21747.732921033199</v>
      </c>
      <c r="P3482" s="18">
        <f t="shared" ca="1" si="1029"/>
        <v>12.379323962715622</v>
      </c>
      <c r="Q3482" s="47">
        <f ca="1">SUM(L$15:L3482)-SUM(M$15:M3482)</f>
        <v>0</v>
      </c>
      <c r="R3482" s="47" t="str">
        <f t="shared" ca="1" si="1030"/>
        <v>M3485</v>
      </c>
      <c r="S3482" s="40">
        <f t="shared" ca="1" si="1036"/>
        <v>0</v>
      </c>
      <c r="T3482" s="46">
        <f t="shared" ca="1" si="1037"/>
        <v>2</v>
      </c>
      <c r="X3482" s="74">
        <f t="shared" ca="1" si="1038"/>
        <v>1.2379323962715622E-2</v>
      </c>
      <c r="Y3482" s="75">
        <f t="shared" ca="1" si="1039"/>
        <v>1.2379323962715622E-2</v>
      </c>
      <c r="Z3482" s="74">
        <f t="shared" ca="1" si="1040"/>
        <v>1.0124562649583075</v>
      </c>
      <c r="AA3482" s="76">
        <f t="shared" ca="1" si="1041"/>
        <v>12.379323962715622</v>
      </c>
      <c r="AB3482" s="76">
        <f t="shared" ca="1" si="1042"/>
        <v>1012.4562649583075</v>
      </c>
    </row>
    <row r="3483" spans="1:28" x14ac:dyDescent="0.25">
      <c r="A3483" s="2">
        <f t="shared" si="1043"/>
        <v>19</v>
      </c>
      <c r="B3483" s="16">
        <f ca="1">VLOOKUP(A3483,PERIODS!$O$4:$P$33,2,FALSE)</f>
        <v>3.5000000000000003E-2</v>
      </c>
      <c r="C3483" s="15"/>
      <c r="D3483" s="18">
        <v>3469</v>
      </c>
      <c r="E3483" s="34">
        <f t="shared" ca="1" si="1026"/>
        <v>21747.732921033199</v>
      </c>
      <c r="F3483" s="34">
        <f t="shared" ca="1" si="1027"/>
        <v>3500.0000000000005</v>
      </c>
      <c r="G3483" s="69">
        <f t="shared" ca="1" si="1031"/>
        <v>0</v>
      </c>
      <c r="H3483" s="34">
        <f t="shared" ca="1" si="1032"/>
        <v>-2.5293749611449114</v>
      </c>
      <c r="I3483" s="34">
        <f t="shared" ca="1" si="1033"/>
        <v>3497.4706250388554</v>
      </c>
      <c r="J3483" s="18">
        <f ca="1">SUM(INDIRECT(ADDRESS(ROW(F3483),COLUMN(F3483),4)):INDIRECT(ADDRESS(ROW(F3483)+N$5-1,COLUMN(F3483),4)))</f>
        <v>24500.000000000004</v>
      </c>
      <c r="K3483" s="18">
        <f t="shared" ca="1" si="1034"/>
        <v>16350</v>
      </c>
      <c r="L3483" s="18">
        <f t="shared" ca="1" si="1044"/>
        <v>16350</v>
      </c>
      <c r="M3483" s="18">
        <f t="shared" ca="1" si="1028"/>
        <v>0</v>
      </c>
      <c r="N3483" s="34">
        <f t="shared" ca="1" si="1035"/>
        <v>18250.262295994344</v>
      </c>
      <c r="P3483" s="18">
        <f t="shared" ca="1" si="1029"/>
        <v>2.5293749611449114</v>
      </c>
      <c r="Q3483" s="47">
        <f ca="1">SUM(L$15:L3483)-SUM(M$15:M3483)</f>
        <v>16350</v>
      </c>
      <c r="R3483" s="47" t="str">
        <f t="shared" ca="1" si="1030"/>
        <v>M3486</v>
      </c>
      <c r="S3483" s="40">
        <f t="shared" ca="1" si="1036"/>
        <v>0</v>
      </c>
      <c r="T3483" s="46">
        <f t="shared" ca="1" si="1037"/>
        <v>32</v>
      </c>
      <c r="X3483" s="74">
        <f t="shared" ca="1" si="1038"/>
        <v>-2.5293749611449115E-3</v>
      </c>
      <c r="Y3483" s="75">
        <f t="shared" ca="1" si="1039"/>
        <v>-2.5293749611449115E-3</v>
      </c>
      <c r="Z3483" s="74">
        <f t="shared" ca="1" si="1040"/>
        <v>0.9974738212123605</v>
      </c>
      <c r="AA3483" s="76">
        <f t="shared" ca="1" si="1041"/>
        <v>-2.5293749611449114</v>
      </c>
      <c r="AB3483" s="76">
        <f t="shared" ca="1" si="1042"/>
        <v>997.47382121236046</v>
      </c>
    </row>
    <row r="3484" spans="1:28" x14ac:dyDescent="0.25">
      <c r="A3484" s="2">
        <f t="shared" si="1043"/>
        <v>20</v>
      </c>
      <c r="B3484" s="16">
        <f ca="1">VLOOKUP(A3484,PERIODS!$O$4:$P$33,2,FALSE)</f>
        <v>3.5000000000000003E-2</v>
      </c>
      <c r="C3484" s="15"/>
      <c r="D3484" s="18">
        <v>3470</v>
      </c>
      <c r="E3484" s="34">
        <f t="shared" ca="1" si="1026"/>
        <v>18250.262295994344</v>
      </c>
      <c r="F3484" s="34">
        <f t="shared" ca="1" si="1027"/>
        <v>3500.0000000000005</v>
      </c>
      <c r="G3484" s="69">
        <f t="shared" ca="1" si="1031"/>
        <v>0</v>
      </c>
      <c r="H3484" s="34">
        <f t="shared" ca="1" si="1032"/>
        <v>197.84030933888712</v>
      </c>
      <c r="I3484" s="34">
        <f t="shared" ca="1" si="1033"/>
        <v>3697.8403093388874</v>
      </c>
      <c r="J3484" s="18">
        <f ca="1">SUM(INDIRECT(ADDRESS(ROW(F3484),COLUMN(F3484),4)):INDIRECT(ADDRESS(ROW(F3484)+N$5-1,COLUMN(F3484),4)))</f>
        <v>24500.000000000004</v>
      </c>
      <c r="K3484" s="18">
        <f t="shared" ca="1" si="1034"/>
        <v>16350</v>
      </c>
      <c r="L3484" s="18">
        <f t="shared" ca="1" si="1044"/>
        <v>0</v>
      </c>
      <c r="M3484" s="18">
        <f t="shared" ca="1" si="1028"/>
        <v>0</v>
      </c>
      <c r="N3484" s="34">
        <f t="shared" ca="1" si="1035"/>
        <v>14552.421986655456</v>
      </c>
      <c r="P3484" s="18">
        <f t="shared" ca="1" si="1029"/>
        <v>197.84030933888712</v>
      </c>
      <c r="Q3484" s="47">
        <f ca="1">SUM(L$15:L3484)-SUM(M$15:M3484)</f>
        <v>16350</v>
      </c>
      <c r="R3484" s="47" t="str">
        <f t="shared" ca="1" si="1030"/>
        <v>M3487</v>
      </c>
      <c r="S3484" s="40">
        <f t="shared" ca="1" si="1036"/>
        <v>0</v>
      </c>
      <c r="T3484" s="46">
        <f t="shared" ca="1" si="1037"/>
        <v>4</v>
      </c>
      <c r="X3484" s="74">
        <f t="shared" ca="1" si="1038"/>
        <v>0.19784030933888713</v>
      </c>
      <c r="Y3484" s="75">
        <f t="shared" ca="1" si="1039"/>
        <v>0.19784030933888713</v>
      </c>
      <c r="Z3484" s="74">
        <f t="shared" ca="1" si="1040"/>
        <v>1.2187677524527196</v>
      </c>
      <c r="AA3484" s="76">
        <f t="shared" ca="1" si="1041"/>
        <v>197.84030933888712</v>
      </c>
      <c r="AB3484" s="76">
        <f t="shared" ca="1" si="1042"/>
        <v>1218.7677524527196</v>
      </c>
    </row>
    <row r="3485" spans="1:28" x14ac:dyDescent="0.25">
      <c r="A3485" s="2">
        <f t="shared" si="1043"/>
        <v>21</v>
      </c>
      <c r="B3485" s="16">
        <f ca="1">VLOOKUP(A3485,PERIODS!$O$4:$P$33,2,FALSE)</f>
        <v>3.5000000000000003E-2</v>
      </c>
      <c r="C3485" s="15"/>
      <c r="D3485" s="18">
        <v>3471</v>
      </c>
      <c r="E3485" s="34">
        <f t="shared" ca="1" si="1026"/>
        <v>14552.421986655456</v>
      </c>
      <c r="F3485" s="34">
        <f t="shared" ca="1" si="1027"/>
        <v>3500.0000000000005</v>
      </c>
      <c r="G3485" s="69">
        <f t="shared" ca="1" si="1031"/>
        <v>0</v>
      </c>
      <c r="H3485" s="34">
        <f t="shared" ca="1" si="1032"/>
        <v>-1052.7338724161114</v>
      </c>
      <c r="I3485" s="34">
        <f t="shared" ca="1" si="1033"/>
        <v>2447.2661275838891</v>
      </c>
      <c r="J3485" s="18">
        <f ca="1">SUM(INDIRECT(ADDRESS(ROW(F3485),COLUMN(F3485),4)):INDIRECT(ADDRESS(ROW(F3485)+N$5-1,COLUMN(F3485),4)))</f>
        <v>24500.000000000004</v>
      </c>
      <c r="K3485" s="18">
        <f t="shared" ca="1" si="1034"/>
        <v>16350</v>
      </c>
      <c r="L3485" s="18">
        <f t="shared" ca="1" si="1044"/>
        <v>0</v>
      </c>
      <c r="M3485" s="18">
        <f t="shared" ca="1" si="1028"/>
        <v>0</v>
      </c>
      <c r="N3485" s="34">
        <f t="shared" ca="1" si="1035"/>
        <v>12105.155859071567</v>
      </c>
      <c r="P3485" s="18">
        <f t="shared" ca="1" si="1029"/>
        <v>1052.7338724161114</v>
      </c>
      <c r="Q3485" s="47">
        <f ca="1">SUM(L$15:L3485)-SUM(M$15:M3485)</f>
        <v>16350</v>
      </c>
      <c r="R3485" s="47" t="str">
        <f t="shared" ca="1" si="1030"/>
        <v>M3488</v>
      </c>
      <c r="S3485" s="40">
        <f t="shared" ca="1" si="1036"/>
        <v>0</v>
      </c>
      <c r="T3485" s="46">
        <f t="shared" ca="1" si="1037"/>
        <v>13</v>
      </c>
      <c r="X3485" s="74">
        <f t="shared" ca="1" si="1038"/>
        <v>-1.0527338724161113</v>
      </c>
      <c r="Y3485" s="75">
        <f t="shared" ca="1" si="1039"/>
        <v>-1.0527338724161113</v>
      </c>
      <c r="Z3485" s="74">
        <f t="shared" ca="1" si="1040"/>
        <v>0.34898237048818265</v>
      </c>
      <c r="AA3485" s="76">
        <f t="shared" ca="1" si="1041"/>
        <v>-1052.7338724161114</v>
      </c>
      <c r="AB3485" s="76">
        <f t="shared" ca="1" si="1042"/>
        <v>348.98237048818265</v>
      </c>
    </row>
    <row r="3486" spans="1:28" x14ac:dyDescent="0.25">
      <c r="A3486" s="2">
        <f t="shared" si="1043"/>
        <v>22</v>
      </c>
      <c r="B3486" s="16">
        <f ca="1">VLOOKUP(A3486,PERIODS!$O$4:$P$33,2,FALSE)</f>
        <v>3.5000000000000003E-2</v>
      </c>
      <c r="C3486" s="15"/>
      <c r="D3486" s="18">
        <v>3472</v>
      </c>
      <c r="E3486" s="34">
        <f t="shared" ca="1" si="1026"/>
        <v>12105.155859071567</v>
      </c>
      <c r="F3486" s="34">
        <f t="shared" ca="1" si="1027"/>
        <v>3500.0000000000005</v>
      </c>
      <c r="G3486" s="69">
        <f t="shared" ca="1" si="1031"/>
        <v>0</v>
      </c>
      <c r="H3486" s="34">
        <f t="shared" ca="1" si="1032"/>
        <v>1811.5617517864846</v>
      </c>
      <c r="I3486" s="34">
        <f t="shared" ca="1" si="1033"/>
        <v>5311.5617517864848</v>
      </c>
      <c r="J3486" s="18">
        <f ca="1">SUM(INDIRECT(ADDRESS(ROW(F3486),COLUMN(F3486),4)):INDIRECT(ADDRESS(ROW(F3486)+N$5-1,COLUMN(F3486),4)))</f>
        <v>25000.000000000004</v>
      </c>
      <c r="K3486" s="18">
        <f t="shared" ca="1" si="1034"/>
        <v>0</v>
      </c>
      <c r="L3486" s="18">
        <f t="shared" ca="1" si="1044"/>
        <v>0</v>
      </c>
      <c r="M3486" s="18">
        <f t="shared" ca="1" si="1028"/>
        <v>16350</v>
      </c>
      <c r="N3486" s="34">
        <f t="shared" ca="1" si="1035"/>
        <v>23143.594107285084</v>
      </c>
      <c r="P3486" s="18">
        <f t="shared" ca="1" si="1029"/>
        <v>1811.5617517864846</v>
      </c>
      <c r="Q3486" s="47">
        <f ca="1">SUM(L$15:L3486)-SUM(M$15:M3486)</f>
        <v>0</v>
      </c>
      <c r="R3486" s="47" t="str">
        <f t="shared" ca="1" si="1030"/>
        <v>M3489</v>
      </c>
      <c r="S3486" s="40">
        <f t="shared" ca="1" si="1036"/>
        <v>0</v>
      </c>
      <c r="T3486" s="46">
        <f t="shared" ca="1" si="1037"/>
        <v>71</v>
      </c>
      <c r="X3486" s="74">
        <f t="shared" ca="1" si="1038"/>
        <v>1.8115617517864846</v>
      </c>
      <c r="Y3486" s="75">
        <f t="shared" ca="1" si="1039"/>
        <v>1.8115617517864846</v>
      </c>
      <c r="Z3486" s="74">
        <f t="shared" ca="1" si="1040"/>
        <v>6.1199978902053331</v>
      </c>
      <c r="AA3486" s="76">
        <f t="shared" ca="1" si="1041"/>
        <v>1811.5617517864846</v>
      </c>
      <c r="AB3486" s="76">
        <f t="shared" ca="1" si="1042"/>
        <v>6119.9978902053335</v>
      </c>
    </row>
    <row r="3487" spans="1:28" x14ac:dyDescent="0.25">
      <c r="A3487" s="2">
        <f t="shared" si="1043"/>
        <v>23</v>
      </c>
      <c r="B3487" s="16">
        <f ca="1">VLOOKUP(A3487,PERIODS!$O$4:$P$33,2,FALSE)</f>
        <v>3.5000000000000003E-2</v>
      </c>
      <c r="C3487" s="15"/>
      <c r="D3487" s="18">
        <v>3473</v>
      </c>
      <c r="E3487" s="34">
        <f t="shared" ca="1" si="1026"/>
        <v>23143.594107285084</v>
      </c>
      <c r="F3487" s="34">
        <f t="shared" ca="1" si="1027"/>
        <v>3500.0000000000005</v>
      </c>
      <c r="G3487" s="69">
        <f t="shared" ca="1" si="1031"/>
        <v>0</v>
      </c>
      <c r="H3487" s="34">
        <f t="shared" ca="1" si="1032"/>
        <v>-1140.5500914916292</v>
      </c>
      <c r="I3487" s="34">
        <f t="shared" ca="1" si="1033"/>
        <v>2359.4499085083712</v>
      </c>
      <c r="J3487" s="18">
        <f ca="1">SUM(INDIRECT(ADDRESS(ROW(F3487),COLUMN(F3487),4)):INDIRECT(ADDRESS(ROW(F3487)+N$5-1,COLUMN(F3487),4)))</f>
        <v>25500.000000000004</v>
      </c>
      <c r="K3487" s="18">
        <f t="shared" ca="1" si="1034"/>
        <v>16350</v>
      </c>
      <c r="L3487" s="18">
        <f t="shared" ca="1" si="1044"/>
        <v>16350</v>
      </c>
      <c r="M3487" s="18">
        <f t="shared" ca="1" si="1028"/>
        <v>0</v>
      </c>
      <c r="N3487" s="34">
        <f t="shared" ca="1" si="1035"/>
        <v>20784.144198776714</v>
      </c>
      <c r="P3487" s="18">
        <f t="shared" ca="1" si="1029"/>
        <v>1140.5500914916292</v>
      </c>
      <c r="Q3487" s="47">
        <f ca="1">SUM(L$15:L3487)-SUM(M$15:M3487)</f>
        <v>16350</v>
      </c>
      <c r="R3487" s="47" t="str">
        <f t="shared" ca="1" si="1030"/>
        <v>M3490</v>
      </c>
      <c r="S3487" s="40">
        <f t="shared" ca="1" si="1036"/>
        <v>0</v>
      </c>
      <c r="T3487" s="46">
        <f t="shared" ca="1" si="1037"/>
        <v>41</v>
      </c>
      <c r="X3487" s="74">
        <f t="shared" ca="1" si="1038"/>
        <v>-1.1405500914916293</v>
      </c>
      <c r="Y3487" s="75">
        <f t="shared" ca="1" si="1039"/>
        <v>-1.1405500914916293</v>
      </c>
      <c r="Z3487" s="74">
        <f t="shared" ca="1" si="1040"/>
        <v>0.31964314047339182</v>
      </c>
      <c r="AA3487" s="76">
        <f t="shared" ca="1" si="1041"/>
        <v>-1140.5500914916292</v>
      </c>
      <c r="AB3487" s="76">
        <f t="shared" ca="1" si="1042"/>
        <v>319.64314047339184</v>
      </c>
    </row>
    <row r="3488" spans="1:28" x14ac:dyDescent="0.25">
      <c r="A3488" s="2">
        <f t="shared" si="1043"/>
        <v>24</v>
      </c>
      <c r="B3488" s="16">
        <f ca="1">VLOOKUP(A3488,PERIODS!$O$4:$P$33,2,FALSE)</f>
        <v>3.5000000000000003E-2</v>
      </c>
      <c r="C3488" s="15"/>
      <c r="D3488" s="18">
        <v>3474</v>
      </c>
      <c r="E3488" s="34">
        <f t="shared" ca="1" si="1026"/>
        <v>20784.144198776714</v>
      </c>
      <c r="F3488" s="34">
        <f t="shared" ca="1" si="1027"/>
        <v>3500.0000000000005</v>
      </c>
      <c r="G3488" s="69">
        <f t="shared" ca="1" si="1031"/>
        <v>0</v>
      </c>
      <c r="H3488" s="34">
        <f t="shared" ca="1" si="1032"/>
        <v>-17.321994783151393</v>
      </c>
      <c r="I3488" s="34">
        <f t="shared" ca="1" si="1033"/>
        <v>3482.6780052168492</v>
      </c>
      <c r="J3488" s="18">
        <f ca="1">SUM(INDIRECT(ADDRESS(ROW(F3488),COLUMN(F3488),4)):INDIRECT(ADDRESS(ROW(F3488)+N$5-1,COLUMN(F3488),4)))</f>
        <v>26000</v>
      </c>
      <c r="K3488" s="18">
        <f t="shared" ca="1" si="1034"/>
        <v>16350</v>
      </c>
      <c r="L3488" s="18">
        <f t="shared" ca="1" si="1044"/>
        <v>0</v>
      </c>
      <c r="M3488" s="18">
        <f t="shared" ca="1" si="1028"/>
        <v>0</v>
      </c>
      <c r="N3488" s="34">
        <f t="shared" ca="1" si="1035"/>
        <v>17301.466193559863</v>
      </c>
      <c r="P3488" s="18">
        <f t="shared" ca="1" si="1029"/>
        <v>17.321994783151393</v>
      </c>
      <c r="Q3488" s="47">
        <f ca="1">SUM(L$15:L3488)-SUM(M$15:M3488)</f>
        <v>16350</v>
      </c>
      <c r="R3488" s="47" t="str">
        <f t="shared" ca="1" si="1030"/>
        <v>M3491</v>
      </c>
      <c r="S3488" s="40">
        <f t="shared" ca="1" si="1036"/>
        <v>0</v>
      </c>
      <c r="T3488" s="46">
        <f t="shared" ca="1" si="1037"/>
        <v>43</v>
      </c>
      <c r="X3488" s="74">
        <f t="shared" ca="1" si="1038"/>
        <v>-1.7321994783151391E-2</v>
      </c>
      <c r="Y3488" s="75">
        <f t="shared" ca="1" si="1039"/>
        <v>-1.7321994783151391E-2</v>
      </c>
      <c r="Z3488" s="74">
        <f t="shared" ca="1" si="1040"/>
        <v>0.98282716845838247</v>
      </c>
      <c r="AA3488" s="76">
        <f t="shared" ca="1" si="1041"/>
        <v>-17.321994783151393</v>
      </c>
      <c r="AB3488" s="76">
        <f t="shared" ca="1" si="1042"/>
        <v>982.82716845838252</v>
      </c>
    </row>
    <row r="3489" spans="1:28" x14ac:dyDescent="0.25">
      <c r="A3489" s="2">
        <f t="shared" si="1043"/>
        <v>25</v>
      </c>
      <c r="B3489" s="16">
        <f ca="1">VLOOKUP(A3489,PERIODS!$O$4:$P$33,2,FALSE)</f>
        <v>3.5000000000000003E-2</v>
      </c>
      <c r="C3489" s="15"/>
      <c r="D3489" s="18">
        <v>3475</v>
      </c>
      <c r="E3489" s="34">
        <f t="shared" ca="1" si="1026"/>
        <v>17301.466193559863</v>
      </c>
      <c r="F3489" s="34">
        <f t="shared" ca="1" si="1027"/>
        <v>3500.0000000000005</v>
      </c>
      <c r="G3489" s="69">
        <f t="shared" ca="1" si="1031"/>
        <v>0</v>
      </c>
      <c r="H3489" s="34">
        <f t="shared" ca="1" si="1032"/>
        <v>-1253.5443701837553</v>
      </c>
      <c r="I3489" s="34">
        <f t="shared" ca="1" si="1033"/>
        <v>2246.4556298162452</v>
      </c>
      <c r="J3489" s="18">
        <f ca="1">SUM(INDIRECT(ADDRESS(ROW(F3489),COLUMN(F3489),4)):INDIRECT(ADDRESS(ROW(F3489)+N$5-1,COLUMN(F3489),4)))</f>
        <v>24900</v>
      </c>
      <c r="K3489" s="18">
        <f t="shared" ca="1" si="1034"/>
        <v>16350</v>
      </c>
      <c r="L3489" s="18">
        <f t="shared" ca="1" si="1044"/>
        <v>0</v>
      </c>
      <c r="M3489" s="18">
        <f t="shared" ca="1" si="1028"/>
        <v>0</v>
      </c>
      <c r="N3489" s="34">
        <f t="shared" ca="1" si="1035"/>
        <v>15055.010563743617</v>
      </c>
      <c r="P3489" s="18">
        <f t="shared" ca="1" si="1029"/>
        <v>1253.5443701837553</v>
      </c>
      <c r="Q3489" s="47">
        <f ca="1">SUM(L$15:L3489)-SUM(M$15:M3489)</f>
        <v>16350</v>
      </c>
      <c r="R3489" s="47" t="str">
        <f t="shared" ca="1" si="1030"/>
        <v>M3492</v>
      </c>
      <c r="S3489" s="40">
        <f t="shared" ca="1" si="1036"/>
        <v>0</v>
      </c>
      <c r="T3489" s="46">
        <f t="shared" ca="1" si="1037"/>
        <v>15</v>
      </c>
      <c r="X3489" s="74">
        <f t="shared" ca="1" si="1038"/>
        <v>-1.2535443701837552</v>
      </c>
      <c r="Y3489" s="75">
        <f t="shared" ca="1" si="1039"/>
        <v>-1.2535443701837552</v>
      </c>
      <c r="Z3489" s="74">
        <f t="shared" ca="1" si="1040"/>
        <v>0.28549111529325955</v>
      </c>
      <c r="AA3489" s="76">
        <f t="shared" ca="1" si="1041"/>
        <v>-1253.5443701837553</v>
      </c>
      <c r="AB3489" s="76">
        <f t="shared" ca="1" si="1042"/>
        <v>285.49111529325955</v>
      </c>
    </row>
    <row r="3490" spans="1:28" x14ac:dyDescent="0.25">
      <c r="A3490" s="2">
        <f t="shared" si="1043"/>
        <v>26</v>
      </c>
      <c r="B3490" s="16">
        <f ca="1">VLOOKUP(A3490,PERIODS!$O$4:$P$33,2,FALSE)</f>
        <v>3.5000000000000003E-2</v>
      </c>
      <c r="C3490" s="15"/>
      <c r="D3490" s="18">
        <v>3476</v>
      </c>
      <c r="E3490" s="34">
        <f t="shared" ref="E3490:E3553" ca="1" si="1045">N3489</f>
        <v>15055.010563743617</v>
      </c>
      <c r="F3490" s="34">
        <f t="shared" ca="1" si="1027"/>
        <v>3500.0000000000005</v>
      </c>
      <c r="G3490" s="69">
        <f t="shared" ca="1" si="1031"/>
        <v>0</v>
      </c>
      <c r="H3490" s="34">
        <f t="shared" ca="1" si="1032"/>
        <v>-147.99281372887947</v>
      </c>
      <c r="I3490" s="34">
        <f t="shared" ca="1" si="1033"/>
        <v>3352.0071862711211</v>
      </c>
      <c r="J3490" s="18">
        <f ca="1">SUM(INDIRECT(ADDRESS(ROW(F3490),COLUMN(F3490),4)):INDIRECT(ADDRESS(ROW(F3490)+N$5-1,COLUMN(F3490),4)))</f>
        <v>23900</v>
      </c>
      <c r="K3490" s="18">
        <f t="shared" ca="1" si="1034"/>
        <v>0</v>
      </c>
      <c r="L3490" s="18">
        <f t="shared" ca="1" si="1044"/>
        <v>0</v>
      </c>
      <c r="M3490" s="18">
        <f t="shared" ca="1" si="1028"/>
        <v>16350</v>
      </c>
      <c r="N3490" s="34">
        <f t="shared" ca="1" si="1035"/>
        <v>28053.003377472494</v>
      </c>
      <c r="P3490" s="18">
        <f t="shared" ca="1" si="1029"/>
        <v>147.99281372887947</v>
      </c>
      <c r="Q3490" s="47">
        <f ca="1">SUM(L$15:L3490)-SUM(M$15:M3490)</f>
        <v>0</v>
      </c>
      <c r="R3490" s="47" t="str">
        <f t="shared" ca="1" si="1030"/>
        <v>M3493</v>
      </c>
      <c r="S3490" s="40">
        <f t="shared" ca="1" si="1036"/>
        <v>0</v>
      </c>
      <c r="T3490" s="46">
        <f t="shared" ca="1" si="1037"/>
        <v>77</v>
      </c>
      <c r="X3490" s="74">
        <f t="shared" ca="1" si="1038"/>
        <v>-0.14799281372887946</v>
      </c>
      <c r="Y3490" s="75">
        <f t="shared" ca="1" si="1039"/>
        <v>-0.14799281372887946</v>
      </c>
      <c r="Z3490" s="74">
        <f t="shared" ca="1" si="1040"/>
        <v>0.86243731262812928</v>
      </c>
      <c r="AA3490" s="76">
        <f t="shared" ca="1" si="1041"/>
        <v>-147.99281372887947</v>
      </c>
      <c r="AB3490" s="76">
        <f t="shared" ca="1" si="1042"/>
        <v>862.43731262812923</v>
      </c>
    </row>
    <row r="3491" spans="1:28" x14ac:dyDescent="0.25">
      <c r="A3491" s="2">
        <f t="shared" si="1043"/>
        <v>27</v>
      </c>
      <c r="B3491" s="16">
        <f ca="1">VLOOKUP(A3491,PERIODS!$O$4:$P$33,2,FALSE)</f>
        <v>3.5000000000000003E-2</v>
      </c>
      <c r="C3491" s="15"/>
      <c r="D3491" s="18">
        <v>3477</v>
      </c>
      <c r="E3491" s="34">
        <f t="shared" ca="1" si="1045"/>
        <v>28053.003377472494</v>
      </c>
      <c r="F3491" s="34">
        <f t="shared" ca="1" si="1027"/>
        <v>3500.0000000000005</v>
      </c>
      <c r="G3491" s="69">
        <f t="shared" ca="1" si="1031"/>
        <v>0</v>
      </c>
      <c r="H3491" s="34">
        <f t="shared" ca="1" si="1032"/>
        <v>1580.088399538429</v>
      </c>
      <c r="I3491" s="34">
        <f t="shared" ca="1" si="1033"/>
        <v>5080.0883995384293</v>
      </c>
      <c r="J3491" s="18">
        <f ca="1">SUM(INDIRECT(ADDRESS(ROW(F3491),COLUMN(F3491),4)):INDIRECT(ADDRESS(ROW(F3491)+N$5-1,COLUMN(F3491),4)))</f>
        <v>22900</v>
      </c>
      <c r="K3491" s="18">
        <f t="shared" ca="1" si="1034"/>
        <v>0</v>
      </c>
      <c r="L3491" s="18">
        <f t="shared" ca="1" si="1044"/>
        <v>0</v>
      </c>
      <c r="M3491" s="18">
        <f t="shared" ca="1" si="1028"/>
        <v>0</v>
      </c>
      <c r="N3491" s="34">
        <f t="shared" ca="1" si="1035"/>
        <v>22972.914977934066</v>
      </c>
      <c r="P3491" s="18">
        <f t="shared" ca="1" si="1029"/>
        <v>1580.088399538429</v>
      </c>
      <c r="Q3491" s="47">
        <f ca="1">SUM(L$15:L3491)-SUM(M$15:M3491)</f>
        <v>0</v>
      </c>
      <c r="R3491" s="47" t="str">
        <f t="shared" ca="1" si="1030"/>
        <v>M3494</v>
      </c>
      <c r="S3491" s="40">
        <f t="shared" ca="1" si="1036"/>
        <v>0</v>
      </c>
      <c r="T3491" s="46">
        <f t="shared" ca="1" si="1037"/>
        <v>77</v>
      </c>
      <c r="X3491" s="74">
        <f t="shared" ca="1" si="1038"/>
        <v>1.5800883995384289</v>
      </c>
      <c r="Y3491" s="75">
        <f t="shared" ca="1" si="1039"/>
        <v>1.5800883995384289</v>
      </c>
      <c r="Z3491" s="74">
        <f t="shared" ca="1" si="1040"/>
        <v>4.8553850060602723</v>
      </c>
      <c r="AA3491" s="76">
        <f t="shared" ca="1" si="1041"/>
        <v>1580.088399538429</v>
      </c>
      <c r="AB3491" s="76">
        <f t="shared" ca="1" si="1042"/>
        <v>4855.3850060602726</v>
      </c>
    </row>
    <row r="3492" spans="1:28" x14ac:dyDescent="0.25">
      <c r="A3492" s="2">
        <f t="shared" si="1043"/>
        <v>28</v>
      </c>
      <c r="B3492" s="16">
        <f ca="1">VLOOKUP(A3492,PERIODS!$O$4:$P$33,2,FALSE)</f>
        <v>0.04</v>
      </c>
      <c r="C3492" s="15"/>
      <c r="D3492" s="18">
        <v>3478</v>
      </c>
      <c r="E3492" s="34">
        <f t="shared" ca="1" si="1045"/>
        <v>22972.914977934066</v>
      </c>
      <c r="F3492" s="34">
        <f t="shared" ca="1" si="1027"/>
        <v>4000</v>
      </c>
      <c r="G3492" s="69">
        <f t="shared" ca="1" si="1031"/>
        <v>0</v>
      </c>
      <c r="H3492" s="34">
        <f t="shared" ca="1" si="1032"/>
        <v>1959.9639845400536</v>
      </c>
      <c r="I3492" s="34">
        <f t="shared" ca="1" si="1033"/>
        <v>5959.9639845400534</v>
      </c>
      <c r="J3492" s="18">
        <f ca="1">SUM(INDIRECT(ADDRESS(ROW(F3492),COLUMN(F3492),4)):INDIRECT(ADDRESS(ROW(F3492)+N$5-1,COLUMN(F3492),4)))</f>
        <v>21900</v>
      </c>
      <c r="K3492" s="18">
        <f t="shared" ca="1" si="1034"/>
        <v>0</v>
      </c>
      <c r="L3492" s="18">
        <f t="shared" ca="1" si="1044"/>
        <v>0</v>
      </c>
      <c r="M3492" s="18">
        <f t="shared" ca="1" si="1028"/>
        <v>0</v>
      </c>
      <c r="N3492" s="34">
        <f t="shared" ca="1" si="1035"/>
        <v>17012.950993394013</v>
      </c>
      <c r="P3492" s="18">
        <f t="shared" ca="1" si="1029"/>
        <v>1959.9639845400536</v>
      </c>
      <c r="Q3492" s="47">
        <f ca="1">SUM(L$15:L3492)-SUM(M$15:M3492)</f>
        <v>0</v>
      </c>
      <c r="R3492" s="47" t="str">
        <f t="shared" ca="1" si="1030"/>
        <v>M3495</v>
      </c>
      <c r="S3492" s="40">
        <f t="shared" ca="1" si="1036"/>
        <v>0</v>
      </c>
      <c r="T3492" s="46">
        <f t="shared" ca="1" si="1037"/>
        <v>33</v>
      </c>
      <c r="X3492" s="74">
        <f t="shared" ca="1" si="1038"/>
        <v>3.1592500242289789</v>
      </c>
      <c r="Y3492" s="75">
        <f t="shared" ca="1" si="1039"/>
        <v>1.9599639845400536</v>
      </c>
      <c r="Z3492" s="74">
        <f t="shared" ca="1" si="1040"/>
        <v>7.0990713842313315</v>
      </c>
      <c r="AA3492" s="76">
        <f t="shared" ca="1" si="1041"/>
        <v>1959.9639845400536</v>
      </c>
      <c r="AB3492" s="76">
        <f t="shared" ca="1" si="1042"/>
        <v>7099.0713842313316</v>
      </c>
    </row>
    <row r="3493" spans="1:28" x14ac:dyDescent="0.25">
      <c r="A3493" s="2">
        <f t="shared" si="1043"/>
        <v>29</v>
      </c>
      <c r="B3493" s="16">
        <f ca="1">VLOOKUP(A3493,PERIODS!$O$4:$P$33,2,FALSE)</f>
        <v>0.04</v>
      </c>
      <c r="C3493" s="15"/>
      <c r="D3493" s="18">
        <v>3479</v>
      </c>
      <c r="E3493" s="34">
        <f t="shared" ca="1" si="1045"/>
        <v>17012.950993394013</v>
      </c>
      <c r="F3493" s="34">
        <f t="shared" ca="1" si="1027"/>
        <v>4000</v>
      </c>
      <c r="G3493" s="69">
        <f t="shared" ca="1" si="1031"/>
        <v>0</v>
      </c>
      <c r="H3493" s="34">
        <f t="shared" ca="1" si="1032"/>
        <v>-844.34658778193216</v>
      </c>
      <c r="I3493" s="34">
        <f t="shared" ca="1" si="1033"/>
        <v>3155.6534122180678</v>
      </c>
      <c r="J3493" s="18">
        <f ca="1">SUM(INDIRECT(ADDRESS(ROW(F3493),COLUMN(F3493),4)):INDIRECT(ADDRESS(ROW(F3493)+N$5-1,COLUMN(F3493),4)))</f>
        <v>21200</v>
      </c>
      <c r="K3493" s="18">
        <f t="shared" ca="1" si="1034"/>
        <v>16350</v>
      </c>
      <c r="L3493" s="18">
        <f t="shared" ca="1" si="1044"/>
        <v>16350</v>
      </c>
      <c r="M3493" s="18">
        <f t="shared" ca="1" si="1028"/>
        <v>0</v>
      </c>
      <c r="N3493" s="34">
        <f t="shared" ca="1" si="1035"/>
        <v>13857.297581175946</v>
      </c>
      <c r="P3493" s="18">
        <f t="shared" ca="1" si="1029"/>
        <v>844.34658778193216</v>
      </c>
      <c r="Q3493" s="47">
        <f ca="1">SUM(L$15:L3493)-SUM(M$15:M3493)</f>
        <v>16350</v>
      </c>
      <c r="R3493" s="47" t="str">
        <f t="shared" ca="1" si="1030"/>
        <v>M3496</v>
      </c>
      <c r="S3493" s="40">
        <f t="shared" ca="1" si="1036"/>
        <v>0</v>
      </c>
      <c r="T3493" s="46">
        <f t="shared" ca="1" si="1037"/>
        <v>38</v>
      </c>
      <c r="X3493" s="74">
        <f t="shared" ca="1" si="1038"/>
        <v>-0.84434658778193217</v>
      </c>
      <c r="Y3493" s="75">
        <f t="shared" ca="1" si="1039"/>
        <v>-0.84434658778193217</v>
      </c>
      <c r="Z3493" s="74">
        <f t="shared" ca="1" si="1040"/>
        <v>0.42983812795615656</v>
      </c>
      <c r="AA3493" s="76">
        <f t="shared" ca="1" si="1041"/>
        <v>-844.34658778193216</v>
      </c>
      <c r="AB3493" s="76">
        <f t="shared" ca="1" si="1042"/>
        <v>429.83812795615654</v>
      </c>
    </row>
    <row r="3494" spans="1:28" x14ac:dyDescent="0.25">
      <c r="A3494" s="2">
        <f t="shared" si="1043"/>
        <v>30</v>
      </c>
      <c r="B3494" s="16">
        <f ca="1">VLOOKUP(A3494,PERIODS!$O$4:$P$33,2,FALSE)</f>
        <v>0.04</v>
      </c>
      <c r="C3494" s="15"/>
      <c r="D3494" s="18">
        <v>3480</v>
      </c>
      <c r="E3494" s="34">
        <f t="shared" ca="1" si="1045"/>
        <v>13857.297581175946</v>
      </c>
      <c r="F3494" s="34">
        <f t="shared" ca="1" si="1027"/>
        <v>4000</v>
      </c>
      <c r="G3494" s="69">
        <f t="shared" ca="1" si="1031"/>
        <v>0</v>
      </c>
      <c r="H3494" s="34">
        <f t="shared" ca="1" si="1032"/>
        <v>545.96773543084089</v>
      </c>
      <c r="I3494" s="34">
        <f t="shared" ca="1" si="1033"/>
        <v>4545.9677354308405</v>
      </c>
      <c r="J3494" s="18">
        <f ca="1">SUM(INDIRECT(ADDRESS(ROW(F3494),COLUMN(F3494),4)):INDIRECT(ADDRESS(ROW(F3494)+N$5-1,COLUMN(F3494),4)))</f>
        <v>20500</v>
      </c>
      <c r="K3494" s="18">
        <f t="shared" ca="1" si="1034"/>
        <v>16350</v>
      </c>
      <c r="L3494" s="18">
        <f t="shared" ca="1" si="1044"/>
        <v>0</v>
      </c>
      <c r="M3494" s="18">
        <f t="shared" ca="1" si="1028"/>
        <v>0</v>
      </c>
      <c r="N3494" s="34">
        <f t="shared" ca="1" si="1035"/>
        <v>9311.3298457451056</v>
      </c>
      <c r="P3494" s="18">
        <f t="shared" ca="1" si="1029"/>
        <v>545.96773543084089</v>
      </c>
      <c r="Q3494" s="47">
        <f ca="1">SUM(L$15:L3494)-SUM(M$15:M3494)</f>
        <v>16350</v>
      </c>
      <c r="R3494" s="47" t="str">
        <f t="shared" ca="1" si="1030"/>
        <v>M3497</v>
      </c>
      <c r="S3494" s="40">
        <f t="shared" ca="1" si="1036"/>
        <v>0</v>
      </c>
      <c r="T3494" s="46">
        <f t="shared" ca="1" si="1037"/>
        <v>95</v>
      </c>
      <c r="X3494" s="74">
        <f t="shared" ca="1" si="1038"/>
        <v>0.54596773543084087</v>
      </c>
      <c r="Y3494" s="75">
        <f t="shared" ca="1" si="1039"/>
        <v>0.54596773543084087</v>
      </c>
      <c r="Z3494" s="74">
        <f t="shared" ca="1" si="1040"/>
        <v>1.7262781548310557</v>
      </c>
      <c r="AA3494" s="76">
        <f t="shared" ca="1" si="1041"/>
        <v>545.96773543084089</v>
      </c>
      <c r="AB3494" s="76">
        <f t="shared" ca="1" si="1042"/>
        <v>1726.2781548310556</v>
      </c>
    </row>
    <row r="3495" spans="1:28" x14ac:dyDescent="0.25">
      <c r="A3495" s="2">
        <f t="shared" si="1043"/>
        <v>1</v>
      </c>
      <c r="B3495" s="16">
        <f ca="1">VLOOKUP(A3495,PERIODS!$O$4:$P$33,2,FALSE)</f>
        <v>2.4E-2</v>
      </c>
      <c r="C3495" s="15"/>
      <c r="D3495" s="18">
        <v>3481</v>
      </c>
      <c r="E3495" s="34">
        <f t="shared" ca="1" si="1045"/>
        <v>9311.3298457451056</v>
      </c>
      <c r="F3495" s="34">
        <f t="shared" ca="1" si="1027"/>
        <v>2400</v>
      </c>
      <c r="G3495" s="69">
        <f t="shared" ca="1" si="1031"/>
        <v>0</v>
      </c>
      <c r="H3495" s="34">
        <f t="shared" ca="1" si="1032"/>
        <v>-324.82513494726891</v>
      </c>
      <c r="I3495" s="34">
        <f t="shared" ca="1" si="1033"/>
        <v>2075.1748650527311</v>
      </c>
      <c r="J3495" s="18">
        <f ca="1">SUM(INDIRECT(ADDRESS(ROW(F3495),COLUMN(F3495),4)):INDIRECT(ADDRESS(ROW(F3495)+N$5-1,COLUMN(F3495),4)))</f>
        <v>19800</v>
      </c>
      <c r="K3495" s="18">
        <f t="shared" ca="1" si="1034"/>
        <v>16350</v>
      </c>
      <c r="L3495" s="18">
        <f t="shared" ca="1" si="1044"/>
        <v>0</v>
      </c>
      <c r="M3495" s="18">
        <f t="shared" ca="1" si="1028"/>
        <v>0</v>
      </c>
      <c r="N3495" s="34">
        <f t="shared" ca="1" si="1035"/>
        <v>7236.154980692374</v>
      </c>
      <c r="P3495" s="18">
        <f t="shared" ca="1" si="1029"/>
        <v>324.82513494726891</v>
      </c>
      <c r="Q3495" s="47">
        <f ca="1">SUM(L$15:L3495)-SUM(M$15:M3495)</f>
        <v>16350</v>
      </c>
      <c r="R3495" s="47" t="str">
        <f t="shared" ca="1" si="1030"/>
        <v>M3498</v>
      </c>
      <c r="S3495" s="40">
        <f t="shared" ca="1" si="1036"/>
        <v>0</v>
      </c>
      <c r="T3495" s="46">
        <f t="shared" ca="1" si="1037"/>
        <v>100</v>
      </c>
      <c r="X3495" s="74">
        <f t="shared" ca="1" si="1038"/>
        <v>-0.32482513494726889</v>
      </c>
      <c r="Y3495" s="75">
        <f t="shared" ca="1" si="1039"/>
        <v>-0.32482513494726889</v>
      </c>
      <c r="Z3495" s="74">
        <f t="shared" ca="1" si="1040"/>
        <v>0.72265370947315399</v>
      </c>
      <c r="AA3495" s="76">
        <f t="shared" ca="1" si="1041"/>
        <v>-324.82513494726891</v>
      </c>
      <c r="AB3495" s="76">
        <f t="shared" ca="1" si="1042"/>
        <v>722.65370947315398</v>
      </c>
    </row>
    <row r="3496" spans="1:28" x14ac:dyDescent="0.25">
      <c r="A3496" s="2">
        <f t="shared" si="1043"/>
        <v>2</v>
      </c>
      <c r="B3496" s="16">
        <f ca="1">VLOOKUP(A3496,PERIODS!$O$4:$P$33,2,FALSE)</f>
        <v>2.5000000000000001E-2</v>
      </c>
      <c r="C3496" s="15"/>
      <c r="D3496" s="18">
        <v>3482</v>
      </c>
      <c r="E3496" s="34">
        <f t="shared" ca="1" si="1045"/>
        <v>7236.154980692374</v>
      </c>
      <c r="F3496" s="34">
        <f t="shared" ca="1" si="1027"/>
        <v>2500</v>
      </c>
      <c r="G3496" s="69">
        <f t="shared" ca="1" si="1031"/>
        <v>0</v>
      </c>
      <c r="H3496" s="34">
        <f t="shared" ca="1" si="1032"/>
        <v>78.775328924084405</v>
      </c>
      <c r="I3496" s="34">
        <f t="shared" ca="1" si="1033"/>
        <v>2578.7753289240845</v>
      </c>
      <c r="J3496" s="18">
        <f ca="1">SUM(INDIRECT(ADDRESS(ROW(F3496),COLUMN(F3496),4)):INDIRECT(ADDRESS(ROW(F3496)+N$5-1,COLUMN(F3496),4)))</f>
        <v>20700</v>
      </c>
      <c r="K3496" s="18">
        <f t="shared" ca="1" si="1034"/>
        <v>0</v>
      </c>
      <c r="L3496" s="18">
        <f t="shared" ca="1" si="1044"/>
        <v>0</v>
      </c>
      <c r="M3496" s="18">
        <f t="shared" ca="1" si="1028"/>
        <v>16350</v>
      </c>
      <c r="N3496" s="34">
        <f t="shared" ca="1" si="1035"/>
        <v>21007.379651768289</v>
      </c>
      <c r="P3496" s="18">
        <f t="shared" ca="1" si="1029"/>
        <v>78.775328924084405</v>
      </c>
      <c r="Q3496" s="47">
        <f ca="1">SUM(L$15:L3496)-SUM(M$15:M3496)</f>
        <v>0</v>
      </c>
      <c r="R3496" s="47" t="str">
        <f t="shared" ca="1" si="1030"/>
        <v>M3499</v>
      </c>
      <c r="S3496" s="40">
        <f t="shared" ca="1" si="1036"/>
        <v>0</v>
      </c>
      <c r="T3496" s="46">
        <f t="shared" ca="1" si="1037"/>
        <v>50</v>
      </c>
      <c r="X3496" s="74">
        <f t="shared" ca="1" si="1038"/>
        <v>7.8775328924084412E-2</v>
      </c>
      <c r="Y3496" s="75">
        <f t="shared" ca="1" si="1039"/>
        <v>7.8775328924084412E-2</v>
      </c>
      <c r="Z3496" s="74">
        <f t="shared" ca="1" si="1040"/>
        <v>1.0819612093721331</v>
      </c>
      <c r="AA3496" s="76">
        <f t="shared" ca="1" si="1041"/>
        <v>78.775328924084405</v>
      </c>
      <c r="AB3496" s="76">
        <f t="shared" ca="1" si="1042"/>
        <v>1081.9612093721332</v>
      </c>
    </row>
    <row r="3497" spans="1:28" x14ac:dyDescent="0.25">
      <c r="A3497" s="2">
        <f t="shared" si="1043"/>
        <v>3</v>
      </c>
      <c r="B3497" s="16">
        <f ca="1">VLOOKUP(A3497,PERIODS!$O$4:$P$33,2,FALSE)</f>
        <v>2.5000000000000001E-2</v>
      </c>
      <c r="C3497" s="15"/>
      <c r="D3497" s="18">
        <v>3483</v>
      </c>
      <c r="E3497" s="34">
        <f t="shared" ca="1" si="1045"/>
        <v>21007.379651768289</v>
      </c>
      <c r="F3497" s="34">
        <f t="shared" ca="1" si="1027"/>
        <v>2500</v>
      </c>
      <c r="G3497" s="69">
        <f t="shared" ca="1" si="1031"/>
        <v>0</v>
      </c>
      <c r="H3497" s="34">
        <f t="shared" ca="1" si="1032"/>
        <v>834.84705173377449</v>
      </c>
      <c r="I3497" s="34">
        <f t="shared" ca="1" si="1033"/>
        <v>3334.8470517337746</v>
      </c>
      <c r="J3497" s="18">
        <f ca="1">SUM(INDIRECT(ADDRESS(ROW(F3497),COLUMN(F3497),4)):INDIRECT(ADDRESS(ROW(F3497)+N$5-1,COLUMN(F3497),4)))</f>
        <v>21500</v>
      </c>
      <c r="K3497" s="18">
        <f t="shared" ca="1" si="1034"/>
        <v>16350</v>
      </c>
      <c r="L3497" s="18">
        <f t="shared" ca="1" si="1044"/>
        <v>16350</v>
      </c>
      <c r="M3497" s="18">
        <f t="shared" ca="1" si="1028"/>
        <v>0</v>
      </c>
      <c r="N3497" s="34">
        <f t="shared" ca="1" si="1035"/>
        <v>17672.532600034516</v>
      </c>
      <c r="P3497" s="18">
        <f t="shared" ca="1" si="1029"/>
        <v>834.84705173377449</v>
      </c>
      <c r="Q3497" s="47">
        <f ca="1">SUM(L$15:L3497)-SUM(M$15:M3497)</f>
        <v>16350</v>
      </c>
      <c r="R3497" s="47" t="str">
        <f t="shared" ca="1" si="1030"/>
        <v>M3500</v>
      </c>
      <c r="S3497" s="40">
        <f t="shared" ca="1" si="1036"/>
        <v>0</v>
      </c>
      <c r="T3497" s="46">
        <f t="shared" ca="1" si="1037"/>
        <v>41</v>
      </c>
      <c r="X3497" s="74">
        <f t="shared" ca="1" si="1038"/>
        <v>0.83484705173377449</v>
      </c>
      <c r="Y3497" s="75">
        <f t="shared" ca="1" si="1039"/>
        <v>0.83484705173377449</v>
      </c>
      <c r="Z3497" s="74">
        <f t="shared" ca="1" si="1040"/>
        <v>2.3044615579314365</v>
      </c>
      <c r="AA3497" s="76">
        <f t="shared" ca="1" si="1041"/>
        <v>834.84705173377449</v>
      </c>
      <c r="AB3497" s="76">
        <f t="shared" ca="1" si="1042"/>
        <v>2304.4615579314363</v>
      </c>
    </row>
    <row r="3498" spans="1:28" x14ac:dyDescent="0.25">
      <c r="A3498" s="2">
        <f t="shared" si="1043"/>
        <v>4</v>
      </c>
      <c r="B3498" s="16">
        <f ca="1">VLOOKUP(A3498,PERIODS!$O$4:$P$33,2,FALSE)</f>
        <v>2.5000000000000001E-2</v>
      </c>
      <c r="C3498" s="15"/>
      <c r="D3498" s="18">
        <v>3484</v>
      </c>
      <c r="E3498" s="34">
        <f t="shared" ca="1" si="1045"/>
        <v>17672.532600034516</v>
      </c>
      <c r="F3498" s="34">
        <f t="shared" ca="1" si="1027"/>
        <v>2500</v>
      </c>
      <c r="G3498" s="69">
        <f t="shared" ca="1" si="1031"/>
        <v>0</v>
      </c>
      <c r="H3498" s="34">
        <f t="shared" ca="1" si="1032"/>
        <v>647.57750279900711</v>
      </c>
      <c r="I3498" s="34">
        <f t="shared" ca="1" si="1033"/>
        <v>3147.5775027990071</v>
      </c>
      <c r="J3498" s="18">
        <f ca="1">SUM(INDIRECT(ADDRESS(ROW(F3498),COLUMN(F3498),4)):INDIRECT(ADDRESS(ROW(F3498)+N$5-1,COLUMN(F3498),4)))</f>
        <v>22300</v>
      </c>
      <c r="K3498" s="18">
        <f t="shared" ca="1" si="1034"/>
        <v>16350</v>
      </c>
      <c r="L3498" s="18">
        <f t="shared" ca="1" si="1044"/>
        <v>0</v>
      </c>
      <c r="M3498" s="18">
        <f t="shared" ca="1" si="1028"/>
        <v>0</v>
      </c>
      <c r="N3498" s="34">
        <f t="shared" ca="1" si="1035"/>
        <v>14524.955097235508</v>
      </c>
      <c r="P3498" s="18">
        <f t="shared" ca="1" si="1029"/>
        <v>647.57750279900711</v>
      </c>
      <c r="Q3498" s="47">
        <f ca="1">SUM(L$15:L3498)-SUM(M$15:M3498)</f>
        <v>16350</v>
      </c>
      <c r="R3498" s="47" t="str">
        <f t="shared" ca="1" si="1030"/>
        <v>M3501</v>
      </c>
      <c r="S3498" s="40">
        <f t="shared" ca="1" si="1036"/>
        <v>0</v>
      </c>
      <c r="T3498" s="46">
        <f t="shared" ca="1" si="1037"/>
        <v>52</v>
      </c>
      <c r="X3498" s="74">
        <f t="shared" ca="1" si="1038"/>
        <v>0.64757750279900705</v>
      </c>
      <c r="Y3498" s="75">
        <f t="shared" ca="1" si="1039"/>
        <v>0.64757750279900705</v>
      </c>
      <c r="Z3498" s="74">
        <f t="shared" ca="1" si="1040"/>
        <v>1.91090605284996</v>
      </c>
      <c r="AA3498" s="76">
        <f t="shared" ca="1" si="1041"/>
        <v>647.57750279900711</v>
      </c>
      <c r="AB3498" s="76">
        <f t="shared" ca="1" si="1042"/>
        <v>1910.9060528499599</v>
      </c>
    </row>
    <row r="3499" spans="1:28" x14ac:dyDescent="0.25">
      <c r="A3499" s="2">
        <f t="shared" si="1043"/>
        <v>5</v>
      </c>
      <c r="B3499" s="16">
        <f ca="1">VLOOKUP(A3499,PERIODS!$O$4:$P$33,2,FALSE)</f>
        <v>3.3000000000000002E-2</v>
      </c>
      <c r="C3499" s="15"/>
      <c r="D3499" s="18">
        <v>3485</v>
      </c>
      <c r="E3499" s="34">
        <f t="shared" ca="1" si="1045"/>
        <v>14524.955097235508</v>
      </c>
      <c r="F3499" s="34">
        <f t="shared" ca="1" si="1027"/>
        <v>3300</v>
      </c>
      <c r="G3499" s="69">
        <f t="shared" ca="1" si="1031"/>
        <v>0</v>
      </c>
      <c r="H3499" s="34">
        <f t="shared" ca="1" si="1032"/>
        <v>204.38647296238588</v>
      </c>
      <c r="I3499" s="34">
        <f t="shared" ca="1" si="1033"/>
        <v>3504.3864729623861</v>
      </c>
      <c r="J3499" s="18">
        <f ca="1">SUM(INDIRECT(ADDRESS(ROW(F3499),COLUMN(F3499),4)):INDIRECT(ADDRESS(ROW(F3499)+N$5-1,COLUMN(F3499),4)))</f>
        <v>23100</v>
      </c>
      <c r="K3499" s="18">
        <f t="shared" ca="1" si="1034"/>
        <v>16350</v>
      </c>
      <c r="L3499" s="18">
        <f t="shared" ca="1" si="1044"/>
        <v>0</v>
      </c>
      <c r="M3499" s="18">
        <f t="shared" ca="1" si="1028"/>
        <v>0</v>
      </c>
      <c r="N3499" s="34">
        <f t="shared" ca="1" si="1035"/>
        <v>11020.568624273123</v>
      </c>
      <c r="P3499" s="18">
        <f t="shared" ca="1" si="1029"/>
        <v>204.38647296238588</v>
      </c>
      <c r="Q3499" s="47">
        <f ca="1">SUM(L$15:L3499)-SUM(M$15:M3499)</f>
        <v>16350</v>
      </c>
      <c r="R3499" s="47" t="str">
        <f t="shared" ca="1" si="1030"/>
        <v>M3502</v>
      </c>
      <c r="S3499" s="40">
        <f t="shared" ca="1" si="1036"/>
        <v>0</v>
      </c>
      <c r="T3499" s="46">
        <f t="shared" ca="1" si="1037"/>
        <v>31</v>
      </c>
      <c r="X3499" s="74">
        <f t="shared" ca="1" si="1038"/>
        <v>0.20438647296238588</v>
      </c>
      <c r="Y3499" s="75">
        <f t="shared" ca="1" si="1039"/>
        <v>0.20438647296238588</v>
      </c>
      <c r="Z3499" s="74">
        <f t="shared" ca="1" si="1040"/>
        <v>1.2267721761289183</v>
      </c>
      <c r="AA3499" s="76">
        <f t="shared" ca="1" si="1041"/>
        <v>204.38647296238588</v>
      </c>
      <c r="AB3499" s="76">
        <f t="shared" ca="1" si="1042"/>
        <v>1226.7721761289183</v>
      </c>
    </row>
    <row r="3500" spans="1:28" x14ac:dyDescent="0.25">
      <c r="A3500" s="2">
        <f t="shared" si="1043"/>
        <v>6</v>
      </c>
      <c r="B3500" s="16">
        <f ca="1">VLOOKUP(A3500,PERIODS!$O$4:$P$33,2,FALSE)</f>
        <v>3.3000000000000002E-2</v>
      </c>
      <c r="C3500" s="15"/>
      <c r="D3500" s="18">
        <v>3486</v>
      </c>
      <c r="E3500" s="34">
        <f t="shared" ca="1" si="1045"/>
        <v>11020.568624273123</v>
      </c>
      <c r="F3500" s="34">
        <f t="shared" ca="1" si="1027"/>
        <v>3300</v>
      </c>
      <c r="G3500" s="69">
        <f t="shared" ca="1" si="1031"/>
        <v>0</v>
      </c>
      <c r="H3500" s="34">
        <f t="shared" ca="1" si="1032"/>
        <v>-1483.5880928898007</v>
      </c>
      <c r="I3500" s="34">
        <f t="shared" ca="1" si="1033"/>
        <v>1816.4119071101993</v>
      </c>
      <c r="J3500" s="18">
        <f ca="1">SUM(INDIRECT(ADDRESS(ROW(F3500),COLUMN(F3500),4)):INDIRECT(ADDRESS(ROW(F3500)+N$5-1,COLUMN(F3500),4)))</f>
        <v>23100</v>
      </c>
      <c r="K3500" s="18">
        <f t="shared" ca="1" si="1034"/>
        <v>0</v>
      </c>
      <c r="L3500" s="18">
        <f t="shared" ca="1" si="1044"/>
        <v>0</v>
      </c>
      <c r="M3500" s="18">
        <f t="shared" ca="1" si="1028"/>
        <v>16350</v>
      </c>
      <c r="N3500" s="34">
        <f t="shared" ca="1" si="1035"/>
        <v>25554.156717162921</v>
      </c>
      <c r="P3500" s="18">
        <f t="shared" ca="1" si="1029"/>
        <v>1483.5880928898007</v>
      </c>
      <c r="Q3500" s="47">
        <f ca="1">SUM(L$15:L3500)-SUM(M$15:M3500)</f>
        <v>0</v>
      </c>
      <c r="R3500" s="47" t="str">
        <f t="shared" ca="1" si="1030"/>
        <v>M3503</v>
      </c>
      <c r="S3500" s="40">
        <f t="shared" ca="1" si="1036"/>
        <v>0</v>
      </c>
      <c r="T3500" s="46">
        <f t="shared" ca="1" si="1037"/>
        <v>30</v>
      </c>
      <c r="X3500" s="74">
        <f t="shared" ca="1" si="1038"/>
        <v>-1.4835880928898006</v>
      </c>
      <c r="Y3500" s="75">
        <f t="shared" ca="1" si="1039"/>
        <v>-1.4835880928898006</v>
      </c>
      <c r="Z3500" s="74">
        <f t="shared" ca="1" si="1040"/>
        <v>0.22682236681217105</v>
      </c>
      <c r="AA3500" s="76">
        <f t="shared" ca="1" si="1041"/>
        <v>-1483.5880928898007</v>
      </c>
      <c r="AB3500" s="76">
        <f t="shared" ca="1" si="1042"/>
        <v>226.82236681217105</v>
      </c>
    </row>
    <row r="3501" spans="1:28" x14ac:dyDescent="0.25">
      <c r="A3501" s="2">
        <f t="shared" si="1043"/>
        <v>7</v>
      </c>
      <c r="B3501" s="16">
        <f ca="1">VLOOKUP(A3501,PERIODS!$O$4:$P$33,2,FALSE)</f>
        <v>3.3000000000000002E-2</v>
      </c>
      <c r="C3501" s="15"/>
      <c r="D3501" s="18">
        <v>3487</v>
      </c>
      <c r="E3501" s="34">
        <f t="shared" ca="1" si="1045"/>
        <v>25554.156717162921</v>
      </c>
      <c r="F3501" s="34">
        <f t="shared" ca="1" si="1027"/>
        <v>3300</v>
      </c>
      <c r="G3501" s="69">
        <f t="shared" ca="1" si="1031"/>
        <v>0</v>
      </c>
      <c r="H3501" s="34">
        <f t="shared" ca="1" si="1032"/>
        <v>-589.50595745908436</v>
      </c>
      <c r="I3501" s="34">
        <f t="shared" ca="1" si="1033"/>
        <v>2710.4940425409159</v>
      </c>
      <c r="J3501" s="18">
        <f ca="1">SUM(INDIRECT(ADDRESS(ROW(F3501),COLUMN(F3501),4)):INDIRECT(ADDRESS(ROW(F3501)+N$5-1,COLUMN(F3501),4)))</f>
        <v>23100</v>
      </c>
      <c r="K3501" s="18">
        <f t="shared" ca="1" si="1034"/>
        <v>0</v>
      </c>
      <c r="L3501" s="18">
        <f t="shared" ca="1" si="1044"/>
        <v>0</v>
      </c>
      <c r="M3501" s="18">
        <f t="shared" ca="1" si="1028"/>
        <v>0</v>
      </c>
      <c r="N3501" s="34">
        <f t="shared" ca="1" si="1035"/>
        <v>22843.662674622006</v>
      </c>
      <c r="P3501" s="18">
        <f t="shared" ca="1" si="1029"/>
        <v>589.50595745908436</v>
      </c>
      <c r="Q3501" s="47">
        <f ca="1">SUM(L$15:L3501)-SUM(M$15:M3501)</f>
        <v>0</v>
      </c>
      <c r="R3501" s="47" t="str">
        <f t="shared" ca="1" si="1030"/>
        <v>M3504</v>
      </c>
      <c r="S3501" s="40">
        <f t="shared" ca="1" si="1036"/>
        <v>0</v>
      </c>
      <c r="T3501" s="46">
        <f t="shared" ca="1" si="1037"/>
        <v>100</v>
      </c>
      <c r="X3501" s="74">
        <f t="shared" ca="1" si="1038"/>
        <v>-0.58950595745908441</v>
      </c>
      <c r="Y3501" s="75">
        <f t="shared" ca="1" si="1039"/>
        <v>-0.58950595745908441</v>
      </c>
      <c r="Z3501" s="74">
        <f t="shared" ca="1" si="1040"/>
        <v>0.55460121365545456</v>
      </c>
      <c r="AA3501" s="76">
        <f t="shared" ca="1" si="1041"/>
        <v>-589.50595745908436</v>
      </c>
      <c r="AB3501" s="76">
        <f t="shared" ca="1" si="1042"/>
        <v>554.60121365545456</v>
      </c>
    </row>
    <row r="3502" spans="1:28" x14ac:dyDescent="0.25">
      <c r="A3502" s="2">
        <f t="shared" si="1043"/>
        <v>8</v>
      </c>
      <c r="B3502" s="16">
        <f ca="1">VLOOKUP(A3502,PERIODS!$O$4:$P$33,2,FALSE)</f>
        <v>3.3000000000000002E-2</v>
      </c>
      <c r="C3502" s="15"/>
      <c r="D3502" s="18">
        <v>3488</v>
      </c>
      <c r="E3502" s="34">
        <f t="shared" ca="1" si="1045"/>
        <v>22843.662674622006</v>
      </c>
      <c r="F3502" s="34">
        <f t="shared" ca="1" si="1027"/>
        <v>3300</v>
      </c>
      <c r="G3502" s="69">
        <f t="shared" ca="1" si="1031"/>
        <v>0</v>
      </c>
      <c r="H3502" s="34">
        <f t="shared" ca="1" si="1032"/>
        <v>75.137613192280654</v>
      </c>
      <c r="I3502" s="34">
        <f t="shared" ca="1" si="1033"/>
        <v>3375.1376131922807</v>
      </c>
      <c r="J3502" s="18">
        <f ca="1">SUM(INDIRECT(ADDRESS(ROW(F3502),COLUMN(F3502),4)):INDIRECT(ADDRESS(ROW(F3502)+N$5-1,COLUMN(F3502),4)))</f>
        <v>23100</v>
      </c>
      <c r="K3502" s="18">
        <f t="shared" ca="1" si="1034"/>
        <v>16350</v>
      </c>
      <c r="L3502" s="18">
        <f t="shared" ca="1" si="1044"/>
        <v>16350</v>
      </c>
      <c r="M3502" s="18">
        <f t="shared" ca="1" si="1028"/>
        <v>0</v>
      </c>
      <c r="N3502" s="34">
        <f t="shared" ca="1" si="1035"/>
        <v>19468.525061429726</v>
      </c>
      <c r="P3502" s="18">
        <f t="shared" ca="1" si="1029"/>
        <v>75.137613192280654</v>
      </c>
      <c r="Q3502" s="47">
        <f ca="1">SUM(L$15:L3502)-SUM(M$15:M3502)</f>
        <v>16350</v>
      </c>
      <c r="R3502" s="47" t="str">
        <f t="shared" ca="1" si="1030"/>
        <v>M3505</v>
      </c>
      <c r="S3502" s="40">
        <f t="shared" ca="1" si="1036"/>
        <v>0</v>
      </c>
      <c r="T3502" s="46">
        <f t="shared" ca="1" si="1037"/>
        <v>17</v>
      </c>
      <c r="X3502" s="74">
        <f t="shared" ca="1" si="1038"/>
        <v>7.5137613192280656E-2</v>
      </c>
      <c r="Y3502" s="75">
        <f t="shared" ca="1" si="1039"/>
        <v>7.5137613192280656E-2</v>
      </c>
      <c r="Z3502" s="74">
        <f t="shared" ca="1" si="1040"/>
        <v>1.0780324921701683</v>
      </c>
      <c r="AA3502" s="76">
        <f t="shared" ca="1" si="1041"/>
        <v>75.137613192280654</v>
      </c>
      <c r="AB3502" s="76">
        <f t="shared" ca="1" si="1042"/>
        <v>1078.0324921701683</v>
      </c>
    </row>
    <row r="3503" spans="1:28" x14ac:dyDescent="0.25">
      <c r="A3503" s="2">
        <f t="shared" si="1043"/>
        <v>9</v>
      </c>
      <c r="B3503" s="16">
        <f ca="1">VLOOKUP(A3503,PERIODS!$O$4:$P$33,2,FALSE)</f>
        <v>3.3000000000000002E-2</v>
      </c>
      <c r="C3503" s="15"/>
      <c r="D3503" s="18">
        <v>3489</v>
      </c>
      <c r="E3503" s="34">
        <f t="shared" ca="1" si="1045"/>
        <v>19468.525061429726</v>
      </c>
      <c r="F3503" s="34">
        <f t="shared" ca="1" si="1027"/>
        <v>3300</v>
      </c>
      <c r="G3503" s="69">
        <f t="shared" ca="1" si="1031"/>
        <v>0</v>
      </c>
      <c r="H3503" s="34">
        <f t="shared" ca="1" si="1032"/>
        <v>-151.10126465895462</v>
      </c>
      <c r="I3503" s="34">
        <f t="shared" ca="1" si="1033"/>
        <v>3148.8987353410453</v>
      </c>
      <c r="J3503" s="18">
        <f ca="1">SUM(INDIRECT(ADDRESS(ROW(F3503),COLUMN(F3503),4)):INDIRECT(ADDRESS(ROW(F3503)+N$5-1,COLUMN(F3503),4)))</f>
        <v>23100</v>
      </c>
      <c r="K3503" s="18">
        <f t="shared" ca="1" si="1034"/>
        <v>16350</v>
      </c>
      <c r="L3503" s="18">
        <f t="shared" ca="1" si="1044"/>
        <v>0</v>
      </c>
      <c r="M3503" s="18">
        <f t="shared" ca="1" si="1028"/>
        <v>0</v>
      </c>
      <c r="N3503" s="34">
        <f t="shared" ca="1" si="1035"/>
        <v>16319.626326088681</v>
      </c>
      <c r="P3503" s="18">
        <f t="shared" ca="1" si="1029"/>
        <v>151.10126465895462</v>
      </c>
      <c r="Q3503" s="47">
        <f ca="1">SUM(L$15:L3503)-SUM(M$15:M3503)</f>
        <v>16350</v>
      </c>
      <c r="R3503" s="47" t="str">
        <f t="shared" ca="1" si="1030"/>
        <v>M3506</v>
      </c>
      <c r="S3503" s="40">
        <f t="shared" ca="1" si="1036"/>
        <v>0</v>
      </c>
      <c r="T3503" s="46">
        <f t="shared" ca="1" si="1037"/>
        <v>50</v>
      </c>
      <c r="X3503" s="74">
        <f t="shared" ca="1" si="1038"/>
        <v>-0.15110126465895463</v>
      </c>
      <c r="Y3503" s="75">
        <f t="shared" ca="1" si="1039"/>
        <v>-0.15110126465895463</v>
      </c>
      <c r="Z3503" s="74">
        <f t="shared" ca="1" si="1040"/>
        <v>0.85976063088376653</v>
      </c>
      <c r="AA3503" s="76">
        <f t="shared" ca="1" si="1041"/>
        <v>-151.10126465895462</v>
      </c>
      <c r="AB3503" s="76">
        <f t="shared" ca="1" si="1042"/>
        <v>859.76063088376657</v>
      </c>
    </row>
    <row r="3504" spans="1:28" x14ac:dyDescent="0.25">
      <c r="A3504" s="2">
        <f t="shared" si="1043"/>
        <v>10</v>
      </c>
      <c r="B3504" s="16">
        <f ca="1">VLOOKUP(A3504,PERIODS!$O$4:$P$33,2,FALSE)</f>
        <v>3.3000000000000002E-2</v>
      </c>
      <c r="C3504" s="15"/>
      <c r="D3504" s="18">
        <v>3490</v>
      </c>
      <c r="E3504" s="34">
        <f t="shared" ca="1" si="1045"/>
        <v>16319.626326088681</v>
      </c>
      <c r="F3504" s="34">
        <f t="shared" ca="1" si="1027"/>
        <v>3300</v>
      </c>
      <c r="G3504" s="69">
        <f t="shared" ca="1" si="1031"/>
        <v>0</v>
      </c>
      <c r="H3504" s="34">
        <f t="shared" ca="1" si="1032"/>
        <v>-684.60777802025757</v>
      </c>
      <c r="I3504" s="34">
        <f t="shared" ca="1" si="1033"/>
        <v>2615.3922219797423</v>
      </c>
      <c r="J3504" s="18">
        <f ca="1">SUM(INDIRECT(ADDRESS(ROW(F3504),COLUMN(F3504),4)):INDIRECT(ADDRESS(ROW(F3504)+N$5-1,COLUMN(F3504),4)))</f>
        <v>23100</v>
      </c>
      <c r="K3504" s="18">
        <f t="shared" ca="1" si="1034"/>
        <v>16350</v>
      </c>
      <c r="L3504" s="18">
        <f t="shared" ca="1" si="1044"/>
        <v>0</v>
      </c>
      <c r="M3504" s="18">
        <f t="shared" ca="1" si="1028"/>
        <v>0</v>
      </c>
      <c r="N3504" s="34">
        <f t="shared" ca="1" si="1035"/>
        <v>13704.234104108938</v>
      </c>
      <c r="P3504" s="18">
        <f t="shared" ca="1" si="1029"/>
        <v>684.60777802025757</v>
      </c>
      <c r="Q3504" s="47">
        <f ca="1">SUM(L$15:L3504)-SUM(M$15:M3504)</f>
        <v>16350</v>
      </c>
      <c r="R3504" s="47" t="str">
        <f t="shared" ca="1" si="1030"/>
        <v>M3507</v>
      </c>
      <c r="S3504" s="40">
        <f t="shared" ca="1" si="1036"/>
        <v>0</v>
      </c>
      <c r="T3504" s="46">
        <f t="shared" ca="1" si="1037"/>
        <v>97</v>
      </c>
      <c r="X3504" s="74">
        <f t="shared" ca="1" si="1038"/>
        <v>-0.68460777802025752</v>
      </c>
      <c r="Y3504" s="75">
        <f t="shared" ca="1" si="1039"/>
        <v>-0.68460777802025752</v>
      </c>
      <c r="Z3504" s="74">
        <f t="shared" ca="1" si="1040"/>
        <v>0.5042879836218449</v>
      </c>
      <c r="AA3504" s="76">
        <f t="shared" ca="1" si="1041"/>
        <v>-684.60777802025757</v>
      </c>
      <c r="AB3504" s="76">
        <f t="shared" ca="1" si="1042"/>
        <v>504.28798362184489</v>
      </c>
    </row>
    <row r="3505" spans="1:28" x14ac:dyDescent="0.25">
      <c r="A3505" s="2">
        <f t="shared" si="1043"/>
        <v>11</v>
      </c>
      <c r="B3505" s="16">
        <f ca="1">VLOOKUP(A3505,PERIODS!$O$4:$P$33,2,FALSE)</f>
        <v>3.3000000000000002E-2</v>
      </c>
      <c r="C3505" s="15"/>
      <c r="D3505" s="18">
        <v>3491</v>
      </c>
      <c r="E3505" s="34">
        <f t="shared" ca="1" si="1045"/>
        <v>13704.234104108938</v>
      </c>
      <c r="F3505" s="34">
        <f t="shared" ca="1" si="1027"/>
        <v>3300</v>
      </c>
      <c r="G3505" s="69">
        <f t="shared" ca="1" si="1031"/>
        <v>0</v>
      </c>
      <c r="H3505" s="34">
        <f t="shared" ca="1" si="1032"/>
        <v>1959.9639845400536</v>
      </c>
      <c r="I3505" s="34">
        <f t="shared" ca="1" si="1033"/>
        <v>5259.9639845400534</v>
      </c>
      <c r="J3505" s="18">
        <f ca="1">SUM(INDIRECT(ADDRESS(ROW(F3505),COLUMN(F3505),4)):INDIRECT(ADDRESS(ROW(F3505)+N$5-1,COLUMN(F3505),4)))</f>
        <v>23300</v>
      </c>
      <c r="K3505" s="18">
        <f t="shared" ca="1" si="1034"/>
        <v>0</v>
      </c>
      <c r="L3505" s="18">
        <f t="shared" ca="1" si="1044"/>
        <v>0</v>
      </c>
      <c r="M3505" s="18">
        <f t="shared" ca="1" si="1028"/>
        <v>16350</v>
      </c>
      <c r="N3505" s="34">
        <f t="shared" ca="1" si="1035"/>
        <v>24794.270119568886</v>
      </c>
      <c r="P3505" s="18">
        <f t="shared" ca="1" si="1029"/>
        <v>1959.9639845400536</v>
      </c>
      <c r="Q3505" s="47">
        <f ca="1">SUM(L$15:L3505)-SUM(M$15:M3505)</f>
        <v>0</v>
      </c>
      <c r="R3505" s="47" t="str">
        <f t="shared" ca="1" si="1030"/>
        <v>M3508</v>
      </c>
      <c r="S3505" s="40">
        <f t="shared" ca="1" si="1036"/>
        <v>0</v>
      </c>
      <c r="T3505" s="46">
        <f t="shared" ca="1" si="1037"/>
        <v>46</v>
      </c>
      <c r="X3505" s="74">
        <f t="shared" ca="1" si="1038"/>
        <v>2.2377236504535429</v>
      </c>
      <c r="Y3505" s="75">
        <f t="shared" ca="1" si="1039"/>
        <v>1.9599639845400536</v>
      </c>
      <c r="Z3505" s="74">
        <f t="shared" ca="1" si="1040"/>
        <v>7.0990713842313315</v>
      </c>
      <c r="AA3505" s="76">
        <f t="shared" ca="1" si="1041"/>
        <v>1959.9639845400536</v>
      </c>
      <c r="AB3505" s="76">
        <f t="shared" ca="1" si="1042"/>
        <v>7099.0713842313316</v>
      </c>
    </row>
    <row r="3506" spans="1:28" x14ac:dyDescent="0.25">
      <c r="A3506" s="2">
        <f t="shared" si="1043"/>
        <v>12</v>
      </c>
      <c r="B3506" s="16">
        <f ca="1">VLOOKUP(A3506,PERIODS!$O$4:$P$33,2,FALSE)</f>
        <v>3.3000000000000002E-2</v>
      </c>
      <c r="C3506" s="15"/>
      <c r="D3506" s="18">
        <v>3492</v>
      </c>
      <c r="E3506" s="34">
        <f t="shared" ca="1" si="1045"/>
        <v>24794.270119568886</v>
      </c>
      <c r="F3506" s="34">
        <f t="shared" ca="1" si="1027"/>
        <v>3300</v>
      </c>
      <c r="G3506" s="69">
        <f t="shared" ca="1" si="1031"/>
        <v>0</v>
      </c>
      <c r="H3506" s="34">
        <f t="shared" ca="1" si="1032"/>
        <v>-356.80632683939825</v>
      </c>
      <c r="I3506" s="34">
        <f t="shared" ca="1" si="1033"/>
        <v>2943.193673160602</v>
      </c>
      <c r="J3506" s="18">
        <f ca="1">SUM(INDIRECT(ADDRESS(ROW(F3506),COLUMN(F3506),4)):INDIRECT(ADDRESS(ROW(F3506)+N$5-1,COLUMN(F3506),4)))</f>
        <v>23500</v>
      </c>
      <c r="K3506" s="18">
        <f t="shared" ca="1" si="1034"/>
        <v>0</v>
      </c>
      <c r="L3506" s="18">
        <f t="shared" ca="1" si="1044"/>
        <v>0</v>
      </c>
      <c r="M3506" s="18">
        <f t="shared" ca="1" si="1028"/>
        <v>0</v>
      </c>
      <c r="N3506" s="34">
        <f t="shared" ca="1" si="1035"/>
        <v>21851.076446408282</v>
      </c>
      <c r="P3506" s="18">
        <f t="shared" ca="1" si="1029"/>
        <v>356.80632683939825</v>
      </c>
      <c r="Q3506" s="47">
        <f ca="1">SUM(L$15:L3506)-SUM(M$15:M3506)</f>
        <v>0</v>
      </c>
      <c r="R3506" s="47" t="str">
        <f t="shared" ca="1" si="1030"/>
        <v>M3509</v>
      </c>
      <c r="S3506" s="40">
        <f t="shared" ca="1" si="1036"/>
        <v>0</v>
      </c>
      <c r="T3506" s="46">
        <f t="shared" ca="1" si="1037"/>
        <v>77</v>
      </c>
      <c r="X3506" s="74">
        <f t="shared" ca="1" si="1038"/>
        <v>-0.35680632683939828</v>
      </c>
      <c r="Y3506" s="75">
        <f t="shared" ca="1" si="1039"/>
        <v>-0.35680632683939828</v>
      </c>
      <c r="Z3506" s="74">
        <f t="shared" ca="1" si="1040"/>
        <v>0.69990803801078261</v>
      </c>
      <c r="AA3506" s="76">
        <f t="shared" ca="1" si="1041"/>
        <v>-356.80632683939825</v>
      </c>
      <c r="AB3506" s="76">
        <f t="shared" ca="1" si="1042"/>
        <v>699.90803801078266</v>
      </c>
    </row>
    <row r="3507" spans="1:28" x14ac:dyDescent="0.25">
      <c r="A3507" s="2">
        <f t="shared" si="1043"/>
        <v>13</v>
      </c>
      <c r="B3507" s="16">
        <f ca="1">VLOOKUP(A3507,PERIODS!$O$4:$P$33,2,FALSE)</f>
        <v>3.3000000000000002E-2</v>
      </c>
      <c r="C3507" s="15"/>
      <c r="D3507" s="18">
        <v>3493</v>
      </c>
      <c r="E3507" s="34">
        <f t="shared" ca="1" si="1045"/>
        <v>21851.076446408282</v>
      </c>
      <c r="F3507" s="34">
        <f t="shared" ca="1" si="1027"/>
        <v>3300</v>
      </c>
      <c r="G3507" s="69">
        <f t="shared" ca="1" si="1031"/>
        <v>0</v>
      </c>
      <c r="H3507" s="34">
        <f t="shared" ca="1" si="1032"/>
        <v>-268.43510480936868</v>
      </c>
      <c r="I3507" s="34">
        <f t="shared" ca="1" si="1033"/>
        <v>3031.5648951906314</v>
      </c>
      <c r="J3507" s="18">
        <f ca="1">SUM(INDIRECT(ADDRESS(ROW(F3507),COLUMN(F3507),4)):INDIRECT(ADDRESS(ROW(F3507)+N$5-1,COLUMN(F3507),4)))</f>
        <v>23700</v>
      </c>
      <c r="K3507" s="18">
        <f t="shared" ca="1" si="1034"/>
        <v>16350</v>
      </c>
      <c r="L3507" s="18">
        <f t="shared" ca="1" si="1044"/>
        <v>16350</v>
      </c>
      <c r="M3507" s="18">
        <f t="shared" ca="1" si="1028"/>
        <v>0</v>
      </c>
      <c r="N3507" s="34">
        <f t="shared" ca="1" si="1035"/>
        <v>18819.511551217649</v>
      </c>
      <c r="P3507" s="18">
        <f t="shared" ca="1" si="1029"/>
        <v>268.43510480936868</v>
      </c>
      <c r="Q3507" s="47">
        <f ca="1">SUM(L$15:L3507)-SUM(M$15:M3507)</f>
        <v>16350</v>
      </c>
      <c r="R3507" s="47" t="str">
        <f t="shared" ca="1" si="1030"/>
        <v>M3510</v>
      </c>
      <c r="S3507" s="40">
        <f t="shared" ca="1" si="1036"/>
        <v>0</v>
      </c>
      <c r="T3507" s="46">
        <f t="shared" ca="1" si="1037"/>
        <v>7</v>
      </c>
      <c r="X3507" s="74">
        <f t="shared" ca="1" si="1038"/>
        <v>-0.26843510480936866</v>
      </c>
      <c r="Y3507" s="75">
        <f t="shared" ca="1" si="1039"/>
        <v>-0.26843510480936866</v>
      </c>
      <c r="Z3507" s="74">
        <f t="shared" ca="1" si="1040"/>
        <v>0.76457503844279795</v>
      </c>
      <c r="AA3507" s="76">
        <f t="shared" ca="1" si="1041"/>
        <v>-268.43510480936868</v>
      </c>
      <c r="AB3507" s="76">
        <f t="shared" ca="1" si="1042"/>
        <v>764.5750384427979</v>
      </c>
    </row>
    <row r="3508" spans="1:28" x14ac:dyDescent="0.25">
      <c r="A3508" s="2">
        <f t="shared" si="1043"/>
        <v>14</v>
      </c>
      <c r="B3508" s="16">
        <f ca="1">VLOOKUP(A3508,PERIODS!$O$4:$P$33,2,FALSE)</f>
        <v>3.3000000000000002E-2</v>
      </c>
      <c r="C3508" s="15"/>
      <c r="D3508" s="18">
        <v>3494</v>
      </c>
      <c r="E3508" s="34">
        <f t="shared" ca="1" si="1045"/>
        <v>18819.511551217649</v>
      </c>
      <c r="F3508" s="34">
        <f t="shared" ca="1" si="1027"/>
        <v>3300</v>
      </c>
      <c r="G3508" s="69">
        <f t="shared" ca="1" si="1031"/>
        <v>0</v>
      </c>
      <c r="H3508" s="34">
        <f t="shared" ca="1" si="1032"/>
        <v>-1197.4205012644454</v>
      </c>
      <c r="I3508" s="34">
        <f t="shared" ca="1" si="1033"/>
        <v>2102.5794987355548</v>
      </c>
      <c r="J3508" s="18">
        <f ca="1">SUM(INDIRECT(ADDRESS(ROW(F3508),COLUMN(F3508),4)):INDIRECT(ADDRESS(ROW(F3508)+N$5-1,COLUMN(F3508),4)))</f>
        <v>23900</v>
      </c>
      <c r="K3508" s="18">
        <f t="shared" ca="1" si="1034"/>
        <v>16350</v>
      </c>
      <c r="L3508" s="18">
        <f t="shared" ca="1" si="1044"/>
        <v>0</v>
      </c>
      <c r="M3508" s="18">
        <f t="shared" ca="1" si="1028"/>
        <v>0</v>
      </c>
      <c r="N3508" s="34">
        <f t="shared" ca="1" si="1035"/>
        <v>16716.932052482094</v>
      </c>
      <c r="P3508" s="18">
        <f t="shared" ca="1" si="1029"/>
        <v>1197.4205012644454</v>
      </c>
      <c r="Q3508" s="47">
        <f ca="1">SUM(L$15:L3508)-SUM(M$15:M3508)</f>
        <v>16350</v>
      </c>
      <c r="R3508" s="47" t="str">
        <f t="shared" ca="1" si="1030"/>
        <v>M3511</v>
      </c>
      <c r="S3508" s="40">
        <f t="shared" ca="1" si="1036"/>
        <v>0</v>
      </c>
      <c r="T3508" s="46">
        <f t="shared" ca="1" si="1037"/>
        <v>10</v>
      </c>
      <c r="X3508" s="74">
        <f t="shared" ca="1" si="1038"/>
        <v>-1.1974205012644454</v>
      </c>
      <c r="Y3508" s="75">
        <f t="shared" ca="1" si="1039"/>
        <v>-1.1974205012644454</v>
      </c>
      <c r="Z3508" s="74">
        <f t="shared" ca="1" si="1040"/>
        <v>0.30197214490822405</v>
      </c>
      <c r="AA3508" s="76">
        <f t="shared" ca="1" si="1041"/>
        <v>-1197.4205012644454</v>
      </c>
      <c r="AB3508" s="76">
        <f t="shared" ca="1" si="1042"/>
        <v>301.97214490822404</v>
      </c>
    </row>
    <row r="3509" spans="1:28" x14ac:dyDescent="0.25">
      <c r="A3509" s="2">
        <f t="shared" si="1043"/>
        <v>15</v>
      </c>
      <c r="B3509" s="16">
        <f ca="1">VLOOKUP(A3509,PERIODS!$O$4:$P$33,2,FALSE)</f>
        <v>3.3000000000000002E-2</v>
      </c>
      <c r="C3509" s="15"/>
      <c r="D3509" s="18">
        <v>3495</v>
      </c>
      <c r="E3509" s="34">
        <f t="shared" ca="1" si="1045"/>
        <v>16716.932052482094</v>
      </c>
      <c r="F3509" s="34">
        <f t="shared" ca="1" si="1027"/>
        <v>3300</v>
      </c>
      <c r="G3509" s="69">
        <f t="shared" ca="1" si="1031"/>
        <v>0</v>
      </c>
      <c r="H3509" s="34">
        <f t="shared" ca="1" si="1032"/>
        <v>1959.9639845400536</v>
      </c>
      <c r="I3509" s="34">
        <f t="shared" ca="1" si="1033"/>
        <v>5259.9639845400534</v>
      </c>
      <c r="J3509" s="18">
        <f ca="1">SUM(INDIRECT(ADDRESS(ROW(F3509),COLUMN(F3509),4)):INDIRECT(ADDRESS(ROW(F3509)+N$5-1,COLUMN(F3509),4)))</f>
        <v>24100</v>
      </c>
      <c r="K3509" s="18">
        <f t="shared" ca="1" si="1034"/>
        <v>16350</v>
      </c>
      <c r="L3509" s="18">
        <f t="shared" ca="1" si="1044"/>
        <v>0</v>
      </c>
      <c r="M3509" s="18">
        <f t="shared" ca="1" si="1028"/>
        <v>0</v>
      </c>
      <c r="N3509" s="34">
        <f t="shared" ca="1" si="1035"/>
        <v>11456.968067942042</v>
      </c>
      <c r="P3509" s="18">
        <f t="shared" ca="1" si="1029"/>
        <v>1959.9639845400536</v>
      </c>
      <c r="Q3509" s="47">
        <f ca="1">SUM(L$15:L3509)-SUM(M$15:M3509)</f>
        <v>16350</v>
      </c>
      <c r="R3509" s="47" t="str">
        <f t="shared" ca="1" si="1030"/>
        <v>M3512</v>
      </c>
      <c r="S3509" s="40">
        <f t="shared" ca="1" si="1036"/>
        <v>0</v>
      </c>
      <c r="T3509" s="46">
        <f t="shared" ca="1" si="1037"/>
        <v>81</v>
      </c>
      <c r="X3509" s="74">
        <f t="shared" ca="1" si="1038"/>
        <v>2.0978864501633439</v>
      </c>
      <c r="Y3509" s="75">
        <f t="shared" ca="1" si="1039"/>
        <v>1.9599639845400536</v>
      </c>
      <c r="Z3509" s="74">
        <f t="shared" ca="1" si="1040"/>
        <v>7.0990713842313315</v>
      </c>
      <c r="AA3509" s="76">
        <f t="shared" ca="1" si="1041"/>
        <v>1959.9639845400536</v>
      </c>
      <c r="AB3509" s="76">
        <f t="shared" ca="1" si="1042"/>
        <v>7099.0713842313316</v>
      </c>
    </row>
    <row r="3510" spans="1:28" x14ac:dyDescent="0.25">
      <c r="A3510" s="2">
        <f t="shared" si="1043"/>
        <v>16</v>
      </c>
      <c r="B3510" s="16">
        <f ca="1">VLOOKUP(A3510,PERIODS!$O$4:$P$33,2,FALSE)</f>
        <v>3.3000000000000002E-2</v>
      </c>
      <c r="C3510" s="15"/>
      <c r="D3510" s="18">
        <v>3496</v>
      </c>
      <c r="E3510" s="34">
        <f t="shared" ca="1" si="1045"/>
        <v>11456.968067942042</v>
      </c>
      <c r="F3510" s="34">
        <f t="shared" ca="1" si="1027"/>
        <v>3300</v>
      </c>
      <c r="G3510" s="69">
        <f t="shared" ca="1" si="1031"/>
        <v>0</v>
      </c>
      <c r="H3510" s="34">
        <f t="shared" ca="1" si="1032"/>
        <v>-1382.1422178375578</v>
      </c>
      <c r="I3510" s="34">
        <f t="shared" ca="1" si="1033"/>
        <v>1917.8577821624422</v>
      </c>
      <c r="J3510" s="18">
        <f ca="1">SUM(INDIRECT(ADDRESS(ROW(F3510),COLUMN(F3510),4)):INDIRECT(ADDRESS(ROW(F3510)+N$5-1,COLUMN(F3510),4)))</f>
        <v>24300</v>
      </c>
      <c r="K3510" s="18">
        <f t="shared" ca="1" si="1034"/>
        <v>0</v>
      </c>
      <c r="L3510" s="18">
        <f t="shared" ca="1" si="1044"/>
        <v>0</v>
      </c>
      <c r="M3510" s="18">
        <f t="shared" ca="1" si="1028"/>
        <v>16350</v>
      </c>
      <c r="N3510" s="34">
        <f t="shared" ca="1" si="1035"/>
        <v>25889.1102857796</v>
      </c>
      <c r="P3510" s="18">
        <f t="shared" ca="1" si="1029"/>
        <v>1382.1422178375578</v>
      </c>
      <c r="Q3510" s="47">
        <f ca="1">SUM(L$15:L3510)-SUM(M$15:M3510)</f>
        <v>0</v>
      </c>
      <c r="R3510" s="47" t="str">
        <f t="shared" ca="1" si="1030"/>
        <v>M3513</v>
      </c>
      <c r="S3510" s="40">
        <f t="shared" ca="1" si="1036"/>
        <v>0</v>
      </c>
      <c r="T3510" s="46">
        <f t="shared" ca="1" si="1037"/>
        <v>76</v>
      </c>
      <c r="X3510" s="74">
        <f t="shared" ca="1" si="1038"/>
        <v>-1.3821422178375578</v>
      </c>
      <c r="Y3510" s="75">
        <f t="shared" ca="1" si="1039"/>
        <v>-1.3821422178375578</v>
      </c>
      <c r="Z3510" s="74">
        <f t="shared" ca="1" si="1040"/>
        <v>0.25104019384308529</v>
      </c>
      <c r="AA3510" s="76">
        <f t="shared" ca="1" si="1041"/>
        <v>-1382.1422178375578</v>
      </c>
      <c r="AB3510" s="76">
        <f t="shared" ca="1" si="1042"/>
        <v>251.04019384308529</v>
      </c>
    </row>
    <row r="3511" spans="1:28" x14ac:dyDescent="0.25">
      <c r="A3511" s="2">
        <f t="shared" si="1043"/>
        <v>17</v>
      </c>
      <c r="B3511" s="16">
        <f ca="1">VLOOKUP(A3511,PERIODS!$O$4:$P$33,2,FALSE)</f>
        <v>3.5000000000000003E-2</v>
      </c>
      <c r="C3511" s="15"/>
      <c r="D3511" s="18">
        <v>3497</v>
      </c>
      <c r="E3511" s="34">
        <f t="shared" ca="1" si="1045"/>
        <v>25889.1102857796</v>
      </c>
      <c r="F3511" s="34">
        <f t="shared" ca="1" si="1027"/>
        <v>3500.0000000000005</v>
      </c>
      <c r="G3511" s="69">
        <f t="shared" ca="1" si="1031"/>
        <v>0</v>
      </c>
      <c r="H3511" s="34">
        <f t="shared" ca="1" si="1032"/>
        <v>93.117767922906111</v>
      </c>
      <c r="I3511" s="34">
        <f t="shared" ca="1" si="1033"/>
        <v>3593.1177679229068</v>
      </c>
      <c r="J3511" s="18">
        <f ca="1">SUM(INDIRECT(ADDRESS(ROW(F3511),COLUMN(F3511),4)):INDIRECT(ADDRESS(ROW(F3511)+N$5-1,COLUMN(F3511),4)))</f>
        <v>24500.000000000004</v>
      </c>
      <c r="K3511" s="18">
        <f t="shared" ca="1" si="1034"/>
        <v>0</v>
      </c>
      <c r="L3511" s="18">
        <f t="shared" ca="1" si="1044"/>
        <v>0</v>
      </c>
      <c r="M3511" s="18">
        <f t="shared" ca="1" si="1028"/>
        <v>0</v>
      </c>
      <c r="N3511" s="34">
        <f t="shared" ca="1" si="1035"/>
        <v>22295.992517856692</v>
      </c>
      <c r="P3511" s="18">
        <f t="shared" ca="1" si="1029"/>
        <v>93.117767922906111</v>
      </c>
      <c r="Q3511" s="47">
        <f ca="1">SUM(L$15:L3511)-SUM(M$15:M3511)</f>
        <v>0</v>
      </c>
      <c r="R3511" s="47" t="str">
        <f t="shared" ca="1" si="1030"/>
        <v>M3514</v>
      </c>
      <c r="S3511" s="40">
        <f t="shared" ca="1" si="1036"/>
        <v>0</v>
      </c>
      <c r="T3511" s="46">
        <f t="shared" ca="1" si="1037"/>
        <v>20</v>
      </c>
      <c r="X3511" s="74">
        <f t="shared" ca="1" si="1038"/>
        <v>9.3117767922906117E-2</v>
      </c>
      <c r="Y3511" s="75">
        <f t="shared" ca="1" si="1039"/>
        <v>9.3117767922906117E-2</v>
      </c>
      <c r="Z3511" s="74">
        <f t="shared" ca="1" si="1040"/>
        <v>1.0975909886679163</v>
      </c>
      <c r="AA3511" s="76">
        <f t="shared" ca="1" si="1041"/>
        <v>93.117767922906111</v>
      </c>
      <c r="AB3511" s="76">
        <f t="shared" ca="1" si="1042"/>
        <v>1097.5909886679162</v>
      </c>
    </row>
    <row r="3512" spans="1:28" x14ac:dyDescent="0.25">
      <c r="A3512" s="2">
        <f t="shared" si="1043"/>
        <v>18</v>
      </c>
      <c r="B3512" s="16">
        <f ca="1">VLOOKUP(A3512,PERIODS!$O$4:$P$33,2,FALSE)</f>
        <v>3.5000000000000003E-2</v>
      </c>
      <c r="C3512" s="15"/>
      <c r="D3512" s="18">
        <v>3498</v>
      </c>
      <c r="E3512" s="34">
        <f t="shared" ca="1" si="1045"/>
        <v>22295.992517856692</v>
      </c>
      <c r="F3512" s="34">
        <f t="shared" ca="1" si="1027"/>
        <v>3500.0000000000005</v>
      </c>
      <c r="G3512" s="69">
        <f t="shared" ca="1" si="1031"/>
        <v>0</v>
      </c>
      <c r="H3512" s="34">
        <f t="shared" ca="1" si="1032"/>
        <v>-1588.1411310173805</v>
      </c>
      <c r="I3512" s="34">
        <f t="shared" ca="1" si="1033"/>
        <v>1911.8588689826199</v>
      </c>
      <c r="J3512" s="18">
        <f ca="1">SUM(INDIRECT(ADDRESS(ROW(F3512),COLUMN(F3512),4)):INDIRECT(ADDRESS(ROW(F3512)+N$5-1,COLUMN(F3512),4)))</f>
        <v>24500.000000000004</v>
      </c>
      <c r="K3512" s="18">
        <f t="shared" ca="1" si="1034"/>
        <v>16350</v>
      </c>
      <c r="L3512" s="18">
        <f t="shared" ca="1" si="1044"/>
        <v>16350</v>
      </c>
      <c r="M3512" s="18">
        <f t="shared" ca="1" si="1028"/>
        <v>0</v>
      </c>
      <c r="N3512" s="34">
        <f t="shared" ca="1" si="1035"/>
        <v>20384.133648874071</v>
      </c>
      <c r="P3512" s="18">
        <f t="shared" ca="1" si="1029"/>
        <v>1588.1411310173805</v>
      </c>
      <c r="Q3512" s="47">
        <f ca="1">SUM(L$15:L3512)-SUM(M$15:M3512)</f>
        <v>16350</v>
      </c>
      <c r="R3512" s="47" t="str">
        <f t="shared" ca="1" si="1030"/>
        <v>M3515</v>
      </c>
      <c r="S3512" s="40">
        <f t="shared" ca="1" si="1036"/>
        <v>0</v>
      </c>
      <c r="T3512" s="46">
        <f t="shared" ca="1" si="1037"/>
        <v>75</v>
      </c>
      <c r="X3512" s="74">
        <f t="shared" ca="1" si="1038"/>
        <v>-1.5881411310173805</v>
      </c>
      <c r="Y3512" s="75">
        <f t="shared" ca="1" si="1039"/>
        <v>-1.5881411310173805</v>
      </c>
      <c r="Z3512" s="74">
        <f t="shared" ca="1" si="1040"/>
        <v>0.20430503526869281</v>
      </c>
      <c r="AA3512" s="76">
        <f t="shared" ca="1" si="1041"/>
        <v>-1588.1411310173805</v>
      </c>
      <c r="AB3512" s="76">
        <f t="shared" ca="1" si="1042"/>
        <v>204.30503526869282</v>
      </c>
    </row>
    <row r="3513" spans="1:28" x14ac:dyDescent="0.25">
      <c r="A3513" s="2">
        <f t="shared" si="1043"/>
        <v>19</v>
      </c>
      <c r="B3513" s="16">
        <f ca="1">VLOOKUP(A3513,PERIODS!$O$4:$P$33,2,FALSE)</f>
        <v>3.5000000000000003E-2</v>
      </c>
      <c r="C3513" s="15"/>
      <c r="D3513" s="18">
        <v>3499</v>
      </c>
      <c r="E3513" s="34">
        <f t="shared" ca="1" si="1045"/>
        <v>20384.133648874071</v>
      </c>
      <c r="F3513" s="34">
        <f t="shared" ca="1" si="1027"/>
        <v>3500.0000000000005</v>
      </c>
      <c r="G3513" s="69">
        <f t="shared" ca="1" si="1031"/>
        <v>0</v>
      </c>
      <c r="H3513" s="34">
        <f t="shared" ca="1" si="1032"/>
        <v>1135.2073242701988</v>
      </c>
      <c r="I3513" s="34">
        <f t="shared" ca="1" si="1033"/>
        <v>4635.207324270199</v>
      </c>
      <c r="J3513" s="18">
        <f ca="1">SUM(INDIRECT(ADDRESS(ROW(F3513),COLUMN(F3513),4)):INDIRECT(ADDRESS(ROW(F3513)+N$5-1,COLUMN(F3513),4)))</f>
        <v>24500.000000000004</v>
      </c>
      <c r="K3513" s="18">
        <f t="shared" ca="1" si="1034"/>
        <v>16350</v>
      </c>
      <c r="L3513" s="18">
        <f t="shared" ca="1" si="1044"/>
        <v>0</v>
      </c>
      <c r="M3513" s="18">
        <f t="shared" ca="1" si="1028"/>
        <v>0</v>
      </c>
      <c r="N3513" s="34">
        <f t="shared" ca="1" si="1035"/>
        <v>15748.926324603872</v>
      </c>
      <c r="P3513" s="18">
        <f t="shared" ca="1" si="1029"/>
        <v>1135.2073242701988</v>
      </c>
      <c r="Q3513" s="47">
        <f ca="1">SUM(L$15:L3513)-SUM(M$15:M3513)</f>
        <v>16350</v>
      </c>
      <c r="R3513" s="47" t="str">
        <f t="shared" ca="1" si="1030"/>
        <v>M3516</v>
      </c>
      <c r="S3513" s="40">
        <f t="shared" ca="1" si="1036"/>
        <v>0</v>
      </c>
      <c r="T3513" s="46">
        <f t="shared" ca="1" si="1037"/>
        <v>63</v>
      </c>
      <c r="X3513" s="74">
        <f t="shared" ca="1" si="1038"/>
        <v>1.1352073242701988</v>
      </c>
      <c r="Y3513" s="75">
        <f t="shared" ca="1" si="1039"/>
        <v>1.1352073242701988</v>
      </c>
      <c r="Z3513" s="74">
        <f t="shared" ca="1" si="1040"/>
        <v>3.1118186315583283</v>
      </c>
      <c r="AA3513" s="76">
        <f t="shared" ca="1" si="1041"/>
        <v>1135.2073242701988</v>
      </c>
      <c r="AB3513" s="76">
        <f t="shared" ca="1" si="1042"/>
        <v>3111.8186315583284</v>
      </c>
    </row>
    <row r="3514" spans="1:28" x14ac:dyDescent="0.25">
      <c r="A3514" s="2">
        <f t="shared" si="1043"/>
        <v>20</v>
      </c>
      <c r="B3514" s="16">
        <f ca="1">VLOOKUP(A3514,PERIODS!$O$4:$P$33,2,FALSE)</f>
        <v>3.5000000000000003E-2</v>
      </c>
      <c r="C3514" s="15"/>
      <c r="D3514" s="18">
        <v>3500</v>
      </c>
      <c r="E3514" s="34">
        <f t="shared" ca="1" si="1045"/>
        <v>15748.926324603872</v>
      </c>
      <c r="F3514" s="34">
        <f t="shared" ca="1" si="1027"/>
        <v>3500.0000000000005</v>
      </c>
      <c r="G3514" s="69">
        <f t="shared" ca="1" si="1031"/>
        <v>0</v>
      </c>
      <c r="H3514" s="34">
        <f t="shared" ca="1" si="1032"/>
        <v>645.18507166935922</v>
      </c>
      <c r="I3514" s="34">
        <f t="shared" ca="1" si="1033"/>
        <v>4145.1850716693598</v>
      </c>
      <c r="J3514" s="18">
        <f ca="1">SUM(INDIRECT(ADDRESS(ROW(F3514),COLUMN(F3514),4)):INDIRECT(ADDRESS(ROW(F3514)+N$5-1,COLUMN(F3514),4)))</f>
        <v>24500.000000000004</v>
      </c>
      <c r="K3514" s="18">
        <f t="shared" ca="1" si="1034"/>
        <v>16350</v>
      </c>
      <c r="L3514" s="18">
        <f t="shared" ca="1" si="1044"/>
        <v>0</v>
      </c>
      <c r="M3514" s="18">
        <f t="shared" ca="1" si="1028"/>
        <v>0</v>
      </c>
      <c r="N3514" s="34">
        <f t="shared" ca="1" si="1035"/>
        <v>11603.741252934513</v>
      </c>
      <c r="P3514" s="18">
        <f t="shared" ca="1" si="1029"/>
        <v>645.18507166935922</v>
      </c>
      <c r="Q3514" s="47">
        <f ca="1">SUM(L$15:L3514)-SUM(M$15:M3514)</f>
        <v>16350</v>
      </c>
      <c r="R3514" s="47" t="str">
        <f t="shared" ca="1" si="1030"/>
        <v>M3517</v>
      </c>
      <c r="S3514" s="40">
        <f t="shared" ca="1" si="1036"/>
        <v>0</v>
      </c>
      <c r="T3514" s="46">
        <f t="shared" ca="1" si="1037"/>
        <v>21</v>
      </c>
      <c r="X3514" s="74">
        <f t="shared" ca="1" si="1038"/>
        <v>0.64518507166935923</v>
      </c>
      <c r="Y3514" s="75">
        <f t="shared" ca="1" si="1039"/>
        <v>0.64518507166935923</v>
      </c>
      <c r="Z3514" s="74">
        <f t="shared" ca="1" si="1040"/>
        <v>1.9063398061166998</v>
      </c>
      <c r="AA3514" s="76">
        <f t="shared" ca="1" si="1041"/>
        <v>645.18507166935922</v>
      </c>
      <c r="AB3514" s="76">
        <f t="shared" ca="1" si="1042"/>
        <v>1906.3398061166999</v>
      </c>
    </row>
    <row r="3515" spans="1:28" x14ac:dyDescent="0.25">
      <c r="A3515" s="2">
        <f t="shared" si="1043"/>
        <v>21</v>
      </c>
      <c r="B3515" s="16">
        <f ca="1">VLOOKUP(A3515,PERIODS!$O$4:$P$33,2,FALSE)</f>
        <v>3.5000000000000003E-2</v>
      </c>
      <c r="C3515" s="15"/>
      <c r="D3515" s="18">
        <v>3501</v>
      </c>
      <c r="E3515" s="34">
        <f t="shared" ca="1" si="1045"/>
        <v>11603.741252934513</v>
      </c>
      <c r="F3515" s="34">
        <f t="shared" ca="1" si="1027"/>
        <v>3500.0000000000005</v>
      </c>
      <c r="G3515" s="69">
        <f t="shared" ca="1" si="1031"/>
        <v>0</v>
      </c>
      <c r="H3515" s="34">
        <f t="shared" ca="1" si="1032"/>
        <v>-1320.881236040402</v>
      </c>
      <c r="I3515" s="34">
        <f t="shared" ca="1" si="1033"/>
        <v>2179.1187639595983</v>
      </c>
      <c r="J3515" s="18">
        <f ca="1">SUM(INDIRECT(ADDRESS(ROW(F3515),COLUMN(F3515),4)):INDIRECT(ADDRESS(ROW(F3515)+N$5-1,COLUMN(F3515),4)))</f>
        <v>24500.000000000004</v>
      </c>
      <c r="K3515" s="18">
        <f t="shared" ca="1" si="1034"/>
        <v>0</v>
      </c>
      <c r="L3515" s="18">
        <f t="shared" ca="1" si="1044"/>
        <v>0</v>
      </c>
      <c r="M3515" s="18">
        <f t="shared" ca="1" si="1028"/>
        <v>16350</v>
      </c>
      <c r="N3515" s="34">
        <f t="shared" ca="1" si="1035"/>
        <v>25774.622488974914</v>
      </c>
      <c r="P3515" s="18">
        <f t="shared" ca="1" si="1029"/>
        <v>1320.881236040402</v>
      </c>
      <c r="Q3515" s="47">
        <f ca="1">SUM(L$15:L3515)-SUM(M$15:M3515)</f>
        <v>0</v>
      </c>
      <c r="R3515" s="47" t="str">
        <f t="shared" ca="1" si="1030"/>
        <v>M3518</v>
      </c>
      <c r="S3515" s="40">
        <f t="shared" ca="1" si="1036"/>
        <v>0</v>
      </c>
      <c r="T3515" s="46">
        <f t="shared" ca="1" si="1037"/>
        <v>12</v>
      </c>
      <c r="X3515" s="74">
        <f t="shared" ca="1" si="1038"/>
        <v>-1.3208812360404019</v>
      </c>
      <c r="Y3515" s="75">
        <f t="shared" ca="1" si="1039"/>
        <v>-1.3208812360404019</v>
      </c>
      <c r="Z3515" s="74">
        <f t="shared" ca="1" si="1040"/>
        <v>0.26689999640519246</v>
      </c>
      <c r="AA3515" s="76">
        <f t="shared" ca="1" si="1041"/>
        <v>-1320.881236040402</v>
      </c>
      <c r="AB3515" s="76">
        <f t="shared" ca="1" si="1042"/>
        <v>266.89999640519244</v>
      </c>
    </row>
    <row r="3516" spans="1:28" x14ac:dyDescent="0.25">
      <c r="A3516" s="2">
        <f t="shared" si="1043"/>
        <v>22</v>
      </c>
      <c r="B3516" s="16">
        <f ca="1">VLOOKUP(A3516,PERIODS!$O$4:$P$33,2,FALSE)</f>
        <v>3.5000000000000003E-2</v>
      </c>
      <c r="C3516" s="15"/>
      <c r="D3516" s="18">
        <v>3502</v>
      </c>
      <c r="E3516" s="34">
        <f t="shared" ca="1" si="1045"/>
        <v>25774.622488974914</v>
      </c>
      <c r="F3516" s="34">
        <f t="shared" ca="1" si="1027"/>
        <v>3500.0000000000005</v>
      </c>
      <c r="G3516" s="69">
        <f t="shared" ca="1" si="1031"/>
        <v>0</v>
      </c>
      <c r="H3516" s="34">
        <f t="shared" ca="1" si="1032"/>
        <v>139.31604330801281</v>
      </c>
      <c r="I3516" s="34">
        <f t="shared" ca="1" si="1033"/>
        <v>3639.3160433080134</v>
      </c>
      <c r="J3516" s="18">
        <f ca="1">SUM(INDIRECT(ADDRESS(ROW(F3516),COLUMN(F3516),4)):INDIRECT(ADDRESS(ROW(F3516)+N$5-1,COLUMN(F3516),4)))</f>
        <v>25000.000000000004</v>
      </c>
      <c r="K3516" s="18">
        <f t="shared" ca="1" si="1034"/>
        <v>0</v>
      </c>
      <c r="L3516" s="18">
        <f t="shared" ca="1" si="1044"/>
        <v>0</v>
      </c>
      <c r="M3516" s="18">
        <f t="shared" ca="1" si="1028"/>
        <v>0</v>
      </c>
      <c r="N3516" s="34">
        <f t="shared" ca="1" si="1035"/>
        <v>22135.306445666902</v>
      </c>
      <c r="P3516" s="18">
        <f t="shared" ca="1" si="1029"/>
        <v>139.31604330801281</v>
      </c>
      <c r="Q3516" s="47">
        <f ca="1">SUM(L$15:L3516)-SUM(M$15:M3516)</f>
        <v>0</v>
      </c>
      <c r="R3516" s="47" t="str">
        <f t="shared" ca="1" si="1030"/>
        <v>M3519</v>
      </c>
      <c r="S3516" s="40">
        <f t="shared" ca="1" si="1036"/>
        <v>0</v>
      </c>
      <c r="T3516" s="46">
        <f t="shared" ca="1" si="1037"/>
        <v>38</v>
      </c>
      <c r="X3516" s="74">
        <f t="shared" ca="1" si="1038"/>
        <v>0.13931604330801281</v>
      </c>
      <c r="Y3516" s="75">
        <f t="shared" ca="1" si="1039"/>
        <v>0.13931604330801281</v>
      </c>
      <c r="Z3516" s="74">
        <f t="shared" ca="1" si="1040"/>
        <v>1.1494873303807291</v>
      </c>
      <c r="AA3516" s="76">
        <f t="shared" ca="1" si="1041"/>
        <v>139.31604330801281</v>
      </c>
      <c r="AB3516" s="76">
        <f t="shared" ca="1" si="1042"/>
        <v>1149.4873303807292</v>
      </c>
    </row>
    <row r="3517" spans="1:28" x14ac:dyDescent="0.25">
      <c r="A3517" s="2">
        <f t="shared" si="1043"/>
        <v>23</v>
      </c>
      <c r="B3517" s="16">
        <f ca="1">VLOOKUP(A3517,PERIODS!$O$4:$P$33,2,FALSE)</f>
        <v>3.5000000000000003E-2</v>
      </c>
      <c r="C3517" s="15"/>
      <c r="D3517" s="18">
        <v>3503</v>
      </c>
      <c r="E3517" s="34">
        <f t="shared" ca="1" si="1045"/>
        <v>22135.306445666902</v>
      </c>
      <c r="F3517" s="34">
        <f t="shared" ca="1" si="1027"/>
        <v>3500.0000000000005</v>
      </c>
      <c r="G3517" s="69">
        <f t="shared" ca="1" si="1031"/>
        <v>0</v>
      </c>
      <c r="H3517" s="34">
        <f t="shared" ca="1" si="1032"/>
        <v>988.86152556754507</v>
      </c>
      <c r="I3517" s="34">
        <f t="shared" ca="1" si="1033"/>
        <v>4488.8615255675459</v>
      </c>
      <c r="J3517" s="18">
        <f ca="1">SUM(INDIRECT(ADDRESS(ROW(F3517),COLUMN(F3517),4)):INDIRECT(ADDRESS(ROW(F3517)+N$5-1,COLUMN(F3517),4)))</f>
        <v>25500.000000000004</v>
      </c>
      <c r="K3517" s="18">
        <f t="shared" ca="1" si="1034"/>
        <v>16350</v>
      </c>
      <c r="L3517" s="18">
        <f t="shared" ca="1" si="1044"/>
        <v>16350</v>
      </c>
      <c r="M3517" s="18">
        <f t="shared" ca="1" si="1028"/>
        <v>0</v>
      </c>
      <c r="N3517" s="34">
        <f t="shared" ca="1" si="1035"/>
        <v>17646.444920099355</v>
      </c>
      <c r="P3517" s="18">
        <f t="shared" ca="1" si="1029"/>
        <v>988.86152556754507</v>
      </c>
      <c r="Q3517" s="47">
        <f ca="1">SUM(L$15:L3517)-SUM(M$15:M3517)</f>
        <v>16350</v>
      </c>
      <c r="R3517" s="47" t="str">
        <f t="shared" ca="1" si="1030"/>
        <v>M3520</v>
      </c>
      <c r="S3517" s="40">
        <f t="shared" ca="1" si="1036"/>
        <v>0</v>
      </c>
      <c r="T3517" s="46">
        <f t="shared" ca="1" si="1037"/>
        <v>20</v>
      </c>
      <c r="X3517" s="74">
        <f t="shared" ca="1" si="1038"/>
        <v>0.98886152556754503</v>
      </c>
      <c r="Y3517" s="75">
        <f t="shared" ca="1" si="1039"/>
        <v>0.98886152556754503</v>
      </c>
      <c r="Z3517" s="74">
        <f t="shared" ca="1" si="1040"/>
        <v>2.6881723141359131</v>
      </c>
      <c r="AA3517" s="76">
        <f t="shared" ca="1" si="1041"/>
        <v>988.86152556754507</v>
      </c>
      <c r="AB3517" s="76">
        <f t="shared" ca="1" si="1042"/>
        <v>2688.172314135913</v>
      </c>
    </row>
    <row r="3518" spans="1:28" x14ac:dyDescent="0.25">
      <c r="A3518" s="2">
        <f t="shared" si="1043"/>
        <v>24</v>
      </c>
      <c r="B3518" s="16">
        <f ca="1">VLOOKUP(A3518,PERIODS!$O$4:$P$33,2,FALSE)</f>
        <v>3.5000000000000003E-2</v>
      </c>
      <c r="C3518" s="15"/>
      <c r="D3518" s="18">
        <v>3504</v>
      </c>
      <c r="E3518" s="34">
        <f t="shared" ca="1" si="1045"/>
        <v>17646.444920099355</v>
      </c>
      <c r="F3518" s="34">
        <f t="shared" ca="1" si="1027"/>
        <v>3500.0000000000005</v>
      </c>
      <c r="G3518" s="69">
        <f t="shared" ca="1" si="1031"/>
        <v>0</v>
      </c>
      <c r="H3518" s="34">
        <f t="shared" ca="1" si="1032"/>
        <v>478.80248881905277</v>
      </c>
      <c r="I3518" s="34">
        <f t="shared" ca="1" si="1033"/>
        <v>3978.802488819053</v>
      </c>
      <c r="J3518" s="18">
        <f ca="1">SUM(INDIRECT(ADDRESS(ROW(F3518),COLUMN(F3518),4)):INDIRECT(ADDRESS(ROW(F3518)+N$5-1,COLUMN(F3518),4)))</f>
        <v>26000</v>
      </c>
      <c r="K3518" s="18">
        <f t="shared" ca="1" si="1034"/>
        <v>16350</v>
      </c>
      <c r="L3518" s="18">
        <f t="shared" ca="1" si="1044"/>
        <v>0</v>
      </c>
      <c r="M3518" s="18">
        <f t="shared" ca="1" si="1028"/>
        <v>0</v>
      </c>
      <c r="N3518" s="34">
        <f t="shared" ca="1" si="1035"/>
        <v>13667.642431280303</v>
      </c>
      <c r="P3518" s="18">
        <f t="shared" ca="1" si="1029"/>
        <v>478.80248881905277</v>
      </c>
      <c r="Q3518" s="47">
        <f ca="1">SUM(L$15:L3518)-SUM(M$15:M3518)</f>
        <v>16350</v>
      </c>
      <c r="R3518" s="47" t="str">
        <f t="shared" ca="1" si="1030"/>
        <v>M3521</v>
      </c>
      <c r="S3518" s="40">
        <f t="shared" ca="1" si="1036"/>
        <v>0</v>
      </c>
      <c r="T3518" s="46">
        <f t="shared" ca="1" si="1037"/>
        <v>75</v>
      </c>
      <c r="X3518" s="74">
        <f t="shared" ca="1" si="1038"/>
        <v>0.4788024888190528</v>
      </c>
      <c r="Y3518" s="75">
        <f t="shared" ca="1" si="1039"/>
        <v>0.4788024888190528</v>
      </c>
      <c r="Z3518" s="74">
        <f t="shared" ca="1" si="1040"/>
        <v>1.6141402933166584</v>
      </c>
      <c r="AA3518" s="76">
        <f t="shared" ca="1" si="1041"/>
        <v>478.80248881905277</v>
      </c>
      <c r="AB3518" s="76">
        <f t="shared" ca="1" si="1042"/>
        <v>1614.1402933166585</v>
      </c>
    </row>
    <row r="3519" spans="1:28" x14ac:dyDescent="0.25">
      <c r="A3519" s="2">
        <f t="shared" si="1043"/>
        <v>25</v>
      </c>
      <c r="B3519" s="16">
        <f ca="1">VLOOKUP(A3519,PERIODS!$O$4:$P$33,2,FALSE)</f>
        <v>3.5000000000000003E-2</v>
      </c>
      <c r="C3519" s="15"/>
      <c r="D3519" s="18">
        <v>3505</v>
      </c>
      <c r="E3519" s="34">
        <f t="shared" ca="1" si="1045"/>
        <v>13667.642431280303</v>
      </c>
      <c r="F3519" s="34">
        <f t="shared" ca="1" si="1027"/>
        <v>3500.0000000000005</v>
      </c>
      <c r="G3519" s="69">
        <f t="shared" ca="1" si="1031"/>
        <v>0</v>
      </c>
      <c r="H3519" s="34">
        <f t="shared" ca="1" si="1032"/>
        <v>-68.359814358869144</v>
      </c>
      <c r="I3519" s="34">
        <f t="shared" ca="1" si="1033"/>
        <v>3431.6401856411312</v>
      </c>
      <c r="J3519" s="18">
        <f ca="1">SUM(INDIRECT(ADDRESS(ROW(F3519),COLUMN(F3519),4)):INDIRECT(ADDRESS(ROW(F3519)+N$5-1,COLUMN(F3519),4)))</f>
        <v>24900</v>
      </c>
      <c r="K3519" s="18">
        <f t="shared" ca="1" si="1034"/>
        <v>16350</v>
      </c>
      <c r="L3519" s="18">
        <f t="shared" ca="1" si="1044"/>
        <v>0</v>
      </c>
      <c r="M3519" s="18">
        <f t="shared" ca="1" si="1028"/>
        <v>0</v>
      </c>
      <c r="N3519" s="34">
        <f t="shared" ca="1" si="1035"/>
        <v>10236.002245639171</v>
      </c>
      <c r="P3519" s="18">
        <f t="shared" ca="1" si="1029"/>
        <v>68.359814358869144</v>
      </c>
      <c r="Q3519" s="47">
        <f ca="1">SUM(L$15:L3519)-SUM(M$15:M3519)</f>
        <v>16350</v>
      </c>
      <c r="R3519" s="47" t="str">
        <f t="shared" ca="1" si="1030"/>
        <v>M3522</v>
      </c>
      <c r="S3519" s="40">
        <f t="shared" ca="1" si="1036"/>
        <v>0</v>
      </c>
      <c r="T3519" s="46">
        <f t="shared" ca="1" si="1037"/>
        <v>32</v>
      </c>
      <c r="X3519" s="74">
        <f t="shared" ca="1" si="1038"/>
        <v>-6.8359814358869148E-2</v>
      </c>
      <c r="Y3519" s="75">
        <f t="shared" ca="1" si="1039"/>
        <v>-6.8359814358869148E-2</v>
      </c>
      <c r="Z3519" s="74">
        <f t="shared" ca="1" si="1040"/>
        <v>0.93392437371430104</v>
      </c>
      <c r="AA3519" s="76">
        <f t="shared" ca="1" si="1041"/>
        <v>-68.359814358869144</v>
      </c>
      <c r="AB3519" s="76">
        <f t="shared" ca="1" si="1042"/>
        <v>933.92437371430105</v>
      </c>
    </row>
    <row r="3520" spans="1:28" x14ac:dyDescent="0.25">
      <c r="A3520" s="2">
        <f t="shared" si="1043"/>
        <v>26</v>
      </c>
      <c r="B3520" s="16">
        <f ca="1">VLOOKUP(A3520,PERIODS!$O$4:$P$33,2,FALSE)</f>
        <v>3.5000000000000003E-2</v>
      </c>
      <c r="C3520" s="15"/>
      <c r="D3520" s="18">
        <v>3506</v>
      </c>
      <c r="E3520" s="34">
        <f t="shared" ca="1" si="1045"/>
        <v>10236.002245639171</v>
      </c>
      <c r="F3520" s="34">
        <f t="shared" ca="1" si="1027"/>
        <v>3500.0000000000005</v>
      </c>
      <c r="G3520" s="69">
        <f t="shared" ca="1" si="1031"/>
        <v>0</v>
      </c>
      <c r="H3520" s="34">
        <f t="shared" ca="1" si="1032"/>
        <v>-581.6782769582976</v>
      </c>
      <c r="I3520" s="34">
        <f t="shared" ca="1" si="1033"/>
        <v>2918.3217230417031</v>
      </c>
      <c r="J3520" s="18">
        <f ca="1">SUM(INDIRECT(ADDRESS(ROW(F3520),COLUMN(F3520),4)):INDIRECT(ADDRESS(ROW(F3520)+N$5-1,COLUMN(F3520),4)))</f>
        <v>23900</v>
      </c>
      <c r="K3520" s="18">
        <f t="shared" ca="1" si="1034"/>
        <v>0</v>
      </c>
      <c r="L3520" s="18">
        <f t="shared" ca="1" si="1044"/>
        <v>0</v>
      </c>
      <c r="M3520" s="18">
        <f t="shared" ca="1" si="1028"/>
        <v>16350</v>
      </c>
      <c r="N3520" s="34">
        <f t="shared" ca="1" si="1035"/>
        <v>23667.680522597468</v>
      </c>
      <c r="P3520" s="18">
        <f t="shared" ca="1" si="1029"/>
        <v>581.6782769582976</v>
      </c>
      <c r="Q3520" s="47">
        <f ca="1">SUM(L$15:L3520)-SUM(M$15:M3520)</f>
        <v>0</v>
      </c>
      <c r="R3520" s="47" t="str">
        <f t="shared" ca="1" si="1030"/>
        <v>M3523</v>
      </c>
      <c r="S3520" s="40">
        <f t="shared" ca="1" si="1036"/>
        <v>0</v>
      </c>
      <c r="T3520" s="46">
        <f t="shared" ca="1" si="1037"/>
        <v>3</v>
      </c>
      <c r="X3520" s="74">
        <f t="shared" ca="1" si="1038"/>
        <v>-0.58167827695829755</v>
      </c>
      <c r="Y3520" s="75">
        <f t="shared" ca="1" si="1039"/>
        <v>-0.58167827695829755</v>
      </c>
      <c r="Z3520" s="74">
        <f t="shared" ca="1" si="1040"/>
        <v>0.55895949010554258</v>
      </c>
      <c r="AA3520" s="76">
        <f t="shared" ca="1" si="1041"/>
        <v>-581.6782769582976</v>
      </c>
      <c r="AB3520" s="76">
        <f t="shared" ca="1" si="1042"/>
        <v>558.95949010554261</v>
      </c>
    </row>
    <row r="3521" spans="1:28" x14ac:dyDescent="0.25">
      <c r="A3521" s="2">
        <f t="shared" si="1043"/>
        <v>27</v>
      </c>
      <c r="B3521" s="16">
        <f ca="1">VLOOKUP(A3521,PERIODS!$O$4:$P$33,2,FALSE)</f>
        <v>3.5000000000000003E-2</v>
      </c>
      <c r="C3521" s="15"/>
      <c r="D3521" s="18">
        <v>3507</v>
      </c>
      <c r="E3521" s="34">
        <f t="shared" ca="1" si="1045"/>
        <v>23667.680522597468</v>
      </c>
      <c r="F3521" s="34">
        <f t="shared" ca="1" si="1027"/>
        <v>3500.0000000000005</v>
      </c>
      <c r="G3521" s="69">
        <f t="shared" ca="1" si="1031"/>
        <v>0</v>
      </c>
      <c r="H3521" s="34">
        <f t="shared" ca="1" si="1032"/>
        <v>-1740.0836433918066</v>
      </c>
      <c r="I3521" s="34">
        <f t="shared" ca="1" si="1033"/>
        <v>1759.9163566081938</v>
      </c>
      <c r="J3521" s="18">
        <f ca="1">SUM(INDIRECT(ADDRESS(ROW(F3521),COLUMN(F3521),4)):INDIRECT(ADDRESS(ROW(F3521)+N$5-1,COLUMN(F3521),4)))</f>
        <v>22900</v>
      </c>
      <c r="K3521" s="18">
        <f t="shared" ca="1" si="1034"/>
        <v>0</v>
      </c>
      <c r="L3521" s="18">
        <f t="shared" ca="1" si="1044"/>
        <v>0</v>
      </c>
      <c r="M3521" s="18">
        <f t="shared" ca="1" si="1028"/>
        <v>0</v>
      </c>
      <c r="N3521" s="34">
        <f t="shared" ca="1" si="1035"/>
        <v>21907.764165989272</v>
      </c>
      <c r="P3521" s="18">
        <f t="shared" ca="1" si="1029"/>
        <v>1740.0836433918066</v>
      </c>
      <c r="Q3521" s="47">
        <f ca="1">SUM(L$15:L3521)-SUM(M$15:M3521)</f>
        <v>0</v>
      </c>
      <c r="R3521" s="47" t="str">
        <f t="shared" ca="1" si="1030"/>
        <v>M3524</v>
      </c>
      <c r="S3521" s="40">
        <f t="shared" ca="1" si="1036"/>
        <v>0</v>
      </c>
      <c r="T3521" s="46">
        <f t="shared" ca="1" si="1037"/>
        <v>40</v>
      </c>
      <c r="X3521" s="74">
        <f t="shared" ca="1" si="1038"/>
        <v>-1.7400836433918065</v>
      </c>
      <c r="Y3521" s="75">
        <f t="shared" ca="1" si="1039"/>
        <v>-1.7400836433918065</v>
      </c>
      <c r="Z3521" s="74">
        <f t="shared" ca="1" si="1040"/>
        <v>0.1755057201093303</v>
      </c>
      <c r="AA3521" s="76">
        <f t="shared" ca="1" si="1041"/>
        <v>-1740.0836433918066</v>
      </c>
      <c r="AB3521" s="76">
        <f t="shared" ca="1" si="1042"/>
        <v>175.5057201093303</v>
      </c>
    </row>
    <row r="3522" spans="1:28" x14ac:dyDescent="0.25">
      <c r="A3522" s="2">
        <f t="shared" si="1043"/>
        <v>28</v>
      </c>
      <c r="B3522" s="16">
        <f ca="1">VLOOKUP(A3522,PERIODS!$O$4:$P$33,2,FALSE)</f>
        <v>0.04</v>
      </c>
      <c r="C3522" s="15"/>
      <c r="D3522" s="18">
        <v>3508</v>
      </c>
      <c r="E3522" s="34">
        <f t="shared" ca="1" si="1045"/>
        <v>21907.764165989272</v>
      </c>
      <c r="F3522" s="34">
        <f t="shared" ca="1" si="1027"/>
        <v>4000</v>
      </c>
      <c r="G3522" s="69">
        <f t="shared" ca="1" si="1031"/>
        <v>0</v>
      </c>
      <c r="H3522" s="34">
        <f t="shared" ca="1" si="1032"/>
        <v>373.67378473250568</v>
      </c>
      <c r="I3522" s="34">
        <f t="shared" ca="1" si="1033"/>
        <v>4373.6737847325057</v>
      </c>
      <c r="J3522" s="18">
        <f ca="1">SUM(INDIRECT(ADDRESS(ROW(F3522),COLUMN(F3522),4)):INDIRECT(ADDRESS(ROW(F3522)+N$5-1,COLUMN(F3522),4)))</f>
        <v>21900</v>
      </c>
      <c r="K3522" s="18">
        <f t="shared" ca="1" si="1034"/>
        <v>0</v>
      </c>
      <c r="L3522" s="18">
        <f t="shared" ca="1" si="1044"/>
        <v>0</v>
      </c>
      <c r="M3522" s="18">
        <f t="shared" ca="1" si="1028"/>
        <v>0</v>
      </c>
      <c r="N3522" s="34">
        <f t="shared" ca="1" si="1035"/>
        <v>17534.090381256767</v>
      </c>
      <c r="P3522" s="18">
        <f t="shared" ca="1" si="1029"/>
        <v>373.67378473250568</v>
      </c>
      <c r="Q3522" s="47">
        <f ca="1">SUM(L$15:L3522)-SUM(M$15:M3522)</f>
        <v>0</v>
      </c>
      <c r="R3522" s="47" t="str">
        <f t="shared" ca="1" si="1030"/>
        <v>M3525</v>
      </c>
      <c r="S3522" s="40">
        <f t="shared" ca="1" si="1036"/>
        <v>0</v>
      </c>
      <c r="T3522" s="46">
        <f t="shared" ca="1" si="1037"/>
        <v>22</v>
      </c>
      <c r="X3522" s="74">
        <f t="shared" ca="1" si="1038"/>
        <v>0.37367378473250568</v>
      </c>
      <c r="Y3522" s="75">
        <f t="shared" ca="1" si="1039"/>
        <v>0.37367378473250568</v>
      </c>
      <c r="Z3522" s="74">
        <f t="shared" ca="1" si="1040"/>
        <v>1.4530630617781901</v>
      </c>
      <c r="AA3522" s="76">
        <f t="shared" ca="1" si="1041"/>
        <v>373.67378473250568</v>
      </c>
      <c r="AB3522" s="76">
        <f t="shared" ca="1" si="1042"/>
        <v>1453.0630617781901</v>
      </c>
    </row>
    <row r="3523" spans="1:28" x14ac:dyDescent="0.25">
      <c r="A3523" s="2">
        <f t="shared" si="1043"/>
        <v>29</v>
      </c>
      <c r="B3523" s="16">
        <f ca="1">VLOOKUP(A3523,PERIODS!$O$4:$P$33,2,FALSE)</f>
        <v>0.04</v>
      </c>
      <c r="C3523" s="15"/>
      <c r="D3523" s="18">
        <v>3509</v>
      </c>
      <c r="E3523" s="34">
        <f t="shared" ca="1" si="1045"/>
        <v>17534.090381256767</v>
      </c>
      <c r="F3523" s="34">
        <f t="shared" ca="1" si="1027"/>
        <v>4000</v>
      </c>
      <c r="G3523" s="69">
        <f t="shared" ca="1" si="1031"/>
        <v>0</v>
      </c>
      <c r="H3523" s="34">
        <f t="shared" ca="1" si="1032"/>
        <v>464.45141610809668</v>
      </c>
      <c r="I3523" s="34">
        <f t="shared" ca="1" si="1033"/>
        <v>4464.451416108097</v>
      </c>
      <c r="J3523" s="18">
        <f ca="1">SUM(INDIRECT(ADDRESS(ROW(F3523),COLUMN(F3523),4)):INDIRECT(ADDRESS(ROW(F3523)+N$5-1,COLUMN(F3523),4)))</f>
        <v>21200</v>
      </c>
      <c r="K3523" s="18">
        <f t="shared" ca="1" si="1034"/>
        <v>16350</v>
      </c>
      <c r="L3523" s="18">
        <f t="shared" ca="1" si="1044"/>
        <v>16350</v>
      </c>
      <c r="M3523" s="18">
        <f t="shared" ca="1" si="1028"/>
        <v>0</v>
      </c>
      <c r="N3523" s="34">
        <f t="shared" ca="1" si="1035"/>
        <v>13069.63896514867</v>
      </c>
      <c r="P3523" s="18">
        <f t="shared" ca="1" si="1029"/>
        <v>464.45141610809668</v>
      </c>
      <c r="Q3523" s="47">
        <f ca="1">SUM(L$15:L3523)-SUM(M$15:M3523)</f>
        <v>16350</v>
      </c>
      <c r="R3523" s="47" t="str">
        <f t="shared" ca="1" si="1030"/>
        <v>M3526</v>
      </c>
      <c r="S3523" s="40">
        <f t="shared" ca="1" si="1036"/>
        <v>0</v>
      </c>
      <c r="T3523" s="46">
        <f t="shared" ca="1" si="1037"/>
        <v>55</v>
      </c>
      <c r="X3523" s="74">
        <f t="shared" ca="1" si="1038"/>
        <v>0.4644514161080967</v>
      </c>
      <c r="Y3523" s="75">
        <f t="shared" ca="1" si="1039"/>
        <v>0.4644514161080967</v>
      </c>
      <c r="Z3523" s="74">
        <f t="shared" ca="1" si="1040"/>
        <v>1.5911410750573842</v>
      </c>
      <c r="AA3523" s="76">
        <f t="shared" ca="1" si="1041"/>
        <v>464.45141610809668</v>
      </c>
      <c r="AB3523" s="76">
        <f t="shared" ca="1" si="1042"/>
        <v>1591.1410750573841</v>
      </c>
    </row>
    <row r="3524" spans="1:28" x14ac:dyDescent="0.25">
      <c r="A3524" s="2">
        <f t="shared" si="1043"/>
        <v>30</v>
      </c>
      <c r="B3524" s="16">
        <f ca="1">VLOOKUP(A3524,PERIODS!$O$4:$P$33,2,FALSE)</f>
        <v>0.04</v>
      </c>
      <c r="C3524" s="15"/>
      <c r="D3524" s="18">
        <v>3510</v>
      </c>
      <c r="E3524" s="34">
        <f t="shared" ca="1" si="1045"/>
        <v>13069.63896514867</v>
      </c>
      <c r="F3524" s="34">
        <f t="shared" ca="1" si="1027"/>
        <v>4000</v>
      </c>
      <c r="G3524" s="69">
        <f t="shared" ca="1" si="1031"/>
        <v>0</v>
      </c>
      <c r="H3524" s="34">
        <f t="shared" ca="1" si="1032"/>
        <v>1253.1552879868591</v>
      </c>
      <c r="I3524" s="34">
        <f t="shared" ca="1" si="1033"/>
        <v>5253.1552879868595</v>
      </c>
      <c r="J3524" s="18">
        <f ca="1">SUM(INDIRECT(ADDRESS(ROW(F3524),COLUMN(F3524),4)):INDIRECT(ADDRESS(ROW(F3524)+N$5-1,COLUMN(F3524),4)))</f>
        <v>20500</v>
      </c>
      <c r="K3524" s="18">
        <f t="shared" ca="1" si="1034"/>
        <v>16350</v>
      </c>
      <c r="L3524" s="18">
        <f t="shared" ca="1" si="1044"/>
        <v>0</v>
      </c>
      <c r="M3524" s="18">
        <f t="shared" ca="1" si="1028"/>
        <v>0</v>
      </c>
      <c r="N3524" s="34">
        <f t="shared" ca="1" si="1035"/>
        <v>7816.4836771618102</v>
      </c>
      <c r="P3524" s="18">
        <f t="shared" ca="1" si="1029"/>
        <v>1253.1552879868591</v>
      </c>
      <c r="Q3524" s="47">
        <f ca="1">SUM(L$15:L3524)-SUM(M$15:M3524)</f>
        <v>16350</v>
      </c>
      <c r="R3524" s="47" t="str">
        <f t="shared" ca="1" si="1030"/>
        <v>M3527</v>
      </c>
      <c r="S3524" s="40">
        <f t="shared" ca="1" si="1036"/>
        <v>0</v>
      </c>
      <c r="T3524" s="46">
        <f t="shared" ca="1" si="1037"/>
        <v>75</v>
      </c>
      <c r="X3524" s="74">
        <f t="shared" ca="1" si="1038"/>
        <v>1.253155287986859</v>
      </c>
      <c r="Y3524" s="75">
        <f t="shared" ca="1" si="1039"/>
        <v>1.253155287986859</v>
      </c>
      <c r="Z3524" s="74">
        <f t="shared" ca="1" si="1040"/>
        <v>3.5013733876059669</v>
      </c>
      <c r="AA3524" s="76">
        <f t="shared" ca="1" si="1041"/>
        <v>1253.1552879868591</v>
      </c>
      <c r="AB3524" s="76">
        <f t="shared" ca="1" si="1042"/>
        <v>3501.3733876059669</v>
      </c>
    </row>
    <row r="3525" spans="1:28" x14ac:dyDescent="0.25">
      <c r="A3525" s="2">
        <f t="shared" si="1043"/>
        <v>1</v>
      </c>
      <c r="B3525" s="16">
        <f ca="1">VLOOKUP(A3525,PERIODS!$O$4:$P$33,2,FALSE)</f>
        <v>2.4E-2</v>
      </c>
      <c r="C3525" s="15"/>
      <c r="D3525" s="18">
        <v>3511</v>
      </c>
      <c r="E3525" s="34">
        <f t="shared" ca="1" si="1045"/>
        <v>7816.4836771618102</v>
      </c>
      <c r="F3525" s="34">
        <f t="shared" ca="1" si="1027"/>
        <v>2400</v>
      </c>
      <c r="G3525" s="69">
        <f t="shared" ca="1" si="1031"/>
        <v>0</v>
      </c>
      <c r="H3525" s="34">
        <f t="shared" ca="1" si="1032"/>
        <v>24.880954047358095</v>
      </c>
      <c r="I3525" s="34">
        <f t="shared" ca="1" si="1033"/>
        <v>2424.880954047358</v>
      </c>
      <c r="J3525" s="18">
        <f ca="1">SUM(INDIRECT(ADDRESS(ROW(F3525),COLUMN(F3525),4)):INDIRECT(ADDRESS(ROW(F3525)+N$5-1,COLUMN(F3525),4)))</f>
        <v>19800</v>
      </c>
      <c r="K3525" s="18">
        <f t="shared" ca="1" si="1034"/>
        <v>16350</v>
      </c>
      <c r="L3525" s="18">
        <f t="shared" ca="1" si="1044"/>
        <v>0</v>
      </c>
      <c r="M3525" s="18">
        <f t="shared" ca="1" si="1028"/>
        <v>0</v>
      </c>
      <c r="N3525" s="34">
        <f t="shared" ca="1" si="1035"/>
        <v>5391.6027231144526</v>
      </c>
      <c r="P3525" s="18">
        <f t="shared" ca="1" si="1029"/>
        <v>24.880954047358095</v>
      </c>
      <c r="Q3525" s="47">
        <f ca="1">SUM(L$15:L3525)-SUM(M$15:M3525)</f>
        <v>16350</v>
      </c>
      <c r="R3525" s="47" t="str">
        <f t="shared" ca="1" si="1030"/>
        <v>M3528</v>
      </c>
      <c r="S3525" s="40">
        <f t="shared" ca="1" si="1036"/>
        <v>0</v>
      </c>
      <c r="T3525" s="46">
        <f t="shared" ca="1" si="1037"/>
        <v>32</v>
      </c>
      <c r="X3525" s="74">
        <f t="shared" ca="1" si="1038"/>
        <v>2.4880954047358097E-2</v>
      </c>
      <c r="Y3525" s="75">
        <f t="shared" ca="1" si="1039"/>
        <v>2.4880954047358097E-2</v>
      </c>
      <c r="Z3525" s="74">
        <f t="shared" ca="1" si="1040"/>
        <v>1.0251930681742112</v>
      </c>
      <c r="AA3525" s="76">
        <f t="shared" ca="1" si="1041"/>
        <v>24.880954047358095</v>
      </c>
      <c r="AB3525" s="76">
        <f t="shared" ca="1" si="1042"/>
        <v>1025.1930681742112</v>
      </c>
    </row>
    <row r="3526" spans="1:28" x14ac:dyDescent="0.25">
      <c r="A3526" s="2">
        <f t="shared" si="1043"/>
        <v>2</v>
      </c>
      <c r="B3526" s="16">
        <f ca="1">VLOOKUP(A3526,PERIODS!$O$4:$P$33,2,FALSE)</f>
        <v>2.5000000000000001E-2</v>
      </c>
      <c r="C3526" s="15"/>
      <c r="D3526" s="18">
        <v>3512</v>
      </c>
      <c r="E3526" s="34">
        <f t="shared" ca="1" si="1045"/>
        <v>5391.6027231144526</v>
      </c>
      <c r="F3526" s="34">
        <f t="shared" ca="1" si="1027"/>
        <v>2500</v>
      </c>
      <c r="G3526" s="69">
        <f t="shared" ca="1" si="1031"/>
        <v>0</v>
      </c>
      <c r="H3526" s="34">
        <f t="shared" ca="1" si="1032"/>
        <v>-450.85748803229041</v>
      </c>
      <c r="I3526" s="34">
        <f t="shared" ca="1" si="1033"/>
        <v>2049.1425119677097</v>
      </c>
      <c r="J3526" s="18">
        <f ca="1">SUM(INDIRECT(ADDRESS(ROW(F3526),COLUMN(F3526),4)):INDIRECT(ADDRESS(ROW(F3526)+N$5-1,COLUMN(F3526),4)))</f>
        <v>20700</v>
      </c>
      <c r="K3526" s="18">
        <f t="shared" ca="1" si="1034"/>
        <v>0</v>
      </c>
      <c r="L3526" s="18">
        <f t="shared" ca="1" si="1044"/>
        <v>0</v>
      </c>
      <c r="M3526" s="18">
        <f t="shared" ca="1" si="1028"/>
        <v>16350</v>
      </c>
      <c r="N3526" s="34">
        <f t="shared" ca="1" si="1035"/>
        <v>19692.460211146743</v>
      </c>
      <c r="P3526" s="18">
        <f t="shared" ca="1" si="1029"/>
        <v>450.85748803229041</v>
      </c>
      <c r="Q3526" s="47">
        <f ca="1">SUM(L$15:L3526)-SUM(M$15:M3526)</f>
        <v>0</v>
      </c>
      <c r="R3526" s="47" t="str">
        <f t="shared" ca="1" si="1030"/>
        <v>M3529</v>
      </c>
      <c r="S3526" s="40">
        <f t="shared" ca="1" si="1036"/>
        <v>0</v>
      </c>
      <c r="T3526" s="46">
        <f t="shared" ca="1" si="1037"/>
        <v>75</v>
      </c>
      <c r="X3526" s="74">
        <f t="shared" ca="1" si="1038"/>
        <v>-0.45085748803229042</v>
      </c>
      <c r="Y3526" s="75">
        <f t="shared" ca="1" si="1039"/>
        <v>-0.45085748803229042</v>
      </c>
      <c r="Z3526" s="74">
        <f t="shared" ca="1" si="1040"/>
        <v>0.63708162746515562</v>
      </c>
      <c r="AA3526" s="76">
        <f t="shared" ca="1" si="1041"/>
        <v>-450.85748803229041</v>
      </c>
      <c r="AB3526" s="76">
        <f t="shared" ca="1" si="1042"/>
        <v>637.08162746515563</v>
      </c>
    </row>
    <row r="3527" spans="1:28" x14ac:dyDescent="0.25">
      <c r="A3527" s="2">
        <f t="shared" si="1043"/>
        <v>3</v>
      </c>
      <c r="B3527" s="16">
        <f ca="1">VLOOKUP(A3527,PERIODS!$O$4:$P$33,2,FALSE)</f>
        <v>2.5000000000000001E-2</v>
      </c>
      <c r="C3527" s="15"/>
      <c r="D3527" s="18">
        <v>3513</v>
      </c>
      <c r="E3527" s="34">
        <f t="shared" ca="1" si="1045"/>
        <v>19692.460211146743</v>
      </c>
      <c r="F3527" s="34">
        <f t="shared" ca="1" si="1027"/>
        <v>2500</v>
      </c>
      <c r="G3527" s="69">
        <f t="shared" ca="1" si="1031"/>
        <v>0</v>
      </c>
      <c r="H3527" s="34">
        <f t="shared" ca="1" si="1032"/>
        <v>-140.29519891153592</v>
      </c>
      <c r="I3527" s="34">
        <f t="shared" ca="1" si="1033"/>
        <v>2359.7048010884641</v>
      </c>
      <c r="J3527" s="18">
        <f ca="1">SUM(INDIRECT(ADDRESS(ROW(F3527),COLUMN(F3527),4)):INDIRECT(ADDRESS(ROW(F3527)+N$5-1,COLUMN(F3527),4)))</f>
        <v>21500</v>
      </c>
      <c r="K3527" s="18">
        <f t="shared" ca="1" si="1034"/>
        <v>16350</v>
      </c>
      <c r="L3527" s="18">
        <f t="shared" ca="1" si="1044"/>
        <v>16350</v>
      </c>
      <c r="M3527" s="18">
        <f t="shared" ca="1" si="1028"/>
        <v>0</v>
      </c>
      <c r="N3527" s="34">
        <f t="shared" ca="1" si="1035"/>
        <v>17332.755410058278</v>
      </c>
      <c r="P3527" s="18">
        <f t="shared" ca="1" si="1029"/>
        <v>140.29519891153592</v>
      </c>
      <c r="Q3527" s="47">
        <f ca="1">SUM(L$15:L3527)-SUM(M$15:M3527)</f>
        <v>16350</v>
      </c>
      <c r="R3527" s="47" t="str">
        <f t="shared" ca="1" si="1030"/>
        <v>M3530</v>
      </c>
      <c r="S3527" s="40">
        <f t="shared" ca="1" si="1036"/>
        <v>0</v>
      </c>
      <c r="T3527" s="46">
        <f t="shared" ca="1" si="1037"/>
        <v>86</v>
      </c>
      <c r="X3527" s="74">
        <f t="shared" ca="1" si="1038"/>
        <v>-0.14029519891153591</v>
      </c>
      <c r="Y3527" s="75">
        <f t="shared" ca="1" si="1039"/>
        <v>-0.14029519891153591</v>
      </c>
      <c r="Z3527" s="74">
        <f t="shared" ca="1" si="1040"/>
        <v>0.8691016396692347</v>
      </c>
      <c r="AA3527" s="76">
        <f t="shared" ca="1" si="1041"/>
        <v>-140.29519891153592</v>
      </c>
      <c r="AB3527" s="76">
        <f t="shared" ca="1" si="1042"/>
        <v>869.10163966923471</v>
      </c>
    </row>
    <row r="3528" spans="1:28" x14ac:dyDescent="0.25">
      <c r="A3528" s="2">
        <f t="shared" si="1043"/>
        <v>4</v>
      </c>
      <c r="B3528" s="16">
        <f ca="1">VLOOKUP(A3528,PERIODS!$O$4:$P$33,2,FALSE)</f>
        <v>2.5000000000000001E-2</v>
      </c>
      <c r="C3528" s="15"/>
      <c r="D3528" s="18">
        <v>3514</v>
      </c>
      <c r="E3528" s="34">
        <f t="shared" ca="1" si="1045"/>
        <v>17332.755410058278</v>
      </c>
      <c r="F3528" s="34">
        <f t="shared" ca="1" si="1027"/>
        <v>2500</v>
      </c>
      <c r="G3528" s="69">
        <f t="shared" ca="1" si="1031"/>
        <v>0</v>
      </c>
      <c r="H3528" s="34">
        <f t="shared" ca="1" si="1032"/>
        <v>515.55410584829883</v>
      </c>
      <c r="I3528" s="34">
        <f t="shared" ca="1" si="1033"/>
        <v>3015.5541058482986</v>
      </c>
      <c r="J3528" s="18">
        <f ca="1">SUM(INDIRECT(ADDRESS(ROW(F3528),COLUMN(F3528),4)):INDIRECT(ADDRESS(ROW(F3528)+N$5-1,COLUMN(F3528),4)))</f>
        <v>22300</v>
      </c>
      <c r="K3528" s="18">
        <f t="shared" ca="1" si="1034"/>
        <v>16350</v>
      </c>
      <c r="L3528" s="18">
        <f t="shared" ca="1" si="1044"/>
        <v>0</v>
      </c>
      <c r="M3528" s="18">
        <f t="shared" ca="1" si="1028"/>
        <v>0</v>
      </c>
      <c r="N3528" s="34">
        <f t="shared" ca="1" si="1035"/>
        <v>14317.201304209979</v>
      </c>
      <c r="P3528" s="18">
        <f t="shared" ca="1" si="1029"/>
        <v>515.55410584829883</v>
      </c>
      <c r="Q3528" s="47">
        <f ca="1">SUM(L$15:L3528)-SUM(M$15:M3528)</f>
        <v>16350</v>
      </c>
      <c r="R3528" s="47" t="str">
        <f t="shared" ca="1" si="1030"/>
        <v>M3531</v>
      </c>
      <c r="S3528" s="40">
        <f t="shared" ca="1" si="1036"/>
        <v>0</v>
      </c>
      <c r="T3528" s="46">
        <f t="shared" ca="1" si="1037"/>
        <v>40</v>
      </c>
      <c r="X3528" s="74">
        <f t="shared" ca="1" si="1038"/>
        <v>0.51555410584829886</v>
      </c>
      <c r="Y3528" s="75">
        <f t="shared" ca="1" si="1039"/>
        <v>0.51555410584829886</v>
      </c>
      <c r="Z3528" s="74">
        <f t="shared" ca="1" si="1040"/>
        <v>1.6745661316581446</v>
      </c>
      <c r="AA3528" s="76">
        <f t="shared" ca="1" si="1041"/>
        <v>515.55410584829883</v>
      </c>
      <c r="AB3528" s="76">
        <f t="shared" ca="1" si="1042"/>
        <v>1674.5661316581445</v>
      </c>
    </row>
    <row r="3529" spans="1:28" x14ac:dyDescent="0.25">
      <c r="A3529" s="2">
        <f t="shared" si="1043"/>
        <v>5</v>
      </c>
      <c r="B3529" s="16">
        <f ca="1">VLOOKUP(A3529,PERIODS!$O$4:$P$33,2,FALSE)</f>
        <v>3.3000000000000002E-2</v>
      </c>
      <c r="C3529" s="15"/>
      <c r="D3529" s="18">
        <v>3515</v>
      </c>
      <c r="E3529" s="34">
        <f t="shared" ca="1" si="1045"/>
        <v>14317.201304209979</v>
      </c>
      <c r="F3529" s="34">
        <f t="shared" ca="1" si="1027"/>
        <v>3300</v>
      </c>
      <c r="G3529" s="69">
        <f t="shared" ca="1" si="1031"/>
        <v>0</v>
      </c>
      <c r="H3529" s="34">
        <f t="shared" ca="1" si="1032"/>
        <v>1202.696526376973</v>
      </c>
      <c r="I3529" s="34">
        <f t="shared" ca="1" si="1033"/>
        <v>4502.6965263769725</v>
      </c>
      <c r="J3529" s="18">
        <f ca="1">SUM(INDIRECT(ADDRESS(ROW(F3529),COLUMN(F3529),4)):INDIRECT(ADDRESS(ROW(F3529)+N$5-1,COLUMN(F3529),4)))</f>
        <v>23100</v>
      </c>
      <c r="K3529" s="18">
        <f t="shared" ca="1" si="1034"/>
        <v>16350</v>
      </c>
      <c r="L3529" s="18">
        <f t="shared" ca="1" si="1044"/>
        <v>0</v>
      </c>
      <c r="M3529" s="18">
        <f t="shared" ca="1" si="1028"/>
        <v>0</v>
      </c>
      <c r="N3529" s="34">
        <f t="shared" ca="1" si="1035"/>
        <v>9814.5047778330063</v>
      </c>
      <c r="P3529" s="18">
        <f t="shared" ca="1" si="1029"/>
        <v>1202.696526376973</v>
      </c>
      <c r="Q3529" s="47">
        <f ca="1">SUM(L$15:L3529)-SUM(M$15:M3529)</f>
        <v>16350</v>
      </c>
      <c r="R3529" s="47" t="str">
        <f t="shared" ca="1" si="1030"/>
        <v>M3532</v>
      </c>
      <c r="S3529" s="40">
        <f t="shared" ca="1" si="1036"/>
        <v>0</v>
      </c>
      <c r="T3529" s="46">
        <f t="shared" ca="1" si="1037"/>
        <v>93</v>
      </c>
      <c r="X3529" s="74">
        <f t="shared" ca="1" si="1038"/>
        <v>1.2026965263769729</v>
      </c>
      <c r="Y3529" s="75">
        <f t="shared" ca="1" si="1039"/>
        <v>1.2026965263769729</v>
      </c>
      <c r="Z3529" s="74">
        <f t="shared" ca="1" si="1040"/>
        <v>3.3290817871578793</v>
      </c>
      <c r="AA3529" s="76">
        <f t="shared" ca="1" si="1041"/>
        <v>1202.696526376973</v>
      </c>
      <c r="AB3529" s="76">
        <f t="shared" ca="1" si="1042"/>
        <v>3329.0817871578793</v>
      </c>
    </row>
    <row r="3530" spans="1:28" x14ac:dyDescent="0.25">
      <c r="A3530" s="2">
        <f t="shared" si="1043"/>
        <v>6</v>
      </c>
      <c r="B3530" s="16">
        <f ca="1">VLOOKUP(A3530,PERIODS!$O$4:$P$33,2,FALSE)</f>
        <v>3.3000000000000002E-2</v>
      </c>
      <c r="C3530" s="15"/>
      <c r="D3530" s="18">
        <v>3516</v>
      </c>
      <c r="E3530" s="34">
        <f t="shared" ca="1" si="1045"/>
        <v>9814.5047778330063</v>
      </c>
      <c r="F3530" s="34">
        <f t="shared" ca="1" si="1027"/>
        <v>3300</v>
      </c>
      <c r="G3530" s="69">
        <f t="shared" ca="1" si="1031"/>
        <v>0</v>
      </c>
      <c r="H3530" s="34">
        <f t="shared" ca="1" si="1032"/>
        <v>60.664063844356839</v>
      </c>
      <c r="I3530" s="34">
        <f t="shared" ca="1" si="1033"/>
        <v>3360.6640638443569</v>
      </c>
      <c r="J3530" s="18">
        <f ca="1">SUM(INDIRECT(ADDRESS(ROW(F3530),COLUMN(F3530),4)):INDIRECT(ADDRESS(ROW(F3530)+N$5-1,COLUMN(F3530),4)))</f>
        <v>23100</v>
      </c>
      <c r="K3530" s="18">
        <f t="shared" ca="1" si="1034"/>
        <v>0</v>
      </c>
      <c r="L3530" s="18">
        <f t="shared" ca="1" si="1044"/>
        <v>0</v>
      </c>
      <c r="M3530" s="18">
        <f t="shared" ca="1" si="1028"/>
        <v>16350</v>
      </c>
      <c r="N3530" s="34">
        <f t="shared" ca="1" si="1035"/>
        <v>22803.840713988648</v>
      </c>
      <c r="P3530" s="18">
        <f t="shared" ca="1" si="1029"/>
        <v>60.664063844356839</v>
      </c>
      <c r="Q3530" s="47">
        <f ca="1">SUM(L$15:L3530)-SUM(M$15:M3530)</f>
        <v>0</v>
      </c>
      <c r="R3530" s="47" t="str">
        <f t="shared" ca="1" si="1030"/>
        <v>M3533</v>
      </c>
      <c r="S3530" s="40">
        <f t="shared" ca="1" si="1036"/>
        <v>0</v>
      </c>
      <c r="T3530" s="46">
        <f t="shared" ca="1" si="1037"/>
        <v>31</v>
      </c>
      <c r="X3530" s="74">
        <f t="shared" ca="1" si="1038"/>
        <v>6.0664063844356839E-2</v>
      </c>
      <c r="Y3530" s="75">
        <f t="shared" ca="1" si="1039"/>
        <v>6.0664063844356839E-2</v>
      </c>
      <c r="Z3530" s="74">
        <f t="shared" ca="1" si="1040"/>
        <v>1.0625419079811296</v>
      </c>
      <c r="AA3530" s="76">
        <f t="shared" ca="1" si="1041"/>
        <v>60.664063844356839</v>
      </c>
      <c r="AB3530" s="76">
        <f t="shared" ca="1" si="1042"/>
        <v>1062.5419079811295</v>
      </c>
    </row>
    <row r="3531" spans="1:28" x14ac:dyDescent="0.25">
      <c r="A3531" s="2">
        <f t="shared" si="1043"/>
        <v>7</v>
      </c>
      <c r="B3531" s="16">
        <f ca="1">VLOOKUP(A3531,PERIODS!$O$4:$P$33,2,FALSE)</f>
        <v>3.3000000000000002E-2</v>
      </c>
      <c r="C3531" s="15"/>
      <c r="D3531" s="18">
        <v>3517</v>
      </c>
      <c r="E3531" s="34">
        <f t="shared" ca="1" si="1045"/>
        <v>22803.840713988648</v>
      </c>
      <c r="F3531" s="34">
        <f t="shared" ca="1" si="1027"/>
        <v>3300</v>
      </c>
      <c r="G3531" s="69">
        <f t="shared" ca="1" si="1031"/>
        <v>0</v>
      </c>
      <c r="H3531" s="34">
        <f t="shared" ca="1" si="1032"/>
        <v>-10.998642620964464</v>
      </c>
      <c r="I3531" s="34">
        <f t="shared" ca="1" si="1033"/>
        <v>3289.0013573790357</v>
      </c>
      <c r="J3531" s="18">
        <f ca="1">SUM(INDIRECT(ADDRESS(ROW(F3531),COLUMN(F3531),4)):INDIRECT(ADDRESS(ROW(F3531)+N$5-1,COLUMN(F3531),4)))</f>
        <v>23100</v>
      </c>
      <c r="K3531" s="18">
        <f t="shared" ca="1" si="1034"/>
        <v>16350</v>
      </c>
      <c r="L3531" s="18">
        <f t="shared" ca="1" si="1044"/>
        <v>16350</v>
      </c>
      <c r="M3531" s="18">
        <f t="shared" ca="1" si="1028"/>
        <v>0</v>
      </c>
      <c r="N3531" s="34">
        <f t="shared" ca="1" si="1035"/>
        <v>19514.839356609613</v>
      </c>
      <c r="P3531" s="18">
        <f t="shared" ca="1" si="1029"/>
        <v>10.998642620964464</v>
      </c>
      <c r="Q3531" s="47">
        <f ca="1">SUM(L$15:L3531)-SUM(M$15:M3531)</f>
        <v>16350</v>
      </c>
      <c r="R3531" s="47" t="str">
        <f t="shared" ca="1" si="1030"/>
        <v>M3534</v>
      </c>
      <c r="S3531" s="40">
        <f t="shared" ca="1" si="1036"/>
        <v>0</v>
      </c>
      <c r="T3531" s="46">
        <f t="shared" ca="1" si="1037"/>
        <v>41</v>
      </c>
      <c r="X3531" s="74">
        <f t="shared" ca="1" si="1038"/>
        <v>-1.0998642620964463E-2</v>
      </c>
      <c r="Y3531" s="75">
        <f t="shared" ca="1" si="1039"/>
        <v>-1.0998642620964463E-2</v>
      </c>
      <c r="Z3531" s="74">
        <f t="shared" ca="1" si="1040"/>
        <v>0.9890616213059672</v>
      </c>
      <c r="AA3531" s="76">
        <f t="shared" ca="1" si="1041"/>
        <v>-10.998642620964464</v>
      </c>
      <c r="AB3531" s="76">
        <f t="shared" ca="1" si="1042"/>
        <v>989.06162130596715</v>
      </c>
    </row>
    <row r="3532" spans="1:28" x14ac:dyDescent="0.25">
      <c r="A3532" s="2">
        <f t="shared" si="1043"/>
        <v>8</v>
      </c>
      <c r="B3532" s="16">
        <f ca="1">VLOOKUP(A3532,PERIODS!$O$4:$P$33,2,FALSE)</f>
        <v>3.3000000000000002E-2</v>
      </c>
      <c r="C3532" s="15"/>
      <c r="D3532" s="18">
        <v>3518</v>
      </c>
      <c r="E3532" s="34">
        <f t="shared" ca="1" si="1045"/>
        <v>19514.839356609613</v>
      </c>
      <c r="F3532" s="34">
        <f t="shared" ca="1" si="1027"/>
        <v>3300</v>
      </c>
      <c r="G3532" s="69">
        <f t="shared" ca="1" si="1031"/>
        <v>0</v>
      </c>
      <c r="H3532" s="34">
        <f t="shared" ca="1" si="1032"/>
        <v>655.13922268725025</v>
      </c>
      <c r="I3532" s="34">
        <f t="shared" ca="1" si="1033"/>
        <v>3955.1392226872504</v>
      </c>
      <c r="J3532" s="18">
        <f ca="1">SUM(INDIRECT(ADDRESS(ROW(F3532),COLUMN(F3532),4)):INDIRECT(ADDRESS(ROW(F3532)+N$5-1,COLUMN(F3532),4)))</f>
        <v>23100</v>
      </c>
      <c r="K3532" s="18">
        <f t="shared" ca="1" si="1034"/>
        <v>16350</v>
      </c>
      <c r="L3532" s="18">
        <f t="shared" ca="1" si="1044"/>
        <v>0</v>
      </c>
      <c r="M3532" s="18">
        <f t="shared" ca="1" si="1028"/>
        <v>0</v>
      </c>
      <c r="N3532" s="34">
        <f t="shared" ca="1" si="1035"/>
        <v>15559.700133922363</v>
      </c>
      <c r="P3532" s="18">
        <f t="shared" ca="1" si="1029"/>
        <v>655.13922268725025</v>
      </c>
      <c r="Q3532" s="47">
        <f ca="1">SUM(L$15:L3532)-SUM(M$15:M3532)</f>
        <v>16350</v>
      </c>
      <c r="R3532" s="47" t="str">
        <f t="shared" ca="1" si="1030"/>
        <v>M3535</v>
      </c>
      <c r="S3532" s="40">
        <f t="shared" ca="1" si="1036"/>
        <v>0</v>
      </c>
      <c r="T3532" s="46">
        <f t="shared" ca="1" si="1037"/>
        <v>21</v>
      </c>
      <c r="X3532" s="74">
        <f t="shared" ca="1" si="1038"/>
        <v>0.65513922268725022</v>
      </c>
      <c r="Y3532" s="75">
        <f t="shared" ca="1" si="1039"/>
        <v>0.65513922268725022</v>
      </c>
      <c r="Z3532" s="74">
        <f t="shared" ca="1" si="1040"/>
        <v>1.9254105595493143</v>
      </c>
      <c r="AA3532" s="76">
        <f t="shared" ca="1" si="1041"/>
        <v>655.13922268725025</v>
      </c>
      <c r="AB3532" s="76">
        <f t="shared" ca="1" si="1042"/>
        <v>1925.4105595493143</v>
      </c>
    </row>
    <row r="3533" spans="1:28" x14ac:dyDescent="0.25">
      <c r="A3533" s="2">
        <f t="shared" si="1043"/>
        <v>9</v>
      </c>
      <c r="B3533" s="16">
        <f ca="1">VLOOKUP(A3533,PERIODS!$O$4:$P$33,2,FALSE)</f>
        <v>3.3000000000000002E-2</v>
      </c>
      <c r="C3533" s="15"/>
      <c r="D3533" s="18">
        <v>3519</v>
      </c>
      <c r="E3533" s="34">
        <f t="shared" ca="1" si="1045"/>
        <v>15559.700133922363</v>
      </c>
      <c r="F3533" s="34">
        <f t="shared" ca="1" si="1027"/>
        <v>3300</v>
      </c>
      <c r="G3533" s="69">
        <f t="shared" ca="1" si="1031"/>
        <v>0</v>
      </c>
      <c r="H3533" s="34">
        <f t="shared" ca="1" si="1032"/>
        <v>211.84385808191681</v>
      </c>
      <c r="I3533" s="34">
        <f t="shared" ca="1" si="1033"/>
        <v>3511.843858081917</v>
      </c>
      <c r="J3533" s="18">
        <f ca="1">SUM(INDIRECT(ADDRESS(ROW(F3533),COLUMN(F3533),4)):INDIRECT(ADDRESS(ROW(F3533)+N$5-1,COLUMN(F3533),4)))</f>
        <v>23100</v>
      </c>
      <c r="K3533" s="18">
        <f t="shared" ca="1" si="1034"/>
        <v>16350</v>
      </c>
      <c r="L3533" s="18">
        <f t="shared" ca="1" si="1044"/>
        <v>0</v>
      </c>
      <c r="M3533" s="18">
        <f t="shared" ca="1" si="1028"/>
        <v>0</v>
      </c>
      <c r="N3533" s="34">
        <f t="shared" ca="1" si="1035"/>
        <v>12047.856275840446</v>
      </c>
      <c r="P3533" s="18">
        <f t="shared" ca="1" si="1029"/>
        <v>211.84385808191681</v>
      </c>
      <c r="Q3533" s="47">
        <f ca="1">SUM(L$15:L3533)-SUM(M$15:M3533)</f>
        <v>16350</v>
      </c>
      <c r="R3533" s="47" t="str">
        <f t="shared" ca="1" si="1030"/>
        <v>M3536</v>
      </c>
      <c r="S3533" s="40">
        <f t="shared" ca="1" si="1036"/>
        <v>0</v>
      </c>
      <c r="T3533" s="46">
        <f t="shared" ca="1" si="1037"/>
        <v>100</v>
      </c>
      <c r="X3533" s="74">
        <f t="shared" ca="1" si="1038"/>
        <v>0.2118438580819168</v>
      </c>
      <c r="Y3533" s="75">
        <f t="shared" ca="1" si="1039"/>
        <v>0.2118438580819168</v>
      </c>
      <c r="Z3533" s="74">
        <f t="shared" ca="1" si="1040"/>
        <v>1.2359548856447358</v>
      </c>
      <c r="AA3533" s="76">
        <f t="shared" ca="1" si="1041"/>
        <v>211.84385808191681</v>
      </c>
      <c r="AB3533" s="76">
        <f t="shared" ca="1" si="1042"/>
        <v>1235.9548856447357</v>
      </c>
    </row>
    <row r="3534" spans="1:28" x14ac:dyDescent="0.25">
      <c r="A3534" s="2">
        <f t="shared" si="1043"/>
        <v>10</v>
      </c>
      <c r="B3534" s="16">
        <f ca="1">VLOOKUP(A3534,PERIODS!$O$4:$P$33,2,FALSE)</f>
        <v>3.3000000000000002E-2</v>
      </c>
      <c r="C3534" s="15"/>
      <c r="D3534" s="18">
        <v>3520</v>
      </c>
      <c r="E3534" s="34">
        <f t="shared" ca="1" si="1045"/>
        <v>12047.856275840446</v>
      </c>
      <c r="F3534" s="34">
        <f t="shared" ca="1" si="1027"/>
        <v>3300</v>
      </c>
      <c r="G3534" s="69">
        <f t="shared" ca="1" si="1031"/>
        <v>0</v>
      </c>
      <c r="H3534" s="34">
        <f t="shared" ca="1" si="1032"/>
        <v>-64.654410770062981</v>
      </c>
      <c r="I3534" s="34">
        <f t="shared" ca="1" si="1033"/>
        <v>3235.3455892299371</v>
      </c>
      <c r="J3534" s="18">
        <f ca="1">SUM(INDIRECT(ADDRESS(ROW(F3534),COLUMN(F3534),4)):INDIRECT(ADDRESS(ROW(F3534)+N$5-1,COLUMN(F3534),4)))</f>
        <v>23100</v>
      </c>
      <c r="K3534" s="18">
        <f t="shared" ca="1" si="1034"/>
        <v>0</v>
      </c>
      <c r="L3534" s="18">
        <f t="shared" ca="1" si="1044"/>
        <v>0</v>
      </c>
      <c r="M3534" s="18">
        <f t="shared" ca="1" si="1028"/>
        <v>16350</v>
      </c>
      <c r="N3534" s="34">
        <f t="shared" ca="1" si="1035"/>
        <v>25162.510686610509</v>
      </c>
      <c r="P3534" s="18">
        <f t="shared" ca="1" si="1029"/>
        <v>64.654410770062981</v>
      </c>
      <c r="Q3534" s="47">
        <f ca="1">SUM(L$15:L3534)-SUM(M$15:M3534)</f>
        <v>0</v>
      </c>
      <c r="R3534" s="47" t="str">
        <f t="shared" ca="1" si="1030"/>
        <v>M3537</v>
      </c>
      <c r="S3534" s="40">
        <f t="shared" ca="1" si="1036"/>
        <v>0</v>
      </c>
      <c r="T3534" s="46">
        <f t="shared" ca="1" si="1037"/>
        <v>37</v>
      </c>
      <c r="X3534" s="74">
        <f t="shared" ca="1" si="1038"/>
        <v>-6.4654410770062981E-2</v>
      </c>
      <c r="Y3534" s="75">
        <f t="shared" ca="1" si="1039"/>
        <v>-6.4654410770062981E-2</v>
      </c>
      <c r="Z3534" s="74">
        <f t="shared" ca="1" si="1040"/>
        <v>0.93739135976479904</v>
      </c>
      <c r="AA3534" s="76">
        <f t="shared" ca="1" si="1041"/>
        <v>-64.654410770062981</v>
      </c>
      <c r="AB3534" s="76">
        <f t="shared" ca="1" si="1042"/>
        <v>937.39135976479906</v>
      </c>
    </row>
    <row r="3535" spans="1:28" x14ac:dyDescent="0.25">
      <c r="A3535" s="2">
        <f t="shared" si="1043"/>
        <v>11</v>
      </c>
      <c r="B3535" s="16">
        <f ca="1">VLOOKUP(A3535,PERIODS!$O$4:$P$33,2,FALSE)</f>
        <v>3.3000000000000002E-2</v>
      </c>
      <c r="C3535" s="15"/>
      <c r="D3535" s="18">
        <v>3521</v>
      </c>
      <c r="E3535" s="34">
        <f t="shared" ca="1" si="1045"/>
        <v>25162.510686610509</v>
      </c>
      <c r="F3535" s="34">
        <f t="shared" ref="F3535:F3598" ca="1" si="1046">F$2*B3535</f>
        <v>3300</v>
      </c>
      <c r="G3535" s="69">
        <f t="shared" ca="1" si="1031"/>
        <v>0</v>
      </c>
      <c r="H3535" s="34">
        <f t="shared" ca="1" si="1032"/>
        <v>-984.58416214866395</v>
      </c>
      <c r="I3535" s="34">
        <f t="shared" ca="1" si="1033"/>
        <v>2315.4158378513362</v>
      </c>
      <c r="J3535" s="18">
        <f ca="1">SUM(INDIRECT(ADDRESS(ROW(F3535),COLUMN(F3535),4)):INDIRECT(ADDRESS(ROW(F3535)+N$5-1,COLUMN(F3535),4)))</f>
        <v>23300</v>
      </c>
      <c r="K3535" s="18">
        <f t="shared" ca="1" si="1034"/>
        <v>0</v>
      </c>
      <c r="L3535" s="18">
        <f t="shared" ca="1" si="1044"/>
        <v>0</v>
      </c>
      <c r="M3535" s="18">
        <f t="shared" ref="M3535:M3598" ca="1" si="1047">SUMIF($R$15:$R$8014,ADDRESS(ROW(M3535),COLUMN(M3535),4),$L$15:$L$8014)</f>
        <v>0</v>
      </c>
      <c r="N3535" s="34">
        <f t="shared" ca="1" si="1035"/>
        <v>22847.094848759174</v>
      </c>
      <c r="P3535" s="18">
        <f t="shared" ref="P3535:P3598" ca="1" si="1048">ABS(H3535)</f>
        <v>984.58416214866395</v>
      </c>
      <c r="Q3535" s="47">
        <f ca="1">SUM(L$15:L3535)-SUM(M$15:M3535)</f>
        <v>0</v>
      </c>
      <c r="R3535" s="47" t="str">
        <f t="shared" ref="R3535:R3598" ca="1" si="1049">ADDRESS(ROW(M3535)+$N$3+RANDBETWEEN(-$N$4,$N$4),COLUMN(M3535),4)</f>
        <v>M3538</v>
      </c>
      <c r="S3535" s="40">
        <f t="shared" ca="1" si="1036"/>
        <v>0</v>
      </c>
      <c r="T3535" s="46">
        <f t="shared" ca="1" si="1037"/>
        <v>17</v>
      </c>
      <c r="X3535" s="74">
        <f t="shared" ca="1" si="1038"/>
        <v>-0.98458416214866395</v>
      </c>
      <c r="Y3535" s="75">
        <f t="shared" ca="1" si="1039"/>
        <v>-0.98458416214866395</v>
      </c>
      <c r="Z3535" s="74">
        <f t="shared" ca="1" si="1040"/>
        <v>0.37359454939463521</v>
      </c>
      <c r="AA3535" s="76">
        <f t="shared" ca="1" si="1041"/>
        <v>-984.58416214866395</v>
      </c>
      <c r="AB3535" s="76">
        <f t="shared" ca="1" si="1042"/>
        <v>373.59454939463524</v>
      </c>
    </row>
    <row r="3536" spans="1:28" x14ac:dyDescent="0.25">
      <c r="A3536" s="2">
        <f t="shared" si="1043"/>
        <v>12</v>
      </c>
      <c r="B3536" s="16">
        <f ca="1">VLOOKUP(A3536,PERIODS!$O$4:$P$33,2,FALSE)</f>
        <v>3.3000000000000002E-2</v>
      </c>
      <c r="C3536" s="15"/>
      <c r="D3536" s="18">
        <v>3522</v>
      </c>
      <c r="E3536" s="34">
        <f t="shared" ca="1" si="1045"/>
        <v>22847.094848759174</v>
      </c>
      <c r="F3536" s="34">
        <f t="shared" ca="1" si="1046"/>
        <v>3300</v>
      </c>
      <c r="G3536" s="69">
        <f t="shared" ref="G3536:G3599" ca="1" si="1050">((2*RAND()*$F$5)-$F$5)*E3536</f>
        <v>0</v>
      </c>
      <c r="H3536" s="34">
        <f t="shared" ref="H3536:H3599" ca="1" si="1051">IF($S$3="NORM",AA3536,IF($S$3="LOGNORM",AB3536,0))</f>
        <v>-1934.4052771589882</v>
      </c>
      <c r="I3536" s="34">
        <f t="shared" ref="I3536:I3599" ca="1" si="1052">IF(F3536+H3536&lt;0,0,F3536+H3536)</f>
        <v>1365.5947228410118</v>
      </c>
      <c r="J3536" s="18">
        <f ca="1">SUM(INDIRECT(ADDRESS(ROW(F3536),COLUMN(F3536),4)):INDIRECT(ADDRESS(ROW(F3536)+N$5-1,COLUMN(F3536),4)))</f>
        <v>23500</v>
      </c>
      <c r="K3536" s="18">
        <f t="shared" ref="K3536:K3599" ca="1" si="1053">Q3536</f>
        <v>16350</v>
      </c>
      <c r="L3536" s="18">
        <f t="shared" ca="1" si="1044"/>
        <v>16350</v>
      </c>
      <c r="M3536" s="18">
        <f t="shared" ca="1" si="1047"/>
        <v>0</v>
      </c>
      <c r="N3536" s="34">
        <f t="shared" ref="N3536:N3599" ca="1" si="1054">E3536+G3536-I3536+M3536-S3536</f>
        <v>21481.500125918163</v>
      </c>
      <c r="P3536" s="18">
        <f t="shared" ca="1" si="1048"/>
        <v>1934.4052771589882</v>
      </c>
      <c r="Q3536" s="47">
        <f ca="1">SUM(L$15:L3536)-SUM(M$15:M3536)</f>
        <v>16350</v>
      </c>
      <c r="R3536" s="47" t="str">
        <f t="shared" ca="1" si="1049"/>
        <v>M3539</v>
      </c>
      <c r="S3536" s="40">
        <f t="shared" ref="S3536:S3599" ca="1" si="1055">IF(T3536&gt;N$6*100,M3536,0)</f>
        <v>0</v>
      </c>
      <c r="T3536" s="46">
        <f t="shared" ref="T3536:T3599" ca="1" si="1056">RANDBETWEEN(0,100)</f>
        <v>74</v>
      </c>
      <c r="X3536" s="74">
        <f t="shared" ref="X3536:X3599" ca="1" si="1057">NORMINV(RAND(),0,1)</f>
        <v>-1.9344052771589881</v>
      </c>
      <c r="Y3536" s="75">
        <f t="shared" ref="Y3536:Y3599" ca="1" si="1058">IF(AND(X3536&gt;$F$6,$F$6&gt;0),$F$6,X3536)</f>
        <v>-1.9344052771589881</v>
      </c>
      <c r="Z3536" s="74">
        <f t="shared" ref="Z3536:Z3599" ca="1" si="1059">EXP(Y3536)</f>
        <v>0.14451018678116131</v>
      </c>
      <c r="AA3536" s="76">
        <f t="shared" ref="AA3536:AA3599" ca="1" si="1060">$F$3*Y3536</f>
        <v>-1934.4052771589882</v>
      </c>
      <c r="AB3536" s="76">
        <f t="shared" ref="AB3536:AB3599" ca="1" si="1061">$F$3*Z3536</f>
        <v>144.51018678116131</v>
      </c>
    </row>
    <row r="3537" spans="1:28" x14ac:dyDescent="0.25">
      <c r="A3537" s="2">
        <f t="shared" ref="A3537:A3600" si="1062">IF(AND(A3536=12,OR(A$14="MS",A$14="M0")),1,IF(AND(A3536=4,OR(A$14="WS",A$14="W0")),1,IF(AND(A3536=30,OR(A$14="DS",A$14="D0")),1,A3536+1)))</f>
        <v>13</v>
      </c>
      <c r="B3537" s="16">
        <f ca="1">VLOOKUP(A3537,PERIODS!$O$4:$P$33,2,FALSE)</f>
        <v>3.3000000000000002E-2</v>
      </c>
      <c r="C3537" s="15"/>
      <c r="D3537" s="18">
        <v>3523</v>
      </c>
      <c r="E3537" s="34">
        <f t="shared" ca="1" si="1045"/>
        <v>21481.500125918163</v>
      </c>
      <c r="F3537" s="34">
        <f t="shared" ca="1" si="1046"/>
        <v>3300</v>
      </c>
      <c r="G3537" s="69">
        <f t="shared" ca="1" si="1050"/>
        <v>0</v>
      </c>
      <c r="H3537" s="34">
        <f t="shared" ca="1" si="1051"/>
        <v>125.86760580648566</v>
      </c>
      <c r="I3537" s="34">
        <f t="shared" ca="1" si="1052"/>
        <v>3425.8676058064857</v>
      </c>
      <c r="J3537" s="18">
        <f ca="1">SUM(INDIRECT(ADDRESS(ROW(F3537),COLUMN(F3537),4)):INDIRECT(ADDRESS(ROW(F3537)+N$5-1,COLUMN(F3537),4)))</f>
        <v>23700</v>
      </c>
      <c r="K3537" s="18">
        <f t="shared" ca="1" si="1053"/>
        <v>16350</v>
      </c>
      <c r="L3537" s="18">
        <f t="shared" ref="L3537:L3600" ca="1" si="1063">IF((E3537+K3536)&lt;J3537,N$2,0)</f>
        <v>0</v>
      </c>
      <c r="M3537" s="18">
        <f t="shared" ca="1" si="1047"/>
        <v>0</v>
      </c>
      <c r="N3537" s="34">
        <f t="shared" ca="1" si="1054"/>
        <v>18055.632520111678</v>
      </c>
      <c r="P3537" s="18">
        <f t="shared" ca="1" si="1048"/>
        <v>125.86760580648566</v>
      </c>
      <c r="Q3537" s="47">
        <f ca="1">SUM(L$15:L3537)-SUM(M$15:M3537)</f>
        <v>16350</v>
      </c>
      <c r="R3537" s="47" t="str">
        <f t="shared" ca="1" si="1049"/>
        <v>M3540</v>
      </c>
      <c r="S3537" s="40">
        <f t="shared" ca="1" si="1055"/>
        <v>0</v>
      </c>
      <c r="T3537" s="46">
        <f t="shared" ca="1" si="1056"/>
        <v>42</v>
      </c>
      <c r="X3537" s="74">
        <f t="shared" ca="1" si="1057"/>
        <v>0.12586760580648565</v>
      </c>
      <c r="Y3537" s="75">
        <f t="shared" ca="1" si="1058"/>
        <v>0.12586760580648565</v>
      </c>
      <c r="Z3537" s="74">
        <f t="shared" ca="1" si="1059"/>
        <v>1.1341320058506739</v>
      </c>
      <c r="AA3537" s="76">
        <f t="shared" ca="1" si="1060"/>
        <v>125.86760580648566</v>
      </c>
      <c r="AB3537" s="76">
        <f t="shared" ca="1" si="1061"/>
        <v>1134.132005850674</v>
      </c>
    </row>
    <row r="3538" spans="1:28" x14ac:dyDescent="0.25">
      <c r="A3538" s="2">
        <f t="shared" si="1062"/>
        <v>14</v>
      </c>
      <c r="B3538" s="16">
        <f ca="1">VLOOKUP(A3538,PERIODS!$O$4:$P$33,2,FALSE)</f>
        <v>3.3000000000000002E-2</v>
      </c>
      <c r="C3538" s="15"/>
      <c r="D3538" s="18">
        <v>3524</v>
      </c>
      <c r="E3538" s="34">
        <f t="shared" ca="1" si="1045"/>
        <v>18055.632520111678</v>
      </c>
      <c r="F3538" s="34">
        <f t="shared" ca="1" si="1046"/>
        <v>3300</v>
      </c>
      <c r="G3538" s="69">
        <f t="shared" ca="1" si="1050"/>
        <v>0</v>
      </c>
      <c r="H3538" s="34">
        <f t="shared" ca="1" si="1051"/>
        <v>-188.16377329335796</v>
      </c>
      <c r="I3538" s="34">
        <f t="shared" ca="1" si="1052"/>
        <v>3111.8362267066423</v>
      </c>
      <c r="J3538" s="18">
        <f ca="1">SUM(INDIRECT(ADDRESS(ROW(F3538),COLUMN(F3538),4)):INDIRECT(ADDRESS(ROW(F3538)+N$5-1,COLUMN(F3538),4)))</f>
        <v>23900</v>
      </c>
      <c r="K3538" s="18">
        <f t="shared" ca="1" si="1053"/>
        <v>16350</v>
      </c>
      <c r="L3538" s="18">
        <f t="shared" ca="1" si="1063"/>
        <v>0</v>
      </c>
      <c r="M3538" s="18">
        <f t="shared" ca="1" si="1047"/>
        <v>0</v>
      </c>
      <c r="N3538" s="34">
        <f t="shared" ca="1" si="1054"/>
        <v>14943.796293405036</v>
      </c>
      <c r="P3538" s="18">
        <f t="shared" ca="1" si="1048"/>
        <v>188.16377329335796</v>
      </c>
      <c r="Q3538" s="47">
        <f ca="1">SUM(L$15:L3538)-SUM(M$15:M3538)</f>
        <v>16350</v>
      </c>
      <c r="R3538" s="47" t="str">
        <f t="shared" ca="1" si="1049"/>
        <v>M3541</v>
      </c>
      <c r="S3538" s="40">
        <f t="shared" ca="1" si="1055"/>
        <v>0</v>
      </c>
      <c r="T3538" s="46">
        <f t="shared" ca="1" si="1056"/>
        <v>85</v>
      </c>
      <c r="X3538" s="74">
        <f t="shared" ca="1" si="1057"/>
        <v>-0.18816377329335796</v>
      </c>
      <c r="Y3538" s="75">
        <f t="shared" ca="1" si="1058"/>
        <v>-0.18816377329335796</v>
      </c>
      <c r="Z3538" s="74">
        <f t="shared" ca="1" si="1059"/>
        <v>0.82847901338496976</v>
      </c>
      <c r="AA3538" s="76">
        <f t="shared" ca="1" si="1060"/>
        <v>-188.16377329335796</v>
      </c>
      <c r="AB3538" s="76">
        <f t="shared" ca="1" si="1061"/>
        <v>828.47901338496979</v>
      </c>
    </row>
    <row r="3539" spans="1:28" x14ac:dyDescent="0.25">
      <c r="A3539" s="2">
        <f t="shared" si="1062"/>
        <v>15</v>
      </c>
      <c r="B3539" s="16">
        <f ca="1">VLOOKUP(A3539,PERIODS!$O$4:$P$33,2,FALSE)</f>
        <v>3.3000000000000002E-2</v>
      </c>
      <c r="C3539" s="15"/>
      <c r="D3539" s="18">
        <v>3525</v>
      </c>
      <c r="E3539" s="34">
        <f t="shared" ca="1" si="1045"/>
        <v>14943.796293405036</v>
      </c>
      <c r="F3539" s="34">
        <f t="shared" ca="1" si="1046"/>
        <v>3300</v>
      </c>
      <c r="G3539" s="69">
        <f t="shared" ca="1" si="1050"/>
        <v>0</v>
      </c>
      <c r="H3539" s="34">
        <f t="shared" ca="1" si="1051"/>
        <v>-387.21004799776136</v>
      </c>
      <c r="I3539" s="34">
        <f t="shared" ca="1" si="1052"/>
        <v>2912.7899520022388</v>
      </c>
      <c r="J3539" s="18">
        <f ca="1">SUM(INDIRECT(ADDRESS(ROW(F3539),COLUMN(F3539),4)):INDIRECT(ADDRESS(ROW(F3539)+N$5-1,COLUMN(F3539),4)))</f>
        <v>24100</v>
      </c>
      <c r="K3539" s="18">
        <f t="shared" ca="1" si="1053"/>
        <v>0</v>
      </c>
      <c r="L3539" s="18">
        <f t="shared" ca="1" si="1063"/>
        <v>0</v>
      </c>
      <c r="M3539" s="18">
        <f t="shared" ca="1" si="1047"/>
        <v>16350</v>
      </c>
      <c r="N3539" s="34">
        <f t="shared" ca="1" si="1054"/>
        <v>28381.006341402797</v>
      </c>
      <c r="P3539" s="18">
        <f t="shared" ca="1" si="1048"/>
        <v>387.21004799776136</v>
      </c>
      <c r="Q3539" s="47">
        <f ca="1">SUM(L$15:L3539)-SUM(M$15:M3539)</f>
        <v>0</v>
      </c>
      <c r="R3539" s="47" t="str">
        <f t="shared" ca="1" si="1049"/>
        <v>M3542</v>
      </c>
      <c r="S3539" s="40">
        <f t="shared" ca="1" si="1055"/>
        <v>0</v>
      </c>
      <c r="T3539" s="46">
        <f t="shared" ca="1" si="1056"/>
        <v>34</v>
      </c>
      <c r="X3539" s="74">
        <f t="shared" ca="1" si="1057"/>
        <v>-0.38721004799776138</v>
      </c>
      <c r="Y3539" s="75">
        <f t="shared" ca="1" si="1058"/>
        <v>-0.38721004799776138</v>
      </c>
      <c r="Z3539" s="74">
        <f t="shared" ca="1" si="1059"/>
        <v>0.67894846818160537</v>
      </c>
      <c r="AA3539" s="76">
        <f t="shared" ca="1" si="1060"/>
        <v>-387.21004799776136</v>
      </c>
      <c r="AB3539" s="76">
        <f t="shared" ca="1" si="1061"/>
        <v>678.94846818160534</v>
      </c>
    </row>
    <row r="3540" spans="1:28" x14ac:dyDescent="0.25">
      <c r="A3540" s="2">
        <f t="shared" si="1062"/>
        <v>16</v>
      </c>
      <c r="B3540" s="16">
        <f ca="1">VLOOKUP(A3540,PERIODS!$O$4:$P$33,2,FALSE)</f>
        <v>3.3000000000000002E-2</v>
      </c>
      <c r="C3540" s="15"/>
      <c r="D3540" s="18">
        <v>3526</v>
      </c>
      <c r="E3540" s="34">
        <f t="shared" ca="1" si="1045"/>
        <v>28381.006341402797</v>
      </c>
      <c r="F3540" s="34">
        <f t="shared" ca="1" si="1046"/>
        <v>3300</v>
      </c>
      <c r="G3540" s="69">
        <f t="shared" ca="1" si="1050"/>
        <v>0</v>
      </c>
      <c r="H3540" s="34">
        <f t="shared" ca="1" si="1051"/>
        <v>-439.71687452464596</v>
      </c>
      <c r="I3540" s="34">
        <f t="shared" ca="1" si="1052"/>
        <v>2860.2831254753542</v>
      </c>
      <c r="J3540" s="18">
        <f ca="1">SUM(INDIRECT(ADDRESS(ROW(F3540),COLUMN(F3540),4)):INDIRECT(ADDRESS(ROW(F3540)+N$5-1,COLUMN(F3540),4)))</f>
        <v>24300</v>
      </c>
      <c r="K3540" s="18">
        <f t="shared" ca="1" si="1053"/>
        <v>0</v>
      </c>
      <c r="L3540" s="18">
        <f t="shared" ca="1" si="1063"/>
        <v>0</v>
      </c>
      <c r="M3540" s="18">
        <f t="shared" ca="1" si="1047"/>
        <v>0</v>
      </c>
      <c r="N3540" s="34">
        <f t="shared" ca="1" si="1054"/>
        <v>25520.723215927443</v>
      </c>
      <c r="P3540" s="18">
        <f t="shared" ca="1" si="1048"/>
        <v>439.71687452464596</v>
      </c>
      <c r="Q3540" s="47">
        <f ca="1">SUM(L$15:L3540)-SUM(M$15:M3540)</f>
        <v>0</v>
      </c>
      <c r="R3540" s="47" t="str">
        <f t="shared" ca="1" si="1049"/>
        <v>M3543</v>
      </c>
      <c r="S3540" s="40">
        <f t="shared" ca="1" si="1055"/>
        <v>0</v>
      </c>
      <c r="T3540" s="46">
        <f t="shared" ca="1" si="1056"/>
        <v>79</v>
      </c>
      <c r="X3540" s="74">
        <f t="shared" ca="1" si="1057"/>
        <v>-0.43971687452464597</v>
      </c>
      <c r="Y3540" s="75">
        <f t="shared" ca="1" si="1058"/>
        <v>-0.43971687452464597</v>
      </c>
      <c r="Z3540" s="74">
        <f t="shared" ca="1" si="1059"/>
        <v>0.64421879001643312</v>
      </c>
      <c r="AA3540" s="76">
        <f t="shared" ca="1" si="1060"/>
        <v>-439.71687452464596</v>
      </c>
      <c r="AB3540" s="76">
        <f t="shared" ca="1" si="1061"/>
        <v>644.2187900164331</v>
      </c>
    </row>
    <row r="3541" spans="1:28" x14ac:dyDescent="0.25">
      <c r="A3541" s="2">
        <f t="shared" si="1062"/>
        <v>17</v>
      </c>
      <c r="B3541" s="16">
        <f ca="1">VLOOKUP(A3541,PERIODS!$O$4:$P$33,2,FALSE)</f>
        <v>3.5000000000000003E-2</v>
      </c>
      <c r="C3541" s="15"/>
      <c r="D3541" s="18">
        <v>3527</v>
      </c>
      <c r="E3541" s="34">
        <f t="shared" ca="1" si="1045"/>
        <v>25520.723215927443</v>
      </c>
      <c r="F3541" s="34">
        <f t="shared" ca="1" si="1046"/>
        <v>3500.0000000000005</v>
      </c>
      <c r="G3541" s="69">
        <f t="shared" ca="1" si="1050"/>
        <v>0</v>
      </c>
      <c r="H3541" s="34">
        <f t="shared" ca="1" si="1051"/>
        <v>-634.52371498761522</v>
      </c>
      <c r="I3541" s="34">
        <f t="shared" ca="1" si="1052"/>
        <v>2865.4762850123852</v>
      </c>
      <c r="J3541" s="18">
        <f ca="1">SUM(INDIRECT(ADDRESS(ROW(F3541),COLUMN(F3541),4)):INDIRECT(ADDRESS(ROW(F3541)+N$5-1,COLUMN(F3541),4)))</f>
        <v>24500.000000000004</v>
      </c>
      <c r="K3541" s="18">
        <f t="shared" ca="1" si="1053"/>
        <v>0</v>
      </c>
      <c r="L3541" s="18">
        <f t="shared" ca="1" si="1063"/>
        <v>0</v>
      </c>
      <c r="M3541" s="18">
        <f t="shared" ca="1" si="1047"/>
        <v>0</v>
      </c>
      <c r="N3541" s="34">
        <f t="shared" ca="1" si="1054"/>
        <v>22655.246930915058</v>
      </c>
      <c r="P3541" s="18">
        <f t="shared" ca="1" si="1048"/>
        <v>634.52371498761522</v>
      </c>
      <c r="Q3541" s="47">
        <f ca="1">SUM(L$15:L3541)-SUM(M$15:M3541)</f>
        <v>0</v>
      </c>
      <c r="R3541" s="47" t="str">
        <f t="shared" ca="1" si="1049"/>
        <v>M3544</v>
      </c>
      <c r="S3541" s="40">
        <f t="shared" ca="1" si="1055"/>
        <v>0</v>
      </c>
      <c r="T3541" s="46">
        <f t="shared" ca="1" si="1056"/>
        <v>59</v>
      </c>
      <c r="X3541" s="74">
        <f t="shared" ca="1" si="1057"/>
        <v>-0.63452371498761517</v>
      </c>
      <c r="Y3541" s="75">
        <f t="shared" ca="1" si="1058"/>
        <v>-0.63452371498761517</v>
      </c>
      <c r="Z3541" s="74">
        <f t="shared" ca="1" si="1059"/>
        <v>0.5301879487649761</v>
      </c>
      <c r="AA3541" s="76">
        <f t="shared" ca="1" si="1060"/>
        <v>-634.52371498761522</v>
      </c>
      <c r="AB3541" s="76">
        <f t="shared" ca="1" si="1061"/>
        <v>530.18794876497611</v>
      </c>
    </row>
    <row r="3542" spans="1:28" x14ac:dyDescent="0.25">
      <c r="A3542" s="2">
        <f t="shared" si="1062"/>
        <v>18</v>
      </c>
      <c r="B3542" s="16">
        <f ca="1">VLOOKUP(A3542,PERIODS!$O$4:$P$33,2,FALSE)</f>
        <v>3.5000000000000003E-2</v>
      </c>
      <c r="C3542" s="15"/>
      <c r="D3542" s="18">
        <v>3528</v>
      </c>
      <c r="E3542" s="34">
        <f t="shared" ca="1" si="1045"/>
        <v>22655.246930915058</v>
      </c>
      <c r="F3542" s="34">
        <f t="shared" ca="1" si="1046"/>
        <v>3500.0000000000005</v>
      </c>
      <c r="G3542" s="69">
        <f t="shared" ca="1" si="1050"/>
        <v>0</v>
      </c>
      <c r="H3542" s="34">
        <f t="shared" ca="1" si="1051"/>
        <v>-1030.7692596288982</v>
      </c>
      <c r="I3542" s="34">
        <f t="shared" ca="1" si="1052"/>
        <v>2469.230740371102</v>
      </c>
      <c r="J3542" s="18">
        <f ca="1">SUM(INDIRECT(ADDRESS(ROW(F3542),COLUMN(F3542),4)):INDIRECT(ADDRESS(ROW(F3542)+N$5-1,COLUMN(F3542),4)))</f>
        <v>24500.000000000004</v>
      </c>
      <c r="K3542" s="18">
        <f t="shared" ca="1" si="1053"/>
        <v>16350</v>
      </c>
      <c r="L3542" s="18">
        <f t="shared" ca="1" si="1063"/>
        <v>16350</v>
      </c>
      <c r="M3542" s="18">
        <f t="shared" ca="1" si="1047"/>
        <v>0</v>
      </c>
      <c r="N3542" s="34">
        <f t="shared" ca="1" si="1054"/>
        <v>20186.016190543956</v>
      </c>
      <c r="P3542" s="18">
        <f t="shared" ca="1" si="1048"/>
        <v>1030.7692596288982</v>
      </c>
      <c r="Q3542" s="47">
        <f ca="1">SUM(L$15:L3542)-SUM(M$15:M3542)</f>
        <v>16350</v>
      </c>
      <c r="R3542" s="47" t="str">
        <f t="shared" ca="1" si="1049"/>
        <v>M3545</v>
      </c>
      <c r="S3542" s="40">
        <f t="shared" ca="1" si="1055"/>
        <v>0</v>
      </c>
      <c r="T3542" s="46">
        <f t="shared" ca="1" si="1056"/>
        <v>81</v>
      </c>
      <c r="X3542" s="74">
        <f t="shared" ca="1" si="1057"/>
        <v>-1.0307692596288982</v>
      </c>
      <c r="Y3542" s="75">
        <f t="shared" ca="1" si="1058"/>
        <v>-1.0307692596288982</v>
      </c>
      <c r="Z3542" s="74">
        <f t="shared" ca="1" si="1059"/>
        <v>0.35673243513135183</v>
      </c>
      <c r="AA3542" s="76">
        <f t="shared" ca="1" si="1060"/>
        <v>-1030.7692596288982</v>
      </c>
      <c r="AB3542" s="76">
        <f t="shared" ca="1" si="1061"/>
        <v>356.73243513135185</v>
      </c>
    </row>
    <row r="3543" spans="1:28" x14ac:dyDescent="0.25">
      <c r="A3543" s="2">
        <f t="shared" si="1062"/>
        <v>19</v>
      </c>
      <c r="B3543" s="16">
        <f ca="1">VLOOKUP(A3543,PERIODS!$O$4:$P$33,2,FALSE)</f>
        <v>3.5000000000000003E-2</v>
      </c>
      <c r="C3543" s="15"/>
      <c r="D3543" s="18">
        <v>3529</v>
      </c>
      <c r="E3543" s="34">
        <f t="shared" ca="1" si="1045"/>
        <v>20186.016190543956</v>
      </c>
      <c r="F3543" s="34">
        <f t="shared" ca="1" si="1046"/>
        <v>3500.0000000000005</v>
      </c>
      <c r="G3543" s="69">
        <f t="shared" ca="1" si="1050"/>
        <v>0</v>
      </c>
      <c r="H3543" s="34">
        <f t="shared" ca="1" si="1051"/>
        <v>421.15038878601132</v>
      </c>
      <c r="I3543" s="34">
        <f t="shared" ca="1" si="1052"/>
        <v>3921.1503887860117</v>
      </c>
      <c r="J3543" s="18">
        <f ca="1">SUM(INDIRECT(ADDRESS(ROW(F3543),COLUMN(F3543),4)):INDIRECT(ADDRESS(ROW(F3543)+N$5-1,COLUMN(F3543),4)))</f>
        <v>24500.000000000004</v>
      </c>
      <c r="K3543" s="18">
        <f t="shared" ca="1" si="1053"/>
        <v>16350</v>
      </c>
      <c r="L3543" s="18">
        <f t="shared" ca="1" si="1063"/>
        <v>0</v>
      </c>
      <c r="M3543" s="18">
        <f t="shared" ca="1" si="1047"/>
        <v>0</v>
      </c>
      <c r="N3543" s="34">
        <f t="shared" ca="1" si="1054"/>
        <v>16264.865801757944</v>
      </c>
      <c r="P3543" s="18">
        <f t="shared" ca="1" si="1048"/>
        <v>421.15038878601132</v>
      </c>
      <c r="Q3543" s="47">
        <f ca="1">SUM(L$15:L3543)-SUM(M$15:M3543)</f>
        <v>16350</v>
      </c>
      <c r="R3543" s="47" t="str">
        <f t="shared" ca="1" si="1049"/>
        <v>M3546</v>
      </c>
      <c r="S3543" s="40">
        <f t="shared" ca="1" si="1055"/>
        <v>0</v>
      </c>
      <c r="T3543" s="46">
        <f t="shared" ca="1" si="1056"/>
        <v>58</v>
      </c>
      <c r="X3543" s="74">
        <f t="shared" ca="1" si="1057"/>
        <v>0.4211503887860113</v>
      </c>
      <c r="Y3543" s="75">
        <f t="shared" ca="1" si="1058"/>
        <v>0.4211503887860113</v>
      </c>
      <c r="Z3543" s="74">
        <f t="shared" ca="1" si="1059"/>
        <v>1.5237134105889145</v>
      </c>
      <c r="AA3543" s="76">
        <f t="shared" ca="1" si="1060"/>
        <v>421.15038878601132</v>
      </c>
      <c r="AB3543" s="76">
        <f t="shared" ca="1" si="1061"/>
        <v>1523.7134105889145</v>
      </c>
    </row>
    <row r="3544" spans="1:28" x14ac:dyDescent="0.25">
      <c r="A3544" s="2">
        <f t="shared" si="1062"/>
        <v>20</v>
      </c>
      <c r="B3544" s="16">
        <f ca="1">VLOOKUP(A3544,PERIODS!$O$4:$P$33,2,FALSE)</f>
        <v>3.5000000000000003E-2</v>
      </c>
      <c r="C3544" s="15"/>
      <c r="D3544" s="18">
        <v>3530</v>
      </c>
      <c r="E3544" s="34">
        <f t="shared" ca="1" si="1045"/>
        <v>16264.865801757944</v>
      </c>
      <c r="F3544" s="34">
        <f t="shared" ca="1" si="1046"/>
        <v>3500.0000000000005</v>
      </c>
      <c r="G3544" s="69">
        <f t="shared" ca="1" si="1050"/>
        <v>0</v>
      </c>
      <c r="H3544" s="34">
        <f t="shared" ca="1" si="1051"/>
        <v>-705.85881067551304</v>
      </c>
      <c r="I3544" s="34">
        <f t="shared" ca="1" si="1052"/>
        <v>2794.1411893244876</v>
      </c>
      <c r="J3544" s="18">
        <f ca="1">SUM(INDIRECT(ADDRESS(ROW(F3544),COLUMN(F3544),4)):INDIRECT(ADDRESS(ROW(F3544)+N$5-1,COLUMN(F3544),4)))</f>
        <v>24500.000000000004</v>
      </c>
      <c r="K3544" s="18">
        <f t="shared" ca="1" si="1053"/>
        <v>16350</v>
      </c>
      <c r="L3544" s="18">
        <f t="shared" ca="1" si="1063"/>
        <v>0</v>
      </c>
      <c r="M3544" s="18">
        <f t="shared" ca="1" si="1047"/>
        <v>0</v>
      </c>
      <c r="N3544" s="34">
        <f t="shared" ca="1" si="1054"/>
        <v>13470.724612433456</v>
      </c>
      <c r="P3544" s="18">
        <f t="shared" ca="1" si="1048"/>
        <v>705.85881067551304</v>
      </c>
      <c r="Q3544" s="47">
        <f ca="1">SUM(L$15:L3544)-SUM(M$15:M3544)</f>
        <v>16350</v>
      </c>
      <c r="R3544" s="47" t="str">
        <f t="shared" ca="1" si="1049"/>
        <v>M3547</v>
      </c>
      <c r="S3544" s="40">
        <f t="shared" ca="1" si="1055"/>
        <v>0</v>
      </c>
      <c r="T3544" s="46">
        <f t="shared" ca="1" si="1056"/>
        <v>48</v>
      </c>
      <c r="X3544" s="74">
        <f t="shared" ca="1" si="1057"/>
        <v>-0.70585881067551304</v>
      </c>
      <c r="Y3544" s="75">
        <f t="shared" ca="1" si="1058"/>
        <v>-0.70585881067551304</v>
      </c>
      <c r="Z3544" s="74">
        <f t="shared" ca="1" si="1059"/>
        <v>0.49368441070187263</v>
      </c>
      <c r="AA3544" s="76">
        <f t="shared" ca="1" si="1060"/>
        <v>-705.85881067551304</v>
      </c>
      <c r="AB3544" s="76">
        <f t="shared" ca="1" si="1061"/>
        <v>493.68441070187265</v>
      </c>
    </row>
    <row r="3545" spans="1:28" x14ac:dyDescent="0.25">
      <c r="A3545" s="2">
        <f t="shared" si="1062"/>
        <v>21</v>
      </c>
      <c r="B3545" s="16">
        <f ca="1">VLOOKUP(A3545,PERIODS!$O$4:$P$33,2,FALSE)</f>
        <v>3.5000000000000003E-2</v>
      </c>
      <c r="C3545" s="15"/>
      <c r="D3545" s="18">
        <v>3531</v>
      </c>
      <c r="E3545" s="34">
        <f t="shared" ca="1" si="1045"/>
        <v>13470.724612433456</v>
      </c>
      <c r="F3545" s="34">
        <f t="shared" ca="1" si="1046"/>
        <v>3500.0000000000005</v>
      </c>
      <c r="G3545" s="69">
        <f t="shared" ca="1" si="1050"/>
        <v>0</v>
      </c>
      <c r="H3545" s="34">
        <f t="shared" ca="1" si="1051"/>
        <v>320.03759163623732</v>
      </c>
      <c r="I3545" s="34">
        <f t="shared" ca="1" si="1052"/>
        <v>3820.0375916362377</v>
      </c>
      <c r="J3545" s="18">
        <f ca="1">SUM(INDIRECT(ADDRESS(ROW(F3545),COLUMN(F3545),4)):INDIRECT(ADDRESS(ROW(F3545)+N$5-1,COLUMN(F3545),4)))</f>
        <v>24500.000000000004</v>
      </c>
      <c r="K3545" s="18">
        <f t="shared" ca="1" si="1053"/>
        <v>0</v>
      </c>
      <c r="L3545" s="18">
        <f t="shared" ca="1" si="1063"/>
        <v>0</v>
      </c>
      <c r="M3545" s="18">
        <f t="shared" ca="1" si="1047"/>
        <v>16350</v>
      </c>
      <c r="N3545" s="34">
        <f t="shared" ca="1" si="1054"/>
        <v>26000.687020797217</v>
      </c>
      <c r="P3545" s="18">
        <f t="shared" ca="1" si="1048"/>
        <v>320.03759163623732</v>
      </c>
      <c r="Q3545" s="47">
        <f ca="1">SUM(L$15:L3545)-SUM(M$15:M3545)</f>
        <v>0</v>
      </c>
      <c r="R3545" s="47" t="str">
        <f t="shared" ca="1" si="1049"/>
        <v>M3548</v>
      </c>
      <c r="S3545" s="40">
        <f t="shared" ca="1" si="1055"/>
        <v>0</v>
      </c>
      <c r="T3545" s="46">
        <f t="shared" ca="1" si="1056"/>
        <v>92</v>
      </c>
      <c r="X3545" s="74">
        <f t="shared" ca="1" si="1057"/>
        <v>0.32003759163623735</v>
      </c>
      <c r="Y3545" s="75">
        <f t="shared" ca="1" si="1058"/>
        <v>0.32003759163623735</v>
      </c>
      <c r="Z3545" s="74">
        <f t="shared" ca="1" si="1059"/>
        <v>1.3771795337949695</v>
      </c>
      <c r="AA3545" s="76">
        <f t="shared" ca="1" si="1060"/>
        <v>320.03759163623732</v>
      </c>
      <c r="AB3545" s="76">
        <f t="shared" ca="1" si="1061"/>
        <v>1377.1795337949695</v>
      </c>
    </row>
    <row r="3546" spans="1:28" x14ac:dyDescent="0.25">
      <c r="A3546" s="2">
        <f t="shared" si="1062"/>
        <v>22</v>
      </c>
      <c r="B3546" s="16">
        <f ca="1">VLOOKUP(A3546,PERIODS!$O$4:$P$33,2,FALSE)</f>
        <v>3.5000000000000003E-2</v>
      </c>
      <c r="C3546" s="15"/>
      <c r="D3546" s="18">
        <v>3532</v>
      </c>
      <c r="E3546" s="34">
        <f t="shared" ca="1" si="1045"/>
        <v>26000.687020797217</v>
      </c>
      <c r="F3546" s="34">
        <f t="shared" ca="1" si="1046"/>
        <v>3500.0000000000005</v>
      </c>
      <c r="G3546" s="69">
        <f t="shared" ca="1" si="1050"/>
        <v>0</v>
      </c>
      <c r="H3546" s="34">
        <f t="shared" ca="1" si="1051"/>
        <v>117.11410046044651</v>
      </c>
      <c r="I3546" s="34">
        <f t="shared" ca="1" si="1052"/>
        <v>3617.1141004604469</v>
      </c>
      <c r="J3546" s="18">
        <f ca="1">SUM(INDIRECT(ADDRESS(ROW(F3546),COLUMN(F3546),4)):INDIRECT(ADDRESS(ROW(F3546)+N$5-1,COLUMN(F3546),4)))</f>
        <v>25000.000000000004</v>
      </c>
      <c r="K3546" s="18">
        <f t="shared" ca="1" si="1053"/>
        <v>0</v>
      </c>
      <c r="L3546" s="18">
        <f t="shared" ca="1" si="1063"/>
        <v>0</v>
      </c>
      <c r="M3546" s="18">
        <f t="shared" ca="1" si="1047"/>
        <v>0</v>
      </c>
      <c r="N3546" s="34">
        <f t="shared" ca="1" si="1054"/>
        <v>22383.57292033677</v>
      </c>
      <c r="P3546" s="18">
        <f t="shared" ca="1" si="1048"/>
        <v>117.11410046044651</v>
      </c>
      <c r="Q3546" s="47">
        <f ca="1">SUM(L$15:L3546)-SUM(M$15:M3546)</f>
        <v>0</v>
      </c>
      <c r="R3546" s="47" t="str">
        <f t="shared" ca="1" si="1049"/>
        <v>M3549</v>
      </c>
      <c r="S3546" s="40">
        <f t="shared" ca="1" si="1055"/>
        <v>0</v>
      </c>
      <c r="T3546" s="46">
        <f t="shared" ca="1" si="1056"/>
        <v>97</v>
      </c>
      <c r="X3546" s="74">
        <f t="shared" ca="1" si="1057"/>
        <v>0.11711410046044651</v>
      </c>
      <c r="Y3546" s="75">
        <f t="shared" ca="1" si="1058"/>
        <v>0.11711410046044651</v>
      </c>
      <c r="Z3546" s="74">
        <f t="shared" ca="1" si="1059"/>
        <v>1.1242476995527475</v>
      </c>
      <c r="AA3546" s="76">
        <f t="shared" ca="1" si="1060"/>
        <v>117.11410046044651</v>
      </c>
      <c r="AB3546" s="76">
        <f t="shared" ca="1" si="1061"/>
        <v>1124.2476995527475</v>
      </c>
    </row>
    <row r="3547" spans="1:28" x14ac:dyDescent="0.25">
      <c r="A3547" s="2">
        <f t="shared" si="1062"/>
        <v>23</v>
      </c>
      <c r="B3547" s="16">
        <f ca="1">VLOOKUP(A3547,PERIODS!$O$4:$P$33,2,FALSE)</f>
        <v>3.5000000000000003E-2</v>
      </c>
      <c r="C3547" s="15"/>
      <c r="D3547" s="18">
        <v>3533</v>
      </c>
      <c r="E3547" s="34">
        <f t="shared" ca="1" si="1045"/>
        <v>22383.57292033677</v>
      </c>
      <c r="F3547" s="34">
        <f t="shared" ca="1" si="1046"/>
        <v>3500.0000000000005</v>
      </c>
      <c r="G3547" s="69">
        <f t="shared" ca="1" si="1050"/>
        <v>0</v>
      </c>
      <c r="H3547" s="34">
        <f t="shared" ca="1" si="1051"/>
        <v>-1392.0599947552857</v>
      </c>
      <c r="I3547" s="34">
        <f t="shared" ca="1" si="1052"/>
        <v>2107.9400052447145</v>
      </c>
      <c r="J3547" s="18">
        <f ca="1">SUM(INDIRECT(ADDRESS(ROW(F3547),COLUMN(F3547),4)):INDIRECT(ADDRESS(ROW(F3547)+N$5-1,COLUMN(F3547),4)))</f>
        <v>25500.000000000004</v>
      </c>
      <c r="K3547" s="18">
        <f t="shared" ca="1" si="1053"/>
        <v>16350</v>
      </c>
      <c r="L3547" s="18">
        <f t="shared" ca="1" si="1063"/>
        <v>16350</v>
      </c>
      <c r="M3547" s="18">
        <f t="shared" ca="1" si="1047"/>
        <v>0</v>
      </c>
      <c r="N3547" s="34">
        <f t="shared" ca="1" si="1054"/>
        <v>20275.632915092057</v>
      </c>
      <c r="P3547" s="18">
        <f t="shared" ca="1" si="1048"/>
        <v>1392.0599947552857</v>
      </c>
      <c r="Q3547" s="47">
        <f ca="1">SUM(L$15:L3547)-SUM(M$15:M3547)</f>
        <v>16350</v>
      </c>
      <c r="R3547" s="47" t="str">
        <f t="shared" ca="1" si="1049"/>
        <v>M3550</v>
      </c>
      <c r="S3547" s="40">
        <f t="shared" ca="1" si="1055"/>
        <v>0</v>
      </c>
      <c r="T3547" s="46">
        <f t="shared" ca="1" si="1056"/>
        <v>10</v>
      </c>
      <c r="X3547" s="74">
        <f t="shared" ca="1" si="1057"/>
        <v>-1.3920599947552856</v>
      </c>
      <c r="Y3547" s="75">
        <f t="shared" ca="1" si="1058"/>
        <v>-1.3920599947552856</v>
      </c>
      <c r="Z3547" s="74">
        <f t="shared" ca="1" si="1059"/>
        <v>0.24856273893304062</v>
      </c>
      <c r="AA3547" s="76">
        <f t="shared" ca="1" si="1060"/>
        <v>-1392.0599947552857</v>
      </c>
      <c r="AB3547" s="76">
        <f t="shared" ca="1" si="1061"/>
        <v>248.56273893304063</v>
      </c>
    </row>
    <row r="3548" spans="1:28" x14ac:dyDescent="0.25">
      <c r="A3548" s="2">
        <f t="shared" si="1062"/>
        <v>24</v>
      </c>
      <c r="B3548" s="16">
        <f ca="1">VLOOKUP(A3548,PERIODS!$O$4:$P$33,2,FALSE)</f>
        <v>3.5000000000000003E-2</v>
      </c>
      <c r="C3548" s="15"/>
      <c r="D3548" s="18">
        <v>3534</v>
      </c>
      <c r="E3548" s="34">
        <f t="shared" ca="1" si="1045"/>
        <v>20275.632915092057</v>
      </c>
      <c r="F3548" s="34">
        <f t="shared" ca="1" si="1046"/>
        <v>3500.0000000000005</v>
      </c>
      <c r="G3548" s="69">
        <f t="shared" ca="1" si="1050"/>
        <v>0</v>
      </c>
      <c r="H3548" s="34">
        <f t="shared" ca="1" si="1051"/>
        <v>-772.50049055608929</v>
      </c>
      <c r="I3548" s="34">
        <f t="shared" ca="1" si="1052"/>
        <v>2727.4995094439109</v>
      </c>
      <c r="J3548" s="18">
        <f ca="1">SUM(INDIRECT(ADDRESS(ROW(F3548),COLUMN(F3548),4)):INDIRECT(ADDRESS(ROW(F3548)+N$5-1,COLUMN(F3548),4)))</f>
        <v>26000</v>
      </c>
      <c r="K3548" s="18">
        <f t="shared" ca="1" si="1053"/>
        <v>16350</v>
      </c>
      <c r="L3548" s="18">
        <f t="shared" ca="1" si="1063"/>
        <v>0</v>
      </c>
      <c r="M3548" s="18">
        <f t="shared" ca="1" si="1047"/>
        <v>0</v>
      </c>
      <c r="N3548" s="34">
        <f t="shared" ca="1" si="1054"/>
        <v>17548.133405648146</v>
      </c>
      <c r="P3548" s="18">
        <f t="shared" ca="1" si="1048"/>
        <v>772.50049055608929</v>
      </c>
      <c r="Q3548" s="47">
        <f ca="1">SUM(L$15:L3548)-SUM(M$15:M3548)</f>
        <v>16350</v>
      </c>
      <c r="R3548" s="47" t="str">
        <f t="shared" ca="1" si="1049"/>
        <v>M3551</v>
      </c>
      <c r="S3548" s="40">
        <f t="shared" ca="1" si="1055"/>
        <v>0</v>
      </c>
      <c r="T3548" s="46">
        <f t="shared" ca="1" si="1056"/>
        <v>3</v>
      </c>
      <c r="X3548" s="74">
        <f t="shared" ca="1" si="1057"/>
        <v>-0.77250049055608927</v>
      </c>
      <c r="Y3548" s="75">
        <f t="shared" ca="1" si="1058"/>
        <v>-0.77250049055608927</v>
      </c>
      <c r="Z3548" s="74">
        <f t="shared" ca="1" si="1059"/>
        <v>0.46185675478457949</v>
      </c>
      <c r="AA3548" s="76">
        <f t="shared" ca="1" si="1060"/>
        <v>-772.50049055608929</v>
      </c>
      <c r="AB3548" s="76">
        <f t="shared" ca="1" si="1061"/>
        <v>461.85675478457949</v>
      </c>
    </row>
    <row r="3549" spans="1:28" x14ac:dyDescent="0.25">
      <c r="A3549" s="2">
        <f t="shared" si="1062"/>
        <v>25</v>
      </c>
      <c r="B3549" s="16">
        <f ca="1">VLOOKUP(A3549,PERIODS!$O$4:$P$33,2,FALSE)</f>
        <v>3.5000000000000003E-2</v>
      </c>
      <c r="C3549" s="15"/>
      <c r="D3549" s="18">
        <v>3535</v>
      </c>
      <c r="E3549" s="34">
        <f t="shared" ca="1" si="1045"/>
        <v>17548.133405648146</v>
      </c>
      <c r="F3549" s="34">
        <f t="shared" ca="1" si="1046"/>
        <v>3500.0000000000005</v>
      </c>
      <c r="G3549" s="69">
        <f t="shared" ca="1" si="1050"/>
        <v>0</v>
      </c>
      <c r="H3549" s="34">
        <f t="shared" ca="1" si="1051"/>
        <v>-897.40441910250513</v>
      </c>
      <c r="I3549" s="34">
        <f t="shared" ca="1" si="1052"/>
        <v>2602.5955808974954</v>
      </c>
      <c r="J3549" s="18">
        <f ca="1">SUM(INDIRECT(ADDRESS(ROW(F3549),COLUMN(F3549),4)):INDIRECT(ADDRESS(ROW(F3549)+N$5-1,COLUMN(F3549),4)))</f>
        <v>24900</v>
      </c>
      <c r="K3549" s="18">
        <f t="shared" ca="1" si="1053"/>
        <v>16350</v>
      </c>
      <c r="L3549" s="18">
        <f t="shared" ca="1" si="1063"/>
        <v>0</v>
      </c>
      <c r="M3549" s="18">
        <f t="shared" ca="1" si="1047"/>
        <v>0</v>
      </c>
      <c r="N3549" s="34">
        <f t="shared" ca="1" si="1054"/>
        <v>14945.537824750651</v>
      </c>
      <c r="P3549" s="18">
        <f t="shared" ca="1" si="1048"/>
        <v>897.40441910250513</v>
      </c>
      <c r="Q3549" s="47">
        <f ca="1">SUM(L$15:L3549)-SUM(M$15:M3549)</f>
        <v>16350</v>
      </c>
      <c r="R3549" s="47" t="str">
        <f t="shared" ca="1" si="1049"/>
        <v>M3552</v>
      </c>
      <c r="S3549" s="40">
        <f t="shared" ca="1" si="1055"/>
        <v>0</v>
      </c>
      <c r="T3549" s="46">
        <f t="shared" ca="1" si="1056"/>
        <v>68</v>
      </c>
      <c r="X3549" s="74">
        <f t="shared" ca="1" si="1057"/>
        <v>-0.89740441910250512</v>
      </c>
      <c r="Y3549" s="75">
        <f t="shared" ca="1" si="1058"/>
        <v>-0.89740441910250512</v>
      </c>
      <c r="Z3549" s="74">
        <f t="shared" ca="1" si="1059"/>
        <v>0.40762631490667767</v>
      </c>
      <c r="AA3549" s="76">
        <f t="shared" ca="1" si="1060"/>
        <v>-897.40441910250513</v>
      </c>
      <c r="AB3549" s="76">
        <f t="shared" ca="1" si="1061"/>
        <v>407.62631490667769</v>
      </c>
    </row>
    <row r="3550" spans="1:28" x14ac:dyDescent="0.25">
      <c r="A3550" s="2">
        <f t="shared" si="1062"/>
        <v>26</v>
      </c>
      <c r="B3550" s="16">
        <f ca="1">VLOOKUP(A3550,PERIODS!$O$4:$P$33,2,FALSE)</f>
        <v>3.5000000000000003E-2</v>
      </c>
      <c r="C3550" s="15"/>
      <c r="D3550" s="18">
        <v>3536</v>
      </c>
      <c r="E3550" s="34">
        <f t="shared" ca="1" si="1045"/>
        <v>14945.537824750651</v>
      </c>
      <c r="F3550" s="34">
        <f t="shared" ca="1" si="1046"/>
        <v>3500.0000000000005</v>
      </c>
      <c r="G3550" s="69">
        <f t="shared" ca="1" si="1050"/>
        <v>0</v>
      </c>
      <c r="H3550" s="34">
        <f t="shared" ca="1" si="1051"/>
        <v>-1534.6245075451022</v>
      </c>
      <c r="I3550" s="34">
        <f t="shared" ca="1" si="1052"/>
        <v>1965.3754924548982</v>
      </c>
      <c r="J3550" s="18">
        <f ca="1">SUM(INDIRECT(ADDRESS(ROW(F3550),COLUMN(F3550),4)):INDIRECT(ADDRESS(ROW(F3550)+N$5-1,COLUMN(F3550),4)))</f>
        <v>23900</v>
      </c>
      <c r="K3550" s="18">
        <f t="shared" ca="1" si="1053"/>
        <v>0</v>
      </c>
      <c r="L3550" s="18">
        <f t="shared" ca="1" si="1063"/>
        <v>0</v>
      </c>
      <c r="M3550" s="18">
        <f t="shared" ca="1" si="1047"/>
        <v>16350</v>
      </c>
      <c r="N3550" s="34">
        <f t="shared" ca="1" si="1054"/>
        <v>29330.162332295753</v>
      </c>
      <c r="P3550" s="18">
        <f t="shared" ca="1" si="1048"/>
        <v>1534.6245075451022</v>
      </c>
      <c r="Q3550" s="47">
        <f ca="1">SUM(L$15:L3550)-SUM(M$15:M3550)</f>
        <v>0</v>
      </c>
      <c r="R3550" s="47" t="str">
        <f t="shared" ca="1" si="1049"/>
        <v>M3553</v>
      </c>
      <c r="S3550" s="40">
        <f t="shared" ca="1" si="1055"/>
        <v>0</v>
      </c>
      <c r="T3550" s="46">
        <f t="shared" ca="1" si="1056"/>
        <v>56</v>
      </c>
      <c r="X3550" s="74">
        <f t="shared" ca="1" si="1057"/>
        <v>-1.5346245075451022</v>
      </c>
      <c r="Y3550" s="75">
        <f t="shared" ca="1" si="1058"/>
        <v>-1.5346245075451022</v>
      </c>
      <c r="Z3550" s="74">
        <f t="shared" ca="1" si="1059"/>
        <v>0.21553660834708513</v>
      </c>
      <c r="AA3550" s="76">
        <f t="shared" ca="1" si="1060"/>
        <v>-1534.6245075451022</v>
      </c>
      <c r="AB3550" s="76">
        <f t="shared" ca="1" si="1061"/>
        <v>215.53660834708512</v>
      </c>
    </row>
    <row r="3551" spans="1:28" x14ac:dyDescent="0.25">
      <c r="A3551" s="2">
        <f t="shared" si="1062"/>
        <v>27</v>
      </c>
      <c r="B3551" s="16">
        <f ca="1">VLOOKUP(A3551,PERIODS!$O$4:$P$33,2,FALSE)</f>
        <v>3.5000000000000003E-2</v>
      </c>
      <c r="C3551" s="15"/>
      <c r="D3551" s="18">
        <v>3537</v>
      </c>
      <c r="E3551" s="34">
        <f t="shared" ca="1" si="1045"/>
        <v>29330.162332295753</v>
      </c>
      <c r="F3551" s="34">
        <f t="shared" ca="1" si="1046"/>
        <v>3500.0000000000005</v>
      </c>
      <c r="G3551" s="69">
        <f t="shared" ca="1" si="1050"/>
        <v>0</v>
      </c>
      <c r="H3551" s="34">
        <f t="shared" ca="1" si="1051"/>
        <v>493.03554014975333</v>
      </c>
      <c r="I3551" s="34">
        <f t="shared" ca="1" si="1052"/>
        <v>3993.0355401497536</v>
      </c>
      <c r="J3551" s="18">
        <f ca="1">SUM(INDIRECT(ADDRESS(ROW(F3551),COLUMN(F3551),4)):INDIRECT(ADDRESS(ROW(F3551)+N$5-1,COLUMN(F3551),4)))</f>
        <v>22900</v>
      </c>
      <c r="K3551" s="18">
        <f t="shared" ca="1" si="1053"/>
        <v>0</v>
      </c>
      <c r="L3551" s="18">
        <f t="shared" ca="1" si="1063"/>
        <v>0</v>
      </c>
      <c r="M3551" s="18">
        <f t="shared" ca="1" si="1047"/>
        <v>0</v>
      </c>
      <c r="N3551" s="34">
        <f t="shared" ca="1" si="1054"/>
        <v>25337.126792145998</v>
      </c>
      <c r="P3551" s="18">
        <f t="shared" ca="1" si="1048"/>
        <v>493.03554014975333</v>
      </c>
      <c r="Q3551" s="47">
        <f ca="1">SUM(L$15:L3551)-SUM(M$15:M3551)</f>
        <v>0</v>
      </c>
      <c r="R3551" s="47" t="str">
        <f t="shared" ca="1" si="1049"/>
        <v>M3554</v>
      </c>
      <c r="S3551" s="40">
        <f t="shared" ca="1" si="1055"/>
        <v>0</v>
      </c>
      <c r="T3551" s="46">
        <f t="shared" ca="1" si="1056"/>
        <v>6</v>
      </c>
      <c r="X3551" s="74">
        <f t="shared" ca="1" si="1057"/>
        <v>0.49303554014975332</v>
      </c>
      <c r="Y3551" s="75">
        <f t="shared" ca="1" si="1058"/>
        <v>0.49303554014975332</v>
      </c>
      <c r="Z3551" s="74">
        <f t="shared" ca="1" si="1059"/>
        <v>1.6372787094856804</v>
      </c>
      <c r="AA3551" s="76">
        <f t="shared" ca="1" si="1060"/>
        <v>493.03554014975333</v>
      </c>
      <c r="AB3551" s="76">
        <f t="shared" ca="1" si="1061"/>
        <v>1637.2787094856803</v>
      </c>
    </row>
    <row r="3552" spans="1:28" x14ac:dyDescent="0.25">
      <c r="A3552" s="2">
        <f t="shared" si="1062"/>
        <v>28</v>
      </c>
      <c r="B3552" s="16">
        <f ca="1">VLOOKUP(A3552,PERIODS!$O$4:$P$33,2,FALSE)</f>
        <v>0.04</v>
      </c>
      <c r="C3552" s="15"/>
      <c r="D3552" s="18">
        <v>3538</v>
      </c>
      <c r="E3552" s="34">
        <f t="shared" ca="1" si="1045"/>
        <v>25337.126792145998</v>
      </c>
      <c r="F3552" s="34">
        <f t="shared" ca="1" si="1046"/>
        <v>4000</v>
      </c>
      <c r="G3552" s="69">
        <f t="shared" ca="1" si="1050"/>
        <v>0</v>
      </c>
      <c r="H3552" s="34">
        <f t="shared" ca="1" si="1051"/>
        <v>1270.627859097777</v>
      </c>
      <c r="I3552" s="34">
        <f t="shared" ca="1" si="1052"/>
        <v>5270.6278590977772</v>
      </c>
      <c r="J3552" s="18">
        <f ca="1">SUM(INDIRECT(ADDRESS(ROW(F3552),COLUMN(F3552),4)):INDIRECT(ADDRESS(ROW(F3552)+N$5-1,COLUMN(F3552),4)))</f>
        <v>21900</v>
      </c>
      <c r="K3552" s="18">
        <f t="shared" ca="1" si="1053"/>
        <v>0</v>
      </c>
      <c r="L3552" s="18">
        <f t="shared" ca="1" si="1063"/>
        <v>0</v>
      </c>
      <c r="M3552" s="18">
        <f t="shared" ca="1" si="1047"/>
        <v>0</v>
      </c>
      <c r="N3552" s="34">
        <f t="shared" ca="1" si="1054"/>
        <v>20066.49893304822</v>
      </c>
      <c r="P3552" s="18">
        <f t="shared" ca="1" si="1048"/>
        <v>1270.627859097777</v>
      </c>
      <c r="Q3552" s="47">
        <f ca="1">SUM(L$15:L3552)-SUM(M$15:M3552)</f>
        <v>0</v>
      </c>
      <c r="R3552" s="47" t="str">
        <f t="shared" ca="1" si="1049"/>
        <v>M3555</v>
      </c>
      <c r="S3552" s="40">
        <f t="shared" ca="1" si="1055"/>
        <v>0</v>
      </c>
      <c r="T3552" s="46">
        <f t="shared" ca="1" si="1056"/>
        <v>19</v>
      </c>
      <c r="X3552" s="74">
        <f t="shared" ca="1" si="1057"/>
        <v>1.2706278590977771</v>
      </c>
      <c r="Y3552" s="75">
        <f t="shared" ca="1" si="1058"/>
        <v>1.2706278590977771</v>
      </c>
      <c r="Z3552" s="74">
        <f t="shared" ca="1" si="1059"/>
        <v>3.5630889780361366</v>
      </c>
      <c r="AA3552" s="76">
        <f t="shared" ca="1" si="1060"/>
        <v>1270.627859097777</v>
      </c>
      <c r="AB3552" s="76">
        <f t="shared" ca="1" si="1061"/>
        <v>3563.0889780361367</v>
      </c>
    </row>
    <row r="3553" spans="1:28" x14ac:dyDescent="0.25">
      <c r="A3553" s="2">
        <f t="shared" si="1062"/>
        <v>29</v>
      </c>
      <c r="B3553" s="16">
        <f ca="1">VLOOKUP(A3553,PERIODS!$O$4:$P$33,2,FALSE)</f>
        <v>0.04</v>
      </c>
      <c r="C3553" s="15"/>
      <c r="D3553" s="18">
        <v>3539</v>
      </c>
      <c r="E3553" s="34">
        <f t="shared" ca="1" si="1045"/>
        <v>20066.49893304822</v>
      </c>
      <c r="F3553" s="34">
        <f t="shared" ca="1" si="1046"/>
        <v>4000</v>
      </c>
      <c r="G3553" s="69">
        <f t="shared" ca="1" si="1050"/>
        <v>0</v>
      </c>
      <c r="H3553" s="34">
        <f t="shared" ca="1" si="1051"/>
        <v>-28.139586952223947</v>
      </c>
      <c r="I3553" s="34">
        <f t="shared" ca="1" si="1052"/>
        <v>3971.8604130477761</v>
      </c>
      <c r="J3553" s="18">
        <f ca="1">SUM(INDIRECT(ADDRESS(ROW(F3553),COLUMN(F3553),4)):INDIRECT(ADDRESS(ROW(F3553)+N$5-1,COLUMN(F3553),4)))</f>
        <v>21200</v>
      </c>
      <c r="K3553" s="18">
        <f t="shared" ca="1" si="1053"/>
        <v>16350</v>
      </c>
      <c r="L3553" s="18">
        <f t="shared" ca="1" si="1063"/>
        <v>16350</v>
      </c>
      <c r="M3553" s="18">
        <f t="shared" ca="1" si="1047"/>
        <v>0</v>
      </c>
      <c r="N3553" s="34">
        <f t="shared" ca="1" si="1054"/>
        <v>16094.638520000444</v>
      </c>
      <c r="P3553" s="18">
        <f t="shared" ca="1" si="1048"/>
        <v>28.139586952223947</v>
      </c>
      <c r="Q3553" s="47">
        <f ca="1">SUM(L$15:L3553)-SUM(M$15:M3553)</f>
        <v>16350</v>
      </c>
      <c r="R3553" s="47" t="str">
        <f t="shared" ca="1" si="1049"/>
        <v>M3556</v>
      </c>
      <c r="S3553" s="40">
        <f t="shared" ca="1" si="1055"/>
        <v>0</v>
      </c>
      <c r="T3553" s="46">
        <f t="shared" ca="1" si="1056"/>
        <v>84</v>
      </c>
      <c r="X3553" s="74">
        <f t="shared" ca="1" si="1057"/>
        <v>-2.8139586952223947E-2</v>
      </c>
      <c r="Y3553" s="75">
        <f t="shared" ca="1" si="1058"/>
        <v>-2.8139586952223947E-2</v>
      </c>
      <c r="Z3553" s="74">
        <f t="shared" ca="1" si="1059"/>
        <v>0.97225264354556529</v>
      </c>
      <c r="AA3553" s="76">
        <f t="shared" ca="1" si="1060"/>
        <v>-28.139586952223947</v>
      </c>
      <c r="AB3553" s="76">
        <f t="shared" ca="1" si="1061"/>
        <v>972.25264354556532</v>
      </c>
    </row>
    <row r="3554" spans="1:28" x14ac:dyDescent="0.25">
      <c r="A3554" s="2">
        <f t="shared" si="1062"/>
        <v>30</v>
      </c>
      <c r="B3554" s="16">
        <f ca="1">VLOOKUP(A3554,PERIODS!$O$4:$P$33,2,FALSE)</f>
        <v>0.04</v>
      </c>
      <c r="C3554" s="15"/>
      <c r="D3554" s="18">
        <v>3540</v>
      </c>
      <c r="E3554" s="34">
        <f t="shared" ref="E3554:E3617" ca="1" si="1064">N3553</f>
        <v>16094.638520000444</v>
      </c>
      <c r="F3554" s="34">
        <f t="shared" ca="1" si="1046"/>
        <v>4000</v>
      </c>
      <c r="G3554" s="69">
        <f t="shared" ca="1" si="1050"/>
        <v>0</v>
      </c>
      <c r="H3554" s="34">
        <f t="shared" ca="1" si="1051"/>
        <v>-1302.6559890438518</v>
      </c>
      <c r="I3554" s="34">
        <f t="shared" ca="1" si="1052"/>
        <v>2697.3440109561479</v>
      </c>
      <c r="J3554" s="18">
        <f ca="1">SUM(INDIRECT(ADDRESS(ROW(F3554),COLUMN(F3554),4)):INDIRECT(ADDRESS(ROW(F3554)+N$5-1,COLUMN(F3554),4)))</f>
        <v>20500</v>
      </c>
      <c r="K3554" s="18">
        <f t="shared" ca="1" si="1053"/>
        <v>16350</v>
      </c>
      <c r="L3554" s="18">
        <f t="shared" ca="1" si="1063"/>
        <v>0</v>
      </c>
      <c r="M3554" s="18">
        <f t="shared" ca="1" si="1047"/>
        <v>0</v>
      </c>
      <c r="N3554" s="34">
        <f t="shared" ca="1" si="1054"/>
        <v>13397.294509044295</v>
      </c>
      <c r="P3554" s="18">
        <f t="shared" ca="1" si="1048"/>
        <v>1302.6559890438518</v>
      </c>
      <c r="Q3554" s="47">
        <f ca="1">SUM(L$15:L3554)-SUM(M$15:M3554)</f>
        <v>16350</v>
      </c>
      <c r="R3554" s="47" t="str">
        <f t="shared" ca="1" si="1049"/>
        <v>M3557</v>
      </c>
      <c r="S3554" s="40">
        <f t="shared" ca="1" si="1055"/>
        <v>0</v>
      </c>
      <c r="T3554" s="46">
        <f t="shared" ca="1" si="1056"/>
        <v>89</v>
      </c>
      <c r="X3554" s="74">
        <f t="shared" ca="1" si="1057"/>
        <v>-1.3026559890438518</v>
      </c>
      <c r="Y3554" s="75">
        <f t="shared" ca="1" si="1058"/>
        <v>-1.3026559890438518</v>
      </c>
      <c r="Z3554" s="74">
        <f t="shared" ca="1" si="1059"/>
        <v>0.2718089119846368</v>
      </c>
      <c r="AA3554" s="76">
        <f t="shared" ca="1" si="1060"/>
        <v>-1302.6559890438518</v>
      </c>
      <c r="AB3554" s="76">
        <f t="shared" ca="1" si="1061"/>
        <v>271.80891198463678</v>
      </c>
    </row>
    <row r="3555" spans="1:28" x14ac:dyDescent="0.25">
      <c r="A3555" s="2">
        <f t="shared" si="1062"/>
        <v>1</v>
      </c>
      <c r="B3555" s="16">
        <f ca="1">VLOOKUP(A3555,PERIODS!$O$4:$P$33,2,FALSE)</f>
        <v>2.4E-2</v>
      </c>
      <c r="C3555" s="15"/>
      <c r="D3555" s="18">
        <v>3541</v>
      </c>
      <c r="E3555" s="34">
        <f t="shared" ca="1" si="1064"/>
        <v>13397.294509044295</v>
      </c>
      <c r="F3555" s="34">
        <f t="shared" ca="1" si="1046"/>
        <v>2400</v>
      </c>
      <c r="G3555" s="69">
        <f t="shared" ca="1" si="1050"/>
        <v>0</v>
      </c>
      <c r="H3555" s="34">
        <f t="shared" ca="1" si="1051"/>
        <v>-746.9117453221802</v>
      </c>
      <c r="I3555" s="34">
        <f t="shared" ca="1" si="1052"/>
        <v>1653.0882546778198</v>
      </c>
      <c r="J3555" s="18">
        <f ca="1">SUM(INDIRECT(ADDRESS(ROW(F3555),COLUMN(F3555),4)):INDIRECT(ADDRESS(ROW(F3555)+N$5-1,COLUMN(F3555),4)))</f>
        <v>19800</v>
      </c>
      <c r="K3555" s="18">
        <f t="shared" ca="1" si="1053"/>
        <v>16350</v>
      </c>
      <c r="L3555" s="18">
        <f t="shared" ca="1" si="1063"/>
        <v>0</v>
      </c>
      <c r="M3555" s="18">
        <f t="shared" ca="1" si="1047"/>
        <v>0</v>
      </c>
      <c r="N3555" s="34">
        <f t="shared" ca="1" si="1054"/>
        <v>11744.206254366476</v>
      </c>
      <c r="P3555" s="18">
        <f t="shared" ca="1" si="1048"/>
        <v>746.9117453221802</v>
      </c>
      <c r="Q3555" s="47">
        <f ca="1">SUM(L$15:L3555)-SUM(M$15:M3555)</f>
        <v>16350</v>
      </c>
      <c r="R3555" s="47" t="str">
        <f t="shared" ca="1" si="1049"/>
        <v>M3558</v>
      </c>
      <c r="S3555" s="40">
        <f t="shared" ca="1" si="1055"/>
        <v>0</v>
      </c>
      <c r="T3555" s="46">
        <f t="shared" ca="1" si="1056"/>
        <v>70</v>
      </c>
      <c r="X3555" s="74">
        <f t="shared" ca="1" si="1057"/>
        <v>-0.74691174532218019</v>
      </c>
      <c r="Y3555" s="75">
        <f t="shared" ca="1" si="1058"/>
        <v>-0.74691174532218019</v>
      </c>
      <c r="Z3555" s="74">
        <f t="shared" ca="1" si="1059"/>
        <v>0.4738275958325413</v>
      </c>
      <c r="AA3555" s="76">
        <f t="shared" ca="1" si="1060"/>
        <v>-746.9117453221802</v>
      </c>
      <c r="AB3555" s="76">
        <f t="shared" ca="1" si="1061"/>
        <v>473.82759583254131</v>
      </c>
    </row>
    <row r="3556" spans="1:28" x14ac:dyDescent="0.25">
      <c r="A3556" s="2">
        <f t="shared" si="1062"/>
        <v>2</v>
      </c>
      <c r="B3556" s="16">
        <f ca="1">VLOOKUP(A3556,PERIODS!$O$4:$P$33,2,FALSE)</f>
        <v>2.5000000000000001E-2</v>
      </c>
      <c r="C3556" s="15"/>
      <c r="D3556" s="18">
        <v>3542</v>
      </c>
      <c r="E3556" s="34">
        <f t="shared" ca="1" si="1064"/>
        <v>11744.206254366476</v>
      </c>
      <c r="F3556" s="34">
        <f t="shared" ca="1" si="1046"/>
        <v>2500</v>
      </c>
      <c r="G3556" s="69">
        <f t="shared" ca="1" si="1050"/>
        <v>0</v>
      </c>
      <c r="H3556" s="34">
        <f t="shared" ca="1" si="1051"/>
        <v>-1004.0035638617882</v>
      </c>
      <c r="I3556" s="34">
        <f t="shared" ca="1" si="1052"/>
        <v>1495.9964361382117</v>
      </c>
      <c r="J3556" s="18">
        <f ca="1">SUM(INDIRECT(ADDRESS(ROW(F3556),COLUMN(F3556),4)):INDIRECT(ADDRESS(ROW(F3556)+N$5-1,COLUMN(F3556),4)))</f>
        <v>20700</v>
      </c>
      <c r="K3556" s="18">
        <f t="shared" ca="1" si="1053"/>
        <v>0</v>
      </c>
      <c r="L3556" s="18">
        <f t="shared" ca="1" si="1063"/>
        <v>0</v>
      </c>
      <c r="M3556" s="18">
        <f t="shared" ca="1" si="1047"/>
        <v>16350</v>
      </c>
      <c r="N3556" s="34">
        <f t="shared" ca="1" si="1054"/>
        <v>26598.209818228264</v>
      </c>
      <c r="P3556" s="18">
        <f t="shared" ca="1" si="1048"/>
        <v>1004.0035638617882</v>
      </c>
      <c r="Q3556" s="47">
        <f ca="1">SUM(L$15:L3556)-SUM(M$15:M3556)</f>
        <v>0</v>
      </c>
      <c r="R3556" s="47" t="str">
        <f t="shared" ca="1" si="1049"/>
        <v>M3559</v>
      </c>
      <c r="S3556" s="40">
        <f t="shared" ca="1" si="1055"/>
        <v>0</v>
      </c>
      <c r="T3556" s="46">
        <f t="shared" ca="1" si="1056"/>
        <v>26</v>
      </c>
      <c r="X3556" s="74">
        <f t="shared" ca="1" si="1057"/>
        <v>-1.0040035638617881</v>
      </c>
      <c r="Y3556" s="75">
        <f t="shared" ca="1" si="1058"/>
        <v>-1.0040035638617881</v>
      </c>
      <c r="Z3556" s="74">
        <f t="shared" ca="1" si="1059"/>
        <v>0.36640955668681469</v>
      </c>
      <c r="AA3556" s="76">
        <f t="shared" ca="1" si="1060"/>
        <v>-1004.0035638617882</v>
      </c>
      <c r="AB3556" s="76">
        <f t="shared" ca="1" si="1061"/>
        <v>366.40955668681471</v>
      </c>
    </row>
    <row r="3557" spans="1:28" x14ac:dyDescent="0.25">
      <c r="A3557" s="2">
        <f t="shared" si="1062"/>
        <v>3</v>
      </c>
      <c r="B3557" s="16">
        <f ca="1">VLOOKUP(A3557,PERIODS!$O$4:$P$33,2,FALSE)</f>
        <v>2.5000000000000001E-2</v>
      </c>
      <c r="C3557" s="15"/>
      <c r="D3557" s="18">
        <v>3543</v>
      </c>
      <c r="E3557" s="34">
        <f t="shared" ca="1" si="1064"/>
        <v>26598.209818228264</v>
      </c>
      <c r="F3557" s="34">
        <f t="shared" ca="1" si="1046"/>
        <v>2500</v>
      </c>
      <c r="G3557" s="69">
        <f t="shared" ca="1" si="1050"/>
        <v>0</v>
      </c>
      <c r="H3557" s="34">
        <f t="shared" ca="1" si="1051"/>
        <v>-136.61356001706309</v>
      </c>
      <c r="I3557" s="34">
        <f t="shared" ca="1" si="1052"/>
        <v>2363.3864399829367</v>
      </c>
      <c r="J3557" s="18">
        <f ca="1">SUM(INDIRECT(ADDRESS(ROW(F3557),COLUMN(F3557),4)):INDIRECT(ADDRESS(ROW(F3557)+N$5-1,COLUMN(F3557),4)))</f>
        <v>21500</v>
      </c>
      <c r="K3557" s="18">
        <f t="shared" ca="1" si="1053"/>
        <v>0</v>
      </c>
      <c r="L3557" s="18">
        <f t="shared" ca="1" si="1063"/>
        <v>0</v>
      </c>
      <c r="M3557" s="18">
        <f t="shared" ca="1" si="1047"/>
        <v>0</v>
      </c>
      <c r="N3557" s="34">
        <f t="shared" ca="1" si="1054"/>
        <v>24234.823378245328</v>
      </c>
      <c r="P3557" s="18">
        <f t="shared" ca="1" si="1048"/>
        <v>136.61356001706309</v>
      </c>
      <c r="Q3557" s="47">
        <f ca="1">SUM(L$15:L3557)-SUM(M$15:M3557)</f>
        <v>0</v>
      </c>
      <c r="R3557" s="47" t="str">
        <f t="shared" ca="1" si="1049"/>
        <v>M3560</v>
      </c>
      <c r="S3557" s="40">
        <f t="shared" ca="1" si="1055"/>
        <v>0</v>
      </c>
      <c r="T3557" s="46">
        <f t="shared" ca="1" si="1056"/>
        <v>51</v>
      </c>
      <c r="X3557" s="74">
        <f t="shared" ca="1" si="1057"/>
        <v>-0.1366135600170631</v>
      </c>
      <c r="Y3557" s="75">
        <f t="shared" ca="1" si="1058"/>
        <v>-0.1366135600170631</v>
      </c>
      <c r="Z3557" s="74">
        <f t="shared" ca="1" si="1059"/>
        <v>0.87230725540801701</v>
      </c>
      <c r="AA3557" s="76">
        <f t="shared" ca="1" si="1060"/>
        <v>-136.61356001706309</v>
      </c>
      <c r="AB3557" s="76">
        <f t="shared" ca="1" si="1061"/>
        <v>872.307255408017</v>
      </c>
    </row>
    <row r="3558" spans="1:28" x14ac:dyDescent="0.25">
      <c r="A3558" s="2">
        <f t="shared" si="1062"/>
        <v>4</v>
      </c>
      <c r="B3558" s="16">
        <f ca="1">VLOOKUP(A3558,PERIODS!$O$4:$P$33,2,FALSE)</f>
        <v>2.5000000000000001E-2</v>
      </c>
      <c r="C3558" s="15"/>
      <c r="D3558" s="18">
        <v>3544</v>
      </c>
      <c r="E3558" s="34">
        <f t="shared" ca="1" si="1064"/>
        <v>24234.823378245328</v>
      </c>
      <c r="F3558" s="34">
        <f t="shared" ca="1" si="1046"/>
        <v>2500</v>
      </c>
      <c r="G3558" s="69">
        <f t="shared" ca="1" si="1050"/>
        <v>0</v>
      </c>
      <c r="H3558" s="34">
        <f t="shared" ca="1" si="1051"/>
        <v>-491.35046118280508</v>
      </c>
      <c r="I3558" s="34">
        <f t="shared" ca="1" si="1052"/>
        <v>2008.649538817195</v>
      </c>
      <c r="J3558" s="18">
        <f ca="1">SUM(INDIRECT(ADDRESS(ROW(F3558),COLUMN(F3558),4)):INDIRECT(ADDRESS(ROW(F3558)+N$5-1,COLUMN(F3558),4)))</f>
        <v>22300</v>
      </c>
      <c r="K3558" s="18">
        <f t="shared" ca="1" si="1053"/>
        <v>0</v>
      </c>
      <c r="L3558" s="18">
        <f t="shared" ca="1" si="1063"/>
        <v>0</v>
      </c>
      <c r="M3558" s="18">
        <f t="shared" ca="1" si="1047"/>
        <v>0</v>
      </c>
      <c r="N3558" s="34">
        <f t="shared" ca="1" si="1054"/>
        <v>22226.173839428135</v>
      </c>
      <c r="P3558" s="18">
        <f t="shared" ca="1" si="1048"/>
        <v>491.35046118280508</v>
      </c>
      <c r="Q3558" s="47">
        <f ca="1">SUM(L$15:L3558)-SUM(M$15:M3558)</f>
        <v>0</v>
      </c>
      <c r="R3558" s="47" t="str">
        <f t="shared" ca="1" si="1049"/>
        <v>M3561</v>
      </c>
      <c r="S3558" s="40">
        <f t="shared" ca="1" si="1055"/>
        <v>0</v>
      </c>
      <c r="T3558" s="46">
        <f t="shared" ca="1" si="1056"/>
        <v>82</v>
      </c>
      <c r="X3558" s="74">
        <f t="shared" ca="1" si="1057"/>
        <v>-0.49135046118280506</v>
      </c>
      <c r="Y3558" s="75">
        <f t="shared" ca="1" si="1058"/>
        <v>-0.49135046118280506</v>
      </c>
      <c r="Z3558" s="74">
        <f t="shared" ca="1" si="1059"/>
        <v>0.61179962440540647</v>
      </c>
      <c r="AA3558" s="76">
        <f t="shared" ca="1" si="1060"/>
        <v>-491.35046118280508</v>
      </c>
      <c r="AB3558" s="76">
        <f t="shared" ca="1" si="1061"/>
        <v>611.79962440540646</v>
      </c>
    </row>
    <row r="3559" spans="1:28" x14ac:dyDescent="0.25">
      <c r="A3559" s="2">
        <f t="shared" si="1062"/>
        <v>5</v>
      </c>
      <c r="B3559" s="16">
        <f ca="1">VLOOKUP(A3559,PERIODS!$O$4:$P$33,2,FALSE)</f>
        <v>3.3000000000000002E-2</v>
      </c>
      <c r="C3559" s="15"/>
      <c r="D3559" s="18">
        <v>3545</v>
      </c>
      <c r="E3559" s="34">
        <f t="shared" ca="1" si="1064"/>
        <v>22226.173839428135</v>
      </c>
      <c r="F3559" s="34">
        <f t="shared" ca="1" si="1046"/>
        <v>3300</v>
      </c>
      <c r="G3559" s="69">
        <f t="shared" ca="1" si="1050"/>
        <v>0</v>
      </c>
      <c r="H3559" s="34">
        <f t="shared" ca="1" si="1051"/>
        <v>-1313.3976774749228</v>
      </c>
      <c r="I3559" s="34">
        <f t="shared" ca="1" si="1052"/>
        <v>1986.6023225250772</v>
      </c>
      <c r="J3559" s="18">
        <f ca="1">SUM(INDIRECT(ADDRESS(ROW(F3559),COLUMN(F3559),4)):INDIRECT(ADDRESS(ROW(F3559)+N$5-1,COLUMN(F3559),4)))</f>
        <v>23100</v>
      </c>
      <c r="K3559" s="18">
        <f t="shared" ca="1" si="1053"/>
        <v>16350</v>
      </c>
      <c r="L3559" s="18">
        <f t="shared" ca="1" si="1063"/>
        <v>16350</v>
      </c>
      <c r="M3559" s="18">
        <f t="shared" ca="1" si="1047"/>
        <v>0</v>
      </c>
      <c r="N3559" s="34">
        <f t="shared" ca="1" si="1054"/>
        <v>20239.571516903059</v>
      </c>
      <c r="P3559" s="18">
        <f t="shared" ca="1" si="1048"/>
        <v>1313.3976774749228</v>
      </c>
      <c r="Q3559" s="47">
        <f ca="1">SUM(L$15:L3559)-SUM(M$15:M3559)</f>
        <v>16350</v>
      </c>
      <c r="R3559" s="47" t="str">
        <f t="shared" ca="1" si="1049"/>
        <v>M3562</v>
      </c>
      <c r="S3559" s="40">
        <f t="shared" ca="1" si="1055"/>
        <v>0</v>
      </c>
      <c r="T3559" s="46">
        <f t="shared" ca="1" si="1056"/>
        <v>22</v>
      </c>
      <c r="X3559" s="74">
        <f t="shared" ca="1" si="1057"/>
        <v>-1.3133976774749228</v>
      </c>
      <c r="Y3559" s="75">
        <f t="shared" ca="1" si="1058"/>
        <v>-1.3133976774749228</v>
      </c>
      <c r="Z3559" s="74">
        <f t="shared" ca="1" si="1059"/>
        <v>0.26890485052443841</v>
      </c>
      <c r="AA3559" s="76">
        <f t="shared" ca="1" si="1060"/>
        <v>-1313.3976774749228</v>
      </c>
      <c r="AB3559" s="76">
        <f t="shared" ca="1" si="1061"/>
        <v>268.90485052443842</v>
      </c>
    </row>
    <row r="3560" spans="1:28" x14ac:dyDescent="0.25">
      <c r="A3560" s="2">
        <f t="shared" si="1062"/>
        <v>6</v>
      </c>
      <c r="B3560" s="16">
        <f ca="1">VLOOKUP(A3560,PERIODS!$O$4:$P$33,2,FALSE)</f>
        <v>3.3000000000000002E-2</v>
      </c>
      <c r="C3560" s="15"/>
      <c r="D3560" s="18">
        <v>3546</v>
      </c>
      <c r="E3560" s="34">
        <f t="shared" ca="1" si="1064"/>
        <v>20239.571516903059</v>
      </c>
      <c r="F3560" s="34">
        <f t="shared" ca="1" si="1046"/>
        <v>3300</v>
      </c>
      <c r="G3560" s="69">
        <f t="shared" ca="1" si="1050"/>
        <v>0</v>
      </c>
      <c r="H3560" s="34">
        <f t="shared" ca="1" si="1051"/>
        <v>573.86190531235195</v>
      </c>
      <c r="I3560" s="34">
        <f t="shared" ca="1" si="1052"/>
        <v>3873.8619053123521</v>
      </c>
      <c r="J3560" s="18">
        <f ca="1">SUM(INDIRECT(ADDRESS(ROW(F3560),COLUMN(F3560),4)):INDIRECT(ADDRESS(ROW(F3560)+N$5-1,COLUMN(F3560),4)))</f>
        <v>23100</v>
      </c>
      <c r="K3560" s="18">
        <f t="shared" ca="1" si="1053"/>
        <v>16350</v>
      </c>
      <c r="L3560" s="18">
        <f t="shared" ca="1" si="1063"/>
        <v>0</v>
      </c>
      <c r="M3560" s="18">
        <f t="shared" ca="1" si="1047"/>
        <v>0</v>
      </c>
      <c r="N3560" s="34">
        <f t="shared" ca="1" si="1054"/>
        <v>16365.709611590708</v>
      </c>
      <c r="P3560" s="18">
        <f t="shared" ca="1" si="1048"/>
        <v>573.86190531235195</v>
      </c>
      <c r="Q3560" s="47">
        <f ca="1">SUM(L$15:L3560)-SUM(M$15:M3560)</f>
        <v>16350</v>
      </c>
      <c r="R3560" s="47" t="str">
        <f t="shared" ca="1" si="1049"/>
        <v>M3563</v>
      </c>
      <c r="S3560" s="40">
        <f t="shared" ca="1" si="1055"/>
        <v>0</v>
      </c>
      <c r="T3560" s="46">
        <f t="shared" ca="1" si="1056"/>
        <v>94</v>
      </c>
      <c r="X3560" s="74">
        <f t="shared" ca="1" si="1057"/>
        <v>0.57386190531235193</v>
      </c>
      <c r="Y3560" s="75">
        <f t="shared" ca="1" si="1058"/>
        <v>0.57386190531235193</v>
      </c>
      <c r="Z3560" s="74">
        <f t="shared" ca="1" si="1059"/>
        <v>1.7751091345882197</v>
      </c>
      <c r="AA3560" s="76">
        <f t="shared" ca="1" si="1060"/>
        <v>573.86190531235195</v>
      </c>
      <c r="AB3560" s="76">
        <f t="shared" ca="1" si="1061"/>
        <v>1775.1091345882198</v>
      </c>
    </row>
    <row r="3561" spans="1:28" x14ac:dyDescent="0.25">
      <c r="A3561" s="2">
        <f t="shared" si="1062"/>
        <v>7</v>
      </c>
      <c r="B3561" s="16">
        <f ca="1">VLOOKUP(A3561,PERIODS!$O$4:$P$33,2,FALSE)</f>
        <v>3.3000000000000002E-2</v>
      </c>
      <c r="C3561" s="15"/>
      <c r="D3561" s="18">
        <v>3547</v>
      </c>
      <c r="E3561" s="34">
        <f t="shared" ca="1" si="1064"/>
        <v>16365.709611590708</v>
      </c>
      <c r="F3561" s="34">
        <f t="shared" ca="1" si="1046"/>
        <v>3300</v>
      </c>
      <c r="G3561" s="69">
        <f t="shared" ca="1" si="1050"/>
        <v>0</v>
      </c>
      <c r="H3561" s="34">
        <f t="shared" ca="1" si="1051"/>
        <v>-812.76056244809342</v>
      </c>
      <c r="I3561" s="34">
        <f t="shared" ca="1" si="1052"/>
        <v>2487.2394375519066</v>
      </c>
      <c r="J3561" s="18">
        <f ca="1">SUM(INDIRECT(ADDRESS(ROW(F3561),COLUMN(F3561),4)):INDIRECT(ADDRESS(ROW(F3561)+N$5-1,COLUMN(F3561),4)))</f>
        <v>23100</v>
      </c>
      <c r="K3561" s="18">
        <f t="shared" ca="1" si="1053"/>
        <v>16350</v>
      </c>
      <c r="L3561" s="18">
        <f t="shared" ca="1" si="1063"/>
        <v>0</v>
      </c>
      <c r="M3561" s="18">
        <f t="shared" ca="1" si="1047"/>
        <v>0</v>
      </c>
      <c r="N3561" s="34">
        <f t="shared" ca="1" si="1054"/>
        <v>13878.470174038801</v>
      </c>
      <c r="P3561" s="18">
        <f t="shared" ca="1" si="1048"/>
        <v>812.76056244809342</v>
      </c>
      <c r="Q3561" s="47">
        <f ca="1">SUM(L$15:L3561)-SUM(M$15:M3561)</f>
        <v>16350</v>
      </c>
      <c r="R3561" s="47" t="str">
        <f t="shared" ca="1" si="1049"/>
        <v>M3564</v>
      </c>
      <c r="S3561" s="40">
        <f t="shared" ca="1" si="1055"/>
        <v>0</v>
      </c>
      <c r="T3561" s="46">
        <f t="shared" ca="1" si="1056"/>
        <v>84</v>
      </c>
      <c r="X3561" s="74">
        <f t="shared" ca="1" si="1057"/>
        <v>-0.81276056244809347</v>
      </c>
      <c r="Y3561" s="75">
        <f t="shared" ca="1" si="1058"/>
        <v>-0.81276056244809347</v>
      </c>
      <c r="Z3561" s="74">
        <f t="shared" ca="1" si="1059"/>
        <v>0.44363170125794332</v>
      </c>
      <c r="AA3561" s="76">
        <f t="shared" ca="1" si="1060"/>
        <v>-812.76056244809342</v>
      </c>
      <c r="AB3561" s="76">
        <f t="shared" ca="1" si="1061"/>
        <v>443.63170125794335</v>
      </c>
    </row>
    <row r="3562" spans="1:28" x14ac:dyDescent="0.25">
      <c r="A3562" s="2">
        <f t="shared" si="1062"/>
        <v>8</v>
      </c>
      <c r="B3562" s="16">
        <f ca="1">VLOOKUP(A3562,PERIODS!$O$4:$P$33,2,FALSE)</f>
        <v>3.3000000000000002E-2</v>
      </c>
      <c r="C3562" s="15"/>
      <c r="D3562" s="18">
        <v>3548</v>
      </c>
      <c r="E3562" s="34">
        <f t="shared" ca="1" si="1064"/>
        <v>13878.470174038801</v>
      </c>
      <c r="F3562" s="34">
        <f t="shared" ca="1" si="1046"/>
        <v>3300</v>
      </c>
      <c r="G3562" s="69">
        <f t="shared" ca="1" si="1050"/>
        <v>0</v>
      </c>
      <c r="H3562" s="34">
        <f t="shared" ca="1" si="1051"/>
        <v>-1146.9812289115853</v>
      </c>
      <c r="I3562" s="34">
        <f t="shared" ca="1" si="1052"/>
        <v>2153.0187710884147</v>
      </c>
      <c r="J3562" s="18">
        <f ca="1">SUM(INDIRECT(ADDRESS(ROW(F3562),COLUMN(F3562),4)):INDIRECT(ADDRESS(ROW(F3562)+N$5-1,COLUMN(F3562),4)))</f>
        <v>23100</v>
      </c>
      <c r="K3562" s="18">
        <f t="shared" ca="1" si="1053"/>
        <v>0</v>
      </c>
      <c r="L3562" s="18">
        <f t="shared" ca="1" si="1063"/>
        <v>0</v>
      </c>
      <c r="M3562" s="18">
        <f t="shared" ca="1" si="1047"/>
        <v>16350</v>
      </c>
      <c r="N3562" s="34">
        <f t="shared" ca="1" si="1054"/>
        <v>28075.451402950384</v>
      </c>
      <c r="P3562" s="18">
        <f t="shared" ca="1" si="1048"/>
        <v>1146.9812289115853</v>
      </c>
      <c r="Q3562" s="47">
        <f ca="1">SUM(L$15:L3562)-SUM(M$15:M3562)</f>
        <v>0</v>
      </c>
      <c r="R3562" s="47" t="str">
        <f t="shared" ca="1" si="1049"/>
        <v>M3565</v>
      </c>
      <c r="S3562" s="40">
        <f t="shared" ca="1" si="1055"/>
        <v>0</v>
      </c>
      <c r="T3562" s="46">
        <f t="shared" ca="1" si="1056"/>
        <v>13</v>
      </c>
      <c r="X3562" s="74">
        <f t="shared" ca="1" si="1057"/>
        <v>-1.1469812289115853</v>
      </c>
      <c r="Y3562" s="75">
        <f t="shared" ca="1" si="1058"/>
        <v>-1.1469812289115853</v>
      </c>
      <c r="Z3562" s="74">
        <f t="shared" ca="1" si="1059"/>
        <v>0.31759406750895613</v>
      </c>
      <c r="AA3562" s="76">
        <f t="shared" ca="1" si="1060"/>
        <v>-1146.9812289115853</v>
      </c>
      <c r="AB3562" s="76">
        <f t="shared" ca="1" si="1061"/>
        <v>317.59406750895613</v>
      </c>
    </row>
    <row r="3563" spans="1:28" x14ac:dyDescent="0.25">
      <c r="A3563" s="2">
        <f t="shared" si="1062"/>
        <v>9</v>
      </c>
      <c r="B3563" s="16">
        <f ca="1">VLOOKUP(A3563,PERIODS!$O$4:$P$33,2,FALSE)</f>
        <v>3.3000000000000002E-2</v>
      </c>
      <c r="C3563" s="15"/>
      <c r="D3563" s="18">
        <v>3549</v>
      </c>
      <c r="E3563" s="34">
        <f t="shared" ca="1" si="1064"/>
        <v>28075.451402950384</v>
      </c>
      <c r="F3563" s="34">
        <f t="shared" ca="1" si="1046"/>
        <v>3300</v>
      </c>
      <c r="G3563" s="69">
        <f t="shared" ca="1" si="1050"/>
        <v>0</v>
      </c>
      <c r="H3563" s="34">
        <f t="shared" ca="1" si="1051"/>
        <v>-857.02320932157409</v>
      </c>
      <c r="I3563" s="34">
        <f t="shared" ca="1" si="1052"/>
        <v>2442.9767906784259</v>
      </c>
      <c r="J3563" s="18">
        <f ca="1">SUM(INDIRECT(ADDRESS(ROW(F3563),COLUMN(F3563),4)):INDIRECT(ADDRESS(ROW(F3563)+N$5-1,COLUMN(F3563),4)))</f>
        <v>23100</v>
      </c>
      <c r="K3563" s="18">
        <f t="shared" ca="1" si="1053"/>
        <v>0</v>
      </c>
      <c r="L3563" s="18">
        <f t="shared" ca="1" si="1063"/>
        <v>0</v>
      </c>
      <c r="M3563" s="18">
        <f t="shared" ca="1" si="1047"/>
        <v>0</v>
      </c>
      <c r="N3563" s="34">
        <f t="shared" ca="1" si="1054"/>
        <v>25632.474612271959</v>
      </c>
      <c r="P3563" s="18">
        <f t="shared" ca="1" si="1048"/>
        <v>857.02320932157409</v>
      </c>
      <c r="Q3563" s="47">
        <f ca="1">SUM(L$15:L3563)-SUM(M$15:M3563)</f>
        <v>0</v>
      </c>
      <c r="R3563" s="47" t="str">
        <f t="shared" ca="1" si="1049"/>
        <v>M3566</v>
      </c>
      <c r="S3563" s="40">
        <f t="shared" ca="1" si="1055"/>
        <v>0</v>
      </c>
      <c r="T3563" s="46">
        <f t="shared" ca="1" si="1056"/>
        <v>23</v>
      </c>
      <c r="X3563" s="74">
        <f t="shared" ca="1" si="1057"/>
        <v>-0.85702320932157405</v>
      </c>
      <c r="Y3563" s="75">
        <f t="shared" ca="1" si="1058"/>
        <v>-0.85702320932157405</v>
      </c>
      <c r="Z3563" s="74">
        <f t="shared" ca="1" si="1059"/>
        <v>0.42442362400104428</v>
      </c>
      <c r="AA3563" s="76">
        <f t="shared" ca="1" si="1060"/>
        <v>-857.02320932157409</v>
      </c>
      <c r="AB3563" s="76">
        <f t="shared" ca="1" si="1061"/>
        <v>424.42362400104429</v>
      </c>
    </row>
    <row r="3564" spans="1:28" x14ac:dyDescent="0.25">
      <c r="A3564" s="2">
        <f t="shared" si="1062"/>
        <v>10</v>
      </c>
      <c r="B3564" s="16">
        <f ca="1">VLOOKUP(A3564,PERIODS!$O$4:$P$33,2,FALSE)</f>
        <v>3.3000000000000002E-2</v>
      </c>
      <c r="C3564" s="15"/>
      <c r="D3564" s="18">
        <v>3550</v>
      </c>
      <c r="E3564" s="34">
        <f t="shared" ca="1" si="1064"/>
        <v>25632.474612271959</v>
      </c>
      <c r="F3564" s="34">
        <f t="shared" ca="1" si="1046"/>
        <v>3300</v>
      </c>
      <c r="G3564" s="69">
        <f t="shared" ca="1" si="1050"/>
        <v>0</v>
      </c>
      <c r="H3564" s="34">
        <f t="shared" ca="1" si="1051"/>
        <v>1034.8943234392887</v>
      </c>
      <c r="I3564" s="34">
        <f t="shared" ca="1" si="1052"/>
        <v>4334.8943234392882</v>
      </c>
      <c r="J3564" s="18">
        <f ca="1">SUM(INDIRECT(ADDRESS(ROW(F3564),COLUMN(F3564),4)):INDIRECT(ADDRESS(ROW(F3564)+N$5-1,COLUMN(F3564),4)))</f>
        <v>23100</v>
      </c>
      <c r="K3564" s="18">
        <f t="shared" ca="1" si="1053"/>
        <v>0</v>
      </c>
      <c r="L3564" s="18">
        <f t="shared" ca="1" si="1063"/>
        <v>0</v>
      </c>
      <c r="M3564" s="18">
        <f t="shared" ca="1" si="1047"/>
        <v>0</v>
      </c>
      <c r="N3564" s="34">
        <f t="shared" ca="1" si="1054"/>
        <v>21297.580288832673</v>
      </c>
      <c r="P3564" s="18">
        <f t="shared" ca="1" si="1048"/>
        <v>1034.8943234392887</v>
      </c>
      <c r="Q3564" s="47">
        <f ca="1">SUM(L$15:L3564)-SUM(M$15:M3564)</f>
        <v>0</v>
      </c>
      <c r="R3564" s="47" t="str">
        <f t="shared" ca="1" si="1049"/>
        <v>M3567</v>
      </c>
      <c r="S3564" s="40">
        <f t="shared" ca="1" si="1055"/>
        <v>0</v>
      </c>
      <c r="T3564" s="46">
        <f t="shared" ca="1" si="1056"/>
        <v>96</v>
      </c>
      <c r="X3564" s="74">
        <f t="shared" ca="1" si="1057"/>
        <v>1.0348943234392887</v>
      </c>
      <c r="Y3564" s="75">
        <f t="shared" ca="1" si="1058"/>
        <v>1.0348943234392887</v>
      </c>
      <c r="Z3564" s="74">
        <f t="shared" ca="1" si="1059"/>
        <v>2.8148087605973919</v>
      </c>
      <c r="AA3564" s="76">
        <f t="shared" ca="1" si="1060"/>
        <v>1034.8943234392887</v>
      </c>
      <c r="AB3564" s="76">
        <f t="shared" ca="1" si="1061"/>
        <v>2814.8087605973919</v>
      </c>
    </row>
    <row r="3565" spans="1:28" x14ac:dyDescent="0.25">
      <c r="A3565" s="2">
        <f t="shared" si="1062"/>
        <v>11</v>
      </c>
      <c r="B3565" s="16">
        <f ca="1">VLOOKUP(A3565,PERIODS!$O$4:$P$33,2,FALSE)</f>
        <v>3.3000000000000002E-2</v>
      </c>
      <c r="C3565" s="15"/>
      <c r="D3565" s="18">
        <v>3551</v>
      </c>
      <c r="E3565" s="34">
        <f t="shared" ca="1" si="1064"/>
        <v>21297.580288832673</v>
      </c>
      <c r="F3565" s="34">
        <f t="shared" ca="1" si="1046"/>
        <v>3300</v>
      </c>
      <c r="G3565" s="69">
        <f t="shared" ca="1" si="1050"/>
        <v>0</v>
      </c>
      <c r="H3565" s="34">
        <f t="shared" ca="1" si="1051"/>
        <v>1157.9159286413528</v>
      </c>
      <c r="I3565" s="34">
        <f t="shared" ca="1" si="1052"/>
        <v>4457.9159286413524</v>
      </c>
      <c r="J3565" s="18">
        <f ca="1">SUM(INDIRECT(ADDRESS(ROW(F3565),COLUMN(F3565),4)):INDIRECT(ADDRESS(ROW(F3565)+N$5-1,COLUMN(F3565),4)))</f>
        <v>23300</v>
      </c>
      <c r="K3565" s="18">
        <f t="shared" ca="1" si="1053"/>
        <v>16350</v>
      </c>
      <c r="L3565" s="18">
        <f t="shared" ca="1" si="1063"/>
        <v>16350</v>
      </c>
      <c r="M3565" s="18">
        <f t="shared" ca="1" si="1047"/>
        <v>0</v>
      </c>
      <c r="N3565" s="34">
        <f t="shared" ca="1" si="1054"/>
        <v>16839.66436019132</v>
      </c>
      <c r="P3565" s="18">
        <f t="shared" ca="1" si="1048"/>
        <v>1157.9159286413528</v>
      </c>
      <c r="Q3565" s="47">
        <f ca="1">SUM(L$15:L3565)-SUM(M$15:M3565)</f>
        <v>16350</v>
      </c>
      <c r="R3565" s="47" t="str">
        <f t="shared" ca="1" si="1049"/>
        <v>M3568</v>
      </c>
      <c r="S3565" s="40">
        <f t="shared" ca="1" si="1055"/>
        <v>0</v>
      </c>
      <c r="T3565" s="46">
        <f t="shared" ca="1" si="1056"/>
        <v>70</v>
      </c>
      <c r="X3565" s="74">
        <f t="shared" ca="1" si="1057"/>
        <v>1.1579159286413527</v>
      </c>
      <c r="Y3565" s="75">
        <f t="shared" ca="1" si="1058"/>
        <v>1.1579159286413527</v>
      </c>
      <c r="Z3565" s="74">
        <f t="shared" ca="1" si="1059"/>
        <v>3.1832921502332856</v>
      </c>
      <c r="AA3565" s="76">
        <f t="shared" ca="1" si="1060"/>
        <v>1157.9159286413528</v>
      </c>
      <c r="AB3565" s="76">
        <f t="shared" ca="1" si="1061"/>
        <v>3183.2921502332856</v>
      </c>
    </row>
    <row r="3566" spans="1:28" x14ac:dyDescent="0.25">
      <c r="A3566" s="2">
        <f t="shared" si="1062"/>
        <v>12</v>
      </c>
      <c r="B3566" s="16">
        <f ca="1">VLOOKUP(A3566,PERIODS!$O$4:$P$33,2,FALSE)</f>
        <v>3.3000000000000002E-2</v>
      </c>
      <c r="C3566" s="15"/>
      <c r="D3566" s="18">
        <v>3552</v>
      </c>
      <c r="E3566" s="34">
        <f t="shared" ca="1" si="1064"/>
        <v>16839.66436019132</v>
      </c>
      <c r="F3566" s="34">
        <f t="shared" ca="1" si="1046"/>
        <v>3300</v>
      </c>
      <c r="G3566" s="69">
        <f t="shared" ca="1" si="1050"/>
        <v>0</v>
      </c>
      <c r="H3566" s="34">
        <f t="shared" ca="1" si="1051"/>
        <v>-811.37901582032521</v>
      </c>
      <c r="I3566" s="34">
        <f t="shared" ca="1" si="1052"/>
        <v>2488.6209841796749</v>
      </c>
      <c r="J3566" s="18">
        <f ca="1">SUM(INDIRECT(ADDRESS(ROW(F3566),COLUMN(F3566),4)):INDIRECT(ADDRESS(ROW(F3566)+N$5-1,COLUMN(F3566),4)))</f>
        <v>23500</v>
      </c>
      <c r="K3566" s="18">
        <f t="shared" ca="1" si="1053"/>
        <v>16350</v>
      </c>
      <c r="L3566" s="18">
        <f t="shared" ca="1" si="1063"/>
        <v>0</v>
      </c>
      <c r="M3566" s="18">
        <f t="shared" ca="1" si="1047"/>
        <v>0</v>
      </c>
      <c r="N3566" s="34">
        <f t="shared" ca="1" si="1054"/>
        <v>14351.043376011645</v>
      </c>
      <c r="P3566" s="18">
        <f t="shared" ca="1" si="1048"/>
        <v>811.37901582032521</v>
      </c>
      <c r="Q3566" s="47">
        <f ca="1">SUM(L$15:L3566)-SUM(M$15:M3566)</f>
        <v>16350</v>
      </c>
      <c r="R3566" s="47" t="str">
        <f t="shared" ca="1" si="1049"/>
        <v>M3569</v>
      </c>
      <c r="S3566" s="40">
        <f t="shared" ca="1" si="1055"/>
        <v>0</v>
      </c>
      <c r="T3566" s="46">
        <f t="shared" ca="1" si="1056"/>
        <v>21</v>
      </c>
      <c r="X3566" s="74">
        <f t="shared" ca="1" si="1057"/>
        <v>-0.81137901582032523</v>
      </c>
      <c r="Y3566" s="75">
        <f t="shared" ca="1" si="1058"/>
        <v>-0.81137901582032523</v>
      </c>
      <c r="Z3566" s="74">
        <f t="shared" ca="1" si="1059"/>
        <v>0.44424502270732497</v>
      </c>
      <c r="AA3566" s="76">
        <f t="shared" ca="1" si="1060"/>
        <v>-811.37901582032521</v>
      </c>
      <c r="AB3566" s="76">
        <f t="shared" ca="1" si="1061"/>
        <v>444.24502270732495</v>
      </c>
    </row>
    <row r="3567" spans="1:28" x14ac:dyDescent="0.25">
      <c r="A3567" s="2">
        <f t="shared" si="1062"/>
        <v>13</v>
      </c>
      <c r="B3567" s="16">
        <f ca="1">VLOOKUP(A3567,PERIODS!$O$4:$P$33,2,FALSE)</f>
        <v>3.3000000000000002E-2</v>
      </c>
      <c r="C3567" s="15"/>
      <c r="D3567" s="18">
        <v>3553</v>
      </c>
      <c r="E3567" s="34">
        <f t="shared" ca="1" si="1064"/>
        <v>14351.043376011645</v>
      </c>
      <c r="F3567" s="34">
        <f t="shared" ca="1" si="1046"/>
        <v>3300</v>
      </c>
      <c r="G3567" s="69">
        <f t="shared" ca="1" si="1050"/>
        <v>0</v>
      </c>
      <c r="H3567" s="34">
        <f t="shared" ca="1" si="1051"/>
        <v>-1240.0404028249141</v>
      </c>
      <c r="I3567" s="34">
        <f t="shared" ca="1" si="1052"/>
        <v>2059.9595971750859</v>
      </c>
      <c r="J3567" s="18">
        <f ca="1">SUM(INDIRECT(ADDRESS(ROW(F3567),COLUMN(F3567),4)):INDIRECT(ADDRESS(ROW(F3567)+N$5-1,COLUMN(F3567),4)))</f>
        <v>23700</v>
      </c>
      <c r="K3567" s="18">
        <f t="shared" ca="1" si="1053"/>
        <v>16350</v>
      </c>
      <c r="L3567" s="18">
        <f t="shared" ca="1" si="1063"/>
        <v>0</v>
      </c>
      <c r="M3567" s="18">
        <f t="shared" ca="1" si="1047"/>
        <v>0</v>
      </c>
      <c r="N3567" s="34">
        <f t="shared" ca="1" si="1054"/>
        <v>12291.083778836559</v>
      </c>
      <c r="P3567" s="18">
        <f t="shared" ca="1" si="1048"/>
        <v>1240.0404028249141</v>
      </c>
      <c r="Q3567" s="47">
        <f ca="1">SUM(L$15:L3567)-SUM(M$15:M3567)</f>
        <v>16350</v>
      </c>
      <c r="R3567" s="47" t="str">
        <f t="shared" ca="1" si="1049"/>
        <v>M3570</v>
      </c>
      <c r="S3567" s="40">
        <f t="shared" ca="1" si="1055"/>
        <v>0</v>
      </c>
      <c r="T3567" s="46">
        <f t="shared" ca="1" si="1056"/>
        <v>100</v>
      </c>
      <c r="X3567" s="74">
        <f t="shared" ca="1" si="1057"/>
        <v>-1.2400404028249141</v>
      </c>
      <c r="Y3567" s="75">
        <f t="shared" ca="1" si="1058"/>
        <v>-1.2400404028249141</v>
      </c>
      <c r="Z3567" s="74">
        <f t="shared" ca="1" si="1059"/>
        <v>0.28937252623535087</v>
      </c>
      <c r="AA3567" s="76">
        <f t="shared" ca="1" si="1060"/>
        <v>-1240.0404028249141</v>
      </c>
      <c r="AB3567" s="76">
        <f t="shared" ca="1" si="1061"/>
        <v>289.37252623535085</v>
      </c>
    </row>
    <row r="3568" spans="1:28" x14ac:dyDescent="0.25">
      <c r="A3568" s="2">
        <f t="shared" si="1062"/>
        <v>14</v>
      </c>
      <c r="B3568" s="16">
        <f ca="1">VLOOKUP(A3568,PERIODS!$O$4:$P$33,2,FALSE)</f>
        <v>3.3000000000000002E-2</v>
      </c>
      <c r="C3568" s="15"/>
      <c r="D3568" s="18">
        <v>3554</v>
      </c>
      <c r="E3568" s="34">
        <f t="shared" ca="1" si="1064"/>
        <v>12291.083778836559</v>
      </c>
      <c r="F3568" s="34">
        <f t="shared" ca="1" si="1046"/>
        <v>3300</v>
      </c>
      <c r="G3568" s="69">
        <f t="shared" ca="1" si="1050"/>
        <v>0</v>
      </c>
      <c r="H3568" s="34">
        <f t="shared" ca="1" si="1051"/>
        <v>-824.73611876227858</v>
      </c>
      <c r="I3568" s="34">
        <f t="shared" ca="1" si="1052"/>
        <v>2475.2638812377213</v>
      </c>
      <c r="J3568" s="18">
        <f ca="1">SUM(INDIRECT(ADDRESS(ROW(F3568),COLUMN(F3568),4)):INDIRECT(ADDRESS(ROW(F3568)+N$5-1,COLUMN(F3568),4)))</f>
        <v>23900</v>
      </c>
      <c r="K3568" s="18">
        <f t="shared" ca="1" si="1053"/>
        <v>0</v>
      </c>
      <c r="L3568" s="18">
        <f t="shared" ca="1" si="1063"/>
        <v>0</v>
      </c>
      <c r="M3568" s="18">
        <f t="shared" ca="1" si="1047"/>
        <v>16350</v>
      </c>
      <c r="N3568" s="34">
        <f t="shared" ca="1" si="1054"/>
        <v>26165.819897598838</v>
      </c>
      <c r="P3568" s="18">
        <f t="shared" ca="1" si="1048"/>
        <v>824.73611876227858</v>
      </c>
      <c r="Q3568" s="47">
        <f ca="1">SUM(L$15:L3568)-SUM(M$15:M3568)</f>
        <v>0</v>
      </c>
      <c r="R3568" s="47" t="str">
        <f t="shared" ca="1" si="1049"/>
        <v>M3571</v>
      </c>
      <c r="S3568" s="40">
        <f t="shared" ca="1" si="1055"/>
        <v>0</v>
      </c>
      <c r="T3568" s="46">
        <f t="shared" ca="1" si="1056"/>
        <v>29</v>
      </c>
      <c r="X3568" s="74">
        <f t="shared" ca="1" si="1057"/>
        <v>-0.82473611876227859</v>
      </c>
      <c r="Y3568" s="75">
        <f t="shared" ca="1" si="1058"/>
        <v>-0.82473611876227859</v>
      </c>
      <c r="Z3568" s="74">
        <f t="shared" ca="1" si="1059"/>
        <v>0.43835064971639193</v>
      </c>
      <c r="AA3568" s="76">
        <f t="shared" ca="1" si="1060"/>
        <v>-824.73611876227858</v>
      </c>
      <c r="AB3568" s="76">
        <f t="shared" ca="1" si="1061"/>
        <v>438.3506497163919</v>
      </c>
    </row>
    <row r="3569" spans="1:28" x14ac:dyDescent="0.25">
      <c r="A3569" s="2">
        <f t="shared" si="1062"/>
        <v>15</v>
      </c>
      <c r="B3569" s="16">
        <f ca="1">VLOOKUP(A3569,PERIODS!$O$4:$P$33,2,FALSE)</f>
        <v>3.3000000000000002E-2</v>
      </c>
      <c r="C3569" s="15"/>
      <c r="D3569" s="18">
        <v>3555</v>
      </c>
      <c r="E3569" s="34">
        <f t="shared" ca="1" si="1064"/>
        <v>26165.819897598838</v>
      </c>
      <c r="F3569" s="34">
        <f t="shared" ca="1" si="1046"/>
        <v>3300</v>
      </c>
      <c r="G3569" s="69">
        <f t="shared" ca="1" si="1050"/>
        <v>0</v>
      </c>
      <c r="H3569" s="34">
        <f t="shared" ca="1" si="1051"/>
        <v>-855.97347648609616</v>
      </c>
      <c r="I3569" s="34">
        <f t="shared" ca="1" si="1052"/>
        <v>2444.0265235139041</v>
      </c>
      <c r="J3569" s="18">
        <f ca="1">SUM(INDIRECT(ADDRESS(ROW(F3569),COLUMN(F3569),4)):INDIRECT(ADDRESS(ROW(F3569)+N$5-1,COLUMN(F3569),4)))</f>
        <v>24100</v>
      </c>
      <c r="K3569" s="18">
        <f t="shared" ca="1" si="1053"/>
        <v>0</v>
      </c>
      <c r="L3569" s="18">
        <f t="shared" ca="1" si="1063"/>
        <v>0</v>
      </c>
      <c r="M3569" s="18">
        <f t="shared" ca="1" si="1047"/>
        <v>0</v>
      </c>
      <c r="N3569" s="34">
        <f t="shared" ca="1" si="1054"/>
        <v>23721.793374084933</v>
      </c>
      <c r="P3569" s="18">
        <f t="shared" ca="1" si="1048"/>
        <v>855.97347648609616</v>
      </c>
      <c r="Q3569" s="47">
        <f ca="1">SUM(L$15:L3569)-SUM(M$15:M3569)</f>
        <v>0</v>
      </c>
      <c r="R3569" s="47" t="str">
        <f t="shared" ca="1" si="1049"/>
        <v>M3572</v>
      </c>
      <c r="S3569" s="40">
        <f t="shared" ca="1" si="1055"/>
        <v>0</v>
      </c>
      <c r="T3569" s="46">
        <f t="shared" ca="1" si="1056"/>
        <v>42</v>
      </c>
      <c r="X3569" s="74">
        <f t="shared" ca="1" si="1057"/>
        <v>-0.85597347648609612</v>
      </c>
      <c r="Y3569" s="75">
        <f t="shared" ca="1" si="1058"/>
        <v>-0.85597347648609612</v>
      </c>
      <c r="Z3569" s="74">
        <f t="shared" ca="1" si="1059"/>
        <v>0.42486938934163432</v>
      </c>
      <c r="AA3569" s="76">
        <f t="shared" ca="1" si="1060"/>
        <v>-855.97347648609616</v>
      </c>
      <c r="AB3569" s="76">
        <f t="shared" ca="1" si="1061"/>
        <v>424.8693893416343</v>
      </c>
    </row>
    <row r="3570" spans="1:28" x14ac:dyDescent="0.25">
      <c r="A3570" s="2">
        <f t="shared" si="1062"/>
        <v>16</v>
      </c>
      <c r="B3570" s="16">
        <f ca="1">VLOOKUP(A3570,PERIODS!$O$4:$P$33,2,FALSE)</f>
        <v>3.3000000000000002E-2</v>
      </c>
      <c r="C3570" s="15"/>
      <c r="D3570" s="18">
        <v>3556</v>
      </c>
      <c r="E3570" s="34">
        <f t="shared" ca="1" si="1064"/>
        <v>23721.793374084933</v>
      </c>
      <c r="F3570" s="34">
        <f t="shared" ca="1" si="1046"/>
        <v>3300</v>
      </c>
      <c r="G3570" s="69">
        <f t="shared" ca="1" si="1050"/>
        <v>0</v>
      </c>
      <c r="H3570" s="34">
        <f t="shared" ca="1" si="1051"/>
        <v>-1265.4281092455317</v>
      </c>
      <c r="I3570" s="34">
        <f t="shared" ca="1" si="1052"/>
        <v>2034.5718907544683</v>
      </c>
      <c r="J3570" s="18">
        <f ca="1">SUM(INDIRECT(ADDRESS(ROW(F3570),COLUMN(F3570),4)):INDIRECT(ADDRESS(ROW(F3570)+N$5-1,COLUMN(F3570),4)))</f>
        <v>24300</v>
      </c>
      <c r="K3570" s="18">
        <f t="shared" ca="1" si="1053"/>
        <v>16350</v>
      </c>
      <c r="L3570" s="18">
        <f t="shared" ca="1" si="1063"/>
        <v>16350</v>
      </c>
      <c r="M3570" s="18">
        <f t="shared" ca="1" si="1047"/>
        <v>0</v>
      </c>
      <c r="N3570" s="34">
        <f t="shared" ca="1" si="1054"/>
        <v>21687.221483330464</v>
      </c>
      <c r="P3570" s="18">
        <f t="shared" ca="1" si="1048"/>
        <v>1265.4281092455317</v>
      </c>
      <c r="Q3570" s="47">
        <f ca="1">SUM(L$15:L3570)-SUM(M$15:M3570)</f>
        <v>16350</v>
      </c>
      <c r="R3570" s="47" t="str">
        <f t="shared" ca="1" si="1049"/>
        <v>M3573</v>
      </c>
      <c r="S3570" s="40">
        <f t="shared" ca="1" si="1055"/>
        <v>0</v>
      </c>
      <c r="T3570" s="46">
        <f t="shared" ca="1" si="1056"/>
        <v>6</v>
      </c>
      <c r="X3570" s="74">
        <f t="shared" ca="1" si="1057"/>
        <v>-1.2654281092455317</v>
      </c>
      <c r="Y3570" s="75">
        <f t="shared" ca="1" si="1058"/>
        <v>-1.2654281092455317</v>
      </c>
      <c r="Z3570" s="74">
        <f t="shared" ca="1" si="1059"/>
        <v>0.28211849274876272</v>
      </c>
      <c r="AA3570" s="76">
        <f t="shared" ca="1" si="1060"/>
        <v>-1265.4281092455317</v>
      </c>
      <c r="AB3570" s="76">
        <f t="shared" ca="1" si="1061"/>
        <v>282.11849274876272</v>
      </c>
    </row>
    <row r="3571" spans="1:28" x14ac:dyDescent="0.25">
      <c r="A3571" s="2">
        <f t="shared" si="1062"/>
        <v>17</v>
      </c>
      <c r="B3571" s="16">
        <f ca="1">VLOOKUP(A3571,PERIODS!$O$4:$P$33,2,FALSE)</f>
        <v>3.5000000000000003E-2</v>
      </c>
      <c r="C3571" s="15"/>
      <c r="D3571" s="18">
        <v>3557</v>
      </c>
      <c r="E3571" s="34">
        <f t="shared" ca="1" si="1064"/>
        <v>21687.221483330464</v>
      </c>
      <c r="F3571" s="34">
        <f t="shared" ca="1" si="1046"/>
        <v>3500.0000000000005</v>
      </c>
      <c r="G3571" s="69">
        <f t="shared" ca="1" si="1050"/>
        <v>0</v>
      </c>
      <c r="H3571" s="34">
        <f t="shared" ca="1" si="1051"/>
        <v>-742.63245779136344</v>
      </c>
      <c r="I3571" s="34">
        <f t="shared" ca="1" si="1052"/>
        <v>2757.3675422086371</v>
      </c>
      <c r="J3571" s="18">
        <f ca="1">SUM(INDIRECT(ADDRESS(ROW(F3571),COLUMN(F3571),4)):INDIRECT(ADDRESS(ROW(F3571)+N$5-1,COLUMN(F3571),4)))</f>
        <v>24500.000000000004</v>
      </c>
      <c r="K3571" s="18">
        <f t="shared" ca="1" si="1053"/>
        <v>16350</v>
      </c>
      <c r="L3571" s="18">
        <f t="shared" ca="1" si="1063"/>
        <v>0</v>
      </c>
      <c r="M3571" s="18">
        <f t="shared" ca="1" si="1047"/>
        <v>0</v>
      </c>
      <c r="N3571" s="34">
        <f t="shared" ca="1" si="1054"/>
        <v>18929.853941121826</v>
      </c>
      <c r="P3571" s="18">
        <f t="shared" ca="1" si="1048"/>
        <v>742.63245779136344</v>
      </c>
      <c r="Q3571" s="47">
        <f ca="1">SUM(L$15:L3571)-SUM(M$15:M3571)</f>
        <v>16350</v>
      </c>
      <c r="R3571" s="47" t="str">
        <f t="shared" ca="1" si="1049"/>
        <v>M3574</v>
      </c>
      <c r="S3571" s="40">
        <f t="shared" ca="1" si="1055"/>
        <v>0</v>
      </c>
      <c r="T3571" s="46">
        <f t="shared" ca="1" si="1056"/>
        <v>77</v>
      </c>
      <c r="X3571" s="74">
        <f t="shared" ca="1" si="1057"/>
        <v>-0.74263245779136344</v>
      </c>
      <c r="Y3571" s="75">
        <f t="shared" ca="1" si="1058"/>
        <v>-0.74263245779136344</v>
      </c>
      <c r="Z3571" s="74">
        <f t="shared" ca="1" si="1059"/>
        <v>0.47585958498720493</v>
      </c>
      <c r="AA3571" s="76">
        <f t="shared" ca="1" si="1060"/>
        <v>-742.63245779136344</v>
      </c>
      <c r="AB3571" s="76">
        <f t="shared" ca="1" si="1061"/>
        <v>475.85958498720493</v>
      </c>
    </row>
    <row r="3572" spans="1:28" x14ac:dyDescent="0.25">
      <c r="A3572" s="2">
        <f t="shared" si="1062"/>
        <v>18</v>
      </c>
      <c r="B3572" s="16">
        <f ca="1">VLOOKUP(A3572,PERIODS!$O$4:$P$33,2,FALSE)</f>
        <v>3.5000000000000003E-2</v>
      </c>
      <c r="C3572" s="15"/>
      <c r="D3572" s="18">
        <v>3558</v>
      </c>
      <c r="E3572" s="34">
        <f t="shared" ca="1" si="1064"/>
        <v>18929.853941121826</v>
      </c>
      <c r="F3572" s="34">
        <f t="shared" ca="1" si="1046"/>
        <v>3500.0000000000005</v>
      </c>
      <c r="G3572" s="69">
        <f t="shared" ca="1" si="1050"/>
        <v>0</v>
      </c>
      <c r="H3572" s="34">
        <f t="shared" ca="1" si="1051"/>
        <v>965.39754253795036</v>
      </c>
      <c r="I3572" s="34">
        <f t="shared" ca="1" si="1052"/>
        <v>4465.3975425379504</v>
      </c>
      <c r="J3572" s="18">
        <f ca="1">SUM(INDIRECT(ADDRESS(ROW(F3572),COLUMN(F3572),4)):INDIRECT(ADDRESS(ROW(F3572)+N$5-1,COLUMN(F3572),4)))</f>
        <v>24500.000000000004</v>
      </c>
      <c r="K3572" s="18">
        <f t="shared" ca="1" si="1053"/>
        <v>16350</v>
      </c>
      <c r="L3572" s="18">
        <f t="shared" ca="1" si="1063"/>
        <v>0</v>
      </c>
      <c r="M3572" s="18">
        <f t="shared" ca="1" si="1047"/>
        <v>0</v>
      </c>
      <c r="N3572" s="34">
        <f t="shared" ca="1" si="1054"/>
        <v>14464.456398583876</v>
      </c>
      <c r="P3572" s="18">
        <f t="shared" ca="1" si="1048"/>
        <v>965.39754253795036</v>
      </c>
      <c r="Q3572" s="47">
        <f ca="1">SUM(L$15:L3572)-SUM(M$15:M3572)</f>
        <v>16350</v>
      </c>
      <c r="R3572" s="47" t="str">
        <f t="shared" ca="1" si="1049"/>
        <v>M3575</v>
      </c>
      <c r="S3572" s="40">
        <f t="shared" ca="1" si="1055"/>
        <v>0</v>
      </c>
      <c r="T3572" s="46">
        <f t="shared" ca="1" si="1056"/>
        <v>95</v>
      </c>
      <c r="X3572" s="74">
        <f t="shared" ca="1" si="1057"/>
        <v>0.9653975425379504</v>
      </c>
      <c r="Y3572" s="75">
        <f t="shared" ca="1" si="1058"/>
        <v>0.9653975425379504</v>
      </c>
      <c r="Z3572" s="74">
        <f t="shared" ca="1" si="1059"/>
        <v>2.6258313286594106</v>
      </c>
      <c r="AA3572" s="76">
        <f t="shared" ca="1" si="1060"/>
        <v>965.39754253795036</v>
      </c>
      <c r="AB3572" s="76">
        <f t="shared" ca="1" si="1061"/>
        <v>2625.8313286594107</v>
      </c>
    </row>
    <row r="3573" spans="1:28" x14ac:dyDescent="0.25">
      <c r="A3573" s="2">
        <f t="shared" si="1062"/>
        <v>19</v>
      </c>
      <c r="B3573" s="16">
        <f ca="1">VLOOKUP(A3573,PERIODS!$O$4:$P$33,2,FALSE)</f>
        <v>3.5000000000000003E-2</v>
      </c>
      <c r="C3573" s="15"/>
      <c r="D3573" s="18">
        <v>3559</v>
      </c>
      <c r="E3573" s="34">
        <f t="shared" ca="1" si="1064"/>
        <v>14464.456398583876</v>
      </c>
      <c r="F3573" s="34">
        <f t="shared" ca="1" si="1046"/>
        <v>3500.0000000000005</v>
      </c>
      <c r="G3573" s="69">
        <f t="shared" ca="1" si="1050"/>
        <v>0</v>
      </c>
      <c r="H3573" s="34">
        <f t="shared" ca="1" si="1051"/>
        <v>267.14395305375371</v>
      </c>
      <c r="I3573" s="34">
        <f t="shared" ca="1" si="1052"/>
        <v>3767.1439530537541</v>
      </c>
      <c r="J3573" s="18">
        <f ca="1">SUM(INDIRECT(ADDRESS(ROW(F3573),COLUMN(F3573),4)):INDIRECT(ADDRESS(ROW(F3573)+N$5-1,COLUMN(F3573),4)))</f>
        <v>24500.000000000004</v>
      </c>
      <c r="K3573" s="18">
        <f t="shared" ca="1" si="1053"/>
        <v>0</v>
      </c>
      <c r="L3573" s="18">
        <f t="shared" ca="1" si="1063"/>
        <v>0</v>
      </c>
      <c r="M3573" s="18">
        <f t="shared" ca="1" si="1047"/>
        <v>16350</v>
      </c>
      <c r="N3573" s="34">
        <f t="shared" ca="1" si="1054"/>
        <v>27047.312445530122</v>
      </c>
      <c r="P3573" s="18">
        <f t="shared" ca="1" si="1048"/>
        <v>267.14395305375371</v>
      </c>
      <c r="Q3573" s="47">
        <f ca="1">SUM(L$15:L3573)-SUM(M$15:M3573)</f>
        <v>0</v>
      </c>
      <c r="R3573" s="47" t="str">
        <f t="shared" ca="1" si="1049"/>
        <v>M3576</v>
      </c>
      <c r="S3573" s="40">
        <f t="shared" ca="1" si="1055"/>
        <v>0</v>
      </c>
      <c r="T3573" s="46">
        <f t="shared" ca="1" si="1056"/>
        <v>62</v>
      </c>
      <c r="X3573" s="74">
        <f t="shared" ca="1" si="1057"/>
        <v>0.26714395305375371</v>
      </c>
      <c r="Y3573" s="75">
        <f t="shared" ca="1" si="1058"/>
        <v>0.26714395305375371</v>
      </c>
      <c r="Z3573" s="74">
        <f t="shared" ca="1" si="1059"/>
        <v>1.3062284683740786</v>
      </c>
      <c r="AA3573" s="76">
        <f t="shared" ca="1" si="1060"/>
        <v>267.14395305375371</v>
      </c>
      <c r="AB3573" s="76">
        <f t="shared" ca="1" si="1061"/>
        <v>1306.2284683740786</v>
      </c>
    </row>
    <row r="3574" spans="1:28" x14ac:dyDescent="0.25">
      <c r="A3574" s="2">
        <f t="shared" si="1062"/>
        <v>20</v>
      </c>
      <c r="B3574" s="16">
        <f ca="1">VLOOKUP(A3574,PERIODS!$O$4:$P$33,2,FALSE)</f>
        <v>3.5000000000000003E-2</v>
      </c>
      <c r="C3574" s="15"/>
      <c r="D3574" s="18">
        <v>3560</v>
      </c>
      <c r="E3574" s="34">
        <f t="shared" ca="1" si="1064"/>
        <v>27047.312445530122</v>
      </c>
      <c r="F3574" s="34">
        <f t="shared" ca="1" si="1046"/>
        <v>3500.0000000000005</v>
      </c>
      <c r="G3574" s="69">
        <f t="shared" ca="1" si="1050"/>
        <v>0</v>
      </c>
      <c r="H3574" s="34">
        <f t="shared" ca="1" si="1051"/>
        <v>522.40025199226113</v>
      </c>
      <c r="I3574" s="34">
        <f t="shared" ca="1" si="1052"/>
        <v>4022.4002519922615</v>
      </c>
      <c r="J3574" s="18">
        <f ca="1">SUM(INDIRECT(ADDRESS(ROW(F3574),COLUMN(F3574),4)):INDIRECT(ADDRESS(ROW(F3574)+N$5-1,COLUMN(F3574),4)))</f>
        <v>24500.000000000004</v>
      </c>
      <c r="K3574" s="18">
        <f t="shared" ca="1" si="1053"/>
        <v>0</v>
      </c>
      <c r="L3574" s="18">
        <f t="shared" ca="1" si="1063"/>
        <v>0</v>
      </c>
      <c r="M3574" s="18">
        <f t="shared" ca="1" si="1047"/>
        <v>0</v>
      </c>
      <c r="N3574" s="34">
        <f t="shared" ca="1" si="1054"/>
        <v>23024.912193537861</v>
      </c>
      <c r="P3574" s="18">
        <f t="shared" ca="1" si="1048"/>
        <v>522.40025199226113</v>
      </c>
      <c r="Q3574" s="47">
        <f ca="1">SUM(L$15:L3574)-SUM(M$15:M3574)</f>
        <v>0</v>
      </c>
      <c r="R3574" s="47" t="str">
        <f t="shared" ca="1" si="1049"/>
        <v>M3577</v>
      </c>
      <c r="S3574" s="40">
        <f t="shared" ca="1" si="1055"/>
        <v>0</v>
      </c>
      <c r="T3574" s="46">
        <f t="shared" ca="1" si="1056"/>
        <v>18</v>
      </c>
      <c r="X3574" s="74">
        <f t="shared" ca="1" si="1057"/>
        <v>0.52240025199226114</v>
      </c>
      <c r="Y3574" s="75">
        <f t="shared" ca="1" si="1058"/>
        <v>0.52240025199226114</v>
      </c>
      <c r="Z3574" s="74">
        <f t="shared" ca="1" si="1059"/>
        <v>1.686069789051998</v>
      </c>
      <c r="AA3574" s="76">
        <f t="shared" ca="1" si="1060"/>
        <v>522.40025199226113</v>
      </c>
      <c r="AB3574" s="76">
        <f t="shared" ca="1" si="1061"/>
        <v>1686.069789051998</v>
      </c>
    </row>
    <row r="3575" spans="1:28" x14ac:dyDescent="0.25">
      <c r="A3575" s="2">
        <f t="shared" si="1062"/>
        <v>21</v>
      </c>
      <c r="B3575" s="16">
        <f ca="1">VLOOKUP(A3575,PERIODS!$O$4:$P$33,2,FALSE)</f>
        <v>3.5000000000000003E-2</v>
      </c>
      <c r="C3575" s="15"/>
      <c r="D3575" s="18">
        <v>3561</v>
      </c>
      <c r="E3575" s="34">
        <f t="shared" ca="1" si="1064"/>
        <v>23024.912193537861</v>
      </c>
      <c r="F3575" s="34">
        <f t="shared" ca="1" si="1046"/>
        <v>3500.0000000000005</v>
      </c>
      <c r="G3575" s="69">
        <f t="shared" ca="1" si="1050"/>
        <v>0</v>
      </c>
      <c r="H3575" s="34">
        <f t="shared" ca="1" si="1051"/>
        <v>1815.5982265692762</v>
      </c>
      <c r="I3575" s="34">
        <f t="shared" ca="1" si="1052"/>
        <v>5315.5982265692764</v>
      </c>
      <c r="J3575" s="18">
        <f ca="1">SUM(INDIRECT(ADDRESS(ROW(F3575),COLUMN(F3575),4)):INDIRECT(ADDRESS(ROW(F3575)+N$5-1,COLUMN(F3575),4)))</f>
        <v>24500.000000000004</v>
      </c>
      <c r="K3575" s="18">
        <f t="shared" ca="1" si="1053"/>
        <v>16350</v>
      </c>
      <c r="L3575" s="18">
        <f t="shared" ca="1" si="1063"/>
        <v>16350</v>
      </c>
      <c r="M3575" s="18">
        <f t="shared" ca="1" si="1047"/>
        <v>0</v>
      </c>
      <c r="N3575" s="34">
        <f t="shared" ca="1" si="1054"/>
        <v>17709.313966968584</v>
      </c>
      <c r="P3575" s="18">
        <f t="shared" ca="1" si="1048"/>
        <v>1815.5982265692762</v>
      </c>
      <c r="Q3575" s="47">
        <f ca="1">SUM(L$15:L3575)-SUM(M$15:M3575)</f>
        <v>16350</v>
      </c>
      <c r="R3575" s="47" t="str">
        <f t="shared" ca="1" si="1049"/>
        <v>M3578</v>
      </c>
      <c r="S3575" s="40">
        <f t="shared" ca="1" si="1055"/>
        <v>0</v>
      </c>
      <c r="T3575" s="46">
        <f t="shared" ca="1" si="1056"/>
        <v>45</v>
      </c>
      <c r="X3575" s="74">
        <f t="shared" ca="1" si="1057"/>
        <v>1.8155982265692763</v>
      </c>
      <c r="Y3575" s="75">
        <f t="shared" ca="1" si="1058"/>
        <v>1.8155982265692763</v>
      </c>
      <c r="Z3575" s="74">
        <f t="shared" ca="1" si="1059"/>
        <v>6.1447510314662983</v>
      </c>
      <c r="AA3575" s="76">
        <f t="shared" ca="1" si="1060"/>
        <v>1815.5982265692762</v>
      </c>
      <c r="AB3575" s="76">
        <f t="shared" ca="1" si="1061"/>
        <v>6144.7510314662986</v>
      </c>
    </row>
    <row r="3576" spans="1:28" x14ac:dyDescent="0.25">
      <c r="A3576" s="2">
        <f t="shared" si="1062"/>
        <v>22</v>
      </c>
      <c r="B3576" s="16">
        <f ca="1">VLOOKUP(A3576,PERIODS!$O$4:$P$33,2,FALSE)</f>
        <v>3.5000000000000003E-2</v>
      </c>
      <c r="C3576" s="15"/>
      <c r="D3576" s="18">
        <v>3562</v>
      </c>
      <c r="E3576" s="34">
        <f t="shared" ca="1" si="1064"/>
        <v>17709.313966968584</v>
      </c>
      <c r="F3576" s="34">
        <f t="shared" ca="1" si="1046"/>
        <v>3500.0000000000005</v>
      </c>
      <c r="G3576" s="69">
        <f t="shared" ca="1" si="1050"/>
        <v>0</v>
      </c>
      <c r="H3576" s="34">
        <f t="shared" ca="1" si="1051"/>
        <v>-444.18011987993737</v>
      </c>
      <c r="I3576" s="34">
        <f t="shared" ca="1" si="1052"/>
        <v>3055.8198801200633</v>
      </c>
      <c r="J3576" s="18">
        <f ca="1">SUM(INDIRECT(ADDRESS(ROW(F3576),COLUMN(F3576),4)):INDIRECT(ADDRESS(ROW(F3576)+N$5-1,COLUMN(F3576),4)))</f>
        <v>25000.000000000004</v>
      </c>
      <c r="K3576" s="18">
        <f t="shared" ca="1" si="1053"/>
        <v>16350</v>
      </c>
      <c r="L3576" s="18">
        <f t="shared" ca="1" si="1063"/>
        <v>0</v>
      </c>
      <c r="M3576" s="18">
        <f t="shared" ca="1" si="1047"/>
        <v>0</v>
      </c>
      <c r="N3576" s="34">
        <f t="shared" ca="1" si="1054"/>
        <v>14653.494086848521</v>
      </c>
      <c r="P3576" s="18">
        <f t="shared" ca="1" si="1048"/>
        <v>444.18011987993737</v>
      </c>
      <c r="Q3576" s="47">
        <f ca="1">SUM(L$15:L3576)-SUM(M$15:M3576)</f>
        <v>16350</v>
      </c>
      <c r="R3576" s="47" t="str">
        <f t="shared" ca="1" si="1049"/>
        <v>M3579</v>
      </c>
      <c r="S3576" s="40">
        <f t="shared" ca="1" si="1055"/>
        <v>0</v>
      </c>
      <c r="T3576" s="46">
        <f t="shared" ca="1" si="1056"/>
        <v>77</v>
      </c>
      <c r="X3576" s="74">
        <f t="shared" ca="1" si="1057"/>
        <v>-0.44418011987993739</v>
      </c>
      <c r="Y3576" s="75">
        <f t="shared" ca="1" si="1058"/>
        <v>-0.44418011987993739</v>
      </c>
      <c r="Z3576" s="74">
        <f t="shared" ca="1" si="1059"/>
        <v>0.64134989055769798</v>
      </c>
      <c r="AA3576" s="76">
        <f t="shared" ca="1" si="1060"/>
        <v>-444.18011987993737</v>
      </c>
      <c r="AB3576" s="76">
        <f t="shared" ca="1" si="1061"/>
        <v>641.34989055769802</v>
      </c>
    </row>
    <row r="3577" spans="1:28" x14ac:dyDescent="0.25">
      <c r="A3577" s="2">
        <f t="shared" si="1062"/>
        <v>23</v>
      </c>
      <c r="B3577" s="16">
        <f ca="1">VLOOKUP(A3577,PERIODS!$O$4:$P$33,2,FALSE)</f>
        <v>3.5000000000000003E-2</v>
      </c>
      <c r="C3577" s="15"/>
      <c r="D3577" s="18">
        <v>3563</v>
      </c>
      <c r="E3577" s="34">
        <f t="shared" ca="1" si="1064"/>
        <v>14653.494086848521</v>
      </c>
      <c r="F3577" s="34">
        <f t="shared" ca="1" si="1046"/>
        <v>3500.0000000000005</v>
      </c>
      <c r="G3577" s="69">
        <f t="shared" ca="1" si="1050"/>
        <v>0</v>
      </c>
      <c r="H3577" s="34">
        <f t="shared" ca="1" si="1051"/>
        <v>-1446.303400048916</v>
      </c>
      <c r="I3577" s="34">
        <f t="shared" ca="1" si="1052"/>
        <v>2053.6965999510844</v>
      </c>
      <c r="J3577" s="18">
        <f ca="1">SUM(INDIRECT(ADDRESS(ROW(F3577),COLUMN(F3577),4)):INDIRECT(ADDRESS(ROW(F3577)+N$5-1,COLUMN(F3577),4)))</f>
        <v>25500.000000000004</v>
      </c>
      <c r="K3577" s="18">
        <f t="shared" ca="1" si="1053"/>
        <v>16350</v>
      </c>
      <c r="L3577" s="18">
        <f t="shared" ca="1" si="1063"/>
        <v>0</v>
      </c>
      <c r="M3577" s="18">
        <f t="shared" ca="1" si="1047"/>
        <v>0</v>
      </c>
      <c r="N3577" s="34">
        <f t="shared" ca="1" si="1054"/>
        <v>12599.797486897436</v>
      </c>
      <c r="P3577" s="18">
        <f t="shared" ca="1" si="1048"/>
        <v>1446.303400048916</v>
      </c>
      <c r="Q3577" s="47">
        <f ca="1">SUM(L$15:L3577)-SUM(M$15:M3577)</f>
        <v>16350</v>
      </c>
      <c r="R3577" s="47" t="str">
        <f t="shared" ca="1" si="1049"/>
        <v>M3580</v>
      </c>
      <c r="S3577" s="40">
        <f t="shared" ca="1" si="1055"/>
        <v>0</v>
      </c>
      <c r="T3577" s="46">
        <f t="shared" ca="1" si="1056"/>
        <v>97</v>
      </c>
      <c r="X3577" s="74">
        <f t="shared" ca="1" si="1057"/>
        <v>-1.4463034000489161</v>
      </c>
      <c r="Y3577" s="75">
        <f t="shared" ca="1" si="1058"/>
        <v>-1.4463034000489161</v>
      </c>
      <c r="Z3577" s="74">
        <f t="shared" ca="1" si="1059"/>
        <v>0.23543900526998573</v>
      </c>
      <c r="AA3577" s="76">
        <f t="shared" ca="1" si="1060"/>
        <v>-1446.303400048916</v>
      </c>
      <c r="AB3577" s="76">
        <f t="shared" ca="1" si="1061"/>
        <v>235.43900526998573</v>
      </c>
    </row>
    <row r="3578" spans="1:28" x14ac:dyDescent="0.25">
      <c r="A3578" s="2">
        <f t="shared" si="1062"/>
        <v>24</v>
      </c>
      <c r="B3578" s="16">
        <f ca="1">VLOOKUP(A3578,PERIODS!$O$4:$P$33,2,FALSE)</f>
        <v>3.5000000000000003E-2</v>
      </c>
      <c r="C3578" s="15"/>
      <c r="D3578" s="18">
        <v>3564</v>
      </c>
      <c r="E3578" s="34">
        <f t="shared" ca="1" si="1064"/>
        <v>12599.797486897436</v>
      </c>
      <c r="F3578" s="34">
        <f t="shared" ca="1" si="1046"/>
        <v>3500.0000000000005</v>
      </c>
      <c r="G3578" s="69">
        <f t="shared" ca="1" si="1050"/>
        <v>0</v>
      </c>
      <c r="H3578" s="34">
        <f t="shared" ca="1" si="1051"/>
        <v>-1699.0866661254681</v>
      </c>
      <c r="I3578" s="34">
        <f t="shared" ca="1" si="1052"/>
        <v>1800.9133338745323</v>
      </c>
      <c r="J3578" s="18">
        <f ca="1">SUM(INDIRECT(ADDRESS(ROW(F3578),COLUMN(F3578),4)):INDIRECT(ADDRESS(ROW(F3578)+N$5-1,COLUMN(F3578),4)))</f>
        <v>26000</v>
      </c>
      <c r="K3578" s="18">
        <f t="shared" ca="1" si="1053"/>
        <v>0</v>
      </c>
      <c r="L3578" s="18">
        <f t="shared" ca="1" si="1063"/>
        <v>0</v>
      </c>
      <c r="M3578" s="18">
        <f t="shared" ca="1" si="1047"/>
        <v>16350</v>
      </c>
      <c r="N3578" s="34">
        <f t="shared" ca="1" si="1054"/>
        <v>27148.884153022904</v>
      </c>
      <c r="P3578" s="18">
        <f t="shared" ca="1" si="1048"/>
        <v>1699.0866661254681</v>
      </c>
      <c r="Q3578" s="47">
        <f ca="1">SUM(L$15:L3578)-SUM(M$15:M3578)</f>
        <v>0</v>
      </c>
      <c r="R3578" s="47" t="str">
        <f t="shared" ca="1" si="1049"/>
        <v>M3581</v>
      </c>
      <c r="S3578" s="40">
        <f t="shared" ca="1" si="1055"/>
        <v>0</v>
      </c>
      <c r="T3578" s="46">
        <f t="shared" ca="1" si="1056"/>
        <v>34</v>
      </c>
      <c r="X3578" s="74">
        <f t="shared" ca="1" si="1057"/>
        <v>-1.6990866661254682</v>
      </c>
      <c r="Y3578" s="75">
        <f t="shared" ca="1" si="1058"/>
        <v>-1.6990866661254682</v>
      </c>
      <c r="Z3578" s="74">
        <f t="shared" ca="1" si="1059"/>
        <v>0.18285045132213179</v>
      </c>
      <c r="AA3578" s="76">
        <f t="shared" ca="1" si="1060"/>
        <v>-1699.0866661254681</v>
      </c>
      <c r="AB3578" s="76">
        <f t="shared" ca="1" si="1061"/>
        <v>182.85045132213179</v>
      </c>
    </row>
    <row r="3579" spans="1:28" x14ac:dyDescent="0.25">
      <c r="A3579" s="2">
        <f t="shared" si="1062"/>
        <v>25</v>
      </c>
      <c r="B3579" s="16">
        <f ca="1">VLOOKUP(A3579,PERIODS!$O$4:$P$33,2,FALSE)</f>
        <v>3.5000000000000003E-2</v>
      </c>
      <c r="C3579" s="15"/>
      <c r="D3579" s="18">
        <v>3565</v>
      </c>
      <c r="E3579" s="34">
        <f t="shared" ca="1" si="1064"/>
        <v>27148.884153022904</v>
      </c>
      <c r="F3579" s="34">
        <f t="shared" ca="1" si="1046"/>
        <v>3500.0000000000005</v>
      </c>
      <c r="G3579" s="69">
        <f t="shared" ca="1" si="1050"/>
        <v>0</v>
      </c>
      <c r="H3579" s="34">
        <f t="shared" ca="1" si="1051"/>
        <v>-255.76155638459807</v>
      </c>
      <c r="I3579" s="34">
        <f t="shared" ca="1" si="1052"/>
        <v>3244.2384436154025</v>
      </c>
      <c r="J3579" s="18">
        <f ca="1">SUM(INDIRECT(ADDRESS(ROW(F3579),COLUMN(F3579),4)):INDIRECT(ADDRESS(ROW(F3579)+N$5-1,COLUMN(F3579),4)))</f>
        <v>24900</v>
      </c>
      <c r="K3579" s="18">
        <f t="shared" ca="1" si="1053"/>
        <v>0</v>
      </c>
      <c r="L3579" s="18">
        <f t="shared" ca="1" si="1063"/>
        <v>0</v>
      </c>
      <c r="M3579" s="18">
        <f t="shared" ca="1" si="1047"/>
        <v>0</v>
      </c>
      <c r="N3579" s="34">
        <f t="shared" ca="1" si="1054"/>
        <v>23904.645709407501</v>
      </c>
      <c r="P3579" s="18">
        <f t="shared" ca="1" si="1048"/>
        <v>255.76155638459807</v>
      </c>
      <c r="Q3579" s="47">
        <f ca="1">SUM(L$15:L3579)-SUM(M$15:M3579)</f>
        <v>0</v>
      </c>
      <c r="R3579" s="47" t="str">
        <f t="shared" ca="1" si="1049"/>
        <v>M3582</v>
      </c>
      <c r="S3579" s="40">
        <f t="shared" ca="1" si="1055"/>
        <v>0</v>
      </c>
      <c r="T3579" s="46">
        <f t="shared" ca="1" si="1056"/>
        <v>11</v>
      </c>
      <c r="X3579" s="74">
        <f t="shared" ca="1" si="1057"/>
        <v>-0.25576155638459808</v>
      </c>
      <c r="Y3579" s="75">
        <f t="shared" ca="1" si="1058"/>
        <v>-0.25576155638459808</v>
      </c>
      <c r="Z3579" s="74">
        <f t="shared" ca="1" si="1059"/>
        <v>0.77432658001093013</v>
      </c>
      <c r="AA3579" s="76">
        <f t="shared" ca="1" si="1060"/>
        <v>-255.76155638459807</v>
      </c>
      <c r="AB3579" s="76">
        <f t="shared" ca="1" si="1061"/>
        <v>774.32658001093012</v>
      </c>
    </row>
    <row r="3580" spans="1:28" x14ac:dyDescent="0.25">
      <c r="A3580" s="2">
        <f t="shared" si="1062"/>
        <v>26</v>
      </c>
      <c r="B3580" s="16">
        <f ca="1">VLOOKUP(A3580,PERIODS!$O$4:$P$33,2,FALSE)</f>
        <v>3.5000000000000003E-2</v>
      </c>
      <c r="C3580" s="15"/>
      <c r="D3580" s="18">
        <v>3566</v>
      </c>
      <c r="E3580" s="34">
        <f t="shared" ca="1" si="1064"/>
        <v>23904.645709407501</v>
      </c>
      <c r="F3580" s="34">
        <f t="shared" ca="1" si="1046"/>
        <v>3500.0000000000005</v>
      </c>
      <c r="G3580" s="69">
        <f t="shared" ca="1" si="1050"/>
        <v>0</v>
      </c>
      <c r="H3580" s="34">
        <f t="shared" ca="1" si="1051"/>
        <v>288.94706497375921</v>
      </c>
      <c r="I3580" s="34">
        <f t="shared" ca="1" si="1052"/>
        <v>3788.9470649737596</v>
      </c>
      <c r="J3580" s="18">
        <f ca="1">SUM(INDIRECT(ADDRESS(ROW(F3580),COLUMN(F3580),4)):INDIRECT(ADDRESS(ROW(F3580)+N$5-1,COLUMN(F3580),4)))</f>
        <v>23900</v>
      </c>
      <c r="K3580" s="18">
        <f t="shared" ca="1" si="1053"/>
        <v>0</v>
      </c>
      <c r="L3580" s="18">
        <f t="shared" ca="1" si="1063"/>
        <v>0</v>
      </c>
      <c r="M3580" s="18">
        <f t="shared" ca="1" si="1047"/>
        <v>0</v>
      </c>
      <c r="N3580" s="34">
        <f t="shared" ca="1" si="1054"/>
        <v>20115.698644433742</v>
      </c>
      <c r="P3580" s="18">
        <f t="shared" ca="1" si="1048"/>
        <v>288.94706497375921</v>
      </c>
      <c r="Q3580" s="47">
        <f ca="1">SUM(L$15:L3580)-SUM(M$15:M3580)</f>
        <v>0</v>
      </c>
      <c r="R3580" s="47" t="str">
        <f t="shared" ca="1" si="1049"/>
        <v>M3583</v>
      </c>
      <c r="S3580" s="40">
        <f t="shared" ca="1" si="1055"/>
        <v>0</v>
      </c>
      <c r="T3580" s="46">
        <f t="shared" ca="1" si="1056"/>
        <v>70</v>
      </c>
      <c r="X3580" s="74">
        <f t="shared" ca="1" si="1057"/>
        <v>0.28894706497375922</v>
      </c>
      <c r="Y3580" s="75">
        <f t="shared" ca="1" si="1058"/>
        <v>0.28894706497375922</v>
      </c>
      <c r="Z3580" s="74">
        <f t="shared" ca="1" si="1059"/>
        <v>1.3350210572833334</v>
      </c>
      <c r="AA3580" s="76">
        <f t="shared" ca="1" si="1060"/>
        <v>288.94706497375921</v>
      </c>
      <c r="AB3580" s="76">
        <f t="shared" ca="1" si="1061"/>
        <v>1335.0210572833334</v>
      </c>
    </row>
    <row r="3581" spans="1:28" x14ac:dyDescent="0.25">
      <c r="A3581" s="2">
        <f t="shared" si="1062"/>
        <v>27</v>
      </c>
      <c r="B3581" s="16">
        <f ca="1">VLOOKUP(A3581,PERIODS!$O$4:$P$33,2,FALSE)</f>
        <v>3.5000000000000003E-2</v>
      </c>
      <c r="C3581" s="15"/>
      <c r="D3581" s="18">
        <v>3567</v>
      </c>
      <c r="E3581" s="34">
        <f t="shared" ca="1" si="1064"/>
        <v>20115.698644433742</v>
      </c>
      <c r="F3581" s="34">
        <f t="shared" ca="1" si="1046"/>
        <v>3500.0000000000005</v>
      </c>
      <c r="G3581" s="69">
        <f t="shared" ca="1" si="1050"/>
        <v>0</v>
      </c>
      <c r="H3581" s="34">
        <f t="shared" ca="1" si="1051"/>
        <v>-116.33457097716892</v>
      </c>
      <c r="I3581" s="34">
        <f t="shared" ca="1" si="1052"/>
        <v>3383.6654290228316</v>
      </c>
      <c r="J3581" s="18">
        <f ca="1">SUM(INDIRECT(ADDRESS(ROW(F3581),COLUMN(F3581),4)):INDIRECT(ADDRESS(ROW(F3581)+N$5-1,COLUMN(F3581),4)))</f>
        <v>22900</v>
      </c>
      <c r="K3581" s="18">
        <f t="shared" ca="1" si="1053"/>
        <v>16350</v>
      </c>
      <c r="L3581" s="18">
        <f t="shared" ca="1" si="1063"/>
        <v>16350</v>
      </c>
      <c r="M3581" s="18">
        <f t="shared" ca="1" si="1047"/>
        <v>0</v>
      </c>
      <c r="N3581" s="34">
        <f t="shared" ca="1" si="1054"/>
        <v>16732.033215410909</v>
      </c>
      <c r="P3581" s="18">
        <f t="shared" ca="1" si="1048"/>
        <v>116.33457097716892</v>
      </c>
      <c r="Q3581" s="47">
        <f ca="1">SUM(L$15:L3581)-SUM(M$15:M3581)</f>
        <v>16350</v>
      </c>
      <c r="R3581" s="47" t="str">
        <f t="shared" ca="1" si="1049"/>
        <v>M3584</v>
      </c>
      <c r="S3581" s="40">
        <f t="shared" ca="1" si="1055"/>
        <v>0</v>
      </c>
      <c r="T3581" s="46">
        <f t="shared" ca="1" si="1056"/>
        <v>100</v>
      </c>
      <c r="X3581" s="74">
        <f t="shared" ca="1" si="1057"/>
        <v>-0.11633457097716893</v>
      </c>
      <c r="Y3581" s="75">
        <f t="shared" ca="1" si="1058"/>
        <v>-0.11633457097716893</v>
      </c>
      <c r="Z3581" s="74">
        <f t="shared" ca="1" si="1059"/>
        <v>0.89017734596520293</v>
      </c>
      <c r="AA3581" s="76">
        <f t="shared" ca="1" si="1060"/>
        <v>-116.33457097716892</v>
      </c>
      <c r="AB3581" s="76">
        <f t="shared" ca="1" si="1061"/>
        <v>890.1773459652029</v>
      </c>
    </row>
    <row r="3582" spans="1:28" x14ac:dyDescent="0.25">
      <c r="A3582" s="2">
        <f t="shared" si="1062"/>
        <v>28</v>
      </c>
      <c r="B3582" s="16">
        <f ca="1">VLOOKUP(A3582,PERIODS!$O$4:$P$33,2,FALSE)</f>
        <v>0.04</v>
      </c>
      <c r="C3582" s="15"/>
      <c r="D3582" s="18">
        <v>3568</v>
      </c>
      <c r="E3582" s="34">
        <f t="shared" ca="1" si="1064"/>
        <v>16732.033215410909</v>
      </c>
      <c r="F3582" s="34">
        <f t="shared" ca="1" si="1046"/>
        <v>4000</v>
      </c>
      <c r="G3582" s="69">
        <f t="shared" ca="1" si="1050"/>
        <v>0</v>
      </c>
      <c r="H3582" s="34">
        <f t="shared" ca="1" si="1051"/>
        <v>-2422.5850845278223</v>
      </c>
      <c r="I3582" s="34">
        <f t="shared" ca="1" si="1052"/>
        <v>1577.4149154721777</v>
      </c>
      <c r="J3582" s="18">
        <f ca="1">SUM(INDIRECT(ADDRESS(ROW(F3582),COLUMN(F3582),4)):INDIRECT(ADDRESS(ROW(F3582)+N$5-1,COLUMN(F3582),4)))</f>
        <v>21900</v>
      </c>
      <c r="K3582" s="18">
        <f t="shared" ca="1" si="1053"/>
        <v>16350</v>
      </c>
      <c r="L3582" s="18">
        <f t="shared" ca="1" si="1063"/>
        <v>0</v>
      </c>
      <c r="M3582" s="18">
        <f t="shared" ca="1" si="1047"/>
        <v>0</v>
      </c>
      <c r="N3582" s="34">
        <f t="shared" ca="1" si="1054"/>
        <v>15154.618299938731</v>
      </c>
      <c r="P3582" s="18">
        <f t="shared" ca="1" si="1048"/>
        <v>2422.5850845278223</v>
      </c>
      <c r="Q3582" s="47">
        <f ca="1">SUM(L$15:L3582)-SUM(M$15:M3582)</f>
        <v>16350</v>
      </c>
      <c r="R3582" s="47" t="str">
        <f t="shared" ca="1" si="1049"/>
        <v>M3585</v>
      </c>
      <c r="S3582" s="40">
        <f t="shared" ca="1" si="1055"/>
        <v>0</v>
      </c>
      <c r="T3582" s="46">
        <f t="shared" ca="1" si="1056"/>
        <v>83</v>
      </c>
      <c r="X3582" s="74">
        <f t="shared" ca="1" si="1057"/>
        <v>-2.4225850845278223</v>
      </c>
      <c r="Y3582" s="75">
        <f t="shared" ca="1" si="1058"/>
        <v>-2.4225850845278223</v>
      </c>
      <c r="Z3582" s="74">
        <f t="shared" ca="1" si="1059"/>
        <v>8.8692044422602409E-2</v>
      </c>
      <c r="AA3582" s="76">
        <f t="shared" ca="1" si="1060"/>
        <v>-2422.5850845278223</v>
      </c>
      <c r="AB3582" s="76">
        <f t="shared" ca="1" si="1061"/>
        <v>88.692044422602407</v>
      </c>
    </row>
    <row r="3583" spans="1:28" x14ac:dyDescent="0.25">
      <c r="A3583" s="2">
        <f t="shared" si="1062"/>
        <v>29</v>
      </c>
      <c r="B3583" s="16">
        <f ca="1">VLOOKUP(A3583,PERIODS!$O$4:$P$33,2,FALSE)</f>
        <v>0.04</v>
      </c>
      <c r="C3583" s="15"/>
      <c r="D3583" s="18">
        <v>3569</v>
      </c>
      <c r="E3583" s="34">
        <f t="shared" ca="1" si="1064"/>
        <v>15154.618299938731</v>
      </c>
      <c r="F3583" s="34">
        <f t="shared" ca="1" si="1046"/>
        <v>4000</v>
      </c>
      <c r="G3583" s="69">
        <f t="shared" ca="1" si="1050"/>
        <v>0</v>
      </c>
      <c r="H3583" s="34">
        <f t="shared" ca="1" si="1051"/>
        <v>-427.24598218407317</v>
      </c>
      <c r="I3583" s="34">
        <f t="shared" ca="1" si="1052"/>
        <v>3572.754017815927</v>
      </c>
      <c r="J3583" s="18">
        <f ca="1">SUM(INDIRECT(ADDRESS(ROW(F3583),COLUMN(F3583),4)):INDIRECT(ADDRESS(ROW(F3583)+N$5-1,COLUMN(F3583),4)))</f>
        <v>21200</v>
      </c>
      <c r="K3583" s="18">
        <f t="shared" ca="1" si="1053"/>
        <v>16350</v>
      </c>
      <c r="L3583" s="18">
        <f t="shared" ca="1" si="1063"/>
        <v>0</v>
      </c>
      <c r="M3583" s="18">
        <f t="shared" ca="1" si="1047"/>
        <v>0</v>
      </c>
      <c r="N3583" s="34">
        <f t="shared" ca="1" si="1054"/>
        <v>11581.864282122804</v>
      </c>
      <c r="P3583" s="18">
        <f t="shared" ca="1" si="1048"/>
        <v>427.24598218407317</v>
      </c>
      <c r="Q3583" s="47">
        <f ca="1">SUM(L$15:L3583)-SUM(M$15:M3583)</f>
        <v>16350</v>
      </c>
      <c r="R3583" s="47" t="str">
        <f t="shared" ca="1" si="1049"/>
        <v>M3586</v>
      </c>
      <c r="S3583" s="40">
        <f t="shared" ca="1" si="1055"/>
        <v>0</v>
      </c>
      <c r="T3583" s="46">
        <f t="shared" ca="1" si="1056"/>
        <v>54</v>
      </c>
      <c r="X3583" s="74">
        <f t="shared" ca="1" si="1057"/>
        <v>-0.42724598218407317</v>
      </c>
      <c r="Y3583" s="75">
        <f t="shared" ca="1" si="1058"/>
        <v>-0.42724598218407317</v>
      </c>
      <c r="Z3583" s="74">
        <f t="shared" ca="1" si="1059"/>
        <v>0.65230307755605954</v>
      </c>
      <c r="AA3583" s="76">
        <f t="shared" ca="1" si="1060"/>
        <v>-427.24598218407317</v>
      </c>
      <c r="AB3583" s="76">
        <f t="shared" ca="1" si="1061"/>
        <v>652.30307755605952</v>
      </c>
    </row>
    <row r="3584" spans="1:28" x14ac:dyDescent="0.25">
      <c r="A3584" s="2">
        <f t="shared" si="1062"/>
        <v>30</v>
      </c>
      <c r="B3584" s="16">
        <f ca="1">VLOOKUP(A3584,PERIODS!$O$4:$P$33,2,FALSE)</f>
        <v>0.04</v>
      </c>
      <c r="C3584" s="15"/>
      <c r="D3584" s="18">
        <v>3570</v>
      </c>
      <c r="E3584" s="34">
        <f t="shared" ca="1" si="1064"/>
        <v>11581.864282122804</v>
      </c>
      <c r="F3584" s="34">
        <f t="shared" ca="1" si="1046"/>
        <v>4000</v>
      </c>
      <c r="G3584" s="69">
        <f t="shared" ca="1" si="1050"/>
        <v>0</v>
      </c>
      <c r="H3584" s="34">
        <f t="shared" ca="1" si="1051"/>
        <v>1959.9639845400536</v>
      </c>
      <c r="I3584" s="34">
        <f t="shared" ca="1" si="1052"/>
        <v>5959.9639845400534</v>
      </c>
      <c r="J3584" s="18">
        <f ca="1">SUM(INDIRECT(ADDRESS(ROW(F3584),COLUMN(F3584),4)):INDIRECT(ADDRESS(ROW(F3584)+N$5-1,COLUMN(F3584),4)))</f>
        <v>20500</v>
      </c>
      <c r="K3584" s="18">
        <f t="shared" ca="1" si="1053"/>
        <v>0</v>
      </c>
      <c r="L3584" s="18">
        <f t="shared" ca="1" si="1063"/>
        <v>0</v>
      </c>
      <c r="M3584" s="18">
        <f t="shared" ca="1" si="1047"/>
        <v>16350</v>
      </c>
      <c r="N3584" s="34">
        <f t="shared" ca="1" si="1054"/>
        <v>21971.90029758275</v>
      </c>
      <c r="P3584" s="18">
        <f t="shared" ca="1" si="1048"/>
        <v>1959.9639845400536</v>
      </c>
      <c r="Q3584" s="47">
        <f ca="1">SUM(L$15:L3584)-SUM(M$15:M3584)</f>
        <v>0</v>
      </c>
      <c r="R3584" s="47" t="str">
        <f t="shared" ca="1" si="1049"/>
        <v>M3587</v>
      </c>
      <c r="S3584" s="40">
        <f t="shared" ca="1" si="1055"/>
        <v>0</v>
      </c>
      <c r="T3584" s="46">
        <f t="shared" ca="1" si="1056"/>
        <v>37</v>
      </c>
      <c r="X3584" s="74">
        <f t="shared" ca="1" si="1057"/>
        <v>2.250695368123139</v>
      </c>
      <c r="Y3584" s="75">
        <f t="shared" ca="1" si="1058"/>
        <v>1.9599639845400536</v>
      </c>
      <c r="Z3584" s="74">
        <f t="shared" ca="1" si="1059"/>
        <v>7.0990713842313315</v>
      </c>
      <c r="AA3584" s="76">
        <f t="shared" ca="1" si="1060"/>
        <v>1959.9639845400536</v>
      </c>
      <c r="AB3584" s="76">
        <f t="shared" ca="1" si="1061"/>
        <v>7099.0713842313316</v>
      </c>
    </row>
    <row r="3585" spans="1:28" x14ac:dyDescent="0.25">
      <c r="A3585" s="2">
        <f t="shared" si="1062"/>
        <v>1</v>
      </c>
      <c r="B3585" s="16">
        <f ca="1">VLOOKUP(A3585,PERIODS!$O$4:$P$33,2,FALSE)</f>
        <v>2.4E-2</v>
      </c>
      <c r="C3585" s="15"/>
      <c r="D3585" s="18">
        <v>3571</v>
      </c>
      <c r="E3585" s="34">
        <f t="shared" ca="1" si="1064"/>
        <v>21971.90029758275</v>
      </c>
      <c r="F3585" s="34">
        <f t="shared" ca="1" si="1046"/>
        <v>2400</v>
      </c>
      <c r="G3585" s="69">
        <f t="shared" ca="1" si="1050"/>
        <v>0</v>
      </c>
      <c r="H3585" s="34">
        <f t="shared" ca="1" si="1051"/>
        <v>-1162.3504216748067</v>
      </c>
      <c r="I3585" s="34">
        <f t="shared" ca="1" si="1052"/>
        <v>1237.6495783251933</v>
      </c>
      <c r="J3585" s="18">
        <f ca="1">SUM(INDIRECT(ADDRESS(ROW(F3585),COLUMN(F3585),4)):INDIRECT(ADDRESS(ROW(F3585)+N$5-1,COLUMN(F3585),4)))</f>
        <v>19800</v>
      </c>
      <c r="K3585" s="18">
        <f t="shared" ca="1" si="1053"/>
        <v>0</v>
      </c>
      <c r="L3585" s="18">
        <f t="shared" ca="1" si="1063"/>
        <v>0</v>
      </c>
      <c r="M3585" s="18">
        <f t="shared" ca="1" si="1047"/>
        <v>0</v>
      </c>
      <c r="N3585" s="34">
        <f t="shared" ca="1" si="1054"/>
        <v>20734.250719257558</v>
      </c>
      <c r="P3585" s="18">
        <f t="shared" ca="1" si="1048"/>
        <v>1162.3504216748067</v>
      </c>
      <c r="Q3585" s="47">
        <f ca="1">SUM(L$15:L3585)-SUM(M$15:M3585)</f>
        <v>0</v>
      </c>
      <c r="R3585" s="47" t="str">
        <f t="shared" ca="1" si="1049"/>
        <v>M3588</v>
      </c>
      <c r="S3585" s="40">
        <f t="shared" ca="1" si="1055"/>
        <v>0</v>
      </c>
      <c r="T3585" s="46">
        <f t="shared" ca="1" si="1056"/>
        <v>32</v>
      </c>
      <c r="X3585" s="74">
        <f t="shared" ca="1" si="1057"/>
        <v>-1.1623504216748068</v>
      </c>
      <c r="Y3585" s="75">
        <f t="shared" ca="1" si="1058"/>
        <v>-1.1623504216748068</v>
      </c>
      <c r="Z3585" s="74">
        <f t="shared" ca="1" si="1059"/>
        <v>0.31275022141466524</v>
      </c>
      <c r="AA3585" s="76">
        <f t="shared" ca="1" si="1060"/>
        <v>-1162.3504216748067</v>
      </c>
      <c r="AB3585" s="76">
        <f t="shared" ca="1" si="1061"/>
        <v>312.75022141466525</v>
      </c>
    </row>
    <row r="3586" spans="1:28" x14ac:dyDescent="0.25">
      <c r="A3586" s="2">
        <f t="shared" si="1062"/>
        <v>2</v>
      </c>
      <c r="B3586" s="16">
        <f ca="1">VLOOKUP(A3586,PERIODS!$O$4:$P$33,2,FALSE)</f>
        <v>2.5000000000000001E-2</v>
      </c>
      <c r="C3586" s="15"/>
      <c r="D3586" s="18">
        <v>3572</v>
      </c>
      <c r="E3586" s="34">
        <f t="shared" ca="1" si="1064"/>
        <v>20734.250719257558</v>
      </c>
      <c r="F3586" s="34">
        <f t="shared" ca="1" si="1046"/>
        <v>2500</v>
      </c>
      <c r="G3586" s="69">
        <f t="shared" ca="1" si="1050"/>
        <v>0</v>
      </c>
      <c r="H3586" s="34">
        <f t="shared" ca="1" si="1051"/>
        <v>384.31254001212892</v>
      </c>
      <c r="I3586" s="34">
        <f t="shared" ca="1" si="1052"/>
        <v>2884.3125400121289</v>
      </c>
      <c r="J3586" s="18">
        <f ca="1">SUM(INDIRECT(ADDRESS(ROW(F3586),COLUMN(F3586),4)):INDIRECT(ADDRESS(ROW(F3586)+N$5-1,COLUMN(F3586),4)))</f>
        <v>20700</v>
      </c>
      <c r="K3586" s="18">
        <f t="shared" ca="1" si="1053"/>
        <v>0</v>
      </c>
      <c r="L3586" s="18">
        <f t="shared" ca="1" si="1063"/>
        <v>0</v>
      </c>
      <c r="M3586" s="18">
        <f t="shared" ca="1" si="1047"/>
        <v>0</v>
      </c>
      <c r="N3586" s="34">
        <f t="shared" ca="1" si="1054"/>
        <v>17849.93817924543</v>
      </c>
      <c r="P3586" s="18">
        <f t="shared" ca="1" si="1048"/>
        <v>384.31254001212892</v>
      </c>
      <c r="Q3586" s="47">
        <f ca="1">SUM(L$15:L3586)-SUM(M$15:M3586)</f>
        <v>0</v>
      </c>
      <c r="R3586" s="47" t="str">
        <f t="shared" ca="1" si="1049"/>
        <v>M3589</v>
      </c>
      <c r="S3586" s="40">
        <f t="shared" ca="1" si="1055"/>
        <v>0</v>
      </c>
      <c r="T3586" s="46">
        <f t="shared" ca="1" si="1056"/>
        <v>90</v>
      </c>
      <c r="X3586" s="74">
        <f t="shared" ca="1" si="1057"/>
        <v>0.38431254001212894</v>
      </c>
      <c r="Y3586" s="75">
        <f t="shared" ca="1" si="1058"/>
        <v>0.38431254001212894</v>
      </c>
      <c r="Z3586" s="74">
        <f t="shared" ca="1" si="1059"/>
        <v>1.4686043675887583</v>
      </c>
      <c r="AA3586" s="76">
        <f t="shared" ca="1" si="1060"/>
        <v>384.31254001212892</v>
      </c>
      <c r="AB3586" s="76">
        <f t="shared" ca="1" si="1061"/>
        <v>1468.6043675887584</v>
      </c>
    </row>
    <row r="3587" spans="1:28" x14ac:dyDescent="0.25">
      <c r="A3587" s="2">
        <f t="shared" si="1062"/>
        <v>3</v>
      </c>
      <c r="B3587" s="16">
        <f ca="1">VLOOKUP(A3587,PERIODS!$O$4:$P$33,2,FALSE)</f>
        <v>2.5000000000000001E-2</v>
      </c>
      <c r="C3587" s="15"/>
      <c r="D3587" s="18">
        <v>3573</v>
      </c>
      <c r="E3587" s="34">
        <f t="shared" ca="1" si="1064"/>
        <v>17849.93817924543</v>
      </c>
      <c r="F3587" s="34">
        <f t="shared" ca="1" si="1046"/>
        <v>2500</v>
      </c>
      <c r="G3587" s="69">
        <f t="shared" ca="1" si="1050"/>
        <v>0</v>
      </c>
      <c r="H3587" s="34">
        <f t="shared" ca="1" si="1051"/>
        <v>551.29800428165981</v>
      </c>
      <c r="I3587" s="34">
        <f t="shared" ca="1" si="1052"/>
        <v>3051.2980042816598</v>
      </c>
      <c r="J3587" s="18">
        <f ca="1">SUM(INDIRECT(ADDRESS(ROW(F3587),COLUMN(F3587),4)):INDIRECT(ADDRESS(ROW(F3587)+N$5-1,COLUMN(F3587),4)))</f>
        <v>21500</v>
      </c>
      <c r="K3587" s="18">
        <f t="shared" ca="1" si="1053"/>
        <v>16350</v>
      </c>
      <c r="L3587" s="18">
        <f t="shared" ca="1" si="1063"/>
        <v>16350</v>
      </c>
      <c r="M3587" s="18">
        <f t="shared" ca="1" si="1047"/>
        <v>0</v>
      </c>
      <c r="N3587" s="34">
        <f t="shared" ca="1" si="1054"/>
        <v>14798.64017496377</v>
      </c>
      <c r="P3587" s="18">
        <f t="shared" ca="1" si="1048"/>
        <v>551.29800428165981</v>
      </c>
      <c r="Q3587" s="47">
        <f ca="1">SUM(L$15:L3587)-SUM(M$15:M3587)</f>
        <v>16350</v>
      </c>
      <c r="R3587" s="47" t="str">
        <f t="shared" ca="1" si="1049"/>
        <v>M3590</v>
      </c>
      <c r="S3587" s="40">
        <f t="shared" ca="1" si="1055"/>
        <v>0</v>
      </c>
      <c r="T3587" s="46">
        <f t="shared" ca="1" si="1056"/>
        <v>26</v>
      </c>
      <c r="X3587" s="74">
        <f t="shared" ca="1" si="1057"/>
        <v>0.55129800428165976</v>
      </c>
      <c r="Y3587" s="75">
        <f t="shared" ca="1" si="1058"/>
        <v>0.55129800428165976</v>
      </c>
      <c r="Z3587" s="74">
        <f t="shared" ca="1" si="1059"/>
        <v>1.7355042484431744</v>
      </c>
      <c r="AA3587" s="76">
        <f t="shared" ca="1" si="1060"/>
        <v>551.29800428165981</v>
      </c>
      <c r="AB3587" s="76">
        <f t="shared" ca="1" si="1061"/>
        <v>1735.5042484431744</v>
      </c>
    </row>
    <row r="3588" spans="1:28" x14ac:dyDescent="0.25">
      <c r="A3588" s="2">
        <f t="shared" si="1062"/>
        <v>4</v>
      </c>
      <c r="B3588" s="16">
        <f ca="1">VLOOKUP(A3588,PERIODS!$O$4:$P$33,2,FALSE)</f>
        <v>2.5000000000000001E-2</v>
      </c>
      <c r="C3588" s="15"/>
      <c r="D3588" s="18">
        <v>3574</v>
      </c>
      <c r="E3588" s="34">
        <f t="shared" ca="1" si="1064"/>
        <v>14798.64017496377</v>
      </c>
      <c r="F3588" s="34">
        <f t="shared" ca="1" si="1046"/>
        <v>2500</v>
      </c>
      <c r="G3588" s="69">
        <f t="shared" ca="1" si="1050"/>
        <v>0</v>
      </c>
      <c r="H3588" s="34">
        <f t="shared" ca="1" si="1051"/>
        <v>-869.78837748737021</v>
      </c>
      <c r="I3588" s="34">
        <f t="shared" ca="1" si="1052"/>
        <v>1630.2116225126297</v>
      </c>
      <c r="J3588" s="18">
        <f ca="1">SUM(INDIRECT(ADDRESS(ROW(F3588),COLUMN(F3588),4)):INDIRECT(ADDRESS(ROW(F3588)+N$5-1,COLUMN(F3588),4)))</f>
        <v>22300</v>
      </c>
      <c r="K3588" s="18">
        <f t="shared" ca="1" si="1053"/>
        <v>16350</v>
      </c>
      <c r="L3588" s="18">
        <f t="shared" ca="1" si="1063"/>
        <v>0</v>
      </c>
      <c r="M3588" s="18">
        <f t="shared" ca="1" si="1047"/>
        <v>0</v>
      </c>
      <c r="N3588" s="34">
        <f t="shared" ca="1" si="1054"/>
        <v>13168.42855245114</v>
      </c>
      <c r="P3588" s="18">
        <f t="shared" ca="1" si="1048"/>
        <v>869.78837748737021</v>
      </c>
      <c r="Q3588" s="47">
        <f ca="1">SUM(L$15:L3588)-SUM(M$15:M3588)</f>
        <v>16350</v>
      </c>
      <c r="R3588" s="47" t="str">
        <f t="shared" ca="1" si="1049"/>
        <v>M3591</v>
      </c>
      <c r="S3588" s="40">
        <f t="shared" ca="1" si="1055"/>
        <v>0</v>
      </c>
      <c r="T3588" s="46">
        <f t="shared" ca="1" si="1056"/>
        <v>10</v>
      </c>
      <c r="X3588" s="74">
        <f t="shared" ca="1" si="1057"/>
        <v>-0.86978837748737026</v>
      </c>
      <c r="Y3588" s="75">
        <f t="shared" ca="1" si="1058"/>
        <v>-0.86978837748737026</v>
      </c>
      <c r="Z3588" s="74">
        <f t="shared" ca="1" si="1059"/>
        <v>0.41904021820900417</v>
      </c>
      <c r="AA3588" s="76">
        <f t="shared" ca="1" si="1060"/>
        <v>-869.78837748737021</v>
      </c>
      <c r="AB3588" s="76">
        <f t="shared" ca="1" si="1061"/>
        <v>419.04021820900419</v>
      </c>
    </row>
    <row r="3589" spans="1:28" x14ac:dyDescent="0.25">
      <c r="A3589" s="2">
        <f t="shared" si="1062"/>
        <v>5</v>
      </c>
      <c r="B3589" s="16">
        <f ca="1">VLOOKUP(A3589,PERIODS!$O$4:$P$33,2,FALSE)</f>
        <v>3.3000000000000002E-2</v>
      </c>
      <c r="C3589" s="15"/>
      <c r="D3589" s="18">
        <v>3575</v>
      </c>
      <c r="E3589" s="34">
        <f t="shared" ca="1" si="1064"/>
        <v>13168.42855245114</v>
      </c>
      <c r="F3589" s="34">
        <f t="shared" ca="1" si="1046"/>
        <v>3300</v>
      </c>
      <c r="G3589" s="69">
        <f t="shared" ca="1" si="1050"/>
        <v>0</v>
      </c>
      <c r="H3589" s="34">
        <f t="shared" ca="1" si="1051"/>
        <v>-580.04412717028458</v>
      </c>
      <c r="I3589" s="34">
        <f t="shared" ca="1" si="1052"/>
        <v>2719.9558728297152</v>
      </c>
      <c r="J3589" s="18">
        <f ca="1">SUM(INDIRECT(ADDRESS(ROW(F3589),COLUMN(F3589),4)):INDIRECT(ADDRESS(ROW(F3589)+N$5-1,COLUMN(F3589),4)))</f>
        <v>23100</v>
      </c>
      <c r="K3589" s="18">
        <f t="shared" ca="1" si="1053"/>
        <v>16350</v>
      </c>
      <c r="L3589" s="18">
        <f t="shared" ca="1" si="1063"/>
        <v>0</v>
      </c>
      <c r="M3589" s="18">
        <f t="shared" ca="1" si="1047"/>
        <v>0</v>
      </c>
      <c r="N3589" s="34">
        <f t="shared" ca="1" si="1054"/>
        <v>10448.472679621424</v>
      </c>
      <c r="P3589" s="18">
        <f t="shared" ca="1" si="1048"/>
        <v>580.04412717028458</v>
      </c>
      <c r="Q3589" s="47">
        <f ca="1">SUM(L$15:L3589)-SUM(M$15:M3589)</f>
        <v>16350</v>
      </c>
      <c r="R3589" s="47" t="str">
        <f t="shared" ca="1" si="1049"/>
        <v>M3592</v>
      </c>
      <c r="S3589" s="40">
        <f t="shared" ca="1" si="1055"/>
        <v>0</v>
      </c>
      <c r="T3589" s="46">
        <f t="shared" ca="1" si="1056"/>
        <v>3</v>
      </c>
      <c r="X3589" s="74">
        <f t="shared" ca="1" si="1057"/>
        <v>-0.58004412717028453</v>
      </c>
      <c r="Y3589" s="75">
        <f t="shared" ca="1" si="1058"/>
        <v>-0.58004412717028453</v>
      </c>
      <c r="Z3589" s="74">
        <f t="shared" ca="1" si="1059"/>
        <v>0.55987366037994957</v>
      </c>
      <c r="AA3589" s="76">
        <f t="shared" ca="1" si="1060"/>
        <v>-580.04412717028458</v>
      </c>
      <c r="AB3589" s="76">
        <f t="shared" ca="1" si="1061"/>
        <v>559.87366037994957</v>
      </c>
    </row>
    <row r="3590" spans="1:28" x14ac:dyDescent="0.25">
      <c r="A3590" s="2">
        <f t="shared" si="1062"/>
        <v>6</v>
      </c>
      <c r="B3590" s="16">
        <f ca="1">VLOOKUP(A3590,PERIODS!$O$4:$P$33,2,FALSE)</f>
        <v>3.3000000000000002E-2</v>
      </c>
      <c r="C3590" s="15"/>
      <c r="D3590" s="18">
        <v>3576</v>
      </c>
      <c r="E3590" s="34">
        <f t="shared" ca="1" si="1064"/>
        <v>10448.472679621424</v>
      </c>
      <c r="F3590" s="34">
        <f t="shared" ca="1" si="1046"/>
        <v>3300</v>
      </c>
      <c r="G3590" s="69">
        <f t="shared" ca="1" si="1050"/>
        <v>0</v>
      </c>
      <c r="H3590" s="34">
        <f t="shared" ca="1" si="1051"/>
        <v>219.43368491068708</v>
      </c>
      <c r="I3590" s="34">
        <f t="shared" ca="1" si="1052"/>
        <v>3519.4336849106871</v>
      </c>
      <c r="J3590" s="18">
        <f ca="1">SUM(INDIRECT(ADDRESS(ROW(F3590),COLUMN(F3590),4)):INDIRECT(ADDRESS(ROW(F3590)+N$5-1,COLUMN(F3590),4)))</f>
        <v>23100</v>
      </c>
      <c r="K3590" s="18">
        <f t="shared" ca="1" si="1053"/>
        <v>0</v>
      </c>
      <c r="L3590" s="18">
        <f t="shared" ca="1" si="1063"/>
        <v>0</v>
      </c>
      <c r="M3590" s="18">
        <f t="shared" ca="1" si="1047"/>
        <v>16350</v>
      </c>
      <c r="N3590" s="34">
        <f t="shared" ca="1" si="1054"/>
        <v>23279.038994710736</v>
      </c>
      <c r="P3590" s="18">
        <f t="shared" ca="1" si="1048"/>
        <v>219.43368491068708</v>
      </c>
      <c r="Q3590" s="47">
        <f ca="1">SUM(L$15:L3590)-SUM(M$15:M3590)</f>
        <v>0</v>
      </c>
      <c r="R3590" s="47" t="str">
        <f t="shared" ca="1" si="1049"/>
        <v>M3593</v>
      </c>
      <c r="S3590" s="40">
        <f t="shared" ca="1" si="1055"/>
        <v>0</v>
      </c>
      <c r="T3590" s="46">
        <f t="shared" ca="1" si="1056"/>
        <v>76</v>
      </c>
      <c r="X3590" s="74">
        <f t="shared" ca="1" si="1057"/>
        <v>0.21943368491068707</v>
      </c>
      <c r="Y3590" s="75">
        <f t="shared" ca="1" si="1058"/>
        <v>0.21943368491068707</v>
      </c>
      <c r="Z3590" s="74">
        <f t="shared" ca="1" si="1059"/>
        <v>1.2453712583110597</v>
      </c>
      <c r="AA3590" s="76">
        <f t="shared" ca="1" si="1060"/>
        <v>219.43368491068708</v>
      </c>
      <c r="AB3590" s="76">
        <f t="shared" ca="1" si="1061"/>
        <v>1245.3712583110596</v>
      </c>
    </row>
    <row r="3591" spans="1:28" x14ac:dyDescent="0.25">
      <c r="A3591" s="2">
        <f t="shared" si="1062"/>
        <v>7</v>
      </c>
      <c r="B3591" s="16">
        <f ca="1">VLOOKUP(A3591,PERIODS!$O$4:$P$33,2,FALSE)</f>
        <v>3.3000000000000002E-2</v>
      </c>
      <c r="C3591" s="15"/>
      <c r="D3591" s="18">
        <v>3577</v>
      </c>
      <c r="E3591" s="34">
        <f t="shared" ca="1" si="1064"/>
        <v>23279.038994710736</v>
      </c>
      <c r="F3591" s="34">
        <f t="shared" ca="1" si="1046"/>
        <v>3300</v>
      </c>
      <c r="G3591" s="69">
        <f t="shared" ca="1" si="1050"/>
        <v>0</v>
      </c>
      <c r="H3591" s="34">
        <f t="shared" ca="1" si="1051"/>
        <v>-525.24886701540356</v>
      </c>
      <c r="I3591" s="34">
        <f t="shared" ca="1" si="1052"/>
        <v>2774.7511329845966</v>
      </c>
      <c r="J3591" s="18">
        <f ca="1">SUM(INDIRECT(ADDRESS(ROW(F3591),COLUMN(F3591),4)):INDIRECT(ADDRESS(ROW(F3591)+N$5-1,COLUMN(F3591),4)))</f>
        <v>23100</v>
      </c>
      <c r="K3591" s="18">
        <f t="shared" ca="1" si="1053"/>
        <v>0</v>
      </c>
      <c r="L3591" s="18">
        <f t="shared" ca="1" si="1063"/>
        <v>0</v>
      </c>
      <c r="M3591" s="18">
        <f t="shared" ca="1" si="1047"/>
        <v>0</v>
      </c>
      <c r="N3591" s="34">
        <f t="shared" ca="1" si="1054"/>
        <v>20504.287861726138</v>
      </c>
      <c r="P3591" s="18">
        <f t="shared" ca="1" si="1048"/>
        <v>525.24886701540356</v>
      </c>
      <c r="Q3591" s="47">
        <f ca="1">SUM(L$15:L3591)-SUM(M$15:M3591)</f>
        <v>0</v>
      </c>
      <c r="R3591" s="47" t="str">
        <f t="shared" ca="1" si="1049"/>
        <v>M3594</v>
      </c>
      <c r="S3591" s="40">
        <f t="shared" ca="1" si="1055"/>
        <v>0</v>
      </c>
      <c r="T3591" s="46">
        <f t="shared" ca="1" si="1056"/>
        <v>56</v>
      </c>
      <c r="X3591" s="74">
        <f t="shared" ca="1" si="1057"/>
        <v>-0.52524886701540352</v>
      </c>
      <c r="Y3591" s="75">
        <f t="shared" ca="1" si="1058"/>
        <v>-0.52524886701540352</v>
      </c>
      <c r="Z3591" s="74">
        <f t="shared" ca="1" si="1059"/>
        <v>0.59140816406624863</v>
      </c>
      <c r="AA3591" s="76">
        <f t="shared" ca="1" si="1060"/>
        <v>-525.24886701540356</v>
      </c>
      <c r="AB3591" s="76">
        <f t="shared" ca="1" si="1061"/>
        <v>591.40816406624867</v>
      </c>
    </row>
    <row r="3592" spans="1:28" x14ac:dyDescent="0.25">
      <c r="A3592" s="2">
        <f t="shared" si="1062"/>
        <v>8</v>
      </c>
      <c r="B3592" s="16">
        <f ca="1">VLOOKUP(A3592,PERIODS!$O$4:$P$33,2,FALSE)</f>
        <v>3.3000000000000002E-2</v>
      </c>
      <c r="C3592" s="15"/>
      <c r="D3592" s="18">
        <v>3578</v>
      </c>
      <c r="E3592" s="34">
        <f t="shared" ca="1" si="1064"/>
        <v>20504.287861726138</v>
      </c>
      <c r="F3592" s="34">
        <f t="shared" ca="1" si="1046"/>
        <v>3300</v>
      </c>
      <c r="G3592" s="69">
        <f t="shared" ca="1" si="1050"/>
        <v>0</v>
      </c>
      <c r="H3592" s="34">
        <f t="shared" ca="1" si="1051"/>
        <v>-1497.9677739045694</v>
      </c>
      <c r="I3592" s="34">
        <f t="shared" ca="1" si="1052"/>
        <v>1802.0322260954306</v>
      </c>
      <c r="J3592" s="18">
        <f ca="1">SUM(INDIRECT(ADDRESS(ROW(F3592),COLUMN(F3592),4)):INDIRECT(ADDRESS(ROW(F3592)+N$5-1,COLUMN(F3592),4)))</f>
        <v>23100</v>
      </c>
      <c r="K3592" s="18">
        <f t="shared" ca="1" si="1053"/>
        <v>16350</v>
      </c>
      <c r="L3592" s="18">
        <f t="shared" ca="1" si="1063"/>
        <v>16350</v>
      </c>
      <c r="M3592" s="18">
        <f t="shared" ca="1" si="1047"/>
        <v>0</v>
      </c>
      <c r="N3592" s="34">
        <f t="shared" ca="1" si="1054"/>
        <v>18702.255635630707</v>
      </c>
      <c r="P3592" s="18">
        <f t="shared" ca="1" si="1048"/>
        <v>1497.9677739045694</v>
      </c>
      <c r="Q3592" s="47">
        <f ca="1">SUM(L$15:L3592)-SUM(M$15:M3592)</f>
        <v>16350</v>
      </c>
      <c r="R3592" s="47" t="str">
        <f t="shared" ca="1" si="1049"/>
        <v>M3595</v>
      </c>
      <c r="S3592" s="40">
        <f t="shared" ca="1" si="1055"/>
        <v>0</v>
      </c>
      <c r="T3592" s="46">
        <f t="shared" ca="1" si="1056"/>
        <v>55</v>
      </c>
      <c r="X3592" s="74">
        <f t="shared" ca="1" si="1057"/>
        <v>-1.4979677739045694</v>
      </c>
      <c r="Y3592" s="75">
        <f t="shared" ca="1" si="1058"/>
        <v>-1.4979677739045694</v>
      </c>
      <c r="Z3592" s="74">
        <f t="shared" ca="1" si="1059"/>
        <v>0.22358407215225148</v>
      </c>
      <c r="AA3592" s="76">
        <f t="shared" ca="1" si="1060"/>
        <v>-1497.9677739045694</v>
      </c>
      <c r="AB3592" s="76">
        <f t="shared" ca="1" si="1061"/>
        <v>223.58407215225148</v>
      </c>
    </row>
    <row r="3593" spans="1:28" x14ac:dyDescent="0.25">
      <c r="A3593" s="2">
        <f t="shared" si="1062"/>
        <v>9</v>
      </c>
      <c r="B3593" s="16">
        <f ca="1">VLOOKUP(A3593,PERIODS!$O$4:$P$33,2,FALSE)</f>
        <v>3.3000000000000002E-2</v>
      </c>
      <c r="C3593" s="15"/>
      <c r="D3593" s="18">
        <v>3579</v>
      </c>
      <c r="E3593" s="34">
        <f t="shared" ca="1" si="1064"/>
        <v>18702.255635630707</v>
      </c>
      <c r="F3593" s="34">
        <f t="shared" ca="1" si="1046"/>
        <v>3300</v>
      </c>
      <c r="G3593" s="69">
        <f t="shared" ca="1" si="1050"/>
        <v>0</v>
      </c>
      <c r="H3593" s="34">
        <f t="shared" ca="1" si="1051"/>
        <v>-1012.8463786996936</v>
      </c>
      <c r="I3593" s="34">
        <f t="shared" ca="1" si="1052"/>
        <v>2287.1536213003064</v>
      </c>
      <c r="J3593" s="18">
        <f ca="1">SUM(INDIRECT(ADDRESS(ROW(F3593),COLUMN(F3593),4)):INDIRECT(ADDRESS(ROW(F3593)+N$5-1,COLUMN(F3593),4)))</f>
        <v>23100</v>
      </c>
      <c r="K3593" s="18">
        <f t="shared" ca="1" si="1053"/>
        <v>16350</v>
      </c>
      <c r="L3593" s="18">
        <f t="shared" ca="1" si="1063"/>
        <v>0</v>
      </c>
      <c r="M3593" s="18">
        <f t="shared" ca="1" si="1047"/>
        <v>0</v>
      </c>
      <c r="N3593" s="34">
        <f t="shared" ca="1" si="1054"/>
        <v>16415.102014330401</v>
      </c>
      <c r="P3593" s="18">
        <f t="shared" ca="1" si="1048"/>
        <v>1012.8463786996936</v>
      </c>
      <c r="Q3593" s="47">
        <f ca="1">SUM(L$15:L3593)-SUM(M$15:M3593)</f>
        <v>16350</v>
      </c>
      <c r="R3593" s="47" t="str">
        <f t="shared" ca="1" si="1049"/>
        <v>M3596</v>
      </c>
      <c r="S3593" s="40">
        <f t="shared" ca="1" si="1055"/>
        <v>0</v>
      </c>
      <c r="T3593" s="46">
        <f t="shared" ca="1" si="1056"/>
        <v>21</v>
      </c>
      <c r="X3593" s="74">
        <f t="shared" ca="1" si="1057"/>
        <v>-1.0128463786996935</v>
      </c>
      <c r="Y3593" s="75">
        <f t="shared" ca="1" si="1058"/>
        <v>-1.0128463786996935</v>
      </c>
      <c r="Z3593" s="74">
        <f t="shared" ca="1" si="1059"/>
        <v>0.36318374845488904</v>
      </c>
      <c r="AA3593" s="76">
        <f t="shared" ca="1" si="1060"/>
        <v>-1012.8463786996936</v>
      </c>
      <c r="AB3593" s="76">
        <f t="shared" ca="1" si="1061"/>
        <v>363.18374845488904</v>
      </c>
    </row>
    <row r="3594" spans="1:28" x14ac:dyDescent="0.25">
      <c r="A3594" s="2">
        <f t="shared" si="1062"/>
        <v>10</v>
      </c>
      <c r="B3594" s="16">
        <f ca="1">VLOOKUP(A3594,PERIODS!$O$4:$P$33,2,FALSE)</f>
        <v>3.3000000000000002E-2</v>
      </c>
      <c r="C3594" s="15"/>
      <c r="D3594" s="18">
        <v>3580</v>
      </c>
      <c r="E3594" s="34">
        <f t="shared" ca="1" si="1064"/>
        <v>16415.102014330401</v>
      </c>
      <c r="F3594" s="34">
        <f t="shared" ca="1" si="1046"/>
        <v>3300</v>
      </c>
      <c r="G3594" s="69">
        <f t="shared" ca="1" si="1050"/>
        <v>0</v>
      </c>
      <c r="H3594" s="34">
        <f t="shared" ca="1" si="1051"/>
        <v>722.39601678838721</v>
      </c>
      <c r="I3594" s="34">
        <f t="shared" ca="1" si="1052"/>
        <v>4022.396016788387</v>
      </c>
      <c r="J3594" s="18">
        <f ca="1">SUM(INDIRECT(ADDRESS(ROW(F3594),COLUMN(F3594),4)):INDIRECT(ADDRESS(ROW(F3594)+N$5-1,COLUMN(F3594),4)))</f>
        <v>23100</v>
      </c>
      <c r="K3594" s="18">
        <f t="shared" ca="1" si="1053"/>
        <v>16350</v>
      </c>
      <c r="L3594" s="18">
        <f t="shared" ca="1" si="1063"/>
        <v>0</v>
      </c>
      <c r="M3594" s="18">
        <f t="shared" ca="1" si="1047"/>
        <v>0</v>
      </c>
      <c r="N3594" s="34">
        <f t="shared" ca="1" si="1054"/>
        <v>12392.705997542014</v>
      </c>
      <c r="P3594" s="18">
        <f t="shared" ca="1" si="1048"/>
        <v>722.39601678838721</v>
      </c>
      <c r="Q3594" s="47">
        <f ca="1">SUM(L$15:L3594)-SUM(M$15:M3594)</f>
        <v>16350</v>
      </c>
      <c r="R3594" s="47" t="str">
        <f t="shared" ca="1" si="1049"/>
        <v>M3597</v>
      </c>
      <c r="S3594" s="40">
        <f t="shared" ca="1" si="1055"/>
        <v>0</v>
      </c>
      <c r="T3594" s="46">
        <f t="shared" ca="1" si="1056"/>
        <v>17</v>
      </c>
      <c r="X3594" s="74">
        <f t="shared" ca="1" si="1057"/>
        <v>0.72239601678838716</v>
      </c>
      <c r="Y3594" s="75">
        <f t="shared" ca="1" si="1058"/>
        <v>0.72239601678838716</v>
      </c>
      <c r="Z3594" s="74">
        <f t="shared" ca="1" si="1059"/>
        <v>2.0593615689640816</v>
      </c>
      <c r="AA3594" s="76">
        <f t="shared" ca="1" si="1060"/>
        <v>722.39601678838721</v>
      </c>
      <c r="AB3594" s="76">
        <f t="shared" ca="1" si="1061"/>
        <v>2059.3615689640815</v>
      </c>
    </row>
    <row r="3595" spans="1:28" x14ac:dyDescent="0.25">
      <c r="A3595" s="2">
        <f t="shared" si="1062"/>
        <v>11</v>
      </c>
      <c r="B3595" s="16">
        <f ca="1">VLOOKUP(A3595,PERIODS!$O$4:$P$33,2,FALSE)</f>
        <v>3.3000000000000002E-2</v>
      </c>
      <c r="C3595" s="15"/>
      <c r="D3595" s="18">
        <v>3581</v>
      </c>
      <c r="E3595" s="34">
        <f t="shared" ca="1" si="1064"/>
        <v>12392.705997542014</v>
      </c>
      <c r="F3595" s="34">
        <f t="shared" ca="1" si="1046"/>
        <v>3300</v>
      </c>
      <c r="G3595" s="69">
        <f t="shared" ca="1" si="1050"/>
        <v>0</v>
      </c>
      <c r="H3595" s="34">
        <f t="shared" ca="1" si="1051"/>
        <v>875.17718929650698</v>
      </c>
      <c r="I3595" s="34">
        <f t="shared" ca="1" si="1052"/>
        <v>4175.1771892965071</v>
      </c>
      <c r="J3595" s="18">
        <f ca="1">SUM(INDIRECT(ADDRESS(ROW(F3595),COLUMN(F3595),4)):INDIRECT(ADDRESS(ROW(F3595)+N$5-1,COLUMN(F3595),4)))</f>
        <v>23300</v>
      </c>
      <c r="K3595" s="18">
        <f t="shared" ca="1" si="1053"/>
        <v>0</v>
      </c>
      <c r="L3595" s="18">
        <f t="shared" ca="1" si="1063"/>
        <v>0</v>
      </c>
      <c r="M3595" s="18">
        <f t="shared" ca="1" si="1047"/>
        <v>16350</v>
      </c>
      <c r="N3595" s="34">
        <f t="shared" ca="1" si="1054"/>
        <v>24567.528808245508</v>
      </c>
      <c r="P3595" s="18">
        <f t="shared" ca="1" si="1048"/>
        <v>875.17718929650698</v>
      </c>
      <c r="Q3595" s="47">
        <f ca="1">SUM(L$15:L3595)-SUM(M$15:M3595)</f>
        <v>0</v>
      </c>
      <c r="R3595" s="47" t="str">
        <f t="shared" ca="1" si="1049"/>
        <v>M3598</v>
      </c>
      <c r="S3595" s="40">
        <f t="shared" ca="1" si="1055"/>
        <v>0</v>
      </c>
      <c r="T3595" s="46">
        <f t="shared" ca="1" si="1056"/>
        <v>56</v>
      </c>
      <c r="X3595" s="74">
        <f t="shared" ca="1" si="1057"/>
        <v>0.87517718929650701</v>
      </c>
      <c r="Y3595" s="75">
        <f t="shared" ca="1" si="1058"/>
        <v>0.87517718929650701</v>
      </c>
      <c r="Z3595" s="74">
        <f t="shared" ca="1" si="1059"/>
        <v>2.3993003866526688</v>
      </c>
      <c r="AA3595" s="76">
        <f t="shared" ca="1" si="1060"/>
        <v>875.17718929650698</v>
      </c>
      <c r="AB3595" s="76">
        <f t="shared" ca="1" si="1061"/>
        <v>2399.3003866526687</v>
      </c>
    </row>
    <row r="3596" spans="1:28" x14ac:dyDescent="0.25">
      <c r="A3596" s="2">
        <f t="shared" si="1062"/>
        <v>12</v>
      </c>
      <c r="B3596" s="16">
        <f ca="1">VLOOKUP(A3596,PERIODS!$O$4:$P$33,2,FALSE)</f>
        <v>3.3000000000000002E-2</v>
      </c>
      <c r="C3596" s="15"/>
      <c r="D3596" s="18">
        <v>3582</v>
      </c>
      <c r="E3596" s="34">
        <f t="shared" ca="1" si="1064"/>
        <v>24567.528808245508</v>
      </c>
      <c r="F3596" s="34">
        <f t="shared" ca="1" si="1046"/>
        <v>3300</v>
      </c>
      <c r="G3596" s="69">
        <f t="shared" ca="1" si="1050"/>
        <v>0</v>
      </c>
      <c r="H3596" s="34">
        <f t="shared" ca="1" si="1051"/>
        <v>-192.09737330582067</v>
      </c>
      <c r="I3596" s="34">
        <f t="shared" ca="1" si="1052"/>
        <v>3107.9026266941792</v>
      </c>
      <c r="J3596" s="18">
        <f ca="1">SUM(INDIRECT(ADDRESS(ROW(F3596),COLUMN(F3596),4)):INDIRECT(ADDRESS(ROW(F3596)+N$5-1,COLUMN(F3596),4)))</f>
        <v>23500</v>
      </c>
      <c r="K3596" s="18">
        <f t="shared" ca="1" si="1053"/>
        <v>0</v>
      </c>
      <c r="L3596" s="18">
        <f t="shared" ca="1" si="1063"/>
        <v>0</v>
      </c>
      <c r="M3596" s="18">
        <f t="shared" ca="1" si="1047"/>
        <v>0</v>
      </c>
      <c r="N3596" s="34">
        <f t="shared" ca="1" si="1054"/>
        <v>21459.626181551328</v>
      </c>
      <c r="P3596" s="18">
        <f t="shared" ca="1" si="1048"/>
        <v>192.09737330582067</v>
      </c>
      <c r="Q3596" s="47">
        <f ca="1">SUM(L$15:L3596)-SUM(M$15:M3596)</f>
        <v>0</v>
      </c>
      <c r="R3596" s="47" t="str">
        <f t="shared" ca="1" si="1049"/>
        <v>M3599</v>
      </c>
      <c r="S3596" s="40">
        <f t="shared" ca="1" si="1055"/>
        <v>0</v>
      </c>
      <c r="T3596" s="46">
        <f t="shared" ca="1" si="1056"/>
        <v>41</v>
      </c>
      <c r="X3596" s="74">
        <f t="shared" ca="1" si="1057"/>
        <v>-0.19209737330582066</v>
      </c>
      <c r="Y3596" s="75">
        <f t="shared" ca="1" si="1058"/>
        <v>-0.19209737330582066</v>
      </c>
      <c r="Z3596" s="74">
        <f t="shared" ca="1" si="1059"/>
        <v>0.82522650954605248</v>
      </c>
      <c r="AA3596" s="76">
        <f t="shared" ca="1" si="1060"/>
        <v>-192.09737330582067</v>
      </c>
      <c r="AB3596" s="76">
        <f t="shared" ca="1" si="1061"/>
        <v>825.22650954605251</v>
      </c>
    </row>
    <row r="3597" spans="1:28" x14ac:dyDescent="0.25">
      <c r="A3597" s="2">
        <f t="shared" si="1062"/>
        <v>13</v>
      </c>
      <c r="B3597" s="16">
        <f ca="1">VLOOKUP(A3597,PERIODS!$O$4:$P$33,2,FALSE)</f>
        <v>3.3000000000000002E-2</v>
      </c>
      <c r="C3597" s="15"/>
      <c r="D3597" s="18">
        <v>3583</v>
      </c>
      <c r="E3597" s="34">
        <f t="shared" ca="1" si="1064"/>
        <v>21459.626181551328</v>
      </c>
      <c r="F3597" s="34">
        <f t="shared" ca="1" si="1046"/>
        <v>3300</v>
      </c>
      <c r="G3597" s="69">
        <f t="shared" ca="1" si="1050"/>
        <v>0</v>
      </c>
      <c r="H3597" s="34">
        <f t="shared" ca="1" si="1051"/>
        <v>-16.154614369689796</v>
      </c>
      <c r="I3597" s="34">
        <f t="shared" ca="1" si="1052"/>
        <v>3283.8453856303104</v>
      </c>
      <c r="J3597" s="18">
        <f ca="1">SUM(INDIRECT(ADDRESS(ROW(F3597),COLUMN(F3597),4)):INDIRECT(ADDRESS(ROW(F3597)+N$5-1,COLUMN(F3597),4)))</f>
        <v>23700</v>
      </c>
      <c r="K3597" s="18">
        <f t="shared" ca="1" si="1053"/>
        <v>16350</v>
      </c>
      <c r="L3597" s="18">
        <f t="shared" ca="1" si="1063"/>
        <v>16350</v>
      </c>
      <c r="M3597" s="18">
        <f t="shared" ca="1" si="1047"/>
        <v>0</v>
      </c>
      <c r="N3597" s="34">
        <f t="shared" ca="1" si="1054"/>
        <v>18175.780795921019</v>
      </c>
      <c r="P3597" s="18">
        <f t="shared" ca="1" si="1048"/>
        <v>16.154614369689796</v>
      </c>
      <c r="Q3597" s="47">
        <f ca="1">SUM(L$15:L3597)-SUM(M$15:M3597)</f>
        <v>16350</v>
      </c>
      <c r="R3597" s="47" t="str">
        <f t="shared" ca="1" si="1049"/>
        <v>M3600</v>
      </c>
      <c r="S3597" s="40">
        <f t="shared" ca="1" si="1055"/>
        <v>0</v>
      </c>
      <c r="T3597" s="46">
        <f t="shared" ca="1" si="1056"/>
        <v>16</v>
      </c>
      <c r="X3597" s="74">
        <f t="shared" ca="1" si="1057"/>
        <v>-1.6154614369689797E-2</v>
      </c>
      <c r="Y3597" s="75">
        <f t="shared" ca="1" si="1058"/>
        <v>-1.6154614369689797E-2</v>
      </c>
      <c r="Z3597" s="74">
        <f t="shared" ca="1" si="1059"/>
        <v>0.98397517159247272</v>
      </c>
      <c r="AA3597" s="76">
        <f t="shared" ca="1" si="1060"/>
        <v>-16.154614369689796</v>
      </c>
      <c r="AB3597" s="76">
        <f t="shared" ca="1" si="1061"/>
        <v>983.97517159247275</v>
      </c>
    </row>
    <row r="3598" spans="1:28" x14ac:dyDescent="0.25">
      <c r="A3598" s="2">
        <f t="shared" si="1062"/>
        <v>14</v>
      </c>
      <c r="B3598" s="16">
        <f ca="1">VLOOKUP(A3598,PERIODS!$O$4:$P$33,2,FALSE)</f>
        <v>3.3000000000000002E-2</v>
      </c>
      <c r="C3598" s="15"/>
      <c r="D3598" s="18">
        <v>3584</v>
      </c>
      <c r="E3598" s="34">
        <f t="shared" ca="1" si="1064"/>
        <v>18175.780795921019</v>
      </c>
      <c r="F3598" s="34">
        <f t="shared" ca="1" si="1046"/>
        <v>3300</v>
      </c>
      <c r="G3598" s="69">
        <f t="shared" ca="1" si="1050"/>
        <v>0</v>
      </c>
      <c r="H3598" s="34">
        <f t="shared" ca="1" si="1051"/>
        <v>-233.41138251179427</v>
      </c>
      <c r="I3598" s="34">
        <f t="shared" ca="1" si="1052"/>
        <v>3066.5886174882057</v>
      </c>
      <c r="J3598" s="18">
        <f ca="1">SUM(INDIRECT(ADDRESS(ROW(F3598),COLUMN(F3598),4)):INDIRECT(ADDRESS(ROW(F3598)+N$5-1,COLUMN(F3598),4)))</f>
        <v>23900</v>
      </c>
      <c r="K3598" s="18">
        <f t="shared" ca="1" si="1053"/>
        <v>16350</v>
      </c>
      <c r="L3598" s="18">
        <f t="shared" ca="1" si="1063"/>
        <v>0</v>
      </c>
      <c r="M3598" s="18">
        <f t="shared" ca="1" si="1047"/>
        <v>0</v>
      </c>
      <c r="N3598" s="34">
        <f t="shared" ca="1" si="1054"/>
        <v>15109.192178432813</v>
      </c>
      <c r="P3598" s="18">
        <f t="shared" ca="1" si="1048"/>
        <v>233.41138251179427</v>
      </c>
      <c r="Q3598" s="47">
        <f ca="1">SUM(L$15:L3598)-SUM(M$15:M3598)</f>
        <v>16350</v>
      </c>
      <c r="R3598" s="47" t="str">
        <f t="shared" ca="1" si="1049"/>
        <v>M3601</v>
      </c>
      <c r="S3598" s="40">
        <f t="shared" ca="1" si="1055"/>
        <v>0</v>
      </c>
      <c r="T3598" s="46">
        <f t="shared" ca="1" si="1056"/>
        <v>14</v>
      </c>
      <c r="X3598" s="74">
        <f t="shared" ca="1" si="1057"/>
        <v>-0.23341138251179427</v>
      </c>
      <c r="Y3598" s="75">
        <f t="shared" ca="1" si="1058"/>
        <v>-0.23341138251179427</v>
      </c>
      <c r="Z3598" s="74">
        <f t="shared" ca="1" si="1059"/>
        <v>0.7918277624186012</v>
      </c>
      <c r="AA3598" s="76">
        <f t="shared" ca="1" si="1060"/>
        <v>-233.41138251179427</v>
      </c>
      <c r="AB3598" s="76">
        <f t="shared" ca="1" si="1061"/>
        <v>791.8277624186012</v>
      </c>
    </row>
    <row r="3599" spans="1:28" x14ac:dyDescent="0.25">
      <c r="A3599" s="2">
        <f t="shared" si="1062"/>
        <v>15</v>
      </c>
      <c r="B3599" s="16">
        <f ca="1">VLOOKUP(A3599,PERIODS!$O$4:$P$33,2,FALSE)</f>
        <v>3.3000000000000002E-2</v>
      </c>
      <c r="C3599" s="15"/>
      <c r="D3599" s="18">
        <v>3585</v>
      </c>
      <c r="E3599" s="34">
        <f t="shared" ca="1" si="1064"/>
        <v>15109.192178432813</v>
      </c>
      <c r="F3599" s="34">
        <f t="shared" ref="F3599:F3662" ca="1" si="1065">F$2*B3599</f>
        <v>3300</v>
      </c>
      <c r="G3599" s="69">
        <f t="shared" ca="1" si="1050"/>
        <v>0</v>
      </c>
      <c r="H3599" s="34">
        <f t="shared" ca="1" si="1051"/>
        <v>-1587.5570070188689</v>
      </c>
      <c r="I3599" s="34">
        <f t="shared" ca="1" si="1052"/>
        <v>1712.4429929811311</v>
      </c>
      <c r="J3599" s="18">
        <f ca="1">SUM(INDIRECT(ADDRESS(ROW(F3599),COLUMN(F3599),4)):INDIRECT(ADDRESS(ROW(F3599)+N$5-1,COLUMN(F3599),4)))</f>
        <v>24100</v>
      </c>
      <c r="K3599" s="18">
        <f t="shared" ca="1" si="1053"/>
        <v>16350</v>
      </c>
      <c r="L3599" s="18">
        <f t="shared" ca="1" si="1063"/>
        <v>0</v>
      </c>
      <c r="M3599" s="18">
        <f t="shared" ref="M3599:M3662" ca="1" si="1066">SUMIF($R$15:$R$8014,ADDRESS(ROW(M3599),COLUMN(M3599),4),$L$15:$L$8014)</f>
        <v>0</v>
      </c>
      <c r="N3599" s="34">
        <f t="shared" ca="1" si="1054"/>
        <v>13396.749185451683</v>
      </c>
      <c r="P3599" s="18">
        <f t="shared" ref="P3599:P3662" ca="1" si="1067">ABS(H3599)</f>
        <v>1587.5570070188689</v>
      </c>
      <c r="Q3599" s="47">
        <f ca="1">SUM(L$15:L3599)-SUM(M$15:M3599)</f>
        <v>16350</v>
      </c>
      <c r="R3599" s="47" t="str">
        <f t="shared" ref="R3599:R3662" ca="1" si="1068">ADDRESS(ROW(M3599)+$N$3+RANDBETWEEN(-$N$4,$N$4),COLUMN(M3599),4)</f>
        <v>M3602</v>
      </c>
      <c r="S3599" s="40">
        <f t="shared" ca="1" si="1055"/>
        <v>0</v>
      </c>
      <c r="T3599" s="46">
        <f t="shared" ca="1" si="1056"/>
        <v>27</v>
      </c>
      <c r="X3599" s="74">
        <f t="shared" ca="1" si="1057"/>
        <v>-1.5875570070188689</v>
      </c>
      <c r="Y3599" s="75">
        <f t="shared" ca="1" si="1058"/>
        <v>-1.5875570070188689</v>
      </c>
      <c r="Z3599" s="74">
        <f t="shared" ca="1" si="1059"/>
        <v>0.20442440960412286</v>
      </c>
      <c r="AA3599" s="76">
        <f t="shared" ca="1" si="1060"/>
        <v>-1587.5570070188689</v>
      </c>
      <c r="AB3599" s="76">
        <f t="shared" ca="1" si="1061"/>
        <v>204.42440960412287</v>
      </c>
    </row>
    <row r="3600" spans="1:28" x14ac:dyDescent="0.25">
      <c r="A3600" s="2">
        <f t="shared" si="1062"/>
        <v>16</v>
      </c>
      <c r="B3600" s="16">
        <f ca="1">VLOOKUP(A3600,PERIODS!$O$4:$P$33,2,FALSE)</f>
        <v>3.3000000000000002E-2</v>
      </c>
      <c r="C3600" s="15"/>
      <c r="D3600" s="18">
        <v>3586</v>
      </c>
      <c r="E3600" s="34">
        <f t="shared" ca="1" si="1064"/>
        <v>13396.749185451683</v>
      </c>
      <c r="F3600" s="34">
        <f t="shared" ca="1" si="1065"/>
        <v>3300</v>
      </c>
      <c r="G3600" s="69">
        <f t="shared" ref="G3600:G3663" ca="1" si="1069">((2*RAND()*$F$5)-$F$5)*E3600</f>
        <v>0</v>
      </c>
      <c r="H3600" s="34">
        <f t="shared" ref="H3600:H3663" ca="1" si="1070">IF($S$3="NORM",AA3600,IF($S$3="LOGNORM",AB3600,0))</f>
        <v>-1790.2438948692206</v>
      </c>
      <c r="I3600" s="34">
        <f t="shared" ref="I3600:I3663" ca="1" si="1071">IF(F3600+H3600&lt;0,0,F3600+H3600)</f>
        <v>1509.7561051307794</v>
      </c>
      <c r="J3600" s="18">
        <f ca="1">SUM(INDIRECT(ADDRESS(ROW(F3600),COLUMN(F3600),4)):INDIRECT(ADDRESS(ROW(F3600)+N$5-1,COLUMN(F3600),4)))</f>
        <v>24300</v>
      </c>
      <c r="K3600" s="18">
        <f t="shared" ref="K3600:K3663" ca="1" si="1072">Q3600</f>
        <v>0</v>
      </c>
      <c r="L3600" s="18">
        <f t="shared" ca="1" si="1063"/>
        <v>0</v>
      </c>
      <c r="M3600" s="18">
        <f t="shared" ca="1" si="1066"/>
        <v>16350</v>
      </c>
      <c r="N3600" s="34">
        <f t="shared" ref="N3600:N3663" ca="1" si="1073">E3600+G3600-I3600+M3600-S3600</f>
        <v>28236.993080320903</v>
      </c>
      <c r="P3600" s="18">
        <f t="shared" ca="1" si="1067"/>
        <v>1790.2438948692206</v>
      </c>
      <c r="Q3600" s="47">
        <f ca="1">SUM(L$15:L3600)-SUM(M$15:M3600)</f>
        <v>0</v>
      </c>
      <c r="R3600" s="47" t="str">
        <f t="shared" ca="1" si="1068"/>
        <v>M3603</v>
      </c>
      <c r="S3600" s="40">
        <f t="shared" ref="S3600:S3663" ca="1" si="1074">IF(T3600&gt;N$6*100,M3600,0)</f>
        <v>0</v>
      </c>
      <c r="T3600" s="46">
        <f t="shared" ref="T3600:T3663" ca="1" si="1075">RANDBETWEEN(0,100)</f>
        <v>29</v>
      </c>
      <c r="X3600" s="74">
        <f t="shared" ref="X3600:X3663" ca="1" si="1076">NORMINV(RAND(),0,1)</f>
        <v>-1.7902438948692208</v>
      </c>
      <c r="Y3600" s="75">
        <f t="shared" ref="Y3600:Y3663" ca="1" si="1077">IF(AND(X3600&gt;$F$6,$F$6&gt;0),$F$6,X3600)</f>
        <v>-1.7902438948692208</v>
      </c>
      <c r="Z3600" s="74">
        <f t="shared" ref="Z3600:Z3663" ca="1" si="1078">EXP(Y3600)</f>
        <v>0.1669194539036794</v>
      </c>
      <c r="AA3600" s="76">
        <f t="shared" ref="AA3600:AA3663" ca="1" si="1079">$F$3*Y3600</f>
        <v>-1790.2438948692206</v>
      </c>
      <c r="AB3600" s="76">
        <f t="shared" ref="AB3600:AB3663" ca="1" si="1080">$F$3*Z3600</f>
        <v>166.9194539036794</v>
      </c>
    </row>
    <row r="3601" spans="1:28" x14ac:dyDescent="0.25">
      <c r="A3601" s="2">
        <f t="shared" ref="A3601:A3664" si="1081">IF(AND(A3600=12,OR(A$14="MS",A$14="M0")),1,IF(AND(A3600=4,OR(A$14="WS",A$14="W0")),1,IF(AND(A3600=30,OR(A$14="DS",A$14="D0")),1,A3600+1)))</f>
        <v>17</v>
      </c>
      <c r="B3601" s="16">
        <f ca="1">VLOOKUP(A3601,PERIODS!$O$4:$P$33,2,FALSE)</f>
        <v>3.5000000000000003E-2</v>
      </c>
      <c r="C3601" s="15"/>
      <c r="D3601" s="18">
        <v>3587</v>
      </c>
      <c r="E3601" s="34">
        <f t="shared" ca="1" si="1064"/>
        <v>28236.993080320903</v>
      </c>
      <c r="F3601" s="34">
        <f t="shared" ca="1" si="1065"/>
        <v>3500.0000000000005</v>
      </c>
      <c r="G3601" s="69">
        <f t="shared" ca="1" si="1069"/>
        <v>0</v>
      </c>
      <c r="H3601" s="34">
        <f t="shared" ca="1" si="1070"/>
        <v>-320.14120255393948</v>
      </c>
      <c r="I3601" s="34">
        <f t="shared" ca="1" si="1071"/>
        <v>3179.8587974460611</v>
      </c>
      <c r="J3601" s="18">
        <f ca="1">SUM(INDIRECT(ADDRESS(ROW(F3601),COLUMN(F3601),4)):INDIRECT(ADDRESS(ROW(F3601)+N$5-1,COLUMN(F3601),4)))</f>
        <v>24500.000000000004</v>
      </c>
      <c r="K3601" s="18">
        <f t="shared" ca="1" si="1072"/>
        <v>0</v>
      </c>
      <c r="L3601" s="18">
        <f t="shared" ref="L3601:L3664" ca="1" si="1082">IF((E3601+K3600)&lt;J3601,N$2,0)</f>
        <v>0</v>
      </c>
      <c r="M3601" s="18">
        <f t="shared" ca="1" si="1066"/>
        <v>0</v>
      </c>
      <c r="N3601" s="34">
        <f t="shared" ca="1" si="1073"/>
        <v>25057.134282874842</v>
      </c>
      <c r="P3601" s="18">
        <f t="shared" ca="1" si="1067"/>
        <v>320.14120255393948</v>
      </c>
      <c r="Q3601" s="47">
        <f ca="1">SUM(L$15:L3601)-SUM(M$15:M3601)</f>
        <v>0</v>
      </c>
      <c r="R3601" s="47" t="str">
        <f t="shared" ca="1" si="1068"/>
        <v>M3604</v>
      </c>
      <c r="S3601" s="40">
        <f t="shared" ca="1" si="1074"/>
        <v>0</v>
      </c>
      <c r="T3601" s="46">
        <f t="shared" ca="1" si="1075"/>
        <v>35</v>
      </c>
      <c r="X3601" s="74">
        <f t="shared" ca="1" si="1076"/>
        <v>-0.32014120255393946</v>
      </c>
      <c r="Y3601" s="75">
        <f t="shared" ca="1" si="1077"/>
        <v>-0.32014120255393946</v>
      </c>
      <c r="Z3601" s="74">
        <f t="shared" ca="1" si="1078"/>
        <v>0.72604651021381306</v>
      </c>
      <c r="AA3601" s="76">
        <f t="shared" ca="1" si="1079"/>
        <v>-320.14120255393948</v>
      </c>
      <c r="AB3601" s="76">
        <f t="shared" ca="1" si="1080"/>
        <v>726.04651021381301</v>
      </c>
    </row>
    <row r="3602" spans="1:28" x14ac:dyDescent="0.25">
      <c r="A3602" s="2">
        <f t="shared" si="1081"/>
        <v>18</v>
      </c>
      <c r="B3602" s="16">
        <f ca="1">VLOOKUP(A3602,PERIODS!$O$4:$P$33,2,FALSE)</f>
        <v>3.5000000000000003E-2</v>
      </c>
      <c r="C3602" s="15"/>
      <c r="D3602" s="18">
        <v>3588</v>
      </c>
      <c r="E3602" s="34">
        <f t="shared" ca="1" si="1064"/>
        <v>25057.134282874842</v>
      </c>
      <c r="F3602" s="34">
        <f t="shared" ca="1" si="1065"/>
        <v>3500.0000000000005</v>
      </c>
      <c r="G3602" s="69">
        <f t="shared" ca="1" si="1069"/>
        <v>0</v>
      </c>
      <c r="H3602" s="34">
        <f t="shared" ca="1" si="1070"/>
        <v>-1221.6708214996586</v>
      </c>
      <c r="I3602" s="34">
        <f t="shared" ca="1" si="1071"/>
        <v>2278.3291785003421</v>
      </c>
      <c r="J3602" s="18">
        <f ca="1">SUM(INDIRECT(ADDRESS(ROW(F3602),COLUMN(F3602),4)):INDIRECT(ADDRESS(ROW(F3602)+N$5-1,COLUMN(F3602),4)))</f>
        <v>24500.000000000004</v>
      </c>
      <c r="K3602" s="18">
        <f t="shared" ca="1" si="1072"/>
        <v>0</v>
      </c>
      <c r="L3602" s="18">
        <f t="shared" ca="1" si="1082"/>
        <v>0</v>
      </c>
      <c r="M3602" s="18">
        <f t="shared" ca="1" si="1066"/>
        <v>0</v>
      </c>
      <c r="N3602" s="34">
        <f t="shared" ca="1" si="1073"/>
        <v>22778.8051043745</v>
      </c>
      <c r="P3602" s="18">
        <f t="shared" ca="1" si="1067"/>
        <v>1221.6708214996586</v>
      </c>
      <c r="Q3602" s="47">
        <f ca="1">SUM(L$15:L3602)-SUM(M$15:M3602)</f>
        <v>0</v>
      </c>
      <c r="R3602" s="47" t="str">
        <f t="shared" ca="1" si="1068"/>
        <v>M3605</v>
      </c>
      <c r="S3602" s="40">
        <f t="shared" ca="1" si="1074"/>
        <v>0</v>
      </c>
      <c r="T3602" s="46">
        <f t="shared" ca="1" si="1075"/>
        <v>7</v>
      </c>
      <c r="X3602" s="74">
        <f t="shared" ca="1" si="1076"/>
        <v>-1.2216708214996586</v>
      </c>
      <c r="Y3602" s="75">
        <f t="shared" ca="1" si="1077"/>
        <v>-1.2216708214996586</v>
      </c>
      <c r="Z3602" s="74">
        <f t="shared" ca="1" si="1078"/>
        <v>0.29473730187319014</v>
      </c>
      <c r="AA3602" s="76">
        <f t="shared" ca="1" si="1079"/>
        <v>-1221.6708214996586</v>
      </c>
      <c r="AB3602" s="76">
        <f t="shared" ca="1" si="1080"/>
        <v>294.73730187319012</v>
      </c>
    </row>
    <row r="3603" spans="1:28" x14ac:dyDescent="0.25">
      <c r="A3603" s="2">
        <f t="shared" si="1081"/>
        <v>19</v>
      </c>
      <c r="B3603" s="16">
        <f ca="1">VLOOKUP(A3603,PERIODS!$O$4:$P$33,2,FALSE)</f>
        <v>3.5000000000000003E-2</v>
      </c>
      <c r="C3603" s="15"/>
      <c r="D3603" s="18">
        <v>3589</v>
      </c>
      <c r="E3603" s="34">
        <f t="shared" ca="1" si="1064"/>
        <v>22778.8051043745</v>
      </c>
      <c r="F3603" s="34">
        <f t="shared" ca="1" si="1065"/>
        <v>3500.0000000000005</v>
      </c>
      <c r="G3603" s="69">
        <f t="shared" ca="1" si="1069"/>
        <v>0</v>
      </c>
      <c r="H3603" s="34">
        <f t="shared" ca="1" si="1070"/>
        <v>-585.82547199791327</v>
      </c>
      <c r="I3603" s="34">
        <f t="shared" ca="1" si="1071"/>
        <v>2914.1745280020873</v>
      </c>
      <c r="J3603" s="18">
        <f ca="1">SUM(INDIRECT(ADDRESS(ROW(F3603),COLUMN(F3603),4)):INDIRECT(ADDRESS(ROW(F3603)+N$5-1,COLUMN(F3603),4)))</f>
        <v>24500.000000000004</v>
      </c>
      <c r="K3603" s="18">
        <f t="shared" ca="1" si="1072"/>
        <v>16350</v>
      </c>
      <c r="L3603" s="18">
        <f t="shared" ca="1" si="1082"/>
        <v>16350</v>
      </c>
      <c r="M3603" s="18">
        <f t="shared" ca="1" si="1066"/>
        <v>0</v>
      </c>
      <c r="N3603" s="34">
        <f t="shared" ca="1" si="1073"/>
        <v>19864.630576372412</v>
      </c>
      <c r="P3603" s="18">
        <f t="shared" ca="1" si="1067"/>
        <v>585.82547199791327</v>
      </c>
      <c r="Q3603" s="47">
        <f ca="1">SUM(L$15:L3603)-SUM(M$15:M3603)</f>
        <v>16350</v>
      </c>
      <c r="R3603" s="47" t="str">
        <f t="shared" ca="1" si="1068"/>
        <v>M3606</v>
      </c>
      <c r="S3603" s="40">
        <f t="shared" ca="1" si="1074"/>
        <v>0</v>
      </c>
      <c r="T3603" s="46">
        <f t="shared" ca="1" si="1075"/>
        <v>20</v>
      </c>
      <c r="X3603" s="74">
        <f t="shared" ca="1" si="1076"/>
        <v>-0.58582547199791324</v>
      </c>
      <c r="Y3603" s="75">
        <f t="shared" ca="1" si="1077"/>
        <v>-0.58582547199791324</v>
      </c>
      <c r="Z3603" s="74">
        <f t="shared" ca="1" si="1078"/>
        <v>0.55664617627824531</v>
      </c>
      <c r="AA3603" s="76">
        <f t="shared" ca="1" si="1079"/>
        <v>-585.82547199791327</v>
      </c>
      <c r="AB3603" s="76">
        <f t="shared" ca="1" si="1080"/>
        <v>556.64617627824532</v>
      </c>
    </row>
    <row r="3604" spans="1:28" x14ac:dyDescent="0.25">
      <c r="A3604" s="2">
        <f t="shared" si="1081"/>
        <v>20</v>
      </c>
      <c r="B3604" s="16">
        <f ca="1">VLOOKUP(A3604,PERIODS!$O$4:$P$33,2,FALSE)</f>
        <v>3.5000000000000003E-2</v>
      </c>
      <c r="C3604" s="15"/>
      <c r="D3604" s="18">
        <v>3590</v>
      </c>
      <c r="E3604" s="34">
        <f t="shared" ca="1" si="1064"/>
        <v>19864.630576372412</v>
      </c>
      <c r="F3604" s="34">
        <f t="shared" ca="1" si="1065"/>
        <v>3500.0000000000005</v>
      </c>
      <c r="G3604" s="69">
        <f t="shared" ca="1" si="1069"/>
        <v>0</v>
      </c>
      <c r="H3604" s="34">
        <f t="shared" ca="1" si="1070"/>
        <v>-227.44123760772993</v>
      </c>
      <c r="I3604" s="34">
        <f t="shared" ca="1" si="1071"/>
        <v>3272.5587623922706</v>
      </c>
      <c r="J3604" s="18">
        <f ca="1">SUM(INDIRECT(ADDRESS(ROW(F3604),COLUMN(F3604),4)):INDIRECT(ADDRESS(ROW(F3604)+N$5-1,COLUMN(F3604),4)))</f>
        <v>24500.000000000004</v>
      </c>
      <c r="K3604" s="18">
        <f t="shared" ca="1" si="1072"/>
        <v>16350</v>
      </c>
      <c r="L3604" s="18">
        <f t="shared" ca="1" si="1082"/>
        <v>0</v>
      </c>
      <c r="M3604" s="18">
        <f t="shared" ca="1" si="1066"/>
        <v>0</v>
      </c>
      <c r="N3604" s="34">
        <f t="shared" ca="1" si="1073"/>
        <v>16592.071813980143</v>
      </c>
      <c r="P3604" s="18">
        <f t="shared" ca="1" si="1067"/>
        <v>227.44123760772993</v>
      </c>
      <c r="Q3604" s="47">
        <f ca="1">SUM(L$15:L3604)-SUM(M$15:M3604)</f>
        <v>16350</v>
      </c>
      <c r="R3604" s="47" t="str">
        <f t="shared" ca="1" si="1068"/>
        <v>M3607</v>
      </c>
      <c r="S3604" s="40">
        <f t="shared" ca="1" si="1074"/>
        <v>0</v>
      </c>
      <c r="T3604" s="46">
        <f t="shared" ca="1" si="1075"/>
        <v>73</v>
      </c>
      <c r="X3604" s="74">
        <f t="shared" ca="1" si="1076"/>
        <v>-0.22744123760772994</v>
      </c>
      <c r="Y3604" s="75">
        <f t="shared" ca="1" si="1077"/>
        <v>-0.22744123760772994</v>
      </c>
      <c r="Z3604" s="74">
        <f t="shared" ca="1" si="1078"/>
        <v>0.79656922843570621</v>
      </c>
      <c r="AA3604" s="76">
        <f t="shared" ca="1" si="1079"/>
        <v>-227.44123760772993</v>
      </c>
      <c r="AB3604" s="76">
        <f t="shared" ca="1" si="1080"/>
        <v>796.56922843570624</v>
      </c>
    </row>
    <row r="3605" spans="1:28" x14ac:dyDescent="0.25">
      <c r="A3605" s="2">
        <f t="shared" si="1081"/>
        <v>21</v>
      </c>
      <c r="B3605" s="16">
        <f ca="1">VLOOKUP(A3605,PERIODS!$O$4:$P$33,2,FALSE)</f>
        <v>3.5000000000000003E-2</v>
      </c>
      <c r="C3605" s="15"/>
      <c r="D3605" s="18">
        <v>3591</v>
      </c>
      <c r="E3605" s="34">
        <f t="shared" ca="1" si="1064"/>
        <v>16592.071813980143</v>
      </c>
      <c r="F3605" s="34">
        <f t="shared" ca="1" si="1065"/>
        <v>3500.0000000000005</v>
      </c>
      <c r="G3605" s="69">
        <f t="shared" ca="1" si="1069"/>
        <v>0</v>
      </c>
      <c r="H3605" s="34">
        <f t="shared" ca="1" si="1070"/>
        <v>149.28484434384291</v>
      </c>
      <c r="I3605" s="34">
        <f t="shared" ca="1" si="1071"/>
        <v>3649.2848443438434</v>
      </c>
      <c r="J3605" s="18">
        <f ca="1">SUM(INDIRECT(ADDRESS(ROW(F3605),COLUMN(F3605),4)):INDIRECT(ADDRESS(ROW(F3605)+N$5-1,COLUMN(F3605),4)))</f>
        <v>24500.000000000004</v>
      </c>
      <c r="K3605" s="18">
        <f t="shared" ca="1" si="1072"/>
        <v>16350</v>
      </c>
      <c r="L3605" s="18">
        <f t="shared" ca="1" si="1082"/>
        <v>0</v>
      </c>
      <c r="M3605" s="18">
        <f t="shared" ca="1" si="1066"/>
        <v>0</v>
      </c>
      <c r="N3605" s="34">
        <f t="shared" ca="1" si="1073"/>
        <v>12942.7869696363</v>
      </c>
      <c r="P3605" s="18">
        <f t="shared" ca="1" si="1067"/>
        <v>149.28484434384291</v>
      </c>
      <c r="Q3605" s="47">
        <f ca="1">SUM(L$15:L3605)-SUM(M$15:M3605)</f>
        <v>16350</v>
      </c>
      <c r="R3605" s="47" t="str">
        <f t="shared" ca="1" si="1068"/>
        <v>M3608</v>
      </c>
      <c r="S3605" s="40">
        <f t="shared" ca="1" si="1074"/>
        <v>0</v>
      </c>
      <c r="T3605" s="46">
        <f t="shared" ca="1" si="1075"/>
        <v>96</v>
      </c>
      <c r="X3605" s="74">
        <f t="shared" ca="1" si="1076"/>
        <v>0.1492848443438429</v>
      </c>
      <c r="Y3605" s="75">
        <f t="shared" ca="1" si="1077"/>
        <v>0.1492848443438429</v>
      </c>
      <c r="Z3605" s="74">
        <f t="shared" ca="1" si="1078"/>
        <v>1.1610036474359402</v>
      </c>
      <c r="AA3605" s="76">
        <f t="shared" ca="1" si="1079"/>
        <v>149.28484434384291</v>
      </c>
      <c r="AB3605" s="76">
        <f t="shared" ca="1" si="1080"/>
        <v>1161.0036474359401</v>
      </c>
    </row>
    <row r="3606" spans="1:28" x14ac:dyDescent="0.25">
      <c r="A3606" s="2">
        <f t="shared" si="1081"/>
        <v>22</v>
      </c>
      <c r="B3606" s="16">
        <f ca="1">VLOOKUP(A3606,PERIODS!$O$4:$P$33,2,FALSE)</f>
        <v>3.5000000000000003E-2</v>
      </c>
      <c r="C3606" s="15"/>
      <c r="D3606" s="18">
        <v>3592</v>
      </c>
      <c r="E3606" s="34">
        <f t="shared" ca="1" si="1064"/>
        <v>12942.7869696363</v>
      </c>
      <c r="F3606" s="34">
        <f t="shared" ca="1" si="1065"/>
        <v>3500.0000000000005</v>
      </c>
      <c r="G3606" s="69">
        <f t="shared" ca="1" si="1069"/>
        <v>0</v>
      </c>
      <c r="H3606" s="34">
        <f t="shared" ca="1" si="1070"/>
        <v>659.35947305748584</v>
      </c>
      <c r="I3606" s="34">
        <f t="shared" ca="1" si="1071"/>
        <v>4159.359473057486</v>
      </c>
      <c r="J3606" s="18">
        <f ca="1">SUM(INDIRECT(ADDRESS(ROW(F3606),COLUMN(F3606),4)):INDIRECT(ADDRESS(ROW(F3606)+N$5-1,COLUMN(F3606),4)))</f>
        <v>25000.000000000004</v>
      </c>
      <c r="K3606" s="18">
        <f t="shared" ca="1" si="1072"/>
        <v>0</v>
      </c>
      <c r="L3606" s="18">
        <f t="shared" ca="1" si="1082"/>
        <v>0</v>
      </c>
      <c r="M3606" s="18">
        <f t="shared" ca="1" si="1066"/>
        <v>16350</v>
      </c>
      <c r="N3606" s="34">
        <f t="shared" ca="1" si="1073"/>
        <v>8783.4274965788136</v>
      </c>
      <c r="P3606" s="18">
        <f t="shared" ca="1" si="1067"/>
        <v>659.35947305748584</v>
      </c>
      <c r="Q3606" s="47">
        <f ca="1">SUM(L$15:L3606)-SUM(M$15:M3606)</f>
        <v>0</v>
      </c>
      <c r="R3606" s="47" t="str">
        <f t="shared" ca="1" si="1068"/>
        <v>M3609</v>
      </c>
      <c r="S3606" s="40">
        <f t="shared" ca="1" si="1074"/>
        <v>16350</v>
      </c>
      <c r="T3606" s="46">
        <f t="shared" ca="1" si="1075"/>
        <v>98</v>
      </c>
      <c r="X3606" s="74">
        <f t="shared" ca="1" si="1076"/>
        <v>0.65935947305748588</v>
      </c>
      <c r="Y3606" s="75">
        <f t="shared" ca="1" si="1077"/>
        <v>0.65935947305748588</v>
      </c>
      <c r="Z3606" s="74">
        <f t="shared" ca="1" si="1078"/>
        <v>1.9335534445971838</v>
      </c>
      <c r="AA3606" s="76">
        <f t="shared" ca="1" si="1079"/>
        <v>659.35947305748584</v>
      </c>
      <c r="AB3606" s="76">
        <f t="shared" ca="1" si="1080"/>
        <v>1933.5534445971839</v>
      </c>
    </row>
    <row r="3607" spans="1:28" x14ac:dyDescent="0.25">
      <c r="A3607" s="2">
        <f t="shared" si="1081"/>
        <v>23</v>
      </c>
      <c r="B3607" s="16">
        <f ca="1">VLOOKUP(A3607,PERIODS!$O$4:$P$33,2,FALSE)</f>
        <v>3.5000000000000003E-2</v>
      </c>
      <c r="C3607" s="15"/>
      <c r="D3607" s="18">
        <v>3593</v>
      </c>
      <c r="E3607" s="34">
        <f t="shared" ca="1" si="1064"/>
        <v>8783.4274965788136</v>
      </c>
      <c r="F3607" s="34">
        <f t="shared" ca="1" si="1065"/>
        <v>3500.0000000000005</v>
      </c>
      <c r="G3607" s="69">
        <f t="shared" ca="1" si="1069"/>
        <v>0</v>
      </c>
      <c r="H3607" s="34">
        <f t="shared" ca="1" si="1070"/>
        <v>-1266.628054334712</v>
      </c>
      <c r="I3607" s="34">
        <f t="shared" ca="1" si="1071"/>
        <v>2233.3719456652884</v>
      </c>
      <c r="J3607" s="18">
        <f ca="1">SUM(INDIRECT(ADDRESS(ROW(F3607),COLUMN(F3607),4)):INDIRECT(ADDRESS(ROW(F3607)+N$5-1,COLUMN(F3607),4)))</f>
        <v>25500.000000000004</v>
      </c>
      <c r="K3607" s="18">
        <f t="shared" ca="1" si="1072"/>
        <v>16350</v>
      </c>
      <c r="L3607" s="18">
        <f t="shared" ca="1" si="1082"/>
        <v>16350</v>
      </c>
      <c r="M3607" s="18">
        <f t="shared" ca="1" si="1066"/>
        <v>0</v>
      </c>
      <c r="N3607" s="34">
        <f t="shared" ca="1" si="1073"/>
        <v>6550.0555509135247</v>
      </c>
      <c r="P3607" s="18">
        <f t="shared" ca="1" si="1067"/>
        <v>1266.628054334712</v>
      </c>
      <c r="Q3607" s="47">
        <f ca="1">SUM(L$15:L3607)-SUM(M$15:M3607)</f>
        <v>16350</v>
      </c>
      <c r="R3607" s="47" t="str">
        <f t="shared" ca="1" si="1068"/>
        <v>M3610</v>
      </c>
      <c r="S3607" s="40">
        <f t="shared" ca="1" si="1074"/>
        <v>0</v>
      </c>
      <c r="T3607" s="46">
        <f t="shared" ca="1" si="1075"/>
        <v>54</v>
      </c>
      <c r="X3607" s="74">
        <f t="shared" ca="1" si="1076"/>
        <v>-1.2666280543347119</v>
      </c>
      <c r="Y3607" s="75">
        <f t="shared" ca="1" si="1077"/>
        <v>-1.2666280543347119</v>
      </c>
      <c r="Z3607" s="74">
        <f t="shared" ca="1" si="1078"/>
        <v>0.28178016907433284</v>
      </c>
      <c r="AA3607" s="76">
        <f t="shared" ca="1" si="1079"/>
        <v>-1266.628054334712</v>
      </c>
      <c r="AB3607" s="76">
        <f t="shared" ca="1" si="1080"/>
        <v>281.78016907433283</v>
      </c>
    </row>
    <row r="3608" spans="1:28" x14ac:dyDescent="0.25">
      <c r="A3608" s="2">
        <f t="shared" si="1081"/>
        <v>24</v>
      </c>
      <c r="B3608" s="16">
        <f ca="1">VLOOKUP(A3608,PERIODS!$O$4:$P$33,2,FALSE)</f>
        <v>3.5000000000000003E-2</v>
      </c>
      <c r="C3608" s="15"/>
      <c r="D3608" s="18">
        <v>3594</v>
      </c>
      <c r="E3608" s="34">
        <f t="shared" ca="1" si="1064"/>
        <v>6550.0555509135247</v>
      </c>
      <c r="F3608" s="34">
        <f t="shared" ca="1" si="1065"/>
        <v>3500.0000000000005</v>
      </c>
      <c r="G3608" s="69">
        <f t="shared" ca="1" si="1069"/>
        <v>0</v>
      </c>
      <c r="H3608" s="34">
        <f t="shared" ca="1" si="1070"/>
        <v>-447.63846522247098</v>
      </c>
      <c r="I3608" s="34">
        <f t="shared" ca="1" si="1071"/>
        <v>3052.3615347775294</v>
      </c>
      <c r="J3608" s="18">
        <f ca="1">SUM(INDIRECT(ADDRESS(ROW(F3608),COLUMN(F3608),4)):INDIRECT(ADDRESS(ROW(F3608)+N$5-1,COLUMN(F3608),4)))</f>
        <v>26000</v>
      </c>
      <c r="K3608" s="18">
        <f t="shared" ca="1" si="1072"/>
        <v>32700</v>
      </c>
      <c r="L3608" s="18">
        <f t="shared" ca="1" si="1082"/>
        <v>16350</v>
      </c>
      <c r="M3608" s="18">
        <f t="shared" ca="1" si="1066"/>
        <v>0</v>
      </c>
      <c r="N3608" s="34">
        <f t="shared" ca="1" si="1073"/>
        <v>3497.6940161359953</v>
      </c>
      <c r="P3608" s="18">
        <f t="shared" ca="1" si="1067"/>
        <v>447.63846522247098</v>
      </c>
      <c r="Q3608" s="47">
        <f ca="1">SUM(L$15:L3608)-SUM(M$15:M3608)</f>
        <v>32700</v>
      </c>
      <c r="R3608" s="47" t="str">
        <f t="shared" ca="1" si="1068"/>
        <v>M3611</v>
      </c>
      <c r="S3608" s="40">
        <f t="shared" ca="1" si="1074"/>
        <v>0</v>
      </c>
      <c r="T3608" s="46">
        <f t="shared" ca="1" si="1075"/>
        <v>9</v>
      </c>
      <c r="X3608" s="74">
        <f t="shared" ca="1" si="1076"/>
        <v>-0.44763846522247097</v>
      </c>
      <c r="Y3608" s="75">
        <f t="shared" ca="1" si="1077"/>
        <v>-0.44763846522247097</v>
      </c>
      <c r="Z3608" s="74">
        <f t="shared" ca="1" si="1078"/>
        <v>0.6391357120545359</v>
      </c>
      <c r="AA3608" s="76">
        <f t="shared" ca="1" si="1079"/>
        <v>-447.63846522247098</v>
      </c>
      <c r="AB3608" s="76">
        <f t="shared" ca="1" si="1080"/>
        <v>639.13571205453593</v>
      </c>
    </row>
    <row r="3609" spans="1:28" x14ac:dyDescent="0.25">
      <c r="A3609" s="2">
        <f t="shared" si="1081"/>
        <v>25</v>
      </c>
      <c r="B3609" s="16">
        <f ca="1">VLOOKUP(A3609,PERIODS!$O$4:$P$33,2,FALSE)</f>
        <v>3.5000000000000003E-2</v>
      </c>
      <c r="C3609" s="15"/>
      <c r="D3609" s="18">
        <v>3595</v>
      </c>
      <c r="E3609" s="34">
        <f t="shared" ca="1" si="1064"/>
        <v>3497.6940161359953</v>
      </c>
      <c r="F3609" s="34">
        <f t="shared" ca="1" si="1065"/>
        <v>3500.0000000000005</v>
      </c>
      <c r="G3609" s="69">
        <f t="shared" ca="1" si="1069"/>
        <v>0</v>
      </c>
      <c r="H3609" s="34">
        <f t="shared" ca="1" si="1070"/>
        <v>-427.99104821389517</v>
      </c>
      <c r="I3609" s="34">
        <f t="shared" ca="1" si="1071"/>
        <v>3072.0089517861052</v>
      </c>
      <c r="J3609" s="18">
        <f ca="1">SUM(INDIRECT(ADDRESS(ROW(F3609),COLUMN(F3609),4)):INDIRECT(ADDRESS(ROW(F3609)+N$5-1,COLUMN(F3609),4)))</f>
        <v>24900</v>
      </c>
      <c r="K3609" s="18">
        <f t="shared" ca="1" si="1072"/>
        <v>32700</v>
      </c>
      <c r="L3609" s="18">
        <f t="shared" ca="1" si="1082"/>
        <v>0</v>
      </c>
      <c r="M3609" s="18">
        <f t="shared" ca="1" si="1066"/>
        <v>0</v>
      </c>
      <c r="N3609" s="34">
        <f t="shared" ca="1" si="1073"/>
        <v>425.68506434989013</v>
      </c>
      <c r="P3609" s="18">
        <f t="shared" ca="1" si="1067"/>
        <v>427.99104821389517</v>
      </c>
      <c r="Q3609" s="47">
        <f ca="1">SUM(L$15:L3609)-SUM(M$15:M3609)</f>
        <v>32700</v>
      </c>
      <c r="R3609" s="47" t="str">
        <f t="shared" ca="1" si="1068"/>
        <v>M3612</v>
      </c>
      <c r="S3609" s="40">
        <f t="shared" ca="1" si="1074"/>
        <v>0</v>
      </c>
      <c r="T3609" s="46">
        <f t="shared" ca="1" si="1075"/>
        <v>31</v>
      </c>
      <c r="X3609" s="74">
        <f t="shared" ca="1" si="1076"/>
        <v>-0.42799104821389516</v>
      </c>
      <c r="Y3609" s="75">
        <f t="shared" ca="1" si="1077"/>
        <v>-0.42799104821389516</v>
      </c>
      <c r="Z3609" s="74">
        <f t="shared" ca="1" si="1078"/>
        <v>0.65181724970121424</v>
      </c>
      <c r="AA3609" s="76">
        <f t="shared" ca="1" si="1079"/>
        <v>-427.99104821389517</v>
      </c>
      <c r="AB3609" s="76">
        <f t="shared" ca="1" si="1080"/>
        <v>651.81724970121422</v>
      </c>
    </row>
    <row r="3610" spans="1:28" x14ac:dyDescent="0.25">
      <c r="A3610" s="2">
        <f t="shared" si="1081"/>
        <v>26</v>
      </c>
      <c r="B3610" s="16">
        <f ca="1">VLOOKUP(A3610,PERIODS!$O$4:$P$33,2,FALSE)</f>
        <v>3.5000000000000003E-2</v>
      </c>
      <c r="C3610" s="15"/>
      <c r="D3610" s="18">
        <v>3596</v>
      </c>
      <c r="E3610" s="34">
        <f t="shared" ca="1" si="1064"/>
        <v>425.68506434989013</v>
      </c>
      <c r="F3610" s="34">
        <f t="shared" ca="1" si="1065"/>
        <v>3500.0000000000005</v>
      </c>
      <c r="G3610" s="69">
        <f t="shared" ca="1" si="1069"/>
        <v>0</v>
      </c>
      <c r="H3610" s="34">
        <f t="shared" ca="1" si="1070"/>
        <v>839.6027546891562</v>
      </c>
      <c r="I3610" s="34">
        <f t="shared" ca="1" si="1071"/>
        <v>4339.6027546891564</v>
      </c>
      <c r="J3610" s="18">
        <f ca="1">SUM(INDIRECT(ADDRESS(ROW(F3610),COLUMN(F3610),4)):INDIRECT(ADDRESS(ROW(F3610)+N$5-1,COLUMN(F3610),4)))</f>
        <v>23900</v>
      </c>
      <c r="K3610" s="18">
        <f t="shared" ca="1" si="1072"/>
        <v>16350</v>
      </c>
      <c r="L3610" s="18">
        <f t="shared" ca="1" si="1082"/>
        <v>0</v>
      </c>
      <c r="M3610" s="18">
        <f t="shared" ca="1" si="1066"/>
        <v>16350</v>
      </c>
      <c r="N3610" s="34">
        <f t="shared" ca="1" si="1073"/>
        <v>12436.082309660735</v>
      </c>
      <c r="P3610" s="18">
        <f t="shared" ca="1" si="1067"/>
        <v>839.6027546891562</v>
      </c>
      <c r="Q3610" s="47">
        <f ca="1">SUM(L$15:L3610)-SUM(M$15:M3610)</f>
        <v>16350</v>
      </c>
      <c r="R3610" s="47" t="str">
        <f t="shared" ca="1" si="1068"/>
        <v>M3613</v>
      </c>
      <c r="S3610" s="40">
        <f t="shared" ca="1" si="1074"/>
        <v>0</v>
      </c>
      <c r="T3610" s="46">
        <f t="shared" ca="1" si="1075"/>
        <v>15</v>
      </c>
      <c r="X3610" s="74">
        <f t="shared" ca="1" si="1076"/>
        <v>0.83960275468915624</v>
      </c>
      <c r="Y3610" s="75">
        <f t="shared" ca="1" si="1077"/>
        <v>0.83960275468915624</v>
      </c>
      <c r="Z3610" s="74">
        <f t="shared" ca="1" si="1078"/>
        <v>2.315446993602972</v>
      </c>
      <c r="AA3610" s="76">
        <f t="shared" ca="1" si="1079"/>
        <v>839.6027546891562</v>
      </c>
      <c r="AB3610" s="76">
        <f t="shared" ca="1" si="1080"/>
        <v>2315.4469936029718</v>
      </c>
    </row>
    <row r="3611" spans="1:28" x14ac:dyDescent="0.25">
      <c r="A3611" s="2">
        <f t="shared" si="1081"/>
        <v>27</v>
      </c>
      <c r="B3611" s="16">
        <f ca="1">VLOOKUP(A3611,PERIODS!$O$4:$P$33,2,FALSE)</f>
        <v>3.5000000000000003E-2</v>
      </c>
      <c r="C3611" s="15"/>
      <c r="D3611" s="18">
        <v>3597</v>
      </c>
      <c r="E3611" s="34">
        <f t="shared" ca="1" si="1064"/>
        <v>12436.082309660735</v>
      </c>
      <c r="F3611" s="34">
        <f t="shared" ca="1" si="1065"/>
        <v>3500.0000000000005</v>
      </c>
      <c r="G3611" s="69">
        <f t="shared" ca="1" si="1069"/>
        <v>0</v>
      </c>
      <c r="H3611" s="34">
        <f t="shared" ca="1" si="1070"/>
        <v>-369.21003623057055</v>
      </c>
      <c r="I3611" s="34">
        <f t="shared" ca="1" si="1071"/>
        <v>3130.78996376943</v>
      </c>
      <c r="J3611" s="18">
        <f ca="1">SUM(INDIRECT(ADDRESS(ROW(F3611),COLUMN(F3611),4)):INDIRECT(ADDRESS(ROW(F3611)+N$5-1,COLUMN(F3611),4)))</f>
        <v>22900</v>
      </c>
      <c r="K3611" s="18">
        <f t="shared" ca="1" si="1072"/>
        <v>0</v>
      </c>
      <c r="L3611" s="18">
        <f t="shared" ca="1" si="1082"/>
        <v>0</v>
      </c>
      <c r="M3611" s="18">
        <f t="shared" ca="1" si="1066"/>
        <v>16350</v>
      </c>
      <c r="N3611" s="34">
        <f t="shared" ca="1" si="1073"/>
        <v>25655.292345891306</v>
      </c>
      <c r="P3611" s="18">
        <f t="shared" ca="1" si="1067"/>
        <v>369.21003623057055</v>
      </c>
      <c r="Q3611" s="47">
        <f ca="1">SUM(L$15:L3611)-SUM(M$15:M3611)</f>
        <v>0</v>
      </c>
      <c r="R3611" s="47" t="str">
        <f t="shared" ca="1" si="1068"/>
        <v>M3614</v>
      </c>
      <c r="S3611" s="40">
        <f t="shared" ca="1" si="1074"/>
        <v>0</v>
      </c>
      <c r="T3611" s="46">
        <f t="shared" ca="1" si="1075"/>
        <v>58</v>
      </c>
      <c r="X3611" s="74">
        <f t="shared" ca="1" si="1076"/>
        <v>-0.36921003623057053</v>
      </c>
      <c r="Y3611" s="75">
        <f t="shared" ca="1" si="1077"/>
        <v>-0.36921003623057053</v>
      </c>
      <c r="Z3611" s="74">
        <f t="shared" ca="1" si="1078"/>
        <v>0.69128020131350054</v>
      </c>
      <c r="AA3611" s="76">
        <f t="shared" ca="1" si="1079"/>
        <v>-369.21003623057055</v>
      </c>
      <c r="AB3611" s="76">
        <f t="shared" ca="1" si="1080"/>
        <v>691.28020131350058</v>
      </c>
    </row>
    <row r="3612" spans="1:28" x14ac:dyDescent="0.25">
      <c r="A3612" s="2">
        <f t="shared" si="1081"/>
        <v>28</v>
      </c>
      <c r="B3612" s="16">
        <f ca="1">VLOOKUP(A3612,PERIODS!$O$4:$P$33,2,FALSE)</f>
        <v>0.04</v>
      </c>
      <c r="C3612" s="15"/>
      <c r="D3612" s="18">
        <v>3598</v>
      </c>
      <c r="E3612" s="34">
        <f t="shared" ca="1" si="1064"/>
        <v>25655.292345891306</v>
      </c>
      <c r="F3612" s="34">
        <f t="shared" ca="1" si="1065"/>
        <v>4000</v>
      </c>
      <c r="G3612" s="69">
        <f t="shared" ca="1" si="1069"/>
        <v>0</v>
      </c>
      <c r="H3612" s="34">
        <f t="shared" ca="1" si="1070"/>
        <v>-157.92996226040154</v>
      </c>
      <c r="I3612" s="34">
        <f t="shared" ca="1" si="1071"/>
        <v>3842.0700377395983</v>
      </c>
      <c r="J3612" s="18">
        <f ca="1">SUM(INDIRECT(ADDRESS(ROW(F3612),COLUMN(F3612),4)):INDIRECT(ADDRESS(ROW(F3612)+N$5-1,COLUMN(F3612),4)))</f>
        <v>21900</v>
      </c>
      <c r="K3612" s="18">
        <f t="shared" ca="1" si="1072"/>
        <v>0</v>
      </c>
      <c r="L3612" s="18">
        <f t="shared" ca="1" si="1082"/>
        <v>0</v>
      </c>
      <c r="M3612" s="18">
        <f t="shared" ca="1" si="1066"/>
        <v>0</v>
      </c>
      <c r="N3612" s="34">
        <f t="shared" ca="1" si="1073"/>
        <v>21813.222308151708</v>
      </c>
      <c r="P3612" s="18">
        <f t="shared" ca="1" si="1067"/>
        <v>157.92996226040154</v>
      </c>
      <c r="Q3612" s="47">
        <f ca="1">SUM(L$15:L3612)-SUM(M$15:M3612)</f>
        <v>0</v>
      </c>
      <c r="R3612" s="47" t="str">
        <f t="shared" ca="1" si="1068"/>
        <v>M3615</v>
      </c>
      <c r="S3612" s="40">
        <f t="shared" ca="1" si="1074"/>
        <v>0</v>
      </c>
      <c r="T3612" s="46">
        <f t="shared" ca="1" si="1075"/>
        <v>77</v>
      </c>
      <c r="X3612" s="74">
        <f t="shared" ca="1" si="1076"/>
        <v>-0.15792996226040154</v>
      </c>
      <c r="Y3612" s="75">
        <f t="shared" ca="1" si="1077"/>
        <v>-0.15792996226040154</v>
      </c>
      <c r="Z3612" s="74">
        <f t="shared" ca="1" si="1078"/>
        <v>0.85390958577140463</v>
      </c>
      <c r="AA3612" s="76">
        <f t="shared" ca="1" si="1079"/>
        <v>-157.92996226040154</v>
      </c>
      <c r="AB3612" s="76">
        <f t="shared" ca="1" si="1080"/>
        <v>853.90958577140464</v>
      </c>
    </row>
    <row r="3613" spans="1:28" x14ac:dyDescent="0.25">
      <c r="A3613" s="2">
        <f t="shared" si="1081"/>
        <v>29</v>
      </c>
      <c r="B3613" s="16">
        <f ca="1">VLOOKUP(A3613,PERIODS!$O$4:$P$33,2,FALSE)</f>
        <v>0.04</v>
      </c>
      <c r="C3613" s="15"/>
      <c r="D3613" s="18">
        <v>3599</v>
      </c>
      <c r="E3613" s="34">
        <f t="shared" ca="1" si="1064"/>
        <v>21813.222308151708</v>
      </c>
      <c r="F3613" s="34">
        <f t="shared" ca="1" si="1065"/>
        <v>4000</v>
      </c>
      <c r="G3613" s="69">
        <f t="shared" ca="1" si="1069"/>
        <v>0</v>
      </c>
      <c r="H3613" s="34">
        <f t="shared" ca="1" si="1070"/>
        <v>-1059.7537069855221</v>
      </c>
      <c r="I3613" s="34">
        <f t="shared" ca="1" si="1071"/>
        <v>2940.2462930144779</v>
      </c>
      <c r="J3613" s="18">
        <f ca="1">SUM(INDIRECT(ADDRESS(ROW(F3613),COLUMN(F3613),4)):INDIRECT(ADDRESS(ROW(F3613)+N$5-1,COLUMN(F3613),4)))</f>
        <v>21200</v>
      </c>
      <c r="K3613" s="18">
        <f t="shared" ca="1" si="1072"/>
        <v>0</v>
      </c>
      <c r="L3613" s="18">
        <f t="shared" ca="1" si="1082"/>
        <v>0</v>
      </c>
      <c r="M3613" s="18">
        <f t="shared" ca="1" si="1066"/>
        <v>0</v>
      </c>
      <c r="N3613" s="34">
        <f t="shared" ca="1" si="1073"/>
        <v>18872.976015137228</v>
      </c>
      <c r="P3613" s="18">
        <f t="shared" ca="1" si="1067"/>
        <v>1059.7537069855221</v>
      </c>
      <c r="Q3613" s="47">
        <f ca="1">SUM(L$15:L3613)-SUM(M$15:M3613)</f>
        <v>0</v>
      </c>
      <c r="R3613" s="47" t="str">
        <f t="shared" ca="1" si="1068"/>
        <v>M3616</v>
      </c>
      <c r="S3613" s="40">
        <f t="shared" ca="1" si="1074"/>
        <v>0</v>
      </c>
      <c r="T3613" s="46">
        <f t="shared" ca="1" si="1075"/>
        <v>23</v>
      </c>
      <c r="X3613" s="74">
        <f t="shared" ca="1" si="1076"/>
        <v>-1.0597537069855221</v>
      </c>
      <c r="Y3613" s="75">
        <f t="shared" ca="1" si="1077"/>
        <v>-1.0597537069855221</v>
      </c>
      <c r="Z3613" s="74">
        <f t="shared" ca="1" si="1078"/>
        <v>0.3465411504848776</v>
      </c>
      <c r="AA3613" s="76">
        <f t="shared" ca="1" si="1079"/>
        <v>-1059.7537069855221</v>
      </c>
      <c r="AB3613" s="76">
        <f t="shared" ca="1" si="1080"/>
        <v>346.54115048487762</v>
      </c>
    </row>
    <row r="3614" spans="1:28" x14ac:dyDescent="0.25">
      <c r="A3614" s="2">
        <f t="shared" si="1081"/>
        <v>30</v>
      </c>
      <c r="B3614" s="16">
        <f ca="1">VLOOKUP(A3614,PERIODS!$O$4:$P$33,2,FALSE)</f>
        <v>0.04</v>
      </c>
      <c r="C3614" s="15"/>
      <c r="D3614" s="18">
        <v>3600</v>
      </c>
      <c r="E3614" s="34">
        <f t="shared" ca="1" si="1064"/>
        <v>18872.976015137228</v>
      </c>
      <c r="F3614" s="34">
        <f t="shared" ca="1" si="1065"/>
        <v>4000</v>
      </c>
      <c r="G3614" s="69">
        <f t="shared" ca="1" si="1069"/>
        <v>0</v>
      </c>
      <c r="H3614" s="34">
        <f t="shared" ca="1" si="1070"/>
        <v>-879.89712281704828</v>
      </c>
      <c r="I3614" s="34">
        <f t="shared" ca="1" si="1071"/>
        <v>3120.1028771829515</v>
      </c>
      <c r="J3614" s="18">
        <f ca="1">SUM(INDIRECT(ADDRESS(ROW(F3614),COLUMN(F3614),4)):INDIRECT(ADDRESS(ROW(F3614)+N$5-1,COLUMN(F3614),4)))</f>
        <v>20500</v>
      </c>
      <c r="K3614" s="18">
        <f t="shared" ca="1" si="1072"/>
        <v>16350</v>
      </c>
      <c r="L3614" s="18">
        <f t="shared" ca="1" si="1082"/>
        <v>16350</v>
      </c>
      <c r="M3614" s="18">
        <f t="shared" ca="1" si="1066"/>
        <v>0</v>
      </c>
      <c r="N3614" s="34">
        <f t="shared" ca="1" si="1073"/>
        <v>15752.873137954277</v>
      </c>
      <c r="P3614" s="18">
        <f t="shared" ca="1" si="1067"/>
        <v>879.89712281704828</v>
      </c>
      <c r="Q3614" s="47">
        <f ca="1">SUM(L$15:L3614)-SUM(M$15:M3614)</f>
        <v>16350</v>
      </c>
      <c r="R3614" s="47" t="str">
        <f t="shared" ca="1" si="1068"/>
        <v>M3617</v>
      </c>
      <c r="S3614" s="40">
        <f t="shared" ca="1" si="1074"/>
        <v>0</v>
      </c>
      <c r="T3614" s="46">
        <f t="shared" ca="1" si="1075"/>
        <v>8</v>
      </c>
      <c r="X3614" s="74">
        <f t="shared" ca="1" si="1076"/>
        <v>-0.87989712281704824</v>
      </c>
      <c r="Y3614" s="75">
        <f t="shared" ca="1" si="1077"/>
        <v>-0.87989712281704824</v>
      </c>
      <c r="Z3614" s="74">
        <f t="shared" ca="1" si="1078"/>
        <v>0.41482558557411897</v>
      </c>
      <c r="AA3614" s="76">
        <f t="shared" ca="1" si="1079"/>
        <v>-879.89712281704828</v>
      </c>
      <c r="AB3614" s="76">
        <f t="shared" ca="1" si="1080"/>
        <v>414.82558557411897</v>
      </c>
    </row>
    <row r="3615" spans="1:28" x14ac:dyDescent="0.25">
      <c r="A3615" s="2">
        <f t="shared" si="1081"/>
        <v>1</v>
      </c>
      <c r="B3615" s="16">
        <f ca="1">VLOOKUP(A3615,PERIODS!$O$4:$P$33,2,FALSE)</f>
        <v>2.4E-2</v>
      </c>
      <c r="C3615" s="15"/>
      <c r="D3615" s="18">
        <v>3601</v>
      </c>
      <c r="E3615" s="34">
        <f t="shared" ca="1" si="1064"/>
        <v>15752.873137954277</v>
      </c>
      <c r="F3615" s="34">
        <f t="shared" ca="1" si="1065"/>
        <v>2400</v>
      </c>
      <c r="G3615" s="69">
        <f t="shared" ca="1" si="1069"/>
        <v>0</v>
      </c>
      <c r="H3615" s="34">
        <f t="shared" ca="1" si="1070"/>
        <v>-1233.4352905679384</v>
      </c>
      <c r="I3615" s="34">
        <f t="shared" ca="1" si="1071"/>
        <v>1166.5647094320616</v>
      </c>
      <c r="J3615" s="18">
        <f ca="1">SUM(INDIRECT(ADDRESS(ROW(F3615),COLUMN(F3615),4)):INDIRECT(ADDRESS(ROW(F3615)+N$5-1,COLUMN(F3615),4)))</f>
        <v>19800</v>
      </c>
      <c r="K3615" s="18">
        <f t="shared" ca="1" si="1072"/>
        <v>16350</v>
      </c>
      <c r="L3615" s="18">
        <f t="shared" ca="1" si="1082"/>
        <v>0</v>
      </c>
      <c r="M3615" s="18">
        <f t="shared" ca="1" si="1066"/>
        <v>0</v>
      </c>
      <c r="N3615" s="34">
        <f t="shared" ca="1" si="1073"/>
        <v>14586.308428522216</v>
      </c>
      <c r="P3615" s="18">
        <f t="shared" ca="1" si="1067"/>
        <v>1233.4352905679384</v>
      </c>
      <c r="Q3615" s="47">
        <f ca="1">SUM(L$15:L3615)-SUM(M$15:M3615)</f>
        <v>16350</v>
      </c>
      <c r="R3615" s="47" t="str">
        <f t="shared" ca="1" si="1068"/>
        <v>M3618</v>
      </c>
      <c r="S3615" s="40">
        <f t="shared" ca="1" si="1074"/>
        <v>0</v>
      </c>
      <c r="T3615" s="46">
        <f t="shared" ca="1" si="1075"/>
        <v>93</v>
      </c>
      <c r="X3615" s="74">
        <f t="shared" ca="1" si="1076"/>
        <v>-1.2334352905679384</v>
      </c>
      <c r="Y3615" s="75">
        <f t="shared" ca="1" si="1077"/>
        <v>-1.2334352905679384</v>
      </c>
      <c r="Z3615" s="74">
        <f t="shared" ca="1" si="1078"/>
        <v>0.29129019047710974</v>
      </c>
      <c r="AA3615" s="76">
        <f t="shared" ca="1" si="1079"/>
        <v>-1233.4352905679384</v>
      </c>
      <c r="AB3615" s="76">
        <f t="shared" ca="1" si="1080"/>
        <v>291.29019047710972</v>
      </c>
    </row>
    <row r="3616" spans="1:28" x14ac:dyDescent="0.25">
      <c r="A3616" s="2">
        <f t="shared" si="1081"/>
        <v>2</v>
      </c>
      <c r="B3616" s="16">
        <f ca="1">VLOOKUP(A3616,PERIODS!$O$4:$P$33,2,FALSE)</f>
        <v>2.5000000000000001E-2</v>
      </c>
      <c r="C3616" s="15"/>
      <c r="D3616" s="18">
        <v>3602</v>
      </c>
      <c r="E3616" s="34">
        <f t="shared" ca="1" si="1064"/>
        <v>14586.308428522216</v>
      </c>
      <c r="F3616" s="34">
        <f t="shared" ca="1" si="1065"/>
        <v>2500</v>
      </c>
      <c r="G3616" s="69">
        <f t="shared" ca="1" si="1069"/>
        <v>0</v>
      </c>
      <c r="H3616" s="34">
        <f t="shared" ca="1" si="1070"/>
        <v>-757.3407185107593</v>
      </c>
      <c r="I3616" s="34">
        <f t="shared" ca="1" si="1071"/>
        <v>1742.6592814892406</v>
      </c>
      <c r="J3616" s="18">
        <f ca="1">SUM(INDIRECT(ADDRESS(ROW(F3616),COLUMN(F3616),4)):INDIRECT(ADDRESS(ROW(F3616)+N$5-1,COLUMN(F3616),4)))</f>
        <v>20700</v>
      </c>
      <c r="K3616" s="18">
        <f t="shared" ca="1" si="1072"/>
        <v>16350</v>
      </c>
      <c r="L3616" s="18">
        <f t="shared" ca="1" si="1082"/>
        <v>0</v>
      </c>
      <c r="M3616" s="18">
        <f t="shared" ca="1" si="1066"/>
        <v>0</v>
      </c>
      <c r="N3616" s="34">
        <f t="shared" ca="1" si="1073"/>
        <v>12843.649147032975</v>
      </c>
      <c r="P3616" s="18">
        <f t="shared" ca="1" si="1067"/>
        <v>757.3407185107593</v>
      </c>
      <c r="Q3616" s="47">
        <f ca="1">SUM(L$15:L3616)-SUM(M$15:M3616)</f>
        <v>16350</v>
      </c>
      <c r="R3616" s="47" t="str">
        <f t="shared" ca="1" si="1068"/>
        <v>M3619</v>
      </c>
      <c r="S3616" s="40">
        <f t="shared" ca="1" si="1074"/>
        <v>0</v>
      </c>
      <c r="T3616" s="46">
        <f t="shared" ca="1" si="1075"/>
        <v>22</v>
      </c>
      <c r="X3616" s="74">
        <f t="shared" ca="1" si="1076"/>
        <v>-0.75734071851075935</v>
      </c>
      <c r="Y3616" s="75">
        <f t="shared" ca="1" si="1077"/>
        <v>-0.75734071851075935</v>
      </c>
      <c r="Z3616" s="74">
        <f t="shared" ca="1" si="1078"/>
        <v>0.46891173876576575</v>
      </c>
      <c r="AA3616" s="76">
        <f t="shared" ca="1" si="1079"/>
        <v>-757.3407185107593</v>
      </c>
      <c r="AB3616" s="76">
        <f t="shared" ca="1" si="1080"/>
        <v>468.91173876576573</v>
      </c>
    </row>
    <row r="3617" spans="1:28" x14ac:dyDescent="0.25">
      <c r="A3617" s="2">
        <f t="shared" si="1081"/>
        <v>3</v>
      </c>
      <c r="B3617" s="16">
        <f ca="1">VLOOKUP(A3617,PERIODS!$O$4:$P$33,2,FALSE)</f>
        <v>2.5000000000000001E-2</v>
      </c>
      <c r="C3617" s="15"/>
      <c r="D3617" s="18">
        <v>3603</v>
      </c>
      <c r="E3617" s="34">
        <f t="shared" ca="1" si="1064"/>
        <v>12843.649147032975</v>
      </c>
      <c r="F3617" s="34">
        <f t="shared" ca="1" si="1065"/>
        <v>2500</v>
      </c>
      <c r="G3617" s="69">
        <f t="shared" ca="1" si="1069"/>
        <v>0</v>
      </c>
      <c r="H3617" s="34">
        <f t="shared" ca="1" si="1070"/>
        <v>-121.25658447010832</v>
      </c>
      <c r="I3617" s="34">
        <f t="shared" ca="1" si="1071"/>
        <v>2378.7434155298915</v>
      </c>
      <c r="J3617" s="18">
        <f ca="1">SUM(INDIRECT(ADDRESS(ROW(F3617),COLUMN(F3617),4)):INDIRECT(ADDRESS(ROW(F3617)+N$5-1,COLUMN(F3617),4)))</f>
        <v>21500</v>
      </c>
      <c r="K3617" s="18">
        <f t="shared" ca="1" si="1072"/>
        <v>0</v>
      </c>
      <c r="L3617" s="18">
        <f t="shared" ca="1" si="1082"/>
        <v>0</v>
      </c>
      <c r="M3617" s="18">
        <f t="shared" ca="1" si="1066"/>
        <v>16350</v>
      </c>
      <c r="N3617" s="34">
        <f t="shared" ca="1" si="1073"/>
        <v>26814.905731503084</v>
      </c>
      <c r="P3617" s="18">
        <f t="shared" ca="1" si="1067"/>
        <v>121.25658447010832</v>
      </c>
      <c r="Q3617" s="47">
        <f ca="1">SUM(L$15:L3617)-SUM(M$15:M3617)</f>
        <v>0</v>
      </c>
      <c r="R3617" s="47" t="str">
        <f t="shared" ca="1" si="1068"/>
        <v>M3620</v>
      </c>
      <c r="S3617" s="40">
        <f t="shared" ca="1" si="1074"/>
        <v>0</v>
      </c>
      <c r="T3617" s="46">
        <f t="shared" ca="1" si="1075"/>
        <v>31</v>
      </c>
      <c r="X3617" s="74">
        <f t="shared" ca="1" si="1076"/>
        <v>-0.12125658447010833</v>
      </c>
      <c r="Y3617" s="75">
        <f t="shared" ca="1" si="1077"/>
        <v>-0.12125658447010833</v>
      </c>
      <c r="Z3617" s="74">
        <f t="shared" ca="1" si="1078"/>
        <v>0.88580664620264549</v>
      </c>
      <c r="AA3617" s="76">
        <f t="shared" ca="1" si="1079"/>
        <v>-121.25658447010832</v>
      </c>
      <c r="AB3617" s="76">
        <f t="shared" ca="1" si="1080"/>
        <v>885.80664620264554</v>
      </c>
    </row>
    <row r="3618" spans="1:28" x14ac:dyDescent="0.25">
      <c r="A3618" s="2">
        <f t="shared" si="1081"/>
        <v>4</v>
      </c>
      <c r="B3618" s="16">
        <f ca="1">VLOOKUP(A3618,PERIODS!$O$4:$P$33,2,FALSE)</f>
        <v>2.5000000000000001E-2</v>
      </c>
      <c r="C3618" s="15"/>
      <c r="D3618" s="18">
        <v>3604</v>
      </c>
      <c r="E3618" s="34">
        <f t="shared" ref="E3618:E3681" ca="1" si="1083">N3617</f>
        <v>26814.905731503084</v>
      </c>
      <c r="F3618" s="34">
        <f t="shared" ca="1" si="1065"/>
        <v>2500</v>
      </c>
      <c r="G3618" s="69">
        <f t="shared" ca="1" si="1069"/>
        <v>0</v>
      </c>
      <c r="H3618" s="34">
        <f t="shared" ca="1" si="1070"/>
        <v>-318.70633834360314</v>
      </c>
      <c r="I3618" s="34">
        <f t="shared" ca="1" si="1071"/>
        <v>2181.293661656397</v>
      </c>
      <c r="J3618" s="18">
        <f ca="1">SUM(INDIRECT(ADDRESS(ROW(F3618),COLUMN(F3618),4)):INDIRECT(ADDRESS(ROW(F3618)+N$5-1,COLUMN(F3618),4)))</f>
        <v>22300</v>
      </c>
      <c r="K3618" s="18">
        <f t="shared" ca="1" si="1072"/>
        <v>0</v>
      </c>
      <c r="L3618" s="18">
        <f t="shared" ca="1" si="1082"/>
        <v>0</v>
      </c>
      <c r="M3618" s="18">
        <f t="shared" ca="1" si="1066"/>
        <v>0</v>
      </c>
      <c r="N3618" s="34">
        <f t="shared" ca="1" si="1073"/>
        <v>24633.612069846688</v>
      </c>
      <c r="P3618" s="18">
        <f t="shared" ca="1" si="1067"/>
        <v>318.70633834360314</v>
      </c>
      <c r="Q3618" s="47">
        <f ca="1">SUM(L$15:L3618)-SUM(M$15:M3618)</f>
        <v>0</v>
      </c>
      <c r="R3618" s="47" t="str">
        <f t="shared" ca="1" si="1068"/>
        <v>M3621</v>
      </c>
      <c r="S3618" s="40">
        <f t="shared" ca="1" si="1074"/>
        <v>0</v>
      </c>
      <c r="T3618" s="46">
        <f t="shared" ca="1" si="1075"/>
        <v>69</v>
      </c>
      <c r="X3618" s="74">
        <f t="shared" ca="1" si="1076"/>
        <v>-0.31870633834360312</v>
      </c>
      <c r="Y3618" s="75">
        <f t="shared" ca="1" si="1077"/>
        <v>-0.31870633834360312</v>
      </c>
      <c r="Z3618" s="74">
        <f t="shared" ca="1" si="1078"/>
        <v>0.72708903612905473</v>
      </c>
      <c r="AA3618" s="76">
        <f t="shared" ca="1" si="1079"/>
        <v>-318.70633834360314</v>
      </c>
      <c r="AB3618" s="76">
        <f t="shared" ca="1" si="1080"/>
        <v>727.08903612905476</v>
      </c>
    </row>
    <row r="3619" spans="1:28" x14ac:dyDescent="0.25">
      <c r="A3619" s="2">
        <f t="shared" si="1081"/>
        <v>5</v>
      </c>
      <c r="B3619" s="16">
        <f ca="1">VLOOKUP(A3619,PERIODS!$O$4:$P$33,2,FALSE)</f>
        <v>3.3000000000000002E-2</v>
      </c>
      <c r="C3619" s="15"/>
      <c r="D3619" s="18">
        <v>3605</v>
      </c>
      <c r="E3619" s="34">
        <f t="shared" ca="1" si="1083"/>
        <v>24633.612069846688</v>
      </c>
      <c r="F3619" s="34">
        <f t="shared" ca="1" si="1065"/>
        <v>3300</v>
      </c>
      <c r="G3619" s="69">
        <f t="shared" ca="1" si="1069"/>
        <v>0</v>
      </c>
      <c r="H3619" s="34">
        <f t="shared" ca="1" si="1070"/>
        <v>-1485.5186230781612</v>
      </c>
      <c r="I3619" s="34">
        <f t="shared" ca="1" si="1071"/>
        <v>1814.4813769218388</v>
      </c>
      <c r="J3619" s="18">
        <f ca="1">SUM(INDIRECT(ADDRESS(ROW(F3619),COLUMN(F3619),4)):INDIRECT(ADDRESS(ROW(F3619)+N$5-1,COLUMN(F3619),4)))</f>
        <v>23100</v>
      </c>
      <c r="K3619" s="18">
        <f t="shared" ca="1" si="1072"/>
        <v>0</v>
      </c>
      <c r="L3619" s="18">
        <f t="shared" ca="1" si="1082"/>
        <v>0</v>
      </c>
      <c r="M3619" s="18">
        <f t="shared" ca="1" si="1066"/>
        <v>0</v>
      </c>
      <c r="N3619" s="34">
        <f t="shared" ca="1" si="1073"/>
        <v>22819.130692924849</v>
      </c>
      <c r="P3619" s="18">
        <f t="shared" ca="1" si="1067"/>
        <v>1485.5186230781612</v>
      </c>
      <c r="Q3619" s="47">
        <f ca="1">SUM(L$15:L3619)-SUM(M$15:M3619)</f>
        <v>0</v>
      </c>
      <c r="R3619" s="47" t="str">
        <f t="shared" ca="1" si="1068"/>
        <v>M3622</v>
      </c>
      <c r="S3619" s="40">
        <f t="shared" ca="1" si="1074"/>
        <v>0</v>
      </c>
      <c r="T3619" s="46">
        <f t="shared" ca="1" si="1075"/>
        <v>74</v>
      </c>
      <c r="X3619" s="74">
        <f t="shared" ca="1" si="1076"/>
        <v>-1.4855186230781612</v>
      </c>
      <c r="Y3619" s="75">
        <f t="shared" ca="1" si="1077"/>
        <v>-1.4855186230781612</v>
      </c>
      <c r="Z3619" s="74">
        <f t="shared" ca="1" si="1078"/>
        <v>0.22638490179122681</v>
      </c>
      <c r="AA3619" s="76">
        <f t="shared" ca="1" si="1079"/>
        <v>-1485.5186230781612</v>
      </c>
      <c r="AB3619" s="76">
        <f t="shared" ca="1" si="1080"/>
        <v>226.38490179122681</v>
      </c>
    </row>
    <row r="3620" spans="1:28" x14ac:dyDescent="0.25">
      <c r="A3620" s="2">
        <f t="shared" si="1081"/>
        <v>6</v>
      </c>
      <c r="B3620" s="16">
        <f ca="1">VLOOKUP(A3620,PERIODS!$O$4:$P$33,2,FALSE)</f>
        <v>3.3000000000000002E-2</v>
      </c>
      <c r="C3620" s="15"/>
      <c r="D3620" s="18">
        <v>3606</v>
      </c>
      <c r="E3620" s="34">
        <f t="shared" ca="1" si="1083"/>
        <v>22819.130692924849</v>
      </c>
      <c r="F3620" s="34">
        <f t="shared" ca="1" si="1065"/>
        <v>3300</v>
      </c>
      <c r="G3620" s="69">
        <f t="shared" ca="1" si="1069"/>
        <v>0</v>
      </c>
      <c r="H3620" s="34">
        <f t="shared" ca="1" si="1070"/>
        <v>-287.63549005729294</v>
      </c>
      <c r="I3620" s="34">
        <f t="shared" ca="1" si="1071"/>
        <v>3012.3645099427072</v>
      </c>
      <c r="J3620" s="18">
        <f ca="1">SUM(INDIRECT(ADDRESS(ROW(F3620),COLUMN(F3620),4)):INDIRECT(ADDRESS(ROW(F3620)+N$5-1,COLUMN(F3620),4)))</f>
        <v>23100</v>
      </c>
      <c r="K3620" s="18">
        <f t="shared" ca="1" si="1072"/>
        <v>16350</v>
      </c>
      <c r="L3620" s="18">
        <f t="shared" ca="1" si="1082"/>
        <v>16350</v>
      </c>
      <c r="M3620" s="18">
        <f t="shared" ca="1" si="1066"/>
        <v>0</v>
      </c>
      <c r="N3620" s="34">
        <f t="shared" ca="1" si="1073"/>
        <v>19806.766182982141</v>
      </c>
      <c r="P3620" s="18">
        <f t="shared" ca="1" si="1067"/>
        <v>287.63549005729294</v>
      </c>
      <c r="Q3620" s="47">
        <f ca="1">SUM(L$15:L3620)-SUM(M$15:M3620)</f>
        <v>16350</v>
      </c>
      <c r="R3620" s="47" t="str">
        <f t="shared" ca="1" si="1068"/>
        <v>M3623</v>
      </c>
      <c r="S3620" s="40">
        <f t="shared" ca="1" si="1074"/>
        <v>0</v>
      </c>
      <c r="T3620" s="46">
        <f t="shared" ca="1" si="1075"/>
        <v>60</v>
      </c>
      <c r="X3620" s="74">
        <f t="shared" ca="1" si="1076"/>
        <v>-0.28763549005729294</v>
      </c>
      <c r="Y3620" s="75">
        <f t="shared" ca="1" si="1077"/>
        <v>-0.28763549005729294</v>
      </c>
      <c r="Z3620" s="74">
        <f t="shared" ca="1" si="1078"/>
        <v>0.75003493760959838</v>
      </c>
      <c r="AA3620" s="76">
        <f t="shared" ca="1" si="1079"/>
        <v>-287.63549005729294</v>
      </c>
      <c r="AB3620" s="76">
        <f t="shared" ca="1" si="1080"/>
        <v>750.03493760959839</v>
      </c>
    </row>
    <row r="3621" spans="1:28" x14ac:dyDescent="0.25">
      <c r="A3621" s="2">
        <f t="shared" si="1081"/>
        <v>7</v>
      </c>
      <c r="B3621" s="16">
        <f ca="1">VLOOKUP(A3621,PERIODS!$O$4:$P$33,2,FALSE)</f>
        <v>3.3000000000000002E-2</v>
      </c>
      <c r="C3621" s="15"/>
      <c r="D3621" s="18">
        <v>3607</v>
      </c>
      <c r="E3621" s="34">
        <f t="shared" ca="1" si="1083"/>
        <v>19806.766182982141</v>
      </c>
      <c r="F3621" s="34">
        <f t="shared" ca="1" si="1065"/>
        <v>3300</v>
      </c>
      <c r="G3621" s="69">
        <f t="shared" ca="1" si="1069"/>
        <v>0</v>
      </c>
      <c r="H3621" s="34">
        <f t="shared" ca="1" si="1070"/>
        <v>-1252.3769530185609</v>
      </c>
      <c r="I3621" s="34">
        <f t="shared" ca="1" si="1071"/>
        <v>2047.6230469814391</v>
      </c>
      <c r="J3621" s="18">
        <f ca="1">SUM(INDIRECT(ADDRESS(ROW(F3621),COLUMN(F3621),4)):INDIRECT(ADDRESS(ROW(F3621)+N$5-1,COLUMN(F3621),4)))</f>
        <v>23100</v>
      </c>
      <c r="K3621" s="18">
        <f t="shared" ca="1" si="1072"/>
        <v>16350</v>
      </c>
      <c r="L3621" s="18">
        <f t="shared" ca="1" si="1082"/>
        <v>0</v>
      </c>
      <c r="M3621" s="18">
        <f t="shared" ca="1" si="1066"/>
        <v>0</v>
      </c>
      <c r="N3621" s="34">
        <f t="shared" ca="1" si="1073"/>
        <v>17759.143136000701</v>
      </c>
      <c r="P3621" s="18">
        <f t="shared" ca="1" si="1067"/>
        <v>1252.3769530185609</v>
      </c>
      <c r="Q3621" s="47">
        <f ca="1">SUM(L$15:L3621)-SUM(M$15:M3621)</f>
        <v>16350</v>
      </c>
      <c r="R3621" s="47" t="str">
        <f t="shared" ca="1" si="1068"/>
        <v>M3624</v>
      </c>
      <c r="S3621" s="40">
        <f t="shared" ca="1" si="1074"/>
        <v>0</v>
      </c>
      <c r="T3621" s="46">
        <f t="shared" ca="1" si="1075"/>
        <v>44</v>
      </c>
      <c r="X3621" s="74">
        <f t="shared" ca="1" si="1076"/>
        <v>-1.2523769530185609</v>
      </c>
      <c r="Y3621" s="75">
        <f t="shared" ca="1" si="1077"/>
        <v>-1.2523769530185609</v>
      </c>
      <c r="Z3621" s="74">
        <f t="shared" ca="1" si="1078"/>
        <v>0.28582459714010539</v>
      </c>
      <c r="AA3621" s="76">
        <f t="shared" ca="1" si="1079"/>
        <v>-1252.3769530185609</v>
      </c>
      <c r="AB3621" s="76">
        <f t="shared" ca="1" si="1080"/>
        <v>285.82459714010537</v>
      </c>
    </row>
    <row r="3622" spans="1:28" x14ac:dyDescent="0.25">
      <c r="A3622" s="2">
        <f t="shared" si="1081"/>
        <v>8</v>
      </c>
      <c r="B3622" s="16">
        <f ca="1">VLOOKUP(A3622,PERIODS!$O$4:$P$33,2,FALSE)</f>
        <v>3.3000000000000002E-2</v>
      </c>
      <c r="C3622" s="15"/>
      <c r="D3622" s="18">
        <v>3608</v>
      </c>
      <c r="E3622" s="34">
        <f t="shared" ca="1" si="1083"/>
        <v>17759.143136000701</v>
      </c>
      <c r="F3622" s="34">
        <f t="shared" ca="1" si="1065"/>
        <v>3300</v>
      </c>
      <c r="G3622" s="69">
        <f t="shared" ca="1" si="1069"/>
        <v>0</v>
      </c>
      <c r="H3622" s="34">
        <f t="shared" ca="1" si="1070"/>
        <v>1.4673642270327418</v>
      </c>
      <c r="I3622" s="34">
        <f t="shared" ca="1" si="1071"/>
        <v>3301.4673642270327</v>
      </c>
      <c r="J3622" s="18">
        <f ca="1">SUM(INDIRECT(ADDRESS(ROW(F3622),COLUMN(F3622),4)):INDIRECT(ADDRESS(ROW(F3622)+N$5-1,COLUMN(F3622),4)))</f>
        <v>23100</v>
      </c>
      <c r="K3622" s="18">
        <f t="shared" ca="1" si="1072"/>
        <v>16350</v>
      </c>
      <c r="L3622" s="18">
        <f t="shared" ca="1" si="1082"/>
        <v>0</v>
      </c>
      <c r="M3622" s="18">
        <f t="shared" ca="1" si="1066"/>
        <v>0</v>
      </c>
      <c r="N3622" s="34">
        <f t="shared" ca="1" si="1073"/>
        <v>14457.675771773669</v>
      </c>
      <c r="P3622" s="18">
        <f t="shared" ca="1" si="1067"/>
        <v>1.4673642270327418</v>
      </c>
      <c r="Q3622" s="47">
        <f ca="1">SUM(L$15:L3622)-SUM(M$15:M3622)</f>
        <v>16350</v>
      </c>
      <c r="R3622" s="47" t="str">
        <f t="shared" ca="1" si="1068"/>
        <v>M3625</v>
      </c>
      <c r="S3622" s="40">
        <f t="shared" ca="1" si="1074"/>
        <v>0</v>
      </c>
      <c r="T3622" s="46">
        <f t="shared" ca="1" si="1075"/>
        <v>27</v>
      </c>
      <c r="X3622" s="74">
        <f t="shared" ca="1" si="1076"/>
        <v>1.4673642270327419E-3</v>
      </c>
      <c r="Y3622" s="75">
        <f t="shared" ca="1" si="1077"/>
        <v>1.4673642270327419E-3</v>
      </c>
      <c r="Z3622" s="74">
        <f t="shared" ca="1" si="1078"/>
        <v>1.0014684413326911</v>
      </c>
      <c r="AA3622" s="76">
        <f t="shared" ca="1" si="1079"/>
        <v>1.4673642270327418</v>
      </c>
      <c r="AB3622" s="76">
        <f t="shared" ca="1" si="1080"/>
        <v>1001.4684413326911</v>
      </c>
    </row>
    <row r="3623" spans="1:28" x14ac:dyDescent="0.25">
      <c r="A3623" s="2">
        <f t="shared" si="1081"/>
        <v>9</v>
      </c>
      <c r="B3623" s="16">
        <f ca="1">VLOOKUP(A3623,PERIODS!$O$4:$P$33,2,FALSE)</f>
        <v>3.3000000000000002E-2</v>
      </c>
      <c r="C3623" s="15"/>
      <c r="D3623" s="18">
        <v>3609</v>
      </c>
      <c r="E3623" s="34">
        <f t="shared" ca="1" si="1083"/>
        <v>14457.675771773669</v>
      </c>
      <c r="F3623" s="34">
        <f t="shared" ca="1" si="1065"/>
        <v>3300</v>
      </c>
      <c r="G3623" s="69">
        <f t="shared" ca="1" si="1069"/>
        <v>0</v>
      </c>
      <c r="H3623" s="34">
        <f t="shared" ca="1" si="1070"/>
        <v>60.217287885023559</v>
      </c>
      <c r="I3623" s="34">
        <f t="shared" ca="1" si="1071"/>
        <v>3360.2172878850238</v>
      </c>
      <c r="J3623" s="18">
        <f ca="1">SUM(INDIRECT(ADDRESS(ROW(F3623),COLUMN(F3623),4)):INDIRECT(ADDRESS(ROW(F3623)+N$5-1,COLUMN(F3623),4)))</f>
        <v>23100</v>
      </c>
      <c r="K3623" s="18">
        <f t="shared" ca="1" si="1072"/>
        <v>0</v>
      </c>
      <c r="L3623" s="18">
        <f t="shared" ca="1" si="1082"/>
        <v>0</v>
      </c>
      <c r="M3623" s="18">
        <f t="shared" ca="1" si="1066"/>
        <v>16350</v>
      </c>
      <c r="N3623" s="34">
        <f t="shared" ca="1" si="1073"/>
        <v>27447.458483888644</v>
      </c>
      <c r="P3623" s="18">
        <f t="shared" ca="1" si="1067"/>
        <v>60.217287885023559</v>
      </c>
      <c r="Q3623" s="47">
        <f ca="1">SUM(L$15:L3623)-SUM(M$15:M3623)</f>
        <v>0</v>
      </c>
      <c r="R3623" s="47" t="str">
        <f t="shared" ca="1" si="1068"/>
        <v>M3626</v>
      </c>
      <c r="S3623" s="40">
        <f t="shared" ca="1" si="1074"/>
        <v>0</v>
      </c>
      <c r="T3623" s="46">
        <f t="shared" ca="1" si="1075"/>
        <v>26</v>
      </c>
      <c r="X3623" s="74">
        <f t="shared" ca="1" si="1076"/>
        <v>6.0217287885023556E-2</v>
      </c>
      <c r="Y3623" s="75">
        <f t="shared" ca="1" si="1077"/>
        <v>6.0217287885023556E-2</v>
      </c>
      <c r="Z3623" s="74">
        <f t="shared" ca="1" si="1078"/>
        <v>1.0620672958314035</v>
      </c>
      <c r="AA3623" s="76">
        <f t="shared" ca="1" si="1079"/>
        <v>60.217287885023559</v>
      </c>
      <c r="AB3623" s="76">
        <f t="shared" ca="1" si="1080"/>
        <v>1062.0672958314035</v>
      </c>
    </row>
    <row r="3624" spans="1:28" x14ac:dyDescent="0.25">
      <c r="A3624" s="2">
        <f t="shared" si="1081"/>
        <v>10</v>
      </c>
      <c r="B3624" s="16">
        <f ca="1">VLOOKUP(A3624,PERIODS!$O$4:$P$33,2,FALSE)</f>
        <v>3.3000000000000002E-2</v>
      </c>
      <c r="C3624" s="15"/>
      <c r="D3624" s="18">
        <v>3610</v>
      </c>
      <c r="E3624" s="34">
        <f t="shared" ca="1" si="1083"/>
        <v>27447.458483888644</v>
      </c>
      <c r="F3624" s="34">
        <f t="shared" ca="1" si="1065"/>
        <v>3300</v>
      </c>
      <c r="G3624" s="69">
        <f t="shared" ca="1" si="1069"/>
        <v>0</v>
      </c>
      <c r="H3624" s="34">
        <f t="shared" ca="1" si="1070"/>
        <v>533.70050606753978</v>
      </c>
      <c r="I3624" s="34">
        <f t="shared" ca="1" si="1071"/>
        <v>3833.7005060675397</v>
      </c>
      <c r="J3624" s="18">
        <f ca="1">SUM(INDIRECT(ADDRESS(ROW(F3624),COLUMN(F3624),4)):INDIRECT(ADDRESS(ROW(F3624)+N$5-1,COLUMN(F3624),4)))</f>
        <v>23100</v>
      </c>
      <c r="K3624" s="18">
        <f t="shared" ca="1" si="1072"/>
        <v>0</v>
      </c>
      <c r="L3624" s="18">
        <f t="shared" ca="1" si="1082"/>
        <v>0</v>
      </c>
      <c r="M3624" s="18">
        <f t="shared" ca="1" si="1066"/>
        <v>0</v>
      </c>
      <c r="N3624" s="34">
        <f t="shared" ca="1" si="1073"/>
        <v>23613.757977821104</v>
      </c>
      <c r="P3624" s="18">
        <f t="shared" ca="1" si="1067"/>
        <v>533.70050606753978</v>
      </c>
      <c r="Q3624" s="47">
        <f ca="1">SUM(L$15:L3624)-SUM(M$15:M3624)</f>
        <v>0</v>
      </c>
      <c r="R3624" s="47" t="str">
        <f t="shared" ca="1" si="1068"/>
        <v>M3627</v>
      </c>
      <c r="S3624" s="40">
        <f t="shared" ca="1" si="1074"/>
        <v>0</v>
      </c>
      <c r="T3624" s="46">
        <f t="shared" ca="1" si="1075"/>
        <v>83</v>
      </c>
      <c r="X3624" s="74">
        <f t="shared" ca="1" si="1076"/>
        <v>0.53370050606753983</v>
      </c>
      <c r="Y3624" s="75">
        <f t="shared" ca="1" si="1077"/>
        <v>0.53370050606753983</v>
      </c>
      <c r="Z3624" s="74">
        <f t="shared" ca="1" si="1078"/>
        <v>1.7052308646698084</v>
      </c>
      <c r="AA3624" s="76">
        <f t="shared" ca="1" si="1079"/>
        <v>533.70050606753978</v>
      </c>
      <c r="AB3624" s="76">
        <f t="shared" ca="1" si="1080"/>
        <v>1705.2308646698084</v>
      </c>
    </row>
    <row r="3625" spans="1:28" x14ac:dyDescent="0.25">
      <c r="A3625" s="2">
        <f t="shared" si="1081"/>
        <v>11</v>
      </c>
      <c r="B3625" s="16">
        <f ca="1">VLOOKUP(A3625,PERIODS!$O$4:$P$33,2,FALSE)</f>
        <v>3.3000000000000002E-2</v>
      </c>
      <c r="C3625" s="15"/>
      <c r="D3625" s="18">
        <v>3611</v>
      </c>
      <c r="E3625" s="34">
        <f t="shared" ca="1" si="1083"/>
        <v>23613.757977821104</v>
      </c>
      <c r="F3625" s="34">
        <f t="shared" ca="1" si="1065"/>
        <v>3300</v>
      </c>
      <c r="G3625" s="69">
        <f t="shared" ca="1" si="1069"/>
        <v>0</v>
      </c>
      <c r="H3625" s="34">
        <f t="shared" ca="1" si="1070"/>
        <v>585.15908428390946</v>
      </c>
      <c r="I3625" s="34">
        <f t="shared" ca="1" si="1071"/>
        <v>3885.1590842839096</v>
      </c>
      <c r="J3625" s="18">
        <f ca="1">SUM(INDIRECT(ADDRESS(ROW(F3625),COLUMN(F3625),4)):INDIRECT(ADDRESS(ROW(F3625)+N$5-1,COLUMN(F3625),4)))</f>
        <v>23300</v>
      </c>
      <c r="K3625" s="18">
        <f t="shared" ca="1" si="1072"/>
        <v>0</v>
      </c>
      <c r="L3625" s="18">
        <f t="shared" ca="1" si="1082"/>
        <v>0</v>
      </c>
      <c r="M3625" s="18">
        <f t="shared" ca="1" si="1066"/>
        <v>0</v>
      </c>
      <c r="N3625" s="34">
        <f t="shared" ca="1" si="1073"/>
        <v>19728.598893537193</v>
      </c>
      <c r="P3625" s="18">
        <f t="shared" ca="1" si="1067"/>
        <v>585.15908428390946</v>
      </c>
      <c r="Q3625" s="47">
        <f ca="1">SUM(L$15:L3625)-SUM(M$15:M3625)</f>
        <v>0</v>
      </c>
      <c r="R3625" s="47" t="str">
        <f t="shared" ca="1" si="1068"/>
        <v>M3628</v>
      </c>
      <c r="S3625" s="40">
        <f t="shared" ca="1" si="1074"/>
        <v>0</v>
      </c>
      <c r="T3625" s="46">
        <f t="shared" ca="1" si="1075"/>
        <v>41</v>
      </c>
      <c r="X3625" s="74">
        <f t="shared" ca="1" si="1076"/>
        <v>0.5851590842839095</v>
      </c>
      <c r="Y3625" s="75">
        <f t="shared" ca="1" si="1077"/>
        <v>0.5851590842839095</v>
      </c>
      <c r="Z3625" s="74">
        <f t="shared" ca="1" si="1078"/>
        <v>1.795276563210324</v>
      </c>
      <c r="AA3625" s="76">
        <f t="shared" ca="1" si="1079"/>
        <v>585.15908428390946</v>
      </c>
      <c r="AB3625" s="76">
        <f t="shared" ca="1" si="1080"/>
        <v>1795.276563210324</v>
      </c>
    </row>
    <row r="3626" spans="1:28" x14ac:dyDescent="0.25">
      <c r="A3626" s="2">
        <f t="shared" si="1081"/>
        <v>12</v>
      </c>
      <c r="B3626" s="16">
        <f ca="1">VLOOKUP(A3626,PERIODS!$O$4:$P$33,2,FALSE)</f>
        <v>3.3000000000000002E-2</v>
      </c>
      <c r="C3626" s="15"/>
      <c r="D3626" s="18">
        <v>3612</v>
      </c>
      <c r="E3626" s="34">
        <f t="shared" ca="1" si="1083"/>
        <v>19728.598893537193</v>
      </c>
      <c r="F3626" s="34">
        <f t="shared" ca="1" si="1065"/>
        <v>3300</v>
      </c>
      <c r="G3626" s="69">
        <f t="shared" ca="1" si="1069"/>
        <v>0</v>
      </c>
      <c r="H3626" s="34">
        <f t="shared" ca="1" si="1070"/>
        <v>-987.27440079767587</v>
      </c>
      <c r="I3626" s="34">
        <f t="shared" ca="1" si="1071"/>
        <v>2312.7255992023242</v>
      </c>
      <c r="J3626" s="18">
        <f ca="1">SUM(INDIRECT(ADDRESS(ROW(F3626),COLUMN(F3626),4)):INDIRECT(ADDRESS(ROW(F3626)+N$5-1,COLUMN(F3626),4)))</f>
        <v>23500</v>
      </c>
      <c r="K3626" s="18">
        <f t="shared" ca="1" si="1072"/>
        <v>16350</v>
      </c>
      <c r="L3626" s="18">
        <f t="shared" ca="1" si="1082"/>
        <v>16350</v>
      </c>
      <c r="M3626" s="18">
        <f t="shared" ca="1" si="1066"/>
        <v>0</v>
      </c>
      <c r="N3626" s="34">
        <f t="shared" ca="1" si="1073"/>
        <v>17415.87329433487</v>
      </c>
      <c r="P3626" s="18">
        <f t="shared" ca="1" si="1067"/>
        <v>987.27440079767587</v>
      </c>
      <c r="Q3626" s="47">
        <f ca="1">SUM(L$15:L3626)-SUM(M$15:M3626)</f>
        <v>16350</v>
      </c>
      <c r="R3626" s="47" t="str">
        <f t="shared" ca="1" si="1068"/>
        <v>M3629</v>
      </c>
      <c r="S3626" s="40">
        <f t="shared" ca="1" si="1074"/>
        <v>0</v>
      </c>
      <c r="T3626" s="46">
        <f t="shared" ca="1" si="1075"/>
        <v>45</v>
      </c>
      <c r="X3626" s="74">
        <f t="shared" ca="1" si="1076"/>
        <v>-0.98727440079767592</v>
      </c>
      <c r="Y3626" s="75">
        <f t="shared" ca="1" si="1077"/>
        <v>-0.98727440079767592</v>
      </c>
      <c r="Z3626" s="74">
        <f t="shared" ca="1" si="1078"/>
        <v>0.37259084161088113</v>
      </c>
      <c r="AA3626" s="76">
        <f t="shared" ca="1" si="1079"/>
        <v>-987.27440079767587</v>
      </c>
      <c r="AB3626" s="76">
        <f t="shared" ca="1" si="1080"/>
        <v>372.59084161088111</v>
      </c>
    </row>
    <row r="3627" spans="1:28" x14ac:dyDescent="0.25">
      <c r="A3627" s="2">
        <f t="shared" si="1081"/>
        <v>13</v>
      </c>
      <c r="B3627" s="16">
        <f ca="1">VLOOKUP(A3627,PERIODS!$O$4:$P$33,2,FALSE)</f>
        <v>3.3000000000000002E-2</v>
      </c>
      <c r="C3627" s="15"/>
      <c r="D3627" s="18">
        <v>3613</v>
      </c>
      <c r="E3627" s="34">
        <f t="shared" ca="1" si="1083"/>
        <v>17415.87329433487</v>
      </c>
      <c r="F3627" s="34">
        <f t="shared" ca="1" si="1065"/>
        <v>3300</v>
      </c>
      <c r="G3627" s="69">
        <f t="shared" ca="1" si="1069"/>
        <v>0</v>
      </c>
      <c r="H3627" s="34">
        <f t="shared" ca="1" si="1070"/>
        <v>363.38868993364582</v>
      </c>
      <c r="I3627" s="34">
        <f t="shared" ca="1" si="1071"/>
        <v>3663.3886899336458</v>
      </c>
      <c r="J3627" s="18">
        <f ca="1">SUM(INDIRECT(ADDRESS(ROW(F3627),COLUMN(F3627),4)):INDIRECT(ADDRESS(ROW(F3627)+N$5-1,COLUMN(F3627),4)))</f>
        <v>23700</v>
      </c>
      <c r="K3627" s="18">
        <f t="shared" ca="1" si="1072"/>
        <v>16350</v>
      </c>
      <c r="L3627" s="18">
        <f t="shared" ca="1" si="1082"/>
        <v>0</v>
      </c>
      <c r="M3627" s="18">
        <f t="shared" ca="1" si="1066"/>
        <v>0</v>
      </c>
      <c r="N3627" s="34">
        <f t="shared" ca="1" si="1073"/>
        <v>13752.484604401223</v>
      </c>
      <c r="P3627" s="18">
        <f t="shared" ca="1" si="1067"/>
        <v>363.38868993364582</v>
      </c>
      <c r="Q3627" s="47">
        <f ca="1">SUM(L$15:L3627)-SUM(M$15:M3627)</f>
        <v>16350</v>
      </c>
      <c r="R3627" s="47" t="str">
        <f t="shared" ca="1" si="1068"/>
        <v>M3630</v>
      </c>
      <c r="S3627" s="40">
        <f t="shared" ca="1" si="1074"/>
        <v>0</v>
      </c>
      <c r="T3627" s="46">
        <f t="shared" ca="1" si="1075"/>
        <v>43</v>
      </c>
      <c r="X3627" s="74">
        <f t="shared" ca="1" si="1076"/>
        <v>0.36338868993364581</v>
      </c>
      <c r="Y3627" s="75">
        <f t="shared" ca="1" si="1077"/>
        <v>0.36338868993364581</v>
      </c>
      <c r="Z3627" s="74">
        <f t="shared" ca="1" si="1078"/>
        <v>1.4381947624409321</v>
      </c>
      <c r="AA3627" s="76">
        <f t="shared" ca="1" si="1079"/>
        <v>363.38868993364582</v>
      </c>
      <c r="AB3627" s="76">
        <f t="shared" ca="1" si="1080"/>
        <v>1438.1947624409322</v>
      </c>
    </row>
    <row r="3628" spans="1:28" x14ac:dyDescent="0.25">
      <c r="A3628" s="2">
        <f t="shared" si="1081"/>
        <v>14</v>
      </c>
      <c r="B3628" s="16">
        <f ca="1">VLOOKUP(A3628,PERIODS!$O$4:$P$33,2,FALSE)</f>
        <v>3.3000000000000002E-2</v>
      </c>
      <c r="C3628" s="15"/>
      <c r="D3628" s="18">
        <v>3614</v>
      </c>
      <c r="E3628" s="34">
        <f t="shared" ca="1" si="1083"/>
        <v>13752.484604401223</v>
      </c>
      <c r="F3628" s="34">
        <f t="shared" ca="1" si="1065"/>
        <v>3300</v>
      </c>
      <c r="G3628" s="69">
        <f t="shared" ca="1" si="1069"/>
        <v>0</v>
      </c>
      <c r="H3628" s="34">
        <f t="shared" ca="1" si="1070"/>
        <v>-827.55640786488891</v>
      </c>
      <c r="I3628" s="34">
        <f t="shared" ca="1" si="1071"/>
        <v>2472.443592135111</v>
      </c>
      <c r="J3628" s="18">
        <f ca="1">SUM(INDIRECT(ADDRESS(ROW(F3628),COLUMN(F3628),4)):INDIRECT(ADDRESS(ROW(F3628)+N$5-1,COLUMN(F3628),4)))</f>
        <v>23900</v>
      </c>
      <c r="K3628" s="18">
        <f t="shared" ca="1" si="1072"/>
        <v>16350</v>
      </c>
      <c r="L3628" s="18">
        <f t="shared" ca="1" si="1082"/>
        <v>0</v>
      </c>
      <c r="M3628" s="18">
        <f t="shared" ca="1" si="1066"/>
        <v>0</v>
      </c>
      <c r="N3628" s="34">
        <f t="shared" ca="1" si="1073"/>
        <v>11280.041012266112</v>
      </c>
      <c r="P3628" s="18">
        <f t="shared" ca="1" si="1067"/>
        <v>827.55640786488891</v>
      </c>
      <c r="Q3628" s="47">
        <f ca="1">SUM(L$15:L3628)-SUM(M$15:M3628)</f>
        <v>16350</v>
      </c>
      <c r="R3628" s="47" t="str">
        <f t="shared" ca="1" si="1068"/>
        <v>M3631</v>
      </c>
      <c r="S3628" s="40">
        <f t="shared" ca="1" si="1074"/>
        <v>0</v>
      </c>
      <c r="T3628" s="46">
        <f t="shared" ca="1" si="1075"/>
        <v>21</v>
      </c>
      <c r="X3628" s="74">
        <f t="shared" ca="1" si="1076"/>
        <v>-0.82755640786488893</v>
      </c>
      <c r="Y3628" s="75">
        <f t="shared" ca="1" si="1077"/>
        <v>-0.82755640786488893</v>
      </c>
      <c r="Z3628" s="74">
        <f t="shared" ca="1" si="1078"/>
        <v>0.43711611584537946</v>
      </c>
      <c r="AA3628" s="76">
        <f t="shared" ca="1" si="1079"/>
        <v>-827.55640786488891</v>
      </c>
      <c r="AB3628" s="76">
        <f t="shared" ca="1" si="1080"/>
        <v>437.11611584537945</v>
      </c>
    </row>
    <row r="3629" spans="1:28" x14ac:dyDescent="0.25">
      <c r="A3629" s="2">
        <f t="shared" si="1081"/>
        <v>15</v>
      </c>
      <c r="B3629" s="16">
        <f ca="1">VLOOKUP(A3629,PERIODS!$O$4:$P$33,2,FALSE)</f>
        <v>3.3000000000000002E-2</v>
      </c>
      <c r="C3629" s="15"/>
      <c r="D3629" s="18">
        <v>3615</v>
      </c>
      <c r="E3629" s="34">
        <f t="shared" ca="1" si="1083"/>
        <v>11280.041012266112</v>
      </c>
      <c r="F3629" s="34">
        <f t="shared" ca="1" si="1065"/>
        <v>3300</v>
      </c>
      <c r="G3629" s="69">
        <f t="shared" ca="1" si="1069"/>
        <v>0</v>
      </c>
      <c r="H3629" s="34">
        <f t="shared" ca="1" si="1070"/>
        <v>421.92085727889651</v>
      </c>
      <c r="I3629" s="34">
        <f t="shared" ca="1" si="1071"/>
        <v>3721.9208572788966</v>
      </c>
      <c r="J3629" s="18">
        <f ca="1">SUM(INDIRECT(ADDRESS(ROW(F3629),COLUMN(F3629),4)):INDIRECT(ADDRESS(ROW(F3629)+N$5-1,COLUMN(F3629),4)))</f>
        <v>24100</v>
      </c>
      <c r="K3629" s="18">
        <f t="shared" ca="1" si="1072"/>
        <v>0</v>
      </c>
      <c r="L3629" s="18">
        <f t="shared" ca="1" si="1082"/>
        <v>0</v>
      </c>
      <c r="M3629" s="18">
        <f t="shared" ca="1" si="1066"/>
        <v>16350</v>
      </c>
      <c r="N3629" s="34">
        <f t="shared" ca="1" si="1073"/>
        <v>23908.120154987217</v>
      </c>
      <c r="P3629" s="18">
        <f t="shared" ca="1" si="1067"/>
        <v>421.92085727889651</v>
      </c>
      <c r="Q3629" s="47">
        <f ca="1">SUM(L$15:L3629)-SUM(M$15:M3629)</f>
        <v>0</v>
      </c>
      <c r="R3629" s="47" t="str">
        <f t="shared" ca="1" si="1068"/>
        <v>M3632</v>
      </c>
      <c r="S3629" s="40">
        <f t="shared" ca="1" si="1074"/>
        <v>0</v>
      </c>
      <c r="T3629" s="46">
        <f t="shared" ca="1" si="1075"/>
        <v>1</v>
      </c>
      <c r="X3629" s="74">
        <f t="shared" ca="1" si="1076"/>
        <v>0.4219208572788965</v>
      </c>
      <c r="Y3629" s="75">
        <f t="shared" ca="1" si="1077"/>
        <v>0.4219208572788965</v>
      </c>
      <c r="Z3629" s="74">
        <f t="shared" ca="1" si="1078"/>
        <v>1.5248878361348031</v>
      </c>
      <c r="AA3629" s="76">
        <f t="shared" ca="1" si="1079"/>
        <v>421.92085727889651</v>
      </c>
      <c r="AB3629" s="76">
        <f t="shared" ca="1" si="1080"/>
        <v>1524.8878361348031</v>
      </c>
    </row>
    <row r="3630" spans="1:28" x14ac:dyDescent="0.25">
      <c r="A3630" s="2">
        <f t="shared" si="1081"/>
        <v>16</v>
      </c>
      <c r="B3630" s="16">
        <f ca="1">VLOOKUP(A3630,PERIODS!$O$4:$P$33,2,FALSE)</f>
        <v>3.3000000000000002E-2</v>
      </c>
      <c r="C3630" s="15"/>
      <c r="D3630" s="18">
        <v>3616</v>
      </c>
      <c r="E3630" s="34">
        <f t="shared" ca="1" si="1083"/>
        <v>23908.120154987217</v>
      </c>
      <c r="F3630" s="34">
        <f t="shared" ca="1" si="1065"/>
        <v>3300</v>
      </c>
      <c r="G3630" s="69">
        <f t="shared" ca="1" si="1069"/>
        <v>0</v>
      </c>
      <c r="H3630" s="34">
        <f t="shared" ca="1" si="1070"/>
        <v>1959.9639845400536</v>
      </c>
      <c r="I3630" s="34">
        <f t="shared" ca="1" si="1071"/>
        <v>5259.9639845400534</v>
      </c>
      <c r="J3630" s="18">
        <f ca="1">SUM(INDIRECT(ADDRESS(ROW(F3630),COLUMN(F3630),4)):INDIRECT(ADDRESS(ROW(F3630)+N$5-1,COLUMN(F3630),4)))</f>
        <v>24300</v>
      </c>
      <c r="K3630" s="18">
        <f t="shared" ca="1" si="1072"/>
        <v>16350</v>
      </c>
      <c r="L3630" s="18">
        <f t="shared" ca="1" si="1082"/>
        <v>16350</v>
      </c>
      <c r="M3630" s="18">
        <f t="shared" ca="1" si="1066"/>
        <v>0</v>
      </c>
      <c r="N3630" s="34">
        <f t="shared" ca="1" si="1073"/>
        <v>18648.156170447164</v>
      </c>
      <c r="P3630" s="18">
        <f t="shared" ca="1" si="1067"/>
        <v>1959.9639845400536</v>
      </c>
      <c r="Q3630" s="47">
        <f ca="1">SUM(L$15:L3630)-SUM(M$15:M3630)</f>
        <v>16350</v>
      </c>
      <c r="R3630" s="47" t="str">
        <f t="shared" ca="1" si="1068"/>
        <v>M3633</v>
      </c>
      <c r="S3630" s="40">
        <f t="shared" ca="1" si="1074"/>
        <v>0</v>
      </c>
      <c r="T3630" s="46">
        <f t="shared" ca="1" si="1075"/>
        <v>89</v>
      </c>
      <c r="X3630" s="74">
        <f t="shared" ca="1" si="1076"/>
        <v>2.538136966618159</v>
      </c>
      <c r="Y3630" s="75">
        <f t="shared" ca="1" si="1077"/>
        <v>1.9599639845400536</v>
      </c>
      <c r="Z3630" s="74">
        <f t="shared" ca="1" si="1078"/>
        <v>7.0990713842313315</v>
      </c>
      <c r="AA3630" s="76">
        <f t="shared" ca="1" si="1079"/>
        <v>1959.9639845400536</v>
      </c>
      <c r="AB3630" s="76">
        <f t="shared" ca="1" si="1080"/>
        <v>7099.0713842313316</v>
      </c>
    </row>
    <row r="3631" spans="1:28" x14ac:dyDescent="0.25">
      <c r="A3631" s="2">
        <f t="shared" si="1081"/>
        <v>17</v>
      </c>
      <c r="B3631" s="16">
        <f ca="1">VLOOKUP(A3631,PERIODS!$O$4:$P$33,2,FALSE)</f>
        <v>3.5000000000000003E-2</v>
      </c>
      <c r="C3631" s="15"/>
      <c r="D3631" s="18">
        <v>3617</v>
      </c>
      <c r="E3631" s="34">
        <f t="shared" ca="1" si="1083"/>
        <v>18648.156170447164</v>
      </c>
      <c r="F3631" s="34">
        <f t="shared" ca="1" si="1065"/>
        <v>3500.0000000000005</v>
      </c>
      <c r="G3631" s="69">
        <f t="shared" ca="1" si="1069"/>
        <v>0</v>
      </c>
      <c r="H3631" s="34">
        <f t="shared" ca="1" si="1070"/>
        <v>1192.1207694466789</v>
      </c>
      <c r="I3631" s="34">
        <f t="shared" ca="1" si="1071"/>
        <v>4692.1207694466793</v>
      </c>
      <c r="J3631" s="18">
        <f ca="1">SUM(INDIRECT(ADDRESS(ROW(F3631),COLUMN(F3631),4)):INDIRECT(ADDRESS(ROW(F3631)+N$5-1,COLUMN(F3631),4)))</f>
        <v>24500.000000000004</v>
      </c>
      <c r="K3631" s="18">
        <f t="shared" ca="1" si="1072"/>
        <v>16350</v>
      </c>
      <c r="L3631" s="18">
        <f t="shared" ca="1" si="1082"/>
        <v>0</v>
      </c>
      <c r="M3631" s="18">
        <f t="shared" ca="1" si="1066"/>
        <v>0</v>
      </c>
      <c r="N3631" s="34">
        <f t="shared" ca="1" si="1073"/>
        <v>13956.035401000485</v>
      </c>
      <c r="P3631" s="18">
        <f t="shared" ca="1" si="1067"/>
        <v>1192.1207694466789</v>
      </c>
      <c r="Q3631" s="47">
        <f ca="1">SUM(L$15:L3631)-SUM(M$15:M3631)</f>
        <v>16350</v>
      </c>
      <c r="R3631" s="47" t="str">
        <f t="shared" ca="1" si="1068"/>
        <v>M3634</v>
      </c>
      <c r="S3631" s="40">
        <f t="shared" ca="1" si="1074"/>
        <v>0</v>
      </c>
      <c r="T3631" s="46">
        <f t="shared" ca="1" si="1075"/>
        <v>61</v>
      </c>
      <c r="X3631" s="74">
        <f t="shared" ca="1" si="1076"/>
        <v>1.1921207694466789</v>
      </c>
      <c r="Y3631" s="75">
        <f t="shared" ca="1" si="1077"/>
        <v>1.1921207694466789</v>
      </c>
      <c r="Z3631" s="74">
        <f t="shared" ca="1" si="1078"/>
        <v>3.2940597460967389</v>
      </c>
      <c r="AA3631" s="76">
        <f t="shared" ca="1" si="1079"/>
        <v>1192.1207694466789</v>
      </c>
      <c r="AB3631" s="76">
        <f t="shared" ca="1" si="1080"/>
        <v>3294.0597460967388</v>
      </c>
    </row>
    <row r="3632" spans="1:28" x14ac:dyDescent="0.25">
      <c r="A3632" s="2">
        <f t="shared" si="1081"/>
        <v>18</v>
      </c>
      <c r="B3632" s="16">
        <f ca="1">VLOOKUP(A3632,PERIODS!$O$4:$P$33,2,FALSE)</f>
        <v>3.5000000000000003E-2</v>
      </c>
      <c r="C3632" s="15"/>
      <c r="D3632" s="18">
        <v>3618</v>
      </c>
      <c r="E3632" s="34">
        <f t="shared" ca="1" si="1083"/>
        <v>13956.035401000485</v>
      </c>
      <c r="F3632" s="34">
        <f t="shared" ca="1" si="1065"/>
        <v>3500.0000000000005</v>
      </c>
      <c r="G3632" s="69">
        <f t="shared" ca="1" si="1069"/>
        <v>0</v>
      </c>
      <c r="H3632" s="34">
        <f t="shared" ca="1" si="1070"/>
        <v>570.72908701722372</v>
      </c>
      <c r="I3632" s="34">
        <f t="shared" ca="1" si="1071"/>
        <v>4070.7290870172242</v>
      </c>
      <c r="J3632" s="18">
        <f ca="1">SUM(INDIRECT(ADDRESS(ROW(F3632),COLUMN(F3632),4)):INDIRECT(ADDRESS(ROW(F3632)+N$5-1,COLUMN(F3632),4)))</f>
        <v>24500.000000000004</v>
      </c>
      <c r="K3632" s="18">
        <f t="shared" ca="1" si="1072"/>
        <v>16350</v>
      </c>
      <c r="L3632" s="18">
        <f t="shared" ca="1" si="1082"/>
        <v>0</v>
      </c>
      <c r="M3632" s="18">
        <f t="shared" ca="1" si="1066"/>
        <v>0</v>
      </c>
      <c r="N3632" s="34">
        <f t="shared" ca="1" si="1073"/>
        <v>9885.3063139832611</v>
      </c>
      <c r="P3632" s="18">
        <f t="shared" ca="1" si="1067"/>
        <v>570.72908701722372</v>
      </c>
      <c r="Q3632" s="47">
        <f ca="1">SUM(L$15:L3632)-SUM(M$15:M3632)</f>
        <v>16350</v>
      </c>
      <c r="R3632" s="47" t="str">
        <f t="shared" ca="1" si="1068"/>
        <v>M3635</v>
      </c>
      <c r="S3632" s="40">
        <f t="shared" ca="1" si="1074"/>
        <v>0</v>
      </c>
      <c r="T3632" s="46">
        <f t="shared" ca="1" si="1075"/>
        <v>4</v>
      </c>
      <c r="X3632" s="74">
        <f t="shared" ca="1" si="1076"/>
        <v>0.57072908701722369</v>
      </c>
      <c r="Y3632" s="75">
        <f t="shared" ca="1" si="1077"/>
        <v>0.57072908701722369</v>
      </c>
      <c r="Z3632" s="74">
        <f t="shared" ca="1" si="1078"/>
        <v>1.7695567420751415</v>
      </c>
      <c r="AA3632" s="76">
        <f t="shared" ca="1" si="1079"/>
        <v>570.72908701722372</v>
      </c>
      <c r="AB3632" s="76">
        <f t="shared" ca="1" si="1080"/>
        <v>1769.5567420751415</v>
      </c>
    </row>
    <row r="3633" spans="1:28" x14ac:dyDescent="0.25">
      <c r="A3633" s="2">
        <f t="shared" si="1081"/>
        <v>19</v>
      </c>
      <c r="B3633" s="16">
        <f ca="1">VLOOKUP(A3633,PERIODS!$O$4:$P$33,2,FALSE)</f>
        <v>3.5000000000000003E-2</v>
      </c>
      <c r="C3633" s="15"/>
      <c r="D3633" s="18">
        <v>3619</v>
      </c>
      <c r="E3633" s="34">
        <f t="shared" ca="1" si="1083"/>
        <v>9885.3063139832611</v>
      </c>
      <c r="F3633" s="34">
        <f t="shared" ca="1" si="1065"/>
        <v>3500.0000000000005</v>
      </c>
      <c r="G3633" s="69">
        <f t="shared" ca="1" si="1069"/>
        <v>0</v>
      </c>
      <c r="H3633" s="34">
        <f t="shared" ca="1" si="1070"/>
        <v>683.00698805256854</v>
      </c>
      <c r="I3633" s="34">
        <f t="shared" ca="1" si="1071"/>
        <v>4183.0069880525689</v>
      </c>
      <c r="J3633" s="18">
        <f ca="1">SUM(INDIRECT(ADDRESS(ROW(F3633),COLUMN(F3633),4)):INDIRECT(ADDRESS(ROW(F3633)+N$5-1,COLUMN(F3633),4)))</f>
        <v>24500.000000000004</v>
      </c>
      <c r="K3633" s="18">
        <f t="shared" ca="1" si="1072"/>
        <v>0</v>
      </c>
      <c r="L3633" s="18">
        <f t="shared" ca="1" si="1082"/>
        <v>0</v>
      </c>
      <c r="M3633" s="18">
        <f t="shared" ca="1" si="1066"/>
        <v>16350</v>
      </c>
      <c r="N3633" s="34">
        <f t="shared" ca="1" si="1073"/>
        <v>22052.299325930693</v>
      </c>
      <c r="P3633" s="18">
        <f t="shared" ca="1" si="1067"/>
        <v>683.00698805256854</v>
      </c>
      <c r="Q3633" s="47">
        <f ca="1">SUM(L$15:L3633)-SUM(M$15:M3633)</f>
        <v>0</v>
      </c>
      <c r="R3633" s="47" t="str">
        <f t="shared" ca="1" si="1068"/>
        <v>M3636</v>
      </c>
      <c r="S3633" s="40">
        <f t="shared" ca="1" si="1074"/>
        <v>0</v>
      </c>
      <c r="T3633" s="46">
        <f t="shared" ca="1" si="1075"/>
        <v>90</v>
      </c>
      <c r="X3633" s="74">
        <f t="shared" ca="1" si="1076"/>
        <v>0.68300698805256854</v>
      </c>
      <c r="Y3633" s="75">
        <f t="shared" ca="1" si="1077"/>
        <v>0.68300698805256854</v>
      </c>
      <c r="Z3633" s="74">
        <f t="shared" ca="1" si="1078"/>
        <v>1.9798220918185634</v>
      </c>
      <c r="AA3633" s="76">
        <f t="shared" ca="1" si="1079"/>
        <v>683.00698805256854</v>
      </c>
      <c r="AB3633" s="76">
        <f t="shared" ca="1" si="1080"/>
        <v>1979.8220918185634</v>
      </c>
    </row>
    <row r="3634" spans="1:28" x14ac:dyDescent="0.25">
      <c r="A3634" s="2">
        <f t="shared" si="1081"/>
        <v>20</v>
      </c>
      <c r="B3634" s="16">
        <f ca="1">VLOOKUP(A3634,PERIODS!$O$4:$P$33,2,FALSE)</f>
        <v>3.5000000000000003E-2</v>
      </c>
      <c r="C3634" s="15"/>
      <c r="D3634" s="18">
        <v>3620</v>
      </c>
      <c r="E3634" s="34">
        <f t="shared" ca="1" si="1083"/>
        <v>22052.299325930693</v>
      </c>
      <c r="F3634" s="34">
        <f t="shared" ca="1" si="1065"/>
        <v>3500.0000000000005</v>
      </c>
      <c r="G3634" s="69">
        <f t="shared" ca="1" si="1069"/>
        <v>0</v>
      </c>
      <c r="H3634" s="34">
        <f t="shared" ca="1" si="1070"/>
        <v>-273.96098431611625</v>
      </c>
      <c r="I3634" s="34">
        <f t="shared" ca="1" si="1071"/>
        <v>3226.0390156838844</v>
      </c>
      <c r="J3634" s="18">
        <f ca="1">SUM(INDIRECT(ADDRESS(ROW(F3634),COLUMN(F3634),4)):INDIRECT(ADDRESS(ROW(F3634)+N$5-1,COLUMN(F3634),4)))</f>
        <v>24500.000000000004</v>
      </c>
      <c r="K3634" s="18">
        <f t="shared" ca="1" si="1072"/>
        <v>16350</v>
      </c>
      <c r="L3634" s="18">
        <f t="shared" ca="1" si="1082"/>
        <v>16350</v>
      </c>
      <c r="M3634" s="18">
        <f t="shared" ca="1" si="1066"/>
        <v>0</v>
      </c>
      <c r="N3634" s="34">
        <f t="shared" ca="1" si="1073"/>
        <v>18826.260310246809</v>
      </c>
      <c r="P3634" s="18">
        <f t="shared" ca="1" si="1067"/>
        <v>273.96098431611625</v>
      </c>
      <c r="Q3634" s="47">
        <f ca="1">SUM(L$15:L3634)-SUM(M$15:M3634)</f>
        <v>16350</v>
      </c>
      <c r="R3634" s="47" t="str">
        <f t="shared" ca="1" si="1068"/>
        <v>M3637</v>
      </c>
      <c r="S3634" s="40">
        <f t="shared" ca="1" si="1074"/>
        <v>0</v>
      </c>
      <c r="T3634" s="46">
        <f t="shared" ca="1" si="1075"/>
        <v>50</v>
      </c>
      <c r="X3634" s="74">
        <f t="shared" ca="1" si="1076"/>
        <v>-0.27396098431611626</v>
      </c>
      <c r="Y3634" s="75">
        <f t="shared" ca="1" si="1077"/>
        <v>-0.27396098431611626</v>
      </c>
      <c r="Z3634" s="74">
        <f t="shared" ca="1" si="1078"/>
        <v>0.76036174071548235</v>
      </c>
      <c r="AA3634" s="76">
        <f t="shared" ca="1" si="1079"/>
        <v>-273.96098431611625</v>
      </c>
      <c r="AB3634" s="76">
        <f t="shared" ca="1" si="1080"/>
        <v>760.36174071548237</v>
      </c>
    </row>
    <row r="3635" spans="1:28" x14ac:dyDescent="0.25">
      <c r="A3635" s="2">
        <f t="shared" si="1081"/>
        <v>21</v>
      </c>
      <c r="B3635" s="16">
        <f ca="1">VLOOKUP(A3635,PERIODS!$O$4:$P$33,2,FALSE)</f>
        <v>3.5000000000000003E-2</v>
      </c>
      <c r="C3635" s="15"/>
      <c r="D3635" s="18">
        <v>3621</v>
      </c>
      <c r="E3635" s="34">
        <f t="shared" ca="1" si="1083"/>
        <v>18826.260310246809</v>
      </c>
      <c r="F3635" s="34">
        <f t="shared" ca="1" si="1065"/>
        <v>3500.0000000000005</v>
      </c>
      <c r="G3635" s="69">
        <f t="shared" ca="1" si="1069"/>
        <v>0</v>
      </c>
      <c r="H3635" s="34">
        <f t="shared" ca="1" si="1070"/>
        <v>-573.96238816205459</v>
      </c>
      <c r="I3635" s="34">
        <f t="shared" ca="1" si="1071"/>
        <v>2926.0376118379459</v>
      </c>
      <c r="J3635" s="18">
        <f ca="1">SUM(INDIRECT(ADDRESS(ROW(F3635),COLUMN(F3635),4)):INDIRECT(ADDRESS(ROW(F3635)+N$5-1,COLUMN(F3635),4)))</f>
        <v>24500.000000000004</v>
      </c>
      <c r="K3635" s="18">
        <f t="shared" ca="1" si="1072"/>
        <v>16350</v>
      </c>
      <c r="L3635" s="18">
        <f t="shared" ca="1" si="1082"/>
        <v>0</v>
      </c>
      <c r="M3635" s="18">
        <f t="shared" ca="1" si="1066"/>
        <v>0</v>
      </c>
      <c r="N3635" s="34">
        <f t="shared" ca="1" si="1073"/>
        <v>15900.222698408863</v>
      </c>
      <c r="P3635" s="18">
        <f t="shared" ca="1" si="1067"/>
        <v>573.96238816205459</v>
      </c>
      <c r="Q3635" s="47">
        <f ca="1">SUM(L$15:L3635)-SUM(M$15:M3635)</f>
        <v>16350</v>
      </c>
      <c r="R3635" s="47" t="str">
        <f t="shared" ca="1" si="1068"/>
        <v>M3638</v>
      </c>
      <c r="S3635" s="40">
        <f t="shared" ca="1" si="1074"/>
        <v>0</v>
      </c>
      <c r="T3635" s="46">
        <f t="shared" ca="1" si="1075"/>
        <v>44</v>
      </c>
      <c r="X3635" s="74">
        <f t="shared" ca="1" si="1076"/>
        <v>-0.57396238816205458</v>
      </c>
      <c r="Y3635" s="75">
        <f t="shared" ca="1" si="1077"/>
        <v>-0.57396238816205458</v>
      </c>
      <c r="Z3635" s="74">
        <f t="shared" ca="1" si="1078"/>
        <v>0.56328904105970989</v>
      </c>
      <c r="AA3635" s="76">
        <f t="shared" ca="1" si="1079"/>
        <v>-573.96238816205459</v>
      </c>
      <c r="AB3635" s="76">
        <f t="shared" ca="1" si="1080"/>
        <v>563.28904105970992</v>
      </c>
    </row>
    <row r="3636" spans="1:28" x14ac:dyDescent="0.25">
      <c r="A3636" s="2">
        <f t="shared" si="1081"/>
        <v>22</v>
      </c>
      <c r="B3636" s="16">
        <f ca="1">VLOOKUP(A3636,PERIODS!$O$4:$P$33,2,FALSE)</f>
        <v>3.5000000000000003E-2</v>
      </c>
      <c r="C3636" s="15"/>
      <c r="D3636" s="18">
        <v>3622</v>
      </c>
      <c r="E3636" s="34">
        <f t="shared" ca="1" si="1083"/>
        <v>15900.222698408863</v>
      </c>
      <c r="F3636" s="34">
        <f t="shared" ca="1" si="1065"/>
        <v>3500.0000000000005</v>
      </c>
      <c r="G3636" s="69">
        <f t="shared" ca="1" si="1069"/>
        <v>0</v>
      </c>
      <c r="H3636" s="34">
        <f t="shared" ca="1" si="1070"/>
        <v>517.29118482773265</v>
      </c>
      <c r="I3636" s="34">
        <f t="shared" ca="1" si="1071"/>
        <v>4017.2911848277331</v>
      </c>
      <c r="J3636" s="18">
        <f ca="1">SUM(INDIRECT(ADDRESS(ROW(F3636),COLUMN(F3636),4)):INDIRECT(ADDRESS(ROW(F3636)+N$5-1,COLUMN(F3636),4)))</f>
        <v>25000.000000000004</v>
      </c>
      <c r="K3636" s="18">
        <f t="shared" ca="1" si="1072"/>
        <v>16350</v>
      </c>
      <c r="L3636" s="18">
        <f t="shared" ca="1" si="1082"/>
        <v>0</v>
      </c>
      <c r="M3636" s="18">
        <f t="shared" ca="1" si="1066"/>
        <v>0</v>
      </c>
      <c r="N3636" s="34">
        <f t="shared" ca="1" si="1073"/>
        <v>11882.93151358113</v>
      </c>
      <c r="P3636" s="18">
        <f t="shared" ca="1" si="1067"/>
        <v>517.29118482773265</v>
      </c>
      <c r="Q3636" s="47">
        <f ca="1">SUM(L$15:L3636)-SUM(M$15:M3636)</f>
        <v>16350</v>
      </c>
      <c r="R3636" s="47" t="str">
        <f t="shared" ca="1" si="1068"/>
        <v>M3639</v>
      </c>
      <c r="S3636" s="40">
        <f t="shared" ca="1" si="1074"/>
        <v>0</v>
      </c>
      <c r="T3636" s="46">
        <f t="shared" ca="1" si="1075"/>
        <v>15</v>
      </c>
      <c r="X3636" s="74">
        <f t="shared" ca="1" si="1076"/>
        <v>0.51729118482773262</v>
      </c>
      <c r="Y3636" s="75">
        <f t="shared" ca="1" si="1077"/>
        <v>0.51729118482773262</v>
      </c>
      <c r="Z3636" s="74">
        <f t="shared" ca="1" si="1078"/>
        <v>1.6774775132028836</v>
      </c>
      <c r="AA3636" s="76">
        <f t="shared" ca="1" si="1079"/>
        <v>517.29118482773265</v>
      </c>
      <c r="AB3636" s="76">
        <f t="shared" ca="1" si="1080"/>
        <v>1677.4775132028835</v>
      </c>
    </row>
    <row r="3637" spans="1:28" x14ac:dyDescent="0.25">
      <c r="A3637" s="2">
        <f t="shared" si="1081"/>
        <v>23</v>
      </c>
      <c r="B3637" s="16">
        <f ca="1">VLOOKUP(A3637,PERIODS!$O$4:$P$33,2,FALSE)</f>
        <v>3.5000000000000003E-2</v>
      </c>
      <c r="C3637" s="15"/>
      <c r="D3637" s="18">
        <v>3623</v>
      </c>
      <c r="E3637" s="34">
        <f t="shared" ca="1" si="1083"/>
        <v>11882.93151358113</v>
      </c>
      <c r="F3637" s="34">
        <f t="shared" ca="1" si="1065"/>
        <v>3500.0000000000005</v>
      </c>
      <c r="G3637" s="69">
        <f t="shared" ca="1" si="1069"/>
        <v>0</v>
      </c>
      <c r="H3637" s="34">
        <f t="shared" ca="1" si="1070"/>
        <v>887.76252457149371</v>
      </c>
      <c r="I3637" s="34">
        <f t="shared" ca="1" si="1071"/>
        <v>4387.7625245714944</v>
      </c>
      <c r="J3637" s="18">
        <f ca="1">SUM(INDIRECT(ADDRESS(ROW(F3637),COLUMN(F3637),4)):INDIRECT(ADDRESS(ROW(F3637)+N$5-1,COLUMN(F3637),4)))</f>
        <v>25500.000000000004</v>
      </c>
      <c r="K3637" s="18">
        <f t="shared" ca="1" si="1072"/>
        <v>0</v>
      </c>
      <c r="L3637" s="18">
        <f t="shared" ca="1" si="1082"/>
        <v>0</v>
      </c>
      <c r="M3637" s="18">
        <f t="shared" ca="1" si="1066"/>
        <v>16350</v>
      </c>
      <c r="N3637" s="34">
        <f t="shared" ca="1" si="1073"/>
        <v>23845.168989009635</v>
      </c>
      <c r="P3637" s="18">
        <f t="shared" ca="1" si="1067"/>
        <v>887.76252457149371</v>
      </c>
      <c r="Q3637" s="47">
        <f ca="1">SUM(L$15:L3637)-SUM(M$15:M3637)</f>
        <v>0</v>
      </c>
      <c r="R3637" s="47" t="str">
        <f t="shared" ca="1" si="1068"/>
        <v>M3640</v>
      </c>
      <c r="S3637" s="40">
        <f t="shared" ca="1" si="1074"/>
        <v>0</v>
      </c>
      <c r="T3637" s="46">
        <f t="shared" ca="1" si="1075"/>
        <v>88</v>
      </c>
      <c r="X3637" s="74">
        <f t="shared" ca="1" si="1076"/>
        <v>0.88776252457149374</v>
      </c>
      <c r="Y3637" s="75">
        <f t="shared" ca="1" si="1077"/>
        <v>0.88776252457149374</v>
      </c>
      <c r="Z3637" s="74">
        <f t="shared" ca="1" si="1078"/>
        <v>2.4296871994765317</v>
      </c>
      <c r="AA3637" s="76">
        <f t="shared" ca="1" si="1079"/>
        <v>887.76252457149371</v>
      </c>
      <c r="AB3637" s="76">
        <f t="shared" ca="1" si="1080"/>
        <v>2429.6871994765315</v>
      </c>
    </row>
    <row r="3638" spans="1:28" x14ac:dyDescent="0.25">
      <c r="A3638" s="2">
        <f t="shared" si="1081"/>
        <v>24</v>
      </c>
      <c r="B3638" s="16">
        <f ca="1">VLOOKUP(A3638,PERIODS!$O$4:$P$33,2,FALSE)</f>
        <v>3.5000000000000003E-2</v>
      </c>
      <c r="C3638" s="15"/>
      <c r="D3638" s="18">
        <v>3624</v>
      </c>
      <c r="E3638" s="34">
        <f t="shared" ca="1" si="1083"/>
        <v>23845.168989009635</v>
      </c>
      <c r="F3638" s="34">
        <f t="shared" ca="1" si="1065"/>
        <v>3500.0000000000005</v>
      </c>
      <c r="G3638" s="69">
        <f t="shared" ca="1" si="1069"/>
        <v>0</v>
      </c>
      <c r="H3638" s="34">
        <f t="shared" ca="1" si="1070"/>
        <v>-192.94621453330637</v>
      </c>
      <c r="I3638" s="34">
        <f t="shared" ca="1" si="1071"/>
        <v>3307.0537854666941</v>
      </c>
      <c r="J3638" s="18">
        <f ca="1">SUM(INDIRECT(ADDRESS(ROW(F3638),COLUMN(F3638),4)):INDIRECT(ADDRESS(ROW(F3638)+N$5-1,COLUMN(F3638),4)))</f>
        <v>26000</v>
      </c>
      <c r="K3638" s="18">
        <f t="shared" ca="1" si="1072"/>
        <v>16350</v>
      </c>
      <c r="L3638" s="18">
        <f t="shared" ca="1" si="1082"/>
        <v>16350</v>
      </c>
      <c r="M3638" s="18">
        <f t="shared" ca="1" si="1066"/>
        <v>0</v>
      </c>
      <c r="N3638" s="34">
        <f t="shared" ca="1" si="1073"/>
        <v>20538.11520354294</v>
      </c>
      <c r="P3638" s="18">
        <f t="shared" ca="1" si="1067"/>
        <v>192.94621453330637</v>
      </c>
      <c r="Q3638" s="47">
        <f ca="1">SUM(L$15:L3638)-SUM(M$15:M3638)</f>
        <v>16350</v>
      </c>
      <c r="R3638" s="47" t="str">
        <f t="shared" ca="1" si="1068"/>
        <v>M3641</v>
      </c>
      <c r="S3638" s="40">
        <f t="shared" ca="1" si="1074"/>
        <v>0</v>
      </c>
      <c r="T3638" s="46">
        <f t="shared" ca="1" si="1075"/>
        <v>42</v>
      </c>
      <c r="X3638" s="74">
        <f t="shared" ca="1" si="1076"/>
        <v>-0.19294621453330638</v>
      </c>
      <c r="Y3638" s="75">
        <f t="shared" ca="1" si="1077"/>
        <v>-0.19294621453330638</v>
      </c>
      <c r="Z3638" s="74">
        <f t="shared" ca="1" si="1078"/>
        <v>0.8245263204794514</v>
      </c>
      <c r="AA3638" s="76">
        <f t="shared" ca="1" si="1079"/>
        <v>-192.94621453330637</v>
      </c>
      <c r="AB3638" s="76">
        <f t="shared" ca="1" si="1080"/>
        <v>824.52632047945144</v>
      </c>
    </row>
    <row r="3639" spans="1:28" x14ac:dyDescent="0.25">
      <c r="A3639" s="2">
        <f t="shared" si="1081"/>
        <v>25</v>
      </c>
      <c r="B3639" s="16">
        <f ca="1">VLOOKUP(A3639,PERIODS!$O$4:$P$33,2,FALSE)</f>
        <v>3.5000000000000003E-2</v>
      </c>
      <c r="C3639" s="15"/>
      <c r="D3639" s="18">
        <v>3625</v>
      </c>
      <c r="E3639" s="34">
        <f t="shared" ca="1" si="1083"/>
        <v>20538.11520354294</v>
      </c>
      <c r="F3639" s="34">
        <f t="shared" ca="1" si="1065"/>
        <v>3500.0000000000005</v>
      </c>
      <c r="G3639" s="69">
        <f t="shared" ca="1" si="1069"/>
        <v>0</v>
      </c>
      <c r="H3639" s="34">
        <f t="shared" ca="1" si="1070"/>
        <v>1317.1371493789131</v>
      </c>
      <c r="I3639" s="34">
        <f t="shared" ca="1" si="1071"/>
        <v>4817.1371493789138</v>
      </c>
      <c r="J3639" s="18">
        <f ca="1">SUM(INDIRECT(ADDRESS(ROW(F3639),COLUMN(F3639),4)):INDIRECT(ADDRESS(ROW(F3639)+N$5-1,COLUMN(F3639),4)))</f>
        <v>24900</v>
      </c>
      <c r="K3639" s="18">
        <f t="shared" ca="1" si="1072"/>
        <v>16350</v>
      </c>
      <c r="L3639" s="18">
        <f t="shared" ca="1" si="1082"/>
        <v>0</v>
      </c>
      <c r="M3639" s="18">
        <f t="shared" ca="1" si="1066"/>
        <v>0</v>
      </c>
      <c r="N3639" s="34">
        <f t="shared" ca="1" si="1073"/>
        <v>15720.978054164027</v>
      </c>
      <c r="P3639" s="18">
        <f t="shared" ca="1" si="1067"/>
        <v>1317.1371493789131</v>
      </c>
      <c r="Q3639" s="47">
        <f ca="1">SUM(L$15:L3639)-SUM(M$15:M3639)</f>
        <v>16350</v>
      </c>
      <c r="R3639" s="47" t="str">
        <f t="shared" ca="1" si="1068"/>
        <v>M3642</v>
      </c>
      <c r="S3639" s="40">
        <f t="shared" ca="1" si="1074"/>
        <v>0</v>
      </c>
      <c r="T3639" s="46">
        <f t="shared" ca="1" si="1075"/>
        <v>85</v>
      </c>
      <c r="X3639" s="74">
        <f t="shared" ca="1" si="1076"/>
        <v>1.3171371493789132</v>
      </c>
      <c r="Y3639" s="75">
        <f t="shared" ca="1" si="1077"/>
        <v>1.3171371493789132</v>
      </c>
      <c r="Z3639" s="74">
        <f t="shared" ca="1" si="1078"/>
        <v>3.7327198467966172</v>
      </c>
      <c r="AA3639" s="76">
        <f t="shared" ca="1" si="1079"/>
        <v>1317.1371493789131</v>
      </c>
      <c r="AB3639" s="76">
        <f t="shared" ca="1" si="1080"/>
        <v>3732.7198467966173</v>
      </c>
    </row>
    <row r="3640" spans="1:28" x14ac:dyDescent="0.25">
      <c r="A3640" s="2">
        <f t="shared" si="1081"/>
        <v>26</v>
      </c>
      <c r="B3640" s="16">
        <f ca="1">VLOOKUP(A3640,PERIODS!$O$4:$P$33,2,FALSE)</f>
        <v>3.5000000000000003E-2</v>
      </c>
      <c r="C3640" s="15"/>
      <c r="D3640" s="18">
        <v>3626</v>
      </c>
      <c r="E3640" s="34">
        <f t="shared" ca="1" si="1083"/>
        <v>15720.978054164027</v>
      </c>
      <c r="F3640" s="34">
        <f t="shared" ca="1" si="1065"/>
        <v>3500.0000000000005</v>
      </c>
      <c r="G3640" s="69">
        <f t="shared" ca="1" si="1069"/>
        <v>0</v>
      </c>
      <c r="H3640" s="34">
        <f t="shared" ca="1" si="1070"/>
        <v>325.97282861762943</v>
      </c>
      <c r="I3640" s="34">
        <f t="shared" ca="1" si="1071"/>
        <v>3825.9728286176301</v>
      </c>
      <c r="J3640" s="18">
        <f ca="1">SUM(INDIRECT(ADDRESS(ROW(F3640),COLUMN(F3640),4)):INDIRECT(ADDRESS(ROW(F3640)+N$5-1,COLUMN(F3640),4)))</f>
        <v>23900</v>
      </c>
      <c r="K3640" s="18">
        <f t="shared" ca="1" si="1072"/>
        <v>16350</v>
      </c>
      <c r="L3640" s="18">
        <f t="shared" ca="1" si="1082"/>
        <v>0</v>
      </c>
      <c r="M3640" s="18">
        <f t="shared" ca="1" si="1066"/>
        <v>0</v>
      </c>
      <c r="N3640" s="34">
        <f t="shared" ca="1" si="1073"/>
        <v>11895.005225546396</v>
      </c>
      <c r="P3640" s="18">
        <f t="shared" ca="1" si="1067"/>
        <v>325.97282861762943</v>
      </c>
      <c r="Q3640" s="47">
        <f ca="1">SUM(L$15:L3640)-SUM(M$15:M3640)</f>
        <v>16350</v>
      </c>
      <c r="R3640" s="47" t="str">
        <f t="shared" ca="1" si="1068"/>
        <v>M3643</v>
      </c>
      <c r="S3640" s="40">
        <f t="shared" ca="1" si="1074"/>
        <v>0</v>
      </c>
      <c r="T3640" s="46">
        <f t="shared" ca="1" si="1075"/>
        <v>74</v>
      </c>
      <c r="X3640" s="74">
        <f t="shared" ca="1" si="1076"/>
        <v>0.32597282861762944</v>
      </c>
      <c r="Y3640" s="75">
        <f t="shared" ca="1" si="1077"/>
        <v>0.32597282861762944</v>
      </c>
      <c r="Z3640" s="74">
        <f t="shared" ca="1" si="1078"/>
        <v>1.3853777257334654</v>
      </c>
      <c r="AA3640" s="76">
        <f t="shared" ca="1" si="1079"/>
        <v>325.97282861762943</v>
      </c>
      <c r="AB3640" s="76">
        <f t="shared" ca="1" si="1080"/>
        <v>1385.3777257334655</v>
      </c>
    </row>
    <row r="3641" spans="1:28" x14ac:dyDescent="0.25">
      <c r="A3641" s="2">
        <f t="shared" si="1081"/>
        <v>27</v>
      </c>
      <c r="B3641" s="16">
        <f ca="1">VLOOKUP(A3641,PERIODS!$O$4:$P$33,2,FALSE)</f>
        <v>3.5000000000000003E-2</v>
      </c>
      <c r="C3641" s="15"/>
      <c r="D3641" s="18">
        <v>3627</v>
      </c>
      <c r="E3641" s="34">
        <f t="shared" ca="1" si="1083"/>
        <v>11895.005225546396</v>
      </c>
      <c r="F3641" s="34">
        <f t="shared" ca="1" si="1065"/>
        <v>3500.0000000000005</v>
      </c>
      <c r="G3641" s="69">
        <f t="shared" ca="1" si="1069"/>
        <v>0</v>
      </c>
      <c r="H3641" s="34">
        <f t="shared" ca="1" si="1070"/>
        <v>685.89356589520116</v>
      </c>
      <c r="I3641" s="34">
        <f t="shared" ca="1" si="1071"/>
        <v>4185.8935658952014</v>
      </c>
      <c r="J3641" s="18">
        <f ca="1">SUM(INDIRECT(ADDRESS(ROW(F3641),COLUMN(F3641),4)):INDIRECT(ADDRESS(ROW(F3641)+N$5-1,COLUMN(F3641),4)))</f>
        <v>22900</v>
      </c>
      <c r="K3641" s="18">
        <f t="shared" ca="1" si="1072"/>
        <v>0</v>
      </c>
      <c r="L3641" s="18">
        <f t="shared" ca="1" si="1082"/>
        <v>0</v>
      </c>
      <c r="M3641" s="18">
        <f t="shared" ca="1" si="1066"/>
        <v>16350</v>
      </c>
      <c r="N3641" s="34">
        <f t="shared" ca="1" si="1073"/>
        <v>24059.111659651193</v>
      </c>
      <c r="P3641" s="18">
        <f t="shared" ca="1" si="1067"/>
        <v>685.89356589520116</v>
      </c>
      <c r="Q3641" s="47">
        <f ca="1">SUM(L$15:L3641)-SUM(M$15:M3641)</f>
        <v>0</v>
      </c>
      <c r="R3641" s="47" t="str">
        <f t="shared" ca="1" si="1068"/>
        <v>M3644</v>
      </c>
      <c r="S3641" s="40">
        <f t="shared" ca="1" si="1074"/>
        <v>0</v>
      </c>
      <c r="T3641" s="46">
        <f t="shared" ca="1" si="1075"/>
        <v>15</v>
      </c>
      <c r="X3641" s="74">
        <f t="shared" ca="1" si="1076"/>
        <v>0.68589356589520112</v>
      </c>
      <c r="Y3641" s="75">
        <f t="shared" ca="1" si="1077"/>
        <v>0.68589356589520112</v>
      </c>
      <c r="Z3641" s="74">
        <f t="shared" ca="1" si="1078"/>
        <v>1.9855452586104438</v>
      </c>
      <c r="AA3641" s="76">
        <f t="shared" ca="1" si="1079"/>
        <v>685.89356589520116</v>
      </c>
      <c r="AB3641" s="76">
        <f t="shared" ca="1" si="1080"/>
        <v>1985.5452586104439</v>
      </c>
    </row>
    <row r="3642" spans="1:28" x14ac:dyDescent="0.25">
      <c r="A3642" s="2">
        <f t="shared" si="1081"/>
        <v>28</v>
      </c>
      <c r="B3642" s="16">
        <f ca="1">VLOOKUP(A3642,PERIODS!$O$4:$P$33,2,FALSE)</f>
        <v>0.04</v>
      </c>
      <c r="C3642" s="15"/>
      <c r="D3642" s="18">
        <v>3628</v>
      </c>
      <c r="E3642" s="34">
        <f t="shared" ca="1" si="1083"/>
        <v>24059.111659651193</v>
      </c>
      <c r="F3642" s="34">
        <f t="shared" ca="1" si="1065"/>
        <v>4000</v>
      </c>
      <c r="G3642" s="69">
        <f t="shared" ca="1" si="1069"/>
        <v>0</v>
      </c>
      <c r="H3642" s="34">
        <f t="shared" ca="1" si="1070"/>
        <v>-2262.8577283708355</v>
      </c>
      <c r="I3642" s="34">
        <f t="shared" ca="1" si="1071"/>
        <v>1737.1422716291645</v>
      </c>
      <c r="J3642" s="18">
        <f ca="1">SUM(INDIRECT(ADDRESS(ROW(F3642),COLUMN(F3642),4)):INDIRECT(ADDRESS(ROW(F3642)+N$5-1,COLUMN(F3642),4)))</f>
        <v>21900</v>
      </c>
      <c r="K3642" s="18">
        <f t="shared" ca="1" si="1072"/>
        <v>0</v>
      </c>
      <c r="L3642" s="18">
        <f t="shared" ca="1" si="1082"/>
        <v>0</v>
      </c>
      <c r="M3642" s="18">
        <f t="shared" ca="1" si="1066"/>
        <v>0</v>
      </c>
      <c r="N3642" s="34">
        <f t="shared" ca="1" si="1073"/>
        <v>22321.969388022029</v>
      </c>
      <c r="P3642" s="18">
        <f t="shared" ca="1" si="1067"/>
        <v>2262.8577283708355</v>
      </c>
      <c r="Q3642" s="47">
        <f ca="1">SUM(L$15:L3642)-SUM(M$15:M3642)</f>
        <v>0</v>
      </c>
      <c r="R3642" s="47" t="str">
        <f t="shared" ca="1" si="1068"/>
        <v>M3645</v>
      </c>
      <c r="S3642" s="40">
        <f t="shared" ca="1" si="1074"/>
        <v>0</v>
      </c>
      <c r="T3642" s="46">
        <f t="shared" ca="1" si="1075"/>
        <v>63</v>
      </c>
      <c r="X3642" s="74">
        <f t="shared" ca="1" si="1076"/>
        <v>-2.2628577283708355</v>
      </c>
      <c r="Y3642" s="75">
        <f t="shared" ca="1" si="1077"/>
        <v>-2.2628577283708355</v>
      </c>
      <c r="Z3642" s="74">
        <f t="shared" ca="1" si="1078"/>
        <v>0.10405270510330419</v>
      </c>
      <c r="AA3642" s="76">
        <f t="shared" ca="1" si="1079"/>
        <v>-2262.8577283708355</v>
      </c>
      <c r="AB3642" s="76">
        <f t="shared" ca="1" si="1080"/>
        <v>104.05270510330419</v>
      </c>
    </row>
    <row r="3643" spans="1:28" x14ac:dyDescent="0.25">
      <c r="A3643" s="2">
        <f t="shared" si="1081"/>
        <v>29</v>
      </c>
      <c r="B3643" s="16">
        <f ca="1">VLOOKUP(A3643,PERIODS!$O$4:$P$33,2,FALSE)</f>
        <v>0.04</v>
      </c>
      <c r="C3643" s="15"/>
      <c r="D3643" s="18">
        <v>3629</v>
      </c>
      <c r="E3643" s="34">
        <f t="shared" ca="1" si="1083"/>
        <v>22321.969388022029</v>
      </c>
      <c r="F3643" s="34">
        <f t="shared" ca="1" si="1065"/>
        <v>4000</v>
      </c>
      <c r="G3643" s="69">
        <f t="shared" ca="1" si="1069"/>
        <v>0</v>
      </c>
      <c r="H3643" s="34">
        <f t="shared" ca="1" si="1070"/>
        <v>-921.10188034098098</v>
      </c>
      <c r="I3643" s="34">
        <f t="shared" ca="1" si="1071"/>
        <v>3078.8981196590189</v>
      </c>
      <c r="J3643" s="18">
        <f ca="1">SUM(INDIRECT(ADDRESS(ROW(F3643),COLUMN(F3643),4)):INDIRECT(ADDRESS(ROW(F3643)+N$5-1,COLUMN(F3643),4)))</f>
        <v>21200</v>
      </c>
      <c r="K3643" s="18">
        <f t="shared" ca="1" si="1072"/>
        <v>0</v>
      </c>
      <c r="L3643" s="18">
        <f t="shared" ca="1" si="1082"/>
        <v>0</v>
      </c>
      <c r="M3643" s="18">
        <f t="shared" ca="1" si="1066"/>
        <v>0</v>
      </c>
      <c r="N3643" s="34">
        <f t="shared" ca="1" si="1073"/>
        <v>19243.071268363012</v>
      </c>
      <c r="P3643" s="18">
        <f t="shared" ca="1" si="1067"/>
        <v>921.10188034098098</v>
      </c>
      <c r="Q3643" s="47">
        <f ca="1">SUM(L$15:L3643)-SUM(M$15:M3643)</f>
        <v>0</v>
      </c>
      <c r="R3643" s="47" t="str">
        <f t="shared" ca="1" si="1068"/>
        <v>M3646</v>
      </c>
      <c r="S3643" s="40">
        <f t="shared" ca="1" si="1074"/>
        <v>0</v>
      </c>
      <c r="T3643" s="46">
        <f t="shared" ca="1" si="1075"/>
        <v>38</v>
      </c>
      <c r="X3643" s="74">
        <f t="shared" ca="1" si="1076"/>
        <v>-0.92110188034098095</v>
      </c>
      <c r="Y3643" s="75">
        <f t="shared" ca="1" si="1077"/>
        <v>-0.92110188034098095</v>
      </c>
      <c r="Z3643" s="74">
        <f t="shared" ca="1" si="1078"/>
        <v>0.39808016262781332</v>
      </c>
      <c r="AA3643" s="76">
        <f t="shared" ca="1" si="1079"/>
        <v>-921.10188034098098</v>
      </c>
      <c r="AB3643" s="76">
        <f t="shared" ca="1" si="1080"/>
        <v>398.08016262781331</v>
      </c>
    </row>
    <row r="3644" spans="1:28" x14ac:dyDescent="0.25">
      <c r="A3644" s="2">
        <f t="shared" si="1081"/>
        <v>30</v>
      </c>
      <c r="B3644" s="16">
        <f ca="1">VLOOKUP(A3644,PERIODS!$O$4:$P$33,2,FALSE)</f>
        <v>0.04</v>
      </c>
      <c r="C3644" s="15"/>
      <c r="D3644" s="18">
        <v>3630</v>
      </c>
      <c r="E3644" s="34">
        <f t="shared" ca="1" si="1083"/>
        <v>19243.071268363012</v>
      </c>
      <c r="F3644" s="34">
        <f t="shared" ca="1" si="1065"/>
        <v>4000</v>
      </c>
      <c r="G3644" s="69">
        <f t="shared" ca="1" si="1069"/>
        <v>0</v>
      </c>
      <c r="H3644" s="34">
        <f t="shared" ca="1" si="1070"/>
        <v>762.91638029432579</v>
      </c>
      <c r="I3644" s="34">
        <f t="shared" ca="1" si="1071"/>
        <v>4762.9163802943258</v>
      </c>
      <c r="J3644" s="18">
        <f ca="1">SUM(INDIRECT(ADDRESS(ROW(F3644),COLUMN(F3644),4)):INDIRECT(ADDRESS(ROW(F3644)+N$5-1,COLUMN(F3644),4)))</f>
        <v>20500</v>
      </c>
      <c r="K3644" s="18">
        <f t="shared" ca="1" si="1072"/>
        <v>16350</v>
      </c>
      <c r="L3644" s="18">
        <f t="shared" ca="1" si="1082"/>
        <v>16350</v>
      </c>
      <c r="M3644" s="18">
        <f t="shared" ca="1" si="1066"/>
        <v>0</v>
      </c>
      <c r="N3644" s="34">
        <f t="shared" ca="1" si="1073"/>
        <v>14480.154888068686</v>
      </c>
      <c r="P3644" s="18">
        <f t="shared" ca="1" si="1067"/>
        <v>762.91638029432579</v>
      </c>
      <c r="Q3644" s="47">
        <f ca="1">SUM(L$15:L3644)-SUM(M$15:M3644)</f>
        <v>16350</v>
      </c>
      <c r="R3644" s="47" t="str">
        <f t="shared" ca="1" si="1068"/>
        <v>M3647</v>
      </c>
      <c r="S3644" s="40">
        <f t="shared" ca="1" si="1074"/>
        <v>0</v>
      </c>
      <c r="T3644" s="46">
        <f t="shared" ca="1" si="1075"/>
        <v>72</v>
      </c>
      <c r="X3644" s="74">
        <f t="shared" ca="1" si="1076"/>
        <v>0.76291638029432574</v>
      </c>
      <c r="Y3644" s="75">
        <f t="shared" ca="1" si="1077"/>
        <v>0.76291638029432574</v>
      </c>
      <c r="Z3644" s="74">
        <f t="shared" ca="1" si="1078"/>
        <v>2.1445213492889965</v>
      </c>
      <c r="AA3644" s="76">
        <f t="shared" ca="1" si="1079"/>
        <v>762.91638029432579</v>
      </c>
      <c r="AB3644" s="76">
        <f t="shared" ca="1" si="1080"/>
        <v>2144.5213492889966</v>
      </c>
    </row>
    <row r="3645" spans="1:28" x14ac:dyDescent="0.25">
      <c r="A3645" s="2">
        <f t="shared" si="1081"/>
        <v>1</v>
      </c>
      <c r="B3645" s="16">
        <f ca="1">VLOOKUP(A3645,PERIODS!$O$4:$P$33,2,FALSE)</f>
        <v>2.4E-2</v>
      </c>
      <c r="C3645" s="15"/>
      <c r="D3645" s="18">
        <v>3631</v>
      </c>
      <c r="E3645" s="34">
        <f t="shared" ca="1" si="1083"/>
        <v>14480.154888068686</v>
      </c>
      <c r="F3645" s="34">
        <f t="shared" ca="1" si="1065"/>
        <v>2400</v>
      </c>
      <c r="G3645" s="69">
        <f t="shared" ca="1" si="1069"/>
        <v>0</v>
      </c>
      <c r="H3645" s="34">
        <f t="shared" ca="1" si="1070"/>
        <v>1577.7441804883752</v>
      </c>
      <c r="I3645" s="34">
        <f t="shared" ca="1" si="1071"/>
        <v>3977.7441804883752</v>
      </c>
      <c r="J3645" s="18">
        <f ca="1">SUM(INDIRECT(ADDRESS(ROW(F3645),COLUMN(F3645),4)):INDIRECT(ADDRESS(ROW(F3645)+N$5-1,COLUMN(F3645),4)))</f>
        <v>19800</v>
      </c>
      <c r="K3645" s="18">
        <f t="shared" ca="1" si="1072"/>
        <v>16350</v>
      </c>
      <c r="L3645" s="18">
        <f t="shared" ca="1" si="1082"/>
        <v>0</v>
      </c>
      <c r="M3645" s="18">
        <f t="shared" ca="1" si="1066"/>
        <v>0</v>
      </c>
      <c r="N3645" s="34">
        <f t="shared" ca="1" si="1073"/>
        <v>10502.410707580311</v>
      </c>
      <c r="P3645" s="18">
        <f t="shared" ca="1" si="1067"/>
        <v>1577.7441804883752</v>
      </c>
      <c r="Q3645" s="47">
        <f ca="1">SUM(L$15:L3645)-SUM(M$15:M3645)</f>
        <v>16350</v>
      </c>
      <c r="R3645" s="47" t="str">
        <f t="shared" ca="1" si="1068"/>
        <v>M3648</v>
      </c>
      <c r="S3645" s="40">
        <f t="shared" ca="1" si="1074"/>
        <v>0</v>
      </c>
      <c r="T3645" s="46">
        <f t="shared" ca="1" si="1075"/>
        <v>85</v>
      </c>
      <c r="X3645" s="74">
        <f t="shared" ca="1" si="1076"/>
        <v>1.5777441804883752</v>
      </c>
      <c r="Y3645" s="75">
        <f t="shared" ca="1" si="1077"/>
        <v>1.5777441804883752</v>
      </c>
      <c r="Z3645" s="74">
        <f t="shared" ca="1" si="1078"/>
        <v>4.844016250666491</v>
      </c>
      <c r="AA3645" s="76">
        <f t="shared" ca="1" si="1079"/>
        <v>1577.7441804883752</v>
      </c>
      <c r="AB3645" s="76">
        <f t="shared" ca="1" si="1080"/>
        <v>4844.016250666491</v>
      </c>
    </row>
    <row r="3646" spans="1:28" x14ac:dyDescent="0.25">
      <c r="A3646" s="2">
        <f t="shared" si="1081"/>
        <v>2</v>
      </c>
      <c r="B3646" s="16">
        <f ca="1">VLOOKUP(A3646,PERIODS!$O$4:$P$33,2,FALSE)</f>
        <v>2.5000000000000001E-2</v>
      </c>
      <c r="C3646" s="15"/>
      <c r="D3646" s="18">
        <v>3632</v>
      </c>
      <c r="E3646" s="34">
        <f t="shared" ca="1" si="1083"/>
        <v>10502.410707580311</v>
      </c>
      <c r="F3646" s="34">
        <f t="shared" ca="1" si="1065"/>
        <v>2500</v>
      </c>
      <c r="G3646" s="69">
        <f t="shared" ca="1" si="1069"/>
        <v>0</v>
      </c>
      <c r="H3646" s="34">
        <f t="shared" ca="1" si="1070"/>
        <v>232.34677366050701</v>
      </c>
      <c r="I3646" s="34">
        <f t="shared" ca="1" si="1071"/>
        <v>2732.3467736605071</v>
      </c>
      <c r="J3646" s="18">
        <f ca="1">SUM(INDIRECT(ADDRESS(ROW(F3646),COLUMN(F3646),4)):INDIRECT(ADDRESS(ROW(F3646)+N$5-1,COLUMN(F3646),4)))</f>
        <v>20700</v>
      </c>
      <c r="K3646" s="18">
        <f t="shared" ca="1" si="1072"/>
        <v>16350</v>
      </c>
      <c r="L3646" s="18">
        <f t="shared" ca="1" si="1082"/>
        <v>0</v>
      </c>
      <c r="M3646" s="18">
        <f t="shared" ca="1" si="1066"/>
        <v>0</v>
      </c>
      <c r="N3646" s="34">
        <f t="shared" ca="1" si="1073"/>
        <v>7770.0639339198042</v>
      </c>
      <c r="P3646" s="18">
        <f t="shared" ca="1" si="1067"/>
        <v>232.34677366050701</v>
      </c>
      <c r="Q3646" s="47">
        <f ca="1">SUM(L$15:L3646)-SUM(M$15:M3646)</f>
        <v>16350</v>
      </c>
      <c r="R3646" s="47" t="str">
        <f t="shared" ca="1" si="1068"/>
        <v>M3649</v>
      </c>
      <c r="S3646" s="40">
        <f t="shared" ca="1" si="1074"/>
        <v>0</v>
      </c>
      <c r="T3646" s="46">
        <f t="shared" ca="1" si="1075"/>
        <v>2</v>
      </c>
      <c r="X3646" s="74">
        <f t="shared" ca="1" si="1076"/>
        <v>0.23234677366050702</v>
      </c>
      <c r="Y3646" s="75">
        <f t="shared" ca="1" si="1077"/>
        <v>0.23234677366050702</v>
      </c>
      <c r="Z3646" s="74">
        <f t="shared" ca="1" si="1078"/>
        <v>1.2615571277678654</v>
      </c>
      <c r="AA3646" s="76">
        <f t="shared" ca="1" si="1079"/>
        <v>232.34677366050701</v>
      </c>
      <c r="AB3646" s="76">
        <f t="shared" ca="1" si="1080"/>
        <v>1261.5571277678655</v>
      </c>
    </row>
    <row r="3647" spans="1:28" x14ac:dyDescent="0.25">
      <c r="A3647" s="2">
        <f t="shared" si="1081"/>
        <v>3</v>
      </c>
      <c r="B3647" s="16">
        <f ca="1">VLOOKUP(A3647,PERIODS!$O$4:$P$33,2,FALSE)</f>
        <v>2.5000000000000001E-2</v>
      </c>
      <c r="C3647" s="15"/>
      <c r="D3647" s="18">
        <v>3633</v>
      </c>
      <c r="E3647" s="34">
        <f t="shared" ca="1" si="1083"/>
        <v>7770.0639339198042</v>
      </c>
      <c r="F3647" s="34">
        <f t="shared" ca="1" si="1065"/>
        <v>2500</v>
      </c>
      <c r="G3647" s="69">
        <f t="shared" ca="1" si="1069"/>
        <v>0</v>
      </c>
      <c r="H3647" s="34">
        <f t="shared" ca="1" si="1070"/>
        <v>870.36028333891568</v>
      </c>
      <c r="I3647" s="34">
        <f t="shared" ca="1" si="1071"/>
        <v>3370.3602833389159</v>
      </c>
      <c r="J3647" s="18">
        <f ca="1">SUM(INDIRECT(ADDRESS(ROW(F3647),COLUMN(F3647),4)):INDIRECT(ADDRESS(ROW(F3647)+N$5-1,COLUMN(F3647),4)))</f>
        <v>21500</v>
      </c>
      <c r="K3647" s="18">
        <f t="shared" ca="1" si="1072"/>
        <v>0</v>
      </c>
      <c r="L3647" s="18">
        <f t="shared" ca="1" si="1082"/>
        <v>0</v>
      </c>
      <c r="M3647" s="18">
        <f t="shared" ca="1" si="1066"/>
        <v>16350</v>
      </c>
      <c r="N3647" s="34">
        <f t="shared" ca="1" si="1073"/>
        <v>20749.703650580886</v>
      </c>
      <c r="P3647" s="18">
        <f t="shared" ca="1" si="1067"/>
        <v>870.36028333891568</v>
      </c>
      <c r="Q3647" s="47">
        <f ca="1">SUM(L$15:L3647)-SUM(M$15:M3647)</f>
        <v>0</v>
      </c>
      <c r="R3647" s="47" t="str">
        <f t="shared" ca="1" si="1068"/>
        <v>M3650</v>
      </c>
      <c r="S3647" s="40">
        <f t="shared" ca="1" si="1074"/>
        <v>0</v>
      </c>
      <c r="T3647" s="46">
        <f t="shared" ca="1" si="1075"/>
        <v>10</v>
      </c>
      <c r="X3647" s="74">
        <f t="shared" ca="1" si="1076"/>
        <v>0.87036028333891569</v>
      </c>
      <c r="Y3647" s="75">
        <f t="shared" ca="1" si="1077"/>
        <v>0.87036028333891569</v>
      </c>
      <c r="Z3647" s="74">
        <f t="shared" ca="1" si="1078"/>
        <v>2.3877709726702734</v>
      </c>
      <c r="AA3647" s="76">
        <f t="shared" ca="1" si="1079"/>
        <v>870.36028333891568</v>
      </c>
      <c r="AB3647" s="76">
        <f t="shared" ca="1" si="1080"/>
        <v>2387.7709726702733</v>
      </c>
    </row>
    <row r="3648" spans="1:28" x14ac:dyDescent="0.25">
      <c r="A3648" s="2">
        <f t="shared" si="1081"/>
        <v>4</v>
      </c>
      <c r="B3648" s="16">
        <f ca="1">VLOOKUP(A3648,PERIODS!$O$4:$P$33,2,FALSE)</f>
        <v>2.5000000000000001E-2</v>
      </c>
      <c r="C3648" s="15"/>
      <c r="D3648" s="18">
        <v>3634</v>
      </c>
      <c r="E3648" s="34">
        <f t="shared" ca="1" si="1083"/>
        <v>20749.703650580886</v>
      </c>
      <c r="F3648" s="34">
        <f t="shared" ca="1" si="1065"/>
        <v>2500</v>
      </c>
      <c r="G3648" s="69">
        <f t="shared" ca="1" si="1069"/>
        <v>0</v>
      </c>
      <c r="H3648" s="34">
        <f t="shared" ca="1" si="1070"/>
        <v>-614.58998128523251</v>
      </c>
      <c r="I3648" s="34">
        <f t="shared" ca="1" si="1071"/>
        <v>1885.4100187147674</v>
      </c>
      <c r="J3648" s="18">
        <f ca="1">SUM(INDIRECT(ADDRESS(ROW(F3648),COLUMN(F3648),4)):INDIRECT(ADDRESS(ROW(F3648)+N$5-1,COLUMN(F3648),4)))</f>
        <v>22300</v>
      </c>
      <c r="K3648" s="18">
        <f t="shared" ca="1" si="1072"/>
        <v>16350</v>
      </c>
      <c r="L3648" s="18">
        <f t="shared" ca="1" si="1082"/>
        <v>16350</v>
      </c>
      <c r="M3648" s="18">
        <f t="shared" ca="1" si="1066"/>
        <v>0</v>
      </c>
      <c r="N3648" s="34">
        <f t="shared" ca="1" si="1073"/>
        <v>18864.29363186612</v>
      </c>
      <c r="P3648" s="18">
        <f t="shared" ca="1" si="1067"/>
        <v>614.58998128523251</v>
      </c>
      <c r="Q3648" s="47">
        <f ca="1">SUM(L$15:L3648)-SUM(M$15:M3648)</f>
        <v>16350</v>
      </c>
      <c r="R3648" s="47" t="str">
        <f t="shared" ca="1" si="1068"/>
        <v>M3651</v>
      </c>
      <c r="S3648" s="40">
        <f t="shared" ca="1" si="1074"/>
        <v>0</v>
      </c>
      <c r="T3648" s="46">
        <f t="shared" ca="1" si="1075"/>
        <v>85</v>
      </c>
      <c r="X3648" s="74">
        <f t="shared" ca="1" si="1076"/>
        <v>-0.61458998128523246</v>
      </c>
      <c r="Y3648" s="75">
        <f t="shared" ca="1" si="1077"/>
        <v>-0.61458998128523246</v>
      </c>
      <c r="Z3648" s="74">
        <f t="shared" ca="1" si="1078"/>
        <v>0.54086261364558952</v>
      </c>
      <c r="AA3648" s="76">
        <f t="shared" ca="1" si="1079"/>
        <v>-614.58998128523251</v>
      </c>
      <c r="AB3648" s="76">
        <f t="shared" ca="1" si="1080"/>
        <v>540.86261364558948</v>
      </c>
    </row>
    <row r="3649" spans="1:28" x14ac:dyDescent="0.25">
      <c r="A3649" s="2">
        <f t="shared" si="1081"/>
        <v>5</v>
      </c>
      <c r="B3649" s="16">
        <f ca="1">VLOOKUP(A3649,PERIODS!$O$4:$P$33,2,FALSE)</f>
        <v>3.3000000000000002E-2</v>
      </c>
      <c r="C3649" s="15"/>
      <c r="D3649" s="18">
        <v>3635</v>
      </c>
      <c r="E3649" s="34">
        <f t="shared" ca="1" si="1083"/>
        <v>18864.29363186612</v>
      </c>
      <c r="F3649" s="34">
        <f t="shared" ca="1" si="1065"/>
        <v>3300</v>
      </c>
      <c r="G3649" s="69">
        <f t="shared" ca="1" si="1069"/>
        <v>0</v>
      </c>
      <c r="H3649" s="34">
        <f t="shared" ca="1" si="1070"/>
        <v>-310.41427415784682</v>
      </c>
      <c r="I3649" s="34">
        <f t="shared" ca="1" si="1071"/>
        <v>2989.5857258421534</v>
      </c>
      <c r="J3649" s="18">
        <f ca="1">SUM(INDIRECT(ADDRESS(ROW(F3649),COLUMN(F3649),4)):INDIRECT(ADDRESS(ROW(F3649)+N$5-1,COLUMN(F3649),4)))</f>
        <v>23100</v>
      </c>
      <c r="K3649" s="18">
        <f t="shared" ca="1" si="1072"/>
        <v>16350</v>
      </c>
      <c r="L3649" s="18">
        <f t="shared" ca="1" si="1082"/>
        <v>0</v>
      </c>
      <c r="M3649" s="18">
        <f t="shared" ca="1" si="1066"/>
        <v>0</v>
      </c>
      <c r="N3649" s="34">
        <f t="shared" ca="1" si="1073"/>
        <v>15874.707906023967</v>
      </c>
      <c r="P3649" s="18">
        <f t="shared" ca="1" si="1067"/>
        <v>310.41427415784682</v>
      </c>
      <c r="Q3649" s="47">
        <f ca="1">SUM(L$15:L3649)-SUM(M$15:M3649)</f>
        <v>16350</v>
      </c>
      <c r="R3649" s="47" t="str">
        <f t="shared" ca="1" si="1068"/>
        <v>M3652</v>
      </c>
      <c r="S3649" s="40">
        <f t="shared" ca="1" si="1074"/>
        <v>0</v>
      </c>
      <c r="T3649" s="46">
        <f t="shared" ca="1" si="1075"/>
        <v>25</v>
      </c>
      <c r="X3649" s="74">
        <f t="shared" ca="1" si="1076"/>
        <v>-0.31041427415784684</v>
      </c>
      <c r="Y3649" s="75">
        <f t="shared" ca="1" si="1077"/>
        <v>-0.31041427415784684</v>
      </c>
      <c r="Z3649" s="74">
        <f t="shared" ca="1" si="1078"/>
        <v>0.73314317103369586</v>
      </c>
      <c r="AA3649" s="76">
        <f t="shared" ca="1" si="1079"/>
        <v>-310.41427415784682</v>
      </c>
      <c r="AB3649" s="76">
        <f t="shared" ca="1" si="1080"/>
        <v>733.14317103369581</v>
      </c>
    </row>
    <row r="3650" spans="1:28" x14ac:dyDescent="0.25">
      <c r="A3650" s="2">
        <f t="shared" si="1081"/>
        <v>6</v>
      </c>
      <c r="B3650" s="16">
        <f ca="1">VLOOKUP(A3650,PERIODS!$O$4:$P$33,2,FALSE)</f>
        <v>3.3000000000000002E-2</v>
      </c>
      <c r="C3650" s="15"/>
      <c r="D3650" s="18">
        <v>3636</v>
      </c>
      <c r="E3650" s="34">
        <f t="shared" ca="1" si="1083"/>
        <v>15874.707906023967</v>
      </c>
      <c r="F3650" s="34">
        <f t="shared" ca="1" si="1065"/>
        <v>3300</v>
      </c>
      <c r="G3650" s="69">
        <f t="shared" ca="1" si="1069"/>
        <v>0</v>
      </c>
      <c r="H3650" s="34">
        <f t="shared" ca="1" si="1070"/>
        <v>1489.3448563854399</v>
      </c>
      <c r="I3650" s="34">
        <f t="shared" ca="1" si="1071"/>
        <v>4789.3448563854399</v>
      </c>
      <c r="J3650" s="18">
        <f ca="1">SUM(INDIRECT(ADDRESS(ROW(F3650),COLUMN(F3650),4)):INDIRECT(ADDRESS(ROW(F3650)+N$5-1,COLUMN(F3650),4)))</f>
        <v>23100</v>
      </c>
      <c r="K3650" s="18">
        <f t="shared" ca="1" si="1072"/>
        <v>16350</v>
      </c>
      <c r="L3650" s="18">
        <f t="shared" ca="1" si="1082"/>
        <v>0</v>
      </c>
      <c r="M3650" s="18">
        <f t="shared" ca="1" si="1066"/>
        <v>0</v>
      </c>
      <c r="N3650" s="34">
        <f t="shared" ca="1" si="1073"/>
        <v>11085.363049638527</v>
      </c>
      <c r="P3650" s="18">
        <f t="shared" ca="1" si="1067"/>
        <v>1489.3448563854399</v>
      </c>
      <c r="Q3650" s="47">
        <f ca="1">SUM(L$15:L3650)-SUM(M$15:M3650)</f>
        <v>16350</v>
      </c>
      <c r="R3650" s="47" t="str">
        <f t="shared" ca="1" si="1068"/>
        <v>M3653</v>
      </c>
      <c r="S3650" s="40">
        <f t="shared" ca="1" si="1074"/>
        <v>0</v>
      </c>
      <c r="T3650" s="46">
        <f t="shared" ca="1" si="1075"/>
        <v>36</v>
      </c>
      <c r="X3650" s="74">
        <f t="shared" ca="1" si="1076"/>
        <v>1.4893448563854399</v>
      </c>
      <c r="Y3650" s="75">
        <f t="shared" ca="1" si="1077"/>
        <v>1.4893448563854399</v>
      </c>
      <c r="Z3650" s="74">
        <f t="shared" ca="1" si="1078"/>
        <v>4.4341895362291659</v>
      </c>
      <c r="AA3650" s="76">
        <f t="shared" ca="1" si="1079"/>
        <v>1489.3448563854399</v>
      </c>
      <c r="AB3650" s="76">
        <f t="shared" ca="1" si="1080"/>
        <v>4434.1895362291662</v>
      </c>
    </row>
    <row r="3651" spans="1:28" x14ac:dyDescent="0.25">
      <c r="A3651" s="2">
        <f t="shared" si="1081"/>
        <v>7</v>
      </c>
      <c r="B3651" s="16">
        <f ca="1">VLOOKUP(A3651,PERIODS!$O$4:$P$33,2,FALSE)</f>
        <v>3.3000000000000002E-2</v>
      </c>
      <c r="C3651" s="15"/>
      <c r="D3651" s="18">
        <v>3637</v>
      </c>
      <c r="E3651" s="34">
        <f t="shared" ca="1" si="1083"/>
        <v>11085.363049638527</v>
      </c>
      <c r="F3651" s="34">
        <f t="shared" ca="1" si="1065"/>
        <v>3300</v>
      </c>
      <c r="G3651" s="69">
        <f t="shared" ca="1" si="1069"/>
        <v>0</v>
      </c>
      <c r="H3651" s="34">
        <f t="shared" ca="1" si="1070"/>
        <v>3.1414256199583677</v>
      </c>
      <c r="I3651" s="34">
        <f t="shared" ca="1" si="1071"/>
        <v>3303.1414256199582</v>
      </c>
      <c r="J3651" s="18">
        <f ca="1">SUM(INDIRECT(ADDRESS(ROW(F3651),COLUMN(F3651),4)):INDIRECT(ADDRESS(ROW(F3651)+N$5-1,COLUMN(F3651),4)))</f>
        <v>23100</v>
      </c>
      <c r="K3651" s="18">
        <f t="shared" ca="1" si="1072"/>
        <v>0</v>
      </c>
      <c r="L3651" s="18">
        <f t="shared" ca="1" si="1082"/>
        <v>0</v>
      </c>
      <c r="M3651" s="18">
        <f t="shared" ca="1" si="1066"/>
        <v>16350</v>
      </c>
      <c r="N3651" s="34">
        <f t="shared" ca="1" si="1073"/>
        <v>24132.221624018566</v>
      </c>
      <c r="P3651" s="18">
        <f t="shared" ca="1" si="1067"/>
        <v>3.1414256199583677</v>
      </c>
      <c r="Q3651" s="47">
        <f ca="1">SUM(L$15:L3651)-SUM(M$15:M3651)</f>
        <v>0</v>
      </c>
      <c r="R3651" s="47" t="str">
        <f t="shared" ca="1" si="1068"/>
        <v>M3654</v>
      </c>
      <c r="S3651" s="40">
        <f t="shared" ca="1" si="1074"/>
        <v>0</v>
      </c>
      <c r="T3651" s="46">
        <f t="shared" ca="1" si="1075"/>
        <v>38</v>
      </c>
      <c r="X3651" s="74">
        <f t="shared" ca="1" si="1076"/>
        <v>3.1414256199583678E-3</v>
      </c>
      <c r="Y3651" s="75">
        <f t="shared" ca="1" si="1077"/>
        <v>3.1414256199583678E-3</v>
      </c>
      <c r="Z3651" s="74">
        <f t="shared" ca="1" si="1078"/>
        <v>1.0031463650683701</v>
      </c>
      <c r="AA3651" s="76">
        <f t="shared" ca="1" si="1079"/>
        <v>3.1414256199583677</v>
      </c>
      <c r="AB3651" s="76">
        <f t="shared" ca="1" si="1080"/>
        <v>1003.1463650683701</v>
      </c>
    </row>
    <row r="3652" spans="1:28" x14ac:dyDescent="0.25">
      <c r="A3652" s="2">
        <f t="shared" si="1081"/>
        <v>8</v>
      </c>
      <c r="B3652" s="16">
        <f ca="1">VLOOKUP(A3652,PERIODS!$O$4:$P$33,2,FALSE)</f>
        <v>3.3000000000000002E-2</v>
      </c>
      <c r="C3652" s="15"/>
      <c r="D3652" s="18">
        <v>3638</v>
      </c>
      <c r="E3652" s="34">
        <f t="shared" ca="1" si="1083"/>
        <v>24132.221624018566</v>
      </c>
      <c r="F3652" s="34">
        <f t="shared" ca="1" si="1065"/>
        <v>3300</v>
      </c>
      <c r="G3652" s="69">
        <f t="shared" ca="1" si="1069"/>
        <v>0</v>
      </c>
      <c r="H3652" s="34">
        <f t="shared" ca="1" si="1070"/>
        <v>-87.603693492287263</v>
      </c>
      <c r="I3652" s="34">
        <f t="shared" ca="1" si="1071"/>
        <v>3212.3963065077128</v>
      </c>
      <c r="J3652" s="18">
        <f ca="1">SUM(INDIRECT(ADDRESS(ROW(F3652),COLUMN(F3652),4)):INDIRECT(ADDRESS(ROW(F3652)+N$5-1,COLUMN(F3652),4)))</f>
        <v>23100</v>
      </c>
      <c r="K3652" s="18">
        <f t="shared" ca="1" si="1072"/>
        <v>0</v>
      </c>
      <c r="L3652" s="18">
        <f t="shared" ca="1" si="1082"/>
        <v>0</v>
      </c>
      <c r="M3652" s="18">
        <f t="shared" ca="1" si="1066"/>
        <v>0</v>
      </c>
      <c r="N3652" s="34">
        <f t="shared" ca="1" si="1073"/>
        <v>20919.825317510855</v>
      </c>
      <c r="P3652" s="18">
        <f t="shared" ca="1" si="1067"/>
        <v>87.603693492287263</v>
      </c>
      <c r="Q3652" s="47">
        <f ca="1">SUM(L$15:L3652)-SUM(M$15:M3652)</f>
        <v>0</v>
      </c>
      <c r="R3652" s="47" t="str">
        <f t="shared" ca="1" si="1068"/>
        <v>M3655</v>
      </c>
      <c r="S3652" s="40">
        <f t="shared" ca="1" si="1074"/>
        <v>0</v>
      </c>
      <c r="T3652" s="46">
        <f t="shared" ca="1" si="1075"/>
        <v>48</v>
      </c>
      <c r="X3652" s="74">
        <f t="shared" ca="1" si="1076"/>
        <v>-8.7603693492287263E-2</v>
      </c>
      <c r="Y3652" s="75">
        <f t="shared" ca="1" si="1077"/>
        <v>-8.7603693492287263E-2</v>
      </c>
      <c r="Z3652" s="74">
        <f t="shared" ca="1" si="1078"/>
        <v>0.916123870641955</v>
      </c>
      <c r="AA3652" s="76">
        <f t="shared" ca="1" si="1079"/>
        <v>-87.603693492287263</v>
      </c>
      <c r="AB3652" s="76">
        <f t="shared" ca="1" si="1080"/>
        <v>916.12387064195502</v>
      </c>
    </row>
    <row r="3653" spans="1:28" x14ac:dyDescent="0.25">
      <c r="A3653" s="2">
        <f t="shared" si="1081"/>
        <v>9</v>
      </c>
      <c r="B3653" s="16">
        <f ca="1">VLOOKUP(A3653,PERIODS!$O$4:$P$33,2,FALSE)</f>
        <v>3.3000000000000002E-2</v>
      </c>
      <c r="C3653" s="15"/>
      <c r="D3653" s="18">
        <v>3639</v>
      </c>
      <c r="E3653" s="34">
        <f t="shared" ca="1" si="1083"/>
        <v>20919.825317510855</v>
      </c>
      <c r="F3653" s="34">
        <f t="shared" ca="1" si="1065"/>
        <v>3300</v>
      </c>
      <c r="G3653" s="69">
        <f t="shared" ca="1" si="1069"/>
        <v>0</v>
      </c>
      <c r="H3653" s="34">
        <f t="shared" ca="1" si="1070"/>
        <v>334.44625537596977</v>
      </c>
      <c r="I3653" s="34">
        <f t="shared" ca="1" si="1071"/>
        <v>3634.4462553759699</v>
      </c>
      <c r="J3653" s="18">
        <f ca="1">SUM(INDIRECT(ADDRESS(ROW(F3653),COLUMN(F3653),4)):INDIRECT(ADDRESS(ROW(F3653)+N$5-1,COLUMN(F3653),4)))</f>
        <v>23100</v>
      </c>
      <c r="K3653" s="18">
        <f t="shared" ca="1" si="1072"/>
        <v>16350</v>
      </c>
      <c r="L3653" s="18">
        <f t="shared" ca="1" si="1082"/>
        <v>16350</v>
      </c>
      <c r="M3653" s="18">
        <f t="shared" ca="1" si="1066"/>
        <v>0</v>
      </c>
      <c r="N3653" s="34">
        <f t="shared" ca="1" si="1073"/>
        <v>17285.379062134885</v>
      </c>
      <c r="P3653" s="18">
        <f t="shared" ca="1" si="1067"/>
        <v>334.44625537596977</v>
      </c>
      <c r="Q3653" s="47">
        <f ca="1">SUM(L$15:L3653)-SUM(M$15:M3653)</f>
        <v>16350</v>
      </c>
      <c r="R3653" s="47" t="str">
        <f t="shared" ca="1" si="1068"/>
        <v>M3656</v>
      </c>
      <c r="S3653" s="40">
        <f t="shared" ca="1" si="1074"/>
        <v>0</v>
      </c>
      <c r="T3653" s="46">
        <f t="shared" ca="1" si="1075"/>
        <v>47</v>
      </c>
      <c r="X3653" s="74">
        <f t="shared" ca="1" si="1076"/>
        <v>0.33444625537596978</v>
      </c>
      <c r="Y3653" s="75">
        <f t="shared" ca="1" si="1077"/>
        <v>0.33444625537596978</v>
      </c>
      <c r="Z3653" s="74">
        <f t="shared" ca="1" si="1078"/>
        <v>1.3971664975372831</v>
      </c>
      <c r="AA3653" s="76">
        <f t="shared" ca="1" si="1079"/>
        <v>334.44625537596977</v>
      </c>
      <c r="AB3653" s="76">
        <f t="shared" ca="1" si="1080"/>
        <v>1397.166497537283</v>
      </c>
    </row>
    <row r="3654" spans="1:28" x14ac:dyDescent="0.25">
      <c r="A3654" s="2">
        <f t="shared" si="1081"/>
        <v>10</v>
      </c>
      <c r="B3654" s="16">
        <f ca="1">VLOOKUP(A3654,PERIODS!$O$4:$P$33,2,FALSE)</f>
        <v>3.3000000000000002E-2</v>
      </c>
      <c r="C3654" s="15"/>
      <c r="D3654" s="18">
        <v>3640</v>
      </c>
      <c r="E3654" s="34">
        <f t="shared" ca="1" si="1083"/>
        <v>17285.379062134885</v>
      </c>
      <c r="F3654" s="34">
        <f t="shared" ca="1" si="1065"/>
        <v>3300</v>
      </c>
      <c r="G3654" s="69">
        <f t="shared" ca="1" si="1069"/>
        <v>0</v>
      </c>
      <c r="H3654" s="34">
        <f t="shared" ca="1" si="1070"/>
        <v>-415.59864230006764</v>
      </c>
      <c r="I3654" s="34">
        <f t="shared" ca="1" si="1071"/>
        <v>2884.4013576999323</v>
      </c>
      <c r="J3654" s="18">
        <f ca="1">SUM(INDIRECT(ADDRESS(ROW(F3654),COLUMN(F3654),4)):INDIRECT(ADDRESS(ROW(F3654)+N$5-1,COLUMN(F3654),4)))</f>
        <v>23100</v>
      </c>
      <c r="K3654" s="18">
        <f t="shared" ca="1" si="1072"/>
        <v>16350</v>
      </c>
      <c r="L3654" s="18">
        <f t="shared" ca="1" si="1082"/>
        <v>0</v>
      </c>
      <c r="M3654" s="18">
        <f t="shared" ca="1" si="1066"/>
        <v>0</v>
      </c>
      <c r="N3654" s="34">
        <f t="shared" ca="1" si="1073"/>
        <v>14400.977704434954</v>
      </c>
      <c r="P3654" s="18">
        <f t="shared" ca="1" si="1067"/>
        <v>415.59864230006764</v>
      </c>
      <c r="Q3654" s="47">
        <f ca="1">SUM(L$15:L3654)-SUM(M$15:M3654)</f>
        <v>16350</v>
      </c>
      <c r="R3654" s="47" t="str">
        <f t="shared" ca="1" si="1068"/>
        <v>M3657</v>
      </c>
      <c r="S3654" s="40">
        <f t="shared" ca="1" si="1074"/>
        <v>0</v>
      </c>
      <c r="T3654" s="46">
        <f t="shared" ca="1" si="1075"/>
        <v>16</v>
      </c>
      <c r="X3654" s="74">
        <f t="shared" ca="1" si="1076"/>
        <v>-0.41559864230006766</v>
      </c>
      <c r="Y3654" s="75">
        <f t="shared" ca="1" si="1077"/>
        <v>-0.41559864230006766</v>
      </c>
      <c r="Z3654" s="74">
        <f t="shared" ca="1" si="1078"/>
        <v>0.65994509138083945</v>
      </c>
      <c r="AA3654" s="76">
        <f t="shared" ca="1" si="1079"/>
        <v>-415.59864230006764</v>
      </c>
      <c r="AB3654" s="76">
        <f t="shared" ca="1" si="1080"/>
        <v>659.94509138083947</v>
      </c>
    </row>
    <row r="3655" spans="1:28" x14ac:dyDescent="0.25">
      <c r="A3655" s="2">
        <f t="shared" si="1081"/>
        <v>11</v>
      </c>
      <c r="B3655" s="16">
        <f ca="1">VLOOKUP(A3655,PERIODS!$O$4:$P$33,2,FALSE)</f>
        <v>3.3000000000000002E-2</v>
      </c>
      <c r="C3655" s="15"/>
      <c r="D3655" s="18">
        <v>3641</v>
      </c>
      <c r="E3655" s="34">
        <f t="shared" ca="1" si="1083"/>
        <v>14400.977704434954</v>
      </c>
      <c r="F3655" s="34">
        <f t="shared" ca="1" si="1065"/>
        <v>3300</v>
      </c>
      <c r="G3655" s="69">
        <f t="shared" ca="1" si="1069"/>
        <v>0</v>
      </c>
      <c r="H3655" s="34">
        <f t="shared" ca="1" si="1070"/>
        <v>657.5735437569532</v>
      </c>
      <c r="I3655" s="34">
        <f t="shared" ca="1" si="1071"/>
        <v>3957.5735437569533</v>
      </c>
      <c r="J3655" s="18">
        <f ca="1">SUM(INDIRECT(ADDRESS(ROW(F3655),COLUMN(F3655),4)):INDIRECT(ADDRESS(ROW(F3655)+N$5-1,COLUMN(F3655),4)))</f>
        <v>23300</v>
      </c>
      <c r="K3655" s="18">
        <f t="shared" ca="1" si="1072"/>
        <v>16350</v>
      </c>
      <c r="L3655" s="18">
        <f t="shared" ca="1" si="1082"/>
        <v>0</v>
      </c>
      <c r="M3655" s="18">
        <f t="shared" ca="1" si="1066"/>
        <v>0</v>
      </c>
      <c r="N3655" s="34">
        <f t="shared" ca="1" si="1073"/>
        <v>10443.404160678001</v>
      </c>
      <c r="P3655" s="18">
        <f t="shared" ca="1" si="1067"/>
        <v>657.5735437569532</v>
      </c>
      <c r="Q3655" s="47">
        <f ca="1">SUM(L$15:L3655)-SUM(M$15:M3655)</f>
        <v>16350</v>
      </c>
      <c r="R3655" s="47" t="str">
        <f t="shared" ca="1" si="1068"/>
        <v>M3658</v>
      </c>
      <c r="S3655" s="40">
        <f t="shared" ca="1" si="1074"/>
        <v>0</v>
      </c>
      <c r="T3655" s="46">
        <f t="shared" ca="1" si="1075"/>
        <v>44</v>
      </c>
      <c r="X3655" s="74">
        <f t="shared" ca="1" si="1076"/>
        <v>0.6575735437569532</v>
      </c>
      <c r="Y3655" s="75">
        <f t="shared" ca="1" si="1077"/>
        <v>0.6575735437569532</v>
      </c>
      <c r="Z3655" s="74">
        <f t="shared" ca="1" si="1078"/>
        <v>1.9301033365878462</v>
      </c>
      <c r="AA3655" s="76">
        <f t="shared" ca="1" si="1079"/>
        <v>657.5735437569532</v>
      </c>
      <c r="AB3655" s="76">
        <f t="shared" ca="1" si="1080"/>
        <v>1930.1033365878461</v>
      </c>
    </row>
    <row r="3656" spans="1:28" x14ac:dyDescent="0.25">
      <c r="A3656" s="2">
        <f t="shared" si="1081"/>
        <v>12</v>
      </c>
      <c r="B3656" s="16">
        <f ca="1">VLOOKUP(A3656,PERIODS!$O$4:$P$33,2,FALSE)</f>
        <v>3.3000000000000002E-2</v>
      </c>
      <c r="C3656" s="15"/>
      <c r="D3656" s="18">
        <v>3642</v>
      </c>
      <c r="E3656" s="34">
        <f t="shared" ca="1" si="1083"/>
        <v>10443.404160678001</v>
      </c>
      <c r="F3656" s="34">
        <f t="shared" ca="1" si="1065"/>
        <v>3300</v>
      </c>
      <c r="G3656" s="69">
        <f t="shared" ca="1" si="1069"/>
        <v>0</v>
      </c>
      <c r="H3656" s="34">
        <f t="shared" ca="1" si="1070"/>
        <v>374.29254517995543</v>
      </c>
      <c r="I3656" s="34">
        <f t="shared" ca="1" si="1071"/>
        <v>3674.2925451799556</v>
      </c>
      <c r="J3656" s="18">
        <f ca="1">SUM(INDIRECT(ADDRESS(ROW(F3656),COLUMN(F3656),4)):INDIRECT(ADDRESS(ROW(F3656)+N$5-1,COLUMN(F3656),4)))</f>
        <v>23500</v>
      </c>
      <c r="K3656" s="18">
        <f t="shared" ca="1" si="1072"/>
        <v>0</v>
      </c>
      <c r="L3656" s="18">
        <f t="shared" ca="1" si="1082"/>
        <v>0</v>
      </c>
      <c r="M3656" s="18">
        <f t="shared" ca="1" si="1066"/>
        <v>16350</v>
      </c>
      <c r="N3656" s="34">
        <f t="shared" ca="1" si="1073"/>
        <v>23119.111615498045</v>
      </c>
      <c r="P3656" s="18">
        <f t="shared" ca="1" si="1067"/>
        <v>374.29254517995543</v>
      </c>
      <c r="Q3656" s="47">
        <f ca="1">SUM(L$15:L3656)-SUM(M$15:M3656)</f>
        <v>0</v>
      </c>
      <c r="R3656" s="47" t="str">
        <f t="shared" ca="1" si="1068"/>
        <v>M3659</v>
      </c>
      <c r="S3656" s="40">
        <f t="shared" ca="1" si="1074"/>
        <v>0</v>
      </c>
      <c r="T3656" s="46">
        <f t="shared" ca="1" si="1075"/>
        <v>63</v>
      </c>
      <c r="X3656" s="74">
        <f t="shared" ca="1" si="1076"/>
        <v>0.37429254517995542</v>
      </c>
      <c r="Y3656" s="75">
        <f t="shared" ca="1" si="1077"/>
        <v>0.37429254517995542</v>
      </c>
      <c r="Z3656" s="74">
        <f t="shared" ca="1" si="1078"/>
        <v>1.4539624379489746</v>
      </c>
      <c r="AA3656" s="76">
        <f t="shared" ca="1" si="1079"/>
        <v>374.29254517995543</v>
      </c>
      <c r="AB3656" s="76">
        <f t="shared" ca="1" si="1080"/>
        <v>1453.9624379489746</v>
      </c>
    </row>
    <row r="3657" spans="1:28" x14ac:dyDescent="0.25">
      <c r="A3657" s="2">
        <f t="shared" si="1081"/>
        <v>13</v>
      </c>
      <c r="B3657" s="16">
        <f ca="1">VLOOKUP(A3657,PERIODS!$O$4:$P$33,2,FALSE)</f>
        <v>3.3000000000000002E-2</v>
      </c>
      <c r="C3657" s="15"/>
      <c r="D3657" s="18">
        <v>3643</v>
      </c>
      <c r="E3657" s="34">
        <f t="shared" ca="1" si="1083"/>
        <v>23119.111615498045</v>
      </c>
      <c r="F3657" s="34">
        <f t="shared" ca="1" si="1065"/>
        <v>3300</v>
      </c>
      <c r="G3657" s="69">
        <f t="shared" ca="1" si="1069"/>
        <v>0</v>
      </c>
      <c r="H3657" s="34">
        <f t="shared" ca="1" si="1070"/>
        <v>1959.9639845400536</v>
      </c>
      <c r="I3657" s="34">
        <f t="shared" ca="1" si="1071"/>
        <v>5259.9639845400534</v>
      </c>
      <c r="J3657" s="18">
        <f ca="1">SUM(INDIRECT(ADDRESS(ROW(F3657),COLUMN(F3657),4)):INDIRECT(ADDRESS(ROW(F3657)+N$5-1,COLUMN(F3657),4)))</f>
        <v>23700</v>
      </c>
      <c r="K3657" s="18">
        <f t="shared" ca="1" si="1072"/>
        <v>16350</v>
      </c>
      <c r="L3657" s="18">
        <f t="shared" ca="1" si="1082"/>
        <v>16350</v>
      </c>
      <c r="M3657" s="18">
        <f t="shared" ca="1" si="1066"/>
        <v>0</v>
      </c>
      <c r="N3657" s="34">
        <f t="shared" ca="1" si="1073"/>
        <v>17859.147630957992</v>
      </c>
      <c r="P3657" s="18">
        <f t="shared" ca="1" si="1067"/>
        <v>1959.9639845400536</v>
      </c>
      <c r="Q3657" s="47">
        <f ca="1">SUM(L$15:L3657)-SUM(M$15:M3657)</f>
        <v>16350</v>
      </c>
      <c r="R3657" s="47" t="str">
        <f t="shared" ca="1" si="1068"/>
        <v>M3660</v>
      </c>
      <c r="S3657" s="40">
        <f t="shared" ca="1" si="1074"/>
        <v>0</v>
      </c>
      <c r="T3657" s="46">
        <f t="shared" ca="1" si="1075"/>
        <v>100</v>
      </c>
      <c r="X3657" s="74">
        <f t="shared" ca="1" si="1076"/>
        <v>1.9670516140929299</v>
      </c>
      <c r="Y3657" s="75">
        <f t="shared" ca="1" si="1077"/>
        <v>1.9599639845400536</v>
      </c>
      <c r="Z3657" s="74">
        <f t="shared" ca="1" si="1078"/>
        <v>7.0990713842313315</v>
      </c>
      <c r="AA3657" s="76">
        <f t="shared" ca="1" si="1079"/>
        <v>1959.9639845400536</v>
      </c>
      <c r="AB3657" s="76">
        <f t="shared" ca="1" si="1080"/>
        <v>7099.0713842313316</v>
      </c>
    </row>
    <row r="3658" spans="1:28" x14ac:dyDescent="0.25">
      <c r="A3658" s="2">
        <f t="shared" si="1081"/>
        <v>14</v>
      </c>
      <c r="B3658" s="16">
        <f ca="1">VLOOKUP(A3658,PERIODS!$O$4:$P$33,2,FALSE)</f>
        <v>3.3000000000000002E-2</v>
      </c>
      <c r="C3658" s="15"/>
      <c r="D3658" s="18">
        <v>3644</v>
      </c>
      <c r="E3658" s="34">
        <f t="shared" ca="1" si="1083"/>
        <v>17859.147630957992</v>
      </c>
      <c r="F3658" s="34">
        <f t="shared" ca="1" si="1065"/>
        <v>3300</v>
      </c>
      <c r="G3658" s="69">
        <f t="shared" ca="1" si="1069"/>
        <v>0</v>
      </c>
      <c r="H3658" s="34">
        <f t="shared" ca="1" si="1070"/>
        <v>-675.78126501612678</v>
      </c>
      <c r="I3658" s="34">
        <f t="shared" ca="1" si="1071"/>
        <v>2624.2187349838732</v>
      </c>
      <c r="J3658" s="18">
        <f ca="1">SUM(INDIRECT(ADDRESS(ROW(F3658),COLUMN(F3658),4)):INDIRECT(ADDRESS(ROW(F3658)+N$5-1,COLUMN(F3658),4)))</f>
        <v>23900</v>
      </c>
      <c r="K3658" s="18">
        <f t="shared" ca="1" si="1072"/>
        <v>16350</v>
      </c>
      <c r="L3658" s="18">
        <f t="shared" ca="1" si="1082"/>
        <v>0</v>
      </c>
      <c r="M3658" s="18">
        <f t="shared" ca="1" si="1066"/>
        <v>0</v>
      </c>
      <c r="N3658" s="34">
        <f t="shared" ca="1" si="1073"/>
        <v>15234.928895974119</v>
      </c>
      <c r="P3658" s="18">
        <f t="shared" ca="1" si="1067"/>
        <v>675.78126501612678</v>
      </c>
      <c r="Q3658" s="47">
        <f ca="1">SUM(L$15:L3658)-SUM(M$15:M3658)</f>
        <v>16350</v>
      </c>
      <c r="R3658" s="47" t="str">
        <f t="shared" ca="1" si="1068"/>
        <v>M3661</v>
      </c>
      <c r="S3658" s="40">
        <f t="shared" ca="1" si="1074"/>
        <v>0</v>
      </c>
      <c r="T3658" s="46">
        <f t="shared" ca="1" si="1075"/>
        <v>5</v>
      </c>
      <c r="X3658" s="74">
        <f t="shared" ca="1" si="1076"/>
        <v>-0.67578126501612679</v>
      </c>
      <c r="Y3658" s="75">
        <f t="shared" ca="1" si="1077"/>
        <v>-0.67578126501612679</v>
      </c>
      <c r="Z3658" s="74">
        <f t="shared" ca="1" si="1078"/>
        <v>0.50875878985611522</v>
      </c>
      <c r="AA3658" s="76">
        <f t="shared" ca="1" si="1079"/>
        <v>-675.78126501612678</v>
      </c>
      <c r="AB3658" s="76">
        <f t="shared" ca="1" si="1080"/>
        <v>508.75878985611524</v>
      </c>
    </row>
    <row r="3659" spans="1:28" x14ac:dyDescent="0.25">
      <c r="A3659" s="2">
        <f t="shared" si="1081"/>
        <v>15</v>
      </c>
      <c r="B3659" s="16">
        <f ca="1">VLOOKUP(A3659,PERIODS!$O$4:$P$33,2,FALSE)</f>
        <v>3.3000000000000002E-2</v>
      </c>
      <c r="C3659" s="15"/>
      <c r="D3659" s="18">
        <v>3645</v>
      </c>
      <c r="E3659" s="34">
        <f t="shared" ca="1" si="1083"/>
        <v>15234.928895974119</v>
      </c>
      <c r="F3659" s="34">
        <f t="shared" ca="1" si="1065"/>
        <v>3300</v>
      </c>
      <c r="G3659" s="69">
        <f t="shared" ca="1" si="1069"/>
        <v>0</v>
      </c>
      <c r="H3659" s="34">
        <f t="shared" ca="1" si="1070"/>
        <v>1194.9640452563565</v>
      </c>
      <c r="I3659" s="34">
        <f t="shared" ca="1" si="1071"/>
        <v>4494.9640452563563</v>
      </c>
      <c r="J3659" s="18">
        <f ca="1">SUM(INDIRECT(ADDRESS(ROW(F3659),COLUMN(F3659),4)):INDIRECT(ADDRESS(ROW(F3659)+N$5-1,COLUMN(F3659),4)))</f>
        <v>24100</v>
      </c>
      <c r="K3659" s="18">
        <f t="shared" ca="1" si="1072"/>
        <v>16350</v>
      </c>
      <c r="L3659" s="18">
        <f t="shared" ca="1" si="1082"/>
        <v>0</v>
      </c>
      <c r="M3659" s="18">
        <f t="shared" ca="1" si="1066"/>
        <v>0</v>
      </c>
      <c r="N3659" s="34">
        <f t="shared" ca="1" si="1073"/>
        <v>10739.964850717763</v>
      </c>
      <c r="P3659" s="18">
        <f t="shared" ca="1" si="1067"/>
        <v>1194.9640452563565</v>
      </c>
      <c r="Q3659" s="47">
        <f ca="1">SUM(L$15:L3659)-SUM(M$15:M3659)</f>
        <v>16350</v>
      </c>
      <c r="R3659" s="47" t="str">
        <f t="shared" ca="1" si="1068"/>
        <v>M3662</v>
      </c>
      <c r="S3659" s="40">
        <f t="shared" ca="1" si="1074"/>
        <v>0</v>
      </c>
      <c r="T3659" s="46">
        <f t="shared" ca="1" si="1075"/>
        <v>90</v>
      </c>
      <c r="X3659" s="74">
        <f t="shared" ca="1" si="1076"/>
        <v>1.1949640452563566</v>
      </c>
      <c r="Y3659" s="75">
        <f t="shared" ca="1" si="1077"/>
        <v>1.1949640452563566</v>
      </c>
      <c r="Z3659" s="74">
        <f t="shared" ca="1" si="1078"/>
        <v>3.3034389940642228</v>
      </c>
      <c r="AA3659" s="76">
        <f t="shared" ca="1" si="1079"/>
        <v>1194.9640452563565</v>
      </c>
      <c r="AB3659" s="76">
        <f t="shared" ca="1" si="1080"/>
        <v>3303.4389940642227</v>
      </c>
    </row>
    <row r="3660" spans="1:28" x14ac:dyDescent="0.25">
      <c r="A3660" s="2">
        <f t="shared" si="1081"/>
        <v>16</v>
      </c>
      <c r="B3660" s="16">
        <f ca="1">VLOOKUP(A3660,PERIODS!$O$4:$P$33,2,FALSE)</f>
        <v>3.3000000000000002E-2</v>
      </c>
      <c r="C3660" s="15"/>
      <c r="D3660" s="18">
        <v>3646</v>
      </c>
      <c r="E3660" s="34">
        <f t="shared" ca="1" si="1083"/>
        <v>10739.964850717763</v>
      </c>
      <c r="F3660" s="34">
        <f t="shared" ca="1" si="1065"/>
        <v>3300</v>
      </c>
      <c r="G3660" s="69">
        <f t="shared" ca="1" si="1069"/>
        <v>0</v>
      </c>
      <c r="H3660" s="34">
        <f t="shared" ca="1" si="1070"/>
        <v>202.7768680812658</v>
      </c>
      <c r="I3660" s="34">
        <f t="shared" ca="1" si="1071"/>
        <v>3502.776868081266</v>
      </c>
      <c r="J3660" s="18">
        <f ca="1">SUM(INDIRECT(ADDRESS(ROW(F3660),COLUMN(F3660),4)):INDIRECT(ADDRESS(ROW(F3660)+N$5-1,COLUMN(F3660),4)))</f>
        <v>24300</v>
      </c>
      <c r="K3660" s="18">
        <f t="shared" ca="1" si="1072"/>
        <v>0</v>
      </c>
      <c r="L3660" s="18">
        <f t="shared" ca="1" si="1082"/>
        <v>0</v>
      </c>
      <c r="M3660" s="18">
        <f t="shared" ca="1" si="1066"/>
        <v>16350</v>
      </c>
      <c r="N3660" s="34">
        <f t="shared" ca="1" si="1073"/>
        <v>23587.187982636497</v>
      </c>
      <c r="P3660" s="18">
        <f t="shared" ca="1" si="1067"/>
        <v>202.7768680812658</v>
      </c>
      <c r="Q3660" s="47">
        <f ca="1">SUM(L$15:L3660)-SUM(M$15:M3660)</f>
        <v>0</v>
      </c>
      <c r="R3660" s="47" t="str">
        <f t="shared" ca="1" si="1068"/>
        <v>M3663</v>
      </c>
      <c r="S3660" s="40">
        <f t="shared" ca="1" si="1074"/>
        <v>0</v>
      </c>
      <c r="T3660" s="46">
        <f t="shared" ca="1" si="1075"/>
        <v>52</v>
      </c>
      <c r="X3660" s="74">
        <f t="shared" ca="1" si="1076"/>
        <v>0.2027768680812658</v>
      </c>
      <c r="Y3660" s="75">
        <f t="shared" ca="1" si="1077"/>
        <v>0.2027768680812658</v>
      </c>
      <c r="Z3660" s="74">
        <f t="shared" ca="1" si="1078"/>
        <v>1.2247991459716665</v>
      </c>
      <c r="AA3660" s="76">
        <f t="shared" ca="1" si="1079"/>
        <v>202.7768680812658</v>
      </c>
      <c r="AB3660" s="76">
        <f t="shared" ca="1" si="1080"/>
        <v>1224.7991459716666</v>
      </c>
    </row>
    <row r="3661" spans="1:28" x14ac:dyDescent="0.25">
      <c r="A3661" s="2">
        <f t="shared" si="1081"/>
        <v>17</v>
      </c>
      <c r="B3661" s="16">
        <f ca="1">VLOOKUP(A3661,PERIODS!$O$4:$P$33,2,FALSE)</f>
        <v>3.5000000000000003E-2</v>
      </c>
      <c r="C3661" s="15"/>
      <c r="D3661" s="18">
        <v>3647</v>
      </c>
      <c r="E3661" s="34">
        <f t="shared" ca="1" si="1083"/>
        <v>23587.187982636497</v>
      </c>
      <c r="F3661" s="34">
        <f t="shared" ca="1" si="1065"/>
        <v>3500.0000000000005</v>
      </c>
      <c r="G3661" s="69">
        <f t="shared" ca="1" si="1069"/>
        <v>0</v>
      </c>
      <c r="H3661" s="34">
        <f t="shared" ca="1" si="1070"/>
        <v>433.16723461318674</v>
      </c>
      <c r="I3661" s="34">
        <f t="shared" ca="1" si="1071"/>
        <v>3933.1672346131872</v>
      </c>
      <c r="J3661" s="18">
        <f ca="1">SUM(INDIRECT(ADDRESS(ROW(F3661),COLUMN(F3661),4)):INDIRECT(ADDRESS(ROW(F3661)+N$5-1,COLUMN(F3661),4)))</f>
        <v>24500.000000000004</v>
      </c>
      <c r="K3661" s="18">
        <f t="shared" ca="1" si="1072"/>
        <v>16350</v>
      </c>
      <c r="L3661" s="18">
        <f t="shared" ca="1" si="1082"/>
        <v>16350</v>
      </c>
      <c r="M3661" s="18">
        <f t="shared" ca="1" si="1066"/>
        <v>0</v>
      </c>
      <c r="N3661" s="34">
        <f t="shared" ca="1" si="1073"/>
        <v>19654.020748023308</v>
      </c>
      <c r="P3661" s="18">
        <f t="shared" ca="1" si="1067"/>
        <v>433.16723461318674</v>
      </c>
      <c r="Q3661" s="47">
        <f ca="1">SUM(L$15:L3661)-SUM(M$15:M3661)</f>
        <v>16350</v>
      </c>
      <c r="R3661" s="47" t="str">
        <f t="shared" ca="1" si="1068"/>
        <v>M3664</v>
      </c>
      <c r="S3661" s="40">
        <f t="shared" ca="1" si="1074"/>
        <v>0</v>
      </c>
      <c r="T3661" s="46">
        <f t="shared" ca="1" si="1075"/>
        <v>68</v>
      </c>
      <c r="X3661" s="74">
        <f t="shared" ca="1" si="1076"/>
        <v>0.43316723461318674</v>
      </c>
      <c r="Y3661" s="75">
        <f t="shared" ca="1" si="1077"/>
        <v>0.43316723461318674</v>
      </c>
      <c r="Z3661" s="74">
        <f t="shared" ca="1" si="1078"/>
        <v>1.5421340973363318</v>
      </c>
      <c r="AA3661" s="76">
        <f t="shared" ca="1" si="1079"/>
        <v>433.16723461318674</v>
      </c>
      <c r="AB3661" s="76">
        <f t="shared" ca="1" si="1080"/>
        <v>1542.1340973363317</v>
      </c>
    </row>
    <row r="3662" spans="1:28" x14ac:dyDescent="0.25">
      <c r="A3662" s="2">
        <f t="shared" si="1081"/>
        <v>18</v>
      </c>
      <c r="B3662" s="16">
        <f ca="1">VLOOKUP(A3662,PERIODS!$O$4:$P$33,2,FALSE)</f>
        <v>3.5000000000000003E-2</v>
      </c>
      <c r="C3662" s="15"/>
      <c r="D3662" s="18">
        <v>3648</v>
      </c>
      <c r="E3662" s="34">
        <f t="shared" ca="1" si="1083"/>
        <v>19654.020748023308</v>
      </c>
      <c r="F3662" s="34">
        <f t="shared" ca="1" si="1065"/>
        <v>3500.0000000000005</v>
      </c>
      <c r="G3662" s="69">
        <f t="shared" ca="1" si="1069"/>
        <v>0</v>
      </c>
      <c r="H3662" s="34">
        <f t="shared" ca="1" si="1070"/>
        <v>729.49085408322992</v>
      </c>
      <c r="I3662" s="34">
        <f t="shared" ca="1" si="1071"/>
        <v>4229.4908540832303</v>
      </c>
      <c r="J3662" s="18">
        <f ca="1">SUM(INDIRECT(ADDRESS(ROW(F3662),COLUMN(F3662),4)):INDIRECT(ADDRESS(ROW(F3662)+N$5-1,COLUMN(F3662),4)))</f>
        <v>24500.000000000004</v>
      </c>
      <c r="K3662" s="18">
        <f t="shared" ca="1" si="1072"/>
        <v>16350</v>
      </c>
      <c r="L3662" s="18">
        <f t="shared" ca="1" si="1082"/>
        <v>0</v>
      </c>
      <c r="M3662" s="18">
        <f t="shared" ca="1" si="1066"/>
        <v>0</v>
      </c>
      <c r="N3662" s="34">
        <f t="shared" ca="1" si="1073"/>
        <v>15424.529893940078</v>
      </c>
      <c r="P3662" s="18">
        <f t="shared" ca="1" si="1067"/>
        <v>729.49085408322992</v>
      </c>
      <c r="Q3662" s="47">
        <f ca="1">SUM(L$15:L3662)-SUM(M$15:M3662)</f>
        <v>16350</v>
      </c>
      <c r="R3662" s="47" t="str">
        <f t="shared" ca="1" si="1068"/>
        <v>M3665</v>
      </c>
      <c r="S3662" s="40">
        <f t="shared" ca="1" si="1074"/>
        <v>0</v>
      </c>
      <c r="T3662" s="46">
        <f t="shared" ca="1" si="1075"/>
        <v>48</v>
      </c>
      <c r="X3662" s="74">
        <f t="shared" ca="1" si="1076"/>
        <v>0.72949085408322989</v>
      </c>
      <c r="Y3662" s="75">
        <f t="shared" ca="1" si="1077"/>
        <v>0.72949085408322989</v>
      </c>
      <c r="Z3662" s="74">
        <f t="shared" ca="1" si="1078"/>
        <v>2.0740243577712367</v>
      </c>
      <c r="AA3662" s="76">
        <f t="shared" ca="1" si="1079"/>
        <v>729.49085408322992</v>
      </c>
      <c r="AB3662" s="76">
        <f t="shared" ca="1" si="1080"/>
        <v>2074.0243577712367</v>
      </c>
    </row>
    <row r="3663" spans="1:28" x14ac:dyDescent="0.25">
      <c r="A3663" s="2">
        <f t="shared" si="1081"/>
        <v>19</v>
      </c>
      <c r="B3663" s="16">
        <f ca="1">VLOOKUP(A3663,PERIODS!$O$4:$P$33,2,FALSE)</f>
        <v>3.5000000000000003E-2</v>
      </c>
      <c r="C3663" s="15"/>
      <c r="D3663" s="18">
        <v>3649</v>
      </c>
      <c r="E3663" s="34">
        <f t="shared" ca="1" si="1083"/>
        <v>15424.529893940078</v>
      </c>
      <c r="F3663" s="34">
        <f t="shared" ref="F3663:F3726" ca="1" si="1084">F$2*B3663</f>
        <v>3500.0000000000005</v>
      </c>
      <c r="G3663" s="69">
        <f t="shared" ca="1" si="1069"/>
        <v>0</v>
      </c>
      <c r="H3663" s="34">
        <f t="shared" ca="1" si="1070"/>
        <v>-1981.5945820577119</v>
      </c>
      <c r="I3663" s="34">
        <f t="shared" ca="1" si="1071"/>
        <v>1518.4054179422885</v>
      </c>
      <c r="J3663" s="18">
        <f ca="1">SUM(INDIRECT(ADDRESS(ROW(F3663),COLUMN(F3663),4)):INDIRECT(ADDRESS(ROW(F3663)+N$5-1,COLUMN(F3663),4)))</f>
        <v>24500.000000000004</v>
      </c>
      <c r="K3663" s="18">
        <f t="shared" ca="1" si="1072"/>
        <v>16350</v>
      </c>
      <c r="L3663" s="18">
        <f t="shared" ca="1" si="1082"/>
        <v>0</v>
      </c>
      <c r="M3663" s="18">
        <f t="shared" ref="M3663:M3726" ca="1" si="1085">SUMIF($R$15:$R$8014,ADDRESS(ROW(M3663),COLUMN(M3663),4),$L$15:$L$8014)</f>
        <v>0</v>
      </c>
      <c r="N3663" s="34">
        <f t="shared" ca="1" si="1073"/>
        <v>13906.124475997789</v>
      </c>
      <c r="P3663" s="18">
        <f t="shared" ref="P3663:P3726" ca="1" si="1086">ABS(H3663)</f>
        <v>1981.5945820577119</v>
      </c>
      <c r="Q3663" s="47">
        <f ca="1">SUM(L$15:L3663)-SUM(M$15:M3663)</f>
        <v>16350</v>
      </c>
      <c r="R3663" s="47" t="str">
        <f t="shared" ref="R3663:R3726" ca="1" si="1087">ADDRESS(ROW(M3663)+$N$3+RANDBETWEEN(-$N$4,$N$4),COLUMN(M3663),4)</f>
        <v>M3666</v>
      </c>
      <c r="S3663" s="40">
        <f t="shared" ca="1" si="1074"/>
        <v>0</v>
      </c>
      <c r="T3663" s="46">
        <f t="shared" ca="1" si="1075"/>
        <v>72</v>
      </c>
      <c r="X3663" s="74">
        <f t="shared" ca="1" si="1076"/>
        <v>-1.9815945820577119</v>
      </c>
      <c r="Y3663" s="75">
        <f t="shared" ca="1" si="1077"/>
        <v>-1.9815945820577119</v>
      </c>
      <c r="Z3663" s="74">
        <f t="shared" ca="1" si="1078"/>
        <v>0.13784925002285944</v>
      </c>
      <c r="AA3663" s="76">
        <f t="shared" ca="1" si="1079"/>
        <v>-1981.5945820577119</v>
      </c>
      <c r="AB3663" s="76">
        <f t="shared" ca="1" si="1080"/>
        <v>137.84925002285945</v>
      </c>
    </row>
    <row r="3664" spans="1:28" x14ac:dyDescent="0.25">
      <c r="A3664" s="2">
        <f t="shared" si="1081"/>
        <v>20</v>
      </c>
      <c r="B3664" s="16">
        <f ca="1">VLOOKUP(A3664,PERIODS!$O$4:$P$33,2,FALSE)</f>
        <v>3.5000000000000003E-2</v>
      </c>
      <c r="C3664" s="15"/>
      <c r="D3664" s="18">
        <v>3650</v>
      </c>
      <c r="E3664" s="34">
        <f t="shared" ca="1" si="1083"/>
        <v>13906.124475997789</v>
      </c>
      <c r="F3664" s="34">
        <f t="shared" ca="1" si="1084"/>
        <v>3500.0000000000005</v>
      </c>
      <c r="G3664" s="69">
        <f t="shared" ref="G3664:G3727" ca="1" si="1088">((2*RAND()*$F$5)-$F$5)*E3664</f>
        <v>0</v>
      </c>
      <c r="H3664" s="34">
        <f t="shared" ref="H3664:H3727" ca="1" si="1089">IF($S$3="NORM",AA3664,IF($S$3="LOGNORM",AB3664,0))</f>
        <v>646.35359556027799</v>
      </c>
      <c r="I3664" s="34">
        <f t="shared" ref="I3664:I3727" ca="1" si="1090">IF(F3664+H3664&lt;0,0,F3664+H3664)</f>
        <v>4146.3535955602783</v>
      </c>
      <c r="J3664" s="18">
        <f ca="1">SUM(INDIRECT(ADDRESS(ROW(F3664),COLUMN(F3664),4)):INDIRECT(ADDRESS(ROW(F3664)+N$5-1,COLUMN(F3664),4)))</f>
        <v>24500.000000000004</v>
      </c>
      <c r="K3664" s="18">
        <f t="shared" ref="K3664:K3727" ca="1" si="1091">Q3664</f>
        <v>0</v>
      </c>
      <c r="L3664" s="18">
        <f t="shared" ca="1" si="1082"/>
        <v>0</v>
      </c>
      <c r="M3664" s="18">
        <f t="shared" ca="1" si="1085"/>
        <v>16350</v>
      </c>
      <c r="N3664" s="34">
        <f t="shared" ref="N3664:N3727" ca="1" si="1092">E3664+G3664-I3664+M3664-S3664</f>
        <v>9759.7708804375106</v>
      </c>
      <c r="P3664" s="18">
        <f t="shared" ca="1" si="1086"/>
        <v>646.35359556027799</v>
      </c>
      <c r="Q3664" s="47">
        <f ca="1">SUM(L$15:L3664)-SUM(M$15:M3664)</f>
        <v>0</v>
      </c>
      <c r="R3664" s="47" t="str">
        <f t="shared" ca="1" si="1087"/>
        <v>M3667</v>
      </c>
      <c r="S3664" s="40">
        <f t="shared" ref="S3664:S3727" ca="1" si="1093">IF(T3664&gt;N$6*100,M3664,0)</f>
        <v>16350</v>
      </c>
      <c r="T3664" s="46">
        <f t="shared" ref="T3664:T3727" ca="1" si="1094">RANDBETWEEN(0,100)</f>
        <v>98</v>
      </c>
      <c r="X3664" s="74">
        <f t="shared" ref="X3664:X3727" ca="1" si="1095">NORMINV(RAND(),0,1)</f>
        <v>0.64635359556027805</v>
      </c>
      <c r="Y3664" s="75">
        <f t="shared" ref="Y3664:Y3727" ca="1" si="1096">IF(AND(X3664&gt;$F$6,$F$6&gt;0),$F$6,X3664)</f>
        <v>0.64635359556027805</v>
      </c>
      <c r="Z3664" s="74">
        <f t="shared" ref="Z3664:Z3727" ca="1" si="1097">EXP(Y3664)</f>
        <v>1.9085687117354686</v>
      </c>
      <c r="AA3664" s="76">
        <f t="shared" ref="AA3664:AA3727" ca="1" si="1098">$F$3*Y3664</f>
        <v>646.35359556027799</v>
      </c>
      <c r="AB3664" s="76">
        <f t="shared" ref="AB3664:AB3727" ca="1" si="1099">$F$3*Z3664</f>
        <v>1908.5687117354687</v>
      </c>
    </row>
    <row r="3665" spans="1:28" x14ac:dyDescent="0.25">
      <c r="A3665" s="2">
        <f t="shared" ref="A3665:A3728" si="1100">IF(AND(A3664=12,OR(A$14="MS",A$14="M0")),1,IF(AND(A3664=4,OR(A$14="WS",A$14="W0")),1,IF(AND(A3664=30,OR(A$14="DS",A$14="D0")),1,A3664+1)))</f>
        <v>21</v>
      </c>
      <c r="B3665" s="16">
        <f ca="1">VLOOKUP(A3665,PERIODS!$O$4:$P$33,2,FALSE)</f>
        <v>3.5000000000000003E-2</v>
      </c>
      <c r="C3665" s="15"/>
      <c r="D3665" s="18">
        <v>3651</v>
      </c>
      <c r="E3665" s="34">
        <f t="shared" ca="1" si="1083"/>
        <v>9759.7708804375106</v>
      </c>
      <c r="F3665" s="34">
        <f t="shared" ca="1" si="1084"/>
        <v>3500.0000000000005</v>
      </c>
      <c r="G3665" s="69">
        <f t="shared" ca="1" si="1088"/>
        <v>0</v>
      </c>
      <c r="H3665" s="34">
        <f t="shared" ca="1" si="1089"/>
        <v>-466.95069840173221</v>
      </c>
      <c r="I3665" s="34">
        <f t="shared" ca="1" si="1090"/>
        <v>3033.0493015982684</v>
      </c>
      <c r="J3665" s="18">
        <f ca="1">SUM(INDIRECT(ADDRESS(ROW(F3665),COLUMN(F3665),4)):INDIRECT(ADDRESS(ROW(F3665)+N$5-1,COLUMN(F3665),4)))</f>
        <v>24500.000000000004</v>
      </c>
      <c r="K3665" s="18">
        <f t="shared" ca="1" si="1091"/>
        <v>16350</v>
      </c>
      <c r="L3665" s="18">
        <f t="shared" ref="L3665:L3728" ca="1" si="1101">IF((E3665+K3664)&lt;J3665,N$2,0)</f>
        <v>16350</v>
      </c>
      <c r="M3665" s="18">
        <f t="shared" ca="1" si="1085"/>
        <v>0</v>
      </c>
      <c r="N3665" s="34">
        <f t="shared" ca="1" si="1092"/>
        <v>6726.7215788392423</v>
      </c>
      <c r="P3665" s="18">
        <f t="shared" ca="1" si="1086"/>
        <v>466.95069840173221</v>
      </c>
      <c r="Q3665" s="47">
        <f ca="1">SUM(L$15:L3665)-SUM(M$15:M3665)</f>
        <v>16350</v>
      </c>
      <c r="R3665" s="47" t="str">
        <f t="shared" ca="1" si="1087"/>
        <v>M3668</v>
      </c>
      <c r="S3665" s="40">
        <f t="shared" ca="1" si="1093"/>
        <v>0</v>
      </c>
      <c r="T3665" s="46">
        <f t="shared" ca="1" si="1094"/>
        <v>98</v>
      </c>
      <c r="X3665" s="74">
        <f t="shared" ca="1" si="1095"/>
        <v>-0.4669506984017322</v>
      </c>
      <c r="Y3665" s="75">
        <f t="shared" ca="1" si="1096"/>
        <v>-0.4669506984017322</v>
      </c>
      <c r="Z3665" s="74">
        <f t="shared" ca="1" si="1097"/>
        <v>0.62691099736463141</v>
      </c>
      <c r="AA3665" s="76">
        <f t="shared" ca="1" si="1098"/>
        <v>-466.95069840173221</v>
      </c>
      <c r="AB3665" s="76">
        <f t="shared" ca="1" si="1099"/>
        <v>626.91099736463138</v>
      </c>
    </row>
    <row r="3666" spans="1:28" x14ac:dyDescent="0.25">
      <c r="A3666" s="2">
        <f t="shared" si="1100"/>
        <v>22</v>
      </c>
      <c r="B3666" s="16">
        <f ca="1">VLOOKUP(A3666,PERIODS!$O$4:$P$33,2,FALSE)</f>
        <v>3.5000000000000003E-2</v>
      </c>
      <c r="C3666" s="15"/>
      <c r="D3666" s="18">
        <v>3652</v>
      </c>
      <c r="E3666" s="34">
        <f t="shared" ca="1" si="1083"/>
        <v>6726.7215788392423</v>
      </c>
      <c r="F3666" s="34">
        <f t="shared" ca="1" si="1084"/>
        <v>3500.0000000000005</v>
      </c>
      <c r="G3666" s="69">
        <f t="shared" ca="1" si="1088"/>
        <v>0</v>
      </c>
      <c r="H3666" s="34">
        <f t="shared" ca="1" si="1089"/>
        <v>-569.29422403134765</v>
      </c>
      <c r="I3666" s="34">
        <f t="shared" ca="1" si="1090"/>
        <v>2930.7057759686527</v>
      </c>
      <c r="J3666" s="18">
        <f ca="1">SUM(INDIRECT(ADDRESS(ROW(F3666),COLUMN(F3666),4)):INDIRECT(ADDRESS(ROW(F3666)+N$5-1,COLUMN(F3666),4)))</f>
        <v>25000.000000000004</v>
      </c>
      <c r="K3666" s="18">
        <f t="shared" ca="1" si="1091"/>
        <v>32700</v>
      </c>
      <c r="L3666" s="18">
        <f t="shared" ca="1" si="1101"/>
        <v>16350</v>
      </c>
      <c r="M3666" s="18">
        <f t="shared" ca="1" si="1085"/>
        <v>0</v>
      </c>
      <c r="N3666" s="34">
        <f t="shared" ca="1" si="1092"/>
        <v>3796.0158028705896</v>
      </c>
      <c r="P3666" s="18">
        <f t="shared" ca="1" si="1086"/>
        <v>569.29422403134765</v>
      </c>
      <c r="Q3666" s="47">
        <f ca="1">SUM(L$15:L3666)-SUM(M$15:M3666)</f>
        <v>32700</v>
      </c>
      <c r="R3666" s="47" t="str">
        <f t="shared" ca="1" si="1087"/>
        <v>M3669</v>
      </c>
      <c r="S3666" s="40">
        <f t="shared" ca="1" si="1093"/>
        <v>0</v>
      </c>
      <c r="T3666" s="46">
        <f t="shared" ca="1" si="1094"/>
        <v>85</v>
      </c>
      <c r="X3666" s="74">
        <f t="shared" ca="1" si="1095"/>
        <v>-0.56929422403134766</v>
      </c>
      <c r="Y3666" s="75">
        <f t="shared" ca="1" si="1096"/>
        <v>-0.56929422403134766</v>
      </c>
      <c r="Z3666" s="74">
        <f t="shared" ca="1" si="1097"/>
        <v>0.56592471384666077</v>
      </c>
      <c r="AA3666" s="76">
        <f t="shared" ca="1" si="1098"/>
        <v>-569.29422403134765</v>
      </c>
      <c r="AB3666" s="76">
        <f t="shared" ca="1" si="1099"/>
        <v>565.92471384666078</v>
      </c>
    </row>
    <row r="3667" spans="1:28" x14ac:dyDescent="0.25">
      <c r="A3667" s="2">
        <f t="shared" si="1100"/>
        <v>23</v>
      </c>
      <c r="B3667" s="16">
        <f ca="1">VLOOKUP(A3667,PERIODS!$O$4:$P$33,2,FALSE)</f>
        <v>3.5000000000000003E-2</v>
      </c>
      <c r="C3667" s="15"/>
      <c r="D3667" s="18">
        <v>3653</v>
      </c>
      <c r="E3667" s="34">
        <f t="shared" ca="1" si="1083"/>
        <v>3796.0158028705896</v>
      </c>
      <c r="F3667" s="34">
        <f t="shared" ca="1" si="1084"/>
        <v>3500.0000000000005</v>
      </c>
      <c r="G3667" s="69">
        <f t="shared" ca="1" si="1088"/>
        <v>0</v>
      </c>
      <c r="H3667" s="34">
        <f t="shared" ca="1" si="1089"/>
        <v>-486.3734746879494</v>
      </c>
      <c r="I3667" s="34">
        <f t="shared" ca="1" si="1090"/>
        <v>3013.6265253120509</v>
      </c>
      <c r="J3667" s="18">
        <f ca="1">SUM(INDIRECT(ADDRESS(ROW(F3667),COLUMN(F3667),4)):INDIRECT(ADDRESS(ROW(F3667)+N$5-1,COLUMN(F3667),4)))</f>
        <v>25500.000000000004</v>
      </c>
      <c r="K3667" s="18">
        <f t="shared" ca="1" si="1091"/>
        <v>32700</v>
      </c>
      <c r="L3667" s="18">
        <f t="shared" ca="1" si="1101"/>
        <v>0</v>
      </c>
      <c r="M3667" s="18">
        <f t="shared" ca="1" si="1085"/>
        <v>0</v>
      </c>
      <c r="N3667" s="34">
        <f t="shared" ca="1" si="1092"/>
        <v>782.38927755853865</v>
      </c>
      <c r="P3667" s="18">
        <f t="shared" ca="1" si="1086"/>
        <v>486.3734746879494</v>
      </c>
      <c r="Q3667" s="47">
        <f ca="1">SUM(L$15:L3667)-SUM(M$15:M3667)</f>
        <v>32700</v>
      </c>
      <c r="R3667" s="47" t="str">
        <f t="shared" ca="1" si="1087"/>
        <v>M3670</v>
      </c>
      <c r="S3667" s="40">
        <f t="shared" ca="1" si="1093"/>
        <v>0</v>
      </c>
      <c r="T3667" s="46">
        <f t="shared" ca="1" si="1094"/>
        <v>47</v>
      </c>
      <c r="X3667" s="74">
        <f t="shared" ca="1" si="1095"/>
        <v>-0.48637347468794939</v>
      </c>
      <c r="Y3667" s="75">
        <f t="shared" ca="1" si="1096"/>
        <v>-0.48637347468794939</v>
      </c>
      <c r="Z3667" s="74">
        <f t="shared" ca="1" si="1097"/>
        <v>0.61485213271897232</v>
      </c>
      <c r="AA3667" s="76">
        <f t="shared" ca="1" si="1098"/>
        <v>-486.3734746879494</v>
      </c>
      <c r="AB3667" s="76">
        <f t="shared" ca="1" si="1099"/>
        <v>614.85213271897237</v>
      </c>
    </row>
    <row r="3668" spans="1:28" x14ac:dyDescent="0.25">
      <c r="A3668" s="2">
        <f t="shared" si="1100"/>
        <v>24</v>
      </c>
      <c r="B3668" s="16">
        <f ca="1">VLOOKUP(A3668,PERIODS!$O$4:$P$33,2,FALSE)</f>
        <v>3.5000000000000003E-2</v>
      </c>
      <c r="C3668" s="15"/>
      <c r="D3668" s="18">
        <v>3654</v>
      </c>
      <c r="E3668" s="34">
        <f t="shared" ca="1" si="1083"/>
        <v>782.38927755853865</v>
      </c>
      <c r="F3668" s="34">
        <f t="shared" ca="1" si="1084"/>
        <v>3500.0000000000005</v>
      </c>
      <c r="G3668" s="69">
        <f t="shared" ca="1" si="1088"/>
        <v>0</v>
      </c>
      <c r="H3668" s="34">
        <f t="shared" ca="1" si="1089"/>
        <v>324.78827919992864</v>
      </c>
      <c r="I3668" s="34">
        <f t="shared" ca="1" si="1090"/>
        <v>3824.7882791999291</v>
      </c>
      <c r="J3668" s="18">
        <f ca="1">SUM(INDIRECT(ADDRESS(ROW(F3668),COLUMN(F3668),4)):INDIRECT(ADDRESS(ROW(F3668)+N$5-1,COLUMN(F3668),4)))</f>
        <v>26000</v>
      </c>
      <c r="K3668" s="18">
        <f t="shared" ca="1" si="1091"/>
        <v>16350</v>
      </c>
      <c r="L3668" s="18">
        <f t="shared" ca="1" si="1101"/>
        <v>0</v>
      </c>
      <c r="M3668" s="18">
        <f t="shared" ca="1" si="1085"/>
        <v>16350</v>
      </c>
      <c r="N3668" s="34">
        <f t="shared" ca="1" si="1092"/>
        <v>13307.60099835861</v>
      </c>
      <c r="P3668" s="18">
        <f t="shared" ca="1" si="1086"/>
        <v>324.78827919992864</v>
      </c>
      <c r="Q3668" s="47">
        <f ca="1">SUM(L$15:L3668)-SUM(M$15:M3668)</f>
        <v>16350</v>
      </c>
      <c r="R3668" s="47" t="str">
        <f t="shared" ca="1" si="1087"/>
        <v>M3671</v>
      </c>
      <c r="S3668" s="40">
        <f t="shared" ca="1" si="1093"/>
        <v>0</v>
      </c>
      <c r="T3668" s="46">
        <f t="shared" ca="1" si="1094"/>
        <v>7</v>
      </c>
      <c r="X3668" s="74">
        <f t="shared" ca="1" si="1095"/>
        <v>0.32478827919992864</v>
      </c>
      <c r="Y3668" s="75">
        <f t="shared" ca="1" si="1096"/>
        <v>0.32478827919992864</v>
      </c>
      <c r="Z3668" s="74">
        <f t="shared" ca="1" si="1097"/>
        <v>1.3837376489229414</v>
      </c>
      <c r="AA3668" s="76">
        <f t="shared" ca="1" si="1098"/>
        <v>324.78827919992864</v>
      </c>
      <c r="AB3668" s="76">
        <f t="shared" ca="1" si="1099"/>
        <v>1383.7376489229414</v>
      </c>
    </row>
    <row r="3669" spans="1:28" x14ac:dyDescent="0.25">
      <c r="A3669" s="2">
        <f t="shared" si="1100"/>
        <v>25</v>
      </c>
      <c r="B3669" s="16">
        <f ca="1">VLOOKUP(A3669,PERIODS!$O$4:$P$33,2,FALSE)</f>
        <v>3.5000000000000003E-2</v>
      </c>
      <c r="C3669" s="15"/>
      <c r="D3669" s="18">
        <v>3655</v>
      </c>
      <c r="E3669" s="34">
        <f t="shared" ca="1" si="1083"/>
        <v>13307.60099835861</v>
      </c>
      <c r="F3669" s="34">
        <f t="shared" ca="1" si="1084"/>
        <v>3500.0000000000005</v>
      </c>
      <c r="G3669" s="69">
        <f t="shared" ca="1" si="1088"/>
        <v>0</v>
      </c>
      <c r="H3669" s="34">
        <f t="shared" ca="1" si="1089"/>
        <v>-666.03350179509391</v>
      </c>
      <c r="I3669" s="34">
        <f t="shared" ca="1" si="1090"/>
        <v>2833.9664982049067</v>
      </c>
      <c r="J3669" s="18">
        <f ca="1">SUM(INDIRECT(ADDRESS(ROW(F3669),COLUMN(F3669),4)):INDIRECT(ADDRESS(ROW(F3669)+N$5-1,COLUMN(F3669),4)))</f>
        <v>24900</v>
      </c>
      <c r="K3669" s="18">
        <f t="shared" ca="1" si="1091"/>
        <v>0</v>
      </c>
      <c r="L3669" s="18">
        <f t="shared" ca="1" si="1101"/>
        <v>0</v>
      </c>
      <c r="M3669" s="18">
        <f t="shared" ca="1" si="1085"/>
        <v>16350</v>
      </c>
      <c r="N3669" s="34">
        <f t="shared" ca="1" si="1092"/>
        <v>26823.634500153705</v>
      </c>
      <c r="P3669" s="18">
        <f t="shared" ca="1" si="1086"/>
        <v>666.03350179509391</v>
      </c>
      <c r="Q3669" s="47">
        <f ca="1">SUM(L$15:L3669)-SUM(M$15:M3669)</f>
        <v>0</v>
      </c>
      <c r="R3669" s="47" t="str">
        <f t="shared" ca="1" si="1087"/>
        <v>M3672</v>
      </c>
      <c r="S3669" s="40">
        <f t="shared" ca="1" si="1093"/>
        <v>0</v>
      </c>
      <c r="T3669" s="46">
        <f t="shared" ca="1" si="1094"/>
        <v>33</v>
      </c>
      <c r="X3669" s="74">
        <f t="shared" ca="1" si="1095"/>
        <v>-0.66603350179509391</v>
      </c>
      <c r="Y3669" s="75">
        <f t="shared" ca="1" si="1096"/>
        <v>-0.66603350179509391</v>
      </c>
      <c r="Z3669" s="74">
        <f t="shared" ca="1" si="1097"/>
        <v>0.51374229965243656</v>
      </c>
      <c r="AA3669" s="76">
        <f t="shared" ca="1" si="1098"/>
        <v>-666.03350179509391</v>
      </c>
      <c r="AB3669" s="76">
        <f t="shared" ca="1" si="1099"/>
        <v>513.7422996524366</v>
      </c>
    </row>
    <row r="3670" spans="1:28" x14ac:dyDescent="0.25">
      <c r="A3670" s="2">
        <f t="shared" si="1100"/>
        <v>26</v>
      </c>
      <c r="B3670" s="16">
        <f ca="1">VLOOKUP(A3670,PERIODS!$O$4:$P$33,2,FALSE)</f>
        <v>3.5000000000000003E-2</v>
      </c>
      <c r="C3670" s="15"/>
      <c r="D3670" s="18">
        <v>3656</v>
      </c>
      <c r="E3670" s="34">
        <f t="shared" ca="1" si="1083"/>
        <v>26823.634500153705</v>
      </c>
      <c r="F3670" s="34">
        <f t="shared" ca="1" si="1084"/>
        <v>3500.0000000000005</v>
      </c>
      <c r="G3670" s="69">
        <f t="shared" ca="1" si="1088"/>
        <v>0</v>
      </c>
      <c r="H3670" s="34">
        <f t="shared" ca="1" si="1089"/>
        <v>-884.04701893187337</v>
      </c>
      <c r="I3670" s="34">
        <f t="shared" ca="1" si="1090"/>
        <v>2615.952981068127</v>
      </c>
      <c r="J3670" s="18">
        <f ca="1">SUM(INDIRECT(ADDRESS(ROW(F3670),COLUMN(F3670),4)):INDIRECT(ADDRESS(ROW(F3670)+N$5-1,COLUMN(F3670),4)))</f>
        <v>23900</v>
      </c>
      <c r="K3670" s="18">
        <f t="shared" ca="1" si="1091"/>
        <v>0</v>
      </c>
      <c r="L3670" s="18">
        <f t="shared" ca="1" si="1101"/>
        <v>0</v>
      </c>
      <c r="M3670" s="18">
        <f t="shared" ca="1" si="1085"/>
        <v>0</v>
      </c>
      <c r="N3670" s="34">
        <f t="shared" ca="1" si="1092"/>
        <v>24207.681519085578</v>
      </c>
      <c r="P3670" s="18">
        <f t="shared" ca="1" si="1086"/>
        <v>884.04701893187337</v>
      </c>
      <c r="Q3670" s="47">
        <f ca="1">SUM(L$15:L3670)-SUM(M$15:M3670)</f>
        <v>0</v>
      </c>
      <c r="R3670" s="47" t="str">
        <f t="shared" ca="1" si="1087"/>
        <v>M3673</v>
      </c>
      <c r="S3670" s="40">
        <f t="shared" ca="1" si="1093"/>
        <v>0</v>
      </c>
      <c r="T3670" s="46">
        <f t="shared" ca="1" si="1094"/>
        <v>97</v>
      </c>
      <c r="X3670" s="74">
        <f t="shared" ca="1" si="1095"/>
        <v>-0.88404701893187332</v>
      </c>
      <c r="Y3670" s="75">
        <f t="shared" ca="1" si="1096"/>
        <v>-0.88404701893187332</v>
      </c>
      <c r="Z3670" s="74">
        <f t="shared" ca="1" si="1097"/>
        <v>0.41310766954019557</v>
      </c>
      <c r="AA3670" s="76">
        <f t="shared" ca="1" si="1098"/>
        <v>-884.04701893187337</v>
      </c>
      <c r="AB3670" s="76">
        <f t="shared" ca="1" si="1099"/>
        <v>413.10766954019556</v>
      </c>
    </row>
    <row r="3671" spans="1:28" x14ac:dyDescent="0.25">
      <c r="A3671" s="2">
        <f t="shared" si="1100"/>
        <v>27</v>
      </c>
      <c r="B3671" s="16">
        <f ca="1">VLOOKUP(A3671,PERIODS!$O$4:$P$33,2,FALSE)</f>
        <v>3.5000000000000003E-2</v>
      </c>
      <c r="C3671" s="15"/>
      <c r="D3671" s="18">
        <v>3657</v>
      </c>
      <c r="E3671" s="34">
        <f t="shared" ca="1" si="1083"/>
        <v>24207.681519085578</v>
      </c>
      <c r="F3671" s="34">
        <f t="shared" ca="1" si="1084"/>
        <v>3500.0000000000005</v>
      </c>
      <c r="G3671" s="69">
        <f t="shared" ca="1" si="1088"/>
        <v>0</v>
      </c>
      <c r="H3671" s="34">
        <f t="shared" ca="1" si="1089"/>
        <v>1959.9639845400536</v>
      </c>
      <c r="I3671" s="34">
        <f t="shared" ca="1" si="1090"/>
        <v>5459.9639845400543</v>
      </c>
      <c r="J3671" s="18">
        <f ca="1">SUM(INDIRECT(ADDRESS(ROW(F3671),COLUMN(F3671),4)):INDIRECT(ADDRESS(ROW(F3671)+N$5-1,COLUMN(F3671),4)))</f>
        <v>22900</v>
      </c>
      <c r="K3671" s="18">
        <f t="shared" ca="1" si="1091"/>
        <v>0</v>
      </c>
      <c r="L3671" s="18">
        <f t="shared" ca="1" si="1101"/>
        <v>0</v>
      </c>
      <c r="M3671" s="18">
        <f t="shared" ca="1" si="1085"/>
        <v>0</v>
      </c>
      <c r="N3671" s="34">
        <f t="shared" ca="1" si="1092"/>
        <v>18747.717534545525</v>
      </c>
      <c r="P3671" s="18">
        <f t="shared" ca="1" si="1086"/>
        <v>1959.9639845400536</v>
      </c>
      <c r="Q3671" s="47">
        <f ca="1">SUM(L$15:L3671)-SUM(M$15:M3671)</f>
        <v>0</v>
      </c>
      <c r="R3671" s="47" t="str">
        <f t="shared" ca="1" si="1087"/>
        <v>M3674</v>
      </c>
      <c r="S3671" s="40">
        <f t="shared" ca="1" si="1093"/>
        <v>0</v>
      </c>
      <c r="T3671" s="46">
        <f t="shared" ca="1" si="1094"/>
        <v>88</v>
      </c>
      <c r="X3671" s="74">
        <f t="shared" ca="1" si="1095"/>
        <v>2.1530291936914336</v>
      </c>
      <c r="Y3671" s="75">
        <f t="shared" ca="1" si="1096"/>
        <v>1.9599639845400536</v>
      </c>
      <c r="Z3671" s="74">
        <f t="shared" ca="1" si="1097"/>
        <v>7.0990713842313315</v>
      </c>
      <c r="AA3671" s="76">
        <f t="shared" ca="1" si="1098"/>
        <v>1959.9639845400536</v>
      </c>
      <c r="AB3671" s="76">
        <f t="shared" ca="1" si="1099"/>
        <v>7099.0713842313316</v>
      </c>
    </row>
    <row r="3672" spans="1:28" x14ac:dyDescent="0.25">
      <c r="A3672" s="2">
        <f t="shared" si="1100"/>
        <v>28</v>
      </c>
      <c r="B3672" s="16">
        <f ca="1">VLOOKUP(A3672,PERIODS!$O$4:$P$33,2,FALSE)</f>
        <v>0.04</v>
      </c>
      <c r="C3672" s="15"/>
      <c r="D3672" s="18">
        <v>3658</v>
      </c>
      <c r="E3672" s="34">
        <f t="shared" ca="1" si="1083"/>
        <v>18747.717534545525</v>
      </c>
      <c r="F3672" s="34">
        <f t="shared" ca="1" si="1084"/>
        <v>4000</v>
      </c>
      <c r="G3672" s="69">
        <f t="shared" ca="1" si="1088"/>
        <v>0</v>
      </c>
      <c r="H3672" s="34">
        <f t="shared" ca="1" si="1089"/>
        <v>-1249.6831914645629</v>
      </c>
      <c r="I3672" s="34">
        <f t="shared" ca="1" si="1090"/>
        <v>2750.3168085354373</v>
      </c>
      <c r="J3672" s="18">
        <f ca="1">SUM(INDIRECT(ADDRESS(ROW(F3672),COLUMN(F3672),4)):INDIRECT(ADDRESS(ROW(F3672)+N$5-1,COLUMN(F3672),4)))</f>
        <v>21900</v>
      </c>
      <c r="K3672" s="18">
        <f t="shared" ca="1" si="1091"/>
        <v>16350</v>
      </c>
      <c r="L3672" s="18">
        <f t="shared" ca="1" si="1101"/>
        <v>16350</v>
      </c>
      <c r="M3672" s="18">
        <f t="shared" ca="1" si="1085"/>
        <v>0</v>
      </c>
      <c r="N3672" s="34">
        <f t="shared" ca="1" si="1092"/>
        <v>15997.400726010088</v>
      </c>
      <c r="P3672" s="18">
        <f t="shared" ca="1" si="1086"/>
        <v>1249.6831914645629</v>
      </c>
      <c r="Q3672" s="47">
        <f ca="1">SUM(L$15:L3672)-SUM(M$15:M3672)</f>
        <v>16350</v>
      </c>
      <c r="R3672" s="47" t="str">
        <f t="shared" ca="1" si="1087"/>
        <v>M3675</v>
      </c>
      <c r="S3672" s="40">
        <f t="shared" ca="1" si="1093"/>
        <v>0</v>
      </c>
      <c r="T3672" s="46">
        <f t="shared" ca="1" si="1094"/>
        <v>45</v>
      </c>
      <c r="X3672" s="74">
        <f t="shared" ca="1" si="1095"/>
        <v>-1.249683191464563</v>
      </c>
      <c r="Y3672" s="75">
        <f t="shared" ca="1" si="1096"/>
        <v>-1.249683191464563</v>
      </c>
      <c r="Z3672" s="74">
        <f t="shared" ca="1" si="1097"/>
        <v>0.28659557840470384</v>
      </c>
      <c r="AA3672" s="76">
        <f t="shared" ca="1" si="1098"/>
        <v>-1249.6831914645629</v>
      </c>
      <c r="AB3672" s="76">
        <f t="shared" ca="1" si="1099"/>
        <v>286.59557840470382</v>
      </c>
    </row>
    <row r="3673" spans="1:28" x14ac:dyDescent="0.25">
      <c r="A3673" s="2">
        <f t="shared" si="1100"/>
        <v>29</v>
      </c>
      <c r="B3673" s="16">
        <f ca="1">VLOOKUP(A3673,PERIODS!$O$4:$P$33,2,FALSE)</f>
        <v>0.04</v>
      </c>
      <c r="C3673" s="15"/>
      <c r="D3673" s="18">
        <v>3659</v>
      </c>
      <c r="E3673" s="34">
        <f t="shared" ca="1" si="1083"/>
        <v>15997.400726010088</v>
      </c>
      <c r="F3673" s="34">
        <f t="shared" ca="1" si="1084"/>
        <v>4000</v>
      </c>
      <c r="G3673" s="69">
        <f t="shared" ca="1" si="1088"/>
        <v>0</v>
      </c>
      <c r="H3673" s="34">
        <f t="shared" ca="1" si="1089"/>
        <v>-446.29364316879992</v>
      </c>
      <c r="I3673" s="34">
        <f t="shared" ca="1" si="1090"/>
        <v>3553.7063568312001</v>
      </c>
      <c r="J3673" s="18">
        <f ca="1">SUM(INDIRECT(ADDRESS(ROW(F3673),COLUMN(F3673),4)):INDIRECT(ADDRESS(ROW(F3673)+N$5-1,COLUMN(F3673),4)))</f>
        <v>21200</v>
      </c>
      <c r="K3673" s="18">
        <f t="shared" ca="1" si="1091"/>
        <v>16350</v>
      </c>
      <c r="L3673" s="18">
        <f t="shared" ca="1" si="1101"/>
        <v>0</v>
      </c>
      <c r="M3673" s="18">
        <f t="shared" ca="1" si="1085"/>
        <v>0</v>
      </c>
      <c r="N3673" s="34">
        <f t="shared" ca="1" si="1092"/>
        <v>12443.694369178887</v>
      </c>
      <c r="P3673" s="18">
        <f t="shared" ca="1" si="1086"/>
        <v>446.29364316879992</v>
      </c>
      <c r="Q3673" s="47">
        <f ca="1">SUM(L$15:L3673)-SUM(M$15:M3673)</f>
        <v>16350</v>
      </c>
      <c r="R3673" s="47" t="str">
        <f t="shared" ca="1" si="1087"/>
        <v>M3676</v>
      </c>
      <c r="S3673" s="40">
        <f t="shared" ca="1" si="1093"/>
        <v>0</v>
      </c>
      <c r="T3673" s="46">
        <f t="shared" ca="1" si="1094"/>
        <v>59</v>
      </c>
      <c r="X3673" s="74">
        <f t="shared" ca="1" si="1095"/>
        <v>-0.44629364316879994</v>
      </c>
      <c r="Y3673" s="75">
        <f t="shared" ca="1" si="1096"/>
        <v>-0.44629364316879994</v>
      </c>
      <c r="Z3673" s="74">
        <f t="shared" ca="1" si="1097"/>
        <v>0.63999581406784567</v>
      </c>
      <c r="AA3673" s="76">
        <f t="shared" ca="1" si="1098"/>
        <v>-446.29364316879992</v>
      </c>
      <c r="AB3673" s="76">
        <f t="shared" ca="1" si="1099"/>
        <v>639.99581406784569</v>
      </c>
    </row>
    <row r="3674" spans="1:28" x14ac:dyDescent="0.25">
      <c r="A3674" s="2">
        <f t="shared" si="1100"/>
        <v>30</v>
      </c>
      <c r="B3674" s="16">
        <f ca="1">VLOOKUP(A3674,PERIODS!$O$4:$P$33,2,FALSE)</f>
        <v>0.04</v>
      </c>
      <c r="C3674" s="15"/>
      <c r="D3674" s="18">
        <v>3660</v>
      </c>
      <c r="E3674" s="34">
        <f t="shared" ca="1" si="1083"/>
        <v>12443.694369178887</v>
      </c>
      <c r="F3674" s="34">
        <f t="shared" ca="1" si="1084"/>
        <v>4000</v>
      </c>
      <c r="G3674" s="69">
        <f t="shared" ca="1" si="1088"/>
        <v>0</v>
      </c>
      <c r="H3674" s="34">
        <f t="shared" ca="1" si="1089"/>
        <v>-73.751503273300699</v>
      </c>
      <c r="I3674" s="34">
        <f t="shared" ca="1" si="1090"/>
        <v>3926.2484967266992</v>
      </c>
      <c r="J3674" s="18">
        <f ca="1">SUM(INDIRECT(ADDRESS(ROW(F3674),COLUMN(F3674),4)):INDIRECT(ADDRESS(ROW(F3674)+N$5-1,COLUMN(F3674),4)))</f>
        <v>20500</v>
      </c>
      <c r="K3674" s="18">
        <f t="shared" ca="1" si="1091"/>
        <v>16350</v>
      </c>
      <c r="L3674" s="18">
        <f t="shared" ca="1" si="1101"/>
        <v>0</v>
      </c>
      <c r="M3674" s="18">
        <f t="shared" ca="1" si="1085"/>
        <v>0</v>
      </c>
      <c r="N3674" s="34">
        <f t="shared" ca="1" si="1092"/>
        <v>8517.4458724521883</v>
      </c>
      <c r="P3674" s="18">
        <f t="shared" ca="1" si="1086"/>
        <v>73.751503273300699</v>
      </c>
      <c r="Q3674" s="47">
        <f ca="1">SUM(L$15:L3674)-SUM(M$15:M3674)</f>
        <v>16350</v>
      </c>
      <c r="R3674" s="47" t="str">
        <f t="shared" ca="1" si="1087"/>
        <v>M3677</v>
      </c>
      <c r="S3674" s="40">
        <f t="shared" ca="1" si="1093"/>
        <v>0</v>
      </c>
      <c r="T3674" s="46">
        <f t="shared" ca="1" si="1094"/>
        <v>61</v>
      </c>
      <c r="X3674" s="74">
        <f t="shared" ca="1" si="1095"/>
        <v>-7.3751503273300698E-2</v>
      </c>
      <c r="Y3674" s="75">
        <f t="shared" ca="1" si="1096"/>
        <v>-7.3751503273300698E-2</v>
      </c>
      <c r="Z3674" s="74">
        <f t="shared" ca="1" si="1097"/>
        <v>0.92890249439278816</v>
      </c>
      <c r="AA3674" s="76">
        <f t="shared" ca="1" si="1098"/>
        <v>-73.751503273300699</v>
      </c>
      <c r="AB3674" s="76">
        <f t="shared" ca="1" si="1099"/>
        <v>928.90249439278818</v>
      </c>
    </row>
    <row r="3675" spans="1:28" x14ac:dyDescent="0.25">
      <c r="A3675" s="2">
        <f t="shared" si="1100"/>
        <v>1</v>
      </c>
      <c r="B3675" s="16">
        <f ca="1">VLOOKUP(A3675,PERIODS!$O$4:$P$33,2,FALSE)</f>
        <v>2.4E-2</v>
      </c>
      <c r="C3675" s="15"/>
      <c r="D3675" s="18">
        <v>3661</v>
      </c>
      <c r="E3675" s="34">
        <f t="shared" ca="1" si="1083"/>
        <v>8517.4458724521883</v>
      </c>
      <c r="F3675" s="34">
        <f t="shared" ca="1" si="1084"/>
        <v>2400</v>
      </c>
      <c r="G3675" s="69">
        <f t="shared" ca="1" si="1088"/>
        <v>0</v>
      </c>
      <c r="H3675" s="34">
        <f t="shared" ca="1" si="1089"/>
        <v>298.02191554029139</v>
      </c>
      <c r="I3675" s="34">
        <f t="shared" ca="1" si="1090"/>
        <v>2698.0219155402915</v>
      </c>
      <c r="J3675" s="18">
        <f ca="1">SUM(INDIRECT(ADDRESS(ROW(F3675),COLUMN(F3675),4)):INDIRECT(ADDRESS(ROW(F3675)+N$5-1,COLUMN(F3675),4)))</f>
        <v>19800</v>
      </c>
      <c r="K3675" s="18">
        <f t="shared" ca="1" si="1091"/>
        <v>0</v>
      </c>
      <c r="L3675" s="18">
        <f t="shared" ca="1" si="1101"/>
        <v>0</v>
      </c>
      <c r="M3675" s="18">
        <f t="shared" ca="1" si="1085"/>
        <v>16350</v>
      </c>
      <c r="N3675" s="34">
        <f t="shared" ca="1" si="1092"/>
        <v>22169.423956911894</v>
      </c>
      <c r="P3675" s="18">
        <f t="shared" ca="1" si="1086"/>
        <v>298.02191554029139</v>
      </c>
      <c r="Q3675" s="47">
        <f ca="1">SUM(L$15:L3675)-SUM(M$15:M3675)</f>
        <v>0</v>
      </c>
      <c r="R3675" s="47" t="str">
        <f t="shared" ca="1" si="1087"/>
        <v>M3678</v>
      </c>
      <c r="S3675" s="40">
        <f t="shared" ca="1" si="1093"/>
        <v>0</v>
      </c>
      <c r="T3675" s="46">
        <f t="shared" ca="1" si="1094"/>
        <v>61</v>
      </c>
      <c r="X3675" s="74">
        <f t="shared" ca="1" si="1095"/>
        <v>0.29802191554029139</v>
      </c>
      <c r="Y3675" s="75">
        <f t="shared" ca="1" si="1096"/>
        <v>0.29802191554029139</v>
      </c>
      <c r="Z3675" s="74">
        <f t="shared" ca="1" si="1097"/>
        <v>1.3471913119815124</v>
      </c>
      <c r="AA3675" s="76">
        <f t="shared" ca="1" si="1098"/>
        <v>298.02191554029139</v>
      </c>
      <c r="AB3675" s="76">
        <f t="shared" ca="1" si="1099"/>
        <v>1347.1913119815124</v>
      </c>
    </row>
    <row r="3676" spans="1:28" x14ac:dyDescent="0.25">
      <c r="A3676" s="2">
        <f t="shared" si="1100"/>
        <v>2</v>
      </c>
      <c r="B3676" s="16">
        <f ca="1">VLOOKUP(A3676,PERIODS!$O$4:$P$33,2,FALSE)</f>
        <v>2.5000000000000001E-2</v>
      </c>
      <c r="C3676" s="15"/>
      <c r="D3676" s="18">
        <v>3662</v>
      </c>
      <c r="E3676" s="34">
        <f t="shared" ca="1" si="1083"/>
        <v>22169.423956911894</v>
      </c>
      <c r="F3676" s="34">
        <f t="shared" ca="1" si="1084"/>
        <v>2500</v>
      </c>
      <c r="G3676" s="69">
        <f t="shared" ca="1" si="1088"/>
        <v>0</v>
      </c>
      <c r="H3676" s="34">
        <f t="shared" ca="1" si="1089"/>
        <v>1959.9639845400536</v>
      </c>
      <c r="I3676" s="34">
        <f t="shared" ca="1" si="1090"/>
        <v>4459.9639845400534</v>
      </c>
      <c r="J3676" s="18">
        <f ca="1">SUM(INDIRECT(ADDRESS(ROW(F3676),COLUMN(F3676),4)):INDIRECT(ADDRESS(ROW(F3676)+N$5-1,COLUMN(F3676),4)))</f>
        <v>20700</v>
      </c>
      <c r="K3676" s="18">
        <f t="shared" ca="1" si="1091"/>
        <v>0</v>
      </c>
      <c r="L3676" s="18">
        <f t="shared" ca="1" si="1101"/>
        <v>0</v>
      </c>
      <c r="M3676" s="18">
        <f t="shared" ca="1" si="1085"/>
        <v>0</v>
      </c>
      <c r="N3676" s="34">
        <f t="shared" ca="1" si="1092"/>
        <v>17709.459972371842</v>
      </c>
      <c r="P3676" s="18">
        <f t="shared" ca="1" si="1086"/>
        <v>1959.9639845400536</v>
      </c>
      <c r="Q3676" s="47">
        <f ca="1">SUM(L$15:L3676)-SUM(M$15:M3676)</f>
        <v>0</v>
      </c>
      <c r="R3676" s="47" t="str">
        <f t="shared" ca="1" si="1087"/>
        <v>M3679</v>
      </c>
      <c r="S3676" s="40">
        <f t="shared" ca="1" si="1093"/>
        <v>0</v>
      </c>
      <c r="T3676" s="46">
        <f t="shared" ca="1" si="1094"/>
        <v>63</v>
      </c>
      <c r="X3676" s="74">
        <f t="shared" ca="1" si="1095"/>
        <v>1.9973608414023034</v>
      </c>
      <c r="Y3676" s="75">
        <f t="shared" ca="1" si="1096"/>
        <v>1.9599639845400536</v>
      </c>
      <c r="Z3676" s="74">
        <f t="shared" ca="1" si="1097"/>
        <v>7.0990713842313315</v>
      </c>
      <c r="AA3676" s="76">
        <f t="shared" ca="1" si="1098"/>
        <v>1959.9639845400536</v>
      </c>
      <c r="AB3676" s="76">
        <f t="shared" ca="1" si="1099"/>
        <v>7099.0713842313316</v>
      </c>
    </row>
    <row r="3677" spans="1:28" x14ac:dyDescent="0.25">
      <c r="A3677" s="2">
        <f t="shared" si="1100"/>
        <v>3</v>
      </c>
      <c r="B3677" s="16">
        <f ca="1">VLOOKUP(A3677,PERIODS!$O$4:$P$33,2,FALSE)</f>
        <v>2.5000000000000001E-2</v>
      </c>
      <c r="C3677" s="15"/>
      <c r="D3677" s="18">
        <v>3663</v>
      </c>
      <c r="E3677" s="34">
        <f t="shared" ca="1" si="1083"/>
        <v>17709.459972371842</v>
      </c>
      <c r="F3677" s="34">
        <f t="shared" ca="1" si="1084"/>
        <v>2500</v>
      </c>
      <c r="G3677" s="69">
        <f t="shared" ca="1" si="1088"/>
        <v>0</v>
      </c>
      <c r="H3677" s="34">
        <f t="shared" ca="1" si="1089"/>
        <v>-697.06126094599404</v>
      </c>
      <c r="I3677" s="34">
        <f t="shared" ca="1" si="1090"/>
        <v>1802.938739054006</v>
      </c>
      <c r="J3677" s="18">
        <f ca="1">SUM(INDIRECT(ADDRESS(ROW(F3677),COLUMN(F3677),4)):INDIRECT(ADDRESS(ROW(F3677)+N$5-1,COLUMN(F3677),4)))</f>
        <v>21500</v>
      </c>
      <c r="K3677" s="18">
        <f t="shared" ca="1" si="1091"/>
        <v>16350</v>
      </c>
      <c r="L3677" s="18">
        <f t="shared" ca="1" si="1101"/>
        <v>16350</v>
      </c>
      <c r="M3677" s="18">
        <f t="shared" ca="1" si="1085"/>
        <v>0</v>
      </c>
      <c r="N3677" s="34">
        <f t="shared" ca="1" si="1092"/>
        <v>15906.521233317835</v>
      </c>
      <c r="P3677" s="18">
        <f t="shared" ca="1" si="1086"/>
        <v>697.06126094599404</v>
      </c>
      <c r="Q3677" s="47">
        <f ca="1">SUM(L$15:L3677)-SUM(M$15:M3677)</f>
        <v>16350</v>
      </c>
      <c r="R3677" s="47" t="str">
        <f t="shared" ca="1" si="1087"/>
        <v>M3680</v>
      </c>
      <c r="S3677" s="40">
        <f t="shared" ca="1" si="1093"/>
        <v>0</v>
      </c>
      <c r="T3677" s="46">
        <f t="shared" ca="1" si="1094"/>
        <v>12</v>
      </c>
      <c r="X3677" s="74">
        <f t="shared" ca="1" si="1095"/>
        <v>-0.69706126094599408</v>
      </c>
      <c r="Y3677" s="75">
        <f t="shared" ca="1" si="1096"/>
        <v>-0.69706126094599408</v>
      </c>
      <c r="Z3677" s="74">
        <f t="shared" ca="1" si="1097"/>
        <v>0.49804678482119435</v>
      </c>
      <c r="AA3677" s="76">
        <f t="shared" ca="1" si="1098"/>
        <v>-697.06126094599404</v>
      </c>
      <c r="AB3677" s="76">
        <f t="shared" ca="1" si="1099"/>
        <v>498.04678482119436</v>
      </c>
    </row>
    <row r="3678" spans="1:28" x14ac:dyDescent="0.25">
      <c r="A3678" s="2">
        <f t="shared" si="1100"/>
        <v>4</v>
      </c>
      <c r="B3678" s="16">
        <f ca="1">VLOOKUP(A3678,PERIODS!$O$4:$P$33,2,FALSE)</f>
        <v>2.5000000000000001E-2</v>
      </c>
      <c r="C3678" s="15"/>
      <c r="D3678" s="18">
        <v>3664</v>
      </c>
      <c r="E3678" s="34">
        <f t="shared" ca="1" si="1083"/>
        <v>15906.521233317835</v>
      </c>
      <c r="F3678" s="34">
        <f t="shared" ca="1" si="1084"/>
        <v>2500</v>
      </c>
      <c r="G3678" s="69">
        <f t="shared" ca="1" si="1088"/>
        <v>0</v>
      </c>
      <c r="H3678" s="34">
        <f t="shared" ca="1" si="1089"/>
        <v>651.17426638013353</v>
      </c>
      <c r="I3678" s="34">
        <f t="shared" ca="1" si="1090"/>
        <v>3151.1742663801333</v>
      </c>
      <c r="J3678" s="18">
        <f ca="1">SUM(INDIRECT(ADDRESS(ROW(F3678),COLUMN(F3678),4)):INDIRECT(ADDRESS(ROW(F3678)+N$5-1,COLUMN(F3678),4)))</f>
        <v>22300</v>
      </c>
      <c r="K3678" s="18">
        <f t="shared" ca="1" si="1091"/>
        <v>16350</v>
      </c>
      <c r="L3678" s="18">
        <f t="shared" ca="1" si="1101"/>
        <v>0</v>
      </c>
      <c r="M3678" s="18">
        <f t="shared" ca="1" si="1085"/>
        <v>0</v>
      </c>
      <c r="N3678" s="34">
        <f t="shared" ca="1" si="1092"/>
        <v>12755.346966937701</v>
      </c>
      <c r="P3678" s="18">
        <f t="shared" ca="1" si="1086"/>
        <v>651.17426638013353</v>
      </c>
      <c r="Q3678" s="47">
        <f ca="1">SUM(L$15:L3678)-SUM(M$15:M3678)</f>
        <v>16350</v>
      </c>
      <c r="R3678" s="47" t="str">
        <f t="shared" ca="1" si="1087"/>
        <v>M3681</v>
      </c>
      <c r="S3678" s="40">
        <f t="shared" ca="1" si="1093"/>
        <v>0</v>
      </c>
      <c r="T3678" s="46">
        <f t="shared" ca="1" si="1094"/>
        <v>24</v>
      </c>
      <c r="X3678" s="74">
        <f t="shared" ca="1" si="1095"/>
        <v>0.65117426638013354</v>
      </c>
      <c r="Y3678" s="75">
        <f t="shared" ca="1" si="1096"/>
        <v>0.65117426638013354</v>
      </c>
      <c r="Z3678" s="74">
        <f t="shared" ca="1" si="1097"/>
        <v>1.9177915053973633</v>
      </c>
      <c r="AA3678" s="76">
        <f t="shared" ca="1" si="1098"/>
        <v>651.17426638013353</v>
      </c>
      <c r="AB3678" s="76">
        <f t="shared" ca="1" si="1099"/>
        <v>1917.7915053973634</v>
      </c>
    </row>
    <row r="3679" spans="1:28" x14ac:dyDescent="0.25">
      <c r="A3679" s="2">
        <f t="shared" si="1100"/>
        <v>5</v>
      </c>
      <c r="B3679" s="16">
        <f ca="1">VLOOKUP(A3679,PERIODS!$O$4:$P$33,2,FALSE)</f>
        <v>3.3000000000000002E-2</v>
      </c>
      <c r="C3679" s="15"/>
      <c r="D3679" s="18">
        <v>3665</v>
      </c>
      <c r="E3679" s="34">
        <f t="shared" ca="1" si="1083"/>
        <v>12755.346966937701</v>
      </c>
      <c r="F3679" s="34">
        <f t="shared" ca="1" si="1084"/>
        <v>3300</v>
      </c>
      <c r="G3679" s="69">
        <f t="shared" ca="1" si="1088"/>
        <v>0</v>
      </c>
      <c r="H3679" s="34">
        <f t="shared" ca="1" si="1089"/>
        <v>496.24562764740188</v>
      </c>
      <c r="I3679" s="34">
        <f t="shared" ca="1" si="1090"/>
        <v>3796.2456276474018</v>
      </c>
      <c r="J3679" s="18">
        <f ca="1">SUM(INDIRECT(ADDRESS(ROW(F3679),COLUMN(F3679),4)):INDIRECT(ADDRESS(ROW(F3679)+N$5-1,COLUMN(F3679),4)))</f>
        <v>23100</v>
      </c>
      <c r="K3679" s="18">
        <f t="shared" ca="1" si="1091"/>
        <v>16350</v>
      </c>
      <c r="L3679" s="18">
        <f t="shared" ca="1" si="1101"/>
        <v>0</v>
      </c>
      <c r="M3679" s="18">
        <f t="shared" ca="1" si="1085"/>
        <v>0</v>
      </c>
      <c r="N3679" s="34">
        <f t="shared" ca="1" si="1092"/>
        <v>8959.1013392902987</v>
      </c>
      <c r="P3679" s="18">
        <f t="shared" ca="1" si="1086"/>
        <v>496.24562764740188</v>
      </c>
      <c r="Q3679" s="47">
        <f ca="1">SUM(L$15:L3679)-SUM(M$15:M3679)</f>
        <v>16350</v>
      </c>
      <c r="R3679" s="47" t="str">
        <f t="shared" ca="1" si="1087"/>
        <v>M3682</v>
      </c>
      <c r="S3679" s="40">
        <f t="shared" ca="1" si="1093"/>
        <v>0</v>
      </c>
      <c r="T3679" s="46">
        <f t="shared" ca="1" si="1094"/>
        <v>8</v>
      </c>
      <c r="X3679" s="74">
        <f t="shared" ca="1" si="1095"/>
        <v>0.49624562764740188</v>
      </c>
      <c r="Y3679" s="75">
        <f t="shared" ca="1" si="1096"/>
        <v>0.49624562764740188</v>
      </c>
      <c r="Z3679" s="74">
        <f t="shared" ca="1" si="1097"/>
        <v>1.6425429622366088</v>
      </c>
      <c r="AA3679" s="76">
        <f t="shared" ca="1" si="1098"/>
        <v>496.24562764740188</v>
      </c>
      <c r="AB3679" s="76">
        <f t="shared" ca="1" si="1099"/>
        <v>1642.5429622366087</v>
      </c>
    </row>
    <row r="3680" spans="1:28" x14ac:dyDescent="0.25">
      <c r="A3680" s="2">
        <f t="shared" si="1100"/>
        <v>6</v>
      </c>
      <c r="B3680" s="16">
        <f ca="1">VLOOKUP(A3680,PERIODS!$O$4:$P$33,2,FALSE)</f>
        <v>3.3000000000000002E-2</v>
      </c>
      <c r="C3680" s="15"/>
      <c r="D3680" s="18">
        <v>3666</v>
      </c>
      <c r="E3680" s="34">
        <f t="shared" ca="1" si="1083"/>
        <v>8959.1013392902987</v>
      </c>
      <c r="F3680" s="34">
        <f t="shared" ca="1" si="1084"/>
        <v>3300</v>
      </c>
      <c r="G3680" s="69">
        <f t="shared" ca="1" si="1088"/>
        <v>0</v>
      </c>
      <c r="H3680" s="34">
        <f t="shared" ca="1" si="1089"/>
        <v>-1711.1424807310739</v>
      </c>
      <c r="I3680" s="34">
        <f t="shared" ca="1" si="1090"/>
        <v>1588.8575192689261</v>
      </c>
      <c r="J3680" s="18">
        <f ca="1">SUM(INDIRECT(ADDRESS(ROW(F3680),COLUMN(F3680),4)):INDIRECT(ADDRESS(ROW(F3680)+N$5-1,COLUMN(F3680),4)))</f>
        <v>23100</v>
      </c>
      <c r="K3680" s="18">
        <f t="shared" ca="1" si="1091"/>
        <v>0</v>
      </c>
      <c r="L3680" s="18">
        <f t="shared" ca="1" si="1101"/>
        <v>0</v>
      </c>
      <c r="M3680" s="18">
        <f t="shared" ca="1" si="1085"/>
        <v>16350</v>
      </c>
      <c r="N3680" s="34">
        <f t="shared" ca="1" si="1092"/>
        <v>23720.243820021373</v>
      </c>
      <c r="P3680" s="18">
        <f t="shared" ca="1" si="1086"/>
        <v>1711.1424807310739</v>
      </c>
      <c r="Q3680" s="47">
        <f ca="1">SUM(L$15:L3680)-SUM(M$15:M3680)</f>
        <v>0</v>
      </c>
      <c r="R3680" s="47" t="str">
        <f t="shared" ca="1" si="1087"/>
        <v>M3683</v>
      </c>
      <c r="S3680" s="40">
        <f t="shared" ca="1" si="1093"/>
        <v>0</v>
      </c>
      <c r="T3680" s="46">
        <f t="shared" ca="1" si="1094"/>
        <v>57</v>
      </c>
      <c r="X3680" s="74">
        <f t="shared" ca="1" si="1095"/>
        <v>-1.7111424807310738</v>
      </c>
      <c r="Y3680" s="75">
        <f t="shared" ca="1" si="1096"/>
        <v>-1.7111424807310738</v>
      </c>
      <c r="Z3680" s="74">
        <f t="shared" ca="1" si="1097"/>
        <v>0.18065927492785025</v>
      </c>
      <c r="AA3680" s="76">
        <f t="shared" ca="1" si="1098"/>
        <v>-1711.1424807310739</v>
      </c>
      <c r="AB3680" s="76">
        <f t="shared" ca="1" si="1099"/>
        <v>180.65927492785025</v>
      </c>
    </row>
    <row r="3681" spans="1:28" x14ac:dyDescent="0.25">
      <c r="A3681" s="2">
        <f t="shared" si="1100"/>
        <v>7</v>
      </c>
      <c r="B3681" s="16">
        <f ca="1">VLOOKUP(A3681,PERIODS!$O$4:$P$33,2,FALSE)</f>
        <v>3.3000000000000002E-2</v>
      </c>
      <c r="C3681" s="15"/>
      <c r="D3681" s="18">
        <v>3667</v>
      </c>
      <c r="E3681" s="34">
        <f t="shared" ca="1" si="1083"/>
        <v>23720.243820021373</v>
      </c>
      <c r="F3681" s="34">
        <f t="shared" ca="1" si="1084"/>
        <v>3300</v>
      </c>
      <c r="G3681" s="69">
        <f t="shared" ca="1" si="1088"/>
        <v>0</v>
      </c>
      <c r="H3681" s="34">
        <f t="shared" ca="1" si="1089"/>
        <v>13.686904399926261</v>
      </c>
      <c r="I3681" s="34">
        <f t="shared" ca="1" si="1090"/>
        <v>3313.6869043999263</v>
      </c>
      <c r="J3681" s="18">
        <f ca="1">SUM(INDIRECT(ADDRESS(ROW(F3681),COLUMN(F3681),4)):INDIRECT(ADDRESS(ROW(F3681)+N$5-1,COLUMN(F3681),4)))</f>
        <v>23100</v>
      </c>
      <c r="K3681" s="18">
        <f t="shared" ca="1" si="1091"/>
        <v>0</v>
      </c>
      <c r="L3681" s="18">
        <f t="shared" ca="1" si="1101"/>
        <v>0</v>
      </c>
      <c r="M3681" s="18">
        <f t="shared" ca="1" si="1085"/>
        <v>0</v>
      </c>
      <c r="N3681" s="34">
        <f t="shared" ca="1" si="1092"/>
        <v>20406.556915621448</v>
      </c>
      <c r="P3681" s="18">
        <f t="shared" ca="1" si="1086"/>
        <v>13.686904399926261</v>
      </c>
      <c r="Q3681" s="47">
        <f ca="1">SUM(L$15:L3681)-SUM(M$15:M3681)</f>
        <v>0</v>
      </c>
      <c r="R3681" s="47" t="str">
        <f t="shared" ca="1" si="1087"/>
        <v>M3684</v>
      </c>
      <c r="S3681" s="40">
        <f t="shared" ca="1" si="1093"/>
        <v>0</v>
      </c>
      <c r="T3681" s="46">
        <f t="shared" ca="1" si="1094"/>
        <v>86</v>
      </c>
      <c r="X3681" s="74">
        <f t="shared" ca="1" si="1095"/>
        <v>1.3686904399926262E-2</v>
      </c>
      <c r="Y3681" s="75">
        <f t="shared" ca="1" si="1096"/>
        <v>1.3686904399926262E-2</v>
      </c>
      <c r="Z3681" s="74">
        <f t="shared" ca="1" si="1097"/>
        <v>1.0137809988732254</v>
      </c>
      <c r="AA3681" s="76">
        <f t="shared" ca="1" si="1098"/>
        <v>13.686904399926261</v>
      </c>
      <c r="AB3681" s="76">
        <f t="shared" ca="1" si="1099"/>
        <v>1013.7809988732254</v>
      </c>
    </row>
    <row r="3682" spans="1:28" x14ac:dyDescent="0.25">
      <c r="A3682" s="2">
        <f t="shared" si="1100"/>
        <v>8</v>
      </c>
      <c r="B3682" s="16">
        <f ca="1">VLOOKUP(A3682,PERIODS!$O$4:$P$33,2,FALSE)</f>
        <v>3.3000000000000002E-2</v>
      </c>
      <c r="C3682" s="15"/>
      <c r="D3682" s="18">
        <v>3668</v>
      </c>
      <c r="E3682" s="34">
        <f t="shared" ref="E3682:E3745" ca="1" si="1102">N3681</f>
        <v>20406.556915621448</v>
      </c>
      <c r="F3682" s="34">
        <f t="shared" ca="1" si="1084"/>
        <v>3300</v>
      </c>
      <c r="G3682" s="69">
        <f t="shared" ca="1" si="1088"/>
        <v>0</v>
      </c>
      <c r="H3682" s="34">
        <f t="shared" ca="1" si="1089"/>
        <v>402.92844307806189</v>
      </c>
      <c r="I3682" s="34">
        <f t="shared" ca="1" si="1090"/>
        <v>3702.9284430780617</v>
      </c>
      <c r="J3682" s="18">
        <f ca="1">SUM(INDIRECT(ADDRESS(ROW(F3682),COLUMN(F3682),4)):INDIRECT(ADDRESS(ROW(F3682)+N$5-1,COLUMN(F3682),4)))</f>
        <v>23100</v>
      </c>
      <c r="K3682" s="18">
        <f t="shared" ca="1" si="1091"/>
        <v>16350</v>
      </c>
      <c r="L3682" s="18">
        <f t="shared" ca="1" si="1101"/>
        <v>16350</v>
      </c>
      <c r="M3682" s="18">
        <f t="shared" ca="1" si="1085"/>
        <v>0</v>
      </c>
      <c r="N3682" s="34">
        <f t="shared" ca="1" si="1092"/>
        <v>16703.628472543387</v>
      </c>
      <c r="P3682" s="18">
        <f t="shared" ca="1" si="1086"/>
        <v>402.92844307806189</v>
      </c>
      <c r="Q3682" s="47">
        <f ca="1">SUM(L$15:L3682)-SUM(M$15:M3682)</f>
        <v>16350</v>
      </c>
      <c r="R3682" s="47" t="str">
        <f t="shared" ca="1" si="1087"/>
        <v>M3685</v>
      </c>
      <c r="S3682" s="40">
        <f t="shared" ca="1" si="1093"/>
        <v>0</v>
      </c>
      <c r="T3682" s="46">
        <f t="shared" ca="1" si="1094"/>
        <v>33</v>
      </c>
      <c r="X3682" s="74">
        <f t="shared" ca="1" si="1095"/>
        <v>0.40292844307806192</v>
      </c>
      <c r="Y3682" s="75">
        <f t="shared" ca="1" si="1096"/>
        <v>0.40292844307806192</v>
      </c>
      <c r="Z3682" s="74">
        <f t="shared" ca="1" si="1097"/>
        <v>1.4961998243788888</v>
      </c>
      <c r="AA3682" s="76">
        <f t="shared" ca="1" si="1098"/>
        <v>402.92844307806189</v>
      </c>
      <c r="AB3682" s="76">
        <f t="shared" ca="1" si="1099"/>
        <v>1496.1998243788887</v>
      </c>
    </row>
    <row r="3683" spans="1:28" x14ac:dyDescent="0.25">
      <c r="A3683" s="2">
        <f t="shared" si="1100"/>
        <v>9</v>
      </c>
      <c r="B3683" s="16">
        <f ca="1">VLOOKUP(A3683,PERIODS!$O$4:$P$33,2,FALSE)</f>
        <v>3.3000000000000002E-2</v>
      </c>
      <c r="C3683" s="15"/>
      <c r="D3683" s="18">
        <v>3669</v>
      </c>
      <c r="E3683" s="34">
        <f t="shared" ca="1" si="1102"/>
        <v>16703.628472543387</v>
      </c>
      <c r="F3683" s="34">
        <f t="shared" ca="1" si="1084"/>
        <v>3300</v>
      </c>
      <c r="G3683" s="69">
        <f t="shared" ca="1" si="1088"/>
        <v>0</v>
      </c>
      <c r="H3683" s="34">
        <f t="shared" ca="1" si="1089"/>
        <v>516.05615190478284</v>
      </c>
      <c r="I3683" s="34">
        <f t="shared" ca="1" si="1090"/>
        <v>3816.0561519047828</v>
      </c>
      <c r="J3683" s="18">
        <f ca="1">SUM(INDIRECT(ADDRESS(ROW(F3683),COLUMN(F3683),4)):INDIRECT(ADDRESS(ROW(F3683)+N$5-1,COLUMN(F3683),4)))</f>
        <v>23100</v>
      </c>
      <c r="K3683" s="18">
        <f t="shared" ca="1" si="1091"/>
        <v>16350</v>
      </c>
      <c r="L3683" s="18">
        <f t="shared" ca="1" si="1101"/>
        <v>0</v>
      </c>
      <c r="M3683" s="18">
        <f t="shared" ca="1" si="1085"/>
        <v>0</v>
      </c>
      <c r="N3683" s="34">
        <f t="shared" ca="1" si="1092"/>
        <v>12887.572320638605</v>
      </c>
      <c r="P3683" s="18">
        <f t="shared" ca="1" si="1086"/>
        <v>516.05615190478284</v>
      </c>
      <c r="Q3683" s="47">
        <f ca="1">SUM(L$15:L3683)-SUM(M$15:M3683)</f>
        <v>16350</v>
      </c>
      <c r="R3683" s="47" t="str">
        <f t="shared" ca="1" si="1087"/>
        <v>M3686</v>
      </c>
      <c r="S3683" s="40">
        <f t="shared" ca="1" si="1093"/>
        <v>0</v>
      </c>
      <c r="T3683" s="46">
        <f t="shared" ca="1" si="1094"/>
        <v>27</v>
      </c>
      <c r="X3683" s="74">
        <f t="shared" ca="1" si="1095"/>
        <v>0.51605615190478282</v>
      </c>
      <c r="Y3683" s="75">
        <f t="shared" ca="1" si="1096"/>
        <v>0.51605615190478282</v>
      </c>
      <c r="Z3683" s="74">
        <f t="shared" ca="1" si="1097"/>
        <v>1.6754070520535864</v>
      </c>
      <c r="AA3683" s="76">
        <f t="shared" ca="1" si="1098"/>
        <v>516.05615190478284</v>
      </c>
      <c r="AB3683" s="76">
        <f t="shared" ca="1" si="1099"/>
        <v>1675.4070520535863</v>
      </c>
    </row>
    <row r="3684" spans="1:28" x14ac:dyDescent="0.25">
      <c r="A3684" s="2">
        <f t="shared" si="1100"/>
        <v>10</v>
      </c>
      <c r="B3684" s="16">
        <f ca="1">VLOOKUP(A3684,PERIODS!$O$4:$P$33,2,FALSE)</f>
        <v>3.3000000000000002E-2</v>
      </c>
      <c r="C3684" s="15"/>
      <c r="D3684" s="18">
        <v>3670</v>
      </c>
      <c r="E3684" s="34">
        <f t="shared" ca="1" si="1102"/>
        <v>12887.572320638605</v>
      </c>
      <c r="F3684" s="34">
        <f t="shared" ca="1" si="1084"/>
        <v>3300</v>
      </c>
      <c r="G3684" s="69">
        <f t="shared" ca="1" si="1088"/>
        <v>0</v>
      </c>
      <c r="H3684" s="34">
        <f t="shared" ca="1" si="1089"/>
        <v>725.65562544041916</v>
      </c>
      <c r="I3684" s="34">
        <f t="shared" ca="1" si="1090"/>
        <v>4025.655625440419</v>
      </c>
      <c r="J3684" s="18">
        <f ca="1">SUM(INDIRECT(ADDRESS(ROW(F3684),COLUMN(F3684),4)):INDIRECT(ADDRESS(ROW(F3684)+N$5-1,COLUMN(F3684),4)))</f>
        <v>23100</v>
      </c>
      <c r="K3684" s="18">
        <f t="shared" ca="1" si="1091"/>
        <v>16350</v>
      </c>
      <c r="L3684" s="18">
        <f t="shared" ca="1" si="1101"/>
        <v>0</v>
      </c>
      <c r="M3684" s="18">
        <f t="shared" ca="1" si="1085"/>
        <v>0</v>
      </c>
      <c r="N3684" s="34">
        <f t="shared" ca="1" si="1092"/>
        <v>8861.9166951981861</v>
      </c>
      <c r="P3684" s="18">
        <f t="shared" ca="1" si="1086"/>
        <v>725.65562544041916</v>
      </c>
      <c r="Q3684" s="47">
        <f ca="1">SUM(L$15:L3684)-SUM(M$15:M3684)</f>
        <v>16350</v>
      </c>
      <c r="R3684" s="47" t="str">
        <f t="shared" ca="1" si="1087"/>
        <v>M3687</v>
      </c>
      <c r="S3684" s="40">
        <f t="shared" ca="1" si="1093"/>
        <v>0</v>
      </c>
      <c r="T3684" s="46">
        <f t="shared" ca="1" si="1094"/>
        <v>92</v>
      </c>
      <c r="X3684" s="74">
        <f t="shared" ca="1" si="1095"/>
        <v>0.72565562544041917</v>
      </c>
      <c r="Y3684" s="75">
        <f t="shared" ca="1" si="1096"/>
        <v>0.72565562544041917</v>
      </c>
      <c r="Z3684" s="74">
        <f t="shared" ca="1" si="1097"/>
        <v>2.0660852340571232</v>
      </c>
      <c r="AA3684" s="76">
        <f t="shared" ca="1" si="1098"/>
        <v>725.65562544041916</v>
      </c>
      <c r="AB3684" s="76">
        <f t="shared" ca="1" si="1099"/>
        <v>2066.0852340571232</v>
      </c>
    </row>
    <row r="3685" spans="1:28" x14ac:dyDescent="0.25">
      <c r="A3685" s="2">
        <f t="shared" si="1100"/>
        <v>11</v>
      </c>
      <c r="B3685" s="16">
        <f ca="1">VLOOKUP(A3685,PERIODS!$O$4:$P$33,2,FALSE)</f>
        <v>3.3000000000000002E-2</v>
      </c>
      <c r="C3685" s="15"/>
      <c r="D3685" s="18">
        <v>3671</v>
      </c>
      <c r="E3685" s="34">
        <f t="shared" ca="1" si="1102"/>
        <v>8861.9166951981861</v>
      </c>
      <c r="F3685" s="34">
        <f t="shared" ca="1" si="1084"/>
        <v>3300</v>
      </c>
      <c r="G3685" s="69">
        <f t="shared" ca="1" si="1088"/>
        <v>0</v>
      </c>
      <c r="H3685" s="34">
        <f t="shared" ca="1" si="1089"/>
        <v>414.20897635104171</v>
      </c>
      <c r="I3685" s="34">
        <f t="shared" ca="1" si="1090"/>
        <v>3714.2089763510417</v>
      </c>
      <c r="J3685" s="18">
        <f ca="1">SUM(INDIRECT(ADDRESS(ROW(F3685),COLUMN(F3685),4)):INDIRECT(ADDRESS(ROW(F3685)+N$5-1,COLUMN(F3685),4)))</f>
        <v>23300</v>
      </c>
      <c r="K3685" s="18">
        <f t="shared" ca="1" si="1091"/>
        <v>0</v>
      </c>
      <c r="L3685" s="18">
        <f t="shared" ca="1" si="1101"/>
        <v>0</v>
      </c>
      <c r="M3685" s="18">
        <f t="shared" ca="1" si="1085"/>
        <v>16350</v>
      </c>
      <c r="N3685" s="34">
        <f t="shared" ca="1" si="1092"/>
        <v>21497.707718847145</v>
      </c>
      <c r="P3685" s="18">
        <f t="shared" ca="1" si="1086"/>
        <v>414.20897635104171</v>
      </c>
      <c r="Q3685" s="47">
        <f ca="1">SUM(L$15:L3685)-SUM(M$15:M3685)</f>
        <v>0</v>
      </c>
      <c r="R3685" s="47" t="str">
        <f t="shared" ca="1" si="1087"/>
        <v>M3688</v>
      </c>
      <c r="S3685" s="40">
        <f t="shared" ca="1" si="1093"/>
        <v>0</v>
      </c>
      <c r="T3685" s="46">
        <f t="shared" ca="1" si="1094"/>
        <v>78</v>
      </c>
      <c r="X3685" s="74">
        <f t="shared" ca="1" si="1095"/>
        <v>0.4142089763510417</v>
      </c>
      <c r="Y3685" s="75">
        <f t="shared" ca="1" si="1096"/>
        <v>0.4142089763510417</v>
      </c>
      <c r="Z3685" s="74">
        <f t="shared" ca="1" si="1097"/>
        <v>1.5131733112827985</v>
      </c>
      <c r="AA3685" s="76">
        <f t="shared" ca="1" si="1098"/>
        <v>414.20897635104171</v>
      </c>
      <c r="AB3685" s="76">
        <f t="shared" ca="1" si="1099"/>
        <v>1513.1733112827985</v>
      </c>
    </row>
    <row r="3686" spans="1:28" x14ac:dyDescent="0.25">
      <c r="A3686" s="2">
        <f t="shared" si="1100"/>
        <v>12</v>
      </c>
      <c r="B3686" s="16">
        <f ca="1">VLOOKUP(A3686,PERIODS!$O$4:$P$33,2,FALSE)</f>
        <v>3.3000000000000002E-2</v>
      </c>
      <c r="C3686" s="15"/>
      <c r="D3686" s="18">
        <v>3672</v>
      </c>
      <c r="E3686" s="34">
        <f t="shared" ca="1" si="1102"/>
        <v>21497.707718847145</v>
      </c>
      <c r="F3686" s="34">
        <f t="shared" ca="1" si="1084"/>
        <v>3300</v>
      </c>
      <c r="G3686" s="69">
        <f t="shared" ca="1" si="1088"/>
        <v>0</v>
      </c>
      <c r="H3686" s="34">
        <f t="shared" ca="1" si="1089"/>
        <v>1136.3379505976313</v>
      </c>
      <c r="I3686" s="34">
        <f t="shared" ca="1" si="1090"/>
        <v>4436.3379505976318</v>
      </c>
      <c r="J3686" s="18">
        <f ca="1">SUM(INDIRECT(ADDRESS(ROW(F3686),COLUMN(F3686),4)):INDIRECT(ADDRESS(ROW(F3686)+N$5-1,COLUMN(F3686),4)))</f>
        <v>23500</v>
      </c>
      <c r="K3686" s="18">
        <f t="shared" ca="1" si="1091"/>
        <v>16350</v>
      </c>
      <c r="L3686" s="18">
        <f t="shared" ca="1" si="1101"/>
        <v>16350</v>
      </c>
      <c r="M3686" s="18">
        <f t="shared" ca="1" si="1085"/>
        <v>0</v>
      </c>
      <c r="N3686" s="34">
        <f t="shared" ca="1" si="1092"/>
        <v>17061.369768249511</v>
      </c>
      <c r="P3686" s="18">
        <f t="shared" ca="1" si="1086"/>
        <v>1136.3379505976313</v>
      </c>
      <c r="Q3686" s="47">
        <f ca="1">SUM(L$15:L3686)-SUM(M$15:M3686)</f>
        <v>16350</v>
      </c>
      <c r="R3686" s="47" t="str">
        <f t="shared" ca="1" si="1087"/>
        <v>M3689</v>
      </c>
      <c r="S3686" s="40">
        <f t="shared" ca="1" si="1093"/>
        <v>0</v>
      </c>
      <c r="T3686" s="46">
        <f t="shared" ca="1" si="1094"/>
        <v>0</v>
      </c>
      <c r="X3686" s="74">
        <f t="shared" ca="1" si="1095"/>
        <v>1.1363379505976314</v>
      </c>
      <c r="Y3686" s="75">
        <f t="shared" ca="1" si="1096"/>
        <v>1.1363379505976314</v>
      </c>
      <c r="Z3686" s="74">
        <f t="shared" ca="1" si="1097"/>
        <v>3.1153389253227646</v>
      </c>
      <c r="AA3686" s="76">
        <f t="shared" ca="1" si="1098"/>
        <v>1136.3379505976313</v>
      </c>
      <c r="AB3686" s="76">
        <f t="shared" ca="1" si="1099"/>
        <v>3115.3389253227647</v>
      </c>
    </row>
    <row r="3687" spans="1:28" x14ac:dyDescent="0.25">
      <c r="A3687" s="2">
        <f t="shared" si="1100"/>
        <v>13</v>
      </c>
      <c r="B3687" s="16">
        <f ca="1">VLOOKUP(A3687,PERIODS!$O$4:$P$33,2,FALSE)</f>
        <v>3.3000000000000002E-2</v>
      </c>
      <c r="C3687" s="15"/>
      <c r="D3687" s="18">
        <v>3673</v>
      </c>
      <c r="E3687" s="34">
        <f t="shared" ca="1" si="1102"/>
        <v>17061.369768249511</v>
      </c>
      <c r="F3687" s="34">
        <f t="shared" ca="1" si="1084"/>
        <v>3300</v>
      </c>
      <c r="G3687" s="69">
        <f t="shared" ca="1" si="1088"/>
        <v>0</v>
      </c>
      <c r="H3687" s="34">
        <f t="shared" ca="1" si="1089"/>
        <v>986.00367962681901</v>
      </c>
      <c r="I3687" s="34">
        <f t="shared" ca="1" si="1090"/>
        <v>4286.0036796268187</v>
      </c>
      <c r="J3687" s="18">
        <f ca="1">SUM(INDIRECT(ADDRESS(ROW(F3687),COLUMN(F3687),4)):INDIRECT(ADDRESS(ROW(F3687)+N$5-1,COLUMN(F3687),4)))</f>
        <v>23700</v>
      </c>
      <c r="K3687" s="18">
        <f t="shared" ca="1" si="1091"/>
        <v>16350</v>
      </c>
      <c r="L3687" s="18">
        <f t="shared" ca="1" si="1101"/>
        <v>0</v>
      </c>
      <c r="M3687" s="18">
        <f t="shared" ca="1" si="1085"/>
        <v>0</v>
      </c>
      <c r="N3687" s="34">
        <f t="shared" ca="1" si="1092"/>
        <v>12775.366088622693</v>
      </c>
      <c r="P3687" s="18">
        <f t="shared" ca="1" si="1086"/>
        <v>986.00367962681901</v>
      </c>
      <c r="Q3687" s="47">
        <f ca="1">SUM(L$15:L3687)-SUM(M$15:M3687)</f>
        <v>16350</v>
      </c>
      <c r="R3687" s="47" t="str">
        <f t="shared" ca="1" si="1087"/>
        <v>M3690</v>
      </c>
      <c r="S3687" s="40">
        <f t="shared" ca="1" si="1093"/>
        <v>0</v>
      </c>
      <c r="T3687" s="46">
        <f t="shared" ca="1" si="1094"/>
        <v>81</v>
      </c>
      <c r="X3687" s="74">
        <f t="shared" ca="1" si="1095"/>
        <v>0.98600367962681901</v>
      </c>
      <c r="Y3687" s="75">
        <f t="shared" ca="1" si="1096"/>
        <v>0.98600367962681901</v>
      </c>
      <c r="Z3687" s="74">
        <f t="shared" ca="1" si="1097"/>
        <v>2.6805008988826757</v>
      </c>
      <c r="AA3687" s="76">
        <f t="shared" ca="1" si="1098"/>
        <v>986.00367962681901</v>
      </c>
      <c r="AB3687" s="76">
        <f t="shared" ca="1" si="1099"/>
        <v>2680.5008988826758</v>
      </c>
    </row>
    <row r="3688" spans="1:28" x14ac:dyDescent="0.25">
      <c r="A3688" s="2">
        <f t="shared" si="1100"/>
        <v>14</v>
      </c>
      <c r="B3688" s="16">
        <f ca="1">VLOOKUP(A3688,PERIODS!$O$4:$P$33,2,FALSE)</f>
        <v>3.3000000000000002E-2</v>
      </c>
      <c r="C3688" s="15"/>
      <c r="D3688" s="18">
        <v>3674</v>
      </c>
      <c r="E3688" s="34">
        <f t="shared" ca="1" si="1102"/>
        <v>12775.366088622693</v>
      </c>
      <c r="F3688" s="34">
        <f t="shared" ca="1" si="1084"/>
        <v>3300</v>
      </c>
      <c r="G3688" s="69">
        <f t="shared" ca="1" si="1088"/>
        <v>0</v>
      </c>
      <c r="H3688" s="34">
        <f t="shared" ca="1" si="1089"/>
        <v>33.572242272782667</v>
      </c>
      <c r="I3688" s="34">
        <f t="shared" ca="1" si="1090"/>
        <v>3333.5722422727827</v>
      </c>
      <c r="J3688" s="18">
        <f ca="1">SUM(INDIRECT(ADDRESS(ROW(F3688),COLUMN(F3688),4)):INDIRECT(ADDRESS(ROW(F3688)+N$5-1,COLUMN(F3688),4)))</f>
        <v>23900</v>
      </c>
      <c r="K3688" s="18">
        <f t="shared" ca="1" si="1091"/>
        <v>16350</v>
      </c>
      <c r="L3688" s="18">
        <f t="shared" ca="1" si="1101"/>
        <v>0</v>
      </c>
      <c r="M3688" s="18">
        <f t="shared" ca="1" si="1085"/>
        <v>0</v>
      </c>
      <c r="N3688" s="34">
        <f t="shared" ca="1" si="1092"/>
        <v>9441.7938463499104</v>
      </c>
      <c r="P3688" s="18">
        <f t="shared" ca="1" si="1086"/>
        <v>33.572242272782667</v>
      </c>
      <c r="Q3688" s="47">
        <f ca="1">SUM(L$15:L3688)-SUM(M$15:M3688)</f>
        <v>16350</v>
      </c>
      <c r="R3688" s="47" t="str">
        <f t="shared" ca="1" si="1087"/>
        <v>M3691</v>
      </c>
      <c r="S3688" s="40">
        <f t="shared" ca="1" si="1093"/>
        <v>0</v>
      </c>
      <c r="T3688" s="46">
        <f t="shared" ca="1" si="1094"/>
        <v>9</v>
      </c>
      <c r="X3688" s="74">
        <f t="shared" ca="1" si="1095"/>
        <v>3.3572242272782667E-2</v>
      </c>
      <c r="Y3688" s="75">
        <f t="shared" ca="1" si="1096"/>
        <v>3.3572242272782667E-2</v>
      </c>
      <c r="Z3688" s="74">
        <f t="shared" ca="1" si="1097"/>
        <v>1.03414214980706</v>
      </c>
      <c r="AA3688" s="76">
        <f t="shared" ca="1" si="1098"/>
        <v>33.572242272782667</v>
      </c>
      <c r="AB3688" s="76">
        <f t="shared" ca="1" si="1099"/>
        <v>1034.1421498070599</v>
      </c>
    </row>
    <row r="3689" spans="1:28" x14ac:dyDescent="0.25">
      <c r="A3689" s="2">
        <f t="shared" si="1100"/>
        <v>15</v>
      </c>
      <c r="B3689" s="16">
        <f ca="1">VLOOKUP(A3689,PERIODS!$O$4:$P$33,2,FALSE)</f>
        <v>3.3000000000000002E-2</v>
      </c>
      <c r="C3689" s="15"/>
      <c r="D3689" s="18">
        <v>3675</v>
      </c>
      <c r="E3689" s="34">
        <f t="shared" ca="1" si="1102"/>
        <v>9441.7938463499104</v>
      </c>
      <c r="F3689" s="34">
        <f t="shared" ca="1" si="1084"/>
        <v>3300</v>
      </c>
      <c r="G3689" s="69">
        <f t="shared" ca="1" si="1088"/>
        <v>0</v>
      </c>
      <c r="H3689" s="34">
        <f t="shared" ca="1" si="1089"/>
        <v>165.93317269167215</v>
      </c>
      <c r="I3689" s="34">
        <f t="shared" ca="1" si="1090"/>
        <v>3465.9331726916721</v>
      </c>
      <c r="J3689" s="18">
        <f ca="1">SUM(INDIRECT(ADDRESS(ROW(F3689),COLUMN(F3689),4)):INDIRECT(ADDRESS(ROW(F3689)+N$5-1,COLUMN(F3689),4)))</f>
        <v>24100</v>
      </c>
      <c r="K3689" s="18">
        <f t="shared" ca="1" si="1091"/>
        <v>0</v>
      </c>
      <c r="L3689" s="18">
        <f t="shared" ca="1" si="1101"/>
        <v>0</v>
      </c>
      <c r="M3689" s="18">
        <f t="shared" ca="1" si="1085"/>
        <v>16350</v>
      </c>
      <c r="N3689" s="34">
        <f t="shared" ca="1" si="1092"/>
        <v>22325.860673658237</v>
      </c>
      <c r="P3689" s="18">
        <f t="shared" ca="1" si="1086"/>
        <v>165.93317269167215</v>
      </c>
      <c r="Q3689" s="47">
        <f ca="1">SUM(L$15:L3689)-SUM(M$15:M3689)</f>
        <v>0</v>
      </c>
      <c r="R3689" s="47" t="str">
        <f t="shared" ca="1" si="1087"/>
        <v>M3692</v>
      </c>
      <c r="S3689" s="40">
        <f t="shared" ca="1" si="1093"/>
        <v>0</v>
      </c>
      <c r="T3689" s="46">
        <f t="shared" ca="1" si="1094"/>
        <v>54</v>
      </c>
      <c r="X3689" s="74">
        <f t="shared" ca="1" si="1095"/>
        <v>0.16593317269167215</v>
      </c>
      <c r="Y3689" s="75">
        <f t="shared" ca="1" si="1096"/>
        <v>0.16593317269167215</v>
      </c>
      <c r="Z3689" s="74">
        <f t="shared" ca="1" si="1097"/>
        <v>1.1804942098366991</v>
      </c>
      <c r="AA3689" s="76">
        <f t="shared" ca="1" si="1098"/>
        <v>165.93317269167215</v>
      </c>
      <c r="AB3689" s="76">
        <f t="shared" ca="1" si="1099"/>
        <v>1180.4942098366992</v>
      </c>
    </row>
    <row r="3690" spans="1:28" x14ac:dyDescent="0.25">
      <c r="A3690" s="2">
        <f t="shared" si="1100"/>
        <v>16</v>
      </c>
      <c r="B3690" s="16">
        <f ca="1">VLOOKUP(A3690,PERIODS!$O$4:$P$33,2,FALSE)</f>
        <v>3.3000000000000002E-2</v>
      </c>
      <c r="C3690" s="15"/>
      <c r="D3690" s="18">
        <v>3676</v>
      </c>
      <c r="E3690" s="34">
        <f t="shared" ca="1" si="1102"/>
        <v>22325.860673658237</v>
      </c>
      <c r="F3690" s="34">
        <f t="shared" ca="1" si="1084"/>
        <v>3300</v>
      </c>
      <c r="G3690" s="69">
        <f t="shared" ca="1" si="1088"/>
        <v>0</v>
      </c>
      <c r="H3690" s="34">
        <f t="shared" ca="1" si="1089"/>
        <v>-888.75312625020558</v>
      </c>
      <c r="I3690" s="34">
        <f t="shared" ca="1" si="1090"/>
        <v>2411.2468737497943</v>
      </c>
      <c r="J3690" s="18">
        <f ca="1">SUM(INDIRECT(ADDRESS(ROW(F3690),COLUMN(F3690),4)):INDIRECT(ADDRESS(ROW(F3690)+N$5-1,COLUMN(F3690),4)))</f>
        <v>24300</v>
      </c>
      <c r="K3690" s="18">
        <f t="shared" ca="1" si="1091"/>
        <v>16350</v>
      </c>
      <c r="L3690" s="18">
        <f t="shared" ca="1" si="1101"/>
        <v>16350</v>
      </c>
      <c r="M3690" s="18">
        <f t="shared" ca="1" si="1085"/>
        <v>0</v>
      </c>
      <c r="N3690" s="34">
        <f t="shared" ca="1" si="1092"/>
        <v>19914.613799908442</v>
      </c>
      <c r="P3690" s="18">
        <f t="shared" ca="1" si="1086"/>
        <v>888.75312625020558</v>
      </c>
      <c r="Q3690" s="47">
        <f ca="1">SUM(L$15:L3690)-SUM(M$15:M3690)</f>
        <v>16350</v>
      </c>
      <c r="R3690" s="47" t="str">
        <f t="shared" ca="1" si="1087"/>
        <v>M3693</v>
      </c>
      <c r="S3690" s="40">
        <f t="shared" ca="1" si="1093"/>
        <v>0</v>
      </c>
      <c r="T3690" s="46">
        <f t="shared" ca="1" si="1094"/>
        <v>37</v>
      </c>
      <c r="X3690" s="74">
        <f t="shared" ca="1" si="1095"/>
        <v>-0.88875312625020564</v>
      </c>
      <c r="Y3690" s="75">
        <f t="shared" ca="1" si="1096"/>
        <v>-0.88875312625020564</v>
      </c>
      <c r="Z3690" s="74">
        <f t="shared" ca="1" si="1097"/>
        <v>0.41116810798542014</v>
      </c>
      <c r="AA3690" s="76">
        <f t="shared" ca="1" si="1098"/>
        <v>-888.75312625020558</v>
      </c>
      <c r="AB3690" s="76">
        <f t="shared" ca="1" si="1099"/>
        <v>411.16810798542014</v>
      </c>
    </row>
    <row r="3691" spans="1:28" x14ac:dyDescent="0.25">
      <c r="A3691" s="2">
        <f t="shared" si="1100"/>
        <v>17</v>
      </c>
      <c r="B3691" s="16">
        <f ca="1">VLOOKUP(A3691,PERIODS!$O$4:$P$33,2,FALSE)</f>
        <v>3.5000000000000003E-2</v>
      </c>
      <c r="C3691" s="15"/>
      <c r="D3691" s="18">
        <v>3677</v>
      </c>
      <c r="E3691" s="34">
        <f t="shared" ca="1" si="1102"/>
        <v>19914.613799908442</v>
      </c>
      <c r="F3691" s="34">
        <f t="shared" ca="1" si="1084"/>
        <v>3500.0000000000005</v>
      </c>
      <c r="G3691" s="69">
        <f t="shared" ca="1" si="1088"/>
        <v>0</v>
      </c>
      <c r="H3691" s="34">
        <f t="shared" ca="1" si="1089"/>
        <v>-1913.0791693442552</v>
      </c>
      <c r="I3691" s="34">
        <f t="shared" ca="1" si="1090"/>
        <v>1586.9208306557452</v>
      </c>
      <c r="J3691" s="18">
        <f ca="1">SUM(INDIRECT(ADDRESS(ROW(F3691),COLUMN(F3691),4)):INDIRECT(ADDRESS(ROW(F3691)+N$5-1,COLUMN(F3691),4)))</f>
        <v>24500.000000000004</v>
      </c>
      <c r="K3691" s="18">
        <f t="shared" ca="1" si="1091"/>
        <v>16350</v>
      </c>
      <c r="L3691" s="18">
        <f t="shared" ca="1" si="1101"/>
        <v>0</v>
      </c>
      <c r="M3691" s="18">
        <f t="shared" ca="1" si="1085"/>
        <v>0</v>
      </c>
      <c r="N3691" s="34">
        <f t="shared" ca="1" si="1092"/>
        <v>18327.692969252697</v>
      </c>
      <c r="P3691" s="18">
        <f t="shared" ca="1" si="1086"/>
        <v>1913.0791693442552</v>
      </c>
      <c r="Q3691" s="47">
        <f ca="1">SUM(L$15:L3691)-SUM(M$15:M3691)</f>
        <v>16350</v>
      </c>
      <c r="R3691" s="47" t="str">
        <f t="shared" ca="1" si="1087"/>
        <v>M3694</v>
      </c>
      <c r="S3691" s="40">
        <f t="shared" ca="1" si="1093"/>
        <v>0</v>
      </c>
      <c r="T3691" s="46">
        <f t="shared" ca="1" si="1094"/>
        <v>72</v>
      </c>
      <c r="X3691" s="74">
        <f t="shared" ca="1" si="1095"/>
        <v>-1.9130791693442553</v>
      </c>
      <c r="Y3691" s="75">
        <f t="shared" ca="1" si="1096"/>
        <v>-1.9130791693442553</v>
      </c>
      <c r="Z3691" s="74">
        <f t="shared" ca="1" si="1097"/>
        <v>0.14762512328469396</v>
      </c>
      <c r="AA3691" s="76">
        <f t="shared" ca="1" si="1098"/>
        <v>-1913.0791693442552</v>
      </c>
      <c r="AB3691" s="76">
        <f t="shared" ca="1" si="1099"/>
        <v>147.62512328469396</v>
      </c>
    </row>
    <row r="3692" spans="1:28" x14ac:dyDescent="0.25">
      <c r="A3692" s="2">
        <f t="shared" si="1100"/>
        <v>18</v>
      </c>
      <c r="B3692" s="16">
        <f ca="1">VLOOKUP(A3692,PERIODS!$O$4:$P$33,2,FALSE)</f>
        <v>3.5000000000000003E-2</v>
      </c>
      <c r="C3692" s="15"/>
      <c r="D3692" s="18">
        <v>3678</v>
      </c>
      <c r="E3692" s="34">
        <f t="shared" ca="1" si="1102"/>
        <v>18327.692969252697</v>
      </c>
      <c r="F3692" s="34">
        <f t="shared" ca="1" si="1084"/>
        <v>3500.0000000000005</v>
      </c>
      <c r="G3692" s="69">
        <f t="shared" ca="1" si="1088"/>
        <v>0</v>
      </c>
      <c r="H3692" s="34">
        <f t="shared" ca="1" si="1089"/>
        <v>151.9721739896016</v>
      </c>
      <c r="I3692" s="34">
        <f t="shared" ca="1" si="1090"/>
        <v>3651.9721739896022</v>
      </c>
      <c r="J3692" s="18">
        <f ca="1">SUM(INDIRECT(ADDRESS(ROW(F3692),COLUMN(F3692),4)):INDIRECT(ADDRESS(ROW(F3692)+N$5-1,COLUMN(F3692),4)))</f>
        <v>24500.000000000004</v>
      </c>
      <c r="K3692" s="18">
        <f t="shared" ca="1" si="1091"/>
        <v>16350</v>
      </c>
      <c r="L3692" s="18">
        <f t="shared" ca="1" si="1101"/>
        <v>0</v>
      </c>
      <c r="M3692" s="18">
        <f t="shared" ca="1" si="1085"/>
        <v>0</v>
      </c>
      <c r="N3692" s="34">
        <f t="shared" ca="1" si="1092"/>
        <v>14675.720795263096</v>
      </c>
      <c r="P3692" s="18">
        <f t="shared" ca="1" si="1086"/>
        <v>151.9721739896016</v>
      </c>
      <c r="Q3692" s="47">
        <f ca="1">SUM(L$15:L3692)-SUM(M$15:M3692)</f>
        <v>16350</v>
      </c>
      <c r="R3692" s="47" t="str">
        <f t="shared" ca="1" si="1087"/>
        <v>M3695</v>
      </c>
      <c r="S3692" s="40">
        <f t="shared" ca="1" si="1093"/>
        <v>0</v>
      </c>
      <c r="T3692" s="46">
        <f t="shared" ca="1" si="1094"/>
        <v>87</v>
      </c>
      <c r="X3692" s="74">
        <f t="shared" ca="1" si="1095"/>
        <v>0.15197217398960161</v>
      </c>
      <c r="Y3692" s="75">
        <f t="shared" ca="1" si="1096"/>
        <v>0.15197217398960161</v>
      </c>
      <c r="Z3692" s="74">
        <f t="shared" ca="1" si="1097"/>
        <v>1.1641278429479607</v>
      </c>
      <c r="AA3692" s="76">
        <f t="shared" ca="1" si="1098"/>
        <v>151.9721739896016</v>
      </c>
      <c r="AB3692" s="76">
        <f t="shared" ca="1" si="1099"/>
        <v>1164.1278429479607</v>
      </c>
    </row>
    <row r="3693" spans="1:28" x14ac:dyDescent="0.25">
      <c r="A3693" s="2">
        <f t="shared" si="1100"/>
        <v>19</v>
      </c>
      <c r="B3693" s="16">
        <f ca="1">VLOOKUP(A3693,PERIODS!$O$4:$P$33,2,FALSE)</f>
        <v>3.5000000000000003E-2</v>
      </c>
      <c r="C3693" s="15"/>
      <c r="D3693" s="18">
        <v>3679</v>
      </c>
      <c r="E3693" s="34">
        <f t="shared" ca="1" si="1102"/>
        <v>14675.720795263096</v>
      </c>
      <c r="F3693" s="34">
        <f t="shared" ca="1" si="1084"/>
        <v>3500.0000000000005</v>
      </c>
      <c r="G3693" s="69">
        <f t="shared" ca="1" si="1088"/>
        <v>0</v>
      </c>
      <c r="H3693" s="34">
        <f t="shared" ca="1" si="1089"/>
        <v>166.49586168271006</v>
      </c>
      <c r="I3693" s="34">
        <f t="shared" ca="1" si="1090"/>
        <v>3666.4958616827107</v>
      </c>
      <c r="J3693" s="18">
        <f ca="1">SUM(INDIRECT(ADDRESS(ROW(F3693),COLUMN(F3693),4)):INDIRECT(ADDRESS(ROW(F3693)+N$5-1,COLUMN(F3693),4)))</f>
        <v>24500.000000000004</v>
      </c>
      <c r="K3693" s="18">
        <f t="shared" ca="1" si="1091"/>
        <v>0</v>
      </c>
      <c r="L3693" s="18">
        <f t="shared" ca="1" si="1101"/>
        <v>0</v>
      </c>
      <c r="M3693" s="18">
        <f t="shared" ca="1" si="1085"/>
        <v>16350</v>
      </c>
      <c r="N3693" s="34">
        <f t="shared" ca="1" si="1092"/>
        <v>27359.224933580386</v>
      </c>
      <c r="P3693" s="18">
        <f t="shared" ca="1" si="1086"/>
        <v>166.49586168271006</v>
      </c>
      <c r="Q3693" s="47">
        <f ca="1">SUM(L$15:L3693)-SUM(M$15:M3693)</f>
        <v>0</v>
      </c>
      <c r="R3693" s="47" t="str">
        <f t="shared" ca="1" si="1087"/>
        <v>M3696</v>
      </c>
      <c r="S3693" s="40">
        <f t="shared" ca="1" si="1093"/>
        <v>0</v>
      </c>
      <c r="T3693" s="46">
        <f t="shared" ca="1" si="1094"/>
        <v>73</v>
      </c>
      <c r="X3693" s="74">
        <f t="shared" ca="1" si="1095"/>
        <v>0.16649586168271005</v>
      </c>
      <c r="Y3693" s="75">
        <f t="shared" ca="1" si="1096"/>
        <v>0.16649586168271005</v>
      </c>
      <c r="Z3693" s="74">
        <f t="shared" ca="1" si="1097"/>
        <v>1.181158647851005</v>
      </c>
      <c r="AA3693" s="76">
        <f t="shared" ca="1" si="1098"/>
        <v>166.49586168271006</v>
      </c>
      <c r="AB3693" s="76">
        <f t="shared" ca="1" si="1099"/>
        <v>1181.1586478510051</v>
      </c>
    </row>
    <row r="3694" spans="1:28" x14ac:dyDescent="0.25">
      <c r="A3694" s="2">
        <f t="shared" si="1100"/>
        <v>20</v>
      </c>
      <c r="B3694" s="16">
        <f ca="1">VLOOKUP(A3694,PERIODS!$O$4:$P$33,2,FALSE)</f>
        <v>3.5000000000000003E-2</v>
      </c>
      <c r="C3694" s="15"/>
      <c r="D3694" s="18">
        <v>3680</v>
      </c>
      <c r="E3694" s="34">
        <f t="shared" ca="1" si="1102"/>
        <v>27359.224933580386</v>
      </c>
      <c r="F3694" s="34">
        <f t="shared" ca="1" si="1084"/>
        <v>3500.0000000000005</v>
      </c>
      <c r="G3694" s="69">
        <f t="shared" ca="1" si="1088"/>
        <v>0</v>
      </c>
      <c r="H3694" s="34">
        <f t="shared" ca="1" si="1089"/>
        <v>407.84023468844867</v>
      </c>
      <c r="I3694" s="34">
        <f t="shared" ca="1" si="1090"/>
        <v>3907.8402346884491</v>
      </c>
      <c r="J3694" s="18">
        <f ca="1">SUM(INDIRECT(ADDRESS(ROW(F3694),COLUMN(F3694),4)):INDIRECT(ADDRESS(ROW(F3694)+N$5-1,COLUMN(F3694),4)))</f>
        <v>24500.000000000004</v>
      </c>
      <c r="K3694" s="18">
        <f t="shared" ca="1" si="1091"/>
        <v>0</v>
      </c>
      <c r="L3694" s="18">
        <f t="shared" ca="1" si="1101"/>
        <v>0</v>
      </c>
      <c r="M3694" s="18">
        <f t="shared" ca="1" si="1085"/>
        <v>0</v>
      </c>
      <c r="N3694" s="34">
        <f t="shared" ca="1" si="1092"/>
        <v>23451.384698891936</v>
      </c>
      <c r="P3694" s="18">
        <f t="shared" ca="1" si="1086"/>
        <v>407.84023468844867</v>
      </c>
      <c r="Q3694" s="47">
        <f ca="1">SUM(L$15:L3694)-SUM(M$15:M3694)</f>
        <v>0</v>
      </c>
      <c r="R3694" s="47" t="str">
        <f t="shared" ca="1" si="1087"/>
        <v>M3697</v>
      </c>
      <c r="S3694" s="40">
        <f t="shared" ca="1" si="1093"/>
        <v>0</v>
      </c>
      <c r="T3694" s="46">
        <f t="shared" ca="1" si="1094"/>
        <v>69</v>
      </c>
      <c r="X3694" s="74">
        <f t="shared" ca="1" si="1095"/>
        <v>0.40784023468844866</v>
      </c>
      <c r="Y3694" s="75">
        <f t="shared" ca="1" si="1096"/>
        <v>0.40784023468844866</v>
      </c>
      <c r="Z3694" s="74">
        <f t="shared" ca="1" si="1097"/>
        <v>1.5035669241417773</v>
      </c>
      <c r="AA3694" s="76">
        <f t="shared" ca="1" si="1098"/>
        <v>407.84023468844867</v>
      </c>
      <c r="AB3694" s="76">
        <f t="shared" ca="1" si="1099"/>
        <v>1503.5669241417772</v>
      </c>
    </row>
    <row r="3695" spans="1:28" x14ac:dyDescent="0.25">
      <c r="A3695" s="2">
        <f t="shared" si="1100"/>
        <v>21</v>
      </c>
      <c r="B3695" s="16">
        <f ca="1">VLOOKUP(A3695,PERIODS!$O$4:$P$33,2,FALSE)</f>
        <v>3.5000000000000003E-2</v>
      </c>
      <c r="C3695" s="15"/>
      <c r="D3695" s="18">
        <v>3681</v>
      </c>
      <c r="E3695" s="34">
        <f t="shared" ca="1" si="1102"/>
        <v>23451.384698891936</v>
      </c>
      <c r="F3695" s="34">
        <f t="shared" ca="1" si="1084"/>
        <v>3500.0000000000005</v>
      </c>
      <c r="G3695" s="69">
        <f t="shared" ca="1" si="1088"/>
        <v>0</v>
      </c>
      <c r="H3695" s="34">
        <f t="shared" ca="1" si="1089"/>
        <v>-752.04034829492059</v>
      </c>
      <c r="I3695" s="34">
        <f t="shared" ca="1" si="1090"/>
        <v>2747.95965170508</v>
      </c>
      <c r="J3695" s="18">
        <f ca="1">SUM(INDIRECT(ADDRESS(ROW(F3695),COLUMN(F3695),4)):INDIRECT(ADDRESS(ROW(F3695)+N$5-1,COLUMN(F3695),4)))</f>
        <v>24500.000000000004</v>
      </c>
      <c r="K3695" s="18">
        <f t="shared" ca="1" si="1091"/>
        <v>16350</v>
      </c>
      <c r="L3695" s="18">
        <f t="shared" ca="1" si="1101"/>
        <v>16350</v>
      </c>
      <c r="M3695" s="18">
        <f t="shared" ca="1" si="1085"/>
        <v>0</v>
      </c>
      <c r="N3695" s="34">
        <f t="shared" ca="1" si="1092"/>
        <v>20703.425047186854</v>
      </c>
      <c r="P3695" s="18">
        <f t="shared" ca="1" si="1086"/>
        <v>752.04034829492059</v>
      </c>
      <c r="Q3695" s="47">
        <f ca="1">SUM(L$15:L3695)-SUM(M$15:M3695)</f>
        <v>16350</v>
      </c>
      <c r="R3695" s="47" t="str">
        <f t="shared" ca="1" si="1087"/>
        <v>M3698</v>
      </c>
      <c r="S3695" s="40">
        <f t="shared" ca="1" si="1093"/>
        <v>0</v>
      </c>
      <c r="T3695" s="46">
        <f t="shared" ca="1" si="1094"/>
        <v>35</v>
      </c>
      <c r="X3695" s="74">
        <f t="shared" ca="1" si="1095"/>
        <v>-0.75204034829492061</v>
      </c>
      <c r="Y3695" s="75">
        <f t="shared" ca="1" si="1096"/>
        <v>-0.75204034829492061</v>
      </c>
      <c r="Z3695" s="74">
        <f t="shared" ca="1" si="1097"/>
        <v>0.47140374301815663</v>
      </c>
      <c r="AA3695" s="76">
        <f t="shared" ca="1" si="1098"/>
        <v>-752.04034829492059</v>
      </c>
      <c r="AB3695" s="76">
        <f t="shared" ca="1" si="1099"/>
        <v>471.4037430181566</v>
      </c>
    </row>
    <row r="3696" spans="1:28" x14ac:dyDescent="0.25">
      <c r="A3696" s="2">
        <f t="shared" si="1100"/>
        <v>22</v>
      </c>
      <c r="B3696" s="16">
        <f ca="1">VLOOKUP(A3696,PERIODS!$O$4:$P$33,2,FALSE)</f>
        <v>3.5000000000000003E-2</v>
      </c>
      <c r="C3696" s="15"/>
      <c r="D3696" s="18">
        <v>3682</v>
      </c>
      <c r="E3696" s="34">
        <f t="shared" ca="1" si="1102"/>
        <v>20703.425047186854</v>
      </c>
      <c r="F3696" s="34">
        <f t="shared" ca="1" si="1084"/>
        <v>3500.0000000000005</v>
      </c>
      <c r="G3696" s="69">
        <f t="shared" ca="1" si="1088"/>
        <v>0</v>
      </c>
      <c r="H3696" s="34">
        <f t="shared" ca="1" si="1089"/>
        <v>217.96506238962098</v>
      </c>
      <c r="I3696" s="34">
        <f t="shared" ca="1" si="1090"/>
        <v>3717.9650623896214</v>
      </c>
      <c r="J3696" s="18">
        <f ca="1">SUM(INDIRECT(ADDRESS(ROW(F3696),COLUMN(F3696),4)):INDIRECT(ADDRESS(ROW(F3696)+N$5-1,COLUMN(F3696),4)))</f>
        <v>25000.000000000004</v>
      </c>
      <c r="K3696" s="18">
        <f t="shared" ca="1" si="1091"/>
        <v>16350</v>
      </c>
      <c r="L3696" s="18">
        <f t="shared" ca="1" si="1101"/>
        <v>0</v>
      </c>
      <c r="M3696" s="18">
        <f t="shared" ca="1" si="1085"/>
        <v>0</v>
      </c>
      <c r="N3696" s="34">
        <f t="shared" ca="1" si="1092"/>
        <v>16985.459984797235</v>
      </c>
      <c r="P3696" s="18">
        <f t="shared" ca="1" si="1086"/>
        <v>217.96506238962098</v>
      </c>
      <c r="Q3696" s="47">
        <f ca="1">SUM(L$15:L3696)-SUM(M$15:M3696)</f>
        <v>16350</v>
      </c>
      <c r="R3696" s="47" t="str">
        <f t="shared" ca="1" si="1087"/>
        <v>M3699</v>
      </c>
      <c r="S3696" s="40">
        <f t="shared" ca="1" si="1093"/>
        <v>0</v>
      </c>
      <c r="T3696" s="46">
        <f t="shared" ca="1" si="1094"/>
        <v>33</v>
      </c>
      <c r="X3696" s="74">
        <f t="shared" ca="1" si="1095"/>
        <v>0.21796506238962099</v>
      </c>
      <c r="Y3696" s="75">
        <f t="shared" ca="1" si="1096"/>
        <v>0.21796506238962099</v>
      </c>
      <c r="Z3696" s="74">
        <f t="shared" ca="1" si="1097"/>
        <v>1.2435436204175963</v>
      </c>
      <c r="AA3696" s="76">
        <f t="shared" ca="1" si="1098"/>
        <v>217.96506238962098</v>
      </c>
      <c r="AB3696" s="76">
        <f t="shared" ca="1" si="1099"/>
        <v>1243.5436204175962</v>
      </c>
    </row>
    <row r="3697" spans="1:28" x14ac:dyDescent="0.25">
      <c r="A3697" s="2">
        <f t="shared" si="1100"/>
        <v>23</v>
      </c>
      <c r="B3697" s="16">
        <f ca="1">VLOOKUP(A3697,PERIODS!$O$4:$P$33,2,FALSE)</f>
        <v>3.5000000000000003E-2</v>
      </c>
      <c r="C3697" s="15"/>
      <c r="D3697" s="18">
        <v>3683</v>
      </c>
      <c r="E3697" s="34">
        <f t="shared" ca="1" si="1102"/>
        <v>16985.459984797235</v>
      </c>
      <c r="F3697" s="34">
        <f t="shared" ca="1" si="1084"/>
        <v>3500.0000000000005</v>
      </c>
      <c r="G3697" s="69">
        <f t="shared" ca="1" si="1088"/>
        <v>0</v>
      </c>
      <c r="H3697" s="34">
        <f t="shared" ca="1" si="1089"/>
        <v>-1159.7467046582585</v>
      </c>
      <c r="I3697" s="34">
        <f t="shared" ca="1" si="1090"/>
        <v>2340.2532953417422</v>
      </c>
      <c r="J3697" s="18">
        <f ca="1">SUM(INDIRECT(ADDRESS(ROW(F3697),COLUMN(F3697),4)):INDIRECT(ADDRESS(ROW(F3697)+N$5-1,COLUMN(F3697),4)))</f>
        <v>25500.000000000004</v>
      </c>
      <c r="K3697" s="18">
        <f t="shared" ca="1" si="1091"/>
        <v>16350</v>
      </c>
      <c r="L3697" s="18">
        <f t="shared" ca="1" si="1101"/>
        <v>0</v>
      </c>
      <c r="M3697" s="18">
        <f t="shared" ca="1" si="1085"/>
        <v>0</v>
      </c>
      <c r="N3697" s="34">
        <f t="shared" ca="1" si="1092"/>
        <v>14645.206689455492</v>
      </c>
      <c r="P3697" s="18">
        <f t="shared" ca="1" si="1086"/>
        <v>1159.7467046582585</v>
      </c>
      <c r="Q3697" s="47">
        <f ca="1">SUM(L$15:L3697)-SUM(M$15:M3697)</f>
        <v>16350</v>
      </c>
      <c r="R3697" s="47" t="str">
        <f t="shared" ca="1" si="1087"/>
        <v>M3700</v>
      </c>
      <c r="S3697" s="40">
        <f t="shared" ca="1" si="1093"/>
        <v>0</v>
      </c>
      <c r="T3697" s="46">
        <f t="shared" ca="1" si="1094"/>
        <v>10</v>
      </c>
      <c r="X3697" s="74">
        <f t="shared" ca="1" si="1095"/>
        <v>-1.1597467046582586</v>
      </c>
      <c r="Y3697" s="75">
        <f t="shared" ca="1" si="1096"/>
        <v>-1.1597467046582586</v>
      </c>
      <c r="Z3697" s="74">
        <f t="shared" ca="1" si="1097"/>
        <v>0.31356559552917862</v>
      </c>
      <c r="AA3697" s="76">
        <f t="shared" ca="1" si="1098"/>
        <v>-1159.7467046582585</v>
      </c>
      <c r="AB3697" s="76">
        <f t="shared" ca="1" si="1099"/>
        <v>313.56559552917861</v>
      </c>
    </row>
    <row r="3698" spans="1:28" x14ac:dyDescent="0.25">
      <c r="A3698" s="2">
        <f t="shared" si="1100"/>
        <v>24</v>
      </c>
      <c r="B3698" s="16">
        <f ca="1">VLOOKUP(A3698,PERIODS!$O$4:$P$33,2,FALSE)</f>
        <v>3.5000000000000003E-2</v>
      </c>
      <c r="C3698" s="15"/>
      <c r="D3698" s="18">
        <v>3684</v>
      </c>
      <c r="E3698" s="34">
        <f t="shared" ca="1" si="1102"/>
        <v>14645.206689455492</v>
      </c>
      <c r="F3698" s="34">
        <f t="shared" ca="1" si="1084"/>
        <v>3500.0000000000005</v>
      </c>
      <c r="G3698" s="69">
        <f t="shared" ca="1" si="1088"/>
        <v>0</v>
      </c>
      <c r="H3698" s="34">
        <f t="shared" ca="1" si="1089"/>
        <v>-1493.276108174771</v>
      </c>
      <c r="I3698" s="34">
        <f t="shared" ca="1" si="1090"/>
        <v>2006.7238918252294</v>
      </c>
      <c r="J3698" s="18">
        <f ca="1">SUM(INDIRECT(ADDRESS(ROW(F3698),COLUMN(F3698),4)):INDIRECT(ADDRESS(ROW(F3698)+N$5-1,COLUMN(F3698),4)))</f>
        <v>26000</v>
      </c>
      <c r="K3698" s="18">
        <f t="shared" ca="1" si="1091"/>
        <v>0</v>
      </c>
      <c r="L3698" s="18">
        <f t="shared" ca="1" si="1101"/>
        <v>0</v>
      </c>
      <c r="M3698" s="18">
        <f t="shared" ca="1" si="1085"/>
        <v>16350</v>
      </c>
      <c r="N3698" s="34">
        <f t="shared" ca="1" si="1092"/>
        <v>28988.482797630262</v>
      </c>
      <c r="P3698" s="18">
        <f t="shared" ca="1" si="1086"/>
        <v>1493.276108174771</v>
      </c>
      <c r="Q3698" s="47">
        <f ca="1">SUM(L$15:L3698)-SUM(M$15:M3698)</f>
        <v>0</v>
      </c>
      <c r="R3698" s="47" t="str">
        <f t="shared" ca="1" si="1087"/>
        <v>M3701</v>
      </c>
      <c r="S3698" s="40">
        <f t="shared" ca="1" si="1093"/>
        <v>0</v>
      </c>
      <c r="T3698" s="46">
        <f t="shared" ca="1" si="1094"/>
        <v>4</v>
      </c>
      <c r="X3698" s="74">
        <f t="shared" ca="1" si="1095"/>
        <v>-1.493276108174771</v>
      </c>
      <c r="Y3698" s="75">
        <f t="shared" ca="1" si="1096"/>
        <v>-1.493276108174771</v>
      </c>
      <c r="Z3698" s="74">
        <f t="shared" ca="1" si="1097"/>
        <v>0.22463551846994625</v>
      </c>
      <c r="AA3698" s="76">
        <f t="shared" ca="1" si="1098"/>
        <v>-1493.276108174771</v>
      </c>
      <c r="AB3698" s="76">
        <f t="shared" ca="1" si="1099"/>
        <v>224.63551846994625</v>
      </c>
    </row>
    <row r="3699" spans="1:28" x14ac:dyDescent="0.25">
      <c r="A3699" s="2">
        <f t="shared" si="1100"/>
        <v>25</v>
      </c>
      <c r="B3699" s="16">
        <f ca="1">VLOOKUP(A3699,PERIODS!$O$4:$P$33,2,FALSE)</f>
        <v>3.5000000000000003E-2</v>
      </c>
      <c r="C3699" s="15"/>
      <c r="D3699" s="18">
        <v>3685</v>
      </c>
      <c r="E3699" s="34">
        <f t="shared" ca="1" si="1102"/>
        <v>28988.482797630262</v>
      </c>
      <c r="F3699" s="34">
        <f t="shared" ca="1" si="1084"/>
        <v>3500.0000000000005</v>
      </c>
      <c r="G3699" s="69">
        <f t="shared" ca="1" si="1088"/>
        <v>0</v>
      </c>
      <c r="H3699" s="34">
        <f t="shared" ca="1" si="1089"/>
        <v>556.31523478020893</v>
      </c>
      <c r="I3699" s="34">
        <f t="shared" ca="1" si="1090"/>
        <v>4056.3152347802093</v>
      </c>
      <c r="J3699" s="18">
        <f ca="1">SUM(INDIRECT(ADDRESS(ROW(F3699),COLUMN(F3699),4)):INDIRECT(ADDRESS(ROW(F3699)+N$5-1,COLUMN(F3699),4)))</f>
        <v>24900</v>
      </c>
      <c r="K3699" s="18">
        <f t="shared" ca="1" si="1091"/>
        <v>0</v>
      </c>
      <c r="L3699" s="18">
        <f t="shared" ca="1" si="1101"/>
        <v>0</v>
      </c>
      <c r="M3699" s="18">
        <f t="shared" ca="1" si="1085"/>
        <v>0</v>
      </c>
      <c r="N3699" s="34">
        <f t="shared" ca="1" si="1092"/>
        <v>24932.167562850052</v>
      </c>
      <c r="P3699" s="18">
        <f t="shared" ca="1" si="1086"/>
        <v>556.31523478020893</v>
      </c>
      <c r="Q3699" s="47">
        <f ca="1">SUM(L$15:L3699)-SUM(M$15:M3699)</f>
        <v>0</v>
      </c>
      <c r="R3699" s="47" t="str">
        <f t="shared" ca="1" si="1087"/>
        <v>M3702</v>
      </c>
      <c r="S3699" s="40">
        <f t="shared" ca="1" si="1093"/>
        <v>0</v>
      </c>
      <c r="T3699" s="46">
        <f t="shared" ca="1" si="1094"/>
        <v>89</v>
      </c>
      <c r="X3699" s="74">
        <f t="shared" ca="1" si="1095"/>
        <v>0.55631523478020894</v>
      </c>
      <c r="Y3699" s="75">
        <f t="shared" ca="1" si="1096"/>
        <v>0.55631523478020894</v>
      </c>
      <c r="Z3699" s="74">
        <f t="shared" ca="1" si="1097"/>
        <v>1.7442335534448656</v>
      </c>
      <c r="AA3699" s="76">
        <f t="shared" ca="1" si="1098"/>
        <v>556.31523478020893</v>
      </c>
      <c r="AB3699" s="76">
        <f t="shared" ca="1" si="1099"/>
        <v>1744.2335534448657</v>
      </c>
    </row>
    <row r="3700" spans="1:28" x14ac:dyDescent="0.25">
      <c r="A3700" s="2">
        <f t="shared" si="1100"/>
        <v>26</v>
      </c>
      <c r="B3700" s="16">
        <f ca="1">VLOOKUP(A3700,PERIODS!$O$4:$P$33,2,FALSE)</f>
        <v>3.5000000000000003E-2</v>
      </c>
      <c r="C3700" s="15"/>
      <c r="D3700" s="18">
        <v>3686</v>
      </c>
      <c r="E3700" s="34">
        <f t="shared" ca="1" si="1102"/>
        <v>24932.167562850052</v>
      </c>
      <c r="F3700" s="34">
        <f t="shared" ca="1" si="1084"/>
        <v>3500.0000000000005</v>
      </c>
      <c r="G3700" s="69">
        <f t="shared" ca="1" si="1088"/>
        <v>0</v>
      </c>
      <c r="H3700" s="34">
        <f t="shared" ca="1" si="1089"/>
        <v>-253.53529350966519</v>
      </c>
      <c r="I3700" s="34">
        <f t="shared" ca="1" si="1090"/>
        <v>3246.4647064903352</v>
      </c>
      <c r="J3700" s="18">
        <f ca="1">SUM(INDIRECT(ADDRESS(ROW(F3700),COLUMN(F3700),4)):INDIRECT(ADDRESS(ROW(F3700)+N$5-1,COLUMN(F3700),4)))</f>
        <v>23900</v>
      </c>
      <c r="K3700" s="18">
        <f t="shared" ca="1" si="1091"/>
        <v>0</v>
      </c>
      <c r="L3700" s="18">
        <f t="shared" ca="1" si="1101"/>
        <v>0</v>
      </c>
      <c r="M3700" s="18">
        <f t="shared" ca="1" si="1085"/>
        <v>0</v>
      </c>
      <c r="N3700" s="34">
        <f t="shared" ca="1" si="1092"/>
        <v>21685.702856359716</v>
      </c>
      <c r="P3700" s="18">
        <f t="shared" ca="1" si="1086"/>
        <v>253.53529350966519</v>
      </c>
      <c r="Q3700" s="47">
        <f ca="1">SUM(L$15:L3700)-SUM(M$15:M3700)</f>
        <v>0</v>
      </c>
      <c r="R3700" s="47" t="str">
        <f t="shared" ca="1" si="1087"/>
        <v>M3703</v>
      </c>
      <c r="S3700" s="40">
        <f t="shared" ca="1" si="1093"/>
        <v>0</v>
      </c>
      <c r="T3700" s="46">
        <f t="shared" ca="1" si="1094"/>
        <v>8</v>
      </c>
      <c r="X3700" s="74">
        <f t="shared" ca="1" si="1095"/>
        <v>-0.25353529350966519</v>
      </c>
      <c r="Y3700" s="75">
        <f t="shared" ca="1" si="1096"/>
        <v>-0.25353529350966519</v>
      </c>
      <c r="Z3700" s="74">
        <f t="shared" ca="1" si="1097"/>
        <v>0.7760523548305075</v>
      </c>
      <c r="AA3700" s="76">
        <f t="shared" ca="1" si="1098"/>
        <v>-253.53529350966519</v>
      </c>
      <c r="AB3700" s="76">
        <f t="shared" ca="1" si="1099"/>
        <v>776.05235483050751</v>
      </c>
    </row>
    <row r="3701" spans="1:28" x14ac:dyDescent="0.25">
      <c r="A3701" s="2">
        <f t="shared" si="1100"/>
        <v>27</v>
      </c>
      <c r="B3701" s="16">
        <f ca="1">VLOOKUP(A3701,PERIODS!$O$4:$P$33,2,FALSE)</f>
        <v>3.5000000000000003E-2</v>
      </c>
      <c r="C3701" s="15"/>
      <c r="D3701" s="18">
        <v>3687</v>
      </c>
      <c r="E3701" s="34">
        <f t="shared" ca="1" si="1102"/>
        <v>21685.702856359716</v>
      </c>
      <c r="F3701" s="34">
        <f t="shared" ca="1" si="1084"/>
        <v>3500.0000000000005</v>
      </c>
      <c r="G3701" s="69">
        <f t="shared" ca="1" si="1088"/>
        <v>0</v>
      </c>
      <c r="H3701" s="34">
        <f t="shared" ca="1" si="1089"/>
        <v>-1679.0805515680656</v>
      </c>
      <c r="I3701" s="34">
        <f t="shared" ca="1" si="1090"/>
        <v>1820.9194484319348</v>
      </c>
      <c r="J3701" s="18">
        <f ca="1">SUM(INDIRECT(ADDRESS(ROW(F3701),COLUMN(F3701),4)):INDIRECT(ADDRESS(ROW(F3701)+N$5-1,COLUMN(F3701),4)))</f>
        <v>22900</v>
      </c>
      <c r="K3701" s="18">
        <f t="shared" ca="1" si="1091"/>
        <v>16350</v>
      </c>
      <c r="L3701" s="18">
        <f t="shared" ca="1" si="1101"/>
        <v>16350</v>
      </c>
      <c r="M3701" s="18">
        <f t="shared" ca="1" si="1085"/>
        <v>0</v>
      </c>
      <c r="N3701" s="34">
        <f t="shared" ca="1" si="1092"/>
        <v>19864.783407927782</v>
      </c>
      <c r="P3701" s="18">
        <f t="shared" ca="1" si="1086"/>
        <v>1679.0805515680656</v>
      </c>
      <c r="Q3701" s="47">
        <f ca="1">SUM(L$15:L3701)-SUM(M$15:M3701)</f>
        <v>16350</v>
      </c>
      <c r="R3701" s="47" t="str">
        <f t="shared" ca="1" si="1087"/>
        <v>M3704</v>
      </c>
      <c r="S3701" s="40">
        <f t="shared" ca="1" si="1093"/>
        <v>0</v>
      </c>
      <c r="T3701" s="46">
        <f t="shared" ca="1" si="1094"/>
        <v>8</v>
      </c>
      <c r="X3701" s="74">
        <f t="shared" ca="1" si="1095"/>
        <v>-1.6790805515680656</v>
      </c>
      <c r="Y3701" s="75">
        <f t="shared" ca="1" si="1096"/>
        <v>-1.6790805515680656</v>
      </c>
      <c r="Z3701" s="74">
        <f t="shared" ca="1" si="1097"/>
        <v>0.18654541610250364</v>
      </c>
      <c r="AA3701" s="76">
        <f t="shared" ca="1" si="1098"/>
        <v>-1679.0805515680656</v>
      </c>
      <c r="AB3701" s="76">
        <f t="shared" ca="1" si="1099"/>
        <v>186.54541610250362</v>
      </c>
    </row>
    <row r="3702" spans="1:28" x14ac:dyDescent="0.25">
      <c r="A3702" s="2">
        <f t="shared" si="1100"/>
        <v>28</v>
      </c>
      <c r="B3702" s="16">
        <f ca="1">VLOOKUP(A3702,PERIODS!$O$4:$P$33,2,FALSE)</f>
        <v>0.04</v>
      </c>
      <c r="C3702" s="15"/>
      <c r="D3702" s="18">
        <v>3688</v>
      </c>
      <c r="E3702" s="34">
        <f t="shared" ca="1" si="1102"/>
        <v>19864.783407927782</v>
      </c>
      <c r="F3702" s="34">
        <f t="shared" ca="1" si="1084"/>
        <v>4000</v>
      </c>
      <c r="G3702" s="69">
        <f t="shared" ca="1" si="1088"/>
        <v>0</v>
      </c>
      <c r="H3702" s="34">
        <f t="shared" ca="1" si="1089"/>
        <v>-876.45242736357886</v>
      </c>
      <c r="I3702" s="34">
        <f t="shared" ca="1" si="1090"/>
        <v>3123.5475726364211</v>
      </c>
      <c r="J3702" s="18">
        <f ca="1">SUM(INDIRECT(ADDRESS(ROW(F3702),COLUMN(F3702),4)):INDIRECT(ADDRESS(ROW(F3702)+N$5-1,COLUMN(F3702),4)))</f>
        <v>21900</v>
      </c>
      <c r="K3702" s="18">
        <f t="shared" ca="1" si="1091"/>
        <v>16350</v>
      </c>
      <c r="L3702" s="18">
        <f t="shared" ca="1" si="1101"/>
        <v>0</v>
      </c>
      <c r="M3702" s="18">
        <f t="shared" ca="1" si="1085"/>
        <v>0</v>
      </c>
      <c r="N3702" s="34">
        <f t="shared" ca="1" si="1092"/>
        <v>16741.235835291362</v>
      </c>
      <c r="P3702" s="18">
        <f t="shared" ca="1" si="1086"/>
        <v>876.45242736357886</v>
      </c>
      <c r="Q3702" s="47">
        <f ca="1">SUM(L$15:L3702)-SUM(M$15:M3702)</f>
        <v>16350</v>
      </c>
      <c r="R3702" s="47" t="str">
        <f t="shared" ca="1" si="1087"/>
        <v>M3705</v>
      </c>
      <c r="S3702" s="40">
        <f t="shared" ca="1" si="1093"/>
        <v>0</v>
      </c>
      <c r="T3702" s="46">
        <f t="shared" ca="1" si="1094"/>
        <v>30</v>
      </c>
      <c r="X3702" s="74">
        <f t="shared" ca="1" si="1095"/>
        <v>-0.87645242736357887</v>
      </c>
      <c r="Y3702" s="75">
        <f t="shared" ca="1" si="1096"/>
        <v>-0.87645242736357887</v>
      </c>
      <c r="Z3702" s="74">
        <f t="shared" ca="1" si="1097"/>
        <v>0.41625699735613902</v>
      </c>
      <c r="AA3702" s="76">
        <f t="shared" ca="1" si="1098"/>
        <v>-876.45242736357886</v>
      </c>
      <c r="AB3702" s="76">
        <f t="shared" ca="1" si="1099"/>
        <v>416.25699735613904</v>
      </c>
    </row>
    <row r="3703" spans="1:28" x14ac:dyDescent="0.25">
      <c r="A3703" s="2">
        <f t="shared" si="1100"/>
        <v>29</v>
      </c>
      <c r="B3703" s="16">
        <f ca="1">VLOOKUP(A3703,PERIODS!$O$4:$P$33,2,FALSE)</f>
        <v>0.04</v>
      </c>
      <c r="C3703" s="15"/>
      <c r="D3703" s="18">
        <v>3689</v>
      </c>
      <c r="E3703" s="34">
        <f t="shared" ca="1" si="1102"/>
        <v>16741.235835291362</v>
      </c>
      <c r="F3703" s="34">
        <f t="shared" ca="1" si="1084"/>
        <v>4000</v>
      </c>
      <c r="G3703" s="69">
        <f t="shared" ca="1" si="1088"/>
        <v>0</v>
      </c>
      <c r="H3703" s="34">
        <f t="shared" ca="1" si="1089"/>
        <v>-1100.6385888389113</v>
      </c>
      <c r="I3703" s="34">
        <f t="shared" ca="1" si="1090"/>
        <v>2899.3614111610887</v>
      </c>
      <c r="J3703" s="18">
        <f ca="1">SUM(INDIRECT(ADDRESS(ROW(F3703),COLUMN(F3703),4)):INDIRECT(ADDRESS(ROW(F3703)+N$5-1,COLUMN(F3703),4)))</f>
        <v>21200</v>
      </c>
      <c r="K3703" s="18">
        <f t="shared" ca="1" si="1091"/>
        <v>16350</v>
      </c>
      <c r="L3703" s="18">
        <f t="shared" ca="1" si="1101"/>
        <v>0</v>
      </c>
      <c r="M3703" s="18">
        <f t="shared" ca="1" si="1085"/>
        <v>0</v>
      </c>
      <c r="N3703" s="34">
        <f t="shared" ca="1" si="1092"/>
        <v>13841.874424130274</v>
      </c>
      <c r="P3703" s="18">
        <f t="shared" ca="1" si="1086"/>
        <v>1100.6385888389113</v>
      </c>
      <c r="Q3703" s="47">
        <f ca="1">SUM(L$15:L3703)-SUM(M$15:M3703)</f>
        <v>16350</v>
      </c>
      <c r="R3703" s="47" t="str">
        <f t="shared" ca="1" si="1087"/>
        <v>M3706</v>
      </c>
      <c r="S3703" s="40">
        <f t="shared" ca="1" si="1093"/>
        <v>0</v>
      </c>
      <c r="T3703" s="46">
        <f t="shared" ca="1" si="1094"/>
        <v>92</v>
      </c>
      <c r="X3703" s="74">
        <f t="shared" ca="1" si="1095"/>
        <v>-1.1006385888389114</v>
      </c>
      <c r="Y3703" s="75">
        <f t="shared" ca="1" si="1096"/>
        <v>-1.1006385888389114</v>
      </c>
      <c r="Z3703" s="74">
        <f t="shared" ca="1" si="1097"/>
        <v>0.33265858379648772</v>
      </c>
      <c r="AA3703" s="76">
        <f t="shared" ca="1" si="1098"/>
        <v>-1100.6385888389113</v>
      </c>
      <c r="AB3703" s="76">
        <f t="shared" ca="1" si="1099"/>
        <v>332.65858379648773</v>
      </c>
    </row>
    <row r="3704" spans="1:28" x14ac:dyDescent="0.25">
      <c r="A3704" s="2">
        <f t="shared" si="1100"/>
        <v>30</v>
      </c>
      <c r="B3704" s="16">
        <f ca="1">VLOOKUP(A3704,PERIODS!$O$4:$P$33,2,FALSE)</f>
        <v>0.04</v>
      </c>
      <c r="C3704" s="15"/>
      <c r="D3704" s="18">
        <v>3690</v>
      </c>
      <c r="E3704" s="34">
        <f t="shared" ca="1" si="1102"/>
        <v>13841.874424130274</v>
      </c>
      <c r="F3704" s="34">
        <f t="shared" ca="1" si="1084"/>
        <v>4000</v>
      </c>
      <c r="G3704" s="69">
        <f t="shared" ca="1" si="1088"/>
        <v>0</v>
      </c>
      <c r="H3704" s="34">
        <f t="shared" ca="1" si="1089"/>
        <v>847.54233122107644</v>
      </c>
      <c r="I3704" s="34">
        <f t="shared" ca="1" si="1090"/>
        <v>4847.5423312210769</v>
      </c>
      <c r="J3704" s="18">
        <f ca="1">SUM(INDIRECT(ADDRESS(ROW(F3704),COLUMN(F3704),4)):INDIRECT(ADDRESS(ROW(F3704)+N$5-1,COLUMN(F3704),4)))</f>
        <v>20500</v>
      </c>
      <c r="K3704" s="18">
        <f t="shared" ca="1" si="1091"/>
        <v>0</v>
      </c>
      <c r="L3704" s="18">
        <f t="shared" ca="1" si="1101"/>
        <v>0</v>
      </c>
      <c r="M3704" s="18">
        <f t="shared" ca="1" si="1085"/>
        <v>16350</v>
      </c>
      <c r="N3704" s="34">
        <f t="shared" ca="1" si="1092"/>
        <v>25344.332092909197</v>
      </c>
      <c r="P3704" s="18">
        <f t="shared" ca="1" si="1086"/>
        <v>847.54233122107644</v>
      </c>
      <c r="Q3704" s="47">
        <f ca="1">SUM(L$15:L3704)-SUM(M$15:M3704)</f>
        <v>0</v>
      </c>
      <c r="R3704" s="47" t="str">
        <f t="shared" ca="1" si="1087"/>
        <v>M3707</v>
      </c>
      <c r="S3704" s="40">
        <f t="shared" ca="1" si="1093"/>
        <v>0</v>
      </c>
      <c r="T3704" s="46">
        <f t="shared" ca="1" si="1094"/>
        <v>79</v>
      </c>
      <c r="X3704" s="74">
        <f t="shared" ca="1" si="1095"/>
        <v>0.84754233122107647</v>
      </c>
      <c r="Y3704" s="75">
        <f t="shared" ca="1" si="1096"/>
        <v>0.84754233122107647</v>
      </c>
      <c r="Z3704" s="74">
        <f t="shared" ca="1" si="1097"/>
        <v>2.3339038350117058</v>
      </c>
      <c r="AA3704" s="76">
        <f t="shared" ca="1" si="1098"/>
        <v>847.54233122107644</v>
      </c>
      <c r="AB3704" s="76">
        <f t="shared" ca="1" si="1099"/>
        <v>2333.9038350117057</v>
      </c>
    </row>
    <row r="3705" spans="1:28" x14ac:dyDescent="0.25">
      <c r="A3705" s="2">
        <f t="shared" si="1100"/>
        <v>1</v>
      </c>
      <c r="B3705" s="16">
        <f ca="1">VLOOKUP(A3705,PERIODS!$O$4:$P$33,2,FALSE)</f>
        <v>2.4E-2</v>
      </c>
      <c r="C3705" s="15"/>
      <c r="D3705" s="18">
        <v>3691</v>
      </c>
      <c r="E3705" s="34">
        <f t="shared" ca="1" si="1102"/>
        <v>25344.332092909197</v>
      </c>
      <c r="F3705" s="34">
        <f t="shared" ca="1" si="1084"/>
        <v>2400</v>
      </c>
      <c r="G3705" s="69">
        <f t="shared" ca="1" si="1088"/>
        <v>0</v>
      </c>
      <c r="H3705" s="34">
        <f t="shared" ca="1" si="1089"/>
        <v>-223.32404685689858</v>
      </c>
      <c r="I3705" s="34">
        <f t="shared" ca="1" si="1090"/>
        <v>2176.6759531431017</v>
      </c>
      <c r="J3705" s="18">
        <f ca="1">SUM(INDIRECT(ADDRESS(ROW(F3705),COLUMN(F3705),4)):INDIRECT(ADDRESS(ROW(F3705)+N$5-1,COLUMN(F3705),4)))</f>
        <v>19800</v>
      </c>
      <c r="K3705" s="18">
        <f t="shared" ca="1" si="1091"/>
        <v>0</v>
      </c>
      <c r="L3705" s="18">
        <f t="shared" ca="1" si="1101"/>
        <v>0</v>
      </c>
      <c r="M3705" s="18">
        <f t="shared" ca="1" si="1085"/>
        <v>0</v>
      </c>
      <c r="N3705" s="34">
        <f t="shared" ca="1" si="1092"/>
        <v>23167.656139766095</v>
      </c>
      <c r="P3705" s="18">
        <f t="shared" ca="1" si="1086"/>
        <v>223.32404685689858</v>
      </c>
      <c r="Q3705" s="47">
        <f ca="1">SUM(L$15:L3705)-SUM(M$15:M3705)</f>
        <v>0</v>
      </c>
      <c r="R3705" s="47" t="str">
        <f t="shared" ca="1" si="1087"/>
        <v>M3708</v>
      </c>
      <c r="S3705" s="40">
        <f t="shared" ca="1" si="1093"/>
        <v>0</v>
      </c>
      <c r="T3705" s="46">
        <f t="shared" ca="1" si="1094"/>
        <v>89</v>
      </c>
      <c r="X3705" s="74">
        <f t="shared" ca="1" si="1095"/>
        <v>-0.22332404685689858</v>
      </c>
      <c r="Y3705" s="75">
        <f t="shared" ca="1" si="1096"/>
        <v>-0.22332404685689858</v>
      </c>
      <c r="Z3705" s="74">
        <f t="shared" ca="1" si="1097"/>
        <v>0.79985561659652127</v>
      </c>
      <c r="AA3705" s="76">
        <f t="shared" ca="1" si="1098"/>
        <v>-223.32404685689858</v>
      </c>
      <c r="AB3705" s="76">
        <f t="shared" ca="1" si="1099"/>
        <v>799.85561659652126</v>
      </c>
    </row>
    <row r="3706" spans="1:28" x14ac:dyDescent="0.25">
      <c r="A3706" s="2">
        <f t="shared" si="1100"/>
        <v>2</v>
      </c>
      <c r="B3706" s="16">
        <f ca="1">VLOOKUP(A3706,PERIODS!$O$4:$P$33,2,FALSE)</f>
        <v>2.5000000000000001E-2</v>
      </c>
      <c r="C3706" s="15"/>
      <c r="D3706" s="18">
        <v>3692</v>
      </c>
      <c r="E3706" s="34">
        <f t="shared" ca="1" si="1102"/>
        <v>23167.656139766095</v>
      </c>
      <c r="F3706" s="34">
        <f t="shared" ca="1" si="1084"/>
        <v>2500</v>
      </c>
      <c r="G3706" s="69">
        <f t="shared" ca="1" si="1088"/>
        <v>0</v>
      </c>
      <c r="H3706" s="34">
        <f t="shared" ca="1" si="1089"/>
        <v>208.6228359488351</v>
      </c>
      <c r="I3706" s="34">
        <f t="shared" ca="1" si="1090"/>
        <v>2708.622835948835</v>
      </c>
      <c r="J3706" s="18">
        <f ca="1">SUM(INDIRECT(ADDRESS(ROW(F3706),COLUMN(F3706),4)):INDIRECT(ADDRESS(ROW(F3706)+N$5-1,COLUMN(F3706),4)))</f>
        <v>20700</v>
      </c>
      <c r="K3706" s="18">
        <f t="shared" ca="1" si="1091"/>
        <v>0</v>
      </c>
      <c r="L3706" s="18">
        <f t="shared" ca="1" si="1101"/>
        <v>0</v>
      </c>
      <c r="M3706" s="18">
        <f t="shared" ca="1" si="1085"/>
        <v>0</v>
      </c>
      <c r="N3706" s="34">
        <f t="shared" ca="1" si="1092"/>
        <v>20459.033303817261</v>
      </c>
      <c r="P3706" s="18">
        <f t="shared" ca="1" si="1086"/>
        <v>208.6228359488351</v>
      </c>
      <c r="Q3706" s="47">
        <f ca="1">SUM(L$15:L3706)-SUM(M$15:M3706)</f>
        <v>0</v>
      </c>
      <c r="R3706" s="47" t="str">
        <f t="shared" ca="1" si="1087"/>
        <v>M3709</v>
      </c>
      <c r="S3706" s="40">
        <f t="shared" ca="1" si="1093"/>
        <v>0</v>
      </c>
      <c r="T3706" s="46">
        <f t="shared" ca="1" si="1094"/>
        <v>6</v>
      </c>
      <c r="X3706" s="74">
        <f t="shared" ca="1" si="1095"/>
        <v>0.2086228359488351</v>
      </c>
      <c r="Y3706" s="75">
        <f t="shared" ca="1" si="1096"/>
        <v>0.2086228359488351</v>
      </c>
      <c r="Z3706" s="74">
        <f t="shared" ca="1" si="1097"/>
        <v>1.2319802522300793</v>
      </c>
      <c r="AA3706" s="76">
        <f t="shared" ca="1" si="1098"/>
        <v>208.6228359488351</v>
      </c>
      <c r="AB3706" s="76">
        <f t="shared" ca="1" si="1099"/>
        <v>1231.9802522300793</v>
      </c>
    </row>
    <row r="3707" spans="1:28" x14ac:dyDescent="0.25">
      <c r="A3707" s="2">
        <f t="shared" si="1100"/>
        <v>3</v>
      </c>
      <c r="B3707" s="16">
        <f ca="1">VLOOKUP(A3707,PERIODS!$O$4:$P$33,2,FALSE)</f>
        <v>2.5000000000000001E-2</v>
      </c>
      <c r="C3707" s="15"/>
      <c r="D3707" s="18">
        <v>3693</v>
      </c>
      <c r="E3707" s="34">
        <f t="shared" ca="1" si="1102"/>
        <v>20459.033303817261</v>
      </c>
      <c r="F3707" s="34">
        <f t="shared" ca="1" si="1084"/>
        <v>2500</v>
      </c>
      <c r="G3707" s="69">
        <f t="shared" ca="1" si="1088"/>
        <v>0</v>
      </c>
      <c r="H3707" s="34">
        <f t="shared" ca="1" si="1089"/>
        <v>-948.29817612767249</v>
      </c>
      <c r="I3707" s="34">
        <f t="shared" ca="1" si="1090"/>
        <v>1551.7018238723276</v>
      </c>
      <c r="J3707" s="18">
        <f ca="1">SUM(INDIRECT(ADDRESS(ROW(F3707),COLUMN(F3707),4)):INDIRECT(ADDRESS(ROW(F3707)+N$5-1,COLUMN(F3707),4)))</f>
        <v>21500</v>
      </c>
      <c r="K3707" s="18">
        <f t="shared" ca="1" si="1091"/>
        <v>16350</v>
      </c>
      <c r="L3707" s="18">
        <f t="shared" ca="1" si="1101"/>
        <v>16350</v>
      </c>
      <c r="M3707" s="18">
        <f t="shared" ca="1" si="1085"/>
        <v>0</v>
      </c>
      <c r="N3707" s="34">
        <f t="shared" ca="1" si="1092"/>
        <v>18907.331479944933</v>
      </c>
      <c r="P3707" s="18">
        <f t="shared" ca="1" si="1086"/>
        <v>948.29817612767249</v>
      </c>
      <c r="Q3707" s="47">
        <f ca="1">SUM(L$15:L3707)-SUM(M$15:M3707)</f>
        <v>16350</v>
      </c>
      <c r="R3707" s="47" t="str">
        <f t="shared" ca="1" si="1087"/>
        <v>M3710</v>
      </c>
      <c r="S3707" s="40">
        <f t="shared" ca="1" si="1093"/>
        <v>0</v>
      </c>
      <c r="T3707" s="46">
        <f t="shared" ca="1" si="1094"/>
        <v>32</v>
      </c>
      <c r="X3707" s="74">
        <f t="shared" ca="1" si="1095"/>
        <v>-0.94829817612767253</v>
      </c>
      <c r="Y3707" s="75">
        <f t="shared" ca="1" si="1096"/>
        <v>-0.94829817612767253</v>
      </c>
      <c r="Z3707" s="74">
        <f t="shared" ca="1" si="1097"/>
        <v>0.3873997489190012</v>
      </c>
      <c r="AA3707" s="76">
        <f t="shared" ca="1" si="1098"/>
        <v>-948.29817612767249</v>
      </c>
      <c r="AB3707" s="76">
        <f t="shared" ca="1" si="1099"/>
        <v>387.39974891900118</v>
      </c>
    </row>
    <row r="3708" spans="1:28" x14ac:dyDescent="0.25">
      <c r="A3708" s="2">
        <f t="shared" si="1100"/>
        <v>4</v>
      </c>
      <c r="B3708" s="16">
        <f ca="1">VLOOKUP(A3708,PERIODS!$O$4:$P$33,2,FALSE)</f>
        <v>2.5000000000000001E-2</v>
      </c>
      <c r="C3708" s="15"/>
      <c r="D3708" s="18">
        <v>3694</v>
      </c>
      <c r="E3708" s="34">
        <f t="shared" ca="1" si="1102"/>
        <v>18907.331479944933</v>
      </c>
      <c r="F3708" s="34">
        <f t="shared" ca="1" si="1084"/>
        <v>2500</v>
      </c>
      <c r="G3708" s="69">
        <f t="shared" ca="1" si="1088"/>
        <v>0</v>
      </c>
      <c r="H3708" s="34">
        <f t="shared" ca="1" si="1089"/>
        <v>158.55238567772278</v>
      </c>
      <c r="I3708" s="34">
        <f t="shared" ca="1" si="1090"/>
        <v>2658.5523856777227</v>
      </c>
      <c r="J3708" s="18">
        <f ca="1">SUM(INDIRECT(ADDRESS(ROW(F3708),COLUMN(F3708),4)):INDIRECT(ADDRESS(ROW(F3708)+N$5-1,COLUMN(F3708),4)))</f>
        <v>22300</v>
      </c>
      <c r="K3708" s="18">
        <f t="shared" ca="1" si="1091"/>
        <v>16350</v>
      </c>
      <c r="L3708" s="18">
        <f t="shared" ca="1" si="1101"/>
        <v>0</v>
      </c>
      <c r="M3708" s="18">
        <f t="shared" ca="1" si="1085"/>
        <v>0</v>
      </c>
      <c r="N3708" s="34">
        <f t="shared" ca="1" si="1092"/>
        <v>16248.779094267211</v>
      </c>
      <c r="P3708" s="18">
        <f t="shared" ca="1" si="1086"/>
        <v>158.55238567772278</v>
      </c>
      <c r="Q3708" s="47">
        <f ca="1">SUM(L$15:L3708)-SUM(M$15:M3708)</f>
        <v>16350</v>
      </c>
      <c r="R3708" s="47" t="str">
        <f t="shared" ca="1" si="1087"/>
        <v>M3711</v>
      </c>
      <c r="S3708" s="40">
        <f t="shared" ca="1" si="1093"/>
        <v>0</v>
      </c>
      <c r="T3708" s="46">
        <f t="shared" ca="1" si="1094"/>
        <v>100</v>
      </c>
      <c r="X3708" s="74">
        <f t="shared" ca="1" si="1095"/>
        <v>0.15855238567772278</v>
      </c>
      <c r="Y3708" s="75">
        <f t="shared" ca="1" si="1096"/>
        <v>0.15855238567772278</v>
      </c>
      <c r="Z3708" s="74">
        <f t="shared" ca="1" si="1097"/>
        <v>1.1718133088516971</v>
      </c>
      <c r="AA3708" s="76">
        <f t="shared" ca="1" si="1098"/>
        <v>158.55238567772278</v>
      </c>
      <c r="AB3708" s="76">
        <f t="shared" ca="1" si="1099"/>
        <v>1171.813308851697</v>
      </c>
    </row>
    <row r="3709" spans="1:28" x14ac:dyDescent="0.25">
      <c r="A3709" s="2">
        <f t="shared" si="1100"/>
        <v>5</v>
      </c>
      <c r="B3709" s="16">
        <f ca="1">VLOOKUP(A3709,PERIODS!$O$4:$P$33,2,FALSE)</f>
        <v>3.3000000000000002E-2</v>
      </c>
      <c r="C3709" s="15"/>
      <c r="D3709" s="18">
        <v>3695</v>
      </c>
      <c r="E3709" s="34">
        <f t="shared" ca="1" si="1102"/>
        <v>16248.779094267211</v>
      </c>
      <c r="F3709" s="34">
        <f t="shared" ca="1" si="1084"/>
        <v>3300</v>
      </c>
      <c r="G3709" s="69">
        <f t="shared" ca="1" si="1088"/>
        <v>0</v>
      </c>
      <c r="H3709" s="34">
        <f t="shared" ca="1" si="1089"/>
        <v>378.94638308575213</v>
      </c>
      <c r="I3709" s="34">
        <f t="shared" ca="1" si="1090"/>
        <v>3678.9463830857521</v>
      </c>
      <c r="J3709" s="18">
        <f ca="1">SUM(INDIRECT(ADDRESS(ROW(F3709),COLUMN(F3709),4)):INDIRECT(ADDRESS(ROW(F3709)+N$5-1,COLUMN(F3709),4)))</f>
        <v>23100</v>
      </c>
      <c r="K3709" s="18">
        <f t="shared" ca="1" si="1091"/>
        <v>16350</v>
      </c>
      <c r="L3709" s="18">
        <f t="shared" ca="1" si="1101"/>
        <v>0</v>
      </c>
      <c r="M3709" s="18">
        <f t="shared" ca="1" si="1085"/>
        <v>0</v>
      </c>
      <c r="N3709" s="34">
        <f t="shared" ca="1" si="1092"/>
        <v>12569.832711181458</v>
      </c>
      <c r="P3709" s="18">
        <f t="shared" ca="1" si="1086"/>
        <v>378.94638308575213</v>
      </c>
      <c r="Q3709" s="47">
        <f ca="1">SUM(L$15:L3709)-SUM(M$15:M3709)</f>
        <v>16350</v>
      </c>
      <c r="R3709" s="47" t="str">
        <f t="shared" ca="1" si="1087"/>
        <v>M3712</v>
      </c>
      <c r="S3709" s="40">
        <f t="shared" ca="1" si="1093"/>
        <v>0</v>
      </c>
      <c r="T3709" s="46">
        <f t="shared" ca="1" si="1094"/>
        <v>41</v>
      </c>
      <c r="X3709" s="74">
        <f t="shared" ca="1" si="1095"/>
        <v>0.37894638308575213</v>
      </c>
      <c r="Y3709" s="75">
        <f t="shared" ca="1" si="1096"/>
        <v>0.37894638308575213</v>
      </c>
      <c r="Z3709" s="74">
        <f t="shared" ca="1" si="1097"/>
        <v>1.4607447130197233</v>
      </c>
      <c r="AA3709" s="76">
        <f t="shared" ca="1" si="1098"/>
        <v>378.94638308575213</v>
      </c>
      <c r="AB3709" s="76">
        <f t="shared" ca="1" si="1099"/>
        <v>1460.7447130197233</v>
      </c>
    </row>
    <row r="3710" spans="1:28" x14ac:dyDescent="0.25">
      <c r="A3710" s="2">
        <f t="shared" si="1100"/>
        <v>6</v>
      </c>
      <c r="B3710" s="16">
        <f ca="1">VLOOKUP(A3710,PERIODS!$O$4:$P$33,2,FALSE)</f>
        <v>3.3000000000000002E-2</v>
      </c>
      <c r="C3710" s="15"/>
      <c r="D3710" s="18">
        <v>3696</v>
      </c>
      <c r="E3710" s="34">
        <f t="shared" ca="1" si="1102"/>
        <v>12569.832711181458</v>
      </c>
      <c r="F3710" s="34">
        <f t="shared" ca="1" si="1084"/>
        <v>3300</v>
      </c>
      <c r="G3710" s="69">
        <f t="shared" ca="1" si="1088"/>
        <v>0</v>
      </c>
      <c r="H3710" s="34">
        <f t="shared" ca="1" si="1089"/>
        <v>-295.34466959475253</v>
      </c>
      <c r="I3710" s="34">
        <f t="shared" ca="1" si="1090"/>
        <v>3004.6553304052477</v>
      </c>
      <c r="J3710" s="18">
        <f ca="1">SUM(INDIRECT(ADDRESS(ROW(F3710),COLUMN(F3710),4)):INDIRECT(ADDRESS(ROW(F3710)+N$5-1,COLUMN(F3710),4)))</f>
        <v>23100</v>
      </c>
      <c r="K3710" s="18">
        <f t="shared" ca="1" si="1091"/>
        <v>0</v>
      </c>
      <c r="L3710" s="18">
        <f t="shared" ca="1" si="1101"/>
        <v>0</v>
      </c>
      <c r="M3710" s="18">
        <f t="shared" ca="1" si="1085"/>
        <v>16350</v>
      </c>
      <c r="N3710" s="34">
        <f t="shared" ca="1" si="1092"/>
        <v>25915.177380776211</v>
      </c>
      <c r="P3710" s="18">
        <f t="shared" ca="1" si="1086"/>
        <v>295.34466959475253</v>
      </c>
      <c r="Q3710" s="47">
        <f ca="1">SUM(L$15:L3710)-SUM(M$15:M3710)</f>
        <v>0</v>
      </c>
      <c r="R3710" s="47" t="str">
        <f t="shared" ca="1" si="1087"/>
        <v>M3713</v>
      </c>
      <c r="S3710" s="40">
        <f t="shared" ca="1" si="1093"/>
        <v>0</v>
      </c>
      <c r="T3710" s="46">
        <f t="shared" ca="1" si="1094"/>
        <v>10</v>
      </c>
      <c r="X3710" s="74">
        <f t="shared" ca="1" si="1095"/>
        <v>-0.29534466959475253</v>
      </c>
      <c r="Y3710" s="75">
        <f t="shared" ca="1" si="1096"/>
        <v>-0.29534466959475253</v>
      </c>
      <c r="Z3710" s="74">
        <f t="shared" ca="1" si="1097"/>
        <v>0.74427501428440423</v>
      </c>
      <c r="AA3710" s="76">
        <f t="shared" ca="1" si="1098"/>
        <v>-295.34466959475253</v>
      </c>
      <c r="AB3710" s="76">
        <f t="shared" ca="1" si="1099"/>
        <v>744.27501428440428</v>
      </c>
    </row>
    <row r="3711" spans="1:28" x14ac:dyDescent="0.25">
      <c r="A3711" s="2">
        <f t="shared" si="1100"/>
        <v>7</v>
      </c>
      <c r="B3711" s="16">
        <f ca="1">VLOOKUP(A3711,PERIODS!$O$4:$P$33,2,FALSE)</f>
        <v>3.3000000000000002E-2</v>
      </c>
      <c r="C3711" s="15"/>
      <c r="D3711" s="18">
        <v>3697</v>
      </c>
      <c r="E3711" s="34">
        <f t="shared" ca="1" si="1102"/>
        <v>25915.177380776211</v>
      </c>
      <c r="F3711" s="34">
        <f t="shared" ca="1" si="1084"/>
        <v>3300</v>
      </c>
      <c r="G3711" s="69">
        <f t="shared" ca="1" si="1088"/>
        <v>0</v>
      </c>
      <c r="H3711" s="34">
        <f t="shared" ca="1" si="1089"/>
        <v>998.18766740857177</v>
      </c>
      <c r="I3711" s="34">
        <f t="shared" ca="1" si="1090"/>
        <v>4298.1876674085715</v>
      </c>
      <c r="J3711" s="18">
        <f ca="1">SUM(INDIRECT(ADDRESS(ROW(F3711),COLUMN(F3711),4)):INDIRECT(ADDRESS(ROW(F3711)+N$5-1,COLUMN(F3711),4)))</f>
        <v>23100</v>
      </c>
      <c r="K3711" s="18">
        <f t="shared" ca="1" si="1091"/>
        <v>0</v>
      </c>
      <c r="L3711" s="18">
        <f t="shared" ca="1" si="1101"/>
        <v>0</v>
      </c>
      <c r="M3711" s="18">
        <f t="shared" ca="1" si="1085"/>
        <v>0</v>
      </c>
      <c r="N3711" s="34">
        <f t="shared" ca="1" si="1092"/>
        <v>21616.989713367639</v>
      </c>
      <c r="P3711" s="18">
        <f t="shared" ca="1" si="1086"/>
        <v>998.18766740857177</v>
      </c>
      <c r="Q3711" s="47">
        <f ca="1">SUM(L$15:L3711)-SUM(M$15:M3711)</f>
        <v>0</v>
      </c>
      <c r="R3711" s="47" t="str">
        <f t="shared" ca="1" si="1087"/>
        <v>M3714</v>
      </c>
      <c r="S3711" s="40">
        <f t="shared" ca="1" si="1093"/>
        <v>0</v>
      </c>
      <c r="T3711" s="46">
        <f t="shared" ca="1" si="1094"/>
        <v>59</v>
      </c>
      <c r="X3711" s="74">
        <f t="shared" ca="1" si="1095"/>
        <v>0.99818766740857179</v>
      </c>
      <c r="Y3711" s="75">
        <f t="shared" ca="1" si="1096"/>
        <v>0.99818766740857179</v>
      </c>
      <c r="Z3711" s="74">
        <f t="shared" ca="1" si="1097"/>
        <v>2.7133598591785164</v>
      </c>
      <c r="AA3711" s="76">
        <f t="shared" ca="1" si="1098"/>
        <v>998.18766740857177</v>
      </c>
      <c r="AB3711" s="76">
        <f t="shared" ca="1" si="1099"/>
        <v>2713.3598591785162</v>
      </c>
    </row>
    <row r="3712" spans="1:28" x14ac:dyDescent="0.25">
      <c r="A3712" s="2">
        <f t="shared" si="1100"/>
        <v>8</v>
      </c>
      <c r="B3712" s="16">
        <f ca="1">VLOOKUP(A3712,PERIODS!$O$4:$P$33,2,FALSE)</f>
        <v>3.3000000000000002E-2</v>
      </c>
      <c r="C3712" s="15"/>
      <c r="D3712" s="18">
        <v>3698</v>
      </c>
      <c r="E3712" s="34">
        <f t="shared" ca="1" si="1102"/>
        <v>21616.989713367639</v>
      </c>
      <c r="F3712" s="34">
        <f t="shared" ca="1" si="1084"/>
        <v>3300</v>
      </c>
      <c r="G3712" s="69">
        <f t="shared" ca="1" si="1088"/>
        <v>0</v>
      </c>
      <c r="H3712" s="34">
        <f t="shared" ca="1" si="1089"/>
        <v>-954.3008422803523</v>
      </c>
      <c r="I3712" s="34">
        <f t="shared" ca="1" si="1090"/>
        <v>2345.6991577196477</v>
      </c>
      <c r="J3712" s="18">
        <f ca="1">SUM(INDIRECT(ADDRESS(ROW(F3712),COLUMN(F3712),4)):INDIRECT(ADDRESS(ROW(F3712)+N$5-1,COLUMN(F3712),4)))</f>
        <v>23100</v>
      </c>
      <c r="K3712" s="18">
        <f t="shared" ca="1" si="1091"/>
        <v>16350</v>
      </c>
      <c r="L3712" s="18">
        <f t="shared" ca="1" si="1101"/>
        <v>16350</v>
      </c>
      <c r="M3712" s="18">
        <f t="shared" ca="1" si="1085"/>
        <v>0</v>
      </c>
      <c r="N3712" s="34">
        <f t="shared" ca="1" si="1092"/>
        <v>19271.290555647989</v>
      </c>
      <c r="P3712" s="18">
        <f t="shared" ca="1" si="1086"/>
        <v>954.3008422803523</v>
      </c>
      <c r="Q3712" s="47">
        <f ca="1">SUM(L$15:L3712)-SUM(M$15:M3712)</f>
        <v>16350</v>
      </c>
      <c r="R3712" s="47" t="str">
        <f t="shared" ca="1" si="1087"/>
        <v>M3715</v>
      </c>
      <c r="S3712" s="40">
        <f t="shared" ca="1" si="1093"/>
        <v>0</v>
      </c>
      <c r="T3712" s="46">
        <f t="shared" ca="1" si="1094"/>
        <v>2</v>
      </c>
      <c r="X3712" s="74">
        <f t="shared" ca="1" si="1095"/>
        <v>-0.95430084228035228</v>
      </c>
      <c r="Y3712" s="75">
        <f t="shared" ca="1" si="1096"/>
        <v>-0.95430084228035228</v>
      </c>
      <c r="Z3712" s="74">
        <f t="shared" ca="1" si="1097"/>
        <v>0.385081283008608</v>
      </c>
      <c r="AA3712" s="76">
        <f t="shared" ca="1" si="1098"/>
        <v>-954.3008422803523</v>
      </c>
      <c r="AB3712" s="76">
        <f t="shared" ca="1" si="1099"/>
        <v>385.08128300860801</v>
      </c>
    </row>
    <row r="3713" spans="1:28" x14ac:dyDescent="0.25">
      <c r="A3713" s="2">
        <f t="shared" si="1100"/>
        <v>9</v>
      </c>
      <c r="B3713" s="16">
        <f ca="1">VLOOKUP(A3713,PERIODS!$O$4:$P$33,2,FALSE)</f>
        <v>3.3000000000000002E-2</v>
      </c>
      <c r="C3713" s="15"/>
      <c r="D3713" s="18">
        <v>3699</v>
      </c>
      <c r="E3713" s="34">
        <f t="shared" ca="1" si="1102"/>
        <v>19271.290555647989</v>
      </c>
      <c r="F3713" s="34">
        <f t="shared" ca="1" si="1084"/>
        <v>3300</v>
      </c>
      <c r="G3713" s="69">
        <f t="shared" ca="1" si="1088"/>
        <v>0</v>
      </c>
      <c r="H3713" s="34">
        <f t="shared" ca="1" si="1089"/>
        <v>-663.30182158147113</v>
      </c>
      <c r="I3713" s="34">
        <f t="shared" ca="1" si="1090"/>
        <v>2636.6981784185291</v>
      </c>
      <c r="J3713" s="18">
        <f ca="1">SUM(INDIRECT(ADDRESS(ROW(F3713),COLUMN(F3713),4)):INDIRECT(ADDRESS(ROW(F3713)+N$5-1,COLUMN(F3713),4)))</f>
        <v>23100</v>
      </c>
      <c r="K3713" s="18">
        <f t="shared" ca="1" si="1091"/>
        <v>16350</v>
      </c>
      <c r="L3713" s="18">
        <f t="shared" ca="1" si="1101"/>
        <v>0</v>
      </c>
      <c r="M3713" s="18">
        <f t="shared" ca="1" si="1085"/>
        <v>0</v>
      </c>
      <c r="N3713" s="34">
        <f t="shared" ca="1" si="1092"/>
        <v>16634.592377229459</v>
      </c>
      <c r="P3713" s="18">
        <f t="shared" ca="1" si="1086"/>
        <v>663.30182158147113</v>
      </c>
      <c r="Q3713" s="47">
        <f ca="1">SUM(L$15:L3713)-SUM(M$15:M3713)</f>
        <v>16350</v>
      </c>
      <c r="R3713" s="47" t="str">
        <f t="shared" ca="1" si="1087"/>
        <v>M3716</v>
      </c>
      <c r="S3713" s="40">
        <f t="shared" ca="1" si="1093"/>
        <v>0</v>
      </c>
      <c r="T3713" s="46">
        <f t="shared" ca="1" si="1094"/>
        <v>71</v>
      </c>
      <c r="X3713" s="74">
        <f t="shared" ca="1" si="1095"/>
        <v>-0.66330182158147111</v>
      </c>
      <c r="Y3713" s="75">
        <f t="shared" ca="1" si="1096"/>
        <v>-0.66330182158147111</v>
      </c>
      <c r="Z3713" s="74">
        <f t="shared" ca="1" si="1097"/>
        <v>0.51514759786609032</v>
      </c>
      <c r="AA3713" s="76">
        <f t="shared" ca="1" si="1098"/>
        <v>-663.30182158147113</v>
      </c>
      <c r="AB3713" s="76">
        <f t="shared" ca="1" si="1099"/>
        <v>515.14759786609034</v>
      </c>
    </row>
    <row r="3714" spans="1:28" x14ac:dyDescent="0.25">
      <c r="A3714" s="2">
        <f t="shared" si="1100"/>
        <v>10</v>
      </c>
      <c r="B3714" s="16">
        <f ca="1">VLOOKUP(A3714,PERIODS!$O$4:$P$33,2,FALSE)</f>
        <v>3.3000000000000002E-2</v>
      </c>
      <c r="C3714" s="15"/>
      <c r="D3714" s="18">
        <v>3700</v>
      </c>
      <c r="E3714" s="34">
        <f t="shared" ca="1" si="1102"/>
        <v>16634.592377229459</v>
      </c>
      <c r="F3714" s="34">
        <f t="shared" ca="1" si="1084"/>
        <v>3300</v>
      </c>
      <c r="G3714" s="69">
        <f t="shared" ca="1" si="1088"/>
        <v>0</v>
      </c>
      <c r="H3714" s="34">
        <f t="shared" ca="1" si="1089"/>
        <v>430.02814168460435</v>
      </c>
      <c r="I3714" s="34">
        <f t="shared" ca="1" si="1090"/>
        <v>3730.0281416846042</v>
      </c>
      <c r="J3714" s="18">
        <f ca="1">SUM(INDIRECT(ADDRESS(ROW(F3714),COLUMN(F3714),4)):INDIRECT(ADDRESS(ROW(F3714)+N$5-1,COLUMN(F3714),4)))</f>
        <v>23100</v>
      </c>
      <c r="K3714" s="18">
        <f t="shared" ca="1" si="1091"/>
        <v>16350</v>
      </c>
      <c r="L3714" s="18">
        <f t="shared" ca="1" si="1101"/>
        <v>0</v>
      </c>
      <c r="M3714" s="18">
        <f t="shared" ca="1" si="1085"/>
        <v>0</v>
      </c>
      <c r="N3714" s="34">
        <f t="shared" ca="1" si="1092"/>
        <v>12904.564235544854</v>
      </c>
      <c r="P3714" s="18">
        <f t="shared" ca="1" si="1086"/>
        <v>430.02814168460435</v>
      </c>
      <c r="Q3714" s="47">
        <f ca="1">SUM(L$15:L3714)-SUM(M$15:M3714)</f>
        <v>16350</v>
      </c>
      <c r="R3714" s="47" t="str">
        <f t="shared" ca="1" si="1087"/>
        <v>M3717</v>
      </c>
      <c r="S3714" s="40">
        <f t="shared" ca="1" si="1093"/>
        <v>0</v>
      </c>
      <c r="T3714" s="46">
        <f t="shared" ca="1" si="1094"/>
        <v>91</v>
      </c>
      <c r="X3714" s="74">
        <f t="shared" ca="1" si="1095"/>
        <v>0.43002814168460435</v>
      </c>
      <c r="Y3714" s="75">
        <f t="shared" ca="1" si="1096"/>
        <v>0.43002814168460435</v>
      </c>
      <c r="Z3714" s="74">
        <f t="shared" ca="1" si="1097"/>
        <v>1.5373007851733893</v>
      </c>
      <c r="AA3714" s="76">
        <f t="shared" ca="1" si="1098"/>
        <v>430.02814168460435</v>
      </c>
      <c r="AB3714" s="76">
        <f t="shared" ca="1" si="1099"/>
        <v>1537.3007851733894</v>
      </c>
    </row>
    <row r="3715" spans="1:28" x14ac:dyDescent="0.25">
      <c r="A3715" s="2">
        <f t="shared" si="1100"/>
        <v>11</v>
      </c>
      <c r="B3715" s="16">
        <f ca="1">VLOOKUP(A3715,PERIODS!$O$4:$P$33,2,FALSE)</f>
        <v>3.3000000000000002E-2</v>
      </c>
      <c r="C3715" s="15"/>
      <c r="D3715" s="18">
        <v>3701</v>
      </c>
      <c r="E3715" s="34">
        <f t="shared" ca="1" si="1102"/>
        <v>12904.564235544854</v>
      </c>
      <c r="F3715" s="34">
        <f t="shared" ca="1" si="1084"/>
        <v>3300</v>
      </c>
      <c r="G3715" s="69">
        <f t="shared" ca="1" si="1088"/>
        <v>0</v>
      </c>
      <c r="H3715" s="34">
        <f t="shared" ca="1" si="1089"/>
        <v>648.72410600073545</v>
      </c>
      <c r="I3715" s="34">
        <f t="shared" ca="1" si="1090"/>
        <v>3948.7241060007354</v>
      </c>
      <c r="J3715" s="18">
        <f ca="1">SUM(INDIRECT(ADDRESS(ROW(F3715),COLUMN(F3715),4)):INDIRECT(ADDRESS(ROW(F3715)+N$5-1,COLUMN(F3715),4)))</f>
        <v>23300</v>
      </c>
      <c r="K3715" s="18">
        <f t="shared" ca="1" si="1091"/>
        <v>0</v>
      </c>
      <c r="L3715" s="18">
        <f t="shared" ca="1" si="1101"/>
        <v>0</v>
      </c>
      <c r="M3715" s="18">
        <f t="shared" ca="1" si="1085"/>
        <v>16350</v>
      </c>
      <c r="N3715" s="34">
        <f t="shared" ca="1" si="1092"/>
        <v>25305.840129544118</v>
      </c>
      <c r="P3715" s="18">
        <f t="shared" ca="1" si="1086"/>
        <v>648.72410600073545</v>
      </c>
      <c r="Q3715" s="47">
        <f ca="1">SUM(L$15:L3715)-SUM(M$15:M3715)</f>
        <v>0</v>
      </c>
      <c r="R3715" s="47" t="str">
        <f t="shared" ca="1" si="1087"/>
        <v>M3718</v>
      </c>
      <c r="S3715" s="40">
        <f t="shared" ca="1" si="1093"/>
        <v>0</v>
      </c>
      <c r="T3715" s="46">
        <f t="shared" ca="1" si="1094"/>
        <v>54</v>
      </c>
      <c r="X3715" s="74">
        <f t="shared" ca="1" si="1095"/>
        <v>0.64872410600073549</v>
      </c>
      <c r="Y3715" s="75">
        <f t="shared" ca="1" si="1096"/>
        <v>0.64872410600073549</v>
      </c>
      <c r="Z3715" s="74">
        <f t="shared" ca="1" si="1097"/>
        <v>1.9130983604616381</v>
      </c>
      <c r="AA3715" s="76">
        <f t="shared" ca="1" si="1098"/>
        <v>648.72410600073545</v>
      </c>
      <c r="AB3715" s="76">
        <f t="shared" ca="1" si="1099"/>
        <v>1913.0983604616381</v>
      </c>
    </row>
    <row r="3716" spans="1:28" x14ac:dyDescent="0.25">
      <c r="A3716" s="2">
        <f t="shared" si="1100"/>
        <v>12</v>
      </c>
      <c r="B3716" s="16">
        <f ca="1">VLOOKUP(A3716,PERIODS!$O$4:$P$33,2,FALSE)</f>
        <v>3.3000000000000002E-2</v>
      </c>
      <c r="C3716" s="15"/>
      <c r="D3716" s="18">
        <v>3702</v>
      </c>
      <c r="E3716" s="34">
        <f t="shared" ca="1" si="1102"/>
        <v>25305.840129544118</v>
      </c>
      <c r="F3716" s="34">
        <f t="shared" ca="1" si="1084"/>
        <v>3300</v>
      </c>
      <c r="G3716" s="69">
        <f t="shared" ca="1" si="1088"/>
        <v>0</v>
      </c>
      <c r="H3716" s="34">
        <f t="shared" ca="1" si="1089"/>
        <v>1585.1312038326641</v>
      </c>
      <c r="I3716" s="34">
        <f t="shared" ca="1" si="1090"/>
        <v>4885.1312038326641</v>
      </c>
      <c r="J3716" s="18">
        <f ca="1">SUM(INDIRECT(ADDRESS(ROW(F3716),COLUMN(F3716),4)):INDIRECT(ADDRESS(ROW(F3716)+N$5-1,COLUMN(F3716),4)))</f>
        <v>23500</v>
      </c>
      <c r="K3716" s="18">
        <f t="shared" ca="1" si="1091"/>
        <v>0</v>
      </c>
      <c r="L3716" s="18">
        <f t="shared" ca="1" si="1101"/>
        <v>0</v>
      </c>
      <c r="M3716" s="18">
        <f t="shared" ca="1" si="1085"/>
        <v>0</v>
      </c>
      <c r="N3716" s="34">
        <f t="shared" ca="1" si="1092"/>
        <v>20420.708925711453</v>
      </c>
      <c r="P3716" s="18">
        <f t="shared" ca="1" si="1086"/>
        <v>1585.1312038326641</v>
      </c>
      <c r="Q3716" s="47">
        <f ca="1">SUM(L$15:L3716)-SUM(M$15:M3716)</f>
        <v>0</v>
      </c>
      <c r="R3716" s="47" t="str">
        <f t="shared" ca="1" si="1087"/>
        <v>M3719</v>
      </c>
      <c r="S3716" s="40">
        <f t="shared" ca="1" si="1093"/>
        <v>0</v>
      </c>
      <c r="T3716" s="46">
        <f t="shared" ca="1" si="1094"/>
        <v>4</v>
      </c>
      <c r="X3716" s="74">
        <f t="shared" ca="1" si="1095"/>
        <v>1.5851312038326641</v>
      </c>
      <c r="Y3716" s="75">
        <f t="shared" ca="1" si="1096"/>
        <v>1.5851312038326641</v>
      </c>
      <c r="Z3716" s="74">
        <f t="shared" ca="1" si="1097"/>
        <v>4.8799316022412622</v>
      </c>
      <c r="AA3716" s="76">
        <f t="shared" ca="1" si="1098"/>
        <v>1585.1312038326641</v>
      </c>
      <c r="AB3716" s="76">
        <f t="shared" ca="1" si="1099"/>
        <v>4879.9316022412622</v>
      </c>
    </row>
    <row r="3717" spans="1:28" x14ac:dyDescent="0.25">
      <c r="A3717" s="2">
        <f t="shared" si="1100"/>
        <v>13</v>
      </c>
      <c r="B3717" s="16">
        <f ca="1">VLOOKUP(A3717,PERIODS!$O$4:$P$33,2,FALSE)</f>
        <v>3.3000000000000002E-2</v>
      </c>
      <c r="C3717" s="15"/>
      <c r="D3717" s="18">
        <v>3703</v>
      </c>
      <c r="E3717" s="34">
        <f t="shared" ca="1" si="1102"/>
        <v>20420.708925711453</v>
      </c>
      <c r="F3717" s="34">
        <f t="shared" ca="1" si="1084"/>
        <v>3300</v>
      </c>
      <c r="G3717" s="69">
        <f t="shared" ca="1" si="1088"/>
        <v>0</v>
      </c>
      <c r="H3717" s="34">
        <f t="shared" ca="1" si="1089"/>
        <v>-314.00212312159351</v>
      </c>
      <c r="I3717" s="34">
        <f t="shared" ca="1" si="1090"/>
        <v>2985.9978768784067</v>
      </c>
      <c r="J3717" s="18">
        <f ca="1">SUM(INDIRECT(ADDRESS(ROW(F3717),COLUMN(F3717),4)):INDIRECT(ADDRESS(ROW(F3717)+N$5-1,COLUMN(F3717),4)))</f>
        <v>23700</v>
      </c>
      <c r="K3717" s="18">
        <f t="shared" ca="1" si="1091"/>
        <v>16350</v>
      </c>
      <c r="L3717" s="18">
        <f t="shared" ca="1" si="1101"/>
        <v>16350</v>
      </c>
      <c r="M3717" s="18">
        <f t="shared" ca="1" si="1085"/>
        <v>0</v>
      </c>
      <c r="N3717" s="34">
        <f t="shared" ca="1" si="1092"/>
        <v>17434.711048833047</v>
      </c>
      <c r="P3717" s="18">
        <f t="shared" ca="1" si="1086"/>
        <v>314.00212312159351</v>
      </c>
      <c r="Q3717" s="47">
        <f ca="1">SUM(L$15:L3717)-SUM(M$15:M3717)</f>
        <v>16350</v>
      </c>
      <c r="R3717" s="47" t="str">
        <f t="shared" ca="1" si="1087"/>
        <v>M3720</v>
      </c>
      <c r="S3717" s="40">
        <f t="shared" ca="1" si="1093"/>
        <v>0</v>
      </c>
      <c r="T3717" s="46">
        <f t="shared" ca="1" si="1094"/>
        <v>13</v>
      </c>
      <c r="X3717" s="74">
        <f t="shared" ca="1" si="1095"/>
        <v>-0.31400212312159353</v>
      </c>
      <c r="Y3717" s="75">
        <f t="shared" ca="1" si="1096"/>
        <v>-0.31400212312159353</v>
      </c>
      <c r="Z3717" s="74">
        <f t="shared" ca="1" si="1097"/>
        <v>0.73051747718034821</v>
      </c>
      <c r="AA3717" s="76">
        <f t="shared" ca="1" si="1098"/>
        <v>-314.00212312159351</v>
      </c>
      <c r="AB3717" s="76">
        <f t="shared" ca="1" si="1099"/>
        <v>730.51747718034824</v>
      </c>
    </row>
    <row r="3718" spans="1:28" x14ac:dyDescent="0.25">
      <c r="A3718" s="2">
        <f t="shared" si="1100"/>
        <v>14</v>
      </c>
      <c r="B3718" s="16">
        <f ca="1">VLOOKUP(A3718,PERIODS!$O$4:$P$33,2,FALSE)</f>
        <v>3.3000000000000002E-2</v>
      </c>
      <c r="C3718" s="15"/>
      <c r="D3718" s="18">
        <v>3704</v>
      </c>
      <c r="E3718" s="34">
        <f t="shared" ca="1" si="1102"/>
        <v>17434.711048833047</v>
      </c>
      <c r="F3718" s="34">
        <f t="shared" ca="1" si="1084"/>
        <v>3300</v>
      </c>
      <c r="G3718" s="69">
        <f t="shared" ca="1" si="1088"/>
        <v>0</v>
      </c>
      <c r="H3718" s="34">
        <f t="shared" ca="1" si="1089"/>
        <v>-1606.4398563174775</v>
      </c>
      <c r="I3718" s="34">
        <f t="shared" ca="1" si="1090"/>
        <v>1693.5601436825225</v>
      </c>
      <c r="J3718" s="18">
        <f ca="1">SUM(INDIRECT(ADDRESS(ROW(F3718),COLUMN(F3718),4)):INDIRECT(ADDRESS(ROW(F3718)+N$5-1,COLUMN(F3718),4)))</f>
        <v>23900</v>
      </c>
      <c r="K3718" s="18">
        <f t="shared" ca="1" si="1091"/>
        <v>16350</v>
      </c>
      <c r="L3718" s="18">
        <f t="shared" ca="1" si="1101"/>
        <v>0</v>
      </c>
      <c r="M3718" s="18">
        <f t="shared" ca="1" si="1085"/>
        <v>0</v>
      </c>
      <c r="N3718" s="34">
        <f t="shared" ca="1" si="1092"/>
        <v>15741.150905150525</v>
      </c>
      <c r="P3718" s="18">
        <f t="shared" ca="1" si="1086"/>
        <v>1606.4398563174775</v>
      </c>
      <c r="Q3718" s="47">
        <f ca="1">SUM(L$15:L3718)-SUM(M$15:M3718)</f>
        <v>16350</v>
      </c>
      <c r="R3718" s="47" t="str">
        <f t="shared" ca="1" si="1087"/>
        <v>M3721</v>
      </c>
      <c r="S3718" s="40">
        <f t="shared" ca="1" si="1093"/>
        <v>0</v>
      </c>
      <c r="T3718" s="46">
        <f t="shared" ca="1" si="1094"/>
        <v>54</v>
      </c>
      <c r="X3718" s="74">
        <f t="shared" ca="1" si="1095"/>
        <v>-1.6064398563174775</v>
      </c>
      <c r="Y3718" s="75">
        <f t="shared" ca="1" si="1096"/>
        <v>-1.6064398563174775</v>
      </c>
      <c r="Z3718" s="74">
        <f t="shared" ca="1" si="1097"/>
        <v>0.20060051095629769</v>
      </c>
      <c r="AA3718" s="76">
        <f t="shared" ca="1" si="1098"/>
        <v>-1606.4398563174775</v>
      </c>
      <c r="AB3718" s="76">
        <f t="shared" ca="1" si="1099"/>
        <v>200.60051095629768</v>
      </c>
    </row>
    <row r="3719" spans="1:28" x14ac:dyDescent="0.25">
      <c r="A3719" s="2">
        <f t="shared" si="1100"/>
        <v>15</v>
      </c>
      <c r="B3719" s="16">
        <f ca="1">VLOOKUP(A3719,PERIODS!$O$4:$P$33,2,FALSE)</f>
        <v>3.3000000000000002E-2</v>
      </c>
      <c r="C3719" s="15"/>
      <c r="D3719" s="18">
        <v>3705</v>
      </c>
      <c r="E3719" s="34">
        <f t="shared" ca="1" si="1102"/>
        <v>15741.150905150525</v>
      </c>
      <c r="F3719" s="34">
        <f t="shared" ca="1" si="1084"/>
        <v>3300</v>
      </c>
      <c r="G3719" s="69">
        <f t="shared" ca="1" si="1088"/>
        <v>0</v>
      </c>
      <c r="H3719" s="34">
        <f t="shared" ca="1" si="1089"/>
        <v>-787.00887888203079</v>
      </c>
      <c r="I3719" s="34">
        <f t="shared" ca="1" si="1090"/>
        <v>2512.9911211179692</v>
      </c>
      <c r="J3719" s="18">
        <f ca="1">SUM(INDIRECT(ADDRESS(ROW(F3719),COLUMN(F3719),4)):INDIRECT(ADDRESS(ROW(F3719)+N$5-1,COLUMN(F3719),4)))</f>
        <v>24100</v>
      </c>
      <c r="K3719" s="18">
        <f t="shared" ca="1" si="1091"/>
        <v>16350</v>
      </c>
      <c r="L3719" s="18">
        <f t="shared" ca="1" si="1101"/>
        <v>0</v>
      </c>
      <c r="M3719" s="18">
        <f t="shared" ca="1" si="1085"/>
        <v>0</v>
      </c>
      <c r="N3719" s="34">
        <f t="shared" ca="1" si="1092"/>
        <v>13228.159784032556</v>
      </c>
      <c r="P3719" s="18">
        <f t="shared" ca="1" si="1086"/>
        <v>787.00887888203079</v>
      </c>
      <c r="Q3719" s="47">
        <f ca="1">SUM(L$15:L3719)-SUM(M$15:M3719)</f>
        <v>16350</v>
      </c>
      <c r="R3719" s="47" t="str">
        <f t="shared" ca="1" si="1087"/>
        <v>M3722</v>
      </c>
      <c r="S3719" s="40">
        <f t="shared" ca="1" si="1093"/>
        <v>0</v>
      </c>
      <c r="T3719" s="46">
        <f t="shared" ca="1" si="1094"/>
        <v>82</v>
      </c>
      <c r="X3719" s="74">
        <f t="shared" ca="1" si="1095"/>
        <v>-0.78700887888203075</v>
      </c>
      <c r="Y3719" s="75">
        <f t="shared" ca="1" si="1096"/>
        <v>-0.78700887888203075</v>
      </c>
      <c r="Z3719" s="74">
        <f t="shared" ca="1" si="1097"/>
        <v>0.45520433229010665</v>
      </c>
      <c r="AA3719" s="76">
        <f t="shared" ca="1" si="1098"/>
        <v>-787.00887888203079</v>
      </c>
      <c r="AB3719" s="76">
        <f t="shared" ca="1" si="1099"/>
        <v>455.20433229010666</v>
      </c>
    </row>
    <row r="3720" spans="1:28" x14ac:dyDescent="0.25">
      <c r="A3720" s="2">
        <f t="shared" si="1100"/>
        <v>16</v>
      </c>
      <c r="B3720" s="16">
        <f ca="1">VLOOKUP(A3720,PERIODS!$O$4:$P$33,2,FALSE)</f>
        <v>3.3000000000000002E-2</v>
      </c>
      <c r="C3720" s="15"/>
      <c r="D3720" s="18">
        <v>3706</v>
      </c>
      <c r="E3720" s="34">
        <f t="shared" ca="1" si="1102"/>
        <v>13228.159784032556</v>
      </c>
      <c r="F3720" s="34">
        <f t="shared" ca="1" si="1084"/>
        <v>3300</v>
      </c>
      <c r="G3720" s="69">
        <f t="shared" ca="1" si="1088"/>
        <v>0</v>
      </c>
      <c r="H3720" s="34">
        <f t="shared" ca="1" si="1089"/>
        <v>-1119.499890713131</v>
      </c>
      <c r="I3720" s="34">
        <f t="shared" ca="1" si="1090"/>
        <v>2180.5001092868688</v>
      </c>
      <c r="J3720" s="18">
        <f ca="1">SUM(INDIRECT(ADDRESS(ROW(F3720),COLUMN(F3720),4)):INDIRECT(ADDRESS(ROW(F3720)+N$5-1,COLUMN(F3720),4)))</f>
        <v>24300</v>
      </c>
      <c r="K3720" s="18">
        <f t="shared" ca="1" si="1091"/>
        <v>0</v>
      </c>
      <c r="L3720" s="18">
        <f t="shared" ca="1" si="1101"/>
        <v>0</v>
      </c>
      <c r="M3720" s="18">
        <f t="shared" ca="1" si="1085"/>
        <v>16350</v>
      </c>
      <c r="N3720" s="34">
        <f t="shared" ca="1" si="1092"/>
        <v>27397.659674745686</v>
      </c>
      <c r="P3720" s="18">
        <f t="shared" ca="1" si="1086"/>
        <v>1119.499890713131</v>
      </c>
      <c r="Q3720" s="47">
        <f ca="1">SUM(L$15:L3720)-SUM(M$15:M3720)</f>
        <v>0</v>
      </c>
      <c r="R3720" s="47" t="str">
        <f t="shared" ca="1" si="1087"/>
        <v>M3723</v>
      </c>
      <c r="S3720" s="40">
        <f t="shared" ca="1" si="1093"/>
        <v>0</v>
      </c>
      <c r="T3720" s="46">
        <f t="shared" ca="1" si="1094"/>
        <v>52</v>
      </c>
      <c r="X3720" s="74">
        <f t="shared" ca="1" si="1095"/>
        <v>-1.1194998907131311</v>
      </c>
      <c r="Y3720" s="75">
        <f t="shared" ca="1" si="1096"/>
        <v>-1.1194998907131311</v>
      </c>
      <c r="Z3720" s="74">
        <f t="shared" ca="1" si="1097"/>
        <v>0.32644301098805628</v>
      </c>
      <c r="AA3720" s="76">
        <f t="shared" ca="1" si="1098"/>
        <v>-1119.499890713131</v>
      </c>
      <c r="AB3720" s="76">
        <f t="shared" ca="1" si="1099"/>
        <v>326.4430109880563</v>
      </c>
    </row>
    <row r="3721" spans="1:28" x14ac:dyDescent="0.25">
      <c r="A3721" s="2">
        <f t="shared" si="1100"/>
        <v>17</v>
      </c>
      <c r="B3721" s="16">
        <f ca="1">VLOOKUP(A3721,PERIODS!$O$4:$P$33,2,FALSE)</f>
        <v>3.5000000000000003E-2</v>
      </c>
      <c r="C3721" s="15"/>
      <c r="D3721" s="18">
        <v>3707</v>
      </c>
      <c r="E3721" s="34">
        <f t="shared" ca="1" si="1102"/>
        <v>27397.659674745686</v>
      </c>
      <c r="F3721" s="34">
        <f t="shared" ca="1" si="1084"/>
        <v>3500.0000000000005</v>
      </c>
      <c r="G3721" s="69">
        <f t="shared" ca="1" si="1088"/>
        <v>0</v>
      </c>
      <c r="H3721" s="34">
        <f t="shared" ca="1" si="1089"/>
        <v>1365.0351974877838</v>
      </c>
      <c r="I3721" s="34">
        <f t="shared" ca="1" si="1090"/>
        <v>4865.035197487784</v>
      </c>
      <c r="J3721" s="18">
        <f ca="1">SUM(INDIRECT(ADDRESS(ROW(F3721),COLUMN(F3721),4)):INDIRECT(ADDRESS(ROW(F3721)+N$5-1,COLUMN(F3721),4)))</f>
        <v>24500.000000000004</v>
      </c>
      <c r="K3721" s="18">
        <f t="shared" ca="1" si="1091"/>
        <v>0</v>
      </c>
      <c r="L3721" s="18">
        <f t="shared" ca="1" si="1101"/>
        <v>0</v>
      </c>
      <c r="M3721" s="18">
        <f t="shared" ca="1" si="1085"/>
        <v>0</v>
      </c>
      <c r="N3721" s="34">
        <f t="shared" ca="1" si="1092"/>
        <v>22532.624477257901</v>
      </c>
      <c r="P3721" s="18">
        <f t="shared" ca="1" si="1086"/>
        <v>1365.0351974877838</v>
      </c>
      <c r="Q3721" s="47">
        <f ca="1">SUM(L$15:L3721)-SUM(M$15:M3721)</f>
        <v>0</v>
      </c>
      <c r="R3721" s="47" t="str">
        <f t="shared" ca="1" si="1087"/>
        <v>M3724</v>
      </c>
      <c r="S3721" s="40">
        <f t="shared" ca="1" si="1093"/>
        <v>0</v>
      </c>
      <c r="T3721" s="46">
        <f t="shared" ca="1" si="1094"/>
        <v>44</v>
      </c>
      <c r="X3721" s="74">
        <f t="shared" ca="1" si="1095"/>
        <v>1.3650351974877837</v>
      </c>
      <c r="Y3721" s="75">
        <f t="shared" ca="1" si="1096"/>
        <v>1.3650351974877837</v>
      </c>
      <c r="Z3721" s="74">
        <f t="shared" ca="1" si="1097"/>
        <v>3.9158608780325594</v>
      </c>
      <c r="AA3721" s="76">
        <f t="shared" ca="1" si="1098"/>
        <v>1365.0351974877838</v>
      </c>
      <c r="AB3721" s="76">
        <f t="shared" ca="1" si="1099"/>
        <v>3915.8608780325594</v>
      </c>
    </row>
    <row r="3722" spans="1:28" x14ac:dyDescent="0.25">
      <c r="A3722" s="2">
        <f t="shared" si="1100"/>
        <v>18</v>
      </c>
      <c r="B3722" s="16">
        <f ca="1">VLOOKUP(A3722,PERIODS!$O$4:$P$33,2,FALSE)</f>
        <v>3.5000000000000003E-2</v>
      </c>
      <c r="C3722" s="15"/>
      <c r="D3722" s="18">
        <v>3708</v>
      </c>
      <c r="E3722" s="34">
        <f t="shared" ca="1" si="1102"/>
        <v>22532.624477257901</v>
      </c>
      <c r="F3722" s="34">
        <f t="shared" ca="1" si="1084"/>
        <v>3500.0000000000005</v>
      </c>
      <c r="G3722" s="69">
        <f t="shared" ca="1" si="1088"/>
        <v>0</v>
      </c>
      <c r="H3722" s="34">
        <f t="shared" ca="1" si="1089"/>
        <v>1320.7519843342591</v>
      </c>
      <c r="I3722" s="34">
        <f t="shared" ca="1" si="1090"/>
        <v>4820.7519843342598</v>
      </c>
      <c r="J3722" s="18">
        <f ca="1">SUM(INDIRECT(ADDRESS(ROW(F3722),COLUMN(F3722),4)):INDIRECT(ADDRESS(ROW(F3722)+N$5-1,COLUMN(F3722),4)))</f>
        <v>24500.000000000004</v>
      </c>
      <c r="K3722" s="18">
        <f t="shared" ca="1" si="1091"/>
        <v>16350</v>
      </c>
      <c r="L3722" s="18">
        <f t="shared" ca="1" si="1101"/>
        <v>16350</v>
      </c>
      <c r="M3722" s="18">
        <f t="shared" ca="1" si="1085"/>
        <v>0</v>
      </c>
      <c r="N3722" s="34">
        <f t="shared" ca="1" si="1092"/>
        <v>17711.872492923641</v>
      </c>
      <c r="P3722" s="18">
        <f t="shared" ca="1" si="1086"/>
        <v>1320.7519843342591</v>
      </c>
      <c r="Q3722" s="47">
        <f ca="1">SUM(L$15:L3722)-SUM(M$15:M3722)</f>
        <v>16350</v>
      </c>
      <c r="R3722" s="47" t="str">
        <f t="shared" ca="1" si="1087"/>
        <v>M3725</v>
      </c>
      <c r="S3722" s="40">
        <f t="shared" ca="1" si="1093"/>
        <v>0</v>
      </c>
      <c r="T3722" s="46">
        <f t="shared" ca="1" si="1094"/>
        <v>40</v>
      </c>
      <c r="X3722" s="74">
        <f t="shared" ca="1" si="1095"/>
        <v>1.320751984334259</v>
      </c>
      <c r="Y3722" s="75">
        <f t="shared" ca="1" si="1096"/>
        <v>1.320751984334259</v>
      </c>
      <c r="Z3722" s="74">
        <f t="shared" ca="1" si="1097"/>
        <v>3.7462374301742289</v>
      </c>
      <c r="AA3722" s="76">
        <f t="shared" ca="1" si="1098"/>
        <v>1320.7519843342591</v>
      </c>
      <c r="AB3722" s="76">
        <f t="shared" ca="1" si="1099"/>
        <v>3746.2374301742288</v>
      </c>
    </row>
    <row r="3723" spans="1:28" x14ac:dyDescent="0.25">
      <c r="A3723" s="2">
        <f t="shared" si="1100"/>
        <v>19</v>
      </c>
      <c r="B3723" s="16">
        <f ca="1">VLOOKUP(A3723,PERIODS!$O$4:$P$33,2,FALSE)</f>
        <v>3.5000000000000003E-2</v>
      </c>
      <c r="C3723" s="15"/>
      <c r="D3723" s="18">
        <v>3709</v>
      </c>
      <c r="E3723" s="34">
        <f t="shared" ca="1" si="1102"/>
        <v>17711.872492923641</v>
      </c>
      <c r="F3723" s="34">
        <f t="shared" ca="1" si="1084"/>
        <v>3500.0000000000005</v>
      </c>
      <c r="G3723" s="69">
        <f t="shared" ca="1" si="1088"/>
        <v>0</v>
      </c>
      <c r="H3723" s="34">
        <f t="shared" ca="1" si="1089"/>
        <v>1959.9639845400536</v>
      </c>
      <c r="I3723" s="34">
        <f t="shared" ca="1" si="1090"/>
        <v>5459.9639845400543</v>
      </c>
      <c r="J3723" s="18">
        <f ca="1">SUM(INDIRECT(ADDRESS(ROW(F3723),COLUMN(F3723),4)):INDIRECT(ADDRESS(ROW(F3723)+N$5-1,COLUMN(F3723),4)))</f>
        <v>24500.000000000004</v>
      </c>
      <c r="K3723" s="18">
        <f t="shared" ca="1" si="1091"/>
        <v>16350</v>
      </c>
      <c r="L3723" s="18">
        <f t="shared" ca="1" si="1101"/>
        <v>0</v>
      </c>
      <c r="M3723" s="18">
        <f t="shared" ca="1" si="1085"/>
        <v>0</v>
      </c>
      <c r="N3723" s="34">
        <f t="shared" ca="1" si="1092"/>
        <v>12251.908508383587</v>
      </c>
      <c r="P3723" s="18">
        <f t="shared" ca="1" si="1086"/>
        <v>1959.9639845400536</v>
      </c>
      <c r="Q3723" s="47">
        <f ca="1">SUM(L$15:L3723)-SUM(M$15:M3723)</f>
        <v>16350</v>
      </c>
      <c r="R3723" s="47" t="str">
        <f t="shared" ca="1" si="1087"/>
        <v>M3726</v>
      </c>
      <c r="S3723" s="40">
        <f t="shared" ca="1" si="1093"/>
        <v>0</v>
      </c>
      <c r="T3723" s="46">
        <f t="shared" ca="1" si="1094"/>
        <v>18</v>
      </c>
      <c r="X3723" s="74">
        <f t="shared" ca="1" si="1095"/>
        <v>2.0044756407467617</v>
      </c>
      <c r="Y3723" s="75">
        <f t="shared" ca="1" si="1096"/>
        <v>1.9599639845400536</v>
      </c>
      <c r="Z3723" s="74">
        <f t="shared" ca="1" si="1097"/>
        <v>7.0990713842313315</v>
      </c>
      <c r="AA3723" s="76">
        <f t="shared" ca="1" si="1098"/>
        <v>1959.9639845400536</v>
      </c>
      <c r="AB3723" s="76">
        <f t="shared" ca="1" si="1099"/>
        <v>7099.0713842313316</v>
      </c>
    </row>
    <row r="3724" spans="1:28" x14ac:dyDescent="0.25">
      <c r="A3724" s="2">
        <f t="shared" si="1100"/>
        <v>20</v>
      </c>
      <c r="B3724" s="16">
        <f ca="1">VLOOKUP(A3724,PERIODS!$O$4:$P$33,2,FALSE)</f>
        <v>3.5000000000000003E-2</v>
      </c>
      <c r="C3724" s="15"/>
      <c r="D3724" s="18">
        <v>3710</v>
      </c>
      <c r="E3724" s="34">
        <f t="shared" ca="1" si="1102"/>
        <v>12251.908508383587</v>
      </c>
      <c r="F3724" s="34">
        <f t="shared" ca="1" si="1084"/>
        <v>3500.0000000000005</v>
      </c>
      <c r="G3724" s="69">
        <f t="shared" ca="1" si="1088"/>
        <v>0</v>
      </c>
      <c r="H3724" s="34">
        <f t="shared" ca="1" si="1089"/>
        <v>499.5787107793135</v>
      </c>
      <c r="I3724" s="34">
        <f t="shared" ca="1" si="1090"/>
        <v>3999.578710779314</v>
      </c>
      <c r="J3724" s="18">
        <f ca="1">SUM(INDIRECT(ADDRESS(ROW(F3724),COLUMN(F3724),4)):INDIRECT(ADDRESS(ROW(F3724)+N$5-1,COLUMN(F3724),4)))</f>
        <v>24500.000000000004</v>
      </c>
      <c r="K3724" s="18">
        <f t="shared" ca="1" si="1091"/>
        <v>16350</v>
      </c>
      <c r="L3724" s="18">
        <f t="shared" ca="1" si="1101"/>
        <v>0</v>
      </c>
      <c r="M3724" s="18">
        <f t="shared" ca="1" si="1085"/>
        <v>0</v>
      </c>
      <c r="N3724" s="34">
        <f t="shared" ca="1" si="1092"/>
        <v>8252.3297976042741</v>
      </c>
      <c r="P3724" s="18">
        <f t="shared" ca="1" si="1086"/>
        <v>499.5787107793135</v>
      </c>
      <c r="Q3724" s="47">
        <f ca="1">SUM(L$15:L3724)-SUM(M$15:M3724)</f>
        <v>16350</v>
      </c>
      <c r="R3724" s="47" t="str">
        <f t="shared" ca="1" si="1087"/>
        <v>M3727</v>
      </c>
      <c r="S3724" s="40">
        <f t="shared" ca="1" si="1093"/>
        <v>0</v>
      </c>
      <c r="T3724" s="46">
        <f t="shared" ca="1" si="1094"/>
        <v>22</v>
      </c>
      <c r="X3724" s="74">
        <f t="shared" ca="1" si="1095"/>
        <v>0.49957871077931348</v>
      </c>
      <c r="Y3724" s="75">
        <f t="shared" ca="1" si="1096"/>
        <v>0.49957871077931348</v>
      </c>
      <c r="Z3724" s="74">
        <f t="shared" ca="1" si="1097"/>
        <v>1.6480268284916451</v>
      </c>
      <c r="AA3724" s="76">
        <f t="shared" ca="1" si="1098"/>
        <v>499.5787107793135</v>
      </c>
      <c r="AB3724" s="76">
        <f t="shared" ca="1" si="1099"/>
        <v>1648.0268284916451</v>
      </c>
    </row>
    <row r="3725" spans="1:28" x14ac:dyDescent="0.25">
      <c r="A3725" s="2">
        <f t="shared" si="1100"/>
        <v>21</v>
      </c>
      <c r="B3725" s="16">
        <f ca="1">VLOOKUP(A3725,PERIODS!$O$4:$P$33,2,FALSE)</f>
        <v>3.5000000000000003E-2</v>
      </c>
      <c r="C3725" s="15"/>
      <c r="D3725" s="18">
        <v>3711</v>
      </c>
      <c r="E3725" s="34">
        <f t="shared" ca="1" si="1102"/>
        <v>8252.3297976042741</v>
      </c>
      <c r="F3725" s="34">
        <f t="shared" ca="1" si="1084"/>
        <v>3500.0000000000005</v>
      </c>
      <c r="G3725" s="69">
        <f t="shared" ca="1" si="1088"/>
        <v>0</v>
      </c>
      <c r="H3725" s="34">
        <f t="shared" ca="1" si="1089"/>
        <v>-2392.7130235191448</v>
      </c>
      <c r="I3725" s="34">
        <f t="shared" ca="1" si="1090"/>
        <v>1107.2869764808556</v>
      </c>
      <c r="J3725" s="18">
        <f ca="1">SUM(INDIRECT(ADDRESS(ROW(F3725),COLUMN(F3725),4)):INDIRECT(ADDRESS(ROW(F3725)+N$5-1,COLUMN(F3725),4)))</f>
        <v>24500.000000000004</v>
      </c>
      <c r="K3725" s="18">
        <f t="shared" ca="1" si="1091"/>
        <v>0</v>
      </c>
      <c r="L3725" s="18">
        <f t="shared" ca="1" si="1101"/>
        <v>0</v>
      </c>
      <c r="M3725" s="18">
        <f t="shared" ca="1" si="1085"/>
        <v>16350</v>
      </c>
      <c r="N3725" s="34">
        <f t="shared" ca="1" si="1092"/>
        <v>23495.042821123418</v>
      </c>
      <c r="P3725" s="18">
        <f t="shared" ca="1" si="1086"/>
        <v>2392.7130235191448</v>
      </c>
      <c r="Q3725" s="47">
        <f ca="1">SUM(L$15:L3725)-SUM(M$15:M3725)</f>
        <v>0</v>
      </c>
      <c r="R3725" s="47" t="str">
        <f t="shared" ca="1" si="1087"/>
        <v>M3728</v>
      </c>
      <c r="S3725" s="40">
        <f t="shared" ca="1" si="1093"/>
        <v>0</v>
      </c>
      <c r="T3725" s="46">
        <f t="shared" ca="1" si="1094"/>
        <v>33</v>
      </c>
      <c r="X3725" s="74">
        <f t="shared" ca="1" si="1095"/>
        <v>-2.3927130235191449</v>
      </c>
      <c r="Y3725" s="75">
        <f t="shared" ca="1" si="1096"/>
        <v>-2.3927130235191449</v>
      </c>
      <c r="Z3725" s="74">
        <f t="shared" ca="1" si="1097"/>
        <v>9.1381427305327195E-2</v>
      </c>
      <c r="AA3725" s="76">
        <f t="shared" ca="1" si="1098"/>
        <v>-2392.7130235191448</v>
      </c>
      <c r="AB3725" s="76">
        <f t="shared" ca="1" si="1099"/>
        <v>91.381427305327193</v>
      </c>
    </row>
    <row r="3726" spans="1:28" x14ac:dyDescent="0.25">
      <c r="A3726" s="2">
        <f t="shared" si="1100"/>
        <v>22</v>
      </c>
      <c r="B3726" s="16">
        <f ca="1">VLOOKUP(A3726,PERIODS!$O$4:$P$33,2,FALSE)</f>
        <v>3.5000000000000003E-2</v>
      </c>
      <c r="C3726" s="15"/>
      <c r="D3726" s="18">
        <v>3712</v>
      </c>
      <c r="E3726" s="34">
        <f t="shared" ca="1" si="1102"/>
        <v>23495.042821123418</v>
      </c>
      <c r="F3726" s="34">
        <f t="shared" ca="1" si="1084"/>
        <v>3500.0000000000005</v>
      </c>
      <c r="G3726" s="69">
        <f t="shared" ca="1" si="1088"/>
        <v>0</v>
      </c>
      <c r="H3726" s="34">
        <f t="shared" ca="1" si="1089"/>
        <v>116.51301737261275</v>
      </c>
      <c r="I3726" s="34">
        <f t="shared" ca="1" si="1090"/>
        <v>3616.5130173726134</v>
      </c>
      <c r="J3726" s="18">
        <f ca="1">SUM(INDIRECT(ADDRESS(ROW(F3726),COLUMN(F3726),4)):INDIRECT(ADDRESS(ROW(F3726)+N$5-1,COLUMN(F3726),4)))</f>
        <v>25000.000000000004</v>
      </c>
      <c r="K3726" s="18">
        <f t="shared" ca="1" si="1091"/>
        <v>16350</v>
      </c>
      <c r="L3726" s="18">
        <f t="shared" ca="1" si="1101"/>
        <v>16350</v>
      </c>
      <c r="M3726" s="18">
        <f t="shared" ca="1" si="1085"/>
        <v>0</v>
      </c>
      <c r="N3726" s="34">
        <f t="shared" ca="1" si="1092"/>
        <v>19878.529803750804</v>
      </c>
      <c r="P3726" s="18">
        <f t="shared" ca="1" si="1086"/>
        <v>116.51301737261275</v>
      </c>
      <c r="Q3726" s="47">
        <f ca="1">SUM(L$15:L3726)-SUM(M$15:M3726)</f>
        <v>16350</v>
      </c>
      <c r="R3726" s="47" t="str">
        <f t="shared" ca="1" si="1087"/>
        <v>M3729</v>
      </c>
      <c r="S3726" s="40">
        <f t="shared" ca="1" si="1093"/>
        <v>0</v>
      </c>
      <c r="T3726" s="46">
        <f t="shared" ca="1" si="1094"/>
        <v>3</v>
      </c>
      <c r="X3726" s="74">
        <f t="shared" ca="1" si="1095"/>
        <v>0.11651301737261276</v>
      </c>
      <c r="Y3726" s="75">
        <f t="shared" ca="1" si="1096"/>
        <v>0.11651301737261276</v>
      </c>
      <c r="Z3726" s="74">
        <f t="shared" ca="1" si="1097"/>
        <v>1.1235721363291646</v>
      </c>
      <c r="AA3726" s="76">
        <f t="shared" ca="1" si="1098"/>
        <v>116.51301737261275</v>
      </c>
      <c r="AB3726" s="76">
        <f t="shared" ca="1" si="1099"/>
        <v>1123.5721363291646</v>
      </c>
    </row>
    <row r="3727" spans="1:28" x14ac:dyDescent="0.25">
      <c r="A3727" s="2">
        <f t="shared" si="1100"/>
        <v>23</v>
      </c>
      <c r="B3727" s="16">
        <f ca="1">VLOOKUP(A3727,PERIODS!$O$4:$P$33,2,FALSE)</f>
        <v>3.5000000000000003E-2</v>
      </c>
      <c r="C3727" s="15"/>
      <c r="D3727" s="18">
        <v>3713</v>
      </c>
      <c r="E3727" s="34">
        <f t="shared" ca="1" si="1102"/>
        <v>19878.529803750804</v>
      </c>
      <c r="F3727" s="34">
        <f t="shared" ref="F3727:F3790" ca="1" si="1103">F$2*B3727</f>
        <v>3500.0000000000005</v>
      </c>
      <c r="G3727" s="69">
        <f t="shared" ca="1" si="1088"/>
        <v>0</v>
      </c>
      <c r="H3727" s="34">
        <f t="shared" ca="1" si="1089"/>
        <v>627.86310276877828</v>
      </c>
      <c r="I3727" s="34">
        <f t="shared" ca="1" si="1090"/>
        <v>4127.8631027687788</v>
      </c>
      <c r="J3727" s="18">
        <f ca="1">SUM(INDIRECT(ADDRESS(ROW(F3727),COLUMN(F3727),4)):INDIRECT(ADDRESS(ROW(F3727)+N$5-1,COLUMN(F3727),4)))</f>
        <v>25500.000000000004</v>
      </c>
      <c r="K3727" s="18">
        <f t="shared" ca="1" si="1091"/>
        <v>16350</v>
      </c>
      <c r="L3727" s="18">
        <f t="shared" ca="1" si="1101"/>
        <v>0</v>
      </c>
      <c r="M3727" s="18">
        <f t="shared" ref="M3727:M3790" ca="1" si="1104">SUMIF($R$15:$R$8014,ADDRESS(ROW(M3727),COLUMN(M3727),4),$L$15:$L$8014)</f>
        <v>0</v>
      </c>
      <c r="N3727" s="34">
        <f t="shared" ca="1" si="1092"/>
        <v>15750.666700982025</v>
      </c>
      <c r="P3727" s="18">
        <f t="shared" ref="P3727:P3790" ca="1" si="1105">ABS(H3727)</f>
        <v>627.86310276877828</v>
      </c>
      <c r="Q3727" s="47">
        <f ca="1">SUM(L$15:L3727)-SUM(M$15:M3727)</f>
        <v>16350</v>
      </c>
      <c r="R3727" s="47" t="str">
        <f t="shared" ref="R3727:R3790" ca="1" si="1106">ADDRESS(ROW(M3727)+$N$3+RANDBETWEEN(-$N$4,$N$4),COLUMN(M3727),4)</f>
        <v>M3730</v>
      </c>
      <c r="S3727" s="40">
        <f t="shared" ca="1" si="1093"/>
        <v>0</v>
      </c>
      <c r="T3727" s="46">
        <f t="shared" ca="1" si="1094"/>
        <v>47</v>
      </c>
      <c r="X3727" s="74">
        <f t="shared" ca="1" si="1095"/>
        <v>0.62786310276877833</v>
      </c>
      <c r="Y3727" s="75">
        <f t="shared" ca="1" si="1096"/>
        <v>0.62786310276877833</v>
      </c>
      <c r="Z3727" s="74">
        <f t="shared" ca="1" si="1097"/>
        <v>1.8736026022588288</v>
      </c>
      <c r="AA3727" s="76">
        <f t="shared" ca="1" si="1098"/>
        <v>627.86310276877828</v>
      </c>
      <c r="AB3727" s="76">
        <f t="shared" ca="1" si="1099"/>
        <v>1873.6026022588287</v>
      </c>
    </row>
    <row r="3728" spans="1:28" x14ac:dyDescent="0.25">
      <c r="A3728" s="2">
        <f t="shared" si="1100"/>
        <v>24</v>
      </c>
      <c r="B3728" s="16">
        <f ca="1">VLOOKUP(A3728,PERIODS!$O$4:$P$33,2,FALSE)</f>
        <v>3.5000000000000003E-2</v>
      </c>
      <c r="C3728" s="15"/>
      <c r="D3728" s="18">
        <v>3714</v>
      </c>
      <c r="E3728" s="34">
        <f t="shared" ca="1" si="1102"/>
        <v>15750.666700982025</v>
      </c>
      <c r="F3728" s="34">
        <f t="shared" ca="1" si="1103"/>
        <v>3500.0000000000005</v>
      </c>
      <c r="G3728" s="69">
        <f t="shared" ref="G3728:G3791" ca="1" si="1107">((2*RAND()*$F$5)-$F$5)*E3728</f>
        <v>0</v>
      </c>
      <c r="H3728" s="34">
        <f t="shared" ref="H3728:H3791" ca="1" si="1108">IF($S$3="NORM",AA3728,IF($S$3="LOGNORM",AB3728,0))</f>
        <v>656.62699163886782</v>
      </c>
      <c r="I3728" s="34">
        <f t="shared" ref="I3728:I3791" ca="1" si="1109">IF(F3728+H3728&lt;0,0,F3728+H3728)</f>
        <v>4156.6269916388683</v>
      </c>
      <c r="J3728" s="18">
        <f ca="1">SUM(INDIRECT(ADDRESS(ROW(F3728),COLUMN(F3728),4)):INDIRECT(ADDRESS(ROW(F3728)+N$5-1,COLUMN(F3728),4)))</f>
        <v>26000</v>
      </c>
      <c r="K3728" s="18">
        <f t="shared" ref="K3728:K3791" ca="1" si="1110">Q3728</f>
        <v>16350</v>
      </c>
      <c r="L3728" s="18">
        <f t="shared" ca="1" si="1101"/>
        <v>0</v>
      </c>
      <c r="M3728" s="18">
        <f t="shared" ca="1" si="1104"/>
        <v>0</v>
      </c>
      <c r="N3728" s="34">
        <f t="shared" ref="N3728:N3791" ca="1" si="1111">E3728+G3728-I3728+M3728-S3728</f>
        <v>11594.039709343157</v>
      </c>
      <c r="P3728" s="18">
        <f t="shared" ca="1" si="1105"/>
        <v>656.62699163886782</v>
      </c>
      <c r="Q3728" s="47">
        <f ca="1">SUM(L$15:L3728)-SUM(M$15:M3728)</f>
        <v>16350</v>
      </c>
      <c r="R3728" s="47" t="str">
        <f t="shared" ca="1" si="1106"/>
        <v>M3731</v>
      </c>
      <c r="S3728" s="40">
        <f t="shared" ref="S3728:S3791" ca="1" si="1112">IF(T3728&gt;N$6*100,M3728,0)</f>
        <v>0</v>
      </c>
      <c r="T3728" s="46">
        <f t="shared" ref="T3728:T3791" ca="1" si="1113">RANDBETWEEN(0,100)</f>
        <v>22</v>
      </c>
      <c r="X3728" s="74">
        <f t="shared" ref="X3728:X3791" ca="1" si="1114">NORMINV(RAND(),0,1)</f>
        <v>0.65662699163886784</v>
      </c>
      <c r="Y3728" s="75">
        <f t="shared" ref="Y3728:Y3791" ca="1" si="1115">IF(AND(X3728&gt;$F$6,$F$6&gt;0),$F$6,X3728)</f>
        <v>0.65662699163886784</v>
      </c>
      <c r="Z3728" s="74">
        <f t="shared" ref="Z3728:Z3791" ca="1" si="1116">EXP(Y3728)</f>
        <v>1.9282772575623013</v>
      </c>
      <c r="AA3728" s="76">
        <f t="shared" ref="AA3728:AA3791" ca="1" si="1117">$F$3*Y3728</f>
        <v>656.62699163886782</v>
      </c>
      <c r="AB3728" s="76">
        <f t="shared" ref="AB3728:AB3791" ca="1" si="1118">$F$3*Z3728</f>
        <v>1928.2772575623012</v>
      </c>
    </row>
    <row r="3729" spans="1:28" x14ac:dyDescent="0.25">
      <c r="A3729" s="2">
        <f t="shared" ref="A3729:A3792" si="1119">IF(AND(A3728=12,OR(A$14="MS",A$14="M0")),1,IF(AND(A3728=4,OR(A$14="WS",A$14="W0")),1,IF(AND(A3728=30,OR(A$14="DS",A$14="D0")),1,A3728+1)))</f>
        <v>25</v>
      </c>
      <c r="B3729" s="16">
        <f ca="1">VLOOKUP(A3729,PERIODS!$O$4:$P$33,2,FALSE)</f>
        <v>3.5000000000000003E-2</v>
      </c>
      <c r="C3729" s="15"/>
      <c r="D3729" s="18">
        <v>3715</v>
      </c>
      <c r="E3729" s="34">
        <f t="shared" ca="1" si="1102"/>
        <v>11594.039709343157</v>
      </c>
      <c r="F3729" s="34">
        <f t="shared" ca="1" si="1103"/>
        <v>3500.0000000000005</v>
      </c>
      <c r="G3729" s="69">
        <f t="shared" ca="1" si="1107"/>
        <v>0</v>
      </c>
      <c r="H3729" s="34">
        <f t="shared" ca="1" si="1108"/>
        <v>1959.9639845400536</v>
      </c>
      <c r="I3729" s="34">
        <f t="shared" ca="1" si="1109"/>
        <v>5459.9639845400543</v>
      </c>
      <c r="J3729" s="18">
        <f ca="1">SUM(INDIRECT(ADDRESS(ROW(F3729),COLUMN(F3729),4)):INDIRECT(ADDRESS(ROW(F3729)+N$5-1,COLUMN(F3729),4)))</f>
        <v>24900</v>
      </c>
      <c r="K3729" s="18">
        <f t="shared" ca="1" si="1110"/>
        <v>0</v>
      </c>
      <c r="L3729" s="18">
        <f t="shared" ref="L3729:L3792" ca="1" si="1120">IF((E3729+K3728)&lt;J3729,N$2,0)</f>
        <v>0</v>
      </c>
      <c r="M3729" s="18">
        <f t="shared" ca="1" si="1104"/>
        <v>16350</v>
      </c>
      <c r="N3729" s="34">
        <f t="shared" ca="1" si="1111"/>
        <v>22484.0757248031</v>
      </c>
      <c r="P3729" s="18">
        <f t="shared" ca="1" si="1105"/>
        <v>1959.9639845400536</v>
      </c>
      <c r="Q3729" s="47">
        <f ca="1">SUM(L$15:L3729)-SUM(M$15:M3729)</f>
        <v>0</v>
      </c>
      <c r="R3729" s="47" t="str">
        <f t="shared" ca="1" si="1106"/>
        <v>M3732</v>
      </c>
      <c r="S3729" s="40">
        <f t="shared" ca="1" si="1112"/>
        <v>0</v>
      </c>
      <c r="T3729" s="46">
        <f t="shared" ca="1" si="1113"/>
        <v>42</v>
      </c>
      <c r="X3729" s="74">
        <f t="shared" ca="1" si="1114"/>
        <v>2.0431832601377011</v>
      </c>
      <c r="Y3729" s="75">
        <f t="shared" ca="1" si="1115"/>
        <v>1.9599639845400536</v>
      </c>
      <c r="Z3729" s="74">
        <f t="shared" ca="1" si="1116"/>
        <v>7.0990713842313315</v>
      </c>
      <c r="AA3729" s="76">
        <f t="shared" ca="1" si="1117"/>
        <v>1959.9639845400536</v>
      </c>
      <c r="AB3729" s="76">
        <f t="shared" ca="1" si="1118"/>
        <v>7099.0713842313316</v>
      </c>
    </row>
    <row r="3730" spans="1:28" x14ac:dyDescent="0.25">
      <c r="A3730" s="2">
        <f t="shared" si="1119"/>
        <v>26</v>
      </c>
      <c r="B3730" s="16">
        <f ca="1">VLOOKUP(A3730,PERIODS!$O$4:$P$33,2,FALSE)</f>
        <v>3.5000000000000003E-2</v>
      </c>
      <c r="C3730" s="15"/>
      <c r="D3730" s="18">
        <v>3716</v>
      </c>
      <c r="E3730" s="34">
        <f t="shared" ca="1" si="1102"/>
        <v>22484.0757248031</v>
      </c>
      <c r="F3730" s="34">
        <f t="shared" ca="1" si="1103"/>
        <v>3500.0000000000005</v>
      </c>
      <c r="G3730" s="69">
        <f t="shared" ca="1" si="1107"/>
        <v>0</v>
      </c>
      <c r="H3730" s="34">
        <f t="shared" ca="1" si="1108"/>
        <v>-575.27966348798589</v>
      </c>
      <c r="I3730" s="34">
        <f t="shared" ca="1" si="1109"/>
        <v>2924.7203365120145</v>
      </c>
      <c r="J3730" s="18">
        <f ca="1">SUM(INDIRECT(ADDRESS(ROW(F3730),COLUMN(F3730),4)):INDIRECT(ADDRESS(ROW(F3730)+N$5-1,COLUMN(F3730),4)))</f>
        <v>23900</v>
      </c>
      <c r="K3730" s="18">
        <f t="shared" ca="1" si="1110"/>
        <v>16350</v>
      </c>
      <c r="L3730" s="18">
        <f t="shared" ca="1" si="1120"/>
        <v>16350</v>
      </c>
      <c r="M3730" s="18">
        <f t="shared" ca="1" si="1104"/>
        <v>0</v>
      </c>
      <c r="N3730" s="34">
        <f t="shared" ca="1" si="1111"/>
        <v>19559.355388291086</v>
      </c>
      <c r="P3730" s="18">
        <f t="shared" ca="1" si="1105"/>
        <v>575.27966348798589</v>
      </c>
      <c r="Q3730" s="47">
        <f ca="1">SUM(L$15:L3730)-SUM(M$15:M3730)</f>
        <v>16350</v>
      </c>
      <c r="R3730" s="47" t="str">
        <f t="shared" ca="1" si="1106"/>
        <v>M3733</v>
      </c>
      <c r="S3730" s="40">
        <f t="shared" ca="1" si="1112"/>
        <v>0</v>
      </c>
      <c r="T3730" s="46">
        <f t="shared" ca="1" si="1113"/>
        <v>43</v>
      </c>
      <c r="X3730" s="74">
        <f t="shared" ca="1" si="1114"/>
        <v>-0.57527966348798587</v>
      </c>
      <c r="Y3730" s="75">
        <f t="shared" ca="1" si="1115"/>
        <v>-0.57527966348798587</v>
      </c>
      <c r="Z3730" s="74">
        <f t="shared" ca="1" si="1116"/>
        <v>0.56254752280363007</v>
      </c>
      <c r="AA3730" s="76">
        <f t="shared" ca="1" si="1117"/>
        <v>-575.27966348798589</v>
      </c>
      <c r="AB3730" s="76">
        <f t="shared" ca="1" si="1118"/>
        <v>562.54752280363005</v>
      </c>
    </row>
    <row r="3731" spans="1:28" x14ac:dyDescent="0.25">
      <c r="A3731" s="2">
        <f t="shared" si="1119"/>
        <v>27</v>
      </c>
      <c r="B3731" s="16">
        <f ca="1">VLOOKUP(A3731,PERIODS!$O$4:$P$33,2,FALSE)</f>
        <v>3.5000000000000003E-2</v>
      </c>
      <c r="C3731" s="15"/>
      <c r="D3731" s="18">
        <v>3717</v>
      </c>
      <c r="E3731" s="34">
        <f t="shared" ca="1" si="1102"/>
        <v>19559.355388291086</v>
      </c>
      <c r="F3731" s="34">
        <f t="shared" ca="1" si="1103"/>
        <v>3500.0000000000005</v>
      </c>
      <c r="G3731" s="69">
        <f t="shared" ca="1" si="1107"/>
        <v>0</v>
      </c>
      <c r="H3731" s="34">
        <f t="shared" ca="1" si="1108"/>
        <v>515.38956056864038</v>
      </c>
      <c r="I3731" s="34">
        <f t="shared" ca="1" si="1109"/>
        <v>4015.3895605686407</v>
      </c>
      <c r="J3731" s="18">
        <f ca="1">SUM(INDIRECT(ADDRESS(ROW(F3731),COLUMN(F3731),4)):INDIRECT(ADDRESS(ROW(F3731)+N$5-1,COLUMN(F3731),4)))</f>
        <v>22900</v>
      </c>
      <c r="K3731" s="18">
        <f t="shared" ca="1" si="1110"/>
        <v>16350</v>
      </c>
      <c r="L3731" s="18">
        <f t="shared" ca="1" si="1120"/>
        <v>0</v>
      </c>
      <c r="M3731" s="18">
        <f t="shared" ca="1" si="1104"/>
        <v>0</v>
      </c>
      <c r="N3731" s="34">
        <f t="shared" ca="1" si="1111"/>
        <v>15543.965827722444</v>
      </c>
      <c r="P3731" s="18">
        <f t="shared" ca="1" si="1105"/>
        <v>515.38956056864038</v>
      </c>
      <c r="Q3731" s="47">
        <f ca="1">SUM(L$15:L3731)-SUM(M$15:M3731)</f>
        <v>16350</v>
      </c>
      <c r="R3731" s="47" t="str">
        <f t="shared" ca="1" si="1106"/>
        <v>M3734</v>
      </c>
      <c r="S3731" s="40">
        <f t="shared" ca="1" si="1112"/>
        <v>0</v>
      </c>
      <c r="T3731" s="46">
        <f t="shared" ca="1" si="1113"/>
        <v>31</v>
      </c>
      <c r="X3731" s="74">
        <f t="shared" ca="1" si="1114"/>
        <v>0.51538956056864038</v>
      </c>
      <c r="Y3731" s="75">
        <f t="shared" ca="1" si="1115"/>
        <v>0.51538956056864038</v>
      </c>
      <c r="Z3731" s="74">
        <f t="shared" ca="1" si="1116"/>
        <v>1.6742906123740249</v>
      </c>
      <c r="AA3731" s="76">
        <f t="shared" ca="1" si="1117"/>
        <v>515.38956056864038</v>
      </c>
      <c r="AB3731" s="76">
        <f t="shared" ca="1" si="1118"/>
        <v>1674.2906123740249</v>
      </c>
    </row>
    <row r="3732" spans="1:28" x14ac:dyDescent="0.25">
      <c r="A3732" s="2">
        <f t="shared" si="1119"/>
        <v>28</v>
      </c>
      <c r="B3732" s="16">
        <f ca="1">VLOOKUP(A3732,PERIODS!$O$4:$P$33,2,FALSE)</f>
        <v>0.04</v>
      </c>
      <c r="C3732" s="15"/>
      <c r="D3732" s="18">
        <v>3718</v>
      </c>
      <c r="E3732" s="34">
        <f t="shared" ca="1" si="1102"/>
        <v>15543.965827722444</v>
      </c>
      <c r="F3732" s="34">
        <f t="shared" ca="1" si="1103"/>
        <v>4000</v>
      </c>
      <c r="G3732" s="69">
        <f t="shared" ca="1" si="1107"/>
        <v>0</v>
      </c>
      <c r="H3732" s="34">
        <f t="shared" ca="1" si="1108"/>
        <v>-493.72143968800765</v>
      </c>
      <c r="I3732" s="34">
        <f t="shared" ca="1" si="1109"/>
        <v>3506.2785603119924</v>
      </c>
      <c r="J3732" s="18">
        <f ca="1">SUM(INDIRECT(ADDRESS(ROW(F3732),COLUMN(F3732),4)):INDIRECT(ADDRESS(ROW(F3732)+N$5-1,COLUMN(F3732),4)))</f>
        <v>21900</v>
      </c>
      <c r="K3732" s="18">
        <f t="shared" ca="1" si="1110"/>
        <v>16350</v>
      </c>
      <c r="L3732" s="18">
        <f t="shared" ca="1" si="1120"/>
        <v>0</v>
      </c>
      <c r="M3732" s="18">
        <f t="shared" ca="1" si="1104"/>
        <v>0</v>
      </c>
      <c r="N3732" s="34">
        <f t="shared" ca="1" si="1111"/>
        <v>12037.687267410452</v>
      </c>
      <c r="P3732" s="18">
        <f t="shared" ca="1" si="1105"/>
        <v>493.72143968800765</v>
      </c>
      <c r="Q3732" s="47">
        <f ca="1">SUM(L$15:L3732)-SUM(M$15:M3732)</f>
        <v>16350</v>
      </c>
      <c r="R3732" s="47" t="str">
        <f t="shared" ca="1" si="1106"/>
        <v>M3735</v>
      </c>
      <c r="S3732" s="40">
        <f t="shared" ca="1" si="1112"/>
        <v>0</v>
      </c>
      <c r="T3732" s="46">
        <f t="shared" ca="1" si="1113"/>
        <v>58</v>
      </c>
      <c r="X3732" s="74">
        <f t="shared" ca="1" si="1114"/>
        <v>-0.49372143968800764</v>
      </c>
      <c r="Y3732" s="75">
        <f t="shared" ca="1" si="1115"/>
        <v>-0.49372143968800764</v>
      </c>
      <c r="Z3732" s="74">
        <f t="shared" ca="1" si="1116"/>
        <v>0.61035077891593514</v>
      </c>
      <c r="AA3732" s="76">
        <f t="shared" ca="1" si="1117"/>
        <v>-493.72143968800765</v>
      </c>
      <c r="AB3732" s="76">
        <f t="shared" ca="1" si="1118"/>
        <v>610.35077891593517</v>
      </c>
    </row>
    <row r="3733" spans="1:28" x14ac:dyDescent="0.25">
      <c r="A3733" s="2">
        <f t="shared" si="1119"/>
        <v>29</v>
      </c>
      <c r="B3733" s="16">
        <f ca="1">VLOOKUP(A3733,PERIODS!$O$4:$P$33,2,FALSE)</f>
        <v>0.04</v>
      </c>
      <c r="C3733" s="15"/>
      <c r="D3733" s="18">
        <v>3719</v>
      </c>
      <c r="E3733" s="34">
        <f t="shared" ca="1" si="1102"/>
        <v>12037.687267410452</v>
      </c>
      <c r="F3733" s="34">
        <f t="shared" ca="1" si="1103"/>
        <v>4000</v>
      </c>
      <c r="G3733" s="69">
        <f t="shared" ca="1" si="1107"/>
        <v>0</v>
      </c>
      <c r="H3733" s="34">
        <f t="shared" ca="1" si="1108"/>
        <v>149.58231492360272</v>
      </c>
      <c r="I3733" s="34">
        <f t="shared" ca="1" si="1109"/>
        <v>4149.582314923603</v>
      </c>
      <c r="J3733" s="18">
        <f ca="1">SUM(INDIRECT(ADDRESS(ROW(F3733),COLUMN(F3733),4)):INDIRECT(ADDRESS(ROW(F3733)+N$5-1,COLUMN(F3733),4)))</f>
        <v>21200</v>
      </c>
      <c r="K3733" s="18">
        <f t="shared" ca="1" si="1110"/>
        <v>0</v>
      </c>
      <c r="L3733" s="18">
        <f t="shared" ca="1" si="1120"/>
        <v>0</v>
      </c>
      <c r="M3733" s="18">
        <f t="shared" ca="1" si="1104"/>
        <v>16350</v>
      </c>
      <c r="N3733" s="34">
        <f t="shared" ca="1" si="1111"/>
        <v>24238.10495248685</v>
      </c>
      <c r="P3733" s="18">
        <f t="shared" ca="1" si="1105"/>
        <v>149.58231492360272</v>
      </c>
      <c r="Q3733" s="47">
        <f ca="1">SUM(L$15:L3733)-SUM(M$15:M3733)</f>
        <v>0</v>
      </c>
      <c r="R3733" s="47" t="str">
        <f t="shared" ca="1" si="1106"/>
        <v>M3736</v>
      </c>
      <c r="S3733" s="40">
        <f t="shared" ca="1" si="1112"/>
        <v>0</v>
      </c>
      <c r="T3733" s="46">
        <f t="shared" ca="1" si="1113"/>
        <v>83</v>
      </c>
      <c r="X3733" s="74">
        <f t="shared" ca="1" si="1114"/>
        <v>0.14958231492360272</v>
      </c>
      <c r="Y3733" s="75">
        <f t="shared" ca="1" si="1115"/>
        <v>0.14958231492360272</v>
      </c>
      <c r="Z3733" s="74">
        <f t="shared" ca="1" si="1116"/>
        <v>1.1613490632370183</v>
      </c>
      <c r="AA3733" s="76">
        <f t="shared" ca="1" si="1117"/>
        <v>149.58231492360272</v>
      </c>
      <c r="AB3733" s="76">
        <f t="shared" ca="1" si="1118"/>
        <v>1161.3490632370183</v>
      </c>
    </row>
    <row r="3734" spans="1:28" x14ac:dyDescent="0.25">
      <c r="A3734" s="2">
        <f t="shared" si="1119"/>
        <v>30</v>
      </c>
      <c r="B3734" s="16">
        <f ca="1">VLOOKUP(A3734,PERIODS!$O$4:$P$33,2,FALSE)</f>
        <v>0.04</v>
      </c>
      <c r="C3734" s="15"/>
      <c r="D3734" s="18">
        <v>3720</v>
      </c>
      <c r="E3734" s="34">
        <f t="shared" ca="1" si="1102"/>
        <v>24238.10495248685</v>
      </c>
      <c r="F3734" s="34">
        <f t="shared" ca="1" si="1103"/>
        <v>4000</v>
      </c>
      <c r="G3734" s="69">
        <f t="shared" ca="1" si="1107"/>
        <v>0</v>
      </c>
      <c r="H3734" s="34">
        <f t="shared" ca="1" si="1108"/>
        <v>1483.9641684805338</v>
      </c>
      <c r="I3734" s="34">
        <f t="shared" ca="1" si="1109"/>
        <v>5483.9641684805338</v>
      </c>
      <c r="J3734" s="18">
        <f ca="1">SUM(INDIRECT(ADDRESS(ROW(F3734),COLUMN(F3734),4)):INDIRECT(ADDRESS(ROW(F3734)+N$5-1,COLUMN(F3734),4)))</f>
        <v>20500</v>
      </c>
      <c r="K3734" s="18">
        <f t="shared" ca="1" si="1110"/>
        <v>0</v>
      </c>
      <c r="L3734" s="18">
        <f t="shared" ca="1" si="1120"/>
        <v>0</v>
      </c>
      <c r="M3734" s="18">
        <f t="shared" ca="1" si="1104"/>
        <v>0</v>
      </c>
      <c r="N3734" s="34">
        <f t="shared" ca="1" si="1111"/>
        <v>18754.140784006318</v>
      </c>
      <c r="P3734" s="18">
        <f t="shared" ca="1" si="1105"/>
        <v>1483.9641684805338</v>
      </c>
      <c r="Q3734" s="47">
        <f ca="1">SUM(L$15:L3734)-SUM(M$15:M3734)</f>
        <v>0</v>
      </c>
      <c r="R3734" s="47" t="str">
        <f t="shared" ca="1" si="1106"/>
        <v>M3737</v>
      </c>
      <c r="S3734" s="40">
        <f t="shared" ca="1" si="1112"/>
        <v>0</v>
      </c>
      <c r="T3734" s="46">
        <f t="shared" ca="1" si="1113"/>
        <v>27</v>
      </c>
      <c r="X3734" s="74">
        <f t="shared" ca="1" si="1114"/>
        <v>1.4839641684805338</v>
      </c>
      <c r="Y3734" s="75">
        <f t="shared" ca="1" si="1115"/>
        <v>1.4839641684805338</v>
      </c>
      <c r="Z3734" s="74">
        <f t="shared" ca="1" si="1116"/>
        <v>4.4103946201408952</v>
      </c>
      <c r="AA3734" s="76">
        <f t="shared" ca="1" si="1117"/>
        <v>1483.9641684805338</v>
      </c>
      <c r="AB3734" s="76">
        <f t="shared" ca="1" si="1118"/>
        <v>4410.3946201408953</v>
      </c>
    </row>
    <row r="3735" spans="1:28" x14ac:dyDescent="0.25">
      <c r="A3735" s="2">
        <f t="shared" si="1119"/>
        <v>1</v>
      </c>
      <c r="B3735" s="16">
        <f ca="1">VLOOKUP(A3735,PERIODS!$O$4:$P$33,2,FALSE)</f>
        <v>2.4E-2</v>
      </c>
      <c r="C3735" s="15"/>
      <c r="D3735" s="18">
        <v>3721</v>
      </c>
      <c r="E3735" s="34">
        <f t="shared" ca="1" si="1102"/>
        <v>18754.140784006318</v>
      </c>
      <c r="F3735" s="34">
        <f t="shared" ca="1" si="1103"/>
        <v>2400</v>
      </c>
      <c r="G3735" s="69">
        <f t="shared" ca="1" si="1107"/>
        <v>0</v>
      </c>
      <c r="H3735" s="34">
        <f t="shared" ca="1" si="1108"/>
        <v>778.91247696682558</v>
      </c>
      <c r="I3735" s="34">
        <f t="shared" ca="1" si="1109"/>
        <v>3178.9124769668256</v>
      </c>
      <c r="J3735" s="18">
        <f ca="1">SUM(INDIRECT(ADDRESS(ROW(F3735),COLUMN(F3735),4)):INDIRECT(ADDRESS(ROW(F3735)+N$5-1,COLUMN(F3735),4)))</f>
        <v>19800</v>
      </c>
      <c r="K3735" s="18">
        <f t="shared" ca="1" si="1110"/>
        <v>16350</v>
      </c>
      <c r="L3735" s="18">
        <f t="shared" ca="1" si="1120"/>
        <v>16350</v>
      </c>
      <c r="M3735" s="18">
        <f t="shared" ca="1" si="1104"/>
        <v>0</v>
      </c>
      <c r="N3735" s="34">
        <f t="shared" ca="1" si="1111"/>
        <v>15575.228307039493</v>
      </c>
      <c r="P3735" s="18">
        <f t="shared" ca="1" si="1105"/>
        <v>778.91247696682558</v>
      </c>
      <c r="Q3735" s="47">
        <f ca="1">SUM(L$15:L3735)-SUM(M$15:M3735)</f>
        <v>16350</v>
      </c>
      <c r="R3735" s="47" t="str">
        <f t="shared" ca="1" si="1106"/>
        <v>M3738</v>
      </c>
      <c r="S3735" s="40">
        <f t="shared" ca="1" si="1112"/>
        <v>0</v>
      </c>
      <c r="T3735" s="46">
        <f t="shared" ca="1" si="1113"/>
        <v>6</v>
      </c>
      <c r="X3735" s="74">
        <f t="shared" ca="1" si="1114"/>
        <v>0.77891247696682553</v>
      </c>
      <c r="Y3735" s="75">
        <f t="shared" ca="1" si="1115"/>
        <v>0.77891247696682553</v>
      </c>
      <c r="Z3735" s="74">
        <f t="shared" ca="1" si="1116"/>
        <v>2.1791011537162732</v>
      </c>
      <c r="AA3735" s="76">
        <f t="shared" ca="1" si="1117"/>
        <v>778.91247696682558</v>
      </c>
      <c r="AB3735" s="76">
        <f t="shared" ca="1" si="1118"/>
        <v>2179.1011537162731</v>
      </c>
    </row>
    <row r="3736" spans="1:28" x14ac:dyDescent="0.25">
      <c r="A3736" s="2">
        <f t="shared" si="1119"/>
        <v>2</v>
      </c>
      <c r="B3736" s="16">
        <f ca="1">VLOOKUP(A3736,PERIODS!$O$4:$P$33,2,FALSE)</f>
        <v>2.5000000000000001E-2</v>
      </c>
      <c r="C3736" s="15"/>
      <c r="D3736" s="18">
        <v>3722</v>
      </c>
      <c r="E3736" s="34">
        <f t="shared" ca="1" si="1102"/>
        <v>15575.228307039493</v>
      </c>
      <c r="F3736" s="34">
        <f t="shared" ca="1" si="1103"/>
        <v>2500</v>
      </c>
      <c r="G3736" s="69">
        <f t="shared" ca="1" si="1107"/>
        <v>0</v>
      </c>
      <c r="H3736" s="34">
        <f t="shared" ca="1" si="1108"/>
        <v>198.95556906187116</v>
      </c>
      <c r="I3736" s="34">
        <f t="shared" ca="1" si="1109"/>
        <v>2698.9555690618713</v>
      </c>
      <c r="J3736" s="18">
        <f ca="1">SUM(INDIRECT(ADDRESS(ROW(F3736),COLUMN(F3736),4)):INDIRECT(ADDRESS(ROW(F3736)+N$5-1,COLUMN(F3736),4)))</f>
        <v>20700</v>
      </c>
      <c r="K3736" s="18">
        <f t="shared" ca="1" si="1110"/>
        <v>16350</v>
      </c>
      <c r="L3736" s="18">
        <f t="shared" ca="1" si="1120"/>
        <v>0</v>
      </c>
      <c r="M3736" s="18">
        <f t="shared" ca="1" si="1104"/>
        <v>0</v>
      </c>
      <c r="N3736" s="34">
        <f t="shared" ca="1" si="1111"/>
        <v>12876.272737977622</v>
      </c>
      <c r="P3736" s="18">
        <f t="shared" ca="1" si="1105"/>
        <v>198.95556906187116</v>
      </c>
      <c r="Q3736" s="47">
        <f ca="1">SUM(L$15:L3736)-SUM(M$15:M3736)</f>
        <v>16350</v>
      </c>
      <c r="R3736" s="47" t="str">
        <f t="shared" ca="1" si="1106"/>
        <v>M3739</v>
      </c>
      <c r="S3736" s="40">
        <f t="shared" ca="1" si="1112"/>
        <v>0</v>
      </c>
      <c r="T3736" s="46">
        <f t="shared" ca="1" si="1113"/>
        <v>65</v>
      </c>
      <c r="X3736" s="74">
        <f t="shared" ca="1" si="1114"/>
        <v>0.19895556906187115</v>
      </c>
      <c r="Y3736" s="75">
        <f t="shared" ca="1" si="1115"/>
        <v>0.19895556906187115</v>
      </c>
      <c r="Z3736" s="74">
        <f t="shared" ca="1" si="1116"/>
        <v>1.2201277532748074</v>
      </c>
      <c r="AA3736" s="76">
        <f t="shared" ca="1" si="1117"/>
        <v>198.95556906187116</v>
      </c>
      <c r="AB3736" s="76">
        <f t="shared" ca="1" si="1118"/>
        <v>1220.1277532748074</v>
      </c>
    </row>
    <row r="3737" spans="1:28" x14ac:dyDescent="0.25">
      <c r="A3737" s="2">
        <f t="shared" si="1119"/>
        <v>3</v>
      </c>
      <c r="B3737" s="16">
        <f ca="1">VLOOKUP(A3737,PERIODS!$O$4:$P$33,2,FALSE)</f>
        <v>2.5000000000000001E-2</v>
      </c>
      <c r="C3737" s="15"/>
      <c r="D3737" s="18">
        <v>3723</v>
      </c>
      <c r="E3737" s="34">
        <f t="shared" ca="1" si="1102"/>
        <v>12876.272737977622</v>
      </c>
      <c r="F3737" s="34">
        <f t="shared" ca="1" si="1103"/>
        <v>2500</v>
      </c>
      <c r="G3737" s="69">
        <f t="shared" ca="1" si="1107"/>
        <v>0</v>
      </c>
      <c r="H3737" s="34">
        <f t="shared" ca="1" si="1108"/>
        <v>193.11475601094153</v>
      </c>
      <c r="I3737" s="34">
        <f t="shared" ca="1" si="1109"/>
        <v>2693.1147560109416</v>
      </c>
      <c r="J3737" s="18">
        <f ca="1">SUM(INDIRECT(ADDRESS(ROW(F3737),COLUMN(F3737),4)):INDIRECT(ADDRESS(ROW(F3737)+N$5-1,COLUMN(F3737),4)))</f>
        <v>21500</v>
      </c>
      <c r="K3737" s="18">
        <f t="shared" ca="1" si="1110"/>
        <v>16350</v>
      </c>
      <c r="L3737" s="18">
        <f t="shared" ca="1" si="1120"/>
        <v>0</v>
      </c>
      <c r="M3737" s="18">
        <f t="shared" ca="1" si="1104"/>
        <v>0</v>
      </c>
      <c r="N3737" s="34">
        <f t="shared" ca="1" si="1111"/>
        <v>10183.15798196668</v>
      </c>
      <c r="P3737" s="18">
        <f t="shared" ca="1" si="1105"/>
        <v>193.11475601094153</v>
      </c>
      <c r="Q3737" s="47">
        <f ca="1">SUM(L$15:L3737)-SUM(M$15:M3737)</f>
        <v>16350</v>
      </c>
      <c r="R3737" s="47" t="str">
        <f t="shared" ca="1" si="1106"/>
        <v>M3740</v>
      </c>
      <c r="S3737" s="40">
        <f t="shared" ca="1" si="1112"/>
        <v>0</v>
      </c>
      <c r="T3737" s="46">
        <f t="shared" ca="1" si="1113"/>
        <v>26</v>
      </c>
      <c r="X3737" s="74">
        <f t="shared" ca="1" si="1114"/>
        <v>0.19311475601094152</v>
      </c>
      <c r="Y3737" s="75">
        <f t="shared" ca="1" si="1115"/>
        <v>0.19311475601094152</v>
      </c>
      <c r="Z3737" s="74">
        <f t="shared" ca="1" si="1116"/>
        <v>1.2130219870967405</v>
      </c>
      <c r="AA3737" s="76">
        <f t="shared" ca="1" si="1117"/>
        <v>193.11475601094153</v>
      </c>
      <c r="AB3737" s="76">
        <f t="shared" ca="1" si="1118"/>
        <v>1213.0219870967405</v>
      </c>
    </row>
    <row r="3738" spans="1:28" x14ac:dyDescent="0.25">
      <c r="A3738" s="2">
        <f t="shared" si="1119"/>
        <v>4</v>
      </c>
      <c r="B3738" s="16">
        <f ca="1">VLOOKUP(A3738,PERIODS!$O$4:$P$33,2,FALSE)</f>
        <v>2.5000000000000001E-2</v>
      </c>
      <c r="C3738" s="15"/>
      <c r="D3738" s="18">
        <v>3724</v>
      </c>
      <c r="E3738" s="34">
        <f t="shared" ca="1" si="1102"/>
        <v>10183.15798196668</v>
      </c>
      <c r="F3738" s="34">
        <f t="shared" ca="1" si="1103"/>
        <v>2500</v>
      </c>
      <c r="G3738" s="69">
        <f t="shared" ca="1" si="1107"/>
        <v>0</v>
      </c>
      <c r="H3738" s="34">
        <f t="shared" ca="1" si="1108"/>
        <v>-760.56300111130429</v>
      </c>
      <c r="I3738" s="34">
        <f t="shared" ca="1" si="1109"/>
        <v>1739.4369988886956</v>
      </c>
      <c r="J3738" s="18">
        <f ca="1">SUM(INDIRECT(ADDRESS(ROW(F3738),COLUMN(F3738),4)):INDIRECT(ADDRESS(ROW(F3738)+N$5-1,COLUMN(F3738),4)))</f>
        <v>22300</v>
      </c>
      <c r="K3738" s="18">
        <f t="shared" ca="1" si="1110"/>
        <v>0</v>
      </c>
      <c r="L3738" s="18">
        <f t="shared" ca="1" si="1120"/>
        <v>0</v>
      </c>
      <c r="M3738" s="18">
        <f t="shared" ca="1" si="1104"/>
        <v>16350</v>
      </c>
      <c r="N3738" s="34">
        <f t="shared" ca="1" si="1111"/>
        <v>24793.720983077983</v>
      </c>
      <c r="P3738" s="18">
        <f t="shared" ca="1" si="1105"/>
        <v>760.56300111130429</v>
      </c>
      <c r="Q3738" s="47">
        <f ca="1">SUM(L$15:L3738)-SUM(M$15:M3738)</f>
        <v>0</v>
      </c>
      <c r="R3738" s="47" t="str">
        <f t="shared" ca="1" si="1106"/>
        <v>M3741</v>
      </c>
      <c r="S3738" s="40">
        <f t="shared" ca="1" si="1112"/>
        <v>0</v>
      </c>
      <c r="T3738" s="46">
        <f t="shared" ca="1" si="1113"/>
        <v>86</v>
      </c>
      <c r="X3738" s="74">
        <f t="shared" ca="1" si="1114"/>
        <v>-0.76056300111130426</v>
      </c>
      <c r="Y3738" s="75">
        <f t="shared" ca="1" si="1115"/>
        <v>-0.76056300111130426</v>
      </c>
      <c r="Z3738" s="74">
        <f t="shared" ca="1" si="1116"/>
        <v>0.46740320439604782</v>
      </c>
      <c r="AA3738" s="76">
        <f t="shared" ca="1" si="1117"/>
        <v>-760.56300111130429</v>
      </c>
      <c r="AB3738" s="76">
        <f t="shared" ca="1" si="1118"/>
        <v>467.40320439604784</v>
      </c>
    </row>
    <row r="3739" spans="1:28" x14ac:dyDescent="0.25">
      <c r="A3739" s="2">
        <f t="shared" si="1119"/>
        <v>5</v>
      </c>
      <c r="B3739" s="16">
        <f ca="1">VLOOKUP(A3739,PERIODS!$O$4:$P$33,2,FALSE)</f>
        <v>3.3000000000000002E-2</v>
      </c>
      <c r="C3739" s="15"/>
      <c r="D3739" s="18">
        <v>3725</v>
      </c>
      <c r="E3739" s="34">
        <f t="shared" ca="1" si="1102"/>
        <v>24793.720983077983</v>
      </c>
      <c r="F3739" s="34">
        <f t="shared" ca="1" si="1103"/>
        <v>3300</v>
      </c>
      <c r="G3739" s="69">
        <f t="shared" ca="1" si="1107"/>
        <v>0</v>
      </c>
      <c r="H3739" s="34">
        <f t="shared" ca="1" si="1108"/>
        <v>-806.21887155415573</v>
      </c>
      <c r="I3739" s="34">
        <f t="shared" ca="1" si="1109"/>
        <v>2493.7811284458444</v>
      </c>
      <c r="J3739" s="18">
        <f ca="1">SUM(INDIRECT(ADDRESS(ROW(F3739),COLUMN(F3739),4)):INDIRECT(ADDRESS(ROW(F3739)+N$5-1,COLUMN(F3739),4)))</f>
        <v>23100</v>
      </c>
      <c r="K3739" s="18">
        <f t="shared" ca="1" si="1110"/>
        <v>0</v>
      </c>
      <c r="L3739" s="18">
        <f t="shared" ca="1" si="1120"/>
        <v>0</v>
      </c>
      <c r="M3739" s="18">
        <f t="shared" ca="1" si="1104"/>
        <v>0</v>
      </c>
      <c r="N3739" s="34">
        <f t="shared" ca="1" si="1111"/>
        <v>22299.939854632139</v>
      </c>
      <c r="P3739" s="18">
        <f t="shared" ca="1" si="1105"/>
        <v>806.21887155415573</v>
      </c>
      <c r="Q3739" s="47">
        <f ca="1">SUM(L$15:L3739)-SUM(M$15:M3739)</f>
        <v>0</v>
      </c>
      <c r="R3739" s="47" t="str">
        <f t="shared" ca="1" si="1106"/>
        <v>M3742</v>
      </c>
      <c r="S3739" s="40">
        <f t="shared" ca="1" si="1112"/>
        <v>0</v>
      </c>
      <c r="T3739" s="46">
        <f t="shared" ca="1" si="1113"/>
        <v>6</v>
      </c>
      <c r="X3739" s="74">
        <f t="shared" ca="1" si="1114"/>
        <v>-0.80621887155415572</v>
      </c>
      <c r="Y3739" s="75">
        <f t="shared" ca="1" si="1115"/>
        <v>-0.80621887155415572</v>
      </c>
      <c r="Z3739" s="74">
        <f t="shared" ca="1" si="1116"/>
        <v>0.44654331577618761</v>
      </c>
      <c r="AA3739" s="76">
        <f t="shared" ca="1" si="1117"/>
        <v>-806.21887155415573</v>
      </c>
      <c r="AB3739" s="76">
        <f t="shared" ca="1" si="1118"/>
        <v>446.54331577618763</v>
      </c>
    </row>
    <row r="3740" spans="1:28" x14ac:dyDescent="0.25">
      <c r="A3740" s="2">
        <f t="shared" si="1119"/>
        <v>6</v>
      </c>
      <c r="B3740" s="16">
        <f ca="1">VLOOKUP(A3740,PERIODS!$O$4:$P$33,2,FALSE)</f>
        <v>3.3000000000000002E-2</v>
      </c>
      <c r="C3740" s="15"/>
      <c r="D3740" s="18">
        <v>3726</v>
      </c>
      <c r="E3740" s="34">
        <f t="shared" ca="1" si="1102"/>
        <v>22299.939854632139</v>
      </c>
      <c r="F3740" s="34">
        <f t="shared" ca="1" si="1103"/>
        <v>3300</v>
      </c>
      <c r="G3740" s="69">
        <f t="shared" ca="1" si="1107"/>
        <v>0</v>
      </c>
      <c r="H3740" s="34">
        <f t="shared" ca="1" si="1108"/>
        <v>-27.674696602546859</v>
      </c>
      <c r="I3740" s="34">
        <f t="shared" ca="1" si="1109"/>
        <v>3272.3253033974534</v>
      </c>
      <c r="J3740" s="18">
        <f ca="1">SUM(INDIRECT(ADDRESS(ROW(F3740),COLUMN(F3740),4)):INDIRECT(ADDRESS(ROW(F3740)+N$5-1,COLUMN(F3740),4)))</f>
        <v>23100</v>
      </c>
      <c r="K3740" s="18">
        <f t="shared" ca="1" si="1110"/>
        <v>16350</v>
      </c>
      <c r="L3740" s="18">
        <f t="shared" ca="1" si="1120"/>
        <v>16350</v>
      </c>
      <c r="M3740" s="18">
        <f t="shared" ca="1" si="1104"/>
        <v>0</v>
      </c>
      <c r="N3740" s="34">
        <f t="shared" ca="1" si="1111"/>
        <v>19027.614551234685</v>
      </c>
      <c r="P3740" s="18">
        <f t="shared" ca="1" si="1105"/>
        <v>27.674696602546859</v>
      </c>
      <c r="Q3740" s="47">
        <f ca="1">SUM(L$15:L3740)-SUM(M$15:M3740)</f>
        <v>16350</v>
      </c>
      <c r="R3740" s="47" t="str">
        <f t="shared" ca="1" si="1106"/>
        <v>M3743</v>
      </c>
      <c r="S3740" s="40">
        <f t="shared" ca="1" si="1112"/>
        <v>0</v>
      </c>
      <c r="T3740" s="46">
        <f t="shared" ca="1" si="1113"/>
        <v>37</v>
      </c>
      <c r="X3740" s="74">
        <f t="shared" ca="1" si="1114"/>
        <v>-2.7674696602546858E-2</v>
      </c>
      <c r="Y3740" s="75">
        <f t="shared" ca="1" si="1115"/>
        <v>-2.7674696602546858E-2</v>
      </c>
      <c r="Z3740" s="74">
        <f t="shared" ca="1" si="1116"/>
        <v>0.97270473949637759</v>
      </c>
      <c r="AA3740" s="76">
        <f t="shared" ca="1" si="1117"/>
        <v>-27.674696602546859</v>
      </c>
      <c r="AB3740" s="76">
        <f t="shared" ca="1" si="1118"/>
        <v>972.70473949637756</v>
      </c>
    </row>
    <row r="3741" spans="1:28" x14ac:dyDescent="0.25">
      <c r="A3741" s="2">
        <f t="shared" si="1119"/>
        <v>7</v>
      </c>
      <c r="B3741" s="16">
        <f ca="1">VLOOKUP(A3741,PERIODS!$O$4:$P$33,2,FALSE)</f>
        <v>3.3000000000000002E-2</v>
      </c>
      <c r="C3741" s="15"/>
      <c r="D3741" s="18">
        <v>3727</v>
      </c>
      <c r="E3741" s="34">
        <f t="shared" ca="1" si="1102"/>
        <v>19027.614551234685</v>
      </c>
      <c r="F3741" s="34">
        <f t="shared" ca="1" si="1103"/>
        <v>3300</v>
      </c>
      <c r="G3741" s="69">
        <f t="shared" ca="1" si="1107"/>
        <v>0</v>
      </c>
      <c r="H3741" s="34">
        <f t="shared" ca="1" si="1108"/>
        <v>-250.48722279594631</v>
      </c>
      <c r="I3741" s="34">
        <f t="shared" ca="1" si="1109"/>
        <v>3049.5127772040537</v>
      </c>
      <c r="J3741" s="18">
        <f ca="1">SUM(INDIRECT(ADDRESS(ROW(F3741),COLUMN(F3741),4)):INDIRECT(ADDRESS(ROW(F3741)+N$5-1,COLUMN(F3741),4)))</f>
        <v>23100</v>
      </c>
      <c r="K3741" s="18">
        <f t="shared" ca="1" si="1110"/>
        <v>16350</v>
      </c>
      <c r="L3741" s="18">
        <f t="shared" ca="1" si="1120"/>
        <v>0</v>
      </c>
      <c r="M3741" s="18">
        <f t="shared" ca="1" si="1104"/>
        <v>0</v>
      </c>
      <c r="N3741" s="34">
        <f t="shared" ca="1" si="1111"/>
        <v>15978.101774030631</v>
      </c>
      <c r="P3741" s="18">
        <f t="shared" ca="1" si="1105"/>
        <v>250.48722279594631</v>
      </c>
      <c r="Q3741" s="47">
        <f ca="1">SUM(L$15:L3741)-SUM(M$15:M3741)</f>
        <v>16350</v>
      </c>
      <c r="R3741" s="47" t="str">
        <f t="shared" ca="1" si="1106"/>
        <v>M3744</v>
      </c>
      <c r="S3741" s="40">
        <f t="shared" ca="1" si="1112"/>
        <v>0</v>
      </c>
      <c r="T3741" s="46">
        <f t="shared" ca="1" si="1113"/>
        <v>16</v>
      </c>
      <c r="X3741" s="74">
        <f t="shared" ca="1" si="1114"/>
        <v>-0.25048722279594632</v>
      </c>
      <c r="Y3741" s="75">
        <f t="shared" ca="1" si="1115"/>
        <v>-0.25048722279594632</v>
      </c>
      <c r="Z3741" s="74">
        <f t="shared" ca="1" si="1116"/>
        <v>0.77842142599960273</v>
      </c>
      <c r="AA3741" s="76">
        <f t="shared" ca="1" si="1117"/>
        <v>-250.48722279594631</v>
      </c>
      <c r="AB3741" s="76">
        <f t="shared" ca="1" si="1118"/>
        <v>778.42142599960277</v>
      </c>
    </row>
    <row r="3742" spans="1:28" x14ac:dyDescent="0.25">
      <c r="A3742" s="2">
        <f t="shared" si="1119"/>
        <v>8</v>
      </c>
      <c r="B3742" s="16">
        <f ca="1">VLOOKUP(A3742,PERIODS!$O$4:$P$33,2,FALSE)</f>
        <v>3.3000000000000002E-2</v>
      </c>
      <c r="C3742" s="15"/>
      <c r="D3742" s="18">
        <v>3728</v>
      </c>
      <c r="E3742" s="34">
        <f t="shared" ca="1" si="1102"/>
        <v>15978.101774030631</v>
      </c>
      <c r="F3742" s="34">
        <f t="shared" ca="1" si="1103"/>
        <v>3300</v>
      </c>
      <c r="G3742" s="69">
        <f t="shared" ca="1" si="1107"/>
        <v>0</v>
      </c>
      <c r="H3742" s="34">
        <f t="shared" ca="1" si="1108"/>
        <v>739.82834907079939</v>
      </c>
      <c r="I3742" s="34">
        <f t="shared" ca="1" si="1109"/>
        <v>4039.8283490707995</v>
      </c>
      <c r="J3742" s="18">
        <f ca="1">SUM(INDIRECT(ADDRESS(ROW(F3742),COLUMN(F3742),4)):INDIRECT(ADDRESS(ROW(F3742)+N$5-1,COLUMN(F3742),4)))</f>
        <v>23100</v>
      </c>
      <c r="K3742" s="18">
        <f t="shared" ca="1" si="1110"/>
        <v>16350</v>
      </c>
      <c r="L3742" s="18">
        <f t="shared" ca="1" si="1120"/>
        <v>0</v>
      </c>
      <c r="M3742" s="18">
        <f t="shared" ca="1" si="1104"/>
        <v>0</v>
      </c>
      <c r="N3742" s="34">
        <f t="shared" ca="1" si="1111"/>
        <v>11938.273424959831</v>
      </c>
      <c r="P3742" s="18">
        <f t="shared" ca="1" si="1105"/>
        <v>739.82834907079939</v>
      </c>
      <c r="Q3742" s="47">
        <f ca="1">SUM(L$15:L3742)-SUM(M$15:M3742)</f>
        <v>16350</v>
      </c>
      <c r="R3742" s="47" t="str">
        <f t="shared" ca="1" si="1106"/>
        <v>M3745</v>
      </c>
      <c r="S3742" s="40">
        <f t="shared" ca="1" si="1112"/>
        <v>0</v>
      </c>
      <c r="T3742" s="46">
        <f t="shared" ca="1" si="1113"/>
        <v>60</v>
      </c>
      <c r="X3742" s="74">
        <f t="shared" ca="1" si="1114"/>
        <v>0.73982834907079942</v>
      </c>
      <c r="Y3742" s="75">
        <f t="shared" ca="1" si="1115"/>
        <v>0.73982834907079942</v>
      </c>
      <c r="Z3742" s="74">
        <f t="shared" ca="1" si="1116"/>
        <v>2.0955757760913558</v>
      </c>
      <c r="AA3742" s="76">
        <f t="shared" ca="1" si="1117"/>
        <v>739.82834907079939</v>
      </c>
      <c r="AB3742" s="76">
        <f t="shared" ca="1" si="1118"/>
        <v>2095.5757760913557</v>
      </c>
    </row>
    <row r="3743" spans="1:28" x14ac:dyDescent="0.25">
      <c r="A3743" s="2">
        <f t="shared" si="1119"/>
        <v>9</v>
      </c>
      <c r="B3743" s="16">
        <f ca="1">VLOOKUP(A3743,PERIODS!$O$4:$P$33,2,FALSE)</f>
        <v>3.3000000000000002E-2</v>
      </c>
      <c r="C3743" s="15"/>
      <c r="D3743" s="18">
        <v>3729</v>
      </c>
      <c r="E3743" s="34">
        <f t="shared" ca="1" si="1102"/>
        <v>11938.273424959831</v>
      </c>
      <c r="F3743" s="34">
        <f t="shared" ca="1" si="1103"/>
        <v>3300</v>
      </c>
      <c r="G3743" s="69">
        <f t="shared" ca="1" si="1107"/>
        <v>0</v>
      </c>
      <c r="H3743" s="34">
        <f t="shared" ca="1" si="1108"/>
        <v>-1212.1858270427051</v>
      </c>
      <c r="I3743" s="34">
        <f t="shared" ca="1" si="1109"/>
        <v>2087.8141729572949</v>
      </c>
      <c r="J3743" s="18">
        <f ca="1">SUM(INDIRECT(ADDRESS(ROW(F3743),COLUMN(F3743),4)):INDIRECT(ADDRESS(ROW(F3743)+N$5-1,COLUMN(F3743),4)))</f>
        <v>23100</v>
      </c>
      <c r="K3743" s="18">
        <f t="shared" ca="1" si="1110"/>
        <v>0</v>
      </c>
      <c r="L3743" s="18">
        <f t="shared" ca="1" si="1120"/>
        <v>0</v>
      </c>
      <c r="M3743" s="18">
        <f t="shared" ca="1" si="1104"/>
        <v>16350</v>
      </c>
      <c r="N3743" s="34">
        <f t="shared" ca="1" si="1111"/>
        <v>26200.459252002536</v>
      </c>
      <c r="P3743" s="18">
        <f t="shared" ca="1" si="1105"/>
        <v>1212.1858270427051</v>
      </c>
      <c r="Q3743" s="47">
        <f ca="1">SUM(L$15:L3743)-SUM(M$15:M3743)</f>
        <v>0</v>
      </c>
      <c r="R3743" s="47" t="str">
        <f t="shared" ca="1" si="1106"/>
        <v>M3746</v>
      </c>
      <c r="S3743" s="40">
        <f t="shared" ca="1" si="1112"/>
        <v>0</v>
      </c>
      <c r="T3743" s="46">
        <f t="shared" ca="1" si="1113"/>
        <v>48</v>
      </c>
      <c r="X3743" s="74">
        <f t="shared" ca="1" si="1114"/>
        <v>-1.2121858270427051</v>
      </c>
      <c r="Y3743" s="75">
        <f t="shared" ca="1" si="1115"/>
        <v>-1.2121858270427051</v>
      </c>
      <c r="Z3743" s="74">
        <f t="shared" ca="1" si="1116"/>
        <v>0.29754618360311719</v>
      </c>
      <c r="AA3743" s="76">
        <f t="shared" ca="1" si="1117"/>
        <v>-1212.1858270427051</v>
      </c>
      <c r="AB3743" s="76">
        <f t="shared" ca="1" si="1118"/>
        <v>297.54618360311719</v>
      </c>
    </row>
    <row r="3744" spans="1:28" x14ac:dyDescent="0.25">
      <c r="A3744" s="2">
        <f t="shared" si="1119"/>
        <v>10</v>
      </c>
      <c r="B3744" s="16">
        <f ca="1">VLOOKUP(A3744,PERIODS!$O$4:$P$33,2,FALSE)</f>
        <v>3.3000000000000002E-2</v>
      </c>
      <c r="C3744" s="15"/>
      <c r="D3744" s="18">
        <v>3730</v>
      </c>
      <c r="E3744" s="34">
        <f t="shared" ca="1" si="1102"/>
        <v>26200.459252002536</v>
      </c>
      <c r="F3744" s="34">
        <f t="shared" ca="1" si="1103"/>
        <v>3300</v>
      </c>
      <c r="G3744" s="69">
        <f t="shared" ca="1" si="1107"/>
        <v>0</v>
      </c>
      <c r="H3744" s="34">
        <f t="shared" ca="1" si="1108"/>
        <v>612.0050223006516</v>
      </c>
      <c r="I3744" s="34">
        <f t="shared" ca="1" si="1109"/>
        <v>3912.0050223006515</v>
      </c>
      <c r="J3744" s="18">
        <f ca="1">SUM(INDIRECT(ADDRESS(ROW(F3744),COLUMN(F3744),4)):INDIRECT(ADDRESS(ROW(F3744)+N$5-1,COLUMN(F3744),4)))</f>
        <v>23100</v>
      </c>
      <c r="K3744" s="18">
        <f t="shared" ca="1" si="1110"/>
        <v>0</v>
      </c>
      <c r="L3744" s="18">
        <f t="shared" ca="1" si="1120"/>
        <v>0</v>
      </c>
      <c r="M3744" s="18">
        <f t="shared" ca="1" si="1104"/>
        <v>0</v>
      </c>
      <c r="N3744" s="34">
        <f t="shared" ca="1" si="1111"/>
        <v>22288.454229701885</v>
      </c>
      <c r="P3744" s="18">
        <f t="shared" ca="1" si="1105"/>
        <v>612.0050223006516</v>
      </c>
      <c r="Q3744" s="47">
        <f ca="1">SUM(L$15:L3744)-SUM(M$15:M3744)</f>
        <v>0</v>
      </c>
      <c r="R3744" s="47" t="str">
        <f t="shared" ca="1" si="1106"/>
        <v>M3747</v>
      </c>
      <c r="S3744" s="40">
        <f t="shared" ca="1" si="1112"/>
        <v>0</v>
      </c>
      <c r="T3744" s="46">
        <f t="shared" ca="1" si="1113"/>
        <v>15</v>
      </c>
      <c r="X3744" s="74">
        <f t="shared" ca="1" si="1114"/>
        <v>0.61200502230065157</v>
      </c>
      <c r="Y3744" s="75">
        <f t="shared" ca="1" si="1115"/>
        <v>0.61200502230065157</v>
      </c>
      <c r="Z3744" s="74">
        <f t="shared" ca="1" si="1116"/>
        <v>1.8441252066251035</v>
      </c>
      <c r="AA3744" s="76">
        <f t="shared" ca="1" si="1117"/>
        <v>612.0050223006516</v>
      </c>
      <c r="AB3744" s="76">
        <f t="shared" ca="1" si="1118"/>
        <v>1844.1252066251034</v>
      </c>
    </row>
    <row r="3745" spans="1:28" x14ac:dyDescent="0.25">
      <c r="A3745" s="2">
        <f t="shared" si="1119"/>
        <v>11</v>
      </c>
      <c r="B3745" s="16">
        <f ca="1">VLOOKUP(A3745,PERIODS!$O$4:$P$33,2,FALSE)</f>
        <v>3.3000000000000002E-2</v>
      </c>
      <c r="C3745" s="15"/>
      <c r="D3745" s="18">
        <v>3731</v>
      </c>
      <c r="E3745" s="34">
        <f t="shared" ca="1" si="1102"/>
        <v>22288.454229701885</v>
      </c>
      <c r="F3745" s="34">
        <f t="shared" ca="1" si="1103"/>
        <v>3300</v>
      </c>
      <c r="G3745" s="69">
        <f t="shared" ca="1" si="1107"/>
        <v>0</v>
      </c>
      <c r="H3745" s="34">
        <f t="shared" ca="1" si="1108"/>
        <v>-768.17365455817367</v>
      </c>
      <c r="I3745" s="34">
        <f t="shared" ca="1" si="1109"/>
        <v>2531.8263454418266</v>
      </c>
      <c r="J3745" s="18">
        <f ca="1">SUM(INDIRECT(ADDRESS(ROW(F3745),COLUMN(F3745),4)):INDIRECT(ADDRESS(ROW(F3745)+N$5-1,COLUMN(F3745),4)))</f>
        <v>23300</v>
      </c>
      <c r="K3745" s="18">
        <f t="shared" ca="1" si="1110"/>
        <v>16350</v>
      </c>
      <c r="L3745" s="18">
        <f t="shared" ca="1" si="1120"/>
        <v>16350</v>
      </c>
      <c r="M3745" s="18">
        <f t="shared" ca="1" si="1104"/>
        <v>0</v>
      </c>
      <c r="N3745" s="34">
        <f t="shared" ca="1" si="1111"/>
        <v>19756.627884260059</v>
      </c>
      <c r="P3745" s="18">
        <f t="shared" ca="1" si="1105"/>
        <v>768.17365455817367</v>
      </c>
      <c r="Q3745" s="47">
        <f ca="1">SUM(L$15:L3745)-SUM(M$15:M3745)</f>
        <v>16350</v>
      </c>
      <c r="R3745" s="47" t="str">
        <f t="shared" ca="1" si="1106"/>
        <v>M3748</v>
      </c>
      <c r="S3745" s="40">
        <f t="shared" ca="1" si="1112"/>
        <v>0</v>
      </c>
      <c r="T3745" s="46">
        <f t="shared" ca="1" si="1113"/>
        <v>97</v>
      </c>
      <c r="X3745" s="74">
        <f t="shared" ca="1" si="1114"/>
        <v>-0.76817365455817366</v>
      </c>
      <c r="Y3745" s="75">
        <f t="shared" ca="1" si="1115"/>
        <v>-0.76817365455817366</v>
      </c>
      <c r="Z3745" s="74">
        <f t="shared" ca="1" si="1116"/>
        <v>0.46385946278712581</v>
      </c>
      <c r="AA3745" s="76">
        <f t="shared" ca="1" si="1117"/>
        <v>-768.17365455817367</v>
      </c>
      <c r="AB3745" s="76">
        <f t="shared" ca="1" si="1118"/>
        <v>463.85946278712584</v>
      </c>
    </row>
    <row r="3746" spans="1:28" x14ac:dyDescent="0.25">
      <c r="A3746" s="2">
        <f t="shared" si="1119"/>
        <v>12</v>
      </c>
      <c r="B3746" s="16">
        <f ca="1">VLOOKUP(A3746,PERIODS!$O$4:$P$33,2,FALSE)</f>
        <v>3.3000000000000002E-2</v>
      </c>
      <c r="C3746" s="15"/>
      <c r="D3746" s="18">
        <v>3732</v>
      </c>
      <c r="E3746" s="34">
        <f t="shared" ref="E3746:E3809" ca="1" si="1121">N3745</f>
        <v>19756.627884260059</v>
      </c>
      <c r="F3746" s="34">
        <f t="shared" ca="1" si="1103"/>
        <v>3300</v>
      </c>
      <c r="G3746" s="69">
        <f t="shared" ca="1" si="1107"/>
        <v>0</v>
      </c>
      <c r="H3746" s="34">
        <f t="shared" ca="1" si="1108"/>
        <v>-1709.9035808640742</v>
      </c>
      <c r="I3746" s="34">
        <f t="shared" ca="1" si="1109"/>
        <v>1590.0964191359258</v>
      </c>
      <c r="J3746" s="18">
        <f ca="1">SUM(INDIRECT(ADDRESS(ROW(F3746),COLUMN(F3746),4)):INDIRECT(ADDRESS(ROW(F3746)+N$5-1,COLUMN(F3746),4)))</f>
        <v>23500</v>
      </c>
      <c r="K3746" s="18">
        <f t="shared" ca="1" si="1110"/>
        <v>16350</v>
      </c>
      <c r="L3746" s="18">
        <f t="shared" ca="1" si="1120"/>
        <v>0</v>
      </c>
      <c r="M3746" s="18">
        <f t="shared" ca="1" si="1104"/>
        <v>0</v>
      </c>
      <c r="N3746" s="34">
        <f t="shared" ca="1" si="1111"/>
        <v>18166.531465124132</v>
      </c>
      <c r="P3746" s="18">
        <f t="shared" ca="1" si="1105"/>
        <v>1709.9035808640742</v>
      </c>
      <c r="Q3746" s="47">
        <f ca="1">SUM(L$15:L3746)-SUM(M$15:M3746)</f>
        <v>16350</v>
      </c>
      <c r="R3746" s="47" t="str">
        <f t="shared" ca="1" si="1106"/>
        <v>M3749</v>
      </c>
      <c r="S3746" s="40">
        <f t="shared" ca="1" si="1112"/>
        <v>0</v>
      </c>
      <c r="T3746" s="46">
        <f t="shared" ca="1" si="1113"/>
        <v>76</v>
      </c>
      <c r="X3746" s="74">
        <f t="shared" ca="1" si="1114"/>
        <v>-1.7099035808640741</v>
      </c>
      <c r="Y3746" s="75">
        <f t="shared" ca="1" si="1115"/>
        <v>-1.7099035808640741</v>
      </c>
      <c r="Z3746" s="74">
        <f t="shared" ca="1" si="1116"/>
        <v>0.18088323238131476</v>
      </c>
      <c r="AA3746" s="76">
        <f t="shared" ca="1" si="1117"/>
        <v>-1709.9035808640742</v>
      </c>
      <c r="AB3746" s="76">
        <f t="shared" ca="1" si="1118"/>
        <v>180.88323238131477</v>
      </c>
    </row>
    <row r="3747" spans="1:28" x14ac:dyDescent="0.25">
      <c r="A3747" s="2">
        <f t="shared" si="1119"/>
        <v>13</v>
      </c>
      <c r="B3747" s="16">
        <f ca="1">VLOOKUP(A3747,PERIODS!$O$4:$P$33,2,FALSE)</f>
        <v>3.3000000000000002E-2</v>
      </c>
      <c r="C3747" s="15"/>
      <c r="D3747" s="18">
        <v>3733</v>
      </c>
      <c r="E3747" s="34">
        <f t="shared" ca="1" si="1121"/>
        <v>18166.531465124132</v>
      </c>
      <c r="F3747" s="34">
        <f t="shared" ca="1" si="1103"/>
        <v>3300</v>
      </c>
      <c r="G3747" s="69">
        <f t="shared" ca="1" si="1107"/>
        <v>0</v>
      </c>
      <c r="H3747" s="34">
        <f t="shared" ca="1" si="1108"/>
        <v>-229.14017017861164</v>
      </c>
      <c r="I3747" s="34">
        <f t="shared" ca="1" si="1109"/>
        <v>3070.8598298213883</v>
      </c>
      <c r="J3747" s="18">
        <f ca="1">SUM(INDIRECT(ADDRESS(ROW(F3747),COLUMN(F3747),4)):INDIRECT(ADDRESS(ROW(F3747)+N$5-1,COLUMN(F3747),4)))</f>
        <v>23700</v>
      </c>
      <c r="K3747" s="18">
        <f t="shared" ca="1" si="1110"/>
        <v>16350</v>
      </c>
      <c r="L3747" s="18">
        <f t="shared" ca="1" si="1120"/>
        <v>0</v>
      </c>
      <c r="M3747" s="18">
        <f t="shared" ca="1" si="1104"/>
        <v>0</v>
      </c>
      <c r="N3747" s="34">
        <f t="shared" ca="1" si="1111"/>
        <v>15095.671635302744</v>
      </c>
      <c r="P3747" s="18">
        <f t="shared" ca="1" si="1105"/>
        <v>229.14017017861164</v>
      </c>
      <c r="Q3747" s="47">
        <f ca="1">SUM(L$15:L3747)-SUM(M$15:M3747)</f>
        <v>16350</v>
      </c>
      <c r="R3747" s="47" t="str">
        <f t="shared" ca="1" si="1106"/>
        <v>M3750</v>
      </c>
      <c r="S3747" s="40">
        <f t="shared" ca="1" si="1112"/>
        <v>0</v>
      </c>
      <c r="T3747" s="46">
        <f t="shared" ca="1" si="1113"/>
        <v>88</v>
      </c>
      <c r="X3747" s="74">
        <f t="shared" ca="1" si="1114"/>
        <v>-0.22914017017861163</v>
      </c>
      <c r="Y3747" s="75">
        <f t="shared" ca="1" si="1115"/>
        <v>-0.22914017017861163</v>
      </c>
      <c r="Z3747" s="74">
        <f t="shared" ca="1" si="1116"/>
        <v>0.79521705997531245</v>
      </c>
      <c r="AA3747" s="76">
        <f t="shared" ca="1" si="1117"/>
        <v>-229.14017017861164</v>
      </c>
      <c r="AB3747" s="76">
        <f t="shared" ca="1" si="1118"/>
        <v>795.2170599753124</v>
      </c>
    </row>
    <row r="3748" spans="1:28" x14ac:dyDescent="0.25">
      <c r="A3748" s="2">
        <f t="shared" si="1119"/>
        <v>14</v>
      </c>
      <c r="B3748" s="16">
        <f ca="1">VLOOKUP(A3748,PERIODS!$O$4:$P$33,2,FALSE)</f>
        <v>3.3000000000000002E-2</v>
      </c>
      <c r="C3748" s="15"/>
      <c r="D3748" s="18">
        <v>3734</v>
      </c>
      <c r="E3748" s="34">
        <f t="shared" ca="1" si="1121"/>
        <v>15095.671635302744</v>
      </c>
      <c r="F3748" s="34">
        <f t="shared" ca="1" si="1103"/>
        <v>3300</v>
      </c>
      <c r="G3748" s="69">
        <f t="shared" ca="1" si="1107"/>
        <v>0</v>
      </c>
      <c r="H3748" s="34">
        <f t="shared" ca="1" si="1108"/>
        <v>-727.51808080771173</v>
      </c>
      <c r="I3748" s="34">
        <f t="shared" ca="1" si="1109"/>
        <v>2572.4819191922884</v>
      </c>
      <c r="J3748" s="18">
        <f ca="1">SUM(INDIRECT(ADDRESS(ROW(F3748),COLUMN(F3748),4)):INDIRECT(ADDRESS(ROW(F3748)+N$5-1,COLUMN(F3748),4)))</f>
        <v>23900</v>
      </c>
      <c r="K3748" s="18">
        <f t="shared" ca="1" si="1110"/>
        <v>0</v>
      </c>
      <c r="L3748" s="18">
        <f t="shared" ca="1" si="1120"/>
        <v>0</v>
      </c>
      <c r="M3748" s="18">
        <f t="shared" ca="1" si="1104"/>
        <v>16350</v>
      </c>
      <c r="N3748" s="34">
        <f t="shared" ca="1" si="1111"/>
        <v>28873.189716110457</v>
      </c>
      <c r="P3748" s="18">
        <f t="shared" ca="1" si="1105"/>
        <v>727.51808080771173</v>
      </c>
      <c r="Q3748" s="47">
        <f ca="1">SUM(L$15:L3748)-SUM(M$15:M3748)</f>
        <v>0</v>
      </c>
      <c r="R3748" s="47" t="str">
        <f t="shared" ca="1" si="1106"/>
        <v>M3751</v>
      </c>
      <c r="S3748" s="40">
        <f t="shared" ca="1" si="1112"/>
        <v>0</v>
      </c>
      <c r="T3748" s="46">
        <f t="shared" ca="1" si="1113"/>
        <v>2</v>
      </c>
      <c r="X3748" s="74">
        <f t="shared" ca="1" si="1114"/>
        <v>-0.72751808080771174</v>
      </c>
      <c r="Y3748" s="75">
        <f t="shared" ca="1" si="1115"/>
        <v>-0.72751808080771174</v>
      </c>
      <c r="Z3748" s="74">
        <f t="shared" ca="1" si="1116"/>
        <v>0.48310653475145093</v>
      </c>
      <c r="AA3748" s="76">
        <f t="shared" ca="1" si="1117"/>
        <v>-727.51808080771173</v>
      </c>
      <c r="AB3748" s="76">
        <f t="shared" ca="1" si="1118"/>
        <v>483.10653475145091</v>
      </c>
    </row>
    <row r="3749" spans="1:28" x14ac:dyDescent="0.25">
      <c r="A3749" s="2">
        <f t="shared" si="1119"/>
        <v>15</v>
      </c>
      <c r="B3749" s="16">
        <f ca="1">VLOOKUP(A3749,PERIODS!$O$4:$P$33,2,FALSE)</f>
        <v>3.3000000000000002E-2</v>
      </c>
      <c r="C3749" s="15"/>
      <c r="D3749" s="18">
        <v>3735</v>
      </c>
      <c r="E3749" s="34">
        <f t="shared" ca="1" si="1121"/>
        <v>28873.189716110457</v>
      </c>
      <c r="F3749" s="34">
        <f t="shared" ca="1" si="1103"/>
        <v>3300</v>
      </c>
      <c r="G3749" s="69">
        <f t="shared" ca="1" si="1107"/>
        <v>0</v>
      </c>
      <c r="H3749" s="34">
        <f t="shared" ca="1" si="1108"/>
        <v>1220.0087385316062</v>
      </c>
      <c r="I3749" s="34">
        <f t="shared" ca="1" si="1109"/>
        <v>4520.0087385316065</v>
      </c>
      <c r="J3749" s="18">
        <f ca="1">SUM(INDIRECT(ADDRESS(ROW(F3749),COLUMN(F3749),4)):INDIRECT(ADDRESS(ROW(F3749)+N$5-1,COLUMN(F3749),4)))</f>
        <v>24100</v>
      </c>
      <c r="K3749" s="18">
        <f t="shared" ca="1" si="1110"/>
        <v>0</v>
      </c>
      <c r="L3749" s="18">
        <f t="shared" ca="1" si="1120"/>
        <v>0</v>
      </c>
      <c r="M3749" s="18">
        <f t="shared" ca="1" si="1104"/>
        <v>0</v>
      </c>
      <c r="N3749" s="34">
        <f t="shared" ca="1" si="1111"/>
        <v>24353.18097757885</v>
      </c>
      <c r="P3749" s="18">
        <f t="shared" ca="1" si="1105"/>
        <v>1220.0087385316062</v>
      </c>
      <c r="Q3749" s="47">
        <f ca="1">SUM(L$15:L3749)-SUM(M$15:M3749)</f>
        <v>0</v>
      </c>
      <c r="R3749" s="47" t="str">
        <f t="shared" ca="1" si="1106"/>
        <v>M3752</v>
      </c>
      <c r="S3749" s="40">
        <f t="shared" ca="1" si="1112"/>
        <v>0</v>
      </c>
      <c r="T3749" s="46">
        <f t="shared" ca="1" si="1113"/>
        <v>84</v>
      </c>
      <c r="X3749" s="74">
        <f t="shared" ca="1" si="1114"/>
        <v>1.2200087385316063</v>
      </c>
      <c r="Y3749" s="75">
        <f t="shared" ca="1" si="1115"/>
        <v>1.2200087385316063</v>
      </c>
      <c r="Z3749" s="74">
        <f t="shared" ca="1" si="1116"/>
        <v>3.3872173327977277</v>
      </c>
      <c r="AA3749" s="76">
        <f t="shared" ca="1" si="1117"/>
        <v>1220.0087385316062</v>
      </c>
      <c r="AB3749" s="76">
        <f t="shared" ca="1" si="1118"/>
        <v>3387.2173327977275</v>
      </c>
    </row>
    <row r="3750" spans="1:28" x14ac:dyDescent="0.25">
      <c r="A3750" s="2">
        <f t="shared" si="1119"/>
        <v>16</v>
      </c>
      <c r="B3750" s="16">
        <f ca="1">VLOOKUP(A3750,PERIODS!$O$4:$P$33,2,FALSE)</f>
        <v>3.3000000000000002E-2</v>
      </c>
      <c r="C3750" s="15"/>
      <c r="D3750" s="18">
        <v>3736</v>
      </c>
      <c r="E3750" s="34">
        <f t="shared" ca="1" si="1121"/>
        <v>24353.18097757885</v>
      </c>
      <c r="F3750" s="34">
        <f t="shared" ca="1" si="1103"/>
        <v>3300</v>
      </c>
      <c r="G3750" s="69">
        <f t="shared" ca="1" si="1107"/>
        <v>0</v>
      </c>
      <c r="H3750" s="34">
        <f t="shared" ca="1" si="1108"/>
        <v>580.84577420610447</v>
      </c>
      <c r="I3750" s="34">
        <f t="shared" ca="1" si="1109"/>
        <v>3880.8457742061046</v>
      </c>
      <c r="J3750" s="18">
        <f ca="1">SUM(INDIRECT(ADDRESS(ROW(F3750),COLUMN(F3750),4)):INDIRECT(ADDRESS(ROW(F3750)+N$5-1,COLUMN(F3750),4)))</f>
        <v>24300</v>
      </c>
      <c r="K3750" s="18">
        <f t="shared" ca="1" si="1110"/>
        <v>0</v>
      </c>
      <c r="L3750" s="18">
        <f t="shared" ca="1" si="1120"/>
        <v>0</v>
      </c>
      <c r="M3750" s="18">
        <f t="shared" ca="1" si="1104"/>
        <v>0</v>
      </c>
      <c r="N3750" s="34">
        <f t="shared" ca="1" si="1111"/>
        <v>20472.335203372746</v>
      </c>
      <c r="P3750" s="18">
        <f t="shared" ca="1" si="1105"/>
        <v>580.84577420610447</v>
      </c>
      <c r="Q3750" s="47">
        <f ca="1">SUM(L$15:L3750)-SUM(M$15:M3750)</f>
        <v>0</v>
      </c>
      <c r="R3750" s="47" t="str">
        <f t="shared" ca="1" si="1106"/>
        <v>M3753</v>
      </c>
      <c r="S3750" s="40">
        <f t="shared" ca="1" si="1112"/>
        <v>0</v>
      </c>
      <c r="T3750" s="46">
        <f t="shared" ca="1" si="1113"/>
        <v>15</v>
      </c>
      <c r="X3750" s="74">
        <f t="shared" ca="1" si="1114"/>
        <v>0.5808457742061045</v>
      </c>
      <c r="Y3750" s="75">
        <f t="shared" ca="1" si="1115"/>
        <v>0.5808457742061045</v>
      </c>
      <c r="Z3750" s="74">
        <f t="shared" ca="1" si="1116"/>
        <v>1.787549654973061</v>
      </c>
      <c r="AA3750" s="76">
        <f t="shared" ca="1" si="1117"/>
        <v>580.84577420610447</v>
      </c>
      <c r="AB3750" s="76">
        <f t="shared" ca="1" si="1118"/>
        <v>1787.549654973061</v>
      </c>
    </row>
    <row r="3751" spans="1:28" x14ac:dyDescent="0.25">
      <c r="A3751" s="2">
        <f t="shared" si="1119"/>
        <v>17</v>
      </c>
      <c r="B3751" s="16">
        <f ca="1">VLOOKUP(A3751,PERIODS!$O$4:$P$33,2,FALSE)</f>
        <v>3.5000000000000003E-2</v>
      </c>
      <c r="C3751" s="15"/>
      <c r="D3751" s="18">
        <v>3737</v>
      </c>
      <c r="E3751" s="34">
        <f t="shared" ca="1" si="1121"/>
        <v>20472.335203372746</v>
      </c>
      <c r="F3751" s="34">
        <f t="shared" ca="1" si="1103"/>
        <v>3500.0000000000005</v>
      </c>
      <c r="G3751" s="69">
        <f t="shared" ca="1" si="1107"/>
        <v>0</v>
      </c>
      <c r="H3751" s="34">
        <f t="shared" ca="1" si="1108"/>
        <v>671.40027425795972</v>
      </c>
      <c r="I3751" s="34">
        <f t="shared" ca="1" si="1109"/>
        <v>4171.4002742579605</v>
      </c>
      <c r="J3751" s="18">
        <f ca="1">SUM(INDIRECT(ADDRESS(ROW(F3751),COLUMN(F3751),4)):INDIRECT(ADDRESS(ROW(F3751)+N$5-1,COLUMN(F3751),4)))</f>
        <v>24500.000000000004</v>
      </c>
      <c r="K3751" s="18">
        <f t="shared" ca="1" si="1110"/>
        <v>16350</v>
      </c>
      <c r="L3751" s="18">
        <f t="shared" ca="1" si="1120"/>
        <v>16350</v>
      </c>
      <c r="M3751" s="18">
        <f t="shared" ca="1" si="1104"/>
        <v>0</v>
      </c>
      <c r="N3751" s="34">
        <f t="shared" ca="1" si="1111"/>
        <v>16300.934929114785</v>
      </c>
      <c r="P3751" s="18">
        <f t="shared" ca="1" si="1105"/>
        <v>671.40027425795972</v>
      </c>
      <c r="Q3751" s="47">
        <f ca="1">SUM(L$15:L3751)-SUM(M$15:M3751)</f>
        <v>16350</v>
      </c>
      <c r="R3751" s="47" t="str">
        <f t="shared" ca="1" si="1106"/>
        <v>M3754</v>
      </c>
      <c r="S3751" s="40">
        <f t="shared" ca="1" si="1112"/>
        <v>0</v>
      </c>
      <c r="T3751" s="46">
        <f t="shared" ca="1" si="1113"/>
        <v>64</v>
      </c>
      <c r="X3751" s="74">
        <f t="shared" ca="1" si="1114"/>
        <v>0.67140027425795967</v>
      </c>
      <c r="Y3751" s="75">
        <f t="shared" ca="1" si="1115"/>
        <v>0.67140027425795967</v>
      </c>
      <c r="Z3751" s="74">
        <f t="shared" ca="1" si="1116"/>
        <v>1.9569757056475454</v>
      </c>
      <c r="AA3751" s="76">
        <f t="shared" ca="1" si="1117"/>
        <v>671.40027425795972</v>
      </c>
      <c r="AB3751" s="76">
        <f t="shared" ca="1" si="1118"/>
        <v>1956.9757056475455</v>
      </c>
    </row>
    <row r="3752" spans="1:28" x14ac:dyDescent="0.25">
      <c r="A3752" s="2">
        <f t="shared" si="1119"/>
        <v>18</v>
      </c>
      <c r="B3752" s="16">
        <f ca="1">VLOOKUP(A3752,PERIODS!$O$4:$P$33,2,FALSE)</f>
        <v>3.5000000000000003E-2</v>
      </c>
      <c r="C3752" s="15"/>
      <c r="D3752" s="18">
        <v>3738</v>
      </c>
      <c r="E3752" s="34">
        <f t="shared" ca="1" si="1121"/>
        <v>16300.934929114785</v>
      </c>
      <c r="F3752" s="34">
        <f t="shared" ca="1" si="1103"/>
        <v>3500.0000000000005</v>
      </c>
      <c r="G3752" s="69">
        <f t="shared" ca="1" si="1107"/>
        <v>0</v>
      </c>
      <c r="H3752" s="34">
        <f t="shared" ca="1" si="1108"/>
        <v>-126.81059154278753</v>
      </c>
      <c r="I3752" s="34">
        <f t="shared" ca="1" si="1109"/>
        <v>3373.1894084572127</v>
      </c>
      <c r="J3752" s="18">
        <f ca="1">SUM(INDIRECT(ADDRESS(ROW(F3752),COLUMN(F3752),4)):INDIRECT(ADDRESS(ROW(F3752)+N$5-1,COLUMN(F3752),4)))</f>
        <v>24500.000000000004</v>
      </c>
      <c r="K3752" s="18">
        <f t="shared" ca="1" si="1110"/>
        <v>16350</v>
      </c>
      <c r="L3752" s="18">
        <f t="shared" ca="1" si="1120"/>
        <v>0</v>
      </c>
      <c r="M3752" s="18">
        <f t="shared" ca="1" si="1104"/>
        <v>0</v>
      </c>
      <c r="N3752" s="34">
        <f t="shared" ca="1" si="1111"/>
        <v>12927.745520657572</v>
      </c>
      <c r="P3752" s="18">
        <f t="shared" ca="1" si="1105"/>
        <v>126.81059154278753</v>
      </c>
      <c r="Q3752" s="47">
        <f ca="1">SUM(L$15:L3752)-SUM(M$15:M3752)</f>
        <v>16350</v>
      </c>
      <c r="R3752" s="47" t="str">
        <f t="shared" ca="1" si="1106"/>
        <v>M3755</v>
      </c>
      <c r="S3752" s="40">
        <f t="shared" ca="1" si="1112"/>
        <v>0</v>
      </c>
      <c r="T3752" s="46">
        <f t="shared" ca="1" si="1113"/>
        <v>90</v>
      </c>
      <c r="X3752" s="74">
        <f t="shared" ca="1" si="1114"/>
        <v>-0.12681059154278754</v>
      </c>
      <c r="Y3752" s="75">
        <f t="shared" ca="1" si="1115"/>
        <v>-0.12681059154278754</v>
      </c>
      <c r="Z3752" s="74">
        <f t="shared" ca="1" si="1116"/>
        <v>0.8809005068027046</v>
      </c>
      <c r="AA3752" s="76">
        <f t="shared" ca="1" si="1117"/>
        <v>-126.81059154278753</v>
      </c>
      <c r="AB3752" s="76">
        <f t="shared" ca="1" si="1118"/>
        <v>880.90050680270463</v>
      </c>
    </row>
    <row r="3753" spans="1:28" x14ac:dyDescent="0.25">
      <c r="A3753" s="2">
        <f t="shared" si="1119"/>
        <v>19</v>
      </c>
      <c r="B3753" s="16">
        <f ca="1">VLOOKUP(A3753,PERIODS!$O$4:$P$33,2,FALSE)</f>
        <v>3.5000000000000003E-2</v>
      </c>
      <c r="C3753" s="15"/>
      <c r="D3753" s="18">
        <v>3739</v>
      </c>
      <c r="E3753" s="34">
        <f t="shared" ca="1" si="1121"/>
        <v>12927.745520657572</v>
      </c>
      <c r="F3753" s="34">
        <f t="shared" ca="1" si="1103"/>
        <v>3500.0000000000005</v>
      </c>
      <c r="G3753" s="69">
        <f t="shared" ca="1" si="1107"/>
        <v>0</v>
      </c>
      <c r="H3753" s="34">
        <f t="shared" ca="1" si="1108"/>
        <v>196.47540816957806</v>
      </c>
      <c r="I3753" s="34">
        <f t="shared" ca="1" si="1109"/>
        <v>3696.4754081695787</v>
      </c>
      <c r="J3753" s="18">
        <f ca="1">SUM(INDIRECT(ADDRESS(ROW(F3753),COLUMN(F3753),4)):INDIRECT(ADDRESS(ROW(F3753)+N$5-1,COLUMN(F3753),4)))</f>
        <v>24500.000000000004</v>
      </c>
      <c r="K3753" s="18">
        <f t="shared" ca="1" si="1110"/>
        <v>16350</v>
      </c>
      <c r="L3753" s="18">
        <f t="shared" ca="1" si="1120"/>
        <v>0</v>
      </c>
      <c r="M3753" s="18">
        <f t="shared" ca="1" si="1104"/>
        <v>0</v>
      </c>
      <c r="N3753" s="34">
        <f t="shared" ca="1" si="1111"/>
        <v>9231.2701124879932</v>
      </c>
      <c r="P3753" s="18">
        <f t="shared" ca="1" si="1105"/>
        <v>196.47540816957806</v>
      </c>
      <c r="Q3753" s="47">
        <f ca="1">SUM(L$15:L3753)-SUM(M$15:M3753)</f>
        <v>16350</v>
      </c>
      <c r="R3753" s="47" t="str">
        <f t="shared" ca="1" si="1106"/>
        <v>M3756</v>
      </c>
      <c r="S3753" s="40">
        <f t="shared" ca="1" si="1112"/>
        <v>0</v>
      </c>
      <c r="T3753" s="46">
        <f t="shared" ca="1" si="1113"/>
        <v>21</v>
      </c>
      <c r="X3753" s="74">
        <f t="shared" ca="1" si="1114"/>
        <v>0.19647540816957806</v>
      </c>
      <c r="Y3753" s="75">
        <f t="shared" ca="1" si="1115"/>
        <v>0.19647540816957806</v>
      </c>
      <c r="Z3753" s="74">
        <f t="shared" ca="1" si="1116"/>
        <v>1.2171053896608157</v>
      </c>
      <c r="AA3753" s="76">
        <f t="shared" ca="1" si="1117"/>
        <v>196.47540816957806</v>
      </c>
      <c r="AB3753" s="76">
        <f t="shared" ca="1" si="1118"/>
        <v>1217.1053896608157</v>
      </c>
    </row>
    <row r="3754" spans="1:28" x14ac:dyDescent="0.25">
      <c r="A3754" s="2">
        <f t="shared" si="1119"/>
        <v>20</v>
      </c>
      <c r="B3754" s="16">
        <f ca="1">VLOOKUP(A3754,PERIODS!$O$4:$P$33,2,FALSE)</f>
        <v>3.5000000000000003E-2</v>
      </c>
      <c r="C3754" s="15"/>
      <c r="D3754" s="18">
        <v>3740</v>
      </c>
      <c r="E3754" s="34">
        <f t="shared" ca="1" si="1121"/>
        <v>9231.2701124879932</v>
      </c>
      <c r="F3754" s="34">
        <f t="shared" ca="1" si="1103"/>
        <v>3500.0000000000005</v>
      </c>
      <c r="G3754" s="69">
        <f t="shared" ca="1" si="1107"/>
        <v>0</v>
      </c>
      <c r="H3754" s="34">
        <f t="shared" ca="1" si="1108"/>
        <v>-445.1552184384368</v>
      </c>
      <c r="I3754" s="34">
        <f t="shared" ca="1" si="1109"/>
        <v>3054.8447815615637</v>
      </c>
      <c r="J3754" s="18">
        <f ca="1">SUM(INDIRECT(ADDRESS(ROW(F3754),COLUMN(F3754),4)):INDIRECT(ADDRESS(ROW(F3754)+N$5-1,COLUMN(F3754),4)))</f>
        <v>24500.000000000004</v>
      </c>
      <c r="K3754" s="18">
        <f t="shared" ca="1" si="1110"/>
        <v>0</v>
      </c>
      <c r="L3754" s="18">
        <f t="shared" ca="1" si="1120"/>
        <v>0</v>
      </c>
      <c r="M3754" s="18">
        <f t="shared" ca="1" si="1104"/>
        <v>16350</v>
      </c>
      <c r="N3754" s="34">
        <f t="shared" ca="1" si="1111"/>
        <v>22526.425330926431</v>
      </c>
      <c r="P3754" s="18">
        <f t="shared" ca="1" si="1105"/>
        <v>445.1552184384368</v>
      </c>
      <c r="Q3754" s="47">
        <f ca="1">SUM(L$15:L3754)-SUM(M$15:M3754)</f>
        <v>0</v>
      </c>
      <c r="R3754" s="47" t="str">
        <f t="shared" ca="1" si="1106"/>
        <v>M3757</v>
      </c>
      <c r="S3754" s="40">
        <f t="shared" ca="1" si="1112"/>
        <v>0</v>
      </c>
      <c r="T3754" s="46">
        <f t="shared" ca="1" si="1113"/>
        <v>59</v>
      </c>
      <c r="X3754" s="74">
        <f t="shared" ca="1" si="1114"/>
        <v>-0.44515521843843681</v>
      </c>
      <c r="Y3754" s="75">
        <f t="shared" ca="1" si="1115"/>
        <v>-0.44515521843843681</v>
      </c>
      <c r="Z3754" s="74">
        <f t="shared" ca="1" si="1116"/>
        <v>0.64072481600809517</v>
      </c>
      <c r="AA3754" s="76">
        <f t="shared" ca="1" si="1117"/>
        <v>-445.1552184384368</v>
      </c>
      <c r="AB3754" s="76">
        <f t="shared" ca="1" si="1118"/>
        <v>640.72481600809522</v>
      </c>
    </row>
    <row r="3755" spans="1:28" x14ac:dyDescent="0.25">
      <c r="A3755" s="2">
        <f t="shared" si="1119"/>
        <v>21</v>
      </c>
      <c r="B3755" s="16">
        <f ca="1">VLOOKUP(A3755,PERIODS!$O$4:$P$33,2,FALSE)</f>
        <v>3.5000000000000003E-2</v>
      </c>
      <c r="C3755" s="15"/>
      <c r="D3755" s="18">
        <v>3741</v>
      </c>
      <c r="E3755" s="34">
        <f t="shared" ca="1" si="1121"/>
        <v>22526.425330926431</v>
      </c>
      <c r="F3755" s="34">
        <f t="shared" ca="1" si="1103"/>
        <v>3500.0000000000005</v>
      </c>
      <c r="G3755" s="69">
        <f t="shared" ca="1" si="1107"/>
        <v>0</v>
      </c>
      <c r="H3755" s="34">
        <f t="shared" ca="1" si="1108"/>
        <v>17.284548594121986</v>
      </c>
      <c r="I3755" s="34">
        <f t="shared" ca="1" si="1109"/>
        <v>3517.2845485941225</v>
      </c>
      <c r="J3755" s="18">
        <f ca="1">SUM(INDIRECT(ADDRESS(ROW(F3755),COLUMN(F3755),4)):INDIRECT(ADDRESS(ROW(F3755)+N$5-1,COLUMN(F3755),4)))</f>
        <v>24500.000000000004</v>
      </c>
      <c r="K3755" s="18">
        <f t="shared" ca="1" si="1110"/>
        <v>16350</v>
      </c>
      <c r="L3755" s="18">
        <f t="shared" ca="1" si="1120"/>
        <v>16350</v>
      </c>
      <c r="M3755" s="18">
        <f t="shared" ca="1" si="1104"/>
        <v>0</v>
      </c>
      <c r="N3755" s="34">
        <f t="shared" ca="1" si="1111"/>
        <v>19009.14078233231</v>
      </c>
      <c r="P3755" s="18">
        <f t="shared" ca="1" si="1105"/>
        <v>17.284548594121986</v>
      </c>
      <c r="Q3755" s="47">
        <f ca="1">SUM(L$15:L3755)-SUM(M$15:M3755)</f>
        <v>16350</v>
      </c>
      <c r="R3755" s="47" t="str">
        <f t="shared" ca="1" si="1106"/>
        <v>M3758</v>
      </c>
      <c r="S3755" s="40">
        <f t="shared" ca="1" si="1112"/>
        <v>0</v>
      </c>
      <c r="T3755" s="46">
        <f t="shared" ca="1" si="1113"/>
        <v>98</v>
      </c>
      <c r="X3755" s="74">
        <f t="shared" ca="1" si="1114"/>
        <v>1.7284548594121988E-2</v>
      </c>
      <c r="Y3755" s="75">
        <f t="shared" ca="1" si="1115"/>
        <v>1.7284548594121988E-2</v>
      </c>
      <c r="Z3755" s="74">
        <f t="shared" ca="1" si="1116"/>
        <v>1.0174347907786938</v>
      </c>
      <c r="AA3755" s="76">
        <f t="shared" ca="1" si="1117"/>
        <v>17.284548594121986</v>
      </c>
      <c r="AB3755" s="76">
        <f t="shared" ca="1" si="1118"/>
        <v>1017.4347907786938</v>
      </c>
    </row>
    <row r="3756" spans="1:28" x14ac:dyDescent="0.25">
      <c r="A3756" s="2">
        <f t="shared" si="1119"/>
        <v>22</v>
      </c>
      <c r="B3756" s="16">
        <f ca="1">VLOOKUP(A3756,PERIODS!$O$4:$P$33,2,FALSE)</f>
        <v>3.5000000000000003E-2</v>
      </c>
      <c r="C3756" s="15"/>
      <c r="D3756" s="18">
        <v>3742</v>
      </c>
      <c r="E3756" s="34">
        <f t="shared" ca="1" si="1121"/>
        <v>19009.14078233231</v>
      </c>
      <c r="F3756" s="34">
        <f t="shared" ca="1" si="1103"/>
        <v>3500.0000000000005</v>
      </c>
      <c r="G3756" s="69">
        <f t="shared" ca="1" si="1107"/>
        <v>0</v>
      </c>
      <c r="H3756" s="34">
        <f t="shared" ca="1" si="1108"/>
        <v>-1035.1260908085942</v>
      </c>
      <c r="I3756" s="34">
        <f t="shared" ca="1" si="1109"/>
        <v>2464.8739091914063</v>
      </c>
      <c r="J3756" s="18">
        <f ca="1">SUM(INDIRECT(ADDRESS(ROW(F3756),COLUMN(F3756),4)):INDIRECT(ADDRESS(ROW(F3756)+N$5-1,COLUMN(F3756),4)))</f>
        <v>25000.000000000004</v>
      </c>
      <c r="K3756" s="18">
        <f t="shared" ca="1" si="1110"/>
        <v>16350</v>
      </c>
      <c r="L3756" s="18">
        <f t="shared" ca="1" si="1120"/>
        <v>0</v>
      </c>
      <c r="M3756" s="18">
        <f t="shared" ca="1" si="1104"/>
        <v>0</v>
      </c>
      <c r="N3756" s="34">
        <f t="shared" ca="1" si="1111"/>
        <v>16544.266873140903</v>
      </c>
      <c r="P3756" s="18">
        <f t="shared" ca="1" si="1105"/>
        <v>1035.1260908085942</v>
      </c>
      <c r="Q3756" s="47">
        <f ca="1">SUM(L$15:L3756)-SUM(M$15:M3756)</f>
        <v>16350</v>
      </c>
      <c r="R3756" s="47" t="str">
        <f t="shared" ca="1" si="1106"/>
        <v>M3759</v>
      </c>
      <c r="S3756" s="40">
        <f t="shared" ca="1" si="1112"/>
        <v>0</v>
      </c>
      <c r="T3756" s="46">
        <f t="shared" ca="1" si="1113"/>
        <v>100</v>
      </c>
      <c r="X3756" s="74">
        <f t="shared" ca="1" si="1114"/>
        <v>-1.0351260908085942</v>
      </c>
      <c r="Y3756" s="75">
        <f t="shared" ca="1" si="1115"/>
        <v>-1.0351260908085942</v>
      </c>
      <c r="Z3756" s="74">
        <f t="shared" ca="1" si="1116"/>
        <v>0.35518159296708096</v>
      </c>
      <c r="AA3756" s="76">
        <f t="shared" ca="1" si="1117"/>
        <v>-1035.1260908085942</v>
      </c>
      <c r="AB3756" s="76">
        <f t="shared" ca="1" si="1118"/>
        <v>355.18159296708097</v>
      </c>
    </row>
    <row r="3757" spans="1:28" x14ac:dyDescent="0.25">
      <c r="A3757" s="2">
        <f t="shared" si="1119"/>
        <v>23</v>
      </c>
      <c r="B3757" s="16">
        <f ca="1">VLOOKUP(A3757,PERIODS!$O$4:$P$33,2,FALSE)</f>
        <v>3.5000000000000003E-2</v>
      </c>
      <c r="C3757" s="15"/>
      <c r="D3757" s="18">
        <v>3743</v>
      </c>
      <c r="E3757" s="34">
        <f t="shared" ca="1" si="1121"/>
        <v>16544.266873140903</v>
      </c>
      <c r="F3757" s="34">
        <f t="shared" ca="1" si="1103"/>
        <v>3500.0000000000005</v>
      </c>
      <c r="G3757" s="69">
        <f t="shared" ca="1" si="1107"/>
        <v>0</v>
      </c>
      <c r="H3757" s="34">
        <f t="shared" ca="1" si="1108"/>
        <v>-416.39214135348618</v>
      </c>
      <c r="I3757" s="34">
        <f t="shared" ca="1" si="1109"/>
        <v>3083.6078586465142</v>
      </c>
      <c r="J3757" s="18">
        <f ca="1">SUM(INDIRECT(ADDRESS(ROW(F3757),COLUMN(F3757),4)):INDIRECT(ADDRESS(ROW(F3757)+N$5-1,COLUMN(F3757),4)))</f>
        <v>25500.000000000004</v>
      </c>
      <c r="K3757" s="18">
        <f t="shared" ca="1" si="1110"/>
        <v>16350</v>
      </c>
      <c r="L3757" s="18">
        <f t="shared" ca="1" si="1120"/>
        <v>0</v>
      </c>
      <c r="M3757" s="18">
        <f t="shared" ca="1" si="1104"/>
        <v>0</v>
      </c>
      <c r="N3757" s="34">
        <f t="shared" ca="1" si="1111"/>
        <v>13460.659014494389</v>
      </c>
      <c r="P3757" s="18">
        <f t="shared" ca="1" si="1105"/>
        <v>416.39214135348618</v>
      </c>
      <c r="Q3757" s="47">
        <f ca="1">SUM(L$15:L3757)-SUM(M$15:M3757)</f>
        <v>16350</v>
      </c>
      <c r="R3757" s="47" t="str">
        <f t="shared" ca="1" si="1106"/>
        <v>M3760</v>
      </c>
      <c r="S3757" s="40">
        <f t="shared" ca="1" si="1112"/>
        <v>0</v>
      </c>
      <c r="T3757" s="46">
        <f t="shared" ca="1" si="1113"/>
        <v>83</v>
      </c>
      <c r="X3757" s="74">
        <f t="shared" ca="1" si="1114"/>
        <v>-0.41639214135348618</v>
      </c>
      <c r="Y3757" s="75">
        <f t="shared" ca="1" si="1115"/>
        <v>-0.41639214135348618</v>
      </c>
      <c r="Z3757" s="74">
        <f t="shared" ca="1" si="1116"/>
        <v>0.65942163328473824</v>
      </c>
      <c r="AA3757" s="76">
        <f t="shared" ca="1" si="1117"/>
        <v>-416.39214135348618</v>
      </c>
      <c r="AB3757" s="76">
        <f t="shared" ca="1" si="1118"/>
        <v>659.42163328473828</v>
      </c>
    </row>
    <row r="3758" spans="1:28" x14ac:dyDescent="0.25">
      <c r="A3758" s="2">
        <f t="shared" si="1119"/>
        <v>24</v>
      </c>
      <c r="B3758" s="16">
        <f ca="1">VLOOKUP(A3758,PERIODS!$O$4:$P$33,2,FALSE)</f>
        <v>3.5000000000000003E-2</v>
      </c>
      <c r="C3758" s="15"/>
      <c r="D3758" s="18">
        <v>3744</v>
      </c>
      <c r="E3758" s="34">
        <f t="shared" ca="1" si="1121"/>
        <v>13460.659014494389</v>
      </c>
      <c r="F3758" s="34">
        <f t="shared" ca="1" si="1103"/>
        <v>3500.0000000000005</v>
      </c>
      <c r="G3758" s="69">
        <f t="shared" ca="1" si="1107"/>
        <v>0</v>
      </c>
      <c r="H3758" s="34">
        <f t="shared" ca="1" si="1108"/>
        <v>-1584.1696251114583</v>
      </c>
      <c r="I3758" s="34">
        <f t="shared" ca="1" si="1109"/>
        <v>1915.8303748885421</v>
      </c>
      <c r="J3758" s="18">
        <f ca="1">SUM(INDIRECT(ADDRESS(ROW(F3758),COLUMN(F3758),4)):INDIRECT(ADDRESS(ROW(F3758)+N$5-1,COLUMN(F3758),4)))</f>
        <v>26000</v>
      </c>
      <c r="K3758" s="18">
        <f t="shared" ca="1" si="1110"/>
        <v>0</v>
      </c>
      <c r="L3758" s="18">
        <f t="shared" ca="1" si="1120"/>
        <v>0</v>
      </c>
      <c r="M3758" s="18">
        <f t="shared" ca="1" si="1104"/>
        <v>16350</v>
      </c>
      <c r="N3758" s="34">
        <f t="shared" ca="1" si="1111"/>
        <v>27894.828639605847</v>
      </c>
      <c r="P3758" s="18">
        <f t="shared" ca="1" si="1105"/>
        <v>1584.1696251114583</v>
      </c>
      <c r="Q3758" s="47">
        <f ca="1">SUM(L$15:L3758)-SUM(M$15:M3758)</f>
        <v>0</v>
      </c>
      <c r="R3758" s="47" t="str">
        <f t="shared" ca="1" si="1106"/>
        <v>M3761</v>
      </c>
      <c r="S3758" s="40">
        <f t="shared" ca="1" si="1112"/>
        <v>0</v>
      </c>
      <c r="T3758" s="46">
        <f t="shared" ca="1" si="1113"/>
        <v>37</v>
      </c>
      <c r="X3758" s="74">
        <f t="shared" ca="1" si="1114"/>
        <v>-1.5841696251114583</v>
      </c>
      <c r="Y3758" s="75">
        <f t="shared" ca="1" si="1115"/>
        <v>-1.5841696251114583</v>
      </c>
      <c r="Z3758" s="74">
        <f t="shared" ca="1" si="1116"/>
        <v>0.20511804729527794</v>
      </c>
      <c r="AA3758" s="76">
        <f t="shared" ca="1" si="1117"/>
        <v>-1584.1696251114583</v>
      </c>
      <c r="AB3758" s="76">
        <f t="shared" ca="1" si="1118"/>
        <v>205.11804729527793</v>
      </c>
    </row>
    <row r="3759" spans="1:28" x14ac:dyDescent="0.25">
      <c r="A3759" s="2">
        <f t="shared" si="1119"/>
        <v>25</v>
      </c>
      <c r="B3759" s="16">
        <f ca="1">VLOOKUP(A3759,PERIODS!$O$4:$P$33,2,FALSE)</f>
        <v>3.5000000000000003E-2</v>
      </c>
      <c r="C3759" s="15"/>
      <c r="D3759" s="18">
        <v>3745</v>
      </c>
      <c r="E3759" s="34">
        <f t="shared" ca="1" si="1121"/>
        <v>27894.828639605847</v>
      </c>
      <c r="F3759" s="34">
        <f t="shared" ca="1" si="1103"/>
        <v>3500.0000000000005</v>
      </c>
      <c r="G3759" s="69">
        <f t="shared" ca="1" si="1107"/>
        <v>0</v>
      </c>
      <c r="H3759" s="34">
        <f t="shared" ca="1" si="1108"/>
        <v>152.99740915446768</v>
      </c>
      <c r="I3759" s="34">
        <f t="shared" ca="1" si="1109"/>
        <v>3652.9974091544682</v>
      </c>
      <c r="J3759" s="18">
        <f ca="1">SUM(INDIRECT(ADDRESS(ROW(F3759),COLUMN(F3759),4)):INDIRECT(ADDRESS(ROW(F3759)+N$5-1,COLUMN(F3759),4)))</f>
        <v>24900</v>
      </c>
      <c r="K3759" s="18">
        <f t="shared" ca="1" si="1110"/>
        <v>0</v>
      </c>
      <c r="L3759" s="18">
        <f t="shared" ca="1" si="1120"/>
        <v>0</v>
      </c>
      <c r="M3759" s="18">
        <f t="shared" ca="1" si="1104"/>
        <v>0</v>
      </c>
      <c r="N3759" s="34">
        <f t="shared" ca="1" si="1111"/>
        <v>24241.831230451378</v>
      </c>
      <c r="P3759" s="18">
        <f t="shared" ca="1" si="1105"/>
        <v>152.99740915446768</v>
      </c>
      <c r="Q3759" s="47">
        <f ca="1">SUM(L$15:L3759)-SUM(M$15:M3759)</f>
        <v>0</v>
      </c>
      <c r="R3759" s="47" t="str">
        <f t="shared" ca="1" si="1106"/>
        <v>M3762</v>
      </c>
      <c r="S3759" s="40">
        <f t="shared" ca="1" si="1112"/>
        <v>0</v>
      </c>
      <c r="T3759" s="46">
        <f t="shared" ca="1" si="1113"/>
        <v>45</v>
      </c>
      <c r="X3759" s="74">
        <f t="shared" ca="1" si="1114"/>
        <v>0.15299740915446769</v>
      </c>
      <c r="Y3759" s="75">
        <f t="shared" ca="1" si="1115"/>
        <v>0.15299740915446769</v>
      </c>
      <c r="Z3759" s="74">
        <f t="shared" ca="1" si="1116"/>
        <v>1.1653219597696336</v>
      </c>
      <c r="AA3759" s="76">
        <f t="shared" ca="1" si="1117"/>
        <v>152.99740915446768</v>
      </c>
      <c r="AB3759" s="76">
        <f t="shared" ca="1" si="1118"/>
        <v>1165.3219597696336</v>
      </c>
    </row>
    <row r="3760" spans="1:28" x14ac:dyDescent="0.25">
      <c r="A3760" s="2">
        <f t="shared" si="1119"/>
        <v>26</v>
      </c>
      <c r="B3760" s="16">
        <f ca="1">VLOOKUP(A3760,PERIODS!$O$4:$P$33,2,FALSE)</f>
        <v>3.5000000000000003E-2</v>
      </c>
      <c r="C3760" s="15"/>
      <c r="D3760" s="18">
        <v>3746</v>
      </c>
      <c r="E3760" s="34">
        <f t="shared" ca="1" si="1121"/>
        <v>24241.831230451378</v>
      </c>
      <c r="F3760" s="34">
        <f t="shared" ca="1" si="1103"/>
        <v>3500.0000000000005</v>
      </c>
      <c r="G3760" s="69">
        <f t="shared" ca="1" si="1107"/>
        <v>0</v>
      </c>
      <c r="H3760" s="34">
        <f t="shared" ca="1" si="1108"/>
        <v>-611.9421224946783</v>
      </c>
      <c r="I3760" s="34">
        <f t="shared" ca="1" si="1109"/>
        <v>2888.0578775053223</v>
      </c>
      <c r="J3760" s="18">
        <f ca="1">SUM(INDIRECT(ADDRESS(ROW(F3760),COLUMN(F3760),4)):INDIRECT(ADDRESS(ROW(F3760)+N$5-1,COLUMN(F3760),4)))</f>
        <v>23900</v>
      </c>
      <c r="K3760" s="18">
        <f t="shared" ca="1" si="1110"/>
        <v>0</v>
      </c>
      <c r="L3760" s="18">
        <f t="shared" ca="1" si="1120"/>
        <v>0</v>
      </c>
      <c r="M3760" s="18">
        <f t="shared" ca="1" si="1104"/>
        <v>0</v>
      </c>
      <c r="N3760" s="34">
        <f t="shared" ca="1" si="1111"/>
        <v>21353.773352946057</v>
      </c>
      <c r="P3760" s="18">
        <f t="shared" ca="1" si="1105"/>
        <v>611.9421224946783</v>
      </c>
      <c r="Q3760" s="47">
        <f ca="1">SUM(L$15:L3760)-SUM(M$15:M3760)</f>
        <v>0</v>
      </c>
      <c r="R3760" s="47" t="str">
        <f t="shared" ca="1" si="1106"/>
        <v>M3763</v>
      </c>
      <c r="S3760" s="40">
        <f t="shared" ca="1" si="1112"/>
        <v>0</v>
      </c>
      <c r="T3760" s="46">
        <f t="shared" ca="1" si="1113"/>
        <v>75</v>
      </c>
      <c r="X3760" s="74">
        <f t="shared" ca="1" si="1114"/>
        <v>-0.61194212249467828</v>
      </c>
      <c r="Y3760" s="75">
        <f t="shared" ca="1" si="1115"/>
        <v>-0.61194212249467828</v>
      </c>
      <c r="Z3760" s="74">
        <f t="shared" ca="1" si="1116"/>
        <v>0.54229663918232673</v>
      </c>
      <c r="AA3760" s="76">
        <f t="shared" ca="1" si="1117"/>
        <v>-611.9421224946783</v>
      </c>
      <c r="AB3760" s="76">
        <f t="shared" ca="1" si="1118"/>
        <v>542.29663918232677</v>
      </c>
    </row>
    <row r="3761" spans="1:28" x14ac:dyDescent="0.25">
      <c r="A3761" s="2">
        <f t="shared" si="1119"/>
        <v>27</v>
      </c>
      <c r="B3761" s="16">
        <f ca="1">VLOOKUP(A3761,PERIODS!$O$4:$P$33,2,FALSE)</f>
        <v>3.5000000000000003E-2</v>
      </c>
      <c r="C3761" s="15"/>
      <c r="D3761" s="18">
        <v>3747</v>
      </c>
      <c r="E3761" s="34">
        <f t="shared" ca="1" si="1121"/>
        <v>21353.773352946057</v>
      </c>
      <c r="F3761" s="34">
        <f t="shared" ca="1" si="1103"/>
        <v>3500.0000000000005</v>
      </c>
      <c r="G3761" s="69">
        <f t="shared" ca="1" si="1107"/>
        <v>0</v>
      </c>
      <c r="H3761" s="34">
        <f t="shared" ca="1" si="1108"/>
        <v>-1385.2993614148509</v>
      </c>
      <c r="I3761" s="34">
        <f t="shared" ca="1" si="1109"/>
        <v>2114.7006385851496</v>
      </c>
      <c r="J3761" s="18">
        <f ca="1">SUM(INDIRECT(ADDRESS(ROW(F3761),COLUMN(F3761),4)):INDIRECT(ADDRESS(ROW(F3761)+N$5-1,COLUMN(F3761),4)))</f>
        <v>22900</v>
      </c>
      <c r="K3761" s="18">
        <f t="shared" ca="1" si="1110"/>
        <v>16350</v>
      </c>
      <c r="L3761" s="18">
        <f t="shared" ca="1" si="1120"/>
        <v>16350</v>
      </c>
      <c r="M3761" s="18">
        <f t="shared" ca="1" si="1104"/>
        <v>0</v>
      </c>
      <c r="N3761" s="34">
        <f t="shared" ca="1" si="1111"/>
        <v>19239.072714360907</v>
      </c>
      <c r="P3761" s="18">
        <f t="shared" ca="1" si="1105"/>
        <v>1385.2993614148509</v>
      </c>
      <c r="Q3761" s="47">
        <f ca="1">SUM(L$15:L3761)-SUM(M$15:M3761)</f>
        <v>16350</v>
      </c>
      <c r="R3761" s="47" t="str">
        <f t="shared" ca="1" si="1106"/>
        <v>M3764</v>
      </c>
      <c r="S3761" s="40">
        <f t="shared" ca="1" si="1112"/>
        <v>0</v>
      </c>
      <c r="T3761" s="46">
        <f t="shared" ca="1" si="1113"/>
        <v>93</v>
      </c>
      <c r="X3761" s="74">
        <f t="shared" ca="1" si="1114"/>
        <v>-1.3852993614148508</v>
      </c>
      <c r="Y3761" s="75">
        <f t="shared" ca="1" si="1115"/>
        <v>-1.3852993614148508</v>
      </c>
      <c r="Z3761" s="74">
        <f t="shared" ca="1" si="1116"/>
        <v>0.25024887372036653</v>
      </c>
      <c r="AA3761" s="76">
        <f t="shared" ca="1" si="1117"/>
        <v>-1385.2993614148509</v>
      </c>
      <c r="AB3761" s="76">
        <f t="shared" ca="1" si="1118"/>
        <v>250.24887372036653</v>
      </c>
    </row>
    <row r="3762" spans="1:28" x14ac:dyDescent="0.25">
      <c r="A3762" s="2">
        <f t="shared" si="1119"/>
        <v>28</v>
      </c>
      <c r="B3762" s="16">
        <f ca="1">VLOOKUP(A3762,PERIODS!$O$4:$P$33,2,FALSE)</f>
        <v>0.04</v>
      </c>
      <c r="C3762" s="15"/>
      <c r="D3762" s="18">
        <v>3748</v>
      </c>
      <c r="E3762" s="34">
        <f t="shared" ca="1" si="1121"/>
        <v>19239.072714360907</v>
      </c>
      <c r="F3762" s="34">
        <f t="shared" ca="1" si="1103"/>
        <v>4000</v>
      </c>
      <c r="G3762" s="69">
        <f t="shared" ca="1" si="1107"/>
        <v>0</v>
      </c>
      <c r="H3762" s="34">
        <f t="shared" ca="1" si="1108"/>
        <v>153.87797348887946</v>
      </c>
      <c r="I3762" s="34">
        <f t="shared" ca="1" si="1109"/>
        <v>4153.8779734888794</v>
      </c>
      <c r="J3762" s="18">
        <f ca="1">SUM(INDIRECT(ADDRESS(ROW(F3762),COLUMN(F3762),4)):INDIRECT(ADDRESS(ROW(F3762)+N$5-1,COLUMN(F3762),4)))</f>
        <v>21900</v>
      </c>
      <c r="K3762" s="18">
        <f t="shared" ca="1" si="1110"/>
        <v>16350</v>
      </c>
      <c r="L3762" s="18">
        <f t="shared" ca="1" si="1120"/>
        <v>0</v>
      </c>
      <c r="M3762" s="18">
        <f t="shared" ca="1" si="1104"/>
        <v>0</v>
      </c>
      <c r="N3762" s="34">
        <f t="shared" ca="1" si="1111"/>
        <v>15085.194740872028</v>
      </c>
      <c r="P3762" s="18">
        <f t="shared" ca="1" si="1105"/>
        <v>153.87797348887946</v>
      </c>
      <c r="Q3762" s="47">
        <f ca="1">SUM(L$15:L3762)-SUM(M$15:M3762)</f>
        <v>16350</v>
      </c>
      <c r="R3762" s="47" t="str">
        <f t="shared" ca="1" si="1106"/>
        <v>M3765</v>
      </c>
      <c r="S3762" s="40">
        <f t="shared" ca="1" si="1112"/>
        <v>0</v>
      </c>
      <c r="T3762" s="46">
        <f t="shared" ca="1" si="1113"/>
        <v>65</v>
      </c>
      <c r="X3762" s="74">
        <f t="shared" ca="1" si="1114"/>
        <v>0.15387797348887947</v>
      </c>
      <c r="Y3762" s="75">
        <f t="shared" ca="1" si="1115"/>
        <v>0.15387797348887947</v>
      </c>
      <c r="Z3762" s="74">
        <f t="shared" ca="1" si="1116"/>
        <v>1.1663485526497173</v>
      </c>
      <c r="AA3762" s="76">
        <f t="shared" ca="1" si="1117"/>
        <v>153.87797348887946</v>
      </c>
      <c r="AB3762" s="76">
        <f t="shared" ca="1" si="1118"/>
        <v>1166.3485526497172</v>
      </c>
    </row>
    <row r="3763" spans="1:28" x14ac:dyDescent="0.25">
      <c r="A3763" s="2">
        <f t="shared" si="1119"/>
        <v>29</v>
      </c>
      <c r="B3763" s="16">
        <f ca="1">VLOOKUP(A3763,PERIODS!$O$4:$P$33,2,FALSE)</f>
        <v>0.04</v>
      </c>
      <c r="C3763" s="15"/>
      <c r="D3763" s="18">
        <v>3749</v>
      </c>
      <c r="E3763" s="34">
        <f t="shared" ca="1" si="1121"/>
        <v>15085.194740872028</v>
      </c>
      <c r="F3763" s="34">
        <f t="shared" ca="1" si="1103"/>
        <v>4000</v>
      </c>
      <c r="G3763" s="69">
        <f t="shared" ca="1" si="1107"/>
        <v>0</v>
      </c>
      <c r="H3763" s="34">
        <f t="shared" ca="1" si="1108"/>
        <v>1523.3297029198254</v>
      </c>
      <c r="I3763" s="34">
        <f t="shared" ca="1" si="1109"/>
        <v>5523.3297029198256</v>
      </c>
      <c r="J3763" s="18">
        <f ca="1">SUM(INDIRECT(ADDRESS(ROW(F3763),COLUMN(F3763),4)):INDIRECT(ADDRESS(ROW(F3763)+N$5-1,COLUMN(F3763),4)))</f>
        <v>21200</v>
      </c>
      <c r="K3763" s="18">
        <f t="shared" ca="1" si="1110"/>
        <v>16350</v>
      </c>
      <c r="L3763" s="18">
        <f t="shared" ca="1" si="1120"/>
        <v>0</v>
      </c>
      <c r="M3763" s="18">
        <f t="shared" ca="1" si="1104"/>
        <v>0</v>
      </c>
      <c r="N3763" s="34">
        <f t="shared" ca="1" si="1111"/>
        <v>9561.8650379522023</v>
      </c>
      <c r="P3763" s="18">
        <f t="shared" ca="1" si="1105"/>
        <v>1523.3297029198254</v>
      </c>
      <c r="Q3763" s="47">
        <f ca="1">SUM(L$15:L3763)-SUM(M$15:M3763)</f>
        <v>16350</v>
      </c>
      <c r="R3763" s="47" t="str">
        <f t="shared" ca="1" si="1106"/>
        <v>M3766</v>
      </c>
      <c r="S3763" s="40">
        <f t="shared" ca="1" si="1112"/>
        <v>0</v>
      </c>
      <c r="T3763" s="46">
        <f t="shared" ca="1" si="1113"/>
        <v>50</v>
      </c>
      <c r="X3763" s="74">
        <f t="shared" ca="1" si="1114"/>
        <v>1.5233297029198254</v>
      </c>
      <c r="Y3763" s="75">
        <f t="shared" ca="1" si="1115"/>
        <v>1.5233297029198254</v>
      </c>
      <c r="Z3763" s="74">
        <f t="shared" ca="1" si="1116"/>
        <v>4.5874747208304401</v>
      </c>
      <c r="AA3763" s="76">
        <f t="shared" ca="1" si="1117"/>
        <v>1523.3297029198254</v>
      </c>
      <c r="AB3763" s="76">
        <f t="shared" ca="1" si="1118"/>
        <v>4587.4747208304398</v>
      </c>
    </row>
    <row r="3764" spans="1:28" x14ac:dyDescent="0.25">
      <c r="A3764" s="2">
        <f t="shared" si="1119"/>
        <v>30</v>
      </c>
      <c r="B3764" s="16">
        <f ca="1">VLOOKUP(A3764,PERIODS!$O$4:$P$33,2,FALSE)</f>
        <v>0.04</v>
      </c>
      <c r="C3764" s="15"/>
      <c r="D3764" s="18">
        <v>3750</v>
      </c>
      <c r="E3764" s="34">
        <f t="shared" ca="1" si="1121"/>
        <v>9561.8650379522023</v>
      </c>
      <c r="F3764" s="34">
        <f t="shared" ca="1" si="1103"/>
        <v>4000</v>
      </c>
      <c r="G3764" s="69">
        <f t="shared" ca="1" si="1107"/>
        <v>0</v>
      </c>
      <c r="H3764" s="34">
        <f t="shared" ca="1" si="1108"/>
        <v>121.11343223949311</v>
      </c>
      <c r="I3764" s="34">
        <f t="shared" ca="1" si="1109"/>
        <v>4121.1134322394928</v>
      </c>
      <c r="J3764" s="18">
        <f ca="1">SUM(INDIRECT(ADDRESS(ROW(F3764),COLUMN(F3764),4)):INDIRECT(ADDRESS(ROW(F3764)+N$5-1,COLUMN(F3764),4)))</f>
        <v>20500</v>
      </c>
      <c r="K3764" s="18">
        <f t="shared" ca="1" si="1110"/>
        <v>0</v>
      </c>
      <c r="L3764" s="18">
        <f t="shared" ca="1" si="1120"/>
        <v>0</v>
      </c>
      <c r="M3764" s="18">
        <f t="shared" ca="1" si="1104"/>
        <v>16350</v>
      </c>
      <c r="N3764" s="34">
        <f t="shared" ca="1" si="1111"/>
        <v>21790.75160571271</v>
      </c>
      <c r="P3764" s="18">
        <f t="shared" ca="1" si="1105"/>
        <v>121.11343223949311</v>
      </c>
      <c r="Q3764" s="47">
        <f ca="1">SUM(L$15:L3764)-SUM(M$15:M3764)</f>
        <v>0</v>
      </c>
      <c r="R3764" s="47" t="str">
        <f t="shared" ca="1" si="1106"/>
        <v>M3767</v>
      </c>
      <c r="S3764" s="40">
        <f t="shared" ca="1" si="1112"/>
        <v>0</v>
      </c>
      <c r="T3764" s="46">
        <f t="shared" ca="1" si="1113"/>
        <v>49</v>
      </c>
      <c r="X3764" s="74">
        <f t="shared" ca="1" si="1114"/>
        <v>0.12111343223949311</v>
      </c>
      <c r="Y3764" s="75">
        <f t="shared" ca="1" si="1115"/>
        <v>0.12111343223949311</v>
      </c>
      <c r="Z3764" s="74">
        <f t="shared" ca="1" si="1116"/>
        <v>1.1287529420799127</v>
      </c>
      <c r="AA3764" s="76">
        <f t="shared" ca="1" si="1117"/>
        <v>121.11343223949311</v>
      </c>
      <c r="AB3764" s="76">
        <f t="shared" ca="1" si="1118"/>
        <v>1128.7529420799128</v>
      </c>
    </row>
    <row r="3765" spans="1:28" x14ac:dyDescent="0.25">
      <c r="A3765" s="2">
        <f t="shared" si="1119"/>
        <v>1</v>
      </c>
      <c r="B3765" s="16">
        <f ca="1">VLOOKUP(A3765,PERIODS!$O$4:$P$33,2,FALSE)</f>
        <v>2.4E-2</v>
      </c>
      <c r="C3765" s="15"/>
      <c r="D3765" s="18">
        <v>3751</v>
      </c>
      <c r="E3765" s="34">
        <f t="shared" ca="1" si="1121"/>
        <v>21790.75160571271</v>
      </c>
      <c r="F3765" s="34">
        <f t="shared" ca="1" si="1103"/>
        <v>2400</v>
      </c>
      <c r="G3765" s="69">
        <f t="shared" ca="1" si="1107"/>
        <v>0</v>
      </c>
      <c r="H3765" s="34">
        <f t="shared" ca="1" si="1108"/>
        <v>-584.06763877603862</v>
      </c>
      <c r="I3765" s="34">
        <f t="shared" ca="1" si="1109"/>
        <v>1815.9323612239614</v>
      </c>
      <c r="J3765" s="18">
        <f ca="1">SUM(INDIRECT(ADDRESS(ROW(F3765),COLUMN(F3765),4)):INDIRECT(ADDRESS(ROW(F3765)+N$5-1,COLUMN(F3765),4)))</f>
        <v>19800</v>
      </c>
      <c r="K3765" s="18">
        <f t="shared" ca="1" si="1110"/>
        <v>0</v>
      </c>
      <c r="L3765" s="18">
        <f t="shared" ca="1" si="1120"/>
        <v>0</v>
      </c>
      <c r="M3765" s="18">
        <f t="shared" ca="1" si="1104"/>
        <v>0</v>
      </c>
      <c r="N3765" s="34">
        <f t="shared" ca="1" si="1111"/>
        <v>19974.81924448875</v>
      </c>
      <c r="P3765" s="18">
        <f t="shared" ca="1" si="1105"/>
        <v>584.06763877603862</v>
      </c>
      <c r="Q3765" s="47">
        <f ca="1">SUM(L$15:L3765)-SUM(M$15:M3765)</f>
        <v>0</v>
      </c>
      <c r="R3765" s="47" t="str">
        <f t="shared" ca="1" si="1106"/>
        <v>M3768</v>
      </c>
      <c r="S3765" s="40">
        <f t="shared" ca="1" si="1112"/>
        <v>0</v>
      </c>
      <c r="T3765" s="46">
        <f t="shared" ca="1" si="1113"/>
        <v>53</v>
      </c>
      <c r="X3765" s="74">
        <f t="shared" ca="1" si="1114"/>
        <v>-0.58406763877603862</v>
      </c>
      <c r="Y3765" s="75">
        <f t="shared" ca="1" si="1115"/>
        <v>-0.58406763877603862</v>
      </c>
      <c r="Z3765" s="74">
        <f t="shared" ca="1" si="1116"/>
        <v>0.5576255279359954</v>
      </c>
      <c r="AA3765" s="76">
        <f t="shared" ca="1" si="1117"/>
        <v>-584.06763877603862</v>
      </c>
      <c r="AB3765" s="76">
        <f t="shared" ca="1" si="1118"/>
        <v>557.62552793599536</v>
      </c>
    </row>
    <row r="3766" spans="1:28" x14ac:dyDescent="0.25">
      <c r="A3766" s="2">
        <f t="shared" si="1119"/>
        <v>2</v>
      </c>
      <c r="B3766" s="16">
        <f ca="1">VLOOKUP(A3766,PERIODS!$O$4:$P$33,2,FALSE)</f>
        <v>2.5000000000000001E-2</v>
      </c>
      <c r="C3766" s="15"/>
      <c r="D3766" s="18">
        <v>3752</v>
      </c>
      <c r="E3766" s="34">
        <f t="shared" ca="1" si="1121"/>
        <v>19974.81924448875</v>
      </c>
      <c r="F3766" s="34">
        <f t="shared" ca="1" si="1103"/>
        <v>2500</v>
      </c>
      <c r="G3766" s="69">
        <f t="shared" ca="1" si="1107"/>
        <v>0</v>
      </c>
      <c r="H3766" s="34">
        <f t="shared" ca="1" si="1108"/>
        <v>-975.03485394627319</v>
      </c>
      <c r="I3766" s="34">
        <f t="shared" ca="1" si="1109"/>
        <v>1524.9651460537268</v>
      </c>
      <c r="J3766" s="18">
        <f ca="1">SUM(INDIRECT(ADDRESS(ROW(F3766),COLUMN(F3766),4)):INDIRECT(ADDRESS(ROW(F3766)+N$5-1,COLUMN(F3766),4)))</f>
        <v>20700</v>
      </c>
      <c r="K3766" s="18">
        <f t="shared" ca="1" si="1110"/>
        <v>16350</v>
      </c>
      <c r="L3766" s="18">
        <f t="shared" ca="1" si="1120"/>
        <v>16350</v>
      </c>
      <c r="M3766" s="18">
        <f t="shared" ca="1" si="1104"/>
        <v>0</v>
      </c>
      <c r="N3766" s="34">
        <f t="shared" ca="1" si="1111"/>
        <v>18449.854098435022</v>
      </c>
      <c r="P3766" s="18">
        <f t="shared" ca="1" si="1105"/>
        <v>975.03485394627319</v>
      </c>
      <c r="Q3766" s="47">
        <f ca="1">SUM(L$15:L3766)-SUM(M$15:M3766)</f>
        <v>16350</v>
      </c>
      <c r="R3766" s="47" t="str">
        <f t="shared" ca="1" si="1106"/>
        <v>M3769</v>
      </c>
      <c r="S3766" s="40">
        <f t="shared" ca="1" si="1112"/>
        <v>0</v>
      </c>
      <c r="T3766" s="46">
        <f t="shared" ca="1" si="1113"/>
        <v>56</v>
      </c>
      <c r="X3766" s="74">
        <f t="shared" ca="1" si="1114"/>
        <v>-0.97503485394627321</v>
      </c>
      <c r="Y3766" s="75">
        <f t="shared" ca="1" si="1115"/>
        <v>-0.97503485394627321</v>
      </c>
      <c r="Z3766" s="74">
        <f t="shared" ca="1" si="1116"/>
        <v>0.37717920715023467</v>
      </c>
      <c r="AA3766" s="76">
        <f t="shared" ca="1" si="1117"/>
        <v>-975.03485394627319</v>
      </c>
      <c r="AB3766" s="76">
        <f t="shared" ca="1" si="1118"/>
        <v>377.17920715023467</v>
      </c>
    </row>
    <row r="3767" spans="1:28" x14ac:dyDescent="0.25">
      <c r="A3767" s="2">
        <f t="shared" si="1119"/>
        <v>3</v>
      </c>
      <c r="B3767" s="16">
        <f ca="1">VLOOKUP(A3767,PERIODS!$O$4:$P$33,2,FALSE)</f>
        <v>2.5000000000000001E-2</v>
      </c>
      <c r="C3767" s="15"/>
      <c r="D3767" s="18">
        <v>3753</v>
      </c>
      <c r="E3767" s="34">
        <f t="shared" ca="1" si="1121"/>
        <v>18449.854098435022</v>
      </c>
      <c r="F3767" s="34">
        <f t="shared" ca="1" si="1103"/>
        <v>2500</v>
      </c>
      <c r="G3767" s="69">
        <f t="shared" ca="1" si="1107"/>
        <v>0</v>
      </c>
      <c r="H3767" s="34">
        <f t="shared" ca="1" si="1108"/>
        <v>1359.4469711333409</v>
      </c>
      <c r="I3767" s="34">
        <f t="shared" ca="1" si="1109"/>
        <v>3859.4469711333409</v>
      </c>
      <c r="J3767" s="18">
        <f ca="1">SUM(INDIRECT(ADDRESS(ROW(F3767),COLUMN(F3767),4)):INDIRECT(ADDRESS(ROW(F3767)+N$5-1,COLUMN(F3767),4)))</f>
        <v>21500</v>
      </c>
      <c r="K3767" s="18">
        <f t="shared" ca="1" si="1110"/>
        <v>16350</v>
      </c>
      <c r="L3767" s="18">
        <f t="shared" ca="1" si="1120"/>
        <v>0</v>
      </c>
      <c r="M3767" s="18">
        <f t="shared" ca="1" si="1104"/>
        <v>0</v>
      </c>
      <c r="N3767" s="34">
        <f t="shared" ca="1" si="1111"/>
        <v>14590.407127301682</v>
      </c>
      <c r="P3767" s="18">
        <f t="shared" ca="1" si="1105"/>
        <v>1359.4469711333409</v>
      </c>
      <c r="Q3767" s="47">
        <f ca="1">SUM(L$15:L3767)-SUM(M$15:M3767)</f>
        <v>16350</v>
      </c>
      <c r="R3767" s="47" t="str">
        <f t="shared" ca="1" si="1106"/>
        <v>M3770</v>
      </c>
      <c r="S3767" s="40">
        <f t="shared" ca="1" si="1112"/>
        <v>0</v>
      </c>
      <c r="T3767" s="46">
        <f t="shared" ca="1" si="1113"/>
        <v>38</v>
      </c>
      <c r="X3767" s="74">
        <f t="shared" ca="1" si="1114"/>
        <v>1.3594469711333408</v>
      </c>
      <c r="Y3767" s="75">
        <f t="shared" ca="1" si="1115"/>
        <v>1.3594469711333408</v>
      </c>
      <c r="Z3767" s="74">
        <f t="shared" ca="1" si="1116"/>
        <v>3.8940391901271059</v>
      </c>
      <c r="AA3767" s="76">
        <f t="shared" ca="1" si="1117"/>
        <v>1359.4469711333409</v>
      </c>
      <c r="AB3767" s="76">
        <f t="shared" ca="1" si="1118"/>
        <v>3894.0391901271059</v>
      </c>
    </row>
    <row r="3768" spans="1:28" x14ac:dyDescent="0.25">
      <c r="A3768" s="2">
        <f t="shared" si="1119"/>
        <v>4</v>
      </c>
      <c r="B3768" s="16">
        <f ca="1">VLOOKUP(A3768,PERIODS!$O$4:$P$33,2,FALSE)</f>
        <v>2.5000000000000001E-2</v>
      </c>
      <c r="C3768" s="15"/>
      <c r="D3768" s="18">
        <v>3754</v>
      </c>
      <c r="E3768" s="34">
        <f t="shared" ca="1" si="1121"/>
        <v>14590.407127301682</v>
      </c>
      <c r="F3768" s="34">
        <f t="shared" ca="1" si="1103"/>
        <v>2500</v>
      </c>
      <c r="G3768" s="69">
        <f t="shared" ca="1" si="1107"/>
        <v>0</v>
      </c>
      <c r="H3768" s="34">
        <f t="shared" ca="1" si="1108"/>
        <v>-445.57193655783237</v>
      </c>
      <c r="I3768" s="34">
        <f t="shared" ca="1" si="1109"/>
        <v>2054.4280634421675</v>
      </c>
      <c r="J3768" s="18">
        <f ca="1">SUM(INDIRECT(ADDRESS(ROW(F3768),COLUMN(F3768),4)):INDIRECT(ADDRESS(ROW(F3768)+N$5-1,COLUMN(F3768),4)))</f>
        <v>22300</v>
      </c>
      <c r="K3768" s="18">
        <f t="shared" ca="1" si="1110"/>
        <v>16350</v>
      </c>
      <c r="L3768" s="18">
        <f t="shared" ca="1" si="1120"/>
        <v>0</v>
      </c>
      <c r="M3768" s="18">
        <f t="shared" ca="1" si="1104"/>
        <v>0</v>
      </c>
      <c r="N3768" s="34">
        <f t="shared" ca="1" si="1111"/>
        <v>12535.979063859515</v>
      </c>
      <c r="P3768" s="18">
        <f t="shared" ca="1" si="1105"/>
        <v>445.57193655783237</v>
      </c>
      <c r="Q3768" s="47">
        <f ca="1">SUM(L$15:L3768)-SUM(M$15:M3768)</f>
        <v>16350</v>
      </c>
      <c r="R3768" s="47" t="str">
        <f t="shared" ca="1" si="1106"/>
        <v>M3771</v>
      </c>
      <c r="S3768" s="40">
        <f t="shared" ca="1" si="1112"/>
        <v>0</v>
      </c>
      <c r="T3768" s="46">
        <f t="shared" ca="1" si="1113"/>
        <v>36</v>
      </c>
      <c r="X3768" s="74">
        <f t="shared" ca="1" si="1114"/>
        <v>-0.44557193655783239</v>
      </c>
      <c r="Y3768" s="75">
        <f t="shared" ca="1" si="1115"/>
        <v>-0.44557193655783239</v>
      </c>
      <c r="Z3768" s="74">
        <f t="shared" ca="1" si="1116"/>
        <v>0.64045786999220211</v>
      </c>
      <c r="AA3768" s="76">
        <f t="shared" ca="1" si="1117"/>
        <v>-445.57193655783237</v>
      </c>
      <c r="AB3768" s="76">
        <f t="shared" ca="1" si="1118"/>
        <v>640.45786999220206</v>
      </c>
    </row>
    <row r="3769" spans="1:28" x14ac:dyDescent="0.25">
      <c r="A3769" s="2">
        <f t="shared" si="1119"/>
        <v>5</v>
      </c>
      <c r="B3769" s="16">
        <f ca="1">VLOOKUP(A3769,PERIODS!$O$4:$P$33,2,FALSE)</f>
        <v>3.3000000000000002E-2</v>
      </c>
      <c r="C3769" s="15"/>
      <c r="D3769" s="18">
        <v>3755</v>
      </c>
      <c r="E3769" s="34">
        <f t="shared" ca="1" si="1121"/>
        <v>12535.979063859515</v>
      </c>
      <c r="F3769" s="34">
        <f t="shared" ca="1" si="1103"/>
        <v>3300</v>
      </c>
      <c r="G3769" s="69">
        <f t="shared" ca="1" si="1107"/>
        <v>0</v>
      </c>
      <c r="H3769" s="34">
        <f t="shared" ca="1" si="1108"/>
        <v>1086.9561610865967</v>
      </c>
      <c r="I3769" s="34">
        <f t="shared" ca="1" si="1109"/>
        <v>4386.9561610865967</v>
      </c>
      <c r="J3769" s="18">
        <f ca="1">SUM(INDIRECT(ADDRESS(ROW(F3769),COLUMN(F3769),4)):INDIRECT(ADDRESS(ROW(F3769)+N$5-1,COLUMN(F3769),4)))</f>
        <v>23100</v>
      </c>
      <c r="K3769" s="18">
        <f t="shared" ca="1" si="1110"/>
        <v>0</v>
      </c>
      <c r="L3769" s="18">
        <f t="shared" ca="1" si="1120"/>
        <v>0</v>
      </c>
      <c r="M3769" s="18">
        <f t="shared" ca="1" si="1104"/>
        <v>16350</v>
      </c>
      <c r="N3769" s="34">
        <f t="shared" ca="1" si="1111"/>
        <v>24499.022902772918</v>
      </c>
      <c r="P3769" s="18">
        <f t="shared" ca="1" si="1105"/>
        <v>1086.9561610865967</v>
      </c>
      <c r="Q3769" s="47">
        <f ca="1">SUM(L$15:L3769)-SUM(M$15:M3769)</f>
        <v>0</v>
      </c>
      <c r="R3769" s="47" t="str">
        <f t="shared" ca="1" si="1106"/>
        <v>M3772</v>
      </c>
      <c r="S3769" s="40">
        <f t="shared" ca="1" si="1112"/>
        <v>0</v>
      </c>
      <c r="T3769" s="46">
        <f t="shared" ca="1" si="1113"/>
        <v>44</v>
      </c>
      <c r="X3769" s="74">
        <f t="shared" ca="1" si="1114"/>
        <v>1.0869561610865968</v>
      </c>
      <c r="Y3769" s="75">
        <f t="shared" ca="1" si="1115"/>
        <v>1.0869561610865968</v>
      </c>
      <c r="Z3769" s="74">
        <f t="shared" ca="1" si="1116"/>
        <v>2.9652346256911155</v>
      </c>
      <c r="AA3769" s="76">
        <f t="shared" ca="1" si="1117"/>
        <v>1086.9561610865967</v>
      </c>
      <c r="AB3769" s="76">
        <f t="shared" ca="1" si="1118"/>
        <v>2965.2346256911155</v>
      </c>
    </row>
    <row r="3770" spans="1:28" x14ac:dyDescent="0.25">
      <c r="A3770" s="2">
        <f t="shared" si="1119"/>
        <v>6</v>
      </c>
      <c r="B3770" s="16">
        <f ca="1">VLOOKUP(A3770,PERIODS!$O$4:$P$33,2,FALSE)</f>
        <v>3.3000000000000002E-2</v>
      </c>
      <c r="C3770" s="15"/>
      <c r="D3770" s="18">
        <v>3756</v>
      </c>
      <c r="E3770" s="34">
        <f t="shared" ca="1" si="1121"/>
        <v>24499.022902772918</v>
      </c>
      <c r="F3770" s="34">
        <f t="shared" ca="1" si="1103"/>
        <v>3300</v>
      </c>
      <c r="G3770" s="69">
        <f t="shared" ca="1" si="1107"/>
        <v>0</v>
      </c>
      <c r="H3770" s="34">
        <f t="shared" ca="1" si="1108"/>
        <v>-428.53900231535744</v>
      </c>
      <c r="I3770" s="34">
        <f t="shared" ca="1" si="1109"/>
        <v>2871.4609976846427</v>
      </c>
      <c r="J3770" s="18">
        <f ca="1">SUM(INDIRECT(ADDRESS(ROW(F3770),COLUMN(F3770),4)):INDIRECT(ADDRESS(ROW(F3770)+N$5-1,COLUMN(F3770),4)))</f>
        <v>23100</v>
      </c>
      <c r="K3770" s="18">
        <f t="shared" ca="1" si="1110"/>
        <v>0</v>
      </c>
      <c r="L3770" s="18">
        <f t="shared" ca="1" si="1120"/>
        <v>0</v>
      </c>
      <c r="M3770" s="18">
        <f t="shared" ca="1" si="1104"/>
        <v>0</v>
      </c>
      <c r="N3770" s="34">
        <f t="shared" ca="1" si="1111"/>
        <v>21627.561905088274</v>
      </c>
      <c r="P3770" s="18">
        <f t="shared" ca="1" si="1105"/>
        <v>428.53900231535744</v>
      </c>
      <c r="Q3770" s="47">
        <f ca="1">SUM(L$15:L3770)-SUM(M$15:M3770)</f>
        <v>0</v>
      </c>
      <c r="R3770" s="47" t="str">
        <f t="shared" ca="1" si="1106"/>
        <v>M3773</v>
      </c>
      <c r="S3770" s="40">
        <f t="shared" ca="1" si="1112"/>
        <v>0</v>
      </c>
      <c r="T3770" s="46">
        <f t="shared" ca="1" si="1113"/>
        <v>34</v>
      </c>
      <c r="X3770" s="74">
        <f t="shared" ca="1" si="1114"/>
        <v>-0.42853900231535741</v>
      </c>
      <c r="Y3770" s="75">
        <f t="shared" ca="1" si="1115"/>
        <v>-0.42853900231535741</v>
      </c>
      <c r="Z3770" s="74">
        <f t="shared" ca="1" si="1116"/>
        <v>0.65146018160323527</v>
      </c>
      <c r="AA3770" s="76">
        <f t="shared" ca="1" si="1117"/>
        <v>-428.53900231535744</v>
      </c>
      <c r="AB3770" s="76">
        <f t="shared" ca="1" si="1118"/>
        <v>651.46018160323524</v>
      </c>
    </row>
    <row r="3771" spans="1:28" x14ac:dyDescent="0.25">
      <c r="A3771" s="2">
        <f t="shared" si="1119"/>
        <v>7</v>
      </c>
      <c r="B3771" s="16">
        <f ca="1">VLOOKUP(A3771,PERIODS!$O$4:$P$33,2,FALSE)</f>
        <v>3.3000000000000002E-2</v>
      </c>
      <c r="C3771" s="15"/>
      <c r="D3771" s="18">
        <v>3757</v>
      </c>
      <c r="E3771" s="34">
        <f t="shared" ca="1" si="1121"/>
        <v>21627.561905088274</v>
      </c>
      <c r="F3771" s="34">
        <f t="shared" ca="1" si="1103"/>
        <v>3300</v>
      </c>
      <c r="G3771" s="69">
        <f t="shared" ca="1" si="1107"/>
        <v>0</v>
      </c>
      <c r="H3771" s="34">
        <f t="shared" ca="1" si="1108"/>
        <v>-538.78170582945415</v>
      </c>
      <c r="I3771" s="34">
        <f t="shared" ca="1" si="1109"/>
        <v>2761.218294170546</v>
      </c>
      <c r="J3771" s="18">
        <f ca="1">SUM(INDIRECT(ADDRESS(ROW(F3771),COLUMN(F3771),4)):INDIRECT(ADDRESS(ROW(F3771)+N$5-1,COLUMN(F3771),4)))</f>
        <v>23100</v>
      </c>
      <c r="K3771" s="18">
        <f t="shared" ca="1" si="1110"/>
        <v>16350</v>
      </c>
      <c r="L3771" s="18">
        <f t="shared" ca="1" si="1120"/>
        <v>16350</v>
      </c>
      <c r="M3771" s="18">
        <f t="shared" ca="1" si="1104"/>
        <v>0</v>
      </c>
      <c r="N3771" s="34">
        <f t="shared" ca="1" si="1111"/>
        <v>18866.343610917727</v>
      </c>
      <c r="P3771" s="18">
        <f t="shared" ca="1" si="1105"/>
        <v>538.78170582945415</v>
      </c>
      <c r="Q3771" s="47">
        <f ca="1">SUM(L$15:L3771)-SUM(M$15:M3771)</f>
        <v>16350</v>
      </c>
      <c r="R3771" s="47" t="str">
        <f t="shared" ca="1" si="1106"/>
        <v>M3774</v>
      </c>
      <c r="S3771" s="40">
        <f t="shared" ca="1" si="1112"/>
        <v>0</v>
      </c>
      <c r="T3771" s="46">
        <f t="shared" ca="1" si="1113"/>
        <v>1</v>
      </c>
      <c r="X3771" s="74">
        <f t="shared" ca="1" si="1114"/>
        <v>-0.53878170582945417</v>
      </c>
      <c r="Y3771" s="75">
        <f t="shared" ca="1" si="1115"/>
        <v>-0.53878170582945417</v>
      </c>
      <c r="Z3771" s="74">
        <f t="shared" ca="1" si="1116"/>
        <v>0.58345864381776402</v>
      </c>
      <c r="AA3771" s="76">
        <f t="shared" ca="1" si="1117"/>
        <v>-538.78170582945415</v>
      </c>
      <c r="AB3771" s="76">
        <f t="shared" ca="1" si="1118"/>
        <v>583.45864381776403</v>
      </c>
    </row>
    <row r="3772" spans="1:28" x14ac:dyDescent="0.25">
      <c r="A3772" s="2">
        <f t="shared" si="1119"/>
        <v>8</v>
      </c>
      <c r="B3772" s="16">
        <f ca="1">VLOOKUP(A3772,PERIODS!$O$4:$P$33,2,FALSE)</f>
        <v>3.3000000000000002E-2</v>
      </c>
      <c r="C3772" s="15"/>
      <c r="D3772" s="18">
        <v>3758</v>
      </c>
      <c r="E3772" s="34">
        <f t="shared" ca="1" si="1121"/>
        <v>18866.343610917727</v>
      </c>
      <c r="F3772" s="34">
        <f t="shared" ca="1" si="1103"/>
        <v>3300</v>
      </c>
      <c r="G3772" s="69">
        <f t="shared" ca="1" si="1107"/>
        <v>0</v>
      </c>
      <c r="H3772" s="34">
        <f t="shared" ca="1" si="1108"/>
        <v>-219.93517460433907</v>
      </c>
      <c r="I3772" s="34">
        <f t="shared" ca="1" si="1109"/>
        <v>3080.064825395661</v>
      </c>
      <c r="J3772" s="18">
        <f ca="1">SUM(INDIRECT(ADDRESS(ROW(F3772),COLUMN(F3772),4)):INDIRECT(ADDRESS(ROW(F3772)+N$5-1,COLUMN(F3772),4)))</f>
        <v>23100</v>
      </c>
      <c r="K3772" s="18">
        <f t="shared" ca="1" si="1110"/>
        <v>16350</v>
      </c>
      <c r="L3772" s="18">
        <f t="shared" ca="1" si="1120"/>
        <v>0</v>
      </c>
      <c r="M3772" s="18">
        <f t="shared" ca="1" si="1104"/>
        <v>0</v>
      </c>
      <c r="N3772" s="34">
        <f t="shared" ca="1" si="1111"/>
        <v>15786.278785522067</v>
      </c>
      <c r="P3772" s="18">
        <f t="shared" ca="1" si="1105"/>
        <v>219.93517460433907</v>
      </c>
      <c r="Q3772" s="47">
        <f ca="1">SUM(L$15:L3772)-SUM(M$15:M3772)</f>
        <v>16350</v>
      </c>
      <c r="R3772" s="47" t="str">
        <f t="shared" ca="1" si="1106"/>
        <v>M3775</v>
      </c>
      <c r="S3772" s="40">
        <f t="shared" ca="1" si="1112"/>
        <v>0</v>
      </c>
      <c r="T3772" s="46">
        <f t="shared" ca="1" si="1113"/>
        <v>15</v>
      </c>
      <c r="X3772" s="74">
        <f t="shared" ca="1" si="1114"/>
        <v>-0.21993517460433906</v>
      </c>
      <c r="Y3772" s="75">
        <f t="shared" ca="1" si="1115"/>
        <v>-0.21993517460433906</v>
      </c>
      <c r="Z3772" s="74">
        <f t="shared" ca="1" si="1116"/>
        <v>0.80257082324734341</v>
      </c>
      <c r="AA3772" s="76">
        <f t="shared" ca="1" si="1117"/>
        <v>-219.93517460433907</v>
      </c>
      <c r="AB3772" s="76">
        <f t="shared" ca="1" si="1118"/>
        <v>802.57082324734347</v>
      </c>
    </row>
    <row r="3773" spans="1:28" x14ac:dyDescent="0.25">
      <c r="A3773" s="2">
        <f t="shared" si="1119"/>
        <v>9</v>
      </c>
      <c r="B3773" s="16">
        <f ca="1">VLOOKUP(A3773,PERIODS!$O$4:$P$33,2,FALSE)</f>
        <v>3.3000000000000002E-2</v>
      </c>
      <c r="C3773" s="15"/>
      <c r="D3773" s="18">
        <v>3759</v>
      </c>
      <c r="E3773" s="34">
        <f t="shared" ca="1" si="1121"/>
        <v>15786.278785522067</v>
      </c>
      <c r="F3773" s="34">
        <f t="shared" ca="1" si="1103"/>
        <v>3300</v>
      </c>
      <c r="G3773" s="69">
        <f t="shared" ca="1" si="1107"/>
        <v>0</v>
      </c>
      <c r="H3773" s="34">
        <f t="shared" ca="1" si="1108"/>
        <v>979.8903975752969</v>
      </c>
      <c r="I3773" s="34">
        <f t="shared" ca="1" si="1109"/>
        <v>4279.8903975752964</v>
      </c>
      <c r="J3773" s="18">
        <f ca="1">SUM(INDIRECT(ADDRESS(ROW(F3773),COLUMN(F3773),4)):INDIRECT(ADDRESS(ROW(F3773)+N$5-1,COLUMN(F3773),4)))</f>
        <v>23100</v>
      </c>
      <c r="K3773" s="18">
        <f t="shared" ca="1" si="1110"/>
        <v>16350</v>
      </c>
      <c r="L3773" s="18">
        <f t="shared" ca="1" si="1120"/>
        <v>0</v>
      </c>
      <c r="M3773" s="18">
        <f t="shared" ca="1" si="1104"/>
        <v>0</v>
      </c>
      <c r="N3773" s="34">
        <f t="shared" ca="1" si="1111"/>
        <v>11506.38838794677</v>
      </c>
      <c r="P3773" s="18">
        <f t="shared" ca="1" si="1105"/>
        <v>979.8903975752969</v>
      </c>
      <c r="Q3773" s="47">
        <f ca="1">SUM(L$15:L3773)-SUM(M$15:M3773)</f>
        <v>16350</v>
      </c>
      <c r="R3773" s="47" t="str">
        <f t="shared" ca="1" si="1106"/>
        <v>M3776</v>
      </c>
      <c r="S3773" s="40">
        <f t="shared" ca="1" si="1112"/>
        <v>0</v>
      </c>
      <c r="T3773" s="46">
        <f t="shared" ca="1" si="1113"/>
        <v>78</v>
      </c>
      <c r="X3773" s="74">
        <f t="shared" ca="1" si="1114"/>
        <v>0.97989039757529695</v>
      </c>
      <c r="Y3773" s="75">
        <f t="shared" ca="1" si="1115"/>
        <v>0.97989039757529695</v>
      </c>
      <c r="Z3773" s="74">
        <f t="shared" ca="1" si="1116"/>
        <v>2.6641642270678472</v>
      </c>
      <c r="AA3773" s="76">
        <f t="shared" ca="1" si="1117"/>
        <v>979.8903975752969</v>
      </c>
      <c r="AB3773" s="76">
        <f t="shared" ca="1" si="1118"/>
        <v>2664.1642270678472</v>
      </c>
    </row>
    <row r="3774" spans="1:28" x14ac:dyDescent="0.25">
      <c r="A3774" s="2">
        <f t="shared" si="1119"/>
        <v>10</v>
      </c>
      <c r="B3774" s="16">
        <f ca="1">VLOOKUP(A3774,PERIODS!$O$4:$P$33,2,FALSE)</f>
        <v>3.3000000000000002E-2</v>
      </c>
      <c r="C3774" s="15"/>
      <c r="D3774" s="18">
        <v>3760</v>
      </c>
      <c r="E3774" s="34">
        <f t="shared" ca="1" si="1121"/>
        <v>11506.38838794677</v>
      </c>
      <c r="F3774" s="34">
        <f t="shared" ca="1" si="1103"/>
        <v>3300</v>
      </c>
      <c r="G3774" s="69">
        <f t="shared" ca="1" si="1107"/>
        <v>0</v>
      </c>
      <c r="H3774" s="34">
        <f t="shared" ca="1" si="1108"/>
        <v>398.19310538129952</v>
      </c>
      <c r="I3774" s="34">
        <f t="shared" ca="1" si="1109"/>
        <v>3698.1931053812996</v>
      </c>
      <c r="J3774" s="18">
        <f ca="1">SUM(INDIRECT(ADDRESS(ROW(F3774),COLUMN(F3774),4)):INDIRECT(ADDRESS(ROW(F3774)+N$5-1,COLUMN(F3774),4)))</f>
        <v>23100</v>
      </c>
      <c r="K3774" s="18">
        <f t="shared" ca="1" si="1110"/>
        <v>0</v>
      </c>
      <c r="L3774" s="18">
        <f t="shared" ca="1" si="1120"/>
        <v>0</v>
      </c>
      <c r="M3774" s="18">
        <f t="shared" ca="1" si="1104"/>
        <v>16350</v>
      </c>
      <c r="N3774" s="34">
        <f t="shared" ca="1" si="1111"/>
        <v>24158.19528256547</v>
      </c>
      <c r="P3774" s="18">
        <f t="shared" ca="1" si="1105"/>
        <v>398.19310538129952</v>
      </c>
      <c r="Q3774" s="47">
        <f ca="1">SUM(L$15:L3774)-SUM(M$15:M3774)</f>
        <v>0</v>
      </c>
      <c r="R3774" s="47" t="str">
        <f t="shared" ca="1" si="1106"/>
        <v>M3777</v>
      </c>
      <c r="S3774" s="40">
        <f t="shared" ca="1" si="1112"/>
        <v>0</v>
      </c>
      <c r="T3774" s="46">
        <f t="shared" ca="1" si="1113"/>
        <v>26</v>
      </c>
      <c r="X3774" s="74">
        <f t="shared" ca="1" si="1114"/>
        <v>0.39819310538129954</v>
      </c>
      <c r="Y3774" s="75">
        <f t="shared" ca="1" si="1115"/>
        <v>0.39819310538129954</v>
      </c>
      <c r="Z3774" s="74">
        <f t="shared" ca="1" si="1116"/>
        <v>1.4891315614624201</v>
      </c>
      <c r="AA3774" s="76">
        <f t="shared" ca="1" si="1117"/>
        <v>398.19310538129952</v>
      </c>
      <c r="AB3774" s="76">
        <f t="shared" ca="1" si="1118"/>
        <v>1489.13156146242</v>
      </c>
    </row>
    <row r="3775" spans="1:28" x14ac:dyDescent="0.25">
      <c r="A3775" s="2">
        <f t="shared" si="1119"/>
        <v>11</v>
      </c>
      <c r="B3775" s="16">
        <f ca="1">VLOOKUP(A3775,PERIODS!$O$4:$P$33,2,FALSE)</f>
        <v>3.3000000000000002E-2</v>
      </c>
      <c r="C3775" s="15"/>
      <c r="D3775" s="18">
        <v>3761</v>
      </c>
      <c r="E3775" s="34">
        <f t="shared" ca="1" si="1121"/>
        <v>24158.19528256547</v>
      </c>
      <c r="F3775" s="34">
        <f t="shared" ca="1" si="1103"/>
        <v>3300</v>
      </c>
      <c r="G3775" s="69">
        <f t="shared" ca="1" si="1107"/>
        <v>0</v>
      </c>
      <c r="H3775" s="34">
        <f t="shared" ca="1" si="1108"/>
        <v>1075.8544774172703</v>
      </c>
      <c r="I3775" s="34">
        <f t="shared" ca="1" si="1109"/>
        <v>4375.8544774172706</v>
      </c>
      <c r="J3775" s="18">
        <f ca="1">SUM(INDIRECT(ADDRESS(ROW(F3775),COLUMN(F3775),4)):INDIRECT(ADDRESS(ROW(F3775)+N$5-1,COLUMN(F3775),4)))</f>
        <v>23300</v>
      </c>
      <c r="K3775" s="18">
        <f t="shared" ca="1" si="1110"/>
        <v>0</v>
      </c>
      <c r="L3775" s="18">
        <f t="shared" ca="1" si="1120"/>
        <v>0</v>
      </c>
      <c r="M3775" s="18">
        <f t="shared" ca="1" si="1104"/>
        <v>0</v>
      </c>
      <c r="N3775" s="34">
        <f t="shared" ca="1" si="1111"/>
        <v>19782.3408051482</v>
      </c>
      <c r="P3775" s="18">
        <f t="shared" ca="1" si="1105"/>
        <v>1075.8544774172703</v>
      </c>
      <c r="Q3775" s="47">
        <f ca="1">SUM(L$15:L3775)-SUM(M$15:M3775)</f>
        <v>0</v>
      </c>
      <c r="R3775" s="47" t="str">
        <f t="shared" ca="1" si="1106"/>
        <v>M3778</v>
      </c>
      <c r="S3775" s="40">
        <f t="shared" ca="1" si="1112"/>
        <v>0</v>
      </c>
      <c r="T3775" s="46">
        <f t="shared" ca="1" si="1113"/>
        <v>100</v>
      </c>
      <c r="X3775" s="74">
        <f t="shared" ca="1" si="1114"/>
        <v>1.0758544774172702</v>
      </c>
      <c r="Y3775" s="75">
        <f t="shared" ca="1" si="1115"/>
        <v>1.0758544774172702</v>
      </c>
      <c r="Z3775" s="74">
        <f t="shared" ca="1" si="1116"/>
        <v>2.9324975832449813</v>
      </c>
      <c r="AA3775" s="76">
        <f t="shared" ca="1" si="1117"/>
        <v>1075.8544774172703</v>
      </c>
      <c r="AB3775" s="76">
        <f t="shared" ca="1" si="1118"/>
        <v>2932.4975832449813</v>
      </c>
    </row>
    <row r="3776" spans="1:28" x14ac:dyDescent="0.25">
      <c r="A3776" s="2">
        <f t="shared" si="1119"/>
        <v>12</v>
      </c>
      <c r="B3776" s="16">
        <f ca="1">VLOOKUP(A3776,PERIODS!$O$4:$P$33,2,FALSE)</f>
        <v>3.3000000000000002E-2</v>
      </c>
      <c r="C3776" s="15"/>
      <c r="D3776" s="18">
        <v>3762</v>
      </c>
      <c r="E3776" s="34">
        <f t="shared" ca="1" si="1121"/>
        <v>19782.3408051482</v>
      </c>
      <c r="F3776" s="34">
        <f t="shared" ca="1" si="1103"/>
        <v>3300</v>
      </c>
      <c r="G3776" s="69">
        <f t="shared" ca="1" si="1107"/>
        <v>0</v>
      </c>
      <c r="H3776" s="34">
        <f t="shared" ca="1" si="1108"/>
        <v>-900.86975042272968</v>
      </c>
      <c r="I3776" s="34">
        <f t="shared" ca="1" si="1109"/>
        <v>2399.1302495772702</v>
      </c>
      <c r="J3776" s="18">
        <f ca="1">SUM(INDIRECT(ADDRESS(ROW(F3776),COLUMN(F3776),4)):INDIRECT(ADDRESS(ROW(F3776)+N$5-1,COLUMN(F3776),4)))</f>
        <v>23500</v>
      </c>
      <c r="K3776" s="18">
        <f t="shared" ca="1" si="1110"/>
        <v>16350</v>
      </c>
      <c r="L3776" s="18">
        <f t="shared" ca="1" si="1120"/>
        <v>16350</v>
      </c>
      <c r="M3776" s="18">
        <f t="shared" ca="1" si="1104"/>
        <v>0</v>
      </c>
      <c r="N3776" s="34">
        <f t="shared" ca="1" si="1111"/>
        <v>17383.210555570931</v>
      </c>
      <c r="P3776" s="18">
        <f t="shared" ca="1" si="1105"/>
        <v>900.86975042272968</v>
      </c>
      <c r="Q3776" s="47">
        <f ca="1">SUM(L$15:L3776)-SUM(M$15:M3776)</f>
        <v>16350</v>
      </c>
      <c r="R3776" s="47" t="str">
        <f t="shared" ca="1" si="1106"/>
        <v>M3779</v>
      </c>
      <c r="S3776" s="40">
        <f t="shared" ca="1" si="1112"/>
        <v>0</v>
      </c>
      <c r="T3776" s="46">
        <f t="shared" ca="1" si="1113"/>
        <v>7</v>
      </c>
      <c r="X3776" s="74">
        <f t="shared" ca="1" si="1114"/>
        <v>-0.90086975042272965</v>
      </c>
      <c r="Y3776" s="75">
        <f t="shared" ca="1" si="1115"/>
        <v>-0.90086975042272965</v>
      </c>
      <c r="Z3776" s="74">
        <f t="shared" ca="1" si="1116"/>
        <v>0.40621619934061853</v>
      </c>
      <c r="AA3776" s="76">
        <f t="shared" ca="1" si="1117"/>
        <v>-900.86975042272968</v>
      </c>
      <c r="AB3776" s="76">
        <f t="shared" ca="1" si="1118"/>
        <v>406.21619934061852</v>
      </c>
    </row>
    <row r="3777" spans="1:28" x14ac:dyDescent="0.25">
      <c r="A3777" s="2">
        <f t="shared" si="1119"/>
        <v>13</v>
      </c>
      <c r="B3777" s="16">
        <f ca="1">VLOOKUP(A3777,PERIODS!$O$4:$P$33,2,FALSE)</f>
        <v>3.3000000000000002E-2</v>
      </c>
      <c r="C3777" s="15"/>
      <c r="D3777" s="18">
        <v>3763</v>
      </c>
      <c r="E3777" s="34">
        <f t="shared" ca="1" si="1121"/>
        <v>17383.210555570931</v>
      </c>
      <c r="F3777" s="34">
        <f t="shared" ca="1" si="1103"/>
        <v>3300</v>
      </c>
      <c r="G3777" s="69">
        <f t="shared" ca="1" si="1107"/>
        <v>0</v>
      </c>
      <c r="H3777" s="34">
        <f t="shared" ca="1" si="1108"/>
        <v>-1330.9992549938688</v>
      </c>
      <c r="I3777" s="34">
        <f t="shared" ca="1" si="1109"/>
        <v>1969.0007450061312</v>
      </c>
      <c r="J3777" s="18">
        <f ca="1">SUM(INDIRECT(ADDRESS(ROW(F3777),COLUMN(F3777),4)):INDIRECT(ADDRESS(ROW(F3777)+N$5-1,COLUMN(F3777),4)))</f>
        <v>23700</v>
      </c>
      <c r="K3777" s="18">
        <f t="shared" ca="1" si="1110"/>
        <v>16350</v>
      </c>
      <c r="L3777" s="18">
        <f t="shared" ca="1" si="1120"/>
        <v>0</v>
      </c>
      <c r="M3777" s="18">
        <f t="shared" ca="1" si="1104"/>
        <v>0</v>
      </c>
      <c r="N3777" s="34">
        <f t="shared" ca="1" si="1111"/>
        <v>15414.2098105648</v>
      </c>
      <c r="P3777" s="18">
        <f t="shared" ca="1" si="1105"/>
        <v>1330.9992549938688</v>
      </c>
      <c r="Q3777" s="47">
        <f ca="1">SUM(L$15:L3777)-SUM(M$15:M3777)</f>
        <v>16350</v>
      </c>
      <c r="R3777" s="47" t="str">
        <f t="shared" ca="1" si="1106"/>
        <v>M3780</v>
      </c>
      <c r="S3777" s="40">
        <f t="shared" ca="1" si="1112"/>
        <v>0</v>
      </c>
      <c r="T3777" s="46">
        <f t="shared" ca="1" si="1113"/>
        <v>83</v>
      </c>
      <c r="X3777" s="74">
        <f t="shared" ca="1" si="1114"/>
        <v>-1.3309992549938687</v>
      </c>
      <c r="Y3777" s="75">
        <f t="shared" ca="1" si="1115"/>
        <v>-1.3309992549938687</v>
      </c>
      <c r="Z3777" s="74">
        <f t="shared" ca="1" si="1116"/>
        <v>0.26421311307340212</v>
      </c>
      <c r="AA3777" s="76">
        <f t="shared" ca="1" si="1117"/>
        <v>-1330.9992549938688</v>
      </c>
      <c r="AB3777" s="76">
        <f t="shared" ca="1" si="1118"/>
        <v>264.2131130734021</v>
      </c>
    </row>
    <row r="3778" spans="1:28" x14ac:dyDescent="0.25">
      <c r="A3778" s="2">
        <f t="shared" si="1119"/>
        <v>14</v>
      </c>
      <c r="B3778" s="16">
        <f ca="1">VLOOKUP(A3778,PERIODS!$O$4:$P$33,2,FALSE)</f>
        <v>3.3000000000000002E-2</v>
      </c>
      <c r="C3778" s="15"/>
      <c r="D3778" s="18">
        <v>3764</v>
      </c>
      <c r="E3778" s="34">
        <f t="shared" ca="1" si="1121"/>
        <v>15414.2098105648</v>
      </c>
      <c r="F3778" s="34">
        <f t="shared" ca="1" si="1103"/>
        <v>3300</v>
      </c>
      <c r="G3778" s="69">
        <f t="shared" ca="1" si="1107"/>
        <v>0</v>
      </c>
      <c r="H3778" s="34">
        <f t="shared" ca="1" si="1108"/>
        <v>-103.47568805261179</v>
      </c>
      <c r="I3778" s="34">
        <f t="shared" ca="1" si="1109"/>
        <v>3196.524311947388</v>
      </c>
      <c r="J3778" s="18">
        <f ca="1">SUM(INDIRECT(ADDRESS(ROW(F3778),COLUMN(F3778),4)):INDIRECT(ADDRESS(ROW(F3778)+N$5-1,COLUMN(F3778),4)))</f>
        <v>23900</v>
      </c>
      <c r="K3778" s="18">
        <f t="shared" ca="1" si="1110"/>
        <v>16350</v>
      </c>
      <c r="L3778" s="18">
        <f t="shared" ca="1" si="1120"/>
        <v>0</v>
      </c>
      <c r="M3778" s="18">
        <f t="shared" ca="1" si="1104"/>
        <v>0</v>
      </c>
      <c r="N3778" s="34">
        <f t="shared" ca="1" si="1111"/>
        <v>12217.685498617411</v>
      </c>
      <c r="P3778" s="18">
        <f t="shared" ca="1" si="1105"/>
        <v>103.47568805261179</v>
      </c>
      <c r="Q3778" s="47">
        <f ca="1">SUM(L$15:L3778)-SUM(M$15:M3778)</f>
        <v>16350</v>
      </c>
      <c r="R3778" s="47" t="str">
        <f t="shared" ca="1" si="1106"/>
        <v>M3781</v>
      </c>
      <c r="S3778" s="40">
        <f t="shared" ca="1" si="1112"/>
        <v>0</v>
      </c>
      <c r="T3778" s="46">
        <f t="shared" ca="1" si="1113"/>
        <v>82</v>
      </c>
      <c r="X3778" s="74">
        <f t="shared" ca="1" si="1114"/>
        <v>-0.10347568805261179</v>
      </c>
      <c r="Y3778" s="75">
        <f t="shared" ca="1" si="1115"/>
        <v>-0.10347568805261179</v>
      </c>
      <c r="Z3778" s="74">
        <f t="shared" ca="1" si="1116"/>
        <v>0.90169794450836094</v>
      </c>
      <c r="AA3778" s="76">
        <f t="shared" ca="1" si="1117"/>
        <v>-103.47568805261179</v>
      </c>
      <c r="AB3778" s="76">
        <f t="shared" ca="1" si="1118"/>
        <v>901.69794450836093</v>
      </c>
    </row>
    <row r="3779" spans="1:28" x14ac:dyDescent="0.25">
      <c r="A3779" s="2">
        <f t="shared" si="1119"/>
        <v>15</v>
      </c>
      <c r="B3779" s="16">
        <f ca="1">VLOOKUP(A3779,PERIODS!$O$4:$P$33,2,FALSE)</f>
        <v>3.3000000000000002E-2</v>
      </c>
      <c r="C3779" s="15"/>
      <c r="D3779" s="18">
        <v>3765</v>
      </c>
      <c r="E3779" s="34">
        <f t="shared" ca="1" si="1121"/>
        <v>12217.685498617411</v>
      </c>
      <c r="F3779" s="34">
        <f t="shared" ca="1" si="1103"/>
        <v>3300</v>
      </c>
      <c r="G3779" s="69">
        <f t="shared" ca="1" si="1107"/>
        <v>0</v>
      </c>
      <c r="H3779" s="34">
        <f t="shared" ca="1" si="1108"/>
        <v>1151.2865404283818</v>
      </c>
      <c r="I3779" s="34">
        <f t="shared" ca="1" si="1109"/>
        <v>4451.2865404283821</v>
      </c>
      <c r="J3779" s="18">
        <f ca="1">SUM(INDIRECT(ADDRESS(ROW(F3779),COLUMN(F3779),4)):INDIRECT(ADDRESS(ROW(F3779)+N$5-1,COLUMN(F3779),4)))</f>
        <v>24100</v>
      </c>
      <c r="K3779" s="18">
        <f t="shared" ca="1" si="1110"/>
        <v>0</v>
      </c>
      <c r="L3779" s="18">
        <f t="shared" ca="1" si="1120"/>
        <v>0</v>
      </c>
      <c r="M3779" s="18">
        <f t="shared" ca="1" si="1104"/>
        <v>16350</v>
      </c>
      <c r="N3779" s="34">
        <f t="shared" ca="1" si="1111"/>
        <v>24116.398958189027</v>
      </c>
      <c r="P3779" s="18">
        <f t="shared" ca="1" si="1105"/>
        <v>1151.2865404283818</v>
      </c>
      <c r="Q3779" s="47">
        <f ca="1">SUM(L$15:L3779)-SUM(M$15:M3779)</f>
        <v>0</v>
      </c>
      <c r="R3779" s="47" t="str">
        <f t="shared" ca="1" si="1106"/>
        <v>M3782</v>
      </c>
      <c r="S3779" s="40">
        <f t="shared" ca="1" si="1112"/>
        <v>0</v>
      </c>
      <c r="T3779" s="46">
        <f t="shared" ca="1" si="1113"/>
        <v>0</v>
      </c>
      <c r="X3779" s="74">
        <f t="shared" ca="1" si="1114"/>
        <v>1.1512865404283819</v>
      </c>
      <c r="Y3779" s="75">
        <f t="shared" ca="1" si="1115"/>
        <v>1.1512865404283819</v>
      </c>
      <c r="Z3779" s="74">
        <f t="shared" ca="1" si="1116"/>
        <v>3.1622586673687265</v>
      </c>
      <c r="AA3779" s="76">
        <f t="shared" ca="1" si="1117"/>
        <v>1151.2865404283818</v>
      </c>
      <c r="AB3779" s="76">
        <f t="shared" ca="1" si="1118"/>
        <v>3162.2586673687265</v>
      </c>
    </row>
    <row r="3780" spans="1:28" x14ac:dyDescent="0.25">
      <c r="A3780" s="2">
        <f t="shared" si="1119"/>
        <v>16</v>
      </c>
      <c r="B3780" s="16">
        <f ca="1">VLOOKUP(A3780,PERIODS!$O$4:$P$33,2,FALSE)</f>
        <v>3.3000000000000002E-2</v>
      </c>
      <c r="C3780" s="15"/>
      <c r="D3780" s="18">
        <v>3766</v>
      </c>
      <c r="E3780" s="34">
        <f t="shared" ca="1" si="1121"/>
        <v>24116.398958189027</v>
      </c>
      <c r="F3780" s="34">
        <f t="shared" ca="1" si="1103"/>
        <v>3300</v>
      </c>
      <c r="G3780" s="69">
        <f t="shared" ca="1" si="1107"/>
        <v>0</v>
      </c>
      <c r="H3780" s="34">
        <f t="shared" ca="1" si="1108"/>
        <v>1160.6894707181955</v>
      </c>
      <c r="I3780" s="34">
        <f t="shared" ca="1" si="1109"/>
        <v>4460.6894707181955</v>
      </c>
      <c r="J3780" s="18">
        <f ca="1">SUM(INDIRECT(ADDRESS(ROW(F3780),COLUMN(F3780),4)):INDIRECT(ADDRESS(ROW(F3780)+N$5-1,COLUMN(F3780),4)))</f>
        <v>24300</v>
      </c>
      <c r="K3780" s="18">
        <f t="shared" ca="1" si="1110"/>
        <v>16350</v>
      </c>
      <c r="L3780" s="18">
        <f t="shared" ca="1" si="1120"/>
        <v>16350</v>
      </c>
      <c r="M3780" s="18">
        <f t="shared" ca="1" si="1104"/>
        <v>0</v>
      </c>
      <c r="N3780" s="34">
        <f t="shared" ca="1" si="1111"/>
        <v>19655.709487470831</v>
      </c>
      <c r="P3780" s="18">
        <f t="shared" ca="1" si="1105"/>
        <v>1160.6894707181955</v>
      </c>
      <c r="Q3780" s="47">
        <f ca="1">SUM(L$15:L3780)-SUM(M$15:M3780)</f>
        <v>16350</v>
      </c>
      <c r="R3780" s="47" t="str">
        <f t="shared" ca="1" si="1106"/>
        <v>M3783</v>
      </c>
      <c r="S3780" s="40">
        <f t="shared" ca="1" si="1112"/>
        <v>0</v>
      </c>
      <c r="T3780" s="46">
        <f t="shared" ca="1" si="1113"/>
        <v>32</v>
      </c>
      <c r="X3780" s="74">
        <f t="shared" ca="1" si="1114"/>
        <v>1.1606894707181954</v>
      </c>
      <c r="Y3780" s="75">
        <f t="shared" ca="1" si="1115"/>
        <v>1.1606894707181954</v>
      </c>
      <c r="Z3780" s="74">
        <f t="shared" ca="1" si="1116"/>
        <v>3.1921334000764312</v>
      </c>
      <c r="AA3780" s="76">
        <f t="shared" ca="1" si="1117"/>
        <v>1160.6894707181955</v>
      </c>
      <c r="AB3780" s="76">
        <f t="shared" ca="1" si="1118"/>
        <v>3192.1334000764314</v>
      </c>
    </row>
    <row r="3781" spans="1:28" x14ac:dyDescent="0.25">
      <c r="A3781" s="2">
        <f t="shared" si="1119"/>
        <v>17</v>
      </c>
      <c r="B3781" s="16">
        <f ca="1">VLOOKUP(A3781,PERIODS!$O$4:$P$33,2,FALSE)</f>
        <v>3.5000000000000003E-2</v>
      </c>
      <c r="C3781" s="15"/>
      <c r="D3781" s="18">
        <v>3767</v>
      </c>
      <c r="E3781" s="34">
        <f t="shared" ca="1" si="1121"/>
        <v>19655.709487470831</v>
      </c>
      <c r="F3781" s="34">
        <f t="shared" ca="1" si="1103"/>
        <v>3500.0000000000005</v>
      </c>
      <c r="G3781" s="69">
        <f t="shared" ca="1" si="1107"/>
        <v>0</v>
      </c>
      <c r="H3781" s="34">
        <f t="shared" ca="1" si="1108"/>
        <v>-139.05268190402825</v>
      </c>
      <c r="I3781" s="34">
        <f t="shared" ca="1" si="1109"/>
        <v>3360.9473180959722</v>
      </c>
      <c r="J3781" s="18">
        <f ca="1">SUM(INDIRECT(ADDRESS(ROW(F3781),COLUMN(F3781),4)):INDIRECT(ADDRESS(ROW(F3781)+N$5-1,COLUMN(F3781),4)))</f>
        <v>24500.000000000004</v>
      </c>
      <c r="K3781" s="18">
        <f t="shared" ca="1" si="1110"/>
        <v>16350</v>
      </c>
      <c r="L3781" s="18">
        <f t="shared" ca="1" si="1120"/>
        <v>0</v>
      </c>
      <c r="M3781" s="18">
        <f t="shared" ca="1" si="1104"/>
        <v>0</v>
      </c>
      <c r="N3781" s="34">
        <f t="shared" ca="1" si="1111"/>
        <v>16294.762169374859</v>
      </c>
      <c r="P3781" s="18">
        <f t="shared" ca="1" si="1105"/>
        <v>139.05268190402825</v>
      </c>
      <c r="Q3781" s="47">
        <f ca="1">SUM(L$15:L3781)-SUM(M$15:M3781)</f>
        <v>16350</v>
      </c>
      <c r="R3781" s="47" t="str">
        <f t="shared" ca="1" si="1106"/>
        <v>M3784</v>
      </c>
      <c r="S3781" s="40">
        <f t="shared" ca="1" si="1112"/>
        <v>0</v>
      </c>
      <c r="T3781" s="46">
        <f t="shared" ca="1" si="1113"/>
        <v>44</v>
      </c>
      <c r="X3781" s="74">
        <f t="shared" ca="1" si="1114"/>
        <v>-0.13905268190402825</v>
      </c>
      <c r="Y3781" s="75">
        <f t="shared" ca="1" si="1115"/>
        <v>-0.13905268190402825</v>
      </c>
      <c r="Z3781" s="74">
        <f t="shared" ca="1" si="1116"/>
        <v>0.87018218439636053</v>
      </c>
      <c r="AA3781" s="76">
        <f t="shared" ca="1" si="1117"/>
        <v>-139.05268190402825</v>
      </c>
      <c r="AB3781" s="76">
        <f t="shared" ca="1" si="1118"/>
        <v>870.18218439636053</v>
      </c>
    </row>
    <row r="3782" spans="1:28" x14ac:dyDescent="0.25">
      <c r="A3782" s="2">
        <f t="shared" si="1119"/>
        <v>18</v>
      </c>
      <c r="B3782" s="16">
        <f ca="1">VLOOKUP(A3782,PERIODS!$O$4:$P$33,2,FALSE)</f>
        <v>3.5000000000000003E-2</v>
      </c>
      <c r="C3782" s="15"/>
      <c r="D3782" s="18">
        <v>3768</v>
      </c>
      <c r="E3782" s="34">
        <f t="shared" ca="1" si="1121"/>
        <v>16294.762169374859</v>
      </c>
      <c r="F3782" s="34">
        <f t="shared" ca="1" si="1103"/>
        <v>3500.0000000000005</v>
      </c>
      <c r="G3782" s="69">
        <f t="shared" ca="1" si="1107"/>
        <v>0</v>
      </c>
      <c r="H3782" s="34">
        <f t="shared" ca="1" si="1108"/>
        <v>1250.329755325454</v>
      </c>
      <c r="I3782" s="34">
        <f t="shared" ca="1" si="1109"/>
        <v>4750.3297553254542</v>
      </c>
      <c r="J3782" s="18">
        <f ca="1">SUM(INDIRECT(ADDRESS(ROW(F3782),COLUMN(F3782),4)):INDIRECT(ADDRESS(ROW(F3782)+N$5-1,COLUMN(F3782),4)))</f>
        <v>24500.000000000004</v>
      </c>
      <c r="K3782" s="18">
        <f t="shared" ca="1" si="1110"/>
        <v>16350</v>
      </c>
      <c r="L3782" s="18">
        <f t="shared" ca="1" si="1120"/>
        <v>0</v>
      </c>
      <c r="M3782" s="18">
        <f t="shared" ca="1" si="1104"/>
        <v>0</v>
      </c>
      <c r="N3782" s="34">
        <f t="shared" ca="1" si="1111"/>
        <v>11544.432414049405</v>
      </c>
      <c r="P3782" s="18">
        <f t="shared" ca="1" si="1105"/>
        <v>1250.329755325454</v>
      </c>
      <c r="Q3782" s="47">
        <f ca="1">SUM(L$15:L3782)-SUM(M$15:M3782)</f>
        <v>16350</v>
      </c>
      <c r="R3782" s="47" t="str">
        <f t="shared" ca="1" si="1106"/>
        <v>M3785</v>
      </c>
      <c r="S3782" s="40">
        <f t="shared" ca="1" si="1112"/>
        <v>0</v>
      </c>
      <c r="T3782" s="46">
        <f t="shared" ca="1" si="1113"/>
        <v>4</v>
      </c>
      <c r="X3782" s="74">
        <f t="shared" ca="1" si="1114"/>
        <v>1.250329755325454</v>
      </c>
      <c r="Y3782" s="75">
        <f t="shared" ca="1" si="1115"/>
        <v>1.250329755325454</v>
      </c>
      <c r="Z3782" s="74">
        <f t="shared" ca="1" si="1116"/>
        <v>3.4914941064280449</v>
      </c>
      <c r="AA3782" s="76">
        <f t="shared" ca="1" si="1117"/>
        <v>1250.329755325454</v>
      </c>
      <c r="AB3782" s="76">
        <f t="shared" ca="1" si="1118"/>
        <v>3491.4941064280451</v>
      </c>
    </row>
    <row r="3783" spans="1:28" x14ac:dyDescent="0.25">
      <c r="A3783" s="2">
        <f t="shared" si="1119"/>
        <v>19</v>
      </c>
      <c r="B3783" s="16">
        <f ca="1">VLOOKUP(A3783,PERIODS!$O$4:$P$33,2,FALSE)</f>
        <v>3.5000000000000003E-2</v>
      </c>
      <c r="C3783" s="15"/>
      <c r="D3783" s="18">
        <v>3769</v>
      </c>
      <c r="E3783" s="34">
        <f t="shared" ca="1" si="1121"/>
        <v>11544.432414049405</v>
      </c>
      <c r="F3783" s="34">
        <f t="shared" ca="1" si="1103"/>
        <v>3500.0000000000005</v>
      </c>
      <c r="G3783" s="69">
        <f t="shared" ca="1" si="1107"/>
        <v>0</v>
      </c>
      <c r="H3783" s="34">
        <f t="shared" ca="1" si="1108"/>
        <v>-52.947685053802999</v>
      </c>
      <c r="I3783" s="34">
        <f t="shared" ca="1" si="1109"/>
        <v>3447.0523149461974</v>
      </c>
      <c r="J3783" s="18">
        <f ca="1">SUM(INDIRECT(ADDRESS(ROW(F3783),COLUMN(F3783),4)):INDIRECT(ADDRESS(ROW(F3783)+N$5-1,COLUMN(F3783),4)))</f>
        <v>24500.000000000004</v>
      </c>
      <c r="K3783" s="18">
        <f t="shared" ca="1" si="1110"/>
        <v>0</v>
      </c>
      <c r="L3783" s="18">
        <f t="shared" ca="1" si="1120"/>
        <v>0</v>
      </c>
      <c r="M3783" s="18">
        <f t="shared" ca="1" si="1104"/>
        <v>16350</v>
      </c>
      <c r="N3783" s="34">
        <f t="shared" ca="1" si="1111"/>
        <v>24447.380099103208</v>
      </c>
      <c r="P3783" s="18">
        <f t="shared" ca="1" si="1105"/>
        <v>52.947685053802999</v>
      </c>
      <c r="Q3783" s="47">
        <f ca="1">SUM(L$15:L3783)-SUM(M$15:M3783)</f>
        <v>0</v>
      </c>
      <c r="R3783" s="47" t="str">
        <f t="shared" ca="1" si="1106"/>
        <v>M3786</v>
      </c>
      <c r="S3783" s="40">
        <f t="shared" ca="1" si="1112"/>
        <v>0</v>
      </c>
      <c r="T3783" s="46">
        <f t="shared" ca="1" si="1113"/>
        <v>72</v>
      </c>
      <c r="X3783" s="74">
        <f t="shared" ca="1" si="1114"/>
        <v>-5.2947685053802998E-2</v>
      </c>
      <c r="Y3783" s="75">
        <f t="shared" ca="1" si="1115"/>
        <v>-5.2947685053802998E-2</v>
      </c>
      <c r="Z3783" s="74">
        <f t="shared" ca="1" si="1116"/>
        <v>0.94842962822943677</v>
      </c>
      <c r="AA3783" s="76">
        <f t="shared" ca="1" si="1117"/>
        <v>-52.947685053802999</v>
      </c>
      <c r="AB3783" s="76">
        <f t="shared" ca="1" si="1118"/>
        <v>948.42962822943673</v>
      </c>
    </row>
    <row r="3784" spans="1:28" x14ac:dyDescent="0.25">
      <c r="A3784" s="2">
        <f t="shared" si="1119"/>
        <v>20</v>
      </c>
      <c r="B3784" s="16">
        <f ca="1">VLOOKUP(A3784,PERIODS!$O$4:$P$33,2,FALSE)</f>
        <v>3.5000000000000003E-2</v>
      </c>
      <c r="C3784" s="15"/>
      <c r="D3784" s="18">
        <v>3770</v>
      </c>
      <c r="E3784" s="34">
        <f t="shared" ca="1" si="1121"/>
        <v>24447.380099103208</v>
      </c>
      <c r="F3784" s="34">
        <f t="shared" ca="1" si="1103"/>
        <v>3500.0000000000005</v>
      </c>
      <c r="G3784" s="69">
        <f t="shared" ca="1" si="1107"/>
        <v>0</v>
      </c>
      <c r="H3784" s="34">
        <f t="shared" ca="1" si="1108"/>
        <v>-291.72463014213571</v>
      </c>
      <c r="I3784" s="34">
        <f t="shared" ca="1" si="1109"/>
        <v>3208.2753698578649</v>
      </c>
      <c r="J3784" s="18">
        <f ca="1">SUM(INDIRECT(ADDRESS(ROW(F3784),COLUMN(F3784),4)):INDIRECT(ADDRESS(ROW(F3784)+N$5-1,COLUMN(F3784),4)))</f>
        <v>24500.000000000004</v>
      </c>
      <c r="K3784" s="18">
        <f t="shared" ca="1" si="1110"/>
        <v>16350</v>
      </c>
      <c r="L3784" s="18">
        <f t="shared" ca="1" si="1120"/>
        <v>16350</v>
      </c>
      <c r="M3784" s="18">
        <f t="shared" ca="1" si="1104"/>
        <v>0</v>
      </c>
      <c r="N3784" s="34">
        <f t="shared" ca="1" si="1111"/>
        <v>21239.104729245344</v>
      </c>
      <c r="P3784" s="18">
        <f t="shared" ca="1" si="1105"/>
        <v>291.72463014213571</v>
      </c>
      <c r="Q3784" s="47">
        <f ca="1">SUM(L$15:L3784)-SUM(M$15:M3784)</f>
        <v>16350</v>
      </c>
      <c r="R3784" s="47" t="str">
        <f t="shared" ca="1" si="1106"/>
        <v>M3787</v>
      </c>
      <c r="S3784" s="40">
        <f t="shared" ca="1" si="1112"/>
        <v>0</v>
      </c>
      <c r="T3784" s="46">
        <f t="shared" ca="1" si="1113"/>
        <v>3</v>
      </c>
      <c r="X3784" s="74">
        <f t="shared" ca="1" si="1114"/>
        <v>-0.29172463014213573</v>
      </c>
      <c r="Y3784" s="75">
        <f t="shared" ca="1" si="1115"/>
        <v>-0.29172463014213573</v>
      </c>
      <c r="Z3784" s="74">
        <f t="shared" ca="1" si="1116"/>
        <v>0.74697420183475549</v>
      </c>
      <c r="AA3784" s="76">
        <f t="shared" ca="1" si="1117"/>
        <v>-291.72463014213571</v>
      </c>
      <c r="AB3784" s="76">
        <f t="shared" ca="1" si="1118"/>
        <v>746.97420183475549</v>
      </c>
    </row>
    <row r="3785" spans="1:28" x14ac:dyDescent="0.25">
      <c r="A3785" s="2">
        <f t="shared" si="1119"/>
        <v>21</v>
      </c>
      <c r="B3785" s="16">
        <f ca="1">VLOOKUP(A3785,PERIODS!$O$4:$P$33,2,FALSE)</f>
        <v>3.5000000000000003E-2</v>
      </c>
      <c r="C3785" s="15"/>
      <c r="D3785" s="18">
        <v>3771</v>
      </c>
      <c r="E3785" s="34">
        <f t="shared" ca="1" si="1121"/>
        <v>21239.104729245344</v>
      </c>
      <c r="F3785" s="34">
        <f t="shared" ca="1" si="1103"/>
        <v>3500.0000000000005</v>
      </c>
      <c r="G3785" s="69">
        <f t="shared" ca="1" si="1107"/>
        <v>0</v>
      </c>
      <c r="H3785" s="34">
        <f t="shared" ca="1" si="1108"/>
        <v>-963.39565908444058</v>
      </c>
      <c r="I3785" s="34">
        <f t="shared" ca="1" si="1109"/>
        <v>2536.60434091556</v>
      </c>
      <c r="J3785" s="18">
        <f ca="1">SUM(INDIRECT(ADDRESS(ROW(F3785),COLUMN(F3785),4)):INDIRECT(ADDRESS(ROW(F3785)+N$5-1,COLUMN(F3785),4)))</f>
        <v>24500.000000000004</v>
      </c>
      <c r="K3785" s="18">
        <f t="shared" ca="1" si="1110"/>
        <v>16350</v>
      </c>
      <c r="L3785" s="18">
        <f t="shared" ca="1" si="1120"/>
        <v>0</v>
      </c>
      <c r="M3785" s="18">
        <f t="shared" ca="1" si="1104"/>
        <v>0</v>
      </c>
      <c r="N3785" s="34">
        <f t="shared" ca="1" si="1111"/>
        <v>18702.500388329783</v>
      </c>
      <c r="P3785" s="18">
        <f t="shared" ca="1" si="1105"/>
        <v>963.39565908444058</v>
      </c>
      <c r="Q3785" s="47">
        <f ca="1">SUM(L$15:L3785)-SUM(M$15:M3785)</f>
        <v>16350</v>
      </c>
      <c r="R3785" s="47" t="str">
        <f t="shared" ca="1" si="1106"/>
        <v>M3788</v>
      </c>
      <c r="S3785" s="40">
        <f t="shared" ca="1" si="1112"/>
        <v>0</v>
      </c>
      <c r="T3785" s="46">
        <f t="shared" ca="1" si="1113"/>
        <v>20</v>
      </c>
      <c r="X3785" s="74">
        <f t="shared" ca="1" si="1114"/>
        <v>-0.96339565908444058</v>
      </c>
      <c r="Y3785" s="75">
        <f t="shared" ca="1" si="1115"/>
        <v>-0.96339565908444058</v>
      </c>
      <c r="Z3785" s="74">
        <f t="shared" ca="1" si="1116"/>
        <v>0.3815949172453228</v>
      </c>
      <c r="AA3785" s="76">
        <f t="shared" ca="1" si="1117"/>
        <v>-963.39565908444058</v>
      </c>
      <c r="AB3785" s="76">
        <f t="shared" ca="1" si="1118"/>
        <v>381.59491724532279</v>
      </c>
    </row>
    <row r="3786" spans="1:28" x14ac:dyDescent="0.25">
      <c r="A3786" s="2">
        <f t="shared" si="1119"/>
        <v>22</v>
      </c>
      <c r="B3786" s="16">
        <f ca="1">VLOOKUP(A3786,PERIODS!$O$4:$P$33,2,FALSE)</f>
        <v>3.5000000000000003E-2</v>
      </c>
      <c r="C3786" s="15"/>
      <c r="D3786" s="18">
        <v>3772</v>
      </c>
      <c r="E3786" s="34">
        <f t="shared" ca="1" si="1121"/>
        <v>18702.500388329783</v>
      </c>
      <c r="F3786" s="34">
        <f t="shared" ca="1" si="1103"/>
        <v>3500.0000000000005</v>
      </c>
      <c r="G3786" s="69">
        <f t="shared" ca="1" si="1107"/>
        <v>0</v>
      </c>
      <c r="H3786" s="34">
        <f t="shared" ca="1" si="1108"/>
        <v>-1139.5017759395557</v>
      </c>
      <c r="I3786" s="34">
        <f t="shared" ca="1" si="1109"/>
        <v>2360.498224060445</v>
      </c>
      <c r="J3786" s="18">
        <f ca="1">SUM(INDIRECT(ADDRESS(ROW(F3786),COLUMN(F3786),4)):INDIRECT(ADDRESS(ROW(F3786)+N$5-1,COLUMN(F3786),4)))</f>
        <v>25000.000000000004</v>
      </c>
      <c r="K3786" s="18">
        <f t="shared" ca="1" si="1110"/>
        <v>16350</v>
      </c>
      <c r="L3786" s="18">
        <f t="shared" ca="1" si="1120"/>
        <v>0</v>
      </c>
      <c r="M3786" s="18">
        <f t="shared" ca="1" si="1104"/>
        <v>0</v>
      </c>
      <c r="N3786" s="34">
        <f t="shared" ca="1" si="1111"/>
        <v>16342.002164269339</v>
      </c>
      <c r="P3786" s="18">
        <f t="shared" ca="1" si="1105"/>
        <v>1139.5017759395557</v>
      </c>
      <c r="Q3786" s="47">
        <f ca="1">SUM(L$15:L3786)-SUM(M$15:M3786)</f>
        <v>16350</v>
      </c>
      <c r="R3786" s="47" t="str">
        <f t="shared" ca="1" si="1106"/>
        <v>M3789</v>
      </c>
      <c r="S3786" s="40">
        <f t="shared" ca="1" si="1112"/>
        <v>0</v>
      </c>
      <c r="T3786" s="46">
        <f t="shared" ca="1" si="1113"/>
        <v>60</v>
      </c>
      <c r="X3786" s="74">
        <f t="shared" ca="1" si="1114"/>
        <v>-1.1395017759395558</v>
      </c>
      <c r="Y3786" s="75">
        <f t="shared" ca="1" si="1115"/>
        <v>-1.1395017759395558</v>
      </c>
      <c r="Z3786" s="74">
        <f t="shared" ca="1" si="1116"/>
        <v>0.31997840304844594</v>
      </c>
      <c r="AA3786" s="76">
        <f t="shared" ca="1" si="1117"/>
        <v>-1139.5017759395557</v>
      </c>
      <c r="AB3786" s="76">
        <f t="shared" ca="1" si="1118"/>
        <v>319.97840304844595</v>
      </c>
    </row>
    <row r="3787" spans="1:28" x14ac:dyDescent="0.25">
      <c r="A3787" s="2">
        <f t="shared" si="1119"/>
        <v>23</v>
      </c>
      <c r="B3787" s="16">
        <f ca="1">VLOOKUP(A3787,PERIODS!$O$4:$P$33,2,FALSE)</f>
        <v>3.5000000000000003E-2</v>
      </c>
      <c r="C3787" s="15"/>
      <c r="D3787" s="18">
        <v>3773</v>
      </c>
      <c r="E3787" s="34">
        <f t="shared" ca="1" si="1121"/>
        <v>16342.002164269339</v>
      </c>
      <c r="F3787" s="34">
        <f t="shared" ca="1" si="1103"/>
        <v>3500.0000000000005</v>
      </c>
      <c r="G3787" s="69">
        <f t="shared" ca="1" si="1107"/>
        <v>0</v>
      </c>
      <c r="H3787" s="34">
        <f t="shared" ca="1" si="1108"/>
        <v>915.9542015457148</v>
      </c>
      <c r="I3787" s="34">
        <f t="shared" ca="1" si="1109"/>
        <v>4415.9542015457155</v>
      </c>
      <c r="J3787" s="18">
        <f ca="1">SUM(INDIRECT(ADDRESS(ROW(F3787),COLUMN(F3787),4)):INDIRECT(ADDRESS(ROW(F3787)+N$5-1,COLUMN(F3787),4)))</f>
        <v>25500.000000000004</v>
      </c>
      <c r="K3787" s="18">
        <f t="shared" ca="1" si="1110"/>
        <v>0</v>
      </c>
      <c r="L3787" s="18">
        <f t="shared" ca="1" si="1120"/>
        <v>0</v>
      </c>
      <c r="M3787" s="18">
        <f t="shared" ca="1" si="1104"/>
        <v>16350</v>
      </c>
      <c r="N3787" s="34">
        <f t="shared" ca="1" si="1111"/>
        <v>28276.047962723624</v>
      </c>
      <c r="P3787" s="18">
        <f t="shared" ca="1" si="1105"/>
        <v>915.9542015457148</v>
      </c>
      <c r="Q3787" s="47">
        <f ca="1">SUM(L$15:L3787)-SUM(M$15:M3787)</f>
        <v>0</v>
      </c>
      <c r="R3787" s="47" t="str">
        <f t="shared" ca="1" si="1106"/>
        <v>M3790</v>
      </c>
      <c r="S3787" s="40">
        <f t="shared" ca="1" si="1112"/>
        <v>0</v>
      </c>
      <c r="T3787" s="46">
        <f t="shared" ca="1" si="1113"/>
        <v>9</v>
      </c>
      <c r="X3787" s="74">
        <f t="shared" ca="1" si="1114"/>
        <v>0.91595420154571483</v>
      </c>
      <c r="Y3787" s="75">
        <f t="shared" ca="1" si="1115"/>
        <v>0.91595420154571483</v>
      </c>
      <c r="Z3787" s="74">
        <f t="shared" ca="1" si="1116"/>
        <v>2.499158815728848</v>
      </c>
      <c r="AA3787" s="76">
        <f t="shared" ca="1" si="1117"/>
        <v>915.9542015457148</v>
      </c>
      <c r="AB3787" s="76">
        <f t="shared" ca="1" si="1118"/>
        <v>2499.1588157288479</v>
      </c>
    </row>
    <row r="3788" spans="1:28" x14ac:dyDescent="0.25">
      <c r="A3788" s="2">
        <f t="shared" si="1119"/>
        <v>24</v>
      </c>
      <c r="B3788" s="16">
        <f ca="1">VLOOKUP(A3788,PERIODS!$O$4:$P$33,2,FALSE)</f>
        <v>3.5000000000000003E-2</v>
      </c>
      <c r="C3788" s="15"/>
      <c r="D3788" s="18">
        <v>3774</v>
      </c>
      <c r="E3788" s="34">
        <f t="shared" ca="1" si="1121"/>
        <v>28276.047962723624</v>
      </c>
      <c r="F3788" s="34">
        <f t="shared" ca="1" si="1103"/>
        <v>3500.0000000000005</v>
      </c>
      <c r="G3788" s="69">
        <f t="shared" ca="1" si="1107"/>
        <v>0</v>
      </c>
      <c r="H3788" s="34">
        <f t="shared" ca="1" si="1108"/>
        <v>-254.52657848458986</v>
      </c>
      <c r="I3788" s="34">
        <f t="shared" ca="1" si="1109"/>
        <v>3245.4734215154108</v>
      </c>
      <c r="J3788" s="18">
        <f ca="1">SUM(INDIRECT(ADDRESS(ROW(F3788),COLUMN(F3788),4)):INDIRECT(ADDRESS(ROW(F3788)+N$5-1,COLUMN(F3788),4)))</f>
        <v>26000</v>
      </c>
      <c r="K3788" s="18">
        <f t="shared" ca="1" si="1110"/>
        <v>0</v>
      </c>
      <c r="L3788" s="18">
        <f t="shared" ca="1" si="1120"/>
        <v>0</v>
      </c>
      <c r="M3788" s="18">
        <f t="shared" ca="1" si="1104"/>
        <v>0</v>
      </c>
      <c r="N3788" s="34">
        <f t="shared" ca="1" si="1111"/>
        <v>25030.574541208214</v>
      </c>
      <c r="P3788" s="18">
        <f t="shared" ca="1" si="1105"/>
        <v>254.52657848458986</v>
      </c>
      <c r="Q3788" s="47">
        <f ca="1">SUM(L$15:L3788)-SUM(M$15:M3788)</f>
        <v>0</v>
      </c>
      <c r="R3788" s="47" t="str">
        <f t="shared" ca="1" si="1106"/>
        <v>M3791</v>
      </c>
      <c r="S3788" s="40">
        <f t="shared" ca="1" si="1112"/>
        <v>0</v>
      </c>
      <c r="T3788" s="46">
        <f t="shared" ca="1" si="1113"/>
        <v>59</v>
      </c>
      <c r="X3788" s="74">
        <f t="shared" ca="1" si="1114"/>
        <v>-0.25452657848458987</v>
      </c>
      <c r="Y3788" s="75">
        <f t="shared" ca="1" si="1115"/>
        <v>-0.25452657848458987</v>
      </c>
      <c r="Z3788" s="74">
        <f t="shared" ca="1" si="1116"/>
        <v>0.7752834469577834</v>
      </c>
      <c r="AA3788" s="76">
        <f t="shared" ca="1" si="1117"/>
        <v>-254.52657848458986</v>
      </c>
      <c r="AB3788" s="76">
        <f t="shared" ca="1" si="1118"/>
        <v>775.28344695778344</v>
      </c>
    </row>
    <row r="3789" spans="1:28" x14ac:dyDescent="0.25">
      <c r="A3789" s="2">
        <f t="shared" si="1119"/>
        <v>25</v>
      </c>
      <c r="B3789" s="16">
        <f ca="1">VLOOKUP(A3789,PERIODS!$O$4:$P$33,2,FALSE)</f>
        <v>3.5000000000000003E-2</v>
      </c>
      <c r="C3789" s="15"/>
      <c r="D3789" s="18">
        <v>3775</v>
      </c>
      <c r="E3789" s="34">
        <f t="shared" ca="1" si="1121"/>
        <v>25030.574541208214</v>
      </c>
      <c r="F3789" s="34">
        <f t="shared" ca="1" si="1103"/>
        <v>3500.0000000000005</v>
      </c>
      <c r="G3789" s="69">
        <f t="shared" ca="1" si="1107"/>
        <v>0</v>
      </c>
      <c r="H3789" s="34">
        <f t="shared" ca="1" si="1108"/>
        <v>169.22979123777918</v>
      </c>
      <c r="I3789" s="34">
        <f t="shared" ca="1" si="1109"/>
        <v>3669.2297912377799</v>
      </c>
      <c r="J3789" s="18">
        <f ca="1">SUM(INDIRECT(ADDRESS(ROW(F3789),COLUMN(F3789),4)):INDIRECT(ADDRESS(ROW(F3789)+N$5-1,COLUMN(F3789),4)))</f>
        <v>24900</v>
      </c>
      <c r="K3789" s="18">
        <f t="shared" ca="1" si="1110"/>
        <v>0</v>
      </c>
      <c r="L3789" s="18">
        <f t="shared" ca="1" si="1120"/>
        <v>0</v>
      </c>
      <c r="M3789" s="18">
        <f t="shared" ca="1" si="1104"/>
        <v>0</v>
      </c>
      <c r="N3789" s="34">
        <f t="shared" ca="1" si="1111"/>
        <v>21361.344749970434</v>
      </c>
      <c r="P3789" s="18">
        <f t="shared" ca="1" si="1105"/>
        <v>169.22979123777918</v>
      </c>
      <c r="Q3789" s="47">
        <f ca="1">SUM(L$15:L3789)-SUM(M$15:M3789)</f>
        <v>0</v>
      </c>
      <c r="R3789" s="47" t="str">
        <f t="shared" ca="1" si="1106"/>
        <v>M3792</v>
      </c>
      <c r="S3789" s="40">
        <f t="shared" ca="1" si="1112"/>
        <v>0</v>
      </c>
      <c r="T3789" s="46">
        <f t="shared" ca="1" si="1113"/>
        <v>10</v>
      </c>
      <c r="X3789" s="74">
        <f t="shared" ca="1" si="1114"/>
        <v>0.16922979123777918</v>
      </c>
      <c r="Y3789" s="75">
        <f t="shared" ca="1" si="1115"/>
        <v>0.16922979123777918</v>
      </c>
      <c r="Z3789" s="74">
        <f t="shared" ca="1" si="1116"/>
        <v>1.1843922706219143</v>
      </c>
      <c r="AA3789" s="76">
        <f t="shared" ca="1" si="1117"/>
        <v>169.22979123777918</v>
      </c>
      <c r="AB3789" s="76">
        <f t="shared" ca="1" si="1118"/>
        <v>1184.3922706219143</v>
      </c>
    </row>
    <row r="3790" spans="1:28" x14ac:dyDescent="0.25">
      <c r="A3790" s="2">
        <f t="shared" si="1119"/>
        <v>26</v>
      </c>
      <c r="B3790" s="16">
        <f ca="1">VLOOKUP(A3790,PERIODS!$O$4:$P$33,2,FALSE)</f>
        <v>3.5000000000000003E-2</v>
      </c>
      <c r="C3790" s="15"/>
      <c r="D3790" s="18">
        <v>3776</v>
      </c>
      <c r="E3790" s="34">
        <f t="shared" ca="1" si="1121"/>
        <v>21361.344749970434</v>
      </c>
      <c r="F3790" s="34">
        <f t="shared" ca="1" si="1103"/>
        <v>3500.0000000000005</v>
      </c>
      <c r="G3790" s="69">
        <f t="shared" ca="1" si="1107"/>
        <v>0</v>
      </c>
      <c r="H3790" s="34">
        <f t="shared" ca="1" si="1108"/>
        <v>729.1197749780456</v>
      </c>
      <c r="I3790" s="34">
        <f t="shared" ca="1" si="1109"/>
        <v>4229.1197749780458</v>
      </c>
      <c r="J3790" s="18">
        <f ca="1">SUM(INDIRECT(ADDRESS(ROW(F3790),COLUMN(F3790),4)):INDIRECT(ADDRESS(ROW(F3790)+N$5-1,COLUMN(F3790),4)))</f>
        <v>23900</v>
      </c>
      <c r="K3790" s="18">
        <f t="shared" ca="1" si="1110"/>
        <v>16350</v>
      </c>
      <c r="L3790" s="18">
        <f t="shared" ca="1" si="1120"/>
        <v>16350</v>
      </c>
      <c r="M3790" s="18">
        <f t="shared" ca="1" si="1104"/>
        <v>0</v>
      </c>
      <c r="N3790" s="34">
        <f t="shared" ca="1" si="1111"/>
        <v>17132.224974992387</v>
      </c>
      <c r="P3790" s="18">
        <f t="shared" ca="1" si="1105"/>
        <v>729.1197749780456</v>
      </c>
      <c r="Q3790" s="47">
        <f ca="1">SUM(L$15:L3790)-SUM(M$15:M3790)</f>
        <v>16350</v>
      </c>
      <c r="R3790" s="47" t="str">
        <f t="shared" ca="1" si="1106"/>
        <v>M3793</v>
      </c>
      <c r="S3790" s="40">
        <f t="shared" ca="1" si="1112"/>
        <v>0</v>
      </c>
      <c r="T3790" s="46">
        <f t="shared" ca="1" si="1113"/>
        <v>84</v>
      </c>
      <c r="X3790" s="74">
        <f t="shared" ca="1" si="1114"/>
        <v>0.72911977497804559</v>
      </c>
      <c r="Y3790" s="75">
        <f t="shared" ca="1" si="1115"/>
        <v>0.72911977497804559</v>
      </c>
      <c r="Z3790" s="74">
        <f t="shared" ca="1" si="1116"/>
        <v>2.0732548734470315</v>
      </c>
      <c r="AA3790" s="76">
        <f t="shared" ca="1" si="1117"/>
        <v>729.1197749780456</v>
      </c>
      <c r="AB3790" s="76">
        <f t="shared" ca="1" si="1118"/>
        <v>2073.2548734470315</v>
      </c>
    </row>
    <row r="3791" spans="1:28" x14ac:dyDescent="0.25">
      <c r="A3791" s="2">
        <f t="shared" si="1119"/>
        <v>27</v>
      </c>
      <c r="B3791" s="16">
        <f ca="1">VLOOKUP(A3791,PERIODS!$O$4:$P$33,2,FALSE)</f>
        <v>3.5000000000000003E-2</v>
      </c>
      <c r="C3791" s="15"/>
      <c r="D3791" s="18">
        <v>3777</v>
      </c>
      <c r="E3791" s="34">
        <f t="shared" ca="1" si="1121"/>
        <v>17132.224974992387</v>
      </c>
      <c r="F3791" s="34">
        <f t="shared" ref="F3791:F3854" ca="1" si="1122">F$2*B3791</f>
        <v>3500.0000000000005</v>
      </c>
      <c r="G3791" s="69">
        <f t="shared" ca="1" si="1107"/>
        <v>0</v>
      </c>
      <c r="H3791" s="34">
        <f t="shared" ca="1" si="1108"/>
        <v>1959.9639845400536</v>
      </c>
      <c r="I3791" s="34">
        <f t="shared" ca="1" si="1109"/>
        <v>5459.9639845400543</v>
      </c>
      <c r="J3791" s="18">
        <f ca="1">SUM(INDIRECT(ADDRESS(ROW(F3791),COLUMN(F3791),4)):INDIRECT(ADDRESS(ROW(F3791)+N$5-1,COLUMN(F3791),4)))</f>
        <v>22900</v>
      </c>
      <c r="K3791" s="18">
        <f t="shared" ca="1" si="1110"/>
        <v>16350</v>
      </c>
      <c r="L3791" s="18">
        <f t="shared" ca="1" si="1120"/>
        <v>0</v>
      </c>
      <c r="M3791" s="18">
        <f t="shared" ref="M3791:M3854" ca="1" si="1123">SUMIF($R$15:$R$8014,ADDRESS(ROW(M3791),COLUMN(M3791),4),$L$15:$L$8014)</f>
        <v>0</v>
      </c>
      <c r="N3791" s="34">
        <f t="shared" ca="1" si="1111"/>
        <v>11672.260990452332</v>
      </c>
      <c r="P3791" s="18">
        <f t="shared" ref="P3791:P3854" ca="1" si="1124">ABS(H3791)</f>
        <v>1959.9639845400536</v>
      </c>
      <c r="Q3791" s="47">
        <f ca="1">SUM(L$15:L3791)-SUM(M$15:M3791)</f>
        <v>16350</v>
      </c>
      <c r="R3791" s="47" t="str">
        <f t="shared" ref="R3791:R3854" ca="1" si="1125">ADDRESS(ROW(M3791)+$N$3+RANDBETWEEN(-$N$4,$N$4),COLUMN(M3791),4)</f>
        <v>M3794</v>
      </c>
      <c r="S3791" s="40">
        <f t="shared" ca="1" si="1112"/>
        <v>0</v>
      </c>
      <c r="T3791" s="46">
        <f t="shared" ca="1" si="1113"/>
        <v>65</v>
      </c>
      <c r="X3791" s="74">
        <f t="shared" ca="1" si="1114"/>
        <v>2.5227228243179889</v>
      </c>
      <c r="Y3791" s="75">
        <f t="shared" ca="1" si="1115"/>
        <v>1.9599639845400536</v>
      </c>
      <c r="Z3791" s="74">
        <f t="shared" ca="1" si="1116"/>
        <v>7.0990713842313315</v>
      </c>
      <c r="AA3791" s="76">
        <f t="shared" ca="1" si="1117"/>
        <v>1959.9639845400536</v>
      </c>
      <c r="AB3791" s="76">
        <f t="shared" ca="1" si="1118"/>
        <v>7099.0713842313316</v>
      </c>
    </row>
    <row r="3792" spans="1:28" x14ac:dyDescent="0.25">
      <c r="A3792" s="2">
        <f t="shared" si="1119"/>
        <v>28</v>
      </c>
      <c r="B3792" s="16">
        <f ca="1">VLOOKUP(A3792,PERIODS!$O$4:$P$33,2,FALSE)</f>
        <v>0.04</v>
      </c>
      <c r="C3792" s="15"/>
      <c r="D3792" s="18">
        <v>3778</v>
      </c>
      <c r="E3792" s="34">
        <f t="shared" ca="1" si="1121"/>
        <v>11672.260990452332</v>
      </c>
      <c r="F3792" s="34">
        <f t="shared" ca="1" si="1122"/>
        <v>4000</v>
      </c>
      <c r="G3792" s="69">
        <f t="shared" ref="G3792:G3855" ca="1" si="1126">((2*RAND()*$F$5)-$F$5)*E3792</f>
        <v>0</v>
      </c>
      <c r="H3792" s="34">
        <f t="shared" ref="H3792:H3855" ca="1" si="1127">IF($S$3="NORM",AA3792,IF($S$3="LOGNORM",AB3792,0))</f>
        <v>-1410.3049599537649</v>
      </c>
      <c r="I3792" s="34">
        <f t="shared" ref="I3792:I3855" ca="1" si="1128">IF(F3792+H3792&lt;0,0,F3792+H3792)</f>
        <v>2589.6950400462351</v>
      </c>
      <c r="J3792" s="18">
        <f ca="1">SUM(INDIRECT(ADDRESS(ROW(F3792),COLUMN(F3792),4)):INDIRECT(ADDRESS(ROW(F3792)+N$5-1,COLUMN(F3792),4)))</f>
        <v>21900</v>
      </c>
      <c r="K3792" s="18">
        <f t="shared" ref="K3792:K3855" ca="1" si="1129">Q3792</f>
        <v>16350</v>
      </c>
      <c r="L3792" s="18">
        <f t="shared" ca="1" si="1120"/>
        <v>0</v>
      </c>
      <c r="M3792" s="18">
        <f t="shared" ca="1" si="1123"/>
        <v>0</v>
      </c>
      <c r="N3792" s="34">
        <f t="shared" ref="N3792:N3855" ca="1" si="1130">E3792+G3792-I3792+M3792-S3792</f>
        <v>9082.5659504060968</v>
      </c>
      <c r="P3792" s="18">
        <f t="shared" ca="1" si="1124"/>
        <v>1410.3049599537649</v>
      </c>
      <c r="Q3792" s="47">
        <f ca="1">SUM(L$15:L3792)-SUM(M$15:M3792)</f>
        <v>16350</v>
      </c>
      <c r="R3792" s="47" t="str">
        <f t="shared" ca="1" si="1125"/>
        <v>M3795</v>
      </c>
      <c r="S3792" s="40">
        <f t="shared" ref="S3792:S3855" ca="1" si="1131">IF(T3792&gt;N$6*100,M3792,0)</f>
        <v>0</v>
      </c>
      <c r="T3792" s="46">
        <f t="shared" ref="T3792:T3855" ca="1" si="1132">RANDBETWEEN(0,100)</f>
        <v>71</v>
      </c>
      <c r="X3792" s="74">
        <f t="shared" ref="X3792:X3855" ca="1" si="1133">NORMINV(RAND(),0,1)</f>
        <v>-1.4103049599537649</v>
      </c>
      <c r="Y3792" s="75">
        <f t="shared" ref="Y3792:Y3855" ca="1" si="1134">IF(AND(X3792&gt;$F$6,$F$6&gt;0),$F$6,X3792)</f>
        <v>-1.4103049599537649</v>
      </c>
      <c r="Z3792" s="74">
        <f t="shared" ref="Z3792:Z3855" ca="1" si="1135">EXP(Y3792)</f>
        <v>0.2440688405806733</v>
      </c>
      <c r="AA3792" s="76">
        <f t="shared" ref="AA3792:AA3855" ca="1" si="1136">$F$3*Y3792</f>
        <v>-1410.3049599537649</v>
      </c>
      <c r="AB3792" s="76">
        <f t="shared" ref="AB3792:AB3855" ca="1" si="1137">$F$3*Z3792</f>
        <v>244.06884058067331</v>
      </c>
    </row>
    <row r="3793" spans="1:28" x14ac:dyDescent="0.25">
      <c r="A3793" s="2">
        <f t="shared" ref="A3793:A3856" si="1138">IF(AND(A3792=12,OR(A$14="MS",A$14="M0")),1,IF(AND(A3792=4,OR(A$14="WS",A$14="W0")),1,IF(AND(A3792=30,OR(A$14="DS",A$14="D0")),1,A3792+1)))</f>
        <v>29</v>
      </c>
      <c r="B3793" s="16">
        <f ca="1">VLOOKUP(A3793,PERIODS!$O$4:$P$33,2,FALSE)</f>
        <v>0.04</v>
      </c>
      <c r="C3793" s="15"/>
      <c r="D3793" s="18">
        <v>3779</v>
      </c>
      <c r="E3793" s="34">
        <f t="shared" ca="1" si="1121"/>
        <v>9082.5659504060968</v>
      </c>
      <c r="F3793" s="34">
        <f t="shared" ca="1" si="1122"/>
        <v>4000</v>
      </c>
      <c r="G3793" s="69">
        <f t="shared" ca="1" si="1126"/>
        <v>0</v>
      </c>
      <c r="H3793" s="34">
        <f t="shared" ca="1" si="1127"/>
        <v>-605.54584136292976</v>
      </c>
      <c r="I3793" s="34">
        <f t="shared" ca="1" si="1128"/>
        <v>3394.4541586370701</v>
      </c>
      <c r="J3793" s="18">
        <f ca="1">SUM(INDIRECT(ADDRESS(ROW(F3793),COLUMN(F3793),4)):INDIRECT(ADDRESS(ROW(F3793)+N$5-1,COLUMN(F3793),4)))</f>
        <v>21200</v>
      </c>
      <c r="K3793" s="18">
        <f t="shared" ca="1" si="1129"/>
        <v>0</v>
      </c>
      <c r="L3793" s="18">
        <f t="shared" ref="L3793:L3856" ca="1" si="1139">IF((E3793+K3792)&lt;J3793,N$2,0)</f>
        <v>0</v>
      </c>
      <c r="M3793" s="18">
        <f t="shared" ca="1" si="1123"/>
        <v>16350</v>
      </c>
      <c r="N3793" s="34">
        <f t="shared" ca="1" si="1130"/>
        <v>22038.111791769028</v>
      </c>
      <c r="P3793" s="18">
        <f t="shared" ca="1" si="1124"/>
        <v>605.54584136292976</v>
      </c>
      <c r="Q3793" s="47">
        <f ca="1">SUM(L$15:L3793)-SUM(M$15:M3793)</f>
        <v>0</v>
      </c>
      <c r="R3793" s="47" t="str">
        <f t="shared" ca="1" si="1125"/>
        <v>M3796</v>
      </c>
      <c r="S3793" s="40">
        <f t="shared" ca="1" si="1131"/>
        <v>0</v>
      </c>
      <c r="T3793" s="46">
        <f t="shared" ca="1" si="1132"/>
        <v>8</v>
      </c>
      <c r="X3793" s="74">
        <f t="shared" ca="1" si="1133"/>
        <v>-0.60554584136292977</v>
      </c>
      <c r="Y3793" s="75">
        <f t="shared" ca="1" si="1134"/>
        <v>-0.60554584136292977</v>
      </c>
      <c r="Z3793" s="74">
        <f t="shared" ca="1" si="1135"/>
        <v>0.54577643796508213</v>
      </c>
      <c r="AA3793" s="76">
        <f t="shared" ca="1" si="1136"/>
        <v>-605.54584136292976</v>
      </c>
      <c r="AB3793" s="76">
        <f t="shared" ca="1" si="1137"/>
        <v>545.7764379650821</v>
      </c>
    </row>
    <row r="3794" spans="1:28" x14ac:dyDescent="0.25">
      <c r="A3794" s="2">
        <f t="shared" si="1138"/>
        <v>30</v>
      </c>
      <c r="B3794" s="16">
        <f ca="1">VLOOKUP(A3794,PERIODS!$O$4:$P$33,2,FALSE)</f>
        <v>0.04</v>
      </c>
      <c r="C3794" s="15"/>
      <c r="D3794" s="18">
        <v>3780</v>
      </c>
      <c r="E3794" s="34">
        <f t="shared" ca="1" si="1121"/>
        <v>22038.111791769028</v>
      </c>
      <c r="F3794" s="34">
        <f t="shared" ca="1" si="1122"/>
        <v>4000</v>
      </c>
      <c r="G3794" s="69">
        <f t="shared" ca="1" si="1126"/>
        <v>0</v>
      </c>
      <c r="H3794" s="34">
        <f t="shared" ca="1" si="1127"/>
        <v>1617.0313430455205</v>
      </c>
      <c r="I3794" s="34">
        <f t="shared" ca="1" si="1128"/>
        <v>5617.0313430455208</v>
      </c>
      <c r="J3794" s="18">
        <f ca="1">SUM(INDIRECT(ADDRESS(ROW(F3794),COLUMN(F3794),4)):INDIRECT(ADDRESS(ROW(F3794)+N$5-1,COLUMN(F3794),4)))</f>
        <v>20500</v>
      </c>
      <c r="K3794" s="18">
        <f t="shared" ca="1" si="1129"/>
        <v>0</v>
      </c>
      <c r="L3794" s="18">
        <f t="shared" ca="1" si="1139"/>
        <v>0</v>
      </c>
      <c r="M3794" s="18">
        <f t="shared" ca="1" si="1123"/>
        <v>0</v>
      </c>
      <c r="N3794" s="34">
        <f t="shared" ca="1" si="1130"/>
        <v>16421.080448723507</v>
      </c>
      <c r="P3794" s="18">
        <f t="shared" ca="1" si="1124"/>
        <v>1617.0313430455205</v>
      </c>
      <c r="Q3794" s="47">
        <f ca="1">SUM(L$15:L3794)-SUM(M$15:M3794)</f>
        <v>0</v>
      </c>
      <c r="R3794" s="47" t="str">
        <f t="shared" ca="1" si="1125"/>
        <v>M3797</v>
      </c>
      <c r="S3794" s="40">
        <f t="shared" ca="1" si="1131"/>
        <v>0</v>
      </c>
      <c r="T3794" s="46">
        <f t="shared" ca="1" si="1132"/>
        <v>28</v>
      </c>
      <c r="X3794" s="74">
        <f t="shared" ca="1" si="1133"/>
        <v>1.6170313430455205</v>
      </c>
      <c r="Y3794" s="75">
        <f t="shared" ca="1" si="1134"/>
        <v>1.6170313430455205</v>
      </c>
      <c r="Z3794" s="74">
        <f t="shared" ca="1" si="1135"/>
        <v>5.038111669087459</v>
      </c>
      <c r="AA3794" s="76">
        <f t="shared" ca="1" si="1136"/>
        <v>1617.0313430455205</v>
      </c>
      <c r="AB3794" s="76">
        <f t="shared" ca="1" si="1137"/>
        <v>5038.1116690874587</v>
      </c>
    </row>
    <row r="3795" spans="1:28" x14ac:dyDescent="0.25">
      <c r="A3795" s="2">
        <f t="shared" si="1138"/>
        <v>1</v>
      </c>
      <c r="B3795" s="16">
        <f ca="1">VLOOKUP(A3795,PERIODS!$O$4:$P$33,2,FALSE)</f>
        <v>2.4E-2</v>
      </c>
      <c r="C3795" s="15"/>
      <c r="D3795" s="18">
        <v>3781</v>
      </c>
      <c r="E3795" s="34">
        <f t="shared" ca="1" si="1121"/>
        <v>16421.080448723507</v>
      </c>
      <c r="F3795" s="34">
        <f t="shared" ca="1" si="1122"/>
        <v>2400</v>
      </c>
      <c r="G3795" s="69">
        <f t="shared" ca="1" si="1126"/>
        <v>0</v>
      </c>
      <c r="H3795" s="34">
        <f t="shared" ca="1" si="1127"/>
        <v>-950.86224317279448</v>
      </c>
      <c r="I3795" s="34">
        <f t="shared" ca="1" si="1128"/>
        <v>1449.1377568272055</v>
      </c>
      <c r="J3795" s="18">
        <f ca="1">SUM(INDIRECT(ADDRESS(ROW(F3795),COLUMN(F3795),4)):INDIRECT(ADDRESS(ROW(F3795)+N$5-1,COLUMN(F3795),4)))</f>
        <v>19800</v>
      </c>
      <c r="K3795" s="18">
        <f t="shared" ca="1" si="1129"/>
        <v>16350</v>
      </c>
      <c r="L3795" s="18">
        <f t="shared" ca="1" si="1139"/>
        <v>16350</v>
      </c>
      <c r="M3795" s="18">
        <f t="shared" ca="1" si="1123"/>
        <v>0</v>
      </c>
      <c r="N3795" s="34">
        <f t="shared" ca="1" si="1130"/>
        <v>14971.942691896302</v>
      </c>
      <c r="P3795" s="18">
        <f t="shared" ca="1" si="1124"/>
        <v>950.86224317279448</v>
      </c>
      <c r="Q3795" s="47">
        <f ca="1">SUM(L$15:L3795)-SUM(M$15:M3795)</f>
        <v>16350</v>
      </c>
      <c r="R3795" s="47" t="str">
        <f t="shared" ca="1" si="1125"/>
        <v>M3798</v>
      </c>
      <c r="S3795" s="40">
        <f t="shared" ca="1" si="1131"/>
        <v>0</v>
      </c>
      <c r="T3795" s="46">
        <f t="shared" ca="1" si="1132"/>
        <v>76</v>
      </c>
      <c r="X3795" s="74">
        <f t="shared" ca="1" si="1133"/>
        <v>-0.95086224317279444</v>
      </c>
      <c r="Y3795" s="75">
        <f t="shared" ca="1" si="1134"/>
        <v>-0.95086224317279444</v>
      </c>
      <c r="Z3795" s="74">
        <f t="shared" ca="1" si="1135"/>
        <v>0.38640770236995375</v>
      </c>
      <c r="AA3795" s="76">
        <f t="shared" ca="1" si="1136"/>
        <v>-950.86224317279448</v>
      </c>
      <c r="AB3795" s="76">
        <f t="shared" ca="1" si="1137"/>
        <v>386.40770236995377</v>
      </c>
    </row>
    <row r="3796" spans="1:28" x14ac:dyDescent="0.25">
      <c r="A3796" s="2">
        <f t="shared" si="1138"/>
        <v>2</v>
      </c>
      <c r="B3796" s="16">
        <f ca="1">VLOOKUP(A3796,PERIODS!$O$4:$P$33,2,FALSE)</f>
        <v>2.5000000000000001E-2</v>
      </c>
      <c r="C3796" s="15"/>
      <c r="D3796" s="18">
        <v>3782</v>
      </c>
      <c r="E3796" s="34">
        <f t="shared" ca="1" si="1121"/>
        <v>14971.942691896302</v>
      </c>
      <c r="F3796" s="34">
        <f t="shared" ca="1" si="1122"/>
        <v>2500</v>
      </c>
      <c r="G3796" s="69">
        <f t="shared" ca="1" si="1126"/>
        <v>0</v>
      </c>
      <c r="H3796" s="34">
        <f t="shared" ca="1" si="1127"/>
        <v>-2175.5321011422393</v>
      </c>
      <c r="I3796" s="34">
        <f t="shared" ca="1" si="1128"/>
        <v>324.4678988577607</v>
      </c>
      <c r="J3796" s="18">
        <f ca="1">SUM(INDIRECT(ADDRESS(ROW(F3796),COLUMN(F3796),4)):INDIRECT(ADDRESS(ROW(F3796)+N$5-1,COLUMN(F3796),4)))</f>
        <v>20700</v>
      </c>
      <c r="K3796" s="18">
        <f t="shared" ca="1" si="1129"/>
        <v>16350</v>
      </c>
      <c r="L3796" s="18">
        <f t="shared" ca="1" si="1139"/>
        <v>0</v>
      </c>
      <c r="M3796" s="18">
        <f t="shared" ca="1" si="1123"/>
        <v>0</v>
      </c>
      <c r="N3796" s="34">
        <f t="shared" ca="1" si="1130"/>
        <v>14647.474793038542</v>
      </c>
      <c r="P3796" s="18">
        <f t="shared" ca="1" si="1124"/>
        <v>2175.5321011422393</v>
      </c>
      <c r="Q3796" s="47">
        <f ca="1">SUM(L$15:L3796)-SUM(M$15:M3796)</f>
        <v>16350</v>
      </c>
      <c r="R3796" s="47" t="str">
        <f t="shared" ca="1" si="1125"/>
        <v>M3799</v>
      </c>
      <c r="S3796" s="40">
        <f t="shared" ca="1" si="1131"/>
        <v>0</v>
      </c>
      <c r="T3796" s="46">
        <f t="shared" ca="1" si="1132"/>
        <v>71</v>
      </c>
      <c r="X3796" s="74">
        <f t="shared" ca="1" si="1133"/>
        <v>-2.1755321011422395</v>
      </c>
      <c r="Y3796" s="75">
        <f t="shared" ca="1" si="1134"/>
        <v>-2.1755321011422395</v>
      </c>
      <c r="Z3796" s="74">
        <f t="shared" ca="1" si="1135"/>
        <v>0.1135477187226062</v>
      </c>
      <c r="AA3796" s="76">
        <f t="shared" ca="1" si="1136"/>
        <v>-2175.5321011422393</v>
      </c>
      <c r="AB3796" s="76">
        <f t="shared" ca="1" si="1137"/>
        <v>113.54771872260621</v>
      </c>
    </row>
    <row r="3797" spans="1:28" x14ac:dyDescent="0.25">
      <c r="A3797" s="2">
        <f t="shared" si="1138"/>
        <v>3</v>
      </c>
      <c r="B3797" s="16">
        <f ca="1">VLOOKUP(A3797,PERIODS!$O$4:$P$33,2,FALSE)</f>
        <v>2.5000000000000001E-2</v>
      </c>
      <c r="C3797" s="15"/>
      <c r="D3797" s="18">
        <v>3783</v>
      </c>
      <c r="E3797" s="34">
        <f t="shared" ca="1" si="1121"/>
        <v>14647.474793038542</v>
      </c>
      <c r="F3797" s="34">
        <f t="shared" ca="1" si="1122"/>
        <v>2500</v>
      </c>
      <c r="G3797" s="69">
        <f t="shared" ca="1" si="1126"/>
        <v>0</v>
      </c>
      <c r="H3797" s="34">
        <f t="shared" ca="1" si="1127"/>
        <v>-151.8207516169409</v>
      </c>
      <c r="I3797" s="34">
        <f t="shared" ca="1" si="1128"/>
        <v>2348.1792483830591</v>
      </c>
      <c r="J3797" s="18">
        <f ca="1">SUM(INDIRECT(ADDRESS(ROW(F3797),COLUMN(F3797),4)):INDIRECT(ADDRESS(ROW(F3797)+N$5-1,COLUMN(F3797),4)))</f>
        <v>21500</v>
      </c>
      <c r="K3797" s="18">
        <f t="shared" ca="1" si="1129"/>
        <v>16350</v>
      </c>
      <c r="L3797" s="18">
        <f t="shared" ca="1" si="1139"/>
        <v>0</v>
      </c>
      <c r="M3797" s="18">
        <f t="shared" ca="1" si="1123"/>
        <v>0</v>
      </c>
      <c r="N3797" s="34">
        <f t="shared" ca="1" si="1130"/>
        <v>12299.295544655482</v>
      </c>
      <c r="P3797" s="18">
        <f t="shared" ca="1" si="1124"/>
        <v>151.8207516169409</v>
      </c>
      <c r="Q3797" s="47">
        <f ca="1">SUM(L$15:L3797)-SUM(M$15:M3797)</f>
        <v>16350</v>
      </c>
      <c r="R3797" s="47" t="str">
        <f t="shared" ca="1" si="1125"/>
        <v>M3800</v>
      </c>
      <c r="S3797" s="40">
        <f t="shared" ca="1" si="1131"/>
        <v>0</v>
      </c>
      <c r="T3797" s="46">
        <f t="shared" ca="1" si="1132"/>
        <v>1</v>
      </c>
      <c r="X3797" s="74">
        <f t="shared" ca="1" si="1133"/>
        <v>-0.15182075161694089</v>
      </c>
      <c r="Y3797" s="75">
        <f t="shared" ca="1" si="1134"/>
        <v>-0.15182075161694089</v>
      </c>
      <c r="Z3797" s="74">
        <f t="shared" ca="1" si="1135"/>
        <v>0.85914226680197692</v>
      </c>
      <c r="AA3797" s="76">
        <f t="shared" ca="1" si="1136"/>
        <v>-151.8207516169409</v>
      </c>
      <c r="AB3797" s="76">
        <f t="shared" ca="1" si="1137"/>
        <v>859.14226680197692</v>
      </c>
    </row>
    <row r="3798" spans="1:28" x14ac:dyDescent="0.25">
      <c r="A3798" s="2">
        <f t="shared" si="1138"/>
        <v>4</v>
      </c>
      <c r="B3798" s="16">
        <f ca="1">VLOOKUP(A3798,PERIODS!$O$4:$P$33,2,FALSE)</f>
        <v>2.5000000000000001E-2</v>
      </c>
      <c r="C3798" s="15"/>
      <c r="D3798" s="18">
        <v>3784</v>
      </c>
      <c r="E3798" s="34">
        <f t="shared" ca="1" si="1121"/>
        <v>12299.295544655482</v>
      </c>
      <c r="F3798" s="34">
        <f t="shared" ca="1" si="1122"/>
        <v>2500</v>
      </c>
      <c r="G3798" s="69">
        <f t="shared" ca="1" si="1126"/>
        <v>0</v>
      </c>
      <c r="H3798" s="34">
        <f t="shared" ca="1" si="1127"/>
        <v>1625.3400032444115</v>
      </c>
      <c r="I3798" s="34">
        <f t="shared" ca="1" si="1128"/>
        <v>4125.3400032444115</v>
      </c>
      <c r="J3798" s="18">
        <f ca="1">SUM(INDIRECT(ADDRESS(ROW(F3798),COLUMN(F3798),4)):INDIRECT(ADDRESS(ROW(F3798)+N$5-1,COLUMN(F3798),4)))</f>
        <v>22300</v>
      </c>
      <c r="K3798" s="18">
        <f t="shared" ca="1" si="1129"/>
        <v>0</v>
      </c>
      <c r="L3798" s="18">
        <f t="shared" ca="1" si="1139"/>
        <v>0</v>
      </c>
      <c r="M3798" s="18">
        <f t="shared" ca="1" si="1123"/>
        <v>16350</v>
      </c>
      <c r="N3798" s="34">
        <f t="shared" ca="1" si="1130"/>
        <v>24523.955541411073</v>
      </c>
      <c r="P3798" s="18">
        <f t="shared" ca="1" si="1124"/>
        <v>1625.3400032444115</v>
      </c>
      <c r="Q3798" s="47">
        <f ca="1">SUM(L$15:L3798)-SUM(M$15:M3798)</f>
        <v>0</v>
      </c>
      <c r="R3798" s="47" t="str">
        <f t="shared" ca="1" si="1125"/>
        <v>M3801</v>
      </c>
      <c r="S3798" s="40">
        <f t="shared" ca="1" si="1131"/>
        <v>0</v>
      </c>
      <c r="T3798" s="46">
        <f t="shared" ca="1" si="1132"/>
        <v>86</v>
      </c>
      <c r="X3798" s="74">
        <f t="shared" ca="1" si="1133"/>
        <v>1.6253400032444114</v>
      </c>
      <c r="Y3798" s="75">
        <f t="shared" ca="1" si="1134"/>
        <v>1.6253400032444114</v>
      </c>
      <c r="Z3798" s="74">
        <f t="shared" ca="1" si="1135"/>
        <v>5.0801460097006963</v>
      </c>
      <c r="AA3798" s="76">
        <f t="shared" ca="1" si="1136"/>
        <v>1625.3400032444115</v>
      </c>
      <c r="AB3798" s="76">
        <f t="shared" ca="1" si="1137"/>
        <v>5080.1460097006966</v>
      </c>
    </row>
    <row r="3799" spans="1:28" x14ac:dyDescent="0.25">
      <c r="A3799" s="2">
        <f t="shared" si="1138"/>
        <v>5</v>
      </c>
      <c r="B3799" s="16">
        <f ca="1">VLOOKUP(A3799,PERIODS!$O$4:$P$33,2,FALSE)</f>
        <v>3.3000000000000002E-2</v>
      </c>
      <c r="C3799" s="15"/>
      <c r="D3799" s="18">
        <v>3785</v>
      </c>
      <c r="E3799" s="34">
        <f t="shared" ca="1" si="1121"/>
        <v>24523.955541411073</v>
      </c>
      <c r="F3799" s="34">
        <f t="shared" ca="1" si="1122"/>
        <v>3300</v>
      </c>
      <c r="G3799" s="69">
        <f t="shared" ca="1" si="1126"/>
        <v>0</v>
      </c>
      <c r="H3799" s="34">
        <f t="shared" ca="1" si="1127"/>
        <v>388.55848823000326</v>
      </c>
      <c r="I3799" s="34">
        <f t="shared" ca="1" si="1128"/>
        <v>3688.5584882300031</v>
      </c>
      <c r="J3799" s="18">
        <f ca="1">SUM(INDIRECT(ADDRESS(ROW(F3799),COLUMN(F3799),4)):INDIRECT(ADDRESS(ROW(F3799)+N$5-1,COLUMN(F3799),4)))</f>
        <v>23100</v>
      </c>
      <c r="K3799" s="18">
        <f t="shared" ca="1" si="1129"/>
        <v>0</v>
      </c>
      <c r="L3799" s="18">
        <f t="shared" ca="1" si="1139"/>
        <v>0</v>
      </c>
      <c r="M3799" s="18">
        <f t="shared" ca="1" si="1123"/>
        <v>0</v>
      </c>
      <c r="N3799" s="34">
        <f t="shared" ca="1" si="1130"/>
        <v>20835.39705318107</v>
      </c>
      <c r="P3799" s="18">
        <f t="shared" ca="1" si="1124"/>
        <v>388.55848823000326</v>
      </c>
      <c r="Q3799" s="47">
        <f ca="1">SUM(L$15:L3799)-SUM(M$15:M3799)</f>
        <v>0</v>
      </c>
      <c r="R3799" s="47" t="str">
        <f t="shared" ca="1" si="1125"/>
        <v>M3802</v>
      </c>
      <c r="S3799" s="40">
        <f t="shared" ca="1" si="1131"/>
        <v>0</v>
      </c>
      <c r="T3799" s="46">
        <f t="shared" ca="1" si="1132"/>
        <v>64</v>
      </c>
      <c r="X3799" s="74">
        <f t="shared" ca="1" si="1133"/>
        <v>0.38855848823000327</v>
      </c>
      <c r="Y3799" s="75">
        <f t="shared" ca="1" si="1134"/>
        <v>0.38855848823000327</v>
      </c>
      <c r="Z3799" s="74">
        <f t="shared" ca="1" si="1135"/>
        <v>1.474853242497796</v>
      </c>
      <c r="AA3799" s="76">
        <f t="shared" ca="1" si="1136"/>
        <v>388.55848823000326</v>
      </c>
      <c r="AB3799" s="76">
        <f t="shared" ca="1" si="1137"/>
        <v>1474.8532424977961</v>
      </c>
    </row>
    <row r="3800" spans="1:28" x14ac:dyDescent="0.25">
      <c r="A3800" s="2">
        <f t="shared" si="1138"/>
        <v>6</v>
      </c>
      <c r="B3800" s="16">
        <f ca="1">VLOOKUP(A3800,PERIODS!$O$4:$P$33,2,FALSE)</f>
        <v>3.3000000000000002E-2</v>
      </c>
      <c r="C3800" s="15"/>
      <c r="D3800" s="18">
        <v>3786</v>
      </c>
      <c r="E3800" s="34">
        <f t="shared" ca="1" si="1121"/>
        <v>20835.39705318107</v>
      </c>
      <c r="F3800" s="34">
        <f t="shared" ca="1" si="1122"/>
        <v>3300</v>
      </c>
      <c r="G3800" s="69">
        <f t="shared" ca="1" si="1126"/>
        <v>0</v>
      </c>
      <c r="H3800" s="34">
        <f t="shared" ca="1" si="1127"/>
        <v>380.29186506896451</v>
      </c>
      <c r="I3800" s="34">
        <f t="shared" ca="1" si="1128"/>
        <v>3680.2918650689644</v>
      </c>
      <c r="J3800" s="18">
        <f ca="1">SUM(INDIRECT(ADDRESS(ROW(F3800),COLUMN(F3800),4)):INDIRECT(ADDRESS(ROW(F3800)+N$5-1,COLUMN(F3800),4)))</f>
        <v>23100</v>
      </c>
      <c r="K3800" s="18">
        <f t="shared" ca="1" si="1129"/>
        <v>16350</v>
      </c>
      <c r="L3800" s="18">
        <f t="shared" ca="1" si="1139"/>
        <v>16350</v>
      </c>
      <c r="M3800" s="18">
        <f t="shared" ca="1" si="1123"/>
        <v>0</v>
      </c>
      <c r="N3800" s="34">
        <f t="shared" ca="1" si="1130"/>
        <v>17155.105188112106</v>
      </c>
      <c r="P3800" s="18">
        <f t="shared" ca="1" si="1124"/>
        <v>380.29186506896451</v>
      </c>
      <c r="Q3800" s="47">
        <f ca="1">SUM(L$15:L3800)-SUM(M$15:M3800)</f>
        <v>16350</v>
      </c>
      <c r="R3800" s="47" t="str">
        <f t="shared" ca="1" si="1125"/>
        <v>M3803</v>
      </c>
      <c r="S3800" s="40">
        <f t="shared" ca="1" si="1131"/>
        <v>0</v>
      </c>
      <c r="T3800" s="46">
        <f t="shared" ca="1" si="1132"/>
        <v>15</v>
      </c>
      <c r="X3800" s="74">
        <f t="shared" ca="1" si="1133"/>
        <v>0.38029186506896451</v>
      </c>
      <c r="Y3800" s="75">
        <f t="shared" ca="1" si="1134"/>
        <v>0.38029186506896451</v>
      </c>
      <c r="Z3800" s="74">
        <f t="shared" ca="1" si="1135"/>
        <v>1.4627114415153415</v>
      </c>
      <c r="AA3800" s="76">
        <f t="shared" ca="1" si="1136"/>
        <v>380.29186506896451</v>
      </c>
      <c r="AB3800" s="76">
        <f t="shared" ca="1" si="1137"/>
        <v>1462.7114415153414</v>
      </c>
    </row>
    <row r="3801" spans="1:28" x14ac:dyDescent="0.25">
      <c r="A3801" s="2">
        <f t="shared" si="1138"/>
        <v>7</v>
      </c>
      <c r="B3801" s="16">
        <f ca="1">VLOOKUP(A3801,PERIODS!$O$4:$P$33,2,FALSE)</f>
        <v>3.3000000000000002E-2</v>
      </c>
      <c r="C3801" s="15"/>
      <c r="D3801" s="18">
        <v>3787</v>
      </c>
      <c r="E3801" s="34">
        <f t="shared" ca="1" si="1121"/>
        <v>17155.105188112106</v>
      </c>
      <c r="F3801" s="34">
        <f t="shared" ca="1" si="1122"/>
        <v>3300</v>
      </c>
      <c r="G3801" s="69">
        <f t="shared" ca="1" si="1126"/>
        <v>0</v>
      </c>
      <c r="H3801" s="34">
        <f t="shared" ca="1" si="1127"/>
        <v>-472.93088397253803</v>
      </c>
      <c r="I3801" s="34">
        <f t="shared" ca="1" si="1128"/>
        <v>2827.0691160274619</v>
      </c>
      <c r="J3801" s="18">
        <f ca="1">SUM(INDIRECT(ADDRESS(ROW(F3801),COLUMN(F3801),4)):INDIRECT(ADDRESS(ROW(F3801)+N$5-1,COLUMN(F3801),4)))</f>
        <v>23100</v>
      </c>
      <c r="K3801" s="18">
        <f t="shared" ca="1" si="1129"/>
        <v>16350</v>
      </c>
      <c r="L3801" s="18">
        <f t="shared" ca="1" si="1139"/>
        <v>0</v>
      </c>
      <c r="M3801" s="18">
        <f t="shared" ca="1" si="1123"/>
        <v>0</v>
      </c>
      <c r="N3801" s="34">
        <f t="shared" ca="1" si="1130"/>
        <v>14328.036072084644</v>
      </c>
      <c r="P3801" s="18">
        <f t="shared" ca="1" si="1124"/>
        <v>472.93088397253803</v>
      </c>
      <c r="Q3801" s="47">
        <f ca="1">SUM(L$15:L3801)-SUM(M$15:M3801)</f>
        <v>16350</v>
      </c>
      <c r="R3801" s="47" t="str">
        <f t="shared" ca="1" si="1125"/>
        <v>M3804</v>
      </c>
      <c r="S3801" s="40">
        <f t="shared" ca="1" si="1131"/>
        <v>0</v>
      </c>
      <c r="T3801" s="46">
        <f t="shared" ca="1" si="1132"/>
        <v>2</v>
      </c>
      <c r="X3801" s="74">
        <f t="shared" ca="1" si="1133"/>
        <v>-0.47293088397253802</v>
      </c>
      <c r="Y3801" s="75">
        <f t="shared" ca="1" si="1134"/>
        <v>-0.47293088397253802</v>
      </c>
      <c r="Z3801" s="74">
        <f t="shared" ca="1" si="1135"/>
        <v>0.62317314094115817</v>
      </c>
      <c r="AA3801" s="76">
        <f t="shared" ca="1" si="1136"/>
        <v>-472.93088397253803</v>
      </c>
      <c r="AB3801" s="76">
        <f t="shared" ca="1" si="1137"/>
        <v>623.17314094115818</v>
      </c>
    </row>
    <row r="3802" spans="1:28" x14ac:dyDescent="0.25">
      <c r="A3802" s="2">
        <f t="shared" si="1138"/>
        <v>8</v>
      </c>
      <c r="B3802" s="16">
        <f ca="1">VLOOKUP(A3802,PERIODS!$O$4:$P$33,2,FALSE)</f>
        <v>3.3000000000000002E-2</v>
      </c>
      <c r="C3802" s="15"/>
      <c r="D3802" s="18">
        <v>3788</v>
      </c>
      <c r="E3802" s="34">
        <f t="shared" ca="1" si="1121"/>
        <v>14328.036072084644</v>
      </c>
      <c r="F3802" s="34">
        <f t="shared" ca="1" si="1122"/>
        <v>3300</v>
      </c>
      <c r="G3802" s="69">
        <f t="shared" ca="1" si="1126"/>
        <v>0</v>
      </c>
      <c r="H3802" s="34">
        <f t="shared" ca="1" si="1127"/>
        <v>70.251904650712675</v>
      </c>
      <c r="I3802" s="34">
        <f t="shared" ca="1" si="1128"/>
        <v>3370.2519046507127</v>
      </c>
      <c r="J3802" s="18">
        <f ca="1">SUM(INDIRECT(ADDRESS(ROW(F3802),COLUMN(F3802),4)):INDIRECT(ADDRESS(ROW(F3802)+N$5-1,COLUMN(F3802),4)))</f>
        <v>23100</v>
      </c>
      <c r="K3802" s="18">
        <f t="shared" ca="1" si="1129"/>
        <v>16350</v>
      </c>
      <c r="L3802" s="18">
        <f t="shared" ca="1" si="1139"/>
        <v>0</v>
      </c>
      <c r="M3802" s="18">
        <f t="shared" ca="1" si="1123"/>
        <v>0</v>
      </c>
      <c r="N3802" s="34">
        <f t="shared" ca="1" si="1130"/>
        <v>10957.784167433931</v>
      </c>
      <c r="P3802" s="18">
        <f t="shared" ca="1" si="1124"/>
        <v>70.251904650712675</v>
      </c>
      <c r="Q3802" s="47">
        <f ca="1">SUM(L$15:L3802)-SUM(M$15:M3802)</f>
        <v>16350</v>
      </c>
      <c r="R3802" s="47" t="str">
        <f t="shared" ca="1" si="1125"/>
        <v>M3805</v>
      </c>
      <c r="S3802" s="40">
        <f t="shared" ca="1" si="1131"/>
        <v>0</v>
      </c>
      <c r="T3802" s="46">
        <f t="shared" ca="1" si="1132"/>
        <v>51</v>
      </c>
      <c r="X3802" s="74">
        <f t="shared" ca="1" si="1133"/>
        <v>7.0251904650712668E-2</v>
      </c>
      <c r="Y3802" s="75">
        <f t="shared" ca="1" si="1134"/>
        <v>7.0251904650712668E-2</v>
      </c>
      <c r="Z3802" s="74">
        <f t="shared" ca="1" si="1135"/>
        <v>1.0727783850843737</v>
      </c>
      <c r="AA3802" s="76">
        <f t="shared" ca="1" si="1136"/>
        <v>70.251904650712675</v>
      </c>
      <c r="AB3802" s="76">
        <f t="shared" ca="1" si="1137"/>
        <v>1072.7783850843737</v>
      </c>
    </row>
    <row r="3803" spans="1:28" x14ac:dyDescent="0.25">
      <c r="A3803" s="2">
        <f t="shared" si="1138"/>
        <v>9</v>
      </c>
      <c r="B3803" s="16">
        <f ca="1">VLOOKUP(A3803,PERIODS!$O$4:$P$33,2,FALSE)</f>
        <v>3.3000000000000002E-2</v>
      </c>
      <c r="C3803" s="15"/>
      <c r="D3803" s="18">
        <v>3789</v>
      </c>
      <c r="E3803" s="34">
        <f t="shared" ca="1" si="1121"/>
        <v>10957.784167433931</v>
      </c>
      <c r="F3803" s="34">
        <f t="shared" ca="1" si="1122"/>
        <v>3300</v>
      </c>
      <c r="G3803" s="69">
        <f t="shared" ca="1" si="1126"/>
        <v>0</v>
      </c>
      <c r="H3803" s="34">
        <f t="shared" ca="1" si="1127"/>
        <v>-1087.7210720769681</v>
      </c>
      <c r="I3803" s="34">
        <f t="shared" ca="1" si="1128"/>
        <v>2212.2789279230319</v>
      </c>
      <c r="J3803" s="18">
        <f ca="1">SUM(INDIRECT(ADDRESS(ROW(F3803),COLUMN(F3803),4)):INDIRECT(ADDRESS(ROW(F3803)+N$5-1,COLUMN(F3803),4)))</f>
        <v>23100</v>
      </c>
      <c r="K3803" s="18">
        <f t="shared" ca="1" si="1129"/>
        <v>0</v>
      </c>
      <c r="L3803" s="18">
        <f t="shared" ca="1" si="1139"/>
        <v>0</v>
      </c>
      <c r="M3803" s="18">
        <f t="shared" ca="1" si="1123"/>
        <v>16350</v>
      </c>
      <c r="N3803" s="34">
        <f t="shared" ca="1" si="1130"/>
        <v>25095.505239510898</v>
      </c>
      <c r="P3803" s="18">
        <f t="shared" ca="1" si="1124"/>
        <v>1087.7210720769681</v>
      </c>
      <c r="Q3803" s="47">
        <f ca="1">SUM(L$15:L3803)-SUM(M$15:M3803)</f>
        <v>0</v>
      </c>
      <c r="R3803" s="47" t="str">
        <f t="shared" ca="1" si="1125"/>
        <v>M3806</v>
      </c>
      <c r="S3803" s="40">
        <f t="shared" ca="1" si="1131"/>
        <v>0</v>
      </c>
      <c r="T3803" s="46">
        <f t="shared" ca="1" si="1132"/>
        <v>18</v>
      </c>
      <c r="X3803" s="74">
        <f t="shared" ca="1" si="1133"/>
        <v>-1.0877210720769681</v>
      </c>
      <c r="Y3803" s="75">
        <f t="shared" ca="1" si="1134"/>
        <v>-1.0877210720769681</v>
      </c>
      <c r="Z3803" s="74">
        <f t="shared" ca="1" si="1135"/>
        <v>0.33698358059830419</v>
      </c>
      <c r="AA3803" s="76">
        <f t="shared" ca="1" si="1136"/>
        <v>-1087.7210720769681</v>
      </c>
      <c r="AB3803" s="76">
        <f t="shared" ca="1" si="1137"/>
        <v>336.98358059830417</v>
      </c>
    </row>
    <row r="3804" spans="1:28" x14ac:dyDescent="0.25">
      <c r="A3804" s="2">
        <f t="shared" si="1138"/>
        <v>10</v>
      </c>
      <c r="B3804" s="16">
        <f ca="1">VLOOKUP(A3804,PERIODS!$O$4:$P$33,2,FALSE)</f>
        <v>3.3000000000000002E-2</v>
      </c>
      <c r="C3804" s="15"/>
      <c r="D3804" s="18">
        <v>3790</v>
      </c>
      <c r="E3804" s="34">
        <f t="shared" ca="1" si="1121"/>
        <v>25095.505239510898</v>
      </c>
      <c r="F3804" s="34">
        <f t="shared" ca="1" si="1122"/>
        <v>3300</v>
      </c>
      <c r="G3804" s="69">
        <f t="shared" ca="1" si="1126"/>
        <v>0</v>
      </c>
      <c r="H3804" s="34">
        <f t="shared" ca="1" si="1127"/>
        <v>36.434756760492796</v>
      </c>
      <c r="I3804" s="34">
        <f t="shared" ca="1" si="1128"/>
        <v>3336.4347567604927</v>
      </c>
      <c r="J3804" s="18">
        <f ca="1">SUM(INDIRECT(ADDRESS(ROW(F3804),COLUMN(F3804),4)):INDIRECT(ADDRESS(ROW(F3804)+N$5-1,COLUMN(F3804),4)))</f>
        <v>23100</v>
      </c>
      <c r="K3804" s="18">
        <f t="shared" ca="1" si="1129"/>
        <v>0</v>
      </c>
      <c r="L3804" s="18">
        <f t="shared" ca="1" si="1139"/>
        <v>0</v>
      </c>
      <c r="M3804" s="18">
        <f t="shared" ca="1" si="1123"/>
        <v>0</v>
      </c>
      <c r="N3804" s="34">
        <f t="shared" ca="1" si="1130"/>
        <v>21759.070482750405</v>
      </c>
      <c r="P3804" s="18">
        <f t="shared" ca="1" si="1124"/>
        <v>36.434756760492796</v>
      </c>
      <c r="Q3804" s="47">
        <f ca="1">SUM(L$15:L3804)-SUM(M$15:M3804)</f>
        <v>0</v>
      </c>
      <c r="R3804" s="47" t="str">
        <f t="shared" ca="1" si="1125"/>
        <v>M3807</v>
      </c>
      <c r="S3804" s="40">
        <f t="shared" ca="1" si="1131"/>
        <v>0</v>
      </c>
      <c r="T3804" s="46">
        <f t="shared" ca="1" si="1132"/>
        <v>70</v>
      </c>
      <c r="X3804" s="74">
        <f t="shared" ca="1" si="1133"/>
        <v>3.6434756760492799E-2</v>
      </c>
      <c r="Y3804" s="75">
        <f t="shared" ca="1" si="1134"/>
        <v>3.6434756760492799E-2</v>
      </c>
      <c r="Z3804" s="74">
        <f t="shared" ca="1" si="1135"/>
        <v>1.0371066376136338</v>
      </c>
      <c r="AA3804" s="76">
        <f t="shared" ca="1" si="1136"/>
        <v>36.434756760492796</v>
      </c>
      <c r="AB3804" s="76">
        <f t="shared" ca="1" si="1137"/>
        <v>1037.1066376136337</v>
      </c>
    </row>
    <row r="3805" spans="1:28" x14ac:dyDescent="0.25">
      <c r="A3805" s="2">
        <f t="shared" si="1138"/>
        <v>11</v>
      </c>
      <c r="B3805" s="16">
        <f ca="1">VLOOKUP(A3805,PERIODS!$O$4:$P$33,2,FALSE)</f>
        <v>3.3000000000000002E-2</v>
      </c>
      <c r="C3805" s="15"/>
      <c r="D3805" s="18">
        <v>3791</v>
      </c>
      <c r="E3805" s="34">
        <f t="shared" ca="1" si="1121"/>
        <v>21759.070482750405</v>
      </c>
      <c r="F3805" s="34">
        <f t="shared" ca="1" si="1122"/>
        <v>3300</v>
      </c>
      <c r="G3805" s="69">
        <f t="shared" ca="1" si="1126"/>
        <v>0</v>
      </c>
      <c r="H3805" s="34">
        <f t="shared" ca="1" si="1127"/>
        <v>957.46805979092937</v>
      </c>
      <c r="I3805" s="34">
        <f t="shared" ca="1" si="1128"/>
        <v>4257.4680597909291</v>
      </c>
      <c r="J3805" s="18">
        <f ca="1">SUM(INDIRECT(ADDRESS(ROW(F3805),COLUMN(F3805),4)):INDIRECT(ADDRESS(ROW(F3805)+N$5-1,COLUMN(F3805),4)))</f>
        <v>23300</v>
      </c>
      <c r="K3805" s="18">
        <f t="shared" ca="1" si="1129"/>
        <v>16350</v>
      </c>
      <c r="L3805" s="18">
        <f t="shared" ca="1" si="1139"/>
        <v>16350</v>
      </c>
      <c r="M3805" s="18">
        <f t="shared" ca="1" si="1123"/>
        <v>0</v>
      </c>
      <c r="N3805" s="34">
        <f t="shared" ca="1" si="1130"/>
        <v>17501.602422959477</v>
      </c>
      <c r="P3805" s="18">
        <f t="shared" ca="1" si="1124"/>
        <v>957.46805979092937</v>
      </c>
      <c r="Q3805" s="47">
        <f ca="1">SUM(L$15:L3805)-SUM(M$15:M3805)</f>
        <v>16350</v>
      </c>
      <c r="R3805" s="47" t="str">
        <f t="shared" ca="1" si="1125"/>
        <v>M3808</v>
      </c>
      <c r="S3805" s="40">
        <f t="shared" ca="1" si="1131"/>
        <v>0</v>
      </c>
      <c r="T3805" s="46">
        <f t="shared" ca="1" si="1132"/>
        <v>46</v>
      </c>
      <c r="X3805" s="74">
        <f t="shared" ca="1" si="1133"/>
        <v>0.95746805979092942</v>
      </c>
      <c r="Y3805" s="75">
        <f t="shared" ca="1" si="1134"/>
        <v>0.95746805979092942</v>
      </c>
      <c r="Z3805" s="74">
        <f t="shared" ca="1" si="1135"/>
        <v>2.6050921784763248</v>
      </c>
      <c r="AA3805" s="76">
        <f t="shared" ca="1" si="1136"/>
        <v>957.46805979092937</v>
      </c>
      <c r="AB3805" s="76">
        <f t="shared" ca="1" si="1137"/>
        <v>2605.092178476325</v>
      </c>
    </row>
    <row r="3806" spans="1:28" x14ac:dyDescent="0.25">
      <c r="A3806" s="2">
        <f t="shared" si="1138"/>
        <v>12</v>
      </c>
      <c r="B3806" s="16">
        <f ca="1">VLOOKUP(A3806,PERIODS!$O$4:$P$33,2,FALSE)</f>
        <v>3.3000000000000002E-2</v>
      </c>
      <c r="C3806" s="15"/>
      <c r="D3806" s="18">
        <v>3792</v>
      </c>
      <c r="E3806" s="34">
        <f t="shared" ca="1" si="1121"/>
        <v>17501.602422959477</v>
      </c>
      <c r="F3806" s="34">
        <f t="shared" ca="1" si="1122"/>
        <v>3300</v>
      </c>
      <c r="G3806" s="69">
        <f t="shared" ca="1" si="1126"/>
        <v>0</v>
      </c>
      <c r="H3806" s="34">
        <f t="shared" ca="1" si="1127"/>
        <v>-936.47737089090333</v>
      </c>
      <c r="I3806" s="34">
        <f t="shared" ca="1" si="1128"/>
        <v>2363.5226291090967</v>
      </c>
      <c r="J3806" s="18">
        <f ca="1">SUM(INDIRECT(ADDRESS(ROW(F3806),COLUMN(F3806),4)):INDIRECT(ADDRESS(ROW(F3806)+N$5-1,COLUMN(F3806),4)))</f>
        <v>23500</v>
      </c>
      <c r="K3806" s="18">
        <f t="shared" ca="1" si="1129"/>
        <v>16350</v>
      </c>
      <c r="L3806" s="18">
        <f t="shared" ca="1" si="1139"/>
        <v>0</v>
      </c>
      <c r="M3806" s="18">
        <f t="shared" ca="1" si="1123"/>
        <v>0</v>
      </c>
      <c r="N3806" s="34">
        <f t="shared" ca="1" si="1130"/>
        <v>15138.07979385038</v>
      </c>
      <c r="P3806" s="18">
        <f t="shared" ca="1" si="1124"/>
        <v>936.47737089090333</v>
      </c>
      <c r="Q3806" s="47">
        <f ca="1">SUM(L$15:L3806)-SUM(M$15:M3806)</f>
        <v>16350</v>
      </c>
      <c r="R3806" s="47" t="str">
        <f t="shared" ca="1" si="1125"/>
        <v>M3809</v>
      </c>
      <c r="S3806" s="40">
        <f t="shared" ca="1" si="1131"/>
        <v>0</v>
      </c>
      <c r="T3806" s="46">
        <f t="shared" ca="1" si="1132"/>
        <v>84</v>
      </c>
      <c r="X3806" s="74">
        <f t="shared" ca="1" si="1133"/>
        <v>-0.93647737089090333</v>
      </c>
      <c r="Y3806" s="75">
        <f t="shared" ca="1" si="1134"/>
        <v>-0.93647737089090333</v>
      </c>
      <c r="Z3806" s="74">
        <f t="shared" ca="1" si="1135"/>
        <v>0.39200629882450788</v>
      </c>
      <c r="AA3806" s="76">
        <f t="shared" ca="1" si="1136"/>
        <v>-936.47737089090333</v>
      </c>
      <c r="AB3806" s="76">
        <f t="shared" ca="1" si="1137"/>
        <v>392.00629882450789</v>
      </c>
    </row>
    <row r="3807" spans="1:28" x14ac:dyDescent="0.25">
      <c r="A3807" s="2">
        <f t="shared" si="1138"/>
        <v>13</v>
      </c>
      <c r="B3807" s="16">
        <f ca="1">VLOOKUP(A3807,PERIODS!$O$4:$P$33,2,FALSE)</f>
        <v>3.3000000000000002E-2</v>
      </c>
      <c r="C3807" s="15"/>
      <c r="D3807" s="18">
        <v>3793</v>
      </c>
      <c r="E3807" s="34">
        <f t="shared" ca="1" si="1121"/>
        <v>15138.07979385038</v>
      </c>
      <c r="F3807" s="34">
        <f t="shared" ca="1" si="1122"/>
        <v>3300</v>
      </c>
      <c r="G3807" s="69">
        <f t="shared" ca="1" si="1126"/>
        <v>0</v>
      </c>
      <c r="H3807" s="34">
        <f t="shared" ca="1" si="1127"/>
        <v>-3594.4043243078236</v>
      </c>
      <c r="I3807" s="34">
        <f t="shared" ca="1" si="1128"/>
        <v>0</v>
      </c>
      <c r="J3807" s="18">
        <f ca="1">SUM(INDIRECT(ADDRESS(ROW(F3807),COLUMN(F3807),4)):INDIRECT(ADDRESS(ROW(F3807)+N$5-1,COLUMN(F3807),4)))</f>
        <v>23700</v>
      </c>
      <c r="K3807" s="18">
        <f t="shared" ca="1" si="1129"/>
        <v>16350</v>
      </c>
      <c r="L3807" s="18">
        <f t="shared" ca="1" si="1139"/>
        <v>0</v>
      </c>
      <c r="M3807" s="18">
        <f t="shared" ca="1" si="1123"/>
        <v>0</v>
      </c>
      <c r="N3807" s="34">
        <f t="shared" ca="1" si="1130"/>
        <v>15138.07979385038</v>
      </c>
      <c r="P3807" s="18">
        <f t="shared" ca="1" si="1124"/>
        <v>3594.4043243078236</v>
      </c>
      <c r="Q3807" s="47">
        <f ca="1">SUM(L$15:L3807)-SUM(M$15:M3807)</f>
        <v>16350</v>
      </c>
      <c r="R3807" s="47" t="str">
        <f t="shared" ca="1" si="1125"/>
        <v>M3810</v>
      </c>
      <c r="S3807" s="40">
        <f t="shared" ca="1" si="1131"/>
        <v>0</v>
      </c>
      <c r="T3807" s="46">
        <f t="shared" ca="1" si="1132"/>
        <v>66</v>
      </c>
      <c r="X3807" s="74">
        <f t="shared" ca="1" si="1133"/>
        <v>-3.5944043243078236</v>
      </c>
      <c r="Y3807" s="75">
        <f t="shared" ca="1" si="1134"/>
        <v>-3.5944043243078236</v>
      </c>
      <c r="Z3807" s="74">
        <f t="shared" ca="1" si="1135"/>
        <v>2.7477045710372773E-2</v>
      </c>
      <c r="AA3807" s="76">
        <f t="shared" ca="1" si="1136"/>
        <v>-3594.4043243078236</v>
      </c>
      <c r="AB3807" s="76">
        <f t="shared" ca="1" si="1137"/>
        <v>27.477045710372774</v>
      </c>
    </row>
    <row r="3808" spans="1:28" x14ac:dyDescent="0.25">
      <c r="A3808" s="2">
        <f t="shared" si="1138"/>
        <v>14</v>
      </c>
      <c r="B3808" s="16">
        <f ca="1">VLOOKUP(A3808,PERIODS!$O$4:$P$33,2,FALSE)</f>
        <v>3.3000000000000002E-2</v>
      </c>
      <c r="C3808" s="15"/>
      <c r="D3808" s="18">
        <v>3794</v>
      </c>
      <c r="E3808" s="34">
        <f t="shared" ca="1" si="1121"/>
        <v>15138.07979385038</v>
      </c>
      <c r="F3808" s="34">
        <f t="shared" ca="1" si="1122"/>
        <v>3300</v>
      </c>
      <c r="G3808" s="69">
        <f t="shared" ca="1" si="1126"/>
        <v>0</v>
      </c>
      <c r="H3808" s="34">
        <f t="shared" ca="1" si="1127"/>
        <v>1410.1048553105188</v>
      </c>
      <c r="I3808" s="34">
        <f t="shared" ca="1" si="1128"/>
        <v>4710.1048553105193</v>
      </c>
      <c r="J3808" s="18">
        <f ca="1">SUM(INDIRECT(ADDRESS(ROW(F3808),COLUMN(F3808),4)):INDIRECT(ADDRESS(ROW(F3808)+N$5-1,COLUMN(F3808),4)))</f>
        <v>23900</v>
      </c>
      <c r="K3808" s="18">
        <f t="shared" ca="1" si="1129"/>
        <v>0</v>
      </c>
      <c r="L3808" s="18">
        <f t="shared" ca="1" si="1139"/>
        <v>0</v>
      </c>
      <c r="M3808" s="18">
        <f t="shared" ca="1" si="1123"/>
        <v>16350</v>
      </c>
      <c r="N3808" s="34">
        <f t="shared" ca="1" si="1130"/>
        <v>26777.974938539861</v>
      </c>
      <c r="P3808" s="18">
        <f t="shared" ca="1" si="1124"/>
        <v>1410.1048553105188</v>
      </c>
      <c r="Q3808" s="47">
        <f ca="1">SUM(L$15:L3808)-SUM(M$15:M3808)</f>
        <v>0</v>
      </c>
      <c r="R3808" s="47" t="str">
        <f t="shared" ca="1" si="1125"/>
        <v>M3811</v>
      </c>
      <c r="S3808" s="40">
        <f t="shared" ca="1" si="1131"/>
        <v>0</v>
      </c>
      <c r="T3808" s="46">
        <f t="shared" ca="1" si="1132"/>
        <v>36</v>
      </c>
      <c r="X3808" s="74">
        <f t="shared" ca="1" si="1133"/>
        <v>1.4101048553105189</v>
      </c>
      <c r="Y3808" s="75">
        <f t="shared" ca="1" si="1134"/>
        <v>1.4101048553105189</v>
      </c>
      <c r="Z3808" s="74">
        <f t="shared" ca="1" si="1135"/>
        <v>4.0963849092644979</v>
      </c>
      <c r="AA3808" s="76">
        <f t="shared" ca="1" si="1136"/>
        <v>1410.1048553105188</v>
      </c>
      <c r="AB3808" s="76">
        <f t="shared" ca="1" si="1137"/>
        <v>4096.3849092644978</v>
      </c>
    </row>
    <row r="3809" spans="1:28" x14ac:dyDescent="0.25">
      <c r="A3809" s="2">
        <f t="shared" si="1138"/>
        <v>15</v>
      </c>
      <c r="B3809" s="16">
        <f ca="1">VLOOKUP(A3809,PERIODS!$O$4:$P$33,2,FALSE)</f>
        <v>3.3000000000000002E-2</v>
      </c>
      <c r="C3809" s="15"/>
      <c r="D3809" s="18">
        <v>3795</v>
      </c>
      <c r="E3809" s="34">
        <f t="shared" ca="1" si="1121"/>
        <v>26777.974938539861</v>
      </c>
      <c r="F3809" s="34">
        <f t="shared" ca="1" si="1122"/>
        <v>3300</v>
      </c>
      <c r="G3809" s="69">
        <f t="shared" ca="1" si="1126"/>
        <v>0</v>
      </c>
      <c r="H3809" s="34">
        <f t="shared" ca="1" si="1127"/>
        <v>-1624.7316675310324</v>
      </c>
      <c r="I3809" s="34">
        <f t="shared" ca="1" si="1128"/>
        <v>1675.2683324689676</v>
      </c>
      <c r="J3809" s="18">
        <f ca="1">SUM(INDIRECT(ADDRESS(ROW(F3809),COLUMN(F3809),4)):INDIRECT(ADDRESS(ROW(F3809)+N$5-1,COLUMN(F3809),4)))</f>
        <v>24100</v>
      </c>
      <c r="K3809" s="18">
        <f t="shared" ca="1" si="1129"/>
        <v>0</v>
      </c>
      <c r="L3809" s="18">
        <f t="shared" ca="1" si="1139"/>
        <v>0</v>
      </c>
      <c r="M3809" s="18">
        <f t="shared" ca="1" si="1123"/>
        <v>0</v>
      </c>
      <c r="N3809" s="34">
        <f t="shared" ca="1" si="1130"/>
        <v>25102.706606070893</v>
      </c>
      <c r="P3809" s="18">
        <f t="shared" ca="1" si="1124"/>
        <v>1624.7316675310324</v>
      </c>
      <c r="Q3809" s="47">
        <f ca="1">SUM(L$15:L3809)-SUM(M$15:M3809)</f>
        <v>0</v>
      </c>
      <c r="R3809" s="47" t="str">
        <f t="shared" ca="1" si="1125"/>
        <v>M3812</v>
      </c>
      <c r="S3809" s="40">
        <f t="shared" ca="1" si="1131"/>
        <v>0</v>
      </c>
      <c r="T3809" s="46">
        <f t="shared" ca="1" si="1132"/>
        <v>50</v>
      </c>
      <c r="X3809" s="74">
        <f t="shared" ca="1" si="1133"/>
        <v>-1.6247316675310324</v>
      </c>
      <c r="Y3809" s="75">
        <f t="shared" ca="1" si="1134"/>
        <v>-1.6247316675310324</v>
      </c>
      <c r="Z3809" s="74">
        <f t="shared" ca="1" si="1135"/>
        <v>0.19696452008985238</v>
      </c>
      <c r="AA3809" s="76">
        <f t="shared" ca="1" si="1136"/>
        <v>-1624.7316675310324</v>
      </c>
      <c r="AB3809" s="76">
        <f t="shared" ca="1" si="1137"/>
        <v>196.96452008985239</v>
      </c>
    </row>
    <row r="3810" spans="1:28" x14ac:dyDescent="0.25">
      <c r="A3810" s="2">
        <f t="shared" si="1138"/>
        <v>16</v>
      </c>
      <c r="B3810" s="16">
        <f ca="1">VLOOKUP(A3810,PERIODS!$O$4:$P$33,2,FALSE)</f>
        <v>3.3000000000000002E-2</v>
      </c>
      <c r="C3810" s="15"/>
      <c r="D3810" s="18">
        <v>3796</v>
      </c>
      <c r="E3810" s="34">
        <f t="shared" ref="E3810:E3873" ca="1" si="1140">N3809</f>
        <v>25102.706606070893</v>
      </c>
      <c r="F3810" s="34">
        <f t="shared" ca="1" si="1122"/>
        <v>3300</v>
      </c>
      <c r="G3810" s="69">
        <f t="shared" ca="1" si="1126"/>
        <v>0</v>
      </c>
      <c r="H3810" s="34">
        <f t="shared" ca="1" si="1127"/>
        <v>-480.55775649735347</v>
      </c>
      <c r="I3810" s="34">
        <f t="shared" ca="1" si="1128"/>
        <v>2819.4422435026463</v>
      </c>
      <c r="J3810" s="18">
        <f ca="1">SUM(INDIRECT(ADDRESS(ROW(F3810),COLUMN(F3810),4)):INDIRECT(ADDRESS(ROW(F3810)+N$5-1,COLUMN(F3810),4)))</f>
        <v>24300</v>
      </c>
      <c r="K3810" s="18">
        <f t="shared" ca="1" si="1129"/>
        <v>0</v>
      </c>
      <c r="L3810" s="18">
        <f t="shared" ca="1" si="1139"/>
        <v>0</v>
      </c>
      <c r="M3810" s="18">
        <f t="shared" ca="1" si="1123"/>
        <v>0</v>
      </c>
      <c r="N3810" s="34">
        <f t="shared" ca="1" si="1130"/>
        <v>22283.264362568247</v>
      </c>
      <c r="P3810" s="18">
        <f t="shared" ca="1" si="1124"/>
        <v>480.55775649735347</v>
      </c>
      <c r="Q3810" s="47">
        <f ca="1">SUM(L$15:L3810)-SUM(M$15:M3810)</f>
        <v>0</v>
      </c>
      <c r="R3810" s="47" t="str">
        <f t="shared" ca="1" si="1125"/>
        <v>M3813</v>
      </c>
      <c r="S3810" s="40">
        <f t="shared" ca="1" si="1131"/>
        <v>0</v>
      </c>
      <c r="T3810" s="46">
        <f t="shared" ca="1" si="1132"/>
        <v>22</v>
      </c>
      <c r="X3810" s="74">
        <f t="shared" ca="1" si="1133"/>
        <v>-0.48055775649735349</v>
      </c>
      <c r="Y3810" s="75">
        <f t="shared" ca="1" si="1134"/>
        <v>-0.48055775649735349</v>
      </c>
      <c r="Z3810" s="74">
        <f t="shared" ca="1" si="1135"/>
        <v>0.6184383575803919</v>
      </c>
      <c r="AA3810" s="76">
        <f t="shared" ca="1" si="1136"/>
        <v>-480.55775649735347</v>
      </c>
      <c r="AB3810" s="76">
        <f t="shared" ca="1" si="1137"/>
        <v>618.43835758039188</v>
      </c>
    </row>
    <row r="3811" spans="1:28" x14ac:dyDescent="0.25">
      <c r="A3811" s="2">
        <f t="shared" si="1138"/>
        <v>17</v>
      </c>
      <c r="B3811" s="16">
        <f ca="1">VLOOKUP(A3811,PERIODS!$O$4:$P$33,2,FALSE)</f>
        <v>3.5000000000000003E-2</v>
      </c>
      <c r="C3811" s="15"/>
      <c r="D3811" s="18">
        <v>3797</v>
      </c>
      <c r="E3811" s="34">
        <f t="shared" ca="1" si="1140"/>
        <v>22283.264362568247</v>
      </c>
      <c r="F3811" s="34">
        <f t="shared" ca="1" si="1122"/>
        <v>3500.0000000000005</v>
      </c>
      <c r="G3811" s="69">
        <f t="shared" ca="1" si="1126"/>
        <v>0</v>
      </c>
      <c r="H3811" s="34">
        <f t="shared" ca="1" si="1127"/>
        <v>-955.36255364668477</v>
      </c>
      <c r="I3811" s="34">
        <f t="shared" ca="1" si="1128"/>
        <v>2544.6374463533157</v>
      </c>
      <c r="J3811" s="18">
        <f ca="1">SUM(INDIRECT(ADDRESS(ROW(F3811),COLUMN(F3811),4)):INDIRECT(ADDRESS(ROW(F3811)+N$5-1,COLUMN(F3811),4)))</f>
        <v>24500.000000000004</v>
      </c>
      <c r="K3811" s="18">
        <f t="shared" ca="1" si="1129"/>
        <v>16350</v>
      </c>
      <c r="L3811" s="18">
        <f t="shared" ca="1" si="1139"/>
        <v>16350</v>
      </c>
      <c r="M3811" s="18">
        <f t="shared" ca="1" si="1123"/>
        <v>0</v>
      </c>
      <c r="N3811" s="34">
        <f t="shared" ca="1" si="1130"/>
        <v>19738.626916214933</v>
      </c>
      <c r="P3811" s="18">
        <f t="shared" ca="1" si="1124"/>
        <v>955.36255364668477</v>
      </c>
      <c r="Q3811" s="47">
        <f ca="1">SUM(L$15:L3811)-SUM(M$15:M3811)</f>
        <v>16350</v>
      </c>
      <c r="R3811" s="47" t="str">
        <f t="shared" ca="1" si="1125"/>
        <v>M3814</v>
      </c>
      <c r="S3811" s="40">
        <f t="shared" ca="1" si="1131"/>
        <v>0</v>
      </c>
      <c r="T3811" s="46">
        <f t="shared" ca="1" si="1132"/>
        <v>74</v>
      </c>
      <c r="X3811" s="74">
        <f t="shared" ca="1" si="1133"/>
        <v>-0.95536255364668476</v>
      </c>
      <c r="Y3811" s="75">
        <f t="shared" ca="1" si="1134"/>
        <v>-0.95536255364668476</v>
      </c>
      <c r="Z3811" s="74">
        <f t="shared" ca="1" si="1135"/>
        <v>0.38467265479447055</v>
      </c>
      <c r="AA3811" s="76">
        <f t="shared" ca="1" si="1136"/>
        <v>-955.36255364668477</v>
      </c>
      <c r="AB3811" s="76">
        <f t="shared" ca="1" si="1137"/>
        <v>384.67265479447053</v>
      </c>
    </row>
    <row r="3812" spans="1:28" x14ac:dyDescent="0.25">
      <c r="A3812" s="2">
        <f t="shared" si="1138"/>
        <v>18</v>
      </c>
      <c r="B3812" s="16">
        <f ca="1">VLOOKUP(A3812,PERIODS!$O$4:$P$33,2,FALSE)</f>
        <v>3.5000000000000003E-2</v>
      </c>
      <c r="C3812" s="15"/>
      <c r="D3812" s="18">
        <v>3798</v>
      </c>
      <c r="E3812" s="34">
        <f t="shared" ca="1" si="1140"/>
        <v>19738.626916214933</v>
      </c>
      <c r="F3812" s="34">
        <f t="shared" ca="1" si="1122"/>
        <v>3500.0000000000005</v>
      </c>
      <c r="G3812" s="69">
        <f t="shared" ca="1" si="1126"/>
        <v>0</v>
      </c>
      <c r="H3812" s="34">
        <f t="shared" ca="1" si="1127"/>
        <v>482.32264622027861</v>
      </c>
      <c r="I3812" s="34">
        <f t="shared" ca="1" si="1128"/>
        <v>3982.3226462202792</v>
      </c>
      <c r="J3812" s="18">
        <f ca="1">SUM(INDIRECT(ADDRESS(ROW(F3812),COLUMN(F3812),4)):INDIRECT(ADDRESS(ROW(F3812)+N$5-1,COLUMN(F3812),4)))</f>
        <v>24500.000000000004</v>
      </c>
      <c r="K3812" s="18">
        <f t="shared" ca="1" si="1129"/>
        <v>16350</v>
      </c>
      <c r="L3812" s="18">
        <f t="shared" ca="1" si="1139"/>
        <v>0</v>
      </c>
      <c r="M3812" s="18">
        <f t="shared" ca="1" si="1123"/>
        <v>0</v>
      </c>
      <c r="N3812" s="34">
        <f t="shared" ca="1" si="1130"/>
        <v>15756.304269994653</v>
      </c>
      <c r="P3812" s="18">
        <f t="shared" ca="1" si="1124"/>
        <v>482.32264622027861</v>
      </c>
      <c r="Q3812" s="47">
        <f ca="1">SUM(L$15:L3812)-SUM(M$15:M3812)</f>
        <v>16350</v>
      </c>
      <c r="R3812" s="47" t="str">
        <f t="shared" ca="1" si="1125"/>
        <v>M3815</v>
      </c>
      <c r="S3812" s="40">
        <f t="shared" ca="1" si="1131"/>
        <v>0</v>
      </c>
      <c r="T3812" s="46">
        <f t="shared" ca="1" si="1132"/>
        <v>80</v>
      </c>
      <c r="X3812" s="74">
        <f t="shared" ca="1" si="1133"/>
        <v>0.48232264622027859</v>
      </c>
      <c r="Y3812" s="75">
        <f t="shared" ca="1" si="1134"/>
        <v>0.48232264622027859</v>
      </c>
      <c r="Z3812" s="74">
        <f t="shared" ca="1" si="1135"/>
        <v>1.6198323337782272</v>
      </c>
      <c r="AA3812" s="76">
        <f t="shared" ca="1" si="1136"/>
        <v>482.32264622027861</v>
      </c>
      <c r="AB3812" s="76">
        <f t="shared" ca="1" si="1137"/>
        <v>1619.8323337782272</v>
      </c>
    </row>
    <row r="3813" spans="1:28" x14ac:dyDescent="0.25">
      <c r="A3813" s="2">
        <f t="shared" si="1138"/>
        <v>19</v>
      </c>
      <c r="B3813" s="16">
        <f ca="1">VLOOKUP(A3813,PERIODS!$O$4:$P$33,2,FALSE)</f>
        <v>3.5000000000000003E-2</v>
      </c>
      <c r="C3813" s="15"/>
      <c r="D3813" s="18">
        <v>3799</v>
      </c>
      <c r="E3813" s="34">
        <f t="shared" ca="1" si="1140"/>
        <v>15756.304269994653</v>
      </c>
      <c r="F3813" s="34">
        <f t="shared" ca="1" si="1122"/>
        <v>3500.0000000000005</v>
      </c>
      <c r="G3813" s="69">
        <f t="shared" ca="1" si="1126"/>
        <v>0</v>
      </c>
      <c r="H3813" s="34">
        <f t="shared" ca="1" si="1127"/>
        <v>492.77469965779568</v>
      </c>
      <c r="I3813" s="34">
        <f t="shared" ca="1" si="1128"/>
        <v>3992.7746996577962</v>
      </c>
      <c r="J3813" s="18">
        <f ca="1">SUM(INDIRECT(ADDRESS(ROW(F3813),COLUMN(F3813),4)):INDIRECT(ADDRESS(ROW(F3813)+N$5-1,COLUMN(F3813),4)))</f>
        <v>24500.000000000004</v>
      </c>
      <c r="K3813" s="18">
        <f t="shared" ca="1" si="1129"/>
        <v>16350</v>
      </c>
      <c r="L3813" s="18">
        <f t="shared" ca="1" si="1139"/>
        <v>0</v>
      </c>
      <c r="M3813" s="18">
        <f t="shared" ca="1" si="1123"/>
        <v>0</v>
      </c>
      <c r="N3813" s="34">
        <f t="shared" ca="1" si="1130"/>
        <v>11763.529570336857</v>
      </c>
      <c r="P3813" s="18">
        <f t="shared" ca="1" si="1124"/>
        <v>492.77469965779568</v>
      </c>
      <c r="Q3813" s="47">
        <f ca="1">SUM(L$15:L3813)-SUM(M$15:M3813)</f>
        <v>16350</v>
      </c>
      <c r="R3813" s="47" t="str">
        <f t="shared" ca="1" si="1125"/>
        <v>M3816</v>
      </c>
      <c r="S3813" s="40">
        <f t="shared" ca="1" si="1131"/>
        <v>0</v>
      </c>
      <c r="T3813" s="46">
        <f t="shared" ca="1" si="1132"/>
        <v>61</v>
      </c>
      <c r="X3813" s="74">
        <f t="shared" ca="1" si="1133"/>
        <v>0.49277469965779569</v>
      </c>
      <c r="Y3813" s="75">
        <f t="shared" ca="1" si="1134"/>
        <v>0.49277469965779569</v>
      </c>
      <c r="Z3813" s="74">
        <f t="shared" ca="1" si="1135"/>
        <v>1.6368516965951736</v>
      </c>
      <c r="AA3813" s="76">
        <f t="shared" ca="1" si="1136"/>
        <v>492.77469965779568</v>
      </c>
      <c r="AB3813" s="76">
        <f t="shared" ca="1" si="1137"/>
        <v>1636.8516965951735</v>
      </c>
    </row>
    <row r="3814" spans="1:28" x14ac:dyDescent="0.25">
      <c r="A3814" s="2">
        <f t="shared" si="1138"/>
        <v>20</v>
      </c>
      <c r="B3814" s="16">
        <f ca="1">VLOOKUP(A3814,PERIODS!$O$4:$P$33,2,FALSE)</f>
        <v>3.5000000000000003E-2</v>
      </c>
      <c r="C3814" s="15"/>
      <c r="D3814" s="18">
        <v>3800</v>
      </c>
      <c r="E3814" s="34">
        <f t="shared" ca="1" si="1140"/>
        <v>11763.529570336857</v>
      </c>
      <c r="F3814" s="34">
        <f t="shared" ca="1" si="1122"/>
        <v>3500.0000000000005</v>
      </c>
      <c r="G3814" s="69">
        <f t="shared" ca="1" si="1126"/>
        <v>0</v>
      </c>
      <c r="H3814" s="34">
        <f t="shared" ca="1" si="1127"/>
        <v>-1230.5560859140153</v>
      </c>
      <c r="I3814" s="34">
        <f t="shared" ca="1" si="1128"/>
        <v>2269.4439140859849</v>
      </c>
      <c r="J3814" s="18">
        <f ca="1">SUM(INDIRECT(ADDRESS(ROW(F3814),COLUMN(F3814),4)):INDIRECT(ADDRESS(ROW(F3814)+N$5-1,COLUMN(F3814),4)))</f>
        <v>24500.000000000004</v>
      </c>
      <c r="K3814" s="18">
        <f t="shared" ca="1" si="1129"/>
        <v>0</v>
      </c>
      <c r="L3814" s="18">
        <f t="shared" ca="1" si="1139"/>
        <v>0</v>
      </c>
      <c r="M3814" s="18">
        <f t="shared" ca="1" si="1123"/>
        <v>16350</v>
      </c>
      <c r="N3814" s="34">
        <f t="shared" ca="1" si="1130"/>
        <v>25844.085656250871</v>
      </c>
      <c r="P3814" s="18">
        <f t="shared" ca="1" si="1124"/>
        <v>1230.5560859140153</v>
      </c>
      <c r="Q3814" s="47">
        <f ca="1">SUM(L$15:L3814)-SUM(M$15:M3814)</f>
        <v>0</v>
      </c>
      <c r="R3814" s="47" t="str">
        <f t="shared" ca="1" si="1125"/>
        <v>M3817</v>
      </c>
      <c r="S3814" s="40">
        <f t="shared" ca="1" si="1131"/>
        <v>0</v>
      </c>
      <c r="T3814" s="46">
        <f t="shared" ca="1" si="1132"/>
        <v>45</v>
      </c>
      <c r="X3814" s="74">
        <f t="shared" ca="1" si="1133"/>
        <v>-1.2305560859140152</v>
      </c>
      <c r="Y3814" s="75">
        <f t="shared" ca="1" si="1134"/>
        <v>-1.2305560859140152</v>
      </c>
      <c r="Z3814" s="74">
        <f t="shared" ca="1" si="1135"/>
        <v>0.29213008308030647</v>
      </c>
      <c r="AA3814" s="76">
        <f t="shared" ca="1" si="1136"/>
        <v>-1230.5560859140153</v>
      </c>
      <c r="AB3814" s="76">
        <f t="shared" ca="1" si="1137"/>
        <v>292.13008308030646</v>
      </c>
    </row>
    <row r="3815" spans="1:28" x14ac:dyDescent="0.25">
      <c r="A3815" s="2">
        <f t="shared" si="1138"/>
        <v>21</v>
      </c>
      <c r="B3815" s="16">
        <f ca="1">VLOOKUP(A3815,PERIODS!$O$4:$P$33,2,FALSE)</f>
        <v>3.5000000000000003E-2</v>
      </c>
      <c r="C3815" s="15"/>
      <c r="D3815" s="18">
        <v>3801</v>
      </c>
      <c r="E3815" s="34">
        <f t="shared" ca="1" si="1140"/>
        <v>25844.085656250871</v>
      </c>
      <c r="F3815" s="34">
        <f t="shared" ca="1" si="1122"/>
        <v>3500.0000000000005</v>
      </c>
      <c r="G3815" s="69">
        <f t="shared" ca="1" si="1126"/>
        <v>0</v>
      </c>
      <c r="H3815" s="34">
        <f t="shared" ca="1" si="1127"/>
        <v>-1795.0299482502842</v>
      </c>
      <c r="I3815" s="34">
        <f t="shared" ca="1" si="1128"/>
        <v>1704.9700517497163</v>
      </c>
      <c r="J3815" s="18">
        <f ca="1">SUM(INDIRECT(ADDRESS(ROW(F3815),COLUMN(F3815),4)):INDIRECT(ADDRESS(ROW(F3815)+N$5-1,COLUMN(F3815),4)))</f>
        <v>24500.000000000004</v>
      </c>
      <c r="K3815" s="18">
        <f t="shared" ca="1" si="1129"/>
        <v>0</v>
      </c>
      <c r="L3815" s="18">
        <f t="shared" ca="1" si="1139"/>
        <v>0</v>
      </c>
      <c r="M3815" s="18">
        <f t="shared" ca="1" si="1123"/>
        <v>0</v>
      </c>
      <c r="N3815" s="34">
        <f t="shared" ca="1" si="1130"/>
        <v>24139.115604501156</v>
      </c>
      <c r="P3815" s="18">
        <f t="shared" ca="1" si="1124"/>
        <v>1795.0299482502842</v>
      </c>
      <c r="Q3815" s="47">
        <f ca="1">SUM(L$15:L3815)-SUM(M$15:M3815)</f>
        <v>0</v>
      </c>
      <c r="R3815" s="47" t="str">
        <f t="shared" ca="1" si="1125"/>
        <v>M3818</v>
      </c>
      <c r="S3815" s="40">
        <f t="shared" ca="1" si="1131"/>
        <v>0</v>
      </c>
      <c r="T3815" s="46">
        <f t="shared" ca="1" si="1132"/>
        <v>22</v>
      </c>
      <c r="X3815" s="74">
        <f t="shared" ca="1" si="1133"/>
        <v>-1.7950299482502843</v>
      </c>
      <c r="Y3815" s="75">
        <f t="shared" ca="1" si="1134"/>
        <v>-1.7950299482502843</v>
      </c>
      <c r="Z3815" s="74">
        <f t="shared" ca="1" si="1135"/>
        <v>0.16612247719480999</v>
      </c>
      <c r="AA3815" s="76">
        <f t="shared" ca="1" si="1136"/>
        <v>-1795.0299482502842</v>
      </c>
      <c r="AB3815" s="76">
        <f t="shared" ca="1" si="1137"/>
        <v>166.12247719480999</v>
      </c>
    </row>
    <row r="3816" spans="1:28" x14ac:dyDescent="0.25">
      <c r="A3816" s="2">
        <f t="shared" si="1138"/>
        <v>22</v>
      </c>
      <c r="B3816" s="16">
        <f ca="1">VLOOKUP(A3816,PERIODS!$O$4:$P$33,2,FALSE)</f>
        <v>3.5000000000000003E-2</v>
      </c>
      <c r="C3816" s="15"/>
      <c r="D3816" s="18">
        <v>3802</v>
      </c>
      <c r="E3816" s="34">
        <f t="shared" ca="1" si="1140"/>
        <v>24139.115604501156</v>
      </c>
      <c r="F3816" s="34">
        <f t="shared" ca="1" si="1122"/>
        <v>3500.0000000000005</v>
      </c>
      <c r="G3816" s="69">
        <f t="shared" ca="1" si="1126"/>
        <v>0</v>
      </c>
      <c r="H3816" s="34">
        <f t="shared" ca="1" si="1127"/>
        <v>-379.80861396443373</v>
      </c>
      <c r="I3816" s="34">
        <f t="shared" ca="1" si="1128"/>
        <v>3120.1913860355667</v>
      </c>
      <c r="J3816" s="18">
        <f ca="1">SUM(INDIRECT(ADDRESS(ROW(F3816),COLUMN(F3816),4)):INDIRECT(ADDRESS(ROW(F3816)+N$5-1,COLUMN(F3816),4)))</f>
        <v>25000.000000000004</v>
      </c>
      <c r="K3816" s="18">
        <f t="shared" ca="1" si="1129"/>
        <v>16350</v>
      </c>
      <c r="L3816" s="18">
        <f t="shared" ca="1" si="1139"/>
        <v>16350</v>
      </c>
      <c r="M3816" s="18">
        <f t="shared" ca="1" si="1123"/>
        <v>0</v>
      </c>
      <c r="N3816" s="34">
        <f t="shared" ca="1" si="1130"/>
        <v>21018.924218465589</v>
      </c>
      <c r="P3816" s="18">
        <f t="shared" ca="1" si="1124"/>
        <v>379.80861396443373</v>
      </c>
      <c r="Q3816" s="47">
        <f ca="1">SUM(L$15:L3816)-SUM(M$15:M3816)</f>
        <v>16350</v>
      </c>
      <c r="R3816" s="47" t="str">
        <f t="shared" ca="1" si="1125"/>
        <v>M3819</v>
      </c>
      <c r="S3816" s="40">
        <f t="shared" ca="1" si="1131"/>
        <v>0</v>
      </c>
      <c r="T3816" s="46">
        <f t="shared" ca="1" si="1132"/>
        <v>3</v>
      </c>
      <c r="X3816" s="74">
        <f t="shared" ca="1" si="1133"/>
        <v>-0.37980861396443372</v>
      </c>
      <c r="Y3816" s="75">
        <f t="shared" ca="1" si="1134"/>
        <v>-0.37980861396443372</v>
      </c>
      <c r="Z3816" s="74">
        <f t="shared" ca="1" si="1135"/>
        <v>0.68399230326158877</v>
      </c>
      <c r="AA3816" s="76">
        <f t="shared" ca="1" si="1136"/>
        <v>-379.80861396443373</v>
      </c>
      <c r="AB3816" s="76">
        <f t="shared" ca="1" si="1137"/>
        <v>683.99230326158875</v>
      </c>
    </row>
    <row r="3817" spans="1:28" x14ac:dyDescent="0.25">
      <c r="A3817" s="2">
        <f t="shared" si="1138"/>
        <v>23</v>
      </c>
      <c r="B3817" s="16">
        <f ca="1">VLOOKUP(A3817,PERIODS!$O$4:$P$33,2,FALSE)</f>
        <v>3.5000000000000003E-2</v>
      </c>
      <c r="C3817" s="15"/>
      <c r="D3817" s="18">
        <v>3803</v>
      </c>
      <c r="E3817" s="34">
        <f t="shared" ca="1" si="1140"/>
        <v>21018.924218465589</v>
      </c>
      <c r="F3817" s="34">
        <f t="shared" ca="1" si="1122"/>
        <v>3500.0000000000005</v>
      </c>
      <c r="G3817" s="69">
        <f t="shared" ca="1" si="1126"/>
        <v>0</v>
      </c>
      <c r="H3817" s="34">
        <f t="shared" ca="1" si="1127"/>
        <v>663.31579792302966</v>
      </c>
      <c r="I3817" s="34">
        <f t="shared" ca="1" si="1128"/>
        <v>4163.31579792303</v>
      </c>
      <c r="J3817" s="18">
        <f ca="1">SUM(INDIRECT(ADDRESS(ROW(F3817),COLUMN(F3817),4)):INDIRECT(ADDRESS(ROW(F3817)+N$5-1,COLUMN(F3817),4)))</f>
        <v>25500.000000000004</v>
      </c>
      <c r="K3817" s="18">
        <f t="shared" ca="1" si="1129"/>
        <v>16350</v>
      </c>
      <c r="L3817" s="18">
        <f t="shared" ca="1" si="1139"/>
        <v>0</v>
      </c>
      <c r="M3817" s="18">
        <f t="shared" ca="1" si="1123"/>
        <v>0</v>
      </c>
      <c r="N3817" s="34">
        <f t="shared" ca="1" si="1130"/>
        <v>16855.608420542558</v>
      </c>
      <c r="P3817" s="18">
        <f t="shared" ca="1" si="1124"/>
        <v>663.31579792302966</v>
      </c>
      <c r="Q3817" s="47">
        <f ca="1">SUM(L$15:L3817)-SUM(M$15:M3817)</f>
        <v>16350</v>
      </c>
      <c r="R3817" s="47" t="str">
        <f t="shared" ca="1" si="1125"/>
        <v>M3820</v>
      </c>
      <c r="S3817" s="40">
        <f t="shared" ca="1" si="1131"/>
        <v>0</v>
      </c>
      <c r="T3817" s="46">
        <f t="shared" ca="1" si="1132"/>
        <v>1</v>
      </c>
      <c r="X3817" s="74">
        <f t="shared" ca="1" si="1133"/>
        <v>0.66331579792302964</v>
      </c>
      <c r="Y3817" s="75">
        <f t="shared" ca="1" si="1134"/>
        <v>0.66331579792302964</v>
      </c>
      <c r="Z3817" s="74">
        <f t="shared" ca="1" si="1135"/>
        <v>1.941218362623863</v>
      </c>
      <c r="AA3817" s="76">
        <f t="shared" ca="1" si="1136"/>
        <v>663.31579792302966</v>
      </c>
      <c r="AB3817" s="76">
        <f t="shared" ca="1" si="1137"/>
        <v>1941.218362623863</v>
      </c>
    </row>
    <row r="3818" spans="1:28" x14ac:dyDescent="0.25">
      <c r="A3818" s="2">
        <f t="shared" si="1138"/>
        <v>24</v>
      </c>
      <c r="B3818" s="16">
        <f ca="1">VLOOKUP(A3818,PERIODS!$O$4:$P$33,2,FALSE)</f>
        <v>3.5000000000000003E-2</v>
      </c>
      <c r="C3818" s="15"/>
      <c r="D3818" s="18">
        <v>3804</v>
      </c>
      <c r="E3818" s="34">
        <f t="shared" ca="1" si="1140"/>
        <v>16855.608420542558</v>
      </c>
      <c r="F3818" s="34">
        <f t="shared" ca="1" si="1122"/>
        <v>3500.0000000000005</v>
      </c>
      <c r="G3818" s="69">
        <f t="shared" ca="1" si="1126"/>
        <v>0</v>
      </c>
      <c r="H3818" s="34">
        <f t="shared" ca="1" si="1127"/>
        <v>-278.29368271913336</v>
      </c>
      <c r="I3818" s="34">
        <f t="shared" ca="1" si="1128"/>
        <v>3221.7063172808671</v>
      </c>
      <c r="J3818" s="18">
        <f ca="1">SUM(INDIRECT(ADDRESS(ROW(F3818),COLUMN(F3818),4)):INDIRECT(ADDRESS(ROW(F3818)+N$5-1,COLUMN(F3818),4)))</f>
        <v>26000</v>
      </c>
      <c r="K3818" s="18">
        <f t="shared" ca="1" si="1129"/>
        <v>16350</v>
      </c>
      <c r="L3818" s="18">
        <f t="shared" ca="1" si="1139"/>
        <v>0</v>
      </c>
      <c r="M3818" s="18">
        <f t="shared" ca="1" si="1123"/>
        <v>0</v>
      </c>
      <c r="N3818" s="34">
        <f t="shared" ca="1" si="1130"/>
        <v>13633.902103261691</v>
      </c>
      <c r="P3818" s="18">
        <f t="shared" ca="1" si="1124"/>
        <v>278.29368271913336</v>
      </c>
      <c r="Q3818" s="47">
        <f ca="1">SUM(L$15:L3818)-SUM(M$15:M3818)</f>
        <v>16350</v>
      </c>
      <c r="R3818" s="47" t="str">
        <f t="shared" ca="1" si="1125"/>
        <v>M3821</v>
      </c>
      <c r="S3818" s="40">
        <f t="shared" ca="1" si="1131"/>
        <v>0</v>
      </c>
      <c r="T3818" s="46">
        <f t="shared" ca="1" si="1132"/>
        <v>51</v>
      </c>
      <c r="X3818" s="74">
        <f t="shared" ca="1" si="1133"/>
        <v>-0.27829368271913335</v>
      </c>
      <c r="Y3818" s="75">
        <f t="shared" ca="1" si="1134"/>
        <v>-0.27829368271913335</v>
      </c>
      <c r="Z3818" s="74">
        <f t="shared" ca="1" si="1135"/>
        <v>0.75707444917965638</v>
      </c>
      <c r="AA3818" s="76">
        <f t="shared" ca="1" si="1136"/>
        <v>-278.29368271913336</v>
      </c>
      <c r="AB3818" s="76">
        <f t="shared" ca="1" si="1137"/>
        <v>757.07444917965643</v>
      </c>
    </row>
    <row r="3819" spans="1:28" x14ac:dyDescent="0.25">
      <c r="A3819" s="2">
        <f t="shared" si="1138"/>
        <v>25</v>
      </c>
      <c r="B3819" s="16">
        <f ca="1">VLOOKUP(A3819,PERIODS!$O$4:$P$33,2,FALSE)</f>
        <v>3.5000000000000003E-2</v>
      </c>
      <c r="C3819" s="15"/>
      <c r="D3819" s="18">
        <v>3805</v>
      </c>
      <c r="E3819" s="34">
        <f t="shared" ca="1" si="1140"/>
        <v>13633.902103261691</v>
      </c>
      <c r="F3819" s="34">
        <f t="shared" ca="1" si="1122"/>
        <v>3500.0000000000005</v>
      </c>
      <c r="G3819" s="69">
        <f t="shared" ca="1" si="1126"/>
        <v>0</v>
      </c>
      <c r="H3819" s="34">
        <f t="shared" ca="1" si="1127"/>
        <v>-35.150499741765451</v>
      </c>
      <c r="I3819" s="34">
        <f t="shared" ca="1" si="1128"/>
        <v>3464.8495002582349</v>
      </c>
      <c r="J3819" s="18">
        <f ca="1">SUM(INDIRECT(ADDRESS(ROW(F3819),COLUMN(F3819),4)):INDIRECT(ADDRESS(ROW(F3819)+N$5-1,COLUMN(F3819),4)))</f>
        <v>24900</v>
      </c>
      <c r="K3819" s="18">
        <f t="shared" ca="1" si="1129"/>
        <v>0</v>
      </c>
      <c r="L3819" s="18">
        <f t="shared" ca="1" si="1139"/>
        <v>0</v>
      </c>
      <c r="M3819" s="18">
        <f t="shared" ca="1" si="1123"/>
        <v>16350</v>
      </c>
      <c r="N3819" s="34">
        <f t="shared" ca="1" si="1130"/>
        <v>26519.052603003456</v>
      </c>
      <c r="P3819" s="18">
        <f t="shared" ca="1" si="1124"/>
        <v>35.150499741765451</v>
      </c>
      <c r="Q3819" s="47">
        <f ca="1">SUM(L$15:L3819)-SUM(M$15:M3819)</f>
        <v>0</v>
      </c>
      <c r="R3819" s="47" t="str">
        <f t="shared" ca="1" si="1125"/>
        <v>M3822</v>
      </c>
      <c r="S3819" s="40">
        <f t="shared" ca="1" si="1131"/>
        <v>0</v>
      </c>
      <c r="T3819" s="46">
        <f t="shared" ca="1" si="1132"/>
        <v>89</v>
      </c>
      <c r="X3819" s="74">
        <f t="shared" ca="1" si="1133"/>
        <v>-3.5150499741765449E-2</v>
      </c>
      <c r="Y3819" s="75">
        <f t="shared" ca="1" si="1134"/>
        <v>-3.5150499741765449E-2</v>
      </c>
      <c r="Z3819" s="74">
        <f t="shared" ca="1" si="1135"/>
        <v>0.96546010382678837</v>
      </c>
      <c r="AA3819" s="76">
        <f t="shared" ca="1" si="1136"/>
        <v>-35.150499741765451</v>
      </c>
      <c r="AB3819" s="76">
        <f t="shared" ca="1" si="1137"/>
        <v>965.46010382678833</v>
      </c>
    </row>
    <row r="3820" spans="1:28" x14ac:dyDescent="0.25">
      <c r="A3820" s="2">
        <f t="shared" si="1138"/>
        <v>26</v>
      </c>
      <c r="B3820" s="16">
        <f ca="1">VLOOKUP(A3820,PERIODS!$O$4:$P$33,2,FALSE)</f>
        <v>3.5000000000000003E-2</v>
      </c>
      <c r="C3820" s="15"/>
      <c r="D3820" s="18">
        <v>3806</v>
      </c>
      <c r="E3820" s="34">
        <f t="shared" ca="1" si="1140"/>
        <v>26519.052603003456</v>
      </c>
      <c r="F3820" s="34">
        <f t="shared" ca="1" si="1122"/>
        <v>3500.0000000000005</v>
      </c>
      <c r="G3820" s="69">
        <f t="shared" ca="1" si="1126"/>
        <v>0</v>
      </c>
      <c r="H3820" s="34">
        <f t="shared" ca="1" si="1127"/>
        <v>56.497216698059184</v>
      </c>
      <c r="I3820" s="34">
        <f t="shared" ca="1" si="1128"/>
        <v>3556.4972166980597</v>
      </c>
      <c r="J3820" s="18">
        <f ca="1">SUM(INDIRECT(ADDRESS(ROW(F3820),COLUMN(F3820),4)):INDIRECT(ADDRESS(ROW(F3820)+N$5-1,COLUMN(F3820),4)))</f>
        <v>23900</v>
      </c>
      <c r="K3820" s="18">
        <f t="shared" ca="1" si="1129"/>
        <v>0</v>
      </c>
      <c r="L3820" s="18">
        <f t="shared" ca="1" si="1139"/>
        <v>0</v>
      </c>
      <c r="M3820" s="18">
        <f t="shared" ca="1" si="1123"/>
        <v>0</v>
      </c>
      <c r="N3820" s="34">
        <f t="shared" ca="1" si="1130"/>
        <v>22962.555386305397</v>
      </c>
      <c r="P3820" s="18">
        <f t="shared" ca="1" si="1124"/>
        <v>56.497216698059184</v>
      </c>
      <c r="Q3820" s="47">
        <f ca="1">SUM(L$15:L3820)-SUM(M$15:M3820)</f>
        <v>0</v>
      </c>
      <c r="R3820" s="47" t="str">
        <f t="shared" ca="1" si="1125"/>
        <v>M3823</v>
      </c>
      <c r="S3820" s="40">
        <f t="shared" ca="1" si="1131"/>
        <v>0</v>
      </c>
      <c r="T3820" s="46">
        <f t="shared" ca="1" si="1132"/>
        <v>39</v>
      </c>
      <c r="X3820" s="74">
        <f t="shared" ca="1" si="1133"/>
        <v>5.6497216698059183E-2</v>
      </c>
      <c r="Y3820" s="75">
        <f t="shared" ca="1" si="1134"/>
        <v>5.6497216698059183E-2</v>
      </c>
      <c r="Z3820" s="74">
        <f t="shared" ca="1" si="1135"/>
        <v>1.0581236697184639</v>
      </c>
      <c r="AA3820" s="76">
        <f t="shared" ca="1" si="1136"/>
        <v>56.497216698059184</v>
      </c>
      <c r="AB3820" s="76">
        <f t="shared" ca="1" si="1137"/>
        <v>1058.123669718464</v>
      </c>
    </row>
    <row r="3821" spans="1:28" x14ac:dyDescent="0.25">
      <c r="A3821" s="2">
        <f t="shared" si="1138"/>
        <v>27</v>
      </c>
      <c r="B3821" s="16">
        <f ca="1">VLOOKUP(A3821,PERIODS!$O$4:$P$33,2,FALSE)</f>
        <v>3.5000000000000003E-2</v>
      </c>
      <c r="C3821" s="15"/>
      <c r="D3821" s="18">
        <v>3807</v>
      </c>
      <c r="E3821" s="34">
        <f t="shared" ca="1" si="1140"/>
        <v>22962.555386305397</v>
      </c>
      <c r="F3821" s="34">
        <f t="shared" ca="1" si="1122"/>
        <v>3500.0000000000005</v>
      </c>
      <c r="G3821" s="69">
        <f t="shared" ca="1" si="1126"/>
        <v>0</v>
      </c>
      <c r="H3821" s="34">
        <f t="shared" ca="1" si="1127"/>
        <v>756.30291907581147</v>
      </c>
      <c r="I3821" s="34">
        <f t="shared" ca="1" si="1128"/>
        <v>4256.3029190758116</v>
      </c>
      <c r="J3821" s="18">
        <f ca="1">SUM(INDIRECT(ADDRESS(ROW(F3821),COLUMN(F3821),4)):INDIRECT(ADDRESS(ROW(F3821)+N$5-1,COLUMN(F3821),4)))</f>
        <v>22900</v>
      </c>
      <c r="K3821" s="18">
        <f t="shared" ca="1" si="1129"/>
        <v>0</v>
      </c>
      <c r="L3821" s="18">
        <f t="shared" ca="1" si="1139"/>
        <v>0</v>
      </c>
      <c r="M3821" s="18">
        <f t="shared" ca="1" si="1123"/>
        <v>0</v>
      </c>
      <c r="N3821" s="34">
        <f t="shared" ca="1" si="1130"/>
        <v>18706.252467229584</v>
      </c>
      <c r="P3821" s="18">
        <f t="shared" ca="1" si="1124"/>
        <v>756.30291907581147</v>
      </c>
      <c r="Q3821" s="47">
        <f ca="1">SUM(L$15:L3821)-SUM(M$15:M3821)</f>
        <v>0</v>
      </c>
      <c r="R3821" s="47" t="str">
        <f t="shared" ca="1" si="1125"/>
        <v>M3824</v>
      </c>
      <c r="S3821" s="40">
        <f t="shared" ca="1" si="1131"/>
        <v>0</v>
      </c>
      <c r="T3821" s="46">
        <f t="shared" ca="1" si="1132"/>
        <v>66</v>
      </c>
      <c r="X3821" s="74">
        <f t="shared" ca="1" si="1133"/>
        <v>0.75630291907581149</v>
      </c>
      <c r="Y3821" s="75">
        <f t="shared" ca="1" si="1134"/>
        <v>0.75630291907581149</v>
      </c>
      <c r="Z3821" s="74">
        <f t="shared" ca="1" si="1135"/>
        <v>2.1303854356942287</v>
      </c>
      <c r="AA3821" s="76">
        <f t="shared" ca="1" si="1136"/>
        <v>756.30291907581147</v>
      </c>
      <c r="AB3821" s="76">
        <f t="shared" ca="1" si="1137"/>
        <v>2130.3854356942288</v>
      </c>
    </row>
    <row r="3822" spans="1:28" x14ac:dyDescent="0.25">
      <c r="A3822" s="2">
        <f t="shared" si="1138"/>
        <v>28</v>
      </c>
      <c r="B3822" s="16">
        <f ca="1">VLOOKUP(A3822,PERIODS!$O$4:$P$33,2,FALSE)</f>
        <v>0.04</v>
      </c>
      <c r="C3822" s="15"/>
      <c r="D3822" s="18">
        <v>3808</v>
      </c>
      <c r="E3822" s="34">
        <f t="shared" ca="1" si="1140"/>
        <v>18706.252467229584</v>
      </c>
      <c r="F3822" s="34">
        <f t="shared" ca="1" si="1122"/>
        <v>4000</v>
      </c>
      <c r="G3822" s="69">
        <f t="shared" ca="1" si="1126"/>
        <v>0</v>
      </c>
      <c r="H3822" s="34">
        <f t="shared" ca="1" si="1127"/>
        <v>503.50317742902217</v>
      </c>
      <c r="I3822" s="34">
        <f t="shared" ca="1" si="1128"/>
        <v>4503.5031774290219</v>
      </c>
      <c r="J3822" s="18">
        <f ca="1">SUM(INDIRECT(ADDRESS(ROW(F3822),COLUMN(F3822),4)):INDIRECT(ADDRESS(ROW(F3822)+N$5-1,COLUMN(F3822),4)))</f>
        <v>21900</v>
      </c>
      <c r="K3822" s="18">
        <f t="shared" ca="1" si="1129"/>
        <v>16350</v>
      </c>
      <c r="L3822" s="18">
        <f t="shared" ca="1" si="1139"/>
        <v>16350</v>
      </c>
      <c r="M3822" s="18">
        <f t="shared" ca="1" si="1123"/>
        <v>0</v>
      </c>
      <c r="N3822" s="34">
        <f t="shared" ca="1" si="1130"/>
        <v>14202.749289800562</v>
      </c>
      <c r="P3822" s="18">
        <f t="shared" ca="1" si="1124"/>
        <v>503.50317742902217</v>
      </c>
      <c r="Q3822" s="47">
        <f ca="1">SUM(L$15:L3822)-SUM(M$15:M3822)</f>
        <v>16350</v>
      </c>
      <c r="R3822" s="47" t="str">
        <f t="shared" ca="1" si="1125"/>
        <v>M3825</v>
      </c>
      <c r="S3822" s="40">
        <f t="shared" ca="1" si="1131"/>
        <v>0</v>
      </c>
      <c r="T3822" s="46">
        <f t="shared" ca="1" si="1132"/>
        <v>39</v>
      </c>
      <c r="X3822" s="74">
        <f t="shared" ca="1" si="1133"/>
        <v>0.50350317742902218</v>
      </c>
      <c r="Y3822" s="75">
        <f t="shared" ca="1" si="1134"/>
        <v>0.50350317742902218</v>
      </c>
      <c r="Z3822" s="74">
        <f t="shared" ca="1" si="1135"/>
        <v>1.6545071624278884</v>
      </c>
      <c r="AA3822" s="76">
        <f t="shared" ca="1" si="1136"/>
        <v>503.50317742902217</v>
      </c>
      <c r="AB3822" s="76">
        <f t="shared" ca="1" si="1137"/>
        <v>1654.5071624278885</v>
      </c>
    </row>
    <row r="3823" spans="1:28" x14ac:dyDescent="0.25">
      <c r="A3823" s="2">
        <f t="shared" si="1138"/>
        <v>29</v>
      </c>
      <c r="B3823" s="16">
        <f ca="1">VLOOKUP(A3823,PERIODS!$O$4:$P$33,2,FALSE)</f>
        <v>0.04</v>
      </c>
      <c r="C3823" s="15"/>
      <c r="D3823" s="18">
        <v>3809</v>
      </c>
      <c r="E3823" s="34">
        <f t="shared" ca="1" si="1140"/>
        <v>14202.749289800562</v>
      </c>
      <c r="F3823" s="34">
        <f t="shared" ca="1" si="1122"/>
        <v>4000</v>
      </c>
      <c r="G3823" s="69">
        <f t="shared" ca="1" si="1126"/>
        <v>0</v>
      </c>
      <c r="H3823" s="34">
        <f t="shared" ca="1" si="1127"/>
        <v>-439.85839709390939</v>
      </c>
      <c r="I3823" s="34">
        <f t="shared" ca="1" si="1128"/>
        <v>3560.1416029060906</v>
      </c>
      <c r="J3823" s="18">
        <f ca="1">SUM(INDIRECT(ADDRESS(ROW(F3823),COLUMN(F3823),4)):INDIRECT(ADDRESS(ROW(F3823)+N$5-1,COLUMN(F3823),4)))</f>
        <v>21200</v>
      </c>
      <c r="K3823" s="18">
        <f t="shared" ca="1" si="1129"/>
        <v>16350</v>
      </c>
      <c r="L3823" s="18">
        <f t="shared" ca="1" si="1139"/>
        <v>0</v>
      </c>
      <c r="M3823" s="18">
        <f t="shared" ca="1" si="1123"/>
        <v>0</v>
      </c>
      <c r="N3823" s="34">
        <f t="shared" ca="1" si="1130"/>
        <v>10642.607686894471</v>
      </c>
      <c r="P3823" s="18">
        <f t="shared" ca="1" si="1124"/>
        <v>439.85839709390939</v>
      </c>
      <c r="Q3823" s="47">
        <f ca="1">SUM(L$15:L3823)-SUM(M$15:M3823)</f>
        <v>16350</v>
      </c>
      <c r="R3823" s="47" t="str">
        <f t="shared" ca="1" si="1125"/>
        <v>M3826</v>
      </c>
      <c r="S3823" s="40">
        <f t="shared" ca="1" si="1131"/>
        <v>0</v>
      </c>
      <c r="T3823" s="46">
        <f t="shared" ca="1" si="1132"/>
        <v>27</v>
      </c>
      <c r="X3823" s="74">
        <f t="shared" ca="1" si="1133"/>
        <v>-0.43985839709390939</v>
      </c>
      <c r="Y3823" s="75">
        <f t="shared" ca="1" si="1134"/>
        <v>-0.43985839709390939</v>
      </c>
      <c r="Z3823" s="74">
        <f t="shared" ca="1" si="1135"/>
        <v>0.64412762496921017</v>
      </c>
      <c r="AA3823" s="76">
        <f t="shared" ca="1" si="1136"/>
        <v>-439.85839709390939</v>
      </c>
      <c r="AB3823" s="76">
        <f t="shared" ca="1" si="1137"/>
        <v>644.12762496921016</v>
      </c>
    </row>
    <row r="3824" spans="1:28" x14ac:dyDescent="0.25">
      <c r="A3824" s="2">
        <f t="shared" si="1138"/>
        <v>30</v>
      </c>
      <c r="B3824" s="16">
        <f ca="1">VLOOKUP(A3824,PERIODS!$O$4:$P$33,2,FALSE)</f>
        <v>0.04</v>
      </c>
      <c r="C3824" s="15"/>
      <c r="D3824" s="18">
        <v>3810</v>
      </c>
      <c r="E3824" s="34">
        <f t="shared" ca="1" si="1140"/>
        <v>10642.607686894471</v>
      </c>
      <c r="F3824" s="34">
        <f t="shared" ca="1" si="1122"/>
        <v>4000</v>
      </c>
      <c r="G3824" s="69">
        <f t="shared" ca="1" si="1126"/>
        <v>0</v>
      </c>
      <c r="H3824" s="34">
        <f t="shared" ca="1" si="1127"/>
        <v>-300.10029636518908</v>
      </c>
      <c r="I3824" s="34">
        <f t="shared" ca="1" si="1128"/>
        <v>3699.899703634811</v>
      </c>
      <c r="J3824" s="18">
        <f ca="1">SUM(INDIRECT(ADDRESS(ROW(F3824),COLUMN(F3824),4)):INDIRECT(ADDRESS(ROW(F3824)+N$5-1,COLUMN(F3824),4)))</f>
        <v>20500</v>
      </c>
      <c r="K3824" s="18">
        <f t="shared" ca="1" si="1129"/>
        <v>16350</v>
      </c>
      <c r="L3824" s="18">
        <f t="shared" ca="1" si="1139"/>
        <v>0</v>
      </c>
      <c r="M3824" s="18">
        <f t="shared" ca="1" si="1123"/>
        <v>0</v>
      </c>
      <c r="N3824" s="34">
        <f t="shared" ca="1" si="1130"/>
        <v>6942.7079832596601</v>
      </c>
      <c r="P3824" s="18">
        <f t="shared" ca="1" si="1124"/>
        <v>300.10029636518908</v>
      </c>
      <c r="Q3824" s="47">
        <f ca="1">SUM(L$15:L3824)-SUM(M$15:M3824)</f>
        <v>16350</v>
      </c>
      <c r="R3824" s="47" t="str">
        <f t="shared" ca="1" si="1125"/>
        <v>M3827</v>
      </c>
      <c r="S3824" s="40">
        <f t="shared" ca="1" si="1131"/>
        <v>0</v>
      </c>
      <c r="T3824" s="46">
        <f t="shared" ca="1" si="1132"/>
        <v>61</v>
      </c>
      <c r="X3824" s="74">
        <f t="shared" ca="1" si="1133"/>
        <v>-0.30010029636518909</v>
      </c>
      <c r="Y3824" s="75">
        <f t="shared" ca="1" si="1134"/>
        <v>-0.30010029636518909</v>
      </c>
      <c r="Z3824" s="74">
        <f t="shared" ca="1" si="1135"/>
        <v>0.74074392303287195</v>
      </c>
      <c r="AA3824" s="76">
        <f t="shared" ca="1" si="1136"/>
        <v>-300.10029636518908</v>
      </c>
      <c r="AB3824" s="76">
        <f t="shared" ca="1" si="1137"/>
        <v>740.74392303287198</v>
      </c>
    </row>
    <row r="3825" spans="1:28" x14ac:dyDescent="0.25">
      <c r="A3825" s="2">
        <f t="shared" si="1138"/>
        <v>1</v>
      </c>
      <c r="B3825" s="16">
        <f ca="1">VLOOKUP(A3825,PERIODS!$O$4:$P$33,2,FALSE)</f>
        <v>2.4E-2</v>
      </c>
      <c r="C3825" s="15"/>
      <c r="D3825" s="18">
        <v>3811</v>
      </c>
      <c r="E3825" s="34">
        <f t="shared" ca="1" si="1140"/>
        <v>6942.7079832596601</v>
      </c>
      <c r="F3825" s="34">
        <f t="shared" ca="1" si="1122"/>
        <v>2400</v>
      </c>
      <c r="G3825" s="69">
        <f t="shared" ca="1" si="1126"/>
        <v>0</v>
      </c>
      <c r="H3825" s="34">
        <f t="shared" ca="1" si="1127"/>
        <v>896.89210387823357</v>
      </c>
      <c r="I3825" s="34">
        <f t="shared" ca="1" si="1128"/>
        <v>3296.8921038782337</v>
      </c>
      <c r="J3825" s="18">
        <f ca="1">SUM(INDIRECT(ADDRESS(ROW(F3825),COLUMN(F3825),4)):INDIRECT(ADDRESS(ROW(F3825)+N$5-1,COLUMN(F3825),4)))</f>
        <v>19800</v>
      </c>
      <c r="K3825" s="18">
        <f t="shared" ca="1" si="1129"/>
        <v>0</v>
      </c>
      <c r="L3825" s="18">
        <f t="shared" ca="1" si="1139"/>
        <v>0</v>
      </c>
      <c r="M3825" s="18">
        <f t="shared" ca="1" si="1123"/>
        <v>16350</v>
      </c>
      <c r="N3825" s="34">
        <f t="shared" ca="1" si="1130"/>
        <v>19995.815879381425</v>
      </c>
      <c r="P3825" s="18">
        <f t="shared" ca="1" si="1124"/>
        <v>896.89210387823357</v>
      </c>
      <c r="Q3825" s="47">
        <f ca="1">SUM(L$15:L3825)-SUM(M$15:M3825)</f>
        <v>0</v>
      </c>
      <c r="R3825" s="47" t="str">
        <f t="shared" ca="1" si="1125"/>
        <v>M3828</v>
      </c>
      <c r="S3825" s="40">
        <f t="shared" ca="1" si="1131"/>
        <v>0</v>
      </c>
      <c r="T3825" s="46">
        <f t="shared" ca="1" si="1132"/>
        <v>22</v>
      </c>
      <c r="X3825" s="74">
        <f t="shared" ca="1" si="1133"/>
        <v>0.89689210387823359</v>
      </c>
      <c r="Y3825" s="75">
        <f t="shared" ca="1" si="1134"/>
        <v>0.89689210387823359</v>
      </c>
      <c r="Z3825" s="74">
        <f t="shared" ca="1" si="1135"/>
        <v>2.4519707865660942</v>
      </c>
      <c r="AA3825" s="76">
        <f t="shared" ca="1" si="1136"/>
        <v>896.89210387823357</v>
      </c>
      <c r="AB3825" s="76">
        <f t="shared" ca="1" si="1137"/>
        <v>2451.9707865660944</v>
      </c>
    </row>
    <row r="3826" spans="1:28" x14ac:dyDescent="0.25">
      <c r="A3826" s="2">
        <f t="shared" si="1138"/>
        <v>2</v>
      </c>
      <c r="B3826" s="16">
        <f ca="1">VLOOKUP(A3826,PERIODS!$O$4:$P$33,2,FALSE)</f>
        <v>2.5000000000000001E-2</v>
      </c>
      <c r="C3826" s="15"/>
      <c r="D3826" s="18">
        <v>3812</v>
      </c>
      <c r="E3826" s="34">
        <f t="shared" ca="1" si="1140"/>
        <v>19995.815879381425</v>
      </c>
      <c r="F3826" s="34">
        <f t="shared" ca="1" si="1122"/>
        <v>2500</v>
      </c>
      <c r="G3826" s="69">
        <f t="shared" ca="1" si="1126"/>
        <v>0</v>
      </c>
      <c r="H3826" s="34">
        <f t="shared" ca="1" si="1127"/>
        <v>33.39012394779683</v>
      </c>
      <c r="I3826" s="34">
        <f t="shared" ca="1" si="1128"/>
        <v>2533.3901239477968</v>
      </c>
      <c r="J3826" s="18">
        <f ca="1">SUM(INDIRECT(ADDRESS(ROW(F3826),COLUMN(F3826),4)):INDIRECT(ADDRESS(ROW(F3826)+N$5-1,COLUMN(F3826),4)))</f>
        <v>20700</v>
      </c>
      <c r="K3826" s="18">
        <f t="shared" ca="1" si="1129"/>
        <v>16350</v>
      </c>
      <c r="L3826" s="18">
        <f t="shared" ca="1" si="1139"/>
        <v>16350</v>
      </c>
      <c r="M3826" s="18">
        <f t="shared" ca="1" si="1123"/>
        <v>0</v>
      </c>
      <c r="N3826" s="34">
        <f t="shared" ca="1" si="1130"/>
        <v>17462.425755433629</v>
      </c>
      <c r="P3826" s="18">
        <f t="shared" ca="1" si="1124"/>
        <v>33.39012394779683</v>
      </c>
      <c r="Q3826" s="47">
        <f ca="1">SUM(L$15:L3826)-SUM(M$15:M3826)</f>
        <v>16350</v>
      </c>
      <c r="R3826" s="47" t="str">
        <f t="shared" ca="1" si="1125"/>
        <v>M3829</v>
      </c>
      <c r="S3826" s="40">
        <f t="shared" ca="1" si="1131"/>
        <v>0</v>
      </c>
      <c r="T3826" s="46">
        <f t="shared" ca="1" si="1132"/>
        <v>56</v>
      </c>
      <c r="X3826" s="74">
        <f t="shared" ca="1" si="1133"/>
        <v>3.3390123947796828E-2</v>
      </c>
      <c r="Y3826" s="75">
        <f t="shared" ca="1" si="1134"/>
        <v>3.3390123947796828E-2</v>
      </c>
      <c r="Z3826" s="74">
        <f t="shared" ca="1" si="1135"/>
        <v>1.0339538307196388</v>
      </c>
      <c r="AA3826" s="76">
        <f t="shared" ca="1" si="1136"/>
        <v>33.39012394779683</v>
      </c>
      <c r="AB3826" s="76">
        <f t="shared" ca="1" si="1137"/>
        <v>1033.9538307196387</v>
      </c>
    </row>
    <row r="3827" spans="1:28" x14ac:dyDescent="0.25">
      <c r="A3827" s="2">
        <f t="shared" si="1138"/>
        <v>3</v>
      </c>
      <c r="B3827" s="16">
        <f ca="1">VLOOKUP(A3827,PERIODS!$O$4:$P$33,2,FALSE)</f>
        <v>2.5000000000000001E-2</v>
      </c>
      <c r="C3827" s="15"/>
      <c r="D3827" s="18">
        <v>3813</v>
      </c>
      <c r="E3827" s="34">
        <f t="shared" ca="1" si="1140"/>
        <v>17462.425755433629</v>
      </c>
      <c r="F3827" s="34">
        <f t="shared" ca="1" si="1122"/>
        <v>2500</v>
      </c>
      <c r="G3827" s="69">
        <f t="shared" ca="1" si="1126"/>
        <v>0</v>
      </c>
      <c r="H3827" s="34">
        <f t="shared" ca="1" si="1127"/>
        <v>1053.7493218791012</v>
      </c>
      <c r="I3827" s="34">
        <f t="shared" ca="1" si="1128"/>
        <v>3553.7493218791014</v>
      </c>
      <c r="J3827" s="18">
        <f ca="1">SUM(INDIRECT(ADDRESS(ROW(F3827),COLUMN(F3827),4)):INDIRECT(ADDRESS(ROW(F3827)+N$5-1,COLUMN(F3827),4)))</f>
        <v>21500</v>
      </c>
      <c r="K3827" s="18">
        <f t="shared" ca="1" si="1129"/>
        <v>16350</v>
      </c>
      <c r="L3827" s="18">
        <f t="shared" ca="1" si="1139"/>
        <v>0</v>
      </c>
      <c r="M3827" s="18">
        <f t="shared" ca="1" si="1123"/>
        <v>0</v>
      </c>
      <c r="N3827" s="34">
        <f t="shared" ca="1" si="1130"/>
        <v>13908.676433554527</v>
      </c>
      <c r="P3827" s="18">
        <f t="shared" ca="1" si="1124"/>
        <v>1053.7493218791012</v>
      </c>
      <c r="Q3827" s="47">
        <f ca="1">SUM(L$15:L3827)-SUM(M$15:M3827)</f>
        <v>16350</v>
      </c>
      <c r="R3827" s="47" t="str">
        <f t="shared" ca="1" si="1125"/>
        <v>M3830</v>
      </c>
      <c r="S3827" s="40">
        <f t="shared" ca="1" si="1131"/>
        <v>0</v>
      </c>
      <c r="T3827" s="46">
        <f t="shared" ca="1" si="1132"/>
        <v>18</v>
      </c>
      <c r="X3827" s="74">
        <f t="shared" ca="1" si="1133"/>
        <v>1.0537493218791012</v>
      </c>
      <c r="Y3827" s="75">
        <f t="shared" ca="1" si="1134"/>
        <v>1.0537493218791012</v>
      </c>
      <c r="Z3827" s="74">
        <f t="shared" ca="1" si="1135"/>
        <v>2.8683854826421618</v>
      </c>
      <c r="AA3827" s="76">
        <f t="shared" ca="1" si="1136"/>
        <v>1053.7493218791012</v>
      </c>
      <c r="AB3827" s="76">
        <f t="shared" ca="1" si="1137"/>
        <v>2868.3854826421616</v>
      </c>
    </row>
    <row r="3828" spans="1:28" x14ac:dyDescent="0.25">
      <c r="A3828" s="2">
        <f t="shared" si="1138"/>
        <v>4</v>
      </c>
      <c r="B3828" s="16">
        <f ca="1">VLOOKUP(A3828,PERIODS!$O$4:$P$33,2,FALSE)</f>
        <v>2.5000000000000001E-2</v>
      </c>
      <c r="C3828" s="15"/>
      <c r="D3828" s="18">
        <v>3814</v>
      </c>
      <c r="E3828" s="34">
        <f t="shared" ca="1" si="1140"/>
        <v>13908.676433554527</v>
      </c>
      <c r="F3828" s="34">
        <f t="shared" ca="1" si="1122"/>
        <v>2500</v>
      </c>
      <c r="G3828" s="69">
        <f t="shared" ca="1" si="1126"/>
        <v>0</v>
      </c>
      <c r="H3828" s="34">
        <f t="shared" ca="1" si="1127"/>
        <v>846.56690241270769</v>
      </c>
      <c r="I3828" s="34">
        <f t="shared" ca="1" si="1128"/>
        <v>3346.5669024127078</v>
      </c>
      <c r="J3828" s="18">
        <f ca="1">SUM(INDIRECT(ADDRESS(ROW(F3828),COLUMN(F3828),4)):INDIRECT(ADDRESS(ROW(F3828)+N$5-1,COLUMN(F3828),4)))</f>
        <v>22300</v>
      </c>
      <c r="K3828" s="18">
        <f t="shared" ca="1" si="1129"/>
        <v>16350</v>
      </c>
      <c r="L3828" s="18">
        <f t="shared" ca="1" si="1139"/>
        <v>0</v>
      </c>
      <c r="M3828" s="18">
        <f t="shared" ca="1" si="1123"/>
        <v>0</v>
      </c>
      <c r="N3828" s="34">
        <f t="shared" ca="1" si="1130"/>
        <v>10562.109531141819</v>
      </c>
      <c r="P3828" s="18">
        <f t="shared" ca="1" si="1124"/>
        <v>846.56690241270769</v>
      </c>
      <c r="Q3828" s="47">
        <f ca="1">SUM(L$15:L3828)-SUM(M$15:M3828)</f>
        <v>16350</v>
      </c>
      <c r="R3828" s="47" t="str">
        <f t="shared" ca="1" si="1125"/>
        <v>M3831</v>
      </c>
      <c r="S3828" s="40">
        <f t="shared" ca="1" si="1131"/>
        <v>0</v>
      </c>
      <c r="T3828" s="46">
        <f t="shared" ca="1" si="1132"/>
        <v>15</v>
      </c>
      <c r="X3828" s="74">
        <f t="shared" ca="1" si="1133"/>
        <v>0.84656690241270771</v>
      </c>
      <c r="Y3828" s="75">
        <f t="shared" ca="1" si="1134"/>
        <v>0.84656690241270771</v>
      </c>
      <c r="Z3828" s="74">
        <f t="shared" ca="1" si="1135"/>
        <v>2.3316283879238107</v>
      </c>
      <c r="AA3828" s="76">
        <f t="shared" ca="1" si="1136"/>
        <v>846.56690241270769</v>
      </c>
      <c r="AB3828" s="76">
        <f t="shared" ca="1" si="1137"/>
        <v>2331.6283879238108</v>
      </c>
    </row>
    <row r="3829" spans="1:28" x14ac:dyDescent="0.25">
      <c r="A3829" s="2">
        <f t="shared" si="1138"/>
        <v>5</v>
      </c>
      <c r="B3829" s="16">
        <f ca="1">VLOOKUP(A3829,PERIODS!$O$4:$P$33,2,FALSE)</f>
        <v>3.3000000000000002E-2</v>
      </c>
      <c r="C3829" s="15"/>
      <c r="D3829" s="18">
        <v>3815</v>
      </c>
      <c r="E3829" s="34">
        <f t="shared" ca="1" si="1140"/>
        <v>10562.109531141819</v>
      </c>
      <c r="F3829" s="34">
        <f t="shared" ca="1" si="1122"/>
        <v>3300</v>
      </c>
      <c r="G3829" s="69">
        <f t="shared" ca="1" si="1126"/>
        <v>0</v>
      </c>
      <c r="H3829" s="34">
        <f t="shared" ca="1" si="1127"/>
        <v>76.854413164045482</v>
      </c>
      <c r="I3829" s="34">
        <f t="shared" ca="1" si="1128"/>
        <v>3376.8544131640456</v>
      </c>
      <c r="J3829" s="18">
        <f ca="1">SUM(INDIRECT(ADDRESS(ROW(F3829),COLUMN(F3829),4)):INDIRECT(ADDRESS(ROW(F3829)+N$5-1,COLUMN(F3829),4)))</f>
        <v>23100</v>
      </c>
      <c r="K3829" s="18">
        <f t="shared" ca="1" si="1129"/>
        <v>0</v>
      </c>
      <c r="L3829" s="18">
        <f t="shared" ca="1" si="1139"/>
        <v>0</v>
      </c>
      <c r="M3829" s="18">
        <f t="shared" ca="1" si="1123"/>
        <v>16350</v>
      </c>
      <c r="N3829" s="34">
        <f t="shared" ca="1" si="1130"/>
        <v>23535.255117977773</v>
      </c>
      <c r="P3829" s="18">
        <f t="shared" ca="1" si="1124"/>
        <v>76.854413164045482</v>
      </c>
      <c r="Q3829" s="47">
        <f ca="1">SUM(L$15:L3829)-SUM(M$15:M3829)</f>
        <v>0</v>
      </c>
      <c r="R3829" s="47" t="str">
        <f t="shared" ca="1" si="1125"/>
        <v>M3832</v>
      </c>
      <c r="S3829" s="40">
        <f t="shared" ca="1" si="1131"/>
        <v>0</v>
      </c>
      <c r="T3829" s="46">
        <f t="shared" ca="1" si="1132"/>
        <v>67</v>
      </c>
      <c r="X3829" s="74">
        <f t="shared" ca="1" si="1133"/>
        <v>7.6854413164045482E-2</v>
      </c>
      <c r="Y3829" s="75">
        <f t="shared" ca="1" si="1134"/>
        <v>7.6854413164045482E-2</v>
      </c>
      <c r="Z3829" s="74">
        <f t="shared" ca="1" si="1135"/>
        <v>1.0798848479294756</v>
      </c>
      <c r="AA3829" s="76">
        <f t="shared" ca="1" si="1136"/>
        <v>76.854413164045482</v>
      </c>
      <c r="AB3829" s="76">
        <f t="shared" ca="1" si="1137"/>
        <v>1079.8848479294757</v>
      </c>
    </row>
    <row r="3830" spans="1:28" x14ac:dyDescent="0.25">
      <c r="A3830" s="2">
        <f t="shared" si="1138"/>
        <v>6</v>
      </c>
      <c r="B3830" s="16">
        <f ca="1">VLOOKUP(A3830,PERIODS!$O$4:$P$33,2,FALSE)</f>
        <v>3.3000000000000002E-2</v>
      </c>
      <c r="C3830" s="15"/>
      <c r="D3830" s="18">
        <v>3816</v>
      </c>
      <c r="E3830" s="34">
        <f t="shared" ca="1" si="1140"/>
        <v>23535.255117977773</v>
      </c>
      <c r="F3830" s="34">
        <f t="shared" ca="1" si="1122"/>
        <v>3300</v>
      </c>
      <c r="G3830" s="69">
        <f t="shared" ca="1" si="1126"/>
        <v>0</v>
      </c>
      <c r="H3830" s="34">
        <f t="shared" ca="1" si="1127"/>
        <v>82.28004637158368</v>
      </c>
      <c r="I3830" s="34">
        <f t="shared" ca="1" si="1128"/>
        <v>3382.2800463715835</v>
      </c>
      <c r="J3830" s="18">
        <f ca="1">SUM(INDIRECT(ADDRESS(ROW(F3830),COLUMN(F3830),4)):INDIRECT(ADDRESS(ROW(F3830)+N$5-1,COLUMN(F3830),4)))</f>
        <v>23100</v>
      </c>
      <c r="K3830" s="18">
        <f t="shared" ca="1" si="1129"/>
        <v>0</v>
      </c>
      <c r="L3830" s="18">
        <f t="shared" ca="1" si="1139"/>
        <v>0</v>
      </c>
      <c r="M3830" s="18">
        <f t="shared" ca="1" si="1123"/>
        <v>0</v>
      </c>
      <c r="N3830" s="34">
        <f t="shared" ca="1" si="1130"/>
        <v>20152.97507160619</v>
      </c>
      <c r="P3830" s="18">
        <f t="shared" ca="1" si="1124"/>
        <v>82.28004637158368</v>
      </c>
      <c r="Q3830" s="47">
        <f ca="1">SUM(L$15:L3830)-SUM(M$15:M3830)</f>
        <v>0</v>
      </c>
      <c r="R3830" s="47" t="str">
        <f t="shared" ca="1" si="1125"/>
        <v>M3833</v>
      </c>
      <c r="S3830" s="40">
        <f t="shared" ca="1" si="1131"/>
        <v>0</v>
      </c>
      <c r="T3830" s="46">
        <f t="shared" ca="1" si="1132"/>
        <v>68</v>
      </c>
      <c r="X3830" s="74">
        <f t="shared" ca="1" si="1133"/>
        <v>8.2280046371583676E-2</v>
      </c>
      <c r="Y3830" s="75">
        <f t="shared" ca="1" si="1134"/>
        <v>8.2280046371583676E-2</v>
      </c>
      <c r="Z3830" s="74">
        <f t="shared" ca="1" si="1135"/>
        <v>1.0857598303585423</v>
      </c>
      <c r="AA3830" s="76">
        <f t="shared" ca="1" si="1136"/>
        <v>82.28004637158368</v>
      </c>
      <c r="AB3830" s="76">
        <f t="shared" ca="1" si="1137"/>
        <v>1085.7598303585423</v>
      </c>
    </row>
    <row r="3831" spans="1:28" x14ac:dyDescent="0.25">
      <c r="A3831" s="2">
        <f t="shared" si="1138"/>
        <v>7</v>
      </c>
      <c r="B3831" s="16">
        <f ca="1">VLOOKUP(A3831,PERIODS!$O$4:$P$33,2,FALSE)</f>
        <v>3.3000000000000002E-2</v>
      </c>
      <c r="C3831" s="15"/>
      <c r="D3831" s="18">
        <v>3817</v>
      </c>
      <c r="E3831" s="34">
        <f t="shared" ca="1" si="1140"/>
        <v>20152.97507160619</v>
      </c>
      <c r="F3831" s="34">
        <f t="shared" ca="1" si="1122"/>
        <v>3300</v>
      </c>
      <c r="G3831" s="69">
        <f t="shared" ca="1" si="1126"/>
        <v>0</v>
      </c>
      <c r="H3831" s="34">
        <f t="shared" ca="1" si="1127"/>
        <v>1184.102496992223</v>
      </c>
      <c r="I3831" s="34">
        <f t="shared" ca="1" si="1128"/>
        <v>4484.1024969922228</v>
      </c>
      <c r="J3831" s="18">
        <f ca="1">SUM(INDIRECT(ADDRESS(ROW(F3831),COLUMN(F3831),4)):INDIRECT(ADDRESS(ROW(F3831)+N$5-1,COLUMN(F3831),4)))</f>
        <v>23100</v>
      </c>
      <c r="K3831" s="18">
        <f t="shared" ca="1" si="1129"/>
        <v>16350</v>
      </c>
      <c r="L3831" s="18">
        <f t="shared" ca="1" si="1139"/>
        <v>16350</v>
      </c>
      <c r="M3831" s="18">
        <f t="shared" ca="1" si="1123"/>
        <v>0</v>
      </c>
      <c r="N3831" s="34">
        <f t="shared" ca="1" si="1130"/>
        <v>15668.872574613968</v>
      </c>
      <c r="P3831" s="18">
        <f t="shared" ca="1" si="1124"/>
        <v>1184.102496992223</v>
      </c>
      <c r="Q3831" s="47">
        <f ca="1">SUM(L$15:L3831)-SUM(M$15:M3831)</f>
        <v>16350</v>
      </c>
      <c r="R3831" s="47" t="str">
        <f t="shared" ca="1" si="1125"/>
        <v>M3834</v>
      </c>
      <c r="S3831" s="40">
        <f t="shared" ca="1" si="1131"/>
        <v>0</v>
      </c>
      <c r="T3831" s="46">
        <f t="shared" ca="1" si="1132"/>
        <v>92</v>
      </c>
      <c r="X3831" s="74">
        <f t="shared" ca="1" si="1133"/>
        <v>1.1841024969922229</v>
      </c>
      <c r="Y3831" s="75">
        <f t="shared" ca="1" si="1134"/>
        <v>1.1841024969922229</v>
      </c>
      <c r="Z3831" s="74">
        <f t="shared" ca="1" si="1135"/>
        <v>3.267752687100355</v>
      </c>
      <c r="AA3831" s="76">
        <f t="shared" ca="1" si="1136"/>
        <v>1184.102496992223</v>
      </c>
      <c r="AB3831" s="76">
        <f t="shared" ca="1" si="1137"/>
        <v>3267.7526871003552</v>
      </c>
    </row>
    <row r="3832" spans="1:28" x14ac:dyDescent="0.25">
      <c r="A3832" s="2">
        <f t="shared" si="1138"/>
        <v>8</v>
      </c>
      <c r="B3832" s="16">
        <f ca="1">VLOOKUP(A3832,PERIODS!$O$4:$P$33,2,FALSE)</f>
        <v>3.3000000000000002E-2</v>
      </c>
      <c r="C3832" s="15"/>
      <c r="D3832" s="18">
        <v>3818</v>
      </c>
      <c r="E3832" s="34">
        <f t="shared" ca="1" si="1140"/>
        <v>15668.872574613968</v>
      </c>
      <c r="F3832" s="34">
        <f t="shared" ca="1" si="1122"/>
        <v>3300</v>
      </c>
      <c r="G3832" s="69">
        <f t="shared" ca="1" si="1126"/>
        <v>0</v>
      </c>
      <c r="H3832" s="34">
        <f t="shared" ca="1" si="1127"/>
        <v>-1018.2404888002972</v>
      </c>
      <c r="I3832" s="34">
        <f t="shared" ca="1" si="1128"/>
        <v>2281.759511199703</v>
      </c>
      <c r="J3832" s="18">
        <f ca="1">SUM(INDIRECT(ADDRESS(ROW(F3832),COLUMN(F3832),4)):INDIRECT(ADDRESS(ROW(F3832)+N$5-1,COLUMN(F3832),4)))</f>
        <v>23100</v>
      </c>
      <c r="K3832" s="18">
        <f t="shared" ca="1" si="1129"/>
        <v>16350</v>
      </c>
      <c r="L3832" s="18">
        <f t="shared" ca="1" si="1139"/>
        <v>0</v>
      </c>
      <c r="M3832" s="18">
        <f t="shared" ca="1" si="1123"/>
        <v>0</v>
      </c>
      <c r="N3832" s="34">
        <f t="shared" ca="1" si="1130"/>
        <v>13387.113063414265</v>
      </c>
      <c r="P3832" s="18">
        <f t="shared" ca="1" si="1124"/>
        <v>1018.2404888002972</v>
      </c>
      <c r="Q3832" s="47">
        <f ca="1">SUM(L$15:L3832)-SUM(M$15:M3832)</f>
        <v>16350</v>
      </c>
      <c r="R3832" s="47" t="str">
        <f t="shared" ca="1" si="1125"/>
        <v>M3835</v>
      </c>
      <c r="S3832" s="40">
        <f t="shared" ca="1" si="1131"/>
        <v>0</v>
      </c>
      <c r="T3832" s="46">
        <f t="shared" ca="1" si="1132"/>
        <v>21</v>
      </c>
      <c r="X3832" s="74">
        <f t="shared" ca="1" si="1133"/>
        <v>-1.0182404888002972</v>
      </c>
      <c r="Y3832" s="75">
        <f t="shared" ca="1" si="1134"/>
        <v>-1.0182404888002972</v>
      </c>
      <c r="Z3832" s="74">
        <f t="shared" ca="1" si="1135"/>
        <v>0.361229969515658</v>
      </c>
      <c r="AA3832" s="76">
        <f t="shared" ca="1" si="1136"/>
        <v>-1018.2404888002972</v>
      </c>
      <c r="AB3832" s="76">
        <f t="shared" ca="1" si="1137"/>
        <v>361.22996951565801</v>
      </c>
    </row>
    <row r="3833" spans="1:28" x14ac:dyDescent="0.25">
      <c r="A3833" s="2">
        <f t="shared" si="1138"/>
        <v>9</v>
      </c>
      <c r="B3833" s="16">
        <f ca="1">VLOOKUP(A3833,PERIODS!$O$4:$P$33,2,FALSE)</f>
        <v>3.3000000000000002E-2</v>
      </c>
      <c r="C3833" s="15"/>
      <c r="D3833" s="18">
        <v>3819</v>
      </c>
      <c r="E3833" s="34">
        <f t="shared" ca="1" si="1140"/>
        <v>13387.113063414265</v>
      </c>
      <c r="F3833" s="34">
        <f t="shared" ca="1" si="1122"/>
        <v>3300</v>
      </c>
      <c r="G3833" s="69">
        <f t="shared" ca="1" si="1126"/>
        <v>0</v>
      </c>
      <c r="H3833" s="34">
        <f t="shared" ca="1" si="1127"/>
        <v>-136.60856470159314</v>
      </c>
      <c r="I3833" s="34">
        <f t="shared" ca="1" si="1128"/>
        <v>3163.391435298407</v>
      </c>
      <c r="J3833" s="18">
        <f ca="1">SUM(INDIRECT(ADDRESS(ROW(F3833),COLUMN(F3833),4)):INDIRECT(ADDRESS(ROW(F3833)+N$5-1,COLUMN(F3833),4)))</f>
        <v>23100</v>
      </c>
      <c r="K3833" s="18">
        <f t="shared" ca="1" si="1129"/>
        <v>16350</v>
      </c>
      <c r="L3833" s="18">
        <f t="shared" ca="1" si="1139"/>
        <v>0</v>
      </c>
      <c r="M3833" s="18">
        <f t="shared" ca="1" si="1123"/>
        <v>0</v>
      </c>
      <c r="N3833" s="34">
        <f t="shared" ca="1" si="1130"/>
        <v>10223.721628115858</v>
      </c>
      <c r="P3833" s="18">
        <f t="shared" ca="1" si="1124"/>
        <v>136.60856470159314</v>
      </c>
      <c r="Q3833" s="47">
        <f ca="1">SUM(L$15:L3833)-SUM(M$15:M3833)</f>
        <v>16350</v>
      </c>
      <c r="R3833" s="47" t="str">
        <f t="shared" ca="1" si="1125"/>
        <v>M3836</v>
      </c>
      <c r="S3833" s="40">
        <f t="shared" ca="1" si="1131"/>
        <v>0</v>
      </c>
      <c r="T3833" s="46">
        <f t="shared" ca="1" si="1132"/>
        <v>88</v>
      </c>
      <c r="X3833" s="74">
        <f t="shared" ca="1" si="1133"/>
        <v>-0.13660856470159313</v>
      </c>
      <c r="Y3833" s="75">
        <f t="shared" ca="1" si="1134"/>
        <v>-0.13660856470159313</v>
      </c>
      <c r="Z3833" s="74">
        <f t="shared" ca="1" si="1135"/>
        <v>0.87231161286882797</v>
      </c>
      <c r="AA3833" s="76">
        <f t="shared" ca="1" si="1136"/>
        <v>-136.60856470159314</v>
      </c>
      <c r="AB3833" s="76">
        <f t="shared" ca="1" si="1137"/>
        <v>872.31161286882798</v>
      </c>
    </row>
    <row r="3834" spans="1:28" x14ac:dyDescent="0.25">
      <c r="A3834" s="2">
        <f t="shared" si="1138"/>
        <v>10</v>
      </c>
      <c r="B3834" s="16">
        <f ca="1">VLOOKUP(A3834,PERIODS!$O$4:$P$33,2,FALSE)</f>
        <v>3.3000000000000002E-2</v>
      </c>
      <c r="C3834" s="15"/>
      <c r="D3834" s="18">
        <v>3820</v>
      </c>
      <c r="E3834" s="34">
        <f t="shared" ca="1" si="1140"/>
        <v>10223.721628115858</v>
      </c>
      <c r="F3834" s="34">
        <f t="shared" ca="1" si="1122"/>
        <v>3300</v>
      </c>
      <c r="G3834" s="69">
        <f t="shared" ca="1" si="1126"/>
        <v>0</v>
      </c>
      <c r="H3834" s="34">
        <f t="shared" ca="1" si="1127"/>
        <v>-248.56201288806082</v>
      </c>
      <c r="I3834" s="34">
        <f t="shared" ca="1" si="1128"/>
        <v>3051.437987111939</v>
      </c>
      <c r="J3834" s="18">
        <f ca="1">SUM(INDIRECT(ADDRESS(ROW(F3834),COLUMN(F3834),4)):INDIRECT(ADDRESS(ROW(F3834)+N$5-1,COLUMN(F3834),4)))</f>
        <v>23100</v>
      </c>
      <c r="K3834" s="18">
        <f t="shared" ca="1" si="1129"/>
        <v>0</v>
      </c>
      <c r="L3834" s="18">
        <f t="shared" ca="1" si="1139"/>
        <v>0</v>
      </c>
      <c r="M3834" s="18">
        <f t="shared" ca="1" si="1123"/>
        <v>16350</v>
      </c>
      <c r="N3834" s="34">
        <f t="shared" ca="1" si="1130"/>
        <v>23522.28364100392</v>
      </c>
      <c r="P3834" s="18">
        <f t="shared" ca="1" si="1124"/>
        <v>248.56201288806082</v>
      </c>
      <c r="Q3834" s="47">
        <f ca="1">SUM(L$15:L3834)-SUM(M$15:M3834)</f>
        <v>0</v>
      </c>
      <c r="R3834" s="47" t="str">
        <f t="shared" ca="1" si="1125"/>
        <v>M3837</v>
      </c>
      <c r="S3834" s="40">
        <f t="shared" ca="1" si="1131"/>
        <v>0</v>
      </c>
      <c r="T3834" s="46">
        <f t="shared" ca="1" si="1132"/>
        <v>3</v>
      </c>
      <c r="X3834" s="74">
        <f t="shared" ca="1" si="1133"/>
        <v>-0.24856201288806082</v>
      </c>
      <c r="Y3834" s="75">
        <f t="shared" ca="1" si="1134"/>
        <v>-0.24856201288806082</v>
      </c>
      <c r="Z3834" s="74">
        <f t="shared" ca="1" si="1135"/>
        <v>0.7799214941511563</v>
      </c>
      <c r="AA3834" s="76">
        <f t="shared" ca="1" si="1136"/>
        <v>-248.56201288806082</v>
      </c>
      <c r="AB3834" s="76">
        <f t="shared" ca="1" si="1137"/>
        <v>779.92149415115625</v>
      </c>
    </row>
    <row r="3835" spans="1:28" x14ac:dyDescent="0.25">
      <c r="A3835" s="2">
        <f t="shared" si="1138"/>
        <v>11</v>
      </c>
      <c r="B3835" s="16">
        <f ca="1">VLOOKUP(A3835,PERIODS!$O$4:$P$33,2,FALSE)</f>
        <v>3.3000000000000002E-2</v>
      </c>
      <c r="C3835" s="15"/>
      <c r="D3835" s="18">
        <v>3821</v>
      </c>
      <c r="E3835" s="34">
        <f t="shared" ca="1" si="1140"/>
        <v>23522.28364100392</v>
      </c>
      <c r="F3835" s="34">
        <f t="shared" ca="1" si="1122"/>
        <v>3300</v>
      </c>
      <c r="G3835" s="69">
        <f t="shared" ca="1" si="1126"/>
        <v>0</v>
      </c>
      <c r="H3835" s="34">
        <f t="shared" ca="1" si="1127"/>
        <v>216.72163795838364</v>
      </c>
      <c r="I3835" s="34">
        <f t="shared" ca="1" si="1128"/>
        <v>3516.7216379583838</v>
      </c>
      <c r="J3835" s="18">
        <f ca="1">SUM(INDIRECT(ADDRESS(ROW(F3835),COLUMN(F3835),4)):INDIRECT(ADDRESS(ROW(F3835)+N$5-1,COLUMN(F3835),4)))</f>
        <v>23300</v>
      </c>
      <c r="K3835" s="18">
        <f t="shared" ca="1" si="1129"/>
        <v>0</v>
      </c>
      <c r="L3835" s="18">
        <f t="shared" ca="1" si="1139"/>
        <v>0</v>
      </c>
      <c r="M3835" s="18">
        <f t="shared" ca="1" si="1123"/>
        <v>0</v>
      </c>
      <c r="N3835" s="34">
        <f t="shared" ca="1" si="1130"/>
        <v>20005.562003045536</v>
      </c>
      <c r="P3835" s="18">
        <f t="shared" ca="1" si="1124"/>
        <v>216.72163795838364</v>
      </c>
      <c r="Q3835" s="47">
        <f ca="1">SUM(L$15:L3835)-SUM(M$15:M3835)</f>
        <v>0</v>
      </c>
      <c r="R3835" s="47" t="str">
        <f t="shared" ca="1" si="1125"/>
        <v>M3838</v>
      </c>
      <c r="S3835" s="40">
        <f t="shared" ca="1" si="1131"/>
        <v>0</v>
      </c>
      <c r="T3835" s="46">
        <f t="shared" ca="1" si="1132"/>
        <v>46</v>
      </c>
      <c r="X3835" s="74">
        <f t="shared" ca="1" si="1133"/>
        <v>0.21672163795838364</v>
      </c>
      <c r="Y3835" s="75">
        <f t="shared" ca="1" si="1134"/>
        <v>0.21672163795838364</v>
      </c>
      <c r="Z3835" s="74">
        <f t="shared" ca="1" si="1135"/>
        <v>1.2419983288244183</v>
      </c>
      <c r="AA3835" s="76">
        <f t="shared" ca="1" si="1136"/>
        <v>216.72163795838364</v>
      </c>
      <c r="AB3835" s="76">
        <f t="shared" ca="1" si="1137"/>
        <v>1241.9983288244182</v>
      </c>
    </row>
    <row r="3836" spans="1:28" x14ac:dyDescent="0.25">
      <c r="A3836" s="2">
        <f t="shared" si="1138"/>
        <v>12</v>
      </c>
      <c r="B3836" s="16">
        <f ca="1">VLOOKUP(A3836,PERIODS!$O$4:$P$33,2,FALSE)</f>
        <v>3.3000000000000002E-2</v>
      </c>
      <c r="C3836" s="15"/>
      <c r="D3836" s="18">
        <v>3822</v>
      </c>
      <c r="E3836" s="34">
        <f t="shared" ca="1" si="1140"/>
        <v>20005.562003045536</v>
      </c>
      <c r="F3836" s="34">
        <f t="shared" ca="1" si="1122"/>
        <v>3300</v>
      </c>
      <c r="G3836" s="69">
        <f t="shared" ca="1" si="1126"/>
        <v>0</v>
      </c>
      <c r="H3836" s="34">
        <f t="shared" ca="1" si="1127"/>
        <v>-226.9606490213109</v>
      </c>
      <c r="I3836" s="34">
        <f t="shared" ca="1" si="1128"/>
        <v>3073.0393509786891</v>
      </c>
      <c r="J3836" s="18">
        <f ca="1">SUM(INDIRECT(ADDRESS(ROW(F3836),COLUMN(F3836),4)):INDIRECT(ADDRESS(ROW(F3836)+N$5-1,COLUMN(F3836),4)))</f>
        <v>23500</v>
      </c>
      <c r="K3836" s="18">
        <f t="shared" ca="1" si="1129"/>
        <v>16350</v>
      </c>
      <c r="L3836" s="18">
        <f t="shared" ca="1" si="1139"/>
        <v>16350</v>
      </c>
      <c r="M3836" s="18">
        <f t="shared" ca="1" si="1123"/>
        <v>0</v>
      </c>
      <c r="N3836" s="34">
        <f t="shared" ca="1" si="1130"/>
        <v>16932.522652066848</v>
      </c>
      <c r="P3836" s="18">
        <f t="shared" ca="1" si="1124"/>
        <v>226.9606490213109</v>
      </c>
      <c r="Q3836" s="47">
        <f ca="1">SUM(L$15:L3836)-SUM(M$15:M3836)</f>
        <v>16350</v>
      </c>
      <c r="R3836" s="47" t="str">
        <f t="shared" ca="1" si="1125"/>
        <v>M3839</v>
      </c>
      <c r="S3836" s="40">
        <f t="shared" ca="1" si="1131"/>
        <v>0</v>
      </c>
      <c r="T3836" s="46">
        <f t="shared" ca="1" si="1132"/>
        <v>7</v>
      </c>
      <c r="X3836" s="74">
        <f t="shared" ca="1" si="1133"/>
        <v>-0.22696064902131091</v>
      </c>
      <c r="Y3836" s="75">
        <f t="shared" ca="1" si="1134"/>
        <v>-0.22696064902131091</v>
      </c>
      <c r="Z3836" s="74">
        <f t="shared" ca="1" si="1135"/>
        <v>0.79695214251988422</v>
      </c>
      <c r="AA3836" s="76">
        <f t="shared" ca="1" si="1136"/>
        <v>-226.9606490213109</v>
      </c>
      <c r="AB3836" s="76">
        <f t="shared" ca="1" si="1137"/>
        <v>796.95214251988421</v>
      </c>
    </row>
    <row r="3837" spans="1:28" x14ac:dyDescent="0.25">
      <c r="A3837" s="2">
        <f t="shared" si="1138"/>
        <v>13</v>
      </c>
      <c r="B3837" s="16">
        <f ca="1">VLOOKUP(A3837,PERIODS!$O$4:$P$33,2,FALSE)</f>
        <v>3.3000000000000002E-2</v>
      </c>
      <c r="C3837" s="15"/>
      <c r="D3837" s="18">
        <v>3823</v>
      </c>
      <c r="E3837" s="34">
        <f t="shared" ca="1" si="1140"/>
        <v>16932.522652066848</v>
      </c>
      <c r="F3837" s="34">
        <f t="shared" ca="1" si="1122"/>
        <v>3300</v>
      </c>
      <c r="G3837" s="69">
        <f t="shared" ca="1" si="1126"/>
        <v>0</v>
      </c>
      <c r="H3837" s="34">
        <f t="shared" ca="1" si="1127"/>
        <v>351.8960904929379</v>
      </c>
      <c r="I3837" s="34">
        <f t="shared" ca="1" si="1128"/>
        <v>3651.8960904929381</v>
      </c>
      <c r="J3837" s="18">
        <f ca="1">SUM(INDIRECT(ADDRESS(ROW(F3837),COLUMN(F3837),4)):INDIRECT(ADDRESS(ROW(F3837)+N$5-1,COLUMN(F3837),4)))</f>
        <v>23700</v>
      </c>
      <c r="K3837" s="18">
        <f t="shared" ca="1" si="1129"/>
        <v>16350</v>
      </c>
      <c r="L3837" s="18">
        <f t="shared" ca="1" si="1139"/>
        <v>0</v>
      </c>
      <c r="M3837" s="18">
        <f t="shared" ca="1" si="1123"/>
        <v>0</v>
      </c>
      <c r="N3837" s="34">
        <f t="shared" ca="1" si="1130"/>
        <v>13280.62656157391</v>
      </c>
      <c r="P3837" s="18">
        <f t="shared" ca="1" si="1124"/>
        <v>351.8960904929379</v>
      </c>
      <c r="Q3837" s="47">
        <f ca="1">SUM(L$15:L3837)-SUM(M$15:M3837)</f>
        <v>16350</v>
      </c>
      <c r="R3837" s="47" t="str">
        <f t="shared" ca="1" si="1125"/>
        <v>M3840</v>
      </c>
      <c r="S3837" s="40">
        <f t="shared" ca="1" si="1131"/>
        <v>0</v>
      </c>
      <c r="T3837" s="46">
        <f t="shared" ca="1" si="1132"/>
        <v>28</v>
      </c>
      <c r="X3837" s="74">
        <f t="shared" ca="1" si="1133"/>
        <v>0.35189609049293791</v>
      </c>
      <c r="Y3837" s="75">
        <f t="shared" ca="1" si="1134"/>
        <v>0.35189609049293791</v>
      </c>
      <c r="Z3837" s="74">
        <f t="shared" ca="1" si="1135"/>
        <v>1.4217607815808297</v>
      </c>
      <c r="AA3837" s="76">
        <f t="shared" ca="1" si="1136"/>
        <v>351.8960904929379</v>
      </c>
      <c r="AB3837" s="76">
        <f t="shared" ca="1" si="1137"/>
        <v>1421.7607815808296</v>
      </c>
    </row>
    <row r="3838" spans="1:28" x14ac:dyDescent="0.25">
      <c r="A3838" s="2">
        <f t="shared" si="1138"/>
        <v>14</v>
      </c>
      <c r="B3838" s="16">
        <f ca="1">VLOOKUP(A3838,PERIODS!$O$4:$P$33,2,FALSE)</f>
        <v>3.3000000000000002E-2</v>
      </c>
      <c r="C3838" s="15"/>
      <c r="D3838" s="18">
        <v>3824</v>
      </c>
      <c r="E3838" s="34">
        <f t="shared" ca="1" si="1140"/>
        <v>13280.62656157391</v>
      </c>
      <c r="F3838" s="34">
        <f t="shared" ca="1" si="1122"/>
        <v>3300</v>
      </c>
      <c r="G3838" s="69">
        <f t="shared" ca="1" si="1126"/>
        <v>0</v>
      </c>
      <c r="H3838" s="34">
        <f t="shared" ca="1" si="1127"/>
        <v>1084.3456661542748</v>
      </c>
      <c r="I3838" s="34">
        <f t="shared" ca="1" si="1128"/>
        <v>4384.345666154275</v>
      </c>
      <c r="J3838" s="18">
        <f ca="1">SUM(INDIRECT(ADDRESS(ROW(F3838),COLUMN(F3838),4)):INDIRECT(ADDRESS(ROW(F3838)+N$5-1,COLUMN(F3838),4)))</f>
        <v>23900</v>
      </c>
      <c r="K3838" s="18">
        <f t="shared" ca="1" si="1129"/>
        <v>16350</v>
      </c>
      <c r="L3838" s="18">
        <f t="shared" ca="1" si="1139"/>
        <v>0</v>
      </c>
      <c r="M3838" s="18">
        <f t="shared" ca="1" si="1123"/>
        <v>0</v>
      </c>
      <c r="N3838" s="34">
        <f t="shared" ca="1" si="1130"/>
        <v>8896.2808954196353</v>
      </c>
      <c r="P3838" s="18">
        <f t="shared" ca="1" si="1124"/>
        <v>1084.3456661542748</v>
      </c>
      <c r="Q3838" s="47">
        <f ca="1">SUM(L$15:L3838)-SUM(M$15:M3838)</f>
        <v>16350</v>
      </c>
      <c r="R3838" s="47" t="str">
        <f t="shared" ca="1" si="1125"/>
        <v>M3841</v>
      </c>
      <c r="S3838" s="40">
        <f t="shared" ca="1" si="1131"/>
        <v>0</v>
      </c>
      <c r="T3838" s="46">
        <f t="shared" ca="1" si="1132"/>
        <v>81</v>
      </c>
      <c r="X3838" s="74">
        <f t="shared" ca="1" si="1133"/>
        <v>1.0843456661542747</v>
      </c>
      <c r="Y3838" s="75">
        <f t="shared" ca="1" si="1134"/>
        <v>1.0843456661542747</v>
      </c>
      <c r="Z3838" s="74">
        <f t="shared" ca="1" si="1135"/>
        <v>2.9575039905097373</v>
      </c>
      <c r="AA3838" s="76">
        <f t="shared" ca="1" si="1136"/>
        <v>1084.3456661542748</v>
      </c>
      <c r="AB3838" s="76">
        <f t="shared" ca="1" si="1137"/>
        <v>2957.5039905097374</v>
      </c>
    </row>
    <row r="3839" spans="1:28" x14ac:dyDescent="0.25">
      <c r="A3839" s="2">
        <f t="shared" si="1138"/>
        <v>15</v>
      </c>
      <c r="B3839" s="16">
        <f ca="1">VLOOKUP(A3839,PERIODS!$O$4:$P$33,2,FALSE)</f>
        <v>3.3000000000000002E-2</v>
      </c>
      <c r="C3839" s="15"/>
      <c r="D3839" s="18">
        <v>3825</v>
      </c>
      <c r="E3839" s="34">
        <f t="shared" ca="1" si="1140"/>
        <v>8896.2808954196353</v>
      </c>
      <c r="F3839" s="34">
        <f t="shared" ca="1" si="1122"/>
        <v>3300</v>
      </c>
      <c r="G3839" s="69">
        <f t="shared" ca="1" si="1126"/>
        <v>0</v>
      </c>
      <c r="H3839" s="34">
        <f t="shared" ca="1" si="1127"/>
        <v>1220.6587113486528</v>
      </c>
      <c r="I3839" s="34">
        <f t="shared" ca="1" si="1128"/>
        <v>4520.658711348653</v>
      </c>
      <c r="J3839" s="18">
        <f ca="1">SUM(INDIRECT(ADDRESS(ROW(F3839),COLUMN(F3839),4)):INDIRECT(ADDRESS(ROW(F3839)+N$5-1,COLUMN(F3839),4)))</f>
        <v>24100</v>
      </c>
      <c r="K3839" s="18">
        <f t="shared" ca="1" si="1129"/>
        <v>0</v>
      </c>
      <c r="L3839" s="18">
        <f t="shared" ca="1" si="1139"/>
        <v>0</v>
      </c>
      <c r="M3839" s="18">
        <f t="shared" ca="1" si="1123"/>
        <v>16350</v>
      </c>
      <c r="N3839" s="34">
        <f t="shared" ca="1" si="1130"/>
        <v>20725.622184070984</v>
      </c>
      <c r="P3839" s="18">
        <f t="shared" ca="1" si="1124"/>
        <v>1220.6587113486528</v>
      </c>
      <c r="Q3839" s="47">
        <f ca="1">SUM(L$15:L3839)-SUM(M$15:M3839)</f>
        <v>0</v>
      </c>
      <c r="R3839" s="47" t="str">
        <f t="shared" ca="1" si="1125"/>
        <v>M3842</v>
      </c>
      <c r="S3839" s="40">
        <f t="shared" ca="1" si="1131"/>
        <v>0</v>
      </c>
      <c r="T3839" s="46">
        <f t="shared" ca="1" si="1132"/>
        <v>5</v>
      </c>
      <c r="X3839" s="74">
        <f t="shared" ca="1" si="1133"/>
        <v>1.2206587113486529</v>
      </c>
      <c r="Y3839" s="75">
        <f t="shared" ca="1" si="1134"/>
        <v>1.2206587113486529</v>
      </c>
      <c r="Z3839" s="74">
        <f t="shared" ca="1" si="1135"/>
        <v>3.3894196476343312</v>
      </c>
      <c r="AA3839" s="76">
        <f t="shared" ca="1" si="1136"/>
        <v>1220.6587113486528</v>
      </c>
      <c r="AB3839" s="76">
        <f t="shared" ca="1" si="1137"/>
        <v>3389.4196476343313</v>
      </c>
    </row>
    <row r="3840" spans="1:28" x14ac:dyDescent="0.25">
      <c r="A3840" s="2">
        <f t="shared" si="1138"/>
        <v>16</v>
      </c>
      <c r="B3840" s="16">
        <f ca="1">VLOOKUP(A3840,PERIODS!$O$4:$P$33,2,FALSE)</f>
        <v>3.3000000000000002E-2</v>
      </c>
      <c r="C3840" s="15"/>
      <c r="D3840" s="18">
        <v>3826</v>
      </c>
      <c r="E3840" s="34">
        <f t="shared" ca="1" si="1140"/>
        <v>20725.622184070984</v>
      </c>
      <c r="F3840" s="34">
        <f t="shared" ca="1" si="1122"/>
        <v>3300</v>
      </c>
      <c r="G3840" s="69">
        <f t="shared" ca="1" si="1126"/>
        <v>0</v>
      </c>
      <c r="H3840" s="34">
        <f t="shared" ca="1" si="1127"/>
        <v>-717.15111942405952</v>
      </c>
      <c r="I3840" s="34">
        <f t="shared" ca="1" si="1128"/>
        <v>2582.8488805759407</v>
      </c>
      <c r="J3840" s="18">
        <f ca="1">SUM(INDIRECT(ADDRESS(ROW(F3840),COLUMN(F3840),4)):INDIRECT(ADDRESS(ROW(F3840)+N$5-1,COLUMN(F3840),4)))</f>
        <v>24300</v>
      </c>
      <c r="K3840" s="18">
        <f t="shared" ca="1" si="1129"/>
        <v>16350</v>
      </c>
      <c r="L3840" s="18">
        <f t="shared" ca="1" si="1139"/>
        <v>16350</v>
      </c>
      <c r="M3840" s="18">
        <f t="shared" ca="1" si="1123"/>
        <v>0</v>
      </c>
      <c r="N3840" s="34">
        <f t="shared" ca="1" si="1130"/>
        <v>18142.773303495043</v>
      </c>
      <c r="P3840" s="18">
        <f t="shared" ca="1" si="1124"/>
        <v>717.15111942405952</v>
      </c>
      <c r="Q3840" s="47">
        <f ca="1">SUM(L$15:L3840)-SUM(M$15:M3840)</f>
        <v>16350</v>
      </c>
      <c r="R3840" s="47" t="str">
        <f t="shared" ca="1" si="1125"/>
        <v>M3843</v>
      </c>
      <c r="S3840" s="40">
        <f t="shared" ca="1" si="1131"/>
        <v>0</v>
      </c>
      <c r="T3840" s="46">
        <f t="shared" ca="1" si="1132"/>
        <v>28</v>
      </c>
      <c r="X3840" s="74">
        <f t="shared" ca="1" si="1133"/>
        <v>-0.71715111942405951</v>
      </c>
      <c r="Y3840" s="75">
        <f t="shared" ca="1" si="1134"/>
        <v>-0.71715111942405951</v>
      </c>
      <c r="Z3840" s="74">
        <f t="shared" ca="1" si="1135"/>
        <v>0.48814093215436766</v>
      </c>
      <c r="AA3840" s="76">
        <f t="shared" ca="1" si="1136"/>
        <v>-717.15111942405952</v>
      </c>
      <c r="AB3840" s="76">
        <f t="shared" ca="1" si="1137"/>
        <v>488.14093215436765</v>
      </c>
    </row>
    <row r="3841" spans="1:28" x14ac:dyDescent="0.25">
      <c r="A3841" s="2">
        <f t="shared" si="1138"/>
        <v>17</v>
      </c>
      <c r="B3841" s="16">
        <f ca="1">VLOOKUP(A3841,PERIODS!$O$4:$P$33,2,FALSE)</f>
        <v>3.5000000000000003E-2</v>
      </c>
      <c r="C3841" s="15"/>
      <c r="D3841" s="18">
        <v>3827</v>
      </c>
      <c r="E3841" s="34">
        <f t="shared" ca="1" si="1140"/>
        <v>18142.773303495043</v>
      </c>
      <c r="F3841" s="34">
        <f t="shared" ca="1" si="1122"/>
        <v>3500.0000000000005</v>
      </c>
      <c r="G3841" s="69">
        <f t="shared" ca="1" si="1126"/>
        <v>0</v>
      </c>
      <c r="H3841" s="34">
        <f t="shared" ca="1" si="1127"/>
        <v>607.59323007514354</v>
      </c>
      <c r="I3841" s="34">
        <f t="shared" ca="1" si="1128"/>
        <v>4107.5932300751438</v>
      </c>
      <c r="J3841" s="18">
        <f ca="1">SUM(INDIRECT(ADDRESS(ROW(F3841),COLUMN(F3841),4)):INDIRECT(ADDRESS(ROW(F3841)+N$5-1,COLUMN(F3841),4)))</f>
        <v>24500.000000000004</v>
      </c>
      <c r="K3841" s="18">
        <f t="shared" ca="1" si="1129"/>
        <v>16350</v>
      </c>
      <c r="L3841" s="18">
        <f t="shared" ca="1" si="1139"/>
        <v>0</v>
      </c>
      <c r="M3841" s="18">
        <f t="shared" ca="1" si="1123"/>
        <v>0</v>
      </c>
      <c r="N3841" s="34">
        <f t="shared" ca="1" si="1130"/>
        <v>14035.180073419899</v>
      </c>
      <c r="P3841" s="18">
        <f t="shared" ca="1" si="1124"/>
        <v>607.59323007514354</v>
      </c>
      <c r="Q3841" s="47">
        <f ca="1">SUM(L$15:L3841)-SUM(M$15:M3841)</f>
        <v>16350</v>
      </c>
      <c r="R3841" s="47" t="str">
        <f t="shared" ca="1" si="1125"/>
        <v>M3844</v>
      </c>
      <c r="S3841" s="40">
        <f t="shared" ca="1" si="1131"/>
        <v>0</v>
      </c>
      <c r="T3841" s="46">
        <f t="shared" ca="1" si="1132"/>
        <v>91</v>
      </c>
      <c r="X3841" s="74">
        <f t="shared" ca="1" si="1133"/>
        <v>0.60759323007514354</v>
      </c>
      <c r="Y3841" s="75">
        <f t="shared" ca="1" si="1134"/>
        <v>0.60759323007514354</v>
      </c>
      <c r="Z3841" s="74">
        <f t="shared" ca="1" si="1135"/>
        <v>1.8360072299561223</v>
      </c>
      <c r="AA3841" s="76">
        <f t="shared" ca="1" si="1136"/>
        <v>607.59323007514354</v>
      </c>
      <c r="AB3841" s="76">
        <f t="shared" ca="1" si="1137"/>
        <v>1836.0072299561223</v>
      </c>
    </row>
    <row r="3842" spans="1:28" x14ac:dyDescent="0.25">
      <c r="A3842" s="2">
        <f t="shared" si="1138"/>
        <v>18</v>
      </c>
      <c r="B3842" s="16">
        <f ca="1">VLOOKUP(A3842,PERIODS!$O$4:$P$33,2,FALSE)</f>
        <v>3.5000000000000003E-2</v>
      </c>
      <c r="C3842" s="15"/>
      <c r="D3842" s="18">
        <v>3828</v>
      </c>
      <c r="E3842" s="34">
        <f t="shared" ca="1" si="1140"/>
        <v>14035.180073419899</v>
      </c>
      <c r="F3842" s="34">
        <f t="shared" ca="1" si="1122"/>
        <v>3500.0000000000005</v>
      </c>
      <c r="G3842" s="69">
        <f t="shared" ca="1" si="1126"/>
        <v>0</v>
      </c>
      <c r="H3842" s="34">
        <f t="shared" ca="1" si="1127"/>
        <v>-359.89380216888287</v>
      </c>
      <c r="I3842" s="34">
        <f t="shared" ca="1" si="1128"/>
        <v>3140.1061978311177</v>
      </c>
      <c r="J3842" s="18">
        <f ca="1">SUM(INDIRECT(ADDRESS(ROW(F3842),COLUMN(F3842),4)):INDIRECT(ADDRESS(ROW(F3842)+N$5-1,COLUMN(F3842),4)))</f>
        <v>24500.000000000004</v>
      </c>
      <c r="K3842" s="18">
        <f t="shared" ca="1" si="1129"/>
        <v>16350</v>
      </c>
      <c r="L3842" s="18">
        <f t="shared" ca="1" si="1139"/>
        <v>0</v>
      </c>
      <c r="M3842" s="18">
        <f t="shared" ca="1" si="1123"/>
        <v>0</v>
      </c>
      <c r="N3842" s="34">
        <f t="shared" ca="1" si="1130"/>
        <v>10895.073875588781</v>
      </c>
      <c r="P3842" s="18">
        <f t="shared" ca="1" si="1124"/>
        <v>359.89380216888287</v>
      </c>
      <c r="Q3842" s="47">
        <f ca="1">SUM(L$15:L3842)-SUM(M$15:M3842)</f>
        <v>16350</v>
      </c>
      <c r="R3842" s="47" t="str">
        <f t="shared" ca="1" si="1125"/>
        <v>M3845</v>
      </c>
      <c r="S3842" s="40">
        <f t="shared" ca="1" si="1131"/>
        <v>0</v>
      </c>
      <c r="T3842" s="46">
        <f t="shared" ca="1" si="1132"/>
        <v>80</v>
      </c>
      <c r="X3842" s="74">
        <f t="shared" ca="1" si="1133"/>
        <v>-0.35989380216888289</v>
      </c>
      <c r="Y3842" s="75">
        <f t="shared" ca="1" si="1134"/>
        <v>-0.35989380216888289</v>
      </c>
      <c r="Z3842" s="74">
        <f t="shared" ca="1" si="1135"/>
        <v>0.69775042171801038</v>
      </c>
      <c r="AA3842" s="76">
        <f t="shared" ca="1" si="1136"/>
        <v>-359.89380216888287</v>
      </c>
      <c r="AB3842" s="76">
        <f t="shared" ca="1" si="1137"/>
        <v>697.75042171801033</v>
      </c>
    </row>
    <row r="3843" spans="1:28" x14ac:dyDescent="0.25">
      <c r="A3843" s="2">
        <f t="shared" si="1138"/>
        <v>19</v>
      </c>
      <c r="B3843" s="16">
        <f ca="1">VLOOKUP(A3843,PERIODS!$O$4:$P$33,2,FALSE)</f>
        <v>3.5000000000000003E-2</v>
      </c>
      <c r="C3843" s="15"/>
      <c r="D3843" s="18">
        <v>3829</v>
      </c>
      <c r="E3843" s="34">
        <f t="shared" ca="1" si="1140"/>
        <v>10895.073875588781</v>
      </c>
      <c r="F3843" s="34">
        <f t="shared" ca="1" si="1122"/>
        <v>3500.0000000000005</v>
      </c>
      <c r="G3843" s="69">
        <f t="shared" ca="1" si="1126"/>
        <v>0</v>
      </c>
      <c r="H3843" s="34">
        <f t="shared" ca="1" si="1127"/>
        <v>152.9494772141457</v>
      </c>
      <c r="I3843" s="34">
        <f t="shared" ca="1" si="1128"/>
        <v>3652.9494772141461</v>
      </c>
      <c r="J3843" s="18">
        <f ca="1">SUM(INDIRECT(ADDRESS(ROW(F3843),COLUMN(F3843),4)):INDIRECT(ADDRESS(ROW(F3843)+N$5-1,COLUMN(F3843),4)))</f>
        <v>24500.000000000004</v>
      </c>
      <c r="K3843" s="18">
        <f t="shared" ca="1" si="1129"/>
        <v>0</v>
      </c>
      <c r="L3843" s="18">
        <f t="shared" ca="1" si="1139"/>
        <v>0</v>
      </c>
      <c r="M3843" s="18">
        <f t="shared" ca="1" si="1123"/>
        <v>16350</v>
      </c>
      <c r="N3843" s="34">
        <f t="shared" ca="1" si="1130"/>
        <v>23592.124398374635</v>
      </c>
      <c r="P3843" s="18">
        <f t="shared" ca="1" si="1124"/>
        <v>152.9494772141457</v>
      </c>
      <c r="Q3843" s="47">
        <f ca="1">SUM(L$15:L3843)-SUM(M$15:M3843)</f>
        <v>0</v>
      </c>
      <c r="R3843" s="47" t="str">
        <f t="shared" ca="1" si="1125"/>
        <v>M3846</v>
      </c>
      <c r="S3843" s="40">
        <f t="shared" ca="1" si="1131"/>
        <v>0</v>
      </c>
      <c r="T3843" s="46">
        <f t="shared" ca="1" si="1132"/>
        <v>87</v>
      </c>
      <c r="X3843" s="74">
        <f t="shared" ca="1" si="1133"/>
        <v>0.1529494772141457</v>
      </c>
      <c r="Y3843" s="75">
        <f t="shared" ca="1" si="1134"/>
        <v>0.1529494772141457</v>
      </c>
      <c r="Z3843" s="74">
        <f t="shared" ca="1" si="1135"/>
        <v>1.1652661049656272</v>
      </c>
      <c r="AA3843" s="76">
        <f t="shared" ca="1" si="1136"/>
        <v>152.9494772141457</v>
      </c>
      <c r="AB3843" s="76">
        <f t="shared" ca="1" si="1137"/>
        <v>1165.2661049656272</v>
      </c>
    </row>
    <row r="3844" spans="1:28" x14ac:dyDescent="0.25">
      <c r="A3844" s="2">
        <f t="shared" si="1138"/>
        <v>20</v>
      </c>
      <c r="B3844" s="16">
        <f ca="1">VLOOKUP(A3844,PERIODS!$O$4:$P$33,2,FALSE)</f>
        <v>3.5000000000000003E-2</v>
      </c>
      <c r="C3844" s="15"/>
      <c r="D3844" s="18">
        <v>3830</v>
      </c>
      <c r="E3844" s="34">
        <f t="shared" ca="1" si="1140"/>
        <v>23592.124398374635</v>
      </c>
      <c r="F3844" s="34">
        <f t="shared" ca="1" si="1122"/>
        <v>3500.0000000000005</v>
      </c>
      <c r="G3844" s="69">
        <f t="shared" ca="1" si="1126"/>
        <v>0</v>
      </c>
      <c r="H3844" s="34">
        <f t="shared" ca="1" si="1127"/>
        <v>488.94554677435127</v>
      </c>
      <c r="I3844" s="34">
        <f t="shared" ca="1" si="1128"/>
        <v>3988.9455467743519</v>
      </c>
      <c r="J3844" s="18">
        <f ca="1">SUM(INDIRECT(ADDRESS(ROW(F3844),COLUMN(F3844),4)):INDIRECT(ADDRESS(ROW(F3844)+N$5-1,COLUMN(F3844),4)))</f>
        <v>24500.000000000004</v>
      </c>
      <c r="K3844" s="18">
        <f t="shared" ca="1" si="1129"/>
        <v>16350</v>
      </c>
      <c r="L3844" s="18">
        <f t="shared" ca="1" si="1139"/>
        <v>16350</v>
      </c>
      <c r="M3844" s="18">
        <f t="shared" ca="1" si="1123"/>
        <v>0</v>
      </c>
      <c r="N3844" s="34">
        <f t="shared" ca="1" si="1130"/>
        <v>19603.178851600285</v>
      </c>
      <c r="P3844" s="18">
        <f t="shared" ca="1" si="1124"/>
        <v>488.94554677435127</v>
      </c>
      <c r="Q3844" s="47">
        <f ca="1">SUM(L$15:L3844)-SUM(M$15:M3844)</f>
        <v>16350</v>
      </c>
      <c r="R3844" s="47" t="str">
        <f t="shared" ca="1" si="1125"/>
        <v>M3847</v>
      </c>
      <c r="S3844" s="40">
        <f t="shared" ca="1" si="1131"/>
        <v>0</v>
      </c>
      <c r="T3844" s="46">
        <f t="shared" ca="1" si="1132"/>
        <v>93</v>
      </c>
      <c r="X3844" s="74">
        <f t="shared" ca="1" si="1133"/>
        <v>0.48894554677435126</v>
      </c>
      <c r="Y3844" s="75">
        <f t="shared" ca="1" si="1134"/>
        <v>0.48894554677435126</v>
      </c>
      <c r="Z3844" s="74">
        <f t="shared" ca="1" si="1135"/>
        <v>1.6305959259961209</v>
      </c>
      <c r="AA3844" s="76">
        <f t="shared" ca="1" si="1136"/>
        <v>488.94554677435127</v>
      </c>
      <c r="AB3844" s="76">
        <f t="shared" ca="1" si="1137"/>
        <v>1630.595925996121</v>
      </c>
    </row>
    <row r="3845" spans="1:28" x14ac:dyDescent="0.25">
      <c r="A3845" s="2">
        <f t="shared" si="1138"/>
        <v>21</v>
      </c>
      <c r="B3845" s="16">
        <f ca="1">VLOOKUP(A3845,PERIODS!$O$4:$P$33,2,FALSE)</f>
        <v>3.5000000000000003E-2</v>
      </c>
      <c r="C3845" s="15"/>
      <c r="D3845" s="18">
        <v>3831</v>
      </c>
      <c r="E3845" s="34">
        <f t="shared" ca="1" si="1140"/>
        <v>19603.178851600285</v>
      </c>
      <c r="F3845" s="34">
        <f t="shared" ca="1" si="1122"/>
        <v>3500.0000000000005</v>
      </c>
      <c r="G3845" s="69">
        <f t="shared" ca="1" si="1126"/>
        <v>0</v>
      </c>
      <c r="H3845" s="34">
        <f t="shared" ca="1" si="1127"/>
        <v>-704.14333190584364</v>
      </c>
      <c r="I3845" s="34">
        <f t="shared" ca="1" si="1128"/>
        <v>2795.8566680941567</v>
      </c>
      <c r="J3845" s="18">
        <f ca="1">SUM(INDIRECT(ADDRESS(ROW(F3845),COLUMN(F3845),4)):INDIRECT(ADDRESS(ROW(F3845)+N$5-1,COLUMN(F3845),4)))</f>
        <v>24500.000000000004</v>
      </c>
      <c r="K3845" s="18">
        <f t="shared" ca="1" si="1129"/>
        <v>16350</v>
      </c>
      <c r="L3845" s="18">
        <f t="shared" ca="1" si="1139"/>
        <v>0</v>
      </c>
      <c r="M3845" s="18">
        <f t="shared" ca="1" si="1123"/>
        <v>0</v>
      </c>
      <c r="N3845" s="34">
        <f t="shared" ca="1" si="1130"/>
        <v>16807.322183506127</v>
      </c>
      <c r="P3845" s="18">
        <f t="shared" ca="1" si="1124"/>
        <v>704.14333190584364</v>
      </c>
      <c r="Q3845" s="47">
        <f ca="1">SUM(L$15:L3845)-SUM(M$15:M3845)</f>
        <v>16350</v>
      </c>
      <c r="R3845" s="47" t="str">
        <f t="shared" ca="1" si="1125"/>
        <v>M3848</v>
      </c>
      <c r="S3845" s="40">
        <f t="shared" ca="1" si="1131"/>
        <v>0</v>
      </c>
      <c r="T3845" s="46">
        <f t="shared" ca="1" si="1132"/>
        <v>76</v>
      </c>
      <c r="X3845" s="74">
        <f t="shared" ca="1" si="1133"/>
        <v>-0.70414333190584366</v>
      </c>
      <c r="Y3845" s="75">
        <f t="shared" ca="1" si="1134"/>
        <v>-0.70414333190584366</v>
      </c>
      <c r="Z3845" s="74">
        <f t="shared" ca="1" si="1135"/>
        <v>0.49453204266679623</v>
      </c>
      <c r="AA3845" s="76">
        <f t="shared" ca="1" si="1136"/>
        <v>-704.14333190584364</v>
      </c>
      <c r="AB3845" s="76">
        <f t="shared" ca="1" si="1137"/>
        <v>494.53204266679626</v>
      </c>
    </row>
    <row r="3846" spans="1:28" x14ac:dyDescent="0.25">
      <c r="A3846" s="2">
        <f t="shared" si="1138"/>
        <v>22</v>
      </c>
      <c r="B3846" s="16">
        <f ca="1">VLOOKUP(A3846,PERIODS!$O$4:$P$33,2,FALSE)</f>
        <v>3.5000000000000003E-2</v>
      </c>
      <c r="C3846" s="15"/>
      <c r="D3846" s="18">
        <v>3832</v>
      </c>
      <c r="E3846" s="34">
        <f t="shared" ca="1" si="1140"/>
        <v>16807.322183506127</v>
      </c>
      <c r="F3846" s="34">
        <f t="shared" ca="1" si="1122"/>
        <v>3500.0000000000005</v>
      </c>
      <c r="G3846" s="69">
        <f t="shared" ca="1" si="1126"/>
        <v>0</v>
      </c>
      <c r="H3846" s="34">
        <f t="shared" ca="1" si="1127"/>
        <v>657.98175130641641</v>
      </c>
      <c r="I3846" s="34">
        <f t="shared" ca="1" si="1128"/>
        <v>4157.9817513064172</v>
      </c>
      <c r="J3846" s="18">
        <f ca="1">SUM(INDIRECT(ADDRESS(ROW(F3846),COLUMN(F3846),4)):INDIRECT(ADDRESS(ROW(F3846)+N$5-1,COLUMN(F3846),4)))</f>
        <v>25000.000000000004</v>
      </c>
      <c r="K3846" s="18">
        <f t="shared" ca="1" si="1129"/>
        <v>16350</v>
      </c>
      <c r="L3846" s="18">
        <f t="shared" ca="1" si="1139"/>
        <v>0</v>
      </c>
      <c r="M3846" s="18">
        <f t="shared" ca="1" si="1123"/>
        <v>0</v>
      </c>
      <c r="N3846" s="34">
        <f t="shared" ca="1" si="1130"/>
        <v>12649.34043219971</v>
      </c>
      <c r="P3846" s="18">
        <f t="shared" ca="1" si="1124"/>
        <v>657.98175130641641</v>
      </c>
      <c r="Q3846" s="47">
        <f ca="1">SUM(L$15:L3846)-SUM(M$15:M3846)</f>
        <v>16350</v>
      </c>
      <c r="R3846" s="47" t="str">
        <f t="shared" ca="1" si="1125"/>
        <v>M3849</v>
      </c>
      <c r="S3846" s="40">
        <f t="shared" ca="1" si="1131"/>
        <v>0</v>
      </c>
      <c r="T3846" s="46">
        <f t="shared" ca="1" si="1132"/>
        <v>34</v>
      </c>
      <c r="X3846" s="74">
        <f t="shared" ca="1" si="1133"/>
        <v>0.65798175130641645</v>
      </c>
      <c r="Y3846" s="75">
        <f t="shared" ca="1" si="1134"/>
        <v>0.65798175130641645</v>
      </c>
      <c r="Z3846" s="74">
        <f t="shared" ca="1" si="1135"/>
        <v>1.9308913801728129</v>
      </c>
      <c r="AA3846" s="76">
        <f t="shared" ca="1" si="1136"/>
        <v>657.98175130641641</v>
      </c>
      <c r="AB3846" s="76">
        <f t="shared" ca="1" si="1137"/>
        <v>1930.8913801728129</v>
      </c>
    </row>
    <row r="3847" spans="1:28" x14ac:dyDescent="0.25">
      <c r="A3847" s="2">
        <f t="shared" si="1138"/>
        <v>23</v>
      </c>
      <c r="B3847" s="16">
        <f ca="1">VLOOKUP(A3847,PERIODS!$O$4:$P$33,2,FALSE)</f>
        <v>3.5000000000000003E-2</v>
      </c>
      <c r="C3847" s="15"/>
      <c r="D3847" s="18">
        <v>3833</v>
      </c>
      <c r="E3847" s="34">
        <f t="shared" ca="1" si="1140"/>
        <v>12649.34043219971</v>
      </c>
      <c r="F3847" s="34">
        <f t="shared" ca="1" si="1122"/>
        <v>3500.0000000000005</v>
      </c>
      <c r="G3847" s="69">
        <f t="shared" ca="1" si="1126"/>
        <v>0</v>
      </c>
      <c r="H3847" s="34">
        <f t="shared" ca="1" si="1127"/>
        <v>360.24729619157665</v>
      </c>
      <c r="I3847" s="34">
        <f t="shared" ca="1" si="1128"/>
        <v>3860.2472961915773</v>
      </c>
      <c r="J3847" s="18">
        <f ca="1">SUM(INDIRECT(ADDRESS(ROW(F3847),COLUMN(F3847),4)):INDIRECT(ADDRESS(ROW(F3847)+N$5-1,COLUMN(F3847),4)))</f>
        <v>25500.000000000004</v>
      </c>
      <c r="K3847" s="18">
        <f t="shared" ca="1" si="1129"/>
        <v>0</v>
      </c>
      <c r="L3847" s="18">
        <f t="shared" ca="1" si="1139"/>
        <v>0</v>
      </c>
      <c r="M3847" s="18">
        <f t="shared" ca="1" si="1123"/>
        <v>16350</v>
      </c>
      <c r="N3847" s="34">
        <f t="shared" ca="1" si="1130"/>
        <v>25139.09313600813</v>
      </c>
      <c r="P3847" s="18">
        <f t="shared" ca="1" si="1124"/>
        <v>360.24729619157665</v>
      </c>
      <c r="Q3847" s="47">
        <f ca="1">SUM(L$15:L3847)-SUM(M$15:M3847)</f>
        <v>0</v>
      </c>
      <c r="R3847" s="47" t="str">
        <f t="shared" ca="1" si="1125"/>
        <v>M3850</v>
      </c>
      <c r="S3847" s="40">
        <f t="shared" ca="1" si="1131"/>
        <v>0</v>
      </c>
      <c r="T3847" s="46">
        <f t="shared" ca="1" si="1132"/>
        <v>0</v>
      </c>
      <c r="X3847" s="74">
        <f t="shared" ca="1" si="1133"/>
        <v>0.36024729619157664</v>
      </c>
      <c r="Y3847" s="75">
        <f t="shared" ca="1" si="1134"/>
        <v>0.36024729619157664</v>
      </c>
      <c r="Z3847" s="74">
        <f t="shared" ca="1" si="1135"/>
        <v>1.4336839152973702</v>
      </c>
      <c r="AA3847" s="76">
        <f t="shared" ca="1" si="1136"/>
        <v>360.24729619157665</v>
      </c>
      <c r="AB3847" s="76">
        <f t="shared" ca="1" si="1137"/>
        <v>1433.68391529737</v>
      </c>
    </row>
    <row r="3848" spans="1:28" x14ac:dyDescent="0.25">
      <c r="A3848" s="2">
        <f t="shared" si="1138"/>
        <v>24</v>
      </c>
      <c r="B3848" s="16">
        <f ca="1">VLOOKUP(A3848,PERIODS!$O$4:$P$33,2,FALSE)</f>
        <v>3.5000000000000003E-2</v>
      </c>
      <c r="C3848" s="15"/>
      <c r="D3848" s="18">
        <v>3834</v>
      </c>
      <c r="E3848" s="34">
        <f t="shared" ca="1" si="1140"/>
        <v>25139.09313600813</v>
      </c>
      <c r="F3848" s="34">
        <f t="shared" ca="1" si="1122"/>
        <v>3500.0000000000005</v>
      </c>
      <c r="G3848" s="69">
        <f t="shared" ca="1" si="1126"/>
        <v>0</v>
      </c>
      <c r="H3848" s="34">
        <f t="shared" ca="1" si="1127"/>
        <v>-2722.0452809146263</v>
      </c>
      <c r="I3848" s="34">
        <f t="shared" ca="1" si="1128"/>
        <v>777.95471908537411</v>
      </c>
      <c r="J3848" s="18">
        <f ca="1">SUM(INDIRECT(ADDRESS(ROW(F3848),COLUMN(F3848),4)):INDIRECT(ADDRESS(ROW(F3848)+N$5-1,COLUMN(F3848),4)))</f>
        <v>26000</v>
      </c>
      <c r="K3848" s="18">
        <f t="shared" ca="1" si="1129"/>
        <v>16350</v>
      </c>
      <c r="L3848" s="18">
        <f t="shared" ca="1" si="1139"/>
        <v>16350</v>
      </c>
      <c r="M3848" s="18">
        <f t="shared" ca="1" si="1123"/>
        <v>0</v>
      </c>
      <c r="N3848" s="34">
        <f t="shared" ca="1" si="1130"/>
        <v>24361.138416922757</v>
      </c>
      <c r="P3848" s="18">
        <f t="shared" ca="1" si="1124"/>
        <v>2722.0452809146263</v>
      </c>
      <c r="Q3848" s="47">
        <f ca="1">SUM(L$15:L3848)-SUM(M$15:M3848)</f>
        <v>16350</v>
      </c>
      <c r="R3848" s="47" t="str">
        <f t="shared" ca="1" si="1125"/>
        <v>M3851</v>
      </c>
      <c r="S3848" s="40">
        <f t="shared" ca="1" si="1131"/>
        <v>0</v>
      </c>
      <c r="T3848" s="46">
        <f t="shared" ca="1" si="1132"/>
        <v>94</v>
      </c>
      <c r="X3848" s="74">
        <f t="shared" ca="1" si="1133"/>
        <v>-2.7220452809146263</v>
      </c>
      <c r="Y3848" s="75">
        <f t="shared" ca="1" si="1134"/>
        <v>-2.7220452809146263</v>
      </c>
      <c r="Z3848" s="74">
        <f t="shared" ca="1" si="1135"/>
        <v>6.5740159737312759E-2</v>
      </c>
      <c r="AA3848" s="76">
        <f t="shared" ca="1" si="1136"/>
        <v>-2722.0452809146263</v>
      </c>
      <c r="AB3848" s="76">
        <f t="shared" ca="1" si="1137"/>
        <v>65.740159737312766</v>
      </c>
    </row>
    <row r="3849" spans="1:28" x14ac:dyDescent="0.25">
      <c r="A3849" s="2">
        <f t="shared" si="1138"/>
        <v>25</v>
      </c>
      <c r="B3849" s="16">
        <f ca="1">VLOOKUP(A3849,PERIODS!$O$4:$P$33,2,FALSE)</f>
        <v>3.5000000000000003E-2</v>
      </c>
      <c r="C3849" s="15"/>
      <c r="D3849" s="18">
        <v>3835</v>
      </c>
      <c r="E3849" s="34">
        <f t="shared" ca="1" si="1140"/>
        <v>24361.138416922757</v>
      </c>
      <c r="F3849" s="34">
        <f t="shared" ca="1" si="1122"/>
        <v>3500.0000000000005</v>
      </c>
      <c r="G3849" s="69">
        <f t="shared" ca="1" si="1126"/>
        <v>0</v>
      </c>
      <c r="H3849" s="34">
        <f t="shared" ca="1" si="1127"/>
        <v>216.81144297230966</v>
      </c>
      <c r="I3849" s="34">
        <f t="shared" ca="1" si="1128"/>
        <v>3716.81144297231</v>
      </c>
      <c r="J3849" s="18">
        <f ca="1">SUM(INDIRECT(ADDRESS(ROW(F3849),COLUMN(F3849),4)):INDIRECT(ADDRESS(ROW(F3849)+N$5-1,COLUMN(F3849),4)))</f>
        <v>24900</v>
      </c>
      <c r="K3849" s="18">
        <f t="shared" ca="1" si="1129"/>
        <v>16350</v>
      </c>
      <c r="L3849" s="18">
        <f t="shared" ca="1" si="1139"/>
        <v>0</v>
      </c>
      <c r="M3849" s="18">
        <f t="shared" ca="1" si="1123"/>
        <v>0</v>
      </c>
      <c r="N3849" s="34">
        <f t="shared" ca="1" si="1130"/>
        <v>20644.326973950447</v>
      </c>
      <c r="P3849" s="18">
        <f t="shared" ca="1" si="1124"/>
        <v>216.81144297230966</v>
      </c>
      <c r="Q3849" s="47">
        <f ca="1">SUM(L$15:L3849)-SUM(M$15:M3849)</f>
        <v>16350</v>
      </c>
      <c r="R3849" s="47" t="str">
        <f t="shared" ca="1" si="1125"/>
        <v>M3852</v>
      </c>
      <c r="S3849" s="40">
        <f t="shared" ca="1" si="1131"/>
        <v>0</v>
      </c>
      <c r="T3849" s="46">
        <f t="shared" ca="1" si="1132"/>
        <v>63</v>
      </c>
      <c r="X3849" s="74">
        <f t="shared" ca="1" si="1133"/>
        <v>0.21681144297230967</v>
      </c>
      <c r="Y3849" s="75">
        <f t="shared" ca="1" si="1134"/>
        <v>0.21681144297230967</v>
      </c>
      <c r="Z3849" s="74">
        <f t="shared" ca="1" si="1135"/>
        <v>1.2421098715101058</v>
      </c>
      <c r="AA3849" s="76">
        <f t="shared" ca="1" si="1136"/>
        <v>216.81144297230966</v>
      </c>
      <c r="AB3849" s="76">
        <f t="shared" ca="1" si="1137"/>
        <v>1242.1098715101057</v>
      </c>
    </row>
    <row r="3850" spans="1:28" x14ac:dyDescent="0.25">
      <c r="A3850" s="2">
        <f t="shared" si="1138"/>
        <v>26</v>
      </c>
      <c r="B3850" s="16">
        <f ca="1">VLOOKUP(A3850,PERIODS!$O$4:$P$33,2,FALSE)</f>
        <v>3.5000000000000003E-2</v>
      </c>
      <c r="C3850" s="15"/>
      <c r="D3850" s="18">
        <v>3836</v>
      </c>
      <c r="E3850" s="34">
        <f t="shared" ca="1" si="1140"/>
        <v>20644.326973950447</v>
      </c>
      <c r="F3850" s="34">
        <f t="shared" ca="1" si="1122"/>
        <v>3500.0000000000005</v>
      </c>
      <c r="G3850" s="69">
        <f t="shared" ca="1" si="1126"/>
        <v>0</v>
      </c>
      <c r="H3850" s="34">
        <f t="shared" ca="1" si="1127"/>
        <v>1959.9639845400536</v>
      </c>
      <c r="I3850" s="34">
        <f t="shared" ca="1" si="1128"/>
        <v>5459.9639845400543</v>
      </c>
      <c r="J3850" s="18">
        <f ca="1">SUM(INDIRECT(ADDRESS(ROW(F3850),COLUMN(F3850),4)):INDIRECT(ADDRESS(ROW(F3850)+N$5-1,COLUMN(F3850),4)))</f>
        <v>23900</v>
      </c>
      <c r="K3850" s="18">
        <f t="shared" ca="1" si="1129"/>
        <v>16350</v>
      </c>
      <c r="L3850" s="18">
        <f t="shared" ca="1" si="1139"/>
        <v>0</v>
      </c>
      <c r="M3850" s="18">
        <f t="shared" ca="1" si="1123"/>
        <v>0</v>
      </c>
      <c r="N3850" s="34">
        <f t="shared" ca="1" si="1130"/>
        <v>15184.362989410392</v>
      </c>
      <c r="P3850" s="18">
        <f t="shared" ca="1" si="1124"/>
        <v>1959.9639845400536</v>
      </c>
      <c r="Q3850" s="47">
        <f ca="1">SUM(L$15:L3850)-SUM(M$15:M3850)</f>
        <v>16350</v>
      </c>
      <c r="R3850" s="47" t="str">
        <f t="shared" ca="1" si="1125"/>
        <v>M3853</v>
      </c>
      <c r="S3850" s="40">
        <f t="shared" ca="1" si="1131"/>
        <v>0</v>
      </c>
      <c r="T3850" s="46">
        <f t="shared" ca="1" si="1132"/>
        <v>85</v>
      </c>
      <c r="X3850" s="74">
        <f t="shared" ca="1" si="1133"/>
        <v>2.1881992536827863</v>
      </c>
      <c r="Y3850" s="75">
        <f t="shared" ca="1" si="1134"/>
        <v>1.9599639845400536</v>
      </c>
      <c r="Z3850" s="74">
        <f t="shared" ca="1" si="1135"/>
        <v>7.0990713842313315</v>
      </c>
      <c r="AA3850" s="76">
        <f t="shared" ca="1" si="1136"/>
        <v>1959.9639845400536</v>
      </c>
      <c r="AB3850" s="76">
        <f t="shared" ca="1" si="1137"/>
        <v>7099.0713842313316</v>
      </c>
    </row>
    <row r="3851" spans="1:28" x14ac:dyDescent="0.25">
      <c r="A3851" s="2">
        <f t="shared" si="1138"/>
        <v>27</v>
      </c>
      <c r="B3851" s="16">
        <f ca="1">VLOOKUP(A3851,PERIODS!$O$4:$P$33,2,FALSE)</f>
        <v>3.5000000000000003E-2</v>
      </c>
      <c r="C3851" s="15"/>
      <c r="D3851" s="18">
        <v>3837</v>
      </c>
      <c r="E3851" s="34">
        <f t="shared" ca="1" si="1140"/>
        <v>15184.362989410392</v>
      </c>
      <c r="F3851" s="34">
        <f t="shared" ca="1" si="1122"/>
        <v>3500.0000000000005</v>
      </c>
      <c r="G3851" s="69">
        <f t="shared" ca="1" si="1126"/>
        <v>0</v>
      </c>
      <c r="H3851" s="34">
        <f t="shared" ca="1" si="1127"/>
        <v>232.13401877722097</v>
      </c>
      <c r="I3851" s="34">
        <f t="shared" ca="1" si="1128"/>
        <v>3732.1340187772216</v>
      </c>
      <c r="J3851" s="18">
        <f ca="1">SUM(INDIRECT(ADDRESS(ROW(F3851),COLUMN(F3851),4)):INDIRECT(ADDRESS(ROW(F3851)+N$5-1,COLUMN(F3851),4)))</f>
        <v>22900</v>
      </c>
      <c r="K3851" s="18">
        <f t="shared" ca="1" si="1129"/>
        <v>0</v>
      </c>
      <c r="L3851" s="18">
        <f t="shared" ca="1" si="1139"/>
        <v>0</v>
      </c>
      <c r="M3851" s="18">
        <f t="shared" ca="1" si="1123"/>
        <v>16350</v>
      </c>
      <c r="N3851" s="34">
        <f t="shared" ca="1" si="1130"/>
        <v>27802.228970633172</v>
      </c>
      <c r="P3851" s="18">
        <f t="shared" ca="1" si="1124"/>
        <v>232.13401877722097</v>
      </c>
      <c r="Q3851" s="47">
        <f ca="1">SUM(L$15:L3851)-SUM(M$15:M3851)</f>
        <v>0</v>
      </c>
      <c r="R3851" s="47" t="str">
        <f t="shared" ca="1" si="1125"/>
        <v>M3854</v>
      </c>
      <c r="S3851" s="40">
        <f t="shared" ca="1" si="1131"/>
        <v>0</v>
      </c>
      <c r="T3851" s="46">
        <f t="shared" ca="1" si="1132"/>
        <v>61</v>
      </c>
      <c r="X3851" s="74">
        <f t="shared" ca="1" si="1133"/>
        <v>0.23213401877722098</v>
      </c>
      <c r="Y3851" s="75">
        <f t="shared" ca="1" si="1134"/>
        <v>0.23213401877722098</v>
      </c>
      <c r="Z3851" s="74">
        <f t="shared" ca="1" si="1135"/>
        <v>1.2612887538783286</v>
      </c>
      <c r="AA3851" s="76">
        <f t="shared" ca="1" si="1136"/>
        <v>232.13401877722097</v>
      </c>
      <c r="AB3851" s="76">
        <f t="shared" ca="1" si="1137"/>
        <v>1261.2887538783286</v>
      </c>
    </row>
    <row r="3852" spans="1:28" x14ac:dyDescent="0.25">
      <c r="A3852" s="2">
        <f t="shared" si="1138"/>
        <v>28</v>
      </c>
      <c r="B3852" s="16">
        <f ca="1">VLOOKUP(A3852,PERIODS!$O$4:$P$33,2,FALSE)</f>
        <v>0.04</v>
      </c>
      <c r="C3852" s="15"/>
      <c r="D3852" s="18">
        <v>3838</v>
      </c>
      <c r="E3852" s="34">
        <f t="shared" ca="1" si="1140"/>
        <v>27802.228970633172</v>
      </c>
      <c r="F3852" s="34">
        <f t="shared" ca="1" si="1122"/>
        <v>4000</v>
      </c>
      <c r="G3852" s="69">
        <f t="shared" ca="1" si="1126"/>
        <v>0</v>
      </c>
      <c r="H3852" s="34">
        <f t="shared" ca="1" si="1127"/>
        <v>190.58113092128255</v>
      </c>
      <c r="I3852" s="34">
        <f t="shared" ca="1" si="1128"/>
        <v>4190.5811309212822</v>
      </c>
      <c r="J3852" s="18">
        <f ca="1">SUM(INDIRECT(ADDRESS(ROW(F3852),COLUMN(F3852),4)):INDIRECT(ADDRESS(ROW(F3852)+N$5-1,COLUMN(F3852),4)))</f>
        <v>21900</v>
      </c>
      <c r="K3852" s="18">
        <f t="shared" ca="1" si="1129"/>
        <v>0</v>
      </c>
      <c r="L3852" s="18">
        <f t="shared" ca="1" si="1139"/>
        <v>0</v>
      </c>
      <c r="M3852" s="18">
        <f t="shared" ca="1" si="1123"/>
        <v>0</v>
      </c>
      <c r="N3852" s="34">
        <f t="shared" ca="1" si="1130"/>
        <v>23611.647839711892</v>
      </c>
      <c r="P3852" s="18">
        <f t="shared" ca="1" si="1124"/>
        <v>190.58113092128255</v>
      </c>
      <c r="Q3852" s="47">
        <f ca="1">SUM(L$15:L3852)-SUM(M$15:M3852)</f>
        <v>0</v>
      </c>
      <c r="R3852" s="47" t="str">
        <f t="shared" ca="1" si="1125"/>
        <v>M3855</v>
      </c>
      <c r="S3852" s="40">
        <f t="shared" ca="1" si="1131"/>
        <v>0</v>
      </c>
      <c r="T3852" s="46">
        <f t="shared" ca="1" si="1132"/>
        <v>86</v>
      </c>
      <c r="X3852" s="74">
        <f t="shared" ca="1" si="1133"/>
        <v>0.19058113092128254</v>
      </c>
      <c r="Y3852" s="75">
        <f t="shared" ca="1" si="1134"/>
        <v>0.19058113092128254</v>
      </c>
      <c r="Z3852" s="74">
        <f t="shared" ca="1" si="1135"/>
        <v>1.2099525342193018</v>
      </c>
      <c r="AA3852" s="76">
        <f t="shared" ca="1" si="1136"/>
        <v>190.58113092128255</v>
      </c>
      <c r="AB3852" s="76">
        <f t="shared" ca="1" si="1137"/>
        <v>1209.9525342193019</v>
      </c>
    </row>
    <row r="3853" spans="1:28" x14ac:dyDescent="0.25">
      <c r="A3853" s="2">
        <f t="shared" si="1138"/>
        <v>29</v>
      </c>
      <c r="B3853" s="16">
        <f ca="1">VLOOKUP(A3853,PERIODS!$O$4:$P$33,2,FALSE)</f>
        <v>0.04</v>
      </c>
      <c r="C3853" s="15"/>
      <c r="D3853" s="18">
        <v>3839</v>
      </c>
      <c r="E3853" s="34">
        <f t="shared" ca="1" si="1140"/>
        <v>23611.647839711892</v>
      </c>
      <c r="F3853" s="34">
        <f t="shared" ca="1" si="1122"/>
        <v>4000</v>
      </c>
      <c r="G3853" s="69">
        <f t="shared" ca="1" si="1126"/>
        <v>0</v>
      </c>
      <c r="H3853" s="34">
        <f t="shared" ca="1" si="1127"/>
        <v>105.1065430742662</v>
      </c>
      <c r="I3853" s="34">
        <f t="shared" ca="1" si="1128"/>
        <v>4105.1065430742665</v>
      </c>
      <c r="J3853" s="18">
        <f ca="1">SUM(INDIRECT(ADDRESS(ROW(F3853),COLUMN(F3853),4)):INDIRECT(ADDRESS(ROW(F3853)+N$5-1,COLUMN(F3853),4)))</f>
        <v>21200</v>
      </c>
      <c r="K3853" s="18">
        <f t="shared" ca="1" si="1129"/>
        <v>0</v>
      </c>
      <c r="L3853" s="18">
        <f t="shared" ca="1" si="1139"/>
        <v>0</v>
      </c>
      <c r="M3853" s="18">
        <f t="shared" ca="1" si="1123"/>
        <v>0</v>
      </c>
      <c r="N3853" s="34">
        <f t="shared" ca="1" si="1130"/>
        <v>19506.541296637624</v>
      </c>
      <c r="P3853" s="18">
        <f t="shared" ca="1" si="1124"/>
        <v>105.1065430742662</v>
      </c>
      <c r="Q3853" s="47">
        <f ca="1">SUM(L$15:L3853)-SUM(M$15:M3853)</f>
        <v>0</v>
      </c>
      <c r="R3853" s="47" t="str">
        <f t="shared" ca="1" si="1125"/>
        <v>M3856</v>
      </c>
      <c r="S3853" s="40">
        <f t="shared" ca="1" si="1131"/>
        <v>0</v>
      </c>
      <c r="T3853" s="46">
        <f t="shared" ca="1" si="1132"/>
        <v>2</v>
      </c>
      <c r="X3853" s="74">
        <f t="shared" ca="1" si="1133"/>
        <v>0.1051065430742662</v>
      </c>
      <c r="Y3853" s="75">
        <f t="shared" ca="1" si="1134"/>
        <v>0.1051065430742662</v>
      </c>
      <c r="Z3853" s="74">
        <f t="shared" ca="1" si="1135"/>
        <v>1.1108289551830515</v>
      </c>
      <c r="AA3853" s="76">
        <f t="shared" ca="1" si="1136"/>
        <v>105.1065430742662</v>
      </c>
      <c r="AB3853" s="76">
        <f t="shared" ca="1" si="1137"/>
        <v>1110.8289551830514</v>
      </c>
    </row>
    <row r="3854" spans="1:28" x14ac:dyDescent="0.25">
      <c r="A3854" s="2">
        <f t="shared" si="1138"/>
        <v>30</v>
      </c>
      <c r="B3854" s="16">
        <f ca="1">VLOOKUP(A3854,PERIODS!$O$4:$P$33,2,FALSE)</f>
        <v>0.04</v>
      </c>
      <c r="C3854" s="15"/>
      <c r="D3854" s="18">
        <v>3840</v>
      </c>
      <c r="E3854" s="34">
        <f t="shared" ca="1" si="1140"/>
        <v>19506.541296637624</v>
      </c>
      <c r="F3854" s="34">
        <f t="shared" ca="1" si="1122"/>
        <v>4000</v>
      </c>
      <c r="G3854" s="69">
        <f t="shared" ca="1" si="1126"/>
        <v>0</v>
      </c>
      <c r="H3854" s="34">
        <f t="shared" ca="1" si="1127"/>
        <v>-596.99057950209476</v>
      </c>
      <c r="I3854" s="34">
        <f t="shared" ca="1" si="1128"/>
        <v>3403.009420497905</v>
      </c>
      <c r="J3854" s="18">
        <f ca="1">SUM(INDIRECT(ADDRESS(ROW(F3854),COLUMN(F3854),4)):INDIRECT(ADDRESS(ROW(F3854)+N$5-1,COLUMN(F3854),4)))</f>
        <v>20500</v>
      </c>
      <c r="K3854" s="18">
        <f t="shared" ca="1" si="1129"/>
        <v>16350</v>
      </c>
      <c r="L3854" s="18">
        <f t="shared" ca="1" si="1139"/>
        <v>16350</v>
      </c>
      <c r="M3854" s="18">
        <f t="shared" ca="1" si="1123"/>
        <v>0</v>
      </c>
      <c r="N3854" s="34">
        <f t="shared" ca="1" si="1130"/>
        <v>16103.531876139719</v>
      </c>
      <c r="P3854" s="18">
        <f t="shared" ca="1" si="1124"/>
        <v>596.99057950209476</v>
      </c>
      <c r="Q3854" s="47">
        <f ca="1">SUM(L$15:L3854)-SUM(M$15:M3854)</f>
        <v>16350</v>
      </c>
      <c r="R3854" s="47" t="str">
        <f t="shared" ca="1" si="1125"/>
        <v>M3857</v>
      </c>
      <c r="S3854" s="40">
        <f t="shared" ca="1" si="1131"/>
        <v>0</v>
      </c>
      <c r="T3854" s="46">
        <f t="shared" ca="1" si="1132"/>
        <v>28</v>
      </c>
      <c r="X3854" s="74">
        <f t="shared" ca="1" si="1133"/>
        <v>-0.59699057950209478</v>
      </c>
      <c r="Y3854" s="75">
        <f t="shared" ca="1" si="1134"/>
        <v>-0.59699057950209478</v>
      </c>
      <c r="Z3854" s="74">
        <f t="shared" ca="1" si="1135"/>
        <v>0.55046572876299571</v>
      </c>
      <c r="AA3854" s="76">
        <f t="shared" ca="1" si="1136"/>
        <v>-596.99057950209476</v>
      </c>
      <c r="AB3854" s="76">
        <f t="shared" ca="1" si="1137"/>
        <v>550.4657287629957</v>
      </c>
    </row>
    <row r="3855" spans="1:28" x14ac:dyDescent="0.25">
      <c r="A3855" s="2">
        <f t="shared" si="1138"/>
        <v>1</v>
      </c>
      <c r="B3855" s="16">
        <f ca="1">VLOOKUP(A3855,PERIODS!$O$4:$P$33,2,FALSE)</f>
        <v>2.4E-2</v>
      </c>
      <c r="C3855" s="15"/>
      <c r="D3855" s="18">
        <v>3841</v>
      </c>
      <c r="E3855" s="34">
        <f t="shared" ca="1" si="1140"/>
        <v>16103.531876139719</v>
      </c>
      <c r="F3855" s="34">
        <f t="shared" ref="F3855:F3918" ca="1" si="1141">F$2*B3855</f>
        <v>2400</v>
      </c>
      <c r="G3855" s="69">
        <f t="shared" ca="1" si="1126"/>
        <v>0</v>
      </c>
      <c r="H3855" s="34">
        <f t="shared" ca="1" si="1127"/>
        <v>1325.521268701953</v>
      </c>
      <c r="I3855" s="34">
        <f t="shared" ca="1" si="1128"/>
        <v>3725.521268701953</v>
      </c>
      <c r="J3855" s="18">
        <f ca="1">SUM(INDIRECT(ADDRESS(ROW(F3855),COLUMN(F3855),4)):INDIRECT(ADDRESS(ROW(F3855)+N$5-1,COLUMN(F3855),4)))</f>
        <v>19800</v>
      </c>
      <c r="K3855" s="18">
        <f t="shared" ca="1" si="1129"/>
        <v>16350</v>
      </c>
      <c r="L3855" s="18">
        <f t="shared" ca="1" si="1139"/>
        <v>0</v>
      </c>
      <c r="M3855" s="18">
        <f t="shared" ref="M3855:M3918" ca="1" si="1142">SUMIF($R$15:$R$8014,ADDRESS(ROW(M3855),COLUMN(M3855),4),$L$15:$L$8014)</f>
        <v>0</v>
      </c>
      <c r="N3855" s="34">
        <f t="shared" ca="1" si="1130"/>
        <v>12378.010607437765</v>
      </c>
      <c r="P3855" s="18">
        <f t="shared" ref="P3855:P3918" ca="1" si="1143">ABS(H3855)</f>
        <v>1325.521268701953</v>
      </c>
      <c r="Q3855" s="47">
        <f ca="1">SUM(L$15:L3855)-SUM(M$15:M3855)</f>
        <v>16350</v>
      </c>
      <c r="R3855" s="47" t="str">
        <f t="shared" ref="R3855:R3918" ca="1" si="1144">ADDRESS(ROW(M3855)+$N$3+RANDBETWEEN(-$N$4,$N$4),COLUMN(M3855),4)</f>
        <v>M3858</v>
      </c>
      <c r="S3855" s="40">
        <f t="shared" ca="1" si="1131"/>
        <v>0</v>
      </c>
      <c r="T3855" s="46">
        <f t="shared" ca="1" si="1132"/>
        <v>70</v>
      </c>
      <c r="X3855" s="74">
        <f t="shared" ca="1" si="1133"/>
        <v>1.3255212687019531</v>
      </c>
      <c r="Y3855" s="75">
        <f t="shared" ca="1" si="1134"/>
        <v>1.3255212687019531</v>
      </c>
      <c r="Z3855" s="74">
        <f t="shared" ca="1" si="1135"/>
        <v>3.7641469756977379</v>
      </c>
      <c r="AA3855" s="76">
        <f t="shared" ca="1" si="1136"/>
        <v>1325.521268701953</v>
      </c>
      <c r="AB3855" s="76">
        <f t="shared" ca="1" si="1137"/>
        <v>3764.1469756977381</v>
      </c>
    </row>
    <row r="3856" spans="1:28" x14ac:dyDescent="0.25">
      <c r="A3856" s="2">
        <f t="shared" si="1138"/>
        <v>2</v>
      </c>
      <c r="B3856" s="16">
        <f ca="1">VLOOKUP(A3856,PERIODS!$O$4:$P$33,2,FALSE)</f>
        <v>2.5000000000000001E-2</v>
      </c>
      <c r="C3856" s="15"/>
      <c r="D3856" s="18">
        <v>3842</v>
      </c>
      <c r="E3856" s="34">
        <f t="shared" ca="1" si="1140"/>
        <v>12378.010607437765</v>
      </c>
      <c r="F3856" s="34">
        <f t="shared" ca="1" si="1141"/>
        <v>2500</v>
      </c>
      <c r="G3856" s="69">
        <f t="shared" ref="G3856:G3919" ca="1" si="1145">((2*RAND()*$F$5)-$F$5)*E3856</f>
        <v>0</v>
      </c>
      <c r="H3856" s="34">
        <f t="shared" ref="H3856:H3919" ca="1" si="1146">IF($S$3="NORM",AA3856,IF($S$3="LOGNORM",AB3856,0))</f>
        <v>-1644.5274016510298</v>
      </c>
      <c r="I3856" s="34">
        <f t="shared" ref="I3856:I3919" ca="1" si="1147">IF(F3856+H3856&lt;0,0,F3856+H3856)</f>
        <v>855.47259834897022</v>
      </c>
      <c r="J3856" s="18">
        <f ca="1">SUM(INDIRECT(ADDRESS(ROW(F3856),COLUMN(F3856),4)):INDIRECT(ADDRESS(ROW(F3856)+N$5-1,COLUMN(F3856),4)))</f>
        <v>20700</v>
      </c>
      <c r="K3856" s="18">
        <f t="shared" ref="K3856:K3919" ca="1" si="1148">Q3856</f>
        <v>16350</v>
      </c>
      <c r="L3856" s="18">
        <f t="shared" ca="1" si="1139"/>
        <v>0</v>
      </c>
      <c r="M3856" s="18">
        <f t="shared" ca="1" si="1142"/>
        <v>0</v>
      </c>
      <c r="N3856" s="34">
        <f t="shared" ref="N3856:N3919" ca="1" si="1149">E3856+G3856-I3856+M3856-S3856</f>
        <v>11522.538009088796</v>
      </c>
      <c r="P3856" s="18">
        <f t="shared" ca="1" si="1143"/>
        <v>1644.5274016510298</v>
      </c>
      <c r="Q3856" s="47">
        <f ca="1">SUM(L$15:L3856)-SUM(M$15:M3856)</f>
        <v>16350</v>
      </c>
      <c r="R3856" s="47" t="str">
        <f t="shared" ca="1" si="1144"/>
        <v>M3859</v>
      </c>
      <c r="S3856" s="40">
        <f t="shared" ref="S3856:S3919" ca="1" si="1150">IF(T3856&gt;N$6*100,M3856,0)</f>
        <v>0</v>
      </c>
      <c r="T3856" s="46">
        <f t="shared" ref="T3856:T3919" ca="1" si="1151">RANDBETWEEN(0,100)</f>
        <v>66</v>
      </c>
      <c r="X3856" s="74">
        <f t="shared" ref="X3856:X3919" ca="1" si="1152">NORMINV(RAND(),0,1)</f>
        <v>-1.6445274016510298</v>
      </c>
      <c r="Y3856" s="75">
        <f t="shared" ref="Y3856:Y3919" ca="1" si="1153">IF(AND(X3856&gt;$F$6,$F$6&gt;0),$F$6,X3856)</f>
        <v>-1.6445274016510298</v>
      </c>
      <c r="Z3856" s="74">
        <f t="shared" ref="Z3856:Z3919" ca="1" si="1154">EXP(Y3856)</f>
        <v>0.1931038017702652</v>
      </c>
      <c r="AA3856" s="76">
        <f t="shared" ref="AA3856:AA3919" ca="1" si="1155">$F$3*Y3856</f>
        <v>-1644.5274016510298</v>
      </c>
      <c r="AB3856" s="76">
        <f t="shared" ref="AB3856:AB3919" ca="1" si="1156">$F$3*Z3856</f>
        <v>193.10380177026519</v>
      </c>
    </row>
    <row r="3857" spans="1:28" x14ac:dyDescent="0.25">
      <c r="A3857" s="2">
        <f t="shared" ref="A3857:A3920" si="1157">IF(AND(A3856=12,OR(A$14="MS",A$14="M0")),1,IF(AND(A3856=4,OR(A$14="WS",A$14="W0")),1,IF(AND(A3856=30,OR(A$14="DS",A$14="D0")),1,A3856+1)))</f>
        <v>3</v>
      </c>
      <c r="B3857" s="16">
        <f ca="1">VLOOKUP(A3857,PERIODS!$O$4:$P$33,2,FALSE)</f>
        <v>2.5000000000000001E-2</v>
      </c>
      <c r="C3857" s="15"/>
      <c r="D3857" s="18">
        <v>3843</v>
      </c>
      <c r="E3857" s="34">
        <f t="shared" ca="1" si="1140"/>
        <v>11522.538009088796</v>
      </c>
      <c r="F3857" s="34">
        <f t="shared" ca="1" si="1141"/>
        <v>2500</v>
      </c>
      <c r="G3857" s="69">
        <f t="shared" ca="1" si="1145"/>
        <v>0</v>
      </c>
      <c r="H3857" s="34">
        <f t="shared" ca="1" si="1146"/>
        <v>-176.98256489835839</v>
      </c>
      <c r="I3857" s="34">
        <f t="shared" ca="1" si="1147"/>
        <v>2323.0174351016417</v>
      </c>
      <c r="J3857" s="18">
        <f ca="1">SUM(INDIRECT(ADDRESS(ROW(F3857),COLUMN(F3857),4)):INDIRECT(ADDRESS(ROW(F3857)+N$5-1,COLUMN(F3857),4)))</f>
        <v>21500</v>
      </c>
      <c r="K3857" s="18">
        <f t="shared" ca="1" si="1148"/>
        <v>0</v>
      </c>
      <c r="L3857" s="18">
        <f t="shared" ref="L3857:L3920" ca="1" si="1158">IF((E3857+K3856)&lt;J3857,N$2,0)</f>
        <v>0</v>
      </c>
      <c r="M3857" s="18">
        <f t="shared" ca="1" si="1142"/>
        <v>16350</v>
      </c>
      <c r="N3857" s="34">
        <f t="shared" ca="1" si="1149"/>
        <v>25549.520573987153</v>
      </c>
      <c r="P3857" s="18">
        <f t="shared" ca="1" si="1143"/>
        <v>176.98256489835839</v>
      </c>
      <c r="Q3857" s="47">
        <f ca="1">SUM(L$15:L3857)-SUM(M$15:M3857)</f>
        <v>0</v>
      </c>
      <c r="R3857" s="47" t="str">
        <f t="shared" ca="1" si="1144"/>
        <v>M3860</v>
      </c>
      <c r="S3857" s="40">
        <f t="shared" ca="1" si="1150"/>
        <v>0</v>
      </c>
      <c r="T3857" s="46">
        <f t="shared" ca="1" si="1151"/>
        <v>20</v>
      </c>
      <c r="X3857" s="74">
        <f t="shared" ca="1" si="1152"/>
        <v>-0.1769825648983584</v>
      </c>
      <c r="Y3857" s="75">
        <f t="shared" ca="1" si="1153"/>
        <v>-0.1769825648983584</v>
      </c>
      <c r="Z3857" s="74">
        <f t="shared" ca="1" si="1154"/>
        <v>0.83779439142602641</v>
      </c>
      <c r="AA3857" s="76">
        <f t="shared" ca="1" si="1155"/>
        <v>-176.98256489835839</v>
      </c>
      <c r="AB3857" s="76">
        <f t="shared" ca="1" si="1156"/>
        <v>837.79439142602644</v>
      </c>
    </row>
    <row r="3858" spans="1:28" x14ac:dyDescent="0.25">
      <c r="A3858" s="2">
        <f t="shared" si="1157"/>
        <v>4</v>
      </c>
      <c r="B3858" s="16">
        <f ca="1">VLOOKUP(A3858,PERIODS!$O$4:$P$33,2,FALSE)</f>
        <v>2.5000000000000001E-2</v>
      </c>
      <c r="C3858" s="15"/>
      <c r="D3858" s="18">
        <v>3844</v>
      </c>
      <c r="E3858" s="34">
        <f t="shared" ca="1" si="1140"/>
        <v>25549.520573987153</v>
      </c>
      <c r="F3858" s="34">
        <f t="shared" ca="1" si="1141"/>
        <v>2500</v>
      </c>
      <c r="G3858" s="69">
        <f t="shared" ca="1" si="1145"/>
        <v>0</v>
      </c>
      <c r="H3858" s="34">
        <f t="shared" ca="1" si="1146"/>
        <v>-801.20221424357635</v>
      </c>
      <c r="I3858" s="34">
        <f t="shared" ca="1" si="1147"/>
        <v>1698.7977857564238</v>
      </c>
      <c r="J3858" s="18">
        <f ca="1">SUM(INDIRECT(ADDRESS(ROW(F3858),COLUMN(F3858),4)):INDIRECT(ADDRESS(ROW(F3858)+N$5-1,COLUMN(F3858),4)))</f>
        <v>22300</v>
      </c>
      <c r="K3858" s="18">
        <f t="shared" ca="1" si="1148"/>
        <v>0</v>
      </c>
      <c r="L3858" s="18">
        <f t="shared" ca="1" si="1158"/>
        <v>0</v>
      </c>
      <c r="M3858" s="18">
        <f t="shared" ca="1" si="1142"/>
        <v>0</v>
      </c>
      <c r="N3858" s="34">
        <f t="shared" ca="1" si="1149"/>
        <v>23850.722788230727</v>
      </c>
      <c r="P3858" s="18">
        <f t="shared" ca="1" si="1143"/>
        <v>801.20221424357635</v>
      </c>
      <c r="Q3858" s="47">
        <f ca="1">SUM(L$15:L3858)-SUM(M$15:M3858)</f>
        <v>0</v>
      </c>
      <c r="R3858" s="47" t="str">
        <f t="shared" ca="1" si="1144"/>
        <v>M3861</v>
      </c>
      <c r="S3858" s="40">
        <f t="shared" ca="1" si="1150"/>
        <v>0</v>
      </c>
      <c r="T3858" s="46">
        <f t="shared" ca="1" si="1151"/>
        <v>80</v>
      </c>
      <c r="X3858" s="74">
        <f t="shared" ca="1" si="1152"/>
        <v>-0.8012022142435764</v>
      </c>
      <c r="Y3858" s="75">
        <f t="shared" ca="1" si="1153"/>
        <v>-0.8012022142435764</v>
      </c>
      <c r="Z3858" s="74">
        <f t="shared" ca="1" si="1154"/>
        <v>0.44878909901828734</v>
      </c>
      <c r="AA3858" s="76">
        <f t="shared" ca="1" si="1155"/>
        <v>-801.20221424357635</v>
      </c>
      <c r="AB3858" s="76">
        <f t="shared" ca="1" si="1156"/>
        <v>448.78909901828735</v>
      </c>
    </row>
    <row r="3859" spans="1:28" x14ac:dyDescent="0.25">
      <c r="A3859" s="2">
        <f t="shared" si="1157"/>
        <v>5</v>
      </c>
      <c r="B3859" s="16">
        <f ca="1">VLOOKUP(A3859,PERIODS!$O$4:$P$33,2,FALSE)</f>
        <v>3.3000000000000002E-2</v>
      </c>
      <c r="C3859" s="15"/>
      <c r="D3859" s="18">
        <v>3845</v>
      </c>
      <c r="E3859" s="34">
        <f t="shared" ca="1" si="1140"/>
        <v>23850.722788230727</v>
      </c>
      <c r="F3859" s="34">
        <f t="shared" ca="1" si="1141"/>
        <v>3300</v>
      </c>
      <c r="G3859" s="69">
        <f t="shared" ca="1" si="1145"/>
        <v>0</v>
      </c>
      <c r="H3859" s="34">
        <f t="shared" ca="1" si="1146"/>
        <v>1959.9639845400536</v>
      </c>
      <c r="I3859" s="34">
        <f t="shared" ca="1" si="1147"/>
        <v>5259.9639845400534</v>
      </c>
      <c r="J3859" s="18">
        <f ca="1">SUM(INDIRECT(ADDRESS(ROW(F3859),COLUMN(F3859),4)):INDIRECT(ADDRESS(ROW(F3859)+N$5-1,COLUMN(F3859),4)))</f>
        <v>23100</v>
      </c>
      <c r="K3859" s="18">
        <f t="shared" ca="1" si="1148"/>
        <v>0</v>
      </c>
      <c r="L3859" s="18">
        <f t="shared" ca="1" si="1158"/>
        <v>0</v>
      </c>
      <c r="M3859" s="18">
        <f t="shared" ca="1" si="1142"/>
        <v>0</v>
      </c>
      <c r="N3859" s="34">
        <f t="shared" ca="1" si="1149"/>
        <v>18590.758803690675</v>
      </c>
      <c r="P3859" s="18">
        <f t="shared" ca="1" si="1143"/>
        <v>1959.9639845400536</v>
      </c>
      <c r="Q3859" s="47">
        <f ca="1">SUM(L$15:L3859)-SUM(M$15:M3859)</f>
        <v>0</v>
      </c>
      <c r="R3859" s="47" t="str">
        <f t="shared" ca="1" si="1144"/>
        <v>M3862</v>
      </c>
      <c r="S3859" s="40">
        <f t="shared" ca="1" si="1150"/>
        <v>0</v>
      </c>
      <c r="T3859" s="46">
        <f t="shared" ca="1" si="1151"/>
        <v>47</v>
      </c>
      <c r="X3859" s="74">
        <f t="shared" ca="1" si="1152"/>
        <v>2.1384277785703976</v>
      </c>
      <c r="Y3859" s="75">
        <f t="shared" ca="1" si="1153"/>
        <v>1.9599639845400536</v>
      </c>
      <c r="Z3859" s="74">
        <f t="shared" ca="1" si="1154"/>
        <v>7.0990713842313315</v>
      </c>
      <c r="AA3859" s="76">
        <f t="shared" ca="1" si="1155"/>
        <v>1959.9639845400536</v>
      </c>
      <c r="AB3859" s="76">
        <f t="shared" ca="1" si="1156"/>
        <v>7099.0713842313316</v>
      </c>
    </row>
    <row r="3860" spans="1:28" x14ac:dyDescent="0.25">
      <c r="A3860" s="2">
        <f t="shared" si="1157"/>
        <v>6</v>
      </c>
      <c r="B3860" s="16">
        <f ca="1">VLOOKUP(A3860,PERIODS!$O$4:$P$33,2,FALSE)</f>
        <v>3.3000000000000002E-2</v>
      </c>
      <c r="C3860" s="15"/>
      <c r="D3860" s="18">
        <v>3846</v>
      </c>
      <c r="E3860" s="34">
        <f t="shared" ca="1" si="1140"/>
        <v>18590.758803690675</v>
      </c>
      <c r="F3860" s="34">
        <f t="shared" ca="1" si="1141"/>
        <v>3300</v>
      </c>
      <c r="G3860" s="69">
        <f t="shared" ca="1" si="1145"/>
        <v>0</v>
      </c>
      <c r="H3860" s="34">
        <f t="shared" ca="1" si="1146"/>
        <v>-651.33335210508994</v>
      </c>
      <c r="I3860" s="34">
        <f t="shared" ca="1" si="1147"/>
        <v>2648.6666478949101</v>
      </c>
      <c r="J3860" s="18">
        <f ca="1">SUM(INDIRECT(ADDRESS(ROW(F3860),COLUMN(F3860),4)):INDIRECT(ADDRESS(ROW(F3860)+N$5-1,COLUMN(F3860),4)))</f>
        <v>23100</v>
      </c>
      <c r="K3860" s="18">
        <f t="shared" ca="1" si="1148"/>
        <v>16350</v>
      </c>
      <c r="L3860" s="18">
        <f t="shared" ca="1" si="1158"/>
        <v>16350</v>
      </c>
      <c r="M3860" s="18">
        <f t="shared" ca="1" si="1142"/>
        <v>0</v>
      </c>
      <c r="N3860" s="34">
        <f t="shared" ca="1" si="1149"/>
        <v>15942.092155795764</v>
      </c>
      <c r="P3860" s="18">
        <f t="shared" ca="1" si="1143"/>
        <v>651.33335210508994</v>
      </c>
      <c r="Q3860" s="47">
        <f ca="1">SUM(L$15:L3860)-SUM(M$15:M3860)</f>
        <v>16350</v>
      </c>
      <c r="R3860" s="47" t="str">
        <f t="shared" ca="1" si="1144"/>
        <v>M3863</v>
      </c>
      <c r="S3860" s="40">
        <f t="shared" ca="1" si="1150"/>
        <v>0</v>
      </c>
      <c r="T3860" s="46">
        <f t="shared" ca="1" si="1151"/>
        <v>3</v>
      </c>
      <c r="X3860" s="74">
        <f t="shared" ca="1" si="1152"/>
        <v>-0.65133335210508991</v>
      </c>
      <c r="Y3860" s="75">
        <f t="shared" ca="1" si="1153"/>
        <v>-0.65133335210508991</v>
      </c>
      <c r="Z3860" s="74">
        <f t="shared" ca="1" si="1154"/>
        <v>0.52135016977319504</v>
      </c>
      <c r="AA3860" s="76">
        <f t="shared" ca="1" si="1155"/>
        <v>-651.33335210508994</v>
      </c>
      <c r="AB3860" s="76">
        <f t="shared" ca="1" si="1156"/>
        <v>521.35016977319503</v>
      </c>
    </row>
    <row r="3861" spans="1:28" x14ac:dyDescent="0.25">
      <c r="A3861" s="2">
        <f t="shared" si="1157"/>
        <v>7</v>
      </c>
      <c r="B3861" s="16">
        <f ca="1">VLOOKUP(A3861,PERIODS!$O$4:$P$33,2,FALSE)</f>
        <v>3.3000000000000002E-2</v>
      </c>
      <c r="C3861" s="15"/>
      <c r="D3861" s="18">
        <v>3847</v>
      </c>
      <c r="E3861" s="34">
        <f t="shared" ca="1" si="1140"/>
        <v>15942.092155795764</v>
      </c>
      <c r="F3861" s="34">
        <f t="shared" ca="1" si="1141"/>
        <v>3300</v>
      </c>
      <c r="G3861" s="69">
        <f t="shared" ca="1" si="1145"/>
        <v>0</v>
      </c>
      <c r="H3861" s="34">
        <f t="shared" ca="1" si="1146"/>
        <v>1959.9639845400536</v>
      </c>
      <c r="I3861" s="34">
        <f t="shared" ca="1" si="1147"/>
        <v>5259.9639845400534</v>
      </c>
      <c r="J3861" s="18">
        <f ca="1">SUM(INDIRECT(ADDRESS(ROW(F3861),COLUMN(F3861),4)):INDIRECT(ADDRESS(ROW(F3861)+N$5-1,COLUMN(F3861),4)))</f>
        <v>23100</v>
      </c>
      <c r="K3861" s="18">
        <f t="shared" ca="1" si="1148"/>
        <v>16350</v>
      </c>
      <c r="L3861" s="18">
        <f t="shared" ca="1" si="1158"/>
        <v>0</v>
      </c>
      <c r="M3861" s="18">
        <f t="shared" ca="1" si="1142"/>
        <v>0</v>
      </c>
      <c r="N3861" s="34">
        <f t="shared" ca="1" si="1149"/>
        <v>10682.12817125571</v>
      </c>
      <c r="P3861" s="18">
        <f t="shared" ca="1" si="1143"/>
        <v>1959.9639845400536</v>
      </c>
      <c r="Q3861" s="47">
        <f ca="1">SUM(L$15:L3861)-SUM(M$15:M3861)</f>
        <v>16350</v>
      </c>
      <c r="R3861" s="47" t="str">
        <f t="shared" ca="1" si="1144"/>
        <v>M3864</v>
      </c>
      <c r="S3861" s="40">
        <f t="shared" ca="1" si="1150"/>
        <v>0</v>
      </c>
      <c r="T3861" s="46">
        <f t="shared" ca="1" si="1151"/>
        <v>80</v>
      </c>
      <c r="X3861" s="74">
        <f t="shared" ca="1" si="1152"/>
        <v>2.1619097855583158</v>
      </c>
      <c r="Y3861" s="75">
        <f t="shared" ca="1" si="1153"/>
        <v>1.9599639845400536</v>
      </c>
      <c r="Z3861" s="74">
        <f t="shared" ca="1" si="1154"/>
        <v>7.0990713842313315</v>
      </c>
      <c r="AA3861" s="76">
        <f t="shared" ca="1" si="1155"/>
        <v>1959.9639845400536</v>
      </c>
      <c r="AB3861" s="76">
        <f t="shared" ca="1" si="1156"/>
        <v>7099.0713842313316</v>
      </c>
    </row>
    <row r="3862" spans="1:28" x14ac:dyDescent="0.25">
      <c r="A3862" s="2">
        <f t="shared" si="1157"/>
        <v>8</v>
      </c>
      <c r="B3862" s="16">
        <f ca="1">VLOOKUP(A3862,PERIODS!$O$4:$P$33,2,FALSE)</f>
        <v>3.3000000000000002E-2</v>
      </c>
      <c r="C3862" s="15"/>
      <c r="D3862" s="18">
        <v>3848</v>
      </c>
      <c r="E3862" s="34">
        <f t="shared" ca="1" si="1140"/>
        <v>10682.12817125571</v>
      </c>
      <c r="F3862" s="34">
        <f t="shared" ca="1" si="1141"/>
        <v>3300</v>
      </c>
      <c r="G3862" s="69">
        <f t="shared" ca="1" si="1145"/>
        <v>0</v>
      </c>
      <c r="H3862" s="34">
        <f t="shared" ca="1" si="1146"/>
        <v>1959.9639845400536</v>
      </c>
      <c r="I3862" s="34">
        <f t="shared" ca="1" si="1147"/>
        <v>5259.9639845400534</v>
      </c>
      <c r="J3862" s="18">
        <f ca="1">SUM(INDIRECT(ADDRESS(ROW(F3862),COLUMN(F3862),4)):INDIRECT(ADDRESS(ROW(F3862)+N$5-1,COLUMN(F3862),4)))</f>
        <v>23100</v>
      </c>
      <c r="K3862" s="18">
        <f t="shared" ca="1" si="1148"/>
        <v>16350</v>
      </c>
      <c r="L3862" s="18">
        <f t="shared" ca="1" si="1158"/>
        <v>0</v>
      </c>
      <c r="M3862" s="18">
        <f t="shared" ca="1" si="1142"/>
        <v>0</v>
      </c>
      <c r="N3862" s="34">
        <f t="shared" ca="1" si="1149"/>
        <v>5422.1641867156568</v>
      </c>
      <c r="P3862" s="18">
        <f t="shared" ca="1" si="1143"/>
        <v>1959.9639845400536</v>
      </c>
      <c r="Q3862" s="47">
        <f ca="1">SUM(L$15:L3862)-SUM(M$15:M3862)</f>
        <v>16350</v>
      </c>
      <c r="R3862" s="47" t="str">
        <f t="shared" ca="1" si="1144"/>
        <v>M3865</v>
      </c>
      <c r="S3862" s="40">
        <f t="shared" ca="1" si="1150"/>
        <v>0</v>
      </c>
      <c r="T3862" s="46">
        <f t="shared" ca="1" si="1151"/>
        <v>56</v>
      </c>
      <c r="X3862" s="74">
        <f t="shared" ca="1" si="1152"/>
        <v>2.3434398736144648</v>
      </c>
      <c r="Y3862" s="75">
        <f t="shared" ca="1" si="1153"/>
        <v>1.9599639845400536</v>
      </c>
      <c r="Z3862" s="74">
        <f t="shared" ca="1" si="1154"/>
        <v>7.0990713842313315</v>
      </c>
      <c r="AA3862" s="76">
        <f t="shared" ca="1" si="1155"/>
        <v>1959.9639845400536</v>
      </c>
      <c r="AB3862" s="76">
        <f t="shared" ca="1" si="1156"/>
        <v>7099.0713842313316</v>
      </c>
    </row>
    <row r="3863" spans="1:28" x14ac:dyDescent="0.25">
      <c r="A3863" s="2">
        <f t="shared" si="1157"/>
        <v>9</v>
      </c>
      <c r="B3863" s="16">
        <f ca="1">VLOOKUP(A3863,PERIODS!$O$4:$P$33,2,FALSE)</f>
        <v>3.3000000000000002E-2</v>
      </c>
      <c r="C3863" s="15"/>
      <c r="D3863" s="18">
        <v>3849</v>
      </c>
      <c r="E3863" s="34">
        <f t="shared" ca="1" si="1140"/>
        <v>5422.1641867156568</v>
      </c>
      <c r="F3863" s="34">
        <f t="shared" ca="1" si="1141"/>
        <v>3300</v>
      </c>
      <c r="G3863" s="69">
        <f t="shared" ca="1" si="1145"/>
        <v>0</v>
      </c>
      <c r="H3863" s="34">
        <f t="shared" ca="1" si="1146"/>
        <v>-1213.2734814384901</v>
      </c>
      <c r="I3863" s="34">
        <f t="shared" ca="1" si="1147"/>
        <v>2086.7265185615097</v>
      </c>
      <c r="J3863" s="18">
        <f ca="1">SUM(INDIRECT(ADDRESS(ROW(F3863),COLUMN(F3863),4)):INDIRECT(ADDRESS(ROW(F3863)+N$5-1,COLUMN(F3863),4)))</f>
        <v>23100</v>
      </c>
      <c r="K3863" s="18">
        <f t="shared" ca="1" si="1148"/>
        <v>16350</v>
      </c>
      <c r="L3863" s="18">
        <f t="shared" ca="1" si="1158"/>
        <v>16350</v>
      </c>
      <c r="M3863" s="18">
        <f t="shared" ca="1" si="1142"/>
        <v>16350</v>
      </c>
      <c r="N3863" s="34">
        <f t="shared" ca="1" si="1149"/>
        <v>19685.437668154147</v>
      </c>
      <c r="P3863" s="18">
        <f t="shared" ca="1" si="1143"/>
        <v>1213.2734814384901</v>
      </c>
      <c r="Q3863" s="47">
        <f ca="1">SUM(L$15:L3863)-SUM(M$15:M3863)</f>
        <v>16350</v>
      </c>
      <c r="R3863" s="47" t="str">
        <f t="shared" ca="1" si="1144"/>
        <v>M3866</v>
      </c>
      <c r="S3863" s="40">
        <f t="shared" ca="1" si="1150"/>
        <v>0</v>
      </c>
      <c r="T3863" s="46">
        <f t="shared" ca="1" si="1151"/>
        <v>44</v>
      </c>
      <c r="X3863" s="74">
        <f t="shared" ca="1" si="1152"/>
        <v>-1.21327348143849</v>
      </c>
      <c r="Y3863" s="75">
        <f t="shared" ca="1" si="1153"/>
        <v>-1.21327348143849</v>
      </c>
      <c r="Z3863" s="74">
        <f t="shared" ca="1" si="1154"/>
        <v>0.29722273212217143</v>
      </c>
      <c r="AA3863" s="76">
        <f t="shared" ca="1" si="1155"/>
        <v>-1213.2734814384901</v>
      </c>
      <c r="AB3863" s="76">
        <f t="shared" ca="1" si="1156"/>
        <v>297.22273212217141</v>
      </c>
    </row>
    <row r="3864" spans="1:28" x14ac:dyDescent="0.25">
      <c r="A3864" s="2">
        <f t="shared" si="1157"/>
        <v>10</v>
      </c>
      <c r="B3864" s="16">
        <f ca="1">VLOOKUP(A3864,PERIODS!$O$4:$P$33,2,FALSE)</f>
        <v>3.3000000000000002E-2</v>
      </c>
      <c r="C3864" s="15"/>
      <c r="D3864" s="18">
        <v>3850</v>
      </c>
      <c r="E3864" s="34">
        <f t="shared" ca="1" si="1140"/>
        <v>19685.437668154147</v>
      </c>
      <c r="F3864" s="34">
        <f t="shared" ca="1" si="1141"/>
        <v>3300</v>
      </c>
      <c r="G3864" s="69">
        <f t="shared" ca="1" si="1145"/>
        <v>0</v>
      </c>
      <c r="H3864" s="34">
        <f t="shared" ca="1" si="1146"/>
        <v>35.321594314787141</v>
      </c>
      <c r="I3864" s="34">
        <f t="shared" ca="1" si="1147"/>
        <v>3335.321594314787</v>
      </c>
      <c r="J3864" s="18">
        <f ca="1">SUM(INDIRECT(ADDRESS(ROW(F3864),COLUMN(F3864),4)):INDIRECT(ADDRESS(ROW(F3864)+N$5-1,COLUMN(F3864),4)))</f>
        <v>23100</v>
      </c>
      <c r="K3864" s="18">
        <f t="shared" ca="1" si="1148"/>
        <v>16350</v>
      </c>
      <c r="L3864" s="18">
        <f t="shared" ca="1" si="1158"/>
        <v>0</v>
      </c>
      <c r="M3864" s="18">
        <f t="shared" ca="1" si="1142"/>
        <v>0</v>
      </c>
      <c r="N3864" s="34">
        <f t="shared" ca="1" si="1149"/>
        <v>16350.116073839359</v>
      </c>
      <c r="P3864" s="18">
        <f t="shared" ca="1" si="1143"/>
        <v>35.321594314787141</v>
      </c>
      <c r="Q3864" s="47">
        <f ca="1">SUM(L$15:L3864)-SUM(M$15:M3864)</f>
        <v>16350</v>
      </c>
      <c r="R3864" s="47" t="str">
        <f t="shared" ca="1" si="1144"/>
        <v>M3867</v>
      </c>
      <c r="S3864" s="40">
        <f t="shared" ca="1" si="1150"/>
        <v>0</v>
      </c>
      <c r="T3864" s="46">
        <f t="shared" ca="1" si="1151"/>
        <v>53</v>
      </c>
      <c r="X3864" s="74">
        <f t="shared" ca="1" si="1152"/>
        <v>3.5321594314787139E-2</v>
      </c>
      <c r="Y3864" s="75">
        <f t="shared" ca="1" si="1153"/>
        <v>3.5321594314787139E-2</v>
      </c>
      <c r="Z3864" s="74">
        <f t="shared" ca="1" si="1154"/>
        <v>1.0359528117693946</v>
      </c>
      <c r="AA3864" s="76">
        <f t="shared" ca="1" si="1155"/>
        <v>35.321594314787141</v>
      </c>
      <c r="AB3864" s="76">
        <f t="shared" ca="1" si="1156"/>
        <v>1035.9528117693947</v>
      </c>
    </row>
    <row r="3865" spans="1:28" x14ac:dyDescent="0.25">
      <c r="A3865" s="2">
        <f t="shared" si="1157"/>
        <v>11</v>
      </c>
      <c r="B3865" s="16">
        <f ca="1">VLOOKUP(A3865,PERIODS!$O$4:$P$33,2,FALSE)</f>
        <v>3.3000000000000002E-2</v>
      </c>
      <c r="C3865" s="15"/>
      <c r="D3865" s="18">
        <v>3851</v>
      </c>
      <c r="E3865" s="34">
        <f t="shared" ca="1" si="1140"/>
        <v>16350.116073839359</v>
      </c>
      <c r="F3865" s="34">
        <f t="shared" ca="1" si="1141"/>
        <v>3300</v>
      </c>
      <c r="G3865" s="69">
        <f t="shared" ca="1" si="1145"/>
        <v>0</v>
      </c>
      <c r="H3865" s="34">
        <f t="shared" ca="1" si="1146"/>
        <v>-521.47798670905718</v>
      </c>
      <c r="I3865" s="34">
        <f t="shared" ca="1" si="1147"/>
        <v>2778.5220132909426</v>
      </c>
      <c r="J3865" s="18">
        <f ca="1">SUM(INDIRECT(ADDRESS(ROW(F3865),COLUMN(F3865),4)):INDIRECT(ADDRESS(ROW(F3865)+N$5-1,COLUMN(F3865),4)))</f>
        <v>23300</v>
      </c>
      <c r="K3865" s="18">
        <f t="shared" ca="1" si="1148"/>
        <v>16350</v>
      </c>
      <c r="L3865" s="18">
        <f t="shared" ca="1" si="1158"/>
        <v>0</v>
      </c>
      <c r="M3865" s="18">
        <f t="shared" ca="1" si="1142"/>
        <v>0</v>
      </c>
      <c r="N3865" s="34">
        <f t="shared" ca="1" si="1149"/>
        <v>13571.594060548417</v>
      </c>
      <c r="P3865" s="18">
        <f t="shared" ca="1" si="1143"/>
        <v>521.47798670905718</v>
      </c>
      <c r="Q3865" s="47">
        <f ca="1">SUM(L$15:L3865)-SUM(M$15:M3865)</f>
        <v>16350</v>
      </c>
      <c r="R3865" s="47" t="str">
        <f t="shared" ca="1" si="1144"/>
        <v>M3868</v>
      </c>
      <c r="S3865" s="40">
        <f t="shared" ca="1" si="1150"/>
        <v>0</v>
      </c>
      <c r="T3865" s="46">
        <f t="shared" ca="1" si="1151"/>
        <v>100</v>
      </c>
      <c r="X3865" s="74">
        <f t="shared" ca="1" si="1152"/>
        <v>-0.52147798670905721</v>
      </c>
      <c r="Y3865" s="75">
        <f t="shared" ca="1" si="1153"/>
        <v>-0.52147798670905721</v>
      </c>
      <c r="Z3865" s="74">
        <f t="shared" ca="1" si="1154"/>
        <v>0.59364250353087522</v>
      </c>
      <c r="AA3865" s="76">
        <f t="shared" ca="1" si="1155"/>
        <v>-521.47798670905718</v>
      </c>
      <c r="AB3865" s="76">
        <f t="shared" ca="1" si="1156"/>
        <v>593.64250353087527</v>
      </c>
    </row>
    <row r="3866" spans="1:28" x14ac:dyDescent="0.25">
      <c r="A3866" s="2">
        <f t="shared" si="1157"/>
        <v>12</v>
      </c>
      <c r="B3866" s="16">
        <f ca="1">VLOOKUP(A3866,PERIODS!$O$4:$P$33,2,FALSE)</f>
        <v>3.3000000000000002E-2</v>
      </c>
      <c r="C3866" s="15"/>
      <c r="D3866" s="18">
        <v>3852</v>
      </c>
      <c r="E3866" s="34">
        <f t="shared" ca="1" si="1140"/>
        <v>13571.594060548417</v>
      </c>
      <c r="F3866" s="34">
        <f t="shared" ca="1" si="1141"/>
        <v>3300</v>
      </c>
      <c r="G3866" s="69">
        <f t="shared" ca="1" si="1145"/>
        <v>0</v>
      </c>
      <c r="H3866" s="34">
        <f t="shared" ca="1" si="1146"/>
        <v>119.57161439288136</v>
      </c>
      <c r="I3866" s="34">
        <f t="shared" ca="1" si="1147"/>
        <v>3419.5716143928812</v>
      </c>
      <c r="J3866" s="18">
        <f ca="1">SUM(INDIRECT(ADDRESS(ROW(F3866),COLUMN(F3866),4)):INDIRECT(ADDRESS(ROW(F3866)+N$5-1,COLUMN(F3866),4)))</f>
        <v>23500</v>
      </c>
      <c r="K3866" s="18">
        <f t="shared" ca="1" si="1148"/>
        <v>0</v>
      </c>
      <c r="L3866" s="18">
        <f t="shared" ca="1" si="1158"/>
        <v>0</v>
      </c>
      <c r="M3866" s="18">
        <f t="shared" ca="1" si="1142"/>
        <v>16350</v>
      </c>
      <c r="N3866" s="34">
        <f t="shared" ca="1" si="1149"/>
        <v>26502.022446155537</v>
      </c>
      <c r="P3866" s="18">
        <f t="shared" ca="1" si="1143"/>
        <v>119.57161439288136</v>
      </c>
      <c r="Q3866" s="47">
        <f ca="1">SUM(L$15:L3866)-SUM(M$15:M3866)</f>
        <v>0</v>
      </c>
      <c r="R3866" s="47" t="str">
        <f t="shared" ca="1" si="1144"/>
        <v>M3869</v>
      </c>
      <c r="S3866" s="40">
        <f t="shared" ca="1" si="1150"/>
        <v>0</v>
      </c>
      <c r="T3866" s="46">
        <f t="shared" ca="1" si="1151"/>
        <v>5</v>
      </c>
      <c r="X3866" s="74">
        <f t="shared" ca="1" si="1152"/>
        <v>0.11957161439288136</v>
      </c>
      <c r="Y3866" s="75">
        <f t="shared" ca="1" si="1153"/>
        <v>0.11957161439288136</v>
      </c>
      <c r="Z3866" s="74">
        <f t="shared" ca="1" si="1154"/>
        <v>1.1270139515971733</v>
      </c>
      <c r="AA3866" s="76">
        <f t="shared" ca="1" si="1155"/>
        <v>119.57161439288136</v>
      </c>
      <c r="AB3866" s="76">
        <f t="shared" ca="1" si="1156"/>
        <v>1127.0139515971732</v>
      </c>
    </row>
    <row r="3867" spans="1:28" x14ac:dyDescent="0.25">
      <c r="A3867" s="2">
        <f t="shared" si="1157"/>
        <v>13</v>
      </c>
      <c r="B3867" s="16">
        <f ca="1">VLOOKUP(A3867,PERIODS!$O$4:$P$33,2,FALSE)</f>
        <v>3.3000000000000002E-2</v>
      </c>
      <c r="C3867" s="15"/>
      <c r="D3867" s="18">
        <v>3853</v>
      </c>
      <c r="E3867" s="34">
        <f t="shared" ca="1" si="1140"/>
        <v>26502.022446155537</v>
      </c>
      <c r="F3867" s="34">
        <f t="shared" ca="1" si="1141"/>
        <v>3300</v>
      </c>
      <c r="G3867" s="69">
        <f t="shared" ca="1" si="1145"/>
        <v>0</v>
      </c>
      <c r="H3867" s="34">
        <f t="shared" ca="1" si="1146"/>
        <v>-579.28572276995203</v>
      </c>
      <c r="I3867" s="34">
        <f t="shared" ca="1" si="1147"/>
        <v>2720.7142772300481</v>
      </c>
      <c r="J3867" s="18">
        <f ca="1">SUM(INDIRECT(ADDRESS(ROW(F3867),COLUMN(F3867),4)):INDIRECT(ADDRESS(ROW(F3867)+N$5-1,COLUMN(F3867),4)))</f>
        <v>23700</v>
      </c>
      <c r="K3867" s="18">
        <f t="shared" ca="1" si="1148"/>
        <v>0</v>
      </c>
      <c r="L3867" s="18">
        <f t="shared" ca="1" si="1158"/>
        <v>0</v>
      </c>
      <c r="M3867" s="18">
        <f t="shared" ca="1" si="1142"/>
        <v>0</v>
      </c>
      <c r="N3867" s="34">
        <f t="shared" ca="1" si="1149"/>
        <v>23781.30816892549</v>
      </c>
      <c r="P3867" s="18">
        <f t="shared" ca="1" si="1143"/>
        <v>579.28572276995203</v>
      </c>
      <c r="Q3867" s="47">
        <f ca="1">SUM(L$15:L3867)-SUM(M$15:M3867)</f>
        <v>0</v>
      </c>
      <c r="R3867" s="47" t="str">
        <f t="shared" ca="1" si="1144"/>
        <v>M3870</v>
      </c>
      <c r="S3867" s="40">
        <f t="shared" ca="1" si="1150"/>
        <v>0</v>
      </c>
      <c r="T3867" s="46">
        <f t="shared" ca="1" si="1151"/>
        <v>84</v>
      </c>
      <c r="X3867" s="74">
        <f t="shared" ca="1" si="1152"/>
        <v>-0.57928572276995205</v>
      </c>
      <c r="Y3867" s="75">
        <f t="shared" ca="1" si="1153"/>
        <v>-0.57928572276995205</v>
      </c>
      <c r="Z3867" s="74">
        <f t="shared" ca="1" si="1154"/>
        <v>0.56029843208161589</v>
      </c>
      <c r="AA3867" s="76">
        <f t="shared" ca="1" si="1155"/>
        <v>-579.28572276995203</v>
      </c>
      <c r="AB3867" s="76">
        <f t="shared" ca="1" si="1156"/>
        <v>560.29843208161594</v>
      </c>
    </row>
    <row r="3868" spans="1:28" x14ac:dyDescent="0.25">
      <c r="A3868" s="2">
        <f t="shared" si="1157"/>
        <v>14</v>
      </c>
      <c r="B3868" s="16">
        <f ca="1">VLOOKUP(A3868,PERIODS!$O$4:$P$33,2,FALSE)</f>
        <v>3.3000000000000002E-2</v>
      </c>
      <c r="C3868" s="15"/>
      <c r="D3868" s="18">
        <v>3854</v>
      </c>
      <c r="E3868" s="34">
        <f t="shared" ca="1" si="1140"/>
        <v>23781.30816892549</v>
      </c>
      <c r="F3868" s="34">
        <f t="shared" ca="1" si="1141"/>
        <v>3300</v>
      </c>
      <c r="G3868" s="69">
        <f t="shared" ca="1" si="1145"/>
        <v>0</v>
      </c>
      <c r="H3868" s="34">
        <f t="shared" ca="1" si="1146"/>
        <v>-181.09801353126645</v>
      </c>
      <c r="I3868" s="34">
        <f t="shared" ca="1" si="1147"/>
        <v>3118.9019864687334</v>
      </c>
      <c r="J3868" s="18">
        <f ca="1">SUM(INDIRECT(ADDRESS(ROW(F3868),COLUMN(F3868),4)):INDIRECT(ADDRESS(ROW(F3868)+N$5-1,COLUMN(F3868),4)))</f>
        <v>23900</v>
      </c>
      <c r="K3868" s="18">
        <f t="shared" ca="1" si="1148"/>
        <v>16350</v>
      </c>
      <c r="L3868" s="18">
        <f t="shared" ca="1" si="1158"/>
        <v>16350</v>
      </c>
      <c r="M3868" s="18">
        <f t="shared" ca="1" si="1142"/>
        <v>0</v>
      </c>
      <c r="N3868" s="34">
        <f t="shared" ca="1" si="1149"/>
        <v>20662.406182456758</v>
      </c>
      <c r="P3868" s="18">
        <f t="shared" ca="1" si="1143"/>
        <v>181.09801353126645</v>
      </c>
      <c r="Q3868" s="47">
        <f ca="1">SUM(L$15:L3868)-SUM(M$15:M3868)</f>
        <v>16350</v>
      </c>
      <c r="R3868" s="47" t="str">
        <f t="shared" ca="1" si="1144"/>
        <v>M3871</v>
      </c>
      <c r="S3868" s="40">
        <f t="shared" ca="1" si="1150"/>
        <v>0</v>
      </c>
      <c r="T3868" s="46">
        <f t="shared" ca="1" si="1151"/>
        <v>50</v>
      </c>
      <c r="X3868" s="74">
        <f t="shared" ca="1" si="1152"/>
        <v>-0.18109801353126645</v>
      </c>
      <c r="Y3868" s="75">
        <f t="shared" ca="1" si="1153"/>
        <v>-0.18109801353126645</v>
      </c>
      <c r="Z3868" s="74">
        <f t="shared" ca="1" si="1154"/>
        <v>0.83435357674760446</v>
      </c>
      <c r="AA3868" s="76">
        <f t="shared" ca="1" si="1155"/>
        <v>-181.09801353126645</v>
      </c>
      <c r="AB3868" s="76">
        <f t="shared" ca="1" si="1156"/>
        <v>834.35357674760451</v>
      </c>
    </row>
    <row r="3869" spans="1:28" x14ac:dyDescent="0.25">
      <c r="A3869" s="2">
        <f t="shared" si="1157"/>
        <v>15</v>
      </c>
      <c r="B3869" s="16">
        <f ca="1">VLOOKUP(A3869,PERIODS!$O$4:$P$33,2,FALSE)</f>
        <v>3.3000000000000002E-2</v>
      </c>
      <c r="C3869" s="15"/>
      <c r="D3869" s="18">
        <v>3855</v>
      </c>
      <c r="E3869" s="34">
        <f t="shared" ca="1" si="1140"/>
        <v>20662.406182456758</v>
      </c>
      <c r="F3869" s="34">
        <f t="shared" ca="1" si="1141"/>
        <v>3300</v>
      </c>
      <c r="G3869" s="69">
        <f t="shared" ca="1" si="1145"/>
        <v>0</v>
      </c>
      <c r="H3869" s="34">
        <f t="shared" ca="1" si="1146"/>
        <v>-1037.4986505737356</v>
      </c>
      <c r="I3869" s="34">
        <f t="shared" ca="1" si="1147"/>
        <v>2262.5013494262644</v>
      </c>
      <c r="J3869" s="18">
        <f ca="1">SUM(INDIRECT(ADDRESS(ROW(F3869),COLUMN(F3869),4)):INDIRECT(ADDRESS(ROW(F3869)+N$5-1,COLUMN(F3869),4)))</f>
        <v>24100</v>
      </c>
      <c r="K3869" s="18">
        <f t="shared" ca="1" si="1148"/>
        <v>16350</v>
      </c>
      <c r="L3869" s="18">
        <f t="shared" ca="1" si="1158"/>
        <v>0</v>
      </c>
      <c r="M3869" s="18">
        <f t="shared" ca="1" si="1142"/>
        <v>0</v>
      </c>
      <c r="N3869" s="34">
        <f t="shared" ca="1" si="1149"/>
        <v>18399.904833030494</v>
      </c>
      <c r="P3869" s="18">
        <f t="shared" ca="1" si="1143"/>
        <v>1037.4986505737356</v>
      </c>
      <c r="Q3869" s="47">
        <f ca="1">SUM(L$15:L3869)-SUM(M$15:M3869)</f>
        <v>16350</v>
      </c>
      <c r="R3869" s="47" t="str">
        <f t="shared" ca="1" si="1144"/>
        <v>M3872</v>
      </c>
      <c r="S3869" s="40">
        <f t="shared" ca="1" si="1150"/>
        <v>0</v>
      </c>
      <c r="T3869" s="46">
        <f t="shared" ca="1" si="1151"/>
        <v>71</v>
      </c>
      <c r="X3869" s="74">
        <f t="shared" ca="1" si="1152"/>
        <v>-1.0374986505737356</v>
      </c>
      <c r="Y3869" s="75">
        <f t="shared" ca="1" si="1153"/>
        <v>-1.0374986505737356</v>
      </c>
      <c r="Z3869" s="74">
        <f t="shared" ca="1" si="1154"/>
        <v>0.35433990228583673</v>
      </c>
      <c r="AA3869" s="76">
        <f t="shared" ca="1" si="1155"/>
        <v>-1037.4986505737356</v>
      </c>
      <c r="AB3869" s="76">
        <f t="shared" ca="1" si="1156"/>
        <v>354.33990228583673</v>
      </c>
    </row>
    <row r="3870" spans="1:28" x14ac:dyDescent="0.25">
      <c r="A3870" s="2">
        <f t="shared" si="1157"/>
        <v>16</v>
      </c>
      <c r="B3870" s="16">
        <f ca="1">VLOOKUP(A3870,PERIODS!$O$4:$P$33,2,FALSE)</f>
        <v>3.3000000000000002E-2</v>
      </c>
      <c r="C3870" s="15"/>
      <c r="D3870" s="18">
        <v>3856</v>
      </c>
      <c r="E3870" s="34">
        <f t="shared" ca="1" si="1140"/>
        <v>18399.904833030494</v>
      </c>
      <c r="F3870" s="34">
        <f t="shared" ca="1" si="1141"/>
        <v>3300</v>
      </c>
      <c r="G3870" s="69">
        <f t="shared" ca="1" si="1145"/>
        <v>0</v>
      </c>
      <c r="H3870" s="34">
        <f t="shared" ca="1" si="1146"/>
        <v>-80.384479378853001</v>
      </c>
      <c r="I3870" s="34">
        <f t="shared" ca="1" si="1147"/>
        <v>3219.615520621147</v>
      </c>
      <c r="J3870" s="18">
        <f ca="1">SUM(INDIRECT(ADDRESS(ROW(F3870),COLUMN(F3870),4)):INDIRECT(ADDRESS(ROW(F3870)+N$5-1,COLUMN(F3870),4)))</f>
        <v>24300</v>
      </c>
      <c r="K3870" s="18">
        <f t="shared" ca="1" si="1148"/>
        <v>16350</v>
      </c>
      <c r="L3870" s="18">
        <f t="shared" ca="1" si="1158"/>
        <v>0</v>
      </c>
      <c r="M3870" s="18">
        <f t="shared" ca="1" si="1142"/>
        <v>0</v>
      </c>
      <c r="N3870" s="34">
        <f t="shared" ca="1" si="1149"/>
        <v>15180.289312409346</v>
      </c>
      <c r="P3870" s="18">
        <f t="shared" ca="1" si="1143"/>
        <v>80.384479378853001</v>
      </c>
      <c r="Q3870" s="47">
        <f ca="1">SUM(L$15:L3870)-SUM(M$15:M3870)</f>
        <v>16350</v>
      </c>
      <c r="R3870" s="47" t="str">
        <f t="shared" ca="1" si="1144"/>
        <v>M3873</v>
      </c>
      <c r="S3870" s="40">
        <f t="shared" ca="1" si="1150"/>
        <v>0</v>
      </c>
      <c r="T3870" s="46">
        <f t="shared" ca="1" si="1151"/>
        <v>9</v>
      </c>
      <c r="X3870" s="74">
        <f t="shared" ca="1" si="1152"/>
        <v>-8.0384479378852999E-2</v>
      </c>
      <c r="Y3870" s="75">
        <f t="shared" ca="1" si="1153"/>
        <v>-8.0384479378852999E-2</v>
      </c>
      <c r="Z3870" s="74">
        <f t="shared" ca="1" si="1154"/>
        <v>0.92276149540798125</v>
      </c>
      <c r="AA3870" s="76">
        <f t="shared" ca="1" si="1155"/>
        <v>-80.384479378853001</v>
      </c>
      <c r="AB3870" s="76">
        <f t="shared" ca="1" si="1156"/>
        <v>922.76149540798122</v>
      </c>
    </row>
    <row r="3871" spans="1:28" x14ac:dyDescent="0.25">
      <c r="A3871" s="2">
        <f t="shared" si="1157"/>
        <v>17</v>
      </c>
      <c r="B3871" s="16">
        <f ca="1">VLOOKUP(A3871,PERIODS!$O$4:$P$33,2,FALSE)</f>
        <v>3.5000000000000003E-2</v>
      </c>
      <c r="C3871" s="15"/>
      <c r="D3871" s="18">
        <v>3857</v>
      </c>
      <c r="E3871" s="34">
        <f t="shared" ca="1" si="1140"/>
        <v>15180.289312409346</v>
      </c>
      <c r="F3871" s="34">
        <f t="shared" ca="1" si="1141"/>
        <v>3500.0000000000005</v>
      </c>
      <c r="G3871" s="69">
        <f t="shared" ca="1" si="1145"/>
        <v>0</v>
      </c>
      <c r="H3871" s="34">
        <f t="shared" ca="1" si="1146"/>
        <v>-605.93186159852257</v>
      </c>
      <c r="I3871" s="34">
        <f t="shared" ca="1" si="1147"/>
        <v>2894.0681384014779</v>
      </c>
      <c r="J3871" s="18">
        <f ca="1">SUM(INDIRECT(ADDRESS(ROW(F3871),COLUMN(F3871),4)):INDIRECT(ADDRESS(ROW(F3871)+N$5-1,COLUMN(F3871),4)))</f>
        <v>24500.000000000004</v>
      </c>
      <c r="K3871" s="18">
        <f t="shared" ca="1" si="1148"/>
        <v>0</v>
      </c>
      <c r="L3871" s="18">
        <f t="shared" ca="1" si="1158"/>
        <v>0</v>
      </c>
      <c r="M3871" s="18">
        <f t="shared" ca="1" si="1142"/>
        <v>16350</v>
      </c>
      <c r="N3871" s="34">
        <f t="shared" ca="1" si="1149"/>
        <v>28636.221174007867</v>
      </c>
      <c r="P3871" s="18">
        <f t="shared" ca="1" si="1143"/>
        <v>605.93186159852257</v>
      </c>
      <c r="Q3871" s="47">
        <f ca="1">SUM(L$15:L3871)-SUM(M$15:M3871)</f>
        <v>0</v>
      </c>
      <c r="R3871" s="47" t="str">
        <f t="shared" ca="1" si="1144"/>
        <v>M3874</v>
      </c>
      <c r="S3871" s="40">
        <f t="shared" ca="1" si="1150"/>
        <v>0</v>
      </c>
      <c r="T3871" s="46">
        <f t="shared" ca="1" si="1151"/>
        <v>66</v>
      </c>
      <c r="X3871" s="74">
        <f t="shared" ca="1" si="1152"/>
        <v>-0.60593186159852253</v>
      </c>
      <c r="Y3871" s="75">
        <f t="shared" ca="1" si="1153"/>
        <v>-0.60593186159852253</v>
      </c>
      <c r="Z3871" s="74">
        <f t="shared" ca="1" si="1154"/>
        <v>0.54556579787420223</v>
      </c>
      <c r="AA3871" s="76">
        <f t="shared" ca="1" si="1155"/>
        <v>-605.93186159852257</v>
      </c>
      <c r="AB3871" s="76">
        <f t="shared" ca="1" si="1156"/>
        <v>545.56579787420219</v>
      </c>
    </row>
    <row r="3872" spans="1:28" x14ac:dyDescent="0.25">
      <c r="A3872" s="2">
        <f t="shared" si="1157"/>
        <v>18</v>
      </c>
      <c r="B3872" s="16">
        <f ca="1">VLOOKUP(A3872,PERIODS!$O$4:$P$33,2,FALSE)</f>
        <v>3.5000000000000003E-2</v>
      </c>
      <c r="C3872" s="15"/>
      <c r="D3872" s="18">
        <v>3858</v>
      </c>
      <c r="E3872" s="34">
        <f t="shared" ca="1" si="1140"/>
        <v>28636.221174007867</v>
      </c>
      <c r="F3872" s="34">
        <f t="shared" ca="1" si="1141"/>
        <v>3500.0000000000005</v>
      </c>
      <c r="G3872" s="69">
        <f t="shared" ca="1" si="1145"/>
        <v>0</v>
      </c>
      <c r="H3872" s="34">
        <f t="shared" ca="1" si="1146"/>
        <v>1683.1397787967951</v>
      </c>
      <c r="I3872" s="34">
        <f t="shared" ca="1" si="1147"/>
        <v>5183.1397787967953</v>
      </c>
      <c r="J3872" s="18">
        <f ca="1">SUM(INDIRECT(ADDRESS(ROW(F3872),COLUMN(F3872),4)):INDIRECT(ADDRESS(ROW(F3872)+N$5-1,COLUMN(F3872),4)))</f>
        <v>24500.000000000004</v>
      </c>
      <c r="K3872" s="18">
        <f t="shared" ca="1" si="1148"/>
        <v>0</v>
      </c>
      <c r="L3872" s="18">
        <f t="shared" ca="1" si="1158"/>
        <v>0</v>
      </c>
      <c r="M3872" s="18">
        <f t="shared" ca="1" si="1142"/>
        <v>0</v>
      </c>
      <c r="N3872" s="34">
        <f t="shared" ca="1" si="1149"/>
        <v>23453.081395211073</v>
      </c>
      <c r="P3872" s="18">
        <f t="shared" ca="1" si="1143"/>
        <v>1683.1397787967951</v>
      </c>
      <c r="Q3872" s="47">
        <f ca="1">SUM(L$15:L3872)-SUM(M$15:M3872)</f>
        <v>0</v>
      </c>
      <c r="R3872" s="47" t="str">
        <f t="shared" ca="1" si="1144"/>
        <v>M3875</v>
      </c>
      <c r="S3872" s="40">
        <f t="shared" ca="1" si="1150"/>
        <v>0</v>
      </c>
      <c r="T3872" s="46">
        <f t="shared" ca="1" si="1151"/>
        <v>73</v>
      </c>
      <c r="X3872" s="74">
        <f t="shared" ca="1" si="1152"/>
        <v>1.683139778796795</v>
      </c>
      <c r="Y3872" s="75">
        <f t="shared" ca="1" si="1153"/>
        <v>1.683139778796795</v>
      </c>
      <c r="Z3872" s="74">
        <f t="shared" ca="1" si="1154"/>
        <v>5.3824291050856736</v>
      </c>
      <c r="AA3872" s="76">
        <f t="shared" ca="1" si="1155"/>
        <v>1683.1397787967951</v>
      </c>
      <c r="AB3872" s="76">
        <f t="shared" ca="1" si="1156"/>
        <v>5382.4291050856737</v>
      </c>
    </row>
    <row r="3873" spans="1:28" x14ac:dyDescent="0.25">
      <c r="A3873" s="2">
        <f t="shared" si="1157"/>
        <v>19</v>
      </c>
      <c r="B3873" s="16">
        <f ca="1">VLOOKUP(A3873,PERIODS!$O$4:$P$33,2,FALSE)</f>
        <v>3.5000000000000003E-2</v>
      </c>
      <c r="C3873" s="15"/>
      <c r="D3873" s="18">
        <v>3859</v>
      </c>
      <c r="E3873" s="34">
        <f t="shared" ca="1" si="1140"/>
        <v>23453.081395211073</v>
      </c>
      <c r="F3873" s="34">
        <f t="shared" ca="1" si="1141"/>
        <v>3500.0000000000005</v>
      </c>
      <c r="G3873" s="69">
        <f t="shared" ca="1" si="1145"/>
        <v>0</v>
      </c>
      <c r="H3873" s="34">
        <f t="shared" ca="1" si="1146"/>
        <v>599.16541655023423</v>
      </c>
      <c r="I3873" s="34">
        <f t="shared" ca="1" si="1147"/>
        <v>4099.165416550235</v>
      </c>
      <c r="J3873" s="18">
        <f ca="1">SUM(INDIRECT(ADDRESS(ROW(F3873),COLUMN(F3873),4)):INDIRECT(ADDRESS(ROW(F3873)+N$5-1,COLUMN(F3873),4)))</f>
        <v>24500.000000000004</v>
      </c>
      <c r="K3873" s="18">
        <f t="shared" ca="1" si="1148"/>
        <v>16350</v>
      </c>
      <c r="L3873" s="18">
        <f t="shared" ca="1" si="1158"/>
        <v>16350</v>
      </c>
      <c r="M3873" s="18">
        <f t="shared" ca="1" si="1142"/>
        <v>0</v>
      </c>
      <c r="N3873" s="34">
        <f t="shared" ca="1" si="1149"/>
        <v>19353.915978660836</v>
      </c>
      <c r="P3873" s="18">
        <f t="shared" ca="1" si="1143"/>
        <v>599.16541655023423</v>
      </c>
      <c r="Q3873" s="47">
        <f ca="1">SUM(L$15:L3873)-SUM(M$15:M3873)</f>
        <v>16350</v>
      </c>
      <c r="R3873" s="47" t="str">
        <f t="shared" ca="1" si="1144"/>
        <v>M3876</v>
      </c>
      <c r="S3873" s="40">
        <f t="shared" ca="1" si="1150"/>
        <v>0</v>
      </c>
      <c r="T3873" s="46">
        <f t="shared" ca="1" si="1151"/>
        <v>15</v>
      </c>
      <c r="X3873" s="74">
        <f t="shared" ca="1" si="1152"/>
        <v>0.59916541655023425</v>
      </c>
      <c r="Y3873" s="75">
        <f t="shared" ca="1" si="1153"/>
        <v>0.59916541655023425</v>
      </c>
      <c r="Z3873" s="74">
        <f t="shared" ca="1" si="1154"/>
        <v>1.8205987245994764</v>
      </c>
      <c r="AA3873" s="76">
        <f t="shared" ca="1" si="1155"/>
        <v>599.16541655023423</v>
      </c>
      <c r="AB3873" s="76">
        <f t="shared" ca="1" si="1156"/>
        <v>1820.5987245994763</v>
      </c>
    </row>
    <row r="3874" spans="1:28" x14ac:dyDescent="0.25">
      <c r="A3874" s="2">
        <f t="shared" si="1157"/>
        <v>20</v>
      </c>
      <c r="B3874" s="16">
        <f ca="1">VLOOKUP(A3874,PERIODS!$O$4:$P$33,2,FALSE)</f>
        <v>3.5000000000000003E-2</v>
      </c>
      <c r="C3874" s="15"/>
      <c r="D3874" s="18">
        <v>3860</v>
      </c>
      <c r="E3874" s="34">
        <f t="shared" ref="E3874:E3937" ca="1" si="1159">N3873</f>
        <v>19353.915978660836</v>
      </c>
      <c r="F3874" s="34">
        <f t="shared" ca="1" si="1141"/>
        <v>3500.0000000000005</v>
      </c>
      <c r="G3874" s="69">
        <f t="shared" ca="1" si="1145"/>
        <v>0</v>
      </c>
      <c r="H3874" s="34">
        <f t="shared" ca="1" si="1146"/>
        <v>-2385.3690427494889</v>
      </c>
      <c r="I3874" s="34">
        <f t="shared" ca="1" si="1147"/>
        <v>1114.6309572505115</v>
      </c>
      <c r="J3874" s="18">
        <f ca="1">SUM(INDIRECT(ADDRESS(ROW(F3874),COLUMN(F3874),4)):INDIRECT(ADDRESS(ROW(F3874)+N$5-1,COLUMN(F3874),4)))</f>
        <v>24500.000000000004</v>
      </c>
      <c r="K3874" s="18">
        <f t="shared" ca="1" si="1148"/>
        <v>16350</v>
      </c>
      <c r="L3874" s="18">
        <f t="shared" ca="1" si="1158"/>
        <v>0</v>
      </c>
      <c r="M3874" s="18">
        <f t="shared" ca="1" si="1142"/>
        <v>0</v>
      </c>
      <c r="N3874" s="34">
        <f t="shared" ca="1" si="1149"/>
        <v>18239.285021410324</v>
      </c>
      <c r="P3874" s="18">
        <f t="shared" ca="1" si="1143"/>
        <v>2385.3690427494889</v>
      </c>
      <c r="Q3874" s="47">
        <f ca="1">SUM(L$15:L3874)-SUM(M$15:M3874)</f>
        <v>16350</v>
      </c>
      <c r="R3874" s="47" t="str">
        <f t="shared" ca="1" si="1144"/>
        <v>M3877</v>
      </c>
      <c r="S3874" s="40">
        <f t="shared" ca="1" si="1150"/>
        <v>0</v>
      </c>
      <c r="T3874" s="46">
        <f t="shared" ca="1" si="1151"/>
        <v>61</v>
      </c>
      <c r="X3874" s="74">
        <f t="shared" ca="1" si="1152"/>
        <v>-2.3853690427494891</v>
      </c>
      <c r="Y3874" s="75">
        <f t="shared" ca="1" si="1153"/>
        <v>-2.3853690427494891</v>
      </c>
      <c r="Z3874" s="74">
        <f t="shared" ca="1" si="1154"/>
        <v>9.2055001079204765E-2</v>
      </c>
      <c r="AA3874" s="76">
        <f t="shared" ca="1" si="1155"/>
        <v>-2385.3690427494889</v>
      </c>
      <c r="AB3874" s="76">
        <f t="shared" ca="1" si="1156"/>
        <v>92.055001079204771</v>
      </c>
    </row>
    <row r="3875" spans="1:28" x14ac:dyDescent="0.25">
      <c r="A3875" s="2">
        <f t="shared" si="1157"/>
        <v>21</v>
      </c>
      <c r="B3875" s="16">
        <f ca="1">VLOOKUP(A3875,PERIODS!$O$4:$P$33,2,FALSE)</f>
        <v>3.5000000000000003E-2</v>
      </c>
      <c r="C3875" s="15"/>
      <c r="D3875" s="18">
        <v>3861</v>
      </c>
      <c r="E3875" s="34">
        <f t="shared" ca="1" si="1159"/>
        <v>18239.285021410324</v>
      </c>
      <c r="F3875" s="34">
        <f t="shared" ca="1" si="1141"/>
        <v>3500.0000000000005</v>
      </c>
      <c r="G3875" s="69">
        <f t="shared" ca="1" si="1145"/>
        <v>0</v>
      </c>
      <c r="H3875" s="34">
        <f t="shared" ca="1" si="1146"/>
        <v>399.21401878314498</v>
      </c>
      <c r="I3875" s="34">
        <f t="shared" ca="1" si="1147"/>
        <v>3899.2140187831455</v>
      </c>
      <c r="J3875" s="18">
        <f ca="1">SUM(INDIRECT(ADDRESS(ROW(F3875),COLUMN(F3875),4)):INDIRECT(ADDRESS(ROW(F3875)+N$5-1,COLUMN(F3875),4)))</f>
        <v>24500.000000000004</v>
      </c>
      <c r="K3875" s="18">
        <f t="shared" ca="1" si="1148"/>
        <v>16350</v>
      </c>
      <c r="L3875" s="18">
        <f t="shared" ca="1" si="1158"/>
        <v>0</v>
      </c>
      <c r="M3875" s="18">
        <f t="shared" ca="1" si="1142"/>
        <v>0</v>
      </c>
      <c r="N3875" s="34">
        <f t="shared" ca="1" si="1149"/>
        <v>14340.071002627177</v>
      </c>
      <c r="P3875" s="18">
        <f t="shared" ca="1" si="1143"/>
        <v>399.21401878314498</v>
      </c>
      <c r="Q3875" s="47">
        <f ca="1">SUM(L$15:L3875)-SUM(M$15:M3875)</f>
        <v>16350</v>
      </c>
      <c r="R3875" s="47" t="str">
        <f t="shared" ca="1" si="1144"/>
        <v>M3878</v>
      </c>
      <c r="S3875" s="40">
        <f t="shared" ca="1" si="1150"/>
        <v>0</v>
      </c>
      <c r="T3875" s="46">
        <f t="shared" ca="1" si="1151"/>
        <v>95</v>
      </c>
      <c r="X3875" s="74">
        <f t="shared" ca="1" si="1152"/>
        <v>0.399214018783145</v>
      </c>
      <c r="Y3875" s="75">
        <f t="shared" ca="1" si="1153"/>
        <v>0.399214018783145</v>
      </c>
      <c r="Z3875" s="74">
        <f t="shared" ca="1" si="1154"/>
        <v>1.490652612129022</v>
      </c>
      <c r="AA3875" s="76">
        <f t="shared" ca="1" si="1155"/>
        <v>399.21401878314498</v>
      </c>
      <c r="AB3875" s="76">
        <f t="shared" ca="1" si="1156"/>
        <v>1490.6526121290219</v>
      </c>
    </row>
    <row r="3876" spans="1:28" x14ac:dyDescent="0.25">
      <c r="A3876" s="2">
        <f t="shared" si="1157"/>
        <v>22</v>
      </c>
      <c r="B3876" s="16">
        <f ca="1">VLOOKUP(A3876,PERIODS!$O$4:$P$33,2,FALSE)</f>
        <v>3.5000000000000003E-2</v>
      </c>
      <c r="C3876" s="15"/>
      <c r="D3876" s="18">
        <v>3862</v>
      </c>
      <c r="E3876" s="34">
        <f t="shared" ca="1" si="1159"/>
        <v>14340.071002627177</v>
      </c>
      <c r="F3876" s="34">
        <f t="shared" ca="1" si="1141"/>
        <v>3500.0000000000005</v>
      </c>
      <c r="G3876" s="69">
        <f t="shared" ca="1" si="1145"/>
        <v>0</v>
      </c>
      <c r="H3876" s="34">
        <f t="shared" ca="1" si="1146"/>
        <v>1686.4011106473999</v>
      </c>
      <c r="I3876" s="34">
        <f t="shared" ca="1" si="1147"/>
        <v>5186.4011106474009</v>
      </c>
      <c r="J3876" s="18">
        <f ca="1">SUM(INDIRECT(ADDRESS(ROW(F3876),COLUMN(F3876),4)):INDIRECT(ADDRESS(ROW(F3876)+N$5-1,COLUMN(F3876),4)))</f>
        <v>25000.000000000004</v>
      </c>
      <c r="K3876" s="18">
        <f t="shared" ca="1" si="1148"/>
        <v>0</v>
      </c>
      <c r="L3876" s="18">
        <f t="shared" ca="1" si="1158"/>
        <v>0</v>
      </c>
      <c r="M3876" s="18">
        <f t="shared" ca="1" si="1142"/>
        <v>16350</v>
      </c>
      <c r="N3876" s="34">
        <f t="shared" ca="1" si="1149"/>
        <v>25503.669891979778</v>
      </c>
      <c r="P3876" s="18">
        <f t="shared" ca="1" si="1143"/>
        <v>1686.4011106473999</v>
      </c>
      <c r="Q3876" s="47">
        <f ca="1">SUM(L$15:L3876)-SUM(M$15:M3876)</f>
        <v>0</v>
      </c>
      <c r="R3876" s="47" t="str">
        <f t="shared" ca="1" si="1144"/>
        <v>M3879</v>
      </c>
      <c r="S3876" s="40">
        <f t="shared" ca="1" si="1150"/>
        <v>0</v>
      </c>
      <c r="T3876" s="46">
        <f t="shared" ca="1" si="1151"/>
        <v>18</v>
      </c>
      <c r="X3876" s="74">
        <f t="shared" ca="1" si="1152"/>
        <v>1.6864011106473999</v>
      </c>
      <c r="Y3876" s="75">
        <f t="shared" ca="1" si="1153"/>
        <v>1.6864011106473999</v>
      </c>
      <c r="Z3876" s="74">
        <f t="shared" ca="1" si="1154"/>
        <v>5.4000116482292881</v>
      </c>
      <c r="AA3876" s="76">
        <f t="shared" ca="1" si="1155"/>
        <v>1686.4011106473999</v>
      </c>
      <c r="AB3876" s="76">
        <f t="shared" ca="1" si="1156"/>
        <v>5400.0116482292879</v>
      </c>
    </row>
    <row r="3877" spans="1:28" x14ac:dyDescent="0.25">
      <c r="A3877" s="2">
        <f t="shared" si="1157"/>
        <v>23</v>
      </c>
      <c r="B3877" s="16">
        <f ca="1">VLOOKUP(A3877,PERIODS!$O$4:$P$33,2,FALSE)</f>
        <v>3.5000000000000003E-2</v>
      </c>
      <c r="C3877" s="15"/>
      <c r="D3877" s="18">
        <v>3863</v>
      </c>
      <c r="E3877" s="34">
        <f t="shared" ca="1" si="1159"/>
        <v>25503.669891979778</v>
      </c>
      <c r="F3877" s="34">
        <f t="shared" ca="1" si="1141"/>
        <v>3500.0000000000005</v>
      </c>
      <c r="G3877" s="69">
        <f t="shared" ca="1" si="1145"/>
        <v>0</v>
      </c>
      <c r="H3877" s="34">
        <f t="shared" ca="1" si="1146"/>
        <v>-328.77389352927986</v>
      </c>
      <c r="I3877" s="34">
        <f t="shared" ca="1" si="1147"/>
        <v>3171.2261064707204</v>
      </c>
      <c r="J3877" s="18">
        <f ca="1">SUM(INDIRECT(ADDRESS(ROW(F3877),COLUMN(F3877),4)):INDIRECT(ADDRESS(ROW(F3877)+N$5-1,COLUMN(F3877),4)))</f>
        <v>25500.000000000004</v>
      </c>
      <c r="K3877" s="18">
        <f t="shared" ca="1" si="1148"/>
        <v>0</v>
      </c>
      <c r="L3877" s="18">
        <f t="shared" ca="1" si="1158"/>
        <v>0</v>
      </c>
      <c r="M3877" s="18">
        <f t="shared" ca="1" si="1142"/>
        <v>0</v>
      </c>
      <c r="N3877" s="34">
        <f t="shared" ca="1" si="1149"/>
        <v>22332.443785509058</v>
      </c>
      <c r="P3877" s="18">
        <f t="shared" ca="1" si="1143"/>
        <v>328.77389352927986</v>
      </c>
      <c r="Q3877" s="47">
        <f ca="1">SUM(L$15:L3877)-SUM(M$15:M3877)</f>
        <v>0</v>
      </c>
      <c r="R3877" s="47" t="str">
        <f t="shared" ca="1" si="1144"/>
        <v>M3880</v>
      </c>
      <c r="S3877" s="40">
        <f t="shared" ca="1" si="1150"/>
        <v>0</v>
      </c>
      <c r="T3877" s="46">
        <f t="shared" ca="1" si="1151"/>
        <v>72</v>
      </c>
      <c r="X3877" s="74">
        <f t="shared" ca="1" si="1152"/>
        <v>-0.32877389352927988</v>
      </c>
      <c r="Y3877" s="75">
        <f t="shared" ca="1" si="1153"/>
        <v>-0.32877389352927988</v>
      </c>
      <c r="Z3877" s="74">
        <f t="shared" ca="1" si="1154"/>
        <v>0.71980575108672074</v>
      </c>
      <c r="AA3877" s="76">
        <f t="shared" ca="1" si="1155"/>
        <v>-328.77389352927986</v>
      </c>
      <c r="AB3877" s="76">
        <f t="shared" ca="1" si="1156"/>
        <v>719.80575108672076</v>
      </c>
    </row>
    <row r="3878" spans="1:28" x14ac:dyDescent="0.25">
      <c r="A3878" s="2">
        <f t="shared" si="1157"/>
        <v>24</v>
      </c>
      <c r="B3878" s="16">
        <f ca="1">VLOOKUP(A3878,PERIODS!$O$4:$P$33,2,FALSE)</f>
        <v>3.5000000000000003E-2</v>
      </c>
      <c r="C3878" s="15"/>
      <c r="D3878" s="18">
        <v>3864</v>
      </c>
      <c r="E3878" s="34">
        <f t="shared" ca="1" si="1159"/>
        <v>22332.443785509058</v>
      </c>
      <c r="F3878" s="34">
        <f t="shared" ca="1" si="1141"/>
        <v>3500.0000000000005</v>
      </c>
      <c r="G3878" s="69">
        <f t="shared" ca="1" si="1145"/>
        <v>0</v>
      </c>
      <c r="H3878" s="34">
        <f t="shared" ca="1" si="1146"/>
        <v>-437.41604222599966</v>
      </c>
      <c r="I3878" s="34">
        <f t="shared" ca="1" si="1147"/>
        <v>3062.5839577740007</v>
      </c>
      <c r="J3878" s="18">
        <f ca="1">SUM(INDIRECT(ADDRESS(ROW(F3878),COLUMN(F3878),4)):INDIRECT(ADDRESS(ROW(F3878)+N$5-1,COLUMN(F3878),4)))</f>
        <v>26000</v>
      </c>
      <c r="K3878" s="18">
        <f t="shared" ca="1" si="1148"/>
        <v>16350</v>
      </c>
      <c r="L3878" s="18">
        <f t="shared" ca="1" si="1158"/>
        <v>16350</v>
      </c>
      <c r="M3878" s="18">
        <f t="shared" ca="1" si="1142"/>
        <v>0</v>
      </c>
      <c r="N3878" s="34">
        <f t="shared" ca="1" si="1149"/>
        <v>19269.859827735057</v>
      </c>
      <c r="P3878" s="18">
        <f t="shared" ca="1" si="1143"/>
        <v>437.41604222599966</v>
      </c>
      <c r="Q3878" s="47">
        <f ca="1">SUM(L$15:L3878)-SUM(M$15:M3878)</f>
        <v>16350</v>
      </c>
      <c r="R3878" s="47" t="str">
        <f t="shared" ca="1" si="1144"/>
        <v>M3881</v>
      </c>
      <c r="S3878" s="40">
        <f t="shared" ca="1" si="1150"/>
        <v>0</v>
      </c>
      <c r="T3878" s="46">
        <f t="shared" ca="1" si="1151"/>
        <v>57</v>
      </c>
      <c r="X3878" s="74">
        <f t="shared" ca="1" si="1152"/>
        <v>-0.43741604222599967</v>
      </c>
      <c r="Y3878" s="75">
        <f t="shared" ca="1" si="1153"/>
        <v>-0.43741604222599967</v>
      </c>
      <c r="Z3878" s="74">
        <f t="shared" ca="1" si="1154"/>
        <v>0.64570273591657967</v>
      </c>
      <c r="AA3878" s="76">
        <f t="shared" ca="1" si="1155"/>
        <v>-437.41604222599966</v>
      </c>
      <c r="AB3878" s="76">
        <f t="shared" ca="1" si="1156"/>
        <v>645.70273591657963</v>
      </c>
    </row>
    <row r="3879" spans="1:28" x14ac:dyDescent="0.25">
      <c r="A3879" s="2">
        <f t="shared" si="1157"/>
        <v>25</v>
      </c>
      <c r="B3879" s="16">
        <f ca="1">VLOOKUP(A3879,PERIODS!$O$4:$P$33,2,FALSE)</f>
        <v>3.5000000000000003E-2</v>
      </c>
      <c r="C3879" s="15"/>
      <c r="D3879" s="18">
        <v>3865</v>
      </c>
      <c r="E3879" s="34">
        <f t="shared" ca="1" si="1159"/>
        <v>19269.859827735057</v>
      </c>
      <c r="F3879" s="34">
        <f t="shared" ca="1" si="1141"/>
        <v>3500.0000000000005</v>
      </c>
      <c r="G3879" s="69">
        <f t="shared" ca="1" si="1145"/>
        <v>0</v>
      </c>
      <c r="H3879" s="34">
        <f t="shared" ca="1" si="1146"/>
        <v>754.67750227563658</v>
      </c>
      <c r="I3879" s="34">
        <f t="shared" ca="1" si="1147"/>
        <v>4254.6775022756374</v>
      </c>
      <c r="J3879" s="18">
        <f ca="1">SUM(INDIRECT(ADDRESS(ROW(F3879),COLUMN(F3879),4)):INDIRECT(ADDRESS(ROW(F3879)+N$5-1,COLUMN(F3879),4)))</f>
        <v>24900</v>
      </c>
      <c r="K3879" s="18">
        <f t="shared" ca="1" si="1148"/>
        <v>16350</v>
      </c>
      <c r="L3879" s="18">
        <f t="shared" ca="1" si="1158"/>
        <v>0</v>
      </c>
      <c r="M3879" s="18">
        <f t="shared" ca="1" si="1142"/>
        <v>0</v>
      </c>
      <c r="N3879" s="34">
        <f t="shared" ca="1" si="1149"/>
        <v>15015.18232545942</v>
      </c>
      <c r="P3879" s="18">
        <f t="shared" ca="1" si="1143"/>
        <v>754.67750227563658</v>
      </c>
      <c r="Q3879" s="47">
        <f ca="1">SUM(L$15:L3879)-SUM(M$15:M3879)</f>
        <v>16350</v>
      </c>
      <c r="R3879" s="47" t="str">
        <f t="shared" ca="1" si="1144"/>
        <v>M3882</v>
      </c>
      <c r="S3879" s="40">
        <f t="shared" ca="1" si="1150"/>
        <v>0</v>
      </c>
      <c r="T3879" s="46">
        <f t="shared" ca="1" si="1151"/>
        <v>15</v>
      </c>
      <c r="X3879" s="74">
        <f t="shared" ca="1" si="1152"/>
        <v>0.75467750227563657</v>
      </c>
      <c r="Y3879" s="75">
        <f t="shared" ca="1" si="1153"/>
        <v>0.75467750227563657</v>
      </c>
      <c r="Z3879" s="74">
        <f t="shared" ca="1" si="1154"/>
        <v>2.1269254841096803</v>
      </c>
      <c r="AA3879" s="76">
        <f t="shared" ca="1" si="1155"/>
        <v>754.67750227563658</v>
      </c>
      <c r="AB3879" s="76">
        <f t="shared" ca="1" si="1156"/>
        <v>2126.9254841096804</v>
      </c>
    </row>
    <row r="3880" spans="1:28" x14ac:dyDescent="0.25">
      <c r="A3880" s="2">
        <f t="shared" si="1157"/>
        <v>26</v>
      </c>
      <c r="B3880" s="16">
        <f ca="1">VLOOKUP(A3880,PERIODS!$O$4:$P$33,2,FALSE)</f>
        <v>3.5000000000000003E-2</v>
      </c>
      <c r="C3880" s="15"/>
      <c r="D3880" s="18">
        <v>3866</v>
      </c>
      <c r="E3880" s="34">
        <f t="shared" ca="1" si="1159"/>
        <v>15015.18232545942</v>
      </c>
      <c r="F3880" s="34">
        <f t="shared" ca="1" si="1141"/>
        <v>3500.0000000000005</v>
      </c>
      <c r="G3880" s="69">
        <f t="shared" ca="1" si="1145"/>
        <v>0</v>
      </c>
      <c r="H3880" s="34">
        <f t="shared" ca="1" si="1146"/>
        <v>-834.18522250396097</v>
      </c>
      <c r="I3880" s="34">
        <f t="shared" ca="1" si="1147"/>
        <v>2665.8147774960394</v>
      </c>
      <c r="J3880" s="18">
        <f ca="1">SUM(INDIRECT(ADDRESS(ROW(F3880),COLUMN(F3880),4)):INDIRECT(ADDRESS(ROW(F3880)+N$5-1,COLUMN(F3880),4)))</f>
        <v>23900</v>
      </c>
      <c r="K3880" s="18">
        <f t="shared" ca="1" si="1148"/>
        <v>16350</v>
      </c>
      <c r="L3880" s="18">
        <f t="shared" ca="1" si="1158"/>
        <v>0</v>
      </c>
      <c r="M3880" s="18">
        <f t="shared" ca="1" si="1142"/>
        <v>0</v>
      </c>
      <c r="N3880" s="34">
        <f t="shared" ca="1" si="1149"/>
        <v>12349.36754796338</v>
      </c>
      <c r="P3880" s="18">
        <f t="shared" ca="1" si="1143"/>
        <v>834.18522250396097</v>
      </c>
      <c r="Q3880" s="47">
        <f ca="1">SUM(L$15:L3880)-SUM(M$15:M3880)</f>
        <v>16350</v>
      </c>
      <c r="R3880" s="47" t="str">
        <f t="shared" ca="1" si="1144"/>
        <v>M3883</v>
      </c>
      <c r="S3880" s="40">
        <f t="shared" ca="1" si="1150"/>
        <v>0</v>
      </c>
      <c r="T3880" s="46">
        <f t="shared" ca="1" si="1151"/>
        <v>73</v>
      </c>
      <c r="X3880" s="74">
        <f t="shared" ca="1" si="1152"/>
        <v>-0.83418522250396099</v>
      </c>
      <c r="Y3880" s="75">
        <f t="shared" ca="1" si="1153"/>
        <v>-0.83418522250396099</v>
      </c>
      <c r="Z3880" s="74">
        <f t="shared" ca="1" si="1154"/>
        <v>0.4342281366521602</v>
      </c>
      <c r="AA3880" s="76">
        <f t="shared" ca="1" si="1155"/>
        <v>-834.18522250396097</v>
      </c>
      <c r="AB3880" s="76">
        <f t="shared" ca="1" si="1156"/>
        <v>434.22813665216017</v>
      </c>
    </row>
    <row r="3881" spans="1:28" x14ac:dyDescent="0.25">
      <c r="A3881" s="2">
        <f t="shared" si="1157"/>
        <v>27</v>
      </c>
      <c r="B3881" s="16">
        <f ca="1">VLOOKUP(A3881,PERIODS!$O$4:$P$33,2,FALSE)</f>
        <v>3.5000000000000003E-2</v>
      </c>
      <c r="C3881" s="15"/>
      <c r="D3881" s="18">
        <v>3867</v>
      </c>
      <c r="E3881" s="34">
        <f t="shared" ca="1" si="1159"/>
        <v>12349.36754796338</v>
      </c>
      <c r="F3881" s="34">
        <f t="shared" ca="1" si="1141"/>
        <v>3500.0000000000005</v>
      </c>
      <c r="G3881" s="69">
        <f t="shared" ca="1" si="1145"/>
        <v>0</v>
      </c>
      <c r="H3881" s="34">
        <f t="shared" ca="1" si="1146"/>
        <v>-382.93594037876272</v>
      </c>
      <c r="I3881" s="34">
        <f t="shared" ca="1" si="1147"/>
        <v>3117.0640596212379</v>
      </c>
      <c r="J3881" s="18">
        <f ca="1">SUM(INDIRECT(ADDRESS(ROW(F3881),COLUMN(F3881),4)):INDIRECT(ADDRESS(ROW(F3881)+N$5-1,COLUMN(F3881),4)))</f>
        <v>22900</v>
      </c>
      <c r="K3881" s="18">
        <f t="shared" ca="1" si="1148"/>
        <v>0</v>
      </c>
      <c r="L3881" s="18">
        <f t="shared" ca="1" si="1158"/>
        <v>0</v>
      </c>
      <c r="M3881" s="18">
        <f t="shared" ca="1" si="1142"/>
        <v>16350</v>
      </c>
      <c r="N3881" s="34">
        <f t="shared" ca="1" si="1149"/>
        <v>25582.303488342142</v>
      </c>
      <c r="P3881" s="18">
        <f t="shared" ca="1" si="1143"/>
        <v>382.93594037876272</v>
      </c>
      <c r="Q3881" s="47">
        <f ca="1">SUM(L$15:L3881)-SUM(M$15:M3881)</f>
        <v>0</v>
      </c>
      <c r="R3881" s="47" t="str">
        <f t="shared" ca="1" si="1144"/>
        <v>M3884</v>
      </c>
      <c r="S3881" s="40">
        <f t="shared" ca="1" si="1150"/>
        <v>0</v>
      </c>
      <c r="T3881" s="46">
        <f t="shared" ca="1" si="1151"/>
        <v>61</v>
      </c>
      <c r="X3881" s="74">
        <f t="shared" ca="1" si="1152"/>
        <v>-0.38293594037876272</v>
      </c>
      <c r="Y3881" s="75">
        <f t="shared" ca="1" si="1153"/>
        <v>-0.38293594037876272</v>
      </c>
      <c r="Z3881" s="74">
        <f t="shared" ca="1" si="1154"/>
        <v>0.68185657736105909</v>
      </c>
      <c r="AA3881" s="76">
        <f t="shared" ca="1" si="1155"/>
        <v>-382.93594037876272</v>
      </c>
      <c r="AB3881" s="76">
        <f t="shared" ca="1" si="1156"/>
        <v>681.85657736105907</v>
      </c>
    </row>
    <row r="3882" spans="1:28" x14ac:dyDescent="0.25">
      <c r="A3882" s="2">
        <f t="shared" si="1157"/>
        <v>28</v>
      </c>
      <c r="B3882" s="16">
        <f ca="1">VLOOKUP(A3882,PERIODS!$O$4:$P$33,2,FALSE)</f>
        <v>0.04</v>
      </c>
      <c r="C3882" s="15"/>
      <c r="D3882" s="18">
        <v>3868</v>
      </c>
      <c r="E3882" s="34">
        <f t="shared" ca="1" si="1159"/>
        <v>25582.303488342142</v>
      </c>
      <c r="F3882" s="34">
        <f t="shared" ca="1" si="1141"/>
        <v>4000</v>
      </c>
      <c r="G3882" s="69">
        <f t="shared" ca="1" si="1145"/>
        <v>0</v>
      </c>
      <c r="H3882" s="34">
        <f t="shared" ca="1" si="1146"/>
        <v>886.0642523644924</v>
      </c>
      <c r="I3882" s="34">
        <f t="shared" ca="1" si="1147"/>
        <v>4886.0642523644929</v>
      </c>
      <c r="J3882" s="18">
        <f ca="1">SUM(INDIRECT(ADDRESS(ROW(F3882),COLUMN(F3882),4)):INDIRECT(ADDRESS(ROW(F3882)+N$5-1,COLUMN(F3882),4)))</f>
        <v>21900</v>
      </c>
      <c r="K3882" s="18">
        <f t="shared" ca="1" si="1148"/>
        <v>0</v>
      </c>
      <c r="L3882" s="18">
        <f t="shared" ca="1" si="1158"/>
        <v>0</v>
      </c>
      <c r="M3882" s="18">
        <f t="shared" ca="1" si="1142"/>
        <v>0</v>
      </c>
      <c r="N3882" s="34">
        <f t="shared" ca="1" si="1149"/>
        <v>20696.23923597765</v>
      </c>
      <c r="P3882" s="18">
        <f t="shared" ca="1" si="1143"/>
        <v>886.0642523644924</v>
      </c>
      <c r="Q3882" s="47">
        <f ca="1">SUM(L$15:L3882)-SUM(M$15:M3882)</f>
        <v>0</v>
      </c>
      <c r="R3882" s="47" t="str">
        <f t="shared" ca="1" si="1144"/>
        <v>M3885</v>
      </c>
      <c r="S3882" s="40">
        <f t="shared" ca="1" si="1150"/>
        <v>0</v>
      </c>
      <c r="T3882" s="46">
        <f t="shared" ca="1" si="1151"/>
        <v>50</v>
      </c>
      <c r="X3882" s="74">
        <f t="shared" ca="1" si="1152"/>
        <v>0.88606425236449238</v>
      </c>
      <c r="Y3882" s="75">
        <f t="shared" ca="1" si="1153"/>
        <v>0.88606425236449238</v>
      </c>
      <c r="Z3882" s="74">
        <f t="shared" ca="1" si="1154"/>
        <v>2.4255644310163822</v>
      </c>
      <c r="AA3882" s="76">
        <f t="shared" ca="1" si="1155"/>
        <v>886.0642523644924</v>
      </c>
      <c r="AB3882" s="76">
        <f t="shared" ca="1" si="1156"/>
        <v>2425.5644310163821</v>
      </c>
    </row>
    <row r="3883" spans="1:28" x14ac:dyDescent="0.25">
      <c r="A3883" s="2">
        <f t="shared" si="1157"/>
        <v>29</v>
      </c>
      <c r="B3883" s="16">
        <f ca="1">VLOOKUP(A3883,PERIODS!$O$4:$P$33,2,FALSE)</f>
        <v>0.04</v>
      </c>
      <c r="C3883" s="15"/>
      <c r="D3883" s="18">
        <v>3869</v>
      </c>
      <c r="E3883" s="34">
        <f t="shared" ca="1" si="1159"/>
        <v>20696.23923597765</v>
      </c>
      <c r="F3883" s="34">
        <f t="shared" ca="1" si="1141"/>
        <v>4000</v>
      </c>
      <c r="G3883" s="69">
        <f t="shared" ca="1" si="1145"/>
        <v>0</v>
      </c>
      <c r="H3883" s="34">
        <f t="shared" ca="1" si="1146"/>
        <v>922.24350242771823</v>
      </c>
      <c r="I3883" s="34">
        <f t="shared" ca="1" si="1147"/>
        <v>4922.2435024277183</v>
      </c>
      <c r="J3883" s="18">
        <f ca="1">SUM(INDIRECT(ADDRESS(ROW(F3883),COLUMN(F3883),4)):INDIRECT(ADDRESS(ROW(F3883)+N$5-1,COLUMN(F3883),4)))</f>
        <v>21200</v>
      </c>
      <c r="K3883" s="18">
        <f t="shared" ca="1" si="1148"/>
        <v>16350</v>
      </c>
      <c r="L3883" s="18">
        <f t="shared" ca="1" si="1158"/>
        <v>16350</v>
      </c>
      <c r="M3883" s="18">
        <f t="shared" ca="1" si="1142"/>
        <v>0</v>
      </c>
      <c r="N3883" s="34">
        <f t="shared" ca="1" si="1149"/>
        <v>15773.995733549931</v>
      </c>
      <c r="P3883" s="18">
        <f t="shared" ca="1" si="1143"/>
        <v>922.24350242771823</v>
      </c>
      <c r="Q3883" s="47">
        <f ca="1">SUM(L$15:L3883)-SUM(M$15:M3883)</f>
        <v>16350</v>
      </c>
      <c r="R3883" s="47" t="str">
        <f t="shared" ca="1" si="1144"/>
        <v>M3886</v>
      </c>
      <c r="S3883" s="40">
        <f t="shared" ca="1" si="1150"/>
        <v>0</v>
      </c>
      <c r="T3883" s="46">
        <f t="shared" ca="1" si="1151"/>
        <v>4</v>
      </c>
      <c r="X3883" s="74">
        <f t="shared" ca="1" si="1152"/>
        <v>0.92224350242771824</v>
      </c>
      <c r="Y3883" s="75">
        <f t="shared" ca="1" si="1153"/>
        <v>0.92224350242771824</v>
      </c>
      <c r="Z3883" s="74">
        <f t="shared" ca="1" si="1154"/>
        <v>2.5149263087528029</v>
      </c>
      <c r="AA3883" s="76">
        <f t="shared" ca="1" si="1155"/>
        <v>922.24350242771823</v>
      </c>
      <c r="AB3883" s="76">
        <f t="shared" ca="1" si="1156"/>
        <v>2514.9263087528029</v>
      </c>
    </row>
    <row r="3884" spans="1:28" x14ac:dyDescent="0.25">
      <c r="A3884" s="2">
        <f t="shared" si="1157"/>
        <v>30</v>
      </c>
      <c r="B3884" s="16">
        <f ca="1">VLOOKUP(A3884,PERIODS!$O$4:$P$33,2,FALSE)</f>
        <v>0.04</v>
      </c>
      <c r="C3884" s="15"/>
      <c r="D3884" s="18">
        <v>3870</v>
      </c>
      <c r="E3884" s="34">
        <f t="shared" ca="1" si="1159"/>
        <v>15773.995733549931</v>
      </c>
      <c r="F3884" s="34">
        <f t="shared" ca="1" si="1141"/>
        <v>4000</v>
      </c>
      <c r="G3884" s="69">
        <f t="shared" ca="1" si="1145"/>
        <v>0</v>
      </c>
      <c r="H3884" s="34">
        <f t="shared" ca="1" si="1146"/>
        <v>667.97806373607398</v>
      </c>
      <c r="I3884" s="34">
        <f t="shared" ca="1" si="1147"/>
        <v>4667.9780637360736</v>
      </c>
      <c r="J3884" s="18">
        <f ca="1">SUM(INDIRECT(ADDRESS(ROW(F3884),COLUMN(F3884),4)):INDIRECT(ADDRESS(ROW(F3884)+N$5-1,COLUMN(F3884),4)))</f>
        <v>20500</v>
      </c>
      <c r="K3884" s="18">
        <f t="shared" ca="1" si="1148"/>
        <v>16350</v>
      </c>
      <c r="L3884" s="18">
        <f t="shared" ca="1" si="1158"/>
        <v>0</v>
      </c>
      <c r="M3884" s="18">
        <f t="shared" ca="1" si="1142"/>
        <v>0</v>
      </c>
      <c r="N3884" s="34">
        <f t="shared" ca="1" si="1149"/>
        <v>11106.017669813857</v>
      </c>
      <c r="P3884" s="18">
        <f t="shared" ca="1" si="1143"/>
        <v>667.97806373607398</v>
      </c>
      <c r="Q3884" s="47">
        <f ca="1">SUM(L$15:L3884)-SUM(M$15:M3884)</f>
        <v>16350</v>
      </c>
      <c r="R3884" s="47" t="str">
        <f t="shared" ca="1" si="1144"/>
        <v>M3887</v>
      </c>
      <c r="S3884" s="40">
        <f t="shared" ca="1" si="1150"/>
        <v>0</v>
      </c>
      <c r="T3884" s="46">
        <f t="shared" ca="1" si="1151"/>
        <v>27</v>
      </c>
      <c r="X3884" s="74">
        <f t="shared" ca="1" si="1152"/>
        <v>0.66797806373607393</v>
      </c>
      <c r="Y3884" s="75">
        <f t="shared" ca="1" si="1153"/>
        <v>0.66797806373607393</v>
      </c>
      <c r="Z3884" s="74">
        <f t="shared" ca="1" si="1154"/>
        <v>1.9502899693202191</v>
      </c>
      <c r="AA3884" s="76">
        <f t="shared" ca="1" si="1155"/>
        <v>667.97806373607398</v>
      </c>
      <c r="AB3884" s="76">
        <f t="shared" ca="1" si="1156"/>
        <v>1950.2899693202191</v>
      </c>
    </row>
    <row r="3885" spans="1:28" x14ac:dyDescent="0.25">
      <c r="A3885" s="2">
        <f t="shared" si="1157"/>
        <v>1</v>
      </c>
      <c r="B3885" s="16">
        <f ca="1">VLOOKUP(A3885,PERIODS!$O$4:$P$33,2,FALSE)</f>
        <v>2.4E-2</v>
      </c>
      <c r="C3885" s="15"/>
      <c r="D3885" s="18">
        <v>3871</v>
      </c>
      <c r="E3885" s="34">
        <f t="shared" ca="1" si="1159"/>
        <v>11106.017669813857</v>
      </c>
      <c r="F3885" s="34">
        <f t="shared" ca="1" si="1141"/>
        <v>2400</v>
      </c>
      <c r="G3885" s="69">
        <f t="shared" ca="1" si="1145"/>
        <v>0</v>
      </c>
      <c r="H3885" s="34">
        <f t="shared" ca="1" si="1146"/>
        <v>-218.30017520894182</v>
      </c>
      <c r="I3885" s="34">
        <f t="shared" ca="1" si="1147"/>
        <v>2181.6998247910583</v>
      </c>
      <c r="J3885" s="18">
        <f ca="1">SUM(INDIRECT(ADDRESS(ROW(F3885),COLUMN(F3885),4)):INDIRECT(ADDRESS(ROW(F3885)+N$5-1,COLUMN(F3885),4)))</f>
        <v>19800</v>
      </c>
      <c r="K3885" s="18">
        <f t="shared" ca="1" si="1148"/>
        <v>16350</v>
      </c>
      <c r="L3885" s="18">
        <f t="shared" ca="1" si="1158"/>
        <v>0</v>
      </c>
      <c r="M3885" s="18">
        <f t="shared" ca="1" si="1142"/>
        <v>0</v>
      </c>
      <c r="N3885" s="34">
        <f t="shared" ca="1" si="1149"/>
        <v>8924.3178450227988</v>
      </c>
      <c r="P3885" s="18">
        <f t="shared" ca="1" si="1143"/>
        <v>218.30017520894182</v>
      </c>
      <c r="Q3885" s="47">
        <f ca="1">SUM(L$15:L3885)-SUM(M$15:M3885)</f>
        <v>16350</v>
      </c>
      <c r="R3885" s="47" t="str">
        <f t="shared" ca="1" si="1144"/>
        <v>M3888</v>
      </c>
      <c r="S3885" s="40">
        <f t="shared" ca="1" si="1150"/>
        <v>0</v>
      </c>
      <c r="T3885" s="46">
        <f t="shared" ca="1" si="1151"/>
        <v>53</v>
      </c>
      <c r="X3885" s="74">
        <f t="shared" ca="1" si="1152"/>
        <v>-0.21830017520894182</v>
      </c>
      <c r="Y3885" s="75">
        <f t="shared" ca="1" si="1153"/>
        <v>-0.21830017520894182</v>
      </c>
      <c r="Z3885" s="74">
        <f t="shared" ca="1" si="1154"/>
        <v>0.80388409936839156</v>
      </c>
      <c r="AA3885" s="76">
        <f t="shared" ca="1" si="1155"/>
        <v>-218.30017520894182</v>
      </c>
      <c r="AB3885" s="76">
        <f t="shared" ca="1" si="1156"/>
        <v>803.8840993683915</v>
      </c>
    </row>
    <row r="3886" spans="1:28" x14ac:dyDescent="0.25">
      <c r="A3886" s="2">
        <f t="shared" si="1157"/>
        <v>2</v>
      </c>
      <c r="B3886" s="16">
        <f ca="1">VLOOKUP(A3886,PERIODS!$O$4:$P$33,2,FALSE)</f>
        <v>2.5000000000000001E-2</v>
      </c>
      <c r="C3886" s="15"/>
      <c r="D3886" s="18">
        <v>3872</v>
      </c>
      <c r="E3886" s="34">
        <f t="shared" ca="1" si="1159"/>
        <v>8924.3178450227988</v>
      </c>
      <c r="F3886" s="34">
        <f t="shared" ca="1" si="1141"/>
        <v>2500</v>
      </c>
      <c r="G3886" s="69">
        <f t="shared" ca="1" si="1145"/>
        <v>0</v>
      </c>
      <c r="H3886" s="34">
        <f t="shared" ca="1" si="1146"/>
        <v>-1062.5197602126261</v>
      </c>
      <c r="I3886" s="34">
        <f t="shared" ca="1" si="1147"/>
        <v>1437.4802397873739</v>
      </c>
      <c r="J3886" s="18">
        <f ca="1">SUM(INDIRECT(ADDRESS(ROW(F3886),COLUMN(F3886),4)):INDIRECT(ADDRESS(ROW(F3886)+N$5-1,COLUMN(F3886),4)))</f>
        <v>20700</v>
      </c>
      <c r="K3886" s="18">
        <f t="shared" ca="1" si="1148"/>
        <v>0</v>
      </c>
      <c r="L3886" s="18">
        <f t="shared" ca="1" si="1158"/>
        <v>0</v>
      </c>
      <c r="M3886" s="18">
        <f t="shared" ca="1" si="1142"/>
        <v>16350</v>
      </c>
      <c r="N3886" s="34">
        <f t="shared" ca="1" si="1149"/>
        <v>23836.837605235425</v>
      </c>
      <c r="P3886" s="18">
        <f t="shared" ca="1" si="1143"/>
        <v>1062.5197602126261</v>
      </c>
      <c r="Q3886" s="47">
        <f ca="1">SUM(L$15:L3886)-SUM(M$15:M3886)</f>
        <v>0</v>
      </c>
      <c r="R3886" s="47" t="str">
        <f t="shared" ca="1" si="1144"/>
        <v>M3889</v>
      </c>
      <c r="S3886" s="40">
        <f t="shared" ca="1" si="1150"/>
        <v>0</v>
      </c>
      <c r="T3886" s="46">
        <f t="shared" ca="1" si="1151"/>
        <v>61</v>
      </c>
      <c r="X3886" s="74">
        <f t="shared" ca="1" si="1152"/>
        <v>-1.0625197602126262</v>
      </c>
      <c r="Y3886" s="75">
        <f t="shared" ca="1" si="1153"/>
        <v>-1.0625197602126262</v>
      </c>
      <c r="Z3886" s="74">
        <f t="shared" ca="1" si="1154"/>
        <v>0.34558392369769225</v>
      </c>
      <c r="AA3886" s="76">
        <f t="shared" ca="1" si="1155"/>
        <v>-1062.5197602126261</v>
      </c>
      <c r="AB3886" s="76">
        <f t="shared" ca="1" si="1156"/>
        <v>345.58392369769223</v>
      </c>
    </row>
    <row r="3887" spans="1:28" x14ac:dyDescent="0.25">
      <c r="A3887" s="2">
        <f t="shared" si="1157"/>
        <v>3</v>
      </c>
      <c r="B3887" s="16">
        <f ca="1">VLOOKUP(A3887,PERIODS!$O$4:$P$33,2,FALSE)</f>
        <v>2.5000000000000001E-2</v>
      </c>
      <c r="C3887" s="15"/>
      <c r="D3887" s="18">
        <v>3873</v>
      </c>
      <c r="E3887" s="34">
        <f t="shared" ca="1" si="1159"/>
        <v>23836.837605235425</v>
      </c>
      <c r="F3887" s="34">
        <f t="shared" ca="1" si="1141"/>
        <v>2500</v>
      </c>
      <c r="G3887" s="69">
        <f t="shared" ca="1" si="1145"/>
        <v>0</v>
      </c>
      <c r="H3887" s="34">
        <f t="shared" ca="1" si="1146"/>
        <v>356.09349343529664</v>
      </c>
      <c r="I3887" s="34">
        <f t="shared" ca="1" si="1147"/>
        <v>2856.0934934352968</v>
      </c>
      <c r="J3887" s="18">
        <f ca="1">SUM(INDIRECT(ADDRESS(ROW(F3887),COLUMN(F3887),4)):INDIRECT(ADDRESS(ROW(F3887)+N$5-1,COLUMN(F3887),4)))</f>
        <v>21500</v>
      </c>
      <c r="K3887" s="18">
        <f t="shared" ca="1" si="1148"/>
        <v>0</v>
      </c>
      <c r="L3887" s="18">
        <f t="shared" ca="1" si="1158"/>
        <v>0</v>
      </c>
      <c r="M3887" s="18">
        <f t="shared" ca="1" si="1142"/>
        <v>0</v>
      </c>
      <c r="N3887" s="34">
        <f t="shared" ca="1" si="1149"/>
        <v>20980.74411180013</v>
      </c>
      <c r="P3887" s="18">
        <f t="shared" ca="1" si="1143"/>
        <v>356.09349343529664</v>
      </c>
      <c r="Q3887" s="47">
        <f ca="1">SUM(L$15:L3887)-SUM(M$15:M3887)</f>
        <v>0</v>
      </c>
      <c r="R3887" s="47" t="str">
        <f t="shared" ca="1" si="1144"/>
        <v>M3890</v>
      </c>
      <c r="S3887" s="40">
        <f t="shared" ca="1" si="1150"/>
        <v>0</v>
      </c>
      <c r="T3887" s="46">
        <f t="shared" ca="1" si="1151"/>
        <v>28</v>
      </c>
      <c r="X3887" s="74">
        <f t="shared" ca="1" si="1152"/>
        <v>0.35609349343529662</v>
      </c>
      <c r="Y3887" s="75">
        <f t="shared" ca="1" si="1153"/>
        <v>0.35609349343529662</v>
      </c>
      <c r="Z3887" s="74">
        <f t="shared" ca="1" si="1154"/>
        <v>1.4277410264373567</v>
      </c>
      <c r="AA3887" s="76">
        <f t="shared" ca="1" si="1155"/>
        <v>356.09349343529664</v>
      </c>
      <c r="AB3887" s="76">
        <f t="shared" ca="1" si="1156"/>
        <v>1427.7410264373566</v>
      </c>
    </row>
    <row r="3888" spans="1:28" x14ac:dyDescent="0.25">
      <c r="A3888" s="2">
        <f t="shared" si="1157"/>
        <v>4</v>
      </c>
      <c r="B3888" s="16">
        <f ca="1">VLOOKUP(A3888,PERIODS!$O$4:$P$33,2,FALSE)</f>
        <v>2.5000000000000001E-2</v>
      </c>
      <c r="C3888" s="15"/>
      <c r="D3888" s="18">
        <v>3874</v>
      </c>
      <c r="E3888" s="34">
        <f t="shared" ca="1" si="1159"/>
        <v>20980.74411180013</v>
      </c>
      <c r="F3888" s="34">
        <f t="shared" ca="1" si="1141"/>
        <v>2500</v>
      </c>
      <c r="G3888" s="69">
        <f t="shared" ca="1" si="1145"/>
        <v>0</v>
      </c>
      <c r="H3888" s="34">
        <f t="shared" ca="1" si="1146"/>
        <v>-19.47591051772908</v>
      </c>
      <c r="I3888" s="34">
        <f t="shared" ca="1" si="1147"/>
        <v>2480.5240894822709</v>
      </c>
      <c r="J3888" s="18">
        <f ca="1">SUM(INDIRECT(ADDRESS(ROW(F3888),COLUMN(F3888),4)):INDIRECT(ADDRESS(ROW(F3888)+N$5-1,COLUMN(F3888),4)))</f>
        <v>22300</v>
      </c>
      <c r="K3888" s="18">
        <f t="shared" ca="1" si="1148"/>
        <v>16350</v>
      </c>
      <c r="L3888" s="18">
        <f t="shared" ca="1" si="1158"/>
        <v>16350</v>
      </c>
      <c r="M3888" s="18">
        <f t="shared" ca="1" si="1142"/>
        <v>0</v>
      </c>
      <c r="N3888" s="34">
        <f t="shared" ca="1" si="1149"/>
        <v>18500.220022317859</v>
      </c>
      <c r="P3888" s="18">
        <f t="shared" ca="1" si="1143"/>
        <v>19.47591051772908</v>
      </c>
      <c r="Q3888" s="47">
        <f ca="1">SUM(L$15:L3888)-SUM(M$15:M3888)</f>
        <v>16350</v>
      </c>
      <c r="R3888" s="47" t="str">
        <f t="shared" ca="1" si="1144"/>
        <v>M3891</v>
      </c>
      <c r="S3888" s="40">
        <f t="shared" ca="1" si="1150"/>
        <v>0</v>
      </c>
      <c r="T3888" s="46">
        <f t="shared" ca="1" si="1151"/>
        <v>74</v>
      </c>
      <c r="X3888" s="74">
        <f t="shared" ca="1" si="1152"/>
        <v>-1.9475910517729081E-2</v>
      </c>
      <c r="Y3888" s="75">
        <f t="shared" ca="1" si="1153"/>
        <v>-1.9475910517729081E-2</v>
      </c>
      <c r="Z3888" s="74">
        <f t="shared" ca="1" si="1154"/>
        <v>0.98071251976097085</v>
      </c>
      <c r="AA3888" s="76">
        <f t="shared" ca="1" si="1155"/>
        <v>-19.47591051772908</v>
      </c>
      <c r="AB3888" s="76">
        <f t="shared" ca="1" si="1156"/>
        <v>980.71251976097085</v>
      </c>
    </row>
    <row r="3889" spans="1:28" x14ac:dyDescent="0.25">
      <c r="A3889" s="2">
        <f t="shared" si="1157"/>
        <v>5</v>
      </c>
      <c r="B3889" s="16">
        <f ca="1">VLOOKUP(A3889,PERIODS!$O$4:$P$33,2,FALSE)</f>
        <v>3.3000000000000002E-2</v>
      </c>
      <c r="C3889" s="15"/>
      <c r="D3889" s="18">
        <v>3875</v>
      </c>
      <c r="E3889" s="34">
        <f t="shared" ca="1" si="1159"/>
        <v>18500.220022317859</v>
      </c>
      <c r="F3889" s="34">
        <f t="shared" ca="1" si="1141"/>
        <v>3300</v>
      </c>
      <c r="G3889" s="69">
        <f t="shared" ca="1" si="1145"/>
        <v>0</v>
      </c>
      <c r="H3889" s="34">
        <f t="shared" ca="1" si="1146"/>
        <v>692.34000963399376</v>
      </c>
      <c r="I3889" s="34">
        <f t="shared" ca="1" si="1147"/>
        <v>3992.3400096339938</v>
      </c>
      <c r="J3889" s="18">
        <f ca="1">SUM(INDIRECT(ADDRESS(ROW(F3889),COLUMN(F3889),4)):INDIRECT(ADDRESS(ROW(F3889)+N$5-1,COLUMN(F3889),4)))</f>
        <v>23100</v>
      </c>
      <c r="K3889" s="18">
        <f t="shared" ca="1" si="1148"/>
        <v>16350</v>
      </c>
      <c r="L3889" s="18">
        <f t="shared" ca="1" si="1158"/>
        <v>0</v>
      </c>
      <c r="M3889" s="18">
        <f t="shared" ca="1" si="1142"/>
        <v>0</v>
      </c>
      <c r="N3889" s="34">
        <f t="shared" ca="1" si="1149"/>
        <v>14507.880012683865</v>
      </c>
      <c r="P3889" s="18">
        <f t="shared" ca="1" si="1143"/>
        <v>692.34000963399376</v>
      </c>
      <c r="Q3889" s="47">
        <f ca="1">SUM(L$15:L3889)-SUM(M$15:M3889)</f>
        <v>16350</v>
      </c>
      <c r="R3889" s="47" t="str">
        <f t="shared" ca="1" si="1144"/>
        <v>M3892</v>
      </c>
      <c r="S3889" s="40">
        <f t="shared" ca="1" si="1150"/>
        <v>0</v>
      </c>
      <c r="T3889" s="46">
        <f t="shared" ca="1" si="1151"/>
        <v>5</v>
      </c>
      <c r="X3889" s="74">
        <f t="shared" ca="1" si="1152"/>
        <v>0.69234000963399378</v>
      </c>
      <c r="Y3889" s="75">
        <f t="shared" ca="1" si="1153"/>
        <v>0.69234000963399378</v>
      </c>
      <c r="Z3889" s="74">
        <f t="shared" ca="1" si="1154"/>
        <v>1.9983863094977388</v>
      </c>
      <c r="AA3889" s="76">
        <f t="shared" ca="1" si="1155"/>
        <v>692.34000963399376</v>
      </c>
      <c r="AB3889" s="76">
        <f t="shared" ca="1" si="1156"/>
        <v>1998.3863094977387</v>
      </c>
    </row>
    <row r="3890" spans="1:28" x14ac:dyDescent="0.25">
      <c r="A3890" s="2">
        <f t="shared" si="1157"/>
        <v>6</v>
      </c>
      <c r="B3890" s="16">
        <f ca="1">VLOOKUP(A3890,PERIODS!$O$4:$P$33,2,FALSE)</f>
        <v>3.3000000000000002E-2</v>
      </c>
      <c r="C3890" s="15"/>
      <c r="D3890" s="18">
        <v>3876</v>
      </c>
      <c r="E3890" s="34">
        <f t="shared" ca="1" si="1159"/>
        <v>14507.880012683865</v>
      </c>
      <c r="F3890" s="34">
        <f t="shared" ca="1" si="1141"/>
        <v>3300</v>
      </c>
      <c r="G3890" s="69">
        <f t="shared" ca="1" si="1145"/>
        <v>0</v>
      </c>
      <c r="H3890" s="34">
        <f t="shared" ca="1" si="1146"/>
        <v>-547.42292719145655</v>
      </c>
      <c r="I3890" s="34">
        <f t="shared" ca="1" si="1147"/>
        <v>2752.5770728085436</v>
      </c>
      <c r="J3890" s="18">
        <f ca="1">SUM(INDIRECT(ADDRESS(ROW(F3890),COLUMN(F3890),4)):INDIRECT(ADDRESS(ROW(F3890)+N$5-1,COLUMN(F3890),4)))</f>
        <v>23100</v>
      </c>
      <c r="K3890" s="18">
        <f t="shared" ca="1" si="1148"/>
        <v>16350</v>
      </c>
      <c r="L3890" s="18">
        <f t="shared" ca="1" si="1158"/>
        <v>0</v>
      </c>
      <c r="M3890" s="18">
        <f t="shared" ca="1" si="1142"/>
        <v>0</v>
      </c>
      <c r="N3890" s="34">
        <f t="shared" ca="1" si="1149"/>
        <v>11755.302939875321</v>
      </c>
      <c r="P3890" s="18">
        <f t="shared" ca="1" si="1143"/>
        <v>547.42292719145655</v>
      </c>
      <c r="Q3890" s="47">
        <f ca="1">SUM(L$15:L3890)-SUM(M$15:M3890)</f>
        <v>16350</v>
      </c>
      <c r="R3890" s="47" t="str">
        <f t="shared" ca="1" si="1144"/>
        <v>M3893</v>
      </c>
      <c r="S3890" s="40">
        <f t="shared" ca="1" si="1150"/>
        <v>0</v>
      </c>
      <c r="T3890" s="46">
        <f t="shared" ca="1" si="1151"/>
        <v>0</v>
      </c>
      <c r="X3890" s="74">
        <f t="shared" ca="1" si="1152"/>
        <v>-0.54742292719145658</v>
      </c>
      <c r="Y3890" s="75">
        <f t="shared" ca="1" si="1153"/>
        <v>-0.54742292719145658</v>
      </c>
      <c r="Z3890" s="74">
        <f t="shared" ca="1" si="1154"/>
        <v>0.5784385695451516</v>
      </c>
      <c r="AA3890" s="76">
        <f t="shared" ca="1" si="1155"/>
        <v>-547.42292719145655</v>
      </c>
      <c r="AB3890" s="76">
        <f t="shared" ca="1" si="1156"/>
        <v>578.43856954515161</v>
      </c>
    </row>
    <row r="3891" spans="1:28" x14ac:dyDescent="0.25">
      <c r="A3891" s="2">
        <f t="shared" si="1157"/>
        <v>7</v>
      </c>
      <c r="B3891" s="16">
        <f ca="1">VLOOKUP(A3891,PERIODS!$O$4:$P$33,2,FALSE)</f>
        <v>3.3000000000000002E-2</v>
      </c>
      <c r="C3891" s="15"/>
      <c r="D3891" s="18">
        <v>3877</v>
      </c>
      <c r="E3891" s="34">
        <f t="shared" ca="1" si="1159"/>
        <v>11755.302939875321</v>
      </c>
      <c r="F3891" s="34">
        <f t="shared" ca="1" si="1141"/>
        <v>3300</v>
      </c>
      <c r="G3891" s="69">
        <f t="shared" ca="1" si="1145"/>
        <v>0</v>
      </c>
      <c r="H3891" s="34">
        <f t="shared" ca="1" si="1146"/>
        <v>1887.9134586245104</v>
      </c>
      <c r="I3891" s="34">
        <f t="shared" ca="1" si="1147"/>
        <v>5187.9134586245109</v>
      </c>
      <c r="J3891" s="18">
        <f ca="1">SUM(INDIRECT(ADDRESS(ROW(F3891),COLUMN(F3891),4)):INDIRECT(ADDRESS(ROW(F3891)+N$5-1,COLUMN(F3891),4)))</f>
        <v>23100</v>
      </c>
      <c r="K3891" s="18">
        <f t="shared" ca="1" si="1148"/>
        <v>0</v>
      </c>
      <c r="L3891" s="18">
        <f t="shared" ca="1" si="1158"/>
        <v>0</v>
      </c>
      <c r="M3891" s="18">
        <f t="shared" ca="1" si="1142"/>
        <v>16350</v>
      </c>
      <c r="N3891" s="34">
        <f t="shared" ca="1" si="1149"/>
        <v>22917.389481250808</v>
      </c>
      <c r="P3891" s="18">
        <f t="shared" ca="1" si="1143"/>
        <v>1887.9134586245104</v>
      </c>
      <c r="Q3891" s="47">
        <f ca="1">SUM(L$15:L3891)-SUM(M$15:M3891)</f>
        <v>0</v>
      </c>
      <c r="R3891" s="47" t="str">
        <f t="shared" ca="1" si="1144"/>
        <v>M3894</v>
      </c>
      <c r="S3891" s="40">
        <f t="shared" ca="1" si="1150"/>
        <v>0</v>
      </c>
      <c r="T3891" s="46">
        <f t="shared" ca="1" si="1151"/>
        <v>12</v>
      </c>
      <c r="X3891" s="74">
        <f t="shared" ca="1" si="1152"/>
        <v>1.8879134586245105</v>
      </c>
      <c r="Y3891" s="75">
        <f t="shared" ca="1" si="1153"/>
        <v>1.8879134586245105</v>
      </c>
      <c r="Z3891" s="74">
        <f t="shared" ca="1" si="1154"/>
        <v>6.6055714936173588</v>
      </c>
      <c r="AA3891" s="76">
        <f t="shared" ca="1" si="1155"/>
        <v>1887.9134586245104</v>
      </c>
      <c r="AB3891" s="76">
        <f t="shared" ca="1" si="1156"/>
        <v>6605.571493617359</v>
      </c>
    </row>
    <row r="3892" spans="1:28" x14ac:dyDescent="0.25">
      <c r="A3892" s="2">
        <f t="shared" si="1157"/>
        <v>8</v>
      </c>
      <c r="B3892" s="16">
        <f ca="1">VLOOKUP(A3892,PERIODS!$O$4:$P$33,2,FALSE)</f>
        <v>3.3000000000000002E-2</v>
      </c>
      <c r="C3892" s="15"/>
      <c r="D3892" s="18">
        <v>3878</v>
      </c>
      <c r="E3892" s="34">
        <f t="shared" ca="1" si="1159"/>
        <v>22917.389481250808</v>
      </c>
      <c r="F3892" s="34">
        <f t="shared" ca="1" si="1141"/>
        <v>3300</v>
      </c>
      <c r="G3892" s="69">
        <f t="shared" ca="1" si="1145"/>
        <v>0</v>
      </c>
      <c r="H3892" s="34">
        <f t="shared" ca="1" si="1146"/>
        <v>230.90432775579677</v>
      </c>
      <c r="I3892" s="34">
        <f t="shared" ca="1" si="1147"/>
        <v>3530.9043277557967</v>
      </c>
      <c r="J3892" s="18">
        <f ca="1">SUM(INDIRECT(ADDRESS(ROW(F3892),COLUMN(F3892),4)):INDIRECT(ADDRESS(ROW(F3892)+N$5-1,COLUMN(F3892),4)))</f>
        <v>23100</v>
      </c>
      <c r="K3892" s="18">
        <f t="shared" ca="1" si="1148"/>
        <v>16350</v>
      </c>
      <c r="L3892" s="18">
        <f t="shared" ca="1" si="1158"/>
        <v>16350</v>
      </c>
      <c r="M3892" s="18">
        <f t="shared" ca="1" si="1142"/>
        <v>0</v>
      </c>
      <c r="N3892" s="34">
        <f t="shared" ca="1" si="1149"/>
        <v>19386.48515349501</v>
      </c>
      <c r="P3892" s="18">
        <f t="shared" ca="1" si="1143"/>
        <v>230.90432775579677</v>
      </c>
      <c r="Q3892" s="47">
        <f ca="1">SUM(L$15:L3892)-SUM(M$15:M3892)</f>
        <v>16350</v>
      </c>
      <c r="R3892" s="47" t="str">
        <f t="shared" ca="1" si="1144"/>
        <v>M3895</v>
      </c>
      <c r="S3892" s="40">
        <f t="shared" ca="1" si="1150"/>
        <v>0</v>
      </c>
      <c r="T3892" s="46">
        <f t="shared" ca="1" si="1151"/>
        <v>42</v>
      </c>
      <c r="X3892" s="74">
        <f t="shared" ca="1" si="1152"/>
        <v>0.23090432775579678</v>
      </c>
      <c r="Y3892" s="75">
        <f t="shared" ca="1" si="1153"/>
        <v>0.23090432775579678</v>
      </c>
      <c r="Z3892" s="74">
        <f t="shared" ca="1" si="1154"/>
        <v>1.2597387116540875</v>
      </c>
      <c r="AA3892" s="76">
        <f t="shared" ca="1" si="1155"/>
        <v>230.90432775579677</v>
      </c>
      <c r="AB3892" s="76">
        <f t="shared" ca="1" si="1156"/>
        <v>1259.7387116540874</v>
      </c>
    </row>
    <row r="3893" spans="1:28" x14ac:dyDescent="0.25">
      <c r="A3893" s="2">
        <f t="shared" si="1157"/>
        <v>9</v>
      </c>
      <c r="B3893" s="16">
        <f ca="1">VLOOKUP(A3893,PERIODS!$O$4:$P$33,2,FALSE)</f>
        <v>3.3000000000000002E-2</v>
      </c>
      <c r="C3893" s="15"/>
      <c r="D3893" s="18">
        <v>3879</v>
      </c>
      <c r="E3893" s="34">
        <f t="shared" ca="1" si="1159"/>
        <v>19386.48515349501</v>
      </c>
      <c r="F3893" s="34">
        <f t="shared" ca="1" si="1141"/>
        <v>3300</v>
      </c>
      <c r="G3893" s="69">
        <f t="shared" ca="1" si="1145"/>
        <v>0</v>
      </c>
      <c r="H3893" s="34">
        <f t="shared" ca="1" si="1146"/>
        <v>-1505.0511384632835</v>
      </c>
      <c r="I3893" s="34">
        <f t="shared" ca="1" si="1147"/>
        <v>1794.9488615367165</v>
      </c>
      <c r="J3893" s="18">
        <f ca="1">SUM(INDIRECT(ADDRESS(ROW(F3893),COLUMN(F3893),4)):INDIRECT(ADDRESS(ROW(F3893)+N$5-1,COLUMN(F3893),4)))</f>
        <v>23100</v>
      </c>
      <c r="K3893" s="18">
        <f t="shared" ca="1" si="1148"/>
        <v>16350</v>
      </c>
      <c r="L3893" s="18">
        <f t="shared" ca="1" si="1158"/>
        <v>0</v>
      </c>
      <c r="M3893" s="18">
        <f t="shared" ca="1" si="1142"/>
        <v>0</v>
      </c>
      <c r="N3893" s="34">
        <f t="shared" ca="1" si="1149"/>
        <v>17591.536291958295</v>
      </c>
      <c r="P3893" s="18">
        <f t="shared" ca="1" si="1143"/>
        <v>1505.0511384632835</v>
      </c>
      <c r="Q3893" s="47">
        <f ca="1">SUM(L$15:L3893)-SUM(M$15:M3893)</f>
        <v>16350</v>
      </c>
      <c r="R3893" s="47" t="str">
        <f t="shared" ca="1" si="1144"/>
        <v>M3896</v>
      </c>
      <c r="S3893" s="40">
        <f t="shared" ca="1" si="1150"/>
        <v>0</v>
      </c>
      <c r="T3893" s="46">
        <f t="shared" ca="1" si="1151"/>
        <v>55</v>
      </c>
      <c r="X3893" s="74">
        <f t="shared" ca="1" si="1152"/>
        <v>-1.5050511384632834</v>
      </c>
      <c r="Y3893" s="75">
        <f t="shared" ca="1" si="1153"/>
        <v>-1.5050511384632834</v>
      </c>
      <c r="Z3893" s="74">
        <f t="shared" ca="1" si="1154"/>
        <v>0.22200594049901898</v>
      </c>
      <c r="AA3893" s="76">
        <f t="shared" ca="1" si="1155"/>
        <v>-1505.0511384632835</v>
      </c>
      <c r="AB3893" s="76">
        <f t="shared" ca="1" si="1156"/>
        <v>222.00594049901898</v>
      </c>
    </row>
    <row r="3894" spans="1:28" x14ac:dyDescent="0.25">
      <c r="A3894" s="2">
        <f t="shared" si="1157"/>
        <v>10</v>
      </c>
      <c r="B3894" s="16">
        <f ca="1">VLOOKUP(A3894,PERIODS!$O$4:$P$33,2,FALSE)</f>
        <v>3.3000000000000002E-2</v>
      </c>
      <c r="C3894" s="15"/>
      <c r="D3894" s="18">
        <v>3880</v>
      </c>
      <c r="E3894" s="34">
        <f t="shared" ca="1" si="1159"/>
        <v>17591.536291958295</v>
      </c>
      <c r="F3894" s="34">
        <f t="shared" ca="1" si="1141"/>
        <v>3300</v>
      </c>
      <c r="G3894" s="69">
        <f t="shared" ca="1" si="1145"/>
        <v>0</v>
      </c>
      <c r="H3894" s="34">
        <f t="shared" ca="1" si="1146"/>
        <v>-268.43179275738157</v>
      </c>
      <c r="I3894" s="34">
        <f t="shared" ca="1" si="1147"/>
        <v>3031.5682072426184</v>
      </c>
      <c r="J3894" s="18">
        <f ca="1">SUM(INDIRECT(ADDRESS(ROW(F3894),COLUMN(F3894),4)):INDIRECT(ADDRESS(ROW(F3894)+N$5-1,COLUMN(F3894),4)))</f>
        <v>23100</v>
      </c>
      <c r="K3894" s="18">
        <f t="shared" ca="1" si="1148"/>
        <v>16350</v>
      </c>
      <c r="L3894" s="18">
        <f t="shared" ca="1" si="1158"/>
        <v>0</v>
      </c>
      <c r="M3894" s="18">
        <f t="shared" ca="1" si="1142"/>
        <v>0</v>
      </c>
      <c r="N3894" s="34">
        <f t="shared" ca="1" si="1149"/>
        <v>14559.968084715676</v>
      </c>
      <c r="P3894" s="18">
        <f t="shared" ca="1" si="1143"/>
        <v>268.43179275738157</v>
      </c>
      <c r="Q3894" s="47">
        <f ca="1">SUM(L$15:L3894)-SUM(M$15:M3894)</f>
        <v>16350</v>
      </c>
      <c r="R3894" s="47" t="str">
        <f t="shared" ca="1" si="1144"/>
        <v>M3897</v>
      </c>
      <c r="S3894" s="40">
        <f t="shared" ca="1" si="1150"/>
        <v>0</v>
      </c>
      <c r="T3894" s="46">
        <f t="shared" ca="1" si="1151"/>
        <v>7</v>
      </c>
      <c r="X3894" s="74">
        <f t="shared" ca="1" si="1152"/>
        <v>-0.26843179275738155</v>
      </c>
      <c r="Y3894" s="75">
        <f t="shared" ca="1" si="1153"/>
        <v>-0.26843179275738155</v>
      </c>
      <c r="Z3894" s="74">
        <f t="shared" ca="1" si="1154"/>
        <v>0.76457757075926691</v>
      </c>
      <c r="AA3894" s="76">
        <f t="shared" ca="1" si="1155"/>
        <v>-268.43179275738157</v>
      </c>
      <c r="AB3894" s="76">
        <f t="shared" ca="1" si="1156"/>
        <v>764.57757075926691</v>
      </c>
    </row>
    <row r="3895" spans="1:28" x14ac:dyDescent="0.25">
      <c r="A3895" s="2">
        <f t="shared" si="1157"/>
        <v>11</v>
      </c>
      <c r="B3895" s="16">
        <f ca="1">VLOOKUP(A3895,PERIODS!$O$4:$P$33,2,FALSE)</f>
        <v>3.3000000000000002E-2</v>
      </c>
      <c r="C3895" s="15"/>
      <c r="D3895" s="18">
        <v>3881</v>
      </c>
      <c r="E3895" s="34">
        <f t="shared" ca="1" si="1159"/>
        <v>14559.968084715676</v>
      </c>
      <c r="F3895" s="34">
        <f t="shared" ca="1" si="1141"/>
        <v>3300</v>
      </c>
      <c r="G3895" s="69">
        <f t="shared" ca="1" si="1145"/>
        <v>0</v>
      </c>
      <c r="H3895" s="34">
        <f t="shared" ca="1" si="1146"/>
        <v>1336.5573630316758</v>
      </c>
      <c r="I3895" s="34">
        <f t="shared" ca="1" si="1147"/>
        <v>4636.5573630316758</v>
      </c>
      <c r="J3895" s="18">
        <f ca="1">SUM(INDIRECT(ADDRESS(ROW(F3895),COLUMN(F3895),4)):INDIRECT(ADDRESS(ROW(F3895)+N$5-1,COLUMN(F3895),4)))</f>
        <v>23300</v>
      </c>
      <c r="K3895" s="18">
        <f t="shared" ca="1" si="1148"/>
        <v>0</v>
      </c>
      <c r="L3895" s="18">
        <f t="shared" ca="1" si="1158"/>
        <v>0</v>
      </c>
      <c r="M3895" s="18">
        <f t="shared" ca="1" si="1142"/>
        <v>16350</v>
      </c>
      <c r="N3895" s="34">
        <f t="shared" ca="1" si="1149"/>
        <v>26273.410721683998</v>
      </c>
      <c r="P3895" s="18">
        <f t="shared" ca="1" si="1143"/>
        <v>1336.5573630316758</v>
      </c>
      <c r="Q3895" s="47">
        <f ca="1">SUM(L$15:L3895)-SUM(M$15:M3895)</f>
        <v>0</v>
      </c>
      <c r="R3895" s="47" t="str">
        <f t="shared" ca="1" si="1144"/>
        <v>M3898</v>
      </c>
      <c r="S3895" s="40">
        <f t="shared" ca="1" si="1150"/>
        <v>0</v>
      </c>
      <c r="T3895" s="46">
        <f t="shared" ca="1" si="1151"/>
        <v>57</v>
      </c>
      <c r="X3895" s="74">
        <f t="shared" ca="1" si="1152"/>
        <v>1.3365573630316758</v>
      </c>
      <c r="Y3895" s="75">
        <f t="shared" ca="1" si="1153"/>
        <v>1.3365573630316758</v>
      </c>
      <c r="Z3895" s="74">
        <f t="shared" ca="1" si="1154"/>
        <v>3.8059185302362426</v>
      </c>
      <c r="AA3895" s="76">
        <f t="shared" ca="1" si="1155"/>
        <v>1336.5573630316758</v>
      </c>
      <c r="AB3895" s="76">
        <f t="shared" ca="1" si="1156"/>
        <v>3805.9185302362425</v>
      </c>
    </row>
    <row r="3896" spans="1:28" x14ac:dyDescent="0.25">
      <c r="A3896" s="2">
        <f t="shared" si="1157"/>
        <v>12</v>
      </c>
      <c r="B3896" s="16">
        <f ca="1">VLOOKUP(A3896,PERIODS!$O$4:$P$33,2,FALSE)</f>
        <v>3.3000000000000002E-2</v>
      </c>
      <c r="C3896" s="15"/>
      <c r="D3896" s="18">
        <v>3882</v>
      </c>
      <c r="E3896" s="34">
        <f t="shared" ca="1" si="1159"/>
        <v>26273.410721683998</v>
      </c>
      <c r="F3896" s="34">
        <f t="shared" ca="1" si="1141"/>
        <v>3300</v>
      </c>
      <c r="G3896" s="69">
        <f t="shared" ca="1" si="1145"/>
        <v>0</v>
      </c>
      <c r="H3896" s="34">
        <f t="shared" ca="1" si="1146"/>
        <v>-1546.8266527305234</v>
      </c>
      <c r="I3896" s="34">
        <f t="shared" ca="1" si="1147"/>
        <v>1753.1733472694766</v>
      </c>
      <c r="J3896" s="18">
        <f ca="1">SUM(INDIRECT(ADDRESS(ROW(F3896),COLUMN(F3896),4)):INDIRECT(ADDRESS(ROW(F3896)+N$5-1,COLUMN(F3896),4)))</f>
        <v>23500</v>
      </c>
      <c r="K3896" s="18">
        <f t="shared" ca="1" si="1148"/>
        <v>0</v>
      </c>
      <c r="L3896" s="18">
        <f t="shared" ca="1" si="1158"/>
        <v>0</v>
      </c>
      <c r="M3896" s="18">
        <f t="shared" ca="1" si="1142"/>
        <v>0</v>
      </c>
      <c r="N3896" s="34">
        <f t="shared" ca="1" si="1149"/>
        <v>24520.237374414522</v>
      </c>
      <c r="P3896" s="18">
        <f t="shared" ca="1" si="1143"/>
        <v>1546.8266527305234</v>
      </c>
      <c r="Q3896" s="47">
        <f ca="1">SUM(L$15:L3896)-SUM(M$15:M3896)</f>
        <v>0</v>
      </c>
      <c r="R3896" s="47" t="str">
        <f t="shared" ca="1" si="1144"/>
        <v>M3899</v>
      </c>
      <c r="S3896" s="40">
        <f t="shared" ca="1" si="1150"/>
        <v>0</v>
      </c>
      <c r="T3896" s="46">
        <f t="shared" ca="1" si="1151"/>
        <v>3</v>
      </c>
      <c r="X3896" s="74">
        <f t="shared" ca="1" si="1152"/>
        <v>-1.5468266527305234</v>
      </c>
      <c r="Y3896" s="75">
        <f t="shared" ca="1" si="1153"/>
        <v>-1.5468266527305234</v>
      </c>
      <c r="Z3896" s="74">
        <f t="shared" ca="1" si="1154"/>
        <v>0.21292258016892052</v>
      </c>
      <c r="AA3896" s="76">
        <f t="shared" ca="1" si="1155"/>
        <v>-1546.8266527305234</v>
      </c>
      <c r="AB3896" s="76">
        <f t="shared" ca="1" si="1156"/>
        <v>212.92258016892052</v>
      </c>
    </row>
    <row r="3897" spans="1:28" x14ac:dyDescent="0.25">
      <c r="A3897" s="2">
        <f t="shared" si="1157"/>
        <v>13</v>
      </c>
      <c r="B3897" s="16">
        <f ca="1">VLOOKUP(A3897,PERIODS!$O$4:$P$33,2,FALSE)</f>
        <v>3.3000000000000002E-2</v>
      </c>
      <c r="C3897" s="15"/>
      <c r="D3897" s="18">
        <v>3883</v>
      </c>
      <c r="E3897" s="34">
        <f t="shared" ca="1" si="1159"/>
        <v>24520.237374414522</v>
      </c>
      <c r="F3897" s="34">
        <f t="shared" ca="1" si="1141"/>
        <v>3300</v>
      </c>
      <c r="G3897" s="69">
        <f t="shared" ca="1" si="1145"/>
        <v>0</v>
      </c>
      <c r="H3897" s="34">
        <f t="shared" ca="1" si="1146"/>
        <v>1611.148648261325</v>
      </c>
      <c r="I3897" s="34">
        <f t="shared" ca="1" si="1147"/>
        <v>4911.1486482613254</v>
      </c>
      <c r="J3897" s="18">
        <f ca="1">SUM(INDIRECT(ADDRESS(ROW(F3897),COLUMN(F3897),4)):INDIRECT(ADDRESS(ROW(F3897)+N$5-1,COLUMN(F3897),4)))</f>
        <v>23700</v>
      </c>
      <c r="K3897" s="18">
        <f t="shared" ca="1" si="1148"/>
        <v>0</v>
      </c>
      <c r="L3897" s="18">
        <f t="shared" ca="1" si="1158"/>
        <v>0</v>
      </c>
      <c r="M3897" s="18">
        <f t="shared" ca="1" si="1142"/>
        <v>0</v>
      </c>
      <c r="N3897" s="34">
        <f t="shared" ca="1" si="1149"/>
        <v>19609.088726153197</v>
      </c>
      <c r="P3897" s="18">
        <f t="shared" ca="1" si="1143"/>
        <v>1611.148648261325</v>
      </c>
      <c r="Q3897" s="47">
        <f ca="1">SUM(L$15:L3897)-SUM(M$15:M3897)</f>
        <v>0</v>
      </c>
      <c r="R3897" s="47" t="str">
        <f t="shared" ca="1" si="1144"/>
        <v>M3900</v>
      </c>
      <c r="S3897" s="40">
        <f t="shared" ca="1" si="1150"/>
        <v>0</v>
      </c>
      <c r="T3897" s="46">
        <f t="shared" ca="1" si="1151"/>
        <v>71</v>
      </c>
      <c r="X3897" s="74">
        <f t="shared" ca="1" si="1152"/>
        <v>1.6111486482613251</v>
      </c>
      <c r="Y3897" s="75">
        <f t="shared" ca="1" si="1153"/>
        <v>1.6111486482613251</v>
      </c>
      <c r="Z3897" s="74">
        <f t="shared" ca="1" si="1154"/>
        <v>5.0085609998528087</v>
      </c>
      <c r="AA3897" s="76">
        <f t="shared" ca="1" si="1155"/>
        <v>1611.148648261325</v>
      </c>
      <c r="AB3897" s="76">
        <f t="shared" ca="1" si="1156"/>
        <v>5008.5609998528089</v>
      </c>
    </row>
    <row r="3898" spans="1:28" x14ac:dyDescent="0.25">
      <c r="A3898" s="2">
        <f t="shared" si="1157"/>
        <v>14</v>
      </c>
      <c r="B3898" s="16">
        <f ca="1">VLOOKUP(A3898,PERIODS!$O$4:$P$33,2,FALSE)</f>
        <v>3.3000000000000002E-2</v>
      </c>
      <c r="C3898" s="15"/>
      <c r="D3898" s="18">
        <v>3884</v>
      </c>
      <c r="E3898" s="34">
        <f t="shared" ca="1" si="1159"/>
        <v>19609.088726153197</v>
      </c>
      <c r="F3898" s="34">
        <f t="shared" ca="1" si="1141"/>
        <v>3300</v>
      </c>
      <c r="G3898" s="69">
        <f t="shared" ca="1" si="1145"/>
        <v>0</v>
      </c>
      <c r="H3898" s="34">
        <f t="shared" ca="1" si="1146"/>
        <v>756.28053024631754</v>
      </c>
      <c r="I3898" s="34">
        <f t="shared" ca="1" si="1147"/>
        <v>4056.2805302463175</v>
      </c>
      <c r="J3898" s="18">
        <f ca="1">SUM(INDIRECT(ADDRESS(ROW(F3898),COLUMN(F3898),4)):INDIRECT(ADDRESS(ROW(F3898)+N$5-1,COLUMN(F3898),4)))</f>
        <v>23900</v>
      </c>
      <c r="K3898" s="18">
        <f t="shared" ca="1" si="1148"/>
        <v>16350</v>
      </c>
      <c r="L3898" s="18">
        <f t="shared" ca="1" si="1158"/>
        <v>16350</v>
      </c>
      <c r="M3898" s="18">
        <f t="shared" ca="1" si="1142"/>
        <v>0</v>
      </c>
      <c r="N3898" s="34">
        <f t="shared" ca="1" si="1149"/>
        <v>15552.80819590688</v>
      </c>
      <c r="P3898" s="18">
        <f t="shared" ca="1" si="1143"/>
        <v>756.28053024631754</v>
      </c>
      <c r="Q3898" s="47">
        <f ca="1">SUM(L$15:L3898)-SUM(M$15:M3898)</f>
        <v>16350</v>
      </c>
      <c r="R3898" s="47" t="str">
        <f t="shared" ca="1" si="1144"/>
        <v>M3901</v>
      </c>
      <c r="S3898" s="40">
        <f t="shared" ca="1" si="1150"/>
        <v>0</v>
      </c>
      <c r="T3898" s="46">
        <f t="shared" ca="1" si="1151"/>
        <v>25</v>
      </c>
      <c r="X3898" s="74">
        <f t="shared" ca="1" si="1152"/>
        <v>0.75628053024631758</v>
      </c>
      <c r="Y3898" s="75">
        <f t="shared" ca="1" si="1153"/>
        <v>0.75628053024631758</v>
      </c>
      <c r="Z3898" s="74">
        <f t="shared" ca="1" si="1154"/>
        <v>2.1303377393918872</v>
      </c>
      <c r="AA3898" s="76">
        <f t="shared" ca="1" si="1155"/>
        <v>756.28053024631754</v>
      </c>
      <c r="AB3898" s="76">
        <f t="shared" ca="1" si="1156"/>
        <v>2130.3377393918872</v>
      </c>
    </row>
    <row r="3899" spans="1:28" x14ac:dyDescent="0.25">
      <c r="A3899" s="2">
        <f t="shared" si="1157"/>
        <v>15</v>
      </c>
      <c r="B3899" s="16">
        <f ca="1">VLOOKUP(A3899,PERIODS!$O$4:$P$33,2,FALSE)</f>
        <v>3.3000000000000002E-2</v>
      </c>
      <c r="C3899" s="15"/>
      <c r="D3899" s="18">
        <v>3885</v>
      </c>
      <c r="E3899" s="34">
        <f t="shared" ca="1" si="1159"/>
        <v>15552.80819590688</v>
      </c>
      <c r="F3899" s="34">
        <f t="shared" ca="1" si="1141"/>
        <v>3300</v>
      </c>
      <c r="G3899" s="69">
        <f t="shared" ca="1" si="1145"/>
        <v>0</v>
      </c>
      <c r="H3899" s="34">
        <f t="shared" ca="1" si="1146"/>
        <v>284.12300480666102</v>
      </c>
      <c r="I3899" s="34">
        <f t="shared" ca="1" si="1147"/>
        <v>3584.1230048066609</v>
      </c>
      <c r="J3899" s="18">
        <f ca="1">SUM(INDIRECT(ADDRESS(ROW(F3899),COLUMN(F3899),4)):INDIRECT(ADDRESS(ROW(F3899)+N$5-1,COLUMN(F3899),4)))</f>
        <v>24100</v>
      </c>
      <c r="K3899" s="18">
        <f t="shared" ca="1" si="1148"/>
        <v>16350</v>
      </c>
      <c r="L3899" s="18">
        <f t="shared" ca="1" si="1158"/>
        <v>0</v>
      </c>
      <c r="M3899" s="18">
        <f t="shared" ca="1" si="1142"/>
        <v>0</v>
      </c>
      <c r="N3899" s="34">
        <f t="shared" ca="1" si="1149"/>
        <v>11968.68519110022</v>
      </c>
      <c r="P3899" s="18">
        <f t="shared" ca="1" si="1143"/>
        <v>284.12300480666102</v>
      </c>
      <c r="Q3899" s="47">
        <f ca="1">SUM(L$15:L3899)-SUM(M$15:M3899)</f>
        <v>16350</v>
      </c>
      <c r="R3899" s="47" t="str">
        <f t="shared" ca="1" si="1144"/>
        <v>M3902</v>
      </c>
      <c r="S3899" s="40">
        <f t="shared" ca="1" si="1150"/>
        <v>0</v>
      </c>
      <c r="T3899" s="46">
        <f t="shared" ca="1" si="1151"/>
        <v>75</v>
      </c>
      <c r="X3899" s="74">
        <f t="shared" ca="1" si="1152"/>
        <v>0.28412300480666103</v>
      </c>
      <c r="Y3899" s="75">
        <f t="shared" ca="1" si="1153"/>
        <v>0.28412300480666103</v>
      </c>
      <c r="Z3899" s="74">
        <f t="shared" ca="1" si="1154"/>
        <v>1.3285963444387325</v>
      </c>
      <c r="AA3899" s="76">
        <f t="shared" ca="1" si="1155"/>
        <v>284.12300480666102</v>
      </c>
      <c r="AB3899" s="76">
        <f t="shared" ca="1" si="1156"/>
        <v>1328.5963444387326</v>
      </c>
    </row>
    <row r="3900" spans="1:28" x14ac:dyDescent="0.25">
      <c r="A3900" s="2">
        <f t="shared" si="1157"/>
        <v>16</v>
      </c>
      <c r="B3900" s="16">
        <f ca="1">VLOOKUP(A3900,PERIODS!$O$4:$P$33,2,FALSE)</f>
        <v>3.3000000000000002E-2</v>
      </c>
      <c r="C3900" s="15"/>
      <c r="D3900" s="18">
        <v>3886</v>
      </c>
      <c r="E3900" s="34">
        <f t="shared" ca="1" si="1159"/>
        <v>11968.68519110022</v>
      </c>
      <c r="F3900" s="34">
        <f t="shared" ca="1" si="1141"/>
        <v>3300</v>
      </c>
      <c r="G3900" s="69">
        <f t="shared" ca="1" si="1145"/>
        <v>0</v>
      </c>
      <c r="H3900" s="34">
        <f t="shared" ca="1" si="1146"/>
        <v>950.64080529309831</v>
      </c>
      <c r="I3900" s="34">
        <f t="shared" ca="1" si="1147"/>
        <v>4250.6408052930983</v>
      </c>
      <c r="J3900" s="18">
        <f ca="1">SUM(INDIRECT(ADDRESS(ROW(F3900),COLUMN(F3900),4)):INDIRECT(ADDRESS(ROW(F3900)+N$5-1,COLUMN(F3900),4)))</f>
        <v>24300</v>
      </c>
      <c r="K3900" s="18">
        <f t="shared" ca="1" si="1148"/>
        <v>16350</v>
      </c>
      <c r="L3900" s="18">
        <f t="shared" ca="1" si="1158"/>
        <v>0</v>
      </c>
      <c r="M3900" s="18">
        <f t="shared" ca="1" si="1142"/>
        <v>0</v>
      </c>
      <c r="N3900" s="34">
        <f t="shared" ca="1" si="1149"/>
        <v>7718.0443858071212</v>
      </c>
      <c r="P3900" s="18">
        <f t="shared" ca="1" si="1143"/>
        <v>950.64080529309831</v>
      </c>
      <c r="Q3900" s="47">
        <f ca="1">SUM(L$15:L3900)-SUM(M$15:M3900)</f>
        <v>16350</v>
      </c>
      <c r="R3900" s="47" t="str">
        <f t="shared" ca="1" si="1144"/>
        <v>M3903</v>
      </c>
      <c r="S3900" s="40">
        <f t="shared" ca="1" si="1150"/>
        <v>0</v>
      </c>
      <c r="T3900" s="46">
        <f t="shared" ca="1" si="1151"/>
        <v>14</v>
      </c>
      <c r="X3900" s="74">
        <f t="shared" ca="1" si="1152"/>
        <v>0.95064080529309836</v>
      </c>
      <c r="Y3900" s="75">
        <f t="shared" ca="1" si="1153"/>
        <v>0.95064080529309836</v>
      </c>
      <c r="Z3900" s="74">
        <f t="shared" ca="1" si="1154"/>
        <v>2.5873671267521874</v>
      </c>
      <c r="AA3900" s="76">
        <f t="shared" ca="1" si="1155"/>
        <v>950.64080529309831</v>
      </c>
      <c r="AB3900" s="76">
        <f t="shared" ca="1" si="1156"/>
        <v>2587.3671267521872</v>
      </c>
    </row>
    <row r="3901" spans="1:28" x14ac:dyDescent="0.25">
      <c r="A3901" s="2">
        <f t="shared" si="1157"/>
        <v>17</v>
      </c>
      <c r="B3901" s="16">
        <f ca="1">VLOOKUP(A3901,PERIODS!$O$4:$P$33,2,FALSE)</f>
        <v>3.5000000000000003E-2</v>
      </c>
      <c r="C3901" s="15"/>
      <c r="D3901" s="18">
        <v>3887</v>
      </c>
      <c r="E3901" s="34">
        <f t="shared" ca="1" si="1159"/>
        <v>7718.0443858071212</v>
      </c>
      <c r="F3901" s="34">
        <f t="shared" ca="1" si="1141"/>
        <v>3500.0000000000005</v>
      </c>
      <c r="G3901" s="69">
        <f t="shared" ca="1" si="1145"/>
        <v>0</v>
      </c>
      <c r="H3901" s="34">
        <f t="shared" ca="1" si="1146"/>
        <v>-295.33484036471168</v>
      </c>
      <c r="I3901" s="34">
        <f t="shared" ca="1" si="1147"/>
        <v>3204.6651596352885</v>
      </c>
      <c r="J3901" s="18">
        <f ca="1">SUM(INDIRECT(ADDRESS(ROW(F3901),COLUMN(F3901),4)):INDIRECT(ADDRESS(ROW(F3901)+N$5-1,COLUMN(F3901),4)))</f>
        <v>24500.000000000004</v>
      </c>
      <c r="K3901" s="18">
        <f t="shared" ca="1" si="1148"/>
        <v>16350</v>
      </c>
      <c r="L3901" s="18">
        <f t="shared" ca="1" si="1158"/>
        <v>16350</v>
      </c>
      <c r="M3901" s="18">
        <f t="shared" ca="1" si="1142"/>
        <v>16350</v>
      </c>
      <c r="N3901" s="34">
        <f t="shared" ca="1" si="1149"/>
        <v>20863.379226171834</v>
      </c>
      <c r="P3901" s="18">
        <f t="shared" ca="1" si="1143"/>
        <v>295.33484036471168</v>
      </c>
      <c r="Q3901" s="47">
        <f ca="1">SUM(L$15:L3901)-SUM(M$15:M3901)</f>
        <v>16350</v>
      </c>
      <c r="R3901" s="47" t="str">
        <f t="shared" ca="1" si="1144"/>
        <v>M3904</v>
      </c>
      <c r="S3901" s="40">
        <f t="shared" ca="1" si="1150"/>
        <v>0</v>
      </c>
      <c r="T3901" s="46">
        <f t="shared" ca="1" si="1151"/>
        <v>66</v>
      </c>
      <c r="X3901" s="74">
        <f t="shared" ca="1" si="1152"/>
        <v>-0.29533484036471169</v>
      </c>
      <c r="Y3901" s="75">
        <f t="shared" ca="1" si="1153"/>
        <v>-0.29533484036471169</v>
      </c>
      <c r="Z3901" s="74">
        <f t="shared" ca="1" si="1154"/>
        <v>0.74428232997068711</v>
      </c>
      <c r="AA3901" s="76">
        <f t="shared" ca="1" si="1155"/>
        <v>-295.33484036471168</v>
      </c>
      <c r="AB3901" s="76">
        <f t="shared" ca="1" si="1156"/>
        <v>744.2823299706871</v>
      </c>
    </row>
    <row r="3902" spans="1:28" x14ac:dyDescent="0.25">
      <c r="A3902" s="2">
        <f t="shared" si="1157"/>
        <v>18</v>
      </c>
      <c r="B3902" s="16">
        <f ca="1">VLOOKUP(A3902,PERIODS!$O$4:$P$33,2,FALSE)</f>
        <v>3.5000000000000003E-2</v>
      </c>
      <c r="C3902" s="15"/>
      <c r="D3902" s="18">
        <v>3888</v>
      </c>
      <c r="E3902" s="34">
        <f t="shared" ca="1" si="1159"/>
        <v>20863.379226171834</v>
      </c>
      <c r="F3902" s="34">
        <f t="shared" ca="1" si="1141"/>
        <v>3500.0000000000005</v>
      </c>
      <c r="G3902" s="69">
        <f t="shared" ca="1" si="1145"/>
        <v>0</v>
      </c>
      <c r="H3902" s="34">
        <f t="shared" ca="1" si="1146"/>
        <v>436.48118030400411</v>
      </c>
      <c r="I3902" s="34">
        <f t="shared" ca="1" si="1147"/>
        <v>3936.4811803040047</v>
      </c>
      <c r="J3902" s="18">
        <f ca="1">SUM(INDIRECT(ADDRESS(ROW(F3902),COLUMN(F3902),4)):INDIRECT(ADDRESS(ROW(F3902)+N$5-1,COLUMN(F3902),4)))</f>
        <v>24500.000000000004</v>
      </c>
      <c r="K3902" s="18">
        <f t="shared" ca="1" si="1148"/>
        <v>16350</v>
      </c>
      <c r="L3902" s="18">
        <f t="shared" ca="1" si="1158"/>
        <v>0</v>
      </c>
      <c r="M3902" s="18">
        <f t="shared" ca="1" si="1142"/>
        <v>0</v>
      </c>
      <c r="N3902" s="34">
        <f t="shared" ca="1" si="1149"/>
        <v>16926.898045867827</v>
      </c>
      <c r="P3902" s="18">
        <f t="shared" ca="1" si="1143"/>
        <v>436.48118030400411</v>
      </c>
      <c r="Q3902" s="47">
        <f ca="1">SUM(L$15:L3902)-SUM(M$15:M3902)</f>
        <v>16350</v>
      </c>
      <c r="R3902" s="47" t="str">
        <f t="shared" ca="1" si="1144"/>
        <v>M3905</v>
      </c>
      <c r="S3902" s="40">
        <f t="shared" ca="1" si="1150"/>
        <v>0</v>
      </c>
      <c r="T3902" s="46">
        <f t="shared" ca="1" si="1151"/>
        <v>59</v>
      </c>
      <c r="X3902" s="74">
        <f t="shared" ca="1" si="1152"/>
        <v>0.43648118030400412</v>
      </c>
      <c r="Y3902" s="75">
        <f t="shared" ca="1" si="1153"/>
        <v>0.43648118030400412</v>
      </c>
      <c r="Z3902" s="74">
        <f t="shared" ca="1" si="1154"/>
        <v>1.5472531233851581</v>
      </c>
      <c r="AA3902" s="76">
        <f t="shared" ca="1" si="1155"/>
        <v>436.48118030400411</v>
      </c>
      <c r="AB3902" s="76">
        <f t="shared" ca="1" si="1156"/>
        <v>1547.253123385158</v>
      </c>
    </row>
    <row r="3903" spans="1:28" x14ac:dyDescent="0.25">
      <c r="A3903" s="2">
        <f t="shared" si="1157"/>
        <v>19</v>
      </c>
      <c r="B3903" s="16">
        <f ca="1">VLOOKUP(A3903,PERIODS!$O$4:$P$33,2,FALSE)</f>
        <v>3.5000000000000003E-2</v>
      </c>
      <c r="C3903" s="15"/>
      <c r="D3903" s="18">
        <v>3889</v>
      </c>
      <c r="E3903" s="34">
        <f t="shared" ca="1" si="1159"/>
        <v>16926.898045867827</v>
      </c>
      <c r="F3903" s="34">
        <f t="shared" ca="1" si="1141"/>
        <v>3500.0000000000005</v>
      </c>
      <c r="G3903" s="69">
        <f t="shared" ca="1" si="1145"/>
        <v>0</v>
      </c>
      <c r="H3903" s="34">
        <f t="shared" ca="1" si="1146"/>
        <v>-693.90748076584271</v>
      </c>
      <c r="I3903" s="34">
        <f t="shared" ca="1" si="1147"/>
        <v>2806.0925192341579</v>
      </c>
      <c r="J3903" s="18">
        <f ca="1">SUM(INDIRECT(ADDRESS(ROW(F3903),COLUMN(F3903),4)):INDIRECT(ADDRESS(ROW(F3903)+N$5-1,COLUMN(F3903),4)))</f>
        <v>24500.000000000004</v>
      </c>
      <c r="K3903" s="18">
        <f t="shared" ca="1" si="1148"/>
        <v>16350</v>
      </c>
      <c r="L3903" s="18">
        <f t="shared" ca="1" si="1158"/>
        <v>0</v>
      </c>
      <c r="M3903" s="18">
        <f t="shared" ca="1" si="1142"/>
        <v>0</v>
      </c>
      <c r="N3903" s="34">
        <f t="shared" ca="1" si="1149"/>
        <v>14120.805526633669</v>
      </c>
      <c r="P3903" s="18">
        <f t="shared" ca="1" si="1143"/>
        <v>693.90748076584271</v>
      </c>
      <c r="Q3903" s="47">
        <f ca="1">SUM(L$15:L3903)-SUM(M$15:M3903)</f>
        <v>16350</v>
      </c>
      <c r="R3903" s="47" t="str">
        <f t="shared" ca="1" si="1144"/>
        <v>M3906</v>
      </c>
      <c r="S3903" s="40">
        <f t="shared" ca="1" si="1150"/>
        <v>0</v>
      </c>
      <c r="T3903" s="46">
        <f t="shared" ca="1" si="1151"/>
        <v>44</v>
      </c>
      <c r="X3903" s="74">
        <f t="shared" ca="1" si="1152"/>
        <v>-0.69390748076584274</v>
      </c>
      <c r="Y3903" s="75">
        <f t="shared" ca="1" si="1153"/>
        <v>-0.69390748076584274</v>
      </c>
      <c r="Z3903" s="74">
        <f t="shared" ca="1" si="1154"/>
        <v>0.4996199943745343</v>
      </c>
      <c r="AA3903" s="76">
        <f t="shared" ca="1" si="1155"/>
        <v>-693.90748076584271</v>
      </c>
      <c r="AB3903" s="76">
        <f t="shared" ca="1" si="1156"/>
        <v>499.61999437453431</v>
      </c>
    </row>
    <row r="3904" spans="1:28" x14ac:dyDescent="0.25">
      <c r="A3904" s="2">
        <f t="shared" si="1157"/>
        <v>20</v>
      </c>
      <c r="B3904" s="16">
        <f ca="1">VLOOKUP(A3904,PERIODS!$O$4:$P$33,2,FALSE)</f>
        <v>3.5000000000000003E-2</v>
      </c>
      <c r="C3904" s="15"/>
      <c r="D3904" s="18">
        <v>3890</v>
      </c>
      <c r="E3904" s="34">
        <f t="shared" ca="1" si="1159"/>
        <v>14120.805526633669</v>
      </c>
      <c r="F3904" s="34">
        <f t="shared" ca="1" si="1141"/>
        <v>3500.0000000000005</v>
      </c>
      <c r="G3904" s="69">
        <f t="shared" ca="1" si="1145"/>
        <v>0</v>
      </c>
      <c r="H3904" s="34">
        <f t="shared" ca="1" si="1146"/>
        <v>114.79499760923177</v>
      </c>
      <c r="I3904" s="34">
        <f t="shared" ca="1" si="1147"/>
        <v>3614.7949976092323</v>
      </c>
      <c r="J3904" s="18">
        <f ca="1">SUM(INDIRECT(ADDRESS(ROW(F3904),COLUMN(F3904),4)):INDIRECT(ADDRESS(ROW(F3904)+N$5-1,COLUMN(F3904),4)))</f>
        <v>24500.000000000004</v>
      </c>
      <c r="K3904" s="18">
        <f t="shared" ca="1" si="1148"/>
        <v>0</v>
      </c>
      <c r="L3904" s="18">
        <f t="shared" ca="1" si="1158"/>
        <v>0</v>
      </c>
      <c r="M3904" s="18">
        <f t="shared" ca="1" si="1142"/>
        <v>16350</v>
      </c>
      <c r="N3904" s="34">
        <f t="shared" ca="1" si="1149"/>
        <v>26856.010529024436</v>
      </c>
      <c r="P3904" s="18">
        <f t="shared" ca="1" si="1143"/>
        <v>114.79499760923177</v>
      </c>
      <c r="Q3904" s="47">
        <f ca="1">SUM(L$15:L3904)-SUM(M$15:M3904)</f>
        <v>0</v>
      </c>
      <c r="R3904" s="47" t="str">
        <f t="shared" ca="1" si="1144"/>
        <v>M3907</v>
      </c>
      <c r="S3904" s="40">
        <f t="shared" ca="1" si="1150"/>
        <v>0</v>
      </c>
      <c r="T3904" s="46">
        <f t="shared" ca="1" si="1151"/>
        <v>48</v>
      </c>
      <c r="X3904" s="74">
        <f t="shared" ca="1" si="1152"/>
        <v>0.11479499760923177</v>
      </c>
      <c r="Y3904" s="75">
        <f t="shared" ca="1" si="1153"/>
        <v>0.11479499760923177</v>
      </c>
      <c r="Z3904" s="74">
        <f t="shared" ca="1" si="1154"/>
        <v>1.1216434744074013</v>
      </c>
      <c r="AA3904" s="76">
        <f t="shared" ca="1" si="1155"/>
        <v>114.79499760923177</v>
      </c>
      <c r="AB3904" s="76">
        <f t="shared" ca="1" si="1156"/>
        <v>1121.6434744074013</v>
      </c>
    </row>
    <row r="3905" spans="1:28" x14ac:dyDescent="0.25">
      <c r="A3905" s="2">
        <f t="shared" si="1157"/>
        <v>21</v>
      </c>
      <c r="B3905" s="16">
        <f ca="1">VLOOKUP(A3905,PERIODS!$O$4:$P$33,2,FALSE)</f>
        <v>3.5000000000000003E-2</v>
      </c>
      <c r="C3905" s="15"/>
      <c r="D3905" s="18">
        <v>3891</v>
      </c>
      <c r="E3905" s="34">
        <f t="shared" ca="1" si="1159"/>
        <v>26856.010529024436</v>
      </c>
      <c r="F3905" s="34">
        <f t="shared" ca="1" si="1141"/>
        <v>3500.0000000000005</v>
      </c>
      <c r="G3905" s="69">
        <f t="shared" ca="1" si="1145"/>
        <v>0</v>
      </c>
      <c r="H3905" s="34">
        <f t="shared" ca="1" si="1146"/>
        <v>590.11664028379971</v>
      </c>
      <c r="I3905" s="34">
        <f t="shared" ca="1" si="1147"/>
        <v>4090.1166402838003</v>
      </c>
      <c r="J3905" s="18">
        <f ca="1">SUM(INDIRECT(ADDRESS(ROW(F3905),COLUMN(F3905),4)):INDIRECT(ADDRESS(ROW(F3905)+N$5-1,COLUMN(F3905),4)))</f>
        <v>24500.000000000004</v>
      </c>
      <c r="K3905" s="18">
        <f t="shared" ca="1" si="1148"/>
        <v>0</v>
      </c>
      <c r="L3905" s="18">
        <f t="shared" ca="1" si="1158"/>
        <v>0</v>
      </c>
      <c r="M3905" s="18">
        <f t="shared" ca="1" si="1142"/>
        <v>0</v>
      </c>
      <c r="N3905" s="34">
        <f t="shared" ca="1" si="1149"/>
        <v>22765.893888740637</v>
      </c>
      <c r="P3905" s="18">
        <f t="shared" ca="1" si="1143"/>
        <v>590.11664028379971</v>
      </c>
      <c r="Q3905" s="47">
        <f ca="1">SUM(L$15:L3905)-SUM(M$15:M3905)</f>
        <v>0</v>
      </c>
      <c r="R3905" s="47" t="str">
        <f t="shared" ca="1" si="1144"/>
        <v>M3908</v>
      </c>
      <c r="S3905" s="40">
        <f t="shared" ca="1" si="1150"/>
        <v>0</v>
      </c>
      <c r="T3905" s="46">
        <f t="shared" ca="1" si="1151"/>
        <v>93</v>
      </c>
      <c r="X3905" s="74">
        <f t="shared" ca="1" si="1152"/>
        <v>0.59011664028379973</v>
      </c>
      <c r="Y3905" s="75">
        <f t="shared" ca="1" si="1153"/>
        <v>0.59011664028379973</v>
      </c>
      <c r="Z3905" s="74">
        <f t="shared" ca="1" si="1154"/>
        <v>1.8041988453906688</v>
      </c>
      <c r="AA3905" s="76">
        <f t="shared" ca="1" si="1155"/>
        <v>590.11664028379971</v>
      </c>
      <c r="AB3905" s="76">
        <f t="shared" ca="1" si="1156"/>
        <v>1804.1988453906688</v>
      </c>
    </row>
    <row r="3906" spans="1:28" x14ac:dyDescent="0.25">
      <c r="A3906" s="2">
        <f t="shared" si="1157"/>
        <v>22</v>
      </c>
      <c r="B3906" s="16">
        <f ca="1">VLOOKUP(A3906,PERIODS!$O$4:$P$33,2,FALSE)</f>
        <v>3.5000000000000003E-2</v>
      </c>
      <c r="C3906" s="15"/>
      <c r="D3906" s="18">
        <v>3892</v>
      </c>
      <c r="E3906" s="34">
        <f t="shared" ca="1" si="1159"/>
        <v>22765.893888740637</v>
      </c>
      <c r="F3906" s="34">
        <f t="shared" ca="1" si="1141"/>
        <v>3500.0000000000005</v>
      </c>
      <c r="G3906" s="69">
        <f t="shared" ca="1" si="1145"/>
        <v>0</v>
      </c>
      <c r="H3906" s="34">
        <f t="shared" ca="1" si="1146"/>
        <v>455.49293238871871</v>
      </c>
      <c r="I3906" s="34">
        <f t="shared" ca="1" si="1147"/>
        <v>3955.4929323887191</v>
      </c>
      <c r="J3906" s="18">
        <f ca="1">SUM(INDIRECT(ADDRESS(ROW(F3906),COLUMN(F3906),4)):INDIRECT(ADDRESS(ROW(F3906)+N$5-1,COLUMN(F3906),4)))</f>
        <v>25000.000000000004</v>
      </c>
      <c r="K3906" s="18">
        <f t="shared" ca="1" si="1148"/>
        <v>16350</v>
      </c>
      <c r="L3906" s="18">
        <f t="shared" ca="1" si="1158"/>
        <v>16350</v>
      </c>
      <c r="M3906" s="18">
        <f t="shared" ca="1" si="1142"/>
        <v>0</v>
      </c>
      <c r="N3906" s="34">
        <f t="shared" ca="1" si="1149"/>
        <v>18810.400956351918</v>
      </c>
      <c r="P3906" s="18">
        <f t="shared" ca="1" si="1143"/>
        <v>455.49293238871871</v>
      </c>
      <c r="Q3906" s="47">
        <f ca="1">SUM(L$15:L3906)-SUM(M$15:M3906)</f>
        <v>16350</v>
      </c>
      <c r="R3906" s="47" t="str">
        <f t="shared" ca="1" si="1144"/>
        <v>M3909</v>
      </c>
      <c r="S3906" s="40">
        <f t="shared" ca="1" si="1150"/>
        <v>0</v>
      </c>
      <c r="T3906" s="46">
        <f t="shared" ca="1" si="1151"/>
        <v>89</v>
      </c>
      <c r="X3906" s="74">
        <f t="shared" ca="1" si="1152"/>
        <v>0.45549293238871874</v>
      </c>
      <c r="Y3906" s="75">
        <f t="shared" ca="1" si="1153"/>
        <v>0.45549293238871874</v>
      </c>
      <c r="Z3906" s="74">
        <f t="shared" ca="1" si="1154"/>
        <v>1.5769505214673412</v>
      </c>
      <c r="AA3906" s="76">
        <f t="shared" ca="1" si="1155"/>
        <v>455.49293238871871</v>
      </c>
      <c r="AB3906" s="76">
        <f t="shared" ca="1" si="1156"/>
        <v>1576.9505214673411</v>
      </c>
    </row>
    <row r="3907" spans="1:28" x14ac:dyDescent="0.25">
      <c r="A3907" s="2">
        <f t="shared" si="1157"/>
        <v>23</v>
      </c>
      <c r="B3907" s="16">
        <f ca="1">VLOOKUP(A3907,PERIODS!$O$4:$P$33,2,FALSE)</f>
        <v>3.5000000000000003E-2</v>
      </c>
      <c r="C3907" s="15"/>
      <c r="D3907" s="18">
        <v>3893</v>
      </c>
      <c r="E3907" s="34">
        <f t="shared" ca="1" si="1159"/>
        <v>18810.400956351918</v>
      </c>
      <c r="F3907" s="34">
        <f t="shared" ca="1" si="1141"/>
        <v>3500.0000000000005</v>
      </c>
      <c r="G3907" s="69">
        <f t="shared" ca="1" si="1145"/>
        <v>0</v>
      </c>
      <c r="H3907" s="34">
        <f t="shared" ca="1" si="1146"/>
        <v>-1117.8312715411994</v>
      </c>
      <c r="I3907" s="34">
        <f t="shared" ca="1" si="1147"/>
        <v>2382.1687284588011</v>
      </c>
      <c r="J3907" s="18">
        <f ca="1">SUM(INDIRECT(ADDRESS(ROW(F3907),COLUMN(F3907),4)):INDIRECT(ADDRESS(ROW(F3907)+N$5-1,COLUMN(F3907),4)))</f>
        <v>25500.000000000004</v>
      </c>
      <c r="K3907" s="18">
        <f t="shared" ca="1" si="1148"/>
        <v>16350</v>
      </c>
      <c r="L3907" s="18">
        <f t="shared" ca="1" si="1158"/>
        <v>0</v>
      </c>
      <c r="M3907" s="18">
        <f t="shared" ca="1" si="1142"/>
        <v>0</v>
      </c>
      <c r="N3907" s="34">
        <f t="shared" ca="1" si="1149"/>
        <v>16428.232227893117</v>
      </c>
      <c r="P3907" s="18">
        <f t="shared" ca="1" si="1143"/>
        <v>1117.8312715411994</v>
      </c>
      <c r="Q3907" s="47">
        <f ca="1">SUM(L$15:L3907)-SUM(M$15:M3907)</f>
        <v>16350</v>
      </c>
      <c r="R3907" s="47" t="str">
        <f t="shared" ca="1" si="1144"/>
        <v>M3910</v>
      </c>
      <c r="S3907" s="40">
        <f t="shared" ca="1" si="1150"/>
        <v>0</v>
      </c>
      <c r="T3907" s="46">
        <f t="shared" ca="1" si="1151"/>
        <v>77</v>
      </c>
      <c r="X3907" s="74">
        <f t="shared" ca="1" si="1152"/>
        <v>-1.1178312715411993</v>
      </c>
      <c r="Y3907" s="75">
        <f t="shared" ca="1" si="1153"/>
        <v>-1.1178312715411993</v>
      </c>
      <c r="Z3907" s="74">
        <f t="shared" ca="1" si="1154"/>
        <v>0.32698817476360675</v>
      </c>
      <c r="AA3907" s="76">
        <f t="shared" ca="1" si="1155"/>
        <v>-1117.8312715411994</v>
      </c>
      <c r="AB3907" s="76">
        <f t="shared" ca="1" si="1156"/>
        <v>326.98817476360676</v>
      </c>
    </row>
    <row r="3908" spans="1:28" x14ac:dyDescent="0.25">
      <c r="A3908" s="2">
        <f t="shared" si="1157"/>
        <v>24</v>
      </c>
      <c r="B3908" s="16">
        <f ca="1">VLOOKUP(A3908,PERIODS!$O$4:$P$33,2,FALSE)</f>
        <v>3.5000000000000003E-2</v>
      </c>
      <c r="C3908" s="15"/>
      <c r="D3908" s="18">
        <v>3894</v>
      </c>
      <c r="E3908" s="34">
        <f t="shared" ca="1" si="1159"/>
        <v>16428.232227893117</v>
      </c>
      <c r="F3908" s="34">
        <f t="shared" ca="1" si="1141"/>
        <v>3500.0000000000005</v>
      </c>
      <c r="G3908" s="69">
        <f t="shared" ca="1" si="1145"/>
        <v>0</v>
      </c>
      <c r="H3908" s="34">
        <f t="shared" ca="1" si="1146"/>
        <v>-739.10522124776674</v>
      </c>
      <c r="I3908" s="34">
        <f t="shared" ca="1" si="1147"/>
        <v>2760.8947787522338</v>
      </c>
      <c r="J3908" s="18">
        <f ca="1">SUM(INDIRECT(ADDRESS(ROW(F3908),COLUMN(F3908),4)):INDIRECT(ADDRESS(ROW(F3908)+N$5-1,COLUMN(F3908),4)))</f>
        <v>26000</v>
      </c>
      <c r="K3908" s="18">
        <f t="shared" ca="1" si="1148"/>
        <v>16350</v>
      </c>
      <c r="L3908" s="18">
        <f t="shared" ca="1" si="1158"/>
        <v>0</v>
      </c>
      <c r="M3908" s="18">
        <f t="shared" ca="1" si="1142"/>
        <v>0</v>
      </c>
      <c r="N3908" s="34">
        <f t="shared" ca="1" si="1149"/>
        <v>13667.337449140883</v>
      </c>
      <c r="P3908" s="18">
        <f t="shared" ca="1" si="1143"/>
        <v>739.10522124776674</v>
      </c>
      <c r="Q3908" s="47">
        <f ca="1">SUM(L$15:L3908)-SUM(M$15:M3908)</f>
        <v>16350</v>
      </c>
      <c r="R3908" s="47" t="str">
        <f t="shared" ca="1" si="1144"/>
        <v>M3911</v>
      </c>
      <c r="S3908" s="40">
        <f t="shared" ca="1" si="1150"/>
        <v>0</v>
      </c>
      <c r="T3908" s="46">
        <f t="shared" ca="1" si="1151"/>
        <v>10</v>
      </c>
      <c r="X3908" s="74">
        <f t="shared" ca="1" si="1152"/>
        <v>-0.73910522124776679</v>
      </c>
      <c r="Y3908" s="75">
        <f t="shared" ca="1" si="1153"/>
        <v>-0.73910522124776679</v>
      </c>
      <c r="Z3908" s="74">
        <f t="shared" ca="1" si="1154"/>
        <v>0.47754101796763865</v>
      </c>
      <c r="AA3908" s="76">
        <f t="shared" ca="1" si="1155"/>
        <v>-739.10522124776674</v>
      </c>
      <c r="AB3908" s="76">
        <f t="shared" ca="1" si="1156"/>
        <v>477.54101796763865</v>
      </c>
    </row>
    <row r="3909" spans="1:28" x14ac:dyDescent="0.25">
      <c r="A3909" s="2">
        <f t="shared" si="1157"/>
        <v>25</v>
      </c>
      <c r="B3909" s="16">
        <f ca="1">VLOOKUP(A3909,PERIODS!$O$4:$P$33,2,FALSE)</f>
        <v>3.5000000000000003E-2</v>
      </c>
      <c r="C3909" s="15"/>
      <c r="D3909" s="18">
        <v>3895</v>
      </c>
      <c r="E3909" s="34">
        <f t="shared" ca="1" si="1159"/>
        <v>13667.337449140883</v>
      </c>
      <c r="F3909" s="34">
        <f t="shared" ca="1" si="1141"/>
        <v>3500.0000000000005</v>
      </c>
      <c r="G3909" s="69">
        <f t="shared" ca="1" si="1145"/>
        <v>0</v>
      </c>
      <c r="H3909" s="34">
        <f t="shared" ca="1" si="1146"/>
        <v>1959.9639845400536</v>
      </c>
      <c r="I3909" s="34">
        <f t="shared" ca="1" si="1147"/>
        <v>5459.9639845400543</v>
      </c>
      <c r="J3909" s="18">
        <f ca="1">SUM(INDIRECT(ADDRESS(ROW(F3909),COLUMN(F3909),4)):INDIRECT(ADDRESS(ROW(F3909)+N$5-1,COLUMN(F3909),4)))</f>
        <v>24900</v>
      </c>
      <c r="K3909" s="18">
        <f t="shared" ca="1" si="1148"/>
        <v>0</v>
      </c>
      <c r="L3909" s="18">
        <f t="shared" ca="1" si="1158"/>
        <v>0</v>
      </c>
      <c r="M3909" s="18">
        <f t="shared" ca="1" si="1142"/>
        <v>16350</v>
      </c>
      <c r="N3909" s="34">
        <f t="shared" ca="1" si="1149"/>
        <v>24557.373464600831</v>
      </c>
      <c r="P3909" s="18">
        <f t="shared" ca="1" si="1143"/>
        <v>1959.9639845400536</v>
      </c>
      <c r="Q3909" s="47">
        <f ca="1">SUM(L$15:L3909)-SUM(M$15:M3909)</f>
        <v>0</v>
      </c>
      <c r="R3909" s="47" t="str">
        <f t="shared" ca="1" si="1144"/>
        <v>M3912</v>
      </c>
      <c r="S3909" s="40">
        <f t="shared" ca="1" si="1150"/>
        <v>0</v>
      </c>
      <c r="T3909" s="46">
        <f t="shared" ca="1" si="1151"/>
        <v>89</v>
      </c>
      <c r="X3909" s="74">
        <f t="shared" ca="1" si="1152"/>
        <v>2.0769187011182444</v>
      </c>
      <c r="Y3909" s="75">
        <f t="shared" ca="1" si="1153"/>
        <v>1.9599639845400536</v>
      </c>
      <c r="Z3909" s="74">
        <f t="shared" ca="1" si="1154"/>
        <v>7.0990713842313315</v>
      </c>
      <c r="AA3909" s="76">
        <f t="shared" ca="1" si="1155"/>
        <v>1959.9639845400536</v>
      </c>
      <c r="AB3909" s="76">
        <f t="shared" ca="1" si="1156"/>
        <v>7099.0713842313316</v>
      </c>
    </row>
    <row r="3910" spans="1:28" x14ac:dyDescent="0.25">
      <c r="A3910" s="2">
        <f t="shared" si="1157"/>
        <v>26</v>
      </c>
      <c r="B3910" s="16">
        <f ca="1">VLOOKUP(A3910,PERIODS!$O$4:$P$33,2,FALSE)</f>
        <v>3.5000000000000003E-2</v>
      </c>
      <c r="C3910" s="15"/>
      <c r="D3910" s="18">
        <v>3896</v>
      </c>
      <c r="E3910" s="34">
        <f t="shared" ca="1" si="1159"/>
        <v>24557.373464600831</v>
      </c>
      <c r="F3910" s="34">
        <f t="shared" ca="1" si="1141"/>
        <v>3500.0000000000005</v>
      </c>
      <c r="G3910" s="69">
        <f t="shared" ca="1" si="1145"/>
        <v>0</v>
      </c>
      <c r="H3910" s="34">
        <f t="shared" ca="1" si="1146"/>
        <v>-2461.1014850719466</v>
      </c>
      <c r="I3910" s="34">
        <f t="shared" ca="1" si="1147"/>
        <v>1038.8985149280538</v>
      </c>
      <c r="J3910" s="18">
        <f ca="1">SUM(INDIRECT(ADDRESS(ROW(F3910),COLUMN(F3910),4)):INDIRECT(ADDRESS(ROW(F3910)+N$5-1,COLUMN(F3910),4)))</f>
        <v>23900</v>
      </c>
      <c r="K3910" s="18">
        <f t="shared" ca="1" si="1148"/>
        <v>0</v>
      </c>
      <c r="L3910" s="18">
        <f t="shared" ca="1" si="1158"/>
        <v>0</v>
      </c>
      <c r="M3910" s="18">
        <f t="shared" ca="1" si="1142"/>
        <v>0</v>
      </c>
      <c r="N3910" s="34">
        <f t="shared" ca="1" si="1149"/>
        <v>23518.474949672778</v>
      </c>
      <c r="P3910" s="18">
        <f t="shared" ca="1" si="1143"/>
        <v>2461.1014850719466</v>
      </c>
      <c r="Q3910" s="47">
        <f ca="1">SUM(L$15:L3910)-SUM(M$15:M3910)</f>
        <v>0</v>
      </c>
      <c r="R3910" s="47" t="str">
        <f t="shared" ca="1" si="1144"/>
        <v>M3913</v>
      </c>
      <c r="S3910" s="40">
        <f t="shared" ca="1" si="1150"/>
        <v>0</v>
      </c>
      <c r="T3910" s="46">
        <f t="shared" ca="1" si="1151"/>
        <v>8</v>
      </c>
      <c r="X3910" s="74">
        <f t="shared" ca="1" si="1152"/>
        <v>-2.4611014850719468</v>
      </c>
      <c r="Y3910" s="75">
        <f t="shared" ca="1" si="1153"/>
        <v>-2.4611014850719468</v>
      </c>
      <c r="Z3910" s="74">
        <f t="shared" ca="1" si="1154"/>
        <v>8.5340897452988576E-2</v>
      </c>
      <c r="AA3910" s="76">
        <f t="shared" ca="1" si="1155"/>
        <v>-2461.1014850719466</v>
      </c>
      <c r="AB3910" s="76">
        <f t="shared" ca="1" si="1156"/>
        <v>85.340897452988571</v>
      </c>
    </row>
    <row r="3911" spans="1:28" x14ac:dyDescent="0.25">
      <c r="A3911" s="2">
        <f t="shared" si="1157"/>
        <v>27</v>
      </c>
      <c r="B3911" s="16">
        <f ca="1">VLOOKUP(A3911,PERIODS!$O$4:$P$33,2,FALSE)</f>
        <v>3.5000000000000003E-2</v>
      </c>
      <c r="C3911" s="15"/>
      <c r="D3911" s="18">
        <v>3897</v>
      </c>
      <c r="E3911" s="34">
        <f t="shared" ca="1" si="1159"/>
        <v>23518.474949672778</v>
      </c>
      <c r="F3911" s="34">
        <f t="shared" ca="1" si="1141"/>
        <v>3500.0000000000005</v>
      </c>
      <c r="G3911" s="69">
        <f t="shared" ca="1" si="1145"/>
        <v>0</v>
      </c>
      <c r="H3911" s="34">
        <f t="shared" ca="1" si="1146"/>
        <v>-731.78626371198561</v>
      </c>
      <c r="I3911" s="34">
        <f t="shared" ca="1" si="1147"/>
        <v>2768.2137362880148</v>
      </c>
      <c r="J3911" s="18">
        <f ca="1">SUM(INDIRECT(ADDRESS(ROW(F3911),COLUMN(F3911),4)):INDIRECT(ADDRESS(ROW(F3911)+N$5-1,COLUMN(F3911),4)))</f>
        <v>22900</v>
      </c>
      <c r="K3911" s="18">
        <f t="shared" ca="1" si="1148"/>
        <v>0</v>
      </c>
      <c r="L3911" s="18">
        <f t="shared" ca="1" si="1158"/>
        <v>0</v>
      </c>
      <c r="M3911" s="18">
        <f t="shared" ca="1" si="1142"/>
        <v>0</v>
      </c>
      <c r="N3911" s="34">
        <f t="shared" ca="1" si="1149"/>
        <v>20750.261213384765</v>
      </c>
      <c r="P3911" s="18">
        <f t="shared" ca="1" si="1143"/>
        <v>731.78626371198561</v>
      </c>
      <c r="Q3911" s="47">
        <f ca="1">SUM(L$15:L3911)-SUM(M$15:M3911)</f>
        <v>0</v>
      </c>
      <c r="R3911" s="47" t="str">
        <f t="shared" ca="1" si="1144"/>
        <v>M3914</v>
      </c>
      <c r="S3911" s="40">
        <f t="shared" ca="1" si="1150"/>
        <v>0</v>
      </c>
      <c r="T3911" s="46">
        <f t="shared" ca="1" si="1151"/>
        <v>19</v>
      </c>
      <c r="X3911" s="74">
        <f t="shared" ca="1" si="1152"/>
        <v>-0.73178626371198563</v>
      </c>
      <c r="Y3911" s="75">
        <f t="shared" ca="1" si="1153"/>
        <v>-0.73178626371198563</v>
      </c>
      <c r="Z3911" s="74">
        <f t="shared" ca="1" si="1154"/>
        <v>0.48104894191383102</v>
      </c>
      <c r="AA3911" s="76">
        <f t="shared" ca="1" si="1155"/>
        <v>-731.78626371198561</v>
      </c>
      <c r="AB3911" s="76">
        <f t="shared" ca="1" si="1156"/>
        <v>481.04894191383102</v>
      </c>
    </row>
    <row r="3912" spans="1:28" x14ac:dyDescent="0.25">
      <c r="A3912" s="2">
        <f t="shared" si="1157"/>
        <v>28</v>
      </c>
      <c r="B3912" s="16">
        <f ca="1">VLOOKUP(A3912,PERIODS!$O$4:$P$33,2,FALSE)</f>
        <v>0.04</v>
      </c>
      <c r="C3912" s="15"/>
      <c r="D3912" s="18">
        <v>3898</v>
      </c>
      <c r="E3912" s="34">
        <f t="shared" ca="1" si="1159"/>
        <v>20750.261213384765</v>
      </c>
      <c r="F3912" s="34">
        <f t="shared" ca="1" si="1141"/>
        <v>4000</v>
      </c>
      <c r="G3912" s="69">
        <f t="shared" ca="1" si="1145"/>
        <v>0</v>
      </c>
      <c r="H3912" s="34">
        <f t="shared" ca="1" si="1146"/>
        <v>-449.15486209613852</v>
      </c>
      <c r="I3912" s="34">
        <f t="shared" ca="1" si="1147"/>
        <v>3550.8451379038615</v>
      </c>
      <c r="J3912" s="18">
        <f ca="1">SUM(INDIRECT(ADDRESS(ROW(F3912),COLUMN(F3912),4)):INDIRECT(ADDRESS(ROW(F3912)+N$5-1,COLUMN(F3912),4)))</f>
        <v>21900</v>
      </c>
      <c r="K3912" s="18">
        <f t="shared" ca="1" si="1148"/>
        <v>16350</v>
      </c>
      <c r="L3912" s="18">
        <f t="shared" ca="1" si="1158"/>
        <v>16350</v>
      </c>
      <c r="M3912" s="18">
        <f t="shared" ca="1" si="1142"/>
        <v>0</v>
      </c>
      <c r="N3912" s="34">
        <f t="shared" ca="1" si="1149"/>
        <v>17199.416075480905</v>
      </c>
      <c r="P3912" s="18">
        <f t="shared" ca="1" si="1143"/>
        <v>449.15486209613852</v>
      </c>
      <c r="Q3912" s="47">
        <f ca="1">SUM(L$15:L3912)-SUM(M$15:M3912)</f>
        <v>16350</v>
      </c>
      <c r="R3912" s="47" t="str">
        <f t="shared" ca="1" si="1144"/>
        <v>M3915</v>
      </c>
      <c r="S3912" s="40">
        <f t="shared" ca="1" si="1150"/>
        <v>0</v>
      </c>
      <c r="T3912" s="46">
        <f t="shared" ca="1" si="1151"/>
        <v>59</v>
      </c>
      <c r="X3912" s="74">
        <f t="shared" ca="1" si="1152"/>
        <v>-0.44915486209613853</v>
      </c>
      <c r="Y3912" s="75">
        <f t="shared" ca="1" si="1153"/>
        <v>-0.44915486209613853</v>
      </c>
      <c r="Z3912" s="74">
        <f t="shared" ca="1" si="1154"/>
        <v>0.6381672631209705</v>
      </c>
      <c r="AA3912" s="76">
        <f t="shared" ca="1" si="1155"/>
        <v>-449.15486209613852</v>
      </c>
      <c r="AB3912" s="76">
        <f t="shared" ca="1" si="1156"/>
        <v>638.16726312097046</v>
      </c>
    </row>
    <row r="3913" spans="1:28" x14ac:dyDescent="0.25">
      <c r="A3913" s="2">
        <f t="shared" si="1157"/>
        <v>29</v>
      </c>
      <c r="B3913" s="16">
        <f ca="1">VLOOKUP(A3913,PERIODS!$O$4:$P$33,2,FALSE)</f>
        <v>0.04</v>
      </c>
      <c r="C3913" s="15"/>
      <c r="D3913" s="18">
        <v>3899</v>
      </c>
      <c r="E3913" s="34">
        <f t="shared" ca="1" si="1159"/>
        <v>17199.416075480905</v>
      </c>
      <c r="F3913" s="34">
        <f t="shared" ca="1" si="1141"/>
        <v>4000</v>
      </c>
      <c r="G3913" s="69">
        <f t="shared" ca="1" si="1145"/>
        <v>0</v>
      </c>
      <c r="H3913" s="34">
        <f t="shared" ca="1" si="1146"/>
        <v>-163.2392329781764</v>
      </c>
      <c r="I3913" s="34">
        <f t="shared" ca="1" si="1147"/>
        <v>3836.7607670218235</v>
      </c>
      <c r="J3913" s="18">
        <f ca="1">SUM(INDIRECT(ADDRESS(ROW(F3913),COLUMN(F3913),4)):INDIRECT(ADDRESS(ROW(F3913)+N$5-1,COLUMN(F3913),4)))</f>
        <v>21200</v>
      </c>
      <c r="K3913" s="18">
        <f t="shared" ca="1" si="1148"/>
        <v>16350</v>
      </c>
      <c r="L3913" s="18">
        <f t="shared" ca="1" si="1158"/>
        <v>0</v>
      </c>
      <c r="M3913" s="18">
        <f t="shared" ca="1" si="1142"/>
        <v>0</v>
      </c>
      <c r="N3913" s="34">
        <f t="shared" ca="1" si="1149"/>
        <v>13362.655308459081</v>
      </c>
      <c r="P3913" s="18">
        <f t="shared" ca="1" si="1143"/>
        <v>163.2392329781764</v>
      </c>
      <c r="Q3913" s="47">
        <f ca="1">SUM(L$15:L3913)-SUM(M$15:M3913)</f>
        <v>16350</v>
      </c>
      <c r="R3913" s="47" t="str">
        <f t="shared" ca="1" si="1144"/>
        <v>M3916</v>
      </c>
      <c r="S3913" s="40">
        <f t="shared" ca="1" si="1150"/>
        <v>0</v>
      </c>
      <c r="T3913" s="46">
        <f t="shared" ca="1" si="1151"/>
        <v>75</v>
      </c>
      <c r="X3913" s="74">
        <f t="shared" ca="1" si="1152"/>
        <v>-0.16323923297817641</v>
      </c>
      <c r="Y3913" s="75">
        <f t="shared" ca="1" si="1153"/>
        <v>-0.16323923297817641</v>
      </c>
      <c r="Z3913" s="74">
        <f t="shared" ca="1" si="1154"/>
        <v>0.84938796249449366</v>
      </c>
      <c r="AA3913" s="76">
        <f t="shared" ca="1" si="1155"/>
        <v>-163.2392329781764</v>
      </c>
      <c r="AB3913" s="76">
        <f t="shared" ca="1" si="1156"/>
        <v>849.38796249449365</v>
      </c>
    </row>
    <row r="3914" spans="1:28" x14ac:dyDescent="0.25">
      <c r="A3914" s="2">
        <f t="shared" si="1157"/>
        <v>30</v>
      </c>
      <c r="B3914" s="16">
        <f ca="1">VLOOKUP(A3914,PERIODS!$O$4:$P$33,2,FALSE)</f>
        <v>0.04</v>
      </c>
      <c r="C3914" s="15"/>
      <c r="D3914" s="18">
        <v>3900</v>
      </c>
      <c r="E3914" s="34">
        <f t="shared" ca="1" si="1159"/>
        <v>13362.655308459081</v>
      </c>
      <c r="F3914" s="34">
        <f t="shared" ca="1" si="1141"/>
        <v>4000</v>
      </c>
      <c r="G3914" s="69">
        <f t="shared" ca="1" si="1145"/>
        <v>0</v>
      </c>
      <c r="H3914" s="34">
        <f t="shared" ca="1" si="1146"/>
        <v>-1714.3971176007437</v>
      </c>
      <c r="I3914" s="34">
        <f t="shared" ca="1" si="1147"/>
        <v>2285.6028823992565</v>
      </c>
      <c r="J3914" s="18">
        <f ca="1">SUM(INDIRECT(ADDRESS(ROW(F3914),COLUMN(F3914),4)):INDIRECT(ADDRESS(ROW(F3914)+N$5-1,COLUMN(F3914),4)))</f>
        <v>20500</v>
      </c>
      <c r="K3914" s="18">
        <f t="shared" ca="1" si="1148"/>
        <v>16350</v>
      </c>
      <c r="L3914" s="18">
        <f t="shared" ca="1" si="1158"/>
        <v>0</v>
      </c>
      <c r="M3914" s="18">
        <f t="shared" ca="1" si="1142"/>
        <v>0</v>
      </c>
      <c r="N3914" s="34">
        <f t="shared" ca="1" si="1149"/>
        <v>11077.052426059825</v>
      </c>
      <c r="P3914" s="18">
        <f t="shared" ca="1" si="1143"/>
        <v>1714.3971176007437</v>
      </c>
      <c r="Q3914" s="47">
        <f ca="1">SUM(L$15:L3914)-SUM(M$15:M3914)</f>
        <v>16350</v>
      </c>
      <c r="R3914" s="47" t="str">
        <f t="shared" ca="1" si="1144"/>
        <v>M3917</v>
      </c>
      <c r="S3914" s="40">
        <f t="shared" ca="1" si="1150"/>
        <v>0</v>
      </c>
      <c r="T3914" s="46">
        <f t="shared" ca="1" si="1151"/>
        <v>39</v>
      </c>
      <c r="X3914" s="74">
        <f t="shared" ca="1" si="1152"/>
        <v>-1.7143971176007438</v>
      </c>
      <c r="Y3914" s="75">
        <f t="shared" ca="1" si="1153"/>
        <v>-1.7143971176007438</v>
      </c>
      <c r="Z3914" s="74">
        <f t="shared" ca="1" si="1154"/>
        <v>0.18007225038486199</v>
      </c>
      <c r="AA3914" s="76">
        <f t="shared" ca="1" si="1155"/>
        <v>-1714.3971176007437</v>
      </c>
      <c r="AB3914" s="76">
        <f t="shared" ca="1" si="1156"/>
        <v>180.072250384862</v>
      </c>
    </row>
    <row r="3915" spans="1:28" x14ac:dyDescent="0.25">
      <c r="A3915" s="2">
        <f t="shared" si="1157"/>
        <v>1</v>
      </c>
      <c r="B3915" s="16">
        <f ca="1">VLOOKUP(A3915,PERIODS!$O$4:$P$33,2,FALSE)</f>
        <v>2.4E-2</v>
      </c>
      <c r="C3915" s="15"/>
      <c r="D3915" s="18">
        <v>3901</v>
      </c>
      <c r="E3915" s="34">
        <f t="shared" ca="1" si="1159"/>
        <v>11077.052426059825</v>
      </c>
      <c r="F3915" s="34">
        <f t="shared" ca="1" si="1141"/>
        <v>2400</v>
      </c>
      <c r="G3915" s="69">
        <f t="shared" ca="1" si="1145"/>
        <v>0</v>
      </c>
      <c r="H3915" s="34">
        <f t="shared" ca="1" si="1146"/>
        <v>23.867122668336478</v>
      </c>
      <c r="I3915" s="34">
        <f t="shared" ca="1" si="1147"/>
        <v>2423.8671226683364</v>
      </c>
      <c r="J3915" s="18">
        <f ca="1">SUM(INDIRECT(ADDRESS(ROW(F3915),COLUMN(F3915),4)):INDIRECT(ADDRESS(ROW(F3915)+N$5-1,COLUMN(F3915),4)))</f>
        <v>19800</v>
      </c>
      <c r="K3915" s="18">
        <f t="shared" ca="1" si="1148"/>
        <v>0</v>
      </c>
      <c r="L3915" s="18">
        <f t="shared" ca="1" si="1158"/>
        <v>0</v>
      </c>
      <c r="M3915" s="18">
        <f t="shared" ca="1" si="1142"/>
        <v>16350</v>
      </c>
      <c r="N3915" s="34">
        <f t="shared" ca="1" si="1149"/>
        <v>25003.185303391489</v>
      </c>
      <c r="P3915" s="18">
        <f t="shared" ca="1" si="1143"/>
        <v>23.867122668336478</v>
      </c>
      <c r="Q3915" s="47">
        <f ca="1">SUM(L$15:L3915)-SUM(M$15:M3915)</f>
        <v>0</v>
      </c>
      <c r="R3915" s="47" t="str">
        <f t="shared" ca="1" si="1144"/>
        <v>M3918</v>
      </c>
      <c r="S3915" s="40">
        <f t="shared" ca="1" si="1150"/>
        <v>0</v>
      </c>
      <c r="T3915" s="46">
        <f t="shared" ca="1" si="1151"/>
        <v>84</v>
      </c>
      <c r="X3915" s="74">
        <f t="shared" ca="1" si="1152"/>
        <v>2.3867122668336477E-2</v>
      </c>
      <c r="Y3915" s="75">
        <f t="shared" ca="1" si="1153"/>
        <v>2.3867122668336477E-2</v>
      </c>
      <c r="Z3915" s="74">
        <f t="shared" ca="1" si="1154"/>
        <v>1.0241542219685631</v>
      </c>
      <c r="AA3915" s="76">
        <f t="shared" ca="1" si="1155"/>
        <v>23.867122668336478</v>
      </c>
      <c r="AB3915" s="76">
        <f t="shared" ca="1" si="1156"/>
        <v>1024.1542219685632</v>
      </c>
    </row>
    <row r="3916" spans="1:28" x14ac:dyDescent="0.25">
      <c r="A3916" s="2">
        <f t="shared" si="1157"/>
        <v>2</v>
      </c>
      <c r="B3916" s="16">
        <f ca="1">VLOOKUP(A3916,PERIODS!$O$4:$P$33,2,FALSE)</f>
        <v>2.5000000000000001E-2</v>
      </c>
      <c r="C3916" s="15"/>
      <c r="D3916" s="18">
        <v>3902</v>
      </c>
      <c r="E3916" s="34">
        <f t="shared" ca="1" si="1159"/>
        <v>25003.185303391489</v>
      </c>
      <c r="F3916" s="34">
        <f t="shared" ca="1" si="1141"/>
        <v>2500</v>
      </c>
      <c r="G3916" s="69">
        <f t="shared" ca="1" si="1145"/>
        <v>0</v>
      </c>
      <c r="H3916" s="34">
        <f t="shared" ca="1" si="1146"/>
        <v>-691.63810128758621</v>
      </c>
      <c r="I3916" s="34">
        <f t="shared" ca="1" si="1147"/>
        <v>1808.3618987124137</v>
      </c>
      <c r="J3916" s="18">
        <f ca="1">SUM(INDIRECT(ADDRESS(ROW(F3916),COLUMN(F3916),4)):INDIRECT(ADDRESS(ROW(F3916)+N$5-1,COLUMN(F3916),4)))</f>
        <v>20700</v>
      </c>
      <c r="K3916" s="18">
        <f t="shared" ca="1" si="1148"/>
        <v>0</v>
      </c>
      <c r="L3916" s="18">
        <f t="shared" ca="1" si="1158"/>
        <v>0</v>
      </c>
      <c r="M3916" s="18">
        <f t="shared" ca="1" si="1142"/>
        <v>0</v>
      </c>
      <c r="N3916" s="34">
        <f t="shared" ca="1" si="1149"/>
        <v>23194.823404679075</v>
      </c>
      <c r="P3916" s="18">
        <f t="shared" ca="1" si="1143"/>
        <v>691.63810128758621</v>
      </c>
      <c r="Q3916" s="47">
        <f ca="1">SUM(L$15:L3916)-SUM(M$15:M3916)</f>
        <v>0</v>
      </c>
      <c r="R3916" s="47" t="str">
        <f t="shared" ca="1" si="1144"/>
        <v>M3919</v>
      </c>
      <c r="S3916" s="40">
        <f t="shared" ca="1" si="1150"/>
        <v>0</v>
      </c>
      <c r="T3916" s="46">
        <f t="shared" ca="1" si="1151"/>
        <v>75</v>
      </c>
      <c r="X3916" s="74">
        <f t="shared" ca="1" si="1152"/>
        <v>-0.69163810128758618</v>
      </c>
      <c r="Y3916" s="75">
        <f t="shared" ca="1" si="1153"/>
        <v>-0.69163810128758618</v>
      </c>
      <c r="Z3916" s="74">
        <f t="shared" ca="1" si="1154"/>
        <v>0.50075510925273825</v>
      </c>
      <c r="AA3916" s="76">
        <f t="shared" ca="1" si="1155"/>
        <v>-691.63810128758621</v>
      </c>
      <c r="AB3916" s="76">
        <f t="shared" ca="1" si="1156"/>
        <v>500.75510925273824</v>
      </c>
    </row>
    <row r="3917" spans="1:28" x14ac:dyDescent="0.25">
      <c r="A3917" s="2">
        <f t="shared" si="1157"/>
        <v>3</v>
      </c>
      <c r="B3917" s="16">
        <f ca="1">VLOOKUP(A3917,PERIODS!$O$4:$P$33,2,FALSE)</f>
        <v>2.5000000000000001E-2</v>
      </c>
      <c r="C3917" s="15"/>
      <c r="D3917" s="18">
        <v>3903</v>
      </c>
      <c r="E3917" s="34">
        <f t="shared" ca="1" si="1159"/>
        <v>23194.823404679075</v>
      </c>
      <c r="F3917" s="34">
        <f t="shared" ca="1" si="1141"/>
        <v>2500</v>
      </c>
      <c r="G3917" s="69">
        <f t="shared" ca="1" si="1145"/>
        <v>0</v>
      </c>
      <c r="H3917" s="34">
        <f t="shared" ca="1" si="1146"/>
        <v>1803.8713405866431</v>
      </c>
      <c r="I3917" s="34">
        <f t="shared" ca="1" si="1147"/>
        <v>4303.8713405866429</v>
      </c>
      <c r="J3917" s="18">
        <f ca="1">SUM(INDIRECT(ADDRESS(ROW(F3917),COLUMN(F3917),4)):INDIRECT(ADDRESS(ROW(F3917)+N$5-1,COLUMN(F3917),4)))</f>
        <v>21500</v>
      </c>
      <c r="K3917" s="18">
        <f t="shared" ca="1" si="1148"/>
        <v>0</v>
      </c>
      <c r="L3917" s="18">
        <f t="shared" ca="1" si="1158"/>
        <v>0</v>
      </c>
      <c r="M3917" s="18">
        <f t="shared" ca="1" si="1142"/>
        <v>0</v>
      </c>
      <c r="N3917" s="34">
        <f t="shared" ca="1" si="1149"/>
        <v>18890.952064092431</v>
      </c>
      <c r="P3917" s="18">
        <f t="shared" ca="1" si="1143"/>
        <v>1803.8713405866431</v>
      </c>
      <c r="Q3917" s="47">
        <f ca="1">SUM(L$15:L3917)-SUM(M$15:M3917)</f>
        <v>0</v>
      </c>
      <c r="R3917" s="47" t="str">
        <f t="shared" ca="1" si="1144"/>
        <v>M3920</v>
      </c>
      <c r="S3917" s="40">
        <f t="shared" ca="1" si="1150"/>
        <v>0</v>
      </c>
      <c r="T3917" s="46">
        <f t="shared" ca="1" si="1151"/>
        <v>58</v>
      </c>
      <c r="X3917" s="74">
        <f t="shared" ca="1" si="1152"/>
        <v>1.8038713405866431</v>
      </c>
      <c r="Y3917" s="75">
        <f t="shared" ca="1" si="1153"/>
        <v>1.8038713405866431</v>
      </c>
      <c r="Z3917" s="74">
        <f t="shared" ca="1" si="1154"/>
        <v>6.0731131026084162</v>
      </c>
      <c r="AA3917" s="76">
        <f t="shared" ca="1" si="1155"/>
        <v>1803.8713405866431</v>
      </c>
      <c r="AB3917" s="76">
        <f t="shared" ca="1" si="1156"/>
        <v>6073.1131026084158</v>
      </c>
    </row>
    <row r="3918" spans="1:28" x14ac:dyDescent="0.25">
      <c r="A3918" s="2">
        <f t="shared" si="1157"/>
        <v>4</v>
      </c>
      <c r="B3918" s="16">
        <f ca="1">VLOOKUP(A3918,PERIODS!$O$4:$P$33,2,FALSE)</f>
        <v>2.5000000000000001E-2</v>
      </c>
      <c r="C3918" s="15"/>
      <c r="D3918" s="18">
        <v>3904</v>
      </c>
      <c r="E3918" s="34">
        <f t="shared" ca="1" si="1159"/>
        <v>18890.952064092431</v>
      </c>
      <c r="F3918" s="34">
        <f t="shared" ca="1" si="1141"/>
        <v>2500</v>
      </c>
      <c r="G3918" s="69">
        <f t="shared" ca="1" si="1145"/>
        <v>0</v>
      </c>
      <c r="H3918" s="34">
        <f t="shared" ca="1" si="1146"/>
        <v>-836.65427377086201</v>
      </c>
      <c r="I3918" s="34">
        <f t="shared" ca="1" si="1147"/>
        <v>1663.3457262291381</v>
      </c>
      <c r="J3918" s="18">
        <f ca="1">SUM(INDIRECT(ADDRESS(ROW(F3918),COLUMN(F3918),4)):INDIRECT(ADDRESS(ROW(F3918)+N$5-1,COLUMN(F3918),4)))</f>
        <v>22300</v>
      </c>
      <c r="K3918" s="18">
        <f t="shared" ca="1" si="1148"/>
        <v>16350</v>
      </c>
      <c r="L3918" s="18">
        <f t="shared" ca="1" si="1158"/>
        <v>16350</v>
      </c>
      <c r="M3918" s="18">
        <f t="shared" ca="1" si="1142"/>
        <v>0</v>
      </c>
      <c r="N3918" s="34">
        <f t="shared" ca="1" si="1149"/>
        <v>17227.606337863293</v>
      </c>
      <c r="P3918" s="18">
        <f t="shared" ca="1" si="1143"/>
        <v>836.65427377086201</v>
      </c>
      <c r="Q3918" s="47">
        <f ca="1">SUM(L$15:L3918)-SUM(M$15:M3918)</f>
        <v>16350</v>
      </c>
      <c r="R3918" s="47" t="str">
        <f t="shared" ca="1" si="1144"/>
        <v>M3921</v>
      </c>
      <c r="S3918" s="40">
        <f t="shared" ca="1" si="1150"/>
        <v>0</v>
      </c>
      <c r="T3918" s="46">
        <f t="shared" ca="1" si="1151"/>
        <v>97</v>
      </c>
      <c r="X3918" s="74">
        <f t="shared" ca="1" si="1152"/>
        <v>-0.83665427377086199</v>
      </c>
      <c r="Y3918" s="75">
        <f t="shared" ca="1" si="1153"/>
        <v>-0.83665427377086199</v>
      </c>
      <c r="Z3918" s="74">
        <f t="shared" ca="1" si="1154"/>
        <v>0.43315732760644066</v>
      </c>
      <c r="AA3918" s="76">
        <f t="shared" ca="1" si="1155"/>
        <v>-836.65427377086201</v>
      </c>
      <c r="AB3918" s="76">
        <f t="shared" ca="1" si="1156"/>
        <v>433.15732760644067</v>
      </c>
    </row>
    <row r="3919" spans="1:28" x14ac:dyDescent="0.25">
      <c r="A3919" s="2">
        <f t="shared" si="1157"/>
        <v>5</v>
      </c>
      <c r="B3919" s="16">
        <f ca="1">VLOOKUP(A3919,PERIODS!$O$4:$P$33,2,FALSE)</f>
        <v>3.3000000000000002E-2</v>
      </c>
      <c r="C3919" s="15"/>
      <c r="D3919" s="18">
        <v>3905</v>
      </c>
      <c r="E3919" s="34">
        <f t="shared" ca="1" si="1159"/>
        <v>17227.606337863293</v>
      </c>
      <c r="F3919" s="34">
        <f t="shared" ref="F3919:F3982" ca="1" si="1160">F$2*B3919</f>
        <v>3300</v>
      </c>
      <c r="G3919" s="69">
        <f t="shared" ca="1" si="1145"/>
        <v>0</v>
      </c>
      <c r="H3919" s="34">
        <f t="shared" ca="1" si="1146"/>
        <v>1363.1470707172252</v>
      </c>
      <c r="I3919" s="34">
        <f t="shared" ca="1" si="1147"/>
        <v>4663.1470707172248</v>
      </c>
      <c r="J3919" s="18">
        <f ca="1">SUM(INDIRECT(ADDRESS(ROW(F3919),COLUMN(F3919),4)):INDIRECT(ADDRESS(ROW(F3919)+N$5-1,COLUMN(F3919),4)))</f>
        <v>23100</v>
      </c>
      <c r="K3919" s="18">
        <f t="shared" ca="1" si="1148"/>
        <v>16350</v>
      </c>
      <c r="L3919" s="18">
        <f t="shared" ca="1" si="1158"/>
        <v>0</v>
      </c>
      <c r="M3919" s="18">
        <f t="shared" ref="M3919:M3982" ca="1" si="1161">SUMIF($R$15:$R$8014,ADDRESS(ROW(M3919),COLUMN(M3919),4),$L$15:$L$8014)</f>
        <v>0</v>
      </c>
      <c r="N3919" s="34">
        <f t="shared" ca="1" si="1149"/>
        <v>12564.459267146069</v>
      </c>
      <c r="P3919" s="18">
        <f t="shared" ref="P3919:P3982" ca="1" si="1162">ABS(H3919)</f>
        <v>1363.1470707172252</v>
      </c>
      <c r="Q3919" s="47">
        <f ca="1">SUM(L$15:L3919)-SUM(M$15:M3919)</f>
        <v>16350</v>
      </c>
      <c r="R3919" s="47" t="str">
        <f t="shared" ref="R3919:R3982" ca="1" si="1163">ADDRESS(ROW(M3919)+$N$3+RANDBETWEEN(-$N$4,$N$4),COLUMN(M3919),4)</f>
        <v>M3922</v>
      </c>
      <c r="S3919" s="40">
        <f t="shared" ca="1" si="1150"/>
        <v>0</v>
      </c>
      <c r="T3919" s="46">
        <f t="shared" ca="1" si="1151"/>
        <v>39</v>
      </c>
      <c r="X3919" s="74">
        <f t="shared" ca="1" si="1152"/>
        <v>1.3631470707172253</v>
      </c>
      <c r="Y3919" s="75">
        <f t="shared" ca="1" si="1153"/>
        <v>1.3631470707172253</v>
      </c>
      <c r="Z3919" s="74">
        <f t="shared" ca="1" si="1154"/>
        <v>3.9084742119544167</v>
      </c>
      <c r="AA3919" s="76">
        <f t="shared" ca="1" si="1155"/>
        <v>1363.1470707172252</v>
      </c>
      <c r="AB3919" s="76">
        <f t="shared" ca="1" si="1156"/>
        <v>3908.4742119544167</v>
      </c>
    </row>
    <row r="3920" spans="1:28" x14ac:dyDescent="0.25">
      <c r="A3920" s="2">
        <f t="shared" si="1157"/>
        <v>6</v>
      </c>
      <c r="B3920" s="16">
        <f ca="1">VLOOKUP(A3920,PERIODS!$O$4:$P$33,2,FALSE)</f>
        <v>3.3000000000000002E-2</v>
      </c>
      <c r="C3920" s="15"/>
      <c r="D3920" s="18">
        <v>3906</v>
      </c>
      <c r="E3920" s="34">
        <f t="shared" ca="1" si="1159"/>
        <v>12564.459267146069</v>
      </c>
      <c r="F3920" s="34">
        <f t="shared" ca="1" si="1160"/>
        <v>3300</v>
      </c>
      <c r="G3920" s="69">
        <f t="shared" ref="G3920:G3983" ca="1" si="1164">((2*RAND()*$F$5)-$F$5)*E3920</f>
        <v>0</v>
      </c>
      <c r="H3920" s="34">
        <f t="shared" ref="H3920:H3983" ca="1" si="1165">IF($S$3="NORM",AA3920,IF($S$3="LOGNORM",AB3920,0))</f>
        <v>420.60725586890169</v>
      </c>
      <c r="I3920" s="34">
        <f t="shared" ref="I3920:I3983" ca="1" si="1166">IF(F3920+H3920&lt;0,0,F3920+H3920)</f>
        <v>3720.6072558689016</v>
      </c>
      <c r="J3920" s="18">
        <f ca="1">SUM(INDIRECT(ADDRESS(ROW(F3920),COLUMN(F3920),4)):INDIRECT(ADDRESS(ROW(F3920)+N$5-1,COLUMN(F3920),4)))</f>
        <v>23100</v>
      </c>
      <c r="K3920" s="18">
        <f t="shared" ref="K3920:K3983" ca="1" si="1167">Q3920</f>
        <v>16350</v>
      </c>
      <c r="L3920" s="18">
        <f t="shared" ca="1" si="1158"/>
        <v>0</v>
      </c>
      <c r="M3920" s="18">
        <f t="shared" ca="1" si="1161"/>
        <v>0</v>
      </c>
      <c r="N3920" s="34">
        <f t="shared" ref="N3920:N3983" ca="1" si="1168">E3920+G3920-I3920+M3920-S3920</f>
        <v>8843.8520112771675</v>
      </c>
      <c r="P3920" s="18">
        <f t="shared" ca="1" si="1162"/>
        <v>420.60725586890169</v>
      </c>
      <c r="Q3920" s="47">
        <f ca="1">SUM(L$15:L3920)-SUM(M$15:M3920)</f>
        <v>16350</v>
      </c>
      <c r="R3920" s="47" t="str">
        <f t="shared" ca="1" si="1163"/>
        <v>M3923</v>
      </c>
      <c r="S3920" s="40">
        <f t="shared" ref="S3920:S3983" ca="1" si="1169">IF(T3920&gt;N$6*100,M3920,0)</f>
        <v>0</v>
      </c>
      <c r="T3920" s="46">
        <f t="shared" ref="T3920:T3983" ca="1" si="1170">RANDBETWEEN(0,100)</f>
        <v>76</v>
      </c>
      <c r="X3920" s="74">
        <f t="shared" ref="X3920:X3983" ca="1" si="1171">NORMINV(RAND(),0,1)</f>
        <v>0.42060725586890169</v>
      </c>
      <c r="Y3920" s="75">
        <f t="shared" ref="Y3920:Y3983" ca="1" si="1172">IF(AND(X3920&gt;$F$6,$F$6&gt;0),$F$6,X3920)</f>
        <v>0.42060725586890169</v>
      </c>
      <c r="Z3920" s="74">
        <f t="shared" ref="Z3920:Z3983" ca="1" si="1173">EXP(Y3920)</f>
        <v>1.5228860563813731</v>
      </c>
      <c r="AA3920" s="76">
        <f t="shared" ref="AA3920:AA3983" ca="1" si="1174">$F$3*Y3920</f>
        <v>420.60725586890169</v>
      </c>
      <c r="AB3920" s="76">
        <f t="shared" ref="AB3920:AB3983" ca="1" si="1175">$F$3*Z3920</f>
        <v>1522.886056381373</v>
      </c>
    </row>
    <row r="3921" spans="1:28" x14ac:dyDescent="0.25">
      <c r="A3921" s="2">
        <f t="shared" ref="A3921:A3984" si="1176">IF(AND(A3920=12,OR(A$14="MS",A$14="M0")),1,IF(AND(A3920=4,OR(A$14="WS",A$14="W0")),1,IF(AND(A3920=30,OR(A$14="DS",A$14="D0")),1,A3920+1)))</f>
        <v>7</v>
      </c>
      <c r="B3921" s="16">
        <f ca="1">VLOOKUP(A3921,PERIODS!$O$4:$P$33,2,FALSE)</f>
        <v>3.3000000000000002E-2</v>
      </c>
      <c r="C3921" s="15"/>
      <c r="D3921" s="18">
        <v>3907</v>
      </c>
      <c r="E3921" s="34">
        <f t="shared" ca="1" si="1159"/>
        <v>8843.8520112771675</v>
      </c>
      <c r="F3921" s="34">
        <f t="shared" ca="1" si="1160"/>
        <v>3300</v>
      </c>
      <c r="G3921" s="69">
        <f t="shared" ca="1" si="1164"/>
        <v>0</v>
      </c>
      <c r="H3921" s="34">
        <f t="shared" ca="1" si="1165"/>
        <v>-1743.7075991690331</v>
      </c>
      <c r="I3921" s="34">
        <f t="shared" ca="1" si="1166"/>
        <v>1556.2924008309669</v>
      </c>
      <c r="J3921" s="18">
        <f ca="1">SUM(INDIRECT(ADDRESS(ROW(F3921),COLUMN(F3921),4)):INDIRECT(ADDRESS(ROW(F3921)+N$5-1,COLUMN(F3921),4)))</f>
        <v>23100</v>
      </c>
      <c r="K3921" s="18">
        <f t="shared" ca="1" si="1167"/>
        <v>0</v>
      </c>
      <c r="L3921" s="18">
        <f t="shared" ref="L3921:L3984" ca="1" si="1177">IF((E3921+K3920)&lt;J3921,N$2,0)</f>
        <v>0</v>
      </c>
      <c r="M3921" s="18">
        <f t="shared" ca="1" si="1161"/>
        <v>16350</v>
      </c>
      <c r="N3921" s="34">
        <f t="shared" ca="1" si="1168"/>
        <v>23637.559610446202</v>
      </c>
      <c r="P3921" s="18">
        <f t="shared" ca="1" si="1162"/>
        <v>1743.7075991690331</v>
      </c>
      <c r="Q3921" s="47">
        <f ca="1">SUM(L$15:L3921)-SUM(M$15:M3921)</f>
        <v>0</v>
      </c>
      <c r="R3921" s="47" t="str">
        <f t="shared" ca="1" si="1163"/>
        <v>M3924</v>
      </c>
      <c r="S3921" s="40">
        <f t="shared" ca="1" si="1169"/>
        <v>0</v>
      </c>
      <c r="T3921" s="46">
        <f t="shared" ca="1" si="1170"/>
        <v>58</v>
      </c>
      <c r="X3921" s="74">
        <f t="shared" ca="1" si="1171"/>
        <v>-1.7437075991690332</v>
      </c>
      <c r="Y3921" s="75">
        <f t="shared" ca="1" si="1172"/>
        <v>-1.7437075991690332</v>
      </c>
      <c r="Z3921" s="74">
        <f t="shared" ca="1" si="1173"/>
        <v>0.17487084621328483</v>
      </c>
      <c r="AA3921" s="76">
        <f t="shared" ca="1" si="1174"/>
        <v>-1743.7075991690331</v>
      </c>
      <c r="AB3921" s="76">
        <f t="shared" ca="1" si="1175"/>
        <v>174.87084621328484</v>
      </c>
    </row>
    <row r="3922" spans="1:28" x14ac:dyDescent="0.25">
      <c r="A3922" s="2">
        <f t="shared" si="1176"/>
        <v>8</v>
      </c>
      <c r="B3922" s="16">
        <f ca="1">VLOOKUP(A3922,PERIODS!$O$4:$P$33,2,FALSE)</f>
        <v>3.3000000000000002E-2</v>
      </c>
      <c r="C3922" s="15"/>
      <c r="D3922" s="18">
        <v>3908</v>
      </c>
      <c r="E3922" s="34">
        <f t="shared" ca="1" si="1159"/>
        <v>23637.559610446202</v>
      </c>
      <c r="F3922" s="34">
        <f t="shared" ca="1" si="1160"/>
        <v>3300</v>
      </c>
      <c r="G3922" s="69">
        <f t="shared" ca="1" si="1164"/>
        <v>0</v>
      </c>
      <c r="H3922" s="34">
        <f t="shared" ca="1" si="1165"/>
        <v>-288.95046591302167</v>
      </c>
      <c r="I3922" s="34">
        <f t="shared" ca="1" si="1166"/>
        <v>3011.0495340869784</v>
      </c>
      <c r="J3922" s="18">
        <f ca="1">SUM(INDIRECT(ADDRESS(ROW(F3922),COLUMN(F3922),4)):INDIRECT(ADDRESS(ROW(F3922)+N$5-1,COLUMN(F3922),4)))</f>
        <v>23100</v>
      </c>
      <c r="K3922" s="18">
        <f t="shared" ca="1" si="1167"/>
        <v>0</v>
      </c>
      <c r="L3922" s="18">
        <f t="shared" ca="1" si="1177"/>
        <v>0</v>
      </c>
      <c r="M3922" s="18">
        <f t="shared" ca="1" si="1161"/>
        <v>0</v>
      </c>
      <c r="N3922" s="34">
        <f t="shared" ca="1" si="1168"/>
        <v>20626.510076359224</v>
      </c>
      <c r="P3922" s="18">
        <f t="shared" ca="1" si="1162"/>
        <v>288.95046591302167</v>
      </c>
      <c r="Q3922" s="47">
        <f ca="1">SUM(L$15:L3922)-SUM(M$15:M3922)</f>
        <v>0</v>
      </c>
      <c r="R3922" s="47" t="str">
        <f t="shared" ca="1" si="1163"/>
        <v>M3925</v>
      </c>
      <c r="S3922" s="40">
        <f t="shared" ca="1" si="1169"/>
        <v>0</v>
      </c>
      <c r="T3922" s="46">
        <f t="shared" ca="1" si="1170"/>
        <v>43</v>
      </c>
      <c r="X3922" s="74">
        <f t="shared" ca="1" si="1171"/>
        <v>-0.28895046591302165</v>
      </c>
      <c r="Y3922" s="75">
        <f t="shared" ca="1" si="1172"/>
        <v>-0.28895046591302165</v>
      </c>
      <c r="Z3922" s="74">
        <f t="shared" ca="1" si="1173"/>
        <v>0.74904930795731262</v>
      </c>
      <c r="AA3922" s="76">
        <f t="shared" ca="1" si="1174"/>
        <v>-288.95046591302167</v>
      </c>
      <c r="AB3922" s="76">
        <f t="shared" ca="1" si="1175"/>
        <v>749.04930795731264</v>
      </c>
    </row>
    <row r="3923" spans="1:28" x14ac:dyDescent="0.25">
      <c r="A3923" s="2">
        <f t="shared" si="1176"/>
        <v>9</v>
      </c>
      <c r="B3923" s="16">
        <f ca="1">VLOOKUP(A3923,PERIODS!$O$4:$P$33,2,FALSE)</f>
        <v>3.3000000000000002E-2</v>
      </c>
      <c r="C3923" s="15"/>
      <c r="D3923" s="18">
        <v>3909</v>
      </c>
      <c r="E3923" s="34">
        <f t="shared" ca="1" si="1159"/>
        <v>20626.510076359224</v>
      </c>
      <c r="F3923" s="34">
        <f t="shared" ca="1" si="1160"/>
        <v>3300</v>
      </c>
      <c r="G3923" s="69">
        <f t="shared" ca="1" si="1164"/>
        <v>0</v>
      </c>
      <c r="H3923" s="34">
        <f t="shared" ca="1" si="1165"/>
        <v>-2.7609337636239273</v>
      </c>
      <c r="I3923" s="34">
        <f t="shared" ca="1" si="1166"/>
        <v>3297.2390662363759</v>
      </c>
      <c r="J3923" s="18">
        <f ca="1">SUM(INDIRECT(ADDRESS(ROW(F3923),COLUMN(F3923),4)):INDIRECT(ADDRESS(ROW(F3923)+N$5-1,COLUMN(F3923),4)))</f>
        <v>23100</v>
      </c>
      <c r="K3923" s="18">
        <f t="shared" ca="1" si="1167"/>
        <v>16350</v>
      </c>
      <c r="L3923" s="18">
        <f t="shared" ca="1" si="1177"/>
        <v>16350</v>
      </c>
      <c r="M3923" s="18">
        <f t="shared" ca="1" si="1161"/>
        <v>0</v>
      </c>
      <c r="N3923" s="34">
        <f t="shared" ca="1" si="1168"/>
        <v>17329.271010122848</v>
      </c>
      <c r="P3923" s="18">
        <f t="shared" ca="1" si="1162"/>
        <v>2.7609337636239273</v>
      </c>
      <c r="Q3923" s="47">
        <f ca="1">SUM(L$15:L3923)-SUM(M$15:M3923)</f>
        <v>16350</v>
      </c>
      <c r="R3923" s="47" t="str">
        <f t="shared" ca="1" si="1163"/>
        <v>M3926</v>
      </c>
      <c r="S3923" s="40">
        <f t="shared" ca="1" si="1169"/>
        <v>0</v>
      </c>
      <c r="T3923" s="46">
        <f t="shared" ca="1" si="1170"/>
        <v>21</v>
      </c>
      <c r="X3923" s="74">
        <f t="shared" ca="1" si="1171"/>
        <v>-2.7609337636239272E-3</v>
      </c>
      <c r="Y3923" s="75">
        <f t="shared" ca="1" si="1172"/>
        <v>-2.7609337636239272E-3</v>
      </c>
      <c r="Z3923" s="74">
        <f t="shared" ca="1" si="1173"/>
        <v>0.99724287410876566</v>
      </c>
      <c r="AA3923" s="76">
        <f t="shared" ca="1" si="1174"/>
        <v>-2.7609337636239273</v>
      </c>
      <c r="AB3923" s="76">
        <f t="shared" ca="1" si="1175"/>
        <v>997.2428741087657</v>
      </c>
    </row>
    <row r="3924" spans="1:28" x14ac:dyDescent="0.25">
      <c r="A3924" s="2">
        <f t="shared" si="1176"/>
        <v>10</v>
      </c>
      <c r="B3924" s="16">
        <f ca="1">VLOOKUP(A3924,PERIODS!$O$4:$P$33,2,FALSE)</f>
        <v>3.3000000000000002E-2</v>
      </c>
      <c r="C3924" s="15"/>
      <c r="D3924" s="18">
        <v>3910</v>
      </c>
      <c r="E3924" s="34">
        <f t="shared" ca="1" si="1159"/>
        <v>17329.271010122848</v>
      </c>
      <c r="F3924" s="34">
        <f t="shared" ca="1" si="1160"/>
        <v>3300</v>
      </c>
      <c r="G3924" s="69">
        <f t="shared" ca="1" si="1164"/>
        <v>0</v>
      </c>
      <c r="H3924" s="34">
        <f t="shared" ca="1" si="1165"/>
        <v>-777.46573986659587</v>
      </c>
      <c r="I3924" s="34">
        <f t="shared" ca="1" si="1166"/>
        <v>2522.5342601334041</v>
      </c>
      <c r="J3924" s="18">
        <f ca="1">SUM(INDIRECT(ADDRESS(ROW(F3924),COLUMN(F3924),4)):INDIRECT(ADDRESS(ROW(F3924)+N$5-1,COLUMN(F3924),4)))</f>
        <v>23100</v>
      </c>
      <c r="K3924" s="18">
        <f t="shared" ca="1" si="1167"/>
        <v>16350</v>
      </c>
      <c r="L3924" s="18">
        <f t="shared" ca="1" si="1177"/>
        <v>0</v>
      </c>
      <c r="M3924" s="18">
        <f t="shared" ca="1" si="1161"/>
        <v>0</v>
      </c>
      <c r="N3924" s="34">
        <f t="shared" ca="1" si="1168"/>
        <v>14806.736749989443</v>
      </c>
      <c r="P3924" s="18">
        <f t="shared" ca="1" si="1162"/>
        <v>777.46573986659587</v>
      </c>
      <c r="Q3924" s="47">
        <f ca="1">SUM(L$15:L3924)-SUM(M$15:M3924)</f>
        <v>16350</v>
      </c>
      <c r="R3924" s="47" t="str">
        <f t="shared" ca="1" si="1163"/>
        <v>M3927</v>
      </c>
      <c r="S3924" s="40">
        <f t="shared" ca="1" si="1169"/>
        <v>0</v>
      </c>
      <c r="T3924" s="46">
        <f t="shared" ca="1" si="1170"/>
        <v>75</v>
      </c>
      <c r="X3924" s="74">
        <f t="shared" ca="1" si="1171"/>
        <v>-0.77746573986659584</v>
      </c>
      <c r="Y3924" s="75">
        <f t="shared" ca="1" si="1172"/>
        <v>-0.77746573986659584</v>
      </c>
      <c r="Z3924" s="74">
        <f t="shared" ca="1" si="1173"/>
        <v>0.45956920467933665</v>
      </c>
      <c r="AA3924" s="76">
        <f t="shared" ca="1" si="1174"/>
        <v>-777.46573986659587</v>
      </c>
      <c r="AB3924" s="76">
        <f t="shared" ca="1" si="1175"/>
        <v>459.56920467933668</v>
      </c>
    </row>
    <row r="3925" spans="1:28" x14ac:dyDescent="0.25">
      <c r="A3925" s="2">
        <f t="shared" si="1176"/>
        <v>11</v>
      </c>
      <c r="B3925" s="16">
        <f ca="1">VLOOKUP(A3925,PERIODS!$O$4:$P$33,2,FALSE)</f>
        <v>3.3000000000000002E-2</v>
      </c>
      <c r="C3925" s="15"/>
      <c r="D3925" s="18">
        <v>3911</v>
      </c>
      <c r="E3925" s="34">
        <f t="shared" ca="1" si="1159"/>
        <v>14806.736749989443</v>
      </c>
      <c r="F3925" s="34">
        <f t="shared" ca="1" si="1160"/>
        <v>3300</v>
      </c>
      <c r="G3925" s="69">
        <f t="shared" ca="1" si="1164"/>
        <v>0</v>
      </c>
      <c r="H3925" s="34">
        <f t="shared" ca="1" si="1165"/>
        <v>47.351088151010366</v>
      </c>
      <c r="I3925" s="34">
        <f t="shared" ca="1" si="1166"/>
        <v>3347.3510881510106</v>
      </c>
      <c r="J3925" s="18">
        <f ca="1">SUM(INDIRECT(ADDRESS(ROW(F3925),COLUMN(F3925),4)):INDIRECT(ADDRESS(ROW(F3925)+N$5-1,COLUMN(F3925),4)))</f>
        <v>23300</v>
      </c>
      <c r="K3925" s="18">
        <f t="shared" ca="1" si="1167"/>
        <v>16350</v>
      </c>
      <c r="L3925" s="18">
        <f t="shared" ca="1" si="1177"/>
        <v>0</v>
      </c>
      <c r="M3925" s="18">
        <f t="shared" ca="1" si="1161"/>
        <v>0</v>
      </c>
      <c r="N3925" s="34">
        <f t="shared" ca="1" si="1168"/>
        <v>11459.385661838432</v>
      </c>
      <c r="P3925" s="18">
        <f t="shared" ca="1" si="1162"/>
        <v>47.351088151010366</v>
      </c>
      <c r="Q3925" s="47">
        <f ca="1">SUM(L$15:L3925)-SUM(M$15:M3925)</f>
        <v>16350</v>
      </c>
      <c r="R3925" s="47" t="str">
        <f t="shared" ca="1" si="1163"/>
        <v>M3928</v>
      </c>
      <c r="S3925" s="40">
        <f t="shared" ca="1" si="1169"/>
        <v>0</v>
      </c>
      <c r="T3925" s="46">
        <f t="shared" ca="1" si="1170"/>
        <v>40</v>
      </c>
      <c r="X3925" s="74">
        <f t="shared" ca="1" si="1171"/>
        <v>4.7351088151010363E-2</v>
      </c>
      <c r="Y3925" s="75">
        <f t="shared" ca="1" si="1172"/>
        <v>4.7351088151010363E-2</v>
      </c>
      <c r="Z3925" s="74">
        <f t="shared" ca="1" si="1173"/>
        <v>1.0484900569026909</v>
      </c>
      <c r="AA3925" s="76">
        <f t="shared" ca="1" si="1174"/>
        <v>47.351088151010366</v>
      </c>
      <c r="AB3925" s="76">
        <f t="shared" ca="1" si="1175"/>
        <v>1048.4900569026909</v>
      </c>
    </row>
    <row r="3926" spans="1:28" x14ac:dyDescent="0.25">
      <c r="A3926" s="2">
        <f t="shared" si="1176"/>
        <v>12</v>
      </c>
      <c r="B3926" s="16">
        <f ca="1">VLOOKUP(A3926,PERIODS!$O$4:$P$33,2,FALSE)</f>
        <v>3.3000000000000002E-2</v>
      </c>
      <c r="C3926" s="15"/>
      <c r="D3926" s="18">
        <v>3912</v>
      </c>
      <c r="E3926" s="34">
        <f t="shared" ca="1" si="1159"/>
        <v>11459.385661838432</v>
      </c>
      <c r="F3926" s="34">
        <f t="shared" ca="1" si="1160"/>
        <v>3300</v>
      </c>
      <c r="G3926" s="69">
        <f t="shared" ca="1" si="1164"/>
        <v>0</v>
      </c>
      <c r="H3926" s="34">
        <f t="shared" ca="1" si="1165"/>
        <v>831.5304870349845</v>
      </c>
      <c r="I3926" s="34">
        <f t="shared" ca="1" si="1166"/>
        <v>4131.5304870349846</v>
      </c>
      <c r="J3926" s="18">
        <f ca="1">SUM(INDIRECT(ADDRESS(ROW(F3926),COLUMN(F3926),4)):INDIRECT(ADDRESS(ROW(F3926)+N$5-1,COLUMN(F3926),4)))</f>
        <v>23500</v>
      </c>
      <c r="K3926" s="18">
        <f t="shared" ca="1" si="1167"/>
        <v>0</v>
      </c>
      <c r="L3926" s="18">
        <f t="shared" ca="1" si="1177"/>
        <v>0</v>
      </c>
      <c r="M3926" s="18">
        <f t="shared" ca="1" si="1161"/>
        <v>16350</v>
      </c>
      <c r="N3926" s="34">
        <f t="shared" ca="1" si="1168"/>
        <v>23677.855174803448</v>
      </c>
      <c r="P3926" s="18">
        <f t="shared" ca="1" si="1162"/>
        <v>831.5304870349845</v>
      </c>
      <c r="Q3926" s="47">
        <f ca="1">SUM(L$15:L3926)-SUM(M$15:M3926)</f>
        <v>0</v>
      </c>
      <c r="R3926" s="47" t="str">
        <f t="shared" ca="1" si="1163"/>
        <v>M3929</v>
      </c>
      <c r="S3926" s="40">
        <f t="shared" ca="1" si="1169"/>
        <v>0</v>
      </c>
      <c r="T3926" s="46">
        <f t="shared" ca="1" si="1170"/>
        <v>35</v>
      </c>
      <c r="X3926" s="74">
        <f t="shared" ca="1" si="1171"/>
        <v>0.83153048703498456</v>
      </c>
      <c r="Y3926" s="75">
        <f t="shared" ca="1" si="1172"/>
        <v>0.83153048703498456</v>
      </c>
      <c r="Z3926" s="74">
        <f t="shared" ca="1" si="1173"/>
        <v>2.2968313221581149</v>
      </c>
      <c r="AA3926" s="76">
        <f t="shared" ca="1" si="1174"/>
        <v>831.5304870349845</v>
      </c>
      <c r="AB3926" s="76">
        <f t="shared" ca="1" si="1175"/>
        <v>2296.8313221581147</v>
      </c>
    </row>
    <row r="3927" spans="1:28" x14ac:dyDescent="0.25">
      <c r="A3927" s="2">
        <f t="shared" si="1176"/>
        <v>13</v>
      </c>
      <c r="B3927" s="16">
        <f ca="1">VLOOKUP(A3927,PERIODS!$O$4:$P$33,2,FALSE)</f>
        <v>3.3000000000000002E-2</v>
      </c>
      <c r="C3927" s="15"/>
      <c r="D3927" s="18">
        <v>3913</v>
      </c>
      <c r="E3927" s="34">
        <f t="shared" ca="1" si="1159"/>
        <v>23677.855174803448</v>
      </c>
      <c r="F3927" s="34">
        <f t="shared" ca="1" si="1160"/>
        <v>3300</v>
      </c>
      <c r="G3927" s="69">
        <f t="shared" ca="1" si="1164"/>
        <v>0</v>
      </c>
      <c r="H3927" s="34">
        <f t="shared" ca="1" si="1165"/>
        <v>1379.2831853317418</v>
      </c>
      <c r="I3927" s="34">
        <f t="shared" ca="1" si="1166"/>
        <v>4679.2831853317421</v>
      </c>
      <c r="J3927" s="18">
        <f ca="1">SUM(INDIRECT(ADDRESS(ROW(F3927),COLUMN(F3927),4)):INDIRECT(ADDRESS(ROW(F3927)+N$5-1,COLUMN(F3927),4)))</f>
        <v>23700</v>
      </c>
      <c r="K3927" s="18">
        <f t="shared" ca="1" si="1167"/>
        <v>16350</v>
      </c>
      <c r="L3927" s="18">
        <f t="shared" ca="1" si="1177"/>
        <v>16350</v>
      </c>
      <c r="M3927" s="18">
        <f t="shared" ca="1" si="1161"/>
        <v>0</v>
      </c>
      <c r="N3927" s="34">
        <f t="shared" ca="1" si="1168"/>
        <v>18998.571989471704</v>
      </c>
      <c r="P3927" s="18">
        <f t="shared" ca="1" si="1162"/>
        <v>1379.2831853317418</v>
      </c>
      <c r="Q3927" s="47">
        <f ca="1">SUM(L$15:L3927)-SUM(M$15:M3927)</f>
        <v>16350</v>
      </c>
      <c r="R3927" s="47" t="str">
        <f t="shared" ca="1" si="1163"/>
        <v>M3930</v>
      </c>
      <c r="S3927" s="40">
        <f t="shared" ca="1" si="1169"/>
        <v>0</v>
      </c>
      <c r="T3927" s="46">
        <f t="shared" ca="1" si="1170"/>
        <v>19</v>
      </c>
      <c r="X3927" s="74">
        <f t="shared" ca="1" si="1171"/>
        <v>1.3792831853317418</v>
      </c>
      <c r="Y3927" s="75">
        <f t="shared" ca="1" si="1172"/>
        <v>1.3792831853317418</v>
      </c>
      <c r="Z3927" s="74">
        <f t="shared" ca="1" si="1173"/>
        <v>3.97205338065779</v>
      </c>
      <c r="AA3927" s="76">
        <f t="shared" ca="1" si="1174"/>
        <v>1379.2831853317418</v>
      </c>
      <c r="AB3927" s="76">
        <f t="shared" ca="1" si="1175"/>
        <v>3972.0533806577901</v>
      </c>
    </row>
    <row r="3928" spans="1:28" x14ac:dyDescent="0.25">
      <c r="A3928" s="2">
        <f t="shared" si="1176"/>
        <v>14</v>
      </c>
      <c r="B3928" s="16">
        <f ca="1">VLOOKUP(A3928,PERIODS!$O$4:$P$33,2,FALSE)</f>
        <v>3.3000000000000002E-2</v>
      </c>
      <c r="C3928" s="15"/>
      <c r="D3928" s="18">
        <v>3914</v>
      </c>
      <c r="E3928" s="34">
        <f t="shared" ca="1" si="1159"/>
        <v>18998.571989471704</v>
      </c>
      <c r="F3928" s="34">
        <f t="shared" ca="1" si="1160"/>
        <v>3300</v>
      </c>
      <c r="G3928" s="69">
        <f t="shared" ca="1" si="1164"/>
        <v>0</v>
      </c>
      <c r="H3928" s="34">
        <f t="shared" ca="1" si="1165"/>
        <v>42.275485354811195</v>
      </c>
      <c r="I3928" s="34">
        <f t="shared" ca="1" si="1166"/>
        <v>3342.2754853548113</v>
      </c>
      <c r="J3928" s="18">
        <f ca="1">SUM(INDIRECT(ADDRESS(ROW(F3928),COLUMN(F3928),4)):INDIRECT(ADDRESS(ROW(F3928)+N$5-1,COLUMN(F3928),4)))</f>
        <v>23900</v>
      </c>
      <c r="K3928" s="18">
        <f t="shared" ca="1" si="1167"/>
        <v>16350</v>
      </c>
      <c r="L3928" s="18">
        <f t="shared" ca="1" si="1177"/>
        <v>0</v>
      </c>
      <c r="M3928" s="18">
        <f t="shared" ca="1" si="1161"/>
        <v>0</v>
      </c>
      <c r="N3928" s="34">
        <f t="shared" ca="1" si="1168"/>
        <v>15656.296504116894</v>
      </c>
      <c r="P3928" s="18">
        <f t="shared" ca="1" si="1162"/>
        <v>42.275485354811195</v>
      </c>
      <c r="Q3928" s="47">
        <f ca="1">SUM(L$15:L3928)-SUM(M$15:M3928)</f>
        <v>16350</v>
      </c>
      <c r="R3928" s="47" t="str">
        <f t="shared" ca="1" si="1163"/>
        <v>M3931</v>
      </c>
      <c r="S3928" s="40">
        <f t="shared" ca="1" si="1169"/>
        <v>0</v>
      </c>
      <c r="T3928" s="46">
        <f t="shared" ca="1" si="1170"/>
        <v>26</v>
      </c>
      <c r="X3928" s="74">
        <f t="shared" ca="1" si="1171"/>
        <v>4.2275485354811196E-2</v>
      </c>
      <c r="Y3928" s="75">
        <f t="shared" ca="1" si="1172"/>
        <v>4.2275485354811196E-2</v>
      </c>
      <c r="Z3928" s="74">
        <f t="shared" ca="1" si="1173"/>
        <v>1.0431818204836749</v>
      </c>
      <c r="AA3928" s="76">
        <f t="shared" ca="1" si="1174"/>
        <v>42.275485354811195</v>
      </c>
      <c r="AB3928" s="76">
        <f t="shared" ca="1" si="1175"/>
        <v>1043.181820483675</v>
      </c>
    </row>
    <row r="3929" spans="1:28" x14ac:dyDescent="0.25">
      <c r="A3929" s="2">
        <f t="shared" si="1176"/>
        <v>15</v>
      </c>
      <c r="B3929" s="16">
        <f ca="1">VLOOKUP(A3929,PERIODS!$O$4:$P$33,2,FALSE)</f>
        <v>3.3000000000000002E-2</v>
      </c>
      <c r="C3929" s="15"/>
      <c r="D3929" s="18">
        <v>3915</v>
      </c>
      <c r="E3929" s="34">
        <f t="shared" ca="1" si="1159"/>
        <v>15656.296504116894</v>
      </c>
      <c r="F3929" s="34">
        <f t="shared" ca="1" si="1160"/>
        <v>3300</v>
      </c>
      <c r="G3929" s="69">
        <f t="shared" ca="1" si="1164"/>
        <v>0</v>
      </c>
      <c r="H3929" s="34">
        <f t="shared" ca="1" si="1165"/>
        <v>390.17203999665008</v>
      </c>
      <c r="I3929" s="34">
        <f t="shared" ca="1" si="1166"/>
        <v>3690.1720399966503</v>
      </c>
      <c r="J3929" s="18">
        <f ca="1">SUM(INDIRECT(ADDRESS(ROW(F3929),COLUMN(F3929),4)):INDIRECT(ADDRESS(ROW(F3929)+N$5-1,COLUMN(F3929),4)))</f>
        <v>24100</v>
      </c>
      <c r="K3929" s="18">
        <f t="shared" ca="1" si="1167"/>
        <v>16350</v>
      </c>
      <c r="L3929" s="18">
        <f t="shared" ca="1" si="1177"/>
        <v>0</v>
      </c>
      <c r="M3929" s="18">
        <f t="shared" ca="1" si="1161"/>
        <v>0</v>
      </c>
      <c r="N3929" s="34">
        <f t="shared" ca="1" si="1168"/>
        <v>11966.124464120243</v>
      </c>
      <c r="P3929" s="18">
        <f t="shared" ca="1" si="1162"/>
        <v>390.17203999665008</v>
      </c>
      <c r="Q3929" s="47">
        <f ca="1">SUM(L$15:L3929)-SUM(M$15:M3929)</f>
        <v>16350</v>
      </c>
      <c r="R3929" s="47" t="str">
        <f t="shared" ca="1" si="1163"/>
        <v>M3932</v>
      </c>
      <c r="S3929" s="40">
        <f t="shared" ca="1" si="1169"/>
        <v>0</v>
      </c>
      <c r="T3929" s="46">
        <f t="shared" ca="1" si="1170"/>
        <v>99</v>
      </c>
      <c r="X3929" s="74">
        <f t="shared" ca="1" si="1171"/>
        <v>0.39017203999665007</v>
      </c>
      <c r="Y3929" s="75">
        <f t="shared" ca="1" si="1172"/>
        <v>0.39017203999665007</v>
      </c>
      <c r="Z3929" s="74">
        <f t="shared" ca="1" si="1173"/>
        <v>1.4772349155123898</v>
      </c>
      <c r="AA3929" s="76">
        <f t="shared" ca="1" si="1174"/>
        <v>390.17203999665008</v>
      </c>
      <c r="AB3929" s="76">
        <f t="shared" ca="1" si="1175"/>
        <v>1477.2349155123898</v>
      </c>
    </row>
    <row r="3930" spans="1:28" x14ac:dyDescent="0.25">
      <c r="A3930" s="2">
        <f t="shared" si="1176"/>
        <v>16</v>
      </c>
      <c r="B3930" s="16">
        <f ca="1">VLOOKUP(A3930,PERIODS!$O$4:$P$33,2,FALSE)</f>
        <v>3.3000000000000002E-2</v>
      </c>
      <c r="C3930" s="15"/>
      <c r="D3930" s="18">
        <v>3916</v>
      </c>
      <c r="E3930" s="34">
        <f t="shared" ca="1" si="1159"/>
        <v>11966.124464120243</v>
      </c>
      <c r="F3930" s="34">
        <f t="shared" ca="1" si="1160"/>
        <v>3300</v>
      </c>
      <c r="G3930" s="69">
        <f t="shared" ca="1" si="1164"/>
        <v>0</v>
      </c>
      <c r="H3930" s="34">
        <f t="shared" ca="1" si="1165"/>
        <v>1477.04215937595</v>
      </c>
      <c r="I3930" s="34">
        <f t="shared" ca="1" si="1166"/>
        <v>4777.0421593759502</v>
      </c>
      <c r="J3930" s="18">
        <f ca="1">SUM(INDIRECT(ADDRESS(ROW(F3930),COLUMN(F3930),4)):INDIRECT(ADDRESS(ROW(F3930)+N$5-1,COLUMN(F3930),4)))</f>
        <v>24300</v>
      </c>
      <c r="K3930" s="18">
        <f t="shared" ca="1" si="1167"/>
        <v>0</v>
      </c>
      <c r="L3930" s="18">
        <f t="shared" ca="1" si="1177"/>
        <v>0</v>
      </c>
      <c r="M3930" s="18">
        <f t="shared" ca="1" si="1161"/>
        <v>16350</v>
      </c>
      <c r="N3930" s="34">
        <f t="shared" ca="1" si="1168"/>
        <v>23539.082304744294</v>
      </c>
      <c r="P3930" s="18">
        <f t="shared" ca="1" si="1162"/>
        <v>1477.04215937595</v>
      </c>
      <c r="Q3930" s="47">
        <f ca="1">SUM(L$15:L3930)-SUM(M$15:M3930)</f>
        <v>0</v>
      </c>
      <c r="R3930" s="47" t="str">
        <f t="shared" ca="1" si="1163"/>
        <v>M3933</v>
      </c>
      <c r="S3930" s="40">
        <f t="shared" ca="1" si="1169"/>
        <v>0</v>
      </c>
      <c r="T3930" s="46">
        <f t="shared" ca="1" si="1170"/>
        <v>36</v>
      </c>
      <c r="X3930" s="74">
        <f t="shared" ca="1" si="1171"/>
        <v>1.47704215937595</v>
      </c>
      <c r="Y3930" s="75">
        <f t="shared" ca="1" si="1172"/>
        <v>1.47704215937595</v>
      </c>
      <c r="Z3930" s="74">
        <f t="shared" ca="1" si="1173"/>
        <v>4.3799712453400543</v>
      </c>
      <c r="AA3930" s="76">
        <f t="shared" ca="1" si="1174"/>
        <v>1477.04215937595</v>
      </c>
      <c r="AB3930" s="76">
        <f t="shared" ca="1" si="1175"/>
        <v>4379.9712453400543</v>
      </c>
    </row>
    <row r="3931" spans="1:28" x14ac:dyDescent="0.25">
      <c r="A3931" s="2">
        <f t="shared" si="1176"/>
        <v>17</v>
      </c>
      <c r="B3931" s="16">
        <f ca="1">VLOOKUP(A3931,PERIODS!$O$4:$P$33,2,FALSE)</f>
        <v>3.5000000000000003E-2</v>
      </c>
      <c r="C3931" s="15"/>
      <c r="D3931" s="18">
        <v>3917</v>
      </c>
      <c r="E3931" s="34">
        <f t="shared" ca="1" si="1159"/>
        <v>23539.082304744294</v>
      </c>
      <c r="F3931" s="34">
        <f t="shared" ca="1" si="1160"/>
        <v>3500.0000000000005</v>
      </c>
      <c r="G3931" s="69">
        <f t="shared" ca="1" si="1164"/>
        <v>0</v>
      </c>
      <c r="H3931" s="34">
        <f t="shared" ca="1" si="1165"/>
        <v>852.06874288094843</v>
      </c>
      <c r="I3931" s="34">
        <f t="shared" ca="1" si="1166"/>
        <v>4352.0687428809488</v>
      </c>
      <c r="J3931" s="18">
        <f ca="1">SUM(INDIRECT(ADDRESS(ROW(F3931),COLUMN(F3931),4)):INDIRECT(ADDRESS(ROW(F3931)+N$5-1,COLUMN(F3931),4)))</f>
        <v>24500.000000000004</v>
      </c>
      <c r="K3931" s="18">
        <f t="shared" ca="1" si="1167"/>
        <v>16350</v>
      </c>
      <c r="L3931" s="18">
        <f t="shared" ca="1" si="1177"/>
        <v>16350</v>
      </c>
      <c r="M3931" s="18">
        <f t="shared" ca="1" si="1161"/>
        <v>0</v>
      </c>
      <c r="N3931" s="34">
        <f t="shared" ca="1" si="1168"/>
        <v>19187.013561863343</v>
      </c>
      <c r="P3931" s="18">
        <f t="shared" ca="1" si="1162"/>
        <v>852.06874288094843</v>
      </c>
      <c r="Q3931" s="47">
        <f ca="1">SUM(L$15:L3931)-SUM(M$15:M3931)</f>
        <v>16350</v>
      </c>
      <c r="R3931" s="47" t="str">
        <f t="shared" ca="1" si="1163"/>
        <v>M3934</v>
      </c>
      <c r="S3931" s="40">
        <f t="shared" ca="1" si="1169"/>
        <v>0</v>
      </c>
      <c r="T3931" s="46">
        <f t="shared" ca="1" si="1170"/>
        <v>65</v>
      </c>
      <c r="X3931" s="74">
        <f t="shared" ca="1" si="1171"/>
        <v>0.85206874288094847</v>
      </c>
      <c r="Y3931" s="75">
        <f t="shared" ca="1" si="1172"/>
        <v>0.85206874288094847</v>
      </c>
      <c r="Z3931" s="74">
        <f t="shared" ca="1" si="1173"/>
        <v>2.3444919896389451</v>
      </c>
      <c r="AA3931" s="76">
        <f t="shared" ca="1" si="1174"/>
        <v>852.06874288094843</v>
      </c>
      <c r="AB3931" s="76">
        <f t="shared" ca="1" si="1175"/>
        <v>2344.4919896389451</v>
      </c>
    </row>
    <row r="3932" spans="1:28" x14ac:dyDescent="0.25">
      <c r="A3932" s="2">
        <f t="shared" si="1176"/>
        <v>18</v>
      </c>
      <c r="B3932" s="16">
        <f ca="1">VLOOKUP(A3932,PERIODS!$O$4:$P$33,2,FALSE)</f>
        <v>3.5000000000000003E-2</v>
      </c>
      <c r="C3932" s="15"/>
      <c r="D3932" s="18">
        <v>3918</v>
      </c>
      <c r="E3932" s="34">
        <f t="shared" ca="1" si="1159"/>
        <v>19187.013561863343</v>
      </c>
      <c r="F3932" s="34">
        <f t="shared" ca="1" si="1160"/>
        <v>3500.0000000000005</v>
      </c>
      <c r="G3932" s="69">
        <f t="shared" ca="1" si="1164"/>
        <v>0</v>
      </c>
      <c r="H3932" s="34">
        <f t="shared" ca="1" si="1165"/>
        <v>-156.38900776322734</v>
      </c>
      <c r="I3932" s="34">
        <f t="shared" ca="1" si="1166"/>
        <v>3343.6109922367732</v>
      </c>
      <c r="J3932" s="18">
        <f ca="1">SUM(INDIRECT(ADDRESS(ROW(F3932),COLUMN(F3932),4)):INDIRECT(ADDRESS(ROW(F3932)+N$5-1,COLUMN(F3932),4)))</f>
        <v>24500.000000000004</v>
      </c>
      <c r="K3932" s="18">
        <f t="shared" ca="1" si="1167"/>
        <v>16350</v>
      </c>
      <c r="L3932" s="18">
        <f t="shared" ca="1" si="1177"/>
        <v>0</v>
      </c>
      <c r="M3932" s="18">
        <f t="shared" ca="1" si="1161"/>
        <v>0</v>
      </c>
      <c r="N3932" s="34">
        <f t="shared" ca="1" si="1168"/>
        <v>15843.402569626571</v>
      </c>
      <c r="P3932" s="18">
        <f t="shared" ca="1" si="1162"/>
        <v>156.38900776322734</v>
      </c>
      <c r="Q3932" s="47">
        <f ca="1">SUM(L$15:L3932)-SUM(M$15:M3932)</f>
        <v>16350</v>
      </c>
      <c r="R3932" s="47" t="str">
        <f t="shared" ca="1" si="1163"/>
        <v>M3935</v>
      </c>
      <c r="S3932" s="40">
        <f t="shared" ca="1" si="1169"/>
        <v>0</v>
      </c>
      <c r="T3932" s="46">
        <f t="shared" ca="1" si="1170"/>
        <v>3</v>
      </c>
      <c r="X3932" s="74">
        <f t="shared" ca="1" si="1171"/>
        <v>-0.15638900776322734</v>
      </c>
      <c r="Y3932" s="75">
        <f t="shared" ca="1" si="1172"/>
        <v>-0.15638900776322734</v>
      </c>
      <c r="Z3932" s="74">
        <f t="shared" ca="1" si="1173"/>
        <v>0.85522643593029024</v>
      </c>
      <c r="AA3932" s="76">
        <f t="shared" ca="1" si="1174"/>
        <v>-156.38900776322734</v>
      </c>
      <c r="AB3932" s="76">
        <f t="shared" ca="1" si="1175"/>
        <v>855.22643593029022</v>
      </c>
    </row>
    <row r="3933" spans="1:28" x14ac:dyDescent="0.25">
      <c r="A3933" s="2">
        <f t="shared" si="1176"/>
        <v>19</v>
      </c>
      <c r="B3933" s="16">
        <f ca="1">VLOOKUP(A3933,PERIODS!$O$4:$P$33,2,FALSE)</f>
        <v>3.5000000000000003E-2</v>
      </c>
      <c r="C3933" s="15"/>
      <c r="D3933" s="18">
        <v>3919</v>
      </c>
      <c r="E3933" s="34">
        <f t="shared" ca="1" si="1159"/>
        <v>15843.402569626571</v>
      </c>
      <c r="F3933" s="34">
        <f t="shared" ca="1" si="1160"/>
        <v>3500.0000000000005</v>
      </c>
      <c r="G3933" s="69">
        <f t="shared" ca="1" si="1164"/>
        <v>0</v>
      </c>
      <c r="H3933" s="34">
        <f t="shared" ca="1" si="1165"/>
        <v>-1332.8602766704007</v>
      </c>
      <c r="I3933" s="34">
        <f t="shared" ca="1" si="1166"/>
        <v>2167.1397233295997</v>
      </c>
      <c r="J3933" s="18">
        <f ca="1">SUM(INDIRECT(ADDRESS(ROW(F3933),COLUMN(F3933),4)):INDIRECT(ADDRESS(ROW(F3933)+N$5-1,COLUMN(F3933),4)))</f>
        <v>24500.000000000004</v>
      </c>
      <c r="K3933" s="18">
        <f t="shared" ca="1" si="1167"/>
        <v>16350</v>
      </c>
      <c r="L3933" s="18">
        <f t="shared" ca="1" si="1177"/>
        <v>0</v>
      </c>
      <c r="M3933" s="18">
        <f t="shared" ca="1" si="1161"/>
        <v>0</v>
      </c>
      <c r="N3933" s="34">
        <f t="shared" ca="1" si="1168"/>
        <v>13676.262846296971</v>
      </c>
      <c r="P3933" s="18">
        <f t="shared" ca="1" si="1162"/>
        <v>1332.8602766704007</v>
      </c>
      <c r="Q3933" s="47">
        <f ca="1">SUM(L$15:L3933)-SUM(M$15:M3933)</f>
        <v>16350</v>
      </c>
      <c r="R3933" s="47" t="str">
        <f t="shared" ca="1" si="1163"/>
        <v>M3936</v>
      </c>
      <c r="S3933" s="40">
        <f t="shared" ca="1" si="1169"/>
        <v>0</v>
      </c>
      <c r="T3933" s="46">
        <f t="shared" ca="1" si="1170"/>
        <v>61</v>
      </c>
      <c r="X3933" s="74">
        <f t="shared" ca="1" si="1171"/>
        <v>-1.3328602766704007</v>
      </c>
      <c r="Y3933" s="75">
        <f t="shared" ca="1" si="1172"/>
        <v>-1.3328602766704007</v>
      </c>
      <c r="Z3933" s="74">
        <f t="shared" ca="1" si="1173"/>
        <v>0.26372186399712105</v>
      </c>
      <c r="AA3933" s="76">
        <f t="shared" ca="1" si="1174"/>
        <v>-1332.8602766704007</v>
      </c>
      <c r="AB3933" s="76">
        <f t="shared" ca="1" si="1175"/>
        <v>263.72186399712103</v>
      </c>
    </row>
    <row r="3934" spans="1:28" x14ac:dyDescent="0.25">
      <c r="A3934" s="2">
        <f t="shared" si="1176"/>
        <v>20</v>
      </c>
      <c r="B3934" s="16">
        <f ca="1">VLOOKUP(A3934,PERIODS!$O$4:$P$33,2,FALSE)</f>
        <v>3.5000000000000003E-2</v>
      </c>
      <c r="C3934" s="15"/>
      <c r="D3934" s="18">
        <v>3920</v>
      </c>
      <c r="E3934" s="34">
        <f t="shared" ca="1" si="1159"/>
        <v>13676.262846296971</v>
      </c>
      <c r="F3934" s="34">
        <f t="shared" ca="1" si="1160"/>
        <v>3500.0000000000005</v>
      </c>
      <c r="G3934" s="69">
        <f t="shared" ca="1" si="1164"/>
        <v>0</v>
      </c>
      <c r="H3934" s="34">
        <f t="shared" ca="1" si="1165"/>
        <v>-1385.3262391193134</v>
      </c>
      <c r="I3934" s="34">
        <f t="shared" ca="1" si="1166"/>
        <v>2114.673760880687</v>
      </c>
      <c r="J3934" s="18">
        <f ca="1">SUM(INDIRECT(ADDRESS(ROW(F3934),COLUMN(F3934),4)):INDIRECT(ADDRESS(ROW(F3934)+N$5-1,COLUMN(F3934),4)))</f>
        <v>24500.000000000004</v>
      </c>
      <c r="K3934" s="18">
        <f t="shared" ca="1" si="1167"/>
        <v>0</v>
      </c>
      <c r="L3934" s="18">
        <f t="shared" ca="1" si="1177"/>
        <v>0</v>
      </c>
      <c r="M3934" s="18">
        <f t="shared" ca="1" si="1161"/>
        <v>16350</v>
      </c>
      <c r="N3934" s="34">
        <f t="shared" ca="1" si="1168"/>
        <v>27911.589085416286</v>
      </c>
      <c r="P3934" s="18">
        <f t="shared" ca="1" si="1162"/>
        <v>1385.3262391193134</v>
      </c>
      <c r="Q3934" s="47">
        <f ca="1">SUM(L$15:L3934)-SUM(M$15:M3934)</f>
        <v>0</v>
      </c>
      <c r="R3934" s="47" t="str">
        <f t="shared" ca="1" si="1163"/>
        <v>M3937</v>
      </c>
      <c r="S3934" s="40">
        <f t="shared" ca="1" si="1169"/>
        <v>0</v>
      </c>
      <c r="T3934" s="46">
        <f t="shared" ca="1" si="1170"/>
        <v>52</v>
      </c>
      <c r="X3934" s="74">
        <f t="shared" ca="1" si="1171"/>
        <v>-1.3853262391193135</v>
      </c>
      <c r="Y3934" s="75">
        <f t="shared" ca="1" si="1172"/>
        <v>-1.3853262391193135</v>
      </c>
      <c r="Z3934" s="74">
        <f t="shared" ca="1" si="1173"/>
        <v>0.25024214769548703</v>
      </c>
      <c r="AA3934" s="76">
        <f t="shared" ca="1" si="1174"/>
        <v>-1385.3262391193134</v>
      </c>
      <c r="AB3934" s="76">
        <f t="shared" ca="1" si="1175"/>
        <v>250.24214769548703</v>
      </c>
    </row>
    <row r="3935" spans="1:28" x14ac:dyDescent="0.25">
      <c r="A3935" s="2">
        <f t="shared" si="1176"/>
        <v>21</v>
      </c>
      <c r="B3935" s="16">
        <f ca="1">VLOOKUP(A3935,PERIODS!$O$4:$P$33,2,FALSE)</f>
        <v>3.5000000000000003E-2</v>
      </c>
      <c r="C3935" s="15"/>
      <c r="D3935" s="18">
        <v>3921</v>
      </c>
      <c r="E3935" s="34">
        <f t="shared" ca="1" si="1159"/>
        <v>27911.589085416286</v>
      </c>
      <c r="F3935" s="34">
        <f t="shared" ca="1" si="1160"/>
        <v>3500.0000000000005</v>
      </c>
      <c r="G3935" s="69">
        <f t="shared" ca="1" si="1164"/>
        <v>0</v>
      </c>
      <c r="H3935" s="34">
        <f t="shared" ca="1" si="1165"/>
        <v>-1075.4949786245434</v>
      </c>
      <c r="I3935" s="34">
        <f t="shared" ca="1" si="1166"/>
        <v>2424.5050213754571</v>
      </c>
      <c r="J3935" s="18">
        <f ca="1">SUM(INDIRECT(ADDRESS(ROW(F3935),COLUMN(F3935),4)):INDIRECT(ADDRESS(ROW(F3935)+N$5-1,COLUMN(F3935),4)))</f>
        <v>24500.000000000004</v>
      </c>
      <c r="K3935" s="18">
        <f t="shared" ca="1" si="1167"/>
        <v>0</v>
      </c>
      <c r="L3935" s="18">
        <f t="shared" ca="1" si="1177"/>
        <v>0</v>
      </c>
      <c r="M3935" s="18">
        <f t="shared" ca="1" si="1161"/>
        <v>0</v>
      </c>
      <c r="N3935" s="34">
        <f t="shared" ca="1" si="1168"/>
        <v>25487.084064040828</v>
      </c>
      <c r="P3935" s="18">
        <f t="shared" ca="1" si="1162"/>
        <v>1075.4949786245434</v>
      </c>
      <c r="Q3935" s="47">
        <f ca="1">SUM(L$15:L3935)-SUM(M$15:M3935)</f>
        <v>0</v>
      </c>
      <c r="R3935" s="47" t="str">
        <f t="shared" ca="1" si="1163"/>
        <v>M3938</v>
      </c>
      <c r="S3935" s="40">
        <f t="shared" ca="1" si="1169"/>
        <v>0</v>
      </c>
      <c r="T3935" s="46">
        <f t="shared" ca="1" si="1170"/>
        <v>99</v>
      </c>
      <c r="X3935" s="74">
        <f t="shared" ca="1" si="1171"/>
        <v>-1.0754949786245434</v>
      </c>
      <c r="Y3935" s="75">
        <f t="shared" ca="1" si="1172"/>
        <v>-1.0754949786245434</v>
      </c>
      <c r="Z3935" s="74">
        <f t="shared" ca="1" si="1173"/>
        <v>0.34112886201024772</v>
      </c>
      <c r="AA3935" s="76">
        <f t="shared" ca="1" si="1174"/>
        <v>-1075.4949786245434</v>
      </c>
      <c r="AB3935" s="76">
        <f t="shared" ca="1" si="1175"/>
        <v>341.1288620102477</v>
      </c>
    </row>
    <row r="3936" spans="1:28" x14ac:dyDescent="0.25">
      <c r="A3936" s="2">
        <f t="shared" si="1176"/>
        <v>22</v>
      </c>
      <c r="B3936" s="16">
        <f ca="1">VLOOKUP(A3936,PERIODS!$O$4:$P$33,2,FALSE)</f>
        <v>3.5000000000000003E-2</v>
      </c>
      <c r="C3936" s="15"/>
      <c r="D3936" s="18">
        <v>3922</v>
      </c>
      <c r="E3936" s="34">
        <f t="shared" ca="1" si="1159"/>
        <v>25487.084064040828</v>
      </c>
      <c r="F3936" s="34">
        <f t="shared" ca="1" si="1160"/>
        <v>3500.0000000000005</v>
      </c>
      <c r="G3936" s="69">
        <f t="shared" ca="1" si="1164"/>
        <v>0</v>
      </c>
      <c r="H3936" s="34">
        <f t="shared" ca="1" si="1165"/>
        <v>51.995317272334752</v>
      </c>
      <c r="I3936" s="34">
        <f t="shared" ca="1" si="1166"/>
        <v>3551.9953172723353</v>
      </c>
      <c r="J3936" s="18">
        <f ca="1">SUM(INDIRECT(ADDRESS(ROW(F3936),COLUMN(F3936),4)):INDIRECT(ADDRESS(ROW(F3936)+N$5-1,COLUMN(F3936),4)))</f>
        <v>25000.000000000004</v>
      </c>
      <c r="K3936" s="18">
        <f t="shared" ca="1" si="1167"/>
        <v>0</v>
      </c>
      <c r="L3936" s="18">
        <f t="shared" ca="1" si="1177"/>
        <v>0</v>
      </c>
      <c r="M3936" s="18">
        <f t="shared" ca="1" si="1161"/>
        <v>0</v>
      </c>
      <c r="N3936" s="34">
        <f t="shared" ca="1" si="1168"/>
        <v>21935.088746768492</v>
      </c>
      <c r="P3936" s="18">
        <f t="shared" ca="1" si="1162"/>
        <v>51.995317272334752</v>
      </c>
      <c r="Q3936" s="47">
        <f ca="1">SUM(L$15:L3936)-SUM(M$15:M3936)</f>
        <v>0</v>
      </c>
      <c r="R3936" s="47" t="str">
        <f t="shared" ca="1" si="1163"/>
        <v>M3939</v>
      </c>
      <c r="S3936" s="40">
        <f t="shared" ca="1" si="1169"/>
        <v>0</v>
      </c>
      <c r="T3936" s="46">
        <f t="shared" ca="1" si="1170"/>
        <v>85</v>
      </c>
      <c r="X3936" s="74">
        <f t="shared" ca="1" si="1171"/>
        <v>5.1995317272334751E-2</v>
      </c>
      <c r="Y3936" s="75">
        <f t="shared" ca="1" si="1172"/>
        <v>5.1995317272334751E-2</v>
      </c>
      <c r="Z3936" s="74">
        <f t="shared" ca="1" si="1173"/>
        <v>1.0533708098531827</v>
      </c>
      <c r="AA3936" s="76">
        <f t="shared" ca="1" si="1174"/>
        <v>51.995317272334752</v>
      </c>
      <c r="AB3936" s="76">
        <f t="shared" ca="1" si="1175"/>
        <v>1053.3708098531827</v>
      </c>
    </row>
    <row r="3937" spans="1:28" x14ac:dyDescent="0.25">
      <c r="A3937" s="2">
        <f t="shared" si="1176"/>
        <v>23</v>
      </c>
      <c r="B3937" s="16">
        <f ca="1">VLOOKUP(A3937,PERIODS!$O$4:$P$33,2,FALSE)</f>
        <v>3.5000000000000003E-2</v>
      </c>
      <c r="C3937" s="15"/>
      <c r="D3937" s="18">
        <v>3923</v>
      </c>
      <c r="E3937" s="34">
        <f t="shared" ca="1" si="1159"/>
        <v>21935.088746768492</v>
      </c>
      <c r="F3937" s="34">
        <f t="shared" ca="1" si="1160"/>
        <v>3500.0000000000005</v>
      </c>
      <c r="G3937" s="69">
        <f t="shared" ca="1" si="1164"/>
        <v>0</v>
      </c>
      <c r="H3937" s="34">
        <f t="shared" ca="1" si="1165"/>
        <v>-1138.9220632311797</v>
      </c>
      <c r="I3937" s="34">
        <f t="shared" ca="1" si="1166"/>
        <v>2361.077936768821</v>
      </c>
      <c r="J3937" s="18">
        <f ca="1">SUM(INDIRECT(ADDRESS(ROW(F3937),COLUMN(F3937),4)):INDIRECT(ADDRESS(ROW(F3937)+N$5-1,COLUMN(F3937),4)))</f>
        <v>25500.000000000004</v>
      </c>
      <c r="K3937" s="18">
        <f t="shared" ca="1" si="1167"/>
        <v>16350</v>
      </c>
      <c r="L3937" s="18">
        <f t="shared" ca="1" si="1177"/>
        <v>16350</v>
      </c>
      <c r="M3937" s="18">
        <f t="shared" ca="1" si="1161"/>
        <v>0</v>
      </c>
      <c r="N3937" s="34">
        <f t="shared" ca="1" si="1168"/>
        <v>19574.010809999672</v>
      </c>
      <c r="P3937" s="18">
        <f t="shared" ca="1" si="1162"/>
        <v>1138.9220632311797</v>
      </c>
      <c r="Q3937" s="47">
        <f ca="1">SUM(L$15:L3937)-SUM(M$15:M3937)</f>
        <v>16350</v>
      </c>
      <c r="R3937" s="47" t="str">
        <f t="shared" ca="1" si="1163"/>
        <v>M3940</v>
      </c>
      <c r="S3937" s="40">
        <f t="shared" ca="1" si="1169"/>
        <v>0</v>
      </c>
      <c r="T3937" s="46">
        <f t="shared" ca="1" si="1170"/>
        <v>9</v>
      </c>
      <c r="X3937" s="74">
        <f t="shared" ca="1" si="1171"/>
        <v>-1.1389220632311796</v>
      </c>
      <c r="Y3937" s="75">
        <f t="shared" ca="1" si="1172"/>
        <v>-1.1389220632311796</v>
      </c>
      <c r="Z3937" s="74">
        <f t="shared" ca="1" si="1173"/>
        <v>0.32016395237255324</v>
      </c>
      <c r="AA3937" s="76">
        <f t="shared" ca="1" si="1174"/>
        <v>-1138.9220632311797</v>
      </c>
      <c r="AB3937" s="76">
        <f t="shared" ca="1" si="1175"/>
        <v>320.16395237255324</v>
      </c>
    </row>
    <row r="3938" spans="1:28" x14ac:dyDescent="0.25">
      <c r="A3938" s="2">
        <f t="shared" si="1176"/>
        <v>24</v>
      </c>
      <c r="B3938" s="16">
        <f ca="1">VLOOKUP(A3938,PERIODS!$O$4:$P$33,2,FALSE)</f>
        <v>3.5000000000000003E-2</v>
      </c>
      <c r="C3938" s="15"/>
      <c r="D3938" s="18">
        <v>3924</v>
      </c>
      <c r="E3938" s="34">
        <f t="shared" ref="E3938:E4001" ca="1" si="1178">N3937</f>
        <v>19574.010809999672</v>
      </c>
      <c r="F3938" s="34">
        <f t="shared" ca="1" si="1160"/>
        <v>3500.0000000000005</v>
      </c>
      <c r="G3938" s="69">
        <f t="shared" ca="1" si="1164"/>
        <v>0</v>
      </c>
      <c r="H3938" s="34">
        <f t="shared" ca="1" si="1165"/>
        <v>-1036.3094310284209</v>
      </c>
      <c r="I3938" s="34">
        <f t="shared" ca="1" si="1166"/>
        <v>2463.6905689715795</v>
      </c>
      <c r="J3938" s="18">
        <f ca="1">SUM(INDIRECT(ADDRESS(ROW(F3938),COLUMN(F3938),4)):INDIRECT(ADDRESS(ROW(F3938)+N$5-1,COLUMN(F3938),4)))</f>
        <v>26000</v>
      </c>
      <c r="K3938" s="18">
        <f t="shared" ca="1" si="1167"/>
        <v>16350</v>
      </c>
      <c r="L3938" s="18">
        <f t="shared" ca="1" si="1177"/>
        <v>0</v>
      </c>
      <c r="M3938" s="18">
        <f t="shared" ca="1" si="1161"/>
        <v>0</v>
      </c>
      <c r="N3938" s="34">
        <f t="shared" ca="1" si="1168"/>
        <v>17110.320241028094</v>
      </c>
      <c r="P3938" s="18">
        <f t="shared" ca="1" si="1162"/>
        <v>1036.3094310284209</v>
      </c>
      <c r="Q3938" s="47">
        <f ca="1">SUM(L$15:L3938)-SUM(M$15:M3938)</f>
        <v>16350</v>
      </c>
      <c r="R3938" s="47" t="str">
        <f t="shared" ca="1" si="1163"/>
        <v>M3941</v>
      </c>
      <c r="S3938" s="40">
        <f t="shared" ca="1" si="1169"/>
        <v>0</v>
      </c>
      <c r="T3938" s="46">
        <f t="shared" ca="1" si="1170"/>
        <v>69</v>
      </c>
      <c r="X3938" s="74">
        <f t="shared" ca="1" si="1171"/>
        <v>-1.0363094310284209</v>
      </c>
      <c r="Y3938" s="75">
        <f t="shared" ca="1" si="1172"/>
        <v>-1.0363094310284209</v>
      </c>
      <c r="Z3938" s="74">
        <f t="shared" ca="1" si="1173"/>
        <v>0.35476154088405937</v>
      </c>
      <c r="AA3938" s="76">
        <f t="shared" ca="1" si="1174"/>
        <v>-1036.3094310284209</v>
      </c>
      <c r="AB3938" s="76">
        <f t="shared" ca="1" si="1175"/>
        <v>354.76154088405934</v>
      </c>
    </row>
    <row r="3939" spans="1:28" x14ac:dyDescent="0.25">
      <c r="A3939" s="2">
        <f t="shared" si="1176"/>
        <v>25</v>
      </c>
      <c r="B3939" s="16">
        <f ca="1">VLOOKUP(A3939,PERIODS!$O$4:$P$33,2,FALSE)</f>
        <v>3.5000000000000003E-2</v>
      </c>
      <c r="C3939" s="15"/>
      <c r="D3939" s="18">
        <v>3925</v>
      </c>
      <c r="E3939" s="34">
        <f t="shared" ca="1" si="1178"/>
        <v>17110.320241028094</v>
      </c>
      <c r="F3939" s="34">
        <f t="shared" ca="1" si="1160"/>
        <v>3500.0000000000005</v>
      </c>
      <c r="G3939" s="69">
        <f t="shared" ca="1" si="1164"/>
        <v>0</v>
      </c>
      <c r="H3939" s="34">
        <f t="shared" ca="1" si="1165"/>
        <v>182.69541825424025</v>
      </c>
      <c r="I3939" s="34">
        <f t="shared" ca="1" si="1166"/>
        <v>3682.6954182542408</v>
      </c>
      <c r="J3939" s="18">
        <f ca="1">SUM(INDIRECT(ADDRESS(ROW(F3939),COLUMN(F3939),4)):INDIRECT(ADDRESS(ROW(F3939)+N$5-1,COLUMN(F3939),4)))</f>
        <v>24900</v>
      </c>
      <c r="K3939" s="18">
        <f t="shared" ca="1" si="1167"/>
        <v>16350</v>
      </c>
      <c r="L3939" s="18">
        <f t="shared" ca="1" si="1177"/>
        <v>0</v>
      </c>
      <c r="M3939" s="18">
        <f t="shared" ca="1" si="1161"/>
        <v>0</v>
      </c>
      <c r="N3939" s="34">
        <f t="shared" ca="1" si="1168"/>
        <v>13427.624822773852</v>
      </c>
      <c r="P3939" s="18">
        <f t="shared" ca="1" si="1162"/>
        <v>182.69541825424025</v>
      </c>
      <c r="Q3939" s="47">
        <f ca="1">SUM(L$15:L3939)-SUM(M$15:M3939)</f>
        <v>16350</v>
      </c>
      <c r="R3939" s="47" t="str">
        <f t="shared" ca="1" si="1163"/>
        <v>M3942</v>
      </c>
      <c r="S3939" s="40">
        <f t="shared" ca="1" si="1169"/>
        <v>0</v>
      </c>
      <c r="T3939" s="46">
        <f t="shared" ca="1" si="1170"/>
        <v>89</v>
      </c>
      <c r="X3939" s="74">
        <f t="shared" ca="1" si="1171"/>
        <v>0.18269541825424027</v>
      </c>
      <c r="Y3939" s="75">
        <f t="shared" ca="1" si="1172"/>
        <v>0.18269541825424027</v>
      </c>
      <c r="Z3939" s="74">
        <f t="shared" ca="1" si="1173"/>
        <v>1.2004487176262297</v>
      </c>
      <c r="AA3939" s="76">
        <f t="shared" ca="1" si="1174"/>
        <v>182.69541825424025</v>
      </c>
      <c r="AB3939" s="76">
        <f t="shared" ca="1" si="1175"/>
        <v>1200.4487176262298</v>
      </c>
    </row>
    <row r="3940" spans="1:28" x14ac:dyDescent="0.25">
      <c r="A3940" s="2">
        <f t="shared" si="1176"/>
        <v>26</v>
      </c>
      <c r="B3940" s="16">
        <f ca="1">VLOOKUP(A3940,PERIODS!$O$4:$P$33,2,FALSE)</f>
        <v>3.5000000000000003E-2</v>
      </c>
      <c r="C3940" s="15"/>
      <c r="D3940" s="18">
        <v>3926</v>
      </c>
      <c r="E3940" s="34">
        <f t="shared" ca="1" si="1178"/>
        <v>13427.624822773852</v>
      </c>
      <c r="F3940" s="34">
        <f t="shared" ca="1" si="1160"/>
        <v>3500.0000000000005</v>
      </c>
      <c r="G3940" s="69">
        <f t="shared" ca="1" si="1164"/>
        <v>0</v>
      </c>
      <c r="H3940" s="34">
        <f t="shared" ca="1" si="1165"/>
        <v>434.23072112939923</v>
      </c>
      <c r="I3940" s="34">
        <f t="shared" ca="1" si="1166"/>
        <v>3934.2307211293996</v>
      </c>
      <c r="J3940" s="18">
        <f ca="1">SUM(INDIRECT(ADDRESS(ROW(F3940),COLUMN(F3940),4)):INDIRECT(ADDRESS(ROW(F3940)+N$5-1,COLUMN(F3940),4)))</f>
        <v>23900</v>
      </c>
      <c r="K3940" s="18">
        <f t="shared" ca="1" si="1167"/>
        <v>0</v>
      </c>
      <c r="L3940" s="18">
        <f t="shared" ca="1" si="1177"/>
        <v>0</v>
      </c>
      <c r="M3940" s="18">
        <f t="shared" ca="1" si="1161"/>
        <v>16350</v>
      </c>
      <c r="N3940" s="34">
        <f t="shared" ca="1" si="1168"/>
        <v>25843.394101644451</v>
      </c>
      <c r="P3940" s="18">
        <f t="shared" ca="1" si="1162"/>
        <v>434.23072112939923</v>
      </c>
      <c r="Q3940" s="47">
        <f ca="1">SUM(L$15:L3940)-SUM(M$15:M3940)</f>
        <v>0</v>
      </c>
      <c r="R3940" s="47" t="str">
        <f t="shared" ca="1" si="1163"/>
        <v>M3943</v>
      </c>
      <c r="S3940" s="40">
        <f t="shared" ca="1" si="1169"/>
        <v>0</v>
      </c>
      <c r="T3940" s="46">
        <f t="shared" ca="1" si="1170"/>
        <v>11</v>
      </c>
      <c r="X3940" s="74">
        <f t="shared" ca="1" si="1171"/>
        <v>0.43423072112939926</v>
      </c>
      <c r="Y3940" s="75">
        <f t="shared" ca="1" si="1172"/>
        <v>0.43423072112939926</v>
      </c>
      <c r="Z3940" s="74">
        <f t="shared" ca="1" si="1173"/>
        <v>1.543775008543856</v>
      </c>
      <c r="AA3940" s="76">
        <f t="shared" ca="1" si="1174"/>
        <v>434.23072112939923</v>
      </c>
      <c r="AB3940" s="76">
        <f t="shared" ca="1" si="1175"/>
        <v>1543.7750085438561</v>
      </c>
    </row>
    <row r="3941" spans="1:28" x14ac:dyDescent="0.25">
      <c r="A3941" s="2">
        <f t="shared" si="1176"/>
        <v>27</v>
      </c>
      <c r="B3941" s="16">
        <f ca="1">VLOOKUP(A3941,PERIODS!$O$4:$P$33,2,FALSE)</f>
        <v>3.5000000000000003E-2</v>
      </c>
      <c r="C3941" s="15"/>
      <c r="D3941" s="18">
        <v>3927</v>
      </c>
      <c r="E3941" s="34">
        <f t="shared" ca="1" si="1178"/>
        <v>25843.394101644451</v>
      </c>
      <c r="F3941" s="34">
        <f t="shared" ca="1" si="1160"/>
        <v>3500.0000000000005</v>
      </c>
      <c r="G3941" s="69">
        <f t="shared" ca="1" si="1164"/>
        <v>0</v>
      </c>
      <c r="H3941" s="34">
        <f t="shared" ca="1" si="1165"/>
        <v>-452.12659958122919</v>
      </c>
      <c r="I3941" s="34">
        <f t="shared" ca="1" si="1166"/>
        <v>3047.8734004187713</v>
      </c>
      <c r="J3941" s="18">
        <f ca="1">SUM(INDIRECT(ADDRESS(ROW(F3941),COLUMN(F3941),4)):INDIRECT(ADDRESS(ROW(F3941)+N$5-1,COLUMN(F3941),4)))</f>
        <v>22900</v>
      </c>
      <c r="K3941" s="18">
        <f t="shared" ca="1" si="1167"/>
        <v>0</v>
      </c>
      <c r="L3941" s="18">
        <f t="shared" ca="1" si="1177"/>
        <v>0</v>
      </c>
      <c r="M3941" s="18">
        <f t="shared" ca="1" si="1161"/>
        <v>0</v>
      </c>
      <c r="N3941" s="34">
        <f t="shared" ca="1" si="1168"/>
        <v>22795.52070122568</v>
      </c>
      <c r="P3941" s="18">
        <f t="shared" ca="1" si="1162"/>
        <v>452.12659958122919</v>
      </c>
      <c r="Q3941" s="47">
        <f ca="1">SUM(L$15:L3941)-SUM(M$15:M3941)</f>
        <v>0</v>
      </c>
      <c r="R3941" s="47" t="str">
        <f t="shared" ca="1" si="1163"/>
        <v>M3944</v>
      </c>
      <c r="S3941" s="40">
        <f t="shared" ca="1" si="1169"/>
        <v>0</v>
      </c>
      <c r="T3941" s="46">
        <f t="shared" ca="1" si="1170"/>
        <v>27</v>
      </c>
      <c r="X3941" s="74">
        <f t="shared" ca="1" si="1171"/>
        <v>-0.45212659958122919</v>
      </c>
      <c r="Y3941" s="75">
        <f t="shared" ca="1" si="1172"/>
        <v>-0.45212659958122919</v>
      </c>
      <c r="Z3941" s="74">
        <f t="shared" ca="1" si="1173"/>
        <v>0.63627361265303972</v>
      </c>
      <c r="AA3941" s="76">
        <f t="shared" ca="1" si="1174"/>
        <v>-452.12659958122919</v>
      </c>
      <c r="AB3941" s="76">
        <f t="shared" ca="1" si="1175"/>
        <v>636.27361265303978</v>
      </c>
    </row>
    <row r="3942" spans="1:28" x14ac:dyDescent="0.25">
      <c r="A3942" s="2">
        <f t="shared" si="1176"/>
        <v>28</v>
      </c>
      <c r="B3942" s="16">
        <f ca="1">VLOOKUP(A3942,PERIODS!$O$4:$P$33,2,FALSE)</f>
        <v>0.04</v>
      </c>
      <c r="C3942" s="15"/>
      <c r="D3942" s="18">
        <v>3928</v>
      </c>
      <c r="E3942" s="34">
        <f t="shared" ca="1" si="1178"/>
        <v>22795.52070122568</v>
      </c>
      <c r="F3942" s="34">
        <f t="shared" ca="1" si="1160"/>
        <v>4000</v>
      </c>
      <c r="G3942" s="69">
        <f t="shared" ca="1" si="1164"/>
        <v>0</v>
      </c>
      <c r="H3942" s="34">
        <f t="shared" ca="1" si="1165"/>
        <v>892.85915526603878</v>
      </c>
      <c r="I3942" s="34">
        <f t="shared" ca="1" si="1166"/>
        <v>4892.8591552660391</v>
      </c>
      <c r="J3942" s="18">
        <f ca="1">SUM(INDIRECT(ADDRESS(ROW(F3942),COLUMN(F3942),4)):INDIRECT(ADDRESS(ROW(F3942)+N$5-1,COLUMN(F3942),4)))</f>
        <v>21900</v>
      </c>
      <c r="K3942" s="18">
        <f t="shared" ca="1" si="1167"/>
        <v>0</v>
      </c>
      <c r="L3942" s="18">
        <f t="shared" ca="1" si="1177"/>
        <v>0</v>
      </c>
      <c r="M3942" s="18">
        <f t="shared" ca="1" si="1161"/>
        <v>0</v>
      </c>
      <c r="N3942" s="34">
        <f t="shared" ca="1" si="1168"/>
        <v>17902.66154595964</v>
      </c>
      <c r="P3942" s="18">
        <f t="shared" ca="1" si="1162"/>
        <v>892.85915526603878</v>
      </c>
      <c r="Q3942" s="47">
        <f ca="1">SUM(L$15:L3942)-SUM(M$15:M3942)</f>
        <v>0</v>
      </c>
      <c r="R3942" s="47" t="str">
        <f t="shared" ca="1" si="1163"/>
        <v>M3945</v>
      </c>
      <c r="S3942" s="40">
        <f t="shared" ca="1" si="1169"/>
        <v>0</v>
      </c>
      <c r="T3942" s="46">
        <f t="shared" ca="1" si="1170"/>
        <v>70</v>
      </c>
      <c r="X3942" s="74">
        <f t="shared" ca="1" si="1171"/>
        <v>0.89285915526603876</v>
      </c>
      <c r="Y3942" s="75">
        <f t="shared" ca="1" si="1172"/>
        <v>0.89285915526603876</v>
      </c>
      <c r="Z3942" s="74">
        <f t="shared" ca="1" si="1173"/>
        <v>2.4421020278596437</v>
      </c>
      <c r="AA3942" s="76">
        <f t="shared" ca="1" si="1174"/>
        <v>892.85915526603878</v>
      </c>
      <c r="AB3942" s="76">
        <f t="shared" ca="1" si="1175"/>
        <v>2442.1020278596438</v>
      </c>
    </row>
    <row r="3943" spans="1:28" x14ac:dyDescent="0.25">
      <c r="A3943" s="2">
        <f t="shared" si="1176"/>
        <v>29</v>
      </c>
      <c r="B3943" s="16">
        <f ca="1">VLOOKUP(A3943,PERIODS!$O$4:$P$33,2,FALSE)</f>
        <v>0.04</v>
      </c>
      <c r="C3943" s="15"/>
      <c r="D3943" s="18">
        <v>3929</v>
      </c>
      <c r="E3943" s="34">
        <f t="shared" ca="1" si="1178"/>
        <v>17902.66154595964</v>
      </c>
      <c r="F3943" s="34">
        <f t="shared" ca="1" si="1160"/>
        <v>4000</v>
      </c>
      <c r="G3943" s="69">
        <f t="shared" ca="1" si="1164"/>
        <v>0</v>
      </c>
      <c r="H3943" s="34">
        <f t="shared" ca="1" si="1165"/>
        <v>130.74355350175361</v>
      </c>
      <c r="I3943" s="34">
        <f t="shared" ca="1" si="1166"/>
        <v>4130.7435535017539</v>
      </c>
      <c r="J3943" s="18">
        <f ca="1">SUM(INDIRECT(ADDRESS(ROW(F3943),COLUMN(F3943),4)):INDIRECT(ADDRESS(ROW(F3943)+N$5-1,COLUMN(F3943),4)))</f>
        <v>21200</v>
      </c>
      <c r="K3943" s="18">
        <f t="shared" ca="1" si="1167"/>
        <v>16350</v>
      </c>
      <c r="L3943" s="18">
        <f t="shared" ca="1" si="1177"/>
        <v>16350</v>
      </c>
      <c r="M3943" s="18">
        <f t="shared" ca="1" si="1161"/>
        <v>0</v>
      </c>
      <c r="N3943" s="34">
        <f t="shared" ca="1" si="1168"/>
        <v>13771.917992457886</v>
      </c>
      <c r="P3943" s="18">
        <f t="shared" ca="1" si="1162"/>
        <v>130.74355350175361</v>
      </c>
      <c r="Q3943" s="47">
        <f ca="1">SUM(L$15:L3943)-SUM(M$15:M3943)</f>
        <v>16350</v>
      </c>
      <c r="R3943" s="47" t="str">
        <f t="shared" ca="1" si="1163"/>
        <v>M3946</v>
      </c>
      <c r="S3943" s="40">
        <f t="shared" ca="1" si="1169"/>
        <v>0</v>
      </c>
      <c r="T3943" s="46">
        <f t="shared" ca="1" si="1170"/>
        <v>15</v>
      </c>
      <c r="X3943" s="74">
        <f t="shared" ca="1" si="1171"/>
        <v>0.13074355350175362</v>
      </c>
      <c r="Y3943" s="75">
        <f t="shared" ca="1" si="1172"/>
        <v>0.13074355350175362</v>
      </c>
      <c r="Z3943" s="74">
        <f t="shared" ca="1" si="1173"/>
        <v>1.1396754780480354</v>
      </c>
      <c r="AA3943" s="76">
        <f t="shared" ca="1" si="1174"/>
        <v>130.74355350175361</v>
      </c>
      <c r="AB3943" s="76">
        <f t="shared" ca="1" si="1175"/>
        <v>1139.6754780480353</v>
      </c>
    </row>
    <row r="3944" spans="1:28" x14ac:dyDescent="0.25">
      <c r="A3944" s="2">
        <f t="shared" si="1176"/>
        <v>30</v>
      </c>
      <c r="B3944" s="16">
        <f ca="1">VLOOKUP(A3944,PERIODS!$O$4:$P$33,2,FALSE)</f>
        <v>0.04</v>
      </c>
      <c r="C3944" s="15"/>
      <c r="D3944" s="18">
        <v>3930</v>
      </c>
      <c r="E3944" s="34">
        <f t="shared" ca="1" si="1178"/>
        <v>13771.917992457886</v>
      </c>
      <c r="F3944" s="34">
        <f t="shared" ca="1" si="1160"/>
        <v>4000</v>
      </c>
      <c r="G3944" s="69">
        <f t="shared" ca="1" si="1164"/>
        <v>0</v>
      </c>
      <c r="H3944" s="34">
        <f t="shared" ca="1" si="1165"/>
        <v>-1266.2172114211144</v>
      </c>
      <c r="I3944" s="34">
        <f t="shared" ca="1" si="1166"/>
        <v>2733.7827885788856</v>
      </c>
      <c r="J3944" s="18">
        <f ca="1">SUM(INDIRECT(ADDRESS(ROW(F3944),COLUMN(F3944),4)):INDIRECT(ADDRESS(ROW(F3944)+N$5-1,COLUMN(F3944),4)))</f>
        <v>20500</v>
      </c>
      <c r="K3944" s="18">
        <f t="shared" ca="1" si="1167"/>
        <v>16350</v>
      </c>
      <c r="L3944" s="18">
        <f t="shared" ca="1" si="1177"/>
        <v>0</v>
      </c>
      <c r="M3944" s="18">
        <f t="shared" ca="1" si="1161"/>
        <v>0</v>
      </c>
      <c r="N3944" s="34">
        <f t="shared" ca="1" si="1168"/>
        <v>11038.135203878999</v>
      </c>
      <c r="P3944" s="18">
        <f t="shared" ca="1" si="1162"/>
        <v>1266.2172114211144</v>
      </c>
      <c r="Q3944" s="47">
        <f ca="1">SUM(L$15:L3944)-SUM(M$15:M3944)</f>
        <v>16350</v>
      </c>
      <c r="R3944" s="47" t="str">
        <f t="shared" ca="1" si="1163"/>
        <v>M3947</v>
      </c>
      <c r="S3944" s="40">
        <f t="shared" ca="1" si="1169"/>
        <v>0</v>
      </c>
      <c r="T3944" s="46">
        <f t="shared" ca="1" si="1170"/>
        <v>2</v>
      </c>
      <c r="X3944" s="74">
        <f t="shared" ca="1" si="1171"/>
        <v>-1.2662172114211143</v>
      </c>
      <c r="Y3944" s="75">
        <f t="shared" ca="1" si="1172"/>
        <v>-1.2662172114211143</v>
      </c>
      <c r="Z3944" s="74">
        <f t="shared" ca="1" si="1173"/>
        <v>0.28189596024435148</v>
      </c>
      <c r="AA3944" s="76">
        <f t="shared" ca="1" si="1174"/>
        <v>-1266.2172114211144</v>
      </c>
      <c r="AB3944" s="76">
        <f t="shared" ca="1" si="1175"/>
        <v>281.8959602443515</v>
      </c>
    </row>
    <row r="3945" spans="1:28" x14ac:dyDescent="0.25">
      <c r="A3945" s="2">
        <f t="shared" si="1176"/>
        <v>1</v>
      </c>
      <c r="B3945" s="16">
        <f ca="1">VLOOKUP(A3945,PERIODS!$O$4:$P$33,2,FALSE)</f>
        <v>2.4E-2</v>
      </c>
      <c r="C3945" s="15"/>
      <c r="D3945" s="18">
        <v>3931</v>
      </c>
      <c r="E3945" s="34">
        <f t="shared" ca="1" si="1178"/>
        <v>11038.135203878999</v>
      </c>
      <c r="F3945" s="34">
        <f t="shared" ca="1" si="1160"/>
        <v>2400</v>
      </c>
      <c r="G3945" s="69">
        <f t="shared" ca="1" si="1164"/>
        <v>0</v>
      </c>
      <c r="H3945" s="34">
        <f t="shared" ca="1" si="1165"/>
        <v>-382.47337135542045</v>
      </c>
      <c r="I3945" s="34">
        <f t="shared" ca="1" si="1166"/>
        <v>2017.5266286445794</v>
      </c>
      <c r="J3945" s="18">
        <f ca="1">SUM(INDIRECT(ADDRESS(ROW(F3945),COLUMN(F3945),4)):INDIRECT(ADDRESS(ROW(F3945)+N$5-1,COLUMN(F3945),4)))</f>
        <v>19800</v>
      </c>
      <c r="K3945" s="18">
        <f t="shared" ca="1" si="1167"/>
        <v>16350</v>
      </c>
      <c r="L3945" s="18">
        <f t="shared" ca="1" si="1177"/>
        <v>0</v>
      </c>
      <c r="M3945" s="18">
        <f t="shared" ca="1" si="1161"/>
        <v>0</v>
      </c>
      <c r="N3945" s="34">
        <f t="shared" ca="1" si="1168"/>
        <v>9020.6085752344188</v>
      </c>
      <c r="P3945" s="18">
        <f t="shared" ca="1" si="1162"/>
        <v>382.47337135542045</v>
      </c>
      <c r="Q3945" s="47">
        <f ca="1">SUM(L$15:L3945)-SUM(M$15:M3945)</f>
        <v>16350</v>
      </c>
      <c r="R3945" s="47" t="str">
        <f t="shared" ca="1" si="1163"/>
        <v>M3948</v>
      </c>
      <c r="S3945" s="40">
        <f t="shared" ca="1" si="1169"/>
        <v>0</v>
      </c>
      <c r="T3945" s="46">
        <f t="shared" ca="1" si="1170"/>
        <v>100</v>
      </c>
      <c r="X3945" s="74">
        <f t="shared" ca="1" si="1171"/>
        <v>-0.38247337135542048</v>
      </c>
      <c r="Y3945" s="75">
        <f t="shared" ca="1" si="1172"/>
        <v>-0.38247337135542048</v>
      </c>
      <c r="Z3945" s="74">
        <f t="shared" ca="1" si="1173"/>
        <v>0.68217205605181808</v>
      </c>
      <c r="AA3945" s="76">
        <f t="shared" ca="1" si="1174"/>
        <v>-382.47337135542045</v>
      </c>
      <c r="AB3945" s="76">
        <f t="shared" ca="1" si="1175"/>
        <v>682.17205605181812</v>
      </c>
    </row>
    <row r="3946" spans="1:28" x14ac:dyDescent="0.25">
      <c r="A3946" s="2">
        <f t="shared" si="1176"/>
        <v>2</v>
      </c>
      <c r="B3946" s="16">
        <f ca="1">VLOOKUP(A3946,PERIODS!$O$4:$P$33,2,FALSE)</f>
        <v>2.5000000000000001E-2</v>
      </c>
      <c r="C3946" s="15"/>
      <c r="D3946" s="18">
        <v>3932</v>
      </c>
      <c r="E3946" s="34">
        <f t="shared" ca="1" si="1178"/>
        <v>9020.6085752344188</v>
      </c>
      <c r="F3946" s="34">
        <f t="shared" ca="1" si="1160"/>
        <v>2500</v>
      </c>
      <c r="G3946" s="69">
        <f t="shared" ca="1" si="1164"/>
        <v>0</v>
      </c>
      <c r="H3946" s="34">
        <f t="shared" ca="1" si="1165"/>
        <v>7.9700151327098663</v>
      </c>
      <c r="I3946" s="34">
        <f t="shared" ca="1" si="1166"/>
        <v>2507.9700151327097</v>
      </c>
      <c r="J3946" s="18">
        <f ca="1">SUM(INDIRECT(ADDRESS(ROW(F3946),COLUMN(F3946),4)):INDIRECT(ADDRESS(ROW(F3946)+N$5-1,COLUMN(F3946),4)))</f>
        <v>20700</v>
      </c>
      <c r="K3946" s="18">
        <f t="shared" ca="1" si="1167"/>
        <v>0</v>
      </c>
      <c r="L3946" s="18">
        <f t="shared" ca="1" si="1177"/>
        <v>0</v>
      </c>
      <c r="M3946" s="18">
        <f t="shared" ca="1" si="1161"/>
        <v>16350</v>
      </c>
      <c r="N3946" s="34">
        <f t="shared" ca="1" si="1168"/>
        <v>22862.63856010171</v>
      </c>
      <c r="P3946" s="18">
        <f t="shared" ca="1" si="1162"/>
        <v>7.9700151327098663</v>
      </c>
      <c r="Q3946" s="47">
        <f ca="1">SUM(L$15:L3946)-SUM(M$15:M3946)</f>
        <v>0</v>
      </c>
      <c r="R3946" s="47" t="str">
        <f t="shared" ca="1" si="1163"/>
        <v>M3949</v>
      </c>
      <c r="S3946" s="40">
        <f t="shared" ca="1" si="1169"/>
        <v>0</v>
      </c>
      <c r="T3946" s="46">
        <f t="shared" ca="1" si="1170"/>
        <v>86</v>
      </c>
      <c r="X3946" s="74">
        <f t="shared" ca="1" si="1171"/>
        <v>7.9700151327098661E-3</v>
      </c>
      <c r="Y3946" s="75">
        <f t="shared" ca="1" si="1172"/>
        <v>7.9700151327098661E-3</v>
      </c>
      <c r="Z3946" s="74">
        <f t="shared" ca="1" si="1173"/>
        <v>1.0080018602491179</v>
      </c>
      <c r="AA3946" s="76">
        <f t="shared" ca="1" si="1174"/>
        <v>7.9700151327098663</v>
      </c>
      <c r="AB3946" s="76">
        <f t="shared" ca="1" si="1175"/>
        <v>1008.0018602491178</v>
      </c>
    </row>
    <row r="3947" spans="1:28" x14ac:dyDescent="0.25">
      <c r="A3947" s="2">
        <f t="shared" si="1176"/>
        <v>3</v>
      </c>
      <c r="B3947" s="16">
        <f ca="1">VLOOKUP(A3947,PERIODS!$O$4:$P$33,2,FALSE)</f>
        <v>2.5000000000000001E-2</v>
      </c>
      <c r="C3947" s="15"/>
      <c r="D3947" s="18">
        <v>3933</v>
      </c>
      <c r="E3947" s="34">
        <f t="shared" ca="1" si="1178"/>
        <v>22862.63856010171</v>
      </c>
      <c r="F3947" s="34">
        <f t="shared" ca="1" si="1160"/>
        <v>2500</v>
      </c>
      <c r="G3947" s="69">
        <f t="shared" ca="1" si="1164"/>
        <v>0</v>
      </c>
      <c r="H3947" s="34">
        <f t="shared" ca="1" si="1165"/>
        <v>-1559.953426910143</v>
      </c>
      <c r="I3947" s="34">
        <f t="shared" ca="1" si="1166"/>
        <v>940.04657308985702</v>
      </c>
      <c r="J3947" s="18">
        <f ca="1">SUM(INDIRECT(ADDRESS(ROW(F3947),COLUMN(F3947),4)):INDIRECT(ADDRESS(ROW(F3947)+N$5-1,COLUMN(F3947),4)))</f>
        <v>21500</v>
      </c>
      <c r="K3947" s="18">
        <f t="shared" ca="1" si="1167"/>
        <v>0</v>
      </c>
      <c r="L3947" s="18">
        <f t="shared" ca="1" si="1177"/>
        <v>0</v>
      </c>
      <c r="M3947" s="18">
        <f t="shared" ca="1" si="1161"/>
        <v>0</v>
      </c>
      <c r="N3947" s="34">
        <f t="shared" ca="1" si="1168"/>
        <v>21922.591987011852</v>
      </c>
      <c r="P3947" s="18">
        <f t="shared" ca="1" si="1162"/>
        <v>1559.953426910143</v>
      </c>
      <c r="Q3947" s="47">
        <f ca="1">SUM(L$15:L3947)-SUM(M$15:M3947)</f>
        <v>0</v>
      </c>
      <c r="R3947" s="47" t="str">
        <f t="shared" ca="1" si="1163"/>
        <v>M3950</v>
      </c>
      <c r="S3947" s="40">
        <f t="shared" ca="1" si="1169"/>
        <v>0</v>
      </c>
      <c r="T3947" s="46">
        <f t="shared" ca="1" si="1170"/>
        <v>47</v>
      </c>
      <c r="X3947" s="74">
        <f t="shared" ca="1" si="1171"/>
        <v>-1.5599534269101429</v>
      </c>
      <c r="Y3947" s="75">
        <f t="shared" ca="1" si="1172"/>
        <v>-1.5599534269101429</v>
      </c>
      <c r="Z3947" s="74">
        <f t="shared" ca="1" si="1173"/>
        <v>0.21014585811479261</v>
      </c>
      <c r="AA3947" s="76">
        <f t="shared" ca="1" si="1174"/>
        <v>-1559.953426910143</v>
      </c>
      <c r="AB3947" s="76">
        <f t="shared" ca="1" si="1175"/>
        <v>210.14585811479262</v>
      </c>
    </row>
    <row r="3948" spans="1:28" x14ac:dyDescent="0.25">
      <c r="A3948" s="2">
        <f t="shared" si="1176"/>
        <v>4</v>
      </c>
      <c r="B3948" s="16">
        <f ca="1">VLOOKUP(A3948,PERIODS!$O$4:$P$33,2,FALSE)</f>
        <v>2.5000000000000001E-2</v>
      </c>
      <c r="C3948" s="15"/>
      <c r="D3948" s="18">
        <v>3934</v>
      </c>
      <c r="E3948" s="34">
        <f t="shared" ca="1" si="1178"/>
        <v>21922.591987011852</v>
      </c>
      <c r="F3948" s="34">
        <f t="shared" ca="1" si="1160"/>
        <v>2500</v>
      </c>
      <c r="G3948" s="69">
        <f t="shared" ca="1" si="1164"/>
        <v>0</v>
      </c>
      <c r="H3948" s="34">
        <f t="shared" ca="1" si="1165"/>
        <v>1119.9032765186842</v>
      </c>
      <c r="I3948" s="34">
        <f t="shared" ca="1" si="1166"/>
        <v>3619.9032765186839</v>
      </c>
      <c r="J3948" s="18">
        <f ca="1">SUM(INDIRECT(ADDRESS(ROW(F3948),COLUMN(F3948),4)):INDIRECT(ADDRESS(ROW(F3948)+N$5-1,COLUMN(F3948),4)))</f>
        <v>22300</v>
      </c>
      <c r="K3948" s="18">
        <f t="shared" ca="1" si="1167"/>
        <v>16350</v>
      </c>
      <c r="L3948" s="18">
        <f t="shared" ca="1" si="1177"/>
        <v>16350</v>
      </c>
      <c r="M3948" s="18">
        <f t="shared" ca="1" si="1161"/>
        <v>0</v>
      </c>
      <c r="N3948" s="34">
        <f t="shared" ca="1" si="1168"/>
        <v>18302.688710493167</v>
      </c>
      <c r="P3948" s="18">
        <f t="shared" ca="1" si="1162"/>
        <v>1119.9032765186842</v>
      </c>
      <c r="Q3948" s="47">
        <f ca="1">SUM(L$15:L3948)-SUM(M$15:M3948)</f>
        <v>16350</v>
      </c>
      <c r="R3948" s="47" t="str">
        <f t="shared" ca="1" si="1163"/>
        <v>M3951</v>
      </c>
      <c r="S3948" s="40">
        <f t="shared" ca="1" si="1169"/>
        <v>0</v>
      </c>
      <c r="T3948" s="46">
        <f t="shared" ca="1" si="1170"/>
        <v>77</v>
      </c>
      <c r="X3948" s="74">
        <f t="shared" ca="1" si="1171"/>
        <v>1.119903276518684</v>
      </c>
      <c r="Y3948" s="75">
        <f t="shared" ca="1" si="1172"/>
        <v>1.119903276518684</v>
      </c>
      <c r="Z3948" s="74">
        <f t="shared" ca="1" si="1173"/>
        <v>3.0645577742607886</v>
      </c>
      <c r="AA3948" s="76">
        <f t="shared" ca="1" si="1174"/>
        <v>1119.9032765186842</v>
      </c>
      <c r="AB3948" s="76">
        <f t="shared" ca="1" si="1175"/>
        <v>3064.5577742607884</v>
      </c>
    </row>
    <row r="3949" spans="1:28" x14ac:dyDescent="0.25">
      <c r="A3949" s="2">
        <f t="shared" si="1176"/>
        <v>5</v>
      </c>
      <c r="B3949" s="16">
        <f ca="1">VLOOKUP(A3949,PERIODS!$O$4:$P$33,2,FALSE)</f>
        <v>3.3000000000000002E-2</v>
      </c>
      <c r="C3949" s="15"/>
      <c r="D3949" s="18">
        <v>3935</v>
      </c>
      <c r="E3949" s="34">
        <f t="shared" ca="1" si="1178"/>
        <v>18302.688710493167</v>
      </c>
      <c r="F3949" s="34">
        <f t="shared" ca="1" si="1160"/>
        <v>3300</v>
      </c>
      <c r="G3949" s="69">
        <f t="shared" ca="1" si="1164"/>
        <v>0</v>
      </c>
      <c r="H3949" s="34">
        <f t="shared" ca="1" si="1165"/>
        <v>-272.95626616902285</v>
      </c>
      <c r="I3949" s="34">
        <f t="shared" ca="1" si="1166"/>
        <v>3027.0437338309771</v>
      </c>
      <c r="J3949" s="18">
        <f ca="1">SUM(INDIRECT(ADDRESS(ROW(F3949),COLUMN(F3949),4)):INDIRECT(ADDRESS(ROW(F3949)+N$5-1,COLUMN(F3949),4)))</f>
        <v>23100</v>
      </c>
      <c r="K3949" s="18">
        <f t="shared" ca="1" si="1167"/>
        <v>16350</v>
      </c>
      <c r="L3949" s="18">
        <f t="shared" ca="1" si="1177"/>
        <v>0</v>
      </c>
      <c r="M3949" s="18">
        <f t="shared" ca="1" si="1161"/>
        <v>0</v>
      </c>
      <c r="N3949" s="34">
        <f t="shared" ca="1" si="1168"/>
        <v>15275.64497666219</v>
      </c>
      <c r="P3949" s="18">
        <f t="shared" ca="1" si="1162"/>
        <v>272.95626616902285</v>
      </c>
      <c r="Q3949" s="47">
        <f ca="1">SUM(L$15:L3949)-SUM(M$15:M3949)</f>
        <v>16350</v>
      </c>
      <c r="R3949" s="47" t="str">
        <f t="shared" ca="1" si="1163"/>
        <v>M3952</v>
      </c>
      <c r="S3949" s="40">
        <f t="shared" ca="1" si="1169"/>
        <v>0</v>
      </c>
      <c r="T3949" s="46">
        <f t="shared" ca="1" si="1170"/>
        <v>97</v>
      </c>
      <c r="X3949" s="74">
        <f t="shared" ca="1" si="1171"/>
        <v>-0.27295626616902285</v>
      </c>
      <c r="Y3949" s="75">
        <f t="shared" ca="1" si="1172"/>
        <v>-0.27295626616902285</v>
      </c>
      <c r="Z3949" s="74">
        <f t="shared" ca="1" si="1173"/>
        <v>0.76112607386012832</v>
      </c>
      <c r="AA3949" s="76">
        <f t="shared" ca="1" si="1174"/>
        <v>-272.95626616902285</v>
      </c>
      <c r="AB3949" s="76">
        <f t="shared" ca="1" si="1175"/>
        <v>761.12607386012837</v>
      </c>
    </row>
    <row r="3950" spans="1:28" x14ac:dyDescent="0.25">
      <c r="A3950" s="2">
        <f t="shared" si="1176"/>
        <v>6</v>
      </c>
      <c r="B3950" s="16">
        <f ca="1">VLOOKUP(A3950,PERIODS!$O$4:$P$33,2,FALSE)</f>
        <v>3.3000000000000002E-2</v>
      </c>
      <c r="C3950" s="15"/>
      <c r="D3950" s="18">
        <v>3936</v>
      </c>
      <c r="E3950" s="34">
        <f t="shared" ca="1" si="1178"/>
        <v>15275.64497666219</v>
      </c>
      <c r="F3950" s="34">
        <f t="shared" ca="1" si="1160"/>
        <v>3300</v>
      </c>
      <c r="G3950" s="69">
        <f t="shared" ca="1" si="1164"/>
        <v>0</v>
      </c>
      <c r="H3950" s="34">
        <f t="shared" ca="1" si="1165"/>
        <v>960.8153240765962</v>
      </c>
      <c r="I3950" s="34">
        <f t="shared" ca="1" si="1166"/>
        <v>4260.815324076596</v>
      </c>
      <c r="J3950" s="18">
        <f ca="1">SUM(INDIRECT(ADDRESS(ROW(F3950),COLUMN(F3950),4)):INDIRECT(ADDRESS(ROW(F3950)+N$5-1,COLUMN(F3950),4)))</f>
        <v>23100</v>
      </c>
      <c r="K3950" s="18">
        <f t="shared" ca="1" si="1167"/>
        <v>16350</v>
      </c>
      <c r="L3950" s="18">
        <f t="shared" ca="1" si="1177"/>
        <v>0</v>
      </c>
      <c r="M3950" s="18">
        <f t="shared" ca="1" si="1161"/>
        <v>0</v>
      </c>
      <c r="N3950" s="34">
        <f t="shared" ca="1" si="1168"/>
        <v>11014.829652585595</v>
      </c>
      <c r="P3950" s="18">
        <f t="shared" ca="1" si="1162"/>
        <v>960.8153240765962</v>
      </c>
      <c r="Q3950" s="47">
        <f ca="1">SUM(L$15:L3950)-SUM(M$15:M3950)</f>
        <v>16350</v>
      </c>
      <c r="R3950" s="47" t="str">
        <f t="shared" ca="1" si="1163"/>
        <v>M3953</v>
      </c>
      <c r="S3950" s="40">
        <f t="shared" ca="1" si="1169"/>
        <v>0</v>
      </c>
      <c r="T3950" s="46">
        <f t="shared" ca="1" si="1170"/>
        <v>98</v>
      </c>
      <c r="X3950" s="74">
        <f t="shared" ca="1" si="1171"/>
        <v>0.9608153240765962</v>
      </c>
      <c r="Y3950" s="75">
        <f t="shared" ca="1" si="1172"/>
        <v>0.9608153240765962</v>
      </c>
      <c r="Z3950" s="74">
        <f t="shared" ca="1" si="1173"/>
        <v>2.6138267207416175</v>
      </c>
      <c r="AA3950" s="76">
        <f t="shared" ca="1" si="1174"/>
        <v>960.8153240765962</v>
      </c>
      <c r="AB3950" s="76">
        <f t="shared" ca="1" si="1175"/>
        <v>2613.8267207416175</v>
      </c>
    </row>
    <row r="3951" spans="1:28" x14ac:dyDescent="0.25">
      <c r="A3951" s="2">
        <f t="shared" si="1176"/>
        <v>7</v>
      </c>
      <c r="B3951" s="16">
        <f ca="1">VLOOKUP(A3951,PERIODS!$O$4:$P$33,2,FALSE)</f>
        <v>3.3000000000000002E-2</v>
      </c>
      <c r="C3951" s="15"/>
      <c r="D3951" s="18">
        <v>3937</v>
      </c>
      <c r="E3951" s="34">
        <f t="shared" ca="1" si="1178"/>
        <v>11014.829652585595</v>
      </c>
      <c r="F3951" s="34">
        <f t="shared" ca="1" si="1160"/>
        <v>3300</v>
      </c>
      <c r="G3951" s="69">
        <f t="shared" ca="1" si="1164"/>
        <v>0</v>
      </c>
      <c r="H3951" s="34">
        <f t="shared" ca="1" si="1165"/>
        <v>43.861331022628065</v>
      </c>
      <c r="I3951" s="34">
        <f t="shared" ca="1" si="1166"/>
        <v>3343.8613310226283</v>
      </c>
      <c r="J3951" s="18">
        <f ca="1">SUM(INDIRECT(ADDRESS(ROW(F3951),COLUMN(F3951),4)):INDIRECT(ADDRESS(ROW(F3951)+N$5-1,COLUMN(F3951),4)))</f>
        <v>23100</v>
      </c>
      <c r="K3951" s="18">
        <f t="shared" ca="1" si="1167"/>
        <v>0</v>
      </c>
      <c r="L3951" s="18">
        <f t="shared" ca="1" si="1177"/>
        <v>0</v>
      </c>
      <c r="M3951" s="18">
        <f t="shared" ca="1" si="1161"/>
        <v>16350</v>
      </c>
      <c r="N3951" s="34">
        <f t="shared" ca="1" si="1168"/>
        <v>24020.968321562967</v>
      </c>
      <c r="P3951" s="18">
        <f t="shared" ca="1" si="1162"/>
        <v>43.861331022628065</v>
      </c>
      <c r="Q3951" s="47">
        <f ca="1">SUM(L$15:L3951)-SUM(M$15:M3951)</f>
        <v>0</v>
      </c>
      <c r="R3951" s="47" t="str">
        <f t="shared" ca="1" si="1163"/>
        <v>M3954</v>
      </c>
      <c r="S3951" s="40">
        <f t="shared" ca="1" si="1169"/>
        <v>0</v>
      </c>
      <c r="T3951" s="46">
        <f t="shared" ca="1" si="1170"/>
        <v>68</v>
      </c>
      <c r="X3951" s="74">
        <f t="shared" ca="1" si="1171"/>
        <v>4.3861331022628063E-2</v>
      </c>
      <c r="Y3951" s="75">
        <f t="shared" ca="1" si="1172"/>
        <v>4.3861331022628063E-2</v>
      </c>
      <c r="Z3951" s="74">
        <f t="shared" ca="1" si="1173"/>
        <v>1.0448374583004827</v>
      </c>
      <c r="AA3951" s="76">
        <f t="shared" ca="1" si="1174"/>
        <v>43.861331022628065</v>
      </c>
      <c r="AB3951" s="76">
        <f t="shared" ca="1" si="1175"/>
        <v>1044.8374583004827</v>
      </c>
    </row>
    <row r="3952" spans="1:28" x14ac:dyDescent="0.25">
      <c r="A3952" s="2">
        <f t="shared" si="1176"/>
        <v>8</v>
      </c>
      <c r="B3952" s="16">
        <f ca="1">VLOOKUP(A3952,PERIODS!$O$4:$P$33,2,FALSE)</f>
        <v>3.3000000000000002E-2</v>
      </c>
      <c r="C3952" s="15"/>
      <c r="D3952" s="18">
        <v>3938</v>
      </c>
      <c r="E3952" s="34">
        <f t="shared" ca="1" si="1178"/>
        <v>24020.968321562967</v>
      </c>
      <c r="F3952" s="34">
        <f t="shared" ca="1" si="1160"/>
        <v>3300</v>
      </c>
      <c r="G3952" s="69">
        <f t="shared" ca="1" si="1164"/>
        <v>0</v>
      </c>
      <c r="H3952" s="34">
        <f t="shared" ca="1" si="1165"/>
        <v>848.2823543151294</v>
      </c>
      <c r="I3952" s="34">
        <f t="shared" ca="1" si="1166"/>
        <v>4148.2823543151299</v>
      </c>
      <c r="J3952" s="18">
        <f ca="1">SUM(INDIRECT(ADDRESS(ROW(F3952),COLUMN(F3952),4)):INDIRECT(ADDRESS(ROW(F3952)+N$5-1,COLUMN(F3952),4)))</f>
        <v>23100</v>
      </c>
      <c r="K3952" s="18">
        <f t="shared" ca="1" si="1167"/>
        <v>0</v>
      </c>
      <c r="L3952" s="18">
        <f t="shared" ca="1" si="1177"/>
        <v>0</v>
      </c>
      <c r="M3952" s="18">
        <f t="shared" ca="1" si="1161"/>
        <v>0</v>
      </c>
      <c r="N3952" s="34">
        <f t="shared" ca="1" si="1168"/>
        <v>19872.685967247839</v>
      </c>
      <c r="P3952" s="18">
        <f t="shared" ca="1" si="1162"/>
        <v>848.2823543151294</v>
      </c>
      <c r="Q3952" s="47">
        <f ca="1">SUM(L$15:L3952)-SUM(M$15:M3952)</f>
        <v>0</v>
      </c>
      <c r="R3952" s="47" t="str">
        <f t="shared" ca="1" si="1163"/>
        <v>M3955</v>
      </c>
      <c r="S3952" s="40">
        <f t="shared" ca="1" si="1169"/>
        <v>0</v>
      </c>
      <c r="T3952" s="46">
        <f t="shared" ca="1" si="1170"/>
        <v>51</v>
      </c>
      <c r="X3952" s="74">
        <f t="shared" ca="1" si="1171"/>
        <v>0.84828235431512944</v>
      </c>
      <c r="Y3952" s="75">
        <f t="shared" ca="1" si="1172"/>
        <v>0.84828235431512944</v>
      </c>
      <c r="Z3952" s="74">
        <f t="shared" ca="1" si="1173"/>
        <v>2.335631616969339</v>
      </c>
      <c r="AA3952" s="76">
        <f t="shared" ca="1" si="1174"/>
        <v>848.2823543151294</v>
      </c>
      <c r="AB3952" s="76">
        <f t="shared" ca="1" si="1175"/>
        <v>2335.6316169693391</v>
      </c>
    </row>
    <row r="3953" spans="1:28" x14ac:dyDescent="0.25">
      <c r="A3953" s="2">
        <f t="shared" si="1176"/>
        <v>9</v>
      </c>
      <c r="B3953" s="16">
        <f ca="1">VLOOKUP(A3953,PERIODS!$O$4:$P$33,2,FALSE)</f>
        <v>3.3000000000000002E-2</v>
      </c>
      <c r="C3953" s="15"/>
      <c r="D3953" s="18">
        <v>3939</v>
      </c>
      <c r="E3953" s="34">
        <f t="shared" ca="1" si="1178"/>
        <v>19872.685967247839</v>
      </c>
      <c r="F3953" s="34">
        <f t="shared" ca="1" si="1160"/>
        <v>3300</v>
      </c>
      <c r="G3953" s="69">
        <f t="shared" ca="1" si="1164"/>
        <v>0</v>
      </c>
      <c r="H3953" s="34">
        <f t="shared" ca="1" si="1165"/>
        <v>-715.12344529406653</v>
      </c>
      <c r="I3953" s="34">
        <f t="shared" ca="1" si="1166"/>
        <v>2584.8765547059334</v>
      </c>
      <c r="J3953" s="18">
        <f ca="1">SUM(INDIRECT(ADDRESS(ROW(F3953),COLUMN(F3953),4)):INDIRECT(ADDRESS(ROW(F3953)+N$5-1,COLUMN(F3953),4)))</f>
        <v>23100</v>
      </c>
      <c r="K3953" s="18">
        <f t="shared" ca="1" si="1167"/>
        <v>16350</v>
      </c>
      <c r="L3953" s="18">
        <f t="shared" ca="1" si="1177"/>
        <v>16350</v>
      </c>
      <c r="M3953" s="18">
        <f t="shared" ca="1" si="1161"/>
        <v>0</v>
      </c>
      <c r="N3953" s="34">
        <f t="shared" ca="1" si="1168"/>
        <v>17287.809412541905</v>
      </c>
      <c r="P3953" s="18">
        <f t="shared" ca="1" si="1162"/>
        <v>715.12344529406653</v>
      </c>
      <c r="Q3953" s="47">
        <f ca="1">SUM(L$15:L3953)-SUM(M$15:M3953)</f>
        <v>16350</v>
      </c>
      <c r="R3953" s="47" t="str">
        <f t="shared" ca="1" si="1163"/>
        <v>M3956</v>
      </c>
      <c r="S3953" s="40">
        <f t="shared" ca="1" si="1169"/>
        <v>0</v>
      </c>
      <c r="T3953" s="46">
        <f t="shared" ca="1" si="1170"/>
        <v>30</v>
      </c>
      <c r="X3953" s="74">
        <f t="shared" ca="1" si="1171"/>
        <v>-0.71512344529406657</v>
      </c>
      <c r="Y3953" s="75">
        <f t="shared" ca="1" si="1172"/>
        <v>-0.71512344529406657</v>
      </c>
      <c r="Z3953" s="74">
        <f t="shared" ca="1" si="1173"/>
        <v>0.48913172705941826</v>
      </c>
      <c r="AA3953" s="76">
        <f t="shared" ca="1" si="1174"/>
        <v>-715.12344529406653</v>
      </c>
      <c r="AB3953" s="76">
        <f t="shared" ca="1" si="1175"/>
        <v>489.13172705941827</v>
      </c>
    </row>
    <row r="3954" spans="1:28" x14ac:dyDescent="0.25">
      <c r="A3954" s="2">
        <f t="shared" si="1176"/>
        <v>10</v>
      </c>
      <c r="B3954" s="16">
        <f ca="1">VLOOKUP(A3954,PERIODS!$O$4:$P$33,2,FALSE)</f>
        <v>3.3000000000000002E-2</v>
      </c>
      <c r="C3954" s="15"/>
      <c r="D3954" s="18">
        <v>3940</v>
      </c>
      <c r="E3954" s="34">
        <f t="shared" ca="1" si="1178"/>
        <v>17287.809412541905</v>
      </c>
      <c r="F3954" s="34">
        <f t="shared" ca="1" si="1160"/>
        <v>3300</v>
      </c>
      <c r="G3954" s="69">
        <f t="shared" ca="1" si="1164"/>
        <v>0</v>
      </c>
      <c r="H3954" s="34">
        <f t="shared" ca="1" si="1165"/>
        <v>-335.54859447771145</v>
      </c>
      <c r="I3954" s="34">
        <f t="shared" ca="1" si="1166"/>
        <v>2964.4514055222885</v>
      </c>
      <c r="J3954" s="18">
        <f ca="1">SUM(INDIRECT(ADDRESS(ROW(F3954),COLUMN(F3954),4)):INDIRECT(ADDRESS(ROW(F3954)+N$5-1,COLUMN(F3954),4)))</f>
        <v>23100</v>
      </c>
      <c r="K3954" s="18">
        <f t="shared" ca="1" si="1167"/>
        <v>16350</v>
      </c>
      <c r="L3954" s="18">
        <f t="shared" ca="1" si="1177"/>
        <v>0</v>
      </c>
      <c r="M3954" s="18">
        <f t="shared" ca="1" si="1161"/>
        <v>0</v>
      </c>
      <c r="N3954" s="34">
        <f t="shared" ca="1" si="1168"/>
        <v>14323.358007019617</v>
      </c>
      <c r="P3954" s="18">
        <f t="shared" ca="1" si="1162"/>
        <v>335.54859447771145</v>
      </c>
      <c r="Q3954" s="47">
        <f ca="1">SUM(L$15:L3954)-SUM(M$15:M3954)</f>
        <v>16350</v>
      </c>
      <c r="R3954" s="47" t="str">
        <f t="shared" ca="1" si="1163"/>
        <v>M3957</v>
      </c>
      <c r="S3954" s="40">
        <f t="shared" ca="1" si="1169"/>
        <v>0</v>
      </c>
      <c r="T3954" s="46">
        <f t="shared" ca="1" si="1170"/>
        <v>82</v>
      </c>
      <c r="X3954" s="74">
        <f t="shared" ca="1" si="1171"/>
        <v>-0.33554859447771146</v>
      </c>
      <c r="Y3954" s="75">
        <f t="shared" ca="1" si="1172"/>
        <v>-0.33554859447771146</v>
      </c>
      <c r="Z3954" s="74">
        <f t="shared" ca="1" si="1173"/>
        <v>0.71494576345161798</v>
      </c>
      <c r="AA3954" s="76">
        <f t="shared" ca="1" si="1174"/>
        <v>-335.54859447771145</v>
      </c>
      <c r="AB3954" s="76">
        <f t="shared" ca="1" si="1175"/>
        <v>714.94576345161795</v>
      </c>
    </row>
    <row r="3955" spans="1:28" x14ac:dyDescent="0.25">
      <c r="A3955" s="2">
        <f t="shared" si="1176"/>
        <v>11</v>
      </c>
      <c r="B3955" s="16">
        <f ca="1">VLOOKUP(A3955,PERIODS!$O$4:$P$33,2,FALSE)</f>
        <v>3.3000000000000002E-2</v>
      </c>
      <c r="C3955" s="15"/>
      <c r="D3955" s="18">
        <v>3941</v>
      </c>
      <c r="E3955" s="34">
        <f t="shared" ca="1" si="1178"/>
        <v>14323.358007019617</v>
      </c>
      <c r="F3955" s="34">
        <f t="shared" ca="1" si="1160"/>
        <v>3300</v>
      </c>
      <c r="G3955" s="69">
        <f t="shared" ca="1" si="1164"/>
        <v>0</v>
      </c>
      <c r="H3955" s="34">
        <f t="shared" ca="1" si="1165"/>
        <v>-1404.1700828946816</v>
      </c>
      <c r="I3955" s="34">
        <f t="shared" ca="1" si="1166"/>
        <v>1895.8299171053184</v>
      </c>
      <c r="J3955" s="18">
        <f ca="1">SUM(INDIRECT(ADDRESS(ROW(F3955),COLUMN(F3955),4)):INDIRECT(ADDRESS(ROW(F3955)+N$5-1,COLUMN(F3955),4)))</f>
        <v>23300</v>
      </c>
      <c r="K3955" s="18">
        <f t="shared" ca="1" si="1167"/>
        <v>16350</v>
      </c>
      <c r="L3955" s="18">
        <f t="shared" ca="1" si="1177"/>
        <v>0</v>
      </c>
      <c r="M3955" s="18">
        <f t="shared" ca="1" si="1161"/>
        <v>0</v>
      </c>
      <c r="N3955" s="34">
        <f t="shared" ca="1" si="1168"/>
        <v>12427.528089914298</v>
      </c>
      <c r="P3955" s="18">
        <f t="shared" ca="1" si="1162"/>
        <v>1404.1700828946816</v>
      </c>
      <c r="Q3955" s="47">
        <f ca="1">SUM(L$15:L3955)-SUM(M$15:M3955)</f>
        <v>16350</v>
      </c>
      <c r="R3955" s="47" t="str">
        <f t="shared" ca="1" si="1163"/>
        <v>M3958</v>
      </c>
      <c r="S3955" s="40">
        <f t="shared" ca="1" si="1169"/>
        <v>0</v>
      </c>
      <c r="T3955" s="46">
        <f t="shared" ca="1" si="1170"/>
        <v>78</v>
      </c>
      <c r="X3955" s="74">
        <f t="shared" ca="1" si="1171"/>
        <v>-1.4041700828946817</v>
      </c>
      <c r="Y3955" s="75">
        <f t="shared" ca="1" si="1172"/>
        <v>-1.4041700828946817</v>
      </c>
      <c r="Z3955" s="74">
        <f t="shared" ca="1" si="1173"/>
        <v>0.24557077529334057</v>
      </c>
      <c r="AA3955" s="76">
        <f t="shared" ca="1" si="1174"/>
        <v>-1404.1700828946816</v>
      </c>
      <c r="AB3955" s="76">
        <f t="shared" ca="1" si="1175"/>
        <v>245.57077529334057</v>
      </c>
    </row>
    <row r="3956" spans="1:28" x14ac:dyDescent="0.25">
      <c r="A3956" s="2">
        <f t="shared" si="1176"/>
        <v>12</v>
      </c>
      <c r="B3956" s="16">
        <f ca="1">VLOOKUP(A3956,PERIODS!$O$4:$P$33,2,FALSE)</f>
        <v>3.3000000000000002E-2</v>
      </c>
      <c r="C3956" s="15"/>
      <c r="D3956" s="18">
        <v>3942</v>
      </c>
      <c r="E3956" s="34">
        <f t="shared" ca="1" si="1178"/>
        <v>12427.528089914298</v>
      </c>
      <c r="F3956" s="34">
        <f t="shared" ca="1" si="1160"/>
        <v>3300</v>
      </c>
      <c r="G3956" s="69">
        <f t="shared" ca="1" si="1164"/>
        <v>0</v>
      </c>
      <c r="H3956" s="34">
        <f t="shared" ca="1" si="1165"/>
        <v>300.29399140238274</v>
      </c>
      <c r="I3956" s="34">
        <f t="shared" ca="1" si="1166"/>
        <v>3600.2939914023827</v>
      </c>
      <c r="J3956" s="18">
        <f ca="1">SUM(INDIRECT(ADDRESS(ROW(F3956),COLUMN(F3956),4)):INDIRECT(ADDRESS(ROW(F3956)+N$5-1,COLUMN(F3956),4)))</f>
        <v>23500</v>
      </c>
      <c r="K3956" s="18">
        <f t="shared" ca="1" si="1167"/>
        <v>0</v>
      </c>
      <c r="L3956" s="18">
        <f t="shared" ca="1" si="1177"/>
        <v>0</v>
      </c>
      <c r="M3956" s="18">
        <f t="shared" ca="1" si="1161"/>
        <v>16350</v>
      </c>
      <c r="N3956" s="34">
        <f t="shared" ca="1" si="1168"/>
        <v>25177.234098511915</v>
      </c>
      <c r="P3956" s="18">
        <f t="shared" ca="1" si="1162"/>
        <v>300.29399140238274</v>
      </c>
      <c r="Q3956" s="47">
        <f ca="1">SUM(L$15:L3956)-SUM(M$15:M3956)</f>
        <v>0</v>
      </c>
      <c r="R3956" s="47" t="str">
        <f t="shared" ca="1" si="1163"/>
        <v>M3959</v>
      </c>
      <c r="S3956" s="40">
        <f t="shared" ca="1" si="1169"/>
        <v>0</v>
      </c>
      <c r="T3956" s="46">
        <f t="shared" ca="1" si="1170"/>
        <v>70</v>
      </c>
      <c r="X3956" s="74">
        <f t="shared" ca="1" si="1171"/>
        <v>0.30029399140238272</v>
      </c>
      <c r="Y3956" s="75">
        <f t="shared" ca="1" si="1172"/>
        <v>0.30029399140238272</v>
      </c>
      <c r="Z3956" s="74">
        <f t="shared" ca="1" si="1173"/>
        <v>1.350255712800364</v>
      </c>
      <c r="AA3956" s="76">
        <f t="shared" ca="1" si="1174"/>
        <v>300.29399140238274</v>
      </c>
      <c r="AB3956" s="76">
        <f t="shared" ca="1" si="1175"/>
        <v>1350.2557128003641</v>
      </c>
    </row>
    <row r="3957" spans="1:28" x14ac:dyDescent="0.25">
      <c r="A3957" s="2">
        <f t="shared" si="1176"/>
        <v>13</v>
      </c>
      <c r="B3957" s="16">
        <f ca="1">VLOOKUP(A3957,PERIODS!$O$4:$P$33,2,FALSE)</f>
        <v>3.3000000000000002E-2</v>
      </c>
      <c r="C3957" s="15"/>
      <c r="D3957" s="18">
        <v>3943</v>
      </c>
      <c r="E3957" s="34">
        <f t="shared" ca="1" si="1178"/>
        <v>25177.234098511915</v>
      </c>
      <c r="F3957" s="34">
        <f t="shared" ca="1" si="1160"/>
        <v>3300</v>
      </c>
      <c r="G3957" s="69">
        <f t="shared" ca="1" si="1164"/>
        <v>0</v>
      </c>
      <c r="H3957" s="34">
        <f t="shared" ca="1" si="1165"/>
        <v>-25.297672566361413</v>
      </c>
      <c r="I3957" s="34">
        <f t="shared" ca="1" si="1166"/>
        <v>3274.7023274336384</v>
      </c>
      <c r="J3957" s="18">
        <f ca="1">SUM(INDIRECT(ADDRESS(ROW(F3957),COLUMN(F3957),4)):INDIRECT(ADDRESS(ROW(F3957)+N$5-1,COLUMN(F3957),4)))</f>
        <v>23700</v>
      </c>
      <c r="K3957" s="18">
        <f t="shared" ca="1" si="1167"/>
        <v>0</v>
      </c>
      <c r="L3957" s="18">
        <f t="shared" ca="1" si="1177"/>
        <v>0</v>
      </c>
      <c r="M3957" s="18">
        <f t="shared" ca="1" si="1161"/>
        <v>0</v>
      </c>
      <c r="N3957" s="34">
        <f t="shared" ca="1" si="1168"/>
        <v>21902.531771078277</v>
      </c>
      <c r="P3957" s="18">
        <f t="shared" ca="1" si="1162"/>
        <v>25.297672566361413</v>
      </c>
      <c r="Q3957" s="47">
        <f ca="1">SUM(L$15:L3957)-SUM(M$15:M3957)</f>
        <v>0</v>
      </c>
      <c r="R3957" s="47" t="str">
        <f t="shared" ca="1" si="1163"/>
        <v>M3960</v>
      </c>
      <c r="S3957" s="40">
        <f t="shared" ca="1" si="1169"/>
        <v>0</v>
      </c>
      <c r="T3957" s="46">
        <f t="shared" ca="1" si="1170"/>
        <v>67</v>
      </c>
      <c r="X3957" s="74">
        <f t="shared" ca="1" si="1171"/>
        <v>-2.5297672566361413E-2</v>
      </c>
      <c r="Y3957" s="75">
        <f t="shared" ca="1" si="1172"/>
        <v>-2.5297672566361413E-2</v>
      </c>
      <c r="Z3957" s="74">
        <f t="shared" ca="1" si="1173"/>
        <v>0.97501963223013122</v>
      </c>
      <c r="AA3957" s="76">
        <f t="shared" ca="1" si="1174"/>
        <v>-25.297672566361413</v>
      </c>
      <c r="AB3957" s="76">
        <f t="shared" ca="1" si="1175"/>
        <v>975.01963223013126</v>
      </c>
    </row>
    <row r="3958" spans="1:28" x14ac:dyDescent="0.25">
      <c r="A3958" s="2">
        <f t="shared" si="1176"/>
        <v>14</v>
      </c>
      <c r="B3958" s="16">
        <f ca="1">VLOOKUP(A3958,PERIODS!$O$4:$P$33,2,FALSE)</f>
        <v>3.3000000000000002E-2</v>
      </c>
      <c r="C3958" s="15"/>
      <c r="D3958" s="18">
        <v>3944</v>
      </c>
      <c r="E3958" s="34">
        <f t="shared" ca="1" si="1178"/>
        <v>21902.531771078277</v>
      </c>
      <c r="F3958" s="34">
        <f t="shared" ca="1" si="1160"/>
        <v>3300</v>
      </c>
      <c r="G3958" s="69">
        <f t="shared" ca="1" si="1164"/>
        <v>0</v>
      </c>
      <c r="H3958" s="34">
        <f t="shared" ca="1" si="1165"/>
        <v>1589.4209032888577</v>
      </c>
      <c r="I3958" s="34">
        <f t="shared" ca="1" si="1166"/>
        <v>4889.4209032888575</v>
      </c>
      <c r="J3958" s="18">
        <f ca="1">SUM(INDIRECT(ADDRESS(ROW(F3958),COLUMN(F3958),4)):INDIRECT(ADDRESS(ROW(F3958)+N$5-1,COLUMN(F3958),4)))</f>
        <v>23900</v>
      </c>
      <c r="K3958" s="18">
        <f t="shared" ca="1" si="1167"/>
        <v>16350</v>
      </c>
      <c r="L3958" s="18">
        <f t="shared" ca="1" si="1177"/>
        <v>16350</v>
      </c>
      <c r="M3958" s="18">
        <f t="shared" ca="1" si="1161"/>
        <v>0</v>
      </c>
      <c r="N3958" s="34">
        <f t="shared" ca="1" si="1168"/>
        <v>17013.110867789419</v>
      </c>
      <c r="P3958" s="18">
        <f t="shared" ca="1" si="1162"/>
        <v>1589.4209032888577</v>
      </c>
      <c r="Q3958" s="47">
        <f ca="1">SUM(L$15:L3958)-SUM(M$15:M3958)</f>
        <v>16350</v>
      </c>
      <c r="R3958" s="47" t="str">
        <f t="shared" ca="1" si="1163"/>
        <v>M3961</v>
      </c>
      <c r="S3958" s="40">
        <f t="shared" ca="1" si="1169"/>
        <v>0</v>
      </c>
      <c r="T3958" s="46">
        <f t="shared" ca="1" si="1170"/>
        <v>76</v>
      </c>
      <c r="X3958" s="74">
        <f t="shared" ca="1" si="1171"/>
        <v>1.5894209032888578</v>
      </c>
      <c r="Y3958" s="75">
        <f t="shared" ca="1" si="1172"/>
        <v>1.5894209032888578</v>
      </c>
      <c r="Z3958" s="74">
        <f t="shared" ca="1" si="1173"/>
        <v>4.9009100055347234</v>
      </c>
      <c r="AA3958" s="76">
        <f t="shared" ca="1" si="1174"/>
        <v>1589.4209032888577</v>
      </c>
      <c r="AB3958" s="76">
        <f t="shared" ca="1" si="1175"/>
        <v>4900.9100055347235</v>
      </c>
    </row>
    <row r="3959" spans="1:28" x14ac:dyDescent="0.25">
      <c r="A3959" s="2">
        <f t="shared" si="1176"/>
        <v>15</v>
      </c>
      <c r="B3959" s="16">
        <f ca="1">VLOOKUP(A3959,PERIODS!$O$4:$P$33,2,FALSE)</f>
        <v>3.3000000000000002E-2</v>
      </c>
      <c r="C3959" s="15"/>
      <c r="D3959" s="18">
        <v>3945</v>
      </c>
      <c r="E3959" s="34">
        <f t="shared" ca="1" si="1178"/>
        <v>17013.110867789419</v>
      </c>
      <c r="F3959" s="34">
        <f t="shared" ca="1" si="1160"/>
        <v>3300</v>
      </c>
      <c r="G3959" s="69">
        <f t="shared" ca="1" si="1164"/>
        <v>0</v>
      </c>
      <c r="H3959" s="34">
        <f t="shared" ca="1" si="1165"/>
        <v>-1809.7761180404111</v>
      </c>
      <c r="I3959" s="34">
        <f t="shared" ca="1" si="1166"/>
        <v>1490.2238819595889</v>
      </c>
      <c r="J3959" s="18">
        <f ca="1">SUM(INDIRECT(ADDRESS(ROW(F3959),COLUMN(F3959),4)):INDIRECT(ADDRESS(ROW(F3959)+N$5-1,COLUMN(F3959),4)))</f>
        <v>24100</v>
      </c>
      <c r="K3959" s="18">
        <f t="shared" ca="1" si="1167"/>
        <v>16350</v>
      </c>
      <c r="L3959" s="18">
        <f t="shared" ca="1" si="1177"/>
        <v>0</v>
      </c>
      <c r="M3959" s="18">
        <f t="shared" ca="1" si="1161"/>
        <v>0</v>
      </c>
      <c r="N3959" s="34">
        <f t="shared" ca="1" si="1168"/>
        <v>15522.886985829829</v>
      </c>
      <c r="P3959" s="18">
        <f t="shared" ca="1" si="1162"/>
        <v>1809.7761180404111</v>
      </c>
      <c r="Q3959" s="47">
        <f ca="1">SUM(L$15:L3959)-SUM(M$15:M3959)</f>
        <v>16350</v>
      </c>
      <c r="R3959" s="47" t="str">
        <f t="shared" ca="1" si="1163"/>
        <v>M3962</v>
      </c>
      <c r="S3959" s="40">
        <f t="shared" ca="1" si="1169"/>
        <v>0</v>
      </c>
      <c r="T3959" s="46">
        <f t="shared" ca="1" si="1170"/>
        <v>4</v>
      </c>
      <c r="X3959" s="74">
        <f t="shared" ca="1" si="1171"/>
        <v>-1.8097761180404111</v>
      </c>
      <c r="Y3959" s="75">
        <f t="shared" ca="1" si="1172"/>
        <v>-1.8097761180404111</v>
      </c>
      <c r="Z3959" s="74">
        <f t="shared" ca="1" si="1173"/>
        <v>0.16369078011328134</v>
      </c>
      <c r="AA3959" s="76">
        <f t="shared" ca="1" si="1174"/>
        <v>-1809.7761180404111</v>
      </c>
      <c r="AB3959" s="76">
        <f t="shared" ca="1" si="1175"/>
        <v>163.69078011328133</v>
      </c>
    </row>
    <row r="3960" spans="1:28" x14ac:dyDescent="0.25">
      <c r="A3960" s="2">
        <f t="shared" si="1176"/>
        <v>16</v>
      </c>
      <c r="B3960" s="16">
        <f ca="1">VLOOKUP(A3960,PERIODS!$O$4:$P$33,2,FALSE)</f>
        <v>3.3000000000000002E-2</v>
      </c>
      <c r="C3960" s="15"/>
      <c r="D3960" s="18">
        <v>3946</v>
      </c>
      <c r="E3960" s="34">
        <f t="shared" ca="1" si="1178"/>
        <v>15522.886985829829</v>
      </c>
      <c r="F3960" s="34">
        <f t="shared" ca="1" si="1160"/>
        <v>3300</v>
      </c>
      <c r="G3960" s="69">
        <f t="shared" ca="1" si="1164"/>
        <v>0</v>
      </c>
      <c r="H3960" s="34">
        <f t="shared" ca="1" si="1165"/>
        <v>-922.11764837032456</v>
      </c>
      <c r="I3960" s="34">
        <f t="shared" ca="1" si="1166"/>
        <v>2377.8823516296752</v>
      </c>
      <c r="J3960" s="18">
        <f ca="1">SUM(INDIRECT(ADDRESS(ROW(F3960),COLUMN(F3960),4)):INDIRECT(ADDRESS(ROW(F3960)+N$5-1,COLUMN(F3960),4)))</f>
        <v>24300</v>
      </c>
      <c r="K3960" s="18">
        <f t="shared" ca="1" si="1167"/>
        <v>16350</v>
      </c>
      <c r="L3960" s="18">
        <f t="shared" ca="1" si="1177"/>
        <v>0</v>
      </c>
      <c r="M3960" s="18">
        <f t="shared" ca="1" si="1161"/>
        <v>0</v>
      </c>
      <c r="N3960" s="34">
        <f t="shared" ca="1" si="1168"/>
        <v>13145.004634200155</v>
      </c>
      <c r="P3960" s="18">
        <f t="shared" ca="1" si="1162"/>
        <v>922.11764837032456</v>
      </c>
      <c r="Q3960" s="47">
        <f ca="1">SUM(L$15:L3960)-SUM(M$15:M3960)</f>
        <v>16350</v>
      </c>
      <c r="R3960" s="47" t="str">
        <f t="shared" ca="1" si="1163"/>
        <v>M3963</v>
      </c>
      <c r="S3960" s="40">
        <f t="shared" ca="1" si="1169"/>
        <v>0</v>
      </c>
      <c r="T3960" s="46">
        <f t="shared" ca="1" si="1170"/>
        <v>1</v>
      </c>
      <c r="X3960" s="74">
        <f t="shared" ca="1" si="1171"/>
        <v>-0.92211764837032451</v>
      </c>
      <c r="Y3960" s="75">
        <f t="shared" ca="1" si="1172"/>
        <v>-0.92211764837032451</v>
      </c>
      <c r="Z3960" s="74">
        <f t="shared" ca="1" si="1173"/>
        <v>0.39767601082249132</v>
      </c>
      <c r="AA3960" s="76">
        <f t="shared" ca="1" si="1174"/>
        <v>-922.11764837032456</v>
      </c>
      <c r="AB3960" s="76">
        <f t="shared" ca="1" si="1175"/>
        <v>397.67601082249132</v>
      </c>
    </row>
    <row r="3961" spans="1:28" x14ac:dyDescent="0.25">
      <c r="A3961" s="2">
        <f t="shared" si="1176"/>
        <v>17</v>
      </c>
      <c r="B3961" s="16">
        <f ca="1">VLOOKUP(A3961,PERIODS!$O$4:$P$33,2,FALSE)</f>
        <v>3.5000000000000003E-2</v>
      </c>
      <c r="C3961" s="15"/>
      <c r="D3961" s="18">
        <v>3947</v>
      </c>
      <c r="E3961" s="34">
        <f t="shared" ca="1" si="1178"/>
        <v>13145.004634200155</v>
      </c>
      <c r="F3961" s="34">
        <f t="shared" ca="1" si="1160"/>
        <v>3500.0000000000005</v>
      </c>
      <c r="G3961" s="69">
        <f t="shared" ca="1" si="1164"/>
        <v>0</v>
      </c>
      <c r="H3961" s="34">
        <f t="shared" ca="1" si="1165"/>
        <v>-237.07236051124187</v>
      </c>
      <c r="I3961" s="34">
        <f t="shared" ca="1" si="1166"/>
        <v>3262.9276394887584</v>
      </c>
      <c r="J3961" s="18">
        <f ca="1">SUM(INDIRECT(ADDRESS(ROW(F3961),COLUMN(F3961),4)):INDIRECT(ADDRESS(ROW(F3961)+N$5-1,COLUMN(F3961),4)))</f>
        <v>24500.000000000004</v>
      </c>
      <c r="K3961" s="18">
        <f t="shared" ca="1" si="1167"/>
        <v>0</v>
      </c>
      <c r="L3961" s="18">
        <f t="shared" ca="1" si="1177"/>
        <v>0</v>
      </c>
      <c r="M3961" s="18">
        <f t="shared" ca="1" si="1161"/>
        <v>16350</v>
      </c>
      <c r="N3961" s="34">
        <f t="shared" ca="1" si="1168"/>
        <v>26232.076994711395</v>
      </c>
      <c r="P3961" s="18">
        <f t="shared" ca="1" si="1162"/>
        <v>237.07236051124187</v>
      </c>
      <c r="Q3961" s="47">
        <f ca="1">SUM(L$15:L3961)-SUM(M$15:M3961)</f>
        <v>0</v>
      </c>
      <c r="R3961" s="47" t="str">
        <f t="shared" ca="1" si="1163"/>
        <v>M3964</v>
      </c>
      <c r="S3961" s="40">
        <f t="shared" ca="1" si="1169"/>
        <v>0</v>
      </c>
      <c r="T3961" s="46">
        <f t="shared" ca="1" si="1170"/>
        <v>57</v>
      </c>
      <c r="X3961" s="74">
        <f t="shared" ca="1" si="1171"/>
        <v>-0.23707236051124186</v>
      </c>
      <c r="Y3961" s="75">
        <f t="shared" ca="1" si="1172"/>
        <v>-0.23707236051124186</v>
      </c>
      <c r="Z3961" s="74">
        <f t="shared" ca="1" si="1173"/>
        <v>0.78893419827018996</v>
      </c>
      <c r="AA3961" s="76">
        <f t="shared" ca="1" si="1174"/>
        <v>-237.07236051124187</v>
      </c>
      <c r="AB3961" s="76">
        <f t="shared" ca="1" si="1175"/>
        <v>788.93419827019</v>
      </c>
    </row>
    <row r="3962" spans="1:28" x14ac:dyDescent="0.25">
      <c r="A3962" s="2">
        <f t="shared" si="1176"/>
        <v>18</v>
      </c>
      <c r="B3962" s="16">
        <f ca="1">VLOOKUP(A3962,PERIODS!$O$4:$P$33,2,FALSE)</f>
        <v>3.5000000000000003E-2</v>
      </c>
      <c r="C3962" s="15"/>
      <c r="D3962" s="18">
        <v>3948</v>
      </c>
      <c r="E3962" s="34">
        <f t="shared" ca="1" si="1178"/>
        <v>26232.076994711395</v>
      </c>
      <c r="F3962" s="34">
        <f t="shared" ca="1" si="1160"/>
        <v>3500.0000000000005</v>
      </c>
      <c r="G3962" s="69">
        <f t="shared" ca="1" si="1164"/>
        <v>0</v>
      </c>
      <c r="H3962" s="34">
        <f t="shared" ca="1" si="1165"/>
        <v>855.42911634876452</v>
      </c>
      <c r="I3962" s="34">
        <f t="shared" ca="1" si="1166"/>
        <v>4355.4291163487651</v>
      </c>
      <c r="J3962" s="18">
        <f ca="1">SUM(INDIRECT(ADDRESS(ROW(F3962),COLUMN(F3962),4)):INDIRECT(ADDRESS(ROW(F3962)+N$5-1,COLUMN(F3962),4)))</f>
        <v>24500.000000000004</v>
      </c>
      <c r="K3962" s="18">
        <f t="shared" ca="1" si="1167"/>
        <v>0</v>
      </c>
      <c r="L3962" s="18">
        <f t="shared" ca="1" si="1177"/>
        <v>0</v>
      </c>
      <c r="M3962" s="18">
        <f t="shared" ca="1" si="1161"/>
        <v>0</v>
      </c>
      <c r="N3962" s="34">
        <f t="shared" ca="1" si="1168"/>
        <v>21876.64787836263</v>
      </c>
      <c r="P3962" s="18">
        <f t="shared" ca="1" si="1162"/>
        <v>855.42911634876452</v>
      </c>
      <c r="Q3962" s="47">
        <f ca="1">SUM(L$15:L3962)-SUM(M$15:M3962)</f>
        <v>0</v>
      </c>
      <c r="R3962" s="47" t="str">
        <f t="shared" ca="1" si="1163"/>
        <v>M3965</v>
      </c>
      <c r="S3962" s="40">
        <f t="shared" ca="1" si="1169"/>
        <v>0</v>
      </c>
      <c r="T3962" s="46">
        <f t="shared" ca="1" si="1170"/>
        <v>7</v>
      </c>
      <c r="X3962" s="74">
        <f t="shared" ca="1" si="1171"/>
        <v>0.85542911634876451</v>
      </c>
      <c r="Y3962" s="75">
        <f t="shared" ca="1" si="1172"/>
        <v>0.85542911634876451</v>
      </c>
      <c r="Z3962" s="74">
        <f t="shared" ca="1" si="1173"/>
        <v>2.3523836102866706</v>
      </c>
      <c r="AA3962" s="76">
        <f t="shared" ca="1" si="1174"/>
        <v>855.42911634876452</v>
      </c>
      <c r="AB3962" s="76">
        <f t="shared" ca="1" si="1175"/>
        <v>2352.3836102866708</v>
      </c>
    </row>
    <row r="3963" spans="1:28" x14ac:dyDescent="0.25">
      <c r="A3963" s="2">
        <f t="shared" si="1176"/>
        <v>19</v>
      </c>
      <c r="B3963" s="16">
        <f ca="1">VLOOKUP(A3963,PERIODS!$O$4:$P$33,2,FALSE)</f>
        <v>3.5000000000000003E-2</v>
      </c>
      <c r="C3963" s="15"/>
      <c r="D3963" s="18">
        <v>3949</v>
      </c>
      <c r="E3963" s="34">
        <f t="shared" ca="1" si="1178"/>
        <v>21876.64787836263</v>
      </c>
      <c r="F3963" s="34">
        <f t="shared" ca="1" si="1160"/>
        <v>3500.0000000000005</v>
      </c>
      <c r="G3963" s="69">
        <f t="shared" ca="1" si="1164"/>
        <v>0</v>
      </c>
      <c r="H3963" s="34">
        <f t="shared" ca="1" si="1165"/>
        <v>1265.3742858815738</v>
      </c>
      <c r="I3963" s="34">
        <f t="shared" ca="1" si="1166"/>
        <v>4765.374285881574</v>
      </c>
      <c r="J3963" s="18">
        <f ca="1">SUM(INDIRECT(ADDRESS(ROW(F3963),COLUMN(F3963),4)):INDIRECT(ADDRESS(ROW(F3963)+N$5-1,COLUMN(F3963),4)))</f>
        <v>24500.000000000004</v>
      </c>
      <c r="K3963" s="18">
        <f t="shared" ca="1" si="1167"/>
        <v>16350</v>
      </c>
      <c r="L3963" s="18">
        <f t="shared" ca="1" si="1177"/>
        <v>16350</v>
      </c>
      <c r="M3963" s="18">
        <f t="shared" ca="1" si="1161"/>
        <v>0</v>
      </c>
      <c r="N3963" s="34">
        <f t="shared" ca="1" si="1168"/>
        <v>17111.273592481055</v>
      </c>
      <c r="P3963" s="18">
        <f t="shared" ca="1" si="1162"/>
        <v>1265.3742858815738</v>
      </c>
      <c r="Q3963" s="47">
        <f ca="1">SUM(L$15:L3963)-SUM(M$15:M3963)</f>
        <v>16350</v>
      </c>
      <c r="R3963" s="47" t="str">
        <f t="shared" ca="1" si="1163"/>
        <v>M3966</v>
      </c>
      <c r="S3963" s="40">
        <f t="shared" ca="1" si="1169"/>
        <v>0</v>
      </c>
      <c r="T3963" s="46">
        <f t="shared" ca="1" si="1170"/>
        <v>28</v>
      </c>
      <c r="X3963" s="74">
        <f t="shared" ca="1" si="1171"/>
        <v>1.2653742858815737</v>
      </c>
      <c r="Y3963" s="75">
        <f t="shared" ca="1" si="1172"/>
        <v>1.2653742858815737</v>
      </c>
      <c r="Z3963" s="74">
        <f t="shared" ca="1" si="1173"/>
        <v>3.5444191139039707</v>
      </c>
      <c r="AA3963" s="76">
        <f t="shared" ca="1" si="1174"/>
        <v>1265.3742858815738</v>
      </c>
      <c r="AB3963" s="76">
        <f t="shared" ca="1" si="1175"/>
        <v>3544.4191139039708</v>
      </c>
    </row>
    <row r="3964" spans="1:28" x14ac:dyDescent="0.25">
      <c r="A3964" s="2">
        <f t="shared" si="1176"/>
        <v>20</v>
      </c>
      <c r="B3964" s="16">
        <f ca="1">VLOOKUP(A3964,PERIODS!$O$4:$P$33,2,FALSE)</f>
        <v>3.5000000000000003E-2</v>
      </c>
      <c r="C3964" s="15"/>
      <c r="D3964" s="18">
        <v>3950</v>
      </c>
      <c r="E3964" s="34">
        <f t="shared" ca="1" si="1178"/>
        <v>17111.273592481055</v>
      </c>
      <c r="F3964" s="34">
        <f t="shared" ca="1" si="1160"/>
        <v>3500.0000000000005</v>
      </c>
      <c r="G3964" s="69">
        <f t="shared" ca="1" si="1164"/>
        <v>0</v>
      </c>
      <c r="H3964" s="34">
        <f t="shared" ca="1" si="1165"/>
        <v>-361.51549057350786</v>
      </c>
      <c r="I3964" s="34">
        <f t="shared" ca="1" si="1166"/>
        <v>3138.4845094264924</v>
      </c>
      <c r="J3964" s="18">
        <f ca="1">SUM(INDIRECT(ADDRESS(ROW(F3964),COLUMN(F3964),4)):INDIRECT(ADDRESS(ROW(F3964)+N$5-1,COLUMN(F3964),4)))</f>
        <v>24500.000000000004</v>
      </c>
      <c r="K3964" s="18">
        <f t="shared" ca="1" si="1167"/>
        <v>16350</v>
      </c>
      <c r="L3964" s="18">
        <f t="shared" ca="1" si="1177"/>
        <v>0</v>
      </c>
      <c r="M3964" s="18">
        <f t="shared" ca="1" si="1161"/>
        <v>0</v>
      </c>
      <c r="N3964" s="34">
        <f t="shared" ca="1" si="1168"/>
        <v>13972.789083054562</v>
      </c>
      <c r="P3964" s="18">
        <f t="shared" ca="1" si="1162"/>
        <v>361.51549057350786</v>
      </c>
      <c r="Q3964" s="47">
        <f ca="1">SUM(L$15:L3964)-SUM(M$15:M3964)</f>
        <v>16350</v>
      </c>
      <c r="R3964" s="47" t="str">
        <f t="shared" ca="1" si="1163"/>
        <v>M3967</v>
      </c>
      <c r="S3964" s="40">
        <f t="shared" ca="1" si="1169"/>
        <v>0</v>
      </c>
      <c r="T3964" s="46">
        <f t="shared" ca="1" si="1170"/>
        <v>44</v>
      </c>
      <c r="X3964" s="74">
        <f t="shared" ca="1" si="1171"/>
        <v>-0.36151549057350785</v>
      </c>
      <c r="Y3964" s="75">
        <f t="shared" ca="1" si="1172"/>
        <v>-0.36151549057350785</v>
      </c>
      <c r="Z3964" s="74">
        <f t="shared" ca="1" si="1173"/>
        <v>0.69661980495161979</v>
      </c>
      <c r="AA3964" s="76">
        <f t="shared" ca="1" si="1174"/>
        <v>-361.51549057350786</v>
      </c>
      <c r="AB3964" s="76">
        <f t="shared" ca="1" si="1175"/>
        <v>696.61980495161981</v>
      </c>
    </row>
    <row r="3965" spans="1:28" x14ac:dyDescent="0.25">
      <c r="A3965" s="2">
        <f t="shared" si="1176"/>
        <v>21</v>
      </c>
      <c r="B3965" s="16">
        <f ca="1">VLOOKUP(A3965,PERIODS!$O$4:$P$33,2,FALSE)</f>
        <v>3.5000000000000003E-2</v>
      </c>
      <c r="C3965" s="15"/>
      <c r="D3965" s="18">
        <v>3951</v>
      </c>
      <c r="E3965" s="34">
        <f t="shared" ca="1" si="1178"/>
        <v>13972.789083054562</v>
      </c>
      <c r="F3965" s="34">
        <f t="shared" ca="1" si="1160"/>
        <v>3500.0000000000005</v>
      </c>
      <c r="G3965" s="69">
        <f t="shared" ca="1" si="1164"/>
        <v>0</v>
      </c>
      <c r="H3965" s="34">
        <f t="shared" ca="1" si="1165"/>
        <v>774.70670478980912</v>
      </c>
      <c r="I3965" s="34">
        <f t="shared" ca="1" si="1166"/>
        <v>4274.7067047898099</v>
      </c>
      <c r="J3965" s="18">
        <f ca="1">SUM(INDIRECT(ADDRESS(ROW(F3965),COLUMN(F3965),4)):INDIRECT(ADDRESS(ROW(F3965)+N$5-1,COLUMN(F3965),4)))</f>
        <v>24500.000000000004</v>
      </c>
      <c r="K3965" s="18">
        <f t="shared" ca="1" si="1167"/>
        <v>16350</v>
      </c>
      <c r="L3965" s="18">
        <f t="shared" ca="1" si="1177"/>
        <v>0</v>
      </c>
      <c r="M3965" s="18">
        <f t="shared" ca="1" si="1161"/>
        <v>0</v>
      </c>
      <c r="N3965" s="34">
        <f t="shared" ca="1" si="1168"/>
        <v>9698.0823782647531</v>
      </c>
      <c r="P3965" s="18">
        <f t="shared" ca="1" si="1162"/>
        <v>774.70670478980912</v>
      </c>
      <c r="Q3965" s="47">
        <f ca="1">SUM(L$15:L3965)-SUM(M$15:M3965)</f>
        <v>16350</v>
      </c>
      <c r="R3965" s="47" t="str">
        <f t="shared" ca="1" si="1163"/>
        <v>M3968</v>
      </c>
      <c r="S3965" s="40">
        <f t="shared" ca="1" si="1169"/>
        <v>0</v>
      </c>
      <c r="T3965" s="46">
        <f t="shared" ca="1" si="1170"/>
        <v>23</v>
      </c>
      <c r="X3965" s="74">
        <f t="shared" ca="1" si="1171"/>
        <v>0.77470670478980908</v>
      </c>
      <c r="Y3965" s="75">
        <f t="shared" ca="1" si="1172"/>
        <v>0.77470670478980908</v>
      </c>
      <c r="Z3965" s="74">
        <f t="shared" ca="1" si="1173"/>
        <v>2.1699555962595598</v>
      </c>
      <c r="AA3965" s="76">
        <f t="shared" ca="1" si="1174"/>
        <v>774.70670478980912</v>
      </c>
      <c r="AB3965" s="76">
        <f t="shared" ca="1" si="1175"/>
        <v>2169.95559625956</v>
      </c>
    </row>
    <row r="3966" spans="1:28" x14ac:dyDescent="0.25">
      <c r="A3966" s="2">
        <f t="shared" si="1176"/>
        <v>22</v>
      </c>
      <c r="B3966" s="16">
        <f ca="1">VLOOKUP(A3966,PERIODS!$O$4:$P$33,2,FALSE)</f>
        <v>3.5000000000000003E-2</v>
      </c>
      <c r="C3966" s="15"/>
      <c r="D3966" s="18">
        <v>3952</v>
      </c>
      <c r="E3966" s="34">
        <f t="shared" ca="1" si="1178"/>
        <v>9698.0823782647531</v>
      </c>
      <c r="F3966" s="34">
        <f t="shared" ca="1" si="1160"/>
        <v>3500.0000000000005</v>
      </c>
      <c r="G3966" s="69">
        <f t="shared" ca="1" si="1164"/>
        <v>0</v>
      </c>
      <c r="H3966" s="34">
        <f t="shared" ca="1" si="1165"/>
        <v>-108.60240189459608</v>
      </c>
      <c r="I3966" s="34">
        <f t="shared" ca="1" si="1166"/>
        <v>3391.3975981054045</v>
      </c>
      <c r="J3966" s="18">
        <f ca="1">SUM(INDIRECT(ADDRESS(ROW(F3966),COLUMN(F3966),4)):INDIRECT(ADDRESS(ROW(F3966)+N$5-1,COLUMN(F3966),4)))</f>
        <v>25000.000000000004</v>
      </c>
      <c r="K3966" s="18">
        <f t="shared" ca="1" si="1167"/>
        <v>0</v>
      </c>
      <c r="L3966" s="18">
        <f t="shared" ca="1" si="1177"/>
        <v>0</v>
      </c>
      <c r="M3966" s="18">
        <f t="shared" ca="1" si="1161"/>
        <v>16350</v>
      </c>
      <c r="N3966" s="34">
        <f t="shared" ca="1" si="1168"/>
        <v>6306.6847801593467</v>
      </c>
      <c r="P3966" s="18">
        <f t="shared" ca="1" si="1162"/>
        <v>108.60240189459608</v>
      </c>
      <c r="Q3966" s="47">
        <f ca="1">SUM(L$15:L3966)-SUM(M$15:M3966)</f>
        <v>0</v>
      </c>
      <c r="R3966" s="47" t="str">
        <f t="shared" ca="1" si="1163"/>
        <v>M3969</v>
      </c>
      <c r="S3966" s="40">
        <f t="shared" ca="1" si="1169"/>
        <v>16350</v>
      </c>
      <c r="T3966" s="46">
        <f t="shared" ca="1" si="1170"/>
        <v>98</v>
      </c>
      <c r="X3966" s="74">
        <f t="shared" ca="1" si="1171"/>
        <v>-0.10860240189459608</v>
      </c>
      <c r="Y3966" s="75">
        <f t="shared" ca="1" si="1172"/>
        <v>-0.10860240189459608</v>
      </c>
      <c r="Z3966" s="74">
        <f t="shared" ca="1" si="1173"/>
        <v>0.89708702670216489</v>
      </c>
      <c r="AA3966" s="76">
        <f t="shared" ca="1" si="1174"/>
        <v>-108.60240189459608</v>
      </c>
      <c r="AB3966" s="76">
        <f t="shared" ca="1" si="1175"/>
        <v>897.08702670216485</v>
      </c>
    </row>
    <row r="3967" spans="1:28" x14ac:dyDescent="0.25">
      <c r="A3967" s="2">
        <f t="shared" si="1176"/>
        <v>23</v>
      </c>
      <c r="B3967" s="16">
        <f ca="1">VLOOKUP(A3967,PERIODS!$O$4:$P$33,2,FALSE)</f>
        <v>3.5000000000000003E-2</v>
      </c>
      <c r="C3967" s="15"/>
      <c r="D3967" s="18">
        <v>3953</v>
      </c>
      <c r="E3967" s="34">
        <f t="shared" ca="1" si="1178"/>
        <v>6306.6847801593467</v>
      </c>
      <c r="F3967" s="34">
        <f t="shared" ca="1" si="1160"/>
        <v>3500.0000000000005</v>
      </c>
      <c r="G3967" s="69">
        <f t="shared" ca="1" si="1164"/>
        <v>0</v>
      </c>
      <c r="H3967" s="34">
        <f t="shared" ca="1" si="1165"/>
        <v>-1082.6382379226218</v>
      </c>
      <c r="I3967" s="34">
        <f t="shared" ca="1" si="1166"/>
        <v>2417.3617620773784</v>
      </c>
      <c r="J3967" s="18">
        <f ca="1">SUM(INDIRECT(ADDRESS(ROW(F3967),COLUMN(F3967),4)):INDIRECT(ADDRESS(ROW(F3967)+N$5-1,COLUMN(F3967),4)))</f>
        <v>25500.000000000004</v>
      </c>
      <c r="K3967" s="18">
        <f t="shared" ca="1" si="1167"/>
        <v>16350</v>
      </c>
      <c r="L3967" s="18">
        <f t="shared" ca="1" si="1177"/>
        <v>16350</v>
      </c>
      <c r="M3967" s="18">
        <f t="shared" ca="1" si="1161"/>
        <v>0</v>
      </c>
      <c r="N3967" s="34">
        <f t="shared" ca="1" si="1168"/>
        <v>3889.3230180819683</v>
      </c>
      <c r="P3967" s="18">
        <f t="shared" ca="1" si="1162"/>
        <v>1082.6382379226218</v>
      </c>
      <c r="Q3967" s="47">
        <f ca="1">SUM(L$15:L3967)-SUM(M$15:M3967)</f>
        <v>16350</v>
      </c>
      <c r="R3967" s="47" t="str">
        <f t="shared" ca="1" si="1163"/>
        <v>M3970</v>
      </c>
      <c r="S3967" s="40">
        <f t="shared" ca="1" si="1169"/>
        <v>0</v>
      </c>
      <c r="T3967" s="46">
        <f t="shared" ca="1" si="1170"/>
        <v>88</v>
      </c>
      <c r="X3967" s="74">
        <f t="shared" ca="1" si="1171"/>
        <v>-1.0826382379226218</v>
      </c>
      <c r="Y3967" s="75">
        <f t="shared" ca="1" si="1172"/>
        <v>-1.0826382379226218</v>
      </c>
      <c r="Z3967" s="74">
        <f t="shared" ca="1" si="1173"/>
        <v>0.33870077265544313</v>
      </c>
      <c r="AA3967" s="76">
        <f t="shared" ca="1" si="1174"/>
        <v>-1082.6382379226218</v>
      </c>
      <c r="AB3967" s="76">
        <f t="shared" ca="1" si="1175"/>
        <v>338.70077265544313</v>
      </c>
    </row>
    <row r="3968" spans="1:28" x14ac:dyDescent="0.25">
      <c r="A3968" s="2">
        <f t="shared" si="1176"/>
        <v>24</v>
      </c>
      <c r="B3968" s="16">
        <f ca="1">VLOOKUP(A3968,PERIODS!$O$4:$P$33,2,FALSE)</f>
        <v>3.5000000000000003E-2</v>
      </c>
      <c r="C3968" s="15"/>
      <c r="D3968" s="18">
        <v>3954</v>
      </c>
      <c r="E3968" s="34">
        <f t="shared" ca="1" si="1178"/>
        <v>3889.3230180819683</v>
      </c>
      <c r="F3968" s="34">
        <f t="shared" ca="1" si="1160"/>
        <v>3500.0000000000005</v>
      </c>
      <c r="G3968" s="69">
        <f t="shared" ca="1" si="1164"/>
        <v>0</v>
      </c>
      <c r="H3968" s="34">
        <f t="shared" ca="1" si="1165"/>
        <v>407.61005294137163</v>
      </c>
      <c r="I3968" s="34">
        <f t="shared" ca="1" si="1166"/>
        <v>3907.610052941372</v>
      </c>
      <c r="J3968" s="18">
        <f ca="1">SUM(INDIRECT(ADDRESS(ROW(F3968),COLUMN(F3968),4)):INDIRECT(ADDRESS(ROW(F3968)+N$5-1,COLUMN(F3968),4)))</f>
        <v>26000</v>
      </c>
      <c r="K3968" s="18">
        <f t="shared" ca="1" si="1167"/>
        <v>32700</v>
      </c>
      <c r="L3968" s="18">
        <f t="shared" ca="1" si="1177"/>
        <v>16350</v>
      </c>
      <c r="M3968" s="18">
        <f t="shared" ca="1" si="1161"/>
        <v>0</v>
      </c>
      <c r="N3968" s="34">
        <f t="shared" ca="1" si="1168"/>
        <v>-18.287034859403775</v>
      </c>
      <c r="P3968" s="18">
        <f t="shared" ca="1" si="1162"/>
        <v>407.61005294137163</v>
      </c>
      <c r="Q3968" s="47">
        <f ca="1">SUM(L$15:L3968)-SUM(M$15:M3968)</f>
        <v>32700</v>
      </c>
      <c r="R3968" s="47" t="str">
        <f t="shared" ca="1" si="1163"/>
        <v>M3971</v>
      </c>
      <c r="S3968" s="40">
        <f t="shared" ca="1" si="1169"/>
        <v>0</v>
      </c>
      <c r="T3968" s="46">
        <f t="shared" ca="1" si="1170"/>
        <v>94</v>
      </c>
      <c r="X3968" s="74">
        <f t="shared" ca="1" si="1171"/>
        <v>0.40761005294137165</v>
      </c>
      <c r="Y3968" s="75">
        <f t="shared" ca="1" si="1172"/>
        <v>0.40761005294137165</v>
      </c>
      <c r="Z3968" s="74">
        <f t="shared" ca="1" si="1173"/>
        <v>1.5032208703094969</v>
      </c>
      <c r="AA3968" s="76">
        <f t="shared" ca="1" si="1174"/>
        <v>407.61005294137163</v>
      </c>
      <c r="AB3968" s="76">
        <f t="shared" ca="1" si="1175"/>
        <v>1503.2208703094968</v>
      </c>
    </row>
    <row r="3969" spans="1:28" x14ac:dyDescent="0.25">
      <c r="A3969" s="2">
        <f t="shared" si="1176"/>
        <v>25</v>
      </c>
      <c r="B3969" s="16">
        <f ca="1">VLOOKUP(A3969,PERIODS!$O$4:$P$33,2,FALSE)</f>
        <v>3.5000000000000003E-2</v>
      </c>
      <c r="C3969" s="15"/>
      <c r="D3969" s="18">
        <v>3955</v>
      </c>
      <c r="E3969" s="34">
        <f t="shared" ca="1" si="1178"/>
        <v>-18.287034859403775</v>
      </c>
      <c r="F3969" s="34">
        <f t="shared" ca="1" si="1160"/>
        <v>3500.0000000000005</v>
      </c>
      <c r="G3969" s="69">
        <f t="shared" ca="1" si="1164"/>
        <v>0</v>
      </c>
      <c r="H3969" s="34">
        <f t="shared" ca="1" si="1165"/>
        <v>644.82858466789469</v>
      </c>
      <c r="I3969" s="34">
        <f t="shared" ca="1" si="1166"/>
        <v>4144.8285846678955</v>
      </c>
      <c r="J3969" s="18">
        <f ca="1">SUM(INDIRECT(ADDRESS(ROW(F3969),COLUMN(F3969),4)):INDIRECT(ADDRESS(ROW(F3969)+N$5-1,COLUMN(F3969),4)))</f>
        <v>24900</v>
      </c>
      <c r="K3969" s="18">
        <f t="shared" ca="1" si="1167"/>
        <v>32700</v>
      </c>
      <c r="L3969" s="18">
        <f t="shared" ca="1" si="1177"/>
        <v>0</v>
      </c>
      <c r="M3969" s="18">
        <f t="shared" ca="1" si="1161"/>
        <v>0</v>
      </c>
      <c r="N3969" s="34">
        <f t="shared" ca="1" si="1168"/>
        <v>-4163.1156195272997</v>
      </c>
      <c r="P3969" s="18">
        <f t="shared" ca="1" si="1162"/>
        <v>644.82858466789469</v>
      </c>
      <c r="Q3969" s="47">
        <f ca="1">SUM(L$15:L3969)-SUM(M$15:M3969)</f>
        <v>32700</v>
      </c>
      <c r="R3969" s="47" t="str">
        <f t="shared" ca="1" si="1163"/>
        <v>M3972</v>
      </c>
      <c r="S3969" s="40">
        <f t="shared" ca="1" si="1169"/>
        <v>0</v>
      </c>
      <c r="T3969" s="46">
        <f t="shared" ca="1" si="1170"/>
        <v>46</v>
      </c>
      <c r="X3969" s="74">
        <f t="shared" ca="1" si="1171"/>
        <v>0.64482858466789472</v>
      </c>
      <c r="Y3969" s="75">
        <f t="shared" ca="1" si="1172"/>
        <v>0.64482858466789472</v>
      </c>
      <c r="Z3969" s="74">
        <f t="shared" ca="1" si="1173"/>
        <v>1.905660341872726</v>
      </c>
      <c r="AA3969" s="76">
        <f t="shared" ca="1" si="1174"/>
        <v>644.82858466789469</v>
      </c>
      <c r="AB3969" s="76">
        <f t="shared" ca="1" si="1175"/>
        <v>1905.6603418727261</v>
      </c>
    </row>
    <row r="3970" spans="1:28" x14ac:dyDescent="0.25">
      <c r="A3970" s="2">
        <f t="shared" si="1176"/>
        <v>26</v>
      </c>
      <c r="B3970" s="16">
        <f ca="1">VLOOKUP(A3970,PERIODS!$O$4:$P$33,2,FALSE)</f>
        <v>3.5000000000000003E-2</v>
      </c>
      <c r="C3970" s="15"/>
      <c r="D3970" s="18">
        <v>3956</v>
      </c>
      <c r="E3970" s="34">
        <f t="shared" ca="1" si="1178"/>
        <v>-4163.1156195272997</v>
      </c>
      <c r="F3970" s="34">
        <f t="shared" ca="1" si="1160"/>
        <v>3500.0000000000005</v>
      </c>
      <c r="G3970" s="69">
        <f t="shared" ca="1" si="1164"/>
        <v>0</v>
      </c>
      <c r="H3970" s="34">
        <f t="shared" ca="1" si="1165"/>
        <v>-1204.6906432801409</v>
      </c>
      <c r="I3970" s="34">
        <f t="shared" ca="1" si="1166"/>
        <v>2295.3093567198594</v>
      </c>
      <c r="J3970" s="18">
        <f ca="1">SUM(INDIRECT(ADDRESS(ROW(F3970),COLUMN(F3970),4)):INDIRECT(ADDRESS(ROW(F3970)+N$5-1,COLUMN(F3970),4)))</f>
        <v>23900</v>
      </c>
      <c r="K3970" s="18">
        <f t="shared" ca="1" si="1167"/>
        <v>16350</v>
      </c>
      <c r="L3970" s="18">
        <f t="shared" ca="1" si="1177"/>
        <v>0</v>
      </c>
      <c r="M3970" s="18">
        <f t="shared" ca="1" si="1161"/>
        <v>16350</v>
      </c>
      <c r="N3970" s="34">
        <f t="shared" ca="1" si="1168"/>
        <v>9891.5750237528409</v>
      </c>
      <c r="P3970" s="18">
        <f t="shared" ca="1" si="1162"/>
        <v>1204.6906432801409</v>
      </c>
      <c r="Q3970" s="47">
        <f ca="1">SUM(L$15:L3970)-SUM(M$15:M3970)</f>
        <v>16350</v>
      </c>
      <c r="R3970" s="47" t="str">
        <f t="shared" ca="1" si="1163"/>
        <v>M3973</v>
      </c>
      <c r="S3970" s="40">
        <f t="shared" ca="1" si="1169"/>
        <v>0</v>
      </c>
      <c r="T3970" s="46">
        <f t="shared" ca="1" si="1170"/>
        <v>84</v>
      </c>
      <c r="X3970" s="74">
        <f t="shared" ca="1" si="1171"/>
        <v>-1.204690643280141</v>
      </c>
      <c r="Y3970" s="75">
        <f t="shared" ca="1" si="1172"/>
        <v>-1.204690643280141</v>
      </c>
      <c r="Z3970" s="74">
        <f t="shared" ca="1" si="1173"/>
        <v>0.29978472558916158</v>
      </c>
      <c r="AA3970" s="76">
        <f t="shared" ca="1" si="1174"/>
        <v>-1204.6906432801409</v>
      </c>
      <c r="AB3970" s="76">
        <f t="shared" ca="1" si="1175"/>
        <v>299.78472558916161</v>
      </c>
    </row>
    <row r="3971" spans="1:28" x14ac:dyDescent="0.25">
      <c r="A3971" s="2">
        <f t="shared" si="1176"/>
        <v>27</v>
      </c>
      <c r="B3971" s="16">
        <f ca="1">VLOOKUP(A3971,PERIODS!$O$4:$P$33,2,FALSE)</f>
        <v>3.5000000000000003E-2</v>
      </c>
      <c r="C3971" s="15"/>
      <c r="D3971" s="18">
        <v>3957</v>
      </c>
      <c r="E3971" s="34">
        <f t="shared" ca="1" si="1178"/>
        <v>9891.5750237528409</v>
      </c>
      <c r="F3971" s="34">
        <f t="shared" ca="1" si="1160"/>
        <v>3500.0000000000005</v>
      </c>
      <c r="G3971" s="69">
        <f t="shared" ca="1" si="1164"/>
        <v>0</v>
      </c>
      <c r="H3971" s="34">
        <f t="shared" ca="1" si="1165"/>
        <v>15.293090571155485</v>
      </c>
      <c r="I3971" s="34">
        <f t="shared" ca="1" si="1166"/>
        <v>3515.293090571156</v>
      </c>
      <c r="J3971" s="18">
        <f ca="1">SUM(INDIRECT(ADDRESS(ROW(F3971),COLUMN(F3971),4)):INDIRECT(ADDRESS(ROW(F3971)+N$5-1,COLUMN(F3971),4)))</f>
        <v>22900</v>
      </c>
      <c r="K3971" s="18">
        <f t="shared" ca="1" si="1167"/>
        <v>0</v>
      </c>
      <c r="L3971" s="18">
        <f t="shared" ca="1" si="1177"/>
        <v>0</v>
      </c>
      <c r="M3971" s="18">
        <f t="shared" ca="1" si="1161"/>
        <v>16350</v>
      </c>
      <c r="N3971" s="34">
        <f t="shared" ca="1" si="1168"/>
        <v>22726.281933181686</v>
      </c>
      <c r="P3971" s="18">
        <f t="shared" ca="1" si="1162"/>
        <v>15.293090571155485</v>
      </c>
      <c r="Q3971" s="47">
        <f ca="1">SUM(L$15:L3971)-SUM(M$15:M3971)</f>
        <v>0</v>
      </c>
      <c r="R3971" s="47" t="str">
        <f t="shared" ca="1" si="1163"/>
        <v>M3974</v>
      </c>
      <c r="S3971" s="40">
        <f t="shared" ca="1" si="1169"/>
        <v>0</v>
      </c>
      <c r="T3971" s="46">
        <f t="shared" ca="1" si="1170"/>
        <v>18</v>
      </c>
      <c r="X3971" s="74">
        <f t="shared" ca="1" si="1171"/>
        <v>1.5293090571155485E-2</v>
      </c>
      <c r="Y3971" s="75">
        <f t="shared" ca="1" si="1172"/>
        <v>1.5293090571155485E-2</v>
      </c>
      <c r="Z3971" s="74">
        <f t="shared" ca="1" si="1173"/>
        <v>1.0154106282880377</v>
      </c>
      <c r="AA3971" s="76">
        <f t="shared" ca="1" si="1174"/>
        <v>15.293090571155485</v>
      </c>
      <c r="AB3971" s="76">
        <f t="shared" ca="1" si="1175"/>
        <v>1015.4106282880377</v>
      </c>
    </row>
    <row r="3972" spans="1:28" x14ac:dyDescent="0.25">
      <c r="A3972" s="2">
        <f t="shared" si="1176"/>
        <v>28</v>
      </c>
      <c r="B3972" s="16">
        <f ca="1">VLOOKUP(A3972,PERIODS!$O$4:$P$33,2,FALSE)</f>
        <v>0.04</v>
      </c>
      <c r="C3972" s="15"/>
      <c r="D3972" s="18">
        <v>3958</v>
      </c>
      <c r="E3972" s="34">
        <f t="shared" ca="1" si="1178"/>
        <v>22726.281933181686</v>
      </c>
      <c r="F3972" s="34">
        <f t="shared" ca="1" si="1160"/>
        <v>4000</v>
      </c>
      <c r="G3972" s="69">
        <f t="shared" ca="1" si="1164"/>
        <v>0</v>
      </c>
      <c r="H3972" s="34">
        <f t="shared" ca="1" si="1165"/>
        <v>1556.7964874318523</v>
      </c>
      <c r="I3972" s="34">
        <f t="shared" ca="1" si="1166"/>
        <v>5556.7964874318523</v>
      </c>
      <c r="J3972" s="18">
        <f ca="1">SUM(INDIRECT(ADDRESS(ROW(F3972),COLUMN(F3972),4)):INDIRECT(ADDRESS(ROW(F3972)+N$5-1,COLUMN(F3972),4)))</f>
        <v>21900</v>
      </c>
      <c r="K3972" s="18">
        <f t="shared" ca="1" si="1167"/>
        <v>0</v>
      </c>
      <c r="L3972" s="18">
        <f t="shared" ca="1" si="1177"/>
        <v>0</v>
      </c>
      <c r="M3972" s="18">
        <f t="shared" ca="1" si="1161"/>
        <v>0</v>
      </c>
      <c r="N3972" s="34">
        <f t="shared" ca="1" si="1168"/>
        <v>17169.485445749833</v>
      </c>
      <c r="P3972" s="18">
        <f t="shared" ca="1" si="1162"/>
        <v>1556.7964874318523</v>
      </c>
      <c r="Q3972" s="47">
        <f ca="1">SUM(L$15:L3972)-SUM(M$15:M3972)</f>
        <v>0</v>
      </c>
      <c r="R3972" s="47" t="str">
        <f t="shared" ca="1" si="1163"/>
        <v>M3975</v>
      </c>
      <c r="S3972" s="40">
        <f t="shared" ca="1" si="1169"/>
        <v>0</v>
      </c>
      <c r="T3972" s="46">
        <f t="shared" ca="1" si="1170"/>
        <v>54</v>
      </c>
      <c r="X3972" s="74">
        <f t="shared" ca="1" si="1171"/>
        <v>1.5567964874318523</v>
      </c>
      <c r="Y3972" s="75">
        <f t="shared" ca="1" si="1172"/>
        <v>1.5567964874318523</v>
      </c>
      <c r="Z3972" s="74">
        <f t="shared" ca="1" si="1173"/>
        <v>4.7436006940994897</v>
      </c>
      <c r="AA3972" s="76">
        <f t="shared" ca="1" si="1174"/>
        <v>1556.7964874318523</v>
      </c>
      <c r="AB3972" s="76">
        <f t="shared" ca="1" si="1175"/>
        <v>4743.6006940994894</v>
      </c>
    </row>
    <row r="3973" spans="1:28" x14ac:dyDescent="0.25">
      <c r="A3973" s="2">
        <f t="shared" si="1176"/>
        <v>29</v>
      </c>
      <c r="B3973" s="16">
        <f ca="1">VLOOKUP(A3973,PERIODS!$O$4:$P$33,2,FALSE)</f>
        <v>0.04</v>
      </c>
      <c r="C3973" s="15"/>
      <c r="D3973" s="18">
        <v>3959</v>
      </c>
      <c r="E3973" s="34">
        <f t="shared" ca="1" si="1178"/>
        <v>17169.485445749833</v>
      </c>
      <c r="F3973" s="34">
        <f t="shared" ca="1" si="1160"/>
        <v>4000</v>
      </c>
      <c r="G3973" s="69">
        <f t="shared" ca="1" si="1164"/>
        <v>0</v>
      </c>
      <c r="H3973" s="34">
        <f t="shared" ca="1" si="1165"/>
        <v>-827.20389199846534</v>
      </c>
      <c r="I3973" s="34">
        <f t="shared" ca="1" si="1166"/>
        <v>3172.7961080015348</v>
      </c>
      <c r="J3973" s="18">
        <f ca="1">SUM(INDIRECT(ADDRESS(ROW(F3973),COLUMN(F3973),4)):INDIRECT(ADDRESS(ROW(F3973)+N$5-1,COLUMN(F3973),4)))</f>
        <v>21200</v>
      </c>
      <c r="K3973" s="18">
        <f t="shared" ca="1" si="1167"/>
        <v>16350</v>
      </c>
      <c r="L3973" s="18">
        <f t="shared" ca="1" si="1177"/>
        <v>16350</v>
      </c>
      <c r="M3973" s="18">
        <f t="shared" ca="1" si="1161"/>
        <v>0</v>
      </c>
      <c r="N3973" s="34">
        <f t="shared" ca="1" si="1168"/>
        <v>13996.689337748299</v>
      </c>
      <c r="P3973" s="18">
        <f t="shared" ca="1" si="1162"/>
        <v>827.20389199846534</v>
      </c>
      <c r="Q3973" s="47">
        <f ca="1">SUM(L$15:L3973)-SUM(M$15:M3973)</f>
        <v>16350</v>
      </c>
      <c r="R3973" s="47" t="str">
        <f t="shared" ca="1" si="1163"/>
        <v>M3976</v>
      </c>
      <c r="S3973" s="40">
        <f t="shared" ca="1" si="1169"/>
        <v>0</v>
      </c>
      <c r="T3973" s="46">
        <f t="shared" ca="1" si="1170"/>
        <v>83</v>
      </c>
      <c r="X3973" s="74">
        <f t="shared" ca="1" si="1171"/>
        <v>-0.82720389199846533</v>
      </c>
      <c r="Y3973" s="75">
        <f t="shared" ca="1" si="1172"/>
        <v>-0.82720389199846533</v>
      </c>
      <c r="Z3973" s="74">
        <f t="shared" ca="1" si="1173"/>
        <v>0.43727023337452559</v>
      </c>
      <c r="AA3973" s="76">
        <f t="shared" ca="1" si="1174"/>
        <v>-827.20389199846534</v>
      </c>
      <c r="AB3973" s="76">
        <f t="shared" ca="1" si="1175"/>
        <v>437.27023337452556</v>
      </c>
    </row>
    <row r="3974" spans="1:28" x14ac:dyDescent="0.25">
      <c r="A3974" s="2">
        <f t="shared" si="1176"/>
        <v>30</v>
      </c>
      <c r="B3974" s="16">
        <f ca="1">VLOOKUP(A3974,PERIODS!$O$4:$P$33,2,FALSE)</f>
        <v>0.04</v>
      </c>
      <c r="C3974" s="15"/>
      <c r="D3974" s="18">
        <v>3960</v>
      </c>
      <c r="E3974" s="34">
        <f t="shared" ca="1" si="1178"/>
        <v>13996.689337748299</v>
      </c>
      <c r="F3974" s="34">
        <f t="shared" ca="1" si="1160"/>
        <v>4000</v>
      </c>
      <c r="G3974" s="69">
        <f t="shared" ca="1" si="1164"/>
        <v>0</v>
      </c>
      <c r="H3974" s="34">
        <f t="shared" ca="1" si="1165"/>
        <v>1137.2273898044718</v>
      </c>
      <c r="I3974" s="34">
        <f t="shared" ca="1" si="1166"/>
        <v>5137.2273898044714</v>
      </c>
      <c r="J3974" s="18">
        <f ca="1">SUM(INDIRECT(ADDRESS(ROW(F3974),COLUMN(F3974),4)):INDIRECT(ADDRESS(ROW(F3974)+N$5-1,COLUMN(F3974),4)))</f>
        <v>20500</v>
      </c>
      <c r="K3974" s="18">
        <f t="shared" ca="1" si="1167"/>
        <v>16350</v>
      </c>
      <c r="L3974" s="18">
        <f t="shared" ca="1" si="1177"/>
        <v>0</v>
      </c>
      <c r="M3974" s="18">
        <f t="shared" ca="1" si="1161"/>
        <v>0</v>
      </c>
      <c r="N3974" s="34">
        <f t="shared" ca="1" si="1168"/>
        <v>8859.4619479438279</v>
      </c>
      <c r="P3974" s="18">
        <f t="shared" ca="1" si="1162"/>
        <v>1137.2273898044718</v>
      </c>
      <c r="Q3974" s="47">
        <f ca="1">SUM(L$15:L3974)-SUM(M$15:M3974)</f>
        <v>16350</v>
      </c>
      <c r="R3974" s="47" t="str">
        <f t="shared" ca="1" si="1163"/>
        <v>M3977</v>
      </c>
      <c r="S3974" s="40">
        <f t="shared" ca="1" si="1169"/>
        <v>0</v>
      </c>
      <c r="T3974" s="46">
        <f t="shared" ca="1" si="1170"/>
        <v>45</v>
      </c>
      <c r="X3974" s="74">
        <f t="shared" ca="1" si="1171"/>
        <v>1.1372273898044718</v>
      </c>
      <c r="Y3974" s="75">
        <f t="shared" ca="1" si="1172"/>
        <v>1.1372273898044718</v>
      </c>
      <c r="Z3974" s="74">
        <f t="shared" ca="1" si="1173"/>
        <v>3.1181110625465558</v>
      </c>
      <c r="AA3974" s="76">
        <f t="shared" ca="1" si="1174"/>
        <v>1137.2273898044718</v>
      </c>
      <c r="AB3974" s="76">
        <f t="shared" ca="1" si="1175"/>
        <v>3118.1110625465558</v>
      </c>
    </row>
    <row r="3975" spans="1:28" x14ac:dyDescent="0.25">
      <c r="A3975" s="2">
        <f t="shared" si="1176"/>
        <v>1</v>
      </c>
      <c r="B3975" s="16">
        <f ca="1">VLOOKUP(A3975,PERIODS!$O$4:$P$33,2,FALSE)</f>
        <v>2.4E-2</v>
      </c>
      <c r="C3975" s="15"/>
      <c r="D3975" s="18">
        <v>3961</v>
      </c>
      <c r="E3975" s="34">
        <f t="shared" ca="1" si="1178"/>
        <v>8859.4619479438279</v>
      </c>
      <c r="F3975" s="34">
        <f t="shared" ca="1" si="1160"/>
        <v>2400</v>
      </c>
      <c r="G3975" s="69">
        <f t="shared" ca="1" si="1164"/>
        <v>0</v>
      </c>
      <c r="H3975" s="34">
        <f t="shared" ca="1" si="1165"/>
        <v>-655.37269088692233</v>
      </c>
      <c r="I3975" s="34">
        <f t="shared" ca="1" si="1166"/>
        <v>1744.6273091130777</v>
      </c>
      <c r="J3975" s="18">
        <f ca="1">SUM(INDIRECT(ADDRESS(ROW(F3975),COLUMN(F3975),4)):INDIRECT(ADDRESS(ROW(F3975)+N$5-1,COLUMN(F3975),4)))</f>
        <v>19800</v>
      </c>
      <c r="K3975" s="18">
        <f t="shared" ca="1" si="1167"/>
        <v>16350</v>
      </c>
      <c r="L3975" s="18">
        <f t="shared" ca="1" si="1177"/>
        <v>0</v>
      </c>
      <c r="M3975" s="18">
        <f t="shared" ca="1" si="1161"/>
        <v>0</v>
      </c>
      <c r="N3975" s="34">
        <f t="shared" ca="1" si="1168"/>
        <v>7114.83463883075</v>
      </c>
      <c r="P3975" s="18">
        <f t="shared" ca="1" si="1162"/>
        <v>655.37269088692233</v>
      </c>
      <c r="Q3975" s="47">
        <f ca="1">SUM(L$15:L3975)-SUM(M$15:M3975)</f>
        <v>16350</v>
      </c>
      <c r="R3975" s="47" t="str">
        <f t="shared" ca="1" si="1163"/>
        <v>M3978</v>
      </c>
      <c r="S3975" s="40">
        <f t="shared" ca="1" si="1169"/>
        <v>0</v>
      </c>
      <c r="T3975" s="46">
        <f t="shared" ca="1" si="1170"/>
        <v>49</v>
      </c>
      <c r="X3975" s="74">
        <f t="shared" ca="1" si="1171"/>
        <v>-0.65537269088692229</v>
      </c>
      <c r="Y3975" s="75">
        <f t="shared" ca="1" si="1172"/>
        <v>-0.65537269088692229</v>
      </c>
      <c r="Z3975" s="74">
        <f t="shared" ca="1" si="1173"/>
        <v>0.51924850733441763</v>
      </c>
      <c r="AA3975" s="76">
        <f t="shared" ca="1" si="1174"/>
        <v>-655.37269088692233</v>
      </c>
      <c r="AB3975" s="76">
        <f t="shared" ca="1" si="1175"/>
        <v>519.24850733441758</v>
      </c>
    </row>
    <row r="3976" spans="1:28" x14ac:dyDescent="0.25">
      <c r="A3976" s="2">
        <f t="shared" si="1176"/>
        <v>2</v>
      </c>
      <c r="B3976" s="16">
        <f ca="1">VLOOKUP(A3976,PERIODS!$O$4:$P$33,2,FALSE)</f>
        <v>2.5000000000000001E-2</v>
      </c>
      <c r="C3976" s="15"/>
      <c r="D3976" s="18">
        <v>3962</v>
      </c>
      <c r="E3976" s="34">
        <f t="shared" ca="1" si="1178"/>
        <v>7114.83463883075</v>
      </c>
      <c r="F3976" s="34">
        <f t="shared" ca="1" si="1160"/>
        <v>2500</v>
      </c>
      <c r="G3976" s="69">
        <f t="shared" ca="1" si="1164"/>
        <v>0</v>
      </c>
      <c r="H3976" s="34">
        <f t="shared" ca="1" si="1165"/>
        <v>-311.24558507215664</v>
      </c>
      <c r="I3976" s="34">
        <f t="shared" ca="1" si="1166"/>
        <v>2188.7544149278433</v>
      </c>
      <c r="J3976" s="18">
        <f ca="1">SUM(INDIRECT(ADDRESS(ROW(F3976),COLUMN(F3976),4)):INDIRECT(ADDRESS(ROW(F3976)+N$5-1,COLUMN(F3976),4)))</f>
        <v>20700</v>
      </c>
      <c r="K3976" s="18">
        <f t="shared" ca="1" si="1167"/>
        <v>0</v>
      </c>
      <c r="L3976" s="18">
        <f t="shared" ca="1" si="1177"/>
        <v>0</v>
      </c>
      <c r="M3976" s="18">
        <f t="shared" ca="1" si="1161"/>
        <v>16350</v>
      </c>
      <c r="N3976" s="34">
        <f t="shared" ca="1" si="1168"/>
        <v>21276.080223902907</v>
      </c>
      <c r="P3976" s="18">
        <f t="shared" ca="1" si="1162"/>
        <v>311.24558507215664</v>
      </c>
      <c r="Q3976" s="47">
        <f ca="1">SUM(L$15:L3976)-SUM(M$15:M3976)</f>
        <v>0</v>
      </c>
      <c r="R3976" s="47" t="str">
        <f t="shared" ca="1" si="1163"/>
        <v>M3979</v>
      </c>
      <c r="S3976" s="40">
        <f t="shared" ca="1" si="1169"/>
        <v>0</v>
      </c>
      <c r="T3976" s="46">
        <f t="shared" ca="1" si="1170"/>
        <v>80</v>
      </c>
      <c r="X3976" s="74">
        <f t="shared" ca="1" si="1171"/>
        <v>-0.31124558507215666</v>
      </c>
      <c r="Y3976" s="75">
        <f t="shared" ca="1" si="1172"/>
        <v>-0.31124558507215666</v>
      </c>
      <c r="Z3976" s="74">
        <f t="shared" ca="1" si="1173"/>
        <v>0.73253395437317803</v>
      </c>
      <c r="AA3976" s="76">
        <f t="shared" ca="1" si="1174"/>
        <v>-311.24558507215664</v>
      </c>
      <c r="AB3976" s="76">
        <f t="shared" ca="1" si="1175"/>
        <v>732.53395437317806</v>
      </c>
    </row>
    <row r="3977" spans="1:28" x14ac:dyDescent="0.25">
      <c r="A3977" s="2">
        <f t="shared" si="1176"/>
        <v>3</v>
      </c>
      <c r="B3977" s="16">
        <f ca="1">VLOOKUP(A3977,PERIODS!$O$4:$P$33,2,FALSE)</f>
        <v>2.5000000000000001E-2</v>
      </c>
      <c r="C3977" s="15"/>
      <c r="D3977" s="18">
        <v>3963</v>
      </c>
      <c r="E3977" s="34">
        <f t="shared" ca="1" si="1178"/>
        <v>21276.080223902907</v>
      </c>
      <c r="F3977" s="34">
        <f t="shared" ca="1" si="1160"/>
        <v>2500</v>
      </c>
      <c r="G3977" s="69">
        <f t="shared" ca="1" si="1164"/>
        <v>0</v>
      </c>
      <c r="H3977" s="34">
        <f t="shared" ca="1" si="1165"/>
        <v>1959.9639845400536</v>
      </c>
      <c r="I3977" s="34">
        <f t="shared" ca="1" si="1166"/>
        <v>4459.9639845400534</v>
      </c>
      <c r="J3977" s="18">
        <f ca="1">SUM(INDIRECT(ADDRESS(ROW(F3977),COLUMN(F3977),4)):INDIRECT(ADDRESS(ROW(F3977)+N$5-1,COLUMN(F3977),4)))</f>
        <v>21500</v>
      </c>
      <c r="K3977" s="18">
        <f t="shared" ca="1" si="1167"/>
        <v>16350</v>
      </c>
      <c r="L3977" s="18">
        <f t="shared" ca="1" si="1177"/>
        <v>16350</v>
      </c>
      <c r="M3977" s="18">
        <f t="shared" ca="1" si="1161"/>
        <v>0</v>
      </c>
      <c r="N3977" s="34">
        <f t="shared" ca="1" si="1168"/>
        <v>16816.116239362855</v>
      </c>
      <c r="P3977" s="18">
        <f t="shared" ca="1" si="1162"/>
        <v>1959.9639845400536</v>
      </c>
      <c r="Q3977" s="47">
        <f ca="1">SUM(L$15:L3977)-SUM(M$15:M3977)</f>
        <v>16350</v>
      </c>
      <c r="R3977" s="47" t="str">
        <f t="shared" ca="1" si="1163"/>
        <v>M3980</v>
      </c>
      <c r="S3977" s="40">
        <f t="shared" ca="1" si="1169"/>
        <v>0</v>
      </c>
      <c r="T3977" s="46">
        <f t="shared" ca="1" si="1170"/>
        <v>7</v>
      </c>
      <c r="X3977" s="74">
        <f t="shared" ca="1" si="1171"/>
        <v>3.025139693398224</v>
      </c>
      <c r="Y3977" s="75">
        <f t="shared" ca="1" si="1172"/>
        <v>1.9599639845400536</v>
      </c>
      <c r="Z3977" s="74">
        <f t="shared" ca="1" si="1173"/>
        <v>7.0990713842313315</v>
      </c>
      <c r="AA3977" s="76">
        <f t="shared" ca="1" si="1174"/>
        <v>1959.9639845400536</v>
      </c>
      <c r="AB3977" s="76">
        <f t="shared" ca="1" si="1175"/>
        <v>7099.0713842313316</v>
      </c>
    </row>
    <row r="3978" spans="1:28" x14ac:dyDescent="0.25">
      <c r="A3978" s="2">
        <f t="shared" si="1176"/>
        <v>4</v>
      </c>
      <c r="B3978" s="16">
        <f ca="1">VLOOKUP(A3978,PERIODS!$O$4:$P$33,2,FALSE)</f>
        <v>2.5000000000000001E-2</v>
      </c>
      <c r="C3978" s="15"/>
      <c r="D3978" s="18">
        <v>3964</v>
      </c>
      <c r="E3978" s="34">
        <f t="shared" ca="1" si="1178"/>
        <v>16816.116239362855</v>
      </c>
      <c r="F3978" s="34">
        <f t="shared" ca="1" si="1160"/>
        <v>2500</v>
      </c>
      <c r="G3978" s="69">
        <f t="shared" ca="1" si="1164"/>
        <v>0</v>
      </c>
      <c r="H3978" s="34">
        <f t="shared" ca="1" si="1165"/>
        <v>507.23537992467271</v>
      </c>
      <c r="I3978" s="34">
        <f t="shared" ca="1" si="1166"/>
        <v>3007.2353799246725</v>
      </c>
      <c r="J3978" s="18">
        <f ca="1">SUM(INDIRECT(ADDRESS(ROW(F3978),COLUMN(F3978),4)):INDIRECT(ADDRESS(ROW(F3978)+N$5-1,COLUMN(F3978),4)))</f>
        <v>22300</v>
      </c>
      <c r="K3978" s="18">
        <f t="shared" ca="1" si="1167"/>
        <v>16350</v>
      </c>
      <c r="L3978" s="18">
        <f t="shared" ca="1" si="1177"/>
        <v>0</v>
      </c>
      <c r="M3978" s="18">
        <f t="shared" ca="1" si="1161"/>
        <v>0</v>
      </c>
      <c r="N3978" s="34">
        <f t="shared" ca="1" si="1168"/>
        <v>13808.880859438183</v>
      </c>
      <c r="P3978" s="18">
        <f t="shared" ca="1" si="1162"/>
        <v>507.23537992467271</v>
      </c>
      <c r="Q3978" s="47">
        <f ca="1">SUM(L$15:L3978)-SUM(M$15:M3978)</f>
        <v>16350</v>
      </c>
      <c r="R3978" s="47" t="str">
        <f t="shared" ca="1" si="1163"/>
        <v>M3981</v>
      </c>
      <c r="S3978" s="40">
        <f t="shared" ca="1" si="1169"/>
        <v>0</v>
      </c>
      <c r="T3978" s="46">
        <f t="shared" ca="1" si="1170"/>
        <v>75</v>
      </c>
      <c r="X3978" s="74">
        <f t="shared" ca="1" si="1171"/>
        <v>0.50723537992467271</v>
      </c>
      <c r="Y3978" s="75">
        <f t="shared" ca="1" si="1172"/>
        <v>0.50723537992467271</v>
      </c>
      <c r="Z3978" s="74">
        <f t="shared" ca="1" si="1173"/>
        <v>1.6606936556301144</v>
      </c>
      <c r="AA3978" s="76">
        <f t="shared" ca="1" si="1174"/>
        <v>507.23537992467271</v>
      </c>
      <c r="AB3978" s="76">
        <f t="shared" ca="1" si="1175"/>
        <v>1660.6936556301143</v>
      </c>
    </row>
    <row r="3979" spans="1:28" x14ac:dyDescent="0.25">
      <c r="A3979" s="2">
        <f t="shared" si="1176"/>
        <v>5</v>
      </c>
      <c r="B3979" s="16">
        <f ca="1">VLOOKUP(A3979,PERIODS!$O$4:$P$33,2,FALSE)</f>
        <v>3.3000000000000002E-2</v>
      </c>
      <c r="C3979" s="15"/>
      <c r="D3979" s="18">
        <v>3965</v>
      </c>
      <c r="E3979" s="34">
        <f t="shared" ca="1" si="1178"/>
        <v>13808.880859438183</v>
      </c>
      <c r="F3979" s="34">
        <f t="shared" ca="1" si="1160"/>
        <v>3300</v>
      </c>
      <c r="G3979" s="69">
        <f t="shared" ca="1" si="1164"/>
        <v>0</v>
      </c>
      <c r="H3979" s="34">
        <f t="shared" ca="1" si="1165"/>
        <v>-348.88096171607583</v>
      </c>
      <c r="I3979" s="34">
        <f t="shared" ca="1" si="1166"/>
        <v>2951.1190382839241</v>
      </c>
      <c r="J3979" s="18">
        <f ca="1">SUM(INDIRECT(ADDRESS(ROW(F3979),COLUMN(F3979),4)):INDIRECT(ADDRESS(ROW(F3979)+N$5-1,COLUMN(F3979),4)))</f>
        <v>23100</v>
      </c>
      <c r="K3979" s="18">
        <f t="shared" ca="1" si="1167"/>
        <v>16350</v>
      </c>
      <c r="L3979" s="18">
        <f t="shared" ca="1" si="1177"/>
        <v>0</v>
      </c>
      <c r="M3979" s="18">
        <f t="shared" ca="1" si="1161"/>
        <v>0</v>
      </c>
      <c r="N3979" s="34">
        <f t="shared" ca="1" si="1168"/>
        <v>10857.761821154258</v>
      </c>
      <c r="P3979" s="18">
        <f t="shared" ca="1" si="1162"/>
        <v>348.88096171607583</v>
      </c>
      <c r="Q3979" s="47">
        <f ca="1">SUM(L$15:L3979)-SUM(M$15:M3979)</f>
        <v>16350</v>
      </c>
      <c r="R3979" s="47" t="str">
        <f t="shared" ca="1" si="1163"/>
        <v>M3982</v>
      </c>
      <c r="S3979" s="40">
        <f t="shared" ca="1" si="1169"/>
        <v>0</v>
      </c>
      <c r="T3979" s="46">
        <f t="shared" ca="1" si="1170"/>
        <v>1</v>
      </c>
      <c r="X3979" s="74">
        <f t="shared" ca="1" si="1171"/>
        <v>-0.34888096171607585</v>
      </c>
      <c r="Y3979" s="75">
        <f t="shared" ca="1" si="1172"/>
        <v>-0.34888096171607585</v>
      </c>
      <c r="Z3979" s="74">
        <f t="shared" ca="1" si="1173"/>
        <v>0.70547710405562214</v>
      </c>
      <c r="AA3979" s="76">
        <f t="shared" ca="1" si="1174"/>
        <v>-348.88096171607583</v>
      </c>
      <c r="AB3979" s="76">
        <f t="shared" ca="1" si="1175"/>
        <v>705.47710405562214</v>
      </c>
    </row>
    <row r="3980" spans="1:28" x14ac:dyDescent="0.25">
      <c r="A3980" s="2">
        <f t="shared" si="1176"/>
        <v>6</v>
      </c>
      <c r="B3980" s="16">
        <f ca="1">VLOOKUP(A3980,PERIODS!$O$4:$P$33,2,FALSE)</f>
        <v>3.3000000000000002E-2</v>
      </c>
      <c r="C3980" s="15"/>
      <c r="D3980" s="18">
        <v>3966</v>
      </c>
      <c r="E3980" s="34">
        <f t="shared" ca="1" si="1178"/>
        <v>10857.761821154258</v>
      </c>
      <c r="F3980" s="34">
        <f t="shared" ca="1" si="1160"/>
        <v>3300</v>
      </c>
      <c r="G3980" s="69">
        <f t="shared" ca="1" si="1164"/>
        <v>0</v>
      </c>
      <c r="H3980" s="34">
        <f t="shared" ca="1" si="1165"/>
        <v>864.42244804852203</v>
      </c>
      <c r="I3980" s="34">
        <f t="shared" ca="1" si="1166"/>
        <v>4164.4224480485218</v>
      </c>
      <c r="J3980" s="18">
        <f ca="1">SUM(INDIRECT(ADDRESS(ROW(F3980),COLUMN(F3980),4)):INDIRECT(ADDRESS(ROW(F3980)+N$5-1,COLUMN(F3980),4)))</f>
        <v>23100</v>
      </c>
      <c r="K3980" s="18">
        <f t="shared" ca="1" si="1167"/>
        <v>0</v>
      </c>
      <c r="L3980" s="18">
        <f t="shared" ca="1" si="1177"/>
        <v>0</v>
      </c>
      <c r="M3980" s="18">
        <f t="shared" ca="1" si="1161"/>
        <v>16350</v>
      </c>
      <c r="N3980" s="34">
        <f t="shared" ca="1" si="1168"/>
        <v>23043.339373105737</v>
      </c>
      <c r="P3980" s="18">
        <f t="shared" ca="1" si="1162"/>
        <v>864.42244804852203</v>
      </c>
      <c r="Q3980" s="47">
        <f ca="1">SUM(L$15:L3980)-SUM(M$15:M3980)</f>
        <v>0</v>
      </c>
      <c r="R3980" s="47" t="str">
        <f t="shared" ca="1" si="1163"/>
        <v>M3983</v>
      </c>
      <c r="S3980" s="40">
        <f t="shared" ca="1" si="1169"/>
        <v>0</v>
      </c>
      <c r="T3980" s="46">
        <f t="shared" ca="1" si="1170"/>
        <v>84</v>
      </c>
      <c r="X3980" s="74">
        <f t="shared" ca="1" si="1171"/>
        <v>0.86442244804852209</v>
      </c>
      <c r="Y3980" s="75">
        <f t="shared" ca="1" si="1172"/>
        <v>0.86442244804852209</v>
      </c>
      <c r="Z3980" s="74">
        <f t="shared" ca="1" si="1173"/>
        <v>2.3736347926120813</v>
      </c>
      <c r="AA3980" s="76">
        <f t="shared" ca="1" si="1174"/>
        <v>864.42244804852203</v>
      </c>
      <c r="AB3980" s="76">
        <f t="shared" ca="1" si="1175"/>
        <v>2373.6347926120811</v>
      </c>
    </row>
    <row r="3981" spans="1:28" x14ac:dyDescent="0.25">
      <c r="A3981" s="2">
        <f t="shared" si="1176"/>
        <v>7</v>
      </c>
      <c r="B3981" s="16">
        <f ca="1">VLOOKUP(A3981,PERIODS!$O$4:$P$33,2,FALSE)</f>
        <v>3.3000000000000002E-2</v>
      </c>
      <c r="C3981" s="15"/>
      <c r="D3981" s="18">
        <v>3967</v>
      </c>
      <c r="E3981" s="34">
        <f t="shared" ca="1" si="1178"/>
        <v>23043.339373105737</v>
      </c>
      <c r="F3981" s="34">
        <f t="shared" ca="1" si="1160"/>
        <v>3300</v>
      </c>
      <c r="G3981" s="69">
        <f t="shared" ca="1" si="1164"/>
        <v>0</v>
      </c>
      <c r="H3981" s="34">
        <f t="shared" ca="1" si="1165"/>
        <v>-560.35967571809397</v>
      </c>
      <c r="I3981" s="34">
        <f t="shared" ca="1" si="1166"/>
        <v>2739.640324281906</v>
      </c>
      <c r="J3981" s="18">
        <f ca="1">SUM(INDIRECT(ADDRESS(ROW(F3981),COLUMN(F3981),4)):INDIRECT(ADDRESS(ROW(F3981)+N$5-1,COLUMN(F3981),4)))</f>
        <v>23100</v>
      </c>
      <c r="K3981" s="18">
        <f t="shared" ca="1" si="1167"/>
        <v>16350</v>
      </c>
      <c r="L3981" s="18">
        <f t="shared" ca="1" si="1177"/>
        <v>16350</v>
      </c>
      <c r="M3981" s="18">
        <f t="shared" ca="1" si="1161"/>
        <v>0</v>
      </c>
      <c r="N3981" s="34">
        <f t="shared" ca="1" si="1168"/>
        <v>20303.69904882383</v>
      </c>
      <c r="P3981" s="18">
        <f t="shared" ca="1" si="1162"/>
        <v>560.35967571809397</v>
      </c>
      <c r="Q3981" s="47">
        <f ca="1">SUM(L$15:L3981)-SUM(M$15:M3981)</f>
        <v>16350</v>
      </c>
      <c r="R3981" s="47" t="str">
        <f t="shared" ca="1" si="1163"/>
        <v>M3984</v>
      </c>
      <c r="S3981" s="40">
        <f t="shared" ca="1" si="1169"/>
        <v>0</v>
      </c>
      <c r="T3981" s="46">
        <f t="shared" ca="1" si="1170"/>
        <v>39</v>
      </c>
      <c r="X3981" s="74">
        <f t="shared" ca="1" si="1171"/>
        <v>-0.56035967571809397</v>
      </c>
      <c r="Y3981" s="75">
        <f t="shared" ca="1" si="1172"/>
        <v>-0.56035967571809397</v>
      </c>
      <c r="Z3981" s="74">
        <f t="shared" ca="1" si="1173"/>
        <v>0.57100365076185755</v>
      </c>
      <c r="AA3981" s="76">
        <f t="shared" ca="1" si="1174"/>
        <v>-560.35967571809397</v>
      </c>
      <c r="AB3981" s="76">
        <f t="shared" ca="1" si="1175"/>
        <v>571.00365076185756</v>
      </c>
    </row>
    <row r="3982" spans="1:28" x14ac:dyDescent="0.25">
      <c r="A3982" s="2">
        <f t="shared" si="1176"/>
        <v>8</v>
      </c>
      <c r="B3982" s="16">
        <f ca="1">VLOOKUP(A3982,PERIODS!$O$4:$P$33,2,FALSE)</f>
        <v>3.3000000000000002E-2</v>
      </c>
      <c r="C3982" s="15"/>
      <c r="D3982" s="18">
        <v>3968</v>
      </c>
      <c r="E3982" s="34">
        <f t="shared" ca="1" si="1178"/>
        <v>20303.69904882383</v>
      </c>
      <c r="F3982" s="34">
        <f t="shared" ca="1" si="1160"/>
        <v>3300</v>
      </c>
      <c r="G3982" s="69">
        <f t="shared" ca="1" si="1164"/>
        <v>0</v>
      </c>
      <c r="H3982" s="34">
        <f t="shared" ca="1" si="1165"/>
        <v>-845.22319092875307</v>
      </c>
      <c r="I3982" s="34">
        <f t="shared" ca="1" si="1166"/>
        <v>2454.776809071247</v>
      </c>
      <c r="J3982" s="18">
        <f ca="1">SUM(INDIRECT(ADDRESS(ROW(F3982),COLUMN(F3982),4)):INDIRECT(ADDRESS(ROW(F3982)+N$5-1,COLUMN(F3982),4)))</f>
        <v>23100</v>
      </c>
      <c r="K3982" s="18">
        <f t="shared" ca="1" si="1167"/>
        <v>16350</v>
      </c>
      <c r="L3982" s="18">
        <f t="shared" ca="1" si="1177"/>
        <v>0</v>
      </c>
      <c r="M3982" s="18">
        <f t="shared" ca="1" si="1161"/>
        <v>0</v>
      </c>
      <c r="N3982" s="34">
        <f t="shared" ca="1" si="1168"/>
        <v>17848.922239752581</v>
      </c>
      <c r="P3982" s="18">
        <f t="shared" ca="1" si="1162"/>
        <v>845.22319092875307</v>
      </c>
      <c r="Q3982" s="47">
        <f ca="1">SUM(L$15:L3982)-SUM(M$15:M3982)</f>
        <v>16350</v>
      </c>
      <c r="R3982" s="47" t="str">
        <f t="shared" ca="1" si="1163"/>
        <v>M3985</v>
      </c>
      <c r="S3982" s="40">
        <f t="shared" ca="1" si="1169"/>
        <v>0</v>
      </c>
      <c r="T3982" s="46">
        <f t="shared" ca="1" si="1170"/>
        <v>39</v>
      </c>
      <c r="X3982" s="74">
        <f t="shared" ca="1" si="1171"/>
        <v>-0.84522319092875309</v>
      </c>
      <c r="Y3982" s="75">
        <f t="shared" ca="1" si="1172"/>
        <v>-0.84522319092875309</v>
      </c>
      <c r="Z3982" s="74">
        <f t="shared" ca="1" si="1173"/>
        <v>0.42946149560323754</v>
      </c>
      <c r="AA3982" s="76">
        <f t="shared" ca="1" si="1174"/>
        <v>-845.22319092875307</v>
      </c>
      <c r="AB3982" s="76">
        <f t="shared" ca="1" si="1175"/>
        <v>429.46149560323755</v>
      </c>
    </row>
    <row r="3983" spans="1:28" x14ac:dyDescent="0.25">
      <c r="A3983" s="2">
        <f t="shared" si="1176"/>
        <v>9</v>
      </c>
      <c r="B3983" s="16">
        <f ca="1">VLOOKUP(A3983,PERIODS!$O$4:$P$33,2,FALSE)</f>
        <v>3.3000000000000002E-2</v>
      </c>
      <c r="C3983" s="15"/>
      <c r="D3983" s="18">
        <v>3969</v>
      </c>
      <c r="E3983" s="34">
        <f t="shared" ca="1" si="1178"/>
        <v>17848.922239752581</v>
      </c>
      <c r="F3983" s="34">
        <f t="shared" ref="F3983:F4046" ca="1" si="1179">F$2*B3983</f>
        <v>3300</v>
      </c>
      <c r="G3983" s="69">
        <f t="shared" ca="1" si="1164"/>
        <v>0</v>
      </c>
      <c r="H3983" s="34">
        <f t="shared" ca="1" si="1165"/>
        <v>-810.12706346594825</v>
      </c>
      <c r="I3983" s="34">
        <f t="shared" ca="1" si="1166"/>
        <v>2489.8729365340519</v>
      </c>
      <c r="J3983" s="18">
        <f ca="1">SUM(INDIRECT(ADDRESS(ROW(F3983),COLUMN(F3983),4)):INDIRECT(ADDRESS(ROW(F3983)+N$5-1,COLUMN(F3983),4)))</f>
        <v>23100</v>
      </c>
      <c r="K3983" s="18">
        <f t="shared" ca="1" si="1167"/>
        <v>16350</v>
      </c>
      <c r="L3983" s="18">
        <f t="shared" ca="1" si="1177"/>
        <v>0</v>
      </c>
      <c r="M3983" s="18">
        <f t="shared" ref="M3983:M4046" ca="1" si="1180">SUMIF($R$15:$R$8014,ADDRESS(ROW(M3983),COLUMN(M3983),4),$L$15:$L$8014)</f>
        <v>0</v>
      </c>
      <c r="N3983" s="34">
        <f t="shared" ca="1" si="1168"/>
        <v>15359.04930321853</v>
      </c>
      <c r="P3983" s="18">
        <f t="shared" ref="P3983:P4046" ca="1" si="1181">ABS(H3983)</f>
        <v>810.12706346594825</v>
      </c>
      <c r="Q3983" s="47">
        <f ca="1">SUM(L$15:L3983)-SUM(M$15:M3983)</f>
        <v>16350</v>
      </c>
      <c r="R3983" s="47" t="str">
        <f t="shared" ref="R3983:R4046" ca="1" si="1182">ADDRESS(ROW(M3983)+$N$3+RANDBETWEEN(-$N$4,$N$4),COLUMN(M3983),4)</f>
        <v>M3986</v>
      </c>
      <c r="S3983" s="40">
        <f t="shared" ca="1" si="1169"/>
        <v>0</v>
      </c>
      <c r="T3983" s="46">
        <f t="shared" ca="1" si="1170"/>
        <v>98</v>
      </c>
      <c r="X3983" s="74">
        <f t="shared" ca="1" si="1171"/>
        <v>-0.81012706346594821</v>
      </c>
      <c r="Y3983" s="75">
        <f t="shared" ca="1" si="1172"/>
        <v>-0.81012706346594821</v>
      </c>
      <c r="Z3983" s="74">
        <f t="shared" ca="1" si="1173"/>
        <v>0.44480154460618415</v>
      </c>
      <c r="AA3983" s="76">
        <f t="shared" ca="1" si="1174"/>
        <v>-810.12706346594825</v>
      </c>
      <c r="AB3983" s="76">
        <f t="shared" ca="1" si="1175"/>
        <v>444.80154460618417</v>
      </c>
    </row>
    <row r="3984" spans="1:28" x14ac:dyDescent="0.25">
      <c r="A3984" s="2">
        <f t="shared" si="1176"/>
        <v>10</v>
      </c>
      <c r="B3984" s="16">
        <f ca="1">VLOOKUP(A3984,PERIODS!$O$4:$P$33,2,FALSE)</f>
        <v>3.3000000000000002E-2</v>
      </c>
      <c r="C3984" s="15"/>
      <c r="D3984" s="18">
        <v>3970</v>
      </c>
      <c r="E3984" s="34">
        <f t="shared" ca="1" si="1178"/>
        <v>15359.04930321853</v>
      </c>
      <c r="F3984" s="34">
        <f t="shared" ca="1" si="1179"/>
        <v>3300</v>
      </c>
      <c r="G3984" s="69">
        <f t="shared" ref="G3984:G4047" ca="1" si="1183">((2*RAND()*$F$5)-$F$5)*E3984</f>
        <v>0</v>
      </c>
      <c r="H3984" s="34">
        <f t="shared" ref="H3984:H4047" ca="1" si="1184">IF($S$3="NORM",AA3984,IF($S$3="LOGNORM",AB3984,0))</f>
        <v>209.03872670146291</v>
      </c>
      <c r="I3984" s="34">
        <f t="shared" ref="I3984:I4047" ca="1" si="1185">IF(F3984+H3984&lt;0,0,F3984+H3984)</f>
        <v>3509.038726701463</v>
      </c>
      <c r="J3984" s="18">
        <f ca="1">SUM(INDIRECT(ADDRESS(ROW(F3984),COLUMN(F3984),4)):INDIRECT(ADDRESS(ROW(F3984)+N$5-1,COLUMN(F3984),4)))</f>
        <v>23100</v>
      </c>
      <c r="K3984" s="18">
        <f t="shared" ref="K3984:K4047" ca="1" si="1186">Q3984</f>
        <v>0</v>
      </c>
      <c r="L3984" s="18">
        <f t="shared" ca="1" si="1177"/>
        <v>0</v>
      </c>
      <c r="M3984" s="18">
        <f t="shared" ca="1" si="1180"/>
        <v>16350</v>
      </c>
      <c r="N3984" s="34">
        <f t="shared" ref="N3984:N4047" ca="1" si="1187">E3984+G3984-I3984+M3984-S3984</f>
        <v>28200.010576517067</v>
      </c>
      <c r="P3984" s="18">
        <f t="shared" ca="1" si="1181"/>
        <v>209.03872670146291</v>
      </c>
      <c r="Q3984" s="47">
        <f ca="1">SUM(L$15:L3984)-SUM(M$15:M3984)</f>
        <v>0</v>
      </c>
      <c r="R3984" s="47" t="str">
        <f t="shared" ca="1" si="1182"/>
        <v>M3987</v>
      </c>
      <c r="S3984" s="40">
        <f t="shared" ref="S3984:S4047" ca="1" si="1188">IF(T3984&gt;N$6*100,M3984,0)</f>
        <v>0</v>
      </c>
      <c r="T3984" s="46">
        <f t="shared" ref="T3984:T4047" ca="1" si="1189">RANDBETWEEN(0,100)</f>
        <v>74</v>
      </c>
      <c r="X3984" s="74">
        <f t="shared" ref="X3984:X4047" ca="1" si="1190">NORMINV(RAND(),0,1)</f>
        <v>0.2090387267014629</v>
      </c>
      <c r="Y3984" s="75">
        <f t="shared" ref="Y3984:Y4047" ca="1" si="1191">IF(AND(X3984&gt;$F$6,$F$6&gt;0),$F$6,X3984)</f>
        <v>0.2090387267014629</v>
      </c>
      <c r="Z3984" s="74">
        <f t="shared" ref="Z3984:Z4047" ca="1" si="1192">EXP(Y3984)</f>
        <v>1.2324927279839786</v>
      </c>
      <c r="AA3984" s="76">
        <f t="shared" ref="AA3984:AA4047" ca="1" si="1193">$F$3*Y3984</f>
        <v>209.03872670146291</v>
      </c>
      <c r="AB3984" s="76">
        <f t="shared" ref="AB3984:AB4047" ca="1" si="1194">$F$3*Z3984</f>
        <v>1232.4927279839785</v>
      </c>
    </row>
    <row r="3985" spans="1:28" x14ac:dyDescent="0.25">
      <c r="A3985" s="2">
        <f t="shared" ref="A3985:A4048" si="1195">IF(AND(A3984=12,OR(A$14="MS",A$14="M0")),1,IF(AND(A3984=4,OR(A$14="WS",A$14="W0")),1,IF(AND(A3984=30,OR(A$14="DS",A$14="D0")),1,A3984+1)))</f>
        <v>11</v>
      </c>
      <c r="B3985" s="16">
        <f ca="1">VLOOKUP(A3985,PERIODS!$O$4:$P$33,2,FALSE)</f>
        <v>3.3000000000000002E-2</v>
      </c>
      <c r="C3985" s="15"/>
      <c r="D3985" s="18">
        <v>3971</v>
      </c>
      <c r="E3985" s="34">
        <f t="shared" ca="1" si="1178"/>
        <v>28200.010576517067</v>
      </c>
      <c r="F3985" s="34">
        <f t="shared" ca="1" si="1179"/>
        <v>3300</v>
      </c>
      <c r="G3985" s="69">
        <f t="shared" ca="1" si="1183"/>
        <v>0</v>
      </c>
      <c r="H3985" s="34">
        <f t="shared" ca="1" si="1184"/>
        <v>1163.3497461107129</v>
      </c>
      <c r="I3985" s="34">
        <f t="shared" ca="1" si="1185"/>
        <v>4463.3497461107127</v>
      </c>
      <c r="J3985" s="18">
        <f ca="1">SUM(INDIRECT(ADDRESS(ROW(F3985),COLUMN(F3985),4)):INDIRECT(ADDRESS(ROW(F3985)+N$5-1,COLUMN(F3985),4)))</f>
        <v>23300</v>
      </c>
      <c r="K3985" s="18">
        <f t="shared" ca="1" si="1186"/>
        <v>0</v>
      </c>
      <c r="L3985" s="18">
        <f t="shared" ref="L3985:L4048" ca="1" si="1196">IF((E3985+K3984)&lt;J3985,N$2,0)</f>
        <v>0</v>
      </c>
      <c r="M3985" s="18">
        <f t="shared" ca="1" si="1180"/>
        <v>0</v>
      </c>
      <c r="N3985" s="34">
        <f t="shared" ca="1" si="1187"/>
        <v>23736.660830406356</v>
      </c>
      <c r="P3985" s="18">
        <f t="shared" ca="1" si="1181"/>
        <v>1163.3497461107129</v>
      </c>
      <c r="Q3985" s="47">
        <f ca="1">SUM(L$15:L3985)-SUM(M$15:M3985)</f>
        <v>0</v>
      </c>
      <c r="R3985" s="47" t="str">
        <f t="shared" ca="1" si="1182"/>
        <v>M3988</v>
      </c>
      <c r="S3985" s="40">
        <f t="shared" ca="1" si="1188"/>
        <v>0</v>
      </c>
      <c r="T3985" s="46">
        <f t="shared" ca="1" si="1189"/>
        <v>44</v>
      </c>
      <c r="X3985" s="74">
        <f t="shared" ca="1" si="1190"/>
        <v>1.163349746110713</v>
      </c>
      <c r="Y3985" s="75">
        <f t="shared" ca="1" si="1191"/>
        <v>1.163349746110713</v>
      </c>
      <c r="Z3985" s="74">
        <f t="shared" ca="1" si="1192"/>
        <v>3.2006366595013476</v>
      </c>
      <c r="AA3985" s="76">
        <f t="shared" ca="1" si="1193"/>
        <v>1163.3497461107129</v>
      </c>
      <c r="AB3985" s="76">
        <f t="shared" ca="1" si="1194"/>
        <v>3200.6366595013474</v>
      </c>
    </row>
    <row r="3986" spans="1:28" x14ac:dyDescent="0.25">
      <c r="A3986" s="2">
        <f t="shared" si="1195"/>
        <v>12</v>
      </c>
      <c r="B3986" s="16">
        <f ca="1">VLOOKUP(A3986,PERIODS!$O$4:$P$33,2,FALSE)</f>
        <v>3.3000000000000002E-2</v>
      </c>
      <c r="C3986" s="15"/>
      <c r="D3986" s="18">
        <v>3972</v>
      </c>
      <c r="E3986" s="34">
        <f t="shared" ca="1" si="1178"/>
        <v>23736.660830406356</v>
      </c>
      <c r="F3986" s="34">
        <f t="shared" ca="1" si="1179"/>
        <v>3300</v>
      </c>
      <c r="G3986" s="69">
        <f t="shared" ca="1" si="1183"/>
        <v>0</v>
      </c>
      <c r="H3986" s="34">
        <f t="shared" ca="1" si="1184"/>
        <v>1959.9639845400536</v>
      </c>
      <c r="I3986" s="34">
        <f t="shared" ca="1" si="1185"/>
        <v>5259.9639845400534</v>
      </c>
      <c r="J3986" s="18">
        <f ca="1">SUM(INDIRECT(ADDRESS(ROW(F3986),COLUMN(F3986),4)):INDIRECT(ADDRESS(ROW(F3986)+N$5-1,COLUMN(F3986),4)))</f>
        <v>23500</v>
      </c>
      <c r="K3986" s="18">
        <f t="shared" ca="1" si="1186"/>
        <v>0</v>
      </c>
      <c r="L3986" s="18">
        <f t="shared" ca="1" si="1196"/>
        <v>0</v>
      </c>
      <c r="M3986" s="18">
        <f t="shared" ca="1" si="1180"/>
        <v>0</v>
      </c>
      <c r="N3986" s="34">
        <f t="shared" ca="1" si="1187"/>
        <v>18476.696845866303</v>
      </c>
      <c r="P3986" s="18">
        <f t="shared" ca="1" si="1181"/>
        <v>1959.9639845400536</v>
      </c>
      <c r="Q3986" s="47">
        <f ca="1">SUM(L$15:L3986)-SUM(M$15:M3986)</f>
        <v>0</v>
      </c>
      <c r="R3986" s="47" t="str">
        <f t="shared" ca="1" si="1182"/>
        <v>M3989</v>
      </c>
      <c r="S3986" s="40">
        <f t="shared" ca="1" si="1188"/>
        <v>0</v>
      </c>
      <c r="T3986" s="46">
        <f t="shared" ca="1" si="1189"/>
        <v>76</v>
      </c>
      <c r="X3986" s="74">
        <f t="shared" ca="1" si="1190"/>
        <v>2.1258177238217417</v>
      </c>
      <c r="Y3986" s="75">
        <f t="shared" ca="1" si="1191"/>
        <v>1.9599639845400536</v>
      </c>
      <c r="Z3986" s="74">
        <f t="shared" ca="1" si="1192"/>
        <v>7.0990713842313315</v>
      </c>
      <c r="AA3986" s="76">
        <f t="shared" ca="1" si="1193"/>
        <v>1959.9639845400536</v>
      </c>
      <c r="AB3986" s="76">
        <f t="shared" ca="1" si="1194"/>
        <v>7099.0713842313316</v>
      </c>
    </row>
    <row r="3987" spans="1:28" x14ac:dyDescent="0.25">
      <c r="A3987" s="2">
        <f t="shared" si="1195"/>
        <v>13</v>
      </c>
      <c r="B3987" s="16">
        <f ca="1">VLOOKUP(A3987,PERIODS!$O$4:$P$33,2,FALSE)</f>
        <v>3.3000000000000002E-2</v>
      </c>
      <c r="C3987" s="15"/>
      <c r="D3987" s="18">
        <v>3973</v>
      </c>
      <c r="E3987" s="34">
        <f t="shared" ca="1" si="1178"/>
        <v>18476.696845866303</v>
      </c>
      <c r="F3987" s="34">
        <f t="shared" ca="1" si="1179"/>
        <v>3300</v>
      </c>
      <c r="G3987" s="69">
        <f t="shared" ca="1" si="1183"/>
        <v>0</v>
      </c>
      <c r="H3987" s="34">
        <f t="shared" ca="1" si="1184"/>
        <v>36.898428534323273</v>
      </c>
      <c r="I3987" s="34">
        <f t="shared" ca="1" si="1185"/>
        <v>3336.8984285343231</v>
      </c>
      <c r="J3987" s="18">
        <f ca="1">SUM(INDIRECT(ADDRESS(ROW(F3987),COLUMN(F3987),4)):INDIRECT(ADDRESS(ROW(F3987)+N$5-1,COLUMN(F3987),4)))</f>
        <v>23700</v>
      </c>
      <c r="K3987" s="18">
        <f t="shared" ca="1" si="1186"/>
        <v>16350</v>
      </c>
      <c r="L3987" s="18">
        <f t="shared" ca="1" si="1196"/>
        <v>16350</v>
      </c>
      <c r="M3987" s="18">
        <f t="shared" ca="1" si="1180"/>
        <v>0</v>
      </c>
      <c r="N3987" s="34">
        <f t="shared" ca="1" si="1187"/>
        <v>15139.79841733198</v>
      </c>
      <c r="P3987" s="18">
        <f t="shared" ca="1" si="1181"/>
        <v>36.898428534323273</v>
      </c>
      <c r="Q3987" s="47">
        <f ca="1">SUM(L$15:L3987)-SUM(M$15:M3987)</f>
        <v>16350</v>
      </c>
      <c r="R3987" s="47" t="str">
        <f t="shared" ca="1" si="1182"/>
        <v>M3990</v>
      </c>
      <c r="S3987" s="40">
        <f t="shared" ca="1" si="1188"/>
        <v>0</v>
      </c>
      <c r="T3987" s="46">
        <f t="shared" ca="1" si="1189"/>
        <v>88</v>
      </c>
      <c r="X3987" s="74">
        <f t="shared" ca="1" si="1190"/>
        <v>3.689842853432327E-2</v>
      </c>
      <c r="Y3987" s="75">
        <f t="shared" ca="1" si="1191"/>
        <v>3.689842853432327E-2</v>
      </c>
      <c r="Z3987" s="74">
        <f t="shared" ca="1" si="1192"/>
        <v>1.0375876261897432</v>
      </c>
      <c r="AA3987" s="76">
        <f t="shared" ca="1" si="1193"/>
        <v>36.898428534323273</v>
      </c>
      <c r="AB3987" s="76">
        <f t="shared" ca="1" si="1194"/>
        <v>1037.5876261897431</v>
      </c>
    </row>
    <row r="3988" spans="1:28" x14ac:dyDescent="0.25">
      <c r="A3988" s="2">
        <f t="shared" si="1195"/>
        <v>14</v>
      </c>
      <c r="B3988" s="16">
        <f ca="1">VLOOKUP(A3988,PERIODS!$O$4:$P$33,2,FALSE)</f>
        <v>3.3000000000000002E-2</v>
      </c>
      <c r="C3988" s="15"/>
      <c r="D3988" s="18">
        <v>3974</v>
      </c>
      <c r="E3988" s="34">
        <f t="shared" ca="1" si="1178"/>
        <v>15139.79841733198</v>
      </c>
      <c r="F3988" s="34">
        <f t="shared" ca="1" si="1179"/>
        <v>3300</v>
      </c>
      <c r="G3988" s="69">
        <f t="shared" ca="1" si="1183"/>
        <v>0</v>
      </c>
      <c r="H3988" s="34">
        <f t="shared" ca="1" si="1184"/>
        <v>-470.24069773561808</v>
      </c>
      <c r="I3988" s="34">
        <f t="shared" ca="1" si="1185"/>
        <v>2829.7593022643819</v>
      </c>
      <c r="J3988" s="18">
        <f ca="1">SUM(INDIRECT(ADDRESS(ROW(F3988),COLUMN(F3988),4)):INDIRECT(ADDRESS(ROW(F3988)+N$5-1,COLUMN(F3988),4)))</f>
        <v>23900</v>
      </c>
      <c r="K3988" s="18">
        <f t="shared" ca="1" si="1186"/>
        <v>16350</v>
      </c>
      <c r="L3988" s="18">
        <f t="shared" ca="1" si="1196"/>
        <v>0</v>
      </c>
      <c r="M3988" s="18">
        <f t="shared" ca="1" si="1180"/>
        <v>0</v>
      </c>
      <c r="N3988" s="34">
        <f t="shared" ca="1" si="1187"/>
        <v>12310.039115067599</v>
      </c>
      <c r="P3988" s="18">
        <f t="shared" ca="1" si="1181"/>
        <v>470.24069773561808</v>
      </c>
      <c r="Q3988" s="47">
        <f ca="1">SUM(L$15:L3988)-SUM(M$15:M3988)</f>
        <v>16350</v>
      </c>
      <c r="R3988" s="47" t="str">
        <f t="shared" ca="1" si="1182"/>
        <v>M3991</v>
      </c>
      <c r="S3988" s="40">
        <f t="shared" ca="1" si="1188"/>
        <v>0</v>
      </c>
      <c r="T3988" s="46">
        <f t="shared" ca="1" si="1189"/>
        <v>47</v>
      </c>
      <c r="X3988" s="74">
        <f t="shared" ca="1" si="1190"/>
        <v>-0.47024069773561811</v>
      </c>
      <c r="Y3988" s="75">
        <f t="shared" ca="1" si="1191"/>
        <v>-0.47024069773561811</v>
      </c>
      <c r="Z3988" s="74">
        <f t="shared" ca="1" si="1192"/>
        <v>0.62485184975539465</v>
      </c>
      <c r="AA3988" s="76">
        <f t="shared" ca="1" si="1193"/>
        <v>-470.24069773561808</v>
      </c>
      <c r="AB3988" s="76">
        <f t="shared" ca="1" si="1194"/>
        <v>624.8518497553946</v>
      </c>
    </row>
    <row r="3989" spans="1:28" x14ac:dyDescent="0.25">
      <c r="A3989" s="2">
        <f t="shared" si="1195"/>
        <v>15</v>
      </c>
      <c r="B3989" s="16">
        <f ca="1">VLOOKUP(A3989,PERIODS!$O$4:$P$33,2,FALSE)</f>
        <v>3.3000000000000002E-2</v>
      </c>
      <c r="C3989" s="15"/>
      <c r="D3989" s="18">
        <v>3975</v>
      </c>
      <c r="E3989" s="34">
        <f t="shared" ca="1" si="1178"/>
        <v>12310.039115067599</v>
      </c>
      <c r="F3989" s="34">
        <f t="shared" ca="1" si="1179"/>
        <v>3300</v>
      </c>
      <c r="G3989" s="69">
        <f t="shared" ca="1" si="1183"/>
        <v>0</v>
      </c>
      <c r="H3989" s="34">
        <f t="shared" ca="1" si="1184"/>
        <v>633.3263101969701</v>
      </c>
      <c r="I3989" s="34">
        <f t="shared" ca="1" si="1185"/>
        <v>3933.3263101969701</v>
      </c>
      <c r="J3989" s="18">
        <f ca="1">SUM(INDIRECT(ADDRESS(ROW(F3989),COLUMN(F3989),4)):INDIRECT(ADDRESS(ROW(F3989)+N$5-1,COLUMN(F3989),4)))</f>
        <v>24100</v>
      </c>
      <c r="K3989" s="18">
        <f t="shared" ca="1" si="1186"/>
        <v>16350</v>
      </c>
      <c r="L3989" s="18">
        <f t="shared" ca="1" si="1196"/>
        <v>0</v>
      </c>
      <c r="M3989" s="18">
        <f t="shared" ca="1" si="1180"/>
        <v>0</v>
      </c>
      <c r="N3989" s="34">
        <f t="shared" ca="1" si="1187"/>
        <v>8376.712804870629</v>
      </c>
      <c r="P3989" s="18">
        <f t="shared" ca="1" si="1181"/>
        <v>633.3263101969701</v>
      </c>
      <c r="Q3989" s="47">
        <f ca="1">SUM(L$15:L3989)-SUM(M$15:M3989)</f>
        <v>16350</v>
      </c>
      <c r="R3989" s="47" t="str">
        <f t="shared" ca="1" si="1182"/>
        <v>M3992</v>
      </c>
      <c r="S3989" s="40">
        <f t="shared" ca="1" si="1188"/>
        <v>0</v>
      </c>
      <c r="T3989" s="46">
        <f t="shared" ca="1" si="1189"/>
        <v>68</v>
      </c>
      <c r="X3989" s="74">
        <f t="shared" ca="1" si="1190"/>
        <v>0.63332631019697005</v>
      </c>
      <c r="Y3989" s="75">
        <f t="shared" ca="1" si="1191"/>
        <v>0.63332631019697005</v>
      </c>
      <c r="Z3989" s="74">
        <f t="shared" ca="1" si="1192"/>
        <v>1.88386649326723</v>
      </c>
      <c r="AA3989" s="76">
        <f t="shared" ca="1" si="1193"/>
        <v>633.3263101969701</v>
      </c>
      <c r="AB3989" s="76">
        <f t="shared" ca="1" si="1194"/>
        <v>1883.86649326723</v>
      </c>
    </row>
    <row r="3990" spans="1:28" x14ac:dyDescent="0.25">
      <c r="A3990" s="2">
        <f t="shared" si="1195"/>
        <v>16</v>
      </c>
      <c r="B3990" s="16">
        <f ca="1">VLOOKUP(A3990,PERIODS!$O$4:$P$33,2,FALSE)</f>
        <v>3.3000000000000002E-2</v>
      </c>
      <c r="C3990" s="15"/>
      <c r="D3990" s="18">
        <v>3976</v>
      </c>
      <c r="E3990" s="34">
        <f t="shared" ca="1" si="1178"/>
        <v>8376.712804870629</v>
      </c>
      <c r="F3990" s="34">
        <f t="shared" ca="1" si="1179"/>
        <v>3300</v>
      </c>
      <c r="G3990" s="69">
        <f t="shared" ca="1" si="1183"/>
        <v>0</v>
      </c>
      <c r="H3990" s="34">
        <f t="shared" ca="1" si="1184"/>
        <v>903.05344592533254</v>
      </c>
      <c r="I3990" s="34">
        <f t="shared" ca="1" si="1185"/>
        <v>4203.0534459253322</v>
      </c>
      <c r="J3990" s="18">
        <f ca="1">SUM(INDIRECT(ADDRESS(ROW(F3990),COLUMN(F3990),4)):INDIRECT(ADDRESS(ROW(F3990)+N$5-1,COLUMN(F3990),4)))</f>
        <v>24300</v>
      </c>
      <c r="K3990" s="18">
        <f t="shared" ca="1" si="1186"/>
        <v>0</v>
      </c>
      <c r="L3990" s="18">
        <f t="shared" ca="1" si="1196"/>
        <v>0</v>
      </c>
      <c r="M3990" s="18">
        <f t="shared" ca="1" si="1180"/>
        <v>16350</v>
      </c>
      <c r="N3990" s="34">
        <f t="shared" ca="1" si="1187"/>
        <v>20523.659358945297</v>
      </c>
      <c r="P3990" s="18">
        <f t="shared" ca="1" si="1181"/>
        <v>903.05344592533254</v>
      </c>
      <c r="Q3990" s="47">
        <f ca="1">SUM(L$15:L3990)-SUM(M$15:M3990)</f>
        <v>0</v>
      </c>
      <c r="R3990" s="47" t="str">
        <f t="shared" ca="1" si="1182"/>
        <v>M3993</v>
      </c>
      <c r="S3990" s="40">
        <f t="shared" ca="1" si="1188"/>
        <v>0</v>
      </c>
      <c r="T3990" s="46">
        <f t="shared" ca="1" si="1189"/>
        <v>76</v>
      </c>
      <c r="X3990" s="74">
        <f t="shared" ca="1" si="1190"/>
        <v>0.90305344592533254</v>
      </c>
      <c r="Y3990" s="75">
        <f t="shared" ca="1" si="1191"/>
        <v>0.90305344592533254</v>
      </c>
      <c r="Z3990" s="74">
        <f t="shared" ca="1" si="1192"/>
        <v>2.4671248540281079</v>
      </c>
      <c r="AA3990" s="76">
        <f t="shared" ca="1" si="1193"/>
        <v>903.05344592533254</v>
      </c>
      <c r="AB3990" s="76">
        <f t="shared" ca="1" si="1194"/>
        <v>2467.1248540281081</v>
      </c>
    </row>
    <row r="3991" spans="1:28" x14ac:dyDescent="0.25">
      <c r="A3991" s="2">
        <f t="shared" si="1195"/>
        <v>17</v>
      </c>
      <c r="B3991" s="16">
        <f ca="1">VLOOKUP(A3991,PERIODS!$O$4:$P$33,2,FALSE)</f>
        <v>3.5000000000000003E-2</v>
      </c>
      <c r="C3991" s="15"/>
      <c r="D3991" s="18">
        <v>3977</v>
      </c>
      <c r="E3991" s="34">
        <f t="shared" ca="1" si="1178"/>
        <v>20523.659358945297</v>
      </c>
      <c r="F3991" s="34">
        <f t="shared" ca="1" si="1179"/>
        <v>3500.0000000000005</v>
      </c>
      <c r="G3991" s="69">
        <f t="shared" ca="1" si="1183"/>
        <v>0</v>
      </c>
      <c r="H3991" s="34">
        <f t="shared" ca="1" si="1184"/>
        <v>804.65980972069599</v>
      </c>
      <c r="I3991" s="34">
        <f t="shared" ca="1" si="1185"/>
        <v>4304.6598097206961</v>
      </c>
      <c r="J3991" s="18">
        <f ca="1">SUM(INDIRECT(ADDRESS(ROW(F3991),COLUMN(F3991),4)):INDIRECT(ADDRESS(ROW(F3991)+N$5-1,COLUMN(F3991),4)))</f>
        <v>24500.000000000004</v>
      </c>
      <c r="K3991" s="18">
        <f t="shared" ca="1" si="1186"/>
        <v>16350</v>
      </c>
      <c r="L3991" s="18">
        <f t="shared" ca="1" si="1196"/>
        <v>16350</v>
      </c>
      <c r="M3991" s="18">
        <f t="shared" ca="1" si="1180"/>
        <v>0</v>
      </c>
      <c r="N3991" s="34">
        <f t="shared" ca="1" si="1187"/>
        <v>16218.999549224602</v>
      </c>
      <c r="P3991" s="18">
        <f t="shared" ca="1" si="1181"/>
        <v>804.65980972069599</v>
      </c>
      <c r="Q3991" s="47">
        <f ca="1">SUM(L$15:L3991)-SUM(M$15:M3991)</f>
        <v>16350</v>
      </c>
      <c r="R3991" s="47" t="str">
        <f t="shared" ca="1" si="1182"/>
        <v>M3994</v>
      </c>
      <c r="S3991" s="40">
        <f t="shared" ca="1" si="1188"/>
        <v>0</v>
      </c>
      <c r="T3991" s="46">
        <f t="shared" ca="1" si="1189"/>
        <v>7</v>
      </c>
      <c r="X3991" s="74">
        <f t="shared" ca="1" si="1190"/>
        <v>0.80465980972069595</v>
      </c>
      <c r="Y3991" s="75">
        <f t="shared" ca="1" si="1191"/>
        <v>0.80465980972069595</v>
      </c>
      <c r="Z3991" s="74">
        <f t="shared" ca="1" si="1192"/>
        <v>2.235935725824461</v>
      </c>
      <c r="AA3991" s="76">
        <f t="shared" ca="1" si="1193"/>
        <v>804.65980972069599</v>
      </c>
      <c r="AB3991" s="76">
        <f t="shared" ca="1" si="1194"/>
        <v>2235.9357258244609</v>
      </c>
    </row>
    <row r="3992" spans="1:28" x14ac:dyDescent="0.25">
      <c r="A3992" s="2">
        <f t="shared" si="1195"/>
        <v>18</v>
      </c>
      <c r="B3992" s="16">
        <f ca="1">VLOOKUP(A3992,PERIODS!$O$4:$P$33,2,FALSE)</f>
        <v>3.5000000000000003E-2</v>
      </c>
      <c r="C3992" s="15"/>
      <c r="D3992" s="18">
        <v>3978</v>
      </c>
      <c r="E3992" s="34">
        <f t="shared" ca="1" si="1178"/>
        <v>16218.999549224602</v>
      </c>
      <c r="F3992" s="34">
        <f t="shared" ca="1" si="1179"/>
        <v>3500.0000000000005</v>
      </c>
      <c r="G3992" s="69">
        <f t="shared" ca="1" si="1183"/>
        <v>0</v>
      </c>
      <c r="H3992" s="34">
        <f t="shared" ca="1" si="1184"/>
        <v>1053.2115872545273</v>
      </c>
      <c r="I3992" s="34">
        <f t="shared" ca="1" si="1185"/>
        <v>4553.2115872545273</v>
      </c>
      <c r="J3992" s="18">
        <f ca="1">SUM(INDIRECT(ADDRESS(ROW(F3992),COLUMN(F3992),4)):INDIRECT(ADDRESS(ROW(F3992)+N$5-1,COLUMN(F3992),4)))</f>
        <v>24500.000000000004</v>
      </c>
      <c r="K3992" s="18">
        <f t="shared" ca="1" si="1186"/>
        <v>16350</v>
      </c>
      <c r="L3992" s="18">
        <f t="shared" ca="1" si="1196"/>
        <v>0</v>
      </c>
      <c r="M3992" s="18">
        <f t="shared" ca="1" si="1180"/>
        <v>0</v>
      </c>
      <c r="N3992" s="34">
        <f t="shared" ca="1" si="1187"/>
        <v>11665.787961970074</v>
      </c>
      <c r="P3992" s="18">
        <f t="shared" ca="1" si="1181"/>
        <v>1053.2115872545273</v>
      </c>
      <c r="Q3992" s="47">
        <f ca="1">SUM(L$15:L3992)-SUM(M$15:M3992)</f>
        <v>16350</v>
      </c>
      <c r="R3992" s="47" t="str">
        <f t="shared" ca="1" si="1182"/>
        <v>M3995</v>
      </c>
      <c r="S3992" s="40">
        <f t="shared" ca="1" si="1188"/>
        <v>0</v>
      </c>
      <c r="T3992" s="46">
        <f t="shared" ca="1" si="1189"/>
        <v>92</v>
      </c>
      <c r="X3992" s="74">
        <f t="shared" ca="1" si="1190"/>
        <v>1.0532115872545273</v>
      </c>
      <c r="Y3992" s="75">
        <f t="shared" ca="1" si="1191"/>
        <v>1.0532115872545273</v>
      </c>
      <c r="Z3992" s="74">
        <f t="shared" ca="1" si="1192"/>
        <v>2.8668434670862553</v>
      </c>
      <c r="AA3992" s="76">
        <f t="shared" ca="1" si="1193"/>
        <v>1053.2115872545273</v>
      </c>
      <c r="AB3992" s="76">
        <f t="shared" ca="1" si="1194"/>
        <v>2866.8434670862553</v>
      </c>
    </row>
    <row r="3993" spans="1:28" x14ac:dyDescent="0.25">
      <c r="A3993" s="2">
        <f t="shared" si="1195"/>
        <v>19</v>
      </c>
      <c r="B3993" s="16">
        <f ca="1">VLOOKUP(A3993,PERIODS!$O$4:$P$33,2,FALSE)</f>
        <v>3.5000000000000003E-2</v>
      </c>
      <c r="C3993" s="15"/>
      <c r="D3993" s="18">
        <v>3979</v>
      </c>
      <c r="E3993" s="34">
        <f t="shared" ca="1" si="1178"/>
        <v>11665.787961970074</v>
      </c>
      <c r="F3993" s="34">
        <f t="shared" ca="1" si="1179"/>
        <v>3500.0000000000005</v>
      </c>
      <c r="G3993" s="69">
        <f t="shared" ca="1" si="1183"/>
        <v>0</v>
      </c>
      <c r="H3993" s="34">
        <f t="shared" ca="1" si="1184"/>
        <v>1765.9878330331869</v>
      </c>
      <c r="I3993" s="34">
        <f t="shared" ca="1" si="1185"/>
        <v>5265.9878330331876</v>
      </c>
      <c r="J3993" s="18">
        <f ca="1">SUM(INDIRECT(ADDRESS(ROW(F3993),COLUMN(F3993),4)):INDIRECT(ADDRESS(ROW(F3993)+N$5-1,COLUMN(F3993),4)))</f>
        <v>24500.000000000004</v>
      </c>
      <c r="K3993" s="18">
        <f t="shared" ca="1" si="1186"/>
        <v>16350</v>
      </c>
      <c r="L3993" s="18">
        <f t="shared" ca="1" si="1196"/>
        <v>0</v>
      </c>
      <c r="M3993" s="18">
        <f t="shared" ca="1" si="1180"/>
        <v>0</v>
      </c>
      <c r="N3993" s="34">
        <f t="shared" ca="1" si="1187"/>
        <v>6399.8001289368867</v>
      </c>
      <c r="P3993" s="18">
        <f t="shared" ca="1" si="1181"/>
        <v>1765.9878330331869</v>
      </c>
      <c r="Q3993" s="47">
        <f ca="1">SUM(L$15:L3993)-SUM(M$15:M3993)</f>
        <v>16350</v>
      </c>
      <c r="R3993" s="47" t="str">
        <f t="shared" ca="1" si="1182"/>
        <v>M3996</v>
      </c>
      <c r="S3993" s="40">
        <f t="shared" ca="1" si="1188"/>
        <v>0</v>
      </c>
      <c r="T3993" s="46">
        <f t="shared" ca="1" si="1189"/>
        <v>50</v>
      </c>
      <c r="X3993" s="74">
        <f t="shared" ca="1" si="1190"/>
        <v>1.7659878330331868</v>
      </c>
      <c r="Y3993" s="75">
        <f t="shared" ca="1" si="1191"/>
        <v>1.7659878330331868</v>
      </c>
      <c r="Z3993" s="74">
        <f t="shared" ca="1" si="1192"/>
        <v>5.8473457073101249</v>
      </c>
      <c r="AA3993" s="76">
        <f t="shared" ca="1" si="1193"/>
        <v>1765.9878330331869</v>
      </c>
      <c r="AB3993" s="76">
        <f t="shared" ca="1" si="1194"/>
        <v>5847.3457073101254</v>
      </c>
    </row>
    <row r="3994" spans="1:28" x14ac:dyDescent="0.25">
      <c r="A3994" s="2">
        <f t="shared" si="1195"/>
        <v>20</v>
      </c>
      <c r="B3994" s="16">
        <f ca="1">VLOOKUP(A3994,PERIODS!$O$4:$P$33,2,FALSE)</f>
        <v>3.5000000000000003E-2</v>
      </c>
      <c r="C3994" s="15"/>
      <c r="D3994" s="18">
        <v>3980</v>
      </c>
      <c r="E3994" s="34">
        <f t="shared" ca="1" si="1178"/>
        <v>6399.8001289368867</v>
      </c>
      <c r="F3994" s="34">
        <f t="shared" ca="1" si="1179"/>
        <v>3500.0000000000005</v>
      </c>
      <c r="G3994" s="69">
        <f t="shared" ca="1" si="1183"/>
        <v>0</v>
      </c>
      <c r="H3994" s="34">
        <f t="shared" ca="1" si="1184"/>
        <v>-1795.5423390276869</v>
      </c>
      <c r="I3994" s="34">
        <f t="shared" ca="1" si="1185"/>
        <v>1704.4576609723135</v>
      </c>
      <c r="J3994" s="18">
        <f ca="1">SUM(INDIRECT(ADDRESS(ROW(F3994),COLUMN(F3994),4)):INDIRECT(ADDRESS(ROW(F3994)+N$5-1,COLUMN(F3994),4)))</f>
        <v>24500.000000000004</v>
      </c>
      <c r="K3994" s="18">
        <f t="shared" ca="1" si="1186"/>
        <v>16350</v>
      </c>
      <c r="L3994" s="18">
        <f t="shared" ca="1" si="1196"/>
        <v>16350</v>
      </c>
      <c r="M3994" s="18">
        <f t="shared" ca="1" si="1180"/>
        <v>16350</v>
      </c>
      <c r="N3994" s="34">
        <f t="shared" ca="1" si="1187"/>
        <v>21045.342467964572</v>
      </c>
      <c r="P3994" s="18">
        <f t="shared" ca="1" si="1181"/>
        <v>1795.5423390276869</v>
      </c>
      <c r="Q3994" s="47">
        <f ca="1">SUM(L$15:L3994)-SUM(M$15:M3994)</f>
        <v>16350</v>
      </c>
      <c r="R3994" s="47" t="str">
        <f t="shared" ca="1" si="1182"/>
        <v>M3997</v>
      </c>
      <c r="S3994" s="40">
        <f t="shared" ca="1" si="1188"/>
        <v>0</v>
      </c>
      <c r="T3994" s="46">
        <f t="shared" ca="1" si="1189"/>
        <v>86</v>
      </c>
      <c r="X3994" s="74">
        <f t="shared" ca="1" si="1190"/>
        <v>-1.795542339027687</v>
      </c>
      <c r="Y3994" s="75">
        <f t="shared" ca="1" si="1191"/>
        <v>-1.795542339027687</v>
      </c>
      <c r="Z3994" s="74">
        <f t="shared" ca="1" si="1192"/>
        <v>0.16603737937310742</v>
      </c>
      <c r="AA3994" s="76">
        <f t="shared" ca="1" si="1193"/>
        <v>-1795.5423390276869</v>
      </c>
      <c r="AB3994" s="76">
        <f t="shared" ca="1" si="1194"/>
        <v>166.03737937310743</v>
      </c>
    </row>
    <row r="3995" spans="1:28" x14ac:dyDescent="0.25">
      <c r="A3995" s="2">
        <f t="shared" si="1195"/>
        <v>21</v>
      </c>
      <c r="B3995" s="16">
        <f ca="1">VLOOKUP(A3995,PERIODS!$O$4:$P$33,2,FALSE)</f>
        <v>3.5000000000000003E-2</v>
      </c>
      <c r="C3995" s="15"/>
      <c r="D3995" s="18">
        <v>3981</v>
      </c>
      <c r="E3995" s="34">
        <f t="shared" ca="1" si="1178"/>
        <v>21045.342467964572</v>
      </c>
      <c r="F3995" s="34">
        <f t="shared" ca="1" si="1179"/>
        <v>3500.0000000000005</v>
      </c>
      <c r="G3995" s="69">
        <f t="shared" ca="1" si="1183"/>
        <v>0</v>
      </c>
      <c r="H3995" s="34">
        <f t="shared" ca="1" si="1184"/>
        <v>868.79864738292702</v>
      </c>
      <c r="I3995" s="34">
        <f t="shared" ca="1" si="1185"/>
        <v>4368.7986473829278</v>
      </c>
      <c r="J3995" s="18">
        <f ca="1">SUM(INDIRECT(ADDRESS(ROW(F3995),COLUMN(F3995),4)):INDIRECT(ADDRESS(ROW(F3995)+N$5-1,COLUMN(F3995),4)))</f>
        <v>24500.000000000004</v>
      </c>
      <c r="K3995" s="18">
        <f t="shared" ca="1" si="1186"/>
        <v>16350</v>
      </c>
      <c r="L3995" s="18">
        <f t="shared" ca="1" si="1196"/>
        <v>0</v>
      </c>
      <c r="M3995" s="18">
        <f t="shared" ca="1" si="1180"/>
        <v>0</v>
      </c>
      <c r="N3995" s="34">
        <f t="shared" ca="1" si="1187"/>
        <v>16676.543820581646</v>
      </c>
      <c r="P3995" s="18">
        <f t="shared" ca="1" si="1181"/>
        <v>868.79864738292702</v>
      </c>
      <c r="Q3995" s="47">
        <f ca="1">SUM(L$15:L3995)-SUM(M$15:M3995)</f>
        <v>16350</v>
      </c>
      <c r="R3995" s="47" t="str">
        <f t="shared" ca="1" si="1182"/>
        <v>M3998</v>
      </c>
      <c r="S3995" s="40">
        <f t="shared" ca="1" si="1188"/>
        <v>0</v>
      </c>
      <c r="T3995" s="46">
        <f t="shared" ca="1" si="1189"/>
        <v>43</v>
      </c>
      <c r="X3995" s="74">
        <f t="shared" ca="1" si="1190"/>
        <v>0.868798647382927</v>
      </c>
      <c r="Y3995" s="75">
        <f t="shared" ca="1" si="1191"/>
        <v>0.868798647382927</v>
      </c>
      <c r="Z3995" s="74">
        <f t="shared" ca="1" si="1192"/>
        <v>2.3840450536864148</v>
      </c>
      <c r="AA3995" s="76">
        <f t="shared" ca="1" si="1193"/>
        <v>868.79864738292702</v>
      </c>
      <c r="AB3995" s="76">
        <f t="shared" ca="1" si="1194"/>
        <v>2384.045053686415</v>
      </c>
    </row>
    <row r="3996" spans="1:28" x14ac:dyDescent="0.25">
      <c r="A3996" s="2">
        <f t="shared" si="1195"/>
        <v>22</v>
      </c>
      <c r="B3996" s="16">
        <f ca="1">VLOOKUP(A3996,PERIODS!$O$4:$P$33,2,FALSE)</f>
        <v>3.5000000000000003E-2</v>
      </c>
      <c r="C3996" s="15"/>
      <c r="D3996" s="18">
        <v>3982</v>
      </c>
      <c r="E3996" s="34">
        <f t="shared" ca="1" si="1178"/>
        <v>16676.543820581646</v>
      </c>
      <c r="F3996" s="34">
        <f t="shared" ca="1" si="1179"/>
        <v>3500.0000000000005</v>
      </c>
      <c r="G3996" s="69">
        <f t="shared" ca="1" si="1183"/>
        <v>0</v>
      </c>
      <c r="H3996" s="34">
        <f t="shared" ca="1" si="1184"/>
        <v>108.77685993274703</v>
      </c>
      <c r="I3996" s="34">
        <f t="shared" ca="1" si="1185"/>
        <v>3608.7768599327474</v>
      </c>
      <c r="J3996" s="18">
        <f ca="1">SUM(INDIRECT(ADDRESS(ROW(F3996),COLUMN(F3996),4)):INDIRECT(ADDRESS(ROW(F3996)+N$5-1,COLUMN(F3996),4)))</f>
        <v>25000.000000000004</v>
      </c>
      <c r="K3996" s="18">
        <f t="shared" ca="1" si="1186"/>
        <v>16350</v>
      </c>
      <c r="L3996" s="18">
        <f t="shared" ca="1" si="1196"/>
        <v>0</v>
      </c>
      <c r="M3996" s="18">
        <f t="shared" ca="1" si="1180"/>
        <v>0</v>
      </c>
      <c r="N3996" s="34">
        <f t="shared" ca="1" si="1187"/>
        <v>13067.7669606489</v>
      </c>
      <c r="P3996" s="18">
        <f t="shared" ca="1" si="1181"/>
        <v>108.77685993274703</v>
      </c>
      <c r="Q3996" s="47">
        <f ca="1">SUM(L$15:L3996)-SUM(M$15:M3996)</f>
        <v>16350</v>
      </c>
      <c r="R3996" s="47" t="str">
        <f t="shared" ca="1" si="1182"/>
        <v>M3999</v>
      </c>
      <c r="S3996" s="40">
        <f t="shared" ca="1" si="1188"/>
        <v>0</v>
      </c>
      <c r="T3996" s="46">
        <f t="shared" ca="1" si="1189"/>
        <v>31</v>
      </c>
      <c r="X3996" s="74">
        <f t="shared" ca="1" si="1190"/>
        <v>0.10877685993274704</v>
      </c>
      <c r="Y3996" s="75">
        <f t="shared" ca="1" si="1191"/>
        <v>0.10877685993274704</v>
      </c>
      <c r="Z3996" s="74">
        <f t="shared" ca="1" si="1192"/>
        <v>1.114913540700327</v>
      </c>
      <c r="AA3996" s="76">
        <f t="shared" ca="1" si="1193"/>
        <v>108.77685993274703</v>
      </c>
      <c r="AB3996" s="76">
        <f t="shared" ca="1" si="1194"/>
        <v>1114.9135407003271</v>
      </c>
    </row>
    <row r="3997" spans="1:28" x14ac:dyDescent="0.25">
      <c r="A3997" s="2">
        <f t="shared" si="1195"/>
        <v>23</v>
      </c>
      <c r="B3997" s="16">
        <f ca="1">VLOOKUP(A3997,PERIODS!$O$4:$P$33,2,FALSE)</f>
        <v>3.5000000000000003E-2</v>
      </c>
      <c r="C3997" s="15"/>
      <c r="D3997" s="18">
        <v>3983</v>
      </c>
      <c r="E3997" s="34">
        <f t="shared" ca="1" si="1178"/>
        <v>13067.7669606489</v>
      </c>
      <c r="F3997" s="34">
        <f t="shared" ca="1" si="1179"/>
        <v>3500.0000000000005</v>
      </c>
      <c r="G3997" s="69">
        <f t="shared" ca="1" si="1183"/>
        <v>0</v>
      </c>
      <c r="H3997" s="34">
        <f t="shared" ca="1" si="1184"/>
        <v>674.50667810993968</v>
      </c>
      <c r="I3997" s="34">
        <f t="shared" ca="1" si="1185"/>
        <v>4174.5066781099404</v>
      </c>
      <c r="J3997" s="18">
        <f ca="1">SUM(INDIRECT(ADDRESS(ROW(F3997),COLUMN(F3997),4)):INDIRECT(ADDRESS(ROW(F3997)+N$5-1,COLUMN(F3997),4)))</f>
        <v>25500.000000000004</v>
      </c>
      <c r="K3997" s="18">
        <f t="shared" ca="1" si="1186"/>
        <v>0</v>
      </c>
      <c r="L3997" s="18">
        <f t="shared" ca="1" si="1196"/>
        <v>0</v>
      </c>
      <c r="M3997" s="18">
        <f t="shared" ca="1" si="1180"/>
        <v>16350</v>
      </c>
      <c r="N3997" s="34">
        <f t="shared" ca="1" si="1187"/>
        <v>25243.260282538959</v>
      </c>
      <c r="P3997" s="18">
        <f t="shared" ca="1" si="1181"/>
        <v>674.50667810993968</v>
      </c>
      <c r="Q3997" s="47">
        <f ca="1">SUM(L$15:L3997)-SUM(M$15:M3997)</f>
        <v>0</v>
      </c>
      <c r="R3997" s="47" t="str">
        <f t="shared" ca="1" si="1182"/>
        <v>M4000</v>
      </c>
      <c r="S3997" s="40">
        <f t="shared" ca="1" si="1188"/>
        <v>0</v>
      </c>
      <c r="T3997" s="46">
        <f t="shared" ca="1" si="1189"/>
        <v>50</v>
      </c>
      <c r="X3997" s="74">
        <f t="shared" ca="1" si="1190"/>
        <v>0.67450667810993969</v>
      </c>
      <c r="Y3997" s="75">
        <f t="shared" ca="1" si="1191"/>
        <v>0.67450667810993969</v>
      </c>
      <c r="Z3997" s="74">
        <f t="shared" ca="1" si="1192"/>
        <v>1.9630643144606092</v>
      </c>
      <c r="AA3997" s="76">
        <f t="shared" ca="1" si="1193"/>
        <v>674.50667810993968</v>
      </c>
      <c r="AB3997" s="76">
        <f t="shared" ca="1" si="1194"/>
        <v>1963.0643144606092</v>
      </c>
    </row>
    <row r="3998" spans="1:28" x14ac:dyDescent="0.25">
      <c r="A3998" s="2">
        <f t="shared" si="1195"/>
        <v>24</v>
      </c>
      <c r="B3998" s="16">
        <f ca="1">VLOOKUP(A3998,PERIODS!$O$4:$P$33,2,FALSE)</f>
        <v>3.5000000000000003E-2</v>
      </c>
      <c r="C3998" s="15"/>
      <c r="D3998" s="18">
        <v>3984</v>
      </c>
      <c r="E3998" s="34">
        <f t="shared" ca="1" si="1178"/>
        <v>25243.260282538959</v>
      </c>
      <c r="F3998" s="34">
        <f t="shared" ca="1" si="1179"/>
        <v>3500.0000000000005</v>
      </c>
      <c r="G3998" s="69">
        <f t="shared" ca="1" si="1183"/>
        <v>0</v>
      </c>
      <c r="H3998" s="34">
        <f t="shared" ca="1" si="1184"/>
        <v>282.09838840668675</v>
      </c>
      <c r="I3998" s="34">
        <f t="shared" ca="1" si="1185"/>
        <v>3782.0983884066873</v>
      </c>
      <c r="J3998" s="18">
        <f ca="1">SUM(INDIRECT(ADDRESS(ROW(F3998),COLUMN(F3998),4)):INDIRECT(ADDRESS(ROW(F3998)+N$5-1,COLUMN(F3998),4)))</f>
        <v>26000</v>
      </c>
      <c r="K3998" s="18">
        <f t="shared" ca="1" si="1186"/>
        <v>16350</v>
      </c>
      <c r="L3998" s="18">
        <f t="shared" ca="1" si="1196"/>
        <v>16350</v>
      </c>
      <c r="M3998" s="18">
        <f t="shared" ca="1" si="1180"/>
        <v>0</v>
      </c>
      <c r="N3998" s="34">
        <f t="shared" ca="1" si="1187"/>
        <v>21461.16189413227</v>
      </c>
      <c r="P3998" s="18">
        <f t="shared" ca="1" si="1181"/>
        <v>282.09838840668675</v>
      </c>
      <c r="Q3998" s="47">
        <f ca="1">SUM(L$15:L3998)-SUM(M$15:M3998)</f>
        <v>16350</v>
      </c>
      <c r="R3998" s="47" t="str">
        <f t="shared" ca="1" si="1182"/>
        <v>M4001</v>
      </c>
      <c r="S3998" s="40">
        <f t="shared" ca="1" si="1188"/>
        <v>0</v>
      </c>
      <c r="T3998" s="46">
        <f t="shared" ca="1" si="1189"/>
        <v>88</v>
      </c>
      <c r="X3998" s="74">
        <f t="shared" ca="1" si="1190"/>
        <v>0.28209838840668677</v>
      </c>
      <c r="Y3998" s="75">
        <f t="shared" ca="1" si="1191"/>
        <v>0.28209838840668677</v>
      </c>
      <c r="Z3998" s="74">
        <f t="shared" ca="1" si="1192"/>
        <v>1.3259091676598349</v>
      </c>
      <c r="AA3998" s="76">
        <f t="shared" ca="1" si="1193"/>
        <v>282.09838840668675</v>
      </c>
      <c r="AB3998" s="76">
        <f t="shared" ca="1" si="1194"/>
        <v>1325.909167659835</v>
      </c>
    </row>
    <row r="3999" spans="1:28" x14ac:dyDescent="0.25">
      <c r="A3999" s="2">
        <f t="shared" si="1195"/>
        <v>25</v>
      </c>
      <c r="B3999" s="16">
        <f ca="1">VLOOKUP(A3999,PERIODS!$O$4:$P$33,2,FALSE)</f>
        <v>3.5000000000000003E-2</v>
      </c>
      <c r="C3999" s="15"/>
      <c r="D3999" s="18">
        <v>3985</v>
      </c>
      <c r="E3999" s="34">
        <f t="shared" ca="1" si="1178"/>
        <v>21461.16189413227</v>
      </c>
      <c r="F3999" s="34">
        <f t="shared" ca="1" si="1179"/>
        <v>3500.0000000000005</v>
      </c>
      <c r="G3999" s="69">
        <f t="shared" ca="1" si="1183"/>
        <v>0</v>
      </c>
      <c r="H3999" s="34">
        <f t="shared" ca="1" si="1184"/>
        <v>334.50300645906196</v>
      </c>
      <c r="I3999" s="34">
        <f t="shared" ca="1" si="1185"/>
        <v>3834.5030064590624</v>
      </c>
      <c r="J3999" s="18">
        <f ca="1">SUM(INDIRECT(ADDRESS(ROW(F3999),COLUMN(F3999),4)):INDIRECT(ADDRESS(ROW(F3999)+N$5-1,COLUMN(F3999),4)))</f>
        <v>24900</v>
      </c>
      <c r="K3999" s="18">
        <f t="shared" ca="1" si="1186"/>
        <v>16350</v>
      </c>
      <c r="L3999" s="18">
        <f t="shared" ca="1" si="1196"/>
        <v>0</v>
      </c>
      <c r="M3999" s="18">
        <f t="shared" ca="1" si="1180"/>
        <v>0</v>
      </c>
      <c r="N3999" s="34">
        <f t="shared" ca="1" si="1187"/>
        <v>17626.658887673209</v>
      </c>
      <c r="P3999" s="18">
        <f t="shared" ca="1" si="1181"/>
        <v>334.50300645906196</v>
      </c>
      <c r="Q3999" s="47">
        <f ca="1">SUM(L$15:L3999)-SUM(M$15:M3999)</f>
        <v>16350</v>
      </c>
      <c r="R3999" s="47" t="str">
        <f t="shared" ca="1" si="1182"/>
        <v>M4002</v>
      </c>
      <c r="S3999" s="40">
        <f t="shared" ca="1" si="1188"/>
        <v>0</v>
      </c>
      <c r="T3999" s="46">
        <f t="shared" ca="1" si="1189"/>
        <v>59</v>
      </c>
      <c r="X3999" s="74">
        <f t="shared" ca="1" si="1190"/>
        <v>0.33450300645906195</v>
      </c>
      <c r="Y3999" s="75">
        <f t="shared" ca="1" si="1191"/>
        <v>0.33450300645906195</v>
      </c>
      <c r="Z3999" s="74">
        <f t="shared" ca="1" si="1192"/>
        <v>1.3972457904992377</v>
      </c>
      <c r="AA3999" s="76">
        <f t="shared" ca="1" si="1193"/>
        <v>334.50300645906196</v>
      </c>
      <c r="AB3999" s="76">
        <f t="shared" ca="1" si="1194"/>
        <v>1397.2457904992377</v>
      </c>
    </row>
    <row r="4000" spans="1:28" x14ac:dyDescent="0.25">
      <c r="A4000" s="2">
        <f t="shared" si="1195"/>
        <v>26</v>
      </c>
      <c r="B4000" s="16">
        <f ca="1">VLOOKUP(A4000,PERIODS!$O$4:$P$33,2,FALSE)</f>
        <v>3.5000000000000003E-2</v>
      </c>
      <c r="C4000" s="15"/>
      <c r="D4000" s="18">
        <v>3986</v>
      </c>
      <c r="E4000" s="34">
        <f t="shared" ca="1" si="1178"/>
        <v>17626.658887673209</v>
      </c>
      <c r="F4000" s="34">
        <f t="shared" ca="1" si="1179"/>
        <v>3500.0000000000005</v>
      </c>
      <c r="G4000" s="69">
        <f t="shared" ca="1" si="1183"/>
        <v>0</v>
      </c>
      <c r="H4000" s="34">
        <f t="shared" ca="1" si="1184"/>
        <v>-849.82003535237118</v>
      </c>
      <c r="I4000" s="34">
        <f t="shared" ca="1" si="1185"/>
        <v>2650.1799646476293</v>
      </c>
      <c r="J4000" s="18">
        <f ca="1">SUM(INDIRECT(ADDRESS(ROW(F4000),COLUMN(F4000),4)):INDIRECT(ADDRESS(ROW(F4000)+N$5-1,COLUMN(F4000),4)))</f>
        <v>23900</v>
      </c>
      <c r="K4000" s="18">
        <f t="shared" ca="1" si="1186"/>
        <v>16350</v>
      </c>
      <c r="L4000" s="18">
        <f t="shared" ca="1" si="1196"/>
        <v>0</v>
      </c>
      <c r="M4000" s="18">
        <f t="shared" ca="1" si="1180"/>
        <v>0</v>
      </c>
      <c r="N4000" s="34">
        <f t="shared" ca="1" si="1187"/>
        <v>14976.478923025581</v>
      </c>
      <c r="P4000" s="18">
        <f t="shared" ca="1" si="1181"/>
        <v>849.82003535237118</v>
      </c>
      <c r="Q4000" s="47">
        <f ca="1">SUM(L$15:L4000)-SUM(M$15:M4000)</f>
        <v>16350</v>
      </c>
      <c r="R4000" s="47" t="str">
        <f t="shared" ca="1" si="1182"/>
        <v>M4003</v>
      </c>
      <c r="S4000" s="40">
        <f t="shared" ca="1" si="1188"/>
        <v>0</v>
      </c>
      <c r="T4000" s="46">
        <f t="shared" ca="1" si="1189"/>
        <v>80</v>
      </c>
      <c r="X4000" s="74">
        <f t="shared" ca="1" si="1190"/>
        <v>-0.84982003535237116</v>
      </c>
      <c r="Y4000" s="75">
        <f t="shared" ca="1" si="1191"/>
        <v>-0.84982003535237116</v>
      </c>
      <c r="Z4000" s="74">
        <f t="shared" ca="1" si="1192"/>
        <v>0.42749185844816368</v>
      </c>
      <c r="AA4000" s="76">
        <f t="shared" ca="1" si="1193"/>
        <v>-849.82003535237118</v>
      </c>
      <c r="AB4000" s="76">
        <f t="shared" ca="1" si="1194"/>
        <v>427.49185844816367</v>
      </c>
    </row>
    <row r="4001" spans="1:28" x14ac:dyDescent="0.25">
      <c r="A4001" s="2">
        <f t="shared" si="1195"/>
        <v>27</v>
      </c>
      <c r="B4001" s="16">
        <f ca="1">VLOOKUP(A4001,PERIODS!$O$4:$P$33,2,FALSE)</f>
        <v>3.5000000000000003E-2</v>
      </c>
      <c r="C4001" s="15"/>
      <c r="D4001" s="18">
        <v>3987</v>
      </c>
      <c r="E4001" s="34">
        <f t="shared" ca="1" si="1178"/>
        <v>14976.478923025581</v>
      </c>
      <c r="F4001" s="34">
        <f t="shared" ca="1" si="1179"/>
        <v>3500.0000000000005</v>
      </c>
      <c r="G4001" s="69">
        <f t="shared" ca="1" si="1183"/>
        <v>0</v>
      </c>
      <c r="H4001" s="34">
        <f t="shared" ca="1" si="1184"/>
        <v>-1684.0345271382573</v>
      </c>
      <c r="I4001" s="34">
        <f t="shared" ca="1" si="1185"/>
        <v>1815.9654728617431</v>
      </c>
      <c r="J4001" s="18">
        <f ca="1">SUM(INDIRECT(ADDRESS(ROW(F4001),COLUMN(F4001),4)):INDIRECT(ADDRESS(ROW(F4001)+N$5-1,COLUMN(F4001),4)))</f>
        <v>22900</v>
      </c>
      <c r="K4001" s="18">
        <f t="shared" ca="1" si="1186"/>
        <v>0</v>
      </c>
      <c r="L4001" s="18">
        <f t="shared" ca="1" si="1196"/>
        <v>0</v>
      </c>
      <c r="M4001" s="18">
        <f t="shared" ca="1" si="1180"/>
        <v>16350</v>
      </c>
      <c r="N4001" s="34">
        <f t="shared" ca="1" si="1187"/>
        <v>29510.513450163839</v>
      </c>
      <c r="P4001" s="18">
        <f t="shared" ca="1" si="1181"/>
        <v>1684.0345271382573</v>
      </c>
      <c r="Q4001" s="47">
        <f ca="1">SUM(L$15:L4001)-SUM(M$15:M4001)</f>
        <v>0</v>
      </c>
      <c r="R4001" s="47" t="str">
        <f t="shared" ca="1" si="1182"/>
        <v>M4004</v>
      </c>
      <c r="S4001" s="40">
        <f t="shared" ca="1" si="1188"/>
        <v>0</v>
      </c>
      <c r="T4001" s="46">
        <f t="shared" ca="1" si="1189"/>
        <v>92</v>
      </c>
      <c r="X4001" s="74">
        <f t="shared" ca="1" si="1190"/>
        <v>-1.6840345271382573</v>
      </c>
      <c r="Y4001" s="75">
        <f t="shared" ca="1" si="1191"/>
        <v>-1.6840345271382573</v>
      </c>
      <c r="Z4001" s="74">
        <f t="shared" ca="1" si="1192"/>
        <v>0.18562355998009436</v>
      </c>
      <c r="AA4001" s="76">
        <f t="shared" ca="1" si="1193"/>
        <v>-1684.0345271382573</v>
      </c>
      <c r="AB4001" s="76">
        <f t="shared" ca="1" si="1194"/>
        <v>185.62355998009437</v>
      </c>
    </row>
    <row r="4002" spans="1:28" x14ac:dyDescent="0.25">
      <c r="A4002" s="2">
        <f t="shared" si="1195"/>
        <v>28</v>
      </c>
      <c r="B4002" s="16">
        <f ca="1">VLOOKUP(A4002,PERIODS!$O$4:$P$33,2,FALSE)</f>
        <v>0.04</v>
      </c>
      <c r="C4002" s="15"/>
      <c r="D4002" s="18">
        <v>3988</v>
      </c>
      <c r="E4002" s="34">
        <f t="shared" ref="E4002:E4065" ca="1" si="1197">N4001</f>
        <v>29510.513450163839</v>
      </c>
      <c r="F4002" s="34">
        <f t="shared" ca="1" si="1179"/>
        <v>4000</v>
      </c>
      <c r="G4002" s="69">
        <f t="shared" ca="1" si="1183"/>
        <v>0</v>
      </c>
      <c r="H4002" s="34">
        <f t="shared" ca="1" si="1184"/>
        <v>-1716.7855633603365</v>
      </c>
      <c r="I4002" s="34">
        <f t="shared" ca="1" si="1185"/>
        <v>2283.2144366396633</v>
      </c>
      <c r="J4002" s="18">
        <f ca="1">SUM(INDIRECT(ADDRESS(ROW(F4002),COLUMN(F4002),4)):INDIRECT(ADDRESS(ROW(F4002)+N$5-1,COLUMN(F4002),4)))</f>
        <v>21900</v>
      </c>
      <c r="K4002" s="18">
        <f t="shared" ca="1" si="1186"/>
        <v>0</v>
      </c>
      <c r="L4002" s="18">
        <f t="shared" ca="1" si="1196"/>
        <v>0</v>
      </c>
      <c r="M4002" s="18">
        <f t="shared" ca="1" si="1180"/>
        <v>0</v>
      </c>
      <c r="N4002" s="34">
        <f t="shared" ca="1" si="1187"/>
        <v>27227.299013524174</v>
      </c>
      <c r="P4002" s="18">
        <f t="shared" ca="1" si="1181"/>
        <v>1716.7855633603365</v>
      </c>
      <c r="Q4002" s="47">
        <f ca="1">SUM(L$15:L4002)-SUM(M$15:M4002)</f>
        <v>0</v>
      </c>
      <c r="R4002" s="47" t="str">
        <f t="shared" ca="1" si="1182"/>
        <v>M4005</v>
      </c>
      <c r="S4002" s="40">
        <f t="shared" ca="1" si="1188"/>
        <v>0</v>
      </c>
      <c r="T4002" s="46">
        <f t="shared" ca="1" si="1189"/>
        <v>72</v>
      </c>
      <c r="X4002" s="74">
        <f t="shared" ca="1" si="1190"/>
        <v>-1.7167855633603364</v>
      </c>
      <c r="Y4002" s="75">
        <f t="shared" ca="1" si="1191"/>
        <v>-1.7167855633603364</v>
      </c>
      <c r="Z4002" s="74">
        <f t="shared" ca="1" si="1192"/>
        <v>0.17964267079999646</v>
      </c>
      <c r="AA4002" s="76">
        <f t="shared" ca="1" si="1193"/>
        <v>-1716.7855633603365</v>
      </c>
      <c r="AB4002" s="76">
        <f t="shared" ca="1" si="1194"/>
        <v>179.64267079999647</v>
      </c>
    </row>
    <row r="4003" spans="1:28" x14ac:dyDescent="0.25">
      <c r="A4003" s="2">
        <f t="shared" si="1195"/>
        <v>29</v>
      </c>
      <c r="B4003" s="16">
        <f ca="1">VLOOKUP(A4003,PERIODS!$O$4:$P$33,2,FALSE)</f>
        <v>0.04</v>
      </c>
      <c r="C4003" s="15"/>
      <c r="D4003" s="18">
        <v>3989</v>
      </c>
      <c r="E4003" s="34">
        <f t="shared" ca="1" si="1197"/>
        <v>27227.299013524174</v>
      </c>
      <c r="F4003" s="34">
        <f t="shared" ca="1" si="1179"/>
        <v>4000</v>
      </c>
      <c r="G4003" s="69">
        <f t="shared" ca="1" si="1183"/>
        <v>0</v>
      </c>
      <c r="H4003" s="34">
        <f t="shared" ca="1" si="1184"/>
        <v>-759.11521161447024</v>
      </c>
      <c r="I4003" s="34">
        <f t="shared" ca="1" si="1185"/>
        <v>3240.8847883855296</v>
      </c>
      <c r="J4003" s="18">
        <f ca="1">SUM(INDIRECT(ADDRESS(ROW(F4003),COLUMN(F4003),4)):INDIRECT(ADDRESS(ROW(F4003)+N$5-1,COLUMN(F4003),4)))</f>
        <v>21200</v>
      </c>
      <c r="K4003" s="18">
        <f t="shared" ca="1" si="1186"/>
        <v>0</v>
      </c>
      <c r="L4003" s="18">
        <f t="shared" ca="1" si="1196"/>
        <v>0</v>
      </c>
      <c r="M4003" s="18">
        <f t="shared" ca="1" si="1180"/>
        <v>0</v>
      </c>
      <c r="N4003" s="34">
        <f t="shared" ca="1" si="1187"/>
        <v>23986.414225138644</v>
      </c>
      <c r="P4003" s="18">
        <f t="shared" ca="1" si="1181"/>
        <v>759.11521161447024</v>
      </c>
      <c r="Q4003" s="47">
        <f ca="1">SUM(L$15:L4003)-SUM(M$15:M4003)</f>
        <v>0</v>
      </c>
      <c r="R4003" s="47" t="str">
        <f t="shared" ca="1" si="1182"/>
        <v>M4006</v>
      </c>
      <c r="S4003" s="40">
        <f t="shared" ca="1" si="1188"/>
        <v>0</v>
      </c>
      <c r="T4003" s="46">
        <f t="shared" ca="1" si="1189"/>
        <v>83</v>
      </c>
      <c r="X4003" s="74">
        <f t="shared" ca="1" si="1190"/>
        <v>-0.75911521161447026</v>
      </c>
      <c r="Y4003" s="75">
        <f t="shared" ca="1" si="1191"/>
        <v>-0.75911521161447026</v>
      </c>
      <c r="Z4003" s="74">
        <f t="shared" ca="1" si="1192"/>
        <v>0.46808039594327561</v>
      </c>
      <c r="AA4003" s="76">
        <f t="shared" ca="1" si="1193"/>
        <v>-759.11521161447024</v>
      </c>
      <c r="AB4003" s="76">
        <f t="shared" ca="1" si="1194"/>
        <v>468.08039594327562</v>
      </c>
    </row>
    <row r="4004" spans="1:28" x14ac:dyDescent="0.25">
      <c r="A4004" s="2">
        <f t="shared" si="1195"/>
        <v>30</v>
      </c>
      <c r="B4004" s="16">
        <f ca="1">VLOOKUP(A4004,PERIODS!$O$4:$P$33,2,FALSE)</f>
        <v>0.04</v>
      </c>
      <c r="C4004" s="15"/>
      <c r="D4004" s="18">
        <v>3990</v>
      </c>
      <c r="E4004" s="34">
        <f t="shared" ca="1" si="1197"/>
        <v>23986.414225138644</v>
      </c>
      <c r="F4004" s="34">
        <f t="shared" ca="1" si="1179"/>
        <v>4000</v>
      </c>
      <c r="G4004" s="69">
        <f t="shared" ca="1" si="1183"/>
        <v>0</v>
      </c>
      <c r="H4004" s="34">
        <f t="shared" ca="1" si="1184"/>
        <v>1064.1250628272392</v>
      </c>
      <c r="I4004" s="34">
        <f t="shared" ca="1" si="1185"/>
        <v>5064.1250628272392</v>
      </c>
      <c r="J4004" s="18">
        <f ca="1">SUM(INDIRECT(ADDRESS(ROW(F4004),COLUMN(F4004),4)):INDIRECT(ADDRESS(ROW(F4004)+N$5-1,COLUMN(F4004),4)))</f>
        <v>20500</v>
      </c>
      <c r="K4004" s="18">
        <f t="shared" ca="1" si="1186"/>
        <v>0</v>
      </c>
      <c r="L4004" s="18">
        <f t="shared" ca="1" si="1196"/>
        <v>0</v>
      </c>
      <c r="M4004" s="18">
        <f t="shared" ca="1" si="1180"/>
        <v>0</v>
      </c>
      <c r="N4004" s="34">
        <f t="shared" ca="1" si="1187"/>
        <v>18922.289162311405</v>
      </c>
      <c r="P4004" s="18">
        <f t="shared" ca="1" si="1181"/>
        <v>1064.1250628272392</v>
      </c>
      <c r="Q4004" s="47">
        <f ca="1">SUM(L$15:L4004)-SUM(M$15:M4004)</f>
        <v>0</v>
      </c>
      <c r="R4004" s="47" t="str">
        <f t="shared" ca="1" si="1182"/>
        <v>M4007</v>
      </c>
      <c r="S4004" s="40">
        <f t="shared" ca="1" si="1188"/>
        <v>0</v>
      </c>
      <c r="T4004" s="46">
        <f t="shared" ca="1" si="1189"/>
        <v>60</v>
      </c>
      <c r="X4004" s="74">
        <f t="shared" ca="1" si="1190"/>
        <v>1.0641250628272392</v>
      </c>
      <c r="Y4004" s="75">
        <f t="shared" ca="1" si="1191"/>
        <v>1.0641250628272392</v>
      </c>
      <c r="Z4004" s="74">
        <f t="shared" ca="1" si="1192"/>
        <v>2.8983020421944969</v>
      </c>
      <c r="AA4004" s="76">
        <f t="shared" ca="1" si="1193"/>
        <v>1064.1250628272392</v>
      </c>
      <c r="AB4004" s="76">
        <f t="shared" ca="1" si="1194"/>
        <v>2898.3020421944971</v>
      </c>
    </row>
    <row r="4005" spans="1:28" x14ac:dyDescent="0.25">
      <c r="A4005" s="2">
        <f t="shared" si="1195"/>
        <v>1</v>
      </c>
      <c r="B4005" s="16">
        <f ca="1">VLOOKUP(A4005,PERIODS!$O$4:$P$33,2,FALSE)</f>
        <v>2.4E-2</v>
      </c>
      <c r="C4005" s="15"/>
      <c r="D4005" s="18">
        <v>3991</v>
      </c>
      <c r="E4005" s="34">
        <f t="shared" ca="1" si="1197"/>
        <v>18922.289162311405</v>
      </c>
      <c r="F4005" s="34">
        <f t="shared" ca="1" si="1179"/>
        <v>2400</v>
      </c>
      <c r="G4005" s="69">
        <f t="shared" ca="1" si="1183"/>
        <v>0</v>
      </c>
      <c r="H4005" s="34">
        <f t="shared" ca="1" si="1184"/>
        <v>1067.4511252537604</v>
      </c>
      <c r="I4005" s="34">
        <f t="shared" ca="1" si="1185"/>
        <v>3467.4511252537604</v>
      </c>
      <c r="J4005" s="18">
        <f ca="1">SUM(INDIRECT(ADDRESS(ROW(F4005),COLUMN(F4005),4)):INDIRECT(ADDRESS(ROW(F4005)+N$5-1,COLUMN(F4005),4)))</f>
        <v>19800</v>
      </c>
      <c r="K4005" s="18">
        <f t="shared" ca="1" si="1186"/>
        <v>16350</v>
      </c>
      <c r="L4005" s="18">
        <f t="shared" ca="1" si="1196"/>
        <v>16350</v>
      </c>
      <c r="M4005" s="18">
        <f t="shared" ca="1" si="1180"/>
        <v>0</v>
      </c>
      <c r="N4005" s="34">
        <f t="shared" ca="1" si="1187"/>
        <v>15454.838037057645</v>
      </c>
      <c r="P4005" s="18">
        <f t="shared" ca="1" si="1181"/>
        <v>1067.4511252537604</v>
      </c>
      <c r="Q4005" s="47">
        <f ca="1">SUM(L$15:L4005)-SUM(M$15:M4005)</f>
        <v>16350</v>
      </c>
      <c r="R4005" s="47" t="str">
        <f t="shared" ca="1" si="1182"/>
        <v>M4008</v>
      </c>
      <c r="S4005" s="40">
        <f t="shared" ca="1" si="1188"/>
        <v>0</v>
      </c>
      <c r="T4005" s="46">
        <f t="shared" ca="1" si="1189"/>
        <v>91</v>
      </c>
      <c r="X4005" s="74">
        <f t="shared" ca="1" si="1190"/>
        <v>1.0674511252537604</v>
      </c>
      <c r="Y4005" s="75">
        <f t="shared" ca="1" si="1191"/>
        <v>1.0674511252537604</v>
      </c>
      <c r="Z4005" s="74">
        <f t="shared" ca="1" si="1192"/>
        <v>2.9079580250168164</v>
      </c>
      <c r="AA4005" s="76">
        <f t="shared" ca="1" si="1193"/>
        <v>1067.4511252537604</v>
      </c>
      <c r="AB4005" s="76">
        <f t="shared" ca="1" si="1194"/>
        <v>2907.9580250168165</v>
      </c>
    </row>
    <row r="4006" spans="1:28" x14ac:dyDescent="0.25">
      <c r="A4006" s="2">
        <f t="shared" si="1195"/>
        <v>2</v>
      </c>
      <c r="B4006" s="16">
        <f ca="1">VLOOKUP(A4006,PERIODS!$O$4:$P$33,2,FALSE)</f>
        <v>2.5000000000000001E-2</v>
      </c>
      <c r="C4006" s="15"/>
      <c r="D4006" s="18">
        <v>3992</v>
      </c>
      <c r="E4006" s="34">
        <f t="shared" ca="1" si="1197"/>
        <v>15454.838037057645</v>
      </c>
      <c r="F4006" s="34">
        <f t="shared" ca="1" si="1179"/>
        <v>2500</v>
      </c>
      <c r="G4006" s="69">
        <f t="shared" ca="1" si="1183"/>
        <v>0</v>
      </c>
      <c r="H4006" s="34">
        <f t="shared" ca="1" si="1184"/>
        <v>-2346.3113037454882</v>
      </c>
      <c r="I4006" s="34">
        <f t="shared" ca="1" si="1185"/>
        <v>153.6886962545118</v>
      </c>
      <c r="J4006" s="18">
        <f ca="1">SUM(INDIRECT(ADDRESS(ROW(F4006),COLUMN(F4006),4)):INDIRECT(ADDRESS(ROW(F4006)+N$5-1,COLUMN(F4006),4)))</f>
        <v>20700</v>
      </c>
      <c r="K4006" s="18">
        <f t="shared" ca="1" si="1186"/>
        <v>16350</v>
      </c>
      <c r="L4006" s="18">
        <f t="shared" ca="1" si="1196"/>
        <v>0</v>
      </c>
      <c r="M4006" s="18">
        <f t="shared" ca="1" si="1180"/>
        <v>0</v>
      </c>
      <c r="N4006" s="34">
        <f t="shared" ca="1" si="1187"/>
        <v>15301.149340803133</v>
      </c>
      <c r="P4006" s="18">
        <f t="shared" ca="1" si="1181"/>
        <v>2346.3113037454882</v>
      </c>
      <c r="Q4006" s="47">
        <f ca="1">SUM(L$15:L4006)-SUM(M$15:M4006)</f>
        <v>16350</v>
      </c>
      <c r="R4006" s="47" t="str">
        <f t="shared" ca="1" si="1182"/>
        <v>M4009</v>
      </c>
      <c r="S4006" s="40">
        <f t="shared" ca="1" si="1188"/>
        <v>0</v>
      </c>
      <c r="T4006" s="46">
        <f t="shared" ca="1" si="1189"/>
        <v>20</v>
      </c>
      <c r="X4006" s="74">
        <f t="shared" ca="1" si="1190"/>
        <v>-2.3463113037454884</v>
      </c>
      <c r="Y4006" s="75">
        <f t="shared" ca="1" si="1191"/>
        <v>-2.3463113037454884</v>
      </c>
      <c r="Z4006" s="74">
        <f t="shared" ca="1" si="1192"/>
        <v>9.5721599704813948E-2</v>
      </c>
      <c r="AA4006" s="76">
        <f t="shared" ca="1" si="1193"/>
        <v>-2346.3113037454882</v>
      </c>
      <c r="AB4006" s="76">
        <f t="shared" ca="1" si="1194"/>
        <v>95.721599704813954</v>
      </c>
    </row>
    <row r="4007" spans="1:28" x14ac:dyDescent="0.25">
      <c r="A4007" s="2">
        <f t="shared" si="1195"/>
        <v>3</v>
      </c>
      <c r="B4007" s="16">
        <f ca="1">VLOOKUP(A4007,PERIODS!$O$4:$P$33,2,FALSE)</f>
        <v>2.5000000000000001E-2</v>
      </c>
      <c r="C4007" s="15"/>
      <c r="D4007" s="18">
        <v>3993</v>
      </c>
      <c r="E4007" s="34">
        <f t="shared" ca="1" si="1197"/>
        <v>15301.149340803133</v>
      </c>
      <c r="F4007" s="34">
        <f t="shared" ca="1" si="1179"/>
        <v>2500</v>
      </c>
      <c r="G4007" s="69">
        <f t="shared" ca="1" si="1183"/>
        <v>0</v>
      </c>
      <c r="H4007" s="34">
        <f t="shared" ca="1" si="1184"/>
        <v>-165.07639092644649</v>
      </c>
      <c r="I4007" s="34">
        <f t="shared" ca="1" si="1185"/>
        <v>2334.9236090735535</v>
      </c>
      <c r="J4007" s="18">
        <f ca="1">SUM(INDIRECT(ADDRESS(ROW(F4007),COLUMN(F4007),4)):INDIRECT(ADDRESS(ROW(F4007)+N$5-1,COLUMN(F4007),4)))</f>
        <v>21500</v>
      </c>
      <c r="K4007" s="18">
        <f t="shared" ca="1" si="1186"/>
        <v>16350</v>
      </c>
      <c r="L4007" s="18">
        <f t="shared" ca="1" si="1196"/>
        <v>0</v>
      </c>
      <c r="M4007" s="18">
        <f t="shared" ca="1" si="1180"/>
        <v>0</v>
      </c>
      <c r="N4007" s="34">
        <f t="shared" ca="1" si="1187"/>
        <v>12966.225731729579</v>
      </c>
      <c r="P4007" s="18">
        <f t="shared" ca="1" si="1181"/>
        <v>165.07639092644649</v>
      </c>
      <c r="Q4007" s="47">
        <f ca="1">SUM(L$15:L4007)-SUM(M$15:M4007)</f>
        <v>16350</v>
      </c>
      <c r="R4007" s="47" t="str">
        <f t="shared" ca="1" si="1182"/>
        <v>M4010</v>
      </c>
      <c r="S4007" s="40">
        <f t="shared" ca="1" si="1188"/>
        <v>0</v>
      </c>
      <c r="T4007" s="46">
        <f t="shared" ca="1" si="1189"/>
        <v>64</v>
      </c>
      <c r="X4007" s="74">
        <f t="shared" ca="1" si="1190"/>
        <v>-0.16507639092644649</v>
      </c>
      <c r="Y4007" s="75">
        <f t="shared" ca="1" si="1191"/>
        <v>-0.16507639092644649</v>
      </c>
      <c r="Z4007" s="74">
        <f t="shared" ca="1" si="1192"/>
        <v>0.84782893517624247</v>
      </c>
      <c r="AA4007" s="76">
        <f t="shared" ca="1" si="1193"/>
        <v>-165.07639092644649</v>
      </c>
      <c r="AB4007" s="76">
        <f t="shared" ca="1" si="1194"/>
        <v>847.82893517624245</v>
      </c>
    </row>
    <row r="4008" spans="1:28" x14ac:dyDescent="0.25">
      <c r="A4008" s="2">
        <f t="shared" si="1195"/>
        <v>4</v>
      </c>
      <c r="B4008" s="16">
        <f ca="1">VLOOKUP(A4008,PERIODS!$O$4:$P$33,2,FALSE)</f>
        <v>2.5000000000000001E-2</v>
      </c>
      <c r="C4008" s="15"/>
      <c r="D4008" s="18">
        <v>3994</v>
      </c>
      <c r="E4008" s="34">
        <f t="shared" ca="1" si="1197"/>
        <v>12966.225731729579</v>
      </c>
      <c r="F4008" s="34">
        <f t="shared" ca="1" si="1179"/>
        <v>2500</v>
      </c>
      <c r="G4008" s="69">
        <f t="shared" ca="1" si="1183"/>
        <v>0</v>
      </c>
      <c r="H4008" s="34">
        <f t="shared" ca="1" si="1184"/>
        <v>-2567.8275260754476</v>
      </c>
      <c r="I4008" s="34">
        <f t="shared" ca="1" si="1185"/>
        <v>0</v>
      </c>
      <c r="J4008" s="18">
        <f ca="1">SUM(INDIRECT(ADDRESS(ROW(F4008),COLUMN(F4008),4)):INDIRECT(ADDRESS(ROW(F4008)+N$5-1,COLUMN(F4008),4)))</f>
        <v>22300</v>
      </c>
      <c r="K4008" s="18">
        <f t="shared" ca="1" si="1186"/>
        <v>0</v>
      </c>
      <c r="L4008" s="18">
        <f t="shared" ca="1" si="1196"/>
        <v>0</v>
      </c>
      <c r="M4008" s="18">
        <f t="shared" ca="1" si="1180"/>
        <v>16350</v>
      </c>
      <c r="N4008" s="34">
        <f t="shared" ca="1" si="1187"/>
        <v>29316.225731729581</v>
      </c>
      <c r="P4008" s="18">
        <f t="shared" ca="1" si="1181"/>
        <v>2567.8275260754476</v>
      </c>
      <c r="Q4008" s="47">
        <f ca="1">SUM(L$15:L4008)-SUM(M$15:M4008)</f>
        <v>0</v>
      </c>
      <c r="R4008" s="47" t="str">
        <f t="shared" ca="1" si="1182"/>
        <v>M4011</v>
      </c>
      <c r="S4008" s="40">
        <f t="shared" ca="1" si="1188"/>
        <v>0</v>
      </c>
      <c r="T4008" s="46">
        <f t="shared" ca="1" si="1189"/>
        <v>62</v>
      </c>
      <c r="X4008" s="74">
        <f t="shared" ca="1" si="1190"/>
        <v>-2.5678275260754475</v>
      </c>
      <c r="Y4008" s="75">
        <f t="shared" ca="1" si="1191"/>
        <v>-2.5678275260754475</v>
      </c>
      <c r="Z4008" s="74">
        <f t="shared" ca="1" si="1192"/>
        <v>7.6701997641731551E-2</v>
      </c>
      <c r="AA4008" s="76">
        <f t="shared" ca="1" si="1193"/>
        <v>-2567.8275260754476</v>
      </c>
      <c r="AB4008" s="76">
        <f t="shared" ca="1" si="1194"/>
        <v>76.701997641731552</v>
      </c>
    </row>
    <row r="4009" spans="1:28" x14ac:dyDescent="0.25">
      <c r="A4009" s="2">
        <f t="shared" si="1195"/>
        <v>5</v>
      </c>
      <c r="B4009" s="16">
        <f ca="1">VLOOKUP(A4009,PERIODS!$O$4:$P$33,2,FALSE)</f>
        <v>3.3000000000000002E-2</v>
      </c>
      <c r="C4009" s="15"/>
      <c r="D4009" s="18">
        <v>3995</v>
      </c>
      <c r="E4009" s="34">
        <f t="shared" ca="1" si="1197"/>
        <v>29316.225731729581</v>
      </c>
      <c r="F4009" s="34">
        <f t="shared" ca="1" si="1179"/>
        <v>3300</v>
      </c>
      <c r="G4009" s="69">
        <f t="shared" ca="1" si="1183"/>
        <v>0</v>
      </c>
      <c r="H4009" s="34">
        <f t="shared" ca="1" si="1184"/>
        <v>-686.82970061401625</v>
      </c>
      <c r="I4009" s="34">
        <f t="shared" ca="1" si="1185"/>
        <v>2613.1702993859835</v>
      </c>
      <c r="J4009" s="18">
        <f ca="1">SUM(INDIRECT(ADDRESS(ROW(F4009),COLUMN(F4009),4)):INDIRECT(ADDRESS(ROW(F4009)+N$5-1,COLUMN(F4009),4)))</f>
        <v>23100</v>
      </c>
      <c r="K4009" s="18">
        <f t="shared" ca="1" si="1186"/>
        <v>0</v>
      </c>
      <c r="L4009" s="18">
        <f t="shared" ca="1" si="1196"/>
        <v>0</v>
      </c>
      <c r="M4009" s="18">
        <f t="shared" ca="1" si="1180"/>
        <v>0</v>
      </c>
      <c r="N4009" s="34">
        <f t="shared" ca="1" si="1187"/>
        <v>26703.055432343597</v>
      </c>
      <c r="P4009" s="18">
        <f t="shared" ca="1" si="1181"/>
        <v>686.82970061401625</v>
      </c>
      <c r="Q4009" s="47">
        <f ca="1">SUM(L$15:L4009)-SUM(M$15:M4009)</f>
        <v>0</v>
      </c>
      <c r="R4009" s="47" t="str">
        <f t="shared" ca="1" si="1182"/>
        <v>M4012</v>
      </c>
      <c r="S4009" s="40">
        <f t="shared" ca="1" si="1188"/>
        <v>0</v>
      </c>
      <c r="T4009" s="46">
        <f t="shared" ca="1" si="1189"/>
        <v>16</v>
      </c>
      <c r="X4009" s="74">
        <f t="shared" ca="1" si="1190"/>
        <v>-0.68682970061401627</v>
      </c>
      <c r="Y4009" s="75">
        <f t="shared" ca="1" si="1191"/>
        <v>-0.68682970061401627</v>
      </c>
      <c r="Z4009" s="74">
        <f t="shared" ca="1" si="1192"/>
        <v>0.5031687386555842</v>
      </c>
      <c r="AA4009" s="76">
        <f t="shared" ca="1" si="1193"/>
        <v>-686.82970061401625</v>
      </c>
      <c r="AB4009" s="76">
        <f t="shared" ca="1" si="1194"/>
        <v>503.16873865558421</v>
      </c>
    </row>
    <row r="4010" spans="1:28" x14ac:dyDescent="0.25">
      <c r="A4010" s="2">
        <f t="shared" si="1195"/>
        <v>6</v>
      </c>
      <c r="B4010" s="16">
        <f ca="1">VLOOKUP(A4010,PERIODS!$O$4:$P$33,2,FALSE)</f>
        <v>3.3000000000000002E-2</v>
      </c>
      <c r="C4010" s="15"/>
      <c r="D4010" s="18">
        <v>3996</v>
      </c>
      <c r="E4010" s="34">
        <f t="shared" ca="1" si="1197"/>
        <v>26703.055432343597</v>
      </c>
      <c r="F4010" s="34">
        <f t="shared" ca="1" si="1179"/>
        <v>3300</v>
      </c>
      <c r="G4010" s="69">
        <f t="shared" ca="1" si="1183"/>
        <v>0</v>
      </c>
      <c r="H4010" s="34">
        <f t="shared" ca="1" si="1184"/>
        <v>-1766.9133131951387</v>
      </c>
      <c r="I4010" s="34">
        <f t="shared" ca="1" si="1185"/>
        <v>1533.0866868048613</v>
      </c>
      <c r="J4010" s="18">
        <f ca="1">SUM(INDIRECT(ADDRESS(ROW(F4010),COLUMN(F4010),4)):INDIRECT(ADDRESS(ROW(F4010)+N$5-1,COLUMN(F4010),4)))</f>
        <v>23100</v>
      </c>
      <c r="K4010" s="18">
        <f t="shared" ca="1" si="1186"/>
        <v>0</v>
      </c>
      <c r="L4010" s="18">
        <f t="shared" ca="1" si="1196"/>
        <v>0</v>
      </c>
      <c r="M4010" s="18">
        <f t="shared" ca="1" si="1180"/>
        <v>0</v>
      </c>
      <c r="N4010" s="34">
        <f t="shared" ca="1" si="1187"/>
        <v>25169.968745538736</v>
      </c>
      <c r="P4010" s="18">
        <f t="shared" ca="1" si="1181"/>
        <v>1766.9133131951387</v>
      </c>
      <c r="Q4010" s="47">
        <f ca="1">SUM(L$15:L4010)-SUM(M$15:M4010)</f>
        <v>0</v>
      </c>
      <c r="R4010" s="47" t="str">
        <f t="shared" ca="1" si="1182"/>
        <v>M4013</v>
      </c>
      <c r="S4010" s="40">
        <f t="shared" ca="1" si="1188"/>
        <v>0</v>
      </c>
      <c r="T4010" s="46">
        <f t="shared" ca="1" si="1189"/>
        <v>84</v>
      </c>
      <c r="X4010" s="74">
        <f t="shared" ca="1" si="1190"/>
        <v>-1.7669133131951387</v>
      </c>
      <c r="Y4010" s="75">
        <f t="shared" ca="1" si="1191"/>
        <v>-1.7669133131951387</v>
      </c>
      <c r="Z4010" s="74">
        <f t="shared" ca="1" si="1192"/>
        <v>0.17085956568528601</v>
      </c>
      <c r="AA4010" s="76">
        <f t="shared" ca="1" si="1193"/>
        <v>-1766.9133131951387</v>
      </c>
      <c r="AB4010" s="76">
        <f t="shared" ca="1" si="1194"/>
        <v>170.85956568528601</v>
      </c>
    </row>
    <row r="4011" spans="1:28" x14ac:dyDescent="0.25">
      <c r="A4011" s="2">
        <f t="shared" si="1195"/>
        <v>7</v>
      </c>
      <c r="B4011" s="16">
        <f ca="1">VLOOKUP(A4011,PERIODS!$O$4:$P$33,2,FALSE)</f>
        <v>3.3000000000000002E-2</v>
      </c>
      <c r="C4011" s="15"/>
      <c r="D4011" s="18">
        <v>3997</v>
      </c>
      <c r="E4011" s="34">
        <f t="shared" ca="1" si="1197"/>
        <v>25169.968745538736</v>
      </c>
      <c r="F4011" s="34">
        <f t="shared" ca="1" si="1179"/>
        <v>3300</v>
      </c>
      <c r="G4011" s="69">
        <f t="shared" ca="1" si="1183"/>
        <v>0</v>
      </c>
      <c r="H4011" s="34">
        <f t="shared" ca="1" si="1184"/>
        <v>-1346.0806546677636</v>
      </c>
      <c r="I4011" s="34">
        <f t="shared" ca="1" si="1185"/>
        <v>1953.9193453322364</v>
      </c>
      <c r="J4011" s="18">
        <f ca="1">SUM(INDIRECT(ADDRESS(ROW(F4011),COLUMN(F4011),4)):INDIRECT(ADDRESS(ROW(F4011)+N$5-1,COLUMN(F4011),4)))</f>
        <v>23100</v>
      </c>
      <c r="K4011" s="18">
        <f t="shared" ca="1" si="1186"/>
        <v>0</v>
      </c>
      <c r="L4011" s="18">
        <f t="shared" ca="1" si="1196"/>
        <v>0</v>
      </c>
      <c r="M4011" s="18">
        <f t="shared" ca="1" si="1180"/>
        <v>0</v>
      </c>
      <c r="N4011" s="34">
        <f t="shared" ca="1" si="1187"/>
        <v>23216.049400206499</v>
      </c>
      <c r="P4011" s="18">
        <f t="shared" ca="1" si="1181"/>
        <v>1346.0806546677636</v>
      </c>
      <c r="Q4011" s="47">
        <f ca="1">SUM(L$15:L4011)-SUM(M$15:M4011)</f>
        <v>0</v>
      </c>
      <c r="R4011" s="47" t="str">
        <f t="shared" ca="1" si="1182"/>
        <v>M4014</v>
      </c>
      <c r="S4011" s="40">
        <f t="shared" ca="1" si="1188"/>
        <v>0</v>
      </c>
      <c r="T4011" s="46">
        <f t="shared" ca="1" si="1189"/>
        <v>31</v>
      </c>
      <c r="X4011" s="74">
        <f t="shared" ca="1" si="1190"/>
        <v>-1.3460806546677637</v>
      </c>
      <c r="Y4011" s="75">
        <f t="shared" ca="1" si="1191"/>
        <v>-1.3460806546677637</v>
      </c>
      <c r="Z4011" s="74">
        <f t="shared" ca="1" si="1192"/>
        <v>0.2602583064847791</v>
      </c>
      <c r="AA4011" s="76">
        <f t="shared" ca="1" si="1193"/>
        <v>-1346.0806546677636</v>
      </c>
      <c r="AB4011" s="76">
        <f t="shared" ca="1" si="1194"/>
        <v>260.2583064847791</v>
      </c>
    </row>
    <row r="4012" spans="1:28" x14ac:dyDescent="0.25">
      <c r="A4012" s="2">
        <f t="shared" si="1195"/>
        <v>8</v>
      </c>
      <c r="B4012" s="16">
        <f ca="1">VLOOKUP(A4012,PERIODS!$O$4:$P$33,2,FALSE)</f>
        <v>3.3000000000000002E-2</v>
      </c>
      <c r="C4012" s="15"/>
      <c r="D4012" s="18">
        <v>3998</v>
      </c>
      <c r="E4012" s="34">
        <f t="shared" ca="1" si="1197"/>
        <v>23216.049400206499</v>
      </c>
      <c r="F4012" s="34">
        <f t="shared" ca="1" si="1179"/>
        <v>3300</v>
      </c>
      <c r="G4012" s="69">
        <f t="shared" ca="1" si="1183"/>
        <v>0</v>
      </c>
      <c r="H4012" s="34">
        <f t="shared" ca="1" si="1184"/>
        <v>-387.60141206663678</v>
      </c>
      <c r="I4012" s="34">
        <f t="shared" ca="1" si="1185"/>
        <v>2912.3985879333632</v>
      </c>
      <c r="J4012" s="18">
        <f ca="1">SUM(INDIRECT(ADDRESS(ROW(F4012),COLUMN(F4012),4)):INDIRECT(ADDRESS(ROW(F4012)+N$5-1,COLUMN(F4012),4)))</f>
        <v>23100</v>
      </c>
      <c r="K4012" s="18">
        <f t="shared" ca="1" si="1186"/>
        <v>0</v>
      </c>
      <c r="L4012" s="18">
        <f t="shared" ca="1" si="1196"/>
        <v>0</v>
      </c>
      <c r="M4012" s="18">
        <f t="shared" ca="1" si="1180"/>
        <v>0</v>
      </c>
      <c r="N4012" s="34">
        <f t="shared" ca="1" si="1187"/>
        <v>20303.650812273136</v>
      </c>
      <c r="P4012" s="18">
        <f t="shared" ca="1" si="1181"/>
        <v>387.60141206663678</v>
      </c>
      <c r="Q4012" s="47">
        <f ca="1">SUM(L$15:L4012)-SUM(M$15:M4012)</f>
        <v>0</v>
      </c>
      <c r="R4012" s="47" t="str">
        <f t="shared" ca="1" si="1182"/>
        <v>M4015</v>
      </c>
      <c r="S4012" s="40">
        <f t="shared" ca="1" si="1188"/>
        <v>0</v>
      </c>
      <c r="T4012" s="46">
        <f t="shared" ca="1" si="1189"/>
        <v>0</v>
      </c>
      <c r="X4012" s="74">
        <f t="shared" ca="1" si="1190"/>
        <v>-0.38760141206663679</v>
      </c>
      <c r="Y4012" s="75">
        <f t="shared" ca="1" si="1191"/>
        <v>-0.38760141206663679</v>
      </c>
      <c r="Z4012" s="74">
        <f t="shared" ca="1" si="1192"/>
        <v>0.67868280413561299</v>
      </c>
      <c r="AA4012" s="76">
        <f t="shared" ca="1" si="1193"/>
        <v>-387.60141206663678</v>
      </c>
      <c r="AB4012" s="76">
        <f t="shared" ca="1" si="1194"/>
        <v>678.68280413561297</v>
      </c>
    </row>
    <row r="4013" spans="1:28" x14ac:dyDescent="0.25">
      <c r="A4013" s="2">
        <f t="shared" si="1195"/>
        <v>9</v>
      </c>
      <c r="B4013" s="16">
        <f ca="1">VLOOKUP(A4013,PERIODS!$O$4:$P$33,2,FALSE)</f>
        <v>3.3000000000000002E-2</v>
      </c>
      <c r="C4013" s="15"/>
      <c r="D4013" s="18">
        <v>3999</v>
      </c>
      <c r="E4013" s="34">
        <f t="shared" ca="1" si="1197"/>
        <v>20303.650812273136</v>
      </c>
      <c r="F4013" s="34">
        <f t="shared" ca="1" si="1179"/>
        <v>3300</v>
      </c>
      <c r="G4013" s="69">
        <f t="shared" ca="1" si="1183"/>
        <v>0</v>
      </c>
      <c r="H4013" s="34">
        <f t="shared" ca="1" si="1184"/>
        <v>30.89931989914858</v>
      </c>
      <c r="I4013" s="34">
        <f t="shared" ca="1" si="1185"/>
        <v>3330.8993198991484</v>
      </c>
      <c r="J4013" s="18">
        <f ca="1">SUM(INDIRECT(ADDRESS(ROW(F4013),COLUMN(F4013),4)):INDIRECT(ADDRESS(ROW(F4013)+N$5-1,COLUMN(F4013),4)))</f>
        <v>23100</v>
      </c>
      <c r="K4013" s="18">
        <f t="shared" ca="1" si="1186"/>
        <v>16350</v>
      </c>
      <c r="L4013" s="18">
        <f t="shared" ca="1" si="1196"/>
        <v>16350</v>
      </c>
      <c r="M4013" s="18">
        <f t="shared" ca="1" si="1180"/>
        <v>0</v>
      </c>
      <c r="N4013" s="34">
        <f t="shared" ca="1" si="1187"/>
        <v>16972.751492373987</v>
      </c>
      <c r="P4013" s="18">
        <f t="shared" ca="1" si="1181"/>
        <v>30.89931989914858</v>
      </c>
      <c r="Q4013" s="47">
        <f ca="1">SUM(L$15:L4013)-SUM(M$15:M4013)</f>
        <v>16350</v>
      </c>
      <c r="R4013" s="47" t="str">
        <f t="shared" ca="1" si="1182"/>
        <v>M4016</v>
      </c>
      <c r="S4013" s="40">
        <f t="shared" ca="1" si="1188"/>
        <v>0</v>
      </c>
      <c r="T4013" s="46">
        <f t="shared" ca="1" si="1189"/>
        <v>25</v>
      </c>
      <c r="X4013" s="74">
        <f t="shared" ca="1" si="1190"/>
        <v>3.089931989914858E-2</v>
      </c>
      <c r="Y4013" s="75">
        <f t="shared" ca="1" si="1191"/>
        <v>3.089931989914858E-2</v>
      </c>
      <c r="Z4013" s="74">
        <f t="shared" ca="1" si="1192"/>
        <v>1.0313816590496068</v>
      </c>
      <c r="AA4013" s="76">
        <f t="shared" ca="1" si="1193"/>
        <v>30.89931989914858</v>
      </c>
      <c r="AB4013" s="76">
        <f t="shared" ca="1" si="1194"/>
        <v>1031.3816590496067</v>
      </c>
    </row>
    <row r="4014" spans="1:28" x14ac:dyDescent="0.25">
      <c r="A4014" s="2">
        <f t="shared" si="1195"/>
        <v>10</v>
      </c>
      <c r="B4014" s="16">
        <f ca="1">VLOOKUP(A4014,PERIODS!$O$4:$P$33,2,FALSE)</f>
        <v>3.3000000000000002E-2</v>
      </c>
      <c r="C4014" s="15"/>
      <c r="D4014" s="18">
        <v>4000</v>
      </c>
      <c r="E4014" s="34">
        <f t="shared" ca="1" si="1197"/>
        <v>16972.751492373987</v>
      </c>
      <c r="F4014" s="34">
        <f t="shared" ca="1" si="1179"/>
        <v>3300</v>
      </c>
      <c r="G4014" s="69">
        <f t="shared" ca="1" si="1183"/>
        <v>0</v>
      </c>
      <c r="H4014" s="34">
        <f t="shared" ca="1" si="1184"/>
        <v>-122.41547411608137</v>
      </c>
      <c r="I4014" s="34">
        <f t="shared" ca="1" si="1185"/>
        <v>3177.5845258839186</v>
      </c>
      <c r="J4014" s="18">
        <f ca="1">SUM(INDIRECT(ADDRESS(ROW(F4014),COLUMN(F4014),4)):INDIRECT(ADDRESS(ROW(F4014)+N$5-1,COLUMN(F4014),4)))</f>
        <v>23100</v>
      </c>
      <c r="K4014" s="18">
        <f t="shared" ca="1" si="1186"/>
        <v>16350</v>
      </c>
      <c r="L4014" s="18">
        <f t="shared" ca="1" si="1196"/>
        <v>0</v>
      </c>
      <c r="M4014" s="18">
        <f t="shared" ca="1" si="1180"/>
        <v>0</v>
      </c>
      <c r="N4014" s="34">
        <f t="shared" ca="1" si="1187"/>
        <v>13795.166966490069</v>
      </c>
      <c r="P4014" s="18">
        <f t="shared" ca="1" si="1181"/>
        <v>122.41547411608137</v>
      </c>
      <c r="Q4014" s="47">
        <f ca="1">SUM(L$15:L4014)-SUM(M$15:M4014)</f>
        <v>16350</v>
      </c>
      <c r="R4014" s="47" t="str">
        <f t="shared" ca="1" si="1182"/>
        <v>M4017</v>
      </c>
      <c r="S4014" s="40">
        <f t="shared" ca="1" si="1188"/>
        <v>0</v>
      </c>
      <c r="T4014" s="46">
        <f t="shared" ca="1" si="1189"/>
        <v>79</v>
      </c>
      <c r="X4014" s="74">
        <f t="shared" ca="1" si="1190"/>
        <v>-0.12241547411608136</v>
      </c>
      <c r="Y4014" s="75">
        <f t="shared" ca="1" si="1191"/>
        <v>-0.12241547411608136</v>
      </c>
      <c r="Z4014" s="74">
        <f t="shared" ca="1" si="1192"/>
        <v>0.88478068865264203</v>
      </c>
      <c r="AA4014" s="76">
        <f t="shared" ca="1" si="1193"/>
        <v>-122.41547411608137</v>
      </c>
      <c r="AB4014" s="76">
        <f t="shared" ca="1" si="1194"/>
        <v>884.78068865264208</v>
      </c>
    </row>
    <row r="4015" spans="1:28" x14ac:dyDescent="0.25">
      <c r="A4015" s="2">
        <f t="shared" si="1195"/>
        <v>11</v>
      </c>
      <c r="B4015" s="16">
        <f ca="1">VLOOKUP(A4015,PERIODS!$O$4:$P$33,2,FALSE)</f>
        <v>3.3000000000000002E-2</v>
      </c>
      <c r="C4015" s="15"/>
      <c r="D4015" s="18">
        <v>4001</v>
      </c>
      <c r="E4015" s="34">
        <f t="shared" ca="1" si="1197"/>
        <v>13795.166966490069</v>
      </c>
      <c r="F4015" s="34">
        <f t="shared" ca="1" si="1179"/>
        <v>3300</v>
      </c>
      <c r="G4015" s="69">
        <f t="shared" ca="1" si="1183"/>
        <v>0</v>
      </c>
      <c r="H4015" s="34">
        <f t="shared" ca="1" si="1184"/>
        <v>-196.29090968461881</v>
      </c>
      <c r="I4015" s="34">
        <f t="shared" ca="1" si="1185"/>
        <v>3103.7090903153812</v>
      </c>
      <c r="J4015" s="18">
        <f ca="1">SUM(INDIRECT(ADDRESS(ROW(F4015),COLUMN(F4015),4)):INDIRECT(ADDRESS(ROW(F4015)+N$5-1,COLUMN(F4015),4)))</f>
        <v>23300</v>
      </c>
      <c r="K4015" s="18">
        <f t="shared" ca="1" si="1186"/>
        <v>16350</v>
      </c>
      <c r="L4015" s="18">
        <f t="shared" ca="1" si="1196"/>
        <v>0</v>
      </c>
      <c r="M4015" s="18">
        <f t="shared" ca="1" si="1180"/>
        <v>0</v>
      </c>
      <c r="N4015" s="34">
        <f t="shared" ca="1" si="1187"/>
        <v>10691.457876174689</v>
      </c>
      <c r="P4015" s="18">
        <f t="shared" ca="1" si="1181"/>
        <v>196.29090968461881</v>
      </c>
      <c r="Q4015" s="47">
        <f ca="1">SUM(L$15:L4015)-SUM(M$15:M4015)</f>
        <v>16350</v>
      </c>
      <c r="R4015" s="47" t="str">
        <f t="shared" ca="1" si="1182"/>
        <v>M4018</v>
      </c>
      <c r="S4015" s="40">
        <f t="shared" ca="1" si="1188"/>
        <v>0</v>
      </c>
      <c r="T4015" s="46">
        <f t="shared" ca="1" si="1189"/>
        <v>71</v>
      </c>
      <c r="X4015" s="74">
        <f t="shared" ca="1" si="1190"/>
        <v>-0.19629090968461882</v>
      </c>
      <c r="Y4015" s="75">
        <f t="shared" ca="1" si="1191"/>
        <v>-0.19629090968461882</v>
      </c>
      <c r="Z4015" s="74">
        <f t="shared" ca="1" si="1192"/>
        <v>0.82177313813767927</v>
      </c>
      <c r="AA4015" s="76">
        <f t="shared" ca="1" si="1193"/>
        <v>-196.29090968461881</v>
      </c>
      <c r="AB4015" s="76">
        <f t="shared" ca="1" si="1194"/>
        <v>821.77313813767933</v>
      </c>
    </row>
    <row r="4016" spans="1:28" x14ac:dyDescent="0.25">
      <c r="A4016" s="2">
        <f t="shared" si="1195"/>
        <v>12</v>
      </c>
      <c r="B4016" s="16">
        <f ca="1">VLOOKUP(A4016,PERIODS!$O$4:$P$33,2,FALSE)</f>
        <v>3.3000000000000002E-2</v>
      </c>
      <c r="C4016" s="15"/>
      <c r="D4016" s="18">
        <v>4002</v>
      </c>
      <c r="E4016" s="34">
        <f t="shared" ca="1" si="1197"/>
        <v>10691.457876174689</v>
      </c>
      <c r="F4016" s="34">
        <f t="shared" ca="1" si="1179"/>
        <v>3300</v>
      </c>
      <c r="G4016" s="69">
        <f t="shared" ca="1" si="1183"/>
        <v>0</v>
      </c>
      <c r="H4016" s="34">
        <f t="shared" ca="1" si="1184"/>
        <v>-526.01711682425127</v>
      </c>
      <c r="I4016" s="34">
        <f t="shared" ca="1" si="1185"/>
        <v>2773.9828831757486</v>
      </c>
      <c r="J4016" s="18">
        <f ca="1">SUM(INDIRECT(ADDRESS(ROW(F4016),COLUMN(F4016),4)):INDIRECT(ADDRESS(ROW(F4016)+N$5-1,COLUMN(F4016),4)))</f>
        <v>23500</v>
      </c>
      <c r="K4016" s="18">
        <f t="shared" ca="1" si="1186"/>
        <v>0</v>
      </c>
      <c r="L4016" s="18">
        <f t="shared" ca="1" si="1196"/>
        <v>0</v>
      </c>
      <c r="M4016" s="18">
        <f t="shared" ca="1" si="1180"/>
        <v>16350</v>
      </c>
      <c r="N4016" s="34">
        <f t="shared" ca="1" si="1187"/>
        <v>24267.474992998941</v>
      </c>
      <c r="P4016" s="18">
        <f t="shared" ca="1" si="1181"/>
        <v>526.01711682425127</v>
      </c>
      <c r="Q4016" s="47">
        <f ca="1">SUM(L$15:L4016)-SUM(M$15:M4016)</f>
        <v>0</v>
      </c>
      <c r="R4016" s="47" t="str">
        <f t="shared" ca="1" si="1182"/>
        <v>M4019</v>
      </c>
      <c r="S4016" s="40">
        <f t="shared" ca="1" si="1188"/>
        <v>0</v>
      </c>
      <c r="T4016" s="46">
        <f t="shared" ca="1" si="1189"/>
        <v>23</v>
      </c>
      <c r="X4016" s="74">
        <f t="shared" ca="1" si="1190"/>
        <v>-0.52601711682425123</v>
      </c>
      <c r="Y4016" s="75">
        <f t="shared" ca="1" si="1191"/>
        <v>-0.52601711682425123</v>
      </c>
      <c r="Z4016" s="74">
        <f t="shared" ca="1" si="1192"/>
        <v>0.59095398933941545</v>
      </c>
      <c r="AA4016" s="76">
        <f t="shared" ca="1" si="1193"/>
        <v>-526.01711682425127</v>
      </c>
      <c r="AB4016" s="76">
        <f t="shared" ca="1" si="1194"/>
        <v>590.95398933941544</v>
      </c>
    </row>
    <row r="4017" spans="1:28" x14ac:dyDescent="0.25">
      <c r="A4017" s="2">
        <f t="shared" si="1195"/>
        <v>13</v>
      </c>
      <c r="B4017" s="16">
        <f ca="1">VLOOKUP(A4017,PERIODS!$O$4:$P$33,2,FALSE)</f>
        <v>3.3000000000000002E-2</v>
      </c>
      <c r="C4017" s="15"/>
      <c r="D4017" s="18">
        <v>4003</v>
      </c>
      <c r="E4017" s="34">
        <f t="shared" ca="1" si="1197"/>
        <v>24267.474992998941</v>
      </c>
      <c r="F4017" s="34">
        <f t="shared" ca="1" si="1179"/>
        <v>3300</v>
      </c>
      <c r="G4017" s="69">
        <f t="shared" ca="1" si="1183"/>
        <v>0</v>
      </c>
      <c r="H4017" s="34">
        <f t="shared" ca="1" si="1184"/>
        <v>-793.8009221570353</v>
      </c>
      <c r="I4017" s="34">
        <f t="shared" ca="1" si="1185"/>
        <v>2506.1990778429645</v>
      </c>
      <c r="J4017" s="18">
        <f ca="1">SUM(INDIRECT(ADDRESS(ROW(F4017),COLUMN(F4017),4)):INDIRECT(ADDRESS(ROW(F4017)+N$5-1,COLUMN(F4017),4)))</f>
        <v>23700</v>
      </c>
      <c r="K4017" s="18">
        <f t="shared" ca="1" si="1186"/>
        <v>0</v>
      </c>
      <c r="L4017" s="18">
        <f t="shared" ca="1" si="1196"/>
        <v>0</v>
      </c>
      <c r="M4017" s="18">
        <f t="shared" ca="1" si="1180"/>
        <v>0</v>
      </c>
      <c r="N4017" s="34">
        <f t="shared" ca="1" si="1187"/>
        <v>21761.275915155977</v>
      </c>
      <c r="P4017" s="18">
        <f t="shared" ca="1" si="1181"/>
        <v>793.8009221570353</v>
      </c>
      <c r="Q4017" s="47">
        <f ca="1">SUM(L$15:L4017)-SUM(M$15:M4017)</f>
        <v>0</v>
      </c>
      <c r="R4017" s="47" t="str">
        <f t="shared" ca="1" si="1182"/>
        <v>M4020</v>
      </c>
      <c r="S4017" s="40">
        <f t="shared" ca="1" si="1188"/>
        <v>0</v>
      </c>
      <c r="T4017" s="46">
        <f t="shared" ca="1" si="1189"/>
        <v>0</v>
      </c>
      <c r="X4017" s="74">
        <f t="shared" ca="1" si="1190"/>
        <v>-0.79380092215703535</v>
      </c>
      <c r="Y4017" s="75">
        <f t="shared" ca="1" si="1191"/>
        <v>-0.79380092215703535</v>
      </c>
      <c r="Z4017" s="74">
        <f t="shared" ca="1" si="1192"/>
        <v>0.45212304074444781</v>
      </c>
      <c r="AA4017" s="76">
        <f t="shared" ca="1" si="1193"/>
        <v>-793.8009221570353</v>
      </c>
      <c r="AB4017" s="76">
        <f t="shared" ca="1" si="1194"/>
        <v>452.12304074444779</v>
      </c>
    </row>
    <row r="4018" spans="1:28" x14ac:dyDescent="0.25">
      <c r="A4018" s="2">
        <f t="shared" si="1195"/>
        <v>14</v>
      </c>
      <c r="B4018" s="16">
        <f ca="1">VLOOKUP(A4018,PERIODS!$O$4:$P$33,2,FALSE)</f>
        <v>3.3000000000000002E-2</v>
      </c>
      <c r="C4018" s="15"/>
      <c r="D4018" s="18">
        <v>4004</v>
      </c>
      <c r="E4018" s="34">
        <f t="shared" ca="1" si="1197"/>
        <v>21761.275915155977</v>
      </c>
      <c r="F4018" s="34">
        <f t="shared" ca="1" si="1179"/>
        <v>3300</v>
      </c>
      <c r="G4018" s="69">
        <f t="shared" ca="1" si="1183"/>
        <v>0</v>
      </c>
      <c r="H4018" s="34">
        <f t="shared" ca="1" si="1184"/>
        <v>-1963.1225242723583</v>
      </c>
      <c r="I4018" s="34">
        <f t="shared" ca="1" si="1185"/>
        <v>1336.8774757276417</v>
      </c>
      <c r="J4018" s="18">
        <f ca="1">SUM(INDIRECT(ADDRESS(ROW(F4018),COLUMN(F4018),4)):INDIRECT(ADDRESS(ROW(F4018)+N$5-1,COLUMN(F4018),4)))</f>
        <v>23900</v>
      </c>
      <c r="K4018" s="18">
        <f t="shared" ca="1" si="1186"/>
        <v>16350</v>
      </c>
      <c r="L4018" s="18">
        <f t="shared" ca="1" si="1196"/>
        <v>16350</v>
      </c>
      <c r="M4018" s="18">
        <f t="shared" ca="1" si="1180"/>
        <v>0</v>
      </c>
      <c r="N4018" s="34">
        <f t="shared" ca="1" si="1187"/>
        <v>20424.398439428336</v>
      </c>
      <c r="P4018" s="18">
        <f t="shared" ca="1" si="1181"/>
        <v>1963.1225242723583</v>
      </c>
      <c r="Q4018" s="47">
        <f ca="1">SUM(L$15:L4018)-SUM(M$15:M4018)</f>
        <v>16350</v>
      </c>
      <c r="R4018" s="47" t="str">
        <f t="shared" ca="1" si="1182"/>
        <v>M4021</v>
      </c>
      <c r="S4018" s="40">
        <f t="shared" ca="1" si="1188"/>
        <v>0</v>
      </c>
      <c r="T4018" s="46">
        <f t="shared" ca="1" si="1189"/>
        <v>95</v>
      </c>
      <c r="X4018" s="74">
        <f t="shared" ca="1" si="1190"/>
        <v>-1.9631225242723582</v>
      </c>
      <c r="Y4018" s="75">
        <f t="shared" ca="1" si="1191"/>
        <v>-1.9631225242723582</v>
      </c>
      <c r="Z4018" s="74">
        <f t="shared" ca="1" si="1192"/>
        <v>0.14041927306448695</v>
      </c>
      <c r="AA4018" s="76">
        <f t="shared" ca="1" si="1193"/>
        <v>-1963.1225242723583</v>
      </c>
      <c r="AB4018" s="76">
        <f t="shared" ca="1" si="1194"/>
        <v>140.41927306448696</v>
      </c>
    </row>
    <row r="4019" spans="1:28" x14ac:dyDescent="0.25">
      <c r="A4019" s="2">
        <f t="shared" si="1195"/>
        <v>15</v>
      </c>
      <c r="B4019" s="16">
        <f ca="1">VLOOKUP(A4019,PERIODS!$O$4:$P$33,2,FALSE)</f>
        <v>3.3000000000000002E-2</v>
      </c>
      <c r="C4019" s="15"/>
      <c r="D4019" s="18">
        <v>4005</v>
      </c>
      <c r="E4019" s="34">
        <f t="shared" ca="1" si="1197"/>
        <v>20424.398439428336</v>
      </c>
      <c r="F4019" s="34">
        <f t="shared" ca="1" si="1179"/>
        <v>3300</v>
      </c>
      <c r="G4019" s="69">
        <f t="shared" ca="1" si="1183"/>
        <v>0</v>
      </c>
      <c r="H4019" s="34">
        <f t="shared" ca="1" si="1184"/>
        <v>-1159.0644923149509</v>
      </c>
      <c r="I4019" s="34">
        <f t="shared" ca="1" si="1185"/>
        <v>2140.9355076850488</v>
      </c>
      <c r="J4019" s="18">
        <f ca="1">SUM(INDIRECT(ADDRESS(ROW(F4019),COLUMN(F4019),4)):INDIRECT(ADDRESS(ROW(F4019)+N$5-1,COLUMN(F4019),4)))</f>
        <v>24100</v>
      </c>
      <c r="K4019" s="18">
        <f t="shared" ca="1" si="1186"/>
        <v>16350</v>
      </c>
      <c r="L4019" s="18">
        <f t="shared" ca="1" si="1196"/>
        <v>0</v>
      </c>
      <c r="M4019" s="18">
        <f t="shared" ca="1" si="1180"/>
        <v>0</v>
      </c>
      <c r="N4019" s="34">
        <f t="shared" ca="1" si="1187"/>
        <v>18283.462931743288</v>
      </c>
      <c r="P4019" s="18">
        <f t="shared" ca="1" si="1181"/>
        <v>1159.0644923149509</v>
      </c>
      <c r="Q4019" s="47">
        <f ca="1">SUM(L$15:L4019)-SUM(M$15:M4019)</f>
        <v>16350</v>
      </c>
      <c r="R4019" s="47" t="str">
        <f t="shared" ca="1" si="1182"/>
        <v>M4022</v>
      </c>
      <c r="S4019" s="40">
        <f t="shared" ca="1" si="1188"/>
        <v>0</v>
      </c>
      <c r="T4019" s="46">
        <f t="shared" ca="1" si="1189"/>
        <v>49</v>
      </c>
      <c r="X4019" s="74">
        <f t="shared" ca="1" si="1190"/>
        <v>-1.1590644923149509</v>
      </c>
      <c r="Y4019" s="75">
        <f t="shared" ca="1" si="1191"/>
        <v>-1.1590644923149509</v>
      </c>
      <c r="Z4019" s="74">
        <f t="shared" ca="1" si="1192"/>
        <v>0.31377958683434054</v>
      </c>
      <c r="AA4019" s="76">
        <f t="shared" ca="1" si="1193"/>
        <v>-1159.0644923149509</v>
      </c>
      <c r="AB4019" s="76">
        <f t="shared" ca="1" si="1194"/>
        <v>313.77958683434053</v>
      </c>
    </row>
    <row r="4020" spans="1:28" x14ac:dyDescent="0.25">
      <c r="A4020" s="2">
        <f t="shared" si="1195"/>
        <v>16</v>
      </c>
      <c r="B4020" s="16">
        <f ca="1">VLOOKUP(A4020,PERIODS!$O$4:$P$33,2,FALSE)</f>
        <v>3.3000000000000002E-2</v>
      </c>
      <c r="C4020" s="15"/>
      <c r="D4020" s="18">
        <v>4006</v>
      </c>
      <c r="E4020" s="34">
        <f t="shared" ca="1" si="1197"/>
        <v>18283.462931743288</v>
      </c>
      <c r="F4020" s="34">
        <f t="shared" ca="1" si="1179"/>
        <v>3300</v>
      </c>
      <c r="G4020" s="69">
        <f t="shared" ca="1" si="1183"/>
        <v>0</v>
      </c>
      <c r="H4020" s="34">
        <f t="shared" ca="1" si="1184"/>
        <v>-76.053979122766748</v>
      </c>
      <c r="I4020" s="34">
        <f t="shared" ca="1" si="1185"/>
        <v>3223.9460208772334</v>
      </c>
      <c r="J4020" s="18">
        <f ca="1">SUM(INDIRECT(ADDRESS(ROW(F4020),COLUMN(F4020),4)):INDIRECT(ADDRESS(ROW(F4020)+N$5-1,COLUMN(F4020),4)))</f>
        <v>24300</v>
      </c>
      <c r="K4020" s="18">
        <f t="shared" ca="1" si="1186"/>
        <v>16350</v>
      </c>
      <c r="L4020" s="18">
        <f t="shared" ca="1" si="1196"/>
        <v>0</v>
      </c>
      <c r="M4020" s="18">
        <f t="shared" ca="1" si="1180"/>
        <v>0</v>
      </c>
      <c r="N4020" s="34">
        <f t="shared" ca="1" si="1187"/>
        <v>15059.516910866056</v>
      </c>
      <c r="P4020" s="18">
        <f t="shared" ca="1" si="1181"/>
        <v>76.053979122766748</v>
      </c>
      <c r="Q4020" s="47">
        <f ca="1">SUM(L$15:L4020)-SUM(M$15:M4020)</f>
        <v>16350</v>
      </c>
      <c r="R4020" s="47" t="str">
        <f t="shared" ca="1" si="1182"/>
        <v>M4023</v>
      </c>
      <c r="S4020" s="40">
        <f t="shared" ca="1" si="1188"/>
        <v>0</v>
      </c>
      <c r="T4020" s="46">
        <f t="shared" ca="1" si="1189"/>
        <v>44</v>
      </c>
      <c r="X4020" s="74">
        <f t="shared" ca="1" si="1190"/>
        <v>-7.6053979122766749E-2</v>
      </c>
      <c r="Y4020" s="75">
        <f t="shared" ca="1" si="1191"/>
        <v>-7.6053979122766749E-2</v>
      </c>
      <c r="Z4020" s="74">
        <f t="shared" ca="1" si="1192"/>
        <v>0.92676617918381521</v>
      </c>
      <c r="AA4020" s="76">
        <f t="shared" ca="1" si="1193"/>
        <v>-76.053979122766748</v>
      </c>
      <c r="AB4020" s="76">
        <f t="shared" ca="1" si="1194"/>
        <v>926.76617918381521</v>
      </c>
    </row>
    <row r="4021" spans="1:28" x14ac:dyDescent="0.25">
      <c r="A4021" s="2">
        <f t="shared" si="1195"/>
        <v>17</v>
      </c>
      <c r="B4021" s="16">
        <f ca="1">VLOOKUP(A4021,PERIODS!$O$4:$P$33,2,FALSE)</f>
        <v>3.5000000000000003E-2</v>
      </c>
      <c r="C4021" s="15"/>
      <c r="D4021" s="18">
        <v>4007</v>
      </c>
      <c r="E4021" s="34">
        <f t="shared" ca="1" si="1197"/>
        <v>15059.516910866056</v>
      </c>
      <c r="F4021" s="34">
        <f t="shared" ca="1" si="1179"/>
        <v>3500.0000000000005</v>
      </c>
      <c r="G4021" s="69">
        <f t="shared" ca="1" si="1183"/>
        <v>0</v>
      </c>
      <c r="H4021" s="34">
        <f t="shared" ca="1" si="1184"/>
        <v>-1287.2168117292772</v>
      </c>
      <c r="I4021" s="34">
        <f t="shared" ca="1" si="1185"/>
        <v>2212.7831882707233</v>
      </c>
      <c r="J4021" s="18">
        <f ca="1">SUM(INDIRECT(ADDRESS(ROW(F4021),COLUMN(F4021),4)):INDIRECT(ADDRESS(ROW(F4021)+N$5-1,COLUMN(F4021),4)))</f>
        <v>24500.000000000004</v>
      </c>
      <c r="K4021" s="18">
        <f t="shared" ca="1" si="1186"/>
        <v>0</v>
      </c>
      <c r="L4021" s="18">
        <f t="shared" ca="1" si="1196"/>
        <v>0</v>
      </c>
      <c r="M4021" s="18">
        <f t="shared" ca="1" si="1180"/>
        <v>16350</v>
      </c>
      <c r="N4021" s="34">
        <f t="shared" ca="1" si="1187"/>
        <v>29196.733722595331</v>
      </c>
      <c r="P4021" s="18">
        <f t="shared" ca="1" si="1181"/>
        <v>1287.2168117292772</v>
      </c>
      <c r="Q4021" s="47">
        <f ca="1">SUM(L$15:L4021)-SUM(M$15:M4021)</f>
        <v>0</v>
      </c>
      <c r="R4021" s="47" t="str">
        <f t="shared" ca="1" si="1182"/>
        <v>M4024</v>
      </c>
      <c r="S4021" s="40">
        <f t="shared" ca="1" si="1188"/>
        <v>0</v>
      </c>
      <c r="T4021" s="46">
        <f t="shared" ca="1" si="1189"/>
        <v>43</v>
      </c>
      <c r="X4021" s="74">
        <f t="shared" ca="1" si="1190"/>
        <v>-1.2872168117292773</v>
      </c>
      <c r="Y4021" s="75">
        <f t="shared" ca="1" si="1191"/>
        <v>-1.2872168117292773</v>
      </c>
      <c r="Z4021" s="74">
        <f t="shared" ca="1" si="1192"/>
        <v>0.27603798063689294</v>
      </c>
      <c r="AA4021" s="76">
        <f t="shared" ca="1" si="1193"/>
        <v>-1287.2168117292772</v>
      </c>
      <c r="AB4021" s="76">
        <f t="shared" ca="1" si="1194"/>
        <v>276.03798063689294</v>
      </c>
    </row>
    <row r="4022" spans="1:28" x14ac:dyDescent="0.25">
      <c r="A4022" s="2">
        <f t="shared" si="1195"/>
        <v>18</v>
      </c>
      <c r="B4022" s="16">
        <f ca="1">VLOOKUP(A4022,PERIODS!$O$4:$P$33,2,FALSE)</f>
        <v>3.5000000000000003E-2</v>
      </c>
      <c r="C4022" s="15"/>
      <c r="D4022" s="18">
        <v>4008</v>
      </c>
      <c r="E4022" s="34">
        <f t="shared" ca="1" si="1197"/>
        <v>29196.733722595331</v>
      </c>
      <c r="F4022" s="34">
        <f t="shared" ca="1" si="1179"/>
        <v>3500.0000000000005</v>
      </c>
      <c r="G4022" s="69">
        <f t="shared" ca="1" si="1183"/>
        <v>0</v>
      </c>
      <c r="H4022" s="34">
        <f t="shared" ca="1" si="1184"/>
        <v>-1348.5290141085077</v>
      </c>
      <c r="I4022" s="34">
        <f t="shared" ca="1" si="1185"/>
        <v>2151.470985891493</v>
      </c>
      <c r="J4022" s="18">
        <f ca="1">SUM(INDIRECT(ADDRESS(ROW(F4022),COLUMN(F4022),4)):INDIRECT(ADDRESS(ROW(F4022)+N$5-1,COLUMN(F4022),4)))</f>
        <v>24500.000000000004</v>
      </c>
      <c r="K4022" s="18">
        <f t="shared" ca="1" si="1186"/>
        <v>0</v>
      </c>
      <c r="L4022" s="18">
        <f t="shared" ca="1" si="1196"/>
        <v>0</v>
      </c>
      <c r="M4022" s="18">
        <f t="shared" ca="1" si="1180"/>
        <v>0</v>
      </c>
      <c r="N4022" s="34">
        <f t="shared" ca="1" si="1187"/>
        <v>27045.262736703837</v>
      </c>
      <c r="P4022" s="18">
        <f t="shared" ca="1" si="1181"/>
        <v>1348.5290141085077</v>
      </c>
      <c r="Q4022" s="47">
        <f ca="1">SUM(L$15:L4022)-SUM(M$15:M4022)</f>
        <v>0</v>
      </c>
      <c r="R4022" s="47" t="str">
        <f t="shared" ca="1" si="1182"/>
        <v>M4025</v>
      </c>
      <c r="S4022" s="40">
        <f t="shared" ca="1" si="1188"/>
        <v>0</v>
      </c>
      <c r="T4022" s="46">
        <f t="shared" ca="1" si="1189"/>
        <v>31</v>
      </c>
      <c r="X4022" s="74">
        <f t="shared" ca="1" si="1190"/>
        <v>-1.3485290141085078</v>
      </c>
      <c r="Y4022" s="75">
        <f t="shared" ca="1" si="1191"/>
        <v>-1.3485290141085078</v>
      </c>
      <c r="Z4022" s="74">
        <f t="shared" ca="1" si="1192"/>
        <v>0.25962188002135467</v>
      </c>
      <c r="AA4022" s="76">
        <f t="shared" ca="1" si="1193"/>
        <v>-1348.5290141085077</v>
      </c>
      <c r="AB4022" s="76">
        <f t="shared" ca="1" si="1194"/>
        <v>259.62188002135468</v>
      </c>
    </row>
    <row r="4023" spans="1:28" x14ac:dyDescent="0.25">
      <c r="A4023" s="2">
        <f t="shared" si="1195"/>
        <v>19</v>
      </c>
      <c r="B4023" s="16">
        <f ca="1">VLOOKUP(A4023,PERIODS!$O$4:$P$33,2,FALSE)</f>
        <v>3.5000000000000003E-2</v>
      </c>
      <c r="C4023" s="15"/>
      <c r="D4023" s="18">
        <v>4009</v>
      </c>
      <c r="E4023" s="34">
        <f t="shared" ca="1" si="1197"/>
        <v>27045.262736703837</v>
      </c>
      <c r="F4023" s="34">
        <f t="shared" ca="1" si="1179"/>
        <v>3500.0000000000005</v>
      </c>
      <c r="G4023" s="69">
        <f t="shared" ca="1" si="1183"/>
        <v>0</v>
      </c>
      <c r="H4023" s="34">
        <f t="shared" ca="1" si="1184"/>
        <v>-1847.6884882475397</v>
      </c>
      <c r="I4023" s="34">
        <f t="shared" ca="1" si="1185"/>
        <v>1652.3115117524608</v>
      </c>
      <c r="J4023" s="18">
        <f ca="1">SUM(INDIRECT(ADDRESS(ROW(F4023),COLUMN(F4023),4)):INDIRECT(ADDRESS(ROW(F4023)+N$5-1,COLUMN(F4023),4)))</f>
        <v>24500.000000000004</v>
      </c>
      <c r="K4023" s="18">
        <f t="shared" ca="1" si="1186"/>
        <v>0</v>
      </c>
      <c r="L4023" s="18">
        <f t="shared" ca="1" si="1196"/>
        <v>0</v>
      </c>
      <c r="M4023" s="18">
        <f t="shared" ca="1" si="1180"/>
        <v>0</v>
      </c>
      <c r="N4023" s="34">
        <f t="shared" ca="1" si="1187"/>
        <v>25392.951224951375</v>
      </c>
      <c r="P4023" s="18">
        <f t="shared" ca="1" si="1181"/>
        <v>1847.6884882475397</v>
      </c>
      <c r="Q4023" s="47">
        <f ca="1">SUM(L$15:L4023)-SUM(M$15:M4023)</f>
        <v>0</v>
      </c>
      <c r="R4023" s="47" t="str">
        <f t="shared" ca="1" si="1182"/>
        <v>M4026</v>
      </c>
      <c r="S4023" s="40">
        <f t="shared" ca="1" si="1188"/>
        <v>0</v>
      </c>
      <c r="T4023" s="46">
        <f t="shared" ca="1" si="1189"/>
        <v>93</v>
      </c>
      <c r="X4023" s="74">
        <f t="shared" ca="1" si="1190"/>
        <v>-1.8476884882475397</v>
      </c>
      <c r="Y4023" s="75">
        <f t="shared" ca="1" si="1191"/>
        <v>-1.8476884882475397</v>
      </c>
      <c r="Z4023" s="74">
        <f t="shared" ca="1" si="1192"/>
        <v>0.15760104226123139</v>
      </c>
      <c r="AA4023" s="76">
        <f t="shared" ca="1" si="1193"/>
        <v>-1847.6884882475397</v>
      </c>
      <c r="AB4023" s="76">
        <f t="shared" ca="1" si="1194"/>
        <v>157.60104226123138</v>
      </c>
    </row>
    <row r="4024" spans="1:28" x14ac:dyDescent="0.25">
      <c r="A4024" s="2">
        <f t="shared" si="1195"/>
        <v>20</v>
      </c>
      <c r="B4024" s="16">
        <f ca="1">VLOOKUP(A4024,PERIODS!$O$4:$P$33,2,FALSE)</f>
        <v>3.5000000000000003E-2</v>
      </c>
      <c r="C4024" s="15"/>
      <c r="D4024" s="18">
        <v>4010</v>
      </c>
      <c r="E4024" s="34">
        <f t="shared" ca="1" si="1197"/>
        <v>25392.951224951375</v>
      </c>
      <c r="F4024" s="34">
        <f t="shared" ca="1" si="1179"/>
        <v>3500.0000000000005</v>
      </c>
      <c r="G4024" s="69">
        <f t="shared" ca="1" si="1183"/>
        <v>0</v>
      </c>
      <c r="H4024" s="34">
        <f t="shared" ca="1" si="1184"/>
        <v>1820.2352169691555</v>
      </c>
      <c r="I4024" s="34">
        <f t="shared" ca="1" si="1185"/>
        <v>5320.2352169691558</v>
      </c>
      <c r="J4024" s="18">
        <f ca="1">SUM(INDIRECT(ADDRESS(ROW(F4024),COLUMN(F4024),4)):INDIRECT(ADDRESS(ROW(F4024)+N$5-1,COLUMN(F4024),4)))</f>
        <v>24500.000000000004</v>
      </c>
      <c r="K4024" s="18">
        <f t="shared" ca="1" si="1186"/>
        <v>0</v>
      </c>
      <c r="L4024" s="18">
        <f t="shared" ca="1" si="1196"/>
        <v>0</v>
      </c>
      <c r="M4024" s="18">
        <f t="shared" ca="1" si="1180"/>
        <v>0</v>
      </c>
      <c r="N4024" s="34">
        <f t="shared" ca="1" si="1187"/>
        <v>20072.716007982221</v>
      </c>
      <c r="P4024" s="18">
        <f t="shared" ca="1" si="1181"/>
        <v>1820.2352169691555</v>
      </c>
      <c r="Q4024" s="47">
        <f ca="1">SUM(L$15:L4024)-SUM(M$15:M4024)</f>
        <v>0</v>
      </c>
      <c r="R4024" s="47" t="str">
        <f t="shared" ca="1" si="1182"/>
        <v>M4027</v>
      </c>
      <c r="S4024" s="40">
        <f t="shared" ca="1" si="1188"/>
        <v>0</v>
      </c>
      <c r="T4024" s="46">
        <f t="shared" ca="1" si="1189"/>
        <v>75</v>
      </c>
      <c r="X4024" s="74">
        <f t="shared" ca="1" si="1190"/>
        <v>1.8202352169691556</v>
      </c>
      <c r="Y4024" s="75">
        <f t="shared" ca="1" si="1191"/>
        <v>1.8202352169691556</v>
      </c>
      <c r="Z4024" s="74">
        <f t="shared" ca="1" si="1192"/>
        <v>6.1733103464708554</v>
      </c>
      <c r="AA4024" s="76">
        <f t="shared" ca="1" si="1193"/>
        <v>1820.2352169691555</v>
      </c>
      <c r="AB4024" s="76">
        <f t="shared" ca="1" si="1194"/>
        <v>6173.3103464708556</v>
      </c>
    </row>
    <row r="4025" spans="1:28" x14ac:dyDescent="0.25">
      <c r="A4025" s="2">
        <f t="shared" si="1195"/>
        <v>21</v>
      </c>
      <c r="B4025" s="16">
        <f ca="1">VLOOKUP(A4025,PERIODS!$O$4:$P$33,2,FALSE)</f>
        <v>3.5000000000000003E-2</v>
      </c>
      <c r="C4025" s="15"/>
      <c r="D4025" s="18">
        <v>4011</v>
      </c>
      <c r="E4025" s="34">
        <f t="shared" ca="1" si="1197"/>
        <v>20072.716007982221</v>
      </c>
      <c r="F4025" s="34">
        <f t="shared" ca="1" si="1179"/>
        <v>3500.0000000000005</v>
      </c>
      <c r="G4025" s="69">
        <f t="shared" ca="1" si="1183"/>
        <v>0</v>
      </c>
      <c r="H4025" s="34">
        <f t="shared" ca="1" si="1184"/>
        <v>9.0816644673920646</v>
      </c>
      <c r="I4025" s="34">
        <f t="shared" ca="1" si="1185"/>
        <v>3509.0816644673923</v>
      </c>
      <c r="J4025" s="18">
        <f ca="1">SUM(INDIRECT(ADDRESS(ROW(F4025),COLUMN(F4025),4)):INDIRECT(ADDRESS(ROW(F4025)+N$5-1,COLUMN(F4025),4)))</f>
        <v>24500.000000000004</v>
      </c>
      <c r="K4025" s="18">
        <f t="shared" ca="1" si="1186"/>
        <v>16350</v>
      </c>
      <c r="L4025" s="18">
        <f t="shared" ca="1" si="1196"/>
        <v>16350</v>
      </c>
      <c r="M4025" s="18">
        <f t="shared" ca="1" si="1180"/>
        <v>0</v>
      </c>
      <c r="N4025" s="34">
        <f t="shared" ca="1" si="1187"/>
        <v>16563.63434351483</v>
      </c>
      <c r="P4025" s="18">
        <f t="shared" ca="1" si="1181"/>
        <v>9.0816644673920646</v>
      </c>
      <c r="Q4025" s="47">
        <f ca="1">SUM(L$15:L4025)-SUM(M$15:M4025)</f>
        <v>16350</v>
      </c>
      <c r="R4025" s="47" t="str">
        <f t="shared" ca="1" si="1182"/>
        <v>M4028</v>
      </c>
      <c r="S4025" s="40">
        <f t="shared" ca="1" si="1188"/>
        <v>0</v>
      </c>
      <c r="T4025" s="46">
        <f t="shared" ca="1" si="1189"/>
        <v>26</v>
      </c>
      <c r="X4025" s="74">
        <f t="shared" ca="1" si="1190"/>
        <v>9.081664467392064E-3</v>
      </c>
      <c r="Y4025" s="75">
        <f t="shared" ca="1" si="1191"/>
        <v>9.081664467392064E-3</v>
      </c>
      <c r="Z4025" s="74">
        <f t="shared" ca="1" si="1192"/>
        <v>1.0091230279036025</v>
      </c>
      <c r="AA4025" s="76">
        <f t="shared" ca="1" si="1193"/>
        <v>9.0816644673920646</v>
      </c>
      <c r="AB4025" s="76">
        <f t="shared" ca="1" si="1194"/>
        <v>1009.1230279036025</v>
      </c>
    </row>
    <row r="4026" spans="1:28" x14ac:dyDescent="0.25">
      <c r="A4026" s="2">
        <f t="shared" si="1195"/>
        <v>22</v>
      </c>
      <c r="B4026" s="16">
        <f ca="1">VLOOKUP(A4026,PERIODS!$O$4:$P$33,2,FALSE)</f>
        <v>3.5000000000000003E-2</v>
      </c>
      <c r="C4026" s="15"/>
      <c r="D4026" s="18">
        <v>4012</v>
      </c>
      <c r="E4026" s="34">
        <f t="shared" ca="1" si="1197"/>
        <v>16563.63434351483</v>
      </c>
      <c r="F4026" s="34">
        <f t="shared" ca="1" si="1179"/>
        <v>3500.0000000000005</v>
      </c>
      <c r="G4026" s="69">
        <f t="shared" ca="1" si="1183"/>
        <v>0</v>
      </c>
      <c r="H4026" s="34">
        <f t="shared" ca="1" si="1184"/>
        <v>839.06450721565943</v>
      </c>
      <c r="I4026" s="34">
        <f t="shared" ca="1" si="1185"/>
        <v>4339.0645072156603</v>
      </c>
      <c r="J4026" s="18">
        <f ca="1">SUM(INDIRECT(ADDRESS(ROW(F4026),COLUMN(F4026),4)):INDIRECT(ADDRESS(ROW(F4026)+N$5-1,COLUMN(F4026),4)))</f>
        <v>25000.000000000004</v>
      </c>
      <c r="K4026" s="18">
        <f t="shared" ca="1" si="1186"/>
        <v>16350</v>
      </c>
      <c r="L4026" s="18">
        <f t="shared" ca="1" si="1196"/>
        <v>0</v>
      </c>
      <c r="M4026" s="18">
        <f t="shared" ca="1" si="1180"/>
        <v>0</v>
      </c>
      <c r="N4026" s="34">
        <f t="shared" ca="1" si="1187"/>
        <v>12224.56983629917</v>
      </c>
      <c r="P4026" s="18">
        <f t="shared" ca="1" si="1181"/>
        <v>839.06450721565943</v>
      </c>
      <c r="Q4026" s="47">
        <f ca="1">SUM(L$15:L4026)-SUM(M$15:M4026)</f>
        <v>16350</v>
      </c>
      <c r="R4026" s="47" t="str">
        <f t="shared" ca="1" si="1182"/>
        <v>M4029</v>
      </c>
      <c r="S4026" s="40">
        <f t="shared" ca="1" si="1188"/>
        <v>0</v>
      </c>
      <c r="T4026" s="46">
        <f t="shared" ca="1" si="1189"/>
        <v>68</v>
      </c>
      <c r="X4026" s="74">
        <f t="shared" ca="1" si="1190"/>
        <v>0.83906450721565939</v>
      </c>
      <c r="Y4026" s="75">
        <f t="shared" ca="1" si="1191"/>
        <v>0.83906450721565939</v>
      </c>
      <c r="Z4026" s="74">
        <f t="shared" ca="1" si="1192"/>
        <v>2.3142010454529514</v>
      </c>
      <c r="AA4026" s="76">
        <f t="shared" ca="1" si="1193"/>
        <v>839.06450721565943</v>
      </c>
      <c r="AB4026" s="76">
        <f t="shared" ca="1" si="1194"/>
        <v>2314.2010454529513</v>
      </c>
    </row>
    <row r="4027" spans="1:28" x14ac:dyDescent="0.25">
      <c r="A4027" s="2">
        <f t="shared" si="1195"/>
        <v>23</v>
      </c>
      <c r="B4027" s="16">
        <f ca="1">VLOOKUP(A4027,PERIODS!$O$4:$P$33,2,FALSE)</f>
        <v>3.5000000000000003E-2</v>
      </c>
      <c r="C4027" s="15"/>
      <c r="D4027" s="18">
        <v>4013</v>
      </c>
      <c r="E4027" s="34">
        <f t="shared" ca="1" si="1197"/>
        <v>12224.56983629917</v>
      </c>
      <c r="F4027" s="34">
        <f t="shared" ca="1" si="1179"/>
        <v>3500.0000000000005</v>
      </c>
      <c r="G4027" s="69">
        <f t="shared" ca="1" si="1183"/>
        <v>0</v>
      </c>
      <c r="H4027" s="34">
        <f t="shared" ca="1" si="1184"/>
        <v>-1312.7206511454308</v>
      </c>
      <c r="I4027" s="34">
        <f t="shared" ca="1" si="1185"/>
        <v>2187.2793488545694</v>
      </c>
      <c r="J4027" s="18">
        <f ca="1">SUM(INDIRECT(ADDRESS(ROW(F4027),COLUMN(F4027),4)):INDIRECT(ADDRESS(ROW(F4027)+N$5-1,COLUMN(F4027),4)))</f>
        <v>25500.000000000004</v>
      </c>
      <c r="K4027" s="18">
        <f t="shared" ca="1" si="1186"/>
        <v>16350</v>
      </c>
      <c r="L4027" s="18">
        <f t="shared" ca="1" si="1196"/>
        <v>0</v>
      </c>
      <c r="M4027" s="18">
        <f t="shared" ca="1" si="1180"/>
        <v>0</v>
      </c>
      <c r="N4027" s="34">
        <f t="shared" ca="1" si="1187"/>
        <v>10037.290487444599</v>
      </c>
      <c r="P4027" s="18">
        <f t="shared" ca="1" si="1181"/>
        <v>1312.7206511454308</v>
      </c>
      <c r="Q4027" s="47">
        <f ca="1">SUM(L$15:L4027)-SUM(M$15:M4027)</f>
        <v>16350</v>
      </c>
      <c r="R4027" s="47" t="str">
        <f t="shared" ca="1" si="1182"/>
        <v>M4030</v>
      </c>
      <c r="S4027" s="40">
        <f t="shared" ca="1" si="1188"/>
        <v>0</v>
      </c>
      <c r="T4027" s="46">
        <f t="shared" ca="1" si="1189"/>
        <v>80</v>
      </c>
      <c r="X4027" s="74">
        <f t="shared" ca="1" si="1190"/>
        <v>-1.3127206511454308</v>
      </c>
      <c r="Y4027" s="75">
        <f t="shared" ca="1" si="1191"/>
        <v>-1.3127206511454308</v>
      </c>
      <c r="Z4027" s="74">
        <f t="shared" ca="1" si="1192"/>
        <v>0.26908696783052083</v>
      </c>
      <c r="AA4027" s="76">
        <f t="shared" ca="1" si="1193"/>
        <v>-1312.7206511454308</v>
      </c>
      <c r="AB4027" s="76">
        <f t="shared" ca="1" si="1194"/>
        <v>269.08696783052085</v>
      </c>
    </row>
    <row r="4028" spans="1:28" x14ac:dyDescent="0.25">
      <c r="A4028" s="2">
        <f t="shared" si="1195"/>
        <v>24</v>
      </c>
      <c r="B4028" s="16">
        <f ca="1">VLOOKUP(A4028,PERIODS!$O$4:$P$33,2,FALSE)</f>
        <v>3.5000000000000003E-2</v>
      </c>
      <c r="C4028" s="15"/>
      <c r="D4028" s="18">
        <v>4014</v>
      </c>
      <c r="E4028" s="34">
        <f t="shared" ca="1" si="1197"/>
        <v>10037.290487444599</v>
      </c>
      <c r="F4028" s="34">
        <f t="shared" ca="1" si="1179"/>
        <v>3500.0000000000005</v>
      </c>
      <c r="G4028" s="69">
        <f t="shared" ca="1" si="1183"/>
        <v>0</v>
      </c>
      <c r="H4028" s="34">
        <f t="shared" ca="1" si="1184"/>
        <v>-754.5857435865521</v>
      </c>
      <c r="I4028" s="34">
        <f t="shared" ca="1" si="1185"/>
        <v>2745.4142564134481</v>
      </c>
      <c r="J4028" s="18">
        <f ca="1">SUM(INDIRECT(ADDRESS(ROW(F4028),COLUMN(F4028),4)):INDIRECT(ADDRESS(ROW(F4028)+N$5-1,COLUMN(F4028),4)))</f>
        <v>26000</v>
      </c>
      <c r="K4028" s="18">
        <f t="shared" ca="1" si="1186"/>
        <v>0</v>
      </c>
      <c r="L4028" s="18">
        <f t="shared" ca="1" si="1196"/>
        <v>0</v>
      </c>
      <c r="M4028" s="18">
        <f t="shared" ca="1" si="1180"/>
        <v>16350</v>
      </c>
      <c r="N4028" s="34">
        <f t="shared" ca="1" si="1187"/>
        <v>23641.87623103115</v>
      </c>
      <c r="P4028" s="18">
        <f t="shared" ca="1" si="1181"/>
        <v>754.5857435865521</v>
      </c>
      <c r="Q4028" s="47">
        <f ca="1">SUM(L$15:L4028)-SUM(M$15:M4028)</f>
        <v>0</v>
      </c>
      <c r="R4028" s="47" t="str">
        <f t="shared" ca="1" si="1182"/>
        <v>M4031</v>
      </c>
      <c r="S4028" s="40">
        <f t="shared" ca="1" si="1188"/>
        <v>0</v>
      </c>
      <c r="T4028" s="46">
        <f t="shared" ca="1" si="1189"/>
        <v>80</v>
      </c>
      <c r="X4028" s="74">
        <f t="shared" ca="1" si="1190"/>
        <v>-0.75458574358655206</v>
      </c>
      <c r="Y4028" s="75">
        <f t="shared" ca="1" si="1191"/>
        <v>-0.75458574358655206</v>
      </c>
      <c r="Z4028" s="74">
        <f t="shared" ca="1" si="1192"/>
        <v>0.47020535997652729</v>
      </c>
      <c r="AA4028" s="76">
        <f t="shared" ca="1" si="1193"/>
        <v>-754.5857435865521</v>
      </c>
      <c r="AB4028" s="76">
        <f t="shared" ca="1" si="1194"/>
        <v>470.20535997652729</v>
      </c>
    </row>
    <row r="4029" spans="1:28" x14ac:dyDescent="0.25">
      <c r="A4029" s="2">
        <f t="shared" si="1195"/>
        <v>25</v>
      </c>
      <c r="B4029" s="16">
        <f ca="1">VLOOKUP(A4029,PERIODS!$O$4:$P$33,2,FALSE)</f>
        <v>3.5000000000000003E-2</v>
      </c>
      <c r="C4029" s="15"/>
      <c r="D4029" s="18">
        <v>4015</v>
      </c>
      <c r="E4029" s="34">
        <f t="shared" ca="1" si="1197"/>
        <v>23641.87623103115</v>
      </c>
      <c r="F4029" s="34">
        <f t="shared" ca="1" si="1179"/>
        <v>3500.0000000000005</v>
      </c>
      <c r="G4029" s="69">
        <f t="shared" ca="1" si="1183"/>
        <v>0</v>
      </c>
      <c r="H4029" s="34">
        <f t="shared" ca="1" si="1184"/>
        <v>-2434.4920537625649</v>
      </c>
      <c r="I4029" s="34">
        <f t="shared" ca="1" si="1185"/>
        <v>1065.5079462374356</v>
      </c>
      <c r="J4029" s="18">
        <f ca="1">SUM(INDIRECT(ADDRESS(ROW(F4029),COLUMN(F4029),4)):INDIRECT(ADDRESS(ROW(F4029)+N$5-1,COLUMN(F4029),4)))</f>
        <v>24900</v>
      </c>
      <c r="K4029" s="18">
        <f t="shared" ca="1" si="1186"/>
        <v>16350</v>
      </c>
      <c r="L4029" s="18">
        <f t="shared" ca="1" si="1196"/>
        <v>16350</v>
      </c>
      <c r="M4029" s="18">
        <f t="shared" ca="1" si="1180"/>
        <v>0</v>
      </c>
      <c r="N4029" s="34">
        <f t="shared" ca="1" si="1187"/>
        <v>22576.368284793716</v>
      </c>
      <c r="P4029" s="18">
        <f t="shared" ca="1" si="1181"/>
        <v>2434.4920537625649</v>
      </c>
      <c r="Q4029" s="47">
        <f ca="1">SUM(L$15:L4029)-SUM(M$15:M4029)</f>
        <v>16350</v>
      </c>
      <c r="R4029" s="47" t="str">
        <f t="shared" ca="1" si="1182"/>
        <v>M4032</v>
      </c>
      <c r="S4029" s="40">
        <f t="shared" ca="1" si="1188"/>
        <v>0</v>
      </c>
      <c r="T4029" s="46">
        <f t="shared" ca="1" si="1189"/>
        <v>86</v>
      </c>
      <c r="X4029" s="74">
        <f t="shared" ca="1" si="1190"/>
        <v>-2.4344920537625647</v>
      </c>
      <c r="Y4029" s="75">
        <f t="shared" ca="1" si="1191"/>
        <v>-2.4344920537625647</v>
      </c>
      <c r="Z4029" s="74">
        <f t="shared" ca="1" si="1192"/>
        <v>8.7642253296512304E-2</v>
      </c>
      <c r="AA4029" s="76">
        <f t="shared" ca="1" si="1193"/>
        <v>-2434.4920537625649</v>
      </c>
      <c r="AB4029" s="76">
        <f t="shared" ca="1" si="1194"/>
        <v>87.642253296512308</v>
      </c>
    </row>
    <row r="4030" spans="1:28" x14ac:dyDescent="0.25">
      <c r="A4030" s="2">
        <f t="shared" si="1195"/>
        <v>26</v>
      </c>
      <c r="B4030" s="16">
        <f ca="1">VLOOKUP(A4030,PERIODS!$O$4:$P$33,2,FALSE)</f>
        <v>3.5000000000000003E-2</v>
      </c>
      <c r="C4030" s="15"/>
      <c r="D4030" s="18">
        <v>4016</v>
      </c>
      <c r="E4030" s="34">
        <f t="shared" ca="1" si="1197"/>
        <v>22576.368284793716</v>
      </c>
      <c r="F4030" s="34">
        <f t="shared" ca="1" si="1179"/>
        <v>3500.0000000000005</v>
      </c>
      <c r="G4030" s="69">
        <f t="shared" ca="1" si="1183"/>
        <v>0</v>
      </c>
      <c r="H4030" s="34">
        <f t="shared" ca="1" si="1184"/>
        <v>7.4672798905255453</v>
      </c>
      <c r="I4030" s="34">
        <f t="shared" ca="1" si="1185"/>
        <v>3507.4672798905258</v>
      </c>
      <c r="J4030" s="18">
        <f ca="1">SUM(INDIRECT(ADDRESS(ROW(F4030),COLUMN(F4030),4)):INDIRECT(ADDRESS(ROW(F4030)+N$5-1,COLUMN(F4030),4)))</f>
        <v>23900</v>
      </c>
      <c r="K4030" s="18">
        <f t="shared" ca="1" si="1186"/>
        <v>16350</v>
      </c>
      <c r="L4030" s="18">
        <f t="shared" ca="1" si="1196"/>
        <v>0</v>
      </c>
      <c r="M4030" s="18">
        <f t="shared" ca="1" si="1180"/>
        <v>0</v>
      </c>
      <c r="N4030" s="34">
        <f t="shared" ca="1" si="1187"/>
        <v>19068.901004903189</v>
      </c>
      <c r="P4030" s="18">
        <f t="shared" ca="1" si="1181"/>
        <v>7.4672798905255453</v>
      </c>
      <c r="Q4030" s="47">
        <f ca="1">SUM(L$15:L4030)-SUM(M$15:M4030)</f>
        <v>16350</v>
      </c>
      <c r="R4030" s="47" t="str">
        <f t="shared" ca="1" si="1182"/>
        <v>M4033</v>
      </c>
      <c r="S4030" s="40">
        <f t="shared" ca="1" si="1188"/>
        <v>0</v>
      </c>
      <c r="T4030" s="46">
        <f t="shared" ca="1" si="1189"/>
        <v>47</v>
      </c>
      <c r="X4030" s="74">
        <f t="shared" ca="1" si="1190"/>
        <v>7.4672798905255451E-3</v>
      </c>
      <c r="Y4030" s="75">
        <f t="shared" ca="1" si="1191"/>
        <v>7.4672798905255451E-3</v>
      </c>
      <c r="Z4030" s="74">
        <f t="shared" ca="1" si="1192"/>
        <v>1.0074952295510071</v>
      </c>
      <c r="AA4030" s="76">
        <f t="shared" ca="1" si="1193"/>
        <v>7.4672798905255453</v>
      </c>
      <c r="AB4030" s="76">
        <f t="shared" ca="1" si="1194"/>
        <v>1007.4952295510071</v>
      </c>
    </row>
    <row r="4031" spans="1:28" x14ac:dyDescent="0.25">
      <c r="A4031" s="2">
        <f t="shared" si="1195"/>
        <v>27</v>
      </c>
      <c r="B4031" s="16">
        <f ca="1">VLOOKUP(A4031,PERIODS!$O$4:$P$33,2,FALSE)</f>
        <v>3.5000000000000003E-2</v>
      </c>
      <c r="C4031" s="15"/>
      <c r="D4031" s="18">
        <v>4017</v>
      </c>
      <c r="E4031" s="34">
        <f t="shared" ca="1" si="1197"/>
        <v>19068.901004903189</v>
      </c>
      <c r="F4031" s="34">
        <f t="shared" ca="1" si="1179"/>
        <v>3500.0000000000005</v>
      </c>
      <c r="G4031" s="69">
        <f t="shared" ca="1" si="1183"/>
        <v>0</v>
      </c>
      <c r="H4031" s="34">
        <f t="shared" ca="1" si="1184"/>
        <v>617.85212680961183</v>
      </c>
      <c r="I4031" s="34">
        <f t="shared" ca="1" si="1185"/>
        <v>4117.8521268096119</v>
      </c>
      <c r="J4031" s="18">
        <f ca="1">SUM(INDIRECT(ADDRESS(ROW(F4031),COLUMN(F4031),4)):INDIRECT(ADDRESS(ROW(F4031)+N$5-1,COLUMN(F4031),4)))</f>
        <v>22900</v>
      </c>
      <c r="K4031" s="18">
        <f t="shared" ca="1" si="1186"/>
        <v>16350</v>
      </c>
      <c r="L4031" s="18">
        <f t="shared" ca="1" si="1196"/>
        <v>0</v>
      </c>
      <c r="M4031" s="18">
        <f t="shared" ca="1" si="1180"/>
        <v>0</v>
      </c>
      <c r="N4031" s="34">
        <f t="shared" ca="1" si="1187"/>
        <v>14951.048878093578</v>
      </c>
      <c r="P4031" s="18">
        <f t="shared" ca="1" si="1181"/>
        <v>617.85212680961183</v>
      </c>
      <c r="Q4031" s="47">
        <f ca="1">SUM(L$15:L4031)-SUM(M$15:M4031)</f>
        <v>16350</v>
      </c>
      <c r="R4031" s="47" t="str">
        <f t="shared" ca="1" si="1182"/>
        <v>M4034</v>
      </c>
      <c r="S4031" s="40">
        <f t="shared" ca="1" si="1188"/>
        <v>0</v>
      </c>
      <c r="T4031" s="46">
        <f t="shared" ca="1" si="1189"/>
        <v>9</v>
      </c>
      <c r="X4031" s="74">
        <f t="shared" ca="1" si="1190"/>
        <v>0.61785212680961188</v>
      </c>
      <c r="Y4031" s="75">
        <f t="shared" ca="1" si="1191"/>
        <v>0.61785212680961188</v>
      </c>
      <c r="Z4031" s="74">
        <f t="shared" ca="1" si="1192"/>
        <v>1.8549395850254864</v>
      </c>
      <c r="AA4031" s="76">
        <f t="shared" ca="1" si="1193"/>
        <v>617.85212680961183</v>
      </c>
      <c r="AB4031" s="76">
        <f t="shared" ca="1" si="1194"/>
        <v>1854.9395850254864</v>
      </c>
    </row>
    <row r="4032" spans="1:28" x14ac:dyDescent="0.25">
      <c r="A4032" s="2">
        <f t="shared" si="1195"/>
        <v>28</v>
      </c>
      <c r="B4032" s="16">
        <f ca="1">VLOOKUP(A4032,PERIODS!$O$4:$P$33,2,FALSE)</f>
        <v>0.04</v>
      </c>
      <c r="C4032" s="15"/>
      <c r="D4032" s="18">
        <v>4018</v>
      </c>
      <c r="E4032" s="34">
        <f t="shared" ca="1" si="1197"/>
        <v>14951.048878093578</v>
      </c>
      <c r="F4032" s="34">
        <f t="shared" ca="1" si="1179"/>
        <v>4000</v>
      </c>
      <c r="G4032" s="69">
        <f t="shared" ca="1" si="1183"/>
        <v>0</v>
      </c>
      <c r="H4032" s="34">
        <f t="shared" ca="1" si="1184"/>
        <v>365.94413535419358</v>
      </c>
      <c r="I4032" s="34">
        <f t="shared" ca="1" si="1185"/>
        <v>4365.9441353541933</v>
      </c>
      <c r="J4032" s="18">
        <f ca="1">SUM(INDIRECT(ADDRESS(ROW(F4032),COLUMN(F4032),4)):INDIRECT(ADDRESS(ROW(F4032)+N$5-1,COLUMN(F4032),4)))</f>
        <v>21900</v>
      </c>
      <c r="K4032" s="18">
        <f t="shared" ca="1" si="1186"/>
        <v>0</v>
      </c>
      <c r="L4032" s="18">
        <f t="shared" ca="1" si="1196"/>
        <v>0</v>
      </c>
      <c r="M4032" s="18">
        <f t="shared" ca="1" si="1180"/>
        <v>16350</v>
      </c>
      <c r="N4032" s="34">
        <f t="shared" ca="1" si="1187"/>
        <v>26935.104742739386</v>
      </c>
      <c r="P4032" s="18">
        <f t="shared" ca="1" si="1181"/>
        <v>365.94413535419358</v>
      </c>
      <c r="Q4032" s="47">
        <f ca="1">SUM(L$15:L4032)-SUM(M$15:M4032)</f>
        <v>0</v>
      </c>
      <c r="R4032" s="47" t="str">
        <f t="shared" ca="1" si="1182"/>
        <v>M4035</v>
      </c>
      <c r="S4032" s="40">
        <f t="shared" ca="1" si="1188"/>
        <v>0</v>
      </c>
      <c r="T4032" s="46">
        <f t="shared" ca="1" si="1189"/>
        <v>32</v>
      </c>
      <c r="X4032" s="74">
        <f t="shared" ca="1" si="1190"/>
        <v>0.36594413535419357</v>
      </c>
      <c r="Y4032" s="75">
        <f t="shared" ca="1" si="1191"/>
        <v>0.36594413535419357</v>
      </c>
      <c r="Z4032" s="74">
        <f t="shared" ca="1" si="1192"/>
        <v>1.4418746905856439</v>
      </c>
      <c r="AA4032" s="76">
        <f t="shared" ca="1" si="1193"/>
        <v>365.94413535419358</v>
      </c>
      <c r="AB4032" s="76">
        <f t="shared" ca="1" si="1194"/>
        <v>1441.874690585644</v>
      </c>
    </row>
    <row r="4033" spans="1:28" x14ac:dyDescent="0.25">
      <c r="A4033" s="2">
        <f t="shared" si="1195"/>
        <v>29</v>
      </c>
      <c r="B4033" s="16">
        <f ca="1">VLOOKUP(A4033,PERIODS!$O$4:$P$33,2,FALSE)</f>
        <v>0.04</v>
      </c>
      <c r="C4033" s="15"/>
      <c r="D4033" s="18">
        <v>4019</v>
      </c>
      <c r="E4033" s="34">
        <f t="shared" ca="1" si="1197"/>
        <v>26935.104742739386</v>
      </c>
      <c r="F4033" s="34">
        <f t="shared" ca="1" si="1179"/>
        <v>4000</v>
      </c>
      <c r="G4033" s="69">
        <f t="shared" ca="1" si="1183"/>
        <v>0</v>
      </c>
      <c r="H4033" s="34">
        <f t="shared" ca="1" si="1184"/>
        <v>280.88811768004661</v>
      </c>
      <c r="I4033" s="34">
        <f t="shared" ca="1" si="1185"/>
        <v>4280.8881176800469</v>
      </c>
      <c r="J4033" s="18">
        <f ca="1">SUM(INDIRECT(ADDRESS(ROW(F4033),COLUMN(F4033),4)):INDIRECT(ADDRESS(ROW(F4033)+N$5-1,COLUMN(F4033),4)))</f>
        <v>21200</v>
      </c>
      <c r="K4033" s="18">
        <f t="shared" ca="1" si="1186"/>
        <v>0</v>
      </c>
      <c r="L4033" s="18">
        <f t="shared" ca="1" si="1196"/>
        <v>0</v>
      </c>
      <c r="M4033" s="18">
        <f t="shared" ca="1" si="1180"/>
        <v>0</v>
      </c>
      <c r="N4033" s="34">
        <f t="shared" ca="1" si="1187"/>
        <v>22654.21662505934</v>
      </c>
      <c r="P4033" s="18">
        <f t="shared" ca="1" si="1181"/>
        <v>280.88811768004661</v>
      </c>
      <c r="Q4033" s="47">
        <f ca="1">SUM(L$15:L4033)-SUM(M$15:M4033)</f>
        <v>0</v>
      </c>
      <c r="R4033" s="47" t="str">
        <f t="shared" ca="1" si="1182"/>
        <v>M4036</v>
      </c>
      <c r="S4033" s="40">
        <f t="shared" ca="1" si="1188"/>
        <v>0</v>
      </c>
      <c r="T4033" s="46">
        <f t="shared" ca="1" si="1189"/>
        <v>57</v>
      </c>
      <c r="X4033" s="74">
        <f t="shared" ca="1" si="1190"/>
        <v>0.28088811768004662</v>
      </c>
      <c r="Y4033" s="75">
        <f t="shared" ca="1" si="1191"/>
        <v>0.28088811768004662</v>
      </c>
      <c r="Z4033" s="74">
        <f t="shared" ca="1" si="1192"/>
        <v>1.3243054292825949</v>
      </c>
      <c r="AA4033" s="76">
        <f t="shared" ca="1" si="1193"/>
        <v>280.88811768004661</v>
      </c>
      <c r="AB4033" s="76">
        <f t="shared" ca="1" si="1194"/>
        <v>1324.3054292825948</v>
      </c>
    </row>
    <row r="4034" spans="1:28" x14ac:dyDescent="0.25">
      <c r="A4034" s="2">
        <f t="shared" si="1195"/>
        <v>30</v>
      </c>
      <c r="B4034" s="16">
        <f ca="1">VLOOKUP(A4034,PERIODS!$O$4:$P$33,2,FALSE)</f>
        <v>0.04</v>
      </c>
      <c r="C4034" s="15"/>
      <c r="D4034" s="18">
        <v>4020</v>
      </c>
      <c r="E4034" s="34">
        <f t="shared" ca="1" si="1197"/>
        <v>22654.21662505934</v>
      </c>
      <c r="F4034" s="34">
        <f t="shared" ca="1" si="1179"/>
        <v>4000</v>
      </c>
      <c r="G4034" s="69">
        <f t="shared" ca="1" si="1183"/>
        <v>0</v>
      </c>
      <c r="H4034" s="34">
        <f t="shared" ca="1" si="1184"/>
        <v>-542.30317728841521</v>
      </c>
      <c r="I4034" s="34">
        <f t="shared" ca="1" si="1185"/>
        <v>3457.6968227115849</v>
      </c>
      <c r="J4034" s="18">
        <f ca="1">SUM(INDIRECT(ADDRESS(ROW(F4034),COLUMN(F4034),4)):INDIRECT(ADDRESS(ROW(F4034)+N$5-1,COLUMN(F4034),4)))</f>
        <v>20500</v>
      </c>
      <c r="K4034" s="18">
        <f t="shared" ca="1" si="1186"/>
        <v>0</v>
      </c>
      <c r="L4034" s="18">
        <f t="shared" ca="1" si="1196"/>
        <v>0</v>
      </c>
      <c r="M4034" s="18">
        <f t="shared" ca="1" si="1180"/>
        <v>0</v>
      </c>
      <c r="N4034" s="34">
        <f t="shared" ca="1" si="1187"/>
        <v>19196.519802347757</v>
      </c>
      <c r="P4034" s="18">
        <f t="shared" ca="1" si="1181"/>
        <v>542.30317728841521</v>
      </c>
      <c r="Q4034" s="47">
        <f ca="1">SUM(L$15:L4034)-SUM(M$15:M4034)</f>
        <v>0</v>
      </c>
      <c r="R4034" s="47" t="str">
        <f t="shared" ca="1" si="1182"/>
        <v>M4037</v>
      </c>
      <c r="S4034" s="40">
        <f t="shared" ca="1" si="1188"/>
        <v>0</v>
      </c>
      <c r="T4034" s="46">
        <f t="shared" ca="1" si="1189"/>
        <v>91</v>
      </c>
      <c r="X4034" s="74">
        <f t="shared" ca="1" si="1190"/>
        <v>-0.54230317728841526</v>
      </c>
      <c r="Y4034" s="75">
        <f t="shared" ca="1" si="1191"/>
        <v>-0.54230317728841526</v>
      </c>
      <c r="Z4034" s="74">
        <f t="shared" ca="1" si="1192"/>
        <v>0.58140762427897597</v>
      </c>
      <c r="AA4034" s="76">
        <f t="shared" ca="1" si="1193"/>
        <v>-542.30317728841521</v>
      </c>
      <c r="AB4034" s="76">
        <f t="shared" ca="1" si="1194"/>
        <v>581.40762427897596</v>
      </c>
    </row>
    <row r="4035" spans="1:28" x14ac:dyDescent="0.25">
      <c r="A4035" s="2">
        <f t="shared" si="1195"/>
        <v>1</v>
      </c>
      <c r="B4035" s="16">
        <f ca="1">VLOOKUP(A4035,PERIODS!$O$4:$P$33,2,FALSE)</f>
        <v>2.4E-2</v>
      </c>
      <c r="C4035" s="15"/>
      <c r="D4035" s="18">
        <v>4021</v>
      </c>
      <c r="E4035" s="34">
        <f t="shared" ca="1" si="1197"/>
        <v>19196.519802347757</v>
      </c>
      <c r="F4035" s="34">
        <f t="shared" ca="1" si="1179"/>
        <v>2400</v>
      </c>
      <c r="G4035" s="69">
        <f t="shared" ca="1" si="1183"/>
        <v>0</v>
      </c>
      <c r="H4035" s="34">
        <f t="shared" ca="1" si="1184"/>
        <v>907.31444967870937</v>
      </c>
      <c r="I4035" s="34">
        <f t="shared" ca="1" si="1185"/>
        <v>3307.3144496787095</v>
      </c>
      <c r="J4035" s="18">
        <f ca="1">SUM(INDIRECT(ADDRESS(ROW(F4035),COLUMN(F4035),4)):INDIRECT(ADDRESS(ROW(F4035)+N$5-1,COLUMN(F4035),4)))</f>
        <v>19800</v>
      </c>
      <c r="K4035" s="18">
        <f t="shared" ca="1" si="1186"/>
        <v>16350</v>
      </c>
      <c r="L4035" s="18">
        <f t="shared" ca="1" si="1196"/>
        <v>16350</v>
      </c>
      <c r="M4035" s="18">
        <f t="shared" ca="1" si="1180"/>
        <v>0</v>
      </c>
      <c r="N4035" s="34">
        <f t="shared" ca="1" si="1187"/>
        <v>15889.205352669047</v>
      </c>
      <c r="P4035" s="18">
        <f t="shared" ca="1" si="1181"/>
        <v>907.31444967870937</v>
      </c>
      <c r="Q4035" s="47">
        <f ca="1">SUM(L$15:L4035)-SUM(M$15:M4035)</f>
        <v>16350</v>
      </c>
      <c r="R4035" s="47" t="str">
        <f t="shared" ca="1" si="1182"/>
        <v>M4038</v>
      </c>
      <c r="S4035" s="40">
        <f t="shared" ca="1" si="1188"/>
        <v>0</v>
      </c>
      <c r="T4035" s="46">
        <f t="shared" ca="1" si="1189"/>
        <v>9</v>
      </c>
      <c r="X4035" s="74">
        <f t="shared" ca="1" si="1190"/>
        <v>0.90731444967870933</v>
      </c>
      <c r="Y4035" s="75">
        <f t="shared" ca="1" si="1191"/>
        <v>0.90731444967870933</v>
      </c>
      <c r="Z4035" s="74">
        <f t="shared" ca="1" si="1192"/>
        <v>2.477659710884105</v>
      </c>
      <c r="AA4035" s="76">
        <f t="shared" ca="1" si="1193"/>
        <v>907.31444967870937</v>
      </c>
      <c r="AB4035" s="76">
        <f t="shared" ca="1" si="1194"/>
        <v>2477.6597108841052</v>
      </c>
    </row>
    <row r="4036" spans="1:28" x14ac:dyDescent="0.25">
      <c r="A4036" s="2">
        <f t="shared" si="1195"/>
        <v>2</v>
      </c>
      <c r="B4036" s="16">
        <f ca="1">VLOOKUP(A4036,PERIODS!$O$4:$P$33,2,FALSE)</f>
        <v>2.5000000000000001E-2</v>
      </c>
      <c r="C4036" s="15"/>
      <c r="D4036" s="18">
        <v>4022</v>
      </c>
      <c r="E4036" s="34">
        <f t="shared" ca="1" si="1197"/>
        <v>15889.205352669047</v>
      </c>
      <c r="F4036" s="34">
        <f t="shared" ca="1" si="1179"/>
        <v>2500</v>
      </c>
      <c r="G4036" s="69">
        <f t="shared" ca="1" si="1183"/>
        <v>0</v>
      </c>
      <c r="H4036" s="34">
        <f t="shared" ca="1" si="1184"/>
        <v>1143.759864058555</v>
      </c>
      <c r="I4036" s="34">
        <f t="shared" ca="1" si="1185"/>
        <v>3643.7598640585547</v>
      </c>
      <c r="J4036" s="18">
        <f ca="1">SUM(INDIRECT(ADDRESS(ROW(F4036),COLUMN(F4036),4)):INDIRECT(ADDRESS(ROW(F4036)+N$5-1,COLUMN(F4036),4)))</f>
        <v>20700</v>
      </c>
      <c r="K4036" s="18">
        <f t="shared" ca="1" si="1186"/>
        <v>16350</v>
      </c>
      <c r="L4036" s="18">
        <f t="shared" ca="1" si="1196"/>
        <v>0</v>
      </c>
      <c r="M4036" s="18">
        <f t="shared" ca="1" si="1180"/>
        <v>0</v>
      </c>
      <c r="N4036" s="34">
        <f t="shared" ca="1" si="1187"/>
        <v>12245.445488610492</v>
      </c>
      <c r="P4036" s="18">
        <f t="shared" ca="1" si="1181"/>
        <v>1143.759864058555</v>
      </c>
      <c r="Q4036" s="47">
        <f ca="1">SUM(L$15:L4036)-SUM(M$15:M4036)</f>
        <v>16350</v>
      </c>
      <c r="R4036" s="47" t="str">
        <f t="shared" ca="1" si="1182"/>
        <v>M4039</v>
      </c>
      <c r="S4036" s="40">
        <f t="shared" ca="1" si="1188"/>
        <v>0</v>
      </c>
      <c r="T4036" s="46">
        <f t="shared" ca="1" si="1189"/>
        <v>29</v>
      </c>
      <c r="X4036" s="74">
        <f t="shared" ca="1" si="1190"/>
        <v>1.1437598640585549</v>
      </c>
      <c r="Y4036" s="75">
        <f t="shared" ca="1" si="1191"/>
        <v>1.1437598640585549</v>
      </c>
      <c r="Z4036" s="74">
        <f t="shared" ca="1" si="1192"/>
        <v>3.1385467178087296</v>
      </c>
      <c r="AA4036" s="76">
        <f t="shared" ca="1" si="1193"/>
        <v>1143.759864058555</v>
      </c>
      <c r="AB4036" s="76">
        <f t="shared" ca="1" si="1194"/>
        <v>3138.5467178087297</v>
      </c>
    </row>
    <row r="4037" spans="1:28" x14ac:dyDescent="0.25">
      <c r="A4037" s="2">
        <f t="shared" si="1195"/>
        <v>3</v>
      </c>
      <c r="B4037" s="16">
        <f ca="1">VLOOKUP(A4037,PERIODS!$O$4:$P$33,2,FALSE)</f>
        <v>2.5000000000000001E-2</v>
      </c>
      <c r="C4037" s="15"/>
      <c r="D4037" s="18">
        <v>4023</v>
      </c>
      <c r="E4037" s="34">
        <f t="shared" ca="1" si="1197"/>
        <v>12245.445488610492</v>
      </c>
      <c r="F4037" s="34">
        <f t="shared" ca="1" si="1179"/>
        <v>2500</v>
      </c>
      <c r="G4037" s="69">
        <f t="shared" ca="1" si="1183"/>
        <v>0</v>
      </c>
      <c r="H4037" s="34">
        <f t="shared" ca="1" si="1184"/>
        <v>-187.92791094428162</v>
      </c>
      <c r="I4037" s="34">
        <f t="shared" ca="1" si="1185"/>
        <v>2312.0720890557186</v>
      </c>
      <c r="J4037" s="18">
        <f ca="1">SUM(INDIRECT(ADDRESS(ROW(F4037),COLUMN(F4037),4)):INDIRECT(ADDRESS(ROW(F4037)+N$5-1,COLUMN(F4037),4)))</f>
        <v>21500</v>
      </c>
      <c r="K4037" s="18">
        <f t="shared" ca="1" si="1186"/>
        <v>16350</v>
      </c>
      <c r="L4037" s="18">
        <f t="shared" ca="1" si="1196"/>
        <v>0</v>
      </c>
      <c r="M4037" s="18">
        <f t="shared" ca="1" si="1180"/>
        <v>0</v>
      </c>
      <c r="N4037" s="34">
        <f t="shared" ca="1" si="1187"/>
        <v>9933.3733995547736</v>
      </c>
      <c r="P4037" s="18">
        <f t="shared" ca="1" si="1181"/>
        <v>187.92791094428162</v>
      </c>
      <c r="Q4037" s="47">
        <f ca="1">SUM(L$15:L4037)-SUM(M$15:M4037)</f>
        <v>16350</v>
      </c>
      <c r="R4037" s="47" t="str">
        <f t="shared" ca="1" si="1182"/>
        <v>M4040</v>
      </c>
      <c r="S4037" s="40">
        <f t="shared" ca="1" si="1188"/>
        <v>0</v>
      </c>
      <c r="T4037" s="46">
        <f t="shared" ca="1" si="1189"/>
        <v>80</v>
      </c>
      <c r="X4037" s="74">
        <f t="shared" ca="1" si="1190"/>
        <v>-0.18792791094428163</v>
      </c>
      <c r="Y4037" s="75">
        <f t="shared" ca="1" si="1191"/>
        <v>-0.18792791094428163</v>
      </c>
      <c r="Z4037" s="74">
        <f t="shared" ca="1" si="1192"/>
        <v>0.82867444343761687</v>
      </c>
      <c r="AA4037" s="76">
        <f t="shared" ca="1" si="1193"/>
        <v>-187.92791094428162</v>
      </c>
      <c r="AB4037" s="76">
        <f t="shared" ca="1" si="1194"/>
        <v>828.6744434376169</v>
      </c>
    </row>
    <row r="4038" spans="1:28" x14ac:dyDescent="0.25">
      <c r="A4038" s="2">
        <f t="shared" si="1195"/>
        <v>4</v>
      </c>
      <c r="B4038" s="16">
        <f ca="1">VLOOKUP(A4038,PERIODS!$O$4:$P$33,2,FALSE)</f>
        <v>2.5000000000000001E-2</v>
      </c>
      <c r="C4038" s="15"/>
      <c r="D4038" s="18">
        <v>4024</v>
      </c>
      <c r="E4038" s="34">
        <f t="shared" ca="1" si="1197"/>
        <v>9933.3733995547736</v>
      </c>
      <c r="F4038" s="34">
        <f t="shared" ca="1" si="1179"/>
        <v>2500</v>
      </c>
      <c r="G4038" s="69">
        <f t="shared" ca="1" si="1183"/>
        <v>0</v>
      </c>
      <c r="H4038" s="34">
        <f t="shared" ca="1" si="1184"/>
        <v>149.17152777249953</v>
      </c>
      <c r="I4038" s="34">
        <f t="shared" ca="1" si="1185"/>
        <v>2649.1715277724998</v>
      </c>
      <c r="J4038" s="18">
        <f ca="1">SUM(INDIRECT(ADDRESS(ROW(F4038),COLUMN(F4038),4)):INDIRECT(ADDRESS(ROW(F4038)+N$5-1,COLUMN(F4038),4)))</f>
        <v>22300</v>
      </c>
      <c r="K4038" s="18">
        <f t="shared" ca="1" si="1186"/>
        <v>0</v>
      </c>
      <c r="L4038" s="18">
        <f t="shared" ca="1" si="1196"/>
        <v>0</v>
      </c>
      <c r="M4038" s="18">
        <f t="shared" ca="1" si="1180"/>
        <v>16350</v>
      </c>
      <c r="N4038" s="34">
        <f t="shared" ca="1" si="1187"/>
        <v>23634.201871782272</v>
      </c>
      <c r="P4038" s="18">
        <f t="shared" ca="1" si="1181"/>
        <v>149.17152777249953</v>
      </c>
      <c r="Q4038" s="47">
        <f ca="1">SUM(L$15:L4038)-SUM(M$15:M4038)</f>
        <v>0</v>
      </c>
      <c r="R4038" s="47" t="str">
        <f t="shared" ca="1" si="1182"/>
        <v>M4041</v>
      </c>
      <c r="S4038" s="40">
        <f t="shared" ca="1" si="1188"/>
        <v>0</v>
      </c>
      <c r="T4038" s="46">
        <f t="shared" ca="1" si="1189"/>
        <v>6</v>
      </c>
      <c r="X4038" s="74">
        <f t="shared" ca="1" si="1190"/>
        <v>0.14917152777249953</v>
      </c>
      <c r="Y4038" s="75">
        <f t="shared" ca="1" si="1191"/>
        <v>0.14917152777249953</v>
      </c>
      <c r="Z4038" s="74">
        <f t="shared" ca="1" si="1192"/>
        <v>1.1608720939370321</v>
      </c>
      <c r="AA4038" s="76">
        <f t="shared" ca="1" si="1193"/>
        <v>149.17152777249953</v>
      </c>
      <c r="AB4038" s="76">
        <f t="shared" ca="1" si="1194"/>
        <v>1160.8720939370321</v>
      </c>
    </row>
    <row r="4039" spans="1:28" x14ac:dyDescent="0.25">
      <c r="A4039" s="2">
        <f t="shared" si="1195"/>
        <v>5</v>
      </c>
      <c r="B4039" s="16">
        <f ca="1">VLOOKUP(A4039,PERIODS!$O$4:$P$33,2,FALSE)</f>
        <v>3.3000000000000002E-2</v>
      </c>
      <c r="C4039" s="15"/>
      <c r="D4039" s="18">
        <v>4025</v>
      </c>
      <c r="E4039" s="34">
        <f t="shared" ca="1" si="1197"/>
        <v>23634.201871782272</v>
      </c>
      <c r="F4039" s="34">
        <f t="shared" ca="1" si="1179"/>
        <v>3300</v>
      </c>
      <c r="G4039" s="69">
        <f t="shared" ca="1" si="1183"/>
        <v>0</v>
      </c>
      <c r="H4039" s="34">
        <f t="shared" ca="1" si="1184"/>
        <v>673.53342449439549</v>
      </c>
      <c r="I4039" s="34">
        <f t="shared" ca="1" si="1185"/>
        <v>3973.5334244943956</v>
      </c>
      <c r="J4039" s="18">
        <f ca="1">SUM(INDIRECT(ADDRESS(ROW(F4039),COLUMN(F4039),4)):INDIRECT(ADDRESS(ROW(F4039)+N$5-1,COLUMN(F4039),4)))</f>
        <v>23100</v>
      </c>
      <c r="K4039" s="18">
        <f t="shared" ca="1" si="1186"/>
        <v>0</v>
      </c>
      <c r="L4039" s="18">
        <f t="shared" ca="1" si="1196"/>
        <v>0</v>
      </c>
      <c r="M4039" s="18">
        <f t="shared" ca="1" si="1180"/>
        <v>0</v>
      </c>
      <c r="N4039" s="34">
        <f t="shared" ca="1" si="1187"/>
        <v>19660.668447287877</v>
      </c>
      <c r="P4039" s="18">
        <f t="shared" ca="1" si="1181"/>
        <v>673.53342449439549</v>
      </c>
      <c r="Q4039" s="47">
        <f ca="1">SUM(L$15:L4039)-SUM(M$15:M4039)</f>
        <v>0</v>
      </c>
      <c r="R4039" s="47" t="str">
        <f t="shared" ca="1" si="1182"/>
        <v>M4042</v>
      </c>
      <c r="S4039" s="40">
        <f t="shared" ca="1" si="1188"/>
        <v>0</v>
      </c>
      <c r="T4039" s="46">
        <f t="shared" ca="1" si="1189"/>
        <v>44</v>
      </c>
      <c r="X4039" s="74">
        <f t="shared" ca="1" si="1190"/>
        <v>0.67353342449439546</v>
      </c>
      <c r="Y4039" s="75">
        <f t="shared" ca="1" si="1191"/>
        <v>0.67353342449439546</v>
      </c>
      <c r="Z4039" s="74">
        <f t="shared" ca="1" si="1192"/>
        <v>1.9611546844469092</v>
      </c>
      <c r="AA4039" s="76">
        <f t="shared" ca="1" si="1193"/>
        <v>673.53342449439549</v>
      </c>
      <c r="AB4039" s="76">
        <f t="shared" ca="1" si="1194"/>
        <v>1961.1546844469092</v>
      </c>
    </row>
    <row r="4040" spans="1:28" x14ac:dyDescent="0.25">
      <c r="A4040" s="2">
        <f t="shared" si="1195"/>
        <v>6</v>
      </c>
      <c r="B4040" s="16">
        <f ca="1">VLOOKUP(A4040,PERIODS!$O$4:$P$33,2,FALSE)</f>
        <v>3.3000000000000002E-2</v>
      </c>
      <c r="C4040" s="15"/>
      <c r="D4040" s="18">
        <v>4026</v>
      </c>
      <c r="E4040" s="34">
        <f t="shared" ca="1" si="1197"/>
        <v>19660.668447287877</v>
      </c>
      <c r="F4040" s="34">
        <f t="shared" ca="1" si="1179"/>
        <v>3300</v>
      </c>
      <c r="G4040" s="69">
        <f t="shared" ca="1" si="1183"/>
        <v>0</v>
      </c>
      <c r="H4040" s="34">
        <f t="shared" ca="1" si="1184"/>
        <v>91.932131403319815</v>
      </c>
      <c r="I4040" s="34">
        <f t="shared" ca="1" si="1185"/>
        <v>3391.93213140332</v>
      </c>
      <c r="J4040" s="18">
        <f ca="1">SUM(INDIRECT(ADDRESS(ROW(F4040),COLUMN(F4040),4)):INDIRECT(ADDRESS(ROW(F4040)+N$5-1,COLUMN(F4040),4)))</f>
        <v>23100</v>
      </c>
      <c r="K4040" s="18">
        <f t="shared" ca="1" si="1186"/>
        <v>16350</v>
      </c>
      <c r="L4040" s="18">
        <f t="shared" ca="1" si="1196"/>
        <v>16350</v>
      </c>
      <c r="M4040" s="18">
        <f t="shared" ca="1" si="1180"/>
        <v>0</v>
      </c>
      <c r="N4040" s="34">
        <f t="shared" ca="1" si="1187"/>
        <v>16268.736315884556</v>
      </c>
      <c r="P4040" s="18">
        <f t="shared" ca="1" si="1181"/>
        <v>91.932131403319815</v>
      </c>
      <c r="Q4040" s="47">
        <f ca="1">SUM(L$15:L4040)-SUM(M$15:M4040)</f>
        <v>16350</v>
      </c>
      <c r="R4040" s="47" t="str">
        <f t="shared" ca="1" si="1182"/>
        <v>M4043</v>
      </c>
      <c r="S4040" s="40">
        <f t="shared" ca="1" si="1188"/>
        <v>0</v>
      </c>
      <c r="T4040" s="46">
        <f t="shared" ca="1" si="1189"/>
        <v>97</v>
      </c>
      <c r="X4040" s="74">
        <f t="shared" ca="1" si="1190"/>
        <v>9.1932131403319808E-2</v>
      </c>
      <c r="Y4040" s="75">
        <f t="shared" ca="1" si="1191"/>
        <v>9.1932131403319808E-2</v>
      </c>
      <c r="Z4040" s="74">
        <f t="shared" ca="1" si="1192"/>
        <v>1.0962904158638442</v>
      </c>
      <c r="AA4040" s="76">
        <f t="shared" ca="1" si="1193"/>
        <v>91.932131403319815</v>
      </c>
      <c r="AB4040" s="76">
        <f t="shared" ca="1" si="1194"/>
        <v>1096.2904158638441</v>
      </c>
    </row>
    <row r="4041" spans="1:28" x14ac:dyDescent="0.25">
      <c r="A4041" s="2">
        <f t="shared" si="1195"/>
        <v>7</v>
      </c>
      <c r="B4041" s="16">
        <f ca="1">VLOOKUP(A4041,PERIODS!$O$4:$P$33,2,FALSE)</f>
        <v>3.3000000000000002E-2</v>
      </c>
      <c r="C4041" s="15"/>
      <c r="D4041" s="18">
        <v>4027</v>
      </c>
      <c r="E4041" s="34">
        <f t="shared" ca="1" si="1197"/>
        <v>16268.736315884556</v>
      </c>
      <c r="F4041" s="34">
        <f t="shared" ca="1" si="1179"/>
        <v>3300</v>
      </c>
      <c r="G4041" s="69">
        <f t="shared" ca="1" si="1183"/>
        <v>0</v>
      </c>
      <c r="H4041" s="34">
        <f t="shared" ca="1" si="1184"/>
        <v>727.84131688526475</v>
      </c>
      <c r="I4041" s="34">
        <f t="shared" ca="1" si="1185"/>
        <v>4027.8413168852649</v>
      </c>
      <c r="J4041" s="18">
        <f ca="1">SUM(INDIRECT(ADDRESS(ROW(F4041),COLUMN(F4041),4)):INDIRECT(ADDRESS(ROW(F4041)+N$5-1,COLUMN(F4041),4)))</f>
        <v>23100</v>
      </c>
      <c r="K4041" s="18">
        <f t="shared" ca="1" si="1186"/>
        <v>16350</v>
      </c>
      <c r="L4041" s="18">
        <f t="shared" ca="1" si="1196"/>
        <v>0</v>
      </c>
      <c r="M4041" s="18">
        <f t="shared" ca="1" si="1180"/>
        <v>0</v>
      </c>
      <c r="N4041" s="34">
        <f t="shared" ca="1" si="1187"/>
        <v>12240.894998999291</v>
      </c>
      <c r="P4041" s="18">
        <f t="shared" ca="1" si="1181"/>
        <v>727.84131688526475</v>
      </c>
      <c r="Q4041" s="47">
        <f ca="1">SUM(L$15:L4041)-SUM(M$15:M4041)</f>
        <v>16350</v>
      </c>
      <c r="R4041" s="47" t="str">
        <f t="shared" ca="1" si="1182"/>
        <v>M4044</v>
      </c>
      <c r="S4041" s="40">
        <f t="shared" ca="1" si="1188"/>
        <v>0</v>
      </c>
      <c r="T4041" s="46">
        <f t="shared" ca="1" si="1189"/>
        <v>31</v>
      </c>
      <c r="X4041" s="74">
        <f t="shared" ca="1" si="1190"/>
        <v>0.72784131688526477</v>
      </c>
      <c r="Y4041" s="75">
        <f t="shared" ca="1" si="1191"/>
        <v>0.72784131688526477</v>
      </c>
      <c r="Z4041" s="74">
        <f t="shared" ca="1" si="1192"/>
        <v>2.0706059975748627</v>
      </c>
      <c r="AA4041" s="76">
        <f t="shared" ca="1" si="1193"/>
        <v>727.84131688526475</v>
      </c>
      <c r="AB4041" s="76">
        <f t="shared" ca="1" si="1194"/>
        <v>2070.6059975748626</v>
      </c>
    </row>
    <row r="4042" spans="1:28" x14ac:dyDescent="0.25">
      <c r="A4042" s="2">
        <f t="shared" si="1195"/>
        <v>8</v>
      </c>
      <c r="B4042" s="16">
        <f ca="1">VLOOKUP(A4042,PERIODS!$O$4:$P$33,2,FALSE)</f>
        <v>3.3000000000000002E-2</v>
      </c>
      <c r="C4042" s="15"/>
      <c r="D4042" s="18">
        <v>4028</v>
      </c>
      <c r="E4042" s="34">
        <f t="shared" ca="1" si="1197"/>
        <v>12240.894998999291</v>
      </c>
      <c r="F4042" s="34">
        <f t="shared" ca="1" si="1179"/>
        <v>3300</v>
      </c>
      <c r="G4042" s="69">
        <f t="shared" ca="1" si="1183"/>
        <v>0</v>
      </c>
      <c r="H4042" s="34">
        <f t="shared" ca="1" si="1184"/>
        <v>-1350.4895335431447</v>
      </c>
      <c r="I4042" s="34">
        <f t="shared" ca="1" si="1185"/>
        <v>1949.5104664568553</v>
      </c>
      <c r="J4042" s="18">
        <f ca="1">SUM(INDIRECT(ADDRESS(ROW(F4042),COLUMN(F4042),4)):INDIRECT(ADDRESS(ROW(F4042)+N$5-1,COLUMN(F4042),4)))</f>
        <v>23100</v>
      </c>
      <c r="K4042" s="18">
        <f t="shared" ca="1" si="1186"/>
        <v>16350</v>
      </c>
      <c r="L4042" s="18">
        <f t="shared" ca="1" si="1196"/>
        <v>0</v>
      </c>
      <c r="M4042" s="18">
        <f t="shared" ca="1" si="1180"/>
        <v>0</v>
      </c>
      <c r="N4042" s="34">
        <f t="shared" ca="1" si="1187"/>
        <v>10291.384532542435</v>
      </c>
      <c r="P4042" s="18">
        <f t="shared" ca="1" si="1181"/>
        <v>1350.4895335431447</v>
      </c>
      <c r="Q4042" s="47">
        <f ca="1">SUM(L$15:L4042)-SUM(M$15:M4042)</f>
        <v>16350</v>
      </c>
      <c r="R4042" s="47" t="str">
        <f t="shared" ca="1" si="1182"/>
        <v>M4045</v>
      </c>
      <c r="S4042" s="40">
        <f t="shared" ca="1" si="1188"/>
        <v>0</v>
      </c>
      <c r="T4042" s="46">
        <f t="shared" ca="1" si="1189"/>
        <v>98</v>
      </c>
      <c r="X4042" s="74">
        <f t="shared" ca="1" si="1190"/>
        <v>-1.3504895335431446</v>
      </c>
      <c r="Y4042" s="75">
        <f t="shared" ca="1" si="1191"/>
        <v>-1.3504895335431446</v>
      </c>
      <c r="Z4042" s="74">
        <f t="shared" ca="1" si="1192"/>
        <v>0.25911338490007224</v>
      </c>
      <c r="AA4042" s="76">
        <f t="shared" ca="1" si="1193"/>
        <v>-1350.4895335431447</v>
      </c>
      <c r="AB4042" s="76">
        <f t="shared" ca="1" si="1194"/>
        <v>259.11338490007222</v>
      </c>
    </row>
    <row r="4043" spans="1:28" x14ac:dyDescent="0.25">
      <c r="A4043" s="2">
        <f t="shared" si="1195"/>
        <v>9</v>
      </c>
      <c r="B4043" s="16">
        <f ca="1">VLOOKUP(A4043,PERIODS!$O$4:$P$33,2,FALSE)</f>
        <v>3.3000000000000002E-2</v>
      </c>
      <c r="C4043" s="15"/>
      <c r="D4043" s="18">
        <v>4029</v>
      </c>
      <c r="E4043" s="34">
        <f t="shared" ca="1" si="1197"/>
        <v>10291.384532542435</v>
      </c>
      <c r="F4043" s="34">
        <f t="shared" ca="1" si="1179"/>
        <v>3300</v>
      </c>
      <c r="G4043" s="69">
        <f t="shared" ca="1" si="1183"/>
        <v>0</v>
      </c>
      <c r="H4043" s="34">
        <f t="shared" ca="1" si="1184"/>
        <v>916.63867334951317</v>
      </c>
      <c r="I4043" s="34">
        <f t="shared" ca="1" si="1185"/>
        <v>4216.6386733495128</v>
      </c>
      <c r="J4043" s="18">
        <f ca="1">SUM(INDIRECT(ADDRESS(ROW(F4043),COLUMN(F4043),4)):INDIRECT(ADDRESS(ROW(F4043)+N$5-1,COLUMN(F4043),4)))</f>
        <v>23100</v>
      </c>
      <c r="K4043" s="18">
        <f t="shared" ca="1" si="1186"/>
        <v>0</v>
      </c>
      <c r="L4043" s="18">
        <f t="shared" ca="1" si="1196"/>
        <v>0</v>
      </c>
      <c r="M4043" s="18">
        <f t="shared" ca="1" si="1180"/>
        <v>16350</v>
      </c>
      <c r="N4043" s="34">
        <f t="shared" ca="1" si="1187"/>
        <v>22424.745859192924</v>
      </c>
      <c r="P4043" s="18">
        <f t="shared" ca="1" si="1181"/>
        <v>916.63867334951317</v>
      </c>
      <c r="Q4043" s="47">
        <f ca="1">SUM(L$15:L4043)-SUM(M$15:M4043)</f>
        <v>0</v>
      </c>
      <c r="R4043" s="47" t="str">
        <f t="shared" ca="1" si="1182"/>
        <v>M4046</v>
      </c>
      <c r="S4043" s="40">
        <f t="shared" ca="1" si="1188"/>
        <v>0</v>
      </c>
      <c r="T4043" s="46">
        <f t="shared" ca="1" si="1189"/>
        <v>87</v>
      </c>
      <c r="X4043" s="74">
        <f t="shared" ca="1" si="1190"/>
        <v>0.91663867334951321</v>
      </c>
      <c r="Y4043" s="75">
        <f t="shared" ca="1" si="1191"/>
        <v>0.91663867334951321</v>
      </c>
      <c r="Z4043" s="74">
        <f t="shared" ca="1" si="1192"/>
        <v>2.5008700050350359</v>
      </c>
      <c r="AA4043" s="76">
        <f t="shared" ca="1" si="1193"/>
        <v>916.63867334951317</v>
      </c>
      <c r="AB4043" s="76">
        <f t="shared" ca="1" si="1194"/>
        <v>2500.8700050350358</v>
      </c>
    </row>
    <row r="4044" spans="1:28" x14ac:dyDescent="0.25">
      <c r="A4044" s="2">
        <f t="shared" si="1195"/>
        <v>10</v>
      </c>
      <c r="B4044" s="16">
        <f ca="1">VLOOKUP(A4044,PERIODS!$O$4:$P$33,2,FALSE)</f>
        <v>3.3000000000000002E-2</v>
      </c>
      <c r="C4044" s="15"/>
      <c r="D4044" s="18">
        <v>4030</v>
      </c>
      <c r="E4044" s="34">
        <f t="shared" ca="1" si="1197"/>
        <v>22424.745859192924</v>
      </c>
      <c r="F4044" s="34">
        <f t="shared" ca="1" si="1179"/>
        <v>3300</v>
      </c>
      <c r="G4044" s="69">
        <f t="shared" ca="1" si="1183"/>
        <v>0</v>
      </c>
      <c r="H4044" s="34">
        <f t="shared" ca="1" si="1184"/>
        <v>219.71520414790302</v>
      </c>
      <c r="I4044" s="34">
        <f t="shared" ca="1" si="1185"/>
        <v>3519.715204147903</v>
      </c>
      <c r="J4044" s="18">
        <f ca="1">SUM(INDIRECT(ADDRESS(ROW(F4044),COLUMN(F4044),4)):INDIRECT(ADDRESS(ROW(F4044)+N$5-1,COLUMN(F4044),4)))</f>
        <v>23100</v>
      </c>
      <c r="K4044" s="18">
        <f t="shared" ca="1" si="1186"/>
        <v>16350</v>
      </c>
      <c r="L4044" s="18">
        <f t="shared" ca="1" si="1196"/>
        <v>16350</v>
      </c>
      <c r="M4044" s="18">
        <f t="shared" ca="1" si="1180"/>
        <v>0</v>
      </c>
      <c r="N4044" s="34">
        <f t="shared" ca="1" si="1187"/>
        <v>18905.030655045022</v>
      </c>
      <c r="P4044" s="18">
        <f t="shared" ca="1" si="1181"/>
        <v>219.71520414790302</v>
      </c>
      <c r="Q4044" s="47">
        <f ca="1">SUM(L$15:L4044)-SUM(M$15:M4044)</f>
        <v>16350</v>
      </c>
      <c r="R4044" s="47" t="str">
        <f t="shared" ca="1" si="1182"/>
        <v>M4047</v>
      </c>
      <c r="S4044" s="40">
        <f t="shared" ca="1" si="1188"/>
        <v>0</v>
      </c>
      <c r="T4044" s="46">
        <f t="shared" ca="1" si="1189"/>
        <v>39</v>
      </c>
      <c r="X4044" s="74">
        <f t="shared" ca="1" si="1190"/>
        <v>0.21971520414790302</v>
      </c>
      <c r="Y4044" s="75">
        <f t="shared" ca="1" si="1191"/>
        <v>0.21971520414790302</v>
      </c>
      <c r="Z4044" s="74">
        <f t="shared" ca="1" si="1192"/>
        <v>1.2457219036321359</v>
      </c>
      <c r="AA4044" s="76">
        <f t="shared" ca="1" si="1193"/>
        <v>219.71520414790302</v>
      </c>
      <c r="AB4044" s="76">
        <f t="shared" ca="1" si="1194"/>
        <v>1245.7219036321358</v>
      </c>
    </row>
    <row r="4045" spans="1:28" x14ac:dyDescent="0.25">
      <c r="A4045" s="2">
        <f t="shared" si="1195"/>
        <v>11</v>
      </c>
      <c r="B4045" s="16">
        <f ca="1">VLOOKUP(A4045,PERIODS!$O$4:$P$33,2,FALSE)</f>
        <v>3.3000000000000002E-2</v>
      </c>
      <c r="C4045" s="15"/>
      <c r="D4045" s="18">
        <v>4031</v>
      </c>
      <c r="E4045" s="34">
        <f t="shared" ca="1" si="1197"/>
        <v>18905.030655045022</v>
      </c>
      <c r="F4045" s="34">
        <f t="shared" ca="1" si="1179"/>
        <v>3300</v>
      </c>
      <c r="G4045" s="69">
        <f t="shared" ca="1" si="1183"/>
        <v>0</v>
      </c>
      <c r="H4045" s="34">
        <f t="shared" ca="1" si="1184"/>
        <v>-707.03712149239414</v>
      </c>
      <c r="I4045" s="34">
        <f t="shared" ca="1" si="1185"/>
        <v>2592.9628785076056</v>
      </c>
      <c r="J4045" s="18">
        <f ca="1">SUM(INDIRECT(ADDRESS(ROW(F4045),COLUMN(F4045),4)):INDIRECT(ADDRESS(ROW(F4045)+N$5-1,COLUMN(F4045),4)))</f>
        <v>23300</v>
      </c>
      <c r="K4045" s="18">
        <f t="shared" ca="1" si="1186"/>
        <v>16350</v>
      </c>
      <c r="L4045" s="18">
        <f t="shared" ca="1" si="1196"/>
        <v>0</v>
      </c>
      <c r="M4045" s="18">
        <f t="shared" ca="1" si="1180"/>
        <v>0</v>
      </c>
      <c r="N4045" s="34">
        <f t="shared" ca="1" si="1187"/>
        <v>16312.067776537417</v>
      </c>
      <c r="P4045" s="18">
        <f t="shared" ca="1" si="1181"/>
        <v>707.03712149239414</v>
      </c>
      <c r="Q4045" s="47">
        <f ca="1">SUM(L$15:L4045)-SUM(M$15:M4045)</f>
        <v>16350</v>
      </c>
      <c r="R4045" s="47" t="str">
        <f t="shared" ca="1" si="1182"/>
        <v>M4048</v>
      </c>
      <c r="S4045" s="40">
        <f t="shared" ca="1" si="1188"/>
        <v>0</v>
      </c>
      <c r="T4045" s="46">
        <f t="shared" ca="1" si="1189"/>
        <v>15</v>
      </c>
      <c r="X4045" s="74">
        <f t="shared" ca="1" si="1190"/>
        <v>-0.70703712149239417</v>
      </c>
      <c r="Y4045" s="75">
        <f t="shared" ca="1" si="1191"/>
        <v>-0.70703712149239417</v>
      </c>
      <c r="Z4045" s="74">
        <f t="shared" ca="1" si="1192"/>
        <v>0.49310303960580798</v>
      </c>
      <c r="AA4045" s="76">
        <f t="shared" ca="1" si="1193"/>
        <v>-707.03712149239414</v>
      </c>
      <c r="AB4045" s="76">
        <f t="shared" ca="1" si="1194"/>
        <v>493.10303960580796</v>
      </c>
    </row>
    <row r="4046" spans="1:28" x14ac:dyDescent="0.25">
      <c r="A4046" s="2">
        <f t="shared" si="1195"/>
        <v>12</v>
      </c>
      <c r="B4046" s="16">
        <f ca="1">VLOOKUP(A4046,PERIODS!$O$4:$P$33,2,FALSE)</f>
        <v>3.3000000000000002E-2</v>
      </c>
      <c r="C4046" s="15"/>
      <c r="D4046" s="18">
        <v>4032</v>
      </c>
      <c r="E4046" s="34">
        <f t="shared" ca="1" si="1197"/>
        <v>16312.067776537417</v>
      </c>
      <c r="F4046" s="34">
        <f t="shared" ca="1" si="1179"/>
        <v>3300</v>
      </c>
      <c r="G4046" s="69">
        <f t="shared" ca="1" si="1183"/>
        <v>0</v>
      </c>
      <c r="H4046" s="34">
        <f t="shared" ca="1" si="1184"/>
        <v>-646.84884900507109</v>
      </c>
      <c r="I4046" s="34">
        <f t="shared" ca="1" si="1185"/>
        <v>2653.1511509949287</v>
      </c>
      <c r="J4046" s="18">
        <f ca="1">SUM(INDIRECT(ADDRESS(ROW(F4046),COLUMN(F4046),4)):INDIRECT(ADDRESS(ROW(F4046)+N$5-1,COLUMN(F4046),4)))</f>
        <v>23500</v>
      </c>
      <c r="K4046" s="18">
        <f t="shared" ca="1" si="1186"/>
        <v>16350</v>
      </c>
      <c r="L4046" s="18">
        <f t="shared" ca="1" si="1196"/>
        <v>0</v>
      </c>
      <c r="M4046" s="18">
        <f t="shared" ca="1" si="1180"/>
        <v>0</v>
      </c>
      <c r="N4046" s="34">
        <f t="shared" ca="1" si="1187"/>
        <v>13658.916625542488</v>
      </c>
      <c r="P4046" s="18">
        <f t="shared" ca="1" si="1181"/>
        <v>646.84884900507109</v>
      </c>
      <c r="Q4046" s="47">
        <f ca="1">SUM(L$15:L4046)-SUM(M$15:M4046)</f>
        <v>16350</v>
      </c>
      <c r="R4046" s="47" t="str">
        <f t="shared" ca="1" si="1182"/>
        <v>M4049</v>
      </c>
      <c r="S4046" s="40">
        <f t="shared" ca="1" si="1188"/>
        <v>0</v>
      </c>
      <c r="T4046" s="46">
        <f t="shared" ca="1" si="1189"/>
        <v>9</v>
      </c>
      <c r="X4046" s="74">
        <f t="shared" ca="1" si="1190"/>
        <v>-0.64684884900507111</v>
      </c>
      <c r="Y4046" s="75">
        <f t="shared" ca="1" si="1191"/>
        <v>-0.64684884900507111</v>
      </c>
      <c r="Z4046" s="74">
        <f t="shared" ca="1" si="1192"/>
        <v>0.52369341644718548</v>
      </c>
      <c r="AA4046" s="76">
        <f t="shared" ca="1" si="1193"/>
        <v>-646.84884900507109</v>
      </c>
      <c r="AB4046" s="76">
        <f t="shared" ca="1" si="1194"/>
        <v>523.69341644718543</v>
      </c>
    </row>
    <row r="4047" spans="1:28" x14ac:dyDescent="0.25">
      <c r="A4047" s="2">
        <f t="shared" si="1195"/>
        <v>13</v>
      </c>
      <c r="B4047" s="16">
        <f ca="1">VLOOKUP(A4047,PERIODS!$O$4:$P$33,2,FALSE)</f>
        <v>3.3000000000000002E-2</v>
      </c>
      <c r="C4047" s="15"/>
      <c r="D4047" s="18">
        <v>4033</v>
      </c>
      <c r="E4047" s="34">
        <f t="shared" ca="1" si="1197"/>
        <v>13658.916625542488</v>
      </c>
      <c r="F4047" s="34">
        <f t="shared" ref="F4047:F4110" ca="1" si="1198">F$2*B4047</f>
        <v>3300</v>
      </c>
      <c r="G4047" s="69">
        <f t="shared" ca="1" si="1183"/>
        <v>0</v>
      </c>
      <c r="H4047" s="34">
        <f t="shared" ca="1" si="1184"/>
        <v>-422.32909569852296</v>
      </c>
      <c r="I4047" s="34">
        <f t="shared" ca="1" si="1185"/>
        <v>2877.6709043014771</v>
      </c>
      <c r="J4047" s="18">
        <f ca="1">SUM(INDIRECT(ADDRESS(ROW(F4047),COLUMN(F4047),4)):INDIRECT(ADDRESS(ROW(F4047)+N$5-1,COLUMN(F4047),4)))</f>
        <v>23700</v>
      </c>
      <c r="K4047" s="18">
        <f t="shared" ca="1" si="1186"/>
        <v>0</v>
      </c>
      <c r="L4047" s="18">
        <f t="shared" ca="1" si="1196"/>
        <v>0</v>
      </c>
      <c r="M4047" s="18">
        <f t="shared" ref="M4047:M4110" ca="1" si="1199">SUMIF($R$15:$R$8014,ADDRESS(ROW(M4047),COLUMN(M4047),4),$L$15:$L$8014)</f>
        <v>16350</v>
      </c>
      <c r="N4047" s="34">
        <f t="shared" ca="1" si="1187"/>
        <v>27131.245721241012</v>
      </c>
      <c r="P4047" s="18">
        <f t="shared" ref="P4047:P4110" ca="1" si="1200">ABS(H4047)</f>
        <v>422.32909569852296</v>
      </c>
      <c r="Q4047" s="47">
        <f ca="1">SUM(L$15:L4047)-SUM(M$15:M4047)</f>
        <v>0</v>
      </c>
      <c r="R4047" s="47" t="str">
        <f t="shared" ref="R4047:R4110" ca="1" si="1201">ADDRESS(ROW(M4047)+$N$3+RANDBETWEEN(-$N$4,$N$4),COLUMN(M4047),4)</f>
        <v>M4050</v>
      </c>
      <c r="S4047" s="40">
        <f t="shared" ca="1" si="1188"/>
        <v>0</v>
      </c>
      <c r="T4047" s="46">
        <f t="shared" ca="1" si="1189"/>
        <v>92</v>
      </c>
      <c r="X4047" s="74">
        <f t="shared" ca="1" si="1190"/>
        <v>-0.42232909569852295</v>
      </c>
      <c r="Y4047" s="75">
        <f t="shared" ca="1" si="1191"/>
        <v>-0.42232909569852295</v>
      </c>
      <c r="Z4047" s="74">
        <f t="shared" ca="1" si="1192"/>
        <v>0.65551827564710996</v>
      </c>
      <c r="AA4047" s="76">
        <f t="shared" ca="1" si="1193"/>
        <v>-422.32909569852296</v>
      </c>
      <c r="AB4047" s="76">
        <f t="shared" ca="1" si="1194"/>
        <v>655.51827564710993</v>
      </c>
    </row>
    <row r="4048" spans="1:28" x14ac:dyDescent="0.25">
      <c r="A4048" s="2">
        <f t="shared" si="1195"/>
        <v>14</v>
      </c>
      <c r="B4048" s="16">
        <f ca="1">VLOOKUP(A4048,PERIODS!$O$4:$P$33,2,FALSE)</f>
        <v>3.3000000000000002E-2</v>
      </c>
      <c r="C4048" s="15"/>
      <c r="D4048" s="18">
        <v>4034</v>
      </c>
      <c r="E4048" s="34">
        <f t="shared" ca="1" si="1197"/>
        <v>27131.245721241012</v>
      </c>
      <c r="F4048" s="34">
        <f t="shared" ca="1" si="1198"/>
        <v>3300</v>
      </c>
      <c r="G4048" s="69">
        <f t="shared" ref="G4048:G4111" ca="1" si="1202">((2*RAND()*$F$5)-$F$5)*E4048</f>
        <v>0</v>
      </c>
      <c r="H4048" s="34">
        <f t="shared" ref="H4048:H4111" ca="1" si="1203">IF($S$3="NORM",AA4048,IF($S$3="LOGNORM",AB4048,0))</f>
        <v>1678.8354631866262</v>
      </c>
      <c r="I4048" s="34">
        <f t="shared" ref="I4048:I4111" ca="1" si="1204">IF(F4048+H4048&lt;0,0,F4048+H4048)</f>
        <v>4978.8354631866259</v>
      </c>
      <c r="J4048" s="18">
        <f ca="1">SUM(INDIRECT(ADDRESS(ROW(F4048),COLUMN(F4048),4)):INDIRECT(ADDRESS(ROW(F4048)+N$5-1,COLUMN(F4048),4)))</f>
        <v>23900</v>
      </c>
      <c r="K4048" s="18">
        <f t="shared" ref="K4048:K4111" ca="1" si="1205">Q4048</f>
        <v>0</v>
      </c>
      <c r="L4048" s="18">
        <f t="shared" ca="1" si="1196"/>
        <v>0</v>
      </c>
      <c r="M4048" s="18">
        <f t="shared" ca="1" si="1199"/>
        <v>0</v>
      </c>
      <c r="N4048" s="34">
        <f t="shared" ref="N4048:N4111" ca="1" si="1206">E4048+G4048-I4048+M4048-S4048</f>
        <v>22152.410258054384</v>
      </c>
      <c r="P4048" s="18">
        <f t="shared" ca="1" si="1200"/>
        <v>1678.8354631866262</v>
      </c>
      <c r="Q4048" s="47">
        <f ca="1">SUM(L$15:L4048)-SUM(M$15:M4048)</f>
        <v>0</v>
      </c>
      <c r="R4048" s="47" t="str">
        <f t="shared" ca="1" si="1201"/>
        <v>M4051</v>
      </c>
      <c r="S4048" s="40">
        <f t="shared" ref="S4048:S4111" ca="1" si="1207">IF(T4048&gt;N$6*100,M4048,0)</f>
        <v>0</v>
      </c>
      <c r="T4048" s="46">
        <f t="shared" ref="T4048:T4111" ca="1" si="1208">RANDBETWEEN(0,100)</f>
        <v>81</v>
      </c>
      <c r="X4048" s="74">
        <f t="shared" ref="X4048:X4111" ca="1" si="1209">NORMINV(RAND(),0,1)</f>
        <v>1.6788354631866262</v>
      </c>
      <c r="Y4048" s="75">
        <f t="shared" ref="Y4048:Y4111" ca="1" si="1210">IF(AND(X4048&gt;$F$6,$F$6&gt;0),$F$6,X4048)</f>
        <v>1.6788354631866262</v>
      </c>
      <c r="Z4048" s="74">
        <f t="shared" ref="Z4048:Z4111" ca="1" si="1211">EXP(Y4048)</f>
        <v>5.3593112204961155</v>
      </c>
      <c r="AA4048" s="76">
        <f t="shared" ref="AA4048:AA4111" ca="1" si="1212">$F$3*Y4048</f>
        <v>1678.8354631866262</v>
      </c>
      <c r="AB4048" s="76">
        <f t="shared" ref="AB4048:AB4111" ca="1" si="1213">$F$3*Z4048</f>
        <v>5359.3112204961153</v>
      </c>
    </row>
    <row r="4049" spans="1:28" x14ac:dyDescent="0.25">
      <c r="A4049" s="2">
        <f t="shared" ref="A4049:A4112" si="1214">IF(AND(A4048=12,OR(A$14="MS",A$14="M0")),1,IF(AND(A4048=4,OR(A$14="WS",A$14="W0")),1,IF(AND(A4048=30,OR(A$14="DS",A$14="D0")),1,A4048+1)))</f>
        <v>15</v>
      </c>
      <c r="B4049" s="16">
        <f ca="1">VLOOKUP(A4049,PERIODS!$O$4:$P$33,2,FALSE)</f>
        <v>3.3000000000000002E-2</v>
      </c>
      <c r="C4049" s="15"/>
      <c r="D4049" s="18">
        <v>4035</v>
      </c>
      <c r="E4049" s="34">
        <f t="shared" ca="1" si="1197"/>
        <v>22152.410258054384</v>
      </c>
      <c r="F4049" s="34">
        <f t="shared" ca="1" si="1198"/>
        <v>3300</v>
      </c>
      <c r="G4049" s="69">
        <f t="shared" ca="1" si="1202"/>
        <v>0</v>
      </c>
      <c r="H4049" s="34">
        <f t="shared" ca="1" si="1203"/>
        <v>651.44983648148173</v>
      </c>
      <c r="I4049" s="34">
        <f t="shared" ca="1" si="1204"/>
        <v>3951.4498364814817</v>
      </c>
      <c r="J4049" s="18">
        <f ca="1">SUM(INDIRECT(ADDRESS(ROW(F4049),COLUMN(F4049),4)):INDIRECT(ADDRESS(ROW(F4049)+N$5-1,COLUMN(F4049),4)))</f>
        <v>24100</v>
      </c>
      <c r="K4049" s="18">
        <f t="shared" ca="1" si="1205"/>
        <v>16350</v>
      </c>
      <c r="L4049" s="18">
        <f t="shared" ref="L4049:L4112" ca="1" si="1215">IF((E4049+K4048)&lt;J4049,N$2,0)</f>
        <v>16350</v>
      </c>
      <c r="M4049" s="18">
        <f t="shared" ca="1" si="1199"/>
        <v>0</v>
      </c>
      <c r="N4049" s="34">
        <f t="shared" ca="1" si="1206"/>
        <v>18200.960421572901</v>
      </c>
      <c r="P4049" s="18">
        <f t="shared" ca="1" si="1200"/>
        <v>651.44983648148173</v>
      </c>
      <c r="Q4049" s="47">
        <f ca="1">SUM(L$15:L4049)-SUM(M$15:M4049)</f>
        <v>16350</v>
      </c>
      <c r="R4049" s="47" t="str">
        <f t="shared" ca="1" si="1201"/>
        <v>M4052</v>
      </c>
      <c r="S4049" s="40">
        <f t="shared" ca="1" si="1207"/>
        <v>0</v>
      </c>
      <c r="T4049" s="46">
        <f t="shared" ca="1" si="1208"/>
        <v>10</v>
      </c>
      <c r="X4049" s="74">
        <f t="shared" ca="1" si="1209"/>
        <v>0.65144983648148169</v>
      </c>
      <c r="Y4049" s="75">
        <f t="shared" ca="1" si="1210"/>
        <v>0.65144983648148169</v>
      </c>
      <c r="Z4049" s="74">
        <f t="shared" ca="1" si="1211"/>
        <v>1.9183200642210296</v>
      </c>
      <c r="AA4049" s="76">
        <f t="shared" ca="1" si="1212"/>
        <v>651.44983648148173</v>
      </c>
      <c r="AB4049" s="76">
        <f t="shared" ca="1" si="1213"/>
        <v>1918.3200642210297</v>
      </c>
    </row>
    <row r="4050" spans="1:28" x14ac:dyDescent="0.25">
      <c r="A4050" s="2">
        <f t="shared" si="1214"/>
        <v>16</v>
      </c>
      <c r="B4050" s="16">
        <f ca="1">VLOOKUP(A4050,PERIODS!$O$4:$P$33,2,FALSE)</f>
        <v>3.3000000000000002E-2</v>
      </c>
      <c r="C4050" s="15"/>
      <c r="D4050" s="18">
        <v>4036</v>
      </c>
      <c r="E4050" s="34">
        <f t="shared" ca="1" si="1197"/>
        <v>18200.960421572901</v>
      </c>
      <c r="F4050" s="34">
        <f t="shared" ca="1" si="1198"/>
        <v>3300</v>
      </c>
      <c r="G4050" s="69">
        <f t="shared" ca="1" si="1202"/>
        <v>0</v>
      </c>
      <c r="H4050" s="34">
        <f t="shared" ca="1" si="1203"/>
        <v>173.68230933304571</v>
      </c>
      <c r="I4050" s="34">
        <f t="shared" ca="1" si="1204"/>
        <v>3473.6823093330459</v>
      </c>
      <c r="J4050" s="18">
        <f ca="1">SUM(INDIRECT(ADDRESS(ROW(F4050),COLUMN(F4050),4)):INDIRECT(ADDRESS(ROW(F4050)+N$5-1,COLUMN(F4050),4)))</f>
        <v>24300</v>
      </c>
      <c r="K4050" s="18">
        <f t="shared" ca="1" si="1205"/>
        <v>16350</v>
      </c>
      <c r="L4050" s="18">
        <f t="shared" ca="1" si="1215"/>
        <v>0</v>
      </c>
      <c r="M4050" s="18">
        <f t="shared" ca="1" si="1199"/>
        <v>0</v>
      </c>
      <c r="N4050" s="34">
        <f t="shared" ca="1" si="1206"/>
        <v>14727.278112239856</v>
      </c>
      <c r="P4050" s="18">
        <f t="shared" ca="1" si="1200"/>
        <v>173.68230933304571</v>
      </c>
      <c r="Q4050" s="47">
        <f ca="1">SUM(L$15:L4050)-SUM(M$15:M4050)</f>
        <v>16350</v>
      </c>
      <c r="R4050" s="47" t="str">
        <f t="shared" ca="1" si="1201"/>
        <v>M4053</v>
      </c>
      <c r="S4050" s="40">
        <f t="shared" ca="1" si="1207"/>
        <v>0</v>
      </c>
      <c r="T4050" s="46">
        <f t="shared" ca="1" si="1208"/>
        <v>22</v>
      </c>
      <c r="X4050" s="74">
        <f t="shared" ca="1" si="1209"/>
        <v>0.17368230933304571</v>
      </c>
      <c r="Y4050" s="75">
        <f t="shared" ca="1" si="1210"/>
        <v>0.17368230933304571</v>
      </c>
      <c r="Z4050" s="74">
        <f t="shared" ca="1" si="1211"/>
        <v>1.1896775563221687</v>
      </c>
      <c r="AA4050" s="76">
        <f t="shared" ca="1" si="1212"/>
        <v>173.68230933304571</v>
      </c>
      <c r="AB4050" s="76">
        <f t="shared" ca="1" si="1213"/>
        <v>1189.6775563221686</v>
      </c>
    </row>
    <row r="4051" spans="1:28" x14ac:dyDescent="0.25">
      <c r="A4051" s="2">
        <f t="shared" si="1214"/>
        <v>17</v>
      </c>
      <c r="B4051" s="16">
        <f ca="1">VLOOKUP(A4051,PERIODS!$O$4:$P$33,2,FALSE)</f>
        <v>3.5000000000000003E-2</v>
      </c>
      <c r="C4051" s="15"/>
      <c r="D4051" s="18">
        <v>4037</v>
      </c>
      <c r="E4051" s="34">
        <f t="shared" ca="1" si="1197"/>
        <v>14727.278112239856</v>
      </c>
      <c r="F4051" s="34">
        <f t="shared" ca="1" si="1198"/>
        <v>3500.0000000000005</v>
      </c>
      <c r="G4051" s="69">
        <f t="shared" ca="1" si="1202"/>
        <v>0</v>
      </c>
      <c r="H4051" s="34">
        <f t="shared" ca="1" si="1203"/>
        <v>-571.79784654684374</v>
      </c>
      <c r="I4051" s="34">
        <f t="shared" ca="1" si="1204"/>
        <v>2928.2021534531568</v>
      </c>
      <c r="J4051" s="18">
        <f ca="1">SUM(INDIRECT(ADDRESS(ROW(F4051),COLUMN(F4051),4)):INDIRECT(ADDRESS(ROW(F4051)+N$5-1,COLUMN(F4051),4)))</f>
        <v>24500.000000000004</v>
      </c>
      <c r="K4051" s="18">
        <f t="shared" ca="1" si="1205"/>
        <v>16350</v>
      </c>
      <c r="L4051" s="18">
        <f t="shared" ca="1" si="1215"/>
        <v>0</v>
      </c>
      <c r="M4051" s="18">
        <f t="shared" ca="1" si="1199"/>
        <v>0</v>
      </c>
      <c r="N4051" s="34">
        <f t="shared" ca="1" si="1206"/>
        <v>11799.0759587867</v>
      </c>
      <c r="P4051" s="18">
        <f t="shared" ca="1" si="1200"/>
        <v>571.79784654684374</v>
      </c>
      <c r="Q4051" s="47">
        <f ca="1">SUM(L$15:L4051)-SUM(M$15:M4051)</f>
        <v>16350</v>
      </c>
      <c r="R4051" s="47" t="str">
        <f t="shared" ca="1" si="1201"/>
        <v>M4054</v>
      </c>
      <c r="S4051" s="40">
        <f t="shared" ca="1" si="1207"/>
        <v>0</v>
      </c>
      <c r="T4051" s="46">
        <f t="shared" ca="1" si="1208"/>
        <v>36</v>
      </c>
      <c r="X4051" s="74">
        <f t="shared" ca="1" si="1209"/>
        <v>-0.57179784654684374</v>
      </c>
      <c r="Y4051" s="75">
        <f t="shared" ca="1" si="1210"/>
        <v>-0.57179784654684374</v>
      </c>
      <c r="Z4051" s="74">
        <f t="shared" ca="1" si="1211"/>
        <v>0.56450962415536809</v>
      </c>
      <c r="AA4051" s="76">
        <f t="shared" ca="1" si="1212"/>
        <v>-571.79784654684374</v>
      </c>
      <c r="AB4051" s="76">
        <f t="shared" ca="1" si="1213"/>
        <v>564.5096241553681</v>
      </c>
    </row>
    <row r="4052" spans="1:28" x14ac:dyDescent="0.25">
      <c r="A4052" s="2">
        <f t="shared" si="1214"/>
        <v>18</v>
      </c>
      <c r="B4052" s="16">
        <f ca="1">VLOOKUP(A4052,PERIODS!$O$4:$P$33,2,FALSE)</f>
        <v>3.5000000000000003E-2</v>
      </c>
      <c r="C4052" s="15"/>
      <c r="D4052" s="18">
        <v>4038</v>
      </c>
      <c r="E4052" s="34">
        <f t="shared" ca="1" si="1197"/>
        <v>11799.0759587867</v>
      </c>
      <c r="F4052" s="34">
        <f t="shared" ca="1" si="1198"/>
        <v>3500.0000000000005</v>
      </c>
      <c r="G4052" s="69">
        <f t="shared" ca="1" si="1202"/>
        <v>0</v>
      </c>
      <c r="H4052" s="34">
        <f t="shared" ca="1" si="1203"/>
        <v>-719.31646458555997</v>
      </c>
      <c r="I4052" s="34">
        <f t="shared" ca="1" si="1204"/>
        <v>2780.6835354144405</v>
      </c>
      <c r="J4052" s="18">
        <f ca="1">SUM(INDIRECT(ADDRESS(ROW(F4052),COLUMN(F4052),4)):INDIRECT(ADDRESS(ROW(F4052)+N$5-1,COLUMN(F4052),4)))</f>
        <v>24500.000000000004</v>
      </c>
      <c r="K4052" s="18">
        <f t="shared" ca="1" si="1205"/>
        <v>0</v>
      </c>
      <c r="L4052" s="18">
        <f t="shared" ca="1" si="1215"/>
        <v>0</v>
      </c>
      <c r="M4052" s="18">
        <f t="shared" ca="1" si="1199"/>
        <v>16350</v>
      </c>
      <c r="N4052" s="34">
        <f t="shared" ca="1" si="1206"/>
        <v>25368.392423372257</v>
      </c>
      <c r="P4052" s="18">
        <f t="shared" ca="1" si="1200"/>
        <v>719.31646458555997</v>
      </c>
      <c r="Q4052" s="47">
        <f ca="1">SUM(L$15:L4052)-SUM(M$15:M4052)</f>
        <v>0</v>
      </c>
      <c r="R4052" s="47" t="str">
        <f t="shared" ca="1" si="1201"/>
        <v>M4055</v>
      </c>
      <c r="S4052" s="40">
        <f t="shared" ca="1" si="1207"/>
        <v>0</v>
      </c>
      <c r="T4052" s="46">
        <f t="shared" ca="1" si="1208"/>
        <v>50</v>
      </c>
      <c r="X4052" s="74">
        <f t="shared" ca="1" si="1209"/>
        <v>-0.71931646458555998</v>
      </c>
      <c r="Y4052" s="75">
        <f t="shared" ca="1" si="1210"/>
        <v>-0.71931646458555998</v>
      </c>
      <c r="Z4052" s="74">
        <f t="shared" ca="1" si="1211"/>
        <v>0.48708508210124746</v>
      </c>
      <c r="AA4052" s="76">
        <f t="shared" ca="1" si="1212"/>
        <v>-719.31646458555997</v>
      </c>
      <c r="AB4052" s="76">
        <f t="shared" ca="1" si="1213"/>
        <v>487.08508210124745</v>
      </c>
    </row>
    <row r="4053" spans="1:28" x14ac:dyDescent="0.25">
      <c r="A4053" s="2">
        <f t="shared" si="1214"/>
        <v>19</v>
      </c>
      <c r="B4053" s="16">
        <f ca="1">VLOOKUP(A4053,PERIODS!$O$4:$P$33,2,FALSE)</f>
        <v>3.5000000000000003E-2</v>
      </c>
      <c r="C4053" s="15"/>
      <c r="D4053" s="18">
        <v>4039</v>
      </c>
      <c r="E4053" s="34">
        <f t="shared" ca="1" si="1197"/>
        <v>25368.392423372257</v>
      </c>
      <c r="F4053" s="34">
        <f t="shared" ca="1" si="1198"/>
        <v>3500.0000000000005</v>
      </c>
      <c r="G4053" s="69">
        <f t="shared" ca="1" si="1202"/>
        <v>0</v>
      </c>
      <c r="H4053" s="34">
        <f t="shared" ca="1" si="1203"/>
        <v>-841.63128670613787</v>
      </c>
      <c r="I4053" s="34">
        <f t="shared" ca="1" si="1204"/>
        <v>2658.3687132938626</v>
      </c>
      <c r="J4053" s="18">
        <f ca="1">SUM(INDIRECT(ADDRESS(ROW(F4053),COLUMN(F4053),4)):INDIRECT(ADDRESS(ROW(F4053)+N$5-1,COLUMN(F4053),4)))</f>
        <v>24500.000000000004</v>
      </c>
      <c r="K4053" s="18">
        <f t="shared" ca="1" si="1205"/>
        <v>0</v>
      </c>
      <c r="L4053" s="18">
        <f t="shared" ca="1" si="1215"/>
        <v>0</v>
      </c>
      <c r="M4053" s="18">
        <f t="shared" ca="1" si="1199"/>
        <v>0</v>
      </c>
      <c r="N4053" s="34">
        <f t="shared" ca="1" si="1206"/>
        <v>22710.023710078396</v>
      </c>
      <c r="P4053" s="18">
        <f t="shared" ca="1" si="1200"/>
        <v>841.63128670613787</v>
      </c>
      <c r="Q4053" s="47">
        <f ca="1">SUM(L$15:L4053)-SUM(M$15:M4053)</f>
        <v>0</v>
      </c>
      <c r="R4053" s="47" t="str">
        <f t="shared" ca="1" si="1201"/>
        <v>M4056</v>
      </c>
      <c r="S4053" s="40">
        <f t="shared" ca="1" si="1207"/>
        <v>0</v>
      </c>
      <c r="T4053" s="46">
        <f t="shared" ca="1" si="1208"/>
        <v>98</v>
      </c>
      <c r="X4053" s="74">
        <f t="shared" ca="1" si="1209"/>
        <v>-0.84163128670613785</v>
      </c>
      <c r="Y4053" s="75">
        <f t="shared" ca="1" si="1210"/>
        <v>-0.84163128670613785</v>
      </c>
      <c r="Z4053" s="74">
        <f t="shared" ca="1" si="1211"/>
        <v>0.43100685389073606</v>
      </c>
      <c r="AA4053" s="76">
        <f t="shared" ca="1" si="1212"/>
        <v>-841.63128670613787</v>
      </c>
      <c r="AB4053" s="76">
        <f t="shared" ca="1" si="1213"/>
        <v>431.00685389073607</v>
      </c>
    </row>
    <row r="4054" spans="1:28" x14ac:dyDescent="0.25">
      <c r="A4054" s="2">
        <f t="shared" si="1214"/>
        <v>20</v>
      </c>
      <c r="B4054" s="16">
        <f ca="1">VLOOKUP(A4054,PERIODS!$O$4:$P$33,2,FALSE)</f>
        <v>3.5000000000000003E-2</v>
      </c>
      <c r="C4054" s="15"/>
      <c r="D4054" s="18">
        <v>4040</v>
      </c>
      <c r="E4054" s="34">
        <f t="shared" ca="1" si="1197"/>
        <v>22710.023710078396</v>
      </c>
      <c r="F4054" s="34">
        <f t="shared" ca="1" si="1198"/>
        <v>3500.0000000000005</v>
      </c>
      <c r="G4054" s="69">
        <f t="shared" ca="1" si="1202"/>
        <v>0</v>
      </c>
      <c r="H4054" s="34">
        <f t="shared" ca="1" si="1203"/>
        <v>-1180.3285895506203</v>
      </c>
      <c r="I4054" s="34">
        <f t="shared" ca="1" si="1204"/>
        <v>2319.6714104493803</v>
      </c>
      <c r="J4054" s="18">
        <f ca="1">SUM(INDIRECT(ADDRESS(ROW(F4054),COLUMN(F4054),4)):INDIRECT(ADDRESS(ROW(F4054)+N$5-1,COLUMN(F4054),4)))</f>
        <v>24500.000000000004</v>
      </c>
      <c r="K4054" s="18">
        <f t="shared" ca="1" si="1205"/>
        <v>16350</v>
      </c>
      <c r="L4054" s="18">
        <f t="shared" ca="1" si="1215"/>
        <v>16350</v>
      </c>
      <c r="M4054" s="18">
        <f t="shared" ca="1" si="1199"/>
        <v>0</v>
      </c>
      <c r="N4054" s="34">
        <f t="shared" ca="1" si="1206"/>
        <v>20390.352299629016</v>
      </c>
      <c r="P4054" s="18">
        <f t="shared" ca="1" si="1200"/>
        <v>1180.3285895506203</v>
      </c>
      <c r="Q4054" s="47">
        <f ca="1">SUM(L$15:L4054)-SUM(M$15:M4054)</f>
        <v>16350</v>
      </c>
      <c r="R4054" s="47" t="str">
        <f t="shared" ca="1" si="1201"/>
        <v>M4057</v>
      </c>
      <c r="S4054" s="40">
        <f t="shared" ca="1" si="1207"/>
        <v>0</v>
      </c>
      <c r="T4054" s="46">
        <f t="shared" ca="1" si="1208"/>
        <v>63</v>
      </c>
      <c r="X4054" s="74">
        <f t="shared" ca="1" si="1209"/>
        <v>-1.1803285895506204</v>
      </c>
      <c r="Y4054" s="75">
        <f t="shared" ca="1" si="1210"/>
        <v>-1.1803285895506204</v>
      </c>
      <c r="Z4054" s="74">
        <f t="shared" ca="1" si="1211"/>
        <v>0.30717778660529288</v>
      </c>
      <c r="AA4054" s="76">
        <f t="shared" ca="1" si="1212"/>
        <v>-1180.3285895506203</v>
      </c>
      <c r="AB4054" s="76">
        <f t="shared" ca="1" si="1213"/>
        <v>307.17778660529285</v>
      </c>
    </row>
    <row r="4055" spans="1:28" x14ac:dyDescent="0.25">
      <c r="A4055" s="2">
        <f t="shared" si="1214"/>
        <v>21</v>
      </c>
      <c r="B4055" s="16">
        <f ca="1">VLOOKUP(A4055,PERIODS!$O$4:$P$33,2,FALSE)</f>
        <v>3.5000000000000003E-2</v>
      </c>
      <c r="C4055" s="15"/>
      <c r="D4055" s="18">
        <v>4041</v>
      </c>
      <c r="E4055" s="34">
        <f t="shared" ca="1" si="1197"/>
        <v>20390.352299629016</v>
      </c>
      <c r="F4055" s="34">
        <f t="shared" ca="1" si="1198"/>
        <v>3500.0000000000005</v>
      </c>
      <c r="G4055" s="69">
        <f t="shared" ca="1" si="1202"/>
        <v>0</v>
      </c>
      <c r="H4055" s="34">
        <f t="shared" ca="1" si="1203"/>
        <v>-838.25722287485416</v>
      </c>
      <c r="I4055" s="34">
        <f t="shared" ca="1" si="1204"/>
        <v>2661.7427771251464</v>
      </c>
      <c r="J4055" s="18">
        <f ca="1">SUM(INDIRECT(ADDRESS(ROW(F4055),COLUMN(F4055),4)):INDIRECT(ADDRESS(ROW(F4055)+N$5-1,COLUMN(F4055),4)))</f>
        <v>24500.000000000004</v>
      </c>
      <c r="K4055" s="18">
        <f t="shared" ca="1" si="1205"/>
        <v>16350</v>
      </c>
      <c r="L4055" s="18">
        <f t="shared" ca="1" si="1215"/>
        <v>0</v>
      </c>
      <c r="M4055" s="18">
        <f t="shared" ca="1" si="1199"/>
        <v>0</v>
      </c>
      <c r="N4055" s="34">
        <f t="shared" ca="1" si="1206"/>
        <v>17728.60952250387</v>
      </c>
      <c r="P4055" s="18">
        <f t="shared" ca="1" si="1200"/>
        <v>838.25722287485416</v>
      </c>
      <c r="Q4055" s="47">
        <f ca="1">SUM(L$15:L4055)-SUM(M$15:M4055)</f>
        <v>16350</v>
      </c>
      <c r="R4055" s="47" t="str">
        <f t="shared" ca="1" si="1201"/>
        <v>M4058</v>
      </c>
      <c r="S4055" s="40">
        <f t="shared" ca="1" si="1207"/>
        <v>0</v>
      </c>
      <c r="T4055" s="46">
        <f t="shared" ca="1" si="1208"/>
        <v>50</v>
      </c>
      <c r="X4055" s="74">
        <f t="shared" ca="1" si="1209"/>
        <v>-0.83825722287485416</v>
      </c>
      <c r="Y4055" s="75">
        <f t="shared" ca="1" si="1210"/>
        <v>-0.83825722287485416</v>
      </c>
      <c r="Z4055" s="74">
        <f t="shared" ca="1" si="1211"/>
        <v>0.43246355464618974</v>
      </c>
      <c r="AA4055" s="76">
        <f t="shared" ca="1" si="1212"/>
        <v>-838.25722287485416</v>
      </c>
      <c r="AB4055" s="76">
        <f t="shared" ca="1" si="1213"/>
        <v>432.46355464618972</v>
      </c>
    </row>
    <row r="4056" spans="1:28" x14ac:dyDescent="0.25">
      <c r="A4056" s="2">
        <f t="shared" si="1214"/>
        <v>22</v>
      </c>
      <c r="B4056" s="16">
        <f ca="1">VLOOKUP(A4056,PERIODS!$O$4:$P$33,2,FALSE)</f>
        <v>3.5000000000000003E-2</v>
      </c>
      <c r="C4056" s="15"/>
      <c r="D4056" s="18">
        <v>4042</v>
      </c>
      <c r="E4056" s="34">
        <f t="shared" ca="1" si="1197"/>
        <v>17728.60952250387</v>
      </c>
      <c r="F4056" s="34">
        <f t="shared" ca="1" si="1198"/>
        <v>3500.0000000000005</v>
      </c>
      <c r="G4056" s="69">
        <f t="shared" ca="1" si="1202"/>
        <v>0</v>
      </c>
      <c r="H4056" s="34">
        <f t="shared" ca="1" si="1203"/>
        <v>-621.75631468401821</v>
      </c>
      <c r="I4056" s="34">
        <f t="shared" ca="1" si="1204"/>
        <v>2878.2436853159825</v>
      </c>
      <c r="J4056" s="18">
        <f ca="1">SUM(INDIRECT(ADDRESS(ROW(F4056),COLUMN(F4056),4)):INDIRECT(ADDRESS(ROW(F4056)+N$5-1,COLUMN(F4056),4)))</f>
        <v>25000.000000000004</v>
      </c>
      <c r="K4056" s="18">
        <f t="shared" ca="1" si="1205"/>
        <v>16350</v>
      </c>
      <c r="L4056" s="18">
        <f t="shared" ca="1" si="1215"/>
        <v>0</v>
      </c>
      <c r="M4056" s="18">
        <f t="shared" ca="1" si="1199"/>
        <v>0</v>
      </c>
      <c r="N4056" s="34">
        <f t="shared" ca="1" si="1206"/>
        <v>14850.365837187888</v>
      </c>
      <c r="P4056" s="18">
        <f t="shared" ca="1" si="1200"/>
        <v>621.75631468401821</v>
      </c>
      <c r="Q4056" s="47">
        <f ca="1">SUM(L$15:L4056)-SUM(M$15:M4056)</f>
        <v>16350</v>
      </c>
      <c r="R4056" s="47" t="str">
        <f t="shared" ca="1" si="1201"/>
        <v>M4059</v>
      </c>
      <c r="S4056" s="40">
        <f t="shared" ca="1" si="1207"/>
        <v>0</v>
      </c>
      <c r="T4056" s="46">
        <f t="shared" ca="1" si="1208"/>
        <v>15</v>
      </c>
      <c r="X4056" s="74">
        <f t="shared" ca="1" si="1209"/>
        <v>-0.62175631468401826</v>
      </c>
      <c r="Y4056" s="75">
        <f t="shared" ca="1" si="1210"/>
        <v>-0.62175631468401826</v>
      </c>
      <c r="Z4056" s="74">
        <f t="shared" ca="1" si="1211"/>
        <v>0.53700046707703253</v>
      </c>
      <c r="AA4056" s="76">
        <f t="shared" ca="1" si="1212"/>
        <v>-621.75631468401821</v>
      </c>
      <c r="AB4056" s="76">
        <f t="shared" ca="1" si="1213"/>
        <v>537.00046707703257</v>
      </c>
    </row>
    <row r="4057" spans="1:28" x14ac:dyDescent="0.25">
      <c r="A4057" s="2">
        <f t="shared" si="1214"/>
        <v>23</v>
      </c>
      <c r="B4057" s="16">
        <f ca="1">VLOOKUP(A4057,PERIODS!$O$4:$P$33,2,FALSE)</f>
        <v>3.5000000000000003E-2</v>
      </c>
      <c r="C4057" s="15"/>
      <c r="D4057" s="18">
        <v>4043</v>
      </c>
      <c r="E4057" s="34">
        <f t="shared" ca="1" si="1197"/>
        <v>14850.365837187888</v>
      </c>
      <c r="F4057" s="34">
        <f t="shared" ca="1" si="1198"/>
        <v>3500.0000000000005</v>
      </c>
      <c r="G4057" s="69">
        <f t="shared" ca="1" si="1202"/>
        <v>0</v>
      </c>
      <c r="H4057" s="34">
        <f t="shared" ca="1" si="1203"/>
        <v>-202.68322632837371</v>
      </c>
      <c r="I4057" s="34">
        <f t="shared" ca="1" si="1204"/>
        <v>3297.3167736716268</v>
      </c>
      <c r="J4057" s="18">
        <f ca="1">SUM(INDIRECT(ADDRESS(ROW(F4057),COLUMN(F4057),4)):INDIRECT(ADDRESS(ROW(F4057)+N$5-1,COLUMN(F4057),4)))</f>
        <v>25500.000000000004</v>
      </c>
      <c r="K4057" s="18">
        <f t="shared" ca="1" si="1205"/>
        <v>0</v>
      </c>
      <c r="L4057" s="18">
        <f t="shared" ca="1" si="1215"/>
        <v>0</v>
      </c>
      <c r="M4057" s="18">
        <f t="shared" ca="1" si="1199"/>
        <v>16350</v>
      </c>
      <c r="N4057" s="34">
        <f t="shared" ca="1" si="1206"/>
        <v>27903.049063516261</v>
      </c>
      <c r="P4057" s="18">
        <f t="shared" ca="1" si="1200"/>
        <v>202.68322632837371</v>
      </c>
      <c r="Q4057" s="47">
        <f ca="1">SUM(L$15:L4057)-SUM(M$15:M4057)</f>
        <v>0</v>
      </c>
      <c r="R4057" s="47" t="str">
        <f t="shared" ca="1" si="1201"/>
        <v>M4060</v>
      </c>
      <c r="S4057" s="40">
        <f t="shared" ca="1" si="1207"/>
        <v>0</v>
      </c>
      <c r="T4057" s="46">
        <f t="shared" ca="1" si="1208"/>
        <v>58</v>
      </c>
      <c r="X4057" s="74">
        <f t="shared" ca="1" si="1209"/>
        <v>-0.20268322632837371</v>
      </c>
      <c r="Y4057" s="75">
        <f t="shared" ca="1" si="1210"/>
        <v>-0.20268322632837371</v>
      </c>
      <c r="Z4057" s="74">
        <f t="shared" ca="1" si="1211"/>
        <v>0.81653685784048802</v>
      </c>
      <c r="AA4057" s="76">
        <f t="shared" ca="1" si="1212"/>
        <v>-202.68322632837371</v>
      </c>
      <c r="AB4057" s="76">
        <f t="shared" ca="1" si="1213"/>
        <v>816.53685784048798</v>
      </c>
    </row>
    <row r="4058" spans="1:28" x14ac:dyDescent="0.25">
      <c r="A4058" s="2">
        <f t="shared" si="1214"/>
        <v>24</v>
      </c>
      <c r="B4058" s="16">
        <f ca="1">VLOOKUP(A4058,PERIODS!$O$4:$P$33,2,FALSE)</f>
        <v>3.5000000000000003E-2</v>
      </c>
      <c r="C4058" s="15"/>
      <c r="D4058" s="18">
        <v>4044</v>
      </c>
      <c r="E4058" s="34">
        <f t="shared" ca="1" si="1197"/>
        <v>27903.049063516261</v>
      </c>
      <c r="F4058" s="34">
        <f t="shared" ca="1" si="1198"/>
        <v>3500.0000000000005</v>
      </c>
      <c r="G4058" s="69">
        <f t="shared" ca="1" si="1202"/>
        <v>0</v>
      </c>
      <c r="H4058" s="34">
        <f t="shared" ca="1" si="1203"/>
        <v>1071.1725599879828</v>
      </c>
      <c r="I4058" s="34">
        <f t="shared" ca="1" si="1204"/>
        <v>4571.1725599879828</v>
      </c>
      <c r="J4058" s="18">
        <f ca="1">SUM(INDIRECT(ADDRESS(ROW(F4058),COLUMN(F4058),4)):INDIRECT(ADDRESS(ROW(F4058)+N$5-1,COLUMN(F4058),4)))</f>
        <v>26000</v>
      </c>
      <c r="K4058" s="18">
        <f t="shared" ca="1" si="1205"/>
        <v>0</v>
      </c>
      <c r="L4058" s="18">
        <f t="shared" ca="1" si="1215"/>
        <v>0</v>
      </c>
      <c r="M4058" s="18">
        <f t="shared" ca="1" si="1199"/>
        <v>0</v>
      </c>
      <c r="N4058" s="34">
        <f t="shared" ca="1" si="1206"/>
        <v>23331.876503528278</v>
      </c>
      <c r="P4058" s="18">
        <f t="shared" ca="1" si="1200"/>
        <v>1071.1725599879828</v>
      </c>
      <c r="Q4058" s="47">
        <f ca="1">SUM(L$15:L4058)-SUM(M$15:M4058)</f>
        <v>0</v>
      </c>
      <c r="R4058" s="47" t="str">
        <f t="shared" ca="1" si="1201"/>
        <v>M4061</v>
      </c>
      <c r="S4058" s="40">
        <f t="shared" ca="1" si="1207"/>
        <v>0</v>
      </c>
      <c r="T4058" s="46">
        <f t="shared" ca="1" si="1208"/>
        <v>37</v>
      </c>
      <c r="X4058" s="74">
        <f t="shared" ca="1" si="1209"/>
        <v>1.0711725599879829</v>
      </c>
      <c r="Y4058" s="75">
        <f t="shared" ca="1" si="1210"/>
        <v>1.0711725599879829</v>
      </c>
      <c r="Z4058" s="74">
        <f t="shared" ca="1" si="1211"/>
        <v>2.9187999622851781</v>
      </c>
      <c r="AA4058" s="76">
        <f t="shared" ca="1" si="1212"/>
        <v>1071.1725599879828</v>
      </c>
      <c r="AB4058" s="76">
        <f t="shared" ca="1" si="1213"/>
        <v>2918.799962285178</v>
      </c>
    </row>
    <row r="4059" spans="1:28" x14ac:dyDescent="0.25">
      <c r="A4059" s="2">
        <f t="shared" si="1214"/>
        <v>25</v>
      </c>
      <c r="B4059" s="16">
        <f ca="1">VLOOKUP(A4059,PERIODS!$O$4:$P$33,2,FALSE)</f>
        <v>3.5000000000000003E-2</v>
      </c>
      <c r="C4059" s="15"/>
      <c r="D4059" s="18">
        <v>4045</v>
      </c>
      <c r="E4059" s="34">
        <f t="shared" ca="1" si="1197"/>
        <v>23331.876503528278</v>
      </c>
      <c r="F4059" s="34">
        <f t="shared" ca="1" si="1198"/>
        <v>3500.0000000000005</v>
      </c>
      <c r="G4059" s="69">
        <f t="shared" ca="1" si="1202"/>
        <v>0</v>
      </c>
      <c r="H4059" s="34">
        <f t="shared" ca="1" si="1203"/>
        <v>941.67768578930998</v>
      </c>
      <c r="I4059" s="34">
        <f t="shared" ca="1" si="1204"/>
        <v>4441.6776857893101</v>
      </c>
      <c r="J4059" s="18">
        <f ca="1">SUM(INDIRECT(ADDRESS(ROW(F4059),COLUMN(F4059),4)):INDIRECT(ADDRESS(ROW(F4059)+N$5-1,COLUMN(F4059),4)))</f>
        <v>24900</v>
      </c>
      <c r="K4059" s="18">
        <f t="shared" ca="1" si="1205"/>
        <v>16350</v>
      </c>
      <c r="L4059" s="18">
        <f t="shared" ca="1" si="1215"/>
        <v>16350</v>
      </c>
      <c r="M4059" s="18">
        <f t="shared" ca="1" si="1199"/>
        <v>0</v>
      </c>
      <c r="N4059" s="34">
        <f t="shared" ca="1" si="1206"/>
        <v>18890.198817738969</v>
      </c>
      <c r="P4059" s="18">
        <f t="shared" ca="1" si="1200"/>
        <v>941.67768578930998</v>
      </c>
      <c r="Q4059" s="47">
        <f ca="1">SUM(L$15:L4059)-SUM(M$15:M4059)</f>
        <v>16350</v>
      </c>
      <c r="R4059" s="47" t="str">
        <f t="shared" ca="1" si="1201"/>
        <v>M4062</v>
      </c>
      <c r="S4059" s="40">
        <f t="shared" ca="1" si="1207"/>
        <v>0</v>
      </c>
      <c r="T4059" s="46">
        <f t="shared" ca="1" si="1208"/>
        <v>16</v>
      </c>
      <c r="X4059" s="74">
        <f t="shared" ca="1" si="1209"/>
        <v>0.94167768578930999</v>
      </c>
      <c r="Y4059" s="75">
        <f t="shared" ca="1" si="1210"/>
        <v>0.94167768578930999</v>
      </c>
      <c r="Z4059" s="74">
        <f t="shared" ca="1" si="1211"/>
        <v>2.5642798674910257</v>
      </c>
      <c r="AA4059" s="76">
        <f t="shared" ca="1" si="1212"/>
        <v>941.67768578930998</v>
      </c>
      <c r="AB4059" s="76">
        <f t="shared" ca="1" si="1213"/>
        <v>2564.2798674910255</v>
      </c>
    </row>
    <row r="4060" spans="1:28" x14ac:dyDescent="0.25">
      <c r="A4060" s="2">
        <f t="shared" si="1214"/>
        <v>26</v>
      </c>
      <c r="B4060" s="16">
        <f ca="1">VLOOKUP(A4060,PERIODS!$O$4:$P$33,2,FALSE)</f>
        <v>3.5000000000000003E-2</v>
      </c>
      <c r="C4060" s="15"/>
      <c r="D4060" s="18">
        <v>4046</v>
      </c>
      <c r="E4060" s="34">
        <f t="shared" ca="1" si="1197"/>
        <v>18890.198817738969</v>
      </c>
      <c r="F4060" s="34">
        <f t="shared" ca="1" si="1198"/>
        <v>3500.0000000000005</v>
      </c>
      <c r="G4060" s="69">
        <f t="shared" ca="1" si="1202"/>
        <v>0</v>
      </c>
      <c r="H4060" s="34">
        <f t="shared" ca="1" si="1203"/>
        <v>147.15292473366978</v>
      </c>
      <c r="I4060" s="34">
        <f t="shared" ca="1" si="1204"/>
        <v>3647.1529247336703</v>
      </c>
      <c r="J4060" s="18">
        <f ca="1">SUM(INDIRECT(ADDRESS(ROW(F4060),COLUMN(F4060),4)):INDIRECT(ADDRESS(ROW(F4060)+N$5-1,COLUMN(F4060),4)))</f>
        <v>23900</v>
      </c>
      <c r="K4060" s="18">
        <f t="shared" ca="1" si="1205"/>
        <v>16350</v>
      </c>
      <c r="L4060" s="18">
        <f t="shared" ca="1" si="1215"/>
        <v>0</v>
      </c>
      <c r="M4060" s="18">
        <f t="shared" ca="1" si="1199"/>
        <v>0</v>
      </c>
      <c r="N4060" s="34">
        <f t="shared" ca="1" si="1206"/>
        <v>15243.045893005299</v>
      </c>
      <c r="P4060" s="18">
        <f t="shared" ca="1" si="1200"/>
        <v>147.15292473366978</v>
      </c>
      <c r="Q4060" s="47">
        <f ca="1">SUM(L$15:L4060)-SUM(M$15:M4060)</f>
        <v>16350</v>
      </c>
      <c r="R4060" s="47" t="str">
        <f t="shared" ca="1" si="1201"/>
        <v>M4063</v>
      </c>
      <c r="S4060" s="40">
        <f t="shared" ca="1" si="1207"/>
        <v>0</v>
      </c>
      <c r="T4060" s="46">
        <f t="shared" ca="1" si="1208"/>
        <v>60</v>
      </c>
      <c r="X4060" s="74">
        <f t="shared" ca="1" si="1209"/>
        <v>0.14715292473366978</v>
      </c>
      <c r="Y4060" s="75">
        <f t="shared" ca="1" si="1210"/>
        <v>0.14715292473366978</v>
      </c>
      <c r="Z4060" s="74">
        <f t="shared" ca="1" si="1211"/>
        <v>1.1585311175464554</v>
      </c>
      <c r="AA4060" s="76">
        <f t="shared" ca="1" si="1212"/>
        <v>147.15292473366978</v>
      </c>
      <c r="AB4060" s="76">
        <f t="shared" ca="1" si="1213"/>
        <v>1158.5311175464553</v>
      </c>
    </row>
    <row r="4061" spans="1:28" x14ac:dyDescent="0.25">
      <c r="A4061" s="2">
        <f t="shared" si="1214"/>
        <v>27</v>
      </c>
      <c r="B4061" s="16">
        <f ca="1">VLOOKUP(A4061,PERIODS!$O$4:$P$33,2,FALSE)</f>
        <v>3.5000000000000003E-2</v>
      </c>
      <c r="C4061" s="15"/>
      <c r="D4061" s="18">
        <v>4047</v>
      </c>
      <c r="E4061" s="34">
        <f t="shared" ca="1" si="1197"/>
        <v>15243.045893005299</v>
      </c>
      <c r="F4061" s="34">
        <f t="shared" ca="1" si="1198"/>
        <v>3500.0000000000005</v>
      </c>
      <c r="G4061" s="69">
        <f t="shared" ca="1" si="1202"/>
        <v>0</v>
      </c>
      <c r="H4061" s="34">
        <f t="shared" ca="1" si="1203"/>
        <v>195.01533569980671</v>
      </c>
      <c r="I4061" s="34">
        <f t="shared" ca="1" si="1204"/>
        <v>3695.0153356998071</v>
      </c>
      <c r="J4061" s="18">
        <f ca="1">SUM(INDIRECT(ADDRESS(ROW(F4061),COLUMN(F4061),4)):INDIRECT(ADDRESS(ROW(F4061)+N$5-1,COLUMN(F4061),4)))</f>
        <v>22900</v>
      </c>
      <c r="K4061" s="18">
        <f t="shared" ca="1" si="1205"/>
        <v>16350</v>
      </c>
      <c r="L4061" s="18">
        <f t="shared" ca="1" si="1215"/>
        <v>0</v>
      </c>
      <c r="M4061" s="18">
        <f t="shared" ca="1" si="1199"/>
        <v>0</v>
      </c>
      <c r="N4061" s="34">
        <f t="shared" ca="1" si="1206"/>
        <v>11548.030557305492</v>
      </c>
      <c r="P4061" s="18">
        <f t="shared" ca="1" si="1200"/>
        <v>195.01533569980671</v>
      </c>
      <c r="Q4061" s="47">
        <f ca="1">SUM(L$15:L4061)-SUM(M$15:M4061)</f>
        <v>16350</v>
      </c>
      <c r="R4061" s="47" t="str">
        <f t="shared" ca="1" si="1201"/>
        <v>M4064</v>
      </c>
      <c r="S4061" s="40">
        <f t="shared" ca="1" si="1207"/>
        <v>0</v>
      </c>
      <c r="T4061" s="46">
        <f t="shared" ca="1" si="1208"/>
        <v>71</v>
      </c>
      <c r="X4061" s="74">
        <f t="shared" ca="1" si="1209"/>
        <v>0.19501533569980672</v>
      </c>
      <c r="Y4061" s="75">
        <f t="shared" ca="1" si="1210"/>
        <v>0.19501533569980672</v>
      </c>
      <c r="Z4061" s="74">
        <f t="shared" ca="1" si="1211"/>
        <v>1.2153296242771028</v>
      </c>
      <c r="AA4061" s="76">
        <f t="shared" ca="1" si="1212"/>
        <v>195.01533569980671</v>
      </c>
      <c r="AB4061" s="76">
        <f t="shared" ca="1" si="1213"/>
        <v>1215.3296242771028</v>
      </c>
    </row>
    <row r="4062" spans="1:28" x14ac:dyDescent="0.25">
      <c r="A4062" s="2">
        <f t="shared" si="1214"/>
        <v>28</v>
      </c>
      <c r="B4062" s="16">
        <f ca="1">VLOOKUP(A4062,PERIODS!$O$4:$P$33,2,FALSE)</f>
        <v>0.04</v>
      </c>
      <c r="C4062" s="15"/>
      <c r="D4062" s="18">
        <v>4048</v>
      </c>
      <c r="E4062" s="34">
        <f t="shared" ca="1" si="1197"/>
        <v>11548.030557305492</v>
      </c>
      <c r="F4062" s="34">
        <f t="shared" ca="1" si="1198"/>
        <v>4000</v>
      </c>
      <c r="G4062" s="69">
        <f t="shared" ca="1" si="1202"/>
        <v>0</v>
      </c>
      <c r="H4062" s="34">
        <f t="shared" ca="1" si="1203"/>
        <v>-234.01122272414955</v>
      </c>
      <c r="I4062" s="34">
        <f t="shared" ca="1" si="1204"/>
        <v>3765.9887772758502</v>
      </c>
      <c r="J4062" s="18">
        <f ca="1">SUM(INDIRECT(ADDRESS(ROW(F4062),COLUMN(F4062),4)):INDIRECT(ADDRESS(ROW(F4062)+N$5-1,COLUMN(F4062),4)))</f>
        <v>21900</v>
      </c>
      <c r="K4062" s="18">
        <f t="shared" ca="1" si="1205"/>
        <v>0</v>
      </c>
      <c r="L4062" s="18">
        <f t="shared" ca="1" si="1215"/>
        <v>0</v>
      </c>
      <c r="M4062" s="18">
        <f t="shared" ca="1" si="1199"/>
        <v>16350</v>
      </c>
      <c r="N4062" s="34">
        <f t="shared" ca="1" si="1206"/>
        <v>24132.041780029642</v>
      </c>
      <c r="P4062" s="18">
        <f t="shared" ca="1" si="1200"/>
        <v>234.01122272414955</v>
      </c>
      <c r="Q4062" s="47">
        <f ca="1">SUM(L$15:L4062)-SUM(M$15:M4062)</f>
        <v>0</v>
      </c>
      <c r="R4062" s="47" t="str">
        <f t="shared" ca="1" si="1201"/>
        <v>M4065</v>
      </c>
      <c r="S4062" s="40">
        <f t="shared" ca="1" si="1207"/>
        <v>0</v>
      </c>
      <c r="T4062" s="46">
        <f t="shared" ca="1" si="1208"/>
        <v>84</v>
      </c>
      <c r="X4062" s="74">
        <f t="shared" ca="1" si="1209"/>
        <v>-0.23401122272414954</v>
      </c>
      <c r="Y4062" s="75">
        <f t="shared" ca="1" si="1210"/>
        <v>-0.23401122272414954</v>
      </c>
      <c r="Z4062" s="74">
        <f t="shared" ca="1" si="1211"/>
        <v>0.79135293471005719</v>
      </c>
      <c r="AA4062" s="76">
        <f t="shared" ca="1" si="1212"/>
        <v>-234.01122272414955</v>
      </c>
      <c r="AB4062" s="76">
        <f t="shared" ca="1" si="1213"/>
        <v>791.35293471005718</v>
      </c>
    </row>
    <row r="4063" spans="1:28" x14ac:dyDescent="0.25">
      <c r="A4063" s="2">
        <f t="shared" si="1214"/>
        <v>29</v>
      </c>
      <c r="B4063" s="16">
        <f ca="1">VLOOKUP(A4063,PERIODS!$O$4:$P$33,2,FALSE)</f>
        <v>0.04</v>
      </c>
      <c r="C4063" s="15"/>
      <c r="D4063" s="18">
        <v>4049</v>
      </c>
      <c r="E4063" s="34">
        <f t="shared" ca="1" si="1197"/>
        <v>24132.041780029642</v>
      </c>
      <c r="F4063" s="34">
        <f t="shared" ca="1" si="1198"/>
        <v>4000</v>
      </c>
      <c r="G4063" s="69">
        <f t="shared" ca="1" si="1202"/>
        <v>0</v>
      </c>
      <c r="H4063" s="34">
        <f t="shared" ca="1" si="1203"/>
        <v>1648.9924525003646</v>
      </c>
      <c r="I4063" s="34">
        <f t="shared" ca="1" si="1204"/>
        <v>5648.9924525003644</v>
      </c>
      <c r="J4063" s="18">
        <f ca="1">SUM(INDIRECT(ADDRESS(ROW(F4063),COLUMN(F4063),4)):INDIRECT(ADDRESS(ROW(F4063)+N$5-1,COLUMN(F4063),4)))</f>
        <v>21200</v>
      </c>
      <c r="K4063" s="18">
        <f t="shared" ca="1" si="1205"/>
        <v>0</v>
      </c>
      <c r="L4063" s="18">
        <f t="shared" ca="1" si="1215"/>
        <v>0</v>
      </c>
      <c r="M4063" s="18">
        <f t="shared" ca="1" si="1199"/>
        <v>0</v>
      </c>
      <c r="N4063" s="34">
        <f t="shared" ca="1" si="1206"/>
        <v>18483.049327529276</v>
      </c>
      <c r="P4063" s="18">
        <f t="shared" ca="1" si="1200"/>
        <v>1648.9924525003646</v>
      </c>
      <c r="Q4063" s="47">
        <f ca="1">SUM(L$15:L4063)-SUM(M$15:M4063)</f>
        <v>0</v>
      </c>
      <c r="R4063" s="47" t="str">
        <f t="shared" ca="1" si="1201"/>
        <v>M4066</v>
      </c>
      <c r="S4063" s="40">
        <f t="shared" ca="1" si="1207"/>
        <v>0</v>
      </c>
      <c r="T4063" s="46">
        <f t="shared" ca="1" si="1208"/>
        <v>7</v>
      </c>
      <c r="X4063" s="74">
        <f t="shared" ca="1" si="1209"/>
        <v>1.6489924525003645</v>
      </c>
      <c r="Y4063" s="75">
        <f t="shared" ca="1" si="1210"/>
        <v>1.6489924525003645</v>
      </c>
      <c r="Z4063" s="74">
        <f t="shared" ca="1" si="1211"/>
        <v>5.2017361897248158</v>
      </c>
      <c r="AA4063" s="76">
        <f t="shared" ca="1" si="1212"/>
        <v>1648.9924525003646</v>
      </c>
      <c r="AB4063" s="76">
        <f t="shared" ca="1" si="1213"/>
        <v>5201.7361897248156</v>
      </c>
    </row>
    <row r="4064" spans="1:28" x14ac:dyDescent="0.25">
      <c r="A4064" s="2">
        <f t="shared" si="1214"/>
        <v>30</v>
      </c>
      <c r="B4064" s="16">
        <f ca="1">VLOOKUP(A4064,PERIODS!$O$4:$P$33,2,FALSE)</f>
        <v>0.04</v>
      </c>
      <c r="C4064" s="15"/>
      <c r="D4064" s="18">
        <v>4050</v>
      </c>
      <c r="E4064" s="34">
        <f t="shared" ca="1" si="1197"/>
        <v>18483.049327529276</v>
      </c>
      <c r="F4064" s="34">
        <f t="shared" ca="1" si="1198"/>
        <v>4000</v>
      </c>
      <c r="G4064" s="69">
        <f t="shared" ca="1" si="1202"/>
        <v>0</v>
      </c>
      <c r="H4064" s="34">
        <f t="shared" ca="1" si="1203"/>
        <v>-1019.0548516430033</v>
      </c>
      <c r="I4064" s="34">
        <f t="shared" ca="1" si="1204"/>
        <v>2980.9451483569965</v>
      </c>
      <c r="J4064" s="18">
        <f ca="1">SUM(INDIRECT(ADDRESS(ROW(F4064),COLUMN(F4064),4)):INDIRECT(ADDRESS(ROW(F4064)+N$5-1,COLUMN(F4064),4)))</f>
        <v>20500</v>
      </c>
      <c r="K4064" s="18">
        <f t="shared" ca="1" si="1205"/>
        <v>16350</v>
      </c>
      <c r="L4064" s="18">
        <f t="shared" ca="1" si="1215"/>
        <v>16350</v>
      </c>
      <c r="M4064" s="18">
        <f t="shared" ca="1" si="1199"/>
        <v>0</v>
      </c>
      <c r="N4064" s="34">
        <f t="shared" ca="1" si="1206"/>
        <v>15502.104179172278</v>
      </c>
      <c r="P4064" s="18">
        <f t="shared" ca="1" si="1200"/>
        <v>1019.0548516430033</v>
      </c>
      <c r="Q4064" s="47">
        <f ca="1">SUM(L$15:L4064)-SUM(M$15:M4064)</f>
        <v>16350</v>
      </c>
      <c r="R4064" s="47" t="str">
        <f t="shared" ca="1" si="1201"/>
        <v>M4067</v>
      </c>
      <c r="S4064" s="40">
        <f t="shared" ca="1" si="1207"/>
        <v>0</v>
      </c>
      <c r="T4064" s="46">
        <f t="shared" ca="1" si="1208"/>
        <v>87</v>
      </c>
      <c r="X4064" s="74">
        <f t="shared" ca="1" si="1209"/>
        <v>-1.0190548516430034</v>
      </c>
      <c r="Y4064" s="75">
        <f t="shared" ca="1" si="1210"/>
        <v>-1.0190548516430034</v>
      </c>
      <c r="Z4064" s="74">
        <f t="shared" ca="1" si="1211"/>
        <v>0.36093591699978494</v>
      </c>
      <c r="AA4064" s="76">
        <f t="shared" ca="1" si="1212"/>
        <v>-1019.0548516430033</v>
      </c>
      <c r="AB4064" s="76">
        <f t="shared" ca="1" si="1213"/>
        <v>360.93591699978492</v>
      </c>
    </row>
    <row r="4065" spans="1:28" x14ac:dyDescent="0.25">
      <c r="A4065" s="2">
        <f t="shared" si="1214"/>
        <v>1</v>
      </c>
      <c r="B4065" s="16">
        <f ca="1">VLOOKUP(A4065,PERIODS!$O$4:$P$33,2,FALSE)</f>
        <v>2.4E-2</v>
      </c>
      <c r="C4065" s="15"/>
      <c r="D4065" s="18">
        <v>4051</v>
      </c>
      <c r="E4065" s="34">
        <f t="shared" ca="1" si="1197"/>
        <v>15502.104179172278</v>
      </c>
      <c r="F4065" s="34">
        <f t="shared" ca="1" si="1198"/>
        <v>2400</v>
      </c>
      <c r="G4065" s="69">
        <f t="shared" ca="1" si="1202"/>
        <v>0</v>
      </c>
      <c r="H4065" s="34">
        <f t="shared" ca="1" si="1203"/>
        <v>943.56626393447516</v>
      </c>
      <c r="I4065" s="34">
        <f t="shared" ca="1" si="1204"/>
        <v>3343.566263934475</v>
      </c>
      <c r="J4065" s="18">
        <f ca="1">SUM(INDIRECT(ADDRESS(ROW(F4065),COLUMN(F4065),4)):INDIRECT(ADDRESS(ROW(F4065)+N$5-1,COLUMN(F4065),4)))</f>
        <v>19800</v>
      </c>
      <c r="K4065" s="18">
        <f t="shared" ca="1" si="1205"/>
        <v>16350</v>
      </c>
      <c r="L4065" s="18">
        <f t="shared" ca="1" si="1215"/>
        <v>0</v>
      </c>
      <c r="M4065" s="18">
        <f t="shared" ca="1" si="1199"/>
        <v>0</v>
      </c>
      <c r="N4065" s="34">
        <f t="shared" ca="1" si="1206"/>
        <v>12158.537915237803</v>
      </c>
      <c r="P4065" s="18">
        <f t="shared" ca="1" si="1200"/>
        <v>943.56626393447516</v>
      </c>
      <c r="Q4065" s="47">
        <f ca="1">SUM(L$15:L4065)-SUM(M$15:M4065)</f>
        <v>16350</v>
      </c>
      <c r="R4065" s="47" t="str">
        <f t="shared" ca="1" si="1201"/>
        <v>M4068</v>
      </c>
      <c r="S4065" s="40">
        <f t="shared" ca="1" si="1207"/>
        <v>0</v>
      </c>
      <c r="T4065" s="46">
        <f t="shared" ca="1" si="1208"/>
        <v>44</v>
      </c>
      <c r="X4065" s="74">
        <f t="shared" ca="1" si="1209"/>
        <v>0.94356626393447518</v>
      </c>
      <c r="Y4065" s="75">
        <f t="shared" ca="1" si="1210"/>
        <v>0.94356626393447518</v>
      </c>
      <c r="Z4065" s="74">
        <f t="shared" ca="1" si="1211"/>
        <v>2.569127286330712</v>
      </c>
      <c r="AA4065" s="76">
        <f t="shared" ca="1" si="1212"/>
        <v>943.56626393447516</v>
      </c>
      <c r="AB4065" s="76">
        <f t="shared" ca="1" si="1213"/>
        <v>2569.1272863307122</v>
      </c>
    </row>
    <row r="4066" spans="1:28" x14ac:dyDescent="0.25">
      <c r="A4066" s="2">
        <f t="shared" si="1214"/>
        <v>2</v>
      </c>
      <c r="B4066" s="16">
        <f ca="1">VLOOKUP(A4066,PERIODS!$O$4:$P$33,2,FALSE)</f>
        <v>2.5000000000000001E-2</v>
      </c>
      <c r="C4066" s="15"/>
      <c r="D4066" s="18">
        <v>4052</v>
      </c>
      <c r="E4066" s="34">
        <f t="shared" ref="E4066:E4129" ca="1" si="1216">N4065</f>
        <v>12158.537915237803</v>
      </c>
      <c r="F4066" s="34">
        <f t="shared" ca="1" si="1198"/>
        <v>2500</v>
      </c>
      <c r="G4066" s="69">
        <f t="shared" ca="1" si="1202"/>
        <v>0</v>
      </c>
      <c r="H4066" s="34">
        <f t="shared" ca="1" si="1203"/>
        <v>762.1718248901883</v>
      </c>
      <c r="I4066" s="34">
        <f t="shared" ca="1" si="1204"/>
        <v>3262.1718248901884</v>
      </c>
      <c r="J4066" s="18">
        <f ca="1">SUM(INDIRECT(ADDRESS(ROW(F4066),COLUMN(F4066),4)):INDIRECT(ADDRESS(ROW(F4066)+N$5-1,COLUMN(F4066),4)))</f>
        <v>20700</v>
      </c>
      <c r="K4066" s="18">
        <f t="shared" ca="1" si="1205"/>
        <v>16350</v>
      </c>
      <c r="L4066" s="18">
        <f t="shared" ca="1" si="1215"/>
        <v>0</v>
      </c>
      <c r="M4066" s="18">
        <f t="shared" ca="1" si="1199"/>
        <v>0</v>
      </c>
      <c r="N4066" s="34">
        <f t="shared" ca="1" si="1206"/>
        <v>8896.3660903476139</v>
      </c>
      <c r="P4066" s="18">
        <f t="shared" ca="1" si="1200"/>
        <v>762.1718248901883</v>
      </c>
      <c r="Q4066" s="47">
        <f ca="1">SUM(L$15:L4066)-SUM(M$15:M4066)</f>
        <v>16350</v>
      </c>
      <c r="R4066" s="47" t="str">
        <f t="shared" ca="1" si="1201"/>
        <v>M4069</v>
      </c>
      <c r="S4066" s="40">
        <f t="shared" ca="1" si="1207"/>
        <v>0</v>
      </c>
      <c r="T4066" s="46">
        <f t="shared" ca="1" si="1208"/>
        <v>51</v>
      </c>
      <c r="X4066" s="74">
        <f t="shared" ca="1" si="1209"/>
        <v>0.76217182489018831</v>
      </c>
      <c r="Y4066" s="75">
        <f t="shared" ca="1" si="1210"/>
        <v>0.76217182489018831</v>
      </c>
      <c r="Z4066" s="74">
        <f t="shared" ca="1" si="1211"/>
        <v>2.1429252286029721</v>
      </c>
      <c r="AA4066" s="76">
        <f t="shared" ca="1" si="1212"/>
        <v>762.1718248901883</v>
      </c>
      <c r="AB4066" s="76">
        <f t="shared" ca="1" si="1213"/>
        <v>2142.9252286029719</v>
      </c>
    </row>
    <row r="4067" spans="1:28" x14ac:dyDescent="0.25">
      <c r="A4067" s="2">
        <f t="shared" si="1214"/>
        <v>3</v>
      </c>
      <c r="B4067" s="16">
        <f ca="1">VLOOKUP(A4067,PERIODS!$O$4:$P$33,2,FALSE)</f>
        <v>2.5000000000000001E-2</v>
      </c>
      <c r="C4067" s="15"/>
      <c r="D4067" s="18">
        <v>4053</v>
      </c>
      <c r="E4067" s="34">
        <f t="shared" ca="1" si="1216"/>
        <v>8896.3660903476139</v>
      </c>
      <c r="F4067" s="34">
        <f t="shared" ca="1" si="1198"/>
        <v>2500</v>
      </c>
      <c r="G4067" s="69">
        <f t="shared" ca="1" si="1202"/>
        <v>0</v>
      </c>
      <c r="H4067" s="34">
        <f t="shared" ca="1" si="1203"/>
        <v>206.37387442060304</v>
      </c>
      <c r="I4067" s="34">
        <f t="shared" ca="1" si="1204"/>
        <v>2706.373874420603</v>
      </c>
      <c r="J4067" s="18">
        <f ca="1">SUM(INDIRECT(ADDRESS(ROW(F4067),COLUMN(F4067),4)):INDIRECT(ADDRESS(ROW(F4067)+N$5-1,COLUMN(F4067),4)))</f>
        <v>21500</v>
      </c>
      <c r="K4067" s="18">
        <f t="shared" ca="1" si="1205"/>
        <v>0</v>
      </c>
      <c r="L4067" s="18">
        <f t="shared" ca="1" si="1215"/>
        <v>0</v>
      </c>
      <c r="M4067" s="18">
        <f t="shared" ca="1" si="1199"/>
        <v>16350</v>
      </c>
      <c r="N4067" s="34">
        <f t="shared" ca="1" si="1206"/>
        <v>22539.99221592701</v>
      </c>
      <c r="P4067" s="18">
        <f t="shared" ca="1" si="1200"/>
        <v>206.37387442060304</v>
      </c>
      <c r="Q4067" s="47">
        <f ca="1">SUM(L$15:L4067)-SUM(M$15:M4067)</f>
        <v>0</v>
      </c>
      <c r="R4067" s="47" t="str">
        <f t="shared" ca="1" si="1201"/>
        <v>M4070</v>
      </c>
      <c r="S4067" s="40">
        <f t="shared" ca="1" si="1207"/>
        <v>0</v>
      </c>
      <c r="T4067" s="46">
        <f t="shared" ca="1" si="1208"/>
        <v>63</v>
      </c>
      <c r="X4067" s="74">
        <f t="shared" ca="1" si="1209"/>
        <v>0.20637387442060304</v>
      </c>
      <c r="Y4067" s="75">
        <f t="shared" ca="1" si="1210"/>
        <v>0.20637387442060304</v>
      </c>
      <c r="Z4067" s="74">
        <f t="shared" ca="1" si="1211"/>
        <v>1.2292126892770643</v>
      </c>
      <c r="AA4067" s="76">
        <f t="shared" ca="1" si="1212"/>
        <v>206.37387442060304</v>
      </c>
      <c r="AB4067" s="76">
        <f t="shared" ca="1" si="1213"/>
        <v>1229.2126892770643</v>
      </c>
    </row>
    <row r="4068" spans="1:28" x14ac:dyDescent="0.25">
      <c r="A4068" s="2">
        <f t="shared" si="1214"/>
        <v>4</v>
      </c>
      <c r="B4068" s="16">
        <f ca="1">VLOOKUP(A4068,PERIODS!$O$4:$P$33,2,FALSE)</f>
        <v>2.5000000000000001E-2</v>
      </c>
      <c r="C4068" s="15"/>
      <c r="D4068" s="18">
        <v>4054</v>
      </c>
      <c r="E4068" s="34">
        <f t="shared" ca="1" si="1216"/>
        <v>22539.99221592701</v>
      </c>
      <c r="F4068" s="34">
        <f t="shared" ca="1" si="1198"/>
        <v>2500</v>
      </c>
      <c r="G4068" s="69">
        <f t="shared" ca="1" si="1202"/>
        <v>0</v>
      </c>
      <c r="H4068" s="34">
        <f t="shared" ca="1" si="1203"/>
        <v>16.725569629766632</v>
      </c>
      <c r="I4068" s="34">
        <f t="shared" ca="1" si="1204"/>
        <v>2516.7255696297666</v>
      </c>
      <c r="J4068" s="18">
        <f ca="1">SUM(INDIRECT(ADDRESS(ROW(F4068),COLUMN(F4068),4)):INDIRECT(ADDRESS(ROW(F4068)+N$5-1,COLUMN(F4068),4)))</f>
        <v>22300</v>
      </c>
      <c r="K4068" s="18">
        <f t="shared" ca="1" si="1205"/>
        <v>0</v>
      </c>
      <c r="L4068" s="18">
        <f t="shared" ca="1" si="1215"/>
        <v>0</v>
      </c>
      <c r="M4068" s="18">
        <f t="shared" ca="1" si="1199"/>
        <v>0</v>
      </c>
      <c r="N4068" s="34">
        <f t="shared" ca="1" si="1206"/>
        <v>20023.266646297245</v>
      </c>
      <c r="P4068" s="18">
        <f t="shared" ca="1" si="1200"/>
        <v>16.725569629766632</v>
      </c>
      <c r="Q4068" s="47">
        <f ca="1">SUM(L$15:L4068)-SUM(M$15:M4068)</f>
        <v>0</v>
      </c>
      <c r="R4068" s="47" t="str">
        <f t="shared" ca="1" si="1201"/>
        <v>M4071</v>
      </c>
      <c r="S4068" s="40">
        <f t="shared" ca="1" si="1207"/>
        <v>0</v>
      </c>
      <c r="T4068" s="46">
        <f t="shared" ca="1" si="1208"/>
        <v>11</v>
      </c>
      <c r="X4068" s="74">
        <f t="shared" ca="1" si="1209"/>
        <v>1.672556962976663E-2</v>
      </c>
      <c r="Y4068" s="75">
        <f t="shared" ca="1" si="1210"/>
        <v>1.672556962976663E-2</v>
      </c>
      <c r="Z4068" s="74">
        <f t="shared" ca="1" si="1211"/>
        <v>1.016866225055989</v>
      </c>
      <c r="AA4068" s="76">
        <f t="shared" ca="1" si="1212"/>
        <v>16.725569629766632</v>
      </c>
      <c r="AB4068" s="76">
        <f t="shared" ca="1" si="1213"/>
        <v>1016.866225055989</v>
      </c>
    </row>
    <row r="4069" spans="1:28" x14ac:dyDescent="0.25">
      <c r="A4069" s="2">
        <f t="shared" si="1214"/>
        <v>5</v>
      </c>
      <c r="B4069" s="16">
        <f ca="1">VLOOKUP(A4069,PERIODS!$O$4:$P$33,2,FALSE)</f>
        <v>3.3000000000000002E-2</v>
      </c>
      <c r="C4069" s="15"/>
      <c r="D4069" s="18">
        <v>4055</v>
      </c>
      <c r="E4069" s="34">
        <f t="shared" ca="1" si="1216"/>
        <v>20023.266646297245</v>
      </c>
      <c r="F4069" s="34">
        <f t="shared" ca="1" si="1198"/>
        <v>3300</v>
      </c>
      <c r="G4069" s="69">
        <f t="shared" ca="1" si="1202"/>
        <v>0</v>
      </c>
      <c r="H4069" s="34">
        <f t="shared" ca="1" si="1203"/>
        <v>-161.96414745090331</v>
      </c>
      <c r="I4069" s="34">
        <f t="shared" ca="1" si="1204"/>
        <v>3138.0358525490965</v>
      </c>
      <c r="J4069" s="18">
        <f ca="1">SUM(INDIRECT(ADDRESS(ROW(F4069),COLUMN(F4069),4)):INDIRECT(ADDRESS(ROW(F4069)+N$5-1,COLUMN(F4069),4)))</f>
        <v>23100</v>
      </c>
      <c r="K4069" s="18">
        <f t="shared" ca="1" si="1205"/>
        <v>16350</v>
      </c>
      <c r="L4069" s="18">
        <f t="shared" ca="1" si="1215"/>
        <v>16350</v>
      </c>
      <c r="M4069" s="18">
        <f t="shared" ca="1" si="1199"/>
        <v>0</v>
      </c>
      <c r="N4069" s="34">
        <f t="shared" ca="1" si="1206"/>
        <v>16885.230793748149</v>
      </c>
      <c r="P4069" s="18">
        <f t="shared" ca="1" si="1200"/>
        <v>161.96414745090331</v>
      </c>
      <c r="Q4069" s="47">
        <f ca="1">SUM(L$15:L4069)-SUM(M$15:M4069)</f>
        <v>16350</v>
      </c>
      <c r="R4069" s="47" t="str">
        <f t="shared" ca="1" si="1201"/>
        <v>M4072</v>
      </c>
      <c r="S4069" s="40">
        <f t="shared" ca="1" si="1207"/>
        <v>0</v>
      </c>
      <c r="T4069" s="46">
        <f t="shared" ca="1" si="1208"/>
        <v>64</v>
      </c>
      <c r="X4069" s="74">
        <f t="shared" ca="1" si="1209"/>
        <v>-0.16196414745090332</v>
      </c>
      <c r="Y4069" s="75">
        <f t="shared" ca="1" si="1210"/>
        <v>-0.16196414745090332</v>
      </c>
      <c r="Z4069" s="74">
        <f t="shared" ca="1" si="1211"/>
        <v>0.85047169557185998</v>
      </c>
      <c r="AA4069" s="76">
        <f t="shared" ca="1" si="1212"/>
        <v>-161.96414745090331</v>
      </c>
      <c r="AB4069" s="76">
        <f t="shared" ca="1" si="1213"/>
        <v>850.47169557185998</v>
      </c>
    </row>
    <row r="4070" spans="1:28" x14ac:dyDescent="0.25">
      <c r="A4070" s="2">
        <f t="shared" si="1214"/>
        <v>6</v>
      </c>
      <c r="B4070" s="16">
        <f ca="1">VLOOKUP(A4070,PERIODS!$O$4:$P$33,2,FALSE)</f>
        <v>3.3000000000000002E-2</v>
      </c>
      <c r="C4070" s="15"/>
      <c r="D4070" s="18">
        <v>4056</v>
      </c>
      <c r="E4070" s="34">
        <f t="shared" ca="1" si="1216"/>
        <v>16885.230793748149</v>
      </c>
      <c r="F4070" s="34">
        <f t="shared" ca="1" si="1198"/>
        <v>3300</v>
      </c>
      <c r="G4070" s="69">
        <f t="shared" ca="1" si="1202"/>
        <v>0</v>
      </c>
      <c r="H4070" s="34">
        <f t="shared" ca="1" si="1203"/>
        <v>-719.3658093811398</v>
      </c>
      <c r="I4070" s="34">
        <f t="shared" ca="1" si="1204"/>
        <v>2580.63419061886</v>
      </c>
      <c r="J4070" s="18">
        <f ca="1">SUM(INDIRECT(ADDRESS(ROW(F4070),COLUMN(F4070),4)):INDIRECT(ADDRESS(ROW(F4070)+N$5-1,COLUMN(F4070),4)))</f>
        <v>23100</v>
      </c>
      <c r="K4070" s="18">
        <f t="shared" ca="1" si="1205"/>
        <v>16350</v>
      </c>
      <c r="L4070" s="18">
        <f t="shared" ca="1" si="1215"/>
        <v>0</v>
      </c>
      <c r="M4070" s="18">
        <f t="shared" ca="1" si="1199"/>
        <v>0</v>
      </c>
      <c r="N4070" s="34">
        <f t="shared" ca="1" si="1206"/>
        <v>14304.596603129288</v>
      </c>
      <c r="P4070" s="18">
        <f t="shared" ca="1" si="1200"/>
        <v>719.3658093811398</v>
      </c>
      <c r="Q4070" s="47">
        <f ca="1">SUM(L$15:L4070)-SUM(M$15:M4070)</f>
        <v>16350</v>
      </c>
      <c r="R4070" s="47" t="str">
        <f t="shared" ca="1" si="1201"/>
        <v>M4073</v>
      </c>
      <c r="S4070" s="40">
        <f t="shared" ca="1" si="1207"/>
        <v>0</v>
      </c>
      <c r="T4070" s="46">
        <f t="shared" ca="1" si="1208"/>
        <v>46</v>
      </c>
      <c r="X4070" s="74">
        <f t="shared" ca="1" si="1209"/>
        <v>-0.71936580938113981</v>
      </c>
      <c r="Y4070" s="75">
        <f t="shared" ca="1" si="1210"/>
        <v>-0.71936580938113981</v>
      </c>
      <c r="Z4070" s="74">
        <f t="shared" ca="1" si="1211"/>
        <v>0.48706104758043534</v>
      </c>
      <c r="AA4070" s="76">
        <f t="shared" ca="1" si="1212"/>
        <v>-719.3658093811398</v>
      </c>
      <c r="AB4070" s="76">
        <f t="shared" ca="1" si="1213"/>
        <v>487.06104758043534</v>
      </c>
    </row>
    <row r="4071" spans="1:28" x14ac:dyDescent="0.25">
      <c r="A4071" s="2">
        <f t="shared" si="1214"/>
        <v>7</v>
      </c>
      <c r="B4071" s="16">
        <f ca="1">VLOOKUP(A4071,PERIODS!$O$4:$P$33,2,FALSE)</f>
        <v>3.3000000000000002E-2</v>
      </c>
      <c r="C4071" s="15"/>
      <c r="D4071" s="18">
        <v>4057</v>
      </c>
      <c r="E4071" s="34">
        <f t="shared" ca="1" si="1216"/>
        <v>14304.596603129288</v>
      </c>
      <c r="F4071" s="34">
        <f t="shared" ca="1" si="1198"/>
        <v>3300</v>
      </c>
      <c r="G4071" s="69">
        <f t="shared" ca="1" si="1202"/>
        <v>0</v>
      </c>
      <c r="H4071" s="34">
        <f t="shared" ca="1" si="1203"/>
        <v>258.65105740935098</v>
      </c>
      <c r="I4071" s="34">
        <f t="shared" ca="1" si="1204"/>
        <v>3558.6510574093509</v>
      </c>
      <c r="J4071" s="18">
        <f ca="1">SUM(INDIRECT(ADDRESS(ROW(F4071),COLUMN(F4071),4)):INDIRECT(ADDRESS(ROW(F4071)+N$5-1,COLUMN(F4071),4)))</f>
        <v>23100</v>
      </c>
      <c r="K4071" s="18">
        <f t="shared" ca="1" si="1205"/>
        <v>16350</v>
      </c>
      <c r="L4071" s="18">
        <f t="shared" ca="1" si="1215"/>
        <v>0</v>
      </c>
      <c r="M4071" s="18">
        <f t="shared" ca="1" si="1199"/>
        <v>0</v>
      </c>
      <c r="N4071" s="34">
        <f t="shared" ca="1" si="1206"/>
        <v>10745.945545719936</v>
      </c>
      <c r="P4071" s="18">
        <f t="shared" ca="1" si="1200"/>
        <v>258.65105740935098</v>
      </c>
      <c r="Q4071" s="47">
        <f ca="1">SUM(L$15:L4071)-SUM(M$15:M4071)</f>
        <v>16350</v>
      </c>
      <c r="R4071" s="47" t="str">
        <f t="shared" ca="1" si="1201"/>
        <v>M4074</v>
      </c>
      <c r="S4071" s="40">
        <f t="shared" ca="1" si="1207"/>
        <v>0</v>
      </c>
      <c r="T4071" s="46">
        <f t="shared" ca="1" si="1208"/>
        <v>53</v>
      </c>
      <c r="X4071" s="74">
        <f t="shared" ca="1" si="1209"/>
        <v>0.25865105740935096</v>
      </c>
      <c r="Y4071" s="75">
        <f t="shared" ca="1" si="1210"/>
        <v>0.25865105740935096</v>
      </c>
      <c r="Z4071" s="74">
        <f t="shared" ca="1" si="1211"/>
        <v>1.2951817818812748</v>
      </c>
      <c r="AA4071" s="76">
        <f t="shared" ca="1" si="1212"/>
        <v>258.65105740935098</v>
      </c>
      <c r="AB4071" s="76">
        <f t="shared" ca="1" si="1213"/>
        <v>1295.1817818812747</v>
      </c>
    </row>
    <row r="4072" spans="1:28" x14ac:dyDescent="0.25">
      <c r="A4072" s="2">
        <f t="shared" si="1214"/>
        <v>8</v>
      </c>
      <c r="B4072" s="16">
        <f ca="1">VLOOKUP(A4072,PERIODS!$O$4:$P$33,2,FALSE)</f>
        <v>3.3000000000000002E-2</v>
      </c>
      <c r="C4072" s="15"/>
      <c r="D4072" s="18">
        <v>4058</v>
      </c>
      <c r="E4072" s="34">
        <f t="shared" ca="1" si="1216"/>
        <v>10745.945545719936</v>
      </c>
      <c r="F4072" s="34">
        <f t="shared" ca="1" si="1198"/>
        <v>3300</v>
      </c>
      <c r="G4072" s="69">
        <f t="shared" ca="1" si="1202"/>
        <v>0</v>
      </c>
      <c r="H4072" s="34">
        <f t="shared" ca="1" si="1203"/>
        <v>1959.9639845400536</v>
      </c>
      <c r="I4072" s="34">
        <f t="shared" ca="1" si="1204"/>
        <v>5259.9639845400534</v>
      </c>
      <c r="J4072" s="18">
        <f ca="1">SUM(INDIRECT(ADDRESS(ROW(F4072),COLUMN(F4072),4)):INDIRECT(ADDRESS(ROW(F4072)+N$5-1,COLUMN(F4072),4)))</f>
        <v>23100</v>
      </c>
      <c r="K4072" s="18">
        <f t="shared" ca="1" si="1205"/>
        <v>0</v>
      </c>
      <c r="L4072" s="18">
        <f t="shared" ca="1" si="1215"/>
        <v>0</v>
      </c>
      <c r="M4072" s="18">
        <f t="shared" ca="1" si="1199"/>
        <v>16350</v>
      </c>
      <c r="N4072" s="34">
        <f t="shared" ca="1" si="1206"/>
        <v>21835.981561179884</v>
      </c>
      <c r="P4072" s="18">
        <f t="shared" ca="1" si="1200"/>
        <v>1959.9639845400536</v>
      </c>
      <c r="Q4072" s="47">
        <f ca="1">SUM(L$15:L4072)-SUM(M$15:M4072)</f>
        <v>0</v>
      </c>
      <c r="R4072" s="47" t="str">
        <f t="shared" ca="1" si="1201"/>
        <v>M4075</v>
      </c>
      <c r="S4072" s="40">
        <f t="shared" ca="1" si="1207"/>
        <v>0</v>
      </c>
      <c r="T4072" s="46">
        <f t="shared" ca="1" si="1208"/>
        <v>77</v>
      </c>
      <c r="X4072" s="74">
        <f t="shared" ca="1" si="1209"/>
        <v>2.0957567008402447</v>
      </c>
      <c r="Y4072" s="75">
        <f t="shared" ca="1" si="1210"/>
        <v>1.9599639845400536</v>
      </c>
      <c r="Z4072" s="74">
        <f t="shared" ca="1" si="1211"/>
        <v>7.0990713842313315</v>
      </c>
      <c r="AA4072" s="76">
        <f t="shared" ca="1" si="1212"/>
        <v>1959.9639845400536</v>
      </c>
      <c r="AB4072" s="76">
        <f t="shared" ca="1" si="1213"/>
        <v>7099.0713842313316</v>
      </c>
    </row>
    <row r="4073" spans="1:28" x14ac:dyDescent="0.25">
      <c r="A4073" s="2">
        <f t="shared" si="1214"/>
        <v>9</v>
      </c>
      <c r="B4073" s="16">
        <f ca="1">VLOOKUP(A4073,PERIODS!$O$4:$P$33,2,FALSE)</f>
        <v>3.3000000000000002E-2</v>
      </c>
      <c r="C4073" s="15"/>
      <c r="D4073" s="18">
        <v>4059</v>
      </c>
      <c r="E4073" s="34">
        <f t="shared" ca="1" si="1216"/>
        <v>21835.981561179884</v>
      </c>
      <c r="F4073" s="34">
        <f t="shared" ca="1" si="1198"/>
        <v>3300</v>
      </c>
      <c r="G4073" s="69">
        <f t="shared" ca="1" si="1202"/>
        <v>0</v>
      </c>
      <c r="H4073" s="34">
        <f t="shared" ca="1" si="1203"/>
        <v>-1139.3918309016879</v>
      </c>
      <c r="I4073" s="34">
        <f t="shared" ca="1" si="1204"/>
        <v>2160.6081690983119</v>
      </c>
      <c r="J4073" s="18">
        <f ca="1">SUM(INDIRECT(ADDRESS(ROW(F4073),COLUMN(F4073),4)):INDIRECT(ADDRESS(ROW(F4073)+N$5-1,COLUMN(F4073),4)))</f>
        <v>23100</v>
      </c>
      <c r="K4073" s="18">
        <f t="shared" ca="1" si="1205"/>
        <v>16350</v>
      </c>
      <c r="L4073" s="18">
        <f t="shared" ca="1" si="1215"/>
        <v>16350</v>
      </c>
      <c r="M4073" s="18">
        <f t="shared" ca="1" si="1199"/>
        <v>0</v>
      </c>
      <c r="N4073" s="34">
        <f t="shared" ca="1" si="1206"/>
        <v>19675.373392081572</v>
      </c>
      <c r="P4073" s="18">
        <f t="shared" ca="1" si="1200"/>
        <v>1139.3918309016879</v>
      </c>
      <c r="Q4073" s="47">
        <f ca="1">SUM(L$15:L4073)-SUM(M$15:M4073)</f>
        <v>16350</v>
      </c>
      <c r="R4073" s="47" t="str">
        <f t="shared" ca="1" si="1201"/>
        <v>M4076</v>
      </c>
      <c r="S4073" s="40">
        <f t="shared" ca="1" si="1207"/>
        <v>0</v>
      </c>
      <c r="T4073" s="46">
        <f t="shared" ca="1" si="1208"/>
        <v>5</v>
      </c>
      <c r="X4073" s="74">
        <f t="shared" ca="1" si="1209"/>
        <v>-1.1393918309016879</v>
      </c>
      <c r="Y4073" s="75">
        <f t="shared" ca="1" si="1210"/>
        <v>-1.1393918309016879</v>
      </c>
      <c r="Z4073" s="74">
        <f t="shared" ca="1" si="1211"/>
        <v>0.32001358502009214</v>
      </c>
      <c r="AA4073" s="76">
        <f t="shared" ca="1" si="1212"/>
        <v>-1139.3918309016879</v>
      </c>
      <c r="AB4073" s="76">
        <f t="shared" ca="1" si="1213"/>
        <v>320.01358502009214</v>
      </c>
    </row>
    <row r="4074" spans="1:28" x14ac:dyDescent="0.25">
      <c r="A4074" s="2">
        <f t="shared" si="1214"/>
        <v>10</v>
      </c>
      <c r="B4074" s="16">
        <f ca="1">VLOOKUP(A4074,PERIODS!$O$4:$P$33,2,FALSE)</f>
        <v>3.3000000000000002E-2</v>
      </c>
      <c r="C4074" s="15"/>
      <c r="D4074" s="18">
        <v>4060</v>
      </c>
      <c r="E4074" s="34">
        <f t="shared" ca="1" si="1216"/>
        <v>19675.373392081572</v>
      </c>
      <c r="F4074" s="34">
        <f t="shared" ca="1" si="1198"/>
        <v>3300</v>
      </c>
      <c r="G4074" s="69">
        <f t="shared" ca="1" si="1202"/>
        <v>0</v>
      </c>
      <c r="H4074" s="34">
        <f t="shared" ca="1" si="1203"/>
        <v>-167.30871840690389</v>
      </c>
      <c r="I4074" s="34">
        <f t="shared" ca="1" si="1204"/>
        <v>3132.6912815930959</v>
      </c>
      <c r="J4074" s="18">
        <f ca="1">SUM(INDIRECT(ADDRESS(ROW(F4074),COLUMN(F4074),4)):INDIRECT(ADDRESS(ROW(F4074)+N$5-1,COLUMN(F4074),4)))</f>
        <v>23100</v>
      </c>
      <c r="K4074" s="18">
        <f t="shared" ca="1" si="1205"/>
        <v>16350</v>
      </c>
      <c r="L4074" s="18">
        <f t="shared" ca="1" si="1215"/>
        <v>0</v>
      </c>
      <c r="M4074" s="18">
        <f t="shared" ca="1" si="1199"/>
        <v>0</v>
      </c>
      <c r="N4074" s="34">
        <f t="shared" ca="1" si="1206"/>
        <v>16542.682110488477</v>
      </c>
      <c r="P4074" s="18">
        <f t="shared" ca="1" si="1200"/>
        <v>167.30871840690389</v>
      </c>
      <c r="Q4074" s="47">
        <f ca="1">SUM(L$15:L4074)-SUM(M$15:M4074)</f>
        <v>16350</v>
      </c>
      <c r="R4074" s="47" t="str">
        <f t="shared" ca="1" si="1201"/>
        <v>M4077</v>
      </c>
      <c r="S4074" s="40">
        <f t="shared" ca="1" si="1207"/>
        <v>0</v>
      </c>
      <c r="T4074" s="46">
        <f t="shared" ca="1" si="1208"/>
        <v>2</v>
      </c>
      <c r="X4074" s="74">
        <f t="shared" ca="1" si="1209"/>
        <v>-0.16730871840690389</v>
      </c>
      <c r="Y4074" s="75">
        <f t="shared" ca="1" si="1210"/>
        <v>-0.16730871840690389</v>
      </c>
      <c r="Z4074" s="74">
        <f t="shared" ca="1" si="1211"/>
        <v>0.84593841426150063</v>
      </c>
      <c r="AA4074" s="76">
        <f t="shared" ca="1" si="1212"/>
        <v>-167.30871840690389</v>
      </c>
      <c r="AB4074" s="76">
        <f t="shared" ca="1" si="1213"/>
        <v>845.93841426150061</v>
      </c>
    </row>
    <row r="4075" spans="1:28" x14ac:dyDescent="0.25">
      <c r="A4075" s="2">
        <f t="shared" si="1214"/>
        <v>11</v>
      </c>
      <c r="B4075" s="16">
        <f ca="1">VLOOKUP(A4075,PERIODS!$O$4:$P$33,2,FALSE)</f>
        <v>3.3000000000000002E-2</v>
      </c>
      <c r="C4075" s="15"/>
      <c r="D4075" s="18">
        <v>4061</v>
      </c>
      <c r="E4075" s="34">
        <f t="shared" ca="1" si="1216"/>
        <v>16542.682110488477</v>
      </c>
      <c r="F4075" s="34">
        <f t="shared" ca="1" si="1198"/>
        <v>3300</v>
      </c>
      <c r="G4075" s="69">
        <f t="shared" ca="1" si="1202"/>
        <v>0</v>
      </c>
      <c r="H4075" s="34">
        <f t="shared" ca="1" si="1203"/>
        <v>-274.3319413162169</v>
      </c>
      <c r="I4075" s="34">
        <f t="shared" ca="1" si="1204"/>
        <v>3025.6680586837829</v>
      </c>
      <c r="J4075" s="18">
        <f ca="1">SUM(INDIRECT(ADDRESS(ROW(F4075),COLUMN(F4075),4)):INDIRECT(ADDRESS(ROW(F4075)+N$5-1,COLUMN(F4075),4)))</f>
        <v>23300</v>
      </c>
      <c r="K4075" s="18">
        <f t="shared" ca="1" si="1205"/>
        <v>16350</v>
      </c>
      <c r="L4075" s="18">
        <f t="shared" ca="1" si="1215"/>
        <v>0</v>
      </c>
      <c r="M4075" s="18">
        <f t="shared" ca="1" si="1199"/>
        <v>0</v>
      </c>
      <c r="N4075" s="34">
        <f t="shared" ca="1" si="1206"/>
        <v>13517.014051804694</v>
      </c>
      <c r="P4075" s="18">
        <f t="shared" ca="1" si="1200"/>
        <v>274.3319413162169</v>
      </c>
      <c r="Q4075" s="47">
        <f ca="1">SUM(L$15:L4075)-SUM(M$15:M4075)</f>
        <v>16350</v>
      </c>
      <c r="R4075" s="47" t="str">
        <f t="shared" ca="1" si="1201"/>
        <v>M4078</v>
      </c>
      <c r="S4075" s="40">
        <f t="shared" ca="1" si="1207"/>
        <v>0</v>
      </c>
      <c r="T4075" s="46">
        <f t="shared" ca="1" si="1208"/>
        <v>98</v>
      </c>
      <c r="X4075" s="74">
        <f t="shared" ca="1" si="1209"/>
        <v>-0.27433194131621691</v>
      </c>
      <c r="Y4075" s="75">
        <f t="shared" ca="1" si="1210"/>
        <v>-0.27433194131621691</v>
      </c>
      <c r="Z4075" s="74">
        <f t="shared" ca="1" si="1211"/>
        <v>0.76007973151503261</v>
      </c>
      <c r="AA4075" s="76">
        <f t="shared" ca="1" si="1212"/>
        <v>-274.3319413162169</v>
      </c>
      <c r="AB4075" s="76">
        <f t="shared" ca="1" si="1213"/>
        <v>760.07973151503256</v>
      </c>
    </row>
    <row r="4076" spans="1:28" x14ac:dyDescent="0.25">
      <c r="A4076" s="2">
        <f t="shared" si="1214"/>
        <v>12</v>
      </c>
      <c r="B4076" s="16">
        <f ca="1">VLOOKUP(A4076,PERIODS!$O$4:$P$33,2,FALSE)</f>
        <v>3.3000000000000002E-2</v>
      </c>
      <c r="C4076" s="15"/>
      <c r="D4076" s="18">
        <v>4062</v>
      </c>
      <c r="E4076" s="34">
        <f t="shared" ca="1" si="1216"/>
        <v>13517.014051804694</v>
      </c>
      <c r="F4076" s="34">
        <f t="shared" ca="1" si="1198"/>
        <v>3300</v>
      </c>
      <c r="G4076" s="69">
        <f t="shared" ca="1" si="1202"/>
        <v>0</v>
      </c>
      <c r="H4076" s="34">
        <f t="shared" ca="1" si="1203"/>
        <v>-1804.0135422542821</v>
      </c>
      <c r="I4076" s="34">
        <f t="shared" ca="1" si="1204"/>
        <v>1495.9864577457179</v>
      </c>
      <c r="J4076" s="18">
        <f ca="1">SUM(INDIRECT(ADDRESS(ROW(F4076),COLUMN(F4076),4)):INDIRECT(ADDRESS(ROW(F4076)+N$5-1,COLUMN(F4076),4)))</f>
        <v>23500</v>
      </c>
      <c r="K4076" s="18">
        <f t="shared" ca="1" si="1205"/>
        <v>0</v>
      </c>
      <c r="L4076" s="18">
        <f t="shared" ca="1" si="1215"/>
        <v>0</v>
      </c>
      <c r="M4076" s="18">
        <f t="shared" ca="1" si="1199"/>
        <v>16350</v>
      </c>
      <c r="N4076" s="34">
        <f t="shared" ca="1" si="1206"/>
        <v>28371.027594058978</v>
      </c>
      <c r="P4076" s="18">
        <f t="shared" ca="1" si="1200"/>
        <v>1804.0135422542821</v>
      </c>
      <c r="Q4076" s="47">
        <f ca="1">SUM(L$15:L4076)-SUM(M$15:M4076)</f>
        <v>0</v>
      </c>
      <c r="R4076" s="47" t="str">
        <f t="shared" ca="1" si="1201"/>
        <v>M4079</v>
      </c>
      <c r="S4076" s="40">
        <f t="shared" ca="1" si="1207"/>
        <v>0</v>
      </c>
      <c r="T4076" s="46">
        <f t="shared" ca="1" si="1208"/>
        <v>25</v>
      </c>
      <c r="X4076" s="74">
        <f t="shared" ca="1" si="1209"/>
        <v>-1.8040135422542822</v>
      </c>
      <c r="Y4076" s="75">
        <f t="shared" ca="1" si="1210"/>
        <v>-1.8040135422542822</v>
      </c>
      <c r="Z4076" s="74">
        <f t="shared" ca="1" si="1211"/>
        <v>0.16463678373009347</v>
      </c>
      <c r="AA4076" s="76">
        <f t="shared" ca="1" si="1212"/>
        <v>-1804.0135422542821</v>
      </c>
      <c r="AB4076" s="76">
        <f t="shared" ca="1" si="1213"/>
        <v>164.63678373009347</v>
      </c>
    </row>
    <row r="4077" spans="1:28" x14ac:dyDescent="0.25">
      <c r="A4077" s="2">
        <f t="shared" si="1214"/>
        <v>13</v>
      </c>
      <c r="B4077" s="16">
        <f ca="1">VLOOKUP(A4077,PERIODS!$O$4:$P$33,2,FALSE)</f>
        <v>3.3000000000000002E-2</v>
      </c>
      <c r="C4077" s="15"/>
      <c r="D4077" s="18">
        <v>4063</v>
      </c>
      <c r="E4077" s="34">
        <f t="shared" ca="1" si="1216"/>
        <v>28371.027594058978</v>
      </c>
      <c r="F4077" s="34">
        <f t="shared" ca="1" si="1198"/>
        <v>3300</v>
      </c>
      <c r="G4077" s="69">
        <f t="shared" ca="1" si="1202"/>
        <v>0</v>
      </c>
      <c r="H4077" s="34">
        <f t="shared" ca="1" si="1203"/>
        <v>-753.02895453620829</v>
      </c>
      <c r="I4077" s="34">
        <f t="shared" ca="1" si="1204"/>
        <v>2546.9710454637916</v>
      </c>
      <c r="J4077" s="18">
        <f ca="1">SUM(INDIRECT(ADDRESS(ROW(F4077),COLUMN(F4077),4)):INDIRECT(ADDRESS(ROW(F4077)+N$5-1,COLUMN(F4077),4)))</f>
        <v>23700</v>
      </c>
      <c r="K4077" s="18">
        <f t="shared" ca="1" si="1205"/>
        <v>0</v>
      </c>
      <c r="L4077" s="18">
        <f t="shared" ca="1" si="1215"/>
        <v>0</v>
      </c>
      <c r="M4077" s="18">
        <f t="shared" ca="1" si="1199"/>
        <v>0</v>
      </c>
      <c r="N4077" s="34">
        <f t="shared" ca="1" si="1206"/>
        <v>25824.056548595188</v>
      </c>
      <c r="P4077" s="18">
        <f t="shared" ca="1" si="1200"/>
        <v>753.02895453620829</v>
      </c>
      <c r="Q4077" s="47">
        <f ca="1">SUM(L$15:L4077)-SUM(M$15:M4077)</f>
        <v>0</v>
      </c>
      <c r="R4077" s="47" t="str">
        <f t="shared" ca="1" si="1201"/>
        <v>M4080</v>
      </c>
      <c r="S4077" s="40">
        <f t="shared" ca="1" si="1207"/>
        <v>0</v>
      </c>
      <c r="T4077" s="46">
        <f t="shared" ca="1" si="1208"/>
        <v>57</v>
      </c>
      <c r="X4077" s="74">
        <f t="shared" ca="1" si="1209"/>
        <v>-0.75302895453620833</v>
      </c>
      <c r="Y4077" s="75">
        <f t="shared" ca="1" si="1210"/>
        <v>-0.75302895453620833</v>
      </c>
      <c r="Z4077" s="74">
        <f t="shared" ca="1" si="1211"/>
        <v>0.47093794062115829</v>
      </c>
      <c r="AA4077" s="76">
        <f t="shared" ca="1" si="1212"/>
        <v>-753.02895453620829</v>
      </c>
      <c r="AB4077" s="76">
        <f t="shared" ca="1" si="1213"/>
        <v>470.9379406211583</v>
      </c>
    </row>
    <row r="4078" spans="1:28" x14ac:dyDescent="0.25">
      <c r="A4078" s="2">
        <f t="shared" si="1214"/>
        <v>14</v>
      </c>
      <c r="B4078" s="16">
        <f ca="1">VLOOKUP(A4078,PERIODS!$O$4:$P$33,2,FALSE)</f>
        <v>3.3000000000000002E-2</v>
      </c>
      <c r="C4078" s="15"/>
      <c r="D4078" s="18">
        <v>4064</v>
      </c>
      <c r="E4078" s="34">
        <f t="shared" ca="1" si="1216"/>
        <v>25824.056548595188</v>
      </c>
      <c r="F4078" s="34">
        <f t="shared" ca="1" si="1198"/>
        <v>3300</v>
      </c>
      <c r="G4078" s="69">
        <f t="shared" ca="1" si="1202"/>
        <v>0</v>
      </c>
      <c r="H4078" s="34">
        <f t="shared" ca="1" si="1203"/>
        <v>-1256.202859305329</v>
      </c>
      <c r="I4078" s="34">
        <f t="shared" ca="1" si="1204"/>
        <v>2043.797140694671</v>
      </c>
      <c r="J4078" s="18">
        <f ca="1">SUM(INDIRECT(ADDRESS(ROW(F4078),COLUMN(F4078),4)):INDIRECT(ADDRESS(ROW(F4078)+N$5-1,COLUMN(F4078),4)))</f>
        <v>23900</v>
      </c>
      <c r="K4078" s="18">
        <f t="shared" ca="1" si="1205"/>
        <v>0</v>
      </c>
      <c r="L4078" s="18">
        <f t="shared" ca="1" si="1215"/>
        <v>0</v>
      </c>
      <c r="M4078" s="18">
        <f t="shared" ca="1" si="1199"/>
        <v>0</v>
      </c>
      <c r="N4078" s="34">
        <f t="shared" ca="1" si="1206"/>
        <v>23780.259407900518</v>
      </c>
      <c r="P4078" s="18">
        <f t="shared" ca="1" si="1200"/>
        <v>1256.202859305329</v>
      </c>
      <c r="Q4078" s="47">
        <f ca="1">SUM(L$15:L4078)-SUM(M$15:M4078)</f>
        <v>0</v>
      </c>
      <c r="R4078" s="47" t="str">
        <f t="shared" ca="1" si="1201"/>
        <v>M4081</v>
      </c>
      <c r="S4078" s="40">
        <f t="shared" ca="1" si="1207"/>
        <v>0</v>
      </c>
      <c r="T4078" s="46">
        <f t="shared" ca="1" si="1208"/>
        <v>12</v>
      </c>
      <c r="X4078" s="74">
        <f t="shared" ca="1" si="1209"/>
        <v>-1.2562028593053289</v>
      </c>
      <c r="Y4078" s="75">
        <f t="shared" ca="1" si="1210"/>
        <v>-1.2562028593053289</v>
      </c>
      <c r="Z4078" s="74">
        <f t="shared" ca="1" si="1211"/>
        <v>0.28473314823894569</v>
      </c>
      <c r="AA4078" s="76">
        <f t="shared" ca="1" si="1212"/>
        <v>-1256.202859305329</v>
      </c>
      <c r="AB4078" s="76">
        <f t="shared" ca="1" si="1213"/>
        <v>284.73314823894566</v>
      </c>
    </row>
    <row r="4079" spans="1:28" x14ac:dyDescent="0.25">
      <c r="A4079" s="2">
        <f t="shared" si="1214"/>
        <v>15</v>
      </c>
      <c r="B4079" s="16">
        <f ca="1">VLOOKUP(A4079,PERIODS!$O$4:$P$33,2,FALSE)</f>
        <v>3.3000000000000002E-2</v>
      </c>
      <c r="C4079" s="15"/>
      <c r="D4079" s="18">
        <v>4065</v>
      </c>
      <c r="E4079" s="34">
        <f t="shared" ca="1" si="1216"/>
        <v>23780.259407900518</v>
      </c>
      <c r="F4079" s="34">
        <f t="shared" ca="1" si="1198"/>
        <v>3300</v>
      </c>
      <c r="G4079" s="69">
        <f t="shared" ca="1" si="1202"/>
        <v>0</v>
      </c>
      <c r="H4079" s="34">
        <f t="shared" ca="1" si="1203"/>
        <v>-1173.0134732237807</v>
      </c>
      <c r="I4079" s="34">
        <f t="shared" ca="1" si="1204"/>
        <v>2126.9865267762193</v>
      </c>
      <c r="J4079" s="18">
        <f ca="1">SUM(INDIRECT(ADDRESS(ROW(F4079),COLUMN(F4079),4)):INDIRECT(ADDRESS(ROW(F4079)+N$5-1,COLUMN(F4079),4)))</f>
        <v>24100</v>
      </c>
      <c r="K4079" s="18">
        <f t="shared" ca="1" si="1205"/>
        <v>16350</v>
      </c>
      <c r="L4079" s="18">
        <f t="shared" ca="1" si="1215"/>
        <v>16350</v>
      </c>
      <c r="M4079" s="18">
        <f t="shared" ca="1" si="1199"/>
        <v>0</v>
      </c>
      <c r="N4079" s="34">
        <f t="shared" ca="1" si="1206"/>
        <v>21653.2728811243</v>
      </c>
      <c r="P4079" s="18">
        <f t="shared" ca="1" si="1200"/>
        <v>1173.0134732237807</v>
      </c>
      <c r="Q4079" s="47">
        <f ca="1">SUM(L$15:L4079)-SUM(M$15:M4079)</f>
        <v>16350</v>
      </c>
      <c r="R4079" s="47" t="str">
        <f t="shared" ca="1" si="1201"/>
        <v>M4082</v>
      </c>
      <c r="S4079" s="40">
        <f t="shared" ca="1" si="1207"/>
        <v>0</v>
      </c>
      <c r="T4079" s="46">
        <f t="shared" ca="1" si="1208"/>
        <v>92</v>
      </c>
      <c r="X4079" s="74">
        <f t="shared" ca="1" si="1209"/>
        <v>-1.1730134732237807</v>
      </c>
      <c r="Y4079" s="75">
        <f t="shared" ca="1" si="1210"/>
        <v>-1.1730134732237807</v>
      </c>
      <c r="Z4079" s="74">
        <f t="shared" ca="1" si="1211"/>
        <v>0.30943306660828285</v>
      </c>
      <c r="AA4079" s="76">
        <f t="shared" ca="1" si="1212"/>
        <v>-1173.0134732237807</v>
      </c>
      <c r="AB4079" s="76">
        <f t="shared" ca="1" si="1213"/>
        <v>309.43306660828284</v>
      </c>
    </row>
    <row r="4080" spans="1:28" x14ac:dyDescent="0.25">
      <c r="A4080" s="2">
        <f t="shared" si="1214"/>
        <v>16</v>
      </c>
      <c r="B4080" s="16">
        <f ca="1">VLOOKUP(A4080,PERIODS!$O$4:$P$33,2,FALSE)</f>
        <v>3.3000000000000002E-2</v>
      </c>
      <c r="C4080" s="15"/>
      <c r="D4080" s="18">
        <v>4066</v>
      </c>
      <c r="E4080" s="34">
        <f t="shared" ca="1" si="1216"/>
        <v>21653.2728811243</v>
      </c>
      <c r="F4080" s="34">
        <f t="shared" ca="1" si="1198"/>
        <v>3300</v>
      </c>
      <c r="G4080" s="69">
        <f t="shared" ca="1" si="1202"/>
        <v>0</v>
      </c>
      <c r="H4080" s="34">
        <f t="shared" ca="1" si="1203"/>
        <v>283.58010832834782</v>
      </c>
      <c r="I4080" s="34">
        <f t="shared" ca="1" si="1204"/>
        <v>3583.5801083283477</v>
      </c>
      <c r="J4080" s="18">
        <f ca="1">SUM(INDIRECT(ADDRESS(ROW(F4080),COLUMN(F4080),4)):INDIRECT(ADDRESS(ROW(F4080)+N$5-1,COLUMN(F4080),4)))</f>
        <v>24300</v>
      </c>
      <c r="K4080" s="18">
        <f t="shared" ca="1" si="1205"/>
        <v>16350</v>
      </c>
      <c r="L4080" s="18">
        <f t="shared" ca="1" si="1215"/>
        <v>0</v>
      </c>
      <c r="M4080" s="18">
        <f t="shared" ca="1" si="1199"/>
        <v>0</v>
      </c>
      <c r="N4080" s="34">
        <f t="shared" ca="1" si="1206"/>
        <v>18069.692772795952</v>
      </c>
      <c r="P4080" s="18">
        <f t="shared" ca="1" si="1200"/>
        <v>283.58010832834782</v>
      </c>
      <c r="Q4080" s="47">
        <f ca="1">SUM(L$15:L4080)-SUM(M$15:M4080)</f>
        <v>16350</v>
      </c>
      <c r="R4080" s="47" t="str">
        <f t="shared" ca="1" si="1201"/>
        <v>M4083</v>
      </c>
      <c r="S4080" s="40">
        <f t="shared" ca="1" si="1207"/>
        <v>0</v>
      </c>
      <c r="T4080" s="46">
        <f t="shared" ca="1" si="1208"/>
        <v>1</v>
      </c>
      <c r="X4080" s="74">
        <f t="shared" ca="1" si="1209"/>
        <v>0.28358010832834785</v>
      </c>
      <c r="Y4080" s="75">
        <f t="shared" ca="1" si="1210"/>
        <v>0.28358010832834785</v>
      </c>
      <c r="Z4080" s="74">
        <f t="shared" ca="1" si="1211"/>
        <v>1.3278752499197854</v>
      </c>
      <c r="AA4080" s="76">
        <f t="shared" ca="1" si="1212"/>
        <v>283.58010832834782</v>
      </c>
      <c r="AB4080" s="76">
        <f t="shared" ca="1" si="1213"/>
        <v>1327.8752499197853</v>
      </c>
    </row>
    <row r="4081" spans="1:28" x14ac:dyDescent="0.25">
      <c r="A4081" s="2">
        <f t="shared" si="1214"/>
        <v>17</v>
      </c>
      <c r="B4081" s="16">
        <f ca="1">VLOOKUP(A4081,PERIODS!$O$4:$P$33,2,FALSE)</f>
        <v>3.5000000000000003E-2</v>
      </c>
      <c r="C4081" s="15"/>
      <c r="D4081" s="18">
        <v>4067</v>
      </c>
      <c r="E4081" s="34">
        <f t="shared" ca="1" si="1216"/>
        <v>18069.692772795952</v>
      </c>
      <c r="F4081" s="34">
        <f t="shared" ca="1" si="1198"/>
        <v>3500.0000000000005</v>
      </c>
      <c r="G4081" s="69">
        <f t="shared" ca="1" si="1202"/>
        <v>0</v>
      </c>
      <c r="H4081" s="34">
        <f t="shared" ca="1" si="1203"/>
        <v>605.07005753569592</v>
      </c>
      <c r="I4081" s="34">
        <f t="shared" ca="1" si="1204"/>
        <v>4105.0700575356968</v>
      </c>
      <c r="J4081" s="18">
        <f ca="1">SUM(INDIRECT(ADDRESS(ROW(F4081),COLUMN(F4081),4)):INDIRECT(ADDRESS(ROW(F4081)+N$5-1,COLUMN(F4081),4)))</f>
        <v>24500.000000000004</v>
      </c>
      <c r="K4081" s="18">
        <f t="shared" ca="1" si="1205"/>
        <v>16350</v>
      </c>
      <c r="L4081" s="18">
        <f t="shared" ca="1" si="1215"/>
        <v>0</v>
      </c>
      <c r="M4081" s="18">
        <f t="shared" ca="1" si="1199"/>
        <v>0</v>
      </c>
      <c r="N4081" s="34">
        <f t="shared" ca="1" si="1206"/>
        <v>13964.622715260255</v>
      </c>
      <c r="P4081" s="18">
        <f t="shared" ca="1" si="1200"/>
        <v>605.07005753569592</v>
      </c>
      <c r="Q4081" s="47">
        <f ca="1">SUM(L$15:L4081)-SUM(M$15:M4081)</f>
        <v>16350</v>
      </c>
      <c r="R4081" s="47" t="str">
        <f t="shared" ca="1" si="1201"/>
        <v>M4084</v>
      </c>
      <c r="S4081" s="40">
        <f t="shared" ca="1" si="1207"/>
        <v>0</v>
      </c>
      <c r="T4081" s="46">
        <f t="shared" ca="1" si="1208"/>
        <v>8</v>
      </c>
      <c r="X4081" s="74">
        <f t="shared" ca="1" si="1209"/>
        <v>0.60507005753569587</v>
      </c>
      <c r="Y4081" s="75">
        <f t="shared" ca="1" si="1210"/>
        <v>0.60507005753569587</v>
      </c>
      <c r="Z4081" s="74">
        <f t="shared" ca="1" si="1211"/>
        <v>1.8313805063968167</v>
      </c>
      <c r="AA4081" s="76">
        <f t="shared" ca="1" si="1212"/>
        <v>605.07005753569592</v>
      </c>
      <c r="AB4081" s="76">
        <f t="shared" ca="1" si="1213"/>
        <v>1831.3805063968166</v>
      </c>
    </row>
    <row r="4082" spans="1:28" x14ac:dyDescent="0.25">
      <c r="A4082" s="2">
        <f t="shared" si="1214"/>
        <v>18</v>
      </c>
      <c r="B4082" s="16">
        <f ca="1">VLOOKUP(A4082,PERIODS!$O$4:$P$33,2,FALSE)</f>
        <v>3.5000000000000003E-2</v>
      </c>
      <c r="C4082" s="15"/>
      <c r="D4082" s="18">
        <v>4068</v>
      </c>
      <c r="E4082" s="34">
        <f t="shared" ca="1" si="1216"/>
        <v>13964.622715260255</v>
      </c>
      <c r="F4082" s="34">
        <f t="shared" ca="1" si="1198"/>
        <v>3500.0000000000005</v>
      </c>
      <c r="G4082" s="69">
        <f t="shared" ca="1" si="1202"/>
        <v>0</v>
      </c>
      <c r="H4082" s="34">
        <f t="shared" ca="1" si="1203"/>
        <v>-1460.2028955739042</v>
      </c>
      <c r="I4082" s="34">
        <f t="shared" ca="1" si="1204"/>
        <v>2039.7971044260962</v>
      </c>
      <c r="J4082" s="18">
        <f ca="1">SUM(INDIRECT(ADDRESS(ROW(F4082),COLUMN(F4082),4)):INDIRECT(ADDRESS(ROW(F4082)+N$5-1,COLUMN(F4082),4)))</f>
        <v>24500.000000000004</v>
      </c>
      <c r="K4082" s="18">
        <f t="shared" ca="1" si="1205"/>
        <v>0</v>
      </c>
      <c r="L4082" s="18">
        <f t="shared" ca="1" si="1215"/>
        <v>0</v>
      </c>
      <c r="M4082" s="18">
        <f t="shared" ca="1" si="1199"/>
        <v>16350</v>
      </c>
      <c r="N4082" s="34">
        <f t="shared" ca="1" si="1206"/>
        <v>11924.825610834159</v>
      </c>
      <c r="P4082" s="18">
        <f t="shared" ca="1" si="1200"/>
        <v>1460.2028955739042</v>
      </c>
      <c r="Q4082" s="47">
        <f ca="1">SUM(L$15:L4082)-SUM(M$15:M4082)</f>
        <v>0</v>
      </c>
      <c r="R4082" s="47" t="str">
        <f t="shared" ca="1" si="1201"/>
        <v>M4085</v>
      </c>
      <c r="S4082" s="40">
        <f t="shared" ca="1" si="1207"/>
        <v>16350</v>
      </c>
      <c r="T4082" s="46">
        <f t="shared" ca="1" si="1208"/>
        <v>96</v>
      </c>
      <c r="X4082" s="74">
        <f t="shared" ca="1" si="1209"/>
        <v>-1.4602028955739041</v>
      </c>
      <c r="Y4082" s="75">
        <f t="shared" ca="1" si="1210"/>
        <v>-1.4602028955739041</v>
      </c>
      <c r="Z4082" s="74">
        <f t="shared" ca="1" si="1211"/>
        <v>0.23218915979738342</v>
      </c>
      <c r="AA4082" s="76">
        <f t="shared" ca="1" si="1212"/>
        <v>-1460.2028955739042</v>
      </c>
      <c r="AB4082" s="76">
        <f t="shared" ca="1" si="1213"/>
        <v>232.18915979738341</v>
      </c>
    </row>
    <row r="4083" spans="1:28" x14ac:dyDescent="0.25">
      <c r="A4083" s="2">
        <f t="shared" si="1214"/>
        <v>19</v>
      </c>
      <c r="B4083" s="16">
        <f ca="1">VLOOKUP(A4083,PERIODS!$O$4:$P$33,2,FALSE)</f>
        <v>3.5000000000000003E-2</v>
      </c>
      <c r="C4083" s="15"/>
      <c r="D4083" s="18">
        <v>4069</v>
      </c>
      <c r="E4083" s="34">
        <f t="shared" ca="1" si="1216"/>
        <v>11924.825610834159</v>
      </c>
      <c r="F4083" s="34">
        <f t="shared" ca="1" si="1198"/>
        <v>3500.0000000000005</v>
      </c>
      <c r="G4083" s="69">
        <f t="shared" ca="1" si="1202"/>
        <v>0</v>
      </c>
      <c r="H4083" s="34">
        <f t="shared" ca="1" si="1203"/>
        <v>-927.9802718863192</v>
      </c>
      <c r="I4083" s="34">
        <f t="shared" ca="1" si="1204"/>
        <v>2572.0197281136811</v>
      </c>
      <c r="J4083" s="18">
        <f ca="1">SUM(INDIRECT(ADDRESS(ROW(F4083),COLUMN(F4083),4)):INDIRECT(ADDRESS(ROW(F4083)+N$5-1,COLUMN(F4083),4)))</f>
        <v>24500.000000000004</v>
      </c>
      <c r="K4083" s="18">
        <f t="shared" ca="1" si="1205"/>
        <v>16350</v>
      </c>
      <c r="L4083" s="18">
        <f t="shared" ca="1" si="1215"/>
        <v>16350</v>
      </c>
      <c r="M4083" s="18">
        <f t="shared" ca="1" si="1199"/>
        <v>0</v>
      </c>
      <c r="N4083" s="34">
        <f t="shared" ca="1" si="1206"/>
        <v>9352.8058827204786</v>
      </c>
      <c r="P4083" s="18">
        <f t="shared" ca="1" si="1200"/>
        <v>927.9802718863192</v>
      </c>
      <c r="Q4083" s="47">
        <f ca="1">SUM(L$15:L4083)-SUM(M$15:M4083)</f>
        <v>16350</v>
      </c>
      <c r="R4083" s="47" t="str">
        <f t="shared" ca="1" si="1201"/>
        <v>M4086</v>
      </c>
      <c r="S4083" s="40">
        <f t="shared" ca="1" si="1207"/>
        <v>0</v>
      </c>
      <c r="T4083" s="46">
        <f t="shared" ca="1" si="1208"/>
        <v>58</v>
      </c>
      <c r="X4083" s="74">
        <f t="shared" ca="1" si="1209"/>
        <v>-0.92798027188631915</v>
      </c>
      <c r="Y4083" s="75">
        <f t="shared" ca="1" si="1210"/>
        <v>-0.92798027188631915</v>
      </c>
      <c r="Z4083" s="74">
        <f t="shared" ca="1" si="1211"/>
        <v>0.3953514068866642</v>
      </c>
      <c r="AA4083" s="76">
        <f t="shared" ca="1" si="1212"/>
        <v>-927.9802718863192</v>
      </c>
      <c r="AB4083" s="76">
        <f t="shared" ca="1" si="1213"/>
        <v>395.35140688666422</v>
      </c>
    </row>
    <row r="4084" spans="1:28" x14ac:dyDescent="0.25">
      <c r="A4084" s="2">
        <f t="shared" si="1214"/>
        <v>20</v>
      </c>
      <c r="B4084" s="16">
        <f ca="1">VLOOKUP(A4084,PERIODS!$O$4:$P$33,2,FALSE)</f>
        <v>3.5000000000000003E-2</v>
      </c>
      <c r="C4084" s="15"/>
      <c r="D4084" s="18">
        <v>4070</v>
      </c>
      <c r="E4084" s="34">
        <f t="shared" ca="1" si="1216"/>
        <v>9352.8058827204786</v>
      </c>
      <c r="F4084" s="34">
        <f t="shared" ca="1" si="1198"/>
        <v>3500.0000000000005</v>
      </c>
      <c r="G4084" s="69">
        <f t="shared" ca="1" si="1202"/>
        <v>0</v>
      </c>
      <c r="H4084" s="34">
        <f t="shared" ca="1" si="1203"/>
        <v>675.54413468160874</v>
      </c>
      <c r="I4084" s="34">
        <f t="shared" ca="1" si="1204"/>
        <v>4175.5441346816096</v>
      </c>
      <c r="J4084" s="18">
        <f ca="1">SUM(INDIRECT(ADDRESS(ROW(F4084),COLUMN(F4084),4)):INDIRECT(ADDRESS(ROW(F4084)+N$5-1,COLUMN(F4084),4)))</f>
        <v>24500.000000000004</v>
      </c>
      <c r="K4084" s="18">
        <f t="shared" ca="1" si="1205"/>
        <v>16350</v>
      </c>
      <c r="L4084" s="18">
        <f t="shared" ca="1" si="1215"/>
        <v>0</v>
      </c>
      <c r="M4084" s="18">
        <f t="shared" ca="1" si="1199"/>
        <v>0</v>
      </c>
      <c r="N4084" s="34">
        <f t="shared" ca="1" si="1206"/>
        <v>5177.261748038869</v>
      </c>
      <c r="P4084" s="18">
        <f t="shared" ca="1" si="1200"/>
        <v>675.54413468160874</v>
      </c>
      <c r="Q4084" s="47">
        <f ca="1">SUM(L$15:L4084)-SUM(M$15:M4084)</f>
        <v>16350</v>
      </c>
      <c r="R4084" s="47" t="str">
        <f t="shared" ca="1" si="1201"/>
        <v>M4087</v>
      </c>
      <c r="S4084" s="40">
        <f t="shared" ca="1" si="1207"/>
        <v>0</v>
      </c>
      <c r="T4084" s="46">
        <f t="shared" ca="1" si="1208"/>
        <v>30</v>
      </c>
      <c r="X4084" s="74">
        <f t="shared" ca="1" si="1209"/>
        <v>0.67554413468160879</v>
      </c>
      <c r="Y4084" s="75">
        <f t="shared" ca="1" si="1210"/>
        <v>0.67554413468160879</v>
      </c>
      <c r="Z4084" s="74">
        <f t="shared" ca="1" si="1211"/>
        <v>1.9651019652385877</v>
      </c>
      <c r="AA4084" s="76">
        <f t="shared" ca="1" si="1212"/>
        <v>675.54413468160874</v>
      </c>
      <c r="AB4084" s="76">
        <f t="shared" ca="1" si="1213"/>
        <v>1965.1019652385878</v>
      </c>
    </row>
    <row r="4085" spans="1:28" x14ac:dyDescent="0.25">
      <c r="A4085" s="2">
        <f t="shared" si="1214"/>
        <v>21</v>
      </c>
      <c r="B4085" s="16">
        <f ca="1">VLOOKUP(A4085,PERIODS!$O$4:$P$33,2,FALSE)</f>
        <v>3.5000000000000003E-2</v>
      </c>
      <c r="C4085" s="15"/>
      <c r="D4085" s="18">
        <v>4071</v>
      </c>
      <c r="E4085" s="34">
        <f t="shared" ca="1" si="1216"/>
        <v>5177.261748038869</v>
      </c>
      <c r="F4085" s="34">
        <f t="shared" ca="1" si="1198"/>
        <v>3500.0000000000005</v>
      </c>
      <c r="G4085" s="69">
        <f t="shared" ca="1" si="1202"/>
        <v>0</v>
      </c>
      <c r="H4085" s="34">
        <f t="shared" ca="1" si="1203"/>
        <v>-892.42820690850704</v>
      </c>
      <c r="I4085" s="34">
        <f t="shared" ca="1" si="1204"/>
        <v>2607.5717930914934</v>
      </c>
      <c r="J4085" s="18">
        <f ca="1">SUM(INDIRECT(ADDRESS(ROW(F4085),COLUMN(F4085),4)):INDIRECT(ADDRESS(ROW(F4085)+N$5-1,COLUMN(F4085),4)))</f>
        <v>24500.000000000004</v>
      </c>
      <c r="K4085" s="18">
        <f t="shared" ca="1" si="1205"/>
        <v>32700</v>
      </c>
      <c r="L4085" s="18">
        <f t="shared" ca="1" si="1215"/>
        <v>16350</v>
      </c>
      <c r="M4085" s="18">
        <f t="shared" ca="1" si="1199"/>
        <v>0</v>
      </c>
      <c r="N4085" s="34">
        <f t="shared" ca="1" si="1206"/>
        <v>2569.6899549473756</v>
      </c>
      <c r="P4085" s="18">
        <f t="shared" ca="1" si="1200"/>
        <v>892.42820690850704</v>
      </c>
      <c r="Q4085" s="47">
        <f ca="1">SUM(L$15:L4085)-SUM(M$15:M4085)</f>
        <v>32700</v>
      </c>
      <c r="R4085" s="47" t="str">
        <f t="shared" ca="1" si="1201"/>
        <v>M4088</v>
      </c>
      <c r="S4085" s="40">
        <f t="shared" ca="1" si="1207"/>
        <v>0</v>
      </c>
      <c r="T4085" s="46">
        <f t="shared" ca="1" si="1208"/>
        <v>5</v>
      </c>
      <c r="X4085" s="74">
        <f t="shared" ca="1" si="1209"/>
        <v>-0.89242820690850699</v>
      </c>
      <c r="Y4085" s="75">
        <f t="shared" ca="1" si="1210"/>
        <v>-0.89242820690850699</v>
      </c>
      <c r="Z4085" s="74">
        <f t="shared" ca="1" si="1211"/>
        <v>0.40965980528910728</v>
      </c>
      <c r="AA4085" s="76">
        <f t="shared" ca="1" si="1212"/>
        <v>-892.42820690850704</v>
      </c>
      <c r="AB4085" s="76">
        <f t="shared" ca="1" si="1213"/>
        <v>409.65980528910728</v>
      </c>
    </row>
    <row r="4086" spans="1:28" x14ac:dyDescent="0.25">
      <c r="A4086" s="2">
        <f t="shared" si="1214"/>
        <v>22</v>
      </c>
      <c r="B4086" s="16">
        <f ca="1">VLOOKUP(A4086,PERIODS!$O$4:$P$33,2,FALSE)</f>
        <v>3.5000000000000003E-2</v>
      </c>
      <c r="C4086" s="15"/>
      <c r="D4086" s="18">
        <v>4072</v>
      </c>
      <c r="E4086" s="34">
        <f t="shared" ca="1" si="1216"/>
        <v>2569.6899549473756</v>
      </c>
      <c r="F4086" s="34">
        <f t="shared" ca="1" si="1198"/>
        <v>3500.0000000000005</v>
      </c>
      <c r="G4086" s="69">
        <f t="shared" ca="1" si="1202"/>
        <v>0</v>
      </c>
      <c r="H4086" s="34">
        <f t="shared" ca="1" si="1203"/>
        <v>-730.02429587385927</v>
      </c>
      <c r="I4086" s="34">
        <f t="shared" ca="1" si="1204"/>
        <v>2769.975704126141</v>
      </c>
      <c r="J4086" s="18">
        <f ca="1">SUM(INDIRECT(ADDRESS(ROW(F4086),COLUMN(F4086),4)):INDIRECT(ADDRESS(ROW(F4086)+N$5-1,COLUMN(F4086),4)))</f>
        <v>25000.000000000004</v>
      </c>
      <c r="K4086" s="18">
        <f t="shared" ca="1" si="1205"/>
        <v>16350</v>
      </c>
      <c r="L4086" s="18">
        <f t="shared" ca="1" si="1215"/>
        <v>0</v>
      </c>
      <c r="M4086" s="18">
        <f t="shared" ca="1" si="1199"/>
        <v>16350</v>
      </c>
      <c r="N4086" s="34">
        <f t="shared" ca="1" si="1206"/>
        <v>16149.714250821235</v>
      </c>
      <c r="P4086" s="18">
        <f t="shared" ca="1" si="1200"/>
        <v>730.02429587385927</v>
      </c>
      <c r="Q4086" s="47">
        <f ca="1">SUM(L$15:L4086)-SUM(M$15:M4086)</f>
        <v>16350</v>
      </c>
      <c r="R4086" s="47" t="str">
        <f t="shared" ca="1" si="1201"/>
        <v>M4089</v>
      </c>
      <c r="S4086" s="40">
        <f t="shared" ca="1" si="1207"/>
        <v>0</v>
      </c>
      <c r="T4086" s="46">
        <f t="shared" ca="1" si="1208"/>
        <v>75</v>
      </c>
      <c r="X4086" s="74">
        <f t="shared" ca="1" si="1209"/>
        <v>-0.73002429587385931</v>
      </c>
      <c r="Y4086" s="75">
        <f t="shared" ca="1" si="1210"/>
        <v>-0.73002429587385931</v>
      </c>
      <c r="Z4086" s="74">
        <f t="shared" ca="1" si="1211"/>
        <v>0.48189728183239927</v>
      </c>
      <c r="AA4086" s="76">
        <f t="shared" ca="1" si="1212"/>
        <v>-730.02429587385927</v>
      </c>
      <c r="AB4086" s="76">
        <f t="shared" ca="1" si="1213"/>
        <v>481.89728183239924</v>
      </c>
    </row>
    <row r="4087" spans="1:28" x14ac:dyDescent="0.25">
      <c r="A4087" s="2">
        <f t="shared" si="1214"/>
        <v>23</v>
      </c>
      <c r="B4087" s="16">
        <f ca="1">VLOOKUP(A4087,PERIODS!$O$4:$P$33,2,FALSE)</f>
        <v>3.5000000000000003E-2</v>
      </c>
      <c r="C4087" s="15"/>
      <c r="D4087" s="18">
        <v>4073</v>
      </c>
      <c r="E4087" s="34">
        <f t="shared" ca="1" si="1216"/>
        <v>16149.714250821235</v>
      </c>
      <c r="F4087" s="34">
        <f t="shared" ca="1" si="1198"/>
        <v>3500.0000000000005</v>
      </c>
      <c r="G4087" s="69">
        <f t="shared" ca="1" si="1202"/>
        <v>0</v>
      </c>
      <c r="H4087" s="34">
        <f t="shared" ca="1" si="1203"/>
        <v>447.84228027030787</v>
      </c>
      <c r="I4087" s="34">
        <f t="shared" ca="1" si="1204"/>
        <v>3947.8422802703085</v>
      </c>
      <c r="J4087" s="18">
        <f ca="1">SUM(INDIRECT(ADDRESS(ROW(F4087),COLUMN(F4087),4)):INDIRECT(ADDRESS(ROW(F4087)+N$5-1,COLUMN(F4087),4)))</f>
        <v>25500.000000000004</v>
      </c>
      <c r="K4087" s="18">
        <f t="shared" ca="1" si="1205"/>
        <v>16350</v>
      </c>
      <c r="L4087" s="18">
        <f t="shared" ca="1" si="1215"/>
        <v>0</v>
      </c>
      <c r="M4087" s="18">
        <f t="shared" ca="1" si="1199"/>
        <v>0</v>
      </c>
      <c r="N4087" s="34">
        <f t="shared" ca="1" si="1206"/>
        <v>12201.871970550927</v>
      </c>
      <c r="P4087" s="18">
        <f t="shared" ca="1" si="1200"/>
        <v>447.84228027030787</v>
      </c>
      <c r="Q4087" s="47">
        <f ca="1">SUM(L$15:L4087)-SUM(M$15:M4087)</f>
        <v>16350</v>
      </c>
      <c r="R4087" s="47" t="str">
        <f t="shared" ca="1" si="1201"/>
        <v>M4090</v>
      </c>
      <c r="S4087" s="40">
        <f t="shared" ca="1" si="1207"/>
        <v>0</v>
      </c>
      <c r="T4087" s="46">
        <f t="shared" ca="1" si="1208"/>
        <v>7</v>
      </c>
      <c r="X4087" s="74">
        <f t="shared" ca="1" si="1209"/>
        <v>0.44784228027030787</v>
      </c>
      <c r="Y4087" s="75">
        <f t="shared" ca="1" si="1210"/>
        <v>0.44784228027030787</v>
      </c>
      <c r="Z4087" s="74">
        <f t="shared" ca="1" si="1211"/>
        <v>1.5649318555590115</v>
      </c>
      <c r="AA4087" s="76">
        <f t="shared" ca="1" si="1212"/>
        <v>447.84228027030787</v>
      </c>
      <c r="AB4087" s="76">
        <f t="shared" ca="1" si="1213"/>
        <v>1564.9318555590114</v>
      </c>
    </row>
    <row r="4088" spans="1:28" x14ac:dyDescent="0.25">
      <c r="A4088" s="2">
        <f t="shared" si="1214"/>
        <v>24</v>
      </c>
      <c r="B4088" s="16">
        <f ca="1">VLOOKUP(A4088,PERIODS!$O$4:$P$33,2,FALSE)</f>
        <v>3.5000000000000003E-2</v>
      </c>
      <c r="C4088" s="15"/>
      <c r="D4088" s="18">
        <v>4074</v>
      </c>
      <c r="E4088" s="34">
        <f t="shared" ca="1" si="1216"/>
        <v>12201.871970550927</v>
      </c>
      <c r="F4088" s="34">
        <f t="shared" ca="1" si="1198"/>
        <v>3500.0000000000005</v>
      </c>
      <c r="G4088" s="69">
        <f t="shared" ca="1" si="1202"/>
        <v>0</v>
      </c>
      <c r="H4088" s="34">
        <f t="shared" ca="1" si="1203"/>
        <v>357.6259218667721</v>
      </c>
      <c r="I4088" s="34">
        <f t="shared" ca="1" si="1204"/>
        <v>3857.6259218667724</v>
      </c>
      <c r="J4088" s="18">
        <f ca="1">SUM(INDIRECT(ADDRESS(ROW(F4088),COLUMN(F4088),4)):INDIRECT(ADDRESS(ROW(F4088)+N$5-1,COLUMN(F4088),4)))</f>
        <v>26000</v>
      </c>
      <c r="K4088" s="18">
        <f t="shared" ca="1" si="1205"/>
        <v>0</v>
      </c>
      <c r="L4088" s="18">
        <f t="shared" ca="1" si="1215"/>
        <v>0</v>
      </c>
      <c r="M4088" s="18">
        <f t="shared" ca="1" si="1199"/>
        <v>16350</v>
      </c>
      <c r="N4088" s="34">
        <f t="shared" ca="1" si="1206"/>
        <v>24694.246048684152</v>
      </c>
      <c r="P4088" s="18">
        <f t="shared" ca="1" si="1200"/>
        <v>357.6259218667721</v>
      </c>
      <c r="Q4088" s="47">
        <f ca="1">SUM(L$15:L4088)-SUM(M$15:M4088)</f>
        <v>0</v>
      </c>
      <c r="R4088" s="47" t="str">
        <f t="shared" ca="1" si="1201"/>
        <v>M4091</v>
      </c>
      <c r="S4088" s="40">
        <f t="shared" ca="1" si="1207"/>
        <v>0</v>
      </c>
      <c r="T4088" s="46">
        <f t="shared" ca="1" si="1208"/>
        <v>13</v>
      </c>
      <c r="X4088" s="74">
        <f t="shared" ca="1" si="1209"/>
        <v>0.35762592186677211</v>
      </c>
      <c r="Y4088" s="75">
        <f t="shared" ca="1" si="1210"/>
        <v>0.35762592186677211</v>
      </c>
      <c r="Z4088" s="74">
        <f t="shared" ca="1" si="1211"/>
        <v>1.4299306146441733</v>
      </c>
      <c r="AA4088" s="76">
        <f t="shared" ca="1" si="1212"/>
        <v>357.6259218667721</v>
      </c>
      <c r="AB4088" s="76">
        <f t="shared" ca="1" si="1213"/>
        <v>1429.9306146441731</v>
      </c>
    </row>
    <row r="4089" spans="1:28" x14ac:dyDescent="0.25">
      <c r="A4089" s="2">
        <f t="shared" si="1214"/>
        <v>25</v>
      </c>
      <c r="B4089" s="16">
        <f ca="1">VLOOKUP(A4089,PERIODS!$O$4:$P$33,2,FALSE)</f>
        <v>3.5000000000000003E-2</v>
      </c>
      <c r="C4089" s="15"/>
      <c r="D4089" s="18">
        <v>4075</v>
      </c>
      <c r="E4089" s="34">
        <f t="shared" ca="1" si="1216"/>
        <v>24694.246048684152</v>
      </c>
      <c r="F4089" s="34">
        <f t="shared" ca="1" si="1198"/>
        <v>3500.0000000000005</v>
      </c>
      <c r="G4089" s="69">
        <f t="shared" ca="1" si="1202"/>
        <v>0</v>
      </c>
      <c r="H4089" s="34">
        <f t="shared" ca="1" si="1203"/>
        <v>1232.7249438490662</v>
      </c>
      <c r="I4089" s="34">
        <f t="shared" ca="1" si="1204"/>
        <v>4732.7249438490671</v>
      </c>
      <c r="J4089" s="18">
        <f ca="1">SUM(INDIRECT(ADDRESS(ROW(F4089),COLUMN(F4089),4)):INDIRECT(ADDRESS(ROW(F4089)+N$5-1,COLUMN(F4089),4)))</f>
        <v>24900</v>
      </c>
      <c r="K4089" s="18">
        <f t="shared" ca="1" si="1205"/>
        <v>16350</v>
      </c>
      <c r="L4089" s="18">
        <f t="shared" ca="1" si="1215"/>
        <v>16350</v>
      </c>
      <c r="M4089" s="18">
        <f t="shared" ca="1" si="1199"/>
        <v>0</v>
      </c>
      <c r="N4089" s="34">
        <f t="shared" ca="1" si="1206"/>
        <v>19961.521104835083</v>
      </c>
      <c r="P4089" s="18">
        <f t="shared" ca="1" si="1200"/>
        <v>1232.7249438490662</v>
      </c>
      <c r="Q4089" s="47">
        <f ca="1">SUM(L$15:L4089)-SUM(M$15:M4089)</f>
        <v>16350</v>
      </c>
      <c r="R4089" s="47" t="str">
        <f t="shared" ca="1" si="1201"/>
        <v>M4092</v>
      </c>
      <c r="S4089" s="40">
        <f t="shared" ca="1" si="1207"/>
        <v>0</v>
      </c>
      <c r="T4089" s="46">
        <f t="shared" ca="1" si="1208"/>
        <v>24</v>
      </c>
      <c r="X4089" s="74">
        <f t="shared" ca="1" si="1209"/>
        <v>1.2327249438490662</v>
      </c>
      <c r="Y4089" s="75">
        <f t="shared" ca="1" si="1210"/>
        <v>1.2327249438490662</v>
      </c>
      <c r="Z4089" s="74">
        <f t="shared" ca="1" si="1211"/>
        <v>3.4305649080762852</v>
      </c>
      <c r="AA4089" s="76">
        <f t="shared" ca="1" si="1212"/>
        <v>1232.7249438490662</v>
      </c>
      <c r="AB4089" s="76">
        <f t="shared" ca="1" si="1213"/>
        <v>3430.5649080762851</v>
      </c>
    </row>
    <row r="4090" spans="1:28" x14ac:dyDescent="0.25">
      <c r="A4090" s="2">
        <f t="shared" si="1214"/>
        <v>26</v>
      </c>
      <c r="B4090" s="16">
        <f ca="1">VLOOKUP(A4090,PERIODS!$O$4:$P$33,2,FALSE)</f>
        <v>3.5000000000000003E-2</v>
      </c>
      <c r="C4090" s="15"/>
      <c r="D4090" s="18">
        <v>4076</v>
      </c>
      <c r="E4090" s="34">
        <f t="shared" ca="1" si="1216"/>
        <v>19961.521104835083</v>
      </c>
      <c r="F4090" s="34">
        <f t="shared" ca="1" si="1198"/>
        <v>3500.0000000000005</v>
      </c>
      <c r="G4090" s="69">
        <f t="shared" ca="1" si="1202"/>
        <v>0</v>
      </c>
      <c r="H4090" s="34">
        <f t="shared" ca="1" si="1203"/>
        <v>1850.0307857782475</v>
      </c>
      <c r="I4090" s="34">
        <f t="shared" ca="1" si="1204"/>
        <v>5350.0307857782482</v>
      </c>
      <c r="J4090" s="18">
        <f ca="1">SUM(INDIRECT(ADDRESS(ROW(F4090),COLUMN(F4090),4)):INDIRECT(ADDRESS(ROW(F4090)+N$5-1,COLUMN(F4090),4)))</f>
        <v>23900</v>
      </c>
      <c r="K4090" s="18">
        <f t="shared" ca="1" si="1205"/>
        <v>16350</v>
      </c>
      <c r="L4090" s="18">
        <f t="shared" ca="1" si="1215"/>
        <v>0</v>
      </c>
      <c r="M4090" s="18">
        <f t="shared" ca="1" si="1199"/>
        <v>0</v>
      </c>
      <c r="N4090" s="34">
        <f t="shared" ca="1" si="1206"/>
        <v>14611.490319056835</v>
      </c>
      <c r="P4090" s="18">
        <f t="shared" ca="1" si="1200"/>
        <v>1850.0307857782475</v>
      </c>
      <c r="Q4090" s="47">
        <f ca="1">SUM(L$15:L4090)-SUM(M$15:M4090)</f>
        <v>16350</v>
      </c>
      <c r="R4090" s="47" t="str">
        <f t="shared" ca="1" si="1201"/>
        <v>M4093</v>
      </c>
      <c r="S4090" s="40">
        <f t="shared" ca="1" si="1207"/>
        <v>0</v>
      </c>
      <c r="T4090" s="46">
        <f t="shared" ca="1" si="1208"/>
        <v>44</v>
      </c>
      <c r="X4090" s="74">
        <f t="shared" ca="1" si="1209"/>
        <v>1.8500307857782474</v>
      </c>
      <c r="Y4090" s="75">
        <f t="shared" ca="1" si="1210"/>
        <v>1.8500307857782474</v>
      </c>
      <c r="Z4090" s="74">
        <f t="shared" ca="1" si="1211"/>
        <v>6.3600153176091831</v>
      </c>
      <c r="AA4090" s="76">
        <f t="shared" ca="1" si="1212"/>
        <v>1850.0307857782475</v>
      </c>
      <c r="AB4090" s="76">
        <f t="shared" ca="1" si="1213"/>
        <v>6360.0153176091835</v>
      </c>
    </row>
    <row r="4091" spans="1:28" x14ac:dyDescent="0.25">
      <c r="A4091" s="2">
        <f t="shared" si="1214"/>
        <v>27</v>
      </c>
      <c r="B4091" s="16">
        <f ca="1">VLOOKUP(A4091,PERIODS!$O$4:$P$33,2,FALSE)</f>
        <v>3.5000000000000003E-2</v>
      </c>
      <c r="C4091" s="15"/>
      <c r="D4091" s="18">
        <v>4077</v>
      </c>
      <c r="E4091" s="34">
        <f t="shared" ca="1" si="1216"/>
        <v>14611.490319056835</v>
      </c>
      <c r="F4091" s="34">
        <f t="shared" ca="1" si="1198"/>
        <v>3500.0000000000005</v>
      </c>
      <c r="G4091" s="69">
        <f t="shared" ca="1" si="1202"/>
        <v>0</v>
      </c>
      <c r="H4091" s="34">
        <f t="shared" ca="1" si="1203"/>
        <v>244.25243410255823</v>
      </c>
      <c r="I4091" s="34">
        <f t="shared" ca="1" si="1204"/>
        <v>3744.2524341025587</v>
      </c>
      <c r="J4091" s="18">
        <f ca="1">SUM(INDIRECT(ADDRESS(ROW(F4091),COLUMN(F4091),4)):INDIRECT(ADDRESS(ROW(F4091)+N$5-1,COLUMN(F4091),4)))</f>
        <v>22900</v>
      </c>
      <c r="K4091" s="18">
        <f t="shared" ca="1" si="1205"/>
        <v>16350</v>
      </c>
      <c r="L4091" s="18">
        <f t="shared" ca="1" si="1215"/>
        <v>0</v>
      </c>
      <c r="M4091" s="18">
        <f t="shared" ca="1" si="1199"/>
        <v>0</v>
      </c>
      <c r="N4091" s="34">
        <f t="shared" ca="1" si="1206"/>
        <v>10867.237884954277</v>
      </c>
      <c r="P4091" s="18">
        <f t="shared" ca="1" si="1200"/>
        <v>244.25243410255823</v>
      </c>
      <c r="Q4091" s="47">
        <f ca="1">SUM(L$15:L4091)-SUM(M$15:M4091)</f>
        <v>16350</v>
      </c>
      <c r="R4091" s="47" t="str">
        <f t="shared" ca="1" si="1201"/>
        <v>M4094</v>
      </c>
      <c r="S4091" s="40">
        <f t="shared" ca="1" si="1207"/>
        <v>0</v>
      </c>
      <c r="T4091" s="46">
        <f t="shared" ca="1" si="1208"/>
        <v>32</v>
      </c>
      <c r="X4091" s="74">
        <f t="shared" ca="1" si="1209"/>
        <v>0.24425243410255823</v>
      </c>
      <c r="Y4091" s="75">
        <f t="shared" ca="1" si="1210"/>
        <v>0.24425243410255823</v>
      </c>
      <c r="Z4091" s="74">
        <f t="shared" ca="1" si="1211"/>
        <v>1.2766665639947288</v>
      </c>
      <c r="AA4091" s="76">
        <f t="shared" ca="1" si="1212"/>
        <v>244.25243410255823</v>
      </c>
      <c r="AB4091" s="76">
        <f t="shared" ca="1" si="1213"/>
        <v>1276.6665639947287</v>
      </c>
    </row>
    <row r="4092" spans="1:28" x14ac:dyDescent="0.25">
      <c r="A4092" s="2">
        <f t="shared" si="1214"/>
        <v>28</v>
      </c>
      <c r="B4092" s="16">
        <f ca="1">VLOOKUP(A4092,PERIODS!$O$4:$P$33,2,FALSE)</f>
        <v>0.04</v>
      </c>
      <c r="C4092" s="15"/>
      <c r="D4092" s="18">
        <v>4078</v>
      </c>
      <c r="E4092" s="34">
        <f t="shared" ca="1" si="1216"/>
        <v>10867.237884954277</v>
      </c>
      <c r="F4092" s="34">
        <f t="shared" ca="1" si="1198"/>
        <v>4000</v>
      </c>
      <c r="G4092" s="69">
        <f t="shared" ca="1" si="1202"/>
        <v>0</v>
      </c>
      <c r="H4092" s="34">
        <f t="shared" ca="1" si="1203"/>
        <v>597.25406566799791</v>
      </c>
      <c r="I4092" s="34">
        <f t="shared" ca="1" si="1204"/>
        <v>4597.2540656679976</v>
      </c>
      <c r="J4092" s="18">
        <f ca="1">SUM(INDIRECT(ADDRESS(ROW(F4092),COLUMN(F4092),4)):INDIRECT(ADDRESS(ROW(F4092)+N$5-1,COLUMN(F4092),4)))</f>
        <v>21900</v>
      </c>
      <c r="K4092" s="18">
        <f t="shared" ca="1" si="1205"/>
        <v>0</v>
      </c>
      <c r="L4092" s="18">
        <f t="shared" ca="1" si="1215"/>
        <v>0</v>
      </c>
      <c r="M4092" s="18">
        <f t="shared" ca="1" si="1199"/>
        <v>16350</v>
      </c>
      <c r="N4092" s="34">
        <f t="shared" ca="1" si="1206"/>
        <v>22619.983819286281</v>
      </c>
      <c r="P4092" s="18">
        <f t="shared" ca="1" si="1200"/>
        <v>597.25406566799791</v>
      </c>
      <c r="Q4092" s="47">
        <f ca="1">SUM(L$15:L4092)-SUM(M$15:M4092)</f>
        <v>0</v>
      </c>
      <c r="R4092" s="47" t="str">
        <f t="shared" ca="1" si="1201"/>
        <v>M4095</v>
      </c>
      <c r="S4092" s="40">
        <f t="shared" ca="1" si="1207"/>
        <v>0</v>
      </c>
      <c r="T4092" s="46">
        <f t="shared" ca="1" si="1208"/>
        <v>10</v>
      </c>
      <c r="X4092" s="74">
        <f t="shared" ca="1" si="1209"/>
        <v>0.59725406566799788</v>
      </c>
      <c r="Y4092" s="75">
        <f t="shared" ca="1" si="1210"/>
        <v>0.59725406566799788</v>
      </c>
      <c r="Z4092" s="74">
        <f t="shared" ca="1" si="1211"/>
        <v>1.8171222450655011</v>
      </c>
      <c r="AA4092" s="76">
        <f t="shared" ca="1" si="1212"/>
        <v>597.25406566799791</v>
      </c>
      <c r="AB4092" s="76">
        <f t="shared" ca="1" si="1213"/>
        <v>1817.1222450655011</v>
      </c>
    </row>
    <row r="4093" spans="1:28" x14ac:dyDescent="0.25">
      <c r="A4093" s="2">
        <f t="shared" si="1214"/>
        <v>29</v>
      </c>
      <c r="B4093" s="16">
        <f ca="1">VLOOKUP(A4093,PERIODS!$O$4:$P$33,2,FALSE)</f>
        <v>0.04</v>
      </c>
      <c r="C4093" s="15"/>
      <c r="D4093" s="18">
        <v>4079</v>
      </c>
      <c r="E4093" s="34">
        <f t="shared" ca="1" si="1216"/>
        <v>22619.983819286281</v>
      </c>
      <c r="F4093" s="34">
        <f t="shared" ca="1" si="1198"/>
        <v>4000</v>
      </c>
      <c r="G4093" s="69">
        <f t="shared" ca="1" si="1202"/>
        <v>0</v>
      </c>
      <c r="H4093" s="34">
        <f t="shared" ca="1" si="1203"/>
        <v>989.53080946365696</v>
      </c>
      <c r="I4093" s="34">
        <f t="shared" ca="1" si="1204"/>
        <v>4989.5308094636566</v>
      </c>
      <c r="J4093" s="18">
        <f ca="1">SUM(INDIRECT(ADDRESS(ROW(F4093),COLUMN(F4093),4)):INDIRECT(ADDRESS(ROW(F4093)+N$5-1,COLUMN(F4093),4)))</f>
        <v>21200</v>
      </c>
      <c r="K4093" s="18">
        <f t="shared" ca="1" si="1205"/>
        <v>0</v>
      </c>
      <c r="L4093" s="18">
        <f t="shared" ca="1" si="1215"/>
        <v>0</v>
      </c>
      <c r="M4093" s="18">
        <f t="shared" ca="1" si="1199"/>
        <v>0</v>
      </c>
      <c r="N4093" s="34">
        <f t="shared" ca="1" si="1206"/>
        <v>17630.453009822624</v>
      </c>
      <c r="P4093" s="18">
        <f t="shared" ca="1" si="1200"/>
        <v>989.53080946365696</v>
      </c>
      <c r="Q4093" s="47">
        <f ca="1">SUM(L$15:L4093)-SUM(M$15:M4093)</f>
        <v>0</v>
      </c>
      <c r="R4093" s="47" t="str">
        <f t="shared" ca="1" si="1201"/>
        <v>M4096</v>
      </c>
      <c r="S4093" s="40">
        <f t="shared" ca="1" si="1207"/>
        <v>0</v>
      </c>
      <c r="T4093" s="46">
        <f t="shared" ca="1" si="1208"/>
        <v>97</v>
      </c>
      <c r="X4093" s="74">
        <f t="shared" ca="1" si="1209"/>
        <v>0.98953080946365701</v>
      </c>
      <c r="Y4093" s="75">
        <f t="shared" ca="1" si="1210"/>
        <v>0.98953080946365701</v>
      </c>
      <c r="Z4093" s="74">
        <f t="shared" ca="1" si="1211"/>
        <v>2.6899720667812876</v>
      </c>
      <c r="AA4093" s="76">
        <f t="shared" ca="1" si="1212"/>
        <v>989.53080946365696</v>
      </c>
      <c r="AB4093" s="76">
        <f t="shared" ca="1" si="1213"/>
        <v>2689.9720667812876</v>
      </c>
    </row>
    <row r="4094" spans="1:28" x14ac:dyDescent="0.25">
      <c r="A4094" s="2">
        <f t="shared" si="1214"/>
        <v>30</v>
      </c>
      <c r="B4094" s="16">
        <f ca="1">VLOOKUP(A4094,PERIODS!$O$4:$P$33,2,FALSE)</f>
        <v>0.04</v>
      </c>
      <c r="C4094" s="15"/>
      <c r="D4094" s="18">
        <v>4080</v>
      </c>
      <c r="E4094" s="34">
        <f t="shared" ca="1" si="1216"/>
        <v>17630.453009822624</v>
      </c>
      <c r="F4094" s="34">
        <f t="shared" ca="1" si="1198"/>
        <v>4000</v>
      </c>
      <c r="G4094" s="69">
        <f t="shared" ca="1" si="1202"/>
        <v>0</v>
      </c>
      <c r="H4094" s="34">
        <f t="shared" ca="1" si="1203"/>
        <v>-602.76053957608656</v>
      </c>
      <c r="I4094" s="34">
        <f t="shared" ca="1" si="1204"/>
        <v>3397.2394604239134</v>
      </c>
      <c r="J4094" s="18">
        <f ca="1">SUM(INDIRECT(ADDRESS(ROW(F4094),COLUMN(F4094),4)):INDIRECT(ADDRESS(ROW(F4094)+N$5-1,COLUMN(F4094),4)))</f>
        <v>20500</v>
      </c>
      <c r="K4094" s="18">
        <f t="shared" ca="1" si="1205"/>
        <v>16350</v>
      </c>
      <c r="L4094" s="18">
        <f t="shared" ca="1" si="1215"/>
        <v>16350</v>
      </c>
      <c r="M4094" s="18">
        <f t="shared" ca="1" si="1199"/>
        <v>0</v>
      </c>
      <c r="N4094" s="34">
        <f t="shared" ca="1" si="1206"/>
        <v>14233.213549398712</v>
      </c>
      <c r="P4094" s="18">
        <f t="shared" ca="1" si="1200"/>
        <v>602.76053957608656</v>
      </c>
      <c r="Q4094" s="47">
        <f ca="1">SUM(L$15:L4094)-SUM(M$15:M4094)</f>
        <v>16350</v>
      </c>
      <c r="R4094" s="47" t="str">
        <f t="shared" ca="1" si="1201"/>
        <v>M4097</v>
      </c>
      <c r="S4094" s="40">
        <f t="shared" ca="1" si="1207"/>
        <v>0</v>
      </c>
      <c r="T4094" s="46">
        <f t="shared" ca="1" si="1208"/>
        <v>20</v>
      </c>
      <c r="X4094" s="74">
        <f t="shared" ca="1" si="1209"/>
        <v>-0.60276053957608655</v>
      </c>
      <c r="Y4094" s="75">
        <f t="shared" ca="1" si="1210"/>
        <v>-0.60276053957608655</v>
      </c>
      <c r="Z4094" s="74">
        <f t="shared" ca="1" si="1211"/>
        <v>0.54729870906102873</v>
      </c>
      <c r="AA4094" s="76">
        <f t="shared" ca="1" si="1212"/>
        <v>-602.76053957608656</v>
      </c>
      <c r="AB4094" s="76">
        <f t="shared" ca="1" si="1213"/>
        <v>547.29870906102872</v>
      </c>
    </row>
    <row r="4095" spans="1:28" x14ac:dyDescent="0.25">
      <c r="A4095" s="2">
        <f t="shared" si="1214"/>
        <v>1</v>
      </c>
      <c r="B4095" s="16">
        <f ca="1">VLOOKUP(A4095,PERIODS!$O$4:$P$33,2,FALSE)</f>
        <v>2.4E-2</v>
      </c>
      <c r="C4095" s="15"/>
      <c r="D4095" s="18">
        <v>4081</v>
      </c>
      <c r="E4095" s="34">
        <f t="shared" ca="1" si="1216"/>
        <v>14233.213549398712</v>
      </c>
      <c r="F4095" s="34">
        <f t="shared" ca="1" si="1198"/>
        <v>2400</v>
      </c>
      <c r="G4095" s="69">
        <f t="shared" ca="1" si="1202"/>
        <v>0</v>
      </c>
      <c r="H4095" s="34">
        <f t="shared" ca="1" si="1203"/>
        <v>-1697.58435978752</v>
      </c>
      <c r="I4095" s="34">
        <f t="shared" ca="1" si="1204"/>
        <v>702.41564021247996</v>
      </c>
      <c r="J4095" s="18">
        <f ca="1">SUM(INDIRECT(ADDRESS(ROW(F4095),COLUMN(F4095),4)):INDIRECT(ADDRESS(ROW(F4095)+N$5-1,COLUMN(F4095),4)))</f>
        <v>19800</v>
      </c>
      <c r="K4095" s="18">
        <f t="shared" ca="1" si="1205"/>
        <v>16350</v>
      </c>
      <c r="L4095" s="18">
        <f t="shared" ca="1" si="1215"/>
        <v>0</v>
      </c>
      <c r="M4095" s="18">
        <f t="shared" ca="1" si="1199"/>
        <v>0</v>
      </c>
      <c r="N4095" s="34">
        <f t="shared" ca="1" si="1206"/>
        <v>13530.797909186233</v>
      </c>
      <c r="P4095" s="18">
        <f t="shared" ca="1" si="1200"/>
        <v>1697.58435978752</v>
      </c>
      <c r="Q4095" s="47">
        <f ca="1">SUM(L$15:L4095)-SUM(M$15:M4095)</f>
        <v>16350</v>
      </c>
      <c r="R4095" s="47" t="str">
        <f t="shared" ca="1" si="1201"/>
        <v>M4098</v>
      </c>
      <c r="S4095" s="40">
        <f t="shared" ca="1" si="1207"/>
        <v>0</v>
      </c>
      <c r="T4095" s="46">
        <f t="shared" ca="1" si="1208"/>
        <v>98</v>
      </c>
      <c r="X4095" s="74">
        <f t="shared" ca="1" si="1209"/>
        <v>-1.69758435978752</v>
      </c>
      <c r="Y4095" s="75">
        <f t="shared" ca="1" si="1210"/>
        <v>-1.69758435978752</v>
      </c>
      <c r="Z4095" s="74">
        <f t="shared" ca="1" si="1211"/>
        <v>0.18312535515723352</v>
      </c>
      <c r="AA4095" s="76">
        <f t="shared" ca="1" si="1212"/>
        <v>-1697.58435978752</v>
      </c>
      <c r="AB4095" s="76">
        <f t="shared" ca="1" si="1213"/>
        <v>183.12535515723351</v>
      </c>
    </row>
    <row r="4096" spans="1:28" x14ac:dyDescent="0.25">
      <c r="A4096" s="2">
        <f t="shared" si="1214"/>
        <v>2</v>
      </c>
      <c r="B4096" s="16">
        <f ca="1">VLOOKUP(A4096,PERIODS!$O$4:$P$33,2,FALSE)</f>
        <v>2.5000000000000001E-2</v>
      </c>
      <c r="C4096" s="15"/>
      <c r="D4096" s="18">
        <v>4082</v>
      </c>
      <c r="E4096" s="34">
        <f t="shared" ca="1" si="1216"/>
        <v>13530.797909186233</v>
      </c>
      <c r="F4096" s="34">
        <f t="shared" ca="1" si="1198"/>
        <v>2500</v>
      </c>
      <c r="G4096" s="69">
        <f t="shared" ca="1" si="1202"/>
        <v>0</v>
      </c>
      <c r="H4096" s="34">
        <f t="shared" ca="1" si="1203"/>
        <v>240.50584846413403</v>
      </c>
      <c r="I4096" s="34">
        <f t="shared" ca="1" si="1204"/>
        <v>2740.505848464134</v>
      </c>
      <c r="J4096" s="18">
        <f ca="1">SUM(INDIRECT(ADDRESS(ROW(F4096),COLUMN(F4096),4)):INDIRECT(ADDRESS(ROW(F4096)+N$5-1,COLUMN(F4096),4)))</f>
        <v>20700</v>
      </c>
      <c r="K4096" s="18">
        <f t="shared" ca="1" si="1205"/>
        <v>16350</v>
      </c>
      <c r="L4096" s="18">
        <f t="shared" ca="1" si="1215"/>
        <v>0</v>
      </c>
      <c r="M4096" s="18">
        <f t="shared" ca="1" si="1199"/>
        <v>0</v>
      </c>
      <c r="N4096" s="34">
        <f t="shared" ca="1" si="1206"/>
        <v>10790.292060722099</v>
      </c>
      <c r="P4096" s="18">
        <f t="shared" ca="1" si="1200"/>
        <v>240.50584846413403</v>
      </c>
      <c r="Q4096" s="47">
        <f ca="1">SUM(L$15:L4096)-SUM(M$15:M4096)</f>
        <v>16350</v>
      </c>
      <c r="R4096" s="47" t="str">
        <f t="shared" ca="1" si="1201"/>
        <v>M4099</v>
      </c>
      <c r="S4096" s="40">
        <f t="shared" ca="1" si="1207"/>
        <v>0</v>
      </c>
      <c r="T4096" s="46">
        <f t="shared" ca="1" si="1208"/>
        <v>21</v>
      </c>
      <c r="X4096" s="74">
        <f t="shared" ca="1" si="1209"/>
        <v>0.24050584846413403</v>
      </c>
      <c r="Y4096" s="75">
        <f t="shared" ca="1" si="1210"/>
        <v>0.24050584846413403</v>
      </c>
      <c r="Z4096" s="74">
        <f t="shared" ca="1" si="1211"/>
        <v>1.2718923724243671</v>
      </c>
      <c r="AA4096" s="76">
        <f t="shared" ca="1" si="1212"/>
        <v>240.50584846413403</v>
      </c>
      <c r="AB4096" s="76">
        <f t="shared" ca="1" si="1213"/>
        <v>1271.8923724243671</v>
      </c>
    </row>
    <row r="4097" spans="1:28" x14ac:dyDescent="0.25">
      <c r="A4097" s="2">
        <f t="shared" si="1214"/>
        <v>3</v>
      </c>
      <c r="B4097" s="16">
        <f ca="1">VLOOKUP(A4097,PERIODS!$O$4:$P$33,2,FALSE)</f>
        <v>2.5000000000000001E-2</v>
      </c>
      <c r="C4097" s="15"/>
      <c r="D4097" s="18">
        <v>4083</v>
      </c>
      <c r="E4097" s="34">
        <f t="shared" ca="1" si="1216"/>
        <v>10790.292060722099</v>
      </c>
      <c r="F4097" s="34">
        <f t="shared" ca="1" si="1198"/>
        <v>2500</v>
      </c>
      <c r="G4097" s="69">
        <f t="shared" ca="1" si="1202"/>
        <v>0</v>
      </c>
      <c r="H4097" s="34">
        <f t="shared" ca="1" si="1203"/>
        <v>360.63160061557141</v>
      </c>
      <c r="I4097" s="34">
        <f t="shared" ca="1" si="1204"/>
        <v>2860.6316006155712</v>
      </c>
      <c r="J4097" s="18">
        <f ca="1">SUM(INDIRECT(ADDRESS(ROW(F4097),COLUMN(F4097),4)):INDIRECT(ADDRESS(ROW(F4097)+N$5-1,COLUMN(F4097),4)))</f>
        <v>21500</v>
      </c>
      <c r="K4097" s="18">
        <f t="shared" ca="1" si="1205"/>
        <v>0</v>
      </c>
      <c r="L4097" s="18">
        <f t="shared" ca="1" si="1215"/>
        <v>0</v>
      </c>
      <c r="M4097" s="18">
        <f t="shared" ca="1" si="1199"/>
        <v>16350</v>
      </c>
      <c r="N4097" s="34">
        <f t="shared" ca="1" si="1206"/>
        <v>24279.660460106526</v>
      </c>
      <c r="P4097" s="18">
        <f t="shared" ca="1" si="1200"/>
        <v>360.63160061557141</v>
      </c>
      <c r="Q4097" s="47">
        <f ca="1">SUM(L$15:L4097)-SUM(M$15:M4097)</f>
        <v>0</v>
      </c>
      <c r="R4097" s="47" t="str">
        <f t="shared" ca="1" si="1201"/>
        <v>M4100</v>
      </c>
      <c r="S4097" s="40">
        <f t="shared" ca="1" si="1207"/>
        <v>0</v>
      </c>
      <c r="T4097" s="46">
        <f t="shared" ca="1" si="1208"/>
        <v>88</v>
      </c>
      <c r="X4097" s="74">
        <f t="shared" ca="1" si="1209"/>
        <v>0.36063160061557142</v>
      </c>
      <c r="Y4097" s="75">
        <f t="shared" ca="1" si="1210"/>
        <v>0.36063160061557142</v>
      </c>
      <c r="Z4097" s="74">
        <f t="shared" ca="1" si="1211"/>
        <v>1.4342349922525028</v>
      </c>
      <c r="AA4097" s="76">
        <f t="shared" ca="1" si="1212"/>
        <v>360.63160061557141</v>
      </c>
      <c r="AB4097" s="76">
        <f t="shared" ca="1" si="1213"/>
        <v>1434.2349922525029</v>
      </c>
    </row>
    <row r="4098" spans="1:28" x14ac:dyDescent="0.25">
      <c r="A4098" s="2">
        <f t="shared" si="1214"/>
        <v>4</v>
      </c>
      <c r="B4098" s="16">
        <f ca="1">VLOOKUP(A4098,PERIODS!$O$4:$P$33,2,FALSE)</f>
        <v>2.5000000000000001E-2</v>
      </c>
      <c r="C4098" s="15"/>
      <c r="D4098" s="18">
        <v>4084</v>
      </c>
      <c r="E4098" s="34">
        <f t="shared" ca="1" si="1216"/>
        <v>24279.660460106526</v>
      </c>
      <c r="F4098" s="34">
        <f t="shared" ca="1" si="1198"/>
        <v>2500</v>
      </c>
      <c r="G4098" s="69">
        <f t="shared" ca="1" si="1202"/>
        <v>0</v>
      </c>
      <c r="H4098" s="34">
        <f t="shared" ca="1" si="1203"/>
        <v>-483.15023374459577</v>
      </c>
      <c r="I4098" s="34">
        <f t="shared" ca="1" si="1204"/>
        <v>2016.8497662554041</v>
      </c>
      <c r="J4098" s="18">
        <f ca="1">SUM(INDIRECT(ADDRESS(ROW(F4098),COLUMN(F4098),4)):INDIRECT(ADDRESS(ROW(F4098)+N$5-1,COLUMN(F4098),4)))</f>
        <v>22300</v>
      </c>
      <c r="K4098" s="18">
        <f t="shared" ca="1" si="1205"/>
        <v>0</v>
      </c>
      <c r="L4098" s="18">
        <f t="shared" ca="1" si="1215"/>
        <v>0</v>
      </c>
      <c r="M4098" s="18">
        <f t="shared" ca="1" si="1199"/>
        <v>0</v>
      </c>
      <c r="N4098" s="34">
        <f t="shared" ca="1" si="1206"/>
        <v>22262.810693851123</v>
      </c>
      <c r="P4098" s="18">
        <f t="shared" ca="1" si="1200"/>
        <v>483.15023374459577</v>
      </c>
      <c r="Q4098" s="47">
        <f ca="1">SUM(L$15:L4098)-SUM(M$15:M4098)</f>
        <v>0</v>
      </c>
      <c r="R4098" s="47" t="str">
        <f t="shared" ca="1" si="1201"/>
        <v>M4101</v>
      </c>
      <c r="S4098" s="40">
        <f t="shared" ca="1" si="1207"/>
        <v>0</v>
      </c>
      <c r="T4098" s="46">
        <f t="shared" ca="1" si="1208"/>
        <v>92</v>
      </c>
      <c r="X4098" s="74">
        <f t="shared" ca="1" si="1209"/>
        <v>-0.48315023374459576</v>
      </c>
      <c r="Y4098" s="75">
        <f t="shared" ca="1" si="1210"/>
        <v>-0.48315023374459576</v>
      </c>
      <c r="Z4098" s="74">
        <f t="shared" ca="1" si="1211"/>
        <v>0.61683714665778855</v>
      </c>
      <c r="AA4098" s="76">
        <f t="shared" ca="1" si="1212"/>
        <v>-483.15023374459577</v>
      </c>
      <c r="AB4098" s="76">
        <f t="shared" ca="1" si="1213"/>
        <v>616.83714665778859</v>
      </c>
    </row>
    <row r="4099" spans="1:28" x14ac:dyDescent="0.25">
      <c r="A4099" s="2">
        <f t="shared" si="1214"/>
        <v>5</v>
      </c>
      <c r="B4099" s="16">
        <f ca="1">VLOOKUP(A4099,PERIODS!$O$4:$P$33,2,FALSE)</f>
        <v>3.3000000000000002E-2</v>
      </c>
      <c r="C4099" s="15"/>
      <c r="D4099" s="18">
        <v>4085</v>
      </c>
      <c r="E4099" s="34">
        <f t="shared" ca="1" si="1216"/>
        <v>22262.810693851123</v>
      </c>
      <c r="F4099" s="34">
        <f t="shared" ca="1" si="1198"/>
        <v>3300</v>
      </c>
      <c r="G4099" s="69">
        <f t="shared" ca="1" si="1202"/>
        <v>0</v>
      </c>
      <c r="H4099" s="34">
        <f t="shared" ca="1" si="1203"/>
        <v>-1155.4931650065537</v>
      </c>
      <c r="I4099" s="34">
        <f t="shared" ca="1" si="1204"/>
        <v>2144.5068349934463</v>
      </c>
      <c r="J4099" s="18">
        <f ca="1">SUM(INDIRECT(ADDRESS(ROW(F4099),COLUMN(F4099),4)):INDIRECT(ADDRESS(ROW(F4099)+N$5-1,COLUMN(F4099),4)))</f>
        <v>23100</v>
      </c>
      <c r="K4099" s="18">
        <f t="shared" ca="1" si="1205"/>
        <v>16350</v>
      </c>
      <c r="L4099" s="18">
        <f t="shared" ca="1" si="1215"/>
        <v>16350</v>
      </c>
      <c r="M4099" s="18">
        <f t="shared" ca="1" si="1199"/>
        <v>0</v>
      </c>
      <c r="N4099" s="34">
        <f t="shared" ca="1" si="1206"/>
        <v>20118.303858857675</v>
      </c>
      <c r="P4099" s="18">
        <f t="shared" ca="1" si="1200"/>
        <v>1155.4931650065537</v>
      </c>
      <c r="Q4099" s="47">
        <f ca="1">SUM(L$15:L4099)-SUM(M$15:M4099)</f>
        <v>16350</v>
      </c>
      <c r="R4099" s="47" t="str">
        <f t="shared" ca="1" si="1201"/>
        <v>M4102</v>
      </c>
      <c r="S4099" s="40">
        <f t="shared" ca="1" si="1207"/>
        <v>0</v>
      </c>
      <c r="T4099" s="46">
        <f t="shared" ca="1" si="1208"/>
        <v>42</v>
      </c>
      <c r="X4099" s="74">
        <f t="shared" ca="1" si="1209"/>
        <v>-1.1554931650065536</v>
      </c>
      <c r="Y4099" s="75">
        <f t="shared" ca="1" si="1210"/>
        <v>-1.1554931650065536</v>
      </c>
      <c r="Z4099" s="74">
        <f t="shared" ca="1" si="1211"/>
        <v>0.31490219985770751</v>
      </c>
      <c r="AA4099" s="76">
        <f t="shared" ca="1" si="1212"/>
        <v>-1155.4931650065537</v>
      </c>
      <c r="AB4099" s="76">
        <f t="shared" ca="1" si="1213"/>
        <v>314.9021998577075</v>
      </c>
    </row>
    <row r="4100" spans="1:28" x14ac:dyDescent="0.25">
      <c r="A4100" s="2">
        <f t="shared" si="1214"/>
        <v>6</v>
      </c>
      <c r="B4100" s="16">
        <f ca="1">VLOOKUP(A4100,PERIODS!$O$4:$P$33,2,FALSE)</f>
        <v>3.3000000000000002E-2</v>
      </c>
      <c r="C4100" s="15"/>
      <c r="D4100" s="18">
        <v>4086</v>
      </c>
      <c r="E4100" s="34">
        <f t="shared" ca="1" si="1216"/>
        <v>20118.303858857675</v>
      </c>
      <c r="F4100" s="34">
        <f t="shared" ca="1" si="1198"/>
        <v>3300</v>
      </c>
      <c r="G4100" s="69">
        <f t="shared" ca="1" si="1202"/>
        <v>0</v>
      </c>
      <c r="H4100" s="34">
        <f t="shared" ca="1" si="1203"/>
        <v>-488.44213510822834</v>
      </c>
      <c r="I4100" s="34">
        <f t="shared" ca="1" si="1204"/>
        <v>2811.5578648917717</v>
      </c>
      <c r="J4100" s="18">
        <f ca="1">SUM(INDIRECT(ADDRESS(ROW(F4100),COLUMN(F4100),4)):INDIRECT(ADDRESS(ROW(F4100)+N$5-1,COLUMN(F4100),4)))</f>
        <v>23100</v>
      </c>
      <c r="K4100" s="18">
        <f t="shared" ca="1" si="1205"/>
        <v>16350</v>
      </c>
      <c r="L4100" s="18">
        <f t="shared" ca="1" si="1215"/>
        <v>0</v>
      </c>
      <c r="M4100" s="18">
        <f t="shared" ca="1" si="1199"/>
        <v>0</v>
      </c>
      <c r="N4100" s="34">
        <f t="shared" ca="1" si="1206"/>
        <v>17306.745993965902</v>
      </c>
      <c r="P4100" s="18">
        <f t="shared" ca="1" si="1200"/>
        <v>488.44213510822834</v>
      </c>
      <c r="Q4100" s="47">
        <f ca="1">SUM(L$15:L4100)-SUM(M$15:M4100)</f>
        <v>16350</v>
      </c>
      <c r="R4100" s="47" t="str">
        <f t="shared" ca="1" si="1201"/>
        <v>M4103</v>
      </c>
      <c r="S4100" s="40">
        <f t="shared" ca="1" si="1207"/>
        <v>0</v>
      </c>
      <c r="T4100" s="46">
        <f t="shared" ca="1" si="1208"/>
        <v>67</v>
      </c>
      <c r="X4100" s="74">
        <f t="shared" ca="1" si="1209"/>
        <v>-0.48844213510822837</v>
      </c>
      <c r="Y4100" s="75">
        <f t="shared" ca="1" si="1210"/>
        <v>-0.48844213510822837</v>
      </c>
      <c r="Z4100" s="74">
        <f t="shared" ca="1" si="1211"/>
        <v>0.61358152712655634</v>
      </c>
      <c r="AA4100" s="76">
        <f t="shared" ca="1" si="1212"/>
        <v>-488.44213510822834</v>
      </c>
      <c r="AB4100" s="76">
        <f t="shared" ca="1" si="1213"/>
        <v>613.58152712655635</v>
      </c>
    </row>
    <row r="4101" spans="1:28" x14ac:dyDescent="0.25">
      <c r="A4101" s="2">
        <f t="shared" si="1214"/>
        <v>7</v>
      </c>
      <c r="B4101" s="16">
        <f ca="1">VLOOKUP(A4101,PERIODS!$O$4:$P$33,2,FALSE)</f>
        <v>3.3000000000000002E-2</v>
      </c>
      <c r="C4101" s="15"/>
      <c r="D4101" s="18">
        <v>4087</v>
      </c>
      <c r="E4101" s="34">
        <f t="shared" ca="1" si="1216"/>
        <v>17306.745993965902</v>
      </c>
      <c r="F4101" s="34">
        <f t="shared" ca="1" si="1198"/>
        <v>3300</v>
      </c>
      <c r="G4101" s="69">
        <f t="shared" ca="1" si="1202"/>
        <v>0</v>
      </c>
      <c r="H4101" s="34">
        <f t="shared" ca="1" si="1203"/>
        <v>515.79760955437052</v>
      </c>
      <c r="I4101" s="34">
        <f t="shared" ca="1" si="1204"/>
        <v>3815.7976095543704</v>
      </c>
      <c r="J4101" s="18">
        <f ca="1">SUM(INDIRECT(ADDRESS(ROW(F4101),COLUMN(F4101),4)):INDIRECT(ADDRESS(ROW(F4101)+N$5-1,COLUMN(F4101),4)))</f>
        <v>23100</v>
      </c>
      <c r="K4101" s="18">
        <f t="shared" ca="1" si="1205"/>
        <v>16350</v>
      </c>
      <c r="L4101" s="18">
        <f t="shared" ca="1" si="1215"/>
        <v>0</v>
      </c>
      <c r="M4101" s="18">
        <f t="shared" ca="1" si="1199"/>
        <v>0</v>
      </c>
      <c r="N4101" s="34">
        <f t="shared" ca="1" si="1206"/>
        <v>13490.948384411531</v>
      </c>
      <c r="P4101" s="18">
        <f t="shared" ca="1" si="1200"/>
        <v>515.79760955437052</v>
      </c>
      <c r="Q4101" s="47">
        <f ca="1">SUM(L$15:L4101)-SUM(M$15:M4101)</f>
        <v>16350</v>
      </c>
      <c r="R4101" s="47" t="str">
        <f t="shared" ca="1" si="1201"/>
        <v>M4104</v>
      </c>
      <c r="S4101" s="40">
        <f t="shared" ca="1" si="1207"/>
        <v>0</v>
      </c>
      <c r="T4101" s="46">
        <f t="shared" ca="1" si="1208"/>
        <v>51</v>
      </c>
      <c r="X4101" s="74">
        <f t="shared" ca="1" si="1209"/>
        <v>0.51579760955437048</v>
      </c>
      <c r="Y4101" s="75">
        <f t="shared" ca="1" si="1210"/>
        <v>0.51579760955437048</v>
      </c>
      <c r="Z4101" s="74">
        <f t="shared" ca="1" si="1211"/>
        <v>1.6749739443672034</v>
      </c>
      <c r="AA4101" s="76">
        <f t="shared" ca="1" si="1212"/>
        <v>515.79760955437052</v>
      </c>
      <c r="AB4101" s="76">
        <f t="shared" ca="1" si="1213"/>
        <v>1674.9739443672033</v>
      </c>
    </row>
    <row r="4102" spans="1:28" x14ac:dyDescent="0.25">
      <c r="A4102" s="2">
        <f t="shared" si="1214"/>
        <v>8</v>
      </c>
      <c r="B4102" s="16">
        <f ca="1">VLOOKUP(A4102,PERIODS!$O$4:$P$33,2,FALSE)</f>
        <v>3.3000000000000002E-2</v>
      </c>
      <c r="C4102" s="15"/>
      <c r="D4102" s="18">
        <v>4088</v>
      </c>
      <c r="E4102" s="34">
        <f t="shared" ca="1" si="1216"/>
        <v>13490.948384411531</v>
      </c>
      <c r="F4102" s="34">
        <f t="shared" ca="1" si="1198"/>
        <v>3300</v>
      </c>
      <c r="G4102" s="69">
        <f t="shared" ca="1" si="1202"/>
        <v>0</v>
      </c>
      <c r="H4102" s="34">
        <f t="shared" ca="1" si="1203"/>
        <v>226.48510502942693</v>
      </c>
      <c r="I4102" s="34">
        <f t="shared" ca="1" si="1204"/>
        <v>3526.4851050294269</v>
      </c>
      <c r="J4102" s="18">
        <f ca="1">SUM(INDIRECT(ADDRESS(ROW(F4102),COLUMN(F4102),4)):INDIRECT(ADDRESS(ROW(F4102)+N$5-1,COLUMN(F4102),4)))</f>
        <v>23100</v>
      </c>
      <c r="K4102" s="18">
        <f t="shared" ca="1" si="1205"/>
        <v>0</v>
      </c>
      <c r="L4102" s="18">
        <f t="shared" ca="1" si="1215"/>
        <v>0</v>
      </c>
      <c r="M4102" s="18">
        <f t="shared" ca="1" si="1199"/>
        <v>16350</v>
      </c>
      <c r="N4102" s="34">
        <f t="shared" ca="1" si="1206"/>
        <v>26314.463279382104</v>
      </c>
      <c r="P4102" s="18">
        <f t="shared" ca="1" si="1200"/>
        <v>226.48510502942693</v>
      </c>
      <c r="Q4102" s="47">
        <f ca="1">SUM(L$15:L4102)-SUM(M$15:M4102)</f>
        <v>0</v>
      </c>
      <c r="R4102" s="47" t="str">
        <f t="shared" ca="1" si="1201"/>
        <v>M4105</v>
      </c>
      <c r="S4102" s="40">
        <f t="shared" ca="1" si="1207"/>
        <v>0</v>
      </c>
      <c r="T4102" s="46">
        <f t="shared" ca="1" si="1208"/>
        <v>52</v>
      </c>
      <c r="X4102" s="74">
        <f t="shared" ca="1" si="1209"/>
        <v>0.22648510502942693</v>
      </c>
      <c r="Y4102" s="75">
        <f t="shared" ca="1" si="1210"/>
        <v>0.22648510502942693</v>
      </c>
      <c r="Z4102" s="74">
        <f t="shared" ca="1" si="1211"/>
        <v>1.2541839286620655</v>
      </c>
      <c r="AA4102" s="76">
        <f t="shared" ca="1" si="1212"/>
        <v>226.48510502942693</v>
      </c>
      <c r="AB4102" s="76">
        <f t="shared" ca="1" si="1213"/>
        <v>1254.1839286620655</v>
      </c>
    </row>
    <row r="4103" spans="1:28" x14ac:dyDescent="0.25">
      <c r="A4103" s="2">
        <f t="shared" si="1214"/>
        <v>9</v>
      </c>
      <c r="B4103" s="16">
        <f ca="1">VLOOKUP(A4103,PERIODS!$O$4:$P$33,2,FALSE)</f>
        <v>3.3000000000000002E-2</v>
      </c>
      <c r="C4103" s="15"/>
      <c r="D4103" s="18">
        <v>4089</v>
      </c>
      <c r="E4103" s="34">
        <f t="shared" ca="1" si="1216"/>
        <v>26314.463279382104</v>
      </c>
      <c r="F4103" s="34">
        <f t="shared" ca="1" si="1198"/>
        <v>3300</v>
      </c>
      <c r="G4103" s="69">
        <f t="shared" ca="1" si="1202"/>
        <v>0</v>
      </c>
      <c r="H4103" s="34">
        <f t="shared" ca="1" si="1203"/>
        <v>821.89089208079338</v>
      </c>
      <c r="I4103" s="34">
        <f t="shared" ca="1" si="1204"/>
        <v>4121.8908920807935</v>
      </c>
      <c r="J4103" s="18">
        <f ca="1">SUM(INDIRECT(ADDRESS(ROW(F4103),COLUMN(F4103),4)):INDIRECT(ADDRESS(ROW(F4103)+N$5-1,COLUMN(F4103),4)))</f>
        <v>23100</v>
      </c>
      <c r="K4103" s="18">
        <f t="shared" ca="1" si="1205"/>
        <v>0</v>
      </c>
      <c r="L4103" s="18">
        <f t="shared" ca="1" si="1215"/>
        <v>0</v>
      </c>
      <c r="M4103" s="18">
        <f t="shared" ca="1" si="1199"/>
        <v>0</v>
      </c>
      <c r="N4103" s="34">
        <f t="shared" ca="1" si="1206"/>
        <v>22192.572387301312</v>
      </c>
      <c r="P4103" s="18">
        <f t="shared" ca="1" si="1200"/>
        <v>821.89089208079338</v>
      </c>
      <c r="Q4103" s="47">
        <f ca="1">SUM(L$15:L4103)-SUM(M$15:M4103)</f>
        <v>0</v>
      </c>
      <c r="R4103" s="47" t="str">
        <f t="shared" ca="1" si="1201"/>
        <v>M4106</v>
      </c>
      <c r="S4103" s="40">
        <f t="shared" ca="1" si="1207"/>
        <v>0</v>
      </c>
      <c r="T4103" s="46">
        <f t="shared" ca="1" si="1208"/>
        <v>58</v>
      </c>
      <c r="X4103" s="74">
        <f t="shared" ca="1" si="1209"/>
        <v>0.82189089208079336</v>
      </c>
      <c r="Y4103" s="75">
        <f t="shared" ca="1" si="1210"/>
        <v>0.82189089208079336</v>
      </c>
      <c r="Z4103" s="74">
        <f t="shared" ca="1" si="1211"/>
        <v>2.2747971693095352</v>
      </c>
      <c r="AA4103" s="76">
        <f t="shared" ca="1" si="1212"/>
        <v>821.89089208079338</v>
      </c>
      <c r="AB4103" s="76">
        <f t="shared" ca="1" si="1213"/>
        <v>2274.7971693095351</v>
      </c>
    </row>
    <row r="4104" spans="1:28" x14ac:dyDescent="0.25">
      <c r="A4104" s="2">
        <f t="shared" si="1214"/>
        <v>10</v>
      </c>
      <c r="B4104" s="16">
        <f ca="1">VLOOKUP(A4104,PERIODS!$O$4:$P$33,2,FALSE)</f>
        <v>3.3000000000000002E-2</v>
      </c>
      <c r="C4104" s="15"/>
      <c r="D4104" s="18">
        <v>4090</v>
      </c>
      <c r="E4104" s="34">
        <f t="shared" ca="1" si="1216"/>
        <v>22192.572387301312</v>
      </c>
      <c r="F4104" s="34">
        <f t="shared" ca="1" si="1198"/>
        <v>3300</v>
      </c>
      <c r="G4104" s="69">
        <f t="shared" ca="1" si="1202"/>
        <v>0</v>
      </c>
      <c r="H4104" s="34">
        <f t="shared" ca="1" si="1203"/>
        <v>-1519.2528268339886</v>
      </c>
      <c r="I4104" s="34">
        <f t="shared" ca="1" si="1204"/>
        <v>1780.7471731660114</v>
      </c>
      <c r="J4104" s="18">
        <f ca="1">SUM(INDIRECT(ADDRESS(ROW(F4104),COLUMN(F4104),4)):INDIRECT(ADDRESS(ROW(F4104)+N$5-1,COLUMN(F4104),4)))</f>
        <v>23100</v>
      </c>
      <c r="K4104" s="18">
        <f t="shared" ca="1" si="1205"/>
        <v>16350</v>
      </c>
      <c r="L4104" s="18">
        <f t="shared" ca="1" si="1215"/>
        <v>16350</v>
      </c>
      <c r="M4104" s="18">
        <f t="shared" ca="1" si="1199"/>
        <v>0</v>
      </c>
      <c r="N4104" s="34">
        <f t="shared" ca="1" si="1206"/>
        <v>20411.8252141353</v>
      </c>
      <c r="P4104" s="18">
        <f t="shared" ca="1" si="1200"/>
        <v>1519.2528268339886</v>
      </c>
      <c r="Q4104" s="47">
        <f ca="1">SUM(L$15:L4104)-SUM(M$15:M4104)</f>
        <v>16350</v>
      </c>
      <c r="R4104" s="47" t="str">
        <f t="shared" ca="1" si="1201"/>
        <v>M4107</v>
      </c>
      <c r="S4104" s="40">
        <f t="shared" ca="1" si="1207"/>
        <v>0</v>
      </c>
      <c r="T4104" s="46">
        <f t="shared" ca="1" si="1208"/>
        <v>2</v>
      </c>
      <c r="X4104" s="74">
        <f t="shared" ca="1" si="1209"/>
        <v>-1.5192528268339887</v>
      </c>
      <c r="Y4104" s="75">
        <f t="shared" ca="1" si="1210"/>
        <v>-1.5192528268339887</v>
      </c>
      <c r="Z4104" s="74">
        <f t="shared" ca="1" si="1211"/>
        <v>0.21887536367033636</v>
      </c>
      <c r="AA4104" s="76">
        <f t="shared" ca="1" si="1212"/>
        <v>-1519.2528268339886</v>
      </c>
      <c r="AB4104" s="76">
        <f t="shared" ca="1" si="1213"/>
        <v>218.87536367033636</v>
      </c>
    </row>
    <row r="4105" spans="1:28" x14ac:dyDescent="0.25">
      <c r="A4105" s="2">
        <f t="shared" si="1214"/>
        <v>11</v>
      </c>
      <c r="B4105" s="16">
        <f ca="1">VLOOKUP(A4105,PERIODS!$O$4:$P$33,2,FALSE)</f>
        <v>3.3000000000000002E-2</v>
      </c>
      <c r="C4105" s="15"/>
      <c r="D4105" s="18">
        <v>4091</v>
      </c>
      <c r="E4105" s="34">
        <f t="shared" ca="1" si="1216"/>
        <v>20411.8252141353</v>
      </c>
      <c r="F4105" s="34">
        <f t="shared" ca="1" si="1198"/>
        <v>3300</v>
      </c>
      <c r="G4105" s="69">
        <f t="shared" ca="1" si="1202"/>
        <v>0</v>
      </c>
      <c r="H4105" s="34">
        <f t="shared" ca="1" si="1203"/>
        <v>-409.84292202632753</v>
      </c>
      <c r="I4105" s="34">
        <f t="shared" ca="1" si="1204"/>
        <v>2890.1570779736726</v>
      </c>
      <c r="J4105" s="18">
        <f ca="1">SUM(INDIRECT(ADDRESS(ROW(F4105),COLUMN(F4105),4)):INDIRECT(ADDRESS(ROW(F4105)+N$5-1,COLUMN(F4105),4)))</f>
        <v>23300</v>
      </c>
      <c r="K4105" s="18">
        <f t="shared" ca="1" si="1205"/>
        <v>16350</v>
      </c>
      <c r="L4105" s="18">
        <f t="shared" ca="1" si="1215"/>
        <v>0</v>
      </c>
      <c r="M4105" s="18">
        <f t="shared" ca="1" si="1199"/>
        <v>0</v>
      </c>
      <c r="N4105" s="34">
        <f t="shared" ca="1" si="1206"/>
        <v>17521.668136161628</v>
      </c>
      <c r="P4105" s="18">
        <f t="shared" ca="1" si="1200"/>
        <v>409.84292202632753</v>
      </c>
      <c r="Q4105" s="47">
        <f ca="1">SUM(L$15:L4105)-SUM(M$15:M4105)</f>
        <v>16350</v>
      </c>
      <c r="R4105" s="47" t="str">
        <f t="shared" ca="1" si="1201"/>
        <v>M4108</v>
      </c>
      <c r="S4105" s="40">
        <f t="shared" ca="1" si="1207"/>
        <v>0</v>
      </c>
      <c r="T4105" s="46">
        <f t="shared" ca="1" si="1208"/>
        <v>77</v>
      </c>
      <c r="X4105" s="74">
        <f t="shared" ca="1" si="1209"/>
        <v>-0.40984292202632755</v>
      </c>
      <c r="Y4105" s="75">
        <f t="shared" ca="1" si="1210"/>
        <v>-0.40984292202632755</v>
      </c>
      <c r="Z4105" s="74">
        <f t="shared" ca="1" si="1211"/>
        <v>0.66375450316055051</v>
      </c>
      <c r="AA4105" s="76">
        <f t="shared" ca="1" si="1212"/>
        <v>-409.84292202632753</v>
      </c>
      <c r="AB4105" s="76">
        <f t="shared" ca="1" si="1213"/>
        <v>663.75450316055048</v>
      </c>
    </row>
    <row r="4106" spans="1:28" x14ac:dyDescent="0.25">
      <c r="A4106" s="2">
        <f t="shared" si="1214"/>
        <v>12</v>
      </c>
      <c r="B4106" s="16">
        <f ca="1">VLOOKUP(A4106,PERIODS!$O$4:$P$33,2,FALSE)</f>
        <v>3.3000000000000002E-2</v>
      </c>
      <c r="C4106" s="15"/>
      <c r="D4106" s="18">
        <v>4092</v>
      </c>
      <c r="E4106" s="34">
        <f t="shared" ca="1" si="1216"/>
        <v>17521.668136161628</v>
      </c>
      <c r="F4106" s="34">
        <f t="shared" ca="1" si="1198"/>
        <v>3300</v>
      </c>
      <c r="G4106" s="69">
        <f t="shared" ca="1" si="1202"/>
        <v>0</v>
      </c>
      <c r="H4106" s="34">
        <f t="shared" ca="1" si="1203"/>
        <v>1139.8824326843833</v>
      </c>
      <c r="I4106" s="34">
        <f t="shared" ca="1" si="1204"/>
        <v>4439.8824326843833</v>
      </c>
      <c r="J4106" s="18">
        <f ca="1">SUM(INDIRECT(ADDRESS(ROW(F4106),COLUMN(F4106),4)):INDIRECT(ADDRESS(ROW(F4106)+N$5-1,COLUMN(F4106),4)))</f>
        <v>23500</v>
      </c>
      <c r="K4106" s="18">
        <f t="shared" ca="1" si="1205"/>
        <v>16350</v>
      </c>
      <c r="L4106" s="18">
        <f t="shared" ca="1" si="1215"/>
        <v>0</v>
      </c>
      <c r="M4106" s="18">
        <f t="shared" ca="1" si="1199"/>
        <v>0</v>
      </c>
      <c r="N4106" s="34">
        <f t="shared" ca="1" si="1206"/>
        <v>13081.785703477246</v>
      </c>
      <c r="P4106" s="18">
        <f t="shared" ca="1" si="1200"/>
        <v>1139.8824326843833</v>
      </c>
      <c r="Q4106" s="47">
        <f ca="1">SUM(L$15:L4106)-SUM(M$15:M4106)</f>
        <v>16350</v>
      </c>
      <c r="R4106" s="47" t="str">
        <f t="shared" ca="1" si="1201"/>
        <v>M4109</v>
      </c>
      <c r="S4106" s="40">
        <f t="shared" ca="1" si="1207"/>
        <v>0</v>
      </c>
      <c r="T4106" s="46">
        <f t="shared" ca="1" si="1208"/>
        <v>29</v>
      </c>
      <c r="X4106" s="74">
        <f t="shared" ca="1" si="1209"/>
        <v>1.1398824326843833</v>
      </c>
      <c r="Y4106" s="75">
        <f t="shared" ca="1" si="1210"/>
        <v>1.1398824326843833</v>
      </c>
      <c r="Z4106" s="74">
        <f t="shared" ca="1" si="1211"/>
        <v>3.1264007810312702</v>
      </c>
      <c r="AA4106" s="76">
        <f t="shared" ca="1" si="1212"/>
        <v>1139.8824326843833</v>
      </c>
      <c r="AB4106" s="76">
        <f t="shared" ca="1" si="1213"/>
        <v>3126.4007810312701</v>
      </c>
    </row>
    <row r="4107" spans="1:28" x14ac:dyDescent="0.25">
      <c r="A4107" s="2">
        <f t="shared" si="1214"/>
        <v>13</v>
      </c>
      <c r="B4107" s="16">
        <f ca="1">VLOOKUP(A4107,PERIODS!$O$4:$P$33,2,FALSE)</f>
        <v>3.3000000000000002E-2</v>
      </c>
      <c r="C4107" s="15"/>
      <c r="D4107" s="18">
        <v>4093</v>
      </c>
      <c r="E4107" s="34">
        <f t="shared" ca="1" si="1216"/>
        <v>13081.785703477246</v>
      </c>
      <c r="F4107" s="34">
        <f t="shared" ca="1" si="1198"/>
        <v>3300</v>
      </c>
      <c r="G4107" s="69">
        <f t="shared" ca="1" si="1202"/>
        <v>0</v>
      </c>
      <c r="H4107" s="34">
        <f t="shared" ca="1" si="1203"/>
        <v>-170.76458019305002</v>
      </c>
      <c r="I4107" s="34">
        <f t="shared" ca="1" si="1204"/>
        <v>3129.2354198069502</v>
      </c>
      <c r="J4107" s="18">
        <f ca="1">SUM(INDIRECT(ADDRESS(ROW(F4107),COLUMN(F4107),4)):INDIRECT(ADDRESS(ROW(F4107)+N$5-1,COLUMN(F4107),4)))</f>
        <v>23700</v>
      </c>
      <c r="K4107" s="18">
        <f t="shared" ca="1" si="1205"/>
        <v>0</v>
      </c>
      <c r="L4107" s="18">
        <f t="shared" ca="1" si="1215"/>
        <v>0</v>
      </c>
      <c r="M4107" s="18">
        <f t="shared" ca="1" si="1199"/>
        <v>16350</v>
      </c>
      <c r="N4107" s="34">
        <f t="shared" ca="1" si="1206"/>
        <v>26302.550283670294</v>
      </c>
      <c r="P4107" s="18">
        <f t="shared" ca="1" si="1200"/>
        <v>170.76458019305002</v>
      </c>
      <c r="Q4107" s="47">
        <f ca="1">SUM(L$15:L4107)-SUM(M$15:M4107)</f>
        <v>0</v>
      </c>
      <c r="R4107" s="47" t="str">
        <f t="shared" ca="1" si="1201"/>
        <v>M4110</v>
      </c>
      <c r="S4107" s="40">
        <f t="shared" ca="1" si="1207"/>
        <v>0</v>
      </c>
      <c r="T4107" s="46">
        <f t="shared" ca="1" si="1208"/>
        <v>45</v>
      </c>
      <c r="X4107" s="74">
        <f t="shared" ca="1" si="1209"/>
        <v>-0.17076458019305002</v>
      </c>
      <c r="Y4107" s="75">
        <f t="shared" ca="1" si="1210"/>
        <v>-0.17076458019305002</v>
      </c>
      <c r="Z4107" s="74">
        <f t="shared" ca="1" si="1211"/>
        <v>0.84302001372120605</v>
      </c>
      <c r="AA4107" s="76">
        <f t="shared" ca="1" si="1212"/>
        <v>-170.76458019305002</v>
      </c>
      <c r="AB4107" s="76">
        <f t="shared" ca="1" si="1213"/>
        <v>843.02001372120606</v>
      </c>
    </row>
    <row r="4108" spans="1:28" x14ac:dyDescent="0.25">
      <c r="A4108" s="2">
        <f t="shared" si="1214"/>
        <v>14</v>
      </c>
      <c r="B4108" s="16">
        <f ca="1">VLOOKUP(A4108,PERIODS!$O$4:$P$33,2,FALSE)</f>
        <v>3.3000000000000002E-2</v>
      </c>
      <c r="C4108" s="15"/>
      <c r="D4108" s="18">
        <v>4094</v>
      </c>
      <c r="E4108" s="34">
        <f t="shared" ca="1" si="1216"/>
        <v>26302.550283670294</v>
      </c>
      <c r="F4108" s="34">
        <f t="shared" ca="1" si="1198"/>
        <v>3300</v>
      </c>
      <c r="G4108" s="69">
        <f t="shared" ca="1" si="1202"/>
        <v>0</v>
      </c>
      <c r="H4108" s="34">
        <f t="shared" ca="1" si="1203"/>
        <v>93.227651298277294</v>
      </c>
      <c r="I4108" s="34">
        <f t="shared" ca="1" si="1204"/>
        <v>3393.2276512982771</v>
      </c>
      <c r="J4108" s="18">
        <f ca="1">SUM(INDIRECT(ADDRESS(ROW(F4108),COLUMN(F4108),4)):INDIRECT(ADDRESS(ROW(F4108)+N$5-1,COLUMN(F4108),4)))</f>
        <v>23900</v>
      </c>
      <c r="K4108" s="18">
        <f t="shared" ca="1" si="1205"/>
        <v>0</v>
      </c>
      <c r="L4108" s="18">
        <f t="shared" ca="1" si="1215"/>
        <v>0</v>
      </c>
      <c r="M4108" s="18">
        <f t="shared" ca="1" si="1199"/>
        <v>0</v>
      </c>
      <c r="N4108" s="34">
        <f t="shared" ca="1" si="1206"/>
        <v>22909.322632372016</v>
      </c>
      <c r="P4108" s="18">
        <f t="shared" ca="1" si="1200"/>
        <v>93.227651298277294</v>
      </c>
      <c r="Q4108" s="47">
        <f ca="1">SUM(L$15:L4108)-SUM(M$15:M4108)</f>
        <v>0</v>
      </c>
      <c r="R4108" s="47" t="str">
        <f t="shared" ca="1" si="1201"/>
        <v>M4111</v>
      </c>
      <c r="S4108" s="40">
        <f t="shared" ca="1" si="1207"/>
        <v>0</v>
      </c>
      <c r="T4108" s="46">
        <f t="shared" ca="1" si="1208"/>
        <v>65</v>
      </c>
      <c r="X4108" s="74">
        <f t="shared" ca="1" si="1209"/>
        <v>9.32276512982773E-2</v>
      </c>
      <c r="Y4108" s="75">
        <f t="shared" ca="1" si="1210"/>
        <v>9.32276512982773E-2</v>
      </c>
      <c r="Z4108" s="74">
        <f t="shared" ca="1" si="1211"/>
        <v>1.0977116022971232</v>
      </c>
      <c r="AA4108" s="76">
        <f t="shared" ca="1" si="1212"/>
        <v>93.227651298277294</v>
      </c>
      <c r="AB4108" s="76">
        <f t="shared" ca="1" si="1213"/>
        <v>1097.7116022971231</v>
      </c>
    </row>
    <row r="4109" spans="1:28" x14ac:dyDescent="0.25">
      <c r="A4109" s="2">
        <f t="shared" si="1214"/>
        <v>15</v>
      </c>
      <c r="B4109" s="16">
        <f ca="1">VLOOKUP(A4109,PERIODS!$O$4:$P$33,2,FALSE)</f>
        <v>3.3000000000000002E-2</v>
      </c>
      <c r="C4109" s="15"/>
      <c r="D4109" s="18">
        <v>4095</v>
      </c>
      <c r="E4109" s="34">
        <f t="shared" ca="1" si="1216"/>
        <v>22909.322632372016</v>
      </c>
      <c r="F4109" s="34">
        <f t="shared" ca="1" si="1198"/>
        <v>3300</v>
      </c>
      <c r="G4109" s="69">
        <f t="shared" ca="1" si="1202"/>
        <v>0</v>
      </c>
      <c r="H4109" s="34">
        <f t="shared" ca="1" si="1203"/>
        <v>-1366.4694395752047</v>
      </c>
      <c r="I4109" s="34">
        <f t="shared" ca="1" si="1204"/>
        <v>1933.5305604247953</v>
      </c>
      <c r="J4109" s="18">
        <f ca="1">SUM(INDIRECT(ADDRESS(ROW(F4109),COLUMN(F4109),4)):INDIRECT(ADDRESS(ROW(F4109)+N$5-1,COLUMN(F4109),4)))</f>
        <v>24100</v>
      </c>
      <c r="K4109" s="18">
        <f t="shared" ca="1" si="1205"/>
        <v>16350</v>
      </c>
      <c r="L4109" s="18">
        <f t="shared" ca="1" si="1215"/>
        <v>16350</v>
      </c>
      <c r="M4109" s="18">
        <f t="shared" ca="1" si="1199"/>
        <v>0</v>
      </c>
      <c r="N4109" s="34">
        <f t="shared" ca="1" si="1206"/>
        <v>20975.79207194722</v>
      </c>
      <c r="P4109" s="18">
        <f t="shared" ca="1" si="1200"/>
        <v>1366.4694395752047</v>
      </c>
      <c r="Q4109" s="47">
        <f ca="1">SUM(L$15:L4109)-SUM(M$15:M4109)</f>
        <v>16350</v>
      </c>
      <c r="R4109" s="47" t="str">
        <f t="shared" ca="1" si="1201"/>
        <v>M4112</v>
      </c>
      <c r="S4109" s="40">
        <f t="shared" ca="1" si="1207"/>
        <v>0</v>
      </c>
      <c r="T4109" s="46">
        <f t="shared" ca="1" si="1208"/>
        <v>6</v>
      </c>
      <c r="X4109" s="74">
        <f t="shared" ca="1" si="1209"/>
        <v>-1.3664694395752046</v>
      </c>
      <c r="Y4109" s="75">
        <f t="shared" ca="1" si="1210"/>
        <v>-1.3664694395752046</v>
      </c>
      <c r="Z4109" s="74">
        <f t="shared" ca="1" si="1211"/>
        <v>0.25500568509674137</v>
      </c>
      <c r="AA4109" s="76">
        <f t="shared" ca="1" si="1212"/>
        <v>-1366.4694395752047</v>
      </c>
      <c r="AB4109" s="76">
        <f t="shared" ca="1" si="1213"/>
        <v>255.00568509674139</v>
      </c>
    </row>
    <row r="4110" spans="1:28" x14ac:dyDescent="0.25">
      <c r="A4110" s="2">
        <f t="shared" si="1214"/>
        <v>16</v>
      </c>
      <c r="B4110" s="16">
        <f ca="1">VLOOKUP(A4110,PERIODS!$O$4:$P$33,2,FALSE)</f>
        <v>3.3000000000000002E-2</v>
      </c>
      <c r="C4110" s="15"/>
      <c r="D4110" s="18">
        <v>4096</v>
      </c>
      <c r="E4110" s="34">
        <f t="shared" ca="1" si="1216"/>
        <v>20975.79207194722</v>
      </c>
      <c r="F4110" s="34">
        <f t="shared" ca="1" si="1198"/>
        <v>3300</v>
      </c>
      <c r="G4110" s="69">
        <f t="shared" ca="1" si="1202"/>
        <v>0</v>
      </c>
      <c r="H4110" s="34">
        <f t="shared" ca="1" si="1203"/>
        <v>911.32556721126184</v>
      </c>
      <c r="I4110" s="34">
        <f t="shared" ca="1" si="1204"/>
        <v>4211.3255672112618</v>
      </c>
      <c r="J4110" s="18">
        <f ca="1">SUM(INDIRECT(ADDRESS(ROW(F4110),COLUMN(F4110),4)):INDIRECT(ADDRESS(ROW(F4110)+N$5-1,COLUMN(F4110),4)))</f>
        <v>24300</v>
      </c>
      <c r="K4110" s="18">
        <f t="shared" ca="1" si="1205"/>
        <v>16350</v>
      </c>
      <c r="L4110" s="18">
        <f t="shared" ca="1" si="1215"/>
        <v>0</v>
      </c>
      <c r="M4110" s="18">
        <f t="shared" ca="1" si="1199"/>
        <v>0</v>
      </c>
      <c r="N4110" s="34">
        <f t="shared" ca="1" si="1206"/>
        <v>16764.466504735959</v>
      </c>
      <c r="P4110" s="18">
        <f t="shared" ca="1" si="1200"/>
        <v>911.32556721126184</v>
      </c>
      <c r="Q4110" s="47">
        <f ca="1">SUM(L$15:L4110)-SUM(M$15:M4110)</f>
        <v>16350</v>
      </c>
      <c r="R4110" s="47" t="str">
        <f t="shared" ca="1" si="1201"/>
        <v>M4113</v>
      </c>
      <c r="S4110" s="40">
        <f t="shared" ca="1" si="1207"/>
        <v>0</v>
      </c>
      <c r="T4110" s="46">
        <f t="shared" ca="1" si="1208"/>
        <v>92</v>
      </c>
      <c r="X4110" s="74">
        <f t="shared" ca="1" si="1209"/>
        <v>0.91132556721126179</v>
      </c>
      <c r="Y4110" s="75">
        <f t="shared" ca="1" si="1210"/>
        <v>0.91132556721126179</v>
      </c>
      <c r="Z4110" s="74">
        <f t="shared" ca="1" si="1211"/>
        <v>2.4876178534788789</v>
      </c>
      <c r="AA4110" s="76">
        <f t="shared" ca="1" si="1212"/>
        <v>911.32556721126184</v>
      </c>
      <c r="AB4110" s="76">
        <f t="shared" ca="1" si="1213"/>
        <v>2487.6178534788787</v>
      </c>
    </row>
    <row r="4111" spans="1:28" x14ac:dyDescent="0.25">
      <c r="A4111" s="2">
        <f t="shared" si="1214"/>
        <v>17</v>
      </c>
      <c r="B4111" s="16">
        <f ca="1">VLOOKUP(A4111,PERIODS!$O$4:$P$33,2,FALSE)</f>
        <v>3.5000000000000003E-2</v>
      </c>
      <c r="C4111" s="15"/>
      <c r="D4111" s="18">
        <v>4097</v>
      </c>
      <c r="E4111" s="34">
        <f t="shared" ca="1" si="1216"/>
        <v>16764.466504735959</v>
      </c>
      <c r="F4111" s="34">
        <f t="shared" ref="F4111:F4174" ca="1" si="1217">F$2*B4111</f>
        <v>3500.0000000000005</v>
      </c>
      <c r="G4111" s="69">
        <f t="shared" ca="1" si="1202"/>
        <v>0</v>
      </c>
      <c r="H4111" s="34">
        <f t="shared" ca="1" si="1203"/>
        <v>-164.72656559846706</v>
      </c>
      <c r="I4111" s="34">
        <f t="shared" ca="1" si="1204"/>
        <v>3335.2734344015334</v>
      </c>
      <c r="J4111" s="18">
        <f ca="1">SUM(INDIRECT(ADDRESS(ROW(F4111),COLUMN(F4111),4)):INDIRECT(ADDRESS(ROW(F4111)+N$5-1,COLUMN(F4111),4)))</f>
        <v>24500.000000000004</v>
      </c>
      <c r="K4111" s="18">
        <f t="shared" ca="1" si="1205"/>
        <v>16350</v>
      </c>
      <c r="L4111" s="18">
        <f t="shared" ca="1" si="1215"/>
        <v>0</v>
      </c>
      <c r="M4111" s="18">
        <f t="shared" ref="M4111:M4174" ca="1" si="1218">SUMIF($R$15:$R$8014,ADDRESS(ROW(M4111),COLUMN(M4111),4),$L$15:$L$8014)</f>
        <v>0</v>
      </c>
      <c r="N4111" s="34">
        <f t="shared" ca="1" si="1206"/>
        <v>13429.193070334426</v>
      </c>
      <c r="P4111" s="18">
        <f t="shared" ref="P4111:P4174" ca="1" si="1219">ABS(H4111)</f>
        <v>164.72656559846706</v>
      </c>
      <c r="Q4111" s="47">
        <f ca="1">SUM(L$15:L4111)-SUM(M$15:M4111)</f>
        <v>16350</v>
      </c>
      <c r="R4111" s="47" t="str">
        <f t="shared" ref="R4111:R4174" ca="1" si="1220">ADDRESS(ROW(M4111)+$N$3+RANDBETWEEN(-$N$4,$N$4),COLUMN(M4111),4)</f>
        <v>M4114</v>
      </c>
      <c r="S4111" s="40">
        <f t="shared" ca="1" si="1207"/>
        <v>0</v>
      </c>
      <c r="T4111" s="46">
        <f t="shared" ca="1" si="1208"/>
        <v>20</v>
      </c>
      <c r="X4111" s="74">
        <f t="shared" ca="1" si="1209"/>
        <v>-0.16472656559846707</v>
      </c>
      <c r="Y4111" s="75">
        <f t="shared" ca="1" si="1210"/>
        <v>-0.16472656559846707</v>
      </c>
      <c r="Z4111" s="74">
        <f t="shared" ca="1" si="1211"/>
        <v>0.84812557909531383</v>
      </c>
      <c r="AA4111" s="76">
        <f t="shared" ca="1" si="1212"/>
        <v>-164.72656559846706</v>
      </c>
      <c r="AB4111" s="76">
        <f t="shared" ca="1" si="1213"/>
        <v>848.12557909531381</v>
      </c>
    </row>
    <row r="4112" spans="1:28" x14ac:dyDescent="0.25">
      <c r="A4112" s="2">
        <f t="shared" si="1214"/>
        <v>18</v>
      </c>
      <c r="B4112" s="16">
        <f ca="1">VLOOKUP(A4112,PERIODS!$O$4:$P$33,2,FALSE)</f>
        <v>3.5000000000000003E-2</v>
      </c>
      <c r="C4112" s="15"/>
      <c r="D4112" s="18">
        <v>4098</v>
      </c>
      <c r="E4112" s="34">
        <f t="shared" ca="1" si="1216"/>
        <v>13429.193070334426</v>
      </c>
      <c r="F4112" s="34">
        <f t="shared" ca="1" si="1217"/>
        <v>3500.0000000000005</v>
      </c>
      <c r="G4112" s="69">
        <f t="shared" ref="G4112:G4175" ca="1" si="1221">((2*RAND()*$F$5)-$F$5)*E4112</f>
        <v>0</v>
      </c>
      <c r="H4112" s="34">
        <f t="shared" ref="H4112:H4175" ca="1" si="1222">IF($S$3="NORM",AA4112,IF($S$3="LOGNORM",AB4112,0))</f>
        <v>1613.3560242050132</v>
      </c>
      <c r="I4112" s="34">
        <f t="shared" ref="I4112:I4175" ca="1" si="1223">IF(F4112+H4112&lt;0,0,F4112+H4112)</f>
        <v>5113.3560242050135</v>
      </c>
      <c r="J4112" s="18">
        <f ca="1">SUM(INDIRECT(ADDRESS(ROW(F4112),COLUMN(F4112),4)):INDIRECT(ADDRESS(ROW(F4112)+N$5-1,COLUMN(F4112),4)))</f>
        <v>24500.000000000004</v>
      </c>
      <c r="K4112" s="18">
        <f t="shared" ref="K4112:K4175" ca="1" si="1224">Q4112</f>
        <v>0</v>
      </c>
      <c r="L4112" s="18">
        <f t="shared" ca="1" si="1215"/>
        <v>0</v>
      </c>
      <c r="M4112" s="18">
        <f t="shared" ca="1" si="1218"/>
        <v>16350</v>
      </c>
      <c r="N4112" s="34">
        <f t="shared" ref="N4112:N4175" ca="1" si="1225">E4112+G4112-I4112+M4112-S4112</f>
        <v>24665.837046129411</v>
      </c>
      <c r="P4112" s="18">
        <f t="shared" ca="1" si="1219"/>
        <v>1613.3560242050132</v>
      </c>
      <c r="Q4112" s="47">
        <f ca="1">SUM(L$15:L4112)-SUM(M$15:M4112)</f>
        <v>0</v>
      </c>
      <c r="R4112" s="47" t="str">
        <f t="shared" ca="1" si="1220"/>
        <v>M4115</v>
      </c>
      <c r="S4112" s="40">
        <f t="shared" ref="S4112:S4175" ca="1" si="1226">IF(T4112&gt;N$6*100,M4112,0)</f>
        <v>0</v>
      </c>
      <c r="T4112" s="46">
        <f t="shared" ref="T4112:T4175" ca="1" si="1227">RANDBETWEEN(0,100)</f>
        <v>5</v>
      </c>
      <c r="X4112" s="74">
        <f t="shared" ref="X4112:X4175" ca="1" si="1228">NORMINV(RAND(),0,1)</f>
        <v>1.6133560242050133</v>
      </c>
      <c r="Y4112" s="75">
        <f t="shared" ref="Y4112:Y4175" ca="1" si="1229">IF(AND(X4112&gt;$F$6,$F$6&gt;0),$F$6,X4112)</f>
        <v>1.6133560242050133</v>
      </c>
      <c r="Z4112" s="74">
        <f t="shared" ref="Z4112:Z4175" ca="1" si="1230">EXP(Y4112)</f>
        <v>5.0196289880277281</v>
      </c>
      <c r="AA4112" s="76">
        <f t="shared" ref="AA4112:AA4175" ca="1" si="1231">$F$3*Y4112</f>
        <v>1613.3560242050132</v>
      </c>
      <c r="AB4112" s="76">
        <f t="shared" ref="AB4112:AB4175" ca="1" si="1232">$F$3*Z4112</f>
        <v>5019.6289880277282</v>
      </c>
    </row>
    <row r="4113" spans="1:28" x14ac:dyDescent="0.25">
      <c r="A4113" s="2">
        <f t="shared" ref="A4113:A4176" si="1233">IF(AND(A4112=12,OR(A$14="MS",A$14="M0")),1,IF(AND(A4112=4,OR(A$14="WS",A$14="W0")),1,IF(AND(A4112=30,OR(A$14="DS",A$14="D0")),1,A4112+1)))</f>
        <v>19</v>
      </c>
      <c r="B4113" s="16">
        <f ca="1">VLOOKUP(A4113,PERIODS!$O$4:$P$33,2,FALSE)</f>
        <v>3.5000000000000003E-2</v>
      </c>
      <c r="C4113" s="15"/>
      <c r="D4113" s="18">
        <v>4099</v>
      </c>
      <c r="E4113" s="34">
        <f t="shared" ca="1" si="1216"/>
        <v>24665.837046129411</v>
      </c>
      <c r="F4113" s="34">
        <f t="shared" ca="1" si="1217"/>
        <v>3500.0000000000005</v>
      </c>
      <c r="G4113" s="69">
        <f t="shared" ca="1" si="1221"/>
        <v>0</v>
      </c>
      <c r="H4113" s="34">
        <f t="shared" ca="1" si="1222"/>
        <v>-347.6416857148206</v>
      </c>
      <c r="I4113" s="34">
        <f t="shared" ca="1" si="1223"/>
        <v>3152.3583142851799</v>
      </c>
      <c r="J4113" s="18">
        <f ca="1">SUM(INDIRECT(ADDRESS(ROW(F4113),COLUMN(F4113),4)):INDIRECT(ADDRESS(ROW(F4113)+N$5-1,COLUMN(F4113),4)))</f>
        <v>24500.000000000004</v>
      </c>
      <c r="K4113" s="18">
        <f t="shared" ca="1" si="1224"/>
        <v>0</v>
      </c>
      <c r="L4113" s="18">
        <f t="shared" ref="L4113:L4176" ca="1" si="1234">IF((E4113+K4112)&lt;J4113,N$2,0)</f>
        <v>0</v>
      </c>
      <c r="M4113" s="18">
        <f t="shared" ca="1" si="1218"/>
        <v>0</v>
      </c>
      <c r="N4113" s="34">
        <f t="shared" ca="1" si="1225"/>
        <v>21513.478731844232</v>
      </c>
      <c r="P4113" s="18">
        <f t="shared" ca="1" si="1219"/>
        <v>347.6416857148206</v>
      </c>
      <c r="Q4113" s="47">
        <f ca="1">SUM(L$15:L4113)-SUM(M$15:M4113)</f>
        <v>0</v>
      </c>
      <c r="R4113" s="47" t="str">
        <f t="shared" ca="1" si="1220"/>
        <v>M4116</v>
      </c>
      <c r="S4113" s="40">
        <f t="shared" ca="1" si="1226"/>
        <v>0</v>
      </c>
      <c r="T4113" s="46">
        <f t="shared" ca="1" si="1227"/>
        <v>7</v>
      </c>
      <c r="X4113" s="74">
        <f t="shared" ca="1" si="1228"/>
        <v>-0.34764168571482057</v>
      </c>
      <c r="Y4113" s="75">
        <f t="shared" ca="1" si="1229"/>
        <v>-0.34764168571482057</v>
      </c>
      <c r="Z4113" s="74">
        <f t="shared" ca="1" si="1230"/>
        <v>0.70635192686160464</v>
      </c>
      <c r="AA4113" s="76">
        <f t="shared" ca="1" si="1231"/>
        <v>-347.6416857148206</v>
      </c>
      <c r="AB4113" s="76">
        <f t="shared" ca="1" si="1232"/>
        <v>706.35192686160462</v>
      </c>
    </row>
    <row r="4114" spans="1:28" x14ac:dyDescent="0.25">
      <c r="A4114" s="2">
        <f t="shared" si="1233"/>
        <v>20</v>
      </c>
      <c r="B4114" s="16">
        <f ca="1">VLOOKUP(A4114,PERIODS!$O$4:$P$33,2,FALSE)</f>
        <v>3.5000000000000003E-2</v>
      </c>
      <c r="C4114" s="15"/>
      <c r="D4114" s="18">
        <v>4100</v>
      </c>
      <c r="E4114" s="34">
        <f t="shared" ca="1" si="1216"/>
        <v>21513.478731844232</v>
      </c>
      <c r="F4114" s="34">
        <f t="shared" ca="1" si="1217"/>
        <v>3500.0000000000005</v>
      </c>
      <c r="G4114" s="69">
        <f t="shared" ca="1" si="1221"/>
        <v>0</v>
      </c>
      <c r="H4114" s="34">
        <f t="shared" ca="1" si="1222"/>
        <v>386.51511787942923</v>
      </c>
      <c r="I4114" s="34">
        <f t="shared" ca="1" si="1223"/>
        <v>3886.5151178794295</v>
      </c>
      <c r="J4114" s="18">
        <f ca="1">SUM(INDIRECT(ADDRESS(ROW(F4114),COLUMN(F4114),4)):INDIRECT(ADDRESS(ROW(F4114)+N$5-1,COLUMN(F4114),4)))</f>
        <v>24500.000000000004</v>
      </c>
      <c r="K4114" s="18">
        <f t="shared" ca="1" si="1224"/>
        <v>16350</v>
      </c>
      <c r="L4114" s="18">
        <f t="shared" ca="1" si="1234"/>
        <v>16350</v>
      </c>
      <c r="M4114" s="18">
        <f t="shared" ca="1" si="1218"/>
        <v>0</v>
      </c>
      <c r="N4114" s="34">
        <f t="shared" ca="1" si="1225"/>
        <v>17626.963613964803</v>
      </c>
      <c r="P4114" s="18">
        <f t="shared" ca="1" si="1219"/>
        <v>386.51511787942923</v>
      </c>
      <c r="Q4114" s="47">
        <f ca="1">SUM(L$15:L4114)-SUM(M$15:M4114)</f>
        <v>16350</v>
      </c>
      <c r="R4114" s="47" t="str">
        <f t="shared" ca="1" si="1220"/>
        <v>M4117</v>
      </c>
      <c r="S4114" s="40">
        <f t="shared" ca="1" si="1226"/>
        <v>0</v>
      </c>
      <c r="T4114" s="46">
        <f t="shared" ca="1" si="1227"/>
        <v>12</v>
      </c>
      <c r="X4114" s="74">
        <f t="shared" ca="1" si="1228"/>
        <v>0.38651511787942922</v>
      </c>
      <c r="Y4114" s="75">
        <f t="shared" ca="1" si="1229"/>
        <v>0.38651511787942922</v>
      </c>
      <c r="Z4114" s="74">
        <f t="shared" ca="1" si="1230"/>
        <v>1.4718426480378834</v>
      </c>
      <c r="AA4114" s="76">
        <f t="shared" ca="1" si="1231"/>
        <v>386.51511787942923</v>
      </c>
      <c r="AB4114" s="76">
        <f t="shared" ca="1" si="1232"/>
        <v>1471.8426480378835</v>
      </c>
    </row>
    <row r="4115" spans="1:28" x14ac:dyDescent="0.25">
      <c r="A4115" s="2">
        <f t="shared" si="1233"/>
        <v>21</v>
      </c>
      <c r="B4115" s="16">
        <f ca="1">VLOOKUP(A4115,PERIODS!$O$4:$P$33,2,FALSE)</f>
        <v>3.5000000000000003E-2</v>
      </c>
      <c r="C4115" s="15"/>
      <c r="D4115" s="18">
        <v>4101</v>
      </c>
      <c r="E4115" s="34">
        <f t="shared" ca="1" si="1216"/>
        <v>17626.963613964803</v>
      </c>
      <c r="F4115" s="34">
        <f t="shared" ca="1" si="1217"/>
        <v>3500.0000000000005</v>
      </c>
      <c r="G4115" s="69">
        <f t="shared" ca="1" si="1221"/>
        <v>0</v>
      </c>
      <c r="H4115" s="34">
        <f t="shared" ca="1" si="1222"/>
        <v>-27.023552187725606</v>
      </c>
      <c r="I4115" s="34">
        <f t="shared" ca="1" si="1223"/>
        <v>3472.9764478122747</v>
      </c>
      <c r="J4115" s="18">
        <f ca="1">SUM(INDIRECT(ADDRESS(ROW(F4115),COLUMN(F4115),4)):INDIRECT(ADDRESS(ROW(F4115)+N$5-1,COLUMN(F4115),4)))</f>
        <v>24500.000000000004</v>
      </c>
      <c r="K4115" s="18">
        <f t="shared" ca="1" si="1224"/>
        <v>16350</v>
      </c>
      <c r="L4115" s="18">
        <f t="shared" ca="1" si="1234"/>
        <v>0</v>
      </c>
      <c r="M4115" s="18">
        <f t="shared" ca="1" si="1218"/>
        <v>0</v>
      </c>
      <c r="N4115" s="34">
        <f t="shared" ca="1" si="1225"/>
        <v>14153.987166152529</v>
      </c>
      <c r="P4115" s="18">
        <f t="shared" ca="1" si="1219"/>
        <v>27.023552187725606</v>
      </c>
      <c r="Q4115" s="47">
        <f ca="1">SUM(L$15:L4115)-SUM(M$15:M4115)</f>
        <v>16350</v>
      </c>
      <c r="R4115" s="47" t="str">
        <f t="shared" ca="1" si="1220"/>
        <v>M4118</v>
      </c>
      <c r="S4115" s="40">
        <f t="shared" ca="1" si="1226"/>
        <v>0</v>
      </c>
      <c r="T4115" s="46">
        <f t="shared" ca="1" si="1227"/>
        <v>5</v>
      </c>
      <c r="X4115" s="74">
        <f t="shared" ca="1" si="1228"/>
        <v>-2.7023552187725605E-2</v>
      </c>
      <c r="Y4115" s="75">
        <f t="shared" ca="1" si="1229"/>
        <v>-2.7023552187725605E-2</v>
      </c>
      <c r="Z4115" s="74">
        <f t="shared" ca="1" si="1230"/>
        <v>0.97333831700761386</v>
      </c>
      <c r="AA4115" s="76">
        <f t="shared" ca="1" si="1231"/>
        <v>-27.023552187725606</v>
      </c>
      <c r="AB4115" s="76">
        <f t="shared" ca="1" si="1232"/>
        <v>973.33831700761391</v>
      </c>
    </row>
    <row r="4116" spans="1:28" x14ac:dyDescent="0.25">
      <c r="A4116" s="2">
        <f t="shared" si="1233"/>
        <v>22</v>
      </c>
      <c r="B4116" s="16">
        <f ca="1">VLOOKUP(A4116,PERIODS!$O$4:$P$33,2,FALSE)</f>
        <v>3.5000000000000003E-2</v>
      </c>
      <c r="C4116" s="15"/>
      <c r="D4116" s="18">
        <v>4102</v>
      </c>
      <c r="E4116" s="34">
        <f t="shared" ca="1" si="1216"/>
        <v>14153.987166152529</v>
      </c>
      <c r="F4116" s="34">
        <f t="shared" ca="1" si="1217"/>
        <v>3500.0000000000005</v>
      </c>
      <c r="G4116" s="69">
        <f t="shared" ca="1" si="1221"/>
        <v>0</v>
      </c>
      <c r="H4116" s="34">
        <f t="shared" ca="1" si="1222"/>
        <v>232.98224534795403</v>
      </c>
      <c r="I4116" s="34">
        <f t="shared" ca="1" si="1223"/>
        <v>3732.9822453479546</v>
      </c>
      <c r="J4116" s="18">
        <f ca="1">SUM(INDIRECT(ADDRESS(ROW(F4116),COLUMN(F4116),4)):INDIRECT(ADDRESS(ROW(F4116)+N$5-1,COLUMN(F4116),4)))</f>
        <v>25000.000000000004</v>
      </c>
      <c r="K4116" s="18">
        <f t="shared" ca="1" si="1224"/>
        <v>16350</v>
      </c>
      <c r="L4116" s="18">
        <f t="shared" ca="1" si="1234"/>
        <v>0</v>
      </c>
      <c r="M4116" s="18">
        <f t="shared" ca="1" si="1218"/>
        <v>0</v>
      </c>
      <c r="N4116" s="34">
        <f t="shared" ca="1" si="1225"/>
        <v>10421.004920804575</v>
      </c>
      <c r="P4116" s="18">
        <f t="shared" ca="1" si="1219"/>
        <v>232.98224534795403</v>
      </c>
      <c r="Q4116" s="47">
        <f ca="1">SUM(L$15:L4116)-SUM(M$15:M4116)</f>
        <v>16350</v>
      </c>
      <c r="R4116" s="47" t="str">
        <f t="shared" ca="1" si="1220"/>
        <v>M4119</v>
      </c>
      <c r="S4116" s="40">
        <f t="shared" ca="1" si="1226"/>
        <v>0</v>
      </c>
      <c r="T4116" s="46">
        <f t="shared" ca="1" si="1227"/>
        <v>25</v>
      </c>
      <c r="X4116" s="74">
        <f t="shared" ca="1" si="1228"/>
        <v>0.23298224534795403</v>
      </c>
      <c r="Y4116" s="75">
        <f t="shared" ca="1" si="1229"/>
        <v>0.23298224534795403</v>
      </c>
      <c r="Z4116" s="74">
        <f t="shared" ca="1" si="1230"/>
        <v>1.2623590663823143</v>
      </c>
      <c r="AA4116" s="76">
        <f t="shared" ca="1" si="1231"/>
        <v>232.98224534795403</v>
      </c>
      <c r="AB4116" s="76">
        <f t="shared" ca="1" si="1232"/>
        <v>1262.3590663823143</v>
      </c>
    </row>
    <row r="4117" spans="1:28" x14ac:dyDescent="0.25">
      <c r="A4117" s="2">
        <f t="shared" si="1233"/>
        <v>23</v>
      </c>
      <c r="B4117" s="16">
        <f ca="1">VLOOKUP(A4117,PERIODS!$O$4:$P$33,2,FALSE)</f>
        <v>3.5000000000000003E-2</v>
      </c>
      <c r="C4117" s="15"/>
      <c r="D4117" s="18">
        <v>4103</v>
      </c>
      <c r="E4117" s="34">
        <f t="shared" ca="1" si="1216"/>
        <v>10421.004920804575</v>
      </c>
      <c r="F4117" s="34">
        <f t="shared" ca="1" si="1217"/>
        <v>3500.0000000000005</v>
      </c>
      <c r="G4117" s="69">
        <f t="shared" ca="1" si="1221"/>
        <v>0</v>
      </c>
      <c r="H4117" s="34">
        <f t="shared" ca="1" si="1222"/>
        <v>708.04421286409058</v>
      </c>
      <c r="I4117" s="34">
        <f t="shared" ca="1" si="1223"/>
        <v>4208.0442128640907</v>
      </c>
      <c r="J4117" s="18">
        <f ca="1">SUM(INDIRECT(ADDRESS(ROW(F4117),COLUMN(F4117),4)):INDIRECT(ADDRESS(ROW(F4117)+N$5-1,COLUMN(F4117),4)))</f>
        <v>25500.000000000004</v>
      </c>
      <c r="K4117" s="18">
        <f t="shared" ca="1" si="1224"/>
        <v>0</v>
      </c>
      <c r="L4117" s="18">
        <f t="shared" ca="1" si="1234"/>
        <v>0</v>
      </c>
      <c r="M4117" s="18">
        <f t="shared" ca="1" si="1218"/>
        <v>16350</v>
      </c>
      <c r="N4117" s="34">
        <f t="shared" ca="1" si="1225"/>
        <v>22562.960707940485</v>
      </c>
      <c r="P4117" s="18">
        <f t="shared" ca="1" si="1219"/>
        <v>708.04421286409058</v>
      </c>
      <c r="Q4117" s="47">
        <f ca="1">SUM(L$15:L4117)-SUM(M$15:M4117)</f>
        <v>0</v>
      </c>
      <c r="R4117" s="47" t="str">
        <f t="shared" ca="1" si="1220"/>
        <v>M4120</v>
      </c>
      <c r="S4117" s="40">
        <f t="shared" ca="1" si="1226"/>
        <v>0</v>
      </c>
      <c r="T4117" s="46">
        <f t="shared" ca="1" si="1227"/>
        <v>78</v>
      </c>
      <c r="X4117" s="74">
        <f t="shared" ca="1" si="1228"/>
        <v>0.70804421286409058</v>
      </c>
      <c r="Y4117" s="75">
        <f t="shared" ca="1" si="1229"/>
        <v>0.70804421286409058</v>
      </c>
      <c r="Z4117" s="74">
        <f t="shared" ca="1" si="1230"/>
        <v>2.030017092287058</v>
      </c>
      <c r="AA4117" s="76">
        <f t="shared" ca="1" si="1231"/>
        <v>708.04421286409058</v>
      </c>
      <c r="AB4117" s="76">
        <f t="shared" ca="1" si="1232"/>
        <v>2030.0170922870579</v>
      </c>
    </row>
    <row r="4118" spans="1:28" x14ac:dyDescent="0.25">
      <c r="A4118" s="2">
        <f t="shared" si="1233"/>
        <v>24</v>
      </c>
      <c r="B4118" s="16">
        <f ca="1">VLOOKUP(A4118,PERIODS!$O$4:$P$33,2,FALSE)</f>
        <v>3.5000000000000003E-2</v>
      </c>
      <c r="C4118" s="15"/>
      <c r="D4118" s="18">
        <v>4104</v>
      </c>
      <c r="E4118" s="34">
        <f t="shared" ca="1" si="1216"/>
        <v>22562.960707940485</v>
      </c>
      <c r="F4118" s="34">
        <f t="shared" ca="1" si="1217"/>
        <v>3500.0000000000005</v>
      </c>
      <c r="G4118" s="69">
        <f t="shared" ca="1" si="1221"/>
        <v>0</v>
      </c>
      <c r="H4118" s="34">
        <f t="shared" ca="1" si="1222"/>
        <v>-366.7175963940262</v>
      </c>
      <c r="I4118" s="34">
        <f t="shared" ca="1" si="1223"/>
        <v>3133.2824036059742</v>
      </c>
      <c r="J4118" s="18">
        <f ca="1">SUM(INDIRECT(ADDRESS(ROW(F4118),COLUMN(F4118),4)):INDIRECT(ADDRESS(ROW(F4118)+N$5-1,COLUMN(F4118),4)))</f>
        <v>26000</v>
      </c>
      <c r="K4118" s="18">
        <f t="shared" ca="1" si="1224"/>
        <v>16350</v>
      </c>
      <c r="L4118" s="18">
        <f t="shared" ca="1" si="1234"/>
        <v>16350</v>
      </c>
      <c r="M4118" s="18">
        <f t="shared" ca="1" si="1218"/>
        <v>0</v>
      </c>
      <c r="N4118" s="34">
        <f t="shared" ca="1" si="1225"/>
        <v>19429.678304334509</v>
      </c>
      <c r="P4118" s="18">
        <f t="shared" ca="1" si="1219"/>
        <v>366.7175963940262</v>
      </c>
      <c r="Q4118" s="47">
        <f ca="1">SUM(L$15:L4118)-SUM(M$15:M4118)</f>
        <v>16350</v>
      </c>
      <c r="R4118" s="47" t="str">
        <f t="shared" ca="1" si="1220"/>
        <v>M4121</v>
      </c>
      <c r="S4118" s="40">
        <f t="shared" ca="1" si="1226"/>
        <v>0</v>
      </c>
      <c r="T4118" s="46">
        <f t="shared" ca="1" si="1227"/>
        <v>15</v>
      </c>
      <c r="X4118" s="74">
        <f t="shared" ca="1" si="1228"/>
        <v>-0.36671759639402618</v>
      </c>
      <c r="Y4118" s="75">
        <f t="shared" ca="1" si="1229"/>
        <v>-0.36671759639402618</v>
      </c>
      <c r="Z4118" s="74">
        <f t="shared" ca="1" si="1230"/>
        <v>0.69300532461541342</v>
      </c>
      <c r="AA4118" s="76">
        <f t="shared" ca="1" si="1231"/>
        <v>-366.7175963940262</v>
      </c>
      <c r="AB4118" s="76">
        <f t="shared" ca="1" si="1232"/>
        <v>693.00532461541343</v>
      </c>
    </row>
    <row r="4119" spans="1:28" x14ac:dyDescent="0.25">
      <c r="A4119" s="2">
        <f t="shared" si="1233"/>
        <v>25</v>
      </c>
      <c r="B4119" s="16">
        <f ca="1">VLOOKUP(A4119,PERIODS!$O$4:$P$33,2,FALSE)</f>
        <v>3.5000000000000003E-2</v>
      </c>
      <c r="C4119" s="15"/>
      <c r="D4119" s="18">
        <v>4105</v>
      </c>
      <c r="E4119" s="34">
        <f t="shared" ca="1" si="1216"/>
        <v>19429.678304334509</v>
      </c>
      <c r="F4119" s="34">
        <f t="shared" ca="1" si="1217"/>
        <v>3500.0000000000005</v>
      </c>
      <c r="G4119" s="69">
        <f t="shared" ca="1" si="1221"/>
        <v>0</v>
      </c>
      <c r="H4119" s="34">
        <f t="shared" ca="1" si="1222"/>
        <v>-459.24076802975492</v>
      </c>
      <c r="I4119" s="34">
        <f t="shared" ca="1" si="1223"/>
        <v>3040.7592319702453</v>
      </c>
      <c r="J4119" s="18">
        <f ca="1">SUM(INDIRECT(ADDRESS(ROW(F4119),COLUMN(F4119),4)):INDIRECT(ADDRESS(ROW(F4119)+N$5-1,COLUMN(F4119),4)))</f>
        <v>24900</v>
      </c>
      <c r="K4119" s="18">
        <f t="shared" ca="1" si="1224"/>
        <v>16350</v>
      </c>
      <c r="L4119" s="18">
        <f t="shared" ca="1" si="1234"/>
        <v>0</v>
      </c>
      <c r="M4119" s="18">
        <f t="shared" ca="1" si="1218"/>
        <v>0</v>
      </c>
      <c r="N4119" s="34">
        <f t="shared" ca="1" si="1225"/>
        <v>16388.919072364264</v>
      </c>
      <c r="P4119" s="18">
        <f t="shared" ca="1" si="1219"/>
        <v>459.24076802975492</v>
      </c>
      <c r="Q4119" s="47">
        <f ca="1">SUM(L$15:L4119)-SUM(M$15:M4119)</f>
        <v>16350</v>
      </c>
      <c r="R4119" s="47" t="str">
        <f t="shared" ca="1" si="1220"/>
        <v>M4122</v>
      </c>
      <c r="S4119" s="40">
        <f t="shared" ca="1" si="1226"/>
        <v>0</v>
      </c>
      <c r="T4119" s="46">
        <f t="shared" ca="1" si="1227"/>
        <v>80</v>
      </c>
      <c r="X4119" s="74">
        <f t="shared" ca="1" si="1228"/>
        <v>-0.45924076802975494</v>
      </c>
      <c r="Y4119" s="75">
        <f t="shared" ca="1" si="1229"/>
        <v>-0.45924076802975494</v>
      </c>
      <c r="Z4119" s="74">
        <f t="shared" ca="1" si="1230"/>
        <v>0.63176311822536402</v>
      </c>
      <c r="AA4119" s="76">
        <f t="shared" ca="1" si="1231"/>
        <v>-459.24076802975492</v>
      </c>
      <c r="AB4119" s="76">
        <f t="shared" ca="1" si="1232"/>
        <v>631.763118225364</v>
      </c>
    </row>
    <row r="4120" spans="1:28" x14ac:dyDescent="0.25">
      <c r="A4120" s="2">
        <f t="shared" si="1233"/>
        <v>26</v>
      </c>
      <c r="B4120" s="16">
        <f ca="1">VLOOKUP(A4120,PERIODS!$O$4:$P$33,2,FALSE)</f>
        <v>3.5000000000000003E-2</v>
      </c>
      <c r="C4120" s="15"/>
      <c r="D4120" s="18">
        <v>4106</v>
      </c>
      <c r="E4120" s="34">
        <f t="shared" ca="1" si="1216"/>
        <v>16388.919072364264</v>
      </c>
      <c r="F4120" s="34">
        <f t="shared" ca="1" si="1217"/>
        <v>3500.0000000000005</v>
      </c>
      <c r="G4120" s="69">
        <f t="shared" ca="1" si="1221"/>
        <v>0</v>
      </c>
      <c r="H4120" s="34">
        <f t="shared" ca="1" si="1222"/>
        <v>1657.5040042950022</v>
      </c>
      <c r="I4120" s="34">
        <f t="shared" ca="1" si="1223"/>
        <v>5157.5040042950022</v>
      </c>
      <c r="J4120" s="18">
        <f ca="1">SUM(INDIRECT(ADDRESS(ROW(F4120),COLUMN(F4120),4)):INDIRECT(ADDRESS(ROW(F4120)+N$5-1,COLUMN(F4120),4)))</f>
        <v>23900</v>
      </c>
      <c r="K4120" s="18">
        <f t="shared" ca="1" si="1224"/>
        <v>16350</v>
      </c>
      <c r="L4120" s="18">
        <f t="shared" ca="1" si="1234"/>
        <v>0</v>
      </c>
      <c r="M4120" s="18">
        <f t="shared" ca="1" si="1218"/>
        <v>0</v>
      </c>
      <c r="N4120" s="34">
        <f t="shared" ca="1" si="1225"/>
        <v>11231.415068069262</v>
      </c>
      <c r="P4120" s="18">
        <f t="shared" ca="1" si="1219"/>
        <v>1657.5040042950022</v>
      </c>
      <c r="Q4120" s="47">
        <f ca="1">SUM(L$15:L4120)-SUM(M$15:M4120)</f>
        <v>16350</v>
      </c>
      <c r="R4120" s="47" t="str">
        <f t="shared" ca="1" si="1220"/>
        <v>M4123</v>
      </c>
      <c r="S4120" s="40">
        <f t="shared" ca="1" si="1226"/>
        <v>0</v>
      </c>
      <c r="T4120" s="46">
        <f t="shared" ca="1" si="1227"/>
        <v>84</v>
      </c>
      <c r="X4120" s="74">
        <f t="shared" ca="1" si="1228"/>
        <v>1.6575040042950022</v>
      </c>
      <c r="Y4120" s="75">
        <f t="shared" ca="1" si="1229"/>
        <v>1.6575040042950022</v>
      </c>
      <c r="Z4120" s="74">
        <f t="shared" ca="1" si="1230"/>
        <v>5.2461999962849699</v>
      </c>
      <c r="AA4120" s="76">
        <f t="shared" ca="1" si="1231"/>
        <v>1657.5040042950022</v>
      </c>
      <c r="AB4120" s="76">
        <f t="shared" ca="1" si="1232"/>
        <v>5246.1999962849695</v>
      </c>
    </row>
    <row r="4121" spans="1:28" x14ac:dyDescent="0.25">
      <c r="A4121" s="2">
        <f t="shared" si="1233"/>
        <v>27</v>
      </c>
      <c r="B4121" s="16">
        <f ca="1">VLOOKUP(A4121,PERIODS!$O$4:$P$33,2,FALSE)</f>
        <v>3.5000000000000003E-2</v>
      </c>
      <c r="C4121" s="15"/>
      <c r="D4121" s="18">
        <v>4107</v>
      </c>
      <c r="E4121" s="34">
        <f t="shared" ca="1" si="1216"/>
        <v>11231.415068069262</v>
      </c>
      <c r="F4121" s="34">
        <f t="shared" ca="1" si="1217"/>
        <v>3500.0000000000005</v>
      </c>
      <c r="G4121" s="69">
        <f t="shared" ca="1" si="1221"/>
        <v>0</v>
      </c>
      <c r="H4121" s="34">
        <f t="shared" ca="1" si="1222"/>
        <v>582.29826240099078</v>
      </c>
      <c r="I4121" s="34">
        <f t="shared" ca="1" si="1223"/>
        <v>4082.298262400991</v>
      </c>
      <c r="J4121" s="18">
        <f ca="1">SUM(INDIRECT(ADDRESS(ROW(F4121),COLUMN(F4121),4)):INDIRECT(ADDRESS(ROW(F4121)+N$5-1,COLUMN(F4121),4)))</f>
        <v>22900</v>
      </c>
      <c r="K4121" s="18">
        <f t="shared" ca="1" si="1224"/>
        <v>0</v>
      </c>
      <c r="L4121" s="18">
        <f t="shared" ca="1" si="1234"/>
        <v>0</v>
      </c>
      <c r="M4121" s="18">
        <f t="shared" ca="1" si="1218"/>
        <v>16350</v>
      </c>
      <c r="N4121" s="34">
        <f t="shared" ca="1" si="1225"/>
        <v>23499.116805668273</v>
      </c>
      <c r="P4121" s="18">
        <f t="shared" ca="1" si="1219"/>
        <v>582.29826240099078</v>
      </c>
      <c r="Q4121" s="47">
        <f ca="1">SUM(L$15:L4121)-SUM(M$15:M4121)</f>
        <v>0</v>
      </c>
      <c r="R4121" s="47" t="str">
        <f t="shared" ca="1" si="1220"/>
        <v>M4124</v>
      </c>
      <c r="S4121" s="40">
        <f t="shared" ca="1" si="1226"/>
        <v>0</v>
      </c>
      <c r="T4121" s="46">
        <f t="shared" ca="1" si="1227"/>
        <v>95</v>
      </c>
      <c r="X4121" s="74">
        <f t="shared" ca="1" si="1228"/>
        <v>0.58229826240099081</v>
      </c>
      <c r="Y4121" s="75">
        <f t="shared" ca="1" si="1229"/>
        <v>0.58229826240099081</v>
      </c>
      <c r="Z4121" s="74">
        <f t="shared" ca="1" si="1230"/>
        <v>1.7901479362743369</v>
      </c>
      <c r="AA4121" s="76">
        <f t="shared" ca="1" si="1231"/>
        <v>582.29826240099078</v>
      </c>
      <c r="AB4121" s="76">
        <f t="shared" ca="1" si="1232"/>
        <v>1790.1479362743369</v>
      </c>
    </row>
    <row r="4122" spans="1:28" x14ac:dyDescent="0.25">
      <c r="A4122" s="2">
        <f t="shared" si="1233"/>
        <v>28</v>
      </c>
      <c r="B4122" s="16">
        <f ca="1">VLOOKUP(A4122,PERIODS!$O$4:$P$33,2,FALSE)</f>
        <v>0.04</v>
      </c>
      <c r="C4122" s="15"/>
      <c r="D4122" s="18">
        <v>4108</v>
      </c>
      <c r="E4122" s="34">
        <f t="shared" ca="1" si="1216"/>
        <v>23499.116805668273</v>
      </c>
      <c r="F4122" s="34">
        <f t="shared" ca="1" si="1217"/>
        <v>4000</v>
      </c>
      <c r="G4122" s="69">
        <f t="shared" ca="1" si="1221"/>
        <v>0</v>
      </c>
      <c r="H4122" s="34">
        <f t="shared" ca="1" si="1222"/>
        <v>-884.13426632635219</v>
      </c>
      <c r="I4122" s="34">
        <f t="shared" ca="1" si="1223"/>
        <v>3115.8657336736478</v>
      </c>
      <c r="J4122" s="18">
        <f ca="1">SUM(INDIRECT(ADDRESS(ROW(F4122),COLUMN(F4122),4)):INDIRECT(ADDRESS(ROW(F4122)+N$5-1,COLUMN(F4122),4)))</f>
        <v>21900</v>
      </c>
      <c r="K4122" s="18">
        <f t="shared" ca="1" si="1224"/>
        <v>0</v>
      </c>
      <c r="L4122" s="18">
        <f t="shared" ca="1" si="1234"/>
        <v>0</v>
      </c>
      <c r="M4122" s="18">
        <f t="shared" ca="1" si="1218"/>
        <v>0</v>
      </c>
      <c r="N4122" s="34">
        <f t="shared" ca="1" si="1225"/>
        <v>20383.251071994626</v>
      </c>
      <c r="P4122" s="18">
        <f t="shared" ca="1" si="1219"/>
        <v>884.13426632635219</v>
      </c>
      <c r="Q4122" s="47">
        <f ca="1">SUM(L$15:L4122)-SUM(M$15:M4122)</f>
        <v>0</v>
      </c>
      <c r="R4122" s="47" t="str">
        <f t="shared" ca="1" si="1220"/>
        <v>M4125</v>
      </c>
      <c r="S4122" s="40">
        <f t="shared" ca="1" si="1226"/>
        <v>0</v>
      </c>
      <c r="T4122" s="46">
        <f t="shared" ca="1" si="1227"/>
        <v>100</v>
      </c>
      <c r="X4122" s="74">
        <f t="shared" ca="1" si="1228"/>
        <v>-0.88413426632635217</v>
      </c>
      <c r="Y4122" s="75">
        <f t="shared" ca="1" si="1229"/>
        <v>-0.88413426632635217</v>
      </c>
      <c r="Z4122" s="74">
        <f t="shared" ca="1" si="1230"/>
        <v>0.41307162854465329</v>
      </c>
      <c r="AA4122" s="76">
        <f t="shared" ca="1" si="1231"/>
        <v>-884.13426632635219</v>
      </c>
      <c r="AB4122" s="76">
        <f t="shared" ca="1" si="1232"/>
        <v>413.07162854465327</v>
      </c>
    </row>
    <row r="4123" spans="1:28" x14ac:dyDescent="0.25">
      <c r="A4123" s="2">
        <f t="shared" si="1233"/>
        <v>29</v>
      </c>
      <c r="B4123" s="16">
        <f ca="1">VLOOKUP(A4123,PERIODS!$O$4:$P$33,2,FALSE)</f>
        <v>0.04</v>
      </c>
      <c r="C4123" s="15"/>
      <c r="D4123" s="18">
        <v>4109</v>
      </c>
      <c r="E4123" s="34">
        <f t="shared" ca="1" si="1216"/>
        <v>20383.251071994626</v>
      </c>
      <c r="F4123" s="34">
        <f t="shared" ca="1" si="1217"/>
        <v>4000</v>
      </c>
      <c r="G4123" s="69">
        <f t="shared" ca="1" si="1221"/>
        <v>0</v>
      </c>
      <c r="H4123" s="34">
        <f t="shared" ca="1" si="1222"/>
        <v>322.78574561586078</v>
      </c>
      <c r="I4123" s="34">
        <f t="shared" ca="1" si="1223"/>
        <v>4322.7857456158608</v>
      </c>
      <c r="J4123" s="18">
        <f ca="1">SUM(INDIRECT(ADDRESS(ROW(F4123),COLUMN(F4123),4)):INDIRECT(ADDRESS(ROW(F4123)+N$5-1,COLUMN(F4123),4)))</f>
        <v>21200</v>
      </c>
      <c r="K4123" s="18">
        <f t="shared" ca="1" si="1224"/>
        <v>16350</v>
      </c>
      <c r="L4123" s="18">
        <f t="shared" ca="1" si="1234"/>
        <v>16350</v>
      </c>
      <c r="M4123" s="18">
        <f t="shared" ca="1" si="1218"/>
        <v>0</v>
      </c>
      <c r="N4123" s="34">
        <f t="shared" ca="1" si="1225"/>
        <v>16060.465326378766</v>
      </c>
      <c r="P4123" s="18">
        <f t="shared" ca="1" si="1219"/>
        <v>322.78574561586078</v>
      </c>
      <c r="Q4123" s="47">
        <f ca="1">SUM(L$15:L4123)-SUM(M$15:M4123)</f>
        <v>16350</v>
      </c>
      <c r="R4123" s="47" t="str">
        <f t="shared" ca="1" si="1220"/>
        <v>M4126</v>
      </c>
      <c r="S4123" s="40">
        <f t="shared" ca="1" si="1226"/>
        <v>0</v>
      </c>
      <c r="T4123" s="46">
        <f t="shared" ca="1" si="1227"/>
        <v>27</v>
      </c>
      <c r="X4123" s="74">
        <f t="shared" ca="1" si="1228"/>
        <v>0.32278574561586076</v>
      </c>
      <c r="Y4123" s="75">
        <f t="shared" ca="1" si="1229"/>
        <v>0.32278574561586076</v>
      </c>
      <c r="Z4123" s="74">
        <f t="shared" ca="1" si="1230"/>
        <v>1.380969440449727</v>
      </c>
      <c r="AA4123" s="76">
        <f t="shared" ca="1" si="1231"/>
        <v>322.78574561586078</v>
      </c>
      <c r="AB4123" s="76">
        <f t="shared" ca="1" si="1232"/>
        <v>1380.969440449727</v>
      </c>
    </row>
    <row r="4124" spans="1:28" x14ac:dyDescent="0.25">
      <c r="A4124" s="2">
        <f t="shared" si="1233"/>
        <v>30</v>
      </c>
      <c r="B4124" s="16">
        <f ca="1">VLOOKUP(A4124,PERIODS!$O$4:$P$33,2,FALSE)</f>
        <v>0.04</v>
      </c>
      <c r="C4124" s="15"/>
      <c r="D4124" s="18">
        <v>4110</v>
      </c>
      <c r="E4124" s="34">
        <f t="shared" ca="1" si="1216"/>
        <v>16060.465326378766</v>
      </c>
      <c r="F4124" s="34">
        <f t="shared" ca="1" si="1217"/>
        <v>4000</v>
      </c>
      <c r="G4124" s="69">
        <f t="shared" ca="1" si="1221"/>
        <v>0</v>
      </c>
      <c r="H4124" s="34">
        <f t="shared" ca="1" si="1222"/>
        <v>811.76044373857121</v>
      </c>
      <c r="I4124" s="34">
        <f t="shared" ca="1" si="1223"/>
        <v>4811.7604437385708</v>
      </c>
      <c r="J4124" s="18">
        <f ca="1">SUM(INDIRECT(ADDRESS(ROW(F4124),COLUMN(F4124),4)):INDIRECT(ADDRESS(ROW(F4124)+N$5-1,COLUMN(F4124),4)))</f>
        <v>20500</v>
      </c>
      <c r="K4124" s="18">
        <f t="shared" ca="1" si="1224"/>
        <v>16350</v>
      </c>
      <c r="L4124" s="18">
        <f t="shared" ca="1" si="1234"/>
        <v>0</v>
      </c>
      <c r="M4124" s="18">
        <f t="shared" ca="1" si="1218"/>
        <v>0</v>
      </c>
      <c r="N4124" s="34">
        <f t="shared" ca="1" si="1225"/>
        <v>11248.704882640195</v>
      </c>
      <c r="P4124" s="18">
        <f t="shared" ca="1" si="1219"/>
        <v>811.76044373857121</v>
      </c>
      <c r="Q4124" s="47">
        <f ca="1">SUM(L$15:L4124)-SUM(M$15:M4124)</f>
        <v>16350</v>
      </c>
      <c r="R4124" s="47" t="str">
        <f t="shared" ca="1" si="1220"/>
        <v>M4127</v>
      </c>
      <c r="S4124" s="40">
        <f t="shared" ca="1" si="1226"/>
        <v>0</v>
      </c>
      <c r="T4124" s="46">
        <f t="shared" ca="1" si="1227"/>
        <v>3</v>
      </c>
      <c r="X4124" s="74">
        <f t="shared" ca="1" si="1228"/>
        <v>0.81176044373857126</v>
      </c>
      <c r="Y4124" s="75">
        <f t="shared" ca="1" si="1229"/>
        <v>0.81176044373857126</v>
      </c>
      <c r="Z4124" s="74">
        <f t="shared" ca="1" si="1230"/>
        <v>2.2518687875771426</v>
      </c>
      <c r="AA4124" s="76">
        <f t="shared" ca="1" si="1231"/>
        <v>811.76044373857121</v>
      </c>
      <c r="AB4124" s="76">
        <f t="shared" ca="1" si="1232"/>
        <v>2251.8687875771425</v>
      </c>
    </row>
    <row r="4125" spans="1:28" x14ac:dyDescent="0.25">
      <c r="A4125" s="2">
        <f t="shared" si="1233"/>
        <v>1</v>
      </c>
      <c r="B4125" s="16">
        <f ca="1">VLOOKUP(A4125,PERIODS!$O$4:$P$33,2,FALSE)</f>
        <v>2.4E-2</v>
      </c>
      <c r="C4125" s="15"/>
      <c r="D4125" s="18">
        <v>4111</v>
      </c>
      <c r="E4125" s="34">
        <f t="shared" ca="1" si="1216"/>
        <v>11248.704882640195</v>
      </c>
      <c r="F4125" s="34">
        <f t="shared" ca="1" si="1217"/>
        <v>2400</v>
      </c>
      <c r="G4125" s="69">
        <f t="shared" ca="1" si="1221"/>
        <v>0</v>
      </c>
      <c r="H4125" s="34">
        <f t="shared" ca="1" si="1222"/>
        <v>1723.2238727394713</v>
      </c>
      <c r="I4125" s="34">
        <f t="shared" ca="1" si="1223"/>
        <v>4123.2238727394715</v>
      </c>
      <c r="J4125" s="18">
        <f ca="1">SUM(INDIRECT(ADDRESS(ROW(F4125),COLUMN(F4125),4)):INDIRECT(ADDRESS(ROW(F4125)+N$5-1,COLUMN(F4125),4)))</f>
        <v>19800</v>
      </c>
      <c r="K4125" s="18">
        <f t="shared" ca="1" si="1224"/>
        <v>16350</v>
      </c>
      <c r="L4125" s="18">
        <f t="shared" ca="1" si="1234"/>
        <v>0</v>
      </c>
      <c r="M4125" s="18">
        <f t="shared" ca="1" si="1218"/>
        <v>0</v>
      </c>
      <c r="N4125" s="34">
        <f t="shared" ca="1" si="1225"/>
        <v>7125.4810099007236</v>
      </c>
      <c r="P4125" s="18">
        <f t="shared" ca="1" si="1219"/>
        <v>1723.2238727394713</v>
      </c>
      <c r="Q4125" s="47">
        <f ca="1">SUM(L$15:L4125)-SUM(M$15:M4125)</f>
        <v>16350</v>
      </c>
      <c r="R4125" s="47" t="str">
        <f t="shared" ca="1" si="1220"/>
        <v>M4128</v>
      </c>
      <c r="S4125" s="40">
        <f t="shared" ca="1" si="1226"/>
        <v>0</v>
      </c>
      <c r="T4125" s="46">
        <f t="shared" ca="1" si="1227"/>
        <v>1</v>
      </c>
      <c r="X4125" s="74">
        <f t="shared" ca="1" si="1228"/>
        <v>1.7232238727394713</v>
      </c>
      <c r="Y4125" s="75">
        <f t="shared" ca="1" si="1229"/>
        <v>1.7232238727394713</v>
      </c>
      <c r="Z4125" s="74">
        <f t="shared" ca="1" si="1230"/>
        <v>5.6025613255612994</v>
      </c>
      <c r="AA4125" s="76">
        <f t="shared" ca="1" si="1231"/>
        <v>1723.2238727394713</v>
      </c>
      <c r="AB4125" s="76">
        <f t="shared" ca="1" si="1232"/>
        <v>5602.5613255612998</v>
      </c>
    </row>
    <row r="4126" spans="1:28" x14ac:dyDescent="0.25">
      <c r="A4126" s="2">
        <f t="shared" si="1233"/>
        <v>2</v>
      </c>
      <c r="B4126" s="16">
        <f ca="1">VLOOKUP(A4126,PERIODS!$O$4:$P$33,2,FALSE)</f>
        <v>2.5000000000000001E-2</v>
      </c>
      <c r="C4126" s="15"/>
      <c r="D4126" s="18">
        <v>4112</v>
      </c>
      <c r="E4126" s="34">
        <f t="shared" ca="1" si="1216"/>
        <v>7125.4810099007236</v>
      </c>
      <c r="F4126" s="34">
        <f t="shared" ca="1" si="1217"/>
        <v>2500</v>
      </c>
      <c r="G4126" s="69">
        <f t="shared" ca="1" si="1221"/>
        <v>0</v>
      </c>
      <c r="H4126" s="34">
        <f t="shared" ca="1" si="1222"/>
        <v>1324.8510625253364</v>
      </c>
      <c r="I4126" s="34">
        <f t="shared" ca="1" si="1223"/>
        <v>3824.8510625253366</v>
      </c>
      <c r="J4126" s="18">
        <f ca="1">SUM(INDIRECT(ADDRESS(ROW(F4126),COLUMN(F4126),4)):INDIRECT(ADDRESS(ROW(F4126)+N$5-1,COLUMN(F4126),4)))</f>
        <v>20700</v>
      </c>
      <c r="K4126" s="18">
        <f t="shared" ca="1" si="1224"/>
        <v>0</v>
      </c>
      <c r="L4126" s="18">
        <f t="shared" ca="1" si="1234"/>
        <v>0</v>
      </c>
      <c r="M4126" s="18">
        <f t="shared" ca="1" si="1218"/>
        <v>16350</v>
      </c>
      <c r="N4126" s="34">
        <f t="shared" ca="1" si="1225"/>
        <v>19650.629947375386</v>
      </c>
      <c r="P4126" s="18">
        <f t="shared" ca="1" si="1219"/>
        <v>1324.8510625253364</v>
      </c>
      <c r="Q4126" s="47">
        <f ca="1">SUM(L$15:L4126)-SUM(M$15:M4126)</f>
        <v>0</v>
      </c>
      <c r="R4126" s="47" t="str">
        <f t="shared" ca="1" si="1220"/>
        <v>M4129</v>
      </c>
      <c r="S4126" s="40">
        <f t="shared" ca="1" si="1226"/>
        <v>0</v>
      </c>
      <c r="T4126" s="46">
        <f t="shared" ca="1" si="1227"/>
        <v>16</v>
      </c>
      <c r="X4126" s="74">
        <f t="shared" ca="1" si="1228"/>
        <v>1.3248510625253365</v>
      </c>
      <c r="Y4126" s="75">
        <f t="shared" ca="1" si="1229"/>
        <v>1.3248510625253365</v>
      </c>
      <c r="Z4126" s="74">
        <f t="shared" ca="1" si="1230"/>
        <v>3.7616250663389454</v>
      </c>
      <c r="AA4126" s="76">
        <f t="shared" ca="1" si="1231"/>
        <v>1324.8510625253364</v>
      </c>
      <c r="AB4126" s="76">
        <f t="shared" ca="1" si="1232"/>
        <v>3761.6250663389455</v>
      </c>
    </row>
    <row r="4127" spans="1:28" x14ac:dyDescent="0.25">
      <c r="A4127" s="2">
        <f t="shared" si="1233"/>
        <v>3</v>
      </c>
      <c r="B4127" s="16">
        <f ca="1">VLOOKUP(A4127,PERIODS!$O$4:$P$33,2,FALSE)</f>
        <v>2.5000000000000001E-2</v>
      </c>
      <c r="C4127" s="15"/>
      <c r="D4127" s="18">
        <v>4113</v>
      </c>
      <c r="E4127" s="34">
        <f t="shared" ca="1" si="1216"/>
        <v>19650.629947375386</v>
      </c>
      <c r="F4127" s="34">
        <f t="shared" ca="1" si="1217"/>
        <v>2500</v>
      </c>
      <c r="G4127" s="69">
        <f t="shared" ca="1" si="1221"/>
        <v>0</v>
      </c>
      <c r="H4127" s="34">
        <f t="shared" ca="1" si="1222"/>
        <v>800.0910332734544</v>
      </c>
      <c r="I4127" s="34">
        <f t="shared" ca="1" si="1223"/>
        <v>3300.0910332734543</v>
      </c>
      <c r="J4127" s="18">
        <f ca="1">SUM(INDIRECT(ADDRESS(ROW(F4127),COLUMN(F4127),4)):INDIRECT(ADDRESS(ROW(F4127)+N$5-1,COLUMN(F4127),4)))</f>
        <v>21500</v>
      </c>
      <c r="K4127" s="18">
        <f t="shared" ca="1" si="1224"/>
        <v>16350</v>
      </c>
      <c r="L4127" s="18">
        <f t="shared" ca="1" si="1234"/>
        <v>16350</v>
      </c>
      <c r="M4127" s="18">
        <f t="shared" ca="1" si="1218"/>
        <v>0</v>
      </c>
      <c r="N4127" s="34">
        <f t="shared" ca="1" si="1225"/>
        <v>16350.538914101931</v>
      </c>
      <c r="P4127" s="18">
        <f t="shared" ca="1" si="1219"/>
        <v>800.0910332734544</v>
      </c>
      <c r="Q4127" s="47">
        <f ca="1">SUM(L$15:L4127)-SUM(M$15:M4127)</f>
        <v>16350</v>
      </c>
      <c r="R4127" s="47" t="str">
        <f t="shared" ca="1" si="1220"/>
        <v>M4130</v>
      </c>
      <c r="S4127" s="40">
        <f t="shared" ca="1" si="1226"/>
        <v>0</v>
      </c>
      <c r="T4127" s="46">
        <f t="shared" ca="1" si="1227"/>
        <v>1</v>
      </c>
      <c r="X4127" s="74">
        <f t="shared" ca="1" si="1228"/>
        <v>0.80009103327345443</v>
      </c>
      <c r="Y4127" s="75">
        <f t="shared" ca="1" si="1229"/>
        <v>0.80009103327345443</v>
      </c>
      <c r="Z4127" s="74">
        <f t="shared" ca="1" si="1230"/>
        <v>2.2257435359902669</v>
      </c>
      <c r="AA4127" s="76">
        <f t="shared" ca="1" si="1231"/>
        <v>800.0910332734544</v>
      </c>
      <c r="AB4127" s="76">
        <f t="shared" ca="1" si="1232"/>
        <v>2225.743535990267</v>
      </c>
    </row>
    <row r="4128" spans="1:28" x14ac:dyDescent="0.25">
      <c r="A4128" s="2">
        <f t="shared" si="1233"/>
        <v>4</v>
      </c>
      <c r="B4128" s="16">
        <f ca="1">VLOOKUP(A4128,PERIODS!$O$4:$P$33,2,FALSE)</f>
        <v>2.5000000000000001E-2</v>
      </c>
      <c r="C4128" s="15"/>
      <c r="D4128" s="18">
        <v>4114</v>
      </c>
      <c r="E4128" s="34">
        <f t="shared" ca="1" si="1216"/>
        <v>16350.538914101931</v>
      </c>
      <c r="F4128" s="34">
        <f t="shared" ca="1" si="1217"/>
        <v>2500</v>
      </c>
      <c r="G4128" s="69">
        <f t="shared" ca="1" si="1221"/>
        <v>0</v>
      </c>
      <c r="H4128" s="34">
        <f t="shared" ca="1" si="1222"/>
        <v>603.62177824128071</v>
      </c>
      <c r="I4128" s="34">
        <f t="shared" ca="1" si="1223"/>
        <v>3103.6217782412805</v>
      </c>
      <c r="J4128" s="18">
        <f ca="1">SUM(INDIRECT(ADDRESS(ROW(F4128),COLUMN(F4128),4)):INDIRECT(ADDRESS(ROW(F4128)+N$5-1,COLUMN(F4128),4)))</f>
        <v>22300</v>
      </c>
      <c r="K4128" s="18">
        <f t="shared" ca="1" si="1224"/>
        <v>16350</v>
      </c>
      <c r="L4128" s="18">
        <f t="shared" ca="1" si="1234"/>
        <v>0</v>
      </c>
      <c r="M4128" s="18">
        <f t="shared" ca="1" si="1218"/>
        <v>0</v>
      </c>
      <c r="N4128" s="34">
        <f t="shared" ca="1" si="1225"/>
        <v>13246.917135860651</v>
      </c>
      <c r="P4128" s="18">
        <f t="shared" ca="1" si="1219"/>
        <v>603.62177824128071</v>
      </c>
      <c r="Q4128" s="47">
        <f ca="1">SUM(L$15:L4128)-SUM(M$15:M4128)</f>
        <v>16350</v>
      </c>
      <c r="R4128" s="47" t="str">
        <f t="shared" ca="1" si="1220"/>
        <v>M4131</v>
      </c>
      <c r="S4128" s="40">
        <f t="shared" ca="1" si="1226"/>
        <v>0</v>
      </c>
      <c r="T4128" s="46">
        <f t="shared" ca="1" si="1227"/>
        <v>98</v>
      </c>
      <c r="X4128" s="74">
        <f t="shared" ca="1" si="1228"/>
        <v>0.60362177824128072</v>
      </c>
      <c r="Y4128" s="75">
        <f t="shared" ca="1" si="1229"/>
        <v>0.60362177824128072</v>
      </c>
      <c r="Z4128" s="74">
        <f t="shared" ca="1" si="1230"/>
        <v>1.8287300756744509</v>
      </c>
      <c r="AA4128" s="76">
        <f t="shared" ca="1" si="1231"/>
        <v>603.62177824128071</v>
      </c>
      <c r="AB4128" s="76">
        <f t="shared" ca="1" si="1232"/>
        <v>1828.730075674451</v>
      </c>
    </row>
    <row r="4129" spans="1:28" x14ac:dyDescent="0.25">
      <c r="A4129" s="2">
        <f t="shared" si="1233"/>
        <v>5</v>
      </c>
      <c r="B4129" s="16">
        <f ca="1">VLOOKUP(A4129,PERIODS!$O$4:$P$33,2,FALSE)</f>
        <v>3.3000000000000002E-2</v>
      </c>
      <c r="C4129" s="15"/>
      <c r="D4129" s="18">
        <v>4115</v>
      </c>
      <c r="E4129" s="34">
        <f t="shared" ca="1" si="1216"/>
        <v>13246.917135860651</v>
      </c>
      <c r="F4129" s="34">
        <f t="shared" ca="1" si="1217"/>
        <v>3300</v>
      </c>
      <c r="G4129" s="69">
        <f t="shared" ca="1" si="1221"/>
        <v>0</v>
      </c>
      <c r="H4129" s="34">
        <f t="shared" ca="1" si="1222"/>
        <v>-1199.5817230833338</v>
      </c>
      <c r="I4129" s="34">
        <f t="shared" ca="1" si="1223"/>
        <v>2100.4182769166664</v>
      </c>
      <c r="J4129" s="18">
        <f ca="1">SUM(INDIRECT(ADDRESS(ROW(F4129),COLUMN(F4129),4)):INDIRECT(ADDRESS(ROW(F4129)+N$5-1,COLUMN(F4129),4)))</f>
        <v>23100</v>
      </c>
      <c r="K4129" s="18">
        <f t="shared" ca="1" si="1224"/>
        <v>16350</v>
      </c>
      <c r="L4129" s="18">
        <f t="shared" ca="1" si="1234"/>
        <v>0</v>
      </c>
      <c r="M4129" s="18">
        <f t="shared" ca="1" si="1218"/>
        <v>0</v>
      </c>
      <c r="N4129" s="34">
        <f t="shared" ca="1" si="1225"/>
        <v>11146.498858943985</v>
      </c>
      <c r="P4129" s="18">
        <f t="shared" ca="1" si="1219"/>
        <v>1199.5817230833338</v>
      </c>
      <c r="Q4129" s="47">
        <f ca="1">SUM(L$15:L4129)-SUM(M$15:M4129)</f>
        <v>16350</v>
      </c>
      <c r="R4129" s="47" t="str">
        <f t="shared" ca="1" si="1220"/>
        <v>M4132</v>
      </c>
      <c r="S4129" s="40">
        <f t="shared" ca="1" si="1226"/>
        <v>0</v>
      </c>
      <c r="T4129" s="46">
        <f t="shared" ca="1" si="1227"/>
        <v>100</v>
      </c>
      <c r="X4129" s="74">
        <f t="shared" ca="1" si="1228"/>
        <v>-1.1995817230833339</v>
      </c>
      <c r="Y4129" s="75">
        <f t="shared" ca="1" si="1229"/>
        <v>-1.1995817230833339</v>
      </c>
      <c r="Z4129" s="74">
        <f t="shared" ca="1" si="1230"/>
        <v>0.30132022084995624</v>
      </c>
      <c r="AA4129" s="76">
        <f t="shared" ca="1" si="1231"/>
        <v>-1199.5817230833338</v>
      </c>
      <c r="AB4129" s="76">
        <f t="shared" ca="1" si="1232"/>
        <v>301.32022084995623</v>
      </c>
    </row>
    <row r="4130" spans="1:28" x14ac:dyDescent="0.25">
      <c r="A4130" s="2">
        <f t="shared" si="1233"/>
        <v>6</v>
      </c>
      <c r="B4130" s="16">
        <f ca="1">VLOOKUP(A4130,PERIODS!$O$4:$P$33,2,FALSE)</f>
        <v>3.3000000000000002E-2</v>
      </c>
      <c r="C4130" s="15"/>
      <c r="D4130" s="18">
        <v>4116</v>
      </c>
      <c r="E4130" s="34">
        <f t="shared" ref="E4130:E4193" ca="1" si="1235">N4129</f>
        <v>11146.498858943985</v>
      </c>
      <c r="F4130" s="34">
        <f t="shared" ca="1" si="1217"/>
        <v>3300</v>
      </c>
      <c r="G4130" s="69">
        <f t="shared" ca="1" si="1221"/>
        <v>0</v>
      </c>
      <c r="H4130" s="34">
        <f t="shared" ca="1" si="1222"/>
        <v>1230.2929707666958</v>
      </c>
      <c r="I4130" s="34">
        <f t="shared" ca="1" si="1223"/>
        <v>4530.2929707666954</v>
      </c>
      <c r="J4130" s="18">
        <f ca="1">SUM(INDIRECT(ADDRESS(ROW(F4130),COLUMN(F4130),4)):INDIRECT(ADDRESS(ROW(F4130)+N$5-1,COLUMN(F4130),4)))</f>
        <v>23100</v>
      </c>
      <c r="K4130" s="18">
        <f t="shared" ca="1" si="1224"/>
        <v>0</v>
      </c>
      <c r="L4130" s="18">
        <f t="shared" ca="1" si="1234"/>
        <v>0</v>
      </c>
      <c r="M4130" s="18">
        <f t="shared" ca="1" si="1218"/>
        <v>16350</v>
      </c>
      <c r="N4130" s="34">
        <f t="shared" ca="1" si="1225"/>
        <v>22966.20588817729</v>
      </c>
      <c r="P4130" s="18">
        <f t="shared" ca="1" si="1219"/>
        <v>1230.2929707666958</v>
      </c>
      <c r="Q4130" s="47">
        <f ca="1">SUM(L$15:L4130)-SUM(M$15:M4130)</f>
        <v>0</v>
      </c>
      <c r="R4130" s="47" t="str">
        <f t="shared" ca="1" si="1220"/>
        <v>M4133</v>
      </c>
      <c r="S4130" s="40">
        <f t="shared" ca="1" si="1226"/>
        <v>0</v>
      </c>
      <c r="T4130" s="46">
        <f t="shared" ca="1" si="1227"/>
        <v>46</v>
      </c>
      <c r="X4130" s="74">
        <f t="shared" ca="1" si="1228"/>
        <v>1.2302929707666959</v>
      </c>
      <c r="Y4130" s="75">
        <f t="shared" ca="1" si="1229"/>
        <v>1.2302929707666959</v>
      </c>
      <c r="Z4130" s="74">
        <f t="shared" ca="1" si="1230"/>
        <v>3.422232003369567</v>
      </c>
      <c r="AA4130" s="76">
        <f t="shared" ca="1" si="1231"/>
        <v>1230.2929707666958</v>
      </c>
      <c r="AB4130" s="76">
        <f t="shared" ca="1" si="1232"/>
        <v>3422.2320033695669</v>
      </c>
    </row>
    <row r="4131" spans="1:28" x14ac:dyDescent="0.25">
      <c r="A4131" s="2">
        <f t="shared" si="1233"/>
        <v>7</v>
      </c>
      <c r="B4131" s="16">
        <f ca="1">VLOOKUP(A4131,PERIODS!$O$4:$P$33,2,FALSE)</f>
        <v>3.3000000000000002E-2</v>
      </c>
      <c r="C4131" s="15"/>
      <c r="D4131" s="18">
        <v>4117</v>
      </c>
      <c r="E4131" s="34">
        <f t="shared" ca="1" si="1235"/>
        <v>22966.20588817729</v>
      </c>
      <c r="F4131" s="34">
        <f t="shared" ca="1" si="1217"/>
        <v>3300</v>
      </c>
      <c r="G4131" s="69">
        <f t="shared" ca="1" si="1221"/>
        <v>0</v>
      </c>
      <c r="H4131" s="34">
        <f t="shared" ca="1" si="1222"/>
        <v>78.78118397676873</v>
      </c>
      <c r="I4131" s="34">
        <f t="shared" ca="1" si="1223"/>
        <v>3378.7811839767687</v>
      </c>
      <c r="J4131" s="18">
        <f ca="1">SUM(INDIRECT(ADDRESS(ROW(F4131),COLUMN(F4131),4)):INDIRECT(ADDRESS(ROW(F4131)+N$5-1,COLUMN(F4131),4)))</f>
        <v>23100</v>
      </c>
      <c r="K4131" s="18">
        <f t="shared" ca="1" si="1224"/>
        <v>16350</v>
      </c>
      <c r="L4131" s="18">
        <f t="shared" ca="1" si="1234"/>
        <v>16350</v>
      </c>
      <c r="M4131" s="18">
        <f t="shared" ca="1" si="1218"/>
        <v>0</v>
      </c>
      <c r="N4131" s="34">
        <f t="shared" ca="1" si="1225"/>
        <v>19587.424704200523</v>
      </c>
      <c r="P4131" s="18">
        <f t="shared" ca="1" si="1219"/>
        <v>78.78118397676873</v>
      </c>
      <c r="Q4131" s="47">
        <f ca="1">SUM(L$15:L4131)-SUM(M$15:M4131)</f>
        <v>16350</v>
      </c>
      <c r="R4131" s="47" t="str">
        <f t="shared" ca="1" si="1220"/>
        <v>M4134</v>
      </c>
      <c r="S4131" s="40">
        <f t="shared" ca="1" si="1226"/>
        <v>0</v>
      </c>
      <c r="T4131" s="46">
        <f t="shared" ca="1" si="1227"/>
        <v>91</v>
      </c>
      <c r="X4131" s="74">
        <f t="shared" ca="1" si="1228"/>
        <v>7.8781183976768726E-2</v>
      </c>
      <c r="Y4131" s="75">
        <f t="shared" ca="1" si="1229"/>
        <v>7.8781183976768726E-2</v>
      </c>
      <c r="Z4131" s="74">
        <f t="shared" ca="1" si="1230"/>
        <v>1.0819675443305621</v>
      </c>
      <c r="AA4131" s="76">
        <f t="shared" ca="1" si="1231"/>
        <v>78.78118397676873</v>
      </c>
      <c r="AB4131" s="76">
        <f t="shared" ca="1" si="1232"/>
        <v>1081.9675443305621</v>
      </c>
    </row>
    <row r="4132" spans="1:28" x14ac:dyDescent="0.25">
      <c r="A4132" s="2">
        <f t="shared" si="1233"/>
        <v>8</v>
      </c>
      <c r="B4132" s="16">
        <f ca="1">VLOOKUP(A4132,PERIODS!$O$4:$P$33,2,FALSE)</f>
        <v>3.3000000000000002E-2</v>
      </c>
      <c r="C4132" s="15"/>
      <c r="D4132" s="18">
        <v>4118</v>
      </c>
      <c r="E4132" s="34">
        <f t="shared" ca="1" si="1235"/>
        <v>19587.424704200523</v>
      </c>
      <c r="F4132" s="34">
        <f t="shared" ca="1" si="1217"/>
        <v>3300</v>
      </c>
      <c r="G4132" s="69">
        <f t="shared" ca="1" si="1221"/>
        <v>0</v>
      </c>
      <c r="H4132" s="34">
        <f t="shared" ca="1" si="1222"/>
        <v>307.52052282756313</v>
      </c>
      <c r="I4132" s="34">
        <f t="shared" ca="1" si="1223"/>
        <v>3607.5205228275631</v>
      </c>
      <c r="J4132" s="18">
        <f ca="1">SUM(INDIRECT(ADDRESS(ROW(F4132),COLUMN(F4132),4)):INDIRECT(ADDRESS(ROW(F4132)+N$5-1,COLUMN(F4132),4)))</f>
        <v>23100</v>
      </c>
      <c r="K4132" s="18">
        <f t="shared" ca="1" si="1224"/>
        <v>16350</v>
      </c>
      <c r="L4132" s="18">
        <f t="shared" ca="1" si="1234"/>
        <v>0</v>
      </c>
      <c r="M4132" s="18">
        <f t="shared" ca="1" si="1218"/>
        <v>0</v>
      </c>
      <c r="N4132" s="34">
        <f t="shared" ca="1" si="1225"/>
        <v>15979.90418137296</v>
      </c>
      <c r="P4132" s="18">
        <f t="shared" ca="1" si="1219"/>
        <v>307.52052282756313</v>
      </c>
      <c r="Q4132" s="47">
        <f ca="1">SUM(L$15:L4132)-SUM(M$15:M4132)</f>
        <v>16350</v>
      </c>
      <c r="R4132" s="47" t="str">
        <f t="shared" ca="1" si="1220"/>
        <v>M4135</v>
      </c>
      <c r="S4132" s="40">
        <f t="shared" ca="1" si="1226"/>
        <v>0</v>
      </c>
      <c r="T4132" s="46">
        <f t="shared" ca="1" si="1227"/>
        <v>92</v>
      </c>
      <c r="X4132" s="74">
        <f t="shared" ca="1" si="1228"/>
        <v>0.30752052282756315</v>
      </c>
      <c r="Y4132" s="75">
        <f t="shared" ca="1" si="1229"/>
        <v>0.30752052282756315</v>
      </c>
      <c r="Z4132" s="74">
        <f t="shared" ca="1" si="1230"/>
        <v>1.3600487202609091</v>
      </c>
      <c r="AA4132" s="76">
        <f t="shared" ca="1" si="1231"/>
        <v>307.52052282756313</v>
      </c>
      <c r="AB4132" s="76">
        <f t="shared" ca="1" si="1232"/>
        <v>1360.048720260909</v>
      </c>
    </row>
    <row r="4133" spans="1:28" x14ac:dyDescent="0.25">
      <c r="A4133" s="2">
        <f t="shared" si="1233"/>
        <v>9</v>
      </c>
      <c r="B4133" s="16">
        <f ca="1">VLOOKUP(A4133,PERIODS!$O$4:$P$33,2,FALSE)</f>
        <v>3.3000000000000002E-2</v>
      </c>
      <c r="C4133" s="15"/>
      <c r="D4133" s="18">
        <v>4119</v>
      </c>
      <c r="E4133" s="34">
        <f t="shared" ca="1" si="1235"/>
        <v>15979.90418137296</v>
      </c>
      <c r="F4133" s="34">
        <f t="shared" ca="1" si="1217"/>
        <v>3300</v>
      </c>
      <c r="G4133" s="69">
        <f t="shared" ca="1" si="1221"/>
        <v>0</v>
      </c>
      <c r="H4133" s="34">
        <f t="shared" ca="1" si="1222"/>
        <v>-1477.4162243789131</v>
      </c>
      <c r="I4133" s="34">
        <f t="shared" ca="1" si="1223"/>
        <v>1822.5837756210869</v>
      </c>
      <c r="J4133" s="18">
        <f ca="1">SUM(INDIRECT(ADDRESS(ROW(F4133),COLUMN(F4133),4)):INDIRECT(ADDRESS(ROW(F4133)+N$5-1,COLUMN(F4133),4)))</f>
        <v>23100</v>
      </c>
      <c r="K4133" s="18">
        <f t="shared" ca="1" si="1224"/>
        <v>16350</v>
      </c>
      <c r="L4133" s="18">
        <f t="shared" ca="1" si="1234"/>
        <v>0</v>
      </c>
      <c r="M4133" s="18">
        <f t="shared" ca="1" si="1218"/>
        <v>0</v>
      </c>
      <c r="N4133" s="34">
        <f t="shared" ca="1" si="1225"/>
        <v>14157.320405751872</v>
      </c>
      <c r="P4133" s="18">
        <f t="shared" ca="1" si="1219"/>
        <v>1477.4162243789131</v>
      </c>
      <c r="Q4133" s="47">
        <f ca="1">SUM(L$15:L4133)-SUM(M$15:M4133)</f>
        <v>16350</v>
      </c>
      <c r="R4133" s="47" t="str">
        <f t="shared" ca="1" si="1220"/>
        <v>M4136</v>
      </c>
      <c r="S4133" s="40">
        <f t="shared" ca="1" si="1226"/>
        <v>0</v>
      </c>
      <c r="T4133" s="46">
        <f t="shared" ca="1" si="1227"/>
        <v>71</v>
      </c>
      <c r="X4133" s="74">
        <f t="shared" ca="1" si="1228"/>
        <v>-1.4774162243789131</v>
      </c>
      <c r="Y4133" s="75">
        <f t="shared" ca="1" si="1229"/>
        <v>-1.4774162243789131</v>
      </c>
      <c r="Z4133" s="74">
        <f t="shared" ca="1" si="1230"/>
        <v>0.2282266135911625</v>
      </c>
      <c r="AA4133" s="76">
        <f t="shared" ca="1" si="1231"/>
        <v>-1477.4162243789131</v>
      </c>
      <c r="AB4133" s="76">
        <f t="shared" ca="1" si="1232"/>
        <v>228.2266135911625</v>
      </c>
    </row>
    <row r="4134" spans="1:28" x14ac:dyDescent="0.25">
      <c r="A4134" s="2">
        <f t="shared" si="1233"/>
        <v>10</v>
      </c>
      <c r="B4134" s="16">
        <f ca="1">VLOOKUP(A4134,PERIODS!$O$4:$P$33,2,FALSE)</f>
        <v>3.3000000000000002E-2</v>
      </c>
      <c r="C4134" s="15"/>
      <c r="D4134" s="18">
        <v>4120</v>
      </c>
      <c r="E4134" s="34">
        <f t="shared" ca="1" si="1235"/>
        <v>14157.320405751872</v>
      </c>
      <c r="F4134" s="34">
        <f t="shared" ca="1" si="1217"/>
        <v>3300</v>
      </c>
      <c r="G4134" s="69">
        <f t="shared" ca="1" si="1221"/>
        <v>0</v>
      </c>
      <c r="H4134" s="34">
        <f t="shared" ca="1" si="1222"/>
        <v>-734.53121359406646</v>
      </c>
      <c r="I4134" s="34">
        <f t="shared" ca="1" si="1223"/>
        <v>2565.4687864059333</v>
      </c>
      <c r="J4134" s="18">
        <f ca="1">SUM(INDIRECT(ADDRESS(ROW(F4134),COLUMN(F4134),4)):INDIRECT(ADDRESS(ROW(F4134)+N$5-1,COLUMN(F4134),4)))</f>
        <v>23100</v>
      </c>
      <c r="K4134" s="18">
        <f t="shared" ca="1" si="1224"/>
        <v>0</v>
      </c>
      <c r="L4134" s="18">
        <f t="shared" ca="1" si="1234"/>
        <v>0</v>
      </c>
      <c r="M4134" s="18">
        <f t="shared" ca="1" si="1218"/>
        <v>16350</v>
      </c>
      <c r="N4134" s="34">
        <f t="shared" ca="1" si="1225"/>
        <v>27941.85161934594</v>
      </c>
      <c r="P4134" s="18">
        <f t="shared" ca="1" si="1219"/>
        <v>734.53121359406646</v>
      </c>
      <c r="Q4134" s="47">
        <f ca="1">SUM(L$15:L4134)-SUM(M$15:M4134)</f>
        <v>0</v>
      </c>
      <c r="R4134" s="47" t="str">
        <f t="shared" ca="1" si="1220"/>
        <v>M4137</v>
      </c>
      <c r="S4134" s="40">
        <f t="shared" ca="1" si="1226"/>
        <v>0</v>
      </c>
      <c r="T4134" s="46">
        <f t="shared" ca="1" si="1227"/>
        <v>0</v>
      </c>
      <c r="X4134" s="74">
        <f t="shared" ca="1" si="1228"/>
        <v>-0.73453121359406648</v>
      </c>
      <c r="Y4134" s="75">
        <f t="shared" ca="1" si="1229"/>
        <v>-0.73453121359406648</v>
      </c>
      <c r="Z4134" s="74">
        <f t="shared" ca="1" si="1230"/>
        <v>0.47973029731209288</v>
      </c>
      <c r="AA4134" s="76">
        <f t="shared" ca="1" si="1231"/>
        <v>-734.53121359406646</v>
      </c>
      <c r="AB4134" s="76">
        <f t="shared" ca="1" si="1232"/>
        <v>479.73029731209289</v>
      </c>
    </row>
    <row r="4135" spans="1:28" x14ac:dyDescent="0.25">
      <c r="A4135" s="2">
        <f t="shared" si="1233"/>
        <v>11</v>
      </c>
      <c r="B4135" s="16">
        <f ca="1">VLOOKUP(A4135,PERIODS!$O$4:$P$33,2,FALSE)</f>
        <v>3.3000000000000002E-2</v>
      </c>
      <c r="C4135" s="15"/>
      <c r="D4135" s="18">
        <v>4121</v>
      </c>
      <c r="E4135" s="34">
        <f t="shared" ca="1" si="1235"/>
        <v>27941.85161934594</v>
      </c>
      <c r="F4135" s="34">
        <f t="shared" ca="1" si="1217"/>
        <v>3300</v>
      </c>
      <c r="G4135" s="69">
        <f t="shared" ca="1" si="1221"/>
        <v>0</v>
      </c>
      <c r="H4135" s="34">
        <f t="shared" ca="1" si="1222"/>
        <v>78.1070704554283</v>
      </c>
      <c r="I4135" s="34">
        <f t="shared" ca="1" si="1223"/>
        <v>3378.1070704554281</v>
      </c>
      <c r="J4135" s="18">
        <f ca="1">SUM(INDIRECT(ADDRESS(ROW(F4135),COLUMN(F4135),4)):INDIRECT(ADDRESS(ROW(F4135)+N$5-1,COLUMN(F4135),4)))</f>
        <v>23300</v>
      </c>
      <c r="K4135" s="18">
        <f t="shared" ca="1" si="1224"/>
        <v>0</v>
      </c>
      <c r="L4135" s="18">
        <f t="shared" ca="1" si="1234"/>
        <v>0</v>
      </c>
      <c r="M4135" s="18">
        <f t="shared" ca="1" si="1218"/>
        <v>0</v>
      </c>
      <c r="N4135" s="34">
        <f t="shared" ca="1" si="1225"/>
        <v>24563.74454889051</v>
      </c>
      <c r="P4135" s="18">
        <f t="shared" ca="1" si="1219"/>
        <v>78.1070704554283</v>
      </c>
      <c r="Q4135" s="47">
        <f ca="1">SUM(L$15:L4135)-SUM(M$15:M4135)</f>
        <v>0</v>
      </c>
      <c r="R4135" s="47" t="str">
        <f t="shared" ca="1" si="1220"/>
        <v>M4138</v>
      </c>
      <c r="S4135" s="40">
        <f t="shared" ca="1" si="1226"/>
        <v>0</v>
      </c>
      <c r="T4135" s="46">
        <f t="shared" ca="1" si="1227"/>
        <v>27</v>
      </c>
      <c r="X4135" s="74">
        <f t="shared" ca="1" si="1228"/>
        <v>7.8107070455428307E-2</v>
      </c>
      <c r="Y4135" s="75">
        <f t="shared" ca="1" si="1229"/>
        <v>7.8107070455428307E-2</v>
      </c>
      <c r="Z4135" s="74">
        <f t="shared" ca="1" si="1230"/>
        <v>1.0812384211627817</v>
      </c>
      <c r="AA4135" s="76">
        <f t="shared" ca="1" si="1231"/>
        <v>78.1070704554283</v>
      </c>
      <c r="AB4135" s="76">
        <f t="shared" ca="1" si="1232"/>
        <v>1081.2384211627816</v>
      </c>
    </row>
    <row r="4136" spans="1:28" x14ac:dyDescent="0.25">
      <c r="A4136" s="2">
        <f t="shared" si="1233"/>
        <v>12</v>
      </c>
      <c r="B4136" s="16">
        <f ca="1">VLOOKUP(A4136,PERIODS!$O$4:$P$33,2,FALSE)</f>
        <v>3.3000000000000002E-2</v>
      </c>
      <c r="C4136" s="15"/>
      <c r="D4136" s="18">
        <v>4122</v>
      </c>
      <c r="E4136" s="34">
        <f t="shared" ca="1" si="1235"/>
        <v>24563.74454889051</v>
      </c>
      <c r="F4136" s="34">
        <f t="shared" ca="1" si="1217"/>
        <v>3300</v>
      </c>
      <c r="G4136" s="69">
        <f t="shared" ca="1" si="1221"/>
        <v>0</v>
      </c>
      <c r="H4136" s="34">
        <f t="shared" ca="1" si="1222"/>
        <v>1057.1721917946454</v>
      </c>
      <c r="I4136" s="34">
        <f t="shared" ca="1" si="1223"/>
        <v>4357.1721917946452</v>
      </c>
      <c r="J4136" s="18">
        <f ca="1">SUM(INDIRECT(ADDRESS(ROW(F4136),COLUMN(F4136),4)):INDIRECT(ADDRESS(ROW(F4136)+N$5-1,COLUMN(F4136),4)))</f>
        <v>23500</v>
      </c>
      <c r="K4136" s="18">
        <f t="shared" ca="1" si="1224"/>
        <v>0</v>
      </c>
      <c r="L4136" s="18">
        <f t="shared" ca="1" si="1234"/>
        <v>0</v>
      </c>
      <c r="M4136" s="18">
        <f t="shared" ca="1" si="1218"/>
        <v>0</v>
      </c>
      <c r="N4136" s="34">
        <f t="shared" ca="1" si="1225"/>
        <v>20206.572357095865</v>
      </c>
      <c r="P4136" s="18">
        <f t="shared" ca="1" si="1219"/>
        <v>1057.1721917946454</v>
      </c>
      <c r="Q4136" s="47">
        <f ca="1">SUM(L$15:L4136)-SUM(M$15:M4136)</f>
        <v>0</v>
      </c>
      <c r="R4136" s="47" t="str">
        <f t="shared" ca="1" si="1220"/>
        <v>M4139</v>
      </c>
      <c r="S4136" s="40">
        <f t="shared" ca="1" si="1226"/>
        <v>0</v>
      </c>
      <c r="T4136" s="46">
        <f t="shared" ca="1" si="1227"/>
        <v>5</v>
      </c>
      <c r="X4136" s="74">
        <f t="shared" ca="1" si="1228"/>
        <v>1.0571721917946455</v>
      </c>
      <c r="Y4136" s="75">
        <f t="shared" ca="1" si="1229"/>
        <v>1.0571721917946455</v>
      </c>
      <c r="Z4136" s="74">
        <f t="shared" ca="1" si="1230"/>
        <v>2.8782204152621724</v>
      </c>
      <c r="AA4136" s="76">
        <f t="shared" ca="1" si="1231"/>
        <v>1057.1721917946454</v>
      </c>
      <c r="AB4136" s="76">
        <f t="shared" ca="1" si="1232"/>
        <v>2878.2204152621725</v>
      </c>
    </row>
    <row r="4137" spans="1:28" x14ac:dyDescent="0.25">
      <c r="A4137" s="2">
        <f t="shared" si="1233"/>
        <v>13</v>
      </c>
      <c r="B4137" s="16">
        <f ca="1">VLOOKUP(A4137,PERIODS!$O$4:$P$33,2,FALSE)</f>
        <v>3.3000000000000002E-2</v>
      </c>
      <c r="C4137" s="15"/>
      <c r="D4137" s="18">
        <v>4123</v>
      </c>
      <c r="E4137" s="34">
        <f t="shared" ca="1" si="1235"/>
        <v>20206.572357095865</v>
      </c>
      <c r="F4137" s="34">
        <f t="shared" ca="1" si="1217"/>
        <v>3300</v>
      </c>
      <c r="G4137" s="69">
        <f t="shared" ca="1" si="1221"/>
        <v>0</v>
      </c>
      <c r="H4137" s="34">
        <f t="shared" ca="1" si="1222"/>
        <v>-1850.2089715681911</v>
      </c>
      <c r="I4137" s="34">
        <f t="shared" ca="1" si="1223"/>
        <v>1449.7910284318089</v>
      </c>
      <c r="J4137" s="18">
        <f ca="1">SUM(INDIRECT(ADDRESS(ROW(F4137),COLUMN(F4137),4)):INDIRECT(ADDRESS(ROW(F4137)+N$5-1,COLUMN(F4137),4)))</f>
        <v>23700</v>
      </c>
      <c r="K4137" s="18">
        <f t="shared" ca="1" si="1224"/>
        <v>16350</v>
      </c>
      <c r="L4137" s="18">
        <f t="shared" ca="1" si="1234"/>
        <v>16350</v>
      </c>
      <c r="M4137" s="18">
        <f t="shared" ca="1" si="1218"/>
        <v>0</v>
      </c>
      <c r="N4137" s="34">
        <f t="shared" ca="1" si="1225"/>
        <v>18756.781328664056</v>
      </c>
      <c r="P4137" s="18">
        <f t="shared" ca="1" si="1219"/>
        <v>1850.2089715681911</v>
      </c>
      <c r="Q4137" s="47">
        <f ca="1">SUM(L$15:L4137)-SUM(M$15:M4137)</f>
        <v>16350</v>
      </c>
      <c r="R4137" s="47" t="str">
        <f t="shared" ca="1" si="1220"/>
        <v>M4140</v>
      </c>
      <c r="S4137" s="40">
        <f t="shared" ca="1" si="1226"/>
        <v>0</v>
      </c>
      <c r="T4137" s="46">
        <f t="shared" ca="1" si="1227"/>
        <v>40</v>
      </c>
      <c r="X4137" s="74">
        <f t="shared" ca="1" si="1228"/>
        <v>-1.8502089715681911</v>
      </c>
      <c r="Y4137" s="75">
        <f t="shared" ca="1" si="1229"/>
        <v>-1.8502089715681911</v>
      </c>
      <c r="Z4137" s="74">
        <f t="shared" ca="1" si="1230"/>
        <v>0.15720431164937004</v>
      </c>
      <c r="AA4137" s="76">
        <f t="shared" ca="1" si="1231"/>
        <v>-1850.2089715681911</v>
      </c>
      <c r="AB4137" s="76">
        <f t="shared" ca="1" si="1232"/>
        <v>157.20431164937006</v>
      </c>
    </row>
    <row r="4138" spans="1:28" x14ac:dyDescent="0.25">
      <c r="A4138" s="2">
        <f t="shared" si="1233"/>
        <v>14</v>
      </c>
      <c r="B4138" s="16">
        <f ca="1">VLOOKUP(A4138,PERIODS!$O$4:$P$33,2,FALSE)</f>
        <v>3.3000000000000002E-2</v>
      </c>
      <c r="C4138" s="15"/>
      <c r="D4138" s="18">
        <v>4124</v>
      </c>
      <c r="E4138" s="34">
        <f t="shared" ca="1" si="1235"/>
        <v>18756.781328664056</v>
      </c>
      <c r="F4138" s="34">
        <f t="shared" ca="1" si="1217"/>
        <v>3300</v>
      </c>
      <c r="G4138" s="69">
        <f t="shared" ca="1" si="1221"/>
        <v>0</v>
      </c>
      <c r="H4138" s="34">
        <f t="shared" ca="1" si="1222"/>
        <v>-18.917373493908116</v>
      </c>
      <c r="I4138" s="34">
        <f t="shared" ca="1" si="1223"/>
        <v>3281.0826265060919</v>
      </c>
      <c r="J4138" s="18">
        <f ca="1">SUM(INDIRECT(ADDRESS(ROW(F4138),COLUMN(F4138),4)):INDIRECT(ADDRESS(ROW(F4138)+N$5-1,COLUMN(F4138),4)))</f>
        <v>23900</v>
      </c>
      <c r="K4138" s="18">
        <f t="shared" ca="1" si="1224"/>
        <v>16350</v>
      </c>
      <c r="L4138" s="18">
        <f t="shared" ca="1" si="1234"/>
        <v>0</v>
      </c>
      <c r="M4138" s="18">
        <f t="shared" ca="1" si="1218"/>
        <v>0</v>
      </c>
      <c r="N4138" s="34">
        <f t="shared" ca="1" si="1225"/>
        <v>15475.698702157964</v>
      </c>
      <c r="P4138" s="18">
        <f t="shared" ca="1" si="1219"/>
        <v>18.917373493908116</v>
      </c>
      <c r="Q4138" s="47">
        <f ca="1">SUM(L$15:L4138)-SUM(M$15:M4138)</f>
        <v>16350</v>
      </c>
      <c r="R4138" s="47" t="str">
        <f t="shared" ca="1" si="1220"/>
        <v>M4141</v>
      </c>
      <c r="S4138" s="40">
        <f t="shared" ca="1" si="1226"/>
        <v>0</v>
      </c>
      <c r="T4138" s="46">
        <f t="shared" ca="1" si="1227"/>
        <v>50</v>
      </c>
      <c r="X4138" s="74">
        <f t="shared" ca="1" si="1228"/>
        <v>-1.8917373493908117E-2</v>
      </c>
      <c r="Y4138" s="75">
        <f t="shared" ca="1" si="1229"/>
        <v>-1.8917373493908117E-2</v>
      </c>
      <c r="Z4138" s="74">
        <f t="shared" ca="1" si="1230"/>
        <v>0.98126043701477406</v>
      </c>
      <c r="AA4138" s="76">
        <f t="shared" ca="1" si="1231"/>
        <v>-18.917373493908116</v>
      </c>
      <c r="AB4138" s="76">
        <f t="shared" ca="1" si="1232"/>
        <v>981.26043701477408</v>
      </c>
    </row>
    <row r="4139" spans="1:28" x14ac:dyDescent="0.25">
      <c r="A4139" s="2">
        <f t="shared" si="1233"/>
        <v>15</v>
      </c>
      <c r="B4139" s="16">
        <f ca="1">VLOOKUP(A4139,PERIODS!$O$4:$P$33,2,FALSE)</f>
        <v>3.3000000000000002E-2</v>
      </c>
      <c r="C4139" s="15"/>
      <c r="D4139" s="18">
        <v>4125</v>
      </c>
      <c r="E4139" s="34">
        <f t="shared" ca="1" si="1235"/>
        <v>15475.698702157964</v>
      </c>
      <c r="F4139" s="34">
        <f t="shared" ca="1" si="1217"/>
        <v>3300</v>
      </c>
      <c r="G4139" s="69">
        <f t="shared" ca="1" si="1221"/>
        <v>0</v>
      </c>
      <c r="H4139" s="34">
        <f t="shared" ca="1" si="1222"/>
        <v>-441.07129392256252</v>
      </c>
      <c r="I4139" s="34">
        <f t="shared" ca="1" si="1223"/>
        <v>2858.9287060774377</v>
      </c>
      <c r="J4139" s="18">
        <f ca="1">SUM(INDIRECT(ADDRESS(ROW(F4139),COLUMN(F4139),4)):INDIRECT(ADDRESS(ROW(F4139)+N$5-1,COLUMN(F4139),4)))</f>
        <v>24100</v>
      </c>
      <c r="K4139" s="18">
        <f t="shared" ca="1" si="1224"/>
        <v>16350</v>
      </c>
      <c r="L4139" s="18">
        <f t="shared" ca="1" si="1234"/>
        <v>0</v>
      </c>
      <c r="M4139" s="18">
        <f t="shared" ca="1" si="1218"/>
        <v>0</v>
      </c>
      <c r="N4139" s="34">
        <f t="shared" ca="1" si="1225"/>
        <v>12616.769996080526</v>
      </c>
      <c r="P4139" s="18">
        <f t="shared" ca="1" si="1219"/>
        <v>441.07129392256252</v>
      </c>
      <c r="Q4139" s="47">
        <f ca="1">SUM(L$15:L4139)-SUM(M$15:M4139)</f>
        <v>16350</v>
      </c>
      <c r="R4139" s="47" t="str">
        <f t="shared" ca="1" si="1220"/>
        <v>M4142</v>
      </c>
      <c r="S4139" s="40">
        <f t="shared" ca="1" si="1226"/>
        <v>0</v>
      </c>
      <c r="T4139" s="46">
        <f t="shared" ca="1" si="1227"/>
        <v>16</v>
      </c>
      <c r="X4139" s="74">
        <f t="shared" ca="1" si="1228"/>
        <v>-0.4410712939225625</v>
      </c>
      <c r="Y4139" s="75">
        <f t="shared" ca="1" si="1229"/>
        <v>-0.4410712939225625</v>
      </c>
      <c r="Z4139" s="74">
        <f t="shared" ca="1" si="1230"/>
        <v>0.64334683821824334</v>
      </c>
      <c r="AA4139" s="76">
        <f t="shared" ca="1" si="1231"/>
        <v>-441.07129392256252</v>
      </c>
      <c r="AB4139" s="76">
        <f t="shared" ca="1" si="1232"/>
        <v>643.34683821824331</v>
      </c>
    </row>
    <row r="4140" spans="1:28" x14ac:dyDescent="0.25">
      <c r="A4140" s="2">
        <f t="shared" si="1233"/>
        <v>16</v>
      </c>
      <c r="B4140" s="16">
        <f ca="1">VLOOKUP(A4140,PERIODS!$O$4:$P$33,2,FALSE)</f>
        <v>3.3000000000000002E-2</v>
      </c>
      <c r="C4140" s="15"/>
      <c r="D4140" s="18">
        <v>4126</v>
      </c>
      <c r="E4140" s="34">
        <f t="shared" ca="1" si="1235"/>
        <v>12616.769996080526</v>
      </c>
      <c r="F4140" s="34">
        <f t="shared" ca="1" si="1217"/>
        <v>3300</v>
      </c>
      <c r="G4140" s="69">
        <f t="shared" ca="1" si="1221"/>
        <v>0</v>
      </c>
      <c r="H4140" s="34">
        <f t="shared" ca="1" si="1222"/>
        <v>-431.76997926201261</v>
      </c>
      <c r="I4140" s="34">
        <f t="shared" ca="1" si="1223"/>
        <v>2868.2300207379876</v>
      </c>
      <c r="J4140" s="18">
        <f ca="1">SUM(INDIRECT(ADDRESS(ROW(F4140),COLUMN(F4140),4)):INDIRECT(ADDRESS(ROW(F4140)+N$5-1,COLUMN(F4140),4)))</f>
        <v>24300</v>
      </c>
      <c r="K4140" s="18">
        <f t="shared" ca="1" si="1224"/>
        <v>0</v>
      </c>
      <c r="L4140" s="18">
        <f t="shared" ca="1" si="1234"/>
        <v>0</v>
      </c>
      <c r="M4140" s="18">
        <f t="shared" ca="1" si="1218"/>
        <v>16350</v>
      </c>
      <c r="N4140" s="34">
        <f t="shared" ca="1" si="1225"/>
        <v>26098.539975342537</v>
      </c>
      <c r="P4140" s="18">
        <f t="shared" ca="1" si="1219"/>
        <v>431.76997926201261</v>
      </c>
      <c r="Q4140" s="47">
        <f ca="1">SUM(L$15:L4140)-SUM(M$15:M4140)</f>
        <v>0</v>
      </c>
      <c r="R4140" s="47" t="str">
        <f t="shared" ca="1" si="1220"/>
        <v>M4143</v>
      </c>
      <c r="S4140" s="40">
        <f t="shared" ca="1" si="1226"/>
        <v>0</v>
      </c>
      <c r="T4140" s="46">
        <f t="shared" ca="1" si="1227"/>
        <v>38</v>
      </c>
      <c r="X4140" s="74">
        <f t="shared" ca="1" si="1228"/>
        <v>-0.4317699792620126</v>
      </c>
      <c r="Y4140" s="75">
        <f t="shared" ca="1" si="1229"/>
        <v>-0.4317699792620126</v>
      </c>
      <c r="Z4140" s="74">
        <f t="shared" ca="1" si="1230"/>
        <v>0.64935872548108253</v>
      </c>
      <c r="AA4140" s="76">
        <f t="shared" ca="1" si="1231"/>
        <v>-431.76997926201261</v>
      </c>
      <c r="AB4140" s="76">
        <f t="shared" ca="1" si="1232"/>
        <v>649.3587254810825</v>
      </c>
    </row>
    <row r="4141" spans="1:28" x14ac:dyDescent="0.25">
      <c r="A4141" s="2">
        <f t="shared" si="1233"/>
        <v>17</v>
      </c>
      <c r="B4141" s="16">
        <f ca="1">VLOOKUP(A4141,PERIODS!$O$4:$P$33,2,FALSE)</f>
        <v>3.5000000000000003E-2</v>
      </c>
      <c r="C4141" s="15"/>
      <c r="D4141" s="18">
        <v>4127</v>
      </c>
      <c r="E4141" s="34">
        <f t="shared" ca="1" si="1235"/>
        <v>26098.539975342537</v>
      </c>
      <c r="F4141" s="34">
        <f t="shared" ca="1" si="1217"/>
        <v>3500.0000000000005</v>
      </c>
      <c r="G4141" s="69">
        <f t="shared" ca="1" si="1221"/>
        <v>0</v>
      </c>
      <c r="H4141" s="34">
        <f t="shared" ca="1" si="1222"/>
        <v>706.95602061198576</v>
      </c>
      <c r="I4141" s="34">
        <f t="shared" ca="1" si="1223"/>
        <v>4206.9560206119859</v>
      </c>
      <c r="J4141" s="18">
        <f ca="1">SUM(INDIRECT(ADDRESS(ROW(F4141),COLUMN(F4141),4)):INDIRECT(ADDRESS(ROW(F4141)+N$5-1,COLUMN(F4141),4)))</f>
        <v>24500.000000000004</v>
      </c>
      <c r="K4141" s="18">
        <f t="shared" ca="1" si="1224"/>
        <v>0</v>
      </c>
      <c r="L4141" s="18">
        <f t="shared" ca="1" si="1234"/>
        <v>0</v>
      </c>
      <c r="M4141" s="18">
        <f t="shared" ca="1" si="1218"/>
        <v>0</v>
      </c>
      <c r="N4141" s="34">
        <f t="shared" ca="1" si="1225"/>
        <v>21891.583954730551</v>
      </c>
      <c r="P4141" s="18">
        <f t="shared" ca="1" si="1219"/>
        <v>706.95602061198576</v>
      </c>
      <c r="Q4141" s="47">
        <f ca="1">SUM(L$15:L4141)-SUM(M$15:M4141)</f>
        <v>0</v>
      </c>
      <c r="R4141" s="47" t="str">
        <f t="shared" ca="1" si="1220"/>
        <v>M4144</v>
      </c>
      <c r="S4141" s="40">
        <f t="shared" ca="1" si="1226"/>
        <v>0</v>
      </c>
      <c r="T4141" s="46">
        <f t="shared" ca="1" si="1227"/>
        <v>68</v>
      </c>
      <c r="X4141" s="74">
        <f t="shared" ca="1" si="1228"/>
        <v>0.70695602061198581</v>
      </c>
      <c r="Y4141" s="75">
        <f t="shared" ca="1" si="1229"/>
        <v>0.70695602061198581</v>
      </c>
      <c r="Z4141" s="74">
        <f t="shared" ca="1" si="1230"/>
        <v>2.0278092449146641</v>
      </c>
      <c r="AA4141" s="76">
        <f t="shared" ca="1" si="1231"/>
        <v>706.95602061198576</v>
      </c>
      <c r="AB4141" s="76">
        <f t="shared" ca="1" si="1232"/>
        <v>2027.8092449146641</v>
      </c>
    </row>
    <row r="4142" spans="1:28" x14ac:dyDescent="0.25">
      <c r="A4142" s="2">
        <f t="shared" si="1233"/>
        <v>18</v>
      </c>
      <c r="B4142" s="16">
        <f ca="1">VLOOKUP(A4142,PERIODS!$O$4:$P$33,2,FALSE)</f>
        <v>3.5000000000000003E-2</v>
      </c>
      <c r="C4142" s="15"/>
      <c r="D4142" s="18">
        <v>4128</v>
      </c>
      <c r="E4142" s="34">
        <f t="shared" ca="1" si="1235"/>
        <v>21891.583954730551</v>
      </c>
      <c r="F4142" s="34">
        <f t="shared" ca="1" si="1217"/>
        <v>3500.0000000000005</v>
      </c>
      <c r="G4142" s="69">
        <f t="shared" ca="1" si="1221"/>
        <v>0</v>
      </c>
      <c r="H4142" s="34">
        <f t="shared" ca="1" si="1222"/>
        <v>1392.3624291278434</v>
      </c>
      <c r="I4142" s="34">
        <f t="shared" ca="1" si="1223"/>
        <v>4892.3624291278438</v>
      </c>
      <c r="J4142" s="18">
        <f ca="1">SUM(INDIRECT(ADDRESS(ROW(F4142),COLUMN(F4142),4)):INDIRECT(ADDRESS(ROW(F4142)+N$5-1,COLUMN(F4142),4)))</f>
        <v>24500.000000000004</v>
      </c>
      <c r="K4142" s="18">
        <f t="shared" ca="1" si="1224"/>
        <v>16350</v>
      </c>
      <c r="L4142" s="18">
        <f t="shared" ca="1" si="1234"/>
        <v>16350</v>
      </c>
      <c r="M4142" s="18">
        <f t="shared" ca="1" si="1218"/>
        <v>0</v>
      </c>
      <c r="N4142" s="34">
        <f t="shared" ca="1" si="1225"/>
        <v>16999.221525602708</v>
      </c>
      <c r="P4142" s="18">
        <f t="shared" ca="1" si="1219"/>
        <v>1392.3624291278434</v>
      </c>
      <c r="Q4142" s="47">
        <f ca="1">SUM(L$15:L4142)-SUM(M$15:M4142)</f>
        <v>16350</v>
      </c>
      <c r="R4142" s="47" t="str">
        <f t="shared" ca="1" si="1220"/>
        <v>M4145</v>
      </c>
      <c r="S4142" s="40">
        <f t="shared" ca="1" si="1226"/>
        <v>0</v>
      </c>
      <c r="T4142" s="46">
        <f t="shared" ca="1" si="1227"/>
        <v>99</v>
      </c>
      <c r="X4142" s="74">
        <f t="shared" ca="1" si="1228"/>
        <v>1.3923624291278434</v>
      </c>
      <c r="Y4142" s="75">
        <f t="shared" ca="1" si="1229"/>
        <v>1.3923624291278434</v>
      </c>
      <c r="Z4142" s="74">
        <f t="shared" ca="1" si="1230"/>
        <v>4.0243460641134599</v>
      </c>
      <c r="AA4142" s="76">
        <f t="shared" ca="1" si="1231"/>
        <v>1392.3624291278434</v>
      </c>
      <c r="AB4142" s="76">
        <f t="shared" ca="1" si="1232"/>
        <v>4024.3460641134598</v>
      </c>
    </row>
    <row r="4143" spans="1:28" x14ac:dyDescent="0.25">
      <c r="A4143" s="2">
        <f t="shared" si="1233"/>
        <v>19</v>
      </c>
      <c r="B4143" s="16">
        <f ca="1">VLOOKUP(A4143,PERIODS!$O$4:$P$33,2,FALSE)</f>
        <v>3.5000000000000003E-2</v>
      </c>
      <c r="C4143" s="15"/>
      <c r="D4143" s="18">
        <v>4129</v>
      </c>
      <c r="E4143" s="34">
        <f t="shared" ca="1" si="1235"/>
        <v>16999.221525602708</v>
      </c>
      <c r="F4143" s="34">
        <f t="shared" ca="1" si="1217"/>
        <v>3500.0000000000005</v>
      </c>
      <c r="G4143" s="69">
        <f t="shared" ca="1" si="1221"/>
        <v>0</v>
      </c>
      <c r="H4143" s="34">
        <f t="shared" ca="1" si="1222"/>
        <v>1212.5070341802329</v>
      </c>
      <c r="I4143" s="34">
        <f t="shared" ca="1" si="1223"/>
        <v>4712.5070341802329</v>
      </c>
      <c r="J4143" s="18">
        <f ca="1">SUM(INDIRECT(ADDRESS(ROW(F4143),COLUMN(F4143),4)):INDIRECT(ADDRESS(ROW(F4143)+N$5-1,COLUMN(F4143),4)))</f>
        <v>24500.000000000004</v>
      </c>
      <c r="K4143" s="18">
        <f t="shared" ca="1" si="1224"/>
        <v>16350</v>
      </c>
      <c r="L4143" s="18">
        <f t="shared" ca="1" si="1234"/>
        <v>0</v>
      </c>
      <c r="M4143" s="18">
        <f t="shared" ca="1" si="1218"/>
        <v>0</v>
      </c>
      <c r="N4143" s="34">
        <f t="shared" ca="1" si="1225"/>
        <v>12286.714491422475</v>
      </c>
      <c r="P4143" s="18">
        <f t="shared" ca="1" si="1219"/>
        <v>1212.5070341802329</v>
      </c>
      <c r="Q4143" s="47">
        <f ca="1">SUM(L$15:L4143)-SUM(M$15:M4143)</f>
        <v>16350</v>
      </c>
      <c r="R4143" s="47" t="str">
        <f t="shared" ca="1" si="1220"/>
        <v>M4146</v>
      </c>
      <c r="S4143" s="40">
        <f t="shared" ca="1" si="1226"/>
        <v>0</v>
      </c>
      <c r="T4143" s="46">
        <f t="shared" ca="1" si="1227"/>
        <v>4</v>
      </c>
      <c r="X4143" s="74">
        <f t="shared" ca="1" si="1228"/>
        <v>1.2125070341802329</v>
      </c>
      <c r="Y4143" s="75">
        <f t="shared" ca="1" si="1229"/>
        <v>1.2125070341802329</v>
      </c>
      <c r="Z4143" s="74">
        <f t="shared" ca="1" si="1230"/>
        <v>3.3619025007033718</v>
      </c>
      <c r="AA4143" s="76">
        <f t="shared" ca="1" si="1231"/>
        <v>1212.5070341802329</v>
      </c>
      <c r="AB4143" s="76">
        <f t="shared" ca="1" si="1232"/>
        <v>3361.902500703372</v>
      </c>
    </row>
    <row r="4144" spans="1:28" x14ac:dyDescent="0.25">
      <c r="A4144" s="2">
        <f t="shared" si="1233"/>
        <v>20</v>
      </c>
      <c r="B4144" s="16">
        <f ca="1">VLOOKUP(A4144,PERIODS!$O$4:$P$33,2,FALSE)</f>
        <v>3.5000000000000003E-2</v>
      </c>
      <c r="C4144" s="15"/>
      <c r="D4144" s="18">
        <v>4130</v>
      </c>
      <c r="E4144" s="34">
        <f t="shared" ca="1" si="1235"/>
        <v>12286.714491422475</v>
      </c>
      <c r="F4144" s="34">
        <f t="shared" ca="1" si="1217"/>
        <v>3500.0000000000005</v>
      </c>
      <c r="G4144" s="69">
        <f t="shared" ca="1" si="1221"/>
        <v>0</v>
      </c>
      <c r="H4144" s="34">
        <f t="shared" ca="1" si="1222"/>
        <v>-745.67253907524105</v>
      </c>
      <c r="I4144" s="34">
        <f t="shared" ca="1" si="1223"/>
        <v>2754.3274609247592</v>
      </c>
      <c r="J4144" s="18">
        <f ca="1">SUM(INDIRECT(ADDRESS(ROW(F4144),COLUMN(F4144),4)):INDIRECT(ADDRESS(ROW(F4144)+N$5-1,COLUMN(F4144),4)))</f>
        <v>24500.000000000004</v>
      </c>
      <c r="K4144" s="18">
        <f t="shared" ca="1" si="1224"/>
        <v>16350</v>
      </c>
      <c r="L4144" s="18">
        <f t="shared" ca="1" si="1234"/>
        <v>0</v>
      </c>
      <c r="M4144" s="18">
        <f t="shared" ca="1" si="1218"/>
        <v>0</v>
      </c>
      <c r="N4144" s="34">
        <f t="shared" ca="1" si="1225"/>
        <v>9532.3870304977172</v>
      </c>
      <c r="P4144" s="18">
        <f t="shared" ca="1" si="1219"/>
        <v>745.67253907524105</v>
      </c>
      <c r="Q4144" s="47">
        <f ca="1">SUM(L$15:L4144)-SUM(M$15:M4144)</f>
        <v>16350</v>
      </c>
      <c r="R4144" s="47" t="str">
        <f t="shared" ca="1" si="1220"/>
        <v>M4147</v>
      </c>
      <c r="S4144" s="40">
        <f t="shared" ca="1" si="1226"/>
        <v>0</v>
      </c>
      <c r="T4144" s="46">
        <f t="shared" ca="1" si="1227"/>
        <v>98</v>
      </c>
      <c r="X4144" s="74">
        <f t="shared" ca="1" si="1228"/>
        <v>-0.745672539075241</v>
      </c>
      <c r="Y4144" s="75">
        <f t="shared" ca="1" si="1229"/>
        <v>-0.745672539075241</v>
      </c>
      <c r="Z4144" s="74">
        <f t="shared" ca="1" si="1230"/>
        <v>0.47441512991203361</v>
      </c>
      <c r="AA4144" s="76">
        <f t="shared" ca="1" si="1231"/>
        <v>-745.67253907524105</v>
      </c>
      <c r="AB4144" s="76">
        <f t="shared" ca="1" si="1232"/>
        <v>474.41512991203359</v>
      </c>
    </row>
    <row r="4145" spans="1:28" x14ac:dyDescent="0.25">
      <c r="A4145" s="2">
        <f t="shared" si="1233"/>
        <v>21</v>
      </c>
      <c r="B4145" s="16">
        <f ca="1">VLOOKUP(A4145,PERIODS!$O$4:$P$33,2,FALSE)</f>
        <v>3.5000000000000003E-2</v>
      </c>
      <c r="C4145" s="15"/>
      <c r="D4145" s="18">
        <v>4131</v>
      </c>
      <c r="E4145" s="34">
        <f t="shared" ca="1" si="1235"/>
        <v>9532.3870304977172</v>
      </c>
      <c r="F4145" s="34">
        <f t="shared" ca="1" si="1217"/>
        <v>3500.0000000000005</v>
      </c>
      <c r="G4145" s="69">
        <f t="shared" ca="1" si="1221"/>
        <v>0</v>
      </c>
      <c r="H4145" s="34">
        <f t="shared" ca="1" si="1222"/>
        <v>719.94060247854657</v>
      </c>
      <c r="I4145" s="34">
        <f t="shared" ca="1" si="1223"/>
        <v>4219.9406024785467</v>
      </c>
      <c r="J4145" s="18">
        <f ca="1">SUM(INDIRECT(ADDRESS(ROW(F4145),COLUMN(F4145),4)):INDIRECT(ADDRESS(ROW(F4145)+N$5-1,COLUMN(F4145),4)))</f>
        <v>24500.000000000004</v>
      </c>
      <c r="K4145" s="18">
        <f t="shared" ca="1" si="1224"/>
        <v>0</v>
      </c>
      <c r="L4145" s="18">
        <f t="shared" ca="1" si="1234"/>
        <v>0</v>
      </c>
      <c r="M4145" s="18">
        <f t="shared" ca="1" si="1218"/>
        <v>16350</v>
      </c>
      <c r="N4145" s="34">
        <f t="shared" ca="1" si="1225"/>
        <v>21662.446428019171</v>
      </c>
      <c r="P4145" s="18">
        <f t="shared" ca="1" si="1219"/>
        <v>719.94060247854657</v>
      </c>
      <c r="Q4145" s="47">
        <f ca="1">SUM(L$15:L4145)-SUM(M$15:M4145)</f>
        <v>0</v>
      </c>
      <c r="R4145" s="47" t="str">
        <f t="shared" ca="1" si="1220"/>
        <v>M4148</v>
      </c>
      <c r="S4145" s="40">
        <f t="shared" ca="1" si="1226"/>
        <v>0</v>
      </c>
      <c r="T4145" s="46">
        <f t="shared" ca="1" si="1227"/>
        <v>53</v>
      </c>
      <c r="X4145" s="74">
        <f t="shared" ca="1" si="1228"/>
        <v>0.71994060247854652</v>
      </c>
      <c r="Y4145" s="75">
        <f t="shared" ca="1" si="1229"/>
        <v>0.71994060247854652</v>
      </c>
      <c r="Z4145" s="74">
        <f t="shared" ca="1" si="1230"/>
        <v>2.0543111860271996</v>
      </c>
      <c r="AA4145" s="76">
        <f t="shared" ca="1" si="1231"/>
        <v>719.94060247854657</v>
      </c>
      <c r="AB4145" s="76">
        <f t="shared" ca="1" si="1232"/>
        <v>2054.3111860271997</v>
      </c>
    </row>
    <row r="4146" spans="1:28" x14ac:dyDescent="0.25">
      <c r="A4146" s="2">
        <f t="shared" si="1233"/>
        <v>22</v>
      </c>
      <c r="B4146" s="16">
        <f ca="1">VLOOKUP(A4146,PERIODS!$O$4:$P$33,2,FALSE)</f>
        <v>3.5000000000000003E-2</v>
      </c>
      <c r="C4146" s="15"/>
      <c r="D4146" s="18">
        <v>4132</v>
      </c>
      <c r="E4146" s="34">
        <f t="shared" ca="1" si="1235"/>
        <v>21662.446428019171</v>
      </c>
      <c r="F4146" s="34">
        <f t="shared" ca="1" si="1217"/>
        <v>3500.0000000000005</v>
      </c>
      <c r="G4146" s="69">
        <f t="shared" ca="1" si="1221"/>
        <v>0</v>
      </c>
      <c r="H4146" s="34">
        <f t="shared" ca="1" si="1222"/>
        <v>728.5576575938735</v>
      </c>
      <c r="I4146" s="34">
        <f t="shared" ca="1" si="1223"/>
        <v>4228.557657593874</v>
      </c>
      <c r="J4146" s="18">
        <f ca="1">SUM(INDIRECT(ADDRESS(ROW(F4146),COLUMN(F4146),4)):INDIRECT(ADDRESS(ROW(F4146)+N$5-1,COLUMN(F4146),4)))</f>
        <v>25000.000000000004</v>
      </c>
      <c r="K4146" s="18">
        <f t="shared" ca="1" si="1224"/>
        <v>16350</v>
      </c>
      <c r="L4146" s="18">
        <f t="shared" ca="1" si="1234"/>
        <v>16350</v>
      </c>
      <c r="M4146" s="18">
        <f t="shared" ca="1" si="1218"/>
        <v>0</v>
      </c>
      <c r="N4146" s="34">
        <f t="shared" ca="1" si="1225"/>
        <v>17433.888770425299</v>
      </c>
      <c r="P4146" s="18">
        <f t="shared" ca="1" si="1219"/>
        <v>728.5576575938735</v>
      </c>
      <c r="Q4146" s="47">
        <f ca="1">SUM(L$15:L4146)-SUM(M$15:M4146)</f>
        <v>16350</v>
      </c>
      <c r="R4146" s="47" t="str">
        <f t="shared" ca="1" si="1220"/>
        <v>M4149</v>
      </c>
      <c r="S4146" s="40">
        <f t="shared" ca="1" si="1226"/>
        <v>0</v>
      </c>
      <c r="T4146" s="46">
        <f t="shared" ca="1" si="1227"/>
        <v>98</v>
      </c>
      <c r="X4146" s="74">
        <f t="shared" ca="1" si="1228"/>
        <v>0.72855765759387348</v>
      </c>
      <c r="Y4146" s="75">
        <f t="shared" ca="1" si="1229"/>
        <v>0.72855765759387348</v>
      </c>
      <c r="Z4146" s="74">
        <f t="shared" ca="1" si="1230"/>
        <v>2.072089788328825</v>
      </c>
      <c r="AA4146" s="76">
        <f t="shared" ca="1" si="1231"/>
        <v>728.5576575938735</v>
      </c>
      <c r="AB4146" s="76">
        <f t="shared" ca="1" si="1232"/>
        <v>2072.0897883288249</v>
      </c>
    </row>
    <row r="4147" spans="1:28" x14ac:dyDescent="0.25">
      <c r="A4147" s="2">
        <f t="shared" si="1233"/>
        <v>23</v>
      </c>
      <c r="B4147" s="16">
        <f ca="1">VLOOKUP(A4147,PERIODS!$O$4:$P$33,2,FALSE)</f>
        <v>3.5000000000000003E-2</v>
      </c>
      <c r="C4147" s="15"/>
      <c r="D4147" s="18">
        <v>4133</v>
      </c>
      <c r="E4147" s="34">
        <f t="shared" ca="1" si="1235"/>
        <v>17433.888770425299</v>
      </c>
      <c r="F4147" s="34">
        <f t="shared" ca="1" si="1217"/>
        <v>3500.0000000000005</v>
      </c>
      <c r="G4147" s="69">
        <f t="shared" ca="1" si="1221"/>
        <v>0</v>
      </c>
      <c r="H4147" s="34">
        <f t="shared" ca="1" si="1222"/>
        <v>-914.4418254766772</v>
      </c>
      <c r="I4147" s="34">
        <f t="shared" ca="1" si="1223"/>
        <v>2585.558174523323</v>
      </c>
      <c r="J4147" s="18">
        <f ca="1">SUM(INDIRECT(ADDRESS(ROW(F4147),COLUMN(F4147),4)):INDIRECT(ADDRESS(ROW(F4147)+N$5-1,COLUMN(F4147),4)))</f>
        <v>25500.000000000004</v>
      </c>
      <c r="K4147" s="18">
        <f t="shared" ca="1" si="1224"/>
        <v>16350</v>
      </c>
      <c r="L4147" s="18">
        <f t="shared" ca="1" si="1234"/>
        <v>0</v>
      </c>
      <c r="M4147" s="18">
        <f t="shared" ca="1" si="1218"/>
        <v>0</v>
      </c>
      <c r="N4147" s="34">
        <f t="shared" ca="1" si="1225"/>
        <v>14848.330595901976</v>
      </c>
      <c r="P4147" s="18">
        <f t="shared" ca="1" si="1219"/>
        <v>914.4418254766772</v>
      </c>
      <c r="Q4147" s="47">
        <f ca="1">SUM(L$15:L4147)-SUM(M$15:M4147)</f>
        <v>16350</v>
      </c>
      <c r="R4147" s="47" t="str">
        <f t="shared" ca="1" si="1220"/>
        <v>M4150</v>
      </c>
      <c r="S4147" s="40">
        <f t="shared" ca="1" si="1226"/>
        <v>0</v>
      </c>
      <c r="T4147" s="46">
        <f t="shared" ca="1" si="1227"/>
        <v>4</v>
      </c>
      <c r="X4147" s="74">
        <f t="shared" ca="1" si="1228"/>
        <v>-0.91444182547667718</v>
      </c>
      <c r="Y4147" s="75">
        <f t="shared" ca="1" si="1229"/>
        <v>-0.91444182547667718</v>
      </c>
      <c r="Z4147" s="74">
        <f t="shared" ca="1" si="1230"/>
        <v>0.40074024667151953</v>
      </c>
      <c r="AA4147" s="76">
        <f t="shared" ca="1" si="1231"/>
        <v>-914.4418254766772</v>
      </c>
      <c r="AB4147" s="76">
        <f t="shared" ca="1" si="1232"/>
        <v>400.74024667151951</v>
      </c>
    </row>
    <row r="4148" spans="1:28" x14ac:dyDescent="0.25">
      <c r="A4148" s="2">
        <f t="shared" si="1233"/>
        <v>24</v>
      </c>
      <c r="B4148" s="16">
        <f ca="1">VLOOKUP(A4148,PERIODS!$O$4:$P$33,2,FALSE)</f>
        <v>3.5000000000000003E-2</v>
      </c>
      <c r="C4148" s="15"/>
      <c r="D4148" s="18">
        <v>4134</v>
      </c>
      <c r="E4148" s="34">
        <f t="shared" ca="1" si="1235"/>
        <v>14848.330595901976</v>
      </c>
      <c r="F4148" s="34">
        <f t="shared" ca="1" si="1217"/>
        <v>3500.0000000000005</v>
      </c>
      <c r="G4148" s="69">
        <f t="shared" ca="1" si="1221"/>
        <v>0</v>
      </c>
      <c r="H4148" s="34">
        <f t="shared" ca="1" si="1222"/>
        <v>1959.9639845400536</v>
      </c>
      <c r="I4148" s="34">
        <f t="shared" ca="1" si="1223"/>
        <v>5459.9639845400543</v>
      </c>
      <c r="J4148" s="18">
        <f ca="1">SUM(INDIRECT(ADDRESS(ROW(F4148),COLUMN(F4148),4)):INDIRECT(ADDRESS(ROW(F4148)+N$5-1,COLUMN(F4148),4)))</f>
        <v>26000</v>
      </c>
      <c r="K4148" s="18">
        <f t="shared" ca="1" si="1224"/>
        <v>16350</v>
      </c>
      <c r="L4148" s="18">
        <f t="shared" ca="1" si="1234"/>
        <v>0</v>
      </c>
      <c r="M4148" s="18">
        <f t="shared" ca="1" si="1218"/>
        <v>0</v>
      </c>
      <c r="N4148" s="34">
        <f t="shared" ca="1" si="1225"/>
        <v>9388.366611361922</v>
      </c>
      <c r="P4148" s="18">
        <f t="shared" ca="1" si="1219"/>
        <v>1959.9639845400536</v>
      </c>
      <c r="Q4148" s="47">
        <f ca="1">SUM(L$15:L4148)-SUM(M$15:M4148)</f>
        <v>16350</v>
      </c>
      <c r="R4148" s="47" t="str">
        <f t="shared" ca="1" si="1220"/>
        <v>M4151</v>
      </c>
      <c r="S4148" s="40">
        <f t="shared" ca="1" si="1226"/>
        <v>0</v>
      </c>
      <c r="T4148" s="46">
        <f t="shared" ca="1" si="1227"/>
        <v>57</v>
      </c>
      <c r="X4148" s="74">
        <f t="shared" ca="1" si="1228"/>
        <v>2.0435715129991037</v>
      </c>
      <c r="Y4148" s="75">
        <f t="shared" ca="1" si="1229"/>
        <v>1.9599639845400536</v>
      </c>
      <c r="Z4148" s="74">
        <f t="shared" ca="1" si="1230"/>
        <v>7.0990713842313315</v>
      </c>
      <c r="AA4148" s="76">
        <f t="shared" ca="1" si="1231"/>
        <v>1959.9639845400536</v>
      </c>
      <c r="AB4148" s="76">
        <f t="shared" ca="1" si="1232"/>
        <v>7099.0713842313316</v>
      </c>
    </row>
    <row r="4149" spans="1:28" x14ac:dyDescent="0.25">
      <c r="A4149" s="2">
        <f t="shared" si="1233"/>
        <v>25</v>
      </c>
      <c r="B4149" s="16">
        <f ca="1">VLOOKUP(A4149,PERIODS!$O$4:$P$33,2,FALSE)</f>
        <v>3.5000000000000003E-2</v>
      </c>
      <c r="C4149" s="15"/>
      <c r="D4149" s="18">
        <v>4135</v>
      </c>
      <c r="E4149" s="34">
        <f t="shared" ca="1" si="1235"/>
        <v>9388.366611361922</v>
      </c>
      <c r="F4149" s="34">
        <f t="shared" ca="1" si="1217"/>
        <v>3500.0000000000005</v>
      </c>
      <c r="G4149" s="69">
        <f t="shared" ca="1" si="1221"/>
        <v>0</v>
      </c>
      <c r="H4149" s="34">
        <f t="shared" ca="1" si="1222"/>
        <v>-113.25536118391796</v>
      </c>
      <c r="I4149" s="34">
        <f t="shared" ca="1" si="1223"/>
        <v>3386.7446388160824</v>
      </c>
      <c r="J4149" s="18">
        <f ca="1">SUM(INDIRECT(ADDRESS(ROW(F4149),COLUMN(F4149),4)):INDIRECT(ADDRESS(ROW(F4149)+N$5-1,COLUMN(F4149),4)))</f>
        <v>24900</v>
      </c>
      <c r="K4149" s="18">
        <f t="shared" ca="1" si="1224"/>
        <v>0</v>
      </c>
      <c r="L4149" s="18">
        <f t="shared" ca="1" si="1234"/>
        <v>0</v>
      </c>
      <c r="M4149" s="18">
        <f t="shared" ca="1" si="1218"/>
        <v>16350</v>
      </c>
      <c r="N4149" s="34">
        <f t="shared" ca="1" si="1225"/>
        <v>22351.62197254584</v>
      </c>
      <c r="P4149" s="18">
        <f t="shared" ca="1" si="1219"/>
        <v>113.25536118391796</v>
      </c>
      <c r="Q4149" s="47">
        <f ca="1">SUM(L$15:L4149)-SUM(M$15:M4149)</f>
        <v>0</v>
      </c>
      <c r="R4149" s="47" t="str">
        <f t="shared" ca="1" si="1220"/>
        <v>M4152</v>
      </c>
      <c r="S4149" s="40">
        <f t="shared" ca="1" si="1226"/>
        <v>0</v>
      </c>
      <c r="T4149" s="46">
        <f t="shared" ca="1" si="1227"/>
        <v>77</v>
      </c>
      <c r="X4149" s="74">
        <f t="shared" ca="1" si="1228"/>
        <v>-0.11325536118391795</v>
      </c>
      <c r="Y4149" s="75">
        <f t="shared" ca="1" si="1229"/>
        <v>-0.11325536118391795</v>
      </c>
      <c r="Z4149" s="74">
        <f t="shared" ca="1" si="1230"/>
        <v>0.89292261322443256</v>
      </c>
      <c r="AA4149" s="76">
        <f t="shared" ca="1" si="1231"/>
        <v>-113.25536118391796</v>
      </c>
      <c r="AB4149" s="76">
        <f t="shared" ca="1" si="1232"/>
        <v>892.92261322443255</v>
      </c>
    </row>
    <row r="4150" spans="1:28" x14ac:dyDescent="0.25">
      <c r="A4150" s="2">
        <f t="shared" si="1233"/>
        <v>26</v>
      </c>
      <c r="B4150" s="16">
        <f ca="1">VLOOKUP(A4150,PERIODS!$O$4:$P$33,2,FALSE)</f>
        <v>3.5000000000000003E-2</v>
      </c>
      <c r="C4150" s="15"/>
      <c r="D4150" s="18">
        <v>4136</v>
      </c>
      <c r="E4150" s="34">
        <f t="shared" ca="1" si="1235"/>
        <v>22351.62197254584</v>
      </c>
      <c r="F4150" s="34">
        <f t="shared" ca="1" si="1217"/>
        <v>3500.0000000000005</v>
      </c>
      <c r="G4150" s="69">
        <f t="shared" ca="1" si="1221"/>
        <v>0</v>
      </c>
      <c r="H4150" s="34">
        <f t="shared" ca="1" si="1222"/>
        <v>803.62000077611037</v>
      </c>
      <c r="I4150" s="34">
        <f t="shared" ca="1" si="1223"/>
        <v>4303.6200007761108</v>
      </c>
      <c r="J4150" s="18">
        <f ca="1">SUM(INDIRECT(ADDRESS(ROW(F4150),COLUMN(F4150),4)):INDIRECT(ADDRESS(ROW(F4150)+N$5-1,COLUMN(F4150),4)))</f>
        <v>23900</v>
      </c>
      <c r="K4150" s="18">
        <f t="shared" ca="1" si="1224"/>
        <v>16350</v>
      </c>
      <c r="L4150" s="18">
        <f t="shared" ca="1" si="1234"/>
        <v>16350</v>
      </c>
      <c r="M4150" s="18">
        <f t="shared" ca="1" si="1218"/>
        <v>0</v>
      </c>
      <c r="N4150" s="34">
        <f t="shared" ca="1" si="1225"/>
        <v>18048.001971769729</v>
      </c>
      <c r="P4150" s="18">
        <f t="shared" ca="1" si="1219"/>
        <v>803.62000077611037</v>
      </c>
      <c r="Q4150" s="47">
        <f ca="1">SUM(L$15:L4150)-SUM(M$15:M4150)</f>
        <v>16350</v>
      </c>
      <c r="R4150" s="47" t="str">
        <f t="shared" ca="1" si="1220"/>
        <v>M4153</v>
      </c>
      <c r="S4150" s="40">
        <f t="shared" ca="1" si="1226"/>
        <v>0</v>
      </c>
      <c r="T4150" s="46">
        <f t="shared" ca="1" si="1227"/>
        <v>3</v>
      </c>
      <c r="X4150" s="74">
        <f t="shared" ca="1" si="1228"/>
        <v>0.8036200007761104</v>
      </c>
      <c r="Y4150" s="75">
        <f t="shared" ca="1" si="1229"/>
        <v>0.8036200007761104</v>
      </c>
      <c r="Z4150" s="74">
        <f t="shared" ca="1" si="1230"/>
        <v>2.2336119881881888</v>
      </c>
      <c r="AA4150" s="76">
        <f t="shared" ca="1" si="1231"/>
        <v>803.62000077611037</v>
      </c>
      <c r="AB4150" s="76">
        <f t="shared" ca="1" si="1232"/>
        <v>2233.6119881881887</v>
      </c>
    </row>
    <row r="4151" spans="1:28" x14ac:dyDescent="0.25">
      <c r="A4151" s="2">
        <f t="shared" si="1233"/>
        <v>27</v>
      </c>
      <c r="B4151" s="16">
        <f ca="1">VLOOKUP(A4151,PERIODS!$O$4:$P$33,2,FALSE)</f>
        <v>3.5000000000000003E-2</v>
      </c>
      <c r="C4151" s="15"/>
      <c r="D4151" s="18">
        <v>4137</v>
      </c>
      <c r="E4151" s="34">
        <f t="shared" ca="1" si="1235"/>
        <v>18048.001971769729</v>
      </c>
      <c r="F4151" s="34">
        <f t="shared" ca="1" si="1217"/>
        <v>3500.0000000000005</v>
      </c>
      <c r="G4151" s="69">
        <f t="shared" ca="1" si="1221"/>
        <v>0</v>
      </c>
      <c r="H4151" s="34">
        <f t="shared" ca="1" si="1222"/>
        <v>-551.28587959345191</v>
      </c>
      <c r="I4151" s="34">
        <f t="shared" ca="1" si="1223"/>
        <v>2948.7141204065483</v>
      </c>
      <c r="J4151" s="18">
        <f ca="1">SUM(INDIRECT(ADDRESS(ROW(F4151),COLUMN(F4151),4)):INDIRECT(ADDRESS(ROW(F4151)+N$5-1,COLUMN(F4151),4)))</f>
        <v>22900</v>
      </c>
      <c r="K4151" s="18">
        <f t="shared" ca="1" si="1224"/>
        <v>16350</v>
      </c>
      <c r="L4151" s="18">
        <f t="shared" ca="1" si="1234"/>
        <v>0</v>
      </c>
      <c r="M4151" s="18">
        <f t="shared" ca="1" si="1218"/>
        <v>0</v>
      </c>
      <c r="N4151" s="34">
        <f t="shared" ca="1" si="1225"/>
        <v>15099.28785136318</v>
      </c>
      <c r="P4151" s="18">
        <f t="shared" ca="1" si="1219"/>
        <v>551.28587959345191</v>
      </c>
      <c r="Q4151" s="47">
        <f ca="1">SUM(L$15:L4151)-SUM(M$15:M4151)</f>
        <v>16350</v>
      </c>
      <c r="R4151" s="47" t="str">
        <f t="shared" ca="1" si="1220"/>
        <v>M4154</v>
      </c>
      <c r="S4151" s="40">
        <f t="shared" ca="1" si="1226"/>
        <v>0</v>
      </c>
      <c r="T4151" s="46">
        <f t="shared" ca="1" si="1227"/>
        <v>26</v>
      </c>
      <c r="X4151" s="74">
        <f t="shared" ca="1" si="1228"/>
        <v>-0.55128587959345188</v>
      </c>
      <c r="Y4151" s="75">
        <f t="shared" ca="1" si="1229"/>
        <v>-0.55128587959345188</v>
      </c>
      <c r="Z4151" s="74">
        <f t="shared" ca="1" si="1230"/>
        <v>0.57620839917779987</v>
      </c>
      <c r="AA4151" s="76">
        <f t="shared" ca="1" si="1231"/>
        <v>-551.28587959345191</v>
      </c>
      <c r="AB4151" s="76">
        <f t="shared" ca="1" si="1232"/>
        <v>576.20839917779983</v>
      </c>
    </row>
    <row r="4152" spans="1:28" x14ac:dyDescent="0.25">
      <c r="A4152" s="2">
        <f t="shared" si="1233"/>
        <v>28</v>
      </c>
      <c r="B4152" s="16">
        <f ca="1">VLOOKUP(A4152,PERIODS!$O$4:$P$33,2,FALSE)</f>
        <v>0.04</v>
      </c>
      <c r="C4152" s="15"/>
      <c r="D4152" s="18">
        <v>4138</v>
      </c>
      <c r="E4152" s="34">
        <f t="shared" ca="1" si="1235"/>
        <v>15099.28785136318</v>
      </c>
      <c r="F4152" s="34">
        <f t="shared" ca="1" si="1217"/>
        <v>4000</v>
      </c>
      <c r="G4152" s="69">
        <f t="shared" ca="1" si="1221"/>
        <v>0</v>
      </c>
      <c r="H4152" s="34">
        <f t="shared" ca="1" si="1222"/>
        <v>202.66813340497512</v>
      </c>
      <c r="I4152" s="34">
        <f t="shared" ca="1" si="1223"/>
        <v>4202.6681334049754</v>
      </c>
      <c r="J4152" s="18">
        <f ca="1">SUM(INDIRECT(ADDRESS(ROW(F4152),COLUMN(F4152),4)):INDIRECT(ADDRESS(ROW(F4152)+N$5-1,COLUMN(F4152),4)))</f>
        <v>21900</v>
      </c>
      <c r="K4152" s="18">
        <f t="shared" ca="1" si="1224"/>
        <v>16350</v>
      </c>
      <c r="L4152" s="18">
        <f t="shared" ca="1" si="1234"/>
        <v>0</v>
      </c>
      <c r="M4152" s="18">
        <f t="shared" ca="1" si="1218"/>
        <v>0</v>
      </c>
      <c r="N4152" s="34">
        <f t="shared" ca="1" si="1225"/>
        <v>10896.619717958205</v>
      </c>
      <c r="P4152" s="18">
        <f t="shared" ca="1" si="1219"/>
        <v>202.66813340497512</v>
      </c>
      <c r="Q4152" s="47">
        <f ca="1">SUM(L$15:L4152)-SUM(M$15:M4152)</f>
        <v>16350</v>
      </c>
      <c r="R4152" s="47" t="str">
        <f t="shared" ca="1" si="1220"/>
        <v>M4155</v>
      </c>
      <c r="S4152" s="40">
        <f t="shared" ca="1" si="1226"/>
        <v>0</v>
      </c>
      <c r="T4152" s="46">
        <f t="shared" ca="1" si="1227"/>
        <v>52</v>
      </c>
      <c r="X4152" s="74">
        <f t="shared" ca="1" si="1228"/>
        <v>0.20266813340497511</v>
      </c>
      <c r="Y4152" s="75">
        <f t="shared" ca="1" si="1229"/>
        <v>0.20266813340497511</v>
      </c>
      <c r="Z4152" s="74">
        <f t="shared" ca="1" si="1230"/>
        <v>1.2246659750732867</v>
      </c>
      <c r="AA4152" s="76">
        <f t="shared" ca="1" si="1231"/>
        <v>202.66813340497512</v>
      </c>
      <c r="AB4152" s="76">
        <f t="shared" ca="1" si="1232"/>
        <v>1224.6659750732867</v>
      </c>
    </row>
    <row r="4153" spans="1:28" x14ac:dyDescent="0.25">
      <c r="A4153" s="2">
        <f t="shared" si="1233"/>
        <v>29</v>
      </c>
      <c r="B4153" s="16">
        <f ca="1">VLOOKUP(A4153,PERIODS!$O$4:$P$33,2,FALSE)</f>
        <v>0.04</v>
      </c>
      <c r="C4153" s="15"/>
      <c r="D4153" s="18">
        <v>4139</v>
      </c>
      <c r="E4153" s="34">
        <f t="shared" ca="1" si="1235"/>
        <v>10896.619717958205</v>
      </c>
      <c r="F4153" s="34">
        <f t="shared" ca="1" si="1217"/>
        <v>4000</v>
      </c>
      <c r="G4153" s="69">
        <f t="shared" ca="1" si="1221"/>
        <v>0</v>
      </c>
      <c r="H4153" s="34">
        <f t="shared" ca="1" si="1222"/>
        <v>376.53526564837409</v>
      </c>
      <c r="I4153" s="34">
        <f t="shared" ca="1" si="1223"/>
        <v>4376.5352656483738</v>
      </c>
      <c r="J4153" s="18">
        <f ca="1">SUM(INDIRECT(ADDRESS(ROW(F4153),COLUMN(F4153),4)):INDIRECT(ADDRESS(ROW(F4153)+N$5-1,COLUMN(F4153),4)))</f>
        <v>21200</v>
      </c>
      <c r="K4153" s="18">
        <f t="shared" ca="1" si="1224"/>
        <v>0</v>
      </c>
      <c r="L4153" s="18">
        <f t="shared" ca="1" si="1234"/>
        <v>0</v>
      </c>
      <c r="M4153" s="18">
        <f t="shared" ca="1" si="1218"/>
        <v>16350</v>
      </c>
      <c r="N4153" s="34">
        <f t="shared" ca="1" si="1225"/>
        <v>22870.084452309831</v>
      </c>
      <c r="P4153" s="18">
        <f t="shared" ca="1" si="1219"/>
        <v>376.53526564837409</v>
      </c>
      <c r="Q4153" s="47">
        <f ca="1">SUM(L$15:L4153)-SUM(M$15:M4153)</f>
        <v>0</v>
      </c>
      <c r="R4153" s="47" t="str">
        <f t="shared" ca="1" si="1220"/>
        <v>M4156</v>
      </c>
      <c r="S4153" s="40">
        <f t="shared" ca="1" si="1226"/>
        <v>0</v>
      </c>
      <c r="T4153" s="46">
        <f t="shared" ca="1" si="1227"/>
        <v>84</v>
      </c>
      <c r="X4153" s="74">
        <f t="shared" ca="1" si="1228"/>
        <v>0.37653526564837408</v>
      </c>
      <c r="Y4153" s="75">
        <f t="shared" ca="1" si="1229"/>
        <v>0.37653526564837408</v>
      </c>
      <c r="Z4153" s="74">
        <f t="shared" ca="1" si="1230"/>
        <v>1.4572269285705328</v>
      </c>
      <c r="AA4153" s="76">
        <f t="shared" ca="1" si="1231"/>
        <v>376.53526564837409</v>
      </c>
      <c r="AB4153" s="76">
        <f t="shared" ca="1" si="1232"/>
        <v>1457.2269285705329</v>
      </c>
    </row>
    <row r="4154" spans="1:28" x14ac:dyDescent="0.25">
      <c r="A4154" s="2">
        <f t="shared" si="1233"/>
        <v>30</v>
      </c>
      <c r="B4154" s="16">
        <f ca="1">VLOOKUP(A4154,PERIODS!$O$4:$P$33,2,FALSE)</f>
        <v>0.04</v>
      </c>
      <c r="C4154" s="15"/>
      <c r="D4154" s="18">
        <v>4140</v>
      </c>
      <c r="E4154" s="34">
        <f t="shared" ca="1" si="1235"/>
        <v>22870.084452309831</v>
      </c>
      <c r="F4154" s="34">
        <f t="shared" ca="1" si="1217"/>
        <v>4000</v>
      </c>
      <c r="G4154" s="69">
        <f t="shared" ca="1" si="1221"/>
        <v>0</v>
      </c>
      <c r="H4154" s="34">
        <f t="shared" ca="1" si="1222"/>
        <v>-725.85065205146839</v>
      </c>
      <c r="I4154" s="34">
        <f t="shared" ca="1" si="1223"/>
        <v>3274.1493479485316</v>
      </c>
      <c r="J4154" s="18">
        <f ca="1">SUM(INDIRECT(ADDRESS(ROW(F4154),COLUMN(F4154),4)):INDIRECT(ADDRESS(ROW(F4154)+N$5-1,COLUMN(F4154),4)))</f>
        <v>20500</v>
      </c>
      <c r="K4154" s="18">
        <f t="shared" ca="1" si="1224"/>
        <v>0</v>
      </c>
      <c r="L4154" s="18">
        <f t="shared" ca="1" si="1234"/>
        <v>0</v>
      </c>
      <c r="M4154" s="18">
        <f t="shared" ca="1" si="1218"/>
        <v>0</v>
      </c>
      <c r="N4154" s="34">
        <f t="shared" ca="1" si="1225"/>
        <v>19595.935104361299</v>
      </c>
      <c r="P4154" s="18">
        <f t="shared" ca="1" si="1219"/>
        <v>725.85065205146839</v>
      </c>
      <c r="Q4154" s="47">
        <f ca="1">SUM(L$15:L4154)-SUM(M$15:M4154)</f>
        <v>0</v>
      </c>
      <c r="R4154" s="47" t="str">
        <f t="shared" ca="1" si="1220"/>
        <v>M4157</v>
      </c>
      <c r="S4154" s="40">
        <f t="shared" ca="1" si="1226"/>
        <v>0</v>
      </c>
      <c r="T4154" s="46">
        <f t="shared" ca="1" si="1227"/>
        <v>25</v>
      </c>
      <c r="X4154" s="74">
        <f t="shared" ca="1" si="1228"/>
        <v>-0.72585065205146837</v>
      </c>
      <c r="Y4154" s="75">
        <f t="shared" ca="1" si="1229"/>
        <v>-0.72585065205146837</v>
      </c>
      <c r="Z4154" s="74">
        <f t="shared" ca="1" si="1230"/>
        <v>0.48391275244831516</v>
      </c>
      <c r="AA4154" s="76">
        <f t="shared" ca="1" si="1231"/>
        <v>-725.85065205146839</v>
      </c>
      <c r="AB4154" s="76">
        <f t="shared" ca="1" si="1232"/>
        <v>483.91275244831519</v>
      </c>
    </row>
    <row r="4155" spans="1:28" x14ac:dyDescent="0.25">
      <c r="A4155" s="2">
        <f t="shared" si="1233"/>
        <v>1</v>
      </c>
      <c r="B4155" s="16">
        <f ca="1">VLOOKUP(A4155,PERIODS!$O$4:$P$33,2,FALSE)</f>
        <v>2.4E-2</v>
      </c>
      <c r="C4155" s="15"/>
      <c r="D4155" s="18">
        <v>4141</v>
      </c>
      <c r="E4155" s="34">
        <f t="shared" ca="1" si="1235"/>
        <v>19595.935104361299</v>
      </c>
      <c r="F4155" s="34">
        <f t="shared" ca="1" si="1217"/>
        <v>2400</v>
      </c>
      <c r="G4155" s="69">
        <f t="shared" ca="1" si="1221"/>
        <v>0</v>
      </c>
      <c r="H4155" s="34">
        <f t="shared" ca="1" si="1222"/>
        <v>622.14348115048688</v>
      </c>
      <c r="I4155" s="34">
        <f t="shared" ca="1" si="1223"/>
        <v>3022.1434811504869</v>
      </c>
      <c r="J4155" s="18">
        <f ca="1">SUM(INDIRECT(ADDRESS(ROW(F4155),COLUMN(F4155),4)):INDIRECT(ADDRESS(ROW(F4155)+N$5-1,COLUMN(F4155),4)))</f>
        <v>19800</v>
      </c>
      <c r="K4155" s="18">
        <f t="shared" ca="1" si="1224"/>
        <v>16350</v>
      </c>
      <c r="L4155" s="18">
        <f t="shared" ca="1" si="1234"/>
        <v>16350</v>
      </c>
      <c r="M4155" s="18">
        <f t="shared" ca="1" si="1218"/>
        <v>0</v>
      </c>
      <c r="N4155" s="34">
        <f t="shared" ca="1" si="1225"/>
        <v>16573.791623210811</v>
      </c>
      <c r="P4155" s="18">
        <f t="shared" ca="1" si="1219"/>
        <v>622.14348115048688</v>
      </c>
      <c r="Q4155" s="47">
        <f ca="1">SUM(L$15:L4155)-SUM(M$15:M4155)</f>
        <v>16350</v>
      </c>
      <c r="R4155" s="47" t="str">
        <f t="shared" ca="1" si="1220"/>
        <v>M4158</v>
      </c>
      <c r="S4155" s="40">
        <f t="shared" ca="1" si="1226"/>
        <v>0</v>
      </c>
      <c r="T4155" s="46">
        <f t="shared" ca="1" si="1227"/>
        <v>74</v>
      </c>
      <c r="X4155" s="74">
        <f t="shared" ca="1" si="1228"/>
        <v>0.6221434811504869</v>
      </c>
      <c r="Y4155" s="75">
        <f t="shared" ca="1" si="1229"/>
        <v>0.6221434811504869</v>
      </c>
      <c r="Z4155" s="74">
        <f t="shared" ca="1" si="1230"/>
        <v>1.8629168925500641</v>
      </c>
      <c r="AA4155" s="76">
        <f t="shared" ca="1" si="1231"/>
        <v>622.14348115048688</v>
      </c>
      <c r="AB4155" s="76">
        <f t="shared" ca="1" si="1232"/>
        <v>1862.9168925500642</v>
      </c>
    </row>
    <row r="4156" spans="1:28" x14ac:dyDescent="0.25">
      <c r="A4156" s="2">
        <f t="shared" si="1233"/>
        <v>2</v>
      </c>
      <c r="B4156" s="16">
        <f ca="1">VLOOKUP(A4156,PERIODS!$O$4:$P$33,2,FALSE)</f>
        <v>2.5000000000000001E-2</v>
      </c>
      <c r="C4156" s="15"/>
      <c r="D4156" s="18">
        <v>4142</v>
      </c>
      <c r="E4156" s="34">
        <f t="shared" ca="1" si="1235"/>
        <v>16573.791623210811</v>
      </c>
      <c r="F4156" s="34">
        <f t="shared" ca="1" si="1217"/>
        <v>2500</v>
      </c>
      <c r="G4156" s="69">
        <f t="shared" ca="1" si="1221"/>
        <v>0</v>
      </c>
      <c r="H4156" s="34">
        <f t="shared" ca="1" si="1222"/>
        <v>997.74216881155826</v>
      </c>
      <c r="I4156" s="34">
        <f t="shared" ca="1" si="1223"/>
        <v>3497.7421688115583</v>
      </c>
      <c r="J4156" s="18">
        <f ca="1">SUM(INDIRECT(ADDRESS(ROW(F4156),COLUMN(F4156),4)):INDIRECT(ADDRESS(ROW(F4156)+N$5-1,COLUMN(F4156),4)))</f>
        <v>20700</v>
      </c>
      <c r="K4156" s="18">
        <f t="shared" ca="1" si="1224"/>
        <v>16350</v>
      </c>
      <c r="L4156" s="18">
        <f t="shared" ca="1" si="1234"/>
        <v>0</v>
      </c>
      <c r="M4156" s="18">
        <f t="shared" ca="1" si="1218"/>
        <v>0</v>
      </c>
      <c r="N4156" s="34">
        <f t="shared" ca="1" si="1225"/>
        <v>13076.049454399254</v>
      </c>
      <c r="P4156" s="18">
        <f t="shared" ca="1" si="1219"/>
        <v>997.74216881155826</v>
      </c>
      <c r="Q4156" s="47">
        <f ca="1">SUM(L$15:L4156)-SUM(M$15:M4156)</f>
        <v>16350</v>
      </c>
      <c r="R4156" s="47" t="str">
        <f t="shared" ca="1" si="1220"/>
        <v>M4159</v>
      </c>
      <c r="S4156" s="40">
        <f t="shared" ca="1" si="1226"/>
        <v>0</v>
      </c>
      <c r="T4156" s="46">
        <f t="shared" ca="1" si="1227"/>
        <v>25</v>
      </c>
      <c r="X4156" s="74">
        <f t="shared" ca="1" si="1228"/>
        <v>0.99774216881155831</v>
      </c>
      <c r="Y4156" s="75">
        <f t="shared" ca="1" si="1229"/>
        <v>0.99774216881155831</v>
      </c>
      <c r="Z4156" s="74">
        <f t="shared" ca="1" si="1230"/>
        <v>2.7121513303869884</v>
      </c>
      <c r="AA4156" s="76">
        <f t="shared" ca="1" si="1231"/>
        <v>997.74216881155826</v>
      </c>
      <c r="AB4156" s="76">
        <f t="shared" ca="1" si="1232"/>
        <v>2712.1513303869883</v>
      </c>
    </row>
    <row r="4157" spans="1:28" x14ac:dyDescent="0.25">
      <c r="A4157" s="2">
        <f t="shared" si="1233"/>
        <v>3</v>
      </c>
      <c r="B4157" s="16">
        <f ca="1">VLOOKUP(A4157,PERIODS!$O$4:$P$33,2,FALSE)</f>
        <v>2.5000000000000001E-2</v>
      </c>
      <c r="C4157" s="15"/>
      <c r="D4157" s="18">
        <v>4143</v>
      </c>
      <c r="E4157" s="34">
        <f t="shared" ca="1" si="1235"/>
        <v>13076.049454399254</v>
      </c>
      <c r="F4157" s="34">
        <f t="shared" ca="1" si="1217"/>
        <v>2500</v>
      </c>
      <c r="G4157" s="69">
        <f t="shared" ca="1" si="1221"/>
        <v>0</v>
      </c>
      <c r="H4157" s="34">
        <f t="shared" ca="1" si="1222"/>
        <v>562.03783992332751</v>
      </c>
      <c r="I4157" s="34">
        <f t="shared" ca="1" si="1223"/>
        <v>3062.0378399233277</v>
      </c>
      <c r="J4157" s="18">
        <f ca="1">SUM(INDIRECT(ADDRESS(ROW(F4157),COLUMN(F4157),4)):INDIRECT(ADDRESS(ROW(F4157)+N$5-1,COLUMN(F4157),4)))</f>
        <v>21500</v>
      </c>
      <c r="K4157" s="18">
        <f t="shared" ca="1" si="1224"/>
        <v>16350</v>
      </c>
      <c r="L4157" s="18">
        <f t="shared" ca="1" si="1234"/>
        <v>0</v>
      </c>
      <c r="M4157" s="18">
        <f t="shared" ca="1" si="1218"/>
        <v>0</v>
      </c>
      <c r="N4157" s="34">
        <f t="shared" ca="1" si="1225"/>
        <v>10014.011614475927</v>
      </c>
      <c r="P4157" s="18">
        <f t="shared" ca="1" si="1219"/>
        <v>562.03783992332751</v>
      </c>
      <c r="Q4157" s="47">
        <f ca="1">SUM(L$15:L4157)-SUM(M$15:M4157)</f>
        <v>16350</v>
      </c>
      <c r="R4157" s="47" t="str">
        <f t="shared" ca="1" si="1220"/>
        <v>M4160</v>
      </c>
      <c r="S4157" s="40">
        <f t="shared" ca="1" si="1226"/>
        <v>0</v>
      </c>
      <c r="T4157" s="46">
        <f t="shared" ca="1" si="1227"/>
        <v>25</v>
      </c>
      <c r="X4157" s="74">
        <f t="shared" ca="1" si="1228"/>
        <v>0.56203783992332745</v>
      </c>
      <c r="Y4157" s="75">
        <f t="shared" ca="1" si="1229"/>
        <v>0.56203783992332745</v>
      </c>
      <c r="Z4157" s="74">
        <f t="shared" ca="1" si="1230"/>
        <v>1.7542437281693635</v>
      </c>
      <c r="AA4157" s="76">
        <f t="shared" ca="1" si="1231"/>
        <v>562.03783992332751</v>
      </c>
      <c r="AB4157" s="76">
        <f t="shared" ca="1" si="1232"/>
        <v>1754.2437281693635</v>
      </c>
    </row>
    <row r="4158" spans="1:28" x14ac:dyDescent="0.25">
      <c r="A4158" s="2">
        <f t="shared" si="1233"/>
        <v>4</v>
      </c>
      <c r="B4158" s="16">
        <f ca="1">VLOOKUP(A4158,PERIODS!$O$4:$P$33,2,FALSE)</f>
        <v>2.5000000000000001E-2</v>
      </c>
      <c r="C4158" s="15"/>
      <c r="D4158" s="18">
        <v>4144</v>
      </c>
      <c r="E4158" s="34">
        <f t="shared" ca="1" si="1235"/>
        <v>10014.011614475927</v>
      </c>
      <c r="F4158" s="34">
        <f t="shared" ca="1" si="1217"/>
        <v>2500</v>
      </c>
      <c r="G4158" s="69">
        <f t="shared" ca="1" si="1221"/>
        <v>0</v>
      </c>
      <c r="H4158" s="34">
        <f t="shared" ca="1" si="1222"/>
        <v>413.95023873047688</v>
      </c>
      <c r="I4158" s="34">
        <f t="shared" ca="1" si="1223"/>
        <v>2913.9502387304769</v>
      </c>
      <c r="J4158" s="18">
        <f ca="1">SUM(INDIRECT(ADDRESS(ROW(F4158),COLUMN(F4158),4)):INDIRECT(ADDRESS(ROW(F4158)+N$5-1,COLUMN(F4158),4)))</f>
        <v>22300</v>
      </c>
      <c r="K4158" s="18">
        <f t="shared" ca="1" si="1224"/>
        <v>0</v>
      </c>
      <c r="L4158" s="18">
        <f t="shared" ca="1" si="1234"/>
        <v>0</v>
      </c>
      <c r="M4158" s="18">
        <f t="shared" ca="1" si="1218"/>
        <v>16350</v>
      </c>
      <c r="N4158" s="34">
        <f t="shared" ca="1" si="1225"/>
        <v>23450.061375745448</v>
      </c>
      <c r="P4158" s="18">
        <f t="shared" ca="1" si="1219"/>
        <v>413.95023873047688</v>
      </c>
      <c r="Q4158" s="47">
        <f ca="1">SUM(L$15:L4158)-SUM(M$15:M4158)</f>
        <v>0</v>
      </c>
      <c r="R4158" s="47" t="str">
        <f t="shared" ca="1" si="1220"/>
        <v>M4161</v>
      </c>
      <c r="S4158" s="40">
        <f t="shared" ca="1" si="1226"/>
        <v>0</v>
      </c>
      <c r="T4158" s="46">
        <f t="shared" ca="1" si="1227"/>
        <v>82</v>
      </c>
      <c r="X4158" s="74">
        <f t="shared" ca="1" si="1228"/>
        <v>0.41395023873047687</v>
      </c>
      <c r="Y4158" s="75">
        <f t="shared" ca="1" si="1229"/>
        <v>0.41395023873047687</v>
      </c>
      <c r="Z4158" s="74">
        <f t="shared" ca="1" si="1230"/>
        <v>1.5127818470661789</v>
      </c>
      <c r="AA4158" s="76">
        <f t="shared" ca="1" si="1231"/>
        <v>413.95023873047688</v>
      </c>
      <c r="AB4158" s="76">
        <f t="shared" ca="1" si="1232"/>
        <v>1512.7818470661789</v>
      </c>
    </row>
    <row r="4159" spans="1:28" x14ac:dyDescent="0.25">
      <c r="A4159" s="2">
        <f t="shared" si="1233"/>
        <v>5</v>
      </c>
      <c r="B4159" s="16">
        <f ca="1">VLOOKUP(A4159,PERIODS!$O$4:$P$33,2,FALSE)</f>
        <v>3.3000000000000002E-2</v>
      </c>
      <c r="C4159" s="15"/>
      <c r="D4159" s="18">
        <v>4145</v>
      </c>
      <c r="E4159" s="34">
        <f t="shared" ca="1" si="1235"/>
        <v>23450.061375745448</v>
      </c>
      <c r="F4159" s="34">
        <f t="shared" ca="1" si="1217"/>
        <v>3300</v>
      </c>
      <c r="G4159" s="69">
        <f t="shared" ca="1" si="1221"/>
        <v>0</v>
      </c>
      <c r="H4159" s="34">
        <f t="shared" ca="1" si="1222"/>
        <v>1959.9639845400536</v>
      </c>
      <c r="I4159" s="34">
        <f t="shared" ca="1" si="1223"/>
        <v>5259.9639845400534</v>
      </c>
      <c r="J4159" s="18">
        <f ca="1">SUM(INDIRECT(ADDRESS(ROW(F4159),COLUMN(F4159),4)):INDIRECT(ADDRESS(ROW(F4159)+N$5-1,COLUMN(F4159),4)))</f>
        <v>23100</v>
      </c>
      <c r="K4159" s="18">
        <f t="shared" ca="1" si="1224"/>
        <v>0</v>
      </c>
      <c r="L4159" s="18">
        <f t="shared" ca="1" si="1234"/>
        <v>0</v>
      </c>
      <c r="M4159" s="18">
        <f t="shared" ca="1" si="1218"/>
        <v>0</v>
      </c>
      <c r="N4159" s="34">
        <f t="shared" ca="1" si="1225"/>
        <v>18190.097391205396</v>
      </c>
      <c r="P4159" s="18">
        <f t="shared" ca="1" si="1219"/>
        <v>1959.9639845400536</v>
      </c>
      <c r="Q4159" s="47">
        <f ca="1">SUM(L$15:L4159)-SUM(M$15:M4159)</f>
        <v>0</v>
      </c>
      <c r="R4159" s="47" t="str">
        <f t="shared" ca="1" si="1220"/>
        <v>M4162</v>
      </c>
      <c r="S4159" s="40">
        <f t="shared" ca="1" si="1226"/>
        <v>0</v>
      </c>
      <c r="T4159" s="46">
        <f t="shared" ca="1" si="1227"/>
        <v>3</v>
      </c>
      <c r="X4159" s="74">
        <f t="shared" ca="1" si="1228"/>
        <v>2.732547024623813</v>
      </c>
      <c r="Y4159" s="75">
        <f t="shared" ca="1" si="1229"/>
        <v>1.9599639845400536</v>
      </c>
      <c r="Z4159" s="74">
        <f t="shared" ca="1" si="1230"/>
        <v>7.0990713842313315</v>
      </c>
      <c r="AA4159" s="76">
        <f t="shared" ca="1" si="1231"/>
        <v>1959.9639845400536</v>
      </c>
      <c r="AB4159" s="76">
        <f t="shared" ca="1" si="1232"/>
        <v>7099.0713842313316</v>
      </c>
    </row>
    <row r="4160" spans="1:28" x14ac:dyDescent="0.25">
      <c r="A4160" s="2">
        <f t="shared" si="1233"/>
        <v>6</v>
      </c>
      <c r="B4160" s="16">
        <f ca="1">VLOOKUP(A4160,PERIODS!$O$4:$P$33,2,FALSE)</f>
        <v>3.3000000000000002E-2</v>
      </c>
      <c r="C4160" s="15"/>
      <c r="D4160" s="18">
        <v>4146</v>
      </c>
      <c r="E4160" s="34">
        <f t="shared" ca="1" si="1235"/>
        <v>18190.097391205396</v>
      </c>
      <c r="F4160" s="34">
        <f t="shared" ca="1" si="1217"/>
        <v>3300</v>
      </c>
      <c r="G4160" s="69">
        <f t="shared" ca="1" si="1221"/>
        <v>0</v>
      </c>
      <c r="H4160" s="34">
        <f t="shared" ca="1" si="1222"/>
        <v>-1563.8096629492477</v>
      </c>
      <c r="I4160" s="34">
        <f t="shared" ca="1" si="1223"/>
        <v>1736.1903370507523</v>
      </c>
      <c r="J4160" s="18">
        <f ca="1">SUM(INDIRECT(ADDRESS(ROW(F4160),COLUMN(F4160),4)):INDIRECT(ADDRESS(ROW(F4160)+N$5-1,COLUMN(F4160),4)))</f>
        <v>23100</v>
      </c>
      <c r="K4160" s="18">
        <f t="shared" ca="1" si="1224"/>
        <v>16350</v>
      </c>
      <c r="L4160" s="18">
        <f t="shared" ca="1" si="1234"/>
        <v>16350</v>
      </c>
      <c r="M4160" s="18">
        <f t="shared" ca="1" si="1218"/>
        <v>0</v>
      </c>
      <c r="N4160" s="34">
        <f t="shared" ca="1" si="1225"/>
        <v>16453.907054154643</v>
      </c>
      <c r="P4160" s="18">
        <f t="shared" ca="1" si="1219"/>
        <v>1563.8096629492477</v>
      </c>
      <c r="Q4160" s="47">
        <f ca="1">SUM(L$15:L4160)-SUM(M$15:M4160)</f>
        <v>16350</v>
      </c>
      <c r="R4160" s="47" t="str">
        <f t="shared" ca="1" si="1220"/>
        <v>M4163</v>
      </c>
      <c r="S4160" s="40">
        <f t="shared" ca="1" si="1226"/>
        <v>0</v>
      </c>
      <c r="T4160" s="46">
        <f t="shared" ca="1" si="1227"/>
        <v>95</v>
      </c>
      <c r="X4160" s="74">
        <f t="shared" ca="1" si="1228"/>
        <v>-1.5638096629492477</v>
      </c>
      <c r="Y4160" s="75">
        <f t="shared" ca="1" si="1229"/>
        <v>-1.5638096629492477</v>
      </c>
      <c r="Z4160" s="74">
        <f t="shared" ca="1" si="1230"/>
        <v>0.2093370465696659</v>
      </c>
      <c r="AA4160" s="76">
        <f t="shared" ca="1" si="1231"/>
        <v>-1563.8096629492477</v>
      </c>
      <c r="AB4160" s="76">
        <f t="shared" ca="1" si="1232"/>
        <v>209.33704656966589</v>
      </c>
    </row>
    <row r="4161" spans="1:28" x14ac:dyDescent="0.25">
      <c r="A4161" s="2">
        <f t="shared" si="1233"/>
        <v>7</v>
      </c>
      <c r="B4161" s="16">
        <f ca="1">VLOOKUP(A4161,PERIODS!$O$4:$P$33,2,FALSE)</f>
        <v>3.3000000000000002E-2</v>
      </c>
      <c r="C4161" s="15"/>
      <c r="D4161" s="18">
        <v>4147</v>
      </c>
      <c r="E4161" s="34">
        <f t="shared" ca="1" si="1235"/>
        <v>16453.907054154643</v>
      </c>
      <c r="F4161" s="34">
        <f t="shared" ca="1" si="1217"/>
        <v>3300</v>
      </c>
      <c r="G4161" s="69">
        <f t="shared" ca="1" si="1221"/>
        <v>0</v>
      </c>
      <c r="H4161" s="34">
        <f t="shared" ca="1" si="1222"/>
        <v>1959.9639845400536</v>
      </c>
      <c r="I4161" s="34">
        <f t="shared" ca="1" si="1223"/>
        <v>5259.9639845400534</v>
      </c>
      <c r="J4161" s="18">
        <f ca="1">SUM(INDIRECT(ADDRESS(ROW(F4161),COLUMN(F4161),4)):INDIRECT(ADDRESS(ROW(F4161)+N$5-1,COLUMN(F4161),4)))</f>
        <v>23100</v>
      </c>
      <c r="K4161" s="18">
        <f t="shared" ca="1" si="1224"/>
        <v>16350</v>
      </c>
      <c r="L4161" s="18">
        <f t="shared" ca="1" si="1234"/>
        <v>0</v>
      </c>
      <c r="M4161" s="18">
        <f t="shared" ca="1" si="1218"/>
        <v>0</v>
      </c>
      <c r="N4161" s="34">
        <f t="shared" ca="1" si="1225"/>
        <v>11193.94306961459</v>
      </c>
      <c r="P4161" s="18">
        <f t="shared" ca="1" si="1219"/>
        <v>1959.9639845400536</v>
      </c>
      <c r="Q4161" s="47">
        <f ca="1">SUM(L$15:L4161)-SUM(M$15:M4161)</f>
        <v>16350</v>
      </c>
      <c r="R4161" s="47" t="str">
        <f t="shared" ca="1" si="1220"/>
        <v>M4164</v>
      </c>
      <c r="S4161" s="40">
        <f t="shared" ca="1" si="1226"/>
        <v>0</v>
      </c>
      <c r="T4161" s="46">
        <f t="shared" ca="1" si="1227"/>
        <v>93</v>
      </c>
      <c r="X4161" s="74">
        <f t="shared" ca="1" si="1228"/>
        <v>2.6156618827924643</v>
      </c>
      <c r="Y4161" s="75">
        <f t="shared" ca="1" si="1229"/>
        <v>1.9599639845400536</v>
      </c>
      <c r="Z4161" s="74">
        <f t="shared" ca="1" si="1230"/>
        <v>7.0990713842313315</v>
      </c>
      <c r="AA4161" s="76">
        <f t="shared" ca="1" si="1231"/>
        <v>1959.9639845400536</v>
      </c>
      <c r="AB4161" s="76">
        <f t="shared" ca="1" si="1232"/>
        <v>7099.0713842313316</v>
      </c>
    </row>
    <row r="4162" spans="1:28" x14ac:dyDescent="0.25">
      <c r="A4162" s="2">
        <f t="shared" si="1233"/>
        <v>8</v>
      </c>
      <c r="B4162" s="16">
        <f ca="1">VLOOKUP(A4162,PERIODS!$O$4:$P$33,2,FALSE)</f>
        <v>3.3000000000000002E-2</v>
      </c>
      <c r="C4162" s="15"/>
      <c r="D4162" s="18">
        <v>4148</v>
      </c>
      <c r="E4162" s="34">
        <f t="shared" ca="1" si="1235"/>
        <v>11193.94306961459</v>
      </c>
      <c r="F4162" s="34">
        <f t="shared" ca="1" si="1217"/>
        <v>3300</v>
      </c>
      <c r="G4162" s="69">
        <f t="shared" ca="1" si="1221"/>
        <v>0</v>
      </c>
      <c r="H4162" s="34">
        <f t="shared" ca="1" si="1222"/>
        <v>-362.11272142085198</v>
      </c>
      <c r="I4162" s="34">
        <f t="shared" ca="1" si="1223"/>
        <v>2937.8872785791482</v>
      </c>
      <c r="J4162" s="18">
        <f ca="1">SUM(INDIRECT(ADDRESS(ROW(F4162),COLUMN(F4162),4)):INDIRECT(ADDRESS(ROW(F4162)+N$5-1,COLUMN(F4162),4)))</f>
        <v>23100</v>
      </c>
      <c r="K4162" s="18">
        <f t="shared" ca="1" si="1224"/>
        <v>16350</v>
      </c>
      <c r="L4162" s="18">
        <f t="shared" ca="1" si="1234"/>
        <v>0</v>
      </c>
      <c r="M4162" s="18">
        <f t="shared" ca="1" si="1218"/>
        <v>0</v>
      </c>
      <c r="N4162" s="34">
        <f t="shared" ca="1" si="1225"/>
        <v>8256.0557910354419</v>
      </c>
      <c r="P4162" s="18">
        <f t="shared" ca="1" si="1219"/>
        <v>362.11272142085198</v>
      </c>
      <c r="Q4162" s="47">
        <f ca="1">SUM(L$15:L4162)-SUM(M$15:M4162)</f>
        <v>16350</v>
      </c>
      <c r="R4162" s="47" t="str">
        <f t="shared" ca="1" si="1220"/>
        <v>M4165</v>
      </c>
      <c r="S4162" s="40">
        <f t="shared" ca="1" si="1226"/>
        <v>0</v>
      </c>
      <c r="T4162" s="46">
        <f t="shared" ca="1" si="1227"/>
        <v>31</v>
      </c>
      <c r="X4162" s="74">
        <f t="shared" ca="1" si="1228"/>
        <v>-0.36211272142085199</v>
      </c>
      <c r="Y4162" s="75">
        <f t="shared" ca="1" si="1229"/>
        <v>-0.36211272142085199</v>
      </c>
      <c r="Z4162" s="74">
        <f t="shared" ca="1" si="1230"/>
        <v>0.69620388632731067</v>
      </c>
      <c r="AA4162" s="76">
        <f t="shared" ca="1" si="1231"/>
        <v>-362.11272142085198</v>
      </c>
      <c r="AB4162" s="76">
        <f t="shared" ca="1" si="1232"/>
        <v>696.20388632731067</v>
      </c>
    </row>
    <row r="4163" spans="1:28" x14ac:dyDescent="0.25">
      <c r="A4163" s="2">
        <f t="shared" si="1233"/>
        <v>9</v>
      </c>
      <c r="B4163" s="16">
        <f ca="1">VLOOKUP(A4163,PERIODS!$O$4:$P$33,2,FALSE)</f>
        <v>3.3000000000000002E-2</v>
      </c>
      <c r="C4163" s="15"/>
      <c r="D4163" s="18">
        <v>4149</v>
      </c>
      <c r="E4163" s="34">
        <f t="shared" ca="1" si="1235"/>
        <v>8256.0557910354419</v>
      </c>
      <c r="F4163" s="34">
        <f t="shared" ca="1" si="1217"/>
        <v>3300</v>
      </c>
      <c r="G4163" s="69">
        <f t="shared" ca="1" si="1221"/>
        <v>0</v>
      </c>
      <c r="H4163" s="34">
        <f t="shared" ca="1" si="1222"/>
        <v>1959.9639845400536</v>
      </c>
      <c r="I4163" s="34">
        <f t="shared" ca="1" si="1223"/>
        <v>5259.9639845400534</v>
      </c>
      <c r="J4163" s="18">
        <f ca="1">SUM(INDIRECT(ADDRESS(ROW(F4163),COLUMN(F4163),4)):INDIRECT(ADDRESS(ROW(F4163)+N$5-1,COLUMN(F4163),4)))</f>
        <v>23100</v>
      </c>
      <c r="K4163" s="18">
        <f t="shared" ca="1" si="1224"/>
        <v>0</v>
      </c>
      <c r="L4163" s="18">
        <f t="shared" ca="1" si="1234"/>
        <v>0</v>
      </c>
      <c r="M4163" s="18">
        <f t="shared" ca="1" si="1218"/>
        <v>16350</v>
      </c>
      <c r="N4163" s="34">
        <f t="shared" ca="1" si="1225"/>
        <v>19346.091806495388</v>
      </c>
      <c r="P4163" s="18">
        <f t="shared" ca="1" si="1219"/>
        <v>1959.9639845400536</v>
      </c>
      <c r="Q4163" s="47">
        <f ca="1">SUM(L$15:L4163)-SUM(M$15:M4163)</f>
        <v>0</v>
      </c>
      <c r="R4163" s="47" t="str">
        <f t="shared" ca="1" si="1220"/>
        <v>M4166</v>
      </c>
      <c r="S4163" s="40">
        <f t="shared" ca="1" si="1226"/>
        <v>0</v>
      </c>
      <c r="T4163" s="46">
        <f t="shared" ca="1" si="1227"/>
        <v>23</v>
      </c>
      <c r="X4163" s="74">
        <f t="shared" ca="1" si="1228"/>
        <v>2.7778965694633255</v>
      </c>
      <c r="Y4163" s="75">
        <f t="shared" ca="1" si="1229"/>
        <v>1.9599639845400536</v>
      </c>
      <c r="Z4163" s="74">
        <f t="shared" ca="1" si="1230"/>
        <v>7.0990713842313315</v>
      </c>
      <c r="AA4163" s="76">
        <f t="shared" ca="1" si="1231"/>
        <v>1959.9639845400536</v>
      </c>
      <c r="AB4163" s="76">
        <f t="shared" ca="1" si="1232"/>
        <v>7099.0713842313316</v>
      </c>
    </row>
    <row r="4164" spans="1:28" x14ac:dyDescent="0.25">
      <c r="A4164" s="2">
        <f t="shared" si="1233"/>
        <v>10</v>
      </c>
      <c r="B4164" s="16">
        <f ca="1">VLOOKUP(A4164,PERIODS!$O$4:$P$33,2,FALSE)</f>
        <v>3.3000000000000002E-2</v>
      </c>
      <c r="C4164" s="15"/>
      <c r="D4164" s="18">
        <v>4150</v>
      </c>
      <c r="E4164" s="34">
        <f t="shared" ca="1" si="1235"/>
        <v>19346.091806495388</v>
      </c>
      <c r="F4164" s="34">
        <f t="shared" ca="1" si="1217"/>
        <v>3300</v>
      </c>
      <c r="G4164" s="69">
        <f t="shared" ca="1" si="1221"/>
        <v>0</v>
      </c>
      <c r="H4164" s="34">
        <f t="shared" ca="1" si="1222"/>
        <v>1959.9639845400536</v>
      </c>
      <c r="I4164" s="34">
        <f t="shared" ca="1" si="1223"/>
        <v>5259.9639845400534</v>
      </c>
      <c r="J4164" s="18">
        <f ca="1">SUM(INDIRECT(ADDRESS(ROW(F4164),COLUMN(F4164),4)):INDIRECT(ADDRESS(ROW(F4164)+N$5-1,COLUMN(F4164),4)))</f>
        <v>23100</v>
      </c>
      <c r="K4164" s="18">
        <f t="shared" ca="1" si="1224"/>
        <v>16350</v>
      </c>
      <c r="L4164" s="18">
        <f t="shared" ca="1" si="1234"/>
        <v>16350</v>
      </c>
      <c r="M4164" s="18">
        <f t="shared" ca="1" si="1218"/>
        <v>0</v>
      </c>
      <c r="N4164" s="34">
        <f t="shared" ca="1" si="1225"/>
        <v>14086.127821955335</v>
      </c>
      <c r="P4164" s="18">
        <f t="shared" ca="1" si="1219"/>
        <v>1959.9639845400536</v>
      </c>
      <c r="Q4164" s="47">
        <f ca="1">SUM(L$15:L4164)-SUM(M$15:M4164)</f>
        <v>16350</v>
      </c>
      <c r="R4164" s="47" t="str">
        <f t="shared" ca="1" si="1220"/>
        <v>M4167</v>
      </c>
      <c r="S4164" s="40">
        <f t="shared" ca="1" si="1226"/>
        <v>0</v>
      </c>
      <c r="T4164" s="46">
        <f t="shared" ca="1" si="1227"/>
        <v>90</v>
      </c>
      <c r="X4164" s="74">
        <f t="shared" ca="1" si="1228"/>
        <v>2.5087408962451185</v>
      </c>
      <c r="Y4164" s="75">
        <f t="shared" ca="1" si="1229"/>
        <v>1.9599639845400536</v>
      </c>
      <c r="Z4164" s="74">
        <f t="shared" ca="1" si="1230"/>
        <v>7.0990713842313315</v>
      </c>
      <c r="AA4164" s="76">
        <f t="shared" ca="1" si="1231"/>
        <v>1959.9639845400536</v>
      </c>
      <c r="AB4164" s="76">
        <f t="shared" ca="1" si="1232"/>
        <v>7099.0713842313316</v>
      </c>
    </row>
    <row r="4165" spans="1:28" x14ac:dyDescent="0.25">
      <c r="A4165" s="2">
        <f t="shared" si="1233"/>
        <v>11</v>
      </c>
      <c r="B4165" s="16">
        <f ca="1">VLOOKUP(A4165,PERIODS!$O$4:$P$33,2,FALSE)</f>
        <v>3.3000000000000002E-2</v>
      </c>
      <c r="C4165" s="15"/>
      <c r="D4165" s="18">
        <v>4151</v>
      </c>
      <c r="E4165" s="34">
        <f t="shared" ca="1" si="1235"/>
        <v>14086.127821955335</v>
      </c>
      <c r="F4165" s="34">
        <f t="shared" ca="1" si="1217"/>
        <v>3300</v>
      </c>
      <c r="G4165" s="69">
        <f t="shared" ca="1" si="1221"/>
        <v>0</v>
      </c>
      <c r="H4165" s="34">
        <f t="shared" ca="1" si="1222"/>
        <v>566.19440420592775</v>
      </c>
      <c r="I4165" s="34">
        <f t="shared" ca="1" si="1223"/>
        <v>3866.1944042059276</v>
      </c>
      <c r="J4165" s="18">
        <f ca="1">SUM(INDIRECT(ADDRESS(ROW(F4165),COLUMN(F4165),4)):INDIRECT(ADDRESS(ROW(F4165)+N$5-1,COLUMN(F4165),4)))</f>
        <v>23300</v>
      </c>
      <c r="K4165" s="18">
        <f t="shared" ca="1" si="1224"/>
        <v>16350</v>
      </c>
      <c r="L4165" s="18">
        <f t="shared" ca="1" si="1234"/>
        <v>0</v>
      </c>
      <c r="M4165" s="18">
        <f t="shared" ca="1" si="1218"/>
        <v>0</v>
      </c>
      <c r="N4165" s="34">
        <f t="shared" ca="1" si="1225"/>
        <v>10219.933417749407</v>
      </c>
      <c r="P4165" s="18">
        <f t="shared" ca="1" si="1219"/>
        <v>566.19440420592775</v>
      </c>
      <c r="Q4165" s="47">
        <f ca="1">SUM(L$15:L4165)-SUM(M$15:M4165)</f>
        <v>16350</v>
      </c>
      <c r="R4165" s="47" t="str">
        <f t="shared" ca="1" si="1220"/>
        <v>M4168</v>
      </c>
      <c r="S4165" s="40">
        <f t="shared" ca="1" si="1226"/>
        <v>0</v>
      </c>
      <c r="T4165" s="46">
        <f t="shared" ca="1" si="1227"/>
        <v>36</v>
      </c>
      <c r="X4165" s="74">
        <f t="shared" ca="1" si="1228"/>
        <v>0.5661944042059277</v>
      </c>
      <c r="Y4165" s="75">
        <f t="shared" ca="1" si="1229"/>
        <v>0.5661944042059277</v>
      </c>
      <c r="Z4165" s="74">
        <f t="shared" ca="1" si="1230"/>
        <v>1.7615505300687639</v>
      </c>
      <c r="AA4165" s="76">
        <f t="shared" ca="1" si="1231"/>
        <v>566.19440420592775</v>
      </c>
      <c r="AB4165" s="76">
        <f t="shared" ca="1" si="1232"/>
        <v>1761.5505300687639</v>
      </c>
    </row>
    <row r="4166" spans="1:28" x14ac:dyDescent="0.25">
      <c r="A4166" s="2">
        <f t="shared" si="1233"/>
        <v>12</v>
      </c>
      <c r="B4166" s="16">
        <f ca="1">VLOOKUP(A4166,PERIODS!$O$4:$P$33,2,FALSE)</f>
        <v>3.3000000000000002E-2</v>
      </c>
      <c r="C4166" s="15"/>
      <c r="D4166" s="18">
        <v>4152</v>
      </c>
      <c r="E4166" s="34">
        <f t="shared" ca="1" si="1235"/>
        <v>10219.933417749407</v>
      </c>
      <c r="F4166" s="34">
        <f t="shared" ca="1" si="1217"/>
        <v>3300</v>
      </c>
      <c r="G4166" s="69">
        <f t="shared" ca="1" si="1221"/>
        <v>0</v>
      </c>
      <c r="H4166" s="34">
        <f t="shared" ca="1" si="1222"/>
        <v>-615.90991813988205</v>
      </c>
      <c r="I4166" s="34">
        <f t="shared" ca="1" si="1223"/>
        <v>2684.0900818601181</v>
      </c>
      <c r="J4166" s="18">
        <f ca="1">SUM(INDIRECT(ADDRESS(ROW(F4166),COLUMN(F4166),4)):INDIRECT(ADDRESS(ROW(F4166)+N$5-1,COLUMN(F4166),4)))</f>
        <v>23500</v>
      </c>
      <c r="K4166" s="18">
        <f t="shared" ca="1" si="1224"/>
        <v>16350</v>
      </c>
      <c r="L4166" s="18">
        <f t="shared" ca="1" si="1234"/>
        <v>0</v>
      </c>
      <c r="M4166" s="18">
        <f t="shared" ca="1" si="1218"/>
        <v>0</v>
      </c>
      <c r="N4166" s="34">
        <f t="shared" ca="1" si="1225"/>
        <v>7535.8433358892889</v>
      </c>
      <c r="P4166" s="18">
        <f t="shared" ca="1" si="1219"/>
        <v>615.90991813988205</v>
      </c>
      <c r="Q4166" s="47">
        <f ca="1">SUM(L$15:L4166)-SUM(M$15:M4166)</f>
        <v>16350</v>
      </c>
      <c r="R4166" s="47" t="str">
        <f t="shared" ca="1" si="1220"/>
        <v>M4169</v>
      </c>
      <c r="S4166" s="40">
        <f t="shared" ca="1" si="1226"/>
        <v>0</v>
      </c>
      <c r="T4166" s="46">
        <f t="shared" ca="1" si="1227"/>
        <v>75</v>
      </c>
      <c r="X4166" s="74">
        <f t="shared" ca="1" si="1228"/>
        <v>-0.61590991813988205</v>
      </c>
      <c r="Y4166" s="75">
        <f t="shared" ca="1" si="1229"/>
        <v>-0.61590991813988205</v>
      </c>
      <c r="Z4166" s="74">
        <f t="shared" ca="1" si="1230"/>
        <v>0.54014918009573509</v>
      </c>
      <c r="AA4166" s="76">
        <f t="shared" ca="1" si="1231"/>
        <v>-615.90991813988205</v>
      </c>
      <c r="AB4166" s="76">
        <f t="shared" ca="1" si="1232"/>
        <v>540.14918009573512</v>
      </c>
    </row>
    <row r="4167" spans="1:28" x14ac:dyDescent="0.25">
      <c r="A4167" s="2">
        <f t="shared" si="1233"/>
        <v>13</v>
      </c>
      <c r="B4167" s="16">
        <f ca="1">VLOOKUP(A4167,PERIODS!$O$4:$P$33,2,FALSE)</f>
        <v>3.3000000000000002E-2</v>
      </c>
      <c r="C4167" s="15"/>
      <c r="D4167" s="18">
        <v>4153</v>
      </c>
      <c r="E4167" s="34">
        <f t="shared" ca="1" si="1235"/>
        <v>7535.8433358892889</v>
      </c>
      <c r="F4167" s="34">
        <f t="shared" ca="1" si="1217"/>
        <v>3300</v>
      </c>
      <c r="G4167" s="69">
        <f t="shared" ca="1" si="1221"/>
        <v>0</v>
      </c>
      <c r="H4167" s="34">
        <f t="shared" ca="1" si="1222"/>
        <v>-145.35671246027078</v>
      </c>
      <c r="I4167" s="34">
        <f t="shared" ca="1" si="1223"/>
        <v>3154.643287539729</v>
      </c>
      <c r="J4167" s="18">
        <f ca="1">SUM(INDIRECT(ADDRESS(ROW(F4167),COLUMN(F4167),4)):INDIRECT(ADDRESS(ROW(F4167)+N$5-1,COLUMN(F4167),4)))</f>
        <v>23700</v>
      </c>
      <c r="K4167" s="18">
        <f t="shared" ca="1" si="1224"/>
        <v>0</v>
      </c>
      <c r="L4167" s="18">
        <f t="shared" ca="1" si="1234"/>
        <v>0</v>
      </c>
      <c r="M4167" s="18">
        <f t="shared" ca="1" si="1218"/>
        <v>16350</v>
      </c>
      <c r="N4167" s="34">
        <f t="shared" ca="1" si="1225"/>
        <v>20731.200048349558</v>
      </c>
      <c r="P4167" s="18">
        <f t="shared" ca="1" si="1219"/>
        <v>145.35671246027078</v>
      </c>
      <c r="Q4167" s="47">
        <f ca="1">SUM(L$15:L4167)-SUM(M$15:M4167)</f>
        <v>0</v>
      </c>
      <c r="R4167" s="47" t="str">
        <f t="shared" ca="1" si="1220"/>
        <v>M4170</v>
      </c>
      <c r="S4167" s="40">
        <f t="shared" ca="1" si="1226"/>
        <v>0</v>
      </c>
      <c r="T4167" s="46">
        <f t="shared" ca="1" si="1227"/>
        <v>2</v>
      </c>
      <c r="X4167" s="74">
        <f t="shared" ca="1" si="1228"/>
        <v>-0.14535671246027079</v>
      </c>
      <c r="Y4167" s="75">
        <f t="shared" ca="1" si="1229"/>
        <v>-0.14535671246027079</v>
      </c>
      <c r="Z4167" s="74">
        <f t="shared" ca="1" si="1230"/>
        <v>0.86471378390818632</v>
      </c>
      <c r="AA4167" s="76">
        <f t="shared" ca="1" si="1231"/>
        <v>-145.35671246027078</v>
      </c>
      <c r="AB4167" s="76">
        <f t="shared" ca="1" si="1232"/>
        <v>864.71378390818631</v>
      </c>
    </row>
    <row r="4168" spans="1:28" x14ac:dyDescent="0.25">
      <c r="A4168" s="2">
        <f t="shared" si="1233"/>
        <v>14</v>
      </c>
      <c r="B4168" s="16">
        <f ca="1">VLOOKUP(A4168,PERIODS!$O$4:$P$33,2,FALSE)</f>
        <v>3.3000000000000002E-2</v>
      </c>
      <c r="C4168" s="15"/>
      <c r="D4168" s="18">
        <v>4154</v>
      </c>
      <c r="E4168" s="34">
        <f t="shared" ca="1" si="1235"/>
        <v>20731.200048349558</v>
      </c>
      <c r="F4168" s="34">
        <f t="shared" ca="1" si="1217"/>
        <v>3300</v>
      </c>
      <c r="G4168" s="69">
        <f t="shared" ca="1" si="1221"/>
        <v>0</v>
      </c>
      <c r="H4168" s="34">
        <f t="shared" ca="1" si="1222"/>
        <v>-321.59933480281563</v>
      </c>
      <c r="I4168" s="34">
        <f t="shared" ca="1" si="1223"/>
        <v>2978.4006651971845</v>
      </c>
      <c r="J4168" s="18">
        <f ca="1">SUM(INDIRECT(ADDRESS(ROW(F4168),COLUMN(F4168),4)):INDIRECT(ADDRESS(ROW(F4168)+N$5-1,COLUMN(F4168),4)))</f>
        <v>23900</v>
      </c>
      <c r="K4168" s="18">
        <f t="shared" ca="1" si="1224"/>
        <v>16350</v>
      </c>
      <c r="L4168" s="18">
        <f t="shared" ca="1" si="1234"/>
        <v>16350</v>
      </c>
      <c r="M4168" s="18">
        <f t="shared" ca="1" si="1218"/>
        <v>0</v>
      </c>
      <c r="N4168" s="34">
        <f t="shared" ca="1" si="1225"/>
        <v>17752.799383152375</v>
      </c>
      <c r="P4168" s="18">
        <f t="shared" ca="1" si="1219"/>
        <v>321.59933480281563</v>
      </c>
      <c r="Q4168" s="47">
        <f ca="1">SUM(L$15:L4168)-SUM(M$15:M4168)</f>
        <v>16350</v>
      </c>
      <c r="R4168" s="47" t="str">
        <f t="shared" ca="1" si="1220"/>
        <v>M4171</v>
      </c>
      <c r="S4168" s="40">
        <f t="shared" ca="1" si="1226"/>
        <v>0</v>
      </c>
      <c r="T4168" s="46">
        <f t="shared" ca="1" si="1227"/>
        <v>70</v>
      </c>
      <c r="X4168" s="74">
        <f t="shared" ca="1" si="1228"/>
        <v>-0.32159933480281566</v>
      </c>
      <c r="Y4168" s="75">
        <f t="shared" ca="1" si="1229"/>
        <v>-0.32159933480281566</v>
      </c>
      <c r="Z4168" s="74">
        <f t="shared" ca="1" si="1230"/>
        <v>0.72498860984984248</v>
      </c>
      <c r="AA4168" s="76">
        <f t="shared" ca="1" si="1231"/>
        <v>-321.59933480281563</v>
      </c>
      <c r="AB4168" s="76">
        <f t="shared" ca="1" si="1232"/>
        <v>724.98860984984253</v>
      </c>
    </row>
    <row r="4169" spans="1:28" x14ac:dyDescent="0.25">
      <c r="A4169" s="2">
        <f t="shared" si="1233"/>
        <v>15</v>
      </c>
      <c r="B4169" s="16">
        <f ca="1">VLOOKUP(A4169,PERIODS!$O$4:$P$33,2,FALSE)</f>
        <v>3.3000000000000002E-2</v>
      </c>
      <c r="C4169" s="15"/>
      <c r="D4169" s="18">
        <v>4155</v>
      </c>
      <c r="E4169" s="34">
        <f t="shared" ca="1" si="1235"/>
        <v>17752.799383152375</v>
      </c>
      <c r="F4169" s="34">
        <f t="shared" ca="1" si="1217"/>
        <v>3300</v>
      </c>
      <c r="G4169" s="69">
        <f t="shared" ca="1" si="1221"/>
        <v>0</v>
      </c>
      <c r="H4169" s="34">
        <f t="shared" ca="1" si="1222"/>
        <v>-448.20392060079081</v>
      </c>
      <c r="I4169" s="34">
        <f t="shared" ca="1" si="1223"/>
        <v>2851.7960793992092</v>
      </c>
      <c r="J4169" s="18">
        <f ca="1">SUM(INDIRECT(ADDRESS(ROW(F4169),COLUMN(F4169),4)):INDIRECT(ADDRESS(ROW(F4169)+N$5-1,COLUMN(F4169),4)))</f>
        <v>24100</v>
      </c>
      <c r="K4169" s="18">
        <f t="shared" ca="1" si="1224"/>
        <v>16350</v>
      </c>
      <c r="L4169" s="18">
        <f t="shared" ca="1" si="1234"/>
        <v>0</v>
      </c>
      <c r="M4169" s="18">
        <f t="shared" ca="1" si="1218"/>
        <v>0</v>
      </c>
      <c r="N4169" s="34">
        <f t="shared" ca="1" si="1225"/>
        <v>14901.003303753165</v>
      </c>
      <c r="P4169" s="18">
        <f t="shared" ca="1" si="1219"/>
        <v>448.20392060079081</v>
      </c>
      <c r="Q4169" s="47">
        <f ca="1">SUM(L$15:L4169)-SUM(M$15:M4169)</f>
        <v>16350</v>
      </c>
      <c r="R4169" s="47" t="str">
        <f t="shared" ca="1" si="1220"/>
        <v>M4172</v>
      </c>
      <c r="S4169" s="40">
        <f t="shared" ca="1" si="1226"/>
        <v>0</v>
      </c>
      <c r="T4169" s="46">
        <f t="shared" ca="1" si="1227"/>
        <v>73</v>
      </c>
      <c r="X4169" s="74">
        <f t="shared" ca="1" si="1228"/>
        <v>-0.44820392060079078</v>
      </c>
      <c r="Y4169" s="75">
        <f t="shared" ca="1" si="1229"/>
        <v>-0.44820392060079078</v>
      </c>
      <c r="Z4169" s="74">
        <f t="shared" ca="1" si="1230"/>
        <v>0.63877441148797953</v>
      </c>
      <c r="AA4169" s="76">
        <f t="shared" ca="1" si="1231"/>
        <v>-448.20392060079081</v>
      </c>
      <c r="AB4169" s="76">
        <f t="shared" ca="1" si="1232"/>
        <v>638.77441148797948</v>
      </c>
    </row>
    <row r="4170" spans="1:28" x14ac:dyDescent="0.25">
      <c r="A4170" s="2">
        <f t="shared" si="1233"/>
        <v>16</v>
      </c>
      <c r="B4170" s="16">
        <f ca="1">VLOOKUP(A4170,PERIODS!$O$4:$P$33,2,FALSE)</f>
        <v>3.3000000000000002E-2</v>
      </c>
      <c r="C4170" s="15"/>
      <c r="D4170" s="18">
        <v>4156</v>
      </c>
      <c r="E4170" s="34">
        <f t="shared" ca="1" si="1235"/>
        <v>14901.003303753165</v>
      </c>
      <c r="F4170" s="34">
        <f t="shared" ca="1" si="1217"/>
        <v>3300</v>
      </c>
      <c r="G4170" s="69">
        <f t="shared" ca="1" si="1221"/>
        <v>0</v>
      </c>
      <c r="H4170" s="34">
        <f t="shared" ca="1" si="1222"/>
        <v>-1259.0272721680597</v>
      </c>
      <c r="I4170" s="34">
        <f t="shared" ca="1" si="1223"/>
        <v>2040.9727278319403</v>
      </c>
      <c r="J4170" s="18">
        <f ca="1">SUM(INDIRECT(ADDRESS(ROW(F4170),COLUMN(F4170),4)):INDIRECT(ADDRESS(ROW(F4170)+N$5-1,COLUMN(F4170),4)))</f>
        <v>24300</v>
      </c>
      <c r="K4170" s="18">
        <f t="shared" ca="1" si="1224"/>
        <v>16350</v>
      </c>
      <c r="L4170" s="18">
        <f t="shared" ca="1" si="1234"/>
        <v>0</v>
      </c>
      <c r="M4170" s="18">
        <f t="shared" ca="1" si="1218"/>
        <v>0</v>
      </c>
      <c r="N4170" s="34">
        <f t="shared" ca="1" si="1225"/>
        <v>12860.030575921224</v>
      </c>
      <c r="P4170" s="18">
        <f t="shared" ca="1" si="1219"/>
        <v>1259.0272721680597</v>
      </c>
      <c r="Q4170" s="47">
        <f ca="1">SUM(L$15:L4170)-SUM(M$15:M4170)</f>
        <v>16350</v>
      </c>
      <c r="R4170" s="47" t="str">
        <f t="shared" ca="1" si="1220"/>
        <v>M4173</v>
      </c>
      <c r="S4170" s="40">
        <f t="shared" ca="1" si="1226"/>
        <v>0</v>
      </c>
      <c r="T4170" s="46">
        <f t="shared" ca="1" si="1227"/>
        <v>6</v>
      </c>
      <c r="X4170" s="74">
        <f t="shared" ca="1" si="1228"/>
        <v>-1.2590272721680598</v>
      </c>
      <c r="Y4170" s="75">
        <f t="shared" ca="1" si="1229"/>
        <v>-1.2590272721680598</v>
      </c>
      <c r="Z4170" s="74">
        <f t="shared" ca="1" si="1230"/>
        <v>0.2839300789061513</v>
      </c>
      <c r="AA4170" s="76">
        <f t="shared" ca="1" si="1231"/>
        <v>-1259.0272721680597</v>
      </c>
      <c r="AB4170" s="76">
        <f t="shared" ca="1" si="1232"/>
        <v>283.93007890615132</v>
      </c>
    </row>
    <row r="4171" spans="1:28" x14ac:dyDescent="0.25">
      <c r="A4171" s="2">
        <f t="shared" si="1233"/>
        <v>17</v>
      </c>
      <c r="B4171" s="16">
        <f ca="1">VLOOKUP(A4171,PERIODS!$O$4:$P$33,2,FALSE)</f>
        <v>3.5000000000000003E-2</v>
      </c>
      <c r="C4171" s="15"/>
      <c r="D4171" s="18">
        <v>4157</v>
      </c>
      <c r="E4171" s="34">
        <f t="shared" ca="1" si="1235"/>
        <v>12860.030575921224</v>
      </c>
      <c r="F4171" s="34">
        <f t="shared" ca="1" si="1217"/>
        <v>3500.0000000000005</v>
      </c>
      <c r="G4171" s="69">
        <f t="shared" ca="1" si="1221"/>
        <v>0</v>
      </c>
      <c r="H4171" s="34">
        <f t="shared" ca="1" si="1222"/>
        <v>-690.9412322869025</v>
      </c>
      <c r="I4171" s="34">
        <f t="shared" ca="1" si="1223"/>
        <v>2809.058767713098</v>
      </c>
      <c r="J4171" s="18">
        <f ca="1">SUM(INDIRECT(ADDRESS(ROW(F4171),COLUMN(F4171),4)):INDIRECT(ADDRESS(ROW(F4171)+N$5-1,COLUMN(F4171),4)))</f>
        <v>24500.000000000004</v>
      </c>
      <c r="K4171" s="18">
        <f t="shared" ca="1" si="1224"/>
        <v>0</v>
      </c>
      <c r="L4171" s="18">
        <f t="shared" ca="1" si="1234"/>
        <v>0</v>
      </c>
      <c r="M4171" s="18">
        <f t="shared" ca="1" si="1218"/>
        <v>16350</v>
      </c>
      <c r="N4171" s="34">
        <f t="shared" ca="1" si="1225"/>
        <v>26400.971808208127</v>
      </c>
      <c r="P4171" s="18">
        <f t="shared" ca="1" si="1219"/>
        <v>690.9412322869025</v>
      </c>
      <c r="Q4171" s="47">
        <f ca="1">SUM(L$15:L4171)-SUM(M$15:M4171)</f>
        <v>0</v>
      </c>
      <c r="R4171" s="47" t="str">
        <f t="shared" ca="1" si="1220"/>
        <v>M4174</v>
      </c>
      <c r="S4171" s="40">
        <f t="shared" ca="1" si="1226"/>
        <v>0</v>
      </c>
      <c r="T4171" s="46">
        <f t="shared" ca="1" si="1227"/>
        <v>24</v>
      </c>
      <c r="X4171" s="74">
        <f t="shared" ca="1" si="1228"/>
        <v>-0.69094123228690252</v>
      </c>
      <c r="Y4171" s="75">
        <f t="shared" ca="1" si="1229"/>
        <v>-0.69094123228690252</v>
      </c>
      <c r="Z4171" s="74">
        <f t="shared" ca="1" si="1230"/>
        <v>0.50110419158351105</v>
      </c>
      <c r="AA4171" s="76">
        <f t="shared" ca="1" si="1231"/>
        <v>-690.9412322869025</v>
      </c>
      <c r="AB4171" s="76">
        <f t="shared" ca="1" si="1232"/>
        <v>501.10419158351107</v>
      </c>
    </row>
    <row r="4172" spans="1:28" x14ac:dyDescent="0.25">
      <c r="A4172" s="2">
        <f t="shared" si="1233"/>
        <v>18</v>
      </c>
      <c r="B4172" s="16">
        <f ca="1">VLOOKUP(A4172,PERIODS!$O$4:$P$33,2,FALSE)</f>
        <v>3.5000000000000003E-2</v>
      </c>
      <c r="C4172" s="15"/>
      <c r="D4172" s="18">
        <v>4158</v>
      </c>
      <c r="E4172" s="34">
        <f t="shared" ca="1" si="1235"/>
        <v>26400.971808208127</v>
      </c>
      <c r="F4172" s="34">
        <f t="shared" ca="1" si="1217"/>
        <v>3500.0000000000005</v>
      </c>
      <c r="G4172" s="69">
        <f t="shared" ca="1" si="1221"/>
        <v>0</v>
      </c>
      <c r="H4172" s="34">
        <f t="shared" ca="1" si="1222"/>
        <v>-1943.7630307016068</v>
      </c>
      <c r="I4172" s="34">
        <f t="shared" ca="1" si="1223"/>
        <v>1556.2369692983937</v>
      </c>
      <c r="J4172" s="18">
        <f ca="1">SUM(INDIRECT(ADDRESS(ROW(F4172),COLUMN(F4172),4)):INDIRECT(ADDRESS(ROW(F4172)+N$5-1,COLUMN(F4172),4)))</f>
        <v>24500.000000000004</v>
      </c>
      <c r="K4172" s="18">
        <f t="shared" ca="1" si="1224"/>
        <v>0</v>
      </c>
      <c r="L4172" s="18">
        <f t="shared" ca="1" si="1234"/>
        <v>0</v>
      </c>
      <c r="M4172" s="18">
        <f t="shared" ca="1" si="1218"/>
        <v>0</v>
      </c>
      <c r="N4172" s="34">
        <f t="shared" ca="1" si="1225"/>
        <v>24844.734838909735</v>
      </c>
      <c r="P4172" s="18">
        <f t="shared" ca="1" si="1219"/>
        <v>1943.7630307016068</v>
      </c>
      <c r="Q4172" s="47">
        <f ca="1">SUM(L$15:L4172)-SUM(M$15:M4172)</f>
        <v>0</v>
      </c>
      <c r="R4172" s="47" t="str">
        <f t="shared" ca="1" si="1220"/>
        <v>M4175</v>
      </c>
      <c r="S4172" s="40">
        <f t="shared" ca="1" si="1226"/>
        <v>0</v>
      </c>
      <c r="T4172" s="46">
        <f t="shared" ca="1" si="1227"/>
        <v>27</v>
      </c>
      <c r="X4172" s="74">
        <f t="shared" ca="1" si="1228"/>
        <v>-1.9437630307016067</v>
      </c>
      <c r="Y4172" s="75">
        <f t="shared" ca="1" si="1229"/>
        <v>-1.9437630307016067</v>
      </c>
      <c r="Z4172" s="74">
        <f t="shared" ca="1" si="1230"/>
        <v>0.14316420358042137</v>
      </c>
      <c r="AA4172" s="76">
        <f t="shared" ca="1" si="1231"/>
        <v>-1943.7630307016068</v>
      </c>
      <c r="AB4172" s="76">
        <f t="shared" ca="1" si="1232"/>
        <v>143.16420358042137</v>
      </c>
    </row>
    <row r="4173" spans="1:28" x14ac:dyDescent="0.25">
      <c r="A4173" s="2">
        <f t="shared" si="1233"/>
        <v>19</v>
      </c>
      <c r="B4173" s="16">
        <f ca="1">VLOOKUP(A4173,PERIODS!$O$4:$P$33,2,FALSE)</f>
        <v>3.5000000000000003E-2</v>
      </c>
      <c r="C4173" s="15"/>
      <c r="D4173" s="18">
        <v>4159</v>
      </c>
      <c r="E4173" s="34">
        <f t="shared" ca="1" si="1235"/>
        <v>24844.734838909735</v>
      </c>
      <c r="F4173" s="34">
        <f t="shared" ca="1" si="1217"/>
        <v>3500.0000000000005</v>
      </c>
      <c r="G4173" s="69">
        <f t="shared" ca="1" si="1221"/>
        <v>0</v>
      </c>
      <c r="H4173" s="34">
        <f t="shared" ca="1" si="1222"/>
        <v>-259.59874122607181</v>
      </c>
      <c r="I4173" s="34">
        <f t="shared" ca="1" si="1223"/>
        <v>3240.4012587739285</v>
      </c>
      <c r="J4173" s="18">
        <f ca="1">SUM(INDIRECT(ADDRESS(ROW(F4173),COLUMN(F4173),4)):INDIRECT(ADDRESS(ROW(F4173)+N$5-1,COLUMN(F4173),4)))</f>
        <v>24500.000000000004</v>
      </c>
      <c r="K4173" s="18">
        <f t="shared" ca="1" si="1224"/>
        <v>0</v>
      </c>
      <c r="L4173" s="18">
        <f t="shared" ca="1" si="1234"/>
        <v>0</v>
      </c>
      <c r="M4173" s="18">
        <f t="shared" ca="1" si="1218"/>
        <v>0</v>
      </c>
      <c r="N4173" s="34">
        <f t="shared" ca="1" si="1225"/>
        <v>21604.333580135808</v>
      </c>
      <c r="P4173" s="18">
        <f t="shared" ca="1" si="1219"/>
        <v>259.59874122607181</v>
      </c>
      <c r="Q4173" s="47">
        <f ca="1">SUM(L$15:L4173)-SUM(M$15:M4173)</f>
        <v>0</v>
      </c>
      <c r="R4173" s="47" t="str">
        <f t="shared" ca="1" si="1220"/>
        <v>M4176</v>
      </c>
      <c r="S4173" s="40">
        <f t="shared" ca="1" si="1226"/>
        <v>0</v>
      </c>
      <c r="T4173" s="46">
        <f t="shared" ca="1" si="1227"/>
        <v>35</v>
      </c>
      <c r="X4173" s="74">
        <f t="shared" ca="1" si="1228"/>
        <v>-0.25959874122607179</v>
      </c>
      <c r="Y4173" s="75">
        <f t="shared" ca="1" si="1229"/>
        <v>-0.25959874122607179</v>
      </c>
      <c r="Z4173" s="74">
        <f t="shared" ca="1" si="1230"/>
        <v>0.77136103909879405</v>
      </c>
      <c r="AA4173" s="76">
        <f t="shared" ca="1" si="1231"/>
        <v>-259.59874122607181</v>
      </c>
      <c r="AB4173" s="76">
        <f t="shared" ca="1" si="1232"/>
        <v>771.36103909879409</v>
      </c>
    </row>
    <row r="4174" spans="1:28" x14ac:dyDescent="0.25">
      <c r="A4174" s="2">
        <f t="shared" si="1233"/>
        <v>20</v>
      </c>
      <c r="B4174" s="16">
        <f ca="1">VLOOKUP(A4174,PERIODS!$O$4:$P$33,2,FALSE)</f>
        <v>3.5000000000000003E-2</v>
      </c>
      <c r="C4174" s="15"/>
      <c r="D4174" s="18">
        <v>4160</v>
      </c>
      <c r="E4174" s="34">
        <f t="shared" ca="1" si="1235"/>
        <v>21604.333580135808</v>
      </c>
      <c r="F4174" s="34">
        <f t="shared" ca="1" si="1217"/>
        <v>3500.0000000000005</v>
      </c>
      <c r="G4174" s="69">
        <f t="shared" ca="1" si="1221"/>
        <v>0</v>
      </c>
      <c r="H4174" s="34">
        <f t="shared" ca="1" si="1222"/>
        <v>-1357.5643124477501</v>
      </c>
      <c r="I4174" s="34">
        <f t="shared" ca="1" si="1223"/>
        <v>2142.4356875522503</v>
      </c>
      <c r="J4174" s="18">
        <f ca="1">SUM(INDIRECT(ADDRESS(ROW(F4174),COLUMN(F4174),4)):INDIRECT(ADDRESS(ROW(F4174)+N$5-1,COLUMN(F4174),4)))</f>
        <v>24500.000000000004</v>
      </c>
      <c r="K4174" s="18">
        <f t="shared" ca="1" si="1224"/>
        <v>16350</v>
      </c>
      <c r="L4174" s="18">
        <f t="shared" ca="1" si="1234"/>
        <v>16350</v>
      </c>
      <c r="M4174" s="18">
        <f t="shared" ca="1" si="1218"/>
        <v>0</v>
      </c>
      <c r="N4174" s="34">
        <f t="shared" ca="1" si="1225"/>
        <v>19461.897892583558</v>
      </c>
      <c r="P4174" s="18">
        <f t="shared" ca="1" si="1219"/>
        <v>1357.5643124477501</v>
      </c>
      <c r="Q4174" s="47">
        <f ca="1">SUM(L$15:L4174)-SUM(M$15:M4174)</f>
        <v>16350</v>
      </c>
      <c r="R4174" s="47" t="str">
        <f t="shared" ca="1" si="1220"/>
        <v>M4177</v>
      </c>
      <c r="S4174" s="40">
        <f t="shared" ca="1" si="1226"/>
        <v>0</v>
      </c>
      <c r="T4174" s="46">
        <f t="shared" ca="1" si="1227"/>
        <v>37</v>
      </c>
      <c r="X4174" s="74">
        <f t="shared" ca="1" si="1228"/>
        <v>-1.3575643124477501</v>
      </c>
      <c r="Y4174" s="75">
        <f t="shared" ca="1" si="1229"/>
        <v>-1.3575643124477501</v>
      </c>
      <c r="Z4174" s="74">
        <f t="shared" ca="1" si="1230"/>
        <v>0.25728668436113639</v>
      </c>
      <c r="AA4174" s="76">
        <f t="shared" ca="1" si="1231"/>
        <v>-1357.5643124477501</v>
      </c>
      <c r="AB4174" s="76">
        <f t="shared" ca="1" si="1232"/>
        <v>257.28668436113639</v>
      </c>
    </row>
    <row r="4175" spans="1:28" x14ac:dyDescent="0.25">
      <c r="A4175" s="2">
        <f t="shared" si="1233"/>
        <v>21</v>
      </c>
      <c r="B4175" s="16">
        <f ca="1">VLOOKUP(A4175,PERIODS!$O$4:$P$33,2,FALSE)</f>
        <v>3.5000000000000003E-2</v>
      </c>
      <c r="C4175" s="15"/>
      <c r="D4175" s="18">
        <v>4161</v>
      </c>
      <c r="E4175" s="34">
        <f t="shared" ca="1" si="1235"/>
        <v>19461.897892583558</v>
      </c>
      <c r="F4175" s="34">
        <f t="shared" ref="F4175:F4238" ca="1" si="1236">F$2*B4175</f>
        <v>3500.0000000000005</v>
      </c>
      <c r="G4175" s="69">
        <f t="shared" ca="1" si="1221"/>
        <v>0</v>
      </c>
      <c r="H4175" s="34">
        <f t="shared" ca="1" si="1222"/>
        <v>-251.57190587267343</v>
      </c>
      <c r="I4175" s="34">
        <f t="shared" ca="1" si="1223"/>
        <v>3248.4280941273269</v>
      </c>
      <c r="J4175" s="18">
        <f ca="1">SUM(INDIRECT(ADDRESS(ROW(F4175),COLUMN(F4175),4)):INDIRECT(ADDRESS(ROW(F4175)+N$5-1,COLUMN(F4175),4)))</f>
        <v>24500.000000000004</v>
      </c>
      <c r="K4175" s="18">
        <f t="shared" ca="1" si="1224"/>
        <v>16350</v>
      </c>
      <c r="L4175" s="18">
        <f t="shared" ca="1" si="1234"/>
        <v>0</v>
      </c>
      <c r="M4175" s="18">
        <f t="shared" ref="M4175:M4238" ca="1" si="1237">SUMIF($R$15:$R$8014,ADDRESS(ROW(M4175),COLUMN(M4175),4),$L$15:$L$8014)</f>
        <v>0</v>
      </c>
      <c r="N4175" s="34">
        <f t="shared" ca="1" si="1225"/>
        <v>16213.469798456232</v>
      </c>
      <c r="P4175" s="18">
        <f t="shared" ref="P4175:P4238" ca="1" si="1238">ABS(H4175)</f>
        <v>251.57190587267343</v>
      </c>
      <c r="Q4175" s="47">
        <f ca="1">SUM(L$15:L4175)-SUM(M$15:M4175)</f>
        <v>16350</v>
      </c>
      <c r="R4175" s="47" t="str">
        <f t="shared" ref="R4175:R4238" ca="1" si="1239">ADDRESS(ROW(M4175)+$N$3+RANDBETWEEN(-$N$4,$N$4),COLUMN(M4175),4)</f>
        <v>M4178</v>
      </c>
      <c r="S4175" s="40">
        <f t="shared" ca="1" si="1226"/>
        <v>0</v>
      </c>
      <c r="T4175" s="46">
        <f t="shared" ca="1" si="1227"/>
        <v>29</v>
      </c>
      <c r="X4175" s="74">
        <f t="shared" ca="1" si="1228"/>
        <v>-0.25157190587267342</v>
      </c>
      <c r="Y4175" s="75">
        <f t="shared" ca="1" si="1229"/>
        <v>-0.25157190587267342</v>
      </c>
      <c r="Z4175" s="74">
        <f t="shared" ca="1" si="1230"/>
        <v>0.77757754320768901</v>
      </c>
      <c r="AA4175" s="76">
        <f t="shared" ca="1" si="1231"/>
        <v>-251.57190587267343</v>
      </c>
      <c r="AB4175" s="76">
        <f t="shared" ca="1" si="1232"/>
        <v>777.57754320768902</v>
      </c>
    </row>
    <row r="4176" spans="1:28" x14ac:dyDescent="0.25">
      <c r="A4176" s="2">
        <f t="shared" si="1233"/>
        <v>22</v>
      </c>
      <c r="B4176" s="16">
        <f ca="1">VLOOKUP(A4176,PERIODS!$O$4:$P$33,2,FALSE)</f>
        <v>3.5000000000000003E-2</v>
      </c>
      <c r="C4176" s="15"/>
      <c r="D4176" s="18">
        <v>4162</v>
      </c>
      <c r="E4176" s="34">
        <f t="shared" ca="1" si="1235"/>
        <v>16213.469798456232</v>
      </c>
      <c r="F4176" s="34">
        <f t="shared" ca="1" si="1236"/>
        <v>3500.0000000000005</v>
      </c>
      <c r="G4176" s="69">
        <f t="shared" ref="G4176:G4239" ca="1" si="1240">((2*RAND()*$F$5)-$F$5)*E4176</f>
        <v>0</v>
      </c>
      <c r="H4176" s="34">
        <f t="shared" ref="H4176:H4239" ca="1" si="1241">IF($S$3="NORM",AA4176,IF($S$3="LOGNORM",AB4176,0))</f>
        <v>1366.2269270955092</v>
      </c>
      <c r="I4176" s="34">
        <f t="shared" ref="I4176:I4239" ca="1" si="1242">IF(F4176+H4176&lt;0,0,F4176+H4176)</f>
        <v>4866.2269270955094</v>
      </c>
      <c r="J4176" s="18">
        <f ca="1">SUM(INDIRECT(ADDRESS(ROW(F4176),COLUMN(F4176),4)):INDIRECT(ADDRESS(ROW(F4176)+N$5-1,COLUMN(F4176),4)))</f>
        <v>25000.000000000004</v>
      </c>
      <c r="K4176" s="18">
        <f t="shared" ref="K4176:K4239" ca="1" si="1243">Q4176</f>
        <v>16350</v>
      </c>
      <c r="L4176" s="18">
        <f t="shared" ca="1" si="1234"/>
        <v>0</v>
      </c>
      <c r="M4176" s="18">
        <f t="shared" ca="1" si="1237"/>
        <v>0</v>
      </c>
      <c r="N4176" s="34">
        <f t="shared" ref="N4176:N4239" ca="1" si="1244">E4176+G4176-I4176+M4176-S4176</f>
        <v>11347.242871360722</v>
      </c>
      <c r="P4176" s="18">
        <f t="shared" ca="1" si="1238"/>
        <v>1366.2269270955092</v>
      </c>
      <c r="Q4176" s="47">
        <f ca="1">SUM(L$15:L4176)-SUM(M$15:M4176)</f>
        <v>16350</v>
      </c>
      <c r="R4176" s="47" t="str">
        <f t="shared" ca="1" si="1239"/>
        <v>M4179</v>
      </c>
      <c r="S4176" s="40">
        <f t="shared" ref="S4176:S4239" ca="1" si="1245">IF(T4176&gt;N$6*100,M4176,0)</f>
        <v>0</v>
      </c>
      <c r="T4176" s="46">
        <f t="shared" ref="T4176:T4239" ca="1" si="1246">RANDBETWEEN(0,100)</f>
        <v>94</v>
      </c>
      <c r="X4176" s="74">
        <f t="shared" ref="X4176:X4239" ca="1" si="1247">NORMINV(RAND(),0,1)</f>
        <v>1.3662269270955092</v>
      </c>
      <c r="Y4176" s="75">
        <f t="shared" ref="Y4176:Y4239" ca="1" si="1248">IF(AND(X4176&gt;$F$6,$F$6&gt;0),$F$6,X4176)</f>
        <v>1.3662269270955092</v>
      </c>
      <c r="Z4176" s="74">
        <f t="shared" ref="Z4176:Z4239" ca="1" si="1249">EXP(Y4176)</f>
        <v>3.9205303071764916</v>
      </c>
      <c r="AA4176" s="76">
        <f t="shared" ref="AA4176:AA4239" ca="1" si="1250">$F$3*Y4176</f>
        <v>1366.2269270955092</v>
      </c>
      <c r="AB4176" s="76">
        <f t="shared" ref="AB4176:AB4239" ca="1" si="1251">$F$3*Z4176</f>
        <v>3920.5303071764915</v>
      </c>
    </row>
    <row r="4177" spans="1:28" x14ac:dyDescent="0.25">
      <c r="A4177" s="2">
        <f t="shared" ref="A4177:A4240" si="1252">IF(AND(A4176=12,OR(A$14="MS",A$14="M0")),1,IF(AND(A4176=4,OR(A$14="WS",A$14="W0")),1,IF(AND(A4176=30,OR(A$14="DS",A$14="D0")),1,A4176+1)))</f>
        <v>23</v>
      </c>
      <c r="B4177" s="16">
        <f ca="1">VLOOKUP(A4177,PERIODS!$O$4:$P$33,2,FALSE)</f>
        <v>3.5000000000000003E-2</v>
      </c>
      <c r="C4177" s="15"/>
      <c r="D4177" s="18">
        <v>4163</v>
      </c>
      <c r="E4177" s="34">
        <f t="shared" ca="1" si="1235"/>
        <v>11347.242871360722</v>
      </c>
      <c r="F4177" s="34">
        <f t="shared" ca="1" si="1236"/>
        <v>3500.0000000000005</v>
      </c>
      <c r="G4177" s="69">
        <f t="shared" ca="1" si="1240"/>
        <v>0</v>
      </c>
      <c r="H4177" s="34">
        <f t="shared" ca="1" si="1241"/>
        <v>1182.4626684764867</v>
      </c>
      <c r="I4177" s="34">
        <f t="shared" ca="1" si="1242"/>
        <v>4682.4626684764871</v>
      </c>
      <c r="J4177" s="18">
        <f ca="1">SUM(INDIRECT(ADDRESS(ROW(F4177),COLUMN(F4177),4)):INDIRECT(ADDRESS(ROW(F4177)+N$5-1,COLUMN(F4177),4)))</f>
        <v>25500.000000000004</v>
      </c>
      <c r="K4177" s="18">
        <f t="shared" ca="1" si="1243"/>
        <v>0</v>
      </c>
      <c r="L4177" s="18">
        <f t="shared" ref="L4177:L4240" ca="1" si="1253">IF((E4177+K4176)&lt;J4177,N$2,0)</f>
        <v>0</v>
      </c>
      <c r="M4177" s="18">
        <f t="shared" ca="1" si="1237"/>
        <v>16350</v>
      </c>
      <c r="N4177" s="34">
        <f t="shared" ca="1" si="1244"/>
        <v>23014.780202884234</v>
      </c>
      <c r="P4177" s="18">
        <f t="shared" ca="1" si="1238"/>
        <v>1182.4626684764867</v>
      </c>
      <c r="Q4177" s="47">
        <f ca="1">SUM(L$15:L4177)-SUM(M$15:M4177)</f>
        <v>0</v>
      </c>
      <c r="R4177" s="47" t="str">
        <f t="shared" ca="1" si="1239"/>
        <v>M4180</v>
      </c>
      <c r="S4177" s="40">
        <f t="shared" ca="1" si="1245"/>
        <v>0</v>
      </c>
      <c r="T4177" s="46">
        <f t="shared" ca="1" si="1246"/>
        <v>14</v>
      </c>
      <c r="X4177" s="74">
        <f t="shared" ca="1" si="1247"/>
        <v>1.1824626684764867</v>
      </c>
      <c r="Y4177" s="75">
        <f t="shared" ca="1" si="1248"/>
        <v>1.1824626684764867</v>
      </c>
      <c r="Z4177" s="74">
        <f t="shared" ca="1" si="1249"/>
        <v>3.2623985242159579</v>
      </c>
      <c r="AA4177" s="76">
        <f t="shared" ca="1" si="1250"/>
        <v>1182.4626684764867</v>
      </c>
      <c r="AB4177" s="76">
        <f t="shared" ca="1" si="1251"/>
        <v>3262.3985242159579</v>
      </c>
    </row>
    <row r="4178" spans="1:28" x14ac:dyDescent="0.25">
      <c r="A4178" s="2">
        <f t="shared" si="1252"/>
        <v>24</v>
      </c>
      <c r="B4178" s="16">
        <f ca="1">VLOOKUP(A4178,PERIODS!$O$4:$P$33,2,FALSE)</f>
        <v>3.5000000000000003E-2</v>
      </c>
      <c r="C4178" s="15"/>
      <c r="D4178" s="18">
        <v>4164</v>
      </c>
      <c r="E4178" s="34">
        <f t="shared" ca="1" si="1235"/>
        <v>23014.780202884234</v>
      </c>
      <c r="F4178" s="34">
        <f t="shared" ca="1" si="1236"/>
        <v>3500.0000000000005</v>
      </c>
      <c r="G4178" s="69">
        <f t="shared" ca="1" si="1240"/>
        <v>0</v>
      </c>
      <c r="H4178" s="34">
        <f t="shared" ca="1" si="1241"/>
        <v>465.04387934870039</v>
      </c>
      <c r="I4178" s="34">
        <f t="shared" ca="1" si="1242"/>
        <v>3965.043879348701</v>
      </c>
      <c r="J4178" s="18">
        <f ca="1">SUM(INDIRECT(ADDRESS(ROW(F4178),COLUMN(F4178),4)):INDIRECT(ADDRESS(ROW(F4178)+N$5-1,COLUMN(F4178),4)))</f>
        <v>26000</v>
      </c>
      <c r="K4178" s="18">
        <f t="shared" ca="1" si="1243"/>
        <v>16350</v>
      </c>
      <c r="L4178" s="18">
        <f t="shared" ca="1" si="1253"/>
        <v>16350</v>
      </c>
      <c r="M4178" s="18">
        <f t="shared" ca="1" si="1237"/>
        <v>0</v>
      </c>
      <c r="N4178" s="34">
        <f t="shared" ca="1" si="1244"/>
        <v>19049.736323535533</v>
      </c>
      <c r="P4178" s="18">
        <f t="shared" ca="1" si="1238"/>
        <v>465.04387934870039</v>
      </c>
      <c r="Q4178" s="47">
        <f ca="1">SUM(L$15:L4178)-SUM(M$15:M4178)</f>
        <v>16350</v>
      </c>
      <c r="R4178" s="47" t="str">
        <f t="shared" ca="1" si="1239"/>
        <v>M4181</v>
      </c>
      <c r="S4178" s="40">
        <f t="shared" ca="1" si="1245"/>
        <v>0</v>
      </c>
      <c r="T4178" s="46">
        <f t="shared" ca="1" si="1246"/>
        <v>91</v>
      </c>
      <c r="X4178" s="74">
        <f t="shared" ca="1" si="1247"/>
        <v>0.4650438793487004</v>
      </c>
      <c r="Y4178" s="75">
        <f t="shared" ca="1" si="1248"/>
        <v>0.4650438793487004</v>
      </c>
      <c r="Z4178" s="74">
        <f t="shared" ca="1" si="1249"/>
        <v>1.5920840469654836</v>
      </c>
      <c r="AA4178" s="76">
        <f t="shared" ca="1" si="1250"/>
        <v>465.04387934870039</v>
      </c>
      <c r="AB4178" s="76">
        <f t="shared" ca="1" si="1251"/>
        <v>1592.0840469654836</v>
      </c>
    </row>
    <row r="4179" spans="1:28" x14ac:dyDescent="0.25">
      <c r="A4179" s="2">
        <f t="shared" si="1252"/>
        <v>25</v>
      </c>
      <c r="B4179" s="16">
        <f ca="1">VLOOKUP(A4179,PERIODS!$O$4:$P$33,2,FALSE)</f>
        <v>3.5000000000000003E-2</v>
      </c>
      <c r="C4179" s="15"/>
      <c r="D4179" s="18">
        <v>4165</v>
      </c>
      <c r="E4179" s="34">
        <f t="shared" ca="1" si="1235"/>
        <v>19049.736323535533</v>
      </c>
      <c r="F4179" s="34">
        <f t="shared" ca="1" si="1236"/>
        <v>3500.0000000000005</v>
      </c>
      <c r="G4179" s="69">
        <f t="shared" ca="1" si="1240"/>
        <v>0</v>
      </c>
      <c r="H4179" s="34">
        <f t="shared" ca="1" si="1241"/>
        <v>1206.8089352848469</v>
      </c>
      <c r="I4179" s="34">
        <f t="shared" ca="1" si="1242"/>
        <v>4706.8089352848474</v>
      </c>
      <c r="J4179" s="18">
        <f ca="1">SUM(INDIRECT(ADDRESS(ROW(F4179),COLUMN(F4179),4)):INDIRECT(ADDRESS(ROW(F4179)+N$5-1,COLUMN(F4179),4)))</f>
        <v>24900</v>
      </c>
      <c r="K4179" s="18">
        <f t="shared" ca="1" si="1243"/>
        <v>16350</v>
      </c>
      <c r="L4179" s="18">
        <f t="shared" ca="1" si="1253"/>
        <v>0</v>
      </c>
      <c r="M4179" s="18">
        <f t="shared" ca="1" si="1237"/>
        <v>0</v>
      </c>
      <c r="N4179" s="34">
        <f t="shared" ca="1" si="1244"/>
        <v>14342.927388250686</v>
      </c>
      <c r="P4179" s="18">
        <f t="shared" ca="1" si="1238"/>
        <v>1206.8089352848469</v>
      </c>
      <c r="Q4179" s="47">
        <f ca="1">SUM(L$15:L4179)-SUM(M$15:M4179)</f>
        <v>16350</v>
      </c>
      <c r="R4179" s="47" t="str">
        <f t="shared" ca="1" si="1239"/>
        <v>M4182</v>
      </c>
      <c r="S4179" s="40">
        <f t="shared" ca="1" si="1245"/>
        <v>0</v>
      </c>
      <c r="T4179" s="46">
        <f t="shared" ca="1" si="1246"/>
        <v>66</v>
      </c>
      <c r="X4179" s="74">
        <f t="shared" ca="1" si="1247"/>
        <v>1.206808935284847</v>
      </c>
      <c r="Y4179" s="75">
        <f t="shared" ca="1" si="1248"/>
        <v>1.206808935284847</v>
      </c>
      <c r="Z4179" s="74">
        <f t="shared" ca="1" si="1249"/>
        <v>3.3428005219438397</v>
      </c>
      <c r="AA4179" s="76">
        <f t="shared" ca="1" si="1250"/>
        <v>1206.8089352848469</v>
      </c>
      <c r="AB4179" s="76">
        <f t="shared" ca="1" si="1251"/>
        <v>3342.8005219438396</v>
      </c>
    </row>
    <row r="4180" spans="1:28" x14ac:dyDescent="0.25">
      <c r="A4180" s="2">
        <f t="shared" si="1252"/>
        <v>26</v>
      </c>
      <c r="B4180" s="16">
        <f ca="1">VLOOKUP(A4180,PERIODS!$O$4:$P$33,2,FALSE)</f>
        <v>3.5000000000000003E-2</v>
      </c>
      <c r="C4180" s="15"/>
      <c r="D4180" s="18">
        <v>4166</v>
      </c>
      <c r="E4180" s="34">
        <f t="shared" ca="1" si="1235"/>
        <v>14342.927388250686</v>
      </c>
      <c r="F4180" s="34">
        <f t="shared" ca="1" si="1236"/>
        <v>3500.0000000000005</v>
      </c>
      <c r="G4180" s="69">
        <f t="shared" ca="1" si="1240"/>
        <v>0</v>
      </c>
      <c r="H4180" s="34">
        <f t="shared" ca="1" si="1241"/>
        <v>328.63958559790973</v>
      </c>
      <c r="I4180" s="34">
        <f t="shared" ca="1" si="1242"/>
        <v>3828.6395855979104</v>
      </c>
      <c r="J4180" s="18">
        <f ca="1">SUM(INDIRECT(ADDRESS(ROW(F4180),COLUMN(F4180),4)):INDIRECT(ADDRESS(ROW(F4180)+N$5-1,COLUMN(F4180),4)))</f>
        <v>23900</v>
      </c>
      <c r="K4180" s="18">
        <f t="shared" ca="1" si="1243"/>
        <v>16350</v>
      </c>
      <c r="L4180" s="18">
        <f t="shared" ca="1" si="1253"/>
        <v>0</v>
      </c>
      <c r="M4180" s="18">
        <f t="shared" ca="1" si="1237"/>
        <v>0</v>
      </c>
      <c r="N4180" s="34">
        <f t="shared" ca="1" si="1244"/>
        <v>10514.287802652776</v>
      </c>
      <c r="P4180" s="18">
        <f t="shared" ca="1" si="1238"/>
        <v>328.63958559790973</v>
      </c>
      <c r="Q4180" s="47">
        <f ca="1">SUM(L$15:L4180)-SUM(M$15:M4180)</f>
        <v>16350</v>
      </c>
      <c r="R4180" s="47" t="str">
        <f t="shared" ca="1" si="1239"/>
        <v>M4183</v>
      </c>
      <c r="S4180" s="40">
        <f t="shared" ca="1" si="1245"/>
        <v>0</v>
      </c>
      <c r="T4180" s="46">
        <f t="shared" ca="1" si="1246"/>
        <v>80</v>
      </c>
      <c r="X4180" s="74">
        <f t="shared" ca="1" si="1247"/>
        <v>0.32863958559790973</v>
      </c>
      <c r="Y4180" s="75">
        <f t="shared" ca="1" si="1248"/>
        <v>0.32863958559790973</v>
      </c>
      <c r="Z4180" s="74">
        <f t="shared" ca="1" si="1249"/>
        <v>1.3890771219568576</v>
      </c>
      <c r="AA4180" s="76">
        <f t="shared" ca="1" si="1250"/>
        <v>328.63958559790973</v>
      </c>
      <c r="AB4180" s="76">
        <f t="shared" ca="1" si="1251"/>
        <v>1389.0771219568576</v>
      </c>
    </row>
    <row r="4181" spans="1:28" x14ac:dyDescent="0.25">
      <c r="A4181" s="2">
        <f t="shared" si="1252"/>
        <v>27</v>
      </c>
      <c r="B4181" s="16">
        <f ca="1">VLOOKUP(A4181,PERIODS!$O$4:$P$33,2,FALSE)</f>
        <v>3.5000000000000003E-2</v>
      </c>
      <c r="C4181" s="15"/>
      <c r="D4181" s="18">
        <v>4167</v>
      </c>
      <c r="E4181" s="34">
        <f t="shared" ca="1" si="1235"/>
        <v>10514.287802652776</v>
      </c>
      <c r="F4181" s="34">
        <f t="shared" ca="1" si="1236"/>
        <v>3500.0000000000005</v>
      </c>
      <c r="G4181" s="69">
        <f t="shared" ca="1" si="1240"/>
        <v>0</v>
      </c>
      <c r="H4181" s="34">
        <f t="shared" ca="1" si="1241"/>
        <v>132.85115882499503</v>
      </c>
      <c r="I4181" s="34">
        <f t="shared" ca="1" si="1242"/>
        <v>3632.8511588249953</v>
      </c>
      <c r="J4181" s="18">
        <f ca="1">SUM(INDIRECT(ADDRESS(ROW(F4181),COLUMN(F4181),4)):INDIRECT(ADDRESS(ROW(F4181)+N$5-1,COLUMN(F4181),4)))</f>
        <v>22900</v>
      </c>
      <c r="K4181" s="18">
        <f t="shared" ca="1" si="1243"/>
        <v>0</v>
      </c>
      <c r="L4181" s="18">
        <f t="shared" ca="1" si="1253"/>
        <v>0</v>
      </c>
      <c r="M4181" s="18">
        <f t="shared" ca="1" si="1237"/>
        <v>16350</v>
      </c>
      <c r="N4181" s="34">
        <f t="shared" ca="1" si="1244"/>
        <v>23231.436643827779</v>
      </c>
      <c r="P4181" s="18">
        <f t="shared" ca="1" si="1238"/>
        <v>132.85115882499503</v>
      </c>
      <c r="Q4181" s="47">
        <f ca="1">SUM(L$15:L4181)-SUM(M$15:M4181)</f>
        <v>0</v>
      </c>
      <c r="R4181" s="47" t="str">
        <f t="shared" ca="1" si="1239"/>
        <v>M4184</v>
      </c>
      <c r="S4181" s="40">
        <f t="shared" ca="1" si="1245"/>
        <v>0</v>
      </c>
      <c r="T4181" s="46">
        <f t="shared" ca="1" si="1246"/>
        <v>1</v>
      </c>
      <c r="X4181" s="74">
        <f t="shared" ca="1" si="1247"/>
        <v>0.13285115882499501</v>
      </c>
      <c r="Y4181" s="75">
        <f t="shared" ca="1" si="1248"/>
        <v>0.13285115882499501</v>
      </c>
      <c r="Z4181" s="74">
        <f t="shared" ca="1" si="1249"/>
        <v>1.1420799971508948</v>
      </c>
      <c r="AA4181" s="76">
        <f t="shared" ca="1" si="1250"/>
        <v>132.85115882499503</v>
      </c>
      <c r="AB4181" s="76">
        <f t="shared" ca="1" si="1251"/>
        <v>1142.0799971508948</v>
      </c>
    </row>
    <row r="4182" spans="1:28" x14ac:dyDescent="0.25">
      <c r="A4182" s="2">
        <f t="shared" si="1252"/>
        <v>28</v>
      </c>
      <c r="B4182" s="16">
        <f ca="1">VLOOKUP(A4182,PERIODS!$O$4:$P$33,2,FALSE)</f>
        <v>0.04</v>
      </c>
      <c r="C4182" s="15"/>
      <c r="D4182" s="18">
        <v>4168</v>
      </c>
      <c r="E4182" s="34">
        <f t="shared" ca="1" si="1235"/>
        <v>23231.436643827779</v>
      </c>
      <c r="F4182" s="34">
        <f t="shared" ca="1" si="1236"/>
        <v>4000</v>
      </c>
      <c r="G4182" s="69">
        <f t="shared" ca="1" si="1240"/>
        <v>0</v>
      </c>
      <c r="H4182" s="34">
        <f t="shared" ca="1" si="1241"/>
        <v>-2253.281106053545</v>
      </c>
      <c r="I4182" s="34">
        <f t="shared" ca="1" si="1242"/>
        <v>1746.718893946455</v>
      </c>
      <c r="J4182" s="18">
        <f ca="1">SUM(INDIRECT(ADDRESS(ROW(F4182),COLUMN(F4182),4)):INDIRECT(ADDRESS(ROW(F4182)+N$5-1,COLUMN(F4182),4)))</f>
        <v>21900</v>
      </c>
      <c r="K4182" s="18">
        <f t="shared" ca="1" si="1243"/>
        <v>0</v>
      </c>
      <c r="L4182" s="18">
        <f t="shared" ca="1" si="1253"/>
        <v>0</v>
      </c>
      <c r="M4182" s="18">
        <f t="shared" ca="1" si="1237"/>
        <v>0</v>
      </c>
      <c r="N4182" s="34">
        <f t="shared" ca="1" si="1244"/>
        <v>21484.717749881325</v>
      </c>
      <c r="P4182" s="18">
        <f t="shared" ca="1" si="1238"/>
        <v>2253.281106053545</v>
      </c>
      <c r="Q4182" s="47">
        <f ca="1">SUM(L$15:L4182)-SUM(M$15:M4182)</f>
        <v>0</v>
      </c>
      <c r="R4182" s="47" t="str">
        <f t="shared" ca="1" si="1239"/>
        <v>M4185</v>
      </c>
      <c r="S4182" s="40">
        <f t="shared" ca="1" si="1245"/>
        <v>0</v>
      </c>
      <c r="T4182" s="46">
        <f t="shared" ca="1" si="1246"/>
        <v>21</v>
      </c>
      <c r="X4182" s="74">
        <f t="shared" ca="1" si="1247"/>
        <v>-2.2532811060535449</v>
      </c>
      <c r="Y4182" s="75">
        <f t="shared" ca="1" si="1248"/>
        <v>-2.2532811060535449</v>
      </c>
      <c r="Z4182" s="74">
        <f t="shared" ca="1" si="1249"/>
        <v>0.10505396525406312</v>
      </c>
      <c r="AA4182" s="76">
        <f t="shared" ca="1" si="1250"/>
        <v>-2253.281106053545</v>
      </c>
      <c r="AB4182" s="76">
        <f t="shared" ca="1" si="1251"/>
        <v>105.05396525406312</v>
      </c>
    </row>
    <row r="4183" spans="1:28" x14ac:dyDescent="0.25">
      <c r="A4183" s="2">
        <f t="shared" si="1252"/>
        <v>29</v>
      </c>
      <c r="B4183" s="16">
        <f ca="1">VLOOKUP(A4183,PERIODS!$O$4:$P$33,2,FALSE)</f>
        <v>0.04</v>
      </c>
      <c r="C4183" s="15"/>
      <c r="D4183" s="18">
        <v>4169</v>
      </c>
      <c r="E4183" s="34">
        <f t="shared" ca="1" si="1235"/>
        <v>21484.717749881325</v>
      </c>
      <c r="F4183" s="34">
        <f t="shared" ca="1" si="1236"/>
        <v>4000</v>
      </c>
      <c r="G4183" s="69">
        <f t="shared" ca="1" si="1240"/>
        <v>0</v>
      </c>
      <c r="H4183" s="34">
        <f t="shared" ca="1" si="1241"/>
        <v>-910.892027420094</v>
      </c>
      <c r="I4183" s="34">
        <f t="shared" ca="1" si="1242"/>
        <v>3089.1079725799059</v>
      </c>
      <c r="J4183" s="18">
        <f ca="1">SUM(INDIRECT(ADDRESS(ROW(F4183),COLUMN(F4183),4)):INDIRECT(ADDRESS(ROW(F4183)+N$5-1,COLUMN(F4183),4)))</f>
        <v>21200</v>
      </c>
      <c r="K4183" s="18">
        <f t="shared" ca="1" si="1243"/>
        <v>0</v>
      </c>
      <c r="L4183" s="18">
        <f t="shared" ca="1" si="1253"/>
        <v>0</v>
      </c>
      <c r="M4183" s="18">
        <f t="shared" ca="1" si="1237"/>
        <v>0</v>
      </c>
      <c r="N4183" s="34">
        <f t="shared" ca="1" si="1244"/>
        <v>18395.609777301419</v>
      </c>
      <c r="P4183" s="18">
        <f t="shared" ca="1" si="1238"/>
        <v>910.892027420094</v>
      </c>
      <c r="Q4183" s="47">
        <f ca="1">SUM(L$15:L4183)-SUM(M$15:M4183)</f>
        <v>0</v>
      </c>
      <c r="R4183" s="47" t="str">
        <f t="shared" ca="1" si="1239"/>
        <v>M4186</v>
      </c>
      <c r="S4183" s="40">
        <f t="shared" ca="1" si="1245"/>
        <v>0</v>
      </c>
      <c r="T4183" s="46">
        <f t="shared" ca="1" si="1246"/>
        <v>74</v>
      </c>
      <c r="X4183" s="74">
        <f t="shared" ca="1" si="1247"/>
        <v>-0.91089202742009401</v>
      </c>
      <c r="Y4183" s="75">
        <f t="shared" ca="1" si="1248"/>
        <v>-0.91089202742009401</v>
      </c>
      <c r="Z4183" s="74">
        <f t="shared" ca="1" si="1249"/>
        <v>0.40216532148780054</v>
      </c>
      <c r="AA4183" s="76">
        <f t="shared" ca="1" si="1250"/>
        <v>-910.892027420094</v>
      </c>
      <c r="AB4183" s="76">
        <f t="shared" ca="1" si="1251"/>
        <v>402.16532148780055</v>
      </c>
    </row>
    <row r="4184" spans="1:28" x14ac:dyDescent="0.25">
      <c r="A4184" s="2">
        <f t="shared" si="1252"/>
        <v>30</v>
      </c>
      <c r="B4184" s="16">
        <f ca="1">VLOOKUP(A4184,PERIODS!$O$4:$P$33,2,FALSE)</f>
        <v>0.04</v>
      </c>
      <c r="C4184" s="15"/>
      <c r="D4184" s="18">
        <v>4170</v>
      </c>
      <c r="E4184" s="34">
        <f t="shared" ca="1" si="1235"/>
        <v>18395.609777301419</v>
      </c>
      <c r="F4184" s="34">
        <f t="shared" ca="1" si="1236"/>
        <v>4000</v>
      </c>
      <c r="G4184" s="69">
        <f t="shared" ca="1" si="1240"/>
        <v>0</v>
      </c>
      <c r="H4184" s="34">
        <f t="shared" ca="1" si="1241"/>
        <v>1959.9639845400536</v>
      </c>
      <c r="I4184" s="34">
        <f t="shared" ca="1" si="1242"/>
        <v>5959.9639845400534</v>
      </c>
      <c r="J4184" s="18">
        <f ca="1">SUM(INDIRECT(ADDRESS(ROW(F4184),COLUMN(F4184),4)):INDIRECT(ADDRESS(ROW(F4184)+N$5-1,COLUMN(F4184),4)))</f>
        <v>20500</v>
      </c>
      <c r="K4184" s="18">
        <f t="shared" ca="1" si="1243"/>
        <v>16350</v>
      </c>
      <c r="L4184" s="18">
        <f t="shared" ca="1" si="1253"/>
        <v>16350</v>
      </c>
      <c r="M4184" s="18">
        <f t="shared" ca="1" si="1237"/>
        <v>0</v>
      </c>
      <c r="N4184" s="34">
        <f t="shared" ca="1" si="1244"/>
        <v>12435.645792761366</v>
      </c>
      <c r="P4184" s="18">
        <f t="shared" ca="1" si="1238"/>
        <v>1959.9639845400536</v>
      </c>
      <c r="Q4184" s="47">
        <f ca="1">SUM(L$15:L4184)-SUM(M$15:M4184)</f>
        <v>16350</v>
      </c>
      <c r="R4184" s="47" t="str">
        <f t="shared" ca="1" si="1239"/>
        <v>M4187</v>
      </c>
      <c r="S4184" s="40">
        <f t="shared" ca="1" si="1245"/>
        <v>0</v>
      </c>
      <c r="T4184" s="46">
        <f t="shared" ca="1" si="1246"/>
        <v>44</v>
      </c>
      <c r="X4184" s="74">
        <f t="shared" ca="1" si="1247"/>
        <v>2.0505632786092218</v>
      </c>
      <c r="Y4184" s="75">
        <f t="shared" ca="1" si="1248"/>
        <v>1.9599639845400536</v>
      </c>
      <c r="Z4184" s="74">
        <f t="shared" ca="1" si="1249"/>
        <v>7.0990713842313315</v>
      </c>
      <c r="AA4184" s="76">
        <f t="shared" ca="1" si="1250"/>
        <v>1959.9639845400536</v>
      </c>
      <c r="AB4184" s="76">
        <f t="shared" ca="1" si="1251"/>
        <v>7099.0713842313316</v>
      </c>
    </row>
    <row r="4185" spans="1:28" x14ac:dyDescent="0.25">
      <c r="A4185" s="2">
        <f t="shared" si="1252"/>
        <v>1</v>
      </c>
      <c r="B4185" s="16">
        <f ca="1">VLOOKUP(A4185,PERIODS!$O$4:$P$33,2,FALSE)</f>
        <v>2.4E-2</v>
      </c>
      <c r="C4185" s="15"/>
      <c r="D4185" s="18">
        <v>4171</v>
      </c>
      <c r="E4185" s="34">
        <f t="shared" ca="1" si="1235"/>
        <v>12435.645792761366</v>
      </c>
      <c r="F4185" s="34">
        <f t="shared" ca="1" si="1236"/>
        <v>2400</v>
      </c>
      <c r="G4185" s="69">
        <f t="shared" ca="1" si="1240"/>
        <v>0</v>
      </c>
      <c r="H4185" s="34">
        <f t="shared" ca="1" si="1241"/>
        <v>-459.43006428364328</v>
      </c>
      <c r="I4185" s="34">
        <f t="shared" ca="1" si="1242"/>
        <v>1940.5699357163567</v>
      </c>
      <c r="J4185" s="18">
        <f ca="1">SUM(INDIRECT(ADDRESS(ROW(F4185),COLUMN(F4185),4)):INDIRECT(ADDRESS(ROW(F4185)+N$5-1,COLUMN(F4185),4)))</f>
        <v>19800</v>
      </c>
      <c r="K4185" s="18">
        <f t="shared" ca="1" si="1243"/>
        <v>16350</v>
      </c>
      <c r="L4185" s="18">
        <f t="shared" ca="1" si="1253"/>
        <v>0</v>
      </c>
      <c r="M4185" s="18">
        <f t="shared" ca="1" si="1237"/>
        <v>0</v>
      </c>
      <c r="N4185" s="34">
        <f t="shared" ca="1" si="1244"/>
        <v>10495.075857045009</v>
      </c>
      <c r="P4185" s="18">
        <f t="shared" ca="1" si="1238"/>
        <v>459.43006428364328</v>
      </c>
      <c r="Q4185" s="47">
        <f ca="1">SUM(L$15:L4185)-SUM(M$15:M4185)</f>
        <v>16350</v>
      </c>
      <c r="R4185" s="47" t="str">
        <f t="shared" ca="1" si="1239"/>
        <v>M4188</v>
      </c>
      <c r="S4185" s="40">
        <f t="shared" ca="1" si="1245"/>
        <v>0</v>
      </c>
      <c r="T4185" s="46">
        <f t="shared" ca="1" si="1246"/>
        <v>61</v>
      </c>
      <c r="X4185" s="74">
        <f t="shared" ca="1" si="1247"/>
        <v>-0.4594300642836433</v>
      </c>
      <c r="Y4185" s="75">
        <f t="shared" ca="1" si="1248"/>
        <v>-0.4594300642836433</v>
      </c>
      <c r="Z4185" s="74">
        <f t="shared" ca="1" si="1249"/>
        <v>0.63164353915203153</v>
      </c>
      <c r="AA4185" s="76">
        <f t="shared" ca="1" si="1250"/>
        <v>-459.43006428364328</v>
      </c>
      <c r="AB4185" s="76">
        <f t="shared" ca="1" si="1251"/>
        <v>631.64353915203151</v>
      </c>
    </row>
    <row r="4186" spans="1:28" x14ac:dyDescent="0.25">
      <c r="A4186" s="2">
        <f t="shared" si="1252"/>
        <v>2</v>
      </c>
      <c r="B4186" s="16">
        <f ca="1">VLOOKUP(A4186,PERIODS!$O$4:$P$33,2,FALSE)</f>
        <v>2.5000000000000001E-2</v>
      </c>
      <c r="C4186" s="15"/>
      <c r="D4186" s="18">
        <v>4172</v>
      </c>
      <c r="E4186" s="34">
        <f t="shared" ca="1" si="1235"/>
        <v>10495.075857045009</v>
      </c>
      <c r="F4186" s="34">
        <f t="shared" ca="1" si="1236"/>
        <v>2500</v>
      </c>
      <c r="G4186" s="69">
        <f t="shared" ca="1" si="1240"/>
        <v>0</v>
      </c>
      <c r="H4186" s="34">
        <f t="shared" ca="1" si="1241"/>
        <v>-1027.1179176159244</v>
      </c>
      <c r="I4186" s="34">
        <f t="shared" ca="1" si="1242"/>
        <v>1472.8820823840756</v>
      </c>
      <c r="J4186" s="18">
        <f ca="1">SUM(INDIRECT(ADDRESS(ROW(F4186),COLUMN(F4186),4)):INDIRECT(ADDRESS(ROW(F4186)+N$5-1,COLUMN(F4186),4)))</f>
        <v>20700</v>
      </c>
      <c r="K4186" s="18">
        <f t="shared" ca="1" si="1243"/>
        <v>16350</v>
      </c>
      <c r="L4186" s="18">
        <f t="shared" ca="1" si="1253"/>
        <v>0</v>
      </c>
      <c r="M4186" s="18">
        <f t="shared" ca="1" si="1237"/>
        <v>0</v>
      </c>
      <c r="N4186" s="34">
        <f t="shared" ca="1" si="1244"/>
        <v>9022.1937746609328</v>
      </c>
      <c r="P4186" s="18">
        <f t="shared" ca="1" si="1238"/>
        <v>1027.1179176159244</v>
      </c>
      <c r="Q4186" s="47">
        <f ca="1">SUM(L$15:L4186)-SUM(M$15:M4186)</f>
        <v>16350</v>
      </c>
      <c r="R4186" s="47" t="str">
        <f t="shared" ca="1" si="1239"/>
        <v>M4189</v>
      </c>
      <c r="S4186" s="40">
        <f t="shared" ca="1" si="1245"/>
        <v>0</v>
      </c>
      <c r="T4186" s="46">
        <f t="shared" ca="1" si="1246"/>
        <v>79</v>
      </c>
      <c r="X4186" s="74">
        <f t="shared" ca="1" si="1247"/>
        <v>-1.0271179176159244</v>
      </c>
      <c r="Y4186" s="75">
        <f t="shared" ca="1" si="1248"/>
        <v>-1.0271179176159244</v>
      </c>
      <c r="Z4186" s="74">
        <f t="shared" ca="1" si="1249"/>
        <v>0.35803736818777115</v>
      </c>
      <c r="AA4186" s="76">
        <f t="shared" ca="1" si="1250"/>
        <v>-1027.1179176159244</v>
      </c>
      <c r="AB4186" s="76">
        <f t="shared" ca="1" si="1251"/>
        <v>358.03736818777116</v>
      </c>
    </row>
    <row r="4187" spans="1:28" x14ac:dyDescent="0.25">
      <c r="A4187" s="2">
        <f t="shared" si="1252"/>
        <v>3</v>
      </c>
      <c r="B4187" s="16">
        <f ca="1">VLOOKUP(A4187,PERIODS!$O$4:$P$33,2,FALSE)</f>
        <v>2.5000000000000001E-2</v>
      </c>
      <c r="C4187" s="15"/>
      <c r="D4187" s="18">
        <v>4173</v>
      </c>
      <c r="E4187" s="34">
        <f t="shared" ca="1" si="1235"/>
        <v>9022.1937746609328</v>
      </c>
      <c r="F4187" s="34">
        <f t="shared" ca="1" si="1236"/>
        <v>2500</v>
      </c>
      <c r="G4187" s="69">
        <f t="shared" ca="1" si="1240"/>
        <v>0</v>
      </c>
      <c r="H4187" s="34">
        <f t="shared" ca="1" si="1241"/>
        <v>-113.07994553497073</v>
      </c>
      <c r="I4187" s="34">
        <f t="shared" ca="1" si="1242"/>
        <v>2386.9200544650294</v>
      </c>
      <c r="J4187" s="18">
        <f ca="1">SUM(INDIRECT(ADDRESS(ROW(F4187),COLUMN(F4187),4)):INDIRECT(ADDRESS(ROW(F4187)+N$5-1,COLUMN(F4187),4)))</f>
        <v>21500</v>
      </c>
      <c r="K4187" s="18">
        <f t="shared" ca="1" si="1243"/>
        <v>0</v>
      </c>
      <c r="L4187" s="18">
        <f t="shared" ca="1" si="1253"/>
        <v>0</v>
      </c>
      <c r="M4187" s="18">
        <f t="shared" ca="1" si="1237"/>
        <v>16350</v>
      </c>
      <c r="N4187" s="34">
        <f t="shared" ca="1" si="1244"/>
        <v>22985.273720195903</v>
      </c>
      <c r="P4187" s="18">
        <f t="shared" ca="1" si="1238"/>
        <v>113.07994553497073</v>
      </c>
      <c r="Q4187" s="47">
        <f ca="1">SUM(L$15:L4187)-SUM(M$15:M4187)</f>
        <v>0</v>
      </c>
      <c r="R4187" s="47" t="str">
        <f t="shared" ca="1" si="1239"/>
        <v>M4190</v>
      </c>
      <c r="S4187" s="40">
        <f t="shared" ca="1" si="1245"/>
        <v>0</v>
      </c>
      <c r="T4187" s="46">
        <f t="shared" ca="1" si="1246"/>
        <v>16</v>
      </c>
      <c r="X4187" s="74">
        <f t="shared" ca="1" si="1247"/>
        <v>-0.11307994553497074</v>
      </c>
      <c r="Y4187" s="75">
        <f t="shared" ca="1" si="1248"/>
        <v>-0.11307994553497074</v>
      </c>
      <c r="Z4187" s="74">
        <f t="shared" ca="1" si="1249"/>
        <v>0.89307925956279877</v>
      </c>
      <c r="AA4187" s="76">
        <f t="shared" ca="1" si="1250"/>
        <v>-113.07994553497073</v>
      </c>
      <c r="AB4187" s="76">
        <f t="shared" ca="1" si="1251"/>
        <v>893.07925956279871</v>
      </c>
    </row>
    <row r="4188" spans="1:28" x14ac:dyDescent="0.25">
      <c r="A4188" s="2">
        <f t="shared" si="1252"/>
        <v>4</v>
      </c>
      <c r="B4188" s="16">
        <f ca="1">VLOOKUP(A4188,PERIODS!$O$4:$P$33,2,FALSE)</f>
        <v>2.5000000000000001E-2</v>
      </c>
      <c r="C4188" s="15"/>
      <c r="D4188" s="18">
        <v>4174</v>
      </c>
      <c r="E4188" s="34">
        <f t="shared" ca="1" si="1235"/>
        <v>22985.273720195903</v>
      </c>
      <c r="F4188" s="34">
        <f t="shared" ca="1" si="1236"/>
        <v>2500</v>
      </c>
      <c r="G4188" s="69">
        <f t="shared" ca="1" si="1240"/>
        <v>0</v>
      </c>
      <c r="H4188" s="34">
        <f t="shared" ca="1" si="1241"/>
        <v>-1103.7348805656898</v>
      </c>
      <c r="I4188" s="34">
        <f t="shared" ca="1" si="1242"/>
        <v>1396.2651194343102</v>
      </c>
      <c r="J4188" s="18">
        <f ca="1">SUM(INDIRECT(ADDRESS(ROW(F4188),COLUMN(F4188),4)):INDIRECT(ADDRESS(ROW(F4188)+N$5-1,COLUMN(F4188),4)))</f>
        <v>22300</v>
      </c>
      <c r="K4188" s="18">
        <f t="shared" ca="1" si="1243"/>
        <v>0</v>
      </c>
      <c r="L4188" s="18">
        <f t="shared" ca="1" si="1253"/>
        <v>0</v>
      </c>
      <c r="M4188" s="18">
        <f t="shared" ca="1" si="1237"/>
        <v>0</v>
      </c>
      <c r="N4188" s="34">
        <f t="shared" ca="1" si="1244"/>
        <v>21589.008600761594</v>
      </c>
      <c r="P4188" s="18">
        <f t="shared" ca="1" si="1238"/>
        <v>1103.7348805656898</v>
      </c>
      <c r="Q4188" s="47">
        <f ca="1">SUM(L$15:L4188)-SUM(M$15:M4188)</f>
        <v>0</v>
      </c>
      <c r="R4188" s="47" t="str">
        <f t="shared" ca="1" si="1239"/>
        <v>M4191</v>
      </c>
      <c r="S4188" s="40">
        <f t="shared" ca="1" si="1245"/>
        <v>0</v>
      </c>
      <c r="T4188" s="46">
        <f t="shared" ca="1" si="1246"/>
        <v>97</v>
      </c>
      <c r="X4188" s="74">
        <f t="shared" ca="1" si="1247"/>
        <v>-1.1037348805656897</v>
      </c>
      <c r="Y4188" s="75">
        <f t="shared" ca="1" si="1248"/>
        <v>-1.1037348805656897</v>
      </c>
      <c r="Z4188" s="74">
        <f t="shared" ca="1" si="1249"/>
        <v>0.33163016873378176</v>
      </c>
      <c r="AA4188" s="76">
        <f t="shared" ca="1" si="1250"/>
        <v>-1103.7348805656898</v>
      </c>
      <c r="AB4188" s="76">
        <f t="shared" ca="1" si="1251"/>
        <v>331.63016873378177</v>
      </c>
    </row>
    <row r="4189" spans="1:28" x14ac:dyDescent="0.25">
      <c r="A4189" s="2">
        <f t="shared" si="1252"/>
        <v>5</v>
      </c>
      <c r="B4189" s="16">
        <f ca="1">VLOOKUP(A4189,PERIODS!$O$4:$P$33,2,FALSE)</f>
        <v>3.3000000000000002E-2</v>
      </c>
      <c r="C4189" s="15"/>
      <c r="D4189" s="18">
        <v>4175</v>
      </c>
      <c r="E4189" s="34">
        <f t="shared" ca="1" si="1235"/>
        <v>21589.008600761594</v>
      </c>
      <c r="F4189" s="34">
        <f t="shared" ca="1" si="1236"/>
        <v>3300</v>
      </c>
      <c r="G4189" s="69">
        <f t="shared" ca="1" si="1240"/>
        <v>0</v>
      </c>
      <c r="H4189" s="34">
        <f t="shared" ca="1" si="1241"/>
        <v>1009.9371711277776</v>
      </c>
      <c r="I4189" s="34">
        <f t="shared" ca="1" si="1242"/>
        <v>4309.9371711277772</v>
      </c>
      <c r="J4189" s="18">
        <f ca="1">SUM(INDIRECT(ADDRESS(ROW(F4189),COLUMN(F4189),4)):INDIRECT(ADDRESS(ROW(F4189)+N$5-1,COLUMN(F4189),4)))</f>
        <v>23100</v>
      </c>
      <c r="K4189" s="18">
        <f t="shared" ca="1" si="1243"/>
        <v>16350</v>
      </c>
      <c r="L4189" s="18">
        <f t="shared" ca="1" si="1253"/>
        <v>16350</v>
      </c>
      <c r="M4189" s="18">
        <f t="shared" ca="1" si="1237"/>
        <v>0</v>
      </c>
      <c r="N4189" s="34">
        <f t="shared" ca="1" si="1244"/>
        <v>17279.071429633816</v>
      </c>
      <c r="P4189" s="18">
        <f t="shared" ca="1" si="1238"/>
        <v>1009.9371711277776</v>
      </c>
      <c r="Q4189" s="47">
        <f ca="1">SUM(L$15:L4189)-SUM(M$15:M4189)</f>
        <v>16350</v>
      </c>
      <c r="R4189" s="47" t="str">
        <f t="shared" ca="1" si="1239"/>
        <v>M4192</v>
      </c>
      <c r="S4189" s="40">
        <f t="shared" ca="1" si="1245"/>
        <v>0</v>
      </c>
      <c r="T4189" s="46">
        <f t="shared" ca="1" si="1246"/>
        <v>23</v>
      </c>
      <c r="X4189" s="74">
        <f t="shared" ca="1" si="1247"/>
        <v>1.0099371711277776</v>
      </c>
      <c r="Y4189" s="75">
        <f t="shared" ca="1" si="1248"/>
        <v>1.0099371711277776</v>
      </c>
      <c r="Z4189" s="74">
        <f t="shared" ca="1" si="1249"/>
        <v>2.7454285174205419</v>
      </c>
      <c r="AA4189" s="76">
        <f t="shared" ca="1" si="1250"/>
        <v>1009.9371711277776</v>
      </c>
      <c r="AB4189" s="76">
        <f t="shared" ca="1" si="1251"/>
        <v>2745.428517420542</v>
      </c>
    </row>
    <row r="4190" spans="1:28" x14ac:dyDescent="0.25">
      <c r="A4190" s="2">
        <f t="shared" si="1252"/>
        <v>6</v>
      </c>
      <c r="B4190" s="16">
        <f ca="1">VLOOKUP(A4190,PERIODS!$O$4:$P$33,2,FALSE)</f>
        <v>3.3000000000000002E-2</v>
      </c>
      <c r="C4190" s="15"/>
      <c r="D4190" s="18">
        <v>4176</v>
      </c>
      <c r="E4190" s="34">
        <f t="shared" ca="1" si="1235"/>
        <v>17279.071429633816</v>
      </c>
      <c r="F4190" s="34">
        <f t="shared" ca="1" si="1236"/>
        <v>3300</v>
      </c>
      <c r="G4190" s="69">
        <f t="shared" ca="1" si="1240"/>
        <v>0</v>
      </c>
      <c r="H4190" s="34">
        <f t="shared" ca="1" si="1241"/>
        <v>358.64617990966042</v>
      </c>
      <c r="I4190" s="34">
        <f t="shared" ca="1" si="1242"/>
        <v>3658.6461799096605</v>
      </c>
      <c r="J4190" s="18">
        <f ca="1">SUM(INDIRECT(ADDRESS(ROW(F4190),COLUMN(F4190),4)):INDIRECT(ADDRESS(ROW(F4190)+N$5-1,COLUMN(F4190),4)))</f>
        <v>23100</v>
      </c>
      <c r="K4190" s="18">
        <f t="shared" ca="1" si="1243"/>
        <v>16350</v>
      </c>
      <c r="L4190" s="18">
        <f t="shared" ca="1" si="1253"/>
        <v>0</v>
      </c>
      <c r="M4190" s="18">
        <f t="shared" ca="1" si="1237"/>
        <v>0</v>
      </c>
      <c r="N4190" s="34">
        <f t="shared" ca="1" si="1244"/>
        <v>13620.425249724154</v>
      </c>
      <c r="P4190" s="18">
        <f t="shared" ca="1" si="1238"/>
        <v>358.64617990966042</v>
      </c>
      <c r="Q4190" s="47">
        <f ca="1">SUM(L$15:L4190)-SUM(M$15:M4190)</f>
        <v>16350</v>
      </c>
      <c r="R4190" s="47" t="str">
        <f t="shared" ca="1" si="1239"/>
        <v>M4193</v>
      </c>
      <c r="S4190" s="40">
        <f t="shared" ca="1" si="1245"/>
        <v>0</v>
      </c>
      <c r="T4190" s="46">
        <f t="shared" ca="1" si="1246"/>
        <v>15</v>
      </c>
      <c r="X4190" s="74">
        <f t="shared" ca="1" si="1247"/>
        <v>0.35864617990966041</v>
      </c>
      <c r="Y4190" s="75">
        <f t="shared" ca="1" si="1248"/>
        <v>0.35864617990966041</v>
      </c>
      <c r="Z4190" s="74">
        <f t="shared" ca="1" si="1249"/>
        <v>1.431390257334018</v>
      </c>
      <c r="AA4190" s="76">
        <f t="shared" ca="1" si="1250"/>
        <v>358.64617990966042</v>
      </c>
      <c r="AB4190" s="76">
        <f t="shared" ca="1" si="1251"/>
        <v>1431.3902573340181</v>
      </c>
    </row>
    <row r="4191" spans="1:28" x14ac:dyDescent="0.25">
      <c r="A4191" s="2">
        <f t="shared" si="1252"/>
        <v>7</v>
      </c>
      <c r="B4191" s="16">
        <f ca="1">VLOOKUP(A4191,PERIODS!$O$4:$P$33,2,FALSE)</f>
        <v>3.3000000000000002E-2</v>
      </c>
      <c r="C4191" s="15"/>
      <c r="D4191" s="18">
        <v>4177</v>
      </c>
      <c r="E4191" s="34">
        <f t="shared" ca="1" si="1235"/>
        <v>13620.425249724154</v>
      </c>
      <c r="F4191" s="34">
        <f t="shared" ca="1" si="1236"/>
        <v>3300</v>
      </c>
      <c r="G4191" s="69">
        <f t="shared" ca="1" si="1240"/>
        <v>0</v>
      </c>
      <c r="H4191" s="34">
        <f t="shared" ca="1" si="1241"/>
        <v>1959.9639845400536</v>
      </c>
      <c r="I4191" s="34">
        <f t="shared" ca="1" si="1242"/>
        <v>5259.9639845400534</v>
      </c>
      <c r="J4191" s="18">
        <f ca="1">SUM(INDIRECT(ADDRESS(ROW(F4191),COLUMN(F4191),4)):INDIRECT(ADDRESS(ROW(F4191)+N$5-1,COLUMN(F4191),4)))</f>
        <v>23100</v>
      </c>
      <c r="K4191" s="18">
        <f t="shared" ca="1" si="1243"/>
        <v>16350</v>
      </c>
      <c r="L4191" s="18">
        <f t="shared" ca="1" si="1253"/>
        <v>0</v>
      </c>
      <c r="M4191" s="18">
        <f t="shared" ca="1" si="1237"/>
        <v>0</v>
      </c>
      <c r="N4191" s="34">
        <f t="shared" ca="1" si="1244"/>
        <v>8360.4612651841016</v>
      </c>
      <c r="P4191" s="18">
        <f t="shared" ca="1" si="1238"/>
        <v>1959.9639845400536</v>
      </c>
      <c r="Q4191" s="47">
        <f ca="1">SUM(L$15:L4191)-SUM(M$15:M4191)</f>
        <v>16350</v>
      </c>
      <c r="R4191" s="47" t="str">
        <f t="shared" ca="1" si="1239"/>
        <v>M4194</v>
      </c>
      <c r="S4191" s="40">
        <f t="shared" ca="1" si="1245"/>
        <v>0</v>
      </c>
      <c r="T4191" s="46">
        <f t="shared" ca="1" si="1246"/>
        <v>27</v>
      </c>
      <c r="X4191" s="74">
        <f t="shared" ca="1" si="1247"/>
        <v>2.7060920057753659</v>
      </c>
      <c r="Y4191" s="75">
        <f t="shared" ca="1" si="1248"/>
        <v>1.9599639845400536</v>
      </c>
      <c r="Z4191" s="74">
        <f t="shared" ca="1" si="1249"/>
        <v>7.0990713842313315</v>
      </c>
      <c r="AA4191" s="76">
        <f t="shared" ca="1" si="1250"/>
        <v>1959.9639845400536</v>
      </c>
      <c r="AB4191" s="76">
        <f t="shared" ca="1" si="1251"/>
        <v>7099.0713842313316</v>
      </c>
    </row>
    <row r="4192" spans="1:28" x14ac:dyDescent="0.25">
      <c r="A4192" s="2">
        <f t="shared" si="1252"/>
        <v>8</v>
      </c>
      <c r="B4192" s="16">
        <f ca="1">VLOOKUP(A4192,PERIODS!$O$4:$P$33,2,FALSE)</f>
        <v>3.3000000000000002E-2</v>
      </c>
      <c r="C4192" s="15"/>
      <c r="D4192" s="18">
        <v>4178</v>
      </c>
      <c r="E4192" s="34">
        <f t="shared" ca="1" si="1235"/>
        <v>8360.4612651841016</v>
      </c>
      <c r="F4192" s="34">
        <f t="shared" ca="1" si="1236"/>
        <v>3300</v>
      </c>
      <c r="G4192" s="69">
        <f t="shared" ca="1" si="1240"/>
        <v>0</v>
      </c>
      <c r="H4192" s="34">
        <f t="shared" ca="1" si="1241"/>
        <v>1151.0973920209635</v>
      </c>
      <c r="I4192" s="34">
        <f t="shared" ca="1" si="1242"/>
        <v>4451.0973920209635</v>
      </c>
      <c r="J4192" s="18">
        <f ca="1">SUM(INDIRECT(ADDRESS(ROW(F4192),COLUMN(F4192),4)):INDIRECT(ADDRESS(ROW(F4192)+N$5-1,COLUMN(F4192),4)))</f>
        <v>23100</v>
      </c>
      <c r="K4192" s="18">
        <f t="shared" ca="1" si="1243"/>
        <v>0</v>
      </c>
      <c r="L4192" s="18">
        <f t="shared" ca="1" si="1253"/>
        <v>0</v>
      </c>
      <c r="M4192" s="18">
        <f t="shared" ca="1" si="1237"/>
        <v>16350</v>
      </c>
      <c r="N4192" s="34">
        <f t="shared" ca="1" si="1244"/>
        <v>20259.363873163136</v>
      </c>
      <c r="P4192" s="18">
        <f t="shared" ca="1" si="1238"/>
        <v>1151.0973920209635</v>
      </c>
      <c r="Q4192" s="47">
        <f ca="1">SUM(L$15:L4192)-SUM(M$15:M4192)</f>
        <v>0</v>
      </c>
      <c r="R4192" s="47" t="str">
        <f t="shared" ca="1" si="1239"/>
        <v>M4195</v>
      </c>
      <c r="S4192" s="40">
        <f t="shared" ca="1" si="1245"/>
        <v>0</v>
      </c>
      <c r="T4192" s="46">
        <f t="shared" ca="1" si="1246"/>
        <v>48</v>
      </c>
      <c r="X4192" s="74">
        <f t="shared" ca="1" si="1247"/>
        <v>1.1510973920209635</v>
      </c>
      <c r="Y4192" s="75">
        <f t="shared" ca="1" si="1248"/>
        <v>1.1510973920209635</v>
      </c>
      <c r="Z4192" s="74">
        <f t="shared" ca="1" si="1249"/>
        <v>3.1616605877426363</v>
      </c>
      <c r="AA4192" s="76">
        <f t="shared" ca="1" si="1250"/>
        <v>1151.0973920209635</v>
      </c>
      <c r="AB4192" s="76">
        <f t="shared" ca="1" si="1251"/>
        <v>3161.6605877426364</v>
      </c>
    </row>
    <row r="4193" spans="1:28" x14ac:dyDescent="0.25">
      <c r="A4193" s="2">
        <f t="shared" si="1252"/>
        <v>9</v>
      </c>
      <c r="B4193" s="16">
        <f ca="1">VLOOKUP(A4193,PERIODS!$O$4:$P$33,2,FALSE)</f>
        <v>3.3000000000000002E-2</v>
      </c>
      <c r="C4193" s="15"/>
      <c r="D4193" s="18">
        <v>4179</v>
      </c>
      <c r="E4193" s="34">
        <f t="shared" ca="1" si="1235"/>
        <v>20259.363873163136</v>
      </c>
      <c r="F4193" s="34">
        <f t="shared" ca="1" si="1236"/>
        <v>3300</v>
      </c>
      <c r="G4193" s="69">
        <f t="shared" ca="1" si="1240"/>
        <v>0</v>
      </c>
      <c r="H4193" s="34">
        <f t="shared" ca="1" si="1241"/>
        <v>-16.40123937729425</v>
      </c>
      <c r="I4193" s="34">
        <f t="shared" ca="1" si="1242"/>
        <v>3283.5987606227059</v>
      </c>
      <c r="J4193" s="18">
        <f ca="1">SUM(INDIRECT(ADDRESS(ROW(F4193),COLUMN(F4193),4)):INDIRECT(ADDRESS(ROW(F4193)+N$5-1,COLUMN(F4193),4)))</f>
        <v>23100</v>
      </c>
      <c r="K4193" s="18">
        <f t="shared" ca="1" si="1243"/>
        <v>16350</v>
      </c>
      <c r="L4193" s="18">
        <f t="shared" ca="1" si="1253"/>
        <v>16350</v>
      </c>
      <c r="M4193" s="18">
        <f t="shared" ca="1" si="1237"/>
        <v>0</v>
      </c>
      <c r="N4193" s="34">
        <f t="shared" ca="1" si="1244"/>
        <v>16975.76511254043</v>
      </c>
      <c r="P4193" s="18">
        <f t="shared" ca="1" si="1238"/>
        <v>16.40123937729425</v>
      </c>
      <c r="Q4193" s="47">
        <f ca="1">SUM(L$15:L4193)-SUM(M$15:M4193)</f>
        <v>16350</v>
      </c>
      <c r="R4193" s="47" t="str">
        <f t="shared" ca="1" si="1239"/>
        <v>M4196</v>
      </c>
      <c r="S4193" s="40">
        <f t="shared" ca="1" si="1245"/>
        <v>0</v>
      </c>
      <c r="T4193" s="46">
        <f t="shared" ca="1" si="1246"/>
        <v>3</v>
      </c>
      <c r="X4193" s="74">
        <f t="shared" ca="1" si="1247"/>
        <v>-1.6401239377294249E-2</v>
      </c>
      <c r="Y4193" s="75">
        <f t="shared" ca="1" si="1248"/>
        <v>-1.6401239377294249E-2</v>
      </c>
      <c r="Z4193" s="74">
        <f t="shared" ca="1" si="1249"/>
        <v>0.98373252863043714</v>
      </c>
      <c r="AA4193" s="76">
        <f t="shared" ca="1" si="1250"/>
        <v>-16.40123937729425</v>
      </c>
      <c r="AB4193" s="76">
        <f t="shared" ca="1" si="1251"/>
        <v>983.73252863043717</v>
      </c>
    </row>
    <row r="4194" spans="1:28" x14ac:dyDescent="0.25">
      <c r="A4194" s="2">
        <f t="shared" si="1252"/>
        <v>10</v>
      </c>
      <c r="B4194" s="16">
        <f ca="1">VLOOKUP(A4194,PERIODS!$O$4:$P$33,2,FALSE)</f>
        <v>3.3000000000000002E-2</v>
      </c>
      <c r="C4194" s="15"/>
      <c r="D4194" s="18">
        <v>4180</v>
      </c>
      <c r="E4194" s="34">
        <f t="shared" ref="E4194:E4257" ca="1" si="1254">N4193</f>
        <v>16975.76511254043</v>
      </c>
      <c r="F4194" s="34">
        <f t="shared" ca="1" si="1236"/>
        <v>3300</v>
      </c>
      <c r="G4194" s="69">
        <f t="shared" ca="1" si="1240"/>
        <v>0</v>
      </c>
      <c r="H4194" s="34">
        <f t="shared" ca="1" si="1241"/>
        <v>-398.92945301854394</v>
      </c>
      <c r="I4194" s="34">
        <f t="shared" ca="1" si="1242"/>
        <v>2901.0705469814561</v>
      </c>
      <c r="J4194" s="18">
        <f ca="1">SUM(INDIRECT(ADDRESS(ROW(F4194),COLUMN(F4194),4)):INDIRECT(ADDRESS(ROW(F4194)+N$5-1,COLUMN(F4194),4)))</f>
        <v>23100</v>
      </c>
      <c r="K4194" s="18">
        <f t="shared" ca="1" si="1243"/>
        <v>16350</v>
      </c>
      <c r="L4194" s="18">
        <f t="shared" ca="1" si="1253"/>
        <v>0</v>
      </c>
      <c r="M4194" s="18">
        <f t="shared" ca="1" si="1237"/>
        <v>0</v>
      </c>
      <c r="N4194" s="34">
        <f t="shared" ca="1" si="1244"/>
        <v>14074.694565558973</v>
      </c>
      <c r="P4194" s="18">
        <f t="shared" ca="1" si="1238"/>
        <v>398.92945301854394</v>
      </c>
      <c r="Q4194" s="47">
        <f ca="1">SUM(L$15:L4194)-SUM(M$15:M4194)</f>
        <v>16350</v>
      </c>
      <c r="R4194" s="47" t="str">
        <f t="shared" ca="1" si="1239"/>
        <v>M4197</v>
      </c>
      <c r="S4194" s="40">
        <f t="shared" ca="1" si="1245"/>
        <v>0</v>
      </c>
      <c r="T4194" s="46">
        <f t="shared" ca="1" si="1246"/>
        <v>4</v>
      </c>
      <c r="X4194" s="74">
        <f t="shared" ca="1" si="1247"/>
        <v>-0.39892945301854393</v>
      </c>
      <c r="Y4194" s="75">
        <f t="shared" ca="1" si="1248"/>
        <v>-0.39892945301854393</v>
      </c>
      <c r="Z4194" s="74">
        <f t="shared" ca="1" si="1249"/>
        <v>0.67103803939176965</v>
      </c>
      <c r="AA4194" s="76">
        <f t="shared" ca="1" si="1250"/>
        <v>-398.92945301854394</v>
      </c>
      <c r="AB4194" s="76">
        <f t="shared" ca="1" si="1251"/>
        <v>671.03803939176964</v>
      </c>
    </row>
    <row r="4195" spans="1:28" x14ac:dyDescent="0.25">
      <c r="A4195" s="2">
        <f t="shared" si="1252"/>
        <v>11</v>
      </c>
      <c r="B4195" s="16">
        <f ca="1">VLOOKUP(A4195,PERIODS!$O$4:$P$33,2,FALSE)</f>
        <v>3.3000000000000002E-2</v>
      </c>
      <c r="C4195" s="15"/>
      <c r="D4195" s="18">
        <v>4181</v>
      </c>
      <c r="E4195" s="34">
        <f t="shared" ca="1" si="1254"/>
        <v>14074.694565558973</v>
      </c>
      <c r="F4195" s="34">
        <f t="shared" ca="1" si="1236"/>
        <v>3300</v>
      </c>
      <c r="G4195" s="69">
        <f t="shared" ca="1" si="1240"/>
        <v>0</v>
      </c>
      <c r="H4195" s="34">
        <f t="shared" ca="1" si="1241"/>
        <v>-1081.621853668735</v>
      </c>
      <c r="I4195" s="34">
        <f t="shared" ca="1" si="1242"/>
        <v>2218.3781463312653</v>
      </c>
      <c r="J4195" s="18">
        <f ca="1">SUM(INDIRECT(ADDRESS(ROW(F4195),COLUMN(F4195),4)):INDIRECT(ADDRESS(ROW(F4195)+N$5-1,COLUMN(F4195),4)))</f>
        <v>23300</v>
      </c>
      <c r="K4195" s="18">
        <f t="shared" ca="1" si="1243"/>
        <v>16350</v>
      </c>
      <c r="L4195" s="18">
        <f t="shared" ca="1" si="1253"/>
        <v>0</v>
      </c>
      <c r="M4195" s="18">
        <f t="shared" ca="1" si="1237"/>
        <v>0</v>
      </c>
      <c r="N4195" s="34">
        <f t="shared" ca="1" si="1244"/>
        <v>11856.316419227707</v>
      </c>
      <c r="P4195" s="18">
        <f t="shared" ca="1" si="1238"/>
        <v>1081.621853668735</v>
      </c>
      <c r="Q4195" s="47">
        <f ca="1">SUM(L$15:L4195)-SUM(M$15:M4195)</f>
        <v>16350</v>
      </c>
      <c r="R4195" s="47" t="str">
        <f t="shared" ca="1" si="1239"/>
        <v>M4198</v>
      </c>
      <c r="S4195" s="40">
        <f t="shared" ca="1" si="1245"/>
        <v>0</v>
      </c>
      <c r="T4195" s="46">
        <f t="shared" ca="1" si="1246"/>
        <v>17</v>
      </c>
      <c r="X4195" s="74">
        <f t="shared" ca="1" si="1247"/>
        <v>-1.081621853668735</v>
      </c>
      <c r="Y4195" s="75">
        <f t="shared" ca="1" si="1248"/>
        <v>-1.081621853668735</v>
      </c>
      <c r="Z4195" s="74">
        <f t="shared" ca="1" si="1249"/>
        <v>0.33904519779204184</v>
      </c>
      <c r="AA4195" s="76">
        <f t="shared" ca="1" si="1250"/>
        <v>-1081.621853668735</v>
      </c>
      <c r="AB4195" s="76">
        <f t="shared" ca="1" si="1251"/>
        <v>339.04519779204185</v>
      </c>
    </row>
    <row r="4196" spans="1:28" x14ac:dyDescent="0.25">
      <c r="A4196" s="2">
        <f t="shared" si="1252"/>
        <v>12</v>
      </c>
      <c r="B4196" s="16">
        <f ca="1">VLOOKUP(A4196,PERIODS!$O$4:$P$33,2,FALSE)</f>
        <v>3.3000000000000002E-2</v>
      </c>
      <c r="C4196" s="15"/>
      <c r="D4196" s="18">
        <v>4182</v>
      </c>
      <c r="E4196" s="34">
        <f t="shared" ca="1" si="1254"/>
        <v>11856.316419227707</v>
      </c>
      <c r="F4196" s="34">
        <f t="shared" ca="1" si="1236"/>
        <v>3300</v>
      </c>
      <c r="G4196" s="69">
        <f t="shared" ca="1" si="1240"/>
        <v>0</v>
      </c>
      <c r="H4196" s="34">
        <f t="shared" ca="1" si="1241"/>
        <v>340.64478535046845</v>
      </c>
      <c r="I4196" s="34">
        <f t="shared" ca="1" si="1242"/>
        <v>3640.6447853504683</v>
      </c>
      <c r="J4196" s="18">
        <f ca="1">SUM(INDIRECT(ADDRESS(ROW(F4196),COLUMN(F4196),4)):INDIRECT(ADDRESS(ROW(F4196)+N$5-1,COLUMN(F4196),4)))</f>
        <v>23500</v>
      </c>
      <c r="K4196" s="18">
        <f t="shared" ca="1" si="1243"/>
        <v>0</v>
      </c>
      <c r="L4196" s="18">
        <f t="shared" ca="1" si="1253"/>
        <v>0</v>
      </c>
      <c r="M4196" s="18">
        <f t="shared" ca="1" si="1237"/>
        <v>16350</v>
      </c>
      <c r="N4196" s="34">
        <f t="shared" ca="1" si="1244"/>
        <v>24565.671633877238</v>
      </c>
      <c r="P4196" s="18">
        <f t="shared" ca="1" si="1238"/>
        <v>340.64478535046845</v>
      </c>
      <c r="Q4196" s="47">
        <f ca="1">SUM(L$15:L4196)-SUM(M$15:M4196)</f>
        <v>0</v>
      </c>
      <c r="R4196" s="47" t="str">
        <f t="shared" ca="1" si="1239"/>
        <v>M4199</v>
      </c>
      <c r="S4196" s="40">
        <f t="shared" ca="1" si="1245"/>
        <v>0</v>
      </c>
      <c r="T4196" s="46">
        <f t="shared" ca="1" si="1246"/>
        <v>7</v>
      </c>
      <c r="X4196" s="74">
        <f t="shared" ca="1" si="1247"/>
        <v>0.34064478535046844</v>
      </c>
      <c r="Y4196" s="75">
        <f t="shared" ca="1" si="1248"/>
        <v>0.34064478535046844</v>
      </c>
      <c r="Z4196" s="74">
        <f t="shared" ca="1" si="1249"/>
        <v>1.405853772303125</v>
      </c>
      <c r="AA4196" s="76">
        <f t="shared" ca="1" si="1250"/>
        <v>340.64478535046845</v>
      </c>
      <c r="AB4196" s="76">
        <f t="shared" ca="1" si="1251"/>
        <v>1405.853772303125</v>
      </c>
    </row>
    <row r="4197" spans="1:28" x14ac:dyDescent="0.25">
      <c r="A4197" s="2">
        <f t="shared" si="1252"/>
        <v>13</v>
      </c>
      <c r="B4197" s="16">
        <f ca="1">VLOOKUP(A4197,PERIODS!$O$4:$P$33,2,FALSE)</f>
        <v>3.3000000000000002E-2</v>
      </c>
      <c r="C4197" s="15"/>
      <c r="D4197" s="18">
        <v>4183</v>
      </c>
      <c r="E4197" s="34">
        <f t="shared" ca="1" si="1254"/>
        <v>24565.671633877238</v>
      </c>
      <c r="F4197" s="34">
        <f t="shared" ca="1" si="1236"/>
        <v>3300</v>
      </c>
      <c r="G4197" s="69">
        <f t="shared" ca="1" si="1240"/>
        <v>0</v>
      </c>
      <c r="H4197" s="34">
        <f t="shared" ca="1" si="1241"/>
        <v>-588.35356724904386</v>
      </c>
      <c r="I4197" s="34">
        <f t="shared" ca="1" si="1242"/>
        <v>2711.6464327509561</v>
      </c>
      <c r="J4197" s="18">
        <f ca="1">SUM(INDIRECT(ADDRESS(ROW(F4197),COLUMN(F4197),4)):INDIRECT(ADDRESS(ROW(F4197)+N$5-1,COLUMN(F4197),4)))</f>
        <v>23700</v>
      </c>
      <c r="K4197" s="18">
        <f t="shared" ca="1" si="1243"/>
        <v>0</v>
      </c>
      <c r="L4197" s="18">
        <f t="shared" ca="1" si="1253"/>
        <v>0</v>
      </c>
      <c r="M4197" s="18">
        <f t="shared" ca="1" si="1237"/>
        <v>0</v>
      </c>
      <c r="N4197" s="34">
        <f t="shared" ca="1" si="1244"/>
        <v>21854.025201126282</v>
      </c>
      <c r="P4197" s="18">
        <f t="shared" ca="1" si="1238"/>
        <v>588.35356724904386</v>
      </c>
      <c r="Q4197" s="47">
        <f ca="1">SUM(L$15:L4197)-SUM(M$15:M4197)</f>
        <v>0</v>
      </c>
      <c r="R4197" s="47" t="str">
        <f t="shared" ca="1" si="1239"/>
        <v>M4200</v>
      </c>
      <c r="S4197" s="40">
        <f t="shared" ca="1" si="1245"/>
        <v>0</v>
      </c>
      <c r="T4197" s="46">
        <f t="shared" ca="1" si="1246"/>
        <v>36</v>
      </c>
      <c r="X4197" s="74">
        <f t="shared" ca="1" si="1247"/>
        <v>-0.58835356724904386</v>
      </c>
      <c r="Y4197" s="75">
        <f t="shared" ca="1" si="1248"/>
        <v>-0.58835356724904386</v>
      </c>
      <c r="Z4197" s="74">
        <f t="shared" ca="1" si="1249"/>
        <v>0.5552406990621388</v>
      </c>
      <c r="AA4197" s="76">
        <f t="shared" ca="1" si="1250"/>
        <v>-588.35356724904386</v>
      </c>
      <c r="AB4197" s="76">
        <f t="shared" ca="1" si="1251"/>
        <v>555.24069906213879</v>
      </c>
    </row>
    <row r="4198" spans="1:28" x14ac:dyDescent="0.25">
      <c r="A4198" s="2">
        <f t="shared" si="1252"/>
        <v>14</v>
      </c>
      <c r="B4198" s="16">
        <f ca="1">VLOOKUP(A4198,PERIODS!$O$4:$P$33,2,FALSE)</f>
        <v>3.3000000000000002E-2</v>
      </c>
      <c r="C4198" s="15"/>
      <c r="D4198" s="18">
        <v>4184</v>
      </c>
      <c r="E4198" s="34">
        <f t="shared" ca="1" si="1254"/>
        <v>21854.025201126282</v>
      </c>
      <c r="F4198" s="34">
        <f t="shared" ca="1" si="1236"/>
        <v>3300</v>
      </c>
      <c r="G4198" s="69">
        <f t="shared" ca="1" si="1240"/>
        <v>0</v>
      </c>
      <c r="H4198" s="34">
        <f t="shared" ca="1" si="1241"/>
        <v>-296.17703416920716</v>
      </c>
      <c r="I4198" s="34">
        <f t="shared" ca="1" si="1242"/>
        <v>3003.8229658307928</v>
      </c>
      <c r="J4198" s="18">
        <f ca="1">SUM(INDIRECT(ADDRESS(ROW(F4198),COLUMN(F4198),4)):INDIRECT(ADDRESS(ROW(F4198)+N$5-1,COLUMN(F4198),4)))</f>
        <v>23900</v>
      </c>
      <c r="K4198" s="18">
        <f t="shared" ca="1" si="1243"/>
        <v>16350</v>
      </c>
      <c r="L4198" s="18">
        <f t="shared" ca="1" si="1253"/>
        <v>16350</v>
      </c>
      <c r="M4198" s="18">
        <f t="shared" ca="1" si="1237"/>
        <v>0</v>
      </c>
      <c r="N4198" s="34">
        <f t="shared" ca="1" si="1244"/>
        <v>18850.202235295488</v>
      </c>
      <c r="P4198" s="18">
        <f t="shared" ca="1" si="1238"/>
        <v>296.17703416920716</v>
      </c>
      <c r="Q4198" s="47">
        <f ca="1">SUM(L$15:L4198)-SUM(M$15:M4198)</f>
        <v>16350</v>
      </c>
      <c r="R4198" s="47" t="str">
        <f t="shared" ca="1" si="1239"/>
        <v>M4201</v>
      </c>
      <c r="S4198" s="40">
        <f t="shared" ca="1" si="1245"/>
        <v>0</v>
      </c>
      <c r="T4198" s="46">
        <f t="shared" ca="1" si="1246"/>
        <v>78</v>
      </c>
      <c r="X4198" s="74">
        <f t="shared" ca="1" si="1247"/>
        <v>-0.29617703416920715</v>
      </c>
      <c r="Y4198" s="75">
        <f t="shared" ca="1" si="1248"/>
        <v>-0.29617703416920715</v>
      </c>
      <c r="Z4198" s="74">
        <f t="shared" ca="1" si="1249"/>
        <v>0.74365576388566257</v>
      </c>
      <c r="AA4198" s="76">
        <f t="shared" ca="1" si="1250"/>
        <v>-296.17703416920716</v>
      </c>
      <c r="AB4198" s="76">
        <f t="shared" ca="1" si="1251"/>
        <v>743.65576388566262</v>
      </c>
    </row>
    <row r="4199" spans="1:28" x14ac:dyDescent="0.25">
      <c r="A4199" s="2">
        <f t="shared" si="1252"/>
        <v>15</v>
      </c>
      <c r="B4199" s="16">
        <f ca="1">VLOOKUP(A4199,PERIODS!$O$4:$P$33,2,FALSE)</f>
        <v>3.3000000000000002E-2</v>
      </c>
      <c r="C4199" s="15"/>
      <c r="D4199" s="18">
        <v>4185</v>
      </c>
      <c r="E4199" s="34">
        <f t="shared" ca="1" si="1254"/>
        <v>18850.202235295488</v>
      </c>
      <c r="F4199" s="34">
        <f t="shared" ca="1" si="1236"/>
        <v>3300</v>
      </c>
      <c r="G4199" s="69">
        <f t="shared" ca="1" si="1240"/>
        <v>0</v>
      </c>
      <c r="H4199" s="34">
        <f t="shared" ca="1" si="1241"/>
        <v>989.67370682406636</v>
      </c>
      <c r="I4199" s="34">
        <f t="shared" ca="1" si="1242"/>
        <v>4289.6737068240664</v>
      </c>
      <c r="J4199" s="18">
        <f ca="1">SUM(INDIRECT(ADDRESS(ROW(F4199),COLUMN(F4199),4)):INDIRECT(ADDRESS(ROW(F4199)+N$5-1,COLUMN(F4199),4)))</f>
        <v>24100</v>
      </c>
      <c r="K4199" s="18">
        <f t="shared" ca="1" si="1243"/>
        <v>16350</v>
      </c>
      <c r="L4199" s="18">
        <f t="shared" ca="1" si="1253"/>
        <v>0</v>
      </c>
      <c r="M4199" s="18">
        <f t="shared" ca="1" si="1237"/>
        <v>0</v>
      </c>
      <c r="N4199" s="34">
        <f t="shared" ca="1" si="1244"/>
        <v>14560.528528471423</v>
      </c>
      <c r="P4199" s="18">
        <f t="shared" ca="1" si="1238"/>
        <v>989.67370682406636</v>
      </c>
      <c r="Q4199" s="47">
        <f ca="1">SUM(L$15:L4199)-SUM(M$15:M4199)</f>
        <v>16350</v>
      </c>
      <c r="R4199" s="47" t="str">
        <f t="shared" ca="1" si="1239"/>
        <v>M4202</v>
      </c>
      <c r="S4199" s="40">
        <f t="shared" ca="1" si="1245"/>
        <v>0</v>
      </c>
      <c r="T4199" s="46">
        <f t="shared" ca="1" si="1246"/>
        <v>38</v>
      </c>
      <c r="X4199" s="74">
        <f t="shared" ca="1" si="1247"/>
        <v>0.9896737068240663</v>
      </c>
      <c r="Y4199" s="75">
        <f t="shared" ca="1" si="1248"/>
        <v>0.9896737068240663</v>
      </c>
      <c r="Z4199" s="74">
        <f t="shared" ca="1" si="1249"/>
        <v>2.6903564841546652</v>
      </c>
      <c r="AA4199" s="76">
        <f t="shared" ca="1" si="1250"/>
        <v>989.67370682406636</v>
      </c>
      <c r="AB4199" s="76">
        <f t="shared" ca="1" si="1251"/>
        <v>2690.3564841546654</v>
      </c>
    </row>
    <row r="4200" spans="1:28" x14ac:dyDescent="0.25">
      <c r="A4200" s="2">
        <f t="shared" si="1252"/>
        <v>16</v>
      </c>
      <c r="B4200" s="16">
        <f ca="1">VLOOKUP(A4200,PERIODS!$O$4:$P$33,2,FALSE)</f>
        <v>3.3000000000000002E-2</v>
      </c>
      <c r="C4200" s="15"/>
      <c r="D4200" s="18">
        <v>4186</v>
      </c>
      <c r="E4200" s="34">
        <f t="shared" ca="1" si="1254"/>
        <v>14560.528528471423</v>
      </c>
      <c r="F4200" s="34">
        <f t="shared" ca="1" si="1236"/>
        <v>3300</v>
      </c>
      <c r="G4200" s="69">
        <f t="shared" ca="1" si="1240"/>
        <v>0</v>
      </c>
      <c r="H4200" s="34">
        <f t="shared" ca="1" si="1241"/>
        <v>-103.33446360593426</v>
      </c>
      <c r="I4200" s="34">
        <f t="shared" ca="1" si="1242"/>
        <v>3196.6655363940658</v>
      </c>
      <c r="J4200" s="18">
        <f ca="1">SUM(INDIRECT(ADDRESS(ROW(F4200),COLUMN(F4200),4)):INDIRECT(ADDRESS(ROW(F4200)+N$5-1,COLUMN(F4200),4)))</f>
        <v>24300</v>
      </c>
      <c r="K4200" s="18">
        <f t="shared" ca="1" si="1243"/>
        <v>16350</v>
      </c>
      <c r="L4200" s="18">
        <f t="shared" ca="1" si="1253"/>
        <v>0</v>
      </c>
      <c r="M4200" s="18">
        <f t="shared" ca="1" si="1237"/>
        <v>0</v>
      </c>
      <c r="N4200" s="34">
        <f t="shared" ca="1" si="1244"/>
        <v>11363.862992077356</v>
      </c>
      <c r="P4200" s="18">
        <f t="shared" ca="1" si="1238"/>
        <v>103.33446360593426</v>
      </c>
      <c r="Q4200" s="47">
        <f ca="1">SUM(L$15:L4200)-SUM(M$15:M4200)</f>
        <v>16350</v>
      </c>
      <c r="R4200" s="47" t="str">
        <f t="shared" ca="1" si="1239"/>
        <v>M4203</v>
      </c>
      <c r="S4200" s="40">
        <f t="shared" ca="1" si="1245"/>
        <v>0</v>
      </c>
      <c r="T4200" s="46">
        <f t="shared" ca="1" si="1246"/>
        <v>95</v>
      </c>
      <c r="X4200" s="74">
        <f t="shared" ca="1" si="1247"/>
        <v>-0.10333446360593426</v>
      </c>
      <c r="Y4200" s="75">
        <f t="shared" ca="1" si="1248"/>
        <v>-0.10333446360593426</v>
      </c>
      <c r="Z4200" s="74">
        <f t="shared" ca="1" si="1249"/>
        <v>0.90182529529395483</v>
      </c>
      <c r="AA4200" s="76">
        <f t="shared" ca="1" si="1250"/>
        <v>-103.33446360593426</v>
      </c>
      <c r="AB4200" s="76">
        <f t="shared" ca="1" si="1251"/>
        <v>901.82529529395481</v>
      </c>
    </row>
    <row r="4201" spans="1:28" x14ac:dyDescent="0.25">
      <c r="A4201" s="2">
        <f t="shared" si="1252"/>
        <v>17</v>
      </c>
      <c r="B4201" s="16">
        <f ca="1">VLOOKUP(A4201,PERIODS!$O$4:$P$33,2,FALSE)</f>
        <v>3.5000000000000003E-2</v>
      </c>
      <c r="C4201" s="15"/>
      <c r="D4201" s="18">
        <v>4187</v>
      </c>
      <c r="E4201" s="34">
        <f t="shared" ca="1" si="1254"/>
        <v>11363.862992077356</v>
      </c>
      <c r="F4201" s="34">
        <f t="shared" ca="1" si="1236"/>
        <v>3500.0000000000005</v>
      </c>
      <c r="G4201" s="69">
        <f t="shared" ca="1" si="1240"/>
        <v>0</v>
      </c>
      <c r="H4201" s="34">
        <f t="shared" ca="1" si="1241"/>
        <v>565.61289499841018</v>
      </c>
      <c r="I4201" s="34">
        <f t="shared" ca="1" si="1242"/>
        <v>4065.6128949984104</v>
      </c>
      <c r="J4201" s="18">
        <f ca="1">SUM(INDIRECT(ADDRESS(ROW(F4201),COLUMN(F4201),4)):INDIRECT(ADDRESS(ROW(F4201)+N$5-1,COLUMN(F4201),4)))</f>
        <v>24500.000000000004</v>
      </c>
      <c r="K4201" s="18">
        <f t="shared" ca="1" si="1243"/>
        <v>0</v>
      </c>
      <c r="L4201" s="18">
        <f t="shared" ca="1" si="1253"/>
        <v>0</v>
      </c>
      <c r="M4201" s="18">
        <f t="shared" ca="1" si="1237"/>
        <v>16350</v>
      </c>
      <c r="N4201" s="34">
        <f t="shared" ca="1" si="1244"/>
        <v>23648.250097078948</v>
      </c>
      <c r="P4201" s="18">
        <f t="shared" ca="1" si="1238"/>
        <v>565.61289499841018</v>
      </c>
      <c r="Q4201" s="47">
        <f ca="1">SUM(L$15:L4201)-SUM(M$15:M4201)</f>
        <v>0</v>
      </c>
      <c r="R4201" s="47" t="str">
        <f t="shared" ca="1" si="1239"/>
        <v>M4204</v>
      </c>
      <c r="S4201" s="40">
        <f t="shared" ca="1" si="1245"/>
        <v>0</v>
      </c>
      <c r="T4201" s="46">
        <f t="shared" ca="1" si="1246"/>
        <v>72</v>
      </c>
      <c r="X4201" s="74">
        <f t="shared" ca="1" si="1247"/>
        <v>0.56561289499841017</v>
      </c>
      <c r="Y4201" s="75">
        <f t="shared" ca="1" si="1248"/>
        <v>0.56561289499841017</v>
      </c>
      <c r="Z4201" s="74">
        <f t="shared" ca="1" si="1249"/>
        <v>1.76052646999506</v>
      </c>
      <c r="AA4201" s="76">
        <f t="shared" ca="1" si="1250"/>
        <v>565.61289499841018</v>
      </c>
      <c r="AB4201" s="76">
        <f t="shared" ca="1" si="1251"/>
        <v>1760.5264699950601</v>
      </c>
    </row>
    <row r="4202" spans="1:28" x14ac:dyDescent="0.25">
      <c r="A4202" s="2">
        <f t="shared" si="1252"/>
        <v>18</v>
      </c>
      <c r="B4202" s="16">
        <f ca="1">VLOOKUP(A4202,PERIODS!$O$4:$P$33,2,FALSE)</f>
        <v>3.5000000000000003E-2</v>
      </c>
      <c r="C4202" s="15"/>
      <c r="D4202" s="18">
        <v>4188</v>
      </c>
      <c r="E4202" s="34">
        <f t="shared" ca="1" si="1254"/>
        <v>23648.250097078948</v>
      </c>
      <c r="F4202" s="34">
        <f t="shared" ca="1" si="1236"/>
        <v>3500.0000000000005</v>
      </c>
      <c r="G4202" s="69">
        <f t="shared" ca="1" si="1240"/>
        <v>0</v>
      </c>
      <c r="H4202" s="34">
        <f t="shared" ca="1" si="1241"/>
        <v>-1470.2490891157775</v>
      </c>
      <c r="I4202" s="34">
        <f t="shared" ca="1" si="1242"/>
        <v>2029.750910884223</v>
      </c>
      <c r="J4202" s="18">
        <f ca="1">SUM(INDIRECT(ADDRESS(ROW(F4202),COLUMN(F4202),4)):INDIRECT(ADDRESS(ROW(F4202)+N$5-1,COLUMN(F4202),4)))</f>
        <v>24500.000000000004</v>
      </c>
      <c r="K4202" s="18">
        <f t="shared" ca="1" si="1243"/>
        <v>16350</v>
      </c>
      <c r="L4202" s="18">
        <f t="shared" ca="1" si="1253"/>
        <v>16350</v>
      </c>
      <c r="M4202" s="18">
        <f t="shared" ca="1" si="1237"/>
        <v>0</v>
      </c>
      <c r="N4202" s="34">
        <f t="shared" ca="1" si="1244"/>
        <v>21618.499186194724</v>
      </c>
      <c r="P4202" s="18">
        <f t="shared" ca="1" si="1238"/>
        <v>1470.2490891157775</v>
      </c>
      <c r="Q4202" s="47">
        <f ca="1">SUM(L$15:L4202)-SUM(M$15:M4202)</f>
        <v>16350</v>
      </c>
      <c r="R4202" s="47" t="str">
        <f t="shared" ca="1" si="1239"/>
        <v>M4205</v>
      </c>
      <c r="S4202" s="40">
        <f t="shared" ca="1" si="1245"/>
        <v>0</v>
      </c>
      <c r="T4202" s="46">
        <f t="shared" ca="1" si="1246"/>
        <v>71</v>
      </c>
      <c r="X4202" s="74">
        <f t="shared" ca="1" si="1247"/>
        <v>-1.4702490891157776</v>
      </c>
      <c r="Y4202" s="75">
        <f t="shared" ca="1" si="1248"/>
        <v>-1.4702490891157776</v>
      </c>
      <c r="Z4202" s="74">
        <f t="shared" ca="1" si="1249"/>
        <v>0.22986822038323967</v>
      </c>
      <c r="AA4202" s="76">
        <f t="shared" ca="1" si="1250"/>
        <v>-1470.2490891157775</v>
      </c>
      <c r="AB4202" s="76">
        <f t="shared" ca="1" si="1251"/>
        <v>229.86822038323967</v>
      </c>
    </row>
    <row r="4203" spans="1:28" x14ac:dyDescent="0.25">
      <c r="A4203" s="2">
        <f t="shared" si="1252"/>
        <v>19</v>
      </c>
      <c r="B4203" s="16">
        <f ca="1">VLOOKUP(A4203,PERIODS!$O$4:$P$33,2,FALSE)</f>
        <v>3.5000000000000003E-2</v>
      </c>
      <c r="C4203" s="15"/>
      <c r="D4203" s="18">
        <v>4189</v>
      </c>
      <c r="E4203" s="34">
        <f t="shared" ca="1" si="1254"/>
        <v>21618.499186194724</v>
      </c>
      <c r="F4203" s="34">
        <f t="shared" ca="1" si="1236"/>
        <v>3500.0000000000005</v>
      </c>
      <c r="G4203" s="69">
        <f t="shared" ca="1" si="1240"/>
        <v>0</v>
      </c>
      <c r="H4203" s="34">
        <f t="shared" ca="1" si="1241"/>
        <v>934.45730893217979</v>
      </c>
      <c r="I4203" s="34">
        <f t="shared" ca="1" si="1242"/>
        <v>4434.4573089321802</v>
      </c>
      <c r="J4203" s="18">
        <f ca="1">SUM(INDIRECT(ADDRESS(ROW(F4203),COLUMN(F4203),4)):INDIRECT(ADDRESS(ROW(F4203)+N$5-1,COLUMN(F4203),4)))</f>
        <v>24500.000000000004</v>
      </c>
      <c r="K4203" s="18">
        <f t="shared" ca="1" si="1243"/>
        <v>16350</v>
      </c>
      <c r="L4203" s="18">
        <f t="shared" ca="1" si="1253"/>
        <v>0</v>
      </c>
      <c r="M4203" s="18">
        <f t="shared" ca="1" si="1237"/>
        <v>0</v>
      </c>
      <c r="N4203" s="34">
        <f t="shared" ca="1" si="1244"/>
        <v>17184.041877262542</v>
      </c>
      <c r="P4203" s="18">
        <f t="shared" ca="1" si="1238"/>
        <v>934.45730893217979</v>
      </c>
      <c r="Q4203" s="47">
        <f ca="1">SUM(L$15:L4203)-SUM(M$15:M4203)</f>
        <v>16350</v>
      </c>
      <c r="R4203" s="47" t="str">
        <f t="shared" ca="1" si="1239"/>
        <v>M4206</v>
      </c>
      <c r="S4203" s="40">
        <f t="shared" ca="1" si="1245"/>
        <v>0</v>
      </c>
      <c r="T4203" s="46">
        <f t="shared" ca="1" si="1246"/>
        <v>75</v>
      </c>
      <c r="X4203" s="74">
        <f t="shared" ca="1" si="1247"/>
        <v>0.93445730893217982</v>
      </c>
      <c r="Y4203" s="75">
        <f t="shared" ca="1" si="1248"/>
        <v>0.93445730893217982</v>
      </c>
      <c r="Z4203" s="74">
        <f t="shared" ca="1" si="1249"/>
        <v>2.5458314827743136</v>
      </c>
      <c r="AA4203" s="76">
        <f t="shared" ca="1" si="1250"/>
        <v>934.45730893217979</v>
      </c>
      <c r="AB4203" s="76">
        <f t="shared" ca="1" si="1251"/>
        <v>2545.8314827743134</v>
      </c>
    </row>
    <row r="4204" spans="1:28" x14ac:dyDescent="0.25">
      <c r="A4204" s="2">
        <f t="shared" si="1252"/>
        <v>20</v>
      </c>
      <c r="B4204" s="16">
        <f ca="1">VLOOKUP(A4204,PERIODS!$O$4:$P$33,2,FALSE)</f>
        <v>3.5000000000000003E-2</v>
      </c>
      <c r="C4204" s="15"/>
      <c r="D4204" s="18">
        <v>4190</v>
      </c>
      <c r="E4204" s="34">
        <f t="shared" ca="1" si="1254"/>
        <v>17184.041877262542</v>
      </c>
      <c r="F4204" s="34">
        <f t="shared" ca="1" si="1236"/>
        <v>3500.0000000000005</v>
      </c>
      <c r="G4204" s="69">
        <f t="shared" ca="1" si="1240"/>
        <v>0</v>
      </c>
      <c r="H4204" s="34">
        <f t="shared" ca="1" si="1241"/>
        <v>461.77324545594456</v>
      </c>
      <c r="I4204" s="34">
        <f t="shared" ca="1" si="1242"/>
        <v>3961.773245455945</v>
      </c>
      <c r="J4204" s="18">
        <f ca="1">SUM(INDIRECT(ADDRESS(ROW(F4204),COLUMN(F4204),4)):INDIRECT(ADDRESS(ROW(F4204)+N$5-1,COLUMN(F4204),4)))</f>
        <v>24500.000000000004</v>
      </c>
      <c r="K4204" s="18">
        <f t="shared" ca="1" si="1243"/>
        <v>16350</v>
      </c>
      <c r="L4204" s="18">
        <f t="shared" ca="1" si="1253"/>
        <v>0</v>
      </c>
      <c r="M4204" s="18">
        <f t="shared" ca="1" si="1237"/>
        <v>0</v>
      </c>
      <c r="N4204" s="34">
        <f t="shared" ca="1" si="1244"/>
        <v>13222.268631806597</v>
      </c>
      <c r="P4204" s="18">
        <f t="shared" ca="1" si="1238"/>
        <v>461.77324545594456</v>
      </c>
      <c r="Q4204" s="47">
        <f ca="1">SUM(L$15:L4204)-SUM(M$15:M4204)</f>
        <v>16350</v>
      </c>
      <c r="R4204" s="47" t="str">
        <f t="shared" ca="1" si="1239"/>
        <v>M4207</v>
      </c>
      <c r="S4204" s="40">
        <f t="shared" ca="1" si="1245"/>
        <v>0</v>
      </c>
      <c r="T4204" s="46">
        <f t="shared" ca="1" si="1246"/>
        <v>41</v>
      </c>
      <c r="X4204" s="74">
        <f t="shared" ca="1" si="1247"/>
        <v>0.46177324545594456</v>
      </c>
      <c r="Y4204" s="75">
        <f t="shared" ca="1" si="1248"/>
        <v>0.46177324545594456</v>
      </c>
      <c r="Z4204" s="74">
        <f t="shared" ca="1" si="1249"/>
        <v>1.5868854289436651</v>
      </c>
      <c r="AA4204" s="76">
        <f t="shared" ca="1" si="1250"/>
        <v>461.77324545594456</v>
      </c>
      <c r="AB4204" s="76">
        <f t="shared" ca="1" si="1251"/>
        <v>1586.8854289436651</v>
      </c>
    </row>
    <row r="4205" spans="1:28" x14ac:dyDescent="0.25">
      <c r="A4205" s="2">
        <f t="shared" si="1252"/>
        <v>21</v>
      </c>
      <c r="B4205" s="16">
        <f ca="1">VLOOKUP(A4205,PERIODS!$O$4:$P$33,2,FALSE)</f>
        <v>3.5000000000000003E-2</v>
      </c>
      <c r="C4205" s="15"/>
      <c r="D4205" s="18">
        <v>4191</v>
      </c>
      <c r="E4205" s="34">
        <f t="shared" ca="1" si="1254"/>
        <v>13222.268631806597</v>
      </c>
      <c r="F4205" s="34">
        <f t="shared" ca="1" si="1236"/>
        <v>3500.0000000000005</v>
      </c>
      <c r="G4205" s="69">
        <f t="shared" ca="1" si="1240"/>
        <v>0</v>
      </c>
      <c r="H4205" s="34">
        <f t="shared" ca="1" si="1241"/>
        <v>-248.97929585410049</v>
      </c>
      <c r="I4205" s="34">
        <f t="shared" ca="1" si="1242"/>
        <v>3251.0207041458998</v>
      </c>
      <c r="J4205" s="18">
        <f ca="1">SUM(INDIRECT(ADDRESS(ROW(F4205),COLUMN(F4205),4)):INDIRECT(ADDRESS(ROW(F4205)+N$5-1,COLUMN(F4205),4)))</f>
        <v>24500.000000000004</v>
      </c>
      <c r="K4205" s="18">
        <f t="shared" ca="1" si="1243"/>
        <v>0</v>
      </c>
      <c r="L4205" s="18">
        <f t="shared" ca="1" si="1253"/>
        <v>0</v>
      </c>
      <c r="M4205" s="18">
        <f t="shared" ca="1" si="1237"/>
        <v>16350</v>
      </c>
      <c r="N4205" s="34">
        <f t="shared" ca="1" si="1244"/>
        <v>26321.247927660697</v>
      </c>
      <c r="P4205" s="18">
        <f t="shared" ca="1" si="1238"/>
        <v>248.97929585410049</v>
      </c>
      <c r="Q4205" s="47">
        <f ca="1">SUM(L$15:L4205)-SUM(M$15:M4205)</f>
        <v>0</v>
      </c>
      <c r="R4205" s="47" t="str">
        <f t="shared" ca="1" si="1239"/>
        <v>M4208</v>
      </c>
      <c r="S4205" s="40">
        <f t="shared" ca="1" si="1245"/>
        <v>0</v>
      </c>
      <c r="T4205" s="46">
        <f t="shared" ca="1" si="1246"/>
        <v>29</v>
      </c>
      <c r="X4205" s="74">
        <f t="shared" ca="1" si="1247"/>
        <v>-0.24897929585410047</v>
      </c>
      <c r="Y4205" s="75">
        <f t="shared" ca="1" si="1248"/>
        <v>-0.24897929585410047</v>
      </c>
      <c r="Z4205" s="74">
        <f t="shared" ca="1" si="1249"/>
        <v>0.77959611408929885</v>
      </c>
      <c r="AA4205" s="76">
        <f t="shared" ca="1" si="1250"/>
        <v>-248.97929585410049</v>
      </c>
      <c r="AB4205" s="76">
        <f t="shared" ca="1" si="1251"/>
        <v>779.59611408929891</v>
      </c>
    </row>
    <row r="4206" spans="1:28" x14ac:dyDescent="0.25">
      <c r="A4206" s="2">
        <f t="shared" si="1252"/>
        <v>22</v>
      </c>
      <c r="B4206" s="16">
        <f ca="1">VLOOKUP(A4206,PERIODS!$O$4:$P$33,2,FALSE)</f>
        <v>3.5000000000000003E-2</v>
      </c>
      <c r="C4206" s="15"/>
      <c r="D4206" s="18">
        <v>4192</v>
      </c>
      <c r="E4206" s="34">
        <f t="shared" ca="1" si="1254"/>
        <v>26321.247927660697</v>
      </c>
      <c r="F4206" s="34">
        <f t="shared" ca="1" si="1236"/>
        <v>3500.0000000000005</v>
      </c>
      <c r="G4206" s="69">
        <f t="shared" ca="1" si="1240"/>
        <v>0</v>
      </c>
      <c r="H4206" s="34">
        <f t="shared" ca="1" si="1241"/>
        <v>359.48294939283795</v>
      </c>
      <c r="I4206" s="34">
        <f t="shared" ca="1" si="1242"/>
        <v>3859.4829493928382</v>
      </c>
      <c r="J4206" s="18">
        <f ca="1">SUM(INDIRECT(ADDRESS(ROW(F4206),COLUMN(F4206),4)):INDIRECT(ADDRESS(ROW(F4206)+N$5-1,COLUMN(F4206),4)))</f>
        <v>25000.000000000004</v>
      </c>
      <c r="K4206" s="18">
        <f t="shared" ca="1" si="1243"/>
        <v>0</v>
      </c>
      <c r="L4206" s="18">
        <f t="shared" ca="1" si="1253"/>
        <v>0</v>
      </c>
      <c r="M4206" s="18">
        <f t="shared" ca="1" si="1237"/>
        <v>0</v>
      </c>
      <c r="N4206" s="34">
        <f t="shared" ca="1" si="1244"/>
        <v>22461.76497826786</v>
      </c>
      <c r="P4206" s="18">
        <f t="shared" ca="1" si="1238"/>
        <v>359.48294939283795</v>
      </c>
      <c r="Q4206" s="47">
        <f ca="1">SUM(L$15:L4206)-SUM(M$15:M4206)</f>
        <v>0</v>
      </c>
      <c r="R4206" s="47" t="str">
        <f t="shared" ca="1" si="1239"/>
        <v>M4209</v>
      </c>
      <c r="S4206" s="40">
        <f t="shared" ca="1" si="1245"/>
        <v>0</v>
      </c>
      <c r="T4206" s="46">
        <f t="shared" ca="1" si="1246"/>
        <v>48</v>
      </c>
      <c r="X4206" s="74">
        <f t="shared" ca="1" si="1247"/>
        <v>0.35948294939283792</v>
      </c>
      <c r="Y4206" s="75">
        <f t="shared" ca="1" si="1248"/>
        <v>0.35948294939283792</v>
      </c>
      <c r="Z4206" s="74">
        <f t="shared" ca="1" si="1249"/>
        <v>1.4325885022773579</v>
      </c>
      <c r="AA4206" s="76">
        <f t="shared" ca="1" si="1250"/>
        <v>359.48294939283795</v>
      </c>
      <c r="AB4206" s="76">
        <f t="shared" ca="1" si="1251"/>
        <v>1432.588502277358</v>
      </c>
    </row>
    <row r="4207" spans="1:28" x14ac:dyDescent="0.25">
      <c r="A4207" s="2">
        <f t="shared" si="1252"/>
        <v>23</v>
      </c>
      <c r="B4207" s="16">
        <f ca="1">VLOOKUP(A4207,PERIODS!$O$4:$P$33,2,FALSE)</f>
        <v>3.5000000000000003E-2</v>
      </c>
      <c r="C4207" s="15"/>
      <c r="D4207" s="18">
        <v>4193</v>
      </c>
      <c r="E4207" s="34">
        <f t="shared" ca="1" si="1254"/>
        <v>22461.76497826786</v>
      </c>
      <c r="F4207" s="34">
        <f t="shared" ca="1" si="1236"/>
        <v>3500.0000000000005</v>
      </c>
      <c r="G4207" s="69">
        <f t="shared" ca="1" si="1240"/>
        <v>0</v>
      </c>
      <c r="H4207" s="34">
        <f t="shared" ca="1" si="1241"/>
        <v>-225.9279837718058</v>
      </c>
      <c r="I4207" s="34">
        <f t="shared" ca="1" si="1242"/>
        <v>3274.0720162281946</v>
      </c>
      <c r="J4207" s="18">
        <f ca="1">SUM(INDIRECT(ADDRESS(ROW(F4207),COLUMN(F4207),4)):INDIRECT(ADDRESS(ROW(F4207)+N$5-1,COLUMN(F4207),4)))</f>
        <v>25500.000000000004</v>
      </c>
      <c r="K4207" s="18">
        <f t="shared" ca="1" si="1243"/>
        <v>16350</v>
      </c>
      <c r="L4207" s="18">
        <f t="shared" ca="1" si="1253"/>
        <v>16350</v>
      </c>
      <c r="M4207" s="18">
        <f t="shared" ca="1" si="1237"/>
        <v>0</v>
      </c>
      <c r="N4207" s="34">
        <f t="shared" ca="1" si="1244"/>
        <v>19187.692962039666</v>
      </c>
      <c r="P4207" s="18">
        <f t="shared" ca="1" si="1238"/>
        <v>225.9279837718058</v>
      </c>
      <c r="Q4207" s="47">
        <f ca="1">SUM(L$15:L4207)-SUM(M$15:M4207)</f>
        <v>16350</v>
      </c>
      <c r="R4207" s="47" t="str">
        <f t="shared" ca="1" si="1239"/>
        <v>M4210</v>
      </c>
      <c r="S4207" s="40">
        <f t="shared" ca="1" si="1245"/>
        <v>0</v>
      </c>
      <c r="T4207" s="46">
        <f t="shared" ca="1" si="1246"/>
        <v>34</v>
      </c>
      <c r="X4207" s="74">
        <f t="shared" ca="1" si="1247"/>
        <v>-0.22592798377180581</v>
      </c>
      <c r="Y4207" s="75">
        <f t="shared" ca="1" si="1248"/>
        <v>-0.22592798377180581</v>
      </c>
      <c r="Z4207" s="74">
        <f t="shared" ca="1" si="1249"/>
        <v>0.79777555238318565</v>
      </c>
      <c r="AA4207" s="76">
        <f t="shared" ca="1" si="1250"/>
        <v>-225.9279837718058</v>
      </c>
      <c r="AB4207" s="76">
        <f t="shared" ca="1" si="1251"/>
        <v>797.77555238318564</v>
      </c>
    </row>
    <row r="4208" spans="1:28" x14ac:dyDescent="0.25">
      <c r="A4208" s="2">
        <f t="shared" si="1252"/>
        <v>24</v>
      </c>
      <c r="B4208" s="16">
        <f ca="1">VLOOKUP(A4208,PERIODS!$O$4:$P$33,2,FALSE)</f>
        <v>3.5000000000000003E-2</v>
      </c>
      <c r="C4208" s="15"/>
      <c r="D4208" s="18">
        <v>4194</v>
      </c>
      <c r="E4208" s="34">
        <f t="shared" ca="1" si="1254"/>
        <v>19187.692962039666</v>
      </c>
      <c r="F4208" s="34">
        <f t="shared" ca="1" si="1236"/>
        <v>3500.0000000000005</v>
      </c>
      <c r="G4208" s="69">
        <f t="shared" ca="1" si="1240"/>
        <v>0</v>
      </c>
      <c r="H4208" s="34">
        <f t="shared" ca="1" si="1241"/>
        <v>-1496.3540872484084</v>
      </c>
      <c r="I4208" s="34">
        <f t="shared" ca="1" si="1242"/>
        <v>2003.645912751592</v>
      </c>
      <c r="J4208" s="18">
        <f ca="1">SUM(INDIRECT(ADDRESS(ROW(F4208),COLUMN(F4208),4)):INDIRECT(ADDRESS(ROW(F4208)+N$5-1,COLUMN(F4208),4)))</f>
        <v>26000</v>
      </c>
      <c r="K4208" s="18">
        <f t="shared" ca="1" si="1243"/>
        <v>16350</v>
      </c>
      <c r="L4208" s="18">
        <f t="shared" ca="1" si="1253"/>
        <v>0</v>
      </c>
      <c r="M4208" s="18">
        <f t="shared" ca="1" si="1237"/>
        <v>0</v>
      </c>
      <c r="N4208" s="34">
        <f t="shared" ca="1" si="1244"/>
        <v>17184.047049288074</v>
      </c>
      <c r="P4208" s="18">
        <f t="shared" ca="1" si="1238"/>
        <v>1496.3540872484084</v>
      </c>
      <c r="Q4208" s="47">
        <f ca="1">SUM(L$15:L4208)-SUM(M$15:M4208)</f>
        <v>16350</v>
      </c>
      <c r="R4208" s="47" t="str">
        <f t="shared" ca="1" si="1239"/>
        <v>M4211</v>
      </c>
      <c r="S4208" s="40">
        <f t="shared" ca="1" si="1245"/>
        <v>0</v>
      </c>
      <c r="T4208" s="46">
        <f t="shared" ca="1" si="1246"/>
        <v>91</v>
      </c>
      <c r="X4208" s="74">
        <f t="shared" ca="1" si="1247"/>
        <v>-1.4963540872484085</v>
      </c>
      <c r="Y4208" s="75">
        <f t="shared" ca="1" si="1248"/>
        <v>-1.4963540872484085</v>
      </c>
      <c r="Z4208" s="74">
        <f t="shared" ca="1" si="1249"/>
        <v>0.22394515804740386</v>
      </c>
      <c r="AA4208" s="76">
        <f t="shared" ca="1" si="1250"/>
        <v>-1496.3540872484084</v>
      </c>
      <c r="AB4208" s="76">
        <f t="shared" ca="1" si="1251"/>
        <v>223.94515804740385</v>
      </c>
    </row>
    <row r="4209" spans="1:28" x14ac:dyDescent="0.25">
      <c r="A4209" s="2">
        <f t="shared" si="1252"/>
        <v>25</v>
      </c>
      <c r="B4209" s="16">
        <f ca="1">VLOOKUP(A4209,PERIODS!$O$4:$P$33,2,FALSE)</f>
        <v>3.5000000000000003E-2</v>
      </c>
      <c r="C4209" s="15"/>
      <c r="D4209" s="18">
        <v>4195</v>
      </c>
      <c r="E4209" s="34">
        <f t="shared" ca="1" si="1254"/>
        <v>17184.047049288074</v>
      </c>
      <c r="F4209" s="34">
        <f t="shared" ca="1" si="1236"/>
        <v>3500.0000000000005</v>
      </c>
      <c r="G4209" s="69">
        <f t="shared" ca="1" si="1240"/>
        <v>0</v>
      </c>
      <c r="H4209" s="34">
        <f t="shared" ca="1" si="1241"/>
        <v>-2137.7621417071741</v>
      </c>
      <c r="I4209" s="34">
        <f t="shared" ca="1" si="1242"/>
        <v>1362.2378582928263</v>
      </c>
      <c r="J4209" s="18">
        <f ca="1">SUM(INDIRECT(ADDRESS(ROW(F4209),COLUMN(F4209),4)):INDIRECT(ADDRESS(ROW(F4209)+N$5-1,COLUMN(F4209),4)))</f>
        <v>24900</v>
      </c>
      <c r="K4209" s="18">
        <f t="shared" ca="1" si="1243"/>
        <v>16350</v>
      </c>
      <c r="L4209" s="18">
        <f t="shared" ca="1" si="1253"/>
        <v>0</v>
      </c>
      <c r="M4209" s="18">
        <f t="shared" ca="1" si="1237"/>
        <v>0</v>
      </c>
      <c r="N4209" s="34">
        <f t="shared" ca="1" si="1244"/>
        <v>15821.809190995247</v>
      </c>
      <c r="P4209" s="18">
        <f t="shared" ca="1" si="1238"/>
        <v>2137.7621417071741</v>
      </c>
      <c r="Q4209" s="47">
        <f ca="1">SUM(L$15:L4209)-SUM(M$15:M4209)</f>
        <v>16350</v>
      </c>
      <c r="R4209" s="47" t="str">
        <f t="shared" ca="1" si="1239"/>
        <v>M4212</v>
      </c>
      <c r="S4209" s="40">
        <f t="shared" ca="1" si="1245"/>
        <v>0</v>
      </c>
      <c r="T4209" s="46">
        <f t="shared" ca="1" si="1246"/>
        <v>27</v>
      </c>
      <c r="X4209" s="74">
        <f t="shared" ca="1" si="1247"/>
        <v>-2.1377621417071739</v>
      </c>
      <c r="Y4209" s="75">
        <f t="shared" ca="1" si="1248"/>
        <v>-2.1377621417071739</v>
      </c>
      <c r="Z4209" s="74">
        <f t="shared" ca="1" si="1249"/>
        <v>0.11791843271611335</v>
      </c>
      <c r="AA4209" s="76">
        <f t="shared" ca="1" si="1250"/>
        <v>-2137.7621417071741</v>
      </c>
      <c r="AB4209" s="76">
        <f t="shared" ca="1" si="1251"/>
        <v>117.91843271611336</v>
      </c>
    </row>
    <row r="4210" spans="1:28" x14ac:dyDescent="0.25">
      <c r="A4210" s="2">
        <f t="shared" si="1252"/>
        <v>26</v>
      </c>
      <c r="B4210" s="16">
        <f ca="1">VLOOKUP(A4210,PERIODS!$O$4:$P$33,2,FALSE)</f>
        <v>3.5000000000000003E-2</v>
      </c>
      <c r="C4210" s="15"/>
      <c r="D4210" s="18">
        <v>4196</v>
      </c>
      <c r="E4210" s="34">
        <f t="shared" ca="1" si="1254"/>
        <v>15821.809190995247</v>
      </c>
      <c r="F4210" s="34">
        <f t="shared" ca="1" si="1236"/>
        <v>3500.0000000000005</v>
      </c>
      <c r="G4210" s="69">
        <f t="shared" ca="1" si="1240"/>
        <v>0</v>
      </c>
      <c r="H4210" s="34">
        <f t="shared" ca="1" si="1241"/>
        <v>-180.70724494231135</v>
      </c>
      <c r="I4210" s="34">
        <f t="shared" ca="1" si="1242"/>
        <v>3319.2927550576892</v>
      </c>
      <c r="J4210" s="18">
        <f ca="1">SUM(INDIRECT(ADDRESS(ROW(F4210),COLUMN(F4210),4)):INDIRECT(ADDRESS(ROW(F4210)+N$5-1,COLUMN(F4210),4)))</f>
        <v>23900</v>
      </c>
      <c r="K4210" s="18">
        <f t="shared" ca="1" si="1243"/>
        <v>0</v>
      </c>
      <c r="L4210" s="18">
        <f t="shared" ca="1" si="1253"/>
        <v>0</v>
      </c>
      <c r="M4210" s="18">
        <f t="shared" ca="1" si="1237"/>
        <v>16350</v>
      </c>
      <c r="N4210" s="34">
        <f t="shared" ca="1" si="1244"/>
        <v>28852.516435937556</v>
      </c>
      <c r="P4210" s="18">
        <f t="shared" ca="1" si="1238"/>
        <v>180.70724494231135</v>
      </c>
      <c r="Q4210" s="47">
        <f ca="1">SUM(L$15:L4210)-SUM(M$15:M4210)</f>
        <v>0</v>
      </c>
      <c r="R4210" s="47" t="str">
        <f t="shared" ca="1" si="1239"/>
        <v>M4213</v>
      </c>
      <c r="S4210" s="40">
        <f t="shared" ca="1" si="1245"/>
        <v>0</v>
      </c>
      <c r="T4210" s="46">
        <f t="shared" ca="1" si="1246"/>
        <v>17</v>
      </c>
      <c r="X4210" s="74">
        <f t="shared" ca="1" si="1247"/>
        <v>-0.18070724494231136</v>
      </c>
      <c r="Y4210" s="75">
        <f t="shared" ca="1" si="1248"/>
        <v>-0.18070724494231136</v>
      </c>
      <c r="Z4210" s="74">
        <f t="shared" ca="1" si="1249"/>
        <v>0.83467967962871137</v>
      </c>
      <c r="AA4210" s="76">
        <f t="shared" ca="1" si="1250"/>
        <v>-180.70724494231135</v>
      </c>
      <c r="AB4210" s="76">
        <f t="shared" ca="1" si="1251"/>
        <v>834.67967962871137</v>
      </c>
    </row>
    <row r="4211" spans="1:28" x14ac:dyDescent="0.25">
      <c r="A4211" s="2">
        <f t="shared" si="1252"/>
        <v>27</v>
      </c>
      <c r="B4211" s="16">
        <f ca="1">VLOOKUP(A4211,PERIODS!$O$4:$P$33,2,FALSE)</f>
        <v>3.5000000000000003E-2</v>
      </c>
      <c r="C4211" s="15"/>
      <c r="D4211" s="18">
        <v>4197</v>
      </c>
      <c r="E4211" s="34">
        <f t="shared" ca="1" si="1254"/>
        <v>28852.516435937556</v>
      </c>
      <c r="F4211" s="34">
        <f t="shared" ca="1" si="1236"/>
        <v>3500.0000000000005</v>
      </c>
      <c r="G4211" s="69">
        <f t="shared" ca="1" si="1240"/>
        <v>0</v>
      </c>
      <c r="H4211" s="34">
        <f t="shared" ca="1" si="1241"/>
        <v>-1307.0433052645865</v>
      </c>
      <c r="I4211" s="34">
        <f t="shared" ca="1" si="1242"/>
        <v>2192.9566947354142</v>
      </c>
      <c r="J4211" s="18">
        <f ca="1">SUM(INDIRECT(ADDRESS(ROW(F4211),COLUMN(F4211),4)):INDIRECT(ADDRESS(ROW(F4211)+N$5-1,COLUMN(F4211),4)))</f>
        <v>22900</v>
      </c>
      <c r="K4211" s="18">
        <f t="shared" ca="1" si="1243"/>
        <v>0</v>
      </c>
      <c r="L4211" s="18">
        <f t="shared" ca="1" si="1253"/>
        <v>0</v>
      </c>
      <c r="M4211" s="18">
        <f t="shared" ca="1" si="1237"/>
        <v>0</v>
      </c>
      <c r="N4211" s="34">
        <f t="shared" ca="1" si="1244"/>
        <v>26659.559741202142</v>
      </c>
      <c r="P4211" s="18">
        <f t="shared" ca="1" si="1238"/>
        <v>1307.0433052645865</v>
      </c>
      <c r="Q4211" s="47">
        <f ca="1">SUM(L$15:L4211)-SUM(M$15:M4211)</f>
        <v>0</v>
      </c>
      <c r="R4211" s="47" t="str">
        <f t="shared" ca="1" si="1239"/>
        <v>M4214</v>
      </c>
      <c r="S4211" s="40">
        <f t="shared" ca="1" si="1245"/>
        <v>0</v>
      </c>
      <c r="T4211" s="46">
        <f t="shared" ca="1" si="1246"/>
        <v>56</v>
      </c>
      <c r="X4211" s="74">
        <f t="shared" ca="1" si="1247"/>
        <v>-1.3070433052645865</v>
      </c>
      <c r="Y4211" s="75">
        <f t="shared" ca="1" si="1248"/>
        <v>-1.3070433052645865</v>
      </c>
      <c r="Z4211" s="74">
        <f t="shared" ca="1" si="1249"/>
        <v>0.27061901247750281</v>
      </c>
      <c r="AA4211" s="76">
        <f t="shared" ca="1" si="1250"/>
        <v>-1307.0433052645865</v>
      </c>
      <c r="AB4211" s="76">
        <f t="shared" ca="1" si="1251"/>
        <v>270.61901247750279</v>
      </c>
    </row>
    <row r="4212" spans="1:28" x14ac:dyDescent="0.25">
      <c r="A4212" s="2">
        <f t="shared" si="1252"/>
        <v>28</v>
      </c>
      <c r="B4212" s="16">
        <f ca="1">VLOOKUP(A4212,PERIODS!$O$4:$P$33,2,FALSE)</f>
        <v>0.04</v>
      </c>
      <c r="C4212" s="15"/>
      <c r="D4212" s="18">
        <v>4198</v>
      </c>
      <c r="E4212" s="34">
        <f t="shared" ca="1" si="1254"/>
        <v>26659.559741202142</v>
      </c>
      <c r="F4212" s="34">
        <f t="shared" ca="1" si="1236"/>
        <v>4000</v>
      </c>
      <c r="G4212" s="69">
        <f t="shared" ca="1" si="1240"/>
        <v>0</v>
      </c>
      <c r="H4212" s="34">
        <f t="shared" ca="1" si="1241"/>
        <v>1045.1106240049116</v>
      </c>
      <c r="I4212" s="34">
        <f t="shared" ca="1" si="1242"/>
        <v>5045.1106240049121</v>
      </c>
      <c r="J4212" s="18">
        <f ca="1">SUM(INDIRECT(ADDRESS(ROW(F4212),COLUMN(F4212),4)):INDIRECT(ADDRESS(ROW(F4212)+N$5-1,COLUMN(F4212),4)))</f>
        <v>21900</v>
      </c>
      <c r="K4212" s="18">
        <f t="shared" ca="1" si="1243"/>
        <v>0</v>
      </c>
      <c r="L4212" s="18">
        <f t="shared" ca="1" si="1253"/>
        <v>0</v>
      </c>
      <c r="M4212" s="18">
        <f t="shared" ca="1" si="1237"/>
        <v>0</v>
      </c>
      <c r="N4212" s="34">
        <f t="shared" ca="1" si="1244"/>
        <v>21614.449117197229</v>
      </c>
      <c r="P4212" s="18">
        <f t="shared" ca="1" si="1238"/>
        <v>1045.1106240049116</v>
      </c>
      <c r="Q4212" s="47">
        <f ca="1">SUM(L$15:L4212)-SUM(M$15:M4212)</f>
        <v>0</v>
      </c>
      <c r="R4212" s="47" t="str">
        <f t="shared" ca="1" si="1239"/>
        <v>M4215</v>
      </c>
      <c r="S4212" s="40">
        <f t="shared" ca="1" si="1245"/>
        <v>0</v>
      </c>
      <c r="T4212" s="46">
        <f t="shared" ca="1" si="1246"/>
        <v>76</v>
      </c>
      <c r="X4212" s="74">
        <f t="shared" ca="1" si="1247"/>
        <v>1.0451106240049117</v>
      </c>
      <c r="Y4212" s="75">
        <f t="shared" ca="1" si="1248"/>
        <v>1.0451106240049117</v>
      </c>
      <c r="Z4212" s="74">
        <f t="shared" ca="1" si="1249"/>
        <v>2.8437130891829443</v>
      </c>
      <c r="AA4212" s="76">
        <f t="shared" ca="1" si="1250"/>
        <v>1045.1106240049116</v>
      </c>
      <c r="AB4212" s="76">
        <f t="shared" ca="1" si="1251"/>
        <v>2843.7130891829443</v>
      </c>
    </row>
    <row r="4213" spans="1:28" x14ac:dyDescent="0.25">
      <c r="A4213" s="2">
        <f t="shared" si="1252"/>
        <v>29</v>
      </c>
      <c r="B4213" s="16">
        <f ca="1">VLOOKUP(A4213,PERIODS!$O$4:$P$33,2,FALSE)</f>
        <v>0.04</v>
      </c>
      <c r="C4213" s="15"/>
      <c r="D4213" s="18">
        <v>4199</v>
      </c>
      <c r="E4213" s="34">
        <f t="shared" ca="1" si="1254"/>
        <v>21614.449117197229</v>
      </c>
      <c r="F4213" s="34">
        <f t="shared" ca="1" si="1236"/>
        <v>4000</v>
      </c>
      <c r="G4213" s="69">
        <f t="shared" ca="1" si="1240"/>
        <v>0</v>
      </c>
      <c r="H4213" s="34">
        <f t="shared" ca="1" si="1241"/>
        <v>1582.9679254614475</v>
      </c>
      <c r="I4213" s="34">
        <f t="shared" ca="1" si="1242"/>
        <v>5582.9679254614475</v>
      </c>
      <c r="J4213" s="18">
        <f ca="1">SUM(INDIRECT(ADDRESS(ROW(F4213),COLUMN(F4213),4)):INDIRECT(ADDRESS(ROW(F4213)+N$5-1,COLUMN(F4213),4)))</f>
        <v>21200</v>
      </c>
      <c r="K4213" s="18">
        <f t="shared" ca="1" si="1243"/>
        <v>0</v>
      </c>
      <c r="L4213" s="18">
        <f t="shared" ca="1" si="1253"/>
        <v>0</v>
      </c>
      <c r="M4213" s="18">
        <f t="shared" ca="1" si="1237"/>
        <v>0</v>
      </c>
      <c r="N4213" s="34">
        <f t="shared" ca="1" si="1244"/>
        <v>16031.481191735782</v>
      </c>
      <c r="P4213" s="18">
        <f t="shared" ca="1" si="1238"/>
        <v>1582.9679254614475</v>
      </c>
      <c r="Q4213" s="47">
        <f ca="1">SUM(L$15:L4213)-SUM(M$15:M4213)</f>
        <v>0</v>
      </c>
      <c r="R4213" s="47" t="str">
        <f t="shared" ca="1" si="1239"/>
        <v>M4216</v>
      </c>
      <c r="S4213" s="40">
        <f t="shared" ca="1" si="1245"/>
        <v>0</v>
      </c>
      <c r="T4213" s="46">
        <f t="shared" ca="1" si="1246"/>
        <v>92</v>
      </c>
      <c r="X4213" s="74">
        <f t="shared" ca="1" si="1247"/>
        <v>1.5829679254614475</v>
      </c>
      <c r="Y4213" s="75">
        <f t="shared" ca="1" si="1248"/>
        <v>1.5829679254614475</v>
      </c>
      <c r="Z4213" s="74">
        <f t="shared" ca="1" si="1249"/>
        <v>4.8693863620106166</v>
      </c>
      <c r="AA4213" s="76">
        <f t="shared" ca="1" si="1250"/>
        <v>1582.9679254614475</v>
      </c>
      <c r="AB4213" s="76">
        <f t="shared" ca="1" si="1251"/>
        <v>4869.3863620106167</v>
      </c>
    </row>
    <row r="4214" spans="1:28" x14ac:dyDescent="0.25">
      <c r="A4214" s="2">
        <f t="shared" si="1252"/>
        <v>30</v>
      </c>
      <c r="B4214" s="16">
        <f ca="1">VLOOKUP(A4214,PERIODS!$O$4:$P$33,2,FALSE)</f>
        <v>0.04</v>
      </c>
      <c r="C4214" s="15"/>
      <c r="D4214" s="18">
        <v>4200</v>
      </c>
      <c r="E4214" s="34">
        <f t="shared" ca="1" si="1254"/>
        <v>16031.481191735782</v>
      </c>
      <c r="F4214" s="34">
        <f t="shared" ca="1" si="1236"/>
        <v>4000</v>
      </c>
      <c r="G4214" s="69">
        <f t="shared" ca="1" si="1240"/>
        <v>0</v>
      </c>
      <c r="H4214" s="34">
        <f t="shared" ca="1" si="1241"/>
        <v>-245.31849805645723</v>
      </c>
      <c r="I4214" s="34">
        <f t="shared" ca="1" si="1242"/>
        <v>3754.6815019435426</v>
      </c>
      <c r="J4214" s="18">
        <f ca="1">SUM(INDIRECT(ADDRESS(ROW(F4214),COLUMN(F4214),4)):INDIRECT(ADDRESS(ROW(F4214)+N$5-1,COLUMN(F4214),4)))</f>
        <v>20500</v>
      </c>
      <c r="K4214" s="18">
        <f t="shared" ca="1" si="1243"/>
        <v>16350</v>
      </c>
      <c r="L4214" s="18">
        <f t="shared" ca="1" si="1253"/>
        <v>16350</v>
      </c>
      <c r="M4214" s="18">
        <f t="shared" ca="1" si="1237"/>
        <v>0</v>
      </c>
      <c r="N4214" s="34">
        <f t="shared" ca="1" si="1244"/>
        <v>12276.799689792238</v>
      </c>
      <c r="P4214" s="18">
        <f t="shared" ca="1" si="1238"/>
        <v>245.31849805645723</v>
      </c>
      <c r="Q4214" s="47">
        <f ca="1">SUM(L$15:L4214)-SUM(M$15:M4214)</f>
        <v>16350</v>
      </c>
      <c r="R4214" s="47" t="str">
        <f t="shared" ca="1" si="1239"/>
        <v>M4217</v>
      </c>
      <c r="S4214" s="40">
        <f t="shared" ca="1" si="1245"/>
        <v>0</v>
      </c>
      <c r="T4214" s="46">
        <f t="shared" ca="1" si="1246"/>
        <v>95</v>
      </c>
      <c r="X4214" s="74">
        <f t="shared" ca="1" si="1247"/>
        <v>-0.24531849805645722</v>
      </c>
      <c r="Y4214" s="75">
        <f t="shared" ca="1" si="1248"/>
        <v>-0.24531849805645722</v>
      </c>
      <c r="Z4214" s="74">
        <f t="shared" ca="1" si="1249"/>
        <v>0.78245528806261377</v>
      </c>
      <c r="AA4214" s="76">
        <f t="shared" ca="1" si="1250"/>
        <v>-245.31849805645723</v>
      </c>
      <c r="AB4214" s="76">
        <f t="shared" ca="1" si="1251"/>
        <v>782.45528806261382</v>
      </c>
    </row>
    <row r="4215" spans="1:28" x14ac:dyDescent="0.25">
      <c r="A4215" s="2">
        <f t="shared" si="1252"/>
        <v>1</v>
      </c>
      <c r="B4215" s="16">
        <f ca="1">VLOOKUP(A4215,PERIODS!$O$4:$P$33,2,FALSE)</f>
        <v>2.4E-2</v>
      </c>
      <c r="C4215" s="15"/>
      <c r="D4215" s="18">
        <v>4201</v>
      </c>
      <c r="E4215" s="34">
        <f t="shared" ca="1" si="1254"/>
        <v>12276.799689792238</v>
      </c>
      <c r="F4215" s="34">
        <f t="shared" ca="1" si="1236"/>
        <v>2400</v>
      </c>
      <c r="G4215" s="69">
        <f t="shared" ca="1" si="1240"/>
        <v>0</v>
      </c>
      <c r="H4215" s="34">
        <f t="shared" ca="1" si="1241"/>
        <v>-79.386965215315826</v>
      </c>
      <c r="I4215" s="34">
        <f t="shared" ca="1" si="1242"/>
        <v>2320.6130347846843</v>
      </c>
      <c r="J4215" s="18">
        <f ca="1">SUM(INDIRECT(ADDRESS(ROW(F4215),COLUMN(F4215),4)):INDIRECT(ADDRESS(ROW(F4215)+N$5-1,COLUMN(F4215),4)))</f>
        <v>19800</v>
      </c>
      <c r="K4215" s="18">
        <f t="shared" ca="1" si="1243"/>
        <v>16350</v>
      </c>
      <c r="L4215" s="18">
        <f t="shared" ca="1" si="1253"/>
        <v>0</v>
      </c>
      <c r="M4215" s="18">
        <f t="shared" ca="1" si="1237"/>
        <v>0</v>
      </c>
      <c r="N4215" s="34">
        <f t="shared" ca="1" si="1244"/>
        <v>9956.1866550075538</v>
      </c>
      <c r="P4215" s="18">
        <f t="shared" ca="1" si="1238"/>
        <v>79.386965215315826</v>
      </c>
      <c r="Q4215" s="47">
        <f ca="1">SUM(L$15:L4215)-SUM(M$15:M4215)</f>
        <v>16350</v>
      </c>
      <c r="R4215" s="47" t="str">
        <f t="shared" ca="1" si="1239"/>
        <v>M4218</v>
      </c>
      <c r="S4215" s="40">
        <f t="shared" ca="1" si="1245"/>
        <v>0</v>
      </c>
      <c r="T4215" s="46">
        <f t="shared" ca="1" si="1246"/>
        <v>70</v>
      </c>
      <c r="X4215" s="74">
        <f t="shared" ca="1" si="1247"/>
        <v>-7.9386965215315825E-2</v>
      </c>
      <c r="Y4215" s="75">
        <f t="shared" ca="1" si="1248"/>
        <v>-7.9386965215315825E-2</v>
      </c>
      <c r="Z4215" s="74">
        <f t="shared" ca="1" si="1249"/>
        <v>0.92368242231166964</v>
      </c>
      <c r="AA4215" s="76">
        <f t="shared" ca="1" si="1250"/>
        <v>-79.386965215315826</v>
      </c>
      <c r="AB4215" s="76">
        <f t="shared" ca="1" si="1251"/>
        <v>923.6824223116696</v>
      </c>
    </row>
    <row r="4216" spans="1:28" x14ac:dyDescent="0.25">
      <c r="A4216" s="2">
        <f t="shared" si="1252"/>
        <v>2</v>
      </c>
      <c r="B4216" s="16">
        <f ca="1">VLOOKUP(A4216,PERIODS!$O$4:$P$33,2,FALSE)</f>
        <v>2.5000000000000001E-2</v>
      </c>
      <c r="C4216" s="15"/>
      <c r="D4216" s="18">
        <v>4202</v>
      </c>
      <c r="E4216" s="34">
        <f t="shared" ca="1" si="1254"/>
        <v>9956.1866550075538</v>
      </c>
      <c r="F4216" s="34">
        <f t="shared" ca="1" si="1236"/>
        <v>2500</v>
      </c>
      <c r="G4216" s="69">
        <f t="shared" ca="1" si="1240"/>
        <v>0</v>
      </c>
      <c r="H4216" s="34">
        <f t="shared" ca="1" si="1241"/>
        <v>-72.27420761565925</v>
      </c>
      <c r="I4216" s="34">
        <f t="shared" ca="1" si="1242"/>
        <v>2427.7257923843408</v>
      </c>
      <c r="J4216" s="18">
        <f ca="1">SUM(INDIRECT(ADDRESS(ROW(F4216),COLUMN(F4216),4)):INDIRECT(ADDRESS(ROW(F4216)+N$5-1,COLUMN(F4216),4)))</f>
        <v>20700</v>
      </c>
      <c r="K4216" s="18">
        <f t="shared" ca="1" si="1243"/>
        <v>16350</v>
      </c>
      <c r="L4216" s="18">
        <f t="shared" ca="1" si="1253"/>
        <v>0</v>
      </c>
      <c r="M4216" s="18">
        <f t="shared" ca="1" si="1237"/>
        <v>0</v>
      </c>
      <c r="N4216" s="34">
        <f t="shared" ca="1" si="1244"/>
        <v>7528.460862623213</v>
      </c>
      <c r="P4216" s="18">
        <f t="shared" ca="1" si="1238"/>
        <v>72.27420761565925</v>
      </c>
      <c r="Q4216" s="47">
        <f ca="1">SUM(L$15:L4216)-SUM(M$15:M4216)</f>
        <v>16350</v>
      </c>
      <c r="R4216" s="47" t="str">
        <f t="shared" ca="1" si="1239"/>
        <v>M4219</v>
      </c>
      <c r="S4216" s="40">
        <f t="shared" ca="1" si="1245"/>
        <v>0</v>
      </c>
      <c r="T4216" s="46">
        <f t="shared" ca="1" si="1246"/>
        <v>78</v>
      </c>
      <c r="X4216" s="74">
        <f t="shared" ca="1" si="1247"/>
        <v>-7.2274207615659253E-2</v>
      </c>
      <c r="Y4216" s="75">
        <f t="shared" ca="1" si="1248"/>
        <v>-7.2274207615659253E-2</v>
      </c>
      <c r="Z4216" s="74">
        <f t="shared" ca="1" si="1249"/>
        <v>0.93027577213299439</v>
      </c>
      <c r="AA4216" s="76">
        <f t="shared" ca="1" si="1250"/>
        <v>-72.27420761565925</v>
      </c>
      <c r="AB4216" s="76">
        <f t="shared" ca="1" si="1251"/>
        <v>930.27577213299435</v>
      </c>
    </row>
    <row r="4217" spans="1:28" x14ac:dyDescent="0.25">
      <c r="A4217" s="2">
        <f t="shared" si="1252"/>
        <v>3</v>
      </c>
      <c r="B4217" s="16">
        <f ca="1">VLOOKUP(A4217,PERIODS!$O$4:$P$33,2,FALSE)</f>
        <v>2.5000000000000001E-2</v>
      </c>
      <c r="C4217" s="15"/>
      <c r="D4217" s="18">
        <v>4203</v>
      </c>
      <c r="E4217" s="34">
        <f t="shared" ca="1" si="1254"/>
        <v>7528.460862623213</v>
      </c>
      <c r="F4217" s="34">
        <f t="shared" ca="1" si="1236"/>
        <v>2500</v>
      </c>
      <c r="G4217" s="69">
        <f t="shared" ca="1" si="1240"/>
        <v>0</v>
      </c>
      <c r="H4217" s="34">
        <f t="shared" ca="1" si="1241"/>
        <v>-1838.7438840999882</v>
      </c>
      <c r="I4217" s="34">
        <f t="shared" ca="1" si="1242"/>
        <v>661.25611590001176</v>
      </c>
      <c r="J4217" s="18">
        <f ca="1">SUM(INDIRECT(ADDRESS(ROW(F4217),COLUMN(F4217),4)):INDIRECT(ADDRESS(ROW(F4217)+N$5-1,COLUMN(F4217),4)))</f>
        <v>21500</v>
      </c>
      <c r="K4217" s="18">
        <f t="shared" ca="1" si="1243"/>
        <v>0</v>
      </c>
      <c r="L4217" s="18">
        <f t="shared" ca="1" si="1253"/>
        <v>0</v>
      </c>
      <c r="M4217" s="18">
        <f t="shared" ca="1" si="1237"/>
        <v>16350</v>
      </c>
      <c r="N4217" s="34">
        <f t="shared" ca="1" si="1244"/>
        <v>23217.204746723201</v>
      </c>
      <c r="P4217" s="18">
        <f t="shared" ca="1" si="1238"/>
        <v>1838.7438840999882</v>
      </c>
      <c r="Q4217" s="47">
        <f ca="1">SUM(L$15:L4217)-SUM(M$15:M4217)</f>
        <v>0</v>
      </c>
      <c r="R4217" s="47" t="str">
        <f t="shared" ca="1" si="1239"/>
        <v>M4220</v>
      </c>
      <c r="S4217" s="40">
        <f t="shared" ca="1" si="1245"/>
        <v>0</v>
      </c>
      <c r="T4217" s="46">
        <f t="shared" ca="1" si="1246"/>
        <v>40</v>
      </c>
      <c r="X4217" s="74">
        <f t="shared" ca="1" si="1247"/>
        <v>-1.8387438840999881</v>
      </c>
      <c r="Y4217" s="75">
        <f t="shared" ca="1" si="1248"/>
        <v>-1.8387438840999881</v>
      </c>
      <c r="Z4217" s="74">
        <f t="shared" ca="1" si="1249"/>
        <v>0.15901704454675372</v>
      </c>
      <c r="AA4217" s="76">
        <f t="shared" ca="1" si="1250"/>
        <v>-1838.7438840999882</v>
      </c>
      <c r="AB4217" s="76">
        <f t="shared" ca="1" si="1251"/>
        <v>159.01704454675371</v>
      </c>
    </row>
    <row r="4218" spans="1:28" x14ac:dyDescent="0.25">
      <c r="A4218" s="2">
        <f t="shared" si="1252"/>
        <v>4</v>
      </c>
      <c r="B4218" s="16">
        <f ca="1">VLOOKUP(A4218,PERIODS!$O$4:$P$33,2,FALSE)</f>
        <v>2.5000000000000001E-2</v>
      </c>
      <c r="C4218" s="15"/>
      <c r="D4218" s="18">
        <v>4204</v>
      </c>
      <c r="E4218" s="34">
        <f t="shared" ca="1" si="1254"/>
        <v>23217.204746723201</v>
      </c>
      <c r="F4218" s="34">
        <f t="shared" ca="1" si="1236"/>
        <v>2500</v>
      </c>
      <c r="G4218" s="69">
        <f t="shared" ca="1" si="1240"/>
        <v>0</v>
      </c>
      <c r="H4218" s="34">
        <f t="shared" ca="1" si="1241"/>
        <v>-594.22341328496543</v>
      </c>
      <c r="I4218" s="34">
        <f t="shared" ca="1" si="1242"/>
        <v>1905.7765867150347</v>
      </c>
      <c r="J4218" s="18">
        <f ca="1">SUM(INDIRECT(ADDRESS(ROW(F4218),COLUMN(F4218),4)):INDIRECT(ADDRESS(ROW(F4218)+N$5-1,COLUMN(F4218),4)))</f>
        <v>22300</v>
      </c>
      <c r="K4218" s="18">
        <f t="shared" ca="1" si="1243"/>
        <v>0</v>
      </c>
      <c r="L4218" s="18">
        <f t="shared" ca="1" si="1253"/>
        <v>0</v>
      </c>
      <c r="M4218" s="18">
        <f t="shared" ca="1" si="1237"/>
        <v>0</v>
      </c>
      <c r="N4218" s="34">
        <f t="shared" ca="1" si="1244"/>
        <v>21311.428160008167</v>
      </c>
      <c r="P4218" s="18">
        <f t="shared" ca="1" si="1238"/>
        <v>594.22341328496543</v>
      </c>
      <c r="Q4218" s="47">
        <f ca="1">SUM(L$15:L4218)-SUM(M$15:M4218)</f>
        <v>0</v>
      </c>
      <c r="R4218" s="47" t="str">
        <f t="shared" ca="1" si="1239"/>
        <v>M4221</v>
      </c>
      <c r="S4218" s="40">
        <f t="shared" ca="1" si="1245"/>
        <v>0</v>
      </c>
      <c r="T4218" s="46">
        <f t="shared" ca="1" si="1246"/>
        <v>91</v>
      </c>
      <c r="X4218" s="74">
        <f t="shared" ca="1" si="1247"/>
        <v>-0.59422341328496542</v>
      </c>
      <c r="Y4218" s="75">
        <f t="shared" ca="1" si="1248"/>
        <v>-0.59422341328496542</v>
      </c>
      <c r="Z4218" s="74">
        <f t="shared" ca="1" si="1249"/>
        <v>0.55199106839214163</v>
      </c>
      <c r="AA4218" s="76">
        <f t="shared" ca="1" si="1250"/>
        <v>-594.22341328496543</v>
      </c>
      <c r="AB4218" s="76">
        <f t="shared" ca="1" si="1251"/>
        <v>551.99106839214164</v>
      </c>
    </row>
    <row r="4219" spans="1:28" x14ac:dyDescent="0.25">
      <c r="A4219" s="2">
        <f t="shared" si="1252"/>
        <v>5</v>
      </c>
      <c r="B4219" s="16">
        <f ca="1">VLOOKUP(A4219,PERIODS!$O$4:$P$33,2,FALSE)</f>
        <v>3.3000000000000002E-2</v>
      </c>
      <c r="C4219" s="15"/>
      <c r="D4219" s="18">
        <v>4205</v>
      </c>
      <c r="E4219" s="34">
        <f t="shared" ca="1" si="1254"/>
        <v>21311.428160008167</v>
      </c>
      <c r="F4219" s="34">
        <f t="shared" ca="1" si="1236"/>
        <v>3300</v>
      </c>
      <c r="G4219" s="69">
        <f t="shared" ca="1" si="1240"/>
        <v>0</v>
      </c>
      <c r="H4219" s="34">
        <f t="shared" ca="1" si="1241"/>
        <v>816.49705147409827</v>
      </c>
      <c r="I4219" s="34">
        <f t="shared" ca="1" si="1242"/>
        <v>4116.497051474098</v>
      </c>
      <c r="J4219" s="18">
        <f ca="1">SUM(INDIRECT(ADDRESS(ROW(F4219),COLUMN(F4219),4)):INDIRECT(ADDRESS(ROW(F4219)+N$5-1,COLUMN(F4219),4)))</f>
        <v>23100</v>
      </c>
      <c r="K4219" s="18">
        <f t="shared" ca="1" si="1243"/>
        <v>16350</v>
      </c>
      <c r="L4219" s="18">
        <f t="shared" ca="1" si="1253"/>
        <v>16350</v>
      </c>
      <c r="M4219" s="18">
        <f t="shared" ca="1" si="1237"/>
        <v>0</v>
      </c>
      <c r="N4219" s="34">
        <f t="shared" ca="1" si="1244"/>
        <v>17194.931108534067</v>
      </c>
      <c r="P4219" s="18">
        <f t="shared" ca="1" si="1238"/>
        <v>816.49705147409827</v>
      </c>
      <c r="Q4219" s="47">
        <f ca="1">SUM(L$15:L4219)-SUM(M$15:M4219)</f>
        <v>16350</v>
      </c>
      <c r="R4219" s="47" t="str">
        <f t="shared" ca="1" si="1239"/>
        <v>M4222</v>
      </c>
      <c r="S4219" s="40">
        <f t="shared" ca="1" si="1245"/>
        <v>0</v>
      </c>
      <c r="T4219" s="46">
        <f t="shared" ca="1" si="1246"/>
        <v>78</v>
      </c>
      <c r="X4219" s="74">
        <f t="shared" ca="1" si="1247"/>
        <v>0.81649705147409823</v>
      </c>
      <c r="Y4219" s="75">
        <f t="shared" ca="1" si="1248"/>
        <v>0.81649705147409823</v>
      </c>
      <c r="Z4219" s="74">
        <f t="shared" ca="1" si="1249"/>
        <v>2.2625603074746143</v>
      </c>
      <c r="AA4219" s="76">
        <f t="shared" ca="1" si="1250"/>
        <v>816.49705147409827</v>
      </c>
      <c r="AB4219" s="76">
        <f t="shared" ca="1" si="1251"/>
        <v>2262.5603074746145</v>
      </c>
    </row>
    <row r="4220" spans="1:28" x14ac:dyDescent="0.25">
      <c r="A4220" s="2">
        <f t="shared" si="1252"/>
        <v>6</v>
      </c>
      <c r="B4220" s="16">
        <f ca="1">VLOOKUP(A4220,PERIODS!$O$4:$P$33,2,FALSE)</f>
        <v>3.3000000000000002E-2</v>
      </c>
      <c r="C4220" s="15"/>
      <c r="D4220" s="18">
        <v>4206</v>
      </c>
      <c r="E4220" s="34">
        <f t="shared" ca="1" si="1254"/>
        <v>17194.931108534067</v>
      </c>
      <c r="F4220" s="34">
        <f t="shared" ca="1" si="1236"/>
        <v>3300</v>
      </c>
      <c r="G4220" s="69">
        <f t="shared" ca="1" si="1240"/>
        <v>0</v>
      </c>
      <c r="H4220" s="34">
        <f t="shared" ca="1" si="1241"/>
        <v>334.64178514440454</v>
      </c>
      <c r="I4220" s="34">
        <f t="shared" ca="1" si="1242"/>
        <v>3634.6417851444044</v>
      </c>
      <c r="J4220" s="18">
        <f ca="1">SUM(INDIRECT(ADDRESS(ROW(F4220),COLUMN(F4220),4)):INDIRECT(ADDRESS(ROW(F4220)+N$5-1,COLUMN(F4220),4)))</f>
        <v>23100</v>
      </c>
      <c r="K4220" s="18">
        <f t="shared" ca="1" si="1243"/>
        <v>16350</v>
      </c>
      <c r="L4220" s="18">
        <f t="shared" ca="1" si="1253"/>
        <v>0</v>
      </c>
      <c r="M4220" s="18">
        <f t="shared" ca="1" si="1237"/>
        <v>0</v>
      </c>
      <c r="N4220" s="34">
        <f t="shared" ca="1" si="1244"/>
        <v>13560.289323389663</v>
      </c>
      <c r="P4220" s="18">
        <f t="shared" ca="1" si="1238"/>
        <v>334.64178514440454</v>
      </c>
      <c r="Q4220" s="47">
        <f ca="1">SUM(L$15:L4220)-SUM(M$15:M4220)</f>
        <v>16350</v>
      </c>
      <c r="R4220" s="47" t="str">
        <f t="shared" ca="1" si="1239"/>
        <v>M4223</v>
      </c>
      <c r="S4220" s="40">
        <f t="shared" ca="1" si="1245"/>
        <v>0</v>
      </c>
      <c r="T4220" s="46">
        <f t="shared" ca="1" si="1246"/>
        <v>95</v>
      </c>
      <c r="X4220" s="74">
        <f t="shared" ca="1" si="1247"/>
        <v>0.33464178514440451</v>
      </c>
      <c r="Y4220" s="75">
        <f t="shared" ca="1" si="1248"/>
        <v>0.33464178514440451</v>
      </c>
      <c r="Z4220" s="74">
        <f t="shared" ca="1" si="1249"/>
        <v>1.3974397118889101</v>
      </c>
      <c r="AA4220" s="76">
        <f t="shared" ca="1" si="1250"/>
        <v>334.64178514440454</v>
      </c>
      <c r="AB4220" s="76">
        <f t="shared" ca="1" si="1251"/>
        <v>1397.4397118889101</v>
      </c>
    </row>
    <row r="4221" spans="1:28" x14ac:dyDescent="0.25">
      <c r="A4221" s="2">
        <f t="shared" si="1252"/>
        <v>7</v>
      </c>
      <c r="B4221" s="16">
        <f ca="1">VLOOKUP(A4221,PERIODS!$O$4:$P$33,2,FALSE)</f>
        <v>3.3000000000000002E-2</v>
      </c>
      <c r="C4221" s="15"/>
      <c r="D4221" s="18">
        <v>4207</v>
      </c>
      <c r="E4221" s="34">
        <f t="shared" ca="1" si="1254"/>
        <v>13560.289323389663</v>
      </c>
      <c r="F4221" s="34">
        <f t="shared" ca="1" si="1236"/>
        <v>3300</v>
      </c>
      <c r="G4221" s="69">
        <f t="shared" ca="1" si="1240"/>
        <v>0</v>
      </c>
      <c r="H4221" s="34">
        <f t="shared" ca="1" si="1241"/>
        <v>-1867.76134913791</v>
      </c>
      <c r="I4221" s="34">
        <f t="shared" ca="1" si="1242"/>
        <v>1432.23865086209</v>
      </c>
      <c r="J4221" s="18">
        <f ca="1">SUM(INDIRECT(ADDRESS(ROW(F4221),COLUMN(F4221),4)):INDIRECT(ADDRESS(ROW(F4221)+N$5-1,COLUMN(F4221),4)))</f>
        <v>23100</v>
      </c>
      <c r="K4221" s="18">
        <f t="shared" ca="1" si="1243"/>
        <v>16350</v>
      </c>
      <c r="L4221" s="18">
        <f t="shared" ca="1" si="1253"/>
        <v>0</v>
      </c>
      <c r="M4221" s="18">
        <f t="shared" ca="1" si="1237"/>
        <v>0</v>
      </c>
      <c r="N4221" s="34">
        <f t="shared" ca="1" si="1244"/>
        <v>12128.050672527574</v>
      </c>
      <c r="P4221" s="18">
        <f t="shared" ca="1" si="1238"/>
        <v>1867.76134913791</v>
      </c>
      <c r="Q4221" s="47">
        <f ca="1">SUM(L$15:L4221)-SUM(M$15:M4221)</f>
        <v>16350</v>
      </c>
      <c r="R4221" s="47" t="str">
        <f t="shared" ca="1" si="1239"/>
        <v>M4224</v>
      </c>
      <c r="S4221" s="40">
        <f t="shared" ca="1" si="1245"/>
        <v>0</v>
      </c>
      <c r="T4221" s="46">
        <f t="shared" ca="1" si="1246"/>
        <v>13</v>
      </c>
      <c r="X4221" s="74">
        <f t="shared" ca="1" si="1247"/>
        <v>-1.8677613491379099</v>
      </c>
      <c r="Y4221" s="75">
        <f t="shared" ca="1" si="1248"/>
        <v>-1.8677613491379099</v>
      </c>
      <c r="Z4221" s="74">
        <f t="shared" ca="1" si="1249"/>
        <v>0.15446907737168325</v>
      </c>
      <c r="AA4221" s="76">
        <f t="shared" ca="1" si="1250"/>
        <v>-1867.76134913791</v>
      </c>
      <c r="AB4221" s="76">
        <f t="shared" ca="1" si="1251"/>
        <v>154.46907737168326</v>
      </c>
    </row>
    <row r="4222" spans="1:28" x14ac:dyDescent="0.25">
      <c r="A4222" s="2">
        <f t="shared" si="1252"/>
        <v>8</v>
      </c>
      <c r="B4222" s="16">
        <f ca="1">VLOOKUP(A4222,PERIODS!$O$4:$P$33,2,FALSE)</f>
        <v>3.3000000000000002E-2</v>
      </c>
      <c r="C4222" s="15"/>
      <c r="D4222" s="18">
        <v>4208</v>
      </c>
      <c r="E4222" s="34">
        <f t="shared" ca="1" si="1254"/>
        <v>12128.050672527574</v>
      </c>
      <c r="F4222" s="34">
        <f t="shared" ca="1" si="1236"/>
        <v>3300</v>
      </c>
      <c r="G4222" s="69">
        <f t="shared" ca="1" si="1240"/>
        <v>0</v>
      </c>
      <c r="H4222" s="34">
        <f t="shared" ca="1" si="1241"/>
        <v>-1410.8945036783509</v>
      </c>
      <c r="I4222" s="34">
        <f t="shared" ca="1" si="1242"/>
        <v>1889.1054963216491</v>
      </c>
      <c r="J4222" s="18">
        <f ca="1">SUM(INDIRECT(ADDRESS(ROW(F4222),COLUMN(F4222),4)):INDIRECT(ADDRESS(ROW(F4222)+N$5-1,COLUMN(F4222),4)))</f>
        <v>23100</v>
      </c>
      <c r="K4222" s="18">
        <f t="shared" ca="1" si="1243"/>
        <v>0</v>
      </c>
      <c r="L4222" s="18">
        <f t="shared" ca="1" si="1253"/>
        <v>0</v>
      </c>
      <c r="M4222" s="18">
        <f t="shared" ca="1" si="1237"/>
        <v>16350</v>
      </c>
      <c r="N4222" s="34">
        <f t="shared" ca="1" si="1244"/>
        <v>26588.945176205925</v>
      </c>
      <c r="P4222" s="18">
        <f t="shared" ca="1" si="1238"/>
        <v>1410.8945036783509</v>
      </c>
      <c r="Q4222" s="47">
        <f ca="1">SUM(L$15:L4222)-SUM(M$15:M4222)</f>
        <v>0</v>
      </c>
      <c r="R4222" s="47" t="str">
        <f t="shared" ca="1" si="1239"/>
        <v>M4225</v>
      </c>
      <c r="S4222" s="40">
        <f t="shared" ca="1" si="1245"/>
        <v>0</v>
      </c>
      <c r="T4222" s="46">
        <f t="shared" ca="1" si="1246"/>
        <v>2</v>
      </c>
      <c r="X4222" s="74">
        <f t="shared" ca="1" si="1247"/>
        <v>-1.4108945036783509</v>
      </c>
      <c r="Y4222" s="75">
        <f t="shared" ca="1" si="1248"/>
        <v>-1.4108945036783509</v>
      </c>
      <c r="Z4222" s="74">
        <f t="shared" ca="1" si="1249"/>
        <v>0.24392499373351131</v>
      </c>
      <c r="AA4222" s="76">
        <f t="shared" ca="1" si="1250"/>
        <v>-1410.8945036783509</v>
      </c>
      <c r="AB4222" s="76">
        <f t="shared" ca="1" si="1251"/>
        <v>243.92499373351131</v>
      </c>
    </row>
    <row r="4223" spans="1:28" x14ac:dyDescent="0.25">
      <c r="A4223" s="2">
        <f t="shared" si="1252"/>
        <v>9</v>
      </c>
      <c r="B4223" s="16">
        <f ca="1">VLOOKUP(A4223,PERIODS!$O$4:$P$33,2,FALSE)</f>
        <v>3.3000000000000002E-2</v>
      </c>
      <c r="C4223" s="15"/>
      <c r="D4223" s="18">
        <v>4209</v>
      </c>
      <c r="E4223" s="34">
        <f t="shared" ca="1" si="1254"/>
        <v>26588.945176205925</v>
      </c>
      <c r="F4223" s="34">
        <f t="shared" ca="1" si="1236"/>
        <v>3300</v>
      </c>
      <c r="G4223" s="69">
        <f t="shared" ca="1" si="1240"/>
        <v>0</v>
      </c>
      <c r="H4223" s="34">
        <f t="shared" ca="1" si="1241"/>
        <v>-482.14389993855355</v>
      </c>
      <c r="I4223" s="34">
        <f t="shared" ca="1" si="1242"/>
        <v>2817.8561000614463</v>
      </c>
      <c r="J4223" s="18">
        <f ca="1">SUM(INDIRECT(ADDRESS(ROW(F4223),COLUMN(F4223),4)):INDIRECT(ADDRESS(ROW(F4223)+N$5-1,COLUMN(F4223),4)))</f>
        <v>23100</v>
      </c>
      <c r="K4223" s="18">
        <f t="shared" ca="1" si="1243"/>
        <v>0</v>
      </c>
      <c r="L4223" s="18">
        <f t="shared" ca="1" si="1253"/>
        <v>0</v>
      </c>
      <c r="M4223" s="18">
        <f t="shared" ca="1" si="1237"/>
        <v>0</v>
      </c>
      <c r="N4223" s="34">
        <f t="shared" ca="1" si="1244"/>
        <v>23771.089076144479</v>
      </c>
      <c r="P4223" s="18">
        <f t="shared" ca="1" si="1238"/>
        <v>482.14389993855355</v>
      </c>
      <c r="Q4223" s="47">
        <f ca="1">SUM(L$15:L4223)-SUM(M$15:M4223)</f>
        <v>0</v>
      </c>
      <c r="R4223" s="47" t="str">
        <f t="shared" ca="1" si="1239"/>
        <v>M4226</v>
      </c>
      <c r="S4223" s="40">
        <f t="shared" ca="1" si="1245"/>
        <v>0</v>
      </c>
      <c r="T4223" s="46">
        <f t="shared" ca="1" si="1246"/>
        <v>39</v>
      </c>
      <c r="X4223" s="74">
        <f t="shared" ca="1" si="1247"/>
        <v>-0.48214389993855356</v>
      </c>
      <c r="Y4223" s="75">
        <f t="shared" ca="1" si="1248"/>
        <v>-0.48214389993855356</v>
      </c>
      <c r="Z4223" s="74">
        <f t="shared" ca="1" si="1249"/>
        <v>0.61745820317396438</v>
      </c>
      <c r="AA4223" s="76">
        <f t="shared" ca="1" si="1250"/>
        <v>-482.14389993855355</v>
      </c>
      <c r="AB4223" s="76">
        <f t="shared" ca="1" si="1251"/>
        <v>617.45820317396442</v>
      </c>
    </row>
    <row r="4224" spans="1:28" x14ac:dyDescent="0.25">
      <c r="A4224" s="2">
        <f t="shared" si="1252"/>
        <v>10</v>
      </c>
      <c r="B4224" s="16">
        <f ca="1">VLOOKUP(A4224,PERIODS!$O$4:$P$33,2,FALSE)</f>
        <v>3.3000000000000002E-2</v>
      </c>
      <c r="C4224" s="15"/>
      <c r="D4224" s="18">
        <v>4210</v>
      </c>
      <c r="E4224" s="34">
        <f t="shared" ca="1" si="1254"/>
        <v>23771.089076144479</v>
      </c>
      <c r="F4224" s="34">
        <f t="shared" ca="1" si="1236"/>
        <v>3300</v>
      </c>
      <c r="G4224" s="69">
        <f t="shared" ca="1" si="1240"/>
        <v>0</v>
      </c>
      <c r="H4224" s="34">
        <f t="shared" ca="1" si="1241"/>
        <v>-765.4692870011055</v>
      </c>
      <c r="I4224" s="34">
        <f t="shared" ca="1" si="1242"/>
        <v>2534.5307129988946</v>
      </c>
      <c r="J4224" s="18">
        <f ca="1">SUM(INDIRECT(ADDRESS(ROW(F4224),COLUMN(F4224),4)):INDIRECT(ADDRESS(ROW(F4224)+N$5-1,COLUMN(F4224),4)))</f>
        <v>23100</v>
      </c>
      <c r="K4224" s="18">
        <f t="shared" ca="1" si="1243"/>
        <v>0</v>
      </c>
      <c r="L4224" s="18">
        <f t="shared" ca="1" si="1253"/>
        <v>0</v>
      </c>
      <c r="M4224" s="18">
        <f t="shared" ca="1" si="1237"/>
        <v>0</v>
      </c>
      <c r="N4224" s="34">
        <f t="shared" ca="1" si="1244"/>
        <v>21236.558363145585</v>
      </c>
      <c r="P4224" s="18">
        <f t="shared" ca="1" si="1238"/>
        <v>765.4692870011055</v>
      </c>
      <c r="Q4224" s="47">
        <f ca="1">SUM(L$15:L4224)-SUM(M$15:M4224)</f>
        <v>0</v>
      </c>
      <c r="R4224" s="47" t="str">
        <f t="shared" ca="1" si="1239"/>
        <v>M4227</v>
      </c>
      <c r="S4224" s="40">
        <f t="shared" ca="1" si="1245"/>
        <v>0</v>
      </c>
      <c r="T4224" s="46">
        <f t="shared" ca="1" si="1246"/>
        <v>46</v>
      </c>
      <c r="X4224" s="74">
        <f t="shared" ca="1" si="1247"/>
        <v>-0.7654692870011055</v>
      </c>
      <c r="Y4224" s="75">
        <f t="shared" ca="1" si="1248"/>
        <v>-0.7654692870011055</v>
      </c>
      <c r="Z4224" s="74">
        <f t="shared" ca="1" si="1249"/>
        <v>0.46511560704163246</v>
      </c>
      <c r="AA4224" s="76">
        <f t="shared" ca="1" si="1250"/>
        <v>-765.4692870011055</v>
      </c>
      <c r="AB4224" s="76">
        <f t="shared" ca="1" si="1251"/>
        <v>465.11560704163247</v>
      </c>
    </row>
    <row r="4225" spans="1:28" x14ac:dyDescent="0.25">
      <c r="A4225" s="2">
        <f t="shared" si="1252"/>
        <v>11</v>
      </c>
      <c r="B4225" s="16">
        <f ca="1">VLOOKUP(A4225,PERIODS!$O$4:$P$33,2,FALSE)</f>
        <v>3.3000000000000002E-2</v>
      </c>
      <c r="C4225" s="15"/>
      <c r="D4225" s="18">
        <v>4211</v>
      </c>
      <c r="E4225" s="34">
        <f t="shared" ca="1" si="1254"/>
        <v>21236.558363145585</v>
      </c>
      <c r="F4225" s="34">
        <f t="shared" ca="1" si="1236"/>
        <v>3300</v>
      </c>
      <c r="G4225" s="69">
        <f t="shared" ca="1" si="1240"/>
        <v>0</v>
      </c>
      <c r="H4225" s="34">
        <f t="shared" ca="1" si="1241"/>
        <v>151.4858846577109</v>
      </c>
      <c r="I4225" s="34">
        <f t="shared" ca="1" si="1242"/>
        <v>3451.4858846577108</v>
      </c>
      <c r="J4225" s="18">
        <f ca="1">SUM(INDIRECT(ADDRESS(ROW(F4225),COLUMN(F4225),4)):INDIRECT(ADDRESS(ROW(F4225)+N$5-1,COLUMN(F4225),4)))</f>
        <v>23300</v>
      </c>
      <c r="K4225" s="18">
        <f t="shared" ca="1" si="1243"/>
        <v>16350</v>
      </c>
      <c r="L4225" s="18">
        <f t="shared" ca="1" si="1253"/>
        <v>16350</v>
      </c>
      <c r="M4225" s="18">
        <f t="shared" ca="1" si="1237"/>
        <v>0</v>
      </c>
      <c r="N4225" s="34">
        <f t="shared" ca="1" si="1244"/>
        <v>17785.072478487873</v>
      </c>
      <c r="P4225" s="18">
        <f t="shared" ca="1" si="1238"/>
        <v>151.4858846577109</v>
      </c>
      <c r="Q4225" s="47">
        <f ca="1">SUM(L$15:L4225)-SUM(M$15:M4225)</f>
        <v>16350</v>
      </c>
      <c r="R4225" s="47" t="str">
        <f t="shared" ca="1" si="1239"/>
        <v>M4228</v>
      </c>
      <c r="S4225" s="40">
        <f t="shared" ca="1" si="1245"/>
        <v>0</v>
      </c>
      <c r="T4225" s="46">
        <f t="shared" ca="1" si="1246"/>
        <v>50</v>
      </c>
      <c r="X4225" s="74">
        <f t="shared" ca="1" si="1247"/>
        <v>0.1514858846577109</v>
      </c>
      <c r="Y4225" s="75">
        <f t="shared" ca="1" si="1248"/>
        <v>0.1514858846577109</v>
      </c>
      <c r="Z4225" s="74">
        <f t="shared" ca="1" si="1249"/>
        <v>1.1635618776195822</v>
      </c>
      <c r="AA4225" s="76">
        <f t="shared" ca="1" si="1250"/>
        <v>151.4858846577109</v>
      </c>
      <c r="AB4225" s="76">
        <f t="shared" ca="1" si="1251"/>
        <v>1163.5618776195822</v>
      </c>
    </row>
    <row r="4226" spans="1:28" x14ac:dyDescent="0.25">
      <c r="A4226" s="2">
        <f t="shared" si="1252"/>
        <v>12</v>
      </c>
      <c r="B4226" s="16">
        <f ca="1">VLOOKUP(A4226,PERIODS!$O$4:$P$33,2,FALSE)</f>
        <v>3.3000000000000002E-2</v>
      </c>
      <c r="C4226" s="15"/>
      <c r="D4226" s="18">
        <v>4212</v>
      </c>
      <c r="E4226" s="34">
        <f t="shared" ca="1" si="1254"/>
        <v>17785.072478487873</v>
      </c>
      <c r="F4226" s="34">
        <f t="shared" ca="1" si="1236"/>
        <v>3300</v>
      </c>
      <c r="G4226" s="69">
        <f t="shared" ca="1" si="1240"/>
        <v>0</v>
      </c>
      <c r="H4226" s="34">
        <f t="shared" ca="1" si="1241"/>
        <v>802.99721947377293</v>
      </c>
      <c r="I4226" s="34">
        <f t="shared" ca="1" si="1242"/>
        <v>4102.9972194737729</v>
      </c>
      <c r="J4226" s="18">
        <f ca="1">SUM(INDIRECT(ADDRESS(ROW(F4226),COLUMN(F4226),4)):INDIRECT(ADDRESS(ROW(F4226)+N$5-1,COLUMN(F4226),4)))</f>
        <v>23500</v>
      </c>
      <c r="K4226" s="18">
        <f t="shared" ca="1" si="1243"/>
        <v>16350</v>
      </c>
      <c r="L4226" s="18">
        <f t="shared" ca="1" si="1253"/>
        <v>0</v>
      </c>
      <c r="M4226" s="18">
        <f t="shared" ca="1" si="1237"/>
        <v>0</v>
      </c>
      <c r="N4226" s="34">
        <f t="shared" ca="1" si="1244"/>
        <v>13682.0752590141</v>
      </c>
      <c r="P4226" s="18">
        <f t="shared" ca="1" si="1238"/>
        <v>802.99721947377293</v>
      </c>
      <c r="Q4226" s="47">
        <f ca="1">SUM(L$15:L4226)-SUM(M$15:M4226)</f>
        <v>16350</v>
      </c>
      <c r="R4226" s="47" t="str">
        <f t="shared" ca="1" si="1239"/>
        <v>M4229</v>
      </c>
      <c r="S4226" s="40">
        <f t="shared" ca="1" si="1245"/>
        <v>0</v>
      </c>
      <c r="T4226" s="46">
        <f t="shared" ca="1" si="1246"/>
        <v>2</v>
      </c>
      <c r="X4226" s="74">
        <f t="shared" ca="1" si="1247"/>
        <v>0.80299721947377289</v>
      </c>
      <c r="Y4226" s="75">
        <f t="shared" ca="1" si="1248"/>
        <v>0.80299721947377289</v>
      </c>
      <c r="Z4226" s="74">
        <f t="shared" ca="1" si="1249"/>
        <v>2.2322213694758815</v>
      </c>
      <c r="AA4226" s="76">
        <f t="shared" ca="1" si="1250"/>
        <v>802.99721947377293</v>
      </c>
      <c r="AB4226" s="76">
        <f t="shared" ca="1" si="1251"/>
        <v>2232.2213694758816</v>
      </c>
    </row>
    <row r="4227" spans="1:28" x14ac:dyDescent="0.25">
      <c r="A4227" s="2">
        <f t="shared" si="1252"/>
        <v>13</v>
      </c>
      <c r="B4227" s="16">
        <f ca="1">VLOOKUP(A4227,PERIODS!$O$4:$P$33,2,FALSE)</f>
        <v>3.3000000000000002E-2</v>
      </c>
      <c r="C4227" s="15"/>
      <c r="D4227" s="18">
        <v>4213</v>
      </c>
      <c r="E4227" s="34">
        <f t="shared" ca="1" si="1254"/>
        <v>13682.0752590141</v>
      </c>
      <c r="F4227" s="34">
        <f t="shared" ca="1" si="1236"/>
        <v>3300</v>
      </c>
      <c r="G4227" s="69">
        <f t="shared" ca="1" si="1240"/>
        <v>0</v>
      </c>
      <c r="H4227" s="34">
        <f t="shared" ca="1" si="1241"/>
        <v>158.782996100578</v>
      </c>
      <c r="I4227" s="34">
        <f t="shared" ca="1" si="1242"/>
        <v>3458.7829961005782</v>
      </c>
      <c r="J4227" s="18">
        <f ca="1">SUM(INDIRECT(ADDRESS(ROW(F4227),COLUMN(F4227),4)):INDIRECT(ADDRESS(ROW(F4227)+N$5-1,COLUMN(F4227),4)))</f>
        <v>23700</v>
      </c>
      <c r="K4227" s="18">
        <f t="shared" ca="1" si="1243"/>
        <v>16350</v>
      </c>
      <c r="L4227" s="18">
        <f t="shared" ca="1" si="1253"/>
        <v>0</v>
      </c>
      <c r="M4227" s="18">
        <f t="shared" ca="1" si="1237"/>
        <v>0</v>
      </c>
      <c r="N4227" s="34">
        <f t="shared" ca="1" si="1244"/>
        <v>10223.292262913521</v>
      </c>
      <c r="P4227" s="18">
        <f t="shared" ca="1" si="1238"/>
        <v>158.782996100578</v>
      </c>
      <c r="Q4227" s="47">
        <f ca="1">SUM(L$15:L4227)-SUM(M$15:M4227)</f>
        <v>16350</v>
      </c>
      <c r="R4227" s="47" t="str">
        <f t="shared" ca="1" si="1239"/>
        <v>M4230</v>
      </c>
      <c r="S4227" s="40">
        <f t="shared" ca="1" si="1245"/>
        <v>0</v>
      </c>
      <c r="T4227" s="46">
        <f t="shared" ca="1" si="1246"/>
        <v>10</v>
      </c>
      <c r="X4227" s="74">
        <f t="shared" ca="1" si="1247"/>
        <v>0.158782996100578</v>
      </c>
      <c r="Y4227" s="75">
        <f t="shared" ca="1" si="1248"/>
        <v>0.158782996100578</v>
      </c>
      <c r="Z4227" s="74">
        <f t="shared" ca="1" si="1249"/>
        <v>1.1720835723759537</v>
      </c>
      <c r="AA4227" s="76">
        <f t="shared" ca="1" si="1250"/>
        <v>158.782996100578</v>
      </c>
      <c r="AB4227" s="76">
        <f t="shared" ca="1" si="1251"/>
        <v>1172.0835723759537</v>
      </c>
    </row>
    <row r="4228" spans="1:28" x14ac:dyDescent="0.25">
      <c r="A4228" s="2">
        <f t="shared" si="1252"/>
        <v>14</v>
      </c>
      <c r="B4228" s="16">
        <f ca="1">VLOOKUP(A4228,PERIODS!$O$4:$P$33,2,FALSE)</f>
        <v>3.3000000000000002E-2</v>
      </c>
      <c r="C4228" s="15"/>
      <c r="D4228" s="18">
        <v>4214</v>
      </c>
      <c r="E4228" s="34">
        <f t="shared" ca="1" si="1254"/>
        <v>10223.292262913521</v>
      </c>
      <c r="F4228" s="34">
        <f t="shared" ca="1" si="1236"/>
        <v>3300</v>
      </c>
      <c r="G4228" s="69">
        <f t="shared" ca="1" si="1240"/>
        <v>0</v>
      </c>
      <c r="H4228" s="34">
        <f t="shared" ca="1" si="1241"/>
        <v>333.55548945123161</v>
      </c>
      <c r="I4228" s="34">
        <f t="shared" ca="1" si="1242"/>
        <v>3633.5554894512316</v>
      </c>
      <c r="J4228" s="18">
        <f ca="1">SUM(INDIRECT(ADDRESS(ROW(F4228),COLUMN(F4228),4)):INDIRECT(ADDRESS(ROW(F4228)+N$5-1,COLUMN(F4228),4)))</f>
        <v>23900</v>
      </c>
      <c r="K4228" s="18">
        <f t="shared" ca="1" si="1243"/>
        <v>0</v>
      </c>
      <c r="L4228" s="18">
        <f t="shared" ca="1" si="1253"/>
        <v>0</v>
      </c>
      <c r="M4228" s="18">
        <f t="shared" ca="1" si="1237"/>
        <v>16350</v>
      </c>
      <c r="N4228" s="34">
        <f t="shared" ca="1" si="1244"/>
        <v>22939.736773462289</v>
      </c>
      <c r="P4228" s="18">
        <f t="shared" ca="1" si="1238"/>
        <v>333.55548945123161</v>
      </c>
      <c r="Q4228" s="47">
        <f ca="1">SUM(L$15:L4228)-SUM(M$15:M4228)</f>
        <v>0</v>
      </c>
      <c r="R4228" s="47" t="str">
        <f t="shared" ca="1" si="1239"/>
        <v>M4231</v>
      </c>
      <c r="S4228" s="40">
        <f t="shared" ca="1" si="1245"/>
        <v>0</v>
      </c>
      <c r="T4228" s="46">
        <f t="shared" ca="1" si="1246"/>
        <v>27</v>
      </c>
      <c r="X4228" s="74">
        <f t="shared" ca="1" si="1247"/>
        <v>0.33355548945123159</v>
      </c>
      <c r="Y4228" s="75">
        <f t="shared" ca="1" si="1248"/>
        <v>0.33355548945123159</v>
      </c>
      <c r="Z4228" s="74">
        <f t="shared" ca="1" si="1249"/>
        <v>1.3959225033661553</v>
      </c>
      <c r="AA4228" s="76">
        <f t="shared" ca="1" si="1250"/>
        <v>333.55548945123161</v>
      </c>
      <c r="AB4228" s="76">
        <f t="shared" ca="1" si="1251"/>
        <v>1395.9225033661553</v>
      </c>
    </row>
    <row r="4229" spans="1:28" x14ac:dyDescent="0.25">
      <c r="A4229" s="2">
        <f t="shared" si="1252"/>
        <v>15</v>
      </c>
      <c r="B4229" s="16">
        <f ca="1">VLOOKUP(A4229,PERIODS!$O$4:$P$33,2,FALSE)</f>
        <v>3.3000000000000002E-2</v>
      </c>
      <c r="C4229" s="15"/>
      <c r="D4229" s="18">
        <v>4215</v>
      </c>
      <c r="E4229" s="34">
        <f t="shared" ca="1" si="1254"/>
        <v>22939.736773462289</v>
      </c>
      <c r="F4229" s="34">
        <f t="shared" ca="1" si="1236"/>
        <v>3300</v>
      </c>
      <c r="G4229" s="69">
        <f t="shared" ca="1" si="1240"/>
        <v>0</v>
      </c>
      <c r="H4229" s="34">
        <f t="shared" ca="1" si="1241"/>
        <v>-245.97928150281578</v>
      </c>
      <c r="I4229" s="34">
        <f t="shared" ca="1" si="1242"/>
        <v>3054.0207184971841</v>
      </c>
      <c r="J4229" s="18">
        <f ca="1">SUM(INDIRECT(ADDRESS(ROW(F4229),COLUMN(F4229),4)):INDIRECT(ADDRESS(ROW(F4229)+N$5-1,COLUMN(F4229),4)))</f>
        <v>24100</v>
      </c>
      <c r="K4229" s="18">
        <f t="shared" ca="1" si="1243"/>
        <v>16350</v>
      </c>
      <c r="L4229" s="18">
        <f t="shared" ca="1" si="1253"/>
        <v>16350</v>
      </c>
      <c r="M4229" s="18">
        <f t="shared" ca="1" si="1237"/>
        <v>0</v>
      </c>
      <c r="N4229" s="34">
        <f t="shared" ca="1" si="1244"/>
        <v>19885.716054965105</v>
      </c>
      <c r="P4229" s="18">
        <f t="shared" ca="1" si="1238"/>
        <v>245.97928150281578</v>
      </c>
      <c r="Q4229" s="47">
        <f ca="1">SUM(L$15:L4229)-SUM(M$15:M4229)</f>
        <v>16350</v>
      </c>
      <c r="R4229" s="47" t="str">
        <f t="shared" ca="1" si="1239"/>
        <v>M4232</v>
      </c>
      <c r="S4229" s="40">
        <f t="shared" ca="1" si="1245"/>
        <v>0</v>
      </c>
      <c r="T4229" s="46">
        <f t="shared" ca="1" si="1246"/>
        <v>41</v>
      </c>
      <c r="X4229" s="74">
        <f t="shared" ca="1" si="1247"/>
        <v>-0.24597928150281578</v>
      </c>
      <c r="Y4229" s="75">
        <f t="shared" ca="1" si="1248"/>
        <v>-0.24597928150281578</v>
      </c>
      <c r="Z4229" s="74">
        <f t="shared" ca="1" si="1249"/>
        <v>0.78193842534671631</v>
      </c>
      <c r="AA4229" s="76">
        <f t="shared" ca="1" si="1250"/>
        <v>-245.97928150281578</v>
      </c>
      <c r="AB4229" s="76">
        <f t="shared" ca="1" si="1251"/>
        <v>781.93842534671626</v>
      </c>
    </row>
    <row r="4230" spans="1:28" x14ac:dyDescent="0.25">
      <c r="A4230" s="2">
        <f t="shared" si="1252"/>
        <v>16</v>
      </c>
      <c r="B4230" s="16">
        <f ca="1">VLOOKUP(A4230,PERIODS!$O$4:$P$33,2,FALSE)</f>
        <v>3.3000000000000002E-2</v>
      </c>
      <c r="C4230" s="15"/>
      <c r="D4230" s="18">
        <v>4216</v>
      </c>
      <c r="E4230" s="34">
        <f t="shared" ca="1" si="1254"/>
        <v>19885.716054965105</v>
      </c>
      <c r="F4230" s="34">
        <f t="shared" ca="1" si="1236"/>
        <v>3300</v>
      </c>
      <c r="G4230" s="69">
        <f t="shared" ca="1" si="1240"/>
        <v>0</v>
      </c>
      <c r="H4230" s="34">
        <f t="shared" ca="1" si="1241"/>
        <v>-921.56029921214372</v>
      </c>
      <c r="I4230" s="34">
        <f t="shared" ca="1" si="1242"/>
        <v>2378.4397007878561</v>
      </c>
      <c r="J4230" s="18">
        <f ca="1">SUM(INDIRECT(ADDRESS(ROW(F4230),COLUMN(F4230),4)):INDIRECT(ADDRESS(ROW(F4230)+N$5-1,COLUMN(F4230),4)))</f>
        <v>24300</v>
      </c>
      <c r="K4230" s="18">
        <f t="shared" ca="1" si="1243"/>
        <v>16350</v>
      </c>
      <c r="L4230" s="18">
        <f t="shared" ca="1" si="1253"/>
        <v>0</v>
      </c>
      <c r="M4230" s="18">
        <f t="shared" ca="1" si="1237"/>
        <v>0</v>
      </c>
      <c r="N4230" s="34">
        <f t="shared" ca="1" si="1244"/>
        <v>17507.276354177251</v>
      </c>
      <c r="P4230" s="18">
        <f t="shared" ca="1" si="1238"/>
        <v>921.56029921214372</v>
      </c>
      <c r="Q4230" s="47">
        <f ca="1">SUM(L$15:L4230)-SUM(M$15:M4230)</f>
        <v>16350</v>
      </c>
      <c r="R4230" s="47" t="str">
        <f t="shared" ca="1" si="1239"/>
        <v>M4233</v>
      </c>
      <c r="S4230" s="40">
        <f t="shared" ca="1" si="1245"/>
        <v>0</v>
      </c>
      <c r="T4230" s="46">
        <f t="shared" ca="1" si="1246"/>
        <v>3</v>
      </c>
      <c r="X4230" s="74">
        <f t="shared" ca="1" si="1247"/>
        <v>-0.92156029921214377</v>
      </c>
      <c r="Y4230" s="75">
        <f t="shared" ca="1" si="1248"/>
        <v>-0.92156029921214377</v>
      </c>
      <c r="Z4230" s="74">
        <f t="shared" ca="1" si="1249"/>
        <v>0.39789771699048576</v>
      </c>
      <c r="AA4230" s="76">
        <f t="shared" ca="1" si="1250"/>
        <v>-921.56029921214372</v>
      </c>
      <c r="AB4230" s="76">
        <f t="shared" ca="1" si="1251"/>
        <v>397.89771699048578</v>
      </c>
    </row>
    <row r="4231" spans="1:28" x14ac:dyDescent="0.25">
      <c r="A4231" s="2">
        <f t="shared" si="1252"/>
        <v>17</v>
      </c>
      <c r="B4231" s="16">
        <f ca="1">VLOOKUP(A4231,PERIODS!$O$4:$P$33,2,FALSE)</f>
        <v>3.5000000000000003E-2</v>
      </c>
      <c r="C4231" s="15"/>
      <c r="D4231" s="18">
        <v>4217</v>
      </c>
      <c r="E4231" s="34">
        <f t="shared" ca="1" si="1254"/>
        <v>17507.276354177251</v>
      </c>
      <c r="F4231" s="34">
        <f t="shared" ca="1" si="1236"/>
        <v>3500.0000000000005</v>
      </c>
      <c r="G4231" s="69">
        <f t="shared" ca="1" si="1240"/>
        <v>0</v>
      </c>
      <c r="H4231" s="34">
        <f t="shared" ca="1" si="1241"/>
        <v>61.047357750774836</v>
      </c>
      <c r="I4231" s="34">
        <f t="shared" ca="1" si="1242"/>
        <v>3561.0473577507755</v>
      </c>
      <c r="J4231" s="18">
        <f ca="1">SUM(INDIRECT(ADDRESS(ROW(F4231),COLUMN(F4231),4)):INDIRECT(ADDRESS(ROW(F4231)+N$5-1,COLUMN(F4231),4)))</f>
        <v>24500.000000000004</v>
      </c>
      <c r="K4231" s="18">
        <f t="shared" ca="1" si="1243"/>
        <v>16350</v>
      </c>
      <c r="L4231" s="18">
        <f t="shared" ca="1" si="1253"/>
        <v>0</v>
      </c>
      <c r="M4231" s="18">
        <f t="shared" ca="1" si="1237"/>
        <v>0</v>
      </c>
      <c r="N4231" s="34">
        <f t="shared" ca="1" si="1244"/>
        <v>13946.228996426475</v>
      </c>
      <c r="P4231" s="18">
        <f t="shared" ca="1" si="1238"/>
        <v>61.047357750774836</v>
      </c>
      <c r="Q4231" s="47">
        <f ca="1">SUM(L$15:L4231)-SUM(M$15:M4231)</f>
        <v>16350</v>
      </c>
      <c r="R4231" s="47" t="str">
        <f t="shared" ca="1" si="1239"/>
        <v>M4234</v>
      </c>
      <c r="S4231" s="40">
        <f t="shared" ca="1" si="1245"/>
        <v>0</v>
      </c>
      <c r="T4231" s="46">
        <f t="shared" ca="1" si="1246"/>
        <v>73</v>
      </c>
      <c r="X4231" s="74">
        <f t="shared" ca="1" si="1247"/>
        <v>6.1047357750774835E-2</v>
      </c>
      <c r="Y4231" s="75">
        <f t="shared" ca="1" si="1248"/>
        <v>6.1047357750774835E-2</v>
      </c>
      <c r="Z4231" s="74">
        <f t="shared" ca="1" si="1249"/>
        <v>1.0629492518810029</v>
      </c>
      <c r="AA4231" s="76">
        <f t="shared" ca="1" si="1250"/>
        <v>61.047357750774836</v>
      </c>
      <c r="AB4231" s="76">
        <f t="shared" ca="1" si="1251"/>
        <v>1062.949251881003</v>
      </c>
    </row>
    <row r="4232" spans="1:28" x14ac:dyDescent="0.25">
      <c r="A4232" s="2">
        <f t="shared" si="1252"/>
        <v>18</v>
      </c>
      <c r="B4232" s="16">
        <f ca="1">VLOOKUP(A4232,PERIODS!$O$4:$P$33,2,FALSE)</f>
        <v>3.5000000000000003E-2</v>
      </c>
      <c r="C4232" s="15"/>
      <c r="D4232" s="18">
        <v>4218</v>
      </c>
      <c r="E4232" s="34">
        <f t="shared" ca="1" si="1254"/>
        <v>13946.228996426475</v>
      </c>
      <c r="F4232" s="34">
        <f t="shared" ca="1" si="1236"/>
        <v>3500.0000000000005</v>
      </c>
      <c r="G4232" s="69">
        <f t="shared" ca="1" si="1240"/>
        <v>0</v>
      </c>
      <c r="H4232" s="34">
        <f t="shared" ca="1" si="1241"/>
        <v>-538.04953481463997</v>
      </c>
      <c r="I4232" s="34">
        <f t="shared" ca="1" si="1242"/>
        <v>2961.9504651853604</v>
      </c>
      <c r="J4232" s="18">
        <f ca="1">SUM(INDIRECT(ADDRESS(ROW(F4232),COLUMN(F4232),4)):INDIRECT(ADDRESS(ROW(F4232)+N$5-1,COLUMN(F4232),4)))</f>
        <v>24500.000000000004</v>
      </c>
      <c r="K4232" s="18">
        <f t="shared" ca="1" si="1243"/>
        <v>0</v>
      </c>
      <c r="L4232" s="18">
        <f t="shared" ca="1" si="1253"/>
        <v>0</v>
      </c>
      <c r="M4232" s="18">
        <f t="shared" ca="1" si="1237"/>
        <v>16350</v>
      </c>
      <c r="N4232" s="34">
        <f t="shared" ca="1" si="1244"/>
        <v>27334.278531241114</v>
      </c>
      <c r="P4232" s="18">
        <f t="shared" ca="1" si="1238"/>
        <v>538.04953481463997</v>
      </c>
      <c r="Q4232" s="47">
        <f ca="1">SUM(L$15:L4232)-SUM(M$15:M4232)</f>
        <v>0</v>
      </c>
      <c r="R4232" s="47" t="str">
        <f t="shared" ca="1" si="1239"/>
        <v>M4235</v>
      </c>
      <c r="S4232" s="40">
        <f t="shared" ca="1" si="1245"/>
        <v>0</v>
      </c>
      <c r="T4232" s="46">
        <f t="shared" ca="1" si="1246"/>
        <v>92</v>
      </c>
      <c r="X4232" s="74">
        <f t="shared" ca="1" si="1247"/>
        <v>-0.53804953481464002</v>
      </c>
      <c r="Y4232" s="75">
        <f t="shared" ca="1" si="1248"/>
        <v>-0.53804953481464002</v>
      </c>
      <c r="Z4232" s="74">
        <f t="shared" ca="1" si="1249"/>
        <v>0.5838859917519047</v>
      </c>
      <c r="AA4232" s="76">
        <f t="shared" ca="1" si="1250"/>
        <v>-538.04953481463997</v>
      </c>
      <c r="AB4232" s="76">
        <f t="shared" ca="1" si="1251"/>
        <v>583.88599175190473</v>
      </c>
    </row>
    <row r="4233" spans="1:28" x14ac:dyDescent="0.25">
      <c r="A4233" s="2">
        <f t="shared" si="1252"/>
        <v>19</v>
      </c>
      <c r="B4233" s="16">
        <f ca="1">VLOOKUP(A4233,PERIODS!$O$4:$P$33,2,FALSE)</f>
        <v>3.5000000000000003E-2</v>
      </c>
      <c r="C4233" s="15"/>
      <c r="D4233" s="18">
        <v>4219</v>
      </c>
      <c r="E4233" s="34">
        <f t="shared" ca="1" si="1254"/>
        <v>27334.278531241114</v>
      </c>
      <c r="F4233" s="34">
        <f t="shared" ca="1" si="1236"/>
        <v>3500.0000000000005</v>
      </c>
      <c r="G4233" s="69">
        <f t="shared" ca="1" si="1240"/>
        <v>0</v>
      </c>
      <c r="H4233" s="34">
        <f t="shared" ca="1" si="1241"/>
        <v>1325.4429083639627</v>
      </c>
      <c r="I4233" s="34">
        <f t="shared" ca="1" si="1242"/>
        <v>4825.4429083639634</v>
      </c>
      <c r="J4233" s="18">
        <f ca="1">SUM(INDIRECT(ADDRESS(ROW(F4233),COLUMN(F4233),4)):INDIRECT(ADDRESS(ROW(F4233)+N$5-1,COLUMN(F4233),4)))</f>
        <v>24500.000000000004</v>
      </c>
      <c r="K4233" s="18">
        <f t="shared" ca="1" si="1243"/>
        <v>0</v>
      </c>
      <c r="L4233" s="18">
        <f t="shared" ca="1" si="1253"/>
        <v>0</v>
      </c>
      <c r="M4233" s="18">
        <f t="shared" ca="1" si="1237"/>
        <v>0</v>
      </c>
      <c r="N4233" s="34">
        <f t="shared" ca="1" si="1244"/>
        <v>22508.835622877152</v>
      </c>
      <c r="P4233" s="18">
        <f t="shared" ca="1" si="1238"/>
        <v>1325.4429083639627</v>
      </c>
      <c r="Q4233" s="47">
        <f ca="1">SUM(L$15:L4233)-SUM(M$15:M4233)</f>
        <v>0</v>
      </c>
      <c r="R4233" s="47" t="str">
        <f t="shared" ca="1" si="1239"/>
        <v>M4236</v>
      </c>
      <c r="S4233" s="40">
        <f t="shared" ca="1" si="1245"/>
        <v>0</v>
      </c>
      <c r="T4233" s="46">
        <f t="shared" ca="1" si="1246"/>
        <v>28</v>
      </c>
      <c r="X4233" s="74">
        <f t="shared" ca="1" si="1247"/>
        <v>1.3254429083639627</v>
      </c>
      <c r="Y4233" s="75">
        <f t="shared" ca="1" si="1248"/>
        <v>1.3254429083639627</v>
      </c>
      <c r="Z4233" s="74">
        <f t="shared" ca="1" si="1249"/>
        <v>3.7638520274247509</v>
      </c>
      <c r="AA4233" s="76">
        <f t="shared" ca="1" si="1250"/>
        <v>1325.4429083639627</v>
      </c>
      <c r="AB4233" s="76">
        <f t="shared" ca="1" si="1251"/>
        <v>3763.8520274247508</v>
      </c>
    </row>
    <row r="4234" spans="1:28" x14ac:dyDescent="0.25">
      <c r="A4234" s="2">
        <f t="shared" si="1252"/>
        <v>20</v>
      </c>
      <c r="B4234" s="16">
        <f ca="1">VLOOKUP(A4234,PERIODS!$O$4:$P$33,2,FALSE)</f>
        <v>3.5000000000000003E-2</v>
      </c>
      <c r="C4234" s="15"/>
      <c r="D4234" s="18">
        <v>4220</v>
      </c>
      <c r="E4234" s="34">
        <f t="shared" ca="1" si="1254"/>
        <v>22508.835622877152</v>
      </c>
      <c r="F4234" s="34">
        <f t="shared" ca="1" si="1236"/>
        <v>3500.0000000000005</v>
      </c>
      <c r="G4234" s="69">
        <f t="shared" ca="1" si="1240"/>
        <v>0</v>
      </c>
      <c r="H4234" s="34">
        <f t="shared" ca="1" si="1241"/>
        <v>-588.53341762625007</v>
      </c>
      <c r="I4234" s="34">
        <f t="shared" ca="1" si="1242"/>
        <v>2911.4665823737505</v>
      </c>
      <c r="J4234" s="18">
        <f ca="1">SUM(INDIRECT(ADDRESS(ROW(F4234),COLUMN(F4234),4)):INDIRECT(ADDRESS(ROW(F4234)+N$5-1,COLUMN(F4234),4)))</f>
        <v>24500.000000000004</v>
      </c>
      <c r="K4234" s="18">
        <f t="shared" ca="1" si="1243"/>
        <v>16350</v>
      </c>
      <c r="L4234" s="18">
        <f t="shared" ca="1" si="1253"/>
        <v>16350</v>
      </c>
      <c r="M4234" s="18">
        <f t="shared" ca="1" si="1237"/>
        <v>0</v>
      </c>
      <c r="N4234" s="34">
        <f t="shared" ca="1" si="1244"/>
        <v>19597.369040503399</v>
      </c>
      <c r="P4234" s="18">
        <f t="shared" ca="1" si="1238"/>
        <v>588.53341762625007</v>
      </c>
      <c r="Q4234" s="47">
        <f ca="1">SUM(L$15:L4234)-SUM(M$15:M4234)</f>
        <v>16350</v>
      </c>
      <c r="R4234" s="47" t="str">
        <f t="shared" ca="1" si="1239"/>
        <v>M4237</v>
      </c>
      <c r="S4234" s="40">
        <f t="shared" ca="1" si="1245"/>
        <v>0</v>
      </c>
      <c r="T4234" s="46">
        <f t="shared" ca="1" si="1246"/>
        <v>62</v>
      </c>
      <c r="X4234" s="74">
        <f t="shared" ca="1" si="1247"/>
        <v>-0.58853341762625011</v>
      </c>
      <c r="Y4234" s="75">
        <f t="shared" ca="1" si="1248"/>
        <v>-0.58853341762625011</v>
      </c>
      <c r="Z4234" s="74">
        <f t="shared" ca="1" si="1249"/>
        <v>0.55514084779238571</v>
      </c>
      <c r="AA4234" s="76">
        <f t="shared" ca="1" si="1250"/>
        <v>-588.53341762625007</v>
      </c>
      <c r="AB4234" s="76">
        <f t="shared" ca="1" si="1251"/>
        <v>555.14084779238567</v>
      </c>
    </row>
    <row r="4235" spans="1:28" x14ac:dyDescent="0.25">
      <c r="A4235" s="2">
        <f t="shared" si="1252"/>
        <v>21</v>
      </c>
      <c r="B4235" s="16">
        <f ca="1">VLOOKUP(A4235,PERIODS!$O$4:$P$33,2,FALSE)</f>
        <v>3.5000000000000003E-2</v>
      </c>
      <c r="C4235" s="15"/>
      <c r="D4235" s="18">
        <v>4221</v>
      </c>
      <c r="E4235" s="34">
        <f t="shared" ca="1" si="1254"/>
        <v>19597.369040503399</v>
      </c>
      <c r="F4235" s="34">
        <f t="shared" ca="1" si="1236"/>
        <v>3500.0000000000005</v>
      </c>
      <c r="G4235" s="69">
        <f t="shared" ca="1" si="1240"/>
        <v>0</v>
      </c>
      <c r="H4235" s="34">
        <f t="shared" ca="1" si="1241"/>
        <v>-1006.2923560609261</v>
      </c>
      <c r="I4235" s="34">
        <f t="shared" ca="1" si="1242"/>
        <v>2493.7076439390744</v>
      </c>
      <c r="J4235" s="18">
        <f ca="1">SUM(INDIRECT(ADDRESS(ROW(F4235),COLUMN(F4235),4)):INDIRECT(ADDRESS(ROW(F4235)+N$5-1,COLUMN(F4235),4)))</f>
        <v>24500.000000000004</v>
      </c>
      <c r="K4235" s="18">
        <f t="shared" ca="1" si="1243"/>
        <v>16350</v>
      </c>
      <c r="L4235" s="18">
        <f t="shared" ca="1" si="1253"/>
        <v>0</v>
      </c>
      <c r="M4235" s="18">
        <f t="shared" ca="1" si="1237"/>
        <v>0</v>
      </c>
      <c r="N4235" s="34">
        <f t="shared" ca="1" si="1244"/>
        <v>17103.661396564326</v>
      </c>
      <c r="P4235" s="18">
        <f t="shared" ca="1" si="1238"/>
        <v>1006.2923560609261</v>
      </c>
      <c r="Q4235" s="47">
        <f ca="1">SUM(L$15:L4235)-SUM(M$15:M4235)</f>
        <v>16350</v>
      </c>
      <c r="R4235" s="47" t="str">
        <f t="shared" ca="1" si="1239"/>
        <v>M4238</v>
      </c>
      <c r="S4235" s="40">
        <f t="shared" ca="1" si="1245"/>
        <v>0</v>
      </c>
      <c r="T4235" s="46">
        <f t="shared" ca="1" si="1246"/>
        <v>26</v>
      </c>
      <c r="X4235" s="74">
        <f t="shared" ca="1" si="1247"/>
        <v>-1.006292356060926</v>
      </c>
      <c r="Y4235" s="75">
        <f t="shared" ca="1" si="1248"/>
        <v>-1.006292356060926</v>
      </c>
      <c r="Z4235" s="74">
        <f t="shared" ca="1" si="1249"/>
        <v>0.36557188035099719</v>
      </c>
      <c r="AA4235" s="76">
        <f t="shared" ca="1" si="1250"/>
        <v>-1006.2923560609261</v>
      </c>
      <c r="AB4235" s="76">
        <f t="shared" ca="1" si="1251"/>
        <v>365.57188035099722</v>
      </c>
    </row>
    <row r="4236" spans="1:28" x14ac:dyDescent="0.25">
      <c r="A4236" s="2">
        <f t="shared" si="1252"/>
        <v>22</v>
      </c>
      <c r="B4236" s="16">
        <f ca="1">VLOOKUP(A4236,PERIODS!$O$4:$P$33,2,FALSE)</f>
        <v>3.5000000000000003E-2</v>
      </c>
      <c r="C4236" s="15"/>
      <c r="D4236" s="18">
        <v>4222</v>
      </c>
      <c r="E4236" s="34">
        <f t="shared" ca="1" si="1254"/>
        <v>17103.661396564326</v>
      </c>
      <c r="F4236" s="34">
        <f t="shared" ca="1" si="1236"/>
        <v>3500.0000000000005</v>
      </c>
      <c r="G4236" s="69">
        <f t="shared" ca="1" si="1240"/>
        <v>0</v>
      </c>
      <c r="H4236" s="34">
        <f t="shared" ca="1" si="1241"/>
        <v>-1292.3380841246835</v>
      </c>
      <c r="I4236" s="34">
        <f t="shared" ca="1" si="1242"/>
        <v>2207.6619158753169</v>
      </c>
      <c r="J4236" s="18">
        <f ca="1">SUM(INDIRECT(ADDRESS(ROW(F4236),COLUMN(F4236),4)):INDIRECT(ADDRESS(ROW(F4236)+N$5-1,COLUMN(F4236),4)))</f>
        <v>25000.000000000004</v>
      </c>
      <c r="K4236" s="18">
        <f t="shared" ca="1" si="1243"/>
        <v>16350</v>
      </c>
      <c r="L4236" s="18">
        <f t="shared" ca="1" si="1253"/>
        <v>0</v>
      </c>
      <c r="M4236" s="18">
        <f t="shared" ca="1" si="1237"/>
        <v>0</v>
      </c>
      <c r="N4236" s="34">
        <f t="shared" ca="1" si="1244"/>
        <v>14895.99948068901</v>
      </c>
      <c r="P4236" s="18">
        <f t="shared" ca="1" si="1238"/>
        <v>1292.3380841246835</v>
      </c>
      <c r="Q4236" s="47">
        <f ca="1">SUM(L$15:L4236)-SUM(M$15:M4236)</f>
        <v>16350</v>
      </c>
      <c r="R4236" s="47" t="str">
        <f t="shared" ca="1" si="1239"/>
        <v>M4239</v>
      </c>
      <c r="S4236" s="40">
        <f t="shared" ca="1" si="1245"/>
        <v>0</v>
      </c>
      <c r="T4236" s="46">
        <f t="shared" ca="1" si="1246"/>
        <v>19</v>
      </c>
      <c r="X4236" s="74">
        <f t="shared" ca="1" si="1247"/>
        <v>-1.2923380841246834</v>
      </c>
      <c r="Y4236" s="75">
        <f t="shared" ca="1" si="1248"/>
        <v>-1.2923380841246834</v>
      </c>
      <c r="Z4236" s="74">
        <f t="shared" ca="1" si="1249"/>
        <v>0.27462792865854535</v>
      </c>
      <c r="AA4236" s="76">
        <f t="shared" ca="1" si="1250"/>
        <v>-1292.3380841246835</v>
      </c>
      <c r="AB4236" s="76">
        <f t="shared" ca="1" si="1251"/>
        <v>274.62792865854533</v>
      </c>
    </row>
    <row r="4237" spans="1:28" x14ac:dyDescent="0.25">
      <c r="A4237" s="2">
        <f t="shared" si="1252"/>
        <v>23</v>
      </c>
      <c r="B4237" s="16">
        <f ca="1">VLOOKUP(A4237,PERIODS!$O$4:$P$33,2,FALSE)</f>
        <v>3.5000000000000003E-2</v>
      </c>
      <c r="C4237" s="15"/>
      <c r="D4237" s="18">
        <v>4223</v>
      </c>
      <c r="E4237" s="34">
        <f t="shared" ca="1" si="1254"/>
        <v>14895.99948068901</v>
      </c>
      <c r="F4237" s="34">
        <f t="shared" ca="1" si="1236"/>
        <v>3500.0000000000005</v>
      </c>
      <c r="G4237" s="69">
        <f t="shared" ca="1" si="1240"/>
        <v>0</v>
      </c>
      <c r="H4237" s="34">
        <f t="shared" ca="1" si="1241"/>
        <v>-1066.8510362065517</v>
      </c>
      <c r="I4237" s="34">
        <f t="shared" ca="1" si="1242"/>
        <v>2433.1489637934487</v>
      </c>
      <c r="J4237" s="18">
        <f ca="1">SUM(INDIRECT(ADDRESS(ROW(F4237),COLUMN(F4237),4)):INDIRECT(ADDRESS(ROW(F4237)+N$5-1,COLUMN(F4237),4)))</f>
        <v>25500.000000000004</v>
      </c>
      <c r="K4237" s="18">
        <f t="shared" ca="1" si="1243"/>
        <v>0</v>
      </c>
      <c r="L4237" s="18">
        <f t="shared" ca="1" si="1253"/>
        <v>0</v>
      </c>
      <c r="M4237" s="18">
        <f t="shared" ca="1" si="1237"/>
        <v>16350</v>
      </c>
      <c r="N4237" s="34">
        <f t="shared" ca="1" si="1244"/>
        <v>28812.85051689556</v>
      </c>
      <c r="P4237" s="18">
        <f t="shared" ca="1" si="1238"/>
        <v>1066.8510362065517</v>
      </c>
      <c r="Q4237" s="47">
        <f ca="1">SUM(L$15:L4237)-SUM(M$15:M4237)</f>
        <v>0</v>
      </c>
      <c r="R4237" s="47" t="str">
        <f t="shared" ca="1" si="1239"/>
        <v>M4240</v>
      </c>
      <c r="S4237" s="40">
        <f t="shared" ca="1" si="1245"/>
        <v>0</v>
      </c>
      <c r="T4237" s="46">
        <f t="shared" ca="1" si="1246"/>
        <v>3</v>
      </c>
      <c r="X4237" s="74">
        <f t="shared" ca="1" si="1247"/>
        <v>-1.0668510362065518</v>
      </c>
      <c r="Y4237" s="75">
        <f t="shared" ca="1" si="1248"/>
        <v>-1.0668510362065518</v>
      </c>
      <c r="Z4237" s="74">
        <f t="shared" ca="1" si="1249"/>
        <v>0.34409034123897853</v>
      </c>
      <c r="AA4237" s="76">
        <f t="shared" ca="1" si="1250"/>
        <v>-1066.8510362065517</v>
      </c>
      <c r="AB4237" s="76">
        <f t="shared" ca="1" si="1251"/>
        <v>344.09034123897851</v>
      </c>
    </row>
    <row r="4238" spans="1:28" x14ac:dyDescent="0.25">
      <c r="A4238" s="2">
        <f t="shared" si="1252"/>
        <v>24</v>
      </c>
      <c r="B4238" s="16">
        <f ca="1">VLOOKUP(A4238,PERIODS!$O$4:$P$33,2,FALSE)</f>
        <v>3.5000000000000003E-2</v>
      </c>
      <c r="C4238" s="15"/>
      <c r="D4238" s="18">
        <v>4224</v>
      </c>
      <c r="E4238" s="34">
        <f t="shared" ca="1" si="1254"/>
        <v>28812.85051689556</v>
      </c>
      <c r="F4238" s="34">
        <f t="shared" ca="1" si="1236"/>
        <v>3500.0000000000005</v>
      </c>
      <c r="G4238" s="69">
        <f t="shared" ca="1" si="1240"/>
        <v>0</v>
      </c>
      <c r="H4238" s="34">
        <f t="shared" ca="1" si="1241"/>
        <v>181.11211955969426</v>
      </c>
      <c r="I4238" s="34">
        <f t="shared" ca="1" si="1242"/>
        <v>3681.1121195596947</v>
      </c>
      <c r="J4238" s="18">
        <f ca="1">SUM(INDIRECT(ADDRESS(ROW(F4238),COLUMN(F4238),4)):INDIRECT(ADDRESS(ROW(F4238)+N$5-1,COLUMN(F4238),4)))</f>
        <v>26000</v>
      </c>
      <c r="K4238" s="18">
        <f t="shared" ca="1" si="1243"/>
        <v>0</v>
      </c>
      <c r="L4238" s="18">
        <f t="shared" ca="1" si="1253"/>
        <v>0</v>
      </c>
      <c r="M4238" s="18">
        <f t="shared" ca="1" si="1237"/>
        <v>0</v>
      </c>
      <c r="N4238" s="34">
        <f t="shared" ca="1" si="1244"/>
        <v>25131.738397335866</v>
      </c>
      <c r="P4238" s="18">
        <f t="shared" ca="1" si="1238"/>
        <v>181.11211955969426</v>
      </c>
      <c r="Q4238" s="47">
        <f ca="1">SUM(L$15:L4238)-SUM(M$15:M4238)</f>
        <v>0</v>
      </c>
      <c r="R4238" s="47" t="str">
        <f t="shared" ca="1" si="1239"/>
        <v>M4241</v>
      </c>
      <c r="S4238" s="40">
        <f t="shared" ca="1" si="1245"/>
        <v>0</v>
      </c>
      <c r="T4238" s="46">
        <f t="shared" ca="1" si="1246"/>
        <v>42</v>
      </c>
      <c r="X4238" s="74">
        <f t="shared" ca="1" si="1247"/>
        <v>0.18111211955969425</v>
      </c>
      <c r="Y4238" s="75">
        <f t="shared" ca="1" si="1248"/>
        <v>0.18111211955969425</v>
      </c>
      <c r="Z4238" s="74">
        <f t="shared" ca="1" si="1249"/>
        <v>1.1985495526082306</v>
      </c>
      <c r="AA4238" s="76">
        <f t="shared" ca="1" si="1250"/>
        <v>181.11211955969426</v>
      </c>
      <c r="AB4238" s="76">
        <f t="shared" ca="1" si="1251"/>
        <v>1198.5495526082307</v>
      </c>
    </row>
    <row r="4239" spans="1:28" x14ac:dyDescent="0.25">
      <c r="A4239" s="2">
        <f t="shared" si="1252"/>
        <v>25</v>
      </c>
      <c r="B4239" s="16">
        <f ca="1">VLOOKUP(A4239,PERIODS!$O$4:$P$33,2,FALSE)</f>
        <v>3.5000000000000003E-2</v>
      </c>
      <c r="C4239" s="15"/>
      <c r="D4239" s="18">
        <v>4225</v>
      </c>
      <c r="E4239" s="34">
        <f t="shared" ca="1" si="1254"/>
        <v>25131.738397335866</v>
      </c>
      <c r="F4239" s="34">
        <f t="shared" ref="F4239:F4302" ca="1" si="1255">F$2*B4239</f>
        <v>3500.0000000000005</v>
      </c>
      <c r="G4239" s="69">
        <f t="shared" ca="1" si="1240"/>
        <v>0</v>
      </c>
      <c r="H4239" s="34">
        <f t="shared" ca="1" si="1241"/>
        <v>333.05707531704934</v>
      </c>
      <c r="I4239" s="34">
        <f t="shared" ca="1" si="1242"/>
        <v>3833.0570753170496</v>
      </c>
      <c r="J4239" s="18">
        <f ca="1">SUM(INDIRECT(ADDRESS(ROW(F4239),COLUMN(F4239),4)):INDIRECT(ADDRESS(ROW(F4239)+N$5-1,COLUMN(F4239),4)))</f>
        <v>24900</v>
      </c>
      <c r="K4239" s="18">
        <f t="shared" ca="1" si="1243"/>
        <v>0</v>
      </c>
      <c r="L4239" s="18">
        <f t="shared" ca="1" si="1253"/>
        <v>0</v>
      </c>
      <c r="M4239" s="18">
        <f t="shared" ref="M4239:M4302" ca="1" si="1256">SUMIF($R$15:$R$8014,ADDRESS(ROW(M4239),COLUMN(M4239),4),$L$15:$L$8014)</f>
        <v>0</v>
      </c>
      <c r="N4239" s="34">
        <f t="shared" ca="1" si="1244"/>
        <v>21298.681322018816</v>
      </c>
      <c r="P4239" s="18">
        <f t="shared" ref="P4239:P4302" ca="1" si="1257">ABS(H4239)</f>
        <v>333.05707531704934</v>
      </c>
      <c r="Q4239" s="47">
        <f ca="1">SUM(L$15:L4239)-SUM(M$15:M4239)</f>
        <v>0</v>
      </c>
      <c r="R4239" s="47" t="str">
        <f t="shared" ref="R4239:R4302" ca="1" si="1258">ADDRESS(ROW(M4239)+$N$3+RANDBETWEEN(-$N$4,$N$4),COLUMN(M4239),4)</f>
        <v>M4242</v>
      </c>
      <c r="S4239" s="40">
        <f t="shared" ca="1" si="1245"/>
        <v>0</v>
      </c>
      <c r="T4239" s="46">
        <f t="shared" ca="1" si="1246"/>
        <v>83</v>
      </c>
      <c r="X4239" s="74">
        <f t="shared" ca="1" si="1247"/>
        <v>0.33305707531704931</v>
      </c>
      <c r="Y4239" s="75">
        <f t="shared" ca="1" si="1248"/>
        <v>0.33305707531704931</v>
      </c>
      <c r="Z4239" s="74">
        <f t="shared" ca="1" si="1249"/>
        <v>1.3952269292166477</v>
      </c>
      <c r="AA4239" s="76">
        <f t="shared" ca="1" si="1250"/>
        <v>333.05707531704934</v>
      </c>
      <c r="AB4239" s="76">
        <f t="shared" ca="1" si="1251"/>
        <v>1395.2269292166477</v>
      </c>
    </row>
    <row r="4240" spans="1:28" x14ac:dyDescent="0.25">
      <c r="A4240" s="2">
        <f t="shared" si="1252"/>
        <v>26</v>
      </c>
      <c r="B4240" s="16">
        <f ca="1">VLOOKUP(A4240,PERIODS!$O$4:$P$33,2,FALSE)</f>
        <v>3.5000000000000003E-2</v>
      </c>
      <c r="C4240" s="15"/>
      <c r="D4240" s="18">
        <v>4226</v>
      </c>
      <c r="E4240" s="34">
        <f t="shared" ca="1" si="1254"/>
        <v>21298.681322018816</v>
      </c>
      <c r="F4240" s="34">
        <f t="shared" ca="1" si="1255"/>
        <v>3500.0000000000005</v>
      </c>
      <c r="G4240" s="69">
        <f t="shared" ref="G4240:G4303" ca="1" si="1259">((2*RAND()*$F$5)-$F$5)*E4240</f>
        <v>0</v>
      </c>
      <c r="H4240" s="34">
        <f t="shared" ref="H4240:H4303" ca="1" si="1260">IF($S$3="NORM",AA4240,IF($S$3="LOGNORM",AB4240,0))</f>
        <v>556.04167859347115</v>
      </c>
      <c r="I4240" s="34">
        <f t="shared" ref="I4240:I4303" ca="1" si="1261">IF(F4240+H4240&lt;0,0,F4240+H4240)</f>
        <v>4056.0416785934717</v>
      </c>
      <c r="J4240" s="18">
        <f ca="1">SUM(INDIRECT(ADDRESS(ROW(F4240),COLUMN(F4240),4)):INDIRECT(ADDRESS(ROW(F4240)+N$5-1,COLUMN(F4240),4)))</f>
        <v>23900</v>
      </c>
      <c r="K4240" s="18">
        <f t="shared" ref="K4240:K4303" ca="1" si="1262">Q4240</f>
        <v>16350</v>
      </c>
      <c r="L4240" s="18">
        <f t="shared" ca="1" si="1253"/>
        <v>16350</v>
      </c>
      <c r="M4240" s="18">
        <f t="shared" ca="1" si="1256"/>
        <v>0</v>
      </c>
      <c r="N4240" s="34">
        <f t="shared" ref="N4240:N4303" ca="1" si="1263">E4240+G4240-I4240+M4240-S4240</f>
        <v>17242.639643425344</v>
      </c>
      <c r="P4240" s="18">
        <f t="shared" ca="1" si="1257"/>
        <v>556.04167859347115</v>
      </c>
      <c r="Q4240" s="47">
        <f ca="1">SUM(L$15:L4240)-SUM(M$15:M4240)</f>
        <v>16350</v>
      </c>
      <c r="R4240" s="47" t="str">
        <f t="shared" ca="1" si="1258"/>
        <v>M4243</v>
      </c>
      <c r="S4240" s="40">
        <f t="shared" ref="S4240:S4303" ca="1" si="1264">IF(T4240&gt;N$6*100,M4240,0)</f>
        <v>0</v>
      </c>
      <c r="T4240" s="46">
        <f t="shared" ref="T4240:T4303" ca="1" si="1265">RANDBETWEEN(0,100)</f>
        <v>59</v>
      </c>
      <c r="X4240" s="74">
        <f t="shared" ref="X4240:X4303" ca="1" si="1266">NORMINV(RAND(),0,1)</f>
        <v>0.5560416785934712</v>
      </c>
      <c r="Y4240" s="75">
        <f t="shared" ref="Y4240:Y4303" ca="1" si="1267">IF(AND(X4240&gt;$F$6,$F$6&gt;0),$F$6,X4240)</f>
        <v>0.5560416785934712</v>
      </c>
      <c r="Z4240" s="74">
        <f t="shared" ref="Z4240:Z4303" ca="1" si="1268">EXP(Y4240)</f>
        <v>1.7437564728223585</v>
      </c>
      <c r="AA4240" s="76">
        <f t="shared" ref="AA4240:AA4303" ca="1" si="1269">$F$3*Y4240</f>
        <v>556.04167859347115</v>
      </c>
      <c r="AB4240" s="76">
        <f t="shared" ref="AB4240:AB4303" ca="1" si="1270">$F$3*Z4240</f>
        <v>1743.7564728223585</v>
      </c>
    </row>
    <row r="4241" spans="1:28" x14ac:dyDescent="0.25">
      <c r="A4241" s="2">
        <f t="shared" ref="A4241:A4304" si="1271">IF(AND(A4240=12,OR(A$14="MS",A$14="M0")),1,IF(AND(A4240=4,OR(A$14="WS",A$14="W0")),1,IF(AND(A4240=30,OR(A$14="DS",A$14="D0")),1,A4240+1)))</f>
        <v>27</v>
      </c>
      <c r="B4241" s="16">
        <f ca="1">VLOOKUP(A4241,PERIODS!$O$4:$P$33,2,FALSE)</f>
        <v>3.5000000000000003E-2</v>
      </c>
      <c r="C4241" s="15"/>
      <c r="D4241" s="18">
        <v>4227</v>
      </c>
      <c r="E4241" s="34">
        <f t="shared" ca="1" si="1254"/>
        <v>17242.639643425344</v>
      </c>
      <c r="F4241" s="34">
        <f t="shared" ca="1" si="1255"/>
        <v>3500.0000000000005</v>
      </c>
      <c r="G4241" s="69">
        <f t="shared" ca="1" si="1259"/>
        <v>0</v>
      </c>
      <c r="H4241" s="34">
        <f t="shared" ca="1" si="1260"/>
        <v>1122.5516080922243</v>
      </c>
      <c r="I4241" s="34">
        <f t="shared" ca="1" si="1261"/>
        <v>4622.5516080922243</v>
      </c>
      <c r="J4241" s="18">
        <f ca="1">SUM(INDIRECT(ADDRESS(ROW(F4241),COLUMN(F4241),4)):INDIRECT(ADDRESS(ROW(F4241)+N$5-1,COLUMN(F4241),4)))</f>
        <v>22900</v>
      </c>
      <c r="K4241" s="18">
        <f t="shared" ca="1" si="1262"/>
        <v>16350</v>
      </c>
      <c r="L4241" s="18">
        <f t="shared" ref="L4241:L4304" ca="1" si="1272">IF((E4241+K4240)&lt;J4241,N$2,0)</f>
        <v>0</v>
      </c>
      <c r="M4241" s="18">
        <f t="shared" ca="1" si="1256"/>
        <v>0</v>
      </c>
      <c r="N4241" s="34">
        <f t="shared" ca="1" si="1263"/>
        <v>12620.088035333119</v>
      </c>
      <c r="P4241" s="18">
        <f t="shared" ca="1" si="1257"/>
        <v>1122.5516080922243</v>
      </c>
      <c r="Q4241" s="47">
        <f ca="1">SUM(L$15:L4241)-SUM(M$15:M4241)</f>
        <v>16350</v>
      </c>
      <c r="R4241" s="47" t="str">
        <f t="shared" ca="1" si="1258"/>
        <v>M4244</v>
      </c>
      <c r="S4241" s="40">
        <f t="shared" ca="1" si="1264"/>
        <v>0</v>
      </c>
      <c r="T4241" s="46">
        <f t="shared" ca="1" si="1265"/>
        <v>0</v>
      </c>
      <c r="X4241" s="74">
        <f t="shared" ca="1" si="1266"/>
        <v>1.1225516080922244</v>
      </c>
      <c r="Y4241" s="75">
        <f t="shared" ca="1" si="1267"/>
        <v>1.1225516080922244</v>
      </c>
      <c r="Z4241" s="74">
        <f t="shared" ca="1" si="1268"/>
        <v>3.072684495750019</v>
      </c>
      <c r="AA4241" s="76">
        <f t="shared" ca="1" si="1269"/>
        <v>1122.5516080922243</v>
      </c>
      <c r="AB4241" s="76">
        <f t="shared" ca="1" si="1270"/>
        <v>3072.6844957500189</v>
      </c>
    </row>
    <row r="4242" spans="1:28" x14ac:dyDescent="0.25">
      <c r="A4242" s="2">
        <f t="shared" si="1271"/>
        <v>28</v>
      </c>
      <c r="B4242" s="16">
        <f ca="1">VLOOKUP(A4242,PERIODS!$O$4:$P$33,2,FALSE)</f>
        <v>0.04</v>
      </c>
      <c r="C4242" s="15"/>
      <c r="D4242" s="18">
        <v>4228</v>
      </c>
      <c r="E4242" s="34">
        <f t="shared" ca="1" si="1254"/>
        <v>12620.088035333119</v>
      </c>
      <c r="F4242" s="34">
        <f t="shared" ca="1" si="1255"/>
        <v>4000</v>
      </c>
      <c r="G4242" s="69">
        <f t="shared" ca="1" si="1259"/>
        <v>0</v>
      </c>
      <c r="H4242" s="34">
        <f t="shared" ca="1" si="1260"/>
        <v>572.15249690820713</v>
      </c>
      <c r="I4242" s="34">
        <f t="shared" ca="1" si="1261"/>
        <v>4572.1524969082075</v>
      </c>
      <c r="J4242" s="18">
        <f ca="1">SUM(INDIRECT(ADDRESS(ROW(F4242),COLUMN(F4242),4)):INDIRECT(ADDRESS(ROW(F4242)+N$5-1,COLUMN(F4242),4)))</f>
        <v>21900</v>
      </c>
      <c r="K4242" s="18">
        <f t="shared" ca="1" si="1262"/>
        <v>16350</v>
      </c>
      <c r="L4242" s="18">
        <f t="shared" ca="1" si="1272"/>
        <v>0</v>
      </c>
      <c r="M4242" s="18">
        <f t="shared" ca="1" si="1256"/>
        <v>0</v>
      </c>
      <c r="N4242" s="34">
        <f t="shared" ca="1" si="1263"/>
        <v>8047.935538424912</v>
      </c>
      <c r="P4242" s="18">
        <f t="shared" ca="1" si="1257"/>
        <v>572.15249690820713</v>
      </c>
      <c r="Q4242" s="47">
        <f ca="1">SUM(L$15:L4242)-SUM(M$15:M4242)</f>
        <v>16350</v>
      </c>
      <c r="R4242" s="47" t="str">
        <f t="shared" ca="1" si="1258"/>
        <v>M4245</v>
      </c>
      <c r="S4242" s="40">
        <f t="shared" ca="1" si="1264"/>
        <v>0</v>
      </c>
      <c r="T4242" s="46">
        <f t="shared" ca="1" si="1265"/>
        <v>84</v>
      </c>
      <c r="X4242" s="74">
        <f t="shared" ca="1" si="1266"/>
        <v>0.57215249690820713</v>
      </c>
      <c r="Y4242" s="75">
        <f t="shared" ca="1" si="1267"/>
        <v>0.57215249690820713</v>
      </c>
      <c r="Z4242" s="74">
        <f t="shared" ca="1" si="1268"/>
        <v>1.7720773401409957</v>
      </c>
      <c r="AA4242" s="76">
        <f t="shared" ca="1" si="1269"/>
        <v>572.15249690820713</v>
      </c>
      <c r="AB4242" s="76">
        <f t="shared" ca="1" si="1270"/>
        <v>1772.0773401409956</v>
      </c>
    </row>
    <row r="4243" spans="1:28" x14ac:dyDescent="0.25">
      <c r="A4243" s="2">
        <f t="shared" si="1271"/>
        <v>29</v>
      </c>
      <c r="B4243" s="16">
        <f ca="1">VLOOKUP(A4243,PERIODS!$O$4:$P$33,2,FALSE)</f>
        <v>0.04</v>
      </c>
      <c r="C4243" s="15"/>
      <c r="D4243" s="18">
        <v>4229</v>
      </c>
      <c r="E4243" s="34">
        <f t="shared" ca="1" si="1254"/>
        <v>8047.935538424912</v>
      </c>
      <c r="F4243" s="34">
        <f t="shared" ca="1" si="1255"/>
        <v>4000</v>
      </c>
      <c r="G4243" s="69">
        <f t="shared" ca="1" si="1259"/>
        <v>0</v>
      </c>
      <c r="H4243" s="34">
        <f t="shared" ca="1" si="1260"/>
        <v>-1576.9775915970031</v>
      </c>
      <c r="I4243" s="34">
        <f t="shared" ca="1" si="1261"/>
        <v>2423.0224084029969</v>
      </c>
      <c r="J4243" s="18">
        <f ca="1">SUM(INDIRECT(ADDRESS(ROW(F4243),COLUMN(F4243),4)):INDIRECT(ADDRESS(ROW(F4243)+N$5-1,COLUMN(F4243),4)))</f>
        <v>21200</v>
      </c>
      <c r="K4243" s="18">
        <f t="shared" ca="1" si="1262"/>
        <v>0</v>
      </c>
      <c r="L4243" s="18">
        <f t="shared" ca="1" si="1272"/>
        <v>0</v>
      </c>
      <c r="M4243" s="18">
        <f t="shared" ca="1" si="1256"/>
        <v>16350</v>
      </c>
      <c r="N4243" s="34">
        <f t="shared" ca="1" si="1263"/>
        <v>21974.913130021916</v>
      </c>
      <c r="P4243" s="18">
        <f t="shared" ca="1" si="1257"/>
        <v>1576.9775915970031</v>
      </c>
      <c r="Q4243" s="47">
        <f ca="1">SUM(L$15:L4243)-SUM(M$15:M4243)</f>
        <v>0</v>
      </c>
      <c r="R4243" s="47" t="str">
        <f t="shared" ca="1" si="1258"/>
        <v>M4246</v>
      </c>
      <c r="S4243" s="40">
        <f t="shared" ca="1" si="1264"/>
        <v>0</v>
      </c>
      <c r="T4243" s="46">
        <f t="shared" ca="1" si="1265"/>
        <v>53</v>
      </c>
      <c r="X4243" s="74">
        <f t="shared" ca="1" si="1266"/>
        <v>-1.576977591597003</v>
      </c>
      <c r="Y4243" s="75">
        <f t="shared" ca="1" si="1267"/>
        <v>-1.576977591597003</v>
      </c>
      <c r="Z4243" s="74">
        <f t="shared" ca="1" si="1268"/>
        <v>0.20659858080741095</v>
      </c>
      <c r="AA4243" s="76">
        <f t="shared" ca="1" si="1269"/>
        <v>-1576.9775915970031</v>
      </c>
      <c r="AB4243" s="76">
        <f t="shared" ca="1" si="1270"/>
        <v>206.59858080741094</v>
      </c>
    </row>
    <row r="4244" spans="1:28" x14ac:dyDescent="0.25">
      <c r="A4244" s="2">
        <f t="shared" si="1271"/>
        <v>30</v>
      </c>
      <c r="B4244" s="16">
        <f ca="1">VLOOKUP(A4244,PERIODS!$O$4:$P$33,2,FALSE)</f>
        <v>0.04</v>
      </c>
      <c r="C4244" s="15"/>
      <c r="D4244" s="18">
        <v>4230</v>
      </c>
      <c r="E4244" s="34">
        <f t="shared" ca="1" si="1254"/>
        <v>21974.913130021916</v>
      </c>
      <c r="F4244" s="34">
        <f t="shared" ca="1" si="1255"/>
        <v>4000</v>
      </c>
      <c r="G4244" s="69">
        <f t="shared" ca="1" si="1259"/>
        <v>0</v>
      </c>
      <c r="H4244" s="34">
        <f t="shared" ca="1" si="1260"/>
        <v>-1807.3262827645931</v>
      </c>
      <c r="I4244" s="34">
        <f t="shared" ca="1" si="1261"/>
        <v>2192.6737172354069</v>
      </c>
      <c r="J4244" s="18">
        <f ca="1">SUM(INDIRECT(ADDRESS(ROW(F4244),COLUMN(F4244),4)):INDIRECT(ADDRESS(ROW(F4244)+N$5-1,COLUMN(F4244),4)))</f>
        <v>20500</v>
      </c>
      <c r="K4244" s="18">
        <f t="shared" ca="1" si="1262"/>
        <v>0</v>
      </c>
      <c r="L4244" s="18">
        <f t="shared" ca="1" si="1272"/>
        <v>0</v>
      </c>
      <c r="M4244" s="18">
        <f t="shared" ca="1" si="1256"/>
        <v>0</v>
      </c>
      <c r="N4244" s="34">
        <f t="shared" ca="1" si="1263"/>
        <v>19782.239412786508</v>
      </c>
      <c r="P4244" s="18">
        <f t="shared" ca="1" si="1257"/>
        <v>1807.3262827645931</v>
      </c>
      <c r="Q4244" s="47">
        <f ca="1">SUM(L$15:L4244)-SUM(M$15:M4244)</f>
        <v>0</v>
      </c>
      <c r="R4244" s="47" t="str">
        <f t="shared" ca="1" si="1258"/>
        <v>M4247</v>
      </c>
      <c r="S4244" s="40">
        <f t="shared" ca="1" si="1264"/>
        <v>0</v>
      </c>
      <c r="T4244" s="46">
        <f t="shared" ca="1" si="1265"/>
        <v>41</v>
      </c>
      <c r="X4244" s="74">
        <f t="shared" ca="1" si="1266"/>
        <v>-1.8073262827645931</v>
      </c>
      <c r="Y4244" s="75">
        <f t="shared" ca="1" si="1267"/>
        <v>-1.8073262827645931</v>
      </c>
      <c r="Z4244" s="74">
        <f t="shared" ca="1" si="1268"/>
        <v>0.16409228717299804</v>
      </c>
      <c r="AA4244" s="76">
        <f t="shared" ca="1" si="1269"/>
        <v>-1807.3262827645931</v>
      </c>
      <c r="AB4244" s="76">
        <f t="shared" ca="1" si="1270"/>
        <v>164.09228717299803</v>
      </c>
    </row>
    <row r="4245" spans="1:28" x14ac:dyDescent="0.25">
      <c r="A4245" s="2">
        <f t="shared" si="1271"/>
        <v>1</v>
      </c>
      <c r="B4245" s="16">
        <f ca="1">VLOOKUP(A4245,PERIODS!$O$4:$P$33,2,FALSE)</f>
        <v>2.4E-2</v>
      </c>
      <c r="C4245" s="15"/>
      <c r="D4245" s="18">
        <v>4231</v>
      </c>
      <c r="E4245" s="34">
        <f t="shared" ca="1" si="1254"/>
        <v>19782.239412786508</v>
      </c>
      <c r="F4245" s="34">
        <f t="shared" ca="1" si="1255"/>
        <v>2400</v>
      </c>
      <c r="G4245" s="69">
        <f t="shared" ca="1" si="1259"/>
        <v>0</v>
      </c>
      <c r="H4245" s="34">
        <f t="shared" ca="1" si="1260"/>
        <v>-1940.2039431740807</v>
      </c>
      <c r="I4245" s="34">
        <f t="shared" ca="1" si="1261"/>
        <v>459.79605682591932</v>
      </c>
      <c r="J4245" s="18">
        <f ca="1">SUM(INDIRECT(ADDRESS(ROW(F4245),COLUMN(F4245),4)):INDIRECT(ADDRESS(ROW(F4245)+N$5-1,COLUMN(F4245),4)))</f>
        <v>19800</v>
      </c>
      <c r="K4245" s="18">
        <f t="shared" ca="1" si="1262"/>
        <v>16350</v>
      </c>
      <c r="L4245" s="18">
        <f t="shared" ca="1" si="1272"/>
        <v>16350</v>
      </c>
      <c r="M4245" s="18">
        <f t="shared" ca="1" si="1256"/>
        <v>0</v>
      </c>
      <c r="N4245" s="34">
        <f t="shared" ca="1" si="1263"/>
        <v>19322.44335596059</v>
      </c>
      <c r="P4245" s="18">
        <f t="shared" ca="1" si="1257"/>
        <v>1940.2039431740807</v>
      </c>
      <c r="Q4245" s="47">
        <f ca="1">SUM(L$15:L4245)-SUM(M$15:M4245)</f>
        <v>16350</v>
      </c>
      <c r="R4245" s="47" t="str">
        <f t="shared" ca="1" si="1258"/>
        <v>M4248</v>
      </c>
      <c r="S4245" s="40">
        <f t="shared" ca="1" si="1264"/>
        <v>0</v>
      </c>
      <c r="T4245" s="46">
        <f t="shared" ca="1" si="1265"/>
        <v>61</v>
      </c>
      <c r="X4245" s="74">
        <f t="shared" ca="1" si="1266"/>
        <v>-1.9402039431740807</v>
      </c>
      <c r="Y4245" s="75">
        <f t="shared" ca="1" si="1267"/>
        <v>-1.9402039431740807</v>
      </c>
      <c r="Z4245" s="74">
        <f t="shared" ca="1" si="1268"/>
        <v>0.1436746453263803</v>
      </c>
      <c r="AA4245" s="76">
        <f t="shared" ca="1" si="1269"/>
        <v>-1940.2039431740807</v>
      </c>
      <c r="AB4245" s="76">
        <f t="shared" ca="1" si="1270"/>
        <v>143.6746453263803</v>
      </c>
    </row>
    <row r="4246" spans="1:28" x14ac:dyDescent="0.25">
      <c r="A4246" s="2">
        <f t="shared" si="1271"/>
        <v>2</v>
      </c>
      <c r="B4246" s="16">
        <f ca="1">VLOOKUP(A4246,PERIODS!$O$4:$P$33,2,FALSE)</f>
        <v>2.5000000000000001E-2</v>
      </c>
      <c r="C4246" s="15"/>
      <c r="D4246" s="18">
        <v>4232</v>
      </c>
      <c r="E4246" s="34">
        <f t="shared" ca="1" si="1254"/>
        <v>19322.44335596059</v>
      </c>
      <c r="F4246" s="34">
        <f t="shared" ca="1" si="1255"/>
        <v>2500</v>
      </c>
      <c r="G4246" s="69">
        <f t="shared" ca="1" si="1259"/>
        <v>0</v>
      </c>
      <c r="H4246" s="34">
        <f t="shared" ca="1" si="1260"/>
        <v>-1345.9464350119249</v>
      </c>
      <c r="I4246" s="34">
        <f t="shared" ca="1" si="1261"/>
        <v>1154.0535649880751</v>
      </c>
      <c r="J4246" s="18">
        <f ca="1">SUM(INDIRECT(ADDRESS(ROW(F4246),COLUMN(F4246),4)):INDIRECT(ADDRESS(ROW(F4246)+N$5-1,COLUMN(F4246),4)))</f>
        <v>20700</v>
      </c>
      <c r="K4246" s="18">
        <f t="shared" ca="1" si="1262"/>
        <v>16350</v>
      </c>
      <c r="L4246" s="18">
        <f t="shared" ca="1" si="1272"/>
        <v>0</v>
      </c>
      <c r="M4246" s="18">
        <f t="shared" ca="1" si="1256"/>
        <v>0</v>
      </c>
      <c r="N4246" s="34">
        <f t="shared" ca="1" si="1263"/>
        <v>18168.389790972513</v>
      </c>
      <c r="P4246" s="18">
        <f t="shared" ca="1" si="1257"/>
        <v>1345.9464350119249</v>
      </c>
      <c r="Q4246" s="47">
        <f ca="1">SUM(L$15:L4246)-SUM(M$15:M4246)</f>
        <v>16350</v>
      </c>
      <c r="R4246" s="47" t="str">
        <f t="shared" ca="1" si="1258"/>
        <v>M4249</v>
      </c>
      <c r="S4246" s="40">
        <f t="shared" ca="1" si="1264"/>
        <v>0</v>
      </c>
      <c r="T4246" s="46">
        <f t="shared" ca="1" si="1265"/>
        <v>27</v>
      </c>
      <c r="X4246" s="74">
        <f t="shared" ca="1" si="1266"/>
        <v>-1.345946435011925</v>
      </c>
      <c r="Y4246" s="75">
        <f t="shared" ca="1" si="1267"/>
        <v>-1.345946435011925</v>
      </c>
      <c r="Z4246" s="74">
        <f t="shared" ca="1" si="1268"/>
        <v>0.26029324060947534</v>
      </c>
      <c r="AA4246" s="76">
        <f t="shared" ca="1" si="1269"/>
        <v>-1345.9464350119249</v>
      </c>
      <c r="AB4246" s="76">
        <f t="shared" ca="1" si="1270"/>
        <v>260.29324060947533</v>
      </c>
    </row>
    <row r="4247" spans="1:28" x14ac:dyDescent="0.25">
      <c r="A4247" s="2">
        <f t="shared" si="1271"/>
        <v>3</v>
      </c>
      <c r="B4247" s="16">
        <f ca="1">VLOOKUP(A4247,PERIODS!$O$4:$P$33,2,FALSE)</f>
        <v>2.5000000000000001E-2</v>
      </c>
      <c r="C4247" s="15"/>
      <c r="D4247" s="18">
        <v>4233</v>
      </c>
      <c r="E4247" s="34">
        <f t="shared" ca="1" si="1254"/>
        <v>18168.389790972513</v>
      </c>
      <c r="F4247" s="34">
        <f t="shared" ca="1" si="1255"/>
        <v>2500</v>
      </c>
      <c r="G4247" s="69">
        <f t="shared" ca="1" si="1259"/>
        <v>0</v>
      </c>
      <c r="H4247" s="34">
        <f t="shared" ca="1" si="1260"/>
        <v>-412.5599647439841</v>
      </c>
      <c r="I4247" s="34">
        <f t="shared" ca="1" si="1261"/>
        <v>2087.440035256016</v>
      </c>
      <c r="J4247" s="18">
        <f ca="1">SUM(INDIRECT(ADDRESS(ROW(F4247),COLUMN(F4247),4)):INDIRECT(ADDRESS(ROW(F4247)+N$5-1,COLUMN(F4247),4)))</f>
        <v>21500</v>
      </c>
      <c r="K4247" s="18">
        <f t="shared" ca="1" si="1262"/>
        <v>16350</v>
      </c>
      <c r="L4247" s="18">
        <f t="shared" ca="1" si="1272"/>
        <v>0</v>
      </c>
      <c r="M4247" s="18">
        <f t="shared" ca="1" si="1256"/>
        <v>0</v>
      </c>
      <c r="N4247" s="34">
        <f t="shared" ca="1" si="1263"/>
        <v>16080.949755716498</v>
      </c>
      <c r="P4247" s="18">
        <f t="shared" ca="1" si="1257"/>
        <v>412.5599647439841</v>
      </c>
      <c r="Q4247" s="47">
        <f ca="1">SUM(L$15:L4247)-SUM(M$15:M4247)</f>
        <v>16350</v>
      </c>
      <c r="R4247" s="47" t="str">
        <f t="shared" ca="1" si="1258"/>
        <v>M4250</v>
      </c>
      <c r="S4247" s="40">
        <f t="shared" ca="1" si="1264"/>
        <v>0</v>
      </c>
      <c r="T4247" s="46">
        <f t="shared" ca="1" si="1265"/>
        <v>41</v>
      </c>
      <c r="X4247" s="74">
        <f t="shared" ca="1" si="1266"/>
        <v>-0.4125599647439841</v>
      </c>
      <c r="Y4247" s="75">
        <f t="shared" ca="1" si="1267"/>
        <v>-0.4125599647439841</v>
      </c>
      <c r="Z4247" s="74">
        <f t="shared" ca="1" si="1268"/>
        <v>0.66195350162843924</v>
      </c>
      <c r="AA4247" s="76">
        <f t="shared" ca="1" si="1269"/>
        <v>-412.5599647439841</v>
      </c>
      <c r="AB4247" s="76">
        <f t="shared" ca="1" si="1270"/>
        <v>661.9535016284392</v>
      </c>
    </row>
    <row r="4248" spans="1:28" x14ac:dyDescent="0.25">
      <c r="A4248" s="2">
        <f t="shared" si="1271"/>
        <v>4</v>
      </c>
      <c r="B4248" s="16">
        <f ca="1">VLOOKUP(A4248,PERIODS!$O$4:$P$33,2,FALSE)</f>
        <v>2.5000000000000001E-2</v>
      </c>
      <c r="C4248" s="15"/>
      <c r="D4248" s="18">
        <v>4234</v>
      </c>
      <c r="E4248" s="34">
        <f t="shared" ca="1" si="1254"/>
        <v>16080.949755716498</v>
      </c>
      <c r="F4248" s="34">
        <f t="shared" ca="1" si="1255"/>
        <v>2500</v>
      </c>
      <c r="G4248" s="69">
        <f t="shared" ca="1" si="1259"/>
        <v>0</v>
      </c>
      <c r="H4248" s="34">
        <f t="shared" ca="1" si="1260"/>
        <v>760.67203622458499</v>
      </c>
      <c r="I4248" s="34">
        <f t="shared" ca="1" si="1261"/>
        <v>3260.6720362245851</v>
      </c>
      <c r="J4248" s="18">
        <f ca="1">SUM(INDIRECT(ADDRESS(ROW(F4248),COLUMN(F4248),4)):INDIRECT(ADDRESS(ROW(F4248)+N$5-1,COLUMN(F4248),4)))</f>
        <v>22300</v>
      </c>
      <c r="K4248" s="18">
        <f t="shared" ca="1" si="1262"/>
        <v>0</v>
      </c>
      <c r="L4248" s="18">
        <f t="shared" ca="1" si="1272"/>
        <v>0</v>
      </c>
      <c r="M4248" s="18">
        <f t="shared" ca="1" si="1256"/>
        <v>16350</v>
      </c>
      <c r="N4248" s="34">
        <f t="shared" ca="1" si="1263"/>
        <v>29170.277719491911</v>
      </c>
      <c r="P4248" s="18">
        <f t="shared" ca="1" si="1257"/>
        <v>760.67203622458499</v>
      </c>
      <c r="Q4248" s="47">
        <f ca="1">SUM(L$15:L4248)-SUM(M$15:M4248)</f>
        <v>0</v>
      </c>
      <c r="R4248" s="47" t="str">
        <f t="shared" ca="1" si="1258"/>
        <v>M4251</v>
      </c>
      <c r="S4248" s="40">
        <f t="shared" ca="1" si="1264"/>
        <v>0</v>
      </c>
      <c r="T4248" s="46">
        <f t="shared" ca="1" si="1265"/>
        <v>49</v>
      </c>
      <c r="X4248" s="74">
        <f t="shared" ca="1" si="1266"/>
        <v>0.76067203622458501</v>
      </c>
      <c r="Y4248" s="75">
        <f t="shared" ca="1" si="1267"/>
        <v>0.76067203622458501</v>
      </c>
      <c r="Z4248" s="74">
        <f t="shared" ca="1" si="1268"/>
        <v>2.1397137025410631</v>
      </c>
      <c r="AA4248" s="76">
        <f t="shared" ca="1" si="1269"/>
        <v>760.67203622458499</v>
      </c>
      <c r="AB4248" s="76">
        <f t="shared" ca="1" si="1270"/>
        <v>2139.713702541063</v>
      </c>
    </row>
    <row r="4249" spans="1:28" x14ac:dyDescent="0.25">
      <c r="A4249" s="2">
        <f t="shared" si="1271"/>
        <v>5</v>
      </c>
      <c r="B4249" s="16">
        <f ca="1">VLOOKUP(A4249,PERIODS!$O$4:$P$33,2,FALSE)</f>
        <v>3.3000000000000002E-2</v>
      </c>
      <c r="C4249" s="15"/>
      <c r="D4249" s="18">
        <v>4235</v>
      </c>
      <c r="E4249" s="34">
        <f t="shared" ca="1" si="1254"/>
        <v>29170.277719491911</v>
      </c>
      <c r="F4249" s="34">
        <f t="shared" ca="1" si="1255"/>
        <v>3300</v>
      </c>
      <c r="G4249" s="69">
        <f t="shared" ca="1" si="1259"/>
        <v>0</v>
      </c>
      <c r="H4249" s="34">
        <f t="shared" ca="1" si="1260"/>
        <v>-1941.7158301247678</v>
      </c>
      <c r="I4249" s="34">
        <f t="shared" ca="1" si="1261"/>
        <v>1358.2841698752322</v>
      </c>
      <c r="J4249" s="18">
        <f ca="1">SUM(INDIRECT(ADDRESS(ROW(F4249),COLUMN(F4249),4)):INDIRECT(ADDRESS(ROW(F4249)+N$5-1,COLUMN(F4249),4)))</f>
        <v>23100</v>
      </c>
      <c r="K4249" s="18">
        <f t="shared" ca="1" si="1262"/>
        <v>0</v>
      </c>
      <c r="L4249" s="18">
        <f t="shared" ca="1" si="1272"/>
        <v>0</v>
      </c>
      <c r="M4249" s="18">
        <f t="shared" ca="1" si="1256"/>
        <v>0</v>
      </c>
      <c r="N4249" s="34">
        <f t="shared" ca="1" si="1263"/>
        <v>27811.99354961668</v>
      </c>
      <c r="P4249" s="18">
        <f t="shared" ca="1" si="1257"/>
        <v>1941.7158301247678</v>
      </c>
      <c r="Q4249" s="47">
        <f ca="1">SUM(L$15:L4249)-SUM(M$15:M4249)</f>
        <v>0</v>
      </c>
      <c r="R4249" s="47" t="str">
        <f t="shared" ca="1" si="1258"/>
        <v>M4252</v>
      </c>
      <c r="S4249" s="40">
        <f t="shared" ca="1" si="1264"/>
        <v>0</v>
      </c>
      <c r="T4249" s="46">
        <f t="shared" ca="1" si="1265"/>
        <v>35</v>
      </c>
      <c r="X4249" s="74">
        <f t="shared" ca="1" si="1266"/>
        <v>-1.9417158301247677</v>
      </c>
      <c r="Y4249" s="75">
        <f t="shared" ca="1" si="1267"/>
        <v>-1.9417158301247677</v>
      </c>
      <c r="Z4249" s="74">
        <f t="shared" ca="1" si="1268"/>
        <v>0.14345758962815117</v>
      </c>
      <c r="AA4249" s="76">
        <f t="shared" ca="1" si="1269"/>
        <v>-1941.7158301247678</v>
      </c>
      <c r="AB4249" s="76">
        <f t="shared" ca="1" si="1270"/>
        <v>143.45758962815117</v>
      </c>
    </row>
    <row r="4250" spans="1:28" x14ac:dyDescent="0.25">
      <c r="A4250" s="2">
        <f t="shared" si="1271"/>
        <v>6</v>
      </c>
      <c r="B4250" s="16">
        <f ca="1">VLOOKUP(A4250,PERIODS!$O$4:$P$33,2,FALSE)</f>
        <v>3.3000000000000002E-2</v>
      </c>
      <c r="C4250" s="15"/>
      <c r="D4250" s="18">
        <v>4236</v>
      </c>
      <c r="E4250" s="34">
        <f t="shared" ca="1" si="1254"/>
        <v>27811.99354961668</v>
      </c>
      <c r="F4250" s="34">
        <f t="shared" ca="1" si="1255"/>
        <v>3300</v>
      </c>
      <c r="G4250" s="69">
        <f t="shared" ca="1" si="1259"/>
        <v>0</v>
      </c>
      <c r="H4250" s="34">
        <f t="shared" ca="1" si="1260"/>
        <v>-77.977225437599245</v>
      </c>
      <c r="I4250" s="34">
        <f t="shared" ca="1" si="1261"/>
        <v>3222.0227745624006</v>
      </c>
      <c r="J4250" s="18">
        <f ca="1">SUM(INDIRECT(ADDRESS(ROW(F4250),COLUMN(F4250),4)):INDIRECT(ADDRESS(ROW(F4250)+N$5-1,COLUMN(F4250),4)))</f>
        <v>23100</v>
      </c>
      <c r="K4250" s="18">
        <f t="shared" ca="1" si="1262"/>
        <v>0</v>
      </c>
      <c r="L4250" s="18">
        <f t="shared" ca="1" si="1272"/>
        <v>0</v>
      </c>
      <c r="M4250" s="18">
        <f t="shared" ca="1" si="1256"/>
        <v>0</v>
      </c>
      <c r="N4250" s="34">
        <f t="shared" ca="1" si="1263"/>
        <v>24589.97077505428</v>
      </c>
      <c r="P4250" s="18">
        <f t="shared" ca="1" si="1257"/>
        <v>77.977225437599245</v>
      </c>
      <c r="Q4250" s="47">
        <f ca="1">SUM(L$15:L4250)-SUM(M$15:M4250)</f>
        <v>0</v>
      </c>
      <c r="R4250" s="47" t="str">
        <f t="shared" ca="1" si="1258"/>
        <v>M4253</v>
      </c>
      <c r="S4250" s="40">
        <f t="shared" ca="1" si="1264"/>
        <v>0</v>
      </c>
      <c r="T4250" s="46">
        <f t="shared" ca="1" si="1265"/>
        <v>37</v>
      </c>
      <c r="X4250" s="74">
        <f t="shared" ca="1" si="1266"/>
        <v>-7.7977225437599246E-2</v>
      </c>
      <c r="Y4250" s="75">
        <f t="shared" ca="1" si="1267"/>
        <v>-7.7977225437599246E-2</v>
      </c>
      <c r="Z4250" s="74">
        <f t="shared" ca="1" si="1268"/>
        <v>0.9249854924434725</v>
      </c>
      <c r="AA4250" s="76">
        <f t="shared" ca="1" si="1269"/>
        <v>-77.977225437599245</v>
      </c>
      <c r="AB4250" s="76">
        <f t="shared" ca="1" si="1270"/>
        <v>924.98549244347248</v>
      </c>
    </row>
    <row r="4251" spans="1:28" x14ac:dyDescent="0.25">
      <c r="A4251" s="2">
        <f t="shared" si="1271"/>
        <v>7</v>
      </c>
      <c r="B4251" s="16">
        <f ca="1">VLOOKUP(A4251,PERIODS!$O$4:$P$33,2,FALSE)</f>
        <v>3.3000000000000002E-2</v>
      </c>
      <c r="C4251" s="15"/>
      <c r="D4251" s="18">
        <v>4237</v>
      </c>
      <c r="E4251" s="34">
        <f t="shared" ca="1" si="1254"/>
        <v>24589.97077505428</v>
      </c>
      <c r="F4251" s="34">
        <f t="shared" ca="1" si="1255"/>
        <v>3300</v>
      </c>
      <c r="G4251" s="69">
        <f t="shared" ca="1" si="1259"/>
        <v>0</v>
      </c>
      <c r="H4251" s="34">
        <f t="shared" ca="1" si="1260"/>
        <v>-589.20252931720654</v>
      </c>
      <c r="I4251" s="34">
        <f t="shared" ca="1" si="1261"/>
        <v>2710.7974706827936</v>
      </c>
      <c r="J4251" s="18">
        <f ca="1">SUM(INDIRECT(ADDRESS(ROW(F4251),COLUMN(F4251),4)):INDIRECT(ADDRESS(ROW(F4251)+N$5-1,COLUMN(F4251),4)))</f>
        <v>23100</v>
      </c>
      <c r="K4251" s="18">
        <f t="shared" ca="1" si="1262"/>
        <v>0</v>
      </c>
      <c r="L4251" s="18">
        <f t="shared" ca="1" si="1272"/>
        <v>0</v>
      </c>
      <c r="M4251" s="18">
        <f t="shared" ca="1" si="1256"/>
        <v>0</v>
      </c>
      <c r="N4251" s="34">
        <f t="shared" ca="1" si="1263"/>
        <v>21879.173304371485</v>
      </c>
      <c r="P4251" s="18">
        <f t="shared" ca="1" si="1257"/>
        <v>589.20252931720654</v>
      </c>
      <c r="Q4251" s="47">
        <f ca="1">SUM(L$15:L4251)-SUM(M$15:M4251)</f>
        <v>0</v>
      </c>
      <c r="R4251" s="47" t="str">
        <f t="shared" ca="1" si="1258"/>
        <v>M4254</v>
      </c>
      <c r="S4251" s="40">
        <f t="shared" ca="1" si="1264"/>
        <v>0</v>
      </c>
      <c r="T4251" s="46">
        <f t="shared" ca="1" si="1265"/>
        <v>52</v>
      </c>
      <c r="X4251" s="74">
        <f t="shared" ca="1" si="1266"/>
        <v>-0.58920252931720651</v>
      </c>
      <c r="Y4251" s="75">
        <f t="shared" ca="1" si="1267"/>
        <v>-0.58920252931720651</v>
      </c>
      <c r="Z4251" s="74">
        <f t="shared" ca="1" si="1268"/>
        <v>0.55476952080446862</v>
      </c>
      <c r="AA4251" s="76">
        <f t="shared" ca="1" si="1269"/>
        <v>-589.20252931720654</v>
      </c>
      <c r="AB4251" s="76">
        <f t="shared" ca="1" si="1270"/>
        <v>554.76952080446858</v>
      </c>
    </row>
    <row r="4252" spans="1:28" x14ac:dyDescent="0.25">
      <c r="A4252" s="2">
        <f t="shared" si="1271"/>
        <v>8</v>
      </c>
      <c r="B4252" s="16">
        <f ca="1">VLOOKUP(A4252,PERIODS!$O$4:$P$33,2,FALSE)</f>
        <v>3.3000000000000002E-2</v>
      </c>
      <c r="C4252" s="15"/>
      <c r="D4252" s="18">
        <v>4238</v>
      </c>
      <c r="E4252" s="34">
        <f t="shared" ca="1" si="1254"/>
        <v>21879.173304371485</v>
      </c>
      <c r="F4252" s="34">
        <f t="shared" ca="1" si="1255"/>
        <v>3300</v>
      </c>
      <c r="G4252" s="69">
        <f t="shared" ca="1" si="1259"/>
        <v>0</v>
      </c>
      <c r="H4252" s="34">
        <f t="shared" ca="1" si="1260"/>
        <v>-2868.6214741284371</v>
      </c>
      <c r="I4252" s="34">
        <f t="shared" ca="1" si="1261"/>
        <v>431.37852587156294</v>
      </c>
      <c r="J4252" s="18">
        <f ca="1">SUM(INDIRECT(ADDRESS(ROW(F4252),COLUMN(F4252),4)):INDIRECT(ADDRESS(ROW(F4252)+N$5-1,COLUMN(F4252),4)))</f>
        <v>23100</v>
      </c>
      <c r="K4252" s="18">
        <f t="shared" ca="1" si="1262"/>
        <v>16350</v>
      </c>
      <c r="L4252" s="18">
        <f t="shared" ca="1" si="1272"/>
        <v>16350</v>
      </c>
      <c r="M4252" s="18">
        <f t="shared" ca="1" si="1256"/>
        <v>0</v>
      </c>
      <c r="N4252" s="34">
        <f t="shared" ca="1" si="1263"/>
        <v>21447.794778499923</v>
      </c>
      <c r="P4252" s="18">
        <f t="shared" ca="1" si="1257"/>
        <v>2868.6214741284371</v>
      </c>
      <c r="Q4252" s="47">
        <f ca="1">SUM(L$15:L4252)-SUM(M$15:M4252)</f>
        <v>16350</v>
      </c>
      <c r="R4252" s="47" t="str">
        <f t="shared" ca="1" si="1258"/>
        <v>M4255</v>
      </c>
      <c r="S4252" s="40">
        <f t="shared" ca="1" si="1264"/>
        <v>0</v>
      </c>
      <c r="T4252" s="46">
        <f t="shared" ca="1" si="1265"/>
        <v>2</v>
      </c>
      <c r="X4252" s="74">
        <f t="shared" ca="1" si="1266"/>
        <v>-2.868621474128437</v>
      </c>
      <c r="Y4252" s="75">
        <f t="shared" ca="1" si="1267"/>
        <v>-2.868621474128437</v>
      </c>
      <c r="Z4252" s="74">
        <f t="shared" ca="1" si="1268"/>
        <v>5.6777141415227945E-2</v>
      </c>
      <c r="AA4252" s="76">
        <f t="shared" ca="1" si="1269"/>
        <v>-2868.6214741284371</v>
      </c>
      <c r="AB4252" s="76">
        <f t="shared" ca="1" si="1270"/>
        <v>56.777141415227945</v>
      </c>
    </row>
    <row r="4253" spans="1:28" x14ac:dyDescent="0.25">
      <c r="A4253" s="2">
        <f t="shared" si="1271"/>
        <v>9</v>
      </c>
      <c r="B4253" s="16">
        <f ca="1">VLOOKUP(A4253,PERIODS!$O$4:$P$33,2,FALSE)</f>
        <v>3.3000000000000002E-2</v>
      </c>
      <c r="C4253" s="15"/>
      <c r="D4253" s="18">
        <v>4239</v>
      </c>
      <c r="E4253" s="34">
        <f t="shared" ca="1" si="1254"/>
        <v>21447.794778499923</v>
      </c>
      <c r="F4253" s="34">
        <f t="shared" ca="1" si="1255"/>
        <v>3300</v>
      </c>
      <c r="G4253" s="69">
        <f t="shared" ca="1" si="1259"/>
        <v>0</v>
      </c>
      <c r="H4253" s="34">
        <f t="shared" ca="1" si="1260"/>
        <v>-100.07290233478533</v>
      </c>
      <c r="I4253" s="34">
        <f t="shared" ca="1" si="1261"/>
        <v>3199.9270976652147</v>
      </c>
      <c r="J4253" s="18">
        <f ca="1">SUM(INDIRECT(ADDRESS(ROW(F4253),COLUMN(F4253),4)):INDIRECT(ADDRESS(ROW(F4253)+N$5-1,COLUMN(F4253),4)))</f>
        <v>23100</v>
      </c>
      <c r="K4253" s="18">
        <f t="shared" ca="1" si="1262"/>
        <v>16350</v>
      </c>
      <c r="L4253" s="18">
        <f t="shared" ca="1" si="1272"/>
        <v>0</v>
      </c>
      <c r="M4253" s="18">
        <f t="shared" ca="1" si="1256"/>
        <v>0</v>
      </c>
      <c r="N4253" s="34">
        <f t="shared" ca="1" si="1263"/>
        <v>18247.867680834708</v>
      </c>
      <c r="P4253" s="18">
        <f t="shared" ca="1" si="1257"/>
        <v>100.07290233478533</v>
      </c>
      <c r="Q4253" s="47">
        <f ca="1">SUM(L$15:L4253)-SUM(M$15:M4253)</f>
        <v>16350</v>
      </c>
      <c r="R4253" s="47" t="str">
        <f t="shared" ca="1" si="1258"/>
        <v>M4256</v>
      </c>
      <c r="S4253" s="40">
        <f t="shared" ca="1" si="1264"/>
        <v>0</v>
      </c>
      <c r="T4253" s="46">
        <f t="shared" ca="1" si="1265"/>
        <v>46</v>
      </c>
      <c r="X4253" s="74">
        <f t="shared" ca="1" si="1266"/>
        <v>-0.10007290233478533</v>
      </c>
      <c r="Y4253" s="75">
        <f t="shared" ca="1" si="1267"/>
        <v>-0.10007290233478533</v>
      </c>
      <c r="Z4253" s="74">
        <f t="shared" ca="1" si="1268"/>
        <v>0.90477145568001771</v>
      </c>
      <c r="AA4253" s="76">
        <f t="shared" ca="1" si="1269"/>
        <v>-100.07290233478533</v>
      </c>
      <c r="AB4253" s="76">
        <f t="shared" ca="1" si="1270"/>
        <v>904.77145568001777</v>
      </c>
    </row>
    <row r="4254" spans="1:28" x14ac:dyDescent="0.25">
      <c r="A4254" s="2">
        <f t="shared" si="1271"/>
        <v>10</v>
      </c>
      <c r="B4254" s="16">
        <f ca="1">VLOOKUP(A4254,PERIODS!$O$4:$P$33,2,FALSE)</f>
        <v>3.3000000000000002E-2</v>
      </c>
      <c r="C4254" s="15"/>
      <c r="D4254" s="18">
        <v>4240</v>
      </c>
      <c r="E4254" s="34">
        <f t="shared" ca="1" si="1254"/>
        <v>18247.867680834708</v>
      </c>
      <c r="F4254" s="34">
        <f t="shared" ca="1" si="1255"/>
        <v>3300</v>
      </c>
      <c r="G4254" s="69">
        <f t="shared" ca="1" si="1259"/>
        <v>0</v>
      </c>
      <c r="H4254" s="34">
        <f t="shared" ca="1" si="1260"/>
        <v>-470.93248290563884</v>
      </c>
      <c r="I4254" s="34">
        <f t="shared" ca="1" si="1261"/>
        <v>2829.0675170943614</v>
      </c>
      <c r="J4254" s="18">
        <f ca="1">SUM(INDIRECT(ADDRESS(ROW(F4254),COLUMN(F4254),4)):INDIRECT(ADDRESS(ROW(F4254)+N$5-1,COLUMN(F4254),4)))</f>
        <v>23100</v>
      </c>
      <c r="K4254" s="18">
        <f t="shared" ca="1" si="1262"/>
        <v>16350</v>
      </c>
      <c r="L4254" s="18">
        <f t="shared" ca="1" si="1272"/>
        <v>0</v>
      </c>
      <c r="M4254" s="18">
        <f t="shared" ca="1" si="1256"/>
        <v>0</v>
      </c>
      <c r="N4254" s="34">
        <f t="shared" ca="1" si="1263"/>
        <v>15418.800163740347</v>
      </c>
      <c r="P4254" s="18">
        <f t="shared" ca="1" si="1257"/>
        <v>470.93248290563884</v>
      </c>
      <c r="Q4254" s="47">
        <f ca="1">SUM(L$15:L4254)-SUM(M$15:M4254)</f>
        <v>16350</v>
      </c>
      <c r="R4254" s="47" t="str">
        <f t="shared" ca="1" si="1258"/>
        <v>M4257</v>
      </c>
      <c r="S4254" s="40">
        <f t="shared" ca="1" si="1264"/>
        <v>0</v>
      </c>
      <c r="T4254" s="46">
        <f t="shared" ca="1" si="1265"/>
        <v>79</v>
      </c>
      <c r="X4254" s="74">
        <f t="shared" ca="1" si="1266"/>
        <v>-0.47093248290563883</v>
      </c>
      <c r="Y4254" s="75">
        <f t="shared" ca="1" si="1267"/>
        <v>-0.47093248290563883</v>
      </c>
      <c r="Z4254" s="74">
        <f t="shared" ca="1" si="1268"/>
        <v>0.62441973599445255</v>
      </c>
      <c r="AA4254" s="76">
        <f t="shared" ca="1" si="1269"/>
        <v>-470.93248290563884</v>
      </c>
      <c r="AB4254" s="76">
        <f t="shared" ca="1" si="1270"/>
        <v>624.41973599445259</v>
      </c>
    </row>
    <row r="4255" spans="1:28" x14ac:dyDescent="0.25">
      <c r="A4255" s="2">
        <f t="shared" si="1271"/>
        <v>11</v>
      </c>
      <c r="B4255" s="16">
        <f ca="1">VLOOKUP(A4255,PERIODS!$O$4:$P$33,2,FALSE)</f>
        <v>3.3000000000000002E-2</v>
      </c>
      <c r="C4255" s="15"/>
      <c r="D4255" s="18">
        <v>4241</v>
      </c>
      <c r="E4255" s="34">
        <f t="shared" ca="1" si="1254"/>
        <v>15418.800163740347</v>
      </c>
      <c r="F4255" s="34">
        <f t="shared" ca="1" si="1255"/>
        <v>3300</v>
      </c>
      <c r="G4255" s="69">
        <f t="shared" ca="1" si="1259"/>
        <v>0</v>
      </c>
      <c r="H4255" s="34">
        <f t="shared" ca="1" si="1260"/>
        <v>-672.12076478128017</v>
      </c>
      <c r="I4255" s="34">
        <f t="shared" ca="1" si="1261"/>
        <v>2627.8792352187197</v>
      </c>
      <c r="J4255" s="18">
        <f ca="1">SUM(INDIRECT(ADDRESS(ROW(F4255),COLUMN(F4255),4)):INDIRECT(ADDRESS(ROW(F4255)+N$5-1,COLUMN(F4255),4)))</f>
        <v>23300</v>
      </c>
      <c r="K4255" s="18">
        <f t="shared" ca="1" si="1262"/>
        <v>0</v>
      </c>
      <c r="L4255" s="18">
        <f t="shared" ca="1" si="1272"/>
        <v>0</v>
      </c>
      <c r="M4255" s="18">
        <f t="shared" ca="1" si="1256"/>
        <v>16350</v>
      </c>
      <c r="N4255" s="34">
        <f t="shared" ca="1" si="1263"/>
        <v>29140.920928521628</v>
      </c>
      <c r="P4255" s="18">
        <f t="shared" ca="1" si="1257"/>
        <v>672.12076478128017</v>
      </c>
      <c r="Q4255" s="47">
        <f ca="1">SUM(L$15:L4255)-SUM(M$15:M4255)</f>
        <v>0</v>
      </c>
      <c r="R4255" s="47" t="str">
        <f t="shared" ca="1" si="1258"/>
        <v>M4258</v>
      </c>
      <c r="S4255" s="40">
        <f t="shared" ca="1" si="1264"/>
        <v>0</v>
      </c>
      <c r="T4255" s="46">
        <f t="shared" ca="1" si="1265"/>
        <v>34</v>
      </c>
      <c r="X4255" s="74">
        <f t="shared" ca="1" si="1266"/>
        <v>-0.67212076478128013</v>
      </c>
      <c r="Y4255" s="75">
        <f t="shared" ca="1" si="1267"/>
        <v>-0.67212076478128013</v>
      </c>
      <c r="Z4255" s="74">
        <f t="shared" ca="1" si="1268"/>
        <v>0.5106245141847584</v>
      </c>
      <c r="AA4255" s="76">
        <f t="shared" ca="1" si="1269"/>
        <v>-672.12076478128017</v>
      </c>
      <c r="AB4255" s="76">
        <f t="shared" ca="1" si="1270"/>
        <v>510.62451418475843</v>
      </c>
    </row>
    <row r="4256" spans="1:28" x14ac:dyDescent="0.25">
      <c r="A4256" s="2">
        <f t="shared" si="1271"/>
        <v>12</v>
      </c>
      <c r="B4256" s="16">
        <f ca="1">VLOOKUP(A4256,PERIODS!$O$4:$P$33,2,FALSE)</f>
        <v>3.3000000000000002E-2</v>
      </c>
      <c r="C4256" s="15"/>
      <c r="D4256" s="18">
        <v>4242</v>
      </c>
      <c r="E4256" s="34">
        <f t="shared" ca="1" si="1254"/>
        <v>29140.920928521628</v>
      </c>
      <c r="F4256" s="34">
        <f t="shared" ca="1" si="1255"/>
        <v>3300</v>
      </c>
      <c r="G4256" s="69">
        <f t="shared" ca="1" si="1259"/>
        <v>0</v>
      </c>
      <c r="H4256" s="34">
        <f t="shared" ca="1" si="1260"/>
        <v>-333.7400942648826</v>
      </c>
      <c r="I4256" s="34">
        <f t="shared" ca="1" si="1261"/>
        <v>2966.2599057351172</v>
      </c>
      <c r="J4256" s="18">
        <f ca="1">SUM(INDIRECT(ADDRESS(ROW(F4256),COLUMN(F4256),4)):INDIRECT(ADDRESS(ROW(F4256)+N$5-1,COLUMN(F4256),4)))</f>
        <v>23500</v>
      </c>
      <c r="K4256" s="18">
        <f t="shared" ca="1" si="1262"/>
        <v>0</v>
      </c>
      <c r="L4256" s="18">
        <f t="shared" ca="1" si="1272"/>
        <v>0</v>
      </c>
      <c r="M4256" s="18">
        <f t="shared" ca="1" si="1256"/>
        <v>0</v>
      </c>
      <c r="N4256" s="34">
        <f t="shared" ca="1" si="1263"/>
        <v>26174.661022786509</v>
      </c>
      <c r="P4256" s="18">
        <f t="shared" ca="1" si="1257"/>
        <v>333.7400942648826</v>
      </c>
      <c r="Q4256" s="47">
        <f ca="1">SUM(L$15:L4256)-SUM(M$15:M4256)</f>
        <v>0</v>
      </c>
      <c r="R4256" s="47" t="str">
        <f t="shared" ca="1" si="1258"/>
        <v>M4259</v>
      </c>
      <c r="S4256" s="40">
        <f t="shared" ca="1" si="1264"/>
        <v>0</v>
      </c>
      <c r="T4256" s="46">
        <f t="shared" ca="1" si="1265"/>
        <v>79</v>
      </c>
      <c r="X4256" s="74">
        <f t="shared" ca="1" si="1266"/>
        <v>-0.3337400942648826</v>
      </c>
      <c r="Y4256" s="75">
        <f t="shared" ca="1" si="1267"/>
        <v>-0.3337400942648826</v>
      </c>
      <c r="Z4256" s="74">
        <f t="shared" ca="1" si="1268"/>
        <v>0.71623991289902866</v>
      </c>
      <c r="AA4256" s="76">
        <f t="shared" ca="1" si="1269"/>
        <v>-333.7400942648826</v>
      </c>
      <c r="AB4256" s="76">
        <f t="shared" ca="1" si="1270"/>
        <v>716.2399128990287</v>
      </c>
    </row>
    <row r="4257" spans="1:28" x14ac:dyDescent="0.25">
      <c r="A4257" s="2">
        <f t="shared" si="1271"/>
        <v>13</v>
      </c>
      <c r="B4257" s="16">
        <f ca="1">VLOOKUP(A4257,PERIODS!$O$4:$P$33,2,FALSE)</f>
        <v>3.3000000000000002E-2</v>
      </c>
      <c r="C4257" s="15"/>
      <c r="D4257" s="18">
        <v>4243</v>
      </c>
      <c r="E4257" s="34">
        <f t="shared" ca="1" si="1254"/>
        <v>26174.661022786509</v>
      </c>
      <c r="F4257" s="34">
        <f t="shared" ca="1" si="1255"/>
        <v>3300</v>
      </c>
      <c r="G4257" s="69">
        <f t="shared" ca="1" si="1259"/>
        <v>0</v>
      </c>
      <c r="H4257" s="34">
        <f t="shared" ca="1" si="1260"/>
        <v>-376.99829164552995</v>
      </c>
      <c r="I4257" s="34">
        <f t="shared" ca="1" si="1261"/>
        <v>2923.0017083544699</v>
      </c>
      <c r="J4257" s="18">
        <f ca="1">SUM(INDIRECT(ADDRESS(ROW(F4257),COLUMN(F4257),4)):INDIRECT(ADDRESS(ROW(F4257)+N$5-1,COLUMN(F4257),4)))</f>
        <v>23700</v>
      </c>
      <c r="K4257" s="18">
        <f t="shared" ca="1" si="1262"/>
        <v>0</v>
      </c>
      <c r="L4257" s="18">
        <f t="shared" ca="1" si="1272"/>
        <v>0</v>
      </c>
      <c r="M4257" s="18">
        <f t="shared" ca="1" si="1256"/>
        <v>0</v>
      </c>
      <c r="N4257" s="34">
        <f t="shared" ca="1" si="1263"/>
        <v>23251.65931443204</v>
      </c>
      <c r="P4257" s="18">
        <f t="shared" ca="1" si="1257"/>
        <v>376.99829164552995</v>
      </c>
      <c r="Q4257" s="47">
        <f ca="1">SUM(L$15:L4257)-SUM(M$15:M4257)</f>
        <v>0</v>
      </c>
      <c r="R4257" s="47" t="str">
        <f t="shared" ca="1" si="1258"/>
        <v>M4260</v>
      </c>
      <c r="S4257" s="40">
        <f t="shared" ca="1" si="1264"/>
        <v>0</v>
      </c>
      <c r="T4257" s="46">
        <f t="shared" ca="1" si="1265"/>
        <v>92</v>
      </c>
      <c r="X4257" s="74">
        <f t="shared" ca="1" si="1266"/>
        <v>-0.37699829164552995</v>
      </c>
      <c r="Y4257" s="75">
        <f t="shared" ca="1" si="1267"/>
        <v>-0.37699829164552995</v>
      </c>
      <c r="Z4257" s="74">
        <f t="shared" ca="1" si="1268"/>
        <v>0.68591724568481194</v>
      </c>
      <c r="AA4257" s="76">
        <f t="shared" ca="1" si="1269"/>
        <v>-376.99829164552995</v>
      </c>
      <c r="AB4257" s="76">
        <f t="shared" ca="1" si="1270"/>
        <v>685.91724568481197</v>
      </c>
    </row>
    <row r="4258" spans="1:28" x14ac:dyDescent="0.25">
      <c r="A4258" s="2">
        <f t="shared" si="1271"/>
        <v>14</v>
      </c>
      <c r="B4258" s="16">
        <f ca="1">VLOOKUP(A4258,PERIODS!$O$4:$P$33,2,FALSE)</f>
        <v>3.3000000000000002E-2</v>
      </c>
      <c r="C4258" s="15"/>
      <c r="D4258" s="18">
        <v>4244</v>
      </c>
      <c r="E4258" s="34">
        <f t="shared" ref="E4258:E4321" ca="1" si="1273">N4257</f>
        <v>23251.65931443204</v>
      </c>
      <c r="F4258" s="34">
        <f t="shared" ca="1" si="1255"/>
        <v>3300</v>
      </c>
      <c r="G4258" s="69">
        <f t="shared" ca="1" si="1259"/>
        <v>0</v>
      </c>
      <c r="H4258" s="34">
        <f t="shared" ca="1" si="1260"/>
        <v>-3083.7158297936926</v>
      </c>
      <c r="I4258" s="34">
        <f t="shared" ca="1" si="1261"/>
        <v>216.28417020630741</v>
      </c>
      <c r="J4258" s="18">
        <f ca="1">SUM(INDIRECT(ADDRESS(ROW(F4258),COLUMN(F4258),4)):INDIRECT(ADDRESS(ROW(F4258)+N$5-1,COLUMN(F4258),4)))</f>
        <v>23900</v>
      </c>
      <c r="K4258" s="18">
        <f t="shared" ca="1" si="1262"/>
        <v>16350</v>
      </c>
      <c r="L4258" s="18">
        <f t="shared" ca="1" si="1272"/>
        <v>16350</v>
      </c>
      <c r="M4258" s="18">
        <f t="shared" ca="1" si="1256"/>
        <v>0</v>
      </c>
      <c r="N4258" s="34">
        <f t="shared" ca="1" si="1263"/>
        <v>23035.375144225731</v>
      </c>
      <c r="P4258" s="18">
        <f t="shared" ca="1" si="1257"/>
        <v>3083.7158297936926</v>
      </c>
      <c r="Q4258" s="47">
        <f ca="1">SUM(L$15:L4258)-SUM(M$15:M4258)</f>
        <v>16350</v>
      </c>
      <c r="R4258" s="47" t="str">
        <f t="shared" ca="1" si="1258"/>
        <v>M4261</v>
      </c>
      <c r="S4258" s="40">
        <f t="shared" ca="1" si="1264"/>
        <v>0</v>
      </c>
      <c r="T4258" s="46">
        <f t="shared" ca="1" si="1265"/>
        <v>32</v>
      </c>
      <c r="X4258" s="74">
        <f t="shared" ca="1" si="1266"/>
        <v>-3.0837158297936926</v>
      </c>
      <c r="Y4258" s="75">
        <f t="shared" ca="1" si="1267"/>
        <v>-3.0837158297936926</v>
      </c>
      <c r="Z4258" s="74">
        <f t="shared" ca="1" si="1268"/>
        <v>4.5788796769974167E-2</v>
      </c>
      <c r="AA4258" s="76">
        <f t="shared" ca="1" si="1269"/>
        <v>-3083.7158297936926</v>
      </c>
      <c r="AB4258" s="76">
        <f t="shared" ca="1" si="1270"/>
        <v>45.788796769974169</v>
      </c>
    </row>
    <row r="4259" spans="1:28" x14ac:dyDescent="0.25">
      <c r="A4259" s="2">
        <f t="shared" si="1271"/>
        <v>15</v>
      </c>
      <c r="B4259" s="16">
        <f ca="1">VLOOKUP(A4259,PERIODS!$O$4:$P$33,2,FALSE)</f>
        <v>3.3000000000000002E-2</v>
      </c>
      <c r="C4259" s="15"/>
      <c r="D4259" s="18">
        <v>4245</v>
      </c>
      <c r="E4259" s="34">
        <f t="shared" ca="1" si="1273"/>
        <v>23035.375144225731</v>
      </c>
      <c r="F4259" s="34">
        <f t="shared" ca="1" si="1255"/>
        <v>3300</v>
      </c>
      <c r="G4259" s="69">
        <f t="shared" ca="1" si="1259"/>
        <v>0</v>
      </c>
      <c r="H4259" s="34">
        <f t="shared" ca="1" si="1260"/>
        <v>344.15708429535897</v>
      </c>
      <c r="I4259" s="34">
        <f t="shared" ca="1" si="1261"/>
        <v>3644.1570842953588</v>
      </c>
      <c r="J4259" s="18">
        <f ca="1">SUM(INDIRECT(ADDRESS(ROW(F4259),COLUMN(F4259),4)):INDIRECT(ADDRESS(ROW(F4259)+N$5-1,COLUMN(F4259),4)))</f>
        <v>24100</v>
      </c>
      <c r="K4259" s="18">
        <f t="shared" ca="1" si="1262"/>
        <v>16350</v>
      </c>
      <c r="L4259" s="18">
        <f t="shared" ca="1" si="1272"/>
        <v>0</v>
      </c>
      <c r="M4259" s="18">
        <f t="shared" ca="1" si="1256"/>
        <v>0</v>
      </c>
      <c r="N4259" s="34">
        <f t="shared" ca="1" si="1263"/>
        <v>19391.218059930372</v>
      </c>
      <c r="P4259" s="18">
        <f t="shared" ca="1" si="1257"/>
        <v>344.15708429535897</v>
      </c>
      <c r="Q4259" s="47">
        <f ca="1">SUM(L$15:L4259)-SUM(M$15:M4259)</f>
        <v>16350</v>
      </c>
      <c r="R4259" s="47" t="str">
        <f t="shared" ca="1" si="1258"/>
        <v>M4262</v>
      </c>
      <c r="S4259" s="40">
        <f t="shared" ca="1" si="1264"/>
        <v>0</v>
      </c>
      <c r="T4259" s="46">
        <f t="shared" ca="1" si="1265"/>
        <v>52</v>
      </c>
      <c r="X4259" s="74">
        <f t="shared" ca="1" si="1266"/>
        <v>0.34415708429535896</v>
      </c>
      <c r="Y4259" s="75">
        <f t="shared" ca="1" si="1267"/>
        <v>0.34415708429535896</v>
      </c>
      <c r="Z4259" s="74">
        <f t="shared" ca="1" si="1268"/>
        <v>1.4108002326629463</v>
      </c>
      <c r="AA4259" s="76">
        <f t="shared" ca="1" si="1269"/>
        <v>344.15708429535897</v>
      </c>
      <c r="AB4259" s="76">
        <f t="shared" ca="1" si="1270"/>
        <v>1410.8002326629462</v>
      </c>
    </row>
    <row r="4260" spans="1:28" x14ac:dyDescent="0.25">
      <c r="A4260" s="2">
        <f t="shared" si="1271"/>
        <v>16</v>
      </c>
      <c r="B4260" s="16">
        <f ca="1">VLOOKUP(A4260,PERIODS!$O$4:$P$33,2,FALSE)</f>
        <v>3.3000000000000002E-2</v>
      </c>
      <c r="C4260" s="15"/>
      <c r="D4260" s="18">
        <v>4246</v>
      </c>
      <c r="E4260" s="34">
        <f t="shared" ca="1" si="1273"/>
        <v>19391.218059930372</v>
      </c>
      <c r="F4260" s="34">
        <f t="shared" ca="1" si="1255"/>
        <v>3300</v>
      </c>
      <c r="G4260" s="69">
        <f t="shared" ca="1" si="1259"/>
        <v>0</v>
      </c>
      <c r="H4260" s="34">
        <f t="shared" ca="1" si="1260"/>
        <v>436.66497049562332</v>
      </c>
      <c r="I4260" s="34">
        <f t="shared" ca="1" si="1261"/>
        <v>3736.6649704956235</v>
      </c>
      <c r="J4260" s="18">
        <f ca="1">SUM(INDIRECT(ADDRESS(ROW(F4260),COLUMN(F4260),4)):INDIRECT(ADDRESS(ROW(F4260)+N$5-1,COLUMN(F4260),4)))</f>
        <v>24300</v>
      </c>
      <c r="K4260" s="18">
        <f t="shared" ca="1" si="1262"/>
        <v>16350</v>
      </c>
      <c r="L4260" s="18">
        <f t="shared" ca="1" si="1272"/>
        <v>0</v>
      </c>
      <c r="M4260" s="18">
        <f t="shared" ca="1" si="1256"/>
        <v>0</v>
      </c>
      <c r="N4260" s="34">
        <f t="shared" ca="1" si="1263"/>
        <v>15654.553089434748</v>
      </c>
      <c r="P4260" s="18">
        <f t="shared" ca="1" si="1257"/>
        <v>436.66497049562332</v>
      </c>
      <c r="Q4260" s="47">
        <f ca="1">SUM(L$15:L4260)-SUM(M$15:M4260)</f>
        <v>16350</v>
      </c>
      <c r="R4260" s="47" t="str">
        <f t="shared" ca="1" si="1258"/>
        <v>M4263</v>
      </c>
      <c r="S4260" s="40">
        <f t="shared" ca="1" si="1264"/>
        <v>0</v>
      </c>
      <c r="T4260" s="46">
        <f t="shared" ca="1" si="1265"/>
        <v>23</v>
      </c>
      <c r="X4260" s="74">
        <f t="shared" ca="1" si="1266"/>
        <v>0.43666497049562331</v>
      </c>
      <c r="Y4260" s="75">
        <f t="shared" ca="1" si="1267"/>
        <v>0.43666497049562331</v>
      </c>
      <c r="Z4260" s="74">
        <f t="shared" ca="1" si="1268"/>
        <v>1.5475375194669931</v>
      </c>
      <c r="AA4260" s="76">
        <f t="shared" ca="1" si="1269"/>
        <v>436.66497049562332</v>
      </c>
      <c r="AB4260" s="76">
        <f t="shared" ca="1" si="1270"/>
        <v>1547.5375194669932</v>
      </c>
    </row>
    <row r="4261" spans="1:28" x14ac:dyDescent="0.25">
      <c r="A4261" s="2">
        <f t="shared" si="1271"/>
        <v>17</v>
      </c>
      <c r="B4261" s="16">
        <f ca="1">VLOOKUP(A4261,PERIODS!$O$4:$P$33,2,FALSE)</f>
        <v>3.5000000000000003E-2</v>
      </c>
      <c r="C4261" s="15"/>
      <c r="D4261" s="18">
        <v>4247</v>
      </c>
      <c r="E4261" s="34">
        <f t="shared" ca="1" si="1273"/>
        <v>15654.553089434748</v>
      </c>
      <c r="F4261" s="34">
        <f t="shared" ca="1" si="1255"/>
        <v>3500.0000000000005</v>
      </c>
      <c r="G4261" s="69">
        <f t="shared" ca="1" si="1259"/>
        <v>0</v>
      </c>
      <c r="H4261" s="34">
        <f t="shared" ca="1" si="1260"/>
        <v>-355.71737351608829</v>
      </c>
      <c r="I4261" s="34">
        <f t="shared" ca="1" si="1261"/>
        <v>3144.2826264839123</v>
      </c>
      <c r="J4261" s="18">
        <f ca="1">SUM(INDIRECT(ADDRESS(ROW(F4261),COLUMN(F4261),4)):INDIRECT(ADDRESS(ROW(F4261)+N$5-1,COLUMN(F4261),4)))</f>
        <v>24500.000000000004</v>
      </c>
      <c r="K4261" s="18">
        <f t="shared" ca="1" si="1262"/>
        <v>0</v>
      </c>
      <c r="L4261" s="18">
        <f t="shared" ca="1" si="1272"/>
        <v>0</v>
      </c>
      <c r="M4261" s="18">
        <f t="shared" ca="1" si="1256"/>
        <v>16350</v>
      </c>
      <c r="N4261" s="34">
        <f t="shared" ca="1" si="1263"/>
        <v>28860.270462950837</v>
      </c>
      <c r="P4261" s="18">
        <f t="shared" ca="1" si="1257"/>
        <v>355.71737351608829</v>
      </c>
      <c r="Q4261" s="47">
        <f ca="1">SUM(L$15:L4261)-SUM(M$15:M4261)</f>
        <v>0</v>
      </c>
      <c r="R4261" s="47" t="str">
        <f t="shared" ca="1" si="1258"/>
        <v>M4264</v>
      </c>
      <c r="S4261" s="40">
        <f t="shared" ca="1" si="1264"/>
        <v>0</v>
      </c>
      <c r="T4261" s="46">
        <f t="shared" ca="1" si="1265"/>
        <v>47</v>
      </c>
      <c r="X4261" s="74">
        <f t="shared" ca="1" si="1266"/>
        <v>-0.35571737351608829</v>
      </c>
      <c r="Y4261" s="75">
        <f t="shared" ca="1" si="1267"/>
        <v>-0.35571737351608829</v>
      </c>
      <c r="Z4261" s="74">
        <f t="shared" ca="1" si="1268"/>
        <v>0.70067062032770289</v>
      </c>
      <c r="AA4261" s="76">
        <f t="shared" ca="1" si="1269"/>
        <v>-355.71737351608829</v>
      </c>
      <c r="AB4261" s="76">
        <f t="shared" ca="1" si="1270"/>
        <v>700.67062032770286</v>
      </c>
    </row>
    <row r="4262" spans="1:28" x14ac:dyDescent="0.25">
      <c r="A4262" s="2">
        <f t="shared" si="1271"/>
        <v>18</v>
      </c>
      <c r="B4262" s="16">
        <f ca="1">VLOOKUP(A4262,PERIODS!$O$4:$P$33,2,FALSE)</f>
        <v>3.5000000000000003E-2</v>
      </c>
      <c r="C4262" s="15"/>
      <c r="D4262" s="18">
        <v>4248</v>
      </c>
      <c r="E4262" s="34">
        <f t="shared" ca="1" si="1273"/>
        <v>28860.270462950837</v>
      </c>
      <c r="F4262" s="34">
        <f t="shared" ca="1" si="1255"/>
        <v>3500.0000000000005</v>
      </c>
      <c r="G4262" s="69">
        <f t="shared" ca="1" si="1259"/>
        <v>0</v>
      </c>
      <c r="H4262" s="34">
        <f t="shared" ca="1" si="1260"/>
        <v>-81.64903782345084</v>
      </c>
      <c r="I4262" s="34">
        <f t="shared" ca="1" si="1261"/>
        <v>3418.3509621765497</v>
      </c>
      <c r="J4262" s="18">
        <f ca="1">SUM(INDIRECT(ADDRESS(ROW(F4262),COLUMN(F4262),4)):INDIRECT(ADDRESS(ROW(F4262)+N$5-1,COLUMN(F4262),4)))</f>
        <v>24500.000000000004</v>
      </c>
      <c r="K4262" s="18">
        <f t="shared" ca="1" si="1262"/>
        <v>0</v>
      </c>
      <c r="L4262" s="18">
        <f t="shared" ca="1" si="1272"/>
        <v>0</v>
      </c>
      <c r="M4262" s="18">
        <f t="shared" ca="1" si="1256"/>
        <v>0</v>
      </c>
      <c r="N4262" s="34">
        <f t="shared" ca="1" si="1263"/>
        <v>25441.919500774289</v>
      </c>
      <c r="P4262" s="18">
        <f t="shared" ca="1" si="1257"/>
        <v>81.64903782345084</v>
      </c>
      <c r="Q4262" s="47">
        <f ca="1">SUM(L$15:L4262)-SUM(M$15:M4262)</f>
        <v>0</v>
      </c>
      <c r="R4262" s="47" t="str">
        <f t="shared" ca="1" si="1258"/>
        <v>M4265</v>
      </c>
      <c r="S4262" s="40">
        <f t="shared" ca="1" si="1264"/>
        <v>0</v>
      </c>
      <c r="T4262" s="46">
        <f t="shared" ca="1" si="1265"/>
        <v>57</v>
      </c>
      <c r="X4262" s="74">
        <f t="shared" ca="1" si="1266"/>
        <v>-8.1649037823450843E-2</v>
      </c>
      <c r="Y4262" s="75">
        <f t="shared" ca="1" si="1267"/>
        <v>-8.1649037823450843E-2</v>
      </c>
      <c r="Z4262" s="74">
        <f t="shared" ca="1" si="1268"/>
        <v>0.92159534705338786</v>
      </c>
      <c r="AA4262" s="76">
        <f t="shared" ca="1" si="1269"/>
        <v>-81.64903782345084</v>
      </c>
      <c r="AB4262" s="76">
        <f t="shared" ca="1" si="1270"/>
        <v>921.59534705338785</v>
      </c>
    </row>
    <row r="4263" spans="1:28" x14ac:dyDescent="0.25">
      <c r="A4263" s="2">
        <f t="shared" si="1271"/>
        <v>19</v>
      </c>
      <c r="B4263" s="16">
        <f ca="1">VLOOKUP(A4263,PERIODS!$O$4:$P$33,2,FALSE)</f>
        <v>3.5000000000000003E-2</v>
      </c>
      <c r="C4263" s="15"/>
      <c r="D4263" s="18">
        <v>4249</v>
      </c>
      <c r="E4263" s="34">
        <f t="shared" ca="1" si="1273"/>
        <v>25441.919500774289</v>
      </c>
      <c r="F4263" s="34">
        <f t="shared" ca="1" si="1255"/>
        <v>3500.0000000000005</v>
      </c>
      <c r="G4263" s="69">
        <f t="shared" ca="1" si="1259"/>
        <v>0</v>
      </c>
      <c r="H4263" s="34">
        <f t="shared" ca="1" si="1260"/>
        <v>1198.6760573993618</v>
      </c>
      <c r="I4263" s="34">
        <f t="shared" ca="1" si="1261"/>
        <v>4698.6760573993624</v>
      </c>
      <c r="J4263" s="18">
        <f ca="1">SUM(INDIRECT(ADDRESS(ROW(F4263),COLUMN(F4263),4)):INDIRECT(ADDRESS(ROW(F4263)+N$5-1,COLUMN(F4263),4)))</f>
        <v>24500.000000000004</v>
      </c>
      <c r="K4263" s="18">
        <f t="shared" ca="1" si="1262"/>
        <v>0</v>
      </c>
      <c r="L4263" s="18">
        <f t="shared" ca="1" si="1272"/>
        <v>0</v>
      </c>
      <c r="M4263" s="18">
        <f t="shared" ca="1" si="1256"/>
        <v>0</v>
      </c>
      <c r="N4263" s="34">
        <f t="shared" ca="1" si="1263"/>
        <v>20743.243443374926</v>
      </c>
      <c r="P4263" s="18">
        <f t="shared" ca="1" si="1257"/>
        <v>1198.6760573993618</v>
      </c>
      <c r="Q4263" s="47">
        <f ca="1">SUM(L$15:L4263)-SUM(M$15:M4263)</f>
        <v>0</v>
      </c>
      <c r="R4263" s="47" t="str">
        <f t="shared" ca="1" si="1258"/>
        <v>M4266</v>
      </c>
      <c r="S4263" s="40">
        <f t="shared" ca="1" si="1264"/>
        <v>0</v>
      </c>
      <c r="T4263" s="46">
        <f t="shared" ca="1" si="1265"/>
        <v>24</v>
      </c>
      <c r="X4263" s="74">
        <f t="shared" ca="1" si="1266"/>
        <v>1.1986760573993618</v>
      </c>
      <c r="Y4263" s="75">
        <f t="shared" ca="1" si="1267"/>
        <v>1.1986760573993618</v>
      </c>
      <c r="Z4263" s="74">
        <f t="shared" ca="1" si="1268"/>
        <v>3.3157241870100584</v>
      </c>
      <c r="AA4263" s="76">
        <f t="shared" ca="1" si="1269"/>
        <v>1198.6760573993618</v>
      </c>
      <c r="AB4263" s="76">
        <f t="shared" ca="1" si="1270"/>
        <v>3315.7241870100584</v>
      </c>
    </row>
    <row r="4264" spans="1:28" x14ac:dyDescent="0.25">
      <c r="A4264" s="2">
        <f t="shared" si="1271"/>
        <v>20</v>
      </c>
      <c r="B4264" s="16">
        <f ca="1">VLOOKUP(A4264,PERIODS!$O$4:$P$33,2,FALSE)</f>
        <v>3.5000000000000003E-2</v>
      </c>
      <c r="C4264" s="15"/>
      <c r="D4264" s="18">
        <v>4250</v>
      </c>
      <c r="E4264" s="34">
        <f t="shared" ca="1" si="1273"/>
        <v>20743.243443374926</v>
      </c>
      <c r="F4264" s="34">
        <f t="shared" ca="1" si="1255"/>
        <v>3500.0000000000005</v>
      </c>
      <c r="G4264" s="69">
        <f t="shared" ca="1" si="1259"/>
        <v>0</v>
      </c>
      <c r="H4264" s="34">
        <f t="shared" ca="1" si="1260"/>
        <v>1228.6187935820224</v>
      </c>
      <c r="I4264" s="34">
        <f t="shared" ca="1" si="1261"/>
        <v>4728.6187935820226</v>
      </c>
      <c r="J4264" s="18">
        <f ca="1">SUM(INDIRECT(ADDRESS(ROW(F4264),COLUMN(F4264),4)):INDIRECT(ADDRESS(ROW(F4264)+N$5-1,COLUMN(F4264),4)))</f>
        <v>24500.000000000004</v>
      </c>
      <c r="K4264" s="18">
        <f t="shared" ca="1" si="1262"/>
        <v>16350</v>
      </c>
      <c r="L4264" s="18">
        <f t="shared" ca="1" si="1272"/>
        <v>16350</v>
      </c>
      <c r="M4264" s="18">
        <f t="shared" ca="1" si="1256"/>
        <v>0</v>
      </c>
      <c r="N4264" s="34">
        <f t="shared" ca="1" si="1263"/>
        <v>16014.624649792902</v>
      </c>
      <c r="P4264" s="18">
        <f t="shared" ca="1" si="1257"/>
        <v>1228.6187935820224</v>
      </c>
      <c r="Q4264" s="47">
        <f ca="1">SUM(L$15:L4264)-SUM(M$15:M4264)</f>
        <v>16350</v>
      </c>
      <c r="R4264" s="47" t="str">
        <f t="shared" ca="1" si="1258"/>
        <v>M4267</v>
      </c>
      <c r="S4264" s="40">
        <f t="shared" ca="1" si="1264"/>
        <v>0</v>
      </c>
      <c r="T4264" s="46">
        <f t="shared" ca="1" si="1265"/>
        <v>43</v>
      </c>
      <c r="X4264" s="74">
        <f t="shared" ca="1" si="1266"/>
        <v>1.2286187935820223</v>
      </c>
      <c r="Y4264" s="75">
        <f t="shared" ca="1" si="1267"/>
        <v>1.2286187935820223</v>
      </c>
      <c r="Z4264" s="74">
        <f t="shared" ca="1" si="1268"/>
        <v>3.4165073739879324</v>
      </c>
      <c r="AA4264" s="76">
        <f t="shared" ca="1" si="1269"/>
        <v>1228.6187935820224</v>
      </c>
      <c r="AB4264" s="76">
        <f t="shared" ca="1" si="1270"/>
        <v>3416.5073739879322</v>
      </c>
    </row>
    <row r="4265" spans="1:28" x14ac:dyDescent="0.25">
      <c r="A4265" s="2">
        <f t="shared" si="1271"/>
        <v>21</v>
      </c>
      <c r="B4265" s="16">
        <f ca="1">VLOOKUP(A4265,PERIODS!$O$4:$P$33,2,FALSE)</f>
        <v>3.5000000000000003E-2</v>
      </c>
      <c r="C4265" s="15"/>
      <c r="D4265" s="18">
        <v>4251</v>
      </c>
      <c r="E4265" s="34">
        <f t="shared" ca="1" si="1273"/>
        <v>16014.624649792902</v>
      </c>
      <c r="F4265" s="34">
        <f t="shared" ca="1" si="1255"/>
        <v>3500.0000000000005</v>
      </c>
      <c r="G4265" s="69">
        <f t="shared" ca="1" si="1259"/>
        <v>0</v>
      </c>
      <c r="H4265" s="34">
        <f t="shared" ca="1" si="1260"/>
        <v>1959.9639845400536</v>
      </c>
      <c r="I4265" s="34">
        <f t="shared" ca="1" si="1261"/>
        <v>5459.9639845400543</v>
      </c>
      <c r="J4265" s="18">
        <f ca="1">SUM(INDIRECT(ADDRESS(ROW(F4265),COLUMN(F4265),4)):INDIRECT(ADDRESS(ROW(F4265)+N$5-1,COLUMN(F4265),4)))</f>
        <v>24500.000000000004</v>
      </c>
      <c r="K4265" s="18">
        <f t="shared" ca="1" si="1262"/>
        <v>16350</v>
      </c>
      <c r="L4265" s="18">
        <f t="shared" ca="1" si="1272"/>
        <v>0</v>
      </c>
      <c r="M4265" s="18">
        <f t="shared" ca="1" si="1256"/>
        <v>0</v>
      </c>
      <c r="N4265" s="34">
        <f t="shared" ca="1" si="1263"/>
        <v>10554.660665252848</v>
      </c>
      <c r="P4265" s="18">
        <f t="shared" ca="1" si="1257"/>
        <v>1959.9639845400536</v>
      </c>
      <c r="Q4265" s="47">
        <f ca="1">SUM(L$15:L4265)-SUM(M$15:M4265)</f>
        <v>16350</v>
      </c>
      <c r="R4265" s="47" t="str">
        <f t="shared" ca="1" si="1258"/>
        <v>M4268</v>
      </c>
      <c r="S4265" s="40">
        <f t="shared" ca="1" si="1264"/>
        <v>0</v>
      </c>
      <c r="T4265" s="46">
        <f t="shared" ca="1" si="1265"/>
        <v>89</v>
      </c>
      <c r="X4265" s="74">
        <f t="shared" ca="1" si="1266"/>
        <v>2.1530088833238405</v>
      </c>
      <c r="Y4265" s="75">
        <f t="shared" ca="1" si="1267"/>
        <v>1.9599639845400536</v>
      </c>
      <c r="Z4265" s="74">
        <f t="shared" ca="1" si="1268"/>
        <v>7.0990713842313315</v>
      </c>
      <c r="AA4265" s="76">
        <f t="shared" ca="1" si="1269"/>
        <v>1959.9639845400536</v>
      </c>
      <c r="AB4265" s="76">
        <f t="shared" ca="1" si="1270"/>
        <v>7099.0713842313316</v>
      </c>
    </row>
    <row r="4266" spans="1:28" x14ac:dyDescent="0.25">
      <c r="A4266" s="2">
        <f t="shared" si="1271"/>
        <v>22</v>
      </c>
      <c r="B4266" s="16">
        <f ca="1">VLOOKUP(A4266,PERIODS!$O$4:$P$33,2,FALSE)</f>
        <v>3.5000000000000003E-2</v>
      </c>
      <c r="C4266" s="15"/>
      <c r="D4266" s="18">
        <v>4252</v>
      </c>
      <c r="E4266" s="34">
        <f t="shared" ca="1" si="1273"/>
        <v>10554.660665252848</v>
      </c>
      <c r="F4266" s="34">
        <f t="shared" ca="1" si="1255"/>
        <v>3500.0000000000005</v>
      </c>
      <c r="G4266" s="69">
        <f t="shared" ca="1" si="1259"/>
        <v>0</v>
      </c>
      <c r="H4266" s="34">
        <f t="shared" ca="1" si="1260"/>
        <v>1157.6816616624963</v>
      </c>
      <c r="I4266" s="34">
        <f t="shared" ca="1" si="1261"/>
        <v>4657.6816616624965</v>
      </c>
      <c r="J4266" s="18">
        <f ca="1">SUM(INDIRECT(ADDRESS(ROW(F4266),COLUMN(F4266),4)):INDIRECT(ADDRESS(ROW(F4266)+N$5-1,COLUMN(F4266),4)))</f>
        <v>25000.000000000004</v>
      </c>
      <c r="K4266" s="18">
        <f t="shared" ca="1" si="1262"/>
        <v>16350</v>
      </c>
      <c r="L4266" s="18">
        <f t="shared" ca="1" si="1272"/>
        <v>0</v>
      </c>
      <c r="M4266" s="18">
        <f t="shared" ca="1" si="1256"/>
        <v>0</v>
      </c>
      <c r="N4266" s="34">
        <f t="shared" ca="1" si="1263"/>
        <v>5896.9790035903516</v>
      </c>
      <c r="P4266" s="18">
        <f t="shared" ca="1" si="1257"/>
        <v>1157.6816616624963</v>
      </c>
      <c r="Q4266" s="47">
        <f ca="1">SUM(L$15:L4266)-SUM(M$15:M4266)</f>
        <v>16350</v>
      </c>
      <c r="R4266" s="47" t="str">
        <f t="shared" ca="1" si="1258"/>
        <v>M4269</v>
      </c>
      <c r="S4266" s="40">
        <f t="shared" ca="1" si="1264"/>
        <v>0</v>
      </c>
      <c r="T4266" s="46">
        <f t="shared" ca="1" si="1265"/>
        <v>88</v>
      </c>
      <c r="X4266" s="74">
        <f t="shared" ca="1" si="1266"/>
        <v>1.1576816616624963</v>
      </c>
      <c r="Y4266" s="75">
        <f t="shared" ca="1" si="1267"/>
        <v>1.1576816616624963</v>
      </c>
      <c r="Z4266" s="74">
        <f t="shared" ca="1" si="1268"/>
        <v>3.1825464973427682</v>
      </c>
      <c r="AA4266" s="76">
        <f t="shared" ca="1" si="1269"/>
        <v>1157.6816616624963</v>
      </c>
      <c r="AB4266" s="76">
        <f t="shared" ca="1" si="1270"/>
        <v>3182.5464973427684</v>
      </c>
    </row>
    <row r="4267" spans="1:28" x14ac:dyDescent="0.25">
      <c r="A4267" s="2">
        <f t="shared" si="1271"/>
        <v>23</v>
      </c>
      <c r="B4267" s="16">
        <f ca="1">VLOOKUP(A4267,PERIODS!$O$4:$P$33,2,FALSE)</f>
        <v>3.5000000000000003E-2</v>
      </c>
      <c r="C4267" s="15"/>
      <c r="D4267" s="18">
        <v>4253</v>
      </c>
      <c r="E4267" s="34">
        <f t="shared" ca="1" si="1273"/>
        <v>5896.9790035903516</v>
      </c>
      <c r="F4267" s="34">
        <f t="shared" ca="1" si="1255"/>
        <v>3500.0000000000005</v>
      </c>
      <c r="G4267" s="69">
        <f t="shared" ca="1" si="1259"/>
        <v>0</v>
      </c>
      <c r="H4267" s="34">
        <f t="shared" ca="1" si="1260"/>
        <v>20.602140862584321</v>
      </c>
      <c r="I4267" s="34">
        <f t="shared" ca="1" si="1261"/>
        <v>3520.6021408625847</v>
      </c>
      <c r="J4267" s="18">
        <f ca="1">SUM(INDIRECT(ADDRESS(ROW(F4267),COLUMN(F4267),4)):INDIRECT(ADDRESS(ROW(F4267)+N$5-1,COLUMN(F4267),4)))</f>
        <v>25500.000000000004</v>
      </c>
      <c r="K4267" s="18">
        <f t="shared" ca="1" si="1262"/>
        <v>16350</v>
      </c>
      <c r="L4267" s="18">
        <f t="shared" ca="1" si="1272"/>
        <v>16350</v>
      </c>
      <c r="M4267" s="18">
        <f t="shared" ca="1" si="1256"/>
        <v>16350</v>
      </c>
      <c r="N4267" s="34">
        <f t="shared" ca="1" si="1263"/>
        <v>2376.3768627277677</v>
      </c>
      <c r="P4267" s="18">
        <f t="shared" ca="1" si="1257"/>
        <v>20.602140862584321</v>
      </c>
      <c r="Q4267" s="47">
        <f ca="1">SUM(L$15:L4267)-SUM(M$15:M4267)</f>
        <v>16350</v>
      </c>
      <c r="R4267" s="47" t="str">
        <f t="shared" ca="1" si="1258"/>
        <v>M4270</v>
      </c>
      <c r="S4267" s="40">
        <f t="shared" ca="1" si="1264"/>
        <v>16350</v>
      </c>
      <c r="T4267" s="46">
        <f t="shared" ca="1" si="1265"/>
        <v>99</v>
      </c>
      <c r="X4267" s="74">
        <f t="shared" ca="1" si="1266"/>
        <v>2.0602140862584321E-2</v>
      </c>
      <c r="Y4267" s="75">
        <f t="shared" ca="1" si="1267"/>
        <v>2.0602140862584321E-2</v>
      </c>
      <c r="Z4267" s="74">
        <f t="shared" ca="1" si="1268"/>
        <v>1.0208158299278223</v>
      </c>
      <c r="AA4267" s="76">
        <f t="shared" ca="1" si="1269"/>
        <v>20.602140862584321</v>
      </c>
      <c r="AB4267" s="76">
        <f t="shared" ca="1" si="1270"/>
        <v>1020.8158299278223</v>
      </c>
    </row>
    <row r="4268" spans="1:28" x14ac:dyDescent="0.25">
      <c r="A4268" s="2">
        <f t="shared" si="1271"/>
        <v>24</v>
      </c>
      <c r="B4268" s="16">
        <f ca="1">VLOOKUP(A4268,PERIODS!$O$4:$P$33,2,FALSE)</f>
        <v>3.5000000000000003E-2</v>
      </c>
      <c r="C4268" s="15"/>
      <c r="D4268" s="18">
        <v>4254</v>
      </c>
      <c r="E4268" s="34">
        <f t="shared" ca="1" si="1273"/>
        <v>2376.3768627277677</v>
      </c>
      <c r="F4268" s="34">
        <f t="shared" ca="1" si="1255"/>
        <v>3500.0000000000005</v>
      </c>
      <c r="G4268" s="69">
        <f t="shared" ca="1" si="1259"/>
        <v>0</v>
      </c>
      <c r="H4268" s="34">
        <f t="shared" ca="1" si="1260"/>
        <v>1732.4307092462336</v>
      </c>
      <c r="I4268" s="34">
        <f t="shared" ca="1" si="1261"/>
        <v>5232.4307092462341</v>
      </c>
      <c r="J4268" s="18">
        <f ca="1">SUM(INDIRECT(ADDRESS(ROW(F4268),COLUMN(F4268),4)):INDIRECT(ADDRESS(ROW(F4268)+N$5-1,COLUMN(F4268),4)))</f>
        <v>26000</v>
      </c>
      <c r="K4268" s="18">
        <f t="shared" ca="1" si="1262"/>
        <v>32700</v>
      </c>
      <c r="L4268" s="18">
        <f t="shared" ca="1" si="1272"/>
        <v>16350</v>
      </c>
      <c r="M4268" s="18">
        <f t="shared" ca="1" si="1256"/>
        <v>0</v>
      </c>
      <c r="N4268" s="34">
        <f t="shared" ca="1" si="1263"/>
        <v>-2856.0538465184663</v>
      </c>
      <c r="P4268" s="18">
        <f t="shared" ca="1" si="1257"/>
        <v>1732.4307092462336</v>
      </c>
      <c r="Q4268" s="47">
        <f ca="1">SUM(L$15:L4268)-SUM(M$15:M4268)</f>
        <v>32700</v>
      </c>
      <c r="R4268" s="47" t="str">
        <f t="shared" ca="1" si="1258"/>
        <v>M4271</v>
      </c>
      <c r="S4268" s="40">
        <f t="shared" ca="1" si="1264"/>
        <v>0</v>
      </c>
      <c r="T4268" s="46">
        <f t="shared" ca="1" si="1265"/>
        <v>11</v>
      </c>
      <c r="X4268" s="74">
        <f t="shared" ca="1" si="1266"/>
        <v>1.7324307092462337</v>
      </c>
      <c r="Y4268" s="75">
        <f t="shared" ca="1" si="1267"/>
        <v>1.7324307092462337</v>
      </c>
      <c r="Z4268" s="74">
        <f t="shared" ca="1" si="1268"/>
        <v>5.6543813750194403</v>
      </c>
      <c r="AA4268" s="76">
        <f t="shared" ca="1" si="1269"/>
        <v>1732.4307092462336</v>
      </c>
      <c r="AB4268" s="76">
        <f t="shared" ca="1" si="1270"/>
        <v>5654.3813750194404</v>
      </c>
    </row>
    <row r="4269" spans="1:28" x14ac:dyDescent="0.25">
      <c r="A4269" s="2">
        <f t="shared" si="1271"/>
        <v>25</v>
      </c>
      <c r="B4269" s="16">
        <f ca="1">VLOOKUP(A4269,PERIODS!$O$4:$P$33,2,FALSE)</f>
        <v>3.5000000000000003E-2</v>
      </c>
      <c r="C4269" s="15"/>
      <c r="D4269" s="18">
        <v>4255</v>
      </c>
      <c r="E4269" s="34">
        <f t="shared" ca="1" si="1273"/>
        <v>-2856.0538465184663</v>
      </c>
      <c r="F4269" s="34">
        <f t="shared" ca="1" si="1255"/>
        <v>3500.0000000000005</v>
      </c>
      <c r="G4269" s="69">
        <f t="shared" ca="1" si="1259"/>
        <v>0</v>
      </c>
      <c r="H4269" s="34">
        <f t="shared" ca="1" si="1260"/>
        <v>1729.0446880403388</v>
      </c>
      <c r="I4269" s="34">
        <f t="shared" ca="1" si="1261"/>
        <v>5229.0446880403397</v>
      </c>
      <c r="J4269" s="18">
        <f ca="1">SUM(INDIRECT(ADDRESS(ROW(F4269),COLUMN(F4269),4)):INDIRECT(ADDRESS(ROW(F4269)+N$5-1,COLUMN(F4269),4)))</f>
        <v>24900</v>
      </c>
      <c r="K4269" s="18">
        <f t="shared" ca="1" si="1262"/>
        <v>32700</v>
      </c>
      <c r="L4269" s="18">
        <f t="shared" ca="1" si="1272"/>
        <v>0</v>
      </c>
      <c r="M4269" s="18">
        <f t="shared" ca="1" si="1256"/>
        <v>0</v>
      </c>
      <c r="N4269" s="34">
        <f t="shared" ca="1" si="1263"/>
        <v>-8085.098534558806</v>
      </c>
      <c r="P4269" s="18">
        <f t="shared" ca="1" si="1257"/>
        <v>1729.0446880403388</v>
      </c>
      <c r="Q4269" s="47">
        <f ca="1">SUM(L$15:L4269)-SUM(M$15:M4269)</f>
        <v>32700</v>
      </c>
      <c r="R4269" s="47" t="str">
        <f t="shared" ca="1" si="1258"/>
        <v>M4272</v>
      </c>
      <c r="S4269" s="40">
        <f t="shared" ca="1" si="1264"/>
        <v>0</v>
      </c>
      <c r="T4269" s="46">
        <f t="shared" ca="1" si="1265"/>
        <v>90</v>
      </c>
      <c r="X4269" s="74">
        <f t="shared" ca="1" si="1266"/>
        <v>1.7290446880403387</v>
      </c>
      <c r="Y4269" s="75">
        <f t="shared" ca="1" si="1267"/>
        <v>1.7290446880403387</v>
      </c>
      <c r="Z4269" s="74">
        <f t="shared" ca="1" si="1268"/>
        <v>5.6352678973592996</v>
      </c>
      <c r="AA4269" s="76">
        <f t="shared" ca="1" si="1269"/>
        <v>1729.0446880403388</v>
      </c>
      <c r="AB4269" s="76">
        <f t="shared" ca="1" si="1270"/>
        <v>5635.2678973592992</v>
      </c>
    </row>
    <row r="4270" spans="1:28" x14ac:dyDescent="0.25">
      <c r="A4270" s="2">
        <f t="shared" si="1271"/>
        <v>26</v>
      </c>
      <c r="B4270" s="16">
        <f ca="1">VLOOKUP(A4270,PERIODS!$O$4:$P$33,2,FALSE)</f>
        <v>3.5000000000000003E-2</v>
      </c>
      <c r="C4270" s="15"/>
      <c r="D4270" s="18">
        <v>4256</v>
      </c>
      <c r="E4270" s="34">
        <f t="shared" ca="1" si="1273"/>
        <v>-8085.098534558806</v>
      </c>
      <c r="F4270" s="34">
        <f t="shared" ca="1" si="1255"/>
        <v>3500.0000000000005</v>
      </c>
      <c r="G4270" s="69">
        <f t="shared" ca="1" si="1259"/>
        <v>0</v>
      </c>
      <c r="H4270" s="34">
        <f t="shared" ca="1" si="1260"/>
        <v>-2178.5956440302225</v>
      </c>
      <c r="I4270" s="34">
        <f t="shared" ca="1" si="1261"/>
        <v>1321.404355969778</v>
      </c>
      <c r="J4270" s="18">
        <f ca="1">SUM(INDIRECT(ADDRESS(ROW(F4270),COLUMN(F4270),4)):INDIRECT(ADDRESS(ROW(F4270)+N$5-1,COLUMN(F4270),4)))</f>
        <v>23900</v>
      </c>
      <c r="K4270" s="18">
        <f t="shared" ca="1" si="1262"/>
        <v>16350</v>
      </c>
      <c r="L4270" s="18">
        <f t="shared" ca="1" si="1272"/>
        <v>0</v>
      </c>
      <c r="M4270" s="18">
        <f t="shared" ca="1" si="1256"/>
        <v>16350</v>
      </c>
      <c r="N4270" s="34">
        <f t="shared" ca="1" si="1263"/>
        <v>6943.4971094714165</v>
      </c>
      <c r="P4270" s="18">
        <f t="shared" ca="1" si="1257"/>
        <v>2178.5956440302225</v>
      </c>
      <c r="Q4270" s="47">
        <f ca="1">SUM(L$15:L4270)-SUM(M$15:M4270)</f>
        <v>16350</v>
      </c>
      <c r="R4270" s="47" t="str">
        <f t="shared" ca="1" si="1258"/>
        <v>M4273</v>
      </c>
      <c r="S4270" s="40">
        <f t="shared" ca="1" si="1264"/>
        <v>0</v>
      </c>
      <c r="T4270" s="46">
        <f t="shared" ca="1" si="1265"/>
        <v>4</v>
      </c>
      <c r="X4270" s="74">
        <f t="shared" ca="1" si="1266"/>
        <v>-2.1785956440302225</v>
      </c>
      <c r="Y4270" s="75">
        <f t="shared" ca="1" si="1267"/>
        <v>-2.1785956440302225</v>
      </c>
      <c r="Z4270" s="74">
        <f t="shared" ca="1" si="1268"/>
        <v>0.11320039271217777</v>
      </c>
      <c r="AA4270" s="76">
        <f t="shared" ca="1" si="1269"/>
        <v>-2178.5956440302225</v>
      </c>
      <c r="AB4270" s="76">
        <f t="shared" ca="1" si="1270"/>
        <v>113.20039271217777</v>
      </c>
    </row>
    <row r="4271" spans="1:28" x14ac:dyDescent="0.25">
      <c r="A4271" s="2">
        <f t="shared" si="1271"/>
        <v>27</v>
      </c>
      <c r="B4271" s="16">
        <f ca="1">VLOOKUP(A4271,PERIODS!$O$4:$P$33,2,FALSE)</f>
        <v>3.5000000000000003E-2</v>
      </c>
      <c r="C4271" s="15"/>
      <c r="D4271" s="18">
        <v>4257</v>
      </c>
      <c r="E4271" s="34">
        <f t="shared" ca="1" si="1273"/>
        <v>6943.4971094714165</v>
      </c>
      <c r="F4271" s="34">
        <f t="shared" ca="1" si="1255"/>
        <v>3500.0000000000005</v>
      </c>
      <c r="G4271" s="69">
        <f t="shared" ca="1" si="1259"/>
        <v>0</v>
      </c>
      <c r="H4271" s="34">
        <f t="shared" ca="1" si="1260"/>
        <v>1959.9639845400536</v>
      </c>
      <c r="I4271" s="34">
        <f t="shared" ca="1" si="1261"/>
        <v>5459.9639845400543</v>
      </c>
      <c r="J4271" s="18">
        <f ca="1">SUM(INDIRECT(ADDRESS(ROW(F4271),COLUMN(F4271),4)):INDIRECT(ADDRESS(ROW(F4271)+N$5-1,COLUMN(F4271),4)))</f>
        <v>22900</v>
      </c>
      <c r="K4271" s="18">
        <f t="shared" ca="1" si="1262"/>
        <v>0</v>
      </c>
      <c r="L4271" s="18">
        <f t="shared" ca="1" si="1272"/>
        <v>0</v>
      </c>
      <c r="M4271" s="18">
        <f t="shared" ca="1" si="1256"/>
        <v>16350</v>
      </c>
      <c r="N4271" s="34">
        <f t="shared" ca="1" si="1263"/>
        <v>17833.53312493136</v>
      </c>
      <c r="P4271" s="18">
        <f t="shared" ca="1" si="1257"/>
        <v>1959.9639845400536</v>
      </c>
      <c r="Q4271" s="47">
        <f ca="1">SUM(L$15:L4271)-SUM(M$15:M4271)</f>
        <v>0</v>
      </c>
      <c r="R4271" s="47" t="str">
        <f t="shared" ca="1" si="1258"/>
        <v>M4274</v>
      </c>
      <c r="S4271" s="40">
        <f t="shared" ca="1" si="1264"/>
        <v>0</v>
      </c>
      <c r="T4271" s="46">
        <f t="shared" ca="1" si="1265"/>
        <v>67</v>
      </c>
      <c r="X4271" s="74">
        <f t="shared" ca="1" si="1266"/>
        <v>1.9677337849571273</v>
      </c>
      <c r="Y4271" s="75">
        <f t="shared" ca="1" si="1267"/>
        <v>1.9599639845400536</v>
      </c>
      <c r="Z4271" s="74">
        <f t="shared" ca="1" si="1268"/>
        <v>7.0990713842313315</v>
      </c>
      <c r="AA4271" s="76">
        <f t="shared" ca="1" si="1269"/>
        <v>1959.9639845400536</v>
      </c>
      <c r="AB4271" s="76">
        <f t="shared" ca="1" si="1270"/>
        <v>7099.0713842313316</v>
      </c>
    </row>
    <row r="4272" spans="1:28" x14ac:dyDescent="0.25">
      <c r="A4272" s="2">
        <f t="shared" si="1271"/>
        <v>28</v>
      </c>
      <c r="B4272" s="16">
        <f ca="1">VLOOKUP(A4272,PERIODS!$O$4:$P$33,2,FALSE)</f>
        <v>0.04</v>
      </c>
      <c r="C4272" s="15"/>
      <c r="D4272" s="18">
        <v>4258</v>
      </c>
      <c r="E4272" s="34">
        <f t="shared" ca="1" si="1273"/>
        <v>17833.53312493136</v>
      </c>
      <c r="F4272" s="34">
        <f t="shared" ca="1" si="1255"/>
        <v>4000</v>
      </c>
      <c r="G4272" s="69">
        <f t="shared" ca="1" si="1259"/>
        <v>0</v>
      </c>
      <c r="H4272" s="34">
        <f t="shared" ca="1" si="1260"/>
        <v>-644.11712815203759</v>
      </c>
      <c r="I4272" s="34">
        <f t="shared" ca="1" si="1261"/>
        <v>3355.8828718479626</v>
      </c>
      <c r="J4272" s="18">
        <f ca="1">SUM(INDIRECT(ADDRESS(ROW(F4272),COLUMN(F4272),4)):INDIRECT(ADDRESS(ROW(F4272)+N$5-1,COLUMN(F4272),4)))</f>
        <v>21900</v>
      </c>
      <c r="K4272" s="18">
        <f t="shared" ca="1" si="1262"/>
        <v>16350</v>
      </c>
      <c r="L4272" s="18">
        <f t="shared" ca="1" si="1272"/>
        <v>16350</v>
      </c>
      <c r="M4272" s="18">
        <f t="shared" ca="1" si="1256"/>
        <v>0</v>
      </c>
      <c r="N4272" s="34">
        <f t="shared" ca="1" si="1263"/>
        <v>14477.650253083397</v>
      </c>
      <c r="P4272" s="18">
        <f t="shared" ca="1" si="1257"/>
        <v>644.11712815203759</v>
      </c>
      <c r="Q4272" s="47">
        <f ca="1">SUM(L$15:L4272)-SUM(M$15:M4272)</f>
        <v>16350</v>
      </c>
      <c r="R4272" s="47" t="str">
        <f t="shared" ca="1" si="1258"/>
        <v>M4275</v>
      </c>
      <c r="S4272" s="40">
        <f t="shared" ca="1" si="1264"/>
        <v>0</v>
      </c>
      <c r="T4272" s="46">
        <f t="shared" ca="1" si="1265"/>
        <v>43</v>
      </c>
      <c r="X4272" s="74">
        <f t="shared" ca="1" si="1266"/>
        <v>-0.64411712815203759</v>
      </c>
      <c r="Y4272" s="75">
        <f t="shared" ca="1" si="1267"/>
        <v>-0.64411712815203759</v>
      </c>
      <c r="Z4272" s="74">
        <f t="shared" ca="1" si="1268"/>
        <v>0.52512595643232907</v>
      </c>
      <c r="AA4272" s="76">
        <f t="shared" ca="1" si="1269"/>
        <v>-644.11712815203759</v>
      </c>
      <c r="AB4272" s="76">
        <f t="shared" ca="1" si="1270"/>
        <v>525.12595643232908</v>
      </c>
    </row>
    <row r="4273" spans="1:28" x14ac:dyDescent="0.25">
      <c r="A4273" s="2">
        <f t="shared" si="1271"/>
        <v>29</v>
      </c>
      <c r="B4273" s="16">
        <f ca="1">VLOOKUP(A4273,PERIODS!$O$4:$P$33,2,FALSE)</f>
        <v>0.04</v>
      </c>
      <c r="C4273" s="15"/>
      <c r="D4273" s="18">
        <v>4259</v>
      </c>
      <c r="E4273" s="34">
        <f t="shared" ca="1" si="1273"/>
        <v>14477.650253083397</v>
      </c>
      <c r="F4273" s="34">
        <f t="shared" ca="1" si="1255"/>
        <v>4000</v>
      </c>
      <c r="G4273" s="69">
        <f t="shared" ca="1" si="1259"/>
        <v>0</v>
      </c>
      <c r="H4273" s="34">
        <f t="shared" ca="1" si="1260"/>
        <v>212.77470690009983</v>
      </c>
      <c r="I4273" s="34">
        <f t="shared" ca="1" si="1261"/>
        <v>4212.7747069000998</v>
      </c>
      <c r="J4273" s="18">
        <f ca="1">SUM(INDIRECT(ADDRESS(ROW(F4273),COLUMN(F4273),4)):INDIRECT(ADDRESS(ROW(F4273)+N$5-1,COLUMN(F4273),4)))</f>
        <v>21200</v>
      </c>
      <c r="K4273" s="18">
        <f t="shared" ca="1" si="1262"/>
        <v>16350</v>
      </c>
      <c r="L4273" s="18">
        <f t="shared" ca="1" si="1272"/>
        <v>0</v>
      </c>
      <c r="M4273" s="18">
        <f t="shared" ca="1" si="1256"/>
        <v>0</v>
      </c>
      <c r="N4273" s="34">
        <f t="shared" ca="1" si="1263"/>
        <v>10264.875546183297</v>
      </c>
      <c r="P4273" s="18">
        <f t="shared" ca="1" si="1257"/>
        <v>212.77470690009983</v>
      </c>
      <c r="Q4273" s="47">
        <f ca="1">SUM(L$15:L4273)-SUM(M$15:M4273)</f>
        <v>16350</v>
      </c>
      <c r="R4273" s="47" t="str">
        <f t="shared" ca="1" si="1258"/>
        <v>M4276</v>
      </c>
      <c r="S4273" s="40">
        <f t="shared" ca="1" si="1264"/>
        <v>0</v>
      </c>
      <c r="T4273" s="46">
        <f t="shared" ca="1" si="1265"/>
        <v>75</v>
      </c>
      <c r="X4273" s="74">
        <f t="shared" ca="1" si="1266"/>
        <v>0.21277470690009984</v>
      </c>
      <c r="Y4273" s="75">
        <f t="shared" ca="1" si="1267"/>
        <v>0.21277470690009984</v>
      </c>
      <c r="Z4273" s="74">
        <f t="shared" ca="1" si="1268"/>
        <v>1.2371059084203495</v>
      </c>
      <c r="AA4273" s="76">
        <f t="shared" ca="1" si="1269"/>
        <v>212.77470690009983</v>
      </c>
      <c r="AB4273" s="76">
        <f t="shared" ca="1" si="1270"/>
        <v>1237.1059084203496</v>
      </c>
    </row>
    <row r="4274" spans="1:28" x14ac:dyDescent="0.25">
      <c r="A4274" s="2">
        <f t="shared" si="1271"/>
        <v>30</v>
      </c>
      <c r="B4274" s="16">
        <f ca="1">VLOOKUP(A4274,PERIODS!$O$4:$P$33,2,FALSE)</f>
        <v>0.04</v>
      </c>
      <c r="C4274" s="15"/>
      <c r="D4274" s="18">
        <v>4260</v>
      </c>
      <c r="E4274" s="34">
        <f t="shared" ca="1" si="1273"/>
        <v>10264.875546183297</v>
      </c>
      <c r="F4274" s="34">
        <f t="shared" ca="1" si="1255"/>
        <v>4000</v>
      </c>
      <c r="G4274" s="69">
        <f t="shared" ca="1" si="1259"/>
        <v>0</v>
      </c>
      <c r="H4274" s="34">
        <f t="shared" ca="1" si="1260"/>
        <v>-1017.7818652940254</v>
      </c>
      <c r="I4274" s="34">
        <f t="shared" ca="1" si="1261"/>
        <v>2982.2181347059745</v>
      </c>
      <c r="J4274" s="18">
        <f ca="1">SUM(INDIRECT(ADDRESS(ROW(F4274),COLUMN(F4274),4)):INDIRECT(ADDRESS(ROW(F4274)+N$5-1,COLUMN(F4274),4)))</f>
        <v>20500</v>
      </c>
      <c r="K4274" s="18">
        <f t="shared" ca="1" si="1262"/>
        <v>16350</v>
      </c>
      <c r="L4274" s="18">
        <f t="shared" ca="1" si="1272"/>
        <v>0</v>
      </c>
      <c r="M4274" s="18">
        <f t="shared" ca="1" si="1256"/>
        <v>0</v>
      </c>
      <c r="N4274" s="34">
        <f t="shared" ca="1" si="1263"/>
        <v>7282.657411477323</v>
      </c>
      <c r="P4274" s="18">
        <f t="shared" ca="1" si="1257"/>
        <v>1017.7818652940254</v>
      </c>
      <c r="Q4274" s="47">
        <f ca="1">SUM(L$15:L4274)-SUM(M$15:M4274)</f>
        <v>16350</v>
      </c>
      <c r="R4274" s="47" t="str">
        <f t="shared" ca="1" si="1258"/>
        <v>M4277</v>
      </c>
      <c r="S4274" s="40">
        <f t="shared" ca="1" si="1264"/>
        <v>0</v>
      </c>
      <c r="T4274" s="46">
        <f t="shared" ca="1" si="1265"/>
        <v>61</v>
      </c>
      <c r="X4274" s="74">
        <f t="shared" ca="1" si="1266"/>
        <v>-1.0177818652940254</v>
      </c>
      <c r="Y4274" s="75">
        <f t="shared" ca="1" si="1267"/>
        <v>-1.0177818652940254</v>
      </c>
      <c r="Z4274" s="74">
        <f t="shared" ca="1" si="1268"/>
        <v>0.36139567606640288</v>
      </c>
      <c r="AA4274" s="76">
        <f t="shared" ca="1" si="1269"/>
        <v>-1017.7818652940254</v>
      </c>
      <c r="AB4274" s="76">
        <f t="shared" ca="1" si="1270"/>
        <v>361.39567606640287</v>
      </c>
    </row>
    <row r="4275" spans="1:28" x14ac:dyDescent="0.25">
      <c r="A4275" s="2">
        <f t="shared" si="1271"/>
        <v>1</v>
      </c>
      <c r="B4275" s="16">
        <f ca="1">VLOOKUP(A4275,PERIODS!$O$4:$P$33,2,FALSE)</f>
        <v>2.4E-2</v>
      </c>
      <c r="C4275" s="15"/>
      <c r="D4275" s="18">
        <v>4261</v>
      </c>
      <c r="E4275" s="34">
        <f t="shared" ca="1" si="1273"/>
        <v>7282.657411477323</v>
      </c>
      <c r="F4275" s="34">
        <f t="shared" ca="1" si="1255"/>
        <v>2400</v>
      </c>
      <c r="G4275" s="69">
        <f t="shared" ca="1" si="1259"/>
        <v>0</v>
      </c>
      <c r="H4275" s="34">
        <f t="shared" ca="1" si="1260"/>
        <v>147.36166466290121</v>
      </c>
      <c r="I4275" s="34">
        <f t="shared" ca="1" si="1261"/>
        <v>2547.3616646629011</v>
      </c>
      <c r="J4275" s="18">
        <f ca="1">SUM(INDIRECT(ADDRESS(ROW(F4275),COLUMN(F4275),4)):INDIRECT(ADDRESS(ROW(F4275)+N$5-1,COLUMN(F4275),4)))</f>
        <v>19800</v>
      </c>
      <c r="K4275" s="18">
        <f t="shared" ca="1" si="1262"/>
        <v>0</v>
      </c>
      <c r="L4275" s="18">
        <f t="shared" ca="1" si="1272"/>
        <v>0</v>
      </c>
      <c r="M4275" s="18">
        <f t="shared" ca="1" si="1256"/>
        <v>16350</v>
      </c>
      <c r="N4275" s="34">
        <f t="shared" ca="1" si="1263"/>
        <v>21085.295746814423</v>
      </c>
      <c r="P4275" s="18">
        <f t="shared" ca="1" si="1257"/>
        <v>147.36166466290121</v>
      </c>
      <c r="Q4275" s="47">
        <f ca="1">SUM(L$15:L4275)-SUM(M$15:M4275)</f>
        <v>0</v>
      </c>
      <c r="R4275" s="47" t="str">
        <f t="shared" ca="1" si="1258"/>
        <v>M4278</v>
      </c>
      <c r="S4275" s="40">
        <f t="shared" ca="1" si="1264"/>
        <v>0</v>
      </c>
      <c r="T4275" s="46">
        <f t="shared" ca="1" si="1265"/>
        <v>62</v>
      </c>
      <c r="X4275" s="74">
        <f t="shared" ca="1" si="1266"/>
        <v>0.14736166466290121</v>
      </c>
      <c r="Y4275" s="75">
        <f t="shared" ca="1" si="1267"/>
        <v>0.14736166466290121</v>
      </c>
      <c r="Z4275" s="74">
        <f t="shared" ca="1" si="1268"/>
        <v>1.1587729744916671</v>
      </c>
      <c r="AA4275" s="76">
        <f t="shared" ca="1" si="1269"/>
        <v>147.36166466290121</v>
      </c>
      <c r="AB4275" s="76">
        <f t="shared" ca="1" si="1270"/>
        <v>1158.7729744916671</v>
      </c>
    </row>
    <row r="4276" spans="1:28" x14ac:dyDescent="0.25">
      <c r="A4276" s="2">
        <f t="shared" si="1271"/>
        <v>2</v>
      </c>
      <c r="B4276" s="16">
        <f ca="1">VLOOKUP(A4276,PERIODS!$O$4:$P$33,2,FALSE)</f>
        <v>2.5000000000000001E-2</v>
      </c>
      <c r="C4276" s="15"/>
      <c r="D4276" s="18">
        <v>4262</v>
      </c>
      <c r="E4276" s="34">
        <f t="shared" ca="1" si="1273"/>
        <v>21085.295746814423</v>
      </c>
      <c r="F4276" s="34">
        <f t="shared" ca="1" si="1255"/>
        <v>2500</v>
      </c>
      <c r="G4276" s="69">
        <f t="shared" ca="1" si="1259"/>
        <v>0</v>
      </c>
      <c r="H4276" s="34">
        <f t="shared" ca="1" si="1260"/>
        <v>954.26546851291857</v>
      </c>
      <c r="I4276" s="34">
        <f t="shared" ca="1" si="1261"/>
        <v>3454.2654685129187</v>
      </c>
      <c r="J4276" s="18">
        <f ca="1">SUM(INDIRECT(ADDRESS(ROW(F4276),COLUMN(F4276),4)):INDIRECT(ADDRESS(ROW(F4276)+N$5-1,COLUMN(F4276),4)))</f>
        <v>20700</v>
      </c>
      <c r="K4276" s="18">
        <f t="shared" ca="1" si="1262"/>
        <v>0</v>
      </c>
      <c r="L4276" s="18">
        <f t="shared" ca="1" si="1272"/>
        <v>0</v>
      </c>
      <c r="M4276" s="18">
        <f t="shared" ca="1" si="1256"/>
        <v>0</v>
      </c>
      <c r="N4276" s="34">
        <f t="shared" ca="1" si="1263"/>
        <v>17631.030278301503</v>
      </c>
      <c r="P4276" s="18">
        <f t="shared" ca="1" si="1257"/>
        <v>954.26546851291857</v>
      </c>
      <c r="Q4276" s="47">
        <f ca="1">SUM(L$15:L4276)-SUM(M$15:M4276)</f>
        <v>0</v>
      </c>
      <c r="R4276" s="47" t="str">
        <f t="shared" ca="1" si="1258"/>
        <v>M4279</v>
      </c>
      <c r="S4276" s="40">
        <f t="shared" ca="1" si="1264"/>
        <v>0</v>
      </c>
      <c r="T4276" s="46">
        <f t="shared" ca="1" si="1265"/>
        <v>40</v>
      </c>
      <c r="X4276" s="74">
        <f t="shared" ca="1" si="1266"/>
        <v>0.9542654685129186</v>
      </c>
      <c r="Y4276" s="75">
        <f t="shared" ca="1" si="1267"/>
        <v>0.9542654685129186</v>
      </c>
      <c r="Z4276" s="74">
        <f t="shared" ca="1" si="1268"/>
        <v>2.5967624784190244</v>
      </c>
      <c r="AA4276" s="76">
        <f t="shared" ca="1" si="1269"/>
        <v>954.26546851291857</v>
      </c>
      <c r="AB4276" s="76">
        <f t="shared" ca="1" si="1270"/>
        <v>2596.7624784190243</v>
      </c>
    </row>
    <row r="4277" spans="1:28" x14ac:dyDescent="0.25">
      <c r="A4277" s="2">
        <f t="shared" si="1271"/>
        <v>3</v>
      </c>
      <c r="B4277" s="16">
        <f ca="1">VLOOKUP(A4277,PERIODS!$O$4:$P$33,2,FALSE)</f>
        <v>2.5000000000000001E-2</v>
      </c>
      <c r="C4277" s="15"/>
      <c r="D4277" s="18">
        <v>4263</v>
      </c>
      <c r="E4277" s="34">
        <f t="shared" ca="1" si="1273"/>
        <v>17631.030278301503</v>
      </c>
      <c r="F4277" s="34">
        <f t="shared" ca="1" si="1255"/>
        <v>2500</v>
      </c>
      <c r="G4277" s="69">
        <f t="shared" ca="1" si="1259"/>
        <v>0</v>
      </c>
      <c r="H4277" s="34">
        <f t="shared" ca="1" si="1260"/>
        <v>-830.00554476169486</v>
      </c>
      <c r="I4277" s="34">
        <f t="shared" ca="1" si="1261"/>
        <v>1669.9944552383051</v>
      </c>
      <c r="J4277" s="18">
        <f ca="1">SUM(INDIRECT(ADDRESS(ROW(F4277),COLUMN(F4277),4)):INDIRECT(ADDRESS(ROW(F4277)+N$5-1,COLUMN(F4277),4)))</f>
        <v>21500</v>
      </c>
      <c r="K4277" s="18">
        <f t="shared" ca="1" si="1262"/>
        <v>16350</v>
      </c>
      <c r="L4277" s="18">
        <f t="shared" ca="1" si="1272"/>
        <v>16350</v>
      </c>
      <c r="M4277" s="18">
        <f t="shared" ca="1" si="1256"/>
        <v>0</v>
      </c>
      <c r="N4277" s="34">
        <f t="shared" ca="1" si="1263"/>
        <v>15961.035823063197</v>
      </c>
      <c r="P4277" s="18">
        <f t="shared" ca="1" si="1257"/>
        <v>830.00554476169486</v>
      </c>
      <c r="Q4277" s="47">
        <f ca="1">SUM(L$15:L4277)-SUM(M$15:M4277)</f>
        <v>16350</v>
      </c>
      <c r="R4277" s="47" t="str">
        <f t="shared" ca="1" si="1258"/>
        <v>M4280</v>
      </c>
      <c r="S4277" s="40">
        <f t="shared" ca="1" si="1264"/>
        <v>0</v>
      </c>
      <c r="T4277" s="46">
        <f t="shared" ca="1" si="1265"/>
        <v>79</v>
      </c>
      <c r="X4277" s="74">
        <f t="shared" ca="1" si="1266"/>
        <v>-0.83000554476169486</v>
      </c>
      <c r="Y4277" s="75">
        <f t="shared" ca="1" si="1267"/>
        <v>-0.83000554476169486</v>
      </c>
      <c r="Z4277" s="74">
        <f t="shared" ca="1" si="1268"/>
        <v>0.43604686853885877</v>
      </c>
      <c r="AA4277" s="76">
        <f t="shared" ca="1" si="1269"/>
        <v>-830.00554476169486</v>
      </c>
      <c r="AB4277" s="76">
        <f t="shared" ca="1" si="1270"/>
        <v>436.04686853885875</v>
      </c>
    </row>
    <row r="4278" spans="1:28" x14ac:dyDescent="0.25">
      <c r="A4278" s="2">
        <f t="shared" si="1271"/>
        <v>4</v>
      </c>
      <c r="B4278" s="16">
        <f ca="1">VLOOKUP(A4278,PERIODS!$O$4:$P$33,2,FALSE)</f>
        <v>2.5000000000000001E-2</v>
      </c>
      <c r="C4278" s="15"/>
      <c r="D4278" s="18">
        <v>4264</v>
      </c>
      <c r="E4278" s="34">
        <f t="shared" ca="1" si="1273"/>
        <v>15961.035823063197</v>
      </c>
      <c r="F4278" s="34">
        <f t="shared" ca="1" si="1255"/>
        <v>2500</v>
      </c>
      <c r="G4278" s="69">
        <f t="shared" ca="1" si="1259"/>
        <v>0</v>
      </c>
      <c r="H4278" s="34">
        <f t="shared" ca="1" si="1260"/>
        <v>653.48210230982897</v>
      </c>
      <c r="I4278" s="34">
        <f t="shared" ca="1" si="1261"/>
        <v>3153.4821023098289</v>
      </c>
      <c r="J4278" s="18">
        <f ca="1">SUM(INDIRECT(ADDRESS(ROW(F4278),COLUMN(F4278),4)):INDIRECT(ADDRESS(ROW(F4278)+N$5-1,COLUMN(F4278),4)))</f>
        <v>22300</v>
      </c>
      <c r="K4278" s="18">
        <f t="shared" ca="1" si="1262"/>
        <v>16350</v>
      </c>
      <c r="L4278" s="18">
        <f t="shared" ca="1" si="1272"/>
        <v>0</v>
      </c>
      <c r="M4278" s="18">
        <f t="shared" ca="1" si="1256"/>
        <v>0</v>
      </c>
      <c r="N4278" s="34">
        <f t="shared" ca="1" si="1263"/>
        <v>12807.553720753369</v>
      </c>
      <c r="P4278" s="18">
        <f t="shared" ca="1" si="1257"/>
        <v>653.48210230982897</v>
      </c>
      <c r="Q4278" s="47">
        <f ca="1">SUM(L$15:L4278)-SUM(M$15:M4278)</f>
        <v>16350</v>
      </c>
      <c r="R4278" s="47" t="str">
        <f t="shared" ca="1" si="1258"/>
        <v>M4281</v>
      </c>
      <c r="S4278" s="40">
        <f t="shared" ca="1" si="1264"/>
        <v>0</v>
      </c>
      <c r="T4278" s="46">
        <f t="shared" ca="1" si="1265"/>
        <v>25</v>
      </c>
      <c r="X4278" s="74">
        <f t="shared" ca="1" si="1266"/>
        <v>0.65348210230982895</v>
      </c>
      <c r="Y4278" s="75">
        <f t="shared" ca="1" si="1267"/>
        <v>0.65348210230982895</v>
      </c>
      <c r="Z4278" s="74">
        <f t="shared" ca="1" si="1268"/>
        <v>1.9222225646513695</v>
      </c>
      <c r="AA4278" s="76">
        <f t="shared" ca="1" si="1269"/>
        <v>653.48210230982897</v>
      </c>
      <c r="AB4278" s="76">
        <f t="shared" ca="1" si="1270"/>
        <v>1922.2225646513696</v>
      </c>
    </row>
    <row r="4279" spans="1:28" x14ac:dyDescent="0.25">
      <c r="A4279" s="2">
        <f t="shared" si="1271"/>
        <v>5</v>
      </c>
      <c r="B4279" s="16">
        <f ca="1">VLOOKUP(A4279,PERIODS!$O$4:$P$33,2,FALSE)</f>
        <v>3.3000000000000002E-2</v>
      </c>
      <c r="C4279" s="15"/>
      <c r="D4279" s="18">
        <v>4265</v>
      </c>
      <c r="E4279" s="34">
        <f t="shared" ca="1" si="1273"/>
        <v>12807.553720753369</v>
      </c>
      <c r="F4279" s="34">
        <f t="shared" ca="1" si="1255"/>
        <v>3300</v>
      </c>
      <c r="G4279" s="69">
        <f t="shared" ca="1" si="1259"/>
        <v>0</v>
      </c>
      <c r="H4279" s="34">
        <f t="shared" ca="1" si="1260"/>
        <v>-662.66871262167081</v>
      </c>
      <c r="I4279" s="34">
        <f t="shared" ca="1" si="1261"/>
        <v>2637.3312873783293</v>
      </c>
      <c r="J4279" s="18">
        <f ca="1">SUM(INDIRECT(ADDRESS(ROW(F4279),COLUMN(F4279),4)):INDIRECT(ADDRESS(ROW(F4279)+N$5-1,COLUMN(F4279),4)))</f>
        <v>23100</v>
      </c>
      <c r="K4279" s="18">
        <f t="shared" ca="1" si="1262"/>
        <v>16350</v>
      </c>
      <c r="L4279" s="18">
        <f t="shared" ca="1" si="1272"/>
        <v>0</v>
      </c>
      <c r="M4279" s="18">
        <f t="shared" ca="1" si="1256"/>
        <v>0</v>
      </c>
      <c r="N4279" s="34">
        <f t="shared" ca="1" si="1263"/>
        <v>10170.22243337504</v>
      </c>
      <c r="P4279" s="18">
        <f t="shared" ca="1" si="1257"/>
        <v>662.66871262167081</v>
      </c>
      <c r="Q4279" s="47">
        <f ca="1">SUM(L$15:L4279)-SUM(M$15:M4279)</f>
        <v>16350</v>
      </c>
      <c r="R4279" s="47" t="str">
        <f t="shared" ca="1" si="1258"/>
        <v>M4282</v>
      </c>
      <c r="S4279" s="40">
        <f t="shared" ca="1" si="1264"/>
        <v>0</v>
      </c>
      <c r="T4279" s="46">
        <f t="shared" ca="1" si="1265"/>
        <v>25</v>
      </c>
      <c r="X4279" s="74">
        <f t="shared" ca="1" si="1266"/>
        <v>-0.66266871262167082</v>
      </c>
      <c r="Y4279" s="75">
        <f t="shared" ca="1" si="1267"/>
        <v>-0.66266871262167082</v>
      </c>
      <c r="Z4279" s="74">
        <f t="shared" ca="1" si="1268"/>
        <v>0.5154738456902318</v>
      </c>
      <c r="AA4279" s="76">
        <f t="shared" ca="1" si="1269"/>
        <v>-662.66871262167081</v>
      </c>
      <c r="AB4279" s="76">
        <f t="shared" ca="1" si="1270"/>
        <v>515.47384569023177</v>
      </c>
    </row>
    <row r="4280" spans="1:28" x14ac:dyDescent="0.25">
      <c r="A4280" s="2">
        <f t="shared" si="1271"/>
        <v>6</v>
      </c>
      <c r="B4280" s="16">
        <f ca="1">VLOOKUP(A4280,PERIODS!$O$4:$P$33,2,FALSE)</f>
        <v>3.3000000000000002E-2</v>
      </c>
      <c r="C4280" s="15"/>
      <c r="D4280" s="18">
        <v>4266</v>
      </c>
      <c r="E4280" s="34">
        <f t="shared" ca="1" si="1273"/>
        <v>10170.22243337504</v>
      </c>
      <c r="F4280" s="34">
        <f t="shared" ca="1" si="1255"/>
        <v>3300</v>
      </c>
      <c r="G4280" s="69">
        <f t="shared" ca="1" si="1259"/>
        <v>0</v>
      </c>
      <c r="H4280" s="34">
        <f t="shared" ca="1" si="1260"/>
        <v>-776.84478455645149</v>
      </c>
      <c r="I4280" s="34">
        <f t="shared" ca="1" si="1261"/>
        <v>2523.1552154435485</v>
      </c>
      <c r="J4280" s="18">
        <f ca="1">SUM(INDIRECT(ADDRESS(ROW(F4280),COLUMN(F4280),4)):INDIRECT(ADDRESS(ROW(F4280)+N$5-1,COLUMN(F4280),4)))</f>
        <v>23100</v>
      </c>
      <c r="K4280" s="18">
        <f t="shared" ca="1" si="1262"/>
        <v>0</v>
      </c>
      <c r="L4280" s="18">
        <f t="shared" ca="1" si="1272"/>
        <v>0</v>
      </c>
      <c r="M4280" s="18">
        <f t="shared" ca="1" si="1256"/>
        <v>16350</v>
      </c>
      <c r="N4280" s="34">
        <f t="shared" ca="1" si="1263"/>
        <v>23997.067217931493</v>
      </c>
      <c r="P4280" s="18">
        <f t="shared" ca="1" si="1257"/>
        <v>776.84478455645149</v>
      </c>
      <c r="Q4280" s="47">
        <f ca="1">SUM(L$15:L4280)-SUM(M$15:M4280)</f>
        <v>0</v>
      </c>
      <c r="R4280" s="47" t="str">
        <f t="shared" ca="1" si="1258"/>
        <v>M4283</v>
      </c>
      <c r="S4280" s="40">
        <f t="shared" ca="1" si="1264"/>
        <v>0</v>
      </c>
      <c r="T4280" s="46">
        <f t="shared" ca="1" si="1265"/>
        <v>38</v>
      </c>
      <c r="X4280" s="74">
        <f t="shared" ca="1" si="1266"/>
        <v>-0.77684478455645145</v>
      </c>
      <c r="Y4280" s="75">
        <f t="shared" ca="1" si="1267"/>
        <v>-0.77684478455645145</v>
      </c>
      <c r="Z4280" s="74">
        <f t="shared" ca="1" si="1268"/>
        <v>0.45985466523731333</v>
      </c>
      <c r="AA4280" s="76">
        <f t="shared" ca="1" si="1269"/>
        <v>-776.84478455645149</v>
      </c>
      <c r="AB4280" s="76">
        <f t="shared" ca="1" si="1270"/>
        <v>459.85466523731333</v>
      </c>
    </row>
    <row r="4281" spans="1:28" x14ac:dyDescent="0.25">
      <c r="A4281" s="2">
        <f t="shared" si="1271"/>
        <v>7</v>
      </c>
      <c r="B4281" s="16">
        <f ca="1">VLOOKUP(A4281,PERIODS!$O$4:$P$33,2,FALSE)</f>
        <v>3.3000000000000002E-2</v>
      </c>
      <c r="C4281" s="15"/>
      <c r="D4281" s="18">
        <v>4267</v>
      </c>
      <c r="E4281" s="34">
        <f t="shared" ca="1" si="1273"/>
        <v>23997.067217931493</v>
      </c>
      <c r="F4281" s="34">
        <f t="shared" ca="1" si="1255"/>
        <v>3300</v>
      </c>
      <c r="G4281" s="69">
        <f t="shared" ca="1" si="1259"/>
        <v>0</v>
      </c>
      <c r="H4281" s="34">
        <f t="shared" ca="1" si="1260"/>
        <v>-736.44871649461095</v>
      </c>
      <c r="I4281" s="34">
        <f t="shared" ca="1" si="1261"/>
        <v>2563.5512835053892</v>
      </c>
      <c r="J4281" s="18">
        <f ca="1">SUM(INDIRECT(ADDRESS(ROW(F4281),COLUMN(F4281),4)):INDIRECT(ADDRESS(ROW(F4281)+N$5-1,COLUMN(F4281),4)))</f>
        <v>23100</v>
      </c>
      <c r="K4281" s="18">
        <f t="shared" ca="1" si="1262"/>
        <v>0</v>
      </c>
      <c r="L4281" s="18">
        <f t="shared" ca="1" si="1272"/>
        <v>0</v>
      </c>
      <c r="M4281" s="18">
        <f t="shared" ca="1" si="1256"/>
        <v>0</v>
      </c>
      <c r="N4281" s="34">
        <f t="shared" ca="1" si="1263"/>
        <v>21433.515934426105</v>
      </c>
      <c r="P4281" s="18">
        <f t="shared" ca="1" si="1257"/>
        <v>736.44871649461095</v>
      </c>
      <c r="Q4281" s="47">
        <f ca="1">SUM(L$15:L4281)-SUM(M$15:M4281)</f>
        <v>0</v>
      </c>
      <c r="R4281" s="47" t="str">
        <f t="shared" ca="1" si="1258"/>
        <v>M4284</v>
      </c>
      <c r="S4281" s="40">
        <f t="shared" ca="1" si="1264"/>
        <v>0</v>
      </c>
      <c r="T4281" s="46">
        <f t="shared" ca="1" si="1265"/>
        <v>49</v>
      </c>
      <c r="X4281" s="74">
        <f t="shared" ca="1" si="1266"/>
        <v>-0.73644871649461097</v>
      </c>
      <c r="Y4281" s="75">
        <f t="shared" ca="1" si="1267"/>
        <v>-0.73644871649461097</v>
      </c>
      <c r="Z4281" s="74">
        <f t="shared" ca="1" si="1268"/>
        <v>0.47881129445242621</v>
      </c>
      <c r="AA4281" s="76">
        <f t="shared" ca="1" si="1269"/>
        <v>-736.44871649461095</v>
      </c>
      <c r="AB4281" s="76">
        <f t="shared" ca="1" si="1270"/>
        <v>478.81129445242618</v>
      </c>
    </row>
    <row r="4282" spans="1:28" x14ac:dyDescent="0.25">
      <c r="A4282" s="2">
        <f t="shared" si="1271"/>
        <v>8</v>
      </c>
      <c r="B4282" s="16">
        <f ca="1">VLOOKUP(A4282,PERIODS!$O$4:$P$33,2,FALSE)</f>
        <v>3.3000000000000002E-2</v>
      </c>
      <c r="C4282" s="15"/>
      <c r="D4282" s="18">
        <v>4268</v>
      </c>
      <c r="E4282" s="34">
        <f t="shared" ca="1" si="1273"/>
        <v>21433.515934426105</v>
      </c>
      <c r="F4282" s="34">
        <f t="shared" ca="1" si="1255"/>
        <v>3300</v>
      </c>
      <c r="G4282" s="69">
        <f t="shared" ca="1" si="1259"/>
        <v>0</v>
      </c>
      <c r="H4282" s="34">
        <f t="shared" ca="1" si="1260"/>
        <v>1081.2486826278769</v>
      </c>
      <c r="I4282" s="34">
        <f t="shared" ca="1" si="1261"/>
        <v>4381.2486826278764</v>
      </c>
      <c r="J4282" s="18">
        <f ca="1">SUM(INDIRECT(ADDRESS(ROW(F4282),COLUMN(F4282),4)):INDIRECT(ADDRESS(ROW(F4282)+N$5-1,COLUMN(F4282),4)))</f>
        <v>23100</v>
      </c>
      <c r="K4282" s="18">
        <f t="shared" ca="1" si="1262"/>
        <v>16350</v>
      </c>
      <c r="L4282" s="18">
        <f t="shared" ca="1" si="1272"/>
        <v>16350</v>
      </c>
      <c r="M4282" s="18">
        <f t="shared" ca="1" si="1256"/>
        <v>0</v>
      </c>
      <c r="N4282" s="34">
        <f t="shared" ca="1" si="1263"/>
        <v>17052.267251798228</v>
      </c>
      <c r="P4282" s="18">
        <f t="shared" ca="1" si="1257"/>
        <v>1081.2486826278769</v>
      </c>
      <c r="Q4282" s="47">
        <f ca="1">SUM(L$15:L4282)-SUM(M$15:M4282)</f>
        <v>16350</v>
      </c>
      <c r="R4282" s="47" t="str">
        <f t="shared" ca="1" si="1258"/>
        <v>M4285</v>
      </c>
      <c r="S4282" s="40">
        <f t="shared" ca="1" si="1264"/>
        <v>0</v>
      </c>
      <c r="T4282" s="46">
        <f t="shared" ca="1" si="1265"/>
        <v>90</v>
      </c>
      <c r="X4282" s="74">
        <f t="shared" ca="1" si="1266"/>
        <v>1.0812486826278769</v>
      </c>
      <c r="Y4282" s="75">
        <f t="shared" ca="1" si="1267"/>
        <v>1.0812486826278769</v>
      </c>
      <c r="Z4282" s="74">
        <f t="shared" ca="1" si="1268"/>
        <v>2.9483588179058349</v>
      </c>
      <c r="AA4282" s="76">
        <f t="shared" ca="1" si="1269"/>
        <v>1081.2486826278769</v>
      </c>
      <c r="AB4282" s="76">
        <f t="shared" ca="1" si="1270"/>
        <v>2948.3588179058347</v>
      </c>
    </row>
    <row r="4283" spans="1:28" x14ac:dyDescent="0.25">
      <c r="A4283" s="2">
        <f t="shared" si="1271"/>
        <v>9</v>
      </c>
      <c r="B4283" s="16">
        <f ca="1">VLOOKUP(A4283,PERIODS!$O$4:$P$33,2,FALSE)</f>
        <v>3.3000000000000002E-2</v>
      </c>
      <c r="C4283" s="15"/>
      <c r="D4283" s="18">
        <v>4269</v>
      </c>
      <c r="E4283" s="34">
        <f t="shared" ca="1" si="1273"/>
        <v>17052.267251798228</v>
      </c>
      <c r="F4283" s="34">
        <f t="shared" ca="1" si="1255"/>
        <v>3300</v>
      </c>
      <c r="G4283" s="69">
        <f t="shared" ca="1" si="1259"/>
        <v>0</v>
      </c>
      <c r="H4283" s="34">
        <f t="shared" ca="1" si="1260"/>
        <v>46.056704029554275</v>
      </c>
      <c r="I4283" s="34">
        <f t="shared" ca="1" si="1261"/>
        <v>3346.0567040295541</v>
      </c>
      <c r="J4283" s="18">
        <f ca="1">SUM(INDIRECT(ADDRESS(ROW(F4283),COLUMN(F4283),4)):INDIRECT(ADDRESS(ROW(F4283)+N$5-1,COLUMN(F4283),4)))</f>
        <v>23100</v>
      </c>
      <c r="K4283" s="18">
        <f t="shared" ca="1" si="1262"/>
        <v>16350</v>
      </c>
      <c r="L4283" s="18">
        <f t="shared" ca="1" si="1272"/>
        <v>0</v>
      </c>
      <c r="M4283" s="18">
        <f t="shared" ca="1" si="1256"/>
        <v>0</v>
      </c>
      <c r="N4283" s="34">
        <f t="shared" ca="1" si="1263"/>
        <v>13706.210547768675</v>
      </c>
      <c r="P4283" s="18">
        <f t="shared" ca="1" si="1257"/>
        <v>46.056704029554275</v>
      </c>
      <c r="Q4283" s="47">
        <f ca="1">SUM(L$15:L4283)-SUM(M$15:M4283)</f>
        <v>16350</v>
      </c>
      <c r="R4283" s="47" t="str">
        <f t="shared" ca="1" si="1258"/>
        <v>M4286</v>
      </c>
      <c r="S4283" s="40">
        <f t="shared" ca="1" si="1264"/>
        <v>0</v>
      </c>
      <c r="T4283" s="46">
        <f t="shared" ca="1" si="1265"/>
        <v>76</v>
      </c>
      <c r="X4283" s="74">
        <f t="shared" ca="1" si="1266"/>
        <v>4.6056704029554273E-2</v>
      </c>
      <c r="Y4283" s="75">
        <f t="shared" ca="1" si="1267"/>
        <v>4.6056704029554273E-2</v>
      </c>
      <c r="Z4283" s="74">
        <f t="shared" ca="1" si="1268"/>
        <v>1.0471337859786671</v>
      </c>
      <c r="AA4283" s="76">
        <f t="shared" ca="1" si="1269"/>
        <v>46.056704029554275</v>
      </c>
      <c r="AB4283" s="76">
        <f t="shared" ca="1" si="1270"/>
        <v>1047.1337859786672</v>
      </c>
    </row>
    <row r="4284" spans="1:28" x14ac:dyDescent="0.25">
      <c r="A4284" s="2">
        <f t="shared" si="1271"/>
        <v>10</v>
      </c>
      <c r="B4284" s="16">
        <f ca="1">VLOOKUP(A4284,PERIODS!$O$4:$P$33,2,FALSE)</f>
        <v>3.3000000000000002E-2</v>
      </c>
      <c r="C4284" s="15"/>
      <c r="D4284" s="18">
        <v>4270</v>
      </c>
      <c r="E4284" s="34">
        <f t="shared" ca="1" si="1273"/>
        <v>13706.210547768675</v>
      </c>
      <c r="F4284" s="34">
        <f t="shared" ca="1" si="1255"/>
        <v>3300</v>
      </c>
      <c r="G4284" s="69">
        <f t="shared" ca="1" si="1259"/>
        <v>0</v>
      </c>
      <c r="H4284" s="34">
        <f t="shared" ca="1" si="1260"/>
        <v>485.70026581050467</v>
      </c>
      <c r="I4284" s="34">
        <f t="shared" ca="1" si="1261"/>
        <v>3785.7002658105048</v>
      </c>
      <c r="J4284" s="18">
        <f ca="1">SUM(INDIRECT(ADDRESS(ROW(F4284),COLUMN(F4284),4)):INDIRECT(ADDRESS(ROW(F4284)+N$5-1,COLUMN(F4284),4)))</f>
        <v>23100</v>
      </c>
      <c r="K4284" s="18">
        <f t="shared" ca="1" si="1262"/>
        <v>16350</v>
      </c>
      <c r="L4284" s="18">
        <f t="shared" ca="1" si="1272"/>
        <v>0</v>
      </c>
      <c r="M4284" s="18">
        <f t="shared" ca="1" si="1256"/>
        <v>0</v>
      </c>
      <c r="N4284" s="34">
        <f t="shared" ca="1" si="1263"/>
        <v>9920.5102819581698</v>
      </c>
      <c r="P4284" s="18">
        <f t="shared" ca="1" si="1257"/>
        <v>485.70026581050467</v>
      </c>
      <c r="Q4284" s="47">
        <f ca="1">SUM(L$15:L4284)-SUM(M$15:M4284)</f>
        <v>16350</v>
      </c>
      <c r="R4284" s="47" t="str">
        <f t="shared" ca="1" si="1258"/>
        <v>M4287</v>
      </c>
      <c r="S4284" s="40">
        <f t="shared" ca="1" si="1264"/>
        <v>0</v>
      </c>
      <c r="T4284" s="46">
        <f t="shared" ca="1" si="1265"/>
        <v>67</v>
      </c>
      <c r="X4284" s="74">
        <f t="shared" ca="1" si="1266"/>
        <v>0.48570026581050468</v>
      </c>
      <c r="Y4284" s="75">
        <f t="shared" ca="1" si="1267"/>
        <v>0.48570026581050468</v>
      </c>
      <c r="Z4284" s="74">
        <f t="shared" ca="1" si="1268"/>
        <v>1.6253127613913103</v>
      </c>
      <c r="AA4284" s="76">
        <f t="shared" ca="1" si="1269"/>
        <v>485.70026581050467</v>
      </c>
      <c r="AB4284" s="76">
        <f t="shared" ca="1" si="1270"/>
        <v>1625.3127613913102</v>
      </c>
    </row>
    <row r="4285" spans="1:28" x14ac:dyDescent="0.25">
      <c r="A4285" s="2">
        <f t="shared" si="1271"/>
        <v>11</v>
      </c>
      <c r="B4285" s="16">
        <f ca="1">VLOOKUP(A4285,PERIODS!$O$4:$P$33,2,FALSE)</f>
        <v>3.3000000000000002E-2</v>
      </c>
      <c r="C4285" s="15"/>
      <c r="D4285" s="18">
        <v>4271</v>
      </c>
      <c r="E4285" s="34">
        <f t="shared" ca="1" si="1273"/>
        <v>9920.5102819581698</v>
      </c>
      <c r="F4285" s="34">
        <f t="shared" ca="1" si="1255"/>
        <v>3300</v>
      </c>
      <c r="G4285" s="69">
        <f t="shared" ca="1" si="1259"/>
        <v>0</v>
      </c>
      <c r="H4285" s="34">
        <f t="shared" ca="1" si="1260"/>
        <v>-594.26012617668675</v>
      </c>
      <c r="I4285" s="34">
        <f t="shared" ca="1" si="1261"/>
        <v>2705.7398738233132</v>
      </c>
      <c r="J4285" s="18">
        <f ca="1">SUM(INDIRECT(ADDRESS(ROW(F4285),COLUMN(F4285),4)):INDIRECT(ADDRESS(ROW(F4285)+N$5-1,COLUMN(F4285),4)))</f>
        <v>23300</v>
      </c>
      <c r="K4285" s="18">
        <f t="shared" ca="1" si="1262"/>
        <v>0</v>
      </c>
      <c r="L4285" s="18">
        <f t="shared" ca="1" si="1272"/>
        <v>0</v>
      </c>
      <c r="M4285" s="18">
        <f t="shared" ca="1" si="1256"/>
        <v>16350</v>
      </c>
      <c r="N4285" s="34">
        <f t="shared" ca="1" si="1263"/>
        <v>23564.770408134857</v>
      </c>
      <c r="P4285" s="18">
        <f t="shared" ca="1" si="1257"/>
        <v>594.26012617668675</v>
      </c>
      <c r="Q4285" s="47">
        <f ca="1">SUM(L$15:L4285)-SUM(M$15:M4285)</f>
        <v>0</v>
      </c>
      <c r="R4285" s="47" t="str">
        <f t="shared" ca="1" si="1258"/>
        <v>M4288</v>
      </c>
      <c r="S4285" s="40">
        <f t="shared" ca="1" si="1264"/>
        <v>0</v>
      </c>
      <c r="T4285" s="46">
        <f t="shared" ca="1" si="1265"/>
        <v>63</v>
      </c>
      <c r="X4285" s="74">
        <f t="shared" ca="1" si="1266"/>
        <v>-0.59426012617668678</v>
      </c>
      <c r="Y4285" s="75">
        <f t="shared" ca="1" si="1267"/>
        <v>-0.59426012617668678</v>
      </c>
      <c r="Z4285" s="74">
        <f t="shared" ca="1" si="1268"/>
        <v>0.55197080357580885</v>
      </c>
      <c r="AA4285" s="76">
        <f t="shared" ca="1" si="1269"/>
        <v>-594.26012617668675</v>
      </c>
      <c r="AB4285" s="76">
        <f t="shared" ca="1" si="1270"/>
        <v>551.97080357580887</v>
      </c>
    </row>
    <row r="4286" spans="1:28" x14ac:dyDescent="0.25">
      <c r="A4286" s="2">
        <f t="shared" si="1271"/>
        <v>12</v>
      </c>
      <c r="B4286" s="16">
        <f ca="1">VLOOKUP(A4286,PERIODS!$O$4:$P$33,2,FALSE)</f>
        <v>3.3000000000000002E-2</v>
      </c>
      <c r="C4286" s="15"/>
      <c r="D4286" s="18">
        <v>4272</v>
      </c>
      <c r="E4286" s="34">
        <f t="shared" ca="1" si="1273"/>
        <v>23564.770408134857</v>
      </c>
      <c r="F4286" s="34">
        <f t="shared" ca="1" si="1255"/>
        <v>3300</v>
      </c>
      <c r="G4286" s="69">
        <f t="shared" ca="1" si="1259"/>
        <v>0</v>
      </c>
      <c r="H4286" s="34">
        <f t="shared" ca="1" si="1260"/>
        <v>991.0633689615172</v>
      </c>
      <c r="I4286" s="34">
        <f t="shared" ca="1" si="1261"/>
        <v>4291.063368961517</v>
      </c>
      <c r="J4286" s="18">
        <f ca="1">SUM(INDIRECT(ADDRESS(ROW(F4286),COLUMN(F4286),4)):INDIRECT(ADDRESS(ROW(F4286)+N$5-1,COLUMN(F4286),4)))</f>
        <v>23500</v>
      </c>
      <c r="K4286" s="18">
        <f t="shared" ca="1" si="1262"/>
        <v>0</v>
      </c>
      <c r="L4286" s="18">
        <f t="shared" ca="1" si="1272"/>
        <v>0</v>
      </c>
      <c r="M4286" s="18">
        <f t="shared" ca="1" si="1256"/>
        <v>0</v>
      </c>
      <c r="N4286" s="34">
        <f t="shared" ca="1" si="1263"/>
        <v>19273.70703917334</v>
      </c>
      <c r="P4286" s="18">
        <f t="shared" ca="1" si="1257"/>
        <v>991.0633689615172</v>
      </c>
      <c r="Q4286" s="47">
        <f ca="1">SUM(L$15:L4286)-SUM(M$15:M4286)</f>
        <v>0</v>
      </c>
      <c r="R4286" s="47" t="str">
        <f t="shared" ca="1" si="1258"/>
        <v>M4289</v>
      </c>
      <c r="S4286" s="40">
        <f t="shared" ca="1" si="1264"/>
        <v>0</v>
      </c>
      <c r="T4286" s="46">
        <f t="shared" ca="1" si="1265"/>
        <v>56</v>
      </c>
      <c r="X4286" s="74">
        <f t="shared" ca="1" si="1266"/>
        <v>0.99106336896151714</v>
      </c>
      <c r="Y4286" s="75">
        <f t="shared" ca="1" si="1267"/>
        <v>0.99106336896151714</v>
      </c>
      <c r="Z4286" s="74">
        <f t="shared" ca="1" si="1268"/>
        <v>2.6940977696562585</v>
      </c>
      <c r="AA4286" s="76">
        <f t="shared" ca="1" si="1269"/>
        <v>991.0633689615172</v>
      </c>
      <c r="AB4286" s="76">
        <f t="shared" ca="1" si="1270"/>
        <v>2694.0977696562586</v>
      </c>
    </row>
    <row r="4287" spans="1:28" x14ac:dyDescent="0.25">
      <c r="A4287" s="2">
        <f t="shared" si="1271"/>
        <v>13</v>
      </c>
      <c r="B4287" s="16">
        <f ca="1">VLOOKUP(A4287,PERIODS!$O$4:$P$33,2,FALSE)</f>
        <v>3.3000000000000002E-2</v>
      </c>
      <c r="C4287" s="15"/>
      <c r="D4287" s="18">
        <v>4273</v>
      </c>
      <c r="E4287" s="34">
        <f t="shared" ca="1" si="1273"/>
        <v>19273.70703917334</v>
      </c>
      <c r="F4287" s="34">
        <f t="shared" ca="1" si="1255"/>
        <v>3300</v>
      </c>
      <c r="G4287" s="69">
        <f t="shared" ca="1" si="1259"/>
        <v>0</v>
      </c>
      <c r="H4287" s="34">
        <f t="shared" ca="1" si="1260"/>
        <v>240.39032498504579</v>
      </c>
      <c r="I4287" s="34">
        <f t="shared" ca="1" si="1261"/>
        <v>3540.3903249850459</v>
      </c>
      <c r="J4287" s="18">
        <f ca="1">SUM(INDIRECT(ADDRESS(ROW(F4287),COLUMN(F4287),4)):INDIRECT(ADDRESS(ROW(F4287)+N$5-1,COLUMN(F4287),4)))</f>
        <v>23700</v>
      </c>
      <c r="K4287" s="18">
        <f t="shared" ca="1" si="1262"/>
        <v>16350</v>
      </c>
      <c r="L4287" s="18">
        <f t="shared" ca="1" si="1272"/>
        <v>16350</v>
      </c>
      <c r="M4287" s="18">
        <f t="shared" ca="1" si="1256"/>
        <v>0</v>
      </c>
      <c r="N4287" s="34">
        <f t="shared" ca="1" si="1263"/>
        <v>15733.316714188293</v>
      </c>
      <c r="P4287" s="18">
        <f t="shared" ca="1" si="1257"/>
        <v>240.39032498504579</v>
      </c>
      <c r="Q4287" s="47">
        <f ca="1">SUM(L$15:L4287)-SUM(M$15:M4287)</f>
        <v>16350</v>
      </c>
      <c r="R4287" s="47" t="str">
        <f t="shared" ca="1" si="1258"/>
        <v>M4290</v>
      </c>
      <c r="S4287" s="40">
        <f t="shared" ca="1" si="1264"/>
        <v>0</v>
      </c>
      <c r="T4287" s="46">
        <f t="shared" ca="1" si="1265"/>
        <v>47</v>
      </c>
      <c r="X4287" s="74">
        <f t="shared" ca="1" si="1266"/>
        <v>0.24039032498504578</v>
      </c>
      <c r="Y4287" s="75">
        <f t="shared" ca="1" si="1267"/>
        <v>0.24039032498504578</v>
      </c>
      <c r="Z4287" s="74">
        <f t="shared" ca="1" si="1268"/>
        <v>1.2717454474792826</v>
      </c>
      <c r="AA4287" s="76">
        <f t="shared" ca="1" si="1269"/>
        <v>240.39032498504579</v>
      </c>
      <c r="AB4287" s="76">
        <f t="shared" ca="1" si="1270"/>
        <v>1271.7454474792826</v>
      </c>
    </row>
    <row r="4288" spans="1:28" x14ac:dyDescent="0.25">
      <c r="A4288" s="2">
        <f t="shared" si="1271"/>
        <v>14</v>
      </c>
      <c r="B4288" s="16">
        <f ca="1">VLOOKUP(A4288,PERIODS!$O$4:$P$33,2,FALSE)</f>
        <v>3.3000000000000002E-2</v>
      </c>
      <c r="C4288" s="15"/>
      <c r="D4288" s="18">
        <v>4274</v>
      </c>
      <c r="E4288" s="34">
        <f t="shared" ca="1" si="1273"/>
        <v>15733.316714188293</v>
      </c>
      <c r="F4288" s="34">
        <f t="shared" ca="1" si="1255"/>
        <v>3300</v>
      </c>
      <c r="G4288" s="69">
        <f t="shared" ca="1" si="1259"/>
        <v>0</v>
      </c>
      <c r="H4288" s="34">
        <f t="shared" ca="1" si="1260"/>
        <v>-773.96600169840269</v>
      </c>
      <c r="I4288" s="34">
        <f t="shared" ca="1" si="1261"/>
        <v>2526.0339983015974</v>
      </c>
      <c r="J4288" s="18">
        <f ca="1">SUM(INDIRECT(ADDRESS(ROW(F4288),COLUMN(F4288),4)):INDIRECT(ADDRESS(ROW(F4288)+N$5-1,COLUMN(F4288),4)))</f>
        <v>23900</v>
      </c>
      <c r="K4288" s="18">
        <f t="shared" ca="1" si="1262"/>
        <v>16350</v>
      </c>
      <c r="L4288" s="18">
        <f t="shared" ca="1" si="1272"/>
        <v>0</v>
      </c>
      <c r="M4288" s="18">
        <f t="shared" ca="1" si="1256"/>
        <v>0</v>
      </c>
      <c r="N4288" s="34">
        <f t="shared" ca="1" si="1263"/>
        <v>13207.282715886697</v>
      </c>
      <c r="P4288" s="18">
        <f t="shared" ca="1" si="1257"/>
        <v>773.96600169840269</v>
      </c>
      <c r="Q4288" s="47">
        <f ca="1">SUM(L$15:L4288)-SUM(M$15:M4288)</f>
        <v>16350</v>
      </c>
      <c r="R4288" s="47" t="str">
        <f t="shared" ca="1" si="1258"/>
        <v>M4291</v>
      </c>
      <c r="S4288" s="40">
        <f t="shared" ca="1" si="1264"/>
        <v>0</v>
      </c>
      <c r="T4288" s="46">
        <f t="shared" ca="1" si="1265"/>
        <v>84</v>
      </c>
      <c r="X4288" s="74">
        <f t="shared" ca="1" si="1266"/>
        <v>-0.77396600169840268</v>
      </c>
      <c r="Y4288" s="75">
        <f t="shared" ca="1" si="1267"/>
        <v>-0.77396600169840268</v>
      </c>
      <c r="Z4288" s="74">
        <f t="shared" ca="1" si="1268"/>
        <v>0.46118039429226176</v>
      </c>
      <c r="AA4288" s="76">
        <f t="shared" ca="1" si="1269"/>
        <v>-773.96600169840269</v>
      </c>
      <c r="AB4288" s="76">
        <f t="shared" ca="1" si="1270"/>
        <v>461.18039429226178</v>
      </c>
    </row>
    <row r="4289" spans="1:28" x14ac:dyDescent="0.25">
      <c r="A4289" s="2">
        <f t="shared" si="1271"/>
        <v>15</v>
      </c>
      <c r="B4289" s="16">
        <f ca="1">VLOOKUP(A4289,PERIODS!$O$4:$P$33,2,FALSE)</f>
        <v>3.3000000000000002E-2</v>
      </c>
      <c r="C4289" s="15"/>
      <c r="D4289" s="18">
        <v>4275</v>
      </c>
      <c r="E4289" s="34">
        <f t="shared" ca="1" si="1273"/>
        <v>13207.282715886697</v>
      </c>
      <c r="F4289" s="34">
        <f t="shared" ca="1" si="1255"/>
        <v>3300</v>
      </c>
      <c r="G4289" s="69">
        <f t="shared" ca="1" si="1259"/>
        <v>0</v>
      </c>
      <c r="H4289" s="34">
        <f t="shared" ca="1" si="1260"/>
        <v>-454.92397259256632</v>
      </c>
      <c r="I4289" s="34">
        <f t="shared" ca="1" si="1261"/>
        <v>2845.0760274074337</v>
      </c>
      <c r="J4289" s="18">
        <f ca="1">SUM(INDIRECT(ADDRESS(ROW(F4289),COLUMN(F4289),4)):INDIRECT(ADDRESS(ROW(F4289)+N$5-1,COLUMN(F4289),4)))</f>
        <v>24100</v>
      </c>
      <c r="K4289" s="18">
        <f t="shared" ca="1" si="1262"/>
        <v>16350</v>
      </c>
      <c r="L4289" s="18">
        <f t="shared" ca="1" si="1272"/>
        <v>0</v>
      </c>
      <c r="M4289" s="18">
        <f t="shared" ca="1" si="1256"/>
        <v>0</v>
      </c>
      <c r="N4289" s="34">
        <f t="shared" ca="1" si="1263"/>
        <v>10362.206688479262</v>
      </c>
      <c r="P4289" s="18">
        <f t="shared" ca="1" si="1257"/>
        <v>454.92397259256632</v>
      </c>
      <c r="Q4289" s="47">
        <f ca="1">SUM(L$15:L4289)-SUM(M$15:M4289)</f>
        <v>16350</v>
      </c>
      <c r="R4289" s="47" t="str">
        <f t="shared" ca="1" si="1258"/>
        <v>M4292</v>
      </c>
      <c r="S4289" s="40">
        <f t="shared" ca="1" si="1264"/>
        <v>0</v>
      </c>
      <c r="T4289" s="46">
        <f t="shared" ca="1" si="1265"/>
        <v>43</v>
      </c>
      <c r="X4289" s="74">
        <f t="shared" ca="1" si="1266"/>
        <v>-0.45492397259256634</v>
      </c>
      <c r="Y4289" s="75">
        <f t="shared" ca="1" si="1267"/>
        <v>-0.45492397259256634</v>
      </c>
      <c r="Z4289" s="74">
        <f t="shared" ca="1" si="1268"/>
        <v>0.63449620521603678</v>
      </c>
      <c r="AA4289" s="76">
        <f t="shared" ca="1" si="1269"/>
        <v>-454.92397259256632</v>
      </c>
      <c r="AB4289" s="76">
        <f t="shared" ca="1" si="1270"/>
        <v>634.49620521603674</v>
      </c>
    </row>
    <row r="4290" spans="1:28" x14ac:dyDescent="0.25">
      <c r="A4290" s="2">
        <f t="shared" si="1271"/>
        <v>16</v>
      </c>
      <c r="B4290" s="16">
        <f ca="1">VLOOKUP(A4290,PERIODS!$O$4:$P$33,2,FALSE)</f>
        <v>3.3000000000000002E-2</v>
      </c>
      <c r="C4290" s="15"/>
      <c r="D4290" s="18">
        <v>4276</v>
      </c>
      <c r="E4290" s="34">
        <f t="shared" ca="1" si="1273"/>
        <v>10362.206688479262</v>
      </c>
      <c r="F4290" s="34">
        <f t="shared" ca="1" si="1255"/>
        <v>3300</v>
      </c>
      <c r="G4290" s="69">
        <f t="shared" ca="1" si="1259"/>
        <v>0</v>
      </c>
      <c r="H4290" s="34">
        <f t="shared" ca="1" si="1260"/>
        <v>39.000156030714734</v>
      </c>
      <c r="I4290" s="34">
        <f t="shared" ca="1" si="1261"/>
        <v>3339.0001560307146</v>
      </c>
      <c r="J4290" s="18">
        <f ca="1">SUM(INDIRECT(ADDRESS(ROW(F4290),COLUMN(F4290),4)):INDIRECT(ADDRESS(ROW(F4290)+N$5-1,COLUMN(F4290),4)))</f>
        <v>24300</v>
      </c>
      <c r="K4290" s="18">
        <f t="shared" ca="1" si="1262"/>
        <v>0</v>
      </c>
      <c r="L4290" s="18">
        <f t="shared" ca="1" si="1272"/>
        <v>0</v>
      </c>
      <c r="M4290" s="18">
        <f t="shared" ca="1" si="1256"/>
        <v>16350</v>
      </c>
      <c r="N4290" s="34">
        <f t="shared" ca="1" si="1263"/>
        <v>23373.206532448548</v>
      </c>
      <c r="P4290" s="18">
        <f t="shared" ca="1" si="1257"/>
        <v>39.000156030714734</v>
      </c>
      <c r="Q4290" s="47">
        <f ca="1">SUM(L$15:L4290)-SUM(M$15:M4290)</f>
        <v>0</v>
      </c>
      <c r="R4290" s="47" t="str">
        <f t="shared" ca="1" si="1258"/>
        <v>M4293</v>
      </c>
      <c r="S4290" s="40">
        <f t="shared" ca="1" si="1264"/>
        <v>0</v>
      </c>
      <c r="T4290" s="46">
        <f t="shared" ca="1" si="1265"/>
        <v>19</v>
      </c>
      <c r="X4290" s="74">
        <f t="shared" ca="1" si="1266"/>
        <v>3.9000156030714737E-2</v>
      </c>
      <c r="Y4290" s="75">
        <f t="shared" ca="1" si="1267"/>
        <v>3.9000156030714737E-2</v>
      </c>
      <c r="Z4290" s="74">
        <f t="shared" ca="1" si="1268"/>
        <v>1.0397706458863023</v>
      </c>
      <c r="AA4290" s="76">
        <f t="shared" ca="1" si="1269"/>
        <v>39.000156030714734</v>
      </c>
      <c r="AB4290" s="76">
        <f t="shared" ca="1" si="1270"/>
        <v>1039.7706458863022</v>
      </c>
    </row>
    <row r="4291" spans="1:28" x14ac:dyDescent="0.25">
      <c r="A4291" s="2">
        <f t="shared" si="1271"/>
        <v>17</v>
      </c>
      <c r="B4291" s="16">
        <f ca="1">VLOOKUP(A4291,PERIODS!$O$4:$P$33,2,FALSE)</f>
        <v>3.5000000000000003E-2</v>
      </c>
      <c r="C4291" s="15"/>
      <c r="D4291" s="18">
        <v>4277</v>
      </c>
      <c r="E4291" s="34">
        <f t="shared" ca="1" si="1273"/>
        <v>23373.206532448548</v>
      </c>
      <c r="F4291" s="34">
        <f t="shared" ca="1" si="1255"/>
        <v>3500.0000000000005</v>
      </c>
      <c r="G4291" s="69">
        <f t="shared" ca="1" si="1259"/>
        <v>0</v>
      </c>
      <c r="H4291" s="34">
        <f t="shared" ca="1" si="1260"/>
        <v>503.88472809610175</v>
      </c>
      <c r="I4291" s="34">
        <f t="shared" ca="1" si="1261"/>
        <v>4003.8847280961022</v>
      </c>
      <c r="J4291" s="18">
        <f ca="1">SUM(INDIRECT(ADDRESS(ROW(F4291),COLUMN(F4291),4)):INDIRECT(ADDRESS(ROW(F4291)+N$5-1,COLUMN(F4291),4)))</f>
        <v>24500.000000000004</v>
      </c>
      <c r="K4291" s="18">
        <f t="shared" ca="1" si="1262"/>
        <v>16350</v>
      </c>
      <c r="L4291" s="18">
        <f t="shared" ca="1" si="1272"/>
        <v>16350</v>
      </c>
      <c r="M4291" s="18">
        <f t="shared" ca="1" si="1256"/>
        <v>0</v>
      </c>
      <c r="N4291" s="34">
        <f t="shared" ca="1" si="1263"/>
        <v>19369.321804352447</v>
      </c>
      <c r="P4291" s="18">
        <f t="shared" ca="1" si="1257"/>
        <v>503.88472809610175</v>
      </c>
      <c r="Q4291" s="47">
        <f ca="1">SUM(L$15:L4291)-SUM(M$15:M4291)</f>
        <v>16350</v>
      </c>
      <c r="R4291" s="47" t="str">
        <f t="shared" ca="1" si="1258"/>
        <v>M4294</v>
      </c>
      <c r="S4291" s="40">
        <f t="shared" ca="1" si="1264"/>
        <v>0</v>
      </c>
      <c r="T4291" s="46">
        <f t="shared" ca="1" si="1265"/>
        <v>49</v>
      </c>
      <c r="X4291" s="74">
        <f t="shared" ca="1" si="1266"/>
        <v>0.50388472809610174</v>
      </c>
      <c r="Y4291" s="75">
        <f t="shared" ca="1" si="1267"/>
        <v>0.50388472809610174</v>
      </c>
      <c r="Z4291" s="74">
        <f t="shared" ca="1" si="1268"/>
        <v>1.6551385611870495</v>
      </c>
      <c r="AA4291" s="76">
        <f t="shared" ca="1" si="1269"/>
        <v>503.88472809610175</v>
      </c>
      <c r="AB4291" s="76">
        <f t="shared" ca="1" si="1270"/>
        <v>1655.1385611870494</v>
      </c>
    </row>
    <row r="4292" spans="1:28" x14ac:dyDescent="0.25">
      <c r="A4292" s="2">
        <f t="shared" si="1271"/>
        <v>18</v>
      </c>
      <c r="B4292" s="16">
        <f ca="1">VLOOKUP(A4292,PERIODS!$O$4:$P$33,2,FALSE)</f>
        <v>3.5000000000000003E-2</v>
      </c>
      <c r="C4292" s="15"/>
      <c r="D4292" s="18">
        <v>4278</v>
      </c>
      <c r="E4292" s="34">
        <f t="shared" ca="1" si="1273"/>
        <v>19369.321804352447</v>
      </c>
      <c r="F4292" s="34">
        <f t="shared" ca="1" si="1255"/>
        <v>3500.0000000000005</v>
      </c>
      <c r="G4292" s="69">
        <f t="shared" ca="1" si="1259"/>
        <v>0</v>
      </c>
      <c r="H4292" s="34">
        <f t="shared" ca="1" si="1260"/>
        <v>307.94829180559884</v>
      </c>
      <c r="I4292" s="34">
        <f t="shared" ca="1" si="1261"/>
        <v>3807.9482918055992</v>
      </c>
      <c r="J4292" s="18">
        <f ca="1">SUM(INDIRECT(ADDRESS(ROW(F4292),COLUMN(F4292),4)):INDIRECT(ADDRESS(ROW(F4292)+N$5-1,COLUMN(F4292),4)))</f>
        <v>24500.000000000004</v>
      </c>
      <c r="K4292" s="18">
        <f t="shared" ca="1" si="1262"/>
        <v>16350</v>
      </c>
      <c r="L4292" s="18">
        <f t="shared" ca="1" si="1272"/>
        <v>0</v>
      </c>
      <c r="M4292" s="18">
        <f t="shared" ca="1" si="1256"/>
        <v>0</v>
      </c>
      <c r="N4292" s="34">
        <f t="shared" ca="1" si="1263"/>
        <v>15561.373512546848</v>
      </c>
      <c r="P4292" s="18">
        <f t="shared" ca="1" si="1257"/>
        <v>307.94829180559884</v>
      </c>
      <c r="Q4292" s="47">
        <f ca="1">SUM(L$15:L4292)-SUM(M$15:M4292)</f>
        <v>16350</v>
      </c>
      <c r="R4292" s="47" t="str">
        <f t="shared" ca="1" si="1258"/>
        <v>M4295</v>
      </c>
      <c r="S4292" s="40">
        <f t="shared" ca="1" si="1264"/>
        <v>0</v>
      </c>
      <c r="T4292" s="46">
        <f t="shared" ca="1" si="1265"/>
        <v>87</v>
      </c>
      <c r="X4292" s="74">
        <f t="shared" ca="1" si="1266"/>
        <v>0.30794829180559885</v>
      </c>
      <c r="Y4292" s="75">
        <f t="shared" ca="1" si="1267"/>
        <v>0.30794829180559885</v>
      </c>
      <c r="Z4292" s="74">
        <f t="shared" ca="1" si="1268"/>
        <v>1.3606306313649394</v>
      </c>
      <c r="AA4292" s="76">
        <f t="shared" ca="1" si="1269"/>
        <v>307.94829180559884</v>
      </c>
      <c r="AB4292" s="76">
        <f t="shared" ca="1" si="1270"/>
        <v>1360.6306313649395</v>
      </c>
    </row>
    <row r="4293" spans="1:28" x14ac:dyDescent="0.25">
      <c r="A4293" s="2">
        <f t="shared" si="1271"/>
        <v>19</v>
      </c>
      <c r="B4293" s="16">
        <f ca="1">VLOOKUP(A4293,PERIODS!$O$4:$P$33,2,FALSE)</f>
        <v>3.5000000000000003E-2</v>
      </c>
      <c r="C4293" s="15"/>
      <c r="D4293" s="18">
        <v>4279</v>
      </c>
      <c r="E4293" s="34">
        <f t="shared" ca="1" si="1273"/>
        <v>15561.373512546848</v>
      </c>
      <c r="F4293" s="34">
        <f t="shared" ca="1" si="1255"/>
        <v>3500.0000000000005</v>
      </c>
      <c r="G4293" s="69">
        <f t="shared" ca="1" si="1259"/>
        <v>0</v>
      </c>
      <c r="H4293" s="34">
        <f t="shared" ca="1" si="1260"/>
        <v>516.55103475618546</v>
      </c>
      <c r="I4293" s="34">
        <f t="shared" ca="1" si="1261"/>
        <v>4016.5510347561858</v>
      </c>
      <c r="J4293" s="18">
        <f ca="1">SUM(INDIRECT(ADDRESS(ROW(F4293),COLUMN(F4293),4)):INDIRECT(ADDRESS(ROW(F4293)+N$5-1,COLUMN(F4293),4)))</f>
        <v>24500.000000000004</v>
      </c>
      <c r="K4293" s="18">
        <f t="shared" ca="1" si="1262"/>
        <v>16350</v>
      </c>
      <c r="L4293" s="18">
        <f t="shared" ca="1" si="1272"/>
        <v>0</v>
      </c>
      <c r="M4293" s="18">
        <f t="shared" ca="1" si="1256"/>
        <v>0</v>
      </c>
      <c r="N4293" s="34">
        <f t="shared" ca="1" si="1263"/>
        <v>11544.822477790662</v>
      </c>
      <c r="P4293" s="18">
        <f t="shared" ca="1" si="1257"/>
        <v>516.55103475618546</v>
      </c>
      <c r="Q4293" s="47">
        <f ca="1">SUM(L$15:L4293)-SUM(M$15:M4293)</f>
        <v>16350</v>
      </c>
      <c r="R4293" s="47" t="str">
        <f t="shared" ca="1" si="1258"/>
        <v>M4296</v>
      </c>
      <c r="S4293" s="40">
        <f t="shared" ca="1" si="1264"/>
        <v>0</v>
      </c>
      <c r="T4293" s="46">
        <f t="shared" ca="1" si="1265"/>
        <v>73</v>
      </c>
      <c r="X4293" s="74">
        <f t="shared" ca="1" si="1266"/>
        <v>0.51655103475618547</v>
      </c>
      <c r="Y4293" s="75">
        <f t="shared" ca="1" si="1267"/>
        <v>0.51655103475618547</v>
      </c>
      <c r="Z4293" s="74">
        <f t="shared" ca="1" si="1268"/>
        <v>1.6762363874677781</v>
      </c>
      <c r="AA4293" s="76">
        <f t="shared" ca="1" si="1269"/>
        <v>516.55103475618546</v>
      </c>
      <c r="AB4293" s="76">
        <f t="shared" ca="1" si="1270"/>
        <v>1676.2363874677781</v>
      </c>
    </row>
    <row r="4294" spans="1:28" x14ac:dyDescent="0.25">
      <c r="A4294" s="2">
        <f t="shared" si="1271"/>
        <v>20</v>
      </c>
      <c r="B4294" s="16">
        <f ca="1">VLOOKUP(A4294,PERIODS!$O$4:$P$33,2,FALSE)</f>
        <v>3.5000000000000003E-2</v>
      </c>
      <c r="C4294" s="15"/>
      <c r="D4294" s="18">
        <v>4280</v>
      </c>
      <c r="E4294" s="34">
        <f t="shared" ca="1" si="1273"/>
        <v>11544.822477790662</v>
      </c>
      <c r="F4294" s="34">
        <f t="shared" ca="1" si="1255"/>
        <v>3500.0000000000005</v>
      </c>
      <c r="G4294" s="69">
        <f t="shared" ca="1" si="1259"/>
        <v>0</v>
      </c>
      <c r="H4294" s="34">
        <f t="shared" ca="1" si="1260"/>
        <v>1355.947747338106</v>
      </c>
      <c r="I4294" s="34">
        <f t="shared" ca="1" si="1261"/>
        <v>4855.9477473381066</v>
      </c>
      <c r="J4294" s="18">
        <f ca="1">SUM(INDIRECT(ADDRESS(ROW(F4294),COLUMN(F4294),4)):INDIRECT(ADDRESS(ROW(F4294)+N$5-1,COLUMN(F4294),4)))</f>
        <v>24500.000000000004</v>
      </c>
      <c r="K4294" s="18">
        <f t="shared" ca="1" si="1262"/>
        <v>0</v>
      </c>
      <c r="L4294" s="18">
        <f t="shared" ca="1" si="1272"/>
        <v>0</v>
      </c>
      <c r="M4294" s="18">
        <f t="shared" ca="1" si="1256"/>
        <v>16350</v>
      </c>
      <c r="N4294" s="34">
        <f t="shared" ca="1" si="1263"/>
        <v>23038.874730452553</v>
      </c>
      <c r="P4294" s="18">
        <f t="shared" ca="1" si="1257"/>
        <v>1355.947747338106</v>
      </c>
      <c r="Q4294" s="47">
        <f ca="1">SUM(L$15:L4294)-SUM(M$15:M4294)</f>
        <v>0</v>
      </c>
      <c r="R4294" s="47" t="str">
        <f t="shared" ca="1" si="1258"/>
        <v>M4297</v>
      </c>
      <c r="S4294" s="40">
        <f t="shared" ca="1" si="1264"/>
        <v>0</v>
      </c>
      <c r="T4294" s="46">
        <f t="shared" ca="1" si="1265"/>
        <v>63</v>
      </c>
      <c r="X4294" s="74">
        <f t="shared" ca="1" si="1266"/>
        <v>1.3559477473381059</v>
      </c>
      <c r="Y4294" s="75">
        <f t="shared" ca="1" si="1267"/>
        <v>1.3559477473381059</v>
      </c>
      <c r="Z4294" s="74">
        <f t="shared" ca="1" si="1268"/>
        <v>3.8804368881623108</v>
      </c>
      <c r="AA4294" s="76">
        <f t="shared" ca="1" si="1269"/>
        <v>1355.947747338106</v>
      </c>
      <c r="AB4294" s="76">
        <f t="shared" ca="1" si="1270"/>
        <v>3880.4368881623109</v>
      </c>
    </row>
    <row r="4295" spans="1:28" x14ac:dyDescent="0.25">
      <c r="A4295" s="2">
        <f t="shared" si="1271"/>
        <v>21</v>
      </c>
      <c r="B4295" s="16">
        <f ca="1">VLOOKUP(A4295,PERIODS!$O$4:$P$33,2,FALSE)</f>
        <v>3.5000000000000003E-2</v>
      </c>
      <c r="C4295" s="15"/>
      <c r="D4295" s="18">
        <v>4281</v>
      </c>
      <c r="E4295" s="34">
        <f t="shared" ca="1" si="1273"/>
        <v>23038.874730452553</v>
      </c>
      <c r="F4295" s="34">
        <f t="shared" ca="1" si="1255"/>
        <v>3500.0000000000005</v>
      </c>
      <c r="G4295" s="69">
        <f t="shared" ca="1" si="1259"/>
        <v>0</v>
      </c>
      <c r="H4295" s="34">
        <f t="shared" ca="1" si="1260"/>
        <v>1033.9141920879442</v>
      </c>
      <c r="I4295" s="34">
        <f t="shared" ca="1" si="1261"/>
        <v>4533.9141920879447</v>
      </c>
      <c r="J4295" s="18">
        <f ca="1">SUM(INDIRECT(ADDRESS(ROW(F4295),COLUMN(F4295),4)):INDIRECT(ADDRESS(ROW(F4295)+N$5-1,COLUMN(F4295),4)))</f>
        <v>24500.000000000004</v>
      </c>
      <c r="K4295" s="18">
        <f t="shared" ca="1" si="1262"/>
        <v>16350</v>
      </c>
      <c r="L4295" s="18">
        <f t="shared" ca="1" si="1272"/>
        <v>16350</v>
      </c>
      <c r="M4295" s="18">
        <f t="shared" ca="1" si="1256"/>
        <v>0</v>
      </c>
      <c r="N4295" s="34">
        <f t="shared" ca="1" si="1263"/>
        <v>18504.960538364609</v>
      </c>
      <c r="P4295" s="18">
        <f t="shared" ca="1" si="1257"/>
        <v>1033.9141920879442</v>
      </c>
      <c r="Q4295" s="47">
        <f ca="1">SUM(L$15:L4295)-SUM(M$15:M4295)</f>
        <v>16350</v>
      </c>
      <c r="R4295" s="47" t="str">
        <f t="shared" ca="1" si="1258"/>
        <v>M4298</v>
      </c>
      <c r="S4295" s="40">
        <f t="shared" ca="1" si="1264"/>
        <v>0</v>
      </c>
      <c r="T4295" s="46">
        <f t="shared" ca="1" si="1265"/>
        <v>20</v>
      </c>
      <c r="X4295" s="74">
        <f t="shared" ca="1" si="1266"/>
        <v>1.0339141920879442</v>
      </c>
      <c r="Y4295" s="75">
        <f t="shared" ca="1" si="1267"/>
        <v>1.0339141920879442</v>
      </c>
      <c r="Z4295" s="74">
        <f t="shared" ca="1" si="1268"/>
        <v>2.8120512298750016</v>
      </c>
      <c r="AA4295" s="76">
        <f t="shared" ca="1" si="1269"/>
        <v>1033.9141920879442</v>
      </c>
      <c r="AB4295" s="76">
        <f t="shared" ca="1" si="1270"/>
        <v>2812.0512298750014</v>
      </c>
    </row>
    <row r="4296" spans="1:28" x14ac:dyDescent="0.25">
      <c r="A4296" s="2">
        <f t="shared" si="1271"/>
        <v>22</v>
      </c>
      <c r="B4296" s="16">
        <f ca="1">VLOOKUP(A4296,PERIODS!$O$4:$P$33,2,FALSE)</f>
        <v>3.5000000000000003E-2</v>
      </c>
      <c r="C4296" s="15"/>
      <c r="D4296" s="18">
        <v>4282</v>
      </c>
      <c r="E4296" s="34">
        <f t="shared" ca="1" si="1273"/>
        <v>18504.960538364609</v>
      </c>
      <c r="F4296" s="34">
        <f t="shared" ca="1" si="1255"/>
        <v>3500.0000000000005</v>
      </c>
      <c r="G4296" s="69">
        <f t="shared" ca="1" si="1259"/>
        <v>0</v>
      </c>
      <c r="H4296" s="34">
        <f t="shared" ca="1" si="1260"/>
        <v>1305.7566871737074</v>
      </c>
      <c r="I4296" s="34">
        <f t="shared" ca="1" si="1261"/>
        <v>4805.7566871737081</v>
      </c>
      <c r="J4296" s="18">
        <f ca="1">SUM(INDIRECT(ADDRESS(ROW(F4296),COLUMN(F4296),4)):INDIRECT(ADDRESS(ROW(F4296)+N$5-1,COLUMN(F4296),4)))</f>
        <v>25000.000000000004</v>
      </c>
      <c r="K4296" s="18">
        <f t="shared" ca="1" si="1262"/>
        <v>16350</v>
      </c>
      <c r="L4296" s="18">
        <f t="shared" ca="1" si="1272"/>
        <v>0</v>
      </c>
      <c r="M4296" s="18">
        <f t="shared" ca="1" si="1256"/>
        <v>0</v>
      </c>
      <c r="N4296" s="34">
        <f t="shared" ca="1" si="1263"/>
        <v>13699.203851190901</v>
      </c>
      <c r="P4296" s="18">
        <f t="shared" ca="1" si="1257"/>
        <v>1305.7566871737074</v>
      </c>
      <c r="Q4296" s="47">
        <f ca="1">SUM(L$15:L4296)-SUM(M$15:M4296)</f>
        <v>16350</v>
      </c>
      <c r="R4296" s="47" t="str">
        <f t="shared" ca="1" si="1258"/>
        <v>M4299</v>
      </c>
      <c r="S4296" s="40">
        <f t="shared" ca="1" si="1264"/>
        <v>0</v>
      </c>
      <c r="T4296" s="46">
        <f t="shared" ca="1" si="1265"/>
        <v>100</v>
      </c>
      <c r="X4296" s="74">
        <f t="shared" ca="1" si="1266"/>
        <v>1.3057566871737074</v>
      </c>
      <c r="Y4296" s="75">
        <f t="shared" ca="1" si="1267"/>
        <v>1.3057566871737074</v>
      </c>
      <c r="Z4296" s="74">
        <f t="shared" ca="1" si="1268"/>
        <v>3.6904805767493567</v>
      </c>
      <c r="AA4296" s="76">
        <f t="shared" ca="1" si="1269"/>
        <v>1305.7566871737074</v>
      </c>
      <c r="AB4296" s="76">
        <f t="shared" ca="1" si="1270"/>
        <v>3690.4805767493567</v>
      </c>
    </row>
    <row r="4297" spans="1:28" x14ac:dyDescent="0.25">
      <c r="A4297" s="2">
        <f t="shared" si="1271"/>
        <v>23</v>
      </c>
      <c r="B4297" s="16">
        <f ca="1">VLOOKUP(A4297,PERIODS!$O$4:$P$33,2,FALSE)</f>
        <v>3.5000000000000003E-2</v>
      </c>
      <c r="C4297" s="15"/>
      <c r="D4297" s="18">
        <v>4283</v>
      </c>
      <c r="E4297" s="34">
        <f t="shared" ca="1" si="1273"/>
        <v>13699.203851190901</v>
      </c>
      <c r="F4297" s="34">
        <f t="shared" ca="1" si="1255"/>
        <v>3500.0000000000005</v>
      </c>
      <c r="G4297" s="69">
        <f t="shared" ca="1" si="1259"/>
        <v>0</v>
      </c>
      <c r="H4297" s="34">
        <f t="shared" ca="1" si="1260"/>
        <v>-243.16943353093376</v>
      </c>
      <c r="I4297" s="34">
        <f t="shared" ca="1" si="1261"/>
        <v>3256.8305664690665</v>
      </c>
      <c r="J4297" s="18">
        <f ca="1">SUM(INDIRECT(ADDRESS(ROW(F4297),COLUMN(F4297),4)):INDIRECT(ADDRESS(ROW(F4297)+N$5-1,COLUMN(F4297),4)))</f>
        <v>25500.000000000004</v>
      </c>
      <c r="K4297" s="18">
        <f t="shared" ca="1" si="1262"/>
        <v>16350</v>
      </c>
      <c r="L4297" s="18">
        <f t="shared" ca="1" si="1272"/>
        <v>0</v>
      </c>
      <c r="M4297" s="18">
        <f t="shared" ca="1" si="1256"/>
        <v>0</v>
      </c>
      <c r="N4297" s="34">
        <f t="shared" ca="1" si="1263"/>
        <v>10442.373284721834</v>
      </c>
      <c r="P4297" s="18">
        <f t="shared" ca="1" si="1257"/>
        <v>243.16943353093376</v>
      </c>
      <c r="Q4297" s="47">
        <f ca="1">SUM(L$15:L4297)-SUM(M$15:M4297)</f>
        <v>16350</v>
      </c>
      <c r="R4297" s="47" t="str">
        <f t="shared" ca="1" si="1258"/>
        <v>M4300</v>
      </c>
      <c r="S4297" s="40">
        <f t="shared" ca="1" si="1264"/>
        <v>0</v>
      </c>
      <c r="T4297" s="46">
        <f t="shared" ca="1" si="1265"/>
        <v>35</v>
      </c>
      <c r="X4297" s="74">
        <f t="shared" ca="1" si="1266"/>
        <v>-0.24316943353093376</v>
      </c>
      <c r="Y4297" s="75">
        <f t="shared" ca="1" si="1267"/>
        <v>-0.24316943353093376</v>
      </c>
      <c r="Z4297" s="74">
        <f t="shared" ca="1" si="1268"/>
        <v>0.78413864313645565</v>
      </c>
      <c r="AA4297" s="76">
        <f t="shared" ca="1" si="1269"/>
        <v>-243.16943353093376</v>
      </c>
      <c r="AB4297" s="76">
        <f t="shared" ca="1" si="1270"/>
        <v>784.1386431364557</v>
      </c>
    </row>
    <row r="4298" spans="1:28" x14ac:dyDescent="0.25">
      <c r="A4298" s="2">
        <f t="shared" si="1271"/>
        <v>24</v>
      </c>
      <c r="B4298" s="16">
        <f ca="1">VLOOKUP(A4298,PERIODS!$O$4:$P$33,2,FALSE)</f>
        <v>3.5000000000000003E-2</v>
      </c>
      <c r="C4298" s="15"/>
      <c r="D4298" s="18">
        <v>4284</v>
      </c>
      <c r="E4298" s="34">
        <f t="shared" ca="1" si="1273"/>
        <v>10442.373284721834</v>
      </c>
      <c r="F4298" s="34">
        <f t="shared" ca="1" si="1255"/>
        <v>3500.0000000000005</v>
      </c>
      <c r="G4298" s="69">
        <f t="shared" ca="1" si="1259"/>
        <v>0</v>
      </c>
      <c r="H4298" s="34">
        <f t="shared" ca="1" si="1260"/>
        <v>-1483.3444902764545</v>
      </c>
      <c r="I4298" s="34">
        <f t="shared" ca="1" si="1261"/>
        <v>2016.6555097235459</v>
      </c>
      <c r="J4298" s="18">
        <f ca="1">SUM(INDIRECT(ADDRESS(ROW(F4298),COLUMN(F4298),4)):INDIRECT(ADDRESS(ROW(F4298)+N$5-1,COLUMN(F4298),4)))</f>
        <v>26000</v>
      </c>
      <c r="K4298" s="18">
        <f t="shared" ca="1" si="1262"/>
        <v>0</v>
      </c>
      <c r="L4298" s="18">
        <f t="shared" ca="1" si="1272"/>
        <v>0</v>
      </c>
      <c r="M4298" s="18">
        <f t="shared" ca="1" si="1256"/>
        <v>16350</v>
      </c>
      <c r="N4298" s="34">
        <f t="shared" ca="1" si="1263"/>
        <v>24775.717774998287</v>
      </c>
      <c r="P4298" s="18">
        <f t="shared" ca="1" si="1257"/>
        <v>1483.3444902764545</v>
      </c>
      <c r="Q4298" s="47">
        <f ca="1">SUM(L$15:L4298)-SUM(M$15:M4298)</f>
        <v>0</v>
      </c>
      <c r="R4298" s="47" t="str">
        <f t="shared" ca="1" si="1258"/>
        <v>M4301</v>
      </c>
      <c r="S4298" s="40">
        <f t="shared" ca="1" si="1264"/>
        <v>0</v>
      </c>
      <c r="T4298" s="46">
        <f t="shared" ca="1" si="1265"/>
        <v>7</v>
      </c>
      <c r="X4298" s="74">
        <f t="shared" ca="1" si="1266"/>
        <v>-1.4833444902764545</v>
      </c>
      <c r="Y4298" s="75">
        <f t="shared" ca="1" si="1267"/>
        <v>-1.4833444902764545</v>
      </c>
      <c r="Z4298" s="74">
        <f t="shared" ca="1" si="1268"/>
        <v>0.22687762806411127</v>
      </c>
      <c r="AA4298" s="76">
        <f t="shared" ca="1" si="1269"/>
        <v>-1483.3444902764545</v>
      </c>
      <c r="AB4298" s="76">
        <f t="shared" ca="1" si="1270"/>
        <v>226.87762806411126</v>
      </c>
    </row>
    <row r="4299" spans="1:28" x14ac:dyDescent="0.25">
      <c r="A4299" s="2">
        <f t="shared" si="1271"/>
        <v>25</v>
      </c>
      <c r="B4299" s="16">
        <f ca="1">VLOOKUP(A4299,PERIODS!$O$4:$P$33,2,FALSE)</f>
        <v>3.5000000000000003E-2</v>
      </c>
      <c r="C4299" s="15"/>
      <c r="D4299" s="18">
        <v>4285</v>
      </c>
      <c r="E4299" s="34">
        <f t="shared" ca="1" si="1273"/>
        <v>24775.717774998287</v>
      </c>
      <c r="F4299" s="34">
        <f t="shared" ca="1" si="1255"/>
        <v>3500.0000000000005</v>
      </c>
      <c r="G4299" s="69">
        <f t="shared" ca="1" si="1259"/>
        <v>0</v>
      </c>
      <c r="H4299" s="34">
        <f t="shared" ca="1" si="1260"/>
        <v>804.85968038126759</v>
      </c>
      <c r="I4299" s="34">
        <f t="shared" ca="1" si="1261"/>
        <v>4304.8596803812679</v>
      </c>
      <c r="J4299" s="18">
        <f ca="1">SUM(INDIRECT(ADDRESS(ROW(F4299),COLUMN(F4299),4)):INDIRECT(ADDRESS(ROW(F4299)+N$5-1,COLUMN(F4299),4)))</f>
        <v>24900</v>
      </c>
      <c r="K4299" s="18">
        <f t="shared" ca="1" si="1262"/>
        <v>16350</v>
      </c>
      <c r="L4299" s="18">
        <f t="shared" ca="1" si="1272"/>
        <v>16350</v>
      </c>
      <c r="M4299" s="18">
        <f t="shared" ca="1" si="1256"/>
        <v>0</v>
      </c>
      <c r="N4299" s="34">
        <f t="shared" ca="1" si="1263"/>
        <v>20470.858094617019</v>
      </c>
      <c r="P4299" s="18">
        <f t="shared" ca="1" si="1257"/>
        <v>804.85968038126759</v>
      </c>
      <c r="Q4299" s="47">
        <f ca="1">SUM(L$15:L4299)-SUM(M$15:M4299)</f>
        <v>16350</v>
      </c>
      <c r="R4299" s="47" t="str">
        <f t="shared" ca="1" si="1258"/>
        <v>M4302</v>
      </c>
      <c r="S4299" s="40">
        <f t="shared" ca="1" si="1264"/>
        <v>0</v>
      </c>
      <c r="T4299" s="46">
        <f t="shared" ca="1" si="1265"/>
        <v>22</v>
      </c>
      <c r="X4299" s="74">
        <f t="shared" ca="1" si="1266"/>
        <v>0.80485968038126765</v>
      </c>
      <c r="Y4299" s="75">
        <f t="shared" ca="1" si="1267"/>
        <v>0.80485968038126765</v>
      </c>
      <c r="Z4299" s="74">
        <f t="shared" ca="1" si="1268"/>
        <v>2.2363826684388473</v>
      </c>
      <c r="AA4299" s="76">
        <f t="shared" ca="1" si="1269"/>
        <v>804.85968038126759</v>
      </c>
      <c r="AB4299" s="76">
        <f t="shared" ca="1" si="1270"/>
        <v>2236.3826684388473</v>
      </c>
    </row>
    <row r="4300" spans="1:28" x14ac:dyDescent="0.25">
      <c r="A4300" s="2">
        <f t="shared" si="1271"/>
        <v>26</v>
      </c>
      <c r="B4300" s="16">
        <f ca="1">VLOOKUP(A4300,PERIODS!$O$4:$P$33,2,FALSE)</f>
        <v>3.5000000000000003E-2</v>
      </c>
      <c r="C4300" s="15"/>
      <c r="D4300" s="18">
        <v>4286</v>
      </c>
      <c r="E4300" s="34">
        <f t="shared" ca="1" si="1273"/>
        <v>20470.858094617019</v>
      </c>
      <c r="F4300" s="34">
        <f t="shared" ca="1" si="1255"/>
        <v>3500.0000000000005</v>
      </c>
      <c r="G4300" s="69">
        <f t="shared" ca="1" si="1259"/>
        <v>0</v>
      </c>
      <c r="H4300" s="34">
        <f t="shared" ca="1" si="1260"/>
        <v>835.01445158851323</v>
      </c>
      <c r="I4300" s="34">
        <f t="shared" ca="1" si="1261"/>
        <v>4335.014451588514</v>
      </c>
      <c r="J4300" s="18">
        <f ca="1">SUM(INDIRECT(ADDRESS(ROW(F4300),COLUMN(F4300),4)):INDIRECT(ADDRESS(ROW(F4300)+N$5-1,COLUMN(F4300),4)))</f>
        <v>23900</v>
      </c>
      <c r="K4300" s="18">
        <f t="shared" ca="1" si="1262"/>
        <v>16350</v>
      </c>
      <c r="L4300" s="18">
        <f t="shared" ca="1" si="1272"/>
        <v>0</v>
      </c>
      <c r="M4300" s="18">
        <f t="shared" ca="1" si="1256"/>
        <v>0</v>
      </c>
      <c r="N4300" s="34">
        <f t="shared" ca="1" si="1263"/>
        <v>16135.843643028504</v>
      </c>
      <c r="P4300" s="18">
        <f t="shared" ca="1" si="1257"/>
        <v>835.01445158851323</v>
      </c>
      <c r="Q4300" s="47">
        <f ca="1">SUM(L$15:L4300)-SUM(M$15:M4300)</f>
        <v>16350</v>
      </c>
      <c r="R4300" s="47" t="str">
        <f t="shared" ca="1" si="1258"/>
        <v>M4303</v>
      </c>
      <c r="S4300" s="40">
        <f t="shared" ca="1" si="1264"/>
        <v>0</v>
      </c>
      <c r="T4300" s="46">
        <f t="shared" ca="1" si="1265"/>
        <v>60</v>
      </c>
      <c r="X4300" s="74">
        <f t="shared" ca="1" si="1266"/>
        <v>0.83501445158851317</v>
      </c>
      <c r="Y4300" s="75">
        <f t="shared" ca="1" si="1267"/>
        <v>0.83501445158851317</v>
      </c>
      <c r="Z4300" s="74">
        <f t="shared" ca="1" si="1268"/>
        <v>2.3048473567519174</v>
      </c>
      <c r="AA4300" s="76">
        <f t="shared" ca="1" si="1269"/>
        <v>835.01445158851323</v>
      </c>
      <c r="AB4300" s="76">
        <f t="shared" ca="1" si="1270"/>
        <v>2304.8473567519172</v>
      </c>
    </row>
    <row r="4301" spans="1:28" x14ac:dyDescent="0.25">
      <c r="A4301" s="2">
        <f t="shared" si="1271"/>
        <v>27</v>
      </c>
      <c r="B4301" s="16">
        <f ca="1">VLOOKUP(A4301,PERIODS!$O$4:$P$33,2,FALSE)</f>
        <v>3.5000000000000003E-2</v>
      </c>
      <c r="C4301" s="15"/>
      <c r="D4301" s="18">
        <v>4287</v>
      </c>
      <c r="E4301" s="34">
        <f t="shared" ca="1" si="1273"/>
        <v>16135.843643028504</v>
      </c>
      <c r="F4301" s="34">
        <f t="shared" ca="1" si="1255"/>
        <v>3500.0000000000005</v>
      </c>
      <c r="G4301" s="69">
        <f t="shared" ca="1" si="1259"/>
        <v>0</v>
      </c>
      <c r="H4301" s="34">
        <f t="shared" ca="1" si="1260"/>
        <v>1959.9639845400536</v>
      </c>
      <c r="I4301" s="34">
        <f t="shared" ca="1" si="1261"/>
        <v>5459.9639845400543</v>
      </c>
      <c r="J4301" s="18">
        <f ca="1">SUM(INDIRECT(ADDRESS(ROW(F4301),COLUMN(F4301),4)):INDIRECT(ADDRESS(ROW(F4301)+N$5-1,COLUMN(F4301),4)))</f>
        <v>22900</v>
      </c>
      <c r="K4301" s="18">
        <f t="shared" ca="1" si="1262"/>
        <v>16350</v>
      </c>
      <c r="L4301" s="18">
        <f t="shared" ca="1" si="1272"/>
        <v>0</v>
      </c>
      <c r="M4301" s="18">
        <f t="shared" ca="1" si="1256"/>
        <v>0</v>
      </c>
      <c r="N4301" s="34">
        <f t="shared" ca="1" si="1263"/>
        <v>10675.879658488449</v>
      </c>
      <c r="P4301" s="18">
        <f t="shared" ca="1" si="1257"/>
        <v>1959.9639845400536</v>
      </c>
      <c r="Q4301" s="47">
        <f ca="1">SUM(L$15:L4301)-SUM(M$15:M4301)</f>
        <v>16350</v>
      </c>
      <c r="R4301" s="47" t="str">
        <f t="shared" ca="1" si="1258"/>
        <v>M4304</v>
      </c>
      <c r="S4301" s="40">
        <f t="shared" ca="1" si="1264"/>
        <v>0</v>
      </c>
      <c r="T4301" s="46">
        <f t="shared" ca="1" si="1265"/>
        <v>36</v>
      </c>
      <c r="X4301" s="74">
        <f t="shared" ca="1" si="1266"/>
        <v>2.0491718611749863</v>
      </c>
      <c r="Y4301" s="75">
        <f t="shared" ca="1" si="1267"/>
        <v>1.9599639845400536</v>
      </c>
      <c r="Z4301" s="74">
        <f t="shared" ca="1" si="1268"/>
        <v>7.0990713842313315</v>
      </c>
      <c r="AA4301" s="76">
        <f t="shared" ca="1" si="1269"/>
        <v>1959.9639845400536</v>
      </c>
      <c r="AB4301" s="76">
        <f t="shared" ca="1" si="1270"/>
        <v>7099.0713842313316</v>
      </c>
    </row>
    <row r="4302" spans="1:28" x14ac:dyDescent="0.25">
      <c r="A4302" s="2">
        <f t="shared" si="1271"/>
        <v>28</v>
      </c>
      <c r="B4302" s="16">
        <f ca="1">VLOOKUP(A4302,PERIODS!$O$4:$P$33,2,FALSE)</f>
        <v>0.04</v>
      </c>
      <c r="C4302" s="15"/>
      <c r="D4302" s="18">
        <v>4288</v>
      </c>
      <c r="E4302" s="34">
        <f t="shared" ca="1" si="1273"/>
        <v>10675.879658488449</v>
      </c>
      <c r="F4302" s="34">
        <f t="shared" ca="1" si="1255"/>
        <v>4000</v>
      </c>
      <c r="G4302" s="69">
        <f t="shared" ca="1" si="1259"/>
        <v>0</v>
      </c>
      <c r="H4302" s="34">
        <f t="shared" ca="1" si="1260"/>
        <v>977.39892357377801</v>
      </c>
      <c r="I4302" s="34">
        <f t="shared" ca="1" si="1261"/>
        <v>4977.3989235737781</v>
      </c>
      <c r="J4302" s="18">
        <f ca="1">SUM(INDIRECT(ADDRESS(ROW(F4302),COLUMN(F4302),4)):INDIRECT(ADDRESS(ROW(F4302)+N$5-1,COLUMN(F4302),4)))</f>
        <v>21900</v>
      </c>
      <c r="K4302" s="18">
        <f t="shared" ca="1" si="1262"/>
        <v>0</v>
      </c>
      <c r="L4302" s="18">
        <f t="shared" ca="1" si="1272"/>
        <v>0</v>
      </c>
      <c r="M4302" s="18">
        <f t="shared" ca="1" si="1256"/>
        <v>16350</v>
      </c>
      <c r="N4302" s="34">
        <f t="shared" ca="1" si="1263"/>
        <v>5698.4807349146722</v>
      </c>
      <c r="P4302" s="18">
        <f t="shared" ca="1" si="1257"/>
        <v>977.39892357377801</v>
      </c>
      <c r="Q4302" s="47">
        <f ca="1">SUM(L$15:L4302)-SUM(M$15:M4302)</f>
        <v>0</v>
      </c>
      <c r="R4302" s="47" t="str">
        <f t="shared" ca="1" si="1258"/>
        <v>M4305</v>
      </c>
      <c r="S4302" s="40">
        <f t="shared" ca="1" si="1264"/>
        <v>16350</v>
      </c>
      <c r="T4302" s="46">
        <f t="shared" ca="1" si="1265"/>
        <v>100</v>
      </c>
      <c r="X4302" s="74">
        <f t="shared" ca="1" si="1266"/>
        <v>0.977398923573778</v>
      </c>
      <c r="Y4302" s="75">
        <f t="shared" ca="1" si="1267"/>
        <v>0.977398923573778</v>
      </c>
      <c r="Z4302" s="74">
        <f t="shared" ca="1" si="1268"/>
        <v>2.6575347931208118</v>
      </c>
      <c r="AA4302" s="76">
        <f t="shared" ca="1" si="1269"/>
        <v>977.39892357377801</v>
      </c>
      <c r="AB4302" s="76">
        <f t="shared" ca="1" si="1270"/>
        <v>2657.5347931208116</v>
      </c>
    </row>
    <row r="4303" spans="1:28" x14ac:dyDescent="0.25">
      <c r="A4303" s="2">
        <f t="shared" si="1271"/>
        <v>29</v>
      </c>
      <c r="B4303" s="16">
        <f ca="1">VLOOKUP(A4303,PERIODS!$O$4:$P$33,2,FALSE)</f>
        <v>0.04</v>
      </c>
      <c r="C4303" s="15"/>
      <c r="D4303" s="18">
        <v>4289</v>
      </c>
      <c r="E4303" s="34">
        <f t="shared" ca="1" si="1273"/>
        <v>5698.4807349146722</v>
      </c>
      <c r="F4303" s="34">
        <f t="shared" ref="F4303:F4366" ca="1" si="1274">F$2*B4303</f>
        <v>4000</v>
      </c>
      <c r="G4303" s="69">
        <f t="shared" ca="1" si="1259"/>
        <v>0</v>
      </c>
      <c r="H4303" s="34">
        <f t="shared" ca="1" si="1260"/>
        <v>-1185.068546489777</v>
      </c>
      <c r="I4303" s="34">
        <f t="shared" ca="1" si="1261"/>
        <v>2814.931453510223</v>
      </c>
      <c r="J4303" s="18">
        <f ca="1">SUM(INDIRECT(ADDRESS(ROW(F4303),COLUMN(F4303),4)):INDIRECT(ADDRESS(ROW(F4303)+N$5-1,COLUMN(F4303),4)))</f>
        <v>21200</v>
      </c>
      <c r="K4303" s="18">
        <f t="shared" ca="1" si="1262"/>
        <v>16350</v>
      </c>
      <c r="L4303" s="18">
        <f t="shared" ca="1" si="1272"/>
        <v>16350</v>
      </c>
      <c r="M4303" s="18">
        <f t="shared" ref="M4303:M4366" ca="1" si="1275">SUMIF($R$15:$R$8014,ADDRESS(ROW(M4303),COLUMN(M4303),4),$L$15:$L$8014)</f>
        <v>0</v>
      </c>
      <c r="N4303" s="34">
        <f t="shared" ca="1" si="1263"/>
        <v>2883.5492814044492</v>
      </c>
      <c r="P4303" s="18">
        <f t="shared" ref="P4303:P4366" ca="1" si="1276">ABS(H4303)</f>
        <v>1185.068546489777</v>
      </c>
      <c r="Q4303" s="47">
        <f ca="1">SUM(L$15:L4303)-SUM(M$15:M4303)</f>
        <v>16350</v>
      </c>
      <c r="R4303" s="47" t="str">
        <f t="shared" ref="R4303:R4366" ca="1" si="1277">ADDRESS(ROW(M4303)+$N$3+RANDBETWEEN(-$N$4,$N$4),COLUMN(M4303),4)</f>
        <v>M4306</v>
      </c>
      <c r="S4303" s="40">
        <f t="shared" ca="1" si="1264"/>
        <v>0</v>
      </c>
      <c r="T4303" s="46">
        <f t="shared" ca="1" si="1265"/>
        <v>100</v>
      </c>
      <c r="X4303" s="74">
        <f t="shared" ca="1" si="1266"/>
        <v>-1.185068546489777</v>
      </c>
      <c r="Y4303" s="75">
        <f t="shared" ca="1" si="1267"/>
        <v>-1.185068546489777</v>
      </c>
      <c r="Z4303" s="74">
        <f t="shared" ca="1" si="1268"/>
        <v>0.30572522238962074</v>
      </c>
      <c r="AA4303" s="76">
        <f t="shared" ca="1" si="1269"/>
        <v>-1185.068546489777</v>
      </c>
      <c r="AB4303" s="76">
        <f t="shared" ca="1" si="1270"/>
        <v>305.72522238962074</v>
      </c>
    </row>
    <row r="4304" spans="1:28" x14ac:dyDescent="0.25">
      <c r="A4304" s="2">
        <f t="shared" si="1271"/>
        <v>30</v>
      </c>
      <c r="B4304" s="16">
        <f ca="1">VLOOKUP(A4304,PERIODS!$O$4:$P$33,2,FALSE)</f>
        <v>0.04</v>
      </c>
      <c r="C4304" s="15"/>
      <c r="D4304" s="18">
        <v>4290</v>
      </c>
      <c r="E4304" s="34">
        <f t="shared" ca="1" si="1273"/>
        <v>2883.5492814044492</v>
      </c>
      <c r="F4304" s="34">
        <f t="shared" ca="1" si="1274"/>
        <v>4000</v>
      </c>
      <c r="G4304" s="69">
        <f t="shared" ref="G4304:G4367" ca="1" si="1278">((2*RAND()*$F$5)-$F$5)*E4304</f>
        <v>0</v>
      </c>
      <c r="H4304" s="34">
        <f t="shared" ref="H4304:H4367" ca="1" si="1279">IF($S$3="NORM",AA4304,IF($S$3="LOGNORM",AB4304,0))</f>
        <v>-374.08074993028879</v>
      </c>
      <c r="I4304" s="34">
        <f t="shared" ref="I4304:I4367" ca="1" si="1280">IF(F4304+H4304&lt;0,0,F4304+H4304)</f>
        <v>3625.9192500697113</v>
      </c>
      <c r="J4304" s="18">
        <f ca="1">SUM(INDIRECT(ADDRESS(ROW(F4304),COLUMN(F4304),4)):INDIRECT(ADDRESS(ROW(F4304)+N$5-1,COLUMN(F4304),4)))</f>
        <v>20500</v>
      </c>
      <c r="K4304" s="18">
        <f t="shared" ref="K4304:K4367" ca="1" si="1281">Q4304</f>
        <v>32700</v>
      </c>
      <c r="L4304" s="18">
        <f t="shared" ca="1" si="1272"/>
        <v>16350</v>
      </c>
      <c r="M4304" s="18">
        <f t="shared" ca="1" si="1275"/>
        <v>0</v>
      </c>
      <c r="N4304" s="34">
        <f t="shared" ref="N4304:N4367" ca="1" si="1282">E4304+G4304-I4304+M4304-S4304</f>
        <v>-742.36996866526215</v>
      </c>
      <c r="P4304" s="18">
        <f t="shared" ca="1" si="1276"/>
        <v>374.08074993028879</v>
      </c>
      <c r="Q4304" s="47">
        <f ca="1">SUM(L$15:L4304)-SUM(M$15:M4304)</f>
        <v>32700</v>
      </c>
      <c r="R4304" s="47" t="str">
        <f t="shared" ca="1" si="1277"/>
        <v>M4307</v>
      </c>
      <c r="S4304" s="40">
        <f t="shared" ref="S4304:S4367" ca="1" si="1283">IF(T4304&gt;N$6*100,M4304,0)</f>
        <v>0</v>
      </c>
      <c r="T4304" s="46">
        <f t="shared" ref="T4304:T4367" ca="1" si="1284">RANDBETWEEN(0,100)</f>
        <v>32</v>
      </c>
      <c r="X4304" s="74">
        <f t="shared" ref="X4304:X4367" ca="1" si="1285">NORMINV(RAND(),0,1)</f>
        <v>-0.37408074993028878</v>
      </c>
      <c r="Y4304" s="75">
        <f t="shared" ref="Y4304:Y4367" ca="1" si="1286">IF(AND(X4304&gt;$F$6,$F$6&gt;0),$F$6,X4304)</f>
        <v>-0.37408074993028878</v>
      </c>
      <c r="Z4304" s="74">
        <f t="shared" ref="Z4304:Z4367" ca="1" si="1287">EXP(Y4304)</f>
        <v>0.68792135998424297</v>
      </c>
      <c r="AA4304" s="76">
        <f t="shared" ref="AA4304:AA4367" ca="1" si="1288">$F$3*Y4304</f>
        <v>-374.08074993028879</v>
      </c>
      <c r="AB4304" s="76">
        <f t="shared" ref="AB4304:AB4367" ca="1" si="1289">$F$3*Z4304</f>
        <v>687.92135998424294</v>
      </c>
    </row>
    <row r="4305" spans="1:28" x14ac:dyDescent="0.25">
      <c r="A4305" s="2">
        <f t="shared" ref="A4305:A4368" si="1290">IF(AND(A4304=12,OR(A$14="MS",A$14="M0")),1,IF(AND(A4304=4,OR(A$14="WS",A$14="W0")),1,IF(AND(A4304=30,OR(A$14="DS",A$14="D0")),1,A4304+1)))</f>
        <v>1</v>
      </c>
      <c r="B4305" s="16">
        <f ca="1">VLOOKUP(A4305,PERIODS!$O$4:$P$33,2,FALSE)</f>
        <v>2.4E-2</v>
      </c>
      <c r="C4305" s="15"/>
      <c r="D4305" s="18">
        <v>4291</v>
      </c>
      <c r="E4305" s="34">
        <f t="shared" ca="1" si="1273"/>
        <v>-742.36996866526215</v>
      </c>
      <c r="F4305" s="34">
        <f t="shared" ca="1" si="1274"/>
        <v>2400</v>
      </c>
      <c r="G4305" s="69">
        <f t="shared" ca="1" si="1278"/>
        <v>0</v>
      </c>
      <c r="H4305" s="34">
        <f t="shared" ca="1" si="1279"/>
        <v>667.85028644986664</v>
      </c>
      <c r="I4305" s="34">
        <f t="shared" ca="1" si="1280"/>
        <v>3067.8502864498669</v>
      </c>
      <c r="J4305" s="18">
        <f ca="1">SUM(INDIRECT(ADDRESS(ROW(F4305),COLUMN(F4305),4)):INDIRECT(ADDRESS(ROW(F4305)+N$5-1,COLUMN(F4305),4)))</f>
        <v>19800</v>
      </c>
      <c r="K4305" s="18">
        <f t="shared" ca="1" si="1281"/>
        <v>32700</v>
      </c>
      <c r="L4305" s="18">
        <f t="shared" ref="L4305:L4368" ca="1" si="1291">IF((E4305+K4304)&lt;J4305,N$2,0)</f>
        <v>0</v>
      </c>
      <c r="M4305" s="18">
        <f t="shared" ca="1" si="1275"/>
        <v>0</v>
      </c>
      <c r="N4305" s="34">
        <f t="shared" ca="1" si="1282"/>
        <v>-3810.220255115129</v>
      </c>
      <c r="P4305" s="18">
        <f t="shared" ca="1" si="1276"/>
        <v>667.85028644986664</v>
      </c>
      <c r="Q4305" s="47">
        <f ca="1">SUM(L$15:L4305)-SUM(M$15:M4305)</f>
        <v>32700</v>
      </c>
      <c r="R4305" s="47" t="str">
        <f t="shared" ca="1" si="1277"/>
        <v>M4308</v>
      </c>
      <c r="S4305" s="40">
        <f t="shared" ca="1" si="1283"/>
        <v>0</v>
      </c>
      <c r="T4305" s="46">
        <f t="shared" ca="1" si="1284"/>
        <v>79</v>
      </c>
      <c r="X4305" s="74">
        <f t="shared" ca="1" si="1285"/>
        <v>0.66785028644986666</v>
      </c>
      <c r="Y4305" s="75">
        <f t="shared" ca="1" si="1286"/>
        <v>0.66785028644986666</v>
      </c>
      <c r="Z4305" s="74">
        <f t="shared" ca="1" si="1287"/>
        <v>1.9500407824811703</v>
      </c>
      <c r="AA4305" s="76">
        <f t="shared" ca="1" si="1288"/>
        <v>667.85028644986664</v>
      </c>
      <c r="AB4305" s="76">
        <f t="shared" ca="1" si="1289"/>
        <v>1950.0407824811703</v>
      </c>
    </row>
    <row r="4306" spans="1:28" x14ac:dyDescent="0.25">
      <c r="A4306" s="2">
        <f t="shared" si="1290"/>
        <v>2</v>
      </c>
      <c r="B4306" s="16">
        <f ca="1">VLOOKUP(A4306,PERIODS!$O$4:$P$33,2,FALSE)</f>
        <v>2.5000000000000001E-2</v>
      </c>
      <c r="C4306" s="15"/>
      <c r="D4306" s="18">
        <v>4292</v>
      </c>
      <c r="E4306" s="34">
        <f t="shared" ca="1" si="1273"/>
        <v>-3810.220255115129</v>
      </c>
      <c r="F4306" s="34">
        <f t="shared" ca="1" si="1274"/>
        <v>2500</v>
      </c>
      <c r="G4306" s="69">
        <f t="shared" ca="1" si="1278"/>
        <v>0</v>
      </c>
      <c r="H4306" s="34">
        <f t="shared" ca="1" si="1279"/>
        <v>1959.9639845400536</v>
      </c>
      <c r="I4306" s="34">
        <f t="shared" ca="1" si="1280"/>
        <v>4459.9639845400534</v>
      </c>
      <c r="J4306" s="18">
        <f ca="1">SUM(INDIRECT(ADDRESS(ROW(F4306),COLUMN(F4306),4)):INDIRECT(ADDRESS(ROW(F4306)+N$5-1,COLUMN(F4306),4)))</f>
        <v>20700</v>
      </c>
      <c r="K4306" s="18">
        <f t="shared" ca="1" si="1281"/>
        <v>16350</v>
      </c>
      <c r="L4306" s="18">
        <f t="shared" ca="1" si="1291"/>
        <v>0</v>
      </c>
      <c r="M4306" s="18">
        <f t="shared" ca="1" si="1275"/>
        <v>16350</v>
      </c>
      <c r="N4306" s="34">
        <f t="shared" ca="1" si="1282"/>
        <v>8079.815760344818</v>
      </c>
      <c r="P4306" s="18">
        <f t="shared" ca="1" si="1276"/>
        <v>1959.9639845400536</v>
      </c>
      <c r="Q4306" s="47">
        <f ca="1">SUM(L$15:L4306)-SUM(M$15:M4306)</f>
        <v>16350</v>
      </c>
      <c r="R4306" s="47" t="str">
        <f t="shared" ca="1" si="1277"/>
        <v>M4309</v>
      </c>
      <c r="S4306" s="40">
        <f t="shared" ca="1" si="1283"/>
        <v>0</v>
      </c>
      <c r="T4306" s="46">
        <f t="shared" ca="1" si="1284"/>
        <v>6</v>
      </c>
      <c r="X4306" s="74">
        <f t="shared" ca="1" si="1285"/>
        <v>2.0097189154707338</v>
      </c>
      <c r="Y4306" s="75">
        <f t="shared" ca="1" si="1286"/>
        <v>1.9599639845400536</v>
      </c>
      <c r="Z4306" s="74">
        <f t="shared" ca="1" si="1287"/>
        <v>7.0990713842313315</v>
      </c>
      <c r="AA4306" s="76">
        <f t="shared" ca="1" si="1288"/>
        <v>1959.9639845400536</v>
      </c>
      <c r="AB4306" s="76">
        <f t="shared" ca="1" si="1289"/>
        <v>7099.0713842313316</v>
      </c>
    </row>
    <row r="4307" spans="1:28" x14ac:dyDescent="0.25">
      <c r="A4307" s="2">
        <f t="shared" si="1290"/>
        <v>3</v>
      </c>
      <c r="B4307" s="16">
        <f ca="1">VLOOKUP(A4307,PERIODS!$O$4:$P$33,2,FALSE)</f>
        <v>2.5000000000000001E-2</v>
      </c>
      <c r="C4307" s="15"/>
      <c r="D4307" s="18">
        <v>4293</v>
      </c>
      <c r="E4307" s="34">
        <f t="shared" ca="1" si="1273"/>
        <v>8079.815760344818</v>
      </c>
      <c r="F4307" s="34">
        <f t="shared" ca="1" si="1274"/>
        <v>2500</v>
      </c>
      <c r="G4307" s="69">
        <f t="shared" ca="1" si="1278"/>
        <v>0</v>
      </c>
      <c r="H4307" s="34">
        <f t="shared" ca="1" si="1279"/>
        <v>702.15214586953789</v>
      </c>
      <c r="I4307" s="34">
        <f t="shared" ca="1" si="1280"/>
        <v>3202.1521458695379</v>
      </c>
      <c r="J4307" s="18">
        <f ca="1">SUM(INDIRECT(ADDRESS(ROW(F4307),COLUMN(F4307),4)):INDIRECT(ADDRESS(ROW(F4307)+N$5-1,COLUMN(F4307),4)))</f>
        <v>21500</v>
      </c>
      <c r="K4307" s="18">
        <f t="shared" ca="1" si="1281"/>
        <v>0</v>
      </c>
      <c r="L4307" s="18">
        <f t="shared" ca="1" si="1291"/>
        <v>0</v>
      </c>
      <c r="M4307" s="18">
        <f t="shared" ca="1" si="1275"/>
        <v>16350</v>
      </c>
      <c r="N4307" s="34">
        <f t="shared" ca="1" si="1282"/>
        <v>21227.663614475281</v>
      </c>
      <c r="P4307" s="18">
        <f t="shared" ca="1" si="1276"/>
        <v>702.15214586953789</v>
      </c>
      <c r="Q4307" s="47">
        <f ca="1">SUM(L$15:L4307)-SUM(M$15:M4307)</f>
        <v>0</v>
      </c>
      <c r="R4307" s="47" t="str">
        <f t="shared" ca="1" si="1277"/>
        <v>M4310</v>
      </c>
      <c r="S4307" s="40">
        <f t="shared" ca="1" si="1283"/>
        <v>0</v>
      </c>
      <c r="T4307" s="46">
        <f t="shared" ca="1" si="1284"/>
        <v>17</v>
      </c>
      <c r="X4307" s="74">
        <f t="shared" ca="1" si="1285"/>
        <v>0.70215214586953789</v>
      </c>
      <c r="Y4307" s="75">
        <f t="shared" ca="1" si="1286"/>
        <v>0.70215214586953789</v>
      </c>
      <c r="Z4307" s="74">
        <f t="shared" ca="1" si="1287"/>
        <v>2.0180912639707702</v>
      </c>
      <c r="AA4307" s="76">
        <f t="shared" ca="1" si="1288"/>
        <v>702.15214586953789</v>
      </c>
      <c r="AB4307" s="76">
        <f t="shared" ca="1" si="1289"/>
        <v>2018.0912639707701</v>
      </c>
    </row>
    <row r="4308" spans="1:28" x14ac:dyDescent="0.25">
      <c r="A4308" s="2">
        <f t="shared" si="1290"/>
        <v>4</v>
      </c>
      <c r="B4308" s="16">
        <f ca="1">VLOOKUP(A4308,PERIODS!$O$4:$P$33,2,FALSE)</f>
        <v>2.5000000000000001E-2</v>
      </c>
      <c r="C4308" s="15"/>
      <c r="D4308" s="18">
        <v>4294</v>
      </c>
      <c r="E4308" s="34">
        <f t="shared" ca="1" si="1273"/>
        <v>21227.663614475281</v>
      </c>
      <c r="F4308" s="34">
        <f t="shared" ca="1" si="1274"/>
        <v>2500</v>
      </c>
      <c r="G4308" s="69">
        <f t="shared" ca="1" si="1278"/>
        <v>0</v>
      </c>
      <c r="H4308" s="34">
        <f t="shared" ca="1" si="1279"/>
        <v>1124.8120226272581</v>
      </c>
      <c r="I4308" s="34">
        <f t="shared" ca="1" si="1280"/>
        <v>3624.8120226272581</v>
      </c>
      <c r="J4308" s="18">
        <f ca="1">SUM(INDIRECT(ADDRESS(ROW(F4308),COLUMN(F4308),4)):INDIRECT(ADDRESS(ROW(F4308)+N$5-1,COLUMN(F4308),4)))</f>
        <v>22300</v>
      </c>
      <c r="K4308" s="18">
        <f t="shared" ca="1" si="1281"/>
        <v>16350</v>
      </c>
      <c r="L4308" s="18">
        <f t="shared" ca="1" si="1291"/>
        <v>16350</v>
      </c>
      <c r="M4308" s="18">
        <f t="shared" ca="1" si="1275"/>
        <v>0</v>
      </c>
      <c r="N4308" s="34">
        <f t="shared" ca="1" si="1282"/>
        <v>17602.851591848023</v>
      </c>
      <c r="P4308" s="18">
        <f t="shared" ca="1" si="1276"/>
        <v>1124.8120226272581</v>
      </c>
      <c r="Q4308" s="47">
        <f ca="1">SUM(L$15:L4308)-SUM(M$15:M4308)</f>
        <v>16350</v>
      </c>
      <c r="R4308" s="47" t="str">
        <f t="shared" ca="1" si="1277"/>
        <v>M4311</v>
      </c>
      <c r="S4308" s="40">
        <f t="shared" ca="1" si="1283"/>
        <v>0</v>
      </c>
      <c r="T4308" s="46">
        <f t="shared" ca="1" si="1284"/>
        <v>42</v>
      </c>
      <c r="X4308" s="74">
        <f t="shared" ca="1" si="1285"/>
        <v>1.1248120226272582</v>
      </c>
      <c r="Y4308" s="75">
        <f t="shared" ca="1" si="1286"/>
        <v>1.1248120226272582</v>
      </c>
      <c r="Z4308" s="74">
        <f t="shared" ca="1" si="1287"/>
        <v>3.079637892264377</v>
      </c>
      <c r="AA4308" s="76">
        <f t="shared" ca="1" si="1288"/>
        <v>1124.8120226272581</v>
      </c>
      <c r="AB4308" s="76">
        <f t="shared" ca="1" si="1289"/>
        <v>3079.6378922643771</v>
      </c>
    </row>
    <row r="4309" spans="1:28" x14ac:dyDescent="0.25">
      <c r="A4309" s="2">
        <f t="shared" si="1290"/>
        <v>5</v>
      </c>
      <c r="B4309" s="16">
        <f ca="1">VLOOKUP(A4309,PERIODS!$O$4:$P$33,2,FALSE)</f>
        <v>3.3000000000000002E-2</v>
      </c>
      <c r="C4309" s="15"/>
      <c r="D4309" s="18">
        <v>4295</v>
      </c>
      <c r="E4309" s="34">
        <f t="shared" ca="1" si="1273"/>
        <v>17602.851591848023</v>
      </c>
      <c r="F4309" s="34">
        <f t="shared" ca="1" si="1274"/>
        <v>3300</v>
      </c>
      <c r="G4309" s="69">
        <f t="shared" ca="1" si="1278"/>
        <v>0</v>
      </c>
      <c r="H4309" s="34">
        <f t="shared" ca="1" si="1279"/>
        <v>644.67468238327933</v>
      </c>
      <c r="I4309" s="34">
        <f t="shared" ca="1" si="1280"/>
        <v>3944.6746823832791</v>
      </c>
      <c r="J4309" s="18">
        <f ca="1">SUM(INDIRECT(ADDRESS(ROW(F4309),COLUMN(F4309),4)):INDIRECT(ADDRESS(ROW(F4309)+N$5-1,COLUMN(F4309),4)))</f>
        <v>23100</v>
      </c>
      <c r="K4309" s="18">
        <f t="shared" ca="1" si="1281"/>
        <v>16350</v>
      </c>
      <c r="L4309" s="18">
        <f t="shared" ca="1" si="1291"/>
        <v>0</v>
      </c>
      <c r="M4309" s="18">
        <f t="shared" ca="1" si="1275"/>
        <v>0</v>
      </c>
      <c r="N4309" s="34">
        <f t="shared" ca="1" si="1282"/>
        <v>13658.176909464742</v>
      </c>
      <c r="P4309" s="18">
        <f t="shared" ca="1" si="1276"/>
        <v>644.67468238327933</v>
      </c>
      <c r="Q4309" s="47">
        <f ca="1">SUM(L$15:L4309)-SUM(M$15:M4309)</f>
        <v>16350</v>
      </c>
      <c r="R4309" s="47" t="str">
        <f t="shared" ca="1" si="1277"/>
        <v>M4312</v>
      </c>
      <c r="S4309" s="40">
        <f t="shared" ca="1" si="1283"/>
        <v>0</v>
      </c>
      <c r="T4309" s="46">
        <f t="shared" ca="1" si="1284"/>
        <v>8</v>
      </c>
      <c r="X4309" s="74">
        <f t="shared" ca="1" si="1285"/>
        <v>0.6446746823832793</v>
      </c>
      <c r="Y4309" s="75">
        <f t="shared" ca="1" si="1286"/>
        <v>0.6446746823832793</v>
      </c>
      <c r="Z4309" s="74">
        <f t="shared" ca="1" si="1287"/>
        <v>1.905367078959906</v>
      </c>
      <c r="AA4309" s="76">
        <f t="shared" ca="1" si="1288"/>
        <v>644.67468238327933</v>
      </c>
      <c r="AB4309" s="76">
        <f t="shared" ca="1" si="1289"/>
        <v>1905.3670789599059</v>
      </c>
    </row>
    <row r="4310" spans="1:28" x14ac:dyDescent="0.25">
      <c r="A4310" s="2">
        <f t="shared" si="1290"/>
        <v>6</v>
      </c>
      <c r="B4310" s="16">
        <f ca="1">VLOOKUP(A4310,PERIODS!$O$4:$P$33,2,FALSE)</f>
        <v>3.3000000000000002E-2</v>
      </c>
      <c r="C4310" s="15"/>
      <c r="D4310" s="18">
        <v>4296</v>
      </c>
      <c r="E4310" s="34">
        <f t="shared" ca="1" si="1273"/>
        <v>13658.176909464742</v>
      </c>
      <c r="F4310" s="34">
        <f t="shared" ca="1" si="1274"/>
        <v>3300</v>
      </c>
      <c r="G4310" s="69">
        <f t="shared" ca="1" si="1278"/>
        <v>0</v>
      </c>
      <c r="H4310" s="34">
        <f t="shared" ca="1" si="1279"/>
        <v>-481.32853166483784</v>
      </c>
      <c r="I4310" s="34">
        <f t="shared" ca="1" si="1280"/>
        <v>2818.671468335162</v>
      </c>
      <c r="J4310" s="18">
        <f ca="1">SUM(INDIRECT(ADDRESS(ROW(F4310),COLUMN(F4310),4)):INDIRECT(ADDRESS(ROW(F4310)+N$5-1,COLUMN(F4310),4)))</f>
        <v>23100</v>
      </c>
      <c r="K4310" s="18">
        <f t="shared" ca="1" si="1281"/>
        <v>16350</v>
      </c>
      <c r="L4310" s="18">
        <f t="shared" ca="1" si="1291"/>
        <v>0</v>
      </c>
      <c r="M4310" s="18">
        <f t="shared" ca="1" si="1275"/>
        <v>0</v>
      </c>
      <c r="N4310" s="34">
        <f t="shared" ca="1" si="1282"/>
        <v>10839.505441129581</v>
      </c>
      <c r="P4310" s="18">
        <f t="shared" ca="1" si="1276"/>
        <v>481.32853166483784</v>
      </c>
      <c r="Q4310" s="47">
        <f ca="1">SUM(L$15:L4310)-SUM(M$15:M4310)</f>
        <v>16350</v>
      </c>
      <c r="R4310" s="47" t="str">
        <f t="shared" ca="1" si="1277"/>
        <v>M4313</v>
      </c>
      <c r="S4310" s="40">
        <f t="shared" ca="1" si="1283"/>
        <v>0</v>
      </c>
      <c r="T4310" s="46">
        <f t="shared" ca="1" si="1284"/>
        <v>54</v>
      </c>
      <c r="X4310" s="74">
        <f t="shared" ca="1" si="1285"/>
        <v>-0.48132853166483786</v>
      </c>
      <c r="Y4310" s="75">
        <f t="shared" ca="1" si="1286"/>
        <v>-0.48132853166483786</v>
      </c>
      <c r="Z4310" s="74">
        <f t="shared" ca="1" si="1287"/>
        <v>0.6179618643099295</v>
      </c>
      <c r="AA4310" s="76">
        <f t="shared" ca="1" si="1288"/>
        <v>-481.32853166483784</v>
      </c>
      <c r="AB4310" s="76">
        <f t="shared" ca="1" si="1289"/>
        <v>617.96186430992952</v>
      </c>
    </row>
    <row r="4311" spans="1:28" x14ac:dyDescent="0.25">
      <c r="A4311" s="2">
        <f t="shared" si="1290"/>
        <v>7</v>
      </c>
      <c r="B4311" s="16">
        <f ca="1">VLOOKUP(A4311,PERIODS!$O$4:$P$33,2,FALSE)</f>
        <v>3.3000000000000002E-2</v>
      </c>
      <c r="C4311" s="15"/>
      <c r="D4311" s="18">
        <v>4297</v>
      </c>
      <c r="E4311" s="34">
        <f t="shared" ca="1" si="1273"/>
        <v>10839.505441129581</v>
      </c>
      <c r="F4311" s="34">
        <f t="shared" ca="1" si="1274"/>
        <v>3300</v>
      </c>
      <c r="G4311" s="69">
        <f t="shared" ca="1" si="1278"/>
        <v>0</v>
      </c>
      <c r="H4311" s="34">
        <f t="shared" ca="1" si="1279"/>
        <v>89.854276244917685</v>
      </c>
      <c r="I4311" s="34">
        <f t="shared" ca="1" si="1280"/>
        <v>3389.8542762449179</v>
      </c>
      <c r="J4311" s="18">
        <f ca="1">SUM(INDIRECT(ADDRESS(ROW(F4311),COLUMN(F4311),4)):INDIRECT(ADDRESS(ROW(F4311)+N$5-1,COLUMN(F4311),4)))</f>
        <v>23100</v>
      </c>
      <c r="K4311" s="18">
        <f t="shared" ca="1" si="1281"/>
        <v>0</v>
      </c>
      <c r="L4311" s="18">
        <f t="shared" ca="1" si="1291"/>
        <v>0</v>
      </c>
      <c r="M4311" s="18">
        <f t="shared" ca="1" si="1275"/>
        <v>16350</v>
      </c>
      <c r="N4311" s="34">
        <f t="shared" ca="1" si="1282"/>
        <v>23799.651164884664</v>
      </c>
      <c r="P4311" s="18">
        <f t="shared" ca="1" si="1276"/>
        <v>89.854276244917685</v>
      </c>
      <c r="Q4311" s="47">
        <f ca="1">SUM(L$15:L4311)-SUM(M$15:M4311)</f>
        <v>0</v>
      </c>
      <c r="R4311" s="47" t="str">
        <f t="shared" ca="1" si="1277"/>
        <v>M4314</v>
      </c>
      <c r="S4311" s="40">
        <f t="shared" ca="1" si="1283"/>
        <v>0</v>
      </c>
      <c r="T4311" s="46">
        <f t="shared" ca="1" si="1284"/>
        <v>37</v>
      </c>
      <c r="X4311" s="74">
        <f t="shared" ca="1" si="1285"/>
        <v>8.985427624491768E-2</v>
      </c>
      <c r="Y4311" s="75">
        <f t="shared" ca="1" si="1286"/>
        <v>8.985427624491768E-2</v>
      </c>
      <c r="Z4311" s="74">
        <f t="shared" ca="1" si="1287"/>
        <v>1.0940148481369314</v>
      </c>
      <c r="AA4311" s="76">
        <f t="shared" ca="1" si="1288"/>
        <v>89.854276244917685</v>
      </c>
      <c r="AB4311" s="76">
        <f t="shared" ca="1" si="1289"/>
        <v>1094.0148481369315</v>
      </c>
    </row>
    <row r="4312" spans="1:28" x14ac:dyDescent="0.25">
      <c r="A4312" s="2">
        <f t="shared" si="1290"/>
        <v>8</v>
      </c>
      <c r="B4312" s="16">
        <f ca="1">VLOOKUP(A4312,PERIODS!$O$4:$P$33,2,FALSE)</f>
        <v>3.3000000000000002E-2</v>
      </c>
      <c r="C4312" s="15"/>
      <c r="D4312" s="18">
        <v>4298</v>
      </c>
      <c r="E4312" s="34">
        <f t="shared" ca="1" si="1273"/>
        <v>23799.651164884664</v>
      </c>
      <c r="F4312" s="34">
        <f t="shared" ca="1" si="1274"/>
        <v>3300</v>
      </c>
      <c r="G4312" s="69">
        <f t="shared" ca="1" si="1278"/>
        <v>0</v>
      </c>
      <c r="H4312" s="34">
        <f t="shared" ca="1" si="1279"/>
        <v>162.27490085093771</v>
      </c>
      <c r="I4312" s="34">
        <f t="shared" ca="1" si="1280"/>
        <v>3462.2749008509377</v>
      </c>
      <c r="J4312" s="18">
        <f ca="1">SUM(INDIRECT(ADDRESS(ROW(F4312),COLUMN(F4312),4)):INDIRECT(ADDRESS(ROW(F4312)+N$5-1,COLUMN(F4312),4)))</f>
        <v>23100</v>
      </c>
      <c r="K4312" s="18">
        <f t="shared" ca="1" si="1281"/>
        <v>0</v>
      </c>
      <c r="L4312" s="18">
        <f t="shared" ca="1" si="1291"/>
        <v>0</v>
      </c>
      <c r="M4312" s="18">
        <f t="shared" ca="1" si="1275"/>
        <v>0</v>
      </c>
      <c r="N4312" s="34">
        <f t="shared" ca="1" si="1282"/>
        <v>20337.376264033726</v>
      </c>
      <c r="P4312" s="18">
        <f t="shared" ca="1" si="1276"/>
        <v>162.27490085093771</v>
      </c>
      <c r="Q4312" s="47">
        <f ca="1">SUM(L$15:L4312)-SUM(M$15:M4312)</f>
        <v>0</v>
      </c>
      <c r="R4312" s="47" t="str">
        <f t="shared" ca="1" si="1277"/>
        <v>M4315</v>
      </c>
      <c r="S4312" s="40">
        <f t="shared" ca="1" si="1283"/>
        <v>0</v>
      </c>
      <c r="T4312" s="46">
        <f t="shared" ca="1" si="1284"/>
        <v>59</v>
      </c>
      <c r="X4312" s="74">
        <f t="shared" ca="1" si="1285"/>
        <v>0.16227490085093771</v>
      </c>
      <c r="Y4312" s="75">
        <f t="shared" ca="1" si="1286"/>
        <v>0.16227490085093771</v>
      </c>
      <c r="Z4312" s="74">
        <f t="shared" ca="1" si="1287"/>
        <v>1.1761835307361543</v>
      </c>
      <c r="AA4312" s="76">
        <f t="shared" ca="1" si="1288"/>
        <v>162.27490085093771</v>
      </c>
      <c r="AB4312" s="76">
        <f t="shared" ca="1" si="1289"/>
        <v>1176.1835307361544</v>
      </c>
    </row>
    <row r="4313" spans="1:28" x14ac:dyDescent="0.25">
      <c r="A4313" s="2">
        <f t="shared" si="1290"/>
        <v>9</v>
      </c>
      <c r="B4313" s="16">
        <f ca="1">VLOOKUP(A4313,PERIODS!$O$4:$P$33,2,FALSE)</f>
        <v>3.3000000000000002E-2</v>
      </c>
      <c r="C4313" s="15"/>
      <c r="D4313" s="18">
        <v>4299</v>
      </c>
      <c r="E4313" s="34">
        <f t="shared" ca="1" si="1273"/>
        <v>20337.376264033726</v>
      </c>
      <c r="F4313" s="34">
        <f t="shared" ca="1" si="1274"/>
        <v>3300</v>
      </c>
      <c r="G4313" s="69">
        <f t="shared" ca="1" si="1278"/>
        <v>0</v>
      </c>
      <c r="H4313" s="34">
        <f t="shared" ca="1" si="1279"/>
        <v>-338.25413846918417</v>
      </c>
      <c r="I4313" s="34">
        <f t="shared" ca="1" si="1280"/>
        <v>2961.745861530816</v>
      </c>
      <c r="J4313" s="18">
        <f ca="1">SUM(INDIRECT(ADDRESS(ROW(F4313),COLUMN(F4313),4)):INDIRECT(ADDRESS(ROW(F4313)+N$5-1,COLUMN(F4313),4)))</f>
        <v>23100</v>
      </c>
      <c r="K4313" s="18">
        <f t="shared" ca="1" si="1281"/>
        <v>16350</v>
      </c>
      <c r="L4313" s="18">
        <f t="shared" ca="1" si="1291"/>
        <v>16350</v>
      </c>
      <c r="M4313" s="18">
        <f t="shared" ca="1" si="1275"/>
        <v>0</v>
      </c>
      <c r="N4313" s="34">
        <f t="shared" ca="1" si="1282"/>
        <v>17375.630402502909</v>
      </c>
      <c r="P4313" s="18">
        <f t="shared" ca="1" si="1276"/>
        <v>338.25413846918417</v>
      </c>
      <c r="Q4313" s="47">
        <f ca="1">SUM(L$15:L4313)-SUM(M$15:M4313)</f>
        <v>16350</v>
      </c>
      <c r="R4313" s="47" t="str">
        <f t="shared" ca="1" si="1277"/>
        <v>M4316</v>
      </c>
      <c r="S4313" s="40">
        <f t="shared" ca="1" si="1283"/>
        <v>0</v>
      </c>
      <c r="T4313" s="46">
        <f t="shared" ca="1" si="1284"/>
        <v>71</v>
      </c>
      <c r="X4313" s="74">
        <f t="shared" ca="1" si="1285"/>
        <v>-0.33825413846918417</v>
      </c>
      <c r="Y4313" s="75">
        <f t="shared" ca="1" si="1286"/>
        <v>-0.33825413846918417</v>
      </c>
      <c r="Z4313" s="74">
        <f t="shared" ca="1" si="1287"/>
        <v>0.71301406056897987</v>
      </c>
      <c r="AA4313" s="76">
        <f t="shared" ca="1" si="1288"/>
        <v>-338.25413846918417</v>
      </c>
      <c r="AB4313" s="76">
        <f t="shared" ca="1" si="1289"/>
        <v>713.01406056897986</v>
      </c>
    </row>
    <row r="4314" spans="1:28" x14ac:dyDescent="0.25">
      <c r="A4314" s="2">
        <f t="shared" si="1290"/>
        <v>10</v>
      </c>
      <c r="B4314" s="16">
        <f ca="1">VLOOKUP(A4314,PERIODS!$O$4:$P$33,2,FALSE)</f>
        <v>3.3000000000000002E-2</v>
      </c>
      <c r="C4314" s="15"/>
      <c r="D4314" s="18">
        <v>4300</v>
      </c>
      <c r="E4314" s="34">
        <f t="shared" ca="1" si="1273"/>
        <v>17375.630402502909</v>
      </c>
      <c r="F4314" s="34">
        <f t="shared" ca="1" si="1274"/>
        <v>3300</v>
      </c>
      <c r="G4314" s="69">
        <f t="shared" ca="1" si="1278"/>
        <v>0</v>
      </c>
      <c r="H4314" s="34">
        <f t="shared" ca="1" si="1279"/>
        <v>-1382.2035640483689</v>
      </c>
      <c r="I4314" s="34">
        <f t="shared" ca="1" si="1280"/>
        <v>1917.7964359516311</v>
      </c>
      <c r="J4314" s="18">
        <f ca="1">SUM(INDIRECT(ADDRESS(ROW(F4314),COLUMN(F4314),4)):INDIRECT(ADDRESS(ROW(F4314)+N$5-1,COLUMN(F4314),4)))</f>
        <v>23100</v>
      </c>
      <c r="K4314" s="18">
        <f t="shared" ca="1" si="1281"/>
        <v>16350</v>
      </c>
      <c r="L4314" s="18">
        <f t="shared" ca="1" si="1291"/>
        <v>0</v>
      </c>
      <c r="M4314" s="18">
        <f t="shared" ca="1" si="1275"/>
        <v>0</v>
      </c>
      <c r="N4314" s="34">
        <f t="shared" ca="1" si="1282"/>
        <v>15457.833966551278</v>
      </c>
      <c r="P4314" s="18">
        <f t="shared" ca="1" si="1276"/>
        <v>1382.2035640483689</v>
      </c>
      <c r="Q4314" s="47">
        <f ca="1">SUM(L$15:L4314)-SUM(M$15:M4314)</f>
        <v>16350</v>
      </c>
      <c r="R4314" s="47" t="str">
        <f t="shared" ca="1" si="1277"/>
        <v>M4317</v>
      </c>
      <c r="S4314" s="40">
        <f t="shared" ca="1" si="1283"/>
        <v>0</v>
      </c>
      <c r="T4314" s="46">
        <f t="shared" ca="1" si="1284"/>
        <v>28</v>
      </c>
      <c r="X4314" s="74">
        <f t="shared" ca="1" si="1285"/>
        <v>-1.382203564048369</v>
      </c>
      <c r="Y4314" s="75">
        <f t="shared" ca="1" si="1286"/>
        <v>-1.382203564048369</v>
      </c>
      <c r="Z4314" s="74">
        <f t="shared" ca="1" si="1287"/>
        <v>0.25102479395079907</v>
      </c>
      <c r="AA4314" s="76">
        <f t="shared" ca="1" si="1288"/>
        <v>-1382.2035640483689</v>
      </c>
      <c r="AB4314" s="76">
        <f t="shared" ca="1" si="1289"/>
        <v>251.02479395079908</v>
      </c>
    </row>
    <row r="4315" spans="1:28" x14ac:dyDescent="0.25">
      <c r="A4315" s="2">
        <f t="shared" si="1290"/>
        <v>11</v>
      </c>
      <c r="B4315" s="16">
        <f ca="1">VLOOKUP(A4315,PERIODS!$O$4:$P$33,2,FALSE)</f>
        <v>3.3000000000000002E-2</v>
      </c>
      <c r="C4315" s="15"/>
      <c r="D4315" s="18">
        <v>4301</v>
      </c>
      <c r="E4315" s="34">
        <f t="shared" ca="1" si="1273"/>
        <v>15457.833966551278</v>
      </c>
      <c r="F4315" s="34">
        <f t="shared" ca="1" si="1274"/>
        <v>3300</v>
      </c>
      <c r="G4315" s="69">
        <f t="shared" ca="1" si="1278"/>
        <v>0</v>
      </c>
      <c r="H4315" s="34">
        <f t="shared" ca="1" si="1279"/>
        <v>-2245.0390413244227</v>
      </c>
      <c r="I4315" s="34">
        <f t="shared" ca="1" si="1280"/>
        <v>1054.9609586755773</v>
      </c>
      <c r="J4315" s="18">
        <f ca="1">SUM(INDIRECT(ADDRESS(ROW(F4315),COLUMN(F4315),4)):INDIRECT(ADDRESS(ROW(F4315)+N$5-1,COLUMN(F4315),4)))</f>
        <v>23300</v>
      </c>
      <c r="K4315" s="18">
        <f t="shared" ca="1" si="1281"/>
        <v>16350</v>
      </c>
      <c r="L4315" s="18">
        <f t="shared" ca="1" si="1291"/>
        <v>0</v>
      </c>
      <c r="M4315" s="18">
        <f t="shared" ca="1" si="1275"/>
        <v>0</v>
      </c>
      <c r="N4315" s="34">
        <f t="shared" ca="1" si="1282"/>
        <v>14402.8730078757</v>
      </c>
      <c r="P4315" s="18">
        <f t="shared" ca="1" si="1276"/>
        <v>2245.0390413244227</v>
      </c>
      <c r="Q4315" s="47">
        <f ca="1">SUM(L$15:L4315)-SUM(M$15:M4315)</f>
        <v>16350</v>
      </c>
      <c r="R4315" s="47" t="str">
        <f t="shared" ca="1" si="1277"/>
        <v>M4318</v>
      </c>
      <c r="S4315" s="40">
        <f t="shared" ca="1" si="1283"/>
        <v>0</v>
      </c>
      <c r="T4315" s="46">
        <f t="shared" ca="1" si="1284"/>
        <v>64</v>
      </c>
      <c r="X4315" s="74">
        <f t="shared" ca="1" si="1285"/>
        <v>-2.2450390413244228</v>
      </c>
      <c r="Y4315" s="75">
        <f t="shared" ca="1" si="1286"/>
        <v>-2.2450390413244228</v>
      </c>
      <c r="Z4315" s="74">
        <f t="shared" ca="1" si="1287"/>
        <v>0.105923404902804</v>
      </c>
      <c r="AA4315" s="76">
        <f t="shared" ca="1" si="1288"/>
        <v>-2245.0390413244227</v>
      </c>
      <c r="AB4315" s="76">
        <f t="shared" ca="1" si="1289"/>
        <v>105.92340490280399</v>
      </c>
    </row>
    <row r="4316" spans="1:28" x14ac:dyDescent="0.25">
      <c r="A4316" s="2">
        <f t="shared" si="1290"/>
        <v>12</v>
      </c>
      <c r="B4316" s="16">
        <f ca="1">VLOOKUP(A4316,PERIODS!$O$4:$P$33,2,FALSE)</f>
        <v>3.3000000000000002E-2</v>
      </c>
      <c r="C4316" s="15"/>
      <c r="D4316" s="18">
        <v>4302</v>
      </c>
      <c r="E4316" s="34">
        <f t="shared" ca="1" si="1273"/>
        <v>14402.8730078757</v>
      </c>
      <c r="F4316" s="34">
        <f t="shared" ca="1" si="1274"/>
        <v>3300</v>
      </c>
      <c r="G4316" s="69">
        <f t="shared" ca="1" si="1278"/>
        <v>0</v>
      </c>
      <c r="H4316" s="34">
        <f t="shared" ca="1" si="1279"/>
        <v>-443.05275758546611</v>
      </c>
      <c r="I4316" s="34">
        <f t="shared" ca="1" si="1280"/>
        <v>2856.9472424145338</v>
      </c>
      <c r="J4316" s="18">
        <f ca="1">SUM(INDIRECT(ADDRESS(ROW(F4316),COLUMN(F4316),4)):INDIRECT(ADDRESS(ROW(F4316)+N$5-1,COLUMN(F4316),4)))</f>
        <v>23500</v>
      </c>
      <c r="K4316" s="18">
        <f t="shared" ca="1" si="1281"/>
        <v>0</v>
      </c>
      <c r="L4316" s="18">
        <f t="shared" ca="1" si="1291"/>
        <v>0</v>
      </c>
      <c r="M4316" s="18">
        <f t="shared" ca="1" si="1275"/>
        <v>16350</v>
      </c>
      <c r="N4316" s="34">
        <f t="shared" ca="1" si="1282"/>
        <v>11545.925765461165</v>
      </c>
      <c r="P4316" s="18">
        <f t="shared" ca="1" si="1276"/>
        <v>443.05275758546611</v>
      </c>
      <c r="Q4316" s="47">
        <f ca="1">SUM(L$15:L4316)-SUM(M$15:M4316)</f>
        <v>0</v>
      </c>
      <c r="R4316" s="47" t="str">
        <f t="shared" ca="1" si="1277"/>
        <v>M4319</v>
      </c>
      <c r="S4316" s="40">
        <f t="shared" ca="1" si="1283"/>
        <v>16350</v>
      </c>
      <c r="T4316" s="46">
        <f t="shared" ca="1" si="1284"/>
        <v>99</v>
      </c>
      <c r="X4316" s="74">
        <f t="shared" ca="1" si="1285"/>
        <v>-0.44305275758546614</v>
      </c>
      <c r="Y4316" s="75">
        <f t="shared" ca="1" si="1286"/>
        <v>-0.44305275758546614</v>
      </c>
      <c r="Z4316" s="74">
        <f t="shared" ca="1" si="1287"/>
        <v>0.64207333195553185</v>
      </c>
      <c r="AA4316" s="76">
        <f t="shared" ca="1" si="1288"/>
        <v>-443.05275758546611</v>
      </c>
      <c r="AB4316" s="76">
        <f t="shared" ca="1" si="1289"/>
        <v>642.0733319555319</v>
      </c>
    </row>
    <row r="4317" spans="1:28" x14ac:dyDescent="0.25">
      <c r="A4317" s="2">
        <f t="shared" si="1290"/>
        <v>13</v>
      </c>
      <c r="B4317" s="16">
        <f ca="1">VLOOKUP(A4317,PERIODS!$O$4:$P$33,2,FALSE)</f>
        <v>3.3000000000000002E-2</v>
      </c>
      <c r="C4317" s="15"/>
      <c r="D4317" s="18">
        <v>4303</v>
      </c>
      <c r="E4317" s="34">
        <f t="shared" ca="1" si="1273"/>
        <v>11545.925765461165</v>
      </c>
      <c r="F4317" s="34">
        <f t="shared" ca="1" si="1274"/>
        <v>3300</v>
      </c>
      <c r="G4317" s="69">
        <f t="shared" ca="1" si="1278"/>
        <v>0</v>
      </c>
      <c r="H4317" s="34">
        <f t="shared" ca="1" si="1279"/>
        <v>469.37976682345317</v>
      </c>
      <c r="I4317" s="34">
        <f t="shared" ca="1" si="1280"/>
        <v>3769.3797668234533</v>
      </c>
      <c r="J4317" s="18">
        <f ca="1">SUM(INDIRECT(ADDRESS(ROW(F4317),COLUMN(F4317),4)):INDIRECT(ADDRESS(ROW(F4317)+N$5-1,COLUMN(F4317),4)))</f>
        <v>23700</v>
      </c>
      <c r="K4317" s="18">
        <f t="shared" ca="1" si="1281"/>
        <v>16350</v>
      </c>
      <c r="L4317" s="18">
        <f t="shared" ca="1" si="1291"/>
        <v>16350</v>
      </c>
      <c r="M4317" s="18">
        <f t="shared" ca="1" si="1275"/>
        <v>0</v>
      </c>
      <c r="N4317" s="34">
        <f t="shared" ca="1" si="1282"/>
        <v>7776.5459986377118</v>
      </c>
      <c r="P4317" s="18">
        <f t="shared" ca="1" si="1276"/>
        <v>469.37976682345317</v>
      </c>
      <c r="Q4317" s="47">
        <f ca="1">SUM(L$15:L4317)-SUM(M$15:M4317)</f>
        <v>16350</v>
      </c>
      <c r="R4317" s="47" t="str">
        <f t="shared" ca="1" si="1277"/>
        <v>M4320</v>
      </c>
      <c r="S4317" s="40">
        <f t="shared" ca="1" si="1283"/>
        <v>0</v>
      </c>
      <c r="T4317" s="46">
        <f t="shared" ca="1" si="1284"/>
        <v>61</v>
      </c>
      <c r="X4317" s="74">
        <f t="shared" ca="1" si="1285"/>
        <v>0.46937976682345317</v>
      </c>
      <c r="Y4317" s="75">
        <f t="shared" ca="1" si="1286"/>
        <v>0.46937976682345317</v>
      </c>
      <c r="Z4317" s="74">
        <f t="shared" ca="1" si="1287"/>
        <v>1.5990021314230665</v>
      </c>
      <c r="AA4317" s="76">
        <f t="shared" ca="1" si="1288"/>
        <v>469.37976682345317</v>
      </c>
      <c r="AB4317" s="76">
        <f t="shared" ca="1" si="1289"/>
        <v>1599.0021314230664</v>
      </c>
    </row>
    <row r="4318" spans="1:28" x14ac:dyDescent="0.25">
      <c r="A4318" s="2">
        <f t="shared" si="1290"/>
        <v>14</v>
      </c>
      <c r="B4318" s="16">
        <f ca="1">VLOOKUP(A4318,PERIODS!$O$4:$P$33,2,FALSE)</f>
        <v>3.3000000000000002E-2</v>
      </c>
      <c r="C4318" s="15"/>
      <c r="D4318" s="18">
        <v>4304</v>
      </c>
      <c r="E4318" s="34">
        <f t="shared" ca="1" si="1273"/>
        <v>7776.5459986377118</v>
      </c>
      <c r="F4318" s="34">
        <f t="shared" ca="1" si="1274"/>
        <v>3300</v>
      </c>
      <c r="G4318" s="69">
        <f t="shared" ca="1" si="1278"/>
        <v>0</v>
      </c>
      <c r="H4318" s="34">
        <f t="shared" ca="1" si="1279"/>
        <v>-381.69956883311096</v>
      </c>
      <c r="I4318" s="34">
        <f t="shared" ca="1" si="1280"/>
        <v>2918.3004311668892</v>
      </c>
      <c r="J4318" s="18">
        <f ca="1">SUM(INDIRECT(ADDRESS(ROW(F4318),COLUMN(F4318),4)):INDIRECT(ADDRESS(ROW(F4318)+N$5-1,COLUMN(F4318),4)))</f>
        <v>23900</v>
      </c>
      <c r="K4318" s="18">
        <f t="shared" ca="1" si="1281"/>
        <v>16350</v>
      </c>
      <c r="L4318" s="18">
        <f t="shared" ca="1" si="1291"/>
        <v>0</v>
      </c>
      <c r="M4318" s="18">
        <f t="shared" ca="1" si="1275"/>
        <v>0</v>
      </c>
      <c r="N4318" s="34">
        <f t="shared" ca="1" si="1282"/>
        <v>4858.2455674708226</v>
      </c>
      <c r="P4318" s="18">
        <f t="shared" ca="1" si="1276"/>
        <v>381.69956883311096</v>
      </c>
      <c r="Q4318" s="47">
        <f ca="1">SUM(L$15:L4318)-SUM(M$15:M4318)</f>
        <v>16350</v>
      </c>
      <c r="R4318" s="47" t="str">
        <f t="shared" ca="1" si="1277"/>
        <v>M4321</v>
      </c>
      <c r="S4318" s="40">
        <f t="shared" ca="1" si="1283"/>
        <v>0</v>
      </c>
      <c r="T4318" s="46">
        <f t="shared" ca="1" si="1284"/>
        <v>98</v>
      </c>
      <c r="X4318" s="74">
        <f t="shared" ca="1" si="1285"/>
        <v>-0.38169956883311096</v>
      </c>
      <c r="Y4318" s="75">
        <f t="shared" ca="1" si="1286"/>
        <v>-0.38169956883311096</v>
      </c>
      <c r="Z4318" s="74">
        <f t="shared" ca="1" si="1287"/>
        <v>0.6827001267943269</v>
      </c>
      <c r="AA4318" s="76">
        <f t="shared" ca="1" si="1288"/>
        <v>-381.69956883311096</v>
      </c>
      <c r="AB4318" s="76">
        <f t="shared" ca="1" si="1289"/>
        <v>682.70012679432693</v>
      </c>
    </row>
    <row r="4319" spans="1:28" x14ac:dyDescent="0.25">
      <c r="A4319" s="2">
        <f t="shared" si="1290"/>
        <v>15</v>
      </c>
      <c r="B4319" s="16">
        <f ca="1">VLOOKUP(A4319,PERIODS!$O$4:$P$33,2,FALSE)</f>
        <v>3.3000000000000002E-2</v>
      </c>
      <c r="C4319" s="15"/>
      <c r="D4319" s="18">
        <v>4305</v>
      </c>
      <c r="E4319" s="34">
        <f t="shared" ca="1" si="1273"/>
        <v>4858.2455674708226</v>
      </c>
      <c r="F4319" s="34">
        <f t="shared" ca="1" si="1274"/>
        <v>3300</v>
      </c>
      <c r="G4319" s="69">
        <f t="shared" ca="1" si="1278"/>
        <v>0</v>
      </c>
      <c r="H4319" s="34">
        <f t="shared" ca="1" si="1279"/>
        <v>-310.56306147407531</v>
      </c>
      <c r="I4319" s="34">
        <f t="shared" ca="1" si="1280"/>
        <v>2989.4369385259247</v>
      </c>
      <c r="J4319" s="18">
        <f ca="1">SUM(INDIRECT(ADDRESS(ROW(F4319),COLUMN(F4319),4)):INDIRECT(ADDRESS(ROW(F4319)+N$5-1,COLUMN(F4319),4)))</f>
        <v>24100</v>
      </c>
      <c r="K4319" s="18">
        <f t="shared" ca="1" si="1281"/>
        <v>32700</v>
      </c>
      <c r="L4319" s="18">
        <f t="shared" ca="1" si="1291"/>
        <v>16350</v>
      </c>
      <c r="M4319" s="18">
        <f t="shared" ca="1" si="1275"/>
        <v>0</v>
      </c>
      <c r="N4319" s="34">
        <f t="shared" ca="1" si="1282"/>
        <v>1868.8086289448979</v>
      </c>
      <c r="P4319" s="18">
        <f t="shared" ca="1" si="1276"/>
        <v>310.56306147407531</v>
      </c>
      <c r="Q4319" s="47">
        <f ca="1">SUM(L$15:L4319)-SUM(M$15:M4319)</f>
        <v>32700</v>
      </c>
      <c r="R4319" s="47" t="str">
        <f t="shared" ca="1" si="1277"/>
        <v>M4322</v>
      </c>
      <c r="S4319" s="40">
        <f t="shared" ca="1" si="1283"/>
        <v>0</v>
      </c>
      <c r="T4319" s="46">
        <f t="shared" ca="1" si="1284"/>
        <v>67</v>
      </c>
      <c r="X4319" s="74">
        <f t="shared" ca="1" si="1285"/>
        <v>-0.31056306147407531</v>
      </c>
      <c r="Y4319" s="75">
        <f t="shared" ca="1" si="1286"/>
        <v>-0.31056306147407531</v>
      </c>
      <c r="Z4319" s="74">
        <f t="shared" ca="1" si="1287"/>
        <v>0.73303409674350317</v>
      </c>
      <c r="AA4319" s="76">
        <f t="shared" ca="1" si="1288"/>
        <v>-310.56306147407531</v>
      </c>
      <c r="AB4319" s="76">
        <f t="shared" ca="1" si="1289"/>
        <v>733.03409674350314</v>
      </c>
    </row>
    <row r="4320" spans="1:28" x14ac:dyDescent="0.25">
      <c r="A4320" s="2">
        <f t="shared" si="1290"/>
        <v>16</v>
      </c>
      <c r="B4320" s="16">
        <f ca="1">VLOOKUP(A4320,PERIODS!$O$4:$P$33,2,FALSE)</f>
        <v>3.3000000000000002E-2</v>
      </c>
      <c r="C4320" s="15"/>
      <c r="D4320" s="18">
        <v>4306</v>
      </c>
      <c r="E4320" s="34">
        <f t="shared" ca="1" si="1273"/>
        <v>1868.8086289448979</v>
      </c>
      <c r="F4320" s="34">
        <f t="shared" ca="1" si="1274"/>
        <v>3300</v>
      </c>
      <c r="G4320" s="69">
        <f t="shared" ca="1" si="1278"/>
        <v>0</v>
      </c>
      <c r="H4320" s="34">
        <f t="shared" ca="1" si="1279"/>
        <v>-1089.4926822478101</v>
      </c>
      <c r="I4320" s="34">
        <f t="shared" ca="1" si="1280"/>
        <v>2210.5073177521899</v>
      </c>
      <c r="J4320" s="18">
        <f ca="1">SUM(INDIRECT(ADDRESS(ROW(F4320),COLUMN(F4320),4)):INDIRECT(ADDRESS(ROW(F4320)+N$5-1,COLUMN(F4320),4)))</f>
        <v>24300</v>
      </c>
      <c r="K4320" s="18">
        <f t="shared" ca="1" si="1281"/>
        <v>16350</v>
      </c>
      <c r="L4320" s="18">
        <f t="shared" ca="1" si="1291"/>
        <v>0</v>
      </c>
      <c r="M4320" s="18">
        <f t="shared" ca="1" si="1275"/>
        <v>16350</v>
      </c>
      <c r="N4320" s="34">
        <f t="shared" ca="1" si="1282"/>
        <v>16008.301311192708</v>
      </c>
      <c r="P4320" s="18">
        <f t="shared" ca="1" si="1276"/>
        <v>1089.4926822478101</v>
      </c>
      <c r="Q4320" s="47">
        <f ca="1">SUM(L$15:L4320)-SUM(M$15:M4320)</f>
        <v>16350</v>
      </c>
      <c r="R4320" s="47" t="str">
        <f t="shared" ca="1" si="1277"/>
        <v>M4323</v>
      </c>
      <c r="S4320" s="40">
        <f t="shared" ca="1" si="1283"/>
        <v>0</v>
      </c>
      <c r="T4320" s="46">
        <f t="shared" ca="1" si="1284"/>
        <v>11</v>
      </c>
      <c r="X4320" s="74">
        <f t="shared" ca="1" si="1285"/>
        <v>-1.0894926822478102</v>
      </c>
      <c r="Y4320" s="75">
        <f t="shared" ca="1" si="1286"/>
        <v>-1.0894926822478102</v>
      </c>
      <c r="Z4320" s="74">
        <f t="shared" ca="1" si="1287"/>
        <v>0.33638710557612561</v>
      </c>
      <c r="AA4320" s="76">
        <f t="shared" ca="1" si="1288"/>
        <v>-1089.4926822478101</v>
      </c>
      <c r="AB4320" s="76">
        <f t="shared" ca="1" si="1289"/>
        <v>336.38710557612563</v>
      </c>
    </row>
    <row r="4321" spans="1:28" x14ac:dyDescent="0.25">
      <c r="A4321" s="2">
        <f t="shared" si="1290"/>
        <v>17</v>
      </c>
      <c r="B4321" s="16">
        <f ca="1">VLOOKUP(A4321,PERIODS!$O$4:$P$33,2,FALSE)</f>
        <v>3.5000000000000003E-2</v>
      </c>
      <c r="C4321" s="15"/>
      <c r="D4321" s="18">
        <v>4307</v>
      </c>
      <c r="E4321" s="34">
        <f t="shared" ca="1" si="1273"/>
        <v>16008.301311192708</v>
      </c>
      <c r="F4321" s="34">
        <f t="shared" ca="1" si="1274"/>
        <v>3500.0000000000005</v>
      </c>
      <c r="G4321" s="69">
        <f t="shared" ca="1" si="1278"/>
        <v>0</v>
      </c>
      <c r="H4321" s="34">
        <f t="shared" ca="1" si="1279"/>
        <v>-641.85620035051227</v>
      </c>
      <c r="I4321" s="34">
        <f t="shared" ca="1" si="1280"/>
        <v>2858.1437996494883</v>
      </c>
      <c r="J4321" s="18">
        <f ca="1">SUM(INDIRECT(ADDRESS(ROW(F4321),COLUMN(F4321),4)):INDIRECT(ADDRESS(ROW(F4321)+N$5-1,COLUMN(F4321),4)))</f>
        <v>24500.000000000004</v>
      </c>
      <c r="K4321" s="18">
        <f t="shared" ca="1" si="1281"/>
        <v>16350</v>
      </c>
      <c r="L4321" s="18">
        <f t="shared" ca="1" si="1291"/>
        <v>0</v>
      </c>
      <c r="M4321" s="18">
        <f t="shared" ca="1" si="1275"/>
        <v>0</v>
      </c>
      <c r="N4321" s="34">
        <f t="shared" ca="1" si="1282"/>
        <v>13150.157511543221</v>
      </c>
      <c r="P4321" s="18">
        <f t="shared" ca="1" si="1276"/>
        <v>641.85620035051227</v>
      </c>
      <c r="Q4321" s="47">
        <f ca="1">SUM(L$15:L4321)-SUM(M$15:M4321)</f>
        <v>16350</v>
      </c>
      <c r="R4321" s="47" t="str">
        <f t="shared" ca="1" si="1277"/>
        <v>M4324</v>
      </c>
      <c r="S4321" s="40">
        <f t="shared" ca="1" si="1283"/>
        <v>0</v>
      </c>
      <c r="T4321" s="46">
        <f t="shared" ca="1" si="1284"/>
        <v>98</v>
      </c>
      <c r="X4321" s="74">
        <f t="shared" ca="1" si="1285"/>
        <v>-0.64185620035051227</v>
      </c>
      <c r="Y4321" s="75">
        <f t="shared" ca="1" si="1286"/>
        <v>-0.64185620035051227</v>
      </c>
      <c r="Z4321" s="74">
        <f t="shared" ca="1" si="1287"/>
        <v>0.52631457148661065</v>
      </c>
      <c r="AA4321" s="76">
        <f t="shared" ca="1" si="1288"/>
        <v>-641.85620035051227</v>
      </c>
      <c r="AB4321" s="76">
        <f t="shared" ca="1" si="1289"/>
        <v>526.3145714866107</v>
      </c>
    </row>
    <row r="4322" spans="1:28" x14ac:dyDescent="0.25">
      <c r="A4322" s="2">
        <f t="shared" si="1290"/>
        <v>18</v>
      </c>
      <c r="B4322" s="16">
        <f ca="1">VLOOKUP(A4322,PERIODS!$O$4:$P$33,2,FALSE)</f>
        <v>3.5000000000000003E-2</v>
      </c>
      <c r="C4322" s="15"/>
      <c r="D4322" s="18">
        <v>4308</v>
      </c>
      <c r="E4322" s="34">
        <f t="shared" ref="E4322:E4385" ca="1" si="1292">N4321</f>
        <v>13150.157511543221</v>
      </c>
      <c r="F4322" s="34">
        <f t="shared" ca="1" si="1274"/>
        <v>3500.0000000000005</v>
      </c>
      <c r="G4322" s="69">
        <f t="shared" ca="1" si="1278"/>
        <v>0</v>
      </c>
      <c r="H4322" s="34">
        <f t="shared" ca="1" si="1279"/>
        <v>1199.2935612468916</v>
      </c>
      <c r="I4322" s="34">
        <f t="shared" ca="1" si="1280"/>
        <v>4699.2935612468918</v>
      </c>
      <c r="J4322" s="18">
        <f ca="1">SUM(INDIRECT(ADDRESS(ROW(F4322),COLUMN(F4322),4)):INDIRECT(ADDRESS(ROW(F4322)+N$5-1,COLUMN(F4322),4)))</f>
        <v>24500.000000000004</v>
      </c>
      <c r="K4322" s="18">
        <f t="shared" ca="1" si="1281"/>
        <v>0</v>
      </c>
      <c r="L4322" s="18">
        <f t="shared" ca="1" si="1291"/>
        <v>0</v>
      </c>
      <c r="M4322" s="18">
        <f t="shared" ca="1" si="1275"/>
        <v>16350</v>
      </c>
      <c r="N4322" s="34">
        <f t="shared" ca="1" si="1282"/>
        <v>24800.863950296327</v>
      </c>
      <c r="P4322" s="18">
        <f t="shared" ca="1" si="1276"/>
        <v>1199.2935612468916</v>
      </c>
      <c r="Q4322" s="47">
        <f ca="1">SUM(L$15:L4322)-SUM(M$15:M4322)</f>
        <v>0</v>
      </c>
      <c r="R4322" s="47" t="str">
        <f t="shared" ca="1" si="1277"/>
        <v>M4325</v>
      </c>
      <c r="S4322" s="40">
        <f t="shared" ca="1" si="1283"/>
        <v>0</v>
      </c>
      <c r="T4322" s="46">
        <f t="shared" ca="1" si="1284"/>
        <v>39</v>
      </c>
      <c r="X4322" s="74">
        <f t="shared" ca="1" si="1285"/>
        <v>1.1992935612468916</v>
      </c>
      <c r="Y4322" s="75">
        <f t="shared" ca="1" si="1286"/>
        <v>1.1992935612468916</v>
      </c>
      <c r="Z4322" s="74">
        <f t="shared" ca="1" si="1287"/>
        <v>3.3177722917440811</v>
      </c>
      <c r="AA4322" s="76">
        <f t="shared" ca="1" si="1288"/>
        <v>1199.2935612468916</v>
      </c>
      <c r="AB4322" s="76">
        <f t="shared" ca="1" si="1289"/>
        <v>3317.772291744081</v>
      </c>
    </row>
    <row r="4323" spans="1:28" x14ac:dyDescent="0.25">
      <c r="A4323" s="2">
        <f t="shared" si="1290"/>
        <v>19</v>
      </c>
      <c r="B4323" s="16">
        <f ca="1">VLOOKUP(A4323,PERIODS!$O$4:$P$33,2,FALSE)</f>
        <v>3.5000000000000003E-2</v>
      </c>
      <c r="C4323" s="15"/>
      <c r="D4323" s="18">
        <v>4309</v>
      </c>
      <c r="E4323" s="34">
        <f t="shared" ca="1" si="1292"/>
        <v>24800.863950296327</v>
      </c>
      <c r="F4323" s="34">
        <f t="shared" ca="1" si="1274"/>
        <v>3500.0000000000005</v>
      </c>
      <c r="G4323" s="69">
        <f t="shared" ca="1" si="1278"/>
        <v>0</v>
      </c>
      <c r="H4323" s="34">
        <f t="shared" ca="1" si="1279"/>
        <v>-237.96405812057878</v>
      </c>
      <c r="I4323" s="34">
        <f t="shared" ca="1" si="1280"/>
        <v>3262.0359418794214</v>
      </c>
      <c r="J4323" s="18">
        <f ca="1">SUM(INDIRECT(ADDRESS(ROW(F4323),COLUMN(F4323),4)):INDIRECT(ADDRESS(ROW(F4323)+N$5-1,COLUMN(F4323),4)))</f>
        <v>24500.000000000004</v>
      </c>
      <c r="K4323" s="18">
        <f t="shared" ca="1" si="1281"/>
        <v>0</v>
      </c>
      <c r="L4323" s="18">
        <f t="shared" ca="1" si="1291"/>
        <v>0</v>
      </c>
      <c r="M4323" s="18">
        <f t="shared" ca="1" si="1275"/>
        <v>0</v>
      </c>
      <c r="N4323" s="34">
        <f t="shared" ca="1" si="1282"/>
        <v>21538.828008416906</v>
      </c>
      <c r="P4323" s="18">
        <f t="shared" ca="1" si="1276"/>
        <v>237.96405812057878</v>
      </c>
      <c r="Q4323" s="47">
        <f ca="1">SUM(L$15:L4323)-SUM(M$15:M4323)</f>
        <v>0</v>
      </c>
      <c r="R4323" s="47" t="str">
        <f t="shared" ca="1" si="1277"/>
        <v>M4326</v>
      </c>
      <c r="S4323" s="40">
        <f t="shared" ca="1" si="1283"/>
        <v>0</v>
      </c>
      <c r="T4323" s="46">
        <f t="shared" ca="1" si="1284"/>
        <v>15</v>
      </c>
      <c r="X4323" s="74">
        <f t="shared" ca="1" si="1285"/>
        <v>-0.23796405812057878</v>
      </c>
      <c r="Y4323" s="75">
        <f t="shared" ca="1" si="1286"/>
        <v>-0.23796405812057878</v>
      </c>
      <c r="Z4323" s="74">
        <f t="shared" ca="1" si="1287"/>
        <v>0.78823102108896681</v>
      </c>
      <c r="AA4323" s="76">
        <f t="shared" ca="1" si="1288"/>
        <v>-237.96405812057878</v>
      </c>
      <c r="AB4323" s="76">
        <f t="shared" ca="1" si="1289"/>
        <v>788.23102108896683</v>
      </c>
    </row>
    <row r="4324" spans="1:28" x14ac:dyDescent="0.25">
      <c r="A4324" s="2">
        <f t="shared" si="1290"/>
        <v>20</v>
      </c>
      <c r="B4324" s="16">
        <f ca="1">VLOOKUP(A4324,PERIODS!$O$4:$P$33,2,FALSE)</f>
        <v>3.5000000000000003E-2</v>
      </c>
      <c r="C4324" s="15"/>
      <c r="D4324" s="18">
        <v>4310</v>
      </c>
      <c r="E4324" s="34">
        <f t="shared" ca="1" si="1292"/>
        <v>21538.828008416906</v>
      </c>
      <c r="F4324" s="34">
        <f t="shared" ca="1" si="1274"/>
        <v>3500.0000000000005</v>
      </c>
      <c r="G4324" s="69">
        <f t="shared" ca="1" si="1278"/>
        <v>0</v>
      </c>
      <c r="H4324" s="34">
        <f t="shared" ca="1" si="1279"/>
        <v>-1076.2315297106234</v>
      </c>
      <c r="I4324" s="34">
        <f t="shared" ca="1" si="1280"/>
        <v>2423.7684702893771</v>
      </c>
      <c r="J4324" s="18">
        <f ca="1">SUM(INDIRECT(ADDRESS(ROW(F4324),COLUMN(F4324),4)):INDIRECT(ADDRESS(ROW(F4324)+N$5-1,COLUMN(F4324),4)))</f>
        <v>24500.000000000004</v>
      </c>
      <c r="K4324" s="18">
        <f t="shared" ca="1" si="1281"/>
        <v>16350</v>
      </c>
      <c r="L4324" s="18">
        <f t="shared" ca="1" si="1291"/>
        <v>16350</v>
      </c>
      <c r="M4324" s="18">
        <f t="shared" ca="1" si="1275"/>
        <v>0</v>
      </c>
      <c r="N4324" s="34">
        <f t="shared" ca="1" si="1282"/>
        <v>19115.059538127527</v>
      </c>
      <c r="P4324" s="18">
        <f t="shared" ca="1" si="1276"/>
        <v>1076.2315297106234</v>
      </c>
      <c r="Q4324" s="47">
        <f ca="1">SUM(L$15:L4324)-SUM(M$15:M4324)</f>
        <v>16350</v>
      </c>
      <c r="R4324" s="47" t="str">
        <f t="shared" ca="1" si="1277"/>
        <v>M4327</v>
      </c>
      <c r="S4324" s="40">
        <f t="shared" ca="1" si="1283"/>
        <v>0</v>
      </c>
      <c r="T4324" s="46">
        <f t="shared" ca="1" si="1284"/>
        <v>2</v>
      </c>
      <c r="X4324" s="74">
        <f t="shared" ca="1" si="1285"/>
        <v>-1.0762315297106233</v>
      </c>
      <c r="Y4324" s="75">
        <f t="shared" ca="1" si="1286"/>
        <v>-1.0762315297106233</v>
      </c>
      <c r="Z4324" s="74">
        <f t="shared" ca="1" si="1287"/>
        <v>0.34087769568621018</v>
      </c>
      <c r="AA4324" s="76">
        <f t="shared" ca="1" si="1288"/>
        <v>-1076.2315297106234</v>
      </c>
      <c r="AB4324" s="76">
        <f t="shared" ca="1" si="1289"/>
        <v>340.87769568621019</v>
      </c>
    </row>
    <row r="4325" spans="1:28" x14ac:dyDescent="0.25">
      <c r="A4325" s="2">
        <f t="shared" si="1290"/>
        <v>21</v>
      </c>
      <c r="B4325" s="16">
        <f ca="1">VLOOKUP(A4325,PERIODS!$O$4:$P$33,2,FALSE)</f>
        <v>3.5000000000000003E-2</v>
      </c>
      <c r="C4325" s="15"/>
      <c r="D4325" s="18">
        <v>4311</v>
      </c>
      <c r="E4325" s="34">
        <f t="shared" ca="1" si="1292"/>
        <v>19115.059538127527</v>
      </c>
      <c r="F4325" s="34">
        <f t="shared" ca="1" si="1274"/>
        <v>3500.0000000000005</v>
      </c>
      <c r="G4325" s="69">
        <f t="shared" ca="1" si="1278"/>
        <v>0</v>
      </c>
      <c r="H4325" s="34">
        <f t="shared" ca="1" si="1279"/>
        <v>-1721.1457612194492</v>
      </c>
      <c r="I4325" s="34">
        <f t="shared" ca="1" si="1280"/>
        <v>1778.8542387805512</v>
      </c>
      <c r="J4325" s="18">
        <f ca="1">SUM(INDIRECT(ADDRESS(ROW(F4325),COLUMN(F4325),4)):INDIRECT(ADDRESS(ROW(F4325)+N$5-1,COLUMN(F4325),4)))</f>
        <v>24500.000000000004</v>
      </c>
      <c r="K4325" s="18">
        <f t="shared" ca="1" si="1281"/>
        <v>16350</v>
      </c>
      <c r="L4325" s="18">
        <f t="shared" ca="1" si="1291"/>
        <v>0</v>
      </c>
      <c r="M4325" s="18">
        <f t="shared" ca="1" si="1275"/>
        <v>0</v>
      </c>
      <c r="N4325" s="34">
        <f t="shared" ca="1" si="1282"/>
        <v>17336.205299346977</v>
      </c>
      <c r="P4325" s="18">
        <f t="shared" ca="1" si="1276"/>
        <v>1721.1457612194492</v>
      </c>
      <c r="Q4325" s="47">
        <f ca="1">SUM(L$15:L4325)-SUM(M$15:M4325)</f>
        <v>16350</v>
      </c>
      <c r="R4325" s="47" t="str">
        <f t="shared" ca="1" si="1277"/>
        <v>M4328</v>
      </c>
      <c r="S4325" s="40">
        <f t="shared" ca="1" si="1283"/>
        <v>0</v>
      </c>
      <c r="T4325" s="46">
        <f t="shared" ca="1" si="1284"/>
        <v>32</v>
      </c>
      <c r="X4325" s="74">
        <f t="shared" ca="1" si="1285"/>
        <v>-1.7211457612194492</v>
      </c>
      <c r="Y4325" s="75">
        <f t="shared" ca="1" si="1286"/>
        <v>-1.7211457612194492</v>
      </c>
      <c r="Z4325" s="74">
        <f t="shared" ca="1" si="1287"/>
        <v>0.17886109835484701</v>
      </c>
      <c r="AA4325" s="76">
        <f t="shared" ca="1" si="1288"/>
        <v>-1721.1457612194492</v>
      </c>
      <c r="AB4325" s="76">
        <f t="shared" ca="1" si="1289"/>
        <v>178.861098354847</v>
      </c>
    </row>
    <row r="4326" spans="1:28" x14ac:dyDescent="0.25">
      <c r="A4326" s="2">
        <f t="shared" si="1290"/>
        <v>22</v>
      </c>
      <c r="B4326" s="16">
        <f ca="1">VLOOKUP(A4326,PERIODS!$O$4:$P$33,2,FALSE)</f>
        <v>3.5000000000000003E-2</v>
      </c>
      <c r="C4326" s="15"/>
      <c r="D4326" s="18">
        <v>4312</v>
      </c>
      <c r="E4326" s="34">
        <f t="shared" ca="1" si="1292"/>
        <v>17336.205299346977</v>
      </c>
      <c r="F4326" s="34">
        <f t="shared" ca="1" si="1274"/>
        <v>3500.0000000000005</v>
      </c>
      <c r="G4326" s="69">
        <f t="shared" ca="1" si="1278"/>
        <v>0</v>
      </c>
      <c r="H4326" s="34">
        <f t="shared" ca="1" si="1279"/>
        <v>-54.768991213322003</v>
      </c>
      <c r="I4326" s="34">
        <f t="shared" ca="1" si="1280"/>
        <v>3445.2310087866786</v>
      </c>
      <c r="J4326" s="18">
        <f ca="1">SUM(INDIRECT(ADDRESS(ROW(F4326),COLUMN(F4326),4)):INDIRECT(ADDRESS(ROW(F4326)+N$5-1,COLUMN(F4326),4)))</f>
        <v>25000.000000000004</v>
      </c>
      <c r="K4326" s="18">
        <f t="shared" ca="1" si="1281"/>
        <v>16350</v>
      </c>
      <c r="L4326" s="18">
        <f t="shared" ca="1" si="1291"/>
        <v>0</v>
      </c>
      <c r="M4326" s="18">
        <f t="shared" ca="1" si="1275"/>
        <v>0</v>
      </c>
      <c r="N4326" s="34">
        <f t="shared" ca="1" si="1282"/>
        <v>13890.974290560298</v>
      </c>
      <c r="P4326" s="18">
        <f t="shared" ca="1" si="1276"/>
        <v>54.768991213322003</v>
      </c>
      <c r="Q4326" s="47">
        <f ca="1">SUM(L$15:L4326)-SUM(M$15:M4326)</f>
        <v>16350</v>
      </c>
      <c r="R4326" s="47" t="str">
        <f t="shared" ca="1" si="1277"/>
        <v>M4329</v>
      </c>
      <c r="S4326" s="40">
        <f t="shared" ca="1" si="1283"/>
        <v>0</v>
      </c>
      <c r="T4326" s="46">
        <f t="shared" ca="1" si="1284"/>
        <v>61</v>
      </c>
      <c r="X4326" s="74">
        <f t="shared" ca="1" si="1285"/>
        <v>-5.4768991213322002E-2</v>
      </c>
      <c r="Y4326" s="75">
        <f t="shared" ca="1" si="1286"/>
        <v>-5.4768991213322002E-2</v>
      </c>
      <c r="Z4326" s="74">
        <f t="shared" ca="1" si="1287"/>
        <v>0.94670381959568428</v>
      </c>
      <c r="AA4326" s="76">
        <f t="shared" ca="1" si="1288"/>
        <v>-54.768991213322003</v>
      </c>
      <c r="AB4326" s="76">
        <f t="shared" ca="1" si="1289"/>
        <v>946.70381959568431</v>
      </c>
    </row>
    <row r="4327" spans="1:28" x14ac:dyDescent="0.25">
      <c r="A4327" s="2">
        <f t="shared" si="1290"/>
        <v>23</v>
      </c>
      <c r="B4327" s="16">
        <f ca="1">VLOOKUP(A4327,PERIODS!$O$4:$P$33,2,FALSE)</f>
        <v>3.5000000000000003E-2</v>
      </c>
      <c r="C4327" s="15"/>
      <c r="D4327" s="18">
        <v>4313</v>
      </c>
      <c r="E4327" s="34">
        <f t="shared" ca="1" si="1292"/>
        <v>13890.974290560298</v>
      </c>
      <c r="F4327" s="34">
        <f t="shared" ca="1" si="1274"/>
        <v>3500.0000000000005</v>
      </c>
      <c r="G4327" s="69">
        <f t="shared" ca="1" si="1278"/>
        <v>0</v>
      </c>
      <c r="H4327" s="34">
        <f t="shared" ca="1" si="1279"/>
        <v>888.98300208340436</v>
      </c>
      <c r="I4327" s="34">
        <f t="shared" ca="1" si="1280"/>
        <v>4388.9830020834052</v>
      </c>
      <c r="J4327" s="18">
        <f ca="1">SUM(INDIRECT(ADDRESS(ROW(F4327),COLUMN(F4327),4)):INDIRECT(ADDRESS(ROW(F4327)+N$5-1,COLUMN(F4327),4)))</f>
        <v>25500.000000000004</v>
      </c>
      <c r="K4327" s="18">
        <f t="shared" ca="1" si="1281"/>
        <v>0</v>
      </c>
      <c r="L4327" s="18">
        <f t="shared" ca="1" si="1291"/>
        <v>0</v>
      </c>
      <c r="M4327" s="18">
        <f t="shared" ca="1" si="1275"/>
        <v>16350</v>
      </c>
      <c r="N4327" s="34">
        <f t="shared" ca="1" si="1282"/>
        <v>25851.991288476893</v>
      </c>
      <c r="P4327" s="18">
        <f t="shared" ca="1" si="1276"/>
        <v>888.98300208340436</v>
      </c>
      <c r="Q4327" s="47">
        <f ca="1">SUM(L$15:L4327)-SUM(M$15:M4327)</f>
        <v>0</v>
      </c>
      <c r="R4327" s="47" t="str">
        <f t="shared" ca="1" si="1277"/>
        <v>M4330</v>
      </c>
      <c r="S4327" s="40">
        <f t="shared" ca="1" si="1283"/>
        <v>0</v>
      </c>
      <c r="T4327" s="46">
        <f t="shared" ca="1" si="1284"/>
        <v>17</v>
      </c>
      <c r="X4327" s="74">
        <f t="shared" ca="1" si="1285"/>
        <v>0.88898300208340431</v>
      </c>
      <c r="Y4327" s="75">
        <f t="shared" ca="1" si="1286"/>
        <v>0.88898300208340431</v>
      </c>
      <c r="Z4327" s="74">
        <f t="shared" ca="1" si="1287"/>
        <v>2.4326543883898224</v>
      </c>
      <c r="AA4327" s="76">
        <f t="shared" ca="1" si="1288"/>
        <v>888.98300208340436</v>
      </c>
      <c r="AB4327" s="76">
        <f t="shared" ca="1" si="1289"/>
        <v>2432.6543883898225</v>
      </c>
    </row>
    <row r="4328" spans="1:28" x14ac:dyDescent="0.25">
      <c r="A4328" s="2">
        <f t="shared" si="1290"/>
        <v>24</v>
      </c>
      <c r="B4328" s="16">
        <f ca="1">VLOOKUP(A4328,PERIODS!$O$4:$P$33,2,FALSE)</f>
        <v>3.5000000000000003E-2</v>
      </c>
      <c r="C4328" s="15"/>
      <c r="D4328" s="18">
        <v>4314</v>
      </c>
      <c r="E4328" s="34">
        <f t="shared" ca="1" si="1292"/>
        <v>25851.991288476893</v>
      </c>
      <c r="F4328" s="34">
        <f t="shared" ca="1" si="1274"/>
        <v>3500.0000000000005</v>
      </c>
      <c r="G4328" s="69">
        <f t="shared" ca="1" si="1278"/>
        <v>0</v>
      </c>
      <c r="H4328" s="34">
        <f t="shared" ca="1" si="1279"/>
        <v>-39.427065582444463</v>
      </c>
      <c r="I4328" s="34">
        <f t="shared" ca="1" si="1280"/>
        <v>3460.5729344175561</v>
      </c>
      <c r="J4328" s="18">
        <f ca="1">SUM(INDIRECT(ADDRESS(ROW(F4328),COLUMN(F4328),4)):INDIRECT(ADDRESS(ROW(F4328)+N$5-1,COLUMN(F4328),4)))</f>
        <v>26000</v>
      </c>
      <c r="K4328" s="18">
        <f t="shared" ca="1" si="1281"/>
        <v>16350</v>
      </c>
      <c r="L4328" s="18">
        <f t="shared" ca="1" si="1291"/>
        <v>16350</v>
      </c>
      <c r="M4328" s="18">
        <f t="shared" ca="1" si="1275"/>
        <v>0</v>
      </c>
      <c r="N4328" s="34">
        <f t="shared" ca="1" si="1282"/>
        <v>22391.418354059337</v>
      </c>
      <c r="P4328" s="18">
        <f t="shared" ca="1" si="1276"/>
        <v>39.427065582444463</v>
      </c>
      <c r="Q4328" s="47">
        <f ca="1">SUM(L$15:L4328)-SUM(M$15:M4328)</f>
        <v>16350</v>
      </c>
      <c r="R4328" s="47" t="str">
        <f t="shared" ca="1" si="1277"/>
        <v>M4331</v>
      </c>
      <c r="S4328" s="40">
        <f t="shared" ca="1" si="1283"/>
        <v>0</v>
      </c>
      <c r="T4328" s="46">
        <f t="shared" ca="1" si="1284"/>
        <v>100</v>
      </c>
      <c r="X4328" s="74">
        <f t="shared" ca="1" si="1285"/>
        <v>-3.9427065582444465E-2</v>
      </c>
      <c r="Y4328" s="75">
        <f t="shared" ca="1" si="1286"/>
        <v>-3.9427065582444465E-2</v>
      </c>
      <c r="Z4328" s="74">
        <f t="shared" ca="1" si="1287"/>
        <v>0.96134006621157209</v>
      </c>
      <c r="AA4328" s="76">
        <f t="shared" ca="1" si="1288"/>
        <v>-39.427065582444463</v>
      </c>
      <c r="AB4328" s="76">
        <f t="shared" ca="1" si="1289"/>
        <v>961.34006621157209</v>
      </c>
    </row>
    <row r="4329" spans="1:28" x14ac:dyDescent="0.25">
      <c r="A4329" s="2">
        <f t="shared" si="1290"/>
        <v>25</v>
      </c>
      <c r="B4329" s="16">
        <f ca="1">VLOOKUP(A4329,PERIODS!$O$4:$P$33,2,FALSE)</f>
        <v>3.5000000000000003E-2</v>
      </c>
      <c r="C4329" s="15"/>
      <c r="D4329" s="18">
        <v>4315</v>
      </c>
      <c r="E4329" s="34">
        <f t="shared" ca="1" si="1292"/>
        <v>22391.418354059337</v>
      </c>
      <c r="F4329" s="34">
        <f t="shared" ca="1" si="1274"/>
        <v>3500.0000000000005</v>
      </c>
      <c r="G4329" s="69">
        <f t="shared" ca="1" si="1278"/>
        <v>0</v>
      </c>
      <c r="H4329" s="34">
        <f t="shared" ca="1" si="1279"/>
        <v>-291.48590449231131</v>
      </c>
      <c r="I4329" s="34">
        <f t="shared" ca="1" si="1280"/>
        <v>3208.514095507689</v>
      </c>
      <c r="J4329" s="18">
        <f ca="1">SUM(INDIRECT(ADDRESS(ROW(F4329),COLUMN(F4329),4)):INDIRECT(ADDRESS(ROW(F4329)+N$5-1,COLUMN(F4329),4)))</f>
        <v>24900</v>
      </c>
      <c r="K4329" s="18">
        <f t="shared" ca="1" si="1281"/>
        <v>16350</v>
      </c>
      <c r="L4329" s="18">
        <f t="shared" ca="1" si="1291"/>
        <v>0</v>
      </c>
      <c r="M4329" s="18">
        <f t="shared" ca="1" si="1275"/>
        <v>0</v>
      </c>
      <c r="N4329" s="34">
        <f t="shared" ca="1" si="1282"/>
        <v>19182.904258551647</v>
      </c>
      <c r="P4329" s="18">
        <f t="shared" ca="1" si="1276"/>
        <v>291.48590449231131</v>
      </c>
      <c r="Q4329" s="47">
        <f ca="1">SUM(L$15:L4329)-SUM(M$15:M4329)</f>
        <v>16350</v>
      </c>
      <c r="R4329" s="47" t="str">
        <f t="shared" ca="1" si="1277"/>
        <v>M4332</v>
      </c>
      <c r="S4329" s="40">
        <f t="shared" ca="1" si="1283"/>
        <v>0</v>
      </c>
      <c r="T4329" s="46">
        <f t="shared" ca="1" si="1284"/>
        <v>27</v>
      </c>
      <c r="X4329" s="74">
        <f t="shared" ca="1" si="1285"/>
        <v>-0.29148590449231132</v>
      </c>
      <c r="Y4329" s="75">
        <f t="shared" ca="1" si="1286"/>
        <v>-0.29148590449231132</v>
      </c>
      <c r="Z4329" s="74">
        <f t="shared" ca="1" si="1287"/>
        <v>0.7471525450231904</v>
      </c>
      <c r="AA4329" s="76">
        <f t="shared" ca="1" si="1288"/>
        <v>-291.48590449231131</v>
      </c>
      <c r="AB4329" s="76">
        <f t="shared" ca="1" si="1289"/>
        <v>747.15254502319044</v>
      </c>
    </row>
    <row r="4330" spans="1:28" x14ac:dyDescent="0.25">
      <c r="A4330" s="2">
        <f t="shared" si="1290"/>
        <v>26</v>
      </c>
      <c r="B4330" s="16">
        <f ca="1">VLOOKUP(A4330,PERIODS!$O$4:$P$33,2,FALSE)</f>
        <v>3.5000000000000003E-2</v>
      </c>
      <c r="C4330" s="15"/>
      <c r="D4330" s="18">
        <v>4316</v>
      </c>
      <c r="E4330" s="34">
        <f t="shared" ca="1" si="1292"/>
        <v>19182.904258551647</v>
      </c>
      <c r="F4330" s="34">
        <f t="shared" ca="1" si="1274"/>
        <v>3500.0000000000005</v>
      </c>
      <c r="G4330" s="69">
        <f t="shared" ca="1" si="1278"/>
        <v>0</v>
      </c>
      <c r="H4330" s="34">
        <f t="shared" ca="1" si="1279"/>
        <v>-1060.5462534911253</v>
      </c>
      <c r="I4330" s="34">
        <f t="shared" ca="1" si="1280"/>
        <v>2439.4537465088752</v>
      </c>
      <c r="J4330" s="18">
        <f ca="1">SUM(INDIRECT(ADDRESS(ROW(F4330),COLUMN(F4330),4)):INDIRECT(ADDRESS(ROW(F4330)+N$5-1,COLUMN(F4330),4)))</f>
        <v>23900</v>
      </c>
      <c r="K4330" s="18">
        <f t="shared" ca="1" si="1281"/>
        <v>16350</v>
      </c>
      <c r="L4330" s="18">
        <f t="shared" ca="1" si="1291"/>
        <v>0</v>
      </c>
      <c r="M4330" s="18">
        <f t="shared" ca="1" si="1275"/>
        <v>0</v>
      </c>
      <c r="N4330" s="34">
        <f t="shared" ca="1" si="1282"/>
        <v>16743.450512042771</v>
      </c>
      <c r="P4330" s="18">
        <f t="shared" ca="1" si="1276"/>
        <v>1060.5462534911253</v>
      </c>
      <c r="Q4330" s="47">
        <f ca="1">SUM(L$15:L4330)-SUM(M$15:M4330)</f>
        <v>16350</v>
      </c>
      <c r="R4330" s="47" t="str">
        <f t="shared" ca="1" si="1277"/>
        <v>M4333</v>
      </c>
      <c r="S4330" s="40">
        <f t="shared" ca="1" si="1283"/>
        <v>0</v>
      </c>
      <c r="T4330" s="46">
        <f t="shared" ca="1" si="1284"/>
        <v>24</v>
      </c>
      <c r="X4330" s="74">
        <f t="shared" ca="1" si="1285"/>
        <v>-1.0605462534911252</v>
      </c>
      <c r="Y4330" s="75">
        <f t="shared" ca="1" si="1286"/>
        <v>-1.0605462534911252</v>
      </c>
      <c r="Z4330" s="74">
        <f t="shared" ca="1" si="1287"/>
        <v>0.34626660931470632</v>
      </c>
      <c r="AA4330" s="76">
        <f t="shared" ca="1" si="1288"/>
        <v>-1060.5462534911253</v>
      </c>
      <c r="AB4330" s="76">
        <f t="shared" ca="1" si="1289"/>
        <v>346.26660931470633</v>
      </c>
    </row>
    <row r="4331" spans="1:28" x14ac:dyDescent="0.25">
      <c r="A4331" s="2">
        <f t="shared" si="1290"/>
        <v>27</v>
      </c>
      <c r="B4331" s="16">
        <f ca="1">VLOOKUP(A4331,PERIODS!$O$4:$P$33,2,FALSE)</f>
        <v>3.5000000000000003E-2</v>
      </c>
      <c r="C4331" s="15"/>
      <c r="D4331" s="18">
        <v>4317</v>
      </c>
      <c r="E4331" s="34">
        <f t="shared" ca="1" si="1292"/>
        <v>16743.450512042771</v>
      </c>
      <c r="F4331" s="34">
        <f t="shared" ca="1" si="1274"/>
        <v>3500.0000000000005</v>
      </c>
      <c r="G4331" s="69">
        <f t="shared" ca="1" si="1278"/>
        <v>0</v>
      </c>
      <c r="H4331" s="34">
        <f t="shared" ca="1" si="1279"/>
        <v>1568.5626689729195</v>
      </c>
      <c r="I4331" s="34">
        <f t="shared" ca="1" si="1280"/>
        <v>5068.5626689729197</v>
      </c>
      <c r="J4331" s="18">
        <f ca="1">SUM(INDIRECT(ADDRESS(ROW(F4331),COLUMN(F4331),4)):INDIRECT(ADDRESS(ROW(F4331)+N$5-1,COLUMN(F4331),4)))</f>
        <v>22900</v>
      </c>
      <c r="K4331" s="18">
        <f t="shared" ca="1" si="1281"/>
        <v>0</v>
      </c>
      <c r="L4331" s="18">
        <f t="shared" ca="1" si="1291"/>
        <v>0</v>
      </c>
      <c r="M4331" s="18">
        <f t="shared" ca="1" si="1275"/>
        <v>16350</v>
      </c>
      <c r="N4331" s="34">
        <f t="shared" ca="1" si="1282"/>
        <v>28024.887843069853</v>
      </c>
      <c r="P4331" s="18">
        <f t="shared" ca="1" si="1276"/>
        <v>1568.5626689729195</v>
      </c>
      <c r="Q4331" s="47">
        <f ca="1">SUM(L$15:L4331)-SUM(M$15:M4331)</f>
        <v>0</v>
      </c>
      <c r="R4331" s="47" t="str">
        <f t="shared" ca="1" si="1277"/>
        <v>M4334</v>
      </c>
      <c r="S4331" s="40">
        <f t="shared" ca="1" si="1283"/>
        <v>0</v>
      </c>
      <c r="T4331" s="46">
        <f t="shared" ca="1" si="1284"/>
        <v>4</v>
      </c>
      <c r="X4331" s="74">
        <f t="shared" ca="1" si="1285"/>
        <v>1.5685626689729195</v>
      </c>
      <c r="Y4331" s="75">
        <f t="shared" ca="1" si="1286"/>
        <v>1.5685626689729195</v>
      </c>
      <c r="Z4331" s="74">
        <f t="shared" ca="1" si="1287"/>
        <v>4.7997444118885149</v>
      </c>
      <c r="AA4331" s="76">
        <f t="shared" ca="1" si="1288"/>
        <v>1568.5626689729195</v>
      </c>
      <c r="AB4331" s="76">
        <f t="shared" ca="1" si="1289"/>
        <v>4799.7444118885151</v>
      </c>
    </row>
    <row r="4332" spans="1:28" x14ac:dyDescent="0.25">
      <c r="A4332" s="2">
        <f t="shared" si="1290"/>
        <v>28</v>
      </c>
      <c r="B4332" s="16">
        <f ca="1">VLOOKUP(A4332,PERIODS!$O$4:$P$33,2,FALSE)</f>
        <v>0.04</v>
      </c>
      <c r="C4332" s="15"/>
      <c r="D4332" s="18">
        <v>4318</v>
      </c>
      <c r="E4332" s="34">
        <f t="shared" ca="1" si="1292"/>
        <v>28024.887843069853</v>
      </c>
      <c r="F4332" s="34">
        <f t="shared" ca="1" si="1274"/>
        <v>4000</v>
      </c>
      <c r="G4332" s="69">
        <f t="shared" ca="1" si="1278"/>
        <v>0</v>
      </c>
      <c r="H4332" s="34">
        <f t="shared" ca="1" si="1279"/>
        <v>-844.61370275291688</v>
      </c>
      <c r="I4332" s="34">
        <f t="shared" ca="1" si="1280"/>
        <v>3155.3862972470833</v>
      </c>
      <c r="J4332" s="18">
        <f ca="1">SUM(INDIRECT(ADDRESS(ROW(F4332),COLUMN(F4332),4)):INDIRECT(ADDRESS(ROW(F4332)+N$5-1,COLUMN(F4332),4)))</f>
        <v>21900</v>
      </c>
      <c r="K4332" s="18">
        <f t="shared" ca="1" si="1281"/>
        <v>0</v>
      </c>
      <c r="L4332" s="18">
        <f t="shared" ca="1" si="1291"/>
        <v>0</v>
      </c>
      <c r="M4332" s="18">
        <f t="shared" ca="1" si="1275"/>
        <v>0</v>
      </c>
      <c r="N4332" s="34">
        <f t="shared" ca="1" si="1282"/>
        <v>24869.501545822772</v>
      </c>
      <c r="P4332" s="18">
        <f t="shared" ca="1" si="1276"/>
        <v>844.61370275291688</v>
      </c>
      <c r="Q4332" s="47">
        <f ca="1">SUM(L$15:L4332)-SUM(M$15:M4332)</f>
        <v>0</v>
      </c>
      <c r="R4332" s="47" t="str">
        <f t="shared" ca="1" si="1277"/>
        <v>M4335</v>
      </c>
      <c r="S4332" s="40">
        <f t="shared" ca="1" si="1283"/>
        <v>0</v>
      </c>
      <c r="T4332" s="46">
        <f t="shared" ca="1" si="1284"/>
        <v>80</v>
      </c>
      <c r="X4332" s="74">
        <f t="shared" ca="1" si="1285"/>
        <v>-0.84461370275291692</v>
      </c>
      <c r="Y4332" s="75">
        <f t="shared" ca="1" si="1286"/>
        <v>-0.84461370275291692</v>
      </c>
      <c r="Z4332" s="74">
        <f t="shared" ca="1" si="1287"/>
        <v>0.429723327090277</v>
      </c>
      <c r="AA4332" s="76">
        <f t="shared" ca="1" si="1288"/>
        <v>-844.61370275291688</v>
      </c>
      <c r="AB4332" s="76">
        <f t="shared" ca="1" si="1289"/>
        <v>429.723327090277</v>
      </c>
    </row>
    <row r="4333" spans="1:28" x14ac:dyDescent="0.25">
      <c r="A4333" s="2">
        <f t="shared" si="1290"/>
        <v>29</v>
      </c>
      <c r="B4333" s="16">
        <f ca="1">VLOOKUP(A4333,PERIODS!$O$4:$P$33,2,FALSE)</f>
        <v>0.04</v>
      </c>
      <c r="C4333" s="15"/>
      <c r="D4333" s="18">
        <v>4319</v>
      </c>
      <c r="E4333" s="34">
        <f t="shared" ca="1" si="1292"/>
        <v>24869.501545822772</v>
      </c>
      <c r="F4333" s="34">
        <f t="shared" ca="1" si="1274"/>
        <v>4000</v>
      </c>
      <c r="G4333" s="69">
        <f t="shared" ca="1" si="1278"/>
        <v>0</v>
      </c>
      <c r="H4333" s="34">
        <f t="shared" ca="1" si="1279"/>
        <v>142.04514118406021</v>
      </c>
      <c r="I4333" s="34">
        <f t="shared" ca="1" si="1280"/>
        <v>4142.0451411840604</v>
      </c>
      <c r="J4333" s="18">
        <f ca="1">SUM(INDIRECT(ADDRESS(ROW(F4333),COLUMN(F4333),4)):INDIRECT(ADDRESS(ROW(F4333)+N$5-1,COLUMN(F4333),4)))</f>
        <v>21200</v>
      </c>
      <c r="K4333" s="18">
        <f t="shared" ca="1" si="1281"/>
        <v>0</v>
      </c>
      <c r="L4333" s="18">
        <f t="shared" ca="1" si="1291"/>
        <v>0</v>
      </c>
      <c r="M4333" s="18">
        <f t="shared" ca="1" si="1275"/>
        <v>0</v>
      </c>
      <c r="N4333" s="34">
        <f t="shared" ca="1" si="1282"/>
        <v>20727.45640463871</v>
      </c>
      <c r="P4333" s="18">
        <f t="shared" ca="1" si="1276"/>
        <v>142.04514118406021</v>
      </c>
      <c r="Q4333" s="47">
        <f ca="1">SUM(L$15:L4333)-SUM(M$15:M4333)</f>
        <v>0</v>
      </c>
      <c r="R4333" s="47" t="str">
        <f t="shared" ca="1" si="1277"/>
        <v>M4336</v>
      </c>
      <c r="S4333" s="40">
        <f t="shared" ca="1" si="1283"/>
        <v>0</v>
      </c>
      <c r="T4333" s="46">
        <f t="shared" ca="1" si="1284"/>
        <v>88</v>
      </c>
      <c r="X4333" s="74">
        <f t="shared" ca="1" si="1285"/>
        <v>0.14204514118406023</v>
      </c>
      <c r="Y4333" s="75">
        <f t="shared" ca="1" si="1286"/>
        <v>0.14204514118406023</v>
      </c>
      <c r="Z4333" s="74">
        <f t="shared" ca="1" si="1287"/>
        <v>1.1526286783859758</v>
      </c>
      <c r="AA4333" s="76">
        <f t="shared" ca="1" si="1288"/>
        <v>142.04514118406021</v>
      </c>
      <c r="AB4333" s="76">
        <f t="shared" ca="1" si="1289"/>
        <v>1152.6286783859757</v>
      </c>
    </row>
    <row r="4334" spans="1:28" x14ac:dyDescent="0.25">
      <c r="A4334" s="2">
        <f t="shared" si="1290"/>
        <v>30</v>
      </c>
      <c r="B4334" s="16">
        <f ca="1">VLOOKUP(A4334,PERIODS!$O$4:$P$33,2,FALSE)</f>
        <v>0.04</v>
      </c>
      <c r="C4334" s="15"/>
      <c r="D4334" s="18">
        <v>4320</v>
      </c>
      <c r="E4334" s="34">
        <f t="shared" ca="1" si="1292"/>
        <v>20727.45640463871</v>
      </c>
      <c r="F4334" s="34">
        <f t="shared" ca="1" si="1274"/>
        <v>4000</v>
      </c>
      <c r="G4334" s="69">
        <f t="shared" ca="1" si="1278"/>
        <v>0</v>
      </c>
      <c r="H4334" s="34">
        <f t="shared" ca="1" si="1279"/>
        <v>-445.29234659526406</v>
      </c>
      <c r="I4334" s="34">
        <f t="shared" ca="1" si="1280"/>
        <v>3554.707653404736</v>
      </c>
      <c r="J4334" s="18">
        <f ca="1">SUM(INDIRECT(ADDRESS(ROW(F4334),COLUMN(F4334),4)):INDIRECT(ADDRESS(ROW(F4334)+N$5-1,COLUMN(F4334),4)))</f>
        <v>20500</v>
      </c>
      <c r="K4334" s="18">
        <f t="shared" ca="1" si="1281"/>
        <v>0</v>
      </c>
      <c r="L4334" s="18">
        <f t="shared" ca="1" si="1291"/>
        <v>0</v>
      </c>
      <c r="M4334" s="18">
        <f t="shared" ca="1" si="1275"/>
        <v>0</v>
      </c>
      <c r="N4334" s="34">
        <f t="shared" ca="1" si="1282"/>
        <v>17172.748751233972</v>
      </c>
      <c r="P4334" s="18">
        <f t="shared" ca="1" si="1276"/>
        <v>445.29234659526406</v>
      </c>
      <c r="Q4334" s="47">
        <f ca="1">SUM(L$15:L4334)-SUM(M$15:M4334)</f>
        <v>0</v>
      </c>
      <c r="R4334" s="47" t="str">
        <f t="shared" ca="1" si="1277"/>
        <v>M4337</v>
      </c>
      <c r="S4334" s="40">
        <f t="shared" ca="1" si="1283"/>
        <v>0</v>
      </c>
      <c r="T4334" s="46">
        <f t="shared" ca="1" si="1284"/>
        <v>17</v>
      </c>
      <c r="X4334" s="74">
        <f t="shared" ca="1" si="1285"/>
        <v>-0.44529234659526407</v>
      </c>
      <c r="Y4334" s="75">
        <f t="shared" ca="1" si="1286"/>
        <v>-0.44529234659526407</v>
      </c>
      <c r="Z4334" s="74">
        <f t="shared" ca="1" si="1287"/>
        <v>0.64063696061890396</v>
      </c>
      <c r="AA4334" s="76">
        <f t="shared" ca="1" si="1288"/>
        <v>-445.29234659526406</v>
      </c>
      <c r="AB4334" s="76">
        <f t="shared" ca="1" si="1289"/>
        <v>640.63696061890391</v>
      </c>
    </row>
    <row r="4335" spans="1:28" x14ac:dyDescent="0.25">
      <c r="A4335" s="2">
        <f t="shared" si="1290"/>
        <v>1</v>
      </c>
      <c r="B4335" s="16">
        <f ca="1">VLOOKUP(A4335,PERIODS!$O$4:$P$33,2,FALSE)</f>
        <v>2.4E-2</v>
      </c>
      <c r="C4335" s="15"/>
      <c r="D4335" s="18">
        <v>4321</v>
      </c>
      <c r="E4335" s="34">
        <f t="shared" ca="1" si="1292"/>
        <v>17172.748751233972</v>
      </c>
      <c r="F4335" s="34">
        <f t="shared" ca="1" si="1274"/>
        <v>2400</v>
      </c>
      <c r="G4335" s="69">
        <f t="shared" ca="1" si="1278"/>
        <v>0</v>
      </c>
      <c r="H4335" s="34">
        <f t="shared" ca="1" si="1279"/>
        <v>-1439.0000787062902</v>
      </c>
      <c r="I4335" s="34">
        <f t="shared" ca="1" si="1280"/>
        <v>960.9999212937098</v>
      </c>
      <c r="J4335" s="18">
        <f ca="1">SUM(INDIRECT(ADDRESS(ROW(F4335),COLUMN(F4335),4)):INDIRECT(ADDRESS(ROW(F4335)+N$5-1,COLUMN(F4335),4)))</f>
        <v>19800</v>
      </c>
      <c r="K4335" s="18">
        <f t="shared" ca="1" si="1281"/>
        <v>16350</v>
      </c>
      <c r="L4335" s="18">
        <f t="shared" ca="1" si="1291"/>
        <v>16350</v>
      </c>
      <c r="M4335" s="18">
        <f t="shared" ca="1" si="1275"/>
        <v>0</v>
      </c>
      <c r="N4335" s="34">
        <f t="shared" ca="1" si="1282"/>
        <v>16211.748829940263</v>
      </c>
      <c r="P4335" s="18">
        <f t="shared" ca="1" si="1276"/>
        <v>1439.0000787062902</v>
      </c>
      <c r="Q4335" s="47">
        <f ca="1">SUM(L$15:L4335)-SUM(M$15:M4335)</f>
        <v>16350</v>
      </c>
      <c r="R4335" s="47" t="str">
        <f t="shared" ca="1" si="1277"/>
        <v>M4338</v>
      </c>
      <c r="S4335" s="40">
        <f t="shared" ca="1" si="1283"/>
        <v>0</v>
      </c>
      <c r="T4335" s="46">
        <f t="shared" ca="1" si="1284"/>
        <v>64</v>
      </c>
      <c r="X4335" s="74">
        <f t="shared" ca="1" si="1285"/>
        <v>-1.4390000787062902</v>
      </c>
      <c r="Y4335" s="75">
        <f t="shared" ca="1" si="1286"/>
        <v>-1.4390000787062902</v>
      </c>
      <c r="Z4335" s="74">
        <f t="shared" ca="1" si="1287"/>
        <v>0.23716478627781981</v>
      </c>
      <c r="AA4335" s="76">
        <f t="shared" ca="1" si="1288"/>
        <v>-1439.0000787062902</v>
      </c>
      <c r="AB4335" s="76">
        <f t="shared" ca="1" si="1289"/>
        <v>237.16478627781981</v>
      </c>
    </row>
    <row r="4336" spans="1:28" x14ac:dyDescent="0.25">
      <c r="A4336" s="2">
        <f t="shared" si="1290"/>
        <v>2</v>
      </c>
      <c r="B4336" s="16">
        <f ca="1">VLOOKUP(A4336,PERIODS!$O$4:$P$33,2,FALSE)</f>
        <v>2.5000000000000001E-2</v>
      </c>
      <c r="C4336" s="15"/>
      <c r="D4336" s="18">
        <v>4322</v>
      </c>
      <c r="E4336" s="34">
        <f t="shared" ca="1" si="1292"/>
        <v>16211.748829940263</v>
      </c>
      <c r="F4336" s="34">
        <f t="shared" ca="1" si="1274"/>
        <v>2500</v>
      </c>
      <c r="G4336" s="69">
        <f t="shared" ca="1" si="1278"/>
        <v>0</v>
      </c>
      <c r="H4336" s="34">
        <f t="shared" ca="1" si="1279"/>
        <v>1327.435878166624</v>
      </c>
      <c r="I4336" s="34">
        <f t="shared" ca="1" si="1280"/>
        <v>3827.4358781666242</v>
      </c>
      <c r="J4336" s="18">
        <f ca="1">SUM(INDIRECT(ADDRESS(ROW(F4336),COLUMN(F4336),4)):INDIRECT(ADDRESS(ROW(F4336)+N$5-1,COLUMN(F4336),4)))</f>
        <v>20700</v>
      </c>
      <c r="K4336" s="18">
        <f t="shared" ca="1" si="1281"/>
        <v>16350</v>
      </c>
      <c r="L4336" s="18">
        <f t="shared" ca="1" si="1291"/>
        <v>0</v>
      </c>
      <c r="M4336" s="18">
        <f t="shared" ca="1" si="1275"/>
        <v>0</v>
      </c>
      <c r="N4336" s="34">
        <f t="shared" ca="1" si="1282"/>
        <v>12384.312951773638</v>
      </c>
      <c r="P4336" s="18">
        <f t="shared" ca="1" si="1276"/>
        <v>1327.435878166624</v>
      </c>
      <c r="Q4336" s="47">
        <f ca="1">SUM(L$15:L4336)-SUM(M$15:M4336)</f>
        <v>16350</v>
      </c>
      <c r="R4336" s="47" t="str">
        <f t="shared" ca="1" si="1277"/>
        <v>M4339</v>
      </c>
      <c r="S4336" s="40">
        <f t="shared" ca="1" si="1283"/>
        <v>0</v>
      </c>
      <c r="T4336" s="46">
        <f t="shared" ca="1" si="1284"/>
        <v>96</v>
      </c>
      <c r="X4336" s="74">
        <f t="shared" ca="1" si="1285"/>
        <v>1.327435878166624</v>
      </c>
      <c r="Y4336" s="75">
        <f t="shared" ca="1" si="1286"/>
        <v>1.327435878166624</v>
      </c>
      <c r="Z4336" s="74">
        <f t="shared" ca="1" si="1287"/>
        <v>3.7713607507011244</v>
      </c>
      <c r="AA4336" s="76">
        <f t="shared" ca="1" si="1288"/>
        <v>1327.435878166624</v>
      </c>
      <c r="AB4336" s="76">
        <f t="shared" ca="1" si="1289"/>
        <v>3771.3607507011243</v>
      </c>
    </row>
    <row r="4337" spans="1:28" x14ac:dyDescent="0.25">
      <c r="A4337" s="2">
        <f t="shared" si="1290"/>
        <v>3</v>
      </c>
      <c r="B4337" s="16">
        <f ca="1">VLOOKUP(A4337,PERIODS!$O$4:$P$33,2,FALSE)</f>
        <v>2.5000000000000001E-2</v>
      </c>
      <c r="C4337" s="15"/>
      <c r="D4337" s="18">
        <v>4323</v>
      </c>
      <c r="E4337" s="34">
        <f t="shared" ca="1" si="1292"/>
        <v>12384.312951773638</v>
      </c>
      <c r="F4337" s="34">
        <f t="shared" ca="1" si="1274"/>
        <v>2500</v>
      </c>
      <c r="G4337" s="69">
        <f t="shared" ca="1" si="1278"/>
        <v>0</v>
      </c>
      <c r="H4337" s="34">
        <f t="shared" ca="1" si="1279"/>
        <v>500.30654194767266</v>
      </c>
      <c r="I4337" s="34">
        <f t="shared" ca="1" si="1280"/>
        <v>3000.3065419476725</v>
      </c>
      <c r="J4337" s="18">
        <f ca="1">SUM(INDIRECT(ADDRESS(ROW(F4337),COLUMN(F4337),4)):INDIRECT(ADDRESS(ROW(F4337)+N$5-1,COLUMN(F4337),4)))</f>
        <v>21500</v>
      </c>
      <c r="K4337" s="18">
        <f t="shared" ca="1" si="1281"/>
        <v>16350</v>
      </c>
      <c r="L4337" s="18">
        <f t="shared" ca="1" si="1291"/>
        <v>0</v>
      </c>
      <c r="M4337" s="18">
        <f t="shared" ca="1" si="1275"/>
        <v>0</v>
      </c>
      <c r="N4337" s="34">
        <f t="shared" ca="1" si="1282"/>
        <v>9384.0064098259645</v>
      </c>
      <c r="P4337" s="18">
        <f t="shared" ca="1" si="1276"/>
        <v>500.30654194767266</v>
      </c>
      <c r="Q4337" s="47">
        <f ca="1">SUM(L$15:L4337)-SUM(M$15:M4337)</f>
        <v>16350</v>
      </c>
      <c r="R4337" s="47" t="str">
        <f t="shared" ca="1" si="1277"/>
        <v>M4340</v>
      </c>
      <c r="S4337" s="40">
        <f t="shared" ca="1" si="1283"/>
        <v>0</v>
      </c>
      <c r="T4337" s="46">
        <f t="shared" ca="1" si="1284"/>
        <v>13</v>
      </c>
      <c r="X4337" s="74">
        <f t="shared" ca="1" si="1285"/>
        <v>0.50030654194767266</v>
      </c>
      <c r="Y4337" s="75">
        <f t="shared" ca="1" si="1286"/>
        <v>0.50030654194767266</v>
      </c>
      <c r="Z4337" s="74">
        <f t="shared" ca="1" si="1287"/>
        <v>1.6492267504010256</v>
      </c>
      <c r="AA4337" s="76">
        <f t="shared" ca="1" si="1288"/>
        <v>500.30654194767266</v>
      </c>
      <c r="AB4337" s="76">
        <f t="shared" ca="1" si="1289"/>
        <v>1649.2267504010256</v>
      </c>
    </row>
    <row r="4338" spans="1:28" x14ac:dyDescent="0.25">
      <c r="A4338" s="2">
        <f t="shared" si="1290"/>
        <v>4</v>
      </c>
      <c r="B4338" s="16">
        <f ca="1">VLOOKUP(A4338,PERIODS!$O$4:$P$33,2,FALSE)</f>
        <v>2.5000000000000001E-2</v>
      </c>
      <c r="C4338" s="15"/>
      <c r="D4338" s="18">
        <v>4324</v>
      </c>
      <c r="E4338" s="34">
        <f t="shared" ca="1" si="1292"/>
        <v>9384.0064098259645</v>
      </c>
      <c r="F4338" s="34">
        <f t="shared" ca="1" si="1274"/>
        <v>2500</v>
      </c>
      <c r="G4338" s="69">
        <f t="shared" ca="1" si="1278"/>
        <v>0</v>
      </c>
      <c r="H4338" s="34">
        <f t="shared" ca="1" si="1279"/>
        <v>472.50599744594626</v>
      </c>
      <c r="I4338" s="34">
        <f t="shared" ca="1" si="1280"/>
        <v>2972.5059974459464</v>
      </c>
      <c r="J4338" s="18">
        <f ca="1">SUM(INDIRECT(ADDRESS(ROW(F4338),COLUMN(F4338),4)):INDIRECT(ADDRESS(ROW(F4338)+N$5-1,COLUMN(F4338),4)))</f>
        <v>22300</v>
      </c>
      <c r="K4338" s="18">
        <f t="shared" ca="1" si="1281"/>
        <v>0</v>
      </c>
      <c r="L4338" s="18">
        <f t="shared" ca="1" si="1291"/>
        <v>0</v>
      </c>
      <c r="M4338" s="18">
        <f t="shared" ca="1" si="1275"/>
        <v>16350</v>
      </c>
      <c r="N4338" s="34">
        <f t="shared" ca="1" si="1282"/>
        <v>22761.500412380017</v>
      </c>
      <c r="P4338" s="18">
        <f t="shared" ca="1" si="1276"/>
        <v>472.50599744594626</v>
      </c>
      <c r="Q4338" s="47">
        <f ca="1">SUM(L$15:L4338)-SUM(M$15:M4338)</f>
        <v>0</v>
      </c>
      <c r="R4338" s="47" t="str">
        <f t="shared" ca="1" si="1277"/>
        <v>M4341</v>
      </c>
      <c r="S4338" s="40">
        <f t="shared" ca="1" si="1283"/>
        <v>0</v>
      </c>
      <c r="T4338" s="46">
        <f t="shared" ca="1" si="1284"/>
        <v>59</v>
      </c>
      <c r="X4338" s="74">
        <f t="shared" ca="1" si="1285"/>
        <v>0.47250599744594629</v>
      </c>
      <c r="Y4338" s="75">
        <f t="shared" ca="1" si="1286"/>
        <v>0.47250599744594629</v>
      </c>
      <c r="Z4338" s="74">
        <f t="shared" ca="1" si="1287"/>
        <v>1.6040088027787589</v>
      </c>
      <c r="AA4338" s="76">
        <f t="shared" ca="1" si="1288"/>
        <v>472.50599744594626</v>
      </c>
      <c r="AB4338" s="76">
        <f t="shared" ca="1" si="1289"/>
        <v>1604.008802778759</v>
      </c>
    </row>
    <row r="4339" spans="1:28" x14ac:dyDescent="0.25">
      <c r="A4339" s="2">
        <f t="shared" si="1290"/>
        <v>5</v>
      </c>
      <c r="B4339" s="16">
        <f ca="1">VLOOKUP(A4339,PERIODS!$O$4:$P$33,2,FALSE)</f>
        <v>3.3000000000000002E-2</v>
      </c>
      <c r="C4339" s="15"/>
      <c r="D4339" s="18">
        <v>4325</v>
      </c>
      <c r="E4339" s="34">
        <f t="shared" ca="1" si="1292"/>
        <v>22761.500412380017</v>
      </c>
      <c r="F4339" s="34">
        <f t="shared" ca="1" si="1274"/>
        <v>3300</v>
      </c>
      <c r="G4339" s="69">
        <f t="shared" ca="1" si="1278"/>
        <v>0</v>
      </c>
      <c r="H4339" s="34">
        <f t="shared" ca="1" si="1279"/>
        <v>1540.5532147412089</v>
      </c>
      <c r="I4339" s="34">
        <f t="shared" ca="1" si="1280"/>
        <v>4840.5532147412086</v>
      </c>
      <c r="J4339" s="18">
        <f ca="1">SUM(INDIRECT(ADDRESS(ROW(F4339),COLUMN(F4339),4)):INDIRECT(ADDRESS(ROW(F4339)+N$5-1,COLUMN(F4339),4)))</f>
        <v>23100</v>
      </c>
      <c r="K4339" s="18">
        <f t="shared" ca="1" si="1281"/>
        <v>16350</v>
      </c>
      <c r="L4339" s="18">
        <f t="shared" ca="1" si="1291"/>
        <v>16350</v>
      </c>
      <c r="M4339" s="18">
        <f t="shared" ca="1" si="1275"/>
        <v>0</v>
      </c>
      <c r="N4339" s="34">
        <f t="shared" ca="1" si="1282"/>
        <v>17920.947197638809</v>
      </c>
      <c r="P4339" s="18">
        <f t="shared" ca="1" si="1276"/>
        <v>1540.5532147412089</v>
      </c>
      <c r="Q4339" s="47">
        <f ca="1">SUM(L$15:L4339)-SUM(M$15:M4339)</f>
        <v>16350</v>
      </c>
      <c r="R4339" s="47" t="str">
        <f t="shared" ca="1" si="1277"/>
        <v>M4342</v>
      </c>
      <c r="S4339" s="40">
        <f t="shared" ca="1" si="1283"/>
        <v>0</v>
      </c>
      <c r="T4339" s="46">
        <f t="shared" ca="1" si="1284"/>
        <v>30</v>
      </c>
      <c r="X4339" s="74">
        <f t="shared" ca="1" si="1285"/>
        <v>1.5405532147412089</v>
      </c>
      <c r="Y4339" s="75">
        <f t="shared" ca="1" si="1286"/>
        <v>1.5405532147412089</v>
      </c>
      <c r="Z4339" s="74">
        <f t="shared" ca="1" si="1287"/>
        <v>4.66717150501026</v>
      </c>
      <c r="AA4339" s="76">
        <f t="shared" ca="1" si="1288"/>
        <v>1540.5532147412089</v>
      </c>
      <c r="AB4339" s="76">
        <f t="shared" ca="1" si="1289"/>
        <v>4667.1715050102603</v>
      </c>
    </row>
    <row r="4340" spans="1:28" x14ac:dyDescent="0.25">
      <c r="A4340" s="2">
        <f t="shared" si="1290"/>
        <v>6</v>
      </c>
      <c r="B4340" s="16">
        <f ca="1">VLOOKUP(A4340,PERIODS!$O$4:$P$33,2,FALSE)</f>
        <v>3.3000000000000002E-2</v>
      </c>
      <c r="C4340" s="15"/>
      <c r="D4340" s="18">
        <v>4326</v>
      </c>
      <c r="E4340" s="34">
        <f t="shared" ca="1" si="1292"/>
        <v>17920.947197638809</v>
      </c>
      <c r="F4340" s="34">
        <f t="shared" ca="1" si="1274"/>
        <v>3300</v>
      </c>
      <c r="G4340" s="69">
        <f t="shared" ca="1" si="1278"/>
        <v>0</v>
      </c>
      <c r="H4340" s="34">
        <f t="shared" ca="1" si="1279"/>
        <v>-415.10601839925778</v>
      </c>
      <c r="I4340" s="34">
        <f t="shared" ca="1" si="1280"/>
        <v>2884.8939816007423</v>
      </c>
      <c r="J4340" s="18">
        <f ca="1">SUM(INDIRECT(ADDRESS(ROW(F4340),COLUMN(F4340),4)):INDIRECT(ADDRESS(ROW(F4340)+N$5-1,COLUMN(F4340),4)))</f>
        <v>23100</v>
      </c>
      <c r="K4340" s="18">
        <f t="shared" ca="1" si="1281"/>
        <v>16350</v>
      </c>
      <c r="L4340" s="18">
        <f t="shared" ca="1" si="1291"/>
        <v>0</v>
      </c>
      <c r="M4340" s="18">
        <f t="shared" ca="1" si="1275"/>
        <v>0</v>
      </c>
      <c r="N4340" s="34">
        <f t="shared" ca="1" si="1282"/>
        <v>15036.053216038066</v>
      </c>
      <c r="P4340" s="18">
        <f t="shared" ca="1" si="1276"/>
        <v>415.10601839925778</v>
      </c>
      <c r="Q4340" s="47">
        <f ca="1">SUM(L$15:L4340)-SUM(M$15:M4340)</f>
        <v>16350</v>
      </c>
      <c r="R4340" s="47" t="str">
        <f t="shared" ca="1" si="1277"/>
        <v>M4343</v>
      </c>
      <c r="S4340" s="40">
        <f t="shared" ca="1" si="1283"/>
        <v>0</v>
      </c>
      <c r="T4340" s="46">
        <f t="shared" ca="1" si="1284"/>
        <v>21</v>
      </c>
      <c r="X4340" s="74">
        <f t="shared" ca="1" si="1285"/>
        <v>-0.41510601839925776</v>
      </c>
      <c r="Y4340" s="75">
        <f t="shared" ca="1" si="1286"/>
        <v>-0.41510601839925776</v>
      </c>
      <c r="Z4340" s="74">
        <f t="shared" ca="1" si="1287"/>
        <v>0.66027027619640566</v>
      </c>
      <c r="AA4340" s="76">
        <f t="shared" ca="1" si="1288"/>
        <v>-415.10601839925778</v>
      </c>
      <c r="AB4340" s="76">
        <f t="shared" ca="1" si="1289"/>
        <v>660.27027619640569</v>
      </c>
    </row>
    <row r="4341" spans="1:28" x14ac:dyDescent="0.25">
      <c r="A4341" s="2">
        <f t="shared" si="1290"/>
        <v>7</v>
      </c>
      <c r="B4341" s="16">
        <f ca="1">VLOOKUP(A4341,PERIODS!$O$4:$P$33,2,FALSE)</f>
        <v>3.3000000000000002E-2</v>
      </c>
      <c r="C4341" s="15"/>
      <c r="D4341" s="18">
        <v>4327</v>
      </c>
      <c r="E4341" s="34">
        <f t="shared" ca="1" si="1292"/>
        <v>15036.053216038066</v>
      </c>
      <c r="F4341" s="34">
        <f t="shared" ca="1" si="1274"/>
        <v>3300</v>
      </c>
      <c r="G4341" s="69">
        <f t="shared" ca="1" si="1278"/>
        <v>0</v>
      </c>
      <c r="H4341" s="34">
        <f t="shared" ca="1" si="1279"/>
        <v>329.09075095927165</v>
      </c>
      <c r="I4341" s="34">
        <f t="shared" ca="1" si="1280"/>
        <v>3629.0907509592716</v>
      </c>
      <c r="J4341" s="18">
        <f ca="1">SUM(INDIRECT(ADDRESS(ROW(F4341),COLUMN(F4341),4)):INDIRECT(ADDRESS(ROW(F4341)+N$5-1,COLUMN(F4341),4)))</f>
        <v>23100</v>
      </c>
      <c r="K4341" s="18">
        <f t="shared" ca="1" si="1281"/>
        <v>16350</v>
      </c>
      <c r="L4341" s="18">
        <f t="shared" ca="1" si="1291"/>
        <v>0</v>
      </c>
      <c r="M4341" s="18">
        <f t="shared" ca="1" si="1275"/>
        <v>0</v>
      </c>
      <c r="N4341" s="34">
        <f t="shared" ca="1" si="1282"/>
        <v>11406.962465078796</v>
      </c>
      <c r="P4341" s="18">
        <f t="shared" ca="1" si="1276"/>
        <v>329.09075095927165</v>
      </c>
      <c r="Q4341" s="47">
        <f ca="1">SUM(L$15:L4341)-SUM(M$15:M4341)</f>
        <v>16350</v>
      </c>
      <c r="R4341" s="47" t="str">
        <f t="shared" ca="1" si="1277"/>
        <v>M4344</v>
      </c>
      <c r="S4341" s="40">
        <f t="shared" ca="1" si="1283"/>
        <v>0</v>
      </c>
      <c r="T4341" s="46">
        <f t="shared" ca="1" si="1284"/>
        <v>67</v>
      </c>
      <c r="X4341" s="74">
        <f t="shared" ca="1" si="1285"/>
        <v>0.32909075095927165</v>
      </c>
      <c r="Y4341" s="75">
        <f t="shared" ca="1" si="1286"/>
        <v>0.32909075095927165</v>
      </c>
      <c r="Z4341" s="74">
        <f t="shared" ca="1" si="1287"/>
        <v>1.3897039668332596</v>
      </c>
      <c r="AA4341" s="76">
        <f t="shared" ca="1" si="1288"/>
        <v>329.09075095927165</v>
      </c>
      <c r="AB4341" s="76">
        <f t="shared" ca="1" si="1289"/>
        <v>1389.7039668332595</v>
      </c>
    </row>
    <row r="4342" spans="1:28" x14ac:dyDescent="0.25">
      <c r="A4342" s="2">
        <f t="shared" si="1290"/>
        <v>8</v>
      </c>
      <c r="B4342" s="16">
        <f ca="1">VLOOKUP(A4342,PERIODS!$O$4:$P$33,2,FALSE)</f>
        <v>3.3000000000000002E-2</v>
      </c>
      <c r="C4342" s="15"/>
      <c r="D4342" s="18">
        <v>4328</v>
      </c>
      <c r="E4342" s="34">
        <f t="shared" ca="1" si="1292"/>
        <v>11406.962465078796</v>
      </c>
      <c r="F4342" s="34">
        <f t="shared" ca="1" si="1274"/>
        <v>3300</v>
      </c>
      <c r="G4342" s="69">
        <f t="shared" ca="1" si="1278"/>
        <v>0</v>
      </c>
      <c r="H4342" s="34">
        <f t="shared" ca="1" si="1279"/>
        <v>1199.5714282016706</v>
      </c>
      <c r="I4342" s="34">
        <f t="shared" ca="1" si="1280"/>
        <v>4499.5714282016706</v>
      </c>
      <c r="J4342" s="18">
        <f ca="1">SUM(INDIRECT(ADDRESS(ROW(F4342),COLUMN(F4342),4)):INDIRECT(ADDRESS(ROW(F4342)+N$5-1,COLUMN(F4342),4)))</f>
        <v>23100</v>
      </c>
      <c r="K4342" s="18">
        <f t="shared" ca="1" si="1281"/>
        <v>0</v>
      </c>
      <c r="L4342" s="18">
        <f t="shared" ca="1" si="1291"/>
        <v>0</v>
      </c>
      <c r="M4342" s="18">
        <f t="shared" ca="1" si="1275"/>
        <v>16350</v>
      </c>
      <c r="N4342" s="34">
        <f t="shared" ca="1" si="1282"/>
        <v>23257.391036877125</v>
      </c>
      <c r="P4342" s="18">
        <f t="shared" ca="1" si="1276"/>
        <v>1199.5714282016706</v>
      </c>
      <c r="Q4342" s="47">
        <f ca="1">SUM(L$15:L4342)-SUM(M$15:M4342)</f>
        <v>0</v>
      </c>
      <c r="R4342" s="47" t="str">
        <f t="shared" ca="1" si="1277"/>
        <v>M4345</v>
      </c>
      <c r="S4342" s="40">
        <f t="shared" ca="1" si="1283"/>
        <v>0</v>
      </c>
      <c r="T4342" s="46">
        <f t="shared" ca="1" si="1284"/>
        <v>71</v>
      </c>
      <c r="X4342" s="74">
        <f t="shared" ca="1" si="1285"/>
        <v>1.1995714282016707</v>
      </c>
      <c r="Y4342" s="75">
        <f t="shared" ca="1" si="1286"/>
        <v>1.1995714282016707</v>
      </c>
      <c r="Z4342" s="74">
        <f t="shared" ca="1" si="1287"/>
        <v>3.3186943191219762</v>
      </c>
      <c r="AA4342" s="76">
        <f t="shared" ca="1" si="1288"/>
        <v>1199.5714282016706</v>
      </c>
      <c r="AB4342" s="76">
        <f t="shared" ca="1" si="1289"/>
        <v>3318.6943191219762</v>
      </c>
    </row>
    <row r="4343" spans="1:28" x14ac:dyDescent="0.25">
      <c r="A4343" s="2">
        <f t="shared" si="1290"/>
        <v>9</v>
      </c>
      <c r="B4343" s="16">
        <f ca="1">VLOOKUP(A4343,PERIODS!$O$4:$P$33,2,FALSE)</f>
        <v>3.3000000000000002E-2</v>
      </c>
      <c r="C4343" s="15"/>
      <c r="D4343" s="18">
        <v>4329</v>
      </c>
      <c r="E4343" s="34">
        <f t="shared" ca="1" si="1292"/>
        <v>23257.391036877125</v>
      </c>
      <c r="F4343" s="34">
        <f t="shared" ca="1" si="1274"/>
        <v>3300</v>
      </c>
      <c r="G4343" s="69">
        <f t="shared" ca="1" si="1278"/>
        <v>0</v>
      </c>
      <c r="H4343" s="34">
        <f t="shared" ca="1" si="1279"/>
        <v>134.55365704417233</v>
      </c>
      <c r="I4343" s="34">
        <f t="shared" ca="1" si="1280"/>
        <v>3434.5536570441723</v>
      </c>
      <c r="J4343" s="18">
        <f ca="1">SUM(INDIRECT(ADDRESS(ROW(F4343),COLUMN(F4343),4)):INDIRECT(ADDRESS(ROW(F4343)+N$5-1,COLUMN(F4343),4)))</f>
        <v>23100</v>
      </c>
      <c r="K4343" s="18">
        <f t="shared" ca="1" si="1281"/>
        <v>0</v>
      </c>
      <c r="L4343" s="18">
        <f t="shared" ca="1" si="1291"/>
        <v>0</v>
      </c>
      <c r="M4343" s="18">
        <f t="shared" ca="1" si="1275"/>
        <v>0</v>
      </c>
      <c r="N4343" s="34">
        <f t="shared" ca="1" si="1282"/>
        <v>19822.837379832952</v>
      </c>
      <c r="P4343" s="18">
        <f t="shared" ca="1" si="1276"/>
        <v>134.55365704417233</v>
      </c>
      <c r="Q4343" s="47">
        <f ca="1">SUM(L$15:L4343)-SUM(M$15:M4343)</f>
        <v>0</v>
      </c>
      <c r="R4343" s="47" t="str">
        <f t="shared" ca="1" si="1277"/>
        <v>M4346</v>
      </c>
      <c r="S4343" s="40">
        <f t="shared" ca="1" si="1283"/>
        <v>0</v>
      </c>
      <c r="T4343" s="46">
        <f t="shared" ca="1" si="1284"/>
        <v>49</v>
      </c>
      <c r="X4343" s="74">
        <f t="shared" ca="1" si="1285"/>
        <v>0.13455365704417233</v>
      </c>
      <c r="Y4343" s="75">
        <f t="shared" ca="1" si="1286"/>
        <v>0.13455365704417233</v>
      </c>
      <c r="Z4343" s="74">
        <f t="shared" ca="1" si="1287"/>
        <v>1.1440260424114463</v>
      </c>
      <c r="AA4343" s="76">
        <f t="shared" ca="1" si="1288"/>
        <v>134.55365704417233</v>
      </c>
      <c r="AB4343" s="76">
        <f t="shared" ca="1" si="1289"/>
        <v>1144.0260424114463</v>
      </c>
    </row>
    <row r="4344" spans="1:28" x14ac:dyDescent="0.25">
      <c r="A4344" s="2">
        <f t="shared" si="1290"/>
        <v>10</v>
      </c>
      <c r="B4344" s="16">
        <f ca="1">VLOOKUP(A4344,PERIODS!$O$4:$P$33,2,FALSE)</f>
        <v>3.3000000000000002E-2</v>
      </c>
      <c r="C4344" s="15"/>
      <c r="D4344" s="18">
        <v>4330</v>
      </c>
      <c r="E4344" s="34">
        <f t="shared" ca="1" si="1292"/>
        <v>19822.837379832952</v>
      </c>
      <c r="F4344" s="34">
        <f t="shared" ca="1" si="1274"/>
        <v>3300</v>
      </c>
      <c r="G4344" s="69">
        <f t="shared" ca="1" si="1278"/>
        <v>0</v>
      </c>
      <c r="H4344" s="34">
        <f t="shared" ca="1" si="1279"/>
        <v>-1142.7091093046386</v>
      </c>
      <c r="I4344" s="34">
        <f t="shared" ca="1" si="1280"/>
        <v>2157.2908906953617</v>
      </c>
      <c r="J4344" s="18">
        <f ca="1">SUM(INDIRECT(ADDRESS(ROW(F4344),COLUMN(F4344),4)):INDIRECT(ADDRESS(ROW(F4344)+N$5-1,COLUMN(F4344),4)))</f>
        <v>23100</v>
      </c>
      <c r="K4344" s="18">
        <f t="shared" ca="1" si="1281"/>
        <v>16350</v>
      </c>
      <c r="L4344" s="18">
        <f t="shared" ca="1" si="1291"/>
        <v>16350</v>
      </c>
      <c r="M4344" s="18">
        <f t="shared" ca="1" si="1275"/>
        <v>0</v>
      </c>
      <c r="N4344" s="34">
        <f t="shared" ca="1" si="1282"/>
        <v>17665.546489137589</v>
      </c>
      <c r="P4344" s="18">
        <f t="shared" ca="1" si="1276"/>
        <v>1142.7091093046386</v>
      </c>
      <c r="Q4344" s="47">
        <f ca="1">SUM(L$15:L4344)-SUM(M$15:M4344)</f>
        <v>16350</v>
      </c>
      <c r="R4344" s="47" t="str">
        <f t="shared" ca="1" si="1277"/>
        <v>M4347</v>
      </c>
      <c r="S4344" s="40">
        <f t="shared" ca="1" si="1283"/>
        <v>0</v>
      </c>
      <c r="T4344" s="46">
        <f t="shared" ca="1" si="1284"/>
        <v>70</v>
      </c>
      <c r="X4344" s="74">
        <f t="shared" ca="1" si="1285"/>
        <v>-1.1427091093046386</v>
      </c>
      <c r="Y4344" s="75">
        <f t="shared" ca="1" si="1286"/>
        <v>-1.1427091093046386</v>
      </c>
      <c r="Z4344" s="74">
        <f t="shared" ca="1" si="1287"/>
        <v>0.31895376968898881</v>
      </c>
      <c r="AA4344" s="76">
        <f t="shared" ca="1" si="1288"/>
        <v>-1142.7091093046386</v>
      </c>
      <c r="AB4344" s="76">
        <f t="shared" ca="1" si="1289"/>
        <v>318.95376968898881</v>
      </c>
    </row>
    <row r="4345" spans="1:28" x14ac:dyDescent="0.25">
      <c r="A4345" s="2">
        <f t="shared" si="1290"/>
        <v>11</v>
      </c>
      <c r="B4345" s="16">
        <f ca="1">VLOOKUP(A4345,PERIODS!$O$4:$P$33,2,FALSE)</f>
        <v>3.3000000000000002E-2</v>
      </c>
      <c r="C4345" s="15"/>
      <c r="D4345" s="18">
        <v>4331</v>
      </c>
      <c r="E4345" s="34">
        <f t="shared" ca="1" si="1292"/>
        <v>17665.546489137589</v>
      </c>
      <c r="F4345" s="34">
        <f t="shared" ca="1" si="1274"/>
        <v>3300</v>
      </c>
      <c r="G4345" s="69">
        <f t="shared" ca="1" si="1278"/>
        <v>0</v>
      </c>
      <c r="H4345" s="34">
        <f t="shared" ca="1" si="1279"/>
        <v>-2031.0471102812953</v>
      </c>
      <c r="I4345" s="34">
        <f t="shared" ca="1" si="1280"/>
        <v>1268.9528897187047</v>
      </c>
      <c r="J4345" s="18">
        <f ca="1">SUM(INDIRECT(ADDRESS(ROW(F4345),COLUMN(F4345),4)):INDIRECT(ADDRESS(ROW(F4345)+N$5-1,COLUMN(F4345),4)))</f>
        <v>23300</v>
      </c>
      <c r="K4345" s="18">
        <f t="shared" ca="1" si="1281"/>
        <v>16350</v>
      </c>
      <c r="L4345" s="18">
        <f t="shared" ca="1" si="1291"/>
        <v>0</v>
      </c>
      <c r="M4345" s="18">
        <f t="shared" ca="1" si="1275"/>
        <v>0</v>
      </c>
      <c r="N4345" s="34">
        <f t="shared" ca="1" si="1282"/>
        <v>16396.593599418884</v>
      </c>
      <c r="P4345" s="18">
        <f t="shared" ca="1" si="1276"/>
        <v>2031.0471102812953</v>
      </c>
      <c r="Q4345" s="47">
        <f ca="1">SUM(L$15:L4345)-SUM(M$15:M4345)</f>
        <v>16350</v>
      </c>
      <c r="R4345" s="47" t="str">
        <f t="shared" ca="1" si="1277"/>
        <v>M4348</v>
      </c>
      <c r="S4345" s="40">
        <f t="shared" ca="1" si="1283"/>
        <v>0</v>
      </c>
      <c r="T4345" s="46">
        <f t="shared" ca="1" si="1284"/>
        <v>58</v>
      </c>
      <c r="X4345" s="74">
        <f t="shared" ca="1" si="1285"/>
        <v>-2.0310471102812953</v>
      </c>
      <c r="Y4345" s="75">
        <f t="shared" ca="1" si="1286"/>
        <v>-2.0310471102812953</v>
      </c>
      <c r="Z4345" s="74">
        <f t="shared" ca="1" si="1287"/>
        <v>0.13119807034963044</v>
      </c>
      <c r="AA4345" s="76">
        <f t="shared" ca="1" si="1288"/>
        <v>-2031.0471102812953</v>
      </c>
      <c r="AB4345" s="76">
        <f t="shared" ca="1" si="1289"/>
        <v>131.19807034963043</v>
      </c>
    </row>
    <row r="4346" spans="1:28" x14ac:dyDescent="0.25">
      <c r="A4346" s="2">
        <f t="shared" si="1290"/>
        <v>12</v>
      </c>
      <c r="B4346" s="16">
        <f ca="1">VLOOKUP(A4346,PERIODS!$O$4:$P$33,2,FALSE)</f>
        <v>3.3000000000000002E-2</v>
      </c>
      <c r="C4346" s="15"/>
      <c r="D4346" s="18">
        <v>4332</v>
      </c>
      <c r="E4346" s="34">
        <f t="shared" ca="1" si="1292"/>
        <v>16396.593599418884</v>
      </c>
      <c r="F4346" s="34">
        <f t="shared" ca="1" si="1274"/>
        <v>3300</v>
      </c>
      <c r="G4346" s="69">
        <f t="shared" ca="1" si="1278"/>
        <v>0</v>
      </c>
      <c r="H4346" s="34">
        <f t="shared" ca="1" si="1279"/>
        <v>21.879292608335337</v>
      </c>
      <c r="I4346" s="34">
        <f t="shared" ca="1" si="1280"/>
        <v>3321.8792926083352</v>
      </c>
      <c r="J4346" s="18">
        <f ca="1">SUM(INDIRECT(ADDRESS(ROW(F4346),COLUMN(F4346),4)):INDIRECT(ADDRESS(ROW(F4346)+N$5-1,COLUMN(F4346),4)))</f>
        <v>23500</v>
      </c>
      <c r="K4346" s="18">
        <f t="shared" ca="1" si="1281"/>
        <v>16350</v>
      </c>
      <c r="L4346" s="18">
        <f t="shared" ca="1" si="1291"/>
        <v>0</v>
      </c>
      <c r="M4346" s="18">
        <f t="shared" ca="1" si="1275"/>
        <v>0</v>
      </c>
      <c r="N4346" s="34">
        <f t="shared" ca="1" si="1282"/>
        <v>13074.714306810549</v>
      </c>
      <c r="P4346" s="18">
        <f t="shared" ca="1" si="1276"/>
        <v>21.879292608335337</v>
      </c>
      <c r="Q4346" s="47">
        <f ca="1">SUM(L$15:L4346)-SUM(M$15:M4346)</f>
        <v>16350</v>
      </c>
      <c r="R4346" s="47" t="str">
        <f t="shared" ca="1" si="1277"/>
        <v>M4349</v>
      </c>
      <c r="S4346" s="40">
        <f t="shared" ca="1" si="1283"/>
        <v>0</v>
      </c>
      <c r="T4346" s="46">
        <f t="shared" ca="1" si="1284"/>
        <v>77</v>
      </c>
      <c r="X4346" s="74">
        <f t="shared" ca="1" si="1285"/>
        <v>2.1879292608335339E-2</v>
      </c>
      <c r="Y4346" s="75">
        <f t="shared" ca="1" si="1286"/>
        <v>2.1879292608335339E-2</v>
      </c>
      <c r="Z4346" s="74">
        <f t="shared" ca="1" si="1287"/>
        <v>1.0221203995364561</v>
      </c>
      <c r="AA4346" s="76">
        <f t="shared" ca="1" si="1288"/>
        <v>21.879292608335337</v>
      </c>
      <c r="AB4346" s="76">
        <f t="shared" ca="1" si="1289"/>
        <v>1022.120399536456</v>
      </c>
    </row>
    <row r="4347" spans="1:28" x14ac:dyDescent="0.25">
      <c r="A4347" s="2">
        <f t="shared" si="1290"/>
        <v>13</v>
      </c>
      <c r="B4347" s="16">
        <f ca="1">VLOOKUP(A4347,PERIODS!$O$4:$P$33,2,FALSE)</f>
        <v>3.3000000000000002E-2</v>
      </c>
      <c r="C4347" s="15"/>
      <c r="D4347" s="18">
        <v>4333</v>
      </c>
      <c r="E4347" s="34">
        <f t="shared" ca="1" si="1292"/>
        <v>13074.714306810549</v>
      </c>
      <c r="F4347" s="34">
        <f t="shared" ca="1" si="1274"/>
        <v>3300</v>
      </c>
      <c r="G4347" s="69">
        <f t="shared" ca="1" si="1278"/>
        <v>0</v>
      </c>
      <c r="H4347" s="34">
        <f t="shared" ca="1" si="1279"/>
        <v>184.11720518631674</v>
      </c>
      <c r="I4347" s="34">
        <f t="shared" ca="1" si="1280"/>
        <v>3484.1172051863168</v>
      </c>
      <c r="J4347" s="18">
        <f ca="1">SUM(INDIRECT(ADDRESS(ROW(F4347),COLUMN(F4347),4)):INDIRECT(ADDRESS(ROW(F4347)+N$5-1,COLUMN(F4347),4)))</f>
        <v>23700</v>
      </c>
      <c r="K4347" s="18">
        <f t="shared" ca="1" si="1281"/>
        <v>0</v>
      </c>
      <c r="L4347" s="18">
        <f t="shared" ca="1" si="1291"/>
        <v>0</v>
      </c>
      <c r="M4347" s="18">
        <f t="shared" ca="1" si="1275"/>
        <v>16350</v>
      </c>
      <c r="N4347" s="34">
        <f t="shared" ca="1" si="1282"/>
        <v>25940.597101624233</v>
      </c>
      <c r="P4347" s="18">
        <f t="shared" ca="1" si="1276"/>
        <v>184.11720518631674</v>
      </c>
      <c r="Q4347" s="47">
        <f ca="1">SUM(L$15:L4347)-SUM(M$15:M4347)</f>
        <v>0</v>
      </c>
      <c r="R4347" s="47" t="str">
        <f t="shared" ca="1" si="1277"/>
        <v>M4350</v>
      </c>
      <c r="S4347" s="40">
        <f t="shared" ca="1" si="1283"/>
        <v>0</v>
      </c>
      <c r="T4347" s="46">
        <f t="shared" ca="1" si="1284"/>
        <v>9</v>
      </c>
      <c r="X4347" s="74">
        <f t="shared" ca="1" si="1285"/>
        <v>0.18411720518631675</v>
      </c>
      <c r="Y4347" s="75">
        <f t="shared" ca="1" si="1286"/>
        <v>0.18411720518631675</v>
      </c>
      <c r="Z4347" s="74">
        <f t="shared" ca="1" si="1287"/>
        <v>1.2021567138412048</v>
      </c>
      <c r="AA4347" s="76">
        <f t="shared" ca="1" si="1288"/>
        <v>184.11720518631674</v>
      </c>
      <c r="AB4347" s="76">
        <f t="shared" ca="1" si="1289"/>
        <v>1202.1567138412049</v>
      </c>
    </row>
    <row r="4348" spans="1:28" x14ac:dyDescent="0.25">
      <c r="A4348" s="2">
        <f t="shared" si="1290"/>
        <v>14</v>
      </c>
      <c r="B4348" s="16">
        <f ca="1">VLOOKUP(A4348,PERIODS!$O$4:$P$33,2,FALSE)</f>
        <v>3.3000000000000002E-2</v>
      </c>
      <c r="C4348" s="15"/>
      <c r="D4348" s="18">
        <v>4334</v>
      </c>
      <c r="E4348" s="34">
        <f t="shared" ca="1" si="1292"/>
        <v>25940.597101624233</v>
      </c>
      <c r="F4348" s="34">
        <f t="shared" ca="1" si="1274"/>
        <v>3300</v>
      </c>
      <c r="G4348" s="69">
        <f t="shared" ca="1" si="1278"/>
        <v>0</v>
      </c>
      <c r="H4348" s="34">
        <f t="shared" ca="1" si="1279"/>
        <v>659.67677276134737</v>
      </c>
      <c r="I4348" s="34">
        <f t="shared" ca="1" si="1280"/>
        <v>3959.6767727613474</v>
      </c>
      <c r="J4348" s="18">
        <f ca="1">SUM(INDIRECT(ADDRESS(ROW(F4348),COLUMN(F4348),4)):INDIRECT(ADDRESS(ROW(F4348)+N$5-1,COLUMN(F4348),4)))</f>
        <v>23900</v>
      </c>
      <c r="K4348" s="18">
        <f t="shared" ca="1" si="1281"/>
        <v>0</v>
      </c>
      <c r="L4348" s="18">
        <f t="shared" ca="1" si="1291"/>
        <v>0</v>
      </c>
      <c r="M4348" s="18">
        <f t="shared" ca="1" si="1275"/>
        <v>0</v>
      </c>
      <c r="N4348" s="34">
        <f t="shared" ca="1" si="1282"/>
        <v>21980.920328862885</v>
      </c>
      <c r="P4348" s="18">
        <f t="shared" ca="1" si="1276"/>
        <v>659.67677276134737</v>
      </c>
      <c r="Q4348" s="47">
        <f ca="1">SUM(L$15:L4348)-SUM(M$15:M4348)</f>
        <v>0</v>
      </c>
      <c r="R4348" s="47" t="str">
        <f t="shared" ca="1" si="1277"/>
        <v>M4351</v>
      </c>
      <c r="S4348" s="40">
        <f t="shared" ca="1" si="1283"/>
        <v>0</v>
      </c>
      <c r="T4348" s="46">
        <f t="shared" ca="1" si="1284"/>
        <v>21</v>
      </c>
      <c r="X4348" s="74">
        <f t="shared" ca="1" si="1285"/>
        <v>0.6596767727613474</v>
      </c>
      <c r="Y4348" s="75">
        <f t="shared" ca="1" si="1286"/>
        <v>0.6596767727613474</v>
      </c>
      <c r="Z4348" s="74">
        <f t="shared" ca="1" si="1287"/>
        <v>1.9341670578770627</v>
      </c>
      <c r="AA4348" s="76">
        <f t="shared" ca="1" si="1288"/>
        <v>659.67677276134737</v>
      </c>
      <c r="AB4348" s="76">
        <f t="shared" ca="1" si="1289"/>
        <v>1934.1670578770627</v>
      </c>
    </row>
    <row r="4349" spans="1:28" x14ac:dyDescent="0.25">
      <c r="A4349" s="2">
        <f t="shared" si="1290"/>
        <v>15</v>
      </c>
      <c r="B4349" s="16">
        <f ca="1">VLOOKUP(A4349,PERIODS!$O$4:$P$33,2,FALSE)</f>
        <v>3.3000000000000002E-2</v>
      </c>
      <c r="C4349" s="15"/>
      <c r="D4349" s="18">
        <v>4335</v>
      </c>
      <c r="E4349" s="34">
        <f t="shared" ca="1" si="1292"/>
        <v>21980.920328862885</v>
      </c>
      <c r="F4349" s="34">
        <f t="shared" ca="1" si="1274"/>
        <v>3300</v>
      </c>
      <c r="G4349" s="69">
        <f t="shared" ca="1" si="1278"/>
        <v>0</v>
      </c>
      <c r="H4349" s="34">
        <f t="shared" ca="1" si="1279"/>
        <v>-664.13556540838135</v>
      </c>
      <c r="I4349" s="34">
        <f t="shared" ca="1" si="1280"/>
        <v>2635.8644345916186</v>
      </c>
      <c r="J4349" s="18">
        <f ca="1">SUM(INDIRECT(ADDRESS(ROW(F4349),COLUMN(F4349),4)):INDIRECT(ADDRESS(ROW(F4349)+N$5-1,COLUMN(F4349),4)))</f>
        <v>24100</v>
      </c>
      <c r="K4349" s="18">
        <f t="shared" ca="1" si="1281"/>
        <v>16350</v>
      </c>
      <c r="L4349" s="18">
        <f t="shared" ca="1" si="1291"/>
        <v>16350</v>
      </c>
      <c r="M4349" s="18">
        <f t="shared" ca="1" si="1275"/>
        <v>0</v>
      </c>
      <c r="N4349" s="34">
        <f t="shared" ca="1" si="1282"/>
        <v>19345.055894271267</v>
      </c>
      <c r="P4349" s="18">
        <f t="shared" ca="1" si="1276"/>
        <v>664.13556540838135</v>
      </c>
      <c r="Q4349" s="47">
        <f ca="1">SUM(L$15:L4349)-SUM(M$15:M4349)</f>
        <v>16350</v>
      </c>
      <c r="R4349" s="47" t="str">
        <f t="shared" ca="1" si="1277"/>
        <v>M4352</v>
      </c>
      <c r="S4349" s="40">
        <f t="shared" ca="1" si="1283"/>
        <v>0</v>
      </c>
      <c r="T4349" s="46">
        <f t="shared" ca="1" si="1284"/>
        <v>56</v>
      </c>
      <c r="X4349" s="74">
        <f t="shared" ca="1" si="1285"/>
        <v>-0.66413556540838137</v>
      </c>
      <c r="Y4349" s="75">
        <f t="shared" ca="1" si="1286"/>
        <v>-0.66413556540838137</v>
      </c>
      <c r="Z4349" s="74">
        <f t="shared" ca="1" si="1287"/>
        <v>0.51471827573363016</v>
      </c>
      <c r="AA4349" s="76">
        <f t="shared" ca="1" si="1288"/>
        <v>-664.13556540838135</v>
      </c>
      <c r="AB4349" s="76">
        <f t="shared" ca="1" si="1289"/>
        <v>514.71827573363021</v>
      </c>
    </row>
    <row r="4350" spans="1:28" x14ac:dyDescent="0.25">
      <c r="A4350" s="2">
        <f t="shared" si="1290"/>
        <v>16</v>
      </c>
      <c r="B4350" s="16">
        <f ca="1">VLOOKUP(A4350,PERIODS!$O$4:$P$33,2,FALSE)</f>
        <v>3.3000000000000002E-2</v>
      </c>
      <c r="C4350" s="15"/>
      <c r="D4350" s="18">
        <v>4336</v>
      </c>
      <c r="E4350" s="34">
        <f t="shared" ca="1" si="1292"/>
        <v>19345.055894271267</v>
      </c>
      <c r="F4350" s="34">
        <f t="shared" ca="1" si="1274"/>
        <v>3300</v>
      </c>
      <c r="G4350" s="69">
        <f t="shared" ca="1" si="1278"/>
        <v>0</v>
      </c>
      <c r="H4350" s="34">
        <f t="shared" ca="1" si="1279"/>
        <v>-297.80709492806659</v>
      </c>
      <c r="I4350" s="34">
        <f t="shared" ca="1" si="1280"/>
        <v>3002.1929050719336</v>
      </c>
      <c r="J4350" s="18">
        <f ca="1">SUM(INDIRECT(ADDRESS(ROW(F4350),COLUMN(F4350),4)):INDIRECT(ADDRESS(ROW(F4350)+N$5-1,COLUMN(F4350),4)))</f>
        <v>24300</v>
      </c>
      <c r="K4350" s="18">
        <f t="shared" ca="1" si="1281"/>
        <v>16350</v>
      </c>
      <c r="L4350" s="18">
        <f t="shared" ca="1" si="1291"/>
        <v>0</v>
      </c>
      <c r="M4350" s="18">
        <f t="shared" ca="1" si="1275"/>
        <v>0</v>
      </c>
      <c r="N4350" s="34">
        <f t="shared" ca="1" si="1282"/>
        <v>16342.862989199333</v>
      </c>
      <c r="P4350" s="18">
        <f t="shared" ca="1" si="1276"/>
        <v>297.80709492806659</v>
      </c>
      <c r="Q4350" s="47">
        <f ca="1">SUM(L$15:L4350)-SUM(M$15:M4350)</f>
        <v>16350</v>
      </c>
      <c r="R4350" s="47" t="str">
        <f t="shared" ca="1" si="1277"/>
        <v>M4353</v>
      </c>
      <c r="S4350" s="40">
        <f t="shared" ca="1" si="1283"/>
        <v>0</v>
      </c>
      <c r="T4350" s="46">
        <f t="shared" ca="1" si="1284"/>
        <v>93</v>
      </c>
      <c r="X4350" s="74">
        <f t="shared" ca="1" si="1285"/>
        <v>-0.29780709492806656</v>
      </c>
      <c r="Y4350" s="75">
        <f t="shared" ca="1" si="1286"/>
        <v>-0.29780709492806656</v>
      </c>
      <c r="Z4350" s="74">
        <f t="shared" ca="1" si="1287"/>
        <v>0.7424445472533977</v>
      </c>
      <c r="AA4350" s="76">
        <f t="shared" ca="1" si="1288"/>
        <v>-297.80709492806659</v>
      </c>
      <c r="AB4350" s="76">
        <f t="shared" ca="1" si="1289"/>
        <v>742.44454725339767</v>
      </c>
    </row>
    <row r="4351" spans="1:28" x14ac:dyDescent="0.25">
      <c r="A4351" s="2">
        <f t="shared" si="1290"/>
        <v>17</v>
      </c>
      <c r="B4351" s="16">
        <f ca="1">VLOOKUP(A4351,PERIODS!$O$4:$P$33,2,FALSE)</f>
        <v>3.5000000000000003E-2</v>
      </c>
      <c r="C4351" s="15"/>
      <c r="D4351" s="18">
        <v>4337</v>
      </c>
      <c r="E4351" s="34">
        <f t="shared" ca="1" si="1292"/>
        <v>16342.862989199333</v>
      </c>
      <c r="F4351" s="34">
        <f t="shared" ca="1" si="1274"/>
        <v>3500.0000000000005</v>
      </c>
      <c r="G4351" s="69">
        <f t="shared" ca="1" si="1278"/>
        <v>0</v>
      </c>
      <c r="H4351" s="34">
        <f t="shared" ca="1" si="1279"/>
        <v>152.12205647054179</v>
      </c>
      <c r="I4351" s="34">
        <f t="shared" ca="1" si="1280"/>
        <v>3652.1220564705422</v>
      </c>
      <c r="J4351" s="18">
        <f ca="1">SUM(INDIRECT(ADDRESS(ROW(F4351),COLUMN(F4351),4)):INDIRECT(ADDRESS(ROW(F4351)+N$5-1,COLUMN(F4351),4)))</f>
        <v>24500.000000000004</v>
      </c>
      <c r="K4351" s="18">
        <f t="shared" ca="1" si="1281"/>
        <v>16350</v>
      </c>
      <c r="L4351" s="18">
        <f t="shared" ca="1" si="1291"/>
        <v>0</v>
      </c>
      <c r="M4351" s="18">
        <f t="shared" ca="1" si="1275"/>
        <v>0</v>
      </c>
      <c r="N4351" s="34">
        <f t="shared" ca="1" si="1282"/>
        <v>12690.740932728791</v>
      </c>
      <c r="P4351" s="18">
        <f t="shared" ca="1" si="1276"/>
        <v>152.12205647054179</v>
      </c>
      <c r="Q4351" s="47">
        <f ca="1">SUM(L$15:L4351)-SUM(M$15:M4351)</f>
        <v>16350</v>
      </c>
      <c r="R4351" s="47" t="str">
        <f t="shared" ca="1" si="1277"/>
        <v>M4354</v>
      </c>
      <c r="S4351" s="40">
        <f t="shared" ca="1" si="1283"/>
        <v>0</v>
      </c>
      <c r="T4351" s="46">
        <f t="shared" ca="1" si="1284"/>
        <v>45</v>
      </c>
      <c r="X4351" s="74">
        <f t="shared" ca="1" si="1285"/>
        <v>0.15212205647054181</v>
      </c>
      <c r="Y4351" s="75">
        <f t="shared" ca="1" si="1286"/>
        <v>0.15212205647054181</v>
      </c>
      <c r="Z4351" s="74">
        <f t="shared" ca="1" si="1287"/>
        <v>1.1643023383937718</v>
      </c>
      <c r="AA4351" s="76">
        <f t="shared" ca="1" si="1288"/>
        <v>152.12205647054179</v>
      </c>
      <c r="AB4351" s="76">
        <f t="shared" ca="1" si="1289"/>
        <v>1164.3023383937718</v>
      </c>
    </row>
    <row r="4352" spans="1:28" x14ac:dyDescent="0.25">
      <c r="A4352" s="2">
        <f t="shared" si="1290"/>
        <v>18</v>
      </c>
      <c r="B4352" s="16">
        <f ca="1">VLOOKUP(A4352,PERIODS!$O$4:$P$33,2,FALSE)</f>
        <v>3.5000000000000003E-2</v>
      </c>
      <c r="C4352" s="15"/>
      <c r="D4352" s="18">
        <v>4338</v>
      </c>
      <c r="E4352" s="34">
        <f t="shared" ca="1" si="1292"/>
        <v>12690.740932728791</v>
      </c>
      <c r="F4352" s="34">
        <f t="shared" ca="1" si="1274"/>
        <v>3500.0000000000005</v>
      </c>
      <c r="G4352" s="69">
        <f t="shared" ca="1" si="1278"/>
        <v>0</v>
      </c>
      <c r="H4352" s="34">
        <f t="shared" ca="1" si="1279"/>
        <v>1085.2748823304387</v>
      </c>
      <c r="I4352" s="34">
        <f t="shared" ca="1" si="1280"/>
        <v>4585.2748823304391</v>
      </c>
      <c r="J4352" s="18">
        <f ca="1">SUM(INDIRECT(ADDRESS(ROW(F4352),COLUMN(F4352),4)):INDIRECT(ADDRESS(ROW(F4352)+N$5-1,COLUMN(F4352),4)))</f>
        <v>24500.000000000004</v>
      </c>
      <c r="K4352" s="18">
        <f t="shared" ca="1" si="1281"/>
        <v>0</v>
      </c>
      <c r="L4352" s="18">
        <f t="shared" ca="1" si="1291"/>
        <v>0</v>
      </c>
      <c r="M4352" s="18">
        <f t="shared" ca="1" si="1275"/>
        <v>16350</v>
      </c>
      <c r="N4352" s="34">
        <f t="shared" ca="1" si="1282"/>
        <v>24455.466050398354</v>
      </c>
      <c r="P4352" s="18">
        <f t="shared" ca="1" si="1276"/>
        <v>1085.2748823304387</v>
      </c>
      <c r="Q4352" s="47">
        <f ca="1">SUM(L$15:L4352)-SUM(M$15:M4352)</f>
        <v>0</v>
      </c>
      <c r="R4352" s="47" t="str">
        <f t="shared" ca="1" si="1277"/>
        <v>M4355</v>
      </c>
      <c r="S4352" s="40">
        <f t="shared" ca="1" si="1283"/>
        <v>0</v>
      </c>
      <c r="T4352" s="46">
        <f t="shared" ca="1" si="1284"/>
        <v>32</v>
      </c>
      <c r="X4352" s="74">
        <f t="shared" ca="1" si="1285"/>
        <v>1.0852748823304388</v>
      </c>
      <c r="Y4352" s="75">
        <f t="shared" ca="1" si="1286"/>
        <v>1.0852748823304388</v>
      </c>
      <c r="Z4352" s="74">
        <f t="shared" ca="1" si="1287"/>
        <v>2.960253428271979</v>
      </c>
      <c r="AA4352" s="76">
        <f t="shared" ca="1" si="1288"/>
        <v>1085.2748823304387</v>
      </c>
      <c r="AB4352" s="76">
        <f t="shared" ca="1" si="1289"/>
        <v>2960.2534282719789</v>
      </c>
    </row>
    <row r="4353" spans="1:28" x14ac:dyDescent="0.25">
      <c r="A4353" s="2">
        <f t="shared" si="1290"/>
        <v>19</v>
      </c>
      <c r="B4353" s="16">
        <f ca="1">VLOOKUP(A4353,PERIODS!$O$4:$P$33,2,FALSE)</f>
        <v>3.5000000000000003E-2</v>
      </c>
      <c r="C4353" s="15"/>
      <c r="D4353" s="18">
        <v>4339</v>
      </c>
      <c r="E4353" s="34">
        <f t="shared" ca="1" si="1292"/>
        <v>24455.466050398354</v>
      </c>
      <c r="F4353" s="34">
        <f t="shared" ca="1" si="1274"/>
        <v>3500.0000000000005</v>
      </c>
      <c r="G4353" s="69">
        <f t="shared" ca="1" si="1278"/>
        <v>0</v>
      </c>
      <c r="H4353" s="34">
        <f t="shared" ca="1" si="1279"/>
        <v>861.7198932232244</v>
      </c>
      <c r="I4353" s="34">
        <f t="shared" ca="1" si="1280"/>
        <v>4361.719893223225</v>
      </c>
      <c r="J4353" s="18">
        <f ca="1">SUM(INDIRECT(ADDRESS(ROW(F4353),COLUMN(F4353),4)):INDIRECT(ADDRESS(ROW(F4353)+N$5-1,COLUMN(F4353),4)))</f>
        <v>24500.000000000004</v>
      </c>
      <c r="K4353" s="18">
        <f t="shared" ca="1" si="1281"/>
        <v>16350</v>
      </c>
      <c r="L4353" s="18">
        <f t="shared" ca="1" si="1291"/>
        <v>16350</v>
      </c>
      <c r="M4353" s="18">
        <f t="shared" ca="1" si="1275"/>
        <v>0</v>
      </c>
      <c r="N4353" s="34">
        <f t="shared" ca="1" si="1282"/>
        <v>20093.74615717513</v>
      </c>
      <c r="P4353" s="18">
        <f t="shared" ca="1" si="1276"/>
        <v>861.7198932232244</v>
      </c>
      <c r="Q4353" s="47">
        <f ca="1">SUM(L$15:L4353)-SUM(M$15:M4353)</f>
        <v>16350</v>
      </c>
      <c r="R4353" s="47" t="str">
        <f t="shared" ca="1" si="1277"/>
        <v>M4356</v>
      </c>
      <c r="S4353" s="40">
        <f t="shared" ca="1" si="1283"/>
        <v>0</v>
      </c>
      <c r="T4353" s="46">
        <f t="shared" ca="1" si="1284"/>
        <v>71</v>
      </c>
      <c r="X4353" s="74">
        <f t="shared" ca="1" si="1285"/>
        <v>0.8617198932232244</v>
      </c>
      <c r="Y4353" s="75">
        <f t="shared" ca="1" si="1286"/>
        <v>0.8617198932232244</v>
      </c>
      <c r="Z4353" s="74">
        <f t="shared" ca="1" si="1287"/>
        <v>2.3672285749262181</v>
      </c>
      <c r="AA4353" s="76">
        <f t="shared" ca="1" si="1288"/>
        <v>861.7198932232244</v>
      </c>
      <c r="AB4353" s="76">
        <f t="shared" ca="1" si="1289"/>
        <v>2367.2285749262182</v>
      </c>
    </row>
    <row r="4354" spans="1:28" x14ac:dyDescent="0.25">
      <c r="A4354" s="2">
        <f t="shared" si="1290"/>
        <v>20</v>
      </c>
      <c r="B4354" s="16">
        <f ca="1">VLOOKUP(A4354,PERIODS!$O$4:$P$33,2,FALSE)</f>
        <v>3.5000000000000003E-2</v>
      </c>
      <c r="C4354" s="15"/>
      <c r="D4354" s="18">
        <v>4340</v>
      </c>
      <c r="E4354" s="34">
        <f t="shared" ca="1" si="1292"/>
        <v>20093.74615717513</v>
      </c>
      <c r="F4354" s="34">
        <f t="shared" ca="1" si="1274"/>
        <v>3500.0000000000005</v>
      </c>
      <c r="G4354" s="69">
        <f t="shared" ca="1" si="1278"/>
        <v>0</v>
      </c>
      <c r="H4354" s="34">
        <f t="shared" ca="1" si="1279"/>
        <v>544.92186290522454</v>
      </c>
      <c r="I4354" s="34">
        <f t="shared" ca="1" si="1280"/>
        <v>4044.9218629052248</v>
      </c>
      <c r="J4354" s="18">
        <f ca="1">SUM(INDIRECT(ADDRESS(ROW(F4354),COLUMN(F4354),4)):INDIRECT(ADDRESS(ROW(F4354)+N$5-1,COLUMN(F4354),4)))</f>
        <v>24500.000000000004</v>
      </c>
      <c r="K4354" s="18">
        <f t="shared" ca="1" si="1281"/>
        <v>16350</v>
      </c>
      <c r="L4354" s="18">
        <f t="shared" ca="1" si="1291"/>
        <v>0</v>
      </c>
      <c r="M4354" s="18">
        <f t="shared" ca="1" si="1275"/>
        <v>0</v>
      </c>
      <c r="N4354" s="34">
        <f t="shared" ca="1" si="1282"/>
        <v>16048.824294269905</v>
      </c>
      <c r="P4354" s="18">
        <f t="shared" ca="1" si="1276"/>
        <v>544.92186290522454</v>
      </c>
      <c r="Q4354" s="47">
        <f ca="1">SUM(L$15:L4354)-SUM(M$15:M4354)</f>
        <v>16350</v>
      </c>
      <c r="R4354" s="47" t="str">
        <f t="shared" ca="1" si="1277"/>
        <v>M4357</v>
      </c>
      <c r="S4354" s="40">
        <f t="shared" ca="1" si="1283"/>
        <v>0</v>
      </c>
      <c r="T4354" s="46">
        <f t="shared" ca="1" si="1284"/>
        <v>15</v>
      </c>
      <c r="X4354" s="74">
        <f t="shared" ca="1" si="1285"/>
        <v>0.5449218629052246</v>
      </c>
      <c r="Y4354" s="75">
        <f t="shared" ca="1" si="1286"/>
        <v>0.5449218629052246</v>
      </c>
      <c r="Z4354" s="74">
        <f t="shared" ca="1" si="1287"/>
        <v>1.724473631752391</v>
      </c>
      <c r="AA4354" s="76">
        <f t="shared" ca="1" si="1288"/>
        <v>544.92186290522454</v>
      </c>
      <c r="AB4354" s="76">
        <f t="shared" ca="1" si="1289"/>
        <v>1724.4736317523909</v>
      </c>
    </row>
    <row r="4355" spans="1:28" x14ac:dyDescent="0.25">
      <c r="A4355" s="2">
        <f t="shared" si="1290"/>
        <v>21</v>
      </c>
      <c r="B4355" s="16">
        <f ca="1">VLOOKUP(A4355,PERIODS!$O$4:$P$33,2,FALSE)</f>
        <v>3.5000000000000003E-2</v>
      </c>
      <c r="C4355" s="15"/>
      <c r="D4355" s="18">
        <v>4341</v>
      </c>
      <c r="E4355" s="34">
        <f t="shared" ca="1" si="1292"/>
        <v>16048.824294269905</v>
      </c>
      <c r="F4355" s="34">
        <f t="shared" ca="1" si="1274"/>
        <v>3500.0000000000005</v>
      </c>
      <c r="G4355" s="69">
        <f t="shared" ca="1" si="1278"/>
        <v>0</v>
      </c>
      <c r="H4355" s="34">
        <f t="shared" ca="1" si="1279"/>
        <v>997.40306810484788</v>
      </c>
      <c r="I4355" s="34">
        <f t="shared" ca="1" si="1280"/>
        <v>4497.403068104848</v>
      </c>
      <c r="J4355" s="18">
        <f ca="1">SUM(INDIRECT(ADDRESS(ROW(F4355),COLUMN(F4355),4)):INDIRECT(ADDRESS(ROW(F4355)+N$5-1,COLUMN(F4355),4)))</f>
        <v>24500.000000000004</v>
      </c>
      <c r="K4355" s="18">
        <f t="shared" ca="1" si="1281"/>
        <v>16350</v>
      </c>
      <c r="L4355" s="18">
        <f t="shared" ca="1" si="1291"/>
        <v>0</v>
      </c>
      <c r="M4355" s="18">
        <f t="shared" ca="1" si="1275"/>
        <v>0</v>
      </c>
      <c r="N4355" s="34">
        <f t="shared" ca="1" si="1282"/>
        <v>11551.421226165057</v>
      </c>
      <c r="P4355" s="18">
        <f t="shared" ca="1" si="1276"/>
        <v>997.40306810484788</v>
      </c>
      <c r="Q4355" s="47">
        <f ca="1">SUM(L$15:L4355)-SUM(M$15:M4355)</f>
        <v>16350</v>
      </c>
      <c r="R4355" s="47" t="str">
        <f t="shared" ca="1" si="1277"/>
        <v>M4358</v>
      </c>
      <c r="S4355" s="40">
        <f t="shared" ca="1" si="1283"/>
        <v>0</v>
      </c>
      <c r="T4355" s="46">
        <f t="shared" ca="1" si="1284"/>
        <v>70</v>
      </c>
      <c r="X4355" s="74">
        <f t="shared" ca="1" si="1285"/>
        <v>0.99740306810484791</v>
      </c>
      <c r="Y4355" s="75">
        <f t="shared" ca="1" si="1286"/>
        <v>0.99740306810484791</v>
      </c>
      <c r="Z4355" s="74">
        <f t="shared" ca="1" si="1287"/>
        <v>2.7112317938707013</v>
      </c>
      <c r="AA4355" s="76">
        <f t="shared" ca="1" si="1288"/>
        <v>997.40306810484788</v>
      </c>
      <c r="AB4355" s="76">
        <f t="shared" ca="1" si="1289"/>
        <v>2711.2317938707015</v>
      </c>
    </row>
    <row r="4356" spans="1:28" x14ac:dyDescent="0.25">
      <c r="A4356" s="2">
        <f t="shared" si="1290"/>
        <v>22</v>
      </c>
      <c r="B4356" s="16">
        <f ca="1">VLOOKUP(A4356,PERIODS!$O$4:$P$33,2,FALSE)</f>
        <v>3.5000000000000003E-2</v>
      </c>
      <c r="C4356" s="15"/>
      <c r="D4356" s="18">
        <v>4342</v>
      </c>
      <c r="E4356" s="34">
        <f t="shared" ca="1" si="1292"/>
        <v>11551.421226165057</v>
      </c>
      <c r="F4356" s="34">
        <f t="shared" ca="1" si="1274"/>
        <v>3500.0000000000005</v>
      </c>
      <c r="G4356" s="69">
        <f t="shared" ca="1" si="1278"/>
        <v>0</v>
      </c>
      <c r="H4356" s="34">
        <f t="shared" ca="1" si="1279"/>
        <v>1872.668583434672</v>
      </c>
      <c r="I4356" s="34">
        <f t="shared" ca="1" si="1280"/>
        <v>5372.6685834346727</v>
      </c>
      <c r="J4356" s="18">
        <f ca="1">SUM(INDIRECT(ADDRESS(ROW(F4356),COLUMN(F4356),4)):INDIRECT(ADDRESS(ROW(F4356)+N$5-1,COLUMN(F4356),4)))</f>
        <v>25000.000000000004</v>
      </c>
      <c r="K4356" s="18">
        <f t="shared" ca="1" si="1281"/>
        <v>0</v>
      </c>
      <c r="L4356" s="18">
        <f t="shared" ca="1" si="1291"/>
        <v>0</v>
      </c>
      <c r="M4356" s="18">
        <f t="shared" ca="1" si="1275"/>
        <v>16350</v>
      </c>
      <c r="N4356" s="34">
        <f t="shared" ca="1" si="1282"/>
        <v>22528.752642730386</v>
      </c>
      <c r="P4356" s="18">
        <f t="shared" ca="1" si="1276"/>
        <v>1872.668583434672</v>
      </c>
      <c r="Q4356" s="47">
        <f ca="1">SUM(L$15:L4356)-SUM(M$15:M4356)</f>
        <v>0</v>
      </c>
      <c r="R4356" s="47" t="str">
        <f t="shared" ca="1" si="1277"/>
        <v>M4359</v>
      </c>
      <c r="S4356" s="40">
        <f t="shared" ca="1" si="1283"/>
        <v>0</v>
      </c>
      <c r="T4356" s="46">
        <f t="shared" ca="1" si="1284"/>
        <v>79</v>
      </c>
      <c r="X4356" s="74">
        <f t="shared" ca="1" si="1285"/>
        <v>1.8726685834346719</v>
      </c>
      <c r="Y4356" s="75">
        <f t="shared" ca="1" si="1286"/>
        <v>1.8726685834346719</v>
      </c>
      <c r="Z4356" s="74">
        <f t="shared" ca="1" si="1287"/>
        <v>6.5056340828156625</v>
      </c>
      <c r="AA4356" s="76">
        <f t="shared" ca="1" si="1288"/>
        <v>1872.668583434672</v>
      </c>
      <c r="AB4356" s="76">
        <f t="shared" ca="1" si="1289"/>
        <v>6505.6340828156626</v>
      </c>
    </row>
    <row r="4357" spans="1:28" x14ac:dyDescent="0.25">
      <c r="A4357" s="2">
        <f t="shared" si="1290"/>
        <v>23</v>
      </c>
      <c r="B4357" s="16">
        <f ca="1">VLOOKUP(A4357,PERIODS!$O$4:$P$33,2,FALSE)</f>
        <v>3.5000000000000003E-2</v>
      </c>
      <c r="C4357" s="15"/>
      <c r="D4357" s="18">
        <v>4343</v>
      </c>
      <c r="E4357" s="34">
        <f t="shared" ca="1" si="1292"/>
        <v>22528.752642730386</v>
      </c>
      <c r="F4357" s="34">
        <f t="shared" ca="1" si="1274"/>
        <v>3500.0000000000005</v>
      </c>
      <c r="G4357" s="69">
        <f t="shared" ca="1" si="1278"/>
        <v>0</v>
      </c>
      <c r="H4357" s="34">
        <f t="shared" ca="1" si="1279"/>
        <v>-1377.8700415747951</v>
      </c>
      <c r="I4357" s="34">
        <f t="shared" ca="1" si="1280"/>
        <v>2122.1299584252056</v>
      </c>
      <c r="J4357" s="18">
        <f ca="1">SUM(INDIRECT(ADDRESS(ROW(F4357),COLUMN(F4357),4)):INDIRECT(ADDRESS(ROW(F4357)+N$5-1,COLUMN(F4357),4)))</f>
        <v>25500.000000000004</v>
      </c>
      <c r="K4357" s="18">
        <f t="shared" ca="1" si="1281"/>
        <v>16350</v>
      </c>
      <c r="L4357" s="18">
        <f t="shared" ca="1" si="1291"/>
        <v>16350</v>
      </c>
      <c r="M4357" s="18">
        <f t="shared" ca="1" si="1275"/>
        <v>0</v>
      </c>
      <c r="N4357" s="34">
        <f t="shared" ca="1" si="1282"/>
        <v>20406.622684305181</v>
      </c>
      <c r="P4357" s="18">
        <f t="shared" ca="1" si="1276"/>
        <v>1377.8700415747951</v>
      </c>
      <c r="Q4357" s="47">
        <f ca="1">SUM(L$15:L4357)-SUM(M$15:M4357)</f>
        <v>16350</v>
      </c>
      <c r="R4357" s="47" t="str">
        <f t="shared" ca="1" si="1277"/>
        <v>M4360</v>
      </c>
      <c r="S4357" s="40">
        <f t="shared" ca="1" si="1283"/>
        <v>0</v>
      </c>
      <c r="T4357" s="46">
        <f t="shared" ca="1" si="1284"/>
        <v>29</v>
      </c>
      <c r="X4357" s="74">
        <f t="shared" ca="1" si="1285"/>
        <v>-1.3778700415747951</v>
      </c>
      <c r="Y4357" s="75">
        <f t="shared" ca="1" si="1286"/>
        <v>-1.3778700415747951</v>
      </c>
      <c r="Z4357" s="74">
        <f t="shared" ca="1" si="1287"/>
        <v>0.25211497599492194</v>
      </c>
      <c r="AA4357" s="76">
        <f t="shared" ca="1" si="1288"/>
        <v>-1377.8700415747951</v>
      </c>
      <c r="AB4357" s="76">
        <f t="shared" ca="1" si="1289"/>
        <v>252.11497599492193</v>
      </c>
    </row>
    <row r="4358" spans="1:28" x14ac:dyDescent="0.25">
      <c r="A4358" s="2">
        <f t="shared" si="1290"/>
        <v>24</v>
      </c>
      <c r="B4358" s="16">
        <f ca="1">VLOOKUP(A4358,PERIODS!$O$4:$P$33,2,FALSE)</f>
        <v>3.5000000000000003E-2</v>
      </c>
      <c r="C4358" s="15"/>
      <c r="D4358" s="18">
        <v>4344</v>
      </c>
      <c r="E4358" s="34">
        <f t="shared" ca="1" si="1292"/>
        <v>20406.622684305181</v>
      </c>
      <c r="F4358" s="34">
        <f t="shared" ca="1" si="1274"/>
        <v>3500.0000000000005</v>
      </c>
      <c r="G4358" s="69">
        <f t="shared" ca="1" si="1278"/>
        <v>0</v>
      </c>
      <c r="H4358" s="34">
        <f t="shared" ca="1" si="1279"/>
        <v>-980.16989246618266</v>
      </c>
      <c r="I4358" s="34">
        <f t="shared" ca="1" si="1280"/>
        <v>2519.8301075338177</v>
      </c>
      <c r="J4358" s="18">
        <f ca="1">SUM(INDIRECT(ADDRESS(ROW(F4358),COLUMN(F4358),4)):INDIRECT(ADDRESS(ROW(F4358)+N$5-1,COLUMN(F4358),4)))</f>
        <v>26000</v>
      </c>
      <c r="K4358" s="18">
        <f t="shared" ca="1" si="1281"/>
        <v>16350</v>
      </c>
      <c r="L4358" s="18">
        <f t="shared" ca="1" si="1291"/>
        <v>0</v>
      </c>
      <c r="M4358" s="18">
        <f t="shared" ca="1" si="1275"/>
        <v>0</v>
      </c>
      <c r="N4358" s="34">
        <f t="shared" ca="1" si="1282"/>
        <v>17886.792576771364</v>
      </c>
      <c r="P4358" s="18">
        <f t="shared" ca="1" si="1276"/>
        <v>980.16989246618266</v>
      </c>
      <c r="Q4358" s="47">
        <f ca="1">SUM(L$15:L4358)-SUM(M$15:M4358)</f>
        <v>16350</v>
      </c>
      <c r="R4358" s="47" t="str">
        <f t="shared" ca="1" si="1277"/>
        <v>M4361</v>
      </c>
      <c r="S4358" s="40">
        <f t="shared" ca="1" si="1283"/>
        <v>0</v>
      </c>
      <c r="T4358" s="46">
        <f t="shared" ca="1" si="1284"/>
        <v>77</v>
      </c>
      <c r="X4358" s="74">
        <f t="shared" ca="1" si="1285"/>
        <v>-0.98016989246618269</v>
      </c>
      <c r="Y4358" s="75">
        <f t="shared" ca="1" si="1286"/>
        <v>-0.98016989246618269</v>
      </c>
      <c r="Z4358" s="74">
        <f t="shared" ca="1" si="1287"/>
        <v>0.37524734173930979</v>
      </c>
      <c r="AA4358" s="76">
        <f t="shared" ca="1" si="1288"/>
        <v>-980.16989246618266</v>
      </c>
      <c r="AB4358" s="76">
        <f t="shared" ca="1" si="1289"/>
        <v>375.24734173930977</v>
      </c>
    </row>
    <row r="4359" spans="1:28" x14ac:dyDescent="0.25">
      <c r="A4359" s="2">
        <f t="shared" si="1290"/>
        <v>25</v>
      </c>
      <c r="B4359" s="16">
        <f ca="1">VLOOKUP(A4359,PERIODS!$O$4:$P$33,2,FALSE)</f>
        <v>3.5000000000000003E-2</v>
      </c>
      <c r="C4359" s="15"/>
      <c r="D4359" s="18">
        <v>4345</v>
      </c>
      <c r="E4359" s="34">
        <f t="shared" ca="1" si="1292"/>
        <v>17886.792576771364</v>
      </c>
      <c r="F4359" s="34">
        <f t="shared" ca="1" si="1274"/>
        <v>3500.0000000000005</v>
      </c>
      <c r="G4359" s="69">
        <f t="shared" ca="1" si="1278"/>
        <v>0</v>
      </c>
      <c r="H4359" s="34">
        <f t="shared" ca="1" si="1279"/>
        <v>-614.30682576603579</v>
      </c>
      <c r="I4359" s="34">
        <f t="shared" ca="1" si="1280"/>
        <v>2885.6931742339648</v>
      </c>
      <c r="J4359" s="18">
        <f ca="1">SUM(INDIRECT(ADDRESS(ROW(F4359),COLUMN(F4359),4)):INDIRECT(ADDRESS(ROW(F4359)+N$5-1,COLUMN(F4359),4)))</f>
        <v>24900</v>
      </c>
      <c r="K4359" s="18">
        <f t="shared" ca="1" si="1281"/>
        <v>16350</v>
      </c>
      <c r="L4359" s="18">
        <f t="shared" ca="1" si="1291"/>
        <v>0</v>
      </c>
      <c r="M4359" s="18">
        <f t="shared" ca="1" si="1275"/>
        <v>0</v>
      </c>
      <c r="N4359" s="34">
        <f t="shared" ca="1" si="1282"/>
        <v>15001.099402537398</v>
      </c>
      <c r="P4359" s="18">
        <f t="shared" ca="1" si="1276"/>
        <v>614.30682576603579</v>
      </c>
      <c r="Q4359" s="47">
        <f ca="1">SUM(L$15:L4359)-SUM(M$15:M4359)</f>
        <v>16350</v>
      </c>
      <c r="R4359" s="47" t="str">
        <f t="shared" ca="1" si="1277"/>
        <v>M4362</v>
      </c>
      <c r="S4359" s="40">
        <f t="shared" ca="1" si="1283"/>
        <v>0</v>
      </c>
      <c r="T4359" s="46">
        <f t="shared" ca="1" si="1284"/>
        <v>25</v>
      </c>
      <c r="X4359" s="74">
        <f t="shared" ca="1" si="1285"/>
        <v>-0.61430682576603579</v>
      </c>
      <c r="Y4359" s="75">
        <f t="shared" ca="1" si="1286"/>
        <v>-0.61430682576603579</v>
      </c>
      <c r="Z4359" s="74">
        <f t="shared" ca="1" si="1287"/>
        <v>0.54101578356420088</v>
      </c>
      <c r="AA4359" s="76">
        <f t="shared" ca="1" si="1288"/>
        <v>-614.30682576603579</v>
      </c>
      <c r="AB4359" s="76">
        <f t="shared" ca="1" si="1289"/>
        <v>541.01578356420089</v>
      </c>
    </row>
    <row r="4360" spans="1:28" x14ac:dyDescent="0.25">
      <c r="A4360" s="2">
        <f t="shared" si="1290"/>
        <v>26</v>
      </c>
      <c r="B4360" s="16">
        <f ca="1">VLOOKUP(A4360,PERIODS!$O$4:$P$33,2,FALSE)</f>
        <v>3.5000000000000003E-2</v>
      </c>
      <c r="C4360" s="15"/>
      <c r="D4360" s="18">
        <v>4346</v>
      </c>
      <c r="E4360" s="34">
        <f t="shared" ca="1" si="1292"/>
        <v>15001.099402537398</v>
      </c>
      <c r="F4360" s="34">
        <f t="shared" ca="1" si="1274"/>
        <v>3500.0000000000005</v>
      </c>
      <c r="G4360" s="69">
        <f t="shared" ca="1" si="1278"/>
        <v>0</v>
      </c>
      <c r="H4360" s="34">
        <f t="shared" ca="1" si="1279"/>
        <v>1435.4975761091755</v>
      </c>
      <c r="I4360" s="34">
        <f t="shared" ca="1" si="1280"/>
        <v>4935.4975761091755</v>
      </c>
      <c r="J4360" s="18">
        <f ca="1">SUM(INDIRECT(ADDRESS(ROW(F4360),COLUMN(F4360),4)):INDIRECT(ADDRESS(ROW(F4360)+N$5-1,COLUMN(F4360),4)))</f>
        <v>23900</v>
      </c>
      <c r="K4360" s="18">
        <f t="shared" ca="1" si="1281"/>
        <v>0</v>
      </c>
      <c r="L4360" s="18">
        <f t="shared" ca="1" si="1291"/>
        <v>0</v>
      </c>
      <c r="M4360" s="18">
        <f t="shared" ca="1" si="1275"/>
        <v>16350</v>
      </c>
      <c r="N4360" s="34">
        <f t="shared" ca="1" si="1282"/>
        <v>26415.601826428225</v>
      </c>
      <c r="P4360" s="18">
        <f t="shared" ca="1" si="1276"/>
        <v>1435.4975761091755</v>
      </c>
      <c r="Q4360" s="47">
        <f ca="1">SUM(L$15:L4360)-SUM(M$15:M4360)</f>
        <v>0</v>
      </c>
      <c r="R4360" s="47" t="str">
        <f t="shared" ca="1" si="1277"/>
        <v>M4363</v>
      </c>
      <c r="S4360" s="40">
        <f t="shared" ca="1" si="1283"/>
        <v>0</v>
      </c>
      <c r="T4360" s="46">
        <f t="shared" ca="1" si="1284"/>
        <v>73</v>
      </c>
      <c r="X4360" s="74">
        <f t="shared" ca="1" si="1285"/>
        <v>1.4354975761091755</v>
      </c>
      <c r="Y4360" s="75">
        <f t="shared" ca="1" si="1286"/>
        <v>1.4354975761091755</v>
      </c>
      <c r="Z4360" s="74">
        <f t="shared" ca="1" si="1287"/>
        <v>4.2017351717757743</v>
      </c>
      <c r="AA4360" s="76">
        <f t="shared" ca="1" si="1288"/>
        <v>1435.4975761091755</v>
      </c>
      <c r="AB4360" s="76">
        <f t="shared" ca="1" si="1289"/>
        <v>4201.7351717757747</v>
      </c>
    </row>
    <row r="4361" spans="1:28" x14ac:dyDescent="0.25">
      <c r="A4361" s="2">
        <f t="shared" si="1290"/>
        <v>27</v>
      </c>
      <c r="B4361" s="16">
        <f ca="1">VLOOKUP(A4361,PERIODS!$O$4:$P$33,2,FALSE)</f>
        <v>3.5000000000000003E-2</v>
      </c>
      <c r="C4361" s="15"/>
      <c r="D4361" s="18">
        <v>4347</v>
      </c>
      <c r="E4361" s="34">
        <f t="shared" ca="1" si="1292"/>
        <v>26415.601826428225</v>
      </c>
      <c r="F4361" s="34">
        <f t="shared" ca="1" si="1274"/>
        <v>3500.0000000000005</v>
      </c>
      <c r="G4361" s="69">
        <f t="shared" ca="1" si="1278"/>
        <v>0</v>
      </c>
      <c r="H4361" s="34">
        <f t="shared" ca="1" si="1279"/>
        <v>-711.05935896362121</v>
      </c>
      <c r="I4361" s="34">
        <f t="shared" ca="1" si="1280"/>
        <v>2788.940641036379</v>
      </c>
      <c r="J4361" s="18">
        <f ca="1">SUM(INDIRECT(ADDRESS(ROW(F4361),COLUMN(F4361),4)):INDIRECT(ADDRESS(ROW(F4361)+N$5-1,COLUMN(F4361),4)))</f>
        <v>22900</v>
      </c>
      <c r="K4361" s="18">
        <f t="shared" ca="1" si="1281"/>
        <v>0</v>
      </c>
      <c r="L4361" s="18">
        <f t="shared" ca="1" si="1291"/>
        <v>0</v>
      </c>
      <c r="M4361" s="18">
        <f t="shared" ca="1" si="1275"/>
        <v>0</v>
      </c>
      <c r="N4361" s="34">
        <f t="shared" ca="1" si="1282"/>
        <v>23626.661185391844</v>
      </c>
      <c r="P4361" s="18">
        <f t="shared" ca="1" si="1276"/>
        <v>711.05935896362121</v>
      </c>
      <c r="Q4361" s="47">
        <f ca="1">SUM(L$15:L4361)-SUM(M$15:M4361)</f>
        <v>0</v>
      </c>
      <c r="R4361" s="47" t="str">
        <f t="shared" ca="1" si="1277"/>
        <v>M4364</v>
      </c>
      <c r="S4361" s="40">
        <f t="shared" ca="1" si="1283"/>
        <v>0</v>
      </c>
      <c r="T4361" s="46">
        <f t="shared" ca="1" si="1284"/>
        <v>10</v>
      </c>
      <c r="X4361" s="74">
        <f t="shared" ca="1" si="1285"/>
        <v>-0.71105935896362116</v>
      </c>
      <c r="Y4361" s="75">
        <f t="shared" ca="1" si="1286"/>
        <v>-0.71105935896362116</v>
      </c>
      <c r="Z4361" s="74">
        <f t="shared" ca="1" si="1287"/>
        <v>0.49112364554782217</v>
      </c>
      <c r="AA4361" s="76">
        <f t="shared" ca="1" si="1288"/>
        <v>-711.05935896362121</v>
      </c>
      <c r="AB4361" s="76">
        <f t="shared" ca="1" si="1289"/>
        <v>491.12364554782215</v>
      </c>
    </row>
    <row r="4362" spans="1:28" x14ac:dyDescent="0.25">
      <c r="A4362" s="2">
        <f t="shared" si="1290"/>
        <v>28</v>
      </c>
      <c r="B4362" s="16">
        <f ca="1">VLOOKUP(A4362,PERIODS!$O$4:$P$33,2,FALSE)</f>
        <v>0.04</v>
      </c>
      <c r="C4362" s="15"/>
      <c r="D4362" s="18">
        <v>4348</v>
      </c>
      <c r="E4362" s="34">
        <f t="shared" ca="1" si="1292"/>
        <v>23626.661185391844</v>
      </c>
      <c r="F4362" s="34">
        <f t="shared" ca="1" si="1274"/>
        <v>4000</v>
      </c>
      <c r="G4362" s="69">
        <f t="shared" ca="1" si="1278"/>
        <v>0</v>
      </c>
      <c r="H4362" s="34">
        <f t="shared" ca="1" si="1279"/>
        <v>-2316.2319550126849</v>
      </c>
      <c r="I4362" s="34">
        <f t="shared" ca="1" si="1280"/>
        <v>1683.7680449873151</v>
      </c>
      <c r="J4362" s="18">
        <f ca="1">SUM(INDIRECT(ADDRESS(ROW(F4362),COLUMN(F4362),4)):INDIRECT(ADDRESS(ROW(F4362)+N$5-1,COLUMN(F4362),4)))</f>
        <v>21900</v>
      </c>
      <c r="K4362" s="18">
        <f t="shared" ca="1" si="1281"/>
        <v>0</v>
      </c>
      <c r="L4362" s="18">
        <f t="shared" ca="1" si="1291"/>
        <v>0</v>
      </c>
      <c r="M4362" s="18">
        <f t="shared" ca="1" si="1275"/>
        <v>0</v>
      </c>
      <c r="N4362" s="34">
        <f t="shared" ca="1" si="1282"/>
        <v>21942.893140404529</v>
      </c>
      <c r="P4362" s="18">
        <f t="shared" ca="1" si="1276"/>
        <v>2316.2319550126849</v>
      </c>
      <c r="Q4362" s="47">
        <f ca="1">SUM(L$15:L4362)-SUM(M$15:M4362)</f>
        <v>0</v>
      </c>
      <c r="R4362" s="47" t="str">
        <f t="shared" ca="1" si="1277"/>
        <v>M4365</v>
      </c>
      <c r="S4362" s="40">
        <f t="shared" ca="1" si="1283"/>
        <v>0</v>
      </c>
      <c r="T4362" s="46">
        <f t="shared" ca="1" si="1284"/>
        <v>29</v>
      </c>
      <c r="X4362" s="74">
        <f t="shared" ca="1" si="1285"/>
        <v>-2.3162319550126851</v>
      </c>
      <c r="Y4362" s="75">
        <f t="shared" ca="1" si="1286"/>
        <v>-2.3162319550126851</v>
      </c>
      <c r="Z4362" s="74">
        <f t="shared" ca="1" si="1287"/>
        <v>9.8644583425265997E-2</v>
      </c>
      <c r="AA4362" s="76">
        <f t="shared" ca="1" si="1288"/>
        <v>-2316.2319550126849</v>
      </c>
      <c r="AB4362" s="76">
        <f t="shared" ca="1" si="1289"/>
        <v>98.644583425265992</v>
      </c>
    </row>
    <row r="4363" spans="1:28" x14ac:dyDescent="0.25">
      <c r="A4363" s="2">
        <f t="shared" si="1290"/>
        <v>29</v>
      </c>
      <c r="B4363" s="16">
        <f ca="1">VLOOKUP(A4363,PERIODS!$O$4:$P$33,2,FALSE)</f>
        <v>0.04</v>
      </c>
      <c r="C4363" s="15"/>
      <c r="D4363" s="18">
        <v>4349</v>
      </c>
      <c r="E4363" s="34">
        <f t="shared" ca="1" si="1292"/>
        <v>21942.893140404529</v>
      </c>
      <c r="F4363" s="34">
        <f t="shared" ca="1" si="1274"/>
        <v>4000</v>
      </c>
      <c r="G4363" s="69">
        <f t="shared" ca="1" si="1278"/>
        <v>0</v>
      </c>
      <c r="H4363" s="34">
        <f t="shared" ca="1" si="1279"/>
        <v>906.50508332041829</v>
      </c>
      <c r="I4363" s="34">
        <f t="shared" ca="1" si="1280"/>
        <v>4906.5050833204186</v>
      </c>
      <c r="J4363" s="18">
        <f ca="1">SUM(INDIRECT(ADDRESS(ROW(F4363),COLUMN(F4363),4)):INDIRECT(ADDRESS(ROW(F4363)+N$5-1,COLUMN(F4363),4)))</f>
        <v>21200</v>
      </c>
      <c r="K4363" s="18">
        <f t="shared" ca="1" si="1281"/>
        <v>0</v>
      </c>
      <c r="L4363" s="18">
        <f t="shared" ca="1" si="1291"/>
        <v>0</v>
      </c>
      <c r="M4363" s="18">
        <f t="shared" ca="1" si="1275"/>
        <v>0</v>
      </c>
      <c r="N4363" s="34">
        <f t="shared" ca="1" si="1282"/>
        <v>17036.38805708411</v>
      </c>
      <c r="P4363" s="18">
        <f t="shared" ca="1" si="1276"/>
        <v>906.50508332041829</v>
      </c>
      <c r="Q4363" s="47">
        <f ca="1">SUM(L$15:L4363)-SUM(M$15:M4363)</f>
        <v>0</v>
      </c>
      <c r="R4363" s="47" t="str">
        <f t="shared" ca="1" si="1277"/>
        <v>M4366</v>
      </c>
      <c r="S4363" s="40">
        <f t="shared" ca="1" si="1283"/>
        <v>0</v>
      </c>
      <c r="T4363" s="46">
        <f t="shared" ca="1" si="1284"/>
        <v>35</v>
      </c>
      <c r="X4363" s="74">
        <f t="shared" ca="1" si="1285"/>
        <v>0.90650508332041835</v>
      </c>
      <c r="Y4363" s="75">
        <f t="shared" ca="1" si="1286"/>
        <v>0.90650508332041835</v>
      </c>
      <c r="Z4363" s="74">
        <f t="shared" ca="1" si="1287"/>
        <v>2.4756551877730337</v>
      </c>
      <c r="AA4363" s="76">
        <f t="shared" ca="1" si="1288"/>
        <v>906.50508332041829</v>
      </c>
      <c r="AB4363" s="76">
        <f t="shared" ca="1" si="1289"/>
        <v>2475.6551877730335</v>
      </c>
    </row>
    <row r="4364" spans="1:28" x14ac:dyDescent="0.25">
      <c r="A4364" s="2">
        <f t="shared" si="1290"/>
        <v>30</v>
      </c>
      <c r="B4364" s="16">
        <f ca="1">VLOOKUP(A4364,PERIODS!$O$4:$P$33,2,FALSE)</f>
        <v>0.04</v>
      </c>
      <c r="C4364" s="15"/>
      <c r="D4364" s="18">
        <v>4350</v>
      </c>
      <c r="E4364" s="34">
        <f t="shared" ca="1" si="1292"/>
        <v>17036.38805708411</v>
      </c>
      <c r="F4364" s="34">
        <f t="shared" ca="1" si="1274"/>
        <v>4000</v>
      </c>
      <c r="G4364" s="69">
        <f t="shared" ca="1" si="1278"/>
        <v>0</v>
      </c>
      <c r="H4364" s="34">
        <f t="shared" ca="1" si="1279"/>
        <v>-1565.6561330639979</v>
      </c>
      <c r="I4364" s="34">
        <f t="shared" ca="1" si="1280"/>
        <v>2434.3438669360021</v>
      </c>
      <c r="J4364" s="18">
        <f ca="1">SUM(INDIRECT(ADDRESS(ROW(F4364),COLUMN(F4364),4)):INDIRECT(ADDRESS(ROW(F4364)+N$5-1,COLUMN(F4364),4)))</f>
        <v>20500</v>
      </c>
      <c r="K4364" s="18">
        <f t="shared" ca="1" si="1281"/>
        <v>16350</v>
      </c>
      <c r="L4364" s="18">
        <f t="shared" ca="1" si="1291"/>
        <v>16350</v>
      </c>
      <c r="M4364" s="18">
        <f t="shared" ca="1" si="1275"/>
        <v>0</v>
      </c>
      <c r="N4364" s="34">
        <f t="shared" ca="1" si="1282"/>
        <v>14602.044190148108</v>
      </c>
      <c r="P4364" s="18">
        <f t="shared" ca="1" si="1276"/>
        <v>1565.6561330639979</v>
      </c>
      <c r="Q4364" s="47">
        <f ca="1">SUM(L$15:L4364)-SUM(M$15:M4364)</f>
        <v>16350</v>
      </c>
      <c r="R4364" s="47" t="str">
        <f t="shared" ca="1" si="1277"/>
        <v>M4367</v>
      </c>
      <c r="S4364" s="40">
        <f t="shared" ca="1" si="1283"/>
        <v>0</v>
      </c>
      <c r="T4364" s="46">
        <f t="shared" ca="1" si="1284"/>
        <v>82</v>
      </c>
      <c r="X4364" s="74">
        <f t="shared" ca="1" si="1285"/>
        <v>-1.565656133063998</v>
      </c>
      <c r="Y4364" s="75">
        <f t="shared" ca="1" si="1286"/>
        <v>-1.565656133063998</v>
      </c>
      <c r="Z4364" s="74">
        <f t="shared" ca="1" si="1287"/>
        <v>0.20895086861201509</v>
      </c>
      <c r="AA4364" s="76">
        <f t="shared" ca="1" si="1288"/>
        <v>-1565.6561330639979</v>
      </c>
      <c r="AB4364" s="76">
        <f t="shared" ca="1" si="1289"/>
        <v>208.95086861201509</v>
      </c>
    </row>
    <row r="4365" spans="1:28" x14ac:dyDescent="0.25">
      <c r="A4365" s="2">
        <f t="shared" si="1290"/>
        <v>1</v>
      </c>
      <c r="B4365" s="16">
        <f ca="1">VLOOKUP(A4365,PERIODS!$O$4:$P$33,2,FALSE)</f>
        <v>2.4E-2</v>
      </c>
      <c r="C4365" s="15"/>
      <c r="D4365" s="18">
        <v>4351</v>
      </c>
      <c r="E4365" s="34">
        <f t="shared" ca="1" si="1292"/>
        <v>14602.044190148108</v>
      </c>
      <c r="F4365" s="34">
        <f t="shared" ca="1" si="1274"/>
        <v>2400</v>
      </c>
      <c r="G4365" s="69">
        <f t="shared" ca="1" si="1278"/>
        <v>0</v>
      </c>
      <c r="H4365" s="34">
        <f t="shared" ca="1" si="1279"/>
        <v>1959.9639845400536</v>
      </c>
      <c r="I4365" s="34">
        <f t="shared" ca="1" si="1280"/>
        <v>4359.9639845400534</v>
      </c>
      <c r="J4365" s="18">
        <f ca="1">SUM(INDIRECT(ADDRESS(ROW(F4365),COLUMN(F4365),4)):INDIRECT(ADDRESS(ROW(F4365)+N$5-1,COLUMN(F4365),4)))</f>
        <v>19800</v>
      </c>
      <c r="K4365" s="18">
        <f t="shared" ca="1" si="1281"/>
        <v>16350</v>
      </c>
      <c r="L4365" s="18">
        <f t="shared" ca="1" si="1291"/>
        <v>0</v>
      </c>
      <c r="M4365" s="18">
        <f t="shared" ca="1" si="1275"/>
        <v>0</v>
      </c>
      <c r="N4365" s="34">
        <f t="shared" ca="1" si="1282"/>
        <v>10242.080205608054</v>
      </c>
      <c r="P4365" s="18">
        <f t="shared" ca="1" si="1276"/>
        <v>1959.9639845400536</v>
      </c>
      <c r="Q4365" s="47">
        <f ca="1">SUM(L$15:L4365)-SUM(M$15:M4365)</f>
        <v>16350</v>
      </c>
      <c r="R4365" s="47" t="str">
        <f t="shared" ca="1" si="1277"/>
        <v>M4368</v>
      </c>
      <c r="S4365" s="40">
        <f t="shared" ca="1" si="1283"/>
        <v>0</v>
      </c>
      <c r="T4365" s="46">
        <f t="shared" ca="1" si="1284"/>
        <v>28</v>
      </c>
      <c r="X4365" s="74">
        <f t="shared" ca="1" si="1285"/>
        <v>2.3343364529949993</v>
      </c>
      <c r="Y4365" s="75">
        <f t="shared" ca="1" si="1286"/>
        <v>1.9599639845400536</v>
      </c>
      <c r="Z4365" s="74">
        <f t="shared" ca="1" si="1287"/>
        <v>7.0990713842313315</v>
      </c>
      <c r="AA4365" s="76">
        <f t="shared" ca="1" si="1288"/>
        <v>1959.9639845400536</v>
      </c>
      <c r="AB4365" s="76">
        <f t="shared" ca="1" si="1289"/>
        <v>7099.0713842313316</v>
      </c>
    </row>
    <row r="4366" spans="1:28" x14ac:dyDescent="0.25">
      <c r="A4366" s="2">
        <f t="shared" si="1290"/>
        <v>2</v>
      </c>
      <c r="B4366" s="16">
        <f ca="1">VLOOKUP(A4366,PERIODS!$O$4:$P$33,2,FALSE)</f>
        <v>2.5000000000000001E-2</v>
      </c>
      <c r="C4366" s="15"/>
      <c r="D4366" s="18">
        <v>4352</v>
      </c>
      <c r="E4366" s="34">
        <f t="shared" ca="1" si="1292"/>
        <v>10242.080205608054</v>
      </c>
      <c r="F4366" s="34">
        <f t="shared" ca="1" si="1274"/>
        <v>2500</v>
      </c>
      <c r="G4366" s="69">
        <f t="shared" ca="1" si="1278"/>
        <v>0</v>
      </c>
      <c r="H4366" s="34">
        <f t="shared" ca="1" si="1279"/>
        <v>-1356.6694532088811</v>
      </c>
      <c r="I4366" s="34">
        <f t="shared" ca="1" si="1280"/>
        <v>1143.3305467911189</v>
      </c>
      <c r="J4366" s="18">
        <f ca="1">SUM(INDIRECT(ADDRESS(ROW(F4366),COLUMN(F4366),4)):INDIRECT(ADDRESS(ROW(F4366)+N$5-1,COLUMN(F4366),4)))</f>
        <v>20700</v>
      </c>
      <c r="K4366" s="18">
        <f t="shared" ca="1" si="1281"/>
        <v>16350</v>
      </c>
      <c r="L4366" s="18">
        <f t="shared" ca="1" si="1291"/>
        <v>0</v>
      </c>
      <c r="M4366" s="18">
        <f t="shared" ca="1" si="1275"/>
        <v>0</v>
      </c>
      <c r="N4366" s="34">
        <f t="shared" ca="1" si="1282"/>
        <v>9098.7496588169342</v>
      </c>
      <c r="P4366" s="18">
        <f t="shared" ca="1" si="1276"/>
        <v>1356.6694532088811</v>
      </c>
      <c r="Q4366" s="47">
        <f ca="1">SUM(L$15:L4366)-SUM(M$15:M4366)</f>
        <v>16350</v>
      </c>
      <c r="R4366" s="47" t="str">
        <f t="shared" ca="1" si="1277"/>
        <v>M4369</v>
      </c>
      <c r="S4366" s="40">
        <f t="shared" ca="1" si="1283"/>
        <v>0</v>
      </c>
      <c r="T4366" s="46">
        <f t="shared" ca="1" si="1284"/>
        <v>39</v>
      </c>
      <c r="X4366" s="74">
        <f t="shared" ca="1" si="1285"/>
        <v>-1.3566694532088812</v>
      </c>
      <c r="Y4366" s="75">
        <f t="shared" ca="1" si="1286"/>
        <v>-1.3566694532088812</v>
      </c>
      <c r="Z4366" s="74">
        <f t="shared" ca="1" si="1287"/>
        <v>0.25751702277253191</v>
      </c>
      <c r="AA4366" s="76">
        <f t="shared" ca="1" si="1288"/>
        <v>-1356.6694532088811</v>
      </c>
      <c r="AB4366" s="76">
        <f t="shared" ca="1" si="1289"/>
        <v>257.5170227725319</v>
      </c>
    </row>
    <row r="4367" spans="1:28" x14ac:dyDescent="0.25">
      <c r="A4367" s="2">
        <f t="shared" si="1290"/>
        <v>3</v>
      </c>
      <c r="B4367" s="16">
        <f ca="1">VLOOKUP(A4367,PERIODS!$O$4:$P$33,2,FALSE)</f>
        <v>2.5000000000000001E-2</v>
      </c>
      <c r="C4367" s="15"/>
      <c r="D4367" s="18">
        <v>4353</v>
      </c>
      <c r="E4367" s="34">
        <f t="shared" ca="1" si="1292"/>
        <v>9098.7496588169342</v>
      </c>
      <c r="F4367" s="34">
        <f t="shared" ref="F4367:F4430" ca="1" si="1293">F$2*B4367</f>
        <v>2500</v>
      </c>
      <c r="G4367" s="69">
        <f t="shared" ca="1" si="1278"/>
        <v>0</v>
      </c>
      <c r="H4367" s="34">
        <f t="shared" ca="1" si="1279"/>
        <v>-1795.7613767801918</v>
      </c>
      <c r="I4367" s="34">
        <f t="shared" ca="1" si="1280"/>
        <v>704.23862321980823</v>
      </c>
      <c r="J4367" s="18">
        <f ca="1">SUM(INDIRECT(ADDRESS(ROW(F4367),COLUMN(F4367),4)):INDIRECT(ADDRESS(ROW(F4367)+N$5-1,COLUMN(F4367),4)))</f>
        <v>21500</v>
      </c>
      <c r="K4367" s="18">
        <f t="shared" ca="1" si="1281"/>
        <v>0</v>
      </c>
      <c r="L4367" s="18">
        <f t="shared" ca="1" si="1291"/>
        <v>0</v>
      </c>
      <c r="M4367" s="18">
        <f t="shared" ref="M4367:M4430" ca="1" si="1294">SUMIF($R$15:$R$8014,ADDRESS(ROW(M4367),COLUMN(M4367),4),$L$15:$L$8014)</f>
        <v>16350</v>
      </c>
      <c r="N4367" s="34">
        <f t="shared" ca="1" si="1282"/>
        <v>24744.511035597126</v>
      </c>
      <c r="P4367" s="18">
        <f t="shared" ref="P4367:P4430" ca="1" si="1295">ABS(H4367)</f>
        <v>1795.7613767801918</v>
      </c>
      <c r="Q4367" s="47">
        <f ca="1">SUM(L$15:L4367)-SUM(M$15:M4367)</f>
        <v>0</v>
      </c>
      <c r="R4367" s="47" t="str">
        <f t="shared" ref="R4367:R4430" ca="1" si="1296">ADDRESS(ROW(M4367)+$N$3+RANDBETWEEN(-$N$4,$N$4),COLUMN(M4367),4)</f>
        <v>M4370</v>
      </c>
      <c r="S4367" s="40">
        <f t="shared" ca="1" si="1283"/>
        <v>0</v>
      </c>
      <c r="T4367" s="46">
        <f t="shared" ca="1" si="1284"/>
        <v>49</v>
      </c>
      <c r="X4367" s="74">
        <f t="shared" ca="1" si="1285"/>
        <v>-1.7957613767801917</v>
      </c>
      <c r="Y4367" s="75">
        <f t="shared" ca="1" si="1286"/>
        <v>-1.7957613767801917</v>
      </c>
      <c r="Z4367" s="74">
        <f t="shared" ca="1" si="1287"/>
        <v>0.16600101490143923</v>
      </c>
      <c r="AA4367" s="76">
        <f t="shared" ca="1" si="1288"/>
        <v>-1795.7613767801918</v>
      </c>
      <c r="AB4367" s="76">
        <f t="shared" ca="1" si="1289"/>
        <v>166.00101490143922</v>
      </c>
    </row>
    <row r="4368" spans="1:28" x14ac:dyDescent="0.25">
      <c r="A4368" s="2">
        <f t="shared" si="1290"/>
        <v>4</v>
      </c>
      <c r="B4368" s="16">
        <f ca="1">VLOOKUP(A4368,PERIODS!$O$4:$P$33,2,FALSE)</f>
        <v>2.5000000000000001E-2</v>
      </c>
      <c r="C4368" s="15"/>
      <c r="D4368" s="18">
        <v>4354</v>
      </c>
      <c r="E4368" s="34">
        <f t="shared" ca="1" si="1292"/>
        <v>24744.511035597126</v>
      </c>
      <c r="F4368" s="34">
        <f t="shared" ca="1" si="1293"/>
        <v>2500</v>
      </c>
      <c r="G4368" s="69">
        <f t="shared" ref="G4368:G4431" ca="1" si="1297">((2*RAND()*$F$5)-$F$5)*E4368</f>
        <v>0</v>
      </c>
      <c r="H4368" s="34">
        <f t="shared" ref="H4368:H4431" ca="1" si="1298">IF($S$3="NORM",AA4368,IF($S$3="LOGNORM",AB4368,0))</f>
        <v>1959.9639845400536</v>
      </c>
      <c r="I4368" s="34">
        <f t="shared" ref="I4368:I4431" ca="1" si="1299">IF(F4368+H4368&lt;0,0,F4368+H4368)</f>
        <v>4459.9639845400534</v>
      </c>
      <c r="J4368" s="18">
        <f ca="1">SUM(INDIRECT(ADDRESS(ROW(F4368),COLUMN(F4368),4)):INDIRECT(ADDRESS(ROW(F4368)+N$5-1,COLUMN(F4368),4)))</f>
        <v>22300</v>
      </c>
      <c r="K4368" s="18">
        <f t="shared" ref="K4368:K4431" ca="1" si="1300">Q4368</f>
        <v>0</v>
      </c>
      <c r="L4368" s="18">
        <f t="shared" ca="1" si="1291"/>
        <v>0</v>
      </c>
      <c r="M4368" s="18">
        <f t="shared" ca="1" si="1294"/>
        <v>0</v>
      </c>
      <c r="N4368" s="34">
        <f t="shared" ref="N4368:N4431" ca="1" si="1301">E4368+G4368-I4368+M4368-S4368</f>
        <v>20284.547051057074</v>
      </c>
      <c r="P4368" s="18">
        <f t="shared" ca="1" si="1295"/>
        <v>1959.9639845400536</v>
      </c>
      <c r="Q4368" s="47">
        <f ca="1">SUM(L$15:L4368)-SUM(M$15:M4368)</f>
        <v>0</v>
      </c>
      <c r="R4368" s="47" t="str">
        <f t="shared" ca="1" si="1296"/>
        <v>M4371</v>
      </c>
      <c r="S4368" s="40">
        <f t="shared" ref="S4368:S4431" ca="1" si="1302">IF(T4368&gt;N$6*100,M4368,0)</f>
        <v>0</v>
      </c>
      <c r="T4368" s="46">
        <f t="shared" ref="T4368:T4431" ca="1" si="1303">RANDBETWEEN(0,100)</f>
        <v>15</v>
      </c>
      <c r="X4368" s="74">
        <f t="shared" ref="X4368:X4431" ca="1" si="1304">NORMINV(RAND(),0,1)</f>
        <v>2.0855464768084953</v>
      </c>
      <c r="Y4368" s="75">
        <f t="shared" ref="Y4368:Y4431" ca="1" si="1305">IF(AND(X4368&gt;$F$6,$F$6&gt;0),$F$6,X4368)</f>
        <v>1.9599639845400536</v>
      </c>
      <c r="Z4368" s="74">
        <f t="shared" ref="Z4368:Z4431" ca="1" si="1306">EXP(Y4368)</f>
        <v>7.0990713842313315</v>
      </c>
      <c r="AA4368" s="76">
        <f t="shared" ref="AA4368:AA4431" ca="1" si="1307">$F$3*Y4368</f>
        <v>1959.9639845400536</v>
      </c>
      <c r="AB4368" s="76">
        <f t="shared" ref="AB4368:AB4431" ca="1" si="1308">$F$3*Z4368</f>
        <v>7099.0713842313316</v>
      </c>
    </row>
    <row r="4369" spans="1:28" x14ac:dyDescent="0.25">
      <c r="A4369" s="2">
        <f t="shared" ref="A4369:A4432" si="1309">IF(AND(A4368=12,OR(A$14="MS",A$14="M0")),1,IF(AND(A4368=4,OR(A$14="WS",A$14="W0")),1,IF(AND(A4368=30,OR(A$14="DS",A$14="D0")),1,A4368+1)))</f>
        <v>5</v>
      </c>
      <c r="B4369" s="16">
        <f ca="1">VLOOKUP(A4369,PERIODS!$O$4:$P$33,2,FALSE)</f>
        <v>3.3000000000000002E-2</v>
      </c>
      <c r="C4369" s="15"/>
      <c r="D4369" s="18">
        <v>4355</v>
      </c>
      <c r="E4369" s="34">
        <f t="shared" ca="1" si="1292"/>
        <v>20284.547051057074</v>
      </c>
      <c r="F4369" s="34">
        <f t="shared" ca="1" si="1293"/>
        <v>3300</v>
      </c>
      <c r="G4369" s="69">
        <f t="shared" ca="1" si="1297"/>
        <v>0</v>
      </c>
      <c r="H4369" s="34">
        <f t="shared" ca="1" si="1298"/>
        <v>-1686.9877382826151</v>
      </c>
      <c r="I4369" s="34">
        <f t="shared" ca="1" si="1299"/>
        <v>1613.0122617173849</v>
      </c>
      <c r="J4369" s="18">
        <f ca="1">SUM(INDIRECT(ADDRESS(ROW(F4369),COLUMN(F4369),4)):INDIRECT(ADDRESS(ROW(F4369)+N$5-1,COLUMN(F4369),4)))</f>
        <v>23100</v>
      </c>
      <c r="K4369" s="18">
        <f t="shared" ca="1" si="1300"/>
        <v>16350</v>
      </c>
      <c r="L4369" s="18">
        <f t="shared" ref="L4369:L4432" ca="1" si="1310">IF((E4369+K4368)&lt;J4369,N$2,0)</f>
        <v>16350</v>
      </c>
      <c r="M4369" s="18">
        <f t="shared" ca="1" si="1294"/>
        <v>0</v>
      </c>
      <c r="N4369" s="34">
        <f t="shared" ca="1" si="1301"/>
        <v>18671.53478933969</v>
      </c>
      <c r="P4369" s="18">
        <f t="shared" ca="1" si="1295"/>
        <v>1686.9877382826151</v>
      </c>
      <c r="Q4369" s="47">
        <f ca="1">SUM(L$15:L4369)-SUM(M$15:M4369)</f>
        <v>16350</v>
      </c>
      <c r="R4369" s="47" t="str">
        <f t="shared" ca="1" si="1296"/>
        <v>M4372</v>
      </c>
      <c r="S4369" s="40">
        <f t="shared" ca="1" si="1302"/>
        <v>0</v>
      </c>
      <c r="T4369" s="46">
        <f t="shared" ca="1" si="1303"/>
        <v>86</v>
      </c>
      <c r="X4369" s="74">
        <f t="shared" ca="1" si="1304"/>
        <v>-1.6869877382826151</v>
      </c>
      <c r="Y4369" s="75">
        <f t="shared" ca="1" si="1305"/>
        <v>-1.6869877382826151</v>
      </c>
      <c r="Z4369" s="74">
        <f t="shared" ca="1" si="1306"/>
        <v>0.18507618307172569</v>
      </c>
      <c r="AA4369" s="76">
        <f t="shared" ca="1" si="1307"/>
        <v>-1686.9877382826151</v>
      </c>
      <c r="AB4369" s="76">
        <f t="shared" ca="1" si="1308"/>
        <v>185.07618307172569</v>
      </c>
    </row>
    <row r="4370" spans="1:28" x14ac:dyDescent="0.25">
      <c r="A4370" s="2">
        <f t="shared" si="1309"/>
        <v>6</v>
      </c>
      <c r="B4370" s="16">
        <f ca="1">VLOOKUP(A4370,PERIODS!$O$4:$P$33,2,FALSE)</f>
        <v>3.3000000000000002E-2</v>
      </c>
      <c r="C4370" s="15"/>
      <c r="D4370" s="18">
        <v>4356</v>
      </c>
      <c r="E4370" s="34">
        <f t="shared" ca="1" si="1292"/>
        <v>18671.53478933969</v>
      </c>
      <c r="F4370" s="34">
        <f t="shared" ca="1" si="1293"/>
        <v>3300</v>
      </c>
      <c r="G4370" s="69">
        <f t="shared" ca="1" si="1297"/>
        <v>0</v>
      </c>
      <c r="H4370" s="34">
        <f t="shared" ca="1" si="1298"/>
        <v>-801.93418337754338</v>
      </c>
      <c r="I4370" s="34">
        <f t="shared" ca="1" si="1299"/>
        <v>2498.0658166224566</v>
      </c>
      <c r="J4370" s="18">
        <f ca="1">SUM(INDIRECT(ADDRESS(ROW(F4370),COLUMN(F4370),4)):INDIRECT(ADDRESS(ROW(F4370)+N$5-1,COLUMN(F4370),4)))</f>
        <v>23100</v>
      </c>
      <c r="K4370" s="18">
        <f t="shared" ca="1" si="1300"/>
        <v>16350</v>
      </c>
      <c r="L4370" s="18">
        <f t="shared" ca="1" si="1310"/>
        <v>0</v>
      </c>
      <c r="M4370" s="18">
        <f t="shared" ca="1" si="1294"/>
        <v>0</v>
      </c>
      <c r="N4370" s="34">
        <f t="shared" ca="1" si="1301"/>
        <v>16173.468972717234</v>
      </c>
      <c r="P4370" s="18">
        <f t="shared" ca="1" si="1295"/>
        <v>801.93418337754338</v>
      </c>
      <c r="Q4370" s="47">
        <f ca="1">SUM(L$15:L4370)-SUM(M$15:M4370)</f>
        <v>16350</v>
      </c>
      <c r="R4370" s="47" t="str">
        <f t="shared" ca="1" si="1296"/>
        <v>M4373</v>
      </c>
      <c r="S4370" s="40">
        <f t="shared" ca="1" si="1302"/>
        <v>0</v>
      </c>
      <c r="T4370" s="46">
        <f t="shared" ca="1" si="1303"/>
        <v>14</v>
      </c>
      <c r="X4370" s="74">
        <f t="shared" ca="1" si="1304"/>
        <v>-0.80193418337754341</v>
      </c>
      <c r="Y4370" s="75">
        <f t="shared" ca="1" si="1305"/>
        <v>-0.80193418337754341</v>
      </c>
      <c r="Z4370" s="74">
        <f t="shared" ca="1" si="1306"/>
        <v>0.44846071944666199</v>
      </c>
      <c r="AA4370" s="76">
        <f t="shared" ca="1" si="1307"/>
        <v>-801.93418337754338</v>
      </c>
      <c r="AB4370" s="76">
        <f t="shared" ca="1" si="1308"/>
        <v>448.46071944666198</v>
      </c>
    </row>
    <row r="4371" spans="1:28" x14ac:dyDescent="0.25">
      <c r="A4371" s="2">
        <f t="shared" si="1309"/>
        <v>7</v>
      </c>
      <c r="B4371" s="16">
        <f ca="1">VLOOKUP(A4371,PERIODS!$O$4:$P$33,2,FALSE)</f>
        <v>3.3000000000000002E-2</v>
      </c>
      <c r="C4371" s="15"/>
      <c r="D4371" s="18">
        <v>4357</v>
      </c>
      <c r="E4371" s="34">
        <f t="shared" ca="1" si="1292"/>
        <v>16173.468972717234</v>
      </c>
      <c r="F4371" s="34">
        <f t="shared" ca="1" si="1293"/>
        <v>3300</v>
      </c>
      <c r="G4371" s="69">
        <f t="shared" ca="1" si="1297"/>
        <v>0</v>
      </c>
      <c r="H4371" s="34">
        <f t="shared" ca="1" si="1298"/>
        <v>336.29203022758099</v>
      </c>
      <c r="I4371" s="34">
        <f t="shared" ca="1" si="1299"/>
        <v>3636.2920302275811</v>
      </c>
      <c r="J4371" s="18">
        <f ca="1">SUM(INDIRECT(ADDRESS(ROW(F4371),COLUMN(F4371),4)):INDIRECT(ADDRESS(ROW(F4371)+N$5-1,COLUMN(F4371),4)))</f>
        <v>23100</v>
      </c>
      <c r="K4371" s="18">
        <f t="shared" ca="1" si="1300"/>
        <v>16350</v>
      </c>
      <c r="L4371" s="18">
        <f t="shared" ca="1" si="1310"/>
        <v>0</v>
      </c>
      <c r="M4371" s="18">
        <f t="shared" ca="1" si="1294"/>
        <v>0</v>
      </c>
      <c r="N4371" s="34">
        <f t="shared" ca="1" si="1301"/>
        <v>12537.176942489652</v>
      </c>
      <c r="P4371" s="18">
        <f t="shared" ca="1" si="1295"/>
        <v>336.29203022758099</v>
      </c>
      <c r="Q4371" s="47">
        <f ca="1">SUM(L$15:L4371)-SUM(M$15:M4371)</f>
        <v>16350</v>
      </c>
      <c r="R4371" s="47" t="str">
        <f t="shared" ca="1" si="1296"/>
        <v>M4374</v>
      </c>
      <c r="S4371" s="40">
        <f t="shared" ca="1" si="1302"/>
        <v>0</v>
      </c>
      <c r="T4371" s="46">
        <f t="shared" ca="1" si="1303"/>
        <v>59</v>
      </c>
      <c r="X4371" s="74">
        <f t="shared" ca="1" si="1304"/>
        <v>0.33629203022758097</v>
      </c>
      <c r="Y4371" s="75">
        <f t="shared" ca="1" si="1305"/>
        <v>0.33629203022758097</v>
      </c>
      <c r="Z4371" s="74">
        <f t="shared" ca="1" si="1306"/>
        <v>1.3997477337795909</v>
      </c>
      <c r="AA4371" s="76">
        <f t="shared" ca="1" si="1307"/>
        <v>336.29203022758099</v>
      </c>
      <c r="AB4371" s="76">
        <f t="shared" ca="1" si="1308"/>
        <v>1399.747733779591</v>
      </c>
    </row>
    <row r="4372" spans="1:28" x14ac:dyDescent="0.25">
      <c r="A4372" s="2">
        <f t="shared" si="1309"/>
        <v>8</v>
      </c>
      <c r="B4372" s="16">
        <f ca="1">VLOOKUP(A4372,PERIODS!$O$4:$P$33,2,FALSE)</f>
        <v>3.3000000000000002E-2</v>
      </c>
      <c r="C4372" s="15"/>
      <c r="D4372" s="18">
        <v>4358</v>
      </c>
      <c r="E4372" s="34">
        <f t="shared" ca="1" si="1292"/>
        <v>12537.176942489652</v>
      </c>
      <c r="F4372" s="34">
        <f t="shared" ca="1" si="1293"/>
        <v>3300</v>
      </c>
      <c r="G4372" s="69">
        <f t="shared" ca="1" si="1297"/>
        <v>0</v>
      </c>
      <c r="H4372" s="34">
        <f t="shared" ca="1" si="1298"/>
        <v>-711.27245628062053</v>
      </c>
      <c r="I4372" s="34">
        <f t="shared" ca="1" si="1299"/>
        <v>2588.7275437193794</v>
      </c>
      <c r="J4372" s="18">
        <f ca="1">SUM(INDIRECT(ADDRESS(ROW(F4372),COLUMN(F4372),4)):INDIRECT(ADDRESS(ROW(F4372)+N$5-1,COLUMN(F4372),4)))</f>
        <v>23100</v>
      </c>
      <c r="K4372" s="18">
        <f t="shared" ca="1" si="1300"/>
        <v>0</v>
      </c>
      <c r="L4372" s="18">
        <f t="shared" ca="1" si="1310"/>
        <v>0</v>
      </c>
      <c r="M4372" s="18">
        <f t="shared" ca="1" si="1294"/>
        <v>16350</v>
      </c>
      <c r="N4372" s="34">
        <f t="shared" ca="1" si="1301"/>
        <v>26298.449398770274</v>
      </c>
      <c r="P4372" s="18">
        <f t="shared" ca="1" si="1295"/>
        <v>711.27245628062053</v>
      </c>
      <c r="Q4372" s="47">
        <f ca="1">SUM(L$15:L4372)-SUM(M$15:M4372)</f>
        <v>0</v>
      </c>
      <c r="R4372" s="47" t="str">
        <f t="shared" ca="1" si="1296"/>
        <v>M4375</v>
      </c>
      <c r="S4372" s="40">
        <f t="shared" ca="1" si="1302"/>
        <v>0</v>
      </c>
      <c r="T4372" s="46">
        <f t="shared" ca="1" si="1303"/>
        <v>28</v>
      </c>
      <c r="X4372" s="74">
        <f t="shared" ca="1" si="1304"/>
        <v>-0.71127245628062052</v>
      </c>
      <c r="Y4372" s="75">
        <f t="shared" ca="1" si="1305"/>
        <v>-0.71127245628062052</v>
      </c>
      <c r="Z4372" s="74">
        <f t="shared" ca="1" si="1306"/>
        <v>0.49101899956692585</v>
      </c>
      <c r="AA4372" s="76">
        <f t="shared" ca="1" si="1307"/>
        <v>-711.27245628062053</v>
      </c>
      <c r="AB4372" s="76">
        <f t="shared" ca="1" si="1308"/>
        <v>491.01899956692586</v>
      </c>
    </row>
    <row r="4373" spans="1:28" x14ac:dyDescent="0.25">
      <c r="A4373" s="2">
        <f t="shared" si="1309"/>
        <v>9</v>
      </c>
      <c r="B4373" s="16">
        <f ca="1">VLOOKUP(A4373,PERIODS!$O$4:$P$33,2,FALSE)</f>
        <v>3.3000000000000002E-2</v>
      </c>
      <c r="C4373" s="15"/>
      <c r="D4373" s="18">
        <v>4359</v>
      </c>
      <c r="E4373" s="34">
        <f t="shared" ca="1" si="1292"/>
        <v>26298.449398770274</v>
      </c>
      <c r="F4373" s="34">
        <f t="shared" ca="1" si="1293"/>
        <v>3300</v>
      </c>
      <c r="G4373" s="69">
        <f t="shared" ca="1" si="1297"/>
        <v>0</v>
      </c>
      <c r="H4373" s="34">
        <f t="shared" ca="1" si="1298"/>
        <v>1077.0409787984545</v>
      </c>
      <c r="I4373" s="34">
        <f t="shared" ca="1" si="1299"/>
        <v>4377.0409787984545</v>
      </c>
      <c r="J4373" s="18">
        <f ca="1">SUM(INDIRECT(ADDRESS(ROW(F4373),COLUMN(F4373),4)):INDIRECT(ADDRESS(ROW(F4373)+N$5-1,COLUMN(F4373),4)))</f>
        <v>23100</v>
      </c>
      <c r="K4373" s="18">
        <f t="shared" ca="1" si="1300"/>
        <v>0</v>
      </c>
      <c r="L4373" s="18">
        <f t="shared" ca="1" si="1310"/>
        <v>0</v>
      </c>
      <c r="M4373" s="18">
        <f t="shared" ca="1" si="1294"/>
        <v>0</v>
      </c>
      <c r="N4373" s="34">
        <f t="shared" ca="1" si="1301"/>
        <v>21921.40841997182</v>
      </c>
      <c r="P4373" s="18">
        <f t="shared" ca="1" si="1295"/>
        <v>1077.0409787984545</v>
      </c>
      <c r="Q4373" s="47">
        <f ca="1">SUM(L$15:L4373)-SUM(M$15:M4373)</f>
        <v>0</v>
      </c>
      <c r="R4373" s="47" t="str">
        <f t="shared" ca="1" si="1296"/>
        <v>M4376</v>
      </c>
      <c r="S4373" s="40">
        <f t="shared" ca="1" si="1302"/>
        <v>0</v>
      </c>
      <c r="T4373" s="46">
        <f t="shared" ca="1" si="1303"/>
        <v>50</v>
      </c>
      <c r="X4373" s="74">
        <f t="shared" ca="1" si="1304"/>
        <v>1.0770409787984545</v>
      </c>
      <c r="Y4373" s="75">
        <f t="shared" ca="1" si="1305"/>
        <v>1.0770409787984545</v>
      </c>
      <c r="Z4373" s="74">
        <f t="shared" ca="1" si="1306"/>
        <v>2.9359790606582696</v>
      </c>
      <c r="AA4373" s="76">
        <f t="shared" ca="1" si="1307"/>
        <v>1077.0409787984545</v>
      </c>
      <c r="AB4373" s="76">
        <f t="shared" ca="1" si="1308"/>
        <v>2935.9790606582696</v>
      </c>
    </row>
    <row r="4374" spans="1:28" x14ac:dyDescent="0.25">
      <c r="A4374" s="2">
        <f t="shared" si="1309"/>
        <v>10</v>
      </c>
      <c r="B4374" s="16">
        <f ca="1">VLOOKUP(A4374,PERIODS!$O$4:$P$33,2,FALSE)</f>
        <v>3.3000000000000002E-2</v>
      </c>
      <c r="C4374" s="15"/>
      <c r="D4374" s="18">
        <v>4360</v>
      </c>
      <c r="E4374" s="34">
        <f t="shared" ca="1" si="1292"/>
        <v>21921.40841997182</v>
      </c>
      <c r="F4374" s="34">
        <f t="shared" ca="1" si="1293"/>
        <v>3300</v>
      </c>
      <c r="G4374" s="69">
        <f t="shared" ca="1" si="1297"/>
        <v>0</v>
      </c>
      <c r="H4374" s="34">
        <f t="shared" ca="1" si="1298"/>
        <v>-871.541670540474</v>
      </c>
      <c r="I4374" s="34">
        <f t="shared" ca="1" si="1299"/>
        <v>2428.4583294595259</v>
      </c>
      <c r="J4374" s="18">
        <f ca="1">SUM(INDIRECT(ADDRESS(ROW(F4374),COLUMN(F4374),4)):INDIRECT(ADDRESS(ROW(F4374)+N$5-1,COLUMN(F4374),4)))</f>
        <v>23100</v>
      </c>
      <c r="K4374" s="18">
        <f t="shared" ca="1" si="1300"/>
        <v>16350</v>
      </c>
      <c r="L4374" s="18">
        <f t="shared" ca="1" si="1310"/>
        <v>16350</v>
      </c>
      <c r="M4374" s="18">
        <f t="shared" ca="1" si="1294"/>
        <v>0</v>
      </c>
      <c r="N4374" s="34">
        <f t="shared" ca="1" si="1301"/>
        <v>19492.950090512295</v>
      </c>
      <c r="P4374" s="18">
        <f t="shared" ca="1" si="1295"/>
        <v>871.541670540474</v>
      </c>
      <c r="Q4374" s="47">
        <f ca="1">SUM(L$15:L4374)-SUM(M$15:M4374)</f>
        <v>16350</v>
      </c>
      <c r="R4374" s="47" t="str">
        <f t="shared" ca="1" si="1296"/>
        <v>M4377</v>
      </c>
      <c r="S4374" s="40">
        <f t="shared" ca="1" si="1302"/>
        <v>0</v>
      </c>
      <c r="T4374" s="46">
        <f t="shared" ca="1" si="1303"/>
        <v>49</v>
      </c>
      <c r="X4374" s="74">
        <f t="shared" ca="1" si="1304"/>
        <v>-0.87154167054047404</v>
      </c>
      <c r="Y4374" s="75">
        <f t="shared" ca="1" si="1305"/>
        <v>-0.87154167054047404</v>
      </c>
      <c r="Z4374" s="74">
        <f t="shared" ca="1" si="1306"/>
        <v>0.41830616160166539</v>
      </c>
      <c r="AA4374" s="76">
        <f t="shared" ca="1" si="1307"/>
        <v>-871.541670540474</v>
      </c>
      <c r="AB4374" s="76">
        <f t="shared" ca="1" si="1308"/>
        <v>418.30616160166539</v>
      </c>
    </row>
    <row r="4375" spans="1:28" x14ac:dyDescent="0.25">
      <c r="A4375" s="2">
        <f t="shared" si="1309"/>
        <v>11</v>
      </c>
      <c r="B4375" s="16">
        <f ca="1">VLOOKUP(A4375,PERIODS!$O$4:$P$33,2,FALSE)</f>
        <v>3.3000000000000002E-2</v>
      </c>
      <c r="C4375" s="15"/>
      <c r="D4375" s="18">
        <v>4361</v>
      </c>
      <c r="E4375" s="34">
        <f t="shared" ca="1" si="1292"/>
        <v>19492.950090512295</v>
      </c>
      <c r="F4375" s="34">
        <f t="shared" ca="1" si="1293"/>
        <v>3300</v>
      </c>
      <c r="G4375" s="69">
        <f t="shared" ca="1" si="1297"/>
        <v>0</v>
      </c>
      <c r="H4375" s="34">
        <f t="shared" ca="1" si="1298"/>
        <v>-740.86145311269161</v>
      </c>
      <c r="I4375" s="34">
        <f t="shared" ca="1" si="1299"/>
        <v>2559.1385468873086</v>
      </c>
      <c r="J4375" s="18">
        <f ca="1">SUM(INDIRECT(ADDRESS(ROW(F4375),COLUMN(F4375),4)):INDIRECT(ADDRESS(ROW(F4375)+N$5-1,COLUMN(F4375),4)))</f>
        <v>23300</v>
      </c>
      <c r="K4375" s="18">
        <f t="shared" ca="1" si="1300"/>
        <v>16350</v>
      </c>
      <c r="L4375" s="18">
        <f t="shared" ca="1" si="1310"/>
        <v>0</v>
      </c>
      <c r="M4375" s="18">
        <f t="shared" ca="1" si="1294"/>
        <v>0</v>
      </c>
      <c r="N4375" s="34">
        <f t="shared" ca="1" si="1301"/>
        <v>16933.811543624986</v>
      </c>
      <c r="P4375" s="18">
        <f t="shared" ca="1" si="1295"/>
        <v>740.86145311269161</v>
      </c>
      <c r="Q4375" s="47">
        <f ca="1">SUM(L$15:L4375)-SUM(M$15:M4375)</f>
        <v>16350</v>
      </c>
      <c r="R4375" s="47" t="str">
        <f t="shared" ca="1" si="1296"/>
        <v>M4378</v>
      </c>
      <c r="S4375" s="40">
        <f t="shared" ca="1" si="1302"/>
        <v>0</v>
      </c>
      <c r="T4375" s="46">
        <f t="shared" ca="1" si="1303"/>
        <v>54</v>
      </c>
      <c r="X4375" s="74">
        <f t="shared" ca="1" si="1304"/>
        <v>-0.74086145311269158</v>
      </c>
      <c r="Y4375" s="75">
        <f t="shared" ca="1" si="1305"/>
        <v>-0.74086145311269158</v>
      </c>
      <c r="Z4375" s="74">
        <f t="shared" ca="1" si="1306"/>
        <v>0.47670308123604388</v>
      </c>
      <c r="AA4375" s="76">
        <f t="shared" ca="1" si="1307"/>
        <v>-740.86145311269161</v>
      </c>
      <c r="AB4375" s="76">
        <f t="shared" ca="1" si="1308"/>
        <v>476.70308123604389</v>
      </c>
    </row>
    <row r="4376" spans="1:28" x14ac:dyDescent="0.25">
      <c r="A4376" s="2">
        <f t="shared" si="1309"/>
        <v>12</v>
      </c>
      <c r="B4376" s="16">
        <f ca="1">VLOOKUP(A4376,PERIODS!$O$4:$P$33,2,FALSE)</f>
        <v>3.3000000000000002E-2</v>
      </c>
      <c r="C4376" s="15"/>
      <c r="D4376" s="18">
        <v>4362</v>
      </c>
      <c r="E4376" s="34">
        <f t="shared" ca="1" si="1292"/>
        <v>16933.811543624986</v>
      </c>
      <c r="F4376" s="34">
        <f t="shared" ca="1" si="1293"/>
        <v>3300</v>
      </c>
      <c r="G4376" s="69">
        <f t="shared" ca="1" si="1297"/>
        <v>0</v>
      </c>
      <c r="H4376" s="34">
        <f t="shared" ca="1" si="1298"/>
        <v>-896.43736200021385</v>
      </c>
      <c r="I4376" s="34">
        <f t="shared" ca="1" si="1299"/>
        <v>2403.5626379997861</v>
      </c>
      <c r="J4376" s="18">
        <f ca="1">SUM(INDIRECT(ADDRESS(ROW(F4376),COLUMN(F4376),4)):INDIRECT(ADDRESS(ROW(F4376)+N$5-1,COLUMN(F4376),4)))</f>
        <v>23500</v>
      </c>
      <c r="K4376" s="18">
        <f t="shared" ca="1" si="1300"/>
        <v>16350</v>
      </c>
      <c r="L4376" s="18">
        <f t="shared" ca="1" si="1310"/>
        <v>0</v>
      </c>
      <c r="M4376" s="18">
        <f t="shared" ca="1" si="1294"/>
        <v>0</v>
      </c>
      <c r="N4376" s="34">
        <f t="shared" ca="1" si="1301"/>
        <v>14530.2489056252</v>
      </c>
      <c r="P4376" s="18">
        <f t="shared" ca="1" si="1295"/>
        <v>896.43736200021385</v>
      </c>
      <c r="Q4376" s="47">
        <f ca="1">SUM(L$15:L4376)-SUM(M$15:M4376)</f>
        <v>16350</v>
      </c>
      <c r="R4376" s="47" t="str">
        <f t="shared" ca="1" si="1296"/>
        <v>M4379</v>
      </c>
      <c r="S4376" s="40">
        <f t="shared" ca="1" si="1302"/>
        <v>0</v>
      </c>
      <c r="T4376" s="46">
        <f t="shared" ca="1" si="1303"/>
        <v>89</v>
      </c>
      <c r="X4376" s="74">
        <f t="shared" ca="1" si="1304"/>
        <v>-0.89643736200021384</v>
      </c>
      <c r="Y4376" s="75">
        <f t="shared" ca="1" si="1305"/>
        <v>-0.89643736200021384</v>
      </c>
      <c r="Z4376" s="74">
        <f t="shared" ca="1" si="1306"/>
        <v>0.40802070349699665</v>
      </c>
      <c r="AA4376" s="76">
        <f t="shared" ca="1" si="1307"/>
        <v>-896.43736200021385</v>
      </c>
      <c r="AB4376" s="76">
        <f t="shared" ca="1" si="1308"/>
        <v>408.02070349699665</v>
      </c>
    </row>
    <row r="4377" spans="1:28" x14ac:dyDescent="0.25">
      <c r="A4377" s="2">
        <f t="shared" si="1309"/>
        <v>13</v>
      </c>
      <c r="B4377" s="16">
        <f ca="1">VLOOKUP(A4377,PERIODS!$O$4:$P$33,2,FALSE)</f>
        <v>3.3000000000000002E-2</v>
      </c>
      <c r="C4377" s="15"/>
      <c r="D4377" s="18">
        <v>4363</v>
      </c>
      <c r="E4377" s="34">
        <f t="shared" ca="1" si="1292"/>
        <v>14530.2489056252</v>
      </c>
      <c r="F4377" s="34">
        <f t="shared" ca="1" si="1293"/>
        <v>3300</v>
      </c>
      <c r="G4377" s="69">
        <f t="shared" ca="1" si="1297"/>
        <v>0</v>
      </c>
      <c r="H4377" s="34">
        <f t="shared" ca="1" si="1298"/>
        <v>-412.2533946645238</v>
      </c>
      <c r="I4377" s="34">
        <f t="shared" ca="1" si="1299"/>
        <v>2887.746605335476</v>
      </c>
      <c r="J4377" s="18">
        <f ca="1">SUM(INDIRECT(ADDRESS(ROW(F4377),COLUMN(F4377),4)):INDIRECT(ADDRESS(ROW(F4377)+N$5-1,COLUMN(F4377),4)))</f>
        <v>23700</v>
      </c>
      <c r="K4377" s="18">
        <f t="shared" ca="1" si="1300"/>
        <v>0</v>
      </c>
      <c r="L4377" s="18">
        <f t="shared" ca="1" si="1310"/>
        <v>0</v>
      </c>
      <c r="M4377" s="18">
        <f t="shared" ca="1" si="1294"/>
        <v>16350</v>
      </c>
      <c r="N4377" s="34">
        <f t="shared" ca="1" si="1301"/>
        <v>27992.502300289721</v>
      </c>
      <c r="P4377" s="18">
        <f t="shared" ca="1" si="1295"/>
        <v>412.2533946645238</v>
      </c>
      <c r="Q4377" s="47">
        <f ca="1">SUM(L$15:L4377)-SUM(M$15:M4377)</f>
        <v>0</v>
      </c>
      <c r="R4377" s="47" t="str">
        <f t="shared" ca="1" si="1296"/>
        <v>M4380</v>
      </c>
      <c r="S4377" s="40">
        <f t="shared" ca="1" si="1302"/>
        <v>0</v>
      </c>
      <c r="T4377" s="46">
        <f t="shared" ca="1" si="1303"/>
        <v>64</v>
      </c>
      <c r="X4377" s="74">
        <f t="shared" ca="1" si="1304"/>
        <v>-0.41225339466452382</v>
      </c>
      <c r="Y4377" s="75">
        <f t="shared" ca="1" si="1305"/>
        <v>-0.41225339466452382</v>
      </c>
      <c r="Z4377" s="74">
        <f t="shared" ca="1" si="1306"/>
        <v>0.66215646787613214</v>
      </c>
      <c r="AA4377" s="76">
        <f t="shared" ca="1" si="1307"/>
        <v>-412.2533946645238</v>
      </c>
      <c r="AB4377" s="76">
        <f t="shared" ca="1" si="1308"/>
        <v>662.15646787613218</v>
      </c>
    </row>
    <row r="4378" spans="1:28" x14ac:dyDescent="0.25">
      <c r="A4378" s="2">
        <f t="shared" si="1309"/>
        <v>14</v>
      </c>
      <c r="B4378" s="16">
        <f ca="1">VLOOKUP(A4378,PERIODS!$O$4:$P$33,2,FALSE)</f>
        <v>3.3000000000000002E-2</v>
      </c>
      <c r="C4378" s="15"/>
      <c r="D4378" s="18">
        <v>4364</v>
      </c>
      <c r="E4378" s="34">
        <f t="shared" ca="1" si="1292"/>
        <v>27992.502300289721</v>
      </c>
      <c r="F4378" s="34">
        <f t="shared" ca="1" si="1293"/>
        <v>3300</v>
      </c>
      <c r="G4378" s="69">
        <f t="shared" ca="1" si="1297"/>
        <v>0</v>
      </c>
      <c r="H4378" s="34">
        <f t="shared" ca="1" si="1298"/>
        <v>-884.72839957082226</v>
      </c>
      <c r="I4378" s="34">
        <f t="shared" ca="1" si="1299"/>
        <v>2415.2716004291779</v>
      </c>
      <c r="J4378" s="18">
        <f ca="1">SUM(INDIRECT(ADDRESS(ROW(F4378),COLUMN(F4378),4)):INDIRECT(ADDRESS(ROW(F4378)+N$5-1,COLUMN(F4378),4)))</f>
        <v>23900</v>
      </c>
      <c r="K4378" s="18">
        <f t="shared" ca="1" si="1300"/>
        <v>0</v>
      </c>
      <c r="L4378" s="18">
        <f t="shared" ca="1" si="1310"/>
        <v>0</v>
      </c>
      <c r="M4378" s="18">
        <f t="shared" ca="1" si="1294"/>
        <v>0</v>
      </c>
      <c r="N4378" s="34">
        <f t="shared" ca="1" si="1301"/>
        <v>25577.230699860542</v>
      </c>
      <c r="P4378" s="18">
        <f t="shared" ca="1" si="1295"/>
        <v>884.72839957082226</v>
      </c>
      <c r="Q4378" s="47">
        <f ca="1">SUM(L$15:L4378)-SUM(M$15:M4378)</f>
        <v>0</v>
      </c>
      <c r="R4378" s="47" t="str">
        <f t="shared" ca="1" si="1296"/>
        <v>M4381</v>
      </c>
      <c r="S4378" s="40">
        <f t="shared" ca="1" si="1302"/>
        <v>0</v>
      </c>
      <c r="T4378" s="46">
        <f t="shared" ca="1" si="1303"/>
        <v>56</v>
      </c>
      <c r="X4378" s="74">
        <f t="shared" ca="1" si="1304"/>
        <v>-0.88472839957082228</v>
      </c>
      <c r="Y4378" s="75">
        <f t="shared" ca="1" si="1305"/>
        <v>-0.88472839957082228</v>
      </c>
      <c r="Z4378" s="74">
        <f t="shared" ca="1" si="1306"/>
        <v>0.41282628184931874</v>
      </c>
      <c r="AA4378" s="76">
        <f t="shared" ca="1" si="1307"/>
        <v>-884.72839957082226</v>
      </c>
      <c r="AB4378" s="76">
        <f t="shared" ca="1" si="1308"/>
        <v>412.82628184931872</v>
      </c>
    </row>
    <row r="4379" spans="1:28" x14ac:dyDescent="0.25">
      <c r="A4379" s="2">
        <f t="shared" si="1309"/>
        <v>15</v>
      </c>
      <c r="B4379" s="16">
        <f ca="1">VLOOKUP(A4379,PERIODS!$O$4:$P$33,2,FALSE)</f>
        <v>3.3000000000000002E-2</v>
      </c>
      <c r="C4379" s="15"/>
      <c r="D4379" s="18">
        <v>4365</v>
      </c>
      <c r="E4379" s="34">
        <f t="shared" ca="1" si="1292"/>
        <v>25577.230699860542</v>
      </c>
      <c r="F4379" s="34">
        <f t="shared" ca="1" si="1293"/>
        <v>3300</v>
      </c>
      <c r="G4379" s="69">
        <f t="shared" ca="1" si="1297"/>
        <v>0</v>
      </c>
      <c r="H4379" s="34">
        <f t="shared" ca="1" si="1298"/>
        <v>-438.71089483623541</v>
      </c>
      <c r="I4379" s="34">
        <f t="shared" ca="1" si="1299"/>
        <v>2861.2891051637644</v>
      </c>
      <c r="J4379" s="18">
        <f ca="1">SUM(INDIRECT(ADDRESS(ROW(F4379),COLUMN(F4379),4)):INDIRECT(ADDRESS(ROW(F4379)+N$5-1,COLUMN(F4379),4)))</f>
        <v>24100</v>
      </c>
      <c r="K4379" s="18">
        <f t="shared" ca="1" si="1300"/>
        <v>0</v>
      </c>
      <c r="L4379" s="18">
        <f t="shared" ca="1" si="1310"/>
        <v>0</v>
      </c>
      <c r="M4379" s="18">
        <f t="shared" ca="1" si="1294"/>
        <v>0</v>
      </c>
      <c r="N4379" s="34">
        <f t="shared" ca="1" si="1301"/>
        <v>22715.941594696778</v>
      </c>
      <c r="P4379" s="18">
        <f t="shared" ca="1" si="1295"/>
        <v>438.71089483623541</v>
      </c>
      <c r="Q4379" s="47">
        <f ca="1">SUM(L$15:L4379)-SUM(M$15:M4379)</f>
        <v>0</v>
      </c>
      <c r="R4379" s="47" t="str">
        <f t="shared" ca="1" si="1296"/>
        <v>M4382</v>
      </c>
      <c r="S4379" s="40">
        <f t="shared" ca="1" si="1302"/>
        <v>0</v>
      </c>
      <c r="T4379" s="46">
        <f t="shared" ca="1" si="1303"/>
        <v>91</v>
      </c>
      <c r="X4379" s="74">
        <f t="shared" ca="1" si="1304"/>
        <v>-0.43871089483623543</v>
      </c>
      <c r="Y4379" s="75">
        <f t="shared" ca="1" si="1305"/>
        <v>-0.43871089483623543</v>
      </c>
      <c r="Z4379" s="74">
        <f t="shared" ca="1" si="1306"/>
        <v>0.64486718711655722</v>
      </c>
      <c r="AA4379" s="76">
        <f t="shared" ca="1" si="1307"/>
        <v>-438.71089483623541</v>
      </c>
      <c r="AB4379" s="76">
        <f t="shared" ca="1" si="1308"/>
        <v>644.86718711655726</v>
      </c>
    </row>
    <row r="4380" spans="1:28" x14ac:dyDescent="0.25">
      <c r="A4380" s="2">
        <f t="shared" si="1309"/>
        <v>16</v>
      </c>
      <c r="B4380" s="16">
        <f ca="1">VLOOKUP(A4380,PERIODS!$O$4:$P$33,2,FALSE)</f>
        <v>3.3000000000000002E-2</v>
      </c>
      <c r="C4380" s="15"/>
      <c r="D4380" s="18">
        <v>4366</v>
      </c>
      <c r="E4380" s="34">
        <f t="shared" ca="1" si="1292"/>
        <v>22715.941594696778</v>
      </c>
      <c r="F4380" s="34">
        <f t="shared" ca="1" si="1293"/>
        <v>3300</v>
      </c>
      <c r="G4380" s="69">
        <f t="shared" ca="1" si="1297"/>
        <v>0</v>
      </c>
      <c r="H4380" s="34">
        <f t="shared" ca="1" si="1298"/>
        <v>-11.996379571253316</v>
      </c>
      <c r="I4380" s="34">
        <f t="shared" ca="1" si="1299"/>
        <v>3288.0036204287467</v>
      </c>
      <c r="J4380" s="18">
        <f ca="1">SUM(INDIRECT(ADDRESS(ROW(F4380),COLUMN(F4380),4)):INDIRECT(ADDRESS(ROW(F4380)+N$5-1,COLUMN(F4380),4)))</f>
        <v>24300</v>
      </c>
      <c r="K4380" s="18">
        <f t="shared" ca="1" si="1300"/>
        <v>16350</v>
      </c>
      <c r="L4380" s="18">
        <f t="shared" ca="1" si="1310"/>
        <v>16350</v>
      </c>
      <c r="M4380" s="18">
        <f t="shared" ca="1" si="1294"/>
        <v>0</v>
      </c>
      <c r="N4380" s="34">
        <f t="shared" ca="1" si="1301"/>
        <v>19427.937974268032</v>
      </c>
      <c r="P4380" s="18">
        <f t="shared" ca="1" si="1295"/>
        <v>11.996379571253316</v>
      </c>
      <c r="Q4380" s="47">
        <f ca="1">SUM(L$15:L4380)-SUM(M$15:M4380)</f>
        <v>16350</v>
      </c>
      <c r="R4380" s="47" t="str">
        <f t="shared" ca="1" si="1296"/>
        <v>M4383</v>
      </c>
      <c r="S4380" s="40">
        <f t="shared" ca="1" si="1302"/>
        <v>0</v>
      </c>
      <c r="T4380" s="46">
        <f t="shared" ca="1" si="1303"/>
        <v>24</v>
      </c>
      <c r="X4380" s="74">
        <f t="shared" ca="1" si="1304"/>
        <v>-1.1996379571253315E-2</v>
      </c>
      <c r="Y4380" s="75">
        <f t="shared" ca="1" si="1305"/>
        <v>-1.1996379571253315E-2</v>
      </c>
      <c r="Z4380" s="74">
        <f t="shared" ca="1" si="1306"/>
        <v>0.98807529011163919</v>
      </c>
      <c r="AA4380" s="76">
        <f t="shared" ca="1" si="1307"/>
        <v>-11.996379571253316</v>
      </c>
      <c r="AB4380" s="76">
        <f t="shared" ca="1" si="1308"/>
        <v>988.07529011163922</v>
      </c>
    </row>
    <row r="4381" spans="1:28" x14ac:dyDescent="0.25">
      <c r="A4381" s="2">
        <f t="shared" si="1309"/>
        <v>17</v>
      </c>
      <c r="B4381" s="16">
        <f ca="1">VLOOKUP(A4381,PERIODS!$O$4:$P$33,2,FALSE)</f>
        <v>3.5000000000000003E-2</v>
      </c>
      <c r="C4381" s="15"/>
      <c r="D4381" s="18">
        <v>4367</v>
      </c>
      <c r="E4381" s="34">
        <f t="shared" ca="1" si="1292"/>
        <v>19427.937974268032</v>
      </c>
      <c r="F4381" s="34">
        <f t="shared" ca="1" si="1293"/>
        <v>3500.0000000000005</v>
      </c>
      <c r="G4381" s="69">
        <f t="shared" ca="1" si="1297"/>
        <v>0</v>
      </c>
      <c r="H4381" s="34">
        <f t="shared" ca="1" si="1298"/>
        <v>-405.12480590828051</v>
      </c>
      <c r="I4381" s="34">
        <f t="shared" ca="1" si="1299"/>
        <v>3094.87519409172</v>
      </c>
      <c r="J4381" s="18">
        <f ca="1">SUM(INDIRECT(ADDRESS(ROW(F4381),COLUMN(F4381),4)):INDIRECT(ADDRESS(ROW(F4381)+N$5-1,COLUMN(F4381),4)))</f>
        <v>24500.000000000004</v>
      </c>
      <c r="K4381" s="18">
        <f t="shared" ca="1" si="1300"/>
        <v>16350</v>
      </c>
      <c r="L4381" s="18">
        <f t="shared" ca="1" si="1310"/>
        <v>0</v>
      </c>
      <c r="M4381" s="18">
        <f t="shared" ca="1" si="1294"/>
        <v>0</v>
      </c>
      <c r="N4381" s="34">
        <f t="shared" ca="1" si="1301"/>
        <v>16333.062780176311</v>
      </c>
      <c r="P4381" s="18">
        <f t="shared" ca="1" si="1295"/>
        <v>405.12480590828051</v>
      </c>
      <c r="Q4381" s="47">
        <f ca="1">SUM(L$15:L4381)-SUM(M$15:M4381)</f>
        <v>16350</v>
      </c>
      <c r="R4381" s="47" t="str">
        <f t="shared" ca="1" si="1296"/>
        <v>M4384</v>
      </c>
      <c r="S4381" s="40">
        <f t="shared" ca="1" si="1302"/>
        <v>0</v>
      </c>
      <c r="T4381" s="46">
        <f t="shared" ca="1" si="1303"/>
        <v>30</v>
      </c>
      <c r="X4381" s="74">
        <f t="shared" ca="1" si="1304"/>
        <v>-0.40512480590828048</v>
      </c>
      <c r="Y4381" s="75">
        <f t="shared" ca="1" si="1305"/>
        <v>-0.40512480590828048</v>
      </c>
      <c r="Z4381" s="74">
        <f t="shared" ca="1" si="1306"/>
        <v>0.66689357340616418</v>
      </c>
      <c r="AA4381" s="76">
        <f t="shared" ca="1" si="1307"/>
        <v>-405.12480590828051</v>
      </c>
      <c r="AB4381" s="76">
        <f t="shared" ca="1" si="1308"/>
        <v>666.89357340616414</v>
      </c>
    </row>
    <row r="4382" spans="1:28" x14ac:dyDescent="0.25">
      <c r="A4382" s="2">
        <f t="shared" si="1309"/>
        <v>18</v>
      </c>
      <c r="B4382" s="16">
        <f ca="1">VLOOKUP(A4382,PERIODS!$O$4:$P$33,2,FALSE)</f>
        <v>3.5000000000000003E-2</v>
      </c>
      <c r="C4382" s="15"/>
      <c r="D4382" s="18">
        <v>4368</v>
      </c>
      <c r="E4382" s="34">
        <f t="shared" ca="1" si="1292"/>
        <v>16333.062780176311</v>
      </c>
      <c r="F4382" s="34">
        <f t="shared" ca="1" si="1293"/>
        <v>3500.0000000000005</v>
      </c>
      <c r="G4382" s="69">
        <f t="shared" ca="1" si="1297"/>
        <v>0</v>
      </c>
      <c r="H4382" s="34">
        <f t="shared" ca="1" si="1298"/>
        <v>579.8933083445927</v>
      </c>
      <c r="I4382" s="34">
        <f t="shared" ca="1" si="1299"/>
        <v>4079.8933083445932</v>
      </c>
      <c r="J4382" s="18">
        <f ca="1">SUM(INDIRECT(ADDRESS(ROW(F4382),COLUMN(F4382),4)):INDIRECT(ADDRESS(ROW(F4382)+N$5-1,COLUMN(F4382),4)))</f>
        <v>24500.000000000004</v>
      </c>
      <c r="K4382" s="18">
        <f t="shared" ca="1" si="1300"/>
        <v>16350</v>
      </c>
      <c r="L4382" s="18">
        <f t="shared" ca="1" si="1310"/>
        <v>0</v>
      </c>
      <c r="M4382" s="18">
        <f t="shared" ca="1" si="1294"/>
        <v>0</v>
      </c>
      <c r="N4382" s="34">
        <f t="shared" ca="1" si="1301"/>
        <v>12253.169471831718</v>
      </c>
      <c r="P4382" s="18">
        <f t="shared" ca="1" si="1295"/>
        <v>579.8933083445927</v>
      </c>
      <c r="Q4382" s="47">
        <f ca="1">SUM(L$15:L4382)-SUM(M$15:M4382)</f>
        <v>16350</v>
      </c>
      <c r="R4382" s="47" t="str">
        <f t="shared" ca="1" si="1296"/>
        <v>M4385</v>
      </c>
      <c r="S4382" s="40">
        <f t="shared" ca="1" si="1302"/>
        <v>0</v>
      </c>
      <c r="T4382" s="46">
        <f t="shared" ca="1" si="1303"/>
        <v>6</v>
      </c>
      <c r="X4382" s="74">
        <f t="shared" ca="1" si="1304"/>
        <v>0.57989330834459274</v>
      </c>
      <c r="Y4382" s="75">
        <f t="shared" ca="1" si="1305"/>
        <v>0.57989330834459274</v>
      </c>
      <c r="Z4382" s="74">
        <f t="shared" ca="1" si="1306"/>
        <v>1.7858478855182496</v>
      </c>
      <c r="AA4382" s="76">
        <f t="shared" ca="1" si="1307"/>
        <v>579.8933083445927</v>
      </c>
      <c r="AB4382" s="76">
        <f t="shared" ca="1" si="1308"/>
        <v>1785.8478855182495</v>
      </c>
    </row>
    <row r="4383" spans="1:28" x14ac:dyDescent="0.25">
      <c r="A4383" s="2">
        <f t="shared" si="1309"/>
        <v>19</v>
      </c>
      <c r="B4383" s="16">
        <f ca="1">VLOOKUP(A4383,PERIODS!$O$4:$P$33,2,FALSE)</f>
        <v>3.5000000000000003E-2</v>
      </c>
      <c r="C4383" s="15"/>
      <c r="D4383" s="18">
        <v>4369</v>
      </c>
      <c r="E4383" s="34">
        <f t="shared" ca="1" si="1292"/>
        <v>12253.169471831718</v>
      </c>
      <c r="F4383" s="34">
        <f t="shared" ca="1" si="1293"/>
        <v>3500.0000000000005</v>
      </c>
      <c r="G4383" s="69">
        <f t="shared" ca="1" si="1297"/>
        <v>0</v>
      </c>
      <c r="H4383" s="34">
        <f t="shared" ca="1" si="1298"/>
        <v>742.36319561244818</v>
      </c>
      <c r="I4383" s="34">
        <f t="shared" ca="1" si="1299"/>
        <v>4242.3631956124482</v>
      </c>
      <c r="J4383" s="18">
        <f ca="1">SUM(INDIRECT(ADDRESS(ROW(F4383),COLUMN(F4383),4)):INDIRECT(ADDRESS(ROW(F4383)+N$5-1,COLUMN(F4383),4)))</f>
        <v>24500.000000000004</v>
      </c>
      <c r="K4383" s="18">
        <f t="shared" ca="1" si="1300"/>
        <v>0</v>
      </c>
      <c r="L4383" s="18">
        <f t="shared" ca="1" si="1310"/>
        <v>0</v>
      </c>
      <c r="M4383" s="18">
        <f t="shared" ca="1" si="1294"/>
        <v>16350</v>
      </c>
      <c r="N4383" s="34">
        <f t="shared" ca="1" si="1301"/>
        <v>24360.806276219271</v>
      </c>
      <c r="P4383" s="18">
        <f t="shared" ca="1" si="1295"/>
        <v>742.36319561244818</v>
      </c>
      <c r="Q4383" s="47">
        <f ca="1">SUM(L$15:L4383)-SUM(M$15:M4383)</f>
        <v>0</v>
      </c>
      <c r="R4383" s="47" t="str">
        <f t="shared" ca="1" si="1296"/>
        <v>M4386</v>
      </c>
      <c r="S4383" s="40">
        <f t="shared" ca="1" si="1302"/>
        <v>0</v>
      </c>
      <c r="T4383" s="46">
        <f t="shared" ca="1" si="1303"/>
        <v>20</v>
      </c>
      <c r="X4383" s="74">
        <f t="shared" ca="1" si="1304"/>
        <v>0.74236319561244812</v>
      </c>
      <c r="Y4383" s="75">
        <f t="shared" ca="1" si="1305"/>
        <v>0.74236319561244812</v>
      </c>
      <c r="Z4383" s="74">
        <f t="shared" ca="1" si="1306"/>
        <v>2.1008944772979046</v>
      </c>
      <c r="AA4383" s="76">
        <f t="shared" ca="1" si="1307"/>
        <v>742.36319561244818</v>
      </c>
      <c r="AB4383" s="76">
        <f t="shared" ca="1" si="1308"/>
        <v>2100.8944772979044</v>
      </c>
    </row>
    <row r="4384" spans="1:28" x14ac:dyDescent="0.25">
      <c r="A4384" s="2">
        <f t="shared" si="1309"/>
        <v>20</v>
      </c>
      <c r="B4384" s="16">
        <f ca="1">VLOOKUP(A4384,PERIODS!$O$4:$P$33,2,FALSE)</f>
        <v>3.5000000000000003E-2</v>
      </c>
      <c r="C4384" s="15"/>
      <c r="D4384" s="18">
        <v>4370</v>
      </c>
      <c r="E4384" s="34">
        <f t="shared" ca="1" si="1292"/>
        <v>24360.806276219271</v>
      </c>
      <c r="F4384" s="34">
        <f t="shared" ca="1" si="1293"/>
        <v>3500.0000000000005</v>
      </c>
      <c r="G4384" s="69">
        <f t="shared" ca="1" si="1297"/>
        <v>0</v>
      </c>
      <c r="H4384" s="34">
        <f t="shared" ca="1" si="1298"/>
        <v>393.74444642919235</v>
      </c>
      <c r="I4384" s="34">
        <f t="shared" ca="1" si="1299"/>
        <v>3893.744446429193</v>
      </c>
      <c r="J4384" s="18">
        <f ca="1">SUM(INDIRECT(ADDRESS(ROW(F4384),COLUMN(F4384),4)):INDIRECT(ADDRESS(ROW(F4384)+N$5-1,COLUMN(F4384),4)))</f>
        <v>24500.000000000004</v>
      </c>
      <c r="K4384" s="18">
        <f t="shared" ca="1" si="1300"/>
        <v>16350</v>
      </c>
      <c r="L4384" s="18">
        <f t="shared" ca="1" si="1310"/>
        <v>16350</v>
      </c>
      <c r="M4384" s="18">
        <f t="shared" ca="1" si="1294"/>
        <v>0</v>
      </c>
      <c r="N4384" s="34">
        <f t="shared" ca="1" si="1301"/>
        <v>20467.06182979008</v>
      </c>
      <c r="P4384" s="18">
        <f t="shared" ca="1" si="1295"/>
        <v>393.74444642919235</v>
      </c>
      <c r="Q4384" s="47">
        <f ca="1">SUM(L$15:L4384)-SUM(M$15:M4384)</f>
        <v>16350</v>
      </c>
      <c r="R4384" s="47" t="str">
        <f t="shared" ca="1" si="1296"/>
        <v>M4387</v>
      </c>
      <c r="S4384" s="40">
        <f t="shared" ca="1" si="1302"/>
        <v>0</v>
      </c>
      <c r="T4384" s="46">
        <f t="shared" ca="1" si="1303"/>
        <v>28</v>
      </c>
      <c r="X4384" s="74">
        <f t="shared" ca="1" si="1304"/>
        <v>0.39374444642919237</v>
      </c>
      <c r="Y4384" s="75">
        <f t="shared" ca="1" si="1305"/>
        <v>0.39374444642919237</v>
      </c>
      <c r="Z4384" s="74">
        <f t="shared" ca="1" si="1306"/>
        <v>1.4825216365626204</v>
      </c>
      <c r="AA4384" s="76">
        <f t="shared" ca="1" si="1307"/>
        <v>393.74444642919235</v>
      </c>
      <c r="AB4384" s="76">
        <f t="shared" ca="1" si="1308"/>
        <v>1482.5216365626204</v>
      </c>
    </row>
    <row r="4385" spans="1:28" x14ac:dyDescent="0.25">
      <c r="A4385" s="2">
        <f t="shared" si="1309"/>
        <v>21</v>
      </c>
      <c r="B4385" s="16">
        <f ca="1">VLOOKUP(A4385,PERIODS!$O$4:$P$33,2,FALSE)</f>
        <v>3.5000000000000003E-2</v>
      </c>
      <c r="C4385" s="15"/>
      <c r="D4385" s="18">
        <v>4371</v>
      </c>
      <c r="E4385" s="34">
        <f t="shared" ca="1" si="1292"/>
        <v>20467.06182979008</v>
      </c>
      <c r="F4385" s="34">
        <f t="shared" ca="1" si="1293"/>
        <v>3500.0000000000005</v>
      </c>
      <c r="G4385" s="69">
        <f t="shared" ca="1" si="1297"/>
        <v>0</v>
      </c>
      <c r="H4385" s="34">
        <f t="shared" ca="1" si="1298"/>
        <v>1111.2587611648541</v>
      </c>
      <c r="I4385" s="34">
        <f t="shared" ca="1" si="1299"/>
        <v>4611.2587611648541</v>
      </c>
      <c r="J4385" s="18">
        <f ca="1">SUM(INDIRECT(ADDRESS(ROW(F4385),COLUMN(F4385),4)):INDIRECT(ADDRESS(ROW(F4385)+N$5-1,COLUMN(F4385),4)))</f>
        <v>24500.000000000004</v>
      </c>
      <c r="K4385" s="18">
        <f t="shared" ca="1" si="1300"/>
        <v>16350</v>
      </c>
      <c r="L4385" s="18">
        <f t="shared" ca="1" si="1310"/>
        <v>0</v>
      </c>
      <c r="M4385" s="18">
        <f t="shared" ca="1" si="1294"/>
        <v>0</v>
      </c>
      <c r="N4385" s="34">
        <f t="shared" ca="1" si="1301"/>
        <v>15855.803068625226</v>
      </c>
      <c r="P4385" s="18">
        <f t="shared" ca="1" si="1295"/>
        <v>1111.2587611648541</v>
      </c>
      <c r="Q4385" s="47">
        <f ca="1">SUM(L$15:L4385)-SUM(M$15:M4385)</f>
        <v>16350</v>
      </c>
      <c r="R4385" s="47" t="str">
        <f t="shared" ca="1" si="1296"/>
        <v>M4388</v>
      </c>
      <c r="S4385" s="40">
        <f t="shared" ca="1" si="1302"/>
        <v>0</v>
      </c>
      <c r="T4385" s="46">
        <f t="shared" ca="1" si="1303"/>
        <v>34</v>
      </c>
      <c r="X4385" s="74">
        <f t="shared" ca="1" si="1304"/>
        <v>1.1112587611648541</v>
      </c>
      <c r="Y4385" s="75">
        <f t="shared" ca="1" si="1305"/>
        <v>1.1112587611648541</v>
      </c>
      <c r="Z4385" s="74">
        <f t="shared" ca="1" si="1306"/>
        <v>3.0381803318914136</v>
      </c>
      <c r="AA4385" s="76">
        <f t="shared" ca="1" si="1307"/>
        <v>1111.2587611648541</v>
      </c>
      <c r="AB4385" s="76">
        <f t="shared" ca="1" si="1308"/>
        <v>3038.1803318914135</v>
      </c>
    </row>
    <row r="4386" spans="1:28" x14ac:dyDescent="0.25">
      <c r="A4386" s="2">
        <f t="shared" si="1309"/>
        <v>22</v>
      </c>
      <c r="B4386" s="16">
        <f ca="1">VLOOKUP(A4386,PERIODS!$O$4:$P$33,2,FALSE)</f>
        <v>3.5000000000000003E-2</v>
      </c>
      <c r="C4386" s="15"/>
      <c r="D4386" s="18">
        <v>4372</v>
      </c>
      <c r="E4386" s="34">
        <f t="shared" ref="E4386:E4449" ca="1" si="1311">N4385</f>
        <v>15855.803068625226</v>
      </c>
      <c r="F4386" s="34">
        <f t="shared" ca="1" si="1293"/>
        <v>3500.0000000000005</v>
      </c>
      <c r="G4386" s="69">
        <f t="shared" ca="1" si="1297"/>
        <v>0</v>
      </c>
      <c r="H4386" s="34">
        <f t="shared" ca="1" si="1298"/>
        <v>1136.2399063624348</v>
      </c>
      <c r="I4386" s="34">
        <f t="shared" ca="1" si="1299"/>
        <v>4636.2399063624352</v>
      </c>
      <c r="J4386" s="18">
        <f ca="1">SUM(INDIRECT(ADDRESS(ROW(F4386),COLUMN(F4386),4)):INDIRECT(ADDRESS(ROW(F4386)+N$5-1,COLUMN(F4386),4)))</f>
        <v>25000.000000000004</v>
      </c>
      <c r="K4386" s="18">
        <f t="shared" ca="1" si="1300"/>
        <v>16350</v>
      </c>
      <c r="L4386" s="18">
        <f t="shared" ca="1" si="1310"/>
        <v>0</v>
      </c>
      <c r="M4386" s="18">
        <f t="shared" ca="1" si="1294"/>
        <v>0</v>
      </c>
      <c r="N4386" s="34">
        <f t="shared" ca="1" si="1301"/>
        <v>11219.563162262792</v>
      </c>
      <c r="P4386" s="18">
        <f t="shared" ca="1" si="1295"/>
        <v>1136.2399063624348</v>
      </c>
      <c r="Q4386" s="47">
        <f ca="1">SUM(L$15:L4386)-SUM(M$15:M4386)</f>
        <v>16350</v>
      </c>
      <c r="R4386" s="47" t="str">
        <f t="shared" ca="1" si="1296"/>
        <v>M4389</v>
      </c>
      <c r="S4386" s="40">
        <f t="shared" ca="1" si="1302"/>
        <v>0</v>
      </c>
      <c r="T4386" s="46">
        <f t="shared" ca="1" si="1303"/>
        <v>67</v>
      </c>
      <c r="X4386" s="74">
        <f t="shared" ca="1" si="1304"/>
        <v>1.1362399063624349</v>
      </c>
      <c r="Y4386" s="75">
        <f t="shared" ca="1" si="1305"/>
        <v>1.1362399063624349</v>
      </c>
      <c r="Z4386" s="74">
        <f t="shared" ca="1" si="1306"/>
        <v>3.1150334992733297</v>
      </c>
      <c r="AA4386" s="76">
        <f t="shared" ca="1" si="1307"/>
        <v>1136.2399063624348</v>
      </c>
      <c r="AB4386" s="76">
        <f t="shared" ca="1" si="1308"/>
        <v>3115.0334992733297</v>
      </c>
    </row>
    <row r="4387" spans="1:28" x14ac:dyDescent="0.25">
      <c r="A4387" s="2">
        <f t="shared" si="1309"/>
        <v>23</v>
      </c>
      <c r="B4387" s="16">
        <f ca="1">VLOOKUP(A4387,PERIODS!$O$4:$P$33,2,FALSE)</f>
        <v>3.5000000000000003E-2</v>
      </c>
      <c r="C4387" s="15"/>
      <c r="D4387" s="18">
        <v>4373</v>
      </c>
      <c r="E4387" s="34">
        <f t="shared" ca="1" si="1311"/>
        <v>11219.563162262792</v>
      </c>
      <c r="F4387" s="34">
        <f t="shared" ca="1" si="1293"/>
        <v>3500.0000000000005</v>
      </c>
      <c r="G4387" s="69">
        <f t="shared" ca="1" si="1297"/>
        <v>0</v>
      </c>
      <c r="H4387" s="34">
        <f t="shared" ca="1" si="1298"/>
        <v>225.89290004055971</v>
      </c>
      <c r="I4387" s="34">
        <f t="shared" ca="1" si="1299"/>
        <v>3725.8929000405601</v>
      </c>
      <c r="J4387" s="18">
        <f ca="1">SUM(INDIRECT(ADDRESS(ROW(F4387),COLUMN(F4387),4)):INDIRECT(ADDRESS(ROW(F4387)+N$5-1,COLUMN(F4387),4)))</f>
        <v>25500.000000000004</v>
      </c>
      <c r="K4387" s="18">
        <f t="shared" ca="1" si="1300"/>
        <v>0</v>
      </c>
      <c r="L4387" s="18">
        <f t="shared" ca="1" si="1310"/>
        <v>0</v>
      </c>
      <c r="M4387" s="18">
        <f t="shared" ca="1" si="1294"/>
        <v>16350</v>
      </c>
      <c r="N4387" s="34">
        <f t="shared" ca="1" si="1301"/>
        <v>23843.670262222229</v>
      </c>
      <c r="P4387" s="18">
        <f t="shared" ca="1" si="1295"/>
        <v>225.89290004055971</v>
      </c>
      <c r="Q4387" s="47">
        <f ca="1">SUM(L$15:L4387)-SUM(M$15:M4387)</f>
        <v>0</v>
      </c>
      <c r="R4387" s="47" t="str">
        <f t="shared" ca="1" si="1296"/>
        <v>M4390</v>
      </c>
      <c r="S4387" s="40">
        <f t="shared" ca="1" si="1302"/>
        <v>0</v>
      </c>
      <c r="T4387" s="46">
        <f t="shared" ca="1" si="1303"/>
        <v>69</v>
      </c>
      <c r="X4387" s="74">
        <f t="shared" ca="1" si="1304"/>
        <v>0.2258929000405597</v>
      </c>
      <c r="Y4387" s="75">
        <f t="shared" ca="1" si="1305"/>
        <v>0.2258929000405597</v>
      </c>
      <c r="Z4387" s="74">
        <f t="shared" ca="1" si="1306"/>
        <v>1.2534414145645316</v>
      </c>
      <c r="AA4387" s="76">
        <f t="shared" ca="1" si="1307"/>
        <v>225.89290004055971</v>
      </c>
      <c r="AB4387" s="76">
        <f t="shared" ca="1" si="1308"/>
        <v>1253.4414145645317</v>
      </c>
    </row>
    <row r="4388" spans="1:28" x14ac:dyDescent="0.25">
      <c r="A4388" s="2">
        <f t="shared" si="1309"/>
        <v>24</v>
      </c>
      <c r="B4388" s="16">
        <f ca="1">VLOOKUP(A4388,PERIODS!$O$4:$P$33,2,FALSE)</f>
        <v>3.5000000000000003E-2</v>
      </c>
      <c r="C4388" s="15"/>
      <c r="D4388" s="18">
        <v>4374</v>
      </c>
      <c r="E4388" s="34">
        <f t="shared" ca="1" si="1311"/>
        <v>23843.670262222229</v>
      </c>
      <c r="F4388" s="34">
        <f t="shared" ca="1" si="1293"/>
        <v>3500.0000000000005</v>
      </c>
      <c r="G4388" s="69">
        <f t="shared" ca="1" si="1297"/>
        <v>0</v>
      </c>
      <c r="H4388" s="34">
        <f t="shared" ca="1" si="1298"/>
        <v>-1215.5377850843367</v>
      </c>
      <c r="I4388" s="34">
        <f t="shared" ca="1" si="1299"/>
        <v>2284.4622149156639</v>
      </c>
      <c r="J4388" s="18">
        <f ca="1">SUM(INDIRECT(ADDRESS(ROW(F4388),COLUMN(F4388),4)):INDIRECT(ADDRESS(ROW(F4388)+N$5-1,COLUMN(F4388),4)))</f>
        <v>26000</v>
      </c>
      <c r="K4388" s="18">
        <f t="shared" ca="1" si="1300"/>
        <v>16350</v>
      </c>
      <c r="L4388" s="18">
        <f t="shared" ca="1" si="1310"/>
        <v>16350</v>
      </c>
      <c r="M4388" s="18">
        <f t="shared" ca="1" si="1294"/>
        <v>0</v>
      </c>
      <c r="N4388" s="34">
        <f t="shared" ca="1" si="1301"/>
        <v>21559.208047306565</v>
      </c>
      <c r="P4388" s="18">
        <f t="shared" ca="1" si="1295"/>
        <v>1215.5377850843367</v>
      </c>
      <c r="Q4388" s="47">
        <f ca="1">SUM(L$15:L4388)-SUM(M$15:M4388)</f>
        <v>16350</v>
      </c>
      <c r="R4388" s="47" t="str">
        <f t="shared" ca="1" si="1296"/>
        <v>M4391</v>
      </c>
      <c r="S4388" s="40">
        <f t="shared" ca="1" si="1302"/>
        <v>0</v>
      </c>
      <c r="T4388" s="46">
        <f t="shared" ca="1" si="1303"/>
        <v>47</v>
      </c>
      <c r="X4388" s="74">
        <f t="shared" ca="1" si="1304"/>
        <v>-1.2155377850843367</v>
      </c>
      <c r="Y4388" s="75">
        <f t="shared" ca="1" si="1305"/>
        <v>-1.2155377850843367</v>
      </c>
      <c r="Z4388" s="74">
        <f t="shared" ca="1" si="1306"/>
        <v>0.29655049097246078</v>
      </c>
      <c r="AA4388" s="76">
        <f t="shared" ca="1" si="1307"/>
        <v>-1215.5377850843367</v>
      </c>
      <c r="AB4388" s="76">
        <f t="shared" ca="1" si="1308"/>
        <v>296.55049097246081</v>
      </c>
    </row>
    <row r="4389" spans="1:28" x14ac:dyDescent="0.25">
      <c r="A4389" s="2">
        <f t="shared" si="1309"/>
        <v>25</v>
      </c>
      <c r="B4389" s="16">
        <f ca="1">VLOOKUP(A4389,PERIODS!$O$4:$P$33,2,FALSE)</f>
        <v>3.5000000000000003E-2</v>
      </c>
      <c r="C4389" s="15"/>
      <c r="D4389" s="18">
        <v>4375</v>
      </c>
      <c r="E4389" s="34">
        <f t="shared" ca="1" si="1311"/>
        <v>21559.208047306565</v>
      </c>
      <c r="F4389" s="34">
        <f t="shared" ca="1" si="1293"/>
        <v>3500.0000000000005</v>
      </c>
      <c r="G4389" s="69">
        <f t="shared" ca="1" si="1297"/>
        <v>0</v>
      </c>
      <c r="H4389" s="34">
        <f t="shared" ca="1" si="1298"/>
        <v>-1378.7044082921411</v>
      </c>
      <c r="I4389" s="34">
        <f t="shared" ca="1" si="1299"/>
        <v>2121.2955917078593</v>
      </c>
      <c r="J4389" s="18">
        <f ca="1">SUM(INDIRECT(ADDRESS(ROW(F4389),COLUMN(F4389),4)):INDIRECT(ADDRESS(ROW(F4389)+N$5-1,COLUMN(F4389),4)))</f>
        <v>24900</v>
      </c>
      <c r="K4389" s="18">
        <f t="shared" ca="1" si="1300"/>
        <v>16350</v>
      </c>
      <c r="L4389" s="18">
        <f t="shared" ca="1" si="1310"/>
        <v>0</v>
      </c>
      <c r="M4389" s="18">
        <f t="shared" ca="1" si="1294"/>
        <v>0</v>
      </c>
      <c r="N4389" s="34">
        <f t="shared" ca="1" si="1301"/>
        <v>19437.912455598707</v>
      </c>
      <c r="P4389" s="18">
        <f t="shared" ca="1" si="1295"/>
        <v>1378.7044082921411</v>
      </c>
      <c r="Q4389" s="47">
        <f ca="1">SUM(L$15:L4389)-SUM(M$15:M4389)</f>
        <v>16350</v>
      </c>
      <c r="R4389" s="47" t="str">
        <f t="shared" ca="1" si="1296"/>
        <v>M4392</v>
      </c>
      <c r="S4389" s="40">
        <f t="shared" ca="1" si="1302"/>
        <v>0</v>
      </c>
      <c r="T4389" s="46">
        <f t="shared" ca="1" si="1303"/>
        <v>75</v>
      </c>
      <c r="X4389" s="74">
        <f t="shared" ca="1" si="1304"/>
        <v>-1.3787044082921411</v>
      </c>
      <c r="Y4389" s="75">
        <f t="shared" ca="1" si="1305"/>
        <v>-1.3787044082921411</v>
      </c>
      <c r="Z4389" s="74">
        <f t="shared" ca="1" si="1306"/>
        <v>0.25190470738277165</v>
      </c>
      <c r="AA4389" s="76">
        <f t="shared" ca="1" si="1307"/>
        <v>-1378.7044082921411</v>
      </c>
      <c r="AB4389" s="76">
        <f t="shared" ca="1" si="1308"/>
        <v>251.90470738277165</v>
      </c>
    </row>
    <row r="4390" spans="1:28" x14ac:dyDescent="0.25">
      <c r="A4390" s="2">
        <f t="shared" si="1309"/>
        <v>26</v>
      </c>
      <c r="B4390" s="16">
        <f ca="1">VLOOKUP(A4390,PERIODS!$O$4:$P$33,2,FALSE)</f>
        <v>3.5000000000000003E-2</v>
      </c>
      <c r="C4390" s="15"/>
      <c r="D4390" s="18">
        <v>4376</v>
      </c>
      <c r="E4390" s="34">
        <f t="shared" ca="1" si="1311"/>
        <v>19437.912455598707</v>
      </c>
      <c r="F4390" s="34">
        <f t="shared" ca="1" si="1293"/>
        <v>3500.0000000000005</v>
      </c>
      <c r="G4390" s="69">
        <f t="shared" ca="1" si="1297"/>
        <v>0</v>
      </c>
      <c r="H4390" s="34">
        <f t="shared" ca="1" si="1298"/>
        <v>490.83790273573027</v>
      </c>
      <c r="I4390" s="34">
        <f t="shared" ca="1" si="1299"/>
        <v>3990.8379027357305</v>
      </c>
      <c r="J4390" s="18">
        <f ca="1">SUM(INDIRECT(ADDRESS(ROW(F4390),COLUMN(F4390),4)):INDIRECT(ADDRESS(ROW(F4390)+N$5-1,COLUMN(F4390),4)))</f>
        <v>23900</v>
      </c>
      <c r="K4390" s="18">
        <f t="shared" ca="1" si="1300"/>
        <v>16350</v>
      </c>
      <c r="L4390" s="18">
        <f t="shared" ca="1" si="1310"/>
        <v>0</v>
      </c>
      <c r="M4390" s="18">
        <f t="shared" ca="1" si="1294"/>
        <v>0</v>
      </c>
      <c r="N4390" s="34">
        <f t="shared" ca="1" si="1301"/>
        <v>15447.074552862978</v>
      </c>
      <c r="P4390" s="18">
        <f t="shared" ca="1" si="1295"/>
        <v>490.83790273573027</v>
      </c>
      <c r="Q4390" s="47">
        <f ca="1">SUM(L$15:L4390)-SUM(M$15:M4390)</f>
        <v>16350</v>
      </c>
      <c r="R4390" s="47" t="str">
        <f t="shared" ca="1" si="1296"/>
        <v>M4393</v>
      </c>
      <c r="S4390" s="40">
        <f t="shared" ca="1" si="1302"/>
        <v>0</v>
      </c>
      <c r="T4390" s="46">
        <f t="shared" ca="1" si="1303"/>
        <v>6</v>
      </c>
      <c r="X4390" s="74">
        <f t="shared" ca="1" si="1304"/>
        <v>0.49083790273573025</v>
      </c>
      <c r="Y4390" s="75">
        <f t="shared" ca="1" si="1305"/>
        <v>0.49083790273573025</v>
      </c>
      <c r="Z4390" s="74">
        <f t="shared" ca="1" si="1306"/>
        <v>1.6336845153508295</v>
      </c>
      <c r="AA4390" s="76">
        <f t="shared" ca="1" si="1307"/>
        <v>490.83790273573027</v>
      </c>
      <c r="AB4390" s="76">
        <f t="shared" ca="1" si="1308"/>
        <v>1633.6845153508295</v>
      </c>
    </row>
    <row r="4391" spans="1:28" x14ac:dyDescent="0.25">
      <c r="A4391" s="2">
        <f t="shared" si="1309"/>
        <v>27</v>
      </c>
      <c r="B4391" s="16">
        <f ca="1">VLOOKUP(A4391,PERIODS!$O$4:$P$33,2,FALSE)</f>
        <v>3.5000000000000003E-2</v>
      </c>
      <c r="C4391" s="15"/>
      <c r="D4391" s="18">
        <v>4377</v>
      </c>
      <c r="E4391" s="34">
        <f t="shared" ca="1" si="1311"/>
        <v>15447.074552862978</v>
      </c>
      <c r="F4391" s="34">
        <f t="shared" ca="1" si="1293"/>
        <v>3500.0000000000005</v>
      </c>
      <c r="G4391" s="69">
        <f t="shared" ca="1" si="1297"/>
        <v>0</v>
      </c>
      <c r="H4391" s="34">
        <f t="shared" ca="1" si="1298"/>
        <v>177.5544390268316</v>
      </c>
      <c r="I4391" s="34">
        <f t="shared" ca="1" si="1299"/>
        <v>3677.5544390268319</v>
      </c>
      <c r="J4391" s="18">
        <f ca="1">SUM(INDIRECT(ADDRESS(ROW(F4391),COLUMN(F4391),4)):INDIRECT(ADDRESS(ROW(F4391)+N$5-1,COLUMN(F4391),4)))</f>
        <v>22900</v>
      </c>
      <c r="K4391" s="18">
        <f t="shared" ca="1" si="1300"/>
        <v>0</v>
      </c>
      <c r="L4391" s="18">
        <f t="shared" ca="1" si="1310"/>
        <v>0</v>
      </c>
      <c r="M4391" s="18">
        <f t="shared" ca="1" si="1294"/>
        <v>16350</v>
      </c>
      <c r="N4391" s="34">
        <f t="shared" ca="1" si="1301"/>
        <v>28119.520113836144</v>
      </c>
      <c r="P4391" s="18">
        <f t="shared" ca="1" si="1295"/>
        <v>177.5544390268316</v>
      </c>
      <c r="Q4391" s="47">
        <f ca="1">SUM(L$15:L4391)-SUM(M$15:M4391)</f>
        <v>0</v>
      </c>
      <c r="R4391" s="47" t="str">
        <f t="shared" ca="1" si="1296"/>
        <v>M4394</v>
      </c>
      <c r="S4391" s="40">
        <f t="shared" ca="1" si="1302"/>
        <v>0</v>
      </c>
      <c r="T4391" s="46">
        <f t="shared" ca="1" si="1303"/>
        <v>4</v>
      </c>
      <c r="X4391" s="74">
        <f t="shared" ca="1" si="1304"/>
        <v>0.1775544390268316</v>
      </c>
      <c r="Y4391" s="75">
        <f t="shared" ca="1" si="1305"/>
        <v>0.1775544390268316</v>
      </c>
      <c r="Z4391" s="74">
        <f t="shared" ca="1" si="1306"/>
        <v>1.1942930722853904</v>
      </c>
      <c r="AA4391" s="76">
        <f t="shared" ca="1" si="1307"/>
        <v>177.5544390268316</v>
      </c>
      <c r="AB4391" s="76">
        <f t="shared" ca="1" si="1308"/>
        <v>1194.2930722853903</v>
      </c>
    </row>
    <row r="4392" spans="1:28" x14ac:dyDescent="0.25">
      <c r="A4392" s="2">
        <f t="shared" si="1309"/>
        <v>28</v>
      </c>
      <c r="B4392" s="16">
        <f ca="1">VLOOKUP(A4392,PERIODS!$O$4:$P$33,2,FALSE)</f>
        <v>0.04</v>
      </c>
      <c r="C4392" s="15"/>
      <c r="D4392" s="18">
        <v>4378</v>
      </c>
      <c r="E4392" s="34">
        <f t="shared" ca="1" si="1311"/>
        <v>28119.520113836144</v>
      </c>
      <c r="F4392" s="34">
        <f t="shared" ca="1" si="1293"/>
        <v>4000</v>
      </c>
      <c r="G4392" s="69">
        <f t="shared" ca="1" si="1297"/>
        <v>0</v>
      </c>
      <c r="H4392" s="34">
        <f t="shared" ca="1" si="1298"/>
        <v>-179.31521409990498</v>
      </c>
      <c r="I4392" s="34">
        <f t="shared" ca="1" si="1299"/>
        <v>3820.684785900095</v>
      </c>
      <c r="J4392" s="18">
        <f ca="1">SUM(INDIRECT(ADDRESS(ROW(F4392),COLUMN(F4392),4)):INDIRECT(ADDRESS(ROW(F4392)+N$5-1,COLUMN(F4392),4)))</f>
        <v>21900</v>
      </c>
      <c r="K4392" s="18">
        <f t="shared" ca="1" si="1300"/>
        <v>0</v>
      </c>
      <c r="L4392" s="18">
        <f t="shared" ca="1" si="1310"/>
        <v>0</v>
      </c>
      <c r="M4392" s="18">
        <f t="shared" ca="1" si="1294"/>
        <v>0</v>
      </c>
      <c r="N4392" s="34">
        <f t="shared" ca="1" si="1301"/>
        <v>24298.835327936049</v>
      </c>
      <c r="P4392" s="18">
        <f t="shared" ca="1" si="1295"/>
        <v>179.31521409990498</v>
      </c>
      <c r="Q4392" s="47">
        <f ca="1">SUM(L$15:L4392)-SUM(M$15:M4392)</f>
        <v>0</v>
      </c>
      <c r="R4392" s="47" t="str">
        <f t="shared" ca="1" si="1296"/>
        <v>M4395</v>
      </c>
      <c r="S4392" s="40">
        <f t="shared" ca="1" si="1302"/>
        <v>0</v>
      </c>
      <c r="T4392" s="46">
        <f t="shared" ca="1" si="1303"/>
        <v>17</v>
      </c>
      <c r="X4392" s="74">
        <f t="shared" ca="1" si="1304"/>
        <v>-0.17931521409990497</v>
      </c>
      <c r="Y4392" s="75">
        <f t="shared" ca="1" si="1305"/>
        <v>-0.17931521409990497</v>
      </c>
      <c r="Z4392" s="74">
        <f t="shared" ca="1" si="1306"/>
        <v>0.83584238856187909</v>
      </c>
      <c r="AA4392" s="76">
        <f t="shared" ca="1" si="1307"/>
        <v>-179.31521409990498</v>
      </c>
      <c r="AB4392" s="76">
        <f t="shared" ca="1" si="1308"/>
        <v>835.84238856187903</v>
      </c>
    </row>
    <row r="4393" spans="1:28" x14ac:dyDescent="0.25">
      <c r="A4393" s="2">
        <f t="shared" si="1309"/>
        <v>29</v>
      </c>
      <c r="B4393" s="16">
        <f ca="1">VLOOKUP(A4393,PERIODS!$O$4:$P$33,2,FALSE)</f>
        <v>0.04</v>
      </c>
      <c r="C4393" s="15"/>
      <c r="D4393" s="18">
        <v>4379</v>
      </c>
      <c r="E4393" s="34">
        <f t="shared" ca="1" si="1311"/>
        <v>24298.835327936049</v>
      </c>
      <c r="F4393" s="34">
        <f t="shared" ca="1" si="1293"/>
        <v>4000</v>
      </c>
      <c r="G4393" s="69">
        <f t="shared" ca="1" si="1297"/>
        <v>0</v>
      </c>
      <c r="H4393" s="34">
        <f t="shared" ca="1" si="1298"/>
        <v>-1461.1256413890537</v>
      </c>
      <c r="I4393" s="34">
        <f t="shared" ca="1" si="1299"/>
        <v>2538.8743586109463</v>
      </c>
      <c r="J4393" s="18">
        <f ca="1">SUM(INDIRECT(ADDRESS(ROW(F4393),COLUMN(F4393),4)):INDIRECT(ADDRESS(ROW(F4393)+N$5-1,COLUMN(F4393),4)))</f>
        <v>21200</v>
      </c>
      <c r="K4393" s="18">
        <f t="shared" ca="1" si="1300"/>
        <v>0</v>
      </c>
      <c r="L4393" s="18">
        <f t="shared" ca="1" si="1310"/>
        <v>0</v>
      </c>
      <c r="M4393" s="18">
        <f t="shared" ca="1" si="1294"/>
        <v>0</v>
      </c>
      <c r="N4393" s="34">
        <f t="shared" ca="1" si="1301"/>
        <v>21759.960969325104</v>
      </c>
      <c r="P4393" s="18">
        <f t="shared" ca="1" si="1295"/>
        <v>1461.1256413890537</v>
      </c>
      <c r="Q4393" s="47">
        <f ca="1">SUM(L$15:L4393)-SUM(M$15:M4393)</f>
        <v>0</v>
      </c>
      <c r="R4393" s="47" t="str">
        <f t="shared" ca="1" si="1296"/>
        <v>M4396</v>
      </c>
      <c r="S4393" s="40">
        <f t="shared" ca="1" si="1302"/>
        <v>0</v>
      </c>
      <c r="T4393" s="46">
        <f t="shared" ca="1" si="1303"/>
        <v>21</v>
      </c>
      <c r="X4393" s="74">
        <f t="shared" ca="1" si="1304"/>
        <v>-1.4611256413890537</v>
      </c>
      <c r="Y4393" s="75">
        <f t="shared" ca="1" si="1305"/>
        <v>-1.4611256413890537</v>
      </c>
      <c r="Z4393" s="74">
        <f t="shared" ca="1" si="1306"/>
        <v>0.23197500704133223</v>
      </c>
      <c r="AA4393" s="76">
        <f t="shared" ca="1" si="1307"/>
        <v>-1461.1256413890537</v>
      </c>
      <c r="AB4393" s="76">
        <f t="shared" ca="1" si="1308"/>
        <v>231.97500704133222</v>
      </c>
    </row>
    <row r="4394" spans="1:28" x14ac:dyDescent="0.25">
      <c r="A4394" s="2">
        <f t="shared" si="1309"/>
        <v>30</v>
      </c>
      <c r="B4394" s="16">
        <f ca="1">VLOOKUP(A4394,PERIODS!$O$4:$P$33,2,FALSE)</f>
        <v>0.04</v>
      </c>
      <c r="C4394" s="15"/>
      <c r="D4394" s="18">
        <v>4380</v>
      </c>
      <c r="E4394" s="34">
        <f t="shared" ca="1" si="1311"/>
        <v>21759.960969325104</v>
      </c>
      <c r="F4394" s="34">
        <f t="shared" ca="1" si="1293"/>
        <v>4000</v>
      </c>
      <c r="G4394" s="69">
        <f t="shared" ca="1" si="1297"/>
        <v>0</v>
      </c>
      <c r="H4394" s="34">
        <f t="shared" ca="1" si="1298"/>
        <v>1125.2134547494604</v>
      </c>
      <c r="I4394" s="34">
        <f t="shared" ca="1" si="1299"/>
        <v>5125.2134547494607</v>
      </c>
      <c r="J4394" s="18">
        <f ca="1">SUM(INDIRECT(ADDRESS(ROW(F4394),COLUMN(F4394),4)):INDIRECT(ADDRESS(ROW(F4394)+N$5-1,COLUMN(F4394),4)))</f>
        <v>20500</v>
      </c>
      <c r="K4394" s="18">
        <f t="shared" ca="1" si="1300"/>
        <v>0</v>
      </c>
      <c r="L4394" s="18">
        <f t="shared" ca="1" si="1310"/>
        <v>0</v>
      </c>
      <c r="M4394" s="18">
        <f t="shared" ca="1" si="1294"/>
        <v>0</v>
      </c>
      <c r="N4394" s="34">
        <f t="shared" ca="1" si="1301"/>
        <v>16634.747514575643</v>
      </c>
      <c r="P4394" s="18">
        <f t="shared" ca="1" si="1295"/>
        <v>1125.2134547494604</v>
      </c>
      <c r="Q4394" s="47">
        <f ca="1">SUM(L$15:L4394)-SUM(M$15:M4394)</f>
        <v>0</v>
      </c>
      <c r="R4394" s="47" t="str">
        <f t="shared" ca="1" si="1296"/>
        <v>M4397</v>
      </c>
      <c r="S4394" s="40">
        <f t="shared" ca="1" si="1302"/>
        <v>0</v>
      </c>
      <c r="T4394" s="46">
        <f t="shared" ca="1" si="1303"/>
        <v>55</v>
      </c>
      <c r="X4394" s="74">
        <f t="shared" ca="1" si="1304"/>
        <v>1.1252134547494603</v>
      </c>
      <c r="Y4394" s="75">
        <f t="shared" ca="1" si="1305"/>
        <v>1.1252134547494603</v>
      </c>
      <c r="Z4394" s="74">
        <f t="shared" ca="1" si="1306"/>
        <v>3.0808744060106461</v>
      </c>
      <c r="AA4394" s="76">
        <f t="shared" ca="1" si="1307"/>
        <v>1125.2134547494604</v>
      </c>
      <c r="AB4394" s="76">
        <f t="shared" ca="1" si="1308"/>
        <v>3080.874406010646</v>
      </c>
    </row>
    <row r="4395" spans="1:28" x14ac:dyDescent="0.25">
      <c r="A4395" s="2">
        <f t="shared" si="1309"/>
        <v>1</v>
      </c>
      <c r="B4395" s="16">
        <f ca="1">VLOOKUP(A4395,PERIODS!$O$4:$P$33,2,FALSE)</f>
        <v>2.4E-2</v>
      </c>
      <c r="C4395" s="15"/>
      <c r="D4395" s="18">
        <v>4381</v>
      </c>
      <c r="E4395" s="34">
        <f t="shared" ca="1" si="1311"/>
        <v>16634.747514575643</v>
      </c>
      <c r="F4395" s="34">
        <f t="shared" ca="1" si="1293"/>
        <v>2400</v>
      </c>
      <c r="G4395" s="69">
        <f t="shared" ca="1" si="1297"/>
        <v>0</v>
      </c>
      <c r="H4395" s="34">
        <f t="shared" ca="1" si="1298"/>
        <v>337.26324024693395</v>
      </c>
      <c r="I4395" s="34">
        <f t="shared" ca="1" si="1299"/>
        <v>2737.2632402469339</v>
      </c>
      <c r="J4395" s="18">
        <f ca="1">SUM(INDIRECT(ADDRESS(ROW(F4395),COLUMN(F4395),4)):INDIRECT(ADDRESS(ROW(F4395)+N$5-1,COLUMN(F4395),4)))</f>
        <v>19800</v>
      </c>
      <c r="K4395" s="18">
        <f t="shared" ca="1" si="1300"/>
        <v>16350</v>
      </c>
      <c r="L4395" s="18">
        <f t="shared" ca="1" si="1310"/>
        <v>16350</v>
      </c>
      <c r="M4395" s="18">
        <f t="shared" ca="1" si="1294"/>
        <v>0</v>
      </c>
      <c r="N4395" s="34">
        <f t="shared" ca="1" si="1301"/>
        <v>13897.48427432871</v>
      </c>
      <c r="P4395" s="18">
        <f t="shared" ca="1" si="1295"/>
        <v>337.26324024693395</v>
      </c>
      <c r="Q4395" s="47">
        <f ca="1">SUM(L$15:L4395)-SUM(M$15:M4395)</f>
        <v>16350</v>
      </c>
      <c r="R4395" s="47" t="str">
        <f t="shared" ca="1" si="1296"/>
        <v>M4398</v>
      </c>
      <c r="S4395" s="40">
        <f t="shared" ca="1" si="1302"/>
        <v>0</v>
      </c>
      <c r="T4395" s="46">
        <f t="shared" ca="1" si="1303"/>
        <v>93</v>
      </c>
      <c r="X4395" s="74">
        <f t="shared" ca="1" si="1304"/>
        <v>0.33726324024693394</v>
      </c>
      <c r="Y4395" s="75">
        <f t="shared" ca="1" si="1305"/>
        <v>0.33726324024693394</v>
      </c>
      <c r="Z4395" s="74">
        <f t="shared" ca="1" si="1306"/>
        <v>1.4011078431722288</v>
      </c>
      <c r="AA4395" s="76">
        <f t="shared" ca="1" si="1307"/>
        <v>337.26324024693395</v>
      </c>
      <c r="AB4395" s="76">
        <f t="shared" ca="1" si="1308"/>
        <v>1401.1078431722287</v>
      </c>
    </row>
    <row r="4396" spans="1:28" x14ac:dyDescent="0.25">
      <c r="A4396" s="2">
        <f t="shared" si="1309"/>
        <v>2</v>
      </c>
      <c r="B4396" s="16">
        <f ca="1">VLOOKUP(A4396,PERIODS!$O$4:$P$33,2,FALSE)</f>
        <v>2.5000000000000001E-2</v>
      </c>
      <c r="C4396" s="15"/>
      <c r="D4396" s="18">
        <v>4382</v>
      </c>
      <c r="E4396" s="34">
        <f t="shared" ca="1" si="1311"/>
        <v>13897.48427432871</v>
      </c>
      <c r="F4396" s="34">
        <f t="shared" ca="1" si="1293"/>
        <v>2500</v>
      </c>
      <c r="G4396" s="69">
        <f t="shared" ca="1" si="1297"/>
        <v>0</v>
      </c>
      <c r="H4396" s="34">
        <f t="shared" ca="1" si="1298"/>
        <v>220.35606402093987</v>
      </c>
      <c r="I4396" s="34">
        <f t="shared" ca="1" si="1299"/>
        <v>2720.3560640209398</v>
      </c>
      <c r="J4396" s="18">
        <f ca="1">SUM(INDIRECT(ADDRESS(ROW(F4396),COLUMN(F4396),4)):INDIRECT(ADDRESS(ROW(F4396)+N$5-1,COLUMN(F4396),4)))</f>
        <v>20700</v>
      </c>
      <c r="K4396" s="18">
        <f t="shared" ca="1" si="1300"/>
        <v>16350</v>
      </c>
      <c r="L4396" s="18">
        <f t="shared" ca="1" si="1310"/>
        <v>0</v>
      </c>
      <c r="M4396" s="18">
        <f t="shared" ca="1" si="1294"/>
        <v>0</v>
      </c>
      <c r="N4396" s="34">
        <f t="shared" ca="1" si="1301"/>
        <v>11177.12821030777</v>
      </c>
      <c r="P4396" s="18">
        <f t="shared" ca="1" si="1295"/>
        <v>220.35606402093987</v>
      </c>
      <c r="Q4396" s="47">
        <f ca="1">SUM(L$15:L4396)-SUM(M$15:M4396)</f>
        <v>16350</v>
      </c>
      <c r="R4396" s="47" t="str">
        <f t="shared" ca="1" si="1296"/>
        <v>M4399</v>
      </c>
      <c r="S4396" s="40">
        <f t="shared" ca="1" si="1302"/>
        <v>0</v>
      </c>
      <c r="T4396" s="46">
        <f t="shared" ca="1" si="1303"/>
        <v>58</v>
      </c>
      <c r="X4396" s="74">
        <f t="shared" ca="1" si="1304"/>
        <v>0.22035606402093988</v>
      </c>
      <c r="Y4396" s="75">
        <f t="shared" ca="1" si="1305"/>
        <v>0.22035606402093988</v>
      </c>
      <c r="Z4396" s="74">
        <f t="shared" ca="1" si="1306"/>
        <v>1.2465204926776421</v>
      </c>
      <c r="AA4396" s="76">
        <f t="shared" ca="1" si="1307"/>
        <v>220.35606402093987</v>
      </c>
      <c r="AB4396" s="76">
        <f t="shared" ca="1" si="1308"/>
        <v>1246.5204926776421</v>
      </c>
    </row>
    <row r="4397" spans="1:28" x14ac:dyDescent="0.25">
      <c r="A4397" s="2">
        <f t="shared" si="1309"/>
        <v>3</v>
      </c>
      <c r="B4397" s="16">
        <f ca="1">VLOOKUP(A4397,PERIODS!$O$4:$P$33,2,FALSE)</f>
        <v>2.5000000000000001E-2</v>
      </c>
      <c r="C4397" s="15"/>
      <c r="D4397" s="18">
        <v>4383</v>
      </c>
      <c r="E4397" s="34">
        <f t="shared" ca="1" si="1311"/>
        <v>11177.12821030777</v>
      </c>
      <c r="F4397" s="34">
        <f t="shared" ca="1" si="1293"/>
        <v>2500</v>
      </c>
      <c r="G4397" s="69">
        <f t="shared" ca="1" si="1297"/>
        <v>0</v>
      </c>
      <c r="H4397" s="34">
        <f t="shared" ca="1" si="1298"/>
        <v>-1217.1913222724247</v>
      </c>
      <c r="I4397" s="34">
        <f t="shared" ca="1" si="1299"/>
        <v>1282.8086777275753</v>
      </c>
      <c r="J4397" s="18">
        <f ca="1">SUM(INDIRECT(ADDRESS(ROW(F4397),COLUMN(F4397),4)):INDIRECT(ADDRESS(ROW(F4397)+N$5-1,COLUMN(F4397),4)))</f>
        <v>21500</v>
      </c>
      <c r="K4397" s="18">
        <f t="shared" ca="1" si="1300"/>
        <v>16350</v>
      </c>
      <c r="L4397" s="18">
        <f t="shared" ca="1" si="1310"/>
        <v>0</v>
      </c>
      <c r="M4397" s="18">
        <f t="shared" ca="1" si="1294"/>
        <v>0</v>
      </c>
      <c r="N4397" s="34">
        <f t="shared" ca="1" si="1301"/>
        <v>9894.3195325801953</v>
      </c>
      <c r="P4397" s="18">
        <f t="shared" ca="1" si="1295"/>
        <v>1217.1913222724247</v>
      </c>
      <c r="Q4397" s="47">
        <f ca="1">SUM(L$15:L4397)-SUM(M$15:M4397)</f>
        <v>16350</v>
      </c>
      <c r="R4397" s="47" t="str">
        <f t="shared" ca="1" si="1296"/>
        <v>M4400</v>
      </c>
      <c r="S4397" s="40">
        <f t="shared" ca="1" si="1302"/>
        <v>0</v>
      </c>
      <c r="T4397" s="46">
        <f t="shared" ca="1" si="1303"/>
        <v>58</v>
      </c>
      <c r="X4397" s="74">
        <f t="shared" ca="1" si="1304"/>
        <v>-1.2171913222724247</v>
      </c>
      <c r="Y4397" s="75">
        <f t="shared" ca="1" si="1305"/>
        <v>-1.2171913222724247</v>
      </c>
      <c r="Z4397" s="74">
        <f t="shared" ca="1" si="1306"/>
        <v>0.29606053889611633</v>
      </c>
      <c r="AA4397" s="76">
        <f t="shared" ca="1" si="1307"/>
        <v>-1217.1913222724247</v>
      </c>
      <c r="AB4397" s="76">
        <f t="shared" ca="1" si="1308"/>
        <v>296.06053889611633</v>
      </c>
    </row>
    <row r="4398" spans="1:28" x14ac:dyDescent="0.25">
      <c r="A4398" s="2">
        <f t="shared" si="1309"/>
        <v>4</v>
      </c>
      <c r="B4398" s="16">
        <f ca="1">VLOOKUP(A4398,PERIODS!$O$4:$P$33,2,FALSE)</f>
        <v>2.5000000000000001E-2</v>
      </c>
      <c r="C4398" s="15"/>
      <c r="D4398" s="18">
        <v>4384</v>
      </c>
      <c r="E4398" s="34">
        <f t="shared" ca="1" si="1311"/>
        <v>9894.3195325801953</v>
      </c>
      <c r="F4398" s="34">
        <f t="shared" ca="1" si="1293"/>
        <v>2500</v>
      </c>
      <c r="G4398" s="69">
        <f t="shared" ca="1" si="1297"/>
        <v>0</v>
      </c>
      <c r="H4398" s="34">
        <f t="shared" ca="1" si="1298"/>
        <v>-696.72101883379651</v>
      </c>
      <c r="I4398" s="34">
        <f t="shared" ca="1" si="1299"/>
        <v>1803.2789811662035</v>
      </c>
      <c r="J4398" s="18">
        <f ca="1">SUM(INDIRECT(ADDRESS(ROW(F4398),COLUMN(F4398),4)):INDIRECT(ADDRESS(ROW(F4398)+N$5-1,COLUMN(F4398),4)))</f>
        <v>22300</v>
      </c>
      <c r="K4398" s="18">
        <f t="shared" ca="1" si="1300"/>
        <v>0</v>
      </c>
      <c r="L4398" s="18">
        <f t="shared" ca="1" si="1310"/>
        <v>0</v>
      </c>
      <c r="M4398" s="18">
        <f t="shared" ca="1" si="1294"/>
        <v>16350</v>
      </c>
      <c r="N4398" s="34">
        <f t="shared" ca="1" si="1301"/>
        <v>24441.040551413993</v>
      </c>
      <c r="P4398" s="18">
        <f t="shared" ca="1" si="1295"/>
        <v>696.72101883379651</v>
      </c>
      <c r="Q4398" s="47">
        <f ca="1">SUM(L$15:L4398)-SUM(M$15:M4398)</f>
        <v>0</v>
      </c>
      <c r="R4398" s="47" t="str">
        <f t="shared" ca="1" si="1296"/>
        <v>M4401</v>
      </c>
      <c r="S4398" s="40">
        <f t="shared" ca="1" si="1302"/>
        <v>0</v>
      </c>
      <c r="T4398" s="46">
        <f t="shared" ca="1" si="1303"/>
        <v>64</v>
      </c>
      <c r="X4398" s="74">
        <f t="shared" ca="1" si="1304"/>
        <v>-0.69672101883379656</v>
      </c>
      <c r="Y4398" s="75">
        <f t="shared" ca="1" si="1305"/>
        <v>-0.69672101883379656</v>
      </c>
      <c r="Z4398" s="74">
        <f t="shared" ca="1" si="1306"/>
        <v>0.49821627014262193</v>
      </c>
      <c r="AA4398" s="76">
        <f t="shared" ca="1" si="1307"/>
        <v>-696.72101883379651</v>
      </c>
      <c r="AB4398" s="76">
        <f t="shared" ca="1" si="1308"/>
        <v>498.21627014262191</v>
      </c>
    </row>
    <row r="4399" spans="1:28" x14ac:dyDescent="0.25">
      <c r="A4399" s="2">
        <f t="shared" si="1309"/>
        <v>5</v>
      </c>
      <c r="B4399" s="16">
        <f ca="1">VLOOKUP(A4399,PERIODS!$O$4:$P$33,2,FALSE)</f>
        <v>3.3000000000000002E-2</v>
      </c>
      <c r="C4399" s="15"/>
      <c r="D4399" s="18">
        <v>4385</v>
      </c>
      <c r="E4399" s="34">
        <f t="shared" ca="1" si="1311"/>
        <v>24441.040551413993</v>
      </c>
      <c r="F4399" s="34">
        <f t="shared" ca="1" si="1293"/>
        <v>3300</v>
      </c>
      <c r="G4399" s="69">
        <f t="shared" ca="1" si="1297"/>
        <v>0</v>
      </c>
      <c r="H4399" s="34">
        <f t="shared" ca="1" si="1298"/>
        <v>-290.77801820275903</v>
      </c>
      <c r="I4399" s="34">
        <f t="shared" ca="1" si="1299"/>
        <v>3009.2219817972409</v>
      </c>
      <c r="J4399" s="18">
        <f ca="1">SUM(INDIRECT(ADDRESS(ROW(F4399),COLUMN(F4399),4)):INDIRECT(ADDRESS(ROW(F4399)+N$5-1,COLUMN(F4399),4)))</f>
        <v>23100</v>
      </c>
      <c r="K4399" s="18">
        <f t="shared" ca="1" si="1300"/>
        <v>0</v>
      </c>
      <c r="L4399" s="18">
        <f t="shared" ca="1" si="1310"/>
        <v>0</v>
      </c>
      <c r="M4399" s="18">
        <f t="shared" ca="1" si="1294"/>
        <v>0</v>
      </c>
      <c r="N4399" s="34">
        <f t="shared" ca="1" si="1301"/>
        <v>21431.818569616753</v>
      </c>
      <c r="P4399" s="18">
        <f t="shared" ca="1" si="1295"/>
        <v>290.77801820275903</v>
      </c>
      <c r="Q4399" s="47">
        <f ca="1">SUM(L$15:L4399)-SUM(M$15:M4399)</f>
        <v>0</v>
      </c>
      <c r="R4399" s="47" t="str">
        <f t="shared" ca="1" si="1296"/>
        <v>M4402</v>
      </c>
      <c r="S4399" s="40">
        <f t="shared" ca="1" si="1302"/>
        <v>0</v>
      </c>
      <c r="T4399" s="46">
        <f t="shared" ca="1" si="1303"/>
        <v>62</v>
      </c>
      <c r="X4399" s="74">
        <f t="shared" ca="1" si="1304"/>
        <v>-0.290778018202759</v>
      </c>
      <c r="Y4399" s="75">
        <f t="shared" ca="1" si="1305"/>
        <v>-0.290778018202759</v>
      </c>
      <c r="Z4399" s="74">
        <f t="shared" ca="1" si="1306"/>
        <v>0.7476816313103869</v>
      </c>
      <c r="AA4399" s="76">
        <f t="shared" ca="1" si="1307"/>
        <v>-290.77801820275903</v>
      </c>
      <c r="AB4399" s="76">
        <f t="shared" ca="1" si="1308"/>
        <v>747.68163131038693</v>
      </c>
    </row>
    <row r="4400" spans="1:28" x14ac:dyDescent="0.25">
      <c r="A4400" s="2">
        <f t="shared" si="1309"/>
        <v>6</v>
      </c>
      <c r="B4400" s="16">
        <f ca="1">VLOOKUP(A4400,PERIODS!$O$4:$P$33,2,FALSE)</f>
        <v>3.3000000000000002E-2</v>
      </c>
      <c r="C4400" s="15"/>
      <c r="D4400" s="18">
        <v>4386</v>
      </c>
      <c r="E4400" s="34">
        <f t="shared" ca="1" si="1311"/>
        <v>21431.818569616753</v>
      </c>
      <c r="F4400" s="34">
        <f t="shared" ca="1" si="1293"/>
        <v>3300</v>
      </c>
      <c r="G4400" s="69">
        <f t="shared" ca="1" si="1297"/>
        <v>0</v>
      </c>
      <c r="H4400" s="34">
        <f t="shared" ca="1" si="1298"/>
        <v>-791.17374547227269</v>
      </c>
      <c r="I4400" s="34">
        <f t="shared" ca="1" si="1299"/>
        <v>2508.8262545277275</v>
      </c>
      <c r="J4400" s="18">
        <f ca="1">SUM(INDIRECT(ADDRESS(ROW(F4400),COLUMN(F4400),4)):INDIRECT(ADDRESS(ROW(F4400)+N$5-1,COLUMN(F4400),4)))</f>
        <v>23100</v>
      </c>
      <c r="K4400" s="18">
        <f t="shared" ca="1" si="1300"/>
        <v>16350</v>
      </c>
      <c r="L4400" s="18">
        <f t="shared" ca="1" si="1310"/>
        <v>16350</v>
      </c>
      <c r="M4400" s="18">
        <f t="shared" ca="1" si="1294"/>
        <v>0</v>
      </c>
      <c r="N4400" s="34">
        <f t="shared" ca="1" si="1301"/>
        <v>18922.992315089024</v>
      </c>
      <c r="P4400" s="18">
        <f t="shared" ca="1" si="1295"/>
        <v>791.17374547227269</v>
      </c>
      <c r="Q4400" s="47">
        <f ca="1">SUM(L$15:L4400)-SUM(M$15:M4400)</f>
        <v>16350</v>
      </c>
      <c r="R4400" s="47" t="str">
        <f t="shared" ca="1" si="1296"/>
        <v>M4403</v>
      </c>
      <c r="S4400" s="40">
        <f t="shared" ca="1" si="1302"/>
        <v>0</v>
      </c>
      <c r="T4400" s="46">
        <f t="shared" ca="1" si="1303"/>
        <v>40</v>
      </c>
      <c r="X4400" s="74">
        <f t="shared" ca="1" si="1304"/>
        <v>-0.7911737454722727</v>
      </c>
      <c r="Y4400" s="75">
        <f t="shared" ca="1" si="1305"/>
        <v>-0.7911737454722727</v>
      </c>
      <c r="Z4400" s="74">
        <f t="shared" ca="1" si="1306"/>
        <v>0.45331240951259338</v>
      </c>
      <c r="AA4400" s="76">
        <f t="shared" ca="1" si="1307"/>
        <v>-791.17374547227269</v>
      </c>
      <c r="AB4400" s="76">
        <f t="shared" ca="1" si="1308"/>
        <v>453.31240951259338</v>
      </c>
    </row>
    <row r="4401" spans="1:28" x14ac:dyDescent="0.25">
      <c r="A4401" s="2">
        <f t="shared" si="1309"/>
        <v>7</v>
      </c>
      <c r="B4401" s="16">
        <f ca="1">VLOOKUP(A4401,PERIODS!$O$4:$P$33,2,FALSE)</f>
        <v>3.3000000000000002E-2</v>
      </c>
      <c r="C4401" s="15"/>
      <c r="D4401" s="18">
        <v>4387</v>
      </c>
      <c r="E4401" s="34">
        <f t="shared" ca="1" si="1311"/>
        <v>18922.992315089024</v>
      </c>
      <c r="F4401" s="34">
        <f t="shared" ca="1" si="1293"/>
        <v>3300</v>
      </c>
      <c r="G4401" s="69">
        <f t="shared" ca="1" si="1297"/>
        <v>0</v>
      </c>
      <c r="H4401" s="34">
        <f t="shared" ca="1" si="1298"/>
        <v>-667.397674744489</v>
      </c>
      <c r="I4401" s="34">
        <f t="shared" ca="1" si="1299"/>
        <v>2632.602325255511</v>
      </c>
      <c r="J4401" s="18">
        <f ca="1">SUM(INDIRECT(ADDRESS(ROW(F4401),COLUMN(F4401),4)):INDIRECT(ADDRESS(ROW(F4401)+N$5-1,COLUMN(F4401),4)))</f>
        <v>23100</v>
      </c>
      <c r="K4401" s="18">
        <f t="shared" ca="1" si="1300"/>
        <v>16350</v>
      </c>
      <c r="L4401" s="18">
        <f t="shared" ca="1" si="1310"/>
        <v>0</v>
      </c>
      <c r="M4401" s="18">
        <f t="shared" ca="1" si="1294"/>
        <v>0</v>
      </c>
      <c r="N4401" s="34">
        <f t="shared" ca="1" si="1301"/>
        <v>16290.389989833513</v>
      </c>
      <c r="P4401" s="18">
        <f t="shared" ca="1" si="1295"/>
        <v>667.397674744489</v>
      </c>
      <c r="Q4401" s="47">
        <f ca="1">SUM(L$15:L4401)-SUM(M$15:M4401)</f>
        <v>16350</v>
      </c>
      <c r="R4401" s="47" t="str">
        <f t="shared" ca="1" si="1296"/>
        <v>M4404</v>
      </c>
      <c r="S4401" s="40">
        <f t="shared" ca="1" si="1302"/>
        <v>0</v>
      </c>
      <c r="T4401" s="46">
        <f t="shared" ca="1" si="1303"/>
        <v>69</v>
      </c>
      <c r="X4401" s="74">
        <f t="shared" ca="1" si="1304"/>
        <v>-0.66739767474448897</v>
      </c>
      <c r="Y4401" s="75">
        <f t="shared" ca="1" si="1305"/>
        <v>-0.66739767474448897</v>
      </c>
      <c r="Z4401" s="74">
        <f t="shared" ca="1" si="1306"/>
        <v>0.51304194411594117</v>
      </c>
      <c r="AA4401" s="76">
        <f t="shared" ca="1" si="1307"/>
        <v>-667.397674744489</v>
      </c>
      <c r="AB4401" s="76">
        <f t="shared" ca="1" si="1308"/>
        <v>513.04194411594119</v>
      </c>
    </row>
    <row r="4402" spans="1:28" x14ac:dyDescent="0.25">
      <c r="A4402" s="2">
        <f t="shared" si="1309"/>
        <v>8</v>
      </c>
      <c r="B4402" s="16">
        <f ca="1">VLOOKUP(A4402,PERIODS!$O$4:$P$33,2,FALSE)</f>
        <v>3.3000000000000002E-2</v>
      </c>
      <c r="C4402" s="15"/>
      <c r="D4402" s="18">
        <v>4388</v>
      </c>
      <c r="E4402" s="34">
        <f t="shared" ca="1" si="1311"/>
        <v>16290.389989833513</v>
      </c>
      <c r="F4402" s="34">
        <f t="shared" ca="1" si="1293"/>
        <v>3300</v>
      </c>
      <c r="G4402" s="69">
        <f t="shared" ca="1" si="1297"/>
        <v>0</v>
      </c>
      <c r="H4402" s="34">
        <f t="shared" ca="1" si="1298"/>
        <v>-394.59685684913268</v>
      </c>
      <c r="I4402" s="34">
        <f t="shared" ca="1" si="1299"/>
        <v>2905.4031431508674</v>
      </c>
      <c r="J4402" s="18">
        <f ca="1">SUM(INDIRECT(ADDRESS(ROW(F4402),COLUMN(F4402),4)):INDIRECT(ADDRESS(ROW(F4402)+N$5-1,COLUMN(F4402),4)))</f>
        <v>23100</v>
      </c>
      <c r="K4402" s="18">
        <f t="shared" ca="1" si="1300"/>
        <v>16350</v>
      </c>
      <c r="L4402" s="18">
        <f t="shared" ca="1" si="1310"/>
        <v>0</v>
      </c>
      <c r="M4402" s="18">
        <f t="shared" ca="1" si="1294"/>
        <v>0</v>
      </c>
      <c r="N4402" s="34">
        <f t="shared" ca="1" si="1301"/>
        <v>13384.986846682645</v>
      </c>
      <c r="P4402" s="18">
        <f t="shared" ca="1" si="1295"/>
        <v>394.59685684913268</v>
      </c>
      <c r="Q4402" s="47">
        <f ca="1">SUM(L$15:L4402)-SUM(M$15:M4402)</f>
        <v>16350</v>
      </c>
      <c r="R4402" s="47" t="str">
        <f t="shared" ca="1" si="1296"/>
        <v>M4405</v>
      </c>
      <c r="S4402" s="40">
        <f t="shared" ca="1" si="1302"/>
        <v>0</v>
      </c>
      <c r="T4402" s="46">
        <f t="shared" ca="1" si="1303"/>
        <v>11</v>
      </c>
      <c r="X4402" s="74">
        <f t="shared" ca="1" si="1304"/>
        <v>-0.3945968568491327</v>
      </c>
      <c r="Y4402" s="75">
        <f t="shared" ca="1" si="1305"/>
        <v>-0.3945968568491327</v>
      </c>
      <c r="Z4402" s="74">
        <f t="shared" ca="1" si="1306"/>
        <v>0.67395168349464629</v>
      </c>
      <c r="AA4402" s="76">
        <f t="shared" ca="1" si="1307"/>
        <v>-394.59685684913268</v>
      </c>
      <c r="AB4402" s="76">
        <f t="shared" ca="1" si="1308"/>
        <v>673.95168349464632</v>
      </c>
    </row>
    <row r="4403" spans="1:28" x14ac:dyDescent="0.25">
      <c r="A4403" s="2">
        <f t="shared" si="1309"/>
        <v>9</v>
      </c>
      <c r="B4403" s="16">
        <f ca="1">VLOOKUP(A4403,PERIODS!$O$4:$P$33,2,FALSE)</f>
        <v>3.3000000000000002E-2</v>
      </c>
      <c r="C4403" s="15"/>
      <c r="D4403" s="18">
        <v>4389</v>
      </c>
      <c r="E4403" s="34">
        <f t="shared" ca="1" si="1311"/>
        <v>13384.986846682645</v>
      </c>
      <c r="F4403" s="34">
        <f t="shared" ca="1" si="1293"/>
        <v>3300</v>
      </c>
      <c r="G4403" s="69">
        <f t="shared" ca="1" si="1297"/>
        <v>0</v>
      </c>
      <c r="H4403" s="34">
        <f t="shared" ca="1" si="1298"/>
        <v>410.57012085311669</v>
      </c>
      <c r="I4403" s="34">
        <f t="shared" ca="1" si="1299"/>
        <v>3710.5701208531168</v>
      </c>
      <c r="J4403" s="18">
        <f ca="1">SUM(INDIRECT(ADDRESS(ROW(F4403),COLUMN(F4403),4)):INDIRECT(ADDRESS(ROW(F4403)+N$5-1,COLUMN(F4403),4)))</f>
        <v>23100</v>
      </c>
      <c r="K4403" s="18">
        <f t="shared" ca="1" si="1300"/>
        <v>0</v>
      </c>
      <c r="L4403" s="18">
        <f t="shared" ca="1" si="1310"/>
        <v>0</v>
      </c>
      <c r="M4403" s="18">
        <f t="shared" ca="1" si="1294"/>
        <v>16350</v>
      </c>
      <c r="N4403" s="34">
        <f t="shared" ca="1" si="1301"/>
        <v>26024.416725829527</v>
      </c>
      <c r="P4403" s="18">
        <f t="shared" ca="1" si="1295"/>
        <v>410.57012085311669</v>
      </c>
      <c r="Q4403" s="47">
        <f ca="1">SUM(L$15:L4403)-SUM(M$15:M4403)</f>
        <v>0</v>
      </c>
      <c r="R4403" s="47" t="str">
        <f t="shared" ca="1" si="1296"/>
        <v>M4406</v>
      </c>
      <c r="S4403" s="40">
        <f t="shared" ca="1" si="1302"/>
        <v>0</v>
      </c>
      <c r="T4403" s="46">
        <f t="shared" ca="1" si="1303"/>
        <v>83</v>
      </c>
      <c r="X4403" s="74">
        <f t="shared" ca="1" si="1304"/>
        <v>0.41057012085311667</v>
      </c>
      <c r="Y4403" s="75">
        <f t="shared" ca="1" si="1305"/>
        <v>0.41057012085311667</v>
      </c>
      <c r="Z4403" s="74">
        <f t="shared" ca="1" si="1306"/>
        <v>1.5076770982868977</v>
      </c>
      <c r="AA4403" s="76">
        <f t="shared" ca="1" si="1307"/>
        <v>410.57012085311669</v>
      </c>
      <c r="AB4403" s="76">
        <f t="shared" ca="1" si="1308"/>
        <v>1507.6770982868977</v>
      </c>
    </row>
    <row r="4404" spans="1:28" x14ac:dyDescent="0.25">
      <c r="A4404" s="2">
        <f t="shared" si="1309"/>
        <v>10</v>
      </c>
      <c r="B4404" s="16">
        <f ca="1">VLOOKUP(A4404,PERIODS!$O$4:$P$33,2,FALSE)</f>
        <v>3.3000000000000002E-2</v>
      </c>
      <c r="C4404" s="15"/>
      <c r="D4404" s="18">
        <v>4390</v>
      </c>
      <c r="E4404" s="34">
        <f t="shared" ca="1" si="1311"/>
        <v>26024.416725829527</v>
      </c>
      <c r="F4404" s="34">
        <f t="shared" ca="1" si="1293"/>
        <v>3300</v>
      </c>
      <c r="G4404" s="69">
        <f t="shared" ca="1" si="1297"/>
        <v>0</v>
      </c>
      <c r="H4404" s="34">
        <f t="shared" ca="1" si="1298"/>
        <v>-456.63094992769771</v>
      </c>
      <c r="I4404" s="34">
        <f t="shared" ca="1" si="1299"/>
        <v>2843.3690500723023</v>
      </c>
      <c r="J4404" s="18">
        <f ca="1">SUM(INDIRECT(ADDRESS(ROW(F4404),COLUMN(F4404),4)):INDIRECT(ADDRESS(ROW(F4404)+N$5-1,COLUMN(F4404),4)))</f>
        <v>23100</v>
      </c>
      <c r="K4404" s="18">
        <f t="shared" ca="1" si="1300"/>
        <v>0</v>
      </c>
      <c r="L4404" s="18">
        <f t="shared" ca="1" si="1310"/>
        <v>0</v>
      </c>
      <c r="M4404" s="18">
        <f t="shared" ca="1" si="1294"/>
        <v>0</v>
      </c>
      <c r="N4404" s="34">
        <f t="shared" ca="1" si="1301"/>
        <v>23181.047675757225</v>
      </c>
      <c r="P4404" s="18">
        <f t="shared" ca="1" si="1295"/>
        <v>456.63094992769771</v>
      </c>
      <c r="Q4404" s="47">
        <f ca="1">SUM(L$15:L4404)-SUM(M$15:M4404)</f>
        <v>0</v>
      </c>
      <c r="R4404" s="47" t="str">
        <f t="shared" ca="1" si="1296"/>
        <v>M4407</v>
      </c>
      <c r="S4404" s="40">
        <f t="shared" ca="1" si="1302"/>
        <v>0</v>
      </c>
      <c r="T4404" s="46">
        <f t="shared" ca="1" si="1303"/>
        <v>9</v>
      </c>
      <c r="X4404" s="74">
        <f t="shared" ca="1" si="1304"/>
        <v>-0.4566309499276977</v>
      </c>
      <c r="Y4404" s="75">
        <f t="shared" ca="1" si="1305"/>
        <v>-0.4566309499276977</v>
      </c>
      <c r="Z4404" s="74">
        <f t="shared" ca="1" si="1306"/>
        <v>0.63341405843727916</v>
      </c>
      <c r="AA4404" s="76">
        <f t="shared" ca="1" si="1307"/>
        <v>-456.63094992769771</v>
      </c>
      <c r="AB4404" s="76">
        <f t="shared" ca="1" si="1308"/>
        <v>633.41405843727921</v>
      </c>
    </row>
    <row r="4405" spans="1:28" x14ac:dyDescent="0.25">
      <c r="A4405" s="2">
        <f t="shared" si="1309"/>
        <v>11</v>
      </c>
      <c r="B4405" s="16">
        <f ca="1">VLOOKUP(A4405,PERIODS!$O$4:$P$33,2,FALSE)</f>
        <v>3.3000000000000002E-2</v>
      </c>
      <c r="C4405" s="15"/>
      <c r="D4405" s="18">
        <v>4391</v>
      </c>
      <c r="E4405" s="34">
        <f t="shared" ca="1" si="1311"/>
        <v>23181.047675757225</v>
      </c>
      <c r="F4405" s="34">
        <f t="shared" ca="1" si="1293"/>
        <v>3300</v>
      </c>
      <c r="G4405" s="69">
        <f t="shared" ca="1" si="1297"/>
        <v>0</v>
      </c>
      <c r="H4405" s="34">
        <f t="shared" ca="1" si="1298"/>
        <v>-377.92483437125128</v>
      </c>
      <c r="I4405" s="34">
        <f t="shared" ca="1" si="1299"/>
        <v>2922.0751656287489</v>
      </c>
      <c r="J4405" s="18">
        <f ca="1">SUM(INDIRECT(ADDRESS(ROW(F4405),COLUMN(F4405),4)):INDIRECT(ADDRESS(ROW(F4405)+N$5-1,COLUMN(F4405),4)))</f>
        <v>23300</v>
      </c>
      <c r="K4405" s="18">
        <f t="shared" ca="1" si="1300"/>
        <v>16350</v>
      </c>
      <c r="L4405" s="18">
        <f t="shared" ca="1" si="1310"/>
        <v>16350</v>
      </c>
      <c r="M4405" s="18">
        <f t="shared" ca="1" si="1294"/>
        <v>0</v>
      </c>
      <c r="N4405" s="34">
        <f t="shared" ca="1" si="1301"/>
        <v>20258.972510128475</v>
      </c>
      <c r="P4405" s="18">
        <f t="shared" ca="1" si="1295"/>
        <v>377.92483437125128</v>
      </c>
      <c r="Q4405" s="47">
        <f ca="1">SUM(L$15:L4405)-SUM(M$15:M4405)</f>
        <v>16350</v>
      </c>
      <c r="R4405" s="47" t="str">
        <f t="shared" ca="1" si="1296"/>
        <v>M4408</v>
      </c>
      <c r="S4405" s="40">
        <f t="shared" ca="1" si="1302"/>
        <v>0</v>
      </c>
      <c r="T4405" s="46">
        <f t="shared" ca="1" si="1303"/>
        <v>35</v>
      </c>
      <c r="X4405" s="74">
        <f t="shared" ca="1" si="1304"/>
        <v>-0.37792483437125129</v>
      </c>
      <c r="Y4405" s="75">
        <f t="shared" ca="1" si="1305"/>
        <v>-0.37792483437125129</v>
      </c>
      <c r="Z4405" s="74">
        <f t="shared" ca="1" si="1306"/>
        <v>0.68528200838307141</v>
      </c>
      <c r="AA4405" s="76">
        <f t="shared" ca="1" si="1307"/>
        <v>-377.92483437125128</v>
      </c>
      <c r="AB4405" s="76">
        <f t="shared" ca="1" si="1308"/>
        <v>685.28200838307146</v>
      </c>
    </row>
    <row r="4406" spans="1:28" x14ac:dyDescent="0.25">
      <c r="A4406" s="2">
        <f t="shared" si="1309"/>
        <v>12</v>
      </c>
      <c r="B4406" s="16">
        <f ca="1">VLOOKUP(A4406,PERIODS!$O$4:$P$33,2,FALSE)</f>
        <v>3.3000000000000002E-2</v>
      </c>
      <c r="C4406" s="15"/>
      <c r="D4406" s="18">
        <v>4392</v>
      </c>
      <c r="E4406" s="34">
        <f t="shared" ca="1" si="1311"/>
        <v>20258.972510128475</v>
      </c>
      <c r="F4406" s="34">
        <f t="shared" ca="1" si="1293"/>
        <v>3300</v>
      </c>
      <c r="G4406" s="69">
        <f t="shared" ca="1" si="1297"/>
        <v>0</v>
      </c>
      <c r="H4406" s="34">
        <f t="shared" ca="1" si="1298"/>
        <v>925.5879748743954</v>
      </c>
      <c r="I4406" s="34">
        <f t="shared" ca="1" si="1299"/>
        <v>4225.5879748743955</v>
      </c>
      <c r="J4406" s="18">
        <f ca="1">SUM(INDIRECT(ADDRESS(ROW(F4406),COLUMN(F4406),4)):INDIRECT(ADDRESS(ROW(F4406)+N$5-1,COLUMN(F4406),4)))</f>
        <v>23500</v>
      </c>
      <c r="K4406" s="18">
        <f t="shared" ca="1" si="1300"/>
        <v>16350</v>
      </c>
      <c r="L4406" s="18">
        <f t="shared" ca="1" si="1310"/>
        <v>0</v>
      </c>
      <c r="M4406" s="18">
        <f t="shared" ca="1" si="1294"/>
        <v>0</v>
      </c>
      <c r="N4406" s="34">
        <f t="shared" ca="1" si="1301"/>
        <v>16033.384535254079</v>
      </c>
      <c r="P4406" s="18">
        <f t="shared" ca="1" si="1295"/>
        <v>925.5879748743954</v>
      </c>
      <c r="Q4406" s="47">
        <f ca="1">SUM(L$15:L4406)-SUM(M$15:M4406)</f>
        <v>16350</v>
      </c>
      <c r="R4406" s="47" t="str">
        <f t="shared" ca="1" si="1296"/>
        <v>M4409</v>
      </c>
      <c r="S4406" s="40">
        <f t="shared" ca="1" si="1302"/>
        <v>0</v>
      </c>
      <c r="T4406" s="46">
        <f t="shared" ca="1" si="1303"/>
        <v>88</v>
      </c>
      <c r="X4406" s="74">
        <f t="shared" ca="1" si="1304"/>
        <v>0.92558797487439537</v>
      </c>
      <c r="Y4406" s="75">
        <f t="shared" ca="1" si="1305"/>
        <v>0.92558797487439537</v>
      </c>
      <c r="Z4406" s="74">
        <f t="shared" ca="1" si="1306"/>
        <v>2.5233514915403767</v>
      </c>
      <c r="AA4406" s="76">
        <f t="shared" ca="1" si="1307"/>
        <v>925.5879748743954</v>
      </c>
      <c r="AB4406" s="76">
        <f t="shared" ca="1" si="1308"/>
        <v>2523.3514915403766</v>
      </c>
    </row>
    <row r="4407" spans="1:28" x14ac:dyDescent="0.25">
      <c r="A4407" s="2">
        <f t="shared" si="1309"/>
        <v>13</v>
      </c>
      <c r="B4407" s="16">
        <f ca="1">VLOOKUP(A4407,PERIODS!$O$4:$P$33,2,FALSE)</f>
        <v>3.3000000000000002E-2</v>
      </c>
      <c r="C4407" s="15"/>
      <c r="D4407" s="18">
        <v>4393</v>
      </c>
      <c r="E4407" s="34">
        <f t="shared" ca="1" si="1311"/>
        <v>16033.384535254079</v>
      </c>
      <c r="F4407" s="34">
        <f t="shared" ca="1" si="1293"/>
        <v>3300</v>
      </c>
      <c r="G4407" s="69">
        <f t="shared" ca="1" si="1297"/>
        <v>0</v>
      </c>
      <c r="H4407" s="34">
        <f t="shared" ca="1" si="1298"/>
        <v>1207.122017284127</v>
      </c>
      <c r="I4407" s="34">
        <f t="shared" ca="1" si="1299"/>
        <v>4507.1220172841267</v>
      </c>
      <c r="J4407" s="18">
        <f ca="1">SUM(INDIRECT(ADDRESS(ROW(F4407),COLUMN(F4407),4)):INDIRECT(ADDRESS(ROW(F4407)+N$5-1,COLUMN(F4407),4)))</f>
        <v>23700</v>
      </c>
      <c r="K4407" s="18">
        <f t="shared" ca="1" si="1300"/>
        <v>16350</v>
      </c>
      <c r="L4407" s="18">
        <f t="shared" ca="1" si="1310"/>
        <v>0</v>
      </c>
      <c r="M4407" s="18">
        <f t="shared" ca="1" si="1294"/>
        <v>0</v>
      </c>
      <c r="N4407" s="34">
        <f t="shared" ca="1" si="1301"/>
        <v>11526.262517969953</v>
      </c>
      <c r="P4407" s="18">
        <f t="shared" ca="1" si="1295"/>
        <v>1207.122017284127</v>
      </c>
      <c r="Q4407" s="47">
        <f ca="1">SUM(L$15:L4407)-SUM(M$15:M4407)</f>
        <v>16350</v>
      </c>
      <c r="R4407" s="47" t="str">
        <f t="shared" ca="1" si="1296"/>
        <v>M4410</v>
      </c>
      <c r="S4407" s="40">
        <f t="shared" ca="1" si="1302"/>
        <v>0</v>
      </c>
      <c r="T4407" s="46">
        <f t="shared" ca="1" si="1303"/>
        <v>24</v>
      </c>
      <c r="X4407" s="74">
        <f t="shared" ca="1" si="1304"/>
        <v>1.207122017284127</v>
      </c>
      <c r="Y4407" s="75">
        <f t="shared" ca="1" si="1305"/>
        <v>1.207122017284127</v>
      </c>
      <c r="Z4407" s="74">
        <f t="shared" ca="1" si="1306"/>
        <v>3.3438472564627624</v>
      </c>
      <c r="AA4407" s="76">
        <f t="shared" ca="1" si="1307"/>
        <v>1207.122017284127</v>
      </c>
      <c r="AB4407" s="76">
        <f t="shared" ca="1" si="1308"/>
        <v>3343.8472564627623</v>
      </c>
    </row>
    <row r="4408" spans="1:28" x14ac:dyDescent="0.25">
      <c r="A4408" s="2">
        <f t="shared" si="1309"/>
        <v>14</v>
      </c>
      <c r="B4408" s="16">
        <f ca="1">VLOOKUP(A4408,PERIODS!$O$4:$P$33,2,FALSE)</f>
        <v>3.3000000000000002E-2</v>
      </c>
      <c r="C4408" s="15"/>
      <c r="D4408" s="18">
        <v>4394</v>
      </c>
      <c r="E4408" s="34">
        <f t="shared" ca="1" si="1311"/>
        <v>11526.262517969953</v>
      </c>
      <c r="F4408" s="34">
        <f t="shared" ca="1" si="1293"/>
        <v>3300</v>
      </c>
      <c r="G4408" s="69">
        <f t="shared" ca="1" si="1297"/>
        <v>0</v>
      </c>
      <c r="H4408" s="34">
        <f t="shared" ca="1" si="1298"/>
        <v>-1297.4435007180793</v>
      </c>
      <c r="I4408" s="34">
        <f t="shared" ca="1" si="1299"/>
        <v>2002.5564992819207</v>
      </c>
      <c r="J4408" s="18">
        <f ca="1">SUM(INDIRECT(ADDRESS(ROW(F4408),COLUMN(F4408),4)):INDIRECT(ADDRESS(ROW(F4408)+N$5-1,COLUMN(F4408),4)))</f>
        <v>23900</v>
      </c>
      <c r="K4408" s="18">
        <f t="shared" ca="1" si="1300"/>
        <v>0</v>
      </c>
      <c r="L4408" s="18">
        <f t="shared" ca="1" si="1310"/>
        <v>0</v>
      </c>
      <c r="M4408" s="18">
        <f t="shared" ca="1" si="1294"/>
        <v>16350</v>
      </c>
      <c r="N4408" s="34">
        <f t="shared" ca="1" si="1301"/>
        <v>25873.706018688034</v>
      </c>
      <c r="P4408" s="18">
        <f t="shared" ca="1" si="1295"/>
        <v>1297.4435007180793</v>
      </c>
      <c r="Q4408" s="47">
        <f ca="1">SUM(L$15:L4408)-SUM(M$15:M4408)</f>
        <v>0</v>
      </c>
      <c r="R4408" s="47" t="str">
        <f t="shared" ca="1" si="1296"/>
        <v>M4411</v>
      </c>
      <c r="S4408" s="40">
        <f t="shared" ca="1" si="1302"/>
        <v>0</v>
      </c>
      <c r="T4408" s="46">
        <f t="shared" ca="1" si="1303"/>
        <v>88</v>
      </c>
      <c r="X4408" s="74">
        <f t="shared" ca="1" si="1304"/>
        <v>-1.2974435007180793</v>
      </c>
      <c r="Y4408" s="75">
        <f t="shared" ca="1" si="1305"/>
        <v>-1.2974435007180793</v>
      </c>
      <c r="Z4408" s="74">
        <f t="shared" ca="1" si="1306"/>
        <v>0.27322941171808557</v>
      </c>
      <c r="AA4408" s="76">
        <f t="shared" ca="1" si="1307"/>
        <v>-1297.4435007180793</v>
      </c>
      <c r="AB4408" s="76">
        <f t="shared" ca="1" si="1308"/>
        <v>273.22941171808554</v>
      </c>
    </row>
    <row r="4409" spans="1:28" x14ac:dyDescent="0.25">
      <c r="A4409" s="2">
        <f t="shared" si="1309"/>
        <v>15</v>
      </c>
      <c r="B4409" s="16">
        <f ca="1">VLOOKUP(A4409,PERIODS!$O$4:$P$33,2,FALSE)</f>
        <v>3.3000000000000002E-2</v>
      </c>
      <c r="C4409" s="15"/>
      <c r="D4409" s="18">
        <v>4395</v>
      </c>
      <c r="E4409" s="34">
        <f t="shared" ca="1" si="1311"/>
        <v>25873.706018688034</v>
      </c>
      <c r="F4409" s="34">
        <f t="shared" ca="1" si="1293"/>
        <v>3300</v>
      </c>
      <c r="G4409" s="69">
        <f t="shared" ca="1" si="1297"/>
        <v>0</v>
      </c>
      <c r="H4409" s="34">
        <f t="shared" ca="1" si="1298"/>
        <v>-558.82935615910912</v>
      </c>
      <c r="I4409" s="34">
        <f t="shared" ca="1" si="1299"/>
        <v>2741.170643840891</v>
      </c>
      <c r="J4409" s="18">
        <f ca="1">SUM(INDIRECT(ADDRESS(ROW(F4409),COLUMN(F4409),4)):INDIRECT(ADDRESS(ROW(F4409)+N$5-1,COLUMN(F4409),4)))</f>
        <v>24100</v>
      </c>
      <c r="K4409" s="18">
        <f t="shared" ca="1" si="1300"/>
        <v>0</v>
      </c>
      <c r="L4409" s="18">
        <f t="shared" ca="1" si="1310"/>
        <v>0</v>
      </c>
      <c r="M4409" s="18">
        <f t="shared" ca="1" si="1294"/>
        <v>0</v>
      </c>
      <c r="N4409" s="34">
        <f t="shared" ca="1" si="1301"/>
        <v>23132.535374847143</v>
      </c>
      <c r="P4409" s="18">
        <f t="shared" ca="1" si="1295"/>
        <v>558.82935615910912</v>
      </c>
      <c r="Q4409" s="47">
        <f ca="1">SUM(L$15:L4409)-SUM(M$15:M4409)</f>
        <v>0</v>
      </c>
      <c r="R4409" s="47" t="str">
        <f t="shared" ca="1" si="1296"/>
        <v>M4412</v>
      </c>
      <c r="S4409" s="40">
        <f t="shared" ca="1" si="1302"/>
        <v>0</v>
      </c>
      <c r="T4409" s="46">
        <f t="shared" ca="1" si="1303"/>
        <v>99</v>
      </c>
      <c r="X4409" s="74">
        <f t="shared" ca="1" si="1304"/>
        <v>-0.55882935615910911</v>
      </c>
      <c r="Y4409" s="75">
        <f t="shared" ca="1" si="1305"/>
        <v>-0.55882935615910911</v>
      </c>
      <c r="Z4409" s="74">
        <f t="shared" ca="1" si="1306"/>
        <v>0.5718781377684935</v>
      </c>
      <c r="AA4409" s="76">
        <f t="shared" ca="1" si="1307"/>
        <v>-558.82935615910912</v>
      </c>
      <c r="AB4409" s="76">
        <f t="shared" ca="1" si="1308"/>
        <v>571.8781377684935</v>
      </c>
    </row>
    <row r="4410" spans="1:28" x14ac:dyDescent="0.25">
      <c r="A4410" s="2">
        <f t="shared" si="1309"/>
        <v>16</v>
      </c>
      <c r="B4410" s="16">
        <f ca="1">VLOOKUP(A4410,PERIODS!$O$4:$P$33,2,FALSE)</f>
        <v>3.3000000000000002E-2</v>
      </c>
      <c r="C4410" s="15"/>
      <c r="D4410" s="18">
        <v>4396</v>
      </c>
      <c r="E4410" s="34">
        <f t="shared" ca="1" si="1311"/>
        <v>23132.535374847143</v>
      </c>
      <c r="F4410" s="34">
        <f t="shared" ca="1" si="1293"/>
        <v>3300</v>
      </c>
      <c r="G4410" s="69">
        <f t="shared" ca="1" si="1297"/>
        <v>0</v>
      </c>
      <c r="H4410" s="34">
        <f t="shared" ca="1" si="1298"/>
        <v>-845.83084524122023</v>
      </c>
      <c r="I4410" s="34">
        <f t="shared" ca="1" si="1299"/>
        <v>2454.1691547587798</v>
      </c>
      <c r="J4410" s="18">
        <f ca="1">SUM(INDIRECT(ADDRESS(ROW(F4410),COLUMN(F4410),4)):INDIRECT(ADDRESS(ROW(F4410)+N$5-1,COLUMN(F4410),4)))</f>
        <v>24300</v>
      </c>
      <c r="K4410" s="18">
        <f t="shared" ca="1" si="1300"/>
        <v>16350</v>
      </c>
      <c r="L4410" s="18">
        <f t="shared" ca="1" si="1310"/>
        <v>16350</v>
      </c>
      <c r="M4410" s="18">
        <f t="shared" ca="1" si="1294"/>
        <v>0</v>
      </c>
      <c r="N4410" s="34">
        <f t="shared" ca="1" si="1301"/>
        <v>20678.366220088363</v>
      </c>
      <c r="P4410" s="18">
        <f t="shared" ca="1" si="1295"/>
        <v>845.83084524122023</v>
      </c>
      <c r="Q4410" s="47">
        <f ca="1">SUM(L$15:L4410)-SUM(M$15:M4410)</f>
        <v>16350</v>
      </c>
      <c r="R4410" s="47" t="str">
        <f t="shared" ca="1" si="1296"/>
        <v>M4413</v>
      </c>
      <c r="S4410" s="40">
        <f t="shared" ca="1" si="1302"/>
        <v>0</v>
      </c>
      <c r="T4410" s="46">
        <f t="shared" ca="1" si="1303"/>
        <v>98</v>
      </c>
      <c r="X4410" s="74">
        <f t="shared" ca="1" si="1304"/>
        <v>-0.84583084524122021</v>
      </c>
      <c r="Y4410" s="75">
        <f t="shared" ca="1" si="1305"/>
        <v>-0.84583084524122021</v>
      </c>
      <c r="Z4410" s="74">
        <f t="shared" ca="1" si="1306"/>
        <v>0.42920061074532762</v>
      </c>
      <c r="AA4410" s="76">
        <f t="shared" ca="1" si="1307"/>
        <v>-845.83084524122023</v>
      </c>
      <c r="AB4410" s="76">
        <f t="shared" ca="1" si="1308"/>
        <v>429.20061074532759</v>
      </c>
    </row>
    <row r="4411" spans="1:28" x14ac:dyDescent="0.25">
      <c r="A4411" s="2">
        <f t="shared" si="1309"/>
        <v>17</v>
      </c>
      <c r="B4411" s="16">
        <f ca="1">VLOOKUP(A4411,PERIODS!$O$4:$P$33,2,FALSE)</f>
        <v>3.5000000000000003E-2</v>
      </c>
      <c r="C4411" s="15"/>
      <c r="D4411" s="18">
        <v>4397</v>
      </c>
      <c r="E4411" s="34">
        <f t="shared" ca="1" si="1311"/>
        <v>20678.366220088363</v>
      </c>
      <c r="F4411" s="34">
        <f t="shared" ca="1" si="1293"/>
        <v>3500.0000000000005</v>
      </c>
      <c r="G4411" s="69">
        <f t="shared" ca="1" si="1297"/>
        <v>0</v>
      </c>
      <c r="H4411" s="34">
        <f t="shared" ca="1" si="1298"/>
        <v>-826.28664341957824</v>
      </c>
      <c r="I4411" s="34">
        <f t="shared" ca="1" si="1299"/>
        <v>2673.7133565804224</v>
      </c>
      <c r="J4411" s="18">
        <f ca="1">SUM(INDIRECT(ADDRESS(ROW(F4411),COLUMN(F4411),4)):INDIRECT(ADDRESS(ROW(F4411)+N$5-1,COLUMN(F4411),4)))</f>
        <v>24500.000000000004</v>
      </c>
      <c r="K4411" s="18">
        <f t="shared" ca="1" si="1300"/>
        <v>16350</v>
      </c>
      <c r="L4411" s="18">
        <f t="shared" ca="1" si="1310"/>
        <v>0</v>
      </c>
      <c r="M4411" s="18">
        <f t="shared" ca="1" si="1294"/>
        <v>0</v>
      </c>
      <c r="N4411" s="34">
        <f t="shared" ca="1" si="1301"/>
        <v>18004.652863507941</v>
      </c>
      <c r="P4411" s="18">
        <f t="shared" ca="1" si="1295"/>
        <v>826.28664341957824</v>
      </c>
      <c r="Q4411" s="47">
        <f ca="1">SUM(L$15:L4411)-SUM(M$15:M4411)</f>
        <v>16350</v>
      </c>
      <c r="R4411" s="47" t="str">
        <f t="shared" ca="1" si="1296"/>
        <v>M4414</v>
      </c>
      <c r="S4411" s="40">
        <f t="shared" ca="1" si="1302"/>
        <v>0</v>
      </c>
      <c r="T4411" s="46">
        <f t="shared" ca="1" si="1303"/>
        <v>60</v>
      </c>
      <c r="X4411" s="74">
        <f t="shared" ca="1" si="1304"/>
        <v>-0.82628664341957825</v>
      </c>
      <c r="Y4411" s="75">
        <f t="shared" ca="1" si="1305"/>
        <v>-0.82628664341957825</v>
      </c>
      <c r="Z4411" s="74">
        <f t="shared" ca="1" si="1306"/>
        <v>0.43767150287848527</v>
      </c>
      <c r="AA4411" s="76">
        <f t="shared" ca="1" si="1307"/>
        <v>-826.28664341957824</v>
      </c>
      <c r="AB4411" s="76">
        <f t="shared" ca="1" si="1308"/>
        <v>437.67150287848528</v>
      </c>
    </row>
    <row r="4412" spans="1:28" x14ac:dyDescent="0.25">
      <c r="A4412" s="2">
        <f t="shared" si="1309"/>
        <v>18</v>
      </c>
      <c r="B4412" s="16">
        <f ca="1">VLOOKUP(A4412,PERIODS!$O$4:$P$33,2,FALSE)</f>
        <v>3.5000000000000003E-2</v>
      </c>
      <c r="C4412" s="15"/>
      <c r="D4412" s="18">
        <v>4398</v>
      </c>
      <c r="E4412" s="34">
        <f t="shared" ca="1" si="1311"/>
        <v>18004.652863507941</v>
      </c>
      <c r="F4412" s="34">
        <f t="shared" ca="1" si="1293"/>
        <v>3500.0000000000005</v>
      </c>
      <c r="G4412" s="69">
        <f t="shared" ca="1" si="1297"/>
        <v>0</v>
      </c>
      <c r="H4412" s="34">
        <f t="shared" ca="1" si="1298"/>
        <v>241.54660945914475</v>
      </c>
      <c r="I4412" s="34">
        <f t="shared" ca="1" si="1299"/>
        <v>3741.5466094591452</v>
      </c>
      <c r="J4412" s="18">
        <f ca="1">SUM(INDIRECT(ADDRESS(ROW(F4412),COLUMN(F4412),4)):INDIRECT(ADDRESS(ROW(F4412)+N$5-1,COLUMN(F4412),4)))</f>
        <v>24500.000000000004</v>
      </c>
      <c r="K4412" s="18">
        <f t="shared" ca="1" si="1300"/>
        <v>16350</v>
      </c>
      <c r="L4412" s="18">
        <f t="shared" ca="1" si="1310"/>
        <v>0</v>
      </c>
      <c r="M4412" s="18">
        <f t="shared" ca="1" si="1294"/>
        <v>0</v>
      </c>
      <c r="N4412" s="34">
        <f t="shared" ca="1" si="1301"/>
        <v>14263.106254048796</v>
      </c>
      <c r="P4412" s="18">
        <f t="shared" ca="1" si="1295"/>
        <v>241.54660945914475</v>
      </c>
      <c r="Q4412" s="47">
        <f ca="1">SUM(L$15:L4412)-SUM(M$15:M4412)</f>
        <v>16350</v>
      </c>
      <c r="R4412" s="47" t="str">
        <f t="shared" ca="1" si="1296"/>
        <v>M4415</v>
      </c>
      <c r="S4412" s="40">
        <f t="shared" ca="1" si="1302"/>
        <v>0</v>
      </c>
      <c r="T4412" s="46">
        <f t="shared" ca="1" si="1303"/>
        <v>30</v>
      </c>
      <c r="X4412" s="74">
        <f t="shared" ca="1" si="1304"/>
        <v>0.24154660945914475</v>
      </c>
      <c r="Y4412" s="75">
        <f t="shared" ca="1" si="1305"/>
        <v>0.24154660945914475</v>
      </c>
      <c r="Z4412" s="74">
        <f t="shared" ca="1" si="1306"/>
        <v>1.2732167974808581</v>
      </c>
      <c r="AA4412" s="76">
        <f t="shared" ca="1" si="1307"/>
        <v>241.54660945914475</v>
      </c>
      <c r="AB4412" s="76">
        <f t="shared" ca="1" si="1308"/>
        <v>1273.2167974808581</v>
      </c>
    </row>
    <row r="4413" spans="1:28" x14ac:dyDescent="0.25">
      <c r="A4413" s="2">
        <f t="shared" si="1309"/>
        <v>19</v>
      </c>
      <c r="B4413" s="16">
        <f ca="1">VLOOKUP(A4413,PERIODS!$O$4:$P$33,2,FALSE)</f>
        <v>3.5000000000000003E-2</v>
      </c>
      <c r="C4413" s="15"/>
      <c r="D4413" s="18">
        <v>4399</v>
      </c>
      <c r="E4413" s="34">
        <f t="shared" ca="1" si="1311"/>
        <v>14263.106254048796</v>
      </c>
      <c r="F4413" s="34">
        <f t="shared" ca="1" si="1293"/>
        <v>3500.0000000000005</v>
      </c>
      <c r="G4413" s="69">
        <f t="shared" ca="1" si="1297"/>
        <v>0</v>
      </c>
      <c r="H4413" s="34">
        <f t="shared" ca="1" si="1298"/>
        <v>-680.91960210473144</v>
      </c>
      <c r="I4413" s="34">
        <f t="shared" ca="1" si="1299"/>
        <v>2819.080397895269</v>
      </c>
      <c r="J4413" s="18">
        <f ca="1">SUM(INDIRECT(ADDRESS(ROW(F4413),COLUMN(F4413),4)):INDIRECT(ADDRESS(ROW(F4413)+N$5-1,COLUMN(F4413),4)))</f>
        <v>24500.000000000004</v>
      </c>
      <c r="K4413" s="18">
        <f t="shared" ca="1" si="1300"/>
        <v>0</v>
      </c>
      <c r="L4413" s="18">
        <f t="shared" ca="1" si="1310"/>
        <v>0</v>
      </c>
      <c r="M4413" s="18">
        <f t="shared" ca="1" si="1294"/>
        <v>16350</v>
      </c>
      <c r="N4413" s="34">
        <f t="shared" ca="1" si="1301"/>
        <v>27794.025856153527</v>
      </c>
      <c r="P4413" s="18">
        <f t="shared" ca="1" si="1295"/>
        <v>680.91960210473144</v>
      </c>
      <c r="Q4413" s="47">
        <f ca="1">SUM(L$15:L4413)-SUM(M$15:M4413)</f>
        <v>0</v>
      </c>
      <c r="R4413" s="47" t="str">
        <f t="shared" ca="1" si="1296"/>
        <v>M4416</v>
      </c>
      <c r="S4413" s="40">
        <f t="shared" ca="1" si="1302"/>
        <v>0</v>
      </c>
      <c r="T4413" s="46">
        <f t="shared" ca="1" si="1303"/>
        <v>6</v>
      </c>
      <c r="X4413" s="74">
        <f t="shared" ca="1" si="1304"/>
        <v>-0.68091960210473146</v>
      </c>
      <c r="Y4413" s="75">
        <f t="shared" ca="1" si="1305"/>
        <v>-0.68091960210473146</v>
      </c>
      <c r="Z4413" s="74">
        <f t="shared" ca="1" si="1306"/>
        <v>0.50615132046236566</v>
      </c>
      <c r="AA4413" s="76">
        <f t="shared" ca="1" si="1307"/>
        <v>-680.91960210473144</v>
      </c>
      <c r="AB4413" s="76">
        <f t="shared" ca="1" si="1308"/>
        <v>506.15132046236567</v>
      </c>
    </row>
    <row r="4414" spans="1:28" x14ac:dyDescent="0.25">
      <c r="A4414" s="2">
        <f t="shared" si="1309"/>
        <v>20</v>
      </c>
      <c r="B4414" s="16">
        <f ca="1">VLOOKUP(A4414,PERIODS!$O$4:$P$33,2,FALSE)</f>
        <v>3.5000000000000003E-2</v>
      </c>
      <c r="C4414" s="15"/>
      <c r="D4414" s="18">
        <v>4400</v>
      </c>
      <c r="E4414" s="34">
        <f t="shared" ca="1" si="1311"/>
        <v>27794.025856153527</v>
      </c>
      <c r="F4414" s="34">
        <f t="shared" ca="1" si="1293"/>
        <v>3500.0000000000005</v>
      </c>
      <c r="G4414" s="69">
        <f t="shared" ca="1" si="1297"/>
        <v>0</v>
      </c>
      <c r="H4414" s="34">
        <f t="shared" ca="1" si="1298"/>
        <v>-1289.5572744809926</v>
      </c>
      <c r="I4414" s="34">
        <f t="shared" ca="1" si="1299"/>
        <v>2210.4427255190076</v>
      </c>
      <c r="J4414" s="18">
        <f ca="1">SUM(INDIRECT(ADDRESS(ROW(F4414),COLUMN(F4414),4)):INDIRECT(ADDRESS(ROW(F4414)+N$5-1,COLUMN(F4414),4)))</f>
        <v>24500.000000000004</v>
      </c>
      <c r="K4414" s="18">
        <f t="shared" ca="1" si="1300"/>
        <v>0</v>
      </c>
      <c r="L4414" s="18">
        <f t="shared" ca="1" si="1310"/>
        <v>0</v>
      </c>
      <c r="M4414" s="18">
        <f t="shared" ca="1" si="1294"/>
        <v>0</v>
      </c>
      <c r="N4414" s="34">
        <f t="shared" ca="1" si="1301"/>
        <v>25583.583130634521</v>
      </c>
      <c r="P4414" s="18">
        <f t="shared" ca="1" si="1295"/>
        <v>1289.5572744809926</v>
      </c>
      <c r="Q4414" s="47">
        <f ca="1">SUM(L$15:L4414)-SUM(M$15:M4414)</f>
        <v>0</v>
      </c>
      <c r="R4414" s="47" t="str">
        <f t="shared" ca="1" si="1296"/>
        <v>M4417</v>
      </c>
      <c r="S4414" s="40">
        <f t="shared" ca="1" si="1302"/>
        <v>0</v>
      </c>
      <c r="T4414" s="46">
        <f t="shared" ca="1" si="1303"/>
        <v>72</v>
      </c>
      <c r="X4414" s="74">
        <f t="shared" ca="1" si="1304"/>
        <v>-1.2895572744809927</v>
      </c>
      <c r="Y4414" s="75">
        <f t="shared" ca="1" si="1305"/>
        <v>-1.2895572744809927</v>
      </c>
      <c r="Z4414" s="74">
        <f t="shared" ca="1" si="1306"/>
        <v>0.27539267947139168</v>
      </c>
      <c r="AA4414" s="76">
        <f t="shared" ca="1" si="1307"/>
        <v>-1289.5572744809926</v>
      </c>
      <c r="AB4414" s="76">
        <f t="shared" ca="1" si="1308"/>
        <v>275.39267947139166</v>
      </c>
    </row>
    <row r="4415" spans="1:28" x14ac:dyDescent="0.25">
      <c r="A4415" s="2">
        <f t="shared" si="1309"/>
        <v>21</v>
      </c>
      <c r="B4415" s="16">
        <f ca="1">VLOOKUP(A4415,PERIODS!$O$4:$P$33,2,FALSE)</f>
        <v>3.5000000000000003E-2</v>
      </c>
      <c r="C4415" s="15"/>
      <c r="D4415" s="18">
        <v>4401</v>
      </c>
      <c r="E4415" s="34">
        <f t="shared" ca="1" si="1311"/>
        <v>25583.583130634521</v>
      </c>
      <c r="F4415" s="34">
        <f t="shared" ca="1" si="1293"/>
        <v>3500.0000000000005</v>
      </c>
      <c r="G4415" s="69">
        <f t="shared" ca="1" si="1297"/>
        <v>0</v>
      </c>
      <c r="H4415" s="34">
        <f t="shared" ca="1" si="1298"/>
        <v>-41.450999819027615</v>
      </c>
      <c r="I4415" s="34">
        <f t="shared" ca="1" si="1299"/>
        <v>3458.5490001809731</v>
      </c>
      <c r="J4415" s="18">
        <f ca="1">SUM(INDIRECT(ADDRESS(ROW(F4415),COLUMN(F4415),4)):INDIRECT(ADDRESS(ROW(F4415)+N$5-1,COLUMN(F4415),4)))</f>
        <v>24500.000000000004</v>
      </c>
      <c r="K4415" s="18">
        <f t="shared" ca="1" si="1300"/>
        <v>0</v>
      </c>
      <c r="L4415" s="18">
        <f t="shared" ca="1" si="1310"/>
        <v>0</v>
      </c>
      <c r="M4415" s="18">
        <f t="shared" ca="1" si="1294"/>
        <v>0</v>
      </c>
      <c r="N4415" s="34">
        <f t="shared" ca="1" si="1301"/>
        <v>22125.034130453547</v>
      </c>
      <c r="P4415" s="18">
        <f t="shared" ca="1" si="1295"/>
        <v>41.450999819027615</v>
      </c>
      <c r="Q4415" s="47">
        <f ca="1">SUM(L$15:L4415)-SUM(M$15:M4415)</f>
        <v>0</v>
      </c>
      <c r="R4415" s="47" t="str">
        <f t="shared" ca="1" si="1296"/>
        <v>M4418</v>
      </c>
      <c r="S4415" s="40">
        <f t="shared" ca="1" si="1302"/>
        <v>0</v>
      </c>
      <c r="T4415" s="46">
        <f t="shared" ca="1" si="1303"/>
        <v>6</v>
      </c>
      <c r="X4415" s="74">
        <f t="shared" ca="1" si="1304"/>
        <v>-4.1450999819027612E-2</v>
      </c>
      <c r="Y4415" s="75">
        <f t="shared" ca="1" si="1305"/>
        <v>-4.1450999819027612E-2</v>
      </c>
      <c r="Z4415" s="74">
        <f t="shared" ca="1" si="1306"/>
        <v>0.95939634478424596</v>
      </c>
      <c r="AA4415" s="76">
        <f t="shared" ca="1" si="1307"/>
        <v>-41.450999819027615</v>
      </c>
      <c r="AB4415" s="76">
        <f t="shared" ca="1" si="1308"/>
        <v>959.39634478424591</v>
      </c>
    </row>
    <row r="4416" spans="1:28" x14ac:dyDescent="0.25">
      <c r="A4416" s="2">
        <f t="shared" si="1309"/>
        <v>22</v>
      </c>
      <c r="B4416" s="16">
        <f ca="1">VLOOKUP(A4416,PERIODS!$O$4:$P$33,2,FALSE)</f>
        <v>3.5000000000000003E-2</v>
      </c>
      <c r="C4416" s="15"/>
      <c r="D4416" s="18">
        <v>4402</v>
      </c>
      <c r="E4416" s="34">
        <f t="shared" ca="1" si="1311"/>
        <v>22125.034130453547</v>
      </c>
      <c r="F4416" s="34">
        <f t="shared" ca="1" si="1293"/>
        <v>3500.0000000000005</v>
      </c>
      <c r="G4416" s="69">
        <f t="shared" ca="1" si="1297"/>
        <v>0</v>
      </c>
      <c r="H4416" s="34">
        <f t="shared" ca="1" si="1298"/>
        <v>-726.17869158223129</v>
      </c>
      <c r="I4416" s="34">
        <f t="shared" ca="1" si="1299"/>
        <v>2773.8213084177692</v>
      </c>
      <c r="J4416" s="18">
        <f ca="1">SUM(INDIRECT(ADDRESS(ROW(F4416),COLUMN(F4416),4)):INDIRECT(ADDRESS(ROW(F4416)+N$5-1,COLUMN(F4416),4)))</f>
        <v>25000.000000000004</v>
      </c>
      <c r="K4416" s="18">
        <f t="shared" ca="1" si="1300"/>
        <v>16350</v>
      </c>
      <c r="L4416" s="18">
        <f t="shared" ca="1" si="1310"/>
        <v>16350</v>
      </c>
      <c r="M4416" s="18">
        <f t="shared" ca="1" si="1294"/>
        <v>0</v>
      </c>
      <c r="N4416" s="34">
        <f t="shared" ca="1" si="1301"/>
        <v>19351.212822035777</v>
      </c>
      <c r="P4416" s="18">
        <f t="shared" ca="1" si="1295"/>
        <v>726.17869158223129</v>
      </c>
      <c r="Q4416" s="47">
        <f ca="1">SUM(L$15:L4416)-SUM(M$15:M4416)</f>
        <v>16350</v>
      </c>
      <c r="R4416" s="47" t="str">
        <f t="shared" ca="1" si="1296"/>
        <v>M4419</v>
      </c>
      <c r="S4416" s="40">
        <f t="shared" ca="1" si="1302"/>
        <v>0</v>
      </c>
      <c r="T4416" s="46">
        <f t="shared" ca="1" si="1303"/>
        <v>7</v>
      </c>
      <c r="X4416" s="74">
        <f t="shared" ca="1" si="1304"/>
        <v>-0.72617869158223125</v>
      </c>
      <c r="Y4416" s="75">
        <f t="shared" ca="1" si="1305"/>
        <v>-0.72617869158223125</v>
      </c>
      <c r="Z4416" s="74">
        <f t="shared" ca="1" si="1306"/>
        <v>0.48375403597013467</v>
      </c>
      <c r="AA4416" s="76">
        <f t="shared" ca="1" si="1307"/>
        <v>-726.17869158223129</v>
      </c>
      <c r="AB4416" s="76">
        <f t="shared" ca="1" si="1308"/>
        <v>483.75403597013468</v>
      </c>
    </row>
    <row r="4417" spans="1:28" x14ac:dyDescent="0.25">
      <c r="A4417" s="2">
        <f t="shared" si="1309"/>
        <v>23</v>
      </c>
      <c r="B4417" s="16">
        <f ca="1">VLOOKUP(A4417,PERIODS!$O$4:$P$33,2,FALSE)</f>
        <v>3.5000000000000003E-2</v>
      </c>
      <c r="C4417" s="15"/>
      <c r="D4417" s="18">
        <v>4403</v>
      </c>
      <c r="E4417" s="34">
        <f t="shared" ca="1" si="1311"/>
        <v>19351.212822035777</v>
      </c>
      <c r="F4417" s="34">
        <f t="shared" ca="1" si="1293"/>
        <v>3500.0000000000005</v>
      </c>
      <c r="G4417" s="69">
        <f t="shared" ca="1" si="1297"/>
        <v>0</v>
      </c>
      <c r="H4417" s="34">
        <f t="shared" ca="1" si="1298"/>
        <v>155.45991030091537</v>
      </c>
      <c r="I4417" s="34">
        <f t="shared" ca="1" si="1299"/>
        <v>3655.4599103009159</v>
      </c>
      <c r="J4417" s="18">
        <f ca="1">SUM(INDIRECT(ADDRESS(ROW(F4417),COLUMN(F4417),4)):INDIRECT(ADDRESS(ROW(F4417)+N$5-1,COLUMN(F4417),4)))</f>
        <v>25500.000000000004</v>
      </c>
      <c r="K4417" s="18">
        <f t="shared" ca="1" si="1300"/>
        <v>16350</v>
      </c>
      <c r="L4417" s="18">
        <f t="shared" ca="1" si="1310"/>
        <v>0</v>
      </c>
      <c r="M4417" s="18">
        <f t="shared" ca="1" si="1294"/>
        <v>0</v>
      </c>
      <c r="N4417" s="34">
        <f t="shared" ca="1" si="1301"/>
        <v>15695.75291173486</v>
      </c>
      <c r="P4417" s="18">
        <f t="shared" ca="1" si="1295"/>
        <v>155.45991030091537</v>
      </c>
      <c r="Q4417" s="47">
        <f ca="1">SUM(L$15:L4417)-SUM(M$15:M4417)</f>
        <v>16350</v>
      </c>
      <c r="R4417" s="47" t="str">
        <f t="shared" ca="1" si="1296"/>
        <v>M4420</v>
      </c>
      <c r="S4417" s="40">
        <f t="shared" ca="1" si="1302"/>
        <v>0</v>
      </c>
      <c r="T4417" s="46">
        <f t="shared" ca="1" si="1303"/>
        <v>9</v>
      </c>
      <c r="X4417" s="74">
        <f t="shared" ca="1" si="1304"/>
        <v>0.15545991030091535</v>
      </c>
      <c r="Y4417" s="75">
        <f t="shared" ca="1" si="1305"/>
        <v>0.15545991030091535</v>
      </c>
      <c r="Z4417" s="74">
        <f t="shared" ca="1" si="1306"/>
        <v>1.1681951025383543</v>
      </c>
      <c r="AA4417" s="76">
        <f t="shared" ca="1" si="1307"/>
        <v>155.45991030091537</v>
      </c>
      <c r="AB4417" s="76">
        <f t="shared" ca="1" si="1308"/>
        <v>1168.1951025383544</v>
      </c>
    </row>
    <row r="4418" spans="1:28" x14ac:dyDescent="0.25">
      <c r="A4418" s="2">
        <f t="shared" si="1309"/>
        <v>24</v>
      </c>
      <c r="B4418" s="16">
        <f ca="1">VLOOKUP(A4418,PERIODS!$O$4:$P$33,2,FALSE)</f>
        <v>3.5000000000000003E-2</v>
      </c>
      <c r="C4418" s="15"/>
      <c r="D4418" s="18">
        <v>4404</v>
      </c>
      <c r="E4418" s="34">
        <f t="shared" ca="1" si="1311"/>
        <v>15695.75291173486</v>
      </c>
      <c r="F4418" s="34">
        <f t="shared" ca="1" si="1293"/>
        <v>3500.0000000000005</v>
      </c>
      <c r="G4418" s="69">
        <f t="shared" ca="1" si="1297"/>
        <v>0</v>
      </c>
      <c r="H4418" s="34">
        <f t="shared" ca="1" si="1298"/>
        <v>774.17328452655022</v>
      </c>
      <c r="I4418" s="34">
        <f t="shared" ca="1" si="1299"/>
        <v>4274.1732845265506</v>
      </c>
      <c r="J4418" s="18">
        <f ca="1">SUM(INDIRECT(ADDRESS(ROW(F4418),COLUMN(F4418),4)):INDIRECT(ADDRESS(ROW(F4418)+N$5-1,COLUMN(F4418),4)))</f>
        <v>26000</v>
      </c>
      <c r="K4418" s="18">
        <f t="shared" ca="1" si="1300"/>
        <v>16350</v>
      </c>
      <c r="L4418" s="18">
        <f t="shared" ca="1" si="1310"/>
        <v>0</v>
      </c>
      <c r="M4418" s="18">
        <f t="shared" ca="1" si="1294"/>
        <v>0</v>
      </c>
      <c r="N4418" s="34">
        <f t="shared" ca="1" si="1301"/>
        <v>11421.57962720831</v>
      </c>
      <c r="P4418" s="18">
        <f t="shared" ca="1" si="1295"/>
        <v>774.17328452655022</v>
      </c>
      <c r="Q4418" s="47">
        <f ca="1">SUM(L$15:L4418)-SUM(M$15:M4418)</f>
        <v>16350</v>
      </c>
      <c r="R4418" s="47" t="str">
        <f t="shared" ca="1" si="1296"/>
        <v>M4421</v>
      </c>
      <c r="S4418" s="40">
        <f t="shared" ca="1" si="1302"/>
        <v>0</v>
      </c>
      <c r="T4418" s="46">
        <f t="shared" ca="1" si="1303"/>
        <v>93</v>
      </c>
      <c r="X4418" s="74">
        <f t="shared" ca="1" si="1304"/>
        <v>0.77417328452655021</v>
      </c>
      <c r="Y4418" s="75">
        <f t="shared" ca="1" si="1305"/>
        <v>0.77417328452655021</v>
      </c>
      <c r="Z4418" s="74">
        <f t="shared" ca="1" si="1306"/>
        <v>2.1687984066357786</v>
      </c>
      <c r="AA4418" s="76">
        <f t="shared" ca="1" si="1307"/>
        <v>774.17328452655022</v>
      </c>
      <c r="AB4418" s="76">
        <f t="shared" ca="1" si="1308"/>
        <v>2168.7984066357785</v>
      </c>
    </row>
    <row r="4419" spans="1:28" x14ac:dyDescent="0.25">
      <c r="A4419" s="2">
        <f t="shared" si="1309"/>
        <v>25</v>
      </c>
      <c r="B4419" s="16">
        <f ca="1">VLOOKUP(A4419,PERIODS!$O$4:$P$33,2,FALSE)</f>
        <v>3.5000000000000003E-2</v>
      </c>
      <c r="C4419" s="15"/>
      <c r="D4419" s="18">
        <v>4405</v>
      </c>
      <c r="E4419" s="34">
        <f t="shared" ca="1" si="1311"/>
        <v>11421.57962720831</v>
      </c>
      <c r="F4419" s="34">
        <f t="shared" ca="1" si="1293"/>
        <v>3500.0000000000005</v>
      </c>
      <c r="G4419" s="69">
        <f t="shared" ca="1" si="1297"/>
        <v>0</v>
      </c>
      <c r="H4419" s="34">
        <f t="shared" ca="1" si="1298"/>
        <v>-314.23737406394542</v>
      </c>
      <c r="I4419" s="34">
        <f t="shared" ca="1" si="1299"/>
        <v>3185.762625936055</v>
      </c>
      <c r="J4419" s="18">
        <f ca="1">SUM(INDIRECT(ADDRESS(ROW(F4419),COLUMN(F4419),4)):INDIRECT(ADDRESS(ROW(F4419)+N$5-1,COLUMN(F4419),4)))</f>
        <v>24900</v>
      </c>
      <c r="K4419" s="18">
        <f t="shared" ca="1" si="1300"/>
        <v>0</v>
      </c>
      <c r="L4419" s="18">
        <f t="shared" ca="1" si="1310"/>
        <v>0</v>
      </c>
      <c r="M4419" s="18">
        <f t="shared" ca="1" si="1294"/>
        <v>16350</v>
      </c>
      <c r="N4419" s="34">
        <f t="shared" ca="1" si="1301"/>
        <v>24585.817001272255</v>
      </c>
      <c r="P4419" s="18">
        <f t="shared" ca="1" si="1295"/>
        <v>314.23737406394542</v>
      </c>
      <c r="Q4419" s="47">
        <f ca="1">SUM(L$15:L4419)-SUM(M$15:M4419)</f>
        <v>0</v>
      </c>
      <c r="R4419" s="47" t="str">
        <f t="shared" ca="1" si="1296"/>
        <v>M4422</v>
      </c>
      <c r="S4419" s="40">
        <f t="shared" ca="1" si="1302"/>
        <v>0</v>
      </c>
      <c r="T4419" s="46">
        <f t="shared" ca="1" si="1303"/>
        <v>47</v>
      </c>
      <c r="X4419" s="74">
        <f t="shared" ca="1" si="1304"/>
        <v>-0.31423737406394542</v>
      </c>
      <c r="Y4419" s="75">
        <f t="shared" ca="1" si="1305"/>
        <v>-0.31423737406394542</v>
      </c>
      <c r="Z4419" s="74">
        <f t="shared" ca="1" si="1306"/>
        <v>0.73034564246836842</v>
      </c>
      <c r="AA4419" s="76">
        <f t="shared" ca="1" si="1307"/>
        <v>-314.23737406394542</v>
      </c>
      <c r="AB4419" s="76">
        <f t="shared" ca="1" si="1308"/>
        <v>730.3456424683684</v>
      </c>
    </row>
    <row r="4420" spans="1:28" x14ac:dyDescent="0.25">
      <c r="A4420" s="2">
        <f t="shared" si="1309"/>
        <v>26</v>
      </c>
      <c r="B4420" s="16">
        <f ca="1">VLOOKUP(A4420,PERIODS!$O$4:$P$33,2,FALSE)</f>
        <v>3.5000000000000003E-2</v>
      </c>
      <c r="C4420" s="15"/>
      <c r="D4420" s="18">
        <v>4406</v>
      </c>
      <c r="E4420" s="34">
        <f t="shared" ca="1" si="1311"/>
        <v>24585.817001272255</v>
      </c>
      <c r="F4420" s="34">
        <f t="shared" ca="1" si="1293"/>
        <v>3500.0000000000005</v>
      </c>
      <c r="G4420" s="69">
        <f t="shared" ca="1" si="1297"/>
        <v>0</v>
      </c>
      <c r="H4420" s="34">
        <f t="shared" ca="1" si="1298"/>
        <v>978.17030153486564</v>
      </c>
      <c r="I4420" s="34">
        <f t="shared" ca="1" si="1299"/>
        <v>4478.1703015348658</v>
      </c>
      <c r="J4420" s="18">
        <f ca="1">SUM(INDIRECT(ADDRESS(ROW(F4420),COLUMN(F4420),4)):INDIRECT(ADDRESS(ROW(F4420)+N$5-1,COLUMN(F4420),4)))</f>
        <v>23900</v>
      </c>
      <c r="K4420" s="18">
        <f t="shared" ca="1" si="1300"/>
        <v>0</v>
      </c>
      <c r="L4420" s="18">
        <f t="shared" ca="1" si="1310"/>
        <v>0</v>
      </c>
      <c r="M4420" s="18">
        <f t="shared" ca="1" si="1294"/>
        <v>0</v>
      </c>
      <c r="N4420" s="34">
        <f t="shared" ca="1" si="1301"/>
        <v>20107.64669973739</v>
      </c>
      <c r="P4420" s="18">
        <f t="shared" ca="1" si="1295"/>
        <v>978.17030153486564</v>
      </c>
      <c r="Q4420" s="47">
        <f ca="1">SUM(L$15:L4420)-SUM(M$15:M4420)</f>
        <v>0</v>
      </c>
      <c r="R4420" s="47" t="str">
        <f t="shared" ca="1" si="1296"/>
        <v>M4423</v>
      </c>
      <c r="S4420" s="40">
        <f t="shared" ca="1" si="1302"/>
        <v>0</v>
      </c>
      <c r="T4420" s="46">
        <f t="shared" ca="1" si="1303"/>
        <v>75</v>
      </c>
      <c r="X4420" s="74">
        <f t="shared" ca="1" si="1304"/>
        <v>0.97817030153486562</v>
      </c>
      <c r="Y4420" s="75">
        <f t="shared" ca="1" si="1305"/>
        <v>0.97817030153486562</v>
      </c>
      <c r="Z4420" s="74">
        <f t="shared" ca="1" si="1306"/>
        <v>2.6595855477428207</v>
      </c>
      <c r="AA4420" s="76">
        <f t="shared" ca="1" si="1307"/>
        <v>978.17030153486564</v>
      </c>
      <c r="AB4420" s="76">
        <f t="shared" ca="1" si="1308"/>
        <v>2659.5855477428208</v>
      </c>
    </row>
    <row r="4421" spans="1:28" x14ac:dyDescent="0.25">
      <c r="A4421" s="2">
        <f t="shared" si="1309"/>
        <v>27</v>
      </c>
      <c r="B4421" s="16">
        <f ca="1">VLOOKUP(A4421,PERIODS!$O$4:$P$33,2,FALSE)</f>
        <v>3.5000000000000003E-2</v>
      </c>
      <c r="C4421" s="15"/>
      <c r="D4421" s="18">
        <v>4407</v>
      </c>
      <c r="E4421" s="34">
        <f t="shared" ca="1" si="1311"/>
        <v>20107.64669973739</v>
      </c>
      <c r="F4421" s="34">
        <f t="shared" ca="1" si="1293"/>
        <v>3500.0000000000005</v>
      </c>
      <c r="G4421" s="69">
        <f t="shared" ca="1" si="1297"/>
        <v>0</v>
      </c>
      <c r="H4421" s="34">
        <f t="shared" ca="1" si="1298"/>
        <v>-455.74941538194008</v>
      </c>
      <c r="I4421" s="34">
        <f t="shared" ca="1" si="1299"/>
        <v>3044.2505846180602</v>
      </c>
      <c r="J4421" s="18">
        <f ca="1">SUM(INDIRECT(ADDRESS(ROW(F4421),COLUMN(F4421),4)):INDIRECT(ADDRESS(ROW(F4421)+N$5-1,COLUMN(F4421),4)))</f>
        <v>22900</v>
      </c>
      <c r="K4421" s="18">
        <f t="shared" ca="1" si="1300"/>
        <v>16350</v>
      </c>
      <c r="L4421" s="18">
        <f t="shared" ca="1" si="1310"/>
        <v>16350</v>
      </c>
      <c r="M4421" s="18">
        <f t="shared" ca="1" si="1294"/>
        <v>0</v>
      </c>
      <c r="N4421" s="34">
        <f t="shared" ca="1" si="1301"/>
        <v>17063.396115119329</v>
      </c>
      <c r="P4421" s="18">
        <f t="shared" ca="1" si="1295"/>
        <v>455.74941538194008</v>
      </c>
      <c r="Q4421" s="47">
        <f ca="1">SUM(L$15:L4421)-SUM(M$15:M4421)</f>
        <v>16350</v>
      </c>
      <c r="R4421" s="47" t="str">
        <f t="shared" ca="1" si="1296"/>
        <v>M4424</v>
      </c>
      <c r="S4421" s="40">
        <f t="shared" ca="1" si="1302"/>
        <v>0</v>
      </c>
      <c r="T4421" s="46">
        <f t="shared" ca="1" si="1303"/>
        <v>84</v>
      </c>
      <c r="X4421" s="74">
        <f t="shared" ca="1" si="1304"/>
        <v>-0.45574941538194008</v>
      </c>
      <c r="Y4421" s="75">
        <f t="shared" ca="1" si="1305"/>
        <v>-0.45574941538194008</v>
      </c>
      <c r="Z4421" s="74">
        <f t="shared" ca="1" si="1306"/>
        <v>0.63397268099792725</v>
      </c>
      <c r="AA4421" s="76">
        <f t="shared" ca="1" si="1307"/>
        <v>-455.74941538194008</v>
      </c>
      <c r="AB4421" s="76">
        <f t="shared" ca="1" si="1308"/>
        <v>633.97268099792723</v>
      </c>
    </row>
    <row r="4422" spans="1:28" x14ac:dyDescent="0.25">
      <c r="A4422" s="2">
        <f t="shared" si="1309"/>
        <v>28</v>
      </c>
      <c r="B4422" s="16">
        <f ca="1">VLOOKUP(A4422,PERIODS!$O$4:$P$33,2,FALSE)</f>
        <v>0.04</v>
      </c>
      <c r="C4422" s="15"/>
      <c r="D4422" s="18">
        <v>4408</v>
      </c>
      <c r="E4422" s="34">
        <f t="shared" ca="1" si="1311"/>
        <v>17063.396115119329</v>
      </c>
      <c r="F4422" s="34">
        <f t="shared" ca="1" si="1293"/>
        <v>4000</v>
      </c>
      <c r="G4422" s="69">
        <f t="shared" ca="1" si="1297"/>
        <v>0</v>
      </c>
      <c r="H4422" s="34">
        <f t="shared" ca="1" si="1298"/>
        <v>-378.23525947277096</v>
      </c>
      <c r="I4422" s="34">
        <f t="shared" ca="1" si="1299"/>
        <v>3621.7647405272292</v>
      </c>
      <c r="J4422" s="18">
        <f ca="1">SUM(INDIRECT(ADDRESS(ROW(F4422),COLUMN(F4422),4)):INDIRECT(ADDRESS(ROW(F4422)+N$5-1,COLUMN(F4422),4)))</f>
        <v>21900</v>
      </c>
      <c r="K4422" s="18">
        <f t="shared" ca="1" si="1300"/>
        <v>16350</v>
      </c>
      <c r="L4422" s="18">
        <f t="shared" ca="1" si="1310"/>
        <v>0</v>
      </c>
      <c r="M4422" s="18">
        <f t="shared" ca="1" si="1294"/>
        <v>0</v>
      </c>
      <c r="N4422" s="34">
        <f t="shared" ca="1" si="1301"/>
        <v>13441.6313745921</v>
      </c>
      <c r="P4422" s="18">
        <f t="shared" ca="1" si="1295"/>
        <v>378.23525947277096</v>
      </c>
      <c r="Q4422" s="47">
        <f ca="1">SUM(L$15:L4422)-SUM(M$15:M4422)</f>
        <v>16350</v>
      </c>
      <c r="R4422" s="47" t="str">
        <f t="shared" ca="1" si="1296"/>
        <v>M4425</v>
      </c>
      <c r="S4422" s="40">
        <f t="shared" ca="1" si="1302"/>
        <v>0</v>
      </c>
      <c r="T4422" s="46">
        <f t="shared" ca="1" si="1303"/>
        <v>33</v>
      </c>
      <c r="X4422" s="74">
        <f t="shared" ca="1" si="1304"/>
        <v>-0.37823525947277098</v>
      </c>
      <c r="Y4422" s="75">
        <f t="shared" ca="1" si="1305"/>
        <v>-0.37823525947277098</v>
      </c>
      <c r="Z4422" s="74">
        <f t="shared" ca="1" si="1306"/>
        <v>0.68506931266080306</v>
      </c>
      <c r="AA4422" s="76">
        <f t="shared" ca="1" si="1307"/>
        <v>-378.23525947277096</v>
      </c>
      <c r="AB4422" s="76">
        <f t="shared" ca="1" si="1308"/>
        <v>685.06931266080312</v>
      </c>
    </row>
    <row r="4423" spans="1:28" x14ac:dyDescent="0.25">
      <c r="A4423" s="2">
        <f t="shared" si="1309"/>
        <v>29</v>
      </c>
      <c r="B4423" s="16">
        <f ca="1">VLOOKUP(A4423,PERIODS!$O$4:$P$33,2,FALSE)</f>
        <v>0.04</v>
      </c>
      <c r="C4423" s="15"/>
      <c r="D4423" s="18">
        <v>4409</v>
      </c>
      <c r="E4423" s="34">
        <f t="shared" ca="1" si="1311"/>
        <v>13441.6313745921</v>
      </c>
      <c r="F4423" s="34">
        <f t="shared" ca="1" si="1293"/>
        <v>4000</v>
      </c>
      <c r="G4423" s="69">
        <f t="shared" ca="1" si="1297"/>
        <v>0</v>
      </c>
      <c r="H4423" s="34">
        <f t="shared" ca="1" si="1298"/>
        <v>20.873341027167353</v>
      </c>
      <c r="I4423" s="34">
        <f t="shared" ca="1" si="1299"/>
        <v>4020.8733410271675</v>
      </c>
      <c r="J4423" s="18">
        <f ca="1">SUM(INDIRECT(ADDRESS(ROW(F4423),COLUMN(F4423),4)):INDIRECT(ADDRESS(ROW(F4423)+N$5-1,COLUMN(F4423),4)))</f>
        <v>21200</v>
      </c>
      <c r="K4423" s="18">
        <f t="shared" ca="1" si="1300"/>
        <v>16350</v>
      </c>
      <c r="L4423" s="18">
        <f t="shared" ca="1" si="1310"/>
        <v>0</v>
      </c>
      <c r="M4423" s="18">
        <f t="shared" ca="1" si="1294"/>
        <v>0</v>
      </c>
      <c r="N4423" s="34">
        <f t="shared" ca="1" si="1301"/>
        <v>9420.7580335649327</v>
      </c>
      <c r="P4423" s="18">
        <f t="shared" ca="1" si="1295"/>
        <v>20.873341027167353</v>
      </c>
      <c r="Q4423" s="47">
        <f ca="1">SUM(L$15:L4423)-SUM(M$15:M4423)</f>
        <v>16350</v>
      </c>
      <c r="R4423" s="47" t="str">
        <f t="shared" ca="1" si="1296"/>
        <v>M4426</v>
      </c>
      <c r="S4423" s="40">
        <f t="shared" ca="1" si="1302"/>
        <v>0</v>
      </c>
      <c r="T4423" s="46">
        <f t="shared" ca="1" si="1303"/>
        <v>71</v>
      </c>
      <c r="X4423" s="74">
        <f t="shared" ca="1" si="1304"/>
        <v>2.0873341027167352E-2</v>
      </c>
      <c r="Y4423" s="75">
        <f t="shared" ca="1" si="1305"/>
        <v>2.0873341027167352E-2</v>
      </c>
      <c r="Z4423" s="74">
        <f t="shared" ca="1" si="1306"/>
        <v>1.0210927128925633</v>
      </c>
      <c r="AA4423" s="76">
        <f t="shared" ca="1" si="1307"/>
        <v>20.873341027167353</v>
      </c>
      <c r="AB4423" s="76">
        <f t="shared" ca="1" si="1308"/>
        <v>1021.0927128925633</v>
      </c>
    </row>
    <row r="4424" spans="1:28" x14ac:dyDescent="0.25">
      <c r="A4424" s="2">
        <f t="shared" si="1309"/>
        <v>30</v>
      </c>
      <c r="B4424" s="16">
        <f ca="1">VLOOKUP(A4424,PERIODS!$O$4:$P$33,2,FALSE)</f>
        <v>0.04</v>
      </c>
      <c r="C4424" s="15"/>
      <c r="D4424" s="18">
        <v>4410</v>
      </c>
      <c r="E4424" s="34">
        <f t="shared" ca="1" si="1311"/>
        <v>9420.7580335649327</v>
      </c>
      <c r="F4424" s="34">
        <f t="shared" ca="1" si="1293"/>
        <v>4000</v>
      </c>
      <c r="G4424" s="69">
        <f t="shared" ca="1" si="1297"/>
        <v>0</v>
      </c>
      <c r="H4424" s="34">
        <f t="shared" ca="1" si="1298"/>
        <v>-737.45827568355583</v>
      </c>
      <c r="I4424" s="34">
        <f t="shared" ca="1" si="1299"/>
        <v>3262.5417243164443</v>
      </c>
      <c r="J4424" s="18">
        <f ca="1">SUM(INDIRECT(ADDRESS(ROW(F4424),COLUMN(F4424),4)):INDIRECT(ADDRESS(ROW(F4424)+N$5-1,COLUMN(F4424),4)))</f>
        <v>20500</v>
      </c>
      <c r="K4424" s="18">
        <f t="shared" ca="1" si="1300"/>
        <v>0</v>
      </c>
      <c r="L4424" s="18">
        <f t="shared" ca="1" si="1310"/>
        <v>0</v>
      </c>
      <c r="M4424" s="18">
        <f t="shared" ca="1" si="1294"/>
        <v>16350</v>
      </c>
      <c r="N4424" s="34">
        <f t="shared" ca="1" si="1301"/>
        <v>22508.216309248488</v>
      </c>
      <c r="P4424" s="18">
        <f t="shared" ca="1" si="1295"/>
        <v>737.45827568355583</v>
      </c>
      <c r="Q4424" s="47">
        <f ca="1">SUM(L$15:L4424)-SUM(M$15:M4424)</f>
        <v>0</v>
      </c>
      <c r="R4424" s="47" t="str">
        <f t="shared" ca="1" si="1296"/>
        <v>M4427</v>
      </c>
      <c r="S4424" s="40">
        <f t="shared" ca="1" si="1302"/>
        <v>0</v>
      </c>
      <c r="T4424" s="46">
        <f t="shared" ca="1" si="1303"/>
        <v>82</v>
      </c>
      <c r="X4424" s="74">
        <f t="shared" ca="1" si="1304"/>
        <v>-0.73745827568355582</v>
      </c>
      <c r="Y4424" s="75">
        <f t="shared" ca="1" si="1305"/>
        <v>-0.73745827568355582</v>
      </c>
      <c r="Z4424" s="74">
        <f t="shared" ca="1" si="1306"/>
        <v>0.47832815003282081</v>
      </c>
      <c r="AA4424" s="76">
        <f t="shared" ca="1" si="1307"/>
        <v>-737.45827568355583</v>
      </c>
      <c r="AB4424" s="76">
        <f t="shared" ca="1" si="1308"/>
        <v>478.32815003282082</v>
      </c>
    </row>
    <row r="4425" spans="1:28" x14ac:dyDescent="0.25">
      <c r="A4425" s="2">
        <f t="shared" si="1309"/>
        <v>1</v>
      </c>
      <c r="B4425" s="16">
        <f ca="1">VLOOKUP(A4425,PERIODS!$O$4:$P$33,2,FALSE)</f>
        <v>2.4E-2</v>
      </c>
      <c r="C4425" s="15"/>
      <c r="D4425" s="18">
        <v>4411</v>
      </c>
      <c r="E4425" s="34">
        <f t="shared" ca="1" si="1311"/>
        <v>22508.216309248488</v>
      </c>
      <c r="F4425" s="34">
        <f t="shared" ca="1" si="1293"/>
        <v>2400</v>
      </c>
      <c r="G4425" s="69">
        <f t="shared" ca="1" si="1297"/>
        <v>0</v>
      </c>
      <c r="H4425" s="34">
        <f t="shared" ca="1" si="1298"/>
        <v>-292.03650480160758</v>
      </c>
      <c r="I4425" s="34">
        <f t="shared" ca="1" si="1299"/>
        <v>2107.9634951983926</v>
      </c>
      <c r="J4425" s="18">
        <f ca="1">SUM(INDIRECT(ADDRESS(ROW(F4425),COLUMN(F4425),4)):INDIRECT(ADDRESS(ROW(F4425)+N$5-1,COLUMN(F4425),4)))</f>
        <v>19800</v>
      </c>
      <c r="K4425" s="18">
        <f t="shared" ca="1" si="1300"/>
        <v>0</v>
      </c>
      <c r="L4425" s="18">
        <f t="shared" ca="1" si="1310"/>
        <v>0</v>
      </c>
      <c r="M4425" s="18">
        <f t="shared" ca="1" si="1294"/>
        <v>0</v>
      </c>
      <c r="N4425" s="34">
        <f t="shared" ca="1" si="1301"/>
        <v>20400.252814050094</v>
      </c>
      <c r="P4425" s="18">
        <f t="shared" ca="1" si="1295"/>
        <v>292.03650480160758</v>
      </c>
      <c r="Q4425" s="47">
        <f ca="1">SUM(L$15:L4425)-SUM(M$15:M4425)</f>
        <v>0</v>
      </c>
      <c r="R4425" s="47" t="str">
        <f t="shared" ca="1" si="1296"/>
        <v>M4428</v>
      </c>
      <c r="S4425" s="40">
        <f t="shared" ca="1" si="1302"/>
        <v>0</v>
      </c>
      <c r="T4425" s="46">
        <f t="shared" ca="1" si="1303"/>
        <v>85</v>
      </c>
      <c r="X4425" s="74">
        <f t="shared" ca="1" si="1304"/>
        <v>-0.29203650480160759</v>
      </c>
      <c r="Y4425" s="75">
        <f t="shared" ca="1" si="1305"/>
        <v>-0.29203650480160759</v>
      </c>
      <c r="Z4425" s="74">
        <f t="shared" ca="1" si="1306"/>
        <v>0.74674127583367067</v>
      </c>
      <c r="AA4425" s="76">
        <f t="shared" ca="1" si="1307"/>
        <v>-292.03650480160758</v>
      </c>
      <c r="AB4425" s="76">
        <f t="shared" ca="1" si="1308"/>
        <v>746.74127583367067</v>
      </c>
    </row>
    <row r="4426" spans="1:28" x14ac:dyDescent="0.25">
      <c r="A4426" s="2">
        <f t="shared" si="1309"/>
        <v>2</v>
      </c>
      <c r="B4426" s="16">
        <f ca="1">VLOOKUP(A4426,PERIODS!$O$4:$P$33,2,FALSE)</f>
        <v>2.5000000000000001E-2</v>
      </c>
      <c r="C4426" s="15"/>
      <c r="D4426" s="18">
        <v>4412</v>
      </c>
      <c r="E4426" s="34">
        <f t="shared" ca="1" si="1311"/>
        <v>20400.252814050094</v>
      </c>
      <c r="F4426" s="34">
        <f t="shared" ca="1" si="1293"/>
        <v>2500</v>
      </c>
      <c r="G4426" s="69">
        <f t="shared" ca="1" si="1297"/>
        <v>0</v>
      </c>
      <c r="H4426" s="34">
        <f t="shared" ca="1" si="1298"/>
        <v>1127.0973740402912</v>
      </c>
      <c r="I4426" s="34">
        <f t="shared" ca="1" si="1299"/>
        <v>3627.0973740402915</v>
      </c>
      <c r="J4426" s="18">
        <f ca="1">SUM(INDIRECT(ADDRESS(ROW(F4426),COLUMN(F4426),4)):INDIRECT(ADDRESS(ROW(F4426)+N$5-1,COLUMN(F4426),4)))</f>
        <v>20700</v>
      </c>
      <c r="K4426" s="18">
        <f t="shared" ca="1" si="1300"/>
        <v>16350</v>
      </c>
      <c r="L4426" s="18">
        <f t="shared" ca="1" si="1310"/>
        <v>16350</v>
      </c>
      <c r="M4426" s="18">
        <f t="shared" ca="1" si="1294"/>
        <v>0</v>
      </c>
      <c r="N4426" s="34">
        <f t="shared" ca="1" si="1301"/>
        <v>16773.155440009803</v>
      </c>
      <c r="P4426" s="18">
        <f t="shared" ca="1" si="1295"/>
        <v>1127.0973740402912</v>
      </c>
      <c r="Q4426" s="47">
        <f ca="1">SUM(L$15:L4426)-SUM(M$15:M4426)</f>
        <v>16350</v>
      </c>
      <c r="R4426" s="47" t="str">
        <f t="shared" ca="1" si="1296"/>
        <v>M4429</v>
      </c>
      <c r="S4426" s="40">
        <f t="shared" ca="1" si="1302"/>
        <v>0</v>
      </c>
      <c r="T4426" s="46">
        <f t="shared" ca="1" si="1303"/>
        <v>78</v>
      </c>
      <c r="X4426" s="74">
        <f t="shared" ca="1" si="1304"/>
        <v>1.1270973740402912</v>
      </c>
      <c r="Y4426" s="75">
        <f t="shared" ca="1" si="1305"/>
        <v>1.1270973740402912</v>
      </c>
      <c r="Z4426" s="74">
        <f t="shared" ca="1" si="1306"/>
        <v>3.0866839954172747</v>
      </c>
      <c r="AA4426" s="76">
        <f t="shared" ca="1" si="1307"/>
        <v>1127.0973740402912</v>
      </c>
      <c r="AB4426" s="76">
        <f t="shared" ca="1" si="1308"/>
        <v>3086.6839954172747</v>
      </c>
    </row>
    <row r="4427" spans="1:28" x14ac:dyDescent="0.25">
      <c r="A4427" s="2">
        <f t="shared" si="1309"/>
        <v>3</v>
      </c>
      <c r="B4427" s="16">
        <f ca="1">VLOOKUP(A4427,PERIODS!$O$4:$P$33,2,FALSE)</f>
        <v>2.5000000000000001E-2</v>
      </c>
      <c r="C4427" s="15"/>
      <c r="D4427" s="18">
        <v>4413</v>
      </c>
      <c r="E4427" s="34">
        <f t="shared" ca="1" si="1311"/>
        <v>16773.155440009803</v>
      </c>
      <c r="F4427" s="34">
        <f t="shared" ca="1" si="1293"/>
        <v>2500</v>
      </c>
      <c r="G4427" s="69">
        <f t="shared" ca="1" si="1297"/>
        <v>0</v>
      </c>
      <c r="H4427" s="34">
        <f t="shared" ca="1" si="1298"/>
        <v>-685.69931849882664</v>
      </c>
      <c r="I4427" s="34">
        <f t="shared" ca="1" si="1299"/>
        <v>1814.3006815011734</v>
      </c>
      <c r="J4427" s="18">
        <f ca="1">SUM(INDIRECT(ADDRESS(ROW(F4427),COLUMN(F4427),4)):INDIRECT(ADDRESS(ROW(F4427)+N$5-1,COLUMN(F4427),4)))</f>
        <v>21500</v>
      </c>
      <c r="K4427" s="18">
        <f t="shared" ca="1" si="1300"/>
        <v>16350</v>
      </c>
      <c r="L4427" s="18">
        <f t="shared" ca="1" si="1310"/>
        <v>0</v>
      </c>
      <c r="M4427" s="18">
        <f t="shared" ca="1" si="1294"/>
        <v>0</v>
      </c>
      <c r="N4427" s="34">
        <f t="shared" ca="1" si="1301"/>
        <v>14958.854758508629</v>
      </c>
      <c r="P4427" s="18">
        <f t="shared" ca="1" si="1295"/>
        <v>685.69931849882664</v>
      </c>
      <c r="Q4427" s="47">
        <f ca="1">SUM(L$15:L4427)-SUM(M$15:M4427)</f>
        <v>16350</v>
      </c>
      <c r="R4427" s="47" t="str">
        <f t="shared" ca="1" si="1296"/>
        <v>M4430</v>
      </c>
      <c r="S4427" s="40">
        <f t="shared" ca="1" si="1302"/>
        <v>0</v>
      </c>
      <c r="T4427" s="46">
        <f t="shared" ca="1" si="1303"/>
        <v>3</v>
      </c>
      <c r="X4427" s="74">
        <f t="shared" ca="1" si="1304"/>
        <v>-0.68569931849882659</v>
      </c>
      <c r="Y4427" s="75">
        <f t="shared" ca="1" si="1305"/>
        <v>-0.68569931849882659</v>
      </c>
      <c r="Z4427" s="74">
        <f t="shared" ca="1" si="1306"/>
        <v>0.50373783318522469</v>
      </c>
      <c r="AA4427" s="76">
        <f t="shared" ca="1" si="1307"/>
        <v>-685.69931849882664</v>
      </c>
      <c r="AB4427" s="76">
        <f t="shared" ca="1" si="1308"/>
        <v>503.7378331852247</v>
      </c>
    </row>
    <row r="4428" spans="1:28" x14ac:dyDescent="0.25">
      <c r="A4428" s="2">
        <f t="shared" si="1309"/>
        <v>4</v>
      </c>
      <c r="B4428" s="16">
        <f ca="1">VLOOKUP(A4428,PERIODS!$O$4:$P$33,2,FALSE)</f>
        <v>2.5000000000000001E-2</v>
      </c>
      <c r="C4428" s="15"/>
      <c r="D4428" s="18">
        <v>4414</v>
      </c>
      <c r="E4428" s="34">
        <f t="shared" ca="1" si="1311"/>
        <v>14958.854758508629</v>
      </c>
      <c r="F4428" s="34">
        <f t="shared" ca="1" si="1293"/>
        <v>2500</v>
      </c>
      <c r="G4428" s="69">
        <f t="shared" ca="1" si="1297"/>
        <v>0</v>
      </c>
      <c r="H4428" s="34">
        <f t="shared" ca="1" si="1298"/>
        <v>-71.919138214977593</v>
      </c>
      <c r="I4428" s="34">
        <f t="shared" ca="1" si="1299"/>
        <v>2428.0808617850225</v>
      </c>
      <c r="J4428" s="18">
        <f ca="1">SUM(INDIRECT(ADDRESS(ROW(F4428),COLUMN(F4428),4)):INDIRECT(ADDRESS(ROW(F4428)+N$5-1,COLUMN(F4428),4)))</f>
        <v>22300</v>
      </c>
      <c r="K4428" s="18">
        <f t="shared" ca="1" si="1300"/>
        <v>16350</v>
      </c>
      <c r="L4428" s="18">
        <f t="shared" ca="1" si="1310"/>
        <v>0</v>
      </c>
      <c r="M4428" s="18">
        <f t="shared" ca="1" si="1294"/>
        <v>0</v>
      </c>
      <c r="N4428" s="34">
        <f t="shared" ca="1" si="1301"/>
        <v>12530.773896723607</v>
      </c>
      <c r="P4428" s="18">
        <f t="shared" ca="1" si="1295"/>
        <v>71.919138214977593</v>
      </c>
      <c r="Q4428" s="47">
        <f ca="1">SUM(L$15:L4428)-SUM(M$15:M4428)</f>
        <v>16350</v>
      </c>
      <c r="R4428" s="47" t="str">
        <f t="shared" ca="1" si="1296"/>
        <v>M4431</v>
      </c>
      <c r="S4428" s="40">
        <f t="shared" ca="1" si="1302"/>
        <v>0</v>
      </c>
      <c r="T4428" s="46">
        <f t="shared" ca="1" si="1303"/>
        <v>48</v>
      </c>
      <c r="X4428" s="74">
        <f t="shared" ca="1" si="1304"/>
        <v>-7.1919138214977599E-2</v>
      </c>
      <c r="Y4428" s="75">
        <f t="shared" ca="1" si="1305"/>
        <v>-7.1919138214977599E-2</v>
      </c>
      <c r="Z4428" s="74">
        <f t="shared" ca="1" si="1306"/>
        <v>0.93060614324273938</v>
      </c>
      <c r="AA4428" s="76">
        <f t="shared" ca="1" si="1307"/>
        <v>-71.919138214977593</v>
      </c>
      <c r="AB4428" s="76">
        <f t="shared" ca="1" si="1308"/>
        <v>930.60614324273934</v>
      </c>
    </row>
    <row r="4429" spans="1:28" x14ac:dyDescent="0.25">
      <c r="A4429" s="2">
        <f t="shared" si="1309"/>
        <v>5</v>
      </c>
      <c r="B4429" s="16">
        <f ca="1">VLOOKUP(A4429,PERIODS!$O$4:$P$33,2,FALSE)</f>
        <v>3.3000000000000002E-2</v>
      </c>
      <c r="C4429" s="15"/>
      <c r="D4429" s="18">
        <v>4415</v>
      </c>
      <c r="E4429" s="34">
        <f t="shared" ca="1" si="1311"/>
        <v>12530.773896723607</v>
      </c>
      <c r="F4429" s="34">
        <f t="shared" ca="1" si="1293"/>
        <v>3300</v>
      </c>
      <c r="G4429" s="69">
        <f t="shared" ca="1" si="1297"/>
        <v>0</v>
      </c>
      <c r="H4429" s="34">
        <f t="shared" ca="1" si="1298"/>
        <v>764.87335885389041</v>
      </c>
      <c r="I4429" s="34">
        <f t="shared" ca="1" si="1299"/>
        <v>4064.8733588538903</v>
      </c>
      <c r="J4429" s="18">
        <f ca="1">SUM(INDIRECT(ADDRESS(ROW(F4429),COLUMN(F4429),4)):INDIRECT(ADDRESS(ROW(F4429)+N$5-1,COLUMN(F4429),4)))</f>
        <v>23100</v>
      </c>
      <c r="K4429" s="18">
        <f t="shared" ca="1" si="1300"/>
        <v>0</v>
      </c>
      <c r="L4429" s="18">
        <f t="shared" ca="1" si="1310"/>
        <v>0</v>
      </c>
      <c r="M4429" s="18">
        <f t="shared" ca="1" si="1294"/>
        <v>16350</v>
      </c>
      <c r="N4429" s="34">
        <f t="shared" ca="1" si="1301"/>
        <v>24815.900537869718</v>
      </c>
      <c r="P4429" s="18">
        <f t="shared" ca="1" si="1295"/>
        <v>764.87335885389041</v>
      </c>
      <c r="Q4429" s="47">
        <f ca="1">SUM(L$15:L4429)-SUM(M$15:M4429)</f>
        <v>0</v>
      </c>
      <c r="R4429" s="47" t="str">
        <f t="shared" ca="1" si="1296"/>
        <v>M4432</v>
      </c>
      <c r="S4429" s="40">
        <f t="shared" ca="1" si="1302"/>
        <v>0</v>
      </c>
      <c r="T4429" s="46">
        <f t="shared" ca="1" si="1303"/>
        <v>76</v>
      </c>
      <c r="X4429" s="74">
        <f t="shared" ca="1" si="1304"/>
        <v>0.76487335885389041</v>
      </c>
      <c r="Y4429" s="75">
        <f t="shared" ca="1" si="1305"/>
        <v>0.76487335885389041</v>
      </c>
      <c r="Z4429" s="74">
        <f t="shared" ca="1" si="1306"/>
        <v>2.1487222407766677</v>
      </c>
      <c r="AA4429" s="76">
        <f t="shared" ca="1" si="1307"/>
        <v>764.87335885389041</v>
      </c>
      <c r="AB4429" s="76">
        <f t="shared" ca="1" si="1308"/>
        <v>2148.7222407766676</v>
      </c>
    </row>
    <row r="4430" spans="1:28" x14ac:dyDescent="0.25">
      <c r="A4430" s="2">
        <f t="shared" si="1309"/>
        <v>6</v>
      </c>
      <c r="B4430" s="16">
        <f ca="1">VLOOKUP(A4430,PERIODS!$O$4:$P$33,2,FALSE)</f>
        <v>3.3000000000000002E-2</v>
      </c>
      <c r="C4430" s="15"/>
      <c r="D4430" s="18">
        <v>4416</v>
      </c>
      <c r="E4430" s="34">
        <f t="shared" ca="1" si="1311"/>
        <v>24815.900537869718</v>
      </c>
      <c r="F4430" s="34">
        <f t="shared" ca="1" si="1293"/>
        <v>3300</v>
      </c>
      <c r="G4430" s="69">
        <f t="shared" ca="1" si="1297"/>
        <v>0</v>
      </c>
      <c r="H4430" s="34">
        <f t="shared" ca="1" si="1298"/>
        <v>222.86711415892984</v>
      </c>
      <c r="I4430" s="34">
        <f t="shared" ca="1" si="1299"/>
        <v>3522.8671141589298</v>
      </c>
      <c r="J4430" s="18">
        <f ca="1">SUM(INDIRECT(ADDRESS(ROW(F4430),COLUMN(F4430),4)):INDIRECT(ADDRESS(ROW(F4430)+N$5-1,COLUMN(F4430),4)))</f>
        <v>23100</v>
      </c>
      <c r="K4430" s="18">
        <f t="shared" ca="1" si="1300"/>
        <v>0</v>
      </c>
      <c r="L4430" s="18">
        <f t="shared" ca="1" si="1310"/>
        <v>0</v>
      </c>
      <c r="M4430" s="18">
        <f t="shared" ca="1" si="1294"/>
        <v>0</v>
      </c>
      <c r="N4430" s="34">
        <f t="shared" ca="1" si="1301"/>
        <v>21293.033423710789</v>
      </c>
      <c r="P4430" s="18">
        <f t="shared" ca="1" si="1295"/>
        <v>222.86711415892984</v>
      </c>
      <c r="Q4430" s="47">
        <f ca="1">SUM(L$15:L4430)-SUM(M$15:M4430)</f>
        <v>0</v>
      </c>
      <c r="R4430" s="47" t="str">
        <f t="shared" ca="1" si="1296"/>
        <v>M4433</v>
      </c>
      <c r="S4430" s="40">
        <f t="shared" ca="1" si="1302"/>
        <v>0</v>
      </c>
      <c r="T4430" s="46">
        <f t="shared" ca="1" si="1303"/>
        <v>19</v>
      </c>
      <c r="X4430" s="74">
        <f t="shared" ca="1" si="1304"/>
        <v>0.22286711415892985</v>
      </c>
      <c r="Y4430" s="75">
        <f t="shared" ca="1" si="1305"/>
        <v>0.22286711415892985</v>
      </c>
      <c r="Z4430" s="74">
        <f t="shared" ca="1" si="1306"/>
        <v>1.2496545013124374</v>
      </c>
      <c r="AA4430" s="76">
        <f t="shared" ca="1" si="1307"/>
        <v>222.86711415892984</v>
      </c>
      <c r="AB4430" s="76">
        <f t="shared" ca="1" si="1308"/>
        <v>1249.6545013124373</v>
      </c>
    </row>
    <row r="4431" spans="1:28" x14ac:dyDescent="0.25">
      <c r="A4431" s="2">
        <f t="shared" si="1309"/>
        <v>7</v>
      </c>
      <c r="B4431" s="16">
        <f ca="1">VLOOKUP(A4431,PERIODS!$O$4:$P$33,2,FALSE)</f>
        <v>3.3000000000000002E-2</v>
      </c>
      <c r="C4431" s="15"/>
      <c r="D4431" s="18">
        <v>4417</v>
      </c>
      <c r="E4431" s="34">
        <f t="shared" ca="1" si="1311"/>
        <v>21293.033423710789</v>
      </c>
      <c r="F4431" s="34">
        <f t="shared" ref="F4431:F4494" ca="1" si="1312">F$2*B4431</f>
        <v>3300</v>
      </c>
      <c r="G4431" s="69">
        <f t="shared" ca="1" si="1297"/>
        <v>0</v>
      </c>
      <c r="H4431" s="34">
        <f t="shared" ca="1" si="1298"/>
        <v>-1335.4533627834949</v>
      </c>
      <c r="I4431" s="34">
        <f t="shared" ca="1" si="1299"/>
        <v>1964.5466372165051</v>
      </c>
      <c r="J4431" s="18">
        <f ca="1">SUM(INDIRECT(ADDRESS(ROW(F4431),COLUMN(F4431),4)):INDIRECT(ADDRESS(ROW(F4431)+N$5-1,COLUMN(F4431),4)))</f>
        <v>23100</v>
      </c>
      <c r="K4431" s="18">
        <f t="shared" ca="1" si="1300"/>
        <v>16350</v>
      </c>
      <c r="L4431" s="18">
        <f t="shared" ca="1" si="1310"/>
        <v>16350</v>
      </c>
      <c r="M4431" s="18">
        <f t="shared" ref="M4431:M4494" ca="1" si="1313">SUMIF($R$15:$R$8014,ADDRESS(ROW(M4431),COLUMN(M4431),4),$L$15:$L$8014)</f>
        <v>0</v>
      </c>
      <c r="N4431" s="34">
        <f t="shared" ca="1" si="1301"/>
        <v>19328.486786494283</v>
      </c>
      <c r="P4431" s="18">
        <f t="shared" ref="P4431:P4494" ca="1" si="1314">ABS(H4431)</f>
        <v>1335.4533627834949</v>
      </c>
      <c r="Q4431" s="47">
        <f ca="1">SUM(L$15:L4431)-SUM(M$15:M4431)</f>
        <v>16350</v>
      </c>
      <c r="R4431" s="47" t="str">
        <f t="shared" ref="R4431:R4494" ca="1" si="1315">ADDRESS(ROW(M4431)+$N$3+RANDBETWEEN(-$N$4,$N$4),COLUMN(M4431),4)</f>
        <v>M4434</v>
      </c>
      <c r="S4431" s="40">
        <f t="shared" ca="1" si="1302"/>
        <v>0</v>
      </c>
      <c r="T4431" s="46">
        <f t="shared" ca="1" si="1303"/>
        <v>97</v>
      </c>
      <c r="X4431" s="74">
        <f t="shared" ca="1" si="1304"/>
        <v>-1.3354533627834948</v>
      </c>
      <c r="Y4431" s="75">
        <f t="shared" ca="1" si="1305"/>
        <v>-1.3354533627834948</v>
      </c>
      <c r="Z4431" s="74">
        <f t="shared" ca="1" si="1306"/>
        <v>0.26303889637349598</v>
      </c>
      <c r="AA4431" s="76">
        <f t="shared" ca="1" si="1307"/>
        <v>-1335.4533627834949</v>
      </c>
      <c r="AB4431" s="76">
        <f t="shared" ca="1" si="1308"/>
        <v>263.03889637349596</v>
      </c>
    </row>
    <row r="4432" spans="1:28" x14ac:dyDescent="0.25">
      <c r="A4432" s="2">
        <f t="shared" si="1309"/>
        <v>8</v>
      </c>
      <c r="B4432" s="16">
        <f ca="1">VLOOKUP(A4432,PERIODS!$O$4:$P$33,2,FALSE)</f>
        <v>3.3000000000000002E-2</v>
      </c>
      <c r="C4432" s="15"/>
      <c r="D4432" s="18">
        <v>4418</v>
      </c>
      <c r="E4432" s="34">
        <f t="shared" ca="1" si="1311"/>
        <v>19328.486786494283</v>
      </c>
      <c r="F4432" s="34">
        <f t="shared" ca="1" si="1312"/>
        <v>3300</v>
      </c>
      <c r="G4432" s="69">
        <f t="shared" ref="G4432:G4495" ca="1" si="1316">((2*RAND()*$F$5)-$F$5)*E4432</f>
        <v>0</v>
      </c>
      <c r="H4432" s="34">
        <f t="shared" ref="H4432:H4495" ca="1" si="1317">IF($S$3="NORM",AA4432,IF($S$3="LOGNORM",AB4432,0))</f>
        <v>137.69139261796329</v>
      </c>
      <c r="I4432" s="34">
        <f t="shared" ref="I4432:I4495" ca="1" si="1318">IF(F4432+H4432&lt;0,0,F4432+H4432)</f>
        <v>3437.6913926179632</v>
      </c>
      <c r="J4432" s="18">
        <f ca="1">SUM(INDIRECT(ADDRESS(ROW(F4432),COLUMN(F4432),4)):INDIRECT(ADDRESS(ROW(F4432)+N$5-1,COLUMN(F4432),4)))</f>
        <v>23100</v>
      </c>
      <c r="K4432" s="18">
        <f t="shared" ref="K4432:K4495" ca="1" si="1319">Q4432</f>
        <v>16350</v>
      </c>
      <c r="L4432" s="18">
        <f t="shared" ca="1" si="1310"/>
        <v>0</v>
      </c>
      <c r="M4432" s="18">
        <f t="shared" ca="1" si="1313"/>
        <v>0</v>
      </c>
      <c r="N4432" s="34">
        <f t="shared" ref="N4432:N4495" ca="1" si="1320">E4432+G4432-I4432+M4432-S4432</f>
        <v>15890.79539387632</v>
      </c>
      <c r="P4432" s="18">
        <f t="shared" ca="1" si="1314"/>
        <v>137.69139261796329</v>
      </c>
      <c r="Q4432" s="47">
        <f ca="1">SUM(L$15:L4432)-SUM(M$15:M4432)</f>
        <v>16350</v>
      </c>
      <c r="R4432" s="47" t="str">
        <f t="shared" ca="1" si="1315"/>
        <v>M4435</v>
      </c>
      <c r="S4432" s="40">
        <f t="shared" ref="S4432:S4495" ca="1" si="1321">IF(T4432&gt;N$6*100,M4432,0)</f>
        <v>0</v>
      </c>
      <c r="T4432" s="46">
        <f t="shared" ref="T4432:T4495" ca="1" si="1322">RANDBETWEEN(0,100)</f>
        <v>57</v>
      </c>
      <c r="X4432" s="74">
        <f t="shared" ref="X4432:X4495" ca="1" si="1323">NORMINV(RAND(),0,1)</f>
        <v>0.13769139261796329</v>
      </c>
      <c r="Y4432" s="75">
        <f t="shared" ref="Y4432:Y4495" ca="1" si="1324">IF(AND(X4432&gt;$F$6,$F$6&gt;0),$F$6,X4432)</f>
        <v>0.13769139261796329</v>
      </c>
      <c r="Z4432" s="74">
        <f t="shared" ref="Z4432:Z4495" ca="1" si="1325">EXP(Y4432)</f>
        <v>1.1476213312050874</v>
      </c>
      <c r="AA4432" s="76">
        <f t="shared" ref="AA4432:AA4495" ca="1" si="1326">$F$3*Y4432</f>
        <v>137.69139261796329</v>
      </c>
      <c r="AB4432" s="76">
        <f t="shared" ref="AB4432:AB4495" ca="1" si="1327">$F$3*Z4432</f>
        <v>1147.6213312050872</v>
      </c>
    </row>
    <row r="4433" spans="1:28" x14ac:dyDescent="0.25">
      <c r="A4433" s="2">
        <f t="shared" ref="A4433:A4496" si="1328">IF(AND(A4432=12,OR(A$14="MS",A$14="M0")),1,IF(AND(A4432=4,OR(A$14="WS",A$14="W0")),1,IF(AND(A4432=30,OR(A$14="DS",A$14="D0")),1,A4432+1)))</f>
        <v>9</v>
      </c>
      <c r="B4433" s="16">
        <f ca="1">VLOOKUP(A4433,PERIODS!$O$4:$P$33,2,FALSE)</f>
        <v>3.3000000000000002E-2</v>
      </c>
      <c r="C4433" s="15"/>
      <c r="D4433" s="18">
        <v>4419</v>
      </c>
      <c r="E4433" s="34">
        <f t="shared" ca="1" si="1311"/>
        <v>15890.79539387632</v>
      </c>
      <c r="F4433" s="34">
        <f t="shared" ca="1" si="1312"/>
        <v>3300</v>
      </c>
      <c r="G4433" s="69">
        <f t="shared" ca="1" si="1316"/>
        <v>0</v>
      </c>
      <c r="H4433" s="34">
        <f t="shared" ca="1" si="1317"/>
        <v>-460.5741026054593</v>
      </c>
      <c r="I4433" s="34">
        <f t="shared" ca="1" si="1318"/>
        <v>2839.4258973945407</v>
      </c>
      <c r="J4433" s="18">
        <f ca="1">SUM(INDIRECT(ADDRESS(ROW(F4433),COLUMN(F4433),4)):INDIRECT(ADDRESS(ROW(F4433)+N$5-1,COLUMN(F4433),4)))</f>
        <v>23100</v>
      </c>
      <c r="K4433" s="18">
        <f t="shared" ca="1" si="1319"/>
        <v>16350</v>
      </c>
      <c r="L4433" s="18">
        <f t="shared" ref="L4433:L4496" ca="1" si="1329">IF((E4433+K4432)&lt;J4433,N$2,0)</f>
        <v>0</v>
      </c>
      <c r="M4433" s="18">
        <f t="shared" ca="1" si="1313"/>
        <v>0</v>
      </c>
      <c r="N4433" s="34">
        <f t="shared" ca="1" si="1320"/>
        <v>13051.369496481781</v>
      </c>
      <c r="P4433" s="18">
        <f t="shared" ca="1" si="1314"/>
        <v>460.5741026054593</v>
      </c>
      <c r="Q4433" s="47">
        <f ca="1">SUM(L$15:L4433)-SUM(M$15:M4433)</f>
        <v>16350</v>
      </c>
      <c r="R4433" s="47" t="str">
        <f t="shared" ca="1" si="1315"/>
        <v>M4436</v>
      </c>
      <c r="S4433" s="40">
        <f t="shared" ca="1" si="1321"/>
        <v>0</v>
      </c>
      <c r="T4433" s="46">
        <f t="shared" ca="1" si="1322"/>
        <v>80</v>
      </c>
      <c r="X4433" s="74">
        <f t="shared" ca="1" si="1323"/>
        <v>-0.46057410260545928</v>
      </c>
      <c r="Y4433" s="75">
        <f t="shared" ca="1" si="1324"/>
        <v>-0.46057410260545928</v>
      </c>
      <c r="Z4433" s="74">
        <f t="shared" ca="1" si="1325"/>
        <v>0.63092132793493916</v>
      </c>
      <c r="AA4433" s="76">
        <f t="shared" ca="1" si="1326"/>
        <v>-460.5741026054593</v>
      </c>
      <c r="AB4433" s="76">
        <f t="shared" ca="1" si="1327"/>
        <v>630.9213279349392</v>
      </c>
    </row>
    <row r="4434" spans="1:28" x14ac:dyDescent="0.25">
      <c r="A4434" s="2">
        <f t="shared" si="1328"/>
        <v>10</v>
      </c>
      <c r="B4434" s="16">
        <f ca="1">VLOOKUP(A4434,PERIODS!$O$4:$P$33,2,FALSE)</f>
        <v>3.3000000000000002E-2</v>
      </c>
      <c r="C4434" s="15"/>
      <c r="D4434" s="18">
        <v>4420</v>
      </c>
      <c r="E4434" s="34">
        <f t="shared" ca="1" si="1311"/>
        <v>13051.369496481781</v>
      </c>
      <c r="F4434" s="34">
        <f t="shared" ca="1" si="1312"/>
        <v>3300</v>
      </c>
      <c r="G4434" s="69">
        <f t="shared" ca="1" si="1316"/>
        <v>0</v>
      </c>
      <c r="H4434" s="34">
        <f t="shared" ca="1" si="1317"/>
        <v>-608.7849869505053</v>
      </c>
      <c r="I4434" s="34">
        <f t="shared" ca="1" si="1318"/>
        <v>2691.2150130494947</v>
      </c>
      <c r="J4434" s="18">
        <f ca="1">SUM(INDIRECT(ADDRESS(ROW(F4434),COLUMN(F4434),4)):INDIRECT(ADDRESS(ROW(F4434)+N$5-1,COLUMN(F4434),4)))</f>
        <v>23100</v>
      </c>
      <c r="K4434" s="18">
        <f t="shared" ca="1" si="1319"/>
        <v>0</v>
      </c>
      <c r="L4434" s="18">
        <f t="shared" ca="1" si="1329"/>
        <v>0</v>
      </c>
      <c r="M4434" s="18">
        <f t="shared" ca="1" si="1313"/>
        <v>16350</v>
      </c>
      <c r="N4434" s="34">
        <f t="shared" ca="1" si="1320"/>
        <v>26710.154483432285</v>
      </c>
      <c r="P4434" s="18">
        <f t="shared" ca="1" si="1314"/>
        <v>608.7849869505053</v>
      </c>
      <c r="Q4434" s="47">
        <f ca="1">SUM(L$15:L4434)-SUM(M$15:M4434)</f>
        <v>0</v>
      </c>
      <c r="R4434" s="47" t="str">
        <f t="shared" ca="1" si="1315"/>
        <v>M4437</v>
      </c>
      <c r="S4434" s="40">
        <f t="shared" ca="1" si="1321"/>
        <v>0</v>
      </c>
      <c r="T4434" s="46">
        <f t="shared" ca="1" si="1322"/>
        <v>93</v>
      </c>
      <c r="X4434" s="74">
        <f t="shared" ca="1" si="1323"/>
        <v>-0.60878498695050531</v>
      </c>
      <c r="Y4434" s="75">
        <f t="shared" ca="1" si="1324"/>
        <v>-0.60878498695050531</v>
      </c>
      <c r="Z4434" s="74">
        <f t="shared" ca="1" si="1325"/>
        <v>0.54401144869604434</v>
      </c>
      <c r="AA4434" s="76">
        <f t="shared" ca="1" si="1326"/>
        <v>-608.7849869505053</v>
      </c>
      <c r="AB4434" s="76">
        <f t="shared" ca="1" si="1327"/>
        <v>544.01144869604434</v>
      </c>
    </row>
    <row r="4435" spans="1:28" x14ac:dyDescent="0.25">
      <c r="A4435" s="2">
        <f t="shared" si="1328"/>
        <v>11</v>
      </c>
      <c r="B4435" s="16">
        <f ca="1">VLOOKUP(A4435,PERIODS!$O$4:$P$33,2,FALSE)</f>
        <v>3.3000000000000002E-2</v>
      </c>
      <c r="C4435" s="15"/>
      <c r="D4435" s="18">
        <v>4421</v>
      </c>
      <c r="E4435" s="34">
        <f t="shared" ca="1" si="1311"/>
        <v>26710.154483432285</v>
      </c>
      <c r="F4435" s="34">
        <f t="shared" ca="1" si="1312"/>
        <v>3300</v>
      </c>
      <c r="G4435" s="69">
        <f t="shared" ca="1" si="1316"/>
        <v>0</v>
      </c>
      <c r="H4435" s="34">
        <f t="shared" ca="1" si="1317"/>
        <v>489.44180115772463</v>
      </c>
      <c r="I4435" s="34">
        <f t="shared" ca="1" si="1318"/>
        <v>3789.4418011577245</v>
      </c>
      <c r="J4435" s="18">
        <f ca="1">SUM(INDIRECT(ADDRESS(ROW(F4435),COLUMN(F4435),4)):INDIRECT(ADDRESS(ROW(F4435)+N$5-1,COLUMN(F4435),4)))</f>
        <v>23300</v>
      </c>
      <c r="K4435" s="18">
        <f t="shared" ca="1" si="1319"/>
        <v>0</v>
      </c>
      <c r="L4435" s="18">
        <f t="shared" ca="1" si="1329"/>
        <v>0</v>
      </c>
      <c r="M4435" s="18">
        <f t="shared" ca="1" si="1313"/>
        <v>0</v>
      </c>
      <c r="N4435" s="34">
        <f t="shared" ca="1" si="1320"/>
        <v>22920.712682274559</v>
      </c>
      <c r="P4435" s="18">
        <f t="shared" ca="1" si="1314"/>
        <v>489.44180115772463</v>
      </c>
      <c r="Q4435" s="47">
        <f ca="1">SUM(L$15:L4435)-SUM(M$15:M4435)</f>
        <v>0</v>
      </c>
      <c r="R4435" s="47" t="str">
        <f t="shared" ca="1" si="1315"/>
        <v>M4438</v>
      </c>
      <c r="S4435" s="40">
        <f t="shared" ca="1" si="1321"/>
        <v>0</v>
      </c>
      <c r="T4435" s="46">
        <f t="shared" ca="1" si="1322"/>
        <v>87</v>
      </c>
      <c r="X4435" s="74">
        <f t="shared" ca="1" si="1323"/>
        <v>0.48944180115772462</v>
      </c>
      <c r="Y4435" s="75">
        <f t="shared" ca="1" si="1324"/>
        <v>0.48944180115772462</v>
      </c>
      <c r="Z4435" s="74">
        <f t="shared" ca="1" si="1325"/>
        <v>1.6314053171872598</v>
      </c>
      <c r="AA4435" s="76">
        <f t="shared" ca="1" si="1326"/>
        <v>489.44180115772463</v>
      </c>
      <c r="AB4435" s="76">
        <f t="shared" ca="1" si="1327"/>
        <v>1631.4053171872597</v>
      </c>
    </row>
    <row r="4436" spans="1:28" x14ac:dyDescent="0.25">
      <c r="A4436" s="2">
        <f t="shared" si="1328"/>
        <v>12</v>
      </c>
      <c r="B4436" s="16">
        <f ca="1">VLOOKUP(A4436,PERIODS!$O$4:$P$33,2,FALSE)</f>
        <v>3.3000000000000002E-2</v>
      </c>
      <c r="C4436" s="15"/>
      <c r="D4436" s="18">
        <v>4422</v>
      </c>
      <c r="E4436" s="34">
        <f t="shared" ca="1" si="1311"/>
        <v>22920.712682274559</v>
      </c>
      <c r="F4436" s="34">
        <f t="shared" ca="1" si="1312"/>
        <v>3300</v>
      </c>
      <c r="G4436" s="69">
        <f t="shared" ca="1" si="1316"/>
        <v>0</v>
      </c>
      <c r="H4436" s="34">
        <f t="shared" ca="1" si="1317"/>
        <v>627.54426536581468</v>
      </c>
      <c r="I4436" s="34">
        <f t="shared" ca="1" si="1318"/>
        <v>3927.5442653658147</v>
      </c>
      <c r="J4436" s="18">
        <f ca="1">SUM(INDIRECT(ADDRESS(ROW(F4436),COLUMN(F4436),4)):INDIRECT(ADDRESS(ROW(F4436)+N$5-1,COLUMN(F4436),4)))</f>
        <v>23500</v>
      </c>
      <c r="K4436" s="18">
        <f t="shared" ca="1" si="1319"/>
        <v>16350</v>
      </c>
      <c r="L4436" s="18">
        <f t="shared" ca="1" si="1329"/>
        <v>16350</v>
      </c>
      <c r="M4436" s="18">
        <f t="shared" ca="1" si="1313"/>
        <v>0</v>
      </c>
      <c r="N4436" s="34">
        <f t="shared" ca="1" si="1320"/>
        <v>18993.168416908746</v>
      </c>
      <c r="P4436" s="18">
        <f t="shared" ca="1" si="1314"/>
        <v>627.54426536581468</v>
      </c>
      <c r="Q4436" s="47">
        <f ca="1">SUM(L$15:L4436)-SUM(M$15:M4436)</f>
        <v>16350</v>
      </c>
      <c r="R4436" s="47" t="str">
        <f t="shared" ca="1" si="1315"/>
        <v>M4439</v>
      </c>
      <c r="S4436" s="40">
        <f t="shared" ca="1" si="1321"/>
        <v>0</v>
      </c>
      <c r="T4436" s="46">
        <f t="shared" ca="1" si="1322"/>
        <v>69</v>
      </c>
      <c r="X4436" s="74">
        <f t="shared" ca="1" si="1323"/>
        <v>0.62754426536581465</v>
      </c>
      <c r="Y4436" s="75">
        <f t="shared" ca="1" si="1324"/>
        <v>0.62754426536581465</v>
      </c>
      <c r="Z4436" s="74">
        <f t="shared" ca="1" si="1325"/>
        <v>1.8730053228934993</v>
      </c>
      <c r="AA4436" s="76">
        <f t="shared" ca="1" si="1326"/>
        <v>627.54426536581468</v>
      </c>
      <c r="AB4436" s="76">
        <f t="shared" ca="1" si="1327"/>
        <v>1873.0053228934994</v>
      </c>
    </row>
    <row r="4437" spans="1:28" x14ac:dyDescent="0.25">
      <c r="A4437" s="2">
        <f t="shared" si="1328"/>
        <v>13</v>
      </c>
      <c r="B4437" s="16">
        <f ca="1">VLOOKUP(A4437,PERIODS!$O$4:$P$33,2,FALSE)</f>
        <v>3.3000000000000002E-2</v>
      </c>
      <c r="C4437" s="15"/>
      <c r="D4437" s="18">
        <v>4423</v>
      </c>
      <c r="E4437" s="34">
        <f t="shared" ca="1" si="1311"/>
        <v>18993.168416908746</v>
      </c>
      <c r="F4437" s="34">
        <f t="shared" ca="1" si="1312"/>
        <v>3300</v>
      </c>
      <c r="G4437" s="69">
        <f t="shared" ca="1" si="1316"/>
        <v>0</v>
      </c>
      <c r="H4437" s="34">
        <f t="shared" ca="1" si="1317"/>
        <v>29.043458215488357</v>
      </c>
      <c r="I4437" s="34">
        <f t="shared" ca="1" si="1318"/>
        <v>3329.0434582154885</v>
      </c>
      <c r="J4437" s="18">
        <f ca="1">SUM(INDIRECT(ADDRESS(ROW(F4437),COLUMN(F4437),4)):INDIRECT(ADDRESS(ROW(F4437)+N$5-1,COLUMN(F4437),4)))</f>
        <v>23700</v>
      </c>
      <c r="K4437" s="18">
        <f t="shared" ca="1" si="1319"/>
        <v>16350</v>
      </c>
      <c r="L4437" s="18">
        <f t="shared" ca="1" si="1329"/>
        <v>0</v>
      </c>
      <c r="M4437" s="18">
        <f t="shared" ca="1" si="1313"/>
        <v>0</v>
      </c>
      <c r="N4437" s="34">
        <f t="shared" ca="1" si="1320"/>
        <v>15664.124958693257</v>
      </c>
      <c r="P4437" s="18">
        <f t="shared" ca="1" si="1314"/>
        <v>29.043458215488357</v>
      </c>
      <c r="Q4437" s="47">
        <f ca="1">SUM(L$15:L4437)-SUM(M$15:M4437)</f>
        <v>16350</v>
      </c>
      <c r="R4437" s="47" t="str">
        <f t="shared" ca="1" si="1315"/>
        <v>M4440</v>
      </c>
      <c r="S4437" s="40">
        <f t="shared" ca="1" si="1321"/>
        <v>0</v>
      </c>
      <c r="T4437" s="46">
        <f t="shared" ca="1" si="1322"/>
        <v>69</v>
      </c>
      <c r="X4437" s="74">
        <f t="shared" ca="1" si="1323"/>
        <v>2.9043458215488357E-2</v>
      </c>
      <c r="Y4437" s="75">
        <f t="shared" ca="1" si="1324"/>
        <v>2.9043458215488357E-2</v>
      </c>
      <c r="Z4437" s="74">
        <f t="shared" ca="1" si="1325"/>
        <v>1.0294693324030948</v>
      </c>
      <c r="AA4437" s="76">
        <f t="shared" ca="1" si="1326"/>
        <v>29.043458215488357</v>
      </c>
      <c r="AB4437" s="76">
        <f t="shared" ca="1" si="1327"/>
        <v>1029.4693324030948</v>
      </c>
    </row>
    <row r="4438" spans="1:28" x14ac:dyDescent="0.25">
      <c r="A4438" s="2">
        <f t="shared" si="1328"/>
        <v>14</v>
      </c>
      <c r="B4438" s="16">
        <f ca="1">VLOOKUP(A4438,PERIODS!$O$4:$P$33,2,FALSE)</f>
        <v>3.3000000000000002E-2</v>
      </c>
      <c r="C4438" s="15"/>
      <c r="D4438" s="18">
        <v>4424</v>
      </c>
      <c r="E4438" s="34">
        <f t="shared" ca="1" si="1311"/>
        <v>15664.124958693257</v>
      </c>
      <c r="F4438" s="34">
        <f t="shared" ca="1" si="1312"/>
        <v>3300</v>
      </c>
      <c r="G4438" s="69">
        <f t="shared" ca="1" si="1316"/>
        <v>0</v>
      </c>
      <c r="H4438" s="34">
        <f t="shared" ca="1" si="1317"/>
        <v>-407.30729849946789</v>
      </c>
      <c r="I4438" s="34">
        <f t="shared" ca="1" si="1318"/>
        <v>2892.6927015005322</v>
      </c>
      <c r="J4438" s="18">
        <f ca="1">SUM(INDIRECT(ADDRESS(ROW(F4438),COLUMN(F4438),4)):INDIRECT(ADDRESS(ROW(F4438)+N$5-1,COLUMN(F4438),4)))</f>
        <v>23900</v>
      </c>
      <c r="K4438" s="18">
        <f t="shared" ca="1" si="1319"/>
        <v>16350</v>
      </c>
      <c r="L4438" s="18">
        <f t="shared" ca="1" si="1329"/>
        <v>0</v>
      </c>
      <c r="M4438" s="18">
        <f t="shared" ca="1" si="1313"/>
        <v>0</v>
      </c>
      <c r="N4438" s="34">
        <f t="shared" ca="1" si="1320"/>
        <v>12771.432257192726</v>
      </c>
      <c r="P4438" s="18">
        <f t="shared" ca="1" si="1314"/>
        <v>407.30729849946789</v>
      </c>
      <c r="Q4438" s="47">
        <f ca="1">SUM(L$15:L4438)-SUM(M$15:M4438)</f>
        <v>16350</v>
      </c>
      <c r="R4438" s="47" t="str">
        <f t="shared" ca="1" si="1315"/>
        <v>M4441</v>
      </c>
      <c r="S4438" s="40">
        <f t="shared" ca="1" si="1321"/>
        <v>0</v>
      </c>
      <c r="T4438" s="46">
        <f t="shared" ca="1" si="1322"/>
        <v>85</v>
      </c>
      <c r="X4438" s="74">
        <f t="shared" ca="1" si="1323"/>
        <v>-0.4073072984994679</v>
      </c>
      <c r="Y4438" s="75">
        <f t="shared" ca="1" si="1324"/>
        <v>-0.4073072984994679</v>
      </c>
      <c r="Z4438" s="74">
        <f t="shared" ca="1" si="1325"/>
        <v>0.66543967026662143</v>
      </c>
      <c r="AA4438" s="76">
        <f t="shared" ca="1" si="1326"/>
        <v>-407.30729849946789</v>
      </c>
      <c r="AB4438" s="76">
        <f t="shared" ca="1" si="1327"/>
        <v>665.43967026662142</v>
      </c>
    </row>
    <row r="4439" spans="1:28" x14ac:dyDescent="0.25">
      <c r="A4439" s="2">
        <f t="shared" si="1328"/>
        <v>15</v>
      </c>
      <c r="B4439" s="16">
        <f ca="1">VLOOKUP(A4439,PERIODS!$O$4:$P$33,2,FALSE)</f>
        <v>3.3000000000000002E-2</v>
      </c>
      <c r="C4439" s="15"/>
      <c r="D4439" s="18">
        <v>4425</v>
      </c>
      <c r="E4439" s="34">
        <f t="shared" ca="1" si="1311"/>
        <v>12771.432257192726</v>
      </c>
      <c r="F4439" s="34">
        <f t="shared" ca="1" si="1312"/>
        <v>3300</v>
      </c>
      <c r="G4439" s="69">
        <f t="shared" ca="1" si="1316"/>
        <v>0</v>
      </c>
      <c r="H4439" s="34">
        <f t="shared" ca="1" si="1317"/>
        <v>-351.56472742180131</v>
      </c>
      <c r="I4439" s="34">
        <f t="shared" ca="1" si="1318"/>
        <v>2948.4352725781987</v>
      </c>
      <c r="J4439" s="18">
        <f ca="1">SUM(INDIRECT(ADDRESS(ROW(F4439),COLUMN(F4439),4)):INDIRECT(ADDRESS(ROW(F4439)+N$5-1,COLUMN(F4439),4)))</f>
        <v>24100</v>
      </c>
      <c r="K4439" s="18">
        <f t="shared" ca="1" si="1319"/>
        <v>0</v>
      </c>
      <c r="L4439" s="18">
        <f t="shared" ca="1" si="1329"/>
        <v>0</v>
      </c>
      <c r="M4439" s="18">
        <f t="shared" ca="1" si="1313"/>
        <v>16350</v>
      </c>
      <c r="N4439" s="34">
        <f t="shared" ca="1" si="1320"/>
        <v>9822.996984614525</v>
      </c>
      <c r="P4439" s="18">
        <f t="shared" ca="1" si="1314"/>
        <v>351.56472742180131</v>
      </c>
      <c r="Q4439" s="47">
        <f ca="1">SUM(L$15:L4439)-SUM(M$15:M4439)</f>
        <v>0</v>
      </c>
      <c r="R4439" s="47" t="str">
        <f t="shared" ca="1" si="1315"/>
        <v>M4442</v>
      </c>
      <c r="S4439" s="40">
        <f t="shared" ca="1" si="1321"/>
        <v>16350</v>
      </c>
      <c r="T4439" s="46">
        <f t="shared" ca="1" si="1322"/>
        <v>98</v>
      </c>
      <c r="X4439" s="74">
        <f t="shared" ca="1" si="1323"/>
        <v>-0.35156472742180128</v>
      </c>
      <c r="Y4439" s="75">
        <f t="shared" ca="1" si="1324"/>
        <v>-0.35156472742180128</v>
      </c>
      <c r="Z4439" s="74">
        <f t="shared" ca="1" si="1325"/>
        <v>0.70358630716040249</v>
      </c>
      <c r="AA4439" s="76">
        <f t="shared" ca="1" si="1326"/>
        <v>-351.56472742180131</v>
      </c>
      <c r="AB4439" s="76">
        <f t="shared" ca="1" si="1327"/>
        <v>703.5863071604025</v>
      </c>
    </row>
    <row r="4440" spans="1:28" x14ac:dyDescent="0.25">
      <c r="A4440" s="2">
        <f t="shared" si="1328"/>
        <v>16</v>
      </c>
      <c r="B4440" s="16">
        <f ca="1">VLOOKUP(A4440,PERIODS!$O$4:$P$33,2,FALSE)</f>
        <v>3.3000000000000002E-2</v>
      </c>
      <c r="C4440" s="15"/>
      <c r="D4440" s="18">
        <v>4426</v>
      </c>
      <c r="E4440" s="34">
        <f t="shared" ca="1" si="1311"/>
        <v>9822.996984614525</v>
      </c>
      <c r="F4440" s="34">
        <f t="shared" ca="1" si="1312"/>
        <v>3300</v>
      </c>
      <c r="G4440" s="69">
        <f t="shared" ca="1" si="1316"/>
        <v>0</v>
      </c>
      <c r="H4440" s="34">
        <f t="shared" ca="1" si="1317"/>
        <v>-1329.1044204408618</v>
      </c>
      <c r="I4440" s="34">
        <f t="shared" ca="1" si="1318"/>
        <v>1970.8955795591382</v>
      </c>
      <c r="J4440" s="18">
        <f ca="1">SUM(INDIRECT(ADDRESS(ROW(F4440),COLUMN(F4440),4)):INDIRECT(ADDRESS(ROW(F4440)+N$5-1,COLUMN(F4440),4)))</f>
        <v>24300</v>
      </c>
      <c r="K4440" s="18">
        <f t="shared" ca="1" si="1319"/>
        <v>16350</v>
      </c>
      <c r="L4440" s="18">
        <f t="shared" ca="1" si="1329"/>
        <v>16350</v>
      </c>
      <c r="M4440" s="18">
        <f t="shared" ca="1" si="1313"/>
        <v>0</v>
      </c>
      <c r="N4440" s="34">
        <f t="shared" ca="1" si="1320"/>
        <v>7852.1014050553867</v>
      </c>
      <c r="P4440" s="18">
        <f t="shared" ca="1" si="1314"/>
        <v>1329.1044204408618</v>
      </c>
      <c r="Q4440" s="47">
        <f ca="1">SUM(L$15:L4440)-SUM(M$15:M4440)</f>
        <v>16350</v>
      </c>
      <c r="R4440" s="47" t="str">
        <f t="shared" ca="1" si="1315"/>
        <v>M4443</v>
      </c>
      <c r="S4440" s="40">
        <f t="shared" ca="1" si="1321"/>
        <v>0</v>
      </c>
      <c r="T4440" s="46">
        <f t="shared" ca="1" si="1322"/>
        <v>79</v>
      </c>
      <c r="X4440" s="74">
        <f t="shared" ca="1" si="1323"/>
        <v>-1.3291044204408617</v>
      </c>
      <c r="Y4440" s="75">
        <f t="shared" ca="1" si="1324"/>
        <v>-1.3291044204408617</v>
      </c>
      <c r="Z4440" s="74">
        <f t="shared" ca="1" si="1325"/>
        <v>0.26471422782425019</v>
      </c>
      <c r="AA4440" s="76">
        <f t="shared" ca="1" si="1326"/>
        <v>-1329.1044204408618</v>
      </c>
      <c r="AB4440" s="76">
        <f t="shared" ca="1" si="1327"/>
        <v>264.7142278242502</v>
      </c>
    </row>
    <row r="4441" spans="1:28" x14ac:dyDescent="0.25">
      <c r="A4441" s="2">
        <f t="shared" si="1328"/>
        <v>17</v>
      </c>
      <c r="B4441" s="16">
        <f ca="1">VLOOKUP(A4441,PERIODS!$O$4:$P$33,2,FALSE)</f>
        <v>3.5000000000000003E-2</v>
      </c>
      <c r="C4441" s="15"/>
      <c r="D4441" s="18">
        <v>4427</v>
      </c>
      <c r="E4441" s="34">
        <f t="shared" ca="1" si="1311"/>
        <v>7852.1014050553867</v>
      </c>
      <c r="F4441" s="34">
        <f t="shared" ca="1" si="1312"/>
        <v>3500.0000000000005</v>
      </c>
      <c r="G4441" s="69">
        <f t="shared" ca="1" si="1316"/>
        <v>0</v>
      </c>
      <c r="H4441" s="34">
        <f t="shared" ca="1" si="1317"/>
        <v>-624.91821169811089</v>
      </c>
      <c r="I4441" s="34">
        <f t="shared" ca="1" si="1318"/>
        <v>2875.0817883018894</v>
      </c>
      <c r="J4441" s="18">
        <f ca="1">SUM(INDIRECT(ADDRESS(ROW(F4441),COLUMN(F4441),4)):INDIRECT(ADDRESS(ROW(F4441)+N$5-1,COLUMN(F4441),4)))</f>
        <v>24500.000000000004</v>
      </c>
      <c r="K4441" s="18">
        <f t="shared" ca="1" si="1319"/>
        <v>32700</v>
      </c>
      <c r="L4441" s="18">
        <f t="shared" ca="1" si="1329"/>
        <v>16350</v>
      </c>
      <c r="M4441" s="18">
        <f t="shared" ca="1" si="1313"/>
        <v>0</v>
      </c>
      <c r="N4441" s="34">
        <f t="shared" ca="1" si="1320"/>
        <v>4977.0196167534978</v>
      </c>
      <c r="P4441" s="18">
        <f t="shared" ca="1" si="1314"/>
        <v>624.91821169811089</v>
      </c>
      <c r="Q4441" s="47">
        <f ca="1">SUM(L$15:L4441)-SUM(M$15:M4441)</f>
        <v>32700</v>
      </c>
      <c r="R4441" s="47" t="str">
        <f t="shared" ca="1" si="1315"/>
        <v>M4444</v>
      </c>
      <c r="S4441" s="40">
        <f t="shared" ca="1" si="1321"/>
        <v>0</v>
      </c>
      <c r="T4441" s="46">
        <f t="shared" ca="1" si="1322"/>
        <v>42</v>
      </c>
      <c r="X4441" s="74">
        <f t="shared" ca="1" si="1323"/>
        <v>-0.6249182116981109</v>
      </c>
      <c r="Y4441" s="75">
        <f t="shared" ca="1" si="1324"/>
        <v>-0.6249182116981109</v>
      </c>
      <c r="Z4441" s="74">
        <f t="shared" ca="1" si="1325"/>
        <v>0.53530520843261353</v>
      </c>
      <c r="AA4441" s="76">
        <f t="shared" ca="1" si="1326"/>
        <v>-624.91821169811089</v>
      </c>
      <c r="AB4441" s="76">
        <f t="shared" ca="1" si="1327"/>
        <v>535.30520843261354</v>
      </c>
    </row>
    <row r="4442" spans="1:28" x14ac:dyDescent="0.25">
      <c r="A4442" s="2">
        <f t="shared" si="1328"/>
        <v>18</v>
      </c>
      <c r="B4442" s="16">
        <f ca="1">VLOOKUP(A4442,PERIODS!$O$4:$P$33,2,FALSE)</f>
        <v>3.5000000000000003E-2</v>
      </c>
      <c r="C4442" s="15"/>
      <c r="D4442" s="18">
        <v>4428</v>
      </c>
      <c r="E4442" s="34">
        <f t="shared" ca="1" si="1311"/>
        <v>4977.0196167534978</v>
      </c>
      <c r="F4442" s="34">
        <f t="shared" ca="1" si="1312"/>
        <v>3500.0000000000005</v>
      </c>
      <c r="G4442" s="69">
        <f t="shared" ca="1" si="1316"/>
        <v>0</v>
      </c>
      <c r="H4442" s="34">
        <f t="shared" ca="1" si="1317"/>
        <v>1754.6414095513355</v>
      </c>
      <c r="I4442" s="34">
        <f t="shared" ca="1" si="1318"/>
        <v>5254.6414095513355</v>
      </c>
      <c r="J4442" s="18">
        <f ca="1">SUM(INDIRECT(ADDRESS(ROW(F4442),COLUMN(F4442),4)):INDIRECT(ADDRESS(ROW(F4442)+N$5-1,COLUMN(F4442),4)))</f>
        <v>24500.000000000004</v>
      </c>
      <c r="K4442" s="18">
        <f t="shared" ca="1" si="1319"/>
        <v>32700</v>
      </c>
      <c r="L4442" s="18">
        <f t="shared" ca="1" si="1329"/>
        <v>0</v>
      </c>
      <c r="M4442" s="18">
        <f t="shared" ca="1" si="1313"/>
        <v>0</v>
      </c>
      <c r="N4442" s="34">
        <f t="shared" ca="1" si="1320"/>
        <v>-277.62179279783777</v>
      </c>
      <c r="P4442" s="18">
        <f t="shared" ca="1" si="1314"/>
        <v>1754.6414095513355</v>
      </c>
      <c r="Q4442" s="47">
        <f ca="1">SUM(L$15:L4442)-SUM(M$15:M4442)</f>
        <v>32700</v>
      </c>
      <c r="R4442" s="47" t="str">
        <f t="shared" ca="1" si="1315"/>
        <v>M4445</v>
      </c>
      <c r="S4442" s="40">
        <f t="shared" ca="1" si="1321"/>
        <v>0</v>
      </c>
      <c r="T4442" s="46">
        <f t="shared" ca="1" si="1322"/>
        <v>48</v>
      </c>
      <c r="X4442" s="74">
        <f t="shared" ca="1" si="1323"/>
        <v>1.7546414095513356</v>
      </c>
      <c r="Y4442" s="75">
        <f t="shared" ca="1" si="1324"/>
        <v>1.7546414095513356</v>
      </c>
      <c r="Z4442" s="74">
        <f t="shared" ca="1" si="1325"/>
        <v>5.7813742246301327</v>
      </c>
      <c r="AA4442" s="76">
        <f t="shared" ca="1" si="1326"/>
        <v>1754.6414095513355</v>
      </c>
      <c r="AB4442" s="76">
        <f t="shared" ca="1" si="1327"/>
        <v>5781.3742246301326</v>
      </c>
    </row>
    <row r="4443" spans="1:28" x14ac:dyDescent="0.25">
      <c r="A4443" s="2">
        <f t="shared" si="1328"/>
        <v>19</v>
      </c>
      <c r="B4443" s="16">
        <f ca="1">VLOOKUP(A4443,PERIODS!$O$4:$P$33,2,FALSE)</f>
        <v>3.5000000000000003E-2</v>
      </c>
      <c r="C4443" s="15"/>
      <c r="D4443" s="18">
        <v>4429</v>
      </c>
      <c r="E4443" s="34">
        <f t="shared" ca="1" si="1311"/>
        <v>-277.62179279783777</v>
      </c>
      <c r="F4443" s="34">
        <f t="shared" ca="1" si="1312"/>
        <v>3500.0000000000005</v>
      </c>
      <c r="G4443" s="69">
        <f t="shared" ca="1" si="1316"/>
        <v>0</v>
      </c>
      <c r="H4443" s="34">
        <f t="shared" ca="1" si="1317"/>
        <v>-1054.400474649949</v>
      </c>
      <c r="I4443" s="34">
        <f t="shared" ca="1" si="1318"/>
        <v>2445.5995253500514</v>
      </c>
      <c r="J4443" s="18">
        <f ca="1">SUM(INDIRECT(ADDRESS(ROW(F4443),COLUMN(F4443),4)):INDIRECT(ADDRESS(ROW(F4443)+N$5-1,COLUMN(F4443),4)))</f>
        <v>24500.000000000004</v>
      </c>
      <c r="K4443" s="18">
        <f t="shared" ca="1" si="1319"/>
        <v>16350</v>
      </c>
      <c r="L4443" s="18">
        <f t="shared" ca="1" si="1329"/>
        <v>0</v>
      </c>
      <c r="M4443" s="18">
        <f t="shared" ca="1" si="1313"/>
        <v>16350</v>
      </c>
      <c r="N4443" s="34">
        <f t="shared" ca="1" si="1320"/>
        <v>13626.778681852111</v>
      </c>
      <c r="P4443" s="18">
        <f t="shared" ca="1" si="1314"/>
        <v>1054.400474649949</v>
      </c>
      <c r="Q4443" s="47">
        <f ca="1">SUM(L$15:L4443)-SUM(M$15:M4443)</f>
        <v>16350</v>
      </c>
      <c r="R4443" s="47" t="str">
        <f t="shared" ca="1" si="1315"/>
        <v>M4446</v>
      </c>
      <c r="S4443" s="40">
        <f t="shared" ca="1" si="1321"/>
        <v>0</v>
      </c>
      <c r="T4443" s="46">
        <f t="shared" ca="1" si="1322"/>
        <v>21</v>
      </c>
      <c r="X4443" s="74">
        <f t="shared" ca="1" si="1323"/>
        <v>-1.0544004746499491</v>
      </c>
      <c r="Y4443" s="75">
        <f t="shared" ca="1" si="1324"/>
        <v>-1.0544004746499491</v>
      </c>
      <c r="Z4443" s="74">
        <f t="shared" ca="1" si="1325"/>
        <v>0.34840124008108486</v>
      </c>
      <c r="AA4443" s="76">
        <f t="shared" ca="1" si="1326"/>
        <v>-1054.400474649949</v>
      </c>
      <c r="AB4443" s="76">
        <f t="shared" ca="1" si="1327"/>
        <v>348.40124008108484</v>
      </c>
    </row>
    <row r="4444" spans="1:28" x14ac:dyDescent="0.25">
      <c r="A4444" s="2">
        <f t="shared" si="1328"/>
        <v>20</v>
      </c>
      <c r="B4444" s="16">
        <f ca="1">VLOOKUP(A4444,PERIODS!$O$4:$P$33,2,FALSE)</f>
        <v>3.5000000000000003E-2</v>
      </c>
      <c r="C4444" s="15"/>
      <c r="D4444" s="18">
        <v>4430</v>
      </c>
      <c r="E4444" s="34">
        <f t="shared" ca="1" si="1311"/>
        <v>13626.778681852111</v>
      </c>
      <c r="F4444" s="34">
        <f t="shared" ca="1" si="1312"/>
        <v>3500.0000000000005</v>
      </c>
      <c r="G4444" s="69">
        <f t="shared" ca="1" si="1316"/>
        <v>0</v>
      </c>
      <c r="H4444" s="34">
        <f t="shared" ca="1" si="1317"/>
        <v>1733.755547094886</v>
      </c>
      <c r="I4444" s="34">
        <f t="shared" ca="1" si="1318"/>
        <v>5233.7555470948864</v>
      </c>
      <c r="J4444" s="18">
        <f ca="1">SUM(INDIRECT(ADDRESS(ROW(F4444),COLUMN(F4444),4)):INDIRECT(ADDRESS(ROW(F4444)+N$5-1,COLUMN(F4444),4)))</f>
        <v>24500.000000000004</v>
      </c>
      <c r="K4444" s="18">
        <f t="shared" ca="1" si="1319"/>
        <v>0</v>
      </c>
      <c r="L4444" s="18">
        <f t="shared" ca="1" si="1329"/>
        <v>0</v>
      </c>
      <c r="M4444" s="18">
        <f t="shared" ca="1" si="1313"/>
        <v>16350</v>
      </c>
      <c r="N4444" s="34">
        <f t="shared" ca="1" si="1320"/>
        <v>24743.023134757226</v>
      </c>
      <c r="P4444" s="18">
        <f t="shared" ca="1" si="1314"/>
        <v>1733.755547094886</v>
      </c>
      <c r="Q4444" s="47">
        <f ca="1">SUM(L$15:L4444)-SUM(M$15:M4444)</f>
        <v>0</v>
      </c>
      <c r="R4444" s="47" t="str">
        <f t="shared" ca="1" si="1315"/>
        <v>M4447</v>
      </c>
      <c r="S4444" s="40">
        <f t="shared" ca="1" si="1321"/>
        <v>0</v>
      </c>
      <c r="T4444" s="46">
        <f t="shared" ca="1" si="1322"/>
        <v>54</v>
      </c>
      <c r="X4444" s="74">
        <f t="shared" ca="1" si="1323"/>
        <v>1.733755547094886</v>
      </c>
      <c r="Y4444" s="75">
        <f t="shared" ca="1" si="1324"/>
        <v>1.733755547094886</v>
      </c>
      <c r="Z4444" s="74">
        <f t="shared" ca="1" si="1325"/>
        <v>5.6618774779397869</v>
      </c>
      <c r="AA4444" s="76">
        <f t="shared" ca="1" si="1326"/>
        <v>1733.755547094886</v>
      </c>
      <c r="AB4444" s="76">
        <f t="shared" ca="1" si="1327"/>
        <v>5661.8774779397872</v>
      </c>
    </row>
    <row r="4445" spans="1:28" x14ac:dyDescent="0.25">
      <c r="A4445" s="2">
        <f t="shared" si="1328"/>
        <v>21</v>
      </c>
      <c r="B4445" s="16">
        <f ca="1">VLOOKUP(A4445,PERIODS!$O$4:$P$33,2,FALSE)</f>
        <v>3.5000000000000003E-2</v>
      </c>
      <c r="C4445" s="15"/>
      <c r="D4445" s="18">
        <v>4431</v>
      </c>
      <c r="E4445" s="34">
        <f t="shared" ca="1" si="1311"/>
        <v>24743.023134757226</v>
      </c>
      <c r="F4445" s="34">
        <f t="shared" ca="1" si="1312"/>
        <v>3500.0000000000005</v>
      </c>
      <c r="G4445" s="69">
        <f t="shared" ca="1" si="1316"/>
        <v>0</v>
      </c>
      <c r="H4445" s="34">
        <f t="shared" ca="1" si="1317"/>
        <v>256.85687196175974</v>
      </c>
      <c r="I4445" s="34">
        <f t="shared" ca="1" si="1318"/>
        <v>3756.8568719617601</v>
      </c>
      <c r="J4445" s="18">
        <f ca="1">SUM(INDIRECT(ADDRESS(ROW(F4445),COLUMN(F4445),4)):INDIRECT(ADDRESS(ROW(F4445)+N$5-1,COLUMN(F4445),4)))</f>
        <v>24500.000000000004</v>
      </c>
      <c r="K4445" s="18">
        <f t="shared" ca="1" si="1319"/>
        <v>0</v>
      </c>
      <c r="L4445" s="18">
        <f t="shared" ca="1" si="1329"/>
        <v>0</v>
      </c>
      <c r="M4445" s="18">
        <f t="shared" ca="1" si="1313"/>
        <v>0</v>
      </c>
      <c r="N4445" s="34">
        <f t="shared" ca="1" si="1320"/>
        <v>20986.166262795465</v>
      </c>
      <c r="P4445" s="18">
        <f t="shared" ca="1" si="1314"/>
        <v>256.85687196175974</v>
      </c>
      <c r="Q4445" s="47">
        <f ca="1">SUM(L$15:L4445)-SUM(M$15:M4445)</f>
        <v>0</v>
      </c>
      <c r="R4445" s="47" t="str">
        <f t="shared" ca="1" si="1315"/>
        <v>M4448</v>
      </c>
      <c r="S4445" s="40">
        <f t="shared" ca="1" si="1321"/>
        <v>0</v>
      </c>
      <c r="T4445" s="46">
        <f t="shared" ca="1" si="1322"/>
        <v>79</v>
      </c>
      <c r="X4445" s="74">
        <f t="shared" ca="1" si="1323"/>
        <v>0.25685687196175971</v>
      </c>
      <c r="Y4445" s="75">
        <f t="shared" ca="1" si="1324"/>
        <v>0.25685687196175971</v>
      </c>
      <c r="Z4445" s="74">
        <f t="shared" ca="1" si="1325"/>
        <v>1.2928600689907981</v>
      </c>
      <c r="AA4445" s="76">
        <f t="shared" ca="1" si="1326"/>
        <v>256.85687196175974</v>
      </c>
      <c r="AB4445" s="76">
        <f t="shared" ca="1" si="1327"/>
        <v>1292.860068990798</v>
      </c>
    </row>
    <row r="4446" spans="1:28" x14ac:dyDescent="0.25">
      <c r="A4446" s="2">
        <f t="shared" si="1328"/>
        <v>22</v>
      </c>
      <c r="B4446" s="16">
        <f ca="1">VLOOKUP(A4446,PERIODS!$O$4:$P$33,2,FALSE)</f>
        <v>3.5000000000000003E-2</v>
      </c>
      <c r="C4446" s="15"/>
      <c r="D4446" s="18">
        <v>4432</v>
      </c>
      <c r="E4446" s="34">
        <f t="shared" ca="1" si="1311"/>
        <v>20986.166262795465</v>
      </c>
      <c r="F4446" s="34">
        <f t="shared" ca="1" si="1312"/>
        <v>3500.0000000000005</v>
      </c>
      <c r="G4446" s="69">
        <f t="shared" ca="1" si="1316"/>
        <v>0</v>
      </c>
      <c r="H4446" s="34">
        <f t="shared" ca="1" si="1317"/>
        <v>166.36353274131966</v>
      </c>
      <c r="I4446" s="34">
        <f t="shared" ca="1" si="1318"/>
        <v>3666.3635327413203</v>
      </c>
      <c r="J4446" s="18">
        <f ca="1">SUM(INDIRECT(ADDRESS(ROW(F4446),COLUMN(F4446),4)):INDIRECT(ADDRESS(ROW(F4446)+N$5-1,COLUMN(F4446),4)))</f>
        <v>25000.000000000004</v>
      </c>
      <c r="K4446" s="18">
        <f t="shared" ca="1" si="1319"/>
        <v>16350</v>
      </c>
      <c r="L4446" s="18">
        <f t="shared" ca="1" si="1329"/>
        <v>16350</v>
      </c>
      <c r="M4446" s="18">
        <f t="shared" ca="1" si="1313"/>
        <v>0</v>
      </c>
      <c r="N4446" s="34">
        <f t="shared" ca="1" si="1320"/>
        <v>17319.802730054143</v>
      </c>
      <c r="P4446" s="18">
        <f t="shared" ca="1" si="1314"/>
        <v>166.36353274131966</v>
      </c>
      <c r="Q4446" s="47">
        <f ca="1">SUM(L$15:L4446)-SUM(M$15:M4446)</f>
        <v>16350</v>
      </c>
      <c r="R4446" s="47" t="str">
        <f t="shared" ca="1" si="1315"/>
        <v>M4449</v>
      </c>
      <c r="S4446" s="40">
        <f t="shared" ca="1" si="1321"/>
        <v>0</v>
      </c>
      <c r="T4446" s="46">
        <f t="shared" ca="1" si="1322"/>
        <v>87</v>
      </c>
      <c r="X4446" s="74">
        <f t="shared" ca="1" si="1323"/>
        <v>0.16636353274131965</v>
      </c>
      <c r="Y4446" s="75">
        <f t="shared" ca="1" si="1324"/>
        <v>0.16636353274131965</v>
      </c>
      <c r="Z4446" s="74">
        <f t="shared" ca="1" si="1325"/>
        <v>1.1810023567186689</v>
      </c>
      <c r="AA4446" s="76">
        <f t="shared" ca="1" si="1326"/>
        <v>166.36353274131966</v>
      </c>
      <c r="AB4446" s="76">
        <f t="shared" ca="1" si="1327"/>
        <v>1181.002356718669</v>
      </c>
    </row>
    <row r="4447" spans="1:28" x14ac:dyDescent="0.25">
      <c r="A4447" s="2">
        <f t="shared" si="1328"/>
        <v>23</v>
      </c>
      <c r="B4447" s="16">
        <f ca="1">VLOOKUP(A4447,PERIODS!$O$4:$P$33,2,FALSE)</f>
        <v>3.5000000000000003E-2</v>
      </c>
      <c r="C4447" s="15"/>
      <c r="D4447" s="18">
        <v>4433</v>
      </c>
      <c r="E4447" s="34">
        <f t="shared" ca="1" si="1311"/>
        <v>17319.802730054143</v>
      </c>
      <c r="F4447" s="34">
        <f t="shared" ca="1" si="1312"/>
        <v>3500.0000000000005</v>
      </c>
      <c r="G4447" s="69">
        <f t="shared" ca="1" si="1316"/>
        <v>0</v>
      </c>
      <c r="H4447" s="34">
        <f t="shared" ca="1" si="1317"/>
        <v>-402.14876122688298</v>
      </c>
      <c r="I4447" s="34">
        <f t="shared" ca="1" si="1318"/>
        <v>3097.8512387731175</v>
      </c>
      <c r="J4447" s="18">
        <f ca="1">SUM(INDIRECT(ADDRESS(ROW(F4447),COLUMN(F4447),4)):INDIRECT(ADDRESS(ROW(F4447)+N$5-1,COLUMN(F4447),4)))</f>
        <v>25500.000000000004</v>
      </c>
      <c r="K4447" s="18">
        <f t="shared" ca="1" si="1319"/>
        <v>16350</v>
      </c>
      <c r="L4447" s="18">
        <f t="shared" ca="1" si="1329"/>
        <v>0</v>
      </c>
      <c r="M4447" s="18">
        <f t="shared" ca="1" si="1313"/>
        <v>0</v>
      </c>
      <c r="N4447" s="34">
        <f t="shared" ca="1" si="1320"/>
        <v>14221.951491281026</v>
      </c>
      <c r="P4447" s="18">
        <f t="shared" ca="1" si="1314"/>
        <v>402.14876122688298</v>
      </c>
      <c r="Q4447" s="47">
        <f ca="1">SUM(L$15:L4447)-SUM(M$15:M4447)</f>
        <v>16350</v>
      </c>
      <c r="R4447" s="47" t="str">
        <f t="shared" ca="1" si="1315"/>
        <v>M4450</v>
      </c>
      <c r="S4447" s="40">
        <f t="shared" ca="1" si="1321"/>
        <v>0</v>
      </c>
      <c r="T4447" s="46">
        <f t="shared" ca="1" si="1322"/>
        <v>95</v>
      </c>
      <c r="X4447" s="74">
        <f t="shared" ca="1" si="1323"/>
        <v>-0.40214876122688298</v>
      </c>
      <c r="Y4447" s="75">
        <f t="shared" ca="1" si="1324"/>
        <v>-0.40214876122688298</v>
      </c>
      <c r="Z4447" s="74">
        <f t="shared" ca="1" si="1325"/>
        <v>0.66888123469572913</v>
      </c>
      <c r="AA4447" s="76">
        <f t="shared" ca="1" si="1326"/>
        <v>-402.14876122688298</v>
      </c>
      <c r="AB4447" s="76">
        <f t="shared" ca="1" si="1327"/>
        <v>668.88123469572918</v>
      </c>
    </row>
    <row r="4448" spans="1:28" x14ac:dyDescent="0.25">
      <c r="A4448" s="2">
        <f t="shared" si="1328"/>
        <v>24</v>
      </c>
      <c r="B4448" s="16">
        <f ca="1">VLOOKUP(A4448,PERIODS!$O$4:$P$33,2,FALSE)</f>
        <v>3.5000000000000003E-2</v>
      </c>
      <c r="C4448" s="15"/>
      <c r="D4448" s="18">
        <v>4434</v>
      </c>
      <c r="E4448" s="34">
        <f t="shared" ca="1" si="1311"/>
        <v>14221.951491281026</v>
      </c>
      <c r="F4448" s="34">
        <f t="shared" ca="1" si="1312"/>
        <v>3500.0000000000005</v>
      </c>
      <c r="G4448" s="69">
        <f t="shared" ca="1" si="1316"/>
        <v>0</v>
      </c>
      <c r="H4448" s="34">
        <f t="shared" ca="1" si="1317"/>
        <v>-2429.7096703678735</v>
      </c>
      <c r="I4448" s="34">
        <f t="shared" ca="1" si="1318"/>
        <v>1070.2903296321269</v>
      </c>
      <c r="J4448" s="18">
        <f ca="1">SUM(INDIRECT(ADDRESS(ROW(F4448),COLUMN(F4448),4)):INDIRECT(ADDRESS(ROW(F4448)+N$5-1,COLUMN(F4448),4)))</f>
        <v>26000</v>
      </c>
      <c r="K4448" s="18">
        <f t="shared" ca="1" si="1319"/>
        <v>16350</v>
      </c>
      <c r="L4448" s="18">
        <f t="shared" ca="1" si="1329"/>
        <v>0</v>
      </c>
      <c r="M4448" s="18">
        <f t="shared" ca="1" si="1313"/>
        <v>0</v>
      </c>
      <c r="N4448" s="34">
        <f t="shared" ca="1" si="1320"/>
        <v>13151.661161648899</v>
      </c>
      <c r="P4448" s="18">
        <f t="shared" ca="1" si="1314"/>
        <v>2429.7096703678735</v>
      </c>
      <c r="Q4448" s="47">
        <f ca="1">SUM(L$15:L4448)-SUM(M$15:M4448)</f>
        <v>16350</v>
      </c>
      <c r="R4448" s="47" t="str">
        <f t="shared" ca="1" si="1315"/>
        <v>M4451</v>
      </c>
      <c r="S4448" s="40">
        <f t="shared" ca="1" si="1321"/>
        <v>0</v>
      </c>
      <c r="T4448" s="46">
        <f t="shared" ca="1" si="1322"/>
        <v>72</v>
      </c>
      <c r="X4448" s="74">
        <f t="shared" ca="1" si="1323"/>
        <v>-2.4297096703678736</v>
      </c>
      <c r="Y4448" s="75">
        <f t="shared" ca="1" si="1324"/>
        <v>-2.4297096703678736</v>
      </c>
      <c r="Z4448" s="74">
        <f t="shared" ca="1" si="1325"/>
        <v>8.8062395994318199E-2</v>
      </c>
      <c r="AA4448" s="76">
        <f t="shared" ca="1" si="1326"/>
        <v>-2429.7096703678735</v>
      </c>
      <c r="AB4448" s="76">
        <f t="shared" ca="1" si="1327"/>
        <v>88.062395994318194</v>
      </c>
    </row>
    <row r="4449" spans="1:28" x14ac:dyDescent="0.25">
      <c r="A4449" s="2">
        <f t="shared" si="1328"/>
        <v>25</v>
      </c>
      <c r="B4449" s="16">
        <f ca="1">VLOOKUP(A4449,PERIODS!$O$4:$P$33,2,FALSE)</f>
        <v>3.5000000000000003E-2</v>
      </c>
      <c r="C4449" s="15"/>
      <c r="D4449" s="18">
        <v>4435</v>
      </c>
      <c r="E4449" s="34">
        <f t="shared" ca="1" si="1311"/>
        <v>13151.661161648899</v>
      </c>
      <c r="F4449" s="34">
        <f t="shared" ca="1" si="1312"/>
        <v>3500.0000000000005</v>
      </c>
      <c r="G4449" s="69">
        <f t="shared" ca="1" si="1316"/>
        <v>0</v>
      </c>
      <c r="H4449" s="34">
        <f t="shared" ca="1" si="1317"/>
        <v>877.8158533870926</v>
      </c>
      <c r="I4449" s="34">
        <f t="shared" ca="1" si="1318"/>
        <v>4377.8158533870928</v>
      </c>
      <c r="J4449" s="18">
        <f ca="1">SUM(INDIRECT(ADDRESS(ROW(F4449),COLUMN(F4449),4)):INDIRECT(ADDRESS(ROW(F4449)+N$5-1,COLUMN(F4449),4)))</f>
        <v>24900</v>
      </c>
      <c r="K4449" s="18">
        <f t="shared" ca="1" si="1319"/>
        <v>0</v>
      </c>
      <c r="L4449" s="18">
        <f t="shared" ca="1" si="1329"/>
        <v>0</v>
      </c>
      <c r="M4449" s="18">
        <f t="shared" ca="1" si="1313"/>
        <v>16350</v>
      </c>
      <c r="N4449" s="34">
        <f t="shared" ca="1" si="1320"/>
        <v>25123.845308261807</v>
      </c>
      <c r="P4449" s="18">
        <f t="shared" ca="1" si="1314"/>
        <v>877.8158533870926</v>
      </c>
      <c r="Q4449" s="47">
        <f ca="1">SUM(L$15:L4449)-SUM(M$15:M4449)</f>
        <v>0</v>
      </c>
      <c r="R4449" s="47" t="str">
        <f t="shared" ca="1" si="1315"/>
        <v>M4452</v>
      </c>
      <c r="S4449" s="40">
        <f t="shared" ca="1" si="1321"/>
        <v>0</v>
      </c>
      <c r="T4449" s="46">
        <f t="shared" ca="1" si="1322"/>
        <v>71</v>
      </c>
      <c r="X4449" s="74">
        <f t="shared" ca="1" si="1323"/>
        <v>0.87781585338709256</v>
      </c>
      <c r="Y4449" s="75">
        <f t="shared" ca="1" si="1324"/>
        <v>0.87781585338709256</v>
      </c>
      <c r="Z4449" s="74">
        <f t="shared" ca="1" si="1325"/>
        <v>2.4056396943991678</v>
      </c>
      <c r="AA4449" s="76">
        <f t="shared" ca="1" si="1326"/>
        <v>877.8158533870926</v>
      </c>
      <c r="AB4449" s="76">
        <f t="shared" ca="1" si="1327"/>
        <v>2405.6396943991676</v>
      </c>
    </row>
    <row r="4450" spans="1:28" x14ac:dyDescent="0.25">
      <c r="A4450" s="2">
        <f t="shared" si="1328"/>
        <v>26</v>
      </c>
      <c r="B4450" s="16">
        <f ca="1">VLOOKUP(A4450,PERIODS!$O$4:$P$33,2,FALSE)</f>
        <v>3.5000000000000003E-2</v>
      </c>
      <c r="C4450" s="15"/>
      <c r="D4450" s="18">
        <v>4436</v>
      </c>
      <c r="E4450" s="34">
        <f t="shared" ref="E4450:E4513" ca="1" si="1330">N4449</f>
        <v>25123.845308261807</v>
      </c>
      <c r="F4450" s="34">
        <f t="shared" ca="1" si="1312"/>
        <v>3500.0000000000005</v>
      </c>
      <c r="G4450" s="69">
        <f t="shared" ca="1" si="1316"/>
        <v>0</v>
      </c>
      <c r="H4450" s="34">
        <f t="shared" ca="1" si="1317"/>
        <v>131.30913191569812</v>
      </c>
      <c r="I4450" s="34">
        <f t="shared" ca="1" si="1318"/>
        <v>3631.3091319156983</v>
      </c>
      <c r="J4450" s="18">
        <f ca="1">SUM(INDIRECT(ADDRESS(ROW(F4450),COLUMN(F4450),4)):INDIRECT(ADDRESS(ROW(F4450)+N$5-1,COLUMN(F4450),4)))</f>
        <v>23900</v>
      </c>
      <c r="K4450" s="18">
        <f t="shared" ca="1" si="1319"/>
        <v>0</v>
      </c>
      <c r="L4450" s="18">
        <f t="shared" ca="1" si="1329"/>
        <v>0</v>
      </c>
      <c r="M4450" s="18">
        <f t="shared" ca="1" si="1313"/>
        <v>0</v>
      </c>
      <c r="N4450" s="34">
        <f t="shared" ca="1" si="1320"/>
        <v>21492.536176346108</v>
      </c>
      <c r="P4450" s="18">
        <f t="shared" ca="1" si="1314"/>
        <v>131.30913191569812</v>
      </c>
      <c r="Q4450" s="47">
        <f ca="1">SUM(L$15:L4450)-SUM(M$15:M4450)</f>
        <v>0</v>
      </c>
      <c r="R4450" s="47" t="str">
        <f t="shared" ca="1" si="1315"/>
        <v>M4453</v>
      </c>
      <c r="S4450" s="40">
        <f t="shared" ca="1" si="1321"/>
        <v>0</v>
      </c>
      <c r="T4450" s="46">
        <f t="shared" ca="1" si="1322"/>
        <v>81</v>
      </c>
      <c r="X4450" s="74">
        <f t="shared" ca="1" si="1323"/>
        <v>0.13130913191569812</v>
      </c>
      <c r="Y4450" s="75">
        <f t="shared" ca="1" si="1324"/>
        <v>0.13130913191569812</v>
      </c>
      <c r="Z4450" s="74">
        <f t="shared" ca="1" si="1325"/>
        <v>1.1403202362107836</v>
      </c>
      <c r="AA4450" s="76">
        <f t="shared" ca="1" si="1326"/>
        <v>131.30913191569812</v>
      </c>
      <c r="AB4450" s="76">
        <f t="shared" ca="1" si="1327"/>
        <v>1140.3202362107836</v>
      </c>
    </row>
    <row r="4451" spans="1:28" x14ac:dyDescent="0.25">
      <c r="A4451" s="2">
        <f t="shared" si="1328"/>
        <v>27</v>
      </c>
      <c r="B4451" s="16">
        <f ca="1">VLOOKUP(A4451,PERIODS!$O$4:$P$33,2,FALSE)</f>
        <v>3.5000000000000003E-2</v>
      </c>
      <c r="C4451" s="15"/>
      <c r="D4451" s="18">
        <v>4437</v>
      </c>
      <c r="E4451" s="34">
        <f t="shared" ca="1" si="1330"/>
        <v>21492.536176346108</v>
      </c>
      <c r="F4451" s="34">
        <f t="shared" ca="1" si="1312"/>
        <v>3500.0000000000005</v>
      </c>
      <c r="G4451" s="69">
        <f t="shared" ca="1" si="1316"/>
        <v>0</v>
      </c>
      <c r="H4451" s="34">
        <f t="shared" ca="1" si="1317"/>
        <v>-1306.3042458851553</v>
      </c>
      <c r="I4451" s="34">
        <f t="shared" ca="1" si="1318"/>
        <v>2193.6957541148449</v>
      </c>
      <c r="J4451" s="18">
        <f ca="1">SUM(INDIRECT(ADDRESS(ROW(F4451),COLUMN(F4451),4)):INDIRECT(ADDRESS(ROW(F4451)+N$5-1,COLUMN(F4451),4)))</f>
        <v>22900</v>
      </c>
      <c r="K4451" s="18">
        <f t="shared" ca="1" si="1319"/>
        <v>16350</v>
      </c>
      <c r="L4451" s="18">
        <f t="shared" ca="1" si="1329"/>
        <v>16350</v>
      </c>
      <c r="M4451" s="18">
        <f t="shared" ca="1" si="1313"/>
        <v>0</v>
      </c>
      <c r="N4451" s="34">
        <f t="shared" ca="1" si="1320"/>
        <v>19298.840422231264</v>
      </c>
      <c r="P4451" s="18">
        <f t="shared" ca="1" si="1314"/>
        <v>1306.3042458851553</v>
      </c>
      <c r="Q4451" s="47">
        <f ca="1">SUM(L$15:L4451)-SUM(M$15:M4451)</f>
        <v>16350</v>
      </c>
      <c r="R4451" s="47" t="str">
        <f t="shared" ca="1" si="1315"/>
        <v>M4454</v>
      </c>
      <c r="S4451" s="40">
        <f t="shared" ca="1" si="1321"/>
        <v>0</v>
      </c>
      <c r="T4451" s="46">
        <f t="shared" ca="1" si="1322"/>
        <v>61</v>
      </c>
      <c r="X4451" s="74">
        <f t="shared" ca="1" si="1323"/>
        <v>-1.3063042458851553</v>
      </c>
      <c r="Y4451" s="75">
        <f t="shared" ca="1" si="1324"/>
        <v>-1.3063042458851553</v>
      </c>
      <c r="Z4451" s="74">
        <f t="shared" ca="1" si="1325"/>
        <v>0.27081908992237586</v>
      </c>
      <c r="AA4451" s="76">
        <f t="shared" ca="1" si="1326"/>
        <v>-1306.3042458851553</v>
      </c>
      <c r="AB4451" s="76">
        <f t="shared" ca="1" si="1327"/>
        <v>270.81908992237584</v>
      </c>
    </row>
    <row r="4452" spans="1:28" x14ac:dyDescent="0.25">
      <c r="A4452" s="2">
        <f t="shared" si="1328"/>
        <v>28</v>
      </c>
      <c r="B4452" s="16">
        <f ca="1">VLOOKUP(A4452,PERIODS!$O$4:$P$33,2,FALSE)</f>
        <v>0.04</v>
      </c>
      <c r="C4452" s="15"/>
      <c r="D4452" s="18">
        <v>4438</v>
      </c>
      <c r="E4452" s="34">
        <f t="shared" ca="1" si="1330"/>
        <v>19298.840422231264</v>
      </c>
      <c r="F4452" s="34">
        <f t="shared" ca="1" si="1312"/>
        <v>4000</v>
      </c>
      <c r="G4452" s="69">
        <f t="shared" ca="1" si="1316"/>
        <v>0</v>
      </c>
      <c r="H4452" s="34">
        <f t="shared" ca="1" si="1317"/>
        <v>1119.356010458858</v>
      </c>
      <c r="I4452" s="34">
        <f t="shared" ca="1" si="1318"/>
        <v>5119.3560104588578</v>
      </c>
      <c r="J4452" s="18">
        <f ca="1">SUM(INDIRECT(ADDRESS(ROW(F4452),COLUMN(F4452),4)):INDIRECT(ADDRESS(ROW(F4452)+N$5-1,COLUMN(F4452),4)))</f>
        <v>21900</v>
      </c>
      <c r="K4452" s="18">
        <f t="shared" ca="1" si="1319"/>
        <v>16350</v>
      </c>
      <c r="L4452" s="18">
        <f t="shared" ca="1" si="1329"/>
        <v>0</v>
      </c>
      <c r="M4452" s="18">
        <f t="shared" ca="1" si="1313"/>
        <v>0</v>
      </c>
      <c r="N4452" s="34">
        <f t="shared" ca="1" si="1320"/>
        <v>14179.484411772406</v>
      </c>
      <c r="P4452" s="18">
        <f t="shared" ca="1" si="1314"/>
        <v>1119.356010458858</v>
      </c>
      <c r="Q4452" s="47">
        <f ca="1">SUM(L$15:L4452)-SUM(M$15:M4452)</f>
        <v>16350</v>
      </c>
      <c r="R4452" s="47" t="str">
        <f t="shared" ca="1" si="1315"/>
        <v>M4455</v>
      </c>
      <c r="S4452" s="40">
        <f t="shared" ca="1" si="1321"/>
        <v>0</v>
      </c>
      <c r="T4452" s="46">
        <f t="shared" ca="1" si="1322"/>
        <v>88</v>
      </c>
      <c r="X4452" s="74">
        <f t="shared" ca="1" si="1323"/>
        <v>1.119356010458858</v>
      </c>
      <c r="Y4452" s="75">
        <f t="shared" ca="1" si="1324"/>
        <v>1.119356010458858</v>
      </c>
      <c r="Z4452" s="74">
        <f t="shared" ca="1" si="1325"/>
        <v>3.0628811046365962</v>
      </c>
      <c r="AA4452" s="76">
        <f t="shared" ca="1" si="1326"/>
        <v>1119.356010458858</v>
      </c>
      <c r="AB4452" s="76">
        <f t="shared" ca="1" si="1327"/>
        <v>3062.8811046365963</v>
      </c>
    </row>
    <row r="4453" spans="1:28" x14ac:dyDescent="0.25">
      <c r="A4453" s="2">
        <f t="shared" si="1328"/>
        <v>29</v>
      </c>
      <c r="B4453" s="16">
        <f ca="1">VLOOKUP(A4453,PERIODS!$O$4:$P$33,2,FALSE)</f>
        <v>0.04</v>
      </c>
      <c r="C4453" s="15"/>
      <c r="D4453" s="18">
        <v>4439</v>
      </c>
      <c r="E4453" s="34">
        <f t="shared" ca="1" si="1330"/>
        <v>14179.484411772406</v>
      </c>
      <c r="F4453" s="34">
        <f t="shared" ca="1" si="1312"/>
        <v>4000</v>
      </c>
      <c r="G4453" s="69">
        <f t="shared" ca="1" si="1316"/>
        <v>0</v>
      </c>
      <c r="H4453" s="34">
        <f t="shared" ca="1" si="1317"/>
        <v>-831.91697669967834</v>
      </c>
      <c r="I4453" s="34">
        <f t="shared" ca="1" si="1318"/>
        <v>3168.0830233003217</v>
      </c>
      <c r="J4453" s="18">
        <f ca="1">SUM(INDIRECT(ADDRESS(ROW(F4453),COLUMN(F4453),4)):INDIRECT(ADDRESS(ROW(F4453)+N$5-1,COLUMN(F4453),4)))</f>
        <v>21200</v>
      </c>
      <c r="K4453" s="18">
        <f t="shared" ca="1" si="1319"/>
        <v>16350</v>
      </c>
      <c r="L4453" s="18">
        <f t="shared" ca="1" si="1329"/>
        <v>0</v>
      </c>
      <c r="M4453" s="18">
        <f t="shared" ca="1" si="1313"/>
        <v>0</v>
      </c>
      <c r="N4453" s="34">
        <f t="shared" ca="1" si="1320"/>
        <v>11011.401388472084</v>
      </c>
      <c r="P4453" s="18">
        <f t="shared" ca="1" si="1314"/>
        <v>831.91697669967834</v>
      </c>
      <c r="Q4453" s="47">
        <f ca="1">SUM(L$15:L4453)-SUM(M$15:M4453)</f>
        <v>16350</v>
      </c>
      <c r="R4453" s="47" t="str">
        <f t="shared" ca="1" si="1315"/>
        <v>M4456</v>
      </c>
      <c r="S4453" s="40">
        <f t="shared" ca="1" si="1321"/>
        <v>0</v>
      </c>
      <c r="T4453" s="46">
        <f t="shared" ca="1" si="1322"/>
        <v>67</v>
      </c>
      <c r="X4453" s="74">
        <f t="shared" ca="1" si="1323"/>
        <v>-0.83191697669967835</v>
      </c>
      <c r="Y4453" s="75">
        <f t="shared" ca="1" si="1324"/>
        <v>-0.83191697669967835</v>
      </c>
      <c r="Z4453" s="74">
        <f t="shared" ca="1" si="1325"/>
        <v>0.43521419068491862</v>
      </c>
      <c r="AA4453" s="76">
        <f t="shared" ca="1" si="1326"/>
        <v>-831.91697669967834</v>
      </c>
      <c r="AB4453" s="76">
        <f t="shared" ca="1" si="1327"/>
        <v>435.21419068491861</v>
      </c>
    </row>
    <row r="4454" spans="1:28" x14ac:dyDescent="0.25">
      <c r="A4454" s="2">
        <f t="shared" si="1328"/>
        <v>30</v>
      </c>
      <c r="B4454" s="16">
        <f ca="1">VLOOKUP(A4454,PERIODS!$O$4:$P$33,2,FALSE)</f>
        <v>0.04</v>
      </c>
      <c r="C4454" s="15"/>
      <c r="D4454" s="18">
        <v>4440</v>
      </c>
      <c r="E4454" s="34">
        <f t="shared" ca="1" si="1330"/>
        <v>11011.401388472084</v>
      </c>
      <c r="F4454" s="34">
        <f t="shared" ca="1" si="1312"/>
        <v>4000</v>
      </c>
      <c r="G4454" s="69">
        <f t="shared" ca="1" si="1316"/>
        <v>0</v>
      </c>
      <c r="H4454" s="34">
        <f t="shared" ca="1" si="1317"/>
        <v>-271.95108223776214</v>
      </c>
      <c r="I4454" s="34">
        <f t="shared" ca="1" si="1318"/>
        <v>3728.048917762238</v>
      </c>
      <c r="J4454" s="18">
        <f ca="1">SUM(INDIRECT(ADDRESS(ROW(F4454),COLUMN(F4454),4)):INDIRECT(ADDRESS(ROW(F4454)+N$5-1,COLUMN(F4454),4)))</f>
        <v>20500</v>
      </c>
      <c r="K4454" s="18">
        <f t="shared" ca="1" si="1319"/>
        <v>0</v>
      </c>
      <c r="L4454" s="18">
        <f t="shared" ca="1" si="1329"/>
        <v>0</v>
      </c>
      <c r="M4454" s="18">
        <f t="shared" ca="1" si="1313"/>
        <v>16350</v>
      </c>
      <c r="N4454" s="34">
        <f t="shared" ca="1" si="1320"/>
        <v>23633.352470709848</v>
      </c>
      <c r="P4454" s="18">
        <f t="shared" ca="1" si="1314"/>
        <v>271.95108223776214</v>
      </c>
      <c r="Q4454" s="47">
        <f ca="1">SUM(L$15:L4454)-SUM(M$15:M4454)</f>
        <v>0</v>
      </c>
      <c r="R4454" s="47" t="str">
        <f t="shared" ca="1" si="1315"/>
        <v>M4457</v>
      </c>
      <c r="S4454" s="40">
        <f t="shared" ca="1" si="1321"/>
        <v>0</v>
      </c>
      <c r="T4454" s="46">
        <f t="shared" ca="1" si="1322"/>
        <v>38</v>
      </c>
      <c r="X4454" s="74">
        <f t="shared" ca="1" si="1323"/>
        <v>-0.27195108223776215</v>
      </c>
      <c r="Y4454" s="75">
        <f t="shared" ca="1" si="1324"/>
        <v>-0.27195108223776215</v>
      </c>
      <c r="Z4454" s="74">
        <f t="shared" ca="1" si="1325"/>
        <v>0.76189153020699485</v>
      </c>
      <c r="AA4454" s="76">
        <f t="shared" ca="1" si="1326"/>
        <v>-271.95108223776214</v>
      </c>
      <c r="AB4454" s="76">
        <f t="shared" ca="1" si="1327"/>
        <v>761.89153020699484</v>
      </c>
    </row>
    <row r="4455" spans="1:28" x14ac:dyDescent="0.25">
      <c r="A4455" s="2">
        <f t="shared" si="1328"/>
        <v>1</v>
      </c>
      <c r="B4455" s="16">
        <f ca="1">VLOOKUP(A4455,PERIODS!$O$4:$P$33,2,FALSE)</f>
        <v>2.4E-2</v>
      </c>
      <c r="C4455" s="15"/>
      <c r="D4455" s="18">
        <v>4441</v>
      </c>
      <c r="E4455" s="34">
        <f t="shared" ca="1" si="1330"/>
        <v>23633.352470709848</v>
      </c>
      <c r="F4455" s="34">
        <f t="shared" ca="1" si="1312"/>
        <v>2400</v>
      </c>
      <c r="G4455" s="69">
        <f t="shared" ca="1" si="1316"/>
        <v>0</v>
      </c>
      <c r="H4455" s="34">
        <f t="shared" ca="1" si="1317"/>
        <v>-290.53270392259657</v>
      </c>
      <c r="I4455" s="34">
        <f t="shared" ca="1" si="1318"/>
        <v>2109.4672960774033</v>
      </c>
      <c r="J4455" s="18">
        <f ca="1">SUM(INDIRECT(ADDRESS(ROW(F4455),COLUMN(F4455),4)):INDIRECT(ADDRESS(ROW(F4455)+N$5-1,COLUMN(F4455),4)))</f>
        <v>19800</v>
      </c>
      <c r="K4455" s="18">
        <f t="shared" ca="1" si="1319"/>
        <v>0</v>
      </c>
      <c r="L4455" s="18">
        <f t="shared" ca="1" si="1329"/>
        <v>0</v>
      </c>
      <c r="M4455" s="18">
        <f t="shared" ca="1" si="1313"/>
        <v>0</v>
      </c>
      <c r="N4455" s="34">
        <f t="shared" ca="1" si="1320"/>
        <v>21523.885174632444</v>
      </c>
      <c r="P4455" s="18">
        <f t="shared" ca="1" si="1314"/>
        <v>290.53270392259657</v>
      </c>
      <c r="Q4455" s="47">
        <f ca="1">SUM(L$15:L4455)-SUM(M$15:M4455)</f>
        <v>0</v>
      </c>
      <c r="R4455" s="47" t="str">
        <f t="shared" ca="1" si="1315"/>
        <v>M4458</v>
      </c>
      <c r="S4455" s="40">
        <f t="shared" ca="1" si="1321"/>
        <v>0</v>
      </c>
      <c r="T4455" s="46">
        <f t="shared" ca="1" si="1322"/>
        <v>87</v>
      </c>
      <c r="X4455" s="74">
        <f t="shared" ca="1" si="1323"/>
        <v>-0.29053270392259656</v>
      </c>
      <c r="Y4455" s="75">
        <f t="shared" ca="1" si="1324"/>
        <v>-0.29053270392259656</v>
      </c>
      <c r="Z4455" s="74">
        <f t="shared" ca="1" si="1325"/>
        <v>0.74786507079080455</v>
      </c>
      <c r="AA4455" s="76">
        <f t="shared" ca="1" si="1326"/>
        <v>-290.53270392259657</v>
      </c>
      <c r="AB4455" s="76">
        <f t="shared" ca="1" si="1327"/>
        <v>747.86507079080457</v>
      </c>
    </row>
    <row r="4456" spans="1:28" x14ac:dyDescent="0.25">
      <c r="A4456" s="2">
        <f t="shared" si="1328"/>
        <v>2</v>
      </c>
      <c r="B4456" s="16">
        <f ca="1">VLOOKUP(A4456,PERIODS!$O$4:$P$33,2,FALSE)</f>
        <v>2.5000000000000001E-2</v>
      </c>
      <c r="C4456" s="15"/>
      <c r="D4456" s="18">
        <v>4442</v>
      </c>
      <c r="E4456" s="34">
        <f t="shared" ca="1" si="1330"/>
        <v>21523.885174632444</v>
      </c>
      <c r="F4456" s="34">
        <f t="shared" ca="1" si="1312"/>
        <v>2500</v>
      </c>
      <c r="G4456" s="69">
        <f t="shared" ca="1" si="1316"/>
        <v>0</v>
      </c>
      <c r="H4456" s="34">
        <f t="shared" ca="1" si="1317"/>
        <v>842.42284705556813</v>
      </c>
      <c r="I4456" s="34">
        <f t="shared" ca="1" si="1318"/>
        <v>3342.4228470555681</v>
      </c>
      <c r="J4456" s="18">
        <f ca="1">SUM(INDIRECT(ADDRESS(ROW(F4456),COLUMN(F4456),4)):INDIRECT(ADDRESS(ROW(F4456)+N$5-1,COLUMN(F4456),4)))</f>
        <v>20700</v>
      </c>
      <c r="K4456" s="18">
        <f t="shared" ca="1" si="1319"/>
        <v>0</v>
      </c>
      <c r="L4456" s="18">
        <f t="shared" ca="1" si="1329"/>
        <v>0</v>
      </c>
      <c r="M4456" s="18">
        <f t="shared" ca="1" si="1313"/>
        <v>0</v>
      </c>
      <c r="N4456" s="34">
        <f t="shared" ca="1" si="1320"/>
        <v>18181.462327576875</v>
      </c>
      <c r="P4456" s="18">
        <f t="shared" ca="1" si="1314"/>
        <v>842.42284705556813</v>
      </c>
      <c r="Q4456" s="47">
        <f ca="1">SUM(L$15:L4456)-SUM(M$15:M4456)</f>
        <v>0</v>
      </c>
      <c r="R4456" s="47" t="str">
        <f t="shared" ca="1" si="1315"/>
        <v>M4459</v>
      </c>
      <c r="S4456" s="40">
        <f t="shared" ca="1" si="1321"/>
        <v>0</v>
      </c>
      <c r="T4456" s="46">
        <f t="shared" ca="1" si="1322"/>
        <v>19</v>
      </c>
      <c r="X4456" s="74">
        <f t="shared" ca="1" si="1323"/>
        <v>0.84242284705556814</v>
      </c>
      <c r="Y4456" s="75">
        <f t="shared" ca="1" si="1324"/>
        <v>0.84242284705556814</v>
      </c>
      <c r="Z4456" s="74">
        <f t="shared" ca="1" si="1325"/>
        <v>2.3219859839391566</v>
      </c>
      <c r="AA4456" s="76">
        <f t="shared" ca="1" si="1326"/>
        <v>842.42284705556813</v>
      </c>
      <c r="AB4456" s="76">
        <f t="shared" ca="1" si="1327"/>
        <v>2321.9859839391565</v>
      </c>
    </row>
    <row r="4457" spans="1:28" x14ac:dyDescent="0.25">
      <c r="A4457" s="2">
        <f t="shared" si="1328"/>
        <v>3</v>
      </c>
      <c r="B4457" s="16">
        <f ca="1">VLOOKUP(A4457,PERIODS!$O$4:$P$33,2,FALSE)</f>
        <v>2.5000000000000001E-2</v>
      </c>
      <c r="C4457" s="15"/>
      <c r="D4457" s="18">
        <v>4443</v>
      </c>
      <c r="E4457" s="34">
        <f t="shared" ca="1" si="1330"/>
        <v>18181.462327576875</v>
      </c>
      <c r="F4457" s="34">
        <f t="shared" ca="1" si="1312"/>
        <v>2500</v>
      </c>
      <c r="G4457" s="69">
        <f t="shared" ca="1" si="1316"/>
        <v>0</v>
      </c>
      <c r="H4457" s="34">
        <f t="shared" ca="1" si="1317"/>
        <v>-112.62863466624854</v>
      </c>
      <c r="I4457" s="34">
        <f t="shared" ca="1" si="1318"/>
        <v>2387.3713653337513</v>
      </c>
      <c r="J4457" s="18">
        <f ca="1">SUM(INDIRECT(ADDRESS(ROW(F4457),COLUMN(F4457),4)):INDIRECT(ADDRESS(ROW(F4457)+N$5-1,COLUMN(F4457),4)))</f>
        <v>21500</v>
      </c>
      <c r="K4457" s="18">
        <f t="shared" ca="1" si="1319"/>
        <v>16350</v>
      </c>
      <c r="L4457" s="18">
        <f t="shared" ca="1" si="1329"/>
        <v>16350</v>
      </c>
      <c r="M4457" s="18">
        <f t="shared" ca="1" si="1313"/>
        <v>0</v>
      </c>
      <c r="N4457" s="34">
        <f t="shared" ca="1" si="1320"/>
        <v>15794.090962243125</v>
      </c>
      <c r="P4457" s="18">
        <f t="shared" ca="1" si="1314"/>
        <v>112.62863466624854</v>
      </c>
      <c r="Q4457" s="47">
        <f ca="1">SUM(L$15:L4457)-SUM(M$15:M4457)</f>
        <v>16350</v>
      </c>
      <c r="R4457" s="47" t="str">
        <f t="shared" ca="1" si="1315"/>
        <v>M4460</v>
      </c>
      <c r="S4457" s="40">
        <f t="shared" ca="1" si="1321"/>
        <v>0</v>
      </c>
      <c r="T4457" s="46">
        <f t="shared" ca="1" si="1322"/>
        <v>44</v>
      </c>
      <c r="X4457" s="74">
        <f t="shared" ca="1" si="1323"/>
        <v>-0.11262863466624855</v>
      </c>
      <c r="Y4457" s="75">
        <f t="shared" ca="1" si="1324"/>
        <v>-0.11262863466624855</v>
      </c>
      <c r="Z4457" s="74">
        <f t="shared" ca="1" si="1325"/>
        <v>0.89348240690481562</v>
      </c>
      <c r="AA4457" s="76">
        <f t="shared" ca="1" si="1326"/>
        <v>-112.62863466624854</v>
      </c>
      <c r="AB4457" s="76">
        <f t="shared" ca="1" si="1327"/>
        <v>893.48240690481566</v>
      </c>
    </row>
    <row r="4458" spans="1:28" x14ac:dyDescent="0.25">
      <c r="A4458" s="2">
        <f t="shared" si="1328"/>
        <v>4</v>
      </c>
      <c r="B4458" s="16">
        <f ca="1">VLOOKUP(A4458,PERIODS!$O$4:$P$33,2,FALSE)</f>
        <v>2.5000000000000001E-2</v>
      </c>
      <c r="C4458" s="15"/>
      <c r="D4458" s="18">
        <v>4444</v>
      </c>
      <c r="E4458" s="34">
        <f t="shared" ca="1" si="1330"/>
        <v>15794.090962243125</v>
      </c>
      <c r="F4458" s="34">
        <f t="shared" ca="1" si="1312"/>
        <v>2500</v>
      </c>
      <c r="G4458" s="69">
        <f t="shared" ca="1" si="1316"/>
        <v>0</v>
      </c>
      <c r="H4458" s="34">
        <f t="shared" ca="1" si="1317"/>
        <v>209.93330431342315</v>
      </c>
      <c r="I4458" s="34">
        <f t="shared" ca="1" si="1318"/>
        <v>2709.9333043134229</v>
      </c>
      <c r="J4458" s="18">
        <f ca="1">SUM(INDIRECT(ADDRESS(ROW(F4458),COLUMN(F4458),4)):INDIRECT(ADDRESS(ROW(F4458)+N$5-1,COLUMN(F4458),4)))</f>
        <v>22300</v>
      </c>
      <c r="K4458" s="18">
        <f t="shared" ca="1" si="1319"/>
        <v>16350</v>
      </c>
      <c r="L4458" s="18">
        <f t="shared" ca="1" si="1329"/>
        <v>0</v>
      </c>
      <c r="M4458" s="18">
        <f t="shared" ca="1" si="1313"/>
        <v>0</v>
      </c>
      <c r="N4458" s="34">
        <f t="shared" ca="1" si="1320"/>
        <v>13084.157657929702</v>
      </c>
      <c r="P4458" s="18">
        <f t="shared" ca="1" si="1314"/>
        <v>209.93330431342315</v>
      </c>
      <c r="Q4458" s="47">
        <f ca="1">SUM(L$15:L4458)-SUM(M$15:M4458)</f>
        <v>16350</v>
      </c>
      <c r="R4458" s="47" t="str">
        <f t="shared" ca="1" si="1315"/>
        <v>M4461</v>
      </c>
      <c r="S4458" s="40">
        <f t="shared" ca="1" si="1321"/>
        <v>0</v>
      </c>
      <c r="T4458" s="46">
        <f t="shared" ca="1" si="1322"/>
        <v>2</v>
      </c>
      <c r="X4458" s="74">
        <f t="shared" ca="1" si="1323"/>
        <v>0.20993330431342316</v>
      </c>
      <c r="Y4458" s="75">
        <f t="shared" ca="1" si="1324"/>
        <v>0.20993330431342316</v>
      </c>
      <c r="Z4458" s="74">
        <f t="shared" ca="1" si="1325"/>
        <v>1.2335957816953527</v>
      </c>
      <c r="AA4458" s="76">
        <f t="shared" ca="1" si="1326"/>
        <v>209.93330431342315</v>
      </c>
      <c r="AB4458" s="76">
        <f t="shared" ca="1" si="1327"/>
        <v>1233.5957816953526</v>
      </c>
    </row>
    <row r="4459" spans="1:28" x14ac:dyDescent="0.25">
      <c r="A4459" s="2">
        <f t="shared" si="1328"/>
        <v>5</v>
      </c>
      <c r="B4459" s="16">
        <f ca="1">VLOOKUP(A4459,PERIODS!$O$4:$P$33,2,FALSE)</f>
        <v>3.3000000000000002E-2</v>
      </c>
      <c r="C4459" s="15"/>
      <c r="D4459" s="18">
        <v>4445</v>
      </c>
      <c r="E4459" s="34">
        <f t="shared" ca="1" si="1330"/>
        <v>13084.157657929702</v>
      </c>
      <c r="F4459" s="34">
        <f t="shared" ca="1" si="1312"/>
        <v>3300</v>
      </c>
      <c r="G4459" s="69">
        <f t="shared" ca="1" si="1316"/>
        <v>0</v>
      </c>
      <c r="H4459" s="34">
        <f t="shared" ca="1" si="1317"/>
        <v>1528.0184018106447</v>
      </c>
      <c r="I4459" s="34">
        <f t="shared" ca="1" si="1318"/>
        <v>4828.0184018106447</v>
      </c>
      <c r="J4459" s="18">
        <f ca="1">SUM(INDIRECT(ADDRESS(ROW(F4459),COLUMN(F4459),4)):INDIRECT(ADDRESS(ROW(F4459)+N$5-1,COLUMN(F4459),4)))</f>
        <v>23100</v>
      </c>
      <c r="K4459" s="18">
        <f t="shared" ca="1" si="1319"/>
        <v>16350</v>
      </c>
      <c r="L4459" s="18">
        <f t="shared" ca="1" si="1329"/>
        <v>0</v>
      </c>
      <c r="M4459" s="18">
        <f t="shared" ca="1" si="1313"/>
        <v>0</v>
      </c>
      <c r="N4459" s="34">
        <f t="shared" ca="1" si="1320"/>
        <v>8256.1392561190569</v>
      </c>
      <c r="P4459" s="18">
        <f t="shared" ca="1" si="1314"/>
        <v>1528.0184018106447</v>
      </c>
      <c r="Q4459" s="47">
        <f ca="1">SUM(L$15:L4459)-SUM(M$15:M4459)</f>
        <v>16350</v>
      </c>
      <c r="R4459" s="47" t="str">
        <f t="shared" ca="1" si="1315"/>
        <v>M4462</v>
      </c>
      <c r="S4459" s="40">
        <f t="shared" ca="1" si="1321"/>
        <v>0</v>
      </c>
      <c r="T4459" s="46">
        <f t="shared" ca="1" si="1322"/>
        <v>87</v>
      </c>
      <c r="X4459" s="74">
        <f t="shared" ca="1" si="1323"/>
        <v>1.5280184018106446</v>
      </c>
      <c r="Y4459" s="75">
        <f t="shared" ca="1" si="1324"/>
        <v>1.5280184018106446</v>
      </c>
      <c r="Z4459" s="74">
        <f t="shared" ca="1" si="1325"/>
        <v>4.6090345126543246</v>
      </c>
      <c r="AA4459" s="76">
        <f t="shared" ca="1" si="1326"/>
        <v>1528.0184018106447</v>
      </c>
      <c r="AB4459" s="76">
        <f t="shared" ca="1" si="1327"/>
        <v>4609.0345126543243</v>
      </c>
    </row>
    <row r="4460" spans="1:28" x14ac:dyDescent="0.25">
      <c r="A4460" s="2">
        <f t="shared" si="1328"/>
        <v>6</v>
      </c>
      <c r="B4460" s="16">
        <f ca="1">VLOOKUP(A4460,PERIODS!$O$4:$P$33,2,FALSE)</f>
        <v>3.3000000000000002E-2</v>
      </c>
      <c r="C4460" s="15"/>
      <c r="D4460" s="18">
        <v>4446</v>
      </c>
      <c r="E4460" s="34">
        <f t="shared" ca="1" si="1330"/>
        <v>8256.1392561190569</v>
      </c>
      <c r="F4460" s="34">
        <f t="shared" ca="1" si="1312"/>
        <v>3300</v>
      </c>
      <c r="G4460" s="69">
        <f t="shared" ca="1" si="1316"/>
        <v>0</v>
      </c>
      <c r="H4460" s="34">
        <f t="shared" ca="1" si="1317"/>
        <v>1803.2572375444333</v>
      </c>
      <c r="I4460" s="34">
        <f t="shared" ca="1" si="1318"/>
        <v>5103.2572375444333</v>
      </c>
      <c r="J4460" s="18">
        <f ca="1">SUM(INDIRECT(ADDRESS(ROW(F4460),COLUMN(F4460),4)):INDIRECT(ADDRESS(ROW(F4460)+N$5-1,COLUMN(F4460),4)))</f>
        <v>23100</v>
      </c>
      <c r="K4460" s="18">
        <f t="shared" ca="1" si="1319"/>
        <v>0</v>
      </c>
      <c r="L4460" s="18">
        <f t="shared" ca="1" si="1329"/>
        <v>0</v>
      </c>
      <c r="M4460" s="18">
        <f t="shared" ca="1" si="1313"/>
        <v>16350</v>
      </c>
      <c r="N4460" s="34">
        <f t="shared" ca="1" si="1320"/>
        <v>19502.882018574623</v>
      </c>
      <c r="P4460" s="18">
        <f t="shared" ca="1" si="1314"/>
        <v>1803.2572375444333</v>
      </c>
      <c r="Q4460" s="47">
        <f ca="1">SUM(L$15:L4460)-SUM(M$15:M4460)</f>
        <v>0</v>
      </c>
      <c r="R4460" s="47" t="str">
        <f t="shared" ca="1" si="1315"/>
        <v>M4463</v>
      </c>
      <c r="S4460" s="40">
        <f t="shared" ca="1" si="1321"/>
        <v>0</v>
      </c>
      <c r="T4460" s="46">
        <f t="shared" ca="1" si="1322"/>
        <v>56</v>
      </c>
      <c r="X4460" s="74">
        <f t="shared" ca="1" si="1323"/>
        <v>1.8032572375444333</v>
      </c>
      <c r="Y4460" s="75">
        <f t="shared" ca="1" si="1324"/>
        <v>1.8032572375444333</v>
      </c>
      <c r="Z4460" s="74">
        <f t="shared" ca="1" si="1325"/>
        <v>6.0693847302959814</v>
      </c>
      <c r="AA4460" s="76">
        <f t="shared" ca="1" si="1326"/>
        <v>1803.2572375444333</v>
      </c>
      <c r="AB4460" s="76">
        <f t="shared" ca="1" si="1327"/>
        <v>6069.3847302959812</v>
      </c>
    </row>
    <row r="4461" spans="1:28" x14ac:dyDescent="0.25">
      <c r="A4461" s="2">
        <f t="shared" si="1328"/>
        <v>7</v>
      </c>
      <c r="B4461" s="16">
        <f ca="1">VLOOKUP(A4461,PERIODS!$O$4:$P$33,2,FALSE)</f>
        <v>3.3000000000000002E-2</v>
      </c>
      <c r="C4461" s="15"/>
      <c r="D4461" s="18">
        <v>4447</v>
      </c>
      <c r="E4461" s="34">
        <f t="shared" ca="1" si="1330"/>
        <v>19502.882018574623</v>
      </c>
      <c r="F4461" s="34">
        <f t="shared" ca="1" si="1312"/>
        <v>3300</v>
      </c>
      <c r="G4461" s="69">
        <f t="shared" ca="1" si="1316"/>
        <v>0</v>
      </c>
      <c r="H4461" s="34">
        <f t="shared" ca="1" si="1317"/>
        <v>-1233.6002793488144</v>
      </c>
      <c r="I4461" s="34">
        <f t="shared" ca="1" si="1318"/>
        <v>2066.3997206511858</v>
      </c>
      <c r="J4461" s="18">
        <f ca="1">SUM(INDIRECT(ADDRESS(ROW(F4461),COLUMN(F4461),4)):INDIRECT(ADDRESS(ROW(F4461)+N$5-1,COLUMN(F4461),4)))</f>
        <v>23100</v>
      </c>
      <c r="K4461" s="18">
        <f t="shared" ca="1" si="1319"/>
        <v>16350</v>
      </c>
      <c r="L4461" s="18">
        <f t="shared" ca="1" si="1329"/>
        <v>16350</v>
      </c>
      <c r="M4461" s="18">
        <f t="shared" ca="1" si="1313"/>
        <v>0</v>
      </c>
      <c r="N4461" s="34">
        <f t="shared" ca="1" si="1320"/>
        <v>17436.482297923438</v>
      </c>
      <c r="P4461" s="18">
        <f t="shared" ca="1" si="1314"/>
        <v>1233.6002793488144</v>
      </c>
      <c r="Q4461" s="47">
        <f ca="1">SUM(L$15:L4461)-SUM(M$15:M4461)</f>
        <v>16350</v>
      </c>
      <c r="R4461" s="47" t="str">
        <f t="shared" ca="1" si="1315"/>
        <v>M4464</v>
      </c>
      <c r="S4461" s="40">
        <f t="shared" ca="1" si="1321"/>
        <v>0</v>
      </c>
      <c r="T4461" s="46">
        <f t="shared" ca="1" si="1322"/>
        <v>62</v>
      </c>
      <c r="X4461" s="74">
        <f t="shared" ca="1" si="1323"/>
        <v>-1.2336002793488143</v>
      </c>
      <c r="Y4461" s="75">
        <f t="shared" ca="1" si="1324"/>
        <v>-1.2336002793488143</v>
      </c>
      <c r="Z4461" s="74">
        <f t="shared" ca="1" si="1325"/>
        <v>0.29124213482813227</v>
      </c>
      <c r="AA4461" s="76">
        <f t="shared" ca="1" si="1326"/>
        <v>-1233.6002793488144</v>
      </c>
      <c r="AB4461" s="76">
        <f t="shared" ca="1" si="1327"/>
        <v>291.24213482813229</v>
      </c>
    </row>
    <row r="4462" spans="1:28" x14ac:dyDescent="0.25">
      <c r="A4462" s="2">
        <f t="shared" si="1328"/>
        <v>8</v>
      </c>
      <c r="B4462" s="16">
        <f ca="1">VLOOKUP(A4462,PERIODS!$O$4:$P$33,2,FALSE)</f>
        <v>3.3000000000000002E-2</v>
      </c>
      <c r="C4462" s="15"/>
      <c r="D4462" s="18">
        <v>4448</v>
      </c>
      <c r="E4462" s="34">
        <f t="shared" ca="1" si="1330"/>
        <v>17436.482297923438</v>
      </c>
      <c r="F4462" s="34">
        <f t="shared" ca="1" si="1312"/>
        <v>3300</v>
      </c>
      <c r="G4462" s="69">
        <f t="shared" ca="1" si="1316"/>
        <v>0</v>
      </c>
      <c r="H4462" s="34">
        <f t="shared" ca="1" si="1317"/>
        <v>-28.93543035919204</v>
      </c>
      <c r="I4462" s="34">
        <f t="shared" ca="1" si="1318"/>
        <v>3271.0645696408078</v>
      </c>
      <c r="J4462" s="18">
        <f ca="1">SUM(INDIRECT(ADDRESS(ROW(F4462),COLUMN(F4462),4)):INDIRECT(ADDRESS(ROW(F4462)+N$5-1,COLUMN(F4462),4)))</f>
        <v>23100</v>
      </c>
      <c r="K4462" s="18">
        <f t="shared" ca="1" si="1319"/>
        <v>16350</v>
      </c>
      <c r="L4462" s="18">
        <f t="shared" ca="1" si="1329"/>
        <v>0</v>
      </c>
      <c r="M4462" s="18">
        <f t="shared" ca="1" si="1313"/>
        <v>0</v>
      </c>
      <c r="N4462" s="34">
        <f t="shared" ca="1" si="1320"/>
        <v>14165.417728282629</v>
      </c>
      <c r="P4462" s="18">
        <f t="shared" ca="1" si="1314"/>
        <v>28.93543035919204</v>
      </c>
      <c r="Q4462" s="47">
        <f ca="1">SUM(L$15:L4462)-SUM(M$15:M4462)</f>
        <v>16350</v>
      </c>
      <c r="R4462" s="47" t="str">
        <f t="shared" ca="1" si="1315"/>
        <v>M4465</v>
      </c>
      <c r="S4462" s="40">
        <f t="shared" ca="1" si="1321"/>
        <v>0</v>
      </c>
      <c r="T4462" s="46">
        <f t="shared" ca="1" si="1322"/>
        <v>4</v>
      </c>
      <c r="X4462" s="74">
        <f t="shared" ca="1" si="1323"/>
        <v>-2.8935430359192039E-2</v>
      </c>
      <c r="Y4462" s="75">
        <f t="shared" ca="1" si="1324"/>
        <v>-2.8935430359192039E-2</v>
      </c>
      <c r="Z4462" s="74">
        <f t="shared" ca="1" si="1325"/>
        <v>0.97147919050386744</v>
      </c>
      <c r="AA4462" s="76">
        <f t="shared" ca="1" si="1326"/>
        <v>-28.93543035919204</v>
      </c>
      <c r="AB4462" s="76">
        <f t="shared" ca="1" si="1327"/>
        <v>971.47919050386747</v>
      </c>
    </row>
    <row r="4463" spans="1:28" x14ac:dyDescent="0.25">
      <c r="A4463" s="2">
        <f t="shared" si="1328"/>
        <v>9</v>
      </c>
      <c r="B4463" s="16">
        <f ca="1">VLOOKUP(A4463,PERIODS!$O$4:$P$33,2,FALSE)</f>
        <v>3.3000000000000002E-2</v>
      </c>
      <c r="C4463" s="15"/>
      <c r="D4463" s="18">
        <v>4449</v>
      </c>
      <c r="E4463" s="34">
        <f t="shared" ca="1" si="1330"/>
        <v>14165.417728282629</v>
      </c>
      <c r="F4463" s="34">
        <f t="shared" ca="1" si="1312"/>
        <v>3300</v>
      </c>
      <c r="G4463" s="69">
        <f t="shared" ca="1" si="1316"/>
        <v>0</v>
      </c>
      <c r="H4463" s="34">
        <f t="shared" ca="1" si="1317"/>
        <v>-794.38198414165754</v>
      </c>
      <c r="I4463" s="34">
        <f t="shared" ca="1" si="1318"/>
        <v>2505.6180158583425</v>
      </c>
      <c r="J4463" s="18">
        <f ca="1">SUM(INDIRECT(ADDRESS(ROW(F4463),COLUMN(F4463),4)):INDIRECT(ADDRESS(ROW(F4463)+N$5-1,COLUMN(F4463),4)))</f>
        <v>23100</v>
      </c>
      <c r="K4463" s="18">
        <f t="shared" ca="1" si="1319"/>
        <v>16350</v>
      </c>
      <c r="L4463" s="18">
        <f t="shared" ca="1" si="1329"/>
        <v>0</v>
      </c>
      <c r="M4463" s="18">
        <f t="shared" ca="1" si="1313"/>
        <v>0</v>
      </c>
      <c r="N4463" s="34">
        <f t="shared" ca="1" si="1320"/>
        <v>11659.799712424287</v>
      </c>
      <c r="P4463" s="18">
        <f t="shared" ca="1" si="1314"/>
        <v>794.38198414165754</v>
      </c>
      <c r="Q4463" s="47">
        <f ca="1">SUM(L$15:L4463)-SUM(M$15:M4463)</f>
        <v>16350</v>
      </c>
      <c r="R4463" s="47" t="str">
        <f t="shared" ca="1" si="1315"/>
        <v>M4466</v>
      </c>
      <c r="S4463" s="40">
        <f t="shared" ca="1" si="1321"/>
        <v>0</v>
      </c>
      <c r="T4463" s="46">
        <f t="shared" ca="1" si="1322"/>
        <v>73</v>
      </c>
      <c r="X4463" s="74">
        <f t="shared" ca="1" si="1323"/>
        <v>-0.7943819841416575</v>
      </c>
      <c r="Y4463" s="75">
        <f t="shared" ca="1" si="1324"/>
        <v>-0.7943819841416575</v>
      </c>
      <c r="Z4463" s="74">
        <f t="shared" ca="1" si="1325"/>
        <v>0.4518604055441543</v>
      </c>
      <c r="AA4463" s="76">
        <f t="shared" ca="1" si="1326"/>
        <v>-794.38198414165754</v>
      </c>
      <c r="AB4463" s="76">
        <f t="shared" ca="1" si="1327"/>
        <v>451.86040554415428</v>
      </c>
    </row>
    <row r="4464" spans="1:28" x14ac:dyDescent="0.25">
      <c r="A4464" s="2">
        <f t="shared" si="1328"/>
        <v>10</v>
      </c>
      <c r="B4464" s="16">
        <f ca="1">VLOOKUP(A4464,PERIODS!$O$4:$P$33,2,FALSE)</f>
        <v>3.3000000000000002E-2</v>
      </c>
      <c r="C4464" s="15"/>
      <c r="D4464" s="18">
        <v>4450</v>
      </c>
      <c r="E4464" s="34">
        <f t="shared" ca="1" si="1330"/>
        <v>11659.799712424287</v>
      </c>
      <c r="F4464" s="34">
        <f t="shared" ca="1" si="1312"/>
        <v>3300</v>
      </c>
      <c r="G4464" s="69">
        <f t="shared" ca="1" si="1316"/>
        <v>0</v>
      </c>
      <c r="H4464" s="34">
        <f t="shared" ca="1" si="1317"/>
        <v>564.73729939563293</v>
      </c>
      <c r="I4464" s="34">
        <f t="shared" ca="1" si="1318"/>
        <v>3864.7372993956328</v>
      </c>
      <c r="J4464" s="18">
        <f ca="1">SUM(INDIRECT(ADDRESS(ROW(F4464),COLUMN(F4464),4)):INDIRECT(ADDRESS(ROW(F4464)+N$5-1,COLUMN(F4464),4)))</f>
        <v>23100</v>
      </c>
      <c r="K4464" s="18">
        <f t="shared" ca="1" si="1319"/>
        <v>0</v>
      </c>
      <c r="L4464" s="18">
        <f t="shared" ca="1" si="1329"/>
        <v>0</v>
      </c>
      <c r="M4464" s="18">
        <f t="shared" ca="1" si="1313"/>
        <v>16350</v>
      </c>
      <c r="N4464" s="34">
        <f t="shared" ca="1" si="1320"/>
        <v>24145.062413028652</v>
      </c>
      <c r="P4464" s="18">
        <f t="shared" ca="1" si="1314"/>
        <v>564.73729939563293</v>
      </c>
      <c r="Q4464" s="47">
        <f ca="1">SUM(L$15:L4464)-SUM(M$15:M4464)</f>
        <v>0</v>
      </c>
      <c r="R4464" s="47" t="str">
        <f t="shared" ca="1" si="1315"/>
        <v>M4467</v>
      </c>
      <c r="S4464" s="40">
        <f t="shared" ca="1" si="1321"/>
        <v>0</v>
      </c>
      <c r="T4464" s="46">
        <f t="shared" ca="1" si="1322"/>
        <v>7</v>
      </c>
      <c r="X4464" s="74">
        <f t="shared" ca="1" si="1323"/>
        <v>0.56473729939563289</v>
      </c>
      <c r="Y4464" s="75">
        <f t="shared" ca="1" si="1324"/>
        <v>0.56473729939563289</v>
      </c>
      <c r="Z4464" s="74">
        <f t="shared" ca="1" si="1325"/>
        <v>1.7589856354317857</v>
      </c>
      <c r="AA4464" s="76">
        <f t="shared" ca="1" si="1326"/>
        <v>564.73729939563293</v>
      </c>
      <c r="AB4464" s="76">
        <f t="shared" ca="1" si="1327"/>
        <v>1758.9856354317856</v>
      </c>
    </row>
    <row r="4465" spans="1:28" x14ac:dyDescent="0.25">
      <c r="A4465" s="2">
        <f t="shared" si="1328"/>
        <v>11</v>
      </c>
      <c r="B4465" s="16">
        <f ca="1">VLOOKUP(A4465,PERIODS!$O$4:$P$33,2,FALSE)</f>
        <v>3.3000000000000002E-2</v>
      </c>
      <c r="C4465" s="15"/>
      <c r="D4465" s="18">
        <v>4451</v>
      </c>
      <c r="E4465" s="34">
        <f t="shared" ca="1" si="1330"/>
        <v>24145.062413028652</v>
      </c>
      <c r="F4465" s="34">
        <f t="shared" ca="1" si="1312"/>
        <v>3300</v>
      </c>
      <c r="G4465" s="69">
        <f t="shared" ca="1" si="1316"/>
        <v>0</v>
      </c>
      <c r="H4465" s="34">
        <f t="shared" ca="1" si="1317"/>
        <v>-112.46546534822349</v>
      </c>
      <c r="I4465" s="34">
        <f t="shared" ca="1" si="1318"/>
        <v>3187.5345346517765</v>
      </c>
      <c r="J4465" s="18">
        <f ca="1">SUM(INDIRECT(ADDRESS(ROW(F4465),COLUMN(F4465),4)):INDIRECT(ADDRESS(ROW(F4465)+N$5-1,COLUMN(F4465),4)))</f>
        <v>23300</v>
      </c>
      <c r="K4465" s="18">
        <f t="shared" ca="1" si="1319"/>
        <v>0</v>
      </c>
      <c r="L4465" s="18">
        <f t="shared" ca="1" si="1329"/>
        <v>0</v>
      </c>
      <c r="M4465" s="18">
        <f t="shared" ca="1" si="1313"/>
        <v>0</v>
      </c>
      <c r="N4465" s="34">
        <f t="shared" ca="1" si="1320"/>
        <v>20957.527878376877</v>
      </c>
      <c r="P4465" s="18">
        <f t="shared" ca="1" si="1314"/>
        <v>112.46546534822349</v>
      </c>
      <c r="Q4465" s="47">
        <f ca="1">SUM(L$15:L4465)-SUM(M$15:M4465)</f>
        <v>0</v>
      </c>
      <c r="R4465" s="47" t="str">
        <f t="shared" ca="1" si="1315"/>
        <v>M4468</v>
      </c>
      <c r="S4465" s="40">
        <f t="shared" ca="1" si="1321"/>
        <v>0</v>
      </c>
      <c r="T4465" s="46">
        <f t="shared" ca="1" si="1322"/>
        <v>28</v>
      </c>
      <c r="X4465" s="74">
        <f t="shared" ca="1" si="1323"/>
        <v>-0.11246546534822349</v>
      </c>
      <c r="Y4465" s="75">
        <f t="shared" ca="1" si="1324"/>
        <v>-0.11246546534822349</v>
      </c>
      <c r="Z4465" s="74">
        <f t="shared" ca="1" si="1325"/>
        <v>0.89362820771460361</v>
      </c>
      <c r="AA4465" s="76">
        <f t="shared" ca="1" si="1326"/>
        <v>-112.46546534822349</v>
      </c>
      <c r="AB4465" s="76">
        <f t="shared" ca="1" si="1327"/>
        <v>893.6282077146036</v>
      </c>
    </row>
    <row r="4466" spans="1:28" x14ac:dyDescent="0.25">
      <c r="A4466" s="2">
        <f t="shared" si="1328"/>
        <v>12</v>
      </c>
      <c r="B4466" s="16">
        <f ca="1">VLOOKUP(A4466,PERIODS!$O$4:$P$33,2,FALSE)</f>
        <v>3.3000000000000002E-2</v>
      </c>
      <c r="C4466" s="15"/>
      <c r="D4466" s="18">
        <v>4452</v>
      </c>
      <c r="E4466" s="34">
        <f t="shared" ca="1" si="1330"/>
        <v>20957.527878376877</v>
      </c>
      <c r="F4466" s="34">
        <f t="shared" ca="1" si="1312"/>
        <v>3300</v>
      </c>
      <c r="G4466" s="69">
        <f t="shared" ca="1" si="1316"/>
        <v>0</v>
      </c>
      <c r="H4466" s="34">
        <f t="shared" ca="1" si="1317"/>
        <v>228.16520613343184</v>
      </c>
      <c r="I4466" s="34">
        <f t="shared" ca="1" si="1318"/>
        <v>3528.1652061334316</v>
      </c>
      <c r="J4466" s="18">
        <f ca="1">SUM(INDIRECT(ADDRESS(ROW(F4466),COLUMN(F4466),4)):INDIRECT(ADDRESS(ROW(F4466)+N$5-1,COLUMN(F4466),4)))</f>
        <v>23500</v>
      </c>
      <c r="K4466" s="18">
        <f t="shared" ca="1" si="1319"/>
        <v>16350</v>
      </c>
      <c r="L4466" s="18">
        <f t="shared" ca="1" si="1329"/>
        <v>16350</v>
      </c>
      <c r="M4466" s="18">
        <f t="shared" ca="1" si="1313"/>
        <v>0</v>
      </c>
      <c r="N4466" s="34">
        <f t="shared" ca="1" si="1320"/>
        <v>17429.362672243446</v>
      </c>
      <c r="P4466" s="18">
        <f t="shared" ca="1" si="1314"/>
        <v>228.16520613343184</v>
      </c>
      <c r="Q4466" s="47">
        <f ca="1">SUM(L$15:L4466)-SUM(M$15:M4466)</f>
        <v>16350</v>
      </c>
      <c r="R4466" s="47" t="str">
        <f t="shared" ca="1" si="1315"/>
        <v>M4469</v>
      </c>
      <c r="S4466" s="40">
        <f t="shared" ca="1" si="1321"/>
        <v>0</v>
      </c>
      <c r="T4466" s="46">
        <f t="shared" ca="1" si="1322"/>
        <v>7</v>
      </c>
      <c r="X4466" s="74">
        <f t="shared" ca="1" si="1323"/>
        <v>0.22816520613343183</v>
      </c>
      <c r="Y4466" s="75">
        <f t="shared" ca="1" si="1324"/>
        <v>0.22816520613343183</v>
      </c>
      <c r="Z4466" s="74">
        <f t="shared" ca="1" si="1325"/>
        <v>1.2562928555743735</v>
      </c>
      <c r="AA4466" s="76">
        <f t="shared" ca="1" si="1326"/>
        <v>228.16520613343184</v>
      </c>
      <c r="AB4466" s="76">
        <f t="shared" ca="1" si="1327"/>
        <v>1256.2928555743736</v>
      </c>
    </row>
    <row r="4467" spans="1:28" x14ac:dyDescent="0.25">
      <c r="A4467" s="2">
        <f t="shared" si="1328"/>
        <v>13</v>
      </c>
      <c r="B4467" s="16">
        <f ca="1">VLOOKUP(A4467,PERIODS!$O$4:$P$33,2,FALSE)</f>
        <v>3.3000000000000002E-2</v>
      </c>
      <c r="C4467" s="15"/>
      <c r="D4467" s="18">
        <v>4453</v>
      </c>
      <c r="E4467" s="34">
        <f t="shared" ca="1" si="1330"/>
        <v>17429.362672243446</v>
      </c>
      <c r="F4467" s="34">
        <f t="shared" ca="1" si="1312"/>
        <v>3300</v>
      </c>
      <c r="G4467" s="69">
        <f t="shared" ca="1" si="1316"/>
        <v>0</v>
      </c>
      <c r="H4467" s="34">
        <f t="shared" ca="1" si="1317"/>
        <v>164.72233016995187</v>
      </c>
      <c r="I4467" s="34">
        <f t="shared" ca="1" si="1318"/>
        <v>3464.7223301699519</v>
      </c>
      <c r="J4467" s="18">
        <f ca="1">SUM(INDIRECT(ADDRESS(ROW(F4467),COLUMN(F4467),4)):INDIRECT(ADDRESS(ROW(F4467)+N$5-1,COLUMN(F4467),4)))</f>
        <v>23700</v>
      </c>
      <c r="K4467" s="18">
        <f t="shared" ca="1" si="1319"/>
        <v>16350</v>
      </c>
      <c r="L4467" s="18">
        <f t="shared" ca="1" si="1329"/>
        <v>0</v>
      </c>
      <c r="M4467" s="18">
        <f t="shared" ca="1" si="1313"/>
        <v>0</v>
      </c>
      <c r="N4467" s="34">
        <f t="shared" ca="1" si="1320"/>
        <v>13964.640342073493</v>
      </c>
      <c r="P4467" s="18">
        <f t="shared" ca="1" si="1314"/>
        <v>164.72233016995187</v>
      </c>
      <c r="Q4467" s="47">
        <f ca="1">SUM(L$15:L4467)-SUM(M$15:M4467)</f>
        <v>16350</v>
      </c>
      <c r="R4467" s="47" t="str">
        <f t="shared" ca="1" si="1315"/>
        <v>M4470</v>
      </c>
      <c r="S4467" s="40">
        <f t="shared" ca="1" si="1321"/>
        <v>0</v>
      </c>
      <c r="T4467" s="46">
        <f t="shared" ca="1" si="1322"/>
        <v>86</v>
      </c>
      <c r="X4467" s="74">
        <f t="shared" ca="1" si="1323"/>
        <v>0.16472233016995189</v>
      </c>
      <c r="Y4467" s="75">
        <f t="shared" ca="1" si="1324"/>
        <v>0.16472233016995189</v>
      </c>
      <c r="Z4467" s="74">
        <f t="shared" ca="1" si="1325"/>
        <v>1.1790656822862702</v>
      </c>
      <c r="AA4467" s="76">
        <f t="shared" ca="1" si="1326"/>
        <v>164.72233016995187</v>
      </c>
      <c r="AB4467" s="76">
        <f t="shared" ca="1" si="1327"/>
        <v>1179.0656822862702</v>
      </c>
    </row>
    <row r="4468" spans="1:28" x14ac:dyDescent="0.25">
      <c r="A4468" s="2">
        <f t="shared" si="1328"/>
        <v>14</v>
      </c>
      <c r="B4468" s="16">
        <f ca="1">VLOOKUP(A4468,PERIODS!$O$4:$P$33,2,FALSE)</f>
        <v>3.3000000000000002E-2</v>
      </c>
      <c r="C4468" s="15"/>
      <c r="D4468" s="18">
        <v>4454</v>
      </c>
      <c r="E4468" s="34">
        <f t="shared" ca="1" si="1330"/>
        <v>13964.640342073493</v>
      </c>
      <c r="F4468" s="34">
        <f t="shared" ca="1" si="1312"/>
        <v>3300</v>
      </c>
      <c r="G4468" s="69">
        <f t="shared" ca="1" si="1316"/>
        <v>0</v>
      </c>
      <c r="H4468" s="34">
        <f t="shared" ca="1" si="1317"/>
        <v>-1963.2319787000476</v>
      </c>
      <c r="I4468" s="34">
        <f t="shared" ca="1" si="1318"/>
        <v>1336.7680212999524</v>
      </c>
      <c r="J4468" s="18">
        <f ca="1">SUM(INDIRECT(ADDRESS(ROW(F4468),COLUMN(F4468),4)):INDIRECT(ADDRESS(ROW(F4468)+N$5-1,COLUMN(F4468),4)))</f>
        <v>23900</v>
      </c>
      <c r="K4468" s="18">
        <f t="shared" ca="1" si="1319"/>
        <v>16350</v>
      </c>
      <c r="L4468" s="18">
        <f t="shared" ca="1" si="1329"/>
        <v>0</v>
      </c>
      <c r="M4468" s="18">
        <f t="shared" ca="1" si="1313"/>
        <v>0</v>
      </c>
      <c r="N4468" s="34">
        <f t="shared" ca="1" si="1320"/>
        <v>12627.87232077354</v>
      </c>
      <c r="P4468" s="18">
        <f t="shared" ca="1" si="1314"/>
        <v>1963.2319787000476</v>
      </c>
      <c r="Q4468" s="47">
        <f ca="1">SUM(L$15:L4468)-SUM(M$15:M4468)</f>
        <v>16350</v>
      </c>
      <c r="R4468" s="47" t="str">
        <f t="shared" ca="1" si="1315"/>
        <v>M4471</v>
      </c>
      <c r="S4468" s="40">
        <f t="shared" ca="1" si="1321"/>
        <v>0</v>
      </c>
      <c r="T4468" s="46">
        <f t="shared" ca="1" si="1322"/>
        <v>59</v>
      </c>
      <c r="X4468" s="74">
        <f t="shared" ca="1" si="1323"/>
        <v>-1.9632319787000476</v>
      </c>
      <c r="Y4468" s="75">
        <f t="shared" ca="1" si="1324"/>
        <v>-1.9632319787000476</v>
      </c>
      <c r="Z4468" s="74">
        <f t="shared" ca="1" si="1325"/>
        <v>0.14040390439441697</v>
      </c>
      <c r="AA4468" s="76">
        <f t="shared" ca="1" si="1326"/>
        <v>-1963.2319787000476</v>
      </c>
      <c r="AB4468" s="76">
        <f t="shared" ca="1" si="1327"/>
        <v>140.40390439441697</v>
      </c>
    </row>
    <row r="4469" spans="1:28" x14ac:dyDescent="0.25">
      <c r="A4469" s="2">
        <f t="shared" si="1328"/>
        <v>15</v>
      </c>
      <c r="B4469" s="16">
        <f ca="1">VLOOKUP(A4469,PERIODS!$O$4:$P$33,2,FALSE)</f>
        <v>3.3000000000000002E-2</v>
      </c>
      <c r="C4469" s="15"/>
      <c r="D4469" s="18">
        <v>4455</v>
      </c>
      <c r="E4469" s="34">
        <f t="shared" ca="1" si="1330"/>
        <v>12627.87232077354</v>
      </c>
      <c r="F4469" s="34">
        <f t="shared" ca="1" si="1312"/>
        <v>3300</v>
      </c>
      <c r="G4469" s="69">
        <f t="shared" ca="1" si="1316"/>
        <v>0</v>
      </c>
      <c r="H4469" s="34">
        <f t="shared" ca="1" si="1317"/>
        <v>-676.35621796808118</v>
      </c>
      <c r="I4469" s="34">
        <f t="shared" ca="1" si="1318"/>
        <v>2623.6437820319188</v>
      </c>
      <c r="J4469" s="18">
        <f ca="1">SUM(INDIRECT(ADDRESS(ROW(F4469),COLUMN(F4469),4)):INDIRECT(ADDRESS(ROW(F4469)+N$5-1,COLUMN(F4469),4)))</f>
        <v>24100</v>
      </c>
      <c r="K4469" s="18">
        <f t="shared" ca="1" si="1319"/>
        <v>0</v>
      </c>
      <c r="L4469" s="18">
        <f t="shared" ca="1" si="1329"/>
        <v>0</v>
      </c>
      <c r="M4469" s="18">
        <f t="shared" ca="1" si="1313"/>
        <v>16350</v>
      </c>
      <c r="N4469" s="34">
        <f t="shared" ca="1" si="1320"/>
        <v>26354.22853874162</v>
      </c>
      <c r="P4469" s="18">
        <f t="shared" ca="1" si="1314"/>
        <v>676.35621796808118</v>
      </c>
      <c r="Q4469" s="47">
        <f ca="1">SUM(L$15:L4469)-SUM(M$15:M4469)</f>
        <v>0</v>
      </c>
      <c r="R4469" s="47" t="str">
        <f t="shared" ca="1" si="1315"/>
        <v>M4472</v>
      </c>
      <c r="S4469" s="40">
        <f t="shared" ca="1" si="1321"/>
        <v>0</v>
      </c>
      <c r="T4469" s="46">
        <f t="shared" ca="1" si="1322"/>
        <v>78</v>
      </c>
      <c r="X4469" s="74">
        <f t="shared" ca="1" si="1323"/>
        <v>-0.67635621796808121</v>
      </c>
      <c r="Y4469" s="75">
        <f t="shared" ca="1" si="1324"/>
        <v>-0.67635621796808121</v>
      </c>
      <c r="Z4469" s="74">
        <f t="shared" ca="1" si="1325"/>
        <v>0.50846636156236569</v>
      </c>
      <c r="AA4469" s="76">
        <f t="shared" ca="1" si="1326"/>
        <v>-676.35621796808118</v>
      </c>
      <c r="AB4469" s="76">
        <f t="shared" ca="1" si="1327"/>
        <v>508.46636156236571</v>
      </c>
    </row>
    <row r="4470" spans="1:28" x14ac:dyDescent="0.25">
      <c r="A4470" s="2">
        <f t="shared" si="1328"/>
        <v>16</v>
      </c>
      <c r="B4470" s="16">
        <f ca="1">VLOOKUP(A4470,PERIODS!$O$4:$P$33,2,FALSE)</f>
        <v>3.3000000000000002E-2</v>
      </c>
      <c r="C4470" s="15"/>
      <c r="D4470" s="18">
        <v>4456</v>
      </c>
      <c r="E4470" s="34">
        <f t="shared" ca="1" si="1330"/>
        <v>26354.22853874162</v>
      </c>
      <c r="F4470" s="34">
        <f t="shared" ca="1" si="1312"/>
        <v>3300</v>
      </c>
      <c r="G4470" s="69">
        <f t="shared" ca="1" si="1316"/>
        <v>0</v>
      </c>
      <c r="H4470" s="34">
        <f t="shared" ca="1" si="1317"/>
        <v>-786.6499970057007</v>
      </c>
      <c r="I4470" s="34">
        <f t="shared" ca="1" si="1318"/>
        <v>2513.3500029942993</v>
      </c>
      <c r="J4470" s="18">
        <f ca="1">SUM(INDIRECT(ADDRESS(ROW(F4470),COLUMN(F4470),4)):INDIRECT(ADDRESS(ROW(F4470)+N$5-1,COLUMN(F4470),4)))</f>
        <v>24300</v>
      </c>
      <c r="K4470" s="18">
        <f t="shared" ca="1" si="1319"/>
        <v>0</v>
      </c>
      <c r="L4470" s="18">
        <f t="shared" ca="1" si="1329"/>
        <v>0</v>
      </c>
      <c r="M4470" s="18">
        <f t="shared" ca="1" si="1313"/>
        <v>0</v>
      </c>
      <c r="N4470" s="34">
        <f t="shared" ca="1" si="1320"/>
        <v>23840.878535747321</v>
      </c>
      <c r="P4470" s="18">
        <f t="shared" ca="1" si="1314"/>
        <v>786.6499970057007</v>
      </c>
      <c r="Q4470" s="47">
        <f ca="1">SUM(L$15:L4470)-SUM(M$15:M4470)</f>
        <v>0</v>
      </c>
      <c r="R4470" s="47" t="str">
        <f t="shared" ca="1" si="1315"/>
        <v>M4473</v>
      </c>
      <c r="S4470" s="40">
        <f t="shared" ca="1" si="1321"/>
        <v>0</v>
      </c>
      <c r="T4470" s="46">
        <f t="shared" ca="1" si="1322"/>
        <v>0</v>
      </c>
      <c r="X4470" s="74">
        <f t="shared" ca="1" si="1323"/>
        <v>-0.78664999700570071</v>
      </c>
      <c r="Y4470" s="75">
        <f t="shared" ca="1" si="1324"/>
        <v>-0.78664999700570071</v>
      </c>
      <c r="Z4470" s="74">
        <f t="shared" ca="1" si="1325"/>
        <v>0.45536772619279392</v>
      </c>
      <c r="AA4470" s="76">
        <f t="shared" ca="1" si="1326"/>
        <v>-786.6499970057007</v>
      </c>
      <c r="AB4470" s="76">
        <f t="shared" ca="1" si="1327"/>
        <v>455.3677261927939</v>
      </c>
    </row>
    <row r="4471" spans="1:28" x14ac:dyDescent="0.25">
      <c r="A4471" s="2">
        <f t="shared" si="1328"/>
        <v>17</v>
      </c>
      <c r="B4471" s="16">
        <f ca="1">VLOOKUP(A4471,PERIODS!$O$4:$P$33,2,FALSE)</f>
        <v>3.5000000000000003E-2</v>
      </c>
      <c r="C4471" s="15"/>
      <c r="D4471" s="18">
        <v>4457</v>
      </c>
      <c r="E4471" s="34">
        <f t="shared" ca="1" si="1330"/>
        <v>23840.878535747321</v>
      </c>
      <c r="F4471" s="34">
        <f t="shared" ca="1" si="1312"/>
        <v>3500.0000000000005</v>
      </c>
      <c r="G4471" s="69">
        <f t="shared" ca="1" si="1316"/>
        <v>0</v>
      </c>
      <c r="H4471" s="34">
        <f t="shared" ca="1" si="1317"/>
        <v>1255.6365260291618</v>
      </c>
      <c r="I4471" s="34">
        <f t="shared" ca="1" si="1318"/>
        <v>4755.6365260291623</v>
      </c>
      <c r="J4471" s="18">
        <f ca="1">SUM(INDIRECT(ADDRESS(ROW(F4471),COLUMN(F4471),4)):INDIRECT(ADDRESS(ROW(F4471)+N$5-1,COLUMN(F4471),4)))</f>
        <v>24500.000000000004</v>
      </c>
      <c r="K4471" s="18">
        <f t="shared" ca="1" si="1319"/>
        <v>16350</v>
      </c>
      <c r="L4471" s="18">
        <f t="shared" ca="1" si="1329"/>
        <v>16350</v>
      </c>
      <c r="M4471" s="18">
        <f t="shared" ca="1" si="1313"/>
        <v>0</v>
      </c>
      <c r="N4471" s="34">
        <f t="shared" ca="1" si="1320"/>
        <v>19085.24200971816</v>
      </c>
      <c r="P4471" s="18">
        <f t="shared" ca="1" si="1314"/>
        <v>1255.6365260291618</v>
      </c>
      <c r="Q4471" s="47">
        <f ca="1">SUM(L$15:L4471)-SUM(M$15:M4471)</f>
        <v>16350</v>
      </c>
      <c r="R4471" s="47" t="str">
        <f t="shared" ca="1" si="1315"/>
        <v>M4474</v>
      </c>
      <c r="S4471" s="40">
        <f t="shared" ca="1" si="1321"/>
        <v>0</v>
      </c>
      <c r="T4471" s="46">
        <f t="shared" ca="1" si="1322"/>
        <v>100</v>
      </c>
      <c r="X4471" s="74">
        <f t="shared" ca="1" si="1323"/>
        <v>1.2556365260291618</v>
      </c>
      <c r="Y4471" s="75">
        <f t="shared" ca="1" si="1324"/>
        <v>1.2556365260291618</v>
      </c>
      <c r="Z4471" s="74">
        <f t="shared" ca="1" si="1325"/>
        <v>3.5100719155520896</v>
      </c>
      <c r="AA4471" s="76">
        <f t="shared" ca="1" si="1326"/>
        <v>1255.6365260291618</v>
      </c>
      <c r="AB4471" s="76">
        <f t="shared" ca="1" si="1327"/>
        <v>3510.0719155520896</v>
      </c>
    </row>
    <row r="4472" spans="1:28" x14ac:dyDescent="0.25">
      <c r="A4472" s="2">
        <f t="shared" si="1328"/>
        <v>18</v>
      </c>
      <c r="B4472" s="16">
        <f ca="1">VLOOKUP(A4472,PERIODS!$O$4:$P$33,2,FALSE)</f>
        <v>3.5000000000000003E-2</v>
      </c>
      <c r="C4472" s="15"/>
      <c r="D4472" s="18">
        <v>4458</v>
      </c>
      <c r="E4472" s="34">
        <f t="shared" ca="1" si="1330"/>
        <v>19085.24200971816</v>
      </c>
      <c r="F4472" s="34">
        <f t="shared" ca="1" si="1312"/>
        <v>3500.0000000000005</v>
      </c>
      <c r="G4472" s="69">
        <f t="shared" ca="1" si="1316"/>
        <v>0</v>
      </c>
      <c r="H4472" s="34">
        <f t="shared" ca="1" si="1317"/>
        <v>467.16858409280547</v>
      </c>
      <c r="I4472" s="34">
        <f t="shared" ca="1" si="1318"/>
        <v>3967.1685840928058</v>
      </c>
      <c r="J4472" s="18">
        <f ca="1">SUM(INDIRECT(ADDRESS(ROW(F4472),COLUMN(F4472),4)):INDIRECT(ADDRESS(ROW(F4472)+N$5-1,COLUMN(F4472),4)))</f>
        <v>24500.000000000004</v>
      </c>
      <c r="K4472" s="18">
        <f t="shared" ca="1" si="1319"/>
        <v>16350</v>
      </c>
      <c r="L4472" s="18">
        <f t="shared" ca="1" si="1329"/>
        <v>0</v>
      </c>
      <c r="M4472" s="18">
        <f t="shared" ca="1" si="1313"/>
        <v>0</v>
      </c>
      <c r="N4472" s="34">
        <f t="shared" ca="1" si="1320"/>
        <v>15118.073425625355</v>
      </c>
      <c r="P4472" s="18">
        <f t="shared" ca="1" si="1314"/>
        <v>467.16858409280547</v>
      </c>
      <c r="Q4472" s="47">
        <f ca="1">SUM(L$15:L4472)-SUM(M$15:M4472)</f>
        <v>16350</v>
      </c>
      <c r="R4472" s="47" t="str">
        <f t="shared" ca="1" si="1315"/>
        <v>M4475</v>
      </c>
      <c r="S4472" s="40">
        <f t="shared" ca="1" si="1321"/>
        <v>0</v>
      </c>
      <c r="T4472" s="46">
        <f t="shared" ca="1" si="1322"/>
        <v>7</v>
      </c>
      <c r="X4472" s="74">
        <f t="shared" ca="1" si="1323"/>
        <v>0.46716858409280548</v>
      </c>
      <c r="Y4472" s="75">
        <f t="shared" ca="1" si="1324"/>
        <v>0.46716858409280548</v>
      </c>
      <c r="Z4472" s="74">
        <f t="shared" ca="1" si="1325"/>
        <v>1.5954703516679991</v>
      </c>
      <c r="AA4472" s="76">
        <f t="shared" ca="1" si="1326"/>
        <v>467.16858409280547</v>
      </c>
      <c r="AB4472" s="76">
        <f t="shared" ca="1" si="1327"/>
        <v>1595.470351667999</v>
      </c>
    </row>
    <row r="4473" spans="1:28" x14ac:dyDescent="0.25">
      <c r="A4473" s="2">
        <f t="shared" si="1328"/>
        <v>19</v>
      </c>
      <c r="B4473" s="16">
        <f ca="1">VLOOKUP(A4473,PERIODS!$O$4:$P$33,2,FALSE)</f>
        <v>3.5000000000000003E-2</v>
      </c>
      <c r="C4473" s="15"/>
      <c r="D4473" s="18">
        <v>4459</v>
      </c>
      <c r="E4473" s="34">
        <f t="shared" ca="1" si="1330"/>
        <v>15118.073425625355</v>
      </c>
      <c r="F4473" s="34">
        <f t="shared" ca="1" si="1312"/>
        <v>3500.0000000000005</v>
      </c>
      <c r="G4473" s="69">
        <f t="shared" ca="1" si="1316"/>
        <v>0</v>
      </c>
      <c r="H4473" s="34">
        <f t="shared" ca="1" si="1317"/>
        <v>94.294721297527119</v>
      </c>
      <c r="I4473" s="34">
        <f t="shared" ca="1" si="1318"/>
        <v>3594.2947212975278</v>
      </c>
      <c r="J4473" s="18">
        <f ca="1">SUM(INDIRECT(ADDRESS(ROW(F4473),COLUMN(F4473),4)):INDIRECT(ADDRESS(ROW(F4473)+N$5-1,COLUMN(F4473),4)))</f>
        <v>24500.000000000004</v>
      </c>
      <c r="K4473" s="18">
        <f t="shared" ca="1" si="1319"/>
        <v>16350</v>
      </c>
      <c r="L4473" s="18">
        <f t="shared" ca="1" si="1329"/>
        <v>0</v>
      </c>
      <c r="M4473" s="18">
        <f t="shared" ca="1" si="1313"/>
        <v>0</v>
      </c>
      <c r="N4473" s="34">
        <f t="shared" ca="1" si="1320"/>
        <v>11523.778704327826</v>
      </c>
      <c r="P4473" s="18">
        <f t="shared" ca="1" si="1314"/>
        <v>94.294721297527119</v>
      </c>
      <c r="Q4473" s="47">
        <f ca="1">SUM(L$15:L4473)-SUM(M$15:M4473)</f>
        <v>16350</v>
      </c>
      <c r="R4473" s="47" t="str">
        <f t="shared" ca="1" si="1315"/>
        <v>M4476</v>
      </c>
      <c r="S4473" s="40">
        <f t="shared" ca="1" si="1321"/>
        <v>0</v>
      </c>
      <c r="T4473" s="46">
        <f t="shared" ca="1" si="1322"/>
        <v>40</v>
      </c>
      <c r="X4473" s="74">
        <f t="shared" ca="1" si="1323"/>
        <v>9.4294721297527112E-2</v>
      </c>
      <c r="Y4473" s="75">
        <f t="shared" ca="1" si="1324"/>
        <v>9.4294721297527112E-2</v>
      </c>
      <c r="Z4473" s="74">
        <f t="shared" ca="1" si="1325"/>
        <v>1.098883562586392</v>
      </c>
      <c r="AA4473" s="76">
        <f t="shared" ca="1" si="1326"/>
        <v>94.294721297527119</v>
      </c>
      <c r="AB4473" s="76">
        <f t="shared" ca="1" si="1327"/>
        <v>1098.8835625863919</v>
      </c>
    </row>
    <row r="4474" spans="1:28" x14ac:dyDescent="0.25">
      <c r="A4474" s="2">
        <f t="shared" si="1328"/>
        <v>20</v>
      </c>
      <c r="B4474" s="16">
        <f ca="1">VLOOKUP(A4474,PERIODS!$O$4:$P$33,2,FALSE)</f>
        <v>3.5000000000000003E-2</v>
      </c>
      <c r="C4474" s="15"/>
      <c r="D4474" s="18">
        <v>4460</v>
      </c>
      <c r="E4474" s="34">
        <f t="shared" ca="1" si="1330"/>
        <v>11523.778704327826</v>
      </c>
      <c r="F4474" s="34">
        <f t="shared" ca="1" si="1312"/>
        <v>3500.0000000000005</v>
      </c>
      <c r="G4474" s="69">
        <f t="shared" ca="1" si="1316"/>
        <v>0</v>
      </c>
      <c r="H4474" s="34">
        <f t="shared" ca="1" si="1317"/>
        <v>-48.669093759392432</v>
      </c>
      <c r="I4474" s="34">
        <f t="shared" ca="1" si="1318"/>
        <v>3451.3309062406079</v>
      </c>
      <c r="J4474" s="18">
        <f ca="1">SUM(INDIRECT(ADDRESS(ROW(F4474),COLUMN(F4474),4)):INDIRECT(ADDRESS(ROW(F4474)+N$5-1,COLUMN(F4474),4)))</f>
        <v>24500.000000000004</v>
      </c>
      <c r="K4474" s="18">
        <f t="shared" ca="1" si="1319"/>
        <v>0</v>
      </c>
      <c r="L4474" s="18">
        <f t="shared" ca="1" si="1329"/>
        <v>0</v>
      </c>
      <c r="M4474" s="18">
        <f t="shared" ca="1" si="1313"/>
        <v>16350</v>
      </c>
      <c r="N4474" s="34">
        <f t="shared" ca="1" si="1320"/>
        <v>24422.447798087218</v>
      </c>
      <c r="P4474" s="18">
        <f t="shared" ca="1" si="1314"/>
        <v>48.669093759392432</v>
      </c>
      <c r="Q4474" s="47">
        <f ca="1">SUM(L$15:L4474)-SUM(M$15:M4474)</f>
        <v>0</v>
      </c>
      <c r="R4474" s="47" t="str">
        <f t="shared" ca="1" si="1315"/>
        <v>M4477</v>
      </c>
      <c r="S4474" s="40">
        <f t="shared" ca="1" si="1321"/>
        <v>0</v>
      </c>
      <c r="T4474" s="46">
        <f t="shared" ca="1" si="1322"/>
        <v>5</v>
      </c>
      <c r="X4474" s="74">
        <f t="shared" ca="1" si="1323"/>
        <v>-4.8669093759392434E-2</v>
      </c>
      <c r="Y4474" s="75">
        <f t="shared" ca="1" si="1324"/>
        <v>-4.8669093759392434E-2</v>
      </c>
      <c r="Z4474" s="74">
        <f t="shared" ca="1" si="1325"/>
        <v>0.95249626451367375</v>
      </c>
      <c r="AA4474" s="76">
        <f t="shared" ca="1" si="1326"/>
        <v>-48.669093759392432</v>
      </c>
      <c r="AB4474" s="76">
        <f t="shared" ca="1" si="1327"/>
        <v>952.49626451367374</v>
      </c>
    </row>
    <row r="4475" spans="1:28" x14ac:dyDescent="0.25">
      <c r="A4475" s="2">
        <f t="shared" si="1328"/>
        <v>21</v>
      </c>
      <c r="B4475" s="16">
        <f ca="1">VLOOKUP(A4475,PERIODS!$O$4:$P$33,2,FALSE)</f>
        <v>3.5000000000000003E-2</v>
      </c>
      <c r="C4475" s="15"/>
      <c r="D4475" s="18">
        <v>4461</v>
      </c>
      <c r="E4475" s="34">
        <f t="shared" ca="1" si="1330"/>
        <v>24422.447798087218</v>
      </c>
      <c r="F4475" s="34">
        <f t="shared" ca="1" si="1312"/>
        <v>3500.0000000000005</v>
      </c>
      <c r="G4475" s="69">
        <f t="shared" ca="1" si="1316"/>
        <v>0</v>
      </c>
      <c r="H4475" s="34">
        <f t="shared" ca="1" si="1317"/>
        <v>-11.035833874078024</v>
      </c>
      <c r="I4475" s="34">
        <f t="shared" ca="1" si="1318"/>
        <v>3488.9641661259225</v>
      </c>
      <c r="J4475" s="18">
        <f ca="1">SUM(INDIRECT(ADDRESS(ROW(F4475),COLUMN(F4475),4)):INDIRECT(ADDRESS(ROW(F4475)+N$5-1,COLUMN(F4475),4)))</f>
        <v>24500.000000000004</v>
      </c>
      <c r="K4475" s="18">
        <f t="shared" ca="1" si="1319"/>
        <v>16350</v>
      </c>
      <c r="L4475" s="18">
        <f t="shared" ca="1" si="1329"/>
        <v>16350</v>
      </c>
      <c r="M4475" s="18">
        <f t="shared" ca="1" si="1313"/>
        <v>0</v>
      </c>
      <c r="N4475" s="34">
        <f t="shared" ca="1" si="1320"/>
        <v>20933.483631961295</v>
      </c>
      <c r="P4475" s="18">
        <f t="shared" ca="1" si="1314"/>
        <v>11.035833874078024</v>
      </c>
      <c r="Q4475" s="47">
        <f ca="1">SUM(L$15:L4475)-SUM(M$15:M4475)</f>
        <v>16350</v>
      </c>
      <c r="R4475" s="47" t="str">
        <f t="shared" ca="1" si="1315"/>
        <v>M4478</v>
      </c>
      <c r="S4475" s="40">
        <f t="shared" ca="1" si="1321"/>
        <v>0</v>
      </c>
      <c r="T4475" s="46">
        <f t="shared" ca="1" si="1322"/>
        <v>16</v>
      </c>
      <c r="X4475" s="74">
        <f t="shared" ca="1" si="1323"/>
        <v>-1.1035833874078024E-2</v>
      </c>
      <c r="Y4475" s="75">
        <f t="shared" ca="1" si="1324"/>
        <v>-1.1035833874078024E-2</v>
      </c>
      <c r="Z4475" s="74">
        <f t="shared" ca="1" si="1325"/>
        <v>0.98902483754888548</v>
      </c>
      <c r="AA4475" s="76">
        <f t="shared" ca="1" si="1326"/>
        <v>-11.035833874078024</v>
      </c>
      <c r="AB4475" s="76">
        <f t="shared" ca="1" si="1327"/>
        <v>989.02483754888544</v>
      </c>
    </row>
    <row r="4476" spans="1:28" x14ac:dyDescent="0.25">
      <c r="A4476" s="2">
        <f t="shared" si="1328"/>
        <v>22</v>
      </c>
      <c r="B4476" s="16">
        <f ca="1">VLOOKUP(A4476,PERIODS!$O$4:$P$33,2,FALSE)</f>
        <v>3.5000000000000003E-2</v>
      </c>
      <c r="C4476" s="15"/>
      <c r="D4476" s="18">
        <v>4462</v>
      </c>
      <c r="E4476" s="34">
        <f t="shared" ca="1" si="1330"/>
        <v>20933.483631961295</v>
      </c>
      <c r="F4476" s="34">
        <f t="shared" ca="1" si="1312"/>
        <v>3500.0000000000005</v>
      </c>
      <c r="G4476" s="69">
        <f t="shared" ca="1" si="1316"/>
        <v>0</v>
      </c>
      <c r="H4476" s="34">
        <f t="shared" ca="1" si="1317"/>
        <v>886.43172453830971</v>
      </c>
      <c r="I4476" s="34">
        <f t="shared" ca="1" si="1318"/>
        <v>4386.4317245383099</v>
      </c>
      <c r="J4476" s="18">
        <f ca="1">SUM(INDIRECT(ADDRESS(ROW(F4476),COLUMN(F4476),4)):INDIRECT(ADDRESS(ROW(F4476)+N$5-1,COLUMN(F4476),4)))</f>
        <v>25000.000000000004</v>
      </c>
      <c r="K4476" s="18">
        <f t="shared" ca="1" si="1319"/>
        <v>16350</v>
      </c>
      <c r="L4476" s="18">
        <f t="shared" ca="1" si="1329"/>
        <v>0</v>
      </c>
      <c r="M4476" s="18">
        <f t="shared" ca="1" si="1313"/>
        <v>0</v>
      </c>
      <c r="N4476" s="34">
        <f t="shared" ca="1" si="1320"/>
        <v>16547.051907422985</v>
      </c>
      <c r="P4476" s="18">
        <f t="shared" ca="1" si="1314"/>
        <v>886.43172453830971</v>
      </c>
      <c r="Q4476" s="47">
        <f ca="1">SUM(L$15:L4476)-SUM(M$15:M4476)</f>
        <v>16350</v>
      </c>
      <c r="R4476" s="47" t="str">
        <f t="shared" ca="1" si="1315"/>
        <v>M4479</v>
      </c>
      <c r="S4476" s="40">
        <f t="shared" ca="1" si="1321"/>
        <v>0</v>
      </c>
      <c r="T4476" s="46">
        <f t="shared" ca="1" si="1322"/>
        <v>36</v>
      </c>
      <c r="X4476" s="74">
        <f t="shared" ca="1" si="1323"/>
        <v>0.88643172453830976</v>
      </c>
      <c r="Y4476" s="75">
        <f t="shared" ca="1" si="1324"/>
        <v>0.88643172453830976</v>
      </c>
      <c r="Z4476" s="74">
        <f t="shared" ca="1" si="1325"/>
        <v>2.4264559222396591</v>
      </c>
      <c r="AA4476" s="76">
        <f t="shared" ca="1" si="1326"/>
        <v>886.43172453830971</v>
      </c>
      <c r="AB4476" s="76">
        <f t="shared" ca="1" si="1327"/>
        <v>2426.4559222396592</v>
      </c>
    </row>
    <row r="4477" spans="1:28" x14ac:dyDescent="0.25">
      <c r="A4477" s="2">
        <f t="shared" si="1328"/>
        <v>23</v>
      </c>
      <c r="B4477" s="16">
        <f ca="1">VLOOKUP(A4477,PERIODS!$O$4:$P$33,2,FALSE)</f>
        <v>3.5000000000000003E-2</v>
      </c>
      <c r="C4477" s="15"/>
      <c r="D4477" s="18">
        <v>4463</v>
      </c>
      <c r="E4477" s="34">
        <f t="shared" ca="1" si="1330"/>
        <v>16547.051907422985</v>
      </c>
      <c r="F4477" s="34">
        <f t="shared" ca="1" si="1312"/>
        <v>3500.0000000000005</v>
      </c>
      <c r="G4477" s="69">
        <f t="shared" ca="1" si="1316"/>
        <v>0</v>
      </c>
      <c r="H4477" s="34">
        <f t="shared" ca="1" si="1317"/>
        <v>409.03696702659647</v>
      </c>
      <c r="I4477" s="34">
        <f t="shared" ca="1" si="1318"/>
        <v>3909.0369670265968</v>
      </c>
      <c r="J4477" s="18">
        <f ca="1">SUM(INDIRECT(ADDRESS(ROW(F4477),COLUMN(F4477),4)):INDIRECT(ADDRESS(ROW(F4477)+N$5-1,COLUMN(F4477),4)))</f>
        <v>25500.000000000004</v>
      </c>
      <c r="K4477" s="18">
        <f t="shared" ca="1" si="1319"/>
        <v>16350</v>
      </c>
      <c r="L4477" s="18">
        <f t="shared" ca="1" si="1329"/>
        <v>0</v>
      </c>
      <c r="M4477" s="18">
        <f t="shared" ca="1" si="1313"/>
        <v>0</v>
      </c>
      <c r="N4477" s="34">
        <f t="shared" ca="1" si="1320"/>
        <v>12638.014940396388</v>
      </c>
      <c r="P4477" s="18">
        <f t="shared" ca="1" si="1314"/>
        <v>409.03696702659647</v>
      </c>
      <c r="Q4477" s="47">
        <f ca="1">SUM(L$15:L4477)-SUM(M$15:M4477)</f>
        <v>16350</v>
      </c>
      <c r="R4477" s="47" t="str">
        <f t="shared" ca="1" si="1315"/>
        <v>M4480</v>
      </c>
      <c r="S4477" s="40">
        <f t="shared" ca="1" si="1321"/>
        <v>0</v>
      </c>
      <c r="T4477" s="46">
        <f t="shared" ca="1" si="1322"/>
        <v>64</v>
      </c>
      <c r="X4477" s="74">
        <f t="shared" ca="1" si="1323"/>
        <v>0.40903696702659648</v>
      </c>
      <c r="Y4477" s="75">
        <f t="shared" ca="1" si="1324"/>
        <v>0.40903696702659648</v>
      </c>
      <c r="Z4477" s="74">
        <f t="shared" ca="1" si="1325"/>
        <v>1.5053673684125297</v>
      </c>
      <c r="AA4477" s="76">
        <f t="shared" ca="1" si="1326"/>
        <v>409.03696702659647</v>
      </c>
      <c r="AB4477" s="76">
        <f t="shared" ca="1" si="1327"/>
        <v>1505.3673684125297</v>
      </c>
    </row>
    <row r="4478" spans="1:28" x14ac:dyDescent="0.25">
      <c r="A4478" s="2">
        <f t="shared" si="1328"/>
        <v>24</v>
      </c>
      <c r="B4478" s="16">
        <f ca="1">VLOOKUP(A4478,PERIODS!$O$4:$P$33,2,FALSE)</f>
        <v>3.5000000000000003E-2</v>
      </c>
      <c r="C4478" s="15"/>
      <c r="D4478" s="18">
        <v>4464</v>
      </c>
      <c r="E4478" s="34">
        <f t="shared" ca="1" si="1330"/>
        <v>12638.014940396388</v>
      </c>
      <c r="F4478" s="34">
        <f t="shared" ca="1" si="1312"/>
        <v>3500.0000000000005</v>
      </c>
      <c r="G4478" s="69">
        <f t="shared" ca="1" si="1316"/>
        <v>0</v>
      </c>
      <c r="H4478" s="34">
        <f t="shared" ca="1" si="1317"/>
        <v>1628.7425423952868</v>
      </c>
      <c r="I4478" s="34">
        <f t="shared" ca="1" si="1318"/>
        <v>5128.7425423952873</v>
      </c>
      <c r="J4478" s="18">
        <f ca="1">SUM(INDIRECT(ADDRESS(ROW(F4478),COLUMN(F4478),4)):INDIRECT(ADDRESS(ROW(F4478)+N$5-1,COLUMN(F4478),4)))</f>
        <v>26000</v>
      </c>
      <c r="K4478" s="18">
        <f t="shared" ca="1" si="1319"/>
        <v>0</v>
      </c>
      <c r="L4478" s="18">
        <f t="shared" ca="1" si="1329"/>
        <v>0</v>
      </c>
      <c r="M4478" s="18">
        <f t="shared" ca="1" si="1313"/>
        <v>16350</v>
      </c>
      <c r="N4478" s="34">
        <f t="shared" ca="1" si="1320"/>
        <v>23859.2723980011</v>
      </c>
      <c r="P4478" s="18">
        <f t="shared" ca="1" si="1314"/>
        <v>1628.7425423952868</v>
      </c>
      <c r="Q4478" s="47">
        <f ca="1">SUM(L$15:L4478)-SUM(M$15:M4478)</f>
        <v>0</v>
      </c>
      <c r="R4478" s="47" t="str">
        <f t="shared" ca="1" si="1315"/>
        <v>M4481</v>
      </c>
      <c r="S4478" s="40">
        <f t="shared" ca="1" si="1321"/>
        <v>0</v>
      </c>
      <c r="T4478" s="46">
        <f t="shared" ca="1" si="1322"/>
        <v>48</v>
      </c>
      <c r="X4478" s="74">
        <f t="shared" ca="1" si="1323"/>
        <v>1.6287425423952868</v>
      </c>
      <c r="Y4478" s="75">
        <f t="shared" ca="1" si="1324"/>
        <v>1.6287425423952868</v>
      </c>
      <c r="Z4478" s="74">
        <f t="shared" ca="1" si="1325"/>
        <v>5.0974608458900006</v>
      </c>
      <c r="AA4478" s="76">
        <f t="shared" ca="1" si="1326"/>
        <v>1628.7425423952868</v>
      </c>
      <c r="AB4478" s="76">
        <f t="shared" ca="1" si="1327"/>
        <v>5097.4608458900002</v>
      </c>
    </row>
    <row r="4479" spans="1:28" x14ac:dyDescent="0.25">
      <c r="A4479" s="2">
        <f t="shared" si="1328"/>
        <v>25</v>
      </c>
      <c r="B4479" s="16">
        <f ca="1">VLOOKUP(A4479,PERIODS!$O$4:$P$33,2,FALSE)</f>
        <v>3.5000000000000003E-2</v>
      </c>
      <c r="C4479" s="15"/>
      <c r="D4479" s="18">
        <v>4465</v>
      </c>
      <c r="E4479" s="34">
        <f t="shared" ca="1" si="1330"/>
        <v>23859.2723980011</v>
      </c>
      <c r="F4479" s="34">
        <f t="shared" ca="1" si="1312"/>
        <v>3500.0000000000005</v>
      </c>
      <c r="G4479" s="69">
        <f t="shared" ca="1" si="1316"/>
        <v>0</v>
      </c>
      <c r="H4479" s="34">
        <f t="shared" ca="1" si="1317"/>
        <v>-2342.0900655551704</v>
      </c>
      <c r="I4479" s="34">
        <f t="shared" ca="1" si="1318"/>
        <v>1157.90993444483</v>
      </c>
      <c r="J4479" s="18">
        <f ca="1">SUM(INDIRECT(ADDRESS(ROW(F4479),COLUMN(F4479),4)):INDIRECT(ADDRESS(ROW(F4479)+N$5-1,COLUMN(F4479),4)))</f>
        <v>24900</v>
      </c>
      <c r="K4479" s="18">
        <f t="shared" ca="1" si="1319"/>
        <v>16350</v>
      </c>
      <c r="L4479" s="18">
        <f t="shared" ca="1" si="1329"/>
        <v>16350</v>
      </c>
      <c r="M4479" s="18">
        <f t="shared" ca="1" si="1313"/>
        <v>0</v>
      </c>
      <c r="N4479" s="34">
        <f t="shared" ca="1" si="1320"/>
        <v>22701.36246355627</v>
      </c>
      <c r="P4479" s="18">
        <f t="shared" ca="1" si="1314"/>
        <v>2342.0900655551704</v>
      </c>
      <c r="Q4479" s="47">
        <f ca="1">SUM(L$15:L4479)-SUM(M$15:M4479)</f>
        <v>16350</v>
      </c>
      <c r="R4479" s="47" t="str">
        <f t="shared" ca="1" si="1315"/>
        <v>M4482</v>
      </c>
      <c r="S4479" s="40">
        <f t="shared" ca="1" si="1321"/>
        <v>0</v>
      </c>
      <c r="T4479" s="46">
        <f t="shared" ca="1" si="1322"/>
        <v>50</v>
      </c>
      <c r="X4479" s="74">
        <f t="shared" ca="1" si="1323"/>
        <v>-2.3420900655551704</v>
      </c>
      <c r="Y4479" s="75">
        <f t="shared" ca="1" si="1324"/>
        <v>-2.3420900655551704</v>
      </c>
      <c r="Z4479" s="74">
        <f t="shared" ca="1" si="1325"/>
        <v>9.6126517402887898E-2</v>
      </c>
      <c r="AA4479" s="76">
        <f t="shared" ca="1" si="1326"/>
        <v>-2342.0900655551704</v>
      </c>
      <c r="AB4479" s="76">
        <f t="shared" ca="1" si="1327"/>
        <v>96.126517402887899</v>
      </c>
    </row>
    <row r="4480" spans="1:28" x14ac:dyDescent="0.25">
      <c r="A4480" s="2">
        <f t="shared" si="1328"/>
        <v>26</v>
      </c>
      <c r="B4480" s="16">
        <f ca="1">VLOOKUP(A4480,PERIODS!$O$4:$P$33,2,FALSE)</f>
        <v>3.5000000000000003E-2</v>
      </c>
      <c r="C4480" s="15"/>
      <c r="D4480" s="18">
        <v>4466</v>
      </c>
      <c r="E4480" s="34">
        <f t="shared" ca="1" si="1330"/>
        <v>22701.36246355627</v>
      </c>
      <c r="F4480" s="34">
        <f t="shared" ca="1" si="1312"/>
        <v>3500.0000000000005</v>
      </c>
      <c r="G4480" s="69">
        <f t="shared" ca="1" si="1316"/>
        <v>0</v>
      </c>
      <c r="H4480" s="34">
        <f t="shared" ca="1" si="1317"/>
        <v>-641.1175522136715</v>
      </c>
      <c r="I4480" s="34">
        <f t="shared" ca="1" si="1318"/>
        <v>2858.8824477863291</v>
      </c>
      <c r="J4480" s="18">
        <f ca="1">SUM(INDIRECT(ADDRESS(ROW(F4480),COLUMN(F4480),4)):INDIRECT(ADDRESS(ROW(F4480)+N$5-1,COLUMN(F4480),4)))</f>
        <v>23900</v>
      </c>
      <c r="K4480" s="18">
        <f t="shared" ca="1" si="1319"/>
        <v>16350</v>
      </c>
      <c r="L4480" s="18">
        <f t="shared" ca="1" si="1329"/>
        <v>0</v>
      </c>
      <c r="M4480" s="18">
        <f t="shared" ca="1" si="1313"/>
        <v>0</v>
      </c>
      <c r="N4480" s="34">
        <f t="shared" ca="1" si="1320"/>
        <v>19842.480015769943</v>
      </c>
      <c r="P4480" s="18">
        <f t="shared" ca="1" si="1314"/>
        <v>641.1175522136715</v>
      </c>
      <c r="Q4480" s="47">
        <f ca="1">SUM(L$15:L4480)-SUM(M$15:M4480)</f>
        <v>16350</v>
      </c>
      <c r="R4480" s="47" t="str">
        <f t="shared" ca="1" si="1315"/>
        <v>M4483</v>
      </c>
      <c r="S4480" s="40">
        <f t="shared" ca="1" si="1321"/>
        <v>0</v>
      </c>
      <c r="T4480" s="46">
        <f t="shared" ca="1" si="1322"/>
        <v>72</v>
      </c>
      <c r="X4480" s="74">
        <f t="shared" ca="1" si="1323"/>
        <v>-0.6411175522136715</v>
      </c>
      <c r="Y4480" s="75">
        <f t="shared" ca="1" si="1324"/>
        <v>-0.6411175522136715</v>
      </c>
      <c r="Z4480" s="74">
        <f t="shared" ca="1" si="1325"/>
        <v>0.52670347637848602</v>
      </c>
      <c r="AA4480" s="76">
        <f t="shared" ca="1" si="1326"/>
        <v>-641.1175522136715</v>
      </c>
      <c r="AB4480" s="76">
        <f t="shared" ca="1" si="1327"/>
        <v>526.70347637848602</v>
      </c>
    </row>
    <row r="4481" spans="1:28" x14ac:dyDescent="0.25">
      <c r="A4481" s="2">
        <f t="shared" si="1328"/>
        <v>27</v>
      </c>
      <c r="B4481" s="16">
        <f ca="1">VLOOKUP(A4481,PERIODS!$O$4:$P$33,2,FALSE)</f>
        <v>3.5000000000000003E-2</v>
      </c>
      <c r="C4481" s="15"/>
      <c r="D4481" s="18">
        <v>4467</v>
      </c>
      <c r="E4481" s="34">
        <f t="shared" ca="1" si="1330"/>
        <v>19842.480015769943</v>
      </c>
      <c r="F4481" s="34">
        <f t="shared" ca="1" si="1312"/>
        <v>3500.0000000000005</v>
      </c>
      <c r="G4481" s="69">
        <f t="shared" ca="1" si="1316"/>
        <v>0</v>
      </c>
      <c r="H4481" s="34">
        <f t="shared" ca="1" si="1317"/>
        <v>-1879.0469637375461</v>
      </c>
      <c r="I4481" s="34">
        <f t="shared" ca="1" si="1318"/>
        <v>1620.9530362624544</v>
      </c>
      <c r="J4481" s="18">
        <f ca="1">SUM(INDIRECT(ADDRESS(ROW(F4481),COLUMN(F4481),4)):INDIRECT(ADDRESS(ROW(F4481)+N$5-1,COLUMN(F4481),4)))</f>
        <v>22900</v>
      </c>
      <c r="K4481" s="18">
        <f t="shared" ca="1" si="1319"/>
        <v>16350</v>
      </c>
      <c r="L4481" s="18">
        <f t="shared" ca="1" si="1329"/>
        <v>0</v>
      </c>
      <c r="M4481" s="18">
        <f t="shared" ca="1" si="1313"/>
        <v>0</v>
      </c>
      <c r="N4481" s="34">
        <f t="shared" ca="1" si="1320"/>
        <v>18221.526979507489</v>
      </c>
      <c r="P4481" s="18">
        <f t="shared" ca="1" si="1314"/>
        <v>1879.0469637375461</v>
      </c>
      <c r="Q4481" s="47">
        <f ca="1">SUM(L$15:L4481)-SUM(M$15:M4481)</f>
        <v>16350</v>
      </c>
      <c r="R4481" s="47" t="str">
        <f t="shared" ca="1" si="1315"/>
        <v>M4484</v>
      </c>
      <c r="S4481" s="40">
        <f t="shared" ca="1" si="1321"/>
        <v>0</v>
      </c>
      <c r="T4481" s="46">
        <f t="shared" ca="1" si="1322"/>
        <v>93</v>
      </c>
      <c r="X4481" s="74">
        <f t="shared" ca="1" si="1323"/>
        <v>-1.879046963737546</v>
      </c>
      <c r="Y4481" s="75">
        <f t="shared" ca="1" si="1324"/>
        <v>-1.879046963737546</v>
      </c>
      <c r="Z4481" s="74">
        <f t="shared" ca="1" si="1325"/>
        <v>0.15273559898010836</v>
      </c>
      <c r="AA4481" s="76">
        <f t="shared" ca="1" si="1326"/>
        <v>-1879.0469637375461</v>
      </c>
      <c r="AB4481" s="76">
        <f t="shared" ca="1" si="1327"/>
        <v>152.73559898010836</v>
      </c>
    </row>
    <row r="4482" spans="1:28" x14ac:dyDescent="0.25">
      <c r="A4482" s="2">
        <f t="shared" si="1328"/>
        <v>28</v>
      </c>
      <c r="B4482" s="16">
        <f ca="1">VLOOKUP(A4482,PERIODS!$O$4:$P$33,2,FALSE)</f>
        <v>0.04</v>
      </c>
      <c r="C4482" s="15"/>
      <c r="D4482" s="18">
        <v>4468</v>
      </c>
      <c r="E4482" s="34">
        <f t="shared" ca="1" si="1330"/>
        <v>18221.526979507489</v>
      </c>
      <c r="F4482" s="34">
        <f t="shared" ca="1" si="1312"/>
        <v>4000</v>
      </c>
      <c r="G4482" s="69">
        <f t="shared" ca="1" si="1316"/>
        <v>0</v>
      </c>
      <c r="H4482" s="34">
        <f t="shared" ca="1" si="1317"/>
        <v>1024.7522177796332</v>
      </c>
      <c r="I4482" s="34">
        <f t="shared" ca="1" si="1318"/>
        <v>5024.7522177796327</v>
      </c>
      <c r="J4482" s="18">
        <f ca="1">SUM(INDIRECT(ADDRESS(ROW(F4482),COLUMN(F4482),4)):INDIRECT(ADDRESS(ROW(F4482)+N$5-1,COLUMN(F4482),4)))</f>
        <v>21900</v>
      </c>
      <c r="K4482" s="18">
        <f t="shared" ca="1" si="1319"/>
        <v>0</v>
      </c>
      <c r="L4482" s="18">
        <f t="shared" ca="1" si="1329"/>
        <v>0</v>
      </c>
      <c r="M4482" s="18">
        <f t="shared" ca="1" si="1313"/>
        <v>16350</v>
      </c>
      <c r="N4482" s="34">
        <f t="shared" ca="1" si="1320"/>
        <v>29546.774761727858</v>
      </c>
      <c r="P4482" s="18">
        <f t="shared" ca="1" si="1314"/>
        <v>1024.7522177796332</v>
      </c>
      <c r="Q4482" s="47">
        <f ca="1">SUM(L$15:L4482)-SUM(M$15:M4482)</f>
        <v>0</v>
      </c>
      <c r="R4482" s="47" t="str">
        <f t="shared" ca="1" si="1315"/>
        <v>M4485</v>
      </c>
      <c r="S4482" s="40">
        <f t="shared" ca="1" si="1321"/>
        <v>0</v>
      </c>
      <c r="T4482" s="46">
        <f t="shared" ca="1" si="1322"/>
        <v>94</v>
      </c>
      <c r="X4482" s="74">
        <f t="shared" ca="1" si="1323"/>
        <v>1.0247522177796331</v>
      </c>
      <c r="Y4482" s="75">
        <f t="shared" ca="1" si="1324"/>
        <v>1.0247522177796331</v>
      </c>
      <c r="Z4482" s="74">
        <f t="shared" ca="1" si="1325"/>
        <v>2.7864049534154876</v>
      </c>
      <c r="AA4482" s="76">
        <f t="shared" ca="1" si="1326"/>
        <v>1024.7522177796332</v>
      </c>
      <c r="AB4482" s="76">
        <f t="shared" ca="1" si="1327"/>
        <v>2786.4049534154874</v>
      </c>
    </row>
    <row r="4483" spans="1:28" x14ac:dyDescent="0.25">
      <c r="A4483" s="2">
        <f t="shared" si="1328"/>
        <v>29</v>
      </c>
      <c r="B4483" s="16">
        <f ca="1">VLOOKUP(A4483,PERIODS!$O$4:$P$33,2,FALSE)</f>
        <v>0.04</v>
      </c>
      <c r="C4483" s="15"/>
      <c r="D4483" s="18">
        <v>4469</v>
      </c>
      <c r="E4483" s="34">
        <f t="shared" ca="1" si="1330"/>
        <v>29546.774761727858</v>
      </c>
      <c r="F4483" s="34">
        <f t="shared" ca="1" si="1312"/>
        <v>4000</v>
      </c>
      <c r="G4483" s="69">
        <f t="shared" ca="1" si="1316"/>
        <v>0</v>
      </c>
      <c r="H4483" s="34">
        <f t="shared" ca="1" si="1317"/>
        <v>-618.85656458454048</v>
      </c>
      <c r="I4483" s="34">
        <f t="shared" ca="1" si="1318"/>
        <v>3381.1434354154594</v>
      </c>
      <c r="J4483" s="18">
        <f ca="1">SUM(INDIRECT(ADDRESS(ROW(F4483),COLUMN(F4483),4)):INDIRECT(ADDRESS(ROW(F4483)+N$5-1,COLUMN(F4483),4)))</f>
        <v>21200</v>
      </c>
      <c r="K4483" s="18">
        <f t="shared" ca="1" si="1319"/>
        <v>0</v>
      </c>
      <c r="L4483" s="18">
        <f t="shared" ca="1" si="1329"/>
        <v>0</v>
      </c>
      <c r="M4483" s="18">
        <f t="shared" ca="1" si="1313"/>
        <v>0</v>
      </c>
      <c r="N4483" s="34">
        <f t="shared" ca="1" si="1320"/>
        <v>26165.631326312399</v>
      </c>
      <c r="P4483" s="18">
        <f t="shared" ca="1" si="1314"/>
        <v>618.85656458454048</v>
      </c>
      <c r="Q4483" s="47">
        <f ca="1">SUM(L$15:L4483)-SUM(M$15:M4483)</f>
        <v>0</v>
      </c>
      <c r="R4483" s="47" t="str">
        <f t="shared" ca="1" si="1315"/>
        <v>M4486</v>
      </c>
      <c r="S4483" s="40">
        <f t="shared" ca="1" si="1321"/>
        <v>0</v>
      </c>
      <c r="T4483" s="46">
        <f t="shared" ca="1" si="1322"/>
        <v>70</v>
      </c>
      <c r="X4483" s="74">
        <f t="shared" ca="1" si="1323"/>
        <v>-0.61885656458454052</v>
      </c>
      <c r="Y4483" s="75">
        <f t="shared" ca="1" si="1324"/>
        <v>-0.61885656458454052</v>
      </c>
      <c r="Z4483" s="74">
        <f t="shared" ca="1" si="1325"/>
        <v>0.53855989411650529</v>
      </c>
      <c r="AA4483" s="76">
        <f t="shared" ca="1" si="1326"/>
        <v>-618.85656458454048</v>
      </c>
      <c r="AB4483" s="76">
        <f t="shared" ca="1" si="1327"/>
        <v>538.55989411650523</v>
      </c>
    </row>
    <row r="4484" spans="1:28" x14ac:dyDescent="0.25">
      <c r="A4484" s="2">
        <f t="shared" si="1328"/>
        <v>30</v>
      </c>
      <c r="B4484" s="16">
        <f ca="1">VLOOKUP(A4484,PERIODS!$O$4:$P$33,2,FALSE)</f>
        <v>0.04</v>
      </c>
      <c r="C4484" s="15"/>
      <c r="D4484" s="18">
        <v>4470</v>
      </c>
      <c r="E4484" s="34">
        <f t="shared" ca="1" si="1330"/>
        <v>26165.631326312399</v>
      </c>
      <c r="F4484" s="34">
        <f t="shared" ca="1" si="1312"/>
        <v>4000</v>
      </c>
      <c r="G4484" s="69">
        <f t="shared" ca="1" si="1316"/>
        <v>0</v>
      </c>
      <c r="H4484" s="34">
        <f t="shared" ca="1" si="1317"/>
        <v>700.87678948151893</v>
      </c>
      <c r="I4484" s="34">
        <f t="shared" ca="1" si="1318"/>
        <v>4700.8767894815192</v>
      </c>
      <c r="J4484" s="18">
        <f ca="1">SUM(INDIRECT(ADDRESS(ROW(F4484),COLUMN(F4484),4)):INDIRECT(ADDRESS(ROW(F4484)+N$5-1,COLUMN(F4484),4)))</f>
        <v>20500</v>
      </c>
      <c r="K4484" s="18">
        <f t="shared" ca="1" si="1319"/>
        <v>0</v>
      </c>
      <c r="L4484" s="18">
        <f t="shared" ca="1" si="1329"/>
        <v>0</v>
      </c>
      <c r="M4484" s="18">
        <f t="shared" ca="1" si="1313"/>
        <v>0</v>
      </c>
      <c r="N4484" s="34">
        <f t="shared" ca="1" si="1320"/>
        <v>21464.754536830878</v>
      </c>
      <c r="P4484" s="18">
        <f t="shared" ca="1" si="1314"/>
        <v>700.87678948151893</v>
      </c>
      <c r="Q4484" s="47">
        <f ca="1">SUM(L$15:L4484)-SUM(M$15:M4484)</f>
        <v>0</v>
      </c>
      <c r="R4484" s="47" t="str">
        <f t="shared" ca="1" si="1315"/>
        <v>M4487</v>
      </c>
      <c r="S4484" s="40">
        <f t="shared" ca="1" si="1321"/>
        <v>0</v>
      </c>
      <c r="T4484" s="46">
        <f t="shared" ca="1" si="1322"/>
        <v>42</v>
      </c>
      <c r="X4484" s="74">
        <f t="shared" ca="1" si="1323"/>
        <v>0.70087678948151888</v>
      </c>
      <c r="Y4484" s="75">
        <f t="shared" ca="1" si="1324"/>
        <v>0.70087678948151888</v>
      </c>
      <c r="Z4484" s="74">
        <f t="shared" ca="1" si="1325"/>
        <v>2.0155191189351007</v>
      </c>
      <c r="AA4484" s="76">
        <f t="shared" ca="1" si="1326"/>
        <v>700.87678948151893</v>
      </c>
      <c r="AB4484" s="76">
        <f t="shared" ca="1" si="1327"/>
        <v>2015.5191189351008</v>
      </c>
    </row>
    <row r="4485" spans="1:28" x14ac:dyDescent="0.25">
      <c r="A4485" s="2">
        <f t="shared" si="1328"/>
        <v>1</v>
      </c>
      <c r="B4485" s="16">
        <f ca="1">VLOOKUP(A4485,PERIODS!$O$4:$P$33,2,FALSE)</f>
        <v>2.4E-2</v>
      </c>
      <c r="C4485" s="15"/>
      <c r="D4485" s="18">
        <v>4471</v>
      </c>
      <c r="E4485" s="34">
        <f t="shared" ca="1" si="1330"/>
        <v>21464.754536830878</v>
      </c>
      <c r="F4485" s="34">
        <f t="shared" ca="1" si="1312"/>
        <v>2400</v>
      </c>
      <c r="G4485" s="69">
        <f t="shared" ca="1" si="1316"/>
        <v>0</v>
      </c>
      <c r="H4485" s="34">
        <f t="shared" ca="1" si="1317"/>
        <v>438.7324023672806</v>
      </c>
      <c r="I4485" s="34">
        <f t="shared" ca="1" si="1318"/>
        <v>2838.7324023672804</v>
      </c>
      <c r="J4485" s="18">
        <f ca="1">SUM(INDIRECT(ADDRESS(ROW(F4485),COLUMN(F4485),4)):INDIRECT(ADDRESS(ROW(F4485)+N$5-1,COLUMN(F4485),4)))</f>
        <v>19800</v>
      </c>
      <c r="K4485" s="18">
        <f t="shared" ca="1" si="1319"/>
        <v>0</v>
      </c>
      <c r="L4485" s="18">
        <f t="shared" ca="1" si="1329"/>
        <v>0</v>
      </c>
      <c r="M4485" s="18">
        <f t="shared" ca="1" si="1313"/>
        <v>0</v>
      </c>
      <c r="N4485" s="34">
        <f t="shared" ca="1" si="1320"/>
        <v>18626.022134463597</v>
      </c>
      <c r="P4485" s="18">
        <f t="shared" ca="1" si="1314"/>
        <v>438.7324023672806</v>
      </c>
      <c r="Q4485" s="47">
        <f ca="1">SUM(L$15:L4485)-SUM(M$15:M4485)</f>
        <v>0</v>
      </c>
      <c r="R4485" s="47" t="str">
        <f t="shared" ca="1" si="1315"/>
        <v>M4488</v>
      </c>
      <c r="S4485" s="40">
        <f t="shared" ca="1" si="1321"/>
        <v>0</v>
      </c>
      <c r="T4485" s="46">
        <f t="shared" ca="1" si="1322"/>
        <v>66</v>
      </c>
      <c r="X4485" s="74">
        <f t="shared" ca="1" si="1323"/>
        <v>0.43873240236728062</v>
      </c>
      <c r="Y4485" s="75">
        <f t="shared" ca="1" si="1324"/>
        <v>0.43873240236728062</v>
      </c>
      <c r="Z4485" s="74">
        <f t="shared" ca="1" si="1325"/>
        <v>1.5507402574378217</v>
      </c>
      <c r="AA4485" s="76">
        <f t="shared" ca="1" si="1326"/>
        <v>438.7324023672806</v>
      </c>
      <c r="AB4485" s="76">
        <f t="shared" ca="1" si="1327"/>
        <v>1550.7402574378218</v>
      </c>
    </row>
    <row r="4486" spans="1:28" x14ac:dyDescent="0.25">
      <c r="A4486" s="2">
        <f t="shared" si="1328"/>
        <v>2</v>
      </c>
      <c r="B4486" s="16">
        <f ca="1">VLOOKUP(A4486,PERIODS!$O$4:$P$33,2,FALSE)</f>
        <v>2.5000000000000001E-2</v>
      </c>
      <c r="C4486" s="15"/>
      <c r="D4486" s="18">
        <v>4472</v>
      </c>
      <c r="E4486" s="34">
        <f t="shared" ca="1" si="1330"/>
        <v>18626.022134463597</v>
      </c>
      <c r="F4486" s="34">
        <f t="shared" ca="1" si="1312"/>
        <v>2500</v>
      </c>
      <c r="G4486" s="69">
        <f t="shared" ca="1" si="1316"/>
        <v>0</v>
      </c>
      <c r="H4486" s="34">
        <f t="shared" ca="1" si="1317"/>
        <v>1380.5974042068306</v>
      </c>
      <c r="I4486" s="34">
        <f t="shared" ca="1" si="1318"/>
        <v>3880.5974042068306</v>
      </c>
      <c r="J4486" s="18">
        <f ca="1">SUM(INDIRECT(ADDRESS(ROW(F4486),COLUMN(F4486),4)):INDIRECT(ADDRESS(ROW(F4486)+N$5-1,COLUMN(F4486),4)))</f>
        <v>20700</v>
      </c>
      <c r="K4486" s="18">
        <f t="shared" ca="1" si="1319"/>
        <v>16350</v>
      </c>
      <c r="L4486" s="18">
        <f t="shared" ca="1" si="1329"/>
        <v>16350</v>
      </c>
      <c r="M4486" s="18">
        <f t="shared" ca="1" si="1313"/>
        <v>0</v>
      </c>
      <c r="N4486" s="34">
        <f t="shared" ca="1" si="1320"/>
        <v>14745.424730256767</v>
      </c>
      <c r="P4486" s="18">
        <f t="shared" ca="1" si="1314"/>
        <v>1380.5974042068306</v>
      </c>
      <c r="Q4486" s="47">
        <f ca="1">SUM(L$15:L4486)-SUM(M$15:M4486)</f>
        <v>16350</v>
      </c>
      <c r="R4486" s="47" t="str">
        <f t="shared" ca="1" si="1315"/>
        <v>M4489</v>
      </c>
      <c r="S4486" s="40">
        <f t="shared" ca="1" si="1321"/>
        <v>0</v>
      </c>
      <c r="T4486" s="46">
        <f t="shared" ca="1" si="1322"/>
        <v>48</v>
      </c>
      <c r="X4486" s="74">
        <f t="shared" ca="1" si="1323"/>
        <v>1.3805974042068305</v>
      </c>
      <c r="Y4486" s="75">
        <f t="shared" ca="1" si="1324"/>
        <v>1.3805974042068305</v>
      </c>
      <c r="Z4486" s="74">
        <f t="shared" ca="1" si="1325"/>
        <v>3.9772769598948905</v>
      </c>
      <c r="AA4486" s="76">
        <f t="shared" ca="1" si="1326"/>
        <v>1380.5974042068306</v>
      </c>
      <c r="AB4486" s="76">
        <f t="shared" ca="1" si="1327"/>
        <v>3977.2769598948903</v>
      </c>
    </row>
    <row r="4487" spans="1:28" x14ac:dyDescent="0.25">
      <c r="A4487" s="2">
        <f t="shared" si="1328"/>
        <v>3</v>
      </c>
      <c r="B4487" s="16">
        <f ca="1">VLOOKUP(A4487,PERIODS!$O$4:$P$33,2,FALSE)</f>
        <v>2.5000000000000001E-2</v>
      </c>
      <c r="C4487" s="15"/>
      <c r="D4487" s="18">
        <v>4473</v>
      </c>
      <c r="E4487" s="34">
        <f t="shared" ca="1" si="1330"/>
        <v>14745.424730256767</v>
      </c>
      <c r="F4487" s="34">
        <f t="shared" ca="1" si="1312"/>
        <v>2500</v>
      </c>
      <c r="G4487" s="69">
        <f t="shared" ca="1" si="1316"/>
        <v>0</v>
      </c>
      <c r="H4487" s="34">
        <f t="shared" ca="1" si="1317"/>
        <v>1959.9639845400536</v>
      </c>
      <c r="I4487" s="34">
        <f t="shared" ca="1" si="1318"/>
        <v>4459.9639845400534</v>
      </c>
      <c r="J4487" s="18">
        <f ca="1">SUM(INDIRECT(ADDRESS(ROW(F4487),COLUMN(F4487),4)):INDIRECT(ADDRESS(ROW(F4487)+N$5-1,COLUMN(F4487),4)))</f>
        <v>21500</v>
      </c>
      <c r="K4487" s="18">
        <f t="shared" ca="1" si="1319"/>
        <v>16350</v>
      </c>
      <c r="L4487" s="18">
        <f t="shared" ca="1" si="1329"/>
        <v>0</v>
      </c>
      <c r="M4487" s="18">
        <f t="shared" ca="1" si="1313"/>
        <v>0</v>
      </c>
      <c r="N4487" s="34">
        <f t="shared" ca="1" si="1320"/>
        <v>10285.460745716715</v>
      </c>
      <c r="P4487" s="18">
        <f t="shared" ca="1" si="1314"/>
        <v>1959.9639845400536</v>
      </c>
      <c r="Q4487" s="47">
        <f ca="1">SUM(L$15:L4487)-SUM(M$15:M4487)</f>
        <v>16350</v>
      </c>
      <c r="R4487" s="47" t="str">
        <f t="shared" ca="1" si="1315"/>
        <v>M4490</v>
      </c>
      <c r="S4487" s="40">
        <f t="shared" ca="1" si="1321"/>
        <v>0</v>
      </c>
      <c r="T4487" s="46">
        <f t="shared" ca="1" si="1322"/>
        <v>27</v>
      </c>
      <c r="X4487" s="74">
        <f t="shared" ca="1" si="1323"/>
        <v>3.2402632386398311</v>
      </c>
      <c r="Y4487" s="75">
        <f t="shared" ca="1" si="1324"/>
        <v>1.9599639845400536</v>
      </c>
      <c r="Z4487" s="74">
        <f t="shared" ca="1" si="1325"/>
        <v>7.0990713842313315</v>
      </c>
      <c r="AA4487" s="76">
        <f t="shared" ca="1" si="1326"/>
        <v>1959.9639845400536</v>
      </c>
      <c r="AB4487" s="76">
        <f t="shared" ca="1" si="1327"/>
        <v>7099.0713842313316</v>
      </c>
    </row>
    <row r="4488" spans="1:28" x14ac:dyDescent="0.25">
      <c r="A4488" s="2">
        <f t="shared" si="1328"/>
        <v>4</v>
      </c>
      <c r="B4488" s="16">
        <f ca="1">VLOOKUP(A4488,PERIODS!$O$4:$P$33,2,FALSE)</f>
        <v>2.5000000000000001E-2</v>
      </c>
      <c r="C4488" s="15"/>
      <c r="D4488" s="18">
        <v>4474</v>
      </c>
      <c r="E4488" s="34">
        <f t="shared" ca="1" si="1330"/>
        <v>10285.460745716715</v>
      </c>
      <c r="F4488" s="34">
        <f t="shared" ca="1" si="1312"/>
        <v>2500</v>
      </c>
      <c r="G4488" s="69">
        <f t="shared" ca="1" si="1316"/>
        <v>0</v>
      </c>
      <c r="H4488" s="34">
        <f t="shared" ca="1" si="1317"/>
        <v>-790.40720244165811</v>
      </c>
      <c r="I4488" s="34">
        <f t="shared" ca="1" si="1318"/>
        <v>1709.5927975583418</v>
      </c>
      <c r="J4488" s="18">
        <f ca="1">SUM(INDIRECT(ADDRESS(ROW(F4488),COLUMN(F4488),4)):INDIRECT(ADDRESS(ROW(F4488)+N$5-1,COLUMN(F4488),4)))</f>
        <v>22300</v>
      </c>
      <c r="K4488" s="18">
        <f t="shared" ca="1" si="1319"/>
        <v>16350</v>
      </c>
      <c r="L4488" s="18">
        <f t="shared" ca="1" si="1329"/>
        <v>0</v>
      </c>
      <c r="M4488" s="18">
        <f t="shared" ca="1" si="1313"/>
        <v>0</v>
      </c>
      <c r="N4488" s="34">
        <f t="shared" ca="1" si="1320"/>
        <v>8575.8679481583731</v>
      </c>
      <c r="P4488" s="18">
        <f t="shared" ca="1" si="1314"/>
        <v>790.40720244165811</v>
      </c>
      <c r="Q4488" s="47">
        <f ca="1">SUM(L$15:L4488)-SUM(M$15:M4488)</f>
        <v>16350</v>
      </c>
      <c r="R4488" s="47" t="str">
        <f t="shared" ca="1" si="1315"/>
        <v>M4491</v>
      </c>
      <c r="S4488" s="40">
        <f t="shared" ca="1" si="1321"/>
        <v>0</v>
      </c>
      <c r="T4488" s="46">
        <f t="shared" ca="1" si="1322"/>
        <v>55</v>
      </c>
      <c r="X4488" s="74">
        <f t="shared" ca="1" si="1323"/>
        <v>-0.79040720244165807</v>
      </c>
      <c r="Y4488" s="75">
        <f t="shared" ca="1" si="1324"/>
        <v>-0.79040720244165807</v>
      </c>
      <c r="Z4488" s="74">
        <f t="shared" ca="1" si="1325"/>
        <v>0.45366002619534784</v>
      </c>
      <c r="AA4488" s="76">
        <f t="shared" ca="1" si="1326"/>
        <v>-790.40720244165811</v>
      </c>
      <c r="AB4488" s="76">
        <f t="shared" ca="1" si="1327"/>
        <v>453.66002619534783</v>
      </c>
    </row>
    <row r="4489" spans="1:28" x14ac:dyDescent="0.25">
      <c r="A4489" s="2">
        <f t="shared" si="1328"/>
        <v>5</v>
      </c>
      <c r="B4489" s="16">
        <f ca="1">VLOOKUP(A4489,PERIODS!$O$4:$P$33,2,FALSE)</f>
        <v>3.3000000000000002E-2</v>
      </c>
      <c r="C4489" s="15"/>
      <c r="D4489" s="18">
        <v>4475</v>
      </c>
      <c r="E4489" s="34">
        <f t="shared" ca="1" si="1330"/>
        <v>8575.8679481583731</v>
      </c>
      <c r="F4489" s="34">
        <f t="shared" ca="1" si="1312"/>
        <v>3300</v>
      </c>
      <c r="G4489" s="69">
        <f t="shared" ca="1" si="1316"/>
        <v>0</v>
      </c>
      <c r="H4489" s="34">
        <f t="shared" ca="1" si="1317"/>
        <v>384.52961822141151</v>
      </c>
      <c r="I4489" s="34">
        <f t="shared" ca="1" si="1318"/>
        <v>3684.5296182214115</v>
      </c>
      <c r="J4489" s="18">
        <f ca="1">SUM(INDIRECT(ADDRESS(ROW(F4489),COLUMN(F4489),4)):INDIRECT(ADDRESS(ROW(F4489)+N$5-1,COLUMN(F4489),4)))</f>
        <v>23100</v>
      </c>
      <c r="K4489" s="18">
        <f t="shared" ca="1" si="1319"/>
        <v>0</v>
      </c>
      <c r="L4489" s="18">
        <f t="shared" ca="1" si="1329"/>
        <v>0</v>
      </c>
      <c r="M4489" s="18">
        <f t="shared" ca="1" si="1313"/>
        <v>16350</v>
      </c>
      <c r="N4489" s="34">
        <f t="shared" ca="1" si="1320"/>
        <v>21241.33832993696</v>
      </c>
      <c r="P4489" s="18">
        <f t="shared" ca="1" si="1314"/>
        <v>384.52961822141151</v>
      </c>
      <c r="Q4489" s="47">
        <f ca="1">SUM(L$15:L4489)-SUM(M$15:M4489)</f>
        <v>0</v>
      </c>
      <c r="R4489" s="47" t="str">
        <f t="shared" ca="1" si="1315"/>
        <v>M4492</v>
      </c>
      <c r="S4489" s="40">
        <f t="shared" ca="1" si="1321"/>
        <v>0</v>
      </c>
      <c r="T4489" s="46">
        <f t="shared" ca="1" si="1322"/>
        <v>9</v>
      </c>
      <c r="X4489" s="74">
        <f t="shared" ca="1" si="1323"/>
        <v>0.38452961822141152</v>
      </c>
      <c r="Y4489" s="75">
        <f t="shared" ca="1" si="1324"/>
        <v>0.38452961822141152</v>
      </c>
      <c r="Z4489" s="74">
        <f t="shared" ca="1" si="1325"/>
        <v>1.4689232042000073</v>
      </c>
      <c r="AA4489" s="76">
        <f t="shared" ca="1" si="1326"/>
        <v>384.52961822141151</v>
      </c>
      <c r="AB4489" s="76">
        <f t="shared" ca="1" si="1327"/>
        <v>1468.9232042000074</v>
      </c>
    </row>
    <row r="4490" spans="1:28" x14ac:dyDescent="0.25">
      <c r="A4490" s="2">
        <f t="shared" si="1328"/>
        <v>6</v>
      </c>
      <c r="B4490" s="16">
        <f ca="1">VLOOKUP(A4490,PERIODS!$O$4:$P$33,2,FALSE)</f>
        <v>3.3000000000000002E-2</v>
      </c>
      <c r="C4490" s="15"/>
      <c r="D4490" s="18">
        <v>4476</v>
      </c>
      <c r="E4490" s="34">
        <f t="shared" ca="1" si="1330"/>
        <v>21241.33832993696</v>
      </c>
      <c r="F4490" s="34">
        <f t="shared" ca="1" si="1312"/>
        <v>3300</v>
      </c>
      <c r="G4490" s="69">
        <f t="shared" ca="1" si="1316"/>
        <v>0</v>
      </c>
      <c r="H4490" s="34">
        <f t="shared" ca="1" si="1317"/>
        <v>1253.5281489725128</v>
      </c>
      <c r="I4490" s="34">
        <f t="shared" ca="1" si="1318"/>
        <v>4553.528148972513</v>
      </c>
      <c r="J4490" s="18">
        <f ca="1">SUM(INDIRECT(ADDRESS(ROW(F4490),COLUMN(F4490),4)):INDIRECT(ADDRESS(ROW(F4490)+N$5-1,COLUMN(F4490),4)))</f>
        <v>23100</v>
      </c>
      <c r="K4490" s="18">
        <f t="shared" ca="1" si="1319"/>
        <v>16350</v>
      </c>
      <c r="L4490" s="18">
        <f t="shared" ca="1" si="1329"/>
        <v>16350</v>
      </c>
      <c r="M4490" s="18">
        <f t="shared" ca="1" si="1313"/>
        <v>0</v>
      </c>
      <c r="N4490" s="34">
        <f t="shared" ca="1" si="1320"/>
        <v>16687.810180964447</v>
      </c>
      <c r="P4490" s="18">
        <f t="shared" ca="1" si="1314"/>
        <v>1253.5281489725128</v>
      </c>
      <c r="Q4490" s="47">
        <f ca="1">SUM(L$15:L4490)-SUM(M$15:M4490)</f>
        <v>16350</v>
      </c>
      <c r="R4490" s="47" t="str">
        <f t="shared" ca="1" si="1315"/>
        <v>M4493</v>
      </c>
      <c r="S4490" s="40">
        <f t="shared" ca="1" si="1321"/>
        <v>0</v>
      </c>
      <c r="T4490" s="46">
        <f t="shared" ca="1" si="1322"/>
        <v>36</v>
      </c>
      <c r="X4490" s="74">
        <f t="shared" ca="1" si="1323"/>
        <v>1.2535281489725127</v>
      </c>
      <c r="Y4490" s="75">
        <f t="shared" ca="1" si="1324"/>
        <v>1.2535281489725127</v>
      </c>
      <c r="Z4490" s="74">
        <f t="shared" ca="1" si="1325"/>
        <v>3.5026791565584325</v>
      </c>
      <c r="AA4490" s="76">
        <f t="shared" ca="1" si="1326"/>
        <v>1253.5281489725128</v>
      </c>
      <c r="AB4490" s="76">
        <f t="shared" ca="1" si="1327"/>
        <v>3502.6791565584326</v>
      </c>
    </row>
    <row r="4491" spans="1:28" x14ac:dyDescent="0.25">
      <c r="A4491" s="2">
        <f t="shared" si="1328"/>
        <v>7</v>
      </c>
      <c r="B4491" s="16">
        <f ca="1">VLOOKUP(A4491,PERIODS!$O$4:$P$33,2,FALSE)</f>
        <v>3.3000000000000002E-2</v>
      </c>
      <c r="C4491" s="15"/>
      <c r="D4491" s="18">
        <v>4477</v>
      </c>
      <c r="E4491" s="34">
        <f t="shared" ca="1" si="1330"/>
        <v>16687.810180964447</v>
      </c>
      <c r="F4491" s="34">
        <f t="shared" ca="1" si="1312"/>
        <v>3300</v>
      </c>
      <c r="G4491" s="69">
        <f t="shared" ca="1" si="1316"/>
        <v>0</v>
      </c>
      <c r="H4491" s="34">
        <f t="shared" ca="1" si="1317"/>
        <v>1151.4222023529226</v>
      </c>
      <c r="I4491" s="34">
        <f t="shared" ca="1" si="1318"/>
        <v>4451.4222023529228</v>
      </c>
      <c r="J4491" s="18">
        <f ca="1">SUM(INDIRECT(ADDRESS(ROW(F4491),COLUMN(F4491),4)):INDIRECT(ADDRESS(ROW(F4491)+N$5-1,COLUMN(F4491),4)))</f>
        <v>23100</v>
      </c>
      <c r="K4491" s="18">
        <f t="shared" ca="1" si="1319"/>
        <v>16350</v>
      </c>
      <c r="L4491" s="18">
        <f t="shared" ca="1" si="1329"/>
        <v>0</v>
      </c>
      <c r="M4491" s="18">
        <f t="shared" ca="1" si="1313"/>
        <v>0</v>
      </c>
      <c r="N4491" s="34">
        <f t="shared" ca="1" si="1320"/>
        <v>12236.387978611525</v>
      </c>
      <c r="P4491" s="18">
        <f t="shared" ca="1" si="1314"/>
        <v>1151.4222023529226</v>
      </c>
      <c r="Q4491" s="47">
        <f ca="1">SUM(L$15:L4491)-SUM(M$15:M4491)</f>
        <v>16350</v>
      </c>
      <c r="R4491" s="47" t="str">
        <f t="shared" ca="1" si="1315"/>
        <v>M4494</v>
      </c>
      <c r="S4491" s="40">
        <f t="shared" ca="1" si="1321"/>
        <v>0</v>
      </c>
      <c r="T4491" s="46">
        <f t="shared" ca="1" si="1322"/>
        <v>55</v>
      </c>
      <c r="X4491" s="74">
        <f t="shared" ca="1" si="1323"/>
        <v>1.1514222023529226</v>
      </c>
      <c r="Y4491" s="75">
        <f t="shared" ca="1" si="1324"/>
        <v>1.1514222023529226</v>
      </c>
      <c r="Z4491" s="74">
        <f t="shared" ca="1" si="1325"/>
        <v>3.1626876945661069</v>
      </c>
      <c r="AA4491" s="76">
        <f t="shared" ca="1" si="1326"/>
        <v>1151.4222023529226</v>
      </c>
      <c r="AB4491" s="76">
        <f t="shared" ca="1" si="1327"/>
        <v>3162.687694566107</v>
      </c>
    </row>
    <row r="4492" spans="1:28" x14ac:dyDescent="0.25">
      <c r="A4492" s="2">
        <f t="shared" si="1328"/>
        <v>8</v>
      </c>
      <c r="B4492" s="16">
        <f ca="1">VLOOKUP(A4492,PERIODS!$O$4:$P$33,2,FALSE)</f>
        <v>3.3000000000000002E-2</v>
      </c>
      <c r="C4492" s="15"/>
      <c r="D4492" s="18">
        <v>4478</v>
      </c>
      <c r="E4492" s="34">
        <f t="shared" ca="1" si="1330"/>
        <v>12236.387978611525</v>
      </c>
      <c r="F4492" s="34">
        <f t="shared" ca="1" si="1312"/>
        <v>3300</v>
      </c>
      <c r="G4492" s="69">
        <f t="shared" ca="1" si="1316"/>
        <v>0</v>
      </c>
      <c r="H4492" s="34">
        <f t="shared" ca="1" si="1317"/>
        <v>553.54782370120301</v>
      </c>
      <c r="I4492" s="34">
        <f t="shared" ca="1" si="1318"/>
        <v>3853.547823701203</v>
      </c>
      <c r="J4492" s="18">
        <f ca="1">SUM(INDIRECT(ADDRESS(ROW(F4492),COLUMN(F4492),4)):INDIRECT(ADDRESS(ROW(F4492)+N$5-1,COLUMN(F4492),4)))</f>
        <v>23100</v>
      </c>
      <c r="K4492" s="18">
        <f t="shared" ca="1" si="1319"/>
        <v>16350</v>
      </c>
      <c r="L4492" s="18">
        <f t="shared" ca="1" si="1329"/>
        <v>0</v>
      </c>
      <c r="M4492" s="18">
        <f t="shared" ca="1" si="1313"/>
        <v>0</v>
      </c>
      <c r="N4492" s="34">
        <f t="shared" ca="1" si="1320"/>
        <v>8382.8401549103219</v>
      </c>
      <c r="P4492" s="18">
        <f t="shared" ca="1" si="1314"/>
        <v>553.54782370120301</v>
      </c>
      <c r="Q4492" s="47">
        <f ca="1">SUM(L$15:L4492)-SUM(M$15:M4492)</f>
        <v>16350</v>
      </c>
      <c r="R4492" s="47" t="str">
        <f t="shared" ca="1" si="1315"/>
        <v>M4495</v>
      </c>
      <c r="S4492" s="40">
        <f t="shared" ca="1" si="1321"/>
        <v>0</v>
      </c>
      <c r="T4492" s="46">
        <f t="shared" ca="1" si="1322"/>
        <v>11</v>
      </c>
      <c r="X4492" s="74">
        <f t="shared" ca="1" si="1323"/>
        <v>0.55354782370120303</v>
      </c>
      <c r="Y4492" s="75">
        <f t="shared" ca="1" si="1324"/>
        <v>0.55354782370120303</v>
      </c>
      <c r="Z4492" s="74">
        <f t="shared" ca="1" si="1325"/>
        <v>1.7394132151898396</v>
      </c>
      <c r="AA4492" s="76">
        <f t="shared" ca="1" si="1326"/>
        <v>553.54782370120301</v>
      </c>
      <c r="AB4492" s="76">
        <f t="shared" ca="1" si="1327"/>
        <v>1739.4132151898395</v>
      </c>
    </row>
    <row r="4493" spans="1:28" x14ac:dyDescent="0.25">
      <c r="A4493" s="2">
        <f t="shared" si="1328"/>
        <v>9</v>
      </c>
      <c r="B4493" s="16">
        <f ca="1">VLOOKUP(A4493,PERIODS!$O$4:$P$33,2,FALSE)</f>
        <v>3.3000000000000002E-2</v>
      </c>
      <c r="C4493" s="15"/>
      <c r="D4493" s="18">
        <v>4479</v>
      </c>
      <c r="E4493" s="34">
        <f t="shared" ca="1" si="1330"/>
        <v>8382.8401549103219</v>
      </c>
      <c r="F4493" s="34">
        <f t="shared" ca="1" si="1312"/>
        <v>3300</v>
      </c>
      <c r="G4493" s="69">
        <f t="shared" ca="1" si="1316"/>
        <v>0</v>
      </c>
      <c r="H4493" s="34">
        <f t="shared" ca="1" si="1317"/>
        <v>641.09203646934498</v>
      </c>
      <c r="I4493" s="34">
        <f t="shared" ca="1" si="1318"/>
        <v>3941.0920364693447</v>
      </c>
      <c r="J4493" s="18">
        <f ca="1">SUM(INDIRECT(ADDRESS(ROW(F4493),COLUMN(F4493),4)):INDIRECT(ADDRESS(ROW(F4493)+N$5-1,COLUMN(F4493),4)))</f>
        <v>23100</v>
      </c>
      <c r="K4493" s="18">
        <f t="shared" ca="1" si="1319"/>
        <v>0</v>
      </c>
      <c r="L4493" s="18">
        <f t="shared" ca="1" si="1329"/>
        <v>0</v>
      </c>
      <c r="M4493" s="18">
        <f t="shared" ca="1" si="1313"/>
        <v>16350</v>
      </c>
      <c r="N4493" s="34">
        <f t="shared" ca="1" si="1320"/>
        <v>20791.748118440977</v>
      </c>
      <c r="P4493" s="18">
        <f t="shared" ca="1" si="1314"/>
        <v>641.09203646934498</v>
      </c>
      <c r="Q4493" s="47">
        <f ca="1">SUM(L$15:L4493)-SUM(M$15:M4493)</f>
        <v>0</v>
      </c>
      <c r="R4493" s="47" t="str">
        <f t="shared" ca="1" si="1315"/>
        <v>M4496</v>
      </c>
      <c r="S4493" s="40">
        <f t="shared" ca="1" si="1321"/>
        <v>0</v>
      </c>
      <c r="T4493" s="46">
        <f t="shared" ca="1" si="1322"/>
        <v>24</v>
      </c>
      <c r="X4493" s="74">
        <f t="shared" ca="1" si="1323"/>
        <v>0.64109203646934498</v>
      </c>
      <c r="Y4493" s="75">
        <f t="shared" ca="1" si="1324"/>
        <v>0.64109203646934498</v>
      </c>
      <c r="Z4493" s="74">
        <f t="shared" ca="1" si="1325"/>
        <v>1.8985530368184271</v>
      </c>
      <c r="AA4493" s="76">
        <f t="shared" ca="1" si="1326"/>
        <v>641.09203646934498</v>
      </c>
      <c r="AB4493" s="76">
        <f t="shared" ca="1" si="1327"/>
        <v>1898.5530368184272</v>
      </c>
    </row>
    <row r="4494" spans="1:28" x14ac:dyDescent="0.25">
      <c r="A4494" s="2">
        <f t="shared" si="1328"/>
        <v>10</v>
      </c>
      <c r="B4494" s="16">
        <f ca="1">VLOOKUP(A4494,PERIODS!$O$4:$P$33,2,FALSE)</f>
        <v>3.3000000000000002E-2</v>
      </c>
      <c r="C4494" s="15"/>
      <c r="D4494" s="18">
        <v>4480</v>
      </c>
      <c r="E4494" s="34">
        <f t="shared" ca="1" si="1330"/>
        <v>20791.748118440977</v>
      </c>
      <c r="F4494" s="34">
        <f t="shared" ca="1" si="1312"/>
        <v>3300</v>
      </c>
      <c r="G4494" s="69">
        <f t="shared" ca="1" si="1316"/>
        <v>0</v>
      </c>
      <c r="H4494" s="34">
        <f t="shared" ca="1" si="1317"/>
        <v>-2187.1910167189903</v>
      </c>
      <c r="I4494" s="34">
        <f t="shared" ca="1" si="1318"/>
        <v>1112.8089832810097</v>
      </c>
      <c r="J4494" s="18">
        <f ca="1">SUM(INDIRECT(ADDRESS(ROW(F4494),COLUMN(F4494),4)):INDIRECT(ADDRESS(ROW(F4494)+N$5-1,COLUMN(F4494),4)))</f>
        <v>23100</v>
      </c>
      <c r="K4494" s="18">
        <f t="shared" ca="1" si="1319"/>
        <v>16350</v>
      </c>
      <c r="L4494" s="18">
        <f t="shared" ca="1" si="1329"/>
        <v>16350</v>
      </c>
      <c r="M4494" s="18">
        <f t="shared" ca="1" si="1313"/>
        <v>0</v>
      </c>
      <c r="N4494" s="34">
        <f t="shared" ca="1" si="1320"/>
        <v>19678.939135159966</v>
      </c>
      <c r="P4494" s="18">
        <f t="shared" ca="1" si="1314"/>
        <v>2187.1910167189903</v>
      </c>
      <c r="Q4494" s="47">
        <f ca="1">SUM(L$15:L4494)-SUM(M$15:M4494)</f>
        <v>16350</v>
      </c>
      <c r="R4494" s="47" t="str">
        <f t="shared" ca="1" si="1315"/>
        <v>M4497</v>
      </c>
      <c r="S4494" s="40">
        <f t="shared" ca="1" si="1321"/>
        <v>0</v>
      </c>
      <c r="T4494" s="46">
        <f t="shared" ca="1" si="1322"/>
        <v>41</v>
      </c>
      <c r="X4494" s="74">
        <f t="shared" ca="1" si="1323"/>
        <v>-2.1871910167189905</v>
      </c>
      <c r="Y4494" s="75">
        <f t="shared" ca="1" si="1324"/>
        <v>-2.1871910167189905</v>
      </c>
      <c r="Z4494" s="74">
        <f t="shared" ca="1" si="1325"/>
        <v>0.11223156284000346</v>
      </c>
      <c r="AA4494" s="76">
        <f t="shared" ca="1" si="1326"/>
        <v>-2187.1910167189903</v>
      </c>
      <c r="AB4494" s="76">
        <f t="shared" ca="1" si="1327"/>
        <v>112.23156284000346</v>
      </c>
    </row>
    <row r="4495" spans="1:28" x14ac:dyDescent="0.25">
      <c r="A4495" s="2">
        <f t="shared" si="1328"/>
        <v>11</v>
      </c>
      <c r="B4495" s="16">
        <f ca="1">VLOOKUP(A4495,PERIODS!$O$4:$P$33,2,FALSE)</f>
        <v>3.3000000000000002E-2</v>
      </c>
      <c r="C4495" s="15"/>
      <c r="D4495" s="18">
        <v>4481</v>
      </c>
      <c r="E4495" s="34">
        <f t="shared" ca="1" si="1330"/>
        <v>19678.939135159966</v>
      </c>
      <c r="F4495" s="34">
        <f t="shared" ref="F4495:F4558" ca="1" si="1331">F$2*B4495</f>
        <v>3300</v>
      </c>
      <c r="G4495" s="69">
        <f t="shared" ca="1" si="1316"/>
        <v>0</v>
      </c>
      <c r="H4495" s="34">
        <f t="shared" ca="1" si="1317"/>
        <v>-169.07635939112612</v>
      </c>
      <c r="I4495" s="34">
        <f t="shared" ca="1" si="1318"/>
        <v>3130.9236406088739</v>
      </c>
      <c r="J4495" s="18">
        <f ca="1">SUM(INDIRECT(ADDRESS(ROW(F4495),COLUMN(F4495),4)):INDIRECT(ADDRESS(ROW(F4495)+N$5-1,COLUMN(F4495),4)))</f>
        <v>23300</v>
      </c>
      <c r="K4495" s="18">
        <f t="shared" ca="1" si="1319"/>
        <v>16350</v>
      </c>
      <c r="L4495" s="18">
        <f t="shared" ca="1" si="1329"/>
        <v>0</v>
      </c>
      <c r="M4495" s="18">
        <f t="shared" ref="M4495:M4558" ca="1" si="1332">SUMIF($R$15:$R$8014,ADDRESS(ROW(M4495),COLUMN(M4495),4),$L$15:$L$8014)</f>
        <v>0</v>
      </c>
      <c r="N4495" s="34">
        <f t="shared" ca="1" si="1320"/>
        <v>16548.015494551091</v>
      </c>
      <c r="P4495" s="18">
        <f t="shared" ref="P4495:P4558" ca="1" si="1333">ABS(H4495)</f>
        <v>169.07635939112612</v>
      </c>
      <c r="Q4495" s="47">
        <f ca="1">SUM(L$15:L4495)-SUM(M$15:M4495)</f>
        <v>16350</v>
      </c>
      <c r="R4495" s="47" t="str">
        <f t="shared" ref="R4495:R4558" ca="1" si="1334">ADDRESS(ROW(M4495)+$N$3+RANDBETWEEN(-$N$4,$N$4),COLUMN(M4495),4)</f>
        <v>M4498</v>
      </c>
      <c r="S4495" s="40">
        <f t="shared" ca="1" si="1321"/>
        <v>0</v>
      </c>
      <c r="T4495" s="46">
        <f t="shared" ca="1" si="1322"/>
        <v>70</v>
      </c>
      <c r="X4495" s="74">
        <f t="shared" ca="1" si="1323"/>
        <v>-0.16907635939112611</v>
      </c>
      <c r="Y4495" s="75">
        <f t="shared" ca="1" si="1324"/>
        <v>-0.16907635939112611</v>
      </c>
      <c r="Z4495" s="74">
        <f t="shared" ca="1" si="1325"/>
        <v>0.84444441966237149</v>
      </c>
      <c r="AA4495" s="76">
        <f t="shared" ca="1" si="1326"/>
        <v>-169.07635939112612</v>
      </c>
      <c r="AB4495" s="76">
        <f t="shared" ca="1" si="1327"/>
        <v>844.4444196623715</v>
      </c>
    </row>
    <row r="4496" spans="1:28" x14ac:dyDescent="0.25">
      <c r="A4496" s="2">
        <f t="shared" si="1328"/>
        <v>12</v>
      </c>
      <c r="B4496" s="16">
        <f ca="1">VLOOKUP(A4496,PERIODS!$O$4:$P$33,2,FALSE)</f>
        <v>3.3000000000000002E-2</v>
      </c>
      <c r="C4496" s="15"/>
      <c r="D4496" s="18">
        <v>4482</v>
      </c>
      <c r="E4496" s="34">
        <f t="shared" ca="1" si="1330"/>
        <v>16548.015494551091</v>
      </c>
      <c r="F4496" s="34">
        <f t="shared" ca="1" si="1331"/>
        <v>3300</v>
      </c>
      <c r="G4496" s="69">
        <f t="shared" ref="G4496:G4559" ca="1" si="1335">((2*RAND()*$F$5)-$F$5)*E4496</f>
        <v>0</v>
      </c>
      <c r="H4496" s="34">
        <f t="shared" ref="H4496:H4559" ca="1" si="1336">IF($S$3="NORM",AA4496,IF($S$3="LOGNORM",AB4496,0))</f>
        <v>-270.36582554841584</v>
      </c>
      <c r="I4496" s="34">
        <f t="shared" ref="I4496:I4559" ca="1" si="1337">IF(F4496+H4496&lt;0,0,F4496+H4496)</f>
        <v>3029.6341744515839</v>
      </c>
      <c r="J4496" s="18">
        <f ca="1">SUM(INDIRECT(ADDRESS(ROW(F4496),COLUMN(F4496),4)):INDIRECT(ADDRESS(ROW(F4496)+N$5-1,COLUMN(F4496),4)))</f>
        <v>23500</v>
      </c>
      <c r="K4496" s="18">
        <f t="shared" ref="K4496:K4559" ca="1" si="1338">Q4496</f>
        <v>16350</v>
      </c>
      <c r="L4496" s="18">
        <f t="shared" ca="1" si="1329"/>
        <v>0</v>
      </c>
      <c r="M4496" s="18">
        <f t="shared" ca="1" si="1332"/>
        <v>0</v>
      </c>
      <c r="N4496" s="34">
        <f t="shared" ref="N4496:N4559" ca="1" si="1339">E4496+G4496-I4496+M4496-S4496</f>
        <v>13518.381320099506</v>
      </c>
      <c r="P4496" s="18">
        <f t="shared" ca="1" si="1333"/>
        <v>270.36582554841584</v>
      </c>
      <c r="Q4496" s="47">
        <f ca="1">SUM(L$15:L4496)-SUM(M$15:M4496)</f>
        <v>16350</v>
      </c>
      <c r="R4496" s="47" t="str">
        <f t="shared" ca="1" si="1334"/>
        <v>M4499</v>
      </c>
      <c r="S4496" s="40">
        <f t="shared" ref="S4496:S4559" ca="1" si="1340">IF(T4496&gt;N$6*100,M4496,0)</f>
        <v>0</v>
      </c>
      <c r="T4496" s="46">
        <f t="shared" ref="T4496:T4559" ca="1" si="1341">RANDBETWEEN(0,100)</f>
        <v>88</v>
      </c>
      <c r="X4496" s="74">
        <f t="shared" ref="X4496:X4559" ca="1" si="1342">NORMINV(RAND(),0,1)</f>
        <v>-0.27036582554841582</v>
      </c>
      <c r="Y4496" s="75">
        <f t="shared" ref="Y4496:Y4559" ca="1" si="1343">IF(AND(X4496&gt;$F$6,$F$6&gt;0),$F$6,X4496)</f>
        <v>-0.27036582554841582</v>
      </c>
      <c r="Z4496" s="74">
        <f t="shared" ref="Z4496:Z4559" ca="1" si="1344">EXP(Y4496)</f>
        <v>0.76310028168936184</v>
      </c>
      <c r="AA4496" s="76">
        <f t="shared" ref="AA4496:AA4559" ca="1" si="1345">$F$3*Y4496</f>
        <v>-270.36582554841584</v>
      </c>
      <c r="AB4496" s="76">
        <f t="shared" ref="AB4496:AB4559" ca="1" si="1346">$F$3*Z4496</f>
        <v>763.10028168936185</v>
      </c>
    </row>
    <row r="4497" spans="1:28" x14ac:dyDescent="0.25">
      <c r="A4497" s="2">
        <f t="shared" ref="A4497:A4560" si="1347">IF(AND(A4496=12,OR(A$14="MS",A$14="M0")),1,IF(AND(A4496=4,OR(A$14="WS",A$14="W0")),1,IF(AND(A4496=30,OR(A$14="DS",A$14="D0")),1,A4496+1)))</f>
        <v>13</v>
      </c>
      <c r="B4497" s="16">
        <f ca="1">VLOOKUP(A4497,PERIODS!$O$4:$P$33,2,FALSE)</f>
        <v>3.3000000000000002E-2</v>
      </c>
      <c r="C4497" s="15"/>
      <c r="D4497" s="18">
        <v>4483</v>
      </c>
      <c r="E4497" s="34">
        <f t="shared" ca="1" si="1330"/>
        <v>13518.381320099506</v>
      </c>
      <c r="F4497" s="34">
        <f t="shared" ca="1" si="1331"/>
        <v>3300</v>
      </c>
      <c r="G4497" s="69">
        <f t="shared" ca="1" si="1335"/>
        <v>0</v>
      </c>
      <c r="H4497" s="34">
        <f t="shared" ca="1" si="1336"/>
        <v>-1748.2565221444231</v>
      </c>
      <c r="I4497" s="34">
        <f t="shared" ca="1" si="1337"/>
        <v>1551.7434778555769</v>
      </c>
      <c r="J4497" s="18">
        <f ca="1">SUM(INDIRECT(ADDRESS(ROW(F4497),COLUMN(F4497),4)):INDIRECT(ADDRESS(ROW(F4497)+N$5-1,COLUMN(F4497),4)))</f>
        <v>23700</v>
      </c>
      <c r="K4497" s="18">
        <f t="shared" ca="1" si="1338"/>
        <v>0</v>
      </c>
      <c r="L4497" s="18">
        <f t="shared" ref="L4497:L4560" ca="1" si="1348">IF((E4497+K4496)&lt;J4497,N$2,0)</f>
        <v>0</v>
      </c>
      <c r="M4497" s="18">
        <f t="shared" ca="1" si="1332"/>
        <v>16350</v>
      </c>
      <c r="N4497" s="34">
        <f t="shared" ca="1" si="1339"/>
        <v>28316.63784224393</v>
      </c>
      <c r="P4497" s="18">
        <f t="shared" ca="1" si="1333"/>
        <v>1748.2565221444231</v>
      </c>
      <c r="Q4497" s="47">
        <f ca="1">SUM(L$15:L4497)-SUM(M$15:M4497)</f>
        <v>0</v>
      </c>
      <c r="R4497" s="47" t="str">
        <f t="shared" ca="1" si="1334"/>
        <v>M4500</v>
      </c>
      <c r="S4497" s="40">
        <f t="shared" ca="1" si="1340"/>
        <v>0</v>
      </c>
      <c r="T4497" s="46">
        <f t="shared" ca="1" si="1341"/>
        <v>8</v>
      </c>
      <c r="X4497" s="74">
        <f t="shared" ca="1" si="1342"/>
        <v>-1.7482565221444231</v>
      </c>
      <c r="Y4497" s="75">
        <f t="shared" ca="1" si="1343"/>
        <v>-1.7482565221444231</v>
      </c>
      <c r="Z4497" s="74">
        <f t="shared" ca="1" si="1344"/>
        <v>0.17407717873791922</v>
      </c>
      <c r="AA4497" s="76">
        <f t="shared" ca="1" si="1345"/>
        <v>-1748.2565221444231</v>
      </c>
      <c r="AB4497" s="76">
        <f t="shared" ca="1" si="1346"/>
        <v>174.07717873791921</v>
      </c>
    </row>
    <row r="4498" spans="1:28" x14ac:dyDescent="0.25">
      <c r="A4498" s="2">
        <f t="shared" si="1347"/>
        <v>14</v>
      </c>
      <c r="B4498" s="16">
        <f ca="1">VLOOKUP(A4498,PERIODS!$O$4:$P$33,2,FALSE)</f>
        <v>3.3000000000000002E-2</v>
      </c>
      <c r="C4498" s="15"/>
      <c r="D4498" s="18">
        <v>4484</v>
      </c>
      <c r="E4498" s="34">
        <f t="shared" ca="1" si="1330"/>
        <v>28316.63784224393</v>
      </c>
      <c r="F4498" s="34">
        <f t="shared" ca="1" si="1331"/>
        <v>3300</v>
      </c>
      <c r="G4498" s="69">
        <f t="shared" ca="1" si="1335"/>
        <v>0</v>
      </c>
      <c r="H4498" s="34">
        <f t="shared" ca="1" si="1336"/>
        <v>-908.23986194553197</v>
      </c>
      <c r="I4498" s="34">
        <f t="shared" ca="1" si="1337"/>
        <v>2391.7601380544679</v>
      </c>
      <c r="J4498" s="18">
        <f ca="1">SUM(INDIRECT(ADDRESS(ROW(F4498),COLUMN(F4498),4)):INDIRECT(ADDRESS(ROW(F4498)+N$5-1,COLUMN(F4498),4)))</f>
        <v>23900</v>
      </c>
      <c r="K4498" s="18">
        <f t="shared" ca="1" si="1338"/>
        <v>0</v>
      </c>
      <c r="L4498" s="18">
        <f t="shared" ca="1" si="1348"/>
        <v>0</v>
      </c>
      <c r="M4498" s="18">
        <f t="shared" ca="1" si="1332"/>
        <v>0</v>
      </c>
      <c r="N4498" s="34">
        <f t="shared" ca="1" si="1339"/>
        <v>25924.877704189461</v>
      </c>
      <c r="P4498" s="18">
        <f t="shared" ca="1" si="1333"/>
        <v>908.23986194553197</v>
      </c>
      <c r="Q4498" s="47">
        <f ca="1">SUM(L$15:L4498)-SUM(M$15:M4498)</f>
        <v>0</v>
      </c>
      <c r="R4498" s="47" t="str">
        <f t="shared" ca="1" si="1334"/>
        <v>M4501</v>
      </c>
      <c r="S4498" s="40">
        <f t="shared" ca="1" si="1340"/>
        <v>0</v>
      </c>
      <c r="T4498" s="46">
        <f t="shared" ca="1" si="1341"/>
        <v>79</v>
      </c>
      <c r="X4498" s="74">
        <f t="shared" ca="1" si="1342"/>
        <v>-0.90823986194553197</v>
      </c>
      <c r="Y4498" s="75">
        <f t="shared" ca="1" si="1343"/>
        <v>-0.90823986194553197</v>
      </c>
      <c r="Z4498" s="74">
        <f t="shared" ca="1" si="1344"/>
        <v>0.4032333461315209</v>
      </c>
      <c r="AA4498" s="76">
        <f t="shared" ca="1" si="1345"/>
        <v>-908.23986194553197</v>
      </c>
      <c r="AB4498" s="76">
        <f t="shared" ca="1" si="1346"/>
        <v>403.23334613152088</v>
      </c>
    </row>
    <row r="4499" spans="1:28" x14ac:dyDescent="0.25">
      <c r="A4499" s="2">
        <f t="shared" si="1347"/>
        <v>15</v>
      </c>
      <c r="B4499" s="16">
        <f ca="1">VLOOKUP(A4499,PERIODS!$O$4:$P$33,2,FALSE)</f>
        <v>3.3000000000000002E-2</v>
      </c>
      <c r="C4499" s="15"/>
      <c r="D4499" s="18">
        <v>4485</v>
      </c>
      <c r="E4499" s="34">
        <f t="shared" ca="1" si="1330"/>
        <v>25924.877704189461</v>
      </c>
      <c r="F4499" s="34">
        <f t="shared" ca="1" si="1331"/>
        <v>3300</v>
      </c>
      <c r="G4499" s="69">
        <f t="shared" ca="1" si="1335"/>
        <v>0</v>
      </c>
      <c r="H4499" s="34">
        <f t="shared" ca="1" si="1336"/>
        <v>-771.80672466657199</v>
      </c>
      <c r="I4499" s="34">
        <f t="shared" ca="1" si="1337"/>
        <v>2528.1932753334281</v>
      </c>
      <c r="J4499" s="18">
        <f ca="1">SUM(INDIRECT(ADDRESS(ROW(F4499),COLUMN(F4499),4)):INDIRECT(ADDRESS(ROW(F4499)+N$5-1,COLUMN(F4499),4)))</f>
        <v>24100</v>
      </c>
      <c r="K4499" s="18">
        <f t="shared" ca="1" si="1338"/>
        <v>0</v>
      </c>
      <c r="L4499" s="18">
        <f t="shared" ca="1" si="1348"/>
        <v>0</v>
      </c>
      <c r="M4499" s="18">
        <f t="shared" ca="1" si="1332"/>
        <v>0</v>
      </c>
      <c r="N4499" s="34">
        <f t="shared" ca="1" si="1339"/>
        <v>23396.684428856031</v>
      </c>
      <c r="P4499" s="18">
        <f t="shared" ca="1" si="1333"/>
        <v>771.80672466657199</v>
      </c>
      <c r="Q4499" s="47">
        <f ca="1">SUM(L$15:L4499)-SUM(M$15:M4499)</f>
        <v>0</v>
      </c>
      <c r="R4499" s="47" t="str">
        <f t="shared" ca="1" si="1334"/>
        <v>M4502</v>
      </c>
      <c r="S4499" s="40">
        <f t="shared" ca="1" si="1340"/>
        <v>0</v>
      </c>
      <c r="T4499" s="46">
        <f t="shared" ca="1" si="1341"/>
        <v>86</v>
      </c>
      <c r="X4499" s="74">
        <f t="shared" ca="1" si="1342"/>
        <v>-0.77180672466657196</v>
      </c>
      <c r="Y4499" s="75">
        <f t="shared" ca="1" si="1343"/>
        <v>-0.77180672466657196</v>
      </c>
      <c r="Z4499" s="74">
        <f t="shared" ca="1" si="1344"/>
        <v>0.46217728642099382</v>
      </c>
      <c r="AA4499" s="76">
        <f t="shared" ca="1" si="1345"/>
        <v>-771.80672466657199</v>
      </c>
      <c r="AB4499" s="76">
        <f t="shared" ca="1" si="1346"/>
        <v>462.17728642099382</v>
      </c>
    </row>
    <row r="4500" spans="1:28" x14ac:dyDescent="0.25">
      <c r="A4500" s="2">
        <f t="shared" si="1347"/>
        <v>16</v>
      </c>
      <c r="B4500" s="16">
        <f ca="1">VLOOKUP(A4500,PERIODS!$O$4:$P$33,2,FALSE)</f>
        <v>3.3000000000000002E-2</v>
      </c>
      <c r="C4500" s="15"/>
      <c r="D4500" s="18">
        <v>4486</v>
      </c>
      <c r="E4500" s="34">
        <f t="shared" ca="1" si="1330"/>
        <v>23396.684428856031</v>
      </c>
      <c r="F4500" s="34">
        <f t="shared" ca="1" si="1331"/>
        <v>3300</v>
      </c>
      <c r="G4500" s="69">
        <f t="shared" ca="1" si="1335"/>
        <v>0</v>
      </c>
      <c r="H4500" s="34">
        <f t="shared" ca="1" si="1336"/>
        <v>-1876.4267016806427</v>
      </c>
      <c r="I4500" s="34">
        <f t="shared" ca="1" si="1337"/>
        <v>1423.5732983193573</v>
      </c>
      <c r="J4500" s="18">
        <f ca="1">SUM(INDIRECT(ADDRESS(ROW(F4500),COLUMN(F4500),4)):INDIRECT(ADDRESS(ROW(F4500)+N$5-1,COLUMN(F4500),4)))</f>
        <v>24300</v>
      </c>
      <c r="K4500" s="18">
        <f t="shared" ca="1" si="1338"/>
        <v>16350</v>
      </c>
      <c r="L4500" s="18">
        <f t="shared" ca="1" si="1348"/>
        <v>16350</v>
      </c>
      <c r="M4500" s="18">
        <f t="shared" ca="1" si="1332"/>
        <v>0</v>
      </c>
      <c r="N4500" s="34">
        <f t="shared" ca="1" si="1339"/>
        <v>21973.111130536676</v>
      </c>
      <c r="P4500" s="18">
        <f t="shared" ca="1" si="1333"/>
        <v>1876.4267016806427</v>
      </c>
      <c r="Q4500" s="47">
        <f ca="1">SUM(L$15:L4500)-SUM(M$15:M4500)</f>
        <v>16350</v>
      </c>
      <c r="R4500" s="47" t="str">
        <f t="shared" ca="1" si="1334"/>
        <v>M4503</v>
      </c>
      <c r="S4500" s="40">
        <f t="shared" ca="1" si="1340"/>
        <v>0</v>
      </c>
      <c r="T4500" s="46">
        <f t="shared" ca="1" si="1341"/>
        <v>21</v>
      </c>
      <c r="X4500" s="74">
        <f t="shared" ca="1" si="1342"/>
        <v>-1.8764267016806426</v>
      </c>
      <c r="Y4500" s="75">
        <f t="shared" ca="1" si="1343"/>
        <v>-1.8764267016806426</v>
      </c>
      <c r="Z4500" s="74">
        <f t="shared" ca="1" si="1344"/>
        <v>0.15313633105710456</v>
      </c>
      <c r="AA4500" s="76">
        <f t="shared" ca="1" si="1345"/>
        <v>-1876.4267016806427</v>
      </c>
      <c r="AB4500" s="76">
        <f t="shared" ca="1" si="1346"/>
        <v>153.13633105710457</v>
      </c>
    </row>
    <row r="4501" spans="1:28" x14ac:dyDescent="0.25">
      <c r="A4501" s="2">
        <f t="shared" si="1347"/>
        <v>17</v>
      </c>
      <c r="B4501" s="16">
        <f ca="1">VLOOKUP(A4501,PERIODS!$O$4:$P$33,2,FALSE)</f>
        <v>3.5000000000000003E-2</v>
      </c>
      <c r="C4501" s="15"/>
      <c r="D4501" s="18">
        <v>4487</v>
      </c>
      <c r="E4501" s="34">
        <f t="shared" ca="1" si="1330"/>
        <v>21973.111130536676</v>
      </c>
      <c r="F4501" s="34">
        <f t="shared" ca="1" si="1331"/>
        <v>3500.0000000000005</v>
      </c>
      <c r="G4501" s="69">
        <f t="shared" ca="1" si="1335"/>
        <v>0</v>
      </c>
      <c r="H4501" s="34">
        <f t="shared" ca="1" si="1336"/>
        <v>599.0898621477744</v>
      </c>
      <c r="I4501" s="34">
        <f t="shared" ca="1" si="1337"/>
        <v>4099.0898621477745</v>
      </c>
      <c r="J4501" s="18">
        <f ca="1">SUM(INDIRECT(ADDRESS(ROW(F4501),COLUMN(F4501),4)):INDIRECT(ADDRESS(ROW(F4501)+N$5-1,COLUMN(F4501),4)))</f>
        <v>24500.000000000004</v>
      </c>
      <c r="K4501" s="18">
        <f t="shared" ca="1" si="1338"/>
        <v>16350</v>
      </c>
      <c r="L4501" s="18">
        <f t="shared" ca="1" si="1348"/>
        <v>0</v>
      </c>
      <c r="M4501" s="18">
        <f t="shared" ca="1" si="1332"/>
        <v>0</v>
      </c>
      <c r="N4501" s="34">
        <f t="shared" ca="1" si="1339"/>
        <v>17874.0212683889</v>
      </c>
      <c r="P4501" s="18">
        <f t="shared" ca="1" si="1333"/>
        <v>599.0898621477744</v>
      </c>
      <c r="Q4501" s="47">
        <f ca="1">SUM(L$15:L4501)-SUM(M$15:M4501)</f>
        <v>16350</v>
      </c>
      <c r="R4501" s="47" t="str">
        <f t="shared" ca="1" si="1334"/>
        <v>M4504</v>
      </c>
      <c r="S4501" s="40">
        <f t="shared" ca="1" si="1340"/>
        <v>0</v>
      </c>
      <c r="T4501" s="46">
        <f t="shared" ca="1" si="1341"/>
        <v>67</v>
      </c>
      <c r="X4501" s="74">
        <f t="shared" ca="1" si="1342"/>
        <v>0.59908986214777438</v>
      </c>
      <c r="Y4501" s="75">
        <f t="shared" ca="1" si="1343"/>
        <v>0.59908986214777438</v>
      </c>
      <c r="Z4501" s="74">
        <f t="shared" ca="1" si="1344"/>
        <v>1.8204611755470037</v>
      </c>
      <c r="AA4501" s="76">
        <f t="shared" ca="1" si="1345"/>
        <v>599.0898621477744</v>
      </c>
      <c r="AB4501" s="76">
        <f t="shared" ca="1" si="1346"/>
        <v>1820.4611755470037</v>
      </c>
    </row>
    <row r="4502" spans="1:28" x14ac:dyDescent="0.25">
      <c r="A4502" s="2">
        <f t="shared" si="1347"/>
        <v>18</v>
      </c>
      <c r="B4502" s="16">
        <f ca="1">VLOOKUP(A4502,PERIODS!$O$4:$P$33,2,FALSE)</f>
        <v>3.5000000000000003E-2</v>
      </c>
      <c r="C4502" s="15"/>
      <c r="D4502" s="18">
        <v>4488</v>
      </c>
      <c r="E4502" s="34">
        <f t="shared" ca="1" si="1330"/>
        <v>17874.0212683889</v>
      </c>
      <c r="F4502" s="34">
        <f t="shared" ca="1" si="1331"/>
        <v>3500.0000000000005</v>
      </c>
      <c r="G4502" s="69">
        <f t="shared" ca="1" si="1335"/>
        <v>0</v>
      </c>
      <c r="H4502" s="34">
        <f t="shared" ca="1" si="1336"/>
        <v>-1285.7503717322418</v>
      </c>
      <c r="I4502" s="34">
        <f t="shared" ca="1" si="1337"/>
        <v>2214.2496282677585</v>
      </c>
      <c r="J4502" s="18">
        <f ca="1">SUM(INDIRECT(ADDRESS(ROW(F4502),COLUMN(F4502),4)):INDIRECT(ADDRESS(ROW(F4502)+N$5-1,COLUMN(F4502),4)))</f>
        <v>24500.000000000004</v>
      </c>
      <c r="K4502" s="18">
        <f t="shared" ca="1" si="1338"/>
        <v>16350</v>
      </c>
      <c r="L4502" s="18">
        <f t="shared" ca="1" si="1348"/>
        <v>0</v>
      </c>
      <c r="M4502" s="18">
        <f t="shared" ca="1" si="1332"/>
        <v>0</v>
      </c>
      <c r="N4502" s="34">
        <f t="shared" ca="1" si="1339"/>
        <v>15659.771640121142</v>
      </c>
      <c r="P4502" s="18">
        <f t="shared" ca="1" si="1333"/>
        <v>1285.7503717322418</v>
      </c>
      <c r="Q4502" s="47">
        <f ca="1">SUM(L$15:L4502)-SUM(M$15:M4502)</f>
        <v>16350</v>
      </c>
      <c r="R4502" s="47" t="str">
        <f t="shared" ca="1" si="1334"/>
        <v>M4505</v>
      </c>
      <c r="S4502" s="40">
        <f t="shared" ca="1" si="1340"/>
        <v>0</v>
      </c>
      <c r="T4502" s="46">
        <f t="shared" ca="1" si="1341"/>
        <v>31</v>
      </c>
      <c r="X4502" s="74">
        <f t="shared" ca="1" si="1342"/>
        <v>-1.2857503717322418</v>
      </c>
      <c r="Y4502" s="75">
        <f t="shared" ca="1" si="1343"/>
        <v>-1.2857503717322418</v>
      </c>
      <c r="Z4502" s="74">
        <f t="shared" ca="1" si="1344"/>
        <v>0.27644307071995616</v>
      </c>
      <c r="AA4502" s="76">
        <f t="shared" ca="1" si="1345"/>
        <v>-1285.7503717322418</v>
      </c>
      <c r="AB4502" s="76">
        <f t="shared" ca="1" si="1346"/>
        <v>276.44307071995615</v>
      </c>
    </row>
    <row r="4503" spans="1:28" x14ac:dyDescent="0.25">
      <c r="A4503" s="2">
        <f t="shared" si="1347"/>
        <v>19</v>
      </c>
      <c r="B4503" s="16">
        <f ca="1">VLOOKUP(A4503,PERIODS!$O$4:$P$33,2,FALSE)</f>
        <v>3.5000000000000003E-2</v>
      </c>
      <c r="C4503" s="15"/>
      <c r="D4503" s="18">
        <v>4489</v>
      </c>
      <c r="E4503" s="34">
        <f t="shared" ca="1" si="1330"/>
        <v>15659.771640121142</v>
      </c>
      <c r="F4503" s="34">
        <f t="shared" ca="1" si="1331"/>
        <v>3500.0000000000005</v>
      </c>
      <c r="G4503" s="69">
        <f t="shared" ca="1" si="1335"/>
        <v>0</v>
      </c>
      <c r="H4503" s="34">
        <f t="shared" ca="1" si="1336"/>
        <v>379.59271400995283</v>
      </c>
      <c r="I4503" s="34">
        <f t="shared" ca="1" si="1337"/>
        <v>3879.5927140099534</v>
      </c>
      <c r="J4503" s="18">
        <f ca="1">SUM(INDIRECT(ADDRESS(ROW(F4503),COLUMN(F4503),4)):INDIRECT(ADDRESS(ROW(F4503)+N$5-1,COLUMN(F4503),4)))</f>
        <v>24500.000000000004</v>
      </c>
      <c r="K4503" s="18">
        <f t="shared" ca="1" si="1338"/>
        <v>0</v>
      </c>
      <c r="L4503" s="18">
        <f t="shared" ca="1" si="1348"/>
        <v>0</v>
      </c>
      <c r="M4503" s="18">
        <f t="shared" ca="1" si="1332"/>
        <v>16350</v>
      </c>
      <c r="N4503" s="34">
        <f t="shared" ca="1" si="1339"/>
        <v>28130.178926111188</v>
      </c>
      <c r="P4503" s="18">
        <f t="shared" ca="1" si="1333"/>
        <v>379.59271400995283</v>
      </c>
      <c r="Q4503" s="47">
        <f ca="1">SUM(L$15:L4503)-SUM(M$15:M4503)</f>
        <v>0</v>
      </c>
      <c r="R4503" s="47" t="str">
        <f t="shared" ca="1" si="1334"/>
        <v>M4506</v>
      </c>
      <c r="S4503" s="40">
        <f t="shared" ca="1" si="1340"/>
        <v>0</v>
      </c>
      <c r="T4503" s="46">
        <f t="shared" ca="1" si="1341"/>
        <v>6</v>
      </c>
      <c r="X4503" s="74">
        <f t="shared" ca="1" si="1342"/>
        <v>0.37959271400995281</v>
      </c>
      <c r="Y4503" s="75">
        <f t="shared" ca="1" si="1343"/>
        <v>0.37959271400995281</v>
      </c>
      <c r="Z4503" s="74">
        <f t="shared" ca="1" si="1344"/>
        <v>1.4616891426742789</v>
      </c>
      <c r="AA4503" s="76">
        <f t="shared" ca="1" si="1345"/>
        <v>379.59271400995283</v>
      </c>
      <c r="AB4503" s="76">
        <f t="shared" ca="1" si="1346"/>
        <v>1461.6891426742789</v>
      </c>
    </row>
    <row r="4504" spans="1:28" x14ac:dyDescent="0.25">
      <c r="A4504" s="2">
        <f t="shared" si="1347"/>
        <v>20</v>
      </c>
      <c r="B4504" s="16">
        <f ca="1">VLOOKUP(A4504,PERIODS!$O$4:$P$33,2,FALSE)</f>
        <v>3.5000000000000003E-2</v>
      </c>
      <c r="C4504" s="15"/>
      <c r="D4504" s="18">
        <v>4490</v>
      </c>
      <c r="E4504" s="34">
        <f t="shared" ca="1" si="1330"/>
        <v>28130.178926111188</v>
      </c>
      <c r="F4504" s="34">
        <f t="shared" ca="1" si="1331"/>
        <v>3500.0000000000005</v>
      </c>
      <c r="G4504" s="69">
        <f t="shared" ca="1" si="1335"/>
        <v>0</v>
      </c>
      <c r="H4504" s="34">
        <f t="shared" ca="1" si="1336"/>
        <v>1417.1054730970186</v>
      </c>
      <c r="I4504" s="34">
        <f t="shared" ca="1" si="1337"/>
        <v>4917.1054730970191</v>
      </c>
      <c r="J4504" s="18">
        <f ca="1">SUM(INDIRECT(ADDRESS(ROW(F4504),COLUMN(F4504),4)):INDIRECT(ADDRESS(ROW(F4504)+N$5-1,COLUMN(F4504),4)))</f>
        <v>24500.000000000004</v>
      </c>
      <c r="K4504" s="18">
        <f t="shared" ca="1" si="1338"/>
        <v>0</v>
      </c>
      <c r="L4504" s="18">
        <f t="shared" ca="1" si="1348"/>
        <v>0</v>
      </c>
      <c r="M4504" s="18">
        <f t="shared" ca="1" si="1332"/>
        <v>0</v>
      </c>
      <c r="N4504" s="34">
        <f t="shared" ca="1" si="1339"/>
        <v>23213.073453014171</v>
      </c>
      <c r="P4504" s="18">
        <f t="shared" ca="1" si="1333"/>
        <v>1417.1054730970186</v>
      </c>
      <c r="Q4504" s="47">
        <f ca="1">SUM(L$15:L4504)-SUM(M$15:M4504)</f>
        <v>0</v>
      </c>
      <c r="R4504" s="47" t="str">
        <f t="shared" ca="1" si="1334"/>
        <v>M4507</v>
      </c>
      <c r="S4504" s="40">
        <f t="shared" ca="1" si="1340"/>
        <v>0</v>
      </c>
      <c r="T4504" s="46">
        <f t="shared" ca="1" si="1341"/>
        <v>79</v>
      </c>
      <c r="X4504" s="74">
        <f t="shared" ca="1" si="1342"/>
        <v>1.4171054730970185</v>
      </c>
      <c r="Y4504" s="75">
        <f t="shared" ca="1" si="1343"/>
        <v>1.4171054730970185</v>
      </c>
      <c r="Z4504" s="74">
        <f t="shared" ca="1" si="1344"/>
        <v>4.1251627481157485</v>
      </c>
      <c r="AA4504" s="76">
        <f t="shared" ca="1" si="1345"/>
        <v>1417.1054730970186</v>
      </c>
      <c r="AB4504" s="76">
        <f t="shared" ca="1" si="1346"/>
        <v>4125.1627481157484</v>
      </c>
    </row>
    <row r="4505" spans="1:28" x14ac:dyDescent="0.25">
      <c r="A4505" s="2">
        <f t="shared" si="1347"/>
        <v>21</v>
      </c>
      <c r="B4505" s="16">
        <f ca="1">VLOOKUP(A4505,PERIODS!$O$4:$P$33,2,FALSE)</f>
        <v>3.5000000000000003E-2</v>
      </c>
      <c r="C4505" s="15"/>
      <c r="D4505" s="18">
        <v>4491</v>
      </c>
      <c r="E4505" s="34">
        <f t="shared" ca="1" si="1330"/>
        <v>23213.073453014171</v>
      </c>
      <c r="F4505" s="34">
        <f t="shared" ca="1" si="1331"/>
        <v>3500.0000000000005</v>
      </c>
      <c r="G4505" s="69">
        <f t="shared" ca="1" si="1335"/>
        <v>0</v>
      </c>
      <c r="H4505" s="34">
        <f t="shared" ca="1" si="1336"/>
        <v>1542.6104324679989</v>
      </c>
      <c r="I4505" s="34">
        <f t="shared" ca="1" si="1337"/>
        <v>5042.6104324679991</v>
      </c>
      <c r="J4505" s="18">
        <f ca="1">SUM(INDIRECT(ADDRESS(ROW(F4505),COLUMN(F4505),4)):INDIRECT(ADDRESS(ROW(F4505)+N$5-1,COLUMN(F4505),4)))</f>
        <v>24500.000000000004</v>
      </c>
      <c r="K4505" s="18">
        <f t="shared" ca="1" si="1338"/>
        <v>16350</v>
      </c>
      <c r="L4505" s="18">
        <f t="shared" ca="1" si="1348"/>
        <v>16350</v>
      </c>
      <c r="M4505" s="18">
        <f t="shared" ca="1" si="1332"/>
        <v>0</v>
      </c>
      <c r="N4505" s="34">
        <f t="shared" ca="1" si="1339"/>
        <v>18170.463020546173</v>
      </c>
      <c r="P4505" s="18">
        <f t="shared" ca="1" si="1333"/>
        <v>1542.6104324679989</v>
      </c>
      <c r="Q4505" s="47">
        <f ca="1">SUM(L$15:L4505)-SUM(M$15:M4505)</f>
        <v>16350</v>
      </c>
      <c r="R4505" s="47" t="str">
        <f t="shared" ca="1" si="1334"/>
        <v>M4508</v>
      </c>
      <c r="S4505" s="40">
        <f t="shared" ca="1" si="1340"/>
        <v>0</v>
      </c>
      <c r="T4505" s="46">
        <f t="shared" ca="1" si="1341"/>
        <v>16</v>
      </c>
      <c r="X4505" s="74">
        <f t="shared" ca="1" si="1342"/>
        <v>1.5426104324679988</v>
      </c>
      <c r="Y4505" s="75">
        <f t="shared" ca="1" si="1343"/>
        <v>1.5426104324679988</v>
      </c>
      <c r="Z4505" s="74">
        <f t="shared" ca="1" si="1344"/>
        <v>4.6767827758129821</v>
      </c>
      <c r="AA4505" s="76">
        <f t="shared" ca="1" si="1345"/>
        <v>1542.6104324679989</v>
      </c>
      <c r="AB4505" s="76">
        <f t="shared" ca="1" si="1346"/>
        <v>4676.7827758129824</v>
      </c>
    </row>
    <row r="4506" spans="1:28" x14ac:dyDescent="0.25">
      <c r="A4506" s="2">
        <f t="shared" si="1347"/>
        <v>22</v>
      </c>
      <c r="B4506" s="16">
        <f ca="1">VLOOKUP(A4506,PERIODS!$O$4:$P$33,2,FALSE)</f>
        <v>3.5000000000000003E-2</v>
      </c>
      <c r="C4506" s="15"/>
      <c r="D4506" s="18">
        <v>4492</v>
      </c>
      <c r="E4506" s="34">
        <f t="shared" ca="1" si="1330"/>
        <v>18170.463020546173</v>
      </c>
      <c r="F4506" s="34">
        <f t="shared" ca="1" si="1331"/>
        <v>3500.0000000000005</v>
      </c>
      <c r="G4506" s="69">
        <f t="shared" ca="1" si="1335"/>
        <v>0</v>
      </c>
      <c r="H4506" s="34">
        <f t="shared" ca="1" si="1336"/>
        <v>619.6788323739687</v>
      </c>
      <c r="I4506" s="34">
        <f t="shared" ca="1" si="1337"/>
        <v>4119.6788323739693</v>
      </c>
      <c r="J4506" s="18">
        <f ca="1">SUM(INDIRECT(ADDRESS(ROW(F4506),COLUMN(F4506),4)):INDIRECT(ADDRESS(ROW(F4506)+N$5-1,COLUMN(F4506),4)))</f>
        <v>25000.000000000004</v>
      </c>
      <c r="K4506" s="18">
        <f t="shared" ca="1" si="1338"/>
        <v>16350</v>
      </c>
      <c r="L4506" s="18">
        <f t="shared" ca="1" si="1348"/>
        <v>0</v>
      </c>
      <c r="M4506" s="18">
        <f t="shared" ca="1" si="1332"/>
        <v>0</v>
      </c>
      <c r="N4506" s="34">
        <f t="shared" ca="1" si="1339"/>
        <v>14050.784188172203</v>
      </c>
      <c r="P4506" s="18">
        <f t="shared" ca="1" si="1333"/>
        <v>619.6788323739687</v>
      </c>
      <c r="Q4506" s="47">
        <f ca="1">SUM(L$15:L4506)-SUM(M$15:M4506)</f>
        <v>16350</v>
      </c>
      <c r="R4506" s="47" t="str">
        <f t="shared" ca="1" si="1334"/>
        <v>M4509</v>
      </c>
      <c r="S4506" s="40">
        <f t="shared" ca="1" si="1340"/>
        <v>0</v>
      </c>
      <c r="T4506" s="46">
        <f t="shared" ca="1" si="1341"/>
        <v>63</v>
      </c>
      <c r="X4506" s="74">
        <f t="shared" ca="1" si="1342"/>
        <v>0.6196788323739687</v>
      </c>
      <c r="Y4506" s="75">
        <f t="shared" ca="1" si="1343"/>
        <v>0.6196788323739687</v>
      </c>
      <c r="Z4506" s="74">
        <f t="shared" ca="1" si="1344"/>
        <v>1.8583311102028697</v>
      </c>
      <c r="AA4506" s="76">
        <f t="shared" ca="1" si="1345"/>
        <v>619.6788323739687</v>
      </c>
      <c r="AB4506" s="76">
        <f t="shared" ca="1" si="1346"/>
        <v>1858.3311102028697</v>
      </c>
    </row>
    <row r="4507" spans="1:28" x14ac:dyDescent="0.25">
      <c r="A4507" s="2">
        <f t="shared" si="1347"/>
        <v>23</v>
      </c>
      <c r="B4507" s="16">
        <f ca="1">VLOOKUP(A4507,PERIODS!$O$4:$P$33,2,FALSE)</f>
        <v>3.5000000000000003E-2</v>
      </c>
      <c r="C4507" s="15"/>
      <c r="D4507" s="18">
        <v>4493</v>
      </c>
      <c r="E4507" s="34">
        <f t="shared" ca="1" si="1330"/>
        <v>14050.784188172203</v>
      </c>
      <c r="F4507" s="34">
        <f t="shared" ca="1" si="1331"/>
        <v>3500.0000000000005</v>
      </c>
      <c r="G4507" s="69">
        <f t="shared" ca="1" si="1335"/>
        <v>0</v>
      </c>
      <c r="H4507" s="34">
        <f t="shared" ca="1" si="1336"/>
        <v>1866.896034599582</v>
      </c>
      <c r="I4507" s="34">
        <f t="shared" ca="1" si="1337"/>
        <v>5366.896034599582</v>
      </c>
      <c r="J4507" s="18">
        <f ca="1">SUM(INDIRECT(ADDRESS(ROW(F4507),COLUMN(F4507),4)):INDIRECT(ADDRESS(ROW(F4507)+N$5-1,COLUMN(F4507),4)))</f>
        <v>25500.000000000004</v>
      </c>
      <c r="K4507" s="18">
        <f t="shared" ca="1" si="1338"/>
        <v>16350</v>
      </c>
      <c r="L4507" s="18">
        <f t="shared" ca="1" si="1348"/>
        <v>0</v>
      </c>
      <c r="M4507" s="18">
        <f t="shared" ca="1" si="1332"/>
        <v>0</v>
      </c>
      <c r="N4507" s="34">
        <f t="shared" ca="1" si="1339"/>
        <v>8683.8881535726214</v>
      </c>
      <c r="P4507" s="18">
        <f t="shared" ca="1" si="1333"/>
        <v>1866.896034599582</v>
      </c>
      <c r="Q4507" s="47">
        <f ca="1">SUM(L$15:L4507)-SUM(M$15:M4507)</f>
        <v>16350</v>
      </c>
      <c r="R4507" s="47" t="str">
        <f t="shared" ca="1" si="1334"/>
        <v>M4510</v>
      </c>
      <c r="S4507" s="40">
        <f t="shared" ca="1" si="1340"/>
        <v>0</v>
      </c>
      <c r="T4507" s="46">
        <f t="shared" ca="1" si="1341"/>
        <v>34</v>
      </c>
      <c r="X4507" s="74">
        <f t="shared" ca="1" si="1342"/>
        <v>1.866896034599582</v>
      </c>
      <c r="Y4507" s="75">
        <f t="shared" ca="1" si="1343"/>
        <v>1.866896034599582</v>
      </c>
      <c r="Z4507" s="74">
        <f t="shared" ca="1" si="1344"/>
        <v>6.4681881755156505</v>
      </c>
      <c r="AA4507" s="76">
        <f t="shared" ca="1" si="1345"/>
        <v>1866.896034599582</v>
      </c>
      <c r="AB4507" s="76">
        <f t="shared" ca="1" si="1346"/>
        <v>6468.1881755156501</v>
      </c>
    </row>
    <row r="4508" spans="1:28" x14ac:dyDescent="0.25">
      <c r="A4508" s="2">
        <f t="shared" si="1347"/>
        <v>24</v>
      </c>
      <c r="B4508" s="16">
        <f ca="1">VLOOKUP(A4508,PERIODS!$O$4:$P$33,2,FALSE)</f>
        <v>3.5000000000000003E-2</v>
      </c>
      <c r="C4508" s="15"/>
      <c r="D4508" s="18">
        <v>4494</v>
      </c>
      <c r="E4508" s="34">
        <f t="shared" ca="1" si="1330"/>
        <v>8683.8881535726214</v>
      </c>
      <c r="F4508" s="34">
        <f t="shared" ca="1" si="1331"/>
        <v>3500.0000000000005</v>
      </c>
      <c r="G4508" s="69">
        <f t="shared" ca="1" si="1335"/>
        <v>0</v>
      </c>
      <c r="H4508" s="34">
        <f t="shared" ca="1" si="1336"/>
        <v>318.81638116277907</v>
      </c>
      <c r="I4508" s="34">
        <f t="shared" ca="1" si="1337"/>
        <v>3818.8163811627796</v>
      </c>
      <c r="J4508" s="18">
        <f ca="1">SUM(INDIRECT(ADDRESS(ROW(F4508),COLUMN(F4508),4)):INDIRECT(ADDRESS(ROW(F4508)+N$5-1,COLUMN(F4508),4)))</f>
        <v>26000</v>
      </c>
      <c r="K4508" s="18">
        <f t="shared" ca="1" si="1338"/>
        <v>16350</v>
      </c>
      <c r="L4508" s="18">
        <f t="shared" ca="1" si="1348"/>
        <v>16350</v>
      </c>
      <c r="M4508" s="18">
        <f t="shared" ca="1" si="1332"/>
        <v>16350</v>
      </c>
      <c r="N4508" s="34">
        <f t="shared" ca="1" si="1339"/>
        <v>21215.071772409843</v>
      </c>
      <c r="P4508" s="18">
        <f t="shared" ca="1" si="1333"/>
        <v>318.81638116277907</v>
      </c>
      <c r="Q4508" s="47">
        <f ca="1">SUM(L$15:L4508)-SUM(M$15:M4508)</f>
        <v>16350</v>
      </c>
      <c r="R4508" s="47" t="str">
        <f t="shared" ca="1" si="1334"/>
        <v>M4511</v>
      </c>
      <c r="S4508" s="40">
        <f t="shared" ca="1" si="1340"/>
        <v>0</v>
      </c>
      <c r="T4508" s="46">
        <f t="shared" ca="1" si="1341"/>
        <v>28</v>
      </c>
      <c r="X4508" s="74">
        <f t="shared" ca="1" si="1342"/>
        <v>0.31881638116277905</v>
      </c>
      <c r="Y4508" s="75">
        <f t="shared" ca="1" si="1343"/>
        <v>0.31881638116277905</v>
      </c>
      <c r="Z4508" s="74">
        <f t="shared" ca="1" si="1344"/>
        <v>1.3754987342383669</v>
      </c>
      <c r="AA4508" s="76">
        <f t="shared" ca="1" si="1345"/>
        <v>318.81638116277907</v>
      </c>
      <c r="AB4508" s="76">
        <f t="shared" ca="1" si="1346"/>
        <v>1375.498734238367</v>
      </c>
    </row>
    <row r="4509" spans="1:28" x14ac:dyDescent="0.25">
      <c r="A4509" s="2">
        <f t="shared" si="1347"/>
        <v>25</v>
      </c>
      <c r="B4509" s="16">
        <f ca="1">VLOOKUP(A4509,PERIODS!$O$4:$P$33,2,FALSE)</f>
        <v>3.5000000000000003E-2</v>
      </c>
      <c r="C4509" s="15"/>
      <c r="D4509" s="18">
        <v>4495</v>
      </c>
      <c r="E4509" s="34">
        <f t="shared" ca="1" si="1330"/>
        <v>21215.071772409843</v>
      </c>
      <c r="F4509" s="34">
        <f t="shared" ca="1" si="1331"/>
        <v>3500.0000000000005</v>
      </c>
      <c r="G4509" s="69">
        <f t="shared" ca="1" si="1335"/>
        <v>0</v>
      </c>
      <c r="H4509" s="34">
        <f t="shared" ca="1" si="1336"/>
        <v>184.78488839333639</v>
      </c>
      <c r="I4509" s="34">
        <f t="shared" ca="1" si="1337"/>
        <v>3684.784888393337</v>
      </c>
      <c r="J4509" s="18">
        <f ca="1">SUM(INDIRECT(ADDRESS(ROW(F4509),COLUMN(F4509),4)):INDIRECT(ADDRESS(ROW(F4509)+N$5-1,COLUMN(F4509),4)))</f>
        <v>24900</v>
      </c>
      <c r="K4509" s="18">
        <f t="shared" ca="1" si="1338"/>
        <v>16350</v>
      </c>
      <c r="L4509" s="18">
        <f t="shared" ca="1" si="1348"/>
        <v>0</v>
      </c>
      <c r="M4509" s="18">
        <f t="shared" ca="1" si="1332"/>
        <v>0</v>
      </c>
      <c r="N4509" s="34">
        <f t="shared" ca="1" si="1339"/>
        <v>17530.286884016507</v>
      </c>
      <c r="P4509" s="18">
        <f t="shared" ca="1" si="1333"/>
        <v>184.78488839333639</v>
      </c>
      <c r="Q4509" s="47">
        <f ca="1">SUM(L$15:L4509)-SUM(M$15:M4509)</f>
        <v>16350</v>
      </c>
      <c r="R4509" s="47" t="str">
        <f t="shared" ca="1" si="1334"/>
        <v>M4512</v>
      </c>
      <c r="S4509" s="40">
        <f t="shared" ca="1" si="1340"/>
        <v>0</v>
      </c>
      <c r="T4509" s="46">
        <f t="shared" ca="1" si="1341"/>
        <v>35</v>
      </c>
      <c r="X4509" s="74">
        <f t="shared" ca="1" si="1342"/>
        <v>0.1847848883933364</v>
      </c>
      <c r="Y4509" s="75">
        <f t="shared" ca="1" si="1343"/>
        <v>0.1847848883933364</v>
      </c>
      <c r="Z4509" s="74">
        <f t="shared" ca="1" si="1344"/>
        <v>1.2029596417121418</v>
      </c>
      <c r="AA4509" s="76">
        <f t="shared" ca="1" si="1345"/>
        <v>184.78488839333639</v>
      </c>
      <c r="AB4509" s="76">
        <f t="shared" ca="1" si="1346"/>
        <v>1202.9596417121418</v>
      </c>
    </row>
    <row r="4510" spans="1:28" x14ac:dyDescent="0.25">
      <c r="A4510" s="2">
        <f t="shared" si="1347"/>
        <v>26</v>
      </c>
      <c r="B4510" s="16">
        <f ca="1">VLOOKUP(A4510,PERIODS!$O$4:$P$33,2,FALSE)</f>
        <v>3.5000000000000003E-2</v>
      </c>
      <c r="C4510" s="15"/>
      <c r="D4510" s="18">
        <v>4496</v>
      </c>
      <c r="E4510" s="34">
        <f t="shared" ca="1" si="1330"/>
        <v>17530.286884016507</v>
      </c>
      <c r="F4510" s="34">
        <f t="shared" ca="1" si="1331"/>
        <v>3500.0000000000005</v>
      </c>
      <c r="G4510" s="69">
        <f t="shared" ca="1" si="1335"/>
        <v>0</v>
      </c>
      <c r="H4510" s="34">
        <f t="shared" ca="1" si="1336"/>
        <v>625.53740242649576</v>
      </c>
      <c r="I4510" s="34">
        <f t="shared" ca="1" si="1337"/>
        <v>4125.5374024264966</v>
      </c>
      <c r="J4510" s="18">
        <f ca="1">SUM(INDIRECT(ADDRESS(ROW(F4510),COLUMN(F4510),4)):INDIRECT(ADDRESS(ROW(F4510)+N$5-1,COLUMN(F4510),4)))</f>
        <v>23900</v>
      </c>
      <c r="K4510" s="18">
        <f t="shared" ca="1" si="1338"/>
        <v>16350</v>
      </c>
      <c r="L4510" s="18">
        <f t="shared" ca="1" si="1348"/>
        <v>0</v>
      </c>
      <c r="M4510" s="18">
        <f t="shared" ca="1" si="1332"/>
        <v>0</v>
      </c>
      <c r="N4510" s="34">
        <f t="shared" ca="1" si="1339"/>
        <v>13404.74948159001</v>
      </c>
      <c r="P4510" s="18">
        <f t="shared" ca="1" si="1333"/>
        <v>625.53740242649576</v>
      </c>
      <c r="Q4510" s="47">
        <f ca="1">SUM(L$15:L4510)-SUM(M$15:M4510)</f>
        <v>16350</v>
      </c>
      <c r="R4510" s="47" t="str">
        <f t="shared" ca="1" si="1334"/>
        <v>M4513</v>
      </c>
      <c r="S4510" s="40">
        <f t="shared" ca="1" si="1340"/>
        <v>0</v>
      </c>
      <c r="T4510" s="46">
        <f t="shared" ca="1" si="1341"/>
        <v>95</v>
      </c>
      <c r="X4510" s="74">
        <f t="shared" ca="1" si="1342"/>
        <v>0.6255374024264958</v>
      </c>
      <c r="Y4510" s="75">
        <f t="shared" ca="1" si="1343"/>
        <v>0.6255374024264958</v>
      </c>
      <c r="Z4510" s="74">
        <f t="shared" ca="1" si="1344"/>
        <v>1.8692502271673641</v>
      </c>
      <c r="AA4510" s="76">
        <f t="shared" ca="1" si="1345"/>
        <v>625.53740242649576</v>
      </c>
      <c r="AB4510" s="76">
        <f t="shared" ca="1" si="1346"/>
        <v>1869.2502271673641</v>
      </c>
    </row>
    <row r="4511" spans="1:28" x14ac:dyDescent="0.25">
      <c r="A4511" s="2">
        <f t="shared" si="1347"/>
        <v>27</v>
      </c>
      <c r="B4511" s="16">
        <f ca="1">VLOOKUP(A4511,PERIODS!$O$4:$P$33,2,FALSE)</f>
        <v>3.5000000000000003E-2</v>
      </c>
      <c r="C4511" s="15"/>
      <c r="D4511" s="18">
        <v>4497</v>
      </c>
      <c r="E4511" s="34">
        <f t="shared" ca="1" si="1330"/>
        <v>13404.74948159001</v>
      </c>
      <c r="F4511" s="34">
        <f t="shared" ca="1" si="1331"/>
        <v>3500.0000000000005</v>
      </c>
      <c r="G4511" s="69">
        <f t="shared" ca="1" si="1335"/>
        <v>0</v>
      </c>
      <c r="H4511" s="34">
        <f t="shared" ca="1" si="1336"/>
        <v>1123.0730589916266</v>
      </c>
      <c r="I4511" s="34">
        <f t="shared" ca="1" si="1337"/>
        <v>4623.0730589916275</v>
      </c>
      <c r="J4511" s="18">
        <f ca="1">SUM(INDIRECT(ADDRESS(ROW(F4511),COLUMN(F4511),4)):INDIRECT(ADDRESS(ROW(F4511)+N$5-1,COLUMN(F4511),4)))</f>
        <v>22900</v>
      </c>
      <c r="K4511" s="18">
        <f t="shared" ca="1" si="1338"/>
        <v>0</v>
      </c>
      <c r="L4511" s="18">
        <f t="shared" ca="1" si="1348"/>
        <v>0</v>
      </c>
      <c r="M4511" s="18">
        <f t="shared" ca="1" si="1332"/>
        <v>16350</v>
      </c>
      <c r="N4511" s="34">
        <f t="shared" ca="1" si="1339"/>
        <v>25131.676422598382</v>
      </c>
      <c r="P4511" s="18">
        <f t="shared" ca="1" si="1333"/>
        <v>1123.0730589916266</v>
      </c>
      <c r="Q4511" s="47">
        <f ca="1">SUM(L$15:L4511)-SUM(M$15:M4511)</f>
        <v>0</v>
      </c>
      <c r="R4511" s="47" t="str">
        <f t="shared" ca="1" si="1334"/>
        <v>M4514</v>
      </c>
      <c r="S4511" s="40">
        <f t="shared" ca="1" si="1340"/>
        <v>0</v>
      </c>
      <c r="T4511" s="46">
        <f t="shared" ca="1" si="1341"/>
        <v>65</v>
      </c>
      <c r="X4511" s="74">
        <f t="shared" ca="1" si="1342"/>
        <v>1.1230730589916265</v>
      </c>
      <c r="Y4511" s="75">
        <f t="shared" ca="1" si="1343"/>
        <v>1.1230730589916265</v>
      </c>
      <c r="Z4511" s="74">
        <f t="shared" ca="1" si="1344"/>
        <v>3.0742871676649468</v>
      </c>
      <c r="AA4511" s="76">
        <f t="shared" ca="1" si="1345"/>
        <v>1123.0730589916266</v>
      </c>
      <c r="AB4511" s="76">
        <f t="shared" ca="1" si="1346"/>
        <v>3074.287167664947</v>
      </c>
    </row>
    <row r="4512" spans="1:28" x14ac:dyDescent="0.25">
      <c r="A4512" s="2">
        <f t="shared" si="1347"/>
        <v>28</v>
      </c>
      <c r="B4512" s="16">
        <f ca="1">VLOOKUP(A4512,PERIODS!$O$4:$P$33,2,FALSE)</f>
        <v>0.04</v>
      </c>
      <c r="C4512" s="15"/>
      <c r="D4512" s="18">
        <v>4498</v>
      </c>
      <c r="E4512" s="34">
        <f t="shared" ca="1" si="1330"/>
        <v>25131.676422598382</v>
      </c>
      <c r="F4512" s="34">
        <f t="shared" ca="1" si="1331"/>
        <v>4000</v>
      </c>
      <c r="G4512" s="69">
        <f t="shared" ca="1" si="1335"/>
        <v>0</v>
      </c>
      <c r="H4512" s="34">
        <f t="shared" ca="1" si="1336"/>
        <v>-178.23116021300379</v>
      </c>
      <c r="I4512" s="34">
        <f t="shared" ca="1" si="1337"/>
        <v>3821.7688397869961</v>
      </c>
      <c r="J4512" s="18">
        <f ca="1">SUM(INDIRECT(ADDRESS(ROW(F4512),COLUMN(F4512),4)):INDIRECT(ADDRESS(ROW(F4512)+N$5-1,COLUMN(F4512),4)))</f>
        <v>21900</v>
      </c>
      <c r="K4512" s="18">
        <f t="shared" ca="1" si="1338"/>
        <v>0</v>
      </c>
      <c r="L4512" s="18">
        <f t="shared" ca="1" si="1348"/>
        <v>0</v>
      </c>
      <c r="M4512" s="18">
        <f t="shared" ca="1" si="1332"/>
        <v>0</v>
      </c>
      <c r="N4512" s="34">
        <f t="shared" ca="1" si="1339"/>
        <v>21309.907582811386</v>
      </c>
      <c r="P4512" s="18">
        <f t="shared" ca="1" si="1333"/>
        <v>178.23116021300379</v>
      </c>
      <c r="Q4512" s="47">
        <f ca="1">SUM(L$15:L4512)-SUM(M$15:M4512)</f>
        <v>0</v>
      </c>
      <c r="R4512" s="47" t="str">
        <f t="shared" ca="1" si="1334"/>
        <v>M4515</v>
      </c>
      <c r="S4512" s="40">
        <f t="shared" ca="1" si="1340"/>
        <v>0</v>
      </c>
      <c r="T4512" s="46">
        <f t="shared" ca="1" si="1341"/>
        <v>65</v>
      </c>
      <c r="X4512" s="74">
        <f t="shared" ca="1" si="1342"/>
        <v>-0.17823116021300378</v>
      </c>
      <c r="Y4512" s="75">
        <f t="shared" ca="1" si="1343"/>
        <v>-0.17823116021300378</v>
      </c>
      <c r="Z4512" s="74">
        <f t="shared" ca="1" si="1344"/>
        <v>0.83674897805918724</v>
      </c>
      <c r="AA4512" s="76">
        <f t="shared" ca="1" si="1345"/>
        <v>-178.23116021300379</v>
      </c>
      <c r="AB4512" s="76">
        <f t="shared" ca="1" si="1346"/>
        <v>836.74897805918727</v>
      </c>
    </row>
    <row r="4513" spans="1:28" x14ac:dyDescent="0.25">
      <c r="A4513" s="2">
        <f t="shared" si="1347"/>
        <v>29</v>
      </c>
      <c r="B4513" s="16">
        <f ca="1">VLOOKUP(A4513,PERIODS!$O$4:$P$33,2,FALSE)</f>
        <v>0.04</v>
      </c>
      <c r="C4513" s="15"/>
      <c r="D4513" s="18">
        <v>4499</v>
      </c>
      <c r="E4513" s="34">
        <f t="shared" ca="1" si="1330"/>
        <v>21309.907582811386</v>
      </c>
      <c r="F4513" s="34">
        <f t="shared" ca="1" si="1331"/>
        <v>4000</v>
      </c>
      <c r="G4513" s="69">
        <f t="shared" ca="1" si="1335"/>
        <v>0</v>
      </c>
      <c r="H4513" s="34">
        <f t="shared" ca="1" si="1336"/>
        <v>362.57424727520072</v>
      </c>
      <c r="I4513" s="34">
        <f t="shared" ca="1" si="1337"/>
        <v>4362.5742472752008</v>
      </c>
      <c r="J4513" s="18">
        <f ca="1">SUM(INDIRECT(ADDRESS(ROW(F4513),COLUMN(F4513),4)):INDIRECT(ADDRESS(ROW(F4513)+N$5-1,COLUMN(F4513),4)))</f>
        <v>21200</v>
      </c>
      <c r="K4513" s="18">
        <f t="shared" ca="1" si="1338"/>
        <v>0</v>
      </c>
      <c r="L4513" s="18">
        <f t="shared" ca="1" si="1348"/>
        <v>0</v>
      </c>
      <c r="M4513" s="18">
        <f t="shared" ca="1" si="1332"/>
        <v>0</v>
      </c>
      <c r="N4513" s="34">
        <f t="shared" ca="1" si="1339"/>
        <v>16947.333335536183</v>
      </c>
      <c r="P4513" s="18">
        <f t="shared" ca="1" si="1333"/>
        <v>362.57424727520072</v>
      </c>
      <c r="Q4513" s="47">
        <f ca="1">SUM(L$15:L4513)-SUM(M$15:M4513)</f>
        <v>0</v>
      </c>
      <c r="R4513" s="47" t="str">
        <f t="shared" ca="1" si="1334"/>
        <v>M4516</v>
      </c>
      <c r="S4513" s="40">
        <f t="shared" ca="1" si="1340"/>
        <v>0</v>
      </c>
      <c r="T4513" s="46">
        <f t="shared" ca="1" si="1341"/>
        <v>40</v>
      </c>
      <c r="X4513" s="74">
        <f t="shared" ca="1" si="1342"/>
        <v>0.36257424727520071</v>
      </c>
      <c r="Y4513" s="75">
        <f t="shared" ca="1" si="1343"/>
        <v>0.36257424727520071</v>
      </c>
      <c r="Z4513" s="74">
        <f t="shared" ca="1" si="1344"/>
        <v>1.437023912135186</v>
      </c>
      <c r="AA4513" s="76">
        <f t="shared" ca="1" si="1345"/>
        <v>362.57424727520072</v>
      </c>
      <c r="AB4513" s="76">
        <f t="shared" ca="1" si="1346"/>
        <v>1437.023912135186</v>
      </c>
    </row>
    <row r="4514" spans="1:28" x14ac:dyDescent="0.25">
      <c r="A4514" s="2">
        <f t="shared" si="1347"/>
        <v>30</v>
      </c>
      <c r="B4514" s="16">
        <f ca="1">VLOOKUP(A4514,PERIODS!$O$4:$P$33,2,FALSE)</f>
        <v>0.04</v>
      </c>
      <c r="C4514" s="15"/>
      <c r="D4514" s="18">
        <v>4500</v>
      </c>
      <c r="E4514" s="34">
        <f t="shared" ref="E4514:E4577" ca="1" si="1349">N4513</f>
        <v>16947.333335536183</v>
      </c>
      <c r="F4514" s="34">
        <f t="shared" ca="1" si="1331"/>
        <v>4000</v>
      </c>
      <c r="G4514" s="69">
        <f t="shared" ca="1" si="1335"/>
        <v>0</v>
      </c>
      <c r="H4514" s="34">
        <f t="shared" ca="1" si="1336"/>
        <v>56.503377540486419</v>
      </c>
      <c r="I4514" s="34">
        <f t="shared" ca="1" si="1337"/>
        <v>4056.5033775404863</v>
      </c>
      <c r="J4514" s="18">
        <f ca="1">SUM(INDIRECT(ADDRESS(ROW(F4514),COLUMN(F4514),4)):INDIRECT(ADDRESS(ROW(F4514)+N$5-1,COLUMN(F4514),4)))</f>
        <v>20500</v>
      </c>
      <c r="K4514" s="18">
        <f t="shared" ca="1" si="1338"/>
        <v>16350</v>
      </c>
      <c r="L4514" s="18">
        <f t="shared" ca="1" si="1348"/>
        <v>16350</v>
      </c>
      <c r="M4514" s="18">
        <f t="shared" ca="1" si="1332"/>
        <v>0</v>
      </c>
      <c r="N4514" s="34">
        <f t="shared" ca="1" si="1339"/>
        <v>12890.829957995697</v>
      </c>
      <c r="P4514" s="18">
        <f t="shared" ca="1" si="1333"/>
        <v>56.503377540486419</v>
      </c>
      <c r="Q4514" s="47">
        <f ca="1">SUM(L$15:L4514)-SUM(M$15:M4514)</f>
        <v>16350</v>
      </c>
      <c r="R4514" s="47" t="str">
        <f t="shared" ca="1" si="1334"/>
        <v>M4517</v>
      </c>
      <c r="S4514" s="40">
        <f t="shared" ca="1" si="1340"/>
        <v>0</v>
      </c>
      <c r="T4514" s="46">
        <f t="shared" ca="1" si="1341"/>
        <v>63</v>
      </c>
      <c r="X4514" s="74">
        <f t="shared" ca="1" si="1342"/>
        <v>5.650337754048642E-2</v>
      </c>
      <c r="Y4514" s="75">
        <f t="shared" ca="1" si="1343"/>
        <v>5.650337754048642E-2</v>
      </c>
      <c r="Z4514" s="74">
        <f t="shared" ca="1" si="1344"/>
        <v>1.0581301886717427</v>
      </c>
      <c r="AA4514" s="76">
        <f t="shared" ca="1" si="1345"/>
        <v>56.503377540486419</v>
      </c>
      <c r="AB4514" s="76">
        <f t="shared" ca="1" si="1346"/>
        <v>1058.1301886717426</v>
      </c>
    </row>
    <row r="4515" spans="1:28" x14ac:dyDescent="0.25">
      <c r="A4515" s="2">
        <f t="shared" si="1347"/>
        <v>1</v>
      </c>
      <c r="B4515" s="16">
        <f ca="1">VLOOKUP(A4515,PERIODS!$O$4:$P$33,2,FALSE)</f>
        <v>2.4E-2</v>
      </c>
      <c r="C4515" s="15"/>
      <c r="D4515" s="18">
        <v>4501</v>
      </c>
      <c r="E4515" s="34">
        <f t="shared" ca="1" si="1349"/>
        <v>12890.829957995697</v>
      </c>
      <c r="F4515" s="34">
        <f t="shared" ca="1" si="1331"/>
        <v>2400</v>
      </c>
      <c r="G4515" s="69">
        <f t="shared" ca="1" si="1335"/>
        <v>0</v>
      </c>
      <c r="H4515" s="34">
        <f t="shared" ca="1" si="1336"/>
        <v>1344.3802160621688</v>
      </c>
      <c r="I4515" s="34">
        <f t="shared" ca="1" si="1337"/>
        <v>3744.380216062169</v>
      </c>
      <c r="J4515" s="18">
        <f ca="1">SUM(INDIRECT(ADDRESS(ROW(F4515),COLUMN(F4515),4)):INDIRECT(ADDRESS(ROW(F4515)+N$5-1,COLUMN(F4515),4)))</f>
        <v>19800</v>
      </c>
      <c r="K4515" s="18">
        <f t="shared" ca="1" si="1338"/>
        <v>16350</v>
      </c>
      <c r="L4515" s="18">
        <f t="shared" ca="1" si="1348"/>
        <v>0</v>
      </c>
      <c r="M4515" s="18">
        <f t="shared" ca="1" si="1332"/>
        <v>0</v>
      </c>
      <c r="N4515" s="34">
        <f t="shared" ca="1" si="1339"/>
        <v>9146.4497419335275</v>
      </c>
      <c r="P4515" s="18">
        <f t="shared" ca="1" si="1333"/>
        <v>1344.3802160621688</v>
      </c>
      <c r="Q4515" s="47">
        <f ca="1">SUM(L$15:L4515)-SUM(M$15:M4515)</f>
        <v>16350</v>
      </c>
      <c r="R4515" s="47" t="str">
        <f t="shared" ca="1" si="1334"/>
        <v>M4518</v>
      </c>
      <c r="S4515" s="40">
        <f t="shared" ca="1" si="1340"/>
        <v>0</v>
      </c>
      <c r="T4515" s="46">
        <f t="shared" ca="1" si="1341"/>
        <v>46</v>
      </c>
      <c r="X4515" s="74">
        <f t="shared" ca="1" si="1342"/>
        <v>1.3443802160621687</v>
      </c>
      <c r="Y4515" s="75">
        <f t="shared" ca="1" si="1343"/>
        <v>1.3443802160621687</v>
      </c>
      <c r="Z4515" s="74">
        <f t="shared" ca="1" si="1344"/>
        <v>3.8358084312647907</v>
      </c>
      <c r="AA4515" s="76">
        <f t="shared" ca="1" si="1345"/>
        <v>1344.3802160621688</v>
      </c>
      <c r="AB4515" s="76">
        <f t="shared" ca="1" si="1346"/>
        <v>3835.8084312647907</v>
      </c>
    </row>
    <row r="4516" spans="1:28" x14ac:dyDescent="0.25">
      <c r="A4516" s="2">
        <f t="shared" si="1347"/>
        <v>2</v>
      </c>
      <c r="B4516" s="16">
        <f ca="1">VLOOKUP(A4516,PERIODS!$O$4:$P$33,2,FALSE)</f>
        <v>2.5000000000000001E-2</v>
      </c>
      <c r="C4516" s="15"/>
      <c r="D4516" s="18">
        <v>4502</v>
      </c>
      <c r="E4516" s="34">
        <f t="shared" ca="1" si="1349"/>
        <v>9146.4497419335275</v>
      </c>
      <c r="F4516" s="34">
        <f t="shared" ca="1" si="1331"/>
        <v>2500</v>
      </c>
      <c r="G4516" s="69">
        <f t="shared" ca="1" si="1335"/>
        <v>0</v>
      </c>
      <c r="H4516" s="34">
        <f t="shared" ca="1" si="1336"/>
        <v>61.75151239017579</v>
      </c>
      <c r="I4516" s="34">
        <f t="shared" ca="1" si="1337"/>
        <v>2561.7515123901758</v>
      </c>
      <c r="J4516" s="18">
        <f ca="1">SUM(INDIRECT(ADDRESS(ROW(F4516),COLUMN(F4516),4)):INDIRECT(ADDRESS(ROW(F4516)+N$5-1,COLUMN(F4516),4)))</f>
        <v>20700</v>
      </c>
      <c r="K4516" s="18">
        <f t="shared" ca="1" si="1338"/>
        <v>16350</v>
      </c>
      <c r="L4516" s="18">
        <f t="shared" ca="1" si="1348"/>
        <v>0</v>
      </c>
      <c r="M4516" s="18">
        <f t="shared" ca="1" si="1332"/>
        <v>0</v>
      </c>
      <c r="N4516" s="34">
        <f t="shared" ca="1" si="1339"/>
        <v>6584.6982295433518</v>
      </c>
      <c r="P4516" s="18">
        <f t="shared" ca="1" si="1333"/>
        <v>61.75151239017579</v>
      </c>
      <c r="Q4516" s="47">
        <f ca="1">SUM(L$15:L4516)-SUM(M$15:M4516)</f>
        <v>16350</v>
      </c>
      <c r="R4516" s="47" t="str">
        <f t="shared" ca="1" si="1334"/>
        <v>M4519</v>
      </c>
      <c r="S4516" s="40">
        <f t="shared" ca="1" si="1340"/>
        <v>0</v>
      </c>
      <c r="T4516" s="46">
        <f t="shared" ca="1" si="1341"/>
        <v>23</v>
      </c>
      <c r="X4516" s="74">
        <f t="shared" ca="1" si="1342"/>
        <v>6.1751512390175789E-2</v>
      </c>
      <c r="Y4516" s="75">
        <f t="shared" ca="1" si="1343"/>
        <v>6.1751512390175789E-2</v>
      </c>
      <c r="Z4516" s="74">
        <f t="shared" ca="1" si="1344"/>
        <v>1.0636979961130872</v>
      </c>
      <c r="AA4516" s="76">
        <f t="shared" ca="1" si="1345"/>
        <v>61.75151239017579</v>
      </c>
      <c r="AB4516" s="76">
        <f t="shared" ca="1" si="1346"/>
        <v>1063.6979961130871</v>
      </c>
    </row>
    <row r="4517" spans="1:28" x14ac:dyDescent="0.25">
      <c r="A4517" s="2">
        <f t="shared" si="1347"/>
        <v>3</v>
      </c>
      <c r="B4517" s="16">
        <f ca="1">VLOOKUP(A4517,PERIODS!$O$4:$P$33,2,FALSE)</f>
        <v>2.5000000000000001E-2</v>
      </c>
      <c r="C4517" s="15"/>
      <c r="D4517" s="18">
        <v>4503</v>
      </c>
      <c r="E4517" s="34">
        <f t="shared" ca="1" si="1349"/>
        <v>6584.6982295433518</v>
      </c>
      <c r="F4517" s="34">
        <f t="shared" ca="1" si="1331"/>
        <v>2500</v>
      </c>
      <c r="G4517" s="69">
        <f t="shared" ca="1" si="1335"/>
        <v>0</v>
      </c>
      <c r="H4517" s="34">
        <f t="shared" ca="1" si="1336"/>
        <v>-1535.321129783938</v>
      </c>
      <c r="I4517" s="34">
        <f t="shared" ca="1" si="1337"/>
        <v>964.67887021606202</v>
      </c>
      <c r="J4517" s="18">
        <f ca="1">SUM(INDIRECT(ADDRESS(ROW(F4517),COLUMN(F4517),4)):INDIRECT(ADDRESS(ROW(F4517)+N$5-1,COLUMN(F4517),4)))</f>
        <v>21500</v>
      </c>
      <c r="K4517" s="18">
        <f t="shared" ca="1" si="1338"/>
        <v>0</v>
      </c>
      <c r="L4517" s="18">
        <f t="shared" ca="1" si="1348"/>
        <v>0</v>
      </c>
      <c r="M4517" s="18">
        <f t="shared" ca="1" si="1332"/>
        <v>16350</v>
      </c>
      <c r="N4517" s="34">
        <f t="shared" ca="1" si="1339"/>
        <v>21970.019359327289</v>
      </c>
      <c r="P4517" s="18">
        <f t="shared" ca="1" si="1333"/>
        <v>1535.321129783938</v>
      </c>
      <c r="Q4517" s="47">
        <f ca="1">SUM(L$15:L4517)-SUM(M$15:M4517)</f>
        <v>0</v>
      </c>
      <c r="R4517" s="47" t="str">
        <f t="shared" ca="1" si="1334"/>
        <v>M4520</v>
      </c>
      <c r="S4517" s="40">
        <f t="shared" ca="1" si="1340"/>
        <v>0</v>
      </c>
      <c r="T4517" s="46">
        <f t="shared" ca="1" si="1341"/>
        <v>49</v>
      </c>
      <c r="X4517" s="74">
        <f t="shared" ca="1" si="1342"/>
        <v>-1.535321129783938</v>
      </c>
      <c r="Y4517" s="75">
        <f t="shared" ca="1" si="1343"/>
        <v>-1.535321129783938</v>
      </c>
      <c r="Z4517" s="74">
        <f t="shared" ca="1" si="1344"/>
        <v>0.2153865130383622</v>
      </c>
      <c r="AA4517" s="76">
        <f t="shared" ca="1" si="1345"/>
        <v>-1535.321129783938</v>
      </c>
      <c r="AB4517" s="76">
        <f t="shared" ca="1" si="1346"/>
        <v>215.38651303836221</v>
      </c>
    </row>
    <row r="4518" spans="1:28" x14ac:dyDescent="0.25">
      <c r="A4518" s="2">
        <f t="shared" si="1347"/>
        <v>4</v>
      </c>
      <c r="B4518" s="16">
        <f ca="1">VLOOKUP(A4518,PERIODS!$O$4:$P$33,2,FALSE)</f>
        <v>2.5000000000000001E-2</v>
      </c>
      <c r="C4518" s="15"/>
      <c r="D4518" s="18">
        <v>4504</v>
      </c>
      <c r="E4518" s="34">
        <f t="shared" ca="1" si="1349"/>
        <v>21970.019359327289</v>
      </c>
      <c r="F4518" s="34">
        <f t="shared" ca="1" si="1331"/>
        <v>2500</v>
      </c>
      <c r="G4518" s="69">
        <f t="shared" ca="1" si="1335"/>
        <v>0</v>
      </c>
      <c r="H4518" s="34">
        <f t="shared" ca="1" si="1336"/>
        <v>-473.98373398134083</v>
      </c>
      <c r="I4518" s="34">
        <f t="shared" ca="1" si="1337"/>
        <v>2026.0162660186593</v>
      </c>
      <c r="J4518" s="18">
        <f ca="1">SUM(INDIRECT(ADDRESS(ROW(F4518),COLUMN(F4518),4)):INDIRECT(ADDRESS(ROW(F4518)+N$5-1,COLUMN(F4518),4)))</f>
        <v>22300</v>
      </c>
      <c r="K4518" s="18">
        <f t="shared" ca="1" si="1338"/>
        <v>16350</v>
      </c>
      <c r="L4518" s="18">
        <f t="shared" ca="1" si="1348"/>
        <v>16350</v>
      </c>
      <c r="M4518" s="18">
        <f t="shared" ca="1" si="1332"/>
        <v>0</v>
      </c>
      <c r="N4518" s="34">
        <f t="shared" ca="1" si="1339"/>
        <v>19944.003093308631</v>
      </c>
      <c r="P4518" s="18">
        <f t="shared" ca="1" si="1333"/>
        <v>473.98373398134083</v>
      </c>
      <c r="Q4518" s="47">
        <f ca="1">SUM(L$15:L4518)-SUM(M$15:M4518)</f>
        <v>16350</v>
      </c>
      <c r="R4518" s="47" t="str">
        <f t="shared" ca="1" si="1334"/>
        <v>M4521</v>
      </c>
      <c r="S4518" s="40">
        <f t="shared" ca="1" si="1340"/>
        <v>0</v>
      </c>
      <c r="T4518" s="46">
        <f t="shared" ca="1" si="1341"/>
        <v>52</v>
      </c>
      <c r="X4518" s="74">
        <f t="shared" ca="1" si="1342"/>
        <v>-0.47398373398134086</v>
      </c>
      <c r="Y4518" s="75">
        <f t="shared" ca="1" si="1343"/>
        <v>-0.47398373398134086</v>
      </c>
      <c r="Z4518" s="74">
        <f t="shared" ca="1" si="1344"/>
        <v>0.6225173783646254</v>
      </c>
      <c r="AA4518" s="76">
        <f t="shared" ca="1" si="1345"/>
        <v>-473.98373398134083</v>
      </c>
      <c r="AB4518" s="76">
        <f t="shared" ca="1" si="1346"/>
        <v>622.51737836462542</v>
      </c>
    </row>
    <row r="4519" spans="1:28" x14ac:dyDescent="0.25">
      <c r="A4519" s="2">
        <f t="shared" si="1347"/>
        <v>5</v>
      </c>
      <c r="B4519" s="16">
        <f ca="1">VLOOKUP(A4519,PERIODS!$O$4:$P$33,2,FALSE)</f>
        <v>3.3000000000000002E-2</v>
      </c>
      <c r="C4519" s="15"/>
      <c r="D4519" s="18">
        <v>4505</v>
      </c>
      <c r="E4519" s="34">
        <f t="shared" ca="1" si="1349"/>
        <v>19944.003093308631</v>
      </c>
      <c r="F4519" s="34">
        <f t="shared" ca="1" si="1331"/>
        <v>3300</v>
      </c>
      <c r="G4519" s="69">
        <f t="shared" ca="1" si="1335"/>
        <v>0</v>
      </c>
      <c r="H4519" s="34">
        <f t="shared" ca="1" si="1336"/>
        <v>-307.92354015065871</v>
      </c>
      <c r="I4519" s="34">
        <f t="shared" ca="1" si="1337"/>
        <v>2992.0764598493415</v>
      </c>
      <c r="J4519" s="18">
        <f ca="1">SUM(INDIRECT(ADDRESS(ROW(F4519),COLUMN(F4519),4)):INDIRECT(ADDRESS(ROW(F4519)+N$5-1,COLUMN(F4519),4)))</f>
        <v>23100</v>
      </c>
      <c r="K4519" s="18">
        <f t="shared" ca="1" si="1338"/>
        <v>16350</v>
      </c>
      <c r="L4519" s="18">
        <f t="shared" ca="1" si="1348"/>
        <v>0</v>
      </c>
      <c r="M4519" s="18">
        <f t="shared" ca="1" si="1332"/>
        <v>0</v>
      </c>
      <c r="N4519" s="34">
        <f t="shared" ca="1" si="1339"/>
        <v>16951.92663345929</v>
      </c>
      <c r="P4519" s="18">
        <f t="shared" ca="1" si="1333"/>
        <v>307.92354015065871</v>
      </c>
      <c r="Q4519" s="47">
        <f ca="1">SUM(L$15:L4519)-SUM(M$15:M4519)</f>
        <v>16350</v>
      </c>
      <c r="R4519" s="47" t="str">
        <f t="shared" ca="1" si="1334"/>
        <v>M4522</v>
      </c>
      <c r="S4519" s="40">
        <f t="shared" ca="1" si="1340"/>
        <v>0</v>
      </c>
      <c r="T4519" s="46">
        <f t="shared" ca="1" si="1341"/>
        <v>69</v>
      </c>
      <c r="X4519" s="74">
        <f t="shared" ca="1" si="1342"/>
        <v>-0.3079235401506587</v>
      </c>
      <c r="Y4519" s="75">
        <f t="shared" ca="1" si="1343"/>
        <v>-0.3079235401506587</v>
      </c>
      <c r="Z4519" s="74">
        <f t="shared" ca="1" si="1344"/>
        <v>0.7349715116718144</v>
      </c>
      <c r="AA4519" s="76">
        <f t="shared" ca="1" si="1345"/>
        <v>-307.92354015065871</v>
      </c>
      <c r="AB4519" s="76">
        <f t="shared" ca="1" si="1346"/>
        <v>734.97151167181437</v>
      </c>
    </row>
    <row r="4520" spans="1:28" x14ac:dyDescent="0.25">
      <c r="A4520" s="2">
        <f t="shared" si="1347"/>
        <v>6</v>
      </c>
      <c r="B4520" s="16">
        <f ca="1">VLOOKUP(A4520,PERIODS!$O$4:$P$33,2,FALSE)</f>
        <v>3.3000000000000002E-2</v>
      </c>
      <c r="C4520" s="15"/>
      <c r="D4520" s="18">
        <v>4506</v>
      </c>
      <c r="E4520" s="34">
        <f t="shared" ca="1" si="1349"/>
        <v>16951.92663345929</v>
      </c>
      <c r="F4520" s="34">
        <f t="shared" ca="1" si="1331"/>
        <v>3300</v>
      </c>
      <c r="G4520" s="69">
        <f t="shared" ca="1" si="1335"/>
        <v>0</v>
      </c>
      <c r="H4520" s="34">
        <f t="shared" ca="1" si="1336"/>
        <v>-919.53708808003239</v>
      </c>
      <c r="I4520" s="34">
        <f t="shared" ca="1" si="1337"/>
        <v>2380.4629119199676</v>
      </c>
      <c r="J4520" s="18">
        <f ca="1">SUM(INDIRECT(ADDRESS(ROW(F4520),COLUMN(F4520),4)):INDIRECT(ADDRESS(ROW(F4520)+N$5-1,COLUMN(F4520),4)))</f>
        <v>23100</v>
      </c>
      <c r="K4520" s="18">
        <f t="shared" ca="1" si="1338"/>
        <v>16350</v>
      </c>
      <c r="L4520" s="18">
        <f t="shared" ca="1" si="1348"/>
        <v>0</v>
      </c>
      <c r="M4520" s="18">
        <f t="shared" ca="1" si="1332"/>
        <v>0</v>
      </c>
      <c r="N4520" s="34">
        <f t="shared" ca="1" si="1339"/>
        <v>14571.463721539323</v>
      </c>
      <c r="P4520" s="18">
        <f t="shared" ca="1" si="1333"/>
        <v>919.53708808003239</v>
      </c>
      <c r="Q4520" s="47">
        <f ca="1">SUM(L$15:L4520)-SUM(M$15:M4520)</f>
        <v>16350</v>
      </c>
      <c r="R4520" s="47" t="str">
        <f t="shared" ca="1" si="1334"/>
        <v>M4523</v>
      </c>
      <c r="S4520" s="40">
        <f t="shared" ca="1" si="1340"/>
        <v>0</v>
      </c>
      <c r="T4520" s="46">
        <f t="shared" ca="1" si="1341"/>
        <v>59</v>
      </c>
      <c r="X4520" s="74">
        <f t="shared" ca="1" si="1342"/>
        <v>-0.91953708808003243</v>
      </c>
      <c r="Y4520" s="75">
        <f t="shared" ca="1" si="1343"/>
        <v>-0.91953708808003243</v>
      </c>
      <c r="Z4520" s="74">
        <f t="shared" ca="1" si="1344"/>
        <v>0.39870356300436927</v>
      </c>
      <c r="AA4520" s="76">
        <f t="shared" ca="1" si="1345"/>
        <v>-919.53708808003239</v>
      </c>
      <c r="AB4520" s="76">
        <f t="shared" ca="1" si="1346"/>
        <v>398.70356300436924</v>
      </c>
    </row>
    <row r="4521" spans="1:28" x14ac:dyDescent="0.25">
      <c r="A4521" s="2">
        <f t="shared" si="1347"/>
        <v>7</v>
      </c>
      <c r="B4521" s="16">
        <f ca="1">VLOOKUP(A4521,PERIODS!$O$4:$P$33,2,FALSE)</f>
        <v>3.3000000000000002E-2</v>
      </c>
      <c r="C4521" s="15"/>
      <c r="D4521" s="18">
        <v>4507</v>
      </c>
      <c r="E4521" s="34">
        <f t="shared" ca="1" si="1349"/>
        <v>14571.463721539323</v>
      </c>
      <c r="F4521" s="34">
        <f t="shared" ca="1" si="1331"/>
        <v>3300</v>
      </c>
      <c r="G4521" s="69">
        <f t="shared" ca="1" si="1335"/>
        <v>0</v>
      </c>
      <c r="H4521" s="34">
        <f t="shared" ca="1" si="1336"/>
        <v>-743.95034628654116</v>
      </c>
      <c r="I4521" s="34">
        <f t="shared" ca="1" si="1337"/>
        <v>2556.0496537134586</v>
      </c>
      <c r="J4521" s="18">
        <f ca="1">SUM(INDIRECT(ADDRESS(ROW(F4521),COLUMN(F4521),4)):INDIRECT(ADDRESS(ROW(F4521)+N$5-1,COLUMN(F4521),4)))</f>
        <v>23100</v>
      </c>
      <c r="K4521" s="18">
        <f t="shared" ca="1" si="1338"/>
        <v>0</v>
      </c>
      <c r="L4521" s="18">
        <f t="shared" ca="1" si="1348"/>
        <v>0</v>
      </c>
      <c r="M4521" s="18">
        <f t="shared" ca="1" si="1332"/>
        <v>16350</v>
      </c>
      <c r="N4521" s="34">
        <f t="shared" ca="1" si="1339"/>
        <v>28365.414067825863</v>
      </c>
      <c r="P4521" s="18">
        <f t="shared" ca="1" si="1333"/>
        <v>743.95034628654116</v>
      </c>
      <c r="Q4521" s="47">
        <f ca="1">SUM(L$15:L4521)-SUM(M$15:M4521)</f>
        <v>0</v>
      </c>
      <c r="R4521" s="47" t="str">
        <f t="shared" ca="1" si="1334"/>
        <v>M4524</v>
      </c>
      <c r="S4521" s="40">
        <f t="shared" ca="1" si="1340"/>
        <v>0</v>
      </c>
      <c r="T4521" s="46">
        <f t="shared" ca="1" si="1341"/>
        <v>63</v>
      </c>
      <c r="X4521" s="74">
        <f t="shared" ca="1" si="1342"/>
        <v>-0.74395034628654111</v>
      </c>
      <c r="Y4521" s="75">
        <f t="shared" ca="1" si="1343"/>
        <v>-0.74395034628654111</v>
      </c>
      <c r="Z4521" s="74">
        <f t="shared" ca="1" si="1344"/>
        <v>0.47523286817697563</v>
      </c>
      <c r="AA4521" s="76">
        <f t="shared" ca="1" si="1345"/>
        <v>-743.95034628654116</v>
      </c>
      <c r="AB4521" s="76">
        <f t="shared" ca="1" si="1346"/>
        <v>475.23286817697561</v>
      </c>
    </row>
    <row r="4522" spans="1:28" x14ac:dyDescent="0.25">
      <c r="A4522" s="2">
        <f t="shared" si="1347"/>
        <v>8</v>
      </c>
      <c r="B4522" s="16">
        <f ca="1">VLOOKUP(A4522,PERIODS!$O$4:$P$33,2,FALSE)</f>
        <v>3.3000000000000002E-2</v>
      </c>
      <c r="C4522" s="15"/>
      <c r="D4522" s="18">
        <v>4508</v>
      </c>
      <c r="E4522" s="34">
        <f t="shared" ca="1" si="1349"/>
        <v>28365.414067825863</v>
      </c>
      <c r="F4522" s="34">
        <f t="shared" ca="1" si="1331"/>
        <v>3300</v>
      </c>
      <c r="G4522" s="69">
        <f t="shared" ca="1" si="1335"/>
        <v>0</v>
      </c>
      <c r="H4522" s="34">
        <f t="shared" ca="1" si="1336"/>
        <v>-167.13035223601977</v>
      </c>
      <c r="I4522" s="34">
        <f t="shared" ca="1" si="1337"/>
        <v>3132.8696477639801</v>
      </c>
      <c r="J4522" s="18">
        <f ca="1">SUM(INDIRECT(ADDRESS(ROW(F4522),COLUMN(F4522),4)):INDIRECT(ADDRESS(ROW(F4522)+N$5-1,COLUMN(F4522),4)))</f>
        <v>23100</v>
      </c>
      <c r="K4522" s="18">
        <f t="shared" ca="1" si="1338"/>
        <v>0</v>
      </c>
      <c r="L4522" s="18">
        <f t="shared" ca="1" si="1348"/>
        <v>0</v>
      </c>
      <c r="M4522" s="18">
        <f t="shared" ca="1" si="1332"/>
        <v>0</v>
      </c>
      <c r="N4522" s="34">
        <f t="shared" ca="1" si="1339"/>
        <v>25232.544420061884</v>
      </c>
      <c r="P4522" s="18">
        <f t="shared" ca="1" si="1333"/>
        <v>167.13035223601977</v>
      </c>
      <c r="Q4522" s="47">
        <f ca="1">SUM(L$15:L4522)-SUM(M$15:M4522)</f>
        <v>0</v>
      </c>
      <c r="R4522" s="47" t="str">
        <f t="shared" ca="1" si="1334"/>
        <v>M4525</v>
      </c>
      <c r="S4522" s="40">
        <f t="shared" ca="1" si="1340"/>
        <v>0</v>
      </c>
      <c r="T4522" s="46">
        <f t="shared" ca="1" si="1341"/>
        <v>46</v>
      </c>
      <c r="X4522" s="74">
        <f t="shared" ca="1" si="1342"/>
        <v>-0.16713035223601977</v>
      </c>
      <c r="Y4522" s="75">
        <f t="shared" ca="1" si="1343"/>
        <v>-0.16713035223601977</v>
      </c>
      <c r="Z4522" s="74">
        <f t="shared" ca="1" si="1344"/>
        <v>0.84608931451460634</v>
      </c>
      <c r="AA4522" s="76">
        <f t="shared" ca="1" si="1345"/>
        <v>-167.13035223601977</v>
      </c>
      <c r="AB4522" s="76">
        <f t="shared" ca="1" si="1346"/>
        <v>846.08931451460637</v>
      </c>
    </row>
    <row r="4523" spans="1:28" x14ac:dyDescent="0.25">
      <c r="A4523" s="2">
        <f t="shared" si="1347"/>
        <v>9</v>
      </c>
      <c r="B4523" s="16">
        <f ca="1">VLOOKUP(A4523,PERIODS!$O$4:$P$33,2,FALSE)</f>
        <v>3.3000000000000002E-2</v>
      </c>
      <c r="C4523" s="15"/>
      <c r="D4523" s="18">
        <v>4509</v>
      </c>
      <c r="E4523" s="34">
        <f t="shared" ca="1" si="1349"/>
        <v>25232.544420061884</v>
      </c>
      <c r="F4523" s="34">
        <f t="shared" ca="1" si="1331"/>
        <v>3300</v>
      </c>
      <c r="G4523" s="69">
        <f t="shared" ca="1" si="1335"/>
        <v>0</v>
      </c>
      <c r="H4523" s="34">
        <f t="shared" ca="1" si="1336"/>
        <v>-570.10682741026721</v>
      </c>
      <c r="I4523" s="34">
        <f t="shared" ca="1" si="1337"/>
        <v>2729.8931725897328</v>
      </c>
      <c r="J4523" s="18">
        <f ca="1">SUM(INDIRECT(ADDRESS(ROW(F4523),COLUMN(F4523),4)):INDIRECT(ADDRESS(ROW(F4523)+N$5-1,COLUMN(F4523),4)))</f>
        <v>23100</v>
      </c>
      <c r="K4523" s="18">
        <f t="shared" ca="1" si="1338"/>
        <v>0</v>
      </c>
      <c r="L4523" s="18">
        <f t="shared" ca="1" si="1348"/>
        <v>0</v>
      </c>
      <c r="M4523" s="18">
        <f t="shared" ca="1" si="1332"/>
        <v>0</v>
      </c>
      <c r="N4523" s="34">
        <f t="shared" ca="1" si="1339"/>
        <v>22502.651247472153</v>
      </c>
      <c r="P4523" s="18">
        <f t="shared" ca="1" si="1333"/>
        <v>570.10682741026721</v>
      </c>
      <c r="Q4523" s="47">
        <f ca="1">SUM(L$15:L4523)-SUM(M$15:M4523)</f>
        <v>0</v>
      </c>
      <c r="R4523" s="47" t="str">
        <f t="shared" ca="1" si="1334"/>
        <v>M4526</v>
      </c>
      <c r="S4523" s="40">
        <f t="shared" ca="1" si="1340"/>
        <v>0</v>
      </c>
      <c r="T4523" s="46">
        <f t="shared" ca="1" si="1341"/>
        <v>26</v>
      </c>
      <c r="X4523" s="74">
        <f t="shared" ca="1" si="1342"/>
        <v>-0.57010682741026719</v>
      </c>
      <c r="Y4523" s="75">
        <f t="shared" ca="1" si="1343"/>
        <v>-0.57010682741026719</v>
      </c>
      <c r="Z4523" s="74">
        <f t="shared" ca="1" si="1344"/>
        <v>0.56546502830828094</v>
      </c>
      <c r="AA4523" s="76">
        <f t="shared" ca="1" si="1345"/>
        <v>-570.10682741026721</v>
      </c>
      <c r="AB4523" s="76">
        <f t="shared" ca="1" si="1346"/>
        <v>565.46502830828092</v>
      </c>
    </row>
    <row r="4524" spans="1:28" x14ac:dyDescent="0.25">
      <c r="A4524" s="2">
        <f t="shared" si="1347"/>
        <v>10</v>
      </c>
      <c r="B4524" s="16">
        <f ca="1">VLOOKUP(A4524,PERIODS!$O$4:$P$33,2,FALSE)</f>
        <v>3.3000000000000002E-2</v>
      </c>
      <c r="C4524" s="15"/>
      <c r="D4524" s="18">
        <v>4510</v>
      </c>
      <c r="E4524" s="34">
        <f t="shared" ca="1" si="1349"/>
        <v>22502.651247472153</v>
      </c>
      <c r="F4524" s="34">
        <f t="shared" ca="1" si="1331"/>
        <v>3300</v>
      </c>
      <c r="G4524" s="69">
        <f t="shared" ca="1" si="1335"/>
        <v>0</v>
      </c>
      <c r="H4524" s="34">
        <f t="shared" ca="1" si="1336"/>
        <v>-210.91055621296047</v>
      </c>
      <c r="I4524" s="34">
        <f t="shared" ca="1" si="1337"/>
        <v>3089.0894437870397</v>
      </c>
      <c r="J4524" s="18">
        <f ca="1">SUM(INDIRECT(ADDRESS(ROW(F4524),COLUMN(F4524),4)):INDIRECT(ADDRESS(ROW(F4524)+N$5-1,COLUMN(F4524),4)))</f>
        <v>23100</v>
      </c>
      <c r="K4524" s="18">
        <f t="shared" ca="1" si="1338"/>
        <v>16350</v>
      </c>
      <c r="L4524" s="18">
        <f t="shared" ca="1" si="1348"/>
        <v>16350</v>
      </c>
      <c r="M4524" s="18">
        <f t="shared" ca="1" si="1332"/>
        <v>0</v>
      </c>
      <c r="N4524" s="34">
        <f t="shared" ca="1" si="1339"/>
        <v>19413.561803685112</v>
      </c>
      <c r="P4524" s="18">
        <f t="shared" ca="1" si="1333"/>
        <v>210.91055621296047</v>
      </c>
      <c r="Q4524" s="47">
        <f ca="1">SUM(L$15:L4524)-SUM(M$15:M4524)</f>
        <v>16350</v>
      </c>
      <c r="R4524" s="47" t="str">
        <f t="shared" ca="1" si="1334"/>
        <v>M4527</v>
      </c>
      <c r="S4524" s="40">
        <f t="shared" ca="1" si="1340"/>
        <v>0</v>
      </c>
      <c r="T4524" s="46">
        <f t="shared" ca="1" si="1341"/>
        <v>96</v>
      </c>
      <c r="X4524" s="74">
        <f t="shared" ca="1" si="1342"/>
        <v>-0.21091055621296048</v>
      </c>
      <c r="Y4524" s="75">
        <f t="shared" ca="1" si="1343"/>
        <v>-0.21091055621296048</v>
      </c>
      <c r="Z4524" s="74">
        <f t="shared" ca="1" si="1344"/>
        <v>0.80984649937973474</v>
      </c>
      <c r="AA4524" s="76">
        <f t="shared" ca="1" si="1345"/>
        <v>-210.91055621296047</v>
      </c>
      <c r="AB4524" s="76">
        <f t="shared" ca="1" si="1346"/>
        <v>809.84649937973472</v>
      </c>
    </row>
    <row r="4525" spans="1:28" x14ac:dyDescent="0.25">
      <c r="A4525" s="2">
        <f t="shared" si="1347"/>
        <v>11</v>
      </c>
      <c r="B4525" s="16">
        <f ca="1">VLOOKUP(A4525,PERIODS!$O$4:$P$33,2,FALSE)</f>
        <v>3.3000000000000002E-2</v>
      </c>
      <c r="C4525" s="15"/>
      <c r="D4525" s="18">
        <v>4511</v>
      </c>
      <c r="E4525" s="34">
        <f t="shared" ca="1" si="1349"/>
        <v>19413.561803685112</v>
      </c>
      <c r="F4525" s="34">
        <f t="shared" ca="1" si="1331"/>
        <v>3300</v>
      </c>
      <c r="G4525" s="69">
        <f t="shared" ca="1" si="1335"/>
        <v>0</v>
      </c>
      <c r="H4525" s="34">
        <f t="shared" ca="1" si="1336"/>
        <v>1959.9639845400536</v>
      </c>
      <c r="I4525" s="34">
        <f t="shared" ca="1" si="1337"/>
        <v>5259.9639845400534</v>
      </c>
      <c r="J4525" s="18">
        <f ca="1">SUM(INDIRECT(ADDRESS(ROW(F4525),COLUMN(F4525),4)):INDIRECT(ADDRESS(ROW(F4525)+N$5-1,COLUMN(F4525),4)))</f>
        <v>23300</v>
      </c>
      <c r="K4525" s="18">
        <f t="shared" ca="1" si="1338"/>
        <v>16350</v>
      </c>
      <c r="L4525" s="18">
        <f t="shared" ca="1" si="1348"/>
        <v>0</v>
      </c>
      <c r="M4525" s="18">
        <f t="shared" ca="1" si="1332"/>
        <v>0</v>
      </c>
      <c r="N4525" s="34">
        <f t="shared" ca="1" si="1339"/>
        <v>14153.597819145059</v>
      </c>
      <c r="P4525" s="18">
        <f t="shared" ca="1" si="1333"/>
        <v>1959.9639845400536</v>
      </c>
      <c r="Q4525" s="47">
        <f ca="1">SUM(L$15:L4525)-SUM(M$15:M4525)</f>
        <v>16350</v>
      </c>
      <c r="R4525" s="47" t="str">
        <f t="shared" ca="1" si="1334"/>
        <v>M4528</v>
      </c>
      <c r="S4525" s="40">
        <f t="shared" ca="1" si="1340"/>
        <v>0</v>
      </c>
      <c r="T4525" s="46">
        <f t="shared" ca="1" si="1341"/>
        <v>46</v>
      </c>
      <c r="X4525" s="74">
        <f t="shared" ca="1" si="1342"/>
        <v>2.0520568544772551</v>
      </c>
      <c r="Y4525" s="75">
        <f t="shared" ca="1" si="1343"/>
        <v>1.9599639845400536</v>
      </c>
      <c r="Z4525" s="74">
        <f t="shared" ca="1" si="1344"/>
        <v>7.0990713842313315</v>
      </c>
      <c r="AA4525" s="76">
        <f t="shared" ca="1" si="1345"/>
        <v>1959.9639845400536</v>
      </c>
      <c r="AB4525" s="76">
        <f t="shared" ca="1" si="1346"/>
        <v>7099.0713842313316</v>
      </c>
    </row>
    <row r="4526" spans="1:28" x14ac:dyDescent="0.25">
      <c r="A4526" s="2">
        <f t="shared" si="1347"/>
        <v>12</v>
      </c>
      <c r="B4526" s="16">
        <f ca="1">VLOOKUP(A4526,PERIODS!$O$4:$P$33,2,FALSE)</f>
        <v>3.3000000000000002E-2</v>
      </c>
      <c r="C4526" s="15"/>
      <c r="D4526" s="18">
        <v>4512</v>
      </c>
      <c r="E4526" s="34">
        <f t="shared" ca="1" si="1349"/>
        <v>14153.597819145059</v>
      </c>
      <c r="F4526" s="34">
        <f t="shared" ca="1" si="1331"/>
        <v>3300</v>
      </c>
      <c r="G4526" s="69">
        <f t="shared" ca="1" si="1335"/>
        <v>0</v>
      </c>
      <c r="H4526" s="34">
        <f t="shared" ca="1" si="1336"/>
        <v>1038.9888272749731</v>
      </c>
      <c r="I4526" s="34">
        <f t="shared" ca="1" si="1337"/>
        <v>4338.9888272749731</v>
      </c>
      <c r="J4526" s="18">
        <f ca="1">SUM(INDIRECT(ADDRESS(ROW(F4526),COLUMN(F4526),4)):INDIRECT(ADDRESS(ROW(F4526)+N$5-1,COLUMN(F4526),4)))</f>
        <v>23500</v>
      </c>
      <c r="K4526" s="18">
        <f t="shared" ca="1" si="1338"/>
        <v>16350</v>
      </c>
      <c r="L4526" s="18">
        <f t="shared" ca="1" si="1348"/>
        <v>0</v>
      </c>
      <c r="M4526" s="18">
        <f t="shared" ca="1" si="1332"/>
        <v>0</v>
      </c>
      <c r="N4526" s="34">
        <f t="shared" ca="1" si="1339"/>
        <v>9814.6089918700854</v>
      </c>
      <c r="P4526" s="18">
        <f t="shared" ca="1" si="1333"/>
        <v>1038.9888272749731</v>
      </c>
      <c r="Q4526" s="47">
        <f ca="1">SUM(L$15:L4526)-SUM(M$15:M4526)</f>
        <v>16350</v>
      </c>
      <c r="R4526" s="47" t="str">
        <f t="shared" ca="1" si="1334"/>
        <v>M4529</v>
      </c>
      <c r="S4526" s="40">
        <f t="shared" ca="1" si="1340"/>
        <v>0</v>
      </c>
      <c r="T4526" s="46">
        <f t="shared" ca="1" si="1341"/>
        <v>58</v>
      </c>
      <c r="X4526" s="74">
        <f t="shared" ca="1" si="1342"/>
        <v>1.0389888272749732</v>
      </c>
      <c r="Y4526" s="75">
        <f t="shared" ca="1" si="1343"/>
        <v>1.0389888272749732</v>
      </c>
      <c r="Z4526" s="74">
        <f t="shared" ca="1" si="1344"/>
        <v>2.8263576331812263</v>
      </c>
      <c r="AA4526" s="76">
        <f t="shared" ca="1" si="1345"/>
        <v>1038.9888272749731</v>
      </c>
      <c r="AB4526" s="76">
        <f t="shared" ca="1" si="1346"/>
        <v>2826.3576331812264</v>
      </c>
    </row>
    <row r="4527" spans="1:28" x14ac:dyDescent="0.25">
      <c r="A4527" s="2">
        <f t="shared" si="1347"/>
        <v>13</v>
      </c>
      <c r="B4527" s="16">
        <f ca="1">VLOOKUP(A4527,PERIODS!$O$4:$P$33,2,FALSE)</f>
        <v>3.3000000000000002E-2</v>
      </c>
      <c r="C4527" s="15"/>
      <c r="D4527" s="18">
        <v>4513</v>
      </c>
      <c r="E4527" s="34">
        <f t="shared" ca="1" si="1349"/>
        <v>9814.6089918700854</v>
      </c>
      <c r="F4527" s="34">
        <f t="shared" ca="1" si="1331"/>
        <v>3300</v>
      </c>
      <c r="G4527" s="69">
        <f t="shared" ca="1" si="1335"/>
        <v>0</v>
      </c>
      <c r="H4527" s="34">
        <f t="shared" ca="1" si="1336"/>
        <v>109.84746286070906</v>
      </c>
      <c r="I4527" s="34">
        <f t="shared" ca="1" si="1337"/>
        <v>3409.8474628607091</v>
      </c>
      <c r="J4527" s="18">
        <f ca="1">SUM(INDIRECT(ADDRESS(ROW(F4527),COLUMN(F4527),4)):INDIRECT(ADDRESS(ROW(F4527)+N$5-1,COLUMN(F4527),4)))</f>
        <v>23700</v>
      </c>
      <c r="K4527" s="18">
        <f t="shared" ca="1" si="1338"/>
        <v>0</v>
      </c>
      <c r="L4527" s="18">
        <f t="shared" ca="1" si="1348"/>
        <v>0</v>
      </c>
      <c r="M4527" s="18">
        <f t="shared" ca="1" si="1332"/>
        <v>16350</v>
      </c>
      <c r="N4527" s="34">
        <f t="shared" ca="1" si="1339"/>
        <v>22754.761529009374</v>
      </c>
      <c r="P4527" s="18">
        <f t="shared" ca="1" si="1333"/>
        <v>109.84746286070906</v>
      </c>
      <c r="Q4527" s="47">
        <f ca="1">SUM(L$15:L4527)-SUM(M$15:M4527)</f>
        <v>0</v>
      </c>
      <c r="R4527" s="47" t="str">
        <f t="shared" ca="1" si="1334"/>
        <v>M4530</v>
      </c>
      <c r="S4527" s="40">
        <f t="shared" ca="1" si="1340"/>
        <v>0</v>
      </c>
      <c r="T4527" s="46">
        <f t="shared" ca="1" si="1341"/>
        <v>0</v>
      </c>
      <c r="X4527" s="74">
        <f t="shared" ca="1" si="1342"/>
        <v>0.10984746286070905</v>
      </c>
      <c r="Y4527" s="75">
        <f t="shared" ca="1" si="1343"/>
        <v>0.10984746286070905</v>
      </c>
      <c r="Z4527" s="74">
        <f t="shared" ca="1" si="1344"/>
        <v>1.116107809581234</v>
      </c>
      <c r="AA4527" s="76">
        <f t="shared" ca="1" si="1345"/>
        <v>109.84746286070906</v>
      </c>
      <c r="AB4527" s="76">
        <f t="shared" ca="1" si="1346"/>
        <v>1116.1078095812341</v>
      </c>
    </row>
    <row r="4528" spans="1:28" x14ac:dyDescent="0.25">
      <c r="A4528" s="2">
        <f t="shared" si="1347"/>
        <v>14</v>
      </c>
      <c r="B4528" s="16">
        <f ca="1">VLOOKUP(A4528,PERIODS!$O$4:$P$33,2,FALSE)</f>
        <v>3.3000000000000002E-2</v>
      </c>
      <c r="C4528" s="15"/>
      <c r="D4528" s="18">
        <v>4514</v>
      </c>
      <c r="E4528" s="34">
        <f t="shared" ca="1" si="1349"/>
        <v>22754.761529009374</v>
      </c>
      <c r="F4528" s="34">
        <f t="shared" ca="1" si="1331"/>
        <v>3300</v>
      </c>
      <c r="G4528" s="69">
        <f t="shared" ca="1" si="1335"/>
        <v>0</v>
      </c>
      <c r="H4528" s="34">
        <f t="shared" ca="1" si="1336"/>
        <v>643.09634052913009</v>
      </c>
      <c r="I4528" s="34">
        <f t="shared" ca="1" si="1337"/>
        <v>3943.09634052913</v>
      </c>
      <c r="J4528" s="18">
        <f ca="1">SUM(INDIRECT(ADDRESS(ROW(F4528),COLUMN(F4528),4)):INDIRECT(ADDRESS(ROW(F4528)+N$5-1,COLUMN(F4528),4)))</f>
        <v>23900</v>
      </c>
      <c r="K4528" s="18">
        <f t="shared" ca="1" si="1338"/>
        <v>16350</v>
      </c>
      <c r="L4528" s="18">
        <f t="shared" ca="1" si="1348"/>
        <v>16350</v>
      </c>
      <c r="M4528" s="18">
        <f t="shared" ca="1" si="1332"/>
        <v>0</v>
      </c>
      <c r="N4528" s="34">
        <f t="shared" ca="1" si="1339"/>
        <v>18811.665188480245</v>
      </c>
      <c r="P4528" s="18">
        <f t="shared" ca="1" si="1333"/>
        <v>643.09634052913009</v>
      </c>
      <c r="Q4528" s="47">
        <f ca="1">SUM(L$15:L4528)-SUM(M$15:M4528)</f>
        <v>16350</v>
      </c>
      <c r="R4528" s="47" t="str">
        <f t="shared" ca="1" si="1334"/>
        <v>M4531</v>
      </c>
      <c r="S4528" s="40">
        <f t="shared" ca="1" si="1340"/>
        <v>0</v>
      </c>
      <c r="T4528" s="46">
        <f t="shared" ca="1" si="1341"/>
        <v>33</v>
      </c>
      <c r="X4528" s="74">
        <f t="shared" ca="1" si="1342"/>
        <v>0.64309634052913012</v>
      </c>
      <c r="Y4528" s="75">
        <f t="shared" ca="1" si="1343"/>
        <v>0.64309634052913012</v>
      </c>
      <c r="Z4528" s="74">
        <f t="shared" ca="1" si="1344"/>
        <v>1.9023621303935294</v>
      </c>
      <c r="AA4528" s="76">
        <f t="shared" ca="1" si="1345"/>
        <v>643.09634052913009</v>
      </c>
      <c r="AB4528" s="76">
        <f t="shared" ca="1" si="1346"/>
        <v>1902.3621303935295</v>
      </c>
    </row>
    <row r="4529" spans="1:28" x14ac:dyDescent="0.25">
      <c r="A4529" s="2">
        <f t="shared" si="1347"/>
        <v>15</v>
      </c>
      <c r="B4529" s="16">
        <f ca="1">VLOOKUP(A4529,PERIODS!$O$4:$P$33,2,FALSE)</f>
        <v>3.3000000000000002E-2</v>
      </c>
      <c r="C4529" s="15"/>
      <c r="D4529" s="18">
        <v>4515</v>
      </c>
      <c r="E4529" s="34">
        <f t="shared" ca="1" si="1349"/>
        <v>18811.665188480245</v>
      </c>
      <c r="F4529" s="34">
        <f t="shared" ca="1" si="1331"/>
        <v>3300</v>
      </c>
      <c r="G4529" s="69">
        <f t="shared" ca="1" si="1335"/>
        <v>0</v>
      </c>
      <c r="H4529" s="34">
        <f t="shared" ca="1" si="1336"/>
        <v>948.81287816427732</v>
      </c>
      <c r="I4529" s="34">
        <f t="shared" ca="1" si="1337"/>
        <v>4248.8128781642772</v>
      </c>
      <c r="J4529" s="18">
        <f ca="1">SUM(INDIRECT(ADDRESS(ROW(F4529),COLUMN(F4529),4)):INDIRECT(ADDRESS(ROW(F4529)+N$5-1,COLUMN(F4529),4)))</f>
        <v>24100</v>
      </c>
      <c r="K4529" s="18">
        <f t="shared" ca="1" si="1338"/>
        <v>16350</v>
      </c>
      <c r="L4529" s="18">
        <f t="shared" ca="1" si="1348"/>
        <v>0</v>
      </c>
      <c r="M4529" s="18">
        <f t="shared" ca="1" si="1332"/>
        <v>0</v>
      </c>
      <c r="N4529" s="34">
        <f t="shared" ca="1" si="1339"/>
        <v>14562.852310315968</v>
      </c>
      <c r="P4529" s="18">
        <f t="shared" ca="1" si="1333"/>
        <v>948.81287816427732</v>
      </c>
      <c r="Q4529" s="47">
        <f ca="1">SUM(L$15:L4529)-SUM(M$15:M4529)</f>
        <v>16350</v>
      </c>
      <c r="R4529" s="47" t="str">
        <f t="shared" ca="1" si="1334"/>
        <v>M4532</v>
      </c>
      <c r="S4529" s="40">
        <f t="shared" ca="1" si="1340"/>
        <v>0</v>
      </c>
      <c r="T4529" s="46">
        <f t="shared" ca="1" si="1341"/>
        <v>33</v>
      </c>
      <c r="X4529" s="74">
        <f t="shared" ca="1" si="1342"/>
        <v>0.94881287816427728</v>
      </c>
      <c r="Y4529" s="75">
        <f t="shared" ca="1" si="1343"/>
        <v>0.94881287816427728</v>
      </c>
      <c r="Z4529" s="74">
        <f t="shared" ca="1" si="1344"/>
        <v>2.5826419281640201</v>
      </c>
      <c r="AA4529" s="76">
        <f t="shared" ca="1" si="1345"/>
        <v>948.81287816427732</v>
      </c>
      <c r="AB4529" s="76">
        <f t="shared" ca="1" si="1346"/>
        <v>2582.6419281640201</v>
      </c>
    </row>
    <row r="4530" spans="1:28" x14ac:dyDescent="0.25">
      <c r="A4530" s="2">
        <f t="shared" si="1347"/>
        <v>16</v>
      </c>
      <c r="B4530" s="16">
        <f ca="1">VLOOKUP(A4530,PERIODS!$O$4:$P$33,2,FALSE)</f>
        <v>3.3000000000000002E-2</v>
      </c>
      <c r="C4530" s="15"/>
      <c r="D4530" s="18">
        <v>4516</v>
      </c>
      <c r="E4530" s="34">
        <f t="shared" ca="1" si="1349"/>
        <v>14562.852310315968</v>
      </c>
      <c r="F4530" s="34">
        <f t="shared" ca="1" si="1331"/>
        <v>3300</v>
      </c>
      <c r="G4530" s="69">
        <f t="shared" ca="1" si="1335"/>
        <v>0</v>
      </c>
      <c r="H4530" s="34">
        <f t="shared" ca="1" si="1336"/>
        <v>673.34911380390975</v>
      </c>
      <c r="I4530" s="34">
        <f t="shared" ca="1" si="1337"/>
        <v>3973.3491138039099</v>
      </c>
      <c r="J4530" s="18">
        <f ca="1">SUM(INDIRECT(ADDRESS(ROW(F4530),COLUMN(F4530),4)):INDIRECT(ADDRESS(ROW(F4530)+N$5-1,COLUMN(F4530),4)))</f>
        <v>24300</v>
      </c>
      <c r="K4530" s="18">
        <f t="shared" ca="1" si="1338"/>
        <v>16350</v>
      </c>
      <c r="L4530" s="18">
        <f t="shared" ca="1" si="1348"/>
        <v>0</v>
      </c>
      <c r="M4530" s="18">
        <f t="shared" ca="1" si="1332"/>
        <v>0</v>
      </c>
      <c r="N4530" s="34">
        <f t="shared" ca="1" si="1339"/>
        <v>10589.503196512058</v>
      </c>
      <c r="P4530" s="18">
        <f t="shared" ca="1" si="1333"/>
        <v>673.34911380390975</v>
      </c>
      <c r="Q4530" s="47">
        <f ca="1">SUM(L$15:L4530)-SUM(M$15:M4530)</f>
        <v>16350</v>
      </c>
      <c r="R4530" s="47" t="str">
        <f t="shared" ca="1" si="1334"/>
        <v>M4533</v>
      </c>
      <c r="S4530" s="40">
        <f t="shared" ca="1" si="1340"/>
        <v>0</v>
      </c>
      <c r="T4530" s="46">
        <f t="shared" ca="1" si="1341"/>
        <v>42</v>
      </c>
      <c r="X4530" s="74">
        <f t="shared" ca="1" si="1342"/>
        <v>0.67334911380390972</v>
      </c>
      <c r="Y4530" s="75">
        <f t="shared" ca="1" si="1343"/>
        <v>0.67334911380390972</v>
      </c>
      <c r="Z4530" s="74">
        <f t="shared" ca="1" si="1344"/>
        <v>1.9607932559814576</v>
      </c>
      <c r="AA4530" s="76">
        <f t="shared" ca="1" si="1345"/>
        <v>673.34911380390975</v>
      </c>
      <c r="AB4530" s="76">
        <f t="shared" ca="1" si="1346"/>
        <v>1960.7932559814576</v>
      </c>
    </row>
    <row r="4531" spans="1:28" x14ac:dyDescent="0.25">
      <c r="A4531" s="2">
        <f t="shared" si="1347"/>
        <v>17</v>
      </c>
      <c r="B4531" s="16">
        <f ca="1">VLOOKUP(A4531,PERIODS!$O$4:$P$33,2,FALSE)</f>
        <v>3.5000000000000003E-2</v>
      </c>
      <c r="C4531" s="15"/>
      <c r="D4531" s="18">
        <v>4517</v>
      </c>
      <c r="E4531" s="34">
        <f t="shared" ca="1" si="1349"/>
        <v>10589.503196512058</v>
      </c>
      <c r="F4531" s="34">
        <f t="shared" ca="1" si="1331"/>
        <v>3500.0000000000005</v>
      </c>
      <c r="G4531" s="69">
        <f t="shared" ca="1" si="1335"/>
        <v>0</v>
      </c>
      <c r="H4531" s="34">
        <f t="shared" ca="1" si="1336"/>
        <v>36.277059403258725</v>
      </c>
      <c r="I4531" s="34">
        <f t="shared" ca="1" si="1337"/>
        <v>3536.277059403259</v>
      </c>
      <c r="J4531" s="18">
        <f ca="1">SUM(INDIRECT(ADDRESS(ROW(F4531),COLUMN(F4531),4)):INDIRECT(ADDRESS(ROW(F4531)+N$5-1,COLUMN(F4531),4)))</f>
        <v>24500.000000000004</v>
      </c>
      <c r="K4531" s="18">
        <f t="shared" ca="1" si="1338"/>
        <v>0</v>
      </c>
      <c r="L4531" s="18">
        <f t="shared" ca="1" si="1348"/>
        <v>0</v>
      </c>
      <c r="M4531" s="18">
        <f t="shared" ca="1" si="1332"/>
        <v>16350</v>
      </c>
      <c r="N4531" s="34">
        <f t="shared" ca="1" si="1339"/>
        <v>23403.226137108799</v>
      </c>
      <c r="P4531" s="18">
        <f t="shared" ca="1" si="1333"/>
        <v>36.277059403258725</v>
      </c>
      <c r="Q4531" s="47">
        <f ca="1">SUM(L$15:L4531)-SUM(M$15:M4531)</f>
        <v>0</v>
      </c>
      <c r="R4531" s="47" t="str">
        <f t="shared" ca="1" si="1334"/>
        <v>M4534</v>
      </c>
      <c r="S4531" s="40">
        <f t="shared" ca="1" si="1340"/>
        <v>0</v>
      </c>
      <c r="T4531" s="46">
        <f t="shared" ca="1" si="1341"/>
        <v>73</v>
      </c>
      <c r="X4531" s="74">
        <f t="shared" ca="1" si="1342"/>
        <v>3.6277059403258725E-2</v>
      </c>
      <c r="Y4531" s="75">
        <f t="shared" ca="1" si="1343"/>
        <v>3.6277059403258725E-2</v>
      </c>
      <c r="Z4531" s="74">
        <f t="shared" ca="1" si="1344"/>
        <v>1.0369431015326549</v>
      </c>
      <c r="AA4531" s="76">
        <f t="shared" ca="1" si="1345"/>
        <v>36.277059403258725</v>
      </c>
      <c r="AB4531" s="76">
        <f t="shared" ca="1" si="1346"/>
        <v>1036.943101532655</v>
      </c>
    </row>
    <row r="4532" spans="1:28" x14ac:dyDescent="0.25">
      <c r="A4532" s="2">
        <f t="shared" si="1347"/>
        <v>18</v>
      </c>
      <c r="B4532" s="16">
        <f ca="1">VLOOKUP(A4532,PERIODS!$O$4:$P$33,2,FALSE)</f>
        <v>3.5000000000000003E-2</v>
      </c>
      <c r="C4532" s="15"/>
      <c r="D4532" s="18">
        <v>4518</v>
      </c>
      <c r="E4532" s="34">
        <f t="shared" ca="1" si="1349"/>
        <v>23403.226137108799</v>
      </c>
      <c r="F4532" s="34">
        <f t="shared" ca="1" si="1331"/>
        <v>3500.0000000000005</v>
      </c>
      <c r="G4532" s="69">
        <f t="shared" ca="1" si="1335"/>
        <v>0</v>
      </c>
      <c r="H4532" s="34">
        <f t="shared" ca="1" si="1336"/>
        <v>81.564716576783368</v>
      </c>
      <c r="I4532" s="34">
        <f t="shared" ca="1" si="1337"/>
        <v>3581.5647165767837</v>
      </c>
      <c r="J4532" s="18">
        <f ca="1">SUM(INDIRECT(ADDRESS(ROW(F4532),COLUMN(F4532),4)):INDIRECT(ADDRESS(ROW(F4532)+N$5-1,COLUMN(F4532),4)))</f>
        <v>24500.000000000004</v>
      </c>
      <c r="K4532" s="18">
        <f t="shared" ca="1" si="1338"/>
        <v>16350</v>
      </c>
      <c r="L4532" s="18">
        <f t="shared" ca="1" si="1348"/>
        <v>16350</v>
      </c>
      <c r="M4532" s="18">
        <f t="shared" ca="1" si="1332"/>
        <v>0</v>
      </c>
      <c r="N4532" s="34">
        <f t="shared" ca="1" si="1339"/>
        <v>19821.661420532015</v>
      </c>
      <c r="P4532" s="18">
        <f t="shared" ca="1" si="1333"/>
        <v>81.564716576783368</v>
      </c>
      <c r="Q4532" s="47">
        <f ca="1">SUM(L$15:L4532)-SUM(M$15:M4532)</f>
        <v>16350</v>
      </c>
      <c r="R4532" s="47" t="str">
        <f t="shared" ca="1" si="1334"/>
        <v>M4535</v>
      </c>
      <c r="S4532" s="40">
        <f t="shared" ca="1" si="1340"/>
        <v>0</v>
      </c>
      <c r="T4532" s="46">
        <f t="shared" ca="1" si="1341"/>
        <v>56</v>
      </c>
      <c r="X4532" s="74">
        <f t="shared" ca="1" si="1342"/>
        <v>8.1564716576783367E-2</v>
      </c>
      <c r="Y4532" s="75">
        <f t="shared" ca="1" si="1343"/>
        <v>8.1564716576783367E-2</v>
      </c>
      <c r="Z4532" s="74">
        <f t="shared" ca="1" si="1344"/>
        <v>1.0849834317255336</v>
      </c>
      <c r="AA4532" s="76">
        <f t="shared" ca="1" si="1345"/>
        <v>81.564716576783368</v>
      </c>
      <c r="AB4532" s="76">
        <f t="shared" ca="1" si="1346"/>
        <v>1084.9834317255336</v>
      </c>
    </row>
    <row r="4533" spans="1:28" x14ac:dyDescent="0.25">
      <c r="A4533" s="2">
        <f t="shared" si="1347"/>
        <v>19</v>
      </c>
      <c r="B4533" s="16">
        <f ca="1">VLOOKUP(A4533,PERIODS!$O$4:$P$33,2,FALSE)</f>
        <v>3.5000000000000003E-2</v>
      </c>
      <c r="C4533" s="15"/>
      <c r="D4533" s="18">
        <v>4519</v>
      </c>
      <c r="E4533" s="34">
        <f t="shared" ca="1" si="1349"/>
        <v>19821.661420532015</v>
      </c>
      <c r="F4533" s="34">
        <f t="shared" ca="1" si="1331"/>
        <v>3500.0000000000005</v>
      </c>
      <c r="G4533" s="69">
        <f t="shared" ca="1" si="1335"/>
        <v>0</v>
      </c>
      <c r="H4533" s="34">
        <f t="shared" ca="1" si="1336"/>
        <v>1210.9708116824036</v>
      </c>
      <c r="I4533" s="34">
        <f t="shared" ca="1" si="1337"/>
        <v>4710.970811682404</v>
      </c>
      <c r="J4533" s="18">
        <f ca="1">SUM(INDIRECT(ADDRESS(ROW(F4533),COLUMN(F4533),4)):INDIRECT(ADDRESS(ROW(F4533)+N$5-1,COLUMN(F4533),4)))</f>
        <v>24500.000000000004</v>
      </c>
      <c r="K4533" s="18">
        <f t="shared" ca="1" si="1338"/>
        <v>16350</v>
      </c>
      <c r="L4533" s="18">
        <f t="shared" ca="1" si="1348"/>
        <v>0</v>
      </c>
      <c r="M4533" s="18">
        <f t="shared" ca="1" si="1332"/>
        <v>0</v>
      </c>
      <c r="N4533" s="34">
        <f t="shared" ca="1" si="1339"/>
        <v>15110.690608849611</v>
      </c>
      <c r="P4533" s="18">
        <f t="shared" ca="1" si="1333"/>
        <v>1210.9708116824036</v>
      </c>
      <c r="Q4533" s="47">
        <f ca="1">SUM(L$15:L4533)-SUM(M$15:M4533)</f>
        <v>16350</v>
      </c>
      <c r="R4533" s="47" t="str">
        <f t="shared" ca="1" si="1334"/>
        <v>M4536</v>
      </c>
      <c r="S4533" s="40">
        <f t="shared" ca="1" si="1340"/>
        <v>0</v>
      </c>
      <c r="T4533" s="46">
        <f t="shared" ca="1" si="1341"/>
        <v>83</v>
      </c>
      <c r="X4533" s="74">
        <f t="shared" ca="1" si="1342"/>
        <v>1.2109708116824036</v>
      </c>
      <c r="Y4533" s="75">
        <f t="shared" ca="1" si="1343"/>
        <v>1.2109708116824036</v>
      </c>
      <c r="Z4533" s="74">
        <f t="shared" ca="1" si="1344"/>
        <v>3.3567418354262561</v>
      </c>
      <c r="AA4533" s="76">
        <f t="shared" ca="1" si="1345"/>
        <v>1210.9708116824036</v>
      </c>
      <c r="AB4533" s="76">
        <f t="shared" ca="1" si="1346"/>
        <v>3356.7418354262563</v>
      </c>
    </row>
    <row r="4534" spans="1:28" x14ac:dyDescent="0.25">
      <c r="A4534" s="2">
        <f t="shared" si="1347"/>
        <v>20</v>
      </c>
      <c r="B4534" s="16">
        <f ca="1">VLOOKUP(A4534,PERIODS!$O$4:$P$33,2,FALSE)</f>
        <v>3.5000000000000003E-2</v>
      </c>
      <c r="C4534" s="15"/>
      <c r="D4534" s="18">
        <v>4520</v>
      </c>
      <c r="E4534" s="34">
        <f t="shared" ca="1" si="1349"/>
        <v>15110.690608849611</v>
      </c>
      <c r="F4534" s="34">
        <f t="shared" ca="1" si="1331"/>
        <v>3500.0000000000005</v>
      </c>
      <c r="G4534" s="69">
        <f t="shared" ca="1" si="1335"/>
        <v>0</v>
      </c>
      <c r="H4534" s="34">
        <f t="shared" ca="1" si="1336"/>
        <v>1546.8960248502174</v>
      </c>
      <c r="I4534" s="34">
        <f t="shared" ca="1" si="1337"/>
        <v>5046.8960248502181</v>
      </c>
      <c r="J4534" s="18">
        <f ca="1">SUM(INDIRECT(ADDRESS(ROW(F4534),COLUMN(F4534),4)):INDIRECT(ADDRESS(ROW(F4534)+N$5-1,COLUMN(F4534),4)))</f>
        <v>24500.000000000004</v>
      </c>
      <c r="K4534" s="18">
        <f t="shared" ca="1" si="1338"/>
        <v>16350</v>
      </c>
      <c r="L4534" s="18">
        <f t="shared" ca="1" si="1348"/>
        <v>0</v>
      </c>
      <c r="M4534" s="18">
        <f t="shared" ca="1" si="1332"/>
        <v>0</v>
      </c>
      <c r="N4534" s="34">
        <f t="shared" ca="1" si="1339"/>
        <v>10063.794583999392</v>
      </c>
      <c r="P4534" s="18">
        <f t="shared" ca="1" si="1333"/>
        <v>1546.8960248502174</v>
      </c>
      <c r="Q4534" s="47">
        <f ca="1">SUM(L$15:L4534)-SUM(M$15:M4534)</f>
        <v>16350</v>
      </c>
      <c r="R4534" s="47" t="str">
        <f t="shared" ca="1" si="1334"/>
        <v>M4537</v>
      </c>
      <c r="S4534" s="40">
        <f t="shared" ca="1" si="1340"/>
        <v>0</v>
      </c>
      <c r="T4534" s="46">
        <f t="shared" ca="1" si="1341"/>
        <v>1</v>
      </c>
      <c r="X4534" s="74">
        <f t="shared" ca="1" si="1342"/>
        <v>1.5468960248502173</v>
      </c>
      <c r="Y4534" s="75">
        <f t="shared" ca="1" si="1343"/>
        <v>1.5468960248502173</v>
      </c>
      <c r="Z4534" s="74">
        <f t="shared" ca="1" si="1344"/>
        <v>4.696868569470638</v>
      </c>
      <c r="AA4534" s="76">
        <f t="shared" ca="1" si="1345"/>
        <v>1546.8960248502174</v>
      </c>
      <c r="AB4534" s="76">
        <f t="shared" ca="1" si="1346"/>
        <v>4696.8685694706382</v>
      </c>
    </row>
    <row r="4535" spans="1:28" x14ac:dyDescent="0.25">
      <c r="A4535" s="2">
        <f t="shared" si="1347"/>
        <v>21</v>
      </c>
      <c r="B4535" s="16">
        <f ca="1">VLOOKUP(A4535,PERIODS!$O$4:$P$33,2,FALSE)</f>
        <v>3.5000000000000003E-2</v>
      </c>
      <c r="C4535" s="15"/>
      <c r="D4535" s="18">
        <v>4521</v>
      </c>
      <c r="E4535" s="34">
        <f t="shared" ca="1" si="1349"/>
        <v>10063.794583999392</v>
      </c>
      <c r="F4535" s="34">
        <f t="shared" ca="1" si="1331"/>
        <v>3500.0000000000005</v>
      </c>
      <c r="G4535" s="69">
        <f t="shared" ca="1" si="1335"/>
        <v>0</v>
      </c>
      <c r="H4535" s="34">
        <f t="shared" ca="1" si="1336"/>
        <v>-758.5742438891624</v>
      </c>
      <c r="I4535" s="34">
        <f t="shared" ca="1" si="1337"/>
        <v>2741.4257561108379</v>
      </c>
      <c r="J4535" s="18">
        <f ca="1">SUM(INDIRECT(ADDRESS(ROW(F4535),COLUMN(F4535),4)):INDIRECT(ADDRESS(ROW(F4535)+N$5-1,COLUMN(F4535),4)))</f>
        <v>24500.000000000004</v>
      </c>
      <c r="K4535" s="18">
        <f t="shared" ca="1" si="1338"/>
        <v>0</v>
      </c>
      <c r="L4535" s="18">
        <f t="shared" ca="1" si="1348"/>
        <v>0</v>
      </c>
      <c r="M4535" s="18">
        <f t="shared" ca="1" si="1332"/>
        <v>16350</v>
      </c>
      <c r="N4535" s="34">
        <f t="shared" ca="1" si="1339"/>
        <v>23672.368827888553</v>
      </c>
      <c r="P4535" s="18">
        <f t="shared" ca="1" si="1333"/>
        <v>758.5742438891624</v>
      </c>
      <c r="Q4535" s="47">
        <f ca="1">SUM(L$15:L4535)-SUM(M$15:M4535)</f>
        <v>0</v>
      </c>
      <c r="R4535" s="47" t="str">
        <f t="shared" ca="1" si="1334"/>
        <v>M4538</v>
      </c>
      <c r="S4535" s="40">
        <f t="shared" ca="1" si="1340"/>
        <v>0</v>
      </c>
      <c r="T4535" s="46">
        <f t="shared" ca="1" si="1341"/>
        <v>55</v>
      </c>
      <c r="X4535" s="74">
        <f t="shared" ca="1" si="1342"/>
        <v>-0.75857424388916239</v>
      </c>
      <c r="Y4535" s="75">
        <f t="shared" ca="1" si="1343"/>
        <v>-0.75857424388916239</v>
      </c>
      <c r="Z4535" s="74">
        <f t="shared" ca="1" si="1344"/>
        <v>0.46833368083362881</v>
      </c>
      <c r="AA4535" s="76">
        <f t="shared" ca="1" si="1345"/>
        <v>-758.5742438891624</v>
      </c>
      <c r="AB4535" s="76">
        <f t="shared" ca="1" si="1346"/>
        <v>468.33368083362882</v>
      </c>
    </row>
    <row r="4536" spans="1:28" x14ac:dyDescent="0.25">
      <c r="A4536" s="2">
        <f t="shared" si="1347"/>
        <v>22</v>
      </c>
      <c r="B4536" s="16">
        <f ca="1">VLOOKUP(A4536,PERIODS!$O$4:$P$33,2,FALSE)</f>
        <v>3.5000000000000003E-2</v>
      </c>
      <c r="C4536" s="15"/>
      <c r="D4536" s="18">
        <v>4522</v>
      </c>
      <c r="E4536" s="34">
        <f t="shared" ca="1" si="1349"/>
        <v>23672.368827888553</v>
      </c>
      <c r="F4536" s="34">
        <f t="shared" ca="1" si="1331"/>
        <v>3500.0000000000005</v>
      </c>
      <c r="G4536" s="69">
        <f t="shared" ca="1" si="1335"/>
        <v>0</v>
      </c>
      <c r="H4536" s="34">
        <f t="shared" ca="1" si="1336"/>
        <v>825.90682808490146</v>
      </c>
      <c r="I4536" s="34">
        <f t="shared" ca="1" si="1337"/>
        <v>4325.9068280849024</v>
      </c>
      <c r="J4536" s="18">
        <f ca="1">SUM(INDIRECT(ADDRESS(ROW(F4536),COLUMN(F4536),4)):INDIRECT(ADDRESS(ROW(F4536)+N$5-1,COLUMN(F4536),4)))</f>
        <v>25000.000000000004</v>
      </c>
      <c r="K4536" s="18">
        <f t="shared" ca="1" si="1338"/>
        <v>16350</v>
      </c>
      <c r="L4536" s="18">
        <f t="shared" ca="1" si="1348"/>
        <v>16350</v>
      </c>
      <c r="M4536" s="18">
        <f t="shared" ca="1" si="1332"/>
        <v>0</v>
      </c>
      <c r="N4536" s="34">
        <f t="shared" ca="1" si="1339"/>
        <v>19346.461999803651</v>
      </c>
      <c r="P4536" s="18">
        <f t="shared" ca="1" si="1333"/>
        <v>825.90682808490146</v>
      </c>
      <c r="Q4536" s="47">
        <f ca="1">SUM(L$15:L4536)-SUM(M$15:M4536)</f>
        <v>16350</v>
      </c>
      <c r="R4536" s="47" t="str">
        <f t="shared" ca="1" si="1334"/>
        <v>M4539</v>
      </c>
      <c r="S4536" s="40">
        <f t="shared" ca="1" si="1340"/>
        <v>0</v>
      </c>
      <c r="T4536" s="46">
        <f t="shared" ca="1" si="1341"/>
        <v>82</v>
      </c>
      <c r="X4536" s="74">
        <f t="shared" ca="1" si="1342"/>
        <v>0.82590682808490146</v>
      </c>
      <c r="Y4536" s="75">
        <f t="shared" ca="1" si="1343"/>
        <v>0.82590682808490146</v>
      </c>
      <c r="Z4536" s="74">
        <f t="shared" ca="1" si="1344"/>
        <v>2.2839509774150635</v>
      </c>
      <c r="AA4536" s="76">
        <f t="shared" ca="1" si="1345"/>
        <v>825.90682808490146</v>
      </c>
      <c r="AB4536" s="76">
        <f t="shared" ca="1" si="1346"/>
        <v>2283.9509774150633</v>
      </c>
    </row>
    <row r="4537" spans="1:28" x14ac:dyDescent="0.25">
      <c r="A4537" s="2">
        <f t="shared" si="1347"/>
        <v>23</v>
      </c>
      <c r="B4537" s="16">
        <f ca="1">VLOOKUP(A4537,PERIODS!$O$4:$P$33,2,FALSE)</f>
        <v>3.5000000000000003E-2</v>
      </c>
      <c r="C4537" s="15"/>
      <c r="D4537" s="18">
        <v>4523</v>
      </c>
      <c r="E4537" s="34">
        <f t="shared" ca="1" si="1349"/>
        <v>19346.461999803651</v>
      </c>
      <c r="F4537" s="34">
        <f t="shared" ca="1" si="1331"/>
        <v>3500.0000000000005</v>
      </c>
      <c r="G4537" s="69">
        <f t="shared" ca="1" si="1335"/>
        <v>0</v>
      </c>
      <c r="H4537" s="34">
        <f t="shared" ca="1" si="1336"/>
        <v>-729.89702816673184</v>
      </c>
      <c r="I4537" s="34">
        <f t="shared" ca="1" si="1337"/>
        <v>2770.1029718332684</v>
      </c>
      <c r="J4537" s="18">
        <f ca="1">SUM(INDIRECT(ADDRESS(ROW(F4537),COLUMN(F4537),4)):INDIRECT(ADDRESS(ROW(F4537)+N$5-1,COLUMN(F4537),4)))</f>
        <v>25500.000000000004</v>
      </c>
      <c r="K4537" s="18">
        <f t="shared" ca="1" si="1338"/>
        <v>16350</v>
      </c>
      <c r="L4537" s="18">
        <f t="shared" ca="1" si="1348"/>
        <v>0</v>
      </c>
      <c r="M4537" s="18">
        <f t="shared" ca="1" si="1332"/>
        <v>0</v>
      </c>
      <c r="N4537" s="34">
        <f t="shared" ca="1" si="1339"/>
        <v>16576.359027970382</v>
      </c>
      <c r="P4537" s="18">
        <f t="shared" ca="1" si="1333"/>
        <v>729.89702816673184</v>
      </c>
      <c r="Q4537" s="47">
        <f ca="1">SUM(L$15:L4537)-SUM(M$15:M4537)</f>
        <v>16350</v>
      </c>
      <c r="R4537" s="47" t="str">
        <f t="shared" ca="1" si="1334"/>
        <v>M4540</v>
      </c>
      <c r="S4537" s="40">
        <f t="shared" ca="1" si="1340"/>
        <v>0</v>
      </c>
      <c r="T4537" s="46">
        <f t="shared" ca="1" si="1341"/>
        <v>4</v>
      </c>
      <c r="X4537" s="74">
        <f t="shared" ca="1" si="1342"/>
        <v>-0.72989702816673185</v>
      </c>
      <c r="Y4537" s="75">
        <f t="shared" ca="1" si="1343"/>
        <v>-0.72989702816673185</v>
      </c>
      <c r="Z4537" s="74">
        <f t="shared" ca="1" si="1344"/>
        <v>0.48195861569735643</v>
      </c>
      <c r="AA4537" s="76">
        <f t="shared" ca="1" si="1345"/>
        <v>-729.89702816673184</v>
      </c>
      <c r="AB4537" s="76">
        <f t="shared" ca="1" si="1346"/>
        <v>481.95861569735644</v>
      </c>
    </row>
    <row r="4538" spans="1:28" x14ac:dyDescent="0.25">
      <c r="A4538" s="2">
        <f t="shared" si="1347"/>
        <v>24</v>
      </c>
      <c r="B4538" s="16">
        <f ca="1">VLOOKUP(A4538,PERIODS!$O$4:$P$33,2,FALSE)</f>
        <v>3.5000000000000003E-2</v>
      </c>
      <c r="C4538" s="15"/>
      <c r="D4538" s="18">
        <v>4524</v>
      </c>
      <c r="E4538" s="34">
        <f t="shared" ca="1" si="1349"/>
        <v>16576.359027970382</v>
      </c>
      <c r="F4538" s="34">
        <f t="shared" ca="1" si="1331"/>
        <v>3500.0000000000005</v>
      </c>
      <c r="G4538" s="69">
        <f t="shared" ca="1" si="1335"/>
        <v>0</v>
      </c>
      <c r="H4538" s="34">
        <f t="shared" ca="1" si="1336"/>
        <v>-45.381242065809673</v>
      </c>
      <c r="I4538" s="34">
        <f t="shared" ca="1" si="1337"/>
        <v>3454.6187579341909</v>
      </c>
      <c r="J4538" s="18">
        <f ca="1">SUM(INDIRECT(ADDRESS(ROW(F4538),COLUMN(F4538),4)):INDIRECT(ADDRESS(ROW(F4538)+N$5-1,COLUMN(F4538),4)))</f>
        <v>26000</v>
      </c>
      <c r="K4538" s="18">
        <f t="shared" ca="1" si="1338"/>
        <v>16350</v>
      </c>
      <c r="L4538" s="18">
        <f t="shared" ca="1" si="1348"/>
        <v>0</v>
      </c>
      <c r="M4538" s="18">
        <f t="shared" ca="1" si="1332"/>
        <v>0</v>
      </c>
      <c r="N4538" s="34">
        <f t="shared" ca="1" si="1339"/>
        <v>13121.740270036191</v>
      </c>
      <c r="P4538" s="18">
        <f t="shared" ca="1" si="1333"/>
        <v>45.381242065809673</v>
      </c>
      <c r="Q4538" s="47">
        <f ca="1">SUM(L$15:L4538)-SUM(M$15:M4538)</f>
        <v>16350</v>
      </c>
      <c r="R4538" s="47" t="str">
        <f t="shared" ca="1" si="1334"/>
        <v>M4541</v>
      </c>
      <c r="S4538" s="40">
        <f t="shared" ca="1" si="1340"/>
        <v>0</v>
      </c>
      <c r="T4538" s="46">
        <f t="shared" ca="1" si="1341"/>
        <v>4</v>
      </c>
      <c r="X4538" s="74">
        <f t="shared" ca="1" si="1342"/>
        <v>-4.5381242065809672E-2</v>
      </c>
      <c r="Y4538" s="75">
        <f t="shared" ca="1" si="1343"/>
        <v>-4.5381242065809672E-2</v>
      </c>
      <c r="Z4538" s="74">
        <f t="shared" ca="1" si="1344"/>
        <v>0.95563308484436105</v>
      </c>
      <c r="AA4538" s="76">
        <f t="shared" ca="1" si="1345"/>
        <v>-45.381242065809673</v>
      </c>
      <c r="AB4538" s="76">
        <f t="shared" ca="1" si="1346"/>
        <v>955.63308484436106</v>
      </c>
    </row>
    <row r="4539" spans="1:28" x14ac:dyDescent="0.25">
      <c r="A4539" s="2">
        <f t="shared" si="1347"/>
        <v>25</v>
      </c>
      <c r="B4539" s="16">
        <f ca="1">VLOOKUP(A4539,PERIODS!$O$4:$P$33,2,FALSE)</f>
        <v>3.5000000000000003E-2</v>
      </c>
      <c r="C4539" s="15"/>
      <c r="D4539" s="18">
        <v>4525</v>
      </c>
      <c r="E4539" s="34">
        <f t="shared" ca="1" si="1349"/>
        <v>13121.740270036191</v>
      </c>
      <c r="F4539" s="34">
        <f t="shared" ca="1" si="1331"/>
        <v>3500.0000000000005</v>
      </c>
      <c r="G4539" s="69">
        <f t="shared" ca="1" si="1335"/>
        <v>0</v>
      </c>
      <c r="H4539" s="34">
        <f t="shared" ca="1" si="1336"/>
        <v>1086.628089862565</v>
      </c>
      <c r="I4539" s="34">
        <f t="shared" ca="1" si="1337"/>
        <v>4586.6280898625655</v>
      </c>
      <c r="J4539" s="18">
        <f ca="1">SUM(INDIRECT(ADDRESS(ROW(F4539),COLUMN(F4539),4)):INDIRECT(ADDRESS(ROW(F4539)+N$5-1,COLUMN(F4539),4)))</f>
        <v>24900</v>
      </c>
      <c r="K4539" s="18">
        <f t="shared" ca="1" si="1338"/>
        <v>0</v>
      </c>
      <c r="L4539" s="18">
        <f t="shared" ca="1" si="1348"/>
        <v>0</v>
      </c>
      <c r="M4539" s="18">
        <f t="shared" ca="1" si="1332"/>
        <v>16350</v>
      </c>
      <c r="N4539" s="34">
        <f t="shared" ca="1" si="1339"/>
        <v>24885.112180173626</v>
      </c>
      <c r="P4539" s="18">
        <f t="shared" ca="1" si="1333"/>
        <v>1086.628089862565</v>
      </c>
      <c r="Q4539" s="47">
        <f ca="1">SUM(L$15:L4539)-SUM(M$15:M4539)</f>
        <v>0</v>
      </c>
      <c r="R4539" s="47" t="str">
        <f t="shared" ca="1" si="1334"/>
        <v>M4542</v>
      </c>
      <c r="S4539" s="40">
        <f t="shared" ca="1" si="1340"/>
        <v>0</v>
      </c>
      <c r="T4539" s="46">
        <f t="shared" ca="1" si="1341"/>
        <v>64</v>
      </c>
      <c r="X4539" s="74">
        <f t="shared" ca="1" si="1342"/>
        <v>1.0866280898625651</v>
      </c>
      <c r="Y4539" s="75">
        <f t="shared" ca="1" si="1343"/>
        <v>1.0866280898625651</v>
      </c>
      <c r="Z4539" s="74">
        <f t="shared" ca="1" si="1344"/>
        <v>2.9642619770956551</v>
      </c>
      <c r="AA4539" s="76">
        <f t="shared" ca="1" si="1345"/>
        <v>1086.628089862565</v>
      </c>
      <c r="AB4539" s="76">
        <f t="shared" ca="1" si="1346"/>
        <v>2964.2619770956553</v>
      </c>
    </row>
    <row r="4540" spans="1:28" x14ac:dyDescent="0.25">
      <c r="A4540" s="2">
        <f t="shared" si="1347"/>
        <v>26</v>
      </c>
      <c r="B4540" s="16">
        <f ca="1">VLOOKUP(A4540,PERIODS!$O$4:$P$33,2,FALSE)</f>
        <v>3.5000000000000003E-2</v>
      </c>
      <c r="C4540" s="15"/>
      <c r="D4540" s="18">
        <v>4526</v>
      </c>
      <c r="E4540" s="34">
        <f t="shared" ca="1" si="1349"/>
        <v>24885.112180173626</v>
      </c>
      <c r="F4540" s="34">
        <f t="shared" ca="1" si="1331"/>
        <v>3500.0000000000005</v>
      </c>
      <c r="G4540" s="69">
        <f t="shared" ca="1" si="1335"/>
        <v>0</v>
      </c>
      <c r="H4540" s="34">
        <f t="shared" ca="1" si="1336"/>
        <v>886.28968880251841</v>
      </c>
      <c r="I4540" s="34">
        <f t="shared" ca="1" si="1337"/>
        <v>4386.2896888025189</v>
      </c>
      <c r="J4540" s="18">
        <f ca="1">SUM(INDIRECT(ADDRESS(ROW(F4540),COLUMN(F4540),4)):INDIRECT(ADDRESS(ROW(F4540)+N$5-1,COLUMN(F4540),4)))</f>
        <v>23900</v>
      </c>
      <c r="K4540" s="18">
        <f t="shared" ca="1" si="1338"/>
        <v>0</v>
      </c>
      <c r="L4540" s="18">
        <f t="shared" ca="1" si="1348"/>
        <v>0</v>
      </c>
      <c r="M4540" s="18">
        <f t="shared" ca="1" si="1332"/>
        <v>0</v>
      </c>
      <c r="N4540" s="34">
        <f t="shared" ca="1" si="1339"/>
        <v>20498.822491371109</v>
      </c>
      <c r="P4540" s="18">
        <f t="shared" ca="1" si="1333"/>
        <v>886.28968880251841</v>
      </c>
      <c r="Q4540" s="47">
        <f ca="1">SUM(L$15:L4540)-SUM(M$15:M4540)</f>
        <v>0</v>
      </c>
      <c r="R4540" s="47" t="str">
        <f t="shared" ca="1" si="1334"/>
        <v>M4543</v>
      </c>
      <c r="S4540" s="40">
        <f t="shared" ca="1" si="1340"/>
        <v>0</v>
      </c>
      <c r="T4540" s="46">
        <f t="shared" ca="1" si="1341"/>
        <v>23</v>
      </c>
      <c r="X4540" s="74">
        <f t="shared" ca="1" si="1342"/>
        <v>0.88628968880251846</v>
      </c>
      <c r="Y4540" s="75">
        <f t="shared" ca="1" si="1343"/>
        <v>0.88628968880251846</v>
      </c>
      <c r="Z4540" s="74">
        <f t="shared" ca="1" si="1344"/>
        <v>2.4261113032620631</v>
      </c>
      <c r="AA4540" s="76">
        <f t="shared" ca="1" si="1345"/>
        <v>886.28968880251841</v>
      </c>
      <c r="AB4540" s="76">
        <f t="shared" ca="1" si="1346"/>
        <v>2426.1113032620633</v>
      </c>
    </row>
    <row r="4541" spans="1:28" x14ac:dyDescent="0.25">
      <c r="A4541" s="2">
        <f t="shared" si="1347"/>
        <v>27</v>
      </c>
      <c r="B4541" s="16">
        <f ca="1">VLOOKUP(A4541,PERIODS!$O$4:$P$33,2,FALSE)</f>
        <v>3.5000000000000003E-2</v>
      </c>
      <c r="C4541" s="15"/>
      <c r="D4541" s="18">
        <v>4527</v>
      </c>
      <c r="E4541" s="34">
        <f t="shared" ca="1" si="1349"/>
        <v>20498.822491371109</v>
      </c>
      <c r="F4541" s="34">
        <f t="shared" ca="1" si="1331"/>
        <v>3500.0000000000005</v>
      </c>
      <c r="G4541" s="69">
        <f t="shared" ca="1" si="1335"/>
        <v>0</v>
      </c>
      <c r="H4541" s="34">
        <f t="shared" ca="1" si="1336"/>
        <v>876.57468267173408</v>
      </c>
      <c r="I4541" s="34">
        <f t="shared" ca="1" si="1337"/>
        <v>4376.574682671735</v>
      </c>
      <c r="J4541" s="18">
        <f ca="1">SUM(INDIRECT(ADDRESS(ROW(F4541),COLUMN(F4541),4)):INDIRECT(ADDRESS(ROW(F4541)+N$5-1,COLUMN(F4541),4)))</f>
        <v>22900</v>
      </c>
      <c r="K4541" s="18">
        <f t="shared" ca="1" si="1338"/>
        <v>16350</v>
      </c>
      <c r="L4541" s="18">
        <f t="shared" ca="1" si="1348"/>
        <v>16350</v>
      </c>
      <c r="M4541" s="18">
        <f t="shared" ca="1" si="1332"/>
        <v>0</v>
      </c>
      <c r="N4541" s="34">
        <f t="shared" ca="1" si="1339"/>
        <v>16122.247808699374</v>
      </c>
      <c r="P4541" s="18">
        <f t="shared" ca="1" si="1333"/>
        <v>876.57468267173408</v>
      </c>
      <c r="Q4541" s="47">
        <f ca="1">SUM(L$15:L4541)-SUM(M$15:M4541)</f>
        <v>16350</v>
      </c>
      <c r="R4541" s="47" t="str">
        <f t="shared" ca="1" si="1334"/>
        <v>M4544</v>
      </c>
      <c r="S4541" s="40">
        <f t="shared" ca="1" si="1340"/>
        <v>0</v>
      </c>
      <c r="T4541" s="46">
        <f t="shared" ca="1" si="1341"/>
        <v>96</v>
      </c>
      <c r="X4541" s="74">
        <f t="shared" ca="1" si="1342"/>
        <v>0.87657468267173411</v>
      </c>
      <c r="Y4541" s="75">
        <f t="shared" ca="1" si="1343"/>
        <v>0.87657468267173411</v>
      </c>
      <c r="Z4541" s="74">
        <f t="shared" ca="1" si="1344"/>
        <v>2.4026557370420862</v>
      </c>
      <c r="AA4541" s="76">
        <f t="shared" ca="1" si="1345"/>
        <v>876.57468267173408</v>
      </c>
      <c r="AB4541" s="76">
        <f t="shared" ca="1" si="1346"/>
        <v>2402.6557370420865</v>
      </c>
    </row>
    <row r="4542" spans="1:28" x14ac:dyDescent="0.25">
      <c r="A4542" s="2">
        <f t="shared" si="1347"/>
        <v>28</v>
      </c>
      <c r="B4542" s="16">
        <f ca="1">VLOOKUP(A4542,PERIODS!$O$4:$P$33,2,FALSE)</f>
        <v>0.04</v>
      </c>
      <c r="C4542" s="15"/>
      <c r="D4542" s="18">
        <v>4528</v>
      </c>
      <c r="E4542" s="34">
        <f t="shared" ca="1" si="1349"/>
        <v>16122.247808699374</v>
      </c>
      <c r="F4542" s="34">
        <f t="shared" ca="1" si="1331"/>
        <v>4000</v>
      </c>
      <c r="G4542" s="69">
        <f t="shared" ca="1" si="1335"/>
        <v>0</v>
      </c>
      <c r="H4542" s="34">
        <f t="shared" ca="1" si="1336"/>
        <v>328.81805993107417</v>
      </c>
      <c r="I4542" s="34">
        <f t="shared" ca="1" si="1337"/>
        <v>4328.8180599310745</v>
      </c>
      <c r="J4542" s="18">
        <f ca="1">SUM(INDIRECT(ADDRESS(ROW(F4542),COLUMN(F4542),4)):INDIRECT(ADDRESS(ROW(F4542)+N$5-1,COLUMN(F4542),4)))</f>
        <v>21900</v>
      </c>
      <c r="K4542" s="18">
        <f t="shared" ca="1" si="1338"/>
        <v>16350</v>
      </c>
      <c r="L4542" s="18">
        <f t="shared" ca="1" si="1348"/>
        <v>0</v>
      </c>
      <c r="M4542" s="18">
        <f t="shared" ca="1" si="1332"/>
        <v>0</v>
      </c>
      <c r="N4542" s="34">
        <f t="shared" ca="1" si="1339"/>
        <v>11793.4297487683</v>
      </c>
      <c r="P4542" s="18">
        <f t="shared" ca="1" si="1333"/>
        <v>328.81805993107417</v>
      </c>
      <c r="Q4542" s="47">
        <f ca="1">SUM(L$15:L4542)-SUM(M$15:M4542)</f>
        <v>16350</v>
      </c>
      <c r="R4542" s="47" t="str">
        <f t="shared" ca="1" si="1334"/>
        <v>M4545</v>
      </c>
      <c r="S4542" s="40">
        <f t="shared" ca="1" si="1340"/>
        <v>0</v>
      </c>
      <c r="T4542" s="46">
        <f t="shared" ca="1" si="1341"/>
        <v>3</v>
      </c>
      <c r="X4542" s="74">
        <f t="shared" ca="1" si="1342"/>
        <v>0.32881805993107416</v>
      </c>
      <c r="Y4542" s="75">
        <f t="shared" ca="1" si="1343"/>
        <v>0.32881805993107416</v>
      </c>
      <c r="Z4542" s="74">
        <f t="shared" ca="1" si="1344"/>
        <v>1.3893250586944266</v>
      </c>
      <c r="AA4542" s="76">
        <f t="shared" ca="1" si="1345"/>
        <v>328.81805993107417</v>
      </c>
      <c r="AB4542" s="76">
        <f t="shared" ca="1" si="1346"/>
        <v>1389.3250586944266</v>
      </c>
    </row>
    <row r="4543" spans="1:28" x14ac:dyDescent="0.25">
      <c r="A4543" s="2">
        <f t="shared" si="1347"/>
        <v>29</v>
      </c>
      <c r="B4543" s="16">
        <f ca="1">VLOOKUP(A4543,PERIODS!$O$4:$P$33,2,FALSE)</f>
        <v>0.04</v>
      </c>
      <c r="C4543" s="15"/>
      <c r="D4543" s="18">
        <v>4529</v>
      </c>
      <c r="E4543" s="34">
        <f t="shared" ca="1" si="1349"/>
        <v>11793.4297487683</v>
      </c>
      <c r="F4543" s="34">
        <f t="shared" ca="1" si="1331"/>
        <v>4000</v>
      </c>
      <c r="G4543" s="69">
        <f t="shared" ca="1" si="1335"/>
        <v>0</v>
      </c>
      <c r="H4543" s="34">
        <f t="shared" ca="1" si="1336"/>
        <v>91.635717223039066</v>
      </c>
      <c r="I4543" s="34">
        <f t="shared" ca="1" si="1337"/>
        <v>4091.6357172230391</v>
      </c>
      <c r="J4543" s="18">
        <f ca="1">SUM(INDIRECT(ADDRESS(ROW(F4543),COLUMN(F4543),4)):INDIRECT(ADDRESS(ROW(F4543)+N$5-1,COLUMN(F4543),4)))</f>
        <v>21200</v>
      </c>
      <c r="K4543" s="18">
        <f t="shared" ca="1" si="1338"/>
        <v>16350</v>
      </c>
      <c r="L4543" s="18">
        <f t="shared" ca="1" si="1348"/>
        <v>0</v>
      </c>
      <c r="M4543" s="18">
        <f t="shared" ca="1" si="1332"/>
        <v>0</v>
      </c>
      <c r="N4543" s="34">
        <f t="shared" ca="1" si="1339"/>
        <v>7701.7940315452606</v>
      </c>
      <c r="P4543" s="18">
        <f t="shared" ca="1" si="1333"/>
        <v>91.635717223039066</v>
      </c>
      <c r="Q4543" s="47">
        <f ca="1">SUM(L$15:L4543)-SUM(M$15:M4543)</f>
        <v>16350</v>
      </c>
      <c r="R4543" s="47" t="str">
        <f t="shared" ca="1" si="1334"/>
        <v>M4546</v>
      </c>
      <c r="S4543" s="40">
        <f t="shared" ca="1" si="1340"/>
        <v>0</v>
      </c>
      <c r="T4543" s="46">
        <f t="shared" ca="1" si="1341"/>
        <v>4</v>
      </c>
      <c r="X4543" s="74">
        <f t="shared" ca="1" si="1342"/>
        <v>9.1635717223039065E-2</v>
      </c>
      <c r="Y4543" s="75">
        <f t="shared" ca="1" si="1343"/>
        <v>9.1635717223039065E-2</v>
      </c>
      <c r="Z4543" s="74">
        <f t="shared" ca="1" si="1344"/>
        <v>1.0959655079949049</v>
      </c>
      <c r="AA4543" s="76">
        <f t="shared" ca="1" si="1345"/>
        <v>91.635717223039066</v>
      </c>
      <c r="AB4543" s="76">
        <f t="shared" ca="1" si="1346"/>
        <v>1095.9655079949048</v>
      </c>
    </row>
    <row r="4544" spans="1:28" x14ac:dyDescent="0.25">
      <c r="A4544" s="2">
        <f t="shared" si="1347"/>
        <v>30</v>
      </c>
      <c r="B4544" s="16">
        <f ca="1">VLOOKUP(A4544,PERIODS!$O$4:$P$33,2,FALSE)</f>
        <v>0.04</v>
      </c>
      <c r="C4544" s="15"/>
      <c r="D4544" s="18">
        <v>4530</v>
      </c>
      <c r="E4544" s="34">
        <f t="shared" ca="1" si="1349"/>
        <v>7701.7940315452606</v>
      </c>
      <c r="F4544" s="34">
        <f t="shared" ca="1" si="1331"/>
        <v>4000</v>
      </c>
      <c r="G4544" s="69">
        <f t="shared" ca="1" si="1335"/>
        <v>0</v>
      </c>
      <c r="H4544" s="34">
        <f t="shared" ca="1" si="1336"/>
        <v>-178.15904863127474</v>
      </c>
      <c r="I4544" s="34">
        <f t="shared" ca="1" si="1337"/>
        <v>3821.8409513687252</v>
      </c>
      <c r="J4544" s="18">
        <f ca="1">SUM(INDIRECT(ADDRESS(ROW(F4544),COLUMN(F4544),4)):INDIRECT(ADDRESS(ROW(F4544)+N$5-1,COLUMN(F4544),4)))</f>
        <v>20500</v>
      </c>
      <c r="K4544" s="18">
        <f t="shared" ca="1" si="1338"/>
        <v>0</v>
      </c>
      <c r="L4544" s="18">
        <f t="shared" ca="1" si="1348"/>
        <v>0</v>
      </c>
      <c r="M4544" s="18">
        <f t="shared" ca="1" si="1332"/>
        <v>16350</v>
      </c>
      <c r="N4544" s="34">
        <f t="shared" ca="1" si="1339"/>
        <v>3879.9530801765359</v>
      </c>
      <c r="P4544" s="18">
        <f t="shared" ca="1" si="1333"/>
        <v>178.15904863127474</v>
      </c>
      <c r="Q4544" s="47">
        <f ca="1">SUM(L$15:L4544)-SUM(M$15:M4544)</f>
        <v>0</v>
      </c>
      <c r="R4544" s="47" t="str">
        <f t="shared" ca="1" si="1334"/>
        <v>M4547</v>
      </c>
      <c r="S4544" s="40">
        <f t="shared" ca="1" si="1340"/>
        <v>16350</v>
      </c>
      <c r="T4544" s="46">
        <f t="shared" ca="1" si="1341"/>
        <v>98</v>
      </c>
      <c r="X4544" s="74">
        <f t="shared" ca="1" si="1342"/>
        <v>-0.17815904863127474</v>
      </c>
      <c r="Y4544" s="75">
        <f t="shared" ca="1" si="1343"/>
        <v>-0.17815904863127474</v>
      </c>
      <c r="Z4544" s="74">
        <f t="shared" ca="1" si="1344"/>
        <v>0.83680931952713844</v>
      </c>
      <c r="AA4544" s="76">
        <f t="shared" ca="1" si="1345"/>
        <v>-178.15904863127474</v>
      </c>
      <c r="AB4544" s="76">
        <f t="shared" ca="1" si="1346"/>
        <v>836.80931952713843</v>
      </c>
    </row>
    <row r="4545" spans="1:28" x14ac:dyDescent="0.25">
      <c r="A4545" s="2">
        <f t="shared" si="1347"/>
        <v>1</v>
      </c>
      <c r="B4545" s="16">
        <f ca="1">VLOOKUP(A4545,PERIODS!$O$4:$P$33,2,FALSE)</f>
        <v>2.4E-2</v>
      </c>
      <c r="C4545" s="15"/>
      <c r="D4545" s="18">
        <v>4531</v>
      </c>
      <c r="E4545" s="34">
        <f t="shared" ca="1" si="1349"/>
        <v>3879.9530801765359</v>
      </c>
      <c r="F4545" s="34">
        <f t="shared" ca="1" si="1331"/>
        <v>2400</v>
      </c>
      <c r="G4545" s="69">
        <f t="shared" ca="1" si="1335"/>
        <v>0</v>
      </c>
      <c r="H4545" s="34">
        <f t="shared" ca="1" si="1336"/>
        <v>-1657.9224521584049</v>
      </c>
      <c r="I4545" s="34">
        <f t="shared" ca="1" si="1337"/>
        <v>742.07754784159511</v>
      </c>
      <c r="J4545" s="18">
        <f ca="1">SUM(INDIRECT(ADDRESS(ROW(F4545),COLUMN(F4545),4)):INDIRECT(ADDRESS(ROW(F4545)+N$5-1,COLUMN(F4545),4)))</f>
        <v>19800</v>
      </c>
      <c r="K4545" s="18">
        <f t="shared" ca="1" si="1338"/>
        <v>16350</v>
      </c>
      <c r="L4545" s="18">
        <f t="shared" ca="1" si="1348"/>
        <v>16350</v>
      </c>
      <c r="M4545" s="18">
        <f t="shared" ca="1" si="1332"/>
        <v>0</v>
      </c>
      <c r="N4545" s="34">
        <f t="shared" ca="1" si="1339"/>
        <v>3137.8755323349405</v>
      </c>
      <c r="P4545" s="18">
        <f t="shared" ca="1" si="1333"/>
        <v>1657.9224521584049</v>
      </c>
      <c r="Q4545" s="47">
        <f ca="1">SUM(L$15:L4545)-SUM(M$15:M4545)</f>
        <v>16350</v>
      </c>
      <c r="R4545" s="47" t="str">
        <f t="shared" ca="1" si="1334"/>
        <v>M4548</v>
      </c>
      <c r="S4545" s="40">
        <f t="shared" ca="1" si="1340"/>
        <v>0</v>
      </c>
      <c r="T4545" s="46">
        <f t="shared" ca="1" si="1341"/>
        <v>38</v>
      </c>
      <c r="X4545" s="74">
        <f t="shared" ca="1" si="1342"/>
        <v>-1.6579224521584048</v>
      </c>
      <c r="Y4545" s="75">
        <f t="shared" ca="1" si="1343"/>
        <v>-1.6579224521584048</v>
      </c>
      <c r="Z4545" s="74">
        <f t="shared" ca="1" si="1344"/>
        <v>0.19053441355295933</v>
      </c>
      <c r="AA4545" s="76">
        <f t="shared" ca="1" si="1345"/>
        <v>-1657.9224521584049</v>
      </c>
      <c r="AB4545" s="76">
        <f t="shared" ca="1" si="1346"/>
        <v>190.53441355295934</v>
      </c>
    </row>
    <row r="4546" spans="1:28" x14ac:dyDescent="0.25">
      <c r="A4546" s="2">
        <f t="shared" si="1347"/>
        <v>2</v>
      </c>
      <c r="B4546" s="16">
        <f ca="1">VLOOKUP(A4546,PERIODS!$O$4:$P$33,2,FALSE)</f>
        <v>2.5000000000000001E-2</v>
      </c>
      <c r="C4546" s="15"/>
      <c r="D4546" s="18">
        <v>4532</v>
      </c>
      <c r="E4546" s="34">
        <f t="shared" ca="1" si="1349"/>
        <v>3137.8755323349405</v>
      </c>
      <c r="F4546" s="34">
        <f t="shared" ca="1" si="1331"/>
        <v>2500</v>
      </c>
      <c r="G4546" s="69">
        <f t="shared" ca="1" si="1335"/>
        <v>0</v>
      </c>
      <c r="H4546" s="34">
        <f t="shared" ca="1" si="1336"/>
        <v>-842.65405044074487</v>
      </c>
      <c r="I4546" s="34">
        <f t="shared" ca="1" si="1337"/>
        <v>1657.3459495592551</v>
      </c>
      <c r="J4546" s="18">
        <f ca="1">SUM(INDIRECT(ADDRESS(ROW(F4546),COLUMN(F4546),4)):INDIRECT(ADDRESS(ROW(F4546)+N$5-1,COLUMN(F4546),4)))</f>
        <v>20700</v>
      </c>
      <c r="K4546" s="18">
        <f t="shared" ca="1" si="1338"/>
        <v>32700</v>
      </c>
      <c r="L4546" s="18">
        <f t="shared" ca="1" si="1348"/>
        <v>16350</v>
      </c>
      <c r="M4546" s="18">
        <f t="shared" ca="1" si="1332"/>
        <v>0</v>
      </c>
      <c r="N4546" s="34">
        <f t="shared" ca="1" si="1339"/>
        <v>1480.5295827756854</v>
      </c>
      <c r="P4546" s="18">
        <f t="shared" ca="1" si="1333"/>
        <v>842.65405044074487</v>
      </c>
      <c r="Q4546" s="47">
        <f ca="1">SUM(L$15:L4546)-SUM(M$15:M4546)</f>
        <v>32700</v>
      </c>
      <c r="R4546" s="47" t="str">
        <f t="shared" ca="1" si="1334"/>
        <v>M4549</v>
      </c>
      <c r="S4546" s="40">
        <f t="shared" ca="1" si="1340"/>
        <v>0</v>
      </c>
      <c r="T4546" s="46">
        <f t="shared" ca="1" si="1341"/>
        <v>57</v>
      </c>
      <c r="X4546" s="74">
        <f t="shared" ca="1" si="1342"/>
        <v>-0.84265405044074482</v>
      </c>
      <c r="Y4546" s="75">
        <f t="shared" ca="1" si="1343"/>
        <v>-0.84265405044074482</v>
      </c>
      <c r="Z4546" s="74">
        <f t="shared" ca="1" si="1344"/>
        <v>0.43056626106080037</v>
      </c>
      <c r="AA4546" s="76">
        <f t="shared" ca="1" si="1345"/>
        <v>-842.65405044074487</v>
      </c>
      <c r="AB4546" s="76">
        <f t="shared" ca="1" si="1346"/>
        <v>430.56626106080034</v>
      </c>
    </row>
    <row r="4547" spans="1:28" x14ac:dyDescent="0.25">
      <c r="A4547" s="2">
        <f t="shared" si="1347"/>
        <v>3</v>
      </c>
      <c r="B4547" s="16">
        <f ca="1">VLOOKUP(A4547,PERIODS!$O$4:$P$33,2,FALSE)</f>
        <v>2.5000000000000001E-2</v>
      </c>
      <c r="C4547" s="15"/>
      <c r="D4547" s="18">
        <v>4533</v>
      </c>
      <c r="E4547" s="34">
        <f t="shared" ca="1" si="1349"/>
        <v>1480.5295827756854</v>
      </c>
      <c r="F4547" s="34">
        <f t="shared" ca="1" si="1331"/>
        <v>2500</v>
      </c>
      <c r="G4547" s="69">
        <f t="shared" ca="1" si="1335"/>
        <v>0</v>
      </c>
      <c r="H4547" s="34">
        <f t="shared" ca="1" si="1336"/>
        <v>-1205.3078243137625</v>
      </c>
      <c r="I4547" s="34">
        <f t="shared" ca="1" si="1337"/>
        <v>1294.6921756862375</v>
      </c>
      <c r="J4547" s="18">
        <f ca="1">SUM(INDIRECT(ADDRESS(ROW(F4547),COLUMN(F4547),4)):INDIRECT(ADDRESS(ROW(F4547)+N$5-1,COLUMN(F4547),4)))</f>
        <v>21500</v>
      </c>
      <c r="K4547" s="18">
        <f t="shared" ca="1" si="1338"/>
        <v>32700</v>
      </c>
      <c r="L4547" s="18">
        <f t="shared" ca="1" si="1348"/>
        <v>0</v>
      </c>
      <c r="M4547" s="18">
        <f t="shared" ca="1" si="1332"/>
        <v>0</v>
      </c>
      <c r="N4547" s="34">
        <f t="shared" ca="1" si="1339"/>
        <v>185.83740708944788</v>
      </c>
      <c r="P4547" s="18">
        <f t="shared" ca="1" si="1333"/>
        <v>1205.3078243137625</v>
      </c>
      <c r="Q4547" s="47">
        <f ca="1">SUM(L$15:L4547)-SUM(M$15:M4547)</f>
        <v>32700</v>
      </c>
      <c r="R4547" s="47" t="str">
        <f t="shared" ca="1" si="1334"/>
        <v>M4550</v>
      </c>
      <c r="S4547" s="40">
        <f t="shared" ca="1" si="1340"/>
        <v>0</v>
      </c>
      <c r="T4547" s="46">
        <f t="shared" ca="1" si="1341"/>
        <v>33</v>
      </c>
      <c r="X4547" s="74">
        <f t="shared" ca="1" si="1342"/>
        <v>-1.2053078243137625</v>
      </c>
      <c r="Y4547" s="75">
        <f t="shared" ca="1" si="1343"/>
        <v>-1.2053078243137625</v>
      </c>
      <c r="Z4547" s="74">
        <f t="shared" ca="1" si="1344"/>
        <v>0.29959976122647808</v>
      </c>
      <c r="AA4547" s="76">
        <f t="shared" ca="1" si="1345"/>
        <v>-1205.3078243137625</v>
      </c>
      <c r="AB4547" s="76">
        <f t="shared" ca="1" si="1346"/>
        <v>299.59976122647805</v>
      </c>
    </row>
    <row r="4548" spans="1:28" x14ac:dyDescent="0.25">
      <c r="A4548" s="2">
        <f t="shared" si="1347"/>
        <v>4</v>
      </c>
      <c r="B4548" s="16">
        <f ca="1">VLOOKUP(A4548,PERIODS!$O$4:$P$33,2,FALSE)</f>
        <v>2.5000000000000001E-2</v>
      </c>
      <c r="C4548" s="15"/>
      <c r="D4548" s="18">
        <v>4534</v>
      </c>
      <c r="E4548" s="34">
        <f t="shared" ca="1" si="1349"/>
        <v>185.83740708944788</v>
      </c>
      <c r="F4548" s="34">
        <f t="shared" ca="1" si="1331"/>
        <v>2500</v>
      </c>
      <c r="G4548" s="69">
        <f t="shared" ca="1" si="1335"/>
        <v>0</v>
      </c>
      <c r="H4548" s="34">
        <f t="shared" ca="1" si="1336"/>
        <v>-440.40579771404293</v>
      </c>
      <c r="I4548" s="34">
        <f t="shared" ca="1" si="1337"/>
        <v>2059.5942022859572</v>
      </c>
      <c r="J4548" s="18">
        <f ca="1">SUM(INDIRECT(ADDRESS(ROW(F4548),COLUMN(F4548),4)):INDIRECT(ADDRESS(ROW(F4548)+N$5-1,COLUMN(F4548),4)))</f>
        <v>22300</v>
      </c>
      <c r="K4548" s="18">
        <f t="shared" ca="1" si="1338"/>
        <v>16350</v>
      </c>
      <c r="L4548" s="18">
        <f t="shared" ca="1" si="1348"/>
        <v>0</v>
      </c>
      <c r="M4548" s="18">
        <f t="shared" ca="1" si="1332"/>
        <v>16350</v>
      </c>
      <c r="N4548" s="34">
        <f t="shared" ca="1" si="1339"/>
        <v>14476.24320480349</v>
      </c>
      <c r="P4548" s="18">
        <f t="shared" ca="1" si="1333"/>
        <v>440.40579771404293</v>
      </c>
      <c r="Q4548" s="47">
        <f ca="1">SUM(L$15:L4548)-SUM(M$15:M4548)</f>
        <v>16350</v>
      </c>
      <c r="R4548" s="47" t="str">
        <f t="shared" ca="1" si="1334"/>
        <v>M4551</v>
      </c>
      <c r="S4548" s="40">
        <f t="shared" ca="1" si="1340"/>
        <v>0</v>
      </c>
      <c r="T4548" s="46">
        <f t="shared" ca="1" si="1341"/>
        <v>20</v>
      </c>
      <c r="X4548" s="74">
        <f t="shared" ca="1" si="1342"/>
        <v>-0.44040579771404292</v>
      </c>
      <c r="Y4548" s="75">
        <f t="shared" ca="1" si="1343"/>
        <v>-0.44040579771404292</v>
      </c>
      <c r="Z4548" s="74">
        <f t="shared" ca="1" si="1344"/>
        <v>0.64377512559584682</v>
      </c>
      <c r="AA4548" s="76">
        <f t="shared" ca="1" si="1345"/>
        <v>-440.40579771404293</v>
      </c>
      <c r="AB4548" s="76">
        <f t="shared" ca="1" si="1346"/>
        <v>643.77512559584682</v>
      </c>
    </row>
    <row r="4549" spans="1:28" x14ac:dyDescent="0.25">
      <c r="A4549" s="2">
        <f t="shared" si="1347"/>
        <v>5</v>
      </c>
      <c r="B4549" s="16">
        <f ca="1">VLOOKUP(A4549,PERIODS!$O$4:$P$33,2,FALSE)</f>
        <v>3.3000000000000002E-2</v>
      </c>
      <c r="C4549" s="15"/>
      <c r="D4549" s="18">
        <v>4535</v>
      </c>
      <c r="E4549" s="34">
        <f t="shared" ca="1" si="1349"/>
        <v>14476.24320480349</v>
      </c>
      <c r="F4549" s="34">
        <f t="shared" ca="1" si="1331"/>
        <v>3300</v>
      </c>
      <c r="G4549" s="69">
        <f t="shared" ca="1" si="1335"/>
        <v>0</v>
      </c>
      <c r="H4549" s="34">
        <f t="shared" ca="1" si="1336"/>
        <v>-1584.1625724133753</v>
      </c>
      <c r="I4549" s="34">
        <f t="shared" ca="1" si="1337"/>
        <v>1715.8374275866247</v>
      </c>
      <c r="J4549" s="18">
        <f ca="1">SUM(INDIRECT(ADDRESS(ROW(F4549),COLUMN(F4549),4)):INDIRECT(ADDRESS(ROW(F4549)+N$5-1,COLUMN(F4549),4)))</f>
        <v>23100</v>
      </c>
      <c r="K4549" s="18">
        <f t="shared" ca="1" si="1338"/>
        <v>0</v>
      </c>
      <c r="L4549" s="18">
        <f t="shared" ca="1" si="1348"/>
        <v>0</v>
      </c>
      <c r="M4549" s="18">
        <f t="shared" ca="1" si="1332"/>
        <v>16350</v>
      </c>
      <c r="N4549" s="34">
        <f t="shared" ca="1" si="1339"/>
        <v>29110.405777216867</v>
      </c>
      <c r="P4549" s="18">
        <f t="shared" ca="1" si="1333"/>
        <v>1584.1625724133753</v>
      </c>
      <c r="Q4549" s="47">
        <f ca="1">SUM(L$15:L4549)-SUM(M$15:M4549)</f>
        <v>0</v>
      </c>
      <c r="R4549" s="47" t="str">
        <f t="shared" ca="1" si="1334"/>
        <v>M4552</v>
      </c>
      <c r="S4549" s="40">
        <f t="shared" ca="1" si="1340"/>
        <v>0</v>
      </c>
      <c r="T4549" s="46">
        <f t="shared" ca="1" si="1341"/>
        <v>84</v>
      </c>
      <c r="X4549" s="74">
        <f t="shared" ca="1" si="1342"/>
        <v>-1.5841625724133752</v>
      </c>
      <c r="Y4549" s="75">
        <f t="shared" ca="1" si="1343"/>
        <v>-1.5841625724133752</v>
      </c>
      <c r="Z4549" s="74">
        <f t="shared" ca="1" si="1344"/>
        <v>0.20511949393603826</v>
      </c>
      <c r="AA4549" s="76">
        <f t="shared" ca="1" si="1345"/>
        <v>-1584.1625724133753</v>
      </c>
      <c r="AB4549" s="76">
        <f t="shared" ca="1" si="1346"/>
        <v>205.11949393603825</v>
      </c>
    </row>
    <row r="4550" spans="1:28" x14ac:dyDescent="0.25">
      <c r="A4550" s="2">
        <f t="shared" si="1347"/>
        <v>6</v>
      </c>
      <c r="B4550" s="16">
        <f ca="1">VLOOKUP(A4550,PERIODS!$O$4:$P$33,2,FALSE)</f>
        <v>3.3000000000000002E-2</v>
      </c>
      <c r="C4550" s="15"/>
      <c r="D4550" s="18">
        <v>4536</v>
      </c>
      <c r="E4550" s="34">
        <f t="shared" ca="1" si="1349"/>
        <v>29110.405777216867</v>
      </c>
      <c r="F4550" s="34">
        <f t="shared" ca="1" si="1331"/>
        <v>3300</v>
      </c>
      <c r="G4550" s="69">
        <f t="shared" ca="1" si="1335"/>
        <v>0</v>
      </c>
      <c r="H4550" s="34">
        <f t="shared" ca="1" si="1336"/>
        <v>-2179.2973525445877</v>
      </c>
      <c r="I4550" s="34">
        <f t="shared" ca="1" si="1337"/>
        <v>1120.7026474554123</v>
      </c>
      <c r="J4550" s="18">
        <f ca="1">SUM(INDIRECT(ADDRESS(ROW(F4550),COLUMN(F4550),4)):INDIRECT(ADDRESS(ROW(F4550)+N$5-1,COLUMN(F4550),4)))</f>
        <v>23100</v>
      </c>
      <c r="K4550" s="18">
        <f t="shared" ca="1" si="1338"/>
        <v>0</v>
      </c>
      <c r="L4550" s="18">
        <f t="shared" ca="1" si="1348"/>
        <v>0</v>
      </c>
      <c r="M4550" s="18">
        <f t="shared" ca="1" si="1332"/>
        <v>0</v>
      </c>
      <c r="N4550" s="34">
        <f t="shared" ca="1" si="1339"/>
        <v>27989.703129761456</v>
      </c>
      <c r="P4550" s="18">
        <f t="shared" ca="1" si="1333"/>
        <v>2179.2973525445877</v>
      </c>
      <c r="Q4550" s="47">
        <f ca="1">SUM(L$15:L4550)-SUM(M$15:M4550)</f>
        <v>0</v>
      </c>
      <c r="R4550" s="47" t="str">
        <f t="shared" ca="1" si="1334"/>
        <v>M4553</v>
      </c>
      <c r="S4550" s="40">
        <f t="shared" ca="1" si="1340"/>
        <v>0</v>
      </c>
      <c r="T4550" s="46">
        <f t="shared" ca="1" si="1341"/>
        <v>100</v>
      </c>
      <c r="X4550" s="74">
        <f t="shared" ca="1" si="1342"/>
        <v>-2.1792973525445878</v>
      </c>
      <c r="Y4550" s="75">
        <f t="shared" ca="1" si="1343"/>
        <v>-2.1792973525445878</v>
      </c>
      <c r="Z4550" s="74">
        <f t="shared" ca="1" si="1344"/>
        <v>0.11312098689590908</v>
      </c>
      <c r="AA4550" s="76">
        <f t="shared" ca="1" si="1345"/>
        <v>-2179.2973525445877</v>
      </c>
      <c r="AB4550" s="76">
        <f t="shared" ca="1" si="1346"/>
        <v>113.12098689590907</v>
      </c>
    </row>
    <row r="4551" spans="1:28" x14ac:dyDescent="0.25">
      <c r="A4551" s="2">
        <f t="shared" si="1347"/>
        <v>7</v>
      </c>
      <c r="B4551" s="16">
        <f ca="1">VLOOKUP(A4551,PERIODS!$O$4:$P$33,2,FALSE)</f>
        <v>3.3000000000000002E-2</v>
      </c>
      <c r="C4551" s="15"/>
      <c r="D4551" s="18">
        <v>4537</v>
      </c>
      <c r="E4551" s="34">
        <f t="shared" ca="1" si="1349"/>
        <v>27989.703129761456</v>
      </c>
      <c r="F4551" s="34">
        <f t="shared" ca="1" si="1331"/>
        <v>3300</v>
      </c>
      <c r="G4551" s="69">
        <f t="shared" ca="1" si="1335"/>
        <v>0</v>
      </c>
      <c r="H4551" s="34">
        <f t="shared" ca="1" si="1336"/>
        <v>713.80809780883601</v>
      </c>
      <c r="I4551" s="34">
        <f t="shared" ca="1" si="1337"/>
        <v>4013.808097808836</v>
      </c>
      <c r="J4551" s="18">
        <f ca="1">SUM(INDIRECT(ADDRESS(ROW(F4551),COLUMN(F4551),4)):INDIRECT(ADDRESS(ROW(F4551)+N$5-1,COLUMN(F4551),4)))</f>
        <v>23100</v>
      </c>
      <c r="K4551" s="18">
        <f t="shared" ca="1" si="1338"/>
        <v>0</v>
      </c>
      <c r="L4551" s="18">
        <f t="shared" ca="1" si="1348"/>
        <v>0</v>
      </c>
      <c r="M4551" s="18">
        <f t="shared" ca="1" si="1332"/>
        <v>0</v>
      </c>
      <c r="N4551" s="34">
        <f t="shared" ca="1" si="1339"/>
        <v>23975.895031952619</v>
      </c>
      <c r="P4551" s="18">
        <f t="shared" ca="1" si="1333"/>
        <v>713.80809780883601</v>
      </c>
      <c r="Q4551" s="47">
        <f ca="1">SUM(L$15:L4551)-SUM(M$15:M4551)</f>
        <v>0</v>
      </c>
      <c r="R4551" s="47" t="str">
        <f t="shared" ca="1" si="1334"/>
        <v>M4554</v>
      </c>
      <c r="S4551" s="40">
        <f t="shared" ca="1" si="1340"/>
        <v>0</v>
      </c>
      <c r="T4551" s="46">
        <f t="shared" ca="1" si="1341"/>
        <v>45</v>
      </c>
      <c r="X4551" s="74">
        <f t="shared" ca="1" si="1342"/>
        <v>0.71380809780883603</v>
      </c>
      <c r="Y4551" s="75">
        <f t="shared" ca="1" si="1343"/>
        <v>0.71380809780883603</v>
      </c>
      <c r="Z4551" s="74">
        <f t="shared" ca="1" si="1344"/>
        <v>2.0417516631134238</v>
      </c>
      <c r="AA4551" s="76">
        <f t="shared" ca="1" si="1345"/>
        <v>713.80809780883601</v>
      </c>
      <c r="AB4551" s="76">
        <f t="shared" ca="1" si="1346"/>
        <v>2041.7516631134238</v>
      </c>
    </row>
    <row r="4552" spans="1:28" x14ac:dyDescent="0.25">
      <c r="A4552" s="2">
        <f t="shared" si="1347"/>
        <v>8</v>
      </c>
      <c r="B4552" s="16">
        <f ca="1">VLOOKUP(A4552,PERIODS!$O$4:$P$33,2,FALSE)</f>
        <v>3.3000000000000002E-2</v>
      </c>
      <c r="C4552" s="15"/>
      <c r="D4552" s="18">
        <v>4538</v>
      </c>
      <c r="E4552" s="34">
        <f t="shared" ca="1" si="1349"/>
        <v>23975.895031952619</v>
      </c>
      <c r="F4552" s="34">
        <f t="shared" ca="1" si="1331"/>
        <v>3300</v>
      </c>
      <c r="G4552" s="69">
        <f t="shared" ca="1" si="1335"/>
        <v>0</v>
      </c>
      <c r="H4552" s="34">
        <f t="shared" ca="1" si="1336"/>
        <v>937.05204730412606</v>
      </c>
      <c r="I4552" s="34">
        <f t="shared" ca="1" si="1337"/>
        <v>4237.0520473041261</v>
      </c>
      <c r="J4552" s="18">
        <f ca="1">SUM(INDIRECT(ADDRESS(ROW(F4552),COLUMN(F4552),4)):INDIRECT(ADDRESS(ROW(F4552)+N$5-1,COLUMN(F4552),4)))</f>
        <v>23100</v>
      </c>
      <c r="K4552" s="18">
        <f t="shared" ca="1" si="1338"/>
        <v>0</v>
      </c>
      <c r="L4552" s="18">
        <f t="shared" ca="1" si="1348"/>
        <v>0</v>
      </c>
      <c r="M4552" s="18">
        <f t="shared" ca="1" si="1332"/>
        <v>0</v>
      </c>
      <c r="N4552" s="34">
        <f t="shared" ca="1" si="1339"/>
        <v>19738.842984648494</v>
      </c>
      <c r="P4552" s="18">
        <f t="shared" ca="1" si="1333"/>
        <v>937.05204730412606</v>
      </c>
      <c r="Q4552" s="47">
        <f ca="1">SUM(L$15:L4552)-SUM(M$15:M4552)</f>
        <v>0</v>
      </c>
      <c r="R4552" s="47" t="str">
        <f t="shared" ca="1" si="1334"/>
        <v>M4555</v>
      </c>
      <c r="S4552" s="40">
        <f t="shared" ca="1" si="1340"/>
        <v>0</v>
      </c>
      <c r="T4552" s="46">
        <f t="shared" ca="1" si="1341"/>
        <v>84</v>
      </c>
      <c r="X4552" s="74">
        <f t="shared" ca="1" si="1342"/>
        <v>0.93705204730412606</v>
      </c>
      <c r="Y4552" s="75">
        <f t="shared" ca="1" si="1343"/>
        <v>0.93705204730412606</v>
      </c>
      <c r="Z4552" s="74">
        <f t="shared" ca="1" si="1344"/>
        <v>2.5524458269464767</v>
      </c>
      <c r="AA4552" s="76">
        <f t="shared" ca="1" si="1345"/>
        <v>937.05204730412606</v>
      </c>
      <c r="AB4552" s="76">
        <f t="shared" ca="1" si="1346"/>
        <v>2552.4458269464767</v>
      </c>
    </row>
    <row r="4553" spans="1:28" x14ac:dyDescent="0.25">
      <c r="A4553" s="2">
        <f t="shared" si="1347"/>
        <v>9</v>
      </c>
      <c r="B4553" s="16">
        <f ca="1">VLOOKUP(A4553,PERIODS!$O$4:$P$33,2,FALSE)</f>
        <v>3.3000000000000002E-2</v>
      </c>
      <c r="C4553" s="15"/>
      <c r="D4553" s="18">
        <v>4539</v>
      </c>
      <c r="E4553" s="34">
        <f t="shared" ca="1" si="1349"/>
        <v>19738.842984648494</v>
      </c>
      <c r="F4553" s="34">
        <f t="shared" ca="1" si="1331"/>
        <v>3300</v>
      </c>
      <c r="G4553" s="69">
        <f t="shared" ca="1" si="1335"/>
        <v>0</v>
      </c>
      <c r="H4553" s="34">
        <f t="shared" ca="1" si="1336"/>
        <v>-589.27674534071332</v>
      </c>
      <c r="I4553" s="34">
        <f t="shared" ca="1" si="1337"/>
        <v>2710.7232546592868</v>
      </c>
      <c r="J4553" s="18">
        <f ca="1">SUM(INDIRECT(ADDRESS(ROW(F4553),COLUMN(F4553),4)):INDIRECT(ADDRESS(ROW(F4553)+N$5-1,COLUMN(F4553),4)))</f>
        <v>23100</v>
      </c>
      <c r="K4553" s="18">
        <f t="shared" ca="1" si="1338"/>
        <v>16350</v>
      </c>
      <c r="L4553" s="18">
        <f t="shared" ca="1" si="1348"/>
        <v>16350</v>
      </c>
      <c r="M4553" s="18">
        <f t="shared" ca="1" si="1332"/>
        <v>0</v>
      </c>
      <c r="N4553" s="34">
        <f t="shared" ca="1" si="1339"/>
        <v>17028.119729989208</v>
      </c>
      <c r="P4553" s="18">
        <f t="shared" ca="1" si="1333"/>
        <v>589.27674534071332</v>
      </c>
      <c r="Q4553" s="47">
        <f ca="1">SUM(L$15:L4553)-SUM(M$15:M4553)</f>
        <v>16350</v>
      </c>
      <c r="R4553" s="47" t="str">
        <f t="shared" ca="1" si="1334"/>
        <v>M4556</v>
      </c>
      <c r="S4553" s="40">
        <f t="shared" ca="1" si="1340"/>
        <v>0</v>
      </c>
      <c r="T4553" s="46">
        <f t="shared" ca="1" si="1341"/>
        <v>18</v>
      </c>
      <c r="X4553" s="74">
        <f t="shared" ca="1" si="1342"/>
        <v>-0.58927674534071328</v>
      </c>
      <c r="Y4553" s="75">
        <f t="shared" ca="1" si="1343"/>
        <v>-0.58927674534071328</v>
      </c>
      <c r="Z4553" s="74">
        <f t="shared" ca="1" si="1344"/>
        <v>0.55472834954447425</v>
      </c>
      <c r="AA4553" s="76">
        <f t="shared" ca="1" si="1345"/>
        <v>-589.27674534071332</v>
      </c>
      <c r="AB4553" s="76">
        <f t="shared" ca="1" si="1346"/>
        <v>554.72834954447421</v>
      </c>
    </row>
    <row r="4554" spans="1:28" x14ac:dyDescent="0.25">
      <c r="A4554" s="2">
        <f t="shared" si="1347"/>
        <v>10</v>
      </c>
      <c r="B4554" s="16">
        <f ca="1">VLOOKUP(A4554,PERIODS!$O$4:$P$33,2,FALSE)</f>
        <v>3.3000000000000002E-2</v>
      </c>
      <c r="C4554" s="15"/>
      <c r="D4554" s="18">
        <v>4540</v>
      </c>
      <c r="E4554" s="34">
        <f t="shared" ca="1" si="1349"/>
        <v>17028.119729989208</v>
      </c>
      <c r="F4554" s="34">
        <f t="shared" ca="1" si="1331"/>
        <v>3300</v>
      </c>
      <c r="G4554" s="69">
        <f t="shared" ca="1" si="1335"/>
        <v>0</v>
      </c>
      <c r="H4554" s="34">
        <f t="shared" ca="1" si="1336"/>
        <v>1407.7630938520786</v>
      </c>
      <c r="I4554" s="34">
        <f t="shared" ca="1" si="1337"/>
        <v>4707.7630938520788</v>
      </c>
      <c r="J4554" s="18">
        <f ca="1">SUM(INDIRECT(ADDRESS(ROW(F4554),COLUMN(F4554),4)):INDIRECT(ADDRESS(ROW(F4554)+N$5-1,COLUMN(F4554),4)))</f>
        <v>23100</v>
      </c>
      <c r="K4554" s="18">
        <f t="shared" ca="1" si="1338"/>
        <v>16350</v>
      </c>
      <c r="L4554" s="18">
        <f t="shared" ca="1" si="1348"/>
        <v>0</v>
      </c>
      <c r="M4554" s="18">
        <f t="shared" ca="1" si="1332"/>
        <v>0</v>
      </c>
      <c r="N4554" s="34">
        <f t="shared" ca="1" si="1339"/>
        <v>12320.35663613713</v>
      </c>
      <c r="P4554" s="18">
        <f t="shared" ca="1" si="1333"/>
        <v>1407.7630938520786</v>
      </c>
      <c r="Q4554" s="47">
        <f ca="1">SUM(L$15:L4554)-SUM(M$15:M4554)</f>
        <v>16350</v>
      </c>
      <c r="R4554" s="47" t="str">
        <f t="shared" ca="1" si="1334"/>
        <v>M4557</v>
      </c>
      <c r="S4554" s="40">
        <f t="shared" ca="1" si="1340"/>
        <v>0</v>
      </c>
      <c r="T4554" s="46">
        <f t="shared" ca="1" si="1341"/>
        <v>7</v>
      </c>
      <c r="X4554" s="74">
        <f t="shared" ca="1" si="1342"/>
        <v>1.4077630938520787</v>
      </c>
      <c r="Y4554" s="75">
        <f t="shared" ca="1" si="1343"/>
        <v>1.4077630938520787</v>
      </c>
      <c r="Z4554" s="74">
        <f t="shared" ca="1" si="1344"/>
        <v>4.0868033761761344</v>
      </c>
      <c r="AA4554" s="76">
        <f t="shared" ca="1" si="1345"/>
        <v>1407.7630938520786</v>
      </c>
      <c r="AB4554" s="76">
        <f t="shared" ca="1" si="1346"/>
        <v>4086.8033761761344</v>
      </c>
    </row>
    <row r="4555" spans="1:28" x14ac:dyDescent="0.25">
      <c r="A4555" s="2">
        <f t="shared" si="1347"/>
        <v>11</v>
      </c>
      <c r="B4555" s="16">
        <f ca="1">VLOOKUP(A4555,PERIODS!$O$4:$P$33,2,FALSE)</f>
        <v>3.3000000000000002E-2</v>
      </c>
      <c r="C4555" s="15"/>
      <c r="D4555" s="18">
        <v>4541</v>
      </c>
      <c r="E4555" s="34">
        <f t="shared" ca="1" si="1349"/>
        <v>12320.35663613713</v>
      </c>
      <c r="F4555" s="34">
        <f t="shared" ca="1" si="1331"/>
        <v>3300</v>
      </c>
      <c r="G4555" s="69">
        <f t="shared" ca="1" si="1335"/>
        <v>0</v>
      </c>
      <c r="H4555" s="34">
        <f t="shared" ca="1" si="1336"/>
        <v>645.53776744217953</v>
      </c>
      <c r="I4555" s="34">
        <f t="shared" ca="1" si="1337"/>
        <v>3945.5377674421798</v>
      </c>
      <c r="J4555" s="18">
        <f ca="1">SUM(INDIRECT(ADDRESS(ROW(F4555),COLUMN(F4555),4)):INDIRECT(ADDRESS(ROW(F4555)+N$5-1,COLUMN(F4555),4)))</f>
        <v>23300</v>
      </c>
      <c r="K4555" s="18">
        <f t="shared" ca="1" si="1338"/>
        <v>16350</v>
      </c>
      <c r="L4555" s="18">
        <f t="shared" ca="1" si="1348"/>
        <v>0</v>
      </c>
      <c r="M4555" s="18">
        <f t="shared" ca="1" si="1332"/>
        <v>0</v>
      </c>
      <c r="N4555" s="34">
        <f t="shared" ca="1" si="1339"/>
        <v>8374.8188686949507</v>
      </c>
      <c r="P4555" s="18">
        <f t="shared" ca="1" si="1333"/>
        <v>645.53776744217953</v>
      </c>
      <c r="Q4555" s="47">
        <f ca="1">SUM(L$15:L4555)-SUM(M$15:M4555)</f>
        <v>16350</v>
      </c>
      <c r="R4555" s="47" t="str">
        <f t="shared" ca="1" si="1334"/>
        <v>M4558</v>
      </c>
      <c r="S4555" s="40">
        <f t="shared" ca="1" si="1340"/>
        <v>0</v>
      </c>
      <c r="T4555" s="46">
        <f t="shared" ca="1" si="1341"/>
        <v>5</v>
      </c>
      <c r="X4555" s="74">
        <f t="shared" ca="1" si="1342"/>
        <v>0.6455377674421795</v>
      </c>
      <c r="Y4555" s="75">
        <f t="shared" ca="1" si="1343"/>
        <v>0.6455377674421795</v>
      </c>
      <c r="Z4555" s="74">
        <f t="shared" ca="1" si="1344"/>
        <v>1.9070122826907279</v>
      </c>
      <c r="AA4555" s="76">
        <f t="shared" ca="1" si="1345"/>
        <v>645.53776744217953</v>
      </c>
      <c r="AB4555" s="76">
        <f t="shared" ca="1" si="1346"/>
        <v>1907.0122826907279</v>
      </c>
    </row>
    <row r="4556" spans="1:28" x14ac:dyDescent="0.25">
      <c r="A4556" s="2">
        <f t="shared" si="1347"/>
        <v>12</v>
      </c>
      <c r="B4556" s="16">
        <f ca="1">VLOOKUP(A4556,PERIODS!$O$4:$P$33,2,FALSE)</f>
        <v>3.3000000000000002E-2</v>
      </c>
      <c r="C4556" s="15"/>
      <c r="D4556" s="18">
        <v>4542</v>
      </c>
      <c r="E4556" s="34">
        <f t="shared" ca="1" si="1349"/>
        <v>8374.8188686949507</v>
      </c>
      <c r="F4556" s="34">
        <f t="shared" ca="1" si="1331"/>
        <v>3300</v>
      </c>
      <c r="G4556" s="69">
        <f t="shared" ca="1" si="1335"/>
        <v>0</v>
      </c>
      <c r="H4556" s="34">
        <f t="shared" ca="1" si="1336"/>
        <v>312.58616028458886</v>
      </c>
      <c r="I4556" s="34">
        <f t="shared" ca="1" si="1337"/>
        <v>3612.5861602845889</v>
      </c>
      <c r="J4556" s="18">
        <f ca="1">SUM(INDIRECT(ADDRESS(ROW(F4556),COLUMN(F4556),4)):INDIRECT(ADDRESS(ROW(F4556)+N$5-1,COLUMN(F4556),4)))</f>
        <v>23500</v>
      </c>
      <c r="K4556" s="18">
        <f t="shared" ca="1" si="1338"/>
        <v>0</v>
      </c>
      <c r="L4556" s="18">
        <f t="shared" ca="1" si="1348"/>
        <v>0</v>
      </c>
      <c r="M4556" s="18">
        <f t="shared" ca="1" si="1332"/>
        <v>16350</v>
      </c>
      <c r="N4556" s="34">
        <f t="shared" ca="1" si="1339"/>
        <v>21112.23270841036</v>
      </c>
      <c r="P4556" s="18">
        <f t="shared" ca="1" si="1333"/>
        <v>312.58616028458886</v>
      </c>
      <c r="Q4556" s="47">
        <f ca="1">SUM(L$15:L4556)-SUM(M$15:M4556)</f>
        <v>0</v>
      </c>
      <c r="R4556" s="47" t="str">
        <f t="shared" ca="1" si="1334"/>
        <v>M4559</v>
      </c>
      <c r="S4556" s="40">
        <f t="shared" ca="1" si="1340"/>
        <v>0</v>
      </c>
      <c r="T4556" s="46">
        <f t="shared" ca="1" si="1341"/>
        <v>93</v>
      </c>
      <c r="X4556" s="74">
        <f t="shared" ca="1" si="1342"/>
        <v>0.31258616028458885</v>
      </c>
      <c r="Y4556" s="75">
        <f t="shared" ca="1" si="1343"/>
        <v>0.31258616028458885</v>
      </c>
      <c r="Z4556" s="74">
        <f t="shared" ca="1" si="1344"/>
        <v>1.3669557133933659</v>
      </c>
      <c r="AA4556" s="76">
        <f t="shared" ca="1" si="1345"/>
        <v>312.58616028458886</v>
      </c>
      <c r="AB4556" s="76">
        <f t="shared" ca="1" si="1346"/>
        <v>1366.9557133933658</v>
      </c>
    </row>
    <row r="4557" spans="1:28" x14ac:dyDescent="0.25">
      <c r="A4557" s="2">
        <f t="shared" si="1347"/>
        <v>13</v>
      </c>
      <c r="B4557" s="16">
        <f ca="1">VLOOKUP(A4557,PERIODS!$O$4:$P$33,2,FALSE)</f>
        <v>3.3000000000000002E-2</v>
      </c>
      <c r="C4557" s="15"/>
      <c r="D4557" s="18">
        <v>4543</v>
      </c>
      <c r="E4557" s="34">
        <f t="shared" ca="1" si="1349"/>
        <v>21112.23270841036</v>
      </c>
      <c r="F4557" s="34">
        <f t="shared" ca="1" si="1331"/>
        <v>3300</v>
      </c>
      <c r="G4557" s="69">
        <f t="shared" ca="1" si="1335"/>
        <v>0</v>
      </c>
      <c r="H4557" s="34">
        <f t="shared" ca="1" si="1336"/>
        <v>-1050.1662276628192</v>
      </c>
      <c r="I4557" s="34">
        <f t="shared" ca="1" si="1337"/>
        <v>2249.8337723371806</v>
      </c>
      <c r="J4557" s="18">
        <f ca="1">SUM(INDIRECT(ADDRESS(ROW(F4557),COLUMN(F4557),4)):INDIRECT(ADDRESS(ROW(F4557)+N$5-1,COLUMN(F4557),4)))</f>
        <v>23700</v>
      </c>
      <c r="K4557" s="18">
        <f t="shared" ca="1" si="1338"/>
        <v>16350</v>
      </c>
      <c r="L4557" s="18">
        <f t="shared" ca="1" si="1348"/>
        <v>16350</v>
      </c>
      <c r="M4557" s="18">
        <f t="shared" ca="1" si="1332"/>
        <v>0</v>
      </c>
      <c r="N4557" s="34">
        <f t="shared" ca="1" si="1339"/>
        <v>18862.398936073179</v>
      </c>
      <c r="P4557" s="18">
        <f t="shared" ca="1" si="1333"/>
        <v>1050.1662276628192</v>
      </c>
      <c r="Q4557" s="47">
        <f ca="1">SUM(L$15:L4557)-SUM(M$15:M4557)</f>
        <v>16350</v>
      </c>
      <c r="R4557" s="47" t="str">
        <f t="shared" ca="1" si="1334"/>
        <v>M4560</v>
      </c>
      <c r="S4557" s="40">
        <f t="shared" ca="1" si="1340"/>
        <v>0</v>
      </c>
      <c r="T4557" s="46">
        <f t="shared" ca="1" si="1341"/>
        <v>48</v>
      </c>
      <c r="X4557" s="74">
        <f t="shared" ca="1" si="1342"/>
        <v>-1.0501662276628192</v>
      </c>
      <c r="Y4557" s="75">
        <f t="shared" ca="1" si="1343"/>
        <v>-1.0501662276628192</v>
      </c>
      <c r="Z4557" s="74">
        <f t="shared" ca="1" si="1344"/>
        <v>0.34987958461139673</v>
      </c>
      <c r="AA4557" s="76">
        <f t="shared" ca="1" si="1345"/>
        <v>-1050.1662276628192</v>
      </c>
      <c r="AB4557" s="76">
        <f t="shared" ca="1" si="1346"/>
        <v>349.87958461139675</v>
      </c>
    </row>
    <row r="4558" spans="1:28" x14ac:dyDescent="0.25">
      <c r="A4558" s="2">
        <f t="shared" si="1347"/>
        <v>14</v>
      </c>
      <c r="B4558" s="16">
        <f ca="1">VLOOKUP(A4558,PERIODS!$O$4:$P$33,2,FALSE)</f>
        <v>3.3000000000000002E-2</v>
      </c>
      <c r="C4558" s="15"/>
      <c r="D4558" s="18">
        <v>4544</v>
      </c>
      <c r="E4558" s="34">
        <f t="shared" ca="1" si="1349"/>
        <v>18862.398936073179</v>
      </c>
      <c r="F4558" s="34">
        <f t="shared" ca="1" si="1331"/>
        <v>3300</v>
      </c>
      <c r="G4558" s="69">
        <f t="shared" ca="1" si="1335"/>
        <v>0</v>
      </c>
      <c r="H4558" s="34">
        <f t="shared" ca="1" si="1336"/>
        <v>829.65880408935016</v>
      </c>
      <c r="I4558" s="34">
        <f t="shared" ca="1" si="1337"/>
        <v>4129.6588040893503</v>
      </c>
      <c r="J4558" s="18">
        <f ca="1">SUM(INDIRECT(ADDRESS(ROW(F4558),COLUMN(F4558),4)):INDIRECT(ADDRESS(ROW(F4558)+N$5-1,COLUMN(F4558),4)))</f>
        <v>23900</v>
      </c>
      <c r="K4558" s="18">
        <f t="shared" ca="1" si="1338"/>
        <v>16350</v>
      </c>
      <c r="L4558" s="18">
        <f t="shared" ca="1" si="1348"/>
        <v>0</v>
      </c>
      <c r="M4558" s="18">
        <f t="shared" ca="1" si="1332"/>
        <v>0</v>
      </c>
      <c r="N4558" s="34">
        <f t="shared" ca="1" si="1339"/>
        <v>14732.740131983828</v>
      </c>
      <c r="P4558" s="18">
        <f t="shared" ca="1" si="1333"/>
        <v>829.65880408935016</v>
      </c>
      <c r="Q4558" s="47">
        <f ca="1">SUM(L$15:L4558)-SUM(M$15:M4558)</f>
        <v>16350</v>
      </c>
      <c r="R4558" s="47" t="str">
        <f t="shared" ca="1" si="1334"/>
        <v>M4561</v>
      </c>
      <c r="S4558" s="40">
        <f t="shared" ca="1" si="1340"/>
        <v>0</v>
      </c>
      <c r="T4558" s="46">
        <f t="shared" ca="1" si="1341"/>
        <v>61</v>
      </c>
      <c r="X4558" s="74">
        <f t="shared" ca="1" si="1342"/>
        <v>0.82965880408935011</v>
      </c>
      <c r="Y4558" s="75">
        <f t="shared" ca="1" si="1343"/>
        <v>0.82965880408935011</v>
      </c>
      <c r="Z4558" s="74">
        <f t="shared" ca="1" si="1344"/>
        <v>2.2925364027609558</v>
      </c>
      <c r="AA4558" s="76">
        <f t="shared" ca="1" si="1345"/>
        <v>829.65880408935016</v>
      </c>
      <c r="AB4558" s="76">
        <f t="shared" ca="1" si="1346"/>
        <v>2292.5364027609558</v>
      </c>
    </row>
    <row r="4559" spans="1:28" x14ac:dyDescent="0.25">
      <c r="A4559" s="2">
        <f t="shared" si="1347"/>
        <v>15</v>
      </c>
      <c r="B4559" s="16">
        <f ca="1">VLOOKUP(A4559,PERIODS!$O$4:$P$33,2,FALSE)</f>
        <v>3.3000000000000002E-2</v>
      </c>
      <c r="C4559" s="15"/>
      <c r="D4559" s="18">
        <v>4545</v>
      </c>
      <c r="E4559" s="34">
        <f t="shared" ca="1" si="1349"/>
        <v>14732.740131983828</v>
      </c>
      <c r="F4559" s="34">
        <f t="shared" ref="F4559:F4622" ca="1" si="1350">F$2*B4559</f>
        <v>3300</v>
      </c>
      <c r="G4559" s="69">
        <f t="shared" ca="1" si="1335"/>
        <v>0</v>
      </c>
      <c r="H4559" s="34">
        <f t="shared" ca="1" si="1336"/>
        <v>604.9472018477552</v>
      </c>
      <c r="I4559" s="34">
        <f t="shared" ca="1" si="1337"/>
        <v>3904.9472018477554</v>
      </c>
      <c r="J4559" s="18">
        <f ca="1">SUM(INDIRECT(ADDRESS(ROW(F4559),COLUMN(F4559),4)):INDIRECT(ADDRESS(ROW(F4559)+N$5-1,COLUMN(F4559),4)))</f>
        <v>24100</v>
      </c>
      <c r="K4559" s="18">
        <f t="shared" ca="1" si="1338"/>
        <v>16350</v>
      </c>
      <c r="L4559" s="18">
        <f t="shared" ca="1" si="1348"/>
        <v>0</v>
      </c>
      <c r="M4559" s="18">
        <f t="shared" ref="M4559:M4622" ca="1" si="1351">SUMIF($R$15:$R$8014,ADDRESS(ROW(M4559),COLUMN(M4559),4),$L$15:$L$8014)</f>
        <v>0</v>
      </c>
      <c r="N4559" s="34">
        <f t="shared" ca="1" si="1339"/>
        <v>10827.792930136073</v>
      </c>
      <c r="P4559" s="18">
        <f t="shared" ref="P4559:P4622" ca="1" si="1352">ABS(H4559)</f>
        <v>604.9472018477552</v>
      </c>
      <c r="Q4559" s="47">
        <f ca="1">SUM(L$15:L4559)-SUM(M$15:M4559)</f>
        <v>16350</v>
      </c>
      <c r="R4559" s="47" t="str">
        <f t="shared" ref="R4559:R4622" ca="1" si="1353">ADDRESS(ROW(M4559)+$N$3+RANDBETWEEN(-$N$4,$N$4),COLUMN(M4559),4)</f>
        <v>M4562</v>
      </c>
      <c r="S4559" s="40">
        <f t="shared" ca="1" si="1340"/>
        <v>0</v>
      </c>
      <c r="T4559" s="46">
        <f t="shared" ca="1" si="1341"/>
        <v>19</v>
      </c>
      <c r="X4559" s="74">
        <f t="shared" ca="1" si="1342"/>
        <v>0.60494720184775519</v>
      </c>
      <c r="Y4559" s="75">
        <f t="shared" ca="1" si="1343"/>
        <v>0.60494720184775519</v>
      </c>
      <c r="Z4559" s="74">
        <f t="shared" ca="1" si="1344"/>
        <v>1.8311555247052453</v>
      </c>
      <c r="AA4559" s="76">
        <f t="shared" ca="1" si="1345"/>
        <v>604.9472018477552</v>
      </c>
      <c r="AB4559" s="76">
        <f t="shared" ca="1" si="1346"/>
        <v>1831.1555247052454</v>
      </c>
    </row>
    <row r="4560" spans="1:28" x14ac:dyDescent="0.25">
      <c r="A4560" s="2">
        <f t="shared" si="1347"/>
        <v>16</v>
      </c>
      <c r="B4560" s="16">
        <f ca="1">VLOOKUP(A4560,PERIODS!$O$4:$P$33,2,FALSE)</f>
        <v>3.3000000000000002E-2</v>
      </c>
      <c r="C4560" s="15"/>
      <c r="D4560" s="18">
        <v>4546</v>
      </c>
      <c r="E4560" s="34">
        <f t="shared" ca="1" si="1349"/>
        <v>10827.792930136073</v>
      </c>
      <c r="F4560" s="34">
        <f t="shared" ca="1" si="1350"/>
        <v>3300</v>
      </c>
      <c r="G4560" s="69">
        <f t="shared" ref="G4560:G4623" ca="1" si="1354">((2*RAND()*$F$5)-$F$5)*E4560</f>
        <v>0</v>
      </c>
      <c r="H4560" s="34">
        <f t="shared" ref="H4560:H4623" ca="1" si="1355">IF($S$3="NORM",AA4560,IF($S$3="LOGNORM",AB4560,0))</f>
        <v>-59.582145655642663</v>
      </c>
      <c r="I4560" s="34">
        <f t="shared" ref="I4560:I4623" ca="1" si="1356">IF(F4560+H4560&lt;0,0,F4560+H4560)</f>
        <v>3240.4178543443572</v>
      </c>
      <c r="J4560" s="18">
        <f ca="1">SUM(INDIRECT(ADDRESS(ROW(F4560),COLUMN(F4560),4)):INDIRECT(ADDRESS(ROW(F4560)+N$5-1,COLUMN(F4560),4)))</f>
        <v>24300</v>
      </c>
      <c r="K4560" s="18">
        <f t="shared" ref="K4560:K4623" ca="1" si="1357">Q4560</f>
        <v>0</v>
      </c>
      <c r="L4560" s="18">
        <f t="shared" ca="1" si="1348"/>
        <v>0</v>
      </c>
      <c r="M4560" s="18">
        <f t="shared" ca="1" si="1351"/>
        <v>16350</v>
      </c>
      <c r="N4560" s="34">
        <f t="shared" ref="N4560:N4623" ca="1" si="1358">E4560+G4560-I4560+M4560-S4560</f>
        <v>23937.375075791715</v>
      </c>
      <c r="P4560" s="18">
        <f t="shared" ca="1" si="1352"/>
        <v>59.582145655642663</v>
      </c>
      <c r="Q4560" s="47">
        <f ca="1">SUM(L$15:L4560)-SUM(M$15:M4560)</f>
        <v>0</v>
      </c>
      <c r="R4560" s="47" t="str">
        <f t="shared" ca="1" si="1353"/>
        <v>M4563</v>
      </c>
      <c r="S4560" s="40">
        <f t="shared" ref="S4560:S4623" ca="1" si="1359">IF(T4560&gt;N$6*100,M4560,0)</f>
        <v>0</v>
      </c>
      <c r="T4560" s="46">
        <f t="shared" ref="T4560:T4623" ca="1" si="1360">RANDBETWEEN(0,100)</f>
        <v>92</v>
      </c>
      <c r="X4560" s="74">
        <f t="shared" ref="X4560:X4623" ca="1" si="1361">NORMINV(RAND(),0,1)</f>
        <v>-5.9582145655642661E-2</v>
      </c>
      <c r="Y4560" s="75">
        <f t="shared" ref="Y4560:Y4623" ca="1" si="1362">IF(AND(X4560&gt;$F$6,$F$6&gt;0),$F$6,X4560)</f>
        <v>-5.9582145655642661E-2</v>
      </c>
      <c r="Z4560" s="74">
        <f t="shared" ref="Z4560:Z4623" ca="1" si="1363">EXP(Y4560)</f>
        <v>0.94215813621452604</v>
      </c>
      <c r="AA4560" s="76">
        <f t="shared" ref="AA4560:AA4623" ca="1" si="1364">$F$3*Y4560</f>
        <v>-59.582145655642663</v>
      </c>
      <c r="AB4560" s="76">
        <f t="shared" ref="AB4560:AB4623" ca="1" si="1365">$F$3*Z4560</f>
        <v>942.15813621452605</v>
      </c>
    </row>
    <row r="4561" spans="1:28" x14ac:dyDescent="0.25">
      <c r="A4561" s="2">
        <f t="shared" ref="A4561:A4624" si="1366">IF(AND(A4560=12,OR(A$14="MS",A$14="M0")),1,IF(AND(A4560=4,OR(A$14="WS",A$14="W0")),1,IF(AND(A4560=30,OR(A$14="DS",A$14="D0")),1,A4560+1)))</f>
        <v>17</v>
      </c>
      <c r="B4561" s="16">
        <f ca="1">VLOOKUP(A4561,PERIODS!$O$4:$P$33,2,FALSE)</f>
        <v>3.5000000000000003E-2</v>
      </c>
      <c r="C4561" s="15"/>
      <c r="D4561" s="18">
        <v>4547</v>
      </c>
      <c r="E4561" s="34">
        <f t="shared" ca="1" si="1349"/>
        <v>23937.375075791715</v>
      </c>
      <c r="F4561" s="34">
        <f t="shared" ca="1" si="1350"/>
        <v>3500.0000000000005</v>
      </c>
      <c r="G4561" s="69">
        <f t="shared" ca="1" si="1354"/>
        <v>0</v>
      </c>
      <c r="H4561" s="34">
        <f t="shared" ca="1" si="1355"/>
        <v>-753.59474952960693</v>
      </c>
      <c r="I4561" s="34">
        <f t="shared" ca="1" si="1356"/>
        <v>2746.4052504703936</v>
      </c>
      <c r="J4561" s="18">
        <f ca="1">SUM(INDIRECT(ADDRESS(ROW(F4561),COLUMN(F4561),4)):INDIRECT(ADDRESS(ROW(F4561)+N$5-1,COLUMN(F4561),4)))</f>
        <v>24500.000000000004</v>
      </c>
      <c r="K4561" s="18">
        <f t="shared" ca="1" si="1357"/>
        <v>16350</v>
      </c>
      <c r="L4561" s="18">
        <f t="shared" ref="L4561:L4624" ca="1" si="1367">IF((E4561+K4560)&lt;J4561,N$2,0)</f>
        <v>16350</v>
      </c>
      <c r="M4561" s="18">
        <f t="shared" ca="1" si="1351"/>
        <v>0</v>
      </c>
      <c r="N4561" s="34">
        <f t="shared" ca="1" si="1358"/>
        <v>21190.969825321321</v>
      </c>
      <c r="P4561" s="18">
        <f t="shared" ca="1" si="1352"/>
        <v>753.59474952960693</v>
      </c>
      <c r="Q4561" s="47">
        <f ca="1">SUM(L$15:L4561)-SUM(M$15:M4561)</f>
        <v>16350</v>
      </c>
      <c r="R4561" s="47" t="str">
        <f t="shared" ca="1" si="1353"/>
        <v>M4564</v>
      </c>
      <c r="S4561" s="40">
        <f t="shared" ca="1" si="1359"/>
        <v>0</v>
      </c>
      <c r="T4561" s="46">
        <f t="shared" ca="1" si="1360"/>
        <v>44</v>
      </c>
      <c r="X4561" s="74">
        <f t="shared" ca="1" si="1361"/>
        <v>-0.75359474952960692</v>
      </c>
      <c r="Y4561" s="75">
        <f t="shared" ca="1" si="1362"/>
        <v>-0.75359474952960692</v>
      </c>
      <c r="Z4561" s="74">
        <f t="shared" ca="1" si="1363"/>
        <v>0.4706715616572017</v>
      </c>
      <c r="AA4561" s="76">
        <f t="shared" ca="1" si="1364"/>
        <v>-753.59474952960693</v>
      </c>
      <c r="AB4561" s="76">
        <f t="shared" ca="1" si="1365"/>
        <v>470.67156165720172</v>
      </c>
    </row>
    <row r="4562" spans="1:28" x14ac:dyDescent="0.25">
      <c r="A4562" s="2">
        <f t="shared" si="1366"/>
        <v>18</v>
      </c>
      <c r="B4562" s="16">
        <f ca="1">VLOOKUP(A4562,PERIODS!$O$4:$P$33,2,FALSE)</f>
        <v>3.5000000000000003E-2</v>
      </c>
      <c r="C4562" s="15"/>
      <c r="D4562" s="18">
        <v>4548</v>
      </c>
      <c r="E4562" s="34">
        <f t="shared" ca="1" si="1349"/>
        <v>21190.969825321321</v>
      </c>
      <c r="F4562" s="34">
        <f t="shared" ca="1" si="1350"/>
        <v>3500.0000000000005</v>
      </c>
      <c r="G4562" s="69">
        <f t="shared" ca="1" si="1354"/>
        <v>0</v>
      </c>
      <c r="H4562" s="34">
        <f t="shared" ca="1" si="1355"/>
        <v>553.99636386718896</v>
      </c>
      <c r="I4562" s="34">
        <f t="shared" ca="1" si="1356"/>
        <v>4053.9963638671893</v>
      </c>
      <c r="J4562" s="18">
        <f ca="1">SUM(INDIRECT(ADDRESS(ROW(F4562),COLUMN(F4562),4)):INDIRECT(ADDRESS(ROW(F4562)+N$5-1,COLUMN(F4562),4)))</f>
        <v>24500.000000000004</v>
      </c>
      <c r="K4562" s="18">
        <f t="shared" ca="1" si="1357"/>
        <v>16350</v>
      </c>
      <c r="L4562" s="18">
        <f t="shared" ca="1" si="1367"/>
        <v>0</v>
      </c>
      <c r="M4562" s="18">
        <f t="shared" ca="1" si="1351"/>
        <v>0</v>
      </c>
      <c r="N4562" s="34">
        <f t="shared" ca="1" si="1358"/>
        <v>17136.97346145413</v>
      </c>
      <c r="P4562" s="18">
        <f t="shared" ca="1" si="1352"/>
        <v>553.99636386718896</v>
      </c>
      <c r="Q4562" s="47">
        <f ca="1">SUM(L$15:L4562)-SUM(M$15:M4562)</f>
        <v>16350</v>
      </c>
      <c r="R4562" s="47" t="str">
        <f t="shared" ca="1" si="1353"/>
        <v>M4565</v>
      </c>
      <c r="S4562" s="40">
        <f t="shared" ca="1" si="1359"/>
        <v>0</v>
      </c>
      <c r="T4562" s="46">
        <f t="shared" ca="1" si="1360"/>
        <v>31</v>
      </c>
      <c r="X4562" s="74">
        <f t="shared" ca="1" si="1361"/>
        <v>0.55399636386718898</v>
      </c>
      <c r="Y4562" s="75">
        <f t="shared" ca="1" si="1362"/>
        <v>0.55399636386718898</v>
      </c>
      <c r="Z4562" s="74">
        <f t="shared" ca="1" si="1363"/>
        <v>1.74019358688304</v>
      </c>
      <c r="AA4562" s="76">
        <f t="shared" ca="1" si="1364"/>
        <v>553.99636386718896</v>
      </c>
      <c r="AB4562" s="76">
        <f t="shared" ca="1" si="1365"/>
        <v>1740.1935868830401</v>
      </c>
    </row>
    <row r="4563" spans="1:28" x14ac:dyDescent="0.25">
      <c r="A4563" s="2">
        <f t="shared" si="1366"/>
        <v>19</v>
      </c>
      <c r="B4563" s="16">
        <f ca="1">VLOOKUP(A4563,PERIODS!$O$4:$P$33,2,FALSE)</f>
        <v>3.5000000000000003E-2</v>
      </c>
      <c r="C4563" s="15"/>
      <c r="D4563" s="18">
        <v>4549</v>
      </c>
      <c r="E4563" s="34">
        <f t="shared" ca="1" si="1349"/>
        <v>17136.97346145413</v>
      </c>
      <c r="F4563" s="34">
        <f t="shared" ca="1" si="1350"/>
        <v>3500.0000000000005</v>
      </c>
      <c r="G4563" s="69">
        <f t="shared" ca="1" si="1354"/>
        <v>0</v>
      </c>
      <c r="H4563" s="34">
        <f t="shared" ca="1" si="1355"/>
        <v>1561.6112182850634</v>
      </c>
      <c r="I4563" s="34">
        <f t="shared" ca="1" si="1356"/>
        <v>5061.6112182850638</v>
      </c>
      <c r="J4563" s="18">
        <f ca="1">SUM(INDIRECT(ADDRESS(ROW(F4563),COLUMN(F4563),4)):INDIRECT(ADDRESS(ROW(F4563)+N$5-1,COLUMN(F4563),4)))</f>
        <v>24500.000000000004</v>
      </c>
      <c r="K4563" s="18">
        <f t="shared" ca="1" si="1357"/>
        <v>16350</v>
      </c>
      <c r="L4563" s="18">
        <f t="shared" ca="1" si="1367"/>
        <v>0</v>
      </c>
      <c r="M4563" s="18">
        <f t="shared" ca="1" si="1351"/>
        <v>0</v>
      </c>
      <c r="N4563" s="34">
        <f t="shared" ca="1" si="1358"/>
        <v>12075.362243169067</v>
      </c>
      <c r="P4563" s="18">
        <f t="shared" ca="1" si="1352"/>
        <v>1561.6112182850634</v>
      </c>
      <c r="Q4563" s="47">
        <f ca="1">SUM(L$15:L4563)-SUM(M$15:M4563)</f>
        <v>16350</v>
      </c>
      <c r="R4563" s="47" t="str">
        <f t="shared" ca="1" si="1353"/>
        <v>M4566</v>
      </c>
      <c r="S4563" s="40">
        <f t="shared" ca="1" si="1359"/>
        <v>0</v>
      </c>
      <c r="T4563" s="46">
        <f t="shared" ca="1" si="1360"/>
        <v>3</v>
      </c>
      <c r="X4563" s="74">
        <f t="shared" ca="1" si="1361"/>
        <v>1.5616112182850634</v>
      </c>
      <c r="Y4563" s="75">
        <f t="shared" ca="1" si="1362"/>
        <v>1.5616112182850634</v>
      </c>
      <c r="Z4563" s="74">
        <f t="shared" ca="1" si="1363"/>
        <v>4.7664949252701518</v>
      </c>
      <c r="AA4563" s="76">
        <f t="shared" ca="1" si="1364"/>
        <v>1561.6112182850634</v>
      </c>
      <c r="AB4563" s="76">
        <f t="shared" ca="1" si="1365"/>
        <v>4766.4949252701517</v>
      </c>
    </row>
    <row r="4564" spans="1:28" x14ac:dyDescent="0.25">
      <c r="A4564" s="2">
        <f t="shared" si="1366"/>
        <v>20</v>
      </c>
      <c r="B4564" s="16">
        <f ca="1">VLOOKUP(A4564,PERIODS!$O$4:$P$33,2,FALSE)</f>
        <v>3.5000000000000003E-2</v>
      </c>
      <c r="C4564" s="15"/>
      <c r="D4564" s="18">
        <v>4550</v>
      </c>
      <c r="E4564" s="34">
        <f t="shared" ca="1" si="1349"/>
        <v>12075.362243169067</v>
      </c>
      <c r="F4564" s="34">
        <f t="shared" ca="1" si="1350"/>
        <v>3500.0000000000005</v>
      </c>
      <c r="G4564" s="69">
        <f t="shared" ca="1" si="1354"/>
        <v>0</v>
      </c>
      <c r="H4564" s="34">
        <f t="shared" ca="1" si="1355"/>
        <v>1367.4199635154932</v>
      </c>
      <c r="I4564" s="34">
        <f t="shared" ca="1" si="1356"/>
        <v>4867.4199635154937</v>
      </c>
      <c r="J4564" s="18">
        <f ca="1">SUM(INDIRECT(ADDRESS(ROW(F4564),COLUMN(F4564),4)):INDIRECT(ADDRESS(ROW(F4564)+N$5-1,COLUMN(F4564),4)))</f>
        <v>24500.000000000004</v>
      </c>
      <c r="K4564" s="18">
        <f t="shared" ca="1" si="1357"/>
        <v>0</v>
      </c>
      <c r="L4564" s="18">
        <f t="shared" ca="1" si="1367"/>
        <v>0</v>
      </c>
      <c r="M4564" s="18">
        <f t="shared" ca="1" si="1351"/>
        <v>16350</v>
      </c>
      <c r="N4564" s="34">
        <f t="shared" ca="1" si="1358"/>
        <v>23557.942279653573</v>
      </c>
      <c r="P4564" s="18">
        <f t="shared" ca="1" si="1352"/>
        <v>1367.4199635154932</v>
      </c>
      <c r="Q4564" s="47">
        <f ca="1">SUM(L$15:L4564)-SUM(M$15:M4564)</f>
        <v>0</v>
      </c>
      <c r="R4564" s="47" t="str">
        <f t="shared" ca="1" si="1353"/>
        <v>M4567</v>
      </c>
      <c r="S4564" s="40">
        <f t="shared" ca="1" si="1359"/>
        <v>0</v>
      </c>
      <c r="T4564" s="46">
        <f t="shared" ca="1" si="1360"/>
        <v>37</v>
      </c>
      <c r="X4564" s="74">
        <f t="shared" ca="1" si="1361"/>
        <v>1.3674199635154933</v>
      </c>
      <c r="Y4564" s="75">
        <f t="shared" ca="1" si="1362"/>
        <v>1.3674199635154933</v>
      </c>
      <c r="Z4564" s="74">
        <f t="shared" ca="1" si="1363"/>
        <v>3.925210433844271</v>
      </c>
      <c r="AA4564" s="76">
        <f t="shared" ca="1" si="1364"/>
        <v>1367.4199635154932</v>
      </c>
      <c r="AB4564" s="76">
        <f t="shared" ca="1" si="1365"/>
        <v>3925.2104338442709</v>
      </c>
    </row>
    <row r="4565" spans="1:28" x14ac:dyDescent="0.25">
      <c r="A4565" s="2">
        <f t="shared" si="1366"/>
        <v>21</v>
      </c>
      <c r="B4565" s="16">
        <f ca="1">VLOOKUP(A4565,PERIODS!$O$4:$P$33,2,FALSE)</f>
        <v>3.5000000000000003E-2</v>
      </c>
      <c r="C4565" s="15"/>
      <c r="D4565" s="18">
        <v>4551</v>
      </c>
      <c r="E4565" s="34">
        <f t="shared" ca="1" si="1349"/>
        <v>23557.942279653573</v>
      </c>
      <c r="F4565" s="34">
        <f t="shared" ca="1" si="1350"/>
        <v>3500.0000000000005</v>
      </c>
      <c r="G4565" s="69">
        <f t="shared" ca="1" si="1354"/>
        <v>0</v>
      </c>
      <c r="H4565" s="34">
        <f t="shared" ca="1" si="1355"/>
        <v>936.94625277767818</v>
      </c>
      <c r="I4565" s="34">
        <f t="shared" ca="1" si="1356"/>
        <v>4436.9462527776786</v>
      </c>
      <c r="J4565" s="18">
        <f ca="1">SUM(INDIRECT(ADDRESS(ROW(F4565),COLUMN(F4565),4)):INDIRECT(ADDRESS(ROW(F4565)+N$5-1,COLUMN(F4565),4)))</f>
        <v>24500.000000000004</v>
      </c>
      <c r="K4565" s="18">
        <f t="shared" ca="1" si="1357"/>
        <v>16350</v>
      </c>
      <c r="L4565" s="18">
        <f t="shared" ca="1" si="1367"/>
        <v>16350</v>
      </c>
      <c r="M4565" s="18">
        <f t="shared" ca="1" si="1351"/>
        <v>0</v>
      </c>
      <c r="N4565" s="34">
        <f t="shared" ca="1" si="1358"/>
        <v>19120.996026875895</v>
      </c>
      <c r="P4565" s="18">
        <f t="shared" ca="1" si="1352"/>
        <v>936.94625277767818</v>
      </c>
      <c r="Q4565" s="47">
        <f ca="1">SUM(L$15:L4565)-SUM(M$15:M4565)</f>
        <v>16350</v>
      </c>
      <c r="R4565" s="47" t="str">
        <f t="shared" ca="1" si="1353"/>
        <v>M4568</v>
      </c>
      <c r="S4565" s="40">
        <f t="shared" ca="1" si="1359"/>
        <v>0</v>
      </c>
      <c r="T4565" s="46">
        <f t="shared" ca="1" si="1360"/>
        <v>49</v>
      </c>
      <c r="X4565" s="74">
        <f t="shared" ca="1" si="1361"/>
        <v>0.93694625277767818</v>
      </c>
      <c r="Y4565" s="75">
        <f t="shared" ca="1" si="1362"/>
        <v>0.93694625277767818</v>
      </c>
      <c r="Z4565" s="74">
        <f t="shared" ca="1" si="1363"/>
        <v>2.5521758064325293</v>
      </c>
      <c r="AA4565" s="76">
        <f t="shared" ca="1" si="1364"/>
        <v>936.94625277767818</v>
      </c>
      <c r="AB4565" s="76">
        <f t="shared" ca="1" si="1365"/>
        <v>2552.1758064325295</v>
      </c>
    </row>
    <row r="4566" spans="1:28" x14ac:dyDescent="0.25">
      <c r="A4566" s="2">
        <f t="shared" si="1366"/>
        <v>22</v>
      </c>
      <c r="B4566" s="16">
        <f ca="1">VLOOKUP(A4566,PERIODS!$O$4:$P$33,2,FALSE)</f>
        <v>3.5000000000000003E-2</v>
      </c>
      <c r="C4566" s="15"/>
      <c r="D4566" s="18">
        <v>4552</v>
      </c>
      <c r="E4566" s="34">
        <f t="shared" ca="1" si="1349"/>
        <v>19120.996026875895</v>
      </c>
      <c r="F4566" s="34">
        <f t="shared" ca="1" si="1350"/>
        <v>3500.0000000000005</v>
      </c>
      <c r="G4566" s="69">
        <f t="shared" ca="1" si="1354"/>
        <v>0</v>
      </c>
      <c r="H4566" s="34">
        <f t="shared" ca="1" si="1355"/>
        <v>306.56385988655188</v>
      </c>
      <c r="I4566" s="34">
        <f t="shared" ca="1" si="1356"/>
        <v>3806.5638598865526</v>
      </c>
      <c r="J4566" s="18">
        <f ca="1">SUM(INDIRECT(ADDRESS(ROW(F4566),COLUMN(F4566),4)):INDIRECT(ADDRESS(ROW(F4566)+N$5-1,COLUMN(F4566),4)))</f>
        <v>25000.000000000004</v>
      </c>
      <c r="K4566" s="18">
        <f t="shared" ca="1" si="1357"/>
        <v>16350</v>
      </c>
      <c r="L4566" s="18">
        <f t="shared" ca="1" si="1367"/>
        <v>0</v>
      </c>
      <c r="M4566" s="18">
        <f t="shared" ca="1" si="1351"/>
        <v>0</v>
      </c>
      <c r="N4566" s="34">
        <f t="shared" ca="1" si="1358"/>
        <v>15314.432166989343</v>
      </c>
      <c r="P4566" s="18">
        <f t="shared" ca="1" si="1352"/>
        <v>306.56385988655188</v>
      </c>
      <c r="Q4566" s="47">
        <f ca="1">SUM(L$15:L4566)-SUM(M$15:M4566)</f>
        <v>16350</v>
      </c>
      <c r="R4566" s="47" t="str">
        <f t="shared" ca="1" si="1353"/>
        <v>M4569</v>
      </c>
      <c r="S4566" s="40">
        <f t="shared" ca="1" si="1359"/>
        <v>0</v>
      </c>
      <c r="T4566" s="46">
        <f t="shared" ca="1" si="1360"/>
        <v>37</v>
      </c>
      <c r="X4566" s="74">
        <f t="shared" ca="1" si="1361"/>
        <v>0.30656385988655188</v>
      </c>
      <c r="Y4566" s="75">
        <f t="shared" ca="1" si="1362"/>
        <v>0.30656385988655188</v>
      </c>
      <c r="Z4566" s="74">
        <f t="shared" ca="1" si="1363"/>
        <v>1.3587482342148527</v>
      </c>
      <c r="AA4566" s="76">
        <f t="shared" ca="1" si="1364"/>
        <v>306.56385988655188</v>
      </c>
      <c r="AB4566" s="76">
        <f t="shared" ca="1" si="1365"/>
        <v>1358.7482342148528</v>
      </c>
    </row>
    <row r="4567" spans="1:28" x14ac:dyDescent="0.25">
      <c r="A4567" s="2">
        <f t="shared" si="1366"/>
        <v>23</v>
      </c>
      <c r="B4567" s="16">
        <f ca="1">VLOOKUP(A4567,PERIODS!$O$4:$P$33,2,FALSE)</f>
        <v>3.5000000000000003E-2</v>
      </c>
      <c r="C4567" s="15"/>
      <c r="D4567" s="18">
        <v>4553</v>
      </c>
      <c r="E4567" s="34">
        <f t="shared" ca="1" si="1349"/>
        <v>15314.432166989343</v>
      </c>
      <c r="F4567" s="34">
        <f t="shared" ca="1" si="1350"/>
        <v>3500.0000000000005</v>
      </c>
      <c r="G4567" s="69">
        <f t="shared" ca="1" si="1354"/>
        <v>0</v>
      </c>
      <c r="H4567" s="34">
        <f t="shared" ca="1" si="1355"/>
        <v>397.70952742769794</v>
      </c>
      <c r="I4567" s="34">
        <f t="shared" ca="1" si="1356"/>
        <v>3897.7095274276985</v>
      </c>
      <c r="J4567" s="18">
        <f ca="1">SUM(INDIRECT(ADDRESS(ROW(F4567),COLUMN(F4567),4)):INDIRECT(ADDRESS(ROW(F4567)+N$5-1,COLUMN(F4567),4)))</f>
        <v>25500.000000000004</v>
      </c>
      <c r="K4567" s="18">
        <f t="shared" ca="1" si="1357"/>
        <v>16350</v>
      </c>
      <c r="L4567" s="18">
        <f t="shared" ca="1" si="1367"/>
        <v>0</v>
      </c>
      <c r="M4567" s="18">
        <f t="shared" ca="1" si="1351"/>
        <v>0</v>
      </c>
      <c r="N4567" s="34">
        <f t="shared" ca="1" si="1358"/>
        <v>11416.722639561645</v>
      </c>
      <c r="P4567" s="18">
        <f t="shared" ca="1" si="1352"/>
        <v>397.70952742769794</v>
      </c>
      <c r="Q4567" s="47">
        <f ca="1">SUM(L$15:L4567)-SUM(M$15:M4567)</f>
        <v>16350</v>
      </c>
      <c r="R4567" s="47" t="str">
        <f t="shared" ca="1" si="1353"/>
        <v>M4570</v>
      </c>
      <c r="S4567" s="40">
        <f t="shared" ca="1" si="1359"/>
        <v>0</v>
      </c>
      <c r="T4567" s="46">
        <f t="shared" ca="1" si="1360"/>
        <v>40</v>
      </c>
      <c r="X4567" s="74">
        <f t="shared" ca="1" si="1361"/>
        <v>0.39770952742769794</v>
      </c>
      <c r="Y4567" s="75">
        <f t="shared" ca="1" si="1362"/>
        <v>0.39770952742769794</v>
      </c>
      <c r="Z4567" s="74">
        <f t="shared" ca="1" si="1363"/>
        <v>1.4884116243561705</v>
      </c>
      <c r="AA4567" s="76">
        <f t="shared" ca="1" si="1364"/>
        <v>397.70952742769794</v>
      </c>
      <c r="AB4567" s="76">
        <f t="shared" ca="1" si="1365"/>
        <v>1488.4116243561705</v>
      </c>
    </row>
    <row r="4568" spans="1:28" x14ac:dyDescent="0.25">
      <c r="A4568" s="2">
        <f t="shared" si="1366"/>
        <v>24</v>
      </c>
      <c r="B4568" s="16">
        <f ca="1">VLOOKUP(A4568,PERIODS!$O$4:$P$33,2,FALSE)</f>
        <v>3.5000000000000003E-2</v>
      </c>
      <c r="C4568" s="15"/>
      <c r="D4568" s="18">
        <v>4554</v>
      </c>
      <c r="E4568" s="34">
        <f t="shared" ca="1" si="1349"/>
        <v>11416.722639561645</v>
      </c>
      <c r="F4568" s="34">
        <f t="shared" ca="1" si="1350"/>
        <v>3500.0000000000005</v>
      </c>
      <c r="G4568" s="69">
        <f t="shared" ca="1" si="1354"/>
        <v>0</v>
      </c>
      <c r="H4568" s="34">
        <f t="shared" ca="1" si="1355"/>
        <v>1133.9625959813811</v>
      </c>
      <c r="I4568" s="34">
        <f t="shared" ca="1" si="1356"/>
        <v>4633.962595981382</v>
      </c>
      <c r="J4568" s="18">
        <f ca="1">SUM(INDIRECT(ADDRESS(ROW(F4568),COLUMN(F4568),4)):INDIRECT(ADDRESS(ROW(F4568)+N$5-1,COLUMN(F4568),4)))</f>
        <v>26000</v>
      </c>
      <c r="K4568" s="18">
        <f t="shared" ca="1" si="1357"/>
        <v>0</v>
      </c>
      <c r="L4568" s="18">
        <f t="shared" ca="1" si="1367"/>
        <v>0</v>
      </c>
      <c r="M4568" s="18">
        <f t="shared" ca="1" si="1351"/>
        <v>16350</v>
      </c>
      <c r="N4568" s="34">
        <f t="shared" ca="1" si="1358"/>
        <v>23132.760043580263</v>
      </c>
      <c r="P4568" s="18">
        <f t="shared" ca="1" si="1352"/>
        <v>1133.9625959813811</v>
      </c>
      <c r="Q4568" s="47">
        <f ca="1">SUM(L$15:L4568)-SUM(M$15:M4568)</f>
        <v>0</v>
      </c>
      <c r="R4568" s="47" t="str">
        <f t="shared" ca="1" si="1353"/>
        <v>M4571</v>
      </c>
      <c r="S4568" s="40">
        <f t="shared" ca="1" si="1359"/>
        <v>0</v>
      </c>
      <c r="T4568" s="46">
        <f t="shared" ca="1" si="1360"/>
        <v>70</v>
      </c>
      <c r="X4568" s="74">
        <f t="shared" ca="1" si="1361"/>
        <v>1.133962595981381</v>
      </c>
      <c r="Y4568" s="75">
        <f t="shared" ca="1" si="1362"/>
        <v>1.133962595981381</v>
      </c>
      <c r="Z4568" s="74">
        <f t="shared" ca="1" si="1363"/>
        <v>3.1079476725238537</v>
      </c>
      <c r="AA4568" s="76">
        <f t="shared" ca="1" si="1364"/>
        <v>1133.9625959813811</v>
      </c>
      <c r="AB4568" s="76">
        <f t="shared" ca="1" si="1365"/>
        <v>3107.9476725238537</v>
      </c>
    </row>
    <row r="4569" spans="1:28" x14ac:dyDescent="0.25">
      <c r="A4569" s="2">
        <f t="shared" si="1366"/>
        <v>25</v>
      </c>
      <c r="B4569" s="16">
        <f ca="1">VLOOKUP(A4569,PERIODS!$O$4:$P$33,2,FALSE)</f>
        <v>3.5000000000000003E-2</v>
      </c>
      <c r="C4569" s="15"/>
      <c r="D4569" s="18">
        <v>4555</v>
      </c>
      <c r="E4569" s="34">
        <f t="shared" ca="1" si="1349"/>
        <v>23132.760043580263</v>
      </c>
      <c r="F4569" s="34">
        <f t="shared" ca="1" si="1350"/>
        <v>3500.0000000000005</v>
      </c>
      <c r="G4569" s="69">
        <f t="shared" ca="1" si="1354"/>
        <v>0</v>
      </c>
      <c r="H4569" s="34">
        <f t="shared" ca="1" si="1355"/>
        <v>-398.98833781532039</v>
      </c>
      <c r="I4569" s="34">
        <f t="shared" ca="1" si="1356"/>
        <v>3101.0116621846801</v>
      </c>
      <c r="J4569" s="18">
        <f ca="1">SUM(INDIRECT(ADDRESS(ROW(F4569),COLUMN(F4569),4)):INDIRECT(ADDRESS(ROW(F4569)+N$5-1,COLUMN(F4569),4)))</f>
        <v>24900</v>
      </c>
      <c r="K4569" s="18">
        <f t="shared" ca="1" si="1357"/>
        <v>16350</v>
      </c>
      <c r="L4569" s="18">
        <f t="shared" ca="1" si="1367"/>
        <v>16350</v>
      </c>
      <c r="M4569" s="18">
        <f t="shared" ca="1" si="1351"/>
        <v>0</v>
      </c>
      <c r="N4569" s="34">
        <f t="shared" ca="1" si="1358"/>
        <v>20031.748381395584</v>
      </c>
      <c r="P4569" s="18">
        <f t="shared" ca="1" si="1352"/>
        <v>398.98833781532039</v>
      </c>
      <c r="Q4569" s="47">
        <f ca="1">SUM(L$15:L4569)-SUM(M$15:M4569)</f>
        <v>16350</v>
      </c>
      <c r="R4569" s="47" t="str">
        <f t="shared" ca="1" si="1353"/>
        <v>M4572</v>
      </c>
      <c r="S4569" s="40">
        <f t="shared" ca="1" si="1359"/>
        <v>0</v>
      </c>
      <c r="T4569" s="46">
        <f t="shared" ca="1" si="1360"/>
        <v>26</v>
      </c>
      <c r="X4569" s="74">
        <f t="shared" ca="1" si="1361"/>
        <v>-0.39898833781532039</v>
      </c>
      <c r="Y4569" s="75">
        <f t="shared" ca="1" si="1362"/>
        <v>-0.39898833781532039</v>
      </c>
      <c r="Z4569" s="74">
        <f t="shared" ca="1" si="1363"/>
        <v>0.67099852661655313</v>
      </c>
      <c r="AA4569" s="76">
        <f t="shared" ca="1" si="1364"/>
        <v>-398.98833781532039</v>
      </c>
      <c r="AB4569" s="76">
        <f t="shared" ca="1" si="1365"/>
        <v>670.99852661655314</v>
      </c>
    </row>
    <row r="4570" spans="1:28" x14ac:dyDescent="0.25">
      <c r="A4570" s="2">
        <f t="shared" si="1366"/>
        <v>26</v>
      </c>
      <c r="B4570" s="16">
        <f ca="1">VLOOKUP(A4570,PERIODS!$O$4:$P$33,2,FALSE)</f>
        <v>3.5000000000000003E-2</v>
      </c>
      <c r="C4570" s="15"/>
      <c r="D4570" s="18">
        <v>4556</v>
      </c>
      <c r="E4570" s="34">
        <f t="shared" ca="1" si="1349"/>
        <v>20031.748381395584</v>
      </c>
      <c r="F4570" s="34">
        <f t="shared" ca="1" si="1350"/>
        <v>3500.0000000000005</v>
      </c>
      <c r="G4570" s="69">
        <f t="shared" ca="1" si="1354"/>
        <v>0</v>
      </c>
      <c r="H4570" s="34">
        <f t="shared" ca="1" si="1355"/>
        <v>1015.9250442894745</v>
      </c>
      <c r="I4570" s="34">
        <f t="shared" ca="1" si="1356"/>
        <v>4515.9250442894754</v>
      </c>
      <c r="J4570" s="18">
        <f ca="1">SUM(INDIRECT(ADDRESS(ROW(F4570),COLUMN(F4570),4)):INDIRECT(ADDRESS(ROW(F4570)+N$5-1,COLUMN(F4570),4)))</f>
        <v>23900</v>
      </c>
      <c r="K4570" s="18">
        <f t="shared" ca="1" si="1357"/>
        <v>16350</v>
      </c>
      <c r="L4570" s="18">
        <f t="shared" ca="1" si="1367"/>
        <v>0</v>
      </c>
      <c r="M4570" s="18">
        <f t="shared" ca="1" si="1351"/>
        <v>0</v>
      </c>
      <c r="N4570" s="34">
        <f t="shared" ca="1" si="1358"/>
        <v>15515.823337106109</v>
      </c>
      <c r="P4570" s="18">
        <f t="shared" ca="1" si="1352"/>
        <v>1015.9250442894745</v>
      </c>
      <c r="Q4570" s="47">
        <f ca="1">SUM(L$15:L4570)-SUM(M$15:M4570)</f>
        <v>16350</v>
      </c>
      <c r="R4570" s="47" t="str">
        <f t="shared" ca="1" si="1353"/>
        <v>M4573</v>
      </c>
      <c r="S4570" s="40">
        <f t="shared" ca="1" si="1359"/>
        <v>0</v>
      </c>
      <c r="T4570" s="46">
        <f t="shared" ca="1" si="1360"/>
        <v>87</v>
      </c>
      <c r="X4570" s="74">
        <f t="shared" ca="1" si="1361"/>
        <v>1.0159250442894745</v>
      </c>
      <c r="Y4570" s="75">
        <f t="shared" ca="1" si="1362"/>
        <v>1.0159250442894745</v>
      </c>
      <c r="Z4570" s="74">
        <f t="shared" ca="1" si="1363"/>
        <v>2.7619171116969317</v>
      </c>
      <c r="AA4570" s="76">
        <f t="shared" ca="1" si="1364"/>
        <v>1015.9250442894745</v>
      </c>
      <c r="AB4570" s="76">
        <f t="shared" ca="1" si="1365"/>
        <v>2761.9171116969314</v>
      </c>
    </row>
    <row r="4571" spans="1:28" x14ac:dyDescent="0.25">
      <c r="A4571" s="2">
        <f t="shared" si="1366"/>
        <v>27</v>
      </c>
      <c r="B4571" s="16">
        <f ca="1">VLOOKUP(A4571,PERIODS!$O$4:$P$33,2,FALSE)</f>
        <v>3.5000000000000003E-2</v>
      </c>
      <c r="C4571" s="15"/>
      <c r="D4571" s="18">
        <v>4557</v>
      </c>
      <c r="E4571" s="34">
        <f t="shared" ca="1" si="1349"/>
        <v>15515.823337106109</v>
      </c>
      <c r="F4571" s="34">
        <f t="shared" ca="1" si="1350"/>
        <v>3500.0000000000005</v>
      </c>
      <c r="G4571" s="69">
        <f t="shared" ca="1" si="1354"/>
        <v>0</v>
      </c>
      <c r="H4571" s="34">
        <f t="shared" ca="1" si="1355"/>
        <v>-731.87007644541711</v>
      </c>
      <c r="I4571" s="34">
        <f t="shared" ca="1" si="1356"/>
        <v>2768.1299235545835</v>
      </c>
      <c r="J4571" s="18">
        <f ca="1">SUM(INDIRECT(ADDRESS(ROW(F4571),COLUMN(F4571),4)):INDIRECT(ADDRESS(ROW(F4571)+N$5-1,COLUMN(F4571),4)))</f>
        <v>22900</v>
      </c>
      <c r="K4571" s="18">
        <f t="shared" ca="1" si="1357"/>
        <v>16350</v>
      </c>
      <c r="L4571" s="18">
        <f t="shared" ca="1" si="1367"/>
        <v>0</v>
      </c>
      <c r="M4571" s="18">
        <f t="shared" ca="1" si="1351"/>
        <v>0</v>
      </c>
      <c r="N4571" s="34">
        <f t="shared" ca="1" si="1358"/>
        <v>12747.693413551526</v>
      </c>
      <c r="P4571" s="18">
        <f t="shared" ca="1" si="1352"/>
        <v>731.87007644541711</v>
      </c>
      <c r="Q4571" s="47">
        <f ca="1">SUM(L$15:L4571)-SUM(M$15:M4571)</f>
        <v>16350</v>
      </c>
      <c r="R4571" s="47" t="str">
        <f t="shared" ca="1" si="1353"/>
        <v>M4574</v>
      </c>
      <c r="S4571" s="40">
        <f t="shared" ca="1" si="1359"/>
        <v>0</v>
      </c>
      <c r="T4571" s="46">
        <f t="shared" ca="1" si="1360"/>
        <v>75</v>
      </c>
      <c r="X4571" s="74">
        <f t="shared" ca="1" si="1361"/>
        <v>-0.73187007644541713</v>
      </c>
      <c r="Y4571" s="75">
        <f t="shared" ca="1" si="1362"/>
        <v>-0.73187007644541713</v>
      </c>
      <c r="Z4571" s="74">
        <f t="shared" ca="1" si="1363"/>
        <v>0.48100862557662971</v>
      </c>
      <c r="AA4571" s="76">
        <f t="shared" ca="1" si="1364"/>
        <v>-731.87007644541711</v>
      </c>
      <c r="AB4571" s="76">
        <f t="shared" ca="1" si="1365"/>
        <v>481.0086255766297</v>
      </c>
    </row>
    <row r="4572" spans="1:28" x14ac:dyDescent="0.25">
      <c r="A4572" s="2">
        <f t="shared" si="1366"/>
        <v>28</v>
      </c>
      <c r="B4572" s="16">
        <f ca="1">VLOOKUP(A4572,PERIODS!$O$4:$P$33,2,FALSE)</f>
        <v>0.04</v>
      </c>
      <c r="C4572" s="15"/>
      <c r="D4572" s="18">
        <v>4558</v>
      </c>
      <c r="E4572" s="34">
        <f t="shared" ca="1" si="1349"/>
        <v>12747.693413551526</v>
      </c>
      <c r="F4572" s="34">
        <f t="shared" ca="1" si="1350"/>
        <v>4000</v>
      </c>
      <c r="G4572" s="69">
        <f t="shared" ca="1" si="1354"/>
        <v>0</v>
      </c>
      <c r="H4572" s="34">
        <f t="shared" ca="1" si="1355"/>
        <v>-204.78242303541776</v>
      </c>
      <c r="I4572" s="34">
        <f t="shared" ca="1" si="1356"/>
        <v>3795.2175769645823</v>
      </c>
      <c r="J4572" s="18">
        <f ca="1">SUM(INDIRECT(ADDRESS(ROW(F4572),COLUMN(F4572),4)):INDIRECT(ADDRESS(ROW(F4572)+N$5-1,COLUMN(F4572),4)))</f>
        <v>21900</v>
      </c>
      <c r="K4572" s="18">
        <f t="shared" ca="1" si="1357"/>
        <v>0</v>
      </c>
      <c r="L4572" s="18">
        <f t="shared" ca="1" si="1367"/>
        <v>0</v>
      </c>
      <c r="M4572" s="18">
        <f t="shared" ca="1" si="1351"/>
        <v>16350</v>
      </c>
      <c r="N4572" s="34">
        <f t="shared" ca="1" si="1358"/>
        <v>25302.475836586942</v>
      </c>
      <c r="P4572" s="18">
        <f t="shared" ca="1" si="1352"/>
        <v>204.78242303541776</v>
      </c>
      <c r="Q4572" s="47">
        <f ca="1">SUM(L$15:L4572)-SUM(M$15:M4572)</f>
        <v>0</v>
      </c>
      <c r="R4572" s="47" t="str">
        <f t="shared" ca="1" si="1353"/>
        <v>M4575</v>
      </c>
      <c r="S4572" s="40">
        <f t="shared" ca="1" si="1359"/>
        <v>0</v>
      </c>
      <c r="T4572" s="46">
        <f t="shared" ca="1" si="1360"/>
        <v>39</v>
      </c>
      <c r="X4572" s="74">
        <f t="shared" ca="1" si="1361"/>
        <v>-0.20478242303541777</v>
      </c>
      <c r="Y4572" s="75">
        <f t="shared" ca="1" si="1362"/>
        <v>-0.20478242303541777</v>
      </c>
      <c r="Z4572" s="74">
        <f t="shared" ca="1" si="1363"/>
        <v>0.81482458418571724</v>
      </c>
      <c r="AA4572" s="76">
        <f t="shared" ca="1" si="1364"/>
        <v>-204.78242303541776</v>
      </c>
      <c r="AB4572" s="76">
        <f t="shared" ca="1" si="1365"/>
        <v>814.82458418571719</v>
      </c>
    </row>
    <row r="4573" spans="1:28" x14ac:dyDescent="0.25">
      <c r="A4573" s="2">
        <f t="shared" si="1366"/>
        <v>29</v>
      </c>
      <c r="B4573" s="16">
        <f ca="1">VLOOKUP(A4573,PERIODS!$O$4:$P$33,2,FALSE)</f>
        <v>0.04</v>
      </c>
      <c r="C4573" s="15"/>
      <c r="D4573" s="18">
        <v>4559</v>
      </c>
      <c r="E4573" s="34">
        <f t="shared" ca="1" si="1349"/>
        <v>25302.475836586942</v>
      </c>
      <c r="F4573" s="34">
        <f t="shared" ca="1" si="1350"/>
        <v>4000</v>
      </c>
      <c r="G4573" s="69">
        <f t="shared" ca="1" si="1354"/>
        <v>0</v>
      </c>
      <c r="H4573" s="34">
        <f t="shared" ca="1" si="1355"/>
        <v>1617.961313442207</v>
      </c>
      <c r="I4573" s="34">
        <f t="shared" ca="1" si="1356"/>
        <v>5617.961313442207</v>
      </c>
      <c r="J4573" s="18">
        <f ca="1">SUM(INDIRECT(ADDRESS(ROW(F4573),COLUMN(F4573),4)):INDIRECT(ADDRESS(ROW(F4573)+N$5-1,COLUMN(F4573),4)))</f>
        <v>21200</v>
      </c>
      <c r="K4573" s="18">
        <f t="shared" ca="1" si="1357"/>
        <v>0</v>
      </c>
      <c r="L4573" s="18">
        <f t="shared" ca="1" si="1367"/>
        <v>0</v>
      </c>
      <c r="M4573" s="18">
        <f t="shared" ca="1" si="1351"/>
        <v>0</v>
      </c>
      <c r="N4573" s="34">
        <f t="shared" ca="1" si="1358"/>
        <v>19684.514523144735</v>
      </c>
      <c r="P4573" s="18">
        <f t="shared" ca="1" si="1352"/>
        <v>1617.961313442207</v>
      </c>
      <c r="Q4573" s="47">
        <f ca="1">SUM(L$15:L4573)-SUM(M$15:M4573)</f>
        <v>0</v>
      </c>
      <c r="R4573" s="47" t="str">
        <f t="shared" ca="1" si="1353"/>
        <v>M4576</v>
      </c>
      <c r="S4573" s="40">
        <f t="shared" ca="1" si="1359"/>
        <v>0</v>
      </c>
      <c r="T4573" s="46">
        <f t="shared" ca="1" si="1360"/>
        <v>65</v>
      </c>
      <c r="X4573" s="74">
        <f t="shared" ca="1" si="1361"/>
        <v>1.6179613134422071</v>
      </c>
      <c r="Y4573" s="75">
        <f t="shared" ca="1" si="1362"/>
        <v>1.6179613134422071</v>
      </c>
      <c r="Z4573" s="74">
        <f t="shared" ca="1" si="1363"/>
        <v>5.0427991430630996</v>
      </c>
      <c r="AA4573" s="76">
        <f t="shared" ca="1" si="1364"/>
        <v>1617.961313442207</v>
      </c>
      <c r="AB4573" s="76">
        <f t="shared" ca="1" si="1365"/>
        <v>5042.7991430631</v>
      </c>
    </row>
    <row r="4574" spans="1:28" x14ac:dyDescent="0.25">
      <c r="A4574" s="2">
        <f t="shared" si="1366"/>
        <v>30</v>
      </c>
      <c r="B4574" s="16">
        <f ca="1">VLOOKUP(A4574,PERIODS!$O$4:$P$33,2,FALSE)</f>
        <v>0.04</v>
      </c>
      <c r="C4574" s="15"/>
      <c r="D4574" s="18">
        <v>4560</v>
      </c>
      <c r="E4574" s="34">
        <f t="shared" ca="1" si="1349"/>
        <v>19684.514523144735</v>
      </c>
      <c r="F4574" s="34">
        <f t="shared" ca="1" si="1350"/>
        <v>4000</v>
      </c>
      <c r="G4574" s="69">
        <f t="shared" ca="1" si="1354"/>
        <v>0</v>
      </c>
      <c r="H4574" s="34">
        <f t="shared" ca="1" si="1355"/>
        <v>1078.1226780815903</v>
      </c>
      <c r="I4574" s="34">
        <f t="shared" ca="1" si="1356"/>
        <v>5078.1226780815905</v>
      </c>
      <c r="J4574" s="18">
        <f ca="1">SUM(INDIRECT(ADDRESS(ROW(F4574),COLUMN(F4574),4)):INDIRECT(ADDRESS(ROW(F4574)+N$5-1,COLUMN(F4574),4)))</f>
        <v>20500</v>
      </c>
      <c r="K4574" s="18">
        <f t="shared" ca="1" si="1357"/>
        <v>16350</v>
      </c>
      <c r="L4574" s="18">
        <f t="shared" ca="1" si="1367"/>
        <v>16350</v>
      </c>
      <c r="M4574" s="18">
        <f t="shared" ca="1" si="1351"/>
        <v>0</v>
      </c>
      <c r="N4574" s="34">
        <f t="shared" ca="1" si="1358"/>
        <v>14606.391845063145</v>
      </c>
      <c r="P4574" s="18">
        <f t="shared" ca="1" si="1352"/>
        <v>1078.1226780815903</v>
      </c>
      <c r="Q4574" s="47">
        <f ca="1">SUM(L$15:L4574)-SUM(M$15:M4574)</f>
        <v>16350</v>
      </c>
      <c r="R4574" s="47" t="str">
        <f t="shared" ca="1" si="1353"/>
        <v>M4577</v>
      </c>
      <c r="S4574" s="40">
        <f t="shared" ca="1" si="1359"/>
        <v>0</v>
      </c>
      <c r="T4574" s="46">
        <f t="shared" ca="1" si="1360"/>
        <v>2</v>
      </c>
      <c r="X4574" s="74">
        <f t="shared" ca="1" si="1361"/>
        <v>1.0781226780815902</v>
      </c>
      <c r="Y4574" s="75">
        <f t="shared" ca="1" si="1362"/>
        <v>1.0781226780815902</v>
      </c>
      <c r="Z4574" s="74">
        <f t="shared" ca="1" si="1363"/>
        <v>2.9391566253783932</v>
      </c>
      <c r="AA4574" s="76">
        <f t="shared" ca="1" si="1364"/>
        <v>1078.1226780815903</v>
      </c>
      <c r="AB4574" s="76">
        <f t="shared" ca="1" si="1365"/>
        <v>2939.1566253783931</v>
      </c>
    </row>
    <row r="4575" spans="1:28" x14ac:dyDescent="0.25">
      <c r="A4575" s="2">
        <f t="shared" si="1366"/>
        <v>1</v>
      </c>
      <c r="B4575" s="16">
        <f ca="1">VLOOKUP(A4575,PERIODS!$O$4:$P$33,2,FALSE)</f>
        <v>2.4E-2</v>
      </c>
      <c r="C4575" s="15"/>
      <c r="D4575" s="18">
        <v>4561</v>
      </c>
      <c r="E4575" s="34">
        <f t="shared" ca="1" si="1349"/>
        <v>14606.391845063145</v>
      </c>
      <c r="F4575" s="34">
        <f t="shared" ca="1" si="1350"/>
        <v>2400</v>
      </c>
      <c r="G4575" s="69">
        <f t="shared" ca="1" si="1354"/>
        <v>0</v>
      </c>
      <c r="H4575" s="34">
        <f t="shared" ca="1" si="1355"/>
        <v>-37.001180814522968</v>
      </c>
      <c r="I4575" s="34">
        <f t="shared" ca="1" si="1356"/>
        <v>2362.9988191854773</v>
      </c>
      <c r="J4575" s="18">
        <f ca="1">SUM(INDIRECT(ADDRESS(ROW(F4575),COLUMN(F4575),4)):INDIRECT(ADDRESS(ROW(F4575)+N$5-1,COLUMN(F4575),4)))</f>
        <v>19800</v>
      </c>
      <c r="K4575" s="18">
        <f t="shared" ca="1" si="1357"/>
        <v>16350</v>
      </c>
      <c r="L4575" s="18">
        <f t="shared" ca="1" si="1367"/>
        <v>0</v>
      </c>
      <c r="M4575" s="18">
        <f t="shared" ca="1" si="1351"/>
        <v>0</v>
      </c>
      <c r="N4575" s="34">
        <f t="shared" ca="1" si="1358"/>
        <v>12243.393025877667</v>
      </c>
      <c r="P4575" s="18">
        <f t="shared" ca="1" si="1352"/>
        <v>37.001180814522968</v>
      </c>
      <c r="Q4575" s="47">
        <f ca="1">SUM(L$15:L4575)-SUM(M$15:M4575)</f>
        <v>16350</v>
      </c>
      <c r="R4575" s="47" t="str">
        <f t="shared" ca="1" si="1353"/>
        <v>M4578</v>
      </c>
      <c r="S4575" s="40">
        <f t="shared" ca="1" si="1359"/>
        <v>0</v>
      </c>
      <c r="T4575" s="46">
        <f t="shared" ca="1" si="1360"/>
        <v>44</v>
      </c>
      <c r="X4575" s="74">
        <f t="shared" ca="1" si="1361"/>
        <v>-3.7001180814522971E-2</v>
      </c>
      <c r="Y4575" s="75">
        <f t="shared" ca="1" si="1362"/>
        <v>-3.7001180814522971E-2</v>
      </c>
      <c r="Z4575" s="74">
        <f t="shared" ca="1" si="1363"/>
        <v>0.96367499742694918</v>
      </c>
      <c r="AA4575" s="76">
        <f t="shared" ca="1" si="1364"/>
        <v>-37.001180814522968</v>
      </c>
      <c r="AB4575" s="76">
        <f t="shared" ca="1" si="1365"/>
        <v>963.67499742694918</v>
      </c>
    </row>
    <row r="4576" spans="1:28" x14ac:dyDescent="0.25">
      <c r="A4576" s="2">
        <f t="shared" si="1366"/>
        <v>2</v>
      </c>
      <c r="B4576" s="16">
        <f ca="1">VLOOKUP(A4576,PERIODS!$O$4:$P$33,2,FALSE)</f>
        <v>2.5000000000000001E-2</v>
      </c>
      <c r="C4576" s="15"/>
      <c r="D4576" s="18">
        <v>4562</v>
      </c>
      <c r="E4576" s="34">
        <f t="shared" ca="1" si="1349"/>
        <v>12243.393025877667</v>
      </c>
      <c r="F4576" s="34">
        <f t="shared" ca="1" si="1350"/>
        <v>2500</v>
      </c>
      <c r="G4576" s="69">
        <f t="shared" ca="1" si="1354"/>
        <v>0</v>
      </c>
      <c r="H4576" s="34">
        <f t="shared" ca="1" si="1355"/>
        <v>-880.29091986469666</v>
      </c>
      <c r="I4576" s="34">
        <f t="shared" ca="1" si="1356"/>
        <v>1619.7090801353033</v>
      </c>
      <c r="J4576" s="18">
        <f ca="1">SUM(INDIRECT(ADDRESS(ROW(F4576),COLUMN(F4576),4)):INDIRECT(ADDRESS(ROW(F4576)+N$5-1,COLUMN(F4576),4)))</f>
        <v>20700</v>
      </c>
      <c r="K4576" s="18">
        <f t="shared" ca="1" si="1357"/>
        <v>16350</v>
      </c>
      <c r="L4576" s="18">
        <f t="shared" ca="1" si="1367"/>
        <v>0</v>
      </c>
      <c r="M4576" s="18">
        <f t="shared" ca="1" si="1351"/>
        <v>0</v>
      </c>
      <c r="N4576" s="34">
        <f t="shared" ca="1" si="1358"/>
        <v>10623.683945742363</v>
      </c>
      <c r="P4576" s="18">
        <f t="shared" ca="1" si="1352"/>
        <v>880.29091986469666</v>
      </c>
      <c r="Q4576" s="47">
        <f ca="1">SUM(L$15:L4576)-SUM(M$15:M4576)</f>
        <v>16350</v>
      </c>
      <c r="R4576" s="47" t="str">
        <f t="shared" ca="1" si="1353"/>
        <v>M4579</v>
      </c>
      <c r="S4576" s="40">
        <f t="shared" ca="1" si="1359"/>
        <v>0</v>
      </c>
      <c r="T4576" s="46">
        <f t="shared" ca="1" si="1360"/>
        <v>43</v>
      </c>
      <c r="X4576" s="74">
        <f t="shared" ca="1" si="1361"/>
        <v>-0.88029091986469665</v>
      </c>
      <c r="Y4576" s="75">
        <f t="shared" ca="1" si="1362"/>
        <v>-0.88029091986469665</v>
      </c>
      <c r="Z4576" s="74">
        <f t="shared" ca="1" si="1363"/>
        <v>0.4146622606437792</v>
      </c>
      <c r="AA4576" s="76">
        <f t="shared" ca="1" si="1364"/>
        <v>-880.29091986469666</v>
      </c>
      <c r="AB4576" s="76">
        <f t="shared" ca="1" si="1365"/>
        <v>414.66226064377918</v>
      </c>
    </row>
    <row r="4577" spans="1:28" x14ac:dyDescent="0.25">
      <c r="A4577" s="2">
        <f t="shared" si="1366"/>
        <v>3</v>
      </c>
      <c r="B4577" s="16">
        <f ca="1">VLOOKUP(A4577,PERIODS!$O$4:$P$33,2,FALSE)</f>
        <v>2.5000000000000001E-2</v>
      </c>
      <c r="C4577" s="15"/>
      <c r="D4577" s="18">
        <v>4563</v>
      </c>
      <c r="E4577" s="34">
        <f t="shared" ca="1" si="1349"/>
        <v>10623.683945742363</v>
      </c>
      <c r="F4577" s="34">
        <f t="shared" ca="1" si="1350"/>
        <v>2500</v>
      </c>
      <c r="G4577" s="69">
        <f t="shared" ca="1" si="1354"/>
        <v>0</v>
      </c>
      <c r="H4577" s="34">
        <f t="shared" ca="1" si="1355"/>
        <v>-221.9930216673441</v>
      </c>
      <c r="I4577" s="34">
        <f t="shared" ca="1" si="1356"/>
        <v>2278.0069783326558</v>
      </c>
      <c r="J4577" s="18">
        <f ca="1">SUM(INDIRECT(ADDRESS(ROW(F4577),COLUMN(F4577),4)):INDIRECT(ADDRESS(ROW(F4577)+N$5-1,COLUMN(F4577),4)))</f>
        <v>21500</v>
      </c>
      <c r="K4577" s="18">
        <f t="shared" ca="1" si="1357"/>
        <v>0</v>
      </c>
      <c r="L4577" s="18">
        <f t="shared" ca="1" si="1367"/>
        <v>0</v>
      </c>
      <c r="M4577" s="18">
        <f t="shared" ca="1" si="1351"/>
        <v>16350</v>
      </c>
      <c r="N4577" s="34">
        <f t="shared" ca="1" si="1358"/>
        <v>24695.676967409709</v>
      </c>
      <c r="P4577" s="18">
        <f t="shared" ca="1" si="1352"/>
        <v>221.9930216673441</v>
      </c>
      <c r="Q4577" s="47">
        <f ca="1">SUM(L$15:L4577)-SUM(M$15:M4577)</f>
        <v>0</v>
      </c>
      <c r="R4577" s="47" t="str">
        <f t="shared" ca="1" si="1353"/>
        <v>M4580</v>
      </c>
      <c r="S4577" s="40">
        <f t="shared" ca="1" si="1359"/>
        <v>0</v>
      </c>
      <c r="T4577" s="46">
        <f t="shared" ca="1" si="1360"/>
        <v>74</v>
      </c>
      <c r="X4577" s="74">
        <f t="shared" ca="1" si="1361"/>
        <v>-0.22199302166734411</v>
      </c>
      <c r="Y4577" s="75">
        <f t="shared" ca="1" si="1362"/>
        <v>-0.22199302166734411</v>
      </c>
      <c r="Z4577" s="74">
        <f t="shared" ca="1" si="1363"/>
        <v>0.80092095340800196</v>
      </c>
      <c r="AA4577" s="76">
        <f t="shared" ca="1" si="1364"/>
        <v>-221.9930216673441</v>
      </c>
      <c r="AB4577" s="76">
        <f t="shared" ca="1" si="1365"/>
        <v>800.92095340800199</v>
      </c>
    </row>
    <row r="4578" spans="1:28" x14ac:dyDescent="0.25">
      <c r="A4578" s="2">
        <f t="shared" si="1366"/>
        <v>4</v>
      </c>
      <c r="B4578" s="16">
        <f ca="1">VLOOKUP(A4578,PERIODS!$O$4:$P$33,2,FALSE)</f>
        <v>2.5000000000000001E-2</v>
      </c>
      <c r="C4578" s="15"/>
      <c r="D4578" s="18">
        <v>4564</v>
      </c>
      <c r="E4578" s="34">
        <f t="shared" ref="E4578:E4641" ca="1" si="1368">N4577</f>
        <v>24695.676967409709</v>
      </c>
      <c r="F4578" s="34">
        <f t="shared" ca="1" si="1350"/>
        <v>2500</v>
      </c>
      <c r="G4578" s="69">
        <f t="shared" ca="1" si="1354"/>
        <v>0</v>
      </c>
      <c r="H4578" s="34">
        <f t="shared" ca="1" si="1355"/>
        <v>-231.74170508100116</v>
      </c>
      <c r="I4578" s="34">
        <f t="shared" ca="1" si="1356"/>
        <v>2268.2582949189987</v>
      </c>
      <c r="J4578" s="18">
        <f ca="1">SUM(INDIRECT(ADDRESS(ROW(F4578),COLUMN(F4578),4)):INDIRECT(ADDRESS(ROW(F4578)+N$5-1,COLUMN(F4578),4)))</f>
        <v>22300</v>
      </c>
      <c r="K4578" s="18">
        <f t="shared" ca="1" si="1357"/>
        <v>0</v>
      </c>
      <c r="L4578" s="18">
        <f t="shared" ca="1" si="1367"/>
        <v>0</v>
      </c>
      <c r="M4578" s="18">
        <f t="shared" ca="1" si="1351"/>
        <v>0</v>
      </c>
      <c r="N4578" s="34">
        <f t="shared" ca="1" si="1358"/>
        <v>22427.418672490709</v>
      </c>
      <c r="P4578" s="18">
        <f t="shared" ca="1" si="1352"/>
        <v>231.74170508100116</v>
      </c>
      <c r="Q4578" s="47">
        <f ca="1">SUM(L$15:L4578)-SUM(M$15:M4578)</f>
        <v>0</v>
      </c>
      <c r="R4578" s="47" t="str">
        <f t="shared" ca="1" si="1353"/>
        <v>M4581</v>
      </c>
      <c r="S4578" s="40">
        <f t="shared" ca="1" si="1359"/>
        <v>0</v>
      </c>
      <c r="T4578" s="46">
        <f t="shared" ca="1" si="1360"/>
        <v>81</v>
      </c>
      <c r="X4578" s="74">
        <f t="shared" ca="1" si="1361"/>
        <v>-0.23174170508100117</v>
      </c>
      <c r="Y4578" s="75">
        <f t="shared" ca="1" si="1362"/>
        <v>-0.23174170508100117</v>
      </c>
      <c r="Z4578" s="74">
        <f t="shared" ca="1" si="1363"/>
        <v>0.79315096371485305</v>
      </c>
      <c r="AA4578" s="76">
        <f t="shared" ca="1" si="1364"/>
        <v>-231.74170508100116</v>
      </c>
      <c r="AB4578" s="76">
        <f t="shared" ca="1" si="1365"/>
        <v>793.15096371485311</v>
      </c>
    </row>
    <row r="4579" spans="1:28" x14ac:dyDescent="0.25">
      <c r="A4579" s="2">
        <f t="shared" si="1366"/>
        <v>5</v>
      </c>
      <c r="B4579" s="16">
        <f ca="1">VLOOKUP(A4579,PERIODS!$O$4:$P$33,2,FALSE)</f>
        <v>3.3000000000000002E-2</v>
      </c>
      <c r="C4579" s="15"/>
      <c r="D4579" s="18">
        <v>4565</v>
      </c>
      <c r="E4579" s="34">
        <f t="shared" ca="1" si="1368"/>
        <v>22427.418672490709</v>
      </c>
      <c r="F4579" s="34">
        <f t="shared" ca="1" si="1350"/>
        <v>3300</v>
      </c>
      <c r="G4579" s="69">
        <f t="shared" ca="1" si="1354"/>
        <v>0</v>
      </c>
      <c r="H4579" s="34">
        <f t="shared" ca="1" si="1355"/>
        <v>-1405.6729415919733</v>
      </c>
      <c r="I4579" s="34">
        <f t="shared" ca="1" si="1356"/>
        <v>1894.3270584080267</v>
      </c>
      <c r="J4579" s="18">
        <f ca="1">SUM(INDIRECT(ADDRESS(ROW(F4579),COLUMN(F4579),4)):INDIRECT(ADDRESS(ROW(F4579)+N$5-1,COLUMN(F4579),4)))</f>
        <v>23100</v>
      </c>
      <c r="K4579" s="18">
        <f t="shared" ca="1" si="1357"/>
        <v>16350</v>
      </c>
      <c r="L4579" s="18">
        <f t="shared" ca="1" si="1367"/>
        <v>16350</v>
      </c>
      <c r="M4579" s="18">
        <f t="shared" ca="1" si="1351"/>
        <v>0</v>
      </c>
      <c r="N4579" s="34">
        <f t="shared" ca="1" si="1358"/>
        <v>20533.091614082681</v>
      </c>
      <c r="P4579" s="18">
        <f t="shared" ca="1" si="1352"/>
        <v>1405.6729415919733</v>
      </c>
      <c r="Q4579" s="47">
        <f ca="1">SUM(L$15:L4579)-SUM(M$15:M4579)</f>
        <v>16350</v>
      </c>
      <c r="R4579" s="47" t="str">
        <f t="shared" ca="1" si="1353"/>
        <v>M4582</v>
      </c>
      <c r="S4579" s="40">
        <f t="shared" ca="1" si="1359"/>
        <v>0</v>
      </c>
      <c r="T4579" s="46">
        <f t="shared" ca="1" si="1360"/>
        <v>25</v>
      </c>
      <c r="X4579" s="74">
        <f t="shared" ca="1" si="1361"/>
        <v>-1.4056729415919733</v>
      </c>
      <c r="Y4579" s="75">
        <f t="shared" ca="1" si="1362"/>
        <v>-1.4056729415919733</v>
      </c>
      <c r="Z4579" s="74">
        <f t="shared" ca="1" si="1363"/>
        <v>0.24520199430016207</v>
      </c>
      <c r="AA4579" s="76">
        <f t="shared" ca="1" si="1364"/>
        <v>-1405.6729415919733</v>
      </c>
      <c r="AB4579" s="76">
        <f t="shared" ca="1" si="1365"/>
        <v>245.20199430016206</v>
      </c>
    </row>
    <row r="4580" spans="1:28" x14ac:dyDescent="0.25">
      <c r="A4580" s="2">
        <f t="shared" si="1366"/>
        <v>6</v>
      </c>
      <c r="B4580" s="16">
        <f ca="1">VLOOKUP(A4580,PERIODS!$O$4:$P$33,2,FALSE)</f>
        <v>3.3000000000000002E-2</v>
      </c>
      <c r="C4580" s="15"/>
      <c r="D4580" s="18">
        <v>4566</v>
      </c>
      <c r="E4580" s="34">
        <f t="shared" ca="1" si="1368"/>
        <v>20533.091614082681</v>
      </c>
      <c r="F4580" s="34">
        <f t="shared" ca="1" si="1350"/>
        <v>3300</v>
      </c>
      <c r="G4580" s="69">
        <f t="shared" ca="1" si="1354"/>
        <v>0</v>
      </c>
      <c r="H4580" s="34">
        <f t="shared" ca="1" si="1355"/>
        <v>412.53199124627753</v>
      </c>
      <c r="I4580" s="34">
        <f t="shared" ca="1" si="1356"/>
        <v>3712.5319912462774</v>
      </c>
      <c r="J4580" s="18">
        <f ca="1">SUM(INDIRECT(ADDRESS(ROW(F4580),COLUMN(F4580),4)):INDIRECT(ADDRESS(ROW(F4580)+N$5-1,COLUMN(F4580),4)))</f>
        <v>23100</v>
      </c>
      <c r="K4580" s="18">
        <f t="shared" ca="1" si="1357"/>
        <v>16350</v>
      </c>
      <c r="L4580" s="18">
        <f t="shared" ca="1" si="1367"/>
        <v>0</v>
      </c>
      <c r="M4580" s="18">
        <f t="shared" ca="1" si="1351"/>
        <v>0</v>
      </c>
      <c r="N4580" s="34">
        <f t="shared" ca="1" si="1358"/>
        <v>16820.559622836405</v>
      </c>
      <c r="P4580" s="18">
        <f t="shared" ca="1" si="1352"/>
        <v>412.53199124627753</v>
      </c>
      <c r="Q4580" s="47">
        <f ca="1">SUM(L$15:L4580)-SUM(M$15:M4580)</f>
        <v>16350</v>
      </c>
      <c r="R4580" s="47" t="str">
        <f t="shared" ca="1" si="1353"/>
        <v>M4583</v>
      </c>
      <c r="S4580" s="40">
        <f t="shared" ca="1" si="1359"/>
        <v>0</v>
      </c>
      <c r="T4580" s="46">
        <f t="shared" ca="1" si="1360"/>
        <v>46</v>
      </c>
      <c r="X4580" s="74">
        <f t="shared" ca="1" si="1361"/>
        <v>0.41253199124627754</v>
      </c>
      <c r="Y4580" s="75">
        <f t="shared" ca="1" si="1362"/>
        <v>0.41253199124627754</v>
      </c>
      <c r="Z4580" s="74">
        <f t="shared" ca="1" si="1363"/>
        <v>1.5106378687227517</v>
      </c>
      <c r="AA4580" s="76">
        <f t="shared" ca="1" si="1364"/>
        <v>412.53199124627753</v>
      </c>
      <c r="AB4580" s="76">
        <f t="shared" ca="1" si="1365"/>
        <v>1510.6378687227518</v>
      </c>
    </row>
    <row r="4581" spans="1:28" x14ac:dyDescent="0.25">
      <c r="A4581" s="2">
        <f t="shared" si="1366"/>
        <v>7</v>
      </c>
      <c r="B4581" s="16">
        <f ca="1">VLOOKUP(A4581,PERIODS!$O$4:$P$33,2,FALSE)</f>
        <v>3.3000000000000002E-2</v>
      </c>
      <c r="C4581" s="15"/>
      <c r="D4581" s="18">
        <v>4567</v>
      </c>
      <c r="E4581" s="34">
        <f t="shared" ca="1" si="1368"/>
        <v>16820.559622836405</v>
      </c>
      <c r="F4581" s="34">
        <f t="shared" ca="1" si="1350"/>
        <v>3300</v>
      </c>
      <c r="G4581" s="69">
        <f t="shared" ca="1" si="1354"/>
        <v>0</v>
      </c>
      <c r="H4581" s="34">
        <f t="shared" ca="1" si="1355"/>
        <v>-236.65316250248097</v>
      </c>
      <c r="I4581" s="34">
        <f t="shared" ca="1" si="1356"/>
        <v>3063.3468374975191</v>
      </c>
      <c r="J4581" s="18">
        <f ca="1">SUM(INDIRECT(ADDRESS(ROW(F4581),COLUMN(F4581),4)):INDIRECT(ADDRESS(ROW(F4581)+N$5-1,COLUMN(F4581),4)))</f>
        <v>23100</v>
      </c>
      <c r="K4581" s="18">
        <f t="shared" ca="1" si="1357"/>
        <v>16350</v>
      </c>
      <c r="L4581" s="18">
        <f t="shared" ca="1" si="1367"/>
        <v>0</v>
      </c>
      <c r="M4581" s="18">
        <f t="shared" ca="1" si="1351"/>
        <v>0</v>
      </c>
      <c r="N4581" s="34">
        <f t="shared" ca="1" si="1358"/>
        <v>13757.212785338885</v>
      </c>
      <c r="P4581" s="18">
        <f t="shared" ca="1" si="1352"/>
        <v>236.65316250248097</v>
      </c>
      <c r="Q4581" s="47">
        <f ca="1">SUM(L$15:L4581)-SUM(M$15:M4581)</f>
        <v>16350</v>
      </c>
      <c r="R4581" s="47" t="str">
        <f t="shared" ca="1" si="1353"/>
        <v>M4584</v>
      </c>
      <c r="S4581" s="40">
        <f t="shared" ca="1" si="1359"/>
        <v>0</v>
      </c>
      <c r="T4581" s="46">
        <f t="shared" ca="1" si="1360"/>
        <v>28</v>
      </c>
      <c r="X4581" s="74">
        <f t="shared" ca="1" si="1361"/>
        <v>-0.23665316250248097</v>
      </c>
      <c r="Y4581" s="75">
        <f t="shared" ca="1" si="1362"/>
        <v>-0.23665316250248097</v>
      </c>
      <c r="Z4581" s="74">
        <f t="shared" ca="1" si="1363"/>
        <v>0.7892649872433436</v>
      </c>
      <c r="AA4581" s="76">
        <f t="shared" ca="1" si="1364"/>
        <v>-236.65316250248097</v>
      </c>
      <c r="AB4581" s="76">
        <f t="shared" ca="1" si="1365"/>
        <v>789.26498724334363</v>
      </c>
    </row>
    <row r="4582" spans="1:28" x14ac:dyDescent="0.25">
      <c r="A4582" s="2">
        <f t="shared" si="1366"/>
        <v>8</v>
      </c>
      <c r="B4582" s="16">
        <f ca="1">VLOOKUP(A4582,PERIODS!$O$4:$P$33,2,FALSE)</f>
        <v>3.3000000000000002E-2</v>
      </c>
      <c r="C4582" s="15"/>
      <c r="D4582" s="18">
        <v>4568</v>
      </c>
      <c r="E4582" s="34">
        <f t="shared" ca="1" si="1368"/>
        <v>13757.212785338885</v>
      </c>
      <c r="F4582" s="34">
        <f t="shared" ca="1" si="1350"/>
        <v>3300</v>
      </c>
      <c r="G4582" s="69">
        <f t="shared" ca="1" si="1354"/>
        <v>0</v>
      </c>
      <c r="H4582" s="34">
        <f t="shared" ca="1" si="1355"/>
        <v>-462.86738529799987</v>
      </c>
      <c r="I4582" s="34">
        <f t="shared" ca="1" si="1356"/>
        <v>2837.132614702</v>
      </c>
      <c r="J4582" s="18">
        <f ca="1">SUM(INDIRECT(ADDRESS(ROW(F4582),COLUMN(F4582),4)):INDIRECT(ADDRESS(ROW(F4582)+N$5-1,COLUMN(F4582),4)))</f>
        <v>23100</v>
      </c>
      <c r="K4582" s="18">
        <f t="shared" ca="1" si="1357"/>
        <v>0</v>
      </c>
      <c r="L4582" s="18">
        <f t="shared" ca="1" si="1367"/>
        <v>0</v>
      </c>
      <c r="M4582" s="18">
        <f t="shared" ca="1" si="1351"/>
        <v>16350</v>
      </c>
      <c r="N4582" s="34">
        <f t="shared" ca="1" si="1358"/>
        <v>27270.080170636884</v>
      </c>
      <c r="P4582" s="18">
        <f t="shared" ca="1" si="1352"/>
        <v>462.86738529799987</v>
      </c>
      <c r="Q4582" s="47">
        <f ca="1">SUM(L$15:L4582)-SUM(M$15:M4582)</f>
        <v>0</v>
      </c>
      <c r="R4582" s="47" t="str">
        <f t="shared" ca="1" si="1353"/>
        <v>M4585</v>
      </c>
      <c r="S4582" s="40">
        <f t="shared" ca="1" si="1359"/>
        <v>0</v>
      </c>
      <c r="T4582" s="46">
        <f t="shared" ca="1" si="1360"/>
        <v>60</v>
      </c>
      <c r="X4582" s="74">
        <f t="shared" ca="1" si="1361"/>
        <v>-0.46286738529799987</v>
      </c>
      <c r="Y4582" s="75">
        <f t="shared" ca="1" si="1362"/>
        <v>-0.46286738529799987</v>
      </c>
      <c r="Z4582" s="74">
        <f t="shared" ca="1" si="1363"/>
        <v>0.62947610475926552</v>
      </c>
      <c r="AA4582" s="76">
        <f t="shared" ca="1" si="1364"/>
        <v>-462.86738529799987</v>
      </c>
      <c r="AB4582" s="76">
        <f t="shared" ca="1" si="1365"/>
        <v>629.47610475926547</v>
      </c>
    </row>
    <row r="4583" spans="1:28" x14ac:dyDescent="0.25">
      <c r="A4583" s="2">
        <f t="shared" si="1366"/>
        <v>9</v>
      </c>
      <c r="B4583" s="16">
        <f ca="1">VLOOKUP(A4583,PERIODS!$O$4:$P$33,2,FALSE)</f>
        <v>3.3000000000000002E-2</v>
      </c>
      <c r="C4583" s="15"/>
      <c r="D4583" s="18">
        <v>4569</v>
      </c>
      <c r="E4583" s="34">
        <f t="shared" ca="1" si="1368"/>
        <v>27270.080170636884</v>
      </c>
      <c r="F4583" s="34">
        <f t="shared" ca="1" si="1350"/>
        <v>3300</v>
      </c>
      <c r="G4583" s="69">
        <f t="shared" ca="1" si="1354"/>
        <v>0</v>
      </c>
      <c r="H4583" s="34">
        <f t="shared" ca="1" si="1355"/>
        <v>-541.29992464861505</v>
      </c>
      <c r="I4583" s="34">
        <f t="shared" ca="1" si="1356"/>
        <v>2758.7000753513848</v>
      </c>
      <c r="J4583" s="18">
        <f ca="1">SUM(INDIRECT(ADDRESS(ROW(F4583),COLUMN(F4583),4)):INDIRECT(ADDRESS(ROW(F4583)+N$5-1,COLUMN(F4583),4)))</f>
        <v>23100</v>
      </c>
      <c r="K4583" s="18">
        <f t="shared" ca="1" si="1357"/>
        <v>0</v>
      </c>
      <c r="L4583" s="18">
        <f t="shared" ca="1" si="1367"/>
        <v>0</v>
      </c>
      <c r="M4583" s="18">
        <f t="shared" ca="1" si="1351"/>
        <v>0</v>
      </c>
      <c r="N4583" s="34">
        <f t="shared" ca="1" si="1358"/>
        <v>24511.380095285498</v>
      </c>
      <c r="P4583" s="18">
        <f t="shared" ca="1" si="1352"/>
        <v>541.29992464861505</v>
      </c>
      <c r="Q4583" s="47">
        <f ca="1">SUM(L$15:L4583)-SUM(M$15:M4583)</f>
        <v>0</v>
      </c>
      <c r="R4583" s="47" t="str">
        <f t="shared" ca="1" si="1353"/>
        <v>M4586</v>
      </c>
      <c r="S4583" s="40">
        <f t="shared" ca="1" si="1359"/>
        <v>0</v>
      </c>
      <c r="T4583" s="46">
        <f t="shared" ca="1" si="1360"/>
        <v>13</v>
      </c>
      <c r="X4583" s="74">
        <f t="shared" ca="1" si="1361"/>
        <v>-0.54129992464861509</v>
      </c>
      <c r="Y4583" s="75">
        <f t="shared" ca="1" si="1362"/>
        <v>-0.54129992464861509</v>
      </c>
      <c r="Z4583" s="74">
        <f t="shared" ca="1" si="1363"/>
        <v>0.58199121570870549</v>
      </c>
      <c r="AA4583" s="76">
        <f t="shared" ca="1" si="1364"/>
        <v>-541.29992464861505</v>
      </c>
      <c r="AB4583" s="76">
        <f t="shared" ca="1" si="1365"/>
        <v>581.99121570870545</v>
      </c>
    </row>
    <row r="4584" spans="1:28" x14ac:dyDescent="0.25">
      <c r="A4584" s="2">
        <f t="shared" si="1366"/>
        <v>10</v>
      </c>
      <c r="B4584" s="16">
        <f ca="1">VLOOKUP(A4584,PERIODS!$O$4:$P$33,2,FALSE)</f>
        <v>3.3000000000000002E-2</v>
      </c>
      <c r="C4584" s="15"/>
      <c r="D4584" s="18">
        <v>4570</v>
      </c>
      <c r="E4584" s="34">
        <f t="shared" ca="1" si="1368"/>
        <v>24511.380095285498</v>
      </c>
      <c r="F4584" s="34">
        <f t="shared" ca="1" si="1350"/>
        <v>3300</v>
      </c>
      <c r="G4584" s="69">
        <f t="shared" ca="1" si="1354"/>
        <v>0</v>
      </c>
      <c r="H4584" s="34">
        <f t="shared" ca="1" si="1355"/>
        <v>-355.7402313521585</v>
      </c>
      <c r="I4584" s="34">
        <f t="shared" ca="1" si="1356"/>
        <v>2944.2597686478416</v>
      </c>
      <c r="J4584" s="18">
        <f ca="1">SUM(INDIRECT(ADDRESS(ROW(F4584),COLUMN(F4584),4)):INDIRECT(ADDRESS(ROW(F4584)+N$5-1,COLUMN(F4584),4)))</f>
        <v>23100</v>
      </c>
      <c r="K4584" s="18">
        <f t="shared" ca="1" si="1357"/>
        <v>0</v>
      </c>
      <c r="L4584" s="18">
        <f t="shared" ca="1" si="1367"/>
        <v>0</v>
      </c>
      <c r="M4584" s="18">
        <f t="shared" ca="1" si="1351"/>
        <v>0</v>
      </c>
      <c r="N4584" s="34">
        <f t="shared" ca="1" si="1358"/>
        <v>21567.120326637658</v>
      </c>
      <c r="P4584" s="18">
        <f t="shared" ca="1" si="1352"/>
        <v>355.7402313521585</v>
      </c>
      <c r="Q4584" s="47">
        <f ca="1">SUM(L$15:L4584)-SUM(M$15:M4584)</f>
        <v>0</v>
      </c>
      <c r="R4584" s="47" t="str">
        <f t="shared" ca="1" si="1353"/>
        <v>M4587</v>
      </c>
      <c r="S4584" s="40">
        <f t="shared" ca="1" si="1359"/>
        <v>0</v>
      </c>
      <c r="T4584" s="46">
        <f t="shared" ca="1" si="1360"/>
        <v>15</v>
      </c>
      <c r="X4584" s="74">
        <f t="shared" ca="1" si="1361"/>
        <v>-0.35574023135215849</v>
      </c>
      <c r="Y4584" s="75">
        <f t="shared" ca="1" si="1362"/>
        <v>-0.35574023135215849</v>
      </c>
      <c r="Z4584" s="74">
        <f t="shared" ca="1" si="1363"/>
        <v>0.70065460469656626</v>
      </c>
      <c r="AA4584" s="76">
        <f t="shared" ca="1" si="1364"/>
        <v>-355.7402313521585</v>
      </c>
      <c r="AB4584" s="76">
        <f t="shared" ca="1" si="1365"/>
        <v>700.65460469656625</v>
      </c>
    </row>
    <row r="4585" spans="1:28" x14ac:dyDescent="0.25">
      <c r="A4585" s="2">
        <f t="shared" si="1366"/>
        <v>11</v>
      </c>
      <c r="B4585" s="16">
        <f ca="1">VLOOKUP(A4585,PERIODS!$O$4:$P$33,2,FALSE)</f>
        <v>3.3000000000000002E-2</v>
      </c>
      <c r="C4585" s="15"/>
      <c r="D4585" s="18">
        <v>4571</v>
      </c>
      <c r="E4585" s="34">
        <f t="shared" ca="1" si="1368"/>
        <v>21567.120326637658</v>
      </c>
      <c r="F4585" s="34">
        <f t="shared" ca="1" si="1350"/>
        <v>3300</v>
      </c>
      <c r="G4585" s="69">
        <f t="shared" ca="1" si="1354"/>
        <v>0</v>
      </c>
      <c r="H4585" s="34">
        <f t="shared" ca="1" si="1355"/>
        <v>-1284.6126320993837</v>
      </c>
      <c r="I4585" s="34">
        <f t="shared" ca="1" si="1356"/>
        <v>2015.3873679006163</v>
      </c>
      <c r="J4585" s="18">
        <f ca="1">SUM(INDIRECT(ADDRESS(ROW(F4585),COLUMN(F4585),4)):INDIRECT(ADDRESS(ROW(F4585)+N$5-1,COLUMN(F4585),4)))</f>
        <v>23300</v>
      </c>
      <c r="K4585" s="18">
        <f t="shared" ca="1" si="1357"/>
        <v>16350</v>
      </c>
      <c r="L4585" s="18">
        <f t="shared" ca="1" si="1367"/>
        <v>16350</v>
      </c>
      <c r="M4585" s="18">
        <f t="shared" ca="1" si="1351"/>
        <v>0</v>
      </c>
      <c r="N4585" s="34">
        <f t="shared" ca="1" si="1358"/>
        <v>19551.73295873704</v>
      </c>
      <c r="P4585" s="18">
        <f t="shared" ca="1" si="1352"/>
        <v>1284.6126320993837</v>
      </c>
      <c r="Q4585" s="47">
        <f ca="1">SUM(L$15:L4585)-SUM(M$15:M4585)</f>
        <v>16350</v>
      </c>
      <c r="R4585" s="47" t="str">
        <f t="shared" ca="1" si="1353"/>
        <v>M4588</v>
      </c>
      <c r="S4585" s="40">
        <f t="shared" ca="1" si="1359"/>
        <v>0</v>
      </c>
      <c r="T4585" s="46">
        <f t="shared" ca="1" si="1360"/>
        <v>30</v>
      </c>
      <c r="X4585" s="74">
        <f t="shared" ca="1" si="1361"/>
        <v>-1.2846126320993838</v>
      </c>
      <c r="Y4585" s="75">
        <f t="shared" ca="1" si="1362"/>
        <v>-1.2846126320993838</v>
      </c>
      <c r="Z4585" s="74">
        <f t="shared" ca="1" si="1363"/>
        <v>0.27675776994668772</v>
      </c>
      <c r="AA4585" s="76">
        <f t="shared" ca="1" si="1364"/>
        <v>-1284.6126320993837</v>
      </c>
      <c r="AB4585" s="76">
        <f t="shared" ca="1" si="1365"/>
        <v>276.75776994668769</v>
      </c>
    </row>
    <row r="4586" spans="1:28" x14ac:dyDescent="0.25">
      <c r="A4586" s="2">
        <f t="shared" si="1366"/>
        <v>12</v>
      </c>
      <c r="B4586" s="16">
        <f ca="1">VLOOKUP(A4586,PERIODS!$O$4:$P$33,2,FALSE)</f>
        <v>3.3000000000000002E-2</v>
      </c>
      <c r="C4586" s="15"/>
      <c r="D4586" s="18">
        <v>4572</v>
      </c>
      <c r="E4586" s="34">
        <f t="shared" ca="1" si="1368"/>
        <v>19551.73295873704</v>
      </c>
      <c r="F4586" s="34">
        <f t="shared" ca="1" si="1350"/>
        <v>3300</v>
      </c>
      <c r="G4586" s="69">
        <f t="shared" ca="1" si="1354"/>
        <v>0</v>
      </c>
      <c r="H4586" s="34">
        <f t="shared" ca="1" si="1355"/>
        <v>-543.75918620683603</v>
      </c>
      <c r="I4586" s="34">
        <f t="shared" ca="1" si="1356"/>
        <v>2756.2408137931639</v>
      </c>
      <c r="J4586" s="18">
        <f ca="1">SUM(INDIRECT(ADDRESS(ROW(F4586),COLUMN(F4586),4)):INDIRECT(ADDRESS(ROW(F4586)+N$5-1,COLUMN(F4586),4)))</f>
        <v>23500</v>
      </c>
      <c r="K4586" s="18">
        <f t="shared" ca="1" si="1357"/>
        <v>16350</v>
      </c>
      <c r="L4586" s="18">
        <f t="shared" ca="1" si="1367"/>
        <v>0</v>
      </c>
      <c r="M4586" s="18">
        <f t="shared" ca="1" si="1351"/>
        <v>0</v>
      </c>
      <c r="N4586" s="34">
        <f t="shared" ca="1" si="1358"/>
        <v>16795.492144943877</v>
      </c>
      <c r="P4586" s="18">
        <f t="shared" ca="1" si="1352"/>
        <v>543.75918620683603</v>
      </c>
      <c r="Q4586" s="47">
        <f ca="1">SUM(L$15:L4586)-SUM(M$15:M4586)</f>
        <v>16350</v>
      </c>
      <c r="R4586" s="47" t="str">
        <f t="shared" ca="1" si="1353"/>
        <v>M4589</v>
      </c>
      <c r="S4586" s="40">
        <f t="shared" ca="1" si="1359"/>
        <v>0</v>
      </c>
      <c r="T4586" s="46">
        <f t="shared" ca="1" si="1360"/>
        <v>0</v>
      </c>
      <c r="X4586" s="74">
        <f t="shared" ca="1" si="1361"/>
        <v>-0.54375918620683605</v>
      </c>
      <c r="Y4586" s="75">
        <f t="shared" ca="1" si="1362"/>
        <v>-0.54375918620683605</v>
      </c>
      <c r="Z4586" s="74">
        <f t="shared" ca="1" si="1363"/>
        <v>0.58056170557481968</v>
      </c>
      <c r="AA4586" s="76">
        <f t="shared" ca="1" si="1364"/>
        <v>-543.75918620683603</v>
      </c>
      <c r="AB4586" s="76">
        <f t="shared" ca="1" si="1365"/>
        <v>580.56170557481971</v>
      </c>
    </row>
    <row r="4587" spans="1:28" x14ac:dyDescent="0.25">
      <c r="A4587" s="2">
        <f t="shared" si="1366"/>
        <v>13</v>
      </c>
      <c r="B4587" s="16">
        <f ca="1">VLOOKUP(A4587,PERIODS!$O$4:$P$33,2,FALSE)</f>
        <v>3.3000000000000002E-2</v>
      </c>
      <c r="C4587" s="15"/>
      <c r="D4587" s="18">
        <v>4573</v>
      </c>
      <c r="E4587" s="34">
        <f t="shared" ca="1" si="1368"/>
        <v>16795.492144943877</v>
      </c>
      <c r="F4587" s="34">
        <f t="shared" ca="1" si="1350"/>
        <v>3300</v>
      </c>
      <c r="G4587" s="69">
        <f t="shared" ca="1" si="1354"/>
        <v>0</v>
      </c>
      <c r="H4587" s="34">
        <f t="shared" ca="1" si="1355"/>
        <v>938.92414455024891</v>
      </c>
      <c r="I4587" s="34">
        <f t="shared" ca="1" si="1356"/>
        <v>4238.9241445502485</v>
      </c>
      <c r="J4587" s="18">
        <f ca="1">SUM(INDIRECT(ADDRESS(ROW(F4587),COLUMN(F4587),4)):INDIRECT(ADDRESS(ROW(F4587)+N$5-1,COLUMN(F4587),4)))</f>
        <v>23700</v>
      </c>
      <c r="K4587" s="18">
        <f t="shared" ca="1" si="1357"/>
        <v>16350</v>
      </c>
      <c r="L4587" s="18">
        <f t="shared" ca="1" si="1367"/>
        <v>0</v>
      </c>
      <c r="M4587" s="18">
        <f t="shared" ca="1" si="1351"/>
        <v>0</v>
      </c>
      <c r="N4587" s="34">
        <f t="shared" ca="1" si="1358"/>
        <v>12556.568000393629</v>
      </c>
      <c r="P4587" s="18">
        <f t="shared" ca="1" si="1352"/>
        <v>938.92414455024891</v>
      </c>
      <c r="Q4587" s="47">
        <f ca="1">SUM(L$15:L4587)-SUM(M$15:M4587)</f>
        <v>16350</v>
      </c>
      <c r="R4587" s="47" t="str">
        <f t="shared" ca="1" si="1353"/>
        <v>M4590</v>
      </c>
      <c r="S4587" s="40">
        <f t="shared" ca="1" si="1359"/>
        <v>0</v>
      </c>
      <c r="T4587" s="46">
        <f t="shared" ca="1" si="1360"/>
        <v>15</v>
      </c>
      <c r="X4587" s="74">
        <f t="shared" ca="1" si="1361"/>
        <v>0.93892414455024886</v>
      </c>
      <c r="Y4587" s="75">
        <f t="shared" ca="1" si="1362"/>
        <v>0.93892414455024886</v>
      </c>
      <c r="Z4587" s="74">
        <f t="shared" ca="1" si="1363"/>
        <v>2.5572287293823144</v>
      </c>
      <c r="AA4587" s="76">
        <f t="shared" ca="1" si="1364"/>
        <v>938.92414455024891</v>
      </c>
      <c r="AB4587" s="76">
        <f t="shared" ca="1" si="1365"/>
        <v>2557.2287293823142</v>
      </c>
    </row>
    <row r="4588" spans="1:28" x14ac:dyDescent="0.25">
      <c r="A4588" s="2">
        <f t="shared" si="1366"/>
        <v>14</v>
      </c>
      <c r="B4588" s="16">
        <f ca="1">VLOOKUP(A4588,PERIODS!$O$4:$P$33,2,FALSE)</f>
        <v>3.3000000000000002E-2</v>
      </c>
      <c r="C4588" s="15"/>
      <c r="D4588" s="18">
        <v>4574</v>
      </c>
      <c r="E4588" s="34">
        <f t="shared" ca="1" si="1368"/>
        <v>12556.568000393629</v>
      </c>
      <c r="F4588" s="34">
        <f t="shared" ca="1" si="1350"/>
        <v>3300</v>
      </c>
      <c r="G4588" s="69">
        <f t="shared" ca="1" si="1354"/>
        <v>0</v>
      </c>
      <c r="H4588" s="34">
        <f t="shared" ca="1" si="1355"/>
        <v>-840.8526707488237</v>
      </c>
      <c r="I4588" s="34">
        <f t="shared" ca="1" si="1356"/>
        <v>2459.1473292511764</v>
      </c>
      <c r="J4588" s="18">
        <f ca="1">SUM(INDIRECT(ADDRESS(ROW(F4588),COLUMN(F4588),4)):INDIRECT(ADDRESS(ROW(F4588)+N$5-1,COLUMN(F4588),4)))</f>
        <v>23900</v>
      </c>
      <c r="K4588" s="18">
        <f t="shared" ca="1" si="1357"/>
        <v>0</v>
      </c>
      <c r="L4588" s="18">
        <f t="shared" ca="1" si="1367"/>
        <v>0</v>
      </c>
      <c r="M4588" s="18">
        <f t="shared" ca="1" si="1351"/>
        <v>16350</v>
      </c>
      <c r="N4588" s="34">
        <f t="shared" ca="1" si="1358"/>
        <v>26447.420671142452</v>
      </c>
      <c r="P4588" s="18">
        <f t="shared" ca="1" si="1352"/>
        <v>840.8526707488237</v>
      </c>
      <c r="Q4588" s="47">
        <f ca="1">SUM(L$15:L4588)-SUM(M$15:M4588)</f>
        <v>0</v>
      </c>
      <c r="R4588" s="47" t="str">
        <f t="shared" ca="1" si="1353"/>
        <v>M4591</v>
      </c>
      <c r="S4588" s="40">
        <f t="shared" ca="1" si="1359"/>
        <v>0</v>
      </c>
      <c r="T4588" s="46">
        <f t="shared" ca="1" si="1360"/>
        <v>83</v>
      </c>
      <c r="X4588" s="74">
        <f t="shared" ca="1" si="1361"/>
        <v>-0.84085267074882375</v>
      </c>
      <c r="Y4588" s="75">
        <f t="shared" ca="1" si="1362"/>
        <v>-0.84085267074882375</v>
      </c>
      <c r="Z4588" s="74">
        <f t="shared" ca="1" si="1363"/>
        <v>0.43134257338620474</v>
      </c>
      <c r="AA4588" s="76">
        <f t="shared" ca="1" si="1364"/>
        <v>-840.8526707488237</v>
      </c>
      <c r="AB4588" s="76">
        <f t="shared" ca="1" si="1365"/>
        <v>431.34257338620472</v>
      </c>
    </row>
    <row r="4589" spans="1:28" x14ac:dyDescent="0.25">
      <c r="A4589" s="2">
        <f t="shared" si="1366"/>
        <v>15</v>
      </c>
      <c r="B4589" s="16">
        <f ca="1">VLOOKUP(A4589,PERIODS!$O$4:$P$33,2,FALSE)</f>
        <v>3.3000000000000002E-2</v>
      </c>
      <c r="C4589" s="15"/>
      <c r="D4589" s="18">
        <v>4575</v>
      </c>
      <c r="E4589" s="34">
        <f t="shared" ca="1" si="1368"/>
        <v>26447.420671142452</v>
      </c>
      <c r="F4589" s="34">
        <f t="shared" ca="1" si="1350"/>
        <v>3300</v>
      </c>
      <c r="G4589" s="69">
        <f t="shared" ca="1" si="1354"/>
        <v>0</v>
      </c>
      <c r="H4589" s="34">
        <f t="shared" ca="1" si="1355"/>
        <v>1014.439251267029</v>
      </c>
      <c r="I4589" s="34">
        <f t="shared" ca="1" si="1356"/>
        <v>4314.4392512670292</v>
      </c>
      <c r="J4589" s="18">
        <f ca="1">SUM(INDIRECT(ADDRESS(ROW(F4589),COLUMN(F4589),4)):INDIRECT(ADDRESS(ROW(F4589)+N$5-1,COLUMN(F4589),4)))</f>
        <v>24100</v>
      </c>
      <c r="K4589" s="18">
        <f t="shared" ca="1" si="1357"/>
        <v>0</v>
      </c>
      <c r="L4589" s="18">
        <f t="shared" ca="1" si="1367"/>
        <v>0</v>
      </c>
      <c r="M4589" s="18">
        <f t="shared" ca="1" si="1351"/>
        <v>0</v>
      </c>
      <c r="N4589" s="34">
        <f t="shared" ca="1" si="1358"/>
        <v>22132.981419875425</v>
      </c>
      <c r="P4589" s="18">
        <f t="shared" ca="1" si="1352"/>
        <v>1014.439251267029</v>
      </c>
      <c r="Q4589" s="47">
        <f ca="1">SUM(L$15:L4589)-SUM(M$15:M4589)</f>
        <v>0</v>
      </c>
      <c r="R4589" s="47" t="str">
        <f t="shared" ca="1" si="1353"/>
        <v>M4592</v>
      </c>
      <c r="S4589" s="40">
        <f t="shared" ca="1" si="1359"/>
        <v>0</v>
      </c>
      <c r="T4589" s="46">
        <f t="shared" ca="1" si="1360"/>
        <v>85</v>
      </c>
      <c r="X4589" s="74">
        <f t="shared" ca="1" si="1361"/>
        <v>1.0144392512670291</v>
      </c>
      <c r="Y4589" s="75">
        <f t="shared" ca="1" si="1362"/>
        <v>1.0144392512670291</v>
      </c>
      <c r="Z4589" s="74">
        <f t="shared" ca="1" si="1363"/>
        <v>2.7578165215922477</v>
      </c>
      <c r="AA4589" s="76">
        <f t="shared" ca="1" si="1364"/>
        <v>1014.439251267029</v>
      </c>
      <c r="AB4589" s="76">
        <f t="shared" ca="1" si="1365"/>
        <v>2757.8165215922477</v>
      </c>
    </row>
    <row r="4590" spans="1:28" x14ac:dyDescent="0.25">
      <c r="A4590" s="2">
        <f t="shared" si="1366"/>
        <v>16</v>
      </c>
      <c r="B4590" s="16">
        <f ca="1">VLOOKUP(A4590,PERIODS!$O$4:$P$33,2,FALSE)</f>
        <v>3.3000000000000002E-2</v>
      </c>
      <c r="C4590" s="15"/>
      <c r="D4590" s="18">
        <v>4576</v>
      </c>
      <c r="E4590" s="34">
        <f t="shared" ca="1" si="1368"/>
        <v>22132.981419875425</v>
      </c>
      <c r="F4590" s="34">
        <f t="shared" ca="1" si="1350"/>
        <v>3300</v>
      </c>
      <c r="G4590" s="69">
        <f t="shared" ca="1" si="1354"/>
        <v>0</v>
      </c>
      <c r="H4590" s="34">
        <f t="shared" ca="1" si="1355"/>
        <v>-1172.1968169829129</v>
      </c>
      <c r="I4590" s="34">
        <f t="shared" ca="1" si="1356"/>
        <v>2127.8031830170871</v>
      </c>
      <c r="J4590" s="18">
        <f ca="1">SUM(INDIRECT(ADDRESS(ROW(F4590),COLUMN(F4590),4)):INDIRECT(ADDRESS(ROW(F4590)+N$5-1,COLUMN(F4590),4)))</f>
        <v>24300</v>
      </c>
      <c r="K4590" s="18">
        <f t="shared" ca="1" si="1357"/>
        <v>16350</v>
      </c>
      <c r="L4590" s="18">
        <f t="shared" ca="1" si="1367"/>
        <v>16350</v>
      </c>
      <c r="M4590" s="18">
        <f t="shared" ca="1" si="1351"/>
        <v>0</v>
      </c>
      <c r="N4590" s="34">
        <f t="shared" ca="1" si="1358"/>
        <v>20005.178236858337</v>
      </c>
      <c r="P4590" s="18">
        <f t="shared" ca="1" si="1352"/>
        <v>1172.1968169829129</v>
      </c>
      <c r="Q4590" s="47">
        <f ca="1">SUM(L$15:L4590)-SUM(M$15:M4590)</f>
        <v>16350</v>
      </c>
      <c r="R4590" s="47" t="str">
        <f t="shared" ca="1" si="1353"/>
        <v>M4593</v>
      </c>
      <c r="S4590" s="40">
        <f t="shared" ca="1" si="1359"/>
        <v>0</v>
      </c>
      <c r="T4590" s="46">
        <f t="shared" ca="1" si="1360"/>
        <v>86</v>
      </c>
      <c r="X4590" s="74">
        <f t="shared" ca="1" si="1361"/>
        <v>-1.1721968169829129</v>
      </c>
      <c r="Y4590" s="75">
        <f t="shared" ca="1" si="1362"/>
        <v>-1.1721968169829129</v>
      </c>
      <c r="Z4590" s="74">
        <f t="shared" ca="1" si="1363"/>
        <v>0.30968587026605165</v>
      </c>
      <c r="AA4590" s="76">
        <f t="shared" ca="1" si="1364"/>
        <v>-1172.1968169829129</v>
      </c>
      <c r="AB4590" s="76">
        <f t="shared" ca="1" si="1365"/>
        <v>309.68587026605167</v>
      </c>
    </row>
    <row r="4591" spans="1:28" x14ac:dyDescent="0.25">
      <c r="A4591" s="2">
        <f t="shared" si="1366"/>
        <v>17</v>
      </c>
      <c r="B4591" s="16">
        <f ca="1">VLOOKUP(A4591,PERIODS!$O$4:$P$33,2,FALSE)</f>
        <v>3.5000000000000003E-2</v>
      </c>
      <c r="C4591" s="15"/>
      <c r="D4591" s="18">
        <v>4577</v>
      </c>
      <c r="E4591" s="34">
        <f t="shared" ca="1" si="1368"/>
        <v>20005.178236858337</v>
      </c>
      <c r="F4591" s="34">
        <f t="shared" ca="1" si="1350"/>
        <v>3500.0000000000005</v>
      </c>
      <c r="G4591" s="69">
        <f t="shared" ca="1" si="1354"/>
        <v>0</v>
      </c>
      <c r="H4591" s="34">
        <f t="shared" ca="1" si="1355"/>
        <v>-322.66996315578183</v>
      </c>
      <c r="I4591" s="34">
        <f t="shared" ca="1" si="1356"/>
        <v>3177.3300368442187</v>
      </c>
      <c r="J4591" s="18">
        <f ca="1">SUM(INDIRECT(ADDRESS(ROW(F4591),COLUMN(F4591),4)):INDIRECT(ADDRESS(ROW(F4591)+N$5-1,COLUMN(F4591),4)))</f>
        <v>24500.000000000004</v>
      </c>
      <c r="K4591" s="18">
        <f t="shared" ca="1" si="1357"/>
        <v>16350</v>
      </c>
      <c r="L4591" s="18">
        <f t="shared" ca="1" si="1367"/>
        <v>0</v>
      </c>
      <c r="M4591" s="18">
        <f t="shared" ca="1" si="1351"/>
        <v>0</v>
      </c>
      <c r="N4591" s="34">
        <f t="shared" ca="1" si="1358"/>
        <v>16827.848200014119</v>
      </c>
      <c r="P4591" s="18">
        <f t="shared" ca="1" si="1352"/>
        <v>322.66996315578183</v>
      </c>
      <c r="Q4591" s="47">
        <f ca="1">SUM(L$15:L4591)-SUM(M$15:M4591)</f>
        <v>16350</v>
      </c>
      <c r="R4591" s="47" t="str">
        <f t="shared" ca="1" si="1353"/>
        <v>M4594</v>
      </c>
      <c r="S4591" s="40">
        <f t="shared" ca="1" si="1359"/>
        <v>0</v>
      </c>
      <c r="T4591" s="46">
        <f t="shared" ca="1" si="1360"/>
        <v>89</v>
      </c>
      <c r="X4591" s="74">
        <f t="shared" ca="1" si="1361"/>
        <v>-0.32266996315578184</v>
      </c>
      <c r="Y4591" s="75">
        <f t="shared" ca="1" si="1362"/>
        <v>-0.32266996315578184</v>
      </c>
      <c r="Z4591" s="74">
        <f t="shared" ca="1" si="1363"/>
        <v>0.72421283184762475</v>
      </c>
      <c r="AA4591" s="76">
        <f t="shared" ca="1" si="1364"/>
        <v>-322.66996315578183</v>
      </c>
      <c r="AB4591" s="76">
        <f t="shared" ca="1" si="1365"/>
        <v>724.21283184762478</v>
      </c>
    </row>
    <row r="4592" spans="1:28" x14ac:dyDescent="0.25">
      <c r="A4592" s="2">
        <f t="shared" si="1366"/>
        <v>18</v>
      </c>
      <c r="B4592" s="16">
        <f ca="1">VLOOKUP(A4592,PERIODS!$O$4:$P$33,2,FALSE)</f>
        <v>3.5000000000000003E-2</v>
      </c>
      <c r="C4592" s="15"/>
      <c r="D4592" s="18">
        <v>4578</v>
      </c>
      <c r="E4592" s="34">
        <f t="shared" ca="1" si="1368"/>
        <v>16827.848200014119</v>
      </c>
      <c r="F4592" s="34">
        <f t="shared" ca="1" si="1350"/>
        <v>3500.0000000000005</v>
      </c>
      <c r="G4592" s="69">
        <f t="shared" ca="1" si="1354"/>
        <v>0</v>
      </c>
      <c r="H4592" s="34">
        <f t="shared" ca="1" si="1355"/>
        <v>108.3886638140475</v>
      </c>
      <c r="I4592" s="34">
        <f t="shared" ca="1" si="1356"/>
        <v>3608.388663814048</v>
      </c>
      <c r="J4592" s="18">
        <f ca="1">SUM(INDIRECT(ADDRESS(ROW(F4592),COLUMN(F4592),4)):INDIRECT(ADDRESS(ROW(F4592)+N$5-1,COLUMN(F4592),4)))</f>
        <v>24500.000000000004</v>
      </c>
      <c r="K4592" s="18">
        <f t="shared" ca="1" si="1357"/>
        <v>16350</v>
      </c>
      <c r="L4592" s="18">
        <f t="shared" ca="1" si="1367"/>
        <v>0</v>
      </c>
      <c r="M4592" s="18">
        <f t="shared" ca="1" si="1351"/>
        <v>0</v>
      </c>
      <c r="N4592" s="34">
        <f t="shared" ca="1" si="1358"/>
        <v>13219.459536200071</v>
      </c>
      <c r="P4592" s="18">
        <f t="shared" ca="1" si="1352"/>
        <v>108.3886638140475</v>
      </c>
      <c r="Q4592" s="47">
        <f ca="1">SUM(L$15:L4592)-SUM(M$15:M4592)</f>
        <v>16350</v>
      </c>
      <c r="R4592" s="47" t="str">
        <f t="shared" ca="1" si="1353"/>
        <v>M4595</v>
      </c>
      <c r="S4592" s="40">
        <f t="shared" ca="1" si="1359"/>
        <v>0</v>
      </c>
      <c r="T4592" s="46">
        <f t="shared" ca="1" si="1360"/>
        <v>42</v>
      </c>
      <c r="X4592" s="74">
        <f t="shared" ca="1" si="1361"/>
        <v>0.10838866381404751</v>
      </c>
      <c r="Y4592" s="75">
        <f t="shared" ca="1" si="1362"/>
        <v>0.10838866381404751</v>
      </c>
      <c r="Z4592" s="74">
        <f t="shared" ca="1" si="1363"/>
        <v>1.114480819586904</v>
      </c>
      <c r="AA4592" s="76">
        <f t="shared" ca="1" si="1364"/>
        <v>108.3886638140475</v>
      </c>
      <c r="AB4592" s="76">
        <f t="shared" ca="1" si="1365"/>
        <v>1114.4808195869041</v>
      </c>
    </row>
    <row r="4593" spans="1:28" x14ac:dyDescent="0.25">
      <c r="A4593" s="2">
        <f t="shared" si="1366"/>
        <v>19</v>
      </c>
      <c r="B4593" s="16">
        <f ca="1">VLOOKUP(A4593,PERIODS!$O$4:$P$33,2,FALSE)</f>
        <v>3.5000000000000003E-2</v>
      </c>
      <c r="C4593" s="15"/>
      <c r="D4593" s="18">
        <v>4579</v>
      </c>
      <c r="E4593" s="34">
        <f t="shared" ca="1" si="1368"/>
        <v>13219.459536200071</v>
      </c>
      <c r="F4593" s="34">
        <f t="shared" ca="1" si="1350"/>
        <v>3500.0000000000005</v>
      </c>
      <c r="G4593" s="69">
        <f t="shared" ca="1" si="1354"/>
        <v>0</v>
      </c>
      <c r="H4593" s="34">
        <f t="shared" ca="1" si="1355"/>
        <v>13.18977102072861</v>
      </c>
      <c r="I4593" s="34">
        <f t="shared" ca="1" si="1356"/>
        <v>3513.189771020729</v>
      </c>
      <c r="J4593" s="18">
        <f ca="1">SUM(INDIRECT(ADDRESS(ROW(F4593),COLUMN(F4593),4)):INDIRECT(ADDRESS(ROW(F4593)+N$5-1,COLUMN(F4593),4)))</f>
        <v>24500.000000000004</v>
      </c>
      <c r="K4593" s="18">
        <f t="shared" ca="1" si="1357"/>
        <v>0</v>
      </c>
      <c r="L4593" s="18">
        <f t="shared" ca="1" si="1367"/>
        <v>0</v>
      </c>
      <c r="M4593" s="18">
        <f t="shared" ca="1" si="1351"/>
        <v>16350</v>
      </c>
      <c r="N4593" s="34">
        <f t="shared" ca="1" si="1358"/>
        <v>26056.269765179342</v>
      </c>
      <c r="P4593" s="18">
        <f t="shared" ca="1" si="1352"/>
        <v>13.18977102072861</v>
      </c>
      <c r="Q4593" s="47">
        <f ca="1">SUM(L$15:L4593)-SUM(M$15:M4593)</f>
        <v>0</v>
      </c>
      <c r="R4593" s="47" t="str">
        <f t="shared" ca="1" si="1353"/>
        <v>M4596</v>
      </c>
      <c r="S4593" s="40">
        <f t="shared" ca="1" si="1359"/>
        <v>0</v>
      </c>
      <c r="T4593" s="46">
        <f t="shared" ca="1" si="1360"/>
        <v>78</v>
      </c>
      <c r="X4593" s="74">
        <f t="shared" ca="1" si="1361"/>
        <v>1.3189771020728611E-2</v>
      </c>
      <c r="Y4593" s="75">
        <f t="shared" ca="1" si="1362"/>
        <v>1.3189771020728611E-2</v>
      </c>
      <c r="Z4593" s="74">
        <f t="shared" ca="1" si="1363"/>
        <v>1.0132771397524598</v>
      </c>
      <c r="AA4593" s="76">
        <f t="shared" ca="1" si="1364"/>
        <v>13.18977102072861</v>
      </c>
      <c r="AB4593" s="76">
        <f t="shared" ca="1" si="1365"/>
        <v>1013.2771397524598</v>
      </c>
    </row>
    <row r="4594" spans="1:28" x14ac:dyDescent="0.25">
      <c r="A4594" s="2">
        <f t="shared" si="1366"/>
        <v>20</v>
      </c>
      <c r="B4594" s="16">
        <f ca="1">VLOOKUP(A4594,PERIODS!$O$4:$P$33,2,FALSE)</f>
        <v>3.5000000000000003E-2</v>
      </c>
      <c r="C4594" s="15"/>
      <c r="D4594" s="18">
        <v>4580</v>
      </c>
      <c r="E4594" s="34">
        <f t="shared" ca="1" si="1368"/>
        <v>26056.269765179342</v>
      </c>
      <c r="F4594" s="34">
        <f t="shared" ca="1" si="1350"/>
        <v>3500.0000000000005</v>
      </c>
      <c r="G4594" s="69">
        <f t="shared" ca="1" si="1354"/>
        <v>0</v>
      </c>
      <c r="H4594" s="34">
        <f t="shared" ca="1" si="1355"/>
        <v>-3.0678331548382705</v>
      </c>
      <c r="I4594" s="34">
        <f t="shared" ca="1" si="1356"/>
        <v>3496.9321668451621</v>
      </c>
      <c r="J4594" s="18">
        <f ca="1">SUM(INDIRECT(ADDRESS(ROW(F4594),COLUMN(F4594),4)):INDIRECT(ADDRESS(ROW(F4594)+N$5-1,COLUMN(F4594),4)))</f>
        <v>24500.000000000004</v>
      </c>
      <c r="K4594" s="18">
        <f t="shared" ca="1" si="1357"/>
        <v>0</v>
      </c>
      <c r="L4594" s="18">
        <f t="shared" ca="1" si="1367"/>
        <v>0</v>
      </c>
      <c r="M4594" s="18">
        <f t="shared" ca="1" si="1351"/>
        <v>0</v>
      </c>
      <c r="N4594" s="34">
        <f t="shared" ca="1" si="1358"/>
        <v>22559.337598334179</v>
      </c>
      <c r="P4594" s="18">
        <f t="shared" ca="1" si="1352"/>
        <v>3.0678331548382705</v>
      </c>
      <c r="Q4594" s="47">
        <f ca="1">SUM(L$15:L4594)-SUM(M$15:M4594)</f>
        <v>0</v>
      </c>
      <c r="R4594" s="47" t="str">
        <f t="shared" ca="1" si="1353"/>
        <v>M4597</v>
      </c>
      <c r="S4594" s="40">
        <f t="shared" ca="1" si="1359"/>
        <v>0</v>
      </c>
      <c r="T4594" s="46">
        <f t="shared" ca="1" si="1360"/>
        <v>77</v>
      </c>
      <c r="X4594" s="74">
        <f t="shared" ca="1" si="1361"/>
        <v>-3.0678331548382705E-3</v>
      </c>
      <c r="Y4594" s="75">
        <f t="shared" ca="1" si="1362"/>
        <v>-3.0678331548382705E-3</v>
      </c>
      <c r="Z4594" s="74">
        <f t="shared" ca="1" si="1363"/>
        <v>0.99693686783677993</v>
      </c>
      <c r="AA4594" s="76">
        <f t="shared" ca="1" si="1364"/>
        <v>-3.0678331548382705</v>
      </c>
      <c r="AB4594" s="76">
        <f t="shared" ca="1" si="1365"/>
        <v>996.93686783677992</v>
      </c>
    </row>
    <row r="4595" spans="1:28" x14ac:dyDescent="0.25">
      <c r="A4595" s="2">
        <f t="shared" si="1366"/>
        <v>21</v>
      </c>
      <c r="B4595" s="16">
        <f ca="1">VLOOKUP(A4595,PERIODS!$O$4:$P$33,2,FALSE)</f>
        <v>3.5000000000000003E-2</v>
      </c>
      <c r="C4595" s="15"/>
      <c r="D4595" s="18">
        <v>4581</v>
      </c>
      <c r="E4595" s="34">
        <f t="shared" ca="1" si="1368"/>
        <v>22559.337598334179</v>
      </c>
      <c r="F4595" s="34">
        <f t="shared" ca="1" si="1350"/>
        <v>3500.0000000000005</v>
      </c>
      <c r="G4595" s="69">
        <f t="shared" ca="1" si="1354"/>
        <v>0</v>
      </c>
      <c r="H4595" s="34">
        <f t="shared" ca="1" si="1355"/>
        <v>-352.67042849190841</v>
      </c>
      <c r="I4595" s="34">
        <f t="shared" ca="1" si="1356"/>
        <v>3147.3295715080922</v>
      </c>
      <c r="J4595" s="18">
        <f ca="1">SUM(INDIRECT(ADDRESS(ROW(F4595),COLUMN(F4595),4)):INDIRECT(ADDRESS(ROW(F4595)+N$5-1,COLUMN(F4595),4)))</f>
        <v>24500.000000000004</v>
      </c>
      <c r="K4595" s="18">
        <f t="shared" ca="1" si="1357"/>
        <v>16350</v>
      </c>
      <c r="L4595" s="18">
        <f t="shared" ca="1" si="1367"/>
        <v>16350</v>
      </c>
      <c r="M4595" s="18">
        <f t="shared" ca="1" si="1351"/>
        <v>0</v>
      </c>
      <c r="N4595" s="34">
        <f t="shared" ca="1" si="1358"/>
        <v>19412.008026826086</v>
      </c>
      <c r="P4595" s="18">
        <f t="shared" ca="1" si="1352"/>
        <v>352.67042849190841</v>
      </c>
      <c r="Q4595" s="47">
        <f ca="1">SUM(L$15:L4595)-SUM(M$15:M4595)</f>
        <v>16350</v>
      </c>
      <c r="R4595" s="47" t="str">
        <f t="shared" ca="1" si="1353"/>
        <v>M4598</v>
      </c>
      <c r="S4595" s="40">
        <f t="shared" ca="1" si="1359"/>
        <v>0</v>
      </c>
      <c r="T4595" s="46">
        <f t="shared" ca="1" si="1360"/>
        <v>78</v>
      </c>
      <c r="X4595" s="74">
        <f t="shared" ca="1" si="1361"/>
        <v>-0.35267042849190844</v>
      </c>
      <c r="Y4595" s="75">
        <f t="shared" ca="1" si="1362"/>
        <v>-0.35267042849190844</v>
      </c>
      <c r="Z4595" s="74">
        <f t="shared" ca="1" si="1363"/>
        <v>0.70280878096265231</v>
      </c>
      <c r="AA4595" s="76">
        <f t="shared" ca="1" si="1364"/>
        <v>-352.67042849190841</v>
      </c>
      <c r="AB4595" s="76">
        <f t="shared" ca="1" si="1365"/>
        <v>702.80878096265235</v>
      </c>
    </row>
    <row r="4596" spans="1:28" x14ac:dyDescent="0.25">
      <c r="A4596" s="2">
        <f t="shared" si="1366"/>
        <v>22</v>
      </c>
      <c r="B4596" s="16">
        <f ca="1">VLOOKUP(A4596,PERIODS!$O$4:$P$33,2,FALSE)</f>
        <v>3.5000000000000003E-2</v>
      </c>
      <c r="C4596" s="15"/>
      <c r="D4596" s="18">
        <v>4582</v>
      </c>
      <c r="E4596" s="34">
        <f t="shared" ca="1" si="1368"/>
        <v>19412.008026826086</v>
      </c>
      <c r="F4596" s="34">
        <f t="shared" ca="1" si="1350"/>
        <v>3500.0000000000005</v>
      </c>
      <c r="G4596" s="69">
        <f t="shared" ca="1" si="1354"/>
        <v>0</v>
      </c>
      <c r="H4596" s="34">
        <f t="shared" ca="1" si="1355"/>
        <v>-1095.5246086177647</v>
      </c>
      <c r="I4596" s="34">
        <f t="shared" ca="1" si="1356"/>
        <v>2404.475391382236</v>
      </c>
      <c r="J4596" s="18">
        <f ca="1">SUM(INDIRECT(ADDRESS(ROW(F4596),COLUMN(F4596),4)):INDIRECT(ADDRESS(ROW(F4596)+N$5-1,COLUMN(F4596),4)))</f>
        <v>25000.000000000004</v>
      </c>
      <c r="K4596" s="18">
        <f t="shared" ca="1" si="1357"/>
        <v>16350</v>
      </c>
      <c r="L4596" s="18">
        <f t="shared" ca="1" si="1367"/>
        <v>0</v>
      </c>
      <c r="M4596" s="18">
        <f t="shared" ca="1" si="1351"/>
        <v>0</v>
      </c>
      <c r="N4596" s="34">
        <f t="shared" ca="1" si="1358"/>
        <v>17007.532635443851</v>
      </c>
      <c r="P4596" s="18">
        <f t="shared" ca="1" si="1352"/>
        <v>1095.5246086177647</v>
      </c>
      <c r="Q4596" s="47">
        <f ca="1">SUM(L$15:L4596)-SUM(M$15:M4596)</f>
        <v>16350</v>
      </c>
      <c r="R4596" s="47" t="str">
        <f t="shared" ca="1" si="1353"/>
        <v>M4599</v>
      </c>
      <c r="S4596" s="40">
        <f t="shared" ca="1" si="1359"/>
        <v>0</v>
      </c>
      <c r="T4596" s="46">
        <f t="shared" ca="1" si="1360"/>
        <v>41</v>
      </c>
      <c r="X4596" s="74">
        <f t="shared" ca="1" si="1361"/>
        <v>-1.0955246086177646</v>
      </c>
      <c r="Y4596" s="75">
        <f t="shared" ca="1" si="1362"/>
        <v>-1.0955246086177646</v>
      </c>
      <c r="Z4596" s="74">
        <f t="shared" ca="1" si="1363"/>
        <v>0.33436415061479519</v>
      </c>
      <c r="AA4596" s="76">
        <f t="shared" ca="1" si="1364"/>
        <v>-1095.5246086177647</v>
      </c>
      <c r="AB4596" s="76">
        <f t="shared" ca="1" si="1365"/>
        <v>334.36415061479516</v>
      </c>
    </row>
    <row r="4597" spans="1:28" x14ac:dyDescent="0.25">
      <c r="A4597" s="2">
        <f t="shared" si="1366"/>
        <v>23</v>
      </c>
      <c r="B4597" s="16">
        <f ca="1">VLOOKUP(A4597,PERIODS!$O$4:$P$33,2,FALSE)</f>
        <v>3.5000000000000003E-2</v>
      </c>
      <c r="C4597" s="15"/>
      <c r="D4597" s="18">
        <v>4583</v>
      </c>
      <c r="E4597" s="34">
        <f t="shared" ca="1" si="1368"/>
        <v>17007.532635443851</v>
      </c>
      <c r="F4597" s="34">
        <f t="shared" ca="1" si="1350"/>
        <v>3500.0000000000005</v>
      </c>
      <c r="G4597" s="69">
        <f t="shared" ca="1" si="1354"/>
        <v>0</v>
      </c>
      <c r="H4597" s="34">
        <f t="shared" ca="1" si="1355"/>
        <v>-1952.6256616036858</v>
      </c>
      <c r="I4597" s="34">
        <f t="shared" ca="1" si="1356"/>
        <v>1547.3743383963147</v>
      </c>
      <c r="J4597" s="18">
        <f ca="1">SUM(INDIRECT(ADDRESS(ROW(F4597),COLUMN(F4597),4)):INDIRECT(ADDRESS(ROW(F4597)+N$5-1,COLUMN(F4597),4)))</f>
        <v>25500.000000000004</v>
      </c>
      <c r="K4597" s="18">
        <f t="shared" ca="1" si="1357"/>
        <v>16350</v>
      </c>
      <c r="L4597" s="18">
        <f t="shared" ca="1" si="1367"/>
        <v>0</v>
      </c>
      <c r="M4597" s="18">
        <f t="shared" ca="1" si="1351"/>
        <v>0</v>
      </c>
      <c r="N4597" s="34">
        <f t="shared" ca="1" si="1358"/>
        <v>15460.158297047536</v>
      </c>
      <c r="P4597" s="18">
        <f t="shared" ca="1" si="1352"/>
        <v>1952.6256616036858</v>
      </c>
      <c r="Q4597" s="47">
        <f ca="1">SUM(L$15:L4597)-SUM(M$15:M4597)</f>
        <v>16350</v>
      </c>
      <c r="R4597" s="47" t="str">
        <f t="shared" ca="1" si="1353"/>
        <v>M4600</v>
      </c>
      <c r="S4597" s="40">
        <f t="shared" ca="1" si="1359"/>
        <v>0</v>
      </c>
      <c r="T4597" s="46">
        <f t="shared" ca="1" si="1360"/>
        <v>78</v>
      </c>
      <c r="X4597" s="74">
        <f t="shared" ca="1" si="1361"/>
        <v>-1.9526256616036859</v>
      </c>
      <c r="Y4597" s="75">
        <f t="shared" ca="1" si="1362"/>
        <v>-1.9526256616036859</v>
      </c>
      <c r="Z4597" s="74">
        <f t="shared" ca="1" si="1363"/>
        <v>0.14190099801635689</v>
      </c>
      <c r="AA4597" s="76">
        <f t="shared" ca="1" si="1364"/>
        <v>-1952.6256616036858</v>
      </c>
      <c r="AB4597" s="76">
        <f t="shared" ca="1" si="1365"/>
        <v>141.90099801635688</v>
      </c>
    </row>
    <row r="4598" spans="1:28" x14ac:dyDescent="0.25">
      <c r="A4598" s="2">
        <f t="shared" si="1366"/>
        <v>24</v>
      </c>
      <c r="B4598" s="16">
        <f ca="1">VLOOKUP(A4598,PERIODS!$O$4:$P$33,2,FALSE)</f>
        <v>3.5000000000000003E-2</v>
      </c>
      <c r="C4598" s="15"/>
      <c r="D4598" s="18">
        <v>4584</v>
      </c>
      <c r="E4598" s="34">
        <f t="shared" ca="1" si="1368"/>
        <v>15460.158297047536</v>
      </c>
      <c r="F4598" s="34">
        <f t="shared" ca="1" si="1350"/>
        <v>3500.0000000000005</v>
      </c>
      <c r="G4598" s="69">
        <f t="shared" ca="1" si="1354"/>
        <v>0</v>
      </c>
      <c r="H4598" s="34">
        <f t="shared" ca="1" si="1355"/>
        <v>-917.86568901769226</v>
      </c>
      <c r="I4598" s="34">
        <f t="shared" ca="1" si="1356"/>
        <v>2582.1343109823083</v>
      </c>
      <c r="J4598" s="18">
        <f ca="1">SUM(INDIRECT(ADDRESS(ROW(F4598),COLUMN(F4598),4)):INDIRECT(ADDRESS(ROW(F4598)+N$5-1,COLUMN(F4598),4)))</f>
        <v>26000</v>
      </c>
      <c r="K4598" s="18">
        <f t="shared" ca="1" si="1357"/>
        <v>0</v>
      </c>
      <c r="L4598" s="18">
        <f t="shared" ca="1" si="1367"/>
        <v>0</v>
      </c>
      <c r="M4598" s="18">
        <f t="shared" ca="1" si="1351"/>
        <v>16350</v>
      </c>
      <c r="N4598" s="34">
        <f t="shared" ca="1" si="1358"/>
        <v>29228.023986065229</v>
      </c>
      <c r="P4598" s="18">
        <f t="shared" ca="1" si="1352"/>
        <v>917.86568901769226</v>
      </c>
      <c r="Q4598" s="47">
        <f ca="1">SUM(L$15:L4598)-SUM(M$15:M4598)</f>
        <v>0</v>
      </c>
      <c r="R4598" s="47" t="str">
        <f t="shared" ca="1" si="1353"/>
        <v>M4601</v>
      </c>
      <c r="S4598" s="40">
        <f t="shared" ca="1" si="1359"/>
        <v>0</v>
      </c>
      <c r="T4598" s="46">
        <f t="shared" ca="1" si="1360"/>
        <v>76</v>
      </c>
      <c r="X4598" s="74">
        <f t="shared" ca="1" si="1361"/>
        <v>-0.91786568901769228</v>
      </c>
      <c r="Y4598" s="75">
        <f t="shared" ca="1" si="1362"/>
        <v>-0.91786568901769228</v>
      </c>
      <c r="Z4598" s="74">
        <f t="shared" ca="1" si="1363"/>
        <v>0.39937051298024406</v>
      </c>
      <c r="AA4598" s="76">
        <f t="shared" ca="1" si="1364"/>
        <v>-917.86568901769226</v>
      </c>
      <c r="AB4598" s="76">
        <f t="shared" ca="1" si="1365"/>
        <v>399.37051298024409</v>
      </c>
    </row>
    <row r="4599" spans="1:28" x14ac:dyDescent="0.25">
      <c r="A4599" s="2">
        <f t="shared" si="1366"/>
        <v>25</v>
      </c>
      <c r="B4599" s="16">
        <f ca="1">VLOOKUP(A4599,PERIODS!$O$4:$P$33,2,FALSE)</f>
        <v>3.5000000000000003E-2</v>
      </c>
      <c r="C4599" s="15"/>
      <c r="D4599" s="18">
        <v>4585</v>
      </c>
      <c r="E4599" s="34">
        <f t="shared" ca="1" si="1368"/>
        <v>29228.023986065229</v>
      </c>
      <c r="F4599" s="34">
        <f t="shared" ca="1" si="1350"/>
        <v>3500.0000000000005</v>
      </c>
      <c r="G4599" s="69">
        <f t="shared" ca="1" si="1354"/>
        <v>0</v>
      </c>
      <c r="H4599" s="34">
        <f t="shared" ca="1" si="1355"/>
        <v>-1455.0214141786255</v>
      </c>
      <c r="I4599" s="34">
        <f t="shared" ca="1" si="1356"/>
        <v>2044.978585821375</v>
      </c>
      <c r="J4599" s="18">
        <f ca="1">SUM(INDIRECT(ADDRESS(ROW(F4599),COLUMN(F4599),4)):INDIRECT(ADDRESS(ROW(F4599)+N$5-1,COLUMN(F4599),4)))</f>
        <v>24900</v>
      </c>
      <c r="K4599" s="18">
        <f t="shared" ca="1" si="1357"/>
        <v>0</v>
      </c>
      <c r="L4599" s="18">
        <f t="shared" ca="1" si="1367"/>
        <v>0</v>
      </c>
      <c r="M4599" s="18">
        <f t="shared" ca="1" si="1351"/>
        <v>0</v>
      </c>
      <c r="N4599" s="34">
        <f t="shared" ca="1" si="1358"/>
        <v>27183.045400243853</v>
      </c>
      <c r="P4599" s="18">
        <f t="shared" ca="1" si="1352"/>
        <v>1455.0214141786255</v>
      </c>
      <c r="Q4599" s="47">
        <f ca="1">SUM(L$15:L4599)-SUM(M$15:M4599)</f>
        <v>0</v>
      </c>
      <c r="R4599" s="47" t="str">
        <f t="shared" ca="1" si="1353"/>
        <v>M4602</v>
      </c>
      <c r="S4599" s="40">
        <f t="shared" ca="1" si="1359"/>
        <v>0</v>
      </c>
      <c r="T4599" s="46">
        <f t="shared" ca="1" si="1360"/>
        <v>74</v>
      </c>
      <c r="X4599" s="74">
        <f t="shared" ca="1" si="1361"/>
        <v>-1.4550214141786255</v>
      </c>
      <c r="Y4599" s="75">
        <f t="shared" ca="1" si="1362"/>
        <v>-1.4550214141786255</v>
      </c>
      <c r="Z4599" s="74">
        <f t="shared" ca="1" si="1363"/>
        <v>0.23339536587758197</v>
      </c>
      <c r="AA4599" s="76">
        <f t="shared" ca="1" si="1364"/>
        <v>-1455.0214141786255</v>
      </c>
      <c r="AB4599" s="76">
        <f t="shared" ca="1" si="1365"/>
        <v>233.39536587758198</v>
      </c>
    </row>
    <row r="4600" spans="1:28" x14ac:dyDescent="0.25">
      <c r="A4600" s="2">
        <f t="shared" si="1366"/>
        <v>26</v>
      </c>
      <c r="B4600" s="16">
        <f ca="1">VLOOKUP(A4600,PERIODS!$O$4:$P$33,2,FALSE)</f>
        <v>3.5000000000000003E-2</v>
      </c>
      <c r="C4600" s="15"/>
      <c r="D4600" s="18">
        <v>4586</v>
      </c>
      <c r="E4600" s="34">
        <f t="shared" ca="1" si="1368"/>
        <v>27183.045400243853</v>
      </c>
      <c r="F4600" s="34">
        <f t="shared" ca="1" si="1350"/>
        <v>3500.0000000000005</v>
      </c>
      <c r="G4600" s="69">
        <f t="shared" ca="1" si="1354"/>
        <v>0</v>
      </c>
      <c r="H4600" s="34">
        <f t="shared" ca="1" si="1355"/>
        <v>134.97742094282697</v>
      </c>
      <c r="I4600" s="34">
        <f t="shared" ca="1" si="1356"/>
        <v>3634.9774209428274</v>
      </c>
      <c r="J4600" s="18">
        <f ca="1">SUM(INDIRECT(ADDRESS(ROW(F4600),COLUMN(F4600),4)):INDIRECT(ADDRESS(ROW(F4600)+N$5-1,COLUMN(F4600),4)))</f>
        <v>23900</v>
      </c>
      <c r="K4600" s="18">
        <f t="shared" ca="1" si="1357"/>
        <v>0</v>
      </c>
      <c r="L4600" s="18">
        <f t="shared" ca="1" si="1367"/>
        <v>0</v>
      </c>
      <c r="M4600" s="18">
        <f t="shared" ca="1" si="1351"/>
        <v>0</v>
      </c>
      <c r="N4600" s="34">
        <f t="shared" ca="1" si="1358"/>
        <v>23548.067979301024</v>
      </c>
      <c r="P4600" s="18">
        <f t="shared" ca="1" si="1352"/>
        <v>134.97742094282697</v>
      </c>
      <c r="Q4600" s="47">
        <f ca="1">SUM(L$15:L4600)-SUM(M$15:M4600)</f>
        <v>0</v>
      </c>
      <c r="R4600" s="47" t="str">
        <f t="shared" ca="1" si="1353"/>
        <v>M4603</v>
      </c>
      <c r="S4600" s="40">
        <f t="shared" ca="1" si="1359"/>
        <v>0</v>
      </c>
      <c r="T4600" s="46">
        <f t="shared" ca="1" si="1360"/>
        <v>79</v>
      </c>
      <c r="X4600" s="74">
        <f t="shared" ca="1" si="1361"/>
        <v>0.13497742094282697</v>
      </c>
      <c r="Y4600" s="75">
        <f t="shared" ca="1" si="1362"/>
        <v>0.13497742094282697</v>
      </c>
      <c r="Z4600" s="74">
        <f t="shared" ca="1" si="1363"/>
        <v>1.1445109420815722</v>
      </c>
      <c r="AA4600" s="76">
        <f t="shared" ca="1" si="1364"/>
        <v>134.97742094282697</v>
      </c>
      <c r="AB4600" s="76">
        <f t="shared" ca="1" si="1365"/>
        <v>1144.5109420815722</v>
      </c>
    </row>
    <row r="4601" spans="1:28" x14ac:dyDescent="0.25">
      <c r="A4601" s="2">
        <f t="shared" si="1366"/>
        <v>27</v>
      </c>
      <c r="B4601" s="16">
        <f ca="1">VLOOKUP(A4601,PERIODS!$O$4:$P$33,2,FALSE)</f>
        <v>3.5000000000000003E-2</v>
      </c>
      <c r="C4601" s="15"/>
      <c r="D4601" s="18">
        <v>4587</v>
      </c>
      <c r="E4601" s="34">
        <f t="shared" ca="1" si="1368"/>
        <v>23548.067979301024</v>
      </c>
      <c r="F4601" s="34">
        <f t="shared" ca="1" si="1350"/>
        <v>3500.0000000000005</v>
      </c>
      <c r="G4601" s="69">
        <f t="shared" ca="1" si="1354"/>
        <v>0</v>
      </c>
      <c r="H4601" s="34">
        <f t="shared" ca="1" si="1355"/>
        <v>925.8025070738704</v>
      </c>
      <c r="I4601" s="34">
        <f t="shared" ca="1" si="1356"/>
        <v>4425.8025070738713</v>
      </c>
      <c r="J4601" s="18">
        <f ca="1">SUM(INDIRECT(ADDRESS(ROW(F4601),COLUMN(F4601),4)):INDIRECT(ADDRESS(ROW(F4601)+N$5-1,COLUMN(F4601),4)))</f>
        <v>22900</v>
      </c>
      <c r="K4601" s="18">
        <f t="shared" ca="1" si="1357"/>
        <v>0</v>
      </c>
      <c r="L4601" s="18">
        <f t="shared" ca="1" si="1367"/>
        <v>0</v>
      </c>
      <c r="M4601" s="18">
        <f t="shared" ca="1" si="1351"/>
        <v>0</v>
      </c>
      <c r="N4601" s="34">
        <f t="shared" ca="1" si="1358"/>
        <v>19122.265472227155</v>
      </c>
      <c r="P4601" s="18">
        <f t="shared" ca="1" si="1352"/>
        <v>925.8025070738704</v>
      </c>
      <c r="Q4601" s="47">
        <f ca="1">SUM(L$15:L4601)-SUM(M$15:M4601)</f>
        <v>0</v>
      </c>
      <c r="R4601" s="47" t="str">
        <f t="shared" ca="1" si="1353"/>
        <v>M4604</v>
      </c>
      <c r="S4601" s="40">
        <f t="shared" ca="1" si="1359"/>
        <v>0</v>
      </c>
      <c r="T4601" s="46">
        <f t="shared" ca="1" si="1360"/>
        <v>46</v>
      </c>
      <c r="X4601" s="74">
        <f t="shared" ca="1" si="1361"/>
        <v>0.92580250707387035</v>
      </c>
      <c r="Y4601" s="75">
        <f t="shared" ca="1" si="1362"/>
        <v>0.92580250707387035</v>
      </c>
      <c r="Z4601" s="74">
        <f t="shared" ca="1" si="1363"/>
        <v>2.5238928897575037</v>
      </c>
      <c r="AA4601" s="76">
        <f t="shared" ca="1" si="1364"/>
        <v>925.8025070738704</v>
      </c>
      <c r="AB4601" s="76">
        <f t="shared" ca="1" si="1365"/>
        <v>2523.8928897575038</v>
      </c>
    </row>
    <row r="4602" spans="1:28" x14ac:dyDescent="0.25">
      <c r="A4602" s="2">
        <f t="shared" si="1366"/>
        <v>28</v>
      </c>
      <c r="B4602" s="16">
        <f ca="1">VLOOKUP(A4602,PERIODS!$O$4:$P$33,2,FALSE)</f>
        <v>0.04</v>
      </c>
      <c r="C4602" s="15"/>
      <c r="D4602" s="18">
        <v>4588</v>
      </c>
      <c r="E4602" s="34">
        <f t="shared" ca="1" si="1368"/>
        <v>19122.265472227155</v>
      </c>
      <c r="F4602" s="34">
        <f t="shared" ca="1" si="1350"/>
        <v>4000</v>
      </c>
      <c r="G4602" s="69">
        <f t="shared" ca="1" si="1354"/>
        <v>0</v>
      </c>
      <c r="H4602" s="34">
        <f t="shared" ca="1" si="1355"/>
        <v>1290.9111098423152</v>
      </c>
      <c r="I4602" s="34">
        <f t="shared" ca="1" si="1356"/>
        <v>5290.9111098423155</v>
      </c>
      <c r="J4602" s="18">
        <f ca="1">SUM(INDIRECT(ADDRESS(ROW(F4602),COLUMN(F4602),4)):INDIRECT(ADDRESS(ROW(F4602)+N$5-1,COLUMN(F4602),4)))</f>
        <v>21900</v>
      </c>
      <c r="K4602" s="18">
        <f t="shared" ca="1" si="1357"/>
        <v>16350</v>
      </c>
      <c r="L4602" s="18">
        <f t="shared" ca="1" si="1367"/>
        <v>16350</v>
      </c>
      <c r="M4602" s="18">
        <f t="shared" ca="1" si="1351"/>
        <v>0</v>
      </c>
      <c r="N4602" s="34">
        <f t="shared" ca="1" si="1358"/>
        <v>13831.354362384838</v>
      </c>
      <c r="P4602" s="18">
        <f t="shared" ca="1" si="1352"/>
        <v>1290.9111098423152</v>
      </c>
      <c r="Q4602" s="47">
        <f ca="1">SUM(L$15:L4602)-SUM(M$15:M4602)</f>
        <v>16350</v>
      </c>
      <c r="R4602" s="47" t="str">
        <f t="shared" ca="1" si="1353"/>
        <v>M4605</v>
      </c>
      <c r="S4602" s="40">
        <f t="shared" ca="1" si="1359"/>
        <v>0</v>
      </c>
      <c r="T4602" s="46">
        <f t="shared" ca="1" si="1360"/>
        <v>8</v>
      </c>
      <c r="X4602" s="74">
        <f t="shared" ca="1" si="1361"/>
        <v>1.2909111098423152</v>
      </c>
      <c r="Y4602" s="75">
        <f t="shared" ca="1" si="1362"/>
        <v>1.2909111098423152</v>
      </c>
      <c r="Z4602" s="74">
        <f t="shared" ca="1" si="1363"/>
        <v>3.6360979316232891</v>
      </c>
      <c r="AA4602" s="76">
        <f t="shared" ca="1" si="1364"/>
        <v>1290.9111098423152</v>
      </c>
      <c r="AB4602" s="76">
        <f t="shared" ca="1" si="1365"/>
        <v>3636.0979316232892</v>
      </c>
    </row>
    <row r="4603" spans="1:28" x14ac:dyDescent="0.25">
      <c r="A4603" s="2">
        <f t="shared" si="1366"/>
        <v>29</v>
      </c>
      <c r="B4603" s="16">
        <f ca="1">VLOOKUP(A4603,PERIODS!$O$4:$P$33,2,FALSE)</f>
        <v>0.04</v>
      </c>
      <c r="C4603" s="15"/>
      <c r="D4603" s="18">
        <v>4589</v>
      </c>
      <c r="E4603" s="34">
        <f t="shared" ca="1" si="1368"/>
        <v>13831.354362384838</v>
      </c>
      <c r="F4603" s="34">
        <f t="shared" ca="1" si="1350"/>
        <v>4000</v>
      </c>
      <c r="G4603" s="69">
        <f t="shared" ca="1" si="1354"/>
        <v>0</v>
      </c>
      <c r="H4603" s="34">
        <f t="shared" ca="1" si="1355"/>
        <v>1566.4501160902541</v>
      </c>
      <c r="I4603" s="34">
        <f t="shared" ca="1" si="1356"/>
        <v>5566.4501160902546</v>
      </c>
      <c r="J4603" s="18">
        <f ca="1">SUM(INDIRECT(ADDRESS(ROW(F4603),COLUMN(F4603),4)):INDIRECT(ADDRESS(ROW(F4603)+N$5-1,COLUMN(F4603),4)))</f>
        <v>21200</v>
      </c>
      <c r="K4603" s="18">
        <f t="shared" ca="1" si="1357"/>
        <v>16350</v>
      </c>
      <c r="L4603" s="18">
        <f t="shared" ca="1" si="1367"/>
        <v>0</v>
      </c>
      <c r="M4603" s="18">
        <f t="shared" ca="1" si="1351"/>
        <v>0</v>
      </c>
      <c r="N4603" s="34">
        <f t="shared" ca="1" si="1358"/>
        <v>8264.9042462945836</v>
      </c>
      <c r="P4603" s="18">
        <f t="shared" ca="1" si="1352"/>
        <v>1566.4501160902541</v>
      </c>
      <c r="Q4603" s="47">
        <f ca="1">SUM(L$15:L4603)-SUM(M$15:M4603)</f>
        <v>16350</v>
      </c>
      <c r="R4603" s="47" t="str">
        <f t="shared" ca="1" si="1353"/>
        <v>M4606</v>
      </c>
      <c r="S4603" s="40">
        <f t="shared" ca="1" si="1359"/>
        <v>0</v>
      </c>
      <c r="T4603" s="46">
        <f t="shared" ca="1" si="1360"/>
        <v>5</v>
      </c>
      <c r="X4603" s="74">
        <f t="shared" ca="1" si="1361"/>
        <v>1.5664501160902542</v>
      </c>
      <c r="Y4603" s="75">
        <f t="shared" ca="1" si="1362"/>
        <v>1.5664501160902542</v>
      </c>
      <c r="Z4603" s="74">
        <f t="shared" ca="1" si="1363"/>
        <v>4.7896154007979579</v>
      </c>
      <c r="AA4603" s="76">
        <f t="shared" ca="1" si="1364"/>
        <v>1566.4501160902541</v>
      </c>
      <c r="AB4603" s="76">
        <f t="shared" ca="1" si="1365"/>
        <v>4789.6154007979576</v>
      </c>
    </row>
    <row r="4604" spans="1:28" x14ac:dyDescent="0.25">
      <c r="A4604" s="2">
        <f t="shared" si="1366"/>
        <v>30</v>
      </c>
      <c r="B4604" s="16">
        <f ca="1">VLOOKUP(A4604,PERIODS!$O$4:$P$33,2,FALSE)</f>
        <v>0.04</v>
      </c>
      <c r="C4604" s="15"/>
      <c r="D4604" s="18">
        <v>4590</v>
      </c>
      <c r="E4604" s="34">
        <f t="shared" ca="1" si="1368"/>
        <v>8264.9042462945836</v>
      </c>
      <c r="F4604" s="34">
        <f t="shared" ca="1" si="1350"/>
        <v>4000</v>
      </c>
      <c r="G4604" s="69">
        <f t="shared" ca="1" si="1354"/>
        <v>0</v>
      </c>
      <c r="H4604" s="34">
        <f t="shared" ca="1" si="1355"/>
        <v>1367.6829597934834</v>
      </c>
      <c r="I4604" s="34">
        <f t="shared" ca="1" si="1356"/>
        <v>5367.682959793483</v>
      </c>
      <c r="J4604" s="18">
        <f ca="1">SUM(INDIRECT(ADDRESS(ROW(F4604),COLUMN(F4604),4)):INDIRECT(ADDRESS(ROW(F4604)+N$5-1,COLUMN(F4604),4)))</f>
        <v>20500</v>
      </c>
      <c r="K4604" s="18">
        <f t="shared" ca="1" si="1357"/>
        <v>16350</v>
      </c>
      <c r="L4604" s="18">
        <f t="shared" ca="1" si="1367"/>
        <v>0</v>
      </c>
      <c r="M4604" s="18">
        <f t="shared" ca="1" si="1351"/>
        <v>0</v>
      </c>
      <c r="N4604" s="34">
        <f t="shared" ca="1" si="1358"/>
        <v>2897.2212865011006</v>
      </c>
      <c r="P4604" s="18">
        <f t="shared" ca="1" si="1352"/>
        <v>1367.6829597934834</v>
      </c>
      <c r="Q4604" s="47">
        <f ca="1">SUM(L$15:L4604)-SUM(M$15:M4604)</f>
        <v>16350</v>
      </c>
      <c r="R4604" s="47" t="str">
        <f t="shared" ca="1" si="1353"/>
        <v>M4607</v>
      </c>
      <c r="S4604" s="40">
        <f t="shared" ca="1" si="1359"/>
        <v>0</v>
      </c>
      <c r="T4604" s="46">
        <f t="shared" ca="1" si="1360"/>
        <v>17</v>
      </c>
      <c r="X4604" s="74">
        <f t="shared" ca="1" si="1361"/>
        <v>1.3676829597934834</v>
      </c>
      <c r="Y4604" s="75">
        <f t="shared" ca="1" si="1362"/>
        <v>1.3676829597934834</v>
      </c>
      <c r="Z4604" s="74">
        <f t="shared" ca="1" si="1363"/>
        <v>3.926242885338199</v>
      </c>
      <c r="AA4604" s="76">
        <f t="shared" ca="1" si="1364"/>
        <v>1367.6829597934834</v>
      </c>
      <c r="AB4604" s="76">
        <f t="shared" ca="1" si="1365"/>
        <v>3926.2428853381989</v>
      </c>
    </row>
    <row r="4605" spans="1:28" x14ac:dyDescent="0.25">
      <c r="A4605" s="2">
        <f t="shared" si="1366"/>
        <v>1</v>
      </c>
      <c r="B4605" s="16">
        <f ca="1">VLOOKUP(A4605,PERIODS!$O$4:$P$33,2,FALSE)</f>
        <v>2.4E-2</v>
      </c>
      <c r="C4605" s="15"/>
      <c r="D4605" s="18">
        <v>4591</v>
      </c>
      <c r="E4605" s="34">
        <f t="shared" ca="1" si="1368"/>
        <v>2897.2212865011006</v>
      </c>
      <c r="F4605" s="34">
        <f t="shared" ca="1" si="1350"/>
        <v>2400</v>
      </c>
      <c r="G4605" s="69">
        <f t="shared" ca="1" si="1354"/>
        <v>0</v>
      </c>
      <c r="H4605" s="34">
        <f t="shared" ca="1" si="1355"/>
        <v>38.193518276758411</v>
      </c>
      <c r="I4605" s="34">
        <f t="shared" ca="1" si="1356"/>
        <v>2438.1935182767584</v>
      </c>
      <c r="J4605" s="18">
        <f ca="1">SUM(INDIRECT(ADDRESS(ROW(F4605),COLUMN(F4605),4)):INDIRECT(ADDRESS(ROW(F4605)+N$5-1,COLUMN(F4605),4)))</f>
        <v>19800</v>
      </c>
      <c r="K4605" s="18">
        <f t="shared" ca="1" si="1357"/>
        <v>16350</v>
      </c>
      <c r="L4605" s="18">
        <f t="shared" ca="1" si="1367"/>
        <v>16350</v>
      </c>
      <c r="M4605" s="18">
        <f t="shared" ca="1" si="1351"/>
        <v>16350</v>
      </c>
      <c r="N4605" s="34">
        <f t="shared" ca="1" si="1358"/>
        <v>16809.027768224343</v>
      </c>
      <c r="P4605" s="18">
        <f t="shared" ca="1" si="1352"/>
        <v>38.193518276758411</v>
      </c>
      <c r="Q4605" s="47">
        <f ca="1">SUM(L$15:L4605)-SUM(M$15:M4605)</f>
        <v>16350</v>
      </c>
      <c r="R4605" s="47" t="str">
        <f t="shared" ca="1" si="1353"/>
        <v>M4608</v>
      </c>
      <c r="S4605" s="40">
        <f t="shared" ca="1" si="1359"/>
        <v>0</v>
      </c>
      <c r="T4605" s="46">
        <f t="shared" ca="1" si="1360"/>
        <v>84</v>
      </c>
      <c r="X4605" s="74">
        <f t="shared" ca="1" si="1361"/>
        <v>3.8193518276758411E-2</v>
      </c>
      <c r="Y4605" s="75">
        <f t="shared" ca="1" si="1362"/>
        <v>3.8193518276758411E-2</v>
      </c>
      <c r="Z4605" s="74">
        <f t="shared" ca="1" si="1363"/>
        <v>1.0389322658078453</v>
      </c>
      <c r="AA4605" s="76">
        <f t="shared" ca="1" si="1364"/>
        <v>38.193518276758411</v>
      </c>
      <c r="AB4605" s="76">
        <f t="shared" ca="1" si="1365"/>
        <v>1038.9322658078452</v>
      </c>
    </row>
    <row r="4606" spans="1:28" x14ac:dyDescent="0.25">
      <c r="A4606" s="2">
        <f t="shared" si="1366"/>
        <v>2</v>
      </c>
      <c r="B4606" s="16">
        <f ca="1">VLOOKUP(A4606,PERIODS!$O$4:$P$33,2,FALSE)</f>
        <v>2.5000000000000001E-2</v>
      </c>
      <c r="C4606" s="15"/>
      <c r="D4606" s="18">
        <v>4592</v>
      </c>
      <c r="E4606" s="34">
        <f t="shared" ca="1" si="1368"/>
        <v>16809.027768224343</v>
      </c>
      <c r="F4606" s="34">
        <f t="shared" ca="1" si="1350"/>
        <v>2500</v>
      </c>
      <c r="G4606" s="69">
        <f t="shared" ca="1" si="1354"/>
        <v>0</v>
      </c>
      <c r="H4606" s="34">
        <f t="shared" ca="1" si="1355"/>
        <v>-1888.7789269803004</v>
      </c>
      <c r="I4606" s="34">
        <f t="shared" ca="1" si="1356"/>
        <v>611.22107301969959</v>
      </c>
      <c r="J4606" s="18">
        <f ca="1">SUM(INDIRECT(ADDRESS(ROW(F4606),COLUMN(F4606),4)):INDIRECT(ADDRESS(ROW(F4606)+N$5-1,COLUMN(F4606),4)))</f>
        <v>20700</v>
      </c>
      <c r="K4606" s="18">
        <f t="shared" ca="1" si="1357"/>
        <v>16350</v>
      </c>
      <c r="L4606" s="18">
        <f t="shared" ca="1" si="1367"/>
        <v>0</v>
      </c>
      <c r="M4606" s="18">
        <f t="shared" ca="1" si="1351"/>
        <v>0</v>
      </c>
      <c r="N4606" s="34">
        <f t="shared" ca="1" si="1358"/>
        <v>16197.806695204643</v>
      </c>
      <c r="P4606" s="18">
        <f t="shared" ca="1" si="1352"/>
        <v>1888.7789269803004</v>
      </c>
      <c r="Q4606" s="47">
        <f ca="1">SUM(L$15:L4606)-SUM(M$15:M4606)</f>
        <v>16350</v>
      </c>
      <c r="R4606" s="47" t="str">
        <f t="shared" ca="1" si="1353"/>
        <v>M4609</v>
      </c>
      <c r="S4606" s="40">
        <f t="shared" ca="1" si="1359"/>
        <v>0</v>
      </c>
      <c r="T4606" s="46">
        <f t="shared" ca="1" si="1360"/>
        <v>40</v>
      </c>
      <c r="X4606" s="74">
        <f t="shared" ca="1" si="1361"/>
        <v>-1.8887789269803004</v>
      </c>
      <c r="Y4606" s="75">
        <f t="shared" ca="1" si="1362"/>
        <v>-1.8887789269803004</v>
      </c>
      <c r="Z4606" s="74">
        <f t="shared" ca="1" si="1363"/>
        <v>0.15125639121752626</v>
      </c>
      <c r="AA4606" s="76">
        <f t="shared" ca="1" si="1364"/>
        <v>-1888.7789269803004</v>
      </c>
      <c r="AB4606" s="76">
        <f t="shared" ca="1" si="1365"/>
        <v>151.25639121752627</v>
      </c>
    </row>
    <row r="4607" spans="1:28" x14ac:dyDescent="0.25">
      <c r="A4607" s="2">
        <f t="shared" si="1366"/>
        <v>3</v>
      </c>
      <c r="B4607" s="16">
        <f ca="1">VLOOKUP(A4607,PERIODS!$O$4:$P$33,2,FALSE)</f>
        <v>2.5000000000000001E-2</v>
      </c>
      <c r="C4607" s="15"/>
      <c r="D4607" s="18">
        <v>4593</v>
      </c>
      <c r="E4607" s="34">
        <f t="shared" ca="1" si="1368"/>
        <v>16197.806695204643</v>
      </c>
      <c r="F4607" s="34">
        <f t="shared" ca="1" si="1350"/>
        <v>2500</v>
      </c>
      <c r="G4607" s="69">
        <f t="shared" ca="1" si="1354"/>
        <v>0</v>
      </c>
      <c r="H4607" s="34">
        <f t="shared" ca="1" si="1355"/>
        <v>205.65211680669677</v>
      </c>
      <c r="I4607" s="34">
        <f t="shared" ca="1" si="1356"/>
        <v>2705.6521168066965</v>
      </c>
      <c r="J4607" s="18">
        <f ca="1">SUM(INDIRECT(ADDRESS(ROW(F4607),COLUMN(F4607),4)):INDIRECT(ADDRESS(ROW(F4607)+N$5-1,COLUMN(F4607),4)))</f>
        <v>21500</v>
      </c>
      <c r="K4607" s="18">
        <f t="shared" ca="1" si="1357"/>
        <v>16350</v>
      </c>
      <c r="L4607" s="18">
        <f t="shared" ca="1" si="1367"/>
        <v>0</v>
      </c>
      <c r="M4607" s="18">
        <f t="shared" ca="1" si="1351"/>
        <v>0</v>
      </c>
      <c r="N4607" s="34">
        <f t="shared" ca="1" si="1358"/>
        <v>13492.154578397945</v>
      </c>
      <c r="P4607" s="18">
        <f t="shared" ca="1" si="1352"/>
        <v>205.65211680669677</v>
      </c>
      <c r="Q4607" s="47">
        <f ca="1">SUM(L$15:L4607)-SUM(M$15:M4607)</f>
        <v>16350</v>
      </c>
      <c r="R4607" s="47" t="str">
        <f t="shared" ca="1" si="1353"/>
        <v>M4610</v>
      </c>
      <c r="S4607" s="40">
        <f t="shared" ca="1" si="1359"/>
        <v>0</v>
      </c>
      <c r="T4607" s="46">
        <f t="shared" ca="1" si="1360"/>
        <v>54</v>
      </c>
      <c r="X4607" s="74">
        <f t="shared" ca="1" si="1361"/>
        <v>0.20565211680669676</v>
      </c>
      <c r="Y4607" s="75">
        <f t="shared" ca="1" si="1362"/>
        <v>0.20565211680669676</v>
      </c>
      <c r="Z4607" s="74">
        <f t="shared" ca="1" si="1363"/>
        <v>1.2283258157518282</v>
      </c>
      <c r="AA4607" s="76">
        <f t="shared" ca="1" si="1364"/>
        <v>205.65211680669677</v>
      </c>
      <c r="AB4607" s="76">
        <f t="shared" ca="1" si="1365"/>
        <v>1228.3258157518283</v>
      </c>
    </row>
    <row r="4608" spans="1:28" x14ac:dyDescent="0.25">
      <c r="A4608" s="2">
        <f t="shared" si="1366"/>
        <v>4</v>
      </c>
      <c r="B4608" s="16">
        <f ca="1">VLOOKUP(A4608,PERIODS!$O$4:$P$33,2,FALSE)</f>
        <v>2.5000000000000001E-2</v>
      </c>
      <c r="C4608" s="15"/>
      <c r="D4608" s="18">
        <v>4594</v>
      </c>
      <c r="E4608" s="34">
        <f t="shared" ca="1" si="1368"/>
        <v>13492.154578397945</v>
      </c>
      <c r="F4608" s="34">
        <f t="shared" ca="1" si="1350"/>
        <v>2500</v>
      </c>
      <c r="G4608" s="69">
        <f t="shared" ca="1" si="1354"/>
        <v>0</v>
      </c>
      <c r="H4608" s="34">
        <f t="shared" ca="1" si="1355"/>
        <v>-767.40238948385706</v>
      </c>
      <c r="I4608" s="34">
        <f t="shared" ca="1" si="1356"/>
        <v>1732.597610516143</v>
      </c>
      <c r="J4608" s="18">
        <f ca="1">SUM(INDIRECT(ADDRESS(ROW(F4608),COLUMN(F4608),4)):INDIRECT(ADDRESS(ROW(F4608)+N$5-1,COLUMN(F4608),4)))</f>
        <v>22300</v>
      </c>
      <c r="K4608" s="18">
        <f t="shared" ca="1" si="1357"/>
        <v>0</v>
      </c>
      <c r="L4608" s="18">
        <f t="shared" ca="1" si="1367"/>
        <v>0</v>
      </c>
      <c r="M4608" s="18">
        <f t="shared" ca="1" si="1351"/>
        <v>16350</v>
      </c>
      <c r="N4608" s="34">
        <f t="shared" ca="1" si="1358"/>
        <v>28109.556967881803</v>
      </c>
      <c r="P4608" s="18">
        <f t="shared" ca="1" si="1352"/>
        <v>767.40238948385706</v>
      </c>
      <c r="Q4608" s="47">
        <f ca="1">SUM(L$15:L4608)-SUM(M$15:M4608)</f>
        <v>0</v>
      </c>
      <c r="R4608" s="47" t="str">
        <f t="shared" ca="1" si="1353"/>
        <v>M4611</v>
      </c>
      <c r="S4608" s="40">
        <f t="shared" ca="1" si="1359"/>
        <v>0</v>
      </c>
      <c r="T4608" s="46">
        <f t="shared" ca="1" si="1360"/>
        <v>41</v>
      </c>
      <c r="X4608" s="74">
        <f t="shared" ca="1" si="1361"/>
        <v>-0.76740238948385708</v>
      </c>
      <c r="Y4608" s="75">
        <f t="shared" ca="1" si="1362"/>
        <v>-0.76740238948385708</v>
      </c>
      <c r="Z4608" s="74">
        <f t="shared" ca="1" si="1363"/>
        <v>0.46421735938899816</v>
      </c>
      <c r="AA4608" s="76">
        <f t="shared" ca="1" si="1364"/>
        <v>-767.40238948385706</v>
      </c>
      <c r="AB4608" s="76">
        <f t="shared" ca="1" si="1365"/>
        <v>464.21735938899815</v>
      </c>
    </row>
    <row r="4609" spans="1:28" x14ac:dyDescent="0.25">
      <c r="A4609" s="2">
        <f t="shared" si="1366"/>
        <v>5</v>
      </c>
      <c r="B4609" s="16">
        <f ca="1">VLOOKUP(A4609,PERIODS!$O$4:$P$33,2,FALSE)</f>
        <v>3.3000000000000002E-2</v>
      </c>
      <c r="C4609" s="15"/>
      <c r="D4609" s="18">
        <v>4595</v>
      </c>
      <c r="E4609" s="34">
        <f t="shared" ca="1" si="1368"/>
        <v>28109.556967881803</v>
      </c>
      <c r="F4609" s="34">
        <f t="shared" ca="1" si="1350"/>
        <v>3300</v>
      </c>
      <c r="G4609" s="69">
        <f t="shared" ca="1" si="1354"/>
        <v>0</v>
      </c>
      <c r="H4609" s="34">
        <f t="shared" ca="1" si="1355"/>
        <v>560.38882186064529</v>
      </c>
      <c r="I4609" s="34">
        <f t="shared" ca="1" si="1356"/>
        <v>3860.3888218606453</v>
      </c>
      <c r="J4609" s="18">
        <f ca="1">SUM(INDIRECT(ADDRESS(ROW(F4609),COLUMN(F4609),4)):INDIRECT(ADDRESS(ROW(F4609)+N$5-1,COLUMN(F4609),4)))</f>
        <v>23100</v>
      </c>
      <c r="K4609" s="18">
        <f t="shared" ca="1" si="1357"/>
        <v>0</v>
      </c>
      <c r="L4609" s="18">
        <f t="shared" ca="1" si="1367"/>
        <v>0</v>
      </c>
      <c r="M4609" s="18">
        <f t="shared" ca="1" si="1351"/>
        <v>0</v>
      </c>
      <c r="N4609" s="34">
        <f t="shared" ca="1" si="1358"/>
        <v>24249.168146021158</v>
      </c>
      <c r="P4609" s="18">
        <f t="shared" ca="1" si="1352"/>
        <v>560.38882186064529</v>
      </c>
      <c r="Q4609" s="47">
        <f ca="1">SUM(L$15:L4609)-SUM(M$15:M4609)</f>
        <v>0</v>
      </c>
      <c r="R4609" s="47" t="str">
        <f t="shared" ca="1" si="1353"/>
        <v>M4612</v>
      </c>
      <c r="S4609" s="40">
        <f t="shared" ca="1" si="1359"/>
        <v>0</v>
      </c>
      <c r="T4609" s="46">
        <f t="shared" ca="1" si="1360"/>
        <v>78</v>
      </c>
      <c r="X4609" s="74">
        <f t="shared" ca="1" si="1361"/>
        <v>0.56038882186064531</v>
      </c>
      <c r="Y4609" s="75">
        <f t="shared" ca="1" si="1362"/>
        <v>0.56038882186064531</v>
      </c>
      <c r="Z4609" s="74">
        <f t="shared" ca="1" si="1363"/>
        <v>1.7513533323876695</v>
      </c>
      <c r="AA4609" s="76">
        <f t="shared" ca="1" si="1364"/>
        <v>560.38882186064529</v>
      </c>
      <c r="AB4609" s="76">
        <f t="shared" ca="1" si="1365"/>
        <v>1751.3533323876695</v>
      </c>
    </row>
    <row r="4610" spans="1:28" x14ac:dyDescent="0.25">
      <c r="A4610" s="2">
        <f t="shared" si="1366"/>
        <v>6</v>
      </c>
      <c r="B4610" s="16">
        <f ca="1">VLOOKUP(A4610,PERIODS!$O$4:$P$33,2,FALSE)</f>
        <v>3.3000000000000002E-2</v>
      </c>
      <c r="C4610" s="15"/>
      <c r="D4610" s="18">
        <v>4596</v>
      </c>
      <c r="E4610" s="34">
        <f t="shared" ca="1" si="1368"/>
        <v>24249.168146021158</v>
      </c>
      <c r="F4610" s="34">
        <f t="shared" ca="1" si="1350"/>
        <v>3300</v>
      </c>
      <c r="G4610" s="69">
        <f t="shared" ca="1" si="1354"/>
        <v>0</v>
      </c>
      <c r="H4610" s="34">
        <f t="shared" ca="1" si="1355"/>
        <v>308.17160607891373</v>
      </c>
      <c r="I4610" s="34">
        <f t="shared" ca="1" si="1356"/>
        <v>3608.1716060789136</v>
      </c>
      <c r="J4610" s="18">
        <f ca="1">SUM(INDIRECT(ADDRESS(ROW(F4610),COLUMN(F4610),4)):INDIRECT(ADDRESS(ROW(F4610)+N$5-1,COLUMN(F4610),4)))</f>
        <v>23100</v>
      </c>
      <c r="K4610" s="18">
        <f t="shared" ca="1" si="1357"/>
        <v>0</v>
      </c>
      <c r="L4610" s="18">
        <f t="shared" ca="1" si="1367"/>
        <v>0</v>
      </c>
      <c r="M4610" s="18">
        <f t="shared" ca="1" si="1351"/>
        <v>0</v>
      </c>
      <c r="N4610" s="34">
        <f t="shared" ca="1" si="1358"/>
        <v>20640.996539942244</v>
      </c>
      <c r="P4610" s="18">
        <f t="shared" ca="1" si="1352"/>
        <v>308.17160607891373</v>
      </c>
      <c r="Q4610" s="47">
        <f ca="1">SUM(L$15:L4610)-SUM(M$15:M4610)</f>
        <v>0</v>
      </c>
      <c r="R4610" s="47" t="str">
        <f t="shared" ca="1" si="1353"/>
        <v>M4613</v>
      </c>
      <c r="S4610" s="40">
        <f t="shared" ca="1" si="1359"/>
        <v>0</v>
      </c>
      <c r="T4610" s="46">
        <f t="shared" ca="1" si="1360"/>
        <v>56</v>
      </c>
      <c r="X4610" s="74">
        <f t="shared" ca="1" si="1361"/>
        <v>0.30817160607891375</v>
      </c>
      <c r="Y4610" s="75">
        <f t="shared" ca="1" si="1362"/>
        <v>0.30817160607891375</v>
      </c>
      <c r="Z4610" s="74">
        <f t="shared" ca="1" si="1363"/>
        <v>1.3609345135349828</v>
      </c>
      <c r="AA4610" s="76">
        <f t="shared" ca="1" si="1364"/>
        <v>308.17160607891373</v>
      </c>
      <c r="AB4610" s="76">
        <f t="shared" ca="1" si="1365"/>
        <v>1360.9345135349829</v>
      </c>
    </row>
    <row r="4611" spans="1:28" x14ac:dyDescent="0.25">
      <c r="A4611" s="2">
        <f t="shared" si="1366"/>
        <v>7</v>
      </c>
      <c r="B4611" s="16">
        <f ca="1">VLOOKUP(A4611,PERIODS!$O$4:$P$33,2,FALSE)</f>
        <v>3.3000000000000002E-2</v>
      </c>
      <c r="C4611" s="15"/>
      <c r="D4611" s="18">
        <v>4597</v>
      </c>
      <c r="E4611" s="34">
        <f t="shared" ca="1" si="1368"/>
        <v>20640.996539942244</v>
      </c>
      <c r="F4611" s="34">
        <f t="shared" ca="1" si="1350"/>
        <v>3300</v>
      </c>
      <c r="G4611" s="69">
        <f t="shared" ca="1" si="1354"/>
        <v>0</v>
      </c>
      <c r="H4611" s="34">
        <f t="shared" ca="1" si="1355"/>
        <v>-823.6432588047295</v>
      </c>
      <c r="I4611" s="34">
        <f t="shared" ca="1" si="1356"/>
        <v>2476.3567411952704</v>
      </c>
      <c r="J4611" s="18">
        <f ca="1">SUM(INDIRECT(ADDRESS(ROW(F4611),COLUMN(F4611),4)):INDIRECT(ADDRESS(ROW(F4611)+N$5-1,COLUMN(F4611),4)))</f>
        <v>23100</v>
      </c>
      <c r="K4611" s="18">
        <f t="shared" ca="1" si="1357"/>
        <v>16350</v>
      </c>
      <c r="L4611" s="18">
        <f t="shared" ca="1" si="1367"/>
        <v>16350</v>
      </c>
      <c r="M4611" s="18">
        <f t="shared" ca="1" si="1351"/>
        <v>0</v>
      </c>
      <c r="N4611" s="34">
        <f t="shared" ca="1" si="1358"/>
        <v>18164.639798746972</v>
      </c>
      <c r="P4611" s="18">
        <f t="shared" ca="1" si="1352"/>
        <v>823.6432588047295</v>
      </c>
      <c r="Q4611" s="47">
        <f ca="1">SUM(L$15:L4611)-SUM(M$15:M4611)</f>
        <v>16350</v>
      </c>
      <c r="R4611" s="47" t="str">
        <f t="shared" ca="1" si="1353"/>
        <v>M4614</v>
      </c>
      <c r="S4611" s="40">
        <f t="shared" ca="1" si="1359"/>
        <v>0</v>
      </c>
      <c r="T4611" s="46">
        <f t="shared" ca="1" si="1360"/>
        <v>42</v>
      </c>
      <c r="X4611" s="74">
        <f t="shared" ca="1" si="1361"/>
        <v>-0.82364325880472955</v>
      </c>
      <c r="Y4611" s="75">
        <f t="shared" ca="1" si="1362"/>
        <v>-0.82364325880472955</v>
      </c>
      <c r="Z4611" s="74">
        <f t="shared" ca="1" si="1363"/>
        <v>0.43882996745470831</v>
      </c>
      <c r="AA4611" s="76">
        <f t="shared" ca="1" si="1364"/>
        <v>-823.6432588047295</v>
      </c>
      <c r="AB4611" s="76">
        <f t="shared" ca="1" si="1365"/>
        <v>438.82996745470831</v>
      </c>
    </row>
    <row r="4612" spans="1:28" x14ac:dyDescent="0.25">
      <c r="A4612" s="2">
        <f t="shared" si="1366"/>
        <v>8</v>
      </c>
      <c r="B4612" s="16">
        <f ca="1">VLOOKUP(A4612,PERIODS!$O$4:$P$33,2,FALSE)</f>
        <v>3.3000000000000002E-2</v>
      </c>
      <c r="C4612" s="15"/>
      <c r="D4612" s="18">
        <v>4598</v>
      </c>
      <c r="E4612" s="34">
        <f t="shared" ca="1" si="1368"/>
        <v>18164.639798746972</v>
      </c>
      <c r="F4612" s="34">
        <f t="shared" ca="1" si="1350"/>
        <v>3300</v>
      </c>
      <c r="G4612" s="69">
        <f t="shared" ca="1" si="1354"/>
        <v>0</v>
      </c>
      <c r="H4612" s="34">
        <f t="shared" ca="1" si="1355"/>
        <v>418.489532401877</v>
      </c>
      <c r="I4612" s="34">
        <f t="shared" ca="1" si="1356"/>
        <v>3718.4895324018771</v>
      </c>
      <c r="J4612" s="18">
        <f ca="1">SUM(INDIRECT(ADDRESS(ROW(F4612),COLUMN(F4612),4)):INDIRECT(ADDRESS(ROW(F4612)+N$5-1,COLUMN(F4612),4)))</f>
        <v>23100</v>
      </c>
      <c r="K4612" s="18">
        <f t="shared" ca="1" si="1357"/>
        <v>16350</v>
      </c>
      <c r="L4612" s="18">
        <f t="shared" ca="1" si="1367"/>
        <v>0</v>
      </c>
      <c r="M4612" s="18">
        <f t="shared" ca="1" si="1351"/>
        <v>0</v>
      </c>
      <c r="N4612" s="34">
        <f t="shared" ca="1" si="1358"/>
        <v>14446.150266345096</v>
      </c>
      <c r="P4612" s="18">
        <f t="shared" ca="1" si="1352"/>
        <v>418.489532401877</v>
      </c>
      <c r="Q4612" s="47">
        <f ca="1">SUM(L$15:L4612)-SUM(M$15:M4612)</f>
        <v>16350</v>
      </c>
      <c r="R4612" s="47" t="str">
        <f t="shared" ca="1" si="1353"/>
        <v>M4615</v>
      </c>
      <c r="S4612" s="40">
        <f t="shared" ca="1" si="1359"/>
        <v>0</v>
      </c>
      <c r="T4612" s="46">
        <f t="shared" ca="1" si="1360"/>
        <v>5</v>
      </c>
      <c r="X4612" s="74">
        <f t="shared" ca="1" si="1361"/>
        <v>0.41848953240187697</v>
      </c>
      <c r="Y4612" s="75">
        <f t="shared" ca="1" si="1362"/>
        <v>0.41848953240187697</v>
      </c>
      <c r="Z4612" s="74">
        <f t="shared" ca="1" si="1363"/>
        <v>1.5196644173165157</v>
      </c>
      <c r="AA4612" s="76">
        <f t="shared" ca="1" si="1364"/>
        <v>418.489532401877</v>
      </c>
      <c r="AB4612" s="76">
        <f t="shared" ca="1" si="1365"/>
        <v>1519.6644173165157</v>
      </c>
    </row>
    <row r="4613" spans="1:28" x14ac:dyDescent="0.25">
      <c r="A4613" s="2">
        <f t="shared" si="1366"/>
        <v>9</v>
      </c>
      <c r="B4613" s="16">
        <f ca="1">VLOOKUP(A4613,PERIODS!$O$4:$P$33,2,FALSE)</f>
        <v>3.3000000000000002E-2</v>
      </c>
      <c r="C4613" s="15"/>
      <c r="D4613" s="18">
        <v>4599</v>
      </c>
      <c r="E4613" s="34">
        <f t="shared" ca="1" si="1368"/>
        <v>14446.150266345096</v>
      </c>
      <c r="F4613" s="34">
        <f t="shared" ca="1" si="1350"/>
        <v>3300</v>
      </c>
      <c r="G4613" s="69">
        <f t="shared" ca="1" si="1354"/>
        <v>0</v>
      </c>
      <c r="H4613" s="34">
        <f t="shared" ca="1" si="1355"/>
        <v>-1588.3782598178368</v>
      </c>
      <c r="I4613" s="34">
        <f t="shared" ca="1" si="1356"/>
        <v>1711.6217401821632</v>
      </c>
      <c r="J4613" s="18">
        <f ca="1">SUM(INDIRECT(ADDRESS(ROW(F4613),COLUMN(F4613),4)):INDIRECT(ADDRESS(ROW(F4613)+N$5-1,COLUMN(F4613),4)))</f>
        <v>23100</v>
      </c>
      <c r="K4613" s="18">
        <f t="shared" ca="1" si="1357"/>
        <v>16350</v>
      </c>
      <c r="L4613" s="18">
        <f t="shared" ca="1" si="1367"/>
        <v>0</v>
      </c>
      <c r="M4613" s="18">
        <f t="shared" ca="1" si="1351"/>
        <v>0</v>
      </c>
      <c r="N4613" s="34">
        <f t="shared" ca="1" si="1358"/>
        <v>12734.528526162932</v>
      </c>
      <c r="P4613" s="18">
        <f t="shared" ca="1" si="1352"/>
        <v>1588.3782598178368</v>
      </c>
      <c r="Q4613" s="47">
        <f ca="1">SUM(L$15:L4613)-SUM(M$15:M4613)</f>
        <v>16350</v>
      </c>
      <c r="R4613" s="47" t="str">
        <f t="shared" ca="1" si="1353"/>
        <v>M4616</v>
      </c>
      <c r="S4613" s="40">
        <f t="shared" ca="1" si="1359"/>
        <v>0</v>
      </c>
      <c r="T4613" s="46">
        <f t="shared" ca="1" si="1360"/>
        <v>66</v>
      </c>
      <c r="X4613" s="74">
        <f t="shared" ca="1" si="1361"/>
        <v>-1.5883782598178369</v>
      </c>
      <c r="Y4613" s="75">
        <f t="shared" ca="1" si="1362"/>
        <v>-1.5883782598178369</v>
      </c>
      <c r="Z4613" s="74">
        <f t="shared" ca="1" si="1363"/>
        <v>0.20425659440434138</v>
      </c>
      <c r="AA4613" s="76">
        <f t="shared" ca="1" si="1364"/>
        <v>-1588.3782598178368</v>
      </c>
      <c r="AB4613" s="76">
        <f t="shared" ca="1" si="1365"/>
        <v>204.25659440434137</v>
      </c>
    </row>
    <row r="4614" spans="1:28" x14ac:dyDescent="0.25">
      <c r="A4614" s="2">
        <f t="shared" si="1366"/>
        <v>10</v>
      </c>
      <c r="B4614" s="16">
        <f ca="1">VLOOKUP(A4614,PERIODS!$O$4:$P$33,2,FALSE)</f>
        <v>3.3000000000000002E-2</v>
      </c>
      <c r="C4614" s="15"/>
      <c r="D4614" s="18">
        <v>4600</v>
      </c>
      <c r="E4614" s="34">
        <f t="shared" ca="1" si="1368"/>
        <v>12734.528526162932</v>
      </c>
      <c r="F4614" s="34">
        <f t="shared" ca="1" si="1350"/>
        <v>3300</v>
      </c>
      <c r="G4614" s="69">
        <f t="shared" ca="1" si="1354"/>
        <v>0</v>
      </c>
      <c r="H4614" s="34">
        <f t="shared" ca="1" si="1355"/>
        <v>1753.6301695606664</v>
      </c>
      <c r="I4614" s="34">
        <f t="shared" ca="1" si="1356"/>
        <v>5053.6301695606662</v>
      </c>
      <c r="J4614" s="18">
        <f ca="1">SUM(INDIRECT(ADDRESS(ROW(F4614),COLUMN(F4614),4)):INDIRECT(ADDRESS(ROW(F4614)+N$5-1,COLUMN(F4614),4)))</f>
        <v>23100</v>
      </c>
      <c r="K4614" s="18">
        <f t="shared" ca="1" si="1357"/>
        <v>0</v>
      </c>
      <c r="L4614" s="18">
        <f t="shared" ca="1" si="1367"/>
        <v>0</v>
      </c>
      <c r="M4614" s="18">
        <f t="shared" ca="1" si="1351"/>
        <v>16350</v>
      </c>
      <c r="N4614" s="34">
        <f t="shared" ca="1" si="1358"/>
        <v>24030.898356602265</v>
      </c>
      <c r="P4614" s="18">
        <f t="shared" ca="1" si="1352"/>
        <v>1753.6301695606664</v>
      </c>
      <c r="Q4614" s="47">
        <f ca="1">SUM(L$15:L4614)-SUM(M$15:M4614)</f>
        <v>0</v>
      </c>
      <c r="R4614" s="47" t="str">
        <f t="shared" ca="1" si="1353"/>
        <v>M4617</v>
      </c>
      <c r="S4614" s="40">
        <f t="shared" ca="1" si="1359"/>
        <v>0</v>
      </c>
      <c r="T4614" s="46">
        <f t="shared" ca="1" si="1360"/>
        <v>92</v>
      </c>
      <c r="X4614" s="74">
        <f t="shared" ca="1" si="1361"/>
        <v>1.7536301695606664</v>
      </c>
      <c r="Y4614" s="75">
        <f t="shared" ca="1" si="1362"/>
        <v>1.7536301695606664</v>
      </c>
      <c r="Z4614" s="74">
        <f t="shared" ca="1" si="1363"/>
        <v>5.7755308228519002</v>
      </c>
      <c r="AA4614" s="76">
        <f t="shared" ca="1" si="1364"/>
        <v>1753.6301695606664</v>
      </c>
      <c r="AB4614" s="76">
        <f t="shared" ca="1" si="1365"/>
        <v>5775.5308228519007</v>
      </c>
    </row>
    <row r="4615" spans="1:28" x14ac:dyDescent="0.25">
      <c r="A4615" s="2">
        <f t="shared" si="1366"/>
        <v>11</v>
      </c>
      <c r="B4615" s="16">
        <f ca="1">VLOOKUP(A4615,PERIODS!$O$4:$P$33,2,FALSE)</f>
        <v>3.3000000000000002E-2</v>
      </c>
      <c r="C4615" s="15"/>
      <c r="D4615" s="18">
        <v>4601</v>
      </c>
      <c r="E4615" s="34">
        <f t="shared" ca="1" si="1368"/>
        <v>24030.898356602265</v>
      </c>
      <c r="F4615" s="34">
        <f t="shared" ca="1" si="1350"/>
        <v>3300</v>
      </c>
      <c r="G4615" s="69">
        <f t="shared" ca="1" si="1354"/>
        <v>0</v>
      </c>
      <c r="H4615" s="34">
        <f t="shared" ca="1" si="1355"/>
        <v>-3.8493320121609043</v>
      </c>
      <c r="I4615" s="34">
        <f t="shared" ca="1" si="1356"/>
        <v>3296.1506679878389</v>
      </c>
      <c r="J4615" s="18">
        <f ca="1">SUM(INDIRECT(ADDRESS(ROW(F4615),COLUMN(F4615),4)):INDIRECT(ADDRESS(ROW(F4615)+N$5-1,COLUMN(F4615),4)))</f>
        <v>23300</v>
      </c>
      <c r="K4615" s="18">
        <f t="shared" ca="1" si="1357"/>
        <v>0</v>
      </c>
      <c r="L4615" s="18">
        <f t="shared" ca="1" si="1367"/>
        <v>0</v>
      </c>
      <c r="M4615" s="18">
        <f t="shared" ca="1" si="1351"/>
        <v>0</v>
      </c>
      <c r="N4615" s="34">
        <f t="shared" ca="1" si="1358"/>
        <v>20734.747688614425</v>
      </c>
      <c r="P4615" s="18">
        <f t="shared" ca="1" si="1352"/>
        <v>3.8493320121609043</v>
      </c>
      <c r="Q4615" s="47">
        <f ca="1">SUM(L$15:L4615)-SUM(M$15:M4615)</f>
        <v>0</v>
      </c>
      <c r="R4615" s="47" t="str">
        <f t="shared" ca="1" si="1353"/>
        <v>M4618</v>
      </c>
      <c r="S4615" s="40">
        <f t="shared" ca="1" si="1359"/>
        <v>0</v>
      </c>
      <c r="T4615" s="46">
        <f t="shared" ca="1" si="1360"/>
        <v>23</v>
      </c>
      <c r="X4615" s="74">
        <f t="shared" ca="1" si="1361"/>
        <v>-3.8493320121609042E-3</v>
      </c>
      <c r="Y4615" s="75">
        <f t="shared" ca="1" si="1362"/>
        <v>-3.8493320121609042E-3</v>
      </c>
      <c r="Z4615" s="74">
        <f t="shared" ca="1" si="1363"/>
        <v>0.99615806716929567</v>
      </c>
      <c r="AA4615" s="76">
        <f t="shared" ca="1" si="1364"/>
        <v>-3.8493320121609043</v>
      </c>
      <c r="AB4615" s="76">
        <f t="shared" ca="1" si="1365"/>
        <v>996.15806716929569</v>
      </c>
    </row>
    <row r="4616" spans="1:28" x14ac:dyDescent="0.25">
      <c r="A4616" s="2">
        <f t="shared" si="1366"/>
        <v>12</v>
      </c>
      <c r="B4616" s="16">
        <f ca="1">VLOOKUP(A4616,PERIODS!$O$4:$P$33,2,FALSE)</f>
        <v>3.3000000000000002E-2</v>
      </c>
      <c r="C4616" s="15"/>
      <c r="D4616" s="18">
        <v>4602</v>
      </c>
      <c r="E4616" s="34">
        <f t="shared" ca="1" si="1368"/>
        <v>20734.747688614425</v>
      </c>
      <c r="F4616" s="34">
        <f t="shared" ca="1" si="1350"/>
        <v>3300</v>
      </c>
      <c r="G4616" s="69">
        <f t="shared" ca="1" si="1354"/>
        <v>0</v>
      </c>
      <c r="H4616" s="34">
        <f t="shared" ca="1" si="1355"/>
        <v>-231.0242696953575</v>
      </c>
      <c r="I4616" s="34">
        <f t="shared" ca="1" si="1356"/>
        <v>3068.9757303046426</v>
      </c>
      <c r="J4616" s="18">
        <f ca="1">SUM(INDIRECT(ADDRESS(ROW(F4616),COLUMN(F4616),4)):INDIRECT(ADDRESS(ROW(F4616)+N$5-1,COLUMN(F4616),4)))</f>
        <v>23500</v>
      </c>
      <c r="K4616" s="18">
        <f t="shared" ca="1" si="1357"/>
        <v>16350</v>
      </c>
      <c r="L4616" s="18">
        <f t="shared" ca="1" si="1367"/>
        <v>16350</v>
      </c>
      <c r="M4616" s="18">
        <f t="shared" ca="1" si="1351"/>
        <v>0</v>
      </c>
      <c r="N4616" s="34">
        <f t="shared" ca="1" si="1358"/>
        <v>17665.771958309782</v>
      </c>
      <c r="P4616" s="18">
        <f t="shared" ca="1" si="1352"/>
        <v>231.0242696953575</v>
      </c>
      <c r="Q4616" s="47">
        <f ca="1">SUM(L$15:L4616)-SUM(M$15:M4616)</f>
        <v>16350</v>
      </c>
      <c r="R4616" s="47" t="str">
        <f t="shared" ca="1" si="1353"/>
        <v>M4619</v>
      </c>
      <c r="S4616" s="40">
        <f t="shared" ca="1" si="1359"/>
        <v>0</v>
      </c>
      <c r="T4616" s="46">
        <f t="shared" ca="1" si="1360"/>
        <v>60</v>
      </c>
      <c r="X4616" s="74">
        <f t="shared" ca="1" si="1361"/>
        <v>-0.2310242696953575</v>
      </c>
      <c r="Y4616" s="75">
        <f t="shared" ca="1" si="1362"/>
        <v>-0.2310242696953575</v>
      </c>
      <c r="Z4616" s="74">
        <f t="shared" ca="1" si="1363"/>
        <v>0.79372020245397046</v>
      </c>
      <c r="AA4616" s="76">
        <f t="shared" ca="1" si="1364"/>
        <v>-231.0242696953575</v>
      </c>
      <c r="AB4616" s="76">
        <f t="shared" ca="1" si="1365"/>
        <v>793.7202024539705</v>
      </c>
    </row>
    <row r="4617" spans="1:28" x14ac:dyDescent="0.25">
      <c r="A4617" s="2">
        <f t="shared" si="1366"/>
        <v>13</v>
      </c>
      <c r="B4617" s="16">
        <f ca="1">VLOOKUP(A4617,PERIODS!$O$4:$P$33,2,FALSE)</f>
        <v>3.3000000000000002E-2</v>
      </c>
      <c r="C4617" s="15"/>
      <c r="D4617" s="18">
        <v>4603</v>
      </c>
      <c r="E4617" s="34">
        <f t="shared" ca="1" si="1368"/>
        <v>17665.771958309782</v>
      </c>
      <c r="F4617" s="34">
        <f t="shared" ca="1" si="1350"/>
        <v>3300</v>
      </c>
      <c r="G4617" s="69">
        <f t="shared" ca="1" si="1354"/>
        <v>0</v>
      </c>
      <c r="H4617" s="34">
        <f t="shared" ca="1" si="1355"/>
        <v>-397.6655832715698</v>
      </c>
      <c r="I4617" s="34">
        <f t="shared" ca="1" si="1356"/>
        <v>2902.3344167284304</v>
      </c>
      <c r="J4617" s="18">
        <f ca="1">SUM(INDIRECT(ADDRESS(ROW(F4617),COLUMN(F4617),4)):INDIRECT(ADDRESS(ROW(F4617)+N$5-1,COLUMN(F4617),4)))</f>
        <v>23700</v>
      </c>
      <c r="K4617" s="18">
        <f t="shared" ca="1" si="1357"/>
        <v>16350</v>
      </c>
      <c r="L4617" s="18">
        <f t="shared" ca="1" si="1367"/>
        <v>0</v>
      </c>
      <c r="M4617" s="18">
        <f t="shared" ca="1" si="1351"/>
        <v>0</v>
      </c>
      <c r="N4617" s="34">
        <f t="shared" ca="1" si="1358"/>
        <v>14763.437541581352</v>
      </c>
      <c r="P4617" s="18">
        <f t="shared" ca="1" si="1352"/>
        <v>397.6655832715698</v>
      </c>
      <c r="Q4617" s="47">
        <f ca="1">SUM(L$15:L4617)-SUM(M$15:M4617)</f>
        <v>16350</v>
      </c>
      <c r="R4617" s="47" t="str">
        <f t="shared" ca="1" si="1353"/>
        <v>M4620</v>
      </c>
      <c r="S4617" s="40">
        <f t="shared" ca="1" si="1359"/>
        <v>0</v>
      </c>
      <c r="T4617" s="46">
        <f t="shared" ca="1" si="1360"/>
        <v>5</v>
      </c>
      <c r="X4617" s="74">
        <f t="shared" ca="1" si="1361"/>
        <v>-0.39766558327156981</v>
      </c>
      <c r="Y4617" s="75">
        <f t="shared" ca="1" si="1362"/>
        <v>-0.39766558327156981</v>
      </c>
      <c r="Z4617" s="74">
        <f t="shared" ca="1" si="1363"/>
        <v>0.67188668024160803</v>
      </c>
      <c r="AA4617" s="76">
        <f t="shared" ca="1" si="1364"/>
        <v>-397.6655832715698</v>
      </c>
      <c r="AB4617" s="76">
        <f t="shared" ca="1" si="1365"/>
        <v>671.88668024160802</v>
      </c>
    </row>
    <row r="4618" spans="1:28" x14ac:dyDescent="0.25">
      <c r="A4618" s="2">
        <f t="shared" si="1366"/>
        <v>14</v>
      </c>
      <c r="B4618" s="16">
        <f ca="1">VLOOKUP(A4618,PERIODS!$O$4:$P$33,2,FALSE)</f>
        <v>3.3000000000000002E-2</v>
      </c>
      <c r="C4618" s="15"/>
      <c r="D4618" s="18">
        <v>4604</v>
      </c>
      <c r="E4618" s="34">
        <f t="shared" ca="1" si="1368"/>
        <v>14763.437541581352</v>
      </c>
      <c r="F4618" s="34">
        <f t="shared" ca="1" si="1350"/>
        <v>3300</v>
      </c>
      <c r="G4618" s="69">
        <f t="shared" ca="1" si="1354"/>
        <v>0</v>
      </c>
      <c r="H4618" s="34">
        <f t="shared" ca="1" si="1355"/>
        <v>159.80507286131376</v>
      </c>
      <c r="I4618" s="34">
        <f t="shared" ca="1" si="1356"/>
        <v>3459.8050728613139</v>
      </c>
      <c r="J4618" s="18">
        <f ca="1">SUM(INDIRECT(ADDRESS(ROW(F4618),COLUMN(F4618),4)):INDIRECT(ADDRESS(ROW(F4618)+N$5-1,COLUMN(F4618),4)))</f>
        <v>23900</v>
      </c>
      <c r="K4618" s="18">
        <f t="shared" ca="1" si="1357"/>
        <v>16350</v>
      </c>
      <c r="L4618" s="18">
        <f t="shared" ca="1" si="1367"/>
        <v>0</v>
      </c>
      <c r="M4618" s="18">
        <f t="shared" ca="1" si="1351"/>
        <v>0</v>
      </c>
      <c r="N4618" s="34">
        <f t="shared" ca="1" si="1358"/>
        <v>11303.632468720038</v>
      </c>
      <c r="P4618" s="18">
        <f t="shared" ca="1" si="1352"/>
        <v>159.80507286131376</v>
      </c>
      <c r="Q4618" s="47">
        <f ca="1">SUM(L$15:L4618)-SUM(M$15:M4618)</f>
        <v>16350</v>
      </c>
      <c r="R4618" s="47" t="str">
        <f t="shared" ca="1" si="1353"/>
        <v>M4621</v>
      </c>
      <c r="S4618" s="40">
        <f t="shared" ca="1" si="1359"/>
        <v>0</v>
      </c>
      <c r="T4618" s="46">
        <f t="shared" ca="1" si="1360"/>
        <v>59</v>
      </c>
      <c r="X4618" s="74">
        <f t="shared" ca="1" si="1361"/>
        <v>0.15980507286131376</v>
      </c>
      <c r="Y4618" s="75">
        <f t="shared" ca="1" si="1362"/>
        <v>0.15980507286131376</v>
      </c>
      <c r="Z4618" s="74">
        <f t="shared" ca="1" si="1363"/>
        <v>1.1732821441687675</v>
      </c>
      <c r="AA4618" s="76">
        <f t="shared" ca="1" si="1364"/>
        <v>159.80507286131376</v>
      </c>
      <c r="AB4618" s="76">
        <f t="shared" ca="1" si="1365"/>
        <v>1173.2821441687674</v>
      </c>
    </row>
    <row r="4619" spans="1:28" x14ac:dyDescent="0.25">
      <c r="A4619" s="2">
        <f t="shared" si="1366"/>
        <v>15</v>
      </c>
      <c r="B4619" s="16">
        <f ca="1">VLOOKUP(A4619,PERIODS!$O$4:$P$33,2,FALSE)</f>
        <v>3.3000000000000002E-2</v>
      </c>
      <c r="C4619" s="15"/>
      <c r="D4619" s="18">
        <v>4605</v>
      </c>
      <c r="E4619" s="34">
        <f t="shared" ca="1" si="1368"/>
        <v>11303.632468720038</v>
      </c>
      <c r="F4619" s="34">
        <f t="shared" ca="1" si="1350"/>
        <v>3300</v>
      </c>
      <c r="G4619" s="69">
        <f t="shared" ca="1" si="1354"/>
        <v>0</v>
      </c>
      <c r="H4619" s="34">
        <f t="shared" ca="1" si="1355"/>
        <v>-917.42671712651054</v>
      </c>
      <c r="I4619" s="34">
        <f t="shared" ca="1" si="1356"/>
        <v>2382.5732828734895</v>
      </c>
      <c r="J4619" s="18">
        <f ca="1">SUM(INDIRECT(ADDRESS(ROW(F4619),COLUMN(F4619),4)):INDIRECT(ADDRESS(ROW(F4619)+N$5-1,COLUMN(F4619),4)))</f>
        <v>24100</v>
      </c>
      <c r="K4619" s="18">
        <f t="shared" ca="1" si="1357"/>
        <v>0</v>
      </c>
      <c r="L4619" s="18">
        <f t="shared" ca="1" si="1367"/>
        <v>0</v>
      </c>
      <c r="M4619" s="18">
        <f t="shared" ca="1" si="1351"/>
        <v>16350</v>
      </c>
      <c r="N4619" s="34">
        <f t="shared" ca="1" si="1358"/>
        <v>25271.059185846549</v>
      </c>
      <c r="P4619" s="18">
        <f t="shared" ca="1" si="1352"/>
        <v>917.42671712651054</v>
      </c>
      <c r="Q4619" s="47">
        <f ca="1">SUM(L$15:L4619)-SUM(M$15:M4619)</f>
        <v>0</v>
      </c>
      <c r="R4619" s="47" t="str">
        <f t="shared" ca="1" si="1353"/>
        <v>M4622</v>
      </c>
      <c r="S4619" s="40">
        <f t="shared" ca="1" si="1359"/>
        <v>0</v>
      </c>
      <c r="T4619" s="46">
        <f t="shared" ca="1" si="1360"/>
        <v>59</v>
      </c>
      <c r="X4619" s="74">
        <f t="shared" ca="1" si="1361"/>
        <v>-0.91742671712651058</v>
      </c>
      <c r="Y4619" s="75">
        <f t="shared" ca="1" si="1362"/>
        <v>-0.91742671712651058</v>
      </c>
      <c r="Z4619" s="74">
        <f t="shared" ca="1" si="1363"/>
        <v>0.39954586389385449</v>
      </c>
      <c r="AA4619" s="76">
        <f t="shared" ca="1" si="1364"/>
        <v>-917.42671712651054</v>
      </c>
      <c r="AB4619" s="76">
        <f t="shared" ca="1" si="1365"/>
        <v>399.54586389385452</v>
      </c>
    </row>
    <row r="4620" spans="1:28" x14ac:dyDescent="0.25">
      <c r="A4620" s="2">
        <f t="shared" si="1366"/>
        <v>16</v>
      </c>
      <c r="B4620" s="16">
        <f ca="1">VLOOKUP(A4620,PERIODS!$O$4:$P$33,2,FALSE)</f>
        <v>3.3000000000000002E-2</v>
      </c>
      <c r="C4620" s="15"/>
      <c r="D4620" s="18">
        <v>4606</v>
      </c>
      <c r="E4620" s="34">
        <f t="shared" ca="1" si="1368"/>
        <v>25271.059185846549</v>
      </c>
      <c r="F4620" s="34">
        <f t="shared" ca="1" si="1350"/>
        <v>3300</v>
      </c>
      <c r="G4620" s="69">
        <f t="shared" ca="1" si="1354"/>
        <v>0</v>
      </c>
      <c r="H4620" s="34">
        <f t="shared" ca="1" si="1355"/>
        <v>244.79872955049345</v>
      </c>
      <c r="I4620" s="34">
        <f t="shared" ca="1" si="1356"/>
        <v>3544.7987295504936</v>
      </c>
      <c r="J4620" s="18">
        <f ca="1">SUM(INDIRECT(ADDRESS(ROW(F4620),COLUMN(F4620),4)):INDIRECT(ADDRESS(ROW(F4620)+N$5-1,COLUMN(F4620),4)))</f>
        <v>24300</v>
      </c>
      <c r="K4620" s="18">
        <f t="shared" ca="1" si="1357"/>
        <v>0</v>
      </c>
      <c r="L4620" s="18">
        <f t="shared" ca="1" si="1367"/>
        <v>0</v>
      </c>
      <c r="M4620" s="18">
        <f t="shared" ca="1" si="1351"/>
        <v>0</v>
      </c>
      <c r="N4620" s="34">
        <f t="shared" ca="1" si="1358"/>
        <v>21726.260456296055</v>
      </c>
      <c r="P4620" s="18">
        <f t="shared" ca="1" si="1352"/>
        <v>244.79872955049345</v>
      </c>
      <c r="Q4620" s="47">
        <f ca="1">SUM(L$15:L4620)-SUM(M$15:M4620)</f>
        <v>0</v>
      </c>
      <c r="R4620" s="47" t="str">
        <f t="shared" ca="1" si="1353"/>
        <v>M4623</v>
      </c>
      <c r="S4620" s="40">
        <f t="shared" ca="1" si="1359"/>
        <v>0</v>
      </c>
      <c r="T4620" s="46">
        <f t="shared" ca="1" si="1360"/>
        <v>84</v>
      </c>
      <c r="X4620" s="74">
        <f t="shared" ca="1" si="1361"/>
        <v>0.24479872955049345</v>
      </c>
      <c r="Y4620" s="75">
        <f t="shared" ca="1" si="1362"/>
        <v>0.24479872955049345</v>
      </c>
      <c r="Z4620" s="74">
        <f t="shared" ca="1" si="1363"/>
        <v>1.2773641916652307</v>
      </c>
      <c r="AA4620" s="76">
        <f t="shared" ca="1" si="1364"/>
        <v>244.79872955049345</v>
      </c>
      <c r="AB4620" s="76">
        <f t="shared" ca="1" si="1365"/>
        <v>1277.3641916652307</v>
      </c>
    </row>
    <row r="4621" spans="1:28" x14ac:dyDescent="0.25">
      <c r="A4621" s="2">
        <f t="shared" si="1366"/>
        <v>17</v>
      </c>
      <c r="B4621" s="16">
        <f ca="1">VLOOKUP(A4621,PERIODS!$O$4:$P$33,2,FALSE)</f>
        <v>3.5000000000000003E-2</v>
      </c>
      <c r="C4621" s="15"/>
      <c r="D4621" s="18">
        <v>4607</v>
      </c>
      <c r="E4621" s="34">
        <f t="shared" ca="1" si="1368"/>
        <v>21726.260456296055</v>
      </c>
      <c r="F4621" s="34">
        <f t="shared" ca="1" si="1350"/>
        <v>3500.0000000000005</v>
      </c>
      <c r="G4621" s="69">
        <f t="shared" ca="1" si="1354"/>
        <v>0</v>
      </c>
      <c r="H4621" s="34">
        <f t="shared" ca="1" si="1355"/>
        <v>-977.83811314705861</v>
      </c>
      <c r="I4621" s="34">
        <f t="shared" ca="1" si="1356"/>
        <v>2522.1618868529417</v>
      </c>
      <c r="J4621" s="18">
        <f ca="1">SUM(INDIRECT(ADDRESS(ROW(F4621),COLUMN(F4621),4)):INDIRECT(ADDRESS(ROW(F4621)+N$5-1,COLUMN(F4621),4)))</f>
        <v>24500.000000000004</v>
      </c>
      <c r="K4621" s="18">
        <f t="shared" ca="1" si="1357"/>
        <v>16350</v>
      </c>
      <c r="L4621" s="18">
        <f t="shared" ca="1" si="1367"/>
        <v>16350</v>
      </c>
      <c r="M4621" s="18">
        <f t="shared" ca="1" si="1351"/>
        <v>0</v>
      </c>
      <c r="N4621" s="34">
        <f t="shared" ca="1" si="1358"/>
        <v>19204.098569443115</v>
      </c>
      <c r="P4621" s="18">
        <f t="shared" ca="1" si="1352"/>
        <v>977.83811314705861</v>
      </c>
      <c r="Q4621" s="47">
        <f ca="1">SUM(L$15:L4621)-SUM(M$15:M4621)</f>
        <v>16350</v>
      </c>
      <c r="R4621" s="47" t="str">
        <f t="shared" ca="1" si="1353"/>
        <v>M4624</v>
      </c>
      <c r="S4621" s="40">
        <f t="shared" ca="1" si="1359"/>
        <v>0</v>
      </c>
      <c r="T4621" s="46">
        <f t="shared" ca="1" si="1360"/>
        <v>24</v>
      </c>
      <c r="X4621" s="74">
        <f t="shared" ca="1" si="1361"/>
        <v>-0.9778381131470586</v>
      </c>
      <c r="Y4621" s="75">
        <f t="shared" ca="1" si="1362"/>
        <v>-0.9778381131470586</v>
      </c>
      <c r="Z4621" s="74">
        <f t="shared" ca="1" si="1363"/>
        <v>0.37612335667016139</v>
      </c>
      <c r="AA4621" s="76">
        <f t="shared" ca="1" si="1364"/>
        <v>-977.83811314705861</v>
      </c>
      <c r="AB4621" s="76">
        <f t="shared" ca="1" si="1365"/>
        <v>376.1233566701614</v>
      </c>
    </row>
    <row r="4622" spans="1:28" x14ac:dyDescent="0.25">
      <c r="A4622" s="2">
        <f t="shared" si="1366"/>
        <v>18</v>
      </c>
      <c r="B4622" s="16">
        <f ca="1">VLOOKUP(A4622,PERIODS!$O$4:$P$33,2,FALSE)</f>
        <v>3.5000000000000003E-2</v>
      </c>
      <c r="C4622" s="15"/>
      <c r="D4622" s="18">
        <v>4608</v>
      </c>
      <c r="E4622" s="34">
        <f t="shared" ca="1" si="1368"/>
        <v>19204.098569443115</v>
      </c>
      <c r="F4622" s="34">
        <f t="shared" ca="1" si="1350"/>
        <v>3500.0000000000005</v>
      </c>
      <c r="G4622" s="69">
        <f t="shared" ca="1" si="1354"/>
        <v>0</v>
      </c>
      <c r="H4622" s="34">
        <f t="shared" ca="1" si="1355"/>
        <v>-1454.0050338366732</v>
      </c>
      <c r="I4622" s="34">
        <f t="shared" ca="1" si="1356"/>
        <v>2045.9949661633273</v>
      </c>
      <c r="J4622" s="18">
        <f ca="1">SUM(INDIRECT(ADDRESS(ROW(F4622),COLUMN(F4622),4)):INDIRECT(ADDRESS(ROW(F4622)+N$5-1,COLUMN(F4622),4)))</f>
        <v>24500.000000000004</v>
      </c>
      <c r="K4622" s="18">
        <f t="shared" ca="1" si="1357"/>
        <v>16350</v>
      </c>
      <c r="L4622" s="18">
        <f t="shared" ca="1" si="1367"/>
        <v>0</v>
      </c>
      <c r="M4622" s="18">
        <f t="shared" ca="1" si="1351"/>
        <v>0</v>
      </c>
      <c r="N4622" s="34">
        <f t="shared" ca="1" si="1358"/>
        <v>17158.103603279786</v>
      </c>
      <c r="P4622" s="18">
        <f t="shared" ca="1" si="1352"/>
        <v>1454.0050338366732</v>
      </c>
      <c r="Q4622" s="47">
        <f ca="1">SUM(L$15:L4622)-SUM(M$15:M4622)</f>
        <v>16350</v>
      </c>
      <c r="R4622" s="47" t="str">
        <f t="shared" ca="1" si="1353"/>
        <v>M4625</v>
      </c>
      <c r="S4622" s="40">
        <f t="shared" ca="1" si="1359"/>
        <v>0</v>
      </c>
      <c r="T4622" s="46">
        <f t="shared" ca="1" si="1360"/>
        <v>57</v>
      </c>
      <c r="X4622" s="74">
        <f t="shared" ca="1" si="1361"/>
        <v>-1.4540050338366732</v>
      </c>
      <c r="Y4622" s="75">
        <f t="shared" ca="1" si="1362"/>
        <v>-1.4540050338366732</v>
      </c>
      <c r="Z4622" s="74">
        <f t="shared" ca="1" si="1363"/>
        <v>0.23363270493230601</v>
      </c>
      <c r="AA4622" s="76">
        <f t="shared" ca="1" si="1364"/>
        <v>-1454.0050338366732</v>
      </c>
      <c r="AB4622" s="76">
        <f t="shared" ca="1" si="1365"/>
        <v>233.63270493230601</v>
      </c>
    </row>
    <row r="4623" spans="1:28" x14ac:dyDescent="0.25">
      <c r="A4623" s="2">
        <f t="shared" si="1366"/>
        <v>19</v>
      </c>
      <c r="B4623" s="16">
        <f ca="1">VLOOKUP(A4623,PERIODS!$O$4:$P$33,2,FALSE)</f>
        <v>3.5000000000000003E-2</v>
      </c>
      <c r="C4623" s="15"/>
      <c r="D4623" s="18">
        <v>4609</v>
      </c>
      <c r="E4623" s="34">
        <f t="shared" ca="1" si="1368"/>
        <v>17158.103603279786</v>
      </c>
      <c r="F4623" s="34">
        <f t="shared" ref="F4623:F4686" ca="1" si="1369">F$2*B4623</f>
        <v>3500.0000000000005</v>
      </c>
      <c r="G4623" s="69">
        <f t="shared" ca="1" si="1354"/>
        <v>0</v>
      </c>
      <c r="H4623" s="34">
        <f t="shared" ca="1" si="1355"/>
        <v>851.49864330942478</v>
      </c>
      <c r="I4623" s="34">
        <f t="shared" ca="1" si="1356"/>
        <v>4351.4986433094255</v>
      </c>
      <c r="J4623" s="18">
        <f ca="1">SUM(INDIRECT(ADDRESS(ROW(F4623),COLUMN(F4623),4)):INDIRECT(ADDRESS(ROW(F4623)+N$5-1,COLUMN(F4623),4)))</f>
        <v>24500.000000000004</v>
      </c>
      <c r="K4623" s="18">
        <f t="shared" ca="1" si="1357"/>
        <v>16350</v>
      </c>
      <c r="L4623" s="18">
        <f t="shared" ca="1" si="1367"/>
        <v>0</v>
      </c>
      <c r="M4623" s="18">
        <f t="shared" ref="M4623:M4686" ca="1" si="1370">SUMIF($R$15:$R$8014,ADDRESS(ROW(M4623),COLUMN(M4623),4),$L$15:$L$8014)</f>
        <v>0</v>
      </c>
      <c r="N4623" s="34">
        <f t="shared" ca="1" si="1358"/>
        <v>12806.60495997036</v>
      </c>
      <c r="P4623" s="18">
        <f t="shared" ref="P4623:P4686" ca="1" si="1371">ABS(H4623)</f>
        <v>851.49864330942478</v>
      </c>
      <c r="Q4623" s="47">
        <f ca="1">SUM(L$15:L4623)-SUM(M$15:M4623)</f>
        <v>16350</v>
      </c>
      <c r="R4623" s="47" t="str">
        <f t="shared" ref="R4623:R4686" ca="1" si="1372">ADDRESS(ROW(M4623)+$N$3+RANDBETWEEN(-$N$4,$N$4),COLUMN(M4623),4)</f>
        <v>M4626</v>
      </c>
      <c r="S4623" s="40">
        <f t="shared" ca="1" si="1359"/>
        <v>0</v>
      </c>
      <c r="T4623" s="46">
        <f t="shared" ca="1" si="1360"/>
        <v>58</v>
      </c>
      <c r="X4623" s="74">
        <f t="shared" ca="1" si="1361"/>
        <v>0.85149864330942482</v>
      </c>
      <c r="Y4623" s="75">
        <f t="shared" ca="1" si="1362"/>
        <v>0.85149864330942482</v>
      </c>
      <c r="Z4623" s="74">
        <f t="shared" ca="1" si="1363"/>
        <v>2.3431557766836186</v>
      </c>
      <c r="AA4623" s="76">
        <f t="shared" ca="1" si="1364"/>
        <v>851.49864330942478</v>
      </c>
      <c r="AB4623" s="76">
        <f t="shared" ca="1" si="1365"/>
        <v>2343.1557766836186</v>
      </c>
    </row>
    <row r="4624" spans="1:28" x14ac:dyDescent="0.25">
      <c r="A4624" s="2">
        <f t="shared" si="1366"/>
        <v>20</v>
      </c>
      <c r="B4624" s="16">
        <f ca="1">VLOOKUP(A4624,PERIODS!$O$4:$P$33,2,FALSE)</f>
        <v>3.5000000000000003E-2</v>
      </c>
      <c r="C4624" s="15"/>
      <c r="D4624" s="18">
        <v>4610</v>
      </c>
      <c r="E4624" s="34">
        <f t="shared" ca="1" si="1368"/>
        <v>12806.60495997036</v>
      </c>
      <c r="F4624" s="34">
        <f t="shared" ca="1" si="1369"/>
        <v>3500.0000000000005</v>
      </c>
      <c r="G4624" s="69">
        <f t="shared" ref="G4624:G4687" ca="1" si="1373">((2*RAND()*$F$5)-$F$5)*E4624</f>
        <v>0</v>
      </c>
      <c r="H4624" s="34">
        <f t="shared" ref="H4624:H4687" ca="1" si="1374">IF($S$3="NORM",AA4624,IF($S$3="LOGNORM",AB4624,0))</f>
        <v>-699.67694302290874</v>
      </c>
      <c r="I4624" s="34">
        <f t="shared" ref="I4624:I4687" ca="1" si="1375">IF(F4624+H4624&lt;0,0,F4624+H4624)</f>
        <v>2800.3230569770917</v>
      </c>
      <c r="J4624" s="18">
        <f ca="1">SUM(INDIRECT(ADDRESS(ROW(F4624),COLUMN(F4624),4)):INDIRECT(ADDRESS(ROW(F4624)+N$5-1,COLUMN(F4624),4)))</f>
        <v>24500.000000000004</v>
      </c>
      <c r="K4624" s="18">
        <f t="shared" ref="K4624:K4687" ca="1" si="1376">Q4624</f>
        <v>0</v>
      </c>
      <c r="L4624" s="18">
        <f t="shared" ca="1" si="1367"/>
        <v>0</v>
      </c>
      <c r="M4624" s="18">
        <f t="shared" ca="1" si="1370"/>
        <v>16350</v>
      </c>
      <c r="N4624" s="34">
        <f t="shared" ref="N4624:N4687" ca="1" si="1377">E4624+G4624-I4624+M4624-S4624</f>
        <v>26356.281902993269</v>
      </c>
      <c r="P4624" s="18">
        <f t="shared" ca="1" si="1371"/>
        <v>699.67694302290874</v>
      </c>
      <c r="Q4624" s="47">
        <f ca="1">SUM(L$15:L4624)-SUM(M$15:M4624)</f>
        <v>0</v>
      </c>
      <c r="R4624" s="47" t="str">
        <f t="shared" ca="1" si="1372"/>
        <v>M4627</v>
      </c>
      <c r="S4624" s="40">
        <f t="shared" ref="S4624:S4687" ca="1" si="1378">IF(T4624&gt;N$6*100,M4624,0)</f>
        <v>0</v>
      </c>
      <c r="T4624" s="46">
        <f t="shared" ref="T4624:T4687" ca="1" si="1379">RANDBETWEEN(0,100)</f>
        <v>73</v>
      </c>
      <c r="X4624" s="74">
        <f t="shared" ref="X4624:X4687" ca="1" si="1380">NORMINV(RAND(),0,1)</f>
        <v>-0.69967694302290873</v>
      </c>
      <c r="Y4624" s="75">
        <f t="shared" ref="Y4624:Y4687" ca="1" si="1381">IF(AND(X4624&gt;$F$6,$F$6&gt;0),$F$6,X4624)</f>
        <v>-0.69967694302290873</v>
      </c>
      <c r="Z4624" s="74">
        <f t="shared" ref="Z4624:Z4687" ca="1" si="1382">EXP(Y4624)</f>
        <v>0.49674575505457486</v>
      </c>
      <c r="AA4624" s="76">
        <f t="shared" ref="AA4624:AA4687" ca="1" si="1383">$F$3*Y4624</f>
        <v>-699.67694302290874</v>
      </c>
      <c r="AB4624" s="76">
        <f t="shared" ref="AB4624:AB4687" ca="1" si="1384">$F$3*Z4624</f>
        <v>496.74575505457483</v>
      </c>
    </row>
    <row r="4625" spans="1:28" x14ac:dyDescent="0.25">
      <c r="A4625" s="2">
        <f t="shared" ref="A4625:A4688" si="1385">IF(AND(A4624=12,OR(A$14="MS",A$14="M0")),1,IF(AND(A4624=4,OR(A$14="WS",A$14="W0")),1,IF(AND(A4624=30,OR(A$14="DS",A$14="D0")),1,A4624+1)))</f>
        <v>21</v>
      </c>
      <c r="B4625" s="16">
        <f ca="1">VLOOKUP(A4625,PERIODS!$O$4:$P$33,2,FALSE)</f>
        <v>3.5000000000000003E-2</v>
      </c>
      <c r="C4625" s="15"/>
      <c r="D4625" s="18">
        <v>4611</v>
      </c>
      <c r="E4625" s="34">
        <f t="shared" ca="1" si="1368"/>
        <v>26356.281902993269</v>
      </c>
      <c r="F4625" s="34">
        <f t="shared" ca="1" si="1369"/>
        <v>3500.0000000000005</v>
      </c>
      <c r="G4625" s="69">
        <f t="shared" ca="1" si="1373"/>
        <v>0</v>
      </c>
      <c r="H4625" s="34">
        <f t="shared" ca="1" si="1374"/>
        <v>-1422.9571557242209</v>
      </c>
      <c r="I4625" s="34">
        <f t="shared" ca="1" si="1375"/>
        <v>2077.0428442757793</v>
      </c>
      <c r="J4625" s="18">
        <f ca="1">SUM(INDIRECT(ADDRESS(ROW(F4625),COLUMN(F4625),4)):INDIRECT(ADDRESS(ROW(F4625)+N$5-1,COLUMN(F4625),4)))</f>
        <v>24500.000000000004</v>
      </c>
      <c r="K4625" s="18">
        <f t="shared" ca="1" si="1376"/>
        <v>0</v>
      </c>
      <c r="L4625" s="18">
        <f t="shared" ref="L4625:L4688" ca="1" si="1386">IF((E4625+K4624)&lt;J4625,N$2,0)</f>
        <v>0</v>
      </c>
      <c r="M4625" s="18">
        <f t="shared" ca="1" si="1370"/>
        <v>0</v>
      </c>
      <c r="N4625" s="34">
        <f t="shared" ca="1" si="1377"/>
        <v>24279.239058717489</v>
      </c>
      <c r="P4625" s="18">
        <f t="shared" ca="1" si="1371"/>
        <v>1422.9571557242209</v>
      </c>
      <c r="Q4625" s="47">
        <f ca="1">SUM(L$15:L4625)-SUM(M$15:M4625)</f>
        <v>0</v>
      </c>
      <c r="R4625" s="47" t="str">
        <f t="shared" ca="1" si="1372"/>
        <v>M4628</v>
      </c>
      <c r="S4625" s="40">
        <f t="shared" ca="1" si="1378"/>
        <v>0</v>
      </c>
      <c r="T4625" s="46">
        <f t="shared" ca="1" si="1379"/>
        <v>60</v>
      </c>
      <c r="X4625" s="74">
        <f t="shared" ca="1" si="1380"/>
        <v>-1.4229571557242209</v>
      </c>
      <c r="Y4625" s="75">
        <f t="shared" ca="1" si="1381"/>
        <v>-1.4229571557242209</v>
      </c>
      <c r="Z4625" s="74">
        <f t="shared" ca="1" si="1382"/>
        <v>0.24100028673408053</v>
      </c>
      <c r="AA4625" s="76">
        <f t="shared" ca="1" si="1383"/>
        <v>-1422.9571557242209</v>
      </c>
      <c r="AB4625" s="76">
        <f t="shared" ca="1" si="1384"/>
        <v>241.00028673408053</v>
      </c>
    </row>
    <row r="4626" spans="1:28" x14ac:dyDescent="0.25">
      <c r="A4626" s="2">
        <f t="shared" si="1385"/>
        <v>22</v>
      </c>
      <c r="B4626" s="16">
        <f ca="1">VLOOKUP(A4626,PERIODS!$O$4:$P$33,2,FALSE)</f>
        <v>3.5000000000000003E-2</v>
      </c>
      <c r="C4626" s="15"/>
      <c r="D4626" s="18">
        <v>4612</v>
      </c>
      <c r="E4626" s="34">
        <f t="shared" ca="1" si="1368"/>
        <v>24279.239058717489</v>
      </c>
      <c r="F4626" s="34">
        <f t="shared" ca="1" si="1369"/>
        <v>3500.0000000000005</v>
      </c>
      <c r="G4626" s="69">
        <f t="shared" ca="1" si="1373"/>
        <v>0</v>
      </c>
      <c r="H4626" s="34">
        <f t="shared" ca="1" si="1374"/>
        <v>1161.1469138709583</v>
      </c>
      <c r="I4626" s="34">
        <f t="shared" ca="1" si="1375"/>
        <v>4661.146913870959</v>
      </c>
      <c r="J4626" s="18">
        <f ca="1">SUM(INDIRECT(ADDRESS(ROW(F4626),COLUMN(F4626),4)):INDIRECT(ADDRESS(ROW(F4626)+N$5-1,COLUMN(F4626),4)))</f>
        <v>25000.000000000004</v>
      </c>
      <c r="K4626" s="18">
        <f t="shared" ca="1" si="1376"/>
        <v>16350</v>
      </c>
      <c r="L4626" s="18">
        <f t="shared" ca="1" si="1386"/>
        <v>16350</v>
      </c>
      <c r="M4626" s="18">
        <f t="shared" ca="1" si="1370"/>
        <v>0</v>
      </c>
      <c r="N4626" s="34">
        <f t="shared" ca="1" si="1377"/>
        <v>19618.092144846531</v>
      </c>
      <c r="P4626" s="18">
        <f t="shared" ca="1" si="1371"/>
        <v>1161.1469138709583</v>
      </c>
      <c r="Q4626" s="47">
        <f ca="1">SUM(L$15:L4626)-SUM(M$15:M4626)</f>
        <v>16350</v>
      </c>
      <c r="R4626" s="47" t="str">
        <f t="shared" ca="1" si="1372"/>
        <v>M4629</v>
      </c>
      <c r="S4626" s="40">
        <f t="shared" ca="1" si="1378"/>
        <v>0</v>
      </c>
      <c r="T4626" s="46">
        <f t="shared" ca="1" si="1379"/>
        <v>75</v>
      </c>
      <c r="X4626" s="74">
        <f t="shared" ca="1" si="1380"/>
        <v>1.1611469138709583</v>
      </c>
      <c r="Y4626" s="75">
        <f t="shared" ca="1" si="1381"/>
        <v>1.1611469138709583</v>
      </c>
      <c r="Z4626" s="74">
        <f t="shared" ca="1" si="1382"/>
        <v>3.193593953677655</v>
      </c>
      <c r="AA4626" s="76">
        <f t="shared" ca="1" si="1383"/>
        <v>1161.1469138709583</v>
      </c>
      <c r="AB4626" s="76">
        <f t="shared" ca="1" si="1384"/>
        <v>3193.593953677655</v>
      </c>
    </row>
    <row r="4627" spans="1:28" x14ac:dyDescent="0.25">
      <c r="A4627" s="2">
        <f t="shared" si="1385"/>
        <v>23</v>
      </c>
      <c r="B4627" s="16">
        <f ca="1">VLOOKUP(A4627,PERIODS!$O$4:$P$33,2,FALSE)</f>
        <v>3.5000000000000003E-2</v>
      </c>
      <c r="C4627" s="15"/>
      <c r="D4627" s="18">
        <v>4613</v>
      </c>
      <c r="E4627" s="34">
        <f t="shared" ca="1" si="1368"/>
        <v>19618.092144846531</v>
      </c>
      <c r="F4627" s="34">
        <f t="shared" ca="1" si="1369"/>
        <v>3500.0000000000005</v>
      </c>
      <c r="G4627" s="69">
        <f t="shared" ca="1" si="1373"/>
        <v>0</v>
      </c>
      <c r="H4627" s="34">
        <f t="shared" ca="1" si="1374"/>
        <v>-154.27618305010418</v>
      </c>
      <c r="I4627" s="34">
        <f t="shared" ca="1" si="1375"/>
        <v>3345.7238169498964</v>
      </c>
      <c r="J4627" s="18">
        <f ca="1">SUM(INDIRECT(ADDRESS(ROW(F4627),COLUMN(F4627),4)):INDIRECT(ADDRESS(ROW(F4627)+N$5-1,COLUMN(F4627),4)))</f>
        <v>25500.000000000004</v>
      </c>
      <c r="K4627" s="18">
        <f t="shared" ca="1" si="1376"/>
        <v>16350</v>
      </c>
      <c r="L4627" s="18">
        <f t="shared" ca="1" si="1386"/>
        <v>0</v>
      </c>
      <c r="M4627" s="18">
        <f t="shared" ca="1" si="1370"/>
        <v>0</v>
      </c>
      <c r="N4627" s="34">
        <f t="shared" ca="1" si="1377"/>
        <v>16272.368327896635</v>
      </c>
      <c r="P4627" s="18">
        <f t="shared" ca="1" si="1371"/>
        <v>154.27618305010418</v>
      </c>
      <c r="Q4627" s="47">
        <f ca="1">SUM(L$15:L4627)-SUM(M$15:M4627)</f>
        <v>16350</v>
      </c>
      <c r="R4627" s="47" t="str">
        <f t="shared" ca="1" si="1372"/>
        <v>M4630</v>
      </c>
      <c r="S4627" s="40">
        <f t="shared" ca="1" si="1378"/>
        <v>0</v>
      </c>
      <c r="T4627" s="46">
        <f t="shared" ca="1" si="1379"/>
        <v>61</v>
      </c>
      <c r="X4627" s="74">
        <f t="shared" ca="1" si="1380"/>
        <v>-0.15427618305010418</v>
      </c>
      <c r="Y4627" s="75">
        <f t="shared" ca="1" si="1381"/>
        <v>-0.15427618305010418</v>
      </c>
      <c r="Z4627" s="74">
        <f t="shared" ca="1" si="1382"/>
        <v>0.85703528970201781</v>
      </c>
      <c r="AA4627" s="76">
        <f t="shared" ca="1" si="1383"/>
        <v>-154.27618305010418</v>
      </c>
      <c r="AB4627" s="76">
        <f t="shared" ca="1" si="1384"/>
        <v>857.03528970201785</v>
      </c>
    </row>
    <row r="4628" spans="1:28" x14ac:dyDescent="0.25">
      <c r="A4628" s="2">
        <f t="shared" si="1385"/>
        <v>24</v>
      </c>
      <c r="B4628" s="16">
        <f ca="1">VLOOKUP(A4628,PERIODS!$O$4:$P$33,2,FALSE)</f>
        <v>3.5000000000000003E-2</v>
      </c>
      <c r="C4628" s="15"/>
      <c r="D4628" s="18">
        <v>4614</v>
      </c>
      <c r="E4628" s="34">
        <f t="shared" ca="1" si="1368"/>
        <v>16272.368327896635</v>
      </c>
      <c r="F4628" s="34">
        <f t="shared" ca="1" si="1369"/>
        <v>3500.0000000000005</v>
      </c>
      <c r="G4628" s="69">
        <f t="shared" ca="1" si="1373"/>
        <v>0</v>
      </c>
      <c r="H4628" s="34">
        <f t="shared" ca="1" si="1374"/>
        <v>-1793.0522526188238</v>
      </c>
      <c r="I4628" s="34">
        <f t="shared" ca="1" si="1375"/>
        <v>1706.9477473811767</v>
      </c>
      <c r="J4628" s="18">
        <f ca="1">SUM(INDIRECT(ADDRESS(ROW(F4628),COLUMN(F4628),4)):INDIRECT(ADDRESS(ROW(F4628)+N$5-1,COLUMN(F4628),4)))</f>
        <v>26000</v>
      </c>
      <c r="K4628" s="18">
        <f t="shared" ca="1" si="1376"/>
        <v>16350</v>
      </c>
      <c r="L4628" s="18">
        <f t="shared" ca="1" si="1386"/>
        <v>0</v>
      </c>
      <c r="M4628" s="18">
        <f t="shared" ca="1" si="1370"/>
        <v>0</v>
      </c>
      <c r="N4628" s="34">
        <f t="shared" ca="1" si="1377"/>
        <v>14565.420580515458</v>
      </c>
      <c r="P4628" s="18">
        <f t="shared" ca="1" si="1371"/>
        <v>1793.0522526188238</v>
      </c>
      <c r="Q4628" s="47">
        <f ca="1">SUM(L$15:L4628)-SUM(M$15:M4628)</f>
        <v>16350</v>
      </c>
      <c r="R4628" s="47" t="str">
        <f t="shared" ca="1" si="1372"/>
        <v>M4631</v>
      </c>
      <c r="S4628" s="40">
        <f t="shared" ca="1" si="1378"/>
        <v>0</v>
      </c>
      <c r="T4628" s="46">
        <f t="shared" ca="1" si="1379"/>
        <v>4</v>
      </c>
      <c r="X4628" s="74">
        <f t="shared" ca="1" si="1380"/>
        <v>-1.7930522526188237</v>
      </c>
      <c r="Y4628" s="75">
        <f t="shared" ca="1" si="1381"/>
        <v>-1.7930522526188237</v>
      </c>
      <c r="Z4628" s="74">
        <f t="shared" ca="1" si="1382"/>
        <v>0.16645134198228215</v>
      </c>
      <c r="AA4628" s="76">
        <f t="shared" ca="1" si="1383"/>
        <v>-1793.0522526188238</v>
      </c>
      <c r="AB4628" s="76">
        <f t="shared" ca="1" si="1384"/>
        <v>166.45134198228214</v>
      </c>
    </row>
    <row r="4629" spans="1:28" x14ac:dyDescent="0.25">
      <c r="A4629" s="2">
        <f t="shared" si="1385"/>
        <v>25</v>
      </c>
      <c r="B4629" s="16">
        <f ca="1">VLOOKUP(A4629,PERIODS!$O$4:$P$33,2,FALSE)</f>
        <v>3.5000000000000003E-2</v>
      </c>
      <c r="C4629" s="15"/>
      <c r="D4629" s="18">
        <v>4615</v>
      </c>
      <c r="E4629" s="34">
        <f t="shared" ca="1" si="1368"/>
        <v>14565.420580515458</v>
      </c>
      <c r="F4629" s="34">
        <f t="shared" ca="1" si="1369"/>
        <v>3500.0000000000005</v>
      </c>
      <c r="G4629" s="69">
        <f t="shared" ca="1" si="1373"/>
        <v>0</v>
      </c>
      <c r="H4629" s="34">
        <f t="shared" ca="1" si="1374"/>
        <v>1083.3180330145001</v>
      </c>
      <c r="I4629" s="34">
        <f t="shared" ca="1" si="1375"/>
        <v>4583.3180330145005</v>
      </c>
      <c r="J4629" s="18">
        <f ca="1">SUM(INDIRECT(ADDRESS(ROW(F4629),COLUMN(F4629),4)):INDIRECT(ADDRESS(ROW(F4629)+N$5-1,COLUMN(F4629),4)))</f>
        <v>24900</v>
      </c>
      <c r="K4629" s="18">
        <f t="shared" ca="1" si="1376"/>
        <v>0</v>
      </c>
      <c r="L4629" s="18">
        <f t="shared" ca="1" si="1386"/>
        <v>0</v>
      </c>
      <c r="M4629" s="18">
        <f t="shared" ca="1" si="1370"/>
        <v>16350</v>
      </c>
      <c r="N4629" s="34">
        <f t="shared" ca="1" si="1377"/>
        <v>26332.102547500959</v>
      </c>
      <c r="P4629" s="18">
        <f t="shared" ca="1" si="1371"/>
        <v>1083.3180330145001</v>
      </c>
      <c r="Q4629" s="47">
        <f ca="1">SUM(L$15:L4629)-SUM(M$15:M4629)</f>
        <v>0</v>
      </c>
      <c r="R4629" s="47" t="str">
        <f t="shared" ca="1" si="1372"/>
        <v>M4632</v>
      </c>
      <c r="S4629" s="40">
        <f t="shared" ca="1" si="1378"/>
        <v>0</v>
      </c>
      <c r="T4629" s="46">
        <f t="shared" ca="1" si="1379"/>
        <v>51</v>
      </c>
      <c r="X4629" s="74">
        <f t="shared" ca="1" si="1380"/>
        <v>1.0833180330145</v>
      </c>
      <c r="Y4629" s="75">
        <f t="shared" ca="1" si="1381"/>
        <v>1.0833180330145</v>
      </c>
      <c r="Z4629" s="74">
        <f t="shared" ca="1" si="1382"/>
        <v>2.9544663224695689</v>
      </c>
      <c r="AA4629" s="76">
        <f t="shared" ca="1" si="1383"/>
        <v>1083.3180330145001</v>
      </c>
      <c r="AB4629" s="76">
        <f t="shared" ca="1" si="1384"/>
        <v>2954.4663224695687</v>
      </c>
    </row>
    <row r="4630" spans="1:28" x14ac:dyDescent="0.25">
      <c r="A4630" s="2">
        <f t="shared" si="1385"/>
        <v>26</v>
      </c>
      <c r="B4630" s="16">
        <f ca="1">VLOOKUP(A4630,PERIODS!$O$4:$P$33,2,FALSE)</f>
        <v>3.5000000000000003E-2</v>
      </c>
      <c r="C4630" s="15"/>
      <c r="D4630" s="18">
        <v>4616</v>
      </c>
      <c r="E4630" s="34">
        <f t="shared" ca="1" si="1368"/>
        <v>26332.102547500959</v>
      </c>
      <c r="F4630" s="34">
        <f t="shared" ca="1" si="1369"/>
        <v>3500.0000000000005</v>
      </c>
      <c r="G4630" s="69">
        <f t="shared" ca="1" si="1373"/>
        <v>0</v>
      </c>
      <c r="H4630" s="34">
        <f t="shared" ca="1" si="1374"/>
        <v>-259.07367967339849</v>
      </c>
      <c r="I4630" s="34">
        <f t="shared" ca="1" si="1375"/>
        <v>3240.9263203266019</v>
      </c>
      <c r="J4630" s="18">
        <f ca="1">SUM(INDIRECT(ADDRESS(ROW(F4630),COLUMN(F4630),4)):INDIRECT(ADDRESS(ROW(F4630)+N$5-1,COLUMN(F4630),4)))</f>
        <v>23900</v>
      </c>
      <c r="K4630" s="18">
        <f t="shared" ca="1" si="1376"/>
        <v>0</v>
      </c>
      <c r="L4630" s="18">
        <f t="shared" ca="1" si="1386"/>
        <v>0</v>
      </c>
      <c r="M4630" s="18">
        <f t="shared" ca="1" si="1370"/>
        <v>0</v>
      </c>
      <c r="N4630" s="34">
        <f t="shared" ca="1" si="1377"/>
        <v>23091.176227174357</v>
      </c>
      <c r="P4630" s="18">
        <f t="shared" ca="1" si="1371"/>
        <v>259.07367967339849</v>
      </c>
      <c r="Q4630" s="47">
        <f ca="1">SUM(L$15:L4630)-SUM(M$15:M4630)</f>
        <v>0</v>
      </c>
      <c r="R4630" s="47" t="str">
        <f t="shared" ca="1" si="1372"/>
        <v>M4633</v>
      </c>
      <c r="S4630" s="40">
        <f t="shared" ca="1" si="1378"/>
        <v>0</v>
      </c>
      <c r="T4630" s="46">
        <f t="shared" ca="1" si="1379"/>
        <v>43</v>
      </c>
      <c r="X4630" s="74">
        <f t="shared" ca="1" si="1380"/>
        <v>-0.2590736796733985</v>
      </c>
      <c r="Y4630" s="75">
        <f t="shared" ca="1" si="1381"/>
        <v>-0.2590736796733985</v>
      </c>
      <c r="Z4630" s="74">
        <f t="shared" ca="1" si="1382"/>
        <v>0.77176615747038835</v>
      </c>
      <c r="AA4630" s="76">
        <f t="shared" ca="1" si="1383"/>
        <v>-259.07367967339849</v>
      </c>
      <c r="AB4630" s="76">
        <f t="shared" ca="1" si="1384"/>
        <v>771.76615747038829</v>
      </c>
    </row>
    <row r="4631" spans="1:28" x14ac:dyDescent="0.25">
      <c r="A4631" s="2">
        <f t="shared" si="1385"/>
        <v>27</v>
      </c>
      <c r="B4631" s="16">
        <f ca="1">VLOOKUP(A4631,PERIODS!$O$4:$P$33,2,FALSE)</f>
        <v>3.5000000000000003E-2</v>
      </c>
      <c r="C4631" s="15"/>
      <c r="D4631" s="18">
        <v>4617</v>
      </c>
      <c r="E4631" s="34">
        <f t="shared" ca="1" si="1368"/>
        <v>23091.176227174357</v>
      </c>
      <c r="F4631" s="34">
        <f t="shared" ca="1" si="1369"/>
        <v>3500.0000000000005</v>
      </c>
      <c r="G4631" s="69">
        <f t="shared" ca="1" si="1373"/>
        <v>0</v>
      </c>
      <c r="H4631" s="34">
        <f t="shared" ca="1" si="1374"/>
        <v>460.75233372885583</v>
      </c>
      <c r="I4631" s="34">
        <f t="shared" ca="1" si="1375"/>
        <v>3960.7523337288562</v>
      </c>
      <c r="J4631" s="18">
        <f ca="1">SUM(INDIRECT(ADDRESS(ROW(F4631),COLUMN(F4631),4)):INDIRECT(ADDRESS(ROW(F4631)+N$5-1,COLUMN(F4631),4)))</f>
        <v>22900</v>
      </c>
      <c r="K4631" s="18">
        <f t="shared" ca="1" si="1376"/>
        <v>0</v>
      </c>
      <c r="L4631" s="18">
        <f t="shared" ca="1" si="1386"/>
        <v>0</v>
      </c>
      <c r="M4631" s="18">
        <f t="shared" ca="1" si="1370"/>
        <v>0</v>
      </c>
      <c r="N4631" s="34">
        <f t="shared" ca="1" si="1377"/>
        <v>19130.423893445502</v>
      </c>
      <c r="P4631" s="18">
        <f t="shared" ca="1" si="1371"/>
        <v>460.75233372885583</v>
      </c>
      <c r="Q4631" s="47">
        <f ca="1">SUM(L$15:L4631)-SUM(M$15:M4631)</f>
        <v>0</v>
      </c>
      <c r="R4631" s="47" t="str">
        <f t="shared" ca="1" si="1372"/>
        <v>M4634</v>
      </c>
      <c r="S4631" s="40">
        <f t="shared" ca="1" si="1378"/>
        <v>0</v>
      </c>
      <c r="T4631" s="46">
        <f t="shared" ca="1" si="1379"/>
        <v>62</v>
      </c>
      <c r="X4631" s="74">
        <f t="shared" ca="1" si="1380"/>
        <v>0.46075233372885582</v>
      </c>
      <c r="Y4631" s="75">
        <f t="shared" ca="1" si="1381"/>
        <v>0.46075233372885582</v>
      </c>
      <c r="Z4631" s="74">
        <f t="shared" ca="1" si="1382"/>
        <v>1.5852661856925618</v>
      </c>
      <c r="AA4631" s="76">
        <f t="shared" ca="1" si="1383"/>
        <v>460.75233372885583</v>
      </c>
      <c r="AB4631" s="76">
        <f t="shared" ca="1" si="1384"/>
        <v>1585.2661856925617</v>
      </c>
    </row>
    <row r="4632" spans="1:28" x14ac:dyDescent="0.25">
      <c r="A4632" s="2">
        <f t="shared" si="1385"/>
        <v>28</v>
      </c>
      <c r="B4632" s="16">
        <f ca="1">VLOOKUP(A4632,PERIODS!$O$4:$P$33,2,FALSE)</f>
        <v>0.04</v>
      </c>
      <c r="C4632" s="15"/>
      <c r="D4632" s="18">
        <v>4618</v>
      </c>
      <c r="E4632" s="34">
        <f t="shared" ca="1" si="1368"/>
        <v>19130.423893445502</v>
      </c>
      <c r="F4632" s="34">
        <f t="shared" ca="1" si="1369"/>
        <v>4000</v>
      </c>
      <c r="G4632" s="69">
        <f t="shared" ca="1" si="1373"/>
        <v>0</v>
      </c>
      <c r="H4632" s="34">
        <f t="shared" ca="1" si="1374"/>
        <v>-619.57301643039034</v>
      </c>
      <c r="I4632" s="34">
        <f t="shared" ca="1" si="1375"/>
        <v>3380.4269835696095</v>
      </c>
      <c r="J4632" s="18">
        <f ca="1">SUM(INDIRECT(ADDRESS(ROW(F4632),COLUMN(F4632),4)):INDIRECT(ADDRESS(ROW(F4632)+N$5-1,COLUMN(F4632),4)))</f>
        <v>21900</v>
      </c>
      <c r="K4632" s="18">
        <f t="shared" ca="1" si="1376"/>
        <v>16350</v>
      </c>
      <c r="L4632" s="18">
        <f t="shared" ca="1" si="1386"/>
        <v>16350</v>
      </c>
      <c r="M4632" s="18">
        <f t="shared" ca="1" si="1370"/>
        <v>0</v>
      </c>
      <c r="N4632" s="34">
        <f t="shared" ca="1" si="1377"/>
        <v>15749.996909875892</v>
      </c>
      <c r="P4632" s="18">
        <f t="shared" ca="1" si="1371"/>
        <v>619.57301643039034</v>
      </c>
      <c r="Q4632" s="47">
        <f ca="1">SUM(L$15:L4632)-SUM(M$15:M4632)</f>
        <v>16350</v>
      </c>
      <c r="R4632" s="47" t="str">
        <f t="shared" ca="1" si="1372"/>
        <v>M4635</v>
      </c>
      <c r="S4632" s="40">
        <f t="shared" ca="1" si="1378"/>
        <v>0</v>
      </c>
      <c r="T4632" s="46">
        <f t="shared" ca="1" si="1379"/>
        <v>8</v>
      </c>
      <c r="X4632" s="74">
        <f t="shared" ca="1" si="1380"/>
        <v>-0.61957301643039031</v>
      </c>
      <c r="Y4632" s="75">
        <f t="shared" ca="1" si="1381"/>
        <v>-0.61957301643039031</v>
      </c>
      <c r="Z4632" s="74">
        <f t="shared" ca="1" si="1382"/>
        <v>0.53817418007553219</v>
      </c>
      <c r="AA4632" s="76">
        <f t="shared" ca="1" si="1383"/>
        <v>-619.57301643039034</v>
      </c>
      <c r="AB4632" s="76">
        <f t="shared" ca="1" si="1384"/>
        <v>538.17418007553215</v>
      </c>
    </row>
    <row r="4633" spans="1:28" x14ac:dyDescent="0.25">
      <c r="A4633" s="2">
        <f t="shared" si="1385"/>
        <v>29</v>
      </c>
      <c r="B4633" s="16">
        <f ca="1">VLOOKUP(A4633,PERIODS!$O$4:$P$33,2,FALSE)</f>
        <v>0.04</v>
      </c>
      <c r="C4633" s="15"/>
      <c r="D4633" s="18">
        <v>4619</v>
      </c>
      <c r="E4633" s="34">
        <f t="shared" ca="1" si="1368"/>
        <v>15749.996909875892</v>
      </c>
      <c r="F4633" s="34">
        <f t="shared" ca="1" si="1369"/>
        <v>4000</v>
      </c>
      <c r="G4633" s="69">
        <f t="shared" ca="1" si="1373"/>
        <v>0</v>
      </c>
      <c r="H4633" s="34">
        <f t="shared" ca="1" si="1374"/>
        <v>-920.79348077739985</v>
      </c>
      <c r="I4633" s="34">
        <f t="shared" ca="1" si="1375"/>
        <v>3079.2065192226</v>
      </c>
      <c r="J4633" s="18">
        <f ca="1">SUM(INDIRECT(ADDRESS(ROW(F4633),COLUMN(F4633),4)):INDIRECT(ADDRESS(ROW(F4633)+N$5-1,COLUMN(F4633),4)))</f>
        <v>21200</v>
      </c>
      <c r="K4633" s="18">
        <f t="shared" ca="1" si="1376"/>
        <v>16350</v>
      </c>
      <c r="L4633" s="18">
        <f t="shared" ca="1" si="1386"/>
        <v>0</v>
      </c>
      <c r="M4633" s="18">
        <f t="shared" ca="1" si="1370"/>
        <v>0</v>
      </c>
      <c r="N4633" s="34">
        <f t="shared" ca="1" si="1377"/>
        <v>12670.790390653292</v>
      </c>
      <c r="P4633" s="18">
        <f t="shared" ca="1" si="1371"/>
        <v>920.79348077739985</v>
      </c>
      <c r="Q4633" s="47">
        <f ca="1">SUM(L$15:L4633)-SUM(M$15:M4633)</f>
        <v>16350</v>
      </c>
      <c r="R4633" s="47" t="str">
        <f t="shared" ca="1" si="1372"/>
        <v>M4636</v>
      </c>
      <c r="S4633" s="40">
        <f t="shared" ca="1" si="1378"/>
        <v>0</v>
      </c>
      <c r="T4633" s="46">
        <f t="shared" ca="1" si="1379"/>
        <v>38</v>
      </c>
      <c r="X4633" s="74">
        <f t="shared" ca="1" si="1380"/>
        <v>-0.92079348077739986</v>
      </c>
      <c r="Y4633" s="75">
        <f t="shared" ca="1" si="1381"/>
        <v>-0.92079348077739986</v>
      </c>
      <c r="Z4633" s="74">
        <f t="shared" ca="1" si="1382"/>
        <v>0.39820294930894429</v>
      </c>
      <c r="AA4633" s="76">
        <f t="shared" ca="1" si="1383"/>
        <v>-920.79348077739985</v>
      </c>
      <c r="AB4633" s="76">
        <f t="shared" ca="1" si="1384"/>
        <v>398.20294930894431</v>
      </c>
    </row>
    <row r="4634" spans="1:28" x14ac:dyDescent="0.25">
      <c r="A4634" s="2">
        <f t="shared" si="1385"/>
        <v>30</v>
      </c>
      <c r="B4634" s="16">
        <f ca="1">VLOOKUP(A4634,PERIODS!$O$4:$P$33,2,FALSE)</f>
        <v>0.04</v>
      </c>
      <c r="C4634" s="15"/>
      <c r="D4634" s="18">
        <v>4620</v>
      </c>
      <c r="E4634" s="34">
        <f t="shared" ca="1" si="1368"/>
        <v>12670.790390653292</v>
      </c>
      <c r="F4634" s="34">
        <f t="shared" ca="1" si="1369"/>
        <v>4000</v>
      </c>
      <c r="G4634" s="69">
        <f t="shared" ca="1" si="1373"/>
        <v>0</v>
      </c>
      <c r="H4634" s="34">
        <f t="shared" ca="1" si="1374"/>
        <v>-1404.9028539908672</v>
      </c>
      <c r="I4634" s="34">
        <f t="shared" ca="1" si="1375"/>
        <v>2595.0971460091328</v>
      </c>
      <c r="J4634" s="18">
        <f ca="1">SUM(INDIRECT(ADDRESS(ROW(F4634),COLUMN(F4634),4)):INDIRECT(ADDRESS(ROW(F4634)+N$5-1,COLUMN(F4634),4)))</f>
        <v>20500</v>
      </c>
      <c r="K4634" s="18">
        <f t="shared" ca="1" si="1376"/>
        <v>16350</v>
      </c>
      <c r="L4634" s="18">
        <f t="shared" ca="1" si="1386"/>
        <v>0</v>
      </c>
      <c r="M4634" s="18">
        <f t="shared" ca="1" si="1370"/>
        <v>0</v>
      </c>
      <c r="N4634" s="34">
        <f t="shared" ca="1" si="1377"/>
        <v>10075.693244644159</v>
      </c>
      <c r="P4634" s="18">
        <f t="shared" ca="1" si="1371"/>
        <v>1404.9028539908672</v>
      </c>
      <c r="Q4634" s="47">
        <f ca="1">SUM(L$15:L4634)-SUM(M$15:M4634)</f>
        <v>16350</v>
      </c>
      <c r="R4634" s="47" t="str">
        <f t="shared" ca="1" si="1372"/>
        <v>M4637</v>
      </c>
      <c r="S4634" s="40">
        <f t="shared" ca="1" si="1378"/>
        <v>0</v>
      </c>
      <c r="T4634" s="46">
        <f t="shared" ca="1" si="1379"/>
        <v>59</v>
      </c>
      <c r="X4634" s="74">
        <f t="shared" ca="1" si="1380"/>
        <v>-1.4049028539908672</v>
      </c>
      <c r="Y4634" s="75">
        <f t="shared" ca="1" si="1381"/>
        <v>-1.4049028539908672</v>
      </c>
      <c r="Z4634" s="74">
        <f t="shared" ca="1" si="1382"/>
        <v>0.24539089404107794</v>
      </c>
      <c r="AA4634" s="76">
        <f t="shared" ca="1" si="1383"/>
        <v>-1404.9028539908672</v>
      </c>
      <c r="AB4634" s="76">
        <f t="shared" ca="1" si="1384"/>
        <v>245.39089404107796</v>
      </c>
    </row>
    <row r="4635" spans="1:28" x14ac:dyDescent="0.25">
      <c r="A4635" s="2">
        <f t="shared" si="1385"/>
        <v>1</v>
      </c>
      <c r="B4635" s="16">
        <f ca="1">VLOOKUP(A4635,PERIODS!$O$4:$P$33,2,FALSE)</f>
        <v>2.4E-2</v>
      </c>
      <c r="C4635" s="15"/>
      <c r="D4635" s="18">
        <v>4621</v>
      </c>
      <c r="E4635" s="34">
        <f t="shared" ca="1" si="1368"/>
        <v>10075.693244644159</v>
      </c>
      <c r="F4635" s="34">
        <f t="shared" ca="1" si="1369"/>
        <v>2400</v>
      </c>
      <c r="G4635" s="69">
        <f t="shared" ca="1" si="1373"/>
        <v>0</v>
      </c>
      <c r="H4635" s="34">
        <f t="shared" ca="1" si="1374"/>
        <v>902.54907404640051</v>
      </c>
      <c r="I4635" s="34">
        <f t="shared" ca="1" si="1375"/>
        <v>3302.5490740464006</v>
      </c>
      <c r="J4635" s="18">
        <f ca="1">SUM(INDIRECT(ADDRESS(ROW(F4635),COLUMN(F4635),4)):INDIRECT(ADDRESS(ROW(F4635)+N$5-1,COLUMN(F4635),4)))</f>
        <v>19800</v>
      </c>
      <c r="K4635" s="18">
        <f t="shared" ca="1" si="1376"/>
        <v>0</v>
      </c>
      <c r="L4635" s="18">
        <f t="shared" ca="1" si="1386"/>
        <v>0</v>
      </c>
      <c r="M4635" s="18">
        <f t="shared" ca="1" si="1370"/>
        <v>16350</v>
      </c>
      <c r="N4635" s="34">
        <f t="shared" ca="1" si="1377"/>
        <v>23123.144170597756</v>
      </c>
      <c r="P4635" s="18">
        <f t="shared" ca="1" si="1371"/>
        <v>902.54907404640051</v>
      </c>
      <c r="Q4635" s="47">
        <f ca="1">SUM(L$15:L4635)-SUM(M$15:M4635)</f>
        <v>0</v>
      </c>
      <c r="R4635" s="47" t="str">
        <f t="shared" ca="1" si="1372"/>
        <v>M4638</v>
      </c>
      <c r="S4635" s="40">
        <f t="shared" ca="1" si="1378"/>
        <v>0</v>
      </c>
      <c r="T4635" s="46">
        <f t="shared" ca="1" si="1379"/>
        <v>84</v>
      </c>
      <c r="X4635" s="74">
        <f t="shared" ca="1" si="1380"/>
        <v>0.9025490740464005</v>
      </c>
      <c r="Y4635" s="75">
        <f t="shared" ca="1" si="1381"/>
        <v>0.9025490740464005</v>
      </c>
      <c r="Z4635" s="74">
        <f t="shared" ca="1" si="1382"/>
        <v>2.4658808193843398</v>
      </c>
      <c r="AA4635" s="76">
        <f t="shared" ca="1" si="1383"/>
        <v>902.54907404640051</v>
      </c>
      <c r="AB4635" s="76">
        <f t="shared" ca="1" si="1384"/>
        <v>2465.8808193843397</v>
      </c>
    </row>
    <row r="4636" spans="1:28" x14ac:dyDescent="0.25">
      <c r="A4636" s="2">
        <f t="shared" si="1385"/>
        <v>2</v>
      </c>
      <c r="B4636" s="16">
        <f ca="1">VLOOKUP(A4636,PERIODS!$O$4:$P$33,2,FALSE)</f>
        <v>2.5000000000000001E-2</v>
      </c>
      <c r="C4636" s="15"/>
      <c r="D4636" s="18">
        <v>4622</v>
      </c>
      <c r="E4636" s="34">
        <f t="shared" ca="1" si="1368"/>
        <v>23123.144170597756</v>
      </c>
      <c r="F4636" s="34">
        <f t="shared" ca="1" si="1369"/>
        <v>2500</v>
      </c>
      <c r="G4636" s="69">
        <f t="shared" ca="1" si="1373"/>
        <v>0</v>
      </c>
      <c r="H4636" s="34">
        <f t="shared" ca="1" si="1374"/>
        <v>-1688.8958064898052</v>
      </c>
      <c r="I4636" s="34">
        <f t="shared" ca="1" si="1375"/>
        <v>811.10419351019482</v>
      </c>
      <c r="J4636" s="18">
        <f ca="1">SUM(INDIRECT(ADDRESS(ROW(F4636),COLUMN(F4636),4)):INDIRECT(ADDRESS(ROW(F4636)+N$5-1,COLUMN(F4636),4)))</f>
        <v>20700</v>
      </c>
      <c r="K4636" s="18">
        <f t="shared" ca="1" si="1376"/>
        <v>0</v>
      </c>
      <c r="L4636" s="18">
        <f t="shared" ca="1" si="1386"/>
        <v>0</v>
      </c>
      <c r="M4636" s="18">
        <f t="shared" ca="1" si="1370"/>
        <v>0</v>
      </c>
      <c r="N4636" s="34">
        <f t="shared" ca="1" si="1377"/>
        <v>22312.039977087559</v>
      </c>
      <c r="P4636" s="18">
        <f t="shared" ca="1" si="1371"/>
        <v>1688.8958064898052</v>
      </c>
      <c r="Q4636" s="47">
        <f ca="1">SUM(L$15:L4636)-SUM(M$15:M4636)</f>
        <v>0</v>
      </c>
      <c r="R4636" s="47" t="str">
        <f t="shared" ca="1" si="1372"/>
        <v>M4639</v>
      </c>
      <c r="S4636" s="40">
        <f t="shared" ca="1" si="1378"/>
        <v>0</v>
      </c>
      <c r="T4636" s="46">
        <f t="shared" ca="1" si="1379"/>
        <v>15</v>
      </c>
      <c r="X4636" s="74">
        <f t="shared" ca="1" si="1380"/>
        <v>-1.6888958064898052</v>
      </c>
      <c r="Y4636" s="75">
        <f t="shared" ca="1" si="1381"/>
        <v>-1.6888958064898052</v>
      </c>
      <c r="Z4636" s="74">
        <f t="shared" ca="1" si="1382"/>
        <v>0.18472338178239792</v>
      </c>
      <c r="AA4636" s="76">
        <f t="shared" ca="1" si="1383"/>
        <v>-1688.8958064898052</v>
      </c>
      <c r="AB4636" s="76">
        <f t="shared" ca="1" si="1384"/>
        <v>184.72338178239792</v>
      </c>
    </row>
    <row r="4637" spans="1:28" x14ac:dyDescent="0.25">
      <c r="A4637" s="2">
        <f t="shared" si="1385"/>
        <v>3</v>
      </c>
      <c r="B4637" s="16">
        <f ca="1">VLOOKUP(A4637,PERIODS!$O$4:$P$33,2,FALSE)</f>
        <v>2.5000000000000001E-2</v>
      </c>
      <c r="C4637" s="15"/>
      <c r="D4637" s="18">
        <v>4623</v>
      </c>
      <c r="E4637" s="34">
        <f t="shared" ca="1" si="1368"/>
        <v>22312.039977087559</v>
      </c>
      <c r="F4637" s="34">
        <f t="shared" ca="1" si="1369"/>
        <v>2500</v>
      </c>
      <c r="G4637" s="69">
        <f t="shared" ca="1" si="1373"/>
        <v>0</v>
      </c>
      <c r="H4637" s="34">
        <f t="shared" ca="1" si="1374"/>
        <v>1753.9296545441546</v>
      </c>
      <c r="I4637" s="34">
        <f t="shared" ca="1" si="1375"/>
        <v>4253.9296545441548</v>
      </c>
      <c r="J4637" s="18">
        <f ca="1">SUM(INDIRECT(ADDRESS(ROW(F4637),COLUMN(F4637),4)):INDIRECT(ADDRESS(ROW(F4637)+N$5-1,COLUMN(F4637),4)))</f>
        <v>21500</v>
      </c>
      <c r="K4637" s="18">
        <f t="shared" ca="1" si="1376"/>
        <v>0</v>
      </c>
      <c r="L4637" s="18">
        <f t="shared" ca="1" si="1386"/>
        <v>0</v>
      </c>
      <c r="M4637" s="18">
        <f t="shared" ca="1" si="1370"/>
        <v>0</v>
      </c>
      <c r="N4637" s="34">
        <f t="shared" ca="1" si="1377"/>
        <v>18058.110322543405</v>
      </c>
      <c r="P4637" s="18">
        <f t="shared" ca="1" si="1371"/>
        <v>1753.9296545441546</v>
      </c>
      <c r="Q4637" s="47">
        <f ca="1">SUM(L$15:L4637)-SUM(M$15:M4637)</f>
        <v>0</v>
      </c>
      <c r="R4637" s="47" t="str">
        <f t="shared" ca="1" si="1372"/>
        <v>M4640</v>
      </c>
      <c r="S4637" s="40">
        <f t="shared" ca="1" si="1378"/>
        <v>0</v>
      </c>
      <c r="T4637" s="46">
        <f t="shared" ca="1" si="1379"/>
        <v>99</v>
      </c>
      <c r="X4637" s="74">
        <f t="shared" ca="1" si="1380"/>
        <v>1.7539296545441545</v>
      </c>
      <c r="Y4637" s="75">
        <f t="shared" ca="1" si="1381"/>
        <v>1.7539296545441545</v>
      </c>
      <c r="Z4637" s="74">
        <f t="shared" ca="1" si="1382"/>
        <v>5.7772607666381797</v>
      </c>
      <c r="AA4637" s="76">
        <f t="shared" ca="1" si="1383"/>
        <v>1753.9296545441546</v>
      </c>
      <c r="AB4637" s="76">
        <f t="shared" ca="1" si="1384"/>
        <v>5777.26076663818</v>
      </c>
    </row>
    <row r="4638" spans="1:28" x14ac:dyDescent="0.25">
      <c r="A4638" s="2">
        <f t="shared" si="1385"/>
        <v>4</v>
      </c>
      <c r="B4638" s="16">
        <f ca="1">VLOOKUP(A4638,PERIODS!$O$4:$P$33,2,FALSE)</f>
        <v>2.5000000000000001E-2</v>
      </c>
      <c r="C4638" s="15"/>
      <c r="D4638" s="18">
        <v>4624</v>
      </c>
      <c r="E4638" s="34">
        <f t="shared" ca="1" si="1368"/>
        <v>18058.110322543405</v>
      </c>
      <c r="F4638" s="34">
        <f t="shared" ca="1" si="1369"/>
        <v>2500</v>
      </c>
      <c r="G4638" s="69">
        <f t="shared" ca="1" si="1373"/>
        <v>0</v>
      </c>
      <c r="H4638" s="34">
        <f t="shared" ca="1" si="1374"/>
        <v>-97.135788696041161</v>
      </c>
      <c r="I4638" s="34">
        <f t="shared" ca="1" si="1375"/>
        <v>2402.8642113039587</v>
      </c>
      <c r="J4638" s="18">
        <f ca="1">SUM(INDIRECT(ADDRESS(ROW(F4638),COLUMN(F4638),4)):INDIRECT(ADDRESS(ROW(F4638)+N$5-1,COLUMN(F4638),4)))</f>
        <v>22300</v>
      </c>
      <c r="K4638" s="18">
        <f t="shared" ca="1" si="1376"/>
        <v>16350</v>
      </c>
      <c r="L4638" s="18">
        <f t="shared" ca="1" si="1386"/>
        <v>16350</v>
      </c>
      <c r="M4638" s="18">
        <f t="shared" ca="1" si="1370"/>
        <v>0</v>
      </c>
      <c r="N4638" s="34">
        <f t="shared" ca="1" si="1377"/>
        <v>15655.246111239447</v>
      </c>
      <c r="P4638" s="18">
        <f t="shared" ca="1" si="1371"/>
        <v>97.135788696041161</v>
      </c>
      <c r="Q4638" s="47">
        <f ca="1">SUM(L$15:L4638)-SUM(M$15:M4638)</f>
        <v>16350</v>
      </c>
      <c r="R4638" s="47" t="str">
        <f t="shared" ca="1" si="1372"/>
        <v>M4641</v>
      </c>
      <c r="S4638" s="40">
        <f t="shared" ca="1" si="1378"/>
        <v>0</v>
      </c>
      <c r="T4638" s="46">
        <f t="shared" ca="1" si="1379"/>
        <v>3</v>
      </c>
      <c r="X4638" s="74">
        <f t="shared" ca="1" si="1380"/>
        <v>-9.7135788696041156E-2</v>
      </c>
      <c r="Y4638" s="75">
        <f t="shared" ca="1" si="1381"/>
        <v>-9.7135788696041156E-2</v>
      </c>
      <c r="Z4638" s="74">
        <f t="shared" ca="1" si="1382"/>
        <v>0.90743277865325422</v>
      </c>
      <c r="AA4638" s="76">
        <f t="shared" ca="1" si="1383"/>
        <v>-97.135788696041161</v>
      </c>
      <c r="AB4638" s="76">
        <f t="shared" ca="1" si="1384"/>
        <v>907.43277865325422</v>
      </c>
    </row>
    <row r="4639" spans="1:28" x14ac:dyDescent="0.25">
      <c r="A4639" s="2">
        <f t="shared" si="1385"/>
        <v>5</v>
      </c>
      <c r="B4639" s="16">
        <f ca="1">VLOOKUP(A4639,PERIODS!$O$4:$P$33,2,FALSE)</f>
        <v>3.3000000000000002E-2</v>
      </c>
      <c r="C4639" s="15"/>
      <c r="D4639" s="18">
        <v>4625</v>
      </c>
      <c r="E4639" s="34">
        <f t="shared" ca="1" si="1368"/>
        <v>15655.246111239447</v>
      </c>
      <c r="F4639" s="34">
        <f t="shared" ca="1" si="1369"/>
        <v>3300</v>
      </c>
      <c r="G4639" s="69">
        <f t="shared" ca="1" si="1373"/>
        <v>0</v>
      </c>
      <c r="H4639" s="34">
        <f t="shared" ca="1" si="1374"/>
        <v>-752.66302483481343</v>
      </c>
      <c r="I4639" s="34">
        <f t="shared" ca="1" si="1375"/>
        <v>2547.3369751651867</v>
      </c>
      <c r="J4639" s="18">
        <f ca="1">SUM(INDIRECT(ADDRESS(ROW(F4639),COLUMN(F4639),4)):INDIRECT(ADDRESS(ROW(F4639)+N$5-1,COLUMN(F4639),4)))</f>
        <v>23100</v>
      </c>
      <c r="K4639" s="18">
        <f t="shared" ca="1" si="1376"/>
        <v>16350</v>
      </c>
      <c r="L4639" s="18">
        <f t="shared" ca="1" si="1386"/>
        <v>0</v>
      </c>
      <c r="M4639" s="18">
        <f t="shared" ca="1" si="1370"/>
        <v>0</v>
      </c>
      <c r="N4639" s="34">
        <f t="shared" ca="1" si="1377"/>
        <v>13107.90913607426</v>
      </c>
      <c r="P4639" s="18">
        <f t="shared" ca="1" si="1371"/>
        <v>752.66302483481343</v>
      </c>
      <c r="Q4639" s="47">
        <f ca="1">SUM(L$15:L4639)-SUM(M$15:M4639)</f>
        <v>16350</v>
      </c>
      <c r="R4639" s="47" t="str">
        <f t="shared" ca="1" si="1372"/>
        <v>M4642</v>
      </c>
      <c r="S4639" s="40">
        <f t="shared" ca="1" si="1378"/>
        <v>0</v>
      </c>
      <c r="T4639" s="46">
        <f t="shared" ca="1" si="1379"/>
        <v>28</v>
      </c>
      <c r="X4639" s="74">
        <f t="shared" ca="1" si="1380"/>
        <v>-0.7526630248348134</v>
      </c>
      <c r="Y4639" s="75">
        <f t="shared" ca="1" si="1381"/>
        <v>-0.7526630248348134</v>
      </c>
      <c r="Z4639" s="74">
        <f t="shared" ca="1" si="1382"/>
        <v>0.47111030233535733</v>
      </c>
      <c r="AA4639" s="76">
        <f t="shared" ca="1" si="1383"/>
        <v>-752.66302483481343</v>
      </c>
      <c r="AB4639" s="76">
        <f t="shared" ca="1" si="1384"/>
        <v>471.11030233535735</v>
      </c>
    </row>
    <row r="4640" spans="1:28" x14ac:dyDescent="0.25">
      <c r="A4640" s="2">
        <f t="shared" si="1385"/>
        <v>6</v>
      </c>
      <c r="B4640" s="16">
        <f ca="1">VLOOKUP(A4640,PERIODS!$O$4:$P$33,2,FALSE)</f>
        <v>3.3000000000000002E-2</v>
      </c>
      <c r="C4640" s="15"/>
      <c r="D4640" s="18">
        <v>4626</v>
      </c>
      <c r="E4640" s="34">
        <f t="shared" ca="1" si="1368"/>
        <v>13107.90913607426</v>
      </c>
      <c r="F4640" s="34">
        <f t="shared" ca="1" si="1369"/>
        <v>3300</v>
      </c>
      <c r="G4640" s="69">
        <f t="shared" ca="1" si="1373"/>
        <v>0</v>
      </c>
      <c r="H4640" s="34">
        <f t="shared" ca="1" si="1374"/>
        <v>-89.645041402793154</v>
      </c>
      <c r="I4640" s="34">
        <f t="shared" ca="1" si="1375"/>
        <v>3210.3549585972069</v>
      </c>
      <c r="J4640" s="18">
        <f ca="1">SUM(INDIRECT(ADDRESS(ROW(F4640),COLUMN(F4640),4)):INDIRECT(ADDRESS(ROW(F4640)+N$5-1,COLUMN(F4640),4)))</f>
        <v>23100</v>
      </c>
      <c r="K4640" s="18">
        <f t="shared" ca="1" si="1376"/>
        <v>16350</v>
      </c>
      <c r="L4640" s="18">
        <f t="shared" ca="1" si="1386"/>
        <v>0</v>
      </c>
      <c r="M4640" s="18">
        <f t="shared" ca="1" si="1370"/>
        <v>0</v>
      </c>
      <c r="N4640" s="34">
        <f t="shared" ca="1" si="1377"/>
        <v>9897.5541774770536</v>
      </c>
      <c r="P4640" s="18">
        <f t="shared" ca="1" si="1371"/>
        <v>89.645041402793154</v>
      </c>
      <c r="Q4640" s="47">
        <f ca="1">SUM(L$15:L4640)-SUM(M$15:M4640)</f>
        <v>16350</v>
      </c>
      <c r="R4640" s="47" t="str">
        <f t="shared" ca="1" si="1372"/>
        <v>M4643</v>
      </c>
      <c r="S4640" s="40">
        <f t="shared" ca="1" si="1378"/>
        <v>0</v>
      </c>
      <c r="T4640" s="46">
        <f t="shared" ca="1" si="1379"/>
        <v>49</v>
      </c>
      <c r="X4640" s="74">
        <f t="shared" ca="1" si="1380"/>
        <v>-8.9645041402793155E-2</v>
      </c>
      <c r="Y4640" s="75">
        <f t="shared" ca="1" si="1381"/>
        <v>-8.9645041402793155E-2</v>
      </c>
      <c r="Z4640" s="74">
        <f t="shared" ca="1" si="1382"/>
        <v>0.91425565058516522</v>
      </c>
      <c r="AA4640" s="76">
        <f t="shared" ca="1" si="1383"/>
        <v>-89.645041402793154</v>
      </c>
      <c r="AB4640" s="76">
        <f t="shared" ca="1" si="1384"/>
        <v>914.2556505851652</v>
      </c>
    </row>
    <row r="4641" spans="1:28" x14ac:dyDescent="0.25">
      <c r="A4641" s="2">
        <f t="shared" si="1385"/>
        <v>7</v>
      </c>
      <c r="B4641" s="16">
        <f ca="1">VLOOKUP(A4641,PERIODS!$O$4:$P$33,2,FALSE)</f>
        <v>3.3000000000000002E-2</v>
      </c>
      <c r="C4641" s="15"/>
      <c r="D4641" s="18">
        <v>4627</v>
      </c>
      <c r="E4641" s="34">
        <f t="shared" ca="1" si="1368"/>
        <v>9897.5541774770536</v>
      </c>
      <c r="F4641" s="34">
        <f t="shared" ca="1" si="1369"/>
        <v>3300</v>
      </c>
      <c r="G4641" s="69">
        <f t="shared" ca="1" si="1373"/>
        <v>0</v>
      </c>
      <c r="H4641" s="34">
        <f t="shared" ca="1" si="1374"/>
        <v>-1474.319482695694</v>
      </c>
      <c r="I4641" s="34">
        <f t="shared" ca="1" si="1375"/>
        <v>1825.680517304306</v>
      </c>
      <c r="J4641" s="18">
        <f ca="1">SUM(INDIRECT(ADDRESS(ROW(F4641),COLUMN(F4641),4)):INDIRECT(ADDRESS(ROW(F4641)+N$5-1,COLUMN(F4641),4)))</f>
        <v>23100</v>
      </c>
      <c r="K4641" s="18">
        <f t="shared" ca="1" si="1376"/>
        <v>0</v>
      </c>
      <c r="L4641" s="18">
        <f t="shared" ca="1" si="1386"/>
        <v>0</v>
      </c>
      <c r="M4641" s="18">
        <f t="shared" ca="1" si="1370"/>
        <v>16350</v>
      </c>
      <c r="N4641" s="34">
        <f t="shared" ca="1" si="1377"/>
        <v>24421.873660172747</v>
      </c>
      <c r="P4641" s="18">
        <f t="shared" ca="1" si="1371"/>
        <v>1474.319482695694</v>
      </c>
      <c r="Q4641" s="47">
        <f ca="1">SUM(L$15:L4641)-SUM(M$15:M4641)</f>
        <v>0</v>
      </c>
      <c r="R4641" s="47" t="str">
        <f t="shared" ca="1" si="1372"/>
        <v>M4644</v>
      </c>
      <c r="S4641" s="40">
        <f t="shared" ca="1" si="1378"/>
        <v>0</v>
      </c>
      <c r="T4641" s="46">
        <f t="shared" ca="1" si="1379"/>
        <v>66</v>
      </c>
      <c r="X4641" s="74">
        <f t="shared" ca="1" si="1380"/>
        <v>-1.474319482695694</v>
      </c>
      <c r="Y4641" s="75">
        <f t="shared" ca="1" si="1381"/>
        <v>-1.474319482695694</v>
      </c>
      <c r="Z4641" s="74">
        <f t="shared" ca="1" si="1382"/>
        <v>0.22893446791400154</v>
      </c>
      <c r="AA4641" s="76">
        <f t="shared" ca="1" si="1383"/>
        <v>-1474.319482695694</v>
      </c>
      <c r="AB4641" s="76">
        <f t="shared" ca="1" si="1384"/>
        <v>228.93446791400154</v>
      </c>
    </row>
    <row r="4642" spans="1:28" x14ac:dyDescent="0.25">
      <c r="A4642" s="2">
        <f t="shared" si="1385"/>
        <v>8</v>
      </c>
      <c r="B4642" s="16">
        <f ca="1">VLOOKUP(A4642,PERIODS!$O$4:$P$33,2,FALSE)</f>
        <v>3.3000000000000002E-2</v>
      </c>
      <c r="C4642" s="15"/>
      <c r="D4642" s="18">
        <v>4628</v>
      </c>
      <c r="E4642" s="34">
        <f t="shared" ref="E4642:E4705" ca="1" si="1387">N4641</f>
        <v>24421.873660172747</v>
      </c>
      <c r="F4642" s="34">
        <f t="shared" ca="1" si="1369"/>
        <v>3300</v>
      </c>
      <c r="G4642" s="69">
        <f t="shared" ca="1" si="1373"/>
        <v>0</v>
      </c>
      <c r="H4642" s="34">
        <f t="shared" ca="1" si="1374"/>
        <v>648.92544225609788</v>
      </c>
      <c r="I4642" s="34">
        <f t="shared" ca="1" si="1375"/>
        <v>3948.925442256098</v>
      </c>
      <c r="J4642" s="18">
        <f ca="1">SUM(INDIRECT(ADDRESS(ROW(F4642),COLUMN(F4642),4)):INDIRECT(ADDRESS(ROW(F4642)+N$5-1,COLUMN(F4642),4)))</f>
        <v>23100</v>
      </c>
      <c r="K4642" s="18">
        <f t="shared" ca="1" si="1376"/>
        <v>0</v>
      </c>
      <c r="L4642" s="18">
        <f t="shared" ca="1" si="1386"/>
        <v>0</v>
      </c>
      <c r="M4642" s="18">
        <f t="shared" ca="1" si="1370"/>
        <v>0</v>
      </c>
      <c r="N4642" s="34">
        <f t="shared" ca="1" si="1377"/>
        <v>20472.948217916648</v>
      </c>
      <c r="P4642" s="18">
        <f t="shared" ca="1" si="1371"/>
        <v>648.92544225609788</v>
      </c>
      <c r="Q4642" s="47">
        <f ca="1">SUM(L$15:L4642)-SUM(M$15:M4642)</f>
        <v>0</v>
      </c>
      <c r="R4642" s="47" t="str">
        <f t="shared" ca="1" si="1372"/>
        <v>M4645</v>
      </c>
      <c r="S4642" s="40">
        <f t="shared" ca="1" si="1378"/>
        <v>0</v>
      </c>
      <c r="T4642" s="46">
        <f t="shared" ca="1" si="1379"/>
        <v>79</v>
      </c>
      <c r="X4642" s="74">
        <f t="shared" ca="1" si="1380"/>
        <v>0.64892544225609783</v>
      </c>
      <c r="Y4642" s="75">
        <f t="shared" ca="1" si="1381"/>
        <v>0.64892544225609783</v>
      </c>
      <c r="Z4642" s="74">
        <f t="shared" ca="1" si="1382"/>
        <v>1.9134835752992283</v>
      </c>
      <c r="AA4642" s="76">
        <f t="shared" ca="1" si="1383"/>
        <v>648.92544225609788</v>
      </c>
      <c r="AB4642" s="76">
        <f t="shared" ca="1" si="1384"/>
        <v>1913.4835752992283</v>
      </c>
    </row>
    <row r="4643" spans="1:28" x14ac:dyDescent="0.25">
      <c r="A4643" s="2">
        <f t="shared" si="1385"/>
        <v>9</v>
      </c>
      <c r="B4643" s="16">
        <f ca="1">VLOOKUP(A4643,PERIODS!$O$4:$P$33,2,FALSE)</f>
        <v>3.3000000000000002E-2</v>
      </c>
      <c r="C4643" s="15"/>
      <c r="D4643" s="18">
        <v>4629</v>
      </c>
      <c r="E4643" s="34">
        <f t="shared" ca="1" si="1387"/>
        <v>20472.948217916648</v>
      </c>
      <c r="F4643" s="34">
        <f t="shared" ca="1" si="1369"/>
        <v>3300</v>
      </c>
      <c r="G4643" s="69">
        <f t="shared" ca="1" si="1373"/>
        <v>0</v>
      </c>
      <c r="H4643" s="34">
        <f t="shared" ca="1" si="1374"/>
        <v>-541.10673992996772</v>
      </c>
      <c r="I4643" s="34">
        <f t="shared" ca="1" si="1375"/>
        <v>2758.8932600700323</v>
      </c>
      <c r="J4643" s="18">
        <f ca="1">SUM(INDIRECT(ADDRESS(ROW(F4643),COLUMN(F4643),4)):INDIRECT(ADDRESS(ROW(F4643)+N$5-1,COLUMN(F4643),4)))</f>
        <v>23100</v>
      </c>
      <c r="K4643" s="18">
        <f t="shared" ca="1" si="1376"/>
        <v>16350</v>
      </c>
      <c r="L4643" s="18">
        <f t="shared" ca="1" si="1386"/>
        <v>16350</v>
      </c>
      <c r="M4643" s="18">
        <f t="shared" ca="1" si="1370"/>
        <v>0</v>
      </c>
      <c r="N4643" s="34">
        <f t="shared" ca="1" si="1377"/>
        <v>17714.054957846616</v>
      </c>
      <c r="P4643" s="18">
        <f t="shared" ca="1" si="1371"/>
        <v>541.10673992996772</v>
      </c>
      <c r="Q4643" s="47">
        <f ca="1">SUM(L$15:L4643)-SUM(M$15:M4643)</f>
        <v>16350</v>
      </c>
      <c r="R4643" s="47" t="str">
        <f t="shared" ca="1" si="1372"/>
        <v>M4646</v>
      </c>
      <c r="S4643" s="40">
        <f t="shared" ca="1" si="1378"/>
        <v>0</v>
      </c>
      <c r="T4643" s="46">
        <f t="shared" ca="1" si="1379"/>
        <v>3</v>
      </c>
      <c r="X4643" s="74">
        <f t="shared" ca="1" si="1380"/>
        <v>-0.54110673992996772</v>
      </c>
      <c r="Y4643" s="75">
        <f t="shared" ca="1" si="1381"/>
        <v>-0.54110673992996772</v>
      </c>
      <c r="Z4643" s="74">
        <f t="shared" ca="1" si="1382"/>
        <v>0.58210365837872058</v>
      </c>
      <c r="AA4643" s="76">
        <f t="shared" ca="1" si="1383"/>
        <v>-541.10673992996772</v>
      </c>
      <c r="AB4643" s="76">
        <f t="shared" ca="1" si="1384"/>
        <v>582.10365837872052</v>
      </c>
    </row>
    <row r="4644" spans="1:28" x14ac:dyDescent="0.25">
      <c r="A4644" s="2">
        <f t="shared" si="1385"/>
        <v>10</v>
      </c>
      <c r="B4644" s="16">
        <f ca="1">VLOOKUP(A4644,PERIODS!$O$4:$P$33,2,FALSE)</f>
        <v>3.3000000000000002E-2</v>
      </c>
      <c r="C4644" s="15"/>
      <c r="D4644" s="18">
        <v>4630</v>
      </c>
      <c r="E4644" s="34">
        <f t="shared" ca="1" si="1387"/>
        <v>17714.054957846616</v>
      </c>
      <c r="F4644" s="34">
        <f t="shared" ca="1" si="1369"/>
        <v>3300</v>
      </c>
      <c r="G4644" s="69">
        <f t="shared" ca="1" si="1373"/>
        <v>0</v>
      </c>
      <c r="H4644" s="34">
        <f t="shared" ca="1" si="1374"/>
        <v>1491.1469784516996</v>
      </c>
      <c r="I4644" s="34">
        <f t="shared" ca="1" si="1375"/>
        <v>4791.1469784516994</v>
      </c>
      <c r="J4644" s="18">
        <f ca="1">SUM(INDIRECT(ADDRESS(ROW(F4644),COLUMN(F4644),4)):INDIRECT(ADDRESS(ROW(F4644)+N$5-1,COLUMN(F4644),4)))</f>
        <v>23100</v>
      </c>
      <c r="K4644" s="18">
        <f t="shared" ca="1" si="1376"/>
        <v>16350</v>
      </c>
      <c r="L4644" s="18">
        <f t="shared" ca="1" si="1386"/>
        <v>0</v>
      </c>
      <c r="M4644" s="18">
        <f t="shared" ca="1" si="1370"/>
        <v>0</v>
      </c>
      <c r="N4644" s="34">
        <f t="shared" ca="1" si="1377"/>
        <v>12922.907979394917</v>
      </c>
      <c r="P4644" s="18">
        <f t="shared" ca="1" si="1371"/>
        <v>1491.1469784516996</v>
      </c>
      <c r="Q4644" s="47">
        <f ca="1">SUM(L$15:L4644)-SUM(M$15:M4644)</f>
        <v>16350</v>
      </c>
      <c r="R4644" s="47" t="str">
        <f t="shared" ca="1" si="1372"/>
        <v>M4647</v>
      </c>
      <c r="S4644" s="40">
        <f t="shared" ca="1" si="1378"/>
        <v>0</v>
      </c>
      <c r="T4644" s="46">
        <f t="shared" ca="1" si="1379"/>
        <v>36</v>
      </c>
      <c r="X4644" s="74">
        <f t="shared" ca="1" si="1380"/>
        <v>1.4911469784516995</v>
      </c>
      <c r="Y4644" s="75">
        <f t="shared" ca="1" si="1381"/>
        <v>1.4911469784516995</v>
      </c>
      <c r="Z4644" s="74">
        <f t="shared" ca="1" si="1382"/>
        <v>4.4421876917000169</v>
      </c>
      <c r="AA4644" s="76">
        <f t="shared" ca="1" si="1383"/>
        <v>1491.1469784516996</v>
      </c>
      <c r="AB4644" s="76">
        <f t="shared" ca="1" si="1384"/>
        <v>4442.1876917000172</v>
      </c>
    </row>
    <row r="4645" spans="1:28" x14ac:dyDescent="0.25">
      <c r="A4645" s="2">
        <f t="shared" si="1385"/>
        <v>11</v>
      </c>
      <c r="B4645" s="16">
        <f ca="1">VLOOKUP(A4645,PERIODS!$O$4:$P$33,2,FALSE)</f>
        <v>3.3000000000000002E-2</v>
      </c>
      <c r="C4645" s="15"/>
      <c r="D4645" s="18">
        <v>4631</v>
      </c>
      <c r="E4645" s="34">
        <f t="shared" ca="1" si="1387"/>
        <v>12922.907979394917</v>
      </c>
      <c r="F4645" s="34">
        <f t="shared" ca="1" si="1369"/>
        <v>3300</v>
      </c>
      <c r="G4645" s="69">
        <f t="shared" ca="1" si="1373"/>
        <v>0</v>
      </c>
      <c r="H4645" s="34">
        <f t="shared" ca="1" si="1374"/>
        <v>500.55308323067982</v>
      </c>
      <c r="I4645" s="34">
        <f t="shared" ca="1" si="1375"/>
        <v>3800.5530832306799</v>
      </c>
      <c r="J4645" s="18">
        <f ca="1">SUM(INDIRECT(ADDRESS(ROW(F4645),COLUMN(F4645),4)):INDIRECT(ADDRESS(ROW(F4645)+N$5-1,COLUMN(F4645),4)))</f>
        <v>23300</v>
      </c>
      <c r="K4645" s="18">
        <f t="shared" ca="1" si="1376"/>
        <v>16350</v>
      </c>
      <c r="L4645" s="18">
        <f t="shared" ca="1" si="1386"/>
        <v>0</v>
      </c>
      <c r="M4645" s="18">
        <f t="shared" ca="1" si="1370"/>
        <v>0</v>
      </c>
      <c r="N4645" s="34">
        <f t="shared" ca="1" si="1377"/>
        <v>9122.3548961642373</v>
      </c>
      <c r="P4645" s="18">
        <f t="shared" ca="1" si="1371"/>
        <v>500.55308323067982</v>
      </c>
      <c r="Q4645" s="47">
        <f ca="1">SUM(L$15:L4645)-SUM(M$15:M4645)</f>
        <v>16350</v>
      </c>
      <c r="R4645" s="47" t="str">
        <f t="shared" ca="1" si="1372"/>
        <v>M4648</v>
      </c>
      <c r="S4645" s="40">
        <f t="shared" ca="1" si="1378"/>
        <v>0</v>
      </c>
      <c r="T4645" s="46">
        <f t="shared" ca="1" si="1379"/>
        <v>3</v>
      </c>
      <c r="X4645" s="74">
        <f t="shared" ca="1" si="1380"/>
        <v>0.50055308323067982</v>
      </c>
      <c r="Y4645" s="75">
        <f t="shared" ca="1" si="1381"/>
        <v>0.50055308323067982</v>
      </c>
      <c r="Z4645" s="74">
        <f t="shared" ca="1" si="1382"/>
        <v>1.6496334030063071</v>
      </c>
      <c r="AA4645" s="76">
        <f t="shared" ca="1" si="1383"/>
        <v>500.55308323067982</v>
      </c>
      <c r="AB4645" s="76">
        <f t="shared" ca="1" si="1384"/>
        <v>1649.6334030063072</v>
      </c>
    </row>
    <row r="4646" spans="1:28" x14ac:dyDescent="0.25">
      <c r="A4646" s="2">
        <f t="shared" si="1385"/>
        <v>12</v>
      </c>
      <c r="B4646" s="16">
        <f ca="1">VLOOKUP(A4646,PERIODS!$O$4:$P$33,2,FALSE)</f>
        <v>3.3000000000000002E-2</v>
      </c>
      <c r="C4646" s="15"/>
      <c r="D4646" s="18">
        <v>4632</v>
      </c>
      <c r="E4646" s="34">
        <f t="shared" ca="1" si="1387"/>
        <v>9122.3548961642373</v>
      </c>
      <c r="F4646" s="34">
        <f t="shared" ca="1" si="1369"/>
        <v>3300</v>
      </c>
      <c r="G4646" s="69">
        <f t="shared" ca="1" si="1373"/>
        <v>0</v>
      </c>
      <c r="H4646" s="34">
        <f t="shared" ca="1" si="1374"/>
        <v>-1356.0574343808639</v>
      </c>
      <c r="I4646" s="34">
        <f t="shared" ca="1" si="1375"/>
        <v>1943.9425656191361</v>
      </c>
      <c r="J4646" s="18">
        <f ca="1">SUM(INDIRECT(ADDRESS(ROW(F4646),COLUMN(F4646),4)):INDIRECT(ADDRESS(ROW(F4646)+N$5-1,COLUMN(F4646),4)))</f>
        <v>23500</v>
      </c>
      <c r="K4646" s="18">
        <f t="shared" ca="1" si="1376"/>
        <v>0</v>
      </c>
      <c r="L4646" s="18">
        <f t="shared" ca="1" si="1386"/>
        <v>0</v>
      </c>
      <c r="M4646" s="18">
        <f t="shared" ca="1" si="1370"/>
        <v>16350</v>
      </c>
      <c r="N4646" s="34">
        <f t="shared" ca="1" si="1377"/>
        <v>23528.412330545099</v>
      </c>
      <c r="P4646" s="18">
        <f t="shared" ca="1" si="1371"/>
        <v>1356.0574343808639</v>
      </c>
      <c r="Q4646" s="47">
        <f ca="1">SUM(L$15:L4646)-SUM(M$15:M4646)</f>
        <v>0</v>
      </c>
      <c r="R4646" s="47" t="str">
        <f t="shared" ca="1" si="1372"/>
        <v>M4649</v>
      </c>
      <c r="S4646" s="40">
        <f t="shared" ca="1" si="1378"/>
        <v>0</v>
      </c>
      <c r="T4646" s="46">
        <f t="shared" ca="1" si="1379"/>
        <v>35</v>
      </c>
      <c r="X4646" s="74">
        <f t="shared" ca="1" si="1380"/>
        <v>-1.356057434380864</v>
      </c>
      <c r="Y4646" s="75">
        <f t="shared" ca="1" si="1381"/>
        <v>-1.356057434380864</v>
      </c>
      <c r="Z4646" s="74">
        <f t="shared" ca="1" si="1382"/>
        <v>0.25767467627753937</v>
      </c>
      <c r="AA4646" s="76">
        <f t="shared" ca="1" si="1383"/>
        <v>-1356.0574343808639</v>
      </c>
      <c r="AB4646" s="76">
        <f t="shared" ca="1" si="1384"/>
        <v>257.67467627753939</v>
      </c>
    </row>
    <row r="4647" spans="1:28" x14ac:dyDescent="0.25">
      <c r="A4647" s="2">
        <f t="shared" si="1385"/>
        <v>13</v>
      </c>
      <c r="B4647" s="16">
        <f ca="1">VLOOKUP(A4647,PERIODS!$O$4:$P$33,2,FALSE)</f>
        <v>3.3000000000000002E-2</v>
      </c>
      <c r="C4647" s="15"/>
      <c r="D4647" s="18">
        <v>4633</v>
      </c>
      <c r="E4647" s="34">
        <f t="shared" ca="1" si="1387"/>
        <v>23528.412330545099</v>
      </c>
      <c r="F4647" s="34">
        <f t="shared" ca="1" si="1369"/>
        <v>3300</v>
      </c>
      <c r="G4647" s="69">
        <f t="shared" ca="1" si="1373"/>
        <v>0</v>
      </c>
      <c r="H4647" s="34">
        <f t="shared" ca="1" si="1374"/>
        <v>-669.27285704429767</v>
      </c>
      <c r="I4647" s="34">
        <f t="shared" ca="1" si="1375"/>
        <v>2630.7271429557022</v>
      </c>
      <c r="J4647" s="18">
        <f ca="1">SUM(INDIRECT(ADDRESS(ROW(F4647),COLUMN(F4647),4)):INDIRECT(ADDRESS(ROW(F4647)+N$5-1,COLUMN(F4647),4)))</f>
        <v>23700</v>
      </c>
      <c r="K4647" s="18">
        <f t="shared" ca="1" si="1376"/>
        <v>16350</v>
      </c>
      <c r="L4647" s="18">
        <f t="shared" ca="1" si="1386"/>
        <v>16350</v>
      </c>
      <c r="M4647" s="18">
        <f t="shared" ca="1" si="1370"/>
        <v>0</v>
      </c>
      <c r="N4647" s="34">
        <f t="shared" ca="1" si="1377"/>
        <v>20897.685187589399</v>
      </c>
      <c r="P4647" s="18">
        <f t="shared" ca="1" si="1371"/>
        <v>669.27285704429767</v>
      </c>
      <c r="Q4647" s="47">
        <f ca="1">SUM(L$15:L4647)-SUM(M$15:M4647)</f>
        <v>16350</v>
      </c>
      <c r="R4647" s="47" t="str">
        <f t="shared" ca="1" si="1372"/>
        <v>M4650</v>
      </c>
      <c r="S4647" s="40">
        <f t="shared" ca="1" si="1378"/>
        <v>0</v>
      </c>
      <c r="T4647" s="46">
        <f t="shared" ca="1" si="1379"/>
        <v>14</v>
      </c>
      <c r="X4647" s="74">
        <f t="shared" ca="1" si="1380"/>
        <v>-0.66927285704429762</v>
      </c>
      <c r="Y4647" s="75">
        <f t="shared" ca="1" si="1381"/>
        <v>-0.66927285704429762</v>
      </c>
      <c r="Z4647" s="74">
        <f t="shared" ca="1" si="1382"/>
        <v>0.51208079838664555</v>
      </c>
      <c r="AA4647" s="76">
        <f t="shared" ca="1" si="1383"/>
        <v>-669.27285704429767</v>
      </c>
      <c r="AB4647" s="76">
        <f t="shared" ca="1" si="1384"/>
        <v>512.0807983866456</v>
      </c>
    </row>
    <row r="4648" spans="1:28" x14ac:dyDescent="0.25">
      <c r="A4648" s="2">
        <f t="shared" si="1385"/>
        <v>14</v>
      </c>
      <c r="B4648" s="16">
        <f ca="1">VLOOKUP(A4648,PERIODS!$O$4:$P$33,2,FALSE)</f>
        <v>3.3000000000000002E-2</v>
      </c>
      <c r="C4648" s="15"/>
      <c r="D4648" s="18">
        <v>4634</v>
      </c>
      <c r="E4648" s="34">
        <f t="shared" ca="1" si="1387"/>
        <v>20897.685187589399</v>
      </c>
      <c r="F4648" s="34">
        <f t="shared" ca="1" si="1369"/>
        <v>3300</v>
      </c>
      <c r="G4648" s="69">
        <f t="shared" ca="1" si="1373"/>
        <v>0</v>
      </c>
      <c r="H4648" s="34">
        <f t="shared" ca="1" si="1374"/>
        <v>-1684.7524381113581</v>
      </c>
      <c r="I4648" s="34">
        <f t="shared" ca="1" si="1375"/>
        <v>1615.2475618886419</v>
      </c>
      <c r="J4648" s="18">
        <f ca="1">SUM(INDIRECT(ADDRESS(ROW(F4648),COLUMN(F4648),4)):INDIRECT(ADDRESS(ROW(F4648)+N$5-1,COLUMN(F4648),4)))</f>
        <v>23900</v>
      </c>
      <c r="K4648" s="18">
        <f t="shared" ca="1" si="1376"/>
        <v>16350</v>
      </c>
      <c r="L4648" s="18">
        <f t="shared" ca="1" si="1386"/>
        <v>0</v>
      </c>
      <c r="M4648" s="18">
        <f t="shared" ca="1" si="1370"/>
        <v>0</v>
      </c>
      <c r="N4648" s="34">
        <f t="shared" ca="1" si="1377"/>
        <v>19282.437625700757</v>
      </c>
      <c r="P4648" s="18">
        <f t="shared" ca="1" si="1371"/>
        <v>1684.7524381113581</v>
      </c>
      <c r="Q4648" s="47">
        <f ca="1">SUM(L$15:L4648)-SUM(M$15:M4648)</f>
        <v>16350</v>
      </c>
      <c r="R4648" s="47" t="str">
        <f t="shared" ca="1" si="1372"/>
        <v>M4651</v>
      </c>
      <c r="S4648" s="40">
        <f t="shared" ca="1" si="1378"/>
        <v>0</v>
      </c>
      <c r="T4648" s="46">
        <f t="shared" ca="1" si="1379"/>
        <v>25</v>
      </c>
      <c r="X4648" s="74">
        <f t="shared" ca="1" si="1380"/>
        <v>-1.6847524381113581</v>
      </c>
      <c r="Y4648" s="75">
        <f t="shared" ca="1" si="1381"/>
        <v>-1.6847524381113581</v>
      </c>
      <c r="Z4648" s="74">
        <f t="shared" ca="1" si="1382"/>
        <v>0.18549034661290911</v>
      </c>
      <c r="AA4648" s="76">
        <f t="shared" ca="1" si="1383"/>
        <v>-1684.7524381113581</v>
      </c>
      <c r="AB4648" s="76">
        <f t="shared" ca="1" si="1384"/>
        <v>185.49034661290912</v>
      </c>
    </row>
    <row r="4649" spans="1:28" x14ac:dyDescent="0.25">
      <c r="A4649" s="2">
        <f t="shared" si="1385"/>
        <v>15</v>
      </c>
      <c r="B4649" s="16">
        <f ca="1">VLOOKUP(A4649,PERIODS!$O$4:$P$33,2,FALSE)</f>
        <v>3.3000000000000002E-2</v>
      </c>
      <c r="C4649" s="15"/>
      <c r="D4649" s="18">
        <v>4635</v>
      </c>
      <c r="E4649" s="34">
        <f t="shared" ca="1" si="1387"/>
        <v>19282.437625700757</v>
      </c>
      <c r="F4649" s="34">
        <f t="shared" ca="1" si="1369"/>
        <v>3300</v>
      </c>
      <c r="G4649" s="69">
        <f t="shared" ca="1" si="1373"/>
        <v>0</v>
      </c>
      <c r="H4649" s="34">
        <f t="shared" ca="1" si="1374"/>
        <v>-902.83694175203789</v>
      </c>
      <c r="I4649" s="34">
        <f t="shared" ca="1" si="1375"/>
        <v>2397.163058247962</v>
      </c>
      <c r="J4649" s="18">
        <f ca="1">SUM(INDIRECT(ADDRESS(ROW(F4649),COLUMN(F4649),4)):INDIRECT(ADDRESS(ROW(F4649)+N$5-1,COLUMN(F4649),4)))</f>
        <v>24100</v>
      </c>
      <c r="K4649" s="18">
        <f t="shared" ca="1" si="1376"/>
        <v>16350</v>
      </c>
      <c r="L4649" s="18">
        <f t="shared" ca="1" si="1386"/>
        <v>0</v>
      </c>
      <c r="M4649" s="18">
        <f t="shared" ca="1" si="1370"/>
        <v>0</v>
      </c>
      <c r="N4649" s="34">
        <f t="shared" ca="1" si="1377"/>
        <v>16885.274567452794</v>
      </c>
      <c r="P4649" s="18">
        <f t="shared" ca="1" si="1371"/>
        <v>902.83694175203789</v>
      </c>
      <c r="Q4649" s="47">
        <f ca="1">SUM(L$15:L4649)-SUM(M$15:M4649)</f>
        <v>16350</v>
      </c>
      <c r="R4649" s="47" t="str">
        <f t="shared" ca="1" si="1372"/>
        <v>M4652</v>
      </c>
      <c r="S4649" s="40">
        <f t="shared" ca="1" si="1378"/>
        <v>0</v>
      </c>
      <c r="T4649" s="46">
        <f t="shared" ca="1" si="1379"/>
        <v>2</v>
      </c>
      <c r="X4649" s="74">
        <f t="shared" ca="1" si="1380"/>
        <v>-0.90283694175203788</v>
      </c>
      <c r="Y4649" s="75">
        <f t="shared" ca="1" si="1381"/>
        <v>-0.90283694175203788</v>
      </c>
      <c r="Z4649" s="74">
        <f t="shared" ca="1" si="1382"/>
        <v>0.4054178798365019</v>
      </c>
      <c r="AA4649" s="76">
        <f t="shared" ca="1" si="1383"/>
        <v>-902.83694175203789</v>
      </c>
      <c r="AB4649" s="76">
        <f t="shared" ca="1" si="1384"/>
        <v>405.41787983650192</v>
      </c>
    </row>
    <row r="4650" spans="1:28" x14ac:dyDescent="0.25">
      <c r="A4650" s="2">
        <f t="shared" si="1385"/>
        <v>16</v>
      </c>
      <c r="B4650" s="16">
        <f ca="1">VLOOKUP(A4650,PERIODS!$O$4:$P$33,2,FALSE)</f>
        <v>3.3000000000000002E-2</v>
      </c>
      <c r="C4650" s="15"/>
      <c r="D4650" s="18">
        <v>4636</v>
      </c>
      <c r="E4650" s="34">
        <f t="shared" ca="1" si="1387"/>
        <v>16885.274567452794</v>
      </c>
      <c r="F4650" s="34">
        <f t="shared" ca="1" si="1369"/>
        <v>3300</v>
      </c>
      <c r="G4650" s="69">
        <f t="shared" ca="1" si="1373"/>
        <v>0</v>
      </c>
      <c r="H4650" s="34">
        <f t="shared" ca="1" si="1374"/>
        <v>724.64690064563376</v>
      </c>
      <c r="I4650" s="34">
        <f t="shared" ca="1" si="1375"/>
        <v>4024.6469006456337</v>
      </c>
      <c r="J4650" s="18">
        <f ca="1">SUM(INDIRECT(ADDRESS(ROW(F4650),COLUMN(F4650),4)):INDIRECT(ADDRESS(ROW(F4650)+N$5-1,COLUMN(F4650),4)))</f>
        <v>24300</v>
      </c>
      <c r="K4650" s="18">
        <f t="shared" ca="1" si="1376"/>
        <v>0</v>
      </c>
      <c r="L4650" s="18">
        <f t="shared" ca="1" si="1386"/>
        <v>0</v>
      </c>
      <c r="M4650" s="18">
        <f t="shared" ca="1" si="1370"/>
        <v>16350</v>
      </c>
      <c r="N4650" s="34">
        <f t="shared" ca="1" si="1377"/>
        <v>29210.627666807159</v>
      </c>
      <c r="P4650" s="18">
        <f t="shared" ca="1" si="1371"/>
        <v>724.64690064563376</v>
      </c>
      <c r="Q4650" s="47">
        <f ca="1">SUM(L$15:L4650)-SUM(M$15:M4650)</f>
        <v>0</v>
      </c>
      <c r="R4650" s="47" t="str">
        <f t="shared" ca="1" si="1372"/>
        <v>M4653</v>
      </c>
      <c r="S4650" s="40">
        <f t="shared" ca="1" si="1378"/>
        <v>0</v>
      </c>
      <c r="T4650" s="46">
        <f t="shared" ca="1" si="1379"/>
        <v>12</v>
      </c>
      <c r="X4650" s="74">
        <f t="shared" ca="1" si="1380"/>
        <v>0.72464690064563375</v>
      </c>
      <c r="Y4650" s="75">
        <f t="shared" ca="1" si="1381"/>
        <v>0.72464690064563375</v>
      </c>
      <c r="Z4650" s="74">
        <f t="shared" ca="1" si="1382"/>
        <v>2.0640021734474634</v>
      </c>
      <c r="AA4650" s="76">
        <f t="shared" ca="1" si="1383"/>
        <v>724.64690064563376</v>
      </c>
      <c r="AB4650" s="76">
        <f t="shared" ca="1" si="1384"/>
        <v>2064.0021734474635</v>
      </c>
    </row>
    <row r="4651" spans="1:28" x14ac:dyDescent="0.25">
      <c r="A4651" s="2">
        <f t="shared" si="1385"/>
        <v>17</v>
      </c>
      <c r="B4651" s="16">
        <f ca="1">VLOOKUP(A4651,PERIODS!$O$4:$P$33,2,FALSE)</f>
        <v>3.5000000000000003E-2</v>
      </c>
      <c r="C4651" s="15"/>
      <c r="D4651" s="18">
        <v>4637</v>
      </c>
      <c r="E4651" s="34">
        <f t="shared" ca="1" si="1387"/>
        <v>29210.627666807159</v>
      </c>
      <c r="F4651" s="34">
        <f t="shared" ca="1" si="1369"/>
        <v>3500.0000000000005</v>
      </c>
      <c r="G4651" s="69">
        <f t="shared" ca="1" si="1373"/>
        <v>0</v>
      </c>
      <c r="H4651" s="34">
        <f t="shared" ca="1" si="1374"/>
        <v>1281.8132475930925</v>
      </c>
      <c r="I4651" s="34">
        <f t="shared" ca="1" si="1375"/>
        <v>4781.8132475930925</v>
      </c>
      <c r="J4651" s="18">
        <f ca="1">SUM(INDIRECT(ADDRESS(ROW(F4651),COLUMN(F4651),4)):INDIRECT(ADDRESS(ROW(F4651)+N$5-1,COLUMN(F4651),4)))</f>
        <v>24500.000000000004</v>
      </c>
      <c r="K4651" s="18">
        <f t="shared" ca="1" si="1376"/>
        <v>0</v>
      </c>
      <c r="L4651" s="18">
        <f t="shared" ca="1" si="1386"/>
        <v>0</v>
      </c>
      <c r="M4651" s="18">
        <f t="shared" ca="1" si="1370"/>
        <v>0</v>
      </c>
      <c r="N4651" s="34">
        <f t="shared" ca="1" si="1377"/>
        <v>24428.814419214068</v>
      </c>
      <c r="P4651" s="18">
        <f t="shared" ca="1" si="1371"/>
        <v>1281.8132475930925</v>
      </c>
      <c r="Q4651" s="47">
        <f ca="1">SUM(L$15:L4651)-SUM(M$15:M4651)</f>
        <v>0</v>
      </c>
      <c r="R4651" s="47" t="str">
        <f t="shared" ca="1" si="1372"/>
        <v>M4654</v>
      </c>
      <c r="S4651" s="40">
        <f t="shared" ca="1" si="1378"/>
        <v>0</v>
      </c>
      <c r="T4651" s="46">
        <f t="shared" ca="1" si="1379"/>
        <v>4</v>
      </c>
      <c r="X4651" s="74">
        <f t="shared" ca="1" si="1380"/>
        <v>1.2818132475930923</v>
      </c>
      <c r="Y4651" s="75">
        <f t="shared" ca="1" si="1381"/>
        <v>1.2818132475930923</v>
      </c>
      <c r="Z4651" s="74">
        <f t="shared" ca="1" si="1382"/>
        <v>3.6031672401064356</v>
      </c>
      <c r="AA4651" s="76">
        <f t="shared" ca="1" si="1383"/>
        <v>1281.8132475930925</v>
      </c>
      <c r="AB4651" s="76">
        <f t="shared" ca="1" si="1384"/>
        <v>3603.1672401064357</v>
      </c>
    </row>
    <row r="4652" spans="1:28" x14ac:dyDescent="0.25">
      <c r="A4652" s="2">
        <f t="shared" si="1385"/>
        <v>18</v>
      </c>
      <c r="B4652" s="16">
        <f ca="1">VLOOKUP(A4652,PERIODS!$O$4:$P$33,2,FALSE)</f>
        <v>3.5000000000000003E-2</v>
      </c>
      <c r="C4652" s="15"/>
      <c r="D4652" s="18">
        <v>4638</v>
      </c>
      <c r="E4652" s="34">
        <f t="shared" ca="1" si="1387"/>
        <v>24428.814419214068</v>
      </c>
      <c r="F4652" s="34">
        <f t="shared" ca="1" si="1369"/>
        <v>3500.0000000000005</v>
      </c>
      <c r="G4652" s="69">
        <f t="shared" ca="1" si="1373"/>
        <v>0</v>
      </c>
      <c r="H4652" s="34">
        <f t="shared" ca="1" si="1374"/>
        <v>1126.7861424746393</v>
      </c>
      <c r="I4652" s="34">
        <f t="shared" ca="1" si="1375"/>
        <v>4626.7861424746397</v>
      </c>
      <c r="J4652" s="18">
        <f ca="1">SUM(INDIRECT(ADDRESS(ROW(F4652),COLUMN(F4652),4)):INDIRECT(ADDRESS(ROW(F4652)+N$5-1,COLUMN(F4652),4)))</f>
        <v>24500.000000000004</v>
      </c>
      <c r="K4652" s="18">
        <f t="shared" ca="1" si="1376"/>
        <v>16350</v>
      </c>
      <c r="L4652" s="18">
        <f t="shared" ca="1" si="1386"/>
        <v>16350</v>
      </c>
      <c r="M4652" s="18">
        <f t="shared" ca="1" si="1370"/>
        <v>0</v>
      </c>
      <c r="N4652" s="34">
        <f t="shared" ca="1" si="1377"/>
        <v>19802.028276739427</v>
      </c>
      <c r="P4652" s="18">
        <f t="shared" ca="1" si="1371"/>
        <v>1126.7861424746393</v>
      </c>
      <c r="Q4652" s="47">
        <f ca="1">SUM(L$15:L4652)-SUM(M$15:M4652)</f>
        <v>16350</v>
      </c>
      <c r="R4652" s="47" t="str">
        <f t="shared" ca="1" si="1372"/>
        <v>M4655</v>
      </c>
      <c r="S4652" s="40">
        <f t="shared" ca="1" si="1378"/>
        <v>0</v>
      </c>
      <c r="T4652" s="46">
        <f t="shared" ca="1" si="1379"/>
        <v>100</v>
      </c>
      <c r="X4652" s="74">
        <f t="shared" ca="1" si="1380"/>
        <v>1.1267861424746393</v>
      </c>
      <c r="Y4652" s="75">
        <f t="shared" ca="1" si="1381"/>
        <v>1.1267861424746393</v>
      </c>
      <c r="Z4652" s="74">
        <f t="shared" ca="1" si="1382"/>
        <v>3.0857234714051578</v>
      </c>
      <c r="AA4652" s="76">
        <f t="shared" ca="1" si="1383"/>
        <v>1126.7861424746393</v>
      </c>
      <c r="AB4652" s="76">
        <f t="shared" ca="1" si="1384"/>
        <v>3085.7234714051579</v>
      </c>
    </row>
    <row r="4653" spans="1:28" x14ac:dyDescent="0.25">
      <c r="A4653" s="2">
        <f t="shared" si="1385"/>
        <v>19</v>
      </c>
      <c r="B4653" s="16">
        <f ca="1">VLOOKUP(A4653,PERIODS!$O$4:$P$33,2,FALSE)</f>
        <v>3.5000000000000003E-2</v>
      </c>
      <c r="C4653" s="15"/>
      <c r="D4653" s="18">
        <v>4639</v>
      </c>
      <c r="E4653" s="34">
        <f t="shared" ca="1" si="1387"/>
        <v>19802.028276739427</v>
      </c>
      <c r="F4653" s="34">
        <f t="shared" ca="1" si="1369"/>
        <v>3500.0000000000005</v>
      </c>
      <c r="G4653" s="69">
        <f t="shared" ca="1" si="1373"/>
        <v>0</v>
      </c>
      <c r="H4653" s="34">
        <f t="shared" ca="1" si="1374"/>
        <v>-73.529444215615797</v>
      </c>
      <c r="I4653" s="34">
        <f t="shared" ca="1" si="1375"/>
        <v>3426.4705557843845</v>
      </c>
      <c r="J4653" s="18">
        <f ca="1">SUM(INDIRECT(ADDRESS(ROW(F4653),COLUMN(F4653),4)):INDIRECT(ADDRESS(ROW(F4653)+N$5-1,COLUMN(F4653),4)))</f>
        <v>24500.000000000004</v>
      </c>
      <c r="K4653" s="18">
        <f t="shared" ca="1" si="1376"/>
        <v>16350</v>
      </c>
      <c r="L4653" s="18">
        <f t="shared" ca="1" si="1386"/>
        <v>0</v>
      </c>
      <c r="M4653" s="18">
        <f t="shared" ca="1" si="1370"/>
        <v>0</v>
      </c>
      <c r="N4653" s="34">
        <f t="shared" ca="1" si="1377"/>
        <v>16375.557720955043</v>
      </c>
      <c r="P4653" s="18">
        <f t="shared" ca="1" si="1371"/>
        <v>73.529444215615797</v>
      </c>
      <c r="Q4653" s="47">
        <f ca="1">SUM(L$15:L4653)-SUM(M$15:M4653)</f>
        <v>16350</v>
      </c>
      <c r="R4653" s="47" t="str">
        <f t="shared" ca="1" si="1372"/>
        <v>M4656</v>
      </c>
      <c r="S4653" s="40">
        <f t="shared" ca="1" si="1378"/>
        <v>0</v>
      </c>
      <c r="T4653" s="46">
        <f t="shared" ca="1" si="1379"/>
        <v>89</v>
      </c>
      <c r="X4653" s="74">
        <f t="shared" ca="1" si="1380"/>
        <v>-7.3529444215615802E-2</v>
      </c>
      <c r="Y4653" s="75">
        <f t="shared" ca="1" si="1381"/>
        <v>-7.3529444215615802E-2</v>
      </c>
      <c r="Z4653" s="74">
        <f t="shared" ca="1" si="1382"/>
        <v>0.92910878850926504</v>
      </c>
      <c r="AA4653" s="76">
        <f t="shared" ca="1" si="1383"/>
        <v>-73.529444215615797</v>
      </c>
      <c r="AB4653" s="76">
        <f t="shared" ca="1" si="1384"/>
        <v>929.10878850926508</v>
      </c>
    </row>
    <row r="4654" spans="1:28" x14ac:dyDescent="0.25">
      <c r="A4654" s="2">
        <f t="shared" si="1385"/>
        <v>20</v>
      </c>
      <c r="B4654" s="16">
        <f ca="1">VLOOKUP(A4654,PERIODS!$O$4:$P$33,2,FALSE)</f>
        <v>3.5000000000000003E-2</v>
      </c>
      <c r="C4654" s="15"/>
      <c r="D4654" s="18">
        <v>4640</v>
      </c>
      <c r="E4654" s="34">
        <f t="shared" ca="1" si="1387"/>
        <v>16375.557720955043</v>
      </c>
      <c r="F4654" s="34">
        <f t="shared" ca="1" si="1369"/>
        <v>3500.0000000000005</v>
      </c>
      <c r="G4654" s="69">
        <f t="shared" ca="1" si="1373"/>
        <v>0</v>
      </c>
      <c r="H4654" s="34">
        <f t="shared" ca="1" si="1374"/>
        <v>218.77019494531638</v>
      </c>
      <c r="I4654" s="34">
        <f t="shared" ca="1" si="1375"/>
        <v>3718.7701949453167</v>
      </c>
      <c r="J4654" s="18">
        <f ca="1">SUM(INDIRECT(ADDRESS(ROW(F4654),COLUMN(F4654),4)):INDIRECT(ADDRESS(ROW(F4654)+N$5-1,COLUMN(F4654),4)))</f>
        <v>24500.000000000004</v>
      </c>
      <c r="K4654" s="18">
        <f t="shared" ca="1" si="1376"/>
        <v>16350</v>
      </c>
      <c r="L4654" s="18">
        <f t="shared" ca="1" si="1386"/>
        <v>0</v>
      </c>
      <c r="M4654" s="18">
        <f t="shared" ca="1" si="1370"/>
        <v>0</v>
      </c>
      <c r="N4654" s="34">
        <f t="shared" ca="1" si="1377"/>
        <v>12656.787526009726</v>
      </c>
      <c r="P4654" s="18">
        <f t="shared" ca="1" si="1371"/>
        <v>218.77019494531638</v>
      </c>
      <c r="Q4654" s="47">
        <f ca="1">SUM(L$15:L4654)-SUM(M$15:M4654)</f>
        <v>16350</v>
      </c>
      <c r="R4654" s="47" t="str">
        <f t="shared" ca="1" si="1372"/>
        <v>M4657</v>
      </c>
      <c r="S4654" s="40">
        <f t="shared" ca="1" si="1378"/>
        <v>0</v>
      </c>
      <c r="T4654" s="46">
        <f t="shared" ca="1" si="1379"/>
        <v>42</v>
      </c>
      <c r="X4654" s="74">
        <f t="shared" ca="1" si="1380"/>
        <v>0.21877019494531638</v>
      </c>
      <c r="Y4654" s="75">
        <f t="shared" ca="1" si="1381"/>
        <v>0.21877019494531638</v>
      </c>
      <c r="Z4654" s="74">
        <f t="shared" ca="1" si="1382"/>
        <v>1.2445452410353983</v>
      </c>
      <c r="AA4654" s="76">
        <f t="shared" ca="1" si="1383"/>
        <v>218.77019494531638</v>
      </c>
      <c r="AB4654" s="76">
        <f t="shared" ca="1" si="1384"/>
        <v>1244.5452410353982</v>
      </c>
    </row>
    <row r="4655" spans="1:28" x14ac:dyDescent="0.25">
      <c r="A4655" s="2">
        <f t="shared" si="1385"/>
        <v>21</v>
      </c>
      <c r="B4655" s="16">
        <f ca="1">VLOOKUP(A4655,PERIODS!$O$4:$P$33,2,FALSE)</f>
        <v>3.5000000000000003E-2</v>
      </c>
      <c r="C4655" s="15"/>
      <c r="D4655" s="18">
        <v>4641</v>
      </c>
      <c r="E4655" s="34">
        <f t="shared" ca="1" si="1387"/>
        <v>12656.787526009726</v>
      </c>
      <c r="F4655" s="34">
        <f t="shared" ca="1" si="1369"/>
        <v>3500.0000000000005</v>
      </c>
      <c r="G4655" s="69">
        <f t="shared" ca="1" si="1373"/>
        <v>0</v>
      </c>
      <c r="H4655" s="34">
        <f t="shared" ca="1" si="1374"/>
        <v>681.99893634199861</v>
      </c>
      <c r="I4655" s="34">
        <f t="shared" ca="1" si="1375"/>
        <v>4181.9989363419991</v>
      </c>
      <c r="J4655" s="18">
        <f ca="1">SUM(INDIRECT(ADDRESS(ROW(F4655),COLUMN(F4655),4)):INDIRECT(ADDRESS(ROW(F4655)+N$5-1,COLUMN(F4655),4)))</f>
        <v>24500.000000000004</v>
      </c>
      <c r="K4655" s="18">
        <f t="shared" ca="1" si="1376"/>
        <v>0</v>
      </c>
      <c r="L4655" s="18">
        <f t="shared" ca="1" si="1386"/>
        <v>0</v>
      </c>
      <c r="M4655" s="18">
        <f t="shared" ca="1" si="1370"/>
        <v>16350</v>
      </c>
      <c r="N4655" s="34">
        <f t="shared" ca="1" si="1377"/>
        <v>24824.788589667725</v>
      </c>
      <c r="P4655" s="18">
        <f t="shared" ca="1" si="1371"/>
        <v>681.99893634199861</v>
      </c>
      <c r="Q4655" s="47">
        <f ca="1">SUM(L$15:L4655)-SUM(M$15:M4655)</f>
        <v>0</v>
      </c>
      <c r="R4655" s="47" t="str">
        <f t="shared" ca="1" si="1372"/>
        <v>M4658</v>
      </c>
      <c r="S4655" s="40">
        <f t="shared" ca="1" si="1378"/>
        <v>0</v>
      </c>
      <c r="T4655" s="46">
        <f t="shared" ca="1" si="1379"/>
        <v>12</v>
      </c>
      <c r="X4655" s="74">
        <f t="shared" ca="1" si="1380"/>
        <v>0.6819989363419986</v>
      </c>
      <c r="Y4655" s="75">
        <f t="shared" ca="1" si="1381"/>
        <v>0.6819989363419986</v>
      </c>
      <c r="Z4655" s="74">
        <f t="shared" ca="1" si="1382"/>
        <v>1.9778273343505379</v>
      </c>
      <c r="AA4655" s="76">
        <f t="shared" ca="1" si="1383"/>
        <v>681.99893634199861</v>
      </c>
      <c r="AB4655" s="76">
        <f t="shared" ca="1" si="1384"/>
        <v>1977.827334350538</v>
      </c>
    </row>
    <row r="4656" spans="1:28" x14ac:dyDescent="0.25">
      <c r="A4656" s="2">
        <f t="shared" si="1385"/>
        <v>22</v>
      </c>
      <c r="B4656" s="16">
        <f ca="1">VLOOKUP(A4656,PERIODS!$O$4:$P$33,2,FALSE)</f>
        <v>3.5000000000000003E-2</v>
      </c>
      <c r="C4656" s="15"/>
      <c r="D4656" s="18">
        <v>4642</v>
      </c>
      <c r="E4656" s="34">
        <f t="shared" ca="1" si="1387"/>
        <v>24824.788589667725</v>
      </c>
      <c r="F4656" s="34">
        <f t="shared" ca="1" si="1369"/>
        <v>3500.0000000000005</v>
      </c>
      <c r="G4656" s="69">
        <f t="shared" ca="1" si="1373"/>
        <v>0</v>
      </c>
      <c r="H4656" s="34">
        <f t="shared" ca="1" si="1374"/>
        <v>1959.9639845400536</v>
      </c>
      <c r="I4656" s="34">
        <f t="shared" ca="1" si="1375"/>
        <v>5459.9639845400543</v>
      </c>
      <c r="J4656" s="18">
        <f ca="1">SUM(INDIRECT(ADDRESS(ROW(F4656),COLUMN(F4656),4)):INDIRECT(ADDRESS(ROW(F4656)+N$5-1,COLUMN(F4656),4)))</f>
        <v>25000.000000000004</v>
      </c>
      <c r="K4656" s="18">
        <f t="shared" ca="1" si="1376"/>
        <v>16350</v>
      </c>
      <c r="L4656" s="18">
        <f t="shared" ca="1" si="1386"/>
        <v>16350</v>
      </c>
      <c r="M4656" s="18">
        <f t="shared" ca="1" si="1370"/>
        <v>0</v>
      </c>
      <c r="N4656" s="34">
        <f t="shared" ca="1" si="1377"/>
        <v>19364.824605127673</v>
      </c>
      <c r="P4656" s="18">
        <f t="shared" ca="1" si="1371"/>
        <v>1959.9639845400536</v>
      </c>
      <c r="Q4656" s="47">
        <f ca="1">SUM(L$15:L4656)-SUM(M$15:M4656)</f>
        <v>16350</v>
      </c>
      <c r="R4656" s="47" t="str">
        <f t="shared" ca="1" si="1372"/>
        <v>M4659</v>
      </c>
      <c r="S4656" s="40">
        <f t="shared" ca="1" si="1378"/>
        <v>0</v>
      </c>
      <c r="T4656" s="46">
        <f t="shared" ca="1" si="1379"/>
        <v>78</v>
      </c>
      <c r="X4656" s="74">
        <f t="shared" ca="1" si="1380"/>
        <v>2.2031442735838542</v>
      </c>
      <c r="Y4656" s="75">
        <f t="shared" ca="1" si="1381"/>
        <v>1.9599639845400536</v>
      </c>
      <c r="Z4656" s="74">
        <f t="shared" ca="1" si="1382"/>
        <v>7.0990713842313315</v>
      </c>
      <c r="AA4656" s="76">
        <f t="shared" ca="1" si="1383"/>
        <v>1959.9639845400536</v>
      </c>
      <c r="AB4656" s="76">
        <f t="shared" ca="1" si="1384"/>
        <v>7099.0713842313316</v>
      </c>
    </row>
    <row r="4657" spans="1:28" x14ac:dyDescent="0.25">
      <c r="A4657" s="2">
        <f t="shared" si="1385"/>
        <v>23</v>
      </c>
      <c r="B4657" s="16">
        <f ca="1">VLOOKUP(A4657,PERIODS!$O$4:$P$33,2,FALSE)</f>
        <v>3.5000000000000003E-2</v>
      </c>
      <c r="C4657" s="15"/>
      <c r="D4657" s="18">
        <v>4643</v>
      </c>
      <c r="E4657" s="34">
        <f t="shared" ca="1" si="1387"/>
        <v>19364.824605127673</v>
      </c>
      <c r="F4657" s="34">
        <f t="shared" ca="1" si="1369"/>
        <v>3500.0000000000005</v>
      </c>
      <c r="G4657" s="69">
        <f t="shared" ca="1" si="1373"/>
        <v>0</v>
      </c>
      <c r="H4657" s="34">
        <f t="shared" ca="1" si="1374"/>
        <v>-1290.5988056325857</v>
      </c>
      <c r="I4657" s="34">
        <f t="shared" ca="1" si="1375"/>
        <v>2209.401194367415</v>
      </c>
      <c r="J4657" s="18">
        <f ca="1">SUM(INDIRECT(ADDRESS(ROW(F4657),COLUMN(F4657),4)):INDIRECT(ADDRESS(ROW(F4657)+N$5-1,COLUMN(F4657),4)))</f>
        <v>25500.000000000004</v>
      </c>
      <c r="K4657" s="18">
        <f t="shared" ca="1" si="1376"/>
        <v>16350</v>
      </c>
      <c r="L4657" s="18">
        <f t="shared" ca="1" si="1386"/>
        <v>0</v>
      </c>
      <c r="M4657" s="18">
        <f t="shared" ca="1" si="1370"/>
        <v>0</v>
      </c>
      <c r="N4657" s="34">
        <f t="shared" ca="1" si="1377"/>
        <v>17155.423410760257</v>
      </c>
      <c r="P4657" s="18">
        <f t="shared" ca="1" si="1371"/>
        <v>1290.5988056325857</v>
      </c>
      <c r="Q4657" s="47">
        <f ca="1">SUM(L$15:L4657)-SUM(M$15:M4657)</f>
        <v>16350</v>
      </c>
      <c r="R4657" s="47" t="str">
        <f t="shared" ca="1" si="1372"/>
        <v>M4660</v>
      </c>
      <c r="S4657" s="40">
        <f t="shared" ca="1" si="1378"/>
        <v>0</v>
      </c>
      <c r="T4657" s="46">
        <f t="shared" ca="1" si="1379"/>
        <v>51</v>
      </c>
      <c r="X4657" s="74">
        <f t="shared" ca="1" si="1380"/>
        <v>-1.2905988056325857</v>
      </c>
      <c r="Y4657" s="75">
        <f t="shared" ca="1" si="1381"/>
        <v>-1.2905988056325857</v>
      </c>
      <c r="Z4657" s="74">
        <f t="shared" ca="1" si="1382"/>
        <v>0.27510599873617536</v>
      </c>
      <c r="AA4657" s="76">
        <f t="shared" ca="1" si="1383"/>
        <v>-1290.5988056325857</v>
      </c>
      <c r="AB4657" s="76">
        <f t="shared" ca="1" si="1384"/>
        <v>275.10599873617537</v>
      </c>
    </row>
    <row r="4658" spans="1:28" x14ac:dyDescent="0.25">
      <c r="A4658" s="2">
        <f t="shared" si="1385"/>
        <v>24</v>
      </c>
      <c r="B4658" s="16">
        <f ca="1">VLOOKUP(A4658,PERIODS!$O$4:$P$33,2,FALSE)</f>
        <v>3.5000000000000003E-2</v>
      </c>
      <c r="C4658" s="15"/>
      <c r="D4658" s="18">
        <v>4644</v>
      </c>
      <c r="E4658" s="34">
        <f t="shared" ca="1" si="1387"/>
        <v>17155.423410760257</v>
      </c>
      <c r="F4658" s="34">
        <f t="shared" ca="1" si="1369"/>
        <v>3500.0000000000005</v>
      </c>
      <c r="G4658" s="69">
        <f t="shared" ca="1" si="1373"/>
        <v>0</v>
      </c>
      <c r="H4658" s="34">
        <f t="shared" ca="1" si="1374"/>
        <v>-977.1224084833533</v>
      </c>
      <c r="I4658" s="34">
        <f t="shared" ca="1" si="1375"/>
        <v>2522.877591516647</v>
      </c>
      <c r="J4658" s="18">
        <f ca="1">SUM(INDIRECT(ADDRESS(ROW(F4658),COLUMN(F4658),4)):INDIRECT(ADDRESS(ROW(F4658)+N$5-1,COLUMN(F4658),4)))</f>
        <v>26000</v>
      </c>
      <c r="K4658" s="18">
        <f t="shared" ca="1" si="1376"/>
        <v>16350</v>
      </c>
      <c r="L4658" s="18">
        <f t="shared" ca="1" si="1386"/>
        <v>0</v>
      </c>
      <c r="M4658" s="18">
        <f t="shared" ca="1" si="1370"/>
        <v>0</v>
      </c>
      <c r="N4658" s="34">
        <f t="shared" ca="1" si="1377"/>
        <v>14632.545819243609</v>
      </c>
      <c r="P4658" s="18">
        <f t="shared" ca="1" si="1371"/>
        <v>977.1224084833533</v>
      </c>
      <c r="Q4658" s="47">
        <f ca="1">SUM(L$15:L4658)-SUM(M$15:M4658)</f>
        <v>16350</v>
      </c>
      <c r="R4658" s="47" t="str">
        <f t="shared" ca="1" si="1372"/>
        <v>M4661</v>
      </c>
      <c r="S4658" s="40">
        <f t="shared" ca="1" si="1378"/>
        <v>0</v>
      </c>
      <c r="T4658" s="46">
        <f t="shared" ca="1" si="1379"/>
        <v>63</v>
      </c>
      <c r="X4658" s="74">
        <f t="shared" ca="1" si="1380"/>
        <v>-0.9771224084833533</v>
      </c>
      <c r="Y4658" s="75">
        <f t="shared" ca="1" si="1381"/>
        <v>-0.9771224084833533</v>
      </c>
      <c r="Z4658" s="74">
        <f t="shared" ca="1" si="1382"/>
        <v>0.37639264626507324</v>
      </c>
      <c r="AA4658" s="76">
        <f t="shared" ca="1" si="1383"/>
        <v>-977.1224084833533</v>
      </c>
      <c r="AB4658" s="76">
        <f t="shared" ca="1" si="1384"/>
        <v>376.39264626507321</v>
      </c>
    </row>
    <row r="4659" spans="1:28" x14ac:dyDescent="0.25">
      <c r="A4659" s="2">
        <f t="shared" si="1385"/>
        <v>25</v>
      </c>
      <c r="B4659" s="16">
        <f ca="1">VLOOKUP(A4659,PERIODS!$O$4:$P$33,2,FALSE)</f>
        <v>3.5000000000000003E-2</v>
      </c>
      <c r="C4659" s="15"/>
      <c r="D4659" s="18">
        <v>4645</v>
      </c>
      <c r="E4659" s="34">
        <f t="shared" ca="1" si="1387"/>
        <v>14632.545819243609</v>
      </c>
      <c r="F4659" s="34">
        <f t="shared" ca="1" si="1369"/>
        <v>3500.0000000000005</v>
      </c>
      <c r="G4659" s="69">
        <f t="shared" ca="1" si="1373"/>
        <v>0</v>
      </c>
      <c r="H4659" s="34">
        <f t="shared" ca="1" si="1374"/>
        <v>266.93158226841797</v>
      </c>
      <c r="I4659" s="34">
        <f t="shared" ca="1" si="1375"/>
        <v>3766.9315822684184</v>
      </c>
      <c r="J4659" s="18">
        <f ca="1">SUM(INDIRECT(ADDRESS(ROW(F4659),COLUMN(F4659),4)):INDIRECT(ADDRESS(ROW(F4659)+N$5-1,COLUMN(F4659),4)))</f>
        <v>24900</v>
      </c>
      <c r="K4659" s="18">
        <f t="shared" ca="1" si="1376"/>
        <v>0</v>
      </c>
      <c r="L4659" s="18">
        <f t="shared" ca="1" si="1386"/>
        <v>0</v>
      </c>
      <c r="M4659" s="18">
        <f t="shared" ca="1" si="1370"/>
        <v>16350</v>
      </c>
      <c r="N4659" s="34">
        <f t="shared" ca="1" si="1377"/>
        <v>27215.614236975191</v>
      </c>
      <c r="P4659" s="18">
        <f t="shared" ca="1" si="1371"/>
        <v>266.93158226841797</v>
      </c>
      <c r="Q4659" s="47">
        <f ca="1">SUM(L$15:L4659)-SUM(M$15:M4659)</f>
        <v>0</v>
      </c>
      <c r="R4659" s="47" t="str">
        <f t="shared" ca="1" si="1372"/>
        <v>M4662</v>
      </c>
      <c r="S4659" s="40">
        <f t="shared" ca="1" si="1378"/>
        <v>0</v>
      </c>
      <c r="T4659" s="46">
        <f t="shared" ca="1" si="1379"/>
        <v>73</v>
      </c>
      <c r="X4659" s="74">
        <f t="shared" ca="1" si="1380"/>
        <v>0.26693158226841796</v>
      </c>
      <c r="Y4659" s="75">
        <f t="shared" ca="1" si="1381"/>
        <v>0.26693158226841796</v>
      </c>
      <c r="Z4659" s="74">
        <f t="shared" ca="1" si="1382"/>
        <v>1.3059510930626708</v>
      </c>
      <c r="AA4659" s="76">
        <f t="shared" ca="1" si="1383"/>
        <v>266.93158226841797</v>
      </c>
      <c r="AB4659" s="76">
        <f t="shared" ca="1" si="1384"/>
        <v>1305.9510930626707</v>
      </c>
    </row>
    <row r="4660" spans="1:28" x14ac:dyDescent="0.25">
      <c r="A4660" s="2">
        <f t="shared" si="1385"/>
        <v>26</v>
      </c>
      <c r="B4660" s="16">
        <f ca="1">VLOOKUP(A4660,PERIODS!$O$4:$P$33,2,FALSE)</f>
        <v>3.5000000000000003E-2</v>
      </c>
      <c r="C4660" s="15"/>
      <c r="D4660" s="18">
        <v>4646</v>
      </c>
      <c r="E4660" s="34">
        <f t="shared" ca="1" si="1387"/>
        <v>27215.614236975191</v>
      </c>
      <c r="F4660" s="34">
        <f t="shared" ca="1" si="1369"/>
        <v>3500.0000000000005</v>
      </c>
      <c r="G4660" s="69">
        <f t="shared" ca="1" si="1373"/>
        <v>0</v>
      </c>
      <c r="H4660" s="34">
        <f t="shared" ca="1" si="1374"/>
        <v>135.28910532423987</v>
      </c>
      <c r="I4660" s="34">
        <f t="shared" ca="1" si="1375"/>
        <v>3635.2891053242402</v>
      </c>
      <c r="J4660" s="18">
        <f ca="1">SUM(INDIRECT(ADDRESS(ROW(F4660),COLUMN(F4660),4)):INDIRECT(ADDRESS(ROW(F4660)+N$5-1,COLUMN(F4660),4)))</f>
        <v>23900</v>
      </c>
      <c r="K4660" s="18">
        <f t="shared" ca="1" si="1376"/>
        <v>0</v>
      </c>
      <c r="L4660" s="18">
        <f t="shared" ca="1" si="1386"/>
        <v>0</v>
      </c>
      <c r="M4660" s="18">
        <f t="shared" ca="1" si="1370"/>
        <v>0</v>
      </c>
      <c r="N4660" s="34">
        <f t="shared" ca="1" si="1377"/>
        <v>23580.325131650949</v>
      </c>
      <c r="P4660" s="18">
        <f t="shared" ca="1" si="1371"/>
        <v>135.28910532423987</v>
      </c>
      <c r="Q4660" s="47">
        <f ca="1">SUM(L$15:L4660)-SUM(M$15:M4660)</f>
        <v>0</v>
      </c>
      <c r="R4660" s="47" t="str">
        <f t="shared" ca="1" si="1372"/>
        <v>M4663</v>
      </c>
      <c r="S4660" s="40">
        <f t="shared" ca="1" si="1378"/>
        <v>0</v>
      </c>
      <c r="T4660" s="46">
        <f t="shared" ca="1" si="1379"/>
        <v>1</v>
      </c>
      <c r="X4660" s="74">
        <f t="shared" ca="1" si="1380"/>
        <v>0.13528910532423988</v>
      </c>
      <c r="Y4660" s="75">
        <f t="shared" ca="1" si="1381"/>
        <v>0.13528910532423988</v>
      </c>
      <c r="Z4660" s="74">
        <f t="shared" ca="1" si="1382"/>
        <v>1.1448677238653415</v>
      </c>
      <c r="AA4660" s="76">
        <f t="shared" ca="1" si="1383"/>
        <v>135.28910532423987</v>
      </c>
      <c r="AB4660" s="76">
        <f t="shared" ca="1" si="1384"/>
        <v>1144.8677238653415</v>
      </c>
    </row>
    <row r="4661" spans="1:28" x14ac:dyDescent="0.25">
      <c r="A4661" s="2">
        <f t="shared" si="1385"/>
        <v>27</v>
      </c>
      <c r="B4661" s="16">
        <f ca="1">VLOOKUP(A4661,PERIODS!$O$4:$P$33,2,FALSE)</f>
        <v>3.5000000000000003E-2</v>
      </c>
      <c r="C4661" s="15"/>
      <c r="D4661" s="18">
        <v>4647</v>
      </c>
      <c r="E4661" s="34">
        <f t="shared" ca="1" si="1387"/>
        <v>23580.325131650949</v>
      </c>
      <c r="F4661" s="34">
        <f t="shared" ca="1" si="1369"/>
        <v>3500.0000000000005</v>
      </c>
      <c r="G4661" s="69">
        <f t="shared" ca="1" si="1373"/>
        <v>0</v>
      </c>
      <c r="H4661" s="34">
        <f t="shared" ca="1" si="1374"/>
        <v>-518.89250804122764</v>
      </c>
      <c r="I4661" s="34">
        <f t="shared" ca="1" si="1375"/>
        <v>2981.1074919587727</v>
      </c>
      <c r="J4661" s="18">
        <f ca="1">SUM(INDIRECT(ADDRESS(ROW(F4661),COLUMN(F4661),4)):INDIRECT(ADDRESS(ROW(F4661)+N$5-1,COLUMN(F4661),4)))</f>
        <v>22900</v>
      </c>
      <c r="K4661" s="18">
        <f t="shared" ca="1" si="1376"/>
        <v>0</v>
      </c>
      <c r="L4661" s="18">
        <f t="shared" ca="1" si="1386"/>
        <v>0</v>
      </c>
      <c r="M4661" s="18">
        <f t="shared" ca="1" si="1370"/>
        <v>0</v>
      </c>
      <c r="N4661" s="34">
        <f t="shared" ca="1" si="1377"/>
        <v>20599.217639692175</v>
      </c>
      <c r="P4661" s="18">
        <f t="shared" ca="1" si="1371"/>
        <v>518.89250804122764</v>
      </c>
      <c r="Q4661" s="47">
        <f ca="1">SUM(L$15:L4661)-SUM(M$15:M4661)</f>
        <v>0</v>
      </c>
      <c r="R4661" s="47" t="str">
        <f t="shared" ca="1" si="1372"/>
        <v>M4664</v>
      </c>
      <c r="S4661" s="40">
        <f t="shared" ca="1" si="1378"/>
        <v>0</v>
      </c>
      <c r="T4661" s="46">
        <f t="shared" ca="1" si="1379"/>
        <v>93</v>
      </c>
      <c r="X4661" s="74">
        <f t="shared" ca="1" si="1380"/>
        <v>-0.51889250804122766</v>
      </c>
      <c r="Y4661" s="75">
        <f t="shared" ca="1" si="1381"/>
        <v>-0.51889250804122766</v>
      </c>
      <c r="Z4661" s="74">
        <f t="shared" ca="1" si="1382"/>
        <v>0.59517933943218349</v>
      </c>
      <c r="AA4661" s="76">
        <f t="shared" ca="1" si="1383"/>
        <v>-518.89250804122764</v>
      </c>
      <c r="AB4661" s="76">
        <f t="shared" ca="1" si="1384"/>
        <v>595.1793394321835</v>
      </c>
    </row>
    <row r="4662" spans="1:28" x14ac:dyDescent="0.25">
      <c r="A4662" s="2">
        <f t="shared" si="1385"/>
        <v>28</v>
      </c>
      <c r="B4662" s="16">
        <f ca="1">VLOOKUP(A4662,PERIODS!$O$4:$P$33,2,FALSE)</f>
        <v>0.04</v>
      </c>
      <c r="C4662" s="15"/>
      <c r="D4662" s="18">
        <v>4648</v>
      </c>
      <c r="E4662" s="34">
        <f t="shared" ca="1" si="1387"/>
        <v>20599.217639692175</v>
      </c>
      <c r="F4662" s="34">
        <f t="shared" ca="1" si="1369"/>
        <v>4000</v>
      </c>
      <c r="G4662" s="69">
        <f t="shared" ca="1" si="1373"/>
        <v>0</v>
      </c>
      <c r="H4662" s="34">
        <f t="shared" ca="1" si="1374"/>
        <v>-2003.9085729417359</v>
      </c>
      <c r="I4662" s="34">
        <f t="shared" ca="1" si="1375"/>
        <v>1996.0914270582641</v>
      </c>
      <c r="J4662" s="18">
        <f ca="1">SUM(INDIRECT(ADDRESS(ROW(F4662),COLUMN(F4662),4)):INDIRECT(ADDRESS(ROW(F4662)+N$5-1,COLUMN(F4662),4)))</f>
        <v>21900</v>
      </c>
      <c r="K4662" s="18">
        <f t="shared" ca="1" si="1376"/>
        <v>16350</v>
      </c>
      <c r="L4662" s="18">
        <f t="shared" ca="1" si="1386"/>
        <v>16350</v>
      </c>
      <c r="M4662" s="18">
        <f t="shared" ca="1" si="1370"/>
        <v>0</v>
      </c>
      <c r="N4662" s="34">
        <f t="shared" ca="1" si="1377"/>
        <v>18603.12621263391</v>
      </c>
      <c r="P4662" s="18">
        <f t="shared" ca="1" si="1371"/>
        <v>2003.9085729417359</v>
      </c>
      <c r="Q4662" s="47">
        <f ca="1">SUM(L$15:L4662)-SUM(M$15:M4662)</f>
        <v>16350</v>
      </c>
      <c r="R4662" s="47" t="str">
        <f t="shared" ca="1" si="1372"/>
        <v>M4665</v>
      </c>
      <c r="S4662" s="40">
        <f t="shared" ca="1" si="1378"/>
        <v>0</v>
      </c>
      <c r="T4662" s="46">
        <f t="shared" ca="1" si="1379"/>
        <v>56</v>
      </c>
      <c r="X4662" s="74">
        <f t="shared" ca="1" si="1380"/>
        <v>-2.0039085729417359</v>
      </c>
      <c r="Y4662" s="75">
        <f t="shared" ca="1" si="1381"/>
        <v>-2.0039085729417359</v>
      </c>
      <c r="Z4662" s="74">
        <f t="shared" ca="1" si="1382"/>
        <v>0.13480734781963788</v>
      </c>
      <c r="AA4662" s="76">
        <f t="shared" ca="1" si="1383"/>
        <v>-2003.9085729417359</v>
      </c>
      <c r="AB4662" s="76">
        <f t="shared" ca="1" si="1384"/>
        <v>134.80734781963787</v>
      </c>
    </row>
    <row r="4663" spans="1:28" x14ac:dyDescent="0.25">
      <c r="A4663" s="2">
        <f t="shared" si="1385"/>
        <v>29</v>
      </c>
      <c r="B4663" s="16">
        <f ca="1">VLOOKUP(A4663,PERIODS!$O$4:$P$33,2,FALSE)</f>
        <v>0.04</v>
      </c>
      <c r="C4663" s="15"/>
      <c r="D4663" s="18">
        <v>4649</v>
      </c>
      <c r="E4663" s="34">
        <f t="shared" ca="1" si="1387"/>
        <v>18603.12621263391</v>
      </c>
      <c r="F4663" s="34">
        <f t="shared" ca="1" si="1369"/>
        <v>4000</v>
      </c>
      <c r="G4663" s="69">
        <f t="shared" ca="1" si="1373"/>
        <v>0</v>
      </c>
      <c r="H4663" s="34">
        <f t="shared" ca="1" si="1374"/>
        <v>-959.11989102126756</v>
      </c>
      <c r="I4663" s="34">
        <f t="shared" ca="1" si="1375"/>
        <v>3040.8801089787326</v>
      </c>
      <c r="J4663" s="18">
        <f ca="1">SUM(INDIRECT(ADDRESS(ROW(F4663),COLUMN(F4663),4)):INDIRECT(ADDRESS(ROW(F4663)+N$5-1,COLUMN(F4663),4)))</f>
        <v>21200</v>
      </c>
      <c r="K4663" s="18">
        <f t="shared" ca="1" si="1376"/>
        <v>16350</v>
      </c>
      <c r="L4663" s="18">
        <f t="shared" ca="1" si="1386"/>
        <v>0</v>
      </c>
      <c r="M4663" s="18">
        <f t="shared" ca="1" si="1370"/>
        <v>0</v>
      </c>
      <c r="N4663" s="34">
        <f t="shared" ca="1" si="1377"/>
        <v>15562.246103655178</v>
      </c>
      <c r="P4663" s="18">
        <f t="shared" ca="1" si="1371"/>
        <v>959.11989102126756</v>
      </c>
      <c r="Q4663" s="47">
        <f ca="1">SUM(L$15:L4663)-SUM(M$15:M4663)</f>
        <v>16350</v>
      </c>
      <c r="R4663" s="47" t="str">
        <f t="shared" ca="1" si="1372"/>
        <v>M4666</v>
      </c>
      <c r="S4663" s="40">
        <f t="shared" ca="1" si="1378"/>
        <v>0</v>
      </c>
      <c r="T4663" s="46">
        <f t="shared" ca="1" si="1379"/>
        <v>33</v>
      </c>
      <c r="X4663" s="74">
        <f t="shared" ca="1" si="1380"/>
        <v>-0.9591198910212676</v>
      </c>
      <c r="Y4663" s="75">
        <f t="shared" ca="1" si="1381"/>
        <v>-0.9591198910212676</v>
      </c>
      <c r="Z4663" s="74">
        <f t="shared" ca="1" si="1382"/>
        <v>0.38323002177831333</v>
      </c>
      <c r="AA4663" s="76">
        <f t="shared" ca="1" si="1383"/>
        <v>-959.11989102126756</v>
      </c>
      <c r="AB4663" s="76">
        <f t="shared" ca="1" si="1384"/>
        <v>383.23002177831336</v>
      </c>
    </row>
    <row r="4664" spans="1:28" x14ac:dyDescent="0.25">
      <c r="A4664" s="2">
        <f t="shared" si="1385"/>
        <v>30</v>
      </c>
      <c r="B4664" s="16">
        <f ca="1">VLOOKUP(A4664,PERIODS!$O$4:$P$33,2,FALSE)</f>
        <v>0.04</v>
      </c>
      <c r="C4664" s="15"/>
      <c r="D4664" s="18">
        <v>4650</v>
      </c>
      <c r="E4664" s="34">
        <f t="shared" ca="1" si="1387"/>
        <v>15562.246103655178</v>
      </c>
      <c r="F4664" s="34">
        <f t="shared" ca="1" si="1369"/>
        <v>4000</v>
      </c>
      <c r="G4664" s="69">
        <f t="shared" ca="1" si="1373"/>
        <v>0</v>
      </c>
      <c r="H4664" s="34">
        <f t="shared" ca="1" si="1374"/>
        <v>-259.99236314187289</v>
      </c>
      <c r="I4664" s="34">
        <f t="shared" ca="1" si="1375"/>
        <v>3740.0076368581272</v>
      </c>
      <c r="J4664" s="18">
        <f ca="1">SUM(INDIRECT(ADDRESS(ROW(F4664),COLUMN(F4664),4)):INDIRECT(ADDRESS(ROW(F4664)+N$5-1,COLUMN(F4664),4)))</f>
        <v>20500</v>
      </c>
      <c r="K4664" s="18">
        <f t="shared" ca="1" si="1376"/>
        <v>16350</v>
      </c>
      <c r="L4664" s="18">
        <f t="shared" ca="1" si="1386"/>
        <v>0</v>
      </c>
      <c r="M4664" s="18">
        <f t="shared" ca="1" si="1370"/>
        <v>0</v>
      </c>
      <c r="N4664" s="34">
        <f t="shared" ca="1" si="1377"/>
        <v>11822.238466797051</v>
      </c>
      <c r="P4664" s="18">
        <f t="shared" ca="1" si="1371"/>
        <v>259.99236314187289</v>
      </c>
      <c r="Q4664" s="47">
        <f ca="1">SUM(L$15:L4664)-SUM(M$15:M4664)</f>
        <v>16350</v>
      </c>
      <c r="R4664" s="47" t="str">
        <f t="shared" ca="1" si="1372"/>
        <v>M4667</v>
      </c>
      <c r="S4664" s="40">
        <f t="shared" ca="1" si="1378"/>
        <v>0</v>
      </c>
      <c r="T4664" s="46">
        <f t="shared" ca="1" si="1379"/>
        <v>77</v>
      </c>
      <c r="X4664" s="74">
        <f t="shared" ca="1" si="1380"/>
        <v>-0.25999236314187291</v>
      </c>
      <c r="Y4664" s="75">
        <f t="shared" ca="1" si="1381"/>
        <v>-0.25999236314187291</v>
      </c>
      <c r="Z4664" s="74">
        <f t="shared" ca="1" si="1382"/>
        <v>0.77105747423762028</v>
      </c>
      <c r="AA4664" s="76">
        <f t="shared" ca="1" si="1383"/>
        <v>-259.99236314187289</v>
      </c>
      <c r="AB4664" s="76">
        <f t="shared" ca="1" si="1384"/>
        <v>771.05747423762023</v>
      </c>
    </row>
    <row r="4665" spans="1:28" x14ac:dyDescent="0.25">
      <c r="A4665" s="2">
        <f t="shared" si="1385"/>
        <v>1</v>
      </c>
      <c r="B4665" s="16">
        <f ca="1">VLOOKUP(A4665,PERIODS!$O$4:$P$33,2,FALSE)</f>
        <v>2.4E-2</v>
      </c>
      <c r="C4665" s="15"/>
      <c r="D4665" s="18">
        <v>4651</v>
      </c>
      <c r="E4665" s="34">
        <f t="shared" ca="1" si="1387"/>
        <v>11822.238466797051</v>
      </c>
      <c r="F4665" s="34">
        <f t="shared" ca="1" si="1369"/>
        <v>2400</v>
      </c>
      <c r="G4665" s="69">
        <f t="shared" ca="1" si="1373"/>
        <v>0</v>
      </c>
      <c r="H4665" s="34">
        <f t="shared" ca="1" si="1374"/>
        <v>-864.95800784329515</v>
      </c>
      <c r="I4665" s="34">
        <f t="shared" ca="1" si="1375"/>
        <v>1535.041992156705</v>
      </c>
      <c r="J4665" s="18">
        <f ca="1">SUM(INDIRECT(ADDRESS(ROW(F4665),COLUMN(F4665),4)):INDIRECT(ADDRESS(ROW(F4665)+N$5-1,COLUMN(F4665),4)))</f>
        <v>19800</v>
      </c>
      <c r="K4665" s="18">
        <f t="shared" ca="1" si="1376"/>
        <v>0</v>
      </c>
      <c r="L4665" s="18">
        <f t="shared" ca="1" si="1386"/>
        <v>0</v>
      </c>
      <c r="M4665" s="18">
        <f t="shared" ca="1" si="1370"/>
        <v>16350</v>
      </c>
      <c r="N4665" s="34">
        <f t="shared" ca="1" si="1377"/>
        <v>26637.196474640346</v>
      </c>
      <c r="P4665" s="18">
        <f t="shared" ca="1" si="1371"/>
        <v>864.95800784329515</v>
      </c>
      <c r="Q4665" s="47">
        <f ca="1">SUM(L$15:L4665)-SUM(M$15:M4665)</f>
        <v>0</v>
      </c>
      <c r="R4665" s="47" t="str">
        <f t="shared" ca="1" si="1372"/>
        <v>M4668</v>
      </c>
      <c r="S4665" s="40">
        <f t="shared" ca="1" si="1378"/>
        <v>0</v>
      </c>
      <c r="T4665" s="46">
        <f t="shared" ca="1" si="1379"/>
        <v>93</v>
      </c>
      <c r="X4665" s="74">
        <f t="shared" ca="1" si="1380"/>
        <v>-0.86495800784329513</v>
      </c>
      <c r="Y4665" s="75">
        <f t="shared" ca="1" si="1381"/>
        <v>-0.86495800784329513</v>
      </c>
      <c r="Z4665" s="74">
        <f t="shared" ca="1" si="1382"/>
        <v>0.42106923386133388</v>
      </c>
      <c r="AA4665" s="76">
        <f t="shared" ca="1" si="1383"/>
        <v>-864.95800784329515</v>
      </c>
      <c r="AB4665" s="76">
        <f t="shared" ca="1" si="1384"/>
        <v>421.06923386133388</v>
      </c>
    </row>
    <row r="4666" spans="1:28" x14ac:dyDescent="0.25">
      <c r="A4666" s="2">
        <f t="shared" si="1385"/>
        <v>2</v>
      </c>
      <c r="B4666" s="16">
        <f ca="1">VLOOKUP(A4666,PERIODS!$O$4:$P$33,2,FALSE)</f>
        <v>2.5000000000000001E-2</v>
      </c>
      <c r="C4666" s="15"/>
      <c r="D4666" s="18">
        <v>4652</v>
      </c>
      <c r="E4666" s="34">
        <f t="shared" ca="1" si="1387"/>
        <v>26637.196474640346</v>
      </c>
      <c r="F4666" s="34">
        <f t="shared" ca="1" si="1369"/>
        <v>2500</v>
      </c>
      <c r="G4666" s="69">
        <f t="shared" ca="1" si="1373"/>
        <v>0</v>
      </c>
      <c r="H4666" s="34">
        <f t="shared" ca="1" si="1374"/>
        <v>50.098075479389571</v>
      </c>
      <c r="I4666" s="34">
        <f t="shared" ca="1" si="1375"/>
        <v>2550.0980754793895</v>
      </c>
      <c r="J4666" s="18">
        <f ca="1">SUM(INDIRECT(ADDRESS(ROW(F4666),COLUMN(F4666),4)):INDIRECT(ADDRESS(ROW(F4666)+N$5-1,COLUMN(F4666),4)))</f>
        <v>20700</v>
      </c>
      <c r="K4666" s="18">
        <f t="shared" ca="1" si="1376"/>
        <v>0</v>
      </c>
      <c r="L4666" s="18">
        <f t="shared" ca="1" si="1386"/>
        <v>0</v>
      </c>
      <c r="M4666" s="18">
        <f t="shared" ca="1" si="1370"/>
        <v>0</v>
      </c>
      <c r="N4666" s="34">
        <f t="shared" ca="1" si="1377"/>
        <v>24087.098399160957</v>
      </c>
      <c r="P4666" s="18">
        <f t="shared" ca="1" si="1371"/>
        <v>50.098075479389571</v>
      </c>
      <c r="Q4666" s="47">
        <f ca="1">SUM(L$15:L4666)-SUM(M$15:M4666)</f>
        <v>0</v>
      </c>
      <c r="R4666" s="47" t="str">
        <f t="shared" ca="1" si="1372"/>
        <v>M4669</v>
      </c>
      <c r="S4666" s="40">
        <f t="shared" ca="1" si="1378"/>
        <v>0</v>
      </c>
      <c r="T4666" s="46">
        <f t="shared" ca="1" si="1379"/>
        <v>13</v>
      </c>
      <c r="X4666" s="74">
        <f t="shared" ca="1" si="1380"/>
        <v>5.0098075479389569E-2</v>
      </c>
      <c r="Y4666" s="75">
        <f t="shared" ca="1" si="1381"/>
        <v>5.0098075479389569E-2</v>
      </c>
      <c r="Z4666" s="74">
        <f t="shared" ca="1" si="1382"/>
        <v>1.0513742053489179</v>
      </c>
      <c r="AA4666" s="76">
        <f t="shared" ca="1" si="1383"/>
        <v>50.098075479389571</v>
      </c>
      <c r="AB4666" s="76">
        <f t="shared" ca="1" si="1384"/>
        <v>1051.3742053489179</v>
      </c>
    </row>
    <row r="4667" spans="1:28" x14ac:dyDescent="0.25">
      <c r="A4667" s="2">
        <f t="shared" si="1385"/>
        <v>3</v>
      </c>
      <c r="B4667" s="16">
        <f ca="1">VLOOKUP(A4667,PERIODS!$O$4:$P$33,2,FALSE)</f>
        <v>2.5000000000000001E-2</v>
      </c>
      <c r="C4667" s="15"/>
      <c r="D4667" s="18">
        <v>4653</v>
      </c>
      <c r="E4667" s="34">
        <f t="shared" ca="1" si="1387"/>
        <v>24087.098399160957</v>
      </c>
      <c r="F4667" s="34">
        <f t="shared" ca="1" si="1369"/>
        <v>2500</v>
      </c>
      <c r="G4667" s="69">
        <f t="shared" ca="1" si="1373"/>
        <v>0</v>
      </c>
      <c r="H4667" s="34">
        <f t="shared" ca="1" si="1374"/>
        <v>1959.9639845400536</v>
      </c>
      <c r="I4667" s="34">
        <f t="shared" ca="1" si="1375"/>
        <v>4459.9639845400534</v>
      </c>
      <c r="J4667" s="18">
        <f ca="1">SUM(INDIRECT(ADDRESS(ROW(F4667),COLUMN(F4667),4)):INDIRECT(ADDRESS(ROW(F4667)+N$5-1,COLUMN(F4667),4)))</f>
        <v>21500</v>
      </c>
      <c r="K4667" s="18">
        <f t="shared" ca="1" si="1376"/>
        <v>0</v>
      </c>
      <c r="L4667" s="18">
        <f t="shared" ca="1" si="1386"/>
        <v>0</v>
      </c>
      <c r="M4667" s="18">
        <f t="shared" ca="1" si="1370"/>
        <v>0</v>
      </c>
      <c r="N4667" s="34">
        <f t="shared" ca="1" si="1377"/>
        <v>19627.134414620905</v>
      </c>
      <c r="P4667" s="18">
        <f t="shared" ca="1" si="1371"/>
        <v>1959.9639845400536</v>
      </c>
      <c r="Q4667" s="47">
        <f ca="1">SUM(L$15:L4667)-SUM(M$15:M4667)</f>
        <v>0</v>
      </c>
      <c r="R4667" s="47" t="str">
        <f t="shared" ca="1" si="1372"/>
        <v>M4670</v>
      </c>
      <c r="S4667" s="40">
        <f t="shared" ca="1" si="1378"/>
        <v>0</v>
      </c>
      <c r="T4667" s="46">
        <f t="shared" ca="1" si="1379"/>
        <v>90</v>
      </c>
      <c r="X4667" s="74">
        <f t="shared" ca="1" si="1380"/>
        <v>2.8420769875098877</v>
      </c>
      <c r="Y4667" s="75">
        <f t="shared" ca="1" si="1381"/>
        <v>1.9599639845400536</v>
      </c>
      <c r="Z4667" s="74">
        <f t="shared" ca="1" si="1382"/>
        <v>7.0990713842313315</v>
      </c>
      <c r="AA4667" s="76">
        <f t="shared" ca="1" si="1383"/>
        <v>1959.9639845400536</v>
      </c>
      <c r="AB4667" s="76">
        <f t="shared" ca="1" si="1384"/>
        <v>7099.0713842313316</v>
      </c>
    </row>
    <row r="4668" spans="1:28" x14ac:dyDescent="0.25">
      <c r="A4668" s="2">
        <f t="shared" si="1385"/>
        <v>4</v>
      </c>
      <c r="B4668" s="16">
        <f ca="1">VLOOKUP(A4668,PERIODS!$O$4:$P$33,2,FALSE)</f>
        <v>2.5000000000000001E-2</v>
      </c>
      <c r="C4668" s="15"/>
      <c r="D4668" s="18">
        <v>4654</v>
      </c>
      <c r="E4668" s="34">
        <f t="shared" ca="1" si="1387"/>
        <v>19627.134414620905</v>
      </c>
      <c r="F4668" s="34">
        <f t="shared" ca="1" si="1369"/>
        <v>2500</v>
      </c>
      <c r="G4668" s="69">
        <f t="shared" ca="1" si="1373"/>
        <v>0</v>
      </c>
      <c r="H4668" s="34">
        <f t="shared" ca="1" si="1374"/>
        <v>689.91338770618859</v>
      </c>
      <c r="I4668" s="34">
        <f t="shared" ca="1" si="1375"/>
        <v>3189.9133877061886</v>
      </c>
      <c r="J4668" s="18">
        <f ca="1">SUM(INDIRECT(ADDRESS(ROW(F4668),COLUMN(F4668),4)):INDIRECT(ADDRESS(ROW(F4668)+N$5-1,COLUMN(F4668),4)))</f>
        <v>22300</v>
      </c>
      <c r="K4668" s="18">
        <f t="shared" ca="1" si="1376"/>
        <v>16350</v>
      </c>
      <c r="L4668" s="18">
        <f t="shared" ca="1" si="1386"/>
        <v>16350</v>
      </c>
      <c r="M4668" s="18">
        <f t="shared" ca="1" si="1370"/>
        <v>0</v>
      </c>
      <c r="N4668" s="34">
        <f t="shared" ca="1" si="1377"/>
        <v>16437.221026914718</v>
      </c>
      <c r="P4668" s="18">
        <f t="shared" ca="1" si="1371"/>
        <v>689.91338770618859</v>
      </c>
      <c r="Q4668" s="47">
        <f ca="1">SUM(L$15:L4668)-SUM(M$15:M4668)</f>
        <v>16350</v>
      </c>
      <c r="R4668" s="47" t="str">
        <f t="shared" ca="1" si="1372"/>
        <v>M4671</v>
      </c>
      <c r="S4668" s="40">
        <f t="shared" ca="1" si="1378"/>
        <v>0</v>
      </c>
      <c r="T4668" s="46">
        <f t="shared" ca="1" si="1379"/>
        <v>88</v>
      </c>
      <c r="X4668" s="74">
        <f t="shared" ca="1" si="1380"/>
        <v>0.6899133877061886</v>
      </c>
      <c r="Y4668" s="75">
        <f t="shared" ca="1" si="1381"/>
        <v>0.6899133877061886</v>
      </c>
      <c r="Z4668" s="74">
        <f t="shared" ca="1" si="1382"/>
        <v>1.9935428604454422</v>
      </c>
      <c r="AA4668" s="76">
        <f t="shared" ca="1" si="1383"/>
        <v>689.91338770618859</v>
      </c>
      <c r="AB4668" s="76">
        <f t="shared" ca="1" si="1384"/>
        <v>1993.5428604454421</v>
      </c>
    </row>
    <row r="4669" spans="1:28" x14ac:dyDescent="0.25">
      <c r="A4669" s="2">
        <f t="shared" si="1385"/>
        <v>5</v>
      </c>
      <c r="B4669" s="16">
        <f ca="1">VLOOKUP(A4669,PERIODS!$O$4:$P$33,2,FALSE)</f>
        <v>3.3000000000000002E-2</v>
      </c>
      <c r="C4669" s="15"/>
      <c r="D4669" s="18">
        <v>4655</v>
      </c>
      <c r="E4669" s="34">
        <f t="shared" ca="1" si="1387"/>
        <v>16437.221026914718</v>
      </c>
      <c r="F4669" s="34">
        <f t="shared" ca="1" si="1369"/>
        <v>3300</v>
      </c>
      <c r="G4669" s="69">
        <f t="shared" ca="1" si="1373"/>
        <v>0</v>
      </c>
      <c r="H4669" s="34">
        <f t="shared" ca="1" si="1374"/>
        <v>-1281.5194245368525</v>
      </c>
      <c r="I4669" s="34">
        <f t="shared" ca="1" si="1375"/>
        <v>2018.4805754631475</v>
      </c>
      <c r="J4669" s="18">
        <f ca="1">SUM(INDIRECT(ADDRESS(ROW(F4669),COLUMN(F4669),4)):INDIRECT(ADDRESS(ROW(F4669)+N$5-1,COLUMN(F4669),4)))</f>
        <v>23100</v>
      </c>
      <c r="K4669" s="18">
        <f t="shared" ca="1" si="1376"/>
        <v>16350</v>
      </c>
      <c r="L4669" s="18">
        <f t="shared" ca="1" si="1386"/>
        <v>0</v>
      </c>
      <c r="M4669" s="18">
        <f t="shared" ca="1" si="1370"/>
        <v>0</v>
      </c>
      <c r="N4669" s="34">
        <f t="shared" ca="1" si="1377"/>
        <v>14418.740451451571</v>
      </c>
      <c r="P4669" s="18">
        <f t="shared" ca="1" si="1371"/>
        <v>1281.5194245368525</v>
      </c>
      <c r="Q4669" s="47">
        <f ca="1">SUM(L$15:L4669)-SUM(M$15:M4669)</f>
        <v>16350</v>
      </c>
      <c r="R4669" s="47" t="str">
        <f t="shared" ca="1" si="1372"/>
        <v>M4672</v>
      </c>
      <c r="S4669" s="40">
        <f t="shared" ca="1" si="1378"/>
        <v>0</v>
      </c>
      <c r="T4669" s="46">
        <f t="shared" ca="1" si="1379"/>
        <v>3</v>
      </c>
      <c r="X4669" s="74">
        <f t="shared" ca="1" si="1380"/>
        <v>-1.2815194245368524</v>
      </c>
      <c r="Y4669" s="75">
        <f t="shared" ca="1" si="1381"/>
        <v>-1.2815194245368524</v>
      </c>
      <c r="Z4669" s="74">
        <f t="shared" ca="1" si="1382"/>
        <v>0.27761516453977142</v>
      </c>
      <c r="AA4669" s="76">
        <f t="shared" ca="1" si="1383"/>
        <v>-1281.5194245368525</v>
      </c>
      <c r="AB4669" s="76">
        <f t="shared" ca="1" si="1384"/>
        <v>277.6151645397714</v>
      </c>
    </row>
    <row r="4670" spans="1:28" x14ac:dyDescent="0.25">
      <c r="A4670" s="2">
        <f t="shared" si="1385"/>
        <v>6</v>
      </c>
      <c r="B4670" s="16">
        <f ca="1">VLOOKUP(A4670,PERIODS!$O$4:$P$33,2,FALSE)</f>
        <v>3.3000000000000002E-2</v>
      </c>
      <c r="C4670" s="15"/>
      <c r="D4670" s="18">
        <v>4656</v>
      </c>
      <c r="E4670" s="34">
        <f t="shared" ca="1" si="1387"/>
        <v>14418.740451451571</v>
      </c>
      <c r="F4670" s="34">
        <f t="shared" ca="1" si="1369"/>
        <v>3300</v>
      </c>
      <c r="G4670" s="69">
        <f t="shared" ca="1" si="1373"/>
        <v>0</v>
      </c>
      <c r="H4670" s="34">
        <f t="shared" ca="1" si="1374"/>
        <v>1575.4406807115995</v>
      </c>
      <c r="I4670" s="34">
        <f t="shared" ca="1" si="1375"/>
        <v>4875.4406807115993</v>
      </c>
      <c r="J4670" s="18">
        <f ca="1">SUM(INDIRECT(ADDRESS(ROW(F4670),COLUMN(F4670),4)):INDIRECT(ADDRESS(ROW(F4670)+N$5-1,COLUMN(F4670),4)))</f>
        <v>23100</v>
      </c>
      <c r="K4670" s="18">
        <f t="shared" ca="1" si="1376"/>
        <v>16350</v>
      </c>
      <c r="L4670" s="18">
        <f t="shared" ca="1" si="1386"/>
        <v>0</v>
      </c>
      <c r="M4670" s="18">
        <f t="shared" ca="1" si="1370"/>
        <v>0</v>
      </c>
      <c r="N4670" s="34">
        <f t="shared" ca="1" si="1377"/>
        <v>9543.2997707399718</v>
      </c>
      <c r="P4670" s="18">
        <f t="shared" ca="1" si="1371"/>
        <v>1575.4406807115995</v>
      </c>
      <c r="Q4670" s="47">
        <f ca="1">SUM(L$15:L4670)-SUM(M$15:M4670)</f>
        <v>16350</v>
      </c>
      <c r="R4670" s="47" t="str">
        <f t="shared" ca="1" si="1372"/>
        <v>M4673</v>
      </c>
      <c r="S4670" s="40">
        <f t="shared" ca="1" si="1378"/>
        <v>0</v>
      </c>
      <c r="T4670" s="46">
        <f t="shared" ca="1" si="1379"/>
        <v>4</v>
      </c>
      <c r="X4670" s="74">
        <f t="shared" ca="1" si="1380"/>
        <v>1.5754406807115995</v>
      </c>
      <c r="Y4670" s="75">
        <f t="shared" ca="1" si="1381"/>
        <v>1.5754406807115995</v>
      </c>
      <c r="Z4670" s="74">
        <f t="shared" ca="1" si="1382"/>
        <v>4.832870901896789</v>
      </c>
      <c r="AA4670" s="76">
        <f t="shared" ca="1" si="1383"/>
        <v>1575.4406807115995</v>
      </c>
      <c r="AB4670" s="76">
        <f t="shared" ca="1" si="1384"/>
        <v>4832.8709018967893</v>
      </c>
    </row>
    <row r="4671" spans="1:28" x14ac:dyDescent="0.25">
      <c r="A4671" s="2">
        <f t="shared" si="1385"/>
        <v>7</v>
      </c>
      <c r="B4671" s="16">
        <f ca="1">VLOOKUP(A4671,PERIODS!$O$4:$P$33,2,FALSE)</f>
        <v>3.3000000000000002E-2</v>
      </c>
      <c r="C4671" s="15"/>
      <c r="D4671" s="18">
        <v>4657</v>
      </c>
      <c r="E4671" s="34">
        <f t="shared" ca="1" si="1387"/>
        <v>9543.2997707399718</v>
      </c>
      <c r="F4671" s="34">
        <f t="shared" ca="1" si="1369"/>
        <v>3300</v>
      </c>
      <c r="G4671" s="69">
        <f t="shared" ca="1" si="1373"/>
        <v>0</v>
      </c>
      <c r="H4671" s="34">
        <f t="shared" ca="1" si="1374"/>
        <v>890.8214815672161</v>
      </c>
      <c r="I4671" s="34">
        <f t="shared" ca="1" si="1375"/>
        <v>4190.8214815672163</v>
      </c>
      <c r="J4671" s="18">
        <f ca="1">SUM(INDIRECT(ADDRESS(ROW(F4671),COLUMN(F4671),4)):INDIRECT(ADDRESS(ROW(F4671)+N$5-1,COLUMN(F4671),4)))</f>
        <v>23100</v>
      </c>
      <c r="K4671" s="18">
        <f t="shared" ca="1" si="1376"/>
        <v>0</v>
      </c>
      <c r="L4671" s="18">
        <f t="shared" ca="1" si="1386"/>
        <v>0</v>
      </c>
      <c r="M4671" s="18">
        <f t="shared" ca="1" si="1370"/>
        <v>16350</v>
      </c>
      <c r="N4671" s="34">
        <f t="shared" ca="1" si="1377"/>
        <v>21702.478289172755</v>
      </c>
      <c r="P4671" s="18">
        <f t="shared" ca="1" si="1371"/>
        <v>890.8214815672161</v>
      </c>
      <c r="Q4671" s="47">
        <f ca="1">SUM(L$15:L4671)-SUM(M$15:M4671)</f>
        <v>0</v>
      </c>
      <c r="R4671" s="47" t="str">
        <f t="shared" ca="1" si="1372"/>
        <v>M4674</v>
      </c>
      <c r="S4671" s="40">
        <f t="shared" ca="1" si="1378"/>
        <v>0</v>
      </c>
      <c r="T4671" s="46">
        <f t="shared" ca="1" si="1379"/>
        <v>82</v>
      </c>
      <c r="X4671" s="74">
        <f t="shared" ca="1" si="1380"/>
        <v>0.89082148156721608</v>
      </c>
      <c r="Y4671" s="75">
        <f t="shared" ca="1" si="1381"/>
        <v>0.89082148156721608</v>
      </c>
      <c r="Z4671" s="74">
        <f t="shared" ca="1" si="1382"/>
        <v>2.4371308872888915</v>
      </c>
      <c r="AA4671" s="76">
        <f t="shared" ca="1" si="1383"/>
        <v>890.8214815672161</v>
      </c>
      <c r="AB4671" s="76">
        <f t="shared" ca="1" si="1384"/>
        <v>2437.1308872888917</v>
      </c>
    </row>
    <row r="4672" spans="1:28" x14ac:dyDescent="0.25">
      <c r="A4672" s="2">
        <f t="shared" si="1385"/>
        <v>8</v>
      </c>
      <c r="B4672" s="16">
        <f ca="1">VLOOKUP(A4672,PERIODS!$O$4:$P$33,2,FALSE)</f>
        <v>3.3000000000000002E-2</v>
      </c>
      <c r="C4672" s="15"/>
      <c r="D4672" s="18">
        <v>4658</v>
      </c>
      <c r="E4672" s="34">
        <f t="shared" ca="1" si="1387"/>
        <v>21702.478289172755</v>
      </c>
      <c r="F4672" s="34">
        <f t="shared" ca="1" si="1369"/>
        <v>3300</v>
      </c>
      <c r="G4672" s="69">
        <f t="shared" ca="1" si="1373"/>
        <v>0</v>
      </c>
      <c r="H4672" s="34">
        <f t="shared" ca="1" si="1374"/>
        <v>571.14876241174909</v>
      </c>
      <c r="I4672" s="34">
        <f t="shared" ca="1" si="1375"/>
        <v>3871.148762411749</v>
      </c>
      <c r="J4672" s="18">
        <f ca="1">SUM(INDIRECT(ADDRESS(ROW(F4672),COLUMN(F4672),4)):INDIRECT(ADDRESS(ROW(F4672)+N$5-1,COLUMN(F4672),4)))</f>
        <v>23100</v>
      </c>
      <c r="K4672" s="18">
        <f t="shared" ca="1" si="1376"/>
        <v>16350</v>
      </c>
      <c r="L4672" s="18">
        <f t="shared" ca="1" si="1386"/>
        <v>16350</v>
      </c>
      <c r="M4672" s="18">
        <f t="shared" ca="1" si="1370"/>
        <v>0</v>
      </c>
      <c r="N4672" s="34">
        <f t="shared" ca="1" si="1377"/>
        <v>17831.329526761008</v>
      </c>
      <c r="P4672" s="18">
        <f t="shared" ca="1" si="1371"/>
        <v>571.14876241174909</v>
      </c>
      <c r="Q4672" s="47">
        <f ca="1">SUM(L$15:L4672)-SUM(M$15:M4672)</f>
        <v>16350</v>
      </c>
      <c r="R4672" s="47" t="str">
        <f t="shared" ca="1" si="1372"/>
        <v>M4675</v>
      </c>
      <c r="S4672" s="40">
        <f t="shared" ca="1" si="1378"/>
        <v>0</v>
      </c>
      <c r="T4672" s="46">
        <f t="shared" ca="1" si="1379"/>
        <v>3</v>
      </c>
      <c r="X4672" s="74">
        <f t="shared" ca="1" si="1380"/>
        <v>0.57114876241174906</v>
      </c>
      <c r="Y4672" s="75">
        <f t="shared" ca="1" si="1381"/>
        <v>0.57114876241174906</v>
      </c>
      <c r="Z4672" s="74">
        <f t="shared" ca="1" si="1382"/>
        <v>1.7702995373545556</v>
      </c>
      <c r="AA4672" s="76">
        <f t="shared" ca="1" si="1383"/>
        <v>571.14876241174909</v>
      </c>
      <c r="AB4672" s="76">
        <f t="shared" ca="1" si="1384"/>
        <v>1770.2995373545557</v>
      </c>
    </row>
    <row r="4673" spans="1:28" x14ac:dyDescent="0.25">
      <c r="A4673" s="2">
        <f t="shared" si="1385"/>
        <v>9</v>
      </c>
      <c r="B4673" s="16">
        <f ca="1">VLOOKUP(A4673,PERIODS!$O$4:$P$33,2,FALSE)</f>
        <v>3.3000000000000002E-2</v>
      </c>
      <c r="C4673" s="15"/>
      <c r="D4673" s="18">
        <v>4659</v>
      </c>
      <c r="E4673" s="34">
        <f t="shared" ca="1" si="1387"/>
        <v>17831.329526761008</v>
      </c>
      <c r="F4673" s="34">
        <f t="shared" ca="1" si="1369"/>
        <v>3300</v>
      </c>
      <c r="G4673" s="69">
        <f t="shared" ca="1" si="1373"/>
        <v>0</v>
      </c>
      <c r="H4673" s="34">
        <f t="shared" ca="1" si="1374"/>
        <v>-1072.5424529451498</v>
      </c>
      <c r="I4673" s="34">
        <f t="shared" ca="1" si="1375"/>
        <v>2227.4575470548502</v>
      </c>
      <c r="J4673" s="18">
        <f ca="1">SUM(INDIRECT(ADDRESS(ROW(F4673),COLUMN(F4673),4)):INDIRECT(ADDRESS(ROW(F4673)+N$5-1,COLUMN(F4673),4)))</f>
        <v>23100</v>
      </c>
      <c r="K4673" s="18">
        <f t="shared" ca="1" si="1376"/>
        <v>16350</v>
      </c>
      <c r="L4673" s="18">
        <f t="shared" ca="1" si="1386"/>
        <v>0</v>
      </c>
      <c r="M4673" s="18">
        <f t="shared" ca="1" si="1370"/>
        <v>0</v>
      </c>
      <c r="N4673" s="34">
        <f t="shared" ca="1" si="1377"/>
        <v>15603.871979706159</v>
      </c>
      <c r="P4673" s="18">
        <f t="shared" ca="1" si="1371"/>
        <v>1072.5424529451498</v>
      </c>
      <c r="Q4673" s="47">
        <f ca="1">SUM(L$15:L4673)-SUM(M$15:M4673)</f>
        <v>16350</v>
      </c>
      <c r="R4673" s="47" t="str">
        <f t="shared" ca="1" si="1372"/>
        <v>M4676</v>
      </c>
      <c r="S4673" s="40">
        <f t="shared" ca="1" si="1378"/>
        <v>0</v>
      </c>
      <c r="T4673" s="46">
        <f t="shared" ca="1" si="1379"/>
        <v>56</v>
      </c>
      <c r="X4673" s="74">
        <f t="shared" ca="1" si="1380"/>
        <v>-1.0725424529451497</v>
      </c>
      <c r="Y4673" s="75">
        <f t="shared" ca="1" si="1381"/>
        <v>-1.0725424529451497</v>
      </c>
      <c r="Z4673" s="74">
        <f t="shared" ca="1" si="1382"/>
        <v>0.34213754207946245</v>
      </c>
      <c r="AA4673" s="76">
        <f t="shared" ca="1" si="1383"/>
        <v>-1072.5424529451498</v>
      </c>
      <c r="AB4673" s="76">
        <f t="shared" ca="1" si="1384"/>
        <v>342.13754207946243</v>
      </c>
    </row>
    <row r="4674" spans="1:28" x14ac:dyDescent="0.25">
      <c r="A4674" s="2">
        <f t="shared" si="1385"/>
        <v>10</v>
      </c>
      <c r="B4674" s="16">
        <f ca="1">VLOOKUP(A4674,PERIODS!$O$4:$P$33,2,FALSE)</f>
        <v>3.3000000000000002E-2</v>
      </c>
      <c r="C4674" s="15"/>
      <c r="D4674" s="18">
        <v>4660</v>
      </c>
      <c r="E4674" s="34">
        <f t="shared" ca="1" si="1387"/>
        <v>15603.871979706159</v>
      </c>
      <c r="F4674" s="34">
        <f t="shared" ca="1" si="1369"/>
        <v>3300</v>
      </c>
      <c r="G4674" s="69">
        <f t="shared" ca="1" si="1373"/>
        <v>0</v>
      </c>
      <c r="H4674" s="34">
        <f t="shared" ca="1" si="1374"/>
        <v>1108.6653577533909</v>
      </c>
      <c r="I4674" s="34">
        <f t="shared" ca="1" si="1375"/>
        <v>4408.6653577533907</v>
      </c>
      <c r="J4674" s="18">
        <f ca="1">SUM(INDIRECT(ADDRESS(ROW(F4674),COLUMN(F4674),4)):INDIRECT(ADDRESS(ROW(F4674)+N$5-1,COLUMN(F4674),4)))</f>
        <v>23100</v>
      </c>
      <c r="K4674" s="18">
        <f t="shared" ca="1" si="1376"/>
        <v>16350</v>
      </c>
      <c r="L4674" s="18">
        <f t="shared" ca="1" si="1386"/>
        <v>0</v>
      </c>
      <c r="M4674" s="18">
        <f t="shared" ca="1" si="1370"/>
        <v>0</v>
      </c>
      <c r="N4674" s="34">
        <f t="shared" ca="1" si="1377"/>
        <v>11195.206621952768</v>
      </c>
      <c r="P4674" s="18">
        <f t="shared" ca="1" si="1371"/>
        <v>1108.6653577533909</v>
      </c>
      <c r="Q4674" s="47">
        <f ca="1">SUM(L$15:L4674)-SUM(M$15:M4674)</f>
        <v>16350</v>
      </c>
      <c r="R4674" s="47" t="str">
        <f t="shared" ca="1" si="1372"/>
        <v>M4677</v>
      </c>
      <c r="S4674" s="40">
        <f t="shared" ca="1" si="1378"/>
        <v>0</v>
      </c>
      <c r="T4674" s="46">
        <f t="shared" ca="1" si="1379"/>
        <v>92</v>
      </c>
      <c r="X4674" s="74">
        <f t="shared" ca="1" si="1380"/>
        <v>1.1086653577533909</v>
      </c>
      <c r="Y4674" s="75">
        <f t="shared" ca="1" si="1381"/>
        <v>1.1086653577533909</v>
      </c>
      <c r="Z4674" s="74">
        <f t="shared" ca="1" si="1382"/>
        <v>3.0303113128348942</v>
      </c>
      <c r="AA4674" s="76">
        <f t="shared" ca="1" si="1383"/>
        <v>1108.6653577533909</v>
      </c>
      <c r="AB4674" s="76">
        <f t="shared" ca="1" si="1384"/>
        <v>3030.3113128348941</v>
      </c>
    </row>
    <row r="4675" spans="1:28" x14ac:dyDescent="0.25">
      <c r="A4675" s="2">
        <f t="shared" si="1385"/>
        <v>11</v>
      </c>
      <c r="B4675" s="16">
        <f ca="1">VLOOKUP(A4675,PERIODS!$O$4:$P$33,2,FALSE)</f>
        <v>3.3000000000000002E-2</v>
      </c>
      <c r="C4675" s="15"/>
      <c r="D4675" s="18">
        <v>4661</v>
      </c>
      <c r="E4675" s="34">
        <f t="shared" ca="1" si="1387"/>
        <v>11195.206621952768</v>
      </c>
      <c r="F4675" s="34">
        <f t="shared" ca="1" si="1369"/>
        <v>3300</v>
      </c>
      <c r="G4675" s="69">
        <f t="shared" ca="1" si="1373"/>
        <v>0</v>
      </c>
      <c r="H4675" s="34">
        <f t="shared" ca="1" si="1374"/>
        <v>-694.3429153748026</v>
      </c>
      <c r="I4675" s="34">
        <f t="shared" ca="1" si="1375"/>
        <v>2605.6570846251975</v>
      </c>
      <c r="J4675" s="18">
        <f ca="1">SUM(INDIRECT(ADDRESS(ROW(F4675),COLUMN(F4675),4)):INDIRECT(ADDRESS(ROW(F4675)+N$5-1,COLUMN(F4675),4)))</f>
        <v>23300</v>
      </c>
      <c r="K4675" s="18">
        <f t="shared" ca="1" si="1376"/>
        <v>0</v>
      </c>
      <c r="L4675" s="18">
        <f t="shared" ca="1" si="1386"/>
        <v>0</v>
      </c>
      <c r="M4675" s="18">
        <f t="shared" ca="1" si="1370"/>
        <v>16350</v>
      </c>
      <c r="N4675" s="34">
        <f t="shared" ca="1" si="1377"/>
        <v>24939.54953732757</v>
      </c>
      <c r="P4675" s="18">
        <f t="shared" ca="1" si="1371"/>
        <v>694.3429153748026</v>
      </c>
      <c r="Q4675" s="47">
        <f ca="1">SUM(L$15:L4675)-SUM(M$15:M4675)</f>
        <v>0</v>
      </c>
      <c r="R4675" s="47" t="str">
        <f t="shared" ca="1" si="1372"/>
        <v>M4678</v>
      </c>
      <c r="S4675" s="40">
        <f t="shared" ca="1" si="1378"/>
        <v>0</v>
      </c>
      <c r="T4675" s="46">
        <f t="shared" ca="1" si="1379"/>
        <v>56</v>
      </c>
      <c r="X4675" s="74">
        <f t="shared" ca="1" si="1380"/>
        <v>-0.69434291537480264</v>
      </c>
      <c r="Y4675" s="75">
        <f t="shared" ca="1" si="1381"/>
        <v>-0.69434291537480264</v>
      </c>
      <c r="Z4675" s="74">
        <f t="shared" ca="1" si="1382"/>
        <v>0.49940248989558078</v>
      </c>
      <c r="AA4675" s="76">
        <f t="shared" ca="1" si="1383"/>
        <v>-694.3429153748026</v>
      </c>
      <c r="AB4675" s="76">
        <f t="shared" ca="1" si="1384"/>
        <v>499.4024898955808</v>
      </c>
    </row>
    <row r="4676" spans="1:28" x14ac:dyDescent="0.25">
      <c r="A4676" s="2">
        <f t="shared" si="1385"/>
        <v>12</v>
      </c>
      <c r="B4676" s="16">
        <f ca="1">VLOOKUP(A4676,PERIODS!$O$4:$P$33,2,FALSE)</f>
        <v>3.3000000000000002E-2</v>
      </c>
      <c r="C4676" s="15"/>
      <c r="D4676" s="18">
        <v>4662</v>
      </c>
      <c r="E4676" s="34">
        <f t="shared" ca="1" si="1387"/>
        <v>24939.54953732757</v>
      </c>
      <c r="F4676" s="34">
        <f t="shared" ca="1" si="1369"/>
        <v>3300</v>
      </c>
      <c r="G4676" s="69">
        <f t="shared" ca="1" si="1373"/>
        <v>0</v>
      </c>
      <c r="H4676" s="34">
        <f t="shared" ca="1" si="1374"/>
        <v>852.47456325651785</v>
      </c>
      <c r="I4676" s="34">
        <f t="shared" ca="1" si="1375"/>
        <v>4152.4745632565182</v>
      </c>
      <c r="J4676" s="18">
        <f ca="1">SUM(INDIRECT(ADDRESS(ROW(F4676),COLUMN(F4676),4)):INDIRECT(ADDRESS(ROW(F4676)+N$5-1,COLUMN(F4676),4)))</f>
        <v>23500</v>
      </c>
      <c r="K4676" s="18">
        <f t="shared" ca="1" si="1376"/>
        <v>0</v>
      </c>
      <c r="L4676" s="18">
        <f t="shared" ca="1" si="1386"/>
        <v>0</v>
      </c>
      <c r="M4676" s="18">
        <f t="shared" ca="1" si="1370"/>
        <v>0</v>
      </c>
      <c r="N4676" s="34">
        <f t="shared" ca="1" si="1377"/>
        <v>20787.074974071053</v>
      </c>
      <c r="P4676" s="18">
        <f t="shared" ca="1" si="1371"/>
        <v>852.47456325651785</v>
      </c>
      <c r="Q4676" s="47">
        <f ca="1">SUM(L$15:L4676)-SUM(M$15:M4676)</f>
        <v>0</v>
      </c>
      <c r="R4676" s="47" t="str">
        <f t="shared" ca="1" si="1372"/>
        <v>M4679</v>
      </c>
      <c r="S4676" s="40">
        <f t="shared" ca="1" si="1378"/>
        <v>0</v>
      </c>
      <c r="T4676" s="46">
        <f t="shared" ca="1" si="1379"/>
        <v>97</v>
      </c>
      <c r="X4676" s="74">
        <f t="shared" ca="1" si="1380"/>
        <v>0.85247456325651783</v>
      </c>
      <c r="Y4676" s="75">
        <f t="shared" ca="1" si="1381"/>
        <v>0.85247456325651783</v>
      </c>
      <c r="Z4676" s="74">
        <f t="shared" ca="1" si="1382"/>
        <v>2.3454436253422184</v>
      </c>
      <c r="AA4676" s="76">
        <f t="shared" ca="1" si="1383"/>
        <v>852.47456325651785</v>
      </c>
      <c r="AB4676" s="76">
        <f t="shared" ca="1" si="1384"/>
        <v>2345.4436253422182</v>
      </c>
    </row>
    <row r="4677" spans="1:28" x14ac:dyDescent="0.25">
      <c r="A4677" s="2">
        <f t="shared" si="1385"/>
        <v>13</v>
      </c>
      <c r="B4677" s="16">
        <f ca="1">VLOOKUP(A4677,PERIODS!$O$4:$P$33,2,FALSE)</f>
        <v>3.3000000000000002E-2</v>
      </c>
      <c r="C4677" s="15"/>
      <c r="D4677" s="18">
        <v>4663</v>
      </c>
      <c r="E4677" s="34">
        <f t="shared" ca="1" si="1387"/>
        <v>20787.074974071053</v>
      </c>
      <c r="F4677" s="34">
        <f t="shared" ca="1" si="1369"/>
        <v>3300</v>
      </c>
      <c r="G4677" s="69">
        <f t="shared" ca="1" si="1373"/>
        <v>0</v>
      </c>
      <c r="H4677" s="34">
        <f t="shared" ca="1" si="1374"/>
        <v>-519.32689562379073</v>
      </c>
      <c r="I4677" s="34">
        <f t="shared" ca="1" si="1375"/>
        <v>2780.6731043762093</v>
      </c>
      <c r="J4677" s="18">
        <f ca="1">SUM(INDIRECT(ADDRESS(ROW(F4677),COLUMN(F4677),4)):INDIRECT(ADDRESS(ROW(F4677)+N$5-1,COLUMN(F4677),4)))</f>
        <v>23700</v>
      </c>
      <c r="K4677" s="18">
        <f t="shared" ca="1" si="1376"/>
        <v>16350</v>
      </c>
      <c r="L4677" s="18">
        <f t="shared" ca="1" si="1386"/>
        <v>16350</v>
      </c>
      <c r="M4677" s="18">
        <f t="shared" ca="1" si="1370"/>
        <v>0</v>
      </c>
      <c r="N4677" s="34">
        <f t="shared" ca="1" si="1377"/>
        <v>18006.401869694844</v>
      </c>
      <c r="P4677" s="18">
        <f t="shared" ca="1" si="1371"/>
        <v>519.32689562379073</v>
      </c>
      <c r="Q4677" s="47">
        <f ca="1">SUM(L$15:L4677)-SUM(M$15:M4677)</f>
        <v>16350</v>
      </c>
      <c r="R4677" s="47" t="str">
        <f t="shared" ca="1" si="1372"/>
        <v>M4680</v>
      </c>
      <c r="S4677" s="40">
        <f t="shared" ca="1" si="1378"/>
        <v>0</v>
      </c>
      <c r="T4677" s="46">
        <f t="shared" ca="1" si="1379"/>
        <v>100</v>
      </c>
      <c r="X4677" s="74">
        <f t="shared" ca="1" si="1380"/>
        <v>-0.51932689562379075</v>
      </c>
      <c r="Y4677" s="75">
        <f t="shared" ca="1" si="1381"/>
        <v>-0.51932689562379075</v>
      </c>
      <c r="Z4677" s="74">
        <f t="shared" ca="1" si="1382"/>
        <v>0.59492085706256637</v>
      </c>
      <c r="AA4677" s="76">
        <f t="shared" ca="1" si="1383"/>
        <v>-519.32689562379073</v>
      </c>
      <c r="AB4677" s="76">
        <f t="shared" ca="1" si="1384"/>
        <v>594.92085706256637</v>
      </c>
    </row>
    <row r="4678" spans="1:28" x14ac:dyDescent="0.25">
      <c r="A4678" s="2">
        <f t="shared" si="1385"/>
        <v>14</v>
      </c>
      <c r="B4678" s="16">
        <f ca="1">VLOOKUP(A4678,PERIODS!$O$4:$P$33,2,FALSE)</f>
        <v>3.3000000000000002E-2</v>
      </c>
      <c r="C4678" s="15"/>
      <c r="D4678" s="18">
        <v>4664</v>
      </c>
      <c r="E4678" s="34">
        <f t="shared" ca="1" si="1387"/>
        <v>18006.401869694844</v>
      </c>
      <c r="F4678" s="34">
        <f t="shared" ca="1" si="1369"/>
        <v>3300</v>
      </c>
      <c r="G4678" s="69">
        <f t="shared" ca="1" si="1373"/>
        <v>0</v>
      </c>
      <c r="H4678" s="34">
        <f t="shared" ca="1" si="1374"/>
        <v>773.973534084466</v>
      </c>
      <c r="I4678" s="34">
        <f t="shared" ca="1" si="1375"/>
        <v>4073.9735340844659</v>
      </c>
      <c r="J4678" s="18">
        <f ca="1">SUM(INDIRECT(ADDRESS(ROW(F4678),COLUMN(F4678),4)):INDIRECT(ADDRESS(ROW(F4678)+N$5-1,COLUMN(F4678),4)))</f>
        <v>23900</v>
      </c>
      <c r="K4678" s="18">
        <f t="shared" ca="1" si="1376"/>
        <v>16350</v>
      </c>
      <c r="L4678" s="18">
        <f t="shared" ca="1" si="1386"/>
        <v>0</v>
      </c>
      <c r="M4678" s="18">
        <f t="shared" ca="1" si="1370"/>
        <v>0</v>
      </c>
      <c r="N4678" s="34">
        <f t="shared" ca="1" si="1377"/>
        <v>13932.428335610379</v>
      </c>
      <c r="P4678" s="18">
        <f t="shared" ca="1" si="1371"/>
        <v>773.973534084466</v>
      </c>
      <c r="Q4678" s="47">
        <f ca="1">SUM(L$15:L4678)-SUM(M$15:M4678)</f>
        <v>16350</v>
      </c>
      <c r="R4678" s="47" t="str">
        <f t="shared" ca="1" si="1372"/>
        <v>M4681</v>
      </c>
      <c r="S4678" s="40">
        <f t="shared" ca="1" si="1378"/>
        <v>0</v>
      </c>
      <c r="T4678" s="46">
        <f t="shared" ca="1" si="1379"/>
        <v>21</v>
      </c>
      <c r="X4678" s="74">
        <f t="shared" ca="1" si="1380"/>
        <v>0.77397353408446601</v>
      </c>
      <c r="Y4678" s="75">
        <f t="shared" ca="1" si="1381"/>
        <v>0.77397353408446601</v>
      </c>
      <c r="Z4678" s="74">
        <f t="shared" ca="1" si="1382"/>
        <v>2.1683652314601685</v>
      </c>
      <c r="AA4678" s="76">
        <f t="shared" ca="1" si="1383"/>
        <v>773.973534084466</v>
      </c>
      <c r="AB4678" s="76">
        <f t="shared" ca="1" si="1384"/>
        <v>2168.3652314601686</v>
      </c>
    </row>
    <row r="4679" spans="1:28" x14ac:dyDescent="0.25">
      <c r="A4679" s="2">
        <f t="shared" si="1385"/>
        <v>15</v>
      </c>
      <c r="B4679" s="16">
        <f ca="1">VLOOKUP(A4679,PERIODS!$O$4:$P$33,2,FALSE)</f>
        <v>3.3000000000000002E-2</v>
      </c>
      <c r="C4679" s="15"/>
      <c r="D4679" s="18">
        <v>4665</v>
      </c>
      <c r="E4679" s="34">
        <f t="shared" ca="1" si="1387"/>
        <v>13932.428335610379</v>
      </c>
      <c r="F4679" s="34">
        <f t="shared" ca="1" si="1369"/>
        <v>3300</v>
      </c>
      <c r="G4679" s="69">
        <f t="shared" ca="1" si="1373"/>
        <v>0</v>
      </c>
      <c r="H4679" s="34">
        <f t="shared" ca="1" si="1374"/>
        <v>-879.0640797535541</v>
      </c>
      <c r="I4679" s="34">
        <f t="shared" ca="1" si="1375"/>
        <v>2420.9359202464457</v>
      </c>
      <c r="J4679" s="18">
        <f ca="1">SUM(INDIRECT(ADDRESS(ROW(F4679),COLUMN(F4679),4)):INDIRECT(ADDRESS(ROW(F4679)+N$5-1,COLUMN(F4679),4)))</f>
        <v>24100</v>
      </c>
      <c r="K4679" s="18">
        <f t="shared" ca="1" si="1376"/>
        <v>16350</v>
      </c>
      <c r="L4679" s="18">
        <f t="shared" ca="1" si="1386"/>
        <v>0</v>
      </c>
      <c r="M4679" s="18">
        <f t="shared" ca="1" si="1370"/>
        <v>0</v>
      </c>
      <c r="N4679" s="34">
        <f t="shared" ca="1" si="1377"/>
        <v>11511.492415363933</v>
      </c>
      <c r="P4679" s="18">
        <f t="shared" ca="1" si="1371"/>
        <v>879.0640797535541</v>
      </c>
      <c r="Q4679" s="47">
        <f ca="1">SUM(L$15:L4679)-SUM(M$15:M4679)</f>
        <v>16350</v>
      </c>
      <c r="R4679" s="47" t="str">
        <f t="shared" ca="1" si="1372"/>
        <v>M4682</v>
      </c>
      <c r="S4679" s="40">
        <f t="shared" ca="1" si="1378"/>
        <v>0</v>
      </c>
      <c r="T4679" s="46">
        <f t="shared" ca="1" si="1379"/>
        <v>87</v>
      </c>
      <c r="X4679" s="74">
        <f t="shared" ca="1" si="1380"/>
        <v>-0.87906407975355405</v>
      </c>
      <c r="Y4679" s="75">
        <f t="shared" ca="1" si="1381"/>
        <v>-0.87906407975355405</v>
      </c>
      <c r="Z4679" s="74">
        <f t="shared" ca="1" si="1382"/>
        <v>0.41517129712705447</v>
      </c>
      <c r="AA4679" s="76">
        <f t="shared" ca="1" si="1383"/>
        <v>-879.0640797535541</v>
      </c>
      <c r="AB4679" s="76">
        <f t="shared" ca="1" si="1384"/>
        <v>415.17129712705446</v>
      </c>
    </row>
    <row r="4680" spans="1:28" x14ac:dyDescent="0.25">
      <c r="A4680" s="2">
        <f t="shared" si="1385"/>
        <v>16</v>
      </c>
      <c r="B4680" s="16">
        <f ca="1">VLOOKUP(A4680,PERIODS!$O$4:$P$33,2,FALSE)</f>
        <v>3.3000000000000002E-2</v>
      </c>
      <c r="C4680" s="15"/>
      <c r="D4680" s="18">
        <v>4666</v>
      </c>
      <c r="E4680" s="34">
        <f t="shared" ca="1" si="1387"/>
        <v>11511.492415363933</v>
      </c>
      <c r="F4680" s="34">
        <f t="shared" ca="1" si="1369"/>
        <v>3300</v>
      </c>
      <c r="G4680" s="69">
        <f t="shared" ca="1" si="1373"/>
        <v>0</v>
      </c>
      <c r="H4680" s="34">
        <f t="shared" ca="1" si="1374"/>
        <v>846.61327421254862</v>
      </c>
      <c r="I4680" s="34">
        <f t="shared" ca="1" si="1375"/>
        <v>4146.6132742125483</v>
      </c>
      <c r="J4680" s="18">
        <f ca="1">SUM(INDIRECT(ADDRESS(ROW(F4680),COLUMN(F4680),4)):INDIRECT(ADDRESS(ROW(F4680)+N$5-1,COLUMN(F4680),4)))</f>
        <v>24300</v>
      </c>
      <c r="K4680" s="18">
        <f t="shared" ca="1" si="1376"/>
        <v>0</v>
      </c>
      <c r="L4680" s="18">
        <f t="shared" ca="1" si="1386"/>
        <v>0</v>
      </c>
      <c r="M4680" s="18">
        <f t="shared" ca="1" si="1370"/>
        <v>16350</v>
      </c>
      <c r="N4680" s="34">
        <f t="shared" ca="1" si="1377"/>
        <v>23714.879141151385</v>
      </c>
      <c r="P4680" s="18">
        <f t="shared" ca="1" si="1371"/>
        <v>846.61327421254862</v>
      </c>
      <c r="Q4680" s="47">
        <f ca="1">SUM(L$15:L4680)-SUM(M$15:M4680)</f>
        <v>0</v>
      </c>
      <c r="R4680" s="47" t="str">
        <f t="shared" ca="1" si="1372"/>
        <v>M4683</v>
      </c>
      <c r="S4680" s="40">
        <f t="shared" ca="1" si="1378"/>
        <v>0</v>
      </c>
      <c r="T4680" s="46">
        <f t="shared" ca="1" si="1379"/>
        <v>74</v>
      </c>
      <c r="X4680" s="74">
        <f t="shared" ca="1" si="1380"/>
        <v>0.84661327421254862</v>
      </c>
      <c r="Y4680" s="75">
        <f t="shared" ca="1" si="1381"/>
        <v>0.84661327421254862</v>
      </c>
      <c r="Z4680" s="74">
        <f t="shared" ca="1" si="1382"/>
        <v>2.3317365122356586</v>
      </c>
      <c r="AA4680" s="76">
        <f t="shared" ca="1" si="1383"/>
        <v>846.61327421254862</v>
      </c>
      <c r="AB4680" s="76">
        <f t="shared" ca="1" si="1384"/>
        <v>2331.7365122356587</v>
      </c>
    </row>
    <row r="4681" spans="1:28" x14ac:dyDescent="0.25">
      <c r="A4681" s="2">
        <f t="shared" si="1385"/>
        <v>17</v>
      </c>
      <c r="B4681" s="16">
        <f ca="1">VLOOKUP(A4681,PERIODS!$O$4:$P$33,2,FALSE)</f>
        <v>3.5000000000000003E-2</v>
      </c>
      <c r="C4681" s="15"/>
      <c r="D4681" s="18">
        <v>4667</v>
      </c>
      <c r="E4681" s="34">
        <f t="shared" ca="1" si="1387"/>
        <v>23714.879141151385</v>
      </c>
      <c r="F4681" s="34">
        <f t="shared" ca="1" si="1369"/>
        <v>3500.0000000000005</v>
      </c>
      <c r="G4681" s="69">
        <f t="shared" ca="1" si="1373"/>
        <v>0</v>
      </c>
      <c r="H4681" s="34">
        <f t="shared" ca="1" si="1374"/>
        <v>1868.1834822467176</v>
      </c>
      <c r="I4681" s="34">
        <f t="shared" ca="1" si="1375"/>
        <v>5368.1834822467181</v>
      </c>
      <c r="J4681" s="18">
        <f ca="1">SUM(INDIRECT(ADDRESS(ROW(F4681),COLUMN(F4681),4)):INDIRECT(ADDRESS(ROW(F4681)+N$5-1,COLUMN(F4681),4)))</f>
        <v>24500.000000000004</v>
      </c>
      <c r="K4681" s="18">
        <f t="shared" ca="1" si="1376"/>
        <v>16350</v>
      </c>
      <c r="L4681" s="18">
        <f t="shared" ca="1" si="1386"/>
        <v>16350</v>
      </c>
      <c r="M4681" s="18">
        <f t="shared" ca="1" si="1370"/>
        <v>0</v>
      </c>
      <c r="N4681" s="34">
        <f t="shared" ca="1" si="1377"/>
        <v>18346.695658904668</v>
      </c>
      <c r="P4681" s="18">
        <f t="shared" ca="1" si="1371"/>
        <v>1868.1834822467176</v>
      </c>
      <c r="Q4681" s="47">
        <f ca="1">SUM(L$15:L4681)-SUM(M$15:M4681)</f>
        <v>16350</v>
      </c>
      <c r="R4681" s="47" t="str">
        <f t="shared" ca="1" si="1372"/>
        <v>M4684</v>
      </c>
      <c r="S4681" s="40">
        <f t="shared" ca="1" si="1378"/>
        <v>0</v>
      </c>
      <c r="T4681" s="46">
        <f t="shared" ca="1" si="1379"/>
        <v>7</v>
      </c>
      <c r="X4681" s="74">
        <f t="shared" ca="1" si="1380"/>
        <v>1.8681834822467176</v>
      </c>
      <c r="Y4681" s="75">
        <f t="shared" ca="1" si="1381"/>
        <v>1.8681834822467176</v>
      </c>
      <c r="Z4681" s="74">
        <f t="shared" ca="1" si="1382"/>
        <v>6.4765209920449802</v>
      </c>
      <c r="AA4681" s="76">
        <f t="shared" ca="1" si="1383"/>
        <v>1868.1834822467176</v>
      </c>
      <c r="AB4681" s="76">
        <f t="shared" ca="1" si="1384"/>
        <v>6476.5209920449806</v>
      </c>
    </row>
    <row r="4682" spans="1:28" x14ac:dyDescent="0.25">
      <c r="A4682" s="2">
        <f t="shared" si="1385"/>
        <v>18</v>
      </c>
      <c r="B4682" s="16">
        <f ca="1">VLOOKUP(A4682,PERIODS!$O$4:$P$33,2,FALSE)</f>
        <v>3.5000000000000003E-2</v>
      </c>
      <c r="C4682" s="15"/>
      <c r="D4682" s="18">
        <v>4668</v>
      </c>
      <c r="E4682" s="34">
        <f t="shared" ca="1" si="1387"/>
        <v>18346.695658904668</v>
      </c>
      <c r="F4682" s="34">
        <f t="shared" ca="1" si="1369"/>
        <v>3500.0000000000005</v>
      </c>
      <c r="G4682" s="69">
        <f t="shared" ca="1" si="1373"/>
        <v>0</v>
      </c>
      <c r="H4682" s="34">
        <f t="shared" ca="1" si="1374"/>
        <v>-1077.3928284412582</v>
      </c>
      <c r="I4682" s="34">
        <f t="shared" ca="1" si="1375"/>
        <v>2422.6071715587423</v>
      </c>
      <c r="J4682" s="18">
        <f ca="1">SUM(INDIRECT(ADDRESS(ROW(F4682),COLUMN(F4682),4)):INDIRECT(ADDRESS(ROW(F4682)+N$5-1,COLUMN(F4682),4)))</f>
        <v>24500.000000000004</v>
      </c>
      <c r="K4682" s="18">
        <f t="shared" ca="1" si="1376"/>
        <v>16350</v>
      </c>
      <c r="L4682" s="18">
        <f t="shared" ca="1" si="1386"/>
        <v>0</v>
      </c>
      <c r="M4682" s="18">
        <f t="shared" ca="1" si="1370"/>
        <v>0</v>
      </c>
      <c r="N4682" s="34">
        <f t="shared" ca="1" si="1377"/>
        <v>15924.088487345925</v>
      </c>
      <c r="P4682" s="18">
        <f t="shared" ca="1" si="1371"/>
        <v>1077.3928284412582</v>
      </c>
      <c r="Q4682" s="47">
        <f ca="1">SUM(L$15:L4682)-SUM(M$15:M4682)</f>
        <v>16350</v>
      </c>
      <c r="R4682" s="47" t="str">
        <f t="shared" ca="1" si="1372"/>
        <v>M4685</v>
      </c>
      <c r="S4682" s="40">
        <f t="shared" ca="1" si="1378"/>
        <v>0</v>
      </c>
      <c r="T4682" s="46">
        <f t="shared" ca="1" si="1379"/>
        <v>8</v>
      </c>
      <c r="X4682" s="74">
        <f t="shared" ca="1" si="1380"/>
        <v>-1.0773928284412582</v>
      </c>
      <c r="Y4682" s="75">
        <f t="shared" ca="1" si="1381"/>
        <v>-1.0773928284412582</v>
      </c>
      <c r="Z4682" s="74">
        <f t="shared" ca="1" si="1382"/>
        <v>0.34048206461829938</v>
      </c>
      <c r="AA4682" s="76">
        <f t="shared" ca="1" si="1383"/>
        <v>-1077.3928284412582</v>
      </c>
      <c r="AB4682" s="76">
        <f t="shared" ca="1" si="1384"/>
        <v>340.48206461829938</v>
      </c>
    </row>
    <row r="4683" spans="1:28" x14ac:dyDescent="0.25">
      <c r="A4683" s="2">
        <f t="shared" si="1385"/>
        <v>19</v>
      </c>
      <c r="B4683" s="16">
        <f ca="1">VLOOKUP(A4683,PERIODS!$O$4:$P$33,2,FALSE)</f>
        <v>3.5000000000000003E-2</v>
      </c>
      <c r="C4683" s="15"/>
      <c r="D4683" s="18">
        <v>4669</v>
      </c>
      <c r="E4683" s="34">
        <f t="shared" ca="1" si="1387"/>
        <v>15924.088487345925</v>
      </c>
      <c r="F4683" s="34">
        <f t="shared" ca="1" si="1369"/>
        <v>3500.0000000000005</v>
      </c>
      <c r="G4683" s="69">
        <f t="shared" ca="1" si="1373"/>
        <v>0</v>
      </c>
      <c r="H4683" s="34">
        <f t="shared" ca="1" si="1374"/>
        <v>1585.4429799102193</v>
      </c>
      <c r="I4683" s="34">
        <f t="shared" ca="1" si="1375"/>
        <v>5085.4429799102199</v>
      </c>
      <c r="J4683" s="18">
        <f ca="1">SUM(INDIRECT(ADDRESS(ROW(F4683),COLUMN(F4683),4)):INDIRECT(ADDRESS(ROW(F4683)+N$5-1,COLUMN(F4683),4)))</f>
        <v>24500.000000000004</v>
      </c>
      <c r="K4683" s="18">
        <f t="shared" ca="1" si="1376"/>
        <v>16350</v>
      </c>
      <c r="L4683" s="18">
        <f t="shared" ca="1" si="1386"/>
        <v>0</v>
      </c>
      <c r="M4683" s="18">
        <f t="shared" ca="1" si="1370"/>
        <v>0</v>
      </c>
      <c r="N4683" s="34">
        <f t="shared" ca="1" si="1377"/>
        <v>10838.645507435705</v>
      </c>
      <c r="P4683" s="18">
        <f t="shared" ca="1" si="1371"/>
        <v>1585.4429799102193</v>
      </c>
      <c r="Q4683" s="47">
        <f ca="1">SUM(L$15:L4683)-SUM(M$15:M4683)</f>
        <v>16350</v>
      </c>
      <c r="R4683" s="47" t="str">
        <f t="shared" ca="1" si="1372"/>
        <v>M4686</v>
      </c>
      <c r="S4683" s="40">
        <f t="shared" ca="1" si="1378"/>
        <v>0</v>
      </c>
      <c r="T4683" s="46">
        <f t="shared" ca="1" si="1379"/>
        <v>40</v>
      </c>
      <c r="X4683" s="74">
        <f t="shared" ca="1" si="1380"/>
        <v>1.5854429799102192</v>
      </c>
      <c r="Y4683" s="75">
        <f t="shared" ca="1" si="1381"/>
        <v>1.5854429799102192</v>
      </c>
      <c r="Z4683" s="74">
        <f t="shared" ca="1" si="1382"/>
        <v>4.8814532853748194</v>
      </c>
      <c r="AA4683" s="76">
        <f t="shared" ca="1" si="1383"/>
        <v>1585.4429799102193</v>
      </c>
      <c r="AB4683" s="76">
        <f t="shared" ca="1" si="1384"/>
        <v>4881.4532853748196</v>
      </c>
    </row>
    <row r="4684" spans="1:28" x14ac:dyDescent="0.25">
      <c r="A4684" s="2">
        <f t="shared" si="1385"/>
        <v>20</v>
      </c>
      <c r="B4684" s="16">
        <f ca="1">VLOOKUP(A4684,PERIODS!$O$4:$P$33,2,FALSE)</f>
        <v>3.5000000000000003E-2</v>
      </c>
      <c r="C4684" s="15"/>
      <c r="D4684" s="18">
        <v>4670</v>
      </c>
      <c r="E4684" s="34">
        <f t="shared" ca="1" si="1387"/>
        <v>10838.645507435705</v>
      </c>
      <c r="F4684" s="34">
        <f t="shared" ca="1" si="1369"/>
        <v>3500.0000000000005</v>
      </c>
      <c r="G4684" s="69">
        <f t="shared" ca="1" si="1373"/>
        <v>0</v>
      </c>
      <c r="H4684" s="34">
        <f t="shared" ca="1" si="1374"/>
        <v>163.71313497012184</v>
      </c>
      <c r="I4684" s="34">
        <f t="shared" ca="1" si="1375"/>
        <v>3663.7131349701222</v>
      </c>
      <c r="J4684" s="18">
        <f ca="1">SUM(INDIRECT(ADDRESS(ROW(F4684),COLUMN(F4684),4)):INDIRECT(ADDRESS(ROW(F4684)+N$5-1,COLUMN(F4684),4)))</f>
        <v>24500.000000000004</v>
      </c>
      <c r="K4684" s="18">
        <f t="shared" ca="1" si="1376"/>
        <v>0</v>
      </c>
      <c r="L4684" s="18">
        <f t="shared" ca="1" si="1386"/>
        <v>0</v>
      </c>
      <c r="M4684" s="18">
        <f t="shared" ca="1" si="1370"/>
        <v>16350</v>
      </c>
      <c r="N4684" s="34">
        <f t="shared" ca="1" si="1377"/>
        <v>23524.932372465584</v>
      </c>
      <c r="P4684" s="18">
        <f t="shared" ca="1" si="1371"/>
        <v>163.71313497012184</v>
      </c>
      <c r="Q4684" s="47">
        <f ca="1">SUM(L$15:L4684)-SUM(M$15:M4684)</f>
        <v>0</v>
      </c>
      <c r="R4684" s="47" t="str">
        <f t="shared" ca="1" si="1372"/>
        <v>M4687</v>
      </c>
      <c r="S4684" s="40">
        <f t="shared" ca="1" si="1378"/>
        <v>0</v>
      </c>
      <c r="T4684" s="46">
        <f t="shared" ca="1" si="1379"/>
        <v>40</v>
      </c>
      <c r="X4684" s="74">
        <f t="shared" ca="1" si="1380"/>
        <v>0.16371313497012185</v>
      </c>
      <c r="Y4684" s="75">
        <f t="shared" ca="1" si="1381"/>
        <v>0.16371313497012185</v>
      </c>
      <c r="Z4684" s="74">
        <f t="shared" ca="1" si="1382"/>
        <v>1.1778763750819234</v>
      </c>
      <c r="AA4684" s="76">
        <f t="shared" ca="1" si="1383"/>
        <v>163.71313497012184</v>
      </c>
      <c r="AB4684" s="76">
        <f t="shared" ca="1" si="1384"/>
        <v>1177.8763750819235</v>
      </c>
    </row>
    <row r="4685" spans="1:28" x14ac:dyDescent="0.25">
      <c r="A4685" s="2">
        <f t="shared" si="1385"/>
        <v>21</v>
      </c>
      <c r="B4685" s="16">
        <f ca="1">VLOOKUP(A4685,PERIODS!$O$4:$P$33,2,FALSE)</f>
        <v>3.5000000000000003E-2</v>
      </c>
      <c r="C4685" s="15"/>
      <c r="D4685" s="18">
        <v>4671</v>
      </c>
      <c r="E4685" s="34">
        <f t="shared" ca="1" si="1387"/>
        <v>23524.932372465584</v>
      </c>
      <c r="F4685" s="34">
        <f t="shared" ca="1" si="1369"/>
        <v>3500.0000000000005</v>
      </c>
      <c r="G4685" s="69">
        <f t="shared" ca="1" si="1373"/>
        <v>0</v>
      </c>
      <c r="H4685" s="34">
        <f t="shared" ca="1" si="1374"/>
        <v>-112.45751135613851</v>
      </c>
      <c r="I4685" s="34">
        <f t="shared" ca="1" si="1375"/>
        <v>3387.5424886438618</v>
      </c>
      <c r="J4685" s="18">
        <f ca="1">SUM(INDIRECT(ADDRESS(ROW(F4685),COLUMN(F4685),4)):INDIRECT(ADDRESS(ROW(F4685)+N$5-1,COLUMN(F4685),4)))</f>
        <v>24500.000000000004</v>
      </c>
      <c r="K4685" s="18">
        <f t="shared" ca="1" si="1376"/>
        <v>16350</v>
      </c>
      <c r="L4685" s="18">
        <f t="shared" ca="1" si="1386"/>
        <v>16350</v>
      </c>
      <c r="M4685" s="18">
        <f t="shared" ca="1" si="1370"/>
        <v>0</v>
      </c>
      <c r="N4685" s="34">
        <f t="shared" ca="1" si="1377"/>
        <v>20137.389883821721</v>
      </c>
      <c r="P4685" s="18">
        <f t="shared" ca="1" si="1371"/>
        <v>112.45751135613851</v>
      </c>
      <c r="Q4685" s="47">
        <f ca="1">SUM(L$15:L4685)-SUM(M$15:M4685)</f>
        <v>16350</v>
      </c>
      <c r="R4685" s="47" t="str">
        <f t="shared" ca="1" si="1372"/>
        <v>M4688</v>
      </c>
      <c r="S4685" s="40">
        <f t="shared" ca="1" si="1378"/>
        <v>0</v>
      </c>
      <c r="T4685" s="46">
        <f t="shared" ca="1" si="1379"/>
        <v>80</v>
      </c>
      <c r="X4685" s="74">
        <f t="shared" ca="1" si="1380"/>
        <v>-0.11245751135613852</v>
      </c>
      <c r="Y4685" s="75">
        <f t="shared" ca="1" si="1381"/>
        <v>-0.11245751135613852</v>
      </c>
      <c r="Z4685" s="74">
        <f t="shared" ca="1" si="1382"/>
        <v>0.89363531565456289</v>
      </c>
      <c r="AA4685" s="76">
        <f t="shared" ca="1" si="1383"/>
        <v>-112.45751135613851</v>
      </c>
      <c r="AB4685" s="76">
        <f t="shared" ca="1" si="1384"/>
        <v>893.63531565456287</v>
      </c>
    </row>
    <row r="4686" spans="1:28" x14ac:dyDescent="0.25">
      <c r="A4686" s="2">
        <f t="shared" si="1385"/>
        <v>22</v>
      </c>
      <c r="B4686" s="16">
        <f ca="1">VLOOKUP(A4686,PERIODS!$O$4:$P$33,2,FALSE)</f>
        <v>3.5000000000000003E-2</v>
      </c>
      <c r="C4686" s="15"/>
      <c r="D4686" s="18">
        <v>4672</v>
      </c>
      <c r="E4686" s="34">
        <f t="shared" ca="1" si="1387"/>
        <v>20137.389883821721</v>
      </c>
      <c r="F4686" s="34">
        <f t="shared" ca="1" si="1369"/>
        <v>3500.0000000000005</v>
      </c>
      <c r="G4686" s="69">
        <f t="shared" ca="1" si="1373"/>
        <v>0</v>
      </c>
      <c r="H4686" s="34">
        <f t="shared" ca="1" si="1374"/>
        <v>-1427.1600668216533</v>
      </c>
      <c r="I4686" s="34">
        <f t="shared" ca="1" si="1375"/>
        <v>2072.8399331783471</v>
      </c>
      <c r="J4686" s="18">
        <f ca="1">SUM(INDIRECT(ADDRESS(ROW(F4686),COLUMN(F4686),4)):INDIRECT(ADDRESS(ROW(F4686)+N$5-1,COLUMN(F4686),4)))</f>
        <v>25000.000000000004</v>
      </c>
      <c r="K4686" s="18">
        <f t="shared" ca="1" si="1376"/>
        <v>16350</v>
      </c>
      <c r="L4686" s="18">
        <f t="shared" ca="1" si="1386"/>
        <v>0</v>
      </c>
      <c r="M4686" s="18">
        <f t="shared" ca="1" si="1370"/>
        <v>0</v>
      </c>
      <c r="N4686" s="34">
        <f t="shared" ca="1" si="1377"/>
        <v>18064.549950643373</v>
      </c>
      <c r="P4686" s="18">
        <f t="shared" ca="1" si="1371"/>
        <v>1427.1600668216533</v>
      </c>
      <c r="Q4686" s="47">
        <f ca="1">SUM(L$15:L4686)-SUM(M$15:M4686)</f>
        <v>16350</v>
      </c>
      <c r="R4686" s="47" t="str">
        <f t="shared" ca="1" si="1372"/>
        <v>M4689</v>
      </c>
      <c r="S4686" s="40">
        <f t="shared" ca="1" si="1378"/>
        <v>0</v>
      </c>
      <c r="T4686" s="46">
        <f t="shared" ca="1" si="1379"/>
        <v>32</v>
      </c>
      <c r="X4686" s="74">
        <f t="shared" ca="1" si="1380"/>
        <v>-1.4271600668216533</v>
      </c>
      <c r="Y4686" s="75">
        <f t="shared" ca="1" si="1381"/>
        <v>-1.4271600668216533</v>
      </c>
      <c r="Z4686" s="74">
        <f t="shared" ca="1" si="1382"/>
        <v>0.23998950954571494</v>
      </c>
      <c r="AA4686" s="76">
        <f t="shared" ca="1" si="1383"/>
        <v>-1427.1600668216533</v>
      </c>
      <c r="AB4686" s="76">
        <f t="shared" ca="1" si="1384"/>
        <v>239.98950954571492</v>
      </c>
    </row>
    <row r="4687" spans="1:28" x14ac:dyDescent="0.25">
      <c r="A4687" s="2">
        <f t="shared" si="1385"/>
        <v>23</v>
      </c>
      <c r="B4687" s="16">
        <f ca="1">VLOOKUP(A4687,PERIODS!$O$4:$P$33,2,FALSE)</f>
        <v>3.5000000000000003E-2</v>
      </c>
      <c r="C4687" s="15"/>
      <c r="D4687" s="18">
        <v>4673</v>
      </c>
      <c r="E4687" s="34">
        <f t="shared" ca="1" si="1387"/>
        <v>18064.549950643373</v>
      </c>
      <c r="F4687" s="34">
        <f t="shared" ref="F4687:F4750" ca="1" si="1388">F$2*B4687</f>
        <v>3500.0000000000005</v>
      </c>
      <c r="G4687" s="69">
        <f t="shared" ca="1" si="1373"/>
        <v>0</v>
      </c>
      <c r="H4687" s="34">
        <f t="shared" ca="1" si="1374"/>
        <v>-1823.3587492435133</v>
      </c>
      <c r="I4687" s="34">
        <f t="shared" ca="1" si="1375"/>
        <v>1676.6412507564871</v>
      </c>
      <c r="J4687" s="18">
        <f ca="1">SUM(INDIRECT(ADDRESS(ROW(F4687),COLUMN(F4687),4)):INDIRECT(ADDRESS(ROW(F4687)+N$5-1,COLUMN(F4687),4)))</f>
        <v>25500.000000000004</v>
      </c>
      <c r="K4687" s="18">
        <f t="shared" ca="1" si="1376"/>
        <v>16350</v>
      </c>
      <c r="L4687" s="18">
        <f t="shared" ca="1" si="1386"/>
        <v>0</v>
      </c>
      <c r="M4687" s="18">
        <f t="shared" ref="M4687:M4750" ca="1" si="1389">SUMIF($R$15:$R$8014,ADDRESS(ROW(M4687),COLUMN(M4687),4),$L$15:$L$8014)</f>
        <v>0</v>
      </c>
      <c r="N4687" s="34">
        <f t="shared" ca="1" si="1377"/>
        <v>16387.908699886888</v>
      </c>
      <c r="P4687" s="18">
        <f t="shared" ref="P4687:P4750" ca="1" si="1390">ABS(H4687)</f>
        <v>1823.3587492435133</v>
      </c>
      <c r="Q4687" s="47">
        <f ca="1">SUM(L$15:L4687)-SUM(M$15:M4687)</f>
        <v>16350</v>
      </c>
      <c r="R4687" s="47" t="str">
        <f t="shared" ref="R4687:R4750" ca="1" si="1391">ADDRESS(ROW(M4687)+$N$3+RANDBETWEEN(-$N$4,$N$4),COLUMN(M4687),4)</f>
        <v>M4690</v>
      </c>
      <c r="S4687" s="40">
        <f t="shared" ca="1" si="1378"/>
        <v>0</v>
      </c>
      <c r="T4687" s="46">
        <f t="shared" ca="1" si="1379"/>
        <v>12</v>
      </c>
      <c r="X4687" s="74">
        <f t="shared" ca="1" si="1380"/>
        <v>-1.8233587492435133</v>
      </c>
      <c r="Y4687" s="75">
        <f t="shared" ca="1" si="1381"/>
        <v>-1.8233587492435133</v>
      </c>
      <c r="Z4687" s="74">
        <f t="shared" ca="1" si="1382"/>
        <v>0.16148245996531435</v>
      </c>
      <c r="AA4687" s="76">
        <f t="shared" ca="1" si="1383"/>
        <v>-1823.3587492435133</v>
      </c>
      <c r="AB4687" s="76">
        <f t="shared" ca="1" si="1384"/>
        <v>161.48245996531435</v>
      </c>
    </row>
    <row r="4688" spans="1:28" x14ac:dyDescent="0.25">
      <c r="A4688" s="2">
        <f t="shared" si="1385"/>
        <v>24</v>
      </c>
      <c r="B4688" s="16">
        <f ca="1">VLOOKUP(A4688,PERIODS!$O$4:$P$33,2,FALSE)</f>
        <v>3.5000000000000003E-2</v>
      </c>
      <c r="C4688" s="15"/>
      <c r="D4688" s="18">
        <v>4674</v>
      </c>
      <c r="E4688" s="34">
        <f t="shared" ca="1" si="1387"/>
        <v>16387.908699886888</v>
      </c>
      <c r="F4688" s="34">
        <f t="shared" ca="1" si="1388"/>
        <v>3500.0000000000005</v>
      </c>
      <c r="G4688" s="69">
        <f t="shared" ref="G4688:G4751" ca="1" si="1392">((2*RAND()*$F$5)-$F$5)*E4688</f>
        <v>0</v>
      </c>
      <c r="H4688" s="34">
        <f t="shared" ref="H4688:H4751" ca="1" si="1393">IF($S$3="NORM",AA4688,IF($S$3="LOGNORM",AB4688,0))</f>
        <v>-522.816746769735</v>
      </c>
      <c r="I4688" s="34">
        <f t="shared" ref="I4688:I4751" ca="1" si="1394">IF(F4688+H4688&lt;0,0,F4688+H4688)</f>
        <v>2977.1832532302656</v>
      </c>
      <c r="J4688" s="18">
        <f ca="1">SUM(INDIRECT(ADDRESS(ROW(F4688),COLUMN(F4688),4)):INDIRECT(ADDRESS(ROW(F4688)+N$5-1,COLUMN(F4688),4)))</f>
        <v>26000</v>
      </c>
      <c r="K4688" s="18">
        <f t="shared" ref="K4688:K4751" ca="1" si="1395">Q4688</f>
        <v>0</v>
      </c>
      <c r="L4688" s="18">
        <f t="shared" ca="1" si="1386"/>
        <v>0</v>
      </c>
      <c r="M4688" s="18">
        <f t="shared" ca="1" si="1389"/>
        <v>16350</v>
      </c>
      <c r="N4688" s="34">
        <f t="shared" ref="N4688:N4751" ca="1" si="1396">E4688+G4688-I4688+M4688-S4688</f>
        <v>29760.725446656623</v>
      </c>
      <c r="P4688" s="18">
        <f t="shared" ca="1" si="1390"/>
        <v>522.816746769735</v>
      </c>
      <c r="Q4688" s="47">
        <f ca="1">SUM(L$15:L4688)-SUM(M$15:M4688)</f>
        <v>0</v>
      </c>
      <c r="R4688" s="47" t="str">
        <f t="shared" ca="1" si="1391"/>
        <v>M4691</v>
      </c>
      <c r="S4688" s="40">
        <f t="shared" ref="S4688:S4751" ca="1" si="1397">IF(T4688&gt;N$6*100,M4688,0)</f>
        <v>0</v>
      </c>
      <c r="T4688" s="46">
        <f t="shared" ref="T4688:T4751" ca="1" si="1398">RANDBETWEEN(0,100)</f>
        <v>13</v>
      </c>
      <c r="X4688" s="74">
        <f t="shared" ref="X4688:X4751" ca="1" si="1399">NORMINV(RAND(),0,1)</f>
        <v>-0.522816746769735</v>
      </c>
      <c r="Y4688" s="75">
        <f t="shared" ref="Y4688:Y4751" ca="1" si="1400">IF(AND(X4688&gt;$F$6,$F$6&gt;0),$F$6,X4688)</f>
        <v>-0.522816746769735</v>
      </c>
      <c r="Z4688" s="74">
        <f t="shared" ref="Z4688:Z4751" ca="1" si="1401">EXP(Y4688)</f>
        <v>0.59284829040585396</v>
      </c>
      <c r="AA4688" s="76">
        <f t="shared" ref="AA4688:AA4751" ca="1" si="1402">$F$3*Y4688</f>
        <v>-522.816746769735</v>
      </c>
      <c r="AB4688" s="76">
        <f t="shared" ref="AB4688:AB4751" ca="1" si="1403">$F$3*Z4688</f>
        <v>592.84829040585396</v>
      </c>
    </row>
    <row r="4689" spans="1:28" x14ac:dyDescent="0.25">
      <c r="A4689" s="2">
        <f t="shared" ref="A4689:A4752" si="1404">IF(AND(A4688=12,OR(A$14="MS",A$14="M0")),1,IF(AND(A4688=4,OR(A$14="WS",A$14="W0")),1,IF(AND(A4688=30,OR(A$14="DS",A$14="D0")),1,A4688+1)))</f>
        <v>25</v>
      </c>
      <c r="B4689" s="16">
        <f ca="1">VLOOKUP(A4689,PERIODS!$O$4:$P$33,2,FALSE)</f>
        <v>3.5000000000000003E-2</v>
      </c>
      <c r="C4689" s="15"/>
      <c r="D4689" s="18">
        <v>4675</v>
      </c>
      <c r="E4689" s="34">
        <f t="shared" ca="1" si="1387"/>
        <v>29760.725446656623</v>
      </c>
      <c r="F4689" s="34">
        <f t="shared" ca="1" si="1388"/>
        <v>3500.0000000000005</v>
      </c>
      <c r="G4689" s="69">
        <f t="shared" ca="1" si="1392"/>
        <v>0</v>
      </c>
      <c r="H4689" s="34">
        <f t="shared" ca="1" si="1393"/>
        <v>177.43139411567751</v>
      </c>
      <c r="I4689" s="34">
        <f t="shared" ca="1" si="1394"/>
        <v>3677.4313941156779</v>
      </c>
      <c r="J4689" s="18">
        <f ca="1">SUM(INDIRECT(ADDRESS(ROW(F4689),COLUMN(F4689),4)):INDIRECT(ADDRESS(ROW(F4689)+N$5-1,COLUMN(F4689),4)))</f>
        <v>24900</v>
      </c>
      <c r="K4689" s="18">
        <f t="shared" ca="1" si="1395"/>
        <v>0</v>
      </c>
      <c r="L4689" s="18">
        <f t="shared" ref="L4689:L4752" ca="1" si="1405">IF((E4689+K4688)&lt;J4689,N$2,0)</f>
        <v>0</v>
      </c>
      <c r="M4689" s="18">
        <f t="shared" ca="1" si="1389"/>
        <v>0</v>
      </c>
      <c r="N4689" s="34">
        <f t="shared" ca="1" si="1396"/>
        <v>26083.294052540943</v>
      </c>
      <c r="P4689" s="18">
        <f t="shared" ca="1" si="1390"/>
        <v>177.43139411567751</v>
      </c>
      <c r="Q4689" s="47">
        <f ca="1">SUM(L$15:L4689)-SUM(M$15:M4689)</f>
        <v>0</v>
      </c>
      <c r="R4689" s="47" t="str">
        <f t="shared" ca="1" si="1391"/>
        <v>M4692</v>
      </c>
      <c r="S4689" s="40">
        <f t="shared" ca="1" si="1397"/>
        <v>0</v>
      </c>
      <c r="T4689" s="46">
        <f t="shared" ca="1" si="1398"/>
        <v>23</v>
      </c>
      <c r="X4689" s="74">
        <f t="shared" ca="1" si="1399"/>
        <v>0.17743139411567752</v>
      </c>
      <c r="Y4689" s="75">
        <f t="shared" ca="1" si="1400"/>
        <v>0.17743139411567752</v>
      </c>
      <c r="Z4689" s="74">
        <f t="shared" ca="1" si="1401"/>
        <v>1.1941461296408769</v>
      </c>
      <c r="AA4689" s="76">
        <f t="shared" ca="1" si="1402"/>
        <v>177.43139411567751</v>
      </c>
      <c r="AB4689" s="76">
        <f t="shared" ca="1" si="1403"/>
        <v>1194.1461296408768</v>
      </c>
    </row>
    <row r="4690" spans="1:28" x14ac:dyDescent="0.25">
      <c r="A4690" s="2">
        <f t="shared" si="1404"/>
        <v>26</v>
      </c>
      <c r="B4690" s="16">
        <f ca="1">VLOOKUP(A4690,PERIODS!$O$4:$P$33,2,FALSE)</f>
        <v>3.5000000000000003E-2</v>
      </c>
      <c r="C4690" s="15"/>
      <c r="D4690" s="18">
        <v>4676</v>
      </c>
      <c r="E4690" s="34">
        <f t="shared" ca="1" si="1387"/>
        <v>26083.294052540943</v>
      </c>
      <c r="F4690" s="34">
        <f t="shared" ca="1" si="1388"/>
        <v>3500.0000000000005</v>
      </c>
      <c r="G4690" s="69">
        <f t="shared" ca="1" si="1392"/>
        <v>0</v>
      </c>
      <c r="H4690" s="34">
        <f t="shared" ca="1" si="1393"/>
        <v>-1176.8753983948618</v>
      </c>
      <c r="I4690" s="34">
        <f t="shared" ca="1" si="1394"/>
        <v>2323.1246016051387</v>
      </c>
      <c r="J4690" s="18">
        <f ca="1">SUM(INDIRECT(ADDRESS(ROW(F4690),COLUMN(F4690),4)):INDIRECT(ADDRESS(ROW(F4690)+N$5-1,COLUMN(F4690),4)))</f>
        <v>23900</v>
      </c>
      <c r="K4690" s="18">
        <f t="shared" ca="1" si="1395"/>
        <v>0</v>
      </c>
      <c r="L4690" s="18">
        <f t="shared" ca="1" si="1405"/>
        <v>0</v>
      </c>
      <c r="M4690" s="18">
        <f t="shared" ca="1" si="1389"/>
        <v>0</v>
      </c>
      <c r="N4690" s="34">
        <f t="shared" ca="1" si="1396"/>
        <v>23760.169450935806</v>
      </c>
      <c r="P4690" s="18">
        <f t="shared" ca="1" si="1390"/>
        <v>1176.8753983948618</v>
      </c>
      <c r="Q4690" s="47">
        <f ca="1">SUM(L$15:L4690)-SUM(M$15:M4690)</f>
        <v>0</v>
      </c>
      <c r="R4690" s="47" t="str">
        <f t="shared" ca="1" si="1391"/>
        <v>M4693</v>
      </c>
      <c r="S4690" s="40">
        <f t="shared" ca="1" si="1397"/>
        <v>0</v>
      </c>
      <c r="T4690" s="46">
        <f t="shared" ca="1" si="1398"/>
        <v>65</v>
      </c>
      <c r="X4690" s="74">
        <f t="shared" ca="1" si="1399"/>
        <v>-1.1768753983948619</v>
      </c>
      <c r="Y4690" s="75">
        <f t="shared" ca="1" si="1400"/>
        <v>-1.1768753983948619</v>
      </c>
      <c r="Z4690" s="74">
        <f t="shared" ca="1" si="1401"/>
        <v>0.30824036380644626</v>
      </c>
      <c r="AA4690" s="76">
        <f t="shared" ca="1" si="1402"/>
        <v>-1176.8753983948618</v>
      </c>
      <c r="AB4690" s="76">
        <f t="shared" ca="1" si="1403"/>
        <v>308.24036380644628</v>
      </c>
    </row>
    <row r="4691" spans="1:28" x14ac:dyDescent="0.25">
      <c r="A4691" s="2">
        <f t="shared" si="1404"/>
        <v>27</v>
      </c>
      <c r="B4691" s="16">
        <f ca="1">VLOOKUP(A4691,PERIODS!$O$4:$P$33,2,FALSE)</f>
        <v>3.5000000000000003E-2</v>
      </c>
      <c r="C4691" s="15"/>
      <c r="D4691" s="18">
        <v>4677</v>
      </c>
      <c r="E4691" s="34">
        <f t="shared" ca="1" si="1387"/>
        <v>23760.169450935806</v>
      </c>
      <c r="F4691" s="34">
        <f t="shared" ca="1" si="1388"/>
        <v>3500.0000000000005</v>
      </c>
      <c r="G4691" s="69">
        <f t="shared" ca="1" si="1392"/>
        <v>0</v>
      </c>
      <c r="H4691" s="34">
        <f t="shared" ca="1" si="1393"/>
        <v>708.17042728937099</v>
      </c>
      <c r="I4691" s="34">
        <f t="shared" ca="1" si="1394"/>
        <v>4208.1704272893712</v>
      </c>
      <c r="J4691" s="18">
        <f ca="1">SUM(INDIRECT(ADDRESS(ROW(F4691),COLUMN(F4691),4)):INDIRECT(ADDRESS(ROW(F4691)+N$5-1,COLUMN(F4691),4)))</f>
        <v>22900</v>
      </c>
      <c r="K4691" s="18">
        <f t="shared" ca="1" si="1395"/>
        <v>0</v>
      </c>
      <c r="L4691" s="18">
        <f t="shared" ca="1" si="1405"/>
        <v>0</v>
      </c>
      <c r="M4691" s="18">
        <f t="shared" ca="1" si="1389"/>
        <v>0</v>
      </c>
      <c r="N4691" s="34">
        <f t="shared" ca="1" si="1396"/>
        <v>19551.999023646436</v>
      </c>
      <c r="P4691" s="18">
        <f t="shared" ca="1" si="1390"/>
        <v>708.17042728937099</v>
      </c>
      <c r="Q4691" s="47">
        <f ca="1">SUM(L$15:L4691)-SUM(M$15:M4691)</f>
        <v>0</v>
      </c>
      <c r="R4691" s="47" t="str">
        <f t="shared" ca="1" si="1391"/>
        <v>M4694</v>
      </c>
      <c r="S4691" s="40">
        <f t="shared" ca="1" si="1397"/>
        <v>0</v>
      </c>
      <c r="T4691" s="46">
        <f t="shared" ca="1" si="1398"/>
        <v>64</v>
      </c>
      <c r="X4691" s="74">
        <f t="shared" ca="1" si="1399"/>
        <v>0.70817042728937096</v>
      </c>
      <c r="Y4691" s="75">
        <f t="shared" ca="1" si="1400"/>
        <v>0.70817042728937096</v>
      </c>
      <c r="Z4691" s="74">
        <f t="shared" ca="1" si="1401"/>
        <v>2.030273325897519</v>
      </c>
      <c r="AA4691" s="76">
        <f t="shared" ca="1" si="1402"/>
        <v>708.17042728937099</v>
      </c>
      <c r="AB4691" s="76">
        <f t="shared" ca="1" si="1403"/>
        <v>2030.273325897519</v>
      </c>
    </row>
    <row r="4692" spans="1:28" x14ac:dyDescent="0.25">
      <c r="A4692" s="2">
        <f t="shared" si="1404"/>
        <v>28</v>
      </c>
      <c r="B4692" s="16">
        <f ca="1">VLOOKUP(A4692,PERIODS!$O$4:$P$33,2,FALSE)</f>
        <v>0.04</v>
      </c>
      <c r="C4692" s="15"/>
      <c r="D4692" s="18">
        <v>4678</v>
      </c>
      <c r="E4692" s="34">
        <f t="shared" ca="1" si="1387"/>
        <v>19551.999023646436</v>
      </c>
      <c r="F4692" s="34">
        <f t="shared" ca="1" si="1388"/>
        <v>4000</v>
      </c>
      <c r="G4692" s="69">
        <f t="shared" ca="1" si="1392"/>
        <v>0</v>
      </c>
      <c r="H4692" s="34">
        <f t="shared" ca="1" si="1393"/>
        <v>112.83578641293731</v>
      </c>
      <c r="I4692" s="34">
        <f t="shared" ca="1" si="1394"/>
        <v>4112.8357864129375</v>
      </c>
      <c r="J4692" s="18">
        <f ca="1">SUM(INDIRECT(ADDRESS(ROW(F4692),COLUMN(F4692),4)):INDIRECT(ADDRESS(ROW(F4692)+N$5-1,COLUMN(F4692),4)))</f>
        <v>21900</v>
      </c>
      <c r="K4692" s="18">
        <f t="shared" ca="1" si="1395"/>
        <v>16350</v>
      </c>
      <c r="L4692" s="18">
        <f t="shared" ca="1" si="1405"/>
        <v>16350</v>
      </c>
      <c r="M4692" s="18">
        <f t="shared" ca="1" si="1389"/>
        <v>0</v>
      </c>
      <c r="N4692" s="34">
        <f t="shared" ca="1" si="1396"/>
        <v>15439.163237233499</v>
      </c>
      <c r="P4692" s="18">
        <f t="shared" ca="1" si="1390"/>
        <v>112.83578641293731</v>
      </c>
      <c r="Q4692" s="47">
        <f ca="1">SUM(L$15:L4692)-SUM(M$15:M4692)</f>
        <v>16350</v>
      </c>
      <c r="R4692" s="47" t="str">
        <f t="shared" ca="1" si="1391"/>
        <v>M4695</v>
      </c>
      <c r="S4692" s="40">
        <f t="shared" ca="1" si="1397"/>
        <v>0</v>
      </c>
      <c r="T4692" s="46">
        <f t="shared" ca="1" si="1398"/>
        <v>44</v>
      </c>
      <c r="X4692" s="74">
        <f t="shared" ca="1" si="1399"/>
        <v>0.1128357864129373</v>
      </c>
      <c r="Y4692" s="75">
        <f t="shared" ca="1" si="1400"/>
        <v>0.1128357864129373</v>
      </c>
      <c r="Z4692" s="74">
        <f t="shared" ca="1" si="1401"/>
        <v>1.1194480892679148</v>
      </c>
      <c r="AA4692" s="76">
        <f t="shared" ca="1" si="1402"/>
        <v>112.83578641293731</v>
      </c>
      <c r="AB4692" s="76">
        <f t="shared" ca="1" si="1403"/>
        <v>1119.4480892679148</v>
      </c>
    </row>
    <row r="4693" spans="1:28" x14ac:dyDescent="0.25">
      <c r="A4693" s="2">
        <f t="shared" si="1404"/>
        <v>29</v>
      </c>
      <c r="B4693" s="16">
        <f ca="1">VLOOKUP(A4693,PERIODS!$O$4:$P$33,2,FALSE)</f>
        <v>0.04</v>
      </c>
      <c r="C4693" s="15"/>
      <c r="D4693" s="18">
        <v>4679</v>
      </c>
      <c r="E4693" s="34">
        <f t="shared" ca="1" si="1387"/>
        <v>15439.163237233499</v>
      </c>
      <c r="F4693" s="34">
        <f t="shared" ca="1" si="1388"/>
        <v>4000</v>
      </c>
      <c r="G4693" s="69">
        <f t="shared" ca="1" si="1392"/>
        <v>0</v>
      </c>
      <c r="H4693" s="34">
        <f t="shared" ca="1" si="1393"/>
        <v>1092.0279777424728</v>
      </c>
      <c r="I4693" s="34">
        <f t="shared" ca="1" si="1394"/>
        <v>5092.027977742473</v>
      </c>
      <c r="J4693" s="18">
        <f ca="1">SUM(INDIRECT(ADDRESS(ROW(F4693),COLUMN(F4693),4)):INDIRECT(ADDRESS(ROW(F4693)+N$5-1,COLUMN(F4693),4)))</f>
        <v>21200</v>
      </c>
      <c r="K4693" s="18">
        <f t="shared" ca="1" si="1395"/>
        <v>16350</v>
      </c>
      <c r="L4693" s="18">
        <f t="shared" ca="1" si="1405"/>
        <v>0</v>
      </c>
      <c r="M4693" s="18">
        <f t="shared" ca="1" si="1389"/>
        <v>0</v>
      </c>
      <c r="N4693" s="34">
        <f t="shared" ca="1" si="1396"/>
        <v>10347.135259491026</v>
      </c>
      <c r="P4693" s="18">
        <f t="shared" ca="1" si="1390"/>
        <v>1092.0279777424728</v>
      </c>
      <c r="Q4693" s="47">
        <f ca="1">SUM(L$15:L4693)-SUM(M$15:M4693)</f>
        <v>16350</v>
      </c>
      <c r="R4693" s="47" t="str">
        <f t="shared" ca="1" si="1391"/>
        <v>M4696</v>
      </c>
      <c r="S4693" s="40">
        <f t="shared" ca="1" si="1397"/>
        <v>0</v>
      </c>
      <c r="T4693" s="46">
        <f t="shared" ca="1" si="1398"/>
        <v>12</v>
      </c>
      <c r="X4693" s="74">
        <f t="shared" ca="1" si="1399"/>
        <v>1.0920279777424728</v>
      </c>
      <c r="Y4693" s="75">
        <f t="shared" ca="1" si="1400"/>
        <v>1.0920279777424728</v>
      </c>
      <c r="Z4693" s="74">
        <f t="shared" ca="1" si="1401"/>
        <v>2.9803119544579548</v>
      </c>
      <c r="AA4693" s="76">
        <f t="shared" ca="1" si="1402"/>
        <v>1092.0279777424728</v>
      </c>
      <c r="AB4693" s="76">
        <f t="shared" ca="1" si="1403"/>
        <v>2980.3119544579549</v>
      </c>
    </row>
    <row r="4694" spans="1:28" x14ac:dyDescent="0.25">
      <c r="A4694" s="2">
        <f t="shared" si="1404"/>
        <v>30</v>
      </c>
      <c r="B4694" s="16">
        <f ca="1">VLOOKUP(A4694,PERIODS!$O$4:$P$33,2,FALSE)</f>
        <v>0.04</v>
      </c>
      <c r="C4694" s="15"/>
      <c r="D4694" s="18">
        <v>4680</v>
      </c>
      <c r="E4694" s="34">
        <f t="shared" ca="1" si="1387"/>
        <v>10347.135259491026</v>
      </c>
      <c r="F4694" s="34">
        <f t="shared" ca="1" si="1388"/>
        <v>4000</v>
      </c>
      <c r="G4694" s="69">
        <f t="shared" ca="1" si="1392"/>
        <v>0</v>
      </c>
      <c r="H4694" s="34">
        <f t="shared" ca="1" si="1393"/>
        <v>-1674.6431460555723</v>
      </c>
      <c r="I4694" s="34">
        <f t="shared" ca="1" si="1394"/>
        <v>2325.3568539444277</v>
      </c>
      <c r="J4694" s="18">
        <f ca="1">SUM(INDIRECT(ADDRESS(ROW(F4694),COLUMN(F4694),4)):INDIRECT(ADDRESS(ROW(F4694)+N$5-1,COLUMN(F4694),4)))</f>
        <v>20500</v>
      </c>
      <c r="K4694" s="18">
        <f t="shared" ca="1" si="1395"/>
        <v>16350</v>
      </c>
      <c r="L4694" s="18">
        <f t="shared" ca="1" si="1405"/>
        <v>0</v>
      </c>
      <c r="M4694" s="18">
        <f t="shared" ca="1" si="1389"/>
        <v>0</v>
      </c>
      <c r="N4694" s="34">
        <f t="shared" ca="1" si="1396"/>
        <v>8021.7784055465982</v>
      </c>
      <c r="P4694" s="18">
        <f t="shared" ca="1" si="1390"/>
        <v>1674.6431460555723</v>
      </c>
      <c r="Q4694" s="47">
        <f ca="1">SUM(L$15:L4694)-SUM(M$15:M4694)</f>
        <v>16350</v>
      </c>
      <c r="R4694" s="47" t="str">
        <f t="shared" ca="1" si="1391"/>
        <v>M4697</v>
      </c>
      <c r="S4694" s="40">
        <f t="shared" ca="1" si="1397"/>
        <v>0</v>
      </c>
      <c r="T4694" s="46">
        <f t="shared" ca="1" si="1398"/>
        <v>73</v>
      </c>
      <c r="X4694" s="74">
        <f t="shared" ca="1" si="1399"/>
        <v>-1.6746431460555722</v>
      </c>
      <c r="Y4694" s="75">
        <f t="shared" ca="1" si="1400"/>
        <v>-1.6746431460555722</v>
      </c>
      <c r="Z4694" s="74">
        <f t="shared" ca="1" si="1401"/>
        <v>0.18737503307240302</v>
      </c>
      <c r="AA4694" s="76">
        <f t="shared" ca="1" si="1402"/>
        <v>-1674.6431460555723</v>
      </c>
      <c r="AB4694" s="76">
        <f t="shared" ca="1" si="1403"/>
        <v>187.37503307240303</v>
      </c>
    </row>
    <row r="4695" spans="1:28" x14ac:dyDescent="0.25">
      <c r="A4695" s="2">
        <f t="shared" si="1404"/>
        <v>1</v>
      </c>
      <c r="B4695" s="16">
        <f ca="1">VLOOKUP(A4695,PERIODS!$O$4:$P$33,2,FALSE)</f>
        <v>2.4E-2</v>
      </c>
      <c r="C4695" s="15"/>
      <c r="D4695" s="18">
        <v>4681</v>
      </c>
      <c r="E4695" s="34">
        <f t="shared" ca="1" si="1387"/>
        <v>8021.7784055465982</v>
      </c>
      <c r="F4695" s="34">
        <f t="shared" ca="1" si="1388"/>
        <v>2400</v>
      </c>
      <c r="G4695" s="69">
        <f t="shared" ca="1" si="1392"/>
        <v>0</v>
      </c>
      <c r="H4695" s="34">
        <f t="shared" ca="1" si="1393"/>
        <v>63.714839753950564</v>
      </c>
      <c r="I4695" s="34">
        <f t="shared" ca="1" si="1394"/>
        <v>2463.7148397539504</v>
      </c>
      <c r="J4695" s="18">
        <f ca="1">SUM(INDIRECT(ADDRESS(ROW(F4695),COLUMN(F4695),4)):INDIRECT(ADDRESS(ROW(F4695)+N$5-1,COLUMN(F4695),4)))</f>
        <v>19800</v>
      </c>
      <c r="K4695" s="18">
        <f t="shared" ca="1" si="1395"/>
        <v>0</v>
      </c>
      <c r="L4695" s="18">
        <f t="shared" ca="1" si="1405"/>
        <v>0</v>
      </c>
      <c r="M4695" s="18">
        <f t="shared" ca="1" si="1389"/>
        <v>16350</v>
      </c>
      <c r="N4695" s="34">
        <f t="shared" ca="1" si="1396"/>
        <v>21908.063565792647</v>
      </c>
      <c r="P4695" s="18">
        <f t="shared" ca="1" si="1390"/>
        <v>63.714839753950564</v>
      </c>
      <c r="Q4695" s="47">
        <f ca="1">SUM(L$15:L4695)-SUM(M$15:M4695)</f>
        <v>0</v>
      </c>
      <c r="R4695" s="47" t="str">
        <f t="shared" ca="1" si="1391"/>
        <v>M4698</v>
      </c>
      <c r="S4695" s="40">
        <f t="shared" ca="1" si="1397"/>
        <v>0</v>
      </c>
      <c r="T4695" s="46">
        <f t="shared" ca="1" si="1398"/>
        <v>78</v>
      </c>
      <c r="X4695" s="74">
        <f t="shared" ca="1" si="1399"/>
        <v>6.3714839753950564E-2</v>
      </c>
      <c r="Y4695" s="75">
        <f t="shared" ca="1" si="1400"/>
        <v>6.3714839753950564E-2</v>
      </c>
      <c r="Z4695" s="74">
        <f t="shared" ca="1" si="1401"/>
        <v>1.065788434932023</v>
      </c>
      <c r="AA4695" s="76">
        <f t="shared" ca="1" si="1402"/>
        <v>63.714839753950564</v>
      </c>
      <c r="AB4695" s="76">
        <f t="shared" ca="1" si="1403"/>
        <v>1065.7884349320229</v>
      </c>
    </row>
    <row r="4696" spans="1:28" x14ac:dyDescent="0.25">
      <c r="A4696" s="2">
        <f t="shared" si="1404"/>
        <v>2</v>
      </c>
      <c r="B4696" s="16">
        <f ca="1">VLOOKUP(A4696,PERIODS!$O$4:$P$33,2,FALSE)</f>
        <v>2.5000000000000001E-2</v>
      </c>
      <c r="C4696" s="15"/>
      <c r="D4696" s="18">
        <v>4682</v>
      </c>
      <c r="E4696" s="34">
        <f t="shared" ca="1" si="1387"/>
        <v>21908.063565792647</v>
      </c>
      <c r="F4696" s="34">
        <f t="shared" ca="1" si="1388"/>
        <v>2500</v>
      </c>
      <c r="G4696" s="69">
        <f t="shared" ca="1" si="1392"/>
        <v>0</v>
      </c>
      <c r="H4696" s="34">
        <f t="shared" ca="1" si="1393"/>
        <v>-2028.0930065737587</v>
      </c>
      <c r="I4696" s="34">
        <f t="shared" ca="1" si="1394"/>
        <v>471.90699342624134</v>
      </c>
      <c r="J4696" s="18">
        <f ca="1">SUM(INDIRECT(ADDRESS(ROW(F4696),COLUMN(F4696),4)):INDIRECT(ADDRESS(ROW(F4696)+N$5-1,COLUMN(F4696),4)))</f>
        <v>20700</v>
      </c>
      <c r="K4696" s="18">
        <f t="shared" ca="1" si="1395"/>
        <v>0</v>
      </c>
      <c r="L4696" s="18">
        <f t="shared" ca="1" si="1405"/>
        <v>0</v>
      </c>
      <c r="M4696" s="18">
        <f t="shared" ca="1" si="1389"/>
        <v>0</v>
      </c>
      <c r="N4696" s="34">
        <f t="shared" ca="1" si="1396"/>
        <v>21436.156572366406</v>
      </c>
      <c r="P4696" s="18">
        <f t="shared" ca="1" si="1390"/>
        <v>2028.0930065737587</v>
      </c>
      <c r="Q4696" s="47">
        <f ca="1">SUM(L$15:L4696)-SUM(M$15:M4696)</f>
        <v>0</v>
      </c>
      <c r="R4696" s="47" t="str">
        <f t="shared" ca="1" si="1391"/>
        <v>M4699</v>
      </c>
      <c r="S4696" s="40">
        <f t="shared" ca="1" si="1397"/>
        <v>0</v>
      </c>
      <c r="T4696" s="46">
        <f t="shared" ca="1" si="1398"/>
        <v>48</v>
      </c>
      <c r="X4696" s="74">
        <f t="shared" ca="1" si="1399"/>
        <v>-2.0280930065737586</v>
      </c>
      <c r="Y4696" s="75">
        <f t="shared" ca="1" si="1400"/>
        <v>-2.0280930065737586</v>
      </c>
      <c r="Z4696" s="74">
        <f t="shared" ca="1" si="1401"/>
        <v>0.13158621608477938</v>
      </c>
      <c r="AA4696" s="76">
        <f t="shared" ca="1" si="1402"/>
        <v>-2028.0930065737587</v>
      </c>
      <c r="AB4696" s="76">
        <f t="shared" ca="1" si="1403"/>
        <v>131.58621608477938</v>
      </c>
    </row>
    <row r="4697" spans="1:28" x14ac:dyDescent="0.25">
      <c r="A4697" s="2">
        <f t="shared" si="1404"/>
        <v>3</v>
      </c>
      <c r="B4697" s="16">
        <f ca="1">VLOOKUP(A4697,PERIODS!$O$4:$P$33,2,FALSE)</f>
        <v>2.5000000000000001E-2</v>
      </c>
      <c r="C4697" s="15"/>
      <c r="D4697" s="18">
        <v>4683</v>
      </c>
      <c r="E4697" s="34">
        <f t="shared" ca="1" si="1387"/>
        <v>21436.156572366406</v>
      </c>
      <c r="F4697" s="34">
        <f t="shared" ca="1" si="1388"/>
        <v>2500</v>
      </c>
      <c r="G4697" s="69">
        <f t="shared" ca="1" si="1392"/>
        <v>0</v>
      </c>
      <c r="H4697" s="34">
        <f t="shared" ca="1" si="1393"/>
        <v>-854.92588689879926</v>
      </c>
      <c r="I4697" s="34">
        <f t="shared" ca="1" si="1394"/>
        <v>1645.0741131012007</v>
      </c>
      <c r="J4697" s="18">
        <f ca="1">SUM(INDIRECT(ADDRESS(ROW(F4697),COLUMN(F4697),4)):INDIRECT(ADDRESS(ROW(F4697)+N$5-1,COLUMN(F4697),4)))</f>
        <v>21500</v>
      </c>
      <c r="K4697" s="18">
        <f t="shared" ca="1" si="1395"/>
        <v>16350</v>
      </c>
      <c r="L4697" s="18">
        <f t="shared" ca="1" si="1405"/>
        <v>16350</v>
      </c>
      <c r="M4697" s="18">
        <f t="shared" ca="1" si="1389"/>
        <v>0</v>
      </c>
      <c r="N4697" s="34">
        <f t="shared" ca="1" si="1396"/>
        <v>19791.082459265206</v>
      </c>
      <c r="P4697" s="18">
        <f t="shared" ca="1" si="1390"/>
        <v>854.92588689879926</v>
      </c>
      <c r="Q4697" s="47">
        <f ca="1">SUM(L$15:L4697)-SUM(M$15:M4697)</f>
        <v>16350</v>
      </c>
      <c r="R4697" s="47" t="str">
        <f t="shared" ca="1" si="1391"/>
        <v>M4700</v>
      </c>
      <c r="S4697" s="40">
        <f t="shared" ca="1" si="1397"/>
        <v>0</v>
      </c>
      <c r="T4697" s="46">
        <f t="shared" ca="1" si="1398"/>
        <v>95</v>
      </c>
      <c r="X4697" s="74">
        <f t="shared" ca="1" si="1399"/>
        <v>-0.85492588689879923</v>
      </c>
      <c r="Y4697" s="75">
        <f t="shared" ca="1" si="1400"/>
        <v>-0.85492588689879923</v>
      </c>
      <c r="Z4697" s="74">
        <f t="shared" ca="1" si="1401"/>
        <v>0.42531471130647014</v>
      </c>
      <c r="AA4697" s="76">
        <f t="shared" ca="1" si="1402"/>
        <v>-854.92588689879926</v>
      </c>
      <c r="AB4697" s="76">
        <f t="shared" ca="1" si="1403"/>
        <v>425.31471130647014</v>
      </c>
    </row>
    <row r="4698" spans="1:28" x14ac:dyDescent="0.25">
      <c r="A4698" s="2">
        <f t="shared" si="1404"/>
        <v>4</v>
      </c>
      <c r="B4698" s="16">
        <f ca="1">VLOOKUP(A4698,PERIODS!$O$4:$P$33,2,FALSE)</f>
        <v>2.5000000000000001E-2</v>
      </c>
      <c r="C4698" s="15"/>
      <c r="D4698" s="18">
        <v>4684</v>
      </c>
      <c r="E4698" s="34">
        <f t="shared" ca="1" si="1387"/>
        <v>19791.082459265206</v>
      </c>
      <c r="F4698" s="34">
        <f t="shared" ca="1" si="1388"/>
        <v>2500</v>
      </c>
      <c r="G4698" s="69">
        <f t="shared" ca="1" si="1392"/>
        <v>0</v>
      </c>
      <c r="H4698" s="34">
        <f t="shared" ca="1" si="1393"/>
        <v>378.54843806248169</v>
      </c>
      <c r="I4698" s="34">
        <f t="shared" ca="1" si="1394"/>
        <v>2878.5484380624816</v>
      </c>
      <c r="J4698" s="18">
        <f ca="1">SUM(INDIRECT(ADDRESS(ROW(F4698),COLUMN(F4698),4)):INDIRECT(ADDRESS(ROW(F4698)+N$5-1,COLUMN(F4698),4)))</f>
        <v>22300</v>
      </c>
      <c r="K4698" s="18">
        <f t="shared" ca="1" si="1395"/>
        <v>16350</v>
      </c>
      <c r="L4698" s="18">
        <f t="shared" ca="1" si="1405"/>
        <v>0</v>
      </c>
      <c r="M4698" s="18">
        <f t="shared" ca="1" si="1389"/>
        <v>0</v>
      </c>
      <c r="N4698" s="34">
        <f t="shared" ca="1" si="1396"/>
        <v>16912.534021202726</v>
      </c>
      <c r="P4698" s="18">
        <f t="shared" ca="1" si="1390"/>
        <v>378.54843806248169</v>
      </c>
      <c r="Q4698" s="47">
        <f ca="1">SUM(L$15:L4698)-SUM(M$15:M4698)</f>
        <v>16350</v>
      </c>
      <c r="R4698" s="47" t="str">
        <f t="shared" ca="1" si="1391"/>
        <v>M4701</v>
      </c>
      <c r="S4698" s="40">
        <f t="shared" ca="1" si="1397"/>
        <v>0</v>
      </c>
      <c r="T4698" s="46">
        <f t="shared" ca="1" si="1398"/>
        <v>81</v>
      </c>
      <c r="X4698" s="74">
        <f t="shared" ca="1" si="1399"/>
        <v>0.37854843806248167</v>
      </c>
      <c r="Y4698" s="75">
        <f t="shared" ca="1" si="1400"/>
        <v>0.37854843806248167</v>
      </c>
      <c r="Z4698" s="74">
        <f t="shared" ca="1" si="1401"/>
        <v>1.4601635325775104</v>
      </c>
      <c r="AA4698" s="76">
        <f t="shared" ca="1" si="1402"/>
        <v>378.54843806248169</v>
      </c>
      <c r="AB4698" s="76">
        <f t="shared" ca="1" si="1403"/>
        <v>1460.1635325775105</v>
      </c>
    </row>
    <row r="4699" spans="1:28" x14ac:dyDescent="0.25">
      <c r="A4699" s="2">
        <f t="shared" si="1404"/>
        <v>5</v>
      </c>
      <c r="B4699" s="16">
        <f ca="1">VLOOKUP(A4699,PERIODS!$O$4:$P$33,2,FALSE)</f>
        <v>3.3000000000000002E-2</v>
      </c>
      <c r="C4699" s="15"/>
      <c r="D4699" s="18">
        <v>4685</v>
      </c>
      <c r="E4699" s="34">
        <f t="shared" ca="1" si="1387"/>
        <v>16912.534021202726</v>
      </c>
      <c r="F4699" s="34">
        <f t="shared" ca="1" si="1388"/>
        <v>3300</v>
      </c>
      <c r="G4699" s="69">
        <f t="shared" ca="1" si="1392"/>
        <v>0</v>
      </c>
      <c r="H4699" s="34">
        <f t="shared" ca="1" si="1393"/>
        <v>1132.7980047830472</v>
      </c>
      <c r="I4699" s="34">
        <f t="shared" ca="1" si="1394"/>
        <v>4432.798004783047</v>
      </c>
      <c r="J4699" s="18">
        <f ca="1">SUM(INDIRECT(ADDRESS(ROW(F4699),COLUMN(F4699),4)):INDIRECT(ADDRESS(ROW(F4699)+N$5-1,COLUMN(F4699),4)))</f>
        <v>23100</v>
      </c>
      <c r="K4699" s="18">
        <f t="shared" ca="1" si="1395"/>
        <v>16350</v>
      </c>
      <c r="L4699" s="18">
        <f t="shared" ca="1" si="1405"/>
        <v>0</v>
      </c>
      <c r="M4699" s="18">
        <f t="shared" ca="1" si="1389"/>
        <v>0</v>
      </c>
      <c r="N4699" s="34">
        <f t="shared" ca="1" si="1396"/>
        <v>12479.73601641968</v>
      </c>
      <c r="P4699" s="18">
        <f t="shared" ca="1" si="1390"/>
        <v>1132.7980047830472</v>
      </c>
      <c r="Q4699" s="47">
        <f ca="1">SUM(L$15:L4699)-SUM(M$15:M4699)</f>
        <v>16350</v>
      </c>
      <c r="R4699" s="47" t="str">
        <f t="shared" ca="1" si="1391"/>
        <v>M4702</v>
      </c>
      <c r="S4699" s="40">
        <f t="shared" ca="1" si="1397"/>
        <v>0</v>
      </c>
      <c r="T4699" s="46">
        <f t="shared" ca="1" si="1398"/>
        <v>45</v>
      </c>
      <c r="X4699" s="74">
        <f t="shared" ca="1" si="1399"/>
        <v>1.1327980047830473</v>
      </c>
      <c r="Y4699" s="75">
        <f t="shared" ca="1" si="1400"/>
        <v>1.1327980047830473</v>
      </c>
      <c r="Z4699" s="74">
        <f t="shared" ca="1" si="1401"/>
        <v>3.1043302908138468</v>
      </c>
      <c r="AA4699" s="76">
        <f t="shared" ca="1" si="1402"/>
        <v>1132.7980047830472</v>
      </c>
      <c r="AB4699" s="76">
        <f t="shared" ca="1" si="1403"/>
        <v>3104.3302908138467</v>
      </c>
    </row>
    <row r="4700" spans="1:28" x14ac:dyDescent="0.25">
      <c r="A4700" s="2">
        <f t="shared" si="1404"/>
        <v>6</v>
      </c>
      <c r="B4700" s="16">
        <f ca="1">VLOOKUP(A4700,PERIODS!$O$4:$P$33,2,FALSE)</f>
        <v>3.3000000000000002E-2</v>
      </c>
      <c r="C4700" s="15"/>
      <c r="D4700" s="18">
        <v>4686</v>
      </c>
      <c r="E4700" s="34">
        <f t="shared" ca="1" si="1387"/>
        <v>12479.73601641968</v>
      </c>
      <c r="F4700" s="34">
        <f t="shared" ca="1" si="1388"/>
        <v>3300</v>
      </c>
      <c r="G4700" s="69">
        <f t="shared" ca="1" si="1392"/>
        <v>0</v>
      </c>
      <c r="H4700" s="34">
        <f t="shared" ca="1" si="1393"/>
        <v>1101.9603970183825</v>
      </c>
      <c r="I4700" s="34">
        <f t="shared" ca="1" si="1394"/>
        <v>4401.9603970183825</v>
      </c>
      <c r="J4700" s="18">
        <f ca="1">SUM(INDIRECT(ADDRESS(ROW(F4700),COLUMN(F4700),4)):INDIRECT(ADDRESS(ROW(F4700)+N$5-1,COLUMN(F4700),4)))</f>
        <v>23100</v>
      </c>
      <c r="K4700" s="18">
        <f t="shared" ca="1" si="1395"/>
        <v>0</v>
      </c>
      <c r="L4700" s="18">
        <f t="shared" ca="1" si="1405"/>
        <v>0</v>
      </c>
      <c r="M4700" s="18">
        <f t="shared" ca="1" si="1389"/>
        <v>16350</v>
      </c>
      <c r="N4700" s="34">
        <f t="shared" ca="1" si="1396"/>
        <v>24427.775619401298</v>
      </c>
      <c r="P4700" s="18">
        <f t="shared" ca="1" si="1390"/>
        <v>1101.9603970183825</v>
      </c>
      <c r="Q4700" s="47">
        <f ca="1">SUM(L$15:L4700)-SUM(M$15:M4700)</f>
        <v>0</v>
      </c>
      <c r="R4700" s="47" t="str">
        <f t="shared" ca="1" si="1391"/>
        <v>M4703</v>
      </c>
      <c r="S4700" s="40">
        <f t="shared" ca="1" si="1397"/>
        <v>0</v>
      </c>
      <c r="T4700" s="46">
        <f t="shared" ca="1" si="1398"/>
        <v>59</v>
      </c>
      <c r="X4700" s="74">
        <f t="shared" ca="1" si="1399"/>
        <v>1.1019603970183824</v>
      </c>
      <c r="Y4700" s="75">
        <f t="shared" ca="1" si="1400"/>
        <v>1.1019603970183824</v>
      </c>
      <c r="Z4700" s="74">
        <f t="shared" ca="1" si="1401"/>
        <v>3.0100611585766859</v>
      </c>
      <c r="AA4700" s="76">
        <f t="shared" ca="1" si="1402"/>
        <v>1101.9603970183825</v>
      </c>
      <c r="AB4700" s="76">
        <f t="shared" ca="1" si="1403"/>
        <v>3010.061158576686</v>
      </c>
    </row>
    <row r="4701" spans="1:28" x14ac:dyDescent="0.25">
      <c r="A4701" s="2">
        <f t="shared" si="1404"/>
        <v>7</v>
      </c>
      <c r="B4701" s="16">
        <f ca="1">VLOOKUP(A4701,PERIODS!$O$4:$P$33,2,FALSE)</f>
        <v>3.3000000000000002E-2</v>
      </c>
      <c r="C4701" s="15"/>
      <c r="D4701" s="18">
        <v>4687</v>
      </c>
      <c r="E4701" s="34">
        <f t="shared" ca="1" si="1387"/>
        <v>24427.775619401298</v>
      </c>
      <c r="F4701" s="34">
        <f t="shared" ca="1" si="1388"/>
        <v>3300</v>
      </c>
      <c r="G4701" s="69">
        <f t="shared" ca="1" si="1392"/>
        <v>0</v>
      </c>
      <c r="H4701" s="34">
        <f t="shared" ca="1" si="1393"/>
        <v>474.0713278013402</v>
      </c>
      <c r="I4701" s="34">
        <f t="shared" ca="1" si="1394"/>
        <v>3774.07132780134</v>
      </c>
      <c r="J4701" s="18">
        <f ca="1">SUM(INDIRECT(ADDRESS(ROW(F4701),COLUMN(F4701),4)):INDIRECT(ADDRESS(ROW(F4701)+N$5-1,COLUMN(F4701),4)))</f>
        <v>23100</v>
      </c>
      <c r="K4701" s="18">
        <f t="shared" ca="1" si="1395"/>
        <v>0</v>
      </c>
      <c r="L4701" s="18">
        <f t="shared" ca="1" si="1405"/>
        <v>0</v>
      </c>
      <c r="M4701" s="18">
        <f t="shared" ca="1" si="1389"/>
        <v>0</v>
      </c>
      <c r="N4701" s="34">
        <f t="shared" ca="1" si="1396"/>
        <v>20653.704291599959</v>
      </c>
      <c r="P4701" s="18">
        <f t="shared" ca="1" si="1390"/>
        <v>474.0713278013402</v>
      </c>
      <c r="Q4701" s="47">
        <f ca="1">SUM(L$15:L4701)-SUM(M$15:M4701)</f>
        <v>0</v>
      </c>
      <c r="R4701" s="47" t="str">
        <f t="shared" ca="1" si="1391"/>
        <v>M4704</v>
      </c>
      <c r="S4701" s="40">
        <f t="shared" ca="1" si="1397"/>
        <v>0</v>
      </c>
      <c r="T4701" s="46">
        <f t="shared" ca="1" si="1398"/>
        <v>35</v>
      </c>
      <c r="X4701" s="74">
        <f t="shared" ca="1" si="1399"/>
        <v>0.4740713278013402</v>
      </c>
      <c r="Y4701" s="75">
        <f t="shared" ca="1" si="1400"/>
        <v>0.4740713278013402</v>
      </c>
      <c r="Z4701" s="74">
        <f t="shared" ca="1" si="1401"/>
        <v>1.6065215725924222</v>
      </c>
      <c r="AA4701" s="76">
        <f t="shared" ca="1" si="1402"/>
        <v>474.0713278013402</v>
      </c>
      <c r="AB4701" s="76">
        <f t="shared" ca="1" si="1403"/>
        <v>1606.5215725924222</v>
      </c>
    </row>
    <row r="4702" spans="1:28" x14ac:dyDescent="0.25">
      <c r="A4702" s="2">
        <f t="shared" si="1404"/>
        <v>8</v>
      </c>
      <c r="B4702" s="16">
        <f ca="1">VLOOKUP(A4702,PERIODS!$O$4:$P$33,2,FALSE)</f>
        <v>3.3000000000000002E-2</v>
      </c>
      <c r="C4702" s="15"/>
      <c r="D4702" s="18">
        <v>4688</v>
      </c>
      <c r="E4702" s="34">
        <f t="shared" ca="1" si="1387"/>
        <v>20653.704291599959</v>
      </c>
      <c r="F4702" s="34">
        <f t="shared" ca="1" si="1388"/>
        <v>3300</v>
      </c>
      <c r="G4702" s="69">
        <f t="shared" ca="1" si="1392"/>
        <v>0</v>
      </c>
      <c r="H4702" s="34">
        <f t="shared" ca="1" si="1393"/>
        <v>1441.2170381277842</v>
      </c>
      <c r="I4702" s="34">
        <f t="shared" ca="1" si="1394"/>
        <v>4741.2170381277847</v>
      </c>
      <c r="J4702" s="18">
        <f ca="1">SUM(INDIRECT(ADDRESS(ROW(F4702),COLUMN(F4702),4)):INDIRECT(ADDRESS(ROW(F4702)+N$5-1,COLUMN(F4702),4)))</f>
        <v>23100</v>
      </c>
      <c r="K4702" s="18">
        <f t="shared" ca="1" si="1395"/>
        <v>16350</v>
      </c>
      <c r="L4702" s="18">
        <f t="shared" ca="1" si="1405"/>
        <v>16350</v>
      </c>
      <c r="M4702" s="18">
        <f t="shared" ca="1" si="1389"/>
        <v>0</v>
      </c>
      <c r="N4702" s="34">
        <f t="shared" ca="1" si="1396"/>
        <v>15912.487253472174</v>
      </c>
      <c r="P4702" s="18">
        <f t="shared" ca="1" si="1390"/>
        <v>1441.2170381277842</v>
      </c>
      <c r="Q4702" s="47">
        <f ca="1">SUM(L$15:L4702)-SUM(M$15:M4702)</f>
        <v>16350</v>
      </c>
      <c r="R4702" s="47" t="str">
        <f t="shared" ca="1" si="1391"/>
        <v>M4705</v>
      </c>
      <c r="S4702" s="40">
        <f t="shared" ca="1" si="1397"/>
        <v>0</v>
      </c>
      <c r="T4702" s="46">
        <f t="shared" ca="1" si="1398"/>
        <v>100</v>
      </c>
      <c r="X4702" s="74">
        <f t="shared" ca="1" si="1399"/>
        <v>1.4412170381277842</v>
      </c>
      <c r="Y4702" s="75">
        <f t="shared" ca="1" si="1400"/>
        <v>1.4412170381277842</v>
      </c>
      <c r="Z4702" s="74">
        <f t="shared" ca="1" si="1401"/>
        <v>4.2258356918090021</v>
      </c>
      <c r="AA4702" s="76">
        <f t="shared" ca="1" si="1402"/>
        <v>1441.2170381277842</v>
      </c>
      <c r="AB4702" s="76">
        <f t="shared" ca="1" si="1403"/>
        <v>4225.8356918090021</v>
      </c>
    </row>
    <row r="4703" spans="1:28" x14ac:dyDescent="0.25">
      <c r="A4703" s="2">
        <f t="shared" si="1404"/>
        <v>9</v>
      </c>
      <c r="B4703" s="16">
        <f ca="1">VLOOKUP(A4703,PERIODS!$O$4:$P$33,2,FALSE)</f>
        <v>3.3000000000000002E-2</v>
      </c>
      <c r="C4703" s="15"/>
      <c r="D4703" s="18">
        <v>4689</v>
      </c>
      <c r="E4703" s="34">
        <f t="shared" ca="1" si="1387"/>
        <v>15912.487253472174</v>
      </c>
      <c r="F4703" s="34">
        <f t="shared" ca="1" si="1388"/>
        <v>3300</v>
      </c>
      <c r="G4703" s="69">
        <f t="shared" ca="1" si="1392"/>
        <v>0</v>
      </c>
      <c r="H4703" s="34">
        <f t="shared" ca="1" si="1393"/>
        <v>-808.22366642429631</v>
      </c>
      <c r="I4703" s="34">
        <f t="shared" ca="1" si="1394"/>
        <v>2491.7763335757036</v>
      </c>
      <c r="J4703" s="18">
        <f ca="1">SUM(INDIRECT(ADDRESS(ROW(F4703),COLUMN(F4703),4)):INDIRECT(ADDRESS(ROW(F4703)+N$5-1,COLUMN(F4703),4)))</f>
        <v>23100</v>
      </c>
      <c r="K4703" s="18">
        <f t="shared" ca="1" si="1395"/>
        <v>16350</v>
      </c>
      <c r="L4703" s="18">
        <f t="shared" ca="1" si="1405"/>
        <v>0</v>
      </c>
      <c r="M4703" s="18">
        <f t="shared" ca="1" si="1389"/>
        <v>0</v>
      </c>
      <c r="N4703" s="34">
        <f t="shared" ca="1" si="1396"/>
        <v>13420.710919896472</v>
      </c>
      <c r="P4703" s="18">
        <f t="shared" ca="1" si="1390"/>
        <v>808.22366642429631</v>
      </c>
      <c r="Q4703" s="47">
        <f ca="1">SUM(L$15:L4703)-SUM(M$15:M4703)</f>
        <v>16350</v>
      </c>
      <c r="R4703" s="47" t="str">
        <f t="shared" ca="1" si="1391"/>
        <v>M4706</v>
      </c>
      <c r="S4703" s="40">
        <f t="shared" ca="1" si="1397"/>
        <v>0</v>
      </c>
      <c r="T4703" s="46">
        <f t="shared" ca="1" si="1398"/>
        <v>91</v>
      </c>
      <c r="X4703" s="74">
        <f t="shared" ca="1" si="1399"/>
        <v>-0.80822366642429633</v>
      </c>
      <c r="Y4703" s="75">
        <f t="shared" ca="1" si="1400"/>
        <v>-0.80822366642429633</v>
      </c>
      <c r="Z4703" s="74">
        <f t="shared" ca="1" si="1401"/>
        <v>0.44564898480203996</v>
      </c>
      <c r="AA4703" s="76">
        <f t="shared" ca="1" si="1402"/>
        <v>-808.22366642429631</v>
      </c>
      <c r="AB4703" s="76">
        <f t="shared" ca="1" si="1403"/>
        <v>445.64898480203993</v>
      </c>
    </row>
    <row r="4704" spans="1:28" x14ac:dyDescent="0.25">
      <c r="A4704" s="2">
        <f t="shared" si="1404"/>
        <v>10</v>
      </c>
      <c r="B4704" s="16">
        <f ca="1">VLOOKUP(A4704,PERIODS!$O$4:$P$33,2,FALSE)</f>
        <v>3.3000000000000002E-2</v>
      </c>
      <c r="C4704" s="15"/>
      <c r="D4704" s="18">
        <v>4690</v>
      </c>
      <c r="E4704" s="34">
        <f t="shared" ca="1" si="1387"/>
        <v>13420.710919896472</v>
      </c>
      <c r="F4704" s="34">
        <f t="shared" ca="1" si="1388"/>
        <v>3300</v>
      </c>
      <c r="G4704" s="69">
        <f t="shared" ca="1" si="1392"/>
        <v>0</v>
      </c>
      <c r="H4704" s="34">
        <f t="shared" ca="1" si="1393"/>
        <v>456.10264450620679</v>
      </c>
      <c r="I4704" s="34">
        <f t="shared" ca="1" si="1394"/>
        <v>3756.1026445062066</v>
      </c>
      <c r="J4704" s="18">
        <f ca="1">SUM(INDIRECT(ADDRESS(ROW(F4704),COLUMN(F4704),4)):INDIRECT(ADDRESS(ROW(F4704)+N$5-1,COLUMN(F4704),4)))</f>
        <v>23100</v>
      </c>
      <c r="K4704" s="18">
        <f t="shared" ca="1" si="1395"/>
        <v>16350</v>
      </c>
      <c r="L4704" s="18">
        <f t="shared" ca="1" si="1405"/>
        <v>0</v>
      </c>
      <c r="M4704" s="18">
        <f t="shared" ca="1" si="1389"/>
        <v>0</v>
      </c>
      <c r="N4704" s="34">
        <f t="shared" ca="1" si="1396"/>
        <v>9664.6082753902647</v>
      </c>
      <c r="P4704" s="18">
        <f t="shared" ca="1" si="1390"/>
        <v>456.10264450620679</v>
      </c>
      <c r="Q4704" s="47">
        <f ca="1">SUM(L$15:L4704)-SUM(M$15:M4704)</f>
        <v>16350</v>
      </c>
      <c r="R4704" s="47" t="str">
        <f t="shared" ca="1" si="1391"/>
        <v>M4707</v>
      </c>
      <c r="S4704" s="40">
        <f t="shared" ca="1" si="1397"/>
        <v>0</v>
      </c>
      <c r="T4704" s="46">
        <f t="shared" ca="1" si="1398"/>
        <v>30</v>
      </c>
      <c r="X4704" s="74">
        <f t="shared" ca="1" si="1399"/>
        <v>0.4561026445062068</v>
      </c>
      <c r="Y4704" s="75">
        <f t="shared" ca="1" si="1400"/>
        <v>0.4561026445062068</v>
      </c>
      <c r="Z4704" s="74">
        <f t="shared" ca="1" si="1401"/>
        <v>1.5779123004833242</v>
      </c>
      <c r="AA4704" s="76">
        <f t="shared" ca="1" si="1402"/>
        <v>456.10264450620679</v>
      </c>
      <c r="AB4704" s="76">
        <f t="shared" ca="1" si="1403"/>
        <v>1577.9123004833243</v>
      </c>
    </row>
    <row r="4705" spans="1:28" x14ac:dyDescent="0.25">
      <c r="A4705" s="2">
        <f t="shared" si="1404"/>
        <v>11</v>
      </c>
      <c r="B4705" s="16">
        <f ca="1">VLOOKUP(A4705,PERIODS!$O$4:$P$33,2,FALSE)</f>
        <v>3.3000000000000002E-2</v>
      </c>
      <c r="C4705" s="15"/>
      <c r="D4705" s="18">
        <v>4691</v>
      </c>
      <c r="E4705" s="34">
        <f t="shared" ca="1" si="1387"/>
        <v>9664.6082753902647</v>
      </c>
      <c r="F4705" s="34">
        <f t="shared" ca="1" si="1388"/>
        <v>3300</v>
      </c>
      <c r="G4705" s="69">
        <f t="shared" ca="1" si="1392"/>
        <v>0</v>
      </c>
      <c r="H4705" s="34">
        <f t="shared" ca="1" si="1393"/>
        <v>744.8170771954475</v>
      </c>
      <c r="I4705" s="34">
        <f t="shared" ca="1" si="1394"/>
        <v>4044.8170771954474</v>
      </c>
      <c r="J4705" s="18">
        <f ca="1">SUM(INDIRECT(ADDRESS(ROW(F4705),COLUMN(F4705),4)):INDIRECT(ADDRESS(ROW(F4705)+N$5-1,COLUMN(F4705),4)))</f>
        <v>23300</v>
      </c>
      <c r="K4705" s="18">
        <f t="shared" ca="1" si="1395"/>
        <v>0</v>
      </c>
      <c r="L4705" s="18">
        <f t="shared" ca="1" si="1405"/>
        <v>0</v>
      </c>
      <c r="M4705" s="18">
        <f t="shared" ca="1" si="1389"/>
        <v>16350</v>
      </c>
      <c r="N4705" s="34">
        <f t="shared" ca="1" si="1396"/>
        <v>21969.791198194816</v>
      </c>
      <c r="P4705" s="18">
        <f t="shared" ca="1" si="1390"/>
        <v>744.8170771954475</v>
      </c>
      <c r="Q4705" s="47">
        <f ca="1">SUM(L$15:L4705)-SUM(M$15:M4705)</f>
        <v>0</v>
      </c>
      <c r="R4705" s="47" t="str">
        <f t="shared" ca="1" si="1391"/>
        <v>M4708</v>
      </c>
      <c r="S4705" s="40">
        <f t="shared" ca="1" si="1397"/>
        <v>0</v>
      </c>
      <c r="T4705" s="46">
        <f t="shared" ca="1" si="1398"/>
        <v>34</v>
      </c>
      <c r="X4705" s="74">
        <f t="shared" ca="1" si="1399"/>
        <v>0.74481707719544754</v>
      </c>
      <c r="Y4705" s="75">
        <f t="shared" ca="1" si="1400"/>
        <v>0.74481707719544754</v>
      </c>
      <c r="Z4705" s="74">
        <f t="shared" ca="1" si="1401"/>
        <v>2.1060561540452238</v>
      </c>
      <c r="AA4705" s="76">
        <f t="shared" ca="1" si="1402"/>
        <v>744.8170771954475</v>
      </c>
      <c r="AB4705" s="76">
        <f t="shared" ca="1" si="1403"/>
        <v>2106.056154045224</v>
      </c>
    </row>
    <row r="4706" spans="1:28" x14ac:dyDescent="0.25">
      <c r="A4706" s="2">
        <f t="shared" si="1404"/>
        <v>12</v>
      </c>
      <c r="B4706" s="16">
        <f ca="1">VLOOKUP(A4706,PERIODS!$O$4:$P$33,2,FALSE)</f>
        <v>3.3000000000000002E-2</v>
      </c>
      <c r="C4706" s="15"/>
      <c r="D4706" s="18">
        <v>4692</v>
      </c>
      <c r="E4706" s="34">
        <f t="shared" ref="E4706:E4769" ca="1" si="1406">N4705</f>
        <v>21969.791198194816</v>
      </c>
      <c r="F4706" s="34">
        <f t="shared" ca="1" si="1388"/>
        <v>3300</v>
      </c>
      <c r="G4706" s="69">
        <f t="shared" ca="1" si="1392"/>
        <v>0</v>
      </c>
      <c r="H4706" s="34">
        <f t="shared" ca="1" si="1393"/>
        <v>715.90303028305436</v>
      </c>
      <c r="I4706" s="34">
        <f t="shared" ca="1" si="1394"/>
        <v>4015.9030302830542</v>
      </c>
      <c r="J4706" s="18">
        <f ca="1">SUM(INDIRECT(ADDRESS(ROW(F4706),COLUMN(F4706),4)):INDIRECT(ADDRESS(ROW(F4706)+N$5-1,COLUMN(F4706),4)))</f>
        <v>23500</v>
      </c>
      <c r="K4706" s="18">
        <f t="shared" ca="1" si="1395"/>
        <v>16350</v>
      </c>
      <c r="L4706" s="18">
        <f t="shared" ca="1" si="1405"/>
        <v>16350</v>
      </c>
      <c r="M4706" s="18">
        <f t="shared" ca="1" si="1389"/>
        <v>0</v>
      </c>
      <c r="N4706" s="34">
        <f t="shared" ca="1" si="1396"/>
        <v>17953.888167911762</v>
      </c>
      <c r="P4706" s="18">
        <f t="shared" ca="1" si="1390"/>
        <v>715.90303028305436</v>
      </c>
      <c r="Q4706" s="47">
        <f ca="1">SUM(L$15:L4706)-SUM(M$15:M4706)</f>
        <v>16350</v>
      </c>
      <c r="R4706" s="47" t="str">
        <f t="shared" ca="1" si="1391"/>
        <v>M4709</v>
      </c>
      <c r="S4706" s="40">
        <f t="shared" ca="1" si="1397"/>
        <v>0</v>
      </c>
      <c r="T4706" s="46">
        <f t="shared" ca="1" si="1398"/>
        <v>73</v>
      </c>
      <c r="X4706" s="74">
        <f t="shared" ca="1" si="1399"/>
        <v>0.71590303028305435</v>
      </c>
      <c r="Y4706" s="75">
        <f t="shared" ca="1" si="1400"/>
        <v>0.71590303028305435</v>
      </c>
      <c r="Z4706" s="74">
        <f t="shared" ca="1" si="1401"/>
        <v>2.0460334784678049</v>
      </c>
      <c r="AA4706" s="76">
        <f t="shared" ca="1" si="1402"/>
        <v>715.90303028305436</v>
      </c>
      <c r="AB4706" s="76">
        <f t="shared" ca="1" si="1403"/>
        <v>2046.033478467805</v>
      </c>
    </row>
    <row r="4707" spans="1:28" x14ac:dyDescent="0.25">
      <c r="A4707" s="2">
        <f t="shared" si="1404"/>
        <v>13</v>
      </c>
      <c r="B4707" s="16">
        <f ca="1">VLOOKUP(A4707,PERIODS!$O$4:$P$33,2,FALSE)</f>
        <v>3.3000000000000002E-2</v>
      </c>
      <c r="C4707" s="15"/>
      <c r="D4707" s="18">
        <v>4693</v>
      </c>
      <c r="E4707" s="34">
        <f t="shared" ca="1" si="1406"/>
        <v>17953.888167911762</v>
      </c>
      <c r="F4707" s="34">
        <f t="shared" ca="1" si="1388"/>
        <v>3300</v>
      </c>
      <c r="G4707" s="69">
        <f t="shared" ca="1" si="1392"/>
        <v>0</v>
      </c>
      <c r="H4707" s="34">
        <f t="shared" ca="1" si="1393"/>
        <v>714.61660347796396</v>
      </c>
      <c r="I4707" s="34">
        <f t="shared" ca="1" si="1394"/>
        <v>4014.616603477964</v>
      </c>
      <c r="J4707" s="18">
        <f ca="1">SUM(INDIRECT(ADDRESS(ROW(F4707),COLUMN(F4707),4)):INDIRECT(ADDRESS(ROW(F4707)+N$5-1,COLUMN(F4707),4)))</f>
        <v>23700</v>
      </c>
      <c r="K4707" s="18">
        <f t="shared" ca="1" si="1395"/>
        <v>16350</v>
      </c>
      <c r="L4707" s="18">
        <f t="shared" ca="1" si="1405"/>
        <v>0</v>
      </c>
      <c r="M4707" s="18">
        <f t="shared" ca="1" si="1389"/>
        <v>0</v>
      </c>
      <c r="N4707" s="34">
        <f t="shared" ca="1" si="1396"/>
        <v>13939.271564433799</v>
      </c>
      <c r="P4707" s="18">
        <f t="shared" ca="1" si="1390"/>
        <v>714.61660347796396</v>
      </c>
      <c r="Q4707" s="47">
        <f ca="1">SUM(L$15:L4707)-SUM(M$15:M4707)</f>
        <v>16350</v>
      </c>
      <c r="R4707" s="47" t="str">
        <f t="shared" ca="1" si="1391"/>
        <v>M4710</v>
      </c>
      <c r="S4707" s="40">
        <f t="shared" ca="1" si="1397"/>
        <v>0</v>
      </c>
      <c r="T4707" s="46">
        <f t="shared" ca="1" si="1398"/>
        <v>90</v>
      </c>
      <c r="X4707" s="74">
        <f t="shared" ca="1" si="1399"/>
        <v>0.71461660347796396</v>
      </c>
      <c r="Y4707" s="75">
        <f t="shared" ca="1" si="1400"/>
        <v>0.71461660347796396</v>
      </c>
      <c r="Z4707" s="74">
        <f t="shared" ca="1" si="1401"/>
        <v>2.0434030984154452</v>
      </c>
      <c r="AA4707" s="76">
        <f t="shared" ca="1" si="1402"/>
        <v>714.61660347796396</v>
      </c>
      <c r="AB4707" s="76">
        <f t="shared" ca="1" si="1403"/>
        <v>2043.4030984154451</v>
      </c>
    </row>
    <row r="4708" spans="1:28" x14ac:dyDescent="0.25">
      <c r="A4708" s="2">
        <f t="shared" si="1404"/>
        <v>14</v>
      </c>
      <c r="B4708" s="16">
        <f ca="1">VLOOKUP(A4708,PERIODS!$O$4:$P$33,2,FALSE)</f>
        <v>3.3000000000000002E-2</v>
      </c>
      <c r="C4708" s="15"/>
      <c r="D4708" s="18">
        <v>4694</v>
      </c>
      <c r="E4708" s="34">
        <f t="shared" ca="1" si="1406"/>
        <v>13939.271564433799</v>
      </c>
      <c r="F4708" s="34">
        <f t="shared" ca="1" si="1388"/>
        <v>3300</v>
      </c>
      <c r="G4708" s="69">
        <f t="shared" ca="1" si="1392"/>
        <v>0</v>
      </c>
      <c r="H4708" s="34">
        <f t="shared" ca="1" si="1393"/>
        <v>214.27858206626999</v>
      </c>
      <c r="I4708" s="34">
        <f t="shared" ca="1" si="1394"/>
        <v>3514.2785820662698</v>
      </c>
      <c r="J4708" s="18">
        <f ca="1">SUM(INDIRECT(ADDRESS(ROW(F4708),COLUMN(F4708),4)):INDIRECT(ADDRESS(ROW(F4708)+N$5-1,COLUMN(F4708),4)))</f>
        <v>23900</v>
      </c>
      <c r="K4708" s="18">
        <f t="shared" ca="1" si="1395"/>
        <v>16350</v>
      </c>
      <c r="L4708" s="18">
        <f t="shared" ca="1" si="1405"/>
        <v>0</v>
      </c>
      <c r="M4708" s="18">
        <f t="shared" ca="1" si="1389"/>
        <v>0</v>
      </c>
      <c r="N4708" s="34">
        <f t="shared" ca="1" si="1396"/>
        <v>10424.992982367528</v>
      </c>
      <c r="P4708" s="18">
        <f t="shared" ca="1" si="1390"/>
        <v>214.27858206626999</v>
      </c>
      <c r="Q4708" s="47">
        <f ca="1">SUM(L$15:L4708)-SUM(M$15:M4708)</f>
        <v>16350</v>
      </c>
      <c r="R4708" s="47" t="str">
        <f t="shared" ca="1" si="1391"/>
        <v>M4711</v>
      </c>
      <c r="S4708" s="40">
        <f t="shared" ca="1" si="1397"/>
        <v>0</v>
      </c>
      <c r="T4708" s="46">
        <f t="shared" ca="1" si="1398"/>
        <v>47</v>
      </c>
      <c r="X4708" s="74">
        <f t="shared" ca="1" si="1399"/>
        <v>0.21427858206626998</v>
      </c>
      <c r="Y4708" s="75">
        <f t="shared" ca="1" si="1400"/>
        <v>0.21427858206626998</v>
      </c>
      <c r="Z4708" s="74">
        <f t="shared" ca="1" si="1401"/>
        <v>1.2389677609199103</v>
      </c>
      <c r="AA4708" s="76">
        <f t="shared" ca="1" si="1402"/>
        <v>214.27858206626999</v>
      </c>
      <c r="AB4708" s="76">
        <f t="shared" ca="1" si="1403"/>
        <v>1238.9677609199102</v>
      </c>
    </row>
    <row r="4709" spans="1:28" x14ac:dyDescent="0.25">
      <c r="A4709" s="2">
        <f t="shared" si="1404"/>
        <v>15</v>
      </c>
      <c r="B4709" s="16">
        <f ca="1">VLOOKUP(A4709,PERIODS!$O$4:$P$33,2,FALSE)</f>
        <v>3.3000000000000002E-2</v>
      </c>
      <c r="C4709" s="15"/>
      <c r="D4709" s="18">
        <v>4695</v>
      </c>
      <c r="E4709" s="34">
        <f t="shared" ca="1" si="1406"/>
        <v>10424.992982367528</v>
      </c>
      <c r="F4709" s="34">
        <f t="shared" ca="1" si="1388"/>
        <v>3300</v>
      </c>
      <c r="G4709" s="69">
        <f t="shared" ca="1" si="1392"/>
        <v>0</v>
      </c>
      <c r="H4709" s="34">
        <f t="shared" ca="1" si="1393"/>
        <v>-888.26654270451729</v>
      </c>
      <c r="I4709" s="34">
        <f t="shared" ca="1" si="1394"/>
        <v>2411.7334572954828</v>
      </c>
      <c r="J4709" s="18">
        <f ca="1">SUM(INDIRECT(ADDRESS(ROW(F4709),COLUMN(F4709),4)):INDIRECT(ADDRESS(ROW(F4709)+N$5-1,COLUMN(F4709),4)))</f>
        <v>24100</v>
      </c>
      <c r="K4709" s="18">
        <f t="shared" ca="1" si="1395"/>
        <v>0</v>
      </c>
      <c r="L4709" s="18">
        <f t="shared" ca="1" si="1405"/>
        <v>0</v>
      </c>
      <c r="M4709" s="18">
        <f t="shared" ca="1" si="1389"/>
        <v>16350</v>
      </c>
      <c r="N4709" s="34">
        <f t="shared" ca="1" si="1396"/>
        <v>24363.259525072048</v>
      </c>
      <c r="P4709" s="18">
        <f t="shared" ca="1" si="1390"/>
        <v>888.26654270451729</v>
      </c>
      <c r="Q4709" s="47">
        <f ca="1">SUM(L$15:L4709)-SUM(M$15:M4709)</f>
        <v>0</v>
      </c>
      <c r="R4709" s="47" t="str">
        <f t="shared" ca="1" si="1391"/>
        <v>M4712</v>
      </c>
      <c r="S4709" s="40">
        <f t="shared" ca="1" si="1397"/>
        <v>0</v>
      </c>
      <c r="T4709" s="46">
        <f t="shared" ca="1" si="1398"/>
        <v>72</v>
      </c>
      <c r="X4709" s="74">
        <f t="shared" ca="1" si="1399"/>
        <v>-0.88826654270451733</v>
      </c>
      <c r="Y4709" s="75">
        <f t="shared" ca="1" si="1400"/>
        <v>-0.88826654270451733</v>
      </c>
      <c r="Z4709" s="74">
        <f t="shared" ca="1" si="1401"/>
        <v>0.41136822430398318</v>
      </c>
      <c r="AA4709" s="76">
        <f t="shared" ca="1" si="1402"/>
        <v>-888.26654270451729</v>
      </c>
      <c r="AB4709" s="76">
        <f t="shared" ca="1" si="1403"/>
        <v>411.3682243039832</v>
      </c>
    </row>
    <row r="4710" spans="1:28" x14ac:dyDescent="0.25">
      <c r="A4710" s="2">
        <f t="shared" si="1404"/>
        <v>16</v>
      </c>
      <c r="B4710" s="16">
        <f ca="1">VLOOKUP(A4710,PERIODS!$O$4:$P$33,2,FALSE)</f>
        <v>3.3000000000000002E-2</v>
      </c>
      <c r="C4710" s="15"/>
      <c r="D4710" s="18">
        <v>4696</v>
      </c>
      <c r="E4710" s="34">
        <f t="shared" ca="1" si="1406"/>
        <v>24363.259525072048</v>
      </c>
      <c r="F4710" s="34">
        <f t="shared" ca="1" si="1388"/>
        <v>3300</v>
      </c>
      <c r="G4710" s="69">
        <f t="shared" ca="1" si="1392"/>
        <v>0</v>
      </c>
      <c r="H4710" s="34">
        <f t="shared" ca="1" si="1393"/>
        <v>64.555533381097135</v>
      </c>
      <c r="I4710" s="34">
        <f t="shared" ca="1" si="1394"/>
        <v>3364.5555333810971</v>
      </c>
      <c r="J4710" s="18">
        <f ca="1">SUM(INDIRECT(ADDRESS(ROW(F4710),COLUMN(F4710),4)):INDIRECT(ADDRESS(ROW(F4710)+N$5-1,COLUMN(F4710),4)))</f>
        <v>24300</v>
      </c>
      <c r="K4710" s="18">
        <f t="shared" ca="1" si="1395"/>
        <v>0</v>
      </c>
      <c r="L4710" s="18">
        <f t="shared" ca="1" si="1405"/>
        <v>0</v>
      </c>
      <c r="M4710" s="18">
        <f t="shared" ca="1" si="1389"/>
        <v>0</v>
      </c>
      <c r="N4710" s="34">
        <f t="shared" ca="1" si="1396"/>
        <v>20998.703991690949</v>
      </c>
      <c r="P4710" s="18">
        <f t="shared" ca="1" si="1390"/>
        <v>64.555533381097135</v>
      </c>
      <c r="Q4710" s="47">
        <f ca="1">SUM(L$15:L4710)-SUM(M$15:M4710)</f>
        <v>0</v>
      </c>
      <c r="R4710" s="47" t="str">
        <f t="shared" ca="1" si="1391"/>
        <v>M4713</v>
      </c>
      <c r="S4710" s="40">
        <f t="shared" ca="1" si="1397"/>
        <v>0</v>
      </c>
      <c r="T4710" s="46">
        <f t="shared" ca="1" si="1398"/>
        <v>19</v>
      </c>
      <c r="X4710" s="74">
        <f t="shared" ca="1" si="1399"/>
        <v>6.4555533381097138E-2</v>
      </c>
      <c r="Y4710" s="75">
        <f t="shared" ca="1" si="1400"/>
        <v>6.4555533381097138E-2</v>
      </c>
      <c r="Z4710" s="74">
        <f t="shared" ca="1" si="1401"/>
        <v>1.0666848132141173</v>
      </c>
      <c r="AA4710" s="76">
        <f t="shared" ca="1" si="1402"/>
        <v>64.555533381097135</v>
      </c>
      <c r="AB4710" s="76">
        <f t="shared" ca="1" si="1403"/>
        <v>1066.6848132141174</v>
      </c>
    </row>
    <row r="4711" spans="1:28" x14ac:dyDescent="0.25">
      <c r="A4711" s="2">
        <f t="shared" si="1404"/>
        <v>17</v>
      </c>
      <c r="B4711" s="16">
        <f ca="1">VLOOKUP(A4711,PERIODS!$O$4:$P$33,2,FALSE)</f>
        <v>3.5000000000000003E-2</v>
      </c>
      <c r="C4711" s="15"/>
      <c r="D4711" s="18">
        <v>4697</v>
      </c>
      <c r="E4711" s="34">
        <f t="shared" ca="1" si="1406"/>
        <v>20998.703991690949</v>
      </c>
      <c r="F4711" s="34">
        <f t="shared" ca="1" si="1388"/>
        <v>3500.0000000000005</v>
      </c>
      <c r="G4711" s="69">
        <f t="shared" ca="1" si="1392"/>
        <v>0</v>
      </c>
      <c r="H4711" s="34">
        <f t="shared" ca="1" si="1393"/>
        <v>1014.4404994509435</v>
      </c>
      <c r="I4711" s="34">
        <f t="shared" ca="1" si="1394"/>
        <v>4514.4404994509441</v>
      </c>
      <c r="J4711" s="18">
        <f ca="1">SUM(INDIRECT(ADDRESS(ROW(F4711),COLUMN(F4711),4)):INDIRECT(ADDRESS(ROW(F4711)+N$5-1,COLUMN(F4711),4)))</f>
        <v>24500.000000000004</v>
      </c>
      <c r="K4711" s="18">
        <f t="shared" ca="1" si="1395"/>
        <v>16350</v>
      </c>
      <c r="L4711" s="18">
        <f t="shared" ca="1" si="1405"/>
        <v>16350</v>
      </c>
      <c r="M4711" s="18">
        <f t="shared" ca="1" si="1389"/>
        <v>0</v>
      </c>
      <c r="N4711" s="34">
        <f t="shared" ca="1" si="1396"/>
        <v>16484.263492240003</v>
      </c>
      <c r="P4711" s="18">
        <f t="shared" ca="1" si="1390"/>
        <v>1014.4404994509435</v>
      </c>
      <c r="Q4711" s="47">
        <f ca="1">SUM(L$15:L4711)-SUM(M$15:M4711)</f>
        <v>16350</v>
      </c>
      <c r="R4711" s="47" t="str">
        <f t="shared" ca="1" si="1391"/>
        <v>M4714</v>
      </c>
      <c r="S4711" s="40">
        <f t="shared" ca="1" si="1397"/>
        <v>0</v>
      </c>
      <c r="T4711" s="46">
        <f t="shared" ca="1" si="1398"/>
        <v>80</v>
      </c>
      <c r="X4711" s="74">
        <f t="shared" ca="1" si="1399"/>
        <v>1.0144404994509435</v>
      </c>
      <c r="Y4711" s="75">
        <f t="shared" ca="1" si="1400"/>
        <v>1.0144404994509435</v>
      </c>
      <c r="Z4711" s="74">
        <f t="shared" ca="1" si="1401"/>
        <v>2.7578199638566172</v>
      </c>
      <c r="AA4711" s="76">
        <f t="shared" ca="1" si="1402"/>
        <v>1014.4404994509435</v>
      </c>
      <c r="AB4711" s="76">
        <f t="shared" ca="1" si="1403"/>
        <v>2757.8199638566171</v>
      </c>
    </row>
    <row r="4712" spans="1:28" x14ac:dyDescent="0.25">
      <c r="A4712" s="2">
        <f t="shared" si="1404"/>
        <v>18</v>
      </c>
      <c r="B4712" s="16">
        <f ca="1">VLOOKUP(A4712,PERIODS!$O$4:$P$33,2,FALSE)</f>
        <v>3.5000000000000003E-2</v>
      </c>
      <c r="C4712" s="15"/>
      <c r="D4712" s="18">
        <v>4698</v>
      </c>
      <c r="E4712" s="34">
        <f t="shared" ca="1" si="1406"/>
        <v>16484.263492240003</v>
      </c>
      <c r="F4712" s="34">
        <f t="shared" ca="1" si="1388"/>
        <v>3500.0000000000005</v>
      </c>
      <c r="G4712" s="69">
        <f t="shared" ca="1" si="1392"/>
        <v>0</v>
      </c>
      <c r="H4712" s="34">
        <f t="shared" ca="1" si="1393"/>
        <v>293.68979731958569</v>
      </c>
      <c r="I4712" s="34">
        <f t="shared" ca="1" si="1394"/>
        <v>3793.689797319586</v>
      </c>
      <c r="J4712" s="18">
        <f ca="1">SUM(INDIRECT(ADDRESS(ROW(F4712),COLUMN(F4712),4)):INDIRECT(ADDRESS(ROW(F4712)+N$5-1,COLUMN(F4712),4)))</f>
        <v>24500.000000000004</v>
      </c>
      <c r="K4712" s="18">
        <f t="shared" ca="1" si="1395"/>
        <v>16350</v>
      </c>
      <c r="L4712" s="18">
        <f t="shared" ca="1" si="1405"/>
        <v>0</v>
      </c>
      <c r="M4712" s="18">
        <f t="shared" ca="1" si="1389"/>
        <v>0</v>
      </c>
      <c r="N4712" s="34">
        <f t="shared" ca="1" si="1396"/>
        <v>12690.573694920417</v>
      </c>
      <c r="P4712" s="18">
        <f t="shared" ca="1" si="1390"/>
        <v>293.68979731958569</v>
      </c>
      <c r="Q4712" s="47">
        <f ca="1">SUM(L$15:L4712)-SUM(M$15:M4712)</f>
        <v>16350</v>
      </c>
      <c r="R4712" s="47" t="str">
        <f t="shared" ca="1" si="1391"/>
        <v>M4715</v>
      </c>
      <c r="S4712" s="40">
        <f t="shared" ca="1" si="1397"/>
        <v>0</v>
      </c>
      <c r="T4712" s="46">
        <f t="shared" ca="1" si="1398"/>
        <v>11</v>
      </c>
      <c r="X4712" s="74">
        <f t="shared" ca="1" si="1399"/>
        <v>0.29368979731958567</v>
      </c>
      <c r="Y4712" s="75">
        <f t="shared" ca="1" si="1400"/>
        <v>0.29368979731958567</v>
      </c>
      <c r="Z4712" s="74">
        <f t="shared" ca="1" si="1401"/>
        <v>1.341367743253892</v>
      </c>
      <c r="AA4712" s="76">
        <f t="shared" ca="1" si="1402"/>
        <v>293.68979731958569</v>
      </c>
      <c r="AB4712" s="76">
        <f t="shared" ca="1" si="1403"/>
        <v>1341.3677432538921</v>
      </c>
    </row>
    <row r="4713" spans="1:28" x14ac:dyDescent="0.25">
      <c r="A4713" s="2">
        <f t="shared" si="1404"/>
        <v>19</v>
      </c>
      <c r="B4713" s="16">
        <f ca="1">VLOOKUP(A4713,PERIODS!$O$4:$P$33,2,FALSE)</f>
        <v>3.5000000000000003E-2</v>
      </c>
      <c r="C4713" s="15"/>
      <c r="D4713" s="18">
        <v>4699</v>
      </c>
      <c r="E4713" s="34">
        <f t="shared" ca="1" si="1406"/>
        <v>12690.573694920417</v>
      </c>
      <c r="F4713" s="34">
        <f t="shared" ca="1" si="1388"/>
        <v>3500.0000000000005</v>
      </c>
      <c r="G4713" s="69">
        <f t="shared" ca="1" si="1392"/>
        <v>0</v>
      </c>
      <c r="H4713" s="34">
        <f t="shared" ca="1" si="1393"/>
        <v>1021.6259665873308</v>
      </c>
      <c r="I4713" s="34">
        <f t="shared" ca="1" si="1394"/>
        <v>4521.6259665873313</v>
      </c>
      <c r="J4713" s="18">
        <f ca="1">SUM(INDIRECT(ADDRESS(ROW(F4713),COLUMN(F4713),4)):INDIRECT(ADDRESS(ROW(F4713)+N$5-1,COLUMN(F4713),4)))</f>
        <v>24500.000000000004</v>
      </c>
      <c r="K4713" s="18">
        <f t="shared" ca="1" si="1395"/>
        <v>16350</v>
      </c>
      <c r="L4713" s="18">
        <f t="shared" ca="1" si="1405"/>
        <v>0</v>
      </c>
      <c r="M4713" s="18">
        <f t="shared" ca="1" si="1389"/>
        <v>0</v>
      </c>
      <c r="N4713" s="34">
        <f t="shared" ca="1" si="1396"/>
        <v>8168.9477283330853</v>
      </c>
      <c r="P4713" s="18">
        <f t="shared" ca="1" si="1390"/>
        <v>1021.6259665873308</v>
      </c>
      <c r="Q4713" s="47">
        <f ca="1">SUM(L$15:L4713)-SUM(M$15:M4713)</f>
        <v>16350</v>
      </c>
      <c r="R4713" s="47" t="str">
        <f t="shared" ca="1" si="1391"/>
        <v>M4716</v>
      </c>
      <c r="S4713" s="40">
        <f t="shared" ca="1" si="1397"/>
        <v>0</v>
      </c>
      <c r="T4713" s="46">
        <f t="shared" ca="1" si="1398"/>
        <v>23</v>
      </c>
      <c r="X4713" s="74">
        <f t="shared" ca="1" si="1399"/>
        <v>1.0216259665873308</v>
      </c>
      <c r="Y4713" s="75">
        <f t="shared" ca="1" si="1400"/>
        <v>1.0216259665873308</v>
      </c>
      <c r="Z4713" s="74">
        <f t="shared" ca="1" si="1401"/>
        <v>2.777707553819194</v>
      </c>
      <c r="AA4713" s="76">
        <f t="shared" ca="1" si="1402"/>
        <v>1021.6259665873308</v>
      </c>
      <c r="AB4713" s="76">
        <f t="shared" ca="1" si="1403"/>
        <v>2777.7075538191939</v>
      </c>
    </row>
    <row r="4714" spans="1:28" x14ac:dyDescent="0.25">
      <c r="A4714" s="2">
        <f t="shared" si="1404"/>
        <v>20</v>
      </c>
      <c r="B4714" s="16">
        <f ca="1">VLOOKUP(A4714,PERIODS!$O$4:$P$33,2,FALSE)</f>
        <v>3.5000000000000003E-2</v>
      </c>
      <c r="C4714" s="15"/>
      <c r="D4714" s="18">
        <v>4700</v>
      </c>
      <c r="E4714" s="34">
        <f t="shared" ca="1" si="1406"/>
        <v>8168.9477283330853</v>
      </c>
      <c r="F4714" s="34">
        <f t="shared" ca="1" si="1388"/>
        <v>3500.0000000000005</v>
      </c>
      <c r="G4714" s="69">
        <f t="shared" ca="1" si="1392"/>
        <v>0</v>
      </c>
      <c r="H4714" s="34">
        <f t="shared" ca="1" si="1393"/>
        <v>575.764955695955</v>
      </c>
      <c r="I4714" s="34">
        <f t="shared" ca="1" si="1394"/>
        <v>4075.7649556959555</v>
      </c>
      <c r="J4714" s="18">
        <f ca="1">SUM(INDIRECT(ADDRESS(ROW(F4714),COLUMN(F4714),4)):INDIRECT(ADDRESS(ROW(F4714)+N$5-1,COLUMN(F4714),4)))</f>
        <v>24500.000000000004</v>
      </c>
      <c r="K4714" s="18">
        <f t="shared" ca="1" si="1395"/>
        <v>0</v>
      </c>
      <c r="L4714" s="18">
        <f t="shared" ca="1" si="1405"/>
        <v>0</v>
      </c>
      <c r="M4714" s="18">
        <f t="shared" ca="1" si="1389"/>
        <v>16350</v>
      </c>
      <c r="N4714" s="34">
        <f t="shared" ca="1" si="1396"/>
        <v>20443.18277263713</v>
      </c>
      <c r="P4714" s="18">
        <f t="shared" ca="1" si="1390"/>
        <v>575.764955695955</v>
      </c>
      <c r="Q4714" s="47">
        <f ca="1">SUM(L$15:L4714)-SUM(M$15:M4714)</f>
        <v>0</v>
      </c>
      <c r="R4714" s="47" t="str">
        <f t="shared" ca="1" si="1391"/>
        <v>M4717</v>
      </c>
      <c r="S4714" s="40">
        <f t="shared" ca="1" si="1397"/>
        <v>0</v>
      </c>
      <c r="T4714" s="46">
        <f t="shared" ca="1" si="1398"/>
        <v>48</v>
      </c>
      <c r="X4714" s="74">
        <f t="shared" ca="1" si="1399"/>
        <v>0.57576495569595498</v>
      </c>
      <c r="Y4714" s="75">
        <f t="shared" ca="1" si="1400"/>
        <v>0.57576495569595498</v>
      </c>
      <c r="Z4714" s="74">
        <f t="shared" ca="1" si="1401"/>
        <v>1.7784904731160383</v>
      </c>
      <c r="AA4714" s="76">
        <f t="shared" ca="1" si="1402"/>
        <v>575.764955695955</v>
      </c>
      <c r="AB4714" s="76">
        <f t="shared" ca="1" si="1403"/>
        <v>1778.4904731160382</v>
      </c>
    </row>
    <row r="4715" spans="1:28" x14ac:dyDescent="0.25">
      <c r="A4715" s="2">
        <f t="shared" si="1404"/>
        <v>21</v>
      </c>
      <c r="B4715" s="16">
        <f ca="1">VLOOKUP(A4715,PERIODS!$O$4:$P$33,2,FALSE)</f>
        <v>3.5000000000000003E-2</v>
      </c>
      <c r="C4715" s="15"/>
      <c r="D4715" s="18">
        <v>4701</v>
      </c>
      <c r="E4715" s="34">
        <f t="shared" ca="1" si="1406"/>
        <v>20443.18277263713</v>
      </c>
      <c r="F4715" s="34">
        <f t="shared" ca="1" si="1388"/>
        <v>3500.0000000000005</v>
      </c>
      <c r="G4715" s="69">
        <f t="shared" ca="1" si="1392"/>
        <v>0</v>
      </c>
      <c r="H4715" s="34">
        <f t="shared" ca="1" si="1393"/>
        <v>-151.6912389661197</v>
      </c>
      <c r="I4715" s="34">
        <f t="shared" ca="1" si="1394"/>
        <v>3348.3087610338807</v>
      </c>
      <c r="J4715" s="18">
        <f ca="1">SUM(INDIRECT(ADDRESS(ROW(F4715),COLUMN(F4715),4)):INDIRECT(ADDRESS(ROW(F4715)+N$5-1,COLUMN(F4715),4)))</f>
        <v>24500.000000000004</v>
      </c>
      <c r="K4715" s="18">
        <f t="shared" ca="1" si="1395"/>
        <v>16350</v>
      </c>
      <c r="L4715" s="18">
        <f t="shared" ca="1" si="1405"/>
        <v>16350</v>
      </c>
      <c r="M4715" s="18">
        <f t="shared" ca="1" si="1389"/>
        <v>0</v>
      </c>
      <c r="N4715" s="34">
        <f t="shared" ca="1" si="1396"/>
        <v>17094.87401160325</v>
      </c>
      <c r="P4715" s="18">
        <f t="shared" ca="1" si="1390"/>
        <v>151.6912389661197</v>
      </c>
      <c r="Q4715" s="47">
        <f ca="1">SUM(L$15:L4715)-SUM(M$15:M4715)</f>
        <v>16350</v>
      </c>
      <c r="R4715" s="47" t="str">
        <f t="shared" ca="1" si="1391"/>
        <v>M4718</v>
      </c>
      <c r="S4715" s="40">
        <f t="shared" ca="1" si="1397"/>
        <v>0</v>
      </c>
      <c r="T4715" s="46">
        <f t="shared" ca="1" si="1398"/>
        <v>38</v>
      </c>
      <c r="X4715" s="74">
        <f t="shared" ca="1" si="1399"/>
        <v>-0.15169123896611969</v>
      </c>
      <c r="Y4715" s="75">
        <f t="shared" ca="1" si="1400"/>
        <v>-0.15169123896611969</v>
      </c>
      <c r="Z4715" s="74">
        <f t="shared" ca="1" si="1401"/>
        <v>0.85925354380011698</v>
      </c>
      <c r="AA4715" s="76">
        <f t="shared" ca="1" si="1402"/>
        <v>-151.6912389661197</v>
      </c>
      <c r="AB4715" s="76">
        <f t="shared" ca="1" si="1403"/>
        <v>859.25354380011697</v>
      </c>
    </row>
    <row r="4716" spans="1:28" x14ac:dyDescent="0.25">
      <c r="A4716" s="2">
        <f t="shared" si="1404"/>
        <v>22</v>
      </c>
      <c r="B4716" s="16">
        <f ca="1">VLOOKUP(A4716,PERIODS!$O$4:$P$33,2,FALSE)</f>
        <v>3.5000000000000003E-2</v>
      </c>
      <c r="C4716" s="15"/>
      <c r="D4716" s="18">
        <v>4702</v>
      </c>
      <c r="E4716" s="34">
        <f t="shared" ca="1" si="1406"/>
        <v>17094.87401160325</v>
      </c>
      <c r="F4716" s="34">
        <f t="shared" ca="1" si="1388"/>
        <v>3500.0000000000005</v>
      </c>
      <c r="G4716" s="69">
        <f t="shared" ca="1" si="1392"/>
        <v>0</v>
      </c>
      <c r="H4716" s="34">
        <f t="shared" ca="1" si="1393"/>
        <v>797.51773363102404</v>
      </c>
      <c r="I4716" s="34">
        <f t="shared" ca="1" si="1394"/>
        <v>4297.5177336310244</v>
      </c>
      <c r="J4716" s="18">
        <f ca="1">SUM(INDIRECT(ADDRESS(ROW(F4716),COLUMN(F4716),4)):INDIRECT(ADDRESS(ROW(F4716)+N$5-1,COLUMN(F4716),4)))</f>
        <v>25000.000000000004</v>
      </c>
      <c r="K4716" s="18">
        <f t="shared" ca="1" si="1395"/>
        <v>16350</v>
      </c>
      <c r="L4716" s="18">
        <f t="shared" ca="1" si="1405"/>
        <v>0</v>
      </c>
      <c r="M4716" s="18">
        <f t="shared" ca="1" si="1389"/>
        <v>0</v>
      </c>
      <c r="N4716" s="34">
        <f t="shared" ca="1" si="1396"/>
        <v>12797.356277972225</v>
      </c>
      <c r="P4716" s="18">
        <f t="shared" ca="1" si="1390"/>
        <v>797.51773363102404</v>
      </c>
      <c r="Q4716" s="47">
        <f ca="1">SUM(L$15:L4716)-SUM(M$15:M4716)</f>
        <v>16350</v>
      </c>
      <c r="R4716" s="47" t="str">
        <f t="shared" ca="1" si="1391"/>
        <v>M4719</v>
      </c>
      <c r="S4716" s="40">
        <f t="shared" ca="1" si="1397"/>
        <v>0</v>
      </c>
      <c r="T4716" s="46">
        <f t="shared" ca="1" si="1398"/>
        <v>25</v>
      </c>
      <c r="X4716" s="74">
        <f t="shared" ca="1" si="1399"/>
        <v>0.79751773363102407</v>
      </c>
      <c r="Y4716" s="75">
        <f t="shared" ca="1" si="1400"/>
        <v>0.79751773363102407</v>
      </c>
      <c r="Z4716" s="74">
        <f t="shared" ca="1" si="1401"/>
        <v>2.2200233939212355</v>
      </c>
      <c r="AA4716" s="76">
        <f t="shared" ca="1" si="1402"/>
        <v>797.51773363102404</v>
      </c>
      <c r="AB4716" s="76">
        <f t="shared" ca="1" si="1403"/>
        <v>2220.0233939212353</v>
      </c>
    </row>
    <row r="4717" spans="1:28" x14ac:dyDescent="0.25">
      <c r="A4717" s="2">
        <f t="shared" si="1404"/>
        <v>23</v>
      </c>
      <c r="B4717" s="16">
        <f ca="1">VLOOKUP(A4717,PERIODS!$O$4:$P$33,2,FALSE)</f>
        <v>3.5000000000000003E-2</v>
      </c>
      <c r="C4717" s="15"/>
      <c r="D4717" s="18">
        <v>4703</v>
      </c>
      <c r="E4717" s="34">
        <f t="shared" ca="1" si="1406"/>
        <v>12797.356277972225</v>
      </c>
      <c r="F4717" s="34">
        <f t="shared" ca="1" si="1388"/>
        <v>3500.0000000000005</v>
      </c>
      <c r="G4717" s="69">
        <f t="shared" ca="1" si="1392"/>
        <v>0</v>
      </c>
      <c r="H4717" s="34">
        <f t="shared" ca="1" si="1393"/>
        <v>-798.44991962430322</v>
      </c>
      <c r="I4717" s="34">
        <f t="shared" ca="1" si="1394"/>
        <v>2701.5500803756972</v>
      </c>
      <c r="J4717" s="18">
        <f ca="1">SUM(INDIRECT(ADDRESS(ROW(F4717),COLUMN(F4717),4)):INDIRECT(ADDRESS(ROW(F4717)+N$5-1,COLUMN(F4717),4)))</f>
        <v>25500.000000000004</v>
      </c>
      <c r="K4717" s="18">
        <f t="shared" ca="1" si="1395"/>
        <v>16350</v>
      </c>
      <c r="L4717" s="18">
        <f t="shared" ca="1" si="1405"/>
        <v>0</v>
      </c>
      <c r="M4717" s="18">
        <f t="shared" ca="1" si="1389"/>
        <v>0</v>
      </c>
      <c r="N4717" s="34">
        <f t="shared" ca="1" si="1396"/>
        <v>10095.806197596528</v>
      </c>
      <c r="P4717" s="18">
        <f t="shared" ca="1" si="1390"/>
        <v>798.44991962430322</v>
      </c>
      <c r="Q4717" s="47">
        <f ca="1">SUM(L$15:L4717)-SUM(M$15:M4717)</f>
        <v>16350</v>
      </c>
      <c r="R4717" s="47" t="str">
        <f t="shared" ca="1" si="1391"/>
        <v>M4720</v>
      </c>
      <c r="S4717" s="40">
        <f t="shared" ca="1" si="1397"/>
        <v>0</v>
      </c>
      <c r="T4717" s="46">
        <f t="shared" ca="1" si="1398"/>
        <v>47</v>
      </c>
      <c r="X4717" s="74">
        <f t="shared" ca="1" si="1399"/>
        <v>-0.79844991962430323</v>
      </c>
      <c r="Y4717" s="75">
        <f t="shared" ca="1" si="1400"/>
        <v>-0.79844991962430323</v>
      </c>
      <c r="Z4717" s="74">
        <f t="shared" ca="1" si="1401"/>
        <v>0.45002600021815553</v>
      </c>
      <c r="AA4717" s="76">
        <f t="shared" ca="1" si="1402"/>
        <v>-798.44991962430322</v>
      </c>
      <c r="AB4717" s="76">
        <f t="shared" ca="1" si="1403"/>
        <v>450.02600021815556</v>
      </c>
    </row>
    <row r="4718" spans="1:28" x14ac:dyDescent="0.25">
      <c r="A4718" s="2">
        <f t="shared" si="1404"/>
        <v>24</v>
      </c>
      <c r="B4718" s="16">
        <f ca="1">VLOOKUP(A4718,PERIODS!$O$4:$P$33,2,FALSE)</f>
        <v>3.5000000000000003E-2</v>
      </c>
      <c r="C4718" s="15"/>
      <c r="D4718" s="18">
        <v>4704</v>
      </c>
      <c r="E4718" s="34">
        <f t="shared" ca="1" si="1406"/>
        <v>10095.806197596528</v>
      </c>
      <c r="F4718" s="34">
        <f t="shared" ca="1" si="1388"/>
        <v>3500.0000000000005</v>
      </c>
      <c r="G4718" s="69">
        <f t="shared" ca="1" si="1392"/>
        <v>0</v>
      </c>
      <c r="H4718" s="34">
        <f t="shared" ca="1" si="1393"/>
        <v>476.66723161089334</v>
      </c>
      <c r="I4718" s="34">
        <f t="shared" ca="1" si="1394"/>
        <v>3976.6672316108939</v>
      </c>
      <c r="J4718" s="18">
        <f ca="1">SUM(INDIRECT(ADDRESS(ROW(F4718),COLUMN(F4718),4)):INDIRECT(ADDRESS(ROW(F4718)+N$5-1,COLUMN(F4718),4)))</f>
        <v>26000</v>
      </c>
      <c r="K4718" s="18">
        <f t="shared" ca="1" si="1395"/>
        <v>0</v>
      </c>
      <c r="L4718" s="18">
        <f t="shared" ca="1" si="1405"/>
        <v>0</v>
      </c>
      <c r="M4718" s="18">
        <f t="shared" ca="1" si="1389"/>
        <v>16350</v>
      </c>
      <c r="N4718" s="34">
        <f t="shared" ca="1" si="1396"/>
        <v>22469.138965985636</v>
      </c>
      <c r="P4718" s="18">
        <f t="shared" ca="1" si="1390"/>
        <v>476.66723161089334</v>
      </c>
      <c r="Q4718" s="47">
        <f ca="1">SUM(L$15:L4718)-SUM(M$15:M4718)</f>
        <v>0</v>
      </c>
      <c r="R4718" s="47" t="str">
        <f t="shared" ca="1" si="1391"/>
        <v>M4721</v>
      </c>
      <c r="S4718" s="40">
        <f t="shared" ca="1" si="1397"/>
        <v>0</v>
      </c>
      <c r="T4718" s="46">
        <f t="shared" ca="1" si="1398"/>
        <v>48</v>
      </c>
      <c r="X4718" s="74">
        <f t="shared" ca="1" si="1399"/>
        <v>0.47666723161089336</v>
      </c>
      <c r="Y4718" s="75">
        <f t="shared" ca="1" si="1400"/>
        <v>0.47666723161089336</v>
      </c>
      <c r="Z4718" s="74">
        <f t="shared" ca="1" si="1401"/>
        <v>1.6106973656965007</v>
      </c>
      <c r="AA4718" s="76">
        <f t="shared" ca="1" si="1402"/>
        <v>476.66723161089334</v>
      </c>
      <c r="AB4718" s="76">
        <f t="shared" ca="1" si="1403"/>
        <v>1610.6973656965006</v>
      </c>
    </row>
    <row r="4719" spans="1:28" x14ac:dyDescent="0.25">
      <c r="A4719" s="2">
        <f t="shared" si="1404"/>
        <v>25</v>
      </c>
      <c r="B4719" s="16">
        <f ca="1">VLOOKUP(A4719,PERIODS!$O$4:$P$33,2,FALSE)</f>
        <v>3.5000000000000003E-2</v>
      </c>
      <c r="C4719" s="15"/>
      <c r="D4719" s="18">
        <v>4705</v>
      </c>
      <c r="E4719" s="34">
        <f t="shared" ca="1" si="1406"/>
        <v>22469.138965985636</v>
      </c>
      <c r="F4719" s="34">
        <f t="shared" ca="1" si="1388"/>
        <v>3500.0000000000005</v>
      </c>
      <c r="G4719" s="69">
        <f t="shared" ca="1" si="1392"/>
        <v>0</v>
      </c>
      <c r="H4719" s="34">
        <f t="shared" ca="1" si="1393"/>
        <v>-705.47752872121941</v>
      </c>
      <c r="I4719" s="34">
        <f t="shared" ca="1" si="1394"/>
        <v>2794.5224712787813</v>
      </c>
      <c r="J4719" s="18">
        <f ca="1">SUM(INDIRECT(ADDRESS(ROW(F4719),COLUMN(F4719),4)):INDIRECT(ADDRESS(ROW(F4719)+N$5-1,COLUMN(F4719),4)))</f>
        <v>24900</v>
      </c>
      <c r="K4719" s="18">
        <f t="shared" ca="1" si="1395"/>
        <v>16350</v>
      </c>
      <c r="L4719" s="18">
        <f t="shared" ca="1" si="1405"/>
        <v>16350</v>
      </c>
      <c r="M4719" s="18">
        <f t="shared" ca="1" si="1389"/>
        <v>0</v>
      </c>
      <c r="N4719" s="34">
        <f t="shared" ca="1" si="1396"/>
        <v>19674.616494706854</v>
      </c>
      <c r="P4719" s="18">
        <f t="shared" ca="1" si="1390"/>
        <v>705.47752872121941</v>
      </c>
      <c r="Q4719" s="47">
        <f ca="1">SUM(L$15:L4719)-SUM(M$15:M4719)</f>
        <v>16350</v>
      </c>
      <c r="R4719" s="47" t="str">
        <f t="shared" ca="1" si="1391"/>
        <v>M4722</v>
      </c>
      <c r="S4719" s="40">
        <f t="shared" ca="1" si="1397"/>
        <v>0</v>
      </c>
      <c r="T4719" s="46">
        <f t="shared" ca="1" si="1398"/>
        <v>37</v>
      </c>
      <c r="X4719" s="74">
        <f t="shared" ca="1" si="1399"/>
        <v>-0.70547752872121938</v>
      </c>
      <c r="Y4719" s="75">
        <f t="shared" ca="1" si="1400"/>
        <v>-0.70547752872121938</v>
      </c>
      <c r="Z4719" s="74">
        <f t="shared" ca="1" si="1401"/>
        <v>0.49387267954826536</v>
      </c>
      <c r="AA4719" s="76">
        <f t="shared" ca="1" si="1402"/>
        <v>-705.47752872121941</v>
      </c>
      <c r="AB4719" s="76">
        <f t="shared" ca="1" si="1403"/>
        <v>493.87267954826535</v>
      </c>
    </row>
    <row r="4720" spans="1:28" x14ac:dyDescent="0.25">
      <c r="A4720" s="2">
        <f t="shared" si="1404"/>
        <v>26</v>
      </c>
      <c r="B4720" s="16">
        <f ca="1">VLOOKUP(A4720,PERIODS!$O$4:$P$33,2,FALSE)</f>
        <v>3.5000000000000003E-2</v>
      </c>
      <c r="C4720" s="15"/>
      <c r="D4720" s="18">
        <v>4706</v>
      </c>
      <c r="E4720" s="34">
        <f t="shared" ca="1" si="1406"/>
        <v>19674.616494706854</v>
      </c>
      <c r="F4720" s="34">
        <f t="shared" ca="1" si="1388"/>
        <v>3500.0000000000005</v>
      </c>
      <c r="G4720" s="69">
        <f t="shared" ca="1" si="1392"/>
        <v>0</v>
      </c>
      <c r="H4720" s="34">
        <f t="shared" ca="1" si="1393"/>
        <v>972.17130394994513</v>
      </c>
      <c r="I4720" s="34">
        <f t="shared" ca="1" si="1394"/>
        <v>4472.1713039499455</v>
      </c>
      <c r="J4720" s="18">
        <f ca="1">SUM(INDIRECT(ADDRESS(ROW(F4720),COLUMN(F4720),4)):INDIRECT(ADDRESS(ROW(F4720)+N$5-1,COLUMN(F4720),4)))</f>
        <v>23900</v>
      </c>
      <c r="K4720" s="18">
        <f t="shared" ca="1" si="1395"/>
        <v>16350</v>
      </c>
      <c r="L4720" s="18">
        <f t="shared" ca="1" si="1405"/>
        <v>0</v>
      </c>
      <c r="M4720" s="18">
        <f t="shared" ca="1" si="1389"/>
        <v>0</v>
      </c>
      <c r="N4720" s="34">
        <f t="shared" ca="1" si="1396"/>
        <v>15202.445190756909</v>
      </c>
      <c r="P4720" s="18">
        <f t="shared" ca="1" si="1390"/>
        <v>972.17130394994513</v>
      </c>
      <c r="Q4720" s="47">
        <f ca="1">SUM(L$15:L4720)-SUM(M$15:M4720)</f>
        <v>16350</v>
      </c>
      <c r="R4720" s="47" t="str">
        <f t="shared" ca="1" si="1391"/>
        <v>M4723</v>
      </c>
      <c r="S4720" s="40">
        <f t="shared" ca="1" si="1397"/>
        <v>0</v>
      </c>
      <c r="T4720" s="46">
        <f t="shared" ca="1" si="1398"/>
        <v>50</v>
      </c>
      <c r="X4720" s="74">
        <f t="shared" ca="1" si="1399"/>
        <v>0.97217130394994511</v>
      </c>
      <c r="Y4720" s="75">
        <f t="shared" ca="1" si="1400"/>
        <v>0.97217130394994511</v>
      </c>
      <c r="Z4720" s="74">
        <f t="shared" ca="1" si="1401"/>
        <v>2.6436784614564157</v>
      </c>
      <c r="AA4720" s="76">
        <f t="shared" ca="1" si="1402"/>
        <v>972.17130394994513</v>
      </c>
      <c r="AB4720" s="76">
        <f t="shared" ca="1" si="1403"/>
        <v>2643.6784614564158</v>
      </c>
    </row>
    <row r="4721" spans="1:28" x14ac:dyDescent="0.25">
      <c r="A4721" s="2">
        <f t="shared" si="1404"/>
        <v>27</v>
      </c>
      <c r="B4721" s="16">
        <f ca="1">VLOOKUP(A4721,PERIODS!$O$4:$P$33,2,FALSE)</f>
        <v>3.5000000000000003E-2</v>
      </c>
      <c r="C4721" s="15"/>
      <c r="D4721" s="18">
        <v>4707</v>
      </c>
      <c r="E4721" s="34">
        <f t="shared" ca="1" si="1406"/>
        <v>15202.445190756909</v>
      </c>
      <c r="F4721" s="34">
        <f t="shared" ca="1" si="1388"/>
        <v>3500.0000000000005</v>
      </c>
      <c r="G4721" s="69">
        <f t="shared" ca="1" si="1392"/>
        <v>0</v>
      </c>
      <c r="H4721" s="34">
        <f t="shared" ca="1" si="1393"/>
        <v>-483.92976887821345</v>
      </c>
      <c r="I4721" s="34">
        <f t="shared" ca="1" si="1394"/>
        <v>3016.0702311217869</v>
      </c>
      <c r="J4721" s="18">
        <f ca="1">SUM(INDIRECT(ADDRESS(ROW(F4721),COLUMN(F4721),4)):INDIRECT(ADDRESS(ROW(F4721)+N$5-1,COLUMN(F4721),4)))</f>
        <v>22900</v>
      </c>
      <c r="K4721" s="18">
        <f t="shared" ca="1" si="1395"/>
        <v>16350</v>
      </c>
      <c r="L4721" s="18">
        <f t="shared" ca="1" si="1405"/>
        <v>0</v>
      </c>
      <c r="M4721" s="18">
        <f t="shared" ca="1" si="1389"/>
        <v>0</v>
      </c>
      <c r="N4721" s="34">
        <f t="shared" ca="1" si="1396"/>
        <v>12186.374959635123</v>
      </c>
      <c r="P4721" s="18">
        <f t="shared" ca="1" si="1390"/>
        <v>483.92976887821345</v>
      </c>
      <c r="Q4721" s="47">
        <f ca="1">SUM(L$15:L4721)-SUM(M$15:M4721)</f>
        <v>16350</v>
      </c>
      <c r="R4721" s="47" t="str">
        <f t="shared" ca="1" si="1391"/>
        <v>M4724</v>
      </c>
      <c r="S4721" s="40">
        <f t="shared" ca="1" si="1397"/>
        <v>0</v>
      </c>
      <c r="T4721" s="46">
        <f t="shared" ca="1" si="1398"/>
        <v>12</v>
      </c>
      <c r="X4721" s="74">
        <f t="shared" ca="1" si="1399"/>
        <v>-0.48392976887821343</v>
      </c>
      <c r="Y4721" s="75">
        <f t="shared" ca="1" si="1400"/>
        <v>-0.48392976887821343</v>
      </c>
      <c r="Z4721" s="74">
        <f t="shared" ca="1" si="1401"/>
        <v>0.61635648779982222</v>
      </c>
      <c r="AA4721" s="76">
        <f t="shared" ca="1" si="1402"/>
        <v>-483.92976887821345</v>
      </c>
      <c r="AB4721" s="76">
        <f t="shared" ca="1" si="1403"/>
        <v>616.35648779982216</v>
      </c>
    </row>
    <row r="4722" spans="1:28" x14ac:dyDescent="0.25">
      <c r="A4722" s="2">
        <f t="shared" si="1404"/>
        <v>28</v>
      </c>
      <c r="B4722" s="16">
        <f ca="1">VLOOKUP(A4722,PERIODS!$O$4:$P$33,2,FALSE)</f>
        <v>0.04</v>
      </c>
      <c r="C4722" s="15"/>
      <c r="D4722" s="18">
        <v>4708</v>
      </c>
      <c r="E4722" s="34">
        <f t="shared" ca="1" si="1406"/>
        <v>12186.374959635123</v>
      </c>
      <c r="F4722" s="34">
        <f t="shared" ca="1" si="1388"/>
        <v>4000</v>
      </c>
      <c r="G4722" s="69">
        <f t="shared" ca="1" si="1392"/>
        <v>0</v>
      </c>
      <c r="H4722" s="34">
        <f t="shared" ca="1" si="1393"/>
        <v>-722.63042417255633</v>
      </c>
      <c r="I4722" s="34">
        <f t="shared" ca="1" si="1394"/>
        <v>3277.3695758274434</v>
      </c>
      <c r="J4722" s="18">
        <f ca="1">SUM(INDIRECT(ADDRESS(ROW(F4722),COLUMN(F4722),4)):INDIRECT(ADDRESS(ROW(F4722)+N$5-1,COLUMN(F4722),4)))</f>
        <v>21900</v>
      </c>
      <c r="K4722" s="18">
        <f t="shared" ca="1" si="1395"/>
        <v>0</v>
      </c>
      <c r="L4722" s="18">
        <f t="shared" ca="1" si="1405"/>
        <v>0</v>
      </c>
      <c r="M4722" s="18">
        <f t="shared" ca="1" si="1389"/>
        <v>16350</v>
      </c>
      <c r="N4722" s="34">
        <f t="shared" ca="1" si="1396"/>
        <v>25259.005383807678</v>
      </c>
      <c r="P4722" s="18">
        <f t="shared" ca="1" si="1390"/>
        <v>722.63042417255633</v>
      </c>
      <c r="Q4722" s="47">
        <f ca="1">SUM(L$15:L4722)-SUM(M$15:M4722)</f>
        <v>0</v>
      </c>
      <c r="R4722" s="47" t="str">
        <f t="shared" ca="1" si="1391"/>
        <v>M4725</v>
      </c>
      <c r="S4722" s="40">
        <f t="shared" ca="1" si="1397"/>
        <v>0</v>
      </c>
      <c r="T4722" s="46">
        <f t="shared" ca="1" si="1398"/>
        <v>82</v>
      </c>
      <c r="X4722" s="74">
        <f t="shared" ca="1" si="1399"/>
        <v>-0.7226304241725563</v>
      </c>
      <c r="Y4722" s="75">
        <f t="shared" ca="1" si="1400"/>
        <v>-0.7226304241725563</v>
      </c>
      <c r="Z4722" s="74">
        <f t="shared" ca="1" si="1401"/>
        <v>0.48547357353570803</v>
      </c>
      <c r="AA4722" s="76">
        <f t="shared" ca="1" si="1402"/>
        <v>-722.63042417255633</v>
      </c>
      <c r="AB4722" s="76">
        <f t="shared" ca="1" si="1403"/>
        <v>485.473573535708</v>
      </c>
    </row>
    <row r="4723" spans="1:28" x14ac:dyDescent="0.25">
      <c r="A4723" s="2">
        <f t="shared" si="1404"/>
        <v>29</v>
      </c>
      <c r="B4723" s="16">
        <f ca="1">VLOOKUP(A4723,PERIODS!$O$4:$P$33,2,FALSE)</f>
        <v>0.04</v>
      </c>
      <c r="C4723" s="15"/>
      <c r="D4723" s="18">
        <v>4709</v>
      </c>
      <c r="E4723" s="34">
        <f t="shared" ca="1" si="1406"/>
        <v>25259.005383807678</v>
      </c>
      <c r="F4723" s="34">
        <f t="shared" ca="1" si="1388"/>
        <v>4000</v>
      </c>
      <c r="G4723" s="69">
        <f t="shared" ca="1" si="1392"/>
        <v>0</v>
      </c>
      <c r="H4723" s="34">
        <f t="shared" ca="1" si="1393"/>
        <v>-479.31770787682484</v>
      </c>
      <c r="I4723" s="34">
        <f t="shared" ca="1" si="1394"/>
        <v>3520.6822921231751</v>
      </c>
      <c r="J4723" s="18">
        <f ca="1">SUM(INDIRECT(ADDRESS(ROW(F4723),COLUMN(F4723),4)):INDIRECT(ADDRESS(ROW(F4723)+N$5-1,COLUMN(F4723),4)))</f>
        <v>21200</v>
      </c>
      <c r="K4723" s="18">
        <f t="shared" ca="1" si="1395"/>
        <v>0</v>
      </c>
      <c r="L4723" s="18">
        <f t="shared" ca="1" si="1405"/>
        <v>0</v>
      </c>
      <c r="M4723" s="18">
        <f t="shared" ca="1" si="1389"/>
        <v>0</v>
      </c>
      <c r="N4723" s="34">
        <f t="shared" ca="1" si="1396"/>
        <v>21738.323091684502</v>
      </c>
      <c r="P4723" s="18">
        <f t="shared" ca="1" si="1390"/>
        <v>479.31770787682484</v>
      </c>
      <c r="Q4723" s="47">
        <f ca="1">SUM(L$15:L4723)-SUM(M$15:M4723)</f>
        <v>0</v>
      </c>
      <c r="R4723" s="47" t="str">
        <f t="shared" ca="1" si="1391"/>
        <v>M4726</v>
      </c>
      <c r="S4723" s="40">
        <f t="shared" ca="1" si="1397"/>
        <v>0</v>
      </c>
      <c r="T4723" s="46">
        <f t="shared" ca="1" si="1398"/>
        <v>77</v>
      </c>
      <c r="X4723" s="74">
        <f t="shared" ca="1" si="1399"/>
        <v>-0.47931770787682482</v>
      </c>
      <c r="Y4723" s="75">
        <f t="shared" ca="1" si="1400"/>
        <v>-0.47931770787682482</v>
      </c>
      <c r="Z4723" s="74">
        <f t="shared" ca="1" si="1401"/>
        <v>0.61920572690189246</v>
      </c>
      <c r="AA4723" s="76">
        <f t="shared" ca="1" si="1402"/>
        <v>-479.31770787682484</v>
      </c>
      <c r="AB4723" s="76">
        <f t="shared" ca="1" si="1403"/>
        <v>619.20572690189249</v>
      </c>
    </row>
    <row r="4724" spans="1:28" x14ac:dyDescent="0.25">
      <c r="A4724" s="2">
        <f t="shared" si="1404"/>
        <v>30</v>
      </c>
      <c r="B4724" s="16">
        <f ca="1">VLOOKUP(A4724,PERIODS!$O$4:$P$33,2,FALSE)</f>
        <v>0.04</v>
      </c>
      <c r="C4724" s="15"/>
      <c r="D4724" s="18">
        <v>4710</v>
      </c>
      <c r="E4724" s="34">
        <f t="shared" ca="1" si="1406"/>
        <v>21738.323091684502</v>
      </c>
      <c r="F4724" s="34">
        <f t="shared" ca="1" si="1388"/>
        <v>4000</v>
      </c>
      <c r="G4724" s="69">
        <f t="shared" ca="1" si="1392"/>
        <v>0</v>
      </c>
      <c r="H4724" s="34">
        <f t="shared" ca="1" si="1393"/>
        <v>71.86287735547161</v>
      </c>
      <c r="I4724" s="34">
        <f t="shared" ca="1" si="1394"/>
        <v>4071.8628773554715</v>
      </c>
      <c r="J4724" s="18">
        <f ca="1">SUM(INDIRECT(ADDRESS(ROW(F4724),COLUMN(F4724),4)):INDIRECT(ADDRESS(ROW(F4724)+N$5-1,COLUMN(F4724),4)))</f>
        <v>20500</v>
      </c>
      <c r="K4724" s="18">
        <f t="shared" ca="1" si="1395"/>
        <v>0</v>
      </c>
      <c r="L4724" s="18">
        <f t="shared" ca="1" si="1405"/>
        <v>0</v>
      </c>
      <c r="M4724" s="18">
        <f t="shared" ca="1" si="1389"/>
        <v>0</v>
      </c>
      <c r="N4724" s="34">
        <f t="shared" ca="1" si="1396"/>
        <v>17666.460214329032</v>
      </c>
      <c r="P4724" s="18">
        <f t="shared" ca="1" si="1390"/>
        <v>71.86287735547161</v>
      </c>
      <c r="Q4724" s="47">
        <f ca="1">SUM(L$15:L4724)-SUM(M$15:M4724)</f>
        <v>0</v>
      </c>
      <c r="R4724" s="47" t="str">
        <f t="shared" ca="1" si="1391"/>
        <v>M4727</v>
      </c>
      <c r="S4724" s="40">
        <f t="shared" ca="1" si="1397"/>
        <v>0</v>
      </c>
      <c r="T4724" s="46">
        <f t="shared" ca="1" si="1398"/>
        <v>82</v>
      </c>
      <c r="X4724" s="74">
        <f t="shared" ca="1" si="1399"/>
        <v>7.1862877355471616E-2</v>
      </c>
      <c r="Y4724" s="75">
        <f t="shared" ca="1" si="1400"/>
        <v>7.1862877355471616E-2</v>
      </c>
      <c r="Z4724" s="74">
        <f t="shared" ca="1" si="1401"/>
        <v>1.074507994583785</v>
      </c>
      <c r="AA4724" s="76">
        <f t="shared" ca="1" si="1402"/>
        <v>71.86287735547161</v>
      </c>
      <c r="AB4724" s="76">
        <f t="shared" ca="1" si="1403"/>
        <v>1074.5079945837849</v>
      </c>
    </row>
    <row r="4725" spans="1:28" x14ac:dyDescent="0.25">
      <c r="A4725" s="2">
        <f t="shared" si="1404"/>
        <v>1</v>
      </c>
      <c r="B4725" s="16">
        <f ca="1">VLOOKUP(A4725,PERIODS!$O$4:$P$33,2,FALSE)</f>
        <v>2.4E-2</v>
      </c>
      <c r="C4725" s="15"/>
      <c r="D4725" s="18">
        <v>4711</v>
      </c>
      <c r="E4725" s="34">
        <f t="shared" ca="1" si="1406"/>
        <v>17666.460214329032</v>
      </c>
      <c r="F4725" s="34">
        <f t="shared" ca="1" si="1388"/>
        <v>2400</v>
      </c>
      <c r="G4725" s="69">
        <f t="shared" ca="1" si="1392"/>
        <v>0</v>
      </c>
      <c r="H4725" s="34">
        <f t="shared" ca="1" si="1393"/>
        <v>1578.2488355533951</v>
      </c>
      <c r="I4725" s="34">
        <f t="shared" ca="1" si="1394"/>
        <v>3978.2488355533951</v>
      </c>
      <c r="J4725" s="18">
        <f ca="1">SUM(INDIRECT(ADDRESS(ROW(F4725),COLUMN(F4725),4)):INDIRECT(ADDRESS(ROW(F4725)+N$5-1,COLUMN(F4725),4)))</f>
        <v>19800</v>
      </c>
      <c r="K4725" s="18">
        <f t="shared" ca="1" si="1395"/>
        <v>16350</v>
      </c>
      <c r="L4725" s="18">
        <f t="shared" ca="1" si="1405"/>
        <v>16350</v>
      </c>
      <c r="M4725" s="18">
        <f t="shared" ca="1" si="1389"/>
        <v>0</v>
      </c>
      <c r="N4725" s="34">
        <f t="shared" ca="1" si="1396"/>
        <v>13688.211378775637</v>
      </c>
      <c r="P4725" s="18">
        <f t="shared" ca="1" si="1390"/>
        <v>1578.2488355533951</v>
      </c>
      <c r="Q4725" s="47">
        <f ca="1">SUM(L$15:L4725)-SUM(M$15:M4725)</f>
        <v>16350</v>
      </c>
      <c r="R4725" s="47" t="str">
        <f t="shared" ca="1" si="1391"/>
        <v>M4728</v>
      </c>
      <c r="S4725" s="40">
        <f t="shared" ca="1" si="1397"/>
        <v>0</v>
      </c>
      <c r="T4725" s="46">
        <f t="shared" ca="1" si="1398"/>
        <v>22</v>
      </c>
      <c r="X4725" s="74">
        <f t="shared" ca="1" si="1399"/>
        <v>1.578248835553395</v>
      </c>
      <c r="Y4725" s="75">
        <f t="shared" ca="1" si="1400"/>
        <v>1.578248835553395</v>
      </c>
      <c r="Z4725" s="74">
        <f t="shared" ca="1" si="1401"/>
        <v>4.8464614249353239</v>
      </c>
      <c r="AA4725" s="76">
        <f t="shared" ca="1" si="1402"/>
        <v>1578.2488355533951</v>
      </c>
      <c r="AB4725" s="76">
        <f t="shared" ca="1" si="1403"/>
        <v>4846.4614249353235</v>
      </c>
    </row>
    <row r="4726" spans="1:28" x14ac:dyDescent="0.25">
      <c r="A4726" s="2">
        <f t="shared" si="1404"/>
        <v>2</v>
      </c>
      <c r="B4726" s="16">
        <f ca="1">VLOOKUP(A4726,PERIODS!$O$4:$P$33,2,FALSE)</f>
        <v>2.5000000000000001E-2</v>
      </c>
      <c r="C4726" s="15"/>
      <c r="D4726" s="18">
        <v>4712</v>
      </c>
      <c r="E4726" s="34">
        <f t="shared" ca="1" si="1406"/>
        <v>13688.211378775637</v>
      </c>
      <c r="F4726" s="34">
        <f t="shared" ca="1" si="1388"/>
        <v>2500</v>
      </c>
      <c r="G4726" s="69">
        <f t="shared" ca="1" si="1392"/>
        <v>0</v>
      </c>
      <c r="H4726" s="34">
        <f t="shared" ca="1" si="1393"/>
        <v>5.2290813899387798</v>
      </c>
      <c r="I4726" s="34">
        <f t="shared" ca="1" si="1394"/>
        <v>2505.229081389939</v>
      </c>
      <c r="J4726" s="18">
        <f ca="1">SUM(INDIRECT(ADDRESS(ROW(F4726),COLUMN(F4726),4)):INDIRECT(ADDRESS(ROW(F4726)+N$5-1,COLUMN(F4726),4)))</f>
        <v>20700</v>
      </c>
      <c r="K4726" s="18">
        <f t="shared" ca="1" si="1395"/>
        <v>16350</v>
      </c>
      <c r="L4726" s="18">
        <f t="shared" ca="1" si="1405"/>
        <v>0</v>
      </c>
      <c r="M4726" s="18">
        <f t="shared" ca="1" si="1389"/>
        <v>0</v>
      </c>
      <c r="N4726" s="34">
        <f t="shared" ca="1" si="1396"/>
        <v>11182.982297385697</v>
      </c>
      <c r="P4726" s="18">
        <f t="shared" ca="1" si="1390"/>
        <v>5.2290813899387798</v>
      </c>
      <c r="Q4726" s="47">
        <f ca="1">SUM(L$15:L4726)-SUM(M$15:M4726)</f>
        <v>16350</v>
      </c>
      <c r="R4726" s="47" t="str">
        <f t="shared" ca="1" si="1391"/>
        <v>M4729</v>
      </c>
      <c r="S4726" s="40">
        <f t="shared" ca="1" si="1397"/>
        <v>0</v>
      </c>
      <c r="T4726" s="46">
        <f t="shared" ca="1" si="1398"/>
        <v>29</v>
      </c>
      <c r="X4726" s="74">
        <f t="shared" ca="1" si="1399"/>
        <v>5.2290813899387801E-3</v>
      </c>
      <c r="Y4726" s="75">
        <f t="shared" ca="1" si="1400"/>
        <v>5.2290813899387801E-3</v>
      </c>
      <c r="Z4726" s="74">
        <f t="shared" ca="1" si="1401"/>
        <v>1.0052427768972652</v>
      </c>
      <c r="AA4726" s="76">
        <f t="shared" ca="1" si="1402"/>
        <v>5.2290813899387798</v>
      </c>
      <c r="AB4726" s="76">
        <f t="shared" ca="1" si="1403"/>
        <v>1005.2427768972651</v>
      </c>
    </row>
    <row r="4727" spans="1:28" x14ac:dyDescent="0.25">
      <c r="A4727" s="2">
        <f t="shared" si="1404"/>
        <v>3</v>
      </c>
      <c r="B4727" s="16">
        <f ca="1">VLOOKUP(A4727,PERIODS!$O$4:$P$33,2,FALSE)</f>
        <v>2.5000000000000001E-2</v>
      </c>
      <c r="C4727" s="15"/>
      <c r="D4727" s="18">
        <v>4713</v>
      </c>
      <c r="E4727" s="34">
        <f t="shared" ca="1" si="1406"/>
        <v>11182.982297385697</v>
      </c>
      <c r="F4727" s="34">
        <f t="shared" ca="1" si="1388"/>
        <v>2500</v>
      </c>
      <c r="G4727" s="69">
        <f t="shared" ca="1" si="1392"/>
        <v>0</v>
      </c>
      <c r="H4727" s="34">
        <f t="shared" ca="1" si="1393"/>
        <v>-1556.4649829279213</v>
      </c>
      <c r="I4727" s="34">
        <f t="shared" ca="1" si="1394"/>
        <v>943.53501707207874</v>
      </c>
      <c r="J4727" s="18">
        <f ca="1">SUM(INDIRECT(ADDRESS(ROW(F4727),COLUMN(F4727),4)):INDIRECT(ADDRESS(ROW(F4727)+N$5-1,COLUMN(F4727),4)))</f>
        <v>21500</v>
      </c>
      <c r="K4727" s="18">
        <f t="shared" ca="1" si="1395"/>
        <v>16350</v>
      </c>
      <c r="L4727" s="18">
        <f t="shared" ca="1" si="1405"/>
        <v>0</v>
      </c>
      <c r="M4727" s="18">
        <f t="shared" ca="1" si="1389"/>
        <v>0</v>
      </c>
      <c r="N4727" s="34">
        <f t="shared" ca="1" si="1396"/>
        <v>10239.447280313618</v>
      </c>
      <c r="P4727" s="18">
        <f t="shared" ca="1" si="1390"/>
        <v>1556.4649829279213</v>
      </c>
      <c r="Q4727" s="47">
        <f ca="1">SUM(L$15:L4727)-SUM(M$15:M4727)</f>
        <v>16350</v>
      </c>
      <c r="R4727" s="47" t="str">
        <f t="shared" ca="1" si="1391"/>
        <v>M4730</v>
      </c>
      <c r="S4727" s="40">
        <f t="shared" ca="1" si="1397"/>
        <v>0</v>
      </c>
      <c r="T4727" s="46">
        <f t="shared" ca="1" si="1398"/>
        <v>33</v>
      </c>
      <c r="X4727" s="74">
        <f t="shared" ca="1" si="1399"/>
        <v>-1.5564649829279213</v>
      </c>
      <c r="Y4727" s="75">
        <f t="shared" ca="1" si="1400"/>
        <v>-1.5564649829279213</v>
      </c>
      <c r="Z4727" s="74">
        <f t="shared" ca="1" si="1401"/>
        <v>0.21088022031490175</v>
      </c>
      <c r="AA4727" s="76">
        <f t="shared" ca="1" si="1402"/>
        <v>-1556.4649829279213</v>
      </c>
      <c r="AB4727" s="76">
        <f t="shared" ca="1" si="1403"/>
        <v>210.88022031490175</v>
      </c>
    </row>
    <row r="4728" spans="1:28" x14ac:dyDescent="0.25">
      <c r="A4728" s="2">
        <f t="shared" si="1404"/>
        <v>4</v>
      </c>
      <c r="B4728" s="16">
        <f ca="1">VLOOKUP(A4728,PERIODS!$O$4:$P$33,2,FALSE)</f>
        <v>2.5000000000000001E-2</v>
      </c>
      <c r="C4728" s="15"/>
      <c r="D4728" s="18">
        <v>4714</v>
      </c>
      <c r="E4728" s="34">
        <f t="shared" ca="1" si="1406"/>
        <v>10239.447280313618</v>
      </c>
      <c r="F4728" s="34">
        <f t="shared" ca="1" si="1388"/>
        <v>2500</v>
      </c>
      <c r="G4728" s="69">
        <f t="shared" ca="1" si="1392"/>
        <v>0</v>
      </c>
      <c r="H4728" s="34">
        <f t="shared" ca="1" si="1393"/>
        <v>-378.78887324166163</v>
      </c>
      <c r="I4728" s="34">
        <f t="shared" ca="1" si="1394"/>
        <v>2121.2111267583382</v>
      </c>
      <c r="J4728" s="18">
        <f ca="1">SUM(INDIRECT(ADDRESS(ROW(F4728),COLUMN(F4728),4)):INDIRECT(ADDRESS(ROW(F4728)+N$5-1,COLUMN(F4728),4)))</f>
        <v>22300</v>
      </c>
      <c r="K4728" s="18">
        <f t="shared" ca="1" si="1395"/>
        <v>0</v>
      </c>
      <c r="L4728" s="18">
        <f t="shared" ca="1" si="1405"/>
        <v>0</v>
      </c>
      <c r="M4728" s="18">
        <f t="shared" ca="1" si="1389"/>
        <v>16350</v>
      </c>
      <c r="N4728" s="34">
        <f t="shared" ca="1" si="1396"/>
        <v>24468.236153555277</v>
      </c>
      <c r="P4728" s="18">
        <f t="shared" ca="1" si="1390"/>
        <v>378.78887324166163</v>
      </c>
      <c r="Q4728" s="47">
        <f ca="1">SUM(L$15:L4728)-SUM(M$15:M4728)</f>
        <v>0</v>
      </c>
      <c r="R4728" s="47" t="str">
        <f t="shared" ca="1" si="1391"/>
        <v>M4731</v>
      </c>
      <c r="S4728" s="40">
        <f t="shared" ca="1" si="1397"/>
        <v>0</v>
      </c>
      <c r="T4728" s="46">
        <f t="shared" ca="1" si="1398"/>
        <v>55</v>
      </c>
      <c r="X4728" s="74">
        <f t="shared" ca="1" si="1399"/>
        <v>-0.37878887324166166</v>
      </c>
      <c r="Y4728" s="75">
        <f t="shared" ca="1" si="1400"/>
        <v>-0.37878887324166166</v>
      </c>
      <c r="Z4728" s="74">
        <f t="shared" ca="1" si="1401"/>
        <v>0.68469015382013088</v>
      </c>
      <c r="AA4728" s="76">
        <f t="shared" ca="1" si="1402"/>
        <v>-378.78887324166163</v>
      </c>
      <c r="AB4728" s="76">
        <f t="shared" ca="1" si="1403"/>
        <v>684.69015382013083</v>
      </c>
    </row>
    <row r="4729" spans="1:28" x14ac:dyDescent="0.25">
      <c r="A4729" s="2">
        <f t="shared" si="1404"/>
        <v>5</v>
      </c>
      <c r="B4729" s="16">
        <f ca="1">VLOOKUP(A4729,PERIODS!$O$4:$P$33,2,FALSE)</f>
        <v>3.3000000000000002E-2</v>
      </c>
      <c r="C4729" s="15"/>
      <c r="D4729" s="18">
        <v>4715</v>
      </c>
      <c r="E4729" s="34">
        <f t="shared" ca="1" si="1406"/>
        <v>24468.236153555277</v>
      </c>
      <c r="F4729" s="34">
        <f t="shared" ca="1" si="1388"/>
        <v>3300</v>
      </c>
      <c r="G4729" s="69">
        <f t="shared" ca="1" si="1392"/>
        <v>0</v>
      </c>
      <c r="H4729" s="34">
        <f t="shared" ca="1" si="1393"/>
        <v>1360.6266409240709</v>
      </c>
      <c r="I4729" s="34">
        <f t="shared" ca="1" si="1394"/>
        <v>4660.6266409240707</v>
      </c>
      <c r="J4729" s="18">
        <f ca="1">SUM(INDIRECT(ADDRESS(ROW(F4729),COLUMN(F4729),4)):INDIRECT(ADDRESS(ROW(F4729)+N$5-1,COLUMN(F4729),4)))</f>
        <v>23100</v>
      </c>
      <c r="K4729" s="18">
        <f t="shared" ca="1" si="1395"/>
        <v>0</v>
      </c>
      <c r="L4729" s="18">
        <f t="shared" ca="1" si="1405"/>
        <v>0</v>
      </c>
      <c r="M4729" s="18">
        <f t="shared" ca="1" si="1389"/>
        <v>0</v>
      </c>
      <c r="N4729" s="34">
        <f t="shared" ca="1" si="1396"/>
        <v>19807.609512631207</v>
      </c>
      <c r="P4729" s="18">
        <f t="shared" ca="1" si="1390"/>
        <v>1360.6266409240709</v>
      </c>
      <c r="Q4729" s="47">
        <f ca="1">SUM(L$15:L4729)-SUM(M$15:M4729)</f>
        <v>0</v>
      </c>
      <c r="R4729" s="47" t="str">
        <f t="shared" ca="1" si="1391"/>
        <v>M4732</v>
      </c>
      <c r="S4729" s="40">
        <f t="shared" ca="1" si="1397"/>
        <v>0</v>
      </c>
      <c r="T4729" s="46">
        <f t="shared" ca="1" si="1398"/>
        <v>88</v>
      </c>
      <c r="X4729" s="74">
        <f t="shared" ca="1" si="1399"/>
        <v>1.3606266409240708</v>
      </c>
      <c r="Y4729" s="75">
        <f t="shared" ca="1" si="1400"/>
        <v>1.3606266409240708</v>
      </c>
      <c r="Z4729" s="74">
        <f t="shared" ca="1" si="1401"/>
        <v>3.8986355811023716</v>
      </c>
      <c r="AA4729" s="76">
        <f t="shared" ca="1" si="1402"/>
        <v>1360.6266409240709</v>
      </c>
      <c r="AB4729" s="76">
        <f t="shared" ca="1" si="1403"/>
        <v>3898.6355811023718</v>
      </c>
    </row>
    <row r="4730" spans="1:28" x14ac:dyDescent="0.25">
      <c r="A4730" s="2">
        <f t="shared" si="1404"/>
        <v>6</v>
      </c>
      <c r="B4730" s="16">
        <f ca="1">VLOOKUP(A4730,PERIODS!$O$4:$P$33,2,FALSE)</f>
        <v>3.3000000000000002E-2</v>
      </c>
      <c r="C4730" s="15"/>
      <c r="D4730" s="18">
        <v>4716</v>
      </c>
      <c r="E4730" s="34">
        <f t="shared" ca="1" si="1406"/>
        <v>19807.609512631207</v>
      </c>
      <c r="F4730" s="34">
        <f t="shared" ca="1" si="1388"/>
        <v>3300</v>
      </c>
      <c r="G4730" s="69">
        <f t="shared" ca="1" si="1392"/>
        <v>0</v>
      </c>
      <c r="H4730" s="34">
        <f t="shared" ca="1" si="1393"/>
        <v>-673.33163355263184</v>
      </c>
      <c r="I4730" s="34">
        <f t="shared" ca="1" si="1394"/>
        <v>2626.668366447368</v>
      </c>
      <c r="J4730" s="18">
        <f ca="1">SUM(INDIRECT(ADDRESS(ROW(F4730),COLUMN(F4730),4)):INDIRECT(ADDRESS(ROW(F4730)+N$5-1,COLUMN(F4730),4)))</f>
        <v>23100</v>
      </c>
      <c r="K4730" s="18">
        <f t="shared" ca="1" si="1395"/>
        <v>16350</v>
      </c>
      <c r="L4730" s="18">
        <f t="shared" ca="1" si="1405"/>
        <v>16350</v>
      </c>
      <c r="M4730" s="18">
        <f t="shared" ca="1" si="1389"/>
        <v>0</v>
      </c>
      <c r="N4730" s="34">
        <f t="shared" ca="1" si="1396"/>
        <v>17180.941146183839</v>
      </c>
      <c r="P4730" s="18">
        <f t="shared" ca="1" si="1390"/>
        <v>673.33163355263184</v>
      </c>
      <c r="Q4730" s="47">
        <f ca="1">SUM(L$15:L4730)-SUM(M$15:M4730)</f>
        <v>16350</v>
      </c>
      <c r="R4730" s="47" t="str">
        <f t="shared" ca="1" si="1391"/>
        <v>M4733</v>
      </c>
      <c r="S4730" s="40">
        <f t="shared" ca="1" si="1397"/>
        <v>0</v>
      </c>
      <c r="T4730" s="46">
        <f t="shared" ca="1" si="1398"/>
        <v>60</v>
      </c>
      <c r="X4730" s="74">
        <f t="shared" ca="1" si="1399"/>
        <v>-0.67333163355263181</v>
      </c>
      <c r="Y4730" s="75">
        <f t="shared" ca="1" si="1400"/>
        <v>-0.67333163355263181</v>
      </c>
      <c r="Z4730" s="74">
        <f t="shared" ca="1" si="1401"/>
        <v>0.51000658909524277</v>
      </c>
      <c r="AA4730" s="76">
        <f t="shared" ca="1" si="1402"/>
        <v>-673.33163355263184</v>
      </c>
      <c r="AB4730" s="76">
        <f t="shared" ca="1" si="1403"/>
        <v>510.00658909524276</v>
      </c>
    </row>
    <row r="4731" spans="1:28" x14ac:dyDescent="0.25">
      <c r="A4731" s="2">
        <f t="shared" si="1404"/>
        <v>7</v>
      </c>
      <c r="B4731" s="16">
        <f ca="1">VLOOKUP(A4731,PERIODS!$O$4:$P$33,2,FALSE)</f>
        <v>3.3000000000000002E-2</v>
      </c>
      <c r="C4731" s="15"/>
      <c r="D4731" s="18">
        <v>4717</v>
      </c>
      <c r="E4731" s="34">
        <f t="shared" ca="1" si="1406"/>
        <v>17180.941146183839</v>
      </c>
      <c r="F4731" s="34">
        <f t="shared" ca="1" si="1388"/>
        <v>3300</v>
      </c>
      <c r="G4731" s="69">
        <f t="shared" ca="1" si="1392"/>
        <v>0</v>
      </c>
      <c r="H4731" s="34">
        <f t="shared" ca="1" si="1393"/>
        <v>-474.24128176043877</v>
      </c>
      <c r="I4731" s="34">
        <f t="shared" ca="1" si="1394"/>
        <v>2825.7587182395614</v>
      </c>
      <c r="J4731" s="18">
        <f ca="1">SUM(INDIRECT(ADDRESS(ROW(F4731),COLUMN(F4731),4)):INDIRECT(ADDRESS(ROW(F4731)+N$5-1,COLUMN(F4731),4)))</f>
        <v>23100</v>
      </c>
      <c r="K4731" s="18">
        <f t="shared" ca="1" si="1395"/>
        <v>16350</v>
      </c>
      <c r="L4731" s="18">
        <f t="shared" ca="1" si="1405"/>
        <v>0</v>
      </c>
      <c r="M4731" s="18">
        <f t="shared" ca="1" si="1389"/>
        <v>0</v>
      </c>
      <c r="N4731" s="34">
        <f t="shared" ca="1" si="1396"/>
        <v>14355.182427944277</v>
      </c>
      <c r="P4731" s="18">
        <f t="shared" ca="1" si="1390"/>
        <v>474.24128176043877</v>
      </c>
      <c r="Q4731" s="47">
        <f ca="1">SUM(L$15:L4731)-SUM(M$15:M4731)</f>
        <v>16350</v>
      </c>
      <c r="R4731" s="47" t="str">
        <f t="shared" ca="1" si="1391"/>
        <v>M4734</v>
      </c>
      <c r="S4731" s="40">
        <f t="shared" ca="1" si="1397"/>
        <v>0</v>
      </c>
      <c r="T4731" s="46">
        <f t="shared" ca="1" si="1398"/>
        <v>62</v>
      </c>
      <c r="X4731" s="74">
        <f t="shared" ca="1" si="1399"/>
        <v>-0.47424128176043878</v>
      </c>
      <c r="Y4731" s="75">
        <f t="shared" ca="1" si="1400"/>
        <v>-0.47424128176043878</v>
      </c>
      <c r="Z4731" s="74">
        <f t="shared" ca="1" si="1401"/>
        <v>0.62235707104066151</v>
      </c>
      <c r="AA4731" s="76">
        <f t="shared" ca="1" si="1402"/>
        <v>-474.24128176043877</v>
      </c>
      <c r="AB4731" s="76">
        <f t="shared" ca="1" si="1403"/>
        <v>622.35707104066148</v>
      </c>
    </row>
    <row r="4732" spans="1:28" x14ac:dyDescent="0.25">
      <c r="A4732" s="2">
        <f t="shared" si="1404"/>
        <v>8</v>
      </c>
      <c r="B4732" s="16">
        <f ca="1">VLOOKUP(A4732,PERIODS!$O$4:$P$33,2,FALSE)</f>
        <v>3.3000000000000002E-2</v>
      </c>
      <c r="C4732" s="15"/>
      <c r="D4732" s="18">
        <v>4718</v>
      </c>
      <c r="E4732" s="34">
        <f t="shared" ca="1" si="1406"/>
        <v>14355.182427944277</v>
      </c>
      <c r="F4732" s="34">
        <f t="shared" ca="1" si="1388"/>
        <v>3300</v>
      </c>
      <c r="G4732" s="69">
        <f t="shared" ca="1" si="1392"/>
        <v>0</v>
      </c>
      <c r="H4732" s="34">
        <f t="shared" ca="1" si="1393"/>
        <v>-146.97968967113692</v>
      </c>
      <c r="I4732" s="34">
        <f t="shared" ca="1" si="1394"/>
        <v>3153.0203103288632</v>
      </c>
      <c r="J4732" s="18">
        <f ca="1">SUM(INDIRECT(ADDRESS(ROW(F4732),COLUMN(F4732),4)):INDIRECT(ADDRESS(ROW(F4732)+N$5-1,COLUMN(F4732),4)))</f>
        <v>23100</v>
      </c>
      <c r="K4732" s="18">
        <f t="shared" ca="1" si="1395"/>
        <v>16350</v>
      </c>
      <c r="L4732" s="18">
        <f t="shared" ca="1" si="1405"/>
        <v>0</v>
      </c>
      <c r="M4732" s="18">
        <f t="shared" ca="1" si="1389"/>
        <v>0</v>
      </c>
      <c r="N4732" s="34">
        <f t="shared" ca="1" si="1396"/>
        <v>11202.162117615415</v>
      </c>
      <c r="P4732" s="18">
        <f t="shared" ca="1" si="1390"/>
        <v>146.97968967113692</v>
      </c>
      <c r="Q4732" s="47">
        <f ca="1">SUM(L$15:L4732)-SUM(M$15:M4732)</f>
        <v>16350</v>
      </c>
      <c r="R4732" s="47" t="str">
        <f t="shared" ca="1" si="1391"/>
        <v>M4735</v>
      </c>
      <c r="S4732" s="40">
        <f t="shared" ca="1" si="1397"/>
        <v>0</v>
      </c>
      <c r="T4732" s="46">
        <f t="shared" ca="1" si="1398"/>
        <v>14</v>
      </c>
      <c r="X4732" s="74">
        <f t="shared" ca="1" si="1399"/>
        <v>-0.14697968967113692</v>
      </c>
      <c r="Y4732" s="75">
        <f t="shared" ca="1" si="1400"/>
        <v>-0.14697968967113692</v>
      </c>
      <c r="Z4732" s="74">
        <f t="shared" ca="1" si="1401"/>
        <v>0.86331151137896589</v>
      </c>
      <c r="AA4732" s="76">
        <f t="shared" ca="1" si="1402"/>
        <v>-146.97968967113692</v>
      </c>
      <c r="AB4732" s="76">
        <f t="shared" ca="1" si="1403"/>
        <v>863.31151137896586</v>
      </c>
    </row>
    <row r="4733" spans="1:28" x14ac:dyDescent="0.25">
      <c r="A4733" s="2">
        <f t="shared" si="1404"/>
        <v>9</v>
      </c>
      <c r="B4733" s="16">
        <f ca="1">VLOOKUP(A4733,PERIODS!$O$4:$P$33,2,FALSE)</f>
        <v>3.3000000000000002E-2</v>
      </c>
      <c r="C4733" s="15"/>
      <c r="D4733" s="18">
        <v>4719</v>
      </c>
      <c r="E4733" s="34">
        <f t="shared" ca="1" si="1406"/>
        <v>11202.162117615415</v>
      </c>
      <c r="F4733" s="34">
        <f t="shared" ca="1" si="1388"/>
        <v>3300</v>
      </c>
      <c r="G4733" s="69">
        <f t="shared" ca="1" si="1392"/>
        <v>0</v>
      </c>
      <c r="H4733" s="34">
        <f t="shared" ca="1" si="1393"/>
        <v>-642.21027704697235</v>
      </c>
      <c r="I4733" s="34">
        <f t="shared" ca="1" si="1394"/>
        <v>2657.7897229530276</v>
      </c>
      <c r="J4733" s="18">
        <f ca="1">SUM(INDIRECT(ADDRESS(ROW(F4733),COLUMN(F4733),4)):INDIRECT(ADDRESS(ROW(F4733)+N$5-1,COLUMN(F4733),4)))</f>
        <v>23100</v>
      </c>
      <c r="K4733" s="18">
        <f t="shared" ca="1" si="1395"/>
        <v>0</v>
      </c>
      <c r="L4733" s="18">
        <f t="shared" ca="1" si="1405"/>
        <v>0</v>
      </c>
      <c r="M4733" s="18">
        <f t="shared" ca="1" si="1389"/>
        <v>16350</v>
      </c>
      <c r="N4733" s="34">
        <f t="shared" ca="1" si="1396"/>
        <v>24894.372394662387</v>
      </c>
      <c r="P4733" s="18">
        <f t="shared" ca="1" si="1390"/>
        <v>642.21027704697235</v>
      </c>
      <c r="Q4733" s="47">
        <f ca="1">SUM(L$15:L4733)-SUM(M$15:M4733)</f>
        <v>0</v>
      </c>
      <c r="R4733" s="47" t="str">
        <f t="shared" ca="1" si="1391"/>
        <v>M4736</v>
      </c>
      <c r="S4733" s="40">
        <f t="shared" ca="1" si="1397"/>
        <v>0</v>
      </c>
      <c r="T4733" s="46">
        <f t="shared" ca="1" si="1398"/>
        <v>40</v>
      </c>
      <c r="X4733" s="74">
        <f t="shared" ca="1" si="1399"/>
        <v>-0.64221027704697231</v>
      </c>
      <c r="Y4733" s="75">
        <f t="shared" ca="1" si="1400"/>
        <v>-0.64221027704697231</v>
      </c>
      <c r="Z4733" s="74">
        <f t="shared" ca="1" si="1401"/>
        <v>0.52612824875005604</v>
      </c>
      <c r="AA4733" s="76">
        <f t="shared" ca="1" si="1402"/>
        <v>-642.21027704697235</v>
      </c>
      <c r="AB4733" s="76">
        <f t="shared" ca="1" si="1403"/>
        <v>526.12824875005606</v>
      </c>
    </row>
    <row r="4734" spans="1:28" x14ac:dyDescent="0.25">
      <c r="A4734" s="2">
        <f t="shared" si="1404"/>
        <v>10</v>
      </c>
      <c r="B4734" s="16">
        <f ca="1">VLOOKUP(A4734,PERIODS!$O$4:$P$33,2,FALSE)</f>
        <v>3.3000000000000002E-2</v>
      </c>
      <c r="C4734" s="15"/>
      <c r="D4734" s="18">
        <v>4720</v>
      </c>
      <c r="E4734" s="34">
        <f t="shared" ca="1" si="1406"/>
        <v>24894.372394662387</v>
      </c>
      <c r="F4734" s="34">
        <f t="shared" ca="1" si="1388"/>
        <v>3300</v>
      </c>
      <c r="G4734" s="69">
        <f t="shared" ca="1" si="1392"/>
        <v>0</v>
      </c>
      <c r="H4734" s="34">
        <f t="shared" ca="1" si="1393"/>
        <v>1375.6218884094676</v>
      </c>
      <c r="I4734" s="34">
        <f t="shared" ca="1" si="1394"/>
        <v>4675.6218884094678</v>
      </c>
      <c r="J4734" s="18">
        <f ca="1">SUM(INDIRECT(ADDRESS(ROW(F4734),COLUMN(F4734),4)):INDIRECT(ADDRESS(ROW(F4734)+N$5-1,COLUMN(F4734),4)))</f>
        <v>23100</v>
      </c>
      <c r="K4734" s="18">
        <f t="shared" ca="1" si="1395"/>
        <v>0</v>
      </c>
      <c r="L4734" s="18">
        <f t="shared" ca="1" si="1405"/>
        <v>0</v>
      </c>
      <c r="M4734" s="18">
        <f t="shared" ca="1" si="1389"/>
        <v>0</v>
      </c>
      <c r="N4734" s="34">
        <f t="shared" ca="1" si="1396"/>
        <v>20218.75050625292</v>
      </c>
      <c r="P4734" s="18">
        <f t="shared" ca="1" si="1390"/>
        <v>1375.6218884094676</v>
      </c>
      <c r="Q4734" s="47">
        <f ca="1">SUM(L$15:L4734)-SUM(M$15:M4734)</f>
        <v>0</v>
      </c>
      <c r="R4734" s="47" t="str">
        <f t="shared" ca="1" si="1391"/>
        <v>M4737</v>
      </c>
      <c r="S4734" s="40">
        <f t="shared" ca="1" si="1397"/>
        <v>0</v>
      </c>
      <c r="T4734" s="46">
        <f t="shared" ca="1" si="1398"/>
        <v>91</v>
      </c>
      <c r="X4734" s="74">
        <f t="shared" ca="1" si="1399"/>
        <v>1.3756218884094675</v>
      </c>
      <c r="Y4734" s="75">
        <f t="shared" ca="1" si="1400"/>
        <v>1.3756218884094675</v>
      </c>
      <c r="Z4734" s="74">
        <f t="shared" ca="1" si="1401"/>
        <v>3.9575371042551386</v>
      </c>
      <c r="AA4734" s="76">
        <f t="shared" ca="1" si="1402"/>
        <v>1375.6218884094676</v>
      </c>
      <c r="AB4734" s="76">
        <f t="shared" ca="1" si="1403"/>
        <v>3957.5371042551387</v>
      </c>
    </row>
    <row r="4735" spans="1:28" x14ac:dyDescent="0.25">
      <c r="A4735" s="2">
        <f t="shared" si="1404"/>
        <v>11</v>
      </c>
      <c r="B4735" s="16">
        <f ca="1">VLOOKUP(A4735,PERIODS!$O$4:$P$33,2,FALSE)</f>
        <v>3.3000000000000002E-2</v>
      </c>
      <c r="C4735" s="15"/>
      <c r="D4735" s="18">
        <v>4721</v>
      </c>
      <c r="E4735" s="34">
        <f t="shared" ca="1" si="1406"/>
        <v>20218.75050625292</v>
      </c>
      <c r="F4735" s="34">
        <f t="shared" ca="1" si="1388"/>
        <v>3300</v>
      </c>
      <c r="G4735" s="69">
        <f t="shared" ca="1" si="1392"/>
        <v>0</v>
      </c>
      <c r="H4735" s="34">
        <f t="shared" ca="1" si="1393"/>
        <v>-73.244740242472659</v>
      </c>
      <c r="I4735" s="34">
        <f t="shared" ca="1" si="1394"/>
        <v>3226.7552597575273</v>
      </c>
      <c r="J4735" s="18">
        <f ca="1">SUM(INDIRECT(ADDRESS(ROW(F4735),COLUMN(F4735),4)):INDIRECT(ADDRESS(ROW(F4735)+N$5-1,COLUMN(F4735),4)))</f>
        <v>23300</v>
      </c>
      <c r="K4735" s="18">
        <f t="shared" ca="1" si="1395"/>
        <v>16350</v>
      </c>
      <c r="L4735" s="18">
        <f t="shared" ca="1" si="1405"/>
        <v>16350</v>
      </c>
      <c r="M4735" s="18">
        <f t="shared" ca="1" si="1389"/>
        <v>0</v>
      </c>
      <c r="N4735" s="34">
        <f t="shared" ca="1" si="1396"/>
        <v>16991.995246495393</v>
      </c>
      <c r="P4735" s="18">
        <f t="shared" ca="1" si="1390"/>
        <v>73.244740242472659</v>
      </c>
      <c r="Q4735" s="47">
        <f ca="1">SUM(L$15:L4735)-SUM(M$15:M4735)</f>
        <v>16350</v>
      </c>
      <c r="R4735" s="47" t="str">
        <f t="shared" ca="1" si="1391"/>
        <v>M4738</v>
      </c>
      <c r="S4735" s="40">
        <f t="shared" ca="1" si="1397"/>
        <v>0</v>
      </c>
      <c r="T4735" s="46">
        <f t="shared" ca="1" si="1398"/>
        <v>53</v>
      </c>
      <c r="X4735" s="74">
        <f t="shared" ca="1" si="1399"/>
        <v>-7.3244740242472656E-2</v>
      </c>
      <c r="Y4735" s="75">
        <f t="shared" ca="1" si="1400"/>
        <v>-7.3244740242472656E-2</v>
      </c>
      <c r="Z4735" s="74">
        <f t="shared" ca="1" si="1401"/>
        <v>0.92937334713149422</v>
      </c>
      <c r="AA4735" s="76">
        <f t="shared" ca="1" si="1402"/>
        <v>-73.244740242472659</v>
      </c>
      <c r="AB4735" s="76">
        <f t="shared" ca="1" si="1403"/>
        <v>929.37334713149426</v>
      </c>
    </row>
    <row r="4736" spans="1:28" x14ac:dyDescent="0.25">
      <c r="A4736" s="2">
        <f t="shared" si="1404"/>
        <v>12</v>
      </c>
      <c r="B4736" s="16">
        <f ca="1">VLOOKUP(A4736,PERIODS!$O$4:$P$33,2,FALSE)</f>
        <v>3.3000000000000002E-2</v>
      </c>
      <c r="C4736" s="15"/>
      <c r="D4736" s="18">
        <v>4722</v>
      </c>
      <c r="E4736" s="34">
        <f t="shared" ca="1" si="1406"/>
        <v>16991.995246495393</v>
      </c>
      <c r="F4736" s="34">
        <f t="shared" ca="1" si="1388"/>
        <v>3300</v>
      </c>
      <c r="G4736" s="69">
        <f t="shared" ca="1" si="1392"/>
        <v>0</v>
      </c>
      <c r="H4736" s="34">
        <f t="shared" ca="1" si="1393"/>
        <v>932.80745381000258</v>
      </c>
      <c r="I4736" s="34">
        <f t="shared" ca="1" si="1394"/>
        <v>4232.8074538100027</v>
      </c>
      <c r="J4736" s="18">
        <f ca="1">SUM(INDIRECT(ADDRESS(ROW(F4736),COLUMN(F4736),4)):INDIRECT(ADDRESS(ROW(F4736)+N$5-1,COLUMN(F4736),4)))</f>
        <v>23500</v>
      </c>
      <c r="K4736" s="18">
        <f t="shared" ca="1" si="1395"/>
        <v>16350</v>
      </c>
      <c r="L4736" s="18">
        <f t="shared" ca="1" si="1405"/>
        <v>0</v>
      </c>
      <c r="M4736" s="18">
        <f t="shared" ca="1" si="1389"/>
        <v>0</v>
      </c>
      <c r="N4736" s="34">
        <f t="shared" ca="1" si="1396"/>
        <v>12759.18779268539</v>
      </c>
      <c r="P4736" s="18">
        <f t="shared" ca="1" si="1390"/>
        <v>932.80745381000258</v>
      </c>
      <c r="Q4736" s="47">
        <f ca="1">SUM(L$15:L4736)-SUM(M$15:M4736)</f>
        <v>16350</v>
      </c>
      <c r="R4736" s="47" t="str">
        <f t="shared" ca="1" si="1391"/>
        <v>M4739</v>
      </c>
      <c r="S4736" s="40">
        <f t="shared" ca="1" si="1397"/>
        <v>0</v>
      </c>
      <c r="T4736" s="46">
        <f t="shared" ca="1" si="1398"/>
        <v>98</v>
      </c>
      <c r="X4736" s="74">
        <f t="shared" ca="1" si="1399"/>
        <v>0.93280745381000263</v>
      </c>
      <c r="Y4736" s="75">
        <f t="shared" ca="1" si="1400"/>
        <v>0.93280745381000263</v>
      </c>
      <c r="Z4736" s="74">
        <f t="shared" ca="1" si="1401"/>
        <v>2.5416346926620697</v>
      </c>
      <c r="AA4736" s="76">
        <f t="shared" ca="1" si="1402"/>
        <v>932.80745381000258</v>
      </c>
      <c r="AB4736" s="76">
        <f t="shared" ca="1" si="1403"/>
        <v>2541.6346926620695</v>
      </c>
    </row>
    <row r="4737" spans="1:28" x14ac:dyDescent="0.25">
      <c r="A4737" s="2">
        <f t="shared" si="1404"/>
        <v>13</v>
      </c>
      <c r="B4737" s="16">
        <f ca="1">VLOOKUP(A4737,PERIODS!$O$4:$P$33,2,FALSE)</f>
        <v>3.3000000000000002E-2</v>
      </c>
      <c r="C4737" s="15"/>
      <c r="D4737" s="18">
        <v>4723</v>
      </c>
      <c r="E4737" s="34">
        <f t="shared" ca="1" si="1406"/>
        <v>12759.18779268539</v>
      </c>
      <c r="F4737" s="34">
        <f t="shared" ca="1" si="1388"/>
        <v>3300</v>
      </c>
      <c r="G4737" s="69">
        <f t="shared" ca="1" si="1392"/>
        <v>0</v>
      </c>
      <c r="H4737" s="34">
        <f t="shared" ca="1" si="1393"/>
        <v>1914.7434456398064</v>
      </c>
      <c r="I4737" s="34">
        <f t="shared" ca="1" si="1394"/>
        <v>5214.7434456398059</v>
      </c>
      <c r="J4737" s="18">
        <f ca="1">SUM(INDIRECT(ADDRESS(ROW(F4737),COLUMN(F4737),4)):INDIRECT(ADDRESS(ROW(F4737)+N$5-1,COLUMN(F4737),4)))</f>
        <v>23700</v>
      </c>
      <c r="K4737" s="18">
        <f t="shared" ca="1" si="1395"/>
        <v>16350</v>
      </c>
      <c r="L4737" s="18">
        <f t="shared" ca="1" si="1405"/>
        <v>0</v>
      </c>
      <c r="M4737" s="18">
        <f t="shared" ca="1" si="1389"/>
        <v>0</v>
      </c>
      <c r="N4737" s="34">
        <f t="shared" ca="1" si="1396"/>
        <v>7544.4443470455844</v>
      </c>
      <c r="P4737" s="18">
        <f t="shared" ca="1" si="1390"/>
        <v>1914.7434456398064</v>
      </c>
      <c r="Q4737" s="47">
        <f ca="1">SUM(L$15:L4737)-SUM(M$15:M4737)</f>
        <v>16350</v>
      </c>
      <c r="R4737" s="47" t="str">
        <f t="shared" ca="1" si="1391"/>
        <v>M4740</v>
      </c>
      <c r="S4737" s="40">
        <f t="shared" ca="1" si="1397"/>
        <v>0</v>
      </c>
      <c r="T4737" s="46">
        <f t="shared" ca="1" si="1398"/>
        <v>27</v>
      </c>
      <c r="X4737" s="74">
        <f t="shared" ca="1" si="1399"/>
        <v>1.9147434456398065</v>
      </c>
      <c r="Y4737" s="75">
        <f t="shared" ca="1" si="1400"/>
        <v>1.9147434456398065</v>
      </c>
      <c r="Z4737" s="74">
        <f t="shared" ca="1" si="1401"/>
        <v>6.7851978015981054</v>
      </c>
      <c r="AA4737" s="76">
        <f t="shared" ca="1" si="1402"/>
        <v>1914.7434456398064</v>
      </c>
      <c r="AB4737" s="76">
        <f t="shared" ca="1" si="1403"/>
        <v>6785.1978015981058</v>
      </c>
    </row>
    <row r="4738" spans="1:28" x14ac:dyDescent="0.25">
      <c r="A4738" s="2">
        <f t="shared" si="1404"/>
        <v>14</v>
      </c>
      <c r="B4738" s="16">
        <f ca="1">VLOOKUP(A4738,PERIODS!$O$4:$P$33,2,FALSE)</f>
        <v>3.3000000000000002E-2</v>
      </c>
      <c r="C4738" s="15"/>
      <c r="D4738" s="18">
        <v>4724</v>
      </c>
      <c r="E4738" s="34">
        <f t="shared" ca="1" si="1406"/>
        <v>7544.4443470455844</v>
      </c>
      <c r="F4738" s="34">
        <f t="shared" ca="1" si="1388"/>
        <v>3300</v>
      </c>
      <c r="G4738" s="69">
        <f t="shared" ca="1" si="1392"/>
        <v>0</v>
      </c>
      <c r="H4738" s="34">
        <f t="shared" ca="1" si="1393"/>
        <v>328.45319695535079</v>
      </c>
      <c r="I4738" s="34">
        <f t="shared" ca="1" si="1394"/>
        <v>3628.4531969553509</v>
      </c>
      <c r="J4738" s="18">
        <f ca="1">SUM(INDIRECT(ADDRESS(ROW(F4738),COLUMN(F4738),4)):INDIRECT(ADDRESS(ROW(F4738)+N$5-1,COLUMN(F4738),4)))</f>
        <v>23900</v>
      </c>
      <c r="K4738" s="18">
        <f t="shared" ca="1" si="1395"/>
        <v>16350</v>
      </c>
      <c r="L4738" s="18">
        <f t="shared" ca="1" si="1405"/>
        <v>16350</v>
      </c>
      <c r="M4738" s="18">
        <f t="shared" ca="1" si="1389"/>
        <v>16350</v>
      </c>
      <c r="N4738" s="34">
        <f t="shared" ca="1" si="1396"/>
        <v>20265.991150090234</v>
      </c>
      <c r="P4738" s="18">
        <f t="shared" ca="1" si="1390"/>
        <v>328.45319695535079</v>
      </c>
      <c r="Q4738" s="47">
        <f ca="1">SUM(L$15:L4738)-SUM(M$15:M4738)</f>
        <v>16350</v>
      </c>
      <c r="R4738" s="47" t="str">
        <f t="shared" ca="1" si="1391"/>
        <v>M4741</v>
      </c>
      <c r="S4738" s="40">
        <f t="shared" ca="1" si="1397"/>
        <v>0</v>
      </c>
      <c r="T4738" s="46">
        <f t="shared" ca="1" si="1398"/>
        <v>60</v>
      </c>
      <c r="X4738" s="74">
        <f t="shared" ca="1" si="1399"/>
        <v>0.3284531969553508</v>
      </c>
      <c r="Y4738" s="75">
        <f t="shared" ca="1" si="1400"/>
        <v>0.3284531969553508</v>
      </c>
      <c r="Z4738" s="74">
        <f t="shared" ca="1" si="1401"/>
        <v>1.3888182378849612</v>
      </c>
      <c r="AA4738" s="76">
        <f t="shared" ca="1" si="1402"/>
        <v>328.45319695535079</v>
      </c>
      <c r="AB4738" s="76">
        <f t="shared" ca="1" si="1403"/>
        <v>1388.8182378849613</v>
      </c>
    </row>
    <row r="4739" spans="1:28" x14ac:dyDescent="0.25">
      <c r="A4739" s="2">
        <f t="shared" si="1404"/>
        <v>15</v>
      </c>
      <c r="B4739" s="16">
        <f ca="1">VLOOKUP(A4739,PERIODS!$O$4:$P$33,2,FALSE)</f>
        <v>3.3000000000000002E-2</v>
      </c>
      <c r="C4739" s="15"/>
      <c r="D4739" s="18">
        <v>4725</v>
      </c>
      <c r="E4739" s="34">
        <f t="shared" ca="1" si="1406"/>
        <v>20265.991150090234</v>
      </c>
      <c r="F4739" s="34">
        <f t="shared" ca="1" si="1388"/>
        <v>3300</v>
      </c>
      <c r="G4739" s="69">
        <f t="shared" ca="1" si="1392"/>
        <v>0</v>
      </c>
      <c r="H4739" s="34">
        <f t="shared" ca="1" si="1393"/>
        <v>-730.33736896903861</v>
      </c>
      <c r="I4739" s="34">
        <f t="shared" ca="1" si="1394"/>
        <v>2569.6626310309612</v>
      </c>
      <c r="J4739" s="18">
        <f ca="1">SUM(INDIRECT(ADDRESS(ROW(F4739),COLUMN(F4739),4)):INDIRECT(ADDRESS(ROW(F4739)+N$5-1,COLUMN(F4739),4)))</f>
        <v>24100</v>
      </c>
      <c r="K4739" s="18">
        <f t="shared" ca="1" si="1395"/>
        <v>16350</v>
      </c>
      <c r="L4739" s="18">
        <f t="shared" ca="1" si="1405"/>
        <v>0</v>
      </c>
      <c r="M4739" s="18">
        <f t="shared" ca="1" si="1389"/>
        <v>0</v>
      </c>
      <c r="N4739" s="34">
        <f t="shared" ca="1" si="1396"/>
        <v>17696.328519059272</v>
      </c>
      <c r="P4739" s="18">
        <f t="shared" ca="1" si="1390"/>
        <v>730.33736896903861</v>
      </c>
      <c r="Q4739" s="47">
        <f ca="1">SUM(L$15:L4739)-SUM(M$15:M4739)</f>
        <v>16350</v>
      </c>
      <c r="R4739" s="47" t="str">
        <f t="shared" ca="1" si="1391"/>
        <v>M4742</v>
      </c>
      <c r="S4739" s="40">
        <f t="shared" ca="1" si="1397"/>
        <v>0</v>
      </c>
      <c r="T4739" s="46">
        <f t="shared" ca="1" si="1398"/>
        <v>51</v>
      </c>
      <c r="X4739" s="74">
        <f t="shared" ca="1" si="1399"/>
        <v>-0.73033736896903856</v>
      </c>
      <c r="Y4739" s="75">
        <f t="shared" ca="1" si="1400"/>
        <v>-0.73033736896903856</v>
      </c>
      <c r="Z4739" s="74">
        <f t="shared" ca="1" si="1401"/>
        <v>0.48174643637287706</v>
      </c>
      <c r="AA4739" s="76">
        <f t="shared" ca="1" si="1402"/>
        <v>-730.33736896903861</v>
      </c>
      <c r="AB4739" s="76">
        <f t="shared" ca="1" si="1403"/>
        <v>481.74643637287704</v>
      </c>
    </row>
    <row r="4740" spans="1:28" x14ac:dyDescent="0.25">
      <c r="A4740" s="2">
        <f t="shared" si="1404"/>
        <v>16</v>
      </c>
      <c r="B4740" s="16">
        <f ca="1">VLOOKUP(A4740,PERIODS!$O$4:$P$33,2,FALSE)</f>
        <v>3.3000000000000002E-2</v>
      </c>
      <c r="C4740" s="15"/>
      <c r="D4740" s="18">
        <v>4726</v>
      </c>
      <c r="E4740" s="34">
        <f t="shared" ca="1" si="1406"/>
        <v>17696.328519059272</v>
      </c>
      <c r="F4740" s="34">
        <f t="shared" ca="1" si="1388"/>
        <v>3300</v>
      </c>
      <c r="G4740" s="69">
        <f t="shared" ca="1" si="1392"/>
        <v>0</v>
      </c>
      <c r="H4740" s="34">
        <f t="shared" ca="1" si="1393"/>
        <v>327.2764556664182</v>
      </c>
      <c r="I4740" s="34">
        <f t="shared" ca="1" si="1394"/>
        <v>3627.2764556664183</v>
      </c>
      <c r="J4740" s="18">
        <f ca="1">SUM(INDIRECT(ADDRESS(ROW(F4740),COLUMN(F4740),4)):INDIRECT(ADDRESS(ROW(F4740)+N$5-1,COLUMN(F4740),4)))</f>
        <v>24300</v>
      </c>
      <c r="K4740" s="18">
        <f t="shared" ca="1" si="1395"/>
        <v>16350</v>
      </c>
      <c r="L4740" s="18">
        <f t="shared" ca="1" si="1405"/>
        <v>0</v>
      </c>
      <c r="M4740" s="18">
        <f t="shared" ca="1" si="1389"/>
        <v>0</v>
      </c>
      <c r="N4740" s="34">
        <f t="shared" ca="1" si="1396"/>
        <v>14069.052063392854</v>
      </c>
      <c r="P4740" s="18">
        <f t="shared" ca="1" si="1390"/>
        <v>327.2764556664182</v>
      </c>
      <c r="Q4740" s="47">
        <f ca="1">SUM(L$15:L4740)-SUM(M$15:M4740)</f>
        <v>16350</v>
      </c>
      <c r="R4740" s="47" t="str">
        <f t="shared" ca="1" si="1391"/>
        <v>M4743</v>
      </c>
      <c r="S4740" s="40">
        <f t="shared" ca="1" si="1397"/>
        <v>0</v>
      </c>
      <c r="T4740" s="46">
        <f t="shared" ca="1" si="1398"/>
        <v>4</v>
      </c>
      <c r="X4740" s="74">
        <f t="shared" ca="1" si="1399"/>
        <v>0.32727645566641822</v>
      </c>
      <c r="Y4740" s="75">
        <f t="shared" ca="1" si="1400"/>
        <v>0.32727645566641822</v>
      </c>
      <c r="Z4740" s="74">
        <f t="shared" ca="1" si="1401"/>
        <v>1.387184919306798</v>
      </c>
      <c r="AA4740" s="76">
        <f t="shared" ca="1" si="1402"/>
        <v>327.2764556664182</v>
      </c>
      <c r="AB4740" s="76">
        <f t="shared" ca="1" si="1403"/>
        <v>1387.1849193067981</v>
      </c>
    </row>
    <row r="4741" spans="1:28" x14ac:dyDescent="0.25">
      <c r="A4741" s="2">
        <f t="shared" si="1404"/>
        <v>17</v>
      </c>
      <c r="B4741" s="16">
        <f ca="1">VLOOKUP(A4741,PERIODS!$O$4:$P$33,2,FALSE)</f>
        <v>3.5000000000000003E-2</v>
      </c>
      <c r="C4741" s="15"/>
      <c r="D4741" s="18">
        <v>4727</v>
      </c>
      <c r="E4741" s="34">
        <f t="shared" ca="1" si="1406"/>
        <v>14069.052063392854</v>
      </c>
      <c r="F4741" s="34">
        <f t="shared" ca="1" si="1388"/>
        <v>3500.0000000000005</v>
      </c>
      <c r="G4741" s="69">
        <f t="shared" ca="1" si="1392"/>
        <v>0</v>
      </c>
      <c r="H4741" s="34">
        <f t="shared" ca="1" si="1393"/>
        <v>706.36271477497655</v>
      </c>
      <c r="I4741" s="34">
        <f t="shared" ca="1" si="1394"/>
        <v>4206.3627147749767</v>
      </c>
      <c r="J4741" s="18">
        <f ca="1">SUM(INDIRECT(ADDRESS(ROW(F4741),COLUMN(F4741),4)):INDIRECT(ADDRESS(ROW(F4741)+N$5-1,COLUMN(F4741),4)))</f>
        <v>24500.000000000004</v>
      </c>
      <c r="K4741" s="18">
        <f t="shared" ca="1" si="1395"/>
        <v>0</v>
      </c>
      <c r="L4741" s="18">
        <f t="shared" ca="1" si="1405"/>
        <v>0</v>
      </c>
      <c r="M4741" s="18">
        <f t="shared" ca="1" si="1389"/>
        <v>16350</v>
      </c>
      <c r="N4741" s="34">
        <f t="shared" ca="1" si="1396"/>
        <v>26212.689348617878</v>
      </c>
      <c r="P4741" s="18">
        <f t="shared" ca="1" si="1390"/>
        <v>706.36271477497655</v>
      </c>
      <c r="Q4741" s="47">
        <f ca="1">SUM(L$15:L4741)-SUM(M$15:M4741)</f>
        <v>0</v>
      </c>
      <c r="R4741" s="47" t="str">
        <f t="shared" ca="1" si="1391"/>
        <v>M4744</v>
      </c>
      <c r="S4741" s="40">
        <f t="shared" ca="1" si="1397"/>
        <v>0</v>
      </c>
      <c r="T4741" s="46">
        <f t="shared" ca="1" si="1398"/>
        <v>53</v>
      </c>
      <c r="X4741" s="74">
        <f t="shared" ca="1" si="1399"/>
        <v>0.70636271477497659</v>
      </c>
      <c r="Y4741" s="75">
        <f t="shared" ca="1" si="1400"/>
        <v>0.70636271477497659</v>
      </c>
      <c r="Z4741" s="74">
        <f t="shared" ca="1" si="1401"/>
        <v>2.0266064906891481</v>
      </c>
      <c r="AA4741" s="76">
        <f t="shared" ca="1" si="1402"/>
        <v>706.36271477497655</v>
      </c>
      <c r="AB4741" s="76">
        <f t="shared" ca="1" si="1403"/>
        <v>2026.6064906891481</v>
      </c>
    </row>
    <row r="4742" spans="1:28" x14ac:dyDescent="0.25">
      <c r="A4742" s="2">
        <f t="shared" si="1404"/>
        <v>18</v>
      </c>
      <c r="B4742" s="16">
        <f ca="1">VLOOKUP(A4742,PERIODS!$O$4:$P$33,2,FALSE)</f>
        <v>3.5000000000000003E-2</v>
      </c>
      <c r="C4742" s="15"/>
      <c r="D4742" s="18">
        <v>4728</v>
      </c>
      <c r="E4742" s="34">
        <f t="shared" ca="1" si="1406"/>
        <v>26212.689348617878</v>
      </c>
      <c r="F4742" s="34">
        <f t="shared" ca="1" si="1388"/>
        <v>3500.0000000000005</v>
      </c>
      <c r="G4742" s="69">
        <f t="shared" ca="1" si="1392"/>
        <v>0</v>
      </c>
      <c r="H4742" s="34">
        <f t="shared" ca="1" si="1393"/>
        <v>-213.59891892643992</v>
      </c>
      <c r="I4742" s="34">
        <f t="shared" ca="1" si="1394"/>
        <v>3286.4010810735604</v>
      </c>
      <c r="J4742" s="18">
        <f ca="1">SUM(INDIRECT(ADDRESS(ROW(F4742),COLUMN(F4742),4)):INDIRECT(ADDRESS(ROW(F4742)+N$5-1,COLUMN(F4742),4)))</f>
        <v>24500.000000000004</v>
      </c>
      <c r="K4742" s="18">
        <f t="shared" ca="1" si="1395"/>
        <v>0</v>
      </c>
      <c r="L4742" s="18">
        <f t="shared" ca="1" si="1405"/>
        <v>0</v>
      </c>
      <c r="M4742" s="18">
        <f t="shared" ca="1" si="1389"/>
        <v>0</v>
      </c>
      <c r="N4742" s="34">
        <f t="shared" ca="1" si="1396"/>
        <v>22926.288267544318</v>
      </c>
      <c r="P4742" s="18">
        <f t="shared" ca="1" si="1390"/>
        <v>213.59891892643992</v>
      </c>
      <c r="Q4742" s="47">
        <f ca="1">SUM(L$15:L4742)-SUM(M$15:M4742)</f>
        <v>0</v>
      </c>
      <c r="R4742" s="47" t="str">
        <f t="shared" ca="1" si="1391"/>
        <v>M4745</v>
      </c>
      <c r="S4742" s="40">
        <f t="shared" ca="1" si="1397"/>
        <v>0</v>
      </c>
      <c r="T4742" s="46">
        <f t="shared" ca="1" si="1398"/>
        <v>12</v>
      </c>
      <c r="X4742" s="74">
        <f t="shared" ca="1" si="1399"/>
        <v>-0.21359891892643992</v>
      </c>
      <c r="Y4742" s="75">
        <f t="shared" ca="1" si="1400"/>
        <v>-0.21359891892643992</v>
      </c>
      <c r="Z4742" s="74">
        <f t="shared" ca="1" si="1401"/>
        <v>0.80767226212582977</v>
      </c>
      <c r="AA4742" s="76">
        <f t="shared" ca="1" si="1402"/>
        <v>-213.59891892643992</v>
      </c>
      <c r="AB4742" s="76">
        <f t="shared" ca="1" si="1403"/>
        <v>807.67226212582977</v>
      </c>
    </row>
    <row r="4743" spans="1:28" x14ac:dyDescent="0.25">
      <c r="A4743" s="2">
        <f t="shared" si="1404"/>
        <v>19</v>
      </c>
      <c r="B4743" s="16">
        <f ca="1">VLOOKUP(A4743,PERIODS!$O$4:$P$33,2,FALSE)</f>
        <v>3.5000000000000003E-2</v>
      </c>
      <c r="C4743" s="15"/>
      <c r="D4743" s="18">
        <v>4729</v>
      </c>
      <c r="E4743" s="34">
        <f t="shared" ca="1" si="1406"/>
        <v>22926.288267544318</v>
      </c>
      <c r="F4743" s="34">
        <f t="shared" ca="1" si="1388"/>
        <v>3500.0000000000005</v>
      </c>
      <c r="G4743" s="69">
        <f t="shared" ca="1" si="1392"/>
        <v>0</v>
      </c>
      <c r="H4743" s="34">
        <f t="shared" ca="1" si="1393"/>
        <v>1363.5387822080997</v>
      </c>
      <c r="I4743" s="34">
        <f t="shared" ca="1" si="1394"/>
        <v>4863.5387822081002</v>
      </c>
      <c r="J4743" s="18">
        <f ca="1">SUM(INDIRECT(ADDRESS(ROW(F4743),COLUMN(F4743),4)):INDIRECT(ADDRESS(ROW(F4743)+N$5-1,COLUMN(F4743),4)))</f>
        <v>24500.000000000004</v>
      </c>
      <c r="K4743" s="18">
        <f t="shared" ca="1" si="1395"/>
        <v>16350</v>
      </c>
      <c r="L4743" s="18">
        <f t="shared" ca="1" si="1405"/>
        <v>16350</v>
      </c>
      <c r="M4743" s="18">
        <f t="shared" ca="1" si="1389"/>
        <v>0</v>
      </c>
      <c r="N4743" s="34">
        <f t="shared" ca="1" si="1396"/>
        <v>18062.749485336219</v>
      </c>
      <c r="P4743" s="18">
        <f t="shared" ca="1" si="1390"/>
        <v>1363.5387822080997</v>
      </c>
      <c r="Q4743" s="47">
        <f ca="1">SUM(L$15:L4743)-SUM(M$15:M4743)</f>
        <v>16350</v>
      </c>
      <c r="R4743" s="47" t="str">
        <f t="shared" ca="1" si="1391"/>
        <v>M4746</v>
      </c>
      <c r="S4743" s="40">
        <f t="shared" ca="1" si="1397"/>
        <v>0</v>
      </c>
      <c r="T4743" s="46">
        <f t="shared" ca="1" si="1398"/>
        <v>81</v>
      </c>
      <c r="X4743" s="74">
        <f t="shared" ca="1" si="1399"/>
        <v>1.3635387822080998</v>
      </c>
      <c r="Y4743" s="75">
        <f t="shared" ca="1" si="1400"/>
        <v>1.3635387822080998</v>
      </c>
      <c r="Z4743" s="74">
        <f t="shared" ca="1" si="1401"/>
        <v>3.9100055061082042</v>
      </c>
      <c r="AA4743" s="76">
        <f t="shared" ca="1" si="1402"/>
        <v>1363.5387822080997</v>
      </c>
      <c r="AB4743" s="76">
        <f t="shared" ca="1" si="1403"/>
        <v>3910.0055061082044</v>
      </c>
    </row>
    <row r="4744" spans="1:28" x14ac:dyDescent="0.25">
      <c r="A4744" s="2">
        <f t="shared" si="1404"/>
        <v>20</v>
      </c>
      <c r="B4744" s="16">
        <f ca="1">VLOOKUP(A4744,PERIODS!$O$4:$P$33,2,FALSE)</f>
        <v>3.5000000000000003E-2</v>
      </c>
      <c r="C4744" s="15"/>
      <c r="D4744" s="18">
        <v>4730</v>
      </c>
      <c r="E4744" s="34">
        <f t="shared" ca="1" si="1406"/>
        <v>18062.749485336219</v>
      </c>
      <c r="F4744" s="34">
        <f t="shared" ca="1" si="1388"/>
        <v>3500.0000000000005</v>
      </c>
      <c r="G4744" s="69">
        <f t="shared" ca="1" si="1392"/>
        <v>0</v>
      </c>
      <c r="H4744" s="34">
        <f t="shared" ca="1" si="1393"/>
        <v>-909.68263347471532</v>
      </c>
      <c r="I4744" s="34">
        <f t="shared" ca="1" si="1394"/>
        <v>2590.3173665252853</v>
      </c>
      <c r="J4744" s="18">
        <f ca="1">SUM(INDIRECT(ADDRESS(ROW(F4744),COLUMN(F4744),4)):INDIRECT(ADDRESS(ROW(F4744)+N$5-1,COLUMN(F4744),4)))</f>
        <v>24500.000000000004</v>
      </c>
      <c r="K4744" s="18">
        <f t="shared" ca="1" si="1395"/>
        <v>16350</v>
      </c>
      <c r="L4744" s="18">
        <f t="shared" ca="1" si="1405"/>
        <v>0</v>
      </c>
      <c r="M4744" s="18">
        <f t="shared" ca="1" si="1389"/>
        <v>0</v>
      </c>
      <c r="N4744" s="34">
        <f t="shared" ca="1" si="1396"/>
        <v>15472.432118810933</v>
      </c>
      <c r="P4744" s="18">
        <f t="shared" ca="1" si="1390"/>
        <v>909.68263347471532</v>
      </c>
      <c r="Q4744" s="47">
        <f ca="1">SUM(L$15:L4744)-SUM(M$15:M4744)</f>
        <v>16350</v>
      </c>
      <c r="R4744" s="47" t="str">
        <f t="shared" ca="1" si="1391"/>
        <v>M4747</v>
      </c>
      <c r="S4744" s="40">
        <f t="shared" ca="1" si="1397"/>
        <v>0</v>
      </c>
      <c r="T4744" s="46">
        <f t="shared" ca="1" si="1398"/>
        <v>1</v>
      </c>
      <c r="X4744" s="74">
        <f t="shared" ca="1" si="1399"/>
        <v>-0.90968263347471534</v>
      </c>
      <c r="Y4744" s="75">
        <f t="shared" ca="1" si="1400"/>
        <v>-0.90968263347471534</v>
      </c>
      <c r="Z4744" s="74">
        <f t="shared" ca="1" si="1401"/>
        <v>0.40265199202152918</v>
      </c>
      <c r="AA4744" s="76">
        <f t="shared" ca="1" si="1402"/>
        <v>-909.68263347471532</v>
      </c>
      <c r="AB4744" s="76">
        <f t="shared" ca="1" si="1403"/>
        <v>402.65199202152917</v>
      </c>
    </row>
    <row r="4745" spans="1:28" x14ac:dyDescent="0.25">
      <c r="A4745" s="2">
        <f t="shared" si="1404"/>
        <v>21</v>
      </c>
      <c r="B4745" s="16">
        <f ca="1">VLOOKUP(A4745,PERIODS!$O$4:$P$33,2,FALSE)</f>
        <v>3.5000000000000003E-2</v>
      </c>
      <c r="C4745" s="15"/>
      <c r="D4745" s="18">
        <v>4731</v>
      </c>
      <c r="E4745" s="34">
        <f t="shared" ca="1" si="1406"/>
        <v>15472.432118810933</v>
      </c>
      <c r="F4745" s="34">
        <f t="shared" ca="1" si="1388"/>
        <v>3500.0000000000005</v>
      </c>
      <c r="G4745" s="69">
        <f t="shared" ca="1" si="1392"/>
        <v>0</v>
      </c>
      <c r="H4745" s="34">
        <f t="shared" ca="1" si="1393"/>
        <v>-455.8770736254765</v>
      </c>
      <c r="I4745" s="34">
        <f t="shared" ca="1" si="1394"/>
        <v>3044.122926374524</v>
      </c>
      <c r="J4745" s="18">
        <f ca="1">SUM(INDIRECT(ADDRESS(ROW(F4745),COLUMN(F4745),4)):INDIRECT(ADDRESS(ROW(F4745)+N$5-1,COLUMN(F4745),4)))</f>
        <v>24500.000000000004</v>
      </c>
      <c r="K4745" s="18">
        <f t="shared" ca="1" si="1395"/>
        <v>16350</v>
      </c>
      <c r="L4745" s="18">
        <f t="shared" ca="1" si="1405"/>
        <v>0</v>
      </c>
      <c r="M4745" s="18">
        <f t="shared" ca="1" si="1389"/>
        <v>0</v>
      </c>
      <c r="N4745" s="34">
        <f t="shared" ca="1" si="1396"/>
        <v>12428.309192436409</v>
      </c>
      <c r="P4745" s="18">
        <f t="shared" ca="1" si="1390"/>
        <v>455.8770736254765</v>
      </c>
      <c r="Q4745" s="47">
        <f ca="1">SUM(L$15:L4745)-SUM(M$15:M4745)</f>
        <v>16350</v>
      </c>
      <c r="R4745" s="47" t="str">
        <f t="shared" ca="1" si="1391"/>
        <v>M4748</v>
      </c>
      <c r="S4745" s="40">
        <f t="shared" ca="1" si="1397"/>
        <v>0</v>
      </c>
      <c r="T4745" s="46">
        <f t="shared" ca="1" si="1398"/>
        <v>33</v>
      </c>
      <c r="X4745" s="74">
        <f t="shared" ca="1" si="1399"/>
        <v>-0.45587707362547653</v>
      </c>
      <c r="Y4745" s="75">
        <f t="shared" ca="1" si="1400"/>
        <v>-0.45587707362547653</v>
      </c>
      <c r="Z4745" s="74">
        <f t="shared" ca="1" si="1401"/>
        <v>0.63389175432460931</v>
      </c>
      <c r="AA4745" s="76">
        <f t="shared" ca="1" si="1402"/>
        <v>-455.8770736254765</v>
      </c>
      <c r="AB4745" s="76">
        <f t="shared" ca="1" si="1403"/>
        <v>633.89175432460934</v>
      </c>
    </row>
    <row r="4746" spans="1:28" x14ac:dyDescent="0.25">
      <c r="A4746" s="2">
        <f t="shared" si="1404"/>
        <v>22</v>
      </c>
      <c r="B4746" s="16">
        <f ca="1">VLOOKUP(A4746,PERIODS!$O$4:$P$33,2,FALSE)</f>
        <v>3.5000000000000003E-2</v>
      </c>
      <c r="C4746" s="15"/>
      <c r="D4746" s="18">
        <v>4732</v>
      </c>
      <c r="E4746" s="34">
        <f t="shared" ca="1" si="1406"/>
        <v>12428.309192436409</v>
      </c>
      <c r="F4746" s="34">
        <f t="shared" ca="1" si="1388"/>
        <v>3500.0000000000005</v>
      </c>
      <c r="G4746" s="69">
        <f t="shared" ca="1" si="1392"/>
        <v>0</v>
      </c>
      <c r="H4746" s="34">
        <f t="shared" ca="1" si="1393"/>
        <v>1475.1972647531356</v>
      </c>
      <c r="I4746" s="34">
        <f t="shared" ca="1" si="1394"/>
        <v>4975.1972647531366</v>
      </c>
      <c r="J4746" s="18">
        <f ca="1">SUM(INDIRECT(ADDRESS(ROW(F4746),COLUMN(F4746),4)):INDIRECT(ADDRESS(ROW(F4746)+N$5-1,COLUMN(F4746),4)))</f>
        <v>25000.000000000004</v>
      </c>
      <c r="K4746" s="18">
        <f t="shared" ca="1" si="1395"/>
        <v>0</v>
      </c>
      <c r="L4746" s="18">
        <f t="shared" ca="1" si="1405"/>
        <v>0</v>
      </c>
      <c r="M4746" s="18">
        <f t="shared" ca="1" si="1389"/>
        <v>16350</v>
      </c>
      <c r="N4746" s="34">
        <f t="shared" ca="1" si="1396"/>
        <v>23803.111927683272</v>
      </c>
      <c r="P4746" s="18">
        <f t="shared" ca="1" si="1390"/>
        <v>1475.1972647531356</v>
      </c>
      <c r="Q4746" s="47">
        <f ca="1">SUM(L$15:L4746)-SUM(M$15:M4746)</f>
        <v>0</v>
      </c>
      <c r="R4746" s="47" t="str">
        <f t="shared" ca="1" si="1391"/>
        <v>M4749</v>
      </c>
      <c r="S4746" s="40">
        <f t="shared" ca="1" si="1397"/>
        <v>0</v>
      </c>
      <c r="T4746" s="46">
        <f t="shared" ca="1" si="1398"/>
        <v>9</v>
      </c>
      <c r="X4746" s="74">
        <f t="shared" ca="1" si="1399"/>
        <v>1.4751972647531357</v>
      </c>
      <c r="Y4746" s="75">
        <f t="shared" ca="1" si="1400"/>
        <v>1.4751972647531357</v>
      </c>
      <c r="Z4746" s="74">
        <f t="shared" ca="1" si="1401"/>
        <v>4.3718981092739391</v>
      </c>
      <c r="AA4746" s="76">
        <f t="shared" ca="1" si="1402"/>
        <v>1475.1972647531356</v>
      </c>
      <c r="AB4746" s="76">
        <f t="shared" ca="1" si="1403"/>
        <v>4371.8981092739386</v>
      </c>
    </row>
    <row r="4747" spans="1:28" x14ac:dyDescent="0.25">
      <c r="A4747" s="2">
        <f t="shared" si="1404"/>
        <v>23</v>
      </c>
      <c r="B4747" s="16">
        <f ca="1">VLOOKUP(A4747,PERIODS!$O$4:$P$33,2,FALSE)</f>
        <v>3.5000000000000003E-2</v>
      </c>
      <c r="C4747" s="15"/>
      <c r="D4747" s="18">
        <v>4733</v>
      </c>
      <c r="E4747" s="34">
        <f t="shared" ca="1" si="1406"/>
        <v>23803.111927683272</v>
      </c>
      <c r="F4747" s="34">
        <f t="shared" ca="1" si="1388"/>
        <v>3500.0000000000005</v>
      </c>
      <c r="G4747" s="69">
        <f t="shared" ca="1" si="1392"/>
        <v>0</v>
      </c>
      <c r="H4747" s="34">
        <f t="shared" ca="1" si="1393"/>
        <v>1959.9639845400536</v>
      </c>
      <c r="I4747" s="34">
        <f t="shared" ca="1" si="1394"/>
        <v>5459.9639845400543</v>
      </c>
      <c r="J4747" s="18">
        <f ca="1">SUM(INDIRECT(ADDRESS(ROW(F4747),COLUMN(F4747),4)):INDIRECT(ADDRESS(ROW(F4747)+N$5-1,COLUMN(F4747),4)))</f>
        <v>25500.000000000004</v>
      </c>
      <c r="K4747" s="18">
        <f t="shared" ca="1" si="1395"/>
        <v>16350</v>
      </c>
      <c r="L4747" s="18">
        <f t="shared" ca="1" si="1405"/>
        <v>16350</v>
      </c>
      <c r="M4747" s="18">
        <f t="shared" ca="1" si="1389"/>
        <v>0</v>
      </c>
      <c r="N4747" s="34">
        <f t="shared" ca="1" si="1396"/>
        <v>18343.147943143216</v>
      </c>
      <c r="P4747" s="18">
        <f t="shared" ca="1" si="1390"/>
        <v>1959.9639845400536</v>
      </c>
      <c r="Q4747" s="47">
        <f ca="1">SUM(L$15:L4747)-SUM(M$15:M4747)</f>
        <v>16350</v>
      </c>
      <c r="R4747" s="47" t="str">
        <f t="shared" ca="1" si="1391"/>
        <v>M4750</v>
      </c>
      <c r="S4747" s="40">
        <f t="shared" ca="1" si="1397"/>
        <v>0</v>
      </c>
      <c r="T4747" s="46">
        <f t="shared" ca="1" si="1398"/>
        <v>28</v>
      </c>
      <c r="X4747" s="74">
        <f t="shared" ca="1" si="1399"/>
        <v>2.2732383571049</v>
      </c>
      <c r="Y4747" s="75">
        <f t="shared" ca="1" si="1400"/>
        <v>1.9599639845400536</v>
      </c>
      <c r="Z4747" s="74">
        <f t="shared" ca="1" si="1401"/>
        <v>7.0990713842313315</v>
      </c>
      <c r="AA4747" s="76">
        <f t="shared" ca="1" si="1402"/>
        <v>1959.9639845400536</v>
      </c>
      <c r="AB4747" s="76">
        <f t="shared" ca="1" si="1403"/>
        <v>7099.0713842313316</v>
      </c>
    </row>
    <row r="4748" spans="1:28" x14ac:dyDescent="0.25">
      <c r="A4748" s="2">
        <f t="shared" si="1404"/>
        <v>24</v>
      </c>
      <c r="B4748" s="16">
        <f ca="1">VLOOKUP(A4748,PERIODS!$O$4:$P$33,2,FALSE)</f>
        <v>3.5000000000000003E-2</v>
      </c>
      <c r="C4748" s="15"/>
      <c r="D4748" s="18">
        <v>4734</v>
      </c>
      <c r="E4748" s="34">
        <f t="shared" ca="1" si="1406"/>
        <v>18343.147943143216</v>
      </c>
      <c r="F4748" s="34">
        <f t="shared" ca="1" si="1388"/>
        <v>3500.0000000000005</v>
      </c>
      <c r="G4748" s="69">
        <f t="shared" ca="1" si="1392"/>
        <v>0</v>
      </c>
      <c r="H4748" s="34">
        <f t="shared" ca="1" si="1393"/>
        <v>-1130.2022225315995</v>
      </c>
      <c r="I4748" s="34">
        <f t="shared" ca="1" si="1394"/>
        <v>2369.7977774684009</v>
      </c>
      <c r="J4748" s="18">
        <f ca="1">SUM(INDIRECT(ADDRESS(ROW(F4748),COLUMN(F4748),4)):INDIRECT(ADDRESS(ROW(F4748)+N$5-1,COLUMN(F4748),4)))</f>
        <v>26000</v>
      </c>
      <c r="K4748" s="18">
        <f t="shared" ca="1" si="1395"/>
        <v>16350</v>
      </c>
      <c r="L4748" s="18">
        <f t="shared" ca="1" si="1405"/>
        <v>0</v>
      </c>
      <c r="M4748" s="18">
        <f t="shared" ca="1" si="1389"/>
        <v>0</v>
      </c>
      <c r="N4748" s="34">
        <f t="shared" ca="1" si="1396"/>
        <v>15973.350165674816</v>
      </c>
      <c r="P4748" s="18">
        <f t="shared" ca="1" si="1390"/>
        <v>1130.2022225315995</v>
      </c>
      <c r="Q4748" s="47">
        <f ca="1">SUM(L$15:L4748)-SUM(M$15:M4748)</f>
        <v>16350</v>
      </c>
      <c r="R4748" s="47" t="str">
        <f t="shared" ca="1" si="1391"/>
        <v>M4751</v>
      </c>
      <c r="S4748" s="40">
        <f t="shared" ca="1" si="1397"/>
        <v>0</v>
      </c>
      <c r="T4748" s="46">
        <f t="shared" ca="1" si="1398"/>
        <v>69</v>
      </c>
      <c r="X4748" s="74">
        <f t="shared" ca="1" si="1399"/>
        <v>-1.1302022225315995</v>
      </c>
      <c r="Y4748" s="75">
        <f t="shared" ca="1" si="1400"/>
        <v>-1.1302022225315995</v>
      </c>
      <c r="Z4748" s="74">
        <f t="shared" ca="1" si="1401"/>
        <v>0.32296793842395649</v>
      </c>
      <c r="AA4748" s="76">
        <f t="shared" ca="1" si="1402"/>
        <v>-1130.2022225315995</v>
      </c>
      <c r="AB4748" s="76">
        <f t="shared" ca="1" si="1403"/>
        <v>322.96793842395647</v>
      </c>
    </row>
    <row r="4749" spans="1:28" x14ac:dyDescent="0.25">
      <c r="A4749" s="2">
        <f t="shared" si="1404"/>
        <v>25</v>
      </c>
      <c r="B4749" s="16">
        <f ca="1">VLOOKUP(A4749,PERIODS!$O$4:$P$33,2,FALSE)</f>
        <v>3.5000000000000003E-2</v>
      </c>
      <c r="C4749" s="15"/>
      <c r="D4749" s="18">
        <v>4735</v>
      </c>
      <c r="E4749" s="34">
        <f t="shared" ca="1" si="1406"/>
        <v>15973.350165674816</v>
      </c>
      <c r="F4749" s="34">
        <f t="shared" ca="1" si="1388"/>
        <v>3500.0000000000005</v>
      </c>
      <c r="G4749" s="69">
        <f t="shared" ca="1" si="1392"/>
        <v>0</v>
      </c>
      <c r="H4749" s="34">
        <f t="shared" ca="1" si="1393"/>
        <v>1065.5144480012921</v>
      </c>
      <c r="I4749" s="34">
        <f t="shared" ca="1" si="1394"/>
        <v>4565.5144480012923</v>
      </c>
      <c r="J4749" s="18">
        <f ca="1">SUM(INDIRECT(ADDRESS(ROW(F4749),COLUMN(F4749),4)):INDIRECT(ADDRESS(ROW(F4749)+N$5-1,COLUMN(F4749),4)))</f>
        <v>24900</v>
      </c>
      <c r="K4749" s="18">
        <f t="shared" ca="1" si="1395"/>
        <v>16350</v>
      </c>
      <c r="L4749" s="18">
        <f t="shared" ca="1" si="1405"/>
        <v>0</v>
      </c>
      <c r="M4749" s="18">
        <f t="shared" ca="1" si="1389"/>
        <v>0</v>
      </c>
      <c r="N4749" s="34">
        <f t="shared" ca="1" si="1396"/>
        <v>11407.835717673523</v>
      </c>
      <c r="P4749" s="18">
        <f t="shared" ca="1" si="1390"/>
        <v>1065.5144480012921</v>
      </c>
      <c r="Q4749" s="47">
        <f ca="1">SUM(L$15:L4749)-SUM(M$15:M4749)</f>
        <v>16350</v>
      </c>
      <c r="R4749" s="47" t="str">
        <f t="shared" ca="1" si="1391"/>
        <v>M4752</v>
      </c>
      <c r="S4749" s="40">
        <f t="shared" ca="1" si="1397"/>
        <v>0</v>
      </c>
      <c r="T4749" s="46">
        <f t="shared" ca="1" si="1398"/>
        <v>15</v>
      </c>
      <c r="X4749" s="74">
        <f t="shared" ca="1" si="1399"/>
        <v>1.0655144480012921</v>
      </c>
      <c r="Y4749" s="75">
        <f t="shared" ca="1" si="1400"/>
        <v>1.0655144480012921</v>
      </c>
      <c r="Z4749" s="74">
        <f t="shared" ca="1" si="1401"/>
        <v>2.9023316988061914</v>
      </c>
      <c r="AA4749" s="76">
        <f t="shared" ca="1" si="1402"/>
        <v>1065.5144480012921</v>
      </c>
      <c r="AB4749" s="76">
        <f t="shared" ca="1" si="1403"/>
        <v>2902.3316988061915</v>
      </c>
    </row>
    <row r="4750" spans="1:28" x14ac:dyDescent="0.25">
      <c r="A4750" s="2">
        <f t="shared" si="1404"/>
        <v>26</v>
      </c>
      <c r="B4750" s="16">
        <f ca="1">VLOOKUP(A4750,PERIODS!$O$4:$P$33,2,FALSE)</f>
        <v>3.5000000000000003E-2</v>
      </c>
      <c r="C4750" s="15"/>
      <c r="D4750" s="18">
        <v>4736</v>
      </c>
      <c r="E4750" s="34">
        <f t="shared" ca="1" si="1406"/>
        <v>11407.835717673523</v>
      </c>
      <c r="F4750" s="34">
        <f t="shared" ca="1" si="1388"/>
        <v>3500.0000000000005</v>
      </c>
      <c r="G4750" s="69">
        <f t="shared" ca="1" si="1392"/>
        <v>0</v>
      </c>
      <c r="H4750" s="34">
        <f t="shared" ca="1" si="1393"/>
        <v>-974.34495055141304</v>
      </c>
      <c r="I4750" s="34">
        <f t="shared" ca="1" si="1394"/>
        <v>2525.6550494485873</v>
      </c>
      <c r="J4750" s="18">
        <f ca="1">SUM(INDIRECT(ADDRESS(ROW(F4750),COLUMN(F4750),4)):INDIRECT(ADDRESS(ROW(F4750)+N$5-1,COLUMN(F4750),4)))</f>
        <v>23900</v>
      </c>
      <c r="K4750" s="18">
        <f t="shared" ca="1" si="1395"/>
        <v>0</v>
      </c>
      <c r="L4750" s="18">
        <f t="shared" ca="1" si="1405"/>
        <v>0</v>
      </c>
      <c r="M4750" s="18">
        <f t="shared" ca="1" si="1389"/>
        <v>16350</v>
      </c>
      <c r="N4750" s="34">
        <f t="shared" ca="1" si="1396"/>
        <v>25232.180668224937</v>
      </c>
      <c r="P4750" s="18">
        <f t="shared" ca="1" si="1390"/>
        <v>974.34495055141304</v>
      </c>
      <c r="Q4750" s="47">
        <f ca="1">SUM(L$15:L4750)-SUM(M$15:M4750)</f>
        <v>0</v>
      </c>
      <c r="R4750" s="47" t="str">
        <f t="shared" ca="1" si="1391"/>
        <v>M4753</v>
      </c>
      <c r="S4750" s="40">
        <f t="shared" ca="1" si="1397"/>
        <v>0</v>
      </c>
      <c r="T4750" s="46">
        <f t="shared" ca="1" si="1398"/>
        <v>71</v>
      </c>
      <c r="X4750" s="74">
        <f t="shared" ca="1" si="1399"/>
        <v>-0.97434495055141301</v>
      </c>
      <c r="Y4750" s="75">
        <f t="shared" ca="1" si="1400"/>
        <v>-0.97434495055141301</v>
      </c>
      <c r="Z4750" s="74">
        <f t="shared" ca="1" si="1401"/>
        <v>0.3774395141487345</v>
      </c>
      <c r="AA4750" s="76">
        <f t="shared" ca="1" si="1402"/>
        <v>-974.34495055141304</v>
      </c>
      <c r="AB4750" s="76">
        <f t="shared" ca="1" si="1403"/>
        <v>377.43951414873447</v>
      </c>
    </row>
    <row r="4751" spans="1:28" x14ac:dyDescent="0.25">
      <c r="A4751" s="2">
        <f t="shared" si="1404"/>
        <v>27</v>
      </c>
      <c r="B4751" s="16">
        <f ca="1">VLOOKUP(A4751,PERIODS!$O$4:$P$33,2,FALSE)</f>
        <v>3.5000000000000003E-2</v>
      </c>
      <c r="C4751" s="15"/>
      <c r="D4751" s="18">
        <v>4737</v>
      </c>
      <c r="E4751" s="34">
        <f t="shared" ca="1" si="1406"/>
        <v>25232.180668224937</v>
      </c>
      <c r="F4751" s="34">
        <f t="shared" ref="F4751:F4814" ca="1" si="1407">F$2*B4751</f>
        <v>3500.0000000000005</v>
      </c>
      <c r="G4751" s="69">
        <f t="shared" ca="1" si="1392"/>
        <v>0</v>
      </c>
      <c r="H4751" s="34">
        <f t="shared" ca="1" si="1393"/>
        <v>-92.125193913611128</v>
      </c>
      <c r="I4751" s="34">
        <f t="shared" ca="1" si="1394"/>
        <v>3407.8748060863895</v>
      </c>
      <c r="J4751" s="18">
        <f ca="1">SUM(INDIRECT(ADDRESS(ROW(F4751),COLUMN(F4751),4)):INDIRECT(ADDRESS(ROW(F4751)+N$5-1,COLUMN(F4751),4)))</f>
        <v>22900</v>
      </c>
      <c r="K4751" s="18">
        <f t="shared" ca="1" si="1395"/>
        <v>0</v>
      </c>
      <c r="L4751" s="18">
        <f t="shared" ca="1" si="1405"/>
        <v>0</v>
      </c>
      <c r="M4751" s="18">
        <f t="shared" ref="M4751:M4814" ca="1" si="1408">SUMIF($R$15:$R$8014,ADDRESS(ROW(M4751),COLUMN(M4751),4),$L$15:$L$8014)</f>
        <v>0</v>
      </c>
      <c r="N4751" s="34">
        <f t="shared" ca="1" si="1396"/>
        <v>21824.305862138546</v>
      </c>
      <c r="P4751" s="18">
        <f t="shared" ref="P4751:P4814" ca="1" si="1409">ABS(H4751)</f>
        <v>92.125193913611128</v>
      </c>
      <c r="Q4751" s="47">
        <f ca="1">SUM(L$15:L4751)-SUM(M$15:M4751)</f>
        <v>0</v>
      </c>
      <c r="R4751" s="47" t="str">
        <f t="shared" ref="R4751:R4814" ca="1" si="1410">ADDRESS(ROW(M4751)+$N$3+RANDBETWEEN(-$N$4,$N$4),COLUMN(M4751),4)</f>
        <v>M4754</v>
      </c>
      <c r="S4751" s="40">
        <f t="shared" ca="1" si="1397"/>
        <v>0</v>
      </c>
      <c r="T4751" s="46">
        <f t="shared" ca="1" si="1398"/>
        <v>19</v>
      </c>
      <c r="X4751" s="74">
        <f t="shared" ca="1" si="1399"/>
        <v>-9.2125193913611125E-2</v>
      </c>
      <c r="Y4751" s="75">
        <f t="shared" ca="1" si="1400"/>
        <v>-9.2125193913611125E-2</v>
      </c>
      <c r="Z4751" s="74">
        <f t="shared" ca="1" si="1401"/>
        <v>0.91199096667944302</v>
      </c>
      <c r="AA4751" s="76">
        <f t="shared" ca="1" si="1402"/>
        <v>-92.125193913611128</v>
      </c>
      <c r="AB4751" s="76">
        <f t="shared" ca="1" si="1403"/>
        <v>911.99096667944298</v>
      </c>
    </row>
    <row r="4752" spans="1:28" x14ac:dyDescent="0.25">
      <c r="A4752" s="2">
        <f t="shared" si="1404"/>
        <v>28</v>
      </c>
      <c r="B4752" s="16">
        <f ca="1">VLOOKUP(A4752,PERIODS!$O$4:$P$33,2,FALSE)</f>
        <v>0.04</v>
      </c>
      <c r="C4752" s="15"/>
      <c r="D4752" s="18">
        <v>4738</v>
      </c>
      <c r="E4752" s="34">
        <f t="shared" ca="1" si="1406"/>
        <v>21824.305862138546</v>
      </c>
      <c r="F4752" s="34">
        <f t="shared" ca="1" si="1407"/>
        <v>4000</v>
      </c>
      <c r="G4752" s="69">
        <f t="shared" ref="G4752:G4815" ca="1" si="1411">((2*RAND()*$F$5)-$F$5)*E4752</f>
        <v>0</v>
      </c>
      <c r="H4752" s="34">
        <f t="shared" ref="H4752:H4815" ca="1" si="1412">IF($S$3="NORM",AA4752,IF($S$3="LOGNORM",AB4752,0))</f>
        <v>-512.34479447330136</v>
      </c>
      <c r="I4752" s="34">
        <f t="shared" ref="I4752:I4815" ca="1" si="1413">IF(F4752+H4752&lt;0,0,F4752+H4752)</f>
        <v>3487.6552055266984</v>
      </c>
      <c r="J4752" s="18">
        <f ca="1">SUM(INDIRECT(ADDRESS(ROW(F4752),COLUMN(F4752),4)):INDIRECT(ADDRESS(ROW(F4752)+N$5-1,COLUMN(F4752),4)))</f>
        <v>21900</v>
      </c>
      <c r="K4752" s="18">
        <f t="shared" ref="K4752:K4815" ca="1" si="1414">Q4752</f>
        <v>16350</v>
      </c>
      <c r="L4752" s="18">
        <f t="shared" ca="1" si="1405"/>
        <v>16350</v>
      </c>
      <c r="M4752" s="18">
        <f t="shared" ca="1" si="1408"/>
        <v>0</v>
      </c>
      <c r="N4752" s="34">
        <f t="shared" ref="N4752:N4815" ca="1" si="1415">E4752+G4752-I4752+M4752-S4752</f>
        <v>18336.650656611848</v>
      </c>
      <c r="P4752" s="18">
        <f t="shared" ca="1" si="1409"/>
        <v>512.34479447330136</v>
      </c>
      <c r="Q4752" s="47">
        <f ca="1">SUM(L$15:L4752)-SUM(M$15:M4752)</f>
        <v>16350</v>
      </c>
      <c r="R4752" s="47" t="str">
        <f t="shared" ca="1" si="1410"/>
        <v>M4755</v>
      </c>
      <c r="S4752" s="40">
        <f t="shared" ref="S4752:S4815" ca="1" si="1416">IF(T4752&gt;N$6*100,M4752,0)</f>
        <v>0</v>
      </c>
      <c r="T4752" s="46">
        <f t="shared" ref="T4752:T4815" ca="1" si="1417">RANDBETWEEN(0,100)</f>
        <v>32</v>
      </c>
      <c r="X4752" s="74">
        <f t="shared" ref="X4752:X4815" ca="1" si="1418">NORMINV(RAND(),0,1)</f>
        <v>-0.51234479447330139</v>
      </c>
      <c r="Y4752" s="75">
        <f t="shared" ref="Y4752:Y4815" ca="1" si="1419">IF(AND(X4752&gt;$F$6,$F$6&gt;0),$F$6,X4752)</f>
        <v>-0.51234479447330139</v>
      </c>
      <c r="Z4752" s="74">
        <f t="shared" ref="Z4752:Z4815" ca="1" si="1420">EXP(Y4752)</f>
        <v>0.59908918958903179</v>
      </c>
      <c r="AA4752" s="76">
        <f t="shared" ref="AA4752:AA4815" ca="1" si="1421">$F$3*Y4752</f>
        <v>-512.34479447330136</v>
      </c>
      <c r="AB4752" s="76">
        <f t="shared" ref="AB4752:AB4815" ca="1" si="1422">$F$3*Z4752</f>
        <v>599.08918958903178</v>
      </c>
    </row>
    <row r="4753" spans="1:28" x14ac:dyDescent="0.25">
      <c r="A4753" s="2">
        <f t="shared" ref="A4753:A4816" si="1423">IF(AND(A4752=12,OR(A$14="MS",A$14="M0")),1,IF(AND(A4752=4,OR(A$14="WS",A$14="W0")),1,IF(AND(A4752=30,OR(A$14="DS",A$14="D0")),1,A4752+1)))</f>
        <v>29</v>
      </c>
      <c r="B4753" s="16">
        <f ca="1">VLOOKUP(A4753,PERIODS!$O$4:$P$33,2,FALSE)</f>
        <v>0.04</v>
      </c>
      <c r="C4753" s="15"/>
      <c r="D4753" s="18">
        <v>4739</v>
      </c>
      <c r="E4753" s="34">
        <f t="shared" ca="1" si="1406"/>
        <v>18336.650656611848</v>
      </c>
      <c r="F4753" s="34">
        <f t="shared" ca="1" si="1407"/>
        <v>4000</v>
      </c>
      <c r="G4753" s="69">
        <f t="shared" ca="1" si="1411"/>
        <v>0</v>
      </c>
      <c r="H4753" s="34">
        <f t="shared" ca="1" si="1412"/>
        <v>-444.33260881368051</v>
      </c>
      <c r="I4753" s="34">
        <f t="shared" ca="1" si="1413"/>
        <v>3555.6673911863195</v>
      </c>
      <c r="J4753" s="18">
        <f ca="1">SUM(INDIRECT(ADDRESS(ROW(F4753),COLUMN(F4753),4)):INDIRECT(ADDRESS(ROW(F4753)+N$5-1,COLUMN(F4753),4)))</f>
        <v>21200</v>
      </c>
      <c r="K4753" s="18">
        <f t="shared" ca="1" si="1414"/>
        <v>16350</v>
      </c>
      <c r="L4753" s="18">
        <f t="shared" ref="L4753:L4816" ca="1" si="1424">IF((E4753+K4752)&lt;J4753,N$2,0)</f>
        <v>0</v>
      </c>
      <c r="M4753" s="18">
        <f t="shared" ca="1" si="1408"/>
        <v>0</v>
      </c>
      <c r="N4753" s="34">
        <f t="shared" ca="1" si="1415"/>
        <v>14780.983265425528</v>
      </c>
      <c r="P4753" s="18">
        <f t="shared" ca="1" si="1409"/>
        <v>444.33260881368051</v>
      </c>
      <c r="Q4753" s="47">
        <f ca="1">SUM(L$15:L4753)-SUM(M$15:M4753)</f>
        <v>16350</v>
      </c>
      <c r="R4753" s="47" t="str">
        <f t="shared" ca="1" si="1410"/>
        <v>M4756</v>
      </c>
      <c r="S4753" s="40">
        <f t="shared" ca="1" si="1416"/>
        <v>0</v>
      </c>
      <c r="T4753" s="46">
        <f t="shared" ca="1" si="1417"/>
        <v>40</v>
      </c>
      <c r="X4753" s="74">
        <f t="shared" ca="1" si="1418"/>
        <v>-0.44433260881368053</v>
      </c>
      <c r="Y4753" s="75">
        <f t="shared" ca="1" si="1419"/>
        <v>-0.44433260881368053</v>
      </c>
      <c r="Z4753" s="74">
        <f t="shared" ca="1" si="1420"/>
        <v>0.64125209925296589</v>
      </c>
      <c r="AA4753" s="76">
        <f t="shared" ca="1" si="1421"/>
        <v>-444.33260881368051</v>
      </c>
      <c r="AB4753" s="76">
        <f t="shared" ca="1" si="1422"/>
        <v>641.25209925296588</v>
      </c>
    </row>
    <row r="4754" spans="1:28" x14ac:dyDescent="0.25">
      <c r="A4754" s="2">
        <f t="shared" si="1423"/>
        <v>30</v>
      </c>
      <c r="B4754" s="16">
        <f ca="1">VLOOKUP(A4754,PERIODS!$O$4:$P$33,2,FALSE)</f>
        <v>0.04</v>
      </c>
      <c r="C4754" s="15"/>
      <c r="D4754" s="18">
        <v>4740</v>
      </c>
      <c r="E4754" s="34">
        <f t="shared" ca="1" si="1406"/>
        <v>14780.983265425528</v>
      </c>
      <c r="F4754" s="34">
        <f t="shared" ca="1" si="1407"/>
        <v>4000</v>
      </c>
      <c r="G4754" s="69">
        <f t="shared" ca="1" si="1411"/>
        <v>0</v>
      </c>
      <c r="H4754" s="34">
        <f t="shared" ca="1" si="1412"/>
        <v>906.43382145272244</v>
      </c>
      <c r="I4754" s="34">
        <f t="shared" ca="1" si="1413"/>
        <v>4906.4338214527224</v>
      </c>
      <c r="J4754" s="18">
        <f ca="1">SUM(INDIRECT(ADDRESS(ROW(F4754),COLUMN(F4754),4)):INDIRECT(ADDRESS(ROW(F4754)+N$5-1,COLUMN(F4754),4)))</f>
        <v>20500</v>
      </c>
      <c r="K4754" s="18">
        <f t="shared" ca="1" si="1414"/>
        <v>16350</v>
      </c>
      <c r="L4754" s="18">
        <f t="shared" ca="1" si="1424"/>
        <v>0</v>
      </c>
      <c r="M4754" s="18">
        <f t="shared" ca="1" si="1408"/>
        <v>0</v>
      </c>
      <c r="N4754" s="34">
        <f t="shared" ca="1" si="1415"/>
        <v>9874.5494439728063</v>
      </c>
      <c r="P4754" s="18">
        <f t="shared" ca="1" si="1409"/>
        <v>906.43382145272244</v>
      </c>
      <c r="Q4754" s="47">
        <f ca="1">SUM(L$15:L4754)-SUM(M$15:M4754)</f>
        <v>16350</v>
      </c>
      <c r="R4754" s="47" t="str">
        <f t="shared" ca="1" si="1410"/>
        <v>M4757</v>
      </c>
      <c r="S4754" s="40">
        <f t="shared" ca="1" si="1416"/>
        <v>0</v>
      </c>
      <c r="T4754" s="46">
        <f t="shared" ca="1" si="1417"/>
        <v>92</v>
      </c>
      <c r="X4754" s="74">
        <f t="shared" ca="1" si="1418"/>
        <v>0.90643382145272244</v>
      </c>
      <c r="Y4754" s="75">
        <f t="shared" ca="1" si="1419"/>
        <v>0.90643382145272244</v>
      </c>
      <c r="Z4754" s="74">
        <f t="shared" ca="1" si="1420"/>
        <v>2.4754787742464353</v>
      </c>
      <c r="AA4754" s="76">
        <f t="shared" ca="1" si="1421"/>
        <v>906.43382145272244</v>
      </c>
      <c r="AB4754" s="76">
        <f t="shared" ca="1" si="1422"/>
        <v>2475.4787742464355</v>
      </c>
    </row>
    <row r="4755" spans="1:28" x14ac:dyDescent="0.25">
      <c r="A4755" s="2">
        <f t="shared" si="1423"/>
        <v>1</v>
      </c>
      <c r="B4755" s="16">
        <f ca="1">VLOOKUP(A4755,PERIODS!$O$4:$P$33,2,FALSE)</f>
        <v>2.4E-2</v>
      </c>
      <c r="C4755" s="15"/>
      <c r="D4755" s="18">
        <v>4741</v>
      </c>
      <c r="E4755" s="34">
        <f t="shared" ca="1" si="1406"/>
        <v>9874.5494439728063</v>
      </c>
      <c r="F4755" s="34">
        <f t="shared" ca="1" si="1407"/>
        <v>2400</v>
      </c>
      <c r="G4755" s="69">
        <f t="shared" ca="1" si="1411"/>
        <v>0</v>
      </c>
      <c r="H4755" s="34">
        <f t="shared" ca="1" si="1412"/>
        <v>-574.37336296375383</v>
      </c>
      <c r="I4755" s="34">
        <f t="shared" ca="1" si="1413"/>
        <v>1825.6266370362462</v>
      </c>
      <c r="J4755" s="18">
        <f ca="1">SUM(INDIRECT(ADDRESS(ROW(F4755),COLUMN(F4755),4)):INDIRECT(ADDRESS(ROW(F4755)+N$5-1,COLUMN(F4755),4)))</f>
        <v>19800</v>
      </c>
      <c r="K4755" s="18">
        <f t="shared" ca="1" si="1414"/>
        <v>0</v>
      </c>
      <c r="L4755" s="18">
        <f t="shared" ca="1" si="1424"/>
        <v>0</v>
      </c>
      <c r="M4755" s="18">
        <f t="shared" ca="1" si="1408"/>
        <v>16350</v>
      </c>
      <c r="N4755" s="34">
        <f t="shared" ca="1" si="1415"/>
        <v>24398.92280693656</v>
      </c>
      <c r="P4755" s="18">
        <f t="shared" ca="1" si="1409"/>
        <v>574.37336296375383</v>
      </c>
      <c r="Q4755" s="47">
        <f ca="1">SUM(L$15:L4755)-SUM(M$15:M4755)</f>
        <v>0</v>
      </c>
      <c r="R4755" s="47" t="str">
        <f t="shared" ca="1" si="1410"/>
        <v>M4758</v>
      </c>
      <c r="S4755" s="40">
        <f t="shared" ca="1" si="1416"/>
        <v>0</v>
      </c>
      <c r="T4755" s="46">
        <f t="shared" ca="1" si="1417"/>
        <v>61</v>
      </c>
      <c r="X4755" s="74">
        <f t="shared" ca="1" si="1418"/>
        <v>-0.57437336296375385</v>
      </c>
      <c r="Y4755" s="75">
        <f t="shared" ca="1" si="1419"/>
        <v>-0.57437336296375385</v>
      </c>
      <c r="Z4755" s="74">
        <f t="shared" ca="1" si="1420"/>
        <v>0.56305759102108555</v>
      </c>
      <c r="AA4755" s="76">
        <f t="shared" ca="1" si="1421"/>
        <v>-574.37336296375383</v>
      </c>
      <c r="AB4755" s="76">
        <f t="shared" ca="1" si="1422"/>
        <v>563.0575910210855</v>
      </c>
    </row>
    <row r="4756" spans="1:28" x14ac:dyDescent="0.25">
      <c r="A4756" s="2">
        <f t="shared" si="1423"/>
        <v>2</v>
      </c>
      <c r="B4756" s="16">
        <f ca="1">VLOOKUP(A4756,PERIODS!$O$4:$P$33,2,FALSE)</f>
        <v>2.5000000000000001E-2</v>
      </c>
      <c r="C4756" s="15"/>
      <c r="D4756" s="18">
        <v>4742</v>
      </c>
      <c r="E4756" s="34">
        <f t="shared" ca="1" si="1406"/>
        <v>24398.92280693656</v>
      </c>
      <c r="F4756" s="34">
        <f t="shared" ca="1" si="1407"/>
        <v>2500</v>
      </c>
      <c r="G4756" s="69">
        <f t="shared" ca="1" si="1411"/>
        <v>0</v>
      </c>
      <c r="H4756" s="34">
        <f t="shared" ca="1" si="1412"/>
        <v>1959.9639845400536</v>
      </c>
      <c r="I4756" s="34">
        <f t="shared" ca="1" si="1413"/>
        <v>4459.9639845400534</v>
      </c>
      <c r="J4756" s="18">
        <f ca="1">SUM(INDIRECT(ADDRESS(ROW(F4756),COLUMN(F4756),4)):INDIRECT(ADDRESS(ROW(F4756)+N$5-1,COLUMN(F4756),4)))</f>
        <v>20700</v>
      </c>
      <c r="K4756" s="18">
        <f t="shared" ca="1" si="1414"/>
        <v>0</v>
      </c>
      <c r="L4756" s="18">
        <f t="shared" ca="1" si="1424"/>
        <v>0</v>
      </c>
      <c r="M4756" s="18">
        <f t="shared" ca="1" si="1408"/>
        <v>0</v>
      </c>
      <c r="N4756" s="34">
        <f t="shared" ca="1" si="1415"/>
        <v>19938.958822396507</v>
      </c>
      <c r="P4756" s="18">
        <f t="shared" ca="1" si="1409"/>
        <v>1959.9639845400536</v>
      </c>
      <c r="Q4756" s="47">
        <f ca="1">SUM(L$15:L4756)-SUM(M$15:M4756)</f>
        <v>0</v>
      </c>
      <c r="R4756" s="47" t="str">
        <f t="shared" ca="1" si="1410"/>
        <v>M4759</v>
      </c>
      <c r="S4756" s="40">
        <f t="shared" ca="1" si="1416"/>
        <v>0</v>
      </c>
      <c r="T4756" s="46">
        <f t="shared" ca="1" si="1417"/>
        <v>50</v>
      </c>
      <c r="X4756" s="74">
        <f t="shared" ca="1" si="1418"/>
        <v>1.9975511188059762</v>
      </c>
      <c r="Y4756" s="75">
        <f t="shared" ca="1" si="1419"/>
        <v>1.9599639845400536</v>
      </c>
      <c r="Z4756" s="74">
        <f t="shared" ca="1" si="1420"/>
        <v>7.0990713842313315</v>
      </c>
      <c r="AA4756" s="76">
        <f t="shared" ca="1" si="1421"/>
        <v>1959.9639845400536</v>
      </c>
      <c r="AB4756" s="76">
        <f t="shared" ca="1" si="1422"/>
        <v>7099.0713842313316</v>
      </c>
    </row>
    <row r="4757" spans="1:28" x14ac:dyDescent="0.25">
      <c r="A4757" s="2">
        <f t="shared" si="1423"/>
        <v>3</v>
      </c>
      <c r="B4757" s="16">
        <f ca="1">VLOOKUP(A4757,PERIODS!$O$4:$P$33,2,FALSE)</f>
        <v>2.5000000000000001E-2</v>
      </c>
      <c r="C4757" s="15"/>
      <c r="D4757" s="18">
        <v>4743</v>
      </c>
      <c r="E4757" s="34">
        <f t="shared" ca="1" si="1406"/>
        <v>19938.958822396507</v>
      </c>
      <c r="F4757" s="34">
        <f t="shared" ca="1" si="1407"/>
        <v>2500</v>
      </c>
      <c r="G4757" s="69">
        <f t="shared" ca="1" si="1411"/>
        <v>0</v>
      </c>
      <c r="H4757" s="34">
        <f t="shared" ca="1" si="1412"/>
        <v>-296.35143394947431</v>
      </c>
      <c r="I4757" s="34">
        <f t="shared" ca="1" si="1413"/>
        <v>2203.6485660505259</v>
      </c>
      <c r="J4757" s="18">
        <f ca="1">SUM(INDIRECT(ADDRESS(ROW(F4757),COLUMN(F4757),4)):INDIRECT(ADDRESS(ROW(F4757)+N$5-1,COLUMN(F4757),4)))</f>
        <v>21500</v>
      </c>
      <c r="K4757" s="18">
        <f t="shared" ca="1" si="1414"/>
        <v>16350</v>
      </c>
      <c r="L4757" s="18">
        <f t="shared" ca="1" si="1424"/>
        <v>16350</v>
      </c>
      <c r="M4757" s="18">
        <f t="shared" ca="1" si="1408"/>
        <v>0</v>
      </c>
      <c r="N4757" s="34">
        <f t="shared" ca="1" si="1415"/>
        <v>17735.310256345983</v>
      </c>
      <c r="P4757" s="18">
        <f t="shared" ca="1" si="1409"/>
        <v>296.35143394947431</v>
      </c>
      <c r="Q4757" s="47">
        <f ca="1">SUM(L$15:L4757)-SUM(M$15:M4757)</f>
        <v>16350</v>
      </c>
      <c r="R4757" s="47" t="str">
        <f t="shared" ca="1" si="1410"/>
        <v>M4760</v>
      </c>
      <c r="S4757" s="40">
        <f t="shared" ca="1" si="1416"/>
        <v>0</v>
      </c>
      <c r="T4757" s="46">
        <f t="shared" ca="1" si="1417"/>
        <v>42</v>
      </c>
      <c r="X4757" s="74">
        <f t="shared" ca="1" si="1418"/>
        <v>-0.29635143394947433</v>
      </c>
      <c r="Y4757" s="75">
        <f t="shared" ca="1" si="1419"/>
        <v>-0.29635143394947433</v>
      </c>
      <c r="Z4757" s="74">
        <f t="shared" ca="1" si="1420"/>
        <v>0.7435260817924394</v>
      </c>
      <c r="AA4757" s="76">
        <f t="shared" ca="1" si="1421"/>
        <v>-296.35143394947431</v>
      </c>
      <c r="AB4757" s="76">
        <f t="shared" ca="1" si="1422"/>
        <v>743.52608179243941</v>
      </c>
    </row>
    <row r="4758" spans="1:28" x14ac:dyDescent="0.25">
      <c r="A4758" s="2">
        <f t="shared" si="1423"/>
        <v>4</v>
      </c>
      <c r="B4758" s="16">
        <f ca="1">VLOOKUP(A4758,PERIODS!$O$4:$P$33,2,FALSE)</f>
        <v>2.5000000000000001E-2</v>
      </c>
      <c r="C4758" s="15"/>
      <c r="D4758" s="18">
        <v>4744</v>
      </c>
      <c r="E4758" s="34">
        <f t="shared" ca="1" si="1406"/>
        <v>17735.310256345983</v>
      </c>
      <c r="F4758" s="34">
        <f t="shared" ca="1" si="1407"/>
        <v>2500</v>
      </c>
      <c r="G4758" s="69">
        <f t="shared" ca="1" si="1411"/>
        <v>0</v>
      </c>
      <c r="H4758" s="34">
        <f t="shared" ca="1" si="1412"/>
        <v>-16.024751059632752</v>
      </c>
      <c r="I4758" s="34">
        <f t="shared" ca="1" si="1413"/>
        <v>2483.9752489403672</v>
      </c>
      <c r="J4758" s="18">
        <f ca="1">SUM(INDIRECT(ADDRESS(ROW(F4758),COLUMN(F4758),4)):INDIRECT(ADDRESS(ROW(F4758)+N$5-1,COLUMN(F4758),4)))</f>
        <v>22300</v>
      </c>
      <c r="K4758" s="18">
        <f t="shared" ca="1" si="1414"/>
        <v>16350</v>
      </c>
      <c r="L4758" s="18">
        <f t="shared" ca="1" si="1424"/>
        <v>0</v>
      </c>
      <c r="M4758" s="18">
        <f t="shared" ca="1" si="1408"/>
        <v>0</v>
      </c>
      <c r="N4758" s="34">
        <f t="shared" ca="1" si="1415"/>
        <v>15251.335007405616</v>
      </c>
      <c r="P4758" s="18">
        <f t="shared" ca="1" si="1409"/>
        <v>16.024751059632752</v>
      </c>
      <c r="Q4758" s="47">
        <f ca="1">SUM(L$15:L4758)-SUM(M$15:M4758)</f>
        <v>16350</v>
      </c>
      <c r="R4758" s="47" t="str">
        <f t="shared" ca="1" si="1410"/>
        <v>M4761</v>
      </c>
      <c r="S4758" s="40">
        <f t="shared" ca="1" si="1416"/>
        <v>0</v>
      </c>
      <c r="T4758" s="46">
        <f t="shared" ca="1" si="1417"/>
        <v>76</v>
      </c>
      <c r="X4758" s="74">
        <f t="shared" ca="1" si="1418"/>
        <v>-1.6024751059632754E-2</v>
      </c>
      <c r="Y4758" s="75">
        <f t="shared" ca="1" si="1419"/>
        <v>-1.6024751059632754E-2</v>
      </c>
      <c r="Z4758" s="74">
        <f t="shared" ca="1" si="1420"/>
        <v>0.98410296216274329</v>
      </c>
      <c r="AA4758" s="76">
        <f t="shared" ca="1" si="1421"/>
        <v>-16.024751059632752</v>
      </c>
      <c r="AB4758" s="76">
        <f t="shared" ca="1" si="1422"/>
        <v>984.10296216274332</v>
      </c>
    </row>
    <row r="4759" spans="1:28" x14ac:dyDescent="0.25">
      <c r="A4759" s="2">
        <f t="shared" si="1423"/>
        <v>5</v>
      </c>
      <c r="B4759" s="16">
        <f ca="1">VLOOKUP(A4759,PERIODS!$O$4:$P$33,2,FALSE)</f>
        <v>3.3000000000000002E-2</v>
      </c>
      <c r="C4759" s="15"/>
      <c r="D4759" s="18">
        <v>4745</v>
      </c>
      <c r="E4759" s="34">
        <f t="shared" ca="1" si="1406"/>
        <v>15251.335007405616</v>
      </c>
      <c r="F4759" s="34">
        <f t="shared" ca="1" si="1407"/>
        <v>3300</v>
      </c>
      <c r="G4759" s="69">
        <f t="shared" ca="1" si="1411"/>
        <v>0</v>
      </c>
      <c r="H4759" s="34">
        <f t="shared" ca="1" si="1412"/>
        <v>1580.3335659075742</v>
      </c>
      <c r="I4759" s="34">
        <f t="shared" ca="1" si="1413"/>
        <v>4880.3335659075747</v>
      </c>
      <c r="J4759" s="18">
        <f ca="1">SUM(INDIRECT(ADDRESS(ROW(F4759),COLUMN(F4759),4)):INDIRECT(ADDRESS(ROW(F4759)+N$5-1,COLUMN(F4759),4)))</f>
        <v>23100</v>
      </c>
      <c r="K4759" s="18">
        <f t="shared" ca="1" si="1414"/>
        <v>16350</v>
      </c>
      <c r="L4759" s="18">
        <f t="shared" ca="1" si="1424"/>
        <v>0</v>
      </c>
      <c r="M4759" s="18">
        <f t="shared" ca="1" si="1408"/>
        <v>0</v>
      </c>
      <c r="N4759" s="34">
        <f t="shared" ca="1" si="1415"/>
        <v>10371.001441498041</v>
      </c>
      <c r="P4759" s="18">
        <f t="shared" ca="1" si="1409"/>
        <v>1580.3335659075742</v>
      </c>
      <c r="Q4759" s="47">
        <f ca="1">SUM(L$15:L4759)-SUM(M$15:M4759)</f>
        <v>16350</v>
      </c>
      <c r="R4759" s="47" t="str">
        <f t="shared" ca="1" si="1410"/>
        <v>M4762</v>
      </c>
      <c r="S4759" s="40">
        <f t="shared" ca="1" si="1416"/>
        <v>0</v>
      </c>
      <c r="T4759" s="46">
        <f t="shared" ca="1" si="1417"/>
        <v>49</v>
      </c>
      <c r="X4759" s="74">
        <f t="shared" ca="1" si="1418"/>
        <v>1.5803335659075741</v>
      </c>
      <c r="Y4759" s="75">
        <f t="shared" ca="1" si="1419"/>
        <v>1.5803335659075741</v>
      </c>
      <c r="Z4759" s="74">
        <f t="shared" ca="1" si="1420"/>
        <v>4.8565755291051529</v>
      </c>
      <c r="AA4759" s="76">
        <f t="shared" ca="1" si="1421"/>
        <v>1580.3335659075742</v>
      </c>
      <c r="AB4759" s="76">
        <f t="shared" ca="1" si="1422"/>
        <v>4856.5755291051528</v>
      </c>
    </row>
    <row r="4760" spans="1:28" x14ac:dyDescent="0.25">
      <c r="A4760" s="2">
        <f t="shared" si="1423"/>
        <v>6</v>
      </c>
      <c r="B4760" s="16">
        <f ca="1">VLOOKUP(A4760,PERIODS!$O$4:$P$33,2,FALSE)</f>
        <v>3.3000000000000002E-2</v>
      </c>
      <c r="C4760" s="15"/>
      <c r="D4760" s="18">
        <v>4746</v>
      </c>
      <c r="E4760" s="34">
        <f t="shared" ca="1" si="1406"/>
        <v>10371.001441498041</v>
      </c>
      <c r="F4760" s="34">
        <f t="shared" ca="1" si="1407"/>
        <v>3300</v>
      </c>
      <c r="G4760" s="69">
        <f t="shared" ca="1" si="1411"/>
        <v>0</v>
      </c>
      <c r="H4760" s="34">
        <f t="shared" ca="1" si="1412"/>
        <v>723.75595666648587</v>
      </c>
      <c r="I4760" s="34">
        <f t="shared" ca="1" si="1413"/>
        <v>4023.7559566664859</v>
      </c>
      <c r="J4760" s="18">
        <f ca="1">SUM(INDIRECT(ADDRESS(ROW(F4760),COLUMN(F4760),4)):INDIRECT(ADDRESS(ROW(F4760)+N$5-1,COLUMN(F4760),4)))</f>
        <v>23100</v>
      </c>
      <c r="K4760" s="18">
        <f t="shared" ca="1" si="1414"/>
        <v>0</v>
      </c>
      <c r="L4760" s="18">
        <f t="shared" ca="1" si="1424"/>
        <v>0</v>
      </c>
      <c r="M4760" s="18">
        <f t="shared" ca="1" si="1408"/>
        <v>16350</v>
      </c>
      <c r="N4760" s="34">
        <f t="shared" ca="1" si="1415"/>
        <v>22697.245484831554</v>
      </c>
      <c r="P4760" s="18">
        <f t="shared" ca="1" si="1409"/>
        <v>723.75595666648587</v>
      </c>
      <c r="Q4760" s="47">
        <f ca="1">SUM(L$15:L4760)-SUM(M$15:M4760)</f>
        <v>0</v>
      </c>
      <c r="R4760" s="47" t="str">
        <f t="shared" ca="1" si="1410"/>
        <v>M4763</v>
      </c>
      <c r="S4760" s="40">
        <f t="shared" ca="1" si="1416"/>
        <v>0</v>
      </c>
      <c r="T4760" s="46">
        <f t="shared" ca="1" si="1417"/>
        <v>80</v>
      </c>
      <c r="X4760" s="74">
        <f t="shared" ca="1" si="1418"/>
        <v>0.72375595666648584</v>
      </c>
      <c r="Y4760" s="75">
        <f t="shared" ca="1" si="1419"/>
        <v>0.72375595666648584</v>
      </c>
      <c r="Z4760" s="74">
        <f t="shared" ca="1" si="1420"/>
        <v>2.0621640820778886</v>
      </c>
      <c r="AA4760" s="76">
        <f t="shared" ca="1" si="1421"/>
        <v>723.75595666648587</v>
      </c>
      <c r="AB4760" s="76">
        <f t="shared" ca="1" si="1422"/>
        <v>2062.1640820778885</v>
      </c>
    </row>
    <row r="4761" spans="1:28" x14ac:dyDescent="0.25">
      <c r="A4761" s="2">
        <f t="shared" si="1423"/>
        <v>7</v>
      </c>
      <c r="B4761" s="16">
        <f ca="1">VLOOKUP(A4761,PERIODS!$O$4:$P$33,2,FALSE)</f>
        <v>3.3000000000000002E-2</v>
      </c>
      <c r="C4761" s="15"/>
      <c r="D4761" s="18">
        <v>4747</v>
      </c>
      <c r="E4761" s="34">
        <f t="shared" ca="1" si="1406"/>
        <v>22697.245484831554</v>
      </c>
      <c r="F4761" s="34">
        <f t="shared" ca="1" si="1407"/>
        <v>3300</v>
      </c>
      <c r="G4761" s="69">
        <f t="shared" ca="1" si="1411"/>
        <v>0</v>
      </c>
      <c r="H4761" s="34">
        <f t="shared" ca="1" si="1412"/>
        <v>460.50698331275134</v>
      </c>
      <c r="I4761" s="34">
        <f t="shared" ca="1" si="1413"/>
        <v>3760.5069833127513</v>
      </c>
      <c r="J4761" s="18">
        <f ca="1">SUM(INDIRECT(ADDRESS(ROW(F4761),COLUMN(F4761),4)):INDIRECT(ADDRESS(ROW(F4761)+N$5-1,COLUMN(F4761),4)))</f>
        <v>23100</v>
      </c>
      <c r="K4761" s="18">
        <f t="shared" ca="1" si="1414"/>
        <v>16350</v>
      </c>
      <c r="L4761" s="18">
        <f t="shared" ca="1" si="1424"/>
        <v>16350</v>
      </c>
      <c r="M4761" s="18">
        <f t="shared" ca="1" si="1408"/>
        <v>0</v>
      </c>
      <c r="N4761" s="34">
        <f t="shared" ca="1" si="1415"/>
        <v>18936.738501518801</v>
      </c>
      <c r="P4761" s="18">
        <f t="shared" ca="1" si="1409"/>
        <v>460.50698331275134</v>
      </c>
      <c r="Q4761" s="47">
        <f ca="1">SUM(L$15:L4761)-SUM(M$15:M4761)</f>
        <v>16350</v>
      </c>
      <c r="R4761" s="47" t="str">
        <f t="shared" ca="1" si="1410"/>
        <v>M4764</v>
      </c>
      <c r="S4761" s="40">
        <f t="shared" ca="1" si="1416"/>
        <v>0</v>
      </c>
      <c r="T4761" s="46">
        <f t="shared" ca="1" si="1417"/>
        <v>25</v>
      </c>
      <c r="X4761" s="74">
        <f t="shared" ca="1" si="1418"/>
        <v>0.46050698331275136</v>
      </c>
      <c r="Y4761" s="75">
        <f t="shared" ca="1" si="1419"/>
        <v>0.46050698331275136</v>
      </c>
      <c r="Z4761" s="74">
        <f t="shared" ca="1" si="1420"/>
        <v>1.5848772876843606</v>
      </c>
      <c r="AA4761" s="76">
        <f t="shared" ca="1" si="1421"/>
        <v>460.50698331275134</v>
      </c>
      <c r="AB4761" s="76">
        <f t="shared" ca="1" si="1422"/>
        <v>1584.8772876843607</v>
      </c>
    </row>
    <row r="4762" spans="1:28" x14ac:dyDescent="0.25">
      <c r="A4762" s="2">
        <f t="shared" si="1423"/>
        <v>8</v>
      </c>
      <c r="B4762" s="16">
        <f ca="1">VLOOKUP(A4762,PERIODS!$O$4:$P$33,2,FALSE)</f>
        <v>3.3000000000000002E-2</v>
      </c>
      <c r="C4762" s="15"/>
      <c r="D4762" s="18">
        <v>4748</v>
      </c>
      <c r="E4762" s="34">
        <f t="shared" ca="1" si="1406"/>
        <v>18936.738501518801</v>
      </c>
      <c r="F4762" s="34">
        <f t="shared" ca="1" si="1407"/>
        <v>3300</v>
      </c>
      <c r="G4762" s="69">
        <f t="shared" ca="1" si="1411"/>
        <v>0</v>
      </c>
      <c r="H4762" s="34">
        <f t="shared" ca="1" si="1412"/>
        <v>1948.3251945624195</v>
      </c>
      <c r="I4762" s="34">
        <f t="shared" ca="1" si="1413"/>
        <v>5248.3251945624197</v>
      </c>
      <c r="J4762" s="18">
        <f ca="1">SUM(INDIRECT(ADDRESS(ROW(F4762),COLUMN(F4762),4)):INDIRECT(ADDRESS(ROW(F4762)+N$5-1,COLUMN(F4762),4)))</f>
        <v>23100</v>
      </c>
      <c r="K4762" s="18">
        <f t="shared" ca="1" si="1414"/>
        <v>16350</v>
      </c>
      <c r="L4762" s="18">
        <f t="shared" ca="1" si="1424"/>
        <v>0</v>
      </c>
      <c r="M4762" s="18">
        <f t="shared" ca="1" si="1408"/>
        <v>0</v>
      </c>
      <c r="N4762" s="34">
        <f t="shared" ca="1" si="1415"/>
        <v>13688.413306956381</v>
      </c>
      <c r="P4762" s="18">
        <f t="shared" ca="1" si="1409"/>
        <v>1948.3251945624195</v>
      </c>
      <c r="Q4762" s="47">
        <f ca="1">SUM(L$15:L4762)-SUM(M$15:M4762)</f>
        <v>16350</v>
      </c>
      <c r="R4762" s="47" t="str">
        <f t="shared" ca="1" si="1410"/>
        <v>M4765</v>
      </c>
      <c r="S4762" s="40">
        <f t="shared" ca="1" si="1416"/>
        <v>0</v>
      </c>
      <c r="T4762" s="46">
        <f t="shared" ca="1" si="1417"/>
        <v>93</v>
      </c>
      <c r="X4762" s="74">
        <f t="shared" ca="1" si="1418"/>
        <v>1.9483251945624196</v>
      </c>
      <c r="Y4762" s="75">
        <f t="shared" ca="1" si="1419"/>
        <v>1.9483251945624196</v>
      </c>
      <c r="Z4762" s="74">
        <f t="shared" ca="1" si="1420"/>
        <v>7.0169257485496983</v>
      </c>
      <c r="AA4762" s="76">
        <f t="shared" ca="1" si="1421"/>
        <v>1948.3251945624195</v>
      </c>
      <c r="AB4762" s="76">
        <f t="shared" ca="1" si="1422"/>
        <v>7016.9257485496983</v>
      </c>
    </row>
    <row r="4763" spans="1:28" x14ac:dyDescent="0.25">
      <c r="A4763" s="2">
        <f t="shared" si="1423"/>
        <v>9</v>
      </c>
      <c r="B4763" s="16">
        <f ca="1">VLOOKUP(A4763,PERIODS!$O$4:$P$33,2,FALSE)</f>
        <v>3.3000000000000002E-2</v>
      </c>
      <c r="C4763" s="15"/>
      <c r="D4763" s="18">
        <v>4749</v>
      </c>
      <c r="E4763" s="34">
        <f t="shared" ca="1" si="1406"/>
        <v>13688.413306956381</v>
      </c>
      <c r="F4763" s="34">
        <f t="shared" ca="1" si="1407"/>
        <v>3300</v>
      </c>
      <c r="G4763" s="69">
        <f t="shared" ca="1" si="1411"/>
        <v>0</v>
      </c>
      <c r="H4763" s="34">
        <f t="shared" ca="1" si="1412"/>
        <v>485.00241951429689</v>
      </c>
      <c r="I4763" s="34">
        <f t="shared" ca="1" si="1413"/>
        <v>3785.0024195142969</v>
      </c>
      <c r="J4763" s="18">
        <f ca="1">SUM(INDIRECT(ADDRESS(ROW(F4763),COLUMN(F4763),4)):INDIRECT(ADDRESS(ROW(F4763)+N$5-1,COLUMN(F4763),4)))</f>
        <v>23100</v>
      </c>
      <c r="K4763" s="18">
        <f t="shared" ca="1" si="1414"/>
        <v>16350</v>
      </c>
      <c r="L4763" s="18">
        <f t="shared" ca="1" si="1424"/>
        <v>0</v>
      </c>
      <c r="M4763" s="18">
        <f t="shared" ca="1" si="1408"/>
        <v>0</v>
      </c>
      <c r="N4763" s="34">
        <f t="shared" ca="1" si="1415"/>
        <v>9903.4108874420854</v>
      </c>
      <c r="P4763" s="18">
        <f t="shared" ca="1" si="1409"/>
        <v>485.00241951429689</v>
      </c>
      <c r="Q4763" s="47">
        <f ca="1">SUM(L$15:L4763)-SUM(M$15:M4763)</f>
        <v>16350</v>
      </c>
      <c r="R4763" s="47" t="str">
        <f t="shared" ca="1" si="1410"/>
        <v>M4766</v>
      </c>
      <c r="S4763" s="40">
        <f t="shared" ca="1" si="1416"/>
        <v>0</v>
      </c>
      <c r="T4763" s="46">
        <f t="shared" ca="1" si="1417"/>
        <v>100</v>
      </c>
      <c r="X4763" s="74">
        <f t="shared" ca="1" si="1418"/>
        <v>0.4850024195142969</v>
      </c>
      <c r="Y4763" s="75">
        <f t="shared" ca="1" si="1419"/>
        <v>0.4850024195142969</v>
      </c>
      <c r="Z4763" s="74">
        <f t="shared" ca="1" si="1420"/>
        <v>1.624178938563638</v>
      </c>
      <c r="AA4763" s="76">
        <f t="shared" ca="1" si="1421"/>
        <v>485.00241951429689</v>
      </c>
      <c r="AB4763" s="76">
        <f t="shared" ca="1" si="1422"/>
        <v>1624.178938563638</v>
      </c>
    </row>
    <row r="4764" spans="1:28" x14ac:dyDescent="0.25">
      <c r="A4764" s="2">
        <f t="shared" si="1423"/>
        <v>10</v>
      </c>
      <c r="B4764" s="16">
        <f ca="1">VLOOKUP(A4764,PERIODS!$O$4:$P$33,2,FALSE)</f>
        <v>3.3000000000000002E-2</v>
      </c>
      <c r="C4764" s="15"/>
      <c r="D4764" s="18">
        <v>4750</v>
      </c>
      <c r="E4764" s="34">
        <f t="shared" ca="1" si="1406"/>
        <v>9903.4108874420854</v>
      </c>
      <c r="F4764" s="34">
        <f t="shared" ca="1" si="1407"/>
        <v>3300</v>
      </c>
      <c r="G4764" s="69">
        <f t="shared" ca="1" si="1411"/>
        <v>0</v>
      </c>
      <c r="H4764" s="34">
        <f t="shared" ca="1" si="1412"/>
        <v>-2232.6088608809255</v>
      </c>
      <c r="I4764" s="34">
        <f t="shared" ca="1" si="1413"/>
        <v>1067.3911391190745</v>
      </c>
      <c r="J4764" s="18">
        <f ca="1">SUM(INDIRECT(ADDRESS(ROW(F4764),COLUMN(F4764),4)):INDIRECT(ADDRESS(ROW(F4764)+N$5-1,COLUMN(F4764),4)))</f>
        <v>23100</v>
      </c>
      <c r="K4764" s="18">
        <f t="shared" ca="1" si="1414"/>
        <v>0</v>
      </c>
      <c r="L4764" s="18">
        <f t="shared" ca="1" si="1424"/>
        <v>0</v>
      </c>
      <c r="M4764" s="18">
        <f t="shared" ca="1" si="1408"/>
        <v>16350</v>
      </c>
      <c r="N4764" s="34">
        <f t="shared" ca="1" si="1415"/>
        <v>25186.019748323011</v>
      </c>
      <c r="P4764" s="18">
        <f t="shared" ca="1" si="1409"/>
        <v>2232.6088608809255</v>
      </c>
      <c r="Q4764" s="47">
        <f ca="1">SUM(L$15:L4764)-SUM(M$15:M4764)</f>
        <v>0</v>
      </c>
      <c r="R4764" s="47" t="str">
        <f t="shared" ca="1" si="1410"/>
        <v>M4767</v>
      </c>
      <c r="S4764" s="40">
        <f t="shared" ca="1" si="1416"/>
        <v>0</v>
      </c>
      <c r="T4764" s="46">
        <f t="shared" ca="1" si="1417"/>
        <v>66</v>
      </c>
      <c r="X4764" s="74">
        <f t="shared" ca="1" si="1418"/>
        <v>-2.2326088608809256</v>
      </c>
      <c r="Y4764" s="75">
        <f t="shared" ca="1" si="1419"/>
        <v>-2.2326088608809256</v>
      </c>
      <c r="Z4764" s="74">
        <f t="shared" ca="1" si="1420"/>
        <v>0.10724826903040209</v>
      </c>
      <c r="AA4764" s="76">
        <f t="shared" ca="1" si="1421"/>
        <v>-2232.6088608809255</v>
      </c>
      <c r="AB4764" s="76">
        <f t="shared" ca="1" si="1422"/>
        <v>107.24826903040208</v>
      </c>
    </row>
    <row r="4765" spans="1:28" x14ac:dyDescent="0.25">
      <c r="A4765" s="2">
        <f t="shared" si="1423"/>
        <v>11</v>
      </c>
      <c r="B4765" s="16">
        <f ca="1">VLOOKUP(A4765,PERIODS!$O$4:$P$33,2,FALSE)</f>
        <v>3.3000000000000002E-2</v>
      </c>
      <c r="C4765" s="15"/>
      <c r="D4765" s="18">
        <v>4751</v>
      </c>
      <c r="E4765" s="34">
        <f t="shared" ca="1" si="1406"/>
        <v>25186.019748323011</v>
      </c>
      <c r="F4765" s="34">
        <f t="shared" ca="1" si="1407"/>
        <v>3300</v>
      </c>
      <c r="G4765" s="69">
        <f t="shared" ca="1" si="1411"/>
        <v>0</v>
      </c>
      <c r="H4765" s="34">
        <f t="shared" ca="1" si="1412"/>
        <v>-1033.5842272997022</v>
      </c>
      <c r="I4765" s="34">
        <f t="shared" ca="1" si="1413"/>
        <v>2266.4157727002976</v>
      </c>
      <c r="J4765" s="18">
        <f ca="1">SUM(INDIRECT(ADDRESS(ROW(F4765),COLUMN(F4765),4)):INDIRECT(ADDRESS(ROW(F4765)+N$5-1,COLUMN(F4765),4)))</f>
        <v>23300</v>
      </c>
      <c r="K4765" s="18">
        <f t="shared" ca="1" si="1414"/>
        <v>0</v>
      </c>
      <c r="L4765" s="18">
        <f t="shared" ca="1" si="1424"/>
        <v>0</v>
      </c>
      <c r="M4765" s="18">
        <f t="shared" ca="1" si="1408"/>
        <v>0</v>
      </c>
      <c r="N4765" s="34">
        <f t="shared" ca="1" si="1415"/>
        <v>22919.603975622715</v>
      </c>
      <c r="P4765" s="18">
        <f t="shared" ca="1" si="1409"/>
        <v>1033.5842272997022</v>
      </c>
      <c r="Q4765" s="47">
        <f ca="1">SUM(L$15:L4765)-SUM(M$15:M4765)</f>
        <v>0</v>
      </c>
      <c r="R4765" s="47" t="str">
        <f t="shared" ca="1" si="1410"/>
        <v>M4768</v>
      </c>
      <c r="S4765" s="40">
        <f t="shared" ca="1" si="1416"/>
        <v>0</v>
      </c>
      <c r="T4765" s="46">
        <f t="shared" ca="1" si="1417"/>
        <v>12</v>
      </c>
      <c r="X4765" s="74">
        <f t="shared" ca="1" si="1418"/>
        <v>-1.0335842272997022</v>
      </c>
      <c r="Y4765" s="75">
        <f t="shared" ca="1" si="1419"/>
        <v>-1.0335842272997022</v>
      </c>
      <c r="Z4765" s="74">
        <f t="shared" ca="1" si="1420"/>
        <v>0.35572965691563041</v>
      </c>
      <c r="AA4765" s="76">
        <f t="shared" ca="1" si="1421"/>
        <v>-1033.5842272997022</v>
      </c>
      <c r="AB4765" s="76">
        <f t="shared" ca="1" si="1422"/>
        <v>355.72965691563041</v>
      </c>
    </row>
    <row r="4766" spans="1:28" x14ac:dyDescent="0.25">
      <c r="A4766" s="2">
        <f t="shared" si="1423"/>
        <v>12</v>
      </c>
      <c r="B4766" s="16">
        <f ca="1">VLOOKUP(A4766,PERIODS!$O$4:$P$33,2,FALSE)</f>
        <v>3.3000000000000002E-2</v>
      </c>
      <c r="C4766" s="15"/>
      <c r="D4766" s="18">
        <v>4752</v>
      </c>
      <c r="E4766" s="34">
        <f t="shared" ca="1" si="1406"/>
        <v>22919.603975622715</v>
      </c>
      <c r="F4766" s="34">
        <f t="shared" ca="1" si="1407"/>
        <v>3300</v>
      </c>
      <c r="G4766" s="69">
        <f t="shared" ca="1" si="1411"/>
        <v>0</v>
      </c>
      <c r="H4766" s="34">
        <f t="shared" ca="1" si="1412"/>
        <v>-11.662310621707716</v>
      </c>
      <c r="I4766" s="34">
        <f t="shared" ca="1" si="1413"/>
        <v>3288.3376893782925</v>
      </c>
      <c r="J4766" s="18">
        <f ca="1">SUM(INDIRECT(ADDRESS(ROW(F4766),COLUMN(F4766),4)):INDIRECT(ADDRESS(ROW(F4766)+N$5-1,COLUMN(F4766),4)))</f>
        <v>23500</v>
      </c>
      <c r="K4766" s="18">
        <f t="shared" ca="1" si="1414"/>
        <v>16350</v>
      </c>
      <c r="L4766" s="18">
        <f t="shared" ca="1" si="1424"/>
        <v>16350</v>
      </c>
      <c r="M4766" s="18">
        <f t="shared" ca="1" si="1408"/>
        <v>0</v>
      </c>
      <c r="N4766" s="34">
        <f t="shared" ca="1" si="1415"/>
        <v>19631.266286244423</v>
      </c>
      <c r="P4766" s="18">
        <f t="shared" ca="1" si="1409"/>
        <v>11.662310621707716</v>
      </c>
      <c r="Q4766" s="47">
        <f ca="1">SUM(L$15:L4766)-SUM(M$15:M4766)</f>
        <v>16350</v>
      </c>
      <c r="R4766" s="47" t="str">
        <f t="shared" ca="1" si="1410"/>
        <v>M4769</v>
      </c>
      <c r="S4766" s="40">
        <f t="shared" ca="1" si="1416"/>
        <v>0</v>
      </c>
      <c r="T4766" s="46">
        <f t="shared" ca="1" si="1417"/>
        <v>13</v>
      </c>
      <c r="X4766" s="74">
        <f t="shared" ca="1" si="1418"/>
        <v>-1.1662310621707717E-2</v>
      </c>
      <c r="Y4766" s="75">
        <f t="shared" ca="1" si="1419"/>
        <v>-1.1662310621707717E-2</v>
      </c>
      <c r="Z4766" s="74">
        <f t="shared" ca="1" si="1420"/>
        <v>0.98840543052763929</v>
      </c>
      <c r="AA4766" s="76">
        <f t="shared" ca="1" si="1421"/>
        <v>-11.662310621707716</v>
      </c>
      <c r="AB4766" s="76">
        <f t="shared" ca="1" si="1422"/>
        <v>988.40543052763928</v>
      </c>
    </row>
    <row r="4767" spans="1:28" x14ac:dyDescent="0.25">
      <c r="A4767" s="2">
        <f t="shared" si="1423"/>
        <v>13</v>
      </c>
      <c r="B4767" s="16">
        <f ca="1">VLOOKUP(A4767,PERIODS!$O$4:$P$33,2,FALSE)</f>
        <v>3.3000000000000002E-2</v>
      </c>
      <c r="C4767" s="15"/>
      <c r="D4767" s="18">
        <v>4753</v>
      </c>
      <c r="E4767" s="34">
        <f t="shared" ca="1" si="1406"/>
        <v>19631.266286244423</v>
      </c>
      <c r="F4767" s="34">
        <f t="shared" ca="1" si="1407"/>
        <v>3300</v>
      </c>
      <c r="G4767" s="69">
        <f t="shared" ca="1" si="1411"/>
        <v>0</v>
      </c>
      <c r="H4767" s="34">
        <f t="shared" ca="1" si="1412"/>
        <v>39.844066384832793</v>
      </c>
      <c r="I4767" s="34">
        <f t="shared" ca="1" si="1413"/>
        <v>3339.8440663848328</v>
      </c>
      <c r="J4767" s="18">
        <f ca="1">SUM(INDIRECT(ADDRESS(ROW(F4767),COLUMN(F4767),4)):INDIRECT(ADDRESS(ROW(F4767)+N$5-1,COLUMN(F4767),4)))</f>
        <v>23700</v>
      </c>
      <c r="K4767" s="18">
        <f t="shared" ca="1" si="1414"/>
        <v>16350</v>
      </c>
      <c r="L4767" s="18">
        <f t="shared" ca="1" si="1424"/>
        <v>0</v>
      </c>
      <c r="M4767" s="18">
        <f t="shared" ca="1" si="1408"/>
        <v>0</v>
      </c>
      <c r="N4767" s="34">
        <f t="shared" ca="1" si="1415"/>
        <v>16291.422219859591</v>
      </c>
      <c r="P4767" s="18">
        <f t="shared" ca="1" si="1409"/>
        <v>39.844066384832793</v>
      </c>
      <c r="Q4767" s="47">
        <f ca="1">SUM(L$15:L4767)-SUM(M$15:M4767)</f>
        <v>16350</v>
      </c>
      <c r="R4767" s="47" t="str">
        <f t="shared" ca="1" si="1410"/>
        <v>M4770</v>
      </c>
      <c r="S4767" s="40">
        <f t="shared" ca="1" si="1416"/>
        <v>0</v>
      </c>
      <c r="T4767" s="46">
        <f t="shared" ca="1" si="1417"/>
        <v>47</v>
      </c>
      <c r="X4767" s="74">
        <f t="shared" ca="1" si="1418"/>
        <v>3.9844066384832795E-2</v>
      </c>
      <c r="Y4767" s="75">
        <f t="shared" ca="1" si="1419"/>
        <v>3.9844066384832795E-2</v>
      </c>
      <c r="Z4767" s="74">
        <f t="shared" ca="1" si="1420"/>
        <v>1.0406484894588148</v>
      </c>
      <c r="AA4767" s="76">
        <f t="shared" ca="1" si="1421"/>
        <v>39.844066384832793</v>
      </c>
      <c r="AB4767" s="76">
        <f t="shared" ca="1" si="1422"/>
        <v>1040.6484894588148</v>
      </c>
    </row>
    <row r="4768" spans="1:28" x14ac:dyDescent="0.25">
      <c r="A4768" s="2">
        <f t="shared" si="1423"/>
        <v>14</v>
      </c>
      <c r="B4768" s="16">
        <f ca="1">VLOOKUP(A4768,PERIODS!$O$4:$P$33,2,FALSE)</f>
        <v>3.3000000000000002E-2</v>
      </c>
      <c r="C4768" s="15"/>
      <c r="D4768" s="18">
        <v>4754</v>
      </c>
      <c r="E4768" s="34">
        <f t="shared" ca="1" si="1406"/>
        <v>16291.422219859591</v>
      </c>
      <c r="F4768" s="34">
        <f t="shared" ca="1" si="1407"/>
        <v>3300</v>
      </c>
      <c r="G4768" s="69">
        <f t="shared" ca="1" si="1411"/>
        <v>0</v>
      </c>
      <c r="H4768" s="34">
        <f t="shared" ca="1" si="1412"/>
        <v>-561.51354013809123</v>
      </c>
      <c r="I4768" s="34">
        <f t="shared" ca="1" si="1413"/>
        <v>2738.4864598619088</v>
      </c>
      <c r="J4768" s="18">
        <f ca="1">SUM(INDIRECT(ADDRESS(ROW(F4768),COLUMN(F4768),4)):INDIRECT(ADDRESS(ROW(F4768)+N$5-1,COLUMN(F4768),4)))</f>
        <v>23900</v>
      </c>
      <c r="K4768" s="18">
        <f t="shared" ca="1" si="1414"/>
        <v>16350</v>
      </c>
      <c r="L4768" s="18">
        <f t="shared" ca="1" si="1424"/>
        <v>0</v>
      </c>
      <c r="M4768" s="18">
        <f t="shared" ca="1" si="1408"/>
        <v>0</v>
      </c>
      <c r="N4768" s="34">
        <f t="shared" ca="1" si="1415"/>
        <v>13552.935759997683</v>
      </c>
      <c r="P4768" s="18">
        <f t="shared" ca="1" si="1409"/>
        <v>561.51354013809123</v>
      </c>
      <c r="Q4768" s="47">
        <f ca="1">SUM(L$15:L4768)-SUM(M$15:M4768)</f>
        <v>16350</v>
      </c>
      <c r="R4768" s="47" t="str">
        <f t="shared" ca="1" si="1410"/>
        <v>M4771</v>
      </c>
      <c r="S4768" s="40">
        <f t="shared" ca="1" si="1416"/>
        <v>0</v>
      </c>
      <c r="T4768" s="46">
        <f t="shared" ca="1" si="1417"/>
        <v>15</v>
      </c>
      <c r="X4768" s="74">
        <f t="shared" ca="1" si="1418"/>
        <v>-0.56151354013809118</v>
      </c>
      <c r="Y4768" s="75">
        <f t="shared" ca="1" si="1419"/>
        <v>-0.56151354013809118</v>
      </c>
      <c r="Z4768" s="74">
        <f t="shared" ca="1" si="1420"/>
        <v>0.5703451699374108</v>
      </c>
      <c r="AA4768" s="76">
        <f t="shared" ca="1" si="1421"/>
        <v>-561.51354013809123</v>
      </c>
      <c r="AB4768" s="76">
        <f t="shared" ca="1" si="1422"/>
        <v>570.34516993741079</v>
      </c>
    </row>
    <row r="4769" spans="1:28" x14ac:dyDescent="0.25">
      <c r="A4769" s="2">
        <f t="shared" si="1423"/>
        <v>15</v>
      </c>
      <c r="B4769" s="16">
        <f ca="1">VLOOKUP(A4769,PERIODS!$O$4:$P$33,2,FALSE)</f>
        <v>3.3000000000000002E-2</v>
      </c>
      <c r="C4769" s="15"/>
      <c r="D4769" s="18">
        <v>4755</v>
      </c>
      <c r="E4769" s="34">
        <f t="shared" ca="1" si="1406"/>
        <v>13552.935759997683</v>
      </c>
      <c r="F4769" s="34">
        <f t="shared" ca="1" si="1407"/>
        <v>3300</v>
      </c>
      <c r="G4769" s="69">
        <f t="shared" ca="1" si="1411"/>
        <v>0</v>
      </c>
      <c r="H4769" s="34">
        <f t="shared" ca="1" si="1412"/>
        <v>711.2800738645991</v>
      </c>
      <c r="I4769" s="34">
        <f t="shared" ca="1" si="1413"/>
        <v>4011.2800738645992</v>
      </c>
      <c r="J4769" s="18">
        <f ca="1">SUM(INDIRECT(ADDRESS(ROW(F4769),COLUMN(F4769),4)):INDIRECT(ADDRESS(ROW(F4769)+N$5-1,COLUMN(F4769),4)))</f>
        <v>24100</v>
      </c>
      <c r="K4769" s="18">
        <f t="shared" ca="1" si="1414"/>
        <v>0</v>
      </c>
      <c r="L4769" s="18">
        <f t="shared" ca="1" si="1424"/>
        <v>0</v>
      </c>
      <c r="M4769" s="18">
        <f t="shared" ca="1" si="1408"/>
        <v>16350</v>
      </c>
      <c r="N4769" s="34">
        <f t="shared" ca="1" si="1415"/>
        <v>25891.655686133083</v>
      </c>
      <c r="P4769" s="18">
        <f t="shared" ca="1" si="1409"/>
        <v>711.2800738645991</v>
      </c>
      <c r="Q4769" s="47">
        <f ca="1">SUM(L$15:L4769)-SUM(M$15:M4769)</f>
        <v>0</v>
      </c>
      <c r="R4769" s="47" t="str">
        <f t="shared" ca="1" si="1410"/>
        <v>M4772</v>
      </c>
      <c r="S4769" s="40">
        <f t="shared" ca="1" si="1416"/>
        <v>0</v>
      </c>
      <c r="T4769" s="46">
        <f t="shared" ca="1" si="1417"/>
        <v>95</v>
      </c>
      <c r="X4769" s="74">
        <f t="shared" ca="1" si="1418"/>
        <v>0.71128007386459913</v>
      </c>
      <c r="Y4769" s="75">
        <f t="shared" ca="1" si="1419"/>
        <v>0.71128007386459913</v>
      </c>
      <c r="Z4769" s="74">
        <f t="shared" ca="1" si="1420"/>
        <v>2.0365965848470013</v>
      </c>
      <c r="AA4769" s="76">
        <f t="shared" ca="1" si="1421"/>
        <v>711.2800738645991</v>
      </c>
      <c r="AB4769" s="76">
        <f t="shared" ca="1" si="1422"/>
        <v>2036.5965848470014</v>
      </c>
    </row>
    <row r="4770" spans="1:28" x14ac:dyDescent="0.25">
      <c r="A4770" s="2">
        <f t="shared" si="1423"/>
        <v>16</v>
      </c>
      <c r="B4770" s="16">
        <f ca="1">VLOOKUP(A4770,PERIODS!$O$4:$P$33,2,FALSE)</f>
        <v>3.3000000000000002E-2</v>
      </c>
      <c r="C4770" s="15"/>
      <c r="D4770" s="18">
        <v>4756</v>
      </c>
      <c r="E4770" s="34">
        <f t="shared" ref="E4770:E4833" ca="1" si="1425">N4769</f>
        <v>25891.655686133083</v>
      </c>
      <c r="F4770" s="34">
        <f t="shared" ca="1" si="1407"/>
        <v>3300</v>
      </c>
      <c r="G4770" s="69">
        <f t="shared" ca="1" si="1411"/>
        <v>0</v>
      </c>
      <c r="H4770" s="34">
        <f t="shared" ca="1" si="1412"/>
        <v>103.42067687966416</v>
      </c>
      <c r="I4770" s="34">
        <f t="shared" ca="1" si="1413"/>
        <v>3403.4206768796644</v>
      </c>
      <c r="J4770" s="18">
        <f ca="1">SUM(INDIRECT(ADDRESS(ROW(F4770),COLUMN(F4770),4)):INDIRECT(ADDRESS(ROW(F4770)+N$5-1,COLUMN(F4770),4)))</f>
        <v>24300</v>
      </c>
      <c r="K4770" s="18">
        <f t="shared" ca="1" si="1414"/>
        <v>0</v>
      </c>
      <c r="L4770" s="18">
        <f t="shared" ca="1" si="1424"/>
        <v>0</v>
      </c>
      <c r="M4770" s="18">
        <f t="shared" ca="1" si="1408"/>
        <v>0</v>
      </c>
      <c r="N4770" s="34">
        <f t="shared" ca="1" si="1415"/>
        <v>22488.235009253418</v>
      </c>
      <c r="P4770" s="18">
        <f t="shared" ca="1" si="1409"/>
        <v>103.42067687966416</v>
      </c>
      <c r="Q4770" s="47">
        <f ca="1">SUM(L$15:L4770)-SUM(M$15:M4770)</f>
        <v>0</v>
      </c>
      <c r="R4770" s="47" t="str">
        <f t="shared" ca="1" si="1410"/>
        <v>M4773</v>
      </c>
      <c r="S4770" s="40">
        <f t="shared" ca="1" si="1416"/>
        <v>0</v>
      </c>
      <c r="T4770" s="46">
        <f t="shared" ca="1" si="1417"/>
        <v>67</v>
      </c>
      <c r="X4770" s="74">
        <f t="shared" ca="1" si="1418"/>
        <v>0.10342067687966415</v>
      </c>
      <c r="Y4770" s="75">
        <f t="shared" ca="1" si="1419"/>
        <v>0.10342067687966415</v>
      </c>
      <c r="Z4770" s="74">
        <f t="shared" ca="1" si="1420"/>
        <v>1.1089578238811959</v>
      </c>
      <c r="AA4770" s="76">
        <f t="shared" ca="1" si="1421"/>
        <v>103.42067687966416</v>
      </c>
      <c r="AB4770" s="76">
        <f t="shared" ca="1" si="1422"/>
        <v>1108.957823881196</v>
      </c>
    </row>
    <row r="4771" spans="1:28" x14ac:dyDescent="0.25">
      <c r="A4771" s="2">
        <f t="shared" si="1423"/>
        <v>17</v>
      </c>
      <c r="B4771" s="16">
        <f ca="1">VLOOKUP(A4771,PERIODS!$O$4:$P$33,2,FALSE)</f>
        <v>3.5000000000000003E-2</v>
      </c>
      <c r="C4771" s="15"/>
      <c r="D4771" s="18">
        <v>4757</v>
      </c>
      <c r="E4771" s="34">
        <f t="shared" ca="1" si="1425"/>
        <v>22488.235009253418</v>
      </c>
      <c r="F4771" s="34">
        <f t="shared" ca="1" si="1407"/>
        <v>3500.0000000000005</v>
      </c>
      <c r="G4771" s="69">
        <f t="shared" ca="1" si="1411"/>
        <v>0</v>
      </c>
      <c r="H4771" s="34">
        <f t="shared" ca="1" si="1412"/>
        <v>536.85649555381019</v>
      </c>
      <c r="I4771" s="34">
        <f t="shared" ca="1" si="1413"/>
        <v>4036.8564955538104</v>
      </c>
      <c r="J4771" s="18">
        <f ca="1">SUM(INDIRECT(ADDRESS(ROW(F4771),COLUMN(F4771),4)):INDIRECT(ADDRESS(ROW(F4771)+N$5-1,COLUMN(F4771),4)))</f>
        <v>24500.000000000004</v>
      </c>
      <c r="K4771" s="18">
        <f t="shared" ca="1" si="1414"/>
        <v>16350</v>
      </c>
      <c r="L4771" s="18">
        <f t="shared" ca="1" si="1424"/>
        <v>16350</v>
      </c>
      <c r="M4771" s="18">
        <f t="shared" ca="1" si="1408"/>
        <v>0</v>
      </c>
      <c r="N4771" s="34">
        <f t="shared" ca="1" si="1415"/>
        <v>18451.378513699608</v>
      </c>
      <c r="P4771" s="18">
        <f t="shared" ca="1" si="1409"/>
        <v>536.85649555381019</v>
      </c>
      <c r="Q4771" s="47">
        <f ca="1">SUM(L$15:L4771)-SUM(M$15:M4771)</f>
        <v>16350</v>
      </c>
      <c r="R4771" s="47" t="str">
        <f t="shared" ca="1" si="1410"/>
        <v>M4774</v>
      </c>
      <c r="S4771" s="40">
        <f t="shared" ca="1" si="1416"/>
        <v>0</v>
      </c>
      <c r="T4771" s="46">
        <f t="shared" ca="1" si="1417"/>
        <v>51</v>
      </c>
      <c r="X4771" s="74">
        <f t="shared" ca="1" si="1418"/>
        <v>0.53685649555381021</v>
      </c>
      <c r="Y4771" s="75">
        <f t="shared" ca="1" si="1419"/>
        <v>0.53685649555381021</v>
      </c>
      <c r="Z4771" s="74">
        <f t="shared" ca="1" si="1420"/>
        <v>1.7106210565708748</v>
      </c>
      <c r="AA4771" s="76">
        <f t="shared" ca="1" si="1421"/>
        <v>536.85649555381019</v>
      </c>
      <c r="AB4771" s="76">
        <f t="shared" ca="1" si="1422"/>
        <v>1710.6210565708748</v>
      </c>
    </row>
    <row r="4772" spans="1:28" x14ac:dyDescent="0.25">
      <c r="A4772" s="2">
        <f t="shared" si="1423"/>
        <v>18</v>
      </c>
      <c r="B4772" s="16">
        <f ca="1">VLOOKUP(A4772,PERIODS!$O$4:$P$33,2,FALSE)</f>
        <v>3.5000000000000003E-2</v>
      </c>
      <c r="C4772" s="15"/>
      <c r="D4772" s="18">
        <v>4758</v>
      </c>
      <c r="E4772" s="34">
        <f t="shared" ca="1" si="1425"/>
        <v>18451.378513699608</v>
      </c>
      <c r="F4772" s="34">
        <f t="shared" ca="1" si="1407"/>
        <v>3500.0000000000005</v>
      </c>
      <c r="G4772" s="69">
        <f t="shared" ca="1" si="1411"/>
        <v>0</v>
      </c>
      <c r="H4772" s="34">
        <f t="shared" ca="1" si="1412"/>
        <v>1486.4404214757394</v>
      </c>
      <c r="I4772" s="34">
        <f t="shared" ca="1" si="1413"/>
        <v>4986.4404214757396</v>
      </c>
      <c r="J4772" s="18">
        <f ca="1">SUM(INDIRECT(ADDRESS(ROW(F4772),COLUMN(F4772),4)):INDIRECT(ADDRESS(ROW(F4772)+N$5-1,COLUMN(F4772),4)))</f>
        <v>24500.000000000004</v>
      </c>
      <c r="K4772" s="18">
        <f t="shared" ca="1" si="1414"/>
        <v>16350</v>
      </c>
      <c r="L4772" s="18">
        <f t="shared" ca="1" si="1424"/>
        <v>0</v>
      </c>
      <c r="M4772" s="18">
        <f t="shared" ca="1" si="1408"/>
        <v>0</v>
      </c>
      <c r="N4772" s="34">
        <f t="shared" ca="1" si="1415"/>
        <v>13464.938092223869</v>
      </c>
      <c r="P4772" s="18">
        <f t="shared" ca="1" si="1409"/>
        <v>1486.4404214757394</v>
      </c>
      <c r="Q4772" s="47">
        <f ca="1">SUM(L$15:L4772)-SUM(M$15:M4772)</f>
        <v>16350</v>
      </c>
      <c r="R4772" s="47" t="str">
        <f t="shared" ca="1" si="1410"/>
        <v>M4775</v>
      </c>
      <c r="S4772" s="40">
        <f t="shared" ca="1" si="1416"/>
        <v>0</v>
      </c>
      <c r="T4772" s="46">
        <f t="shared" ca="1" si="1417"/>
        <v>56</v>
      </c>
      <c r="X4772" s="74">
        <f t="shared" ca="1" si="1418"/>
        <v>1.4864404214757394</v>
      </c>
      <c r="Y4772" s="75">
        <f t="shared" ca="1" si="1419"/>
        <v>1.4864404214757394</v>
      </c>
      <c r="Z4772" s="74">
        <f t="shared" ca="1" si="1420"/>
        <v>4.4213294060897672</v>
      </c>
      <c r="AA4772" s="76">
        <f t="shared" ca="1" si="1421"/>
        <v>1486.4404214757394</v>
      </c>
      <c r="AB4772" s="76">
        <f t="shared" ca="1" si="1422"/>
        <v>4421.329406089767</v>
      </c>
    </row>
    <row r="4773" spans="1:28" x14ac:dyDescent="0.25">
      <c r="A4773" s="2">
        <f t="shared" si="1423"/>
        <v>19</v>
      </c>
      <c r="B4773" s="16">
        <f ca="1">VLOOKUP(A4773,PERIODS!$O$4:$P$33,2,FALSE)</f>
        <v>3.5000000000000003E-2</v>
      </c>
      <c r="C4773" s="15"/>
      <c r="D4773" s="18">
        <v>4759</v>
      </c>
      <c r="E4773" s="34">
        <f t="shared" ca="1" si="1425"/>
        <v>13464.938092223869</v>
      </c>
      <c r="F4773" s="34">
        <f t="shared" ca="1" si="1407"/>
        <v>3500.0000000000005</v>
      </c>
      <c r="G4773" s="69">
        <f t="shared" ca="1" si="1411"/>
        <v>0</v>
      </c>
      <c r="H4773" s="34">
        <f t="shared" ca="1" si="1412"/>
        <v>-513.9281633461261</v>
      </c>
      <c r="I4773" s="34">
        <f t="shared" ca="1" si="1413"/>
        <v>2986.0718366538745</v>
      </c>
      <c r="J4773" s="18">
        <f ca="1">SUM(INDIRECT(ADDRESS(ROW(F4773),COLUMN(F4773),4)):INDIRECT(ADDRESS(ROW(F4773)+N$5-1,COLUMN(F4773),4)))</f>
        <v>24500.000000000004</v>
      </c>
      <c r="K4773" s="18">
        <f t="shared" ca="1" si="1414"/>
        <v>16350</v>
      </c>
      <c r="L4773" s="18">
        <f t="shared" ca="1" si="1424"/>
        <v>0</v>
      </c>
      <c r="M4773" s="18">
        <f t="shared" ca="1" si="1408"/>
        <v>0</v>
      </c>
      <c r="N4773" s="34">
        <f t="shared" ca="1" si="1415"/>
        <v>10478.866255569994</v>
      </c>
      <c r="P4773" s="18">
        <f t="shared" ca="1" si="1409"/>
        <v>513.9281633461261</v>
      </c>
      <c r="Q4773" s="47">
        <f ca="1">SUM(L$15:L4773)-SUM(M$15:M4773)</f>
        <v>16350</v>
      </c>
      <c r="R4773" s="47" t="str">
        <f t="shared" ca="1" si="1410"/>
        <v>M4776</v>
      </c>
      <c r="S4773" s="40">
        <f t="shared" ca="1" si="1416"/>
        <v>0</v>
      </c>
      <c r="T4773" s="46">
        <f t="shared" ca="1" si="1417"/>
        <v>55</v>
      </c>
      <c r="X4773" s="74">
        <f t="shared" ca="1" si="1418"/>
        <v>-0.51392816334612612</v>
      </c>
      <c r="Y4773" s="75">
        <f t="shared" ca="1" si="1419"/>
        <v>-0.51392816334612612</v>
      </c>
      <c r="Z4773" s="74">
        <f t="shared" ca="1" si="1420"/>
        <v>0.59814136099336002</v>
      </c>
      <c r="AA4773" s="76">
        <f t="shared" ca="1" si="1421"/>
        <v>-513.9281633461261</v>
      </c>
      <c r="AB4773" s="76">
        <f t="shared" ca="1" si="1422"/>
        <v>598.14136099335997</v>
      </c>
    </row>
    <row r="4774" spans="1:28" x14ac:dyDescent="0.25">
      <c r="A4774" s="2">
        <f t="shared" si="1423"/>
        <v>20</v>
      </c>
      <c r="B4774" s="16">
        <f ca="1">VLOOKUP(A4774,PERIODS!$O$4:$P$33,2,FALSE)</f>
        <v>3.5000000000000003E-2</v>
      </c>
      <c r="C4774" s="15"/>
      <c r="D4774" s="18">
        <v>4760</v>
      </c>
      <c r="E4774" s="34">
        <f t="shared" ca="1" si="1425"/>
        <v>10478.866255569994</v>
      </c>
      <c r="F4774" s="34">
        <f t="shared" ca="1" si="1407"/>
        <v>3500.0000000000005</v>
      </c>
      <c r="G4774" s="69">
        <f t="shared" ca="1" si="1411"/>
        <v>0</v>
      </c>
      <c r="H4774" s="34">
        <f t="shared" ca="1" si="1412"/>
        <v>-56.971318221519823</v>
      </c>
      <c r="I4774" s="34">
        <f t="shared" ca="1" si="1413"/>
        <v>3443.0286817784809</v>
      </c>
      <c r="J4774" s="18">
        <f ca="1">SUM(INDIRECT(ADDRESS(ROW(F4774),COLUMN(F4774),4)):INDIRECT(ADDRESS(ROW(F4774)+N$5-1,COLUMN(F4774),4)))</f>
        <v>24500.000000000004</v>
      </c>
      <c r="K4774" s="18">
        <f t="shared" ca="1" si="1414"/>
        <v>0</v>
      </c>
      <c r="L4774" s="18">
        <f t="shared" ca="1" si="1424"/>
        <v>0</v>
      </c>
      <c r="M4774" s="18">
        <f t="shared" ca="1" si="1408"/>
        <v>16350</v>
      </c>
      <c r="N4774" s="34">
        <f t="shared" ca="1" si="1415"/>
        <v>23385.837573791512</v>
      </c>
      <c r="P4774" s="18">
        <f t="shared" ca="1" si="1409"/>
        <v>56.971318221519823</v>
      </c>
      <c r="Q4774" s="47">
        <f ca="1">SUM(L$15:L4774)-SUM(M$15:M4774)</f>
        <v>0</v>
      </c>
      <c r="R4774" s="47" t="str">
        <f t="shared" ca="1" si="1410"/>
        <v>M4777</v>
      </c>
      <c r="S4774" s="40">
        <f t="shared" ca="1" si="1416"/>
        <v>0</v>
      </c>
      <c r="T4774" s="46">
        <f t="shared" ca="1" si="1417"/>
        <v>52</v>
      </c>
      <c r="X4774" s="74">
        <f t="shared" ca="1" si="1418"/>
        <v>-5.6971318221519823E-2</v>
      </c>
      <c r="Y4774" s="75">
        <f t="shared" ca="1" si="1419"/>
        <v>-5.6971318221519823E-2</v>
      </c>
      <c r="Z4774" s="74">
        <f t="shared" ca="1" si="1420"/>
        <v>0.94462116239291083</v>
      </c>
      <c r="AA4774" s="76">
        <f t="shared" ca="1" si="1421"/>
        <v>-56.971318221519823</v>
      </c>
      <c r="AB4774" s="76">
        <f t="shared" ca="1" si="1422"/>
        <v>944.62116239291083</v>
      </c>
    </row>
    <row r="4775" spans="1:28" x14ac:dyDescent="0.25">
      <c r="A4775" s="2">
        <f t="shared" si="1423"/>
        <v>21</v>
      </c>
      <c r="B4775" s="16">
        <f ca="1">VLOOKUP(A4775,PERIODS!$O$4:$P$33,2,FALSE)</f>
        <v>3.5000000000000003E-2</v>
      </c>
      <c r="C4775" s="15"/>
      <c r="D4775" s="18">
        <v>4761</v>
      </c>
      <c r="E4775" s="34">
        <f t="shared" ca="1" si="1425"/>
        <v>23385.837573791512</v>
      </c>
      <c r="F4775" s="34">
        <f t="shared" ca="1" si="1407"/>
        <v>3500.0000000000005</v>
      </c>
      <c r="G4775" s="69">
        <f t="shared" ca="1" si="1411"/>
        <v>0</v>
      </c>
      <c r="H4775" s="34">
        <f t="shared" ca="1" si="1412"/>
        <v>-886.10637423119169</v>
      </c>
      <c r="I4775" s="34">
        <f t="shared" ca="1" si="1413"/>
        <v>2613.8936257688088</v>
      </c>
      <c r="J4775" s="18">
        <f ca="1">SUM(INDIRECT(ADDRESS(ROW(F4775),COLUMN(F4775),4)):INDIRECT(ADDRESS(ROW(F4775)+N$5-1,COLUMN(F4775),4)))</f>
        <v>24500.000000000004</v>
      </c>
      <c r="K4775" s="18">
        <f t="shared" ca="1" si="1414"/>
        <v>16350</v>
      </c>
      <c r="L4775" s="18">
        <f t="shared" ca="1" si="1424"/>
        <v>16350</v>
      </c>
      <c r="M4775" s="18">
        <f t="shared" ca="1" si="1408"/>
        <v>0</v>
      </c>
      <c r="N4775" s="34">
        <f t="shared" ca="1" si="1415"/>
        <v>20771.943948022705</v>
      </c>
      <c r="P4775" s="18">
        <f t="shared" ca="1" si="1409"/>
        <v>886.10637423119169</v>
      </c>
      <c r="Q4775" s="47">
        <f ca="1">SUM(L$15:L4775)-SUM(M$15:M4775)</f>
        <v>16350</v>
      </c>
      <c r="R4775" s="47" t="str">
        <f t="shared" ca="1" si="1410"/>
        <v>M4778</v>
      </c>
      <c r="S4775" s="40">
        <f t="shared" ca="1" si="1416"/>
        <v>0</v>
      </c>
      <c r="T4775" s="46">
        <f t="shared" ca="1" si="1417"/>
        <v>64</v>
      </c>
      <c r="X4775" s="74">
        <f t="shared" ca="1" si="1418"/>
        <v>-0.88610637423119165</v>
      </c>
      <c r="Y4775" s="75">
        <f t="shared" ca="1" si="1419"/>
        <v>-0.88610637423119165</v>
      </c>
      <c r="Z4775" s="74">
        <f t="shared" ca="1" si="1420"/>
        <v>0.41225780945402574</v>
      </c>
      <c r="AA4775" s="76">
        <f t="shared" ca="1" si="1421"/>
        <v>-886.10637423119169</v>
      </c>
      <c r="AB4775" s="76">
        <f t="shared" ca="1" si="1422"/>
        <v>412.25780945402573</v>
      </c>
    </row>
    <row r="4776" spans="1:28" x14ac:dyDescent="0.25">
      <c r="A4776" s="2">
        <f t="shared" si="1423"/>
        <v>22</v>
      </c>
      <c r="B4776" s="16">
        <f ca="1">VLOOKUP(A4776,PERIODS!$O$4:$P$33,2,FALSE)</f>
        <v>3.5000000000000003E-2</v>
      </c>
      <c r="C4776" s="15"/>
      <c r="D4776" s="18">
        <v>4762</v>
      </c>
      <c r="E4776" s="34">
        <f t="shared" ca="1" si="1425"/>
        <v>20771.943948022705</v>
      </c>
      <c r="F4776" s="34">
        <f t="shared" ca="1" si="1407"/>
        <v>3500.0000000000005</v>
      </c>
      <c r="G4776" s="69">
        <f t="shared" ca="1" si="1411"/>
        <v>0</v>
      </c>
      <c r="H4776" s="34">
        <f t="shared" ca="1" si="1412"/>
        <v>1322.8363177109431</v>
      </c>
      <c r="I4776" s="34">
        <f t="shared" ca="1" si="1413"/>
        <v>4822.8363177109441</v>
      </c>
      <c r="J4776" s="18">
        <f ca="1">SUM(INDIRECT(ADDRESS(ROW(F4776),COLUMN(F4776),4)):INDIRECT(ADDRESS(ROW(F4776)+N$5-1,COLUMN(F4776),4)))</f>
        <v>25000.000000000004</v>
      </c>
      <c r="K4776" s="18">
        <f t="shared" ca="1" si="1414"/>
        <v>16350</v>
      </c>
      <c r="L4776" s="18">
        <f t="shared" ca="1" si="1424"/>
        <v>0</v>
      </c>
      <c r="M4776" s="18">
        <f t="shared" ca="1" si="1408"/>
        <v>0</v>
      </c>
      <c r="N4776" s="34">
        <f t="shared" ca="1" si="1415"/>
        <v>15949.107630311761</v>
      </c>
      <c r="P4776" s="18">
        <f t="shared" ca="1" si="1409"/>
        <v>1322.8363177109431</v>
      </c>
      <c r="Q4776" s="47">
        <f ca="1">SUM(L$15:L4776)-SUM(M$15:M4776)</f>
        <v>16350</v>
      </c>
      <c r="R4776" s="47" t="str">
        <f t="shared" ca="1" si="1410"/>
        <v>M4779</v>
      </c>
      <c r="S4776" s="40">
        <f t="shared" ca="1" si="1416"/>
        <v>0</v>
      </c>
      <c r="T4776" s="46">
        <f t="shared" ca="1" si="1417"/>
        <v>84</v>
      </c>
      <c r="X4776" s="74">
        <f t="shared" ca="1" si="1418"/>
        <v>1.3228363177109432</v>
      </c>
      <c r="Y4776" s="75">
        <f t="shared" ca="1" si="1419"/>
        <v>1.3228363177109432</v>
      </c>
      <c r="Z4776" s="74">
        <f t="shared" ca="1" si="1420"/>
        <v>3.7540539812061464</v>
      </c>
      <c r="AA4776" s="76">
        <f t="shared" ca="1" si="1421"/>
        <v>1322.8363177109431</v>
      </c>
      <c r="AB4776" s="76">
        <f t="shared" ca="1" si="1422"/>
        <v>3754.0539812061465</v>
      </c>
    </row>
    <row r="4777" spans="1:28" x14ac:dyDescent="0.25">
      <c r="A4777" s="2">
        <f t="shared" si="1423"/>
        <v>23</v>
      </c>
      <c r="B4777" s="16">
        <f ca="1">VLOOKUP(A4777,PERIODS!$O$4:$P$33,2,FALSE)</f>
        <v>3.5000000000000003E-2</v>
      </c>
      <c r="C4777" s="15"/>
      <c r="D4777" s="18">
        <v>4763</v>
      </c>
      <c r="E4777" s="34">
        <f t="shared" ca="1" si="1425"/>
        <v>15949.107630311761</v>
      </c>
      <c r="F4777" s="34">
        <f t="shared" ca="1" si="1407"/>
        <v>3500.0000000000005</v>
      </c>
      <c r="G4777" s="69">
        <f t="shared" ca="1" si="1411"/>
        <v>0</v>
      </c>
      <c r="H4777" s="34">
        <f t="shared" ca="1" si="1412"/>
        <v>-612.22080978458735</v>
      </c>
      <c r="I4777" s="34">
        <f t="shared" ca="1" si="1413"/>
        <v>2887.7791902154131</v>
      </c>
      <c r="J4777" s="18">
        <f ca="1">SUM(INDIRECT(ADDRESS(ROW(F4777),COLUMN(F4777),4)):INDIRECT(ADDRESS(ROW(F4777)+N$5-1,COLUMN(F4777),4)))</f>
        <v>25500.000000000004</v>
      </c>
      <c r="K4777" s="18">
        <f t="shared" ca="1" si="1414"/>
        <v>16350</v>
      </c>
      <c r="L4777" s="18">
        <f t="shared" ca="1" si="1424"/>
        <v>0</v>
      </c>
      <c r="M4777" s="18">
        <f t="shared" ca="1" si="1408"/>
        <v>0</v>
      </c>
      <c r="N4777" s="34">
        <f t="shared" ca="1" si="1415"/>
        <v>13061.328440096348</v>
      </c>
      <c r="P4777" s="18">
        <f t="shared" ca="1" si="1409"/>
        <v>612.22080978458735</v>
      </c>
      <c r="Q4777" s="47">
        <f ca="1">SUM(L$15:L4777)-SUM(M$15:M4777)</f>
        <v>16350</v>
      </c>
      <c r="R4777" s="47" t="str">
        <f t="shared" ca="1" si="1410"/>
        <v>M4780</v>
      </c>
      <c r="S4777" s="40">
        <f t="shared" ca="1" si="1416"/>
        <v>0</v>
      </c>
      <c r="T4777" s="46">
        <f t="shared" ca="1" si="1417"/>
        <v>15</v>
      </c>
      <c r="X4777" s="74">
        <f t="shared" ca="1" si="1418"/>
        <v>-0.61222080978458737</v>
      </c>
      <c r="Y4777" s="75">
        <f t="shared" ca="1" si="1419"/>
        <v>-0.61222080978458737</v>
      </c>
      <c r="Z4777" s="74">
        <f t="shared" ca="1" si="1420"/>
        <v>0.54214552905883961</v>
      </c>
      <c r="AA4777" s="76">
        <f t="shared" ca="1" si="1421"/>
        <v>-612.22080978458735</v>
      </c>
      <c r="AB4777" s="76">
        <f t="shared" ca="1" si="1422"/>
        <v>542.14552905883966</v>
      </c>
    </row>
    <row r="4778" spans="1:28" x14ac:dyDescent="0.25">
      <c r="A4778" s="2">
        <f t="shared" si="1423"/>
        <v>24</v>
      </c>
      <c r="B4778" s="16">
        <f ca="1">VLOOKUP(A4778,PERIODS!$O$4:$P$33,2,FALSE)</f>
        <v>3.5000000000000003E-2</v>
      </c>
      <c r="C4778" s="15"/>
      <c r="D4778" s="18">
        <v>4764</v>
      </c>
      <c r="E4778" s="34">
        <f t="shared" ca="1" si="1425"/>
        <v>13061.328440096348</v>
      </c>
      <c r="F4778" s="34">
        <f t="shared" ca="1" si="1407"/>
        <v>3500.0000000000005</v>
      </c>
      <c r="G4778" s="69">
        <f t="shared" ca="1" si="1411"/>
        <v>0</v>
      </c>
      <c r="H4778" s="34">
        <f t="shared" ca="1" si="1412"/>
        <v>1235.862626966074</v>
      </c>
      <c r="I4778" s="34">
        <f t="shared" ca="1" si="1413"/>
        <v>4735.8626269660745</v>
      </c>
      <c r="J4778" s="18">
        <f ca="1">SUM(INDIRECT(ADDRESS(ROW(F4778),COLUMN(F4778),4)):INDIRECT(ADDRESS(ROW(F4778)+N$5-1,COLUMN(F4778),4)))</f>
        <v>26000</v>
      </c>
      <c r="K4778" s="18">
        <f t="shared" ca="1" si="1414"/>
        <v>0</v>
      </c>
      <c r="L4778" s="18">
        <f t="shared" ca="1" si="1424"/>
        <v>0</v>
      </c>
      <c r="M4778" s="18">
        <f t="shared" ca="1" si="1408"/>
        <v>16350</v>
      </c>
      <c r="N4778" s="34">
        <f t="shared" ca="1" si="1415"/>
        <v>24675.465813130271</v>
      </c>
      <c r="P4778" s="18">
        <f t="shared" ca="1" si="1409"/>
        <v>1235.862626966074</v>
      </c>
      <c r="Q4778" s="47">
        <f ca="1">SUM(L$15:L4778)-SUM(M$15:M4778)</f>
        <v>0</v>
      </c>
      <c r="R4778" s="47" t="str">
        <f t="shared" ca="1" si="1410"/>
        <v>M4781</v>
      </c>
      <c r="S4778" s="40">
        <f t="shared" ca="1" si="1416"/>
        <v>0</v>
      </c>
      <c r="T4778" s="46">
        <f t="shared" ca="1" si="1417"/>
        <v>35</v>
      </c>
      <c r="X4778" s="74">
        <f t="shared" ca="1" si="1418"/>
        <v>1.235862626966074</v>
      </c>
      <c r="Y4778" s="75">
        <f t="shared" ca="1" si="1419"/>
        <v>1.235862626966074</v>
      </c>
      <c r="Z4778" s="74">
        <f t="shared" ca="1" si="1420"/>
        <v>3.4413458383967783</v>
      </c>
      <c r="AA4778" s="76">
        <f t="shared" ca="1" si="1421"/>
        <v>1235.862626966074</v>
      </c>
      <c r="AB4778" s="76">
        <f t="shared" ca="1" si="1422"/>
        <v>3441.3458383967782</v>
      </c>
    </row>
    <row r="4779" spans="1:28" x14ac:dyDescent="0.25">
      <c r="A4779" s="2">
        <f t="shared" si="1423"/>
        <v>25</v>
      </c>
      <c r="B4779" s="16">
        <f ca="1">VLOOKUP(A4779,PERIODS!$O$4:$P$33,2,FALSE)</f>
        <v>3.5000000000000003E-2</v>
      </c>
      <c r="C4779" s="15"/>
      <c r="D4779" s="18">
        <v>4765</v>
      </c>
      <c r="E4779" s="34">
        <f t="shared" ca="1" si="1425"/>
        <v>24675.465813130271</v>
      </c>
      <c r="F4779" s="34">
        <f t="shared" ca="1" si="1407"/>
        <v>3500.0000000000005</v>
      </c>
      <c r="G4779" s="69">
        <f t="shared" ca="1" si="1411"/>
        <v>0</v>
      </c>
      <c r="H4779" s="34">
        <f t="shared" ca="1" si="1412"/>
        <v>536.84225458715866</v>
      </c>
      <c r="I4779" s="34">
        <f t="shared" ca="1" si="1413"/>
        <v>4036.842254587159</v>
      </c>
      <c r="J4779" s="18">
        <f ca="1">SUM(INDIRECT(ADDRESS(ROW(F4779),COLUMN(F4779),4)):INDIRECT(ADDRESS(ROW(F4779)+N$5-1,COLUMN(F4779),4)))</f>
        <v>24900</v>
      </c>
      <c r="K4779" s="18">
        <f t="shared" ca="1" si="1414"/>
        <v>16350</v>
      </c>
      <c r="L4779" s="18">
        <f t="shared" ca="1" si="1424"/>
        <v>16350</v>
      </c>
      <c r="M4779" s="18">
        <f t="shared" ca="1" si="1408"/>
        <v>0</v>
      </c>
      <c r="N4779" s="34">
        <f t="shared" ca="1" si="1415"/>
        <v>20638.623558543113</v>
      </c>
      <c r="P4779" s="18">
        <f t="shared" ca="1" si="1409"/>
        <v>536.84225458715866</v>
      </c>
      <c r="Q4779" s="47">
        <f ca="1">SUM(L$15:L4779)-SUM(M$15:M4779)</f>
        <v>16350</v>
      </c>
      <c r="R4779" s="47" t="str">
        <f t="shared" ca="1" si="1410"/>
        <v>M4782</v>
      </c>
      <c r="S4779" s="40">
        <f t="shared" ca="1" si="1416"/>
        <v>0</v>
      </c>
      <c r="T4779" s="46">
        <f t="shared" ca="1" si="1417"/>
        <v>60</v>
      </c>
      <c r="X4779" s="74">
        <f t="shared" ca="1" si="1418"/>
        <v>0.53684225458715862</v>
      </c>
      <c r="Y4779" s="75">
        <f t="shared" ca="1" si="1419"/>
        <v>0.53684225458715862</v>
      </c>
      <c r="Z4779" s="74">
        <f t="shared" ca="1" si="1420"/>
        <v>1.7105966958469152</v>
      </c>
      <c r="AA4779" s="76">
        <f t="shared" ca="1" si="1421"/>
        <v>536.84225458715866</v>
      </c>
      <c r="AB4779" s="76">
        <f t="shared" ca="1" si="1422"/>
        <v>1710.5966958469153</v>
      </c>
    </row>
    <row r="4780" spans="1:28" x14ac:dyDescent="0.25">
      <c r="A4780" s="2">
        <f t="shared" si="1423"/>
        <v>26</v>
      </c>
      <c r="B4780" s="16">
        <f ca="1">VLOOKUP(A4780,PERIODS!$O$4:$P$33,2,FALSE)</f>
        <v>3.5000000000000003E-2</v>
      </c>
      <c r="C4780" s="15"/>
      <c r="D4780" s="18">
        <v>4766</v>
      </c>
      <c r="E4780" s="34">
        <f t="shared" ca="1" si="1425"/>
        <v>20638.623558543113</v>
      </c>
      <c r="F4780" s="34">
        <f t="shared" ca="1" si="1407"/>
        <v>3500.0000000000005</v>
      </c>
      <c r="G4780" s="69">
        <f t="shared" ca="1" si="1411"/>
        <v>0</v>
      </c>
      <c r="H4780" s="34">
        <f t="shared" ca="1" si="1412"/>
        <v>1211.5797821814501</v>
      </c>
      <c r="I4780" s="34">
        <f t="shared" ca="1" si="1413"/>
        <v>4711.5797821814504</v>
      </c>
      <c r="J4780" s="18">
        <f ca="1">SUM(INDIRECT(ADDRESS(ROW(F4780),COLUMN(F4780),4)):INDIRECT(ADDRESS(ROW(F4780)+N$5-1,COLUMN(F4780),4)))</f>
        <v>23900</v>
      </c>
      <c r="K4780" s="18">
        <f t="shared" ca="1" si="1414"/>
        <v>16350</v>
      </c>
      <c r="L4780" s="18">
        <f t="shared" ca="1" si="1424"/>
        <v>0</v>
      </c>
      <c r="M4780" s="18">
        <f t="shared" ca="1" si="1408"/>
        <v>0</v>
      </c>
      <c r="N4780" s="34">
        <f t="shared" ca="1" si="1415"/>
        <v>15927.043776361663</v>
      </c>
      <c r="P4780" s="18">
        <f t="shared" ca="1" si="1409"/>
        <v>1211.5797821814501</v>
      </c>
      <c r="Q4780" s="47">
        <f ca="1">SUM(L$15:L4780)-SUM(M$15:M4780)</f>
        <v>16350</v>
      </c>
      <c r="R4780" s="47" t="str">
        <f t="shared" ca="1" si="1410"/>
        <v>M4783</v>
      </c>
      <c r="S4780" s="40">
        <f t="shared" ca="1" si="1416"/>
        <v>0</v>
      </c>
      <c r="T4780" s="46">
        <f t="shared" ca="1" si="1417"/>
        <v>3</v>
      </c>
      <c r="X4780" s="74">
        <f t="shared" ca="1" si="1418"/>
        <v>1.2115797821814502</v>
      </c>
      <c r="Y4780" s="75">
        <f t="shared" ca="1" si="1419"/>
        <v>1.2115797821814502</v>
      </c>
      <c r="Z4780" s="74">
        <f t="shared" ca="1" si="1420"/>
        <v>3.3587866147188881</v>
      </c>
      <c r="AA4780" s="76">
        <f t="shared" ca="1" si="1421"/>
        <v>1211.5797821814501</v>
      </c>
      <c r="AB4780" s="76">
        <f t="shared" ca="1" si="1422"/>
        <v>3358.7866147188879</v>
      </c>
    </row>
    <row r="4781" spans="1:28" x14ac:dyDescent="0.25">
      <c r="A4781" s="2">
        <f t="shared" si="1423"/>
        <v>27</v>
      </c>
      <c r="B4781" s="16">
        <f ca="1">VLOOKUP(A4781,PERIODS!$O$4:$P$33,2,FALSE)</f>
        <v>3.5000000000000003E-2</v>
      </c>
      <c r="C4781" s="15"/>
      <c r="D4781" s="18">
        <v>4767</v>
      </c>
      <c r="E4781" s="34">
        <f t="shared" ca="1" si="1425"/>
        <v>15927.043776361663</v>
      </c>
      <c r="F4781" s="34">
        <f t="shared" ca="1" si="1407"/>
        <v>3500.0000000000005</v>
      </c>
      <c r="G4781" s="69">
        <f t="shared" ca="1" si="1411"/>
        <v>0</v>
      </c>
      <c r="H4781" s="34">
        <f t="shared" ca="1" si="1412"/>
        <v>435.59931651664152</v>
      </c>
      <c r="I4781" s="34">
        <f t="shared" ca="1" si="1413"/>
        <v>3935.5993165166419</v>
      </c>
      <c r="J4781" s="18">
        <f ca="1">SUM(INDIRECT(ADDRESS(ROW(F4781),COLUMN(F4781),4)):INDIRECT(ADDRESS(ROW(F4781)+N$5-1,COLUMN(F4781),4)))</f>
        <v>22900</v>
      </c>
      <c r="K4781" s="18">
        <f t="shared" ca="1" si="1414"/>
        <v>16350</v>
      </c>
      <c r="L4781" s="18">
        <f t="shared" ca="1" si="1424"/>
        <v>0</v>
      </c>
      <c r="M4781" s="18">
        <f t="shared" ca="1" si="1408"/>
        <v>0</v>
      </c>
      <c r="N4781" s="34">
        <f t="shared" ca="1" si="1415"/>
        <v>11991.444459845021</v>
      </c>
      <c r="P4781" s="18">
        <f t="shared" ca="1" si="1409"/>
        <v>435.59931651664152</v>
      </c>
      <c r="Q4781" s="47">
        <f ca="1">SUM(L$15:L4781)-SUM(M$15:M4781)</f>
        <v>16350</v>
      </c>
      <c r="R4781" s="47" t="str">
        <f t="shared" ca="1" si="1410"/>
        <v>M4784</v>
      </c>
      <c r="S4781" s="40">
        <f t="shared" ca="1" si="1416"/>
        <v>0</v>
      </c>
      <c r="T4781" s="46">
        <f t="shared" ca="1" si="1417"/>
        <v>72</v>
      </c>
      <c r="X4781" s="74">
        <f t="shared" ca="1" si="1418"/>
        <v>0.43559931651664152</v>
      </c>
      <c r="Y4781" s="75">
        <f t="shared" ca="1" si="1419"/>
        <v>0.43559931651664152</v>
      </c>
      <c r="Z4781" s="74">
        <f t="shared" ca="1" si="1420"/>
        <v>1.5458892583457435</v>
      </c>
      <c r="AA4781" s="76">
        <f t="shared" ca="1" si="1421"/>
        <v>435.59931651664152</v>
      </c>
      <c r="AB4781" s="76">
        <f t="shared" ca="1" si="1422"/>
        <v>1545.8892583457434</v>
      </c>
    </row>
    <row r="4782" spans="1:28" x14ac:dyDescent="0.25">
      <c r="A4782" s="2">
        <f t="shared" si="1423"/>
        <v>28</v>
      </c>
      <c r="B4782" s="16">
        <f ca="1">VLOOKUP(A4782,PERIODS!$O$4:$P$33,2,FALSE)</f>
        <v>0.04</v>
      </c>
      <c r="C4782" s="15"/>
      <c r="D4782" s="18">
        <v>4768</v>
      </c>
      <c r="E4782" s="34">
        <f t="shared" ca="1" si="1425"/>
        <v>11991.444459845021</v>
      </c>
      <c r="F4782" s="34">
        <f t="shared" ca="1" si="1407"/>
        <v>4000</v>
      </c>
      <c r="G4782" s="69">
        <f t="shared" ca="1" si="1411"/>
        <v>0</v>
      </c>
      <c r="H4782" s="34">
        <f t="shared" ca="1" si="1412"/>
        <v>-109.70123712152042</v>
      </c>
      <c r="I4782" s="34">
        <f t="shared" ca="1" si="1413"/>
        <v>3890.2987628784795</v>
      </c>
      <c r="J4782" s="18">
        <f ca="1">SUM(INDIRECT(ADDRESS(ROW(F4782),COLUMN(F4782),4)):INDIRECT(ADDRESS(ROW(F4782)+N$5-1,COLUMN(F4782),4)))</f>
        <v>21900</v>
      </c>
      <c r="K4782" s="18">
        <f t="shared" ca="1" si="1414"/>
        <v>0</v>
      </c>
      <c r="L4782" s="18">
        <f t="shared" ca="1" si="1424"/>
        <v>0</v>
      </c>
      <c r="M4782" s="18">
        <f t="shared" ca="1" si="1408"/>
        <v>16350</v>
      </c>
      <c r="N4782" s="34">
        <f t="shared" ca="1" si="1415"/>
        <v>24451.145696966541</v>
      </c>
      <c r="P4782" s="18">
        <f t="shared" ca="1" si="1409"/>
        <v>109.70123712152042</v>
      </c>
      <c r="Q4782" s="47">
        <f ca="1">SUM(L$15:L4782)-SUM(M$15:M4782)</f>
        <v>0</v>
      </c>
      <c r="R4782" s="47" t="str">
        <f t="shared" ca="1" si="1410"/>
        <v>M4785</v>
      </c>
      <c r="S4782" s="40">
        <f t="shared" ca="1" si="1416"/>
        <v>0</v>
      </c>
      <c r="T4782" s="46">
        <f t="shared" ca="1" si="1417"/>
        <v>56</v>
      </c>
      <c r="X4782" s="74">
        <f t="shared" ca="1" si="1418"/>
        <v>-0.10970123712152043</v>
      </c>
      <c r="Y4782" s="75">
        <f t="shared" ca="1" si="1419"/>
        <v>-0.10970123712152043</v>
      </c>
      <c r="Z4782" s="74">
        <f t="shared" ca="1" si="1420"/>
        <v>0.89610181726615645</v>
      </c>
      <c r="AA4782" s="76">
        <f t="shared" ca="1" si="1421"/>
        <v>-109.70123712152042</v>
      </c>
      <c r="AB4782" s="76">
        <f t="shared" ca="1" si="1422"/>
        <v>896.10181726615644</v>
      </c>
    </row>
    <row r="4783" spans="1:28" x14ac:dyDescent="0.25">
      <c r="A4783" s="2">
        <f t="shared" si="1423"/>
        <v>29</v>
      </c>
      <c r="B4783" s="16">
        <f ca="1">VLOOKUP(A4783,PERIODS!$O$4:$P$33,2,FALSE)</f>
        <v>0.04</v>
      </c>
      <c r="C4783" s="15"/>
      <c r="D4783" s="18">
        <v>4769</v>
      </c>
      <c r="E4783" s="34">
        <f t="shared" ca="1" si="1425"/>
        <v>24451.145696966541</v>
      </c>
      <c r="F4783" s="34">
        <f t="shared" ca="1" si="1407"/>
        <v>4000</v>
      </c>
      <c r="G4783" s="69">
        <f t="shared" ca="1" si="1411"/>
        <v>0</v>
      </c>
      <c r="H4783" s="34">
        <f t="shared" ca="1" si="1412"/>
        <v>1794.1054501728288</v>
      </c>
      <c r="I4783" s="34">
        <f t="shared" ca="1" si="1413"/>
        <v>5794.1054501728286</v>
      </c>
      <c r="J4783" s="18">
        <f ca="1">SUM(INDIRECT(ADDRESS(ROW(F4783),COLUMN(F4783),4)):INDIRECT(ADDRESS(ROW(F4783)+N$5-1,COLUMN(F4783),4)))</f>
        <v>21200</v>
      </c>
      <c r="K4783" s="18">
        <f t="shared" ca="1" si="1414"/>
        <v>0</v>
      </c>
      <c r="L4783" s="18">
        <f t="shared" ca="1" si="1424"/>
        <v>0</v>
      </c>
      <c r="M4783" s="18">
        <f t="shared" ca="1" si="1408"/>
        <v>0</v>
      </c>
      <c r="N4783" s="34">
        <f t="shared" ca="1" si="1415"/>
        <v>18657.040246793713</v>
      </c>
      <c r="P4783" s="18">
        <f t="shared" ca="1" si="1409"/>
        <v>1794.1054501728288</v>
      </c>
      <c r="Q4783" s="47">
        <f ca="1">SUM(L$15:L4783)-SUM(M$15:M4783)</f>
        <v>0</v>
      </c>
      <c r="R4783" s="47" t="str">
        <f t="shared" ca="1" si="1410"/>
        <v>M4786</v>
      </c>
      <c r="S4783" s="40">
        <f t="shared" ca="1" si="1416"/>
        <v>0</v>
      </c>
      <c r="T4783" s="46">
        <f t="shared" ca="1" si="1417"/>
        <v>2</v>
      </c>
      <c r="X4783" s="74">
        <f t="shared" ca="1" si="1418"/>
        <v>1.7941054501728289</v>
      </c>
      <c r="Y4783" s="75">
        <f t="shared" ca="1" si="1419"/>
        <v>1.7941054501728289</v>
      </c>
      <c r="Z4783" s="74">
        <f t="shared" ca="1" si="1420"/>
        <v>6.014092409467402</v>
      </c>
      <c r="AA4783" s="76">
        <f t="shared" ca="1" si="1421"/>
        <v>1794.1054501728288</v>
      </c>
      <c r="AB4783" s="76">
        <f t="shared" ca="1" si="1422"/>
        <v>6014.0924094674019</v>
      </c>
    </row>
    <row r="4784" spans="1:28" x14ac:dyDescent="0.25">
      <c r="A4784" s="2">
        <f t="shared" si="1423"/>
        <v>30</v>
      </c>
      <c r="B4784" s="16">
        <f ca="1">VLOOKUP(A4784,PERIODS!$O$4:$P$33,2,FALSE)</f>
        <v>0.04</v>
      </c>
      <c r="C4784" s="15"/>
      <c r="D4784" s="18">
        <v>4770</v>
      </c>
      <c r="E4784" s="34">
        <f t="shared" ca="1" si="1425"/>
        <v>18657.040246793713</v>
      </c>
      <c r="F4784" s="34">
        <f t="shared" ca="1" si="1407"/>
        <v>4000</v>
      </c>
      <c r="G4784" s="69">
        <f t="shared" ca="1" si="1411"/>
        <v>0</v>
      </c>
      <c r="H4784" s="34">
        <f t="shared" ca="1" si="1412"/>
        <v>175.99724334198831</v>
      </c>
      <c r="I4784" s="34">
        <f t="shared" ca="1" si="1413"/>
        <v>4175.997243341988</v>
      </c>
      <c r="J4784" s="18">
        <f ca="1">SUM(INDIRECT(ADDRESS(ROW(F4784),COLUMN(F4784),4)):INDIRECT(ADDRESS(ROW(F4784)+N$5-1,COLUMN(F4784),4)))</f>
        <v>20500</v>
      </c>
      <c r="K4784" s="18">
        <f t="shared" ca="1" si="1414"/>
        <v>16350</v>
      </c>
      <c r="L4784" s="18">
        <f t="shared" ca="1" si="1424"/>
        <v>16350</v>
      </c>
      <c r="M4784" s="18">
        <f t="shared" ca="1" si="1408"/>
        <v>0</v>
      </c>
      <c r="N4784" s="34">
        <f t="shared" ca="1" si="1415"/>
        <v>14481.043003451725</v>
      </c>
      <c r="P4784" s="18">
        <f t="shared" ca="1" si="1409"/>
        <v>175.99724334198831</v>
      </c>
      <c r="Q4784" s="47">
        <f ca="1">SUM(L$15:L4784)-SUM(M$15:M4784)</f>
        <v>16350</v>
      </c>
      <c r="R4784" s="47" t="str">
        <f t="shared" ca="1" si="1410"/>
        <v>M4787</v>
      </c>
      <c r="S4784" s="40">
        <f t="shared" ca="1" si="1416"/>
        <v>0</v>
      </c>
      <c r="T4784" s="46">
        <f t="shared" ca="1" si="1417"/>
        <v>68</v>
      </c>
      <c r="X4784" s="74">
        <f t="shared" ca="1" si="1418"/>
        <v>0.1759972433419883</v>
      </c>
      <c r="Y4784" s="75">
        <f t="shared" ca="1" si="1419"/>
        <v>0.1759972433419883</v>
      </c>
      <c r="Z4784" s="74">
        <f t="shared" ca="1" si="1420"/>
        <v>1.1924347715112724</v>
      </c>
      <c r="AA4784" s="76">
        <f t="shared" ca="1" si="1421"/>
        <v>175.99724334198831</v>
      </c>
      <c r="AB4784" s="76">
        <f t="shared" ca="1" si="1422"/>
        <v>1192.4347715112724</v>
      </c>
    </row>
    <row r="4785" spans="1:28" x14ac:dyDescent="0.25">
      <c r="A4785" s="2">
        <f t="shared" si="1423"/>
        <v>1</v>
      </c>
      <c r="B4785" s="16">
        <f ca="1">VLOOKUP(A4785,PERIODS!$O$4:$P$33,2,FALSE)</f>
        <v>2.4E-2</v>
      </c>
      <c r="C4785" s="15"/>
      <c r="D4785" s="18">
        <v>4771</v>
      </c>
      <c r="E4785" s="34">
        <f t="shared" ca="1" si="1425"/>
        <v>14481.043003451725</v>
      </c>
      <c r="F4785" s="34">
        <f t="shared" ca="1" si="1407"/>
        <v>2400</v>
      </c>
      <c r="G4785" s="69">
        <f t="shared" ca="1" si="1411"/>
        <v>0</v>
      </c>
      <c r="H4785" s="34">
        <f t="shared" ca="1" si="1412"/>
        <v>-661.23020608646254</v>
      </c>
      <c r="I4785" s="34">
        <f t="shared" ca="1" si="1413"/>
        <v>1738.7697939135373</v>
      </c>
      <c r="J4785" s="18">
        <f ca="1">SUM(INDIRECT(ADDRESS(ROW(F4785),COLUMN(F4785),4)):INDIRECT(ADDRESS(ROW(F4785)+N$5-1,COLUMN(F4785),4)))</f>
        <v>19800</v>
      </c>
      <c r="K4785" s="18">
        <f t="shared" ca="1" si="1414"/>
        <v>16350</v>
      </c>
      <c r="L4785" s="18">
        <f t="shared" ca="1" si="1424"/>
        <v>0</v>
      </c>
      <c r="M4785" s="18">
        <f t="shared" ca="1" si="1408"/>
        <v>0</v>
      </c>
      <c r="N4785" s="34">
        <f t="shared" ca="1" si="1415"/>
        <v>12742.273209538187</v>
      </c>
      <c r="P4785" s="18">
        <f t="shared" ca="1" si="1409"/>
        <v>661.23020608646254</v>
      </c>
      <c r="Q4785" s="47">
        <f ca="1">SUM(L$15:L4785)-SUM(M$15:M4785)</f>
        <v>16350</v>
      </c>
      <c r="R4785" s="47" t="str">
        <f t="shared" ca="1" si="1410"/>
        <v>M4788</v>
      </c>
      <c r="S4785" s="40">
        <f t="shared" ca="1" si="1416"/>
        <v>0</v>
      </c>
      <c r="T4785" s="46">
        <f t="shared" ca="1" si="1417"/>
        <v>8</v>
      </c>
      <c r="X4785" s="74">
        <f t="shared" ca="1" si="1418"/>
        <v>-0.66123020608646255</v>
      </c>
      <c r="Y4785" s="75">
        <f t="shared" ca="1" si="1419"/>
        <v>-0.66123020608646255</v>
      </c>
      <c r="Z4785" s="74">
        <f t="shared" ca="1" si="1420"/>
        <v>0.51621589177709915</v>
      </c>
      <c r="AA4785" s="76">
        <f t="shared" ca="1" si="1421"/>
        <v>-661.23020608646254</v>
      </c>
      <c r="AB4785" s="76">
        <f t="shared" ca="1" si="1422"/>
        <v>516.21589177709916</v>
      </c>
    </row>
    <row r="4786" spans="1:28" x14ac:dyDescent="0.25">
      <c r="A4786" s="2">
        <f t="shared" si="1423"/>
        <v>2</v>
      </c>
      <c r="B4786" s="16">
        <f ca="1">VLOOKUP(A4786,PERIODS!$O$4:$P$33,2,FALSE)</f>
        <v>2.5000000000000001E-2</v>
      </c>
      <c r="C4786" s="15"/>
      <c r="D4786" s="18">
        <v>4772</v>
      </c>
      <c r="E4786" s="34">
        <f t="shared" ca="1" si="1425"/>
        <v>12742.273209538187</v>
      </c>
      <c r="F4786" s="34">
        <f t="shared" ca="1" si="1407"/>
        <v>2500</v>
      </c>
      <c r="G4786" s="69">
        <f t="shared" ca="1" si="1411"/>
        <v>0</v>
      </c>
      <c r="H4786" s="34">
        <f t="shared" ca="1" si="1412"/>
        <v>1959.9639845400536</v>
      </c>
      <c r="I4786" s="34">
        <f t="shared" ca="1" si="1413"/>
        <v>4459.9639845400534</v>
      </c>
      <c r="J4786" s="18">
        <f ca="1">SUM(INDIRECT(ADDRESS(ROW(F4786),COLUMN(F4786),4)):INDIRECT(ADDRESS(ROW(F4786)+N$5-1,COLUMN(F4786),4)))</f>
        <v>20700</v>
      </c>
      <c r="K4786" s="18">
        <f t="shared" ca="1" si="1414"/>
        <v>16350</v>
      </c>
      <c r="L4786" s="18">
        <f t="shared" ca="1" si="1424"/>
        <v>0</v>
      </c>
      <c r="M4786" s="18">
        <f t="shared" ca="1" si="1408"/>
        <v>0</v>
      </c>
      <c r="N4786" s="34">
        <f t="shared" ca="1" si="1415"/>
        <v>8282.3092249981346</v>
      </c>
      <c r="P4786" s="18">
        <f t="shared" ca="1" si="1409"/>
        <v>1959.9639845400536</v>
      </c>
      <c r="Q4786" s="47">
        <f ca="1">SUM(L$15:L4786)-SUM(M$15:M4786)</f>
        <v>16350</v>
      </c>
      <c r="R4786" s="47" t="str">
        <f t="shared" ca="1" si="1410"/>
        <v>M4789</v>
      </c>
      <c r="S4786" s="40">
        <f t="shared" ca="1" si="1416"/>
        <v>0</v>
      </c>
      <c r="T4786" s="46">
        <f t="shared" ca="1" si="1417"/>
        <v>0</v>
      </c>
      <c r="X4786" s="74">
        <f t="shared" ca="1" si="1418"/>
        <v>2.3793503800041531</v>
      </c>
      <c r="Y4786" s="75">
        <f t="shared" ca="1" si="1419"/>
        <v>1.9599639845400536</v>
      </c>
      <c r="Z4786" s="74">
        <f t="shared" ca="1" si="1420"/>
        <v>7.0990713842313315</v>
      </c>
      <c r="AA4786" s="76">
        <f t="shared" ca="1" si="1421"/>
        <v>1959.9639845400536</v>
      </c>
      <c r="AB4786" s="76">
        <f t="shared" ca="1" si="1422"/>
        <v>7099.0713842313316</v>
      </c>
    </row>
    <row r="4787" spans="1:28" x14ac:dyDescent="0.25">
      <c r="A4787" s="2">
        <f t="shared" si="1423"/>
        <v>3</v>
      </c>
      <c r="B4787" s="16">
        <f ca="1">VLOOKUP(A4787,PERIODS!$O$4:$P$33,2,FALSE)</f>
        <v>2.5000000000000001E-2</v>
      </c>
      <c r="C4787" s="15"/>
      <c r="D4787" s="18">
        <v>4773</v>
      </c>
      <c r="E4787" s="34">
        <f t="shared" ca="1" si="1425"/>
        <v>8282.3092249981346</v>
      </c>
      <c r="F4787" s="34">
        <f t="shared" ca="1" si="1407"/>
        <v>2500</v>
      </c>
      <c r="G4787" s="69">
        <f t="shared" ca="1" si="1411"/>
        <v>0</v>
      </c>
      <c r="H4787" s="34">
        <f t="shared" ca="1" si="1412"/>
        <v>1088.0719155087118</v>
      </c>
      <c r="I4787" s="34">
        <f t="shared" ca="1" si="1413"/>
        <v>3588.0719155087118</v>
      </c>
      <c r="J4787" s="18">
        <f ca="1">SUM(INDIRECT(ADDRESS(ROW(F4787),COLUMN(F4787),4)):INDIRECT(ADDRESS(ROW(F4787)+N$5-1,COLUMN(F4787),4)))</f>
        <v>21500</v>
      </c>
      <c r="K4787" s="18">
        <f t="shared" ca="1" si="1414"/>
        <v>0</v>
      </c>
      <c r="L4787" s="18">
        <f t="shared" ca="1" si="1424"/>
        <v>0</v>
      </c>
      <c r="M4787" s="18">
        <f t="shared" ca="1" si="1408"/>
        <v>16350</v>
      </c>
      <c r="N4787" s="34">
        <f t="shared" ca="1" si="1415"/>
        <v>21044.237309489421</v>
      </c>
      <c r="P4787" s="18">
        <f t="shared" ca="1" si="1409"/>
        <v>1088.0719155087118</v>
      </c>
      <c r="Q4787" s="47">
        <f ca="1">SUM(L$15:L4787)-SUM(M$15:M4787)</f>
        <v>0</v>
      </c>
      <c r="R4787" s="47" t="str">
        <f t="shared" ca="1" si="1410"/>
        <v>M4790</v>
      </c>
      <c r="S4787" s="40">
        <f t="shared" ca="1" si="1416"/>
        <v>0</v>
      </c>
      <c r="T4787" s="46">
        <f t="shared" ca="1" si="1417"/>
        <v>26</v>
      </c>
      <c r="X4787" s="74">
        <f t="shared" ca="1" si="1418"/>
        <v>1.0880719155087117</v>
      </c>
      <c r="Y4787" s="75">
        <f t="shared" ca="1" si="1419"/>
        <v>1.0880719155087117</v>
      </c>
      <c r="Z4787" s="74">
        <f t="shared" ca="1" si="1420"/>
        <v>2.9685449457460384</v>
      </c>
      <c r="AA4787" s="76">
        <f t="shared" ca="1" si="1421"/>
        <v>1088.0719155087118</v>
      </c>
      <c r="AB4787" s="76">
        <f t="shared" ca="1" si="1422"/>
        <v>2968.5449457460386</v>
      </c>
    </row>
    <row r="4788" spans="1:28" x14ac:dyDescent="0.25">
      <c r="A4788" s="2">
        <f t="shared" si="1423"/>
        <v>4</v>
      </c>
      <c r="B4788" s="16">
        <f ca="1">VLOOKUP(A4788,PERIODS!$O$4:$P$33,2,FALSE)</f>
        <v>2.5000000000000001E-2</v>
      </c>
      <c r="C4788" s="15"/>
      <c r="D4788" s="18">
        <v>4774</v>
      </c>
      <c r="E4788" s="34">
        <f t="shared" ca="1" si="1425"/>
        <v>21044.237309489421</v>
      </c>
      <c r="F4788" s="34">
        <f t="shared" ca="1" si="1407"/>
        <v>2500</v>
      </c>
      <c r="G4788" s="69">
        <f t="shared" ca="1" si="1411"/>
        <v>0</v>
      </c>
      <c r="H4788" s="34">
        <f t="shared" ca="1" si="1412"/>
        <v>1233.3179813881384</v>
      </c>
      <c r="I4788" s="34">
        <f t="shared" ca="1" si="1413"/>
        <v>3733.3179813881384</v>
      </c>
      <c r="J4788" s="18">
        <f ca="1">SUM(INDIRECT(ADDRESS(ROW(F4788),COLUMN(F4788),4)):INDIRECT(ADDRESS(ROW(F4788)+N$5-1,COLUMN(F4788),4)))</f>
        <v>22300</v>
      </c>
      <c r="K4788" s="18">
        <f t="shared" ca="1" si="1414"/>
        <v>16350</v>
      </c>
      <c r="L4788" s="18">
        <f t="shared" ca="1" si="1424"/>
        <v>16350</v>
      </c>
      <c r="M4788" s="18">
        <f t="shared" ca="1" si="1408"/>
        <v>0</v>
      </c>
      <c r="N4788" s="34">
        <f t="shared" ca="1" si="1415"/>
        <v>17310.919328101281</v>
      </c>
      <c r="P4788" s="18">
        <f t="shared" ca="1" si="1409"/>
        <v>1233.3179813881384</v>
      </c>
      <c r="Q4788" s="47">
        <f ca="1">SUM(L$15:L4788)-SUM(M$15:M4788)</f>
        <v>16350</v>
      </c>
      <c r="R4788" s="47" t="str">
        <f t="shared" ca="1" si="1410"/>
        <v>M4791</v>
      </c>
      <c r="S4788" s="40">
        <f t="shared" ca="1" si="1416"/>
        <v>0</v>
      </c>
      <c r="T4788" s="46">
        <f t="shared" ca="1" si="1417"/>
        <v>6</v>
      </c>
      <c r="X4788" s="74">
        <f t="shared" ca="1" si="1418"/>
        <v>1.2333179813881383</v>
      </c>
      <c r="Y4788" s="75">
        <f t="shared" ca="1" si="1419"/>
        <v>1.2333179813881383</v>
      </c>
      <c r="Z4788" s="74">
        <f t="shared" ca="1" si="1420"/>
        <v>3.4325999652199952</v>
      </c>
      <c r="AA4788" s="76">
        <f t="shared" ca="1" si="1421"/>
        <v>1233.3179813881384</v>
      </c>
      <c r="AB4788" s="76">
        <f t="shared" ca="1" si="1422"/>
        <v>3432.5999652199953</v>
      </c>
    </row>
    <row r="4789" spans="1:28" x14ac:dyDescent="0.25">
      <c r="A4789" s="2">
        <f t="shared" si="1423"/>
        <v>5</v>
      </c>
      <c r="B4789" s="16">
        <f ca="1">VLOOKUP(A4789,PERIODS!$O$4:$P$33,2,FALSE)</f>
        <v>3.3000000000000002E-2</v>
      </c>
      <c r="C4789" s="15"/>
      <c r="D4789" s="18">
        <v>4775</v>
      </c>
      <c r="E4789" s="34">
        <f t="shared" ca="1" si="1425"/>
        <v>17310.919328101281</v>
      </c>
      <c r="F4789" s="34">
        <f t="shared" ca="1" si="1407"/>
        <v>3300</v>
      </c>
      <c r="G4789" s="69">
        <f t="shared" ca="1" si="1411"/>
        <v>0</v>
      </c>
      <c r="H4789" s="34">
        <f t="shared" ca="1" si="1412"/>
        <v>-1171.0455304307577</v>
      </c>
      <c r="I4789" s="34">
        <f t="shared" ca="1" si="1413"/>
        <v>2128.9544695692421</v>
      </c>
      <c r="J4789" s="18">
        <f ca="1">SUM(INDIRECT(ADDRESS(ROW(F4789),COLUMN(F4789),4)):INDIRECT(ADDRESS(ROW(F4789)+N$5-1,COLUMN(F4789),4)))</f>
        <v>23100</v>
      </c>
      <c r="K4789" s="18">
        <f t="shared" ca="1" si="1414"/>
        <v>16350</v>
      </c>
      <c r="L4789" s="18">
        <f t="shared" ca="1" si="1424"/>
        <v>0</v>
      </c>
      <c r="M4789" s="18">
        <f t="shared" ca="1" si="1408"/>
        <v>0</v>
      </c>
      <c r="N4789" s="34">
        <f t="shared" ca="1" si="1415"/>
        <v>15181.964858532039</v>
      </c>
      <c r="P4789" s="18">
        <f t="shared" ca="1" si="1409"/>
        <v>1171.0455304307577</v>
      </c>
      <c r="Q4789" s="47">
        <f ca="1">SUM(L$15:L4789)-SUM(M$15:M4789)</f>
        <v>16350</v>
      </c>
      <c r="R4789" s="47" t="str">
        <f t="shared" ca="1" si="1410"/>
        <v>M4792</v>
      </c>
      <c r="S4789" s="40">
        <f t="shared" ca="1" si="1416"/>
        <v>0</v>
      </c>
      <c r="T4789" s="46">
        <f t="shared" ca="1" si="1417"/>
        <v>93</v>
      </c>
      <c r="X4789" s="74">
        <f t="shared" ca="1" si="1418"/>
        <v>-1.1710455304307577</v>
      </c>
      <c r="Y4789" s="75">
        <f t="shared" ca="1" si="1419"/>
        <v>-1.1710455304307577</v>
      </c>
      <c r="Z4789" s="74">
        <f t="shared" ca="1" si="1420"/>
        <v>0.31004261276089584</v>
      </c>
      <c r="AA4789" s="76">
        <f t="shared" ca="1" si="1421"/>
        <v>-1171.0455304307577</v>
      </c>
      <c r="AB4789" s="76">
        <f t="shared" ca="1" si="1422"/>
        <v>310.04261276089585</v>
      </c>
    </row>
    <row r="4790" spans="1:28" x14ac:dyDescent="0.25">
      <c r="A4790" s="2">
        <f t="shared" si="1423"/>
        <v>6</v>
      </c>
      <c r="B4790" s="16">
        <f ca="1">VLOOKUP(A4790,PERIODS!$O$4:$P$33,2,FALSE)</f>
        <v>3.3000000000000002E-2</v>
      </c>
      <c r="C4790" s="15"/>
      <c r="D4790" s="18">
        <v>4776</v>
      </c>
      <c r="E4790" s="34">
        <f t="shared" ca="1" si="1425"/>
        <v>15181.964858532039</v>
      </c>
      <c r="F4790" s="34">
        <f t="shared" ca="1" si="1407"/>
        <v>3300</v>
      </c>
      <c r="G4790" s="69">
        <f t="shared" ca="1" si="1411"/>
        <v>0</v>
      </c>
      <c r="H4790" s="34">
        <f t="shared" ca="1" si="1412"/>
        <v>460.26206780143588</v>
      </c>
      <c r="I4790" s="34">
        <f t="shared" ca="1" si="1413"/>
        <v>3760.2620678014359</v>
      </c>
      <c r="J4790" s="18">
        <f ca="1">SUM(INDIRECT(ADDRESS(ROW(F4790),COLUMN(F4790),4)):INDIRECT(ADDRESS(ROW(F4790)+N$5-1,COLUMN(F4790),4)))</f>
        <v>23100</v>
      </c>
      <c r="K4790" s="18">
        <f t="shared" ca="1" si="1414"/>
        <v>16350</v>
      </c>
      <c r="L4790" s="18">
        <f t="shared" ca="1" si="1424"/>
        <v>0</v>
      </c>
      <c r="M4790" s="18">
        <f t="shared" ca="1" si="1408"/>
        <v>0</v>
      </c>
      <c r="N4790" s="34">
        <f t="shared" ca="1" si="1415"/>
        <v>11421.702790730604</v>
      </c>
      <c r="P4790" s="18">
        <f t="shared" ca="1" si="1409"/>
        <v>460.26206780143588</v>
      </c>
      <c r="Q4790" s="47">
        <f ca="1">SUM(L$15:L4790)-SUM(M$15:M4790)</f>
        <v>16350</v>
      </c>
      <c r="R4790" s="47" t="str">
        <f t="shared" ca="1" si="1410"/>
        <v>M4793</v>
      </c>
      <c r="S4790" s="40">
        <f t="shared" ca="1" si="1416"/>
        <v>0</v>
      </c>
      <c r="T4790" s="46">
        <f t="shared" ca="1" si="1417"/>
        <v>57</v>
      </c>
      <c r="X4790" s="74">
        <f t="shared" ca="1" si="1418"/>
        <v>0.46026206780143586</v>
      </c>
      <c r="Y4790" s="75">
        <f t="shared" ca="1" si="1419"/>
        <v>0.46026206780143586</v>
      </c>
      <c r="Z4790" s="74">
        <f t="shared" ca="1" si="1420"/>
        <v>1.5844891741825236</v>
      </c>
      <c r="AA4790" s="76">
        <f t="shared" ca="1" si="1421"/>
        <v>460.26206780143588</v>
      </c>
      <c r="AB4790" s="76">
        <f t="shared" ca="1" si="1422"/>
        <v>1584.4891741825236</v>
      </c>
    </row>
    <row r="4791" spans="1:28" x14ac:dyDescent="0.25">
      <c r="A4791" s="2">
        <f t="shared" si="1423"/>
        <v>7</v>
      </c>
      <c r="B4791" s="16">
        <f ca="1">VLOOKUP(A4791,PERIODS!$O$4:$P$33,2,FALSE)</f>
        <v>3.3000000000000002E-2</v>
      </c>
      <c r="C4791" s="15"/>
      <c r="D4791" s="18">
        <v>4777</v>
      </c>
      <c r="E4791" s="34">
        <f t="shared" ca="1" si="1425"/>
        <v>11421.702790730604</v>
      </c>
      <c r="F4791" s="34">
        <f t="shared" ca="1" si="1407"/>
        <v>3300</v>
      </c>
      <c r="G4791" s="69">
        <f t="shared" ca="1" si="1411"/>
        <v>0</v>
      </c>
      <c r="H4791" s="34">
        <f t="shared" ca="1" si="1412"/>
        <v>-531.64433282036111</v>
      </c>
      <c r="I4791" s="34">
        <f t="shared" ca="1" si="1413"/>
        <v>2768.3556671796387</v>
      </c>
      <c r="J4791" s="18">
        <f ca="1">SUM(INDIRECT(ADDRESS(ROW(F4791),COLUMN(F4791),4)):INDIRECT(ADDRESS(ROW(F4791)+N$5-1,COLUMN(F4791),4)))</f>
        <v>23100</v>
      </c>
      <c r="K4791" s="18">
        <f t="shared" ca="1" si="1414"/>
        <v>0</v>
      </c>
      <c r="L4791" s="18">
        <f t="shared" ca="1" si="1424"/>
        <v>0</v>
      </c>
      <c r="M4791" s="18">
        <f t="shared" ca="1" si="1408"/>
        <v>16350</v>
      </c>
      <c r="N4791" s="34">
        <f t="shared" ca="1" si="1415"/>
        <v>25003.347123550964</v>
      </c>
      <c r="P4791" s="18">
        <f t="shared" ca="1" si="1409"/>
        <v>531.64433282036111</v>
      </c>
      <c r="Q4791" s="47">
        <f ca="1">SUM(L$15:L4791)-SUM(M$15:M4791)</f>
        <v>0</v>
      </c>
      <c r="R4791" s="47" t="str">
        <f t="shared" ca="1" si="1410"/>
        <v>M4794</v>
      </c>
      <c r="S4791" s="40">
        <f t="shared" ca="1" si="1416"/>
        <v>0</v>
      </c>
      <c r="T4791" s="46">
        <f t="shared" ca="1" si="1417"/>
        <v>61</v>
      </c>
      <c r="X4791" s="74">
        <f t="shared" ca="1" si="1418"/>
        <v>-0.53164433282036117</v>
      </c>
      <c r="Y4791" s="75">
        <f t="shared" ca="1" si="1419"/>
        <v>-0.53164433282036117</v>
      </c>
      <c r="Z4791" s="74">
        <f t="shared" ca="1" si="1420"/>
        <v>0.58763790251652104</v>
      </c>
      <c r="AA4791" s="76">
        <f t="shared" ca="1" si="1421"/>
        <v>-531.64433282036111</v>
      </c>
      <c r="AB4791" s="76">
        <f t="shared" ca="1" si="1422"/>
        <v>587.63790251652108</v>
      </c>
    </row>
    <row r="4792" spans="1:28" x14ac:dyDescent="0.25">
      <c r="A4792" s="2">
        <f t="shared" si="1423"/>
        <v>8</v>
      </c>
      <c r="B4792" s="16">
        <f ca="1">VLOOKUP(A4792,PERIODS!$O$4:$P$33,2,FALSE)</f>
        <v>3.3000000000000002E-2</v>
      </c>
      <c r="C4792" s="15"/>
      <c r="D4792" s="18">
        <v>4778</v>
      </c>
      <c r="E4792" s="34">
        <f t="shared" ca="1" si="1425"/>
        <v>25003.347123550964</v>
      </c>
      <c r="F4792" s="34">
        <f t="shared" ca="1" si="1407"/>
        <v>3300</v>
      </c>
      <c r="G4792" s="69">
        <f t="shared" ca="1" si="1411"/>
        <v>0</v>
      </c>
      <c r="H4792" s="34">
        <f t="shared" ca="1" si="1412"/>
        <v>929.82741998913139</v>
      </c>
      <c r="I4792" s="34">
        <f t="shared" ca="1" si="1413"/>
        <v>4229.8274199891312</v>
      </c>
      <c r="J4792" s="18">
        <f ca="1">SUM(INDIRECT(ADDRESS(ROW(F4792),COLUMN(F4792),4)):INDIRECT(ADDRESS(ROW(F4792)+N$5-1,COLUMN(F4792),4)))</f>
        <v>23100</v>
      </c>
      <c r="K4792" s="18">
        <f t="shared" ca="1" si="1414"/>
        <v>0</v>
      </c>
      <c r="L4792" s="18">
        <f t="shared" ca="1" si="1424"/>
        <v>0</v>
      </c>
      <c r="M4792" s="18">
        <f t="shared" ca="1" si="1408"/>
        <v>0</v>
      </c>
      <c r="N4792" s="34">
        <f t="shared" ca="1" si="1415"/>
        <v>20773.519703561833</v>
      </c>
      <c r="P4792" s="18">
        <f t="shared" ca="1" si="1409"/>
        <v>929.82741998913139</v>
      </c>
      <c r="Q4792" s="47">
        <f ca="1">SUM(L$15:L4792)-SUM(M$15:M4792)</f>
        <v>0</v>
      </c>
      <c r="R4792" s="47" t="str">
        <f t="shared" ca="1" si="1410"/>
        <v>M4795</v>
      </c>
      <c r="S4792" s="40">
        <f t="shared" ca="1" si="1416"/>
        <v>0</v>
      </c>
      <c r="T4792" s="46">
        <f t="shared" ca="1" si="1417"/>
        <v>67</v>
      </c>
      <c r="X4792" s="74">
        <f t="shared" ca="1" si="1418"/>
        <v>0.92982741998913143</v>
      </c>
      <c r="Y4792" s="75">
        <f t="shared" ca="1" si="1419"/>
        <v>0.92982741998913143</v>
      </c>
      <c r="Z4792" s="74">
        <f t="shared" ca="1" si="1420"/>
        <v>2.5340718097379971</v>
      </c>
      <c r="AA4792" s="76">
        <f t="shared" ca="1" si="1421"/>
        <v>929.82741998913139</v>
      </c>
      <c r="AB4792" s="76">
        <f t="shared" ca="1" si="1422"/>
        <v>2534.0718097379972</v>
      </c>
    </row>
    <row r="4793" spans="1:28" x14ac:dyDescent="0.25">
      <c r="A4793" s="2">
        <f t="shared" si="1423"/>
        <v>9</v>
      </c>
      <c r="B4793" s="16">
        <f ca="1">VLOOKUP(A4793,PERIODS!$O$4:$P$33,2,FALSE)</f>
        <v>3.3000000000000002E-2</v>
      </c>
      <c r="C4793" s="15"/>
      <c r="D4793" s="18">
        <v>4779</v>
      </c>
      <c r="E4793" s="34">
        <f t="shared" ca="1" si="1425"/>
        <v>20773.519703561833</v>
      </c>
      <c r="F4793" s="34">
        <f t="shared" ca="1" si="1407"/>
        <v>3300</v>
      </c>
      <c r="G4793" s="69">
        <f t="shared" ca="1" si="1411"/>
        <v>0</v>
      </c>
      <c r="H4793" s="34">
        <f t="shared" ca="1" si="1412"/>
        <v>-229.00265012366535</v>
      </c>
      <c r="I4793" s="34">
        <f t="shared" ca="1" si="1413"/>
        <v>3070.9973498763347</v>
      </c>
      <c r="J4793" s="18">
        <f ca="1">SUM(INDIRECT(ADDRESS(ROW(F4793),COLUMN(F4793),4)):INDIRECT(ADDRESS(ROW(F4793)+N$5-1,COLUMN(F4793),4)))</f>
        <v>23100</v>
      </c>
      <c r="K4793" s="18">
        <f t="shared" ca="1" si="1414"/>
        <v>16350</v>
      </c>
      <c r="L4793" s="18">
        <f t="shared" ca="1" si="1424"/>
        <v>16350</v>
      </c>
      <c r="M4793" s="18">
        <f t="shared" ca="1" si="1408"/>
        <v>0</v>
      </c>
      <c r="N4793" s="34">
        <f t="shared" ca="1" si="1415"/>
        <v>17702.522353685497</v>
      </c>
      <c r="P4793" s="18">
        <f t="shared" ca="1" si="1409"/>
        <v>229.00265012366535</v>
      </c>
      <c r="Q4793" s="47">
        <f ca="1">SUM(L$15:L4793)-SUM(M$15:M4793)</f>
        <v>16350</v>
      </c>
      <c r="R4793" s="47" t="str">
        <f t="shared" ca="1" si="1410"/>
        <v>M4796</v>
      </c>
      <c r="S4793" s="40">
        <f t="shared" ca="1" si="1416"/>
        <v>0</v>
      </c>
      <c r="T4793" s="46">
        <f t="shared" ca="1" si="1417"/>
        <v>6</v>
      </c>
      <c r="X4793" s="74">
        <f t="shared" ca="1" si="1418"/>
        <v>-0.22900265012366536</v>
      </c>
      <c r="Y4793" s="75">
        <f t="shared" ca="1" si="1419"/>
        <v>-0.22900265012366536</v>
      </c>
      <c r="Z4793" s="74">
        <f t="shared" ca="1" si="1420"/>
        <v>0.79532642578891843</v>
      </c>
      <c r="AA4793" s="76">
        <f t="shared" ca="1" si="1421"/>
        <v>-229.00265012366535</v>
      </c>
      <c r="AB4793" s="76">
        <f t="shared" ca="1" si="1422"/>
        <v>795.32642578891841</v>
      </c>
    </row>
    <row r="4794" spans="1:28" x14ac:dyDescent="0.25">
      <c r="A4794" s="2">
        <f t="shared" si="1423"/>
        <v>10</v>
      </c>
      <c r="B4794" s="16">
        <f ca="1">VLOOKUP(A4794,PERIODS!$O$4:$P$33,2,FALSE)</f>
        <v>3.3000000000000002E-2</v>
      </c>
      <c r="C4794" s="15"/>
      <c r="D4794" s="18">
        <v>4780</v>
      </c>
      <c r="E4794" s="34">
        <f t="shared" ca="1" si="1425"/>
        <v>17702.522353685497</v>
      </c>
      <c r="F4794" s="34">
        <f t="shared" ca="1" si="1407"/>
        <v>3300</v>
      </c>
      <c r="G4794" s="69">
        <f t="shared" ca="1" si="1411"/>
        <v>0</v>
      </c>
      <c r="H4794" s="34">
        <f t="shared" ca="1" si="1412"/>
        <v>1316.0147871743334</v>
      </c>
      <c r="I4794" s="34">
        <f t="shared" ca="1" si="1413"/>
        <v>4616.0147871743338</v>
      </c>
      <c r="J4794" s="18">
        <f ca="1">SUM(INDIRECT(ADDRESS(ROW(F4794),COLUMN(F4794),4)):INDIRECT(ADDRESS(ROW(F4794)+N$5-1,COLUMN(F4794),4)))</f>
        <v>23100</v>
      </c>
      <c r="K4794" s="18">
        <f t="shared" ca="1" si="1414"/>
        <v>16350</v>
      </c>
      <c r="L4794" s="18">
        <f t="shared" ca="1" si="1424"/>
        <v>0</v>
      </c>
      <c r="M4794" s="18">
        <f t="shared" ca="1" si="1408"/>
        <v>0</v>
      </c>
      <c r="N4794" s="34">
        <f t="shared" ca="1" si="1415"/>
        <v>13086.507566511164</v>
      </c>
      <c r="P4794" s="18">
        <f t="shared" ca="1" si="1409"/>
        <v>1316.0147871743334</v>
      </c>
      <c r="Q4794" s="47">
        <f ca="1">SUM(L$15:L4794)-SUM(M$15:M4794)</f>
        <v>16350</v>
      </c>
      <c r="R4794" s="47" t="str">
        <f t="shared" ca="1" si="1410"/>
        <v>M4797</v>
      </c>
      <c r="S4794" s="40">
        <f t="shared" ca="1" si="1416"/>
        <v>0</v>
      </c>
      <c r="T4794" s="46">
        <f t="shared" ca="1" si="1417"/>
        <v>34</v>
      </c>
      <c r="X4794" s="74">
        <f t="shared" ca="1" si="1418"/>
        <v>1.3160147871743333</v>
      </c>
      <c r="Y4794" s="75">
        <f t="shared" ca="1" si="1419"/>
        <v>1.3160147871743333</v>
      </c>
      <c r="Z4794" s="74">
        <f t="shared" ca="1" si="1420"/>
        <v>3.7285327332888021</v>
      </c>
      <c r="AA4794" s="76">
        <f t="shared" ca="1" si="1421"/>
        <v>1316.0147871743334</v>
      </c>
      <c r="AB4794" s="76">
        <f t="shared" ca="1" si="1422"/>
        <v>3728.5327332888019</v>
      </c>
    </row>
    <row r="4795" spans="1:28" x14ac:dyDescent="0.25">
      <c r="A4795" s="2">
        <f t="shared" si="1423"/>
        <v>11</v>
      </c>
      <c r="B4795" s="16">
        <f ca="1">VLOOKUP(A4795,PERIODS!$O$4:$P$33,2,FALSE)</f>
        <v>3.3000000000000002E-2</v>
      </c>
      <c r="C4795" s="15"/>
      <c r="D4795" s="18">
        <v>4781</v>
      </c>
      <c r="E4795" s="34">
        <f t="shared" ca="1" si="1425"/>
        <v>13086.507566511164</v>
      </c>
      <c r="F4795" s="34">
        <f t="shared" ca="1" si="1407"/>
        <v>3300</v>
      </c>
      <c r="G4795" s="69">
        <f t="shared" ca="1" si="1411"/>
        <v>0</v>
      </c>
      <c r="H4795" s="34">
        <f t="shared" ca="1" si="1412"/>
        <v>-1281.168563920123</v>
      </c>
      <c r="I4795" s="34">
        <f t="shared" ca="1" si="1413"/>
        <v>2018.831436079877</v>
      </c>
      <c r="J4795" s="18">
        <f ca="1">SUM(INDIRECT(ADDRESS(ROW(F4795),COLUMN(F4795),4)):INDIRECT(ADDRESS(ROW(F4795)+N$5-1,COLUMN(F4795),4)))</f>
        <v>23300</v>
      </c>
      <c r="K4795" s="18">
        <f t="shared" ca="1" si="1414"/>
        <v>16350</v>
      </c>
      <c r="L4795" s="18">
        <f t="shared" ca="1" si="1424"/>
        <v>0</v>
      </c>
      <c r="M4795" s="18">
        <f t="shared" ca="1" si="1408"/>
        <v>0</v>
      </c>
      <c r="N4795" s="34">
        <f t="shared" ca="1" si="1415"/>
        <v>11067.676130431286</v>
      </c>
      <c r="P4795" s="18">
        <f t="shared" ca="1" si="1409"/>
        <v>1281.168563920123</v>
      </c>
      <c r="Q4795" s="47">
        <f ca="1">SUM(L$15:L4795)-SUM(M$15:M4795)</f>
        <v>16350</v>
      </c>
      <c r="R4795" s="47" t="str">
        <f t="shared" ca="1" si="1410"/>
        <v>M4798</v>
      </c>
      <c r="S4795" s="40">
        <f t="shared" ca="1" si="1416"/>
        <v>0</v>
      </c>
      <c r="T4795" s="46">
        <f t="shared" ca="1" si="1417"/>
        <v>65</v>
      </c>
      <c r="X4795" s="74">
        <f t="shared" ca="1" si="1418"/>
        <v>-1.2811685639201229</v>
      </c>
      <c r="Y4795" s="75">
        <f t="shared" ca="1" si="1419"/>
        <v>-1.2811685639201229</v>
      </c>
      <c r="Z4795" s="74">
        <f t="shared" ca="1" si="1420"/>
        <v>0.27771258585726766</v>
      </c>
      <c r="AA4795" s="76">
        <f t="shared" ca="1" si="1421"/>
        <v>-1281.168563920123</v>
      </c>
      <c r="AB4795" s="76">
        <f t="shared" ca="1" si="1422"/>
        <v>277.71258585726764</v>
      </c>
    </row>
    <row r="4796" spans="1:28" x14ac:dyDescent="0.25">
      <c r="A4796" s="2">
        <f t="shared" si="1423"/>
        <v>12</v>
      </c>
      <c r="B4796" s="16">
        <f ca="1">VLOOKUP(A4796,PERIODS!$O$4:$P$33,2,FALSE)</f>
        <v>3.3000000000000002E-2</v>
      </c>
      <c r="C4796" s="15"/>
      <c r="D4796" s="18">
        <v>4782</v>
      </c>
      <c r="E4796" s="34">
        <f t="shared" ca="1" si="1425"/>
        <v>11067.676130431286</v>
      </c>
      <c r="F4796" s="34">
        <f t="shared" ca="1" si="1407"/>
        <v>3300</v>
      </c>
      <c r="G4796" s="69">
        <f t="shared" ca="1" si="1411"/>
        <v>0</v>
      </c>
      <c r="H4796" s="34">
        <f t="shared" ca="1" si="1412"/>
        <v>-2069.3839084500837</v>
      </c>
      <c r="I4796" s="34">
        <f t="shared" ca="1" si="1413"/>
        <v>1230.6160915499163</v>
      </c>
      <c r="J4796" s="18">
        <f ca="1">SUM(INDIRECT(ADDRESS(ROW(F4796),COLUMN(F4796),4)):INDIRECT(ADDRESS(ROW(F4796)+N$5-1,COLUMN(F4796),4)))</f>
        <v>23500</v>
      </c>
      <c r="K4796" s="18">
        <f t="shared" ca="1" si="1414"/>
        <v>0</v>
      </c>
      <c r="L4796" s="18">
        <f t="shared" ca="1" si="1424"/>
        <v>0</v>
      </c>
      <c r="M4796" s="18">
        <f t="shared" ca="1" si="1408"/>
        <v>16350</v>
      </c>
      <c r="N4796" s="34">
        <f t="shared" ca="1" si="1415"/>
        <v>26187.060038881369</v>
      </c>
      <c r="P4796" s="18">
        <f t="shared" ca="1" si="1409"/>
        <v>2069.3839084500837</v>
      </c>
      <c r="Q4796" s="47">
        <f ca="1">SUM(L$15:L4796)-SUM(M$15:M4796)</f>
        <v>0</v>
      </c>
      <c r="R4796" s="47" t="str">
        <f t="shared" ca="1" si="1410"/>
        <v>M4799</v>
      </c>
      <c r="S4796" s="40">
        <f t="shared" ca="1" si="1416"/>
        <v>0</v>
      </c>
      <c r="T4796" s="46">
        <f t="shared" ca="1" si="1417"/>
        <v>73</v>
      </c>
      <c r="X4796" s="74">
        <f t="shared" ca="1" si="1418"/>
        <v>-2.0693839084500838</v>
      </c>
      <c r="Y4796" s="75">
        <f t="shared" ca="1" si="1419"/>
        <v>-2.0693839084500838</v>
      </c>
      <c r="Z4796" s="74">
        <f t="shared" ca="1" si="1420"/>
        <v>0.12626354765187836</v>
      </c>
      <c r="AA4796" s="76">
        <f t="shared" ca="1" si="1421"/>
        <v>-2069.3839084500837</v>
      </c>
      <c r="AB4796" s="76">
        <f t="shared" ca="1" si="1422"/>
        <v>126.26354765187835</v>
      </c>
    </row>
    <row r="4797" spans="1:28" x14ac:dyDescent="0.25">
      <c r="A4797" s="2">
        <f t="shared" si="1423"/>
        <v>13</v>
      </c>
      <c r="B4797" s="16">
        <f ca="1">VLOOKUP(A4797,PERIODS!$O$4:$P$33,2,FALSE)</f>
        <v>3.3000000000000002E-2</v>
      </c>
      <c r="C4797" s="15"/>
      <c r="D4797" s="18">
        <v>4783</v>
      </c>
      <c r="E4797" s="34">
        <f t="shared" ca="1" si="1425"/>
        <v>26187.060038881369</v>
      </c>
      <c r="F4797" s="34">
        <f t="shared" ca="1" si="1407"/>
        <v>3300</v>
      </c>
      <c r="G4797" s="69">
        <f t="shared" ca="1" si="1411"/>
        <v>0</v>
      </c>
      <c r="H4797" s="34">
        <f t="shared" ca="1" si="1412"/>
        <v>-1413.9568696438416</v>
      </c>
      <c r="I4797" s="34">
        <f t="shared" ca="1" si="1413"/>
        <v>1886.0431303561584</v>
      </c>
      <c r="J4797" s="18">
        <f ca="1">SUM(INDIRECT(ADDRESS(ROW(F4797),COLUMN(F4797),4)):INDIRECT(ADDRESS(ROW(F4797)+N$5-1,COLUMN(F4797),4)))</f>
        <v>23700</v>
      </c>
      <c r="K4797" s="18">
        <f t="shared" ca="1" si="1414"/>
        <v>0</v>
      </c>
      <c r="L4797" s="18">
        <f t="shared" ca="1" si="1424"/>
        <v>0</v>
      </c>
      <c r="M4797" s="18">
        <f t="shared" ca="1" si="1408"/>
        <v>0</v>
      </c>
      <c r="N4797" s="34">
        <f t="shared" ca="1" si="1415"/>
        <v>24301.016908525209</v>
      </c>
      <c r="P4797" s="18">
        <f t="shared" ca="1" si="1409"/>
        <v>1413.9568696438416</v>
      </c>
      <c r="Q4797" s="47">
        <f ca="1">SUM(L$15:L4797)-SUM(M$15:M4797)</f>
        <v>0</v>
      </c>
      <c r="R4797" s="47" t="str">
        <f t="shared" ca="1" si="1410"/>
        <v>M4800</v>
      </c>
      <c r="S4797" s="40">
        <f t="shared" ca="1" si="1416"/>
        <v>0</v>
      </c>
      <c r="T4797" s="46">
        <f t="shared" ca="1" si="1417"/>
        <v>14</v>
      </c>
      <c r="X4797" s="74">
        <f t="shared" ca="1" si="1418"/>
        <v>-1.4139568696438416</v>
      </c>
      <c r="Y4797" s="75">
        <f t="shared" ca="1" si="1419"/>
        <v>-1.4139568696438416</v>
      </c>
      <c r="Z4797" s="74">
        <f t="shared" ca="1" si="1420"/>
        <v>0.24317914874261018</v>
      </c>
      <c r="AA4797" s="76">
        <f t="shared" ca="1" si="1421"/>
        <v>-1413.9568696438416</v>
      </c>
      <c r="AB4797" s="76">
        <f t="shared" ca="1" si="1422"/>
        <v>243.17914874261018</v>
      </c>
    </row>
    <row r="4798" spans="1:28" x14ac:dyDescent="0.25">
      <c r="A4798" s="2">
        <f t="shared" si="1423"/>
        <v>14</v>
      </c>
      <c r="B4798" s="16">
        <f ca="1">VLOOKUP(A4798,PERIODS!$O$4:$P$33,2,FALSE)</f>
        <v>3.3000000000000002E-2</v>
      </c>
      <c r="C4798" s="15"/>
      <c r="D4798" s="18">
        <v>4784</v>
      </c>
      <c r="E4798" s="34">
        <f t="shared" ca="1" si="1425"/>
        <v>24301.016908525209</v>
      </c>
      <c r="F4798" s="34">
        <f t="shared" ca="1" si="1407"/>
        <v>3300</v>
      </c>
      <c r="G4798" s="69">
        <f t="shared" ca="1" si="1411"/>
        <v>0</v>
      </c>
      <c r="H4798" s="34">
        <f t="shared" ca="1" si="1412"/>
        <v>-364.91495339667711</v>
      </c>
      <c r="I4798" s="34">
        <f t="shared" ca="1" si="1413"/>
        <v>2935.085046603323</v>
      </c>
      <c r="J4798" s="18">
        <f ca="1">SUM(INDIRECT(ADDRESS(ROW(F4798),COLUMN(F4798),4)):INDIRECT(ADDRESS(ROW(F4798)+N$5-1,COLUMN(F4798),4)))</f>
        <v>23900</v>
      </c>
      <c r="K4798" s="18">
        <f t="shared" ca="1" si="1414"/>
        <v>0</v>
      </c>
      <c r="L4798" s="18">
        <f t="shared" ca="1" si="1424"/>
        <v>0</v>
      </c>
      <c r="M4798" s="18">
        <f t="shared" ca="1" si="1408"/>
        <v>0</v>
      </c>
      <c r="N4798" s="34">
        <f t="shared" ca="1" si="1415"/>
        <v>21365.931861921887</v>
      </c>
      <c r="P4798" s="18">
        <f t="shared" ca="1" si="1409"/>
        <v>364.91495339667711</v>
      </c>
      <c r="Q4798" s="47">
        <f ca="1">SUM(L$15:L4798)-SUM(M$15:M4798)</f>
        <v>0</v>
      </c>
      <c r="R4798" s="47" t="str">
        <f t="shared" ca="1" si="1410"/>
        <v>M4801</v>
      </c>
      <c r="S4798" s="40">
        <f t="shared" ca="1" si="1416"/>
        <v>0</v>
      </c>
      <c r="T4798" s="46">
        <f t="shared" ca="1" si="1417"/>
        <v>16</v>
      </c>
      <c r="X4798" s="74">
        <f t="shared" ca="1" si="1418"/>
        <v>-0.36491495339667712</v>
      </c>
      <c r="Y4798" s="75">
        <f t="shared" ca="1" si="1419"/>
        <v>-0.36491495339667712</v>
      </c>
      <c r="Z4798" s="74">
        <f t="shared" ca="1" si="1420"/>
        <v>0.69425569245578134</v>
      </c>
      <c r="AA4798" s="76">
        <f t="shared" ca="1" si="1421"/>
        <v>-364.91495339667711</v>
      </c>
      <c r="AB4798" s="76">
        <f t="shared" ca="1" si="1422"/>
        <v>694.25569245578129</v>
      </c>
    </row>
    <row r="4799" spans="1:28" x14ac:dyDescent="0.25">
      <c r="A4799" s="2">
        <f t="shared" si="1423"/>
        <v>15</v>
      </c>
      <c r="B4799" s="16">
        <f ca="1">VLOOKUP(A4799,PERIODS!$O$4:$P$33,2,FALSE)</f>
        <v>3.3000000000000002E-2</v>
      </c>
      <c r="C4799" s="15"/>
      <c r="D4799" s="18">
        <v>4785</v>
      </c>
      <c r="E4799" s="34">
        <f t="shared" ca="1" si="1425"/>
        <v>21365.931861921887</v>
      </c>
      <c r="F4799" s="34">
        <f t="shared" ca="1" si="1407"/>
        <v>3300</v>
      </c>
      <c r="G4799" s="69">
        <f t="shared" ca="1" si="1411"/>
        <v>0</v>
      </c>
      <c r="H4799" s="34">
        <f t="shared" ca="1" si="1412"/>
        <v>408.53954750497167</v>
      </c>
      <c r="I4799" s="34">
        <f t="shared" ca="1" si="1413"/>
        <v>3708.5395475049718</v>
      </c>
      <c r="J4799" s="18">
        <f ca="1">SUM(INDIRECT(ADDRESS(ROW(F4799),COLUMN(F4799),4)):INDIRECT(ADDRESS(ROW(F4799)+N$5-1,COLUMN(F4799),4)))</f>
        <v>24100</v>
      </c>
      <c r="K4799" s="18">
        <f t="shared" ca="1" si="1414"/>
        <v>16350</v>
      </c>
      <c r="L4799" s="18">
        <f t="shared" ca="1" si="1424"/>
        <v>16350</v>
      </c>
      <c r="M4799" s="18">
        <f t="shared" ca="1" si="1408"/>
        <v>0</v>
      </c>
      <c r="N4799" s="34">
        <f t="shared" ca="1" si="1415"/>
        <v>17657.392314416917</v>
      </c>
      <c r="P4799" s="18">
        <f t="shared" ca="1" si="1409"/>
        <v>408.53954750497167</v>
      </c>
      <c r="Q4799" s="47">
        <f ca="1">SUM(L$15:L4799)-SUM(M$15:M4799)</f>
        <v>16350</v>
      </c>
      <c r="R4799" s="47" t="str">
        <f t="shared" ca="1" si="1410"/>
        <v>M4802</v>
      </c>
      <c r="S4799" s="40">
        <f t="shared" ca="1" si="1416"/>
        <v>0</v>
      </c>
      <c r="T4799" s="46">
        <f t="shared" ca="1" si="1417"/>
        <v>6</v>
      </c>
      <c r="X4799" s="74">
        <f t="shared" ca="1" si="1418"/>
        <v>0.40853954750497168</v>
      </c>
      <c r="Y4799" s="75">
        <f t="shared" ca="1" si="1419"/>
        <v>0.40853954750497168</v>
      </c>
      <c r="Z4799" s="74">
        <f t="shared" ca="1" si="1420"/>
        <v>1.5046187554990387</v>
      </c>
      <c r="AA4799" s="76">
        <f t="shared" ca="1" si="1421"/>
        <v>408.53954750497167</v>
      </c>
      <c r="AB4799" s="76">
        <f t="shared" ca="1" si="1422"/>
        <v>1504.6187554990386</v>
      </c>
    </row>
    <row r="4800" spans="1:28" x14ac:dyDescent="0.25">
      <c r="A4800" s="2">
        <f t="shared" si="1423"/>
        <v>16</v>
      </c>
      <c r="B4800" s="16">
        <f ca="1">VLOOKUP(A4800,PERIODS!$O$4:$P$33,2,FALSE)</f>
        <v>3.3000000000000002E-2</v>
      </c>
      <c r="C4800" s="15"/>
      <c r="D4800" s="18">
        <v>4786</v>
      </c>
      <c r="E4800" s="34">
        <f t="shared" ca="1" si="1425"/>
        <v>17657.392314416917</v>
      </c>
      <c r="F4800" s="34">
        <f t="shared" ca="1" si="1407"/>
        <v>3300</v>
      </c>
      <c r="G4800" s="69">
        <f t="shared" ca="1" si="1411"/>
        <v>0</v>
      </c>
      <c r="H4800" s="34">
        <f t="shared" ca="1" si="1412"/>
        <v>891.11096243080556</v>
      </c>
      <c r="I4800" s="34">
        <f t="shared" ca="1" si="1413"/>
        <v>4191.1109624308056</v>
      </c>
      <c r="J4800" s="18">
        <f ca="1">SUM(INDIRECT(ADDRESS(ROW(F4800),COLUMN(F4800),4)):INDIRECT(ADDRESS(ROW(F4800)+N$5-1,COLUMN(F4800),4)))</f>
        <v>24300</v>
      </c>
      <c r="K4800" s="18">
        <f t="shared" ca="1" si="1414"/>
        <v>16350</v>
      </c>
      <c r="L4800" s="18">
        <f t="shared" ca="1" si="1424"/>
        <v>0</v>
      </c>
      <c r="M4800" s="18">
        <f t="shared" ca="1" si="1408"/>
        <v>0</v>
      </c>
      <c r="N4800" s="34">
        <f t="shared" ca="1" si="1415"/>
        <v>13466.281351986112</v>
      </c>
      <c r="P4800" s="18">
        <f t="shared" ca="1" si="1409"/>
        <v>891.11096243080556</v>
      </c>
      <c r="Q4800" s="47">
        <f ca="1">SUM(L$15:L4800)-SUM(M$15:M4800)</f>
        <v>16350</v>
      </c>
      <c r="R4800" s="47" t="str">
        <f t="shared" ca="1" si="1410"/>
        <v>M4803</v>
      </c>
      <c r="S4800" s="40">
        <f t="shared" ca="1" si="1416"/>
        <v>0</v>
      </c>
      <c r="T4800" s="46">
        <f t="shared" ca="1" si="1417"/>
        <v>52</v>
      </c>
      <c r="X4800" s="74">
        <f t="shared" ca="1" si="1418"/>
        <v>0.89111096243080556</v>
      </c>
      <c r="Y4800" s="75">
        <f t="shared" ca="1" si="1419"/>
        <v>0.89111096243080556</v>
      </c>
      <c r="Z4800" s="74">
        <f t="shared" ca="1" si="1420"/>
        <v>2.4378364921674516</v>
      </c>
      <c r="AA4800" s="76">
        <f t="shared" ca="1" si="1421"/>
        <v>891.11096243080556</v>
      </c>
      <c r="AB4800" s="76">
        <f t="shared" ca="1" si="1422"/>
        <v>2437.8364921674515</v>
      </c>
    </row>
    <row r="4801" spans="1:28" x14ac:dyDescent="0.25">
      <c r="A4801" s="2">
        <f t="shared" si="1423"/>
        <v>17</v>
      </c>
      <c r="B4801" s="16">
        <f ca="1">VLOOKUP(A4801,PERIODS!$O$4:$P$33,2,FALSE)</f>
        <v>3.5000000000000003E-2</v>
      </c>
      <c r="C4801" s="15"/>
      <c r="D4801" s="18">
        <v>4787</v>
      </c>
      <c r="E4801" s="34">
        <f t="shared" ca="1" si="1425"/>
        <v>13466.281351986112</v>
      </c>
      <c r="F4801" s="34">
        <f t="shared" ca="1" si="1407"/>
        <v>3500.0000000000005</v>
      </c>
      <c r="G4801" s="69">
        <f t="shared" ca="1" si="1411"/>
        <v>0</v>
      </c>
      <c r="H4801" s="34">
        <f t="shared" ca="1" si="1412"/>
        <v>228.8653994201045</v>
      </c>
      <c r="I4801" s="34">
        <f t="shared" ca="1" si="1413"/>
        <v>3728.8653994201049</v>
      </c>
      <c r="J4801" s="18">
        <f ca="1">SUM(INDIRECT(ADDRESS(ROW(F4801),COLUMN(F4801),4)):INDIRECT(ADDRESS(ROW(F4801)+N$5-1,COLUMN(F4801),4)))</f>
        <v>24500.000000000004</v>
      </c>
      <c r="K4801" s="18">
        <f t="shared" ca="1" si="1414"/>
        <v>16350</v>
      </c>
      <c r="L4801" s="18">
        <f t="shared" ca="1" si="1424"/>
        <v>0</v>
      </c>
      <c r="M4801" s="18">
        <f t="shared" ca="1" si="1408"/>
        <v>0</v>
      </c>
      <c r="N4801" s="34">
        <f t="shared" ca="1" si="1415"/>
        <v>9737.415952566007</v>
      </c>
      <c r="P4801" s="18">
        <f t="shared" ca="1" si="1409"/>
        <v>228.8653994201045</v>
      </c>
      <c r="Q4801" s="47">
        <f ca="1">SUM(L$15:L4801)-SUM(M$15:M4801)</f>
        <v>16350</v>
      </c>
      <c r="R4801" s="47" t="str">
        <f t="shared" ca="1" si="1410"/>
        <v>M4804</v>
      </c>
      <c r="S4801" s="40">
        <f t="shared" ca="1" si="1416"/>
        <v>0</v>
      </c>
      <c r="T4801" s="46">
        <f t="shared" ca="1" si="1417"/>
        <v>56</v>
      </c>
      <c r="X4801" s="74">
        <f t="shared" ca="1" si="1418"/>
        <v>0.2288653994201045</v>
      </c>
      <c r="Y4801" s="75">
        <f t="shared" ca="1" si="1419"/>
        <v>0.2288653994201045</v>
      </c>
      <c r="Z4801" s="74">
        <f t="shared" ca="1" si="1420"/>
        <v>1.2571728114315819</v>
      </c>
      <c r="AA4801" s="76">
        <f t="shared" ca="1" si="1421"/>
        <v>228.8653994201045</v>
      </c>
      <c r="AB4801" s="76">
        <f t="shared" ca="1" si="1422"/>
        <v>1257.172811431582</v>
      </c>
    </row>
    <row r="4802" spans="1:28" x14ac:dyDescent="0.25">
      <c r="A4802" s="2">
        <f t="shared" si="1423"/>
        <v>18</v>
      </c>
      <c r="B4802" s="16">
        <f ca="1">VLOOKUP(A4802,PERIODS!$O$4:$P$33,2,FALSE)</f>
        <v>3.5000000000000003E-2</v>
      </c>
      <c r="C4802" s="15"/>
      <c r="D4802" s="18">
        <v>4788</v>
      </c>
      <c r="E4802" s="34">
        <f t="shared" ca="1" si="1425"/>
        <v>9737.415952566007</v>
      </c>
      <c r="F4802" s="34">
        <f t="shared" ca="1" si="1407"/>
        <v>3500.0000000000005</v>
      </c>
      <c r="G4802" s="69">
        <f t="shared" ca="1" si="1411"/>
        <v>0</v>
      </c>
      <c r="H4802" s="34">
        <f t="shared" ca="1" si="1412"/>
        <v>285.05831401459551</v>
      </c>
      <c r="I4802" s="34">
        <f t="shared" ca="1" si="1413"/>
        <v>3785.0583140145959</v>
      </c>
      <c r="J4802" s="18">
        <f ca="1">SUM(INDIRECT(ADDRESS(ROW(F4802),COLUMN(F4802),4)):INDIRECT(ADDRESS(ROW(F4802)+N$5-1,COLUMN(F4802),4)))</f>
        <v>24500.000000000004</v>
      </c>
      <c r="K4802" s="18">
        <f t="shared" ca="1" si="1414"/>
        <v>0</v>
      </c>
      <c r="L4802" s="18">
        <f t="shared" ca="1" si="1424"/>
        <v>0</v>
      </c>
      <c r="M4802" s="18">
        <f t="shared" ca="1" si="1408"/>
        <v>16350</v>
      </c>
      <c r="N4802" s="34">
        <f t="shared" ca="1" si="1415"/>
        <v>22302.35763855141</v>
      </c>
      <c r="P4802" s="18">
        <f t="shared" ca="1" si="1409"/>
        <v>285.05831401459551</v>
      </c>
      <c r="Q4802" s="47">
        <f ca="1">SUM(L$15:L4802)-SUM(M$15:M4802)</f>
        <v>0</v>
      </c>
      <c r="R4802" s="47" t="str">
        <f t="shared" ca="1" si="1410"/>
        <v>M4805</v>
      </c>
      <c r="S4802" s="40">
        <f t="shared" ca="1" si="1416"/>
        <v>0</v>
      </c>
      <c r="T4802" s="46">
        <f t="shared" ca="1" si="1417"/>
        <v>3</v>
      </c>
      <c r="X4802" s="74">
        <f t="shared" ca="1" si="1418"/>
        <v>0.28505831401459553</v>
      </c>
      <c r="Y4802" s="75">
        <f t="shared" ca="1" si="1419"/>
        <v>0.28505831401459553</v>
      </c>
      <c r="Z4802" s="74">
        <f t="shared" ca="1" si="1420"/>
        <v>1.3298395741447782</v>
      </c>
      <c r="AA4802" s="76">
        <f t="shared" ca="1" si="1421"/>
        <v>285.05831401459551</v>
      </c>
      <c r="AB4802" s="76">
        <f t="shared" ca="1" si="1422"/>
        <v>1329.8395741447782</v>
      </c>
    </row>
    <row r="4803" spans="1:28" x14ac:dyDescent="0.25">
      <c r="A4803" s="2">
        <f t="shared" si="1423"/>
        <v>19</v>
      </c>
      <c r="B4803" s="16">
        <f ca="1">VLOOKUP(A4803,PERIODS!$O$4:$P$33,2,FALSE)</f>
        <v>3.5000000000000003E-2</v>
      </c>
      <c r="C4803" s="15"/>
      <c r="D4803" s="18">
        <v>4789</v>
      </c>
      <c r="E4803" s="34">
        <f t="shared" ca="1" si="1425"/>
        <v>22302.35763855141</v>
      </c>
      <c r="F4803" s="34">
        <f t="shared" ca="1" si="1407"/>
        <v>3500.0000000000005</v>
      </c>
      <c r="G4803" s="69">
        <f t="shared" ca="1" si="1411"/>
        <v>0</v>
      </c>
      <c r="H4803" s="34">
        <f t="shared" ca="1" si="1412"/>
        <v>-411.70568276724873</v>
      </c>
      <c r="I4803" s="34">
        <f t="shared" ca="1" si="1413"/>
        <v>3088.2943172327518</v>
      </c>
      <c r="J4803" s="18">
        <f ca="1">SUM(INDIRECT(ADDRESS(ROW(F4803),COLUMN(F4803),4)):INDIRECT(ADDRESS(ROW(F4803)+N$5-1,COLUMN(F4803),4)))</f>
        <v>24500.000000000004</v>
      </c>
      <c r="K4803" s="18">
        <f t="shared" ca="1" si="1414"/>
        <v>16350</v>
      </c>
      <c r="L4803" s="18">
        <f t="shared" ca="1" si="1424"/>
        <v>16350</v>
      </c>
      <c r="M4803" s="18">
        <f t="shared" ca="1" si="1408"/>
        <v>0</v>
      </c>
      <c r="N4803" s="34">
        <f t="shared" ca="1" si="1415"/>
        <v>19214.063321318659</v>
      </c>
      <c r="P4803" s="18">
        <f t="shared" ca="1" si="1409"/>
        <v>411.70568276724873</v>
      </c>
      <c r="Q4803" s="47">
        <f ca="1">SUM(L$15:L4803)-SUM(M$15:M4803)</f>
        <v>16350</v>
      </c>
      <c r="R4803" s="47" t="str">
        <f t="shared" ca="1" si="1410"/>
        <v>M4806</v>
      </c>
      <c r="S4803" s="40">
        <f t="shared" ca="1" si="1416"/>
        <v>0</v>
      </c>
      <c r="T4803" s="46">
        <f t="shared" ca="1" si="1417"/>
        <v>52</v>
      </c>
      <c r="X4803" s="74">
        <f t="shared" ca="1" si="1418"/>
        <v>-0.41170568276724873</v>
      </c>
      <c r="Y4803" s="75">
        <f t="shared" ca="1" si="1419"/>
        <v>-0.41170568276724873</v>
      </c>
      <c r="Z4803" s="74">
        <f t="shared" ca="1" si="1420"/>
        <v>0.6625192381891849</v>
      </c>
      <c r="AA4803" s="76">
        <f t="shared" ca="1" si="1421"/>
        <v>-411.70568276724873</v>
      </c>
      <c r="AB4803" s="76">
        <f t="shared" ca="1" si="1422"/>
        <v>662.51923818918488</v>
      </c>
    </row>
    <row r="4804" spans="1:28" x14ac:dyDescent="0.25">
      <c r="A4804" s="2">
        <f t="shared" si="1423"/>
        <v>20</v>
      </c>
      <c r="B4804" s="16">
        <f ca="1">VLOOKUP(A4804,PERIODS!$O$4:$P$33,2,FALSE)</f>
        <v>3.5000000000000003E-2</v>
      </c>
      <c r="C4804" s="15"/>
      <c r="D4804" s="18">
        <v>4790</v>
      </c>
      <c r="E4804" s="34">
        <f t="shared" ca="1" si="1425"/>
        <v>19214.063321318659</v>
      </c>
      <c r="F4804" s="34">
        <f t="shared" ca="1" si="1407"/>
        <v>3500.0000000000005</v>
      </c>
      <c r="G4804" s="69">
        <f t="shared" ca="1" si="1411"/>
        <v>0</v>
      </c>
      <c r="H4804" s="34">
        <f t="shared" ca="1" si="1412"/>
        <v>935.25023875560441</v>
      </c>
      <c r="I4804" s="34">
        <f t="shared" ca="1" si="1413"/>
        <v>4435.2502387556051</v>
      </c>
      <c r="J4804" s="18">
        <f ca="1">SUM(INDIRECT(ADDRESS(ROW(F4804),COLUMN(F4804),4)):INDIRECT(ADDRESS(ROW(F4804)+N$5-1,COLUMN(F4804),4)))</f>
        <v>24500.000000000004</v>
      </c>
      <c r="K4804" s="18">
        <f t="shared" ca="1" si="1414"/>
        <v>16350</v>
      </c>
      <c r="L4804" s="18">
        <f t="shared" ca="1" si="1424"/>
        <v>0</v>
      </c>
      <c r="M4804" s="18">
        <f t="shared" ca="1" si="1408"/>
        <v>0</v>
      </c>
      <c r="N4804" s="34">
        <f t="shared" ca="1" si="1415"/>
        <v>14778.813082563054</v>
      </c>
      <c r="P4804" s="18">
        <f t="shared" ca="1" si="1409"/>
        <v>935.25023875560441</v>
      </c>
      <c r="Q4804" s="47">
        <f ca="1">SUM(L$15:L4804)-SUM(M$15:M4804)</f>
        <v>16350</v>
      </c>
      <c r="R4804" s="47" t="str">
        <f t="shared" ca="1" si="1410"/>
        <v>M4807</v>
      </c>
      <c r="S4804" s="40">
        <f t="shared" ca="1" si="1416"/>
        <v>0</v>
      </c>
      <c r="T4804" s="46">
        <f t="shared" ca="1" si="1417"/>
        <v>71</v>
      </c>
      <c r="X4804" s="74">
        <f t="shared" ca="1" si="1418"/>
        <v>0.93525023875560442</v>
      </c>
      <c r="Y4804" s="75">
        <f t="shared" ca="1" si="1419"/>
        <v>0.93525023875560442</v>
      </c>
      <c r="Z4804" s="74">
        <f t="shared" ca="1" si="1420"/>
        <v>2.5478509490241175</v>
      </c>
      <c r="AA4804" s="76">
        <f t="shared" ca="1" si="1421"/>
        <v>935.25023875560441</v>
      </c>
      <c r="AB4804" s="76">
        <f t="shared" ca="1" si="1422"/>
        <v>2547.8509490241177</v>
      </c>
    </row>
    <row r="4805" spans="1:28" x14ac:dyDescent="0.25">
      <c r="A4805" s="2">
        <f t="shared" si="1423"/>
        <v>21</v>
      </c>
      <c r="B4805" s="16">
        <f ca="1">VLOOKUP(A4805,PERIODS!$O$4:$P$33,2,FALSE)</f>
        <v>3.5000000000000003E-2</v>
      </c>
      <c r="C4805" s="15"/>
      <c r="D4805" s="18">
        <v>4791</v>
      </c>
      <c r="E4805" s="34">
        <f t="shared" ca="1" si="1425"/>
        <v>14778.813082563054</v>
      </c>
      <c r="F4805" s="34">
        <f t="shared" ca="1" si="1407"/>
        <v>3500.0000000000005</v>
      </c>
      <c r="G4805" s="69">
        <f t="shared" ca="1" si="1411"/>
        <v>0</v>
      </c>
      <c r="H4805" s="34">
        <f t="shared" ca="1" si="1412"/>
        <v>-120.21645726090171</v>
      </c>
      <c r="I4805" s="34">
        <f t="shared" ca="1" si="1413"/>
        <v>3379.7835427390987</v>
      </c>
      <c r="J4805" s="18">
        <f ca="1">SUM(INDIRECT(ADDRESS(ROW(F4805),COLUMN(F4805),4)):INDIRECT(ADDRESS(ROW(F4805)+N$5-1,COLUMN(F4805),4)))</f>
        <v>24500.000000000004</v>
      </c>
      <c r="K4805" s="18">
        <f t="shared" ca="1" si="1414"/>
        <v>16350</v>
      </c>
      <c r="L4805" s="18">
        <f t="shared" ca="1" si="1424"/>
        <v>0</v>
      </c>
      <c r="M4805" s="18">
        <f t="shared" ca="1" si="1408"/>
        <v>0</v>
      </c>
      <c r="N4805" s="34">
        <f t="shared" ca="1" si="1415"/>
        <v>11399.029539823956</v>
      </c>
      <c r="P4805" s="18">
        <f t="shared" ca="1" si="1409"/>
        <v>120.21645726090171</v>
      </c>
      <c r="Q4805" s="47">
        <f ca="1">SUM(L$15:L4805)-SUM(M$15:M4805)</f>
        <v>16350</v>
      </c>
      <c r="R4805" s="47" t="str">
        <f t="shared" ca="1" si="1410"/>
        <v>M4808</v>
      </c>
      <c r="S4805" s="40">
        <f t="shared" ca="1" si="1416"/>
        <v>0</v>
      </c>
      <c r="T4805" s="46">
        <f t="shared" ca="1" si="1417"/>
        <v>66</v>
      </c>
      <c r="X4805" s="74">
        <f t="shared" ca="1" si="1418"/>
        <v>-0.1202164572609017</v>
      </c>
      <c r="Y4805" s="75">
        <f t="shared" ca="1" si="1419"/>
        <v>-0.1202164572609017</v>
      </c>
      <c r="Z4805" s="74">
        <f t="shared" ca="1" si="1420"/>
        <v>0.8867284771250612</v>
      </c>
      <c r="AA4805" s="76">
        <f t="shared" ca="1" si="1421"/>
        <v>-120.21645726090171</v>
      </c>
      <c r="AB4805" s="76">
        <f t="shared" ca="1" si="1422"/>
        <v>886.7284771250612</v>
      </c>
    </row>
    <row r="4806" spans="1:28" x14ac:dyDescent="0.25">
      <c r="A4806" s="2">
        <f t="shared" si="1423"/>
        <v>22</v>
      </c>
      <c r="B4806" s="16">
        <f ca="1">VLOOKUP(A4806,PERIODS!$O$4:$P$33,2,FALSE)</f>
        <v>3.5000000000000003E-2</v>
      </c>
      <c r="C4806" s="15"/>
      <c r="D4806" s="18">
        <v>4792</v>
      </c>
      <c r="E4806" s="34">
        <f t="shared" ca="1" si="1425"/>
        <v>11399.029539823956</v>
      </c>
      <c r="F4806" s="34">
        <f t="shared" ca="1" si="1407"/>
        <v>3500.0000000000005</v>
      </c>
      <c r="G4806" s="69">
        <f t="shared" ca="1" si="1411"/>
        <v>0</v>
      </c>
      <c r="H4806" s="34">
        <f t="shared" ca="1" si="1412"/>
        <v>-530.78375840427498</v>
      </c>
      <c r="I4806" s="34">
        <f t="shared" ca="1" si="1413"/>
        <v>2969.2162415957255</v>
      </c>
      <c r="J4806" s="18">
        <f ca="1">SUM(INDIRECT(ADDRESS(ROW(F4806),COLUMN(F4806),4)):INDIRECT(ADDRESS(ROW(F4806)+N$5-1,COLUMN(F4806),4)))</f>
        <v>25000.000000000004</v>
      </c>
      <c r="K4806" s="18">
        <f t="shared" ca="1" si="1414"/>
        <v>0</v>
      </c>
      <c r="L4806" s="18">
        <f t="shared" ca="1" si="1424"/>
        <v>0</v>
      </c>
      <c r="M4806" s="18">
        <f t="shared" ca="1" si="1408"/>
        <v>16350</v>
      </c>
      <c r="N4806" s="34">
        <f t="shared" ca="1" si="1415"/>
        <v>24779.81329822823</v>
      </c>
      <c r="P4806" s="18">
        <f t="shared" ca="1" si="1409"/>
        <v>530.78375840427498</v>
      </c>
      <c r="Q4806" s="47">
        <f ca="1">SUM(L$15:L4806)-SUM(M$15:M4806)</f>
        <v>0</v>
      </c>
      <c r="R4806" s="47" t="str">
        <f t="shared" ca="1" si="1410"/>
        <v>M4809</v>
      </c>
      <c r="S4806" s="40">
        <f t="shared" ca="1" si="1416"/>
        <v>0</v>
      </c>
      <c r="T4806" s="46">
        <f t="shared" ca="1" si="1417"/>
        <v>53</v>
      </c>
      <c r="X4806" s="74">
        <f t="shared" ca="1" si="1418"/>
        <v>-0.53078375840427494</v>
      </c>
      <c r="Y4806" s="75">
        <f t="shared" ca="1" si="1419"/>
        <v>-0.53078375840427494</v>
      </c>
      <c r="Z4806" s="74">
        <f t="shared" ca="1" si="1420"/>
        <v>0.58814382632266793</v>
      </c>
      <c r="AA4806" s="76">
        <f t="shared" ca="1" si="1421"/>
        <v>-530.78375840427498</v>
      </c>
      <c r="AB4806" s="76">
        <f t="shared" ca="1" si="1422"/>
        <v>588.14382632266791</v>
      </c>
    </row>
    <row r="4807" spans="1:28" x14ac:dyDescent="0.25">
      <c r="A4807" s="2">
        <f t="shared" si="1423"/>
        <v>23</v>
      </c>
      <c r="B4807" s="16">
        <f ca="1">VLOOKUP(A4807,PERIODS!$O$4:$P$33,2,FALSE)</f>
        <v>3.5000000000000003E-2</v>
      </c>
      <c r="C4807" s="15"/>
      <c r="D4807" s="18">
        <v>4793</v>
      </c>
      <c r="E4807" s="34">
        <f t="shared" ca="1" si="1425"/>
        <v>24779.81329822823</v>
      </c>
      <c r="F4807" s="34">
        <f t="shared" ca="1" si="1407"/>
        <v>3500.0000000000005</v>
      </c>
      <c r="G4807" s="69">
        <f t="shared" ca="1" si="1411"/>
        <v>0</v>
      </c>
      <c r="H4807" s="34">
        <f t="shared" ca="1" si="1412"/>
        <v>-1186.4731133126077</v>
      </c>
      <c r="I4807" s="34">
        <f t="shared" ca="1" si="1413"/>
        <v>2313.526886687393</v>
      </c>
      <c r="J4807" s="18">
        <f ca="1">SUM(INDIRECT(ADDRESS(ROW(F4807),COLUMN(F4807),4)):INDIRECT(ADDRESS(ROW(F4807)+N$5-1,COLUMN(F4807),4)))</f>
        <v>25500.000000000004</v>
      </c>
      <c r="K4807" s="18">
        <f t="shared" ca="1" si="1414"/>
        <v>16350</v>
      </c>
      <c r="L4807" s="18">
        <f t="shared" ca="1" si="1424"/>
        <v>16350</v>
      </c>
      <c r="M4807" s="18">
        <f t="shared" ca="1" si="1408"/>
        <v>0</v>
      </c>
      <c r="N4807" s="34">
        <f t="shared" ca="1" si="1415"/>
        <v>22466.286411540837</v>
      </c>
      <c r="P4807" s="18">
        <f t="shared" ca="1" si="1409"/>
        <v>1186.4731133126077</v>
      </c>
      <c r="Q4807" s="47">
        <f ca="1">SUM(L$15:L4807)-SUM(M$15:M4807)</f>
        <v>16350</v>
      </c>
      <c r="R4807" s="47" t="str">
        <f t="shared" ca="1" si="1410"/>
        <v>M4810</v>
      </c>
      <c r="S4807" s="40">
        <f t="shared" ca="1" si="1416"/>
        <v>0</v>
      </c>
      <c r="T4807" s="46">
        <f t="shared" ca="1" si="1417"/>
        <v>38</v>
      </c>
      <c r="X4807" s="74">
        <f t="shared" ca="1" si="1418"/>
        <v>-1.1864731133126076</v>
      </c>
      <c r="Y4807" s="75">
        <f t="shared" ca="1" si="1419"/>
        <v>-1.1864731133126076</v>
      </c>
      <c r="Z4807" s="74">
        <f t="shared" ca="1" si="1420"/>
        <v>0.30529611231278436</v>
      </c>
      <c r="AA4807" s="76">
        <f t="shared" ca="1" si="1421"/>
        <v>-1186.4731133126077</v>
      </c>
      <c r="AB4807" s="76">
        <f t="shared" ca="1" si="1422"/>
        <v>305.29611231278437</v>
      </c>
    </row>
    <row r="4808" spans="1:28" x14ac:dyDescent="0.25">
      <c r="A4808" s="2">
        <f t="shared" si="1423"/>
        <v>24</v>
      </c>
      <c r="B4808" s="16">
        <f ca="1">VLOOKUP(A4808,PERIODS!$O$4:$P$33,2,FALSE)</f>
        <v>3.5000000000000003E-2</v>
      </c>
      <c r="C4808" s="15"/>
      <c r="D4808" s="18">
        <v>4794</v>
      </c>
      <c r="E4808" s="34">
        <f t="shared" ca="1" si="1425"/>
        <v>22466.286411540837</v>
      </c>
      <c r="F4808" s="34">
        <f t="shared" ca="1" si="1407"/>
        <v>3500.0000000000005</v>
      </c>
      <c r="G4808" s="69">
        <f t="shared" ca="1" si="1411"/>
        <v>0</v>
      </c>
      <c r="H4808" s="34">
        <f t="shared" ca="1" si="1412"/>
        <v>111.44569981097249</v>
      </c>
      <c r="I4808" s="34">
        <f t="shared" ca="1" si="1413"/>
        <v>3611.4456998109731</v>
      </c>
      <c r="J4808" s="18">
        <f ca="1">SUM(INDIRECT(ADDRESS(ROW(F4808),COLUMN(F4808),4)):INDIRECT(ADDRESS(ROW(F4808)+N$5-1,COLUMN(F4808),4)))</f>
        <v>26000</v>
      </c>
      <c r="K4808" s="18">
        <f t="shared" ca="1" si="1414"/>
        <v>16350</v>
      </c>
      <c r="L4808" s="18">
        <f t="shared" ca="1" si="1424"/>
        <v>0</v>
      </c>
      <c r="M4808" s="18">
        <f t="shared" ca="1" si="1408"/>
        <v>0</v>
      </c>
      <c r="N4808" s="34">
        <f t="shared" ca="1" si="1415"/>
        <v>18854.840711729863</v>
      </c>
      <c r="P4808" s="18">
        <f t="shared" ca="1" si="1409"/>
        <v>111.44569981097249</v>
      </c>
      <c r="Q4808" s="47">
        <f ca="1">SUM(L$15:L4808)-SUM(M$15:M4808)</f>
        <v>16350</v>
      </c>
      <c r="R4808" s="47" t="str">
        <f t="shared" ca="1" si="1410"/>
        <v>M4811</v>
      </c>
      <c r="S4808" s="40">
        <f t="shared" ca="1" si="1416"/>
        <v>0</v>
      </c>
      <c r="T4808" s="46">
        <f t="shared" ca="1" si="1417"/>
        <v>68</v>
      </c>
      <c r="X4808" s="74">
        <f t="shared" ca="1" si="1418"/>
        <v>0.11144569981097248</v>
      </c>
      <c r="Y4808" s="75">
        <f t="shared" ca="1" si="1419"/>
        <v>0.11144569981097248</v>
      </c>
      <c r="Z4808" s="74">
        <f t="shared" ca="1" si="1420"/>
        <v>1.1178930405540266</v>
      </c>
      <c r="AA4808" s="76">
        <f t="shared" ca="1" si="1421"/>
        <v>111.44569981097249</v>
      </c>
      <c r="AB4808" s="76">
        <f t="shared" ca="1" si="1422"/>
        <v>1117.8930405540266</v>
      </c>
    </row>
    <row r="4809" spans="1:28" x14ac:dyDescent="0.25">
      <c r="A4809" s="2">
        <f t="shared" si="1423"/>
        <v>25</v>
      </c>
      <c r="B4809" s="16">
        <f ca="1">VLOOKUP(A4809,PERIODS!$O$4:$P$33,2,FALSE)</f>
        <v>3.5000000000000003E-2</v>
      </c>
      <c r="C4809" s="15"/>
      <c r="D4809" s="18">
        <v>4795</v>
      </c>
      <c r="E4809" s="34">
        <f t="shared" ca="1" si="1425"/>
        <v>18854.840711729863</v>
      </c>
      <c r="F4809" s="34">
        <f t="shared" ca="1" si="1407"/>
        <v>3500.0000000000005</v>
      </c>
      <c r="G4809" s="69">
        <f t="shared" ca="1" si="1411"/>
        <v>0</v>
      </c>
      <c r="H4809" s="34">
        <f t="shared" ca="1" si="1412"/>
        <v>-783.21043141095822</v>
      </c>
      <c r="I4809" s="34">
        <f t="shared" ca="1" si="1413"/>
        <v>2716.7895685890421</v>
      </c>
      <c r="J4809" s="18">
        <f ca="1">SUM(INDIRECT(ADDRESS(ROW(F4809),COLUMN(F4809),4)):INDIRECT(ADDRESS(ROW(F4809)+N$5-1,COLUMN(F4809),4)))</f>
        <v>24900</v>
      </c>
      <c r="K4809" s="18">
        <f t="shared" ca="1" si="1414"/>
        <v>16350</v>
      </c>
      <c r="L4809" s="18">
        <f t="shared" ca="1" si="1424"/>
        <v>0</v>
      </c>
      <c r="M4809" s="18">
        <f t="shared" ca="1" si="1408"/>
        <v>0</v>
      </c>
      <c r="N4809" s="34">
        <f t="shared" ca="1" si="1415"/>
        <v>16138.051143140821</v>
      </c>
      <c r="P4809" s="18">
        <f t="shared" ca="1" si="1409"/>
        <v>783.21043141095822</v>
      </c>
      <c r="Q4809" s="47">
        <f ca="1">SUM(L$15:L4809)-SUM(M$15:M4809)</f>
        <v>16350</v>
      </c>
      <c r="R4809" s="47" t="str">
        <f t="shared" ca="1" si="1410"/>
        <v>M4812</v>
      </c>
      <c r="S4809" s="40">
        <f t="shared" ca="1" si="1416"/>
        <v>0</v>
      </c>
      <c r="T4809" s="46">
        <f t="shared" ca="1" si="1417"/>
        <v>58</v>
      </c>
      <c r="X4809" s="74">
        <f t="shared" ca="1" si="1418"/>
        <v>-0.78321043141095825</v>
      </c>
      <c r="Y4809" s="75">
        <f t="shared" ca="1" si="1419"/>
        <v>-0.78321043141095825</v>
      </c>
      <c r="Z4809" s="74">
        <f t="shared" ca="1" si="1420"/>
        <v>0.45693669008706128</v>
      </c>
      <c r="AA4809" s="76">
        <f t="shared" ca="1" si="1421"/>
        <v>-783.21043141095822</v>
      </c>
      <c r="AB4809" s="76">
        <f t="shared" ca="1" si="1422"/>
        <v>456.93669008706127</v>
      </c>
    </row>
    <row r="4810" spans="1:28" x14ac:dyDescent="0.25">
      <c r="A4810" s="2">
        <f t="shared" si="1423"/>
        <v>26</v>
      </c>
      <c r="B4810" s="16">
        <f ca="1">VLOOKUP(A4810,PERIODS!$O$4:$P$33,2,FALSE)</f>
        <v>3.5000000000000003E-2</v>
      </c>
      <c r="C4810" s="15"/>
      <c r="D4810" s="18">
        <v>4796</v>
      </c>
      <c r="E4810" s="34">
        <f t="shared" ca="1" si="1425"/>
        <v>16138.051143140821</v>
      </c>
      <c r="F4810" s="34">
        <f t="shared" ca="1" si="1407"/>
        <v>3500.0000000000005</v>
      </c>
      <c r="G4810" s="69">
        <f t="shared" ca="1" si="1411"/>
        <v>0</v>
      </c>
      <c r="H4810" s="34">
        <f t="shared" ca="1" si="1412"/>
        <v>496.09902815045052</v>
      </c>
      <c r="I4810" s="34">
        <f t="shared" ca="1" si="1413"/>
        <v>3996.099028150451</v>
      </c>
      <c r="J4810" s="18">
        <f ca="1">SUM(INDIRECT(ADDRESS(ROW(F4810),COLUMN(F4810),4)):INDIRECT(ADDRESS(ROW(F4810)+N$5-1,COLUMN(F4810),4)))</f>
        <v>23900</v>
      </c>
      <c r="K4810" s="18">
        <f t="shared" ca="1" si="1414"/>
        <v>0</v>
      </c>
      <c r="L4810" s="18">
        <f t="shared" ca="1" si="1424"/>
        <v>0</v>
      </c>
      <c r="M4810" s="18">
        <f t="shared" ca="1" si="1408"/>
        <v>16350</v>
      </c>
      <c r="N4810" s="34">
        <f t="shared" ca="1" si="1415"/>
        <v>28491.95211499037</v>
      </c>
      <c r="P4810" s="18">
        <f t="shared" ca="1" si="1409"/>
        <v>496.09902815045052</v>
      </c>
      <c r="Q4810" s="47">
        <f ca="1">SUM(L$15:L4810)-SUM(M$15:M4810)</f>
        <v>0</v>
      </c>
      <c r="R4810" s="47" t="str">
        <f t="shared" ca="1" si="1410"/>
        <v>M4813</v>
      </c>
      <c r="S4810" s="40">
        <f t="shared" ca="1" si="1416"/>
        <v>0</v>
      </c>
      <c r="T4810" s="46">
        <f t="shared" ca="1" si="1417"/>
        <v>84</v>
      </c>
      <c r="X4810" s="74">
        <f t="shared" ca="1" si="1418"/>
        <v>0.49609902815045054</v>
      </c>
      <c r="Y4810" s="75">
        <f t="shared" ca="1" si="1419"/>
        <v>0.49609902815045054</v>
      </c>
      <c r="Z4810" s="74">
        <f t="shared" ca="1" si="1420"/>
        <v>1.6423021839140455</v>
      </c>
      <c r="AA4810" s="76">
        <f t="shared" ca="1" si="1421"/>
        <v>496.09902815045052</v>
      </c>
      <c r="AB4810" s="76">
        <f t="shared" ca="1" si="1422"/>
        <v>1642.3021839140454</v>
      </c>
    </row>
    <row r="4811" spans="1:28" x14ac:dyDescent="0.25">
      <c r="A4811" s="2">
        <f t="shared" si="1423"/>
        <v>27</v>
      </c>
      <c r="B4811" s="16">
        <f ca="1">VLOOKUP(A4811,PERIODS!$O$4:$P$33,2,FALSE)</f>
        <v>3.5000000000000003E-2</v>
      </c>
      <c r="C4811" s="15"/>
      <c r="D4811" s="18">
        <v>4797</v>
      </c>
      <c r="E4811" s="34">
        <f t="shared" ca="1" si="1425"/>
        <v>28491.95211499037</v>
      </c>
      <c r="F4811" s="34">
        <f t="shared" ca="1" si="1407"/>
        <v>3500.0000000000005</v>
      </c>
      <c r="G4811" s="69">
        <f t="shared" ca="1" si="1411"/>
        <v>0</v>
      </c>
      <c r="H4811" s="34">
        <f t="shared" ca="1" si="1412"/>
        <v>-340.55488435471904</v>
      </c>
      <c r="I4811" s="34">
        <f t="shared" ca="1" si="1413"/>
        <v>3159.4451156452815</v>
      </c>
      <c r="J4811" s="18">
        <f ca="1">SUM(INDIRECT(ADDRESS(ROW(F4811),COLUMN(F4811),4)):INDIRECT(ADDRESS(ROW(F4811)+N$5-1,COLUMN(F4811),4)))</f>
        <v>22900</v>
      </c>
      <c r="K4811" s="18">
        <f t="shared" ca="1" si="1414"/>
        <v>0</v>
      </c>
      <c r="L4811" s="18">
        <f t="shared" ca="1" si="1424"/>
        <v>0</v>
      </c>
      <c r="M4811" s="18">
        <f t="shared" ca="1" si="1408"/>
        <v>0</v>
      </c>
      <c r="N4811" s="34">
        <f t="shared" ca="1" si="1415"/>
        <v>25332.506999345089</v>
      </c>
      <c r="P4811" s="18">
        <f t="shared" ca="1" si="1409"/>
        <v>340.55488435471904</v>
      </c>
      <c r="Q4811" s="47">
        <f ca="1">SUM(L$15:L4811)-SUM(M$15:M4811)</f>
        <v>0</v>
      </c>
      <c r="R4811" s="47" t="str">
        <f t="shared" ca="1" si="1410"/>
        <v>M4814</v>
      </c>
      <c r="S4811" s="40">
        <f t="shared" ca="1" si="1416"/>
        <v>0</v>
      </c>
      <c r="T4811" s="46">
        <f t="shared" ca="1" si="1417"/>
        <v>71</v>
      </c>
      <c r="X4811" s="74">
        <f t="shared" ca="1" si="1418"/>
        <v>-0.34055488435471903</v>
      </c>
      <c r="Y4811" s="75">
        <f t="shared" ca="1" si="1419"/>
        <v>-0.34055488435471903</v>
      </c>
      <c r="Z4811" s="74">
        <f t="shared" ca="1" si="1420"/>
        <v>0.71137548210193891</v>
      </c>
      <c r="AA4811" s="76">
        <f t="shared" ca="1" si="1421"/>
        <v>-340.55488435471904</v>
      </c>
      <c r="AB4811" s="76">
        <f t="shared" ca="1" si="1422"/>
        <v>711.37548210193893</v>
      </c>
    </row>
    <row r="4812" spans="1:28" x14ac:dyDescent="0.25">
      <c r="A4812" s="2">
        <f t="shared" si="1423"/>
        <v>28</v>
      </c>
      <c r="B4812" s="16">
        <f ca="1">VLOOKUP(A4812,PERIODS!$O$4:$P$33,2,FALSE)</f>
        <v>0.04</v>
      </c>
      <c r="C4812" s="15"/>
      <c r="D4812" s="18">
        <v>4798</v>
      </c>
      <c r="E4812" s="34">
        <f t="shared" ca="1" si="1425"/>
        <v>25332.506999345089</v>
      </c>
      <c r="F4812" s="34">
        <f t="shared" ca="1" si="1407"/>
        <v>4000</v>
      </c>
      <c r="G4812" s="69">
        <f t="shared" ca="1" si="1411"/>
        <v>0</v>
      </c>
      <c r="H4812" s="34">
        <f t="shared" ca="1" si="1412"/>
        <v>816.79852215015796</v>
      </c>
      <c r="I4812" s="34">
        <f t="shared" ca="1" si="1413"/>
        <v>4816.7985221501576</v>
      </c>
      <c r="J4812" s="18">
        <f ca="1">SUM(INDIRECT(ADDRESS(ROW(F4812),COLUMN(F4812),4)):INDIRECT(ADDRESS(ROW(F4812)+N$5-1,COLUMN(F4812),4)))</f>
        <v>21900</v>
      </c>
      <c r="K4812" s="18">
        <f t="shared" ca="1" si="1414"/>
        <v>0</v>
      </c>
      <c r="L4812" s="18">
        <f t="shared" ca="1" si="1424"/>
        <v>0</v>
      </c>
      <c r="M4812" s="18">
        <f t="shared" ca="1" si="1408"/>
        <v>0</v>
      </c>
      <c r="N4812" s="34">
        <f t="shared" ca="1" si="1415"/>
        <v>20515.70847719493</v>
      </c>
      <c r="P4812" s="18">
        <f t="shared" ca="1" si="1409"/>
        <v>816.79852215015796</v>
      </c>
      <c r="Q4812" s="47">
        <f ca="1">SUM(L$15:L4812)-SUM(M$15:M4812)</f>
        <v>0</v>
      </c>
      <c r="R4812" s="47" t="str">
        <f t="shared" ca="1" si="1410"/>
        <v>M4815</v>
      </c>
      <c r="S4812" s="40">
        <f t="shared" ca="1" si="1416"/>
        <v>0</v>
      </c>
      <c r="T4812" s="46">
        <f t="shared" ca="1" si="1417"/>
        <v>87</v>
      </c>
      <c r="X4812" s="74">
        <f t="shared" ca="1" si="1418"/>
        <v>0.81679852215015791</v>
      </c>
      <c r="Y4812" s="75">
        <f t="shared" ca="1" si="1419"/>
        <v>0.81679852215015791</v>
      </c>
      <c r="Z4812" s="74">
        <f t="shared" ca="1" si="1420"/>
        <v>2.2632425058863759</v>
      </c>
      <c r="AA4812" s="76">
        <f t="shared" ca="1" si="1421"/>
        <v>816.79852215015796</v>
      </c>
      <c r="AB4812" s="76">
        <f t="shared" ca="1" si="1422"/>
        <v>2263.242505886376</v>
      </c>
    </row>
    <row r="4813" spans="1:28" x14ac:dyDescent="0.25">
      <c r="A4813" s="2">
        <f t="shared" si="1423"/>
        <v>29</v>
      </c>
      <c r="B4813" s="16">
        <f ca="1">VLOOKUP(A4813,PERIODS!$O$4:$P$33,2,FALSE)</f>
        <v>0.04</v>
      </c>
      <c r="C4813" s="15"/>
      <c r="D4813" s="18">
        <v>4799</v>
      </c>
      <c r="E4813" s="34">
        <f t="shared" ca="1" si="1425"/>
        <v>20515.70847719493</v>
      </c>
      <c r="F4813" s="34">
        <f t="shared" ca="1" si="1407"/>
        <v>4000</v>
      </c>
      <c r="G4813" s="69">
        <f t="shared" ca="1" si="1411"/>
        <v>0</v>
      </c>
      <c r="H4813" s="34">
        <f t="shared" ca="1" si="1412"/>
        <v>1632.5612339512793</v>
      </c>
      <c r="I4813" s="34">
        <f t="shared" ca="1" si="1413"/>
        <v>5632.5612339512791</v>
      </c>
      <c r="J4813" s="18">
        <f ca="1">SUM(INDIRECT(ADDRESS(ROW(F4813),COLUMN(F4813),4)):INDIRECT(ADDRESS(ROW(F4813)+N$5-1,COLUMN(F4813),4)))</f>
        <v>21200</v>
      </c>
      <c r="K4813" s="18">
        <f t="shared" ca="1" si="1414"/>
        <v>16350</v>
      </c>
      <c r="L4813" s="18">
        <f t="shared" ca="1" si="1424"/>
        <v>16350</v>
      </c>
      <c r="M4813" s="18">
        <f t="shared" ca="1" si="1408"/>
        <v>0</v>
      </c>
      <c r="N4813" s="34">
        <f t="shared" ca="1" si="1415"/>
        <v>14883.147243243651</v>
      </c>
      <c r="P4813" s="18">
        <f t="shared" ca="1" si="1409"/>
        <v>1632.5612339512793</v>
      </c>
      <c r="Q4813" s="47">
        <f ca="1">SUM(L$15:L4813)-SUM(M$15:M4813)</f>
        <v>16350</v>
      </c>
      <c r="R4813" s="47" t="str">
        <f t="shared" ca="1" si="1410"/>
        <v>M4816</v>
      </c>
      <c r="S4813" s="40">
        <f t="shared" ca="1" si="1416"/>
        <v>0</v>
      </c>
      <c r="T4813" s="46">
        <f t="shared" ca="1" si="1417"/>
        <v>75</v>
      </c>
      <c r="X4813" s="74">
        <f t="shared" ca="1" si="1418"/>
        <v>1.6325612339512794</v>
      </c>
      <c r="Y4813" s="75">
        <f t="shared" ca="1" si="1419"/>
        <v>1.6325612339512794</v>
      </c>
      <c r="Z4813" s="74">
        <f t="shared" ca="1" si="1420"/>
        <v>5.1169636905534608</v>
      </c>
      <c r="AA4813" s="76">
        <f t="shared" ca="1" si="1421"/>
        <v>1632.5612339512793</v>
      </c>
      <c r="AB4813" s="76">
        <f t="shared" ca="1" si="1422"/>
        <v>5116.9636905534608</v>
      </c>
    </row>
    <row r="4814" spans="1:28" x14ac:dyDescent="0.25">
      <c r="A4814" s="2">
        <f t="shared" si="1423"/>
        <v>30</v>
      </c>
      <c r="B4814" s="16">
        <f ca="1">VLOOKUP(A4814,PERIODS!$O$4:$P$33,2,FALSE)</f>
        <v>0.04</v>
      </c>
      <c r="C4814" s="15"/>
      <c r="D4814" s="18">
        <v>4800</v>
      </c>
      <c r="E4814" s="34">
        <f t="shared" ca="1" si="1425"/>
        <v>14883.147243243651</v>
      </c>
      <c r="F4814" s="34">
        <f t="shared" ca="1" si="1407"/>
        <v>4000</v>
      </c>
      <c r="G4814" s="69">
        <f t="shared" ca="1" si="1411"/>
        <v>0</v>
      </c>
      <c r="H4814" s="34">
        <f t="shared" ca="1" si="1412"/>
        <v>444.55490938756873</v>
      </c>
      <c r="I4814" s="34">
        <f t="shared" ca="1" si="1413"/>
        <v>4444.5549093875688</v>
      </c>
      <c r="J4814" s="18">
        <f ca="1">SUM(INDIRECT(ADDRESS(ROW(F4814),COLUMN(F4814),4)):INDIRECT(ADDRESS(ROW(F4814)+N$5-1,COLUMN(F4814),4)))</f>
        <v>20500</v>
      </c>
      <c r="K4814" s="18">
        <f t="shared" ca="1" si="1414"/>
        <v>16350</v>
      </c>
      <c r="L4814" s="18">
        <f t="shared" ca="1" si="1424"/>
        <v>0</v>
      </c>
      <c r="M4814" s="18">
        <f t="shared" ca="1" si="1408"/>
        <v>0</v>
      </c>
      <c r="N4814" s="34">
        <f t="shared" ca="1" si="1415"/>
        <v>10438.592333856082</v>
      </c>
      <c r="P4814" s="18">
        <f t="shared" ca="1" si="1409"/>
        <v>444.55490938756873</v>
      </c>
      <c r="Q4814" s="47">
        <f ca="1">SUM(L$15:L4814)-SUM(M$15:M4814)</f>
        <v>16350</v>
      </c>
      <c r="R4814" s="47" t="str">
        <f t="shared" ca="1" si="1410"/>
        <v>M4817</v>
      </c>
      <c r="S4814" s="40">
        <f t="shared" ca="1" si="1416"/>
        <v>0</v>
      </c>
      <c r="T4814" s="46">
        <f t="shared" ca="1" si="1417"/>
        <v>86</v>
      </c>
      <c r="X4814" s="74">
        <f t="shared" ca="1" si="1418"/>
        <v>0.44455490938756875</v>
      </c>
      <c r="Y4814" s="75">
        <f t="shared" ca="1" si="1419"/>
        <v>0.44455490938756875</v>
      </c>
      <c r="Z4814" s="74">
        <f t="shared" ca="1" si="1420"/>
        <v>1.5597957908437452</v>
      </c>
      <c r="AA4814" s="76">
        <f t="shared" ca="1" si="1421"/>
        <v>444.55490938756873</v>
      </c>
      <c r="AB4814" s="76">
        <f t="shared" ca="1" si="1422"/>
        <v>1559.7957908437452</v>
      </c>
    </row>
    <row r="4815" spans="1:28" x14ac:dyDescent="0.25">
      <c r="A4815" s="2">
        <f t="shared" si="1423"/>
        <v>1</v>
      </c>
      <c r="B4815" s="16">
        <f ca="1">VLOOKUP(A4815,PERIODS!$O$4:$P$33,2,FALSE)</f>
        <v>2.4E-2</v>
      </c>
      <c r="C4815" s="15"/>
      <c r="D4815" s="18">
        <v>4801</v>
      </c>
      <c r="E4815" s="34">
        <f t="shared" ca="1" si="1425"/>
        <v>10438.592333856082</v>
      </c>
      <c r="F4815" s="34">
        <f t="shared" ref="F4815:F4878" ca="1" si="1426">F$2*B4815</f>
        <v>2400</v>
      </c>
      <c r="G4815" s="69">
        <f t="shared" ca="1" si="1411"/>
        <v>0</v>
      </c>
      <c r="H4815" s="34">
        <f t="shared" ca="1" si="1412"/>
        <v>604.58353889219165</v>
      </c>
      <c r="I4815" s="34">
        <f t="shared" ca="1" si="1413"/>
        <v>3004.5835388921914</v>
      </c>
      <c r="J4815" s="18">
        <f ca="1">SUM(INDIRECT(ADDRESS(ROW(F4815),COLUMN(F4815),4)):INDIRECT(ADDRESS(ROW(F4815)+N$5-1,COLUMN(F4815),4)))</f>
        <v>19800</v>
      </c>
      <c r="K4815" s="18">
        <f t="shared" ca="1" si="1414"/>
        <v>16350</v>
      </c>
      <c r="L4815" s="18">
        <f t="shared" ca="1" si="1424"/>
        <v>0</v>
      </c>
      <c r="M4815" s="18">
        <f t="shared" ref="M4815:M4878" ca="1" si="1427">SUMIF($R$15:$R$8014,ADDRESS(ROW(M4815),COLUMN(M4815),4),$L$15:$L$8014)</f>
        <v>0</v>
      </c>
      <c r="N4815" s="34">
        <f t="shared" ca="1" si="1415"/>
        <v>7434.008794963891</v>
      </c>
      <c r="P4815" s="18">
        <f t="shared" ref="P4815:P4878" ca="1" si="1428">ABS(H4815)</f>
        <v>604.58353889219165</v>
      </c>
      <c r="Q4815" s="47">
        <f ca="1">SUM(L$15:L4815)-SUM(M$15:M4815)</f>
        <v>16350</v>
      </c>
      <c r="R4815" s="47" t="str">
        <f t="shared" ref="R4815:R4878" ca="1" si="1429">ADDRESS(ROW(M4815)+$N$3+RANDBETWEEN(-$N$4,$N$4),COLUMN(M4815),4)</f>
        <v>M4818</v>
      </c>
      <c r="S4815" s="40">
        <f t="shared" ca="1" si="1416"/>
        <v>0</v>
      </c>
      <c r="T4815" s="46">
        <f t="shared" ca="1" si="1417"/>
        <v>57</v>
      </c>
      <c r="X4815" s="74">
        <f t="shared" ca="1" si="1418"/>
        <v>0.60458353889219163</v>
      </c>
      <c r="Y4815" s="75">
        <f t="shared" ca="1" si="1419"/>
        <v>0.60458353889219163</v>
      </c>
      <c r="Z4815" s="74">
        <f t="shared" ca="1" si="1420"/>
        <v>1.8304897223461991</v>
      </c>
      <c r="AA4815" s="76">
        <f t="shared" ca="1" si="1421"/>
        <v>604.58353889219165</v>
      </c>
      <c r="AB4815" s="76">
        <f t="shared" ca="1" si="1422"/>
        <v>1830.4897223461992</v>
      </c>
    </row>
    <row r="4816" spans="1:28" x14ac:dyDescent="0.25">
      <c r="A4816" s="2">
        <f t="shared" si="1423"/>
        <v>2</v>
      </c>
      <c r="B4816" s="16">
        <f ca="1">VLOOKUP(A4816,PERIODS!$O$4:$P$33,2,FALSE)</f>
        <v>2.5000000000000001E-2</v>
      </c>
      <c r="C4816" s="15"/>
      <c r="D4816" s="18">
        <v>4802</v>
      </c>
      <c r="E4816" s="34">
        <f t="shared" ca="1" si="1425"/>
        <v>7434.008794963891</v>
      </c>
      <c r="F4816" s="34">
        <f t="shared" ca="1" si="1426"/>
        <v>2500</v>
      </c>
      <c r="G4816" s="69">
        <f t="shared" ref="G4816:G4879" ca="1" si="1430">((2*RAND()*$F$5)-$F$5)*E4816</f>
        <v>0</v>
      </c>
      <c r="H4816" s="34">
        <f t="shared" ref="H4816:H4879" ca="1" si="1431">IF($S$3="NORM",AA4816,IF($S$3="LOGNORM",AB4816,0))</f>
        <v>528.19779780135093</v>
      </c>
      <c r="I4816" s="34">
        <f t="shared" ref="I4816:I4879" ca="1" si="1432">IF(F4816+H4816&lt;0,0,F4816+H4816)</f>
        <v>3028.197797801351</v>
      </c>
      <c r="J4816" s="18">
        <f ca="1">SUM(INDIRECT(ADDRESS(ROW(F4816),COLUMN(F4816),4)):INDIRECT(ADDRESS(ROW(F4816)+N$5-1,COLUMN(F4816),4)))</f>
        <v>20700</v>
      </c>
      <c r="K4816" s="18">
        <f t="shared" ref="K4816:K4879" ca="1" si="1433">Q4816</f>
        <v>0</v>
      </c>
      <c r="L4816" s="18">
        <f t="shared" ca="1" si="1424"/>
        <v>0</v>
      </c>
      <c r="M4816" s="18">
        <f t="shared" ca="1" si="1427"/>
        <v>16350</v>
      </c>
      <c r="N4816" s="34">
        <f t="shared" ref="N4816:N4879" ca="1" si="1434">E4816+G4816-I4816+M4816-S4816</f>
        <v>20755.810997162538</v>
      </c>
      <c r="P4816" s="18">
        <f t="shared" ca="1" si="1428"/>
        <v>528.19779780135093</v>
      </c>
      <c r="Q4816" s="47">
        <f ca="1">SUM(L$15:L4816)-SUM(M$15:M4816)</f>
        <v>0</v>
      </c>
      <c r="R4816" s="47" t="str">
        <f t="shared" ca="1" si="1429"/>
        <v>M4819</v>
      </c>
      <c r="S4816" s="40">
        <f t="shared" ref="S4816:S4879" ca="1" si="1435">IF(T4816&gt;N$6*100,M4816,0)</f>
        <v>0</v>
      </c>
      <c r="T4816" s="46">
        <f t="shared" ref="T4816:T4879" ca="1" si="1436">RANDBETWEEN(0,100)</f>
        <v>69</v>
      </c>
      <c r="X4816" s="74">
        <f t="shared" ref="X4816:X4879" ca="1" si="1437">NORMINV(RAND(),0,1)</f>
        <v>0.5281977978013509</v>
      </c>
      <c r="Y4816" s="75">
        <f t="shared" ref="Y4816:Y4879" ca="1" si="1438">IF(AND(X4816&gt;$F$6,$F$6&gt;0),$F$6,X4816)</f>
        <v>0.5281977978013509</v>
      </c>
      <c r="Z4816" s="74">
        <f t="shared" ref="Z4816:Z4879" ca="1" si="1439">EXP(Y4816)</f>
        <v>1.6958732464288733</v>
      </c>
      <c r="AA4816" s="76">
        <f t="shared" ref="AA4816:AA4879" ca="1" si="1440">$F$3*Y4816</f>
        <v>528.19779780135093</v>
      </c>
      <c r="AB4816" s="76">
        <f t="shared" ref="AB4816:AB4879" ca="1" si="1441">$F$3*Z4816</f>
        <v>1695.8732464288732</v>
      </c>
    </row>
    <row r="4817" spans="1:28" x14ac:dyDescent="0.25">
      <c r="A4817" s="2">
        <f t="shared" ref="A4817:A4880" si="1442">IF(AND(A4816=12,OR(A$14="MS",A$14="M0")),1,IF(AND(A4816=4,OR(A$14="WS",A$14="W0")),1,IF(AND(A4816=30,OR(A$14="DS",A$14="D0")),1,A4816+1)))</f>
        <v>3</v>
      </c>
      <c r="B4817" s="16">
        <f ca="1">VLOOKUP(A4817,PERIODS!$O$4:$P$33,2,FALSE)</f>
        <v>2.5000000000000001E-2</v>
      </c>
      <c r="C4817" s="15"/>
      <c r="D4817" s="18">
        <v>4803</v>
      </c>
      <c r="E4817" s="34">
        <f t="shared" ca="1" si="1425"/>
        <v>20755.810997162538</v>
      </c>
      <c r="F4817" s="34">
        <f t="shared" ca="1" si="1426"/>
        <v>2500</v>
      </c>
      <c r="G4817" s="69">
        <f t="shared" ca="1" si="1430"/>
        <v>0</v>
      </c>
      <c r="H4817" s="34">
        <f t="shared" ca="1" si="1431"/>
        <v>-120.08038559002161</v>
      </c>
      <c r="I4817" s="34">
        <f t="shared" ca="1" si="1432"/>
        <v>2379.9196144099783</v>
      </c>
      <c r="J4817" s="18">
        <f ca="1">SUM(INDIRECT(ADDRESS(ROW(F4817),COLUMN(F4817),4)):INDIRECT(ADDRESS(ROW(F4817)+N$5-1,COLUMN(F4817),4)))</f>
        <v>21500</v>
      </c>
      <c r="K4817" s="18">
        <f t="shared" ca="1" si="1433"/>
        <v>16350</v>
      </c>
      <c r="L4817" s="18">
        <f t="shared" ref="L4817:L4880" ca="1" si="1443">IF((E4817+K4816)&lt;J4817,N$2,0)</f>
        <v>16350</v>
      </c>
      <c r="M4817" s="18">
        <f t="shared" ca="1" si="1427"/>
        <v>0</v>
      </c>
      <c r="N4817" s="34">
        <f t="shared" ca="1" si="1434"/>
        <v>18375.891382752561</v>
      </c>
      <c r="P4817" s="18">
        <f t="shared" ca="1" si="1428"/>
        <v>120.08038559002161</v>
      </c>
      <c r="Q4817" s="47">
        <f ca="1">SUM(L$15:L4817)-SUM(M$15:M4817)</f>
        <v>16350</v>
      </c>
      <c r="R4817" s="47" t="str">
        <f t="shared" ca="1" si="1429"/>
        <v>M4820</v>
      </c>
      <c r="S4817" s="40">
        <f t="shared" ca="1" si="1435"/>
        <v>0</v>
      </c>
      <c r="T4817" s="46">
        <f t="shared" ca="1" si="1436"/>
        <v>58</v>
      </c>
      <c r="X4817" s="74">
        <f t="shared" ca="1" si="1437"/>
        <v>-0.12008038559002161</v>
      </c>
      <c r="Y4817" s="75">
        <f t="shared" ca="1" si="1438"/>
        <v>-0.12008038559002161</v>
      </c>
      <c r="Z4817" s="74">
        <f t="shared" ca="1" si="1439"/>
        <v>0.88684914396004333</v>
      </c>
      <c r="AA4817" s="76">
        <f t="shared" ca="1" si="1440"/>
        <v>-120.08038559002161</v>
      </c>
      <c r="AB4817" s="76">
        <f t="shared" ca="1" si="1441"/>
        <v>886.84914396004331</v>
      </c>
    </row>
    <row r="4818" spans="1:28" x14ac:dyDescent="0.25">
      <c r="A4818" s="2">
        <f t="shared" si="1442"/>
        <v>4</v>
      </c>
      <c r="B4818" s="16">
        <f ca="1">VLOOKUP(A4818,PERIODS!$O$4:$P$33,2,FALSE)</f>
        <v>2.5000000000000001E-2</v>
      </c>
      <c r="C4818" s="15"/>
      <c r="D4818" s="18">
        <v>4804</v>
      </c>
      <c r="E4818" s="34">
        <f t="shared" ca="1" si="1425"/>
        <v>18375.891382752561</v>
      </c>
      <c r="F4818" s="34">
        <f t="shared" ca="1" si="1426"/>
        <v>2500</v>
      </c>
      <c r="G4818" s="69">
        <f t="shared" ca="1" si="1430"/>
        <v>0</v>
      </c>
      <c r="H4818" s="34">
        <f t="shared" ca="1" si="1431"/>
        <v>662.76758413181699</v>
      </c>
      <c r="I4818" s="34">
        <f t="shared" ca="1" si="1432"/>
        <v>3162.7675841318169</v>
      </c>
      <c r="J4818" s="18">
        <f ca="1">SUM(INDIRECT(ADDRESS(ROW(F4818),COLUMN(F4818),4)):INDIRECT(ADDRESS(ROW(F4818)+N$5-1,COLUMN(F4818),4)))</f>
        <v>22300</v>
      </c>
      <c r="K4818" s="18">
        <f t="shared" ca="1" si="1433"/>
        <v>16350</v>
      </c>
      <c r="L4818" s="18">
        <f t="shared" ca="1" si="1443"/>
        <v>0</v>
      </c>
      <c r="M4818" s="18">
        <f t="shared" ca="1" si="1427"/>
        <v>0</v>
      </c>
      <c r="N4818" s="34">
        <f t="shared" ca="1" si="1434"/>
        <v>15213.123798620745</v>
      </c>
      <c r="P4818" s="18">
        <f t="shared" ca="1" si="1428"/>
        <v>662.76758413181699</v>
      </c>
      <c r="Q4818" s="47">
        <f ca="1">SUM(L$15:L4818)-SUM(M$15:M4818)</f>
        <v>16350</v>
      </c>
      <c r="R4818" s="47" t="str">
        <f t="shared" ca="1" si="1429"/>
        <v>M4821</v>
      </c>
      <c r="S4818" s="40">
        <f t="shared" ca="1" si="1435"/>
        <v>0</v>
      </c>
      <c r="T4818" s="46">
        <f t="shared" ca="1" si="1436"/>
        <v>72</v>
      </c>
      <c r="X4818" s="74">
        <f t="shared" ca="1" si="1437"/>
        <v>0.66276758413181702</v>
      </c>
      <c r="Y4818" s="75">
        <f t="shared" ca="1" si="1438"/>
        <v>0.66276758413181702</v>
      </c>
      <c r="Z4818" s="74">
        <f t="shared" ca="1" si="1439"/>
        <v>1.9401544515977116</v>
      </c>
      <c r="AA4818" s="76">
        <f t="shared" ca="1" si="1440"/>
        <v>662.76758413181699</v>
      </c>
      <c r="AB4818" s="76">
        <f t="shared" ca="1" si="1441"/>
        <v>1940.1544515977116</v>
      </c>
    </row>
    <row r="4819" spans="1:28" x14ac:dyDescent="0.25">
      <c r="A4819" s="2">
        <f t="shared" si="1442"/>
        <v>5</v>
      </c>
      <c r="B4819" s="16">
        <f ca="1">VLOOKUP(A4819,PERIODS!$O$4:$P$33,2,FALSE)</f>
        <v>3.3000000000000002E-2</v>
      </c>
      <c r="C4819" s="15"/>
      <c r="D4819" s="18">
        <v>4805</v>
      </c>
      <c r="E4819" s="34">
        <f t="shared" ca="1" si="1425"/>
        <v>15213.123798620745</v>
      </c>
      <c r="F4819" s="34">
        <f t="shared" ca="1" si="1426"/>
        <v>3300</v>
      </c>
      <c r="G4819" s="69">
        <f t="shared" ca="1" si="1430"/>
        <v>0</v>
      </c>
      <c r="H4819" s="34">
        <f t="shared" ca="1" si="1431"/>
        <v>1344.0175123630902</v>
      </c>
      <c r="I4819" s="34">
        <f t="shared" ca="1" si="1432"/>
        <v>4644.0175123630906</v>
      </c>
      <c r="J4819" s="18">
        <f ca="1">SUM(INDIRECT(ADDRESS(ROW(F4819),COLUMN(F4819),4)):INDIRECT(ADDRESS(ROW(F4819)+N$5-1,COLUMN(F4819),4)))</f>
        <v>23100</v>
      </c>
      <c r="K4819" s="18">
        <f t="shared" ca="1" si="1433"/>
        <v>16350</v>
      </c>
      <c r="L4819" s="18">
        <f t="shared" ca="1" si="1443"/>
        <v>0</v>
      </c>
      <c r="M4819" s="18">
        <f t="shared" ca="1" si="1427"/>
        <v>0</v>
      </c>
      <c r="N4819" s="34">
        <f t="shared" ca="1" si="1434"/>
        <v>10569.106286257655</v>
      </c>
      <c r="P4819" s="18">
        <f t="shared" ca="1" si="1428"/>
        <v>1344.0175123630902</v>
      </c>
      <c r="Q4819" s="47">
        <f ca="1">SUM(L$15:L4819)-SUM(M$15:M4819)</f>
        <v>16350</v>
      </c>
      <c r="R4819" s="47" t="str">
        <f t="shared" ca="1" si="1429"/>
        <v>M4822</v>
      </c>
      <c r="S4819" s="40">
        <f t="shared" ca="1" si="1435"/>
        <v>0</v>
      </c>
      <c r="T4819" s="46">
        <f t="shared" ca="1" si="1436"/>
        <v>100</v>
      </c>
      <c r="X4819" s="74">
        <f t="shared" ca="1" si="1437"/>
        <v>1.3440175123630902</v>
      </c>
      <c r="Y4819" s="75">
        <f t="shared" ca="1" si="1438"/>
        <v>1.3440175123630902</v>
      </c>
      <c r="Z4819" s="74">
        <f t="shared" ca="1" si="1439"/>
        <v>3.8344174216352327</v>
      </c>
      <c r="AA4819" s="76">
        <f t="shared" ca="1" si="1440"/>
        <v>1344.0175123630902</v>
      </c>
      <c r="AB4819" s="76">
        <f t="shared" ca="1" si="1441"/>
        <v>3834.4174216352326</v>
      </c>
    </row>
    <row r="4820" spans="1:28" x14ac:dyDescent="0.25">
      <c r="A4820" s="2">
        <f t="shared" si="1442"/>
        <v>6</v>
      </c>
      <c r="B4820" s="16">
        <f ca="1">VLOOKUP(A4820,PERIODS!$O$4:$P$33,2,FALSE)</f>
        <v>3.3000000000000002E-2</v>
      </c>
      <c r="C4820" s="15"/>
      <c r="D4820" s="18">
        <v>4806</v>
      </c>
      <c r="E4820" s="34">
        <f t="shared" ca="1" si="1425"/>
        <v>10569.106286257655</v>
      </c>
      <c r="F4820" s="34">
        <f t="shared" ca="1" si="1426"/>
        <v>3300</v>
      </c>
      <c r="G4820" s="69">
        <f t="shared" ca="1" si="1430"/>
        <v>0</v>
      </c>
      <c r="H4820" s="34">
        <f t="shared" ca="1" si="1431"/>
        <v>-448.60783191023307</v>
      </c>
      <c r="I4820" s="34">
        <f t="shared" ca="1" si="1432"/>
        <v>2851.392168089767</v>
      </c>
      <c r="J4820" s="18">
        <f ca="1">SUM(INDIRECT(ADDRESS(ROW(F4820),COLUMN(F4820),4)):INDIRECT(ADDRESS(ROW(F4820)+N$5-1,COLUMN(F4820),4)))</f>
        <v>23100</v>
      </c>
      <c r="K4820" s="18">
        <f t="shared" ca="1" si="1433"/>
        <v>0</v>
      </c>
      <c r="L4820" s="18">
        <f t="shared" ca="1" si="1443"/>
        <v>0</v>
      </c>
      <c r="M4820" s="18">
        <f t="shared" ca="1" si="1427"/>
        <v>16350</v>
      </c>
      <c r="N4820" s="34">
        <f t="shared" ca="1" si="1434"/>
        <v>7717.714118167889</v>
      </c>
      <c r="P4820" s="18">
        <f t="shared" ca="1" si="1428"/>
        <v>448.60783191023307</v>
      </c>
      <c r="Q4820" s="47">
        <f ca="1">SUM(L$15:L4820)-SUM(M$15:M4820)</f>
        <v>0</v>
      </c>
      <c r="R4820" s="47" t="str">
        <f t="shared" ca="1" si="1429"/>
        <v>M4823</v>
      </c>
      <c r="S4820" s="40">
        <f t="shared" ca="1" si="1435"/>
        <v>16350</v>
      </c>
      <c r="T4820" s="46">
        <f t="shared" ca="1" si="1436"/>
        <v>98</v>
      </c>
      <c r="X4820" s="74">
        <f t="shared" ca="1" si="1437"/>
        <v>-0.44860783191023307</v>
      </c>
      <c r="Y4820" s="75">
        <f t="shared" ca="1" si="1438"/>
        <v>-0.44860783191023307</v>
      </c>
      <c r="Z4820" s="74">
        <f t="shared" ca="1" si="1439"/>
        <v>0.63851645537819923</v>
      </c>
      <c r="AA4820" s="76">
        <f t="shared" ca="1" si="1440"/>
        <v>-448.60783191023307</v>
      </c>
      <c r="AB4820" s="76">
        <f t="shared" ca="1" si="1441"/>
        <v>638.51645537819923</v>
      </c>
    </row>
    <row r="4821" spans="1:28" x14ac:dyDescent="0.25">
      <c r="A4821" s="2">
        <f t="shared" si="1442"/>
        <v>7</v>
      </c>
      <c r="B4821" s="16">
        <f ca="1">VLOOKUP(A4821,PERIODS!$O$4:$P$33,2,FALSE)</f>
        <v>3.3000000000000002E-2</v>
      </c>
      <c r="C4821" s="15"/>
      <c r="D4821" s="18">
        <v>4807</v>
      </c>
      <c r="E4821" s="34">
        <f t="shared" ca="1" si="1425"/>
        <v>7717.714118167889</v>
      </c>
      <c r="F4821" s="34">
        <f t="shared" ca="1" si="1426"/>
        <v>3300</v>
      </c>
      <c r="G4821" s="69">
        <f t="shared" ca="1" si="1430"/>
        <v>0</v>
      </c>
      <c r="H4821" s="34">
        <f t="shared" ca="1" si="1431"/>
        <v>-1666.7071788639794</v>
      </c>
      <c r="I4821" s="34">
        <f t="shared" ca="1" si="1432"/>
        <v>1633.2928211360206</v>
      </c>
      <c r="J4821" s="18">
        <f ca="1">SUM(INDIRECT(ADDRESS(ROW(F4821),COLUMN(F4821),4)):INDIRECT(ADDRESS(ROW(F4821)+N$5-1,COLUMN(F4821),4)))</f>
        <v>23100</v>
      </c>
      <c r="K4821" s="18">
        <f t="shared" ca="1" si="1433"/>
        <v>16350</v>
      </c>
      <c r="L4821" s="18">
        <f t="shared" ca="1" si="1443"/>
        <v>16350</v>
      </c>
      <c r="M4821" s="18">
        <f t="shared" ca="1" si="1427"/>
        <v>0</v>
      </c>
      <c r="N4821" s="34">
        <f t="shared" ca="1" si="1434"/>
        <v>6084.4212970318686</v>
      </c>
      <c r="P4821" s="18">
        <f t="shared" ca="1" si="1428"/>
        <v>1666.7071788639794</v>
      </c>
      <c r="Q4821" s="47">
        <f ca="1">SUM(L$15:L4821)-SUM(M$15:M4821)</f>
        <v>16350</v>
      </c>
      <c r="R4821" s="47" t="str">
        <f t="shared" ca="1" si="1429"/>
        <v>M4824</v>
      </c>
      <c r="S4821" s="40">
        <f t="shared" ca="1" si="1435"/>
        <v>0</v>
      </c>
      <c r="T4821" s="46">
        <f t="shared" ca="1" si="1436"/>
        <v>32</v>
      </c>
      <c r="X4821" s="74">
        <f t="shared" ca="1" si="1437"/>
        <v>-1.6667071788639793</v>
      </c>
      <c r="Y4821" s="75">
        <f t="shared" ca="1" si="1438"/>
        <v>-1.6667071788639793</v>
      </c>
      <c r="Z4821" s="74">
        <f t="shared" ca="1" si="1439"/>
        <v>0.18886795122686495</v>
      </c>
      <c r="AA4821" s="76">
        <f t="shared" ca="1" si="1440"/>
        <v>-1666.7071788639794</v>
      </c>
      <c r="AB4821" s="76">
        <f t="shared" ca="1" si="1441"/>
        <v>188.86795122686496</v>
      </c>
    </row>
    <row r="4822" spans="1:28" x14ac:dyDescent="0.25">
      <c r="A4822" s="2">
        <f t="shared" si="1442"/>
        <v>8</v>
      </c>
      <c r="B4822" s="16">
        <f ca="1">VLOOKUP(A4822,PERIODS!$O$4:$P$33,2,FALSE)</f>
        <v>3.3000000000000002E-2</v>
      </c>
      <c r="C4822" s="15"/>
      <c r="D4822" s="18">
        <v>4808</v>
      </c>
      <c r="E4822" s="34">
        <f t="shared" ca="1" si="1425"/>
        <v>6084.4212970318686</v>
      </c>
      <c r="F4822" s="34">
        <f t="shared" ca="1" si="1426"/>
        <v>3300</v>
      </c>
      <c r="G4822" s="69">
        <f t="shared" ca="1" si="1430"/>
        <v>0</v>
      </c>
      <c r="H4822" s="34">
        <f t="shared" ca="1" si="1431"/>
        <v>-882.78759989917444</v>
      </c>
      <c r="I4822" s="34">
        <f t="shared" ca="1" si="1432"/>
        <v>2417.2124001008256</v>
      </c>
      <c r="J4822" s="18">
        <f ca="1">SUM(INDIRECT(ADDRESS(ROW(F4822),COLUMN(F4822),4)):INDIRECT(ADDRESS(ROW(F4822)+N$5-1,COLUMN(F4822),4)))</f>
        <v>23100</v>
      </c>
      <c r="K4822" s="18">
        <f t="shared" ca="1" si="1433"/>
        <v>32700</v>
      </c>
      <c r="L4822" s="18">
        <f t="shared" ca="1" si="1443"/>
        <v>16350</v>
      </c>
      <c r="M4822" s="18">
        <f t="shared" ca="1" si="1427"/>
        <v>0</v>
      </c>
      <c r="N4822" s="34">
        <f t="shared" ca="1" si="1434"/>
        <v>3667.208896931043</v>
      </c>
      <c r="P4822" s="18">
        <f t="shared" ca="1" si="1428"/>
        <v>882.78759989917444</v>
      </c>
      <c r="Q4822" s="47">
        <f ca="1">SUM(L$15:L4822)-SUM(M$15:M4822)</f>
        <v>32700</v>
      </c>
      <c r="R4822" s="47" t="str">
        <f t="shared" ca="1" si="1429"/>
        <v>M4825</v>
      </c>
      <c r="S4822" s="40">
        <f t="shared" ca="1" si="1435"/>
        <v>0</v>
      </c>
      <c r="T4822" s="46">
        <f t="shared" ca="1" si="1436"/>
        <v>38</v>
      </c>
      <c r="X4822" s="74">
        <f t="shared" ca="1" si="1437"/>
        <v>-0.88278759989917444</v>
      </c>
      <c r="Y4822" s="75">
        <f t="shared" ca="1" si="1438"/>
        <v>-0.88278759989917444</v>
      </c>
      <c r="Z4822" s="74">
        <f t="shared" ca="1" si="1439"/>
        <v>0.41362827296188492</v>
      </c>
      <c r="AA4822" s="76">
        <f t="shared" ca="1" si="1440"/>
        <v>-882.78759989917444</v>
      </c>
      <c r="AB4822" s="76">
        <f t="shared" ca="1" si="1441"/>
        <v>413.62827296188493</v>
      </c>
    </row>
    <row r="4823" spans="1:28" x14ac:dyDescent="0.25">
      <c r="A4823" s="2">
        <f t="shared" si="1442"/>
        <v>9</v>
      </c>
      <c r="B4823" s="16">
        <f ca="1">VLOOKUP(A4823,PERIODS!$O$4:$P$33,2,FALSE)</f>
        <v>3.3000000000000002E-2</v>
      </c>
      <c r="C4823" s="15"/>
      <c r="D4823" s="18">
        <v>4809</v>
      </c>
      <c r="E4823" s="34">
        <f t="shared" ca="1" si="1425"/>
        <v>3667.208896931043</v>
      </c>
      <c r="F4823" s="34">
        <f t="shared" ca="1" si="1426"/>
        <v>3300</v>
      </c>
      <c r="G4823" s="69">
        <f t="shared" ca="1" si="1430"/>
        <v>0</v>
      </c>
      <c r="H4823" s="34">
        <f t="shared" ca="1" si="1431"/>
        <v>1647.5693612879188</v>
      </c>
      <c r="I4823" s="34">
        <f t="shared" ca="1" si="1432"/>
        <v>4947.5693612879186</v>
      </c>
      <c r="J4823" s="18">
        <f ca="1">SUM(INDIRECT(ADDRESS(ROW(F4823),COLUMN(F4823),4)):INDIRECT(ADDRESS(ROW(F4823)+N$5-1,COLUMN(F4823),4)))</f>
        <v>23100</v>
      </c>
      <c r="K4823" s="18">
        <f t="shared" ca="1" si="1433"/>
        <v>32700</v>
      </c>
      <c r="L4823" s="18">
        <f t="shared" ca="1" si="1443"/>
        <v>0</v>
      </c>
      <c r="M4823" s="18">
        <f t="shared" ca="1" si="1427"/>
        <v>0</v>
      </c>
      <c r="N4823" s="34">
        <f t="shared" ca="1" si="1434"/>
        <v>-1280.3604643568756</v>
      </c>
      <c r="P4823" s="18">
        <f t="shared" ca="1" si="1428"/>
        <v>1647.5693612879188</v>
      </c>
      <c r="Q4823" s="47">
        <f ca="1">SUM(L$15:L4823)-SUM(M$15:M4823)</f>
        <v>32700</v>
      </c>
      <c r="R4823" s="47" t="str">
        <f t="shared" ca="1" si="1429"/>
        <v>M4826</v>
      </c>
      <c r="S4823" s="40">
        <f t="shared" ca="1" si="1435"/>
        <v>0</v>
      </c>
      <c r="T4823" s="46">
        <f t="shared" ca="1" si="1436"/>
        <v>6</v>
      </c>
      <c r="X4823" s="74">
        <f t="shared" ca="1" si="1437"/>
        <v>1.6475693612879188</v>
      </c>
      <c r="Y4823" s="75">
        <f t="shared" ca="1" si="1438"/>
        <v>1.6475693612879188</v>
      </c>
      <c r="Z4823" s="74">
        <f t="shared" ca="1" si="1439"/>
        <v>5.1943389094144674</v>
      </c>
      <c r="AA4823" s="76">
        <f t="shared" ca="1" si="1440"/>
        <v>1647.5693612879188</v>
      </c>
      <c r="AB4823" s="76">
        <f t="shared" ca="1" si="1441"/>
        <v>5194.3389094144677</v>
      </c>
    </row>
    <row r="4824" spans="1:28" x14ac:dyDescent="0.25">
      <c r="A4824" s="2">
        <f t="shared" si="1442"/>
        <v>10</v>
      </c>
      <c r="B4824" s="16">
        <f ca="1">VLOOKUP(A4824,PERIODS!$O$4:$P$33,2,FALSE)</f>
        <v>3.3000000000000002E-2</v>
      </c>
      <c r="C4824" s="15"/>
      <c r="D4824" s="18">
        <v>4810</v>
      </c>
      <c r="E4824" s="34">
        <f t="shared" ca="1" si="1425"/>
        <v>-1280.3604643568756</v>
      </c>
      <c r="F4824" s="34">
        <f t="shared" ca="1" si="1426"/>
        <v>3300</v>
      </c>
      <c r="G4824" s="69">
        <f t="shared" ca="1" si="1430"/>
        <v>0</v>
      </c>
      <c r="H4824" s="34">
        <f t="shared" ca="1" si="1431"/>
        <v>-1577.7443890025047</v>
      </c>
      <c r="I4824" s="34">
        <f t="shared" ca="1" si="1432"/>
        <v>1722.2556109974953</v>
      </c>
      <c r="J4824" s="18">
        <f ca="1">SUM(INDIRECT(ADDRESS(ROW(F4824),COLUMN(F4824),4)):INDIRECT(ADDRESS(ROW(F4824)+N$5-1,COLUMN(F4824),4)))</f>
        <v>23100</v>
      </c>
      <c r="K4824" s="18">
        <f t="shared" ca="1" si="1433"/>
        <v>16350</v>
      </c>
      <c r="L4824" s="18">
        <f t="shared" ca="1" si="1443"/>
        <v>0</v>
      </c>
      <c r="M4824" s="18">
        <f t="shared" ca="1" si="1427"/>
        <v>16350</v>
      </c>
      <c r="N4824" s="34">
        <f t="shared" ca="1" si="1434"/>
        <v>13347.38392464563</v>
      </c>
      <c r="P4824" s="18">
        <f t="shared" ca="1" si="1428"/>
        <v>1577.7443890025047</v>
      </c>
      <c r="Q4824" s="47">
        <f ca="1">SUM(L$15:L4824)-SUM(M$15:M4824)</f>
        <v>16350</v>
      </c>
      <c r="R4824" s="47" t="str">
        <f t="shared" ca="1" si="1429"/>
        <v>M4827</v>
      </c>
      <c r="S4824" s="40">
        <f t="shared" ca="1" si="1435"/>
        <v>0</v>
      </c>
      <c r="T4824" s="46">
        <f t="shared" ca="1" si="1436"/>
        <v>45</v>
      </c>
      <c r="X4824" s="74">
        <f t="shared" ca="1" si="1437"/>
        <v>-1.5777443890025047</v>
      </c>
      <c r="Y4824" s="75">
        <f t="shared" ca="1" si="1438"/>
        <v>-1.5777443890025047</v>
      </c>
      <c r="Z4824" s="74">
        <f t="shared" ca="1" si="1439"/>
        <v>0.20644022227388309</v>
      </c>
      <c r="AA4824" s="76">
        <f t="shared" ca="1" si="1440"/>
        <v>-1577.7443890025047</v>
      </c>
      <c r="AB4824" s="76">
        <f t="shared" ca="1" si="1441"/>
        <v>206.44022227388308</v>
      </c>
    </row>
    <row r="4825" spans="1:28" x14ac:dyDescent="0.25">
      <c r="A4825" s="2">
        <f t="shared" si="1442"/>
        <v>11</v>
      </c>
      <c r="B4825" s="16">
        <f ca="1">VLOOKUP(A4825,PERIODS!$O$4:$P$33,2,FALSE)</f>
        <v>3.3000000000000002E-2</v>
      </c>
      <c r="C4825" s="15"/>
      <c r="D4825" s="18">
        <v>4811</v>
      </c>
      <c r="E4825" s="34">
        <f t="shared" ca="1" si="1425"/>
        <v>13347.38392464563</v>
      </c>
      <c r="F4825" s="34">
        <f t="shared" ca="1" si="1426"/>
        <v>3300</v>
      </c>
      <c r="G4825" s="69">
        <f t="shared" ca="1" si="1430"/>
        <v>0</v>
      </c>
      <c r="H4825" s="34">
        <f t="shared" ca="1" si="1431"/>
        <v>-652.19743959653658</v>
      </c>
      <c r="I4825" s="34">
        <f t="shared" ca="1" si="1432"/>
        <v>2647.8025604034633</v>
      </c>
      <c r="J4825" s="18">
        <f ca="1">SUM(INDIRECT(ADDRESS(ROW(F4825),COLUMN(F4825),4)):INDIRECT(ADDRESS(ROW(F4825)+N$5-1,COLUMN(F4825),4)))</f>
        <v>23300</v>
      </c>
      <c r="K4825" s="18">
        <f t="shared" ca="1" si="1433"/>
        <v>0</v>
      </c>
      <c r="L4825" s="18">
        <f t="shared" ca="1" si="1443"/>
        <v>0</v>
      </c>
      <c r="M4825" s="18">
        <f t="shared" ca="1" si="1427"/>
        <v>16350</v>
      </c>
      <c r="N4825" s="34">
        <f t="shared" ca="1" si="1434"/>
        <v>27049.581364242167</v>
      </c>
      <c r="P4825" s="18">
        <f t="shared" ca="1" si="1428"/>
        <v>652.19743959653658</v>
      </c>
      <c r="Q4825" s="47">
        <f ca="1">SUM(L$15:L4825)-SUM(M$15:M4825)</f>
        <v>0</v>
      </c>
      <c r="R4825" s="47" t="str">
        <f t="shared" ca="1" si="1429"/>
        <v>M4828</v>
      </c>
      <c r="S4825" s="40">
        <f t="shared" ca="1" si="1435"/>
        <v>0</v>
      </c>
      <c r="T4825" s="46">
        <f t="shared" ca="1" si="1436"/>
        <v>11</v>
      </c>
      <c r="X4825" s="74">
        <f t="shared" ca="1" si="1437"/>
        <v>-0.65219743959653653</v>
      </c>
      <c r="Y4825" s="75">
        <f t="shared" ca="1" si="1438"/>
        <v>-0.65219743959653653</v>
      </c>
      <c r="Z4825" s="74">
        <f t="shared" ca="1" si="1439"/>
        <v>0.52089987218910316</v>
      </c>
      <c r="AA4825" s="76">
        <f t="shared" ca="1" si="1440"/>
        <v>-652.19743959653658</v>
      </c>
      <c r="AB4825" s="76">
        <f t="shared" ca="1" si="1441"/>
        <v>520.89987218910312</v>
      </c>
    </row>
    <row r="4826" spans="1:28" x14ac:dyDescent="0.25">
      <c r="A4826" s="2">
        <f t="shared" si="1442"/>
        <v>12</v>
      </c>
      <c r="B4826" s="16">
        <f ca="1">VLOOKUP(A4826,PERIODS!$O$4:$P$33,2,FALSE)</f>
        <v>3.3000000000000002E-2</v>
      </c>
      <c r="C4826" s="15"/>
      <c r="D4826" s="18">
        <v>4812</v>
      </c>
      <c r="E4826" s="34">
        <f t="shared" ca="1" si="1425"/>
        <v>27049.581364242167</v>
      </c>
      <c r="F4826" s="34">
        <f t="shared" ca="1" si="1426"/>
        <v>3300</v>
      </c>
      <c r="G4826" s="69">
        <f t="shared" ca="1" si="1430"/>
        <v>0</v>
      </c>
      <c r="H4826" s="34">
        <f t="shared" ca="1" si="1431"/>
        <v>82.893066463270046</v>
      </c>
      <c r="I4826" s="34">
        <f t="shared" ca="1" si="1432"/>
        <v>3382.8930664632699</v>
      </c>
      <c r="J4826" s="18">
        <f ca="1">SUM(INDIRECT(ADDRESS(ROW(F4826),COLUMN(F4826),4)):INDIRECT(ADDRESS(ROW(F4826)+N$5-1,COLUMN(F4826),4)))</f>
        <v>23500</v>
      </c>
      <c r="K4826" s="18">
        <f t="shared" ca="1" si="1433"/>
        <v>0</v>
      </c>
      <c r="L4826" s="18">
        <f t="shared" ca="1" si="1443"/>
        <v>0</v>
      </c>
      <c r="M4826" s="18">
        <f t="shared" ca="1" si="1427"/>
        <v>0</v>
      </c>
      <c r="N4826" s="34">
        <f t="shared" ca="1" si="1434"/>
        <v>23666.688297778899</v>
      </c>
      <c r="P4826" s="18">
        <f t="shared" ca="1" si="1428"/>
        <v>82.893066463270046</v>
      </c>
      <c r="Q4826" s="47">
        <f ca="1">SUM(L$15:L4826)-SUM(M$15:M4826)</f>
        <v>0</v>
      </c>
      <c r="R4826" s="47" t="str">
        <f t="shared" ca="1" si="1429"/>
        <v>M4829</v>
      </c>
      <c r="S4826" s="40">
        <f t="shared" ca="1" si="1435"/>
        <v>0</v>
      </c>
      <c r="T4826" s="46">
        <f t="shared" ca="1" si="1436"/>
        <v>68</v>
      </c>
      <c r="X4826" s="74">
        <f t="shared" ca="1" si="1437"/>
        <v>8.2893066463270049E-2</v>
      </c>
      <c r="Y4826" s="75">
        <f t="shared" ca="1" si="1438"/>
        <v>8.2893066463270049E-2</v>
      </c>
      <c r="Z4826" s="74">
        <f t="shared" ca="1" si="1439"/>
        <v>1.0864256270018076</v>
      </c>
      <c r="AA4826" s="76">
        <f t="shared" ca="1" si="1440"/>
        <v>82.893066463270046</v>
      </c>
      <c r="AB4826" s="76">
        <f t="shared" ca="1" si="1441"/>
        <v>1086.4256270018075</v>
      </c>
    </row>
    <row r="4827" spans="1:28" x14ac:dyDescent="0.25">
      <c r="A4827" s="2">
        <f t="shared" si="1442"/>
        <v>13</v>
      </c>
      <c r="B4827" s="16">
        <f ca="1">VLOOKUP(A4827,PERIODS!$O$4:$P$33,2,FALSE)</f>
        <v>3.3000000000000002E-2</v>
      </c>
      <c r="C4827" s="15"/>
      <c r="D4827" s="18">
        <v>4813</v>
      </c>
      <c r="E4827" s="34">
        <f t="shared" ca="1" si="1425"/>
        <v>23666.688297778899</v>
      </c>
      <c r="F4827" s="34">
        <f t="shared" ca="1" si="1426"/>
        <v>3300</v>
      </c>
      <c r="G4827" s="69">
        <f t="shared" ca="1" si="1430"/>
        <v>0</v>
      </c>
      <c r="H4827" s="34">
        <f t="shared" ca="1" si="1431"/>
        <v>1041.845706208567</v>
      </c>
      <c r="I4827" s="34">
        <f t="shared" ca="1" si="1432"/>
        <v>4341.8457062085672</v>
      </c>
      <c r="J4827" s="18">
        <f ca="1">SUM(INDIRECT(ADDRESS(ROW(F4827),COLUMN(F4827),4)):INDIRECT(ADDRESS(ROW(F4827)+N$5-1,COLUMN(F4827),4)))</f>
        <v>23700</v>
      </c>
      <c r="K4827" s="18">
        <f t="shared" ca="1" si="1433"/>
        <v>16350</v>
      </c>
      <c r="L4827" s="18">
        <f t="shared" ca="1" si="1443"/>
        <v>16350</v>
      </c>
      <c r="M4827" s="18">
        <f t="shared" ca="1" si="1427"/>
        <v>0</v>
      </c>
      <c r="N4827" s="34">
        <f t="shared" ca="1" si="1434"/>
        <v>19324.842591570334</v>
      </c>
      <c r="P4827" s="18">
        <f t="shared" ca="1" si="1428"/>
        <v>1041.845706208567</v>
      </c>
      <c r="Q4827" s="47">
        <f ca="1">SUM(L$15:L4827)-SUM(M$15:M4827)</f>
        <v>16350</v>
      </c>
      <c r="R4827" s="47" t="str">
        <f t="shared" ca="1" si="1429"/>
        <v>M4830</v>
      </c>
      <c r="S4827" s="40">
        <f t="shared" ca="1" si="1435"/>
        <v>0</v>
      </c>
      <c r="T4827" s="46">
        <f t="shared" ca="1" si="1436"/>
        <v>68</v>
      </c>
      <c r="X4827" s="74">
        <f t="shared" ca="1" si="1437"/>
        <v>1.0418457062085669</v>
      </c>
      <c r="Y4827" s="75">
        <f t="shared" ca="1" si="1438"/>
        <v>1.0418457062085669</v>
      </c>
      <c r="Z4827" s="74">
        <f t="shared" ca="1" si="1439"/>
        <v>2.8344437397763209</v>
      </c>
      <c r="AA4827" s="76">
        <f t="shared" ca="1" si="1440"/>
        <v>1041.845706208567</v>
      </c>
      <c r="AB4827" s="76">
        <f t="shared" ca="1" si="1441"/>
        <v>2834.4437397763209</v>
      </c>
    </row>
    <row r="4828" spans="1:28" x14ac:dyDescent="0.25">
      <c r="A4828" s="2">
        <f t="shared" si="1442"/>
        <v>14</v>
      </c>
      <c r="B4828" s="16">
        <f ca="1">VLOOKUP(A4828,PERIODS!$O$4:$P$33,2,FALSE)</f>
        <v>3.3000000000000002E-2</v>
      </c>
      <c r="C4828" s="15"/>
      <c r="D4828" s="18">
        <v>4814</v>
      </c>
      <c r="E4828" s="34">
        <f t="shared" ca="1" si="1425"/>
        <v>19324.842591570334</v>
      </c>
      <c r="F4828" s="34">
        <f t="shared" ca="1" si="1426"/>
        <v>3300</v>
      </c>
      <c r="G4828" s="69">
        <f t="shared" ca="1" si="1430"/>
        <v>0</v>
      </c>
      <c r="H4828" s="34">
        <f t="shared" ca="1" si="1431"/>
        <v>-2595.7648209879308</v>
      </c>
      <c r="I4828" s="34">
        <f t="shared" ca="1" si="1432"/>
        <v>704.23517901206924</v>
      </c>
      <c r="J4828" s="18">
        <f ca="1">SUM(INDIRECT(ADDRESS(ROW(F4828),COLUMN(F4828),4)):INDIRECT(ADDRESS(ROW(F4828)+N$5-1,COLUMN(F4828),4)))</f>
        <v>23900</v>
      </c>
      <c r="K4828" s="18">
        <f t="shared" ca="1" si="1433"/>
        <v>16350</v>
      </c>
      <c r="L4828" s="18">
        <f t="shared" ca="1" si="1443"/>
        <v>0</v>
      </c>
      <c r="M4828" s="18">
        <f t="shared" ca="1" si="1427"/>
        <v>0</v>
      </c>
      <c r="N4828" s="34">
        <f t="shared" ca="1" si="1434"/>
        <v>18620.607412558264</v>
      </c>
      <c r="P4828" s="18">
        <f t="shared" ca="1" si="1428"/>
        <v>2595.7648209879308</v>
      </c>
      <c r="Q4828" s="47">
        <f ca="1">SUM(L$15:L4828)-SUM(M$15:M4828)</f>
        <v>16350</v>
      </c>
      <c r="R4828" s="47" t="str">
        <f t="shared" ca="1" si="1429"/>
        <v>M4831</v>
      </c>
      <c r="S4828" s="40">
        <f t="shared" ca="1" si="1435"/>
        <v>0</v>
      </c>
      <c r="T4828" s="46">
        <f t="shared" ca="1" si="1436"/>
        <v>7</v>
      </c>
      <c r="X4828" s="74">
        <f t="shared" ca="1" si="1437"/>
        <v>-2.5957648209879309</v>
      </c>
      <c r="Y4828" s="75">
        <f t="shared" ca="1" si="1438"/>
        <v>-2.5957648209879309</v>
      </c>
      <c r="Z4828" s="74">
        <f t="shared" ca="1" si="1439"/>
        <v>7.458880716828184E-2</v>
      </c>
      <c r="AA4828" s="76">
        <f t="shared" ca="1" si="1440"/>
        <v>-2595.7648209879308</v>
      </c>
      <c r="AB4828" s="76">
        <f t="shared" ca="1" si="1441"/>
        <v>74.588807168281846</v>
      </c>
    </row>
    <row r="4829" spans="1:28" x14ac:dyDescent="0.25">
      <c r="A4829" s="2">
        <f t="shared" si="1442"/>
        <v>15</v>
      </c>
      <c r="B4829" s="16">
        <f ca="1">VLOOKUP(A4829,PERIODS!$O$4:$P$33,2,FALSE)</f>
        <v>3.3000000000000002E-2</v>
      </c>
      <c r="C4829" s="15"/>
      <c r="D4829" s="18">
        <v>4815</v>
      </c>
      <c r="E4829" s="34">
        <f t="shared" ca="1" si="1425"/>
        <v>18620.607412558264</v>
      </c>
      <c r="F4829" s="34">
        <f t="shared" ca="1" si="1426"/>
        <v>3300</v>
      </c>
      <c r="G4829" s="69">
        <f t="shared" ca="1" si="1430"/>
        <v>0</v>
      </c>
      <c r="H4829" s="34">
        <f t="shared" ca="1" si="1431"/>
        <v>-432.71868437567315</v>
      </c>
      <c r="I4829" s="34">
        <f t="shared" ca="1" si="1432"/>
        <v>2867.2813156243269</v>
      </c>
      <c r="J4829" s="18">
        <f ca="1">SUM(INDIRECT(ADDRESS(ROW(F4829),COLUMN(F4829),4)):INDIRECT(ADDRESS(ROW(F4829)+N$5-1,COLUMN(F4829),4)))</f>
        <v>24100</v>
      </c>
      <c r="K4829" s="18">
        <f t="shared" ca="1" si="1433"/>
        <v>16350</v>
      </c>
      <c r="L4829" s="18">
        <f t="shared" ca="1" si="1443"/>
        <v>0</v>
      </c>
      <c r="M4829" s="18">
        <f t="shared" ca="1" si="1427"/>
        <v>0</v>
      </c>
      <c r="N4829" s="34">
        <f t="shared" ca="1" si="1434"/>
        <v>15753.326096933937</v>
      </c>
      <c r="P4829" s="18">
        <f t="shared" ca="1" si="1428"/>
        <v>432.71868437567315</v>
      </c>
      <c r="Q4829" s="47">
        <f ca="1">SUM(L$15:L4829)-SUM(M$15:M4829)</f>
        <v>16350</v>
      </c>
      <c r="R4829" s="47" t="str">
        <f t="shared" ca="1" si="1429"/>
        <v>M4832</v>
      </c>
      <c r="S4829" s="40">
        <f t="shared" ca="1" si="1435"/>
        <v>0</v>
      </c>
      <c r="T4829" s="46">
        <f t="shared" ca="1" si="1436"/>
        <v>12</v>
      </c>
      <c r="X4829" s="74">
        <f t="shared" ca="1" si="1437"/>
        <v>-0.43271868437567312</v>
      </c>
      <c r="Y4829" s="75">
        <f t="shared" ca="1" si="1438"/>
        <v>-0.43271868437567312</v>
      </c>
      <c r="Z4829" s="74">
        <f t="shared" ca="1" si="1439"/>
        <v>0.64874296767009454</v>
      </c>
      <c r="AA4829" s="76">
        <f t="shared" ca="1" si="1440"/>
        <v>-432.71868437567315</v>
      </c>
      <c r="AB4829" s="76">
        <f t="shared" ca="1" si="1441"/>
        <v>648.74296767009457</v>
      </c>
    </row>
    <row r="4830" spans="1:28" x14ac:dyDescent="0.25">
      <c r="A4830" s="2">
        <f t="shared" si="1442"/>
        <v>16</v>
      </c>
      <c r="B4830" s="16">
        <f ca="1">VLOOKUP(A4830,PERIODS!$O$4:$P$33,2,FALSE)</f>
        <v>3.3000000000000002E-2</v>
      </c>
      <c r="C4830" s="15"/>
      <c r="D4830" s="18">
        <v>4816</v>
      </c>
      <c r="E4830" s="34">
        <f t="shared" ca="1" si="1425"/>
        <v>15753.326096933937</v>
      </c>
      <c r="F4830" s="34">
        <f t="shared" ca="1" si="1426"/>
        <v>3300</v>
      </c>
      <c r="G4830" s="69">
        <f t="shared" ca="1" si="1430"/>
        <v>0</v>
      </c>
      <c r="H4830" s="34">
        <f t="shared" ca="1" si="1431"/>
        <v>1814.825290677866</v>
      </c>
      <c r="I4830" s="34">
        <f t="shared" ca="1" si="1432"/>
        <v>5114.8252906778662</v>
      </c>
      <c r="J4830" s="18">
        <f ca="1">SUM(INDIRECT(ADDRESS(ROW(F4830),COLUMN(F4830),4)):INDIRECT(ADDRESS(ROW(F4830)+N$5-1,COLUMN(F4830),4)))</f>
        <v>24300</v>
      </c>
      <c r="K4830" s="18">
        <f t="shared" ca="1" si="1433"/>
        <v>0</v>
      </c>
      <c r="L4830" s="18">
        <f t="shared" ca="1" si="1443"/>
        <v>0</v>
      </c>
      <c r="M4830" s="18">
        <f t="shared" ca="1" si="1427"/>
        <v>16350</v>
      </c>
      <c r="N4830" s="34">
        <f t="shared" ca="1" si="1434"/>
        <v>26988.50080625607</v>
      </c>
      <c r="P4830" s="18">
        <f t="shared" ca="1" si="1428"/>
        <v>1814.825290677866</v>
      </c>
      <c r="Q4830" s="47">
        <f ca="1">SUM(L$15:L4830)-SUM(M$15:M4830)</f>
        <v>0</v>
      </c>
      <c r="R4830" s="47" t="str">
        <f t="shared" ca="1" si="1429"/>
        <v>M4833</v>
      </c>
      <c r="S4830" s="40">
        <f t="shared" ca="1" si="1435"/>
        <v>0</v>
      </c>
      <c r="T4830" s="46">
        <f t="shared" ca="1" si="1436"/>
        <v>43</v>
      </c>
      <c r="X4830" s="74">
        <f t="shared" ca="1" si="1437"/>
        <v>1.8148252906778659</v>
      </c>
      <c r="Y4830" s="75">
        <f t="shared" ca="1" si="1438"/>
        <v>1.8148252906778659</v>
      </c>
      <c r="Z4830" s="74">
        <f t="shared" ca="1" si="1439"/>
        <v>6.1400033679064467</v>
      </c>
      <c r="AA4830" s="76">
        <f t="shared" ca="1" si="1440"/>
        <v>1814.825290677866</v>
      </c>
      <c r="AB4830" s="76">
        <f t="shared" ca="1" si="1441"/>
        <v>6140.0033679064463</v>
      </c>
    </row>
    <row r="4831" spans="1:28" x14ac:dyDescent="0.25">
      <c r="A4831" s="2">
        <f t="shared" si="1442"/>
        <v>17</v>
      </c>
      <c r="B4831" s="16">
        <f ca="1">VLOOKUP(A4831,PERIODS!$O$4:$P$33,2,FALSE)</f>
        <v>3.5000000000000003E-2</v>
      </c>
      <c r="C4831" s="15"/>
      <c r="D4831" s="18">
        <v>4817</v>
      </c>
      <c r="E4831" s="34">
        <f t="shared" ca="1" si="1425"/>
        <v>26988.50080625607</v>
      </c>
      <c r="F4831" s="34">
        <f t="shared" ca="1" si="1426"/>
        <v>3500.0000000000005</v>
      </c>
      <c r="G4831" s="69">
        <f t="shared" ca="1" si="1430"/>
        <v>0</v>
      </c>
      <c r="H4831" s="34">
        <f t="shared" ca="1" si="1431"/>
        <v>-1406.7125648485912</v>
      </c>
      <c r="I4831" s="34">
        <f t="shared" ca="1" si="1432"/>
        <v>2093.2874351514092</v>
      </c>
      <c r="J4831" s="18">
        <f ca="1">SUM(INDIRECT(ADDRESS(ROW(F4831),COLUMN(F4831),4)):INDIRECT(ADDRESS(ROW(F4831)+N$5-1,COLUMN(F4831),4)))</f>
        <v>24500.000000000004</v>
      </c>
      <c r="K4831" s="18">
        <f t="shared" ca="1" si="1433"/>
        <v>0</v>
      </c>
      <c r="L4831" s="18">
        <f t="shared" ca="1" si="1443"/>
        <v>0</v>
      </c>
      <c r="M4831" s="18">
        <f t="shared" ca="1" si="1427"/>
        <v>0</v>
      </c>
      <c r="N4831" s="34">
        <f t="shared" ca="1" si="1434"/>
        <v>24895.213371104663</v>
      </c>
      <c r="P4831" s="18">
        <f t="shared" ca="1" si="1428"/>
        <v>1406.7125648485912</v>
      </c>
      <c r="Q4831" s="47">
        <f ca="1">SUM(L$15:L4831)-SUM(M$15:M4831)</f>
        <v>0</v>
      </c>
      <c r="R4831" s="47" t="str">
        <f t="shared" ca="1" si="1429"/>
        <v>M4834</v>
      </c>
      <c r="S4831" s="40">
        <f t="shared" ca="1" si="1435"/>
        <v>0</v>
      </c>
      <c r="T4831" s="46">
        <f t="shared" ca="1" si="1436"/>
        <v>14</v>
      </c>
      <c r="X4831" s="74">
        <f t="shared" ca="1" si="1437"/>
        <v>-1.4067125648485912</v>
      </c>
      <c r="Y4831" s="75">
        <f t="shared" ca="1" si="1438"/>
        <v>-1.4067125648485912</v>
      </c>
      <c r="Z4831" s="74">
        <f t="shared" ca="1" si="1439"/>
        <v>0.24494720906759315</v>
      </c>
      <c r="AA4831" s="76">
        <f t="shared" ca="1" si="1440"/>
        <v>-1406.7125648485912</v>
      </c>
      <c r="AB4831" s="76">
        <f t="shared" ca="1" si="1441"/>
        <v>244.94720906759315</v>
      </c>
    </row>
    <row r="4832" spans="1:28" x14ac:dyDescent="0.25">
      <c r="A4832" s="2">
        <f t="shared" si="1442"/>
        <v>18</v>
      </c>
      <c r="B4832" s="16">
        <f ca="1">VLOOKUP(A4832,PERIODS!$O$4:$P$33,2,FALSE)</f>
        <v>3.5000000000000003E-2</v>
      </c>
      <c r="C4832" s="15"/>
      <c r="D4832" s="18">
        <v>4818</v>
      </c>
      <c r="E4832" s="34">
        <f t="shared" ca="1" si="1425"/>
        <v>24895.213371104663</v>
      </c>
      <c r="F4832" s="34">
        <f t="shared" ca="1" si="1426"/>
        <v>3500.0000000000005</v>
      </c>
      <c r="G4832" s="69">
        <f t="shared" ca="1" si="1430"/>
        <v>0</v>
      </c>
      <c r="H4832" s="34">
        <f t="shared" ca="1" si="1431"/>
        <v>-116.97084555283939</v>
      </c>
      <c r="I4832" s="34">
        <f t="shared" ca="1" si="1432"/>
        <v>3383.0291544471611</v>
      </c>
      <c r="J4832" s="18">
        <f ca="1">SUM(INDIRECT(ADDRESS(ROW(F4832),COLUMN(F4832),4)):INDIRECT(ADDRESS(ROW(F4832)+N$5-1,COLUMN(F4832),4)))</f>
        <v>24500.000000000004</v>
      </c>
      <c r="K4832" s="18">
        <f t="shared" ca="1" si="1433"/>
        <v>0</v>
      </c>
      <c r="L4832" s="18">
        <f t="shared" ca="1" si="1443"/>
        <v>0</v>
      </c>
      <c r="M4832" s="18">
        <f t="shared" ca="1" si="1427"/>
        <v>0</v>
      </c>
      <c r="N4832" s="34">
        <f t="shared" ca="1" si="1434"/>
        <v>21512.184216657501</v>
      </c>
      <c r="P4832" s="18">
        <f t="shared" ca="1" si="1428"/>
        <v>116.97084555283939</v>
      </c>
      <c r="Q4832" s="47">
        <f ca="1">SUM(L$15:L4832)-SUM(M$15:M4832)</f>
        <v>0</v>
      </c>
      <c r="R4832" s="47" t="str">
        <f t="shared" ca="1" si="1429"/>
        <v>M4835</v>
      </c>
      <c r="S4832" s="40">
        <f t="shared" ca="1" si="1435"/>
        <v>0</v>
      </c>
      <c r="T4832" s="46">
        <f t="shared" ca="1" si="1436"/>
        <v>9</v>
      </c>
      <c r="X4832" s="74">
        <f t="shared" ca="1" si="1437"/>
        <v>-0.11697084555283939</v>
      </c>
      <c r="Y4832" s="75">
        <f t="shared" ca="1" si="1438"/>
        <v>-0.11697084555283939</v>
      </c>
      <c r="Z4832" s="74">
        <f t="shared" ca="1" si="1439"/>
        <v>0.88961112890598959</v>
      </c>
      <c r="AA4832" s="76">
        <f t="shared" ca="1" si="1440"/>
        <v>-116.97084555283939</v>
      </c>
      <c r="AB4832" s="76">
        <f t="shared" ca="1" si="1441"/>
        <v>889.61112890598963</v>
      </c>
    </row>
    <row r="4833" spans="1:28" x14ac:dyDescent="0.25">
      <c r="A4833" s="2">
        <f t="shared" si="1442"/>
        <v>19</v>
      </c>
      <c r="B4833" s="16">
        <f ca="1">VLOOKUP(A4833,PERIODS!$O$4:$P$33,2,FALSE)</f>
        <v>3.5000000000000003E-2</v>
      </c>
      <c r="C4833" s="15"/>
      <c r="D4833" s="18">
        <v>4819</v>
      </c>
      <c r="E4833" s="34">
        <f t="shared" ca="1" si="1425"/>
        <v>21512.184216657501</v>
      </c>
      <c r="F4833" s="34">
        <f t="shared" ca="1" si="1426"/>
        <v>3500.0000000000005</v>
      </c>
      <c r="G4833" s="69">
        <f t="shared" ca="1" si="1430"/>
        <v>0</v>
      </c>
      <c r="H4833" s="34">
        <f t="shared" ca="1" si="1431"/>
        <v>880.87614667273613</v>
      </c>
      <c r="I4833" s="34">
        <f t="shared" ca="1" si="1432"/>
        <v>4380.8761466727365</v>
      </c>
      <c r="J4833" s="18">
        <f ca="1">SUM(INDIRECT(ADDRESS(ROW(F4833),COLUMN(F4833),4)):INDIRECT(ADDRESS(ROW(F4833)+N$5-1,COLUMN(F4833),4)))</f>
        <v>24500.000000000004</v>
      </c>
      <c r="K4833" s="18">
        <f t="shared" ca="1" si="1433"/>
        <v>16350</v>
      </c>
      <c r="L4833" s="18">
        <f t="shared" ca="1" si="1443"/>
        <v>16350</v>
      </c>
      <c r="M4833" s="18">
        <f t="shared" ca="1" si="1427"/>
        <v>0</v>
      </c>
      <c r="N4833" s="34">
        <f t="shared" ca="1" si="1434"/>
        <v>17131.308069984763</v>
      </c>
      <c r="P4833" s="18">
        <f t="shared" ca="1" si="1428"/>
        <v>880.87614667273613</v>
      </c>
      <c r="Q4833" s="47">
        <f ca="1">SUM(L$15:L4833)-SUM(M$15:M4833)</f>
        <v>16350</v>
      </c>
      <c r="R4833" s="47" t="str">
        <f t="shared" ca="1" si="1429"/>
        <v>M4836</v>
      </c>
      <c r="S4833" s="40">
        <f t="shared" ca="1" si="1435"/>
        <v>0</v>
      </c>
      <c r="T4833" s="46">
        <f t="shared" ca="1" si="1436"/>
        <v>61</v>
      </c>
      <c r="X4833" s="74">
        <f t="shared" ca="1" si="1437"/>
        <v>0.88087614667273617</v>
      </c>
      <c r="Y4833" s="75">
        <f t="shared" ca="1" si="1438"/>
        <v>0.88087614667273617</v>
      </c>
      <c r="Z4833" s="74">
        <f t="shared" ca="1" si="1439"/>
        <v>2.4130129337866704</v>
      </c>
      <c r="AA4833" s="76">
        <f t="shared" ca="1" si="1440"/>
        <v>880.87614667273613</v>
      </c>
      <c r="AB4833" s="76">
        <f t="shared" ca="1" si="1441"/>
        <v>2413.0129337866701</v>
      </c>
    </row>
    <row r="4834" spans="1:28" x14ac:dyDescent="0.25">
      <c r="A4834" s="2">
        <f t="shared" si="1442"/>
        <v>20</v>
      </c>
      <c r="B4834" s="16">
        <f ca="1">VLOOKUP(A4834,PERIODS!$O$4:$P$33,2,FALSE)</f>
        <v>3.5000000000000003E-2</v>
      </c>
      <c r="C4834" s="15"/>
      <c r="D4834" s="18">
        <v>4820</v>
      </c>
      <c r="E4834" s="34">
        <f t="shared" ref="E4834:E4897" ca="1" si="1444">N4833</f>
        <v>17131.308069984763</v>
      </c>
      <c r="F4834" s="34">
        <f t="shared" ca="1" si="1426"/>
        <v>3500.0000000000005</v>
      </c>
      <c r="G4834" s="69">
        <f t="shared" ca="1" si="1430"/>
        <v>0</v>
      </c>
      <c r="H4834" s="34">
        <f t="shared" ca="1" si="1431"/>
        <v>-1.717344914553155</v>
      </c>
      <c r="I4834" s="34">
        <f t="shared" ca="1" si="1432"/>
        <v>3498.2826550854475</v>
      </c>
      <c r="J4834" s="18">
        <f ca="1">SUM(INDIRECT(ADDRESS(ROW(F4834),COLUMN(F4834),4)):INDIRECT(ADDRESS(ROW(F4834)+N$5-1,COLUMN(F4834),4)))</f>
        <v>24500.000000000004</v>
      </c>
      <c r="K4834" s="18">
        <f t="shared" ca="1" si="1433"/>
        <v>16350</v>
      </c>
      <c r="L4834" s="18">
        <f t="shared" ca="1" si="1443"/>
        <v>0</v>
      </c>
      <c r="M4834" s="18">
        <f t="shared" ca="1" si="1427"/>
        <v>0</v>
      </c>
      <c r="N4834" s="34">
        <f t="shared" ca="1" si="1434"/>
        <v>13633.025414899315</v>
      </c>
      <c r="P4834" s="18">
        <f t="shared" ca="1" si="1428"/>
        <v>1.717344914553155</v>
      </c>
      <c r="Q4834" s="47">
        <f ca="1">SUM(L$15:L4834)-SUM(M$15:M4834)</f>
        <v>16350</v>
      </c>
      <c r="R4834" s="47" t="str">
        <f t="shared" ca="1" si="1429"/>
        <v>M4837</v>
      </c>
      <c r="S4834" s="40">
        <f t="shared" ca="1" si="1435"/>
        <v>0</v>
      </c>
      <c r="T4834" s="46">
        <f t="shared" ca="1" si="1436"/>
        <v>96</v>
      </c>
      <c r="X4834" s="74">
        <f t="shared" ca="1" si="1437"/>
        <v>-1.717344914553155E-3</v>
      </c>
      <c r="Y4834" s="75">
        <f t="shared" ca="1" si="1438"/>
        <v>-1.717344914553155E-3</v>
      </c>
      <c r="Z4834" s="74">
        <f t="shared" ca="1" si="1439"/>
        <v>0.99828412887843354</v>
      </c>
      <c r="AA4834" s="76">
        <f t="shared" ca="1" si="1440"/>
        <v>-1.717344914553155</v>
      </c>
      <c r="AB4834" s="76">
        <f t="shared" ca="1" si="1441"/>
        <v>998.28412887843353</v>
      </c>
    </row>
    <row r="4835" spans="1:28" x14ac:dyDescent="0.25">
      <c r="A4835" s="2">
        <f t="shared" si="1442"/>
        <v>21</v>
      </c>
      <c r="B4835" s="16">
        <f ca="1">VLOOKUP(A4835,PERIODS!$O$4:$P$33,2,FALSE)</f>
        <v>3.5000000000000003E-2</v>
      </c>
      <c r="C4835" s="15"/>
      <c r="D4835" s="18">
        <v>4821</v>
      </c>
      <c r="E4835" s="34">
        <f t="shared" ca="1" si="1444"/>
        <v>13633.025414899315</v>
      </c>
      <c r="F4835" s="34">
        <f t="shared" ca="1" si="1426"/>
        <v>3500.0000000000005</v>
      </c>
      <c r="G4835" s="69">
        <f t="shared" ca="1" si="1430"/>
        <v>0</v>
      </c>
      <c r="H4835" s="34">
        <f t="shared" ca="1" si="1431"/>
        <v>197.34539370576707</v>
      </c>
      <c r="I4835" s="34">
        <f t="shared" ca="1" si="1432"/>
        <v>3697.3453937057675</v>
      </c>
      <c r="J4835" s="18">
        <f ca="1">SUM(INDIRECT(ADDRESS(ROW(F4835),COLUMN(F4835),4)):INDIRECT(ADDRESS(ROW(F4835)+N$5-1,COLUMN(F4835),4)))</f>
        <v>24500.000000000004</v>
      </c>
      <c r="K4835" s="18">
        <f t="shared" ca="1" si="1433"/>
        <v>16350</v>
      </c>
      <c r="L4835" s="18">
        <f t="shared" ca="1" si="1443"/>
        <v>0</v>
      </c>
      <c r="M4835" s="18">
        <f t="shared" ca="1" si="1427"/>
        <v>0</v>
      </c>
      <c r="N4835" s="34">
        <f t="shared" ca="1" si="1434"/>
        <v>9935.6800211935479</v>
      </c>
      <c r="P4835" s="18">
        <f t="shared" ca="1" si="1428"/>
        <v>197.34539370576707</v>
      </c>
      <c r="Q4835" s="47">
        <f ca="1">SUM(L$15:L4835)-SUM(M$15:M4835)</f>
        <v>16350</v>
      </c>
      <c r="R4835" s="47" t="str">
        <f t="shared" ca="1" si="1429"/>
        <v>M4838</v>
      </c>
      <c r="S4835" s="40">
        <f t="shared" ca="1" si="1435"/>
        <v>0</v>
      </c>
      <c r="T4835" s="46">
        <f t="shared" ca="1" si="1436"/>
        <v>74</v>
      </c>
      <c r="X4835" s="74">
        <f t="shared" ca="1" si="1437"/>
        <v>0.19734539370576706</v>
      </c>
      <c r="Y4835" s="75">
        <f t="shared" ca="1" si="1438"/>
        <v>0.19734539370576706</v>
      </c>
      <c r="Z4835" s="74">
        <f t="shared" ca="1" si="1439"/>
        <v>1.218164714477658</v>
      </c>
      <c r="AA4835" s="76">
        <f t="shared" ca="1" si="1440"/>
        <v>197.34539370576707</v>
      </c>
      <c r="AB4835" s="76">
        <f t="shared" ca="1" si="1441"/>
        <v>1218.164714477658</v>
      </c>
    </row>
    <row r="4836" spans="1:28" x14ac:dyDescent="0.25">
      <c r="A4836" s="2">
        <f t="shared" si="1442"/>
        <v>22</v>
      </c>
      <c r="B4836" s="16">
        <f ca="1">VLOOKUP(A4836,PERIODS!$O$4:$P$33,2,FALSE)</f>
        <v>3.5000000000000003E-2</v>
      </c>
      <c r="C4836" s="15"/>
      <c r="D4836" s="18">
        <v>4822</v>
      </c>
      <c r="E4836" s="34">
        <f t="shared" ca="1" si="1444"/>
        <v>9935.6800211935479</v>
      </c>
      <c r="F4836" s="34">
        <f t="shared" ca="1" si="1426"/>
        <v>3500.0000000000005</v>
      </c>
      <c r="G4836" s="69">
        <f t="shared" ca="1" si="1430"/>
        <v>0</v>
      </c>
      <c r="H4836" s="34">
        <f t="shared" ca="1" si="1431"/>
        <v>770.60524160567172</v>
      </c>
      <c r="I4836" s="34">
        <f t="shared" ca="1" si="1432"/>
        <v>4270.6052416056718</v>
      </c>
      <c r="J4836" s="18">
        <f ca="1">SUM(INDIRECT(ADDRESS(ROW(F4836),COLUMN(F4836),4)):INDIRECT(ADDRESS(ROW(F4836)+N$5-1,COLUMN(F4836),4)))</f>
        <v>25000.000000000004</v>
      </c>
      <c r="K4836" s="18">
        <f t="shared" ca="1" si="1433"/>
        <v>0</v>
      </c>
      <c r="L4836" s="18">
        <f t="shared" ca="1" si="1443"/>
        <v>0</v>
      </c>
      <c r="M4836" s="18">
        <f t="shared" ca="1" si="1427"/>
        <v>16350</v>
      </c>
      <c r="N4836" s="34">
        <f t="shared" ca="1" si="1434"/>
        <v>22015.074779587878</v>
      </c>
      <c r="P4836" s="18">
        <f t="shared" ca="1" si="1428"/>
        <v>770.60524160567172</v>
      </c>
      <c r="Q4836" s="47">
        <f ca="1">SUM(L$15:L4836)-SUM(M$15:M4836)</f>
        <v>0</v>
      </c>
      <c r="R4836" s="47" t="str">
        <f t="shared" ca="1" si="1429"/>
        <v>M4839</v>
      </c>
      <c r="S4836" s="40">
        <f t="shared" ca="1" si="1435"/>
        <v>0</v>
      </c>
      <c r="T4836" s="46">
        <f t="shared" ca="1" si="1436"/>
        <v>60</v>
      </c>
      <c r="X4836" s="74">
        <f t="shared" ca="1" si="1437"/>
        <v>0.77060524160567168</v>
      </c>
      <c r="Y4836" s="75">
        <f t="shared" ca="1" si="1438"/>
        <v>0.77060524160567168</v>
      </c>
      <c r="Z4836" s="74">
        <f t="shared" ca="1" si="1439"/>
        <v>2.1610738298400314</v>
      </c>
      <c r="AA4836" s="76">
        <f t="shared" ca="1" si="1440"/>
        <v>770.60524160567172</v>
      </c>
      <c r="AB4836" s="76">
        <f t="shared" ca="1" si="1441"/>
        <v>2161.0738298400315</v>
      </c>
    </row>
    <row r="4837" spans="1:28" x14ac:dyDescent="0.25">
      <c r="A4837" s="2">
        <f t="shared" si="1442"/>
        <v>23</v>
      </c>
      <c r="B4837" s="16">
        <f ca="1">VLOOKUP(A4837,PERIODS!$O$4:$P$33,2,FALSE)</f>
        <v>3.5000000000000003E-2</v>
      </c>
      <c r="C4837" s="15"/>
      <c r="D4837" s="18">
        <v>4823</v>
      </c>
      <c r="E4837" s="34">
        <f t="shared" ca="1" si="1444"/>
        <v>22015.074779587878</v>
      </c>
      <c r="F4837" s="34">
        <f t="shared" ca="1" si="1426"/>
        <v>3500.0000000000005</v>
      </c>
      <c r="G4837" s="69">
        <f t="shared" ca="1" si="1430"/>
        <v>0</v>
      </c>
      <c r="H4837" s="34">
        <f t="shared" ca="1" si="1431"/>
        <v>721.70852503128572</v>
      </c>
      <c r="I4837" s="34">
        <f t="shared" ca="1" si="1432"/>
        <v>4221.7085250312866</v>
      </c>
      <c r="J4837" s="18">
        <f ca="1">SUM(INDIRECT(ADDRESS(ROW(F4837),COLUMN(F4837),4)):INDIRECT(ADDRESS(ROW(F4837)+N$5-1,COLUMN(F4837),4)))</f>
        <v>25500.000000000004</v>
      </c>
      <c r="K4837" s="18">
        <f t="shared" ca="1" si="1433"/>
        <v>16350</v>
      </c>
      <c r="L4837" s="18">
        <f t="shared" ca="1" si="1443"/>
        <v>16350</v>
      </c>
      <c r="M4837" s="18">
        <f t="shared" ca="1" si="1427"/>
        <v>0</v>
      </c>
      <c r="N4837" s="34">
        <f t="shared" ca="1" si="1434"/>
        <v>17793.366254556589</v>
      </c>
      <c r="P4837" s="18">
        <f t="shared" ca="1" si="1428"/>
        <v>721.70852503128572</v>
      </c>
      <c r="Q4837" s="47">
        <f ca="1">SUM(L$15:L4837)-SUM(M$15:M4837)</f>
        <v>16350</v>
      </c>
      <c r="R4837" s="47" t="str">
        <f t="shared" ca="1" si="1429"/>
        <v>M4840</v>
      </c>
      <c r="S4837" s="40">
        <f t="shared" ca="1" si="1435"/>
        <v>0</v>
      </c>
      <c r="T4837" s="46">
        <f t="shared" ca="1" si="1436"/>
        <v>31</v>
      </c>
      <c r="X4837" s="74">
        <f t="shared" ca="1" si="1437"/>
        <v>0.72170852503128569</v>
      </c>
      <c r="Y4837" s="75">
        <f t="shared" ca="1" si="1438"/>
        <v>0.72170852503128569</v>
      </c>
      <c r="Z4837" s="74">
        <f t="shared" ca="1" si="1439"/>
        <v>2.0579462614224067</v>
      </c>
      <c r="AA4837" s="76">
        <f t="shared" ca="1" si="1440"/>
        <v>721.70852503128572</v>
      </c>
      <c r="AB4837" s="76">
        <f t="shared" ca="1" si="1441"/>
        <v>2057.9462614224067</v>
      </c>
    </row>
    <row r="4838" spans="1:28" x14ac:dyDescent="0.25">
      <c r="A4838" s="2">
        <f t="shared" si="1442"/>
        <v>24</v>
      </c>
      <c r="B4838" s="16">
        <f ca="1">VLOOKUP(A4838,PERIODS!$O$4:$P$33,2,FALSE)</f>
        <v>3.5000000000000003E-2</v>
      </c>
      <c r="C4838" s="15"/>
      <c r="D4838" s="18">
        <v>4824</v>
      </c>
      <c r="E4838" s="34">
        <f t="shared" ca="1" si="1444"/>
        <v>17793.366254556589</v>
      </c>
      <c r="F4838" s="34">
        <f t="shared" ca="1" si="1426"/>
        <v>3500.0000000000005</v>
      </c>
      <c r="G4838" s="69">
        <f t="shared" ca="1" si="1430"/>
        <v>0</v>
      </c>
      <c r="H4838" s="34">
        <f t="shared" ca="1" si="1431"/>
        <v>154.35759493567471</v>
      </c>
      <c r="I4838" s="34">
        <f t="shared" ca="1" si="1432"/>
        <v>3654.357594935675</v>
      </c>
      <c r="J4838" s="18">
        <f ca="1">SUM(INDIRECT(ADDRESS(ROW(F4838),COLUMN(F4838),4)):INDIRECT(ADDRESS(ROW(F4838)+N$5-1,COLUMN(F4838),4)))</f>
        <v>26000</v>
      </c>
      <c r="K4838" s="18">
        <f t="shared" ca="1" si="1433"/>
        <v>16350</v>
      </c>
      <c r="L4838" s="18">
        <f t="shared" ca="1" si="1443"/>
        <v>0</v>
      </c>
      <c r="M4838" s="18">
        <f t="shared" ca="1" si="1427"/>
        <v>0</v>
      </c>
      <c r="N4838" s="34">
        <f t="shared" ca="1" si="1434"/>
        <v>14139.008659620915</v>
      </c>
      <c r="P4838" s="18">
        <f t="shared" ca="1" si="1428"/>
        <v>154.35759493567471</v>
      </c>
      <c r="Q4838" s="47">
        <f ca="1">SUM(L$15:L4838)-SUM(M$15:M4838)</f>
        <v>16350</v>
      </c>
      <c r="R4838" s="47" t="str">
        <f t="shared" ca="1" si="1429"/>
        <v>M4841</v>
      </c>
      <c r="S4838" s="40">
        <f t="shared" ca="1" si="1435"/>
        <v>0</v>
      </c>
      <c r="T4838" s="46">
        <f t="shared" ca="1" si="1436"/>
        <v>90</v>
      </c>
      <c r="X4838" s="74">
        <f t="shared" ca="1" si="1437"/>
        <v>0.15435759493567472</v>
      </c>
      <c r="Y4838" s="75">
        <f t="shared" ca="1" si="1438"/>
        <v>0.15435759493567472</v>
      </c>
      <c r="Z4838" s="74">
        <f t="shared" ca="1" si="1439"/>
        <v>1.1669080926029614</v>
      </c>
      <c r="AA4838" s="76">
        <f t="shared" ca="1" si="1440"/>
        <v>154.35759493567471</v>
      </c>
      <c r="AB4838" s="76">
        <f t="shared" ca="1" si="1441"/>
        <v>1166.9080926029615</v>
      </c>
    </row>
    <row r="4839" spans="1:28" x14ac:dyDescent="0.25">
      <c r="A4839" s="2">
        <f t="shared" si="1442"/>
        <v>25</v>
      </c>
      <c r="B4839" s="16">
        <f ca="1">VLOOKUP(A4839,PERIODS!$O$4:$P$33,2,FALSE)</f>
        <v>3.5000000000000003E-2</v>
      </c>
      <c r="C4839" s="15"/>
      <c r="D4839" s="18">
        <v>4825</v>
      </c>
      <c r="E4839" s="34">
        <f t="shared" ca="1" si="1444"/>
        <v>14139.008659620915</v>
      </c>
      <c r="F4839" s="34">
        <f t="shared" ca="1" si="1426"/>
        <v>3500.0000000000005</v>
      </c>
      <c r="G4839" s="69">
        <f t="shared" ca="1" si="1430"/>
        <v>0</v>
      </c>
      <c r="H4839" s="34">
        <f t="shared" ca="1" si="1431"/>
        <v>-1270.7762141294941</v>
      </c>
      <c r="I4839" s="34">
        <f t="shared" ca="1" si="1432"/>
        <v>2229.2237858705066</v>
      </c>
      <c r="J4839" s="18">
        <f ca="1">SUM(INDIRECT(ADDRESS(ROW(F4839),COLUMN(F4839),4)):INDIRECT(ADDRESS(ROW(F4839)+N$5-1,COLUMN(F4839),4)))</f>
        <v>24900</v>
      </c>
      <c r="K4839" s="18">
        <f t="shared" ca="1" si="1433"/>
        <v>16350</v>
      </c>
      <c r="L4839" s="18">
        <f t="shared" ca="1" si="1443"/>
        <v>0</v>
      </c>
      <c r="M4839" s="18">
        <f t="shared" ca="1" si="1427"/>
        <v>0</v>
      </c>
      <c r="N4839" s="34">
        <f t="shared" ca="1" si="1434"/>
        <v>11909.784873750408</v>
      </c>
      <c r="P4839" s="18">
        <f t="shared" ca="1" si="1428"/>
        <v>1270.7762141294941</v>
      </c>
      <c r="Q4839" s="47">
        <f ca="1">SUM(L$15:L4839)-SUM(M$15:M4839)</f>
        <v>16350</v>
      </c>
      <c r="R4839" s="47" t="str">
        <f t="shared" ca="1" si="1429"/>
        <v>M4842</v>
      </c>
      <c r="S4839" s="40">
        <f t="shared" ca="1" si="1435"/>
        <v>0</v>
      </c>
      <c r="T4839" s="46">
        <f t="shared" ca="1" si="1436"/>
        <v>98</v>
      </c>
      <c r="X4839" s="74">
        <f t="shared" ca="1" si="1437"/>
        <v>-1.270776214129494</v>
      </c>
      <c r="Y4839" s="75">
        <f t="shared" ca="1" si="1438"/>
        <v>-1.270776214129494</v>
      </c>
      <c r="Z4839" s="74">
        <f t="shared" ca="1" si="1439"/>
        <v>0.28061372088536324</v>
      </c>
      <c r="AA4839" s="76">
        <f t="shared" ca="1" si="1440"/>
        <v>-1270.7762141294941</v>
      </c>
      <c r="AB4839" s="76">
        <f t="shared" ca="1" si="1441"/>
        <v>280.61372088536325</v>
      </c>
    </row>
    <row r="4840" spans="1:28" x14ac:dyDescent="0.25">
      <c r="A4840" s="2">
        <f t="shared" si="1442"/>
        <v>26</v>
      </c>
      <c r="B4840" s="16">
        <f ca="1">VLOOKUP(A4840,PERIODS!$O$4:$P$33,2,FALSE)</f>
        <v>3.5000000000000003E-2</v>
      </c>
      <c r="C4840" s="15"/>
      <c r="D4840" s="18">
        <v>4826</v>
      </c>
      <c r="E4840" s="34">
        <f t="shared" ca="1" si="1444"/>
        <v>11909.784873750408</v>
      </c>
      <c r="F4840" s="34">
        <f t="shared" ca="1" si="1426"/>
        <v>3500.0000000000005</v>
      </c>
      <c r="G4840" s="69">
        <f t="shared" ca="1" si="1430"/>
        <v>0</v>
      </c>
      <c r="H4840" s="34">
        <f t="shared" ca="1" si="1431"/>
        <v>-596.24739801489397</v>
      </c>
      <c r="I4840" s="34">
        <f t="shared" ca="1" si="1432"/>
        <v>2903.7526019851066</v>
      </c>
      <c r="J4840" s="18">
        <f ca="1">SUM(INDIRECT(ADDRESS(ROW(F4840),COLUMN(F4840),4)):INDIRECT(ADDRESS(ROW(F4840)+N$5-1,COLUMN(F4840),4)))</f>
        <v>23900</v>
      </c>
      <c r="K4840" s="18">
        <f t="shared" ca="1" si="1433"/>
        <v>0</v>
      </c>
      <c r="L4840" s="18">
        <f t="shared" ca="1" si="1443"/>
        <v>0</v>
      </c>
      <c r="M4840" s="18">
        <f t="shared" ca="1" si="1427"/>
        <v>16350</v>
      </c>
      <c r="N4840" s="34">
        <f t="shared" ca="1" si="1434"/>
        <v>25356.032271765303</v>
      </c>
      <c r="P4840" s="18">
        <f t="shared" ca="1" si="1428"/>
        <v>596.24739801489397</v>
      </c>
      <c r="Q4840" s="47">
        <f ca="1">SUM(L$15:L4840)-SUM(M$15:M4840)</f>
        <v>0</v>
      </c>
      <c r="R4840" s="47" t="str">
        <f t="shared" ca="1" si="1429"/>
        <v>M4843</v>
      </c>
      <c r="S4840" s="40">
        <f t="shared" ca="1" si="1435"/>
        <v>0</v>
      </c>
      <c r="T4840" s="46">
        <f t="shared" ca="1" si="1436"/>
        <v>27</v>
      </c>
      <c r="X4840" s="74">
        <f t="shared" ca="1" si="1437"/>
        <v>-0.59624739801489401</v>
      </c>
      <c r="Y4840" s="75">
        <f t="shared" ca="1" si="1438"/>
        <v>-0.59624739801489401</v>
      </c>
      <c r="Z4840" s="74">
        <f t="shared" ca="1" si="1439"/>
        <v>0.55087497675588049</v>
      </c>
      <c r="AA4840" s="76">
        <f t="shared" ca="1" si="1440"/>
        <v>-596.24739801489397</v>
      </c>
      <c r="AB4840" s="76">
        <f t="shared" ca="1" si="1441"/>
        <v>550.87497675588054</v>
      </c>
    </row>
    <row r="4841" spans="1:28" x14ac:dyDescent="0.25">
      <c r="A4841" s="2">
        <f t="shared" si="1442"/>
        <v>27</v>
      </c>
      <c r="B4841" s="16">
        <f ca="1">VLOOKUP(A4841,PERIODS!$O$4:$P$33,2,FALSE)</f>
        <v>3.5000000000000003E-2</v>
      </c>
      <c r="C4841" s="15"/>
      <c r="D4841" s="18">
        <v>4827</v>
      </c>
      <c r="E4841" s="34">
        <f t="shared" ca="1" si="1444"/>
        <v>25356.032271765303</v>
      </c>
      <c r="F4841" s="34">
        <f t="shared" ca="1" si="1426"/>
        <v>3500.0000000000005</v>
      </c>
      <c r="G4841" s="69">
        <f t="shared" ca="1" si="1430"/>
        <v>0</v>
      </c>
      <c r="H4841" s="34">
        <f t="shared" ca="1" si="1431"/>
        <v>-560.01807160673025</v>
      </c>
      <c r="I4841" s="34">
        <f t="shared" ca="1" si="1432"/>
        <v>2939.9819283932702</v>
      </c>
      <c r="J4841" s="18">
        <f ca="1">SUM(INDIRECT(ADDRESS(ROW(F4841),COLUMN(F4841),4)):INDIRECT(ADDRESS(ROW(F4841)+N$5-1,COLUMN(F4841),4)))</f>
        <v>22900</v>
      </c>
      <c r="K4841" s="18">
        <f t="shared" ca="1" si="1433"/>
        <v>0</v>
      </c>
      <c r="L4841" s="18">
        <f t="shared" ca="1" si="1443"/>
        <v>0</v>
      </c>
      <c r="M4841" s="18">
        <f t="shared" ca="1" si="1427"/>
        <v>0</v>
      </c>
      <c r="N4841" s="34">
        <f t="shared" ca="1" si="1434"/>
        <v>22416.050343372033</v>
      </c>
      <c r="P4841" s="18">
        <f t="shared" ca="1" si="1428"/>
        <v>560.01807160673025</v>
      </c>
      <c r="Q4841" s="47">
        <f ca="1">SUM(L$15:L4841)-SUM(M$15:M4841)</f>
        <v>0</v>
      </c>
      <c r="R4841" s="47" t="str">
        <f t="shared" ca="1" si="1429"/>
        <v>M4844</v>
      </c>
      <c r="S4841" s="40">
        <f t="shared" ca="1" si="1435"/>
        <v>0</v>
      </c>
      <c r="T4841" s="46">
        <f t="shared" ca="1" si="1436"/>
        <v>52</v>
      </c>
      <c r="X4841" s="74">
        <f t="shared" ca="1" si="1437"/>
        <v>-0.56001807160673023</v>
      </c>
      <c r="Y4841" s="75">
        <f t="shared" ca="1" si="1438"/>
        <v>-0.56001807160673023</v>
      </c>
      <c r="Z4841" s="74">
        <f t="shared" ca="1" si="1439"/>
        <v>0.57119874127652526</v>
      </c>
      <c r="AA4841" s="76">
        <f t="shared" ca="1" si="1440"/>
        <v>-560.01807160673025</v>
      </c>
      <c r="AB4841" s="76">
        <f t="shared" ca="1" si="1441"/>
        <v>571.19874127652531</v>
      </c>
    </row>
    <row r="4842" spans="1:28" x14ac:dyDescent="0.25">
      <c r="A4842" s="2">
        <f t="shared" si="1442"/>
        <v>28</v>
      </c>
      <c r="B4842" s="16">
        <f ca="1">VLOOKUP(A4842,PERIODS!$O$4:$P$33,2,FALSE)</f>
        <v>0.04</v>
      </c>
      <c r="C4842" s="15"/>
      <c r="D4842" s="18">
        <v>4828</v>
      </c>
      <c r="E4842" s="34">
        <f t="shared" ca="1" si="1444"/>
        <v>22416.050343372033</v>
      </c>
      <c r="F4842" s="34">
        <f t="shared" ca="1" si="1426"/>
        <v>4000</v>
      </c>
      <c r="G4842" s="69">
        <f t="shared" ca="1" si="1430"/>
        <v>0</v>
      </c>
      <c r="H4842" s="34">
        <f t="shared" ca="1" si="1431"/>
        <v>-1108.0104494531226</v>
      </c>
      <c r="I4842" s="34">
        <f t="shared" ca="1" si="1432"/>
        <v>2891.9895505468776</v>
      </c>
      <c r="J4842" s="18">
        <f ca="1">SUM(INDIRECT(ADDRESS(ROW(F4842),COLUMN(F4842),4)):INDIRECT(ADDRESS(ROW(F4842)+N$5-1,COLUMN(F4842),4)))</f>
        <v>21900</v>
      </c>
      <c r="K4842" s="18">
        <f t="shared" ca="1" si="1433"/>
        <v>0</v>
      </c>
      <c r="L4842" s="18">
        <f t="shared" ca="1" si="1443"/>
        <v>0</v>
      </c>
      <c r="M4842" s="18">
        <f t="shared" ca="1" si="1427"/>
        <v>0</v>
      </c>
      <c r="N4842" s="34">
        <f t="shared" ca="1" si="1434"/>
        <v>19524.060792825156</v>
      </c>
      <c r="P4842" s="18">
        <f t="shared" ca="1" si="1428"/>
        <v>1108.0104494531226</v>
      </c>
      <c r="Q4842" s="47">
        <f ca="1">SUM(L$15:L4842)-SUM(M$15:M4842)</f>
        <v>0</v>
      </c>
      <c r="R4842" s="47" t="str">
        <f t="shared" ca="1" si="1429"/>
        <v>M4845</v>
      </c>
      <c r="S4842" s="40">
        <f t="shared" ca="1" si="1435"/>
        <v>0</v>
      </c>
      <c r="T4842" s="46">
        <f t="shared" ca="1" si="1436"/>
        <v>19</v>
      </c>
      <c r="X4842" s="74">
        <f t="shared" ca="1" si="1437"/>
        <v>-1.1080104494531227</v>
      </c>
      <c r="Y4842" s="75">
        <f t="shared" ca="1" si="1438"/>
        <v>-1.1080104494531227</v>
      </c>
      <c r="Z4842" s="74">
        <f t="shared" ca="1" si="1439"/>
        <v>0.33021528796769301</v>
      </c>
      <c r="AA4842" s="76">
        <f t="shared" ca="1" si="1440"/>
        <v>-1108.0104494531226</v>
      </c>
      <c r="AB4842" s="76">
        <f t="shared" ca="1" si="1441"/>
        <v>330.21528796769303</v>
      </c>
    </row>
    <row r="4843" spans="1:28" x14ac:dyDescent="0.25">
      <c r="A4843" s="2">
        <f t="shared" si="1442"/>
        <v>29</v>
      </c>
      <c r="B4843" s="16">
        <f ca="1">VLOOKUP(A4843,PERIODS!$O$4:$P$33,2,FALSE)</f>
        <v>0.04</v>
      </c>
      <c r="C4843" s="15"/>
      <c r="D4843" s="18">
        <v>4829</v>
      </c>
      <c r="E4843" s="34">
        <f t="shared" ca="1" si="1444"/>
        <v>19524.060792825156</v>
      </c>
      <c r="F4843" s="34">
        <f t="shared" ca="1" si="1426"/>
        <v>4000</v>
      </c>
      <c r="G4843" s="69">
        <f t="shared" ca="1" si="1430"/>
        <v>0</v>
      </c>
      <c r="H4843" s="34">
        <f t="shared" ca="1" si="1431"/>
        <v>-931.43782880907088</v>
      </c>
      <c r="I4843" s="34">
        <f t="shared" ca="1" si="1432"/>
        <v>3068.5621711909289</v>
      </c>
      <c r="J4843" s="18">
        <f ca="1">SUM(INDIRECT(ADDRESS(ROW(F4843),COLUMN(F4843),4)):INDIRECT(ADDRESS(ROW(F4843)+N$5-1,COLUMN(F4843),4)))</f>
        <v>21200</v>
      </c>
      <c r="K4843" s="18">
        <f t="shared" ca="1" si="1433"/>
        <v>16350</v>
      </c>
      <c r="L4843" s="18">
        <f t="shared" ca="1" si="1443"/>
        <v>16350</v>
      </c>
      <c r="M4843" s="18">
        <f t="shared" ca="1" si="1427"/>
        <v>0</v>
      </c>
      <c r="N4843" s="34">
        <f t="shared" ca="1" si="1434"/>
        <v>16455.498621634226</v>
      </c>
      <c r="P4843" s="18">
        <f t="shared" ca="1" si="1428"/>
        <v>931.43782880907088</v>
      </c>
      <c r="Q4843" s="47">
        <f ca="1">SUM(L$15:L4843)-SUM(M$15:M4843)</f>
        <v>16350</v>
      </c>
      <c r="R4843" s="47" t="str">
        <f t="shared" ca="1" si="1429"/>
        <v>M4846</v>
      </c>
      <c r="S4843" s="40">
        <f t="shared" ca="1" si="1435"/>
        <v>0</v>
      </c>
      <c r="T4843" s="46">
        <f t="shared" ca="1" si="1436"/>
        <v>78</v>
      </c>
      <c r="X4843" s="74">
        <f t="shared" ca="1" si="1437"/>
        <v>-0.93143782880907089</v>
      </c>
      <c r="Y4843" s="75">
        <f t="shared" ca="1" si="1438"/>
        <v>-0.93143782880907089</v>
      </c>
      <c r="Z4843" s="74">
        <f t="shared" ca="1" si="1439"/>
        <v>0.39398681732534374</v>
      </c>
      <c r="AA4843" s="76">
        <f t="shared" ca="1" si="1440"/>
        <v>-931.43782880907088</v>
      </c>
      <c r="AB4843" s="76">
        <f t="shared" ca="1" si="1441"/>
        <v>393.98681732534374</v>
      </c>
    </row>
    <row r="4844" spans="1:28" x14ac:dyDescent="0.25">
      <c r="A4844" s="2">
        <f t="shared" si="1442"/>
        <v>30</v>
      </c>
      <c r="B4844" s="16">
        <f ca="1">VLOOKUP(A4844,PERIODS!$O$4:$P$33,2,FALSE)</f>
        <v>0.04</v>
      </c>
      <c r="C4844" s="15"/>
      <c r="D4844" s="18">
        <v>4830</v>
      </c>
      <c r="E4844" s="34">
        <f t="shared" ca="1" si="1444"/>
        <v>16455.498621634226</v>
      </c>
      <c r="F4844" s="34">
        <f t="shared" ca="1" si="1426"/>
        <v>4000</v>
      </c>
      <c r="G4844" s="69">
        <f t="shared" ca="1" si="1430"/>
        <v>0</v>
      </c>
      <c r="H4844" s="34">
        <f t="shared" ca="1" si="1431"/>
        <v>1959.9639845400536</v>
      </c>
      <c r="I4844" s="34">
        <f t="shared" ca="1" si="1432"/>
        <v>5959.9639845400534</v>
      </c>
      <c r="J4844" s="18">
        <f ca="1">SUM(INDIRECT(ADDRESS(ROW(F4844),COLUMN(F4844),4)):INDIRECT(ADDRESS(ROW(F4844)+N$5-1,COLUMN(F4844),4)))</f>
        <v>20500</v>
      </c>
      <c r="K4844" s="18">
        <f t="shared" ca="1" si="1433"/>
        <v>16350</v>
      </c>
      <c r="L4844" s="18">
        <f t="shared" ca="1" si="1443"/>
        <v>0</v>
      </c>
      <c r="M4844" s="18">
        <f t="shared" ca="1" si="1427"/>
        <v>0</v>
      </c>
      <c r="N4844" s="34">
        <f t="shared" ca="1" si="1434"/>
        <v>10495.534637094173</v>
      </c>
      <c r="P4844" s="18">
        <f t="shared" ca="1" si="1428"/>
        <v>1959.9639845400536</v>
      </c>
      <c r="Q4844" s="47">
        <f ca="1">SUM(L$15:L4844)-SUM(M$15:M4844)</f>
        <v>16350</v>
      </c>
      <c r="R4844" s="47" t="str">
        <f t="shared" ca="1" si="1429"/>
        <v>M4847</v>
      </c>
      <c r="S4844" s="40">
        <f t="shared" ca="1" si="1435"/>
        <v>0</v>
      </c>
      <c r="T4844" s="46">
        <f t="shared" ca="1" si="1436"/>
        <v>24</v>
      </c>
      <c r="X4844" s="74">
        <f t="shared" ca="1" si="1437"/>
        <v>1.980570198310702</v>
      </c>
      <c r="Y4844" s="75">
        <f t="shared" ca="1" si="1438"/>
        <v>1.9599639845400536</v>
      </c>
      <c r="Z4844" s="74">
        <f t="shared" ca="1" si="1439"/>
        <v>7.0990713842313315</v>
      </c>
      <c r="AA4844" s="76">
        <f t="shared" ca="1" si="1440"/>
        <v>1959.9639845400536</v>
      </c>
      <c r="AB4844" s="76">
        <f t="shared" ca="1" si="1441"/>
        <v>7099.0713842313316</v>
      </c>
    </row>
    <row r="4845" spans="1:28" x14ac:dyDescent="0.25">
      <c r="A4845" s="2">
        <f t="shared" si="1442"/>
        <v>1</v>
      </c>
      <c r="B4845" s="16">
        <f ca="1">VLOOKUP(A4845,PERIODS!$O$4:$P$33,2,FALSE)</f>
        <v>2.4E-2</v>
      </c>
      <c r="C4845" s="15"/>
      <c r="D4845" s="18">
        <v>4831</v>
      </c>
      <c r="E4845" s="34">
        <f t="shared" ca="1" si="1444"/>
        <v>10495.534637094173</v>
      </c>
      <c r="F4845" s="34">
        <f t="shared" ca="1" si="1426"/>
        <v>2400</v>
      </c>
      <c r="G4845" s="69">
        <f t="shared" ca="1" si="1430"/>
        <v>0</v>
      </c>
      <c r="H4845" s="34">
        <f t="shared" ca="1" si="1431"/>
        <v>856.05656314775365</v>
      </c>
      <c r="I4845" s="34">
        <f t="shared" ca="1" si="1432"/>
        <v>3256.0565631477539</v>
      </c>
      <c r="J4845" s="18">
        <f ca="1">SUM(INDIRECT(ADDRESS(ROW(F4845),COLUMN(F4845),4)):INDIRECT(ADDRESS(ROW(F4845)+N$5-1,COLUMN(F4845),4)))</f>
        <v>19800</v>
      </c>
      <c r="K4845" s="18">
        <f t="shared" ca="1" si="1433"/>
        <v>16350</v>
      </c>
      <c r="L4845" s="18">
        <f t="shared" ca="1" si="1443"/>
        <v>0</v>
      </c>
      <c r="M4845" s="18">
        <f t="shared" ca="1" si="1427"/>
        <v>0</v>
      </c>
      <c r="N4845" s="34">
        <f t="shared" ca="1" si="1434"/>
        <v>7239.4780739464195</v>
      </c>
      <c r="P4845" s="18">
        <f t="shared" ca="1" si="1428"/>
        <v>856.05656314775365</v>
      </c>
      <c r="Q4845" s="47">
        <f ca="1">SUM(L$15:L4845)-SUM(M$15:M4845)</f>
        <v>16350</v>
      </c>
      <c r="R4845" s="47" t="str">
        <f t="shared" ca="1" si="1429"/>
        <v>M4848</v>
      </c>
      <c r="S4845" s="40">
        <f t="shared" ca="1" si="1435"/>
        <v>0</v>
      </c>
      <c r="T4845" s="46">
        <f t="shared" ca="1" si="1436"/>
        <v>15</v>
      </c>
      <c r="X4845" s="74">
        <f t="shared" ca="1" si="1437"/>
        <v>0.85605656314775369</v>
      </c>
      <c r="Y4845" s="75">
        <f t="shared" ca="1" si="1438"/>
        <v>0.85605656314775369</v>
      </c>
      <c r="Z4845" s="74">
        <f t="shared" ca="1" si="1439"/>
        <v>2.3538600690041487</v>
      </c>
      <c r="AA4845" s="76">
        <f t="shared" ca="1" si="1440"/>
        <v>856.05656314775365</v>
      </c>
      <c r="AB4845" s="76">
        <f t="shared" ca="1" si="1441"/>
        <v>2353.8600690041485</v>
      </c>
    </row>
    <row r="4846" spans="1:28" x14ac:dyDescent="0.25">
      <c r="A4846" s="2">
        <f t="shared" si="1442"/>
        <v>2</v>
      </c>
      <c r="B4846" s="16">
        <f ca="1">VLOOKUP(A4846,PERIODS!$O$4:$P$33,2,FALSE)</f>
        <v>2.5000000000000001E-2</v>
      </c>
      <c r="C4846" s="15"/>
      <c r="D4846" s="18">
        <v>4832</v>
      </c>
      <c r="E4846" s="34">
        <f t="shared" ca="1" si="1444"/>
        <v>7239.4780739464195</v>
      </c>
      <c r="F4846" s="34">
        <f t="shared" ca="1" si="1426"/>
        <v>2500</v>
      </c>
      <c r="G4846" s="69">
        <f t="shared" ca="1" si="1430"/>
        <v>0</v>
      </c>
      <c r="H4846" s="34">
        <f t="shared" ca="1" si="1431"/>
        <v>-208.14499007221124</v>
      </c>
      <c r="I4846" s="34">
        <f t="shared" ca="1" si="1432"/>
        <v>2291.8550099277886</v>
      </c>
      <c r="J4846" s="18">
        <f ca="1">SUM(INDIRECT(ADDRESS(ROW(F4846),COLUMN(F4846),4)):INDIRECT(ADDRESS(ROW(F4846)+N$5-1,COLUMN(F4846),4)))</f>
        <v>20700</v>
      </c>
      <c r="K4846" s="18">
        <f t="shared" ca="1" si="1433"/>
        <v>0</v>
      </c>
      <c r="L4846" s="18">
        <f t="shared" ca="1" si="1443"/>
        <v>0</v>
      </c>
      <c r="M4846" s="18">
        <f t="shared" ca="1" si="1427"/>
        <v>16350</v>
      </c>
      <c r="N4846" s="34">
        <f t="shared" ca="1" si="1434"/>
        <v>21297.623064018633</v>
      </c>
      <c r="P4846" s="18">
        <f t="shared" ca="1" si="1428"/>
        <v>208.14499007221124</v>
      </c>
      <c r="Q4846" s="47">
        <f ca="1">SUM(L$15:L4846)-SUM(M$15:M4846)</f>
        <v>0</v>
      </c>
      <c r="R4846" s="47" t="str">
        <f t="shared" ca="1" si="1429"/>
        <v>M4849</v>
      </c>
      <c r="S4846" s="40">
        <f t="shared" ca="1" si="1435"/>
        <v>0</v>
      </c>
      <c r="T4846" s="46">
        <f t="shared" ca="1" si="1436"/>
        <v>0</v>
      </c>
      <c r="X4846" s="74">
        <f t="shared" ca="1" si="1437"/>
        <v>-0.20814499007221124</v>
      </c>
      <c r="Y4846" s="75">
        <f t="shared" ca="1" si="1438"/>
        <v>-0.20814499007221124</v>
      </c>
      <c r="Z4846" s="74">
        <f t="shared" ca="1" si="1439"/>
        <v>0.81208928329178043</v>
      </c>
      <c r="AA4846" s="76">
        <f t="shared" ca="1" si="1440"/>
        <v>-208.14499007221124</v>
      </c>
      <c r="AB4846" s="76">
        <f t="shared" ca="1" si="1441"/>
        <v>812.08928329178048</v>
      </c>
    </row>
    <row r="4847" spans="1:28" x14ac:dyDescent="0.25">
      <c r="A4847" s="2">
        <f t="shared" si="1442"/>
        <v>3</v>
      </c>
      <c r="B4847" s="16">
        <f ca="1">VLOOKUP(A4847,PERIODS!$O$4:$P$33,2,FALSE)</f>
        <v>2.5000000000000001E-2</v>
      </c>
      <c r="C4847" s="15"/>
      <c r="D4847" s="18">
        <v>4833</v>
      </c>
      <c r="E4847" s="34">
        <f t="shared" ca="1" si="1444"/>
        <v>21297.623064018633</v>
      </c>
      <c r="F4847" s="34">
        <f t="shared" ca="1" si="1426"/>
        <v>2500</v>
      </c>
      <c r="G4847" s="69">
        <f t="shared" ca="1" si="1430"/>
        <v>0</v>
      </c>
      <c r="H4847" s="34">
        <f t="shared" ca="1" si="1431"/>
        <v>-1173.0949912324427</v>
      </c>
      <c r="I4847" s="34">
        <f t="shared" ca="1" si="1432"/>
        <v>1326.9050087675573</v>
      </c>
      <c r="J4847" s="18">
        <f ca="1">SUM(INDIRECT(ADDRESS(ROW(F4847),COLUMN(F4847),4)):INDIRECT(ADDRESS(ROW(F4847)+N$5-1,COLUMN(F4847),4)))</f>
        <v>21500</v>
      </c>
      <c r="K4847" s="18">
        <f t="shared" ca="1" si="1433"/>
        <v>16350</v>
      </c>
      <c r="L4847" s="18">
        <f t="shared" ca="1" si="1443"/>
        <v>16350</v>
      </c>
      <c r="M4847" s="18">
        <f t="shared" ca="1" si="1427"/>
        <v>0</v>
      </c>
      <c r="N4847" s="34">
        <f t="shared" ca="1" si="1434"/>
        <v>19970.718055251076</v>
      </c>
      <c r="P4847" s="18">
        <f t="shared" ca="1" si="1428"/>
        <v>1173.0949912324427</v>
      </c>
      <c r="Q4847" s="47">
        <f ca="1">SUM(L$15:L4847)-SUM(M$15:M4847)</f>
        <v>16350</v>
      </c>
      <c r="R4847" s="47" t="str">
        <f t="shared" ca="1" si="1429"/>
        <v>M4850</v>
      </c>
      <c r="S4847" s="40">
        <f t="shared" ca="1" si="1435"/>
        <v>0</v>
      </c>
      <c r="T4847" s="46">
        <f t="shared" ca="1" si="1436"/>
        <v>89</v>
      </c>
      <c r="X4847" s="74">
        <f t="shared" ca="1" si="1437"/>
        <v>-1.1730949912324427</v>
      </c>
      <c r="Y4847" s="75">
        <f t="shared" ca="1" si="1438"/>
        <v>-1.1730949912324427</v>
      </c>
      <c r="Z4847" s="74">
        <f t="shared" ca="1" si="1439"/>
        <v>0.30940784326897092</v>
      </c>
      <c r="AA4847" s="76">
        <f t="shared" ca="1" si="1440"/>
        <v>-1173.0949912324427</v>
      </c>
      <c r="AB4847" s="76">
        <f t="shared" ca="1" si="1441"/>
        <v>309.40784326897091</v>
      </c>
    </row>
    <row r="4848" spans="1:28" x14ac:dyDescent="0.25">
      <c r="A4848" s="2">
        <f t="shared" si="1442"/>
        <v>4</v>
      </c>
      <c r="B4848" s="16">
        <f ca="1">VLOOKUP(A4848,PERIODS!$O$4:$P$33,2,FALSE)</f>
        <v>2.5000000000000001E-2</v>
      </c>
      <c r="C4848" s="15"/>
      <c r="D4848" s="18">
        <v>4834</v>
      </c>
      <c r="E4848" s="34">
        <f t="shared" ca="1" si="1444"/>
        <v>19970.718055251076</v>
      </c>
      <c r="F4848" s="34">
        <f t="shared" ca="1" si="1426"/>
        <v>2500</v>
      </c>
      <c r="G4848" s="69">
        <f t="shared" ca="1" si="1430"/>
        <v>0</v>
      </c>
      <c r="H4848" s="34">
        <f t="shared" ca="1" si="1431"/>
        <v>-545.86926484575679</v>
      </c>
      <c r="I4848" s="34">
        <f t="shared" ca="1" si="1432"/>
        <v>1954.1307351542432</v>
      </c>
      <c r="J4848" s="18">
        <f ca="1">SUM(INDIRECT(ADDRESS(ROW(F4848),COLUMN(F4848),4)):INDIRECT(ADDRESS(ROW(F4848)+N$5-1,COLUMN(F4848),4)))</f>
        <v>22300</v>
      </c>
      <c r="K4848" s="18">
        <f t="shared" ca="1" si="1433"/>
        <v>16350</v>
      </c>
      <c r="L4848" s="18">
        <f t="shared" ca="1" si="1443"/>
        <v>0</v>
      </c>
      <c r="M4848" s="18">
        <f t="shared" ca="1" si="1427"/>
        <v>0</v>
      </c>
      <c r="N4848" s="34">
        <f t="shared" ca="1" si="1434"/>
        <v>18016.587320096834</v>
      </c>
      <c r="P4848" s="18">
        <f t="shared" ca="1" si="1428"/>
        <v>545.86926484575679</v>
      </c>
      <c r="Q4848" s="47">
        <f ca="1">SUM(L$15:L4848)-SUM(M$15:M4848)</f>
        <v>16350</v>
      </c>
      <c r="R4848" s="47" t="str">
        <f t="shared" ca="1" si="1429"/>
        <v>M4851</v>
      </c>
      <c r="S4848" s="40">
        <f t="shared" ca="1" si="1435"/>
        <v>0</v>
      </c>
      <c r="T4848" s="46">
        <f t="shared" ca="1" si="1436"/>
        <v>7</v>
      </c>
      <c r="X4848" s="74">
        <f t="shared" ca="1" si="1437"/>
        <v>-0.54586926484575682</v>
      </c>
      <c r="Y4848" s="75">
        <f t="shared" ca="1" si="1438"/>
        <v>-0.54586926484575682</v>
      </c>
      <c r="Z4848" s="74">
        <f t="shared" ca="1" si="1439"/>
        <v>0.57933796626844714</v>
      </c>
      <c r="AA4848" s="76">
        <f t="shared" ca="1" si="1440"/>
        <v>-545.86926484575679</v>
      </c>
      <c r="AB4848" s="76">
        <f t="shared" ca="1" si="1441"/>
        <v>579.33796626844719</v>
      </c>
    </row>
    <row r="4849" spans="1:28" x14ac:dyDescent="0.25">
      <c r="A4849" s="2">
        <f t="shared" si="1442"/>
        <v>5</v>
      </c>
      <c r="B4849" s="16">
        <f ca="1">VLOOKUP(A4849,PERIODS!$O$4:$P$33,2,FALSE)</f>
        <v>3.3000000000000002E-2</v>
      </c>
      <c r="C4849" s="15"/>
      <c r="D4849" s="18">
        <v>4835</v>
      </c>
      <c r="E4849" s="34">
        <f t="shared" ca="1" si="1444"/>
        <v>18016.587320096834</v>
      </c>
      <c r="F4849" s="34">
        <f t="shared" ca="1" si="1426"/>
        <v>3300</v>
      </c>
      <c r="G4849" s="69">
        <f t="shared" ca="1" si="1430"/>
        <v>0</v>
      </c>
      <c r="H4849" s="34">
        <f t="shared" ca="1" si="1431"/>
        <v>-773.46601211910513</v>
      </c>
      <c r="I4849" s="34">
        <f t="shared" ca="1" si="1432"/>
        <v>2526.533987880895</v>
      </c>
      <c r="J4849" s="18">
        <f ca="1">SUM(INDIRECT(ADDRESS(ROW(F4849),COLUMN(F4849),4)):INDIRECT(ADDRESS(ROW(F4849)+N$5-1,COLUMN(F4849),4)))</f>
        <v>23100</v>
      </c>
      <c r="K4849" s="18">
        <f t="shared" ca="1" si="1433"/>
        <v>16350</v>
      </c>
      <c r="L4849" s="18">
        <f t="shared" ca="1" si="1443"/>
        <v>0</v>
      </c>
      <c r="M4849" s="18">
        <f t="shared" ca="1" si="1427"/>
        <v>0</v>
      </c>
      <c r="N4849" s="34">
        <f t="shared" ca="1" si="1434"/>
        <v>15490.053332215939</v>
      </c>
      <c r="P4849" s="18">
        <f t="shared" ca="1" si="1428"/>
        <v>773.46601211910513</v>
      </c>
      <c r="Q4849" s="47">
        <f ca="1">SUM(L$15:L4849)-SUM(M$15:M4849)</f>
        <v>16350</v>
      </c>
      <c r="R4849" s="47" t="str">
        <f t="shared" ca="1" si="1429"/>
        <v>M4852</v>
      </c>
      <c r="S4849" s="40">
        <f t="shared" ca="1" si="1435"/>
        <v>0</v>
      </c>
      <c r="T4849" s="46">
        <f t="shared" ca="1" si="1436"/>
        <v>7</v>
      </c>
      <c r="X4849" s="74">
        <f t="shared" ca="1" si="1437"/>
        <v>-0.77346601211910515</v>
      </c>
      <c r="Y4849" s="75">
        <f t="shared" ca="1" si="1438"/>
        <v>-0.77346601211910515</v>
      </c>
      <c r="Z4849" s="74">
        <f t="shared" ca="1" si="1439"/>
        <v>0.4614110373383391</v>
      </c>
      <c r="AA4849" s="76">
        <f t="shared" ca="1" si="1440"/>
        <v>-773.46601211910513</v>
      </c>
      <c r="AB4849" s="76">
        <f t="shared" ca="1" si="1441"/>
        <v>461.4110373383391</v>
      </c>
    </row>
    <row r="4850" spans="1:28" x14ac:dyDescent="0.25">
      <c r="A4850" s="2">
        <f t="shared" si="1442"/>
        <v>6</v>
      </c>
      <c r="B4850" s="16">
        <f ca="1">VLOOKUP(A4850,PERIODS!$O$4:$P$33,2,FALSE)</f>
        <v>3.3000000000000002E-2</v>
      </c>
      <c r="C4850" s="15"/>
      <c r="D4850" s="18">
        <v>4836</v>
      </c>
      <c r="E4850" s="34">
        <f t="shared" ca="1" si="1444"/>
        <v>15490.053332215939</v>
      </c>
      <c r="F4850" s="34">
        <f t="shared" ca="1" si="1426"/>
        <v>3300</v>
      </c>
      <c r="G4850" s="69">
        <f t="shared" ca="1" si="1430"/>
        <v>0</v>
      </c>
      <c r="H4850" s="34">
        <f t="shared" ca="1" si="1431"/>
        <v>1711.5242810744892</v>
      </c>
      <c r="I4850" s="34">
        <f t="shared" ca="1" si="1432"/>
        <v>5011.5242810744894</v>
      </c>
      <c r="J4850" s="18">
        <f ca="1">SUM(INDIRECT(ADDRESS(ROW(F4850),COLUMN(F4850),4)):INDIRECT(ADDRESS(ROW(F4850)+N$5-1,COLUMN(F4850),4)))</f>
        <v>23100</v>
      </c>
      <c r="K4850" s="18">
        <f t="shared" ca="1" si="1433"/>
        <v>0</v>
      </c>
      <c r="L4850" s="18">
        <f t="shared" ca="1" si="1443"/>
        <v>0</v>
      </c>
      <c r="M4850" s="18">
        <f t="shared" ca="1" si="1427"/>
        <v>16350</v>
      </c>
      <c r="N4850" s="34">
        <f t="shared" ca="1" si="1434"/>
        <v>26828.52905114145</v>
      </c>
      <c r="P4850" s="18">
        <f t="shared" ca="1" si="1428"/>
        <v>1711.5242810744892</v>
      </c>
      <c r="Q4850" s="47">
        <f ca="1">SUM(L$15:L4850)-SUM(M$15:M4850)</f>
        <v>0</v>
      </c>
      <c r="R4850" s="47" t="str">
        <f t="shared" ca="1" si="1429"/>
        <v>M4853</v>
      </c>
      <c r="S4850" s="40">
        <f t="shared" ca="1" si="1435"/>
        <v>0</v>
      </c>
      <c r="T4850" s="46">
        <f t="shared" ca="1" si="1436"/>
        <v>30</v>
      </c>
      <c r="X4850" s="74">
        <f t="shared" ca="1" si="1437"/>
        <v>1.7115242810744893</v>
      </c>
      <c r="Y4850" s="75">
        <f t="shared" ca="1" si="1438"/>
        <v>1.7115242810744893</v>
      </c>
      <c r="Z4850" s="74">
        <f t="shared" ca="1" si="1439"/>
        <v>5.5373955953159069</v>
      </c>
      <c r="AA4850" s="76">
        <f t="shared" ca="1" si="1440"/>
        <v>1711.5242810744892</v>
      </c>
      <c r="AB4850" s="76">
        <f t="shared" ca="1" si="1441"/>
        <v>5537.3955953159066</v>
      </c>
    </row>
    <row r="4851" spans="1:28" x14ac:dyDescent="0.25">
      <c r="A4851" s="2">
        <f t="shared" si="1442"/>
        <v>7</v>
      </c>
      <c r="B4851" s="16">
        <f ca="1">VLOOKUP(A4851,PERIODS!$O$4:$P$33,2,FALSE)</f>
        <v>3.3000000000000002E-2</v>
      </c>
      <c r="C4851" s="15"/>
      <c r="D4851" s="18">
        <v>4837</v>
      </c>
      <c r="E4851" s="34">
        <f t="shared" ca="1" si="1444"/>
        <v>26828.52905114145</v>
      </c>
      <c r="F4851" s="34">
        <f t="shared" ca="1" si="1426"/>
        <v>3300</v>
      </c>
      <c r="G4851" s="69">
        <f t="shared" ca="1" si="1430"/>
        <v>0</v>
      </c>
      <c r="H4851" s="34">
        <f t="shared" ca="1" si="1431"/>
        <v>696.28886958688759</v>
      </c>
      <c r="I4851" s="34">
        <f t="shared" ca="1" si="1432"/>
        <v>3996.2888695868878</v>
      </c>
      <c r="J4851" s="18">
        <f ca="1">SUM(INDIRECT(ADDRESS(ROW(F4851),COLUMN(F4851),4)):INDIRECT(ADDRESS(ROW(F4851)+N$5-1,COLUMN(F4851),4)))</f>
        <v>23100</v>
      </c>
      <c r="K4851" s="18">
        <f t="shared" ca="1" si="1433"/>
        <v>0</v>
      </c>
      <c r="L4851" s="18">
        <f t="shared" ca="1" si="1443"/>
        <v>0</v>
      </c>
      <c r="M4851" s="18">
        <f t="shared" ca="1" si="1427"/>
        <v>0</v>
      </c>
      <c r="N4851" s="34">
        <f t="shared" ca="1" si="1434"/>
        <v>22832.24018155456</v>
      </c>
      <c r="P4851" s="18">
        <f t="shared" ca="1" si="1428"/>
        <v>696.28886958688759</v>
      </c>
      <c r="Q4851" s="47">
        <f ca="1">SUM(L$15:L4851)-SUM(M$15:M4851)</f>
        <v>0</v>
      </c>
      <c r="R4851" s="47" t="str">
        <f t="shared" ca="1" si="1429"/>
        <v>M4854</v>
      </c>
      <c r="S4851" s="40">
        <f t="shared" ca="1" si="1435"/>
        <v>0</v>
      </c>
      <c r="T4851" s="46">
        <f t="shared" ca="1" si="1436"/>
        <v>95</v>
      </c>
      <c r="X4851" s="74">
        <f t="shared" ca="1" si="1437"/>
        <v>0.69628886958688763</v>
      </c>
      <c r="Y4851" s="75">
        <f t="shared" ca="1" si="1438"/>
        <v>0.69628886958688763</v>
      </c>
      <c r="Z4851" s="74">
        <f t="shared" ca="1" si="1439"/>
        <v>2.0062932586083271</v>
      </c>
      <c r="AA4851" s="76">
        <f t="shared" ca="1" si="1440"/>
        <v>696.28886958688759</v>
      </c>
      <c r="AB4851" s="76">
        <f t="shared" ca="1" si="1441"/>
        <v>2006.2932586083271</v>
      </c>
    </row>
    <row r="4852" spans="1:28" x14ac:dyDescent="0.25">
      <c r="A4852" s="2">
        <f t="shared" si="1442"/>
        <v>8</v>
      </c>
      <c r="B4852" s="16">
        <f ca="1">VLOOKUP(A4852,PERIODS!$O$4:$P$33,2,FALSE)</f>
        <v>3.3000000000000002E-2</v>
      </c>
      <c r="C4852" s="15"/>
      <c r="D4852" s="18">
        <v>4838</v>
      </c>
      <c r="E4852" s="34">
        <f t="shared" ca="1" si="1444"/>
        <v>22832.24018155456</v>
      </c>
      <c r="F4852" s="34">
        <f t="shared" ca="1" si="1426"/>
        <v>3300</v>
      </c>
      <c r="G4852" s="69">
        <f t="shared" ca="1" si="1430"/>
        <v>0</v>
      </c>
      <c r="H4852" s="34">
        <f t="shared" ca="1" si="1431"/>
        <v>-173.46498179336675</v>
      </c>
      <c r="I4852" s="34">
        <f t="shared" ca="1" si="1432"/>
        <v>3126.5350182066331</v>
      </c>
      <c r="J4852" s="18">
        <f ca="1">SUM(INDIRECT(ADDRESS(ROW(F4852),COLUMN(F4852),4)):INDIRECT(ADDRESS(ROW(F4852)+N$5-1,COLUMN(F4852),4)))</f>
        <v>23100</v>
      </c>
      <c r="K4852" s="18">
        <f t="shared" ca="1" si="1433"/>
        <v>16350</v>
      </c>
      <c r="L4852" s="18">
        <f t="shared" ca="1" si="1443"/>
        <v>16350</v>
      </c>
      <c r="M4852" s="18">
        <f t="shared" ca="1" si="1427"/>
        <v>0</v>
      </c>
      <c r="N4852" s="34">
        <f t="shared" ca="1" si="1434"/>
        <v>19705.705163347928</v>
      </c>
      <c r="P4852" s="18">
        <f t="shared" ca="1" si="1428"/>
        <v>173.46498179336675</v>
      </c>
      <c r="Q4852" s="47">
        <f ca="1">SUM(L$15:L4852)-SUM(M$15:M4852)</f>
        <v>16350</v>
      </c>
      <c r="R4852" s="47" t="str">
        <f t="shared" ca="1" si="1429"/>
        <v>M4855</v>
      </c>
      <c r="S4852" s="40">
        <f t="shared" ca="1" si="1435"/>
        <v>0</v>
      </c>
      <c r="T4852" s="46">
        <f t="shared" ca="1" si="1436"/>
        <v>90</v>
      </c>
      <c r="X4852" s="74">
        <f t="shared" ca="1" si="1437"/>
        <v>-0.17346498179336675</v>
      </c>
      <c r="Y4852" s="75">
        <f t="shared" ca="1" si="1438"/>
        <v>-0.17346498179336675</v>
      </c>
      <c r="Z4852" s="74">
        <f t="shared" ca="1" si="1439"/>
        <v>0.84074659208428193</v>
      </c>
      <c r="AA4852" s="76">
        <f t="shared" ca="1" si="1440"/>
        <v>-173.46498179336675</v>
      </c>
      <c r="AB4852" s="76">
        <f t="shared" ca="1" si="1441"/>
        <v>840.74659208428193</v>
      </c>
    </row>
    <row r="4853" spans="1:28" x14ac:dyDescent="0.25">
      <c r="A4853" s="2">
        <f t="shared" si="1442"/>
        <v>9</v>
      </c>
      <c r="B4853" s="16">
        <f ca="1">VLOOKUP(A4853,PERIODS!$O$4:$P$33,2,FALSE)</f>
        <v>3.3000000000000002E-2</v>
      </c>
      <c r="C4853" s="15"/>
      <c r="D4853" s="18">
        <v>4839</v>
      </c>
      <c r="E4853" s="34">
        <f t="shared" ca="1" si="1444"/>
        <v>19705.705163347928</v>
      </c>
      <c r="F4853" s="34">
        <f t="shared" ca="1" si="1426"/>
        <v>3300</v>
      </c>
      <c r="G4853" s="69">
        <f t="shared" ca="1" si="1430"/>
        <v>0</v>
      </c>
      <c r="H4853" s="34">
        <f t="shared" ca="1" si="1431"/>
        <v>-1142.7080228195086</v>
      </c>
      <c r="I4853" s="34">
        <f t="shared" ca="1" si="1432"/>
        <v>2157.2919771804914</v>
      </c>
      <c r="J4853" s="18">
        <f ca="1">SUM(INDIRECT(ADDRESS(ROW(F4853),COLUMN(F4853),4)):INDIRECT(ADDRESS(ROW(F4853)+N$5-1,COLUMN(F4853),4)))</f>
        <v>23100</v>
      </c>
      <c r="K4853" s="18">
        <f t="shared" ca="1" si="1433"/>
        <v>16350</v>
      </c>
      <c r="L4853" s="18">
        <f t="shared" ca="1" si="1443"/>
        <v>0</v>
      </c>
      <c r="M4853" s="18">
        <f t="shared" ca="1" si="1427"/>
        <v>0</v>
      </c>
      <c r="N4853" s="34">
        <f t="shared" ca="1" si="1434"/>
        <v>17548.413186167436</v>
      </c>
      <c r="P4853" s="18">
        <f t="shared" ca="1" si="1428"/>
        <v>1142.7080228195086</v>
      </c>
      <c r="Q4853" s="47">
        <f ca="1">SUM(L$15:L4853)-SUM(M$15:M4853)</f>
        <v>16350</v>
      </c>
      <c r="R4853" s="47" t="str">
        <f t="shared" ca="1" si="1429"/>
        <v>M4856</v>
      </c>
      <c r="S4853" s="40">
        <f t="shared" ca="1" si="1435"/>
        <v>0</v>
      </c>
      <c r="T4853" s="46">
        <f t="shared" ca="1" si="1436"/>
        <v>89</v>
      </c>
      <c r="X4853" s="74">
        <f t="shared" ca="1" si="1437"/>
        <v>-1.1427080228195086</v>
      </c>
      <c r="Y4853" s="75">
        <f t="shared" ca="1" si="1438"/>
        <v>-1.1427080228195086</v>
      </c>
      <c r="Z4853" s="74">
        <f t="shared" ca="1" si="1439"/>
        <v>0.31895411622770503</v>
      </c>
      <c r="AA4853" s="76">
        <f t="shared" ca="1" si="1440"/>
        <v>-1142.7080228195086</v>
      </c>
      <c r="AB4853" s="76">
        <f t="shared" ca="1" si="1441"/>
        <v>318.95411622770501</v>
      </c>
    </row>
    <row r="4854" spans="1:28" x14ac:dyDescent="0.25">
      <c r="A4854" s="2">
        <f t="shared" si="1442"/>
        <v>10</v>
      </c>
      <c r="B4854" s="16">
        <f ca="1">VLOOKUP(A4854,PERIODS!$O$4:$P$33,2,FALSE)</f>
        <v>3.3000000000000002E-2</v>
      </c>
      <c r="C4854" s="15"/>
      <c r="D4854" s="18">
        <v>4840</v>
      </c>
      <c r="E4854" s="34">
        <f t="shared" ca="1" si="1444"/>
        <v>17548.413186167436</v>
      </c>
      <c r="F4854" s="34">
        <f t="shared" ca="1" si="1426"/>
        <v>3300</v>
      </c>
      <c r="G4854" s="69">
        <f t="shared" ca="1" si="1430"/>
        <v>0</v>
      </c>
      <c r="H4854" s="34">
        <f t="shared" ca="1" si="1431"/>
        <v>1110.6392234565942</v>
      </c>
      <c r="I4854" s="34">
        <f t="shared" ca="1" si="1432"/>
        <v>4410.6392234565938</v>
      </c>
      <c r="J4854" s="18">
        <f ca="1">SUM(INDIRECT(ADDRESS(ROW(F4854),COLUMN(F4854),4)):INDIRECT(ADDRESS(ROW(F4854)+N$5-1,COLUMN(F4854),4)))</f>
        <v>23100</v>
      </c>
      <c r="K4854" s="18">
        <f t="shared" ca="1" si="1433"/>
        <v>16350</v>
      </c>
      <c r="L4854" s="18">
        <f t="shared" ca="1" si="1443"/>
        <v>0</v>
      </c>
      <c r="M4854" s="18">
        <f t="shared" ca="1" si="1427"/>
        <v>0</v>
      </c>
      <c r="N4854" s="34">
        <f t="shared" ca="1" si="1434"/>
        <v>13137.773962710842</v>
      </c>
      <c r="P4854" s="18">
        <f t="shared" ca="1" si="1428"/>
        <v>1110.6392234565942</v>
      </c>
      <c r="Q4854" s="47">
        <f ca="1">SUM(L$15:L4854)-SUM(M$15:M4854)</f>
        <v>16350</v>
      </c>
      <c r="R4854" s="47" t="str">
        <f t="shared" ca="1" si="1429"/>
        <v>M4857</v>
      </c>
      <c r="S4854" s="40">
        <f t="shared" ca="1" si="1435"/>
        <v>0</v>
      </c>
      <c r="T4854" s="46">
        <f t="shared" ca="1" si="1436"/>
        <v>68</v>
      </c>
      <c r="X4854" s="74">
        <f t="shared" ca="1" si="1437"/>
        <v>1.1106392234565943</v>
      </c>
      <c r="Y4854" s="75">
        <f t="shared" ca="1" si="1438"/>
        <v>1.1106392234565943</v>
      </c>
      <c r="Z4854" s="74">
        <f t="shared" ca="1" si="1439"/>
        <v>3.0362986475586999</v>
      </c>
      <c r="AA4854" s="76">
        <f t="shared" ca="1" si="1440"/>
        <v>1110.6392234565942</v>
      </c>
      <c r="AB4854" s="76">
        <f t="shared" ca="1" si="1441"/>
        <v>3036.2986475586999</v>
      </c>
    </row>
    <row r="4855" spans="1:28" x14ac:dyDescent="0.25">
      <c r="A4855" s="2">
        <f t="shared" si="1442"/>
        <v>11</v>
      </c>
      <c r="B4855" s="16">
        <f ca="1">VLOOKUP(A4855,PERIODS!$O$4:$P$33,2,FALSE)</f>
        <v>3.3000000000000002E-2</v>
      </c>
      <c r="C4855" s="15"/>
      <c r="D4855" s="18">
        <v>4841</v>
      </c>
      <c r="E4855" s="34">
        <f t="shared" ca="1" si="1444"/>
        <v>13137.773962710842</v>
      </c>
      <c r="F4855" s="34">
        <f t="shared" ca="1" si="1426"/>
        <v>3300</v>
      </c>
      <c r="G4855" s="69">
        <f t="shared" ca="1" si="1430"/>
        <v>0</v>
      </c>
      <c r="H4855" s="34">
        <f t="shared" ca="1" si="1431"/>
        <v>683.47891898828277</v>
      </c>
      <c r="I4855" s="34">
        <f t="shared" ca="1" si="1432"/>
        <v>3983.4789189882827</v>
      </c>
      <c r="J4855" s="18">
        <f ca="1">SUM(INDIRECT(ADDRESS(ROW(F4855),COLUMN(F4855),4)):INDIRECT(ADDRESS(ROW(F4855)+N$5-1,COLUMN(F4855),4)))</f>
        <v>23300</v>
      </c>
      <c r="K4855" s="18">
        <f t="shared" ca="1" si="1433"/>
        <v>0</v>
      </c>
      <c r="L4855" s="18">
        <f t="shared" ca="1" si="1443"/>
        <v>0</v>
      </c>
      <c r="M4855" s="18">
        <f t="shared" ca="1" si="1427"/>
        <v>16350</v>
      </c>
      <c r="N4855" s="34">
        <f t="shared" ca="1" si="1434"/>
        <v>25504.295043722559</v>
      </c>
      <c r="P4855" s="18">
        <f t="shared" ca="1" si="1428"/>
        <v>683.47891898828277</v>
      </c>
      <c r="Q4855" s="47">
        <f ca="1">SUM(L$15:L4855)-SUM(M$15:M4855)</f>
        <v>0</v>
      </c>
      <c r="R4855" s="47" t="str">
        <f t="shared" ca="1" si="1429"/>
        <v>M4858</v>
      </c>
      <c r="S4855" s="40">
        <f t="shared" ca="1" si="1435"/>
        <v>0</v>
      </c>
      <c r="T4855" s="46">
        <f t="shared" ca="1" si="1436"/>
        <v>65</v>
      </c>
      <c r="X4855" s="74">
        <f t="shared" ca="1" si="1437"/>
        <v>0.68347891898828272</v>
      </c>
      <c r="Y4855" s="75">
        <f t="shared" ca="1" si="1438"/>
        <v>0.68347891898828272</v>
      </c>
      <c r="Z4855" s="74">
        <f t="shared" ca="1" si="1439"/>
        <v>1.9807566516173978</v>
      </c>
      <c r="AA4855" s="76">
        <f t="shared" ca="1" si="1440"/>
        <v>683.47891898828277</v>
      </c>
      <c r="AB4855" s="76">
        <f t="shared" ca="1" si="1441"/>
        <v>1980.7566516173979</v>
      </c>
    </row>
    <row r="4856" spans="1:28" x14ac:dyDescent="0.25">
      <c r="A4856" s="2">
        <f t="shared" si="1442"/>
        <v>12</v>
      </c>
      <c r="B4856" s="16">
        <f ca="1">VLOOKUP(A4856,PERIODS!$O$4:$P$33,2,FALSE)</f>
        <v>3.3000000000000002E-2</v>
      </c>
      <c r="C4856" s="15"/>
      <c r="D4856" s="18">
        <v>4842</v>
      </c>
      <c r="E4856" s="34">
        <f t="shared" ca="1" si="1444"/>
        <v>25504.295043722559</v>
      </c>
      <c r="F4856" s="34">
        <f t="shared" ca="1" si="1426"/>
        <v>3300</v>
      </c>
      <c r="G4856" s="69">
        <f t="shared" ca="1" si="1430"/>
        <v>0</v>
      </c>
      <c r="H4856" s="34">
        <f t="shared" ca="1" si="1431"/>
        <v>7.1861756873799747</v>
      </c>
      <c r="I4856" s="34">
        <f t="shared" ca="1" si="1432"/>
        <v>3307.18617568738</v>
      </c>
      <c r="J4856" s="18">
        <f ca="1">SUM(INDIRECT(ADDRESS(ROW(F4856),COLUMN(F4856),4)):INDIRECT(ADDRESS(ROW(F4856)+N$5-1,COLUMN(F4856),4)))</f>
        <v>23500</v>
      </c>
      <c r="K4856" s="18">
        <f t="shared" ca="1" si="1433"/>
        <v>0</v>
      </c>
      <c r="L4856" s="18">
        <f t="shared" ca="1" si="1443"/>
        <v>0</v>
      </c>
      <c r="M4856" s="18">
        <f t="shared" ca="1" si="1427"/>
        <v>0</v>
      </c>
      <c r="N4856" s="34">
        <f t="shared" ca="1" si="1434"/>
        <v>22197.108868035179</v>
      </c>
      <c r="P4856" s="18">
        <f t="shared" ca="1" si="1428"/>
        <v>7.1861756873799747</v>
      </c>
      <c r="Q4856" s="47">
        <f ca="1">SUM(L$15:L4856)-SUM(M$15:M4856)</f>
        <v>0</v>
      </c>
      <c r="R4856" s="47" t="str">
        <f t="shared" ca="1" si="1429"/>
        <v>M4859</v>
      </c>
      <c r="S4856" s="40">
        <f t="shared" ca="1" si="1435"/>
        <v>0</v>
      </c>
      <c r="T4856" s="46">
        <f t="shared" ca="1" si="1436"/>
        <v>36</v>
      </c>
      <c r="X4856" s="74">
        <f t="shared" ca="1" si="1437"/>
        <v>7.1861756873799745E-3</v>
      </c>
      <c r="Y4856" s="75">
        <f t="shared" ca="1" si="1438"/>
        <v>7.1861756873799745E-3</v>
      </c>
      <c r="Z4856" s="74">
        <f t="shared" ca="1" si="1439"/>
        <v>1.007212058209523</v>
      </c>
      <c r="AA4856" s="76">
        <f t="shared" ca="1" si="1440"/>
        <v>7.1861756873799747</v>
      </c>
      <c r="AB4856" s="76">
        <f t="shared" ca="1" si="1441"/>
        <v>1007.212058209523</v>
      </c>
    </row>
    <row r="4857" spans="1:28" x14ac:dyDescent="0.25">
      <c r="A4857" s="2">
        <f t="shared" si="1442"/>
        <v>13</v>
      </c>
      <c r="B4857" s="16">
        <f ca="1">VLOOKUP(A4857,PERIODS!$O$4:$P$33,2,FALSE)</f>
        <v>3.3000000000000002E-2</v>
      </c>
      <c r="C4857" s="15"/>
      <c r="D4857" s="18">
        <v>4843</v>
      </c>
      <c r="E4857" s="34">
        <f t="shared" ca="1" si="1444"/>
        <v>22197.108868035179</v>
      </c>
      <c r="F4857" s="34">
        <f t="shared" ca="1" si="1426"/>
        <v>3300</v>
      </c>
      <c r="G4857" s="69">
        <f t="shared" ca="1" si="1430"/>
        <v>0</v>
      </c>
      <c r="H4857" s="34">
        <f t="shared" ca="1" si="1431"/>
        <v>-554.8014468869809</v>
      </c>
      <c r="I4857" s="34">
        <f t="shared" ca="1" si="1432"/>
        <v>2745.198553113019</v>
      </c>
      <c r="J4857" s="18">
        <f ca="1">SUM(INDIRECT(ADDRESS(ROW(F4857),COLUMN(F4857),4)):INDIRECT(ADDRESS(ROW(F4857)+N$5-1,COLUMN(F4857),4)))</f>
        <v>23700</v>
      </c>
      <c r="K4857" s="18">
        <f t="shared" ca="1" si="1433"/>
        <v>16350</v>
      </c>
      <c r="L4857" s="18">
        <f t="shared" ca="1" si="1443"/>
        <v>16350</v>
      </c>
      <c r="M4857" s="18">
        <f t="shared" ca="1" si="1427"/>
        <v>0</v>
      </c>
      <c r="N4857" s="34">
        <f t="shared" ca="1" si="1434"/>
        <v>19451.910314922159</v>
      </c>
      <c r="P4857" s="18">
        <f t="shared" ca="1" si="1428"/>
        <v>554.8014468869809</v>
      </c>
      <c r="Q4857" s="47">
        <f ca="1">SUM(L$15:L4857)-SUM(M$15:M4857)</f>
        <v>16350</v>
      </c>
      <c r="R4857" s="47" t="str">
        <f t="shared" ca="1" si="1429"/>
        <v>M4860</v>
      </c>
      <c r="S4857" s="40">
        <f t="shared" ca="1" si="1435"/>
        <v>0</v>
      </c>
      <c r="T4857" s="46">
        <f t="shared" ca="1" si="1436"/>
        <v>11</v>
      </c>
      <c r="X4857" s="74">
        <f t="shared" ca="1" si="1437"/>
        <v>-0.55480144688698085</v>
      </c>
      <c r="Y4857" s="75">
        <f t="shared" ca="1" si="1438"/>
        <v>-0.55480144688698085</v>
      </c>
      <c r="Z4857" s="74">
        <f t="shared" ca="1" si="1439"/>
        <v>0.57418625634766607</v>
      </c>
      <c r="AA4857" s="76">
        <f t="shared" ca="1" si="1440"/>
        <v>-554.8014468869809</v>
      </c>
      <c r="AB4857" s="76">
        <f t="shared" ca="1" si="1441"/>
        <v>574.18625634766602</v>
      </c>
    </row>
    <row r="4858" spans="1:28" x14ac:dyDescent="0.25">
      <c r="A4858" s="2">
        <f t="shared" si="1442"/>
        <v>14</v>
      </c>
      <c r="B4858" s="16">
        <f ca="1">VLOOKUP(A4858,PERIODS!$O$4:$P$33,2,FALSE)</f>
        <v>3.3000000000000002E-2</v>
      </c>
      <c r="C4858" s="15"/>
      <c r="D4858" s="18">
        <v>4844</v>
      </c>
      <c r="E4858" s="34">
        <f t="shared" ca="1" si="1444"/>
        <v>19451.910314922159</v>
      </c>
      <c r="F4858" s="34">
        <f t="shared" ca="1" si="1426"/>
        <v>3300</v>
      </c>
      <c r="G4858" s="69">
        <f t="shared" ca="1" si="1430"/>
        <v>0</v>
      </c>
      <c r="H4858" s="34">
        <f t="shared" ca="1" si="1431"/>
        <v>102.87594684110698</v>
      </c>
      <c r="I4858" s="34">
        <f t="shared" ca="1" si="1432"/>
        <v>3402.8759468411072</v>
      </c>
      <c r="J4858" s="18">
        <f ca="1">SUM(INDIRECT(ADDRESS(ROW(F4858),COLUMN(F4858),4)):INDIRECT(ADDRESS(ROW(F4858)+N$5-1,COLUMN(F4858),4)))</f>
        <v>23900</v>
      </c>
      <c r="K4858" s="18">
        <f t="shared" ca="1" si="1433"/>
        <v>16350</v>
      </c>
      <c r="L4858" s="18">
        <f t="shared" ca="1" si="1443"/>
        <v>0</v>
      </c>
      <c r="M4858" s="18">
        <f t="shared" ca="1" si="1427"/>
        <v>0</v>
      </c>
      <c r="N4858" s="34">
        <f t="shared" ca="1" si="1434"/>
        <v>16049.034368081051</v>
      </c>
      <c r="P4858" s="18">
        <f t="shared" ca="1" si="1428"/>
        <v>102.87594684110698</v>
      </c>
      <c r="Q4858" s="47">
        <f ca="1">SUM(L$15:L4858)-SUM(M$15:M4858)</f>
        <v>16350</v>
      </c>
      <c r="R4858" s="47" t="str">
        <f t="shared" ca="1" si="1429"/>
        <v>M4861</v>
      </c>
      <c r="S4858" s="40">
        <f t="shared" ca="1" si="1435"/>
        <v>0</v>
      </c>
      <c r="T4858" s="46">
        <f t="shared" ca="1" si="1436"/>
        <v>21</v>
      </c>
      <c r="X4858" s="74">
        <f t="shared" ca="1" si="1437"/>
        <v>0.10287594684110699</v>
      </c>
      <c r="Y4858" s="75">
        <f t="shared" ca="1" si="1438"/>
        <v>0.10287594684110699</v>
      </c>
      <c r="Z4858" s="74">
        <f t="shared" ca="1" si="1439"/>
        <v>1.1083539057441432</v>
      </c>
      <c r="AA4858" s="76">
        <f t="shared" ca="1" si="1440"/>
        <v>102.87594684110698</v>
      </c>
      <c r="AB4858" s="76">
        <f t="shared" ca="1" si="1441"/>
        <v>1108.3539057441433</v>
      </c>
    </row>
    <row r="4859" spans="1:28" x14ac:dyDescent="0.25">
      <c r="A4859" s="2">
        <f t="shared" si="1442"/>
        <v>15</v>
      </c>
      <c r="B4859" s="16">
        <f ca="1">VLOOKUP(A4859,PERIODS!$O$4:$P$33,2,FALSE)</f>
        <v>3.3000000000000002E-2</v>
      </c>
      <c r="C4859" s="15"/>
      <c r="D4859" s="18">
        <v>4845</v>
      </c>
      <c r="E4859" s="34">
        <f t="shared" ca="1" si="1444"/>
        <v>16049.034368081051</v>
      </c>
      <c r="F4859" s="34">
        <f t="shared" ca="1" si="1426"/>
        <v>3300</v>
      </c>
      <c r="G4859" s="69">
        <f t="shared" ca="1" si="1430"/>
        <v>0</v>
      </c>
      <c r="H4859" s="34">
        <f t="shared" ca="1" si="1431"/>
        <v>-285.48571579108068</v>
      </c>
      <c r="I4859" s="34">
        <f t="shared" ca="1" si="1432"/>
        <v>3014.5142842089194</v>
      </c>
      <c r="J4859" s="18">
        <f ca="1">SUM(INDIRECT(ADDRESS(ROW(F4859),COLUMN(F4859),4)):INDIRECT(ADDRESS(ROW(F4859)+N$5-1,COLUMN(F4859),4)))</f>
        <v>24100</v>
      </c>
      <c r="K4859" s="18">
        <f t="shared" ca="1" si="1433"/>
        <v>16350</v>
      </c>
      <c r="L4859" s="18">
        <f t="shared" ca="1" si="1443"/>
        <v>0</v>
      </c>
      <c r="M4859" s="18">
        <f t="shared" ca="1" si="1427"/>
        <v>0</v>
      </c>
      <c r="N4859" s="34">
        <f t="shared" ca="1" si="1434"/>
        <v>13034.520083872132</v>
      </c>
      <c r="P4859" s="18">
        <f t="shared" ca="1" si="1428"/>
        <v>285.48571579108068</v>
      </c>
      <c r="Q4859" s="47">
        <f ca="1">SUM(L$15:L4859)-SUM(M$15:M4859)</f>
        <v>16350</v>
      </c>
      <c r="R4859" s="47" t="str">
        <f t="shared" ca="1" si="1429"/>
        <v>M4862</v>
      </c>
      <c r="S4859" s="40">
        <f t="shared" ca="1" si="1435"/>
        <v>0</v>
      </c>
      <c r="T4859" s="46">
        <f t="shared" ca="1" si="1436"/>
        <v>38</v>
      </c>
      <c r="X4859" s="74">
        <f t="shared" ca="1" si="1437"/>
        <v>-0.28548571579108067</v>
      </c>
      <c r="Y4859" s="75">
        <f t="shared" ca="1" si="1438"/>
        <v>-0.28548571579108067</v>
      </c>
      <c r="Z4859" s="74">
        <f t="shared" ca="1" si="1439"/>
        <v>0.75164907781411894</v>
      </c>
      <c r="AA4859" s="76">
        <f t="shared" ca="1" si="1440"/>
        <v>-285.48571579108068</v>
      </c>
      <c r="AB4859" s="76">
        <f t="shared" ca="1" si="1441"/>
        <v>751.64907781411898</v>
      </c>
    </row>
    <row r="4860" spans="1:28" x14ac:dyDescent="0.25">
      <c r="A4860" s="2">
        <f t="shared" si="1442"/>
        <v>16</v>
      </c>
      <c r="B4860" s="16">
        <f ca="1">VLOOKUP(A4860,PERIODS!$O$4:$P$33,2,FALSE)</f>
        <v>3.3000000000000002E-2</v>
      </c>
      <c r="C4860" s="15"/>
      <c r="D4860" s="18">
        <v>4846</v>
      </c>
      <c r="E4860" s="34">
        <f t="shared" ca="1" si="1444"/>
        <v>13034.520083872132</v>
      </c>
      <c r="F4860" s="34">
        <f t="shared" ca="1" si="1426"/>
        <v>3300</v>
      </c>
      <c r="G4860" s="69">
        <f t="shared" ca="1" si="1430"/>
        <v>0</v>
      </c>
      <c r="H4860" s="34">
        <f t="shared" ca="1" si="1431"/>
        <v>1657.0354783804667</v>
      </c>
      <c r="I4860" s="34">
        <f t="shared" ca="1" si="1432"/>
        <v>4957.0354783804669</v>
      </c>
      <c r="J4860" s="18">
        <f ca="1">SUM(INDIRECT(ADDRESS(ROW(F4860),COLUMN(F4860),4)):INDIRECT(ADDRESS(ROW(F4860)+N$5-1,COLUMN(F4860),4)))</f>
        <v>24300</v>
      </c>
      <c r="K4860" s="18">
        <f t="shared" ca="1" si="1433"/>
        <v>0</v>
      </c>
      <c r="L4860" s="18">
        <f t="shared" ca="1" si="1443"/>
        <v>0</v>
      </c>
      <c r="M4860" s="18">
        <f t="shared" ca="1" si="1427"/>
        <v>16350</v>
      </c>
      <c r="N4860" s="34">
        <f t="shared" ca="1" si="1434"/>
        <v>24427.484605491663</v>
      </c>
      <c r="P4860" s="18">
        <f t="shared" ca="1" si="1428"/>
        <v>1657.0354783804667</v>
      </c>
      <c r="Q4860" s="47">
        <f ca="1">SUM(L$15:L4860)-SUM(M$15:M4860)</f>
        <v>0</v>
      </c>
      <c r="R4860" s="47" t="str">
        <f t="shared" ca="1" si="1429"/>
        <v>M4863</v>
      </c>
      <c r="S4860" s="40">
        <f t="shared" ca="1" si="1435"/>
        <v>0</v>
      </c>
      <c r="T4860" s="46">
        <f t="shared" ca="1" si="1436"/>
        <v>68</v>
      </c>
      <c r="X4860" s="74">
        <f t="shared" ca="1" si="1437"/>
        <v>1.6570354783804666</v>
      </c>
      <c r="Y4860" s="75">
        <f t="shared" ca="1" si="1438"/>
        <v>1.6570354783804666</v>
      </c>
      <c r="Z4860" s="74">
        <f t="shared" ca="1" si="1439"/>
        <v>5.2437425913577727</v>
      </c>
      <c r="AA4860" s="76">
        <f t="shared" ca="1" si="1440"/>
        <v>1657.0354783804667</v>
      </c>
      <c r="AB4860" s="76">
        <f t="shared" ca="1" si="1441"/>
        <v>5243.7425913577727</v>
      </c>
    </row>
    <row r="4861" spans="1:28" x14ac:dyDescent="0.25">
      <c r="A4861" s="2">
        <f t="shared" si="1442"/>
        <v>17</v>
      </c>
      <c r="B4861" s="16">
        <f ca="1">VLOOKUP(A4861,PERIODS!$O$4:$P$33,2,FALSE)</f>
        <v>3.5000000000000003E-2</v>
      </c>
      <c r="C4861" s="15"/>
      <c r="D4861" s="18">
        <v>4847</v>
      </c>
      <c r="E4861" s="34">
        <f t="shared" ca="1" si="1444"/>
        <v>24427.484605491663</v>
      </c>
      <c r="F4861" s="34">
        <f t="shared" ca="1" si="1426"/>
        <v>3500.0000000000005</v>
      </c>
      <c r="G4861" s="69">
        <f t="shared" ca="1" si="1430"/>
        <v>0</v>
      </c>
      <c r="H4861" s="34">
        <f t="shared" ca="1" si="1431"/>
        <v>-1073.4608239215565</v>
      </c>
      <c r="I4861" s="34">
        <f t="shared" ca="1" si="1432"/>
        <v>2426.5391760784441</v>
      </c>
      <c r="J4861" s="18">
        <f ca="1">SUM(INDIRECT(ADDRESS(ROW(F4861),COLUMN(F4861),4)):INDIRECT(ADDRESS(ROW(F4861)+N$5-1,COLUMN(F4861),4)))</f>
        <v>24500.000000000004</v>
      </c>
      <c r="K4861" s="18">
        <f t="shared" ca="1" si="1433"/>
        <v>16350</v>
      </c>
      <c r="L4861" s="18">
        <f t="shared" ca="1" si="1443"/>
        <v>16350</v>
      </c>
      <c r="M4861" s="18">
        <f t="shared" ca="1" si="1427"/>
        <v>0</v>
      </c>
      <c r="N4861" s="34">
        <f t="shared" ca="1" si="1434"/>
        <v>22000.945429413219</v>
      </c>
      <c r="P4861" s="18">
        <f t="shared" ca="1" si="1428"/>
        <v>1073.4608239215565</v>
      </c>
      <c r="Q4861" s="47">
        <f ca="1">SUM(L$15:L4861)-SUM(M$15:M4861)</f>
        <v>16350</v>
      </c>
      <c r="R4861" s="47" t="str">
        <f t="shared" ca="1" si="1429"/>
        <v>M4864</v>
      </c>
      <c r="S4861" s="40">
        <f t="shared" ca="1" si="1435"/>
        <v>0</v>
      </c>
      <c r="T4861" s="46">
        <f t="shared" ca="1" si="1436"/>
        <v>85</v>
      </c>
      <c r="X4861" s="74">
        <f t="shared" ca="1" si="1437"/>
        <v>-1.0734608239215566</v>
      </c>
      <c r="Y4861" s="75">
        <f t="shared" ca="1" si="1438"/>
        <v>-1.0734608239215566</v>
      </c>
      <c r="Z4861" s="74">
        <f t="shared" ca="1" si="1439"/>
        <v>0.34182347712701966</v>
      </c>
      <c r="AA4861" s="76">
        <f t="shared" ca="1" si="1440"/>
        <v>-1073.4608239215565</v>
      </c>
      <c r="AB4861" s="76">
        <f t="shared" ca="1" si="1441"/>
        <v>341.82347712701966</v>
      </c>
    </row>
    <row r="4862" spans="1:28" x14ac:dyDescent="0.25">
      <c r="A4862" s="2">
        <f t="shared" si="1442"/>
        <v>18</v>
      </c>
      <c r="B4862" s="16">
        <f ca="1">VLOOKUP(A4862,PERIODS!$O$4:$P$33,2,FALSE)</f>
        <v>3.5000000000000003E-2</v>
      </c>
      <c r="C4862" s="15"/>
      <c r="D4862" s="18">
        <v>4848</v>
      </c>
      <c r="E4862" s="34">
        <f t="shared" ca="1" si="1444"/>
        <v>22000.945429413219</v>
      </c>
      <c r="F4862" s="34">
        <f t="shared" ca="1" si="1426"/>
        <v>3500.0000000000005</v>
      </c>
      <c r="G4862" s="69">
        <f t="shared" ca="1" si="1430"/>
        <v>0</v>
      </c>
      <c r="H4862" s="34">
        <f t="shared" ca="1" si="1431"/>
        <v>-657.76382589034517</v>
      </c>
      <c r="I4862" s="34">
        <f t="shared" ca="1" si="1432"/>
        <v>2842.2361741096552</v>
      </c>
      <c r="J4862" s="18">
        <f ca="1">SUM(INDIRECT(ADDRESS(ROW(F4862),COLUMN(F4862),4)):INDIRECT(ADDRESS(ROW(F4862)+N$5-1,COLUMN(F4862),4)))</f>
        <v>24500.000000000004</v>
      </c>
      <c r="K4862" s="18">
        <f t="shared" ca="1" si="1433"/>
        <v>16350</v>
      </c>
      <c r="L4862" s="18">
        <f t="shared" ca="1" si="1443"/>
        <v>0</v>
      </c>
      <c r="M4862" s="18">
        <f t="shared" ca="1" si="1427"/>
        <v>0</v>
      </c>
      <c r="N4862" s="34">
        <f t="shared" ca="1" si="1434"/>
        <v>19158.709255303565</v>
      </c>
      <c r="P4862" s="18">
        <f t="shared" ca="1" si="1428"/>
        <v>657.76382589034517</v>
      </c>
      <c r="Q4862" s="47">
        <f ca="1">SUM(L$15:L4862)-SUM(M$15:M4862)</f>
        <v>16350</v>
      </c>
      <c r="R4862" s="47" t="str">
        <f t="shared" ca="1" si="1429"/>
        <v>M4865</v>
      </c>
      <c r="S4862" s="40">
        <f t="shared" ca="1" si="1435"/>
        <v>0</v>
      </c>
      <c r="T4862" s="46">
        <f t="shared" ca="1" si="1436"/>
        <v>53</v>
      </c>
      <c r="X4862" s="74">
        <f t="shared" ca="1" si="1437"/>
        <v>-0.65776382589034521</v>
      </c>
      <c r="Y4862" s="75">
        <f t="shared" ca="1" si="1438"/>
        <v>-0.65776382589034521</v>
      </c>
      <c r="Z4862" s="74">
        <f t="shared" ca="1" si="1439"/>
        <v>0.51800839727919923</v>
      </c>
      <c r="AA4862" s="76">
        <f t="shared" ca="1" si="1440"/>
        <v>-657.76382589034517</v>
      </c>
      <c r="AB4862" s="76">
        <f t="shared" ca="1" si="1441"/>
        <v>518.00839727919924</v>
      </c>
    </row>
    <row r="4863" spans="1:28" x14ac:dyDescent="0.25">
      <c r="A4863" s="2">
        <f t="shared" si="1442"/>
        <v>19</v>
      </c>
      <c r="B4863" s="16">
        <f ca="1">VLOOKUP(A4863,PERIODS!$O$4:$P$33,2,FALSE)</f>
        <v>3.5000000000000003E-2</v>
      </c>
      <c r="C4863" s="15"/>
      <c r="D4863" s="18">
        <v>4849</v>
      </c>
      <c r="E4863" s="34">
        <f t="shared" ca="1" si="1444"/>
        <v>19158.709255303565</v>
      </c>
      <c r="F4863" s="34">
        <f t="shared" ca="1" si="1426"/>
        <v>3500.0000000000005</v>
      </c>
      <c r="G4863" s="69">
        <f t="shared" ca="1" si="1430"/>
        <v>0</v>
      </c>
      <c r="H4863" s="34">
        <f t="shared" ca="1" si="1431"/>
        <v>1063.8694988212865</v>
      </c>
      <c r="I4863" s="34">
        <f t="shared" ca="1" si="1432"/>
        <v>4563.8694988212865</v>
      </c>
      <c r="J4863" s="18">
        <f ca="1">SUM(INDIRECT(ADDRESS(ROW(F4863),COLUMN(F4863),4)):INDIRECT(ADDRESS(ROW(F4863)+N$5-1,COLUMN(F4863),4)))</f>
        <v>24500.000000000004</v>
      </c>
      <c r="K4863" s="18">
        <f t="shared" ca="1" si="1433"/>
        <v>16350</v>
      </c>
      <c r="L4863" s="18">
        <f t="shared" ca="1" si="1443"/>
        <v>0</v>
      </c>
      <c r="M4863" s="18">
        <f t="shared" ca="1" si="1427"/>
        <v>0</v>
      </c>
      <c r="N4863" s="34">
        <f t="shared" ca="1" si="1434"/>
        <v>14594.839756482279</v>
      </c>
      <c r="P4863" s="18">
        <f t="shared" ca="1" si="1428"/>
        <v>1063.8694988212865</v>
      </c>
      <c r="Q4863" s="47">
        <f ca="1">SUM(L$15:L4863)-SUM(M$15:M4863)</f>
        <v>16350</v>
      </c>
      <c r="R4863" s="47" t="str">
        <f t="shared" ca="1" si="1429"/>
        <v>M4866</v>
      </c>
      <c r="S4863" s="40">
        <f t="shared" ca="1" si="1435"/>
        <v>0</v>
      </c>
      <c r="T4863" s="46">
        <f t="shared" ca="1" si="1436"/>
        <v>4</v>
      </c>
      <c r="X4863" s="74">
        <f t="shared" ca="1" si="1437"/>
        <v>1.0638694988212865</v>
      </c>
      <c r="Y4863" s="75">
        <f t="shared" ca="1" si="1438"/>
        <v>1.0638694988212865</v>
      </c>
      <c r="Z4863" s="74">
        <f t="shared" ca="1" si="1439"/>
        <v>2.8975614351544148</v>
      </c>
      <c r="AA4863" s="76">
        <f t="shared" ca="1" si="1440"/>
        <v>1063.8694988212865</v>
      </c>
      <c r="AB4863" s="76">
        <f t="shared" ca="1" si="1441"/>
        <v>2897.561435154415</v>
      </c>
    </row>
    <row r="4864" spans="1:28" x14ac:dyDescent="0.25">
      <c r="A4864" s="2">
        <f t="shared" si="1442"/>
        <v>20</v>
      </c>
      <c r="B4864" s="16">
        <f ca="1">VLOOKUP(A4864,PERIODS!$O$4:$P$33,2,FALSE)</f>
        <v>3.5000000000000003E-2</v>
      </c>
      <c r="C4864" s="15"/>
      <c r="D4864" s="18">
        <v>4850</v>
      </c>
      <c r="E4864" s="34">
        <f t="shared" ca="1" si="1444"/>
        <v>14594.839756482279</v>
      </c>
      <c r="F4864" s="34">
        <f t="shared" ca="1" si="1426"/>
        <v>3500.0000000000005</v>
      </c>
      <c r="G4864" s="69">
        <f t="shared" ca="1" si="1430"/>
        <v>0</v>
      </c>
      <c r="H4864" s="34">
        <f t="shared" ca="1" si="1431"/>
        <v>-847.24072875758122</v>
      </c>
      <c r="I4864" s="34">
        <f t="shared" ca="1" si="1432"/>
        <v>2652.7592712424193</v>
      </c>
      <c r="J4864" s="18">
        <f ca="1">SUM(INDIRECT(ADDRESS(ROW(F4864),COLUMN(F4864),4)):INDIRECT(ADDRESS(ROW(F4864)+N$5-1,COLUMN(F4864),4)))</f>
        <v>24500.000000000004</v>
      </c>
      <c r="K4864" s="18">
        <f t="shared" ca="1" si="1433"/>
        <v>0</v>
      </c>
      <c r="L4864" s="18">
        <f t="shared" ca="1" si="1443"/>
        <v>0</v>
      </c>
      <c r="M4864" s="18">
        <f t="shared" ca="1" si="1427"/>
        <v>16350</v>
      </c>
      <c r="N4864" s="34">
        <f t="shared" ca="1" si="1434"/>
        <v>28292.080485239858</v>
      </c>
      <c r="P4864" s="18">
        <f t="shared" ca="1" si="1428"/>
        <v>847.24072875758122</v>
      </c>
      <c r="Q4864" s="47">
        <f ca="1">SUM(L$15:L4864)-SUM(M$15:M4864)</f>
        <v>0</v>
      </c>
      <c r="R4864" s="47" t="str">
        <f t="shared" ca="1" si="1429"/>
        <v>M4867</v>
      </c>
      <c r="S4864" s="40">
        <f t="shared" ca="1" si="1435"/>
        <v>0</v>
      </c>
      <c r="T4864" s="46">
        <f t="shared" ca="1" si="1436"/>
        <v>27</v>
      </c>
      <c r="X4864" s="74">
        <f t="shared" ca="1" si="1437"/>
        <v>-0.84724072875758127</v>
      </c>
      <c r="Y4864" s="75">
        <f t="shared" ca="1" si="1438"/>
        <v>-0.84724072875758127</v>
      </c>
      <c r="Z4864" s="74">
        <f t="shared" ca="1" si="1439"/>
        <v>0.42859591425499927</v>
      </c>
      <c r="AA4864" s="76">
        <f t="shared" ca="1" si="1440"/>
        <v>-847.24072875758122</v>
      </c>
      <c r="AB4864" s="76">
        <f t="shared" ca="1" si="1441"/>
        <v>428.59591425499929</v>
      </c>
    </row>
    <row r="4865" spans="1:28" x14ac:dyDescent="0.25">
      <c r="A4865" s="2">
        <f t="shared" si="1442"/>
        <v>21</v>
      </c>
      <c r="B4865" s="16">
        <f ca="1">VLOOKUP(A4865,PERIODS!$O$4:$P$33,2,FALSE)</f>
        <v>3.5000000000000003E-2</v>
      </c>
      <c r="C4865" s="15"/>
      <c r="D4865" s="18">
        <v>4851</v>
      </c>
      <c r="E4865" s="34">
        <f t="shared" ca="1" si="1444"/>
        <v>28292.080485239858</v>
      </c>
      <c r="F4865" s="34">
        <f t="shared" ca="1" si="1426"/>
        <v>3500.0000000000005</v>
      </c>
      <c r="G4865" s="69">
        <f t="shared" ca="1" si="1430"/>
        <v>0</v>
      </c>
      <c r="H4865" s="34">
        <f t="shared" ca="1" si="1431"/>
        <v>-33.975295705024955</v>
      </c>
      <c r="I4865" s="34">
        <f t="shared" ca="1" si="1432"/>
        <v>3466.0247042949754</v>
      </c>
      <c r="J4865" s="18">
        <f ca="1">SUM(INDIRECT(ADDRESS(ROW(F4865),COLUMN(F4865),4)):INDIRECT(ADDRESS(ROW(F4865)+N$5-1,COLUMN(F4865),4)))</f>
        <v>24500.000000000004</v>
      </c>
      <c r="K4865" s="18">
        <f t="shared" ca="1" si="1433"/>
        <v>0</v>
      </c>
      <c r="L4865" s="18">
        <f t="shared" ca="1" si="1443"/>
        <v>0</v>
      </c>
      <c r="M4865" s="18">
        <f t="shared" ca="1" si="1427"/>
        <v>0</v>
      </c>
      <c r="N4865" s="34">
        <f t="shared" ca="1" si="1434"/>
        <v>24826.055780944884</v>
      </c>
      <c r="P4865" s="18">
        <f t="shared" ca="1" si="1428"/>
        <v>33.975295705024955</v>
      </c>
      <c r="Q4865" s="47">
        <f ca="1">SUM(L$15:L4865)-SUM(M$15:M4865)</f>
        <v>0</v>
      </c>
      <c r="R4865" s="47" t="str">
        <f t="shared" ca="1" si="1429"/>
        <v>M4868</v>
      </c>
      <c r="S4865" s="40">
        <f t="shared" ca="1" si="1435"/>
        <v>0</v>
      </c>
      <c r="T4865" s="46">
        <f t="shared" ca="1" si="1436"/>
        <v>0</v>
      </c>
      <c r="X4865" s="74">
        <f t="shared" ca="1" si="1437"/>
        <v>-3.3975295705024958E-2</v>
      </c>
      <c r="Y4865" s="75">
        <f t="shared" ca="1" si="1438"/>
        <v>-3.3975295705024958E-2</v>
      </c>
      <c r="Z4865" s="74">
        <f t="shared" ca="1" si="1439"/>
        <v>0.96659538340002449</v>
      </c>
      <c r="AA4865" s="76">
        <f t="shared" ca="1" si="1440"/>
        <v>-33.975295705024955</v>
      </c>
      <c r="AB4865" s="76">
        <f t="shared" ca="1" si="1441"/>
        <v>966.5953834000245</v>
      </c>
    </row>
    <row r="4866" spans="1:28" x14ac:dyDescent="0.25">
      <c r="A4866" s="2">
        <f t="shared" si="1442"/>
        <v>22</v>
      </c>
      <c r="B4866" s="16">
        <f ca="1">VLOOKUP(A4866,PERIODS!$O$4:$P$33,2,FALSE)</f>
        <v>3.5000000000000003E-2</v>
      </c>
      <c r="C4866" s="15"/>
      <c r="D4866" s="18">
        <v>4852</v>
      </c>
      <c r="E4866" s="34">
        <f t="shared" ca="1" si="1444"/>
        <v>24826.055780944884</v>
      </c>
      <c r="F4866" s="34">
        <f t="shared" ca="1" si="1426"/>
        <v>3500.0000000000005</v>
      </c>
      <c r="G4866" s="69">
        <f t="shared" ca="1" si="1430"/>
        <v>0</v>
      </c>
      <c r="H4866" s="34">
        <f t="shared" ca="1" si="1431"/>
        <v>208.17071354461424</v>
      </c>
      <c r="I4866" s="34">
        <f t="shared" ca="1" si="1432"/>
        <v>3708.1707135446145</v>
      </c>
      <c r="J4866" s="18">
        <f ca="1">SUM(INDIRECT(ADDRESS(ROW(F4866),COLUMN(F4866),4)):INDIRECT(ADDRESS(ROW(F4866)+N$5-1,COLUMN(F4866),4)))</f>
        <v>25000.000000000004</v>
      </c>
      <c r="K4866" s="18">
        <f t="shared" ca="1" si="1433"/>
        <v>16350</v>
      </c>
      <c r="L4866" s="18">
        <f t="shared" ca="1" si="1443"/>
        <v>16350</v>
      </c>
      <c r="M4866" s="18">
        <f t="shared" ca="1" si="1427"/>
        <v>0</v>
      </c>
      <c r="N4866" s="34">
        <f t="shared" ca="1" si="1434"/>
        <v>21117.885067400268</v>
      </c>
      <c r="P4866" s="18">
        <f t="shared" ca="1" si="1428"/>
        <v>208.17071354461424</v>
      </c>
      <c r="Q4866" s="47">
        <f ca="1">SUM(L$15:L4866)-SUM(M$15:M4866)</f>
        <v>16350</v>
      </c>
      <c r="R4866" s="47" t="str">
        <f t="shared" ca="1" si="1429"/>
        <v>M4869</v>
      </c>
      <c r="S4866" s="40">
        <f t="shared" ca="1" si="1435"/>
        <v>0</v>
      </c>
      <c r="T4866" s="46">
        <f t="shared" ca="1" si="1436"/>
        <v>82</v>
      </c>
      <c r="X4866" s="74">
        <f t="shared" ca="1" si="1437"/>
        <v>0.20817071354461425</v>
      </c>
      <c r="Y4866" s="75">
        <f t="shared" ca="1" si="1438"/>
        <v>0.20817071354461425</v>
      </c>
      <c r="Z4866" s="74">
        <f t="shared" ca="1" si="1439"/>
        <v>1.2314233722549313</v>
      </c>
      <c r="AA4866" s="76">
        <f t="shared" ca="1" si="1440"/>
        <v>208.17071354461424</v>
      </c>
      <c r="AB4866" s="76">
        <f t="shared" ca="1" si="1441"/>
        <v>1231.4233722549313</v>
      </c>
    </row>
    <row r="4867" spans="1:28" x14ac:dyDescent="0.25">
      <c r="A4867" s="2">
        <f t="shared" si="1442"/>
        <v>23</v>
      </c>
      <c r="B4867" s="16">
        <f ca="1">VLOOKUP(A4867,PERIODS!$O$4:$P$33,2,FALSE)</f>
        <v>3.5000000000000003E-2</v>
      </c>
      <c r="C4867" s="15"/>
      <c r="D4867" s="18">
        <v>4853</v>
      </c>
      <c r="E4867" s="34">
        <f t="shared" ca="1" si="1444"/>
        <v>21117.885067400268</v>
      </c>
      <c r="F4867" s="34">
        <f t="shared" ca="1" si="1426"/>
        <v>3500.0000000000005</v>
      </c>
      <c r="G4867" s="69">
        <f t="shared" ca="1" si="1430"/>
        <v>0</v>
      </c>
      <c r="H4867" s="34">
        <f t="shared" ca="1" si="1431"/>
        <v>695.72458913725325</v>
      </c>
      <c r="I4867" s="34">
        <f t="shared" ca="1" si="1432"/>
        <v>4195.724589137254</v>
      </c>
      <c r="J4867" s="18">
        <f ca="1">SUM(INDIRECT(ADDRESS(ROW(F4867),COLUMN(F4867),4)):INDIRECT(ADDRESS(ROW(F4867)+N$5-1,COLUMN(F4867),4)))</f>
        <v>25500.000000000004</v>
      </c>
      <c r="K4867" s="18">
        <f t="shared" ca="1" si="1433"/>
        <v>16350</v>
      </c>
      <c r="L4867" s="18">
        <f t="shared" ca="1" si="1443"/>
        <v>0</v>
      </c>
      <c r="M4867" s="18">
        <f t="shared" ca="1" si="1427"/>
        <v>0</v>
      </c>
      <c r="N4867" s="34">
        <f t="shared" ca="1" si="1434"/>
        <v>16922.160478263013</v>
      </c>
      <c r="P4867" s="18">
        <f t="shared" ca="1" si="1428"/>
        <v>695.72458913725325</v>
      </c>
      <c r="Q4867" s="47">
        <f ca="1">SUM(L$15:L4867)-SUM(M$15:M4867)</f>
        <v>16350</v>
      </c>
      <c r="R4867" s="47" t="str">
        <f t="shared" ca="1" si="1429"/>
        <v>M4870</v>
      </c>
      <c r="S4867" s="40">
        <f t="shared" ca="1" si="1435"/>
        <v>0</v>
      </c>
      <c r="T4867" s="46">
        <f t="shared" ca="1" si="1436"/>
        <v>95</v>
      </c>
      <c r="X4867" s="74">
        <f t="shared" ca="1" si="1437"/>
        <v>0.69572458913725321</v>
      </c>
      <c r="Y4867" s="75">
        <f t="shared" ca="1" si="1438"/>
        <v>0.69572458913725321</v>
      </c>
      <c r="Z4867" s="74">
        <f t="shared" ca="1" si="1439"/>
        <v>2.0051614659005415</v>
      </c>
      <c r="AA4867" s="76">
        <f t="shared" ca="1" si="1440"/>
        <v>695.72458913725325</v>
      </c>
      <c r="AB4867" s="76">
        <f t="shared" ca="1" si="1441"/>
        <v>2005.1614659005415</v>
      </c>
    </row>
    <row r="4868" spans="1:28" x14ac:dyDescent="0.25">
      <c r="A4868" s="2">
        <f t="shared" si="1442"/>
        <v>24</v>
      </c>
      <c r="B4868" s="16">
        <f ca="1">VLOOKUP(A4868,PERIODS!$O$4:$P$33,2,FALSE)</f>
        <v>3.5000000000000003E-2</v>
      </c>
      <c r="C4868" s="15"/>
      <c r="D4868" s="18">
        <v>4854</v>
      </c>
      <c r="E4868" s="34">
        <f t="shared" ca="1" si="1444"/>
        <v>16922.160478263013</v>
      </c>
      <c r="F4868" s="34">
        <f t="shared" ca="1" si="1426"/>
        <v>3500.0000000000005</v>
      </c>
      <c r="G4868" s="69">
        <f t="shared" ca="1" si="1430"/>
        <v>0</v>
      </c>
      <c r="H4868" s="34">
        <f t="shared" ca="1" si="1431"/>
        <v>-255.3556426460224</v>
      </c>
      <c r="I4868" s="34">
        <f t="shared" ca="1" si="1432"/>
        <v>3244.6443573539782</v>
      </c>
      <c r="J4868" s="18">
        <f ca="1">SUM(INDIRECT(ADDRESS(ROW(F4868),COLUMN(F4868),4)):INDIRECT(ADDRESS(ROW(F4868)+N$5-1,COLUMN(F4868),4)))</f>
        <v>26000</v>
      </c>
      <c r="K4868" s="18">
        <f t="shared" ca="1" si="1433"/>
        <v>16350</v>
      </c>
      <c r="L4868" s="18">
        <f t="shared" ca="1" si="1443"/>
        <v>0</v>
      </c>
      <c r="M4868" s="18">
        <f t="shared" ca="1" si="1427"/>
        <v>0</v>
      </c>
      <c r="N4868" s="34">
        <f t="shared" ca="1" si="1434"/>
        <v>13677.516120909035</v>
      </c>
      <c r="P4868" s="18">
        <f t="shared" ca="1" si="1428"/>
        <v>255.3556426460224</v>
      </c>
      <c r="Q4868" s="47">
        <f ca="1">SUM(L$15:L4868)-SUM(M$15:M4868)</f>
        <v>16350</v>
      </c>
      <c r="R4868" s="47" t="str">
        <f t="shared" ca="1" si="1429"/>
        <v>M4871</v>
      </c>
      <c r="S4868" s="40">
        <f t="shared" ca="1" si="1435"/>
        <v>0</v>
      </c>
      <c r="T4868" s="46">
        <f t="shared" ca="1" si="1436"/>
        <v>91</v>
      </c>
      <c r="X4868" s="74">
        <f t="shared" ca="1" si="1437"/>
        <v>-0.2553556426460224</v>
      </c>
      <c r="Y4868" s="75">
        <f t="shared" ca="1" si="1438"/>
        <v>-0.2553556426460224</v>
      </c>
      <c r="Z4868" s="74">
        <f t="shared" ca="1" si="1439"/>
        <v>0.77464095360786533</v>
      </c>
      <c r="AA4868" s="76">
        <f t="shared" ca="1" si="1440"/>
        <v>-255.3556426460224</v>
      </c>
      <c r="AB4868" s="76">
        <f t="shared" ca="1" si="1441"/>
        <v>774.6409536078653</v>
      </c>
    </row>
    <row r="4869" spans="1:28" x14ac:dyDescent="0.25">
      <c r="A4869" s="2">
        <f t="shared" si="1442"/>
        <v>25</v>
      </c>
      <c r="B4869" s="16">
        <f ca="1">VLOOKUP(A4869,PERIODS!$O$4:$P$33,2,FALSE)</f>
        <v>3.5000000000000003E-2</v>
      </c>
      <c r="C4869" s="15"/>
      <c r="D4869" s="18">
        <v>4855</v>
      </c>
      <c r="E4869" s="34">
        <f t="shared" ca="1" si="1444"/>
        <v>13677.516120909035</v>
      </c>
      <c r="F4869" s="34">
        <f t="shared" ca="1" si="1426"/>
        <v>3500.0000000000005</v>
      </c>
      <c r="G4869" s="69">
        <f t="shared" ca="1" si="1430"/>
        <v>0</v>
      </c>
      <c r="H4869" s="34">
        <f t="shared" ca="1" si="1431"/>
        <v>-189.49001746775562</v>
      </c>
      <c r="I4869" s="34">
        <f t="shared" ca="1" si="1432"/>
        <v>3310.509982532245</v>
      </c>
      <c r="J4869" s="18">
        <f ca="1">SUM(INDIRECT(ADDRESS(ROW(F4869),COLUMN(F4869),4)):INDIRECT(ADDRESS(ROW(F4869)+N$5-1,COLUMN(F4869),4)))</f>
        <v>24900</v>
      </c>
      <c r="K4869" s="18">
        <f t="shared" ca="1" si="1433"/>
        <v>0</v>
      </c>
      <c r="L4869" s="18">
        <f t="shared" ca="1" si="1443"/>
        <v>0</v>
      </c>
      <c r="M4869" s="18">
        <f t="shared" ca="1" si="1427"/>
        <v>16350</v>
      </c>
      <c r="N4869" s="34">
        <f t="shared" ca="1" si="1434"/>
        <v>26717.00613837679</v>
      </c>
      <c r="P4869" s="18">
        <f t="shared" ca="1" si="1428"/>
        <v>189.49001746775562</v>
      </c>
      <c r="Q4869" s="47">
        <f ca="1">SUM(L$15:L4869)-SUM(M$15:M4869)</f>
        <v>0</v>
      </c>
      <c r="R4869" s="47" t="str">
        <f t="shared" ca="1" si="1429"/>
        <v>M4872</v>
      </c>
      <c r="S4869" s="40">
        <f t="shared" ca="1" si="1435"/>
        <v>0</v>
      </c>
      <c r="T4869" s="46">
        <f t="shared" ca="1" si="1436"/>
        <v>44</v>
      </c>
      <c r="X4869" s="74">
        <f t="shared" ca="1" si="1437"/>
        <v>-0.18949001746775562</v>
      </c>
      <c r="Y4869" s="75">
        <f t="shared" ca="1" si="1438"/>
        <v>-0.18949001746775562</v>
      </c>
      <c r="Z4869" s="74">
        <f t="shared" ca="1" si="1439"/>
        <v>0.82738097621350515</v>
      </c>
      <c r="AA4869" s="76">
        <f t="shared" ca="1" si="1440"/>
        <v>-189.49001746775562</v>
      </c>
      <c r="AB4869" s="76">
        <f t="shared" ca="1" si="1441"/>
        <v>827.38097621350516</v>
      </c>
    </row>
    <row r="4870" spans="1:28" x14ac:dyDescent="0.25">
      <c r="A4870" s="2">
        <f t="shared" si="1442"/>
        <v>26</v>
      </c>
      <c r="B4870" s="16">
        <f ca="1">VLOOKUP(A4870,PERIODS!$O$4:$P$33,2,FALSE)</f>
        <v>3.5000000000000003E-2</v>
      </c>
      <c r="C4870" s="15"/>
      <c r="D4870" s="18">
        <v>4856</v>
      </c>
      <c r="E4870" s="34">
        <f t="shared" ca="1" si="1444"/>
        <v>26717.00613837679</v>
      </c>
      <c r="F4870" s="34">
        <f t="shared" ca="1" si="1426"/>
        <v>3500.0000000000005</v>
      </c>
      <c r="G4870" s="69">
        <f t="shared" ca="1" si="1430"/>
        <v>0</v>
      </c>
      <c r="H4870" s="34">
        <f t="shared" ca="1" si="1431"/>
        <v>920.56833580520799</v>
      </c>
      <c r="I4870" s="34">
        <f t="shared" ca="1" si="1432"/>
        <v>4420.5683358052083</v>
      </c>
      <c r="J4870" s="18">
        <f ca="1">SUM(INDIRECT(ADDRESS(ROW(F4870),COLUMN(F4870),4)):INDIRECT(ADDRESS(ROW(F4870)+N$5-1,COLUMN(F4870),4)))</f>
        <v>23900</v>
      </c>
      <c r="K4870" s="18">
        <f t="shared" ca="1" si="1433"/>
        <v>0</v>
      </c>
      <c r="L4870" s="18">
        <f t="shared" ca="1" si="1443"/>
        <v>0</v>
      </c>
      <c r="M4870" s="18">
        <f t="shared" ca="1" si="1427"/>
        <v>0</v>
      </c>
      <c r="N4870" s="34">
        <f t="shared" ca="1" si="1434"/>
        <v>22296.437802571581</v>
      </c>
      <c r="P4870" s="18">
        <f t="shared" ca="1" si="1428"/>
        <v>920.56833580520799</v>
      </c>
      <c r="Q4870" s="47">
        <f ca="1">SUM(L$15:L4870)-SUM(M$15:M4870)</f>
        <v>0</v>
      </c>
      <c r="R4870" s="47" t="str">
        <f t="shared" ca="1" si="1429"/>
        <v>M4873</v>
      </c>
      <c r="S4870" s="40">
        <f t="shared" ca="1" si="1435"/>
        <v>0</v>
      </c>
      <c r="T4870" s="46">
        <f t="shared" ca="1" si="1436"/>
        <v>71</v>
      </c>
      <c r="X4870" s="74">
        <f t="shared" ca="1" si="1437"/>
        <v>0.92056833580520803</v>
      </c>
      <c r="Y4870" s="75">
        <f t="shared" ca="1" si="1438"/>
        <v>0.92056833580520803</v>
      </c>
      <c r="Z4870" s="74">
        <f t="shared" ca="1" si="1439"/>
        <v>2.5107169148447563</v>
      </c>
      <c r="AA4870" s="76">
        <f t="shared" ca="1" si="1440"/>
        <v>920.56833580520799</v>
      </c>
      <c r="AB4870" s="76">
        <f t="shared" ca="1" si="1441"/>
        <v>2510.7169148447565</v>
      </c>
    </row>
    <row r="4871" spans="1:28" x14ac:dyDescent="0.25">
      <c r="A4871" s="2">
        <f t="shared" si="1442"/>
        <v>27</v>
      </c>
      <c r="B4871" s="16">
        <f ca="1">VLOOKUP(A4871,PERIODS!$O$4:$P$33,2,FALSE)</f>
        <v>3.5000000000000003E-2</v>
      </c>
      <c r="C4871" s="15"/>
      <c r="D4871" s="18">
        <v>4857</v>
      </c>
      <c r="E4871" s="34">
        <f t="shared" ca="1" si="1444"/>
        <v>22296.437802571581</v>
      </c>
      <c r="F4871" s="34">
        <f t="shared" ca="1" si="1426"/>
        <v>3500.0000000000005</v>
      </c>
      <c r="G4871" s="69">
        <f t="shared" ca="1" si="1430"/>
        <v>0</v>
      </c>
      <c r="H4871" s="34">
        <f t="shared" ca="1" si="1431"/>
        <v>438.35460734268406</v>
      </c>
      <c r="I4871" s="34">
        <f t="shared" ca="1" si="1432"/>
        <v>3938.3546073426846</v>
      </c>
      <c r="J4871" s="18">
        <f ca="1">SUM(INDIRECT(ADDRESS(ROW(F4871),COLUMN(F4871),4)):INDIRECT(ADDRESS(ROW(F4871)+N$5-1,COLUMN(F4871),4)))</f>
        <v>22900</v>
      </c>
      <c r="K4871" s="18">
        <f t="shared" ca="1" si="1433"/>
        <v>16350</v>
      </c>
      <c r="L4871" s="18">
        <f t="shared" ca="1" si="1443"/>
        <v>16350</v>
      </c>
      <c r="M4871" s="18">
        <f t="shared" ca="1" si="1427"/>
        <v>0</v>
      </c>
      <c r="N4871" s="34">
        <f t="shared" ca="1" si="1434"/>
        <v>18358.083195228897</v>
      </c>
      <c r="P4871" s="18">
        <f t="shared" ca="1" si="1428"/>
        <v>438.35460734268406</v>
      </c>
      <c r="Q4871" s="47">
        <f ca="1">SUM(L$15:L4871)-SUM(M$15:M4871)</f>
        <v>16350</v>
      </c>
      <c r="R4871" s="47" t="str">
        <f t="shared" ca="1" si="1429"/>
        <v>M4874</v>
      </c>
      <c r="S4871" s="40">
        <f t="shared" ca="1" si="1435"/>
        <v>0</v>
      </c>
      <c r="T4871" s="46">
        <f t="shared" ca="1" si="1436"/>
        <v>78</v>
      </c>
      <c r="X4871" s="74">
        <f t="shared" ca="1" si="1437"/>
        <v>0.43835460734268406</v>
      </c>
      <c r="Y4871" s="75">
        <f t="shared" ca="1" si="1438"/>
        <v>0.43835460734268406</v>
      </c>
      <c r="Z4871" s="74">
        <f t="shared" ca="1" si="1439"/>
        <v>1.5501545061380504</v>
      </c>
      <c r="AA4871" s="76">
        <f t="shared" ca="1" si="1440"/>
        <v>438.35460734268406</v>
      </c>
      <c r="AB4871" s="76">
        <f t="shared" ca="1" si="1441"/>
        <v>1550.1545061380505</v>
      </c>
    </row>
    <row r="4872" spans="1:28" x14ac:dyDescent="0.25">
      <c r="A4872" s="2">
        <f t="shared" si="1442"/>
        <v>28</v>
      </c>
      <c r="B4872" s="16">
        <f ca="1">VLOOKUP(A4872,PERIODS!$O$4:$P$33,2,FALSE)</f>
        <v>0.04</v>
      </c>
      <c r="C4872" s="15"/>
      <c r="D4872" s="18">
        <v>4858</v>
      </c>
      <c r="E4872" s="34">
        <f t="shared" ca="1" si="1444"/>
        <v>18358.083195228897</v>
      </c>
      <c r="F4872" s="34">
        <f t="shared" ca="1" si="1426"/>
        <v>4000</v>
      </c>
      <c r="G4872" s="69">
        <f t="shared" ca="1" si="1430"/>
        <v>0</v>
      </c>
      <c r="H4872" s="34">
        <f t="shared" ca="1" si="1431"/>
        <v>360.99227956327974</v>
      </c>
      <c r="I4872" s="34">
        <f t="shared" ca="1" si="1432"/>
        <v>4360.9922795632801</v>
      </c>
      <c r="J4872" s="18">
        <f ca="1">SUM(INDIRECT(ADDRESS(ROW(F4872),COLUMN(F4872),4)):INDIRECT(ADDRESS(ROW(F4872)+N$5-1,COLUMN(F4872),4)))</f>
        <v>21900</v>
      </c>
      <c r="K4872" s="18">
        <f t="shared" ca="1" si="1433"/>
        <v>16350</v>
      </c>
      <c r="L4872" s="18">
        <f t="shared" ca="1" si="1443"/>
        <v>0</v>
      </c>
      <c r="M4872" s="18">
        <f t="shared" ca="1" si="1427"/>
        <v>0</v>
      </c>
      <c r="N4872" s="34">
        <f t="shared" ca="1" si="1434"/>
        <v>13997.090915665616</v>
      </c>
      <c r="P4872" s="18">
        <f t="shared" ca="1" si="1428"/>
        <v>360.99227956327974</v>
      </c>
      <c r="Q4872" s="47">
        <f ca="1">SUM(L$15:L4872)-SUM(M$15:M4872)</f>
        <v>16350</v>
      </c>
      <c r="R4872" s="47" t="str">
        <f t="shared" ca="1" si="1429"/>
        <v>M4875</v>
      </c>
      <c r="S4872" s="40">
        <f t="shared" ca="1" si="1435"/>
        <v>0</v>
      </c>
      <c r="T4872" s="46">
        <f t="shared" ca="1" si="1436"/>
        <v>23</v>
      </c>
      <c r="X4872" s="74">
        <f t="shared" ca="1" si="1437"/>
        <v>0.36099227956327973</v>
      </c>
      <c r="Y4872" s="75">
        <f t="shared" ca="1" si="1438"/>
        <v>0.36099227956327973</v>
      </c>
      <c r="Z4872" s="74">
        <f t="shared" ca="1" si="1439"/>
        <v>1.4347523839208072</v>
      </c>
      <c r="AA4872" s="76">
        <f t="shared" ca="1" si="1440"/>
        <v>360.99227956327974</v>
      </c>
      <c r="AB4872" s="76">
        <f t="shared" ca="1" si="1441"/>
        <v>1434.7523839208072</v>
      </c>
    </row>
    <row r="4873" spans="1:28" x14ac:dyDescent="0.25">
      <c r="A4873" s="2">
        <f t="shared" si="1442"/>
        <v>29</v>
      </c>
      <c r="B4873" s="16">
        <f ca="1">VLOOKUP(A4873,PERIODS!$O$4:$P$33,2,FALSE)</f>
        <v>0.04</v>
      </c>
      <c r="C4873" s="15"/>
      <c r="D4873" s="18">
        <v>4859</v>
      </c>
      <c r="E4873" s="34">
        <f t="shared" ca="1" si="1444"/>
        <v>13997.090915665616</v>
      </c>
      <c r="F4873" s="34">
        <f t="shared" ca="1" si="1426"/>
        <v>4000</v>
      </c>
      <c r="G4873" s="69">
        <f t="shared" ca="1" si="1430"/>
        <v>0</v>
      </c>
      <c r="H4873" s="34">
        <f t="shared" ca="1" si="1431"/>
        <v>-903.06856541592185</v>
      </c>
      <c r="I4873" s="34">
        <f t="shared" ca="1" si="1432"/>
        <v>3096.931434584078</v>
      </c>
      <c r="J4873" s="18">
        <f ca="1">SUM(INDIRECT(ADDRESS(ROW(F4873),COLUMN(F4873),4)):INDIRECT(ADDRESS(ROW(F4873)+N$5-1,COLUMN(F4873),4)))</f>
        <v>21200</v>
      </c>
      <c r="K4873" s="18">
        <f t="shared" ca="1" si="1433"/>
        <v>16350</v>
      </c>
      <c r="L4873" s="18">
        <f t="shared" ca="1" si="1443"/>
        <v>0</v>
      </c>
      <c r="M4873" s="18">
        <f t="shared" ca="1" si="1427"/>
        <v>0</v>
      </c>
      <c r="N4873" s="34">
        <f t="shared" ca="1" si="1434"/>
        <v>10900.159481081539</v>
      </c>
      <c r="P4873" s="18">
        <f t="shared" ca="1" si="1428"/>
        <v>903.06856541592185</v>
      </c>
      <c r="Q4873" s="47">
        <f ca="1">SUM(L$15:L4873)-SUM(M$15:M4873)</f>
        <v>16350</v>
      </c>
      <c r="R4873" s="47" t="str">
        <f t="shared" ca="1" si="1429"/>
        <v>M4876</v>
      </c>
      <c r="S4873" s="40">
        <f t="shared" ca="1" si="1435"/>
        <v>0</v>
      </c>
      <c r="T4873" s="46">
        <f t="shared" ca="1" si="1436"/>
        <v>30</v>
      </c>
      <c r="X4873" s="74">
        <f t="shared" ca="1" si="1437"/>
        <v>-0.90306856541592184</v>
      </c>
      <c r="Y4873" s="75">
        <f t="shared" ca="1" si="1438"/>
        <v>-0.90306856541592184</v>
      </c>
      <c r="Z4873" s="74">
        <f t="shared" ca="1" si="1439"/>
        <v>0.40532398633616817</v>
      </c>
      <c r="AA4873" s="76">
        <f t="shared" ca="1" si="1440"/>
        <v>-903.06856541592185</v>
      </c>
      <c r="AB4873" s="76">
        <f t="shared" ca="1" si="1441"/>
        <v>405.32398633616816</v>
      </c>
    </row>
    <row r="4874" spans="1:28" x14ac:dyDescent="0.25">
      <c r="A4874" s="2">
        <f t="shared" si="1442"/>
        <v>30</v>
      </c>
      <c r="B4874" s="16">
        <f ca="1">VLOOKUP(A4874,PERIODS!$O$4:$P$33,2,FALSE)</f>
        <v>0.04</v>
      </c>
      <c r="C4874" s="15"/>
      <c r="D4874" s="18">
        <v>4860</v>
      </c>
      <c r="E4874" s="34">
        <f t="shared" ca="1" si="1444"/>
        <v>10900.159481081539</v>
      </c>
      <c r="F4874" s="34">
        <f t="shared" ca="1" si="1426"/>
        <v>4000</v>
      </c>
      <c r="G4874" s="69">
        <f t="shared" ca="1" si="1430"/>
        <v>0</v>
      </c>
      <c r="H4874" s="34">
        <f t="shared" ca="1" si="1431"/>
        <v>1709.4874574560149</v>
      </c>
      <c r="I4874" s="34">
        <f t="shared" ca="1" si="1432"/>
        <v>5709.4874574560145</v>
      </c>
      <c r="J4874" s="18">
        <f ca="1">SUM(INDIRECT(ADDRESS(ROW(F4874),COLUMN(F4874),4)):INDIRECT(ADDRESS(ROW(F4874)+N$5-1,COLUMN(F4874),4)))</f>
        <v>20500</v>
      </c>
      <c r="K4874" s="18">
        <f t="shared" ca="1" si="1433"/>
        <v>0</v>
      </c>
      <c r="L4874" s="18">
        <f t="shared" ca="1" si="1443"/>
        <v>0</v>
      </c>
      <c r="M4874" s="18">
        <f t="shared" ca="1" si="1427"/>
        <v>16350</v>
      </c>
      <c r="N4874" s="34">
        <f t="shared" ca="1" si="1434"/>
        <v>21540.672023625524</v>
      </c>
      <c r="P4874" s="18">
        <f t="shared" ca="1" si="1428"/>
        <v>1709.4874574560149</v>
      </c>
      <c r="Q4874" s="47">
        <f ca="1">SUM(L$15:L4874)-SUM(M$15:M4874)</f>
        <v>0</v>
      </c>
      <c r="R4874" s="47" t="str">
        <f t="shared" ca="1" si="1429"/>
        <v>M4877</v>
      </c>
      <c r="S4874" s="40">
        <f t="shared" ca="1" si="1435"/>
        <v>0</v>
      </c>
      <c r="T4874" s="46">
        <f t="shared" ca="1" si="1436"/>
        <v>89</v>
      </c>
      <c r="X4874" s="74">
        <f t="shared" ca="1" si="1437"/>
        <v>1.7094874574560148</v>
      </c>
      <c r="Y4874" s="75">
        <f t="shared" ca="1" si="1438"/>
        <v>1.7094874574560148</v>
      </c>
      <c r="Z4874" s="74">
        <f t="shared" ca="1" si="1439"/>
        <v>5.5261283757473096</v>
      </c>
      <c r="AA4874" s="76">
        <f t="shared" ca="1" si="1440"/>
        <v>1709.4874574560149</v>
      </c>
      <c r="AB4874" s="76">
        <f t="shared" ca="1" si="1441"/>
        <v>5526.1283757473093</v>
      </c>
    </row>
    <row r="4875" spans="1:28" x14ac:dyDescent="0.25">
      <c r="A4875" s="2">
        <f t="shared" si="1442"/>
        <v>1</v>
      </c>
      <c r="B4875" s="16">
        <f ca="1">VLOOKUP(A4875,PERIODS!$O$4:$P$33,2,FALSE)</f>
        <v>2.4E-2</v>
      </c>
      <c r="C4875" s="15"/>
      <c r="D4875" s="18">
        <v>4861</v>
      </c>
      <c r="E4875" s="34">
        <f t="shared" ca="1" si="1444"/>
        <v>21540.672023625524</v>
      </c>
      <c r="F4875" s="34">
        <f t="shared" ca="1" si="1426"/>
        <v>2400</v>
      </c>
      <c r="G4875" s="69">
        <f t="shared" ca="1" si="1430"/>
        <v>0</v>
      </c>
      <c r="H4875" s="34">
        <f t="shared" ca="1" si="1431"/>
        <v>1216.6738851731593</v>
      </c>
      <c r="I4875" s="34">
        <f t="shared" ca="1" si="1432"/>
        <v>3616.6738851731593</v>
      </c>
      <c r="J4875" s="18">
        <f ca="1">SUM(INDIRECT(ADDRESS(ROW(F4875),COLUMN(F4875),4)):INDIRECT(ADDRESS(ROW(F4875)+N$5-1,COLUMN(F4875),4)))</f>
        <v>19800</v>
      </c>
      <c r="K4875" s="18">
        <f t="shared" ca="1" si="1433"/>
        <v>0</v>
      </c>
      <c r="L4875" s="18">
        <f t="shared" ca="1" si="1443"/>
        <v>0</v>
      </c>
      <c r="M4875" s="18">
        <f t="shared" ca="1" si="1427"/>
        <v>0</v>
      </c>
      <c r="N4875" s="34">
        <f t="shared" ca="1" si="1434"/>
        <v>17923.998138452363</v>
      </c>
      <c r="P4875" s="18">
        <f t="shared" ca="1" si="1428"/>
        <v>1216.6738851731593</v>
      </c>
      <c r="Q4875" s="47">
        <f ca="1">SUM(L$15:L4875)-SUM(M$15:M4875)</f>
        <v>0</v>
      </c>
      <c r="R4875" s="47" t="str">
        <f t="shared" ca="1" si="1429"/>
        <v>M4878</v>
      </c>
      <c r="S4875" s="40">
        <f t="shared" ca="1" si="1435"/>
        <v>0</v>
      </c>
      <c r="T4875" s="46">
        <f t="shared" ca="1" si="1436"/>
        <v>15</v>
      </c>
      <c r="X4875" s="74">
        <f t="shared" ca="1" si="1437"/>
        <v>1.2166738851731593</v>
      </c>
      <c r="Y4875" s="75">
        <f t="shared" ca="1" si="1438"/>
        <v>1.2166738851731593</v>
      </c>
      <c r="Z4875" s="74">
        <f t="shared" ca="1" si="1439"/>
        <v>3.3759402738199049</v>
      </c>
      <c r="AA4875" s="76">
        <f t="shared" ca="1" si="1440"/>
        <v>1216.6738851731593</v>
      </c>
      <c r="AB4875" s="76">
        <f t="shared" ca="1" si="1441"/>
        <v>3375.9402738199051</v>
      </c>
    </row>
    <row r="4876" spans="1:28" x14ac:dyDescent="0.25">
      <c r="A4876" s="2">
        <f t="shared" si="1442"/>
        <v>2</v>
      </c>
      <c r="B4876" s="16">
        <f ca="1">VLOOKUP(A4876,PERIODS!$O$4:$P$33,2,FALSE)</f>
        <v>2.5000000000000001E-2</v>
      </c>
      <c r="C4876" s="15"/>
      <c r="D4876" s="18">
        <v>4862</v>
      </c>
      <c r="E4876" s="34">
        <f t="shared" ca="1" si="1444"/>
        <v>17923.998138452363</v>
      </c>
      <c r="F4876" s="34">
        <f t="shared" ca="1" si="1426"/>
        <v>2500</v>
      </c>
      <c r="G4876" s="69">
        <f t="shared" ca="1" si="1430"/>
        <v>0</v>
      </c>
      <c r="H4876" s="34">
        <f t="shared" ca="1" si="1431"/>
        <v>-1251.1286536297139</v>
      </c>
      <c r="I4876" s="34">
        <f t="shared" ca="1" si="1432"/>
        <v>1248.8713463702861</v>
      </c>
      <c r="J4876" s="18">
        <f ca="1">SUM(INDIRECT(ADDRESS(ROW(F4876),COLUMN(F4876),4)):INDIRECT(ADDRESS(ROW(F4876)+N$5-1,COLUMN(F4876),4)))</f>
        <v>20700</v>
      </c>
      <c r="K4876" s="18">
        <f t="shared" ca="1" si="1433"/>
        <v>16350</v>
      </c>
      <c r="L4876" s="18">
        <f t="shared" ca="1" si="1443"/>
        <v>16350</v>
      </c>
      <c r="M4876" s="18">
        <f t="shared" ca="1" si="1427"/>
        <v>0</v>
      </c>
      <c r="N4876" s="34">
        <f t="shared" ca="1" si="1434"/>
        <v>16675.126792082076</v>
      </c>
      <c r="P4876" s="18">
        <f t="shared" ca="1" si="1428"/>
        <v>1251.1286536297139</v>
      </c>
      <c r="Q4876" s="47">
        <f ca="1">SUM(L$15:L4876)-SUM(M$15:M4876)</f>
        <v>16350</v>
      </c>
      <c r="R4876" s="47" t="str">
        <f t="shared" ca="1" si="1429"/>
        <v>M4879</v>
      </c>
      <c r="S4876" s="40">
        <f t="shared" ca="1" si="1435"/>
        <v>0</v>
      </c>
      <c r="T4876" s="46">
        <f t="shared" ca="1" si="1436"/>
        <v>65</v>
      </c>
      <c r="X4876" s="74">
        <f t="shared" ca="1" si="1437"/>
        <v>-1.2511286536297139</v>
      </c>
      <c r="Y4876" s="75">
        <f t="shared" ca="1" si="1438"/>
        <v>-1.2511286536297139</v>
      </c>
      <c r="Z4876" s="74">
        <f t="shared" ca="1" si="1439"/>
        <v>0.28618161459600855</v>
      </c>
      <c r="AA4876" s="76">
        <f t="shared" ca="1" si="1440"/>
        <v>-1251.1286536297139</v>
      </c>
      <c r="AB4876" s="76">
        <f t="shared" ca="1" si="1441"/>
        <v>286.18161459600856</v>
      </c>
    </row>
    <row r="4877" spans="1:28" x14ac:dyDescent="0.25">
      <c r="A4877" s="2">
        <f t="shared" si="1442"/>
        <v>3</v>
      </c>
      <c r="B4877" s="16">
        <f ca="1">VLOOKUP(A4877,PERIODS!$O$4:$P$33,2,FALSE)</f>
        <v>2.5000000000000001E-2</v>
      </c>
      <c r="C4877" s="15"/>
      <c r="D4877" s="18">
        <v>4863</v>
      </c>
      <c r="E4877" s="34">
        <f t="shared" ca="1" si="1444"/>
        <v>16675.126792082076</v>
      </c>
      <c r="F4877" s="34">
        <f t="shared" ca="1" si="1426"/>
        <v>2500</v>
      </c>
      <c r="G4877" s="69">
        <f t="shared" ca="1" si="1430"/>
        <v>0</v>
      </c>
      <c r="H4877" s="34">
        <f t="shared" ca="1" si="1431"/>
        <v>-229.45813735094049</v>
      </c>
      <c r="I4877" s="34">
        <f t="shared" ca="1" si="1432"/>
        <v>2270.5418626490596</v>
      </c>
      <c r="J4877" s="18">
        <f ca="1">SUM(INDIRECT(ADDRESS(ROW(F4877),COLUMN(F4877),4)):INDIRECT(ADDRESS(ROW(F4877)+N$5-1,COLUMN(F4877),4)))</f>
        <v>21500</v>
      </c>
      <c r="K4877" s="18">
        <f t="shared" ca="1" si="1433"/>
        <v>16350</v>
      </c>
      <c r="L4877" s="18">
        <f t="shared" ca="1" si="1443"/>
        <v>0</v>
      </c>
      <c r="M4877" s="18">
        <f t="shared" ca="1" si="1427"/>
        <v>0</v>
      </c>
      <c r="N4877" s="34">
        <f t="shared" ca="1" si="1434"/>
        <v>14404.584929433016</v>
      </c>
      <c r="P4877" s="18">
        <f t="shared" ca="1" si="1428"/>
        <v>229.45813735094049</v>
      </c>
      <c r="Q4877" s="47">
        <f ca="1">SUM(L$15:L4877)-SUM(M$15:M4877)</f>
        <v>16350</v>
      </c>
      <c r="R4877" s="47" t="str">
        <f t="shared" ca="1" si="1429"/>
        <v>M4880</v>
      </c>
      <c r="S4877" s="40">
        <f t="shared" ca="1" si="1435"/>
        <v>0</v>
      </c>
      <c r="T4877" s="46">
        <f t="shared" ca="1" si="1436"/>
        <v>12</v>
      </c>
      <c r="X4877" s="74">
        <f t="shared" ca="1" si="1437"/>
        <v>-0.22945813735094048</v>
      </c>
      <c r="Y4877" s="75">
        <f t="shared" ca="1" si="1438"/>
        <v>-0.22945813735094048</v>
      </c>
      <c r="Z4877" s="74">
        <f t="shared" ca="1" si="1439"/>
        <v>0.79496424725056802</v>
      </c>
      <c r="AA4877" s="76">
        <f t="shared" ca="1" si="1440"/>
        <v>-229.45813735094049</v>
      </c>
      <c r="AB4877" s="76">
        <f t="shared" ca="1" si="1441"/>
        <v>794.96424725056806</v>
      </c>
    </row>
    <row r="4878" spans="1:28" x14ac:dyDescent="0.25">
      <c r="A4878" s="2">
        <f t="shared" si="1442"/>
        <v>4</v>
      </c>
      <c r="B4878" s="16">
        <f ca="1">VLOOKUP(A4878,PERIODS!$O$4:$P$33,2,FALSE)</f>
        <v>2.5000000000000001E-2</v>
      </c>
      <c r="C4878" s="15"/>
      <c r="D4878" s="18">
        <v>4864</v>
      </c>
      <c r="E4878" s="34">
        <f t="shared" ca="1" si="1444"/>
        <v>14404.584929433016</v>
      </c>
      <c r="F4878" s="34">
        <f t="shared" ca="1" si="1426"/>
        <v>2500</v>
      </c>
      <c r="G4878" s="69">
        <f t="shared" ca="1" si="1430"/>
        <v>0</v>
      </c>
      <c r="H4878" s="34">
        <f t="shared" ca="1" si="1431"/>
        <v>88.009029525450458</v>
      </c>
      <c r="I4878" s="34">
        <f t="shared" ca="1" si="1432"/>
        <v>2588.0090295254504</v>
      </c>
      <c r="J4878" s="18">
        <f ca="1">SUM(INDIRECT(ADDRESS(ROW(F4878),COLUMN(F4878),4)):INDIRECT(ADDRESS(ROW(F4878)+N$5-1,COLUMN(F4878),4)))</f>
        <v>22300</v>
      </c>
      <c r="K4878" s="18">
        <f t="shared" ca="1" si="1433"/>
        <v>16350</v>
      </c>
      <c r="L4878" s="18">
        <f t="shared" ca="1" si="1443"/>
        <v>0</v>
      </c>
      <c r="M4878" s="18">
        <f t="shared" ca="1" si="1427"/>
        <v>0</v>
      </c>
      <c r="N4878" s="34">
        <f t="shared" ca="1" si="1434"/>
        <v>11816.575899907566</v>
      </c>
      <c r="P4878" s="18">
        <f t="shared" ca="1" si="1428"/>
        <v>88.009029525450458</v>
      </c>
      <c r="Q4878" s="47">
        <f ca="1">SUM(L$15:L4878)-SUM(M$15:M4878)</f>
        <v>16350</v>
      </c>
      <c r="R4878" s="47" t="str">
        <f t="shared" ca="1" si="1429"/>
        <v>M4881</v>
      </c>
      <c r="S4878" s="40">
        <f t="shared" ca="1" si="1435"/>
        <v>0</v>
      </c>
      <c r="T4878" s="46">
        <f t="shared" ca="1" si="1436"/>
        <v>91</v>
      </c>
      <c r="X4878" s="74">
        <f t="shared" ca="1" si="1437"/>
        <v>8.8009029525450463E-2</v>
      </c>
      <c r="Y4878" s="75">
        <f t="shared" ca="1" si="1438"/>
        <v>8.8009029525450463E-2</v>
      </c>
      <c r="Z4878" s="74">
        <f t="shared" ca="1" si="1439"/>
        <v>1.0919979822072532</v>
      </c>
      <c r="AA4878" s="76">
        <f t="shared" ca="1" si="1440"/>
        <v>88.009029525450458</v>
      </c>
      <c r="AB4878" s="76">
        <f t="shared" ca="1" si="1441"/>
        <v>1091.9979822072532</v>
      </c>
    </row>
    <row r="4879" spans="1:28" x14ac:dyDescent="0.25">
      <c r="A4879" s="2">
        <f t="shared" si="1442"/>
        <v>5</v>
      </c>
      <c r="B4879" s="16">
        <f ca="1">VLOOKUP(A4879,PERIODS!$O$4:$P$33,2,FALSE)</f>
        <v>3.3000000000000002E-2</v>
      </c>
      <c r="C4879" s="15"/>
      <c r="D4879" s="18">
        <v>4865</v>
      </c>
      <c r="E4879" s="34">
        <f t="shared" ca="1" si="1444"/>
        <v>11816.575899907566</v>
      </c>
      <c r="F4879" s="34">
        <f t="shared" ref="F4879:F4942" ca="1" si="1445">F$2*B4879</f>
        <v>3300</v>
      </c>
      <c r="G4879" s="69">
        <f t="shared" ca="1" si="1430"/>
        <v>0</v>
      </c>
      <c r="H4879" s="34">
        <f t="shared" ca="1" si="1431"/>
        <v>1057.8981526329223</v>
      </c>
      <c r="I4879" s="34">
        <f t="shared" ca="1" si="1432"/>
        <v>4357.8981526329226</v>
      </c>
      <c r="J4879" s="18">
        <f ca="1">SUM(INDIRECT(ADDRESS(ROW(F4879),COLUMN(F4879),4)):INDIRECT(ADDRESS(ROW(F4879)+N$5-1,COLUMN(F4879),4)))</f>
        <v>23100</v>
      </c>
      <c r="K4879" s="18">
        <f t="shared" ca="1" si="1433"/>
        <v>0</v>
      </c>
      <c r="L4879" s="18">
        <f t="shared" ca="1" si="1443"/>
        <v>0</v>
      </c>
      <c r="M4879" s="18">
        <f t="shared" ref="M4879:M4942" ca="1" si="1446">SUMIF($R$15:$R$8014,ADDRESS(ROW(M4879),COLUMN(M4879),4),$L$15:$L$8014)</f>
        <v>16350</v>
      </c>
      <c r="N4879" s="34">
        <f t="shared" ca="1" si="1434"/>
        <v>23808.677747274643</v>
      </c>
      <c r="P4879" s="18">
        <f t="shared" ref="P4879:P4942" ca="1" si="1447">ABS(H4879)</f>
        <v>1057.8981526329223</v>
      </c>
      <c r="Q4879" s="47">
        <f ca="1">SUM(L$15:L4879)-SUM(M$15:M4879)</f>
        <v>0</v>
      </c>
      <c r="R4879" s="47" t="str">
        <f t="shared" ref="R4879:R4942" ca="1" si="1448">ADDRESS(ROW(M4879)+$N$3+RANDBETWEEN(-$N$4,$N$4),COLUMN(M4879),4)</f>
        <v>M4882</v>
      </c>
      <c r="S4879" s="40">
        <f t="shared" ca="1" si="1435"/>
        <v>0</v>
      </c>
      <c r="T4879" s="46">
        <f t="shared" ca="1" si="1436"/>
        <v>73</v>
      </c>
      <c r="X4879" s="74">
        <f t="shared" ca="1" si="1437"/>
        <v>1.0578981526329223</v>
      </c>
      <c r="Y4879" s="75">
        <f t="shared" ca="1" si="1438"/>
        <v>1.0578981526329223</v>
      </c>
      <c r="Z4879" s="74">
        <f t="shared" ca="1" si="1439"/>
        <v>2.8803106491897696</v>
      </c>
      <c r="AA4879" s="76">
        <f t="shared" ca="1" si="1440"/>
        <v>1057.8981526329223</v>
      </c>
      <c r="AB4879" s="76">
        <f t="shared" ca="1" si="1441"/>
        <v>2880.3106491897697</v>
      </c>
    </row>
    <row r="4880" spans="1:28" x14ac:dyDescent="0.25">
      <c r="A4880" s="2">
        <f t="shared" si="1442"/>
        <v>6</v>
      </c>
      <c r="B4880" s="16">
        <f ca="1">VLOOKUP(A4880,PERIODS!$O$4:$P$33,2,FALSE)</f>
        <v>3.3000000000000002E-2</v>
      </c>
      <c r="C4880" s="15"/>
      <c r="D4880" s="18">
        <v>4866</v>
      </c>
      <c r="E4880" s="34">
        <f t="shared" ca="1" si="1444"/>
        <v>23808.677747274643</v>
      </c>
      <c r="F4880" s="34">
        <f t="shared" ca="1" si="1445"/>
        <v>3300</v>
      </c>
      <c r="G4880" s="69">
        <f t="shared" ref="G4880:G4943" ca="1" si="1449">((2*RAND()*$F$5)-$F$5)*E4880</f>
        <v>0</v>
      </c>
      <c r="H4880" s="34">
        <f t="shared" ref="H4880:H4943" ca="1" si="1450">IF($S$3="NORM",AA4880,IF($S$3="LOGNORM",AB4880,0))</f>
        <v>235.8908279745994</v>
      </c>
      <c r="I4880" s="34">
        <f t="shared" ref="I4880:I4943" ca="1" si="1451">IF(F4880+H4880&lt;0,0,F4880+H4880)</f>
        <v>3535.8908279745992</v>
      </c>
      <c r="J4880" s="18">
        <f ca="1">SUM(INDIRECT(ADDRESS(ROW(F4880),COLUMN(F4880),4)):INDIRECT(ADDRESS(ROW(F4880)+N$5-1,COLUMN(F4880),4)))</f>
        <v>23100</v>
      </c>
      <c r="K4880" s="18">
        <f t="shared" ref="K4880:K4943" ca="1" si="1452">Q4880</f>
        <v>0</v>
      </c>
      <c r="L4880" s="18">
        <f t="shared" ca="1" si="1443"/>
        <v>0</v>
      </c>
      <c r="M4880" s="18">
        <f t="shared" ca="1" si="1446"/>
        <v>0</v>
      </c>
      <c r="N4880" s="34">
        <f t="shared" ref="N4880:N4943" ca="1" si="1453">E4880+G4880-I4880+M4880-S4880</f>
        <v>20272.786919300044</v>
      </c>
      <c r="P4880" s="18">
        <f t="shared" ca="1" si="1447"/>
        <v>235.8908279745994</v>
      </c>
      <c r="Q4880" s="47">
        <f ca="1">SUM(L$15:L4880)-SUM(M$15:M4880)</f>
        <v>0</v>
      </c>
      <c r="R4880" s="47" t="str">
        <f t="shared" ca="1" si="1448"/>
        <v>M4883</v>
      </c>
      <c r="S4880" s="40">
        <f t="shared" ref="S4880:S4943" ca="1" si="1454">IF(T4880&gt;N$6*100,M4880,0)</f>
        <v>0</v>
      </c>
      <c r="T4880" s="46">
        <f t="shared" ref="T4880:T4943" ca="1" si="1455">RANDBETWEEN(0,100)</f>
        <v>31</v>
      </c>
      <c r="X4880" s="74">
        <f t="shared" ref="X4880:X4943" ca="1" si="1456">NORMINV(RAND(),0,1)</f>
        <v>0.2358908279745994</v>
      </c>
      <c r="Y4880" s="75">
        <f t="shared" ref="Y4880:Y4943" ca="1" si="1457">IF(AND(X4880&gt;$F$6,$F$6&gt;0),$F$6,X4880)</f>
        <v>0.2358908279745994</v>
      </c>
      <c r="Z4880" s="74">
        <f t="shared" ref="Z4880:Z4943" ca="1" si="1458">EXP(Y4880)</f>
        <v>1.2660360868981231</v>
      </c>
      <c r="AA4880" s="76">
        <f t="shared" ref="AA4880:AA4943" ca="1" si="1459">$F$3*Y4880</f>
        <v>235.8908279745994</v>
      </c>
      <c r="AB4880" s="76">
        <f t="shared" ref="AB4880:AB4943" ca="1" si="1460">$F$3*Z4880</f>
        <v>1266.0360868981231</v>
      </c>
    </row>
    <row r="4881" spans="1:28" x14ac:dyDescent="0.25">
      <c r="A4881" s="2">
        <f t="shared" ref="A4881:A4944" si="1461">IF(AND(A4880=12,OR(A$14="MS",A$14="M0")),1,IF(AND(A4880=4,OR(A$14="WS",A$14="W0")),1,IF(AND(A4880=30,OR(A$14="DS",A$14="D0")),1,A4880+1)))</f>
        <v>7</v>
      </c>
      <c r="B4881" s="16">
        <f ca="1">VLOOKUP(A4881,PERIODS!$O$4:$P$33,2,FALSE)</f>
        <v>3.3000000000000002E-2</v>
      </c>
      <c r="C4881" s="15"/>
      <c r="D4881" s="18">
        <v>4867</v>
      </c>
      <c r="E4881" s="34">
        <f t="shared" ca="1" si="1444"/>
        <v>20272.786919300044</v>
      </c>
      <c r="F4881" s="34">
        <f t="shared" ca="1" si="1445"/>
        <v>3300</v>
      </c>
      <c r="G4881" s="69">
        <f t="shared" ca="1" si="1449"/>
        <v>0</v>
      </c>
      <c r="H4881" s="34">
        <f t="shared" ca="1" si="1450"/>
        <v>-24.178027669666985</v>
      </c>
      <c r="I4881" s="34">
        <f t="shared" ca="1" si="1451"/>
        <v>3275.8219723303332</v>
      </c>
      <c r="J4881" s="18">
        <f ca="1">SUM(INDIRECT(ADDRESS(ROW(F4881),COLUMN(F4881),4)):INDIRECT(ADDRESS(ROW(F4881)+N$5-1,COLUMN(F4881),4)))</f>
        <v>23100</v>
      </c>
      <c r="K4881" s="18">
        <f t="shared" ca="1" si="1452"/>
        <v>16350</v>
      </c>
      <c r="L4881" s="18">
        <f t="shared" ref="L4881:L4944" ca="1" si="1462">IF((E4881+K4880)&lt;J4881,N$2,0)</f>
        <v>16350</v>
      </c>
      <c r="M4881" s="18">
        <f t="shared" ca="1" si="1446"/>
        <v>0</v>
      </c>
      <c r="N4881" s="34">
        <f t="shared" ca="1" si="1453"/>
        <v>16996.964946969711</v>
      </c>
      <c r="P4881" s="18">
        <f t="shared" ca="1" si="1447"/>
        <v>24.178027669666985</v>
      </c>
      <c r="Q4881" s="47">
        <f ca="1">SUM(L$15:L4881)-SUM(M$15:M4881)</f>
        <v>16350</v>
      </c>
      <c r="R4881" s="47" t="str">
        <f t="shared" ca="1" si="1448"/>
        <v>M4884</v>
      </c>
      <c r="S4881" s="40">
        <f t="shared" ca="1" si="1454"/>
        <v>0</v>
      </c>
      <c r="T4881" s="46">
        <f t="shared" ca="1" si="1455"/>
        <v>23</v>
      </c>
      <c r="X4881" s="74">
        <f t="shared" ca="1" si="1456"/>
        <v>-2.4178027669666986E-2</v>
      </c>
      <c r="Y4881" s="75">
        <f t="shared" ca="1" si="1457"/>
        <v>-2.4178027669666986E-2</v>
      </c>
      <c r="Z4881" s="74">
        <f t="shared" ca="1" si="1458"/>
        <v>0.9761119193582809</v>
      </c>
      <c r="AA4881" s="76">
        <f t="shared" ca="1" si="1459"/>
        <v>-24.178027669666985</v>
      </c>
      <c r="AB4881" s="76">
        <f t="shared" ca="1" si="1460"/>
        <v>976.11191935828094</v>
      </c>
    </row>
    <row r="4882" spans="1:28" x14ac:dyDescent="0.25">
      <c r="A4882" s="2">
        <f t="shared" si="1461"/>
        <v>8</v>
      </c>
      <c r="B4882" s="16">
        <f ca="1">VLOOKUP(A4882,PERIODS!$O$4:$P$33,2,FALSE)</f>
        <v>3.3000000000000002E-2</v>
      </c>
      <c r="C4882" s="15"/>
      <c r="D4882" s="18">
        <v>4868</v>
      </c>
      <c r="E4882" s="34">
        <f t="shared" ca="1" si="1444"/>
        <v>16996.964946969711</v>
      </c>
      <c r="F4882" s="34">
        <f t="shared" ca="1" si="1445"/>
        <v>3300</v>
      </c>
      <c r="G4882" s="69">
        <f t="shared" ca="1" si="1449"/>
        <v>0</v>
      </c>
      <c r="H4882" s="34">
        <f t="shared" ca="1" si="1450"/>
        <v>911.07422528536142</v>
      </c>
      <c r="I4882" s="34">
        <f t="shared" ca="1" si="1451"/>
        <v>4211.0742252853615</v>
      </c>
      <c r="J4882" s="18">
        <f ca="1">SUM(INDIRECT(ADDRESS(ROW(F4882),COLUMN(F4882),4)):INDIRECT(ADDRESS(ROW(F4882)+N$5-1,COLUMN(F4882),4)))</f>
        <v>23100</v>
      </c>
      <c r="K4882" s="18">
        <f t="shared" ca="1" si="1452"/>
        <v>16350</v>
      </c>
      <c r="L4882" s="18">
        <f t="shared" ca="1" si="1462"/>
        <v>0</v>
      </c>
      <c r="M4882" s="18">
        <f t="shared" ca="1" si="1446"/>
        <v>0</v>
      </c>
      <c r="N4882" s="34">
        <f t="shared" ca="1" si="1453"/>
        <v>12785.890721684349</v>
      </c>
      <c r="P4882" s="18">
        <f t="shared" ca="1" si="1447"/>
        <v>911.07422528536142</v>
      </c>
      <c r="Q4882" s="47">
        <f ca="1">SUM(L$15:L4882)-SUM(M$15:M4882)</f>
        <v>16350</v>
      </c>
      <c r="R4882" s="47" t="str">
        <f t="shared" ca="1" si="1448"/>
        <v>M4885</v>
      </c>
      <c r="S4882" s="40">
        <f t="shared" ca="1" si="1454"/>
        <v>0</v>
      </c>
      <c r="T4882" s="46">
        <f t="shared" ca="1" si="1455"/>
        <v>44</v>
      </c>
      <c r="X4882" s="74">
        <f t="shared" ca="1" si="1456"/>
        <v>0.91107422528536142</v>
      </c>
      <c r="Y4882" s="75">
        <f t="shared" ca="1" si="1457"/>
        <v>0.91107422528536142</v>
      </c>
      <c r="Z4882" s="74">
        <f t="shared" ca="1" si="1458"/>
        <v>2.4869926893849463</v>
      </c>
      <c r="AA4882" s="76">
        <f t="shared" ca="1" si="1459"/>
        <v>911.07422528536142</v>
      </c>
      <c r="AB4882" s="76">
        <f t="shared" ca="1" si="1460"/>
        <v>2486.9926893849465</v>
      </c>
    </row>
    <row r="4883" spans="1:28" x14ac:dyDescent="0.25">
      <c r="A4883" s="2">
        <f t="shared" si="1461"/>
        <v>9</v>
      </c>
      <c r="B4883" s="16">
        <f ca="1">VLOOKUP(A4883,PERIODS!$O$4:$P$33,2,FALSE)</f>
        <v>3.3000000000000002E-2</v>
      </c>
      <c r="C4883" s="15"/>
      <c r="D4883" s="18">
        <v>4869</v>
      </c>
      <c r="E4883" s="34">
        <f t="shared" ca="1" si="1444"/>
        <v>12785.890721684349</v>
      </c>
      <c r="F4883" s="34">
        <f t="shared" ca="1" si="1445"/>
        <v>3300</v>
      </c>
      <c r="G4883" s="69">
        <f t="shared" ca="1" si="1449"/>
        <v>0</v>
      </c>
      <c r="H4883" s="34">
        <f t="shared" ca="1" si="1450"/>
        <v>1146.8752118154905</v>
      </c>
      <c r="I4883" s="34">
        <f t="shared" ca="1" si="1451"/>
        <v>4446.8752118154907</v>
      </c>
      <c r="J4883" s="18">
        <f ca="1">SUM(INDIRECT(ADDRESS(ROW(F4883),COLUMN(F4883),4)):INDIRECT(ADDRESS(ROW(F4883)+N$5-1,COLUMN(F4883),4)))</f>
        <v>23100</v>
      </c>
      <c r="K4883" s="18">
        <f t="shared" ca="1" si="1452"/>
        <v>16350</v>
      </c>
      <c r="L4883" s="18">
        <f t="shared" ca="1" si="1462"/>
        <v>0</v>
      </c>
      <c r="M4883" s="18">
        <f t="shared" ca="1" si="1446"/>
        <v>0</v>
      </c>
      <c r="N4883" s="34">
        <f t="shared" ca="1" si="1453"/>
        <v>8339.0155098688592</v>
      </c>
      <c r="P4883" s="18">
        <f t="shared" ca="1" si="1447"/>
        <v>1146.8752118154905</v>
      </c>
      <c r="Q4883" s="47">
        <f ca="1">SUM(L$15:L4883)-SUM(M$15:M4883)</f>
        <v>16350</v>
      </c>
      <c r="R4883" s="47" t="str">
        <f t="shared" ca="1" si="1448"/>
        <v>M4886</v>
      </c>
      <c r="S4883" s="40">
        <f t="shared" ca="1" si="1454"/>
        <v>0</v>
      </c>
      <c r="T4883" s="46">
        <f t="shared" ca="1" si="1455"/>
        <v>51</v>
      </c>
      <c r="X4883" s="74">
        <f t="shared" ca="1" si="1456"/>
        <v>1.1468752118154906</v>
      </c>
      <c r="Y4883" s="75">
        <f t="shared" ca="1" si="1457"/>
        <v>1.1468752118154906</v>
      </c>
      <c r="Z4883" s="74">
        <f t="shared" ca="1" si="1458"/>
        <v>3.148339628526978</v>
      </c>
      <c r="AA4883" s="76">
        <f t="shared" ca="1" si="1459"/>
        <v>1146.8752118154905</v>
      </c>
      <c r="AB4883" s="76">
        <f t="shared" ca="1" si="1460"/>
        <v>3148.3396285269782</v>
      </c>
    </row>
    <row r="4884" spans="1:28" x14ac:dyDescent="0.25">
      <c r="A4884" s="2">
        <f t="shared" si="1461"/>
        <v>10</v>
      </c>
      <c r="B4884" s="16">
        <f ca="1">VLOOKUP(A4884,PERIODS!$O$4:$P$33,2,FALSE)</f>
        <v>3.3000000000000002E-2</v>
      </c>
      <c r="C4884" s="15"/>
      <c r="D4884" s="18">
        <v>4870</v>
      </c>
      <c r="E4884" s="34">
        <f t="shared" ca="1" si="1444"/>
        <v>8339.0155098688592</v>
      </c>
      <c r="F4884" s="34">
        <f t="shared" ca="1" si="1445"/>
        <v>3300</v>
      </c>
      <c r="G4884" s="69">
        <f t="shared" ca="1" si="1449"/>
        <v>0</v>
      </c>
      <c r="H4884" s="34">
        <f t="shared" ca="1" si="1450"/>
        <v>1959.9639845400536</v>
      </c>
      <c r="I4884" s="34">
        <f t="shared" ca="1" si="1451"/>
        <v>5259.9639845400534</v>
      </c>
      <c r="J4884" s="18">
        <f ca="1">SUM(INDIRECT(ADDRESS(ROW(F4884),COLUMN(F4884),4)):INDIRECT(ADDRESS(ROW(F4884)+N$5-1,COLUMN(F4884),4)))</f>
        <v>23100</v>
      </c>
      <c r="K4884" s="18">
        <f t="shared" ca="1" si="1452"/>
        <v>0</v>
      </c>
      <c r="L4884" s="18">
        <f t="shared" ca="1" si="1462"/>
        <v>0</v>
      </c>
      <c r="M4884" s="18">
        <f t="shared" ca="1" si="1446"/>
        <v>16350</v>
      </c>
      <c r="N4884" s="34">
        <f t="shared" ca="1" si="1453"/>
        <v>19429.051525328807</v>
      </c>
      <c r="P4884" s="18">
        <f t="shared" ca="1" si="1447"/>
        <v>1959.9639845400536</v>
      </c>
      <c r="Q4884" s="47">
        <f ca="1">SUM(L$15:L4884)-SUM(M$15:M4884)</f>
        <v>0</v>
      </c>
      <c r="R4884" s="47" t="str">
        <f t="shared" ca="1" si="1448"/>
        <v>M4887</v>
      </c>
      <c r="S4884" s="40">
        <f t="shared" ca="1" si="1454"/>
        <v>0</v>
      </c>
      <c r="T4884" s="46">
        <f t="shared" ca="1" si="1455"/>
        <v>57</v>
      </c>
      <c r="X4884" s="74">
        <f t="shared" ca="1" si="1456"/>
        <v>1.9684480772468431</v>
      </c>
      <c r="Y4884" s="75">
        <f t="shared" ca="1" si="1457"/>
        <v>1.9599639845400536</v>
      </c>
      <c r="Z4884" s="74">
        <f t="shared" ca="1" si="1458"/>
        <v>7.0990713842313315</v>
      </c>
      <c r="AA4884" s="76">
        <f t="shared" ca="1" si="1459"/>
        <v>1959.9639845400536</v>
      </c>
      <c r="AB4884" s="76">
        <f t="shared" ca="1" si="1460"/>
        <v>7099.0713842313316</v>
      </c>
    </row>
    <row r="4885" spans="1:28" x14ac:dyDescent="0.25">
      <c r="A4885" s="2">
        <f t="shared" si="1461"/>
        <v>11</v>
      </c>
      <c r="B4885" s="16">
        <f ca="1">VLOOKUP(A4885,PERIODS!$O$4:$P$33,2,FALSE)</f>
        <v>3.3000000000000002E-2</v>
      </c>
      <c r="C4885" s="15"/>
      <c r="D4885" s="18">
        <v>4871</v>
      </c>
      <c r="E4885" s="34">
        <f t="shared" ca="1" si="1444"/>
        <v>19429.051525328807</v>
      </c>
      <c r="F4885" s="34">
        <f t="shared" ca="1" si="1445"/>
        <v>3300</v>
      </c>
      <c r="G4885" s="69">
        <f t="shared" ca="1" si="1449"/>
        <v>0</v>
      </c>
      <c r="H4885" s="34">
        <f t="shared" ca="1" si="1450"/>
        <v>-295.72128043938881</v>
      </c>
      <c r="I4885" s="34">
        <f t="shared" ca="1" si="1451"/>
        <v>3004.2787195606111</v>
      </c>
      <c r="J4885" s="18">
        <f ca="1">SUM(INDIRECT(ADDRESS(ROW(F4885),COLUMN(F4885),4)):INDIRECT(ADDRESS(ROW(F4885)+N$5-1,COLUMN(F4885),4)))</f>
        <v>23300</v>
      </c>
      <c r="K4885" s="18">
        <f t="shared" ca="1" si="1452"/>
        <v>16350</v>
      </c>
      <c r="L4885" s="18">
        <f t="shared" ca="1" si="1462"/>
        <v>16350</v>
      </c>
      <c r="M4885" s="18">
        <f t="shared" ca="1" si="1446"/>
        <v>0</v>
      </c>
      <c r="N4885" s="34">
        <f t="shared" ca="1" si="1453"/>
        <v>16424.772805768196</v>
      </c>
      <c r="P4885" s="18">
        <f t="shared" ca="1" si="1447"/>
        <v>295.72128043938881</v>
      </c>
      <c r="Q4885" s="47">
        <f ca="1">SUM(L$15:L4885)-SUM(M$15:M4885)</f>
        <v>16350</v>
      </c>
      <c r="R4885" s="47" t="str">
        <f t="shared" ca="1" si="1448"/>
        <v>M4888</v>
      </c>
      <c r="S4885" s="40">
        <f t="shared" ca="1" si="1454"/>
        <v>0</v>
      </c>
      <c r="T4885" s="46">
        <f t="shared" ca="1" si="1455"/>
        <v>53</v>
      </c>
      <c r="X4885" s="74">
        <f t="shared" ca="1" si="1456"/>
        <v>-0.29572128043938878</v>
      </c>
      <c r="Y4885" s="75">
        <f t="shared" ca="1" si="1457"/>
        <v>-0.29572128043938878</v>
      </c>
      <c r="Z4885" s="74">
        <f t="shared" ca="1" si="1458"/>
        <v>0.74399476501840178</v>
      </c>
      <c r="AA4885" s="76">
        <f t="shared" ca="1" si="1459"/>
        <v>-295.72128043938881</v>
      </c>
      <c r="AB4885" s="76">
        <f t="shared" ca="1" si="1460"/>
        <v>743.99476501840184</v>
      </c>
    </row>
    <row r="4886" spans="1:28" x14ac:dyDescent="0.25">
      <c r="A4886" s="2">
        <f t="shared" si="1461"/>
        <v>12</v>
      </c>
      <c r="B4886" s="16">
        <f ca="1">VLOOKUP(A4886,PERIODS!$O$4:$P$33,2,FALSE)</f>
        <v>3.3000000000000002E-2</v>
      </c>
      <c r="C4886" s="15"/>
      <c r="D4886" s="18">
        <v>4872</v>
      </c>
      <c r="E4886" s="34">
        <f t="shared" ca="1" si="1444"/>
        <v>16424.772805768196</v>
      </c>
      <c r="F4886" s="34">
        <f t="shared" ca="1" si="1445"/>
        <v>3300</v>
      </c>
      <c r="G4886" s="69">
        <f t="shared" ca="1" si="1449"/>
        <v>0</v>
      </c>
      <c r="H4886" s="34">
        <f t="shared" ca="1" si="1450"/>
        <v>519.66418145169064</v>
      </c>
      <c r="I4886" s="34">
        <f t="shared" ca="1" si="1451"/>
        <v>3819.6641814516906</v>
      </c>
      <c r="J4886" s="18">
        <f ca="1">SUM(INDIRECT(ADDRESS(ROW(F4886),COLUMN(F4886),4)):INDIRECT(ADDRESS(ROW(F4886)+N$5-1,COLUMN(F4886),4)))</f>
        <v>23500</v>
      </c>
      <c r="K4886" s="18">
        <f t="shared" ca="1" si="1452"/>
        <v>16350</v>
      </c>
      <c r="L4886" s="18">
        <f t="shared" ca="1" si="1462"/>
        <v>0</v>
      </c>
      <c r="M4886" s="18">
        <f t="shared" ca="1" si="1446"/>
        <v>0</v>
      </c>
      <c r="N4886" s="34">
        <f t="shared" ca="1" si="1453"/>
        <v>12605.108624316505</v>
      </c>
      <c r="P4886" s="18">
        <f t="shared" ca="1" si="1447"/>
        <v>519.66418145169064</v>
      </c>
      <c r="Q4886" s="47">
        <f ca="1">SUM(L$15:L4886)-SUM(M$15:M4886)</f>
        <v>16350</v>
      </c>
      <c r="R4886" s="47" t="str">
        <f t="shared" ca="1" si="1448"/>
        <v>M4889</v>
      </c>
      <c r="S4886" s="40">
        <f t="shared" ca="1" si="1454"/>
        <v>0</v>
      </c>
      <c r="T4886" s="46">
        <f t="shared" ca="1" si="1455"/>
        <v>79</v>
      </c>
      <c r="X4886" s="74">
        <f t="shared" ca="1" si="1456"/>
        <v>0.51966418145169069</v>
      </c>
      <c r="Y4886" s="75">
        <f t="shared" ca="1" si="1457"/>
        <v>0.51966418145169069</v>
      </c>
      <c r="Z4886" s="74">
        <f t="shared" ca="1" si="1458"/>
        <v>1.6814628884493075</v>
      </c>
      <c r="AA4886" s="76">
        <f t="shared" ca="1" si="1459"/>
        <v>519.66418145169064</v>
      </c>
      <c r="AB4886" s="76">
        <f t="shared" ca="1" si="1460"/>
        <v>1681.4628884493075</v>
      </c>
    </row>
    <row r="4887" spans="1:28" x14ac:dyDescent="0.25">
      <c r="A4887" s="2">
        <f t="shared" si="1461"/>
        <v>13</v>
      </c>
      <c r="B4887" s="16">
        <f ca="1">VLOOKUP(A4887,PERIODS!$O$4:$P$33,2,FALSE)</f>
        <v>3.3000000000000002E-2</v>
      </c>
      <c r="C4887" s="15"/>
      <c r="D4887" s="18">
        <v>4873</v>
      </c>
      <c r="E4887" s="34">
        <f t="shared" ca="1" si="1444"/>
        <v>12605.108624316505</v>
      </c>
      <c r="F4887" s="34">
        <f t="shared" ca="1" si="1445"/>
        <v>3300</v>
      </c>
      <c r="G4887" s="69">
        <f t="shared" ca="1" si="1449"/>
        <v>0</v>
      </c>
      <c r="H4887" s="34">
        <f t="shared" ca="1" si="1450"/>
        <v>-1226.0907865570418</v>
      </c>
      <c r="I4887" s="34">
        <f t="shared" ca="1" si="1451"/>
        <v>2073.9092134429584</v>
      </c>
      <c r="J4887" s="18">
        <f ca="1">SUM(INDIRECT(ADDRESS(ROW(F4887),COLUMN(F4887),4)):INDIRECT(ADDRESS(ROW(F4887)+N$5-1,COLUMN(F4887),4)))</f>
        <v>23700</v>
      </c>
      <c r="K4887" s="18">
        <f t="shared" ca="1" si="1452"/>
        <v>16350</v>
      </c>
      <c r="L4887" s="18">
        <f t="shared" ca="1" si="1462"/>
        <v>0</v>
      </c>
      <c r="M4887" s="18">
        <f t="shared" ca="1" si="1446"/>
        <v>0</v>
      </c>
      <c r="N4887" s="34">
        <f t="shared" ca="1" si="1453"/>
        <v>10531.199410873545</v>
      </c>
      <c r="P4887" s="18">
        <f t="shared" ca="1" si="1447"/>
        <v>1226.0907865570418</v>
      </c>
      <c r="Q4887" s="47">
        <f ca="1">SUM(L$15:L4887)-SUM(M$15:M4887)</f>
        <v>16350</v>
      </c>
      <c r="R4887" s="47" t="str">
        <f t="shared" ca="1" si="1448"/>
        <v>M4890</v>
      </c>
      <c r="S4887" s="40">
        <f t="shared" ca="1" si="1454"/>
        <v>0</v>
      </c>
      <c r="T4887" s="46">
        <f t="shared" ca="1" si="1455"/>
        <v>59</v>
      </c>
      <c r="X4887" s="74">
        <f t="shared" ca="1" si="1456"/>
        <v>-1.2260907865570418</v>
      </c>
      <c r="Y4887" s="75">
        <f t="shared" ca="1" si="1457"/>
        <v>-1.2260907865570418</v>
      </c>
      <c r="Z4887" s="74">
        <f t="shared" ca="1" si="1458"/>
        <v>0.29343744806817329</v>
      </c>
      <c r="AA4887" s="76">
        <f t="shared" ca="1" si="1459"/>
        <v>-1226.0907865570418</v>
      </c>
      <c r="AB4887" s="76">
        <f t="shared" ca="1" si="1460"/>
        <v>293.4374480681733</v>
      </c>
    </row>
    <row r="4888" spans="1:28" x14ac:dyDescent="0.25">
      <c r="A4888" s="2">
        <f t="shared" si="1461"/>
        <v>14</v>
      </c>
      <c r="B4888" s="16">
        <f ca="1">VLOOKUP(A4888,PERIODS!$O$4:$P$33,2,FALSE)</f>
        <v>3.3000000000000002E-2</v>
      </c>
      <c r="C4888" s="15"/>
      <c r="D4888" s="18">
        <v>4874</v>
      </c>
      <c r="E4888" s="34">
        <f t="shared" ca="1" si="1444"/>
        <v>10531.199410873545</v>
      </c>
      <c r="F4888" s="34">
        <f t="shared" ca="1" si="1445"/>
        <v>3300</v>
      </c>
      <c r="G4888" s="69">
        <f t="shared" ca="1" si="1449"/>
        <v>0</v>
      </c>
      <c r="H4888" s="34">
        <f t="shared" ca="1" si="1450"/>
        <v>-2376.0661620084688</v>
      </c>
      <c r="I4888" s="34">
        <f t="shared" ca="1" si="1451"/>
        <v>923.93383799153116</v>
      </c>
      <c r="J4888" s="18">
        <f ca="1">SUM(INDIRECT(ADDRESS(ROW(F4888),COLUMN(F4888),4)):INDIRECT(ADDRESS(ROW(F4888)+N$5-1,COLUMN(F4888),4)))</f>
        <v>23900</v>
      </c>
      <c r="K4888" s="18">
        <f t="shared" ca="1" si="1452"/>
        <v>0</v>
      </c>
      <c r="L4888" s="18">
        <f t="shared" ca="1" si="1462"/>
        <v>0</v>
      </c>
      <c r="M4888" s="18">
        <f t="shared" ca="1" si="1446"/>
        <v>16350</v>
      </c>
      <c r="N4888" s="34">
        <f t="shared" ca="1" si="1453"/>
        <v>25957.265572882014</v>
      </c>
      <c r="P4888" s="18">
        <f t="shared" ca="1" si="1447"/>
        <v>2376.0661620084688</v>
      </c>
      <c r="Q4888" s="47">
        <f ca="1">SUM(L$15:L4888)-SUM(M$15:M4888)</f>
        <v>0</v>
      </c>
      <c r="R4888" s="47" t="str">
        <f t="shared" ca="1" si="1448"/>
        <v>M4891</v>
      </c>
      <c r="S4888" s="40">
        <f t="shared" ca="1" si="1454"/>
        <v>0</v>
      </c>
      <c r="T4888" s="46">
        <f t="shared" ca="1" si="1455"/>
        <v>35</v>
      </c>
      <c r="X4888" s="74">
        <f t="shared" ca="1" si="1456"/>
        <v>-2.3760661620084687</v>
      </c>
      <c r="Y4888" s="75">
        <f t="shared" ca="1" si="1457"/>
        <v>-2.3760661620084687</v>
      </c>
      <c r="Z4888" s="74">
        <f t="shared" ca="1" si="1458"/>
        <v>9.2915373542098834E-2</v>
      </c>
      <c r="AA4888" s="76">
        <f t="shared" ca="1" si="1459"/>
        <v>-2376.0661620084688</v>
      </c>
      <c r="AB4888" s="76">
        <f t="shared" ca="1" si="1460"/>
        <v>92.915373542098834</v>
      </c>
    </row>
    <row r="4889" spans="1:28" x14ac:dyDescent="0.25">
      <c r="A4889" s="2">
        <f t="shared" si="1461"/>
        <v>15</v>
      </c>
      <c r="B4889" s="16">
        <f ca="1">VLOOKUP(A4889,PERIODS!$O$4:$P$33,2,FALSE)</f>
        <v>3.3000000000000002E-2</v>
      </c>
      <c r="C4889" s="15"/>
      <c r="D4889" s="18">
        <v>4875</v>
      </c>
      <c r="E4889" s="34">
        <f t="shared" ca="1" si="1444"/>
        <v>25957.265572882014</v>
      </c>
      <c r="F4889" s="34">
        <f t="shared" ca="1" si="1445"/>
        <v>3300</v>
      </c>
      <c r="G4889" s="69">
        <f t="shared" ca="1" si="1449"/>
        <v>0</v>
      </c>
      <c r="H4889" s="34">
        <f t="shared" ca="1" si="1450"/>
        <v>-807.19499834778208</v>
      </c>
      <c r="I4889" s="34">
        <f t="shared" ca="1" si="1451"/>
        <v>2492.8050016522179</v>
      </c>
      <c r="J4889" s="18">
        <f ca="1">SUM(INDIRECT(ADDRESS(ROW(F4889),COLUMN(F4889),4)):INDIRECT(ADDRESS(ROW(F4889)+N$5-1,COLUMN(F4889),4)))</f>
        <v>24100</v>
      </c>
      <c r="K4889" s="18">
        <f t="shared" ca="1" si="1452"/>
        <v>0</v>
      </c>
      <c r="L4889" s="18">
        <f t="shared" ca="1" si="1462"/>
        <v>0</v>
      </c>
      <c r="M4889" s="18">
        <f t="shared" ca="1" si="1446"/>
        <v>0</v>
      </c>
      <c r="N4889" s="34">
        <f t="shared" ca="1" si="1453"/>
        <v>23464.460571229796</v>
      </c>
      <c r="P4889" s="18">
        <f t="shared" ca="1" si="1447"/>
        <v>807.19499834778208</v>
      </c>
      <c r="Q4889" s="47">
        <f ca="1">SUM(L$15:L4889)-SUM(M$15:M4889)</f>
        <v>0</v>
      </c>
      <c r="R4889" s="47" t="str">
        <f t="shared" ca="1" si="1448"/>
        <v>M4892</v>
      </c>
      <c r="S4889" s="40">
        <f t="shared" ca="1" si="1454"/>
        <v>0</v>
      </c>
      <c r="T4889" s="46">
        <f t="shared" ca="1" si="1455"/>
        <v>42</v>
      </c>
      <c r="X4889" s="74">
        <f t="shared" ca="1" si="1456"/>
        <v>-0.80719499834778208</v>
      </c>
      <c r="Y4889" s="75">
        <f t="shared" ca="1" si="1457"/>
        <v>-0.80719499834778208</v>
      </c>
      <c r="Z4889" s="74">
        <f t="shared" ca="1" si="1458"/>
        <v>0.44610764555042709</v>
      </c>
      <c r="AA4889" s="76">
        <f t="shared" ca="1" si="1459"/>
        <v>-807.19499834778208</v>
      </c>
      <c r="AB4889" s="76">
        <f t="shared" ca="1" si="1460"/>
        <v>446.10764555042709</v>
      </c>
    </row>
    <row r="4890" spans="1:28" x14ac:dyDescent="0.25">
      <c r="A4890" s="2">
        <f t="shared" si="1461"/>
        <v>16</v>
      </c>
      <c r="B4890" s="16">
        <f ca="1">VLOOKUP(A4890,PERIODS!$O$4:$P$33,2,FALSE)</f>
        <v>3.3000000000000002E-2</v>
      </c>
      <c r="C4890" s="15"/>
      <c r="D4890" s="18">
        <v>4876</v>
      </c>
      <c r="E4890" s="34">
        <f t="shared" ca="1" si="1444"/>
        <v>23464.460571229796</v>
      </c>
      <c r="F4890" s="34">
        <f t="shared" ca="1" si="1445"/>
        <v>3300</v>
      </c>
      <c r="G4890" s="69">
        <f t="shared" ca="1" si="1449"/>
        <v>0</v>
      </c>
      <c r="H4890" s="34">
        <f t="shared" ca="1" si="1450"/>
        <v>-793.11731262715637</v>
      </c>
      <c r="I4890" s="34">
        <f t="shared" ca="1" si="1451"/>
        <v>2506.8826873728435</v>
      </c>
      <c r="J4890" s="18">
        <f ca="1">SUM(INDIRECT(ADDRESS(ROW(F4890),COLUMN(F4890),4)):INDIRECT(ADDRESS(ROW(F4890)+N$5-1,COLUMN(F4890),4)))</f>
        <v>24300</v>
      </c>
      <c r="K4890" s="18">
        <f t="shared" ca="1" si="1452"/>
        <v>16350</v>
      </c>
      <c r="L4890" s="18">
        <f t="shared" ca="1" si="1462"/>
        <v>16350</v>
      </c>
      <c r="M4890" s="18">
        <f t="shared" ca="1" si="1446"/>
        <v>0</v>
      </c>
      <c r="N4890" s="34">
        <f t="shared" ca="1" si="1453"/>
        <v>20957.577883856953</v>
      </c>
      <c r="P4890" s="18">
        <f t="shared" ca="1" si="1447"/>
        <v>793.11731262715637</v>
      </c>
      <c r="Q4890" s="47">
        <f ca="1">SUM(L$15:L4890)-SUM(M$15:M4890)</f>
        <v>16350</v>
      </c>
      <c r="R4890" s="47" t="str">
        <f t="shared" ca="1" si="1448"/>
        <v>M4893</v>
      </c>
      <c r="S4890" s="40">
        <f t="shared" ca="1" si="1454"/>
        <v>0</v>
      </c>
      <c r="T4890" s="46">
        <f t="shared" ca="1" si="1455"/>
        <v>61</v>
      </c>
      <c r="X4890" s="74">
        <f t="shared" ca="1" si="1456"/>
        <v>-0.79311731262715635</v>
      </c>
      <c r="Y4890" s="75">
        <f t="shared" ca="1" si="1457"/>
        <v>-0.79311731262715635</v>
      </c>
      <c r="Z4890" s="74">
        <f t="shared" ca="1" si="1458"/>
        <v>0.45243222203137506</v>
      </c>
      <c r="AA4890" s="76">
        <f t="shared" ca="1" si="1459"/>
        <v>-793.11731262715637</v>
      </c>
      <c r="AB4890" s="76">
        <f t="shared" ca="1" si="1460"/>
        <v>452.43222203137509</v>
      </c>
    </row>
    <row r="4891" spans="1:28" x14ac:dyDescent="0.25">
      <c r="A4891" s="2">
        <f t="shared" si="1461"/>
        <v>17</v>
      </c>
      <c r="B4891" s="16">
        <f ca="1">VLOOKUP(A4891,PERIODS!$O$4:$P$33,2,FALSE)</f>
        <v>3.5000000000000003E-2</v>
      </c>
      <c r="C4891" s="15"/>
      <c r="D4891" s="18">
        <v>4877</v>
      </c>
      <c r="E4891" s="34">
        <f t="shared" ca="1" si="1444"/>
        <v>20957.577883856953</v>
      </c>
      <c r="F4891" s="34">
        <f t="shared" ca="1" si="1445"/>
        <v>3500.0000000000005</v>
      </c>
      <c r="G4891" s="69">
        <f t="shared" ca="1" si="1449"/>
        <v>0</v>
      </c>
      <c r="H4891" s="34">
        <f t="shared" ca="1" si="1450"/>
        <v>1420.4378009139925</v>
      </c>
      <c r="I4891" s="34">
        <f t="shared" ca="1" si="1451"/>
        <v>4920.4378009139928</v>
      </c>
      <c r="J4891" s="18">
        <f ca="1">SUM(INDIRECT(ADDRESS(ROW(F4891),COLUMN(F4891),4)):INDIRECT(ADDRESS(ROW(F4891)+N$5-1,COLUMN(F4891),4)))</f>
        <v>24500.000000000004</v>
      </c>
      <c r="K4891" s="18">
        <f t="shared" ca="1" si="1452"/>
        <v>16350</v>
      </c>
      <c r="L4891" s="18">
        <f t="shared" ca="1" si="1462"/>
        <v>0</v>
      </c>
      <c r="M4891" s="18">
        <f t="shared" ca="1" si="1446"/>
        <v>0</v>
      </c>
      <c r="N4891" s="34">
        <f t="shared" ca="1" si="1453"/>
        <v>16037.14008294296</v>
      </c>
      <c r="P4891" s="18">
        <f t="shared" ca="1" si="1447"/>
        <v>1420.4378009139925</v>
      </c>
      <c r="Q4891" s="47">
        <f ca="1">SUM(L$15:L4891)-SUM(M$15:M4891)</f>
        <v>16350</v>
      </c>
      <c r="R4891" s="47" t="str">
        <f t="shared" ca="1" si="1448"/>
        <v>M4894</v>
      </c>
      <c r="S4891" s="40">
        <f t="shared" ca="1" si="1454"/>
        <v>0</v>
      </c>
      <c r="T4891" s="46">
        <f t="shared" ca="1" si="1455"/>
        <v>39</v>
      </c>
      <c r="X4891" s="74">
        <f t="shared" ca="1" si="1456"/>
        <v>1.4204378009139926</v>
      </c>
      <c r="Y4891" s="75">
        <f t="shared" ca="1" si="1457"/>
        <v>1.4204378009139926</v>
      </c>
      <c r="Z4891" s="74">
        <f t="shared" ca="1" si="1458"/>
        <v>4.1389320718994922</v>
      </c>
      <c r="AA4891" s="76">
        <f t="shared" ca="1" si="1459"/>
        <v>1420.4378009139925</v>
      </c>
      <c r="AB4891" s="76">
        <f t="shared" ca="1" si="1460"/>
        <v>4138.9320718994923</v>
      </c>
    </row>
    <row r="4892" spans="1:28" x14ac:dyDescent="0.25">
      <c r="A4892" s="2">
        <f t="shared" si="1461"/>
        <v>18</v>
      </c>
      <c r="B4892" s="16">
        <f ca="1">VLOOKUP(A4892,PERIODS!$O$4:$P$33,2,FALSE)</f>
        <v>3.5000000000000003E-2</v>
      </c>
      <c r="C4892" s="15"/>
      <c r="D4892" s="18">
        <v>4878</v>
      </c>
      <c r="E4892" s="34">
        <f t="shared" ca="1" si="1444"/>
        <v>16037.14008294296</v>
      </c>
      <c r="F4892" s="34">
        <f t="shared" ca="1" si="1445"/>
        <v>3500.0000000000005</v>
      </c>
      <c r="G4892" s="69">
        <f t="shared" ca="1" si="1449"/>
        <v>0</v>
      </c>
      <c r="H4892" s="34">
        <f t="shared" ca="1" si="1450"/>
        <v>-1658.3727431009756</v>
      </c>
      <c r="I4892" s="34">
        <f t="shared" ca="1" si="1451"/>
        <v>1841.6272568990248</v>
      </c>
      <c r="J4892" s="18">
        <f ca="1">SUM(INDIRECT(ADDRESS(ROW(F4892),COLUMN(F4892),4)):INDIRECT(ADDRESS(ROW(F4892)+N$5-1,COLUMN(F4892),4)))</f>
        <v>24500.000000000004</v>
      </c>
      <c r="K4892" s="18">
        <f t="shared" ca="1" si="1452"/>
        <v>16350</v>
      </c>
      <c r="L4892" s="18">
        <f t="shared" ca="1" si="1462"/>
        <v>0</v>
      </c>
      <c r="M4892" s="18">
        <f t="shared" ca="1" si="1446"/>
        <v>0</v>
      </c>
      <c r="N4892" s="34">
        <f t="shared" ca="1" si="1453"/>
        <v>14195.512826043936</v>
      </c>
      <c r="P4892" s="18">
        <f t="shared" ca="1" si="1447"/>
        <v>1658.3727431009756</v>
      </c>
      <c r="Q4892" s="47">
        <f ca="1">SUM(L$15:L4892)-SUM(M$15:M4892)</f>
        <v>16350</v>
      </c>
      <c r="R4892" s="47" t="str">
        <f t="shared" ca="1" si="1448"/>
        <v>M4895</v>
      </c>
      <c r="S4892" s="40">
        <f t="shared" ca="1" si="1454"/>
        <v>0</v>
      </c>
      <c r="T4892" s="46">
        <f t="shared" ca="1" si="1455"/>
        <v>32</v>
      </c>
      <c r="X4892" s="74">
        <f t="shared" ca="1" si="1456"/>
        <v>-1.6583727431009756</v>
      </c>
      <c r="Y4892" s="75">
        <f t="shared" ca="1" si="1457"/>
        <v>-1.6583727431009756</v>
      </c>
      <c r="Z4892" s="74">
        <f t="shared" ca="1" si="1458"/>
        <v>0.19044863694595238</v>
      </c>
      <c r="AA4892" s="76">
        <f t="shared" ca="1" si="1459"/>
        <v>-1658.3727431009756</v>
      </c>
      <c r="AB4892" s="76">
        <f t="shared" ca="1" si="1460"/>
        <v>190.44863694595239</v>
      </c>
    </row>
    <row r="4893" spans="1:28" x14ac:dyDescent="0.25">
      <c r="A4893" s="2">
        <f t="shared" si="1461"/>
        <v>19</v>
      </c>
      <c r="B4893" s="16">
        <f ca="1">VLOOKUP(A4893,PERIODS!$O$4:$P$33,2,FALSE)</f>
        <v>3.5000000000000003E-2</v>
      </c>
      <c r="C4893" s="15"/>
      <c r="D4893" s="18">
        <v>4879</v>
      </c>
      <c r="E4893" s="34">
        <f t="shared" ca="1" si="1444"/>
        <v>14195.512826043936</v>
      </c>
      <c r="F4893" s="34">
        <f t="shared" ca="1" si="1445"/>
        <v>3500.0000000000005</v>
      </c>
      <c r="G4893" s="69">
        <f t="shared" ca="1" si="1449"/>
        <v>0</v>
      </c>
      <c r="H4893" s="34">
        <f t="shared" ca="1" si="1450"/>
        <v>-436.00470723750891</v>
      </c>
      <c r="I4893" s="34">
        <f t="shared" ca="1" si="1451"/>
        <v>3063.9952927624918</v>
      </c>
      <c r="J4893" s="18">
        <f ca="1">SUM(INDIRECT(ADDRESS(ROW(F4893),COLUMN(F4893),4)):INDIRECT(ADDRESS(ROW(F4893)+N$5-1,COLUMN(F4893),4)))</f>
        <v>24500.000000000004</v>
      </c>
      <c r="K4893" s="18">
        <f t="shared" ca="1" si="1452"/>
        <v>0</v>
      </c>
      <c r="L4893" s="18">
        <f t="shared" ca="1" si="1462"/>
        <v>0</v>
      </c>
      <c r="M4893" s="18">
        <f t="shared" ca="1" si="1446"/>
        <v>16350</v>
      </c>
      <c r="N4893" s="34">
        <f t="shared" ca="1" si="1453"/>
        <v>27481.517533281443</v>
      </c>
      <c r="P4893" s="18">
        <f t="shared" ca="1" si="1447"/>
        <v>436.00470723750891</v>
      </c>
      <c r="Q4893" s="47">
        <f ca="1">SUM(L$15:L4893)-SUM(M$15:M4893)</f>
        <v>0</v>
      </c>
      <c r="R4893" s="47" t="str">
        <f t="shared" ca="1" si="1448"/>
        <v>M4896</v>
      </c>
      <c r="S4893" s="40">
        <f t="shared" ca="1" si="1454"/>
        <v>0</v>
      </c>
      <c r="T4893" s="46">
        <f t="shared" ca="1" si="1455"/>
        <v>90</v>
      </c>
      <c r="X4893" s="74">
        <f t="shared" ca="1" si="1456"/>
        <v>-0.43600470723750889</v>
      </c>
      <c r="Y4893" s="75">
        <f t="shared" ca="1" si="1457"/>
        <v>-0.43600470723750889</v>
      </c>
      <c r="Z4893" s="74">
        <f t="shared" ca="1" si="1458"/>
        <v>0.64661468215939011</v>
      </c>
      <c r="AA4893" s="76">
        <f t="shared" ca="1" si="1459"/>
        <v>-436.00470723750891</v>
      </c>
      <c r="AB4893" s="76">
        <f t="shared" ca="1" si="1460"/>
        <v>646.6146821593901</v>
      </c>
    </row>
    <row r="4894" spans="1:28" x14ac:dyDescent="0.25">
      <c r="A4894" s="2">
        <f t="shared" si="1461"/>
        <v>20</v>
      </c>
      <c r="B4894" s="16">
        <f ca="1">VLOOKUP(A4894,PERIODS!$O$4:$P$33,2,FALSE)</f>
        <v>3.5000000000000003E-2</v>
      </c>
      <c r="C4894" s="15"/>
      <c r="D4894" s="18">
        <v>4880</v>
      </c>
      <c r="E4894" s="34">
        <f t="shared" ca="1" si="1444"/>
        <v>27481.517533281443</v>
      </c>
      <c r="F4894" s="34">
        <f t="shared" ca="1" si="1445"/>
        <v>3500.0000000000005</v>
      </c>
      <c r="G4894" s="69">
        <f t="shared" ca="1" si="1449"/>
        <v>0</v>
      </c>
      <c r="H4894" s="34">
        <f t="shared" ca="1" si="1450"/>
        <v>1131.6522712195622</v>
      </c>
      <c r="I4894" s="34">
        <f t="shared" ca="1" si="1451"/>
        <v>4631.6522712195629</v>
      </c>
      <c r="J4894" s="18">
        <f ca="1">SUM(INDIRECT(ADDRESS(ROW(F4894),COLUMN(F4894),4)):INDIRECT(ADDRESS(ROW(F4894)+N$5-1,COLUMN(F4894),4)))</f>
        <v>24500.000000000004</v>
      </c>
      <c r="K4894" s="18">
        <f t="shared" ca="1" si="1452"/>
        <v>0</v>
      </c>
      <c r="L4894" s="18">
        <f t="shared" ca="1" si="1462"/>
        <v>0</v>
      </c>
      <c r="M4894" s="18">
        <f t="shared" ca="1" si="1446"/>
        <v>0</v>
      </c>
      <c r="N4894" s="34">
        <f t="shared" ca="1" si="1453"/>
        <v>22849.865262061881</v>
      </c>
      <c r="P4894" s="18">
        <f t="shared" ca="1" si="1447"/>
        <v>1131.6522712195622</v>
      </c>
      <c r="Q4894" s="47">
        <f ca="1">SUM(L$15:L4894)-SUM(M$15:M4894)</f>
        <v>0</v>
      </c>
      <c r="R4894" s="47" t="str">
        <f t="shared" ca="1" si="1448"/>
        <v>M4897</v>
      </c>
      <c r="S4894" s="40">
        <f t="shared" ca="1" si="1454"/>
        <v>0</v>
      </c>
      <c r="T4894" s="46">
        <f t="shared" ca="1" si="1455"/>
        <v>14</v>
      </c>
      <c r="X4894" s="74">
        <f t="shared" ca="1" si="1456"/>
        <v>1.1316522712195622</v>
      </c>
      <c r="Y4894" s="75">
        <f t="shared" ca="1" si="1457"/>
        <v>1.1316522712195622</v>
      </c>
      <c r="Z4894" s="74">
        <f t="shared" ca="1" si="1458"/>
        <v>3.1007755921651494</v>
      </c>
      <c r="AA4894" s="76">
        <f t="shared" ca="1" si="1459"/>
        <v>1131.6522712195622</v>
      </c>
      <c r="AB4894" s="76">
        <f t="shared" ca="1" si="1460"/>
        <v>3100.7755921651496</v>
      </c>
    </row>
    <row r="4895" spans="1:28" x14ac:dyDescent="0.25">
      <c r="A4895" s="2">
        <f t="shared" si="1461"/>
        <v>21</v>
      </c>
      <c r="B4895" s="16">
        <f ca="1">VLOOKUP(A4895,PERIODS!$O$4:$P$33,2,FALSE)</f>
        <v>3.5000000000000003E-2</v>
      </c>
      <c r="C4895" s="15"/>
      <c r="D4895" s="18">
        <v>4881</v>
      </c>
      <c r="E4895" s="34">
        <f t="shared" ca="1" si="1444"/>
        <v>22849.865262061881</v>
      </c>
      <c r="F4895" s="34">
        <f t="shared" ca="1" si="1445"/>
        <v>3500.0000000000005</v>
      </c>
      <c r="G4895" s="69">
        <f t="shared" ca="1" si="1449"/>
        <v>0</v>
      </c>
      <c r="H4895" s="34">
        <f t="shared" ca="1" si="1450"/>
        <v>905.99728935175858</v>
      </c>
      <c r="I4895" s="34">
        <f t="shared" ca="1" si="1451"/>
        <v>4405.9972893517588</v>
      </c>
      <c r="J4895" s="18">
        <f ca="1">SUM(INDIRECT(ADDRESS(ROW(F4895),COLUMN(F4895),4)):INDIRECT(ADDRESS(ROW(F4895)+N$5-1,COLUMN(F4895),4)))</f>
        <v>24500.000000000004</v>
      </c>
      <c r="K4895" s="18">
        <f t="shared" ca="1" si="1452"/>
        <v>16350</v>
      </c>
      <c r="L4895" s="18">
        <f t="shared" ca="1" si="1462"/>
        <v>16350</v>
      </c>
      <c r="M4895" s="18">
        <f t="shared" ca="1" si="1446"/>
        <v>0</v>
      </c>
      <c r="N4895" s="34">
        <f t="shared" ca="1" si="1453"/>
        <v>18443.867972710123</v>
      </c>
      <c r="P4895" s="18">
        <f t="shared" ca="1" si="1447"/>
        <v>905.99728935175858</v>
      </c>
      <c r="Q4895" s="47">
        <f ca="1">SUM(L$15:L4895)-SUM(M$15:M4895)</f>
        <v>16350</v>
      </c>
      <c r="R4895" s="47" t="str">
        <f t="shared" ca="1" si="1448"/>
        <v>M4898</v>
      </c>
      <c r="S4895" s="40">
        <f t="shared" ca="1" si="1454"/>
        <v>0</v>
      </c>
      <c r="T4895" s="46">
        <f t="shared" ca="1" si="1455"/>
        <v>53</v>
      </c>
      <c r="X4895" s="74">
        <f t="shared" ca="1" si="1456"/>
        <v>0.90599728935175861</v>
      </c>
      <c r="Y4895" s="75">
        <f t="shared" ca="1" si="1457"/>
        <v>0.90599728935175861</v>
      </c>
      <c r="Z4895" s="74">
        <f t="shared" ca="1" si="1458"/>
        <v>2.4743983841258634</v>
      </c>
      <c r="AA4895" s="76">
        <f t="shared" ca="1" si="1459"/>
        <v>905.99728935175858</v>
      </c>
      <c r="AB4895" s="76">
        <f t="shared" ca="1" si="1460"/>
        <v>2474.3983841258632</v>
      </c>
    </row>
    <row r="4896" spans="1:28" x14ac:dyDescent="0.25">
      <c r="A4896" s="2">
        <f t="shared" si="1461"/>
        <v>22</v>
      </c>
      <c r="B4896" s="16">
        <f ca="1">VLOOKUP(A4896,PERIODS!$O$4:$P$33,2,FALSE)</f>
        <v>3.5000000000000003E-2</v>
      </c>
      <c r="C4896" s="15"/>
      <c r="D4896" s="18">
        <v>4882</v>
      </c>
      <c r="E4896" s="34">
        <f t="shared" ca="1" si="1444"/>
        <v>18443.867972710123</v>
      </c>
      <c r="F4896" s="34">
        <f t="shared" ca="1" si="1445"/>
        <v>3500.0000000000005</v>
      </c>
      <c r="G4896" s="69">
        <f t="shared" ca="1" si="1449"/>
        <v>0</v>
      </c>
      <c r="H4896" s="34">
        <f t="shared" ca="1" si="1450"/>
        <v>1285.5278434583918</v>
      </c>
      <c r="I4896" s="34">
        <f t="shared" ca="1" si="1451"/>
        <v>4785.5278434583925</v>
      </c>
      <c r="J4896" s="18">
        <f ca="1">SUM(INDIRECT(ADDRESS(ROW(F4896),COLUMN(F4896),4)):INDIRECT(ADDRESS(ROW(F4896)+N$5-1,COLUMN(F4896),4)))</f>
        <v>25000.000000000004</v>
      </c>
      <c r="K4896" s="18">
        <f t="shared" ca="1" si="1452"/>
        <v>16350</v>
      </c>
      <c r="L4896" s="18">
        <f t="shared" ca="1" si="1462"/>
        <v>0</v>
      </c>
      <c r="M4896" s="18">
        <f t="shared" ca="1" si="1446"/>
        <v>0</v>
      </c>
      <c r="N4896" s="34">
        <f t="shared" ca="1" si="1453"/>
        <v>13658.34012925173</v>
      </c>
      <c r="P4896" s="18">
        <f t="shared" ca="1" si="1447"/>
        <v>1285.5278434583918</v>
      </c>
      <c r="Q4896" s="47">
        <f ca="1">SUM(L$15:L4896)-SUM(M$15:M4896)</f>
        <v>16350</v>
      </c>
      <c r="R4896" s="47" t="str">
        <f t="shared" ca="1" si="1448"/>
        <v>M4899</v>
      </c>
      <c r="S4896" s="40">
        <f t="shared" ca="1" si="1454"/>
        <v>0</v>
      </c>
      <c r="T4896" s="46">
        <f t="shared" ca="1" si="1455"/>
        <v>31</v>
      </c>
      <c r="X4896" s="74">
        <f t="shared" ca="1" si="1456"/>
        <v>1.2855278434583919</v>
      </c>
      <c r="Y4896" s="75">
        <f t="shared" ca="1" si="1457"/>
        <v>1.2855278434583919</v>
      </c>
      <c r="Z4896" s="74">
        <f t="shared" ca="1" si="1458"/>
        <v>3.6165764396986089</v>
      </c>
      <c r="AA4896" s="76">
        <f t="shared" ca="1" si="1459"/>
        <v>1285.5278434583918</v>
      </c>
      <c r="AB4896" s="76">
        <f t="shared" ca="1" si="1460"/>
        <v>3616.5764396986087</v>
      </c>
    </row>
    <row r="4897" spans="1:28" x14ac:dyDescent="0.25">
      <c r="A4897" s="2">
        <f t="shared" si="1461"/>
        <v>23</v>
      </c>
      <c r="B4897" s="16">
        <f ca="1">VLOOKUP(A4897,PERIODS!$O$4:$P$33,2,FALSE)</f>
        <v>3.5000000000000003E-2</v>
      </c>
      <c r="C4897" s="15"/>
      <c r="D4897" s="18">
        <v>4883</v>
      </c>
      <c r="E4897" s="34">
        <f t="shared" ca="1" si="1444"/>
        <v>13658.34012925173</v>
      </c>
      <c r="F4897" s="34">
        <f t="shared" ca="1" si="1445"/>
        <v>3500.0000000000005</v>
      </c>
      <c r="G4897" s="69">
        <f t="shared" ca="1" si="1449"/>
        <v>0</v>
      </c>
      <c r="H4897" s="34">
        <f t="shared" ca="1" si="1450"/>
        <v>1398.3289595105791</v>
      </c>
      <c r="I4897" s="34">
        <f t="shared" ca="1" si="1451"/>
        <v>4898.3289595105798</v>
      </c>
      <c r="J4897" s="18">
        <f ca="1">SUM(INDIRECT(ADDRESS(ROW(F4897),COLUMN(F4897),4)):INDIRECT(ADDRESS(ROW(F4897)+N$5-1,COLUMN(F4897),4)))</f>
        <v>25500.000000000004</v>
      </c>
      <c r="K4897" s="18">
        <f t="shared" ca="1" si="1452"/>
        <v>16350</v>
      </c>
      <c r="L4897" s="18">
        <f t="shared" ca="1" si="1462"/>
        <v>0</v>
      </c>
      <c r="M4897" s="18">
        <f t="shared" ca="1" si="1446"/>
        <v>0</v>
      </c>
      <c r="N4897" s="34">
        <f t="shared" ca="1" si="1453"/>
        <v>8760.0111697411503</v>
      </c>
      <c r="P4897" s="18">
        <f t="shared" ca="1" si="1447"/>
        <v>1398.3289595105791</v>
      </c>
      <c r="Q4897" s="47">
        <f ca="1">SUM(L$15:L4897)-SUM(M$15:M4897)</f>
        <v>16350</v>
      </c>
      <c r="R4897" s="47" t="str">
        <f t="shared" ca="1" si="1448"/>
        <v>M4900</v>
      </c>
      <c r="S4897" s="40">
        <f t="shared" ca="1" si="1454"/>
        <v>0</v>
      </c>
      <c r="T4897" s="46">
        <f t="shared" ca="1" si="1455"/>
        <v>58</v>
      </c>
      <c r="X4897" s="74">
        <f t="shared" ca="1" si="1456"/>
        <v>1.3983289595105792</v>
      </c>
      <c r="Y4897" s="75">
        <f t="shared" ca="1" si="1457"/>
        <v>1.3983289595105792</v>
      </c>
      <c r="Z4897" s="74">
        <f t="shared" ca="1" si="1458"/>
        <v>4.0484292221771598</v>
      </c>
      <c r="AA4897" s="76">
        <f t="shared" ca="1" si="1459"/>
        <v>1398.3289595105791</v>
      </c>
      <c r="AB4897" s="76">
        <f t="shared" ca="1" si="1460"/>
        <v>4048.4292221771598</v>
      </c>
    </row>
    <row r="4898" spans="1:28" x14ac:dyDescent="0.25">
      <c r="A4898" s="2">
        <f t="shared" si="1461"/>
        <v>24</v>
      </c>
      <c r="B4898" s="16">
        <f ca="1">VLOOKUP(A4898,PERIODS!$O$4:$P$33,2,FALSE)</f>
        <v>3.5000000000000003E-2</v>
      </c>
      <c r="C4898" s="15"/>
      <c r="D4898" s="18">
        <v>4884</v>
      </c>
      <c r="E4898" s="34">
        <f t="shared" ref="E4898:E4961" ca="1" si="1463">N4897</f>
        <v>8760.0111697411503</v>
      </c>
      <c r="F4898" s="34">
        <f t="shared" ca="1" si="1445"/>
        <v>3500.0000000000005</v>
      </c>
      <c r="G4898" s="69">
        <f t="shared" ca="1" si="1449"/>
        <v>0</v>
      </c>
      <c r="H4898" s="34">
        <f t="shared" ca="1" si="1450"/>
        <v>-146.51427625045361</v>
      </c>
      <c r="I4898" s="34">
        <f t="shared" ca="1" si="1451"/>
        <v>3353.4857237495467</v>
      </c>
      <c r="J4898" s="18">
        <f ca="1">SUM(INDIRECT(ADDRESS(ROW(F4898),COLUMN(F4898),4)):INDIRECT(ADDRESS(ROW(F4898)+N$5-1,COLUMN(F4898),4)))</f>
        <v>26000</v>
      </c>
      <c r="K4898" s="18">
        <f t="shared" ca="1" si="1452"/>
        <v>16350</v>
      </c>
      <c r="L4898" s="18">
        <f t="shared" ca="1" si="1462"/>
        <v>16350</v>
      </c>
      <c r="M4898" s="18">
        <f t="shared" ca="1" si="1446"/>
        <v>16350</v>
      </c>
      <c r="N4898" s="34">
        <f t="shared" ca="1" si="1453"/>
        <v>21756.525445991603</v>
      </c>
      <c r="P4898" s="18">
        <f t="shared" ca="1" si="1447"/>
        <v>146.51427625045361</v>
      </c>
      <c r="Q4898" s="47">
        <f ca="1">SUM(L$15:L4898)-SUM(M$15:M4898)</f>
        <v>16350</v>
      </c>
      <c r="R4898" s="47" t="str">
        <f t="shared" ca="1" si="1448"/>
        <v>M4901</v>
      </c>
      <c r="S4898" s="40">
        <f t="shared" ca="1" si="1454"/>
        <v>0</v>
      </c>
      <c r="T4898" s="46">
        <f t="shared" ca="1" si="1455"/>
        <v>10</v>
      </c>
      <c r="X4898" s="74">
        <f t="shared" ca="1" si="1456"/>
        <v>-0.1465142762504536</v>
      </c>
      <c r="Y4898" s="75">
        <f t="shared" ca="1" si="1457"/>
        <v>-0.1465142762504536</v>
      </c>
      <c r="Z4898" s="74">
        <f t="shared" ca="1" si="1458"/>
        <v>0.86371340165790234</v>
      </c>
      <c r="AA4898" s="76">
        <f t="shared" ca="1" si="1459"/>
        <v>-146.51427625045361</v>
      </c>
      <c r="AB4898" s="76">
        <f t="shared" ca="1" si="1460"/>
        <v>863.7134016579023</v>
      </c>
    </row>
    <row r="4899" spans="1:28" x14ac:dyDescent="0.25">
      <c r="A4899" s="2">
        <f t="shared" si="1461"/>
        <v>25</v>
      </c>
      <c r="B4899" s="16">
        <f ca="1">VLOOKUP(A4899,PERIODS!$O$4:$P$33,2,FALSE)</f>
        <v>3.5000000000000003E-2</v>
      </c>
      <c r="C4899" s="15"/>
      <c r="D4899" s="18">
        <v>4885</v>
      </c>
      <c r="E4899" s="34">
        <f t="shared" ca="1" si="1463"/>
        <v>21756.525445991603</v>
      </c>
      <c r="F4899" s="34">
        <f t="shared" ca="1" si="1445"/>
        <v>3500.0000000000005</v>
      </c>
      <c r="G4899" s="69">
        <f t="shared" ca="1" si="1449"/>
        <v>0</v>
      </c>
      <c r="H4899" s="34">
        <f t="shared" ca="1" si="1450"/>
        <v>-369.12757039748391</v>
      </c>
      <c r="I4899" s="34">
        <f t="shared" ca="1" si="1451"/>
        <v>3130.8724296025166</v>
      </c>
      <c r="J4899" s="18">
        <f ca="1">SUM(INDIRECT(ADDRESS(ROW(F4899),COLUMN(F4899),4)):INDIRECT(ADDRESS(ROW(F4899)+N$5-1,COLUMN(F4899),4)))</f>
        <v>24900</v>
      </c>
      <c r="K4899" s="18">
        <f t="shared" ca="1" si="1452"/>
        <v>16350</v>
      </c>
      <c r="L4899" s="18">
        <f t="shared" ca="1" si="1462"/>
        <v>0</v>
      </c>
      <c r="M4899" s="18">
        <f t="shared" ca="1" si="1446"/>
        <v>0</v>
      </c>
      <c r="N4899" s="34">
        <f t="shared" ca="1" si="1453"/>
        <v>18625.653016389086</v>
      </c>
      <c r="P4899" s="18">
        <f t="shared" ca="1" si="1447"/>
        <v>369.12757039748391</v>
      </c>
      <c r="Q4899" s="47">
        <f ca="1">SUM(L$15:L4899)-SUM(M$15:M4899)</f>
        <v>16350</v>
      </c>
      <c r="R4899" s="47" t="str">
        <f t="shared" ca="1" si="1448"/>
        <v>M4902</v>
      </c>
      <c r="S4899" s="40">
        <f t="shared" ca="1" si="1454"/>
        <v>0</v>
      </c>
      <c r="T4899" s="46">
        <f t="shared" ca="1" si="1455"/>
        <v>52</v>
      </c>
      <c r="X4899" s="74">
        <f t="shared" ca="1" si="1456"/>
        <v>-0.3691275703974839</v>
      </c>
      <c r="Y4899" s="75">
        <f t="shared" ca="1" si="1457"/>
        <v>-0.3691275703974839</v>
      </c>
      <c r="Z4899" s="74">
        <f t="shared" ca="1" si="1458"/>
        <v>0.69133721066182752</v>
      </c>
      <c r="AA4899" s="76">
        <f t="shared" ca="1" si="1459"/>
        <v>-369.12757039748391</v>
      </c>
      <c r="AB4899" s="76">
        <f t="shared" ca="1" si="1460"/>
        <v>691.3372106618275</v>
      </c>
    </row>
    <row r="4900" spans="1:28" x14ac:dyDescent="0.25">
      <c r="A4900" s="2">
        <f t="shared" si="1461"/>
        <v>26</v>
      </c>
      <c r="B4900" s="16">
        <f ca="1">VLOOKUP(A4900,PERIODS!$O$4:$P$33,2,FALSE)</f>
        <v>3.5000000000000003E-2</v>
      </c>
      <c r="C4900" s="15"/>
      <c r="D4900" s="18">
        <v>4886</v>
      </c>
      <c r="E4900" s="34">
        <f t="shared" ca="1" si="1463"/>
        <v>18625.653016389086</v>
      </c>
      <c r="F4900" s="34">
        <f t="shared" ca="1" si="1445"/>
        <v>3500.0000000000005</v>
      </c>
      <c r="G4900" s="69">
        <f t="shared" ca="1" si="1449"/>
        <v>0</v>
      </c>
      <c r="H4900" s="34">
        <f t="shared" ca="1" si="1450"/>
        <v>479.23294620664592</v>
      </c>
      <c r="I4900" s="34">
        <f t="shared" ca="1" si="1451"/>
        <v>3979.2329462066464</v>
      </c>
      <c r="J4900" s="18">
        <f ca="1">SUM(INDIRECT(ADDRESS(ROW(F4900),COLUMN(F4900),4)):INDIRECT(ADDRESS(ROW(F4900)+N$5-1,COLUMN(F4900),4)))</f>
        <v>23900</v>
      </c>
      <c r="K4900" s="18">
        <f t="shared" ca="1" si="1452"/>
        <v>16350</v>
      </c>
      <c r="L4900" s="18">
        <f t="shared" ca="1" si="1462"/>
        <v>0</v>
      </c>
      <c r="M4900" s="18">
        <f t="shared" ca="1" si="1446"/>
        <v>0</v>
      </c>
      <c r="N4900" s="34">
        <f t="shared" ca="1" si="1453"/>
        <v>14646.420070182439</v>
      </c>
      <c r="P4900" s="18">
        <f t="shared" ca="1" si="1447"/>
        <v>479.23294620664592</v>
      </c>
      <c r="Q4900" s="47">
        <f ca="1">SUM(L$15:L4900)-SUM(M$15:M4900)</f>
        <v>16350</v>
      </c>
      <c r="R4900" s="47" t="str">
        <f t="shared" ca="1" si="1448"/>
        <v>M4903</v>
      </c>
      <c r="S4900" s="40">
        <f t="shared" ca="1" si="1454"/>
        <v>0</v>
      </c>
      <c r="T4900" s="46">
        <f t="shared" ca="1" si="1455"/>
        <v>34</v>
      </c>
      <c r="X4900" s="74">
        <f t="shared" ca="1" si="1456"/>
        <v>0.47923294620664592</v>
      </c>
      <c r="Y4900" s="75">
        <f t="shared" ca="1" si="1457"/>
        <v>0.47923294620664592</v>
      </c>
      <c r="Z4900" s="74">
        <f t="shared" ca="1" si="1458"/>
        <v>1.6148352614968908</v>
      </c>
      <c r="AA4900" s="76">
        <f t="shared" ca="1" si="1459"/>
        <v>479.23294620664592</v>
      </c>
      <c r="AB4900" s="76">
        <f t="shared" ca="1" si="1460"/>
        <v>1614.8352614968908</v>
      </c>
    </row>
    <row r="4901" spans="1:28" x14ac:dyDescent="0.25">
      <c r="A4901" s="2">
        <f t="shared" si="1461"/>
        <v>27</v>
      </c>
      <c r="B4901" s="16">
        <f ca="1">VLOOKUP(A4901,PERIODS!$O$4:$P$33,2,FALSE)</f>
        <v>3.5000000000000003E-2</v>
      </c>
      <c r="C4901" s="15"/>
      <c r="D4901" s="18">
        <v>4887</v>
      </c>
      <c r="E4901" s="34">
        <f t="shared" ca="1" si="1463"/>
        <v>14646.420070182439</v>
      </c>
      <c r="F4901" s="34">
        <f t="shared" ca="1" si="1445"/>
        <v>3500.0000000000005</v>
      </c>
      <c r="G4901" s="69">
        <f t="shared" ca="1" si="1449"/>
        <v>0</v>
      </c>
      <c r="H4901" s="34">
        <f t="shared" ca="1" si="1450"/>
        <v>1047.7602275346158</v>
      </c>
      <c r="I4901" s="34">
        <f t="shared" ca="1" si="1451"/>
        <v>4547.7602275346162</v>
      </c>
      <c r="J4901" s="18">
        <f ca="1">SUM(INDIRECT(ADDRESS(ROW(F4901),COLUMN(F4901),4)):INDIRECT(ADDRESS(ROW(F4901)+N$5-1,COLUMN(F4901),4)))</f>
        <v>22900</v>
      </c>
      <c r="K4901" s="18">
        <f t="shared" ca="1" si="1452"/>
        <v>0</v>
      </c>
      <c r="L4901" s="18">
        <f t="shared" ca="1" si="1462"/>
        <v>0</v>
      </c>
      <c r="M4901" s="18">
        <f t="shared" ca="1" si="1446"/>
        <v>16350</v>
      </c>
      <c r="N4901" s="34">
        <f t="shared" ca="1" si="1453"/>
        <v>26448.659842647823</v>
      </c>
      <c r="P4901" s="18">
        <f t="shared" ca="1" si="1447"/>
        <v>1047.7602275346158</v>
      </c>
      <c r="Q4901" s="47">
        <f ca="1">SUM(L$15:L4901)-SUM(M$15:M4901)</f>
        <v>0</v>
      </c>
      <c r="R4901" s="47" t="str">
        <f t="shared" ca="1" si="1448"/>
        <v>M4904</v>
      </c>
      <c r="S4901" s="40">
        <f t="shared" ca="1" si="1454"/>
        <v>0</v>
      </c>
      <c r="T4901" s="46">
        <f t="shared" ca="1" si="1455"/>
        <v>54</v>
      </c>
      <c r="X4901" s="74">
        <f t="shared" ca="1" si="1456"/>
        <v>1.0477602275346158</v>
      </c>
      <c r="Y4901" s="75">
        <f t="shared" ca="1" si="1457"/>
        <v>1.0477602275346158</v>
      </c>
      <c r="Z4901" s="74">
        <f t="shared" ca="1" si="1458"/>
        <v>2.8512577922435374</v>
      </c>
      <c r="AA4901" s="76">
        <f t="shared" ca="1" si="1459"/>
        <v>1047.7602275346158</v>
      </c>
      <c r="AB4901" s="76">
        <f t="shared" ca="1" si="1460"/>
        <v>2851.2577922435376</v>
      </c>
    </row>
    <row r="4902" spans="1:28" x14ac:dyDescent="0.25">
      <c r="A4902" s="2">
        <f t="shared" si="1461"/>
        <v>28</v>
      </c>
      <c r="B4902" s="16">
        <f ca="1">VLOOKUP(A4902,PERIODS!$O$4:$P$33,2,FALSE)</f>
        <v>0.04</v>
      </c>
      <c r="C4902" s="15"/>
      <c r="D4902" s="18">
        <v>4888</v>
      </c>
      <c r="E4902" s="34">
        <f t="shared" ca="1" si="1463"/>
        <v>26448.659842647823</v>
      </c>
      <c r="F4902" s="34">
        <f t="shared" ca="1" si="1445"/>
        <v>4000</v>
      </c>
      <c r="G4902" s="69">
        <f t="shared" ca="1" si="1449"/>
        <v>0</v>
      </c>
      <c r="H4902" s="34">
        <f t="shared" ca="1" si="1450"/>
        <v>-1518.3557120269293</v>
      </c>
      <c r="I4902" s="34">
        <f t="shared" ca="1" si="1451"/>
        <v>2481.6442879730707</v>
      </c>
      <c r="J4902" s="18">
        <f ca="1">SUM(INDIRECT(ADDRESS(ROW(F4902),COLUMN(F4902),4)):INDIRECT(ADDRESS(ROW(F4902)+N$5-1,COLUMN(F4902),4)))</f>
        <v>21900</v>
      </c>
      <c r="K4902" s="18">
        <f t="shared" ca="1" si="1452"/>
        <v>0</v>
      </c>
      <c r="L4902" s="18">
        <f t="shared" ca="1" si="1462"/>
        <v>0</v>
      </c>
      <c r="M4902" s="18">
        <f t="shared" ca="1" si="1446"/>
        <v>0</v>
      </c>
      <c r="N4902" s="34">
        <f t="shared" ca="1" si="1453"/>
        <v>23967.015554674752</v>
      </c>
      <c r="P4902" s="18">
        <f t="shared" ca="1" si="1447"/>
        <v>1518.3557120269293</v>
      </c>
      <c r="Q4902" s="47">
        <f ca="1">SUM(L$15:L4902)-SUM(M$15:M4902)</f>
        <v>0</v>
      </c>
      <c r="R4902" s="47" t="str">
        <f t="shared" ca="1" si="1448"/>
        <v>M4905</v>
      </c>
      <c r="S4902" s="40">
        <f t="shared" ca="1" si="1454"/>
        <v>0</v>
      </c>
      <c r="T4902" s="46">
        <f t="shared" ca="1" si="1455"/>
        <v>73</v>
      </c>
      <c r="X4902" s="74">
        <f t="shared" ca="1" si="1456"/>
        <v>-1.5183557120269293</v>
      </c>
      <c r="Y4902" s="75">
        <f t="shared" ca="1" si="1457"/>
        <v>-1.5183557120269293</v>
      </c>
      <c r="Z4902" s="74">
        <f t="shared" ca="1" si="1458"/>
        <v>0.21907180810341526</v>
      </c>
      <c r="AA4902" s="76">
        <f t="shared" ca="1" si="1459"/>
        <v>-1518.3557120269293</v>
      </c>
      <c r="AB4902" s="76">
        <f t="shared" ca="1" si="1460"/>
        <v>219.07180810341526</v>
      </c>
    </row>
    <row r="4903" spans="1:28" x14ac:dyDescent="0.25">
      <c r="A4903" s="2">
        <f t="shared" si="1461"/>
        <v>29</v>
      </c>
      <c r="B4903" s="16">
        <f ca="1">VLOOKUP(A4903,PERIODS!$O$4:$P$33,2,FALSE)</f>
        <v>0.04</v>
      </c>
      <c r="C4903" s="15"/>
      <c r="D4903" s="18">
        <v>4889</v>
      </c>
      <c r="E4903" s="34">
        <f t="shared" ca="1" si="1463"/>
        <v>23967.015554674752</v>
      </c>
      <c r="F4903" s="34">
        <f t="shared" ca="1" si="1445"/>
        <v>4000</v>
      </c>
      <c r="G4903" s="69">
        <f t="shared" ca="1" si="1449"/>
        <v>0</v>
      </c>
      <c r="H4903" s="34">
        <f t="shared" ca="1" si="1450"/>
        <v>-720.59720389273059</v>
      </c>
      <c r="I4903" s="34">
        <f t="shared" ca="1" si="1451"/>
        <v>3279.4027961072693</v>
      </c>
      <c r="J4903" s="18">
        <f ca="1">SUM(INDIRECT(ADDRESS(ROW(F4903),COLUMN(F4903),4)):INDIRECT(ADDRESS(ROW(F4903)+N$5-1,COLUMN(F4903),4)))</f>
        <v>21200</v>
      </c>
      <c r="K4903" s="18">
        <f t="shared" ca="1" si="1452"/>
        <v>0</v>
      </c>
      <c r="L4903" s="18">
        <f t="shared" ca="1" si="1462"/>
        <v>0</v>
      </c>
      <c r="M4903" s="18">
        <f t="shared" ca="1" si="1446"/>
        <v>0</v>
      </c>
      <c r="N4903" s="34">
        <f t="shared" ca="1" si="1453"/>
        <v>20687.612758567484</v>
      </c>
      <c r="P4903" s="18">
        <f t="shared" ca="1" si="1447"/>
        <v>720.59720389273059</v>
      </c>
      <c r="Q4903" s="47">
        <f ca="1">SUM(L$15:L4903)-SUM(M$15:M4903)</f>
        <v>0</v>
      </c>
      <c r="R4903" s="47" t="str">
        <f t="shared" ca="1" si="1448"/>
        <v>M4906</v>
      </c>
      <c r="S4903" s="40">
        <f t="shared" ca="1" si="1454"/>
        <v>0</v>
      </c>
      <c r="T4903" s="46">
        <f t="shared" ca="1" si="1455"/>
        <v>80</v>
      </c>
      <c r="X4903" s="74">
        <f t="shared" ca="1" si="1456"/>
        <v>-0.72059720389273063</v>
      </c>
      <c r="Y4903" s="75">
        <f t="shared" ca="1" si="1457"/>
        <v>-0.72059720389273063</v>
      </c>
      <c r="Z4903" s="74">
        <f t="shared" ca="1" si="1458"/>
        <v>0.4864616524013422</v>
      </c>
      <c r="AA4903" s="76">
        <f t="shared" ca="1" si="1459"/>
        <v>-720.59720389273059</v>
      </c>
      <c r="AB4903" s="76">
        <f t="shared" ca="1" si="1460"/>
        <v>486.46165240134218</v>
      </c>
    </row>
    <row r="4904" spans="1:28" x14ac:dyDescent="0.25">
      <c r="A4904" s="2">
        <f t="shared" si="1461"/>
        <v>30</v>
      </c>
      <c r="B4904" s="16">
        <f ca="1">VLOOKUP(A4904,PERIODS!$O$4:$P$33,2,FALSE)</f>
        <v>0.04</v>
      </c>
      <c r="C4904" s="15"/>
      <c r="D4904" s="18">
        <v>4890</v>
      </c>
      <c r="E4904" s="34">
        <f t="shared" ca="1" si="1463"/>
        <v>20687.612758567484</v>
      </c>
      <c r="F4904" s="34">
        <f t="shared" ca="1" si="1445"/>
        <v>4000</v>
      </c>
      <c r="G4904" s="69">
        <f t="shared" ca="1" si="1449"/>
        <v>0</v>
      </c>
      <c r="H4904" s="34">
        <f t="shared" ca="1" si="1450"/>
        <v>787.06682952132314</v>
      </c>
      <c r="I4904" s="34">
        <f t="shared" ca="1" si="1451"/>
        <v>4787.0668295213236</v>
      </c>
      <c r="J4904" s="18">
        <f ca="1">SUM(INDIRECT(ADDRESS(ROW(F4904),COLUMN(F4904),4)):INDIRECT(ADDRESS(ROW(F4904)+N$5-1,COLUMN(F4904),4)))</f>
        <v>20500</v>
      </c>
      <c r="K4904" s="18">
        <f t="shared" ca="1" si="1452"/>
        <v>0</v>
      </c>
      <c r="L4904" s="18">
        <f t="shared" ca="1" si="1462"/>
        <v>0</v>
      </c>
      <c r="M4904" s="18">
        <f t="shared" ca="1" si="1446"/>
        <v>0</v>
      </c>
      <c r="N4904" s="34">
        <f t="shared" ca="1" si="1453"/>
        <v>15900.54592904616</v>
      </c>
      <c r="P4904" s="18">
        <f t="shared" ca="1" si="1447"/>
        <v>787.06682952132314</v>
      </c>
      <c r="Q4904" s="47">
        <f ca="1">SUM(L$15:L4904)-SUM(M$15:M4904)</f>
        <v>0</v>
      </c>
      <c r="R4904" s="47" t="str">
        <f t="shared" ca="1" si="1448"/>
        <v>M4907</v>
      </c>
      <c r="S4904" s="40">
        <f t="shared" ca="1" si="1454"/>
        <v>0</v>
      </c>
      <c r="T4904" s="46">
        <f t="shared" ca="1" si="1455"/>
        <v>39</v>
      </c>
      <c r="X4904" s="74">
        <f t="shared" ca="1" si="1456"/>
        <v>0.78706682952132312</v>
      </c>
      <c r="Y4904" s="75">
        <f t="shared" ca="1" si="1457"/>
        <v>0.78706682952132312</v>
      </c>
      <c r="Z4904" s="74">
        <f t="shared" ca="1" si="1458"/>
        <v>2.196942958093631</v>
      </c>
      <c r="AA4904" s="76">
        <f t="shared" ca="1" si="1459"/>
        <v>787.06682952132314</v>
      </c>
      <c r="AB4904" s="76">
        <f t="shared" ca="1" si="1460"/>
        <v>2196.9429580936312</v>
      </c>
    </row>
    <row r="4905" spans="1:28" x14ac:dyDescent="0.25">
      <c r="A4905" s="2">
        <f t="shared" si="1461"/>
        <v>1</v>
      </c>
      <c r="B4905" s="16">
        <f ca="1">VLOOKUP(A4905,PERIODS!$O$4:$P$33,2,FALSE)</f>
        <v>2.4E-2</v>
      </c>
      <c r="C4905" s="15"/>
      <c r="D4905" s="18">
        <v>4891</v>
      </c>
      <c r="E4905" s="34">
        <f t="shared" ca="1" si="1463"/>
        <v>15900.54592904616</v>
      </c>
      <c r="F4905" s="34">
        <f t="shared" ca="1" si="1445"/>
        <v>2400</v>
      </c>
      <c r="G4905" s="69">
        <f t="shared" ca="1" si="1449"/>
        <v>0</v>
      </c>
      <c r="H4905" s="34">
        <f t="shared" ca="1" si="1450"/>
        <v>-837.66088941980081</v>
      </c>
      <c r="I4905" s="34">
        <f t="shared" ca="1" si="1451"/>
        <v>1562.3391105801993</v>
      </c>
      <c r="J4905" s="18">
        <f ca="1">SUM(INDIRECT(ADDRESS(ROW(F4905),COLUMN(F4905),4)):INDIRECT(ADDRESS(ROW(F4905)+N$5-1,COLUMN(F4905),4)))</f>
        <v>19800</v>
      </c>
      <c r="K4905" s="18">
        <f t="shared" ca="1" si="1452"/>
        <v>16350</v>
      </c>
      <c r="L4905" s="18">
        <f t="shared" ca="1" si="1462"/>
        <v>16350</v>
      </c>
      <c r="M4905" s="18">
        <f t="shared" ca="1" si="1446"/>
        <v>0</v>
      </c>
      <c r="N4905" s="34">
        <f t="shared" ca="1" si="1453"/>
        <v>14338.206818465962</v>
      </c>
      <c r="P4905" s="18">
        <f t="shared" ca="1" si="1447"/>
        <v>837.66088941980081</v>
      </c>
      <c r="Q4905" s="47">
        <f ca="1">SUM(L$15:L4905)-SUM(M$15:M4905)</f>
        <v>16350</v>
      </c>
      <c r="R4905" s="47" t="str">
        <f t="shared" ca="1" si="1448"/>
        <v>M4908</v>
      </c>
      <c r="S4905" s="40">
        <f t="shared" ca="1" si="1454"/>
        <v>0</v>
      </c>
      <c r="T4905" s="46">
        <f t="shared" ca="1" si="1455"/>
        <v>0</v>
      </c>
      <c r="X4905" s="74">
        <f t="shared" ca="1" si="1456"/>
        <v>-0.83766088941980077</v>
      </c>
      <c r="Y4905" s="75">
        <f t="shared" ca="1" si="1457"/>
        <v>-0.83766088941980077</v>
      </c>
      <c r="Z4905" s="74">
        <f t="shared" ca="1" si="1458"/>
        <v>0.43272152404216241</v>
      </c>
      <c r="AA4905" s="76">
        <f t="shared" ca="1" si="1459"/>
        <v>-837.66088941980081</v>
      </c>
      <c r="AB4905" s="76">
        <f t="shared" ca="1" si="1460"/>
        <v>432.7215240421624</v>
      </c>
    </row>
    <row r="4906" spans="1:28" x14ac:dyDescent="0.25">
      <c r="A4906" s="2">
        <f t="shared" si="1461"/>
        <v>2</v>
      </c>
      <c r="B4906" s="16">
        <f ca="1">VLOOKUP(A4906,PERIODS!$O$4:$P$33,2,FALSE)</f>
        <v>2.5000000000000001E-2</v>
      </c>
      <c r="C4906" s="15"/>
      <c r="D4906" s="18">
        <v>4892</v>
      </c>
      <c r="E4906" s="34">
        <f t="shared" ca="1" si="1463"/>
        <v>14338.206818465962</v>
      </c>
      <c r="F4906" s="34">
        <f t="shared" ca="1" si="1445"/>
        <v>2500</v>
      </c>
      <c r="G4906" s="69">
        <f t="shared" ca="1" si="1449"/>
        <v>0</v>
      </c>
      <c r="H4906" s="34">
        <f t="shared" ca="1" si="1450"/>
        <v>440.01433802479164</v>
      </c>
      <c r="I4906" s="34">
        <f t="shared" ca="1" si="1451"/>
        <v>2940.0143380247919</v>
      </c>
      <c r="J4906" s="18">
        <f ca="1">SUM(INDIRECT(ADDRESS(ROW(F4906),COLUMN(F4906),4)):INDIRECT(ADDRESS(ROW(F4906)+N$5-1,COLUMN(F4906),4)))</f>
        <v>20700</v>
      </c>
      <c r="K4906" s="18">
        <f t="shared" ca="1" si="1452"/>
        <v>16350</v>
      </c>
      <c r="L4906" s="18">
        <f t="shared" ca="1" si="1462"/>
        <v>0</v>
      </c>
      <c r="M4906" s="18">
        <f t="shared" ca="1" si="1446"/>
        <v>0</v>
      </c>
      <c r="N4906" s="34">
        <f t="shared" ca="1" si="1453"/>
        <v>11398.19248044117</v>
      </c>
      <c r="P4906" s="18">
        <f t="shared" ca="1" si="1447"/>
        <v>440.01433802479164</v>
      </c>
      <c r="Q4906" s="47">
        <f ca="1">SUM(L$15:L4906)-SUM(M$15:M4906)</f>
        <v>16350</v>
      </c>
      <c r="R4906" s="47" t="str">
        <f t="shared" ca="1" si="1448"/>
        <v>M4909</v>
      </c>
      <c r="S4906" s="40">
        <f t="shared" ca="1" si="1454"/>
        <v>0</v>
      </c>
      <c r="T4906" s="46">
        <f t="shared" ca="1" si="1455"/>
        <v>92</v>
      </c>
      <c r="X4906" s="74">
        <f t="shared" ca="1" si="1456"/>
        <v>0.44001433802479162</v>
      </c>
      <c r="Y4906" s="75">
        <f t="shared" ca="1" si="1457"/>
        <v>0.44001433802479162</v>
      </c>
      <c r="Z4906" s="74">
        <f t="shared" ca="1" si="1458"/>
        <v>1.5527294814255319</v>
      </c>
      <c r="AA4906" s="76">
        <f t="shared" ca="1" si="1459"/>
        <v>440.01433802479164</v>
      </c>
      <c r="AB4906" s="76">
        <f t="shared" ca="1" si="1460"/>
        <v>1552.729481425532</v>
      </c>
    </row>
    <row r="4907" spans="1:28" x14ac:dyDescent="0.25">
      <c r="A4907" s="2">
        <f t="shared" si="1461"/>
        <v>3</v>
      </c>
      <c r="B4907" s="16">
        <f ca="1">VLOOKUP(A4907,PERIODS!$O$4:$P$33,2,FALSE)</f>
        <v>2.5000000000000001E-2</v>
      </c>
      <c r="C4907" s="15"/>
      <c r="D4907" s="18">
        <v>4893</v>
      </c>
      <c r="E4907" s="34">
        <f t="shared" ca="1" si="1463"/>
        <v>11398.19248044117</v>
      </c>
      <c r="F4907" s="34">
        <f t="shared" ca="1" si="1445"/>
        <v>2500</v>
      </c>
      <c r="G4907" s="69">
        <f t="shared" ca="1" si="1449"/>
        <v>0</v>
      </c>
      <c r="H4907" s="34">
        <f t="shared" ca="1" si="1450"/>
        <v>796.14721527484051</v>
      </c>
      <c r="I4907" s="34">
        <f t="shared" ca="1" si="1451"/>
        <v>3296.1472152748406</v>
      </c>
      <c r="J4907" s="18">
        <f ca="1">SUM(INDIRECT(ADDRESS(ROW(F4907),COLUMN(F4907),4)):INDIRECT(ADDRESS(ROW(F4907)+N$5-1,COLUMN(F4907),4)))</f>
        <v>21500</v>
      </c>
      <c r="K4907" s="18">
        <f t="shared" ca="1" si="1452"/>
        <v>16350</v>
      </c>
      <c r="L4907" s="18">
        <f t="shared" ca="1" si="1462"/>
        <v>0</v>
      </c>
      <c r="M4907" s="18">
        <f t="shared" ca="1" si="1446"/>
        <v>0</v>
      </c>
      <c r="N4907" s="34">
        <f t="shared" ca="1" si="1453"/>
        <v>8102.045265166329</v>
      </c>
      <c r="P4907" s="18">
        <f t="shared" ca="1" si="1447"/>
        <v>796.14721527484051</v>
      </c>
      <c r="Q4907" s="47">
        <f ca="1">SUM(L$15:L4907)-SUM(M$15:M4907)</f>
        <v>16350</v>
      </c>
      <c r="R4907" s="47" t="str">
        <f t="shared" ca="1" si="1448"/>
        <v>M4910</v>
      </c>
      <c r="S4907" s="40">
        <f t="shared" ca="1" si="1454"/>
        <v>0</v>
      </c>
      <c r="T4907" s="46">
        <f t="shared" ca="1" si="1455"/>
        <v>94</v>
      </c>
      <c r="X4907" s="74">
        <f t="shared" ca="1" si="1456"/>
        <v>0.79614721527484056</v>
      </c>
      <c r="Y4907" s="75">
        <f t="shared" ca="1" si="1457"/>
        <v>0.79614721527484056</v>
      </c>
      <c r="Z4907" s="74">
        <f t="shared" ca="1" si="1458"/>
        <v>2.216982895114342</v>
      </c>
      <c r="AA4907" s="76">
        <f t="shared" ca="1" si="1459"/>
        <v>796.14721527484051</v>
      </c>
      <c r="AB4907" s="76">
        <f t="shared" ca="1" si="1460"/>
        <v>2216.9828951143418</v>
      </c>
    </row>
    <row r="4908" spans="1:28" x14ac:dyDescent="0.25">
      <c r="A4908" s="2">
        <f t="shared" si="1461"/>
        <v>4</v>
      </c>
      <c r="B4908" s="16">
        <f ca="1">VLOOKUP(A4908,PERIODS!$O$4:$P$33,2,FALSE)</f>
        <v>2.5000000000000001E-2</v>
      </c>
      <c r="C4908" s="15"/>
      <c r="D4908" s="18">
        <v>4894</v>
      </c>
      <c r="E4908" s="34">
        <f t="shared" ca="1" si="1463"/>
        <v>8102.045265166329</v>
      </c>
      <c r="F4908" s="34">
        <f t="shared" ca="1" si="1445"/>
        <v>2500</v>
      </c>
      <c r="G4908" s="69">
        <f t="shared" ca="1" si="1449"/>
        <v>0</v>
      </c>
      <c r="H4908" s="34">
        <f t="shared" ca="1" si="1450"/>
        <v>957.50910588460738</v>
      </c>
      <c r="I4908" s="34">
        <f t="shared" ca="1" si="1451"/>
        <v>3457.5091058846074</v>
      </c>
      <c r="J4908" s="18">
        <f ca="1">SUM(INDIRECT(ADDRESS(ROW(F4908),COLUMN(F4908),4)):INDIRECT(ADDRESS(ROW(F4908)+N$5-1,COLUMN(F4908),4)))</f>
        <v>22300</v>
      </c>
      <c r="K4908" s="18">
        <f t="shared" ca="1" si="1452"/>
        <v>0</v>
      </c>
      <c r="L4908" s="18">
        <f t="shared" ca="1" si="1462"/>
        <v>0</v>
      </c>
      <c r="M4908" s="18">
        <f t="shared" ca="1" si="1446"/>
        <v>16350</v>
      </c>
      <c r="N4908" s="34">
        <f t="shared" ca="1" si="1453"/>
        <v>20994.536159281721</v>
      </c>
      <c r="P4908" s="18">
        <f t="shared" ca="1" si="1447"/>
        <v>957.50910588460738</v>
      </c>
      <c r="Q4908" s="47">
        <f ca="1">SUM(L$15:L4908)-SUM(M$15:M4908)</f>
        <v>0</v>
      </c>
      <c r="R4908" s="47" t="str">
        <f t="shared" ca="1" si="1448"/>
        <v>M4911</v>
      </c>
      <c r="S4908" s="40">
        <f t="shared" ca="1" si="1454"/>
        <v>0</v>
      </c>
      <c r="T4908" s="46">
        <f t="shared" ca="1" si="1455"/>
        <v>87</v>
      </c>
      <c r="X4908" s="74">
        <f t="shared" ca="1" si="1456"/>
        <v>0.95750910588460736</v>
      </c>
      <c r="Y4908" s="75">
        <f t="shared" ca="1" si="1457"/>
        <v>0.95750910588460736</v>
      </c>
      <c r="Z4908" s="74">
        <f t="shared" ca="1" si="1458"/>
        <v>2.6051991095284581</v>
      </c>
      <c r="AA4908" s="76">
        <f t="shared" ca="1" si="1459"/>
        <v>957.50910588460738</v>
      </c>
      <c r="AB4908" s="76">
        <f t="shared" ca="1" si="1460"/>
        <v>2605.1991095284579</v>
      </c>
    </row>
    <row r="4909" spans="1:28" x14ac:dyDescent="0.25">
      <c r="A4909" s="2">
        <f t="shared" si="1461"/>
        <v>5</v>
      </c>
      <c r="B4909" s="16">
        <f ca="1">VLOOKUP(A4909,PERIODS!$O$4:$P$33,2,FALSE)</f>
        <v>3.3000000000000002E-2</v>
      </c>
      <c r="C4909" s="15"/>
      <c r="D4909" s="18">
        <v>4895</v>
      </c>
      <c r="E4909" s="34">
        <f t="shared" ca="1" si="1463"/>
        <v>20994.536159281721</v>
      </c>
      <c r="F4909" s="34">
        <f t="shared" ca="1" si="1445"/>
        <v>3300</v>
      </c>
      <c r="G4909" s="69">
        <f t="shared" ca="1" si="1449"/>
        <v>0</v>
      </c>
      <c r="H4909" s="34">
        <f t="shared" ca="1" si="1450"/>
        <v>-2837.6530090886235</v>
      </c>
      <c r="I4909" s="34">
        <f t="shared" ca="1" si="1451"/>
        <v>462.34699091137645</v>
      </c>
      <c r="J4909" s="18">
        <f ca="1">SUM(INDIRECT(ADDRESS(ROW(F4909),COLUMN(F4909),4)):INDIRECT(ADDRESS(ROW(F4909)+N$5-1,COLUMN(F4909),4)))</f>
        <v>23100</v>
      </c>
      <c r="K4909" s="18">
        <f t="shared" ca="1" si="1452"/>
        <v>16350</v>
      </c>
      <c r="L4909" s="18">
        <f t="shared" ca="1" si="1462"/>
        <v>16350</v>
      </c>
      <c r="M4909" s="18">
        <f t="shared" ca="1" si="1446"/>
        <v>0</v>
      </c>
      <c r="N4909" s="34">
        <f t="shared" ca="1" si="1453"/>
        <v>20532.189168370343</v>
      </c>
      <c r="P4909" s="18">
        <f t="shared" ca="1" si="1447"/>
        <v>2837.6530090886235</v>
      </c>
      <c r="Q4909" s="47">
        <f ca="1">SUM(L$15:L4909)-SUM(M$15:M4909)</f>
        <v>16350</v>
      </c>
      <c r="R4909" s="47" t="str">
        <f t="shared" ca="1" si="1448"/>
        <v>M4912</v>
      </c>
      <c r="S4909" s="40">
        <f t="shared" ca="1" si="1454"/>
        <v>0</v>
      </c>
      <c r="T4909" s="46">
        <f t="shared" ca="1" si="1455"/>
        <v>63</v>
      </c>
      <c r="X4909" s="74">
        <f t="shared" ca="1" si="1456"/>
        <v>-2.8376530090886236</v>
      </c>
      <c r="Y4909" s="75">
        <f t="shared" ca="1" si="1457"/>
        <v>-2.8376530090886236</v>
      </c>
      <c r="Z4909" s="74">
        <f t="shared" ca="1" si="1458"/>
        <v>5.8562951512459022E-2</v>
      </c>
      <c r="AA4909" s="76">
        <f t="shared" ca="1" si="1459"/>
        <v>-2837.6530090886235</v>
      </c>
      <c r="AB4909" s="76">
        <f t="shared" ca="1" si="1460"/>
        <v>58.562951512459023</v>
      </c>
    </row>
    <row r="4910" spans="1:28" x14ac:dyDescent="0.25">
      <c r="A4910" s="2">
        <f t="shared" si="1461"/>
        <v>6</v>
      </c>
      <c r="B4910" s="16">
        <f ca="1">VLOOKUP(A4910,PERIODS!$O$4:$P$33,2,FALSE)</f>
        <v>3.3000000000000002E-2</v>
      </c>
      <c r="C4910" s="15"/>
      <c r="D4910" s="18">
        <v>4896</v>
      </c>
      <c r="E4910" s="34">
        <f t="shared" ca="1" si="1463"/>
        <v>20532.189168370343</v>
      </c>
      <c r="F4910" s="34">
        <f t="shared" ca="1" si="1445"/>
        <v>3300</v>
      </c>
      <c r="G4910" s="69">
        <f t="shared" ca="1" si="1449"/>
        <v>0</v>
      </c>
      <c r="H4910" s="34">
        <f t="shared" ca="1" si="1450"/>
        <v>-358.47530861521193</v>
      </c>
      <c r="I4910" s="34">
        <f t="shared" ca="1" si="1451"/>
        <v>2941.5246913847882</v>
      </c>
      <c r="J4910" s="18">
        <f ca="1">SUM(INDIRECT(ADDRESS(ROW(F4910),COLUMN(F4910),4)):INDIRECT(ADDRESS(ROW(F4910)+N$5-1,COLUMN(F4910),4)))</f>
        <v>23100</v>
      </c>
      <c r="K4910" s="18">
        <f t="shared" ca="1" si="1452"/>
        <v>16350</v>
      </c>
      <c r="L4910" s="18">
        <f t="shared" ca="1" si="1462"/>
        <v>0</v>
      </c>
      <c r="M4910" s="18">
        <f t="shared" ca="1" si="1446"/>
        <v>0</v>
      </c>
      <c r="N4910" s="34">
        <f t="shared" ca="1" si="1453"/>
        <v>17590.664476985556</v>
      </c>
      <c r="P4910" s="18">
        <f t="shared" ca="1" si="1447"/>
        <v>358.47530861521193</v>
      </c>
      <c r="Q4910" s="47">
        <f ca="1">SUM(L$15:L4910)-SUM(M$15:M4910)</f>
        <v>16350</v>
      </c>
      <c r="R4910" s="47" t="str">
        <f t="shared" ca="1" si="1448"/>
        <v>M4913</v>
      </c>
      <c r="S4910" s="40">
        <f t="shared" ca="1" si="1454"/>
        <v>0</v>
      </c>
      <c r="T4910" s="46">
        <f t="shared" ca="1" si="1455"/>
        <v>54</v>
      </c>
      <c r="X4910" s="74">
        <f t="shared" ca="1" si="1456"/>
        <v>-0.35847530861521193</v>
      </c>
      <c r="Y4910" s="75">
        <f t="shared" ca="1" si="1457"/>
        <v>-0.35847530861521193</v>
      </c>
      <c r="Z4910" s="74">
        <f t="shared" ca="1" si="1458"/>
        <v>0.69874087850549593</v>
      </c>
      <c r="AA4910" s="76">
        <f t="shared" ca="1" si="1459"/>
        <v>-358.47530861521193</v>
      </c>
      <c r="AB4910" s="76">
        <f t="shared" ca="1" si="1460"/>
        <v>698.74087850549597</v>
      </c>
    </row>
    <row r="4911" spans="1:28" x14ac:dyDescent="0.25">
      <c r="A4911" s="2">
        <f t="shared" si="1461"/>
        <v>7</v>
      </c>
      <c r="B4911" s="16">
        <f ca="1">VLOOKUP(A4911,PERIODS!$O$4:$P$33,2,FALSE)</f>
        <v>3.3000000000000002E-2</v>
      </c>
      <c r="C4911" s="15"/>
      <c r="D4911" s="18">
        <v>4897</v>
      </c>
      <c r="E4911" s="34">
        <f t="shared" ca="1" si="1463"/>
        <v>17590.664476985556</v>
      </c>
      <c r="F4911" s="34">
        <f t="shared" ca="1" si="1445"/>
        <v>3300</v>
      </c>
      <c r="G4911" s="69">
        <f t="shared" ca="1" si="1449"/>
        <v>0</v>
      </c>
      <c r="H4911" s="34">
        <f t="shared" ca="1" si="1450"/>
        <v>-556.32717255267505</v>
      </c>
      <c r="I4911" s="34">
        <f t="shared" ca="1" si="1451"/>
        <v>2743.6728274473248</v>
      </c>
      <c r="J4911" s="18">
        <f ca="1">SUM(INDIRECT(ADDRESS(ROW(F4911),COLUMN(F4911),4)):INDIRECT(ADDRESS(ROW(F4911)+N$5-1,COLUMN(F4911),4)))</f>
        <v>23100</v>
      </c>
      <c r="K4911" s="18">
        <f t="shared" ca="1" si="1452"/>
        <v>16350</v>
      </c>
      <c r="L4911" s="18">
        <f t="shared" ca="1" si="1462"/>
        <v>0</v>
      </c>
      <c r="M4911" s="18">
        <f t="shared" ca="1" si="1446"/>
        <v>0</v>
      </c>
      <c r="N4911" s="34">
        <f t="shared" ca="1" si="1453"/>
        <v>14846.991649538231</v>
      </c>
      <c r="P4911" s="18">
        <f t="shared" ca="1" si="1447"/>
        <v>556.32717255267505</v>
      </c>
      <c r="Q4911" s="47">
        <f ca="1">SUM(L$15:L4911)-SUM(M$15:M4911)</f>
        <v>16350</v>
      </c>
      <c r="R4911" s="47" t="str">
        <f t="shared" ca="1" si="1448"/>
        <v>M4914</v>
      </c>
      <c r="S4911" s="40">
        <f t="shared" ca="1" si="1454"/>
        <v>0</v>
      </c>
      <c r="T4911" s="46">
        <f t="shared" ca="1" si="1455"/>
        <v>38</v>
      </c>
      <c r="X4911" s="74">
        <f t="shared" ca="1" si="1456"/>
        <v>-0.55632717255267505</v>
      </c>
      <c r="Y4911" s="75">
        <f t="shared" ca="1" si="1457"/>
        <v>-0.55632717255267505</v>
      </c>
      <c r="Z4911" s="74">
        <f t="shared" ca="1" si="1458"/>
        <v>0.573310873606238</v>
      </c>
      <c r="AA4911" s="76">
        <f t="shared" ca="1" si="1459"/>
        <v>-556.32717255267505</v>
      </c>
      <c r="AB4911" s="76">
        <f t="shared" ca="1" si="1460"/>
        <v>573.31087360623803</v>
      </c>
    </row>
    <row r="4912" spans="1:28" x14ac:dyDescent="0.25">
      <c r="A4912" s="2">
        <f t="shared" si="1461"/>
        <v>8</v>
      </c>
      <c r="B4912" s="16">
        <f ca="1">VLOOKUP(A4912,PERIODS!$O$4:$P$33,2,FALSE)</f>
        <v>3.3000000000000002E-2</v>
      </c>
      <c r="C4912" s="15"/>
      <c r="D4912" s="18">
        <v>4898</v>
      </c>
      <c r="E4912" s="34">
        <f t="shared" ca="1" si="1463"/>
        <v>14846.991649538231</v>
      </c>
      <c r="F4912" s="34">
        <f t="shared" ca="1" si="1445"/>
        <v>3300</v>
      </c>
      <c r="G4912" s="69">
        <f t="shared" ca="1" si="1449"/>
        <v>0</v>
      </c>
      <c r="H4912" s="34">
        <f t="shared" ca="1" si="1450"/>
        <v>849.76948308546503</v>
      </c>
      <c r="I4912" s="34">
        <f t="shared" ca="1" si="1451"/>
        <v>4149.7694830854653</v>
      </c>
      <c r="J4912" s="18">
        <f ca="1">SUM(INDIRECT(ADDRESS(ROW(F4912),COLUMN(F4912),4)):INDIRECT(ADDRESS(ROW(F4912)+N$5-1,COLUMN(F4912),4)))</f>
        <v>23100</v>
      </c>
      <c r="K4912" s="18">
        <f t="shared" ca="1" si="1452"/>
        <v>0</v>
      </c>
      <c r="L4912" s="18">
        <f t="shared" ca="1" si="1462"/>
        <v>0</v>
      </c>
      <c r="M4912" s="18">
        <f t="shared" ca="1" si="1446"/>
        <v>16350</v>
      </c>
      <c r="N4912" s="34">
        <f t="shared" ca="1" si="1453"/>
        <v>27047.222166452768</v>
      </c>
      <c r="P4912" s="18">
        <f t="shared" ca="1" si="1447"/>
        <v>849.76948308546503</v>
      </c>
      <c r="Q4912" s="47">
        <f ca="1">SUM(L$15:L4912)-SUM(M$15:M4912)</f>
        <v>0</v>
      </c>
      <c r="R4912" s="47" t="str">
        <f t="shared" ca="1" si="1448"/>
        <v>M4915</v>
      </c>
      <c r="S4912" s="40">
        <f t="shared" ca="1" si="1454"/>
        <v>0</v>
      </c>
      <c r="T4912" s="46">
        <f t="shared" ca="1" si="1455"/>
        <v>67</v>
      </c>
      <c r="X4912" s="74">
        <f t="shared" ca="1" si="1456"/>
        <v>0.84976948308546507</v>
      </c>
      <c r="Y4912" s="75">
        <f t="shared" ca="1" si="1457"/>
        <v>0.84976948308546507</v>
      </c>
      <c r="Z4912" s="74">
        <f t="shared" ca="1" si="1458"/>
        <v>2.3391075859099408</v>
      </c>
      <c r="AA4912" s="76">
        <f t="shared" ca="1" si="1459"/>
        <v>849.76948308546503</v>
      </c>
      <c r="AB4912" s="76">
        <f t="shared" ca="1" si="1460"/>
        <v>2339.107585909941</v>
      </c>
    </row>
    <row r="4913" spans="1:28" x14ac:dyDescent="0.25">
      <c r="A4913" s="2">
        <f t="shared" si="1461"/>
        <v>9</v>
      </c>
      <c r="B4913" s="16">
        <f ca="1">VLOOKUP(A4913,PERIODS!$O$4:$P$33,2,FALSE)</f>
        <v>3.3000000000000002E-2</v>
      </c>
      <c r="C4913" s="15"/>
      <c r="D4913" s="18">
        <v>4899</v>
      </c>
      <c r="E4913" s="34">
        <f t="shared" ca="1" si="1463"/>
        <v>27047.222166452768</v>
      </c>
      <c r="F4913" s="34">
        <f t="shared" ca="1" si="1445"/>
        <v>3300</v>
      </c>
      <c r="G4913" s="69">
        <f t="shared" ca="1" si="1449"/>
        <v>0</v>
      </c>
      <c r="H4913" s="34">
        <f t="shared" ca="1" si="1450"/>
        <v>443.47991976848044</v>
      </c>
      <c r="I4913" s="34">
        <f t="shared" ca="1" si="1451"/>
        <v>3743.4799197684806</v>
      </c>
      <c r="J4913" s="18">
        <f ca="1">SUM(INDIRECT(ADDRESS(ROW(F4913),COLUMN(F4913),4)):INDIRECT(ADDRESS(ROW(F4913)+N$5-1,COLUMN(F4913),4)))</f>
        <v>23100</v>
      </c>
      <c r="K4913" s="18">
        <f t="shared" ca="1" si="1452"/>
        <v>0</v>
      </c>
      <c r="L4913" s="18">
        <f t="shared" ca="1" si="1462"/>
        <v>0</v>
      </c>
      <c r="M4913" s="18">
        <f t="shared" ca="1" si="1446"/>
        <v>0</v>
      </c>
      <c r="N4913" s="34">
        <f t="shared" ca="1" si="1453"/>
        <v>23303.742246684287</v>
      </c>
      <c r="P4913" s="18">
        <f t="shared" ca="1" si="1447"/>
        <v>443.47991976848044</v>
      </c>
      <c r="Q4913" s="47">
        <f ca="1">SUM(L$15:L4913)-SUM(M$15:M4913)</f>
        <v>0</v>
      </c>
      <c r="R4913" s="47" t="str">
        <f t="shared" ca="1" si="1448"/>
        <v>M4916</v>
      </c>
      <c r="S4913" s="40">
        <f t="shared" ca="1" si="1454"/>
        <v>0</v>
      </c>
      <c r="T4913" s="46">
        <f t="shared" ca="1" si="1455"/>
        <v>6</v>
      </c>
      <c r="X4913" s="74">
        <f t="shared" ca="1" si="1456"/>
        <v>0.44347991976848045</v>
      </c>
      <c r="Y4913" s="75">
        <f t="shared" ca="1" si="1457"/>
        <v>0.44347991976848045</v>
      </c>
      <c r="Z4913" s="74">
        <f t="shared" ca="1" si="1458"/>
        <v>1.5581199274899309</v>
      </c>
      <c r="AA4913" s="76">
        <f t="shared" ca="1" si="1459"/>
        <v>443.47991976848044</v>
      </c>
      <c r="AB4913" s="76">
        <f t="shared" ca="1" si="1460"/>
        <v>1558.1199274899309</v>
      </c>
    </row>
    <row r="4914" spans="1:28" x14ac:dyDescent="0.25">
      <c r="A4914" s="2">
        <f t="shared" si="1461"/>
        <v>10</v>
      </c>
      <c r="B4914" s="16">
        <f ca="1">VLOOKUP(A4914,PERIODS!$O$4:$P$33,2,FALSE)</f>
        <v>3.3000000000000002E-2</v>
      </c>
      <c r="C4914" s="15"/>
      <c r="D4914" s="18">
        <v>4900</v>
      </c>
      <c r="E4914" s="34">
        <f t="shared" ca="1" si="1463"/>
        <v>23303.742246684287</v>
      </c>
      <c r="F4914" s="34">
        <f t="shared" ca="1" si="1445"/>
        <v>3300</v>
      </c>
      <c r="G4914" s="69">
        <f t="shared" ca="1" si="1449"/>
        <v>0</v>
      </c>
      <c r="H4914" s="34">
        <f t="shared" ca="1" si="1450"/>
        <v>1930.9816009902386</v>
      </c>
      <c r="I4914" s="34">
        <f t="shared" ca="1" si="1451"/>
        <v>5230.9816009902388</v>
      </c>
      <c r="J4914" s="18">
        <f ca="1">SUM(INDIRECT(ADDRESS(ROW(F4914),COLUMN(F4914),4)):INDIRECT(ADDRESS(ROW(F4914)+N$5-1,COLUMN(F4914),4)))</f>
        <v>23100</v>
      </c>
      <c r="K4914" s="18">
        <f t="shared" ca="1" si="1452"/>
        <v>0</v>
      </c>
      <c r="L4914" s="18">
        <f t="shared" ca="1" si="1462"/>
        <v>0</v>
      </c>
      <c r="M4914" s="18">
        <f t="shared" ca="1" si="1446"/>
        <v>0</v>
      </c>
      <c r="N4914" s="34">
        <f t="shared" ca="1" si="1453"/>
        <v>18072.760645694048</v>
      </c>
      <c r="P4914" s="18">
        <f t="shared" ca="1" si="1447"/>
        <v>1930.9816009902386</v>
      </c>
      <c r="Q4914" s="47">
        <f ca="1">SUM(L$15:L4914)-SUM(M$15:M4914)</f>
        <v>0</v>
      </c>
      <c r="R4914" s="47" t="str">
        <f t="shared" ca="1" si="1448"/>
        <v>M4917</v>
      </c>
      <c r="S4914" s="40">
        <f t="shared" ca="1" si="1454"/>
        <v>0</v>
      </c>
      <c r="T4914" s="46">
        <f t="shared" ca="1" si="1455"/>
        <v>9</v>
      </c>
      <c r="X4914" s="74">
        <f t="shared" ca="1" si="1456"/>
        <v>1.9309816009902385</v>
      </c>
      <c r="Y4914" s="75">
        <f t="shared" ca="1" si="1457"/>
        <v>1.9309816009902385</v>
      </c>
      <c r="Z4914" s="74">
        <f t="shared" ca="1" si="1458"/>
        <v>6.89627631190407</v>
      </c>
      <c r="AA4914" s="76">
        <f t="shared" ca="1" si="1459"/>
        <v>1930.9816009902386</v>
      </c>
      <c r="AB4914" s="76">
        <f t="shared" ca="1" si="1460"/>
        <v>6896.2763119040701</v>
      </c>
    </row>
    <row r="4915" spans="1:28" x14ac:dyDescent="0.25">
      <c r="A4915" s="2">
        <f t="shared" si="1461"/>
        <v>11</v>
      </c>
      <c r="B4915" s="16">
        <f ca="1">VLOOKUP(A4915,PERIODS!$O$4:$P$33,2,FALSE)</f>
        <v>3.3000000000000002E-2</v>
      </c>
      <c r="C4915" s="15"/>
      <c r="D4915" s="18">
        <v>4901</v>
      </c>
      <c r="E4915" s="34">
        <f t="shared" ca="1" si="1463"/>
        <v>18072.760645694048</v>
      </c>
      <c r="F4915" s="34">
        <f t="shared" ca="1" si="1445"/>
        <v>3300</v>
      </c>
      <c r="G4915" s="69">
        <f t="shared" ca="1" si="1449"/>
        <v>0</v>
      </c>
      <c r="H4915" s="34">
        <f t="shared" ca="1" si="1450"/>
        <v>454.3615915021374</v>
      </c>
      <c r="I4915" s="34">
        <f t="shared" ca="1" si="1451"/>
        <v>3754.3615915021373</v>
      </c>
      <c r="J4915" s="18">
        <f ca="1">SUM(INDIRECT(ADDRESS(ROW(F4915),COLUMN(F4915),4)):INDIRECT(ADDRESS(ROW(F4915)+N$5-1,COLUMN(F4915),4)))</f>
        <v>23300</v>
      </c>
      <c r="K4915" s="18">
        <f t="shared" ca="1" si="1452"/>
        <v>16350</v>
      </c>
      <c r="L4915" s="18">
        <f t="shared" ca="1" si="1462"/>
        <v>16350</v>
      </c>
      <c r="M4915" s="18">
        <f t="shared" ca="1" si="1446"/>
        <v>0</v>
      </c>
      <c r="N4915" s="34">
        <f t="shared" ca="1" si="1453"/>
        <v>14318.399054191912</v>
      </c>
      <c r="P4915" s="18">
        <f t="shared" ca="1" si="1447"/>
        <v>454.3615915021374</v>
      </c>
      <c r="Q4915" s="47">
        <f ca="1">SUM(L$15:L4915)-SUM(M$15:M4915)</f>
        <v>16350</v>
      </c>
      <c r="R4915" s="47" t="str">
        <f t="shared" ca="1" si="1448"/>
        <v>M4918</v>
      </c>
      <c r="S4915" s="40">
        <f t="shared" ca="1" si="1454"/>
        <v>0</v>
      </c>
      <c r="T4915" s="46">
        <f t="shared" ca="1" si="1455"/>
        <v>60</v>
      </c>
      <c r="X4915" s="74">
        <f t="shared" ca="1" si="1456"/>
        <v>0.4543615915021374</v>
      </c>
      <c r="Y4915" s="75">
        <f t="shared" ca="1" si="1457"/>
        <v>0.4543615915021374</v>
      </c>
      <c r="Z4915" s="74">
        <f t="shared" ca="1" si="1458"/>
        <v>1.5751674616806923</v>
      </c>
      <c r="AA4915" s="76">
        <f t="shared" ca="1" si="1459"/>
        <v>454.3615915021374</v>
      </c>
      <c r="AB4915" s="76">
        <f t="shared" ca="1" si="1460"/>
        <v>1575.1674616806922</v>
      </c>
    </row>
    <row r="4916" spans="1:28" x14ac:dyDescent="0.25">
      <c r="A4916" s="2">
        <f t="shared" si="1461"/>
        <v>12</v>
      </c>
      <c r="B4916" s="16">
        <f ca="1">VLOOKUP(A4916,PERIODS!$O$4:$P$33,2,FALSE)</f>
        <v>3.3000000000000002E-2</v>
      </c>
      <c r="C4916" s="15"/>
      <c r="D4916" s="18">
        <v>4902</v>
      </c>
      <c r="E4916" s="34">
        <f t="shared" ca="1" si="1463"/>
        <v>14318.399054191912</v>
      </c>
      <c r="F4916" s="34">
        <f t="shared" ca="1" si="1445"/>
        <v>3300</v>
      </c>
      <c r="G4916" s="69">
        <f t="shared" ca="1" si="1449"/>
        <v>0</v>
      </c>
      <c r="H4916" s="34">
        <f t="shared" ca="1" si="1450"/>
        <v>541.65528115379118</v>
      </c>
      <c r="I4916" s="34">
        <f t="shared" ca="1" si="1451"/>
        <v>3841.6552811537913</v>
      </c>
      <c r="J4916" s="18">
        <f ca="1">SUM(INDIRECT(ADDRESS(ROW(F4916),COLUMN(F4916),4)):INDIRECT(ADDRESS(ROW(F4916)+N$5-1,COLUMN(F4916),4)))</f>
        <v>23500</v>
      </c>
      <c r="K4916" s="18">
        <f t="shared" ca="1" si="1452"/>
        <v>16350</v>
      </c>
      <c r="L4916" s="18">
        <f t="shared" ca="1" si="1462"/>
        <v>0</v>
      </c>
      <c r="M4916" s="18">
        <f t="shared" ca="1" si="1446"/>
        <v>0</v>
      </c>
      <c r="N4916" s="34">
        <f t="shared" ca="1" si="1453"/>
        <v>10476.743773038121</v>
      </c>
      <c r="P4916" s="18">
        <f t="shared" ca="1" si="1447"/>
        <v>541.65528115379118</v>
      </c>
      <c r="Q4916" s="47">
        <f ca="1">SUM(L$15:L4916)-SUM(M$15:M4916)</f>
        <v>16350</v>
      </c>
      <c r="R4916" s="47" t="str">
        <f t="shared" ca="1" si="1448"/>
        <v>M4919</v>
      </c>
      <c r="S4916" s="40">
        <f t="shared" ca="1" si="1454"/>
        <v>0</v>
      </c>
      <c r="T4916" s="46">
        <f t="shared" ca="1" si="1455"/>
        <v>61</v>
      </c>
      <c r="X4916" s="74">
        <f t="shared" ca="1" si="1456"/>
        <v>0.54165528115379113</v>
      </c>
      <c r="Y4916" s="75">
        <f t="shared" ca="1" si="1457"/>
        <v>0.54165528115379113</v>
      </c>
      <c r="Z4916" s="74">
        <f t="shared" ca="1" si="1458"/>
        <v>1.7188496881926649</v>
      </c>
      <c r="AA4916" s="76">
        <f t="shared" ca="1" si="1459"/>
        <v>541.65528115379118</v>
      </c>
      <c r="AB4916" s="76">
        <f t="shared" ca="1" si="1460"/>
        <v>1718.8496881926649</v>
      </c>
    </row>
    <row r="4917" spans="1:28" x14ac:dyDescent="0.25">
      <c r="A4917" s="2">
        <f t="shared" si="1461"/>
        <v>13</v>
      </c>
      <c r="B4917" s="16">
        <f ca="1">VLOOKUP(A4917,PERIODS!$O$4:$P$33,2,FALSE)</f>
        <v>3.3000000000000002E-2</v>
      </c>
      <c r="C4917" s="15"/>
      <c r="D4917" s="18">
        <v>4903</v>
      </c>
      <c r="E4917" s="34">
        <f t="shared" ca="1" si="1463"/>
        <v>10476.743773038121</v>
      </c>
      <c r="F4917" s="34">
        <f t="shared" ca="1" si="1445"/>
        <v>3300</v>
      </c>
      <c r="G4917" s="69">
        <f t="shared" ca="1" si="1449"/>
        <v>0</v>
      </c>
      <c r="H4917" s="34">
        <f t="shared" ca="1" si="1450"/>
        <v>1281.9437692518154</v>
      </c>
      <c r="I4917" s="34">
        <f t="shared" ca="1" si="1451"/>
        <v>4581.943769251815</v>
      </c>
      <c r="J4917" s="18">
        <f ca="1">SUM(INDIRECT(ADDRESS(ROW(F4917),COLUMN(F4917),4)):INDIRECT(ADDRESS(ROW(F4917)+N$5-1,COLUMN(F4917),4)))</f>
        <v>23700</v>
      </c>
      <c r="K4917" s="18">
        <f t="shared" ca="1" si="1452"/>
        <v>16350</v>
      </c>
      <c r="L4917" s="18">
        <f t="shared" ca="1" si="1462"/>
        <v>0</v>
      </c>
      <c r="M4917" s="18">
        <f t="shared" ca="1" si="1446"/>
        <v>0</v>
      </c>
      <c r="N4917" s="34">
        <f t="shared" ca="1" si="1453"/>
        <v>5894.8000037863058</v>
      </c>
      <c r="P4917" s="18">
        <f t="shared" ca="1" si="1447"/>
        <v>1281.9437692518154</v>
      </c>
      <c r="Q4917" s="47">
        <f ca="1">SUM(L$15:L4917)-SUM(M$15:M4917)</f>
        <v>16350</v>
      </c>
      <c r="R4917" s="47" t="str">
        <f t="shared" ca="1" si="1448"/>
        <v>M4920</v>
      </c>
      <c r="S4917" s="40">
        <f t="shared" ca="1" si="1454"/>
        <v>0</v>
      </c>
      <c r="T4917" s="46">
        <f t="shared" ca="1" si="1455"/>
        <v>76</v>
      </c>
      <c r="X4917" s="74">
        <f t="shared" ca="1" si="1456"/>
        <v>1.2819437692518154</v>
      </c>
      <c r="Y4917" s="75">
        <f t="shared" ca="1" si="1457"/>
        <v>1.2819437692518154</v>
      </c>
      <c r="Z4917" s="74">
        <f t="shared" ca="1" si="1458"/>
        <v>3.6036375621642107</v>
      </c>
      <c r="AA4917" s="76">
        <f t="shared" ca="1" si="1459"/>
        <v>1281.9437692518154</v>
      </c>
      <c r="AB4917" s="76">
        <f t="shared" ca="1" si="1460"/>
        <v>3603.6375621642105</v>
      </c>
    </row>
    <row r="4918" spans="1:28" x14ac:dyDescent="0.25">
      <c r="A4918" s="2">
        <f t="shared" si="1461"/>
        <v>14</v>
      </c>
      <c r="B4918" s="16">
        <f ca="1">VLOOKUP(A4918,PERIODS!$O$4:$P$33,2,FALSE)</f>
        <v>3.3000000000000002E-2</v>
      </c>
      <c r="C4918" s="15"/>
      <c r="D4918" s="18">
        <v>4904</v>
      </c>
      <c r="E4918" s="34">
        <f t="shared" ca="1" si="1463"/>
        <v>5894.8000037863058</v>
      </c>
      <c r="F4918" s="34">
        <f t="shared" ca="1" si="1445"/>
        <v>3300</v>
      </c>
      <c r="G4918" s="69">
        <f t="shared" ca="1" si="1449"/>
        <v>0</v>
      </c>
      <c r="H4918" s="34">
        <f t="shared" ca="1" si="1450"/>
        <v>-1655.7928306507379</v>
      </c>
      <c r="I4918" s="34">
        <f t="shared" ca="1" si="1451"/>
        <v>1644.2071693492621</v>
      </c>
      <c r="J4918" s="18">
        <f ca="1">SUM(INDIRECT(ADDRESS(ROW(F4918),COLUMN(F4918),4)):INDIRECT(ADDRESS(ROW(F4918)+N$5-1,COLUMN(F4918),4)))</f>
        <v>23900</v>
      </c>
      <c r="K4918" s="18">
        <f t="shared" ca="1" si="1452"/>
        <v>16350</v>
      </c>
      <c r="L4918" s="18">
        <f t="shared" ca="1" si="1462"/>
        <v>16350</v>
      </c>
      <c r="M4918" s="18">
        <f t="shared" ca="1" si="1446"/>
        <v>16350</v>
      </c>
      <c r="N4918" s="34">
        <f t="shared" ca="1" si="1453"/>
        <v>20600.592834437044</v>
      </c>
      <c r="P4918" s="18">
        <f t="shared" ca="1" si="1447"/>
        <v>1655.7928306507379</v>
      </c>
      <c r="Q4918" s="47">
        <f ca="1">SUM(L$15:L4918)-SUM(M$15:M4918)</f>
        <v>16350</v>
      </c>
      <c r="R4918" s="47" t="str">
        <f t="shared" ca="1" si="1448"/>
        <v>M4921</v>
      </c>
      <c r="S4918" s="40">
        <f t="shared" ca="1" si="1454"/>
        <v>0</v>
      </c>
      <c r="T4918" s="46">
        <f t="shared" ca="1" si="1455"/>
        <v>58</v>
      </c>
      <c r="X4918" s="74">
        <f t="shared" ca="1" si="1456"/>
        <v>-1.6557928306507379</v>
      </c>
      <c r="Y4918" s="75">
        <f t="shared" ca="1" si="1457"/>
        <v>-1.6557928306507379</v>
      </c>
      <c r="Z4918" s="74">
        <f t="shared" ca="1" si="1458"/>
        <v>0.19094061210908425</v>
      </c>
      <c r="AA4918" s="76">
        <f t="shared" ca="1" si="1459"/>
        <v>-1655.7928306507379</v>
      </c>
      <c r="AB4918" s="76">
        <f t="shared" ca="1" si="1460"/>
        <v>190.94061210908424</v>
      </c>
    </row>
    <row r="4919" spans="1:28" x14ac:dyDescent="0.25">
      <c r="A4919" s="2">
        <f t="shared" si="1461"/>
        <v>15</v>
      </c>
      <c r="B4919" s="16">
        <f ca="1">VLOOKUP(A4919,PERIODS!$O$4:$P$33,2,FALSE)</f>
        <v>3.3000000000000002E-2</v>
      </c>
      <c r="C4919" s="15"/>
      <c r="D4919" s="18">
        <v>4905</v>
      </c>
      <c r="E4919" s="34">
        <f t="shared" ca="1" si="1463"/>
        <v>20600.592834437044</v>
      </c>
      <c r="F4919" s="34">
        <f t="shared" ca="1" si="1445"/>
        <v>3300</v>
      </c>
      <c r="G4919" s="69">
        <f t="shared" ca="1" si="1449"/>
        <v>0</v>
      </c>
      <c r="H4919" s="34">
        <f t="shared" ca="1" si="1450"/>
        <v>1126.1584617830511</v>
      </c>
      <c r="I4919" s="34">
        <f t="shared" ca="1" si="1451"/>
        <v>4426.1584617830513</v>
      </c>
      <c r="J4919" s="18">
        <f ca="1">SUM(INDIRECT(ADDRESS(ROW(F4919),COLUMN(F4919),4)):INDIRECT(ADDRESS(ROW(F4919)+N$5-1,COLUMN(F4919),4)))</f>
        <v>24100</v>
      </c>
      <c r="K4919" s="18">
        <f t="shared" ca="1" si="1452"/>
        <v>16350</v>
      </c>
      <c r="L4919" s="18">
        <f t="shared" ca="1" si="1462"/>
        <v>0</v>
      </c>
      <c r="M4919" s="18">
        <f t="shared" ca="1" si="1446"/>
        <v>0</v>
      </c>
      <c r="N4919" s="34">
        <f t="shared" ca="1" si="1453"/>
        <v>16174.434372653992</v>
      </c>
      <c r="P4919" s="18">
        <f t="shared" ca="1" si="1447"/>
        <v>1126.1584617830511</v>
      </c>
      <c r="Q4919" s="47">
        <f ca="1">SUM(L$15:L4919)-SUM(M$15:M4919)</f>
        <v>16350</v>
      </c>
      <c r="R4919" s="47" t="str">
        <f t="shared" ca="1" si="1448"/>
        <v>M4922</v>
      </c>
      <c r="S4919" s="40">
        <f t="shared" ca="1" si="1454"/>
        <v>0</v>
      </c>
      <c r="T4919" s="46">
        <f t="shared" ca="1" si="1455"/>
        <v>66</v>
      </c>
      <c r="X4919" s="74">
        <f t="shared" ca="1" si="1456"/>
        <v>1.1261584617830511</v>
      </c>
      <c r="Y4919" s="75">
        <f t="shared" ca="1" si="1457"/>
        <v>1.1261584617830511</v>
      </c>
      <c r="Z4919" s="74">
        <f t="shared" ca="1" si="1458"/>
        <v>3.0837872300967883</v>
      </c>
      <c r="AA4919" s="76">
        <f t="shared" ca="1" si="1459"/>
        <v>1126.1584617830511</v>
      </c>
      <c r="AB4919" s="76">
        <f t="shared" ca="1" si="1460"/>
        <v>3083.7872300967883</v>
      </c>
    </row>
    <row r="4920" spans="1:28" x14ac:dyDescent="0.25">
      <c r="A4920" s="2">
        <f t="shared" si="1461"/>
        <v>16</v>
      </c>
      <c r="B4920" s="16">
        <f ca="1">VLOOKUP(A4920,PERIODS!$O$4:$P$33,2,FALSE)</f>
        <v>3.3000000000000002E-2</v>
      </c>
      <c r="C4920" s="15"/>
      <c r="D4920" s="18">
        <v>4906</v>
      </c>
      <c r="E4920" s="34">
        <f t="shared" ca="1" si="1463"/>
        <v>16174.434372653992</v>
      </c>
      <c r="F4920" s="34">
        <f t="shared" ca="1" si="1445"/>
        <v>3300</v>
      </c>
      <c r="G4920" s="69">
        <f t="shared" ca="1" si="1449"/>
        <v>0</v>
      </c>
      <c r="H4920" s="34">
        <f t="shared" ca="1" si="1450"/>
        <v>-560.19316577403447</v>
      </c>
      <c r="I4920" s="34">
        <f t="shared" ca="1" si="1451"/>
        <v>2739.8068342259658</v>
      </c>
      <c r="J4920" s="18">
        <f ca="1">SUM(INDIRECT(ADDRESS(ROW(F4920),COLUMN(F4920),4)):INDIRECT(ADDRESS(ROW(F4920)+N$5-1,COLUMN(F4920),4)))</f>
        <v>24300</v>
      </c>
      <c r="K4920" s="18">
        <f t="shared" ca="1" si="1452"/>
        <v>16350</v>
      </c>
      <c r="L4920" s="18">
        <f t="shared" ca="1" si="1462"/>
        <v>0</v>
      </c>
      <c r="M4920" s="18">
        <f t="shared" ca="1" si="1446"/>
        <v>0</v>
      </c>
      <c r="N4920" s="34">
        <f t="shared" ca="1" si="1453"/>
        <v>13434.627538428027</v>
      </c>
      <c r="P4920" s="18">
        <f t="shared" ca="1" si="1447"/>
        <v>560.19316577403447</v>
      </c>
      <c r="Q4920" s="47">
        <f ca="1">SUM(L$15:L4920)-SUM(M$15:M4920)</f>
        <v>16350</v>
      </c>
      <c r="R4920" s="47" t="str">
        <f t="shared" ca="1" si="1448"/>
        <v>M4923</v>
      </c>
      <c r="S4920" s="40">
        <f t="shared" ca="1" si="1454"/>
        <v>0</v>
      </c>
      <c r="T4920" s="46">
        <f t="shared" ca="1" si="1455"/>
        <v>39</v>
      </c>
      <c r="X4920" s="74">
        <f t="shared" ca="1" si="1456"/>
        <v>-0.56019316577403444</v>
      </c>
      <c r="Y4920" s="75">
        <f t="shared" ca="1" si="1457"/>
        <v>-0.56019316577403444</v>
      </c>
      <c r="Z4920" s="74">
        <f t="shared" ca="1" si="1458"/>
        <v>0.57109873646394149</v>
      </c>
      <c r="AA4920" s="76">
        <f t="shared" ca="1" si="1459"/>
        <v>-560.19316577403447</v>
      </c>
      <c r="AB4920" s="76">
        <f t="shared" ca="1" si="1460"/>
        <v>571.09873646394146</v>
      </c>
    </row>
    <row r="4921" spans="1:28" x14ac:dyDescent="0.25">
      <c r="A4921" s="2">
        <f t="shared" si="1461"/>
        <v>17</v>
      </c>
      <c r="B4921" s="16">
        <f ca="1">VLOOKUP(A4921,PERIODS!$O$4:$P$33,2,FALSE)</f>
        <v>3.5000000000000003E-2</v>
      </c>
      <c r="C4921" s="15"/>
      <c r="D4921" s="18">
        <v>4907</v>
      </c>
      <c r="E4921" s="34">
        <f t="shared" ca="1" si="1463"/>
        <v>13434.627538428027</v>
      </c>
      <c r="F4921" s="34">
        <f t="shared" ca="1" si="1445"/>
        <v>3500.0000000000005</v>
      </c>
      <c r="G4921" s="69">
        <f t="shared" ca="1" si="1449"/>
        <v>0</v>
      </c>
      <c r="H4921" s="34">
        <f t="shared" ca="1" si="1450"/>
        <v>1151.5858796103851</v>
      </c>
      <c r="I4921" s="34">
        <f t="shared" ca="1" si="1451"/>
        <v>4651.5858796103857</v>
      </c>
      <c r="J4921" s="18">
        <f ca="1">SUM(INDIRECT(ADDRESS(ROW(F4921),COLUMN(F4921),4)):INDIRECT(ADDRESS(ROW(F4921)+N$5-1,COLUMN(F4921),4)))</f>
        <v>24500.000000000004</v>
      </c>
      <c r="K4921" s="18">
        <f t="shared" ca="1" si="1452"/>
        <v>0</v>
      </c>
      <c r="L4921" s="18">
        <f t="shared" ca="1" si="1462"/>
        <v>0</v>
      </c>
      <c r="M4921" s="18">
        <f t="shared" ca="1" si="1446"/>
        <v>16350</v>
      </c>
      <c r="N4921" s="34">
        <f t="shared" ca="1" si="1453"/>
        <v>25133.041658817641</v>
      </c>
      <c r="P4921" s="18">
        <f t="shared" ca="1" si="1447"/>
        <v>1151.5858796103851</v>
      </c>
      <c r="Q4921" s="47">
        <f ca="1">SUM(L$15:L4921)-SUM(M$15:M4921)</f>
        <v>0</v>
      </c>
      <c r="R4921" s="47" t="str">
        <f t="shared" ca="1" si="1448"/>
        <v>M4924</v>
      </c>
      <c r="S4921" s="40">
        <f t="shared" ca="1" si="1454"/>
        <v>0</v>
      </c>
      <c r="T4921" s="46">
        <f t="shared" ca="1" si="1455"/>
        <v>63</v>
      </c>
      <c r="X4921" s="74">
        <f t="shared" ca="1" si="1456"/>
        <v>1.1515858796103851</v>
      </c>
      <c r="Y4921" s="75">
        <f t="shared" ca="1" si="1457"/>
        <v>1.1515858796103851</v>
      </c>
      <c r="Z4921" s="74">
        <f t="shared" ca="1" si="1458"/>
        <v>3.1632053969810641</v>
      </c>
      <c r="AA4921" s="76">
        <f t="shared" ca="1" si="1459"/>
        <v>1151.5858796103851</v>
      </c>
      <c r="AB4921" s="76">
        <f t="shared" ca="1" si="1460"/>
        <v>3163.205396981064</v>
      </c>
    </row>
    <row r="4922" spans="1:28" x14ac:dyDescent="0.25">
      <c r="A4922" s="2">
        <f t="shared" si="1461"/>
        <v>18</v>
      </c>
      <c r="B4922" s="16">
        <f ca="1">VLOOKUP(A4922,PERIODS!$O$4:$P$33,2,FALSE)</f>
        <v>3.5000000000000003E-2</v>
      </c>
      <c r="C4922" s="15"/>
      <c r="D4922" s="18">
        <v>4908</v>
      </c>
      <c r="E4922" s="34">
        <f t="shared" ca="1" si="1463"/>
        <v>25133.041658817641</v>
      </c>
      <c r="F4922" s="34">
        <f t="shared" ca="1" si="1445"/>
        <v>3500.0000000000005</v>
      </c>
      <c r="G4922" s="69">
        <f t="shared" ca="1" si="1449"/>
        <v>0</v>
      </c>
      <c r="H4922" s="34">
        <f t="shared" ca="1" si="1450"/>
        <v>-516.99272067292065</v>
      </c>
      <c r="I4922" s="34">
        <f t="shared" ca="1" si="1451"/>
        <v>2983.0072793270797</v>
      </c>
      <c r="J4922" s="18">
        <f ca="1">SUM(INDIRECT(ADDRESS(ROW(F4922),COLUMN(F4922),4)):INDIRECT(ADDRESS(ROW(F4922)+N$5-1,COLUMN(F4922),4)))</f>
        <v>24500.000000000004</v>
      </c>
      <c r="K4922" s="18">
        <f t="shared" ca="1" si="1452"/>
        <v>0</v>
      </c>
      <c r="L4922" s="18">
        <f t="shared" ca="1" si="1462"/>
        <v>0</v>
      </c>
      <c r="M4922" s="18">
        <f t="shared" ca="1" si="1446"/>
        <v>0</v>
      </c>
      <c r="N4922" s="34">
        <f t="shared" ca="1" si="1453"/>
        <v>22150.03437949056</v>
      </c>
      <c r="P4922" s="18">
        <f t="shared" ca="1" si="1447"/>
        <v>516.99272067292065</v>
      </c>
      <c r="Q4922" s="47">
        <f ca="1">SUM(L$15:L4922)-SUM(M$15:M4922)</f>
        <v>0</v>
      </c>
      <c r="R4922" s="47" t="str">
        <f t="shared" ca="1" si="1448"/>
        <v>M4925</v>
      </c>
      <c r="S4922" s="40">
        <f t="shared" ca="1" si="1454"/>
        <v>0</v>
      </c>
      <c r="T4922" s="46">
        <f t="shared" ca="1" si="1455"/>
        <v>51</v>
      </c>
      <c r="X4922" s="74">
        <f t="shared" ca="1" si="1456"/>
        <v>-0.51699272067292068</v>
      </c>
      <c r="Y4922" s="75">
        <f t="shared" ca="1" si="1457"/>
        <v>-0.51699272067292068</v>
      </c>
      <c r="Z4922" s="74">
        <f t="shared" ca="1" si="1458"/>
        <v>0.5963111283618665</v>
      </c>
      <c r="AA4922" s="76">
        <f t="shared" ca="1" si="1459"/>
        <v>-516.99272067292065</v>
      </c>
      <c r="AB4922" s="76">
        <f t="shared" ca="1" si="1460"/>
        <v>596.31112836186651</v>
      </c>
    </row>
    <row r="4923" spans="1:28" x14ac:dyDescent="0.25">
      <c r="A4923" s="2">
        <f t="shared" si="1461"/>
        <v>19</v>
      </c>
      <c r="B4923" s="16">
        <f ca="1">VLOOKUP(A4923,PERIODS!$O$4:$P$33,2,FALSE)</f>
        <v>3.5000000000000003E-2</v>
      </c>
      <c r="C4923" s="15"/>
      <c r="D4923" s="18">
        <v>4909</v>
      </c>
      <c r="E4923" s="34">
        <f t="shared" ca="1" si="1463"/>
        <v>22150.03437949056</v>
      </c>
      <c r="F4923" s="34">
        <f t="shared" ca="1" si="1445"/>
        <v>3500.0000000000005</v>
      </c>
      <c r="G4923" s="69">
        <f t="shared" ca="1" si="1449"/>
        <v>0</v>
      </c>
      <c r="H4923" s="34">
        <f t="shared" ca="1" si="1450"/>
        <v>-430.32321480350794</v>
      </c>
      <c r="I4923" s="34">
        <f t="shared" ca="1" si="1451"/>
        <v>3069.6767851964923</v>
      </c>
      <c r="J4923" s="18">
        <f ca="1">SUM(INDIRECT(ADDRESS(ROW(F4923),COLUMN(F4923),4)):INDIRECT(ADDRESS(ROW(F4923)+N$5-1,COLUMN(F4923),4)))</f>
        <v>24500.000000000004</v>
      </c>
      <c r="K4923" s="18">
        <f t="shared" ca="1" si="1452"/>
        <v>16350</v>
      </c>
      <c r="L4923" s="18">
        <f t="shared" ca="1" si="1462"/>
        <v>16350</v>
      </c>
      <c r="M4923" s="18">
        <f t="shared" ca="1" si="1446"/>
        <v>0</v>
      </c>
      <c r="N4923" s="34">
        <f t="shared" ca="1" si="1453"/>
        <v>19080.357594294066</v>
      </c>
      <c r="P4923" s="18">
        <f t="shared" ca="1" si="1447"/>
        <v>430.32321480350794</v>
      </c>
      <c r="Q4923" s="47">
        <f ca="1">SUM(L$15:L4923)-SUM(M$15:M4923)</f>
        <v>16350</v>
      </c>
      <c r="R4923" s="47" t="str">
        <f t="shared" ca="1" si="1448"/>
        <v>M4926</v>
      </c>
      <c r="S4923" s="40">
        <f t="shared" ca="1" si="1454"/>
        <v>0</v>
      </c>
      <c r="T4923" s="46">
        <f t="shared" ca="1" si="1455"/>
        <v>20</v>
      </c>
      <c r="X4923" s="74">
        <f t="shared" ca="1" si="1456"/>
        <v>-0.43032321480350794</v>
      </c>
      <c r="Y4923" s="75">
        <f t="shared" ca="1" si="1457"/>
        <v>-0.43032321480350794</v>
      </c>
      <c r="Z4923" s="74">
        <f t="shared" ca="1" si="1458"/>
        <v>0.65029887452905488</v>
      </c>
      <c r="AA4923" s="76">
        <f t="shared" ca="1" si="1459"/>
        <v>-430.32321480350794</v>
      </c>
      <c r="AB4923" s="76">
        <f t="shared" ca="1" si="1460"/>
        <v>650.29887452905484</v>
      </c>
    </row>
    <row r="4924" spans="1:28" x14ac:dyDescent="0.25">
      <c r="A4924" s="2">
        <f t="shared" si="1461"/>
        <v>20</v>
      </c>
      <c r="B4924" s="16">
        <f ca="1">VLOOKUP(A4924,PERIODS!$O$4:$P$33,2,FALSE)</f>
        <v>3.5000000000000003E-2</v>
      </c>
      <c r="C4924" s="15"/>
      <c r="D4924" s="18">
        <v>4910</v>
      </c>
      <c r="E4924" s="34">
        <f t="shared" ca="1" si="1463"/>
        <v>19080.357594294066</v>
      </c>
      <c r="F4924" s="34">
        <f t="shared" ca="1" si="1445"/>
        <v>3500.0000000000005</v>
      </c>
      <c r="G4924" s="69">
        <f t="shared" ca="1" si="1449"/>
        <v>0</v>
      </c>
      <c r="H4924" s="34">
        <f t="shared" ca="1" si="1450"/>
        <v>700.77059790319288</v>
      </c>
      <c r="I4924" s="34">
        <f t="shared" ca="1" si="1451"/>
        <v>4200.7705979031934</v>
      </c>
      <c r="J4924" s="18">
        <f ca="1">SUM(INDIRECT(ADDRESS(ROW(F4924),COLUMN(F4924),4)):INDIRECT(ADDRESS(ROW(F4924)+N$5-1,COLUMN(F4924),4)))</f>
        <v>24500.000000000004</v>
      </c>
      <c r="K4924" s="18">
        <f t="shared" ca="1" si="1452"/>
        <v>16350</v>
      </c>
      <c r="L4924" s="18">
        <f t="shared" ca="1" si="1462"/>
        <v>0</v>
      </c>
      <c r="M4924" s="18">
        <f t="shared" ca="1" si="1446"/>
        <v>0</v>
      </c>
      <c r="N4924" s="34">
        <f t="shared" ca="1" si="1453"/>
        <v>14879.586996390874</v>
      </c>
      <c r="P4924" s="18">
        <f t="shared" ca="1" si="1447"/>
        <v>700.77059790319288</v>
      </c>
      <c r="Q4924" s="47">
        <f ca="1">SUM(L$15:L4924)-SUM(M$15:M4924)</f>
        <v>16350</v>
      </c>
      <c r="R4924" s="47" t="str">
        <f t="shared" ca="1" si="1448"/>
        <v>M4927</v>
      </c>
      <c r="S4924" s="40">
        <f t="shared" ca="1" si="1454"/>
        <v>0</v>
      </c>
      <c r="T4924" s="46">
        <f t="shared" ca="1" si="1455"/>
        <v>40</v>
      </c>
      <c r="X4924" s="74">
        <f t="shared" ca="1" si="1456"/>
        <v>0.70077059790319285</v>
      </c>
      <c r="Y4924" s="75">
        <f t="shared" ca="1" si="1457"/>
        <v>0.70077059790319285</v>
      </c>
      <c r="Z4924" s="74">
        <f t="shared" ca="1" si="1458"/>
        <v>2.0153050991424655</v>
      </c>
      <c r="AA4924" s="76">
        <f t="shared" ca="1" si="1459"/>
        <v>700.77059790319288</v>
      </c>
      <c r="AB4924" s="76">
        <f t="shared" ca="1" si="1460"/>
        <v>2015.3050991424655</v>
      </c>
    </row>
    <row r="4925" spans="1:28" x14ac:dyDescent="0.25">
      <c r="A4925" s="2">
        <f t="shared" si="1461"/>
        <v>21</v>
      </c>
      <c r="B4925" s="16">
        <f ca="1">VLOOKUP(A4925,PERIODS!$O$4:$P$33,2,FALSE)</f>
        <v>3.5000000000000003E-2</v>
      </c>
      <c r="C4925" s="15"/>
      <c r="D4925" s="18">
        <v>4911</v>
      </c>
      <c r="E4925" s="34">
        <f t="shared" ca="1" si="1463"/>
        <v>14879.586996390874</v>
      </c>
      <c r="F4925" s="34">
        <f t="shared" ca="1" si="1445"/>
        <v>3500.0000000000005</v>
      </c>
      <c r="G4925" s="69">
        <f t="shared" ca="1" si="1449"/>
        <v>0</v>
      </c>
      <c r="H4925" s="34">
        <f t="shared" ca="1" si="1450"/>
        <v>435.36856524559056</v>
      </c>
      <c r="I4925" s="34">
        <f t="shared" ca="1" si="1451"/>
        <v>3935.3685652455911</v>
      </c>
      <c r="J4925" s="18">
        <f ca="1">SUM(INDIRECT(ADDRESS(ROW(F4925),COLUMN(F4925),4)):INDIRECT(ADDRESS(ROW(F4925)+N$5-1,COLUMN(F4925),4)))</f>
        <v>24500.000000000004</v>
      </c>
      <c r="K4925" s="18">
        <f t="shared" ca="1" si="1452"/>
        <v>16350</v>
      </c>
      <c r="L4925" s="18">
        <f t="shared" ca="1" si="1462"/>
        <v>0</v>
      </c>
      <c r="M4925" s="18">
        <f t="shared" ca="1" si="1446"/>
        <v>0</v>
      </c>
      <c r="N4925" s="34">
        <f t="shared" ca="1" si="1453"/>
        <v>10944.218431145282</v>
      </c>
      <c r="P4925" s="18">
        <f t="shared" ca="1" si="1447"/>
        <v>435.36856524559056</v>
      </c>
      <c r="Q4925" s="47">
        <f ca="1">SUM(L$15:L4925)-SUM(M$15:M4925)</f>
        <v>16350</v>
      </c>
      <c r="R4925" s="47" t="str">
        <f t="shared" ca="1" si="1448"/>
        <v>M4928</v>
      </c>
      <c r="S4925" s="40">
        <f t="shared" ca="1" si="1454"/>
        <v>0</v>
      </c>
      <c r="T4925" s="46">
        <f t="shared" ca="1" si="1455"/>
        <v>90</v>
      </c>
      <c r="X4925" s="74">
        <f t="shared" ca="1" si="1456"/>
        <v>0.43536856524559053</v>
      </c>
      <c r="Y4925" s="75">
        <f t="shared" ca="1" si="1457"/>
        <v>0.43536856524559053</v>
      </c>
      <c r="Z4925" s="74">
        <f t="shared" ca="1" si="1458"/>
        <v>1.5455325835876357</v>
      </c>
      <c r="AA4925" s="76">
        <f t="shared" ca="1" si="1459"/>
        <v>435.36856524559056</v>
      </c>
      <c r="AB4925" s="76">
        <f t="shared" ca="1" si="1460"/>
        <v>1545.5325835876356</v>
      </c>
    </row>
    <row r="4926" spans="1:28" x14ac:dyDescent="0.25">
      <c r="A4926" s="2">
        <f t="shared" si="1461"/>
        <v>22</v>
      </c>
      <c r="B4926" s="16">
        <f ca="1">VLOOKUP(A4926,PERIODS!$O$4:$P$33,2,FALSE)</f>
        <v>3.5000000000000003E-2</v>
      </c>
      <c r="C4926" s="15"/>
      <c r="D4926" s="18">
        <v>4912</v>
      </c>
      <c r="E4926" s="34">
        <f t="shared" ca="1" si="1463"/>
        <v>10944.218431145282</v>
      </c>
      <c r="F4926" s="34">
        <f t="shared" ca="1" si="1445"/>
        <v>3500.0000000000005</v>
      </c>
      <c r="G4926" s="69">
        <f t="shared" ca="1" si="1449"/>
        <v>0</v>
      </c>
      <c r="H4926" s="34">
        <f t="shared" ca="1" si="1450"/>
        <v>-771.18257350791293</v>
      </c>
      <c r="I4926" s="34">
        <f t="shared" ca="1" si="1451"/>
        <v>2728.8174264920876</v>
      </c>
      <c r="J4926" s="18">
        <f ca="1">SUM(INDIRECT(ADDRESS(ROW(F4926),COLUMN(F4926),4)):INDIRECT(ADDRESS(ROW(F4926)+N$5-1,COLUMN(F4926),4)))</f>
        <v>25000.000000000004</v>
      </c>
      <c r="K4926" s="18">
        <f t="shared" ca="1" si="1452"/>
        <v>0</v>
      </c>
      <c r="L4926" s="18">
        <f t="shared" ca="1" si="1462"/>
        <v>0</v>
      </c>
      <c r="M4926" s="18">
        <f t="shared" ca="1" si="1446"/>
        <v>16350</v>
      </c>
      <c r="N4926" s="34">
        <f t="shared" ca="1" si="1453"/>
        <v>24565.401004653195</v>
      </c>
      <c r="P4926" s="18">
        <f t="shared" ca="1" si="1447"/>
        <v>771.18257350791293</v>
      </c>
      <c r="Q4926" s="47">
        <f ca="1">SUM(L$15:L4926)-SUM(M$15:M4926)</f>
        <v>0</v>
      </c>
      <c r="R4926" s="47" t="str">
        <f t="shared" ca="1" si="1448"/>
        <v>M4929</v>
      </c>
      <c r="S4926" s="40">
        <f t="shared" ca="1" si="1454"/>
        <v>0</v>
      </c>
      <c r="T4926" s="46">
        <f t="shared" ca="1" si="1455"/>
        <v>63</v>
      </c>
      <c r="X4926" s="74">
        <f t="shared" ca="1" si="1456"/>
        <v>-0.77118257350791297</v>
      </c>
      <c r="Y4926" s="75">
        <f t="shared" ca="1" si="1457"/>
        <v>-0.77118257350791297</v>
      </c>
      <c r="Z4926" s="74">
        <f t="shared" ca="1" si="1458"/>
        <v>0.46246584495252258</v>
      </c>
      <c r="AA4926" s="76">
        <f t="shared" ca="1" si="1459"/>
        <v>-771.18257350791293</v>
      </c>
      <c r="AB4926" s="76">
        <f t="shared" ca="1" si="1460"/>
        <v>462.46584495252256</v>
      </c>
    </row>
    <row r="4927" spans="1:28" x14ac:dyDescent="0.25">
      <c r="A4927" s="2">
        <f t="shared" si="1461"/>
        <v>23</v>
      </c>
      <c r="B4927" s="16">
        <f ca="1">VLOOKUP(A4927,PERIODS!$O$4:$P$33,2,FALSE)</f>
        <v>3.5000000000000003E-2</v>
      </c>
      <c r="C4927" s="15"/>
      <c r="D4927" s="18">
        <v>4913</v>
      </c>
      <c r="E4927" s="34">
        <f t="shared" ca="1" si="1463"/>
        <v>24565.401004653195</v>
      </c>
      <c r="F4927" s="34">
        <f t="shared" ca="1" si="1445"/>
        <v>3500.0000000000005</v>
      </c>
      <c r="G4927" s="69">
        <f t="shared" ca="1" si="1449"/>
        <v>0</v>
      </c>
      <c r="H4927" s="34">
        <f t="shared" ca="1" si="1450"/>
        <v>-1741.0906299889996</v>
      </c>
      <c r="I4927" s="34">
        <f t="shared" ca="1" si="1451"/>
        <v>1758.9093700110009</v>
      </c>
      <c r="J4927" s="18">
        <f ca="1">SUM(INDIRECT(ADDRESS(ROW(F4927),COLUMN(F4927),4)):INDIRECT(ADDRESS(ROW(F4927)+N$5-1,COLUMN(F4927),4)))</f>
        <v>25500.000000000004</v>
      </c>
      <c r="K4927" s="18">
        <f t="shared" ca="1" si="1452"/>
        <v>16350</v>
      </c>
      <c r="L4927" s="18">
        <f t="shared" ca="1" si="1462"/>
        <v>16350</v>
      </c>
      <c r="M4927" s="18">
        <f t="shared" ca="1" si="1446"/>
        <v>0</v>
      </c>
      <c r="N4927" s="34">
        <f t="shared" ca="1" si="1453"/>
        <v>22806.491634642192</v>
      </c>
      <c r="P4927" s="18">
        <f t="shared" ca="1" si="1447"/>
        <v>1741.0906299889996</v>
      </c>
      <c r="Q4927" s="47">
        <f ca="1">SUM(L$15:L4927)-SUM(M$15:M4927)</f>
        <v>16350</v>
      </c>
      <c r="R4927" s="47" t="str">
        <f t="shared" ca="1" si="1448"/>
        <v>M4930</v>
      </c>
      <c r="S4927" s="40">
        <f t="shared" ca="1" si="1454"/>
        <v>0</v>
      </c>
      <c r="T4927" s="46">
        <f t="shared" ca="1" si="1455"/>
        <v>2</v>
      </c>
      <c r="X4927" s="74">
        <f t="shared" ca="1" si="1456"/>
        <v>-1.7410906299889997</v>
      </c>
      <c r="Y4927" s="75">
        <f t="shared" ca="1" si="1457"/>
        <v>-1.7410906299889997</v>
      </c>
      <c r="Z4927" s="74">
        <f t="shared" ca="1" si="1458"/>
        <v>0.17532907715491994</v>
      </c>
      <c r="AA4927" s="76">
        <f t="shared" ca="1" si="1459"/>
        <v>-1741.0906299889996</v>
      </c>
      <c r="AB4927" s="76">
        <f t="shared" ca="1" si="1460"/>
        <v>175.32907715491993</v>
      </c>
    </row>
    <row r="4928" spans="1:28" x14ac:dyDescent="0.25">
      <c r="A4928" s="2">
        <f t="shared" si="1461"/>
        <v>24</v>
      </c>
      <c r="B4928" s="16">
        <f ca="1">VLOOKUP(A4928,PERIODS!$O$4:$P$33,2,FALSE)</f>
        <v>3.5000000000000003E-2</v>
      </c>
      <c r="C4928" s="15"/>
      <c r="D4928" s="18">
        <v>4914</v>
      </c>
      <c r="E4928" s="34">
        <f t="shared" ca="1" si="1463"/>
        <v>22806.491634642192</v>
      </c>
      <c r="F4928" s="34">
        <f t="shared" ca="1" si="1445"/>
        <v>3500.0000000000005</v>
      </c>
      <c r="G4928" s="69">
        <f t="shared" ca="1" si="1449"/>
        <v>0</v>
      </c>
      <c r="H4928" s="34">
        <f t="shared" ca="1" si="1450"/>
        <v>394.26226792661157</v>
      </c>
      <c r="I4928" s="34">
        <f t="shared" ca="1" si="1451"/>
        <v>3894.2622679266119</v>
      </c>
      <c r="J4928" s="18">
        <f ca="1">SUM(INDIRECT(ADDRESS(ROW(F4928),COLUMN(F4928),4)):INDIRECT(ADDRESS(ROW(F4928)+N$5-1,COLUMN(F4928),4)))</f>
        <v>26000</v>
      </c>
      <c r="K4928" s="18">
        <f t="shared" ca="1" si="1452"/>
        <v>16350</v>
      </c>
      <c r="L4928" s="18">
        <f t="shared" ca="1" si="1462"/>
        <v>0</v>
      </c>
      <c r="M4928" s="18">
        <f t="shared" ca="1" si="1446"/>
        <v>0</v>
      </c>
      <c r="N4928" s="34">
        <f t="shared" ca="1" si="1453"/>
        <v>18912.229366715579</v>
      </c>
      <c r="P4928" s="18">
        <f t="shared" ca="1" si="1447"/>
        <v>394.26226792661157</v>
      </c>
      <c r="Q4928" s="47">
        <f ca="1">SUM(L$15:L4928)-SUM(M$15:M4928)</f>
        <v>16350</v>
      </c>
      <c r="R4928" s="47" t="str">
        <f t="shared" ca="1" si="1448"/>
        <v>M4931</v>
      </c>
      <c r="S4928" s="40">
        <f t="shared" ca="1" si="1454"/>
        <v>0</v>
      </c>
      <c r="T4928" s="46">
        <f t="shared" ca="1" si="1455"/>
        <v>87</v>
      </c>
      <c r="X4928" s="74">
        <f t="shared" ca="1" si="1456"/>
        <v>0.39426226792661156</v>
      </c>
      <c r="Y4928" s="75">
        <f t="shared" ca="1" si="1457"/>
        <v>0.39426226792661156</v>
      </c>
      <c r="Z4928" s="74">
        <f t="shared" ca="1" si="1458"/>
        <v>1.4832895169317448</v>
      </c>
      <c r="AA4928" s="76">
        <f t="shared" ca="1" si="1459"/>
        <v>394.26226792661157</v>
      </c>
      <c r="AB4928" s="76">
        <f t="shared" ca="1" si="1460"/>
        <v>1483.2895169317449</v>
      </c>
    </row>
    <row r="4929" spans="1:28" x14ac:dyDescent="0.25">
      <c r="A4929" s="2">
        <f t="shared" si="1461"/>
        <v>25</v>
      </c>
      <c r="B4929" s="16">
        <f ca="1">VLOOKUP(A4929,PERIODS!$O$4:$P$33,2,FALSE)</f>
        <v>3.5000000000000003E-2</v>
      </c>
      <c r="C4929" s="15"/>
      <c r="D4929" s="18">
        <v>4915</v>
      </c>
      <c r="E4929" s="34">
        <f t="shared" ca="1" si="1463"/>
        <v>18912.229366715579</v>
      </c>
      <c r="F4929" s="34">
        <f t="shared" ca="1" si="1445"/>
        <v>3500.0000000000005</v>
      </c>
      <c r="G4929" s="69">
        <f t="shared" ca="1" si="1449"/>
        <v>0</v>
      </c>
      <c r="H4929" s="34">
        <f t="shared" ca="1" si="1450"/>
        <v>95.266680262633898</v>
      </c>
      <c r="I4929" s="34">
        <f t="shared" ca="1" si="1451"/>
        <v>3595.2666802626345</v>
      </c>
      <c r="J4929" s="18">
        <f ca="1">SUM(INDIRECT(ADDRESS(ROW(F4929),COLUMN(F4929),4)):INDIRECT(ADDRESS(ROW(F4929)+N$5-1,COLUMN(F4929),4)))</f>
        <v>24900</v>
      </c>
      <c r="K4929" s="18">
        <f t="shared" ca="1" si="1452"/>
        <v>16350</v>
      </c>
      <c r="L4929" s="18">
        <f t="shared" ca="1" si="1462"/>
        <v>0</v>
      </c>
      <c r="M4929" s="18">
        <f t="shared" ca="1" si="1446"/>
        <v>0</v>
      </c>
      <c r="N4929" s="34">
        <f t="shared" ca="1" si="1453"/>
        <v>15316.962686452945</v>
      </c>
      <c r="P4929" s="18">
        <f t="shared" ca="1" si="1447"/>
        <v>95.266680262633898</v>
      </c>
      <c r="Q4929" s="47">
        <f ca="1">SUM(L$15:L4929)-SUM(M$15:M4929)</f>
        <v>16350</v>
      </c>
      <c r="R4929" s="47" t="str">
        <f t="shared" ca="1" si="1448"/>
        <v>M4932</v>
      </c>
      <c r="S4929" s="40">
        <f t="shared" ca="1" si="1454"/>
        <v>0</v>
      </c>
      <c r="T4929" s="46">
        <f t="shared" ca="1" si="1455"/>
        <v>50</v>
      </c>
      <c r="X4929" s="74">
        <f t="shared" ca="1" si="1456"/>
        <v>9.5266680262633893E-2</v>
      </c>
      <c r="Y4929" s="75">
        <f t="shared" ca="1" si="1457"/>
        <v>9.5266680262633893E-2</v>
      </c>
      <c r="Z4929" s="74">
        <f t="shared" ca="1" si="1458"/>
        <v>1.0999521515448405</v>
      </c>
      <c r="AA4929" s="76">
        <f t="shared" ca="1" si="1459"/>
        <v>95.266680262633898</v>
      </c>
      <c r="AB4929" s="76">
        <f t="shared" ca="1" si="1460"/>
        <v>1099.9521515448405</v>
      </c>
    </row>
    <row r="4930" spans="1:28" x14ac:dyDescent="0.25">
      <c r="A4930" s="2">
        <f t="shared" si="1461"/>
        <v>26</v>
      </c>
      <c r="B4930" s="16">
        <f ca="1">VLOOKUP(A4930,PERIODS!$O$4:$P$33,2,FALSE)</f>
        <v>3.5000000000000003E-2</v>
      </c>
      <c r="C4930" s="15"/>
      <c r="D4930" s="18">
        <v>4916</v>
      </c>
      <c r="E4930" s="34">
        <f t="shared" ca="1" si="1463"/>
        <v>15316.962686452945</v>
      </c>
      <c r="F4930" s="34">
        <f t="shared" ca="1" si="1445"/>
        <v>3500.0000000000005</v>
      </c>
      <c r="G4930" s="69">
        <f t="shared" ca="1" si="1449"/>
        <v>0</v>
      </c>
      <c r="H4930" s="34">
        <f t="shared" ca="1" si="1450"/>
        <v>854.44917234459808</v>
      </c>
      <c r="I4930" s="34">
        <f t="shared" ca="1" si="1451"/>
        <v>4354.449172344599</v>
      </c>
      <c r="J4930" s="18">
        <f ca="1">SUM(INDIRECT(ADDRESS(ROW(F4930),COLUMN(F4930),4)):INDIRECT(ADDRESS(ROW(F4930)+N$5-1,COLUMN(F4930),4)))</f>
        <v>23900</v>
      </c>
      <c r="K4930" s="18">
        <f t="shared" ca="1" si="1452"/>
        <v>0</v>
      </c>
      <c r="L4930" s="18">
        <f t="shared" ca="1" si="1462"/>
        <v>0</v>
      </c>
      <c r="M4930" s="18">
        <f t="shared" ca="1" si="1446"/>
        <v>16350</v>
      </c>
      <c r="N4930" s="34">
        <f t="shared" ca="1" si="1453"/>
        <v>27312.513514108345</v>
      </c>
      <c r="P4930" s="18">
        <f t="shared" ca="1" si="1447"/>
        <v>854.44917234459808</v>
      </c>
      <c r="Q4930" s="47">
        <f ca="1">SUM(L$15:L4930)-SUM(M$15:M4930)</f>
        <v>0</v>
      </c>
      <c r="R4930" s="47" t="str">
        <f t="shared" ca="1" si="1448"/>
        <v>M4933</v>
      </c>
      <c r="S4930" s="40">
        <f t="shared" ca="1" si="1454"/>
        <v>0</v>
      </c>
      <c r="T4930" s="46">
        <f t="shared" ca="1" si="1455"/>
        <v>81</v>
      </c>
      <c r="X4930" s="74">
        <f t="shared" ca="1" si="1456"/>
        <v>0.85444917234459805</v>
      </c>
      <c r="Y4930" s="75">
        <f t="shared" ca="1" si="1457"/>
        <v>0.85444917234459805</v>
      </c>
      <c r="Z4930" s="74">
        <f t="shared" ca="1" si="1458"/>
        <v>2.3500795351889407</v>
      </c>
      <c r="AA4930" s="76">
        <f t="shared" ca="1" si="1459"/>
        <v>854.44917234459808</v>
      </c>
      <c r="AB4930" s="76">
        <f t="shared" ca="1" si="1460"/>
        <v>2350.0795351889406</v>
      </c>
    </row>
    <row r="4931" spans="1:28" x14ac:dyDescent="0.25">
      <c r="A4931" s="2">
        <f t="shared" si="1461"/>
        <v>27</v>
      </c>
      <c r="B4931" s="16">
        <f ca="1">VLOOKUP(A4931,PERIODS!$O$4:$P$33,2,FALSE)</f>
        <v>3.5000000000000003E-2</v>
      </c>
      <c r="C4931" s="15"/>
      <c r="D4931" s="18">
        <v>4917</v>
      </c>
      <c r="E4931" s="34">
        <f t="shared" ca="1" si="1463"/>
        <v>27312.513514108345</v>
      </c>
      <c r="F4931" s="34">
        <f t="shared" ca="1" si="1445"/>
        <v>3500.0000000000005</v>
      </c>
      <c r="G4931" s="69">
        <f t="shared" ca="1" si="1449"/>
        <v>0</v>
      </c>
      <c r="H4931" s="34">
        <f t="shared" ca="1" si="1450"/>
        <v>-1035.8990808218359</v>
      </c>
      <c r="I4931" s="34">
        <f t="shared" ca="1" si="1451"/>
        <v>2464.1009191781645</v>
      </c>
      <c r="J4931" s="18">
        <f ca="1">SUM(INDIRECT(ADDRESS(ROW(F4931),COLUMN(F4931),4)):INDIRECT(ADDRESS(ROW(F4931)+N$5-1,COLUMN(F4931),4)))</f>
        <v>22900</v>
      </c>
      <c r="K4931" s="18">
        <f t="shared" ca="1" si="1452"/>
        <v>0</v>
      </c>
      <c r="L4931" s="18">
        <f t="shared" ca="1" si="1462"/>
        <v>0</v>
      </c>
      <c r="M4931" s="18">
        <f t="shared" ca="1" si="1446"/>
        <v>0</v>
      </c>
      <c r="N4931" s="34">
        <f t="shared" ca="1" si="1453"/>
        <v>24848.412594930182</v>
      </c>
      <c r="P4931" s="18">
        <f t="shared" ca="1" si="1447"/>
        <v>1035.8990808218359</v>
      </c>
      <c r="Q4931" s="47">
        <f ca="1">SUM(L$15:L4931)-SUM(M$15:M4931)</f>
        <v>0</v>
      </c>
      <c r="R4931" s="47" t="str">
        <f t="shared" ca="1" si="1448"/>
        <v>M4934</v>
      </c>
      <c r="S4931" s="40">
        <f t="shared" ca="1" si="1454"/>
        <v>0</v>
      </c>
      <c r="T4931" s="46">
        <f t="shared" ca="1" si="1455"/>
        <v>13</v>
      </c>
      <c r="X4931" s="74">
        <f t="shared" ca="1" si="1456"/>
        <v>-1.035899080821836</v>
      </c>
      <c r="Y4931" s="75">
        <f t="shared" ca="1" si="1457"/>
        <v>-1.035899080821836</v>
      </c>
      <c r="Z4931" s="74">
        <f t="shared" ca="1" si="1458"/>
        <v>0.35490714722840305</v>
      </c>
      <c r="AA4931" s="76">
        <f t="shared" ca="1" si="1459"/>
        <v>-1035.8990808218359</v>
      </c>
      <c r="AB4931" s="76">
        <f t="shared" ca="1" si="1460"/>
        <v>354.90714722840306</v>
      </c>
    </row>
    <row r="4932" spans="1:28" x14ac:dyDescent="0.25">
      <c r="A4932" s="2">
        <f t="shared" si="1461"/>
        <v>28</v>
      </c>
      <c r="B4932" s="16">
        <f ca="1">VLOOKUP(A4932,PERIODS!$O$4:$P$33,2,FALSE)</f>
        <v>0.04</v>
      </c>
      <c r="C4932" s="15"/>
      <c r="D4932" s="18">
        <v>4918</v>
      </c>
      <c r="E4932" s="34">
        <f t="shared" ca="1" si="1463"/>
        <v>24848.412594930182</v>
      </c>
      <c r="F4932" s="34">
        <f t="shared" ca="1" si="1445"/>
        <v>4000</v>
      </c>
      <c r="G4932" s="69">
        <f t="shared" ca="1" si="1449"/>
        <v>0</v>
      </c>
      <c r="H4932" s="34">
        <f t="shared" ca="1" si="1450"/>
        <v>732.21851015913137</v>
      </c>
      <c r="I4932" s="34">
        <f t="shared" ca="1" si="1451"/>
        <v>4732.2185101591313</v>
      </c>
      <c r="J4932" s="18">
        <f ca="1">SUM(INDIRECT(ADDRESS(ROW(F4932),COLUMN(F4932),4)):INDIRECT(ADDRESS(ROW(F4932)+N$5-1,COLUMN(F4932),4)))</f>
        <v>21900</v>
      </c>
      <c r="K4932" s="18">
        <f t="shared" ca="1" si="1452"/>
        <v>0</v>
      </c>
      <c r="L4932" s="18">
        <f t="shared" ca="1" si="1462"/>
        <v>0</v>
      </c>
      <c r="M4932" s="18">
        <f t="shared" ca="1" si="1446"/>
        <v>0</v>
      </c>
      <c r="N4932" s="34">
        <f t="shared" ca="1" si="1453"/>
        <v>20116.19408477105</v>
      </c>
      <c r="P4932" s="18">
        <f t="shared" ca="1" si="1447"/>
        <v>732.21851015913137</v>
      </c>
      <c r="Q4932" s="47">
        <f ca="1">SUM(L$15:L4932)-SUM(M$15:M4932)</f>
        <v>0</v>
      </c>
      <c r="R4932" s="47" t="str">
        <f t="shared" ca="1" si="1448"/>
        <v>M4935</v>
      </c>
      <c r="S4932" s="40">
        <f t="shared" ca="1" si="1454"/>
        <v>0</v>
      </c>
      <c r="T4932" s="46">
        <f t="shared" ca="1" si="1455"/>
        <v>100</v>
      </c>
      <c r="X4932" s="74">
        <f t="shared" ca="1" si="1456"/>
        <v>0.73221851015913142</v>
      </c>
      <c r="Y4932" s="75">
        <f t="shared" ca="1" si="1457"/>
        <v>0.73221851015913142</v>
      </c>
      <c r="Z4932" s="74">
        <f t="shared" ca="1" si="1458"/>
        <v>2.0796893054143903</v>
      </c>
      <c r="AA4932" s="76">
        <f t="shared" ca="1" si="1459"/>
        <v>732.21851015913137</v>
      </c>
      <c r="AB4932" s="76">
        <f t="shared" ca="1" si="1460"/>
        <v>2079.6893054143902</v>
      </c>
    </row>
    <row r="4933" spans="1:28" x14ac:dyDescent="0.25">
      <c r="A4933" s="2">
        <f t="shared" si="1461"/>
        <v>29</v>
      </c>
      <c r="B4933" s="16">
        <f ca="1">VLOOKUP(A4933,PERIODS!$O$4:$P$33,2,FALSE)</f>
        <v>0.04</v>
      </c>
      <c r="C4933" s="15"/>
      <c r="D4933" s="18">
        <v>4919</v>
      </c>
      <c r="E4933" s="34">
        <f t="shared" ca="1" si="1463"/>
        <v>20116.19408477105</v>
      </c>
      <c r="F4933" s="34">
        <f t="shared" ca="1" si="1445"/>
        <v>4000</v>
      </c>
      <c r="G4933" s="69">
        <f t="shared" ca="1" si="1449"/>
        <v>0</v>
      </c>
      <c r="H4933" s="34">
        <f t="shared" ca="1" si="1450"/>
        <v>891.40077361273268</v>
      </c>
      <c r="I4933" s="34">
        <f t="shared" ca="1" si="1451"/>
        <v>4891.4007736127323</v>
      </c>
      <c r="J4933" s="18">
        <f ca="1">SUM(INDIRECT(ADDRESS(ROW(F4933),COLUMN(F4933),4)):INDIRECT(ADDRESS(ROW(F4933)+N$5-1,COLUMN(F4933),4)))</f>
        <v>21200</v>
      </c>
      <c r="K4933" s="18">
        <f t="shared" ca="1" si="1452"/>
        <v>16350</v>
      </c>
      <c r="L4933" s="18">
        <f t="shared" ca="1" si="1462"/>
        <v>16350</v>
      </c>
      <c r="M4933" s="18">
        <f t="shared" ca="1" si="1446"/>
        <v>0</v>
      </c>
      <c r="N4933" s="34">
        <f t="shared" ca="1" si="1453"/>
        <v>15224.793311158319</v>
      </c>
      <c r="P4933" s="18">
        <f t="shared" ca="1" si="1447"/>
        <v>891.40077361273268</v>
      </c>
      <c r="Q4933" s="47">
        <f ca="1">SUM(L$15:L4933)-SUM(M$15:M4933)</f>
        <v>16350</v>
      </c>
      <c r="R4933" s="47" t="str">
        <f t="shared" ca="1" si="1448"/>
        <v>M4936</v>
      </c>
      <c r="S4933" s="40">
        <f t="shared" ca="1" si="1454"/>
        <v>0</v>
      </c>
      <c r="T4933" s="46">
        <f t="shared" ca="1" si="1455"/>
        <v>61</v>
      </c>
      <c r="X4933" s="74">
        <f t="shared" ca="1" si="1456"/>
        <v>0.89140077361273262</v>
      </c>
      <c r="Y4933" s="75">
        <f t="shared" ca="1" si="1457"/>
        <v>0.89140077361273262</v>
      </c>
      <c r="Z4933" s="74">
        <f t="shared" ca="1" si="1458"/>
        <v>2.4385431068300614</v>
      </c>
      <c r="AA4933" s="76">
        <f t="shared" ca="1" si="1459"/>
        <v>891.40077361273268</v>
      </c>
      <c r="AB4933" s="76">
        <f t="shared" ca="1" si="1460"/>
        <v>2438.5431068300613</v>
      </c>
    </row>
    <row r="4934" spans="1:28" x14ac:dyDescent="0.25">
      <c r="A4934" s="2">
        <f t="shared" si="1461"/>
        <v>30</v>
      </c>
      <c r="B4934" s="16">
        <f ca="1">VLOOKUP(A4934,PERIODS!$O$4:$P$33,2,FALSE)</f>
        <v>0.04</v>
      </c>
      <c r="C4934" s="15"/>
      <c r="D4934" s="18">
        <v>4920</v>
      </c>
      <c r="E4934" s="34">
        <f t="shared" ca="1" si="1463"/>
        <v>15224.793311158319</v>
      </c>
      <c r="F4934" s="34">
        <f t="shared" ca="1" si="1445"/>
        <v>4000</v>
      </c>
      <c r="G4934" s="69">
        <f t="shared" ca="1" si="1449"/>
        <v>0</v>
      </c>
      <c r="H4934" s="34">
        <f t="shared" ca="1" si="1450"/>
        <v>-874.42821474295704</v>
      </c>
      <c r="I4934" s="34">
        <f t="shared" ca="1" si="1451"/>
        <v>3125.5717852570428</v>
      </c>
      <c r="J4934" s="18">
        <f ca="1">SUM(INDIRECT(ADDRESS(ROW(F4934),COLUMN(F4934),4)):INDIRECT(ADDRESS(ROW(F4934)+N$5-1,COLUMN(F4934),4)))</f>
        <v>20500</v>
      </c>
      <c r="K4934" s="18">
        <f t="shared" ca="1" si="1452"/>
        <v>16350</v>
      </c>
      <c r="L4934" s="18">
        <f t="shared" ca="1" si="1462"/>
        <v>0</v>
      </c>
      <c r="M4934" s="18">
        <f t="shared" ca="1" si="1446"/>
        <v>0</v>
      </c>
      <c r="N4934" s="34">
        <f t="shared" ca="1" si="1453"/>
        <v>12099.221525901276</v>
      </c>
      <c r="P4934" s="18">
        <f t="shared" ca="1" si="1447"/>
        <v>874.42821474295704</v>
      </c>
      <c r="Q4934" s="47">
        <f ca="1">SUM(L$15:L4934)-SUM(M$15:M4934)</f>
        <v>16350</v>
      </c>
      <c r="R4934" s="47" t="str">
        <f t="shared" ca="1" si="1448"/>
        <v>M4937</v>
      </c>
      <c r="S4934" s="40">
        <f t="shared" ca="1" si="1454"/>
        <v>0</v>
      </c>
      <c r="T4934" s="46">
        <f t="shared" ca="1" si="1455"/>
        <v>24</v>
      </c>
      <c r="X4934" s="74">
        <f t="shared" ca="1" si="1456"/>
        <v>-0.87442821474295707</v>
      </c>
      <c r="Y4934" s="75">
        <f t="shared" ca="1" si="1457"/>
        <v>-0.87442821474295707</v>
      </c>
      <c r="Z4934" s="74">
        <f t="shared" ca="1" si="1458"/>
        <v>0.41710044339266822</v>
      </c>
      <c r="AA4934" s="76">
        <f t="shared" ca="1" si="1459"/>
        <v>-874.42821474295704</v>
      </c>
      <c r="AB4934" s="76">
        <f t="shared" ca="1" si="1460"/>
        <v>417.10044339266824</v>
      </c>
    </row>
    <row r="4935" spans="1:28" x14ac:dyDescent="0.25">
      <c r="A4935" s="2">
        <f t="shared" si="1461"/>
        <v>1</v>
      </c>
      <c r="B4935" s="16">
        <f ca="1">VLOOKUP(A4935,PERIODS!$O$4:$P$33,2,FALSE)</f>
        <v>2.4E-2</v>
      </c>
      <c r="C4935" s="15"/>
      <c r="D4935" s="18">
        <v>4921</v>
      </c>
      <c r="E4935" s="34">
        <f t="shared" ca="1" si="1463"/>
        <v>12099.221525901276</v>
      </c>
      <c r="F4935" s="34">
        <f t="shared" ca="1" si="1445"/>
        <v>2400</v>
      </c>
      <c r="G4935" s="69">
        <f t="shared" ca="1" si="1449"/>
        <v>0</v>
      </c>
      <c r="H4935" s="34">
        <f t="shared" ca="1" si="1450"/>
        <v>671.91617490860574</v>
      </c>
      <c r="I4935" s="34">
        <f t="shared" ca="1" si="1451"/>
        <v>3071.9161749086056</v>
      </c>
      <c r="J4935" s="18">
        <f ca="1">SUM(INDIRECT(ADDRESS(ROW(F4935),COLUMN(F4935),4)):INDIRECT(ADDRESS(ROW(F4935)+N$5-1,COLUMN(F4935),4)))</f>
        <v>19800</v>
      </c>
      <c r="K4935" s="18">
        <f t="shared" ca="1" si="1452"/>
        <v>16350</v>
      </c>
      <c r="L4935" s="18">
        <f t="shared" ca="1" si="1462"/>
        <v>0</v>
      </c>
      <c r="M4935" s="18">
        <f t="shared" ca="1" si="1446"/>
        <v>0</v>
      </c>
      <c r="N4935" s="34">
        <f t="shared" ca="1" si="1453"/>
        <v>9027.3053509926704</v>
      </c>
      <c r="P4935" s="18">
        <f t="shared" ca="1" si="1447"/>
        <v>671.91617490860574</v>
      </c>
      <c r="Q4935" s="47">
        <f ca="1">SUM(L$15:L4935)-SUM(M$15:M4935)</f>
        <v>16350</v>
      </c>
      <c r="R4935" s="47" t="str">
        <f t="shared" ca="1" si="1448"/>
        <v>M4938</v>
      </c>
      <c r="S4935" s="40">
        <f t="shared" ca="1" si="1454"/>
        <v>0</v>
      </c>
      <c r="T4935" s="46">
        <f t="shared" ca="1" si="1455"/>
        <v>78</v>
      </c>
      <c r="X4935" s="74">
        <f t="shared" ca="1" si="1456"/>
        <v>0.67191617490860578</v>
      </c>
      <c r="Y4935" s="75">
        <f t="shared" ca="1" si="1457"/>
        <v>0.67191617490860578</v>
      </c>
      <c r="Z4935" s="74">
        <f t="shared" ca="1" si="1458"/>
        <v>1.9579855711601268</v>
      </c>
      <c r="AA4935" s="76">
        <f t="shared" ca="1" si="1459"/>
        <v>671.91617490860574</v>
      </c>
      <c r="AB4935" s="76">
        <f t="shared" ca="1" si="1460"/>
        <v>1957.9855711601269</v>
      </c>
    </row>
    <row r="4936" spans="1:28" x14ac:dyDescent="0.25">
      <c r="A4936" s="2">
        <f t="shared" si="1461"/>
        <v>2</v>
      </c>
      <c r="B4936" s="16">
        <f ca="1">VLOOKUP(A4936,PERIODS!$O$4:$P$33,2,FALSE)</f>
        <v>2.5000000000000001E-2</v>
      </c>
      <c r="C4936" s="15"/>
      <c r="D4936" s="18">
        <v>4922</v>
      </c>
      <c r="E4936" s="34">
        <f t="shared" ca="1" si="1463"/>
        <v>9027.3053509926704</v>
      </c>
      <c r="F4936" s="34">
        <f t="shared" ca="1" si="1445"/>
        <v>2500</v>
      </c>
      <c r="G4936" s="69">
        <f t="shared" ca="1" si="1449"/>
        <v>0</v>
      </c>
      <c r="H4936" s="34">
        <f t="shared" ca="1" si="1450"/>
        <v>-343.50721778069698</v>
      </c>
      <c r="I4936" s="34">
        <f t="shared" ca="1" si="1451"/>
        <v>2156.4927822193031</v>
      </c>
      <c r="J4936" s="18">
        <f ca="1">SUM(INDIRECT(ADDRESS(ROW(F4936),COLUMN(F4936),4)):INDIRECT(ADDRESS(ROW(F4936)+N$5-1,COLUMN(F4936),4)))</f>
        <v>20700</v>
      </c>
      <c r="K4936" s="18">
        <f t="shared" ca="1" si="1452"/>
        <v>0</v>
      </c>
      <c r="L4936" s="18">
        <f t="shared" ca="1" si="1462"/>
        <v>0</v>
      </c>
      <c r="M4936" s="18">
        <f t="shared" ca="1" si="1446"/>
        <v>16350</v>
      </c>
      <c r="N4936" s="34">
        <f t="shared" ca="1" si="1453"/>
        <v>23220.812568773366</v>
      </c>
      <c r="P4936" s="18">
        <f t="shared" ca="1" si="1447"/>
        <v>343.50721778069698</v>
      </c>
      <c r="Q4936" s="47">
        <f ca="1">SUM(L$15:L4936)-SUM(M$15:M4936)</f>
        <v>0</v>
      </c>
      <c r="R4936" s="47" t="str">
        <f t="shared" ca="1" si="1448"/>
        <v>M4939</v>
      </c>
      <c r="S4936" s="40">
        <f t="shared" ca="1" si="1454"/>
        <v>0</v>
      </c>
      <c r="T4936" s="46">
        <f t="shared" ca="1" si="1455"/>
        <v>91</v>
      </c>
      <c r="X4936" s="74">
        <f t="shared" ca="1" si="1456"/>
        <v>-0.34350721778069698</v>
      </c>
      <c r="Y4936" s="75">
        <f t="shared" ca="1" si="1457"/>
        <v>-0.34350721778069698</v>
      </c>
      <c r="Z4936" s="74">
        <f t="shared" ca="1" si="1458"/>
        <v>0.70927836171027936</v>
      </c>
      <c r="AA4936" s="76">
        <f t="shared" ca="1" si="1459"/>
        <v>-343.50721778069698</v>
      </c>
      <c r="AB4936" s="76">
        <f t="shared" ca="1" si="1460"/>
        <v>709.27836171027934</v>
      </c>
    </row>
    <row r="4937" spans="1:28" x14ac:dyDescent="0.25">
      <c r="A4937" s="2">
        <f t="shared" si="1461"/>
        <v>3</v>
      </c>
      <c r="B4937" s="16">
        <f ca="1">VLOOKUP(A4937,PERIODS!$O$4:$P$33,2,FALSE)</f>
        <v>2.5000000000000001E-2</v>
      </c>
      <c r="C4937" s="15"/>
      <c r="D4937" s="18">
        <v>4923</v>
      </c>
      <c r="E4937" s="34">
        <f t="shared" ca="1" si="1463"/>
        <v>23220.812568773366</v>
      </c>
      <c r="F4937" s="34">
        <f t="shared" ca="1" si="1445"/>
        <v>2500</v>
      </c>
      <c r="G4937" s="69">
        <f t="shared" ca="1" si="1449"/>
        <v>0</v>
      </c>
      <c r="H4937" s="34">
        <f t="shared" ca="1" si="1450"/>
        <v>-968.50719027085165</v>
      </c>
      <c r="I4937" s="34">
        <f t="shared" ca="1" si="1451"/>
        <v>1531.4928097291483</v>
      </c>
      <c r="J4937" s="18">
        <f ca="1">SUM(INDIRECT(ADDRESS(ROW(F4937),COLUMN(F4937),4)):INDIRECT(ADDRESS(ROW(F4937)+N$5-1,COLUMN(F4937),4)))</f>
        <v>21500</v>
      </c>
      <c r="K4937" s="18">
        <f t="shared" ca="1" si="1452"/>
        <v>0</v>
      </c>
      <c r="L4937" s="18">
        <f t="shared" ca="1" si="1462"/>
        <v>0</v>
      </c>
      <c r="M4937" s="18">
        <f t="shared" ca="1" si="1446"/>
        <v>0</v>
      </c>
      <c r="N4937" s="34">
        <f t="shared" ca="1" si="1453"/>
        <v>21689.319759044218</v>
      </c>
      <c r="P4937" s="18">
        <f t="shared" ca="1" si="1447"/>
        <v>968.50719027085165</v>
      </c>
      <c r="Q4937" s="47">
        <f ca="1">SUM(L$15:L4937)-SUM(M$15:M4937)</f>
        <v>0</v>
      </c>
      <c r="R4937" s="47" t="str">
        <f t="shared" ca="1" si="1448"/>
        <v>M4940</v>
      </c>
      <c r="S4937" s="40">
        <f t="shared" ca="1" si="1454"/>
        <v>0</v>
      </c>
      <c r="T4937" s="46">
        <f t="shared" ca="1" si="1455"/>
        <v>4</v>
      </c>
      <c r="X4937" s="74">
        <f t="shared" ca="1" si="1456"/>
        <v>-0.96850719027085164</v>
      </c>
      <c r="Y4937" s="75">
        <f t="shared" ca="1" si="1457"/>
        <v>-0.96850719027085164</v>
      </c>
      <c r="Z4937" s="74">
        <f t="shared" ca="1" si="1458"/>
        <v>0.37964935955074819</v>
      </c>
      <c r="AA4937" s="76">
        <f t="shared" ca="1" si="1459"/>
        <v>-968.50719027085165</v>
      </c>
      <c r="AB4937" s="76">
        <f t="shared" ca="1" si="1460"/>
        <v>379.64935955074822</v>
      </c>
    </row>
    <row r="4938" spans="1:28" x14ac:dyDescent="0.25">
      <c r="A4938" s="2">
        <f t="shared" si="1461"/>
        <v>4</v>
      </c>
      <c r="B4938" s="16">
        <f ca="1">VLOOKUP(A4938,PERIODS!$O$4:$P$33,2,FALSE)</f>
        <v>2.5000000000000001E-2</v>
      </c>
      <c r="C4938" s="15"/>
      <c r="D4938" s="18">
        <v>4924</v>
      </c>
      <c r="E4938" s="34">
        <f t="shared" ca="1" si="1463"/>
        <v>21689.319759044218</v>
      </c>
      <c r="F4938" s="34">
        <f t="shared" ca="1" si="1445"/>
        <v>2500</v>
      </c>
      <c r="G4938" s="69">
        <f t="shared" ca="1" si="1449"/>
        <v>0</v>
      </c>
      <c r="H4938" s="34">
        <f t="shared" ca="1" si="1450"/>
        <v>-1039.6638723313251</v>
      </c>
      <c r="I4938" s="34">
        <f t="shared" ca="1" si="1451"/>
        <v>1460.3361276686749</v>
      </c>
      <c r="J4938" s="18">
        <f ca="1">SUM(INDIRECT(ADDRESS(ROW(F4938),COLUMN(F4938),4)):INDIRECT(ADDRESS(ROW(F4938)+N$5-1,COLUMN(F4938),4)))</f>
        <v>22300</v>
      </c>
      <c r="K4938" s="18">
        <f t="shared" ca="1" si="1452"/>
        <v>16350</v>
      </c>
      <c r="L4938" s="18">
        <f t="shared" ca="1" si="1462"/>
        <v>16350</v>
      </c>
      <c r="M4938" s="18">
        <f t="shared" ca="1" si="1446"/>
        <v>0</v>
      </c>
      <c r="N4938" s="34">
        <f t="shared" ca="1" si="1453"/>
        <v>20228.983631375544</v>
      </c>
      <c r="P4938" s="18">
        <f t="shared" ca="1" si="1447"/>
        <v>1039.6638723313251</v>
      </c>
      <c r="Q4938" s="47">
        <f ca="1">SUM(L$15:L4938)-SUM(M$15:M4938)</f>
        <v>16350</v>
      </c>
      <c r="R4938" s="47" t="str">
        <f t="shared" ca="1" si="1448"/>
        <v>M4941</v>
      </c>
      <c r="S4938" s="40">
        <f t="shared" ca="1" si="1454"/>
        <v>0</v>
      </c>
      <c r="T4938" s="46">
        <f t="shared" ca="1" si="1455"/>
        <v>46</v>
      </c>
      <c r="X4938" s="74">
        <f t="shared" ca="1" si="1456"/>
        <v>-1.0396638723313252</v>
      </c>
      <c r="Y4938" s="75">
        <f t="shared" ca="1" si="1457"/>
        <v>-1.0396638723313252</v>
      </c>
      <c r="Z4938" s="74">
        <f t="shared" ca="1" si="1458"/>
        <v>0.35357350782622127</v>
      </c>
      <c r="AA4938" s="76">
        <f t="shared" ca="1" si="1459"/>
        <v>-1039.6638723313251</v>
      </c>
      <c r="AB4938" s="76">
        <f t="shared" ca="1" si="1460"/>
        <v>353.57350782622126</v>
      </c>
    </row>
    <row r="4939" spans="1:28" x14ac:dyDescent="0.25">
      <c r="A4939" s="2">
        <f t="shared" si="1461"/>
        <v>5</v>
      </c>
      <c r="B4939" s="16">
        <f ca="1">VLOOKUP(A4939,PERIODS!$O$4:$P$33,2,FALSE)</f>
        <v>3.3000000000000002E-2</v>
      </c>
      <c r="C4939" s="15"/>
      <c r="D4939" s="18">
        <v>4925</v>
      </c>
      <c r="E4939" s="34">
        <f t="shared" ca="1" si="1463"/>
        <v>20228.983631375544</v>
      </c>
      <c r="F4939" s="34">
        <f t="shared" ca="1" si="1445"/>
        <v>3300</v>
      </c>
      <c r="G4939" s="69">
        <f t="shared" ca="1" si="1449"/>
        <v>0</v>
      </c>
      <c r="H4939" s="34">
        <f t="shared" ca="1" si="1450"/>
        <v>-1941.1065691736981</v>
      </c>
      <c r="I4939" s="34">
        <f t="shared" ca="1" si="1451"/>
        <v>1358.8934308263019</v>
      </c>
      <c r="J4939" s="18">
        <f ca="1">SUM(INDIRECT(ADDRESS(ROW(F4939),COLUMN(F4939),4)):INDIRECT(ADDRESS(ROW(F4939)+N$5-1,COLUMN(F4939),4)))</f>
        <v>23100</v>
      </c>
      <c r="K4939" s="18">
        <f t="shared" ca="1" si="1452"/>
        <v>16350</v>
      </c>
      <c r="L4939" s="18">
        <f t="shared" ca="1" si="1462"/>
        <v>0</v>
      </c>
      <c r="M4939" s="18">
        <f t="shared" ca="1" si="1446"/>
        <v>0</v>
      </c>
      <c r="N4939" s="34">
        <f t="shared" ca="1" si="1453"/>
        <v>18870.090200549243</v>
      </c>
      <c r="P4939" s="18">
        <f t="shared" ca="1" si="1447"/>
        <v>1941.1065691736981</v>
      </c>
      <c r="Q4939" s="47">
        <f ca="1">SUM(L$15:L4939)-SUM(M$15:M4939)</f>
        <v>16350</v>
      </c>
      <c r="R4939" s="47" t="str">
        <f t="shared" ca="1" si="1448"/>
        <v>M4942</v>
      </c>
      <c r="S4939" s="40">
        <f t="shared" ca="1" si="1454"/>
        <v>0</v>
      </c>
      <c r="T4939" s="46">
        <f t="shared" ca="1" si="1455"/>
        <v>95</v>
      </c>
      <c r="X4939" s="74">
        <f t="shared" ca="1" si="1456"/>
        <v>-1.9411065691736982</v>
      </c>
      <c r="Y4939" s="75">
        <f t="shared" ca="1" si="1457"/>
        <v>-1.9411065691736982</v>
      </c>
      <c r="Z4939" s="74">
        <f t="shared" ca="1" si="1458"/>
        <v>0.1435450193667045</v>
      </c>
      <c r="AA4939" s="76">
        <f t="shared" ca="1" si="1459"/>
        <v>-1941.1065691736981</v>
      </c>
      <c r="AB4939" s="76">
        <f t="shared" ca="1" si="1460"/>
        <v>143.54501936670451</v>
      </c>
    </row>
    <row r="4940" spans="1:28" x14ac:dyDescent="0.25">
      <c r="A4940" s="2">
        <f t="shared" si="1461"/>
        <v>6</v>
      </c>
      <c r="B4940" s="16">
        <f ca="1">VLOOKUP(A4940,PERIODS!$O$4:$P$33,2,FALSE)</f>
        <v>3.3000000000000002E-2</v>
      </c>
      <c r="C4940" s="15"/>
      <c r="D4940" s="18">
        <v>4926</v>
      </c>
      <c r="E4940" s="34">
        <f t="shared" ca="1" si="1463"/>
        <v>18870.090200549243</v>
      </c>
      <c r="F4940" s="34">
        <f t="shared" ca="1" si="1445"/>
        <v>3300</v>
      </c>
      <c r="G4940" s="69">
        <f t="shared" ca="1" si="1449"/>
        <v>0</v>
      </c>
      <c r="H4940" s="34">
        <f t="shared" ca="1" si="1450"/>
        <v>-2655.9425227870024</v>
      </c>
      <c r="I4940" s="34">
        <f t="shared" ca="1" si="1451"/>
        <v>644.05747721299758</v>
      </c>
      <c r="J4940" s="18">
        <f ca="1">SUM(INDIRECT(ADDRESS(ROW(F4940),COLUMN(F4940),4)):INDIRECT(ADDRESS(ROW(F4940)+N$5-1,COLUMN(F4940),4)))</f>
        <v>23100</v>
      </c>
      <c r="K4940" s="18">
        <f t="shared" ca="1" si="1452"/>
        <v>16350</v>
      </c>
      <c r="L4940" s="18">
        <f t="shared" ca="1" si="1462"/>
        <v>0</v>
      </c>
      <c r="M4940" s="18">
        <f t="shared" ca="1" si="1446"/>
        <v>0</v>
      </c>
      <c r="N4940" s="34">
        <f t="shared" ca="1" si="1453"/>
        <v>18226.032723336244</v>
      </c>
      <c r="P4940" s="18">
        <f t="shared" ca="1" si="1447"/>
        <v>2655.9425227870024</v>
      </c>
      <c r="Q4940" s="47">
        <f ca="1">SUM(L$15:L4940)-SUM(M$15:M4940)</f>
        <v>16350</v>
      </c>
      <c r="R4940" s="47" t="str">
        <f t="shared" ca="1" si="1448"/>
        <v>M4943</v>
      </c>
      <c r="S4940" s="40">
        <f t="shared" ca="1" si="1454"/>
        <v>0</v>
      </c>
      <c r="T4940" s="46">
        <f t="shared" ca="1" si="1455"/>
        <v>68</v>
      </c>
      <c r="X4940" s="74">
        <f t="shared" ca="1" si="1456"/>
        <v>-2.6559425227870026</v>
      </c>
      <c r="Y4940" s="75">
        <f t="shared" ca="1" si="1457"/>
        <v>-2.6559425227870026</v>
      </c>
      <c r="Z4940" s="74">
        <f t="shared" ca="1" si="1458"/>
        <v>7.023261162303758E-2</v>
      </c>
      <c r="AA4940" s="76">
        <f t="shared" ca="1" si="1459"/>
        <v>-2655.9425227870024</v>
      </c>
      <c r="AB4940" s="76">
        <f t="shared" ca="1" si="1460"/>
        <v>70.232611623037585</v>
      </c>
    </row>
    <row r="4941" spans="1:28" x14ac:dyDescent="0.25">
      <c r="A4941" s="2">
        <f t="shared" si="1461"/>
        <v>7</v>
      </c>
      <c r="B4941" s="16">
        <f ca="1">VLOOKUP(A4941,PERIODS!$O$4:$P$33,2,FALSE)</f>
        <v>3.3000000000000002E-2</v>
      </c>
      <c r="C4941" s="15"/>
      <c r="D4941" s="18">
        <v>4927</v>
      </c>
      <c r="E4941" s="34">
        <f t="shared" ca="1" si="1463"/>
        <v>18226.032723336244</v>
      </c>
      <c r="F4941" s="34">
        <f t="shared" ca="1" si="1445"/>
        <v>3300</v>
      </c>
      <c r="G4941" s="69">
        <f t="shared" ca="1" si="1449"/>
        <v>0</v>
      </c>
      <c r="H4941" s="34">
        <f t="shared" ca="1" si="1450"/>
        <v>241.91030538881759</v>
      </c>
      <c r="I4941" s="34">
        <f t="shared" ca="1" si="1451"/>
        <v>3541.9103053888175</v>
      </c>
      <c r="J4941" s="18">
        <f ca="1">SUM(INDIRECT(ADDRESS(ROW(F4941),COLUMN(F4941),4)):INDIRECT(ADDRESS(ROW(F4941)+N$5-1,COLUMN(F4941),4)))</f>
        <v>23100</v>
      </c>
      <c r="K4941" s="18">
        <f t="shared" ca="1" si="1452"/>
        <v>0</v>
      </c>
      <c r="L4941" s="18">
        <f t="shared" ca="1" si="1462"/>
        <v>0</v>
      </c>
      <c r="M4941" s="18">
        <f t="shared" ca="1" si="1446"/>
        <v>16350</v>
      </c>
      <c r="N4941" s="34">
        <f t="shared" ca="1" si="1453"/>
        <v>31034.122417947427</v>
      </c>
      <c r="P4941" s="18">
        <f t="shared" ca="1" si="1447"/>
        <v>241.91030538881759</v>
      </c>
      <c r="Q4941" s="47">
        <f ca="1">SUM(L$15:L4941)-SUM(M$15:M4941)</f>
        <v>0</v>
      </c>
      <c r="R4941" s="47" t="str">
        <f t="shared" ca="1" si="1448"/>
        <v>M4944</v>
      </c>
      <c r="S4941" s="40">
        <f t="shared" ca="1" si="1454"/>
        <v>0</v>
      </c>
      <c r="T4941" s="46">
        <f t="shared" ca="1" si="1455"/>
        <v>87</v>
      </c>
      <c r="X4941" s="74">
        <f t="shared" ca="1" si="1456"/>
        <v>0.24191030538881758</v>
      </c>
      <c r="Y4941" s="75">
        <f t="shared" ca="1" si="1457"/>
        <v>0.24191030538881758</v>
      </c>
      <c r="Z4941" s="74">
        <f t="shared" ca="1" si="1458"/>
        <v>1.2736799454651062</v>
      </c>
      <c r="AA4941" s="76">
        <f t="shared" ca="1" si="1459"/>
        <v>241.91030538881759</v>
      </c>
      <c r="AB4941" s="76">
        <f t="shared" ca="1" si="1460"/>
        <v>1273.6799454651061</v>
      </c>
    </row>
    <row r="4942" spans="1:28" x14ac:dyDescent="0.25">
      <c r="A4942" s="2">
        <f t="shared" si="1461"/>
        <v>8</v>
      </c>
      <c r="B4942" s="16">
        <f ca="1">VLOOKUP(A4942,PERIODS!$O$4:$P$33,2,FALSE)</f>
        <v>3.3000000000000002E-2</v>
      </c>
      <c r="C4942" s="15"/>
      <c r="D4942" s="18">
        <v>4928</v>
      </c>
      <c r="E4942" s="34">
        <f t="shared" ca="1" si="1463"/>
        <v>31034.122417947427</v>
      </c>
      <c r="F4942" s="34">
        <f t="shared" ca="1" si="1445"/>
        <v>3300</v>
      </c>
      <c r="G4942" s="69">
        <f t="shared" ca="1" si="1449"/>
        <v>0</v>
      </c>
      <c r="H4942" s="34">
        <f t="shared" ca="1" si="1450"/>
        <v>189.61402400900957</v>
      </c>
      <c r="I4942" s="34">
        <f t="shared" ca="1" si="1451"/>
        <v>3489.6140240090094</v>
      </c>
      <c r="J4942" s="18">
        <f ca="1">SUM(INDIRECT(ADDRESS(ROW(F4942),COLUMN(F4942),4)):INDIRECT(ADDRESS(ROW(F4942)+N$5-1,COLUMN(F4942),4)))</f>
        <v>23100</v>
      </c>
      <c r="K4942" s="18">
        <f t="shared" ca="1" si="1452"/>
        <v>0</v>
      </c>
      <c r="L4942" s="18">
        <f t="shared" ca="1" si="1462"/>
        <v>0</v>
      </c>
      <c r="M4942" s="18">
        <f t="shared" ca="1" si="1446"/>
        <v>0</v>
      </c>
      <c r="N4942" s="34">
        <f t="shared" ca="1" si="1453"/>
        <v>27544.508393938417</v>
      </c>
      <c r="P4942" s="18">
        <f t="shared" ca="1" si="1447"/>
        <v>189.61402400900957</v>
      </c>
      <c r="Q4942" s="47">
        <f ca="1">SUM(L$15:L4942)-SUM(M$15:M4942)</f>
        <v>0</v>
      </c>
      <c r="R4942" s="47" t="str">
        <f t="shared" ca="1" si="1448"/>
        <v>M4945</v>
      </c>
      <c r="S4942" s="40">
        <f t="shared" ca="1" si="1454"/>
        <v>0</v>
      </c>
      <c r="T4942" s="46">
        <f t="shared" ca="1" si="1455"/>
        <v>25</v>
      </c>
      <c r="X4942" s="74">
        <f t="shared" ca="1" si="1456"/>
        <v>0.18961402400900956</v>
      </c>
      <c r="Y4942" s="75">
        <f t="shared" ca="1" si="1457"/>
        <v>0.18961402400900956</v>
      </c>
      <c r="Z4942" s="74">
        <f t="shared" ca="1" si="1458"/>
        <v>1.2087829464093232</v>
      </c>
      <c r="AA4942" s="76">
        <f t="shared" ca="1" si="1459"/>
        <v>189.61402400900957</v>
      </c>
      <c r="AB4942" s="76">
        <f t="shared" ca="1" si="1460"/>
        <v>1208.7829464093231</v>
      </c>
    </row>
    <row r="4943" spans="1:28" x14ac:dyDescent="0.25">
      <c r="A4943" s="2">
        <f t="shared" si="1461"/>
        <v>9</v>
      </c>
      <c r="B4943" s="16">
        <f ca="1">VLOOKUP(A4943,PERIODS!$O$4:$P$33,2,FALSE)</f>
        <v>3.3000000000000002E-2</v>
      </c>
      <c r="C4943" s="15"/>
      <c r="D4943" s="18">
        <v>4929</v>
      </c>
      <c r="E4943" s="34">
        <f t="shared" ca="1" si="1463"/>
        <v>27544.508393938417</v>
      </c>
      <c r="F4943" s="34">
        <f t="shared" ref="F4943:F5006" ca="1" si="1464">F$2*B4943</f>
        <v>3300</v>
      </c>
      <c r="G4943" s="69">
        <f t="shared" ca="1" si="1449"/>
        <v>0</v>
      </c>
      <c r="H4943" s="34">
        <f t="shared" ca="1" si="1450"/>
        <v>-858.86687237199862</v>
      </c>
      <c r="I4943" s="34">
        <f t="shared" ca="1" si="1451"/>
        <v>2441.1331276280016</v>
      </c>
      <c r="J4943" s="18">
        <f ca="1">SUM(INDIRECT(ADDRESS(ROW(F4943),COLUMN(F4943),4)):INDIRECT(ADDRESS(ROW(F4943)+N$5-1,COLUMN(F4943),4)))</f>
        <v>23100</v>
      </c>
      <c r="K4943" s="18">
        <f t="shared" ca="1" si="1452"/>
        <v>0</v>
      </c>
      <c r="L4943" s="18">
        <f t="shared" ca="1" si="1462"/>
        <v>0</v>
      </c>
      <c r="M4943" s="18">
        <f t="shared" ref="M4943:M5006" ca="1" si="1465">SUMIF($R$15:$R$8014,ADDRESS(ROW(M4943),COLUMN(M4943),4),$L$15:$L$8014)</f>
        <v>0</v>
      </c>
      <c r="N4943" s="34">
        <f t="shared" ca="1" si="1453"/>
        <v>25103.375266310417</v>
      </c>
      <c r="P4943" s="18">
        <f t="shared" ref="P4943:P5006" ca="1" si="1466">ABS(H4943)</f>
        <v>858.86687237199862</v>
      </c>
      <c r="Q4943" s="47">
        <f ca="1">SUM(L$15:L4943)-SUM(M$15:M4943)</f>
        <v>0</v>
      </c>
      <c r="R4943" s="47" t="str">
        <f t="shared" ref="R4943:R5006" ca="1" si="1467">ADDRESS(ROW(M4943)+$N$3+RANDBETWEEN(-$N$4,$N$4),COLUMN(M4943),4)</f>
        <v>M4946</v>
      </c>
      <c r="S4943" s="40">
        <f t="shared" ca="1" si="1454"/>
        <v>0</v>
      </c>
      <c r="T4943" s="46">
        <f t="shared" ca="1" si="1455"/>
        <v>14</v>
      </c>
      <c r="X4943" s="74">
        <f t="shared" ca="1" si="1456"/>
        <v>-0.85886687237199866</v>
      </c>
      <c r="Y4943" s="75">
        <f t="shared" ca="1" si="1457"/>
        <v>-0.85886687237199866</v>
      </c>
      <c r="Z4943" s="74">
        <f t="shared" ca="1" si="1458"/>
        <v>0.42364185073243416</v>
      </c>
      <c r="AA4943" s="76">
        <f t="shared" ca="1" si="1459"/>
        <v>-858.86687237199862</v>
      </c>
      <c r="AB4943" s="76">
        <f t="shared" ca="1" si="1460"/>
        <v>423.64185073243414</v>
      </c>
    </row>
    <row r="4944" spans="1:28" x14ac:dyDescent="0.25">
      <c r="A4944" s="2">
        <f t="shared" si="1461"/>
        <v>10</v>
      </c>
      <c r="B4944" s="16">
        <f ca="1">VLOOKUP(A4944,PERIODS!$O$4:$P$33,2,FALSE)</f>
        <v>3.3000000000000002E-2</v>
      </c>
      <c r="C4944" s="15"/>
      <c r="D4944" s="18">
        <v>4930</v>
      </c>
      <c r="E4944" s="34">
        <f t="shared" ca="1" si="1463"/>
        <v>25103.375266310417</v>
      </c>
      <c r="F4944" s="34">
        <f t="shared" ca="1" si="1464"/>
        <v>3300</v>
      </c>
      <c r="G4944" s="69">
        <f t="shared" ref="G4944:G5007" ca="1" si="1468">((2*RAND()*$F$5)-$F$5)*E4944</f>
        <v>0</v>
      </c>
      <c r="H4944" s="34">
        <f t="shared" ref="H4944:H5007" ca="1" si="1469">IF($S$3="NORM",AA4944,IF($S$3="LOGNORM",AB4944,0))</f>
        <v>-578.96119278494768</v>
      </c>
      <c r="I4944" s="34">
        <f t="shared" ref="I4944:I5007" ca="1" si="1470">IF(F4944+H4944&lt;0,0,F4944+H4944)</f>
        <v>2721.0388072150522</v>
      </c>
      <c r="J4944" s="18">
        <f ca="1">SUM(INDIRECT(ADDRESS(ROW(F4944),COLUMN(F4944),4)):INDIRECT(ADDRESS(ROW(F4944)+N$5-1,COLUMN(F4944),4)))</f>
        <v>23100</v>
      </c>
      <c r="K4944" s="18">
        <f t="shared" ref="K4944:K5007" ca="1" si="1471">Q4944</f>
        <v>0</v>
      </c>
      <c r="L4944" s="18">
        <f t="shared" ca="1" si="1462"/>
        <v>0</v>
      </c>
      <c r="M4944" s="18">
        <f t="shared" ca="1" si="1465"/>
        <v>0</v>
      </c>
      <c r="N4944" s="34">
        <f t="shared" ref="N4944:N5007" ca="1" si="1472">E4944+G4944-I4944+M4944-S4944</f>
        <v>22382.336459095364</v>
      </c>
      <c r="P4944" s="18">
        <f t="shared" ca="1" si="1466"/>
        <v>578.96119278494768</v>
      </c>
      <c r="Q4944" s="47">
        <f ca="1">SUM(L$15:L4944)-SUM(M$15:M4944)</f>
        <v>0</v>
      </c>
      <c r="R4944" s="47" t="str">
        <f t="shared" ca="1" si="1467"/>
        <v>M4947</v>
      </c>
      <c r="S4944" s="40">
        <f t="shared" ref="S4944:S5007" ca="1" si="1473">IF(T4944&gt;N$6*100,M4944,0)</f>
        <v>0</v>
      </c>
      <c r="T4944" s="46">
        <f t="shared" ref="T4944:T5007" ca="1" si="1474">RANDBETWEEN(0,100)</f>
        <v>13</v>
      </c>
      <c r="X4944" s="74">
        <f t="shared" ref="X4944:X5007" ca="1" si="1475">NORMINV(RAND(),0,1)</f>
        <v>-0.57896119278494773</v>
      </c>
      <c r="Y4944" s="75">
        <f t="shared" ref="Y4944:Y5007" ca="1" si="1476">IF(AND(X4944&gt;$F$6,$F$6&gt;0),$F$6,X4944)</f>
        <v>-0.57896119278494773</v>
      </c>
      <c r="Z4944" s="74">
        <f t="shared" ref="Z4944:Z5007" ca="1" si="1477">EXP(Y4944)</f>
        <v>0.56048029523180387</v>
      </c>
      <c r="AA4944" s="76">
        <f t="shared" ref="AA4944:AA5007" ca="1" si="1478">$F$3*Y4944</f>
        <v>-578.96119278494768</v>
      </c>
      <c r="AB4944" s="76">
        <f t="shared" ref="AB4944:AB5007" ca="1" si="1479">$F$3*Z4944</f>
        <v>560.48029523180389</v>
      </c>
    </row>
    <row r="4945" spans="1:28" x14ac:dyDescent="0.25">
      <c r="A4945" s="2">
        <f t="shared" ref="A4945:A5008" si="1480">IF(AND(A4944=12,OR(A$14="MS",A$14="M0")),1,IF(AND(A4944=4,OR(A$14="WS",A$14="W0")),1,IF(AND(A4944=30,OR(A$14="DS",A$14="D0")),1,A4944+1)))</f>
        <v>11</v>
      </c>
      <c r="B4945" s="16">
        <f ca="1">VLOOKUP(A4945,PERIODS!$O$4:$P$33,2,FALSE)</f>
        <v>3.3000000000000002E-2</v>
      </c>
      <c r="C4945" s="15"/>
      <c r="D4945" s="18">
        <v>4931</v>
      </c>
      <c r="E4945" s="34">
        <f t="shared" ca="1" si="1463"/>
        <v>22382.336459095364</v>
      </c>
      <c r="F4945" s="34">
        <f t="shared" ca="1" si="1464"/>
        <v>3300</v>
      </c>
      <c r="G4945" s="69">
        <f t="shared" ca="1" si="1468"/>
        <v>0</v>
      </c>
      <c r="H4945" s="34">
        <f t="shared" ca="1" si="1469"/>
        <v>348.15718257173398</v>
      </c>
      <c r="I4945" s="34">
        <f t="shared" ca="1" si="1470"/>
        <v>3648.1571825717338</v>
      </c>
      <c r="J4945" s="18">
        <f ca="1">SUM(INDIRECT(ADDRESS(ROW(F4945),COLUMN(F4945),4)):INDIRECT(ADDRESS(ROW(F4945)+N$5-1,COLUMN(F4945),4)))</f>
        <v>23300</v>
      </c>
      <c r="K4945" s="18">
        <f t="shared" ca="1" si="1471"/>
        <v>16350</v>
      </c>
      <c r="L4945" s="18">
        <f t="shared" ref="L4945:L5008" ca="1" si="1481">IF((E4945+K4944)&lt;J4945,N$2,0)</f>
        <v>16350</v>
      </c>
      <c r="M4945" s="18">
        <f t="shared" ca="1" si="1465"/>
        <v>0</v>
      </c>
      <c r="N4945" s="34">
        <f t="shared" ca="1" si="1472"/>
        <v>18734.179276523631</v>
      </c>
      <c r="P4945" s="18">
        <f t="shared" ca="1" si="1466"/>
        <v>348.15718257173398</v>
      </c>
      <c r="Q4945" s="47">
        <f ca="1">SUM(L$15:L4945)-SUM(M$15:M4945)</f>
        <v>16350</v>
      </c>
      <c r="R4945" s="47" t="str">
        <f t="shared" ca="1" si="1467"/>
        <v>M4948</v>
      </c>
      <c r="S4945" s="40">
        <f t="shared" ca="1" si="1473"/>
        <v>0</v>
      </c>
      <c r="T4945" s="46">
        <f t="shared" ca="1" si="1474"/>
        <v>53</v>
      </c>
      <c r="X4945" s="74">
        <f t="shared" ca="1" si="1475"/>
        <v>0.348157182571734</v>
      </c>
      <c r="Y4945" s="75">
        <f t="shared" ca="1" si="1476"/>
        <v>0.348157182571734</v>
      </c>
      <c r="Z4945" s="74">
        <f t="shared" ca="1" si="1477"/>
        <v>1.4164548742630996</v>
      </c>
      <c r="AA4945" s="76">
        <f t="shared" ca="1" si="1478"/>
        <v>348.15718257173398</v>
      </c>
      <c r="AB4945" s="76">
        <f t="shared" ca="1" si="1479"/>
        <v>1416.4548742630996</v>
      </c>
    </row>
    <row r="4946" spans="1:28" x14ac:dyDescent="0.25">
      <c r="A4946" s="2">
        <f t="shared" si="1480"/>
        <v>12</v>
      </c>
      <c r="B4946" s="16">
        <f ca="1">VLOOKUP(A4946,PERIODS!$O$4:$P$33,2,FALSE)</f>
        <v>3.3000000000000002E-2</v>
      </c>
      <c r="C4946" s="15"/>
      <c r="D4946" s="18">
        <v>4932</v>
      </c>
      <c r="E4946" s="34">
        <f t="shared" ca="1" si="1463"/>
        <v>18734.179276523631</v>
      </c>
      <c r="F4946" s="34">
        <f t="shared" ca="1" si="1464"/>
        <v>3300</v>
      </c>
      <c r="G4946" s="69">
        <f t="shared" ca="1" si="1468"/>
        <v>0</v>
      </c>
      <c r="H4946" s="34">
        <f t="shared" ca="1" si="1469"/>
        <v>376.97219426315814</v>
      </c>
      <c r="I4946" s="34">
        <f t="shared" ca="1" si="1470"/>
        <v>3676.9721942631581</v>
      </c>
      <c r="J4946" s="18">
        <f ca="1">SUM(INDIRECT(ADDRESS(ROW(F4946),COLUMN(F4946),4)):INDIRECT(ADDRESS(ROW(F4946)+N$5-1,COLUMN(F4946),4)))</f>
        <v>23500</v>
      </c>
      <c r="K4946" s="18">
        <f t="shared" ca="1" si="1471"/>
        <v>16350</v>
      </c>
      <c r="L4946" s="18">
        <f t="shared" ca="1" si="1481"/>
        <v>0</v>
      </c>
      <c r="M4946" s="18">
        <f t="shared" ca="1" si="1465"/>
        <v>0</v>
      </c>
      <c r="N4946" s="34">
        <f t="shared" ca="1" si="1472"/>
        <v>15057.207082260473</v>
      </c>
      <c r="P4946" s="18">
        <f t="shared" ca="1" si="1466"/>
        <v>376.97219426315814</v>
      </c>
      <c r="Q4946" s="47">
        <f ca="1">SUM(L$15:L4946)-SUM(M$15:M4946)</f>
        <v>16350</v>
      </c>
      <c r="R4946" s="47" t="str">
        <f t="shared" ca="1" si="1467"/>
        <v>M4949</v>
      </c>
      <c r="S4946" s="40">
        <f t="shared" ca="1" si="1473"/>
        <v>0</v>
      </c>
      <c r="T4946" s="46">
        <f t="shared" ca="1" si="1474"/>
        <v>10</v>
      </c>
      <c r="X4946" s="74">
        <f t="shared" ca="1" si="1475"/>
        <v>0.37697219426315814</v>
      </c>
      <c r="Y4946" s="75">
        <f t="shared" ca="1" si="1476"/>
        <v>0.37697219426315814</v>
      </c>
      <c r="Z4946" s="74">
        <f t="shared" ca="1" si="1477"/>
        <v>1.4578637718312497</v>
      </c>
      <c r="AA4946" s="76">
        <f t="shared" ca="1" si="1478"/>
        <v>376.97219426315814</v>
      </c>
      <c r="AB4946" s="76">
        <f t="shared" ca="1" si="1479"/>
        <v>1457.8637718312498</v>
      </c>
    </row>
    <row r="4947" spans="1:28" x14ac:dyDescent="0.25">
      <c r="A4947" s="2">
        <f t="shared" si="1480"/>
        <v>13</v>
      </c>
      <c r="B4947" s="16">
        <f ca="1">VLOOKUP(A4947,PERIODS!$O$4:$P$33,2,FALSE)</f>
        <v>3.3000000000000002E-2</v>
      </c>
      <c r="C4947" s="15"/>
      <c r="D4947" s="18">
        <v>4933</v>
      </c>
      <c r="E4947" s="34">
        <f t="shared" ca="1" si="1463"/>
        <v>15057.207082260473</v>
      </c>
      <c r="F4947" s="34">
        <f t="shared" ca="1" si="1464"/>
        <v>3300</v>
      </c>
      <c r="G4947" s="69">
        <f t="shared" ca="1" si="1468"/>
        <v>0</v>
      </c>
      <c r="H4947" s="34">
        <f t="shared" ca="1" si="1469"/>
        <v>-28.380368163337302</v>
      </c>
      <c r="I4947" s="34">
        <f t="shared" ca="1" si="1470"/>
        <v>3271.6196318366628</v>
      </c>
      <c r="J4947" s="18">
        <f ca="1">SUM(INDIRECT(ADDRESS(ROW(F4947),COLUMN(F4947),4)):INDIRECT(ADDRESS(ROW(F4947)+N$5-1,COLUMN(F4947),4)))</f>
        <v>23700</v>
      </c>
      <c r="K4947" s="18">
        <f t="shared" ca="1" si="1471"/>
        <v>16350</v>
      </c>
      <c r="L4947" s="18">
        <f t="shared" ca="1" si="1481"/>
        <v>0</v>
      </c>
      <c r="M4947" s="18">
        <f t="shared" ca="1" si="1465"/>
        <v>0</v>
      </c>
      <c r="N4947" s="34">
        <f t="shared" ca="1" si="1472"/>
        <v>11785.587450423809</v>
      </c>
      <c r="P4947" s="18">
        <f t="shared" ca="1" si="1466"/>
        <v>28.380368163337302</v>
      </c>
      <c r="Q4947" s="47">
        <f ca="1">SUM(L$15:L4947)-SUM(M$15:M4947)</f>
        <v>16350</v>
      </c>
      <c r="R4947" s="47" t="str">
        <f t="shared" ca="1" si="1467"/>
        <v>M4950</v>
      </c>
      <c r="S4947" s="40">
        <f t="shared" ca="1" si="1473"/>
        <v>0</v>
      </c>
      <c r="T4947" s="46">
        <f t="shared" ca="1" si="1474"/>
        <v>49</v>
      </c>
      <c r="X4947" s="74">
        <f t="shared" ca="1" si="1475"/>
        <v>-2.8380368163337302E-2</v>
      </c>
      <c r="Y4947" s="75">
        <f t="shared" ca="1" si="1476"/>
        <v>-2.8380368163337302E-2</v>
      </c>
      <c r="Z4947" s="74">
        <f t="shared" ca="1" si="1477"/>
        <v>0.9720185715577434</v>
      </c>
      <c r="AA4947" s="76">
        <f t="shared" ca="1" si="1478"/>
        <v>-28.380368163337302</v>
      </c>
      <c r="AB4947" s="76">
        <f t="shared" ca="1" si="1479"/>
        <v>972.01857155774337</v>
      </c>
    </row>
    <row r="4948" spans="1:28" x14ac:dyDescent="0.25">
      <c r="A4948" s="2">
        <f t="shared" si="1480"/>
        <v>14</v>
      </c>
      <c r="B4948" s="16">
        <f ca="1">VLOOKUP(A4948,PERIODS!$O$4:$P$33,2,FALSE)</f>
        <v>3.3000000000000002E-2</v>
      </c>
      <c r="C4948" s="15"/>
      <c r="D4948" s="18">
        <v>4934</v>
      </c>
      <c r="E4948" s="34">
        <f t="shared" ca="1" si="1463"/>
        <v>11785.587450423809</v>
      </c>
      <c r="F4948" s="34">
        <f t="shared" ca="1" si="1464"/>
        <v>3300</v>
      </c>
      <c r="G4948" s="69">
        <f t="shared" ca="1" si="1468"/>
        <v>0</v>
      </c>
      <c r="H4948" s="34">
        <f t="shared" ca="1" si="1469"/>
        <v>-107.87112009485601</v>
      </c>
      <c r="I4948" s="34">
        <f t="shared" ca="1" si="1470"/>
        <v>3192.128879905144</v>
      </c>
      <c r="J4948" s="18">
        <f ca="1">SUM(INDIRECT(ADDRESS(ROW(F4948),COLUMN(F4948),4)):INDIRECT(ADDRESS(ROW(F4948)+N$5-1,COLUMN(F4948),4)))</f>
        <v>23900</v>
      </c>
      <c r="K4948" s="18">
        <f t="shared" ca="1" si="1471"/>
        <v>0</v>
      </c>
      <c r="L4948" s="18">
        <f t="shared" ca="1" si="1481"/>
        <v>0</v>
      </c>
      <c r="M4948" s="18">
        <f t="shared" ca="1" si="1465"/>
        <v>16350</v>
      </c>
      <c r="N4948" s="34">
        <f t="shared" ca="1" si="1472"/>
        <v>24943.458570518666</v>
      </c>
      <c r="P4948" s="18">
        <f t="shared" ca="1" si="1466"/>
        <v>107.87112009485601</v>
      </c>
      <c r="Q4948" s="47">
        <f ca="1">SUM(L$15:L4948)-SUM(M$15:M4948)</f>
        <v>0</v>
      </c>
      <c r="R4948" s="47" t="str">
        <f t="shared" ca="1" si="1467"/>
        <v>M4951</v>
      </c>
      <c r="S4948" s="40">
        <f t="shared" ca="1" si="1473"/>
        <v>0</v>
      </c>
      <c r="T4948" s="46">
        <f t="shared" ca="1" si="1474"/>
        <v>88</v>
      </c>
      <c r="X4948" s="74">
        <f t="shared" ca="1" si="1475"/>
        <v>-0.10787112009485601</v>
      </c>
      <c r="Y4948" s="75">
        <f t="shared" ca="1" si="1476"/>
        <v>-0.10787112009485601</v>
      </c>
      <c r="Z4948" s="74">
        <f t="shared" ca="1" si="1477"/>
        <v>0.89774329004504838</v>
      </c>
      <c r="AA4948" s="76">
        <f t="shared" ca="1" si="1478"/>
        <v>-107.87112009485601</v>
      </c>
      <c r="AB4948" s="76">
        <f t="shared" ca="1" si="1479"/>
        <v>897.74329004504841</v>
      </c>
    </row>
    <row r="4949" spans="1:28" x14ac:dyDescent="0.25">
      <c r="A4949" s="2">
        <f t="shared" si="1480"/>
        <v>15</v>
      </c>
      <c r="B4949" s="16">
        <f ca="1">VLOOKUP(A4949,PERIODS!$O$4:$P$33,2,FALSE)</f>
        <v>3.3000000000000002E-2</v>
      </c>
      <c r="C4949" s="15"/>
      <c r="D4949" s="18">
        <v>4935</v>
      </c>
      <c r="E4949" s="34">
        <f t="shared" ca="1" si="1463"/>
        <v>24943.458570518666</v>
      </c>
      <c r="F4949" s="34">
        <f t="shared" ca="1" si="1464"/>
        <v>3300</v>
      </c>
      <c r="G4949" s="69">
        <f t="shared" ca="1" si="1468"/>
        <v>0</v>
      </c>
      <c r="H4949" s="34">
        <f t="shared" ca="1" si="1469"/>
        <v>-313.50474877371374</v>
      </c>
      <c r="I4949" s="34">
        <f t="shared" ca="1" si="1470"/>
        <v>2986.4952512262862</v>
      </c>
      <c r="J4949" s="18">
        <f ca="1">SUM(INDIRECT(ADDRESS(ROW(F4949),COLUMN(F4949),4)):INDIRECT(ADDRESS(ROW(F4949)+N$5-1,COLUMN(F4949),4)))</f>
        <v>24100</v>
      </c>
      <c r="K4949" s="18">
        <f t="shared" ca="1" si="1471"/>
        <v>0</v>
      </c>
      <c r="L4949" s="18">
        <f t="shared" ca="1" si="1481"/>
        <v>0</v>
      </c>
      <c r="M4949" s="18">
        <f t="shared" ca="1" si="1465"/>
        <v>0</v>
      </c>
      <c r="N4949" s="34">
        <f t="shared" ca="1" si="1472"/>
        <v>21956.963319292379</v>
      </c>
      <c r="P4949" s="18">
        <f t="shared" ca="1" si="1466"/>
        <v>313.50474877371374</v>
      </c>
      <c r="Q4949" s="47">
        <f ca="1">SUM(L$15:L4949)-SUM(M$15:M4949)</f>
        <v>0</v>
      </c>
      <c r="R4949" s="47" t="str">
        <f t="shared" ca="1" si="1467"/>
        <v>M4952</v>
      </c>
      <c r="S4949" s="40">
        <f t="shared" ca="1" si="1473"/>
        <v>0</v>
      </c>
      <c r="T4949" s="46">
        <f t="shared" ca="1" si="1474"/>
        <v>23</v>
      </c>
      <c r="X4949" s="74">
        <f t="shared" ca="1" si="1475"/>
        <v>-0.31350474877371376</v>
      </c>
      <c r="Y4949" s="75">
        <f t="shared" ca="1" si="1476"/>
        <v>-0.31350474877371376</v>
      </c>
      <c r="Z4949" s="74">
        <f t="shared" ca="1" si="1477"/>
        <v>0.73088090820731832</v>
      </c>
      <c r="AA4949" s="76">
        <f t="shared" ca="1" si="1478"/>
        <v>-313.50474877371374</v>
      </c>
      <c r="AB4949" s="76">
        <f t="shared" ca="1" si="1479"/>
        <v>730.88090820731827</v>
      </c>
    </row>
    <row r="4950" spans="1:28" x14ac:dyDescent="0.25">
      <c r="A4950" s="2">
        <f t="shared" si="1480"/>
        <v>16</v>
      </c>
      <c r="B4950" s="16">
        <f ca="1">VLOOKUP(A4950,PERIODS!$O$4:$P$33,2,FALSE)</f>
        <v>3.3000000000000002E-2</v>
      </c>
      <c r="C4950" s="15"/>
      <c r="D4950" s="18">
        <v>4936</v>
      </c>
      <c r="E4950" s="34">
        <f t="shared" ca="1" si="1463"/>
        <v>21956.963319292379</v>
      </c>
      <c r="F4950" s="34">
        <f t="shared" ca="1" si="1464"/>
        <v>3300</v>
      </c>
      <c r="G4950" s="69">
        <f t="shared" ca="1" si="1468"/>
        <v>0</v>
      </c>
      <c r="H4950" s="34">
        <f t="shared" ca="1" si="1469"/>
        <v>460.86184102785433</v>
      </c>
      <c r="I4950" s="34">
        <f t="shared" ca="1" si="1470"/>
        <v>3760.8618410278541</v>
      </c>
      <c r="J4950" s="18">
        <f ca="1">SUM(INDIRECT(ADDRESS(ROW(F4950),COLUMN(F4950),4)):INDIRECT(ADDRESS(ROW(F4950)+N$5-1,COLUMN(F4950),4)))</f>
        <v>24300</v>
      </c>
      <c r="K4950" s="18">
        <f t="shared" ca="1" si="1471"/>
        <v>16350</v>
      </c>
      <c r="L4950" s="18">
        <f t="shared" ca="1" si="1481"/>
        <v>16350</v>
      </c>
      <c r="M4950" s="18">
        <f t="shared" ca="1" si="1465"/>
        <v>0</v>
      </c>
      <c r="N4950" s="34">
        <f t="shared" ca="1" si="1472"/>
        <v>18196.101478264525</v>
      </c>
      <c r="P4950" s="18">
        <f t="shared" ca="1" si="1466"/>
        <v>460.86184102785433</v>
      </c>
      <c r="Q4950" s="47">
        <f ca="1">SUM(L$15:L4950)-SUM(M$15:M4950)</f>
        <v>16350</v>
      </c>
      <c r="R4950" s="47" t="str">
        <f t="shared" ca="1" si="1467"/>
        <v>M4953</v>
      </c>
      <c r="S4950" s="40">
        <f t="shared" ca="1" si="1473"/>
        <v>0</v>
      </c>
      <c r="T4950" s="46">
        <f t="shared" ca="1" si="1474"/>
        <v>86</v>
      </c>
      <c r="X4950" s="74">
        <f t="shared" ca="1" si="1475"/>
        <v>0.46086184102785432</v>
      </c>
      <c r="Y4950" s="75">
        <f t="shared" ca="1" si="1476"/>
        <v>0.46086184102785432</v>
      </c>
      <c r="Z4950" s="74">
        <f t="shared" ca="1" si="1477"/>
        <v>1.5854397934162336</v>
      </c>
      <c r="AA4950" s="76">
        <f t="shared" ca="1" si="1478"/>
        <v>460.86184102785433</v>
      </c>
      <c r="AB4950" s="76">
        <f t="shared" ca="1" si="1479"/>
        <v>1585.4397934162337</v>
      </c>
    </row>
    <row r="4951" spans="1:28" x14ac:dyDescent="0.25">
      <c r="A4951" s="2">
        <f t="shared" si="1480"/>
        <v>17</v>
      </c>
      <c r="B4951" s="16">
        <f ca="1">VLOOKUP(A4951,PERIODS!$O$4:$P$33,2,FALSE)</f>
        <v>3.5000000000000003E-2</v>
      </c>
      <c r="C4951" s="15"/>
      <c r="D4951" s="18">
        <v>4937</v>
      </c>
      <c r="E4951" s="34">
        <f t="shared" ca="1" si="1463"/>
        <v>18196.101478264525</v>
      </c>
      <c r="F4951" s="34">
        <f t="shared" ca="1" si="1464"/>
        <v>3500.0000000000005</v>
      </c>
      <c r="G4951" s="69">
        <f t="shared" ca="1" si="1468"/>
        <v>0</v>
      </c>
      <c r="H4951" s="34">
        <f t="shared" ca="1" si="1469"/>
        <v>-824.05326675911249</v>
      </c>
      <c r="I4951" s="34">
        <f t="shared" ca="1" si="1470"/>
        <v>2675.9467332408881</v>
      </c>
      <c r="J4951" s="18">
        <f ca="1">SUM(INDIRECT(ADDRESS(ROW(F4951),COLUMN(F4951),4)):INDIRECT(ADDRESS(ROW(F4951)+N$5-1,COLUMN(F4951),4)))</f>
        <v>24500.000000000004</v>
      </c>
      <c r="K4951" s="18">
        <f t="shared" ca="1" si="1471"/>
        <v>16350</v>
      </c>
      <c r="L4951" s="18">
        <f t="shared" ca="1" si="1481"/>
        <v>0</v>
      </c>
      <c r="M4951" s="18">
        <f t="shared" ca="1" si="1465"/>
        <v>0</v>
      </c>
      <c r="N4951" s="34">
        <f t="shared" ca="1" si="1472"/>
        <v>15520.154745023638</v>
      </c>
      <c r="P4951" s="18">
        <f t="shared" ca="1" si="1466"/>
        <v>824.05326675911249</v>
      </c>
      <c r="Q4951" s="47">
        <f ca="1">SUM(L$15:L4951)-SUM(M$15:M4951)</f>
        <v>16350</v>
      </c>
      <c r="R4951" s="47" t="str">
        <f t="shared" ca="1" si="1467"/>
        <v>M4954</v>
      </c>
      <c r="S4951" s="40">
        <f t="shared" ca="1" si="1473"/>
        <v>0</v>
      </c>
      <c r="T4951" s="46">
        <f t="shared" ca="1" si="1474"/>
        <v>20</v>
      </c>
      <c r="X4951" s="74">
        <f t="shared" ca="1" si="1475"/>
        <v>-0.8240532667591125</v>
      </c>
      <c r="Y4951" s="75">
        <f t="shared" ca="1" si="1476"/>
        <v>-0.8240532667591125</v>
      </c>
      <c r="Z4951" s="74">
        <f t="shared" ca="1" si="1477"/>
        <v>0.43865008055747967</v>
      </c>
      <c r="AA4951" s="76">
        <f t="shared" ca="1" si="1478"/>
        <v>-824.05326675911249</v>
      </c>
      <c r="AB4951" s="76">
        <f t="shared" ca="1" si="1479"/>
        <v>438.65008055747967</v>
      </c>
    </row>
    <row r="4952" spans="1:28" x14ac:dyDescent="0.25">
      <c r="A4952" s="2">
        <f t="shared" si="1480"/>
        <v>18</v>
      </c>
      <c r="B4952" s="16">
        <f ca="1">VLOOKUP(A4952,PERIODS!$O$4:$P$33,2,FALSE)</f>
        <v>3.5000000000000003E-2</v>
      </c>
      <c r="C4952" s="15"/>
      <c r="D4952" s="18">
        <v>4938</v>
      </c>
      <c r="E4952" s="34">
        <f t="shared" ca="1" si="1463"/>
        <v>15520.154745023638</v>
      </c>
      <c r="F4952" s="34">
        <f t="shared" ca="1" si="1464"/>
        <v>3500.0000000000005</v>
      </c>
      <c r="G4952" s="69">
        <f t="shared" ca="1" si="1468"/>
        <v>0</v>
      </c>
      <c r="H4952" s="34">
        <f t="shared" ca="1" si="1469"/>
        <v>1092.9387491154653</v>
      </c>
      <c r="I4952" s="34">
        <f t="shared" ca="1" si="1470"/>
        <v>4592.9387491154657</v>
      </c>
      <c r="J4952" s="18">
        <f ca="1">SUM(INDIRECT(ADDRESS(ROW(F4952),COLUMN(F4952),4)):INDIRECT(ADDRESS(ROW(F4952)+N$5-1,COLUMN(F4952),4)))</f>
        <v>24500.000000000004</v>
      </c>
      <c r="K4952" s="18">
        <f t="shared" ca="1" si="1471"/>
        <v>16350</v>
      </c>
      <c r="L4952" s="18">
        <f t="shared" ca="1" si="1481"/>
        <v>0</v>
      </c>
      <c r="M4952" s="18">
        <f t="shared" ca="1" si="1465"/>
        <v>0</v>
      </c>
      <c r="N4952" s="34">
        <f t="shared" ca="1" si="1472"/>
        <v>10927.215995908173</v>
      </c>
      <c r="P4952" s="18">
        <f t="shared" ca="1" si="1466"/>
        <v>1092.9387491154653</v>
      </c>
      <c r="Q4952" s="47">
        <f ca="1">SUM(L$15:L4952)-SUM(M$15:M4952)</f>
        <v>16350</v>
      </c>
      <c r="R4952" s="47" t="str">
        <f t="shared" ca="1" si="1467"/>
        <v>M4955</v>
      </c>
      <c r="S4952" s="40">
        <f t="shared" ca="1" si="1473"/>
        <v>0</v>
      </c>
      <c r="T4952" s="46">
        <f t="shared" ca="1" si="1474"/>
        <v>91</v>
      </c>
      <c r="X4952" s="74">
        <f t="shared" ca="1" si="1475"/>
        <v>1.0929387491154652</v>
      </c>
      <c r="Y4952" s="75">
        <f t="shared" ca="1" si="1476"/>
        <v>1.0929387491154652</v>
      </c>
      <c r="Z4952" s="74">
        <f t="shared" ca="1" si="1477"/>
        <v>2.9830275737350926</v>
      </c>
      <c r="AA4952" s="76">
        <f t="shared" ca="1" si="1478"/>
        <v>1092.9387491154653</v>
      </c>
      <c r="AB4952" s="76">
        <f t="shared" ca="1" si="1479"/>
        <v>2983.0275737350926</v>
      </c>
    </row>
    <row r="4953" spans="1:28" x14ac:dyDescent="0.25">
      <c r="A4953" s="2">
        <f t="shared" si="1480"/>
        <v>19</v>
      </c>
      <c r="B4953" s="16">
        <f ca="1">VLOOKUP(A4953,PERIODS!$O$4:$P$33,2,FALSE)</f>
        <v>3.5000000000000003E-2</v>
      </c>
      <c r="C4953" s="15"/>
      <c r="D4953" s="18">
        <v>4939</v>
      </c>
      <c r="E4953" s="34">
        <f t="shared" ca="1" si="1463"/>
        <v>10927.215995908173</v>
      </c>
      <c r="F4953" s="34">
        <f t="shared" ca="1" si="1464"/>
        <v>3500.0000000000005</v>
      </c>
      <c r="G4953" s="69">
        <f t="shared" ca="1" si="1468"/>
        <v>0</v>
      </c>
      <c r="H4953" s="34">
        <f t="shared" ca="1" si="1469"/>
        <v>359.36723300977042</v>
      </c>
      <c r="I4953" s="34">
        <f t="shared" ca="1" si="1470"/>
        <v>3859.3672330097706</v>
      </c>
      <c r="J4953" s="18">
        <f ca="1">SUM(INDIRECT(ADDRESS(ROW(F4953),COLUMN(F4953),4)):INDIRECT(ADDRESS(ROW(F4953)+N$5-1,COLUMN(F4953),4)))</f>
        <v>24500.000000000004</v>
      </c>
      <c r="K4953" s="18">
        <f t="shared" ca="1" si="1471"/>
        <v>0</v>
      </c>
      <c r="L4953" s="18">
        <f t="shared" ca="1" si="1481"/>
        <v>0</v>
      </c>
      <c r="M4953" s="18">
        <f t="shared" ca="1" si="1465"/>
        <v>16350</v>
      </c>
      <c r="N4953" s="34">
        <f t="shared" ca="1" si="1472"/>
        <v>23417.8487628984</v>
      </c>
      <c r="P4953" s="18">
        <f t="shared" ca="1" si="1466"/>
        <v>359.36723300977042</v>
      </c>
      <c r="Q4953" s="47">
        <f ca="1">SUM(L$15:L4953)-SUM(M$15:M4953)</f>
        <v>0</v>
      </c>
      <c r="R4953" s="47" t="str">
        <f t="shared" ca="1" si="1467"/>
        <v>M4956</v>
      </c>
      <c r="S4953" s="40">
        <f t="shared" ca="1" si="1473"/>
        <v>0</v>
      </c>
      <c r="T4953" s="46">
        <f t="shared" ca="1" si="1474"/>
        <v>49</v>
      </c>
      <c r="X4953" s="74">
        <f t="shared" ca="1" si="1475"/>
        <v>0.35936723300977041</v>
      </c>
      <c r="Y4953" s="75">
        <f t="shared" ca="1" si="1476"/>
        <v>0.35936723300977041</v>
      </c>
      <c r="Z4953" s="74">
        <f t="shared" ca="1" si="1477"/>
        <v>1.4324227379084618</v>
      </c>
      <c r="AA4953" s="76">
        <f t="shared" ca="1" si="1478"/>
        <v>359.36723300977042</v>
      </c>
      <c r="AB4953" s="76">
        <f t="shared" ca="1" si="1479"/>
        <v>1432.4227379084618</v>
      </c>
    </row>
    <row r="4954" spans="1:28" x14ac:dyDescent="0.25">
      <c r="A4954" s="2">
        <f t="shared" si="1480"/>
        <v>20</v>
      </c>
      <c r="B4954" s="16">
        <f ca="1">VLOOKUP(A4954,PERIODS!$O$4:$P$33,2,FALSE)</f>
        <v>3.5000000000000003E-2</v>
      </c>
      <c r="C4954" s="15"/>
      <c r="D4954" s="18">
        <v>4940</v>
      </c>
      <c r="E4954" s="34">
        <f t="shared" ca="1" si="1463"/>
        <v>23417.8487628984</v>
      </c>
      <c r="F4954" s="34">
        <f t="shared" ca="1" si="1464"/>
        <v>3500.0000000000005</v>
      </c>
      <c r="G4954" s="69">
        <f t="shared" ca="1" si="1468"/>
        <v>0</v>
      </c>
      <c r="H4954" s="34">
        <f t="shared" ca="1" si="1469"/>
        <v>1009.3355643542508</v>
      </c>
      <c r="I4954" s="34">
        <f t="shared" ca="1" si="1470"/>
        <v>4509.3355643542509</v>
      </c>
      <c r="J4954" s="18">
        <f ca="1">SUM(INDIRECT(ADDRESS(ROW(F4954),COLUMN(F4954),4)):INDIRECT(ADDRESS(ROW(F4954)+N$5-1,COLUMN(F4954),4)))</f>
        <v>24500.000000000004</v>
      </c>
      <c r="K4954" s="18">
        <f t="shared" ca="1" si="1471"/>
        <v>16350</v>
      </c>
      <c r="L4954" s="18">
        <f t="shared" ca="1" si="1481"/>
        <v>16350</v>
      </c>
      <c r="M4954" s="18">
        <f t="shared" ca="1" si="1465"/>
        <v>0</v>
      </c>
      <c r="N4954" s="34">
        <f t="shared" ca="1" si="1472"/>
        <v>18908.513198544148</v>
      </c>
      <c r="P4954" s="18">
        <f t="shared" ca="1" si="1466"/>
        <v>1009.3355643542508</v>
      </c>
      <c r="Q4954" s="47">
        <f ca="1">SUM(L$15:L4954)-SUM(M$15:M4954)</f>
        <v>16350</v>
      </c>
      <c r="R4954" s="47" t="str">
        <f t="shared" ca="1" si="1467"/>
        <v>M4957</v>
      </c>
      <c r="S4954" s="40">
        <f t="shared" ca="1" si="1473"/>
        <v>0</v>
      </c>
      <c r="T4954" s="46">
        <f t="shared" ca="1" si="1474"/>
        <v>76</v>
      </c>
      <c r="X4954" s="74">
        <f t="shared" ca="1" si="1475"/>
        <v>1.0093355643542508</v>
      </c>
      <c r="Y4954" s="75">
        <f t="shared" ca="1" si="1476"/>
        <v>1.0093355643542508</v>
      </c>
      <c r="Z4954" s="74">
        <f t="shared" ca="1" si="1477"/>
        <v>2.7437773457560573</v>
      </c>
      <c r="AA4954" s="76">
        <f t="shared" ca="1" si="1478"/>
        <v>1009.3355643542508</v>
      </c>
      <c r="AB4954" s="76">
        <f t="shared" ca="1" si="1479"/>
        <v>2743.7773457560575</v>
      </c>
    </row>
    <row r="4955" spans="1:28" x14ac:dyDescent="0.25">
      <c r="A4955" s="2">
        <f t="shared" si="1480"/>
        <v>21</v>
      </c>
      <c r="B4955" s="16">
        <f ca="1">VLOOKUP(A4955,PERIODS!$O$4:$P$33,2,FALSE)</f>
        <v>3.5000000000000003E-2</v>
      </c>
      <c r="C4955" s="15"/>
      <c r="D4955" s="18">
        <v>4941</v>
      </c>
      <c r="E4955" s="34">
        <f t="shared" ca="1" si="1463"/>
        <v>18908.513198544148</v>
      </c>
      <c r="F4955" s="34">
        <f t="shared" ca="1" si="1464"/>
        <v>3500.0000000000005</v>
      </c>
      <c r="G4955" s="69">
        <f t="shared" ca="1" si="1468"/>
        <v>0</v>
      </c>
      <c r="H4955" s="34">
        <f t="shared" ca="1" si="1469"/>
        <v>-130.76866544490844</v>
      </c>
      <c r="I4955" s="34">
        <f t="shared" ca="1" si="1470"/>
        <v>3369.231334555092</v>
      </c>
      <c r="J4955" s="18">
        <f ca="1">SUM(INDIRECT(ADDRESS(ROW(F4955),COLUMN(F4955),4)):INDIRECT(ADDRESS(ROW(F4955)+N$5-1,COLUMN(F4955),4)))</f>
        <v>24500.000000000004</v>
      </c>
      <c r="K4955" s="18">
        <f t="shared" ca="1" si="1471"/>
        <v>16350</v>
      </c>
      <c r="L4955" s="18">
        <f t="shared" ca="1" si="1481"/>
        <v>0</v>
      </c>
      <c r="M4955" s="18">
        <f t="shared" ca="1" si="1465"/>
        <v>0</v>
      </c>
      <c r="N4955" s="34">
        <f t="shared" ca="1" si="1472"/>
        <v>15539.281863989056</v>
      </c>
      <c r="P4955" s="18">
        <f t="shared" ca="1" si="1466"/>
        <v>130.76866544490844</v>
      </c>
      <c r="Q4955" s="47">
        <f ca="1">SUM(L$15:L4955)-SUM(M$15:M4955)</f>
        <v>16350</v>
      </c>
      <c r="R4955" s="47" t="str">
        <f t="shared" ca="1" si="1467"/>
        <v>M4958</v>
      </c>
      <c r="S4955" s="40">
        <f t="shared" ca="1" si="1473"/>
        <v>0</v>
      </c>
      <c r="T4955" s="46">
        <f t="shared" ca="1" si="1474"/>
        <v>11</v>
      </c>
      <c r="X4955" s="74">
        <f t="shared" ca="1" si="1475"/>
        <v>-0.13076866544490845</v>
      </c>
      <c r="Y4955" s="75">
        <f t="shared" ca="1" si="1476"/>
        <v>-0.13076866544490845</v>
      </c>
      <c r="Z4955" s="74">
        <f t="shared" ca="1" si="1477"/>
        <v>0.87742072864886211</v>
      </c>
      <c r="AA4955" s="76">
        <f t="shared" ca="1" si="1478"/>
        <v>-130.76866544490844</v>
      </c>
      <c r="AB4955" s="76">
        <f t="shared" ca="1" si="1479"/>
        <v>877.42072864886211</v>
      </c>
    </row>
    <row r="4956" spans="1:28" x14ac:dyDescent="0.25">
      <c r="A4956" s="2">
        <f t="shared" si="1480"/>
        <v>22</v>
      </c>
      <c r="B4956" s="16">
        <f ca="1">VLOOKUP(A4956,PERIODS!$O$4:$P$33,2,FALSE)</f>
        <v>3.5000000000000003E-2</v>
      </c>
      <c r="C4956" s="15"/>
      <c r="D4956" s="18">
        <v>4942</v>
      </c>
      <c r="E4956" s="34">
        <f t="shared" ca="1" si="1463"/>
        <v>15539.281863989056</v>
      </c>
      <c r="F4956" s="34">
        <f t="shared" ca="1" si="1464"/>
        <v>3500.0000000000005</v>
      </c>
      <c r="G4956" s="69">
        <f t="shared" ca="1" si="1468"/>
        <v>0</v>
      </c>
      <c r="H4956" s="34">
        <f t="shared" ca="1" si="1469"/>
        <v>-213.54804197078673</v>
      </c>
      <c r="I4956" s="34">
        <f t="shared" ca="1" si="1470"/>
        <v>3286.4519580292135</v>
      </c>
      <c r="J4956" s="18">
        <f ca="1">SUM(INDIRECT(ADDRESS(ROW(F4956),COLUMN(F4956),4)):INDIRECT(ADDRESS(ROW(F4956)+N$5-1,COLUMN(F4956),4)))</f>
        <v>25000.000000000004</v>
      </c>
      <c r="K4956" s="18">
        <f t="shared" ca="1" si="1471"/>
        <v>16350</v>
      </c>
      <c r="L4956" s="18">
        <f t="shared" ca="1" si="1481"/>
        <v>0</v>
      </c>
      <c r="M4956" s="18">
        <f t="shared" ca="1" si="1465"/>
        <v>0</v>
      </c>
      <c r="N4956" s="34">
        <f t="shared" ca="1" si="1472"/>
        <v>12252.829905959843</v>
      </c>
      <c r="P4956" s="18">
        <f t="shared" ca="1" si="1466"/>
        <v>213.54804197078673</v>
      </c>
      <c r="Q4956" s="47">
        <f ca="1">SUM(L$15:L4956)-SUM(M$15:M4956)</f>
        <v>16350</v>
      </c>
      <c r="R4956" s="47" t="str">
        <f t="shared" ca="1" si="1467"/>
        <v>M4959</v>
      </c>
      <c r="S4956" s="40">
        <f t="shared" ca="1" si="1473"/>
        <v>0</v>
      </c>
      <c r="T4956" s="46">
        <f t="shared" ca="1" si="1474"/>
        <v>2</v>
      </c>
      <c r="X4956" s="74">
        <f t="shared" ca="1" si="1475"/>
        <v>-0.21354804197078672</v>
      </c>
      <c r="Y4956" s="75">
        <f t="shared" ca="1" si="1476"/>
        <v>-0.21354804197078672</v>
      </c>
      <c r="Z4956" s="74">
        <f t="shared" ca="1" si="1477"/>
        <v>0.80771335507702546</v>
      </c>
      <c r="AA4956" s="76">
        <f t="shared" ca="1" si="1478"/>
        <v>-213.54804197078673</v>
      </c>
      <c r="AB4956" s="76">
        <f t="shared" ca="1" si="1479"/>
        <v>807.71335507702543</v>
      </c>
    </row>
    <row r="4957" spans="1:28" x14ac:dyDescent="0.25">
      <c r="A4957" s="2">
        <f t="shared" si="1480"/>
        <v>23</v>
      </c>
      <c r="B4957" s="16">
        <f ca="1">VLOOKUP(A4957,PERIODS!$O$4:$P$33,2,FALSE)</f>
        <v>3.5000000000000003E-2</v>
      </c>
      <c r="C4957" s="15"/>
      <c r="D4957" s="18">
        <v>4943</v>
      </c>
      <c r="E4957" s="34">
        <f t="shared" ca="1" si="1463"/>
        <v>12252.829905959843</v>
      </c>
      <c r="F4957" s="34">
        <f t="shared" ca="1" si="1464"/>
        <v>3500.0000000000005</v>
      </c>
      <c r="G4957" s="69">
        <f t="shared" ca="1" si="1468"/>
        <v>0</v>
      </c>
      <c r="H4957" s="34">
        <f t="shared" ca="1" si="1469"/>
        <v>320.46168103613661</v>
      </c>
      <c r="I4957" s="34">
        <f t="shared" ca="1" si="1470"/>
        <v>3820.4616810361372</v>
      </c>
      <c r="J4957" s="18">
        <f ca="1">SUM(INDIRECT(ADDRESS(ROW(F4957),COLUMN(F4957),4)):INDIRECT(ADDRESS(ROW(F4957)+N$5-1,COLUMN(F4957),4)))</f>
        <v>25500.000000000004</v>
      </c>
      <c r="K4957" s="18">
        <f t="shared" ca="1" si="1471"/>
        <v>0</v>
      </c>
      <c r="L4957" s="18">
        <f t="shared" ca="1" si="1481"/>
        <v>0</v>
      </c>
      <c r="M4957" s="18">
        <f t="shared" ca="1" si="1465"/>
        <v>16350</v>
      </c>
      <c r="N4957" s="34">
        <f t="shared" ca="1" si="1472"/>
        <v>24782.368224923706</v>
      </c>
      <c r="P4957" s="18">
        <f t="shared" ca="1" si="1466"/>
        <v>320.46168103613661</v>
      </c>
      <c r="Q4957" s="47">
        <f ca="1">SUM(L$15:L4957)-SUM(M$15:M4957)</f>
        <v>0</v>
      </c>
      <c r="R4957" s="47" t="str">
        <f t="shared" ca="1" si="1467"/>
        <v>M4960</v>
      </c>
      <c r="S4957" s="40">
        <f t="shared" ca="1" si="1473"/>
        <v>0</v>
      </c>
      <c r="T4957" s="46">
        <f t="shared" ca="1" si="1474"/>
        <v>6</v>
      </c>
      <c r="X4957" s="74">
        <f t="shared" ca="1" si="1475"/>
        <v>0.32046168103613659</v>
      </c>
      <c r="Y4957" s="75">
        <f t="shared" ca="1" si="1476"/>
        <v>0.32046168103613659</v>
      </c>
      <c r="Z4957" s="74">
        <f t="shared" ca="1" si="1477"/>
        <v>1.3777637048986413</v>
      </c>
      <c r="AA4957" s="76">
        <f t="shared" ca="1" si="1478"/>
        <v>320.46168103613661</v>
      </c>
      <c r="AB4957" s="76">
        <f t="shared" ca="1" si="1479"/>
        <v>1377.7637048986412</v>
      </c>
    </row>
    <row r="4958" spans="1:28" x14ac:dyDescent="0.25">
      <c r="A4958" s="2">
        <f t="shared" si="1480"/>
        <v>24</v>
      </c>
      <c r="B4958" s="16">
        <f ca="1">VLOOKUP(A4958,PERIODS!$O$4:$P$33,2,FALSE)</f>
        <v>3.5000000000000003E-2</v>
      </c>
      <c r="C4958" s="15"/>
      <c r="D4958" s="18">
        <v>4944</v>
      </c>
      <c r="E4958" s="34">
        <f t="shared" ca="1" si="1463"/>
        <v>24782.368224923706</v>
      </c>
      <c r="F4958" s="34">
        <f t="shared" ca="1" si="1464"/>
        <v>3500.0000000000005</v>
      </c>
      <c r="G4958" s="69">
        <f t="shared" ca="1" si="1468"/>
        <v>0</v>
      </c>
      <c r="H4958" s="34">
        <f t="shared" ca="1" si="1469"/>
        <v>-325.09057969346151</v>
      </c>
      <c r="I4958" s="34">
        <f t="shared" ca="1" si="1470"/>
        <v>3174.9094203065388</v>
      </c>
      <c r="J4958" s="18">
        <f ca="1">SUM(INDIRECT(ADDRESS(ROW(F4958),COLUMN(F4958),4)):INDIRECT(ADDRESS(ROW(F4958)+N$5-1,COLUMN(F4958),4)))</f>
        <v>26000</v>
      </c>
      <c r="K4958" s="18">
        <f t="shared" ca="1" si="1471"/>
        <v>16350</v>
      </c>
      <c r="L4958" s="18">
        <f t="shared" ca="1" si="1481"/>
        <v>16350</v>
      </c>
      <c r="M4958" s="18">
        <f t="shared" ca="1" si="1465"/>
        <v>0</v>
      </c>
      <c r="N4958" s="34">
        <f t="shared" ca="1" si="1472"/>
        <v>21607.458804617167</v>
      </c>
      <c r="P4958" s="18">
        <f t="shared" ca="1" si="1466"/>
        <v>325.09057969346151</v>
      </c>
      <c r="Q4958" s="47">
        <f ca="1">SUM(L$15:L4958)-SUM(M$15:M4958)</f>
        <v>16350</v>
      </c>
      <c r="R4958" s="47" t="str">
        <f t="shared" ca="1" si="1467"/>
        <v>M4961</v>
      </c>
      <c r="S4958" s="40">
        <f t="shared" ca="1" si="1473"/>
        <v>0</v>
      </c>
      <c r="T4958" s="46">
        <f t="shared" ca="1" si="1474"/>
        <v>52</v>
      </c>
      <c r="X4958" s="74">
        <f t="shared" ca="1" si="1475"/>
        <v>-0.3250905796934615</v>
      </c>
      <c r="Y4958" s="75">
        <f t="shared" ca="1" si="1476"/>
        <v>-0.3250905796934615</v>
      </c>
      <c r="Z4958" s="74">
        <f t="shared" ca="1" si="1477"/>
        <v>0.72246191029982543</v>
      </c>
      <c r="AA4958" s="76">
        <f t="shared" ca="1" si="1478"/>
        <v>-325.09057969346151</v>
      </c>
      <c r="AB4958" s="76">
        <f t="shared" ca="1" si="1479"/>
        <v>722.46191029982538</v>
      </c>
    </row>
    <row r="4959" spans="1:28" x14ac:dyDescent="0.25">
      <c r="A4959" s="2">
        <f t="shared" si="1480"/>
        <v>25</v>
      </c>
      <c r="B4959" s="16">
        <f ca="1">VLOOKUP(A4959,PERIODS!$O$4:$P$33,2,FALSE)</f>
        <v>3.5000000000000003E-2</v>
      </c>
      <c r="C4959" s="15"/>
      <c r="D4959" s="18">
        <v>4945</v>
      </c>
      <c r="E4959" s="34">
        <f t="shared" ca="1" si="1463"/>
        <v>21607.458804617167</v>
      </c>
      <c r="F4959" s="34">
        <f t="shared" ca="1" si="1464"/>
        <v>3500.0000000000005</v>
      </c>
      <c r="G4959" s="69">
        <f t="shared" ca="1" si="1468"/>
        <v>0</v>
      </c>
      <c r="H4959" s="34">
        <f t="shared" ca="1" si="1469"/>
        <v>-426.15711264545178</v>
      </c>
      <c r="I4959" s="34">
        <f t="shared" ca="1" si="1470"/>
        <v>3073.8428873545486</v>
      </c>
      <c r="J4959" s="18">
        <f ca="1">SUM(INDIRECT(ADDRESS(ROW(F4959),COLUMN(F4959),4)):INDIRECT(ADDRESS(ROW(F4959)+N$5-1,COLUMN(F4959),4)))</f>
        <v>24900</v>
      </c>
      <c r="K4959" s="18">
        <f t="shared" ca="1" si="1471"/>
        <v>16350</v>
      </c>
      <c r="L4959" s="18">
        <f t="shared" ca="1" si="1481"/>
        <v>0</v>
      </c>
      <c r="M4959" s="18">
        <f t="shared" ca="1" si="1465"/>
        <v>0</v>
      </c>
      <c r="N4959" s="34">
        <f t="shared" ca="1" si="1472"/>
        <v>18533.615917262618</v>
      </c>
      <c r="P4959" s="18">
        <f t="shared" ca="1" si="1466"/>
        <v>426.15711264545178</v>
      </c>
      <c r="Q4959" s="47">
        <f ca="1">SUM(L$15:L4959)-SUM(M$15:M4959)</f>
        <v>16350</v>
      </c>
      <c r="R4959" s="47" t="str">
        <f t="shared" ca="1" si="1467"/>
        <v>M4962</v>
      </c>
      <c r="S4959" s="40">
        <f t="shared" ca="1" si="1473"/>
        <v>0</v>
      </c>
      <c r="T4959" s="46">
        <f t="shared" ca="1" si="1474"/>
        <v>25</v>
      </c>
      <c r="X4959" s="74">
        <f t="shared" ca="1" si="1475"/>
        <v>-0.42615711264545175</v>
      </c>
      <c r="Y4959" s="75">
        <f t="shared" ca="1" si="1476"/>
        <v>-0.42615711264545175</v>
      </c>
      <c r="Z4959" s="74">
        <f t="shared" ca="1" si="1477"/>
        <v>0.65301373734484214</v>
      </c>
      <c r="AA4959" s="76">
        <f t="shared" ca="1" si="1478"/>
        <v>-426.15711264545178</v>
      </c>
      <c r="AB4959" s="76">
        <f t="shared" ca="1" si="1479"/>
        <v>653.01373734484218</v>
      </c>
    </row>
    <row r="4960" spans="1:28" x14ac:dyDescent="0.25">
      <c r="A4960" s="2">
        <f t="shared" si="1480"/>
        <v>26</v>
      </c>
      <c r="B4960" s="16">
        <f ca="1">VLOOKUP(A4960,PERIODS!$O$4:$P$33,2,FALSE)</f>
        <v>3.5000000000000003E-2</v>
      </c>
      <c r="C4960" s="15"/>
      <c r="D4960" s="18">
        <v>4946</v>
      </c>
      <c r="E4960" s="34">
        <f t="shared" ca="1" si="1463"/>
        <v>18533.615917262618</v>
      </c>
      <c r="F4960" s="34">
        <f t="shared" ca="1" si="1464"/>
        <v>3500.0000000000005</v>
      </c>
      <c r="G4960" s="69">
        <f t="shared" ca="1" si="1468"/>
        <v>0</v>
      </c>
      <c r="H4960" s="34">
        <f t="shared" ca="1" si="1469"/>
        <v>-1198.3679180810277</v>
      </c>
      <c r="I4960" s="34">
        <f t="shared" ca="1" si="1470"/>
        <v>2301.6320819189727</v>
      </c>
      <c r="J4960" s="18">
        <f ca="1">SUM(INDIRECT(ADDRESS(ROW(F4960),COLUMN(F4960),4)):INDIRECT(ADDRESS(ROW(F4960)+N$5-1,COLUMN(F4960),4)))</f>
        <v>23900</v>
      </c>
      <c r="K4960" s="18">
        <f t="shared" ca="1" si="1471"/>
        <v>16350</v>
      </c>
      <c r="L4960" s="18">
        <f t="shared" ca="1" si="1481"/>
        <v>0</v>
      </c>
      <c r="M4960" s="18">
        <f t="shared" ca="1" si="1465"/>
        <v>0</v>
      </c>
      <c r="N4960" s="34">
        <f t="shared" ca="1" si="1472"/>
        <v>16231.983835343644</v>
      </c>
      <c r="P4960" s="18">
        <f t="shared" ca="1" si="1466"/>
        <v>1198.3679180810277</v>
      </c>
      <c r="Q4960" s="47">
        <f ca="1">SUM(L$15:L4960)-SUM(M$15:M4960)</f>
        <v>16350</v>
      </c>
      <c r="R4960" s="47" t="str">
        <f t="shared" ca="1" si="1467"/>
        <v>M4963</v>
      </c>
      <c r="S4960" s="40">
        <f t="shared" ca="1" si="1473"/>
        <v>0</v>
      </c>
      <c r="T4960" s="46">
        <f t="shared" ca="1" si="1474"/>
        <v>50</v>
      </c>
      <c r="X4960" s="74">
        <f t="shared" ca="1" si="1475"/>
        <v>-1.1983679180810276</v>
      </c>
      <c r="Y4960" s="75">
        <f t="shared" ca="1" si="1476"/>
        <v>-1.1983679180810276</v>
      </c>
      <c r="Z4960" s="74">
        <f t="shared" ca="1" si="1477"/>
        <v>0.30168618690210014</v>
      </c>
      <c r="AA4960" s="76">
        <f t="shared" ca="1" si="1478"/>
        <v>-1198.3679180810277</v>
      </c>
      <c r="AB4960" s="76">
        <f t="shared" ca="1" si="1479"/>
        <v>301.68618690210013</v>
      </c>
    </row>
    <row r="4961" spans="1:28" x14ac:dyDescent="0.25">
      <c r="A4961" s="2">
        <f t="shared" si="1480"/>
        <v>27</v>
      </c>
      <c r="B4961" s="16">
        <f ca="1">VLOOKUP(A4961,PERIODS!$O$4:$P$33,2,FALSE)</f>
        <v>3.5000000000000003E-2</v>
      </c>
      <c r="C4961" s="15"/>
      <c r="D4961" s="18">
        <v>4947</v>
      </c>
      <c r="E4961" s="34">
        <f t="shared" ca="1" si="1463"/>
        <v>16231.983835343644</v>
      </c>
      <c r="F4961" s="34">
        <f t="shared" ca="1" si="1464"/>
        <v>3500.0000000000005</v>
      </c>
      <c r="G4961" s="69">
        <f t="shared" ca="1" si="1468"/>
        <v>0</v>
      </c>
      <c r="H4961" s="34">
        <f t="shared" ca="1" si="1469"/>
        <v>-1619.8614041028311</v>
      </c>
      <c r="I4961" s="34">
        <f t="shared" ca="1" si="1470"/>
        <v>1880.1385958971694</v>
      </c>
      <c r="J4961" s="18">
        <f ca="1">SUM(INDIRECT(ADDRESS(ROW(F4961),COLUMN(F4961),4)):INDIRECT(ADDRESS(ROW(F4961)+N$5-1,COLUMN(F4961),4)))</f>
        <v>22900</v>
      </c>
      <c r="K4961" s="18">
        <f t="shared" ca="1" si="1471"/>
        <v>0</v>
      </c>
      <c r="L4961" s="18">
        <f t="shared" ca="1" si="1481"/>
        <v>0</v>
      </c>
      <c r="M4961" s="18">
        <f t="shared" ca="1" si="1465"/>
        <v>16350</v>
      </c>
      <c r="N4961" s="34">
        <f t="shared" ca="1" si="1472"/>
        <v>30701.845239446477</v>
      </c>
      <c r="P4961" s="18">
        <f t="shared" ca="1" si="1466"/>
        <v>1619.8614041028311</v>
      </c>
      <c r="Q4961" s="47">
        <f ca="1">SUM(L$15:L4961)-SUM(M$15:M4961)</f>
        <v>0</v>
      </c>
      <c r="R4961" s="47" t="str">
        <f t="shared" ca="1" si="1467"/>
        <v>M4964</v>
      </c>
      <c r="S4961" s="40">
        <f t="shared" ca="1" si="1473"/>
        <v>0</v>
      </c>
      <c r="T4961" s="46">
        <f t="shared" ca="1" si="1474"/>
        <v>16</v>
      </c>
      <c r="X4961" s="74">
        <f t="shared" ca="1" si="1475"/>
        <v>-1.6198614041028312</v>
      </c>
      <c r="Y4961" s="75">
        <f t="shared" ca="1" si="1476"/>
        <v>-1.6198614041028312</v>
      </c>
      <c r="Z4961" s="74">
        <f t="shared" ca="1" si="1477"/>
        <v>0.19792612893215103</v>
      </c>
      <c r="AA4961" s="76">
        <f t="shared" ca="1" si="1478"/>
        <v>-1619.8614041028311</v>
      </c>
      <c r="AB4961" s="76">
        <f t="shared" ca="1" si="1479"/>
        <v>197.92612893215102</v>
      </c>
    </row>
    <row r="4962" spans="1:28" x14ac:dyDescent="0.25">
      <c r="A4962" s="2">
        <f t="shared" si="1480"/>
        <v>28</v>
      </c>
      <c r="B4962" s="16">
        <f ca="1">VLOOKUP(A4962,PERIODS!$O$4:$P$33,2,FALSE)</f>
        <v>0.04</v>
      </c>
      <c r="C4962" s="15"/>
      <c r="D4962" s="18">
        <v>4948</v>
      </c>
      <c r="E4962" s="34">
        <f t="shared" ref="E4962:E5014" ca="1" si="1482">N4961</f>
        <v>30701.845239446477</v>
      </c>
      <c r="F4962" s="34">
        <f t="shared" ca="1" si="1464"/>
        <v>4000</v>
      </c>
      <c r="G4962" s="69">
        <f t="shared" ca="1" si="1468"/>
        <v>0</v>
      </c>
      <c r="H4962" s="34">
        <f t="shared" ca="1" si="1469"/>
        <v>276.52989077230177</v>
      </c>
      <c r="I4962" s="34">
        <f t="shared" ca="1" si="1470"/>
        <v>4276.5298907723018</v>
      </c>
      <c r="J4962" s="18">
        <f ca="1">SUM(INDIRECT(ADDRESS(ROW(F4962),COLUMN(F4962),4)):INDIRECT(ADDRESS(ROW(F4962)+N$5-1,COLUMN(F4962),4)))</f>
        <v>21900</v>
      </c>
      <c r="K4962" s="18">
        <f t="shared" ca="1" si="1471"/>
        <v>0</v>
      </c>
      <c r="L4962" s="18">
        <f t="shared" ca="1" si="1481"/>
        <v>0</v>
      </c>
      <c r="M4962" s="18">
        <f t="shared" ca="1" si="1465"/>
        <v>0</v>
      </c>
      <c r="N4962" s="34">
        <f t="shared" ca="1" si="1472"/>
        <v>26425.315348674176</v>
      </c>
      <c r="P4962" s="18">
        <f t="shared" ca="1" si="1466"/>
        <v>276.52989077230177</v>
      </c>
      <c r="Q4962" s="47">
        <f ca="1">SUM(L$15:L4962)-SUM(M$15:M4962)</f>
        <v>0</v>
      </c>
      <c r="R4962" s="47" t="str">
        <f t="shared" ca="1" si="1467"/>
        <v>M4965</v>
      </c>
      <c r="S4962" s="40">
        <f t="shared" ca="1" si="1473"/>
        <v>0</v>
      </c>
      <c r="T4962" s="46">
        <f t="shared" ca="1" si="1474"/>
        <v>26</v>
      </c>
      <c r="X4962" s="74">
        <f t="shared" ca="1" si="1475"/>
        <v>0.27652989077230178</v>
      </c>
      <c r="Y4962" s="75">
        <f t="shared" ca="1" si="1476"/>
        <v>0.27652989077230178</v>
      </c>
      <c r="Z4962" s="74">
        <f t="shared" ca="1" si="1477"/>
        <v>1.3185463644978819</v>
      </c>
      <c r="AA4962" s="76">
        <f t="shared" ca="1" si="1478"/>
        <v>276.52989077230177</v>
      </c>
      <c r="AB4962" s="76">
        <f t="shared" ca="1" si="1479"/>
        <v>1318.5463644978818</v>
      </c>
    </row>
    <row r="4963" spans="1:28" x14ac:dyDescent="0.25">
      <c r="A4963" s="2">
        <f t="shared" si="1480"/>
        <v>29</v>
      </c>
      <c r="B4963" s="16">
        <f ca="1">VLOOKUP(A4963,PERIODS!$O$4:$P$33,2,FALSE)</f>
        <v>0.04</v>
      </c>
      <c r="C4963" s="15"/>
      <c r="D4963" s="18">
        <v>4949</v>
      </c>
      <c r="E4963" s="34">
        <f t="shared" ca="1" si="1482"/>
        <v>26425.315348674176</v>
      </c>
      <c r="F4963" s="34">
        <f t="shared" ca="1" si="1464"/>
        <v>4000</v>
      </c>
      <c r="G4963" s="69">
        <f t="shared" ca="1" si="1468"/>
        <v>0</v>
      </c>
      <c r="H4963" s="34">
        <f t="shared" ca="1" si="1469"/>
        <v>-1868.927298026877</v>
      </c>
      <c r="I4963" s="34">
        <f t="shared" ca="1" si="1470"/>
        <v>2131.072701973123</v>
      </c>
      <c r="J4963" s="18">
        <f ca="1">SUM(INDIRECT(ADDRESS(ROW(F4963),COLUMN(F4963),4)):INDIRECT(ADDRESS(ROW(F4963)+N$5-1,COLUMN(F4963),4)))</f>
        <v>21200</v>
      </c>
      <c r="K4963" s="18">
        <f t="shared" ca="1" si="1471"/>
        <v>0</v>
      </c>
      <c r="L4963" s="18">
        <f t="shared" ca="1" si="1481"/>
        <v>0</v>
      </c>
      <c r="M4963" s="18">
        <f t="shared" ca="1" si="1465"/>
        <v>0</v>
      </c>
      <c r="N4963" s="34">
        <f t="shared" ca="1" si="1472"/>
        <v>24294.242646701052</v>
      </c>
      <c r="P4963" s="18">
        <f t="shared" ca="1" si="1466"/>
        <v>1868.927298026877</v>
      </c>
      <c r="Q4963" s="47">
        <f ca="1">SUM(L$15:L4963)-SUM(M$15:M4963)</f>
        <v>0</v>
      </c>
      <c r="R4963" s="47" t="str">
        <f t="shared" ca="1" si="1467"/>
        <v>M4966</v>
      </c>
      <c r="S4963" s="40">
        <f t="shared" ca="1" si="1473"/>
        <v>0</v>
      </c>
      <c r="T4963" s="46">
        <f t="shared" ca="1" si="1474"/>
        <v>61</v>
      </c>
      <c r="X4963" s="74">
        <f t="shared" ca="1" si="1475"/>
        <v>-1.868927298026877</v>
      </c>
      <c r="Y4963" s="75">
        <f t="shared" ca="1" si="1476"/>
        <v>-1.868927298026877</v>
      </c>
      <c r="Z4963" s="74">
        <f t="shared" ca="1" si="1477"/>
        <v>0.15428907927722244</v>
      </c>
      <c r="AA4963" s="76">
        <f t="shared" ca="1" si="1478"/>
        <v>-1868.927298026877</v>
      </c>
      <c r="AB4963" s="76">
        <f t="shared" ca="1" si="1479"/>
        <v>154.28907927722244</v>
      </c>
    </row>
    <row r="4964" spans="1:28" x14ac:dyDescent="0.25">
      <c r="A4964" s="2">
        <f t="shared" si="1480"/>
        <v>30</v>
      </c>
      <c r="B4964" s="16">
        <f ca="1">VLOOKUP(A4964,PERIODS!$O$4:$P$33,2,FALSE)</f>
        <v>0.04</v>
      </c>
      <c r="C4964" s="15"/>
      <c r="D4964" s="18">
        <v>4950</v>
      </c>
      <c r="E4964" s="34">
        <f t="shared" ca="1" si="1482"/>
        <v>24294.242646701052</v>
      </c>
      <c r="F4964" s="34">
        <f t="shared" ca="1" si="1464"/>
        <v>4000</v>
      </c>
      <c r="G4964" s="69">
        <f t="shared" ca="1" si="1468"/>
        <v>0</v>
      </c>
      <c r="H4964" s="34">
        <f t="shared" ca="1" si="1469"/>
        <v>1201.3531019500836</v>
      </c>
      <c r="I4964" s="34">
        <f t="shared" ca="1" si="1470"/>
        <v>5201.3531019500833</v>
      </c>
      <c r="J4964" s="18">
        <f ca="1">SUM(INDIRECT(ADDRESS(ROW(F4964),COLUMN(F4964),4)):INDIRECT(ADDRESS(ROW(F4964)+N$5-1,COLUMN(F4964),4)))</f>
        <v>20500</v>
      </c>
      <c r="K4964" s="18">
        <f t="shared" ca="1" si="1471"/>
        <v>0</v>
      </c>
      <c r="L4964" s="18">
        <f t="shared" ca="1" si="1481"/>
        <v>0</v>
      </c>
      <c r="M4964" s="18">
        <f t="shared" ca="1" si="1465"/>
        <v>0</v>
      </c>
      <c r="N4964" s="34">
        <f t="shared" ca="1" si="1472"/>
        <v>19092.889544750968</v>
      </c>
      <c r="P4964" s="18">
        <f t="shared" ca="1" si="1466"/>
        <v>1201.3531019500836</v>
      </c>
      <c r="Q4964" s="47">
        <f ca="1">SUM(L$15:L4964)-SUM(M$15:M4964)</f>
        <v>0</v>
      </c>
      <c r="R4964" s="47" t="str">
        <f t="shared" ca="1" si="1467"/>
        <v>M4967</v>
      </c>
      <c r="S4964" s="40">
        <f t="shared" ca="1" si="1473"/>
        <v>0</v>
      </c>
      <c r="T4964" s="46">
        <f t="shared" ca="1" si="1474"/>
        <v>11</v>
      </c>
      <c r="X4964" s="74">
        <f t="shared" ca="1" si="1475"/>
        <v>1.2013531019500836</v>
      </c>
      <c r="Y4964" s="75">
        <f t="shared" ca="1" si="1476"/>
        <v>1.2013531019500836</v>
      </c>
      <c r="Z4964" s="74">
        <f t="shared" ca="1" si="1477"/>
        <v>3.3246124201664826</v>
      </c>
      <c r="AA4964" s="76">
        <f t="shared" ca="1" si="1478"/>
        <v>1201.3531019500836</v>
      </c>
      <c r="AB4964" s="76">
        <f t="shared" ca="1" si="1479"/>
        <v>3324.6124201664825</v>
      </c>
    </row>
    <row r="4965" spans="1:28" x14ac:dyDescent="0.25">
      <c r="A4965" s="2">
        <f t="shared" si="1480"/>
        <v>1</v>
      </c>
      <c r="B4965" s="16">
        <f ca="1">VLOOKUP(A4965,PERIODS!$O$4:$P$33,2,FALSE)</f>
        <v>2.4E-2</v>
      </c>
      <c r="C4965" s="15"/>
      <c r="D4965" s="18">
        <v>4951</v>
      </c>
      <c r="E4965" s="34">
        <f t="shared" ca="1" si="1482"/>
        <v>19092.889544750968</v>
      </c>
      <c r="F4965" s="34">
        <f t="shared" ca="1" si="1464"/>
        <v>2400</v>
      </c>
      <c r="G4965" s="69">
        <f t="shared" ca="1" si="1468"/>
        <v>0</v>
      </c>
      <c r="H4965" s="34">
        <f t="shared" ca="1" si="1469"/>
        <v>-255.13977487967665</v>
      </c>
      <c r="I4965" s="34">
        <f t="shared" ca="1" si="1470"/>
        <v>2144.8602251203233</v>
      </c>
      <c r="J4965" s="18">
        <f ca="1">SUM(INDIRECT(ADDRESS(ROW(F4965),COLUMN(F4965),4)):INDIRECT(ADDRESS(ROW(F4965)+N$5-1,COLUMN(F4965),4)))</f>
        <v>19800</v>
      </c>
      <c r="K4965" s="18">
        <f t="shared" ca="1" si="1471"/>
        <v>16350</v>
      </c>
      <c r="L4965" s="18">
        <f t="shared" ca="1" si="1481"/>
        <v>16350</v>
      </c>
      <c r="M4965" s="18">
        <f t="shared" ca="1" si="1465"/>
        <v>0</v>
      </c>
      <c r="N4965" s="34">
        <f t="shared" ca="1" si="1472"/>
        <v>16948.029319630645</v>
      </c>
      <c r="P4965" s="18">
        <f t="shared" ca="1" si="1466"/>
        <v>255.13977487967665</v>
      </c>
      <c r="Q4965" s="47">
        <f ca="1">SUM(L$15:L4965)-SUM(M$15:M4965)</f>
        <v>16350</v>
      </c>
      <c r="R4965" s="47" t="str">
        <f t="shared" ca="1" si="1467"/>
        <v>M4968</v>
      </c>
      <c r="S4965" s="40">
        <f t="shared" ca="1" si="1473"/>
        <v>0</v>
      </c>
      <c r="T4965" s="46">
        <f t="shared" ca="1" si="1474"/>
        <v>34</v>
      </c>
      <c r="X4965" s="74">
        <f t="shared" ca="1" si="1475"/>
        <v>-0.25513977487967665</v>
      </c>
      <c r="Y4965" s="75">
        <f t="shared" ca="1" si="1476"/>
        <v>-0.25513977487967665</v>
      </c>
      <c r="Z4965" s="74">
        <f t="shared" ca="1" si="1477"/>
        <v>0.77480819167024473</v>
      </c>
      <c r="AA4965" s="76">
        <f t="shared" ca="1" si="1478"/>
        <v>-255.13977487967665</v>
      </c>
      <c r="AB4965" s="76">
        <f t="shared" ca="1" si="1479"/>
        <v>774.8081916702447</v>
      </c>
    </row>
    <row r="4966" spans="1:28" x14ac:dyDescent="0.25">
      <c r="A4966" s="2">
        <f t="shared" si="1480"/>
        <v>2</v>
      </c>
      <c r="B4966" s="16">
        <f ca="1">VLOOKUP(A4966,PERIODS!$O$4:$P$33,2,FALSE)</f>
        <v>2.5000000000000001E-2</v>
      </c>
      <c r="C4966" s="15"/>
      <c r="D4966" s="18">
        <v>4952</v>
      </c>
      <c r="E4966" s="34">
        <f t="shared" ca="1" si="1482"/>
        <v>16948.029319630645</v>
      </c>
      <c r="F4966" s="34">
        <f t="shared" ca="1" si="1464"/>
        <v>2500</v>
      </c>
      <c r="G4966" s="69">
        <f t="shared" ca="1" si="1468"/>
        <v>0</v>
      </c>
      <c r="H4966" s="34">
        <f t="shared" ca="1" si="1469"/>
        <v>-541.71596171218573</v>
      </c>
      <c r="I4966" s="34">
        <f t="shared" ca="1" si="1470"/>
        <v>1958.2840382878144</v>
      </c>
      <c r="J4966" s="18">
        <f ca="1">SUM(INDIRECT(ADDRESS(ROW(F4966),COLUMN(F4966),4)):INDIRECT(ADDRESS(ROW(F4966)+N$5-1,COLUMN(F4966),4)))</f>
        <v>20700</v>
      </c>
      <c r="K4966" s="18">
        <f t="shared" ca="1" si="1471"/>
        <v>16350</v>
      </c>
      <c r="L4966" s="18">
        <f t="shared" ca="1" si="1481"/>
        <v>0</v>
      </c>
      <c r="M4966" s="18">
        <f t="shared" ca="1" si="1465"/>
        <v>0</v>
      </c>
      <c r="N4966" s="34">
        <f t="shared" ca="1" si="1472"/>
        <v>14989.74528134283</v>
      </c>
      <c r="P4966" s="18">
        <f t="shared" ca="1" si="1466"/>
        <v>541.71596171218573</v>
      </c>
      <c r="Q4966" s="47">
        <f ca="1">SUM(L$15:L4966)-SUM(M$15:M4966)</f>
        <v>16350</v>
      </c>
      <c r="R4966" s="47" t="str">
        <f t="shared" ca="1" si="1467"/>
        <v>M4969</v>
      </c>
      <c r="S4966" s="40">
        <f t="shared" ca="1" si="1473"/>
        <v>0</v>
      </c>
      <c r="T4966" s="46">
        <f t="shared" ca="1" si="1474"/>
        <v>69</v>
      </c>
      <c r="X4966" s="74">
        <f t="shared" ca="1" si="1475"/>
        <v>-0.54171596171218572</v>
      </c>
      <c r="Y4966" s="75">
        <f t="shared" ca="1" si="1476"/>
        <v>-0.54171596171218572</v>
      </c>
      <c r="Z4966" s="74">
        <f t="shared" ca="1" si="1477"/>
        <v>0.58174913615282375</v>
      </c>
      <c r="AA4966" s="76">
        <f t="shared" ca="1" si="1478"/>
        <v>-541.71596171218573</v>
      </c>
      <c r="AB4966" s="76">
        <f t="shared" ca="1" si="1479"/>
        <v>581.74913615282378</v>
      </c>
    </row>
    <row r="4967" spans="1:28" x14ac:dyDescent="0.25">
      <c r="A4967" s="2">
        <f t="shared" si="1480"/>
        <v>3</v>
      </c>
      <c r="B4967" s="16">
        <f ca="1">VLOOKUP(A4967,PERIODS!$O$4:$P$33,2,FALSE)</f>
        <v>2.5000000000000001E-2</v>
      </c>
      <c r="C4967" s="15"/>
      <c r="D4967" s="18">
        <v>4953</v>
      </c>
      <c r="E4967" s="34">
        <f t="shared" ca="1" si="1482"/>
        <v>14989.74528134283</v>
      </c>
      <c r="F4967" s="34">
        <f t="shared" ca="1" si="1464"/>
        <v>2500</v>
      </c>
      <c r="G4967" s="69">
        <f t="shared" ca="1" si="1468"/>
        <v>0</v>
      </c>
      <c r="H4967" s="34">
        <f t="shared" ca="1" si="1469"/>
        <v>-1676.9383312734017</v>
      </c>
      <c r="I4967" s="34">
        <f t="shared" ca="1" si="1470"/>
        <v>823.06166872659833</v>
      </c>
      <c r="J4967" s="18">
        <f ca="1">SUM(INDIRECT(ADDRESS(ROW(F4967),COLUMN(F4967),4)):INDIRECT(ADDRESS(ROW(F4967)+N$5-1,COLUMN(F4967),4)))</f>
        <v>21500</v>
      </c>
      <c r="K4967" s="18">
        <f t="shared" ca="1" si="1471"/>
        <v>16350</v>
      </c>
      <c r="L4967" s="18">
        <f t="shared" ca="1" si="1481"/>
        <v>0</v>
      </c>
      <c r="M4967" s="18">
        <f t="shared" ca="1" si="1465"/>
        <v>0</v>
      </c>
      <c r="N4967" s="34">
        <f t="shared" ca="1" si="1472"/>
        <v>14166.683612616231</v>
      </c>
      <c r="P4967" s="18">
        <f t="shared" ca="1" si="1466"/>
        <v>1676.9383312734017</v>
      </c>
      <c r="Q4967" s="47">
        <f ca="1">SUM(L$15:L4967)-SUM(M$15:M4967)</f>
        <v>16350</v>
      </c>
      <c r="R4967" s="47" t="str">
        <f t="shared" ca="1" si="1467"/>
        <v>M4970</v>
      </c>
      <c r="S4967" s="40">
        <f t="shared" ca="1" si="1473"/>
        <v>0</v>
      </c>
      <c r="T4967" s="46">
        <f t="shared" ca="1" si="1474"/>
        <v>79</v>
      </c>
      <c r="X4967" s="74">
        <f t="shared" ca="1" si="1475"/>
        <v>-1.6769383312734016</v>
      </c>
      <c r="Y4967" s="75">
        <f t="shared" ca="1" si="1476"/>
        <v>-1.6769383312734016</v>
      </c>
      <c r="Z4967" s="74">
        <f t="shared" ca="1" si="1477"/>
        <v>0.18694546582308083</v>
      </c>
      <c r="AA4967" s="76">
        <f t="shared" ca="1" si="1478"/>
        <v>-1676.9383312734017</v>
      </c>
      <c r="AB4967" s="76">
        <f t="shared" ca="1" si="1479"/>
        <v>186.94546582308084</v>
      </c>
    </row>
    <row r="4968" spans="1:28" x14ac:dyDescent="0.25">
      <c r="A4968" s="2">
        <f t="shared" si="1480"/>
        <v>4</v>
      </c>
      <c r="B4968" s="16">
        <f ca="1">VLOOKUP(A4968,PERIODS!$O$4:$P$33,2,FALSE)</f>
        <v>2.5000000000000001E-2</v>
      </c>
      <c r="C4968" s="15"/>
      <c r="D4968" s="18">
        <v>4954</v>
      </c>
      <c r="E4968" s="34">
        <f t="shared" ca="1" si="1482"/>
        <v>14166.683612616231</v>
      </c>
      <c r="F4968" s="34">
        <f t="shared" ca="1" si="1464"/>
        <v>2500</v>
      </c>
      <c r="G4968" s="69">
        <f t="shared" ca="1" si="1468"/>
        <v>0</v>
      </c>
      <c r="H4968" s="34">
        <f t="shared" ca="1" si="1469"/>
        <v>1448.4467847530605</v>
      </c>
      <c r="I4968" s="34">
        <f t="shared" ca="1" si="1470"/>
        <v>3948.4467847530605</v>
      </c>
      <c r="J4968" s="18">
        <f ca="1">SUM(INDIRECT(ADDRESS(ROW(F4968),COLUMN(F4968),4)):INDIRECT(ADDRESS(ROW(F4968)+N$5-1,COLUMN(F4968),4)))</f>
        <v>22300</v>
      </c>
      <c r="K4968" s="18">
        <f t="shared" ca="1" si="1471"/>
        <v>0</v>
      </c>
      <c r="L4968" s="18">
        <f t="shared" ca="1" si="1481"/>
        <v>0</v>
      </c>
      <c r="M4968" s="18">
        <f t="shared" ca="1" si="1465"/>
        <v>16350</v>
      </c>
      <c r="N4968" s="34">
        <f t="shared" ca="1" si="1472"/>
        <v>26568.236827863169</v>
      </c>
      <c r="P4968" s="18">
        <f t="shared" ca="1" si="1466"/>
        <v>1448.4467847530605</v>
      </c>
      <c r="Q4968" s="47">
        <f ca="1">SUM(L$15:L4968)-SUM(M$15:M4968)</f>
        <v>0</v>
      </c>
      <c r="R4968" s="47" t="str">
        <f t="shared" ca="1" si="1467"/>
        <v>M4971</v>
      </c>
      <c r="S4968" s="40">
        <f t="shared" ca="1" si="1473"/>
        <v>0</v>
      </c>
      <c r="T4968" s="46">
        <f t="shared" ca="1" si="1474"/>
        <v>90</v>
      </c>
      <c r="X4968" s="74">
        <f t="shared" ca="1" si="1475"/>
        <v>1.4484467847530604</v>
      </c>
      <c r="Y4968" s="75">
        <f t="shared" ca="1" si="1476"/>
        <v>1.4484467847530604</v>
      </c>
      <c r="Z4968" s="74">
        <f t="shared" ca="1" si="1477"/>
        <v>4.2564981203772012</v>
      </c>
      <c r="AA4968" s="76">
        <f t="shared" ca="1" si="1478"/>
        <v>1448.4467847530605</v>
      </c>
      <c r="AB4968" s="76">
        <f t="shared" ca="1" si="1479"/>
        <v>4256.4981203772013</v>
      </c>
    </row>
    <row r="4969" spans="1:28" x14ac:dyDescent="0.25">
      <c r="A4969" s="2">
        <f t="shared" si="1480"/>
        <v>5</v>
      </c>
      <c r="B4969" s="16">
        <f ca="1">VLOOKUP(A4969,PERIODS!$O$4:$P$33,2,FALSE)</f>
        <v>3.3000000000000002E-2</v>
      </c>
      <c r="C4969" s="15"/>
      <c r="D4969" s="18">
        <v>4955</v>
      </c>
      <c r="E4969" s="34">
        <f t="shared" ca="1" si="1482"/>
        <v>26568.236827863169</v>
      </c>
      <c r="F4969" s="34">
        <f t="shared" ca="1" si="1464"/>
        <v>3300</v>
      </c>
      <c r="G4969" s="69">
        <f t="shared" ca="1" si="1468"/>
        <v>0</v>
      </c>
      <c r="H4969" s="34">
        <f t="shared" ca="1" si="1469"/>
        <v>788.87004589915341</v>
      </c>
      <c r="I4969" s="34">
        <f t="shared" ca="1" si="1470"/>
        <v>4088.8700458991534</v>
      </c>
      <c r="J4969" s="18">
        <f ca="1">SUM(INDIRECT(ADDRESS(ROW(F4969),COLUMN(F4969),4)):INDIRECT(ADDRESS(ROW(F4969)+N$5-1,COLUMN(F4969),4)))</f>
        <v>23100</v>
      </c>
      <c r="K4969" s="18">
        <f t="shared" ca="1" si="1471"/>
        <v>0</v>
      </c>
      <c r="L4969" s="18">
        <f t="shared" ca="1" si="1481"/>
        <v>0</v>
      </c>
      <c r="M4969" s="18">
        <f t="shared" ca="1" si="1465"/>
        <v>0</v>
      </c>
      <c r="N4969" s="34">
        <f t="shared" ca="1" si="1472"/>
        <v>22479.366781964018</v>
      </c>
      <c r="P4969" s="18">
        <f t="shared" ca="1" si="1466"/>
        <v>788.87004589915341</v>
      </c>
      <c r="Q4969" s="47">
        <f ca="1">SUM(L$15:L4969)-SUM(M$15:M4969)</f>
        <v>0</v>
      </c>
      <c r="R4969" s="47" t="str">
        <f t="shared" ca="1" si="1467"/>
        <v>M4972</v>
      </c>
      <c r="S4969" s="40">
        <f t="shared" ca="1" si="1473"/>
        <v>0</v>
      </c>
      <c r="T4969" s="46">
        <f t="shared" ca="1" si="1474"/>
        <v>70</v>
      </c>
      <c r="X4969" s="74">
        <f t="shared" ca="1" si="1475"/>
        <v>0.78887004589915344</v>
      </c>
      <c r="Y4969" s="75">
        <f t="shared" ca="1" si="1476"/>
        <v>0.78887004589915344</v>
      </c>
      <c r="Z4969" s="74">
        <f t="shared" ca="1" si="1477"/>
        <v>2.2009080955428026</v>
      </c>
      <c r="AA4969" s="76">
        <f t="shared" ca="1" si="1478"/>
        <v>788.87004589915341</v>
      </c>
      <c r="AB4969" s="76">
        <f t="shared" ca="1" si="1479"/>
        <v>2200.9080955428026</v>
      </c>
    </row>
    <row r="4970" spans="1:28" x14ac:dyDescent="0.25">
      <c r="A4970" s="2">
        <f t="shared" si="1480"/>
        <v>6</v>
      </c>
      <c r="B4970" s="16">
        <f ca="1">VLOOKUP(A4970,PERIODS!$O$4:$P$33,2,FALSE)</f>
        <v>3.3000000000000002E-2</v>
      </c>
      <c r="C4970" s="15"/>
      <c r="D4970" s="18">
        <v>4956</v>
      </c>
      <c r="E4970" s="34">
        <f t="shared" ca="1" si="1482"/>
        <v>22479.366781964018</v>
      </c>
      <c r="F4970" s="34">
        <f t="shared" ca="1" si="1464"/>
        <v>3300</v>
      </c>
      <c r="G4970" s="69">
        <f t="shared" ca="1" si="1468"/>
        <v>0</v>
      </c>
      <c r="H4970" s="34">
        <f t="shared" ca="1" si="1469"/>
        <v>797.65393628918548</v>
      </c>
      <c r="I4970" s="34">
        <f t="shared" ca="1" si="1470"/>
        <v>4097.6539362891854</v>
      </c>
      <c r="J4970" s="18">
        <f ca="1">SUM(INDIRECT(ADDRESS(ROW(F4970),COLUMN(F4970),4)):INDIRECT(ADDRESS(ROW(F4970)+N$5-1,COLUMN(F4970),4)))</f>
        <v>23100</v>
      </c>
      <c r="K4970" s="18">
        <f t="shared" ca="1" si="1471"/>
        <v>16350</v>
      </c>
      <c r="L4970" s="18">
        <f t="shared" ca="1" si="1481"/>
        <v>16350</v>
      </c>
      <c r="M4970" s="18">
        <f t="shared" ca="1" si="1465"/>
        <v>0</v>
      </c>
      <c r="N4970" s="34">
        <f t="shared" ca="1" si="1472"/>
        <v>18381.712845674832</v>
      </c>
      <c r="P4970" s="18">
        <f t="shared" ca="1" si="1466"/>
        <v>797.65393628918548</v>
      </c>
      <c r="Q4970" s="47">
        <f ca="1">SUM(L$15:L4970)-SUM(M$15:M4970)</f>
        <v>16350</v>
      </c>
      <c r="R4970" s="47" t="str">
        <f t="shared" ca="1" si="1467"/>
        <v>M4973</v>
      </c>
      <c r="S4970" s="40">
        <f t="shared" ca="1" si="1473"/>
        <v>0</v>
      </c>
      <c r="T4970" s="46">
        <f t="shared" ca="1" si="1474"/>
        <v>47</v>
      </c>
      <c r="X4970" s="74">
        <f t="shared" ca="1" si="1475"/>
        <v>0.79765393628918546</v>
      </c>
      <c r="Y4970" s="75">
        <f t="shared" ca="1" si="1476"/>
        <v>0.79765393628918546</v>
      </c>
      <c r="Z4970" s="74">
        <f t="shared" ca="1" si="1477"/>
        <v>2.2203257876016118</v>
      </c>
      <c r="AA4970" s="76">
        <f t="shared" ca="1" si="1478"/>
        <v>797.65393628918548</v>
      </c>
      <c r="AB4970" s="76">
        <f t="shared" ca="1" si="1479"/>
        <v>2220.3257876016119</v>
      </c>
    </row>
    <row r="4971" spans="1:28" x14ac:dyDescent="0.25">
      <c r="A4971" s="2">
        <f t="shared" si="1480"/>
        <v>7</v>
      </c>
      <c r="B4971" s="16">
        <f ca="1">VLOOKUP(A4971,PERIODS!$O$4:$P$33,2,FALSE)</f>
        <v>3.3000000000000002E-2</v>
      </c>
      <c r="C4971" s="15"/>
      <c r="D4971" s="18">
        <v>4957</v>
      </c>
      <c r="E4971" s="34">
        <f t="shared" ca="1" si="1482"/>
        <v>18381.712845674832</v>
      </c>
      <c r="F4971" s="34">
        <f t="shared" ca="1" si="1464"/>
        <v>3300</v>
      </c>
      <c r="G4971" s="69">
        <f t="shared" ca="1" si="1468"/>
        <v>0</v>
      </c>
      <c r="H4971" s="34">
        <f t="shared" ca="1" si="1469"/>
        <v>-922.96403721671095</v>
      </c>
      <c r="I4971" s="34">
        <f t="shared" ca="1" si="1470"/>
        <v>2377.0359627832891</v>
      </c>
      <c r="J4971" s="18">
        <f ca="1">SUM(INDIRECT(ADDRESS(ROW(F4971),COLUMN(F4971),4)):INDIRECT(ADDRESS(ROW(F4971)+N$5-1,COLUMN(F4971),4)))</f>
        <v>23100</v>
      </c>
      <c r="K4971" s="18">
        <f t="shared" ca="1" si="1471"/>
        <v>16350</v>
      </c>
      <c r="L4971" s="18">
        <f t="shared" ca="1" si="1481"/>
        <v>0</v>
      </c>
      <c r="M4971" s="18">
        <f t="shared" ca="1" si="1465"/>
        <v>0</v>
      </c>
      <c r="N4971" s="34">
        <f t="shared" ca="1" si="1472"/>
        <v>16004.676882891543</v>
      </c>
      <c r="P4971" s="18">
        <f t="shared" ca="1" si="1466"/>
        <v>922.96403721671095</v>
      </c>
      <c r="Q4971" s="47">
        <f ca="1">SUM(L$15:L4971)-SUM(M$15:M4971)</f>
        <v>16350</v>
      </c>
      <c r="R4971" s="47" t="str">
        <f t="shared" ca="1" si="1467"/>
        <v>M4974</v>
      </c>
      <c r="S4971" s="40">
        <f t="shared" ca="1" si="1473"/>
        <v>0</v>
      </c>
      <c r="T4971" s="46">
        <f t="shared" ca="1" si="1474"/>
        <v>13</v>
      </c>
      <c r="X4971" s="74">
        <f t="shared" ca="1" si="1475"/>
        <v>-0.92296403721671094</v>
      </c>
      <c r="Y4971" s="75">
        <f t="shared" ca="1" si="1476"/>
        <v>-0.92296403721671094</v>
      </c>
      <c r="Z4971" s="74">
        <f t="shared" ca="1" si="1477"/>
        <v>0.39733956468467008</v>
      </c>
      <c r="AA4971" s="76">
        <f t="shared" ca="1" si="1478"/>
        <v>-922.96403721671095</v>
      </c>
      <c r="AB4971" s="76">
        <f t="shared" ca="1" si="1479"/>
        <v>397.33956468467005</v>
      </c>
    </row>
    <row r="4972" spans="1:28" x14ac:dyDescent="0.25">
      <c r="A4972" s="2">
        <f t="shared" si="1480"/>
        <v>8</v>
      </c>
      <c r="B4972" s="16">
        <f ca="1">VLOOKUP(A4972,PERIODS!$O$4:$P$33,2,FALSE)</f>
        <v>3.3000000000000002E-2</v>
      </c>
      <c r="C4972" s="15"/>
      <c r="D4972" s="18">
        <v>4958</v>
      </c>
      <c r="E4972" s="34">
        <f t="shared" ca="1" si="1482"/>
        <v>16004.676882891543</v>
      </c>
      <c r="F4972" s="34">
        <f t="shared" ca="1" si="1464"/>
        <v>3300</v>
      </c>
      <c r="G4972" s="69">
        <f t="shared" ca="1" si="1468"/>
        <v>0</v>
      </c>
      <c r="H4972" s="34">
        <f t="shared" ca="1" si="1469"/>
        <v>656.68100615735125</v>
      </c>
      <c r="I4972" s="34">
        <f t="shared" ca="1" si="1470"/>
        <v>3956.6810061573515</v>
      </c>
      <c r="J4972" s="18">
        <f ca="1">SUM(INDIRECT(ADDRESS(ROW(F4972),COLUMN(F4972),4)):INDIRECT(ADDRESS(ROW(F4972)+N$5-1,COLUMN(F4972),4)))</f>
        <v>23100</v>
      </c>
      <c r="K4972" s="18">
        <f t="shared" ca="1" si="1471"/>
        <v>16350</v>
      </c>
      <c r="L4972" s="18">
        <f t="shared" ca="1" si="1481"/>
        <v>0</v>
      </c>
      <c r="M4972" s="18">
        <f t="shared" ca="1" si="1465"/>
        <v>0</v>
      </c>
      <c r="N4972" s="34">
        <f t="shared" ca="1" si="1472"/>
        <v>12047.995876734192</v>
      </c>
      <c r="P4972" s="18">
        <f t="shared" ca="1" si="1466"/>
        <v>656.68100615735125</v>
      </c>
      <c r="Q4972" s="47">
        <f ca="1">SUM(L$15:L4972)-SUM(M$15:M4972)</f>
        <v>16350</v>
      </c>
      <c r="R4972" s="47" t="str">
        <f t="shared" ca="1" si="1467"/>
        <v>M4975</v>
      </c>
      <c r="S4972" s="40">
        <f t="shared" ca="1" si="1473"/>
        <v>0</v>
      </c>
      <c r="T4972" s="46">
        <f t="shared" ca="1" si="1474"/>
        <v>90</v>
      </c>
      <c r="X4972" s="74">
        <f t="shared" ca="1" si="1475"/>
        <v>0.65668100615735125</v>
      </c>
      <c r="Y4972" s="75">
        <f t="shared" ca="1" si="1476"/>
        <v>0.65668100615735125</v>
      </c>
      <c r="Z4972" s="74">
        <f t="shared" ca="1" si="1477"/>
        <v>1.9283814153428618</v>
      </c>
      <c r="AA4972" s="76">
        <f t="shared" ca="1" si="1478"/>
        <v>656.68100615735125</v>
      </c>
      <c r="AB4972" s="76">
        <f t="shared" ca="1" si="1479"/>
        <v>1928.3814153428618</v>
      </c>
    </row>
    <row r="4973" spans="1:28" x14ac:dyDescent="0.25">
      <c r="A4973" s="2">
        <f t="shared" si="1480"/>
        <v>9</v>
      </c>
      <c r="B4973" s="16">
        <f ca="1">VLOOKUP(A4973,PERIODS!$O$4:$P$33,2,FALSE)</f>
        <v>3.3000000000000002E-2</v>
      </c>
      <c r="C4973" s="15"/>
      <c r="D4973" s="18">
        <v>4959</v>
      </c>
      <c r="E4973" s="34">
        <f t="shared" ca="1" si="1482"/>
        <v>12047.995876734192</v>
      </c>
      <c r="F4973" s="34">
        <f t="shared" ca="1" si="1464"/>
        <v>3300</v>
      </c>
      <c r="G4973" s="69">
        <f t="shared" ca="1" si="1468"/>
        <v>0</v>
      </c>
      <c r="H4973" s="34">
        <f t="shared" ca="1" si="1469"/>
        <v>-33.364427597784903</v>
      </c>
      <c r="I4973" s="34">
        <f t="shared" ca="1" si="1470"/>
        <v>3266.6355724022151</v>
      </c>
      <c r="J4973" s="18">
        <f ca="1">SUM(INDIRECT(ADDRESS(ROW(F4973),COLUMN(F4973),4)):INDIRECT(ADDRESS(ROW(F4973)+N$5-1,COLUMN(F4973),4)))</f>
        <v>23100</v>
      </c>
      <c r="K4973" s="18">
        <f t="shared" ca="1" si="1471"/>
        <v>0</v>
      </c>
      <c r="L4973" s="18">
        <f t="shared" ca="1" si="1481"/>
        <v>0</v>
      </c>
      <c r="M4973" s="18">
        <f t="shared" ca="1" si="1465"/>
        <v>16350</v>
      </c>
      <c r="N4973" s="34">
        <f t="shared" ca="1" si="1472"/>
        <v>25131.360304331978</v>
      </c>
      <c r="P4973" s="18">
        <f t="shared" ca="1" si="1466"/>
        <v>33.364427597784903</v>
      </c>
      <c r="Q4973" s="47">
        <f ca="1">SUM(L$15:L4973)-SUM(M$15:M4973)</f>
        <v>0</v>
      </c>
      <c r="R4973" s="47" t="str">
        <f t="shared" ca="1" si="1467"/>
        <v>M4976</v>
      </c>
      <c r="S4973" s="40">
        <f t="shared" ca="1" si="1473"/>
        <v>0</v>
      </c>
      <c r="T4973" s="46">
        <f t="shared" ca="1" si="1474"/>
        <v>52</v>
      </c>
      <c r="X4973" s="74">
        <f t="shared" ca="1" si="1475"/>
        <v>-3.33644275977849E-2</v>
      </c>
      <c r="Y4973" s="75">
        <f t="shared" ca="1" si="1476"/>
        <v>-3.33644275977849E-2</v>
      </c>
      <c r="Z4973" s="74">
        <f t="shared" ca="1" si="1477"/>
        <v>0.96718602607636883</v>
      </c>
      <c r="AA4973" s="76">
        <f t="shared" ca="1" si="1478"/>
        <v>-33.364427597784903</v>
      </c>
      <c r="AB4973" s="76">
        <f t="shared" ca="1" si="1479"/>
        <v>967.18602607636888</v>
      </c>
    </row>
    <row r="4974" spans="1:28" x14ac:dyDescent="0.25">
      <c r="A4974" s="2">
        <f t="shared" si="1480"/>
        <v>10</v>
      </c>
      <c r="B4974" s="16">
        <f ca="1">VLOOKUP(A4974,PERIODS!$O$4:$P$33,2,FALSE)</f>
        <v>3.3000000000000002E-2</v>
      </c>
      <c r="C4974" s="15"/>
      <c r="D4974" s="18">
        <v>4960</v>
      </c>
      <c r="E4974" s="34">
        <f t="shared" ca="1" si="1482"/>
        <v>25131.360304331978</v>
      </c>
      <c r="F4974" s="34">
        <f t="shared" ca="1" si="1464"/>
        <v>3300</v>
      </c>
      <c r="G4974" s="69">
        <f t="shared" ca="1" si="1468"/>
        <v>0</v>
      </c>
      <c r="H4974" s="34">
        <f t="shared" ca="1" si="1469"/>
        <v>1278.09495863859</v>
      </c>
      <c r="I4974" s="34">
        <f t="shared" ca="1" si="1470"/>
        <v>4578.0949586385905</v>
      </c>
      <c r="J4974" s="18">
        <f ca="1">SUM(INDIRECT(ADDRESS(ROW(F4974),COLUMN(F4974),4)):INDIRECT(ADDRESS(ROW(F4974)+N$5-1,COLUMN(F4974),4)))</f>
        <v>23100</v>
      </c>
      <c r="K4974" s="18">
        <f t="shared" ca="1" si="1471"/>
        <v>0</v>
      </c>
      <c r="L4974" s="18">
        <f t="shared" ca="1" si="1481"/>
        <v>0</v>
      </c>
      <c r="M4974" s="18">
        <f t="shared" ca="1" si="1465"/>
        <v>0</v>
      </c>
      <c r="N4974" s="34">
        <f t="shared" ca="1" si="1472"/>
        <v>20553.265345693388</v>
      </c>
      <c r="P4974" s="18">
        <f t="shared" ca="1" si="1466"/>
        <v>1278.09495863859</v>
      </c>
      <c r="Q4974" s="47">
        <f ca="1">SUM(L$15:L4974)-SUM(M$15:M4974)</f>
        <v>0</v>
      </c>
      <c r="R4974" s="47" t="str">
        <f t="shared" ca="1" si="1467"/>
        <v>M4977</v>
      </c>
      <c r="S4974" s="40">
        <f t="shared" ca="1" si="1473"/>
        <v>0</v>
      </c>
      <c r="T4974" s="46">
        <f t="shared" ca="1" si="1474"/>
        <v>100</v>
      </c>
      <c r="X4974" s="74">
        <f t="shared" ca="1" si="1475"/>
        <v>1.2780949586385899</v>
      </c>
      <c r="Y4974" s="75">
        <f t="shared" ca="1" si="1476"/>
        <v>1.2780949586385899</v>
      </c>
      <c r="Z4974" s="74">
        <f t="shared" ca="1" si="1477"/>
        <v>3.5897945004187157</v>
      </c>
      <c r="AA4974" s="76">
        <f t="shared" ca="1" si="1478"/>
        <v>1278.09495863859</v>
      </c>
      <c r="AB4974" s="76">
        <f t="shared" ca="1" si="1479"/>
        <v>3589.7945004187159</v>
      </c>
    </row>
    <row r="4975" spans="1:28" x14ac:dyDescent="0.25">
      <c r="A4975" s="2">
        <f t="shared" si="1480"/>
        <v>11</v>
      </c>
      <c r="B4975" s="16">
        <f ca="1">VLOOKUP(A4975,PERIODS!$O$4:$P$33,2,FALSE)</f>
        <v>3.3000000000000002E-2</v>
      </c>
      <c r="C4975" s="15"/>
      <c r="D4975" s="18">
        <v>4961</v>
      </c>
      <c r="E4975" s="34">
        <f t="shared" ca="1" si="1482"/>
        <v>20553.265345693388</v>
      </c>
      <c r="F4975" s="34">
        <f t="shared" ca="1" si="1464"/>
        <v>3300</v>
      </c>
      <c r="G4975" s="69">
        <f t="shared" ca="1" si="1468"/>
        <v>0</v>
      </c>
      <c r="H4975" s="34">
        <f t="shared" ca="1" si="1469"/>
        <v>1497.6444117059661</v>
      </c>
      <c r="I4975" s="34">
        <f t="shared" ca="1" si="1470"/>
        <v>4797.6444117059664</v>
      </c>
      <c r="J4975" s="18">
        <f ca="1">SUM(INDIRECT(ADDRESS(ROW(F4975),COLUMN(F4975),4)):INDIRECT(ADDRESS(ROW(F4975)+N$5-1,COLUMN(F4975),4)))</f>
        <v>23300</v>
      </c>
      <c r="K4975" s="18">
        <f t="shared" ca="1" si="1471"/>
        <v>16350</v>
      </c>
      <c r="L4975" s="18">
        <f t="shared" ca="1" si="1481"/>
        <v>16350</v>
      </c>
      <c r="M4975" s="18">
        <f t="shared" ca="1" si="1465"/>
        <v>0</v>
      </c>
      <c r="N4975" s="34">
        <f t="shared" ca="1" si="1472"/>
        <v>15755.620933987422</v>
      </c>
      <c r="P4975" s="18">
        <f t="shared" ca="1" si="1466"/>
        <v>1497.6444117059661</v>
      </c>
      <c r="Q4975" s="47">
        <f ca="1">SUM(L$15:L4975)-SUM(M$15:M4975)</f>
        <v>16350</v>
      </c>
      <c r="R4975" s="47" t="str">
        <f t="shared" ca="1" si="1467"/>
        <v>M4978</v>
      </c>
      <c r="S4975" s="40">
        <f t="shared" ca="1" si="1473"/>
        <v>0</v>
      </c>
      <c r="T4975" s="46">
        <f t="shared" ca="1" si="1474"/>
        <v>15</v>
      </c>
      <c r="X4975" s="74">
        <f t="shared" ca="1" si="1475"/>
        <v>1.4976444117059662</v>
      </c>
      <c r="Y4975" s="75">
        <f t="shared" ca="1" si="1476"/>
        <v>1.4976444117059662</v>
      </c>
      <c r="Z4975" s="74">
        <f t="shared" ca="1" si="1477"/>
        <v>4.4711444802587703</v>
      </c>
      <c r="AA4975" s="76">
        <f t="shared" ca="1" si="1478"/>
        <v>1497.6444117059661</v>
      </c>
      <c r="AB4975" s="76">
        <f t="shared" ca="1" si="1479"/>
        <v>4471.1444802587703</v>
      </c>
    </row>
    <row r="4976" spans="1:28" x14ac:dyDescent="0.25">
      <c r="A4976" s="2">
        <f t="shared" si="1480"/>
        <v>12</v>
      </c>
      <c r="B4976" s="16">
        <f ca="1">VLOOKUP(A4976,PERIODS!$O$4:$P$33,2,FALSE)</f>
        <v>3.3000000000000002E-2</v>
      </c>
      <c r="C4976" s="15"/>
      <c r="D4976" s="18">
        <v>4962</v>
      </c>
      <c r="E4976" s="34">
        <f t="shared" ca="1" si="1482"/>
        <v>15755.620933987422</v>
      </c>
      <c r="F4976" s="34">
        <f t="shared" ca="1" si="1464"/>
        <v>3300</v>
      </c>
      <c r="G4976" s="69">
        <f t="shared" ca="1" si="1468"/>
        <v>0</v>
      </c>
      <c r="H4976" s="34">
        <f t="shared" ca="1" si="1469"/>
        <v>486.87722706537608</v>
      </c>
      <c r="I4976" s="34">
        <f t="shared" ca="1" si="1470"/>
        <v>3786.8772270653762</v>
      </c>
      <c r="J4976" s="18">
        <f ca="1">SUM(INDIRECT(ADDRESS(ROW(F4976),COLUMN(F4976),4)):INDIRECT(ADDRESS(ROW(F4976)+N$5-1,COLUMN(F4976),4)))</f>
        <v>23500</v>
      </c>
      <c r="K4976" s="18">
        <f t="shared" ca="1" si="1471"/>
        <v>16350</v>
      </c>
      <c r="L4976" s="18">
        <f t="shared" ca="1" si="1481"/>
        <v>0</v>
      </c>
      <c r="M4976" s="18">
        <f t="shared" ca="1" si="1465"/>
        <v>0</v>
      </c>
      <c r="N4976" s="34">
        <f t="shared" ca="1" si="1472"/>
        <v>11968.743706922047</v>
      </c>
      <c r="P4976" s="18">
        <f t="shared" ca="1" si="1466"/>
        <v>486.87722706537608</v>
      </c>
      <c r="Q4976" s="47">
        <f ca="1">SUM(L$15:L4976)-SUM(M$15:M4976)</f>
        <v>16350</v>
      </c>
      <c r="R4976" s="47" t="str">
        <f t="shared" ca="1" si="1467"/>
        <v>M4979</v>
      </c>
      <c r="S4976" s="40">
        <f t="shared" ca="1" si="1473"/>
        <v>0</v>
      </c>
      <c r="T4976" s="46">
        <f t="shared" ca="1" si="1474"/>
        <v>15</v>
      </c>
      <c r="X4976" s="74">
        <f t="shared" ca="1" si="1475"/>
        <v>0.48687722706537606</v>
      </c>
      <c r="Y4976" s="75">
        <f t="shared" ca="1" si="1476"/>
        <v>0.48687722706537606</v>
      </c>
      <c r="Z4976" s="74">
        <f t="shared" ca="1" si="1477"/>
        <v>1.627226817702623</v>
      </c>
      <c r="AA4976" s="76">
        <f t="shared" ca="1" si="1478"/>
        <v>486.87722706537608</v>
      </c>
      <c r="AB4976" s="76">
        <f t="shared" ca="1" si="1479"/>
        <v>1627.2268177026231</v>
      </c>
    </row>
    <row r="4977" spans="1:28" x14ac:dyDescent="0.25">
      <c r="A4977" s="2">
        <f t="shared" si="1480"/>
        <v>13</v>
      </c>
      <c r="B4977" s="16">
        <f ca="1">VLOOKUP(A4977,PERIODS!$O$4:$P$33,2,FALSE)</f>
        <v>3.3000000000000002E-2</v>
      </c>
      <c r="C4977" s="15"/>
      <c r="D4977" s="18">
        <v>4963</v>
      </c>
      <c r="E4977" s="34">
        <f t="shared" ca="1" si="1482"/>
        <v>11968.743706922047</v>
      </c>
      <c r="F4977" s="34">
        <f t="shared" ca="1" si="1464"/>
        <v>3300</v>
      </c>
      <c r="G4977" s="69">
        <f t="shared" ca="1" si="1468"/>
        <v>0</v>
      </c>
      <c r="H4977" s="34">
        <f t="shared" ca="1" si="1469"/>
        <v>-819.14610000365803</v>
      </c>
      <c r="I4977" s="34">
        <f t="shared" ca="1" si="1470"/>
        <v>2480.8538999963421</v>
      </c>
      <c r="J4977" s="18">
        <f ca="1">SUM(INDIRECT(ADDRESS(ROW(F4977),COLUMN(F4977),4)):INDIRECT(ADDRESS(ROW(F4977)+N$5-1,COLUMN(F4977),4)))</f>
        <v>23700</v>
      </c>
      <c r="K4977" s="18">
        <f t="shared" ca="1" si="1471"/>
        <v>16350</v>
      </c>
      <c r="L4977" s="18">
        <f t="shared" ca="1" si="1481"/>
        <v>0</v>
      </c>
      <c r="M4977" s="18">
        <f t="shared" ca="1" si="1465"/>
        <v>0</v>
      </c>
      <c r="N4977" s="34">
        <f t="shared" ca="1" si="1472"/>
        <v>9487.8898069257048</v>
      </c>
      <c r="P4977" s="18">
        <f t="shared" ca="1" si="1466"/>
        <v>819.14610000365803</v>
      </c>
      <c r="Q4977" s="47">
        <f ca="1">SUM(L$15:L4977)-SUM(M$15:M4977)</f>
        <v>16350</v>
      </c>
      <c r="R4977" s="47" t="str">
        <f t="shared" ca="1" si="1467"/>
        <v>M4980</v>
      </c>
      <c r="S4977" s="40">
        <f t="shared" ca="1" si="1473"/>
        <v>0</v>
      </c>
      <c r="T4977" s="46">
        <f t="shared" ca="1" si="1474"/>
        <v>12</v>
      </c>
      <c r="X4977" s="74">
        <f t="shared" ca="1" si="1475"/>
        <v>-0.81914610000365806</v>
      </c>
      <c r="Y4977" s="75">
        <f t="shared" ca="1" si="1476"/>
        <v>-0.81914610000365806</v>
      </c>
      <c r="Z4977" s="74">
        <f t="shared" ca="1" si="1477"/>
        <v>0.4408078997091982</v>
      </c>
      <c r="AA4977" s="76">
        <f t="shared" ca="1" si="1478"/>
        <v>-819.14610000365803</v>
      </c>
      <c r="AB4977" s="76">
        <f t="shared" ca="1" si="1479"/>
        <v>440.80789970919818</v>
      </c>
    </row>
    <row r="4978" spans="1:28" x14ac:dyDescent="0.25">
      <c r="A4978" s="2">
        <f t="shared" si="1480"/>
        <v>14</v>
      </c>
      <c r="B4978" s="16">
        <f ca="1">VLOOKUP(A4978,PERIODS!$O$4:$P$33,2,FALSE)</f>
        <v>3.3000000000000002E-2</v>
      </c>
      <c r="C4978" s="15"/>
      <c r="D4978" s="18">
        <v>4964</v>
      </c>
      <c r="E4978" s="34">
        <f t="shared" ca="1" si="1482"/>
        <v>9487.8898069257048</v>
      </c>
      <c r="F4978" s="34">
        <f t="shared" ca="1" si="1464"/>
        <v>3300</v>
      </c>
      <c r="G4978" s="69">
        <f t="shared" ca="1" si="1468"/>
        <v>0</v>
      </c>
      <c r="H4978" s="34">
        <f t="shared" ca="1" si="1469"/>
        <v>1473.9537615662412</v>
      </c>
      <c r="I4978" s="34">
        <f t="shared" ca="1" si="1470"/>
        <v>4773.9537615662412</v>
      </c>
      <c r="J4978" s="18">
        <f ca="1">SUM(INDIRECT(ADDRESS(ROW(F4978),COLUMN(F4978),4)):INDIRECT(ADDRESS(ROW(F4978)+N$5-1,COLUMN(F4978),4)))</f>
        <v>23900</v>
      </c>
      <c r="K4978" s="18">
        <f t="shared" ca="1" si="1471"/>
        <v>0</v>
      </c>
      <c r="L4978" s="18">
        <f t="shared" ca="1" si="1481"/>
        <v>0</v>
      </c>
      <c r="M4978" s="18">
        <f t="shared" ca="1" si="1465"/>
        <v>16350</v>
      </c>
      <c r="N4978" s="34">
        <f t="shared" ca="1" si="1472"/>
        <v>21063.936045359464</v>
      </c>
      <c r="P4978" s="18">
        <f t="shared" ca="1" si="1466"/>
        <v>1473.9537615662412</v>
      </c>
      <c r="Q4978" s="47">
        <f ca="1">SUM(L$15:L4978)-SUM(M$15:M4978)</f>
        <v>0</v>
      </c>
      <c r="R4978" s="47" t="str">
        <f t="shared" ca="1" si="1467"/>
        <v>M4981</v>
      </c>
      <c r="S4978" s="40">
        <f t="shared" ca="1" si="1473"/>
        <v>0</v>
      </c>
      <c r="T4978" s="46">
        <f t="shared" ca="1" si="1474"/>
        <v>6</v>
      </c>
      <c r="X4978" s="74">
        <f t="shared" ca="1" si="1475"/>
        <v>1.4739537615662412</v>
      </c>
      <c r="Y4978" s="75">
        <f t="shared" ca="1" si="1476"/>
        <v>1.4739537615662412</v>
      </c>
      <c r="Z4978" s="74">
        <f t="shared" ca="1" si="1477"/>
        <v>4.3664650187750533</v>
      </c>
      <c r="AA4978" s="76">
        <f t="shared" ca="1" si="1478"/>
        <v>1473.9537615662412</v>
      </c>
      <c r="AB4978" s="76">
        <f t="shared" ca="1" si="1479"/>
        <v>4366.4650187750531</v>
      </c>
    </row>
    <row r="4979" spans="1:28" x14ac:dyDescent="0.25">
      <c r="A4979" s="2">
        <f t="shared" si="1480"/>
        <v>15</v>
      </c>
      <c r="B4979" s="16">
        <f ca="1">VLOOKUP(A4979,PERIODS!$O$4:$P$33,2,FALSE)</f>
        <v>3.3000000000000002E-2</v>
      </c>
      <c r="C4979" s="15"/>
      <c r="D4979" s="18">
        <v>4965</v>
      </c>
      <c r="E4979" s="34">
        <f t="shared" ca="1" si="1482"/>
        <v>21063.936045359464</v>
      </c>
      <c r="F4979" s="34">
        <f t="shared" ca="1" si="1464"/>
        <v>3300</v>
      </c>
      <c r="G4979" s="69">
        <f t="shared" ca="1" si="1468"/>
        <v>0</v>
      </c>
      <c r="H4979" s="34">
        <f t="shared" ca="1" si="1469"/>
        <v>150.99804539942056</v>
      </c>
      <c r="I4979" s="34">
        <f t="shared" ca="1" si="1470"/>
        <v>3450.9980453994203</v>
      </c>
      <c r="J4979" s="18">
        <f ca="1">SUM(INDIRECT(ADDRESS(ROW(F4979),COLUMN(F4979),4)):INDIRECT(ADDRESS(ROW(F4979)+N$5-1,COLUMN(F4979),4)))</f>
        <v>24100</v>
      </c>
      <c r="K4979" s="18">
        <f t="shared" ca="1" si="1471"/>
        <v>16350</v>
      </c>
      <c r="L4979" s="18">
        <f t="shared" ca="1" si="1481"/>
        <v>16350</v>
      </c>
      <c r="M4979" s="18">
        <f t="shared" ca="1" si="1465"/>
        <v>0</v>
      </c>
      <c r="N4979" s="34">
        <f t="shared" ca="1" si="1472"/>
        <v>17612.937999960042</v>
      </c>
      <c r="P4979" s="18">
        <f t="shared" ca="1" si="1466"/>
        <v>150.99804539942056</v>
      </c>
      <c r="Q4979" s="47">
        <f ca="1">SUM(L$15:L4979)-SUM(M$15:M4979)</f>
        <v>16350</v>
      </c>
      <c r="R4979" s="47" t="str">
        <f t="shared" ca="1" si="1467"/>
        <v>M4982</v>
      </c>
      <c r="S4979" s="40">
        <f t="shared" ca="1" si="1473"/>
        <v>0</v>
      </c>
      <c r="T4979" s="46">
        <f t="shared" ca="1" si="1474"/>
        <v>61</v>
      </c>
      <c r="X4979" s="74">
        <f t="shared" ca="1" si="1475"/>
        <v>0.15099804539942055</v>
      </c>
      <c r="Y4979" s="75">
        <f t="shared" ca="1" si="1476"/>
        <v>0.15099804539942055</v>
      </c>
      <c r="Z4979" s="74">
        <f t="shared" ca="1" si="1477"/>
        <v>1.1629943848901001</v>
      </c>
      <c r="AA4979" s="76">
        <f t="shared" ca="1" si="1478"/>
        <v>150.99804539942056</v>
      </c>
      <c r="AB4979" s="76">
        <f t="shared" ca="1" si="1479"/>
        <v>1162.9943848901</v>
      </c>
    </row>
    <row r="4980" spans="1:28" x14ac:dyDescent="0.25">
      <c r="A4980" s="2">
        <f t="shared" si="1480"/>
        <v>16</v>
      </c>
      <c r="B4980" s="16">
        <f ca="1">VLOOKUP(A4980,PERIODS!$O$4:$P$33,2,FALSE)</f>
        <v>3.3000000000000002E-2</v>
      </c>
      <c r="C4980" s="15"/>
      <c r="D4980" s="18">
        <v>4966</v>
      </c>
      <c r="E4980" s="34">
        <f t="shared" ca="1" si="1482"/>
        <v>17612.937999960042</v>
      </c>
      <c r="F4980" s="34">
        <f t="shared" ca="1" si="1464"/>
        <v>3300</v>
      </c>
      <c r="G4980" s="69">
        <f t="shared" ca="1" si="1468"/>
        <v>0</v>
      </c>
      <c r="H4980" s="34">
        <f t="shared" ca="1" si="1469"/>
        <v>1146.5780663239264</v>
      </c>
      <c r="I4980" s="34">
        <f t="shared" ca="1" si="1470"/>
        <v>4446.5780663239266</v>
      </c>
      <c r="J4980" s="18">
        <f ca="1">SUM(INDIRECT(ADDRESS(ROW(F4980),COLUMN(F4980),4)):INDIRECT(ADDRESS(ROW(F4980)+N$5-1,COLUMN(F4980),4)))</f>
        <v>24300</v>
      </c>
      <c r="K4980" s="18">
        <f t="shared" ca="1" si="1471"/>
        <v>16350</v>
      </c>
      <c r="L4980" s="18">
        <f t="shared" ca="1" si="1481"/>
        <v>0</v>
      </c>
      <c r="M4980" s="18">
        <f t="shared" ca="1" si="1465"/>
        <v>0</v>
      </c>
      <c r="N4980" s="34">
        <f t="shared" ca="1" si="1472"/>
        <v>13166.359933636115</v>
      </c>
      <c r="P4980" s="18">
        <f t="shared" ca="1" si="1466"/>
        <v>1146.5780663239264</v>
      </c>
      <c r="Q4980" s="47">
        <f ca="1">SUM(L$15:L4980)-SUM(M$15:M4980)</f>
        <v>16350</v>
      </c>
      <c r="R4980" s="47" t="str">
        <f t="shared" ca="1" si="1467"/>
        <v>M4983</v>
      </c>
      <c r="S4980" s="40">
        <f t="shared" ca="1" si="1473"/>
        <v>0</v>
      </c>
      <c r="T4980" s="46">
        <f t="shared" ca="1" si="1474"/>
        <v>86</v>
      </c>
      <c r="X4980" s="74">
        <f t="shared" ca="1" si="1475"/>
        <v>1.1465780663239264</v>
      </c>
      <c r="Y4980" s="75">
        <f t="shared" ca="1" si="1476"/>
        <v>1.1465780663239264</v>
      </c>
      <c r="Z4980" s="74">
        <f t="shared" ca="1" si="1477"/>
        <v>3.147404252578704</v>
      </c>
      <c r="AA4980" s="76">
        <f t="shared" ca="1" si="1478"/>
        <v>1146.5780663239264</v>
      </c>
      <c r="AB4980" s="76">
        <f t="shared" ca="1" si="1479"/>
        <v>3147.404252578704</v>
      </c>
    </row>
    <row r="4981" spans="1:28" x14ac:dyDescent="0.25">
      <c r="A4981" s="2">
        <f t="shared" si="1480"/>
        <v>17</v>
      </c>
      <c r="B4981" s="16">
        <f ca="1">VLOOKUP(A4981,PERIODS!$O$4:$P$33,2,FALSE)</f>
        <v>3.5000000000000003E-2</v>
      </c>
      <c r="C4981" s="15"/>
      <c r="D4981" s="18">
        <v>4967</v>
      </c>
      <c r="E4981" s="34">
        <f t="shared" ca="1" si="1482"/>
        <v>13166.359933636115</v>
      </c>
      <c r="F4981" s="34">
        <f t="shared" ca="1" si="1464"/>
        <v>3500.0000000000005</v>
      </c>
      <c r="G4981" s="69">
        <f t="shared" ca="1" si="1468"/>
        <v>0</v>
      </c>
      <c r="H4981" s="34">
        <f t="shared" ca="1" si="1469"/>
        <v>792.48523179516667</v>
      </c>
      <c r="I4981" s="34">
        <f t="shared" ca="1" si="1470"/>
        <v>4292.4852317951672</v>
      </c>
      <c r="J4981" s="18">
        <f ca="1">SUM(INDIRECT(ADDRESS(ROW(F4981),COLUMN(F4981),4)):INDIRECT(ADDRESS(ROW(F4981)+N$5-1,COLUMN(F4981),4)))</f>
        <v>24500.000000000004</v>
      </c>
      <c r="K4981" s="18">
        <f t="shared" ca="1" si="1471"/>
        <v>16350</v>
      </c>
      <c r="L4981" s="18">
        <f t="shared" ca="1" si="1481"/>
        <v>0</v>
      </c>
      <c r="M4981" s="18">
        <f t="shared" ca="1" si="1465"/>
        <v>0</v>
      </c>
      <c r="N4981" s="34">
        <f t="shared" ca="1" si="1472"/>
        <v>8873.8747018409485</v>
      </c>
      <c r="P4981" s="18">
        <f t="shared" ca="1" si="1466"/>
        <v>792.48523179516667</v>
      </c>
      <c r="Q4981" s="47">
        <f ca="1">SUM(L$15:L4981)-SUM(M$15:M4981)</f>
        <v>16350</v>
      </c>
      <c r="R4981" s="47" t="str">
        <f t="shared" ca="1" si="1467"/>
        <v>M4984</v>
      </c>
      <c r="S4981" s="40">
        <f t="shared" ca="1" si="1473"/>
        <v>0</v>
      </c>
      <c r="T4981" s="46">
        <f t="shared" ca="1" si="1474"/>
        <v>42</v>
      </c>
      <c r="X4981" s="74">
        <f t="shared" ca="1" si="1475"/>
        <v>0.79248523179516672</v>
      </c>
      <c r="Y4981" s="75">
        <f t="shared" ca="1" si="1476"/>
        <v>0.79248523179516672</v>
      </c>
      <c r="Z4981" s="74">
        <f t="shared" ca="1" si="1477"/>
        <v>2.2088791872558393</v>
      </c>
      <c r="AA4981" s="76">
        <f t="shared" ca="1" si="1478"/>
        <v>792.48523179516667</v>
      </c>
      <c r="AB4981" s="76">
        <f t="shared" ca="1" si="1479"/>
        <v>2208.8791872558395</v>
      </c>
    </row>
    <row r="4982" spans="1:28" x14ac:dyDescent="0.25">
      <c r="A4982" s="2">
        <f t="shared" si="1480"/>
        <v>18</v>
      </c>
      <c r="B4982" s="16">
        <f ca="1">VLOOKUP(A4982,PERIODS!$O$4:$P$33,2,FALSE)</f>
        <v>3.5000000000000003E-2</v>
      </c>
      <c r="C4982" s="15"/>
      <c r="D4982" s="18">
        <v>4968</v>
      </c>
      <c r="E4982" s="34">
        <f t="shared" ca="1" si="1482"/>
        <v>8873.8747018409485</v>
      </c>
      <c r="F4982" s="34">
        <f t="shared" ca="1" si="1464"/>
        <v>3500.0000000000005</v>
      </c>
      <c r="G4982" s="69">
        <f t="shared" ca="1" si="1468"/>
        <v>0</v>
      </c>
      <c r="H4982" s="34">
        <f t="shared" ca="1" si="1469"/>
        <v>1887.9352914364329</v>
      </c>
      <c r="I4982" s="34">
        <f t="shared" ca="1" si="1470"/>
        <v>5387.9352914364335</v>
      </c>
      <c r="J4982" s="18">
        <f ca="1">SUM(INDIRECT(ADDRESS(ROW(F4982),COLUMN(F4982),4)):INDIRECT(ADDRESS(ROW(F4982)+N$5-1,COLUMN(F4982),4)))</f>
        <v>24500.000000000004</v>
      </c>
      <c r="K4982" s="18">
        <f t="shared" ca="1" si="1471"/>
        <v>0</v>
      </c>
      <c r="L4982" s="18">
        <f t="shared" ca="1" si="1481"/>
        <v>0</v>
      </c>
      <c r="M4982" s="18">
        <f t="shared" ca="1" si="1465"/>
        <v>16350</v>
      </c>
      <c r="N4982" s="34">
        <f t="shared" ca="1" si="1472"/>
        <v>19835.939410404513</v>
      </c>
      <c r="P4982" s="18">
        <f t="shared" ca="1" si="1466"/>
        <v>1887.9352914364329</v>
      </c>
      <c r="Q4982" s="47">
        <f ca="1">SUM(L$15:L4982)-SUM(M$15:M4982)</f>
        <v>0</v>
      </c>
      <c r="R4982" s="47" t="str">
        <f t="shared" ca="1" si="1467"/>
        <v>M4985</v>
      </c>
      <c r="S4982" s="40">
        <f t="shared" ca="1" si="1473"/>
        <v>0</v>
      </c>
      <c r="T4982" s="46">
        <f t="shared" ca="1" si="1474"/>
        <v>10</v>
      </c>
      <c r="X4982" s="74">
        <f t="shared" ca="1" si="1475"/>
        <v>1.8879352914364329</v>
      </c>
      <c r="Y4982" s="75">
        <f t="shared" ca="1" si="1476"/>
        <v>1.8879352914364329</v>
      </c>
      <c r="Z4982" s="74">
        <f t="shared" ca="1" si="1477"/>
        <v>6.605715713391775</v>
      </c>
      <c r="AA4982" s="76">
        <f t="shared" ca="1" si="1478"/>
        <v>1887.9352914364329</v>
      </c>
      <c r="AB4982" s="76">
        <f t="shared" ca="1" si="1479"/>
        <v>6605.7157133917754</v>
      </c>
    </row>
    <row r="4983" spans="1:28" x14ac:dyDescent="0.25">
      <c r="A4983" s="2">
        <f t="shared" si="1480"/>
        <v>19</v>
      </c>
      <c r="B4983" s="16">
        <f ca="1">VLOOKUP(A4983,PERIODS!$O$4:$P$33,2,FALSE)</f>
        <v>3.5000000000000003E-2</v>
      </c>
      <c r="C4983" s="15"/>
      <c r="D4983" s="18">
        <v>4969</v>
      </c>
      <c r="E4983" s="34">
        <f t="shared" ca="1" si="1482"/>
        <v>19835.939410404513</v>
      </c>
      <c r="F4983" s="34">
        <f t="shared" ca="1" si="1464"/>
        <v>3500.0000000000005</v>
      </c>
      <c r="G4983" s="69">
        <f t="shared" ca="1" si="1468"/>
        <v>0</v>
      </c>
      <c r="H4983" s="34">
        <f t="shared" ca="1" si="1469"/>
        <v>1959.9639845400536</v>
      </c>
      <c r="I4983" s="34">
        <f t="shared" ca="1" si="1470"/>
        <v>5459.9639845400543</v>
      </c>
      <c r="J4983" s="18">
        <f ca="1">SUM(INDIRECT(ADDRESS(ROW(F4983),COLUMN(F4983),4)):INDIRECT(ADDRESS(ROW(F4983)+N$5-1,COLUMN(F4983),4)))</f>
        <v>24500.000000000004</v>
      </c>
      <c r="K4983" s="18">
        <f t="shared" ca="1" si="1471"/>
        <v>16350</v>
      </c>
      <c r="L4983" s="18">
        <f t="shared" ca="1" si="1481"/>
        <v>16350</v>
      </c>
      <c r="M4983" s="18">
        <f t="shared" ca="1" si="1465"/>
        <v>0</v>
      </c>
      <c r="N4983" s="34">
        <f t="shared" ca="1" si="1472"/>
        <v>14375.975425864459</v>
      </c>
      <c r="P4983" s="18">
        <f t="shared" ca="1" si="1466"/>
        <v>1959.9639845400536</v>
      </c>
      <c r="Q4983" s="47">
        <f ca="1">SUM(L$15:L4983)-SUM(M$15:M4983)</f>
        <v>16350</v>
      </c>
      <c r="R4983" s="47" t="str">
        <f t="shared" ca="1" si="1467"/>
        <v>M4986</v>
      </c>
      <c r="S4983" s="40">
        <f t="shared" ca="1" si="1473"/>
        <v>0</v>
      </c>
      <c r="T4983" s="46">
        <f t="shared" ca="1" si="1474"/>
        <v>46</v>
      </c>
      <c r="X4983" s="74">
        <f t="shared" ca="1" si="1475"/>
        <v>1.9639799725168534</v>
      </c>
      <c r="Y4983" s="75">
        <f t="shared" ca="1" si="1476"/>
        <v>1.9599639845400536</v>
      </c>
      <c r="Z4983" s="74">
        <f t="shared" ca="1" si="1477"/>
        <v>7.0990713842313315</v>
      </c>
      <c r="AA4983" s="76">
        <f t="shared" ca="1" si="1478"/>
        <v>1959.9639845400536</v>
      </c>
      <c r="AB4983" s="76">
        <f t="shared" ca="1" si="1479"/>
        <v>7099.0713842313316</v>
      </c>
    </row>
    <row r="4984" spans="1:28" x14ac:dyDescent="0.25">
      <c r="A4984" s="2">
        <f t="shared" si="1480"/>
        <v>20</v>
      </c>
      <c r="B4984" s="16">
        <f ca="1">VLOOKUP(A4984,PERIODS!$O$4:$P$33,2,FALSE)</f>
        <v>3.5000000000000003E-2</v>
      </c>
      <c r="C4984" s="15"/>
      <c r="D4984" s="18">
        <v>4970</v>
      </c>
      <c r="E4984" s="34">
        <f t="shared" ca="1" si="1482"/>
        <v>14375.975425864459</v>
      </c>
      <c r="F4984" s="34">
        <f t="shared" ca="1" si="1464"/>
        <v>3500.0000000000005</v>
      </c>
      <c r="G4984" s="69">
        <f t="shared" ca="1" si="1468"/>
        <v>0</v>
      </c>
      <c r="H4984" s="34">
        <f t="shared" ca="1" si="1469"/>
        <v>-953.50347609752646</v>
      </c>
      <c r="I4984" s="34">
        <f t="shared" ca="1" si="1470"/>
        <v>2546.4965239024741</v>
      </c>
      <c r="J4984" s="18">
        <f ca="1">SUM(INDIRECT(ADDRESS(ROW(F4984),COLUMN(F4984),4)):INDIRECT(ADDRESS(ROW(F4984)+N$5-1,COLUMN(F4984),4)))</f>
        <v>24500.000000000004</v>
      </c>
      <c r="K4984" s="18">
        <f t="shared" ca="1" si="1471"/>
        <v>16350</v>
      </c>
      <c r="L4984" s="18">
        <f t="shared" ca="1" si="1481"/>
        <v>0</v>
      </c>
      <c r="M4984" s="18">
        <f t="shared" ca="1" si="1465"/>
        <v>0</v>
      </c>
      <c r="N4984" s="34">
        <f t="shared" ca="1" si="1472"/>
        <v>11829.478901961986</v>
      </c>
      <c r="P4984" s="18">
        <f t="shared" ca="1" si="1466"/>
        <v>953.50347609752646</v>
      </c>
      <c r="Q4984" s="47">
        <f ca="1">SUM(L$15:L4984)-SUM(M$15:M4984)</f>
        <v>16350</v>
      </c>
      <c r="R4984" s="47" t="str">
        <f t="shared" ca="1" si="1467"/>
        <v>M4987</v>
      </c>
      <c r="S4984" s="40">
        <f t="shared" ca="1" si="1473"/>
        <v>0</v>
      </c>
      <c r="T4984" s="46">
        <f t="shared" ca="1" si="1474"/>
        <v>89</v>
      </c>
      <c r="X4984" s="74">
        <f t="shared" ca="1" si="1475"/>
        <v>-0.9535034760975265</v>
      </c>
      <c r="Y4984" s="75">
        <f t="shared" ca="1" si="1476"/>
        <v>-0.9535034760975265</v>
      </c>
      <c r="Z4984" s="74">
        <f t="shared" ca="1" si="1477"/>
        <v>0.38538845624982077</v>
      </c>
      <c r="AA4984" s="76">
        <f t="shared" ca="1" si="1478"/>
        <v>-953.50347609752646</v>
      </c>
      <c r="AB4984" s="76">
        <f t="shared" ca="1" si="1479"/>
        <v>385.38845624982076</v>
      </c>
    </row>
    <row r="4985" spans="1:28" x14ac:dyDescent="0.25">
      <c r="A4985" s="2">
        <f t="shared" si="1480"/>
        <v>21</v>
      </c>
      <c r="B4985" s="16">
        <f ca="1">VLOOKUP(A4985,PERIODS!$O$4:$P$33,2,FALSE)</f>
        <v>3.5000000000000003E-2</v>
      </c>
      <c r="C4985" s="15"/>
      <c r="D4985" s="18">
        <v>4971</v>
      </c>
      <c r="E4985" s="34">
        <f t="shared" ca="1" si="1482"/>
        <v>11829.478901961986</v>
      </c>
      <c r="F4985" s="34">
        <f t="shared" ca="1" si="1464"/>
        <v>3500.0000000000005</v>
      </c>
      <c r="G4985" s="69">
        <f t="shared" ca="1" si="1468"/>
        <v>0</v>
      </c>
      <c r="H4985" s="34">
        <f t="shared" ca="1" si="1469"/>
        <v>-399.3206210608729</v>
      </c>
      <c r="I4985" s="34">
        <f t="shared" ca="1" si="1470"/>
        <v>3100.6793789391277</v>
      </c>
      <c r="J4985" s="18">
        <f ca="1">SUM(INDIRECT(ADDRESS(ROW(F4985),COLUMN(F4985),4)):INDIRECT(ADDRESS(ROW(F4985)+N$5-1,COLUMN(F4985),4)))</f>
        <v>24500.000000000004</v>
      </c>
      <c r="K4985" s="18">
        <f t="shared" ca="1" si="1471"/>
        <v>16350</v>
      </c>
      <c r="L4985" s="18">
        <f t="shared" ca="1" si="1481"/>
        <v>0</v>
      </c>
      <c r="M4985" s="18">
        <f t="shared" ca="1" si="1465"/>
        <v>0</v>
      </c>
      <c r="N4985" s="34">
        <f t="shared" ca="1" si="1472"/>
        <v>8728.7995230228589</v>
      </c>
      <c r="P4985" s="18">
        <f t="shared" ca="1" si="1466"/>
        <v>399.3206210608729</v>
      </c>
      <c r="Q4985" s="47">
        <f ca="1">SUM(L$15:L4985)-SUM(M$15:M4985)</f>
        <v>16350</v>
      </c>
      <c r="R4985" s="47" t="str">
        <f t="shared" ca="1" si="1467"/>
        <v>M4988</v>
      </c>
      <c r="S4985" s="40">
        <f t="shared" ca="1" si="1473"/>
        <v>0</v>
      </c>
      <c r="T4985" s="46">
        <f t="shared" ca="1" si="1474"/>
        <v>2</v>
      </c>
      <c r="X4985" s="74">
        <f t="shared" ca="1" si="1475"/>
        <v>-0.3993206210608729</v>
      </c>
      <c r="Y4985" s="75">
        <f t="shared" ca="1" si="1476"/>
        <v>-0.3993206210608729</v>
      </c>
      <c r="Z4985" s="74">
        <f t="shared" ca="1" si="1477"/>
        <v>0.67077560208746223</v>
      </c>
      <c r="AA4985" s="76">
        <f t="shared" ca="1" si="1478"/>
        <v>-399.3206210608729</v>
      </c>
      <c r="AB4985" s="76">
        <f t="shared" ca="1" si="1479"/>
        <v>670.77560208746218</v>
      </c>
    </row>
    <row r="4986" spans="1:28" x14ac:dyDescent="0.25">
      <c r="A4986" s="2">
        <f t="shared" si="1480"/>
        <v>22</v>
      </c>
      <c r="B4986" s="16">
        <f ca="1">VLOOKUP(A4986,PERIODS!$O$4:$P$33,2,FALSE)</f>
        <v>3.5000000000000003E-2</v>
      </c>
      <c r="C4986" s="15"/>
      <c r="D4986" s="18">
        <v>4972</v>
      </c>
      <c r="E4986" s="34">
        <f t="shared" ca="1" si="1482"/>
        <v>8728.7995230228589</v>
      </c>
      <c r="F4986" s="34">
        <f t="shared" ca="1" si="1464"/>
        <v>3500.0000000000005</v>
      </c>
      <c r="G4986" s="69">
        <f t="shared" ca="1" si="1468"/>
        <v>0</v>
      </c>
      <c r="H4986" s="34">
        <f t="shared" ca="1" si="1469"/>
        <v>401.28178114768383</v>
      </c>
      <c r="I4986" s="34">
        <f t="shared" ca="1" si="1470"/>
        <v>3901.2817811476843</v>
      </c>
      <c r="J4986" s="18">
        <f ca="1">SUM(INDIRECT(ADDRESS(ROW(F4986),COLUMN(F4986),4)):INDIRECT(ADDRESS(ROW(F4986)+N$5-1,COLUMN(F4986),4)))</f>
        <v>25000.000000000004</v>
      </c>
      <c r="K4986" s="18">
        <f t="shared" ca="1" si="1471"/>
        <v>0</v>
      </c>
      <c r="L4986" s="18">
        <f t="shared" ca="1" si="1481"/>
        <v>0</v>
      </c>
      <c r="M4986" s="18">
        <f t="shared" ca="1" si="1465"/>
        <v>16350</v>
      </c>
      <c r="N4986" s="34">
        <f t="shared" ca="1" si="1472"/>
        <v>21177.517741875174</v>
      </c>
      <c r="P4986" s="18">
        <f t="shared" ca="1" si="1466"/>
        <v>401.28178114768383</v>
      </c>
      <c r="Q4986" s="47">
        <f ca="1">SUM(L$15:L4986)-SUM(M$15:M4986)</f>
        <v>0</v>
      </c>
      <c r="R4986" s="47" t="str">
        <f t="shared" ca="1" si="1467"/>
        <v>M4989</v>
      </c>
      <c r="S4986" s="40">
        <f t="shared" ca="1" si="1473"/>
        <v>0</v>
      </c>
      <c r="T4986" s="46">
        <f t="shared" ca="1" si="1474"/>
        <v>52</v>
      </c>
      <c r="X4986" s="74">
        <f t="shared" ca="1" si="1475"/>
        <v>0.40128178114768381</v>
      </c>
      <c r="Y4986" s="75">
        <f t="shared" ca="1" si="1476"/>
        <v>0.40128178114768381</v>
      </c>
      <c r="Z4986" s="74">
        <f t="shared" ca="1" si="1477"/>
        <v>1.4937381164444579</v>
      </c>
      <c r="AA4986" s="76">
        <f t="shared" ca="1" si="1478"/>
        <v>401.28178114768383</v>
      </c>
      <c r="AB4986" s="76">
        <f t="shared" ca="1" si="1479"/>
        <v>1493.7381164444578</v>
      </c>
    </row>
    <row r="4987" spans="1:28" x14ac:dyDescent="0.25">
      <c r="A4987" s="2">
        <f t="shared" si="1480"/>
        <v>23</v>
      </c>
      <c r="B4987" s="16">
        <f ca="1">VLOOKUP(A4987,PERIODS!$O$4:$P$33,2,FALSE)</f>
        <v>3.5000000000000003E-2</v>
      </c>
      <c r="C4987" s="15"/>
      <c r="D4987" s="18">
        <v>4973</v>
      </c>
      <c r="E4987" s="34">
        <f t="shared" ca="1" si="1482"/>
        <v>21177.517741875174</v>
      </c>
      <c r="F4987" s="34">
        <f t="shared" ca="1" si="1464"/>
        <v>3500.0000000000005</v>
      </c>
      <c r="G4987" s="69">
        <f t="shared" ca="1" si="1468"/>
        <v>0</v>
      </c>
      <c r="H4987" s="34">
        <f t="shared" ca="1" si="1469"/>
        <v>199.60183236512873</v>
      </c>
      <c r="I4987" s="34">
        <f t="shared" ca="1" si="1470"/>
        <v>3699.6018323651292</v>
      </c>
      <c r="J4987" s="18">
        <f ca="1">SUM(INDIRECT(ADDRESS(ROW(F4987),COLUMN(F4987),4)):INDIRECT(ADDRESS(ROW(F4987)+N$5-1,COLUMN(F4987),4)))</f>
        <v>25500.000000000004</v>
      </c>
      <c r="K4987" s="18">
        <f t="shared" ca="1" si="1471"/>
        <v>16350</v>
      </c>
      <c r="L4987" s="18">
        <f t="shared" ca="1" si="1481"/>
        <v>16350</v>
      </c>
      <c r="M4987" s="18">
        <f t="shared" ca="1" si="1465"/>
        <v>0</v>
      </c>
      <c r="N4987" s="34">
        <f t="shared" ca="1" si="1472"/>
        <v>17477.915909510044</v>
      </c>
      <c r="P4987" s="18">
        <f t="shared" ca="1" si="1466"/>
        <v>199.60183236512873</v>
      </c>
      <c r="Q4987" s="47">
        <f ca="1">SUM(L$15:L4987)-SUM(M$15:M4987)</f>
        <v>16350</v>
      </c>
      <c r="R4987" s="47" t="str">
        <f t="shared" ca="1" si="1467"/>
        <v>M4990</v>
      </c>
      <c r="S4987" s="40">
        <f t="shared" ca="1" si="1473"/>
        <v>0</v>
      </c>
      <c r="T4987" s="46">
        <f t="shared" ca="1" si="1474"/>
        <v>35</v>
      </c>
      <c r="X4987" s="74">
        <f t="shared" ca="1" si="1475"/>
        <v>0.19960183236512874</v>
      </c>
      <c r="Y4987" s="75">
        <f t="shared" ca="1" si="1476"/>
        <v>0.19960183236512874</v>
      </c>
      <c r="Z4987" s="74">
        <f t="shared" ca="1" si="1477"/>
        <v>1.2209165319189279</v>
      </c>
      <c r="AA4987" s="76">
        <f t="shared" ca="1" si="1478"/>
        <v>199.60183236512873</v>
      </c>
      <c r="AB4987" s="76">
        <f t="shared" ca="1" si="1479"/>
        <v>1220.9165319189278</v>
      </c>
    </row>
    <row r="4988" spans="1:28" x14ac:dyDescent="0.25">
      <c r="A4988" s="2">
        <f t="shared" si="1480"/>
        <v>24</v>
      </c>
      <c r="B4988" s="16">
        <f ca="1">VLOOKUP(A4988,PERIODS!$O$4:$P$33,2,FALSE)</f>
        <v>3.5000000000000003E-2</v>
      </c>
      <c r="C4988" s="15"/>
      <c r="D4988" s="18">
        <v>4974</v>
      </c>
      <c r="E4988" s="34">
        <f t="shared" ca="1" si="1482"/>
        <v>17477.915909510044</v>
      </c>
      <c r="F4988" s="34">
        <f t="shared" ca="1" si="1464"/>
        <v>3500.0000000000005</v>
      </c>
      <c r="G4988" s="69">
        <f t="shared" ca="1" si="1468"/>
        <v>0</v>
      </c>
      <c r="H4988" s="34">
        <f t="shared" ca="1" si="1469"/>
        <v>728.648309871067</v>
      </c>
      <c r="I4988" s="34">
        <f t="shared" ca="1" si="1470"/>
        <v>4228.6483098710678</v>
      </c>
      <c r="J4988" s="18">
        <f ca="1">SUM(INDIRECT(ADDRESS(ROW(F4988),COLUMN(F4988),4)):INDIRECT(ADDRESS(ROW(F4988)+N$5-1,COLUMN(F4988),4)))</f>
        <v>26000</v>
      </c>
      <c r="K4988" s="18">
        <f t="shared" ca="1" si="1471"/>
        <v>16350</v>
      </c>
      <c r="L4988" s="18">
        <f t="shared" ca="1" si="1481"/>
        <v>0</v>
      </c>
      <c r="M4988" s="18">
        <f t="shared" ca="1" si="1465"/>
        <v>0</v>
      </c>
      <c r="N4988" s="34">
        <f t="shared" ca="1" si="1472"/>
        <v>13249.267599638977</v>
      </c>
      <c r="P4988" s="18">
        <f t="shared" ca="1" si="1466"/>
        <v>728.648309871067</v>
      </c>
      <c r="Q4988" s="47">
        <f ca="1">SUM(L$15:L4988)-SUM(M$15:M4988)</f>
        <v>16350</v>
      </c>
      <c r="R4988" s="47" t="str">
        <f t="shared" ca="1" si="1467"/>
        <v>M4991</v>
      </c>
      <c r="S4988" s="40">
        <f t="shared" ca="1" si="1473"/>
        <v>0</v>
      </c>
      <c r="T4988" s="46">
        <f t="shared" ca="1" si="1474"/>
        <v>42</v>
      </c>
      <c r="X4988" s="74">
        <f t="shared" ca="1" si="1475"/>
        <v>0.72864830987106699</v>
      </c>
      <c r="Y4988" s="75">
        <f t="shared" ca="1" si="1476"/>
        <v>0.72864830987106699</v>
      </c>
      <c r="Z4988" s="74">
        <f t="shared" ca="1" si="1477"/>
        <v>2.0722776365009903</v>
      </c>
      <c r="AA4988" s="76">
        <f t="shared" ca="1" si="1478"/>
        <v>728.648309871067</v>
      </c>
      <c r="AB4988" s="76">
        <f t="shared" ca="1" si="1479"/>
        <v>2072.2776365009904</v>
      </c>
    </row>
    <row r="4989" spans="1:28" x14ac:dyDescent="0.25">
      <c r="A4989" s="2">
        <f t="shared" si="1480"/>
        <v>25</v>
      </c>
      <c r="B4989" s="16">
        <f ca="1">VLOOKUP(A4989,PERIODS!$O$4:$P$33,2,FALSE)</f>
        <v>3.5000000000000003E-2</v>
      </c>
      <c r="C4989" s="15"/>
      <c r="D4989" s="18">
        <v>4975</v>
      </c>
      <c r="E4989" s="34">
        <f t="shared" ca="1" si="1482"/>
        <v>13249.267599638977</v>
      </c>
      <c r="F4989" s="34">
        <f t="shared" ca="1" si="1464"/>
        <v>3500.0000000000005</v>
      </c>
      <c r="G4989" s="69">
        <f t="shared" ca="1" si="1468"/>
        <v>0</v>
      </c>
      <c r="H4989" s="34">
        <f t="shared" ca="1" si="1469"/>
        <v>-196.75191153825975</v>
      </c>
      <c r="I4989" s="34">
        <f t="shared" ca="1" si="1470"/>
        <v>3303.2480884617407</v>
      </c>
      <c r="J4989" s="18">
        <f ca="1">SUM(INDIRECT(ADDRESS(ROW(F4989),COLUMN(F4989),4)):INDIRECT(ADDRESS(ROW(F4989)+N$5-1,COLUMN(F4989),4)))</f>
        <v>24900</v>
      </c>
      <c r="K4989" s="18">
        <f t="shared" ca="1" si="1471"/>
        <v>16350</v>
      </c>
      <c r="L4989" s="18">
        <f t="shared" ca="1" si="1481"/>
        <v>0</v>
      </c>
      <c r="M4989" s="18">
        <f t="shared" ca="1" si="1465"/>
        <v>0</v>
      </c>
      <c r="N4989" s="34">
        <f t="shared" ca="1" si="1472"/>
        <v>9946.0195111772373</v>
      </c>
      <c r="P4989" s="18">
        <f t="shared" ca="1" si="1466"/>
        <v>196.75191153825975</v>
      </c>
      <c r="Q4989" s="47">
        <f ca="1">SUM(L$15:L4989)-SUM(M$15:M4989)</f>
        <v>16350</v>
      </c>
      <c r="R4989" s="47" t="str">
        <f t="shared" ca="1" si="1467"/>
        <v>M4992</v>
      </c>
      <c r="S4989" s="40">
        <f t="shared" ca="1" si="1473"/>
        <v>0</v>
      </c>
      <c r="T4989" s="46">
        <f t="shared" ca="1" si="1474"/>
        <v>60</v>
      </c>
      <c r="X4989" s="74">
        <f t="shared" ca="1" si="1475"/>
        <v>-0.19675191153825974</v>
      </c>
      <c r="Y4989" s="75">
        <f t="shared" ca="1" si="1476"/>
        <v>-0.19675191153825974</v>
      </c>
      <c r="Z4989" s="74">
        <f t="shared" ca="1" si="1477"/>
        <v>0.82139438650703522</v>
      </c>
      <c r="AA4989" s="76">
        <f t="shared" ca="1" si="1478"/>
        <v>-196.75191153825975</v>
      </c>
      <c r="AB4989" s="76">
        <f t="shared" ca="1" si="1479"/>
        <v>821.39438650703528</v>
      </c>
    </row>
    <row r="4990" spans="1:28" x14ac:dyDescent="0.25">
      <c r="A4990" s="2">
        <f t="shared" si="1480"/>
        <v>26</v>
      </c>
      <c r="B4990" s="16">
        <f ca="1">VLOOKUP(A4990,PERIODS!$O$4:$P$33,2,FALSE)</f>
        <v>3.5000000000000003E-2</v>
      </c>
      <c r="C4990" s="15"/>
      <c r="D4990" s="18">
        <v>4976</v>
      </c>
      <c r="E4990" s="34">
        <f t="shared" ca="1" si="1482"/>
        <v>9946.0195111772373</v>
      </c>
      <c r="F4990" s="34">
        <f t="shared" ca="1" si="1464"/>
        <v>3500.0000000000005</v>
      </c>
      <c r="G4990" s="69">
        <f t="shared" ca="1" si="1468"/>
        <v>0</v>
      </c>
      <c r="H4990" s="34">
        <f t="shared" ca="1" si="1469"/>
        <v>-646.89050908432114</v>
      </c>
      <c r="I4990" s="34">
        <f t="shared" ca="1" si="1470"/>
        <v>2853.1094909156791</v>
      </c>
      <c r="J4990" s="18">
        <f ca="1">SUM(INDIRECT(ADDRESS(ROW(F4990),COLUMN(F4990),4)):INDIRECT(ADDRESS(ROW(F4990)+N$5-1,COLUMN(F4990),4)))</f>
        <v>23900</v>
      </c>
      <c r="K4990" s="18">
        <f t="shared" ca="1" si="1471"/>
        <v>0</v>
      </c>
      <c r="L4990" s="18">
        <f t="shared" ca="1" si="1481"/>
        <v>0</v>
      </c>
      <c r="M4990" s="18">
        <f t="shared" ca="1" si="1465"/>
        <v>16350</v>
      </c>
      <c r="N4990" s="34">
        <f t="shared" ca="1" si="1472"/>
        <v>23442.910020261559</v>
      </c>
      <c r="P4990" s="18">
        <f t="shared" ca="1" si="1466"/>
        <v>646.89050908432114</v>
      </c>
      <c r="Q4990" s="47">
        <f ca="1">SUM(L$15:L4990)-SUM(M$15:M4990)</f>
        <v>0</v>
      </c>
      <c r="R4990" s="47" t="str">
        <f t="shared" ca="1" si="1467"/>
        <v>M4993</v>
      </c>
      <c r="S4990" s="40">
        <f t="shared" ca="1" si="1473"/>
        <v>0</v>
      </c>
      <c r="T4990" s="46">
        <f t="shared" ca="1" si="1474"/>
        <v>9</v>
      </c>
      <c r="X4990" s="74">
        <f t="shared" ca="1" si="1475"/>
        <v>-0.64689050908432111</v>
      </c>
      <c r="Y4990" s="75">
        <f t="shared" ca="1" si="1476"/>
        <v>-0.64689050908432111</v>
      </c>
      <c r="Z4990" s="74">
        <f t="shared" ca="1" si="1477"/>
        <v>0.52367159979239852</v>
      </c>
      <c r="AA4990" s="76">
        <f t="shared" ca="1" si="1478"/>
        <v>-646.89050908432114</v>
      </c>
      <c r="AB4990" s="76">
        <f t="shared" ca="1" si="1479"/>
        <v>523.67159979239852</v>
      </c>
    </row>
    <row r="4991" spans="1:28" x14ac:dyDescent="0.25">
      <c r="A4991" s="2">
        <f t="shared" si="1480"/>
        <v>27</v>
      </c>
      <c r="B4991" s="16">
        <f ca="1">VLOOKUP(A4991,PERIODS!$O$4:$P$33,2,FALSE)</f>
        <v>3.5000000000000003E-2</v>
      </c>
      <c r="C4991" s="15"/>
      <c r="D4991" s="18">
        <v>4977</v>
      </c>
      <c r="E4991" s="34">
        <f t="shared" ca="1" si="1482"/>
        <v>23442.910020261559</v>
      </c>
      <c r="F4991" s="34">
        <f t="shared" ca="1" si="1464"/>
        <v>3500.0000000000005</v>
      </c>
      <c r="G4991" s="69">
        <f t="shared" ca="1" si="1468"/>
        <v>0</v>
      </c>
      <c r="H4991" s="34">
        <f t="shared" ca="1" si="1469"/>
        <v>137.68967513886722</v>
      </c>
      <c r="I4991" s="34">
        <f t="shared" ca="1" si="1470"/>
        <v>3637.6896751388676</v>
      </c>
      <c r="J4991" s="18">
        <f ca="1">SUM(INDIRECT(ADDRESS(ROW(F4991),COLUMN(F4991),4)):INDIRECT(ADDRESS(ROW(F4991)+N$5-1,COLUMN(F4991),4)))</f>
        <v>22900</v>
      </c>
      <c r="K4991" s="18">
        <f t="shared" ca="1" si="1471"/>
        <v>0</v>
      </c>
      <c r="L4991" s="18">
        <f t="shared" ca="1" si="1481"/>
        <v>0</v>
      </c>
      <c r="M4991" s="18">
        <f t="shared" ca="1" si="1465"/>
        <v>0</v>
      </c>
      <c r="N4991" s="34">
        <f t="shared" ca="1" si="1472"/>
        <v>19805.220345122692</v>
      </c>
      <c r="P4991" s="18">
        <f t="shared" ca="1" si="1466"/>
        <v>137.68967513886722</v>
      </c>
      <c r="Q4991" s="47">
        <f ca="1">SUM(L$15:L4991)-SUM(M$15:M4991)</f>
        <v>0</v>
      </c>
      <c r="R4991" s="47" t="str">
        <f t="shared" ca="1" si="1467"/>
        <v>M4994</v>
      </c>
      <c r="S4991" s="40">
        <f t="shared" ca="1" si="1473"/>
        <v>0</v>
      </c>
      <c r="T4991" s="46">
        <f t="shared" ca="1" si="1474"/>
        <v>82</v>
      </c>
      <c r="X4991" s="74">
        <f t="shared" ca="1" si="1475"/>
        <v>0.13768967513886721</v>
      </c>
      <c r="Y4991" s="75">
        <f t="shared" ca="1" si="1476"/>
        <v>0.13768967513886721</v>
      </c>
      <c r="Z4991" s="74">
        <f t="shared" ca="1" si="1477"/>
        <v>1.1476193601911335</v>
      </c>
      <c r="AA4991" s="76">
        <f t="shared" ca="1" si="1478"/>
        <v>137.68967513886722</v>
      </c>
      <c r="AB4991" s="76">
        <f t="shared" ca="1" si="1479"/>
        <v>1147.6193601911336</v>
      </c>
    </row>
    <row r="4992" spans="1:28" x14ac:dyDescent="0.25">
      <c r="A4992" s="2">
        <f t="shared" si="1480"/>
        <v>28</v>
      </c>
      <c r="B4992" s="16">
        <f ca="1">VLOOKUP(A4992,PERIODS!$O$4:$P$33,2,FALSE)</f>
        <v>0.04</v>
      </c>
      <c r="C4992" s="15"/>
      <c r="D4992" s="18">
        <v>4978</v>
      </c>
      <c r="E4992" s="34">
        <f t="shared" ca="1" si="1482"/>
        <v>19805.220345122692</v>
      </c>
      <c r="F4992" s="34">
        <f t="shared" ca="1" si="1464"/>
        <v>4000</v>
      </c>
      <c r="G4992" s="69">
        <f t="shared" ca="1" si="1468"/>
        <v>0</v>
      </c>
      <c r="H4992" s="34">
        <f t="shared" ca="1" si="1469"/>
        <v>602.53466168657496</v>
      </c>
      <c r="I4992" s="34">
        <f t="shared" ca="1" si="1470"/>
        <v>4602.5346616865754</v>
      </c>
      <c r="J4992" s="18">
        <f ca="1">SUM(INDIRECT(ADDRESS(ROW(F4992),COLUMN(F4992),4)):INDIRECT(ADDRESS(ROW(F4992)+N$5-1,COLUMN(F4992),4)))</f>
        <v>21900</v>
      </c>
      <c r="K4992" s="18">
        <f t="shared" ca="1" si="1471"/>
        <v>16350</v>
      </c>
      <c r="L4992" s="18">
        <f t="shared" ca="1" si="1481"/>
        <v>16350</v>
      </c>
      <c r="M4992" s="18">
        <f t="shared" ca="1" si="1465"/>
        <v>0</v>
      </c>
      <c r="N4992" s="34">
        <f t="shared" ca="1" si="1472"/>
        <v>15202.685683436117</v>
      </c>
      <c r="P4992" s="18">
        <f t="shared" ca="1" si="1466"/>
        <v>602.53466168657496</v>
      </c>
      <c r="Q4992" s="47">
        <f ca="1">SUM(L$15:L4992)-SUM(M$15:M4992)</f>
        <v>16350</v>
      </c>
      <c r="R4992" s="47" t="str">
        <f t="shared" ca="1" si="1467"/>
        <v>M4995</v>
      </c>
      <c r="S4992" s="40">
        <f t="shared" ca="1" si="1473"/>
        <v>0</v>
      </c>
      <c r="T4992" s="46">
        <f t="shared" ca="1" si="1474"/>
        <v>48</v>
      </c>
      <c r="X4992" s="74">
        <f t="shared" ca="1" si="1475"/>
        <v>0.60253466168657499</v>
      </c>
      <c r="Y4992" s="75">
        <f t="shared" ca="1" si="1476"/>
        <v>0.60253466168657499</v>
      </c>
      <c r="Z4992" s="74">
        <f t="shared" ca="1" si="1477"/>
        <v>1.8267431131607044</v>
      </c>
      <c r="AA4992" s="76">
        <f t="shared" ca="1" si="1478"/>
        <v>602.53466168657496</v>
      </c>
      <c r="AB4992" s="76">
        <f t="shared" ca="1" si="1479"/>
        <v>1826.7431131607043</v>
      </c>
    </row>
    <row r="4993" spans="1:28" x14ac:dyDescent="0.25">
      <c r="A4993" s="2">
        <f t="shared" si="1480"/>
        <v>29</v>
      </c>
      <c r="B4993" s="16">
        <f ca="1">VLOOKUP(A4993,PERIODS!$O$4:$P$33,2,FALSE)</f>
        <v>0.04</v>
      </c>
      <c r="C4993" s="15"/>
      <c r="D4993" s="18">
        <v>4979</v>
      </c>
      <c r="E4993" s="34">
        <f t="shared" ca="1" si="1482"/>
        <v>15202.685683436117</v>
      </c>
      <c r="F4993" s="34">
        <f t="shared" ca="1" si="1464"/>
        <v>4000</v>
      </c>
      <c r="G4993" s="69">
        <f t="shared" ca="1" si="1468"/>
        <v>0</v>
      </c>
      <c r="H4993" s="34">
        <f t="shared" ca="1" si="1469"/>
        <v>-879.61709515895632</v>
      </c>
      <c r="I4993" s="34">
        <f t="shared" ca="1" si="1470"/>
        <v>3120.3829048410435</v>
      </c>
      <c r="J4993" s="18">
        <f ca="1">SUM(INDIRECT(ADDRESS(ROW(F4993),COLUMN(F4993),4)):INDIRECT(ADDRESS(ROW(F4993)+N$5-1,COLUMN(F4993),4)))</f>
        <v>21200</v>
      </c>
      <c r="K4993" s="18">
        <f t="shared" ca="1" si="1471"/>
        <v>16350</v>
      </c>
      <c r="L4993" s="18">
        <f t="shared" ca="1" si="1481"/>
        <v>0</v>
      </c>
      <c r="M4993" s="18">
        <f t="shared" ca="1" si="1465"/>
        <v>0</v>
      </c>
      <c r="N4993" s="34">
        <f t="shared" ca="1" si="1472"/>
        <v>12082.302778595073</v>
      </c>
      <c r="P4993" s="18">
        <f t="shared" ca="1" si="1466"/>
        <v>879.61709515895632</v>
      </c>
      <c r="Q4993" s="47">
        <f ca="1">SUM(L$15:L4993)-SUM(M$15:M4993)</f>
        <v>16350</v>
      </c>
      <c r="R4993" s="47" t="str">
        <f t="shared" ca="1" si="1467"/>
        <v>M4996</v>
      </c>
      <c r="S4993" s="40">
        <f t="shared" ca="1" si="1473"/>
        <v>0</v>
      </c>
      <c r="T4993" s="46">
        <f t="shared" ca="1" si="1474"/>
        <v>76</v>
      </c>
      <c r="X4993" s="74">
        <f t="shared" ca="1" si="1475"/>
        <v>-0.87961709515895636</v>
      </c>
      <c r="Y4993" s="75">
        <f t="shared" ca="1" si="1476"/>
        <v>-0.87961709515895636</v>
      </c>
      <c r="Z4993" s="74">
        <f t="shared" ca="1" si="1477"/>
        <v>0.41494176447725778</v>
      </c>
      <c r="AA4993" s="76">
        <f t="shared" ca="1" si="1478"/>
        <v>-879.61709515895632</v>
      </c>
      <c r="AB4993" s="76">
        <f t="shared" ca="1" si="1479"/>
        <v>414.94176447725778</v>
      </c>
    </row>
    <row r="4994" spans="1:28" x14ac:dyDescent="0.25">
      <c r="A4994" s="2">
        <f t="shared" si="1480"/>
        <v>30</v>
      </c>
      <c r="B4994" s="16">
        <f ca="1">VLOOKUP(A4994,PERIODS!$O$4:$P$33,2,FALSE)</f>
        <v>0.04</v>
      </c>
      <c r="C4994" s="15"/>
      <c r="D4994" s="18">
        <v>4980</v>
      </c>
      <c r="E4994" s="34">
        <f t="shared" ca="1" si="1482"/>
        <v>12082.302778595073</v>
      </c>
      <c r="F4994" s="34">
        <f t="shared" ca="1" si="1464"/>
        <v>4000</v>
      </c>
      <c r="G4994" s="69">
        <f t="shared" ca="1" si="1468"/>
        <v>0</v>
      </c>
      <c r="H4994" s="34">
        <f t="shared" ca="1" si="1469"/>
        <v>1959.9639845400536</v>
      </c>
      <c r="I4994" s="34">
        <f t="shared" ca="1" si="1470"/>
        <v>5959.9639845400534</v>
      </c>
      <c r="J4994" s="18">
        <f ca="1">SUM(INDIRECT(ADDRESS(ROW(F4994),COLUMN(F4994),4)):INDIRECT(ADDRESS(ROW(F4994)+N$5-1,COLUMN(F4994),4)))</f>
        <v>20500</v>
      </c>
      <c r="K4994" s="18">
        <f t="shared" ca="1" si="1471"/>
        <v>16350</v>
      </c>
      <c r="L4994" s="18">
        <f t="shared" ca="1" si="1481"/>
        <v>0</v>
      </c>
      <c r="M4994" s="18">
        <f t="shared" ca="1" si="1465"/>
        <v>0</v>
      </c>
      <c r="N4994" s="34">
        <f t="shared" ca="1" si="1472"/>
        <v>6122.3387940550192</v>
      </c>
      <c r="P4994" s="18">
        <f t="shared" ca="1" si="1466"/>
        <v>1959.9639845400536</v>
      </c>
      <c r="Q4994" s="47">
        <f ca="1">SUM(L$15:L4994)-SUM(M$15:M4994)</f>
        <v>16350</v>
      </c>
      <c r="R4994" s="47" t="str">
        <f t="shared" ca="1" si="1467"/>
        <v>M4997</v>
      </c>
      <c r="S4994" s="40">
        <f t="shared" ca="1" si="1473"/>
        <v>0</v>
      </c>
      <c r="T4994" s="46">
        <f t="shared" ca="1" si="1474"/>
        <v>11</v>
      </c>
      <c r="X4994" s="74">
        <f t="shared" ca="1" si="1475"/>
        <v>2.705145530697648</v>
      </c>
      <c r="Y4994" s="75">
        <f t="shared" ca="1" si="1476"/>
        <v>1.9599639845400536</v>
      </c>
      <c r="Z4994" s="74">
        <f t="shared" ca="1" si="1477"/>
        <v>7.0990713842313315</v>
      </c>
      <c r="AA4994" s="76">
        <f t="shared" ca="1" si="1478"/>
        <v>1959.9639845400536</v>
      </c>
      <c r="AB4994" s="76">
        <f t="shared" ca="1" si="1479"/>
        <v>7099.0713842313316</v>
      </c>
    </row>
    <row r="4995" spans="1:28" x14ac:dyDescent="0.25">
      <c r="A4995" s="2">
        <f t="shared" si="1480"/>
        <v>1</v>
      </c>
      <c r="B4995" s="16">
        <f ca="1">VLOOKUP(A4995,PERIODS!$O$4:$P$33,2,FALSE)</f>
        <v>2.4E-2</v>
      </c>
      <c r="C4995" s="15"/>
      <c r="D4995" s="18">
        <v>4981</v>
      </c>
      <c r="E4995" s="34">
        <f t="shared" ca="1" si="1482"/>
        <v>6122.3387940550192</v>
      </c>
      <c r="F4995" s="34">
        <f t="shared" ca="1" si="1464"/>
        <v>2400</v>
      </c>
      <c r="G4995" s="69">
        <f t="shared" ca="1" si="1468"/>
        <v>0</v>
      </c>
      <c r="H4995" s="34">
        <f t="shared" ca="1" si="1469"/>
        <v>63.836446880811486</v>
      </c>
      <c r="I4995" s="34">
        <f t="shared" ca="1" si="1470"/>
        <v>2463.8364468808113</v>
      </c>
      <c r="J4995" s="18">
        <f ca="1">SUM(INDIRECT(ADDRESS(ROW(F4995),COLUMN(F4995),4)):INDIRECT(ADDRESS(ROW(F4995)+N$5-1,COLUMN(F4995),4)))</f>
        <v>19800</v>
      </c>
      <c r="K4995" s="18">
        <f t="shared" ca="1" si="1471"/>
        <v>0</v>
      </c>
      <c r="L4995" s="18">
        <f t="shared" ca="1" si="1481"/>
        <v>0</v>
      </c>
      <c r="M4995" s="18">
        <f t="shared" ca="1" si="1465"/>
        <v>16350</v>
      </c>
      <c r="N4995" s="34">
        <f t="shared" ca="1" si="1472"/>
        <v>20008.50234717421</v>
      </c>
      <c r="P4995" s="18">
        <f t="shared" ca="1" si="1466"/>
        <v>63.836446880811486</v>
      </c>
      <c r="Q4995" s="47">
        <f ca="1">SUM(L$15:L4995)-SUM(M$15:M4995)</f>
        <v>0</v>
      </c>
      <c r="R4995" s="47" t="str">
        <f t="shared" ca="1" si="1467"/>
        <v>M4998</v>
      </c>
      <c r="S4995" s="40">
        <f t="shared" ca="1" si="1473"/>
        <v>0</v>
      </c>
      <c r="T4995" s="46">
        <f t="shared" ca="1" si="1474"/>
        <v>59</v>
      </c>
      <c r="X4995" s="74">
        <f t="shared" ca="1" si="1475"/>
        <v>6.3836446880811484E-2</v>
      </c>
      <c r="Y4995" s="75">
        <f t="shared" ca="1" si="1476"/>
        <v>6.3836446880811484E-2</v>
      </c>
      <c r="Z4995" s="74">
        <f t="shared" ca="1" si="1477"/>
        <v>1.065918050282352</v>
      </c>
      <c r="AA4995" s="76">
        <f t="shared" ca="1" si="1478"/>
        <v>63.836446880811486</v>
      </c>
      <c r="AB4995" s="76">
        <f t="shared" ca="1" si="1479"/>
        <v>1065.9180502823519</v>
      </c>
    </row>
    <row r="4996" spans="1:28" x14ac:dyDescent="0.25">
      <c r="A4996" s="2">
        <f t="shared" si="1480"/>
        <v>2</v>
      </c>
      <c r="B4996" s="16">
        <f ca="1">VLOOKUP(A4996,PERIODS!$O$4:$P$33,2,FALSE)</f>
        <v>2.5000000000000001E-2</v>
      </c>
      <c r="C4996" s="15"/>
      <c r="D4996" s="18">
        <v>4982</v>
      </c>
      <c r="E4996" s="34">
        <f t="shared" ca="1" si="1482"/>
        <v>20008.50234717421</v>
      </c>
      <c r="F4996" s="34">
        <f t="shared" ca="1" si="1464"/>
        <v>2500</v>
      </c>
      <c r="G4996" s="69">
        <f t="shared" ca="1" si="1468"/>
        <v>0</v>
      </c>
      <c r="H4996" s="34">
        <f t="shared" ca="1" si="1469"/>
        <v>-1078.7484515359079</v>
      </c>
      <c r="I4996" s="34">
        <f t="shared" ca="1" si="1470"/>
        <v>1421.2515484640921</v>
      </c>
      <c r="J4996" s="18">
        <f ca="1">SUM(INDIRECT(ADDRESS(ROW(F4996),COLUMN(F4996),4)):INDIRECT(ADDRESS(ROW(F4996)+N$5-1,COLUMN(F4996),4)))</f>
        <v>20700</v>
      </c>
      <c r="K4996" s="18">
        <f t="shared" ca="1" si="1471"/>
        <v>16350</v>
      </c>
      <c r="L4996" s="18">
        <f t="shared" ca="1" si="1481"/>
        <v>16350</v>
      </c>
      <c r="M4996" s="18">
        <f t="shared" ca="1" si="1465"/>
        <v>0</v>
      </c>
      <c r="N4996" s="34">
        <f t="shared" ca="1" si="1472"/>
        <v>18587.250798710116</v>
      </c>
      <c r="P4996" s="18">
        <f t="shared" ca="1" si="1466"/>
        <v>1078.7484515359079</v>
      </c>
      <c r="Q4996" s="47">
        <f ca="1">SUM(L$15:L4996)-SUM(M$15:M4996)</f>
        <v>16350</v>
      </c>
      <c r="R4996" s="47" t="str">
        <f t="shared" ca="1" si="1467"/>
        <v>M4999</v>
      </c>
      <c r="S4996" s="40">
        <f t="shared" ca="1" si="1473"/>
        <v>0</v>
      </c>
      <c r="T4996" s="46">
        <f t="shared" ca="1" si="1474"/>
        <v>65</v>
      </c>
      <c r="X4996" s="74">
        <f t="shared" ca="1" si="1475"/>
        <v>-1.0787484515359078</v>
      </c>
      <c r="Y4996" s="75">
        <f t="shared" ca="1" si="1476"/>
        <v>-1.0787484515359078</v>
      </c>
      <c r="Z4996" s="74">
        <f t="shared" ca="1" si="1477"/>
        <v>0.34002081198119</v>
      </c>
      <c r="AA4996" s="76">
        <f t="shared" ca="1" si="1478"/>
        <v>-1078.7484515359079</v>
      </c>
      <c r="AB4996" s="76">
        <f t="shared" ca="1" si="1479"/>
        <v>340.02081198118998</v>
      </c>
    </row>
    <row r="4997" spans="1:28" x14ac:dyDescent="0.25">
      <c r="A4997" s="2">
        <f t="shared" si="1480"/>
        <v>3</v>
      </c>
      <c r="B4997" s="16">
        <f ca="1">VLOOKUP(A4997,PERIODS!$O$4:$P$33,2,FALSE)</f>
        <v>2.5000000000000001E-2</v>
      </c>
      <c r="C4997" s="15"/>
      <c r="D4997" s="18">
        <v>4983</v>
      </c>
      <c r="E4997" s="34">
        <f t="shared" ca="1" si="1482"/>
        <v>18587.250798710116</v>
      </c>
      <c r="F4997" s="34">
        <f t="shared" ca="1" si="1464"/>
        <v>2500</v>
      </c>
      <c r="G4997" s="69">
        <f t="shared" ca="1" si="1468"/>
        <v>0</v>
      </c>
      <c r="H4997" s="34">
        <f t="shared" ca="1" si="1469"/>
        <v>-40.703939226000635</v>
      </c>
      <c r="I4997" s="34">
        <f t="shared" ca="1" si="1470"/>
        <v>2459.2960607739992</v>
      </c>
      <c r="J4997" s="18">
        <f ca="1">SUM(INDIRECT(ADDRESS(ROW(F4997),COLUMN(F4997),4)):INDIRECT(ADDRESS(ROW(F4997)+N$5-1,COLUMN(F4997),4)))</f>
        <v>21500</v>
      </c>
      <c r="K4997" s="18">
        <f t="shared" ca="1" si="1471"/>
        <v>16350</v>
      </c>
      <c r="L4997" s="18">
        <f t="shared" ca="1" si="1481"/>
        <v>0</v>
      </c>
      <c r="M4997" s="18">
        <f t="shared" ca="1" si="1465"/>
        <v>0</v>
      </c>
      <c r="N4997" s="34">
        <f t="shared" ca="1" si="1472"/>
        <v>16127.954737936117</v>
      </c>
      <c r="P4997" s="18">
        <f t="shared" ca="1" si="1466"/>
        <v>40.703939226000635</v>
      </c>
      <c r="Q4997" s="47">
        <f ca="1">SUM(L$15:L4997)-SUM(M$15:M4997)</f>
        <v>16350</v>
      </c>
      <c r="R4997" s="47" t="str">
        <f t="shared" ca="1" si="1467"/>
        <v>M5000</v>
      </c>
      <c r="S4997" s="40">
        <f t="shared" ca="1" si="1473"/>
        <v>0</v>
      </c>
      <c r="T4997" s="46">
        <f t="shared" ca="1" si="1474"/>
        <v>13</v>
      </c>
      <c r="X4997" s="74">
        <f t="shared" ca="1" si="1475"/>
        <v>-4.0703939226000636E-2</v>
      </c>
      <c r="Y4997" s="75">
        <f t="shared" ca="1" si="1476"/>
        <v>-4.0703939226000636E-2</v>
      </c>
      <c r="Z4997" s="74">
        <f t="shared" ca="1" si="1477"/>
        <v>0.96011333977253277</v>
      </c>
      <c r="AA4997" s="76">
        <f t="shared" ca="1" si="1478"/>
        <v>-40.703939226000635</v>
      </c>
      <c r="AB4997" s="76">
        <f t="shared" ca="1" si="1479"/>
        <v>960.11333977253275</v>
      </c>
    </row>
    <row r="4998" spans="1:28" x14ac:dyDescent="0.25">
      <c r="A4998" s="2">
        <f t="shared" si="1480"/>
        <v>4</v>
      </c>
      <c r="B4998" s="16">
        <f ca="1">VLOOKUP(A4998,PERIODS!$O$4:$P$33,2,FALSE)</f>
        <v>2.5000000000000001E-2</v>
      </c>
      <c r="C4998" s="15"/>
      <c r="D4998" s="18">
        <v>4984</v>
      </c>
      <c r="E4998" s="34">
        <f t="shared" ca="1" si="1482"/>
        <v>16127.954737936117</v>
      </c>
      <c r="F4998" s="34">
        <f t="shared" ca="1" si="1464"/>
        <v>2500</v>
      </c>
      <c r="G4998" s="69">
        <f t="shared" ca="1" si="1468"/>
        <v>0</v>
      </c>
      <c r="H4998" s="34">
        <f t="shared" ca="1" si="1469"/>
        <v>810.04235273883228</v>
      </c>
      <c r="I4998" s="34">
        <f t="shared" ca="1" si="1470"/>
        <v>3310.0423527388321</v>
      </c>
      <c r="J4998" s="18">
        <f ca="1">SUM(INDIRECT(ADDRESS(ROW(F4998),COLUMN(F4998),4)):INDIRECT(ADDRESS(ROW(F4998)+N$5-1,COLUMN(F4998),4)))</f>
        <v>22300</v>
      </c>
      <c r="K4998" s="18">
        <f t="shared" ca="1" si="1471"/>
        <v>16350</v>
      </c>
      <c r="L4998" s="18">
        <f t="shared" ca="1" si="1481"/>
        <v>0</v>
      </c>
      <c r="M4998" s="18">
        <f t="shared" ca="1" si="1465"/>
        <v>0</v>
      </c>
      <c r="N4998" s="34">
        <f t="shared" ca="1" si="1472"/>
        <v>12817.912385197285</v>
      </c>
      <c r="P4998" s="18">
        <f t="shared" ca="1" si="1466"/>
        <v>810.04235273883228</v>
      </c>
      <c r="Q4998" s="47">
        <f ca="1">SUM(L$15:L4998)-SUM(M$15:M4998)</f>
        <v>16350</v>
      </c>
      <c r="R4998" s="47" t="str">
        <f t="shared" ca="1" si="1467"/>
        <v>M5001</v>
      </c>
      <c r="S4998" s="40">
        <f t="shared" ca="1" si="1473"/>
        <v>0</v>
      </c>
      <c r="T4998" s="46">
        <f t="shared" ca="1" si="1474"/>
        <v>54</v>
      </c>
      <c r="X4998" s="74">
        <f t="shared" ca="1" si="1475"/>
        <v>0.81004235273883229</v>
      </c>
      <c r="Y4998" s="75">
        <f t="shared" ca="1" si="1476"/>
        <v>0.81004235273883229</v>
      </c>
      <c r="Z4998" s="74">
        <f t="shared" ca="1" si="1477"/>
        <v>2.248003193752476</v>
      </c>
      <c r="AA4998" s="76">
        <f t="shared" ca="1" si="1478"/>
        <v>810.04235273883228</v>
      </c>
      <c r="AB4998" s="76">
        <f t="shared" ca="1" si="1479"/>
        <v>2248.0031937524759</v>
      </c>
    </row>
    <row r="4999" spans="1:28" x14ac:dyDescent="0.25">
      <c r="A4999" s="2">
        <f t="shared" si="1480"/>
        <v>5</v>
      </c>
      <c r="B4999" s="16">
        <f ca="1">VLOOKUP(A4999,PERIODS!$O$4:$P$33,2,FALSE)</f>
        <v>3.3000000000000002E-2</v>
      </c>
      <c r="C4999" s="15"/>
      <c r="D4999" s="18">
        <v>4985</v>
      </c>
      <c r="E4999" s="34">
        <f t="shared" ca="1" si="1482"/>
        <v>12817.912385197285</v>
      </c>
      <c r="F4999" s="34">
        <f t="shared" ca="1" si="1464"/>
        <v>3300</v>
      </c>
      <c r="G4999" s="69">
        <f t="shared" ca="1" si="1468"/>
        <v>0</v>
      </c>
      <c r="H4999" s="34">
        <f t="shared" ca="1" si="1469"/>
        <v>620.53783451117499</v>
      </c>
      <c r="I4999" s="34">
        <f t="shared" ca="1" si="1470"/>
        <v>3920.5378345111749</v>
      </c>
      <c r="J4999" s="18">
        <f ca="1">SUM(INDIRECT(ADDRESS(ROW(F4999),COLUMN(F4999),4)):INDIRECT(ADDRESS(ROW(F4999)+N$5-1,COLUMN(F4999),4)))</f>
        <v>23100</v>
      </c>
      <c r="K4999" s="18">
        <f t="shared" ca="1" si="1471"/>
        <v>0</v>
      </c>
      <c r="L4999" s="18">
        <f t="shared" ca="1" si="1481"/>
        <v>0</v>
      </c>
      <c r="M4999" s="18">
        <f t="shared" ca="1" si="1465"/>
        <v>16350</v>
      </c>
      <c r="N4999" s="34">
        <f t="shared" ca="1" si="1472"/>
        <v>8897.3745506861087</v>
      </c>
      <c r="P4999" s="18">
        <f t="shared" ca="1" si="1466"/>
        <v>620.53783451117499</v>
      </c>
      <c r="Q4999" s="47">
        <f ca="1">SUM(L$15:L4999)-SUM(M$15:M4999)</f>
        <v>0</v>
      </c>
      <c r="R4999" s="47" t="str">
        <f t="shared" ca="1" si="1467"/>
        <v>M5002</v>
      </c>
      <c r="S4999" s="40">
        <f t="shared" ca="1" si="1473"/>
        <v>16350</v>
      </c>
      <c r="T4999" s="46">
        <f t="shared" ca="1" si="1474"/>
        <v>98</v>
      </c>
      <c r="X4999" s="74">
        <f t="shared" ca="1" si="1475"/>
        <v>0.62053783451117495</v>
      </c>
      <c r="Y4999" s="75">
        <f t="shared" ca="1" si="1476"/>
        <v>0.62053783451117495</v>
      </c>
      <c r="Z4999" s="74">
        <f t="shared" ca="1" si="1477"/>
        <v>1.8599281064115492</v>
      </c>
      <c r="AA4999" s="76">
        <f t="shared" ca="1" si="1478"/>
        <v>620.53783451117499</v>
      </c>
      <c r="AB4999" s="76">
        <f t="shared" ca="1" si="1479"/>
        <v>1859.9281064115492</v>
      </c>
    </row>
    <row r="5000" spans="1:28" x14ac:dyDescent="0.25">
      <c r="A5000" s="2">
        <f t="shared" si="1480"/>
        <v>6</v>
      </c>
      <c r="B5000" s="16">
        <f ca="1">VLOOKUP(A5000,PERIODS!$O$4:$P$33,2,FALSE)</f>
        <v>3.3000000000000002E-2</v>
      </c>
      <c r="C5000" s="15"/>
      <c r="D5000" s="18">
        <v>4986</v>
      </c>
      <c r="E5000" s="34">
        <f t="shared" ca="1" si="1482"/>
        <v>8897.3745506861087</v>
      </c>
      <c r="F5000" s="34">
        <f t="shared" ca="1" si="1464"/>
        <v>3300</v>
      </c>
      <c r="G5000" s="69">
        <f t="shared" ca="1" si="1468"/>
        <v>0</v>
      </c>
      <c r="H5000" s="34">
        <f t="shared" ca="1" si="1469"/>
        <v>-833.22278732290283</v>
      </c>
      <c r="I5000" s="34">
        <f t="shared" ca="1" si="1470"/>
        <v>2466.7772126770969</v>
      </c>
      <c r="J5000" s="18">
        <f ca="1">SUM(INDIRECT(ADDRESS(ROW(F5000),COLUMN(F5000),4)):INDIRECT(ADDRESS(ROW(F5000)+N$5-1,COLUMN(F5000),4)))</f>
        <v>23100</v>
      </c>
      <c r="K5000" s="18">
        <f t="shared" ca="1" si="1471"/>
        <v>16350</v>
      </c>
      <c r="L5000" s="18">
        <f t="shared" ca="1" si="1481"/>
        <v>16350</v>
      </c>
      <c r="M5000" s="18">
        <f t="shared" ca="1" si="1465"/>
        <v>0</v>
      </c>
      <c r="N5000" s="34">
        <f t="shared" ca="1" si="1472"/>
        <v>6430.5973380090118</v>
      </c>
      <c r="P5000" s="18">
        <f t="shared" ca="1" si="1466"/>
        <v>833.22278732290283</v>
      </c>
      <c r="Q5000" s="47">
        <f ca="1">SUM(L$15:L5000)-SUM(M$15:M5000)</f>
        <v>16350</v>
      </c>
      <c r="R5000" s="47" t="str">
        <f t="shared" ca="1" si="1467"/>
        <v>M5003</v>
      </c>
      <c r="S5000" s="40">
        <f t="shared" ca="1" si="1473"/>
        <v>0</v>
      </c>
      <c r="T5000" s="46">
        <f t="shared" ca="1" si="1474"/>
        <v>72</v>
      </c>
      <c r="X5000" s="74">
        <f t="shared" ca="1" si="1475"/>
        <v>-0.83322278732290278</v>
      </c>
      <c r="Y5000" s="75">
        <f t="shared" ca="1" si="1476"/>
        <v>-0.83322278732290278</v>
      </c>
      <c r="Z5000" s="74">
        <f t="shared" ca="1" si="1477"/>
        <v>0.43464625426075321</v>
      </c>
      <c r="AA5000" s="76">
        <f t="shared" ca="1" si="1478"/>
        <v>-833.22278732290283</v>
      </c>
      <c r="AB5000" s="76">
        <f t="shared" ca="1" si="1479"/>
        <v>434.64625426075321</v>
      </c>
    </row>
    <row r="5001" spans="1:28" x14ac:dyDescent="0.25">
      <c r="A5001" s="2">
        <f t="shared" si="1480"/>
        <v>7</v>
      </c>
      <c r="B5001" s="16">
        <f ca="1">VLOOKUP(A5001,PERIODS!$O$4:$P$33,2,FALSE)</f>
        <v>3.3000000000000002E-2</v>
      </c>
      <c r="C5001" s="15"/>
      <c r="D5001" s="18">
        <v>4987</v>
      </c>
      <c r="E5001" s="34">
        <f t="shared" ca="1" si="1482"/>
        <v>6430.5973380090118</v>
      </c>
      <c r="F5001" s="34">
        <f t="shared" ca="1" si="1464"/>
        <v>3300</v>
      </c>
      <c r="G5001" s="69">
        <f t="shared" ca="1" si="1468"/>
        <v>0</v>
      </c>
      <c r="H5001" s="34">
        <f t="shared" ca="1" si="1469"/>
        <v>-220.3569474022452</v>
      </c>
      <c r="I5001" s="34">
        <f t="shared" ca="1" si="1470"/>
        <v>3079.6430525977548</v>
      </c>
      <c r="J5001" s="18">
        <f ca="1">SUM(INDIRECT(ADDRESS(ROW(F5001),COLUMN(F5001),4)):INDIRECT(ADDRESS(ROW(F5001)+N$5-1,COLUMN(F5001),4)))</f>
        <v>23100</v>
      </c>
      <c r="K5001" s="18">
        <f t="shared" ca="1" si="1471"/>
        <v>32700</v>
      </c>
      <c r="L5001" s="18">
        <f t="shared" ca="1" si="1481"/>
        <v>16350</v>
      </c>
      <c r="M5001" s="18">
        <f t="shared" ca="1" si="1465"/>
        <v>0</v>
      </c>
      <c r="N5001" s="34">
        <f t="shared" ca="1" si="1472"/>
        <v>3350.9542854112569</v>
      </c>
      <c r="P5001" s="18">
        <f t="shared" ca="1" si="1466"/>
        <v>220.3569474022452</v>
      </c>
      <c r="Q5001" s="47">
        <f ca="1">SUM(L$15:L5001)-SUM(M$15:M5001)</f>
        <v>32700</v>
      </c>
      <c r="R5001" s="47" t="str">
        <f t="shared" ca="1" si="1467"/>
        <v>M5004</v>
      </c>
      <c r="S5001" s="40">
        <f t="shared" ca="1" si="1473"/>
        <v>0</v>
      </c>
      <c r="T5001" s="46">
        <f t="shared" ca="1" si="1474"/>
        <v>15</v>
      </c>
      <c r="X5001" s="74">
        <f t="shared" ca="1" si="1475"/>
        <v>-0.22035694740224521</v>
      </c>
      <c r="Y5001" s="75">
        <f t="shared" ca="1" si="1476"/>
        <v>-0.22035694740224521</v>
      </c>
      <c r="Z5001" s="74">
        <f t="shared" ca="1" si="1477"/>
        <v>0.80223239208125141</v>
      </c>
      <c r="AA5001" s="76">
        <f t="shared" ca="1" si="1478"/>
        <v>-220.3569474022452</v>
      </c>
      <c r="AB5001" s="76">
        <f t="shared" ca="1" si="1479"/>
        <v>802.23239208125142</v>
      </c>
    </row>
    <row r="5002" spans="1:28" x14ac:dyDescent="0.25">
      <c r="A5002" s="2">
        <f t="shared" si="1480"/>
        <v>8</v>
      </c>
      <c r="B5002" s="16">
        <f ca="1">VLOOKUP(A5002,PERIODS!$O$4:$P$33,2,FALSE)</f>
        <v>3.3000000000000002E-2</v>
      </c>
      <c r="C5002" s="15"/>
      <c r="D5002" s="18">
        <v>4988</v>
      </c>
      <c r="E5002" s="34">
        <f t="shared" ca="1" si="1482"/>
        <v>3350.9542854112569</v>
      </c>
      <c r="F5002" s="34">
        <f t="shared" ca="1" si="1464"/>
        <v>3300</v>
      </c>
      <c r="G5002" s="69">
        <f t="shared" ca="1" si="1468"/>
        <v>0</v>
      </c>
      <c r="H5002" s="34">
        <f t="shared" ca="1" si="1469"/>
        <v>-193.84921849652039</v>
      </c>
      <c r="I5002" s="34">
        <f t="shared" ca="1" si="1470"/>
        <v>3106.1507815034797</v>
      </c>
      <c r="J5002" s="18">
        <f ca="1">SUM(INDIRECT(ADDRESS(ROW(F5002),COLUMN(F5002),4)):INDIRECT(ADDRESS(ROW(F5002)+N$5-1,COLUMN(F5002),4)))</f>
        <v>23100</v>
      </c>
      <c r="K5002" s="18">
        <f t="shared" ca="1" si="1471"/>
        <v>32700</v>
      </c>
      <c r="L5002" s="18">
        <f t="shared" ca="1" si="1481"/>
        <v>0</v>
      </c>
      <c r="M5002" s="18">
        <f t="shared" ca="1" si="1465"/>
        <v>0</v>
      </c>
      <c r="N5002" s="34">
        <f t="shared" ca="1" si="1472"/>
        <v>244.80350390777721</v>
      </c>
      <c r="P5002" s="18">
        <f t="shared" ca="1" si="1466"/>
        <v>193.84921849652039</v>
      </c>
      <c r="Q5002" s="47">
        <f ca="1">SUM(L$15:L5002)-SUM(M$15:M5002)</f>
        <v>32700</v>
      </c>
      <c r="R5002" s="47" t="str">
        <f t="shared" ca="1" si="1467"/>
        <v>M5005</v>
      </c>
      <c r="S5002" s="40">
        <f t="shared" ca="1" si="1473"/>
        <v>0</v>
      </c>
      <c r="T5002" s="46">
        <f t="shared" ca="1" si="1474"/>
        <v>55</v>
      </c>
      <c r="X5002" s="74">
        <f t="shared" ca="1" si="1475"/>
        <v>-0.1938492184965204</v>
      </c>
      <c r="Y5002" s="75">
        <f t="shared" ca="1" si="1476"/>
        <v>-0.1938492184965204</v>
      </c>
      <c r="Z5002" s="74">
        <f t="shared" ca="1" si="1477"/>
        <v>0.82378210600916257</v>
      </c>
      <c r="AA5002" s="76">
        <f t="shared" ca="1" si="1478"/>
        <v>-193.84921849652039</v>
      </c>
      <c r="AB5002" s="76">
        <f t="shared" ca="1" si="1479"/>
        <v>823.78210600916259</v>
      </c>
    </row>
    <row r="5003" spans="1:28" x14ac:dyDescent="0.25">
      <c r="A5003" s="2">
        <f t="shared" si="1480"/>
        <v>9</v>
      </c>
      <c r="B5003" s="16">
        <f ca="1">VLOOKUP(A5003,PERIODS!$O$4:$P$33,2,FALSE)</f>
        <v>3.3000000000000002E-2</v>
      </c>
      <c r="C5003" s="15"/>
      <c r="D5003" s="18">
        <v>4989</v>
      </c>
      <c r="E5003" s="34">
        <f t="shared" ca="1" si="1482"/>
        <v>244.80350390777721</v>
      </c>
      <c r="F5003" s="34">
        <f t="shared" ca="1" si="1464"/>
        <v>3300</v>
      </c>
      <c r="G5003" s="69">
        <f t="shared" ca="1" si="1468"/>
        <v>0</v>
      </c>
      <c r="H5003" s="34">
        <f t="shared" ca="1" si="1469"/>
        <v>1047.6044577717798</v>
      </c>
      <c r="I5003" s="34">
        <f t="shared" ca="1" si="1470"/>
        <v>4347.6044577717803</v>
      </c>
      <c r="J5003" s="18">
        <f ca="1">SUM(INDIRECT(ADDRESS(ROW(F5003),COLUMN(F5003),4)):INDIRECT(ADDRESS(ROW(F5003)+N$5-1,COLUMN(F5003),4)))</f>
        <v>23100</v>
      </c>
      <c r="K5003" s="18">
        <f t="shared" ca="1" si="1471"/>
        <v>16350</v>
      </c>
      <c r="L5003" s="18">
        <f t="shared" ca="1" si="1481"/>
        <v>0</v>
      </c>
      <c r="M5003" s="18">
        <f t="shared" ca="1" si="1465"/>
        <v>16350</v>
      </c>
      <c r="N5003" s="34">
        <f t="shared" ca="1" si="1472"/>
        <v>12247.199046135996</v>
      </c>
      <c r="P5003" s="18">
        <f t="shared" ca="1" si="1466"/>
        <v>1047.6044577717798</v>
      </c>
      <c r="Q5003" s="47">
        <f ca="1">SUM(L$15:L5003)-SUM(M$15:M5003)</f>
        <v>16350</v>
      </c>
      <c r="R5003" s="47" t="str">
        <f t="shared" ca="1" si="1467"/>
        <v>M5006</v>
      </c>
      <c r="S5003" s="40">
        <f t="shared" ca="1" si="1473"/>
        <v>0</v>
      </c>
      <c r="T5003" s="46">
        <f t="shared" ca="1" si="1474"/>
        <v>16</v>
      </c>
      <c r="X5003" s="74">
        <f t="shared" ca="1" si="1475"/>
        <v>1.0476044577717798</v>
      </c>
      <c r="Y5003" s="75">
        <f t="shared" ca="1" si="1476"/>
        <v>1.0476044577717798</v>
      </c>
      <c r="Z5003" s="74">
        <f t="shared" ca="1" si="1477"/>
        <v>2.8508136870834311</v>
      </c>
      <c r="AA5003" s="76">
        <f t="shared" ca="1" si="1478"/>
        <v>1047.6044577717798</v>
      </c>
      <c r="AB5003" s="76">
        <f t="shared" ca="1" si="1479"/>
        <v>2850.813687083431</v>
      </c>
    </row>
    <row r="5004" spans="1:28" x14ac:dyDescent="0.25">
      <c r="A5004" s="2">
        <f t="shared" si="1480"/>
        <v>10</v>
      </c>
      <c r="B5004" s="16">
        <f ca="1">VLOOKUP(A5004,PERIODS!$O$4:$P$33,2,FALSE)</f>
        <v>3.3000000000000002E-2</v>
      </c>
      <c r="C5004" s="15"/>
      <c r="D5004" s="18">
        <v>4990</v>
      </c>
      <c r="E5004" s="34">
        <f t="shared" ca="1" si="1482"/>
        <v>12247.199046135996</v>
      </c>
      <c r="F5004" s="34">
        <f t="shared" ca="1" si="1464"/>
        <v>3300</v>
      </c>
      <c r="G5004" s="69">
        <f t="shared" ca="1" si="1468"/>
        <v>0</v>
      </c>
      <c r="H5004" s="34">
        <f t="shared" ca="1" si="1469"/>
        <v>1710.0356888421927</v>
      </c>
      <c r="I5004" s="34">
        <f t="shared" ca="1" si="1470"/>
        <v>5010.0356888421929</v>
      </c>
      <c r="J5004" s="18">
        <f ca="1">SUM(INDIRECT(ADDRESS(ROW(F5004),COLUMN(F5004),4)):INDIRECT(ADDRESS(ROW(F5004)+N$5-1,COLUMN(F5004),4)))</f>
        <v>23100</v>
      </c>
      <c r="K5004" s="18">
        <f t="shared" ca="1" si="1471"/>
        <v>0</v>
      </c>
      <c r="L5004" s="18">
        <f t="shared" ca="1" si="1481"/>
        <v>0</v>
      </c>
      <c r="M5004" s="18">
        <f t="shared" ca="1" si="1465"/>
        <v>16350</v>
      </c>
      <c r="N5004" s="34">
        <f t="shared" ca="1" si="1472"/>
        <v>7237.1633572938044</v>
      </c>
      <c r="P5004" s="18">
        <f t="shared" ca="1" si="1466"/>
        <v>1710.0356888421927</v>
      </c>
      <c r="Q5004" s="47">
        <f ca="1">SUM(L$15:L5004)-SUM(M$15:M5004)</f>
        <v>0</v>
      </c>
      <c r="R5004" s="47" t="str">
        <f t="shared" ca="1" si="1467"/>
        <v>M5007</v>
      </c>
      <c r="S5004" s="40">
        <f t="shared" ca="1" si="1473"/>
        <v>16350</v>
      </c>
      <c r="T5004" s="46">
        <f t="shared" ca="1" si="1474"/>
        <v>98</v>
      </c>
      <c r="X5004" s="74">
        <f t="shared" ca="1" si="1475"/>
        <v>1.7100356888421928</v>
      </c>
      <c r="Y5004" s="75">
        <f t="shared" ca="1" si="1476"/>
        <v>1.7100356888421928</v>
      </c>
      <c r="Z5004" s="74">
        <f t="shared" ca="1" si="1477"/>
        <v>5.5291588033788122</v>
      </c>
      <c r="AA5004" s="76">
        <f t="shared" ca="1" si="1478"/>
        <v>1710.0356888421927</v>
      </c>
      <c r="AB5004" s="76">
        <f t="shared" ca="1" si="1479"/>
        <v>5529.1588033788121</v>
      </c>
    </row>
    <row r="5005" spans="1:28" x14ac:dyDescent="0.25">
      <c r="A5005" s="2">
        <f t="shared" si="1480"/>
        <v>11</v>
      </c>
      <c r="B5005" s="16">
        <f ca="1">VLOOKUP(A5005,PERIODS!$O$4:$P$33,2,FALSE)</f>
        <v>3.3000000000000002E-2</v>
      </c>
      <c r="C5005" s="15"/>
      <c r="D5005" s="18">
        <v>4991</v>
      </c>
      <c r="E5005" s="34">
        <f t="shared" ca="1" si="1482"/>
        <v>7237.1633572938044</v>
      </c>
      <c r="F5005" s="34">
        <f t="shared" ca="1" si="1464"/>
        <v>3300</v>
      </c>
      <c r="G5005" s="69">
        <f t="shared" ca="1" si="1468"/>
        <v>0</v>
      </c>
      <c r="H5005" s="34">
        <f t="shared" ca="1" si="1469"/>
        <v>-1718.9653098973731</v>
      </c>
      <c r="I5005" s="34">
        <f t="shared" ca="1" si="1470"/>
        <v>1581.0346901026269</v>
      </c>
      <c r="J5005" s="18">
        <f ca="1">SUM(INDIRECT(ADDRESS(ROW(F5005),COLUMN(F5005),4)):INDIRECT(ADDRESS(ROW(F5005)+N$5-1,COLUMN(F5005),4)))</f>
        <v>23300</v>
      </c>
      <c r="K5005" s="18">
        <f t="shared" ca="1" si="1471"/>
        <v>16350</v>
      </c>
      <c r="L5005" s="18">
        <f t="shared" ca="1" si="1481"/>
        <v>16350</v>
      </c>
      <c r="M5005" s="18">
        <f t="shared" ca="1" si="1465"/>
        <v>0</v>
      </c>
      <c r="N5005" s="34">
        <f t="shared" ca="1" si="1472"/>
        <v>5656.1286671911776</v>
      </c>
      <c r="P5005" s="18">
        <f t="shared" ca="1" si="1466"/>
        <v>1718.9653098973731</v>
      </c>
      <c r="Q5005" s="47">
        <f ca="1">SUM(L$15:L5005)-SUM(M$15:M5005)</f>
        <v>16350</v>
      </c>
      <c r="R5005" s="47" t="str">
        <f t="shared" ca="1" si="1467"/>
        <v>M5008</v>
      </c>
      <c r="S5005" s="40">
        <f t="shared" ca="1" si="1473"/>
        <v>0</v>
      </c>
      <c r="T5005" s="46">
        <f t="shared" ca="1" si="1474"/>
        <v>9</v>
      </c>
      <c r="X5005" s="74">
        <f t="shared" ca="1" si="1475"/>
        <v>-1.7189653098973732</v>
      </c>
      <c r="Y5005" s="75">
        <f t="shared" ca="1" si="1476"/>
        <v>-1.7189653098973732</v>
      </c>
      <c r="Z5005" s="74">
        <f t="shared" ca="1" si="1477"/>
        <v>0.17925152176816198</v>
      </c>
      <c r="AA5005" s="76">
        <f t="shared" ca="1" si="1478"/>
        <v>-1718.9653098973731</v>
      </c>
      <c r="AB5005" s="76">
        <f t="shared" ca="1" si="1479"/>
        <v>179.25152176816198</v>
      </c>
    </row>
    <row r="5006" spans="1:28" x14ac:dyDescent="0.25">
      <c r="A5006" s="2">
        <f t="shared" si="1480"/>
        <v>12</v>
      </c>
      <c r="B5006" s="16">
        <f ca="1">VLOOKUP(A5006,PERIODS!$O$4:$P$33,2,FALSE)</f>
        <v>3.3000000000000002E-2</v>
      </c>
      <c r="C5006" s="15"/>
      <c r="D5006" s="18">
        <v>4992</v>
      </c>
      <c r="E5006" s="34">
        <f t="shared" ca="1" si="1482"/>
        <v>5656.1286671911776</v>
      </c>
      <c r="F5006" s="34">
        <f t="shared" ca="1" si="1464"/>
        <v>3300</v>
      </c>
      <c r="G5006" s="69">
        <f t="shared" ca="1" si="1468"/>
        <v>0</v>
      </c>
      <c r="H5006" s="34">
        <f t="shared" ca="1" si="1469"/>
        <v>1129.9619342442975</v>
      </c>
      <c r="I5006" s="34">
        <f t="shared" ca="1" si="1470"/>
        <v>4429.9619342442975</v>
      </c>
      <c r="J5006" s="18">
        <f ca="1">SUM(INDIRECT(ADDRESS(ROW(F5006),COLUMN(F5006),4)):INDIRECT(ADDRESS(ROW(F5006)+N$5-1,COLUMN(F5006),4)))</f>
        <v>23500</v>
      </c>
      <c r="K5006" s="18">
        <f t="shared" ca="1" si="1471"/>
        <v>32700</v>
      </c>
      <c r="L5006" s="18">
        <f t="shared" ca="1" si="1481"/>
        <v>16350</v>
      </c>
      <c r="M5006" s="18">
        <f t="shared" ca="1" si="1465"/>
        <v>0</v>
      </c>
      <c r="N5006" s="34">
        <f t="shared" ca="1" si="1472"/>
        <v>1226.1667329468801</v>
      </c>
      <c r="P5006" s="18">
        <f t="shared" ca="1" si="1466"/>
        <v>1129.9619342442975</v>
      </c>
      <c r="Q5006" s="47">
        <f ca="1">SUM(L$15:L5006)-SUM(M$15:M5006)</f>
        <v>32700</v>
      </c>
      <c r="R5006" s="47" t="str">
        <f t="shared" ca="1" si="1467"/>
        <v>M5009</v>
      </c>
      <c r="S5006" s="40">
        <f t="shared" ca="1" si="1473"/>
        <v>0</v>
      </c>
      <c r="T5006" s="46">
        <f t="shared" ca="1" si="1474"/>
        <v>31</v>
      </c>
      <c r="X5006" s="74">
        <f t="shared" ca="1" si="1475"/>
        <v>1.1299619342442975</v>
      </c>
      <c r="Y5006" s="75">
        <f t="shared" ca="1" si="1476"/>
        <v>1.1299619342442975</v>
      </c>
      <c r="Z5006" s="74">
        <f t="shared" ca="1" si="1477"/>
        <v>3.0955386638634161</v>
      </c>
      <c r="AA5006" s="76">
        <f t="shared" ca="1" si="1478"/>
        <v>1129.9619342442975</v>
      </c>
      <c r="AB5006" s="76">
        <f t="shared" ca="1" si="1479"/>
        <v>3095.5386638634163</v>
      </c>
    </row>
    <row r="5007" spans="1:28" x14ac:dyDescent="0.25">
      <c r="A5007" s="2">
        <f t="shared" si="1480"/>
        <v>13</v>
      </c>
      <c r="B5007" s="16">
        <f ca="1">VLOOKUP(A5007,PERIODS!$O$4:$P$33,2,FALSE)</f>
        <v>3.3000000000000002E-2</v>
      </c>
      <c r="C5007" s="15"/>
      <c r="D5007" s="18">
        <v>4993</v>
      </c>
      <c r="E5007" s="34">
        <f t="shared" ca="1" si="1482"/>
        <v>1226.1667329468801</v>
      </c>
      <c r="F5007" s="34">
        <f t="shared" ref="F5007:F5014" ca="1" si="1483">F$2*B5007</f>
        <v>3300</v>
      </c>
      <c r="G5007" s="69">
        <f t="shared" ca="1" si="1468"/>
        <v>0</v>
      </c>
      <c r="H5007" s="34">
        <f t="shared" ca="1" si="1469"/>
        <v>610.00565716138055</v>
      </c>
      <c r="I5007" s="34">
        <f t="shared" ca="1" si="1470"/>
        <v>3910.0056571613804</v>
      </c>
      <c r="J5007" s="18">
        <f ca="1">SUM(INDIRECT(ADDRESS(ROW(F5007),COLUMN(F5007),4)):INDIRECT(ADDRESS(ROW(F5007)+N$5-1,COLUMN(F5007),4)))</f>
        <v>23700</v>
      </c>
      <c r="K5007" s="18">
        <f t="shared" ca="1" si="1471"/>
        <v>32700</v>
      </c>
      <c r="L5007" s="18">
        <f t="shared" ca="1" si="1481"/>
        <v>0</v>
      </c>
      <c r="M5007" s="18">
        <f t="shared" ref="M5007:M5070" ca="1" si="1484">SUMIF($R$15:$R$8014,ADDRESS(ROW(M5007),COLUMN(M5007),4),$L$15:$L$8014)</f>
        <v>0</v>
      </c>
      <c r="N5007" s="34">
        <f t="shared" ca="1" si="1472"/>
        <v>-2683.8389242145004</v>
      </c>
      <c r="P5007" s="18">
        <f t="shared" ref="P5007:P5014" ca="1" si="1485">ABS(H5007)</f>
        <v>610.00565716138055</v>
      </c>
      <c r="Q5007" s="47">
        <f ca="1">SUM(L$15:L5007)-SUM(M$15:M5007)</f>
        <v>32700</v>
      </c>
      <c r="R5007" s="47" t="str">
        <f t="shared" ref="R5007:R5014" ca="1" si="1486">ADDRESS(ROW(M5007)+$N$3+RANDBETWEEN(-$N$4,$N$4),COLUMN(M5007),4)</f>
        <v>M5010</v>
      </c>
      <c r="S5007" s="40">
        <f t="shared" ca="1" si="1473"/>
        <v>0</v>
      </c>
      <c r="T5007" s="46">
        <f t="shared" ca="1" si="1474"/>
        <v>18</v>
      </c>
      <c r="X5007" s="74">
        <f t="shared" ca="1" si="1475"/>
        <v>0.61000565716138055</v>
      </c>
      <c r="Y5007" s="75">
        <f t="shared" ca="1" si="1476"/>
        <v>0.61000565716138055</v>
      </c>
      <c r="Z5007" s="74">
        <f t="shared" ca="1" si="1477"/>
        <v>1.8404418104285203</v>
      </c>
      <c r="AA5007" s="76">
        <f t="shared" ca="1" si="1478"/>
        <v>610.00565716138055</v>
      </c>
      <c r="AB5007" s="76">
        <f t="shared" ca="1" si="1479"/>
        <v>1840.4418104285203</v>
      </c>
    </row>
    <row r="5008" spans="1:28" x14ac:dyDescent="0.25">
      <c r="A5008" s="2">
        <f t="shared" si="1480"/>
        <v>14</v>
      </c>
      <c r="B5008" s="16">
        <f ca="1">VLOOKUP(A5008,PERIODS!$O$4:$P$33,2,FALSE)</f>
        <v>3.3000000000000002E-2</v>
      </c>
      <c r="C5008" s="15"/>
      <c r="D5008" s="18">
        <v>4994</v>
      </c>
      <c r="E5008" s="34">
        <f t="shared" ca="1" si="1482"/>
        <v>-2683.8389242145004</v>
      </c>
      <c r="F5008" s="34">
        <f t="shared" ca="1" si="1483"/>
        <v>3300</v>
      </c>
      <c r="G5008" s="69">
        <f t="shared" ref="G5008:G5071" ca="1" si="1487">((2*RAND()*$F$5)-$F$5)*E5008</f>
        <v>0</v>
      </c>
      <c r="H5008" s="34">
        <f t="shared" ref="H5008:H5071" ca="1" si="1488">IF($S$3="NORM",AA5008,IF($S$3="LOGNORM",AB5008,0))</f>
        <v>-617.48372884659125</v>
      </c>
      <c r="I5008" s="34">
        <f t="shared" ref="I5008:I5071" ca="1" si="1489">IF(F5008+H5008&lt;0,0,F5008+H5008)</f>
        <v>2682.5162711534085</v>
      </c>
      <c r="J5008" s="18">
        <f ca="1">SUM(INDIRECT(ADDRESS(ROW(F5008),COLUMN(F5008),4)):INDIRECT(ADDRESS(ROW(F5008)+N$5-1,COLUMN(F5008),4)))</f>
        <v>23900</v>
      </c>
      <c r="K5008" s="18">
        <f t="shared" ref="K5008:K5071" ca="1" si="1490">Q5008</f>
        <v>16350</v>
      </c>
      <c r="L5008" s="18">
        <f t="shared" ca="1" si="1481"/>
        <v>0</v>
      </c>
      <c r="M5008" s="18">
        <f t="shared" ca="1" si="1484"/>
        <v>16350</v>
      </c>
      <c r="N5008" s="34">
        <f t="shared" ref="N5008:N5071" ca="1" si="1491">E5008+G5008-I5008+M5008-S5008</f>
        <v>10983.644804632091</v>
      </c>
      <c r="P5008" s="18">
        <f t="shared" ca="1" si="1485"/>
        <v>617.48372884659125</v>
      </c>
      <c r="Q5008" s="47">
        <f ca="1">SUM(L$15:L5008)-SUM(M$15:M5008)</f>
        <v>16350</v>
      </c>
      <c r="R5008" s="47" t="str">
        <f t="shared" ca="1" si="1486"/>
        <v>M5011</v>
      </c>
      <c r="S5008" s="40">
        <f t="shared" ref="S5008:S5071" ca="1" si="1492">IF(T5008&gt;N$6*100,M5008,0)</f>
        <v>0</v>
      </c>
      <c r="T5008" s="46">
        <f t="shared" ref="T5008:T5071" ca="1" si="1493">RANDBETWEEN(0,100)</f>
        <v>78</v>
      </c>
      <c r="X5008" s="74">
        <f t="shared" ref="X5008:X5071" ca="1" si="1494">NORMINV(RAND(),0,1)</f>
        <v>-0.6174837288465912</v>
      </c>
      <c r="Y5008" s="75">
        <f t="shared" ref="Y5008:Y5071" ca="1" si="1495">IF(AND(X5008&gt;$F$6,$F$6&gt;0),$F$6,X5008)</f>
        <v>-0.6174837288465912</v>
      </c>
      <c r="Z5008" s="74">
        <f t="shared" ref="Z5008:Z5071" ca="1" si="1496">EXP(Y5008)</f>
        <v>0.53929975612447734</v>
      </c>
      <c r="AA5008" s="76">
        <f t="shared" ref="AA5008:AA5071" ca="1" si="1497">$F$3*Y5008</f>
        <v>-617.48372884659125</v>
      </c>
      <c r="AB5008" s="76">
        <f t="shared" ref="AB5008:AB5071" ca="1" si="1498">$F$3*Z5008</f>
        <v>539.29975612447731</v>
      </c>
    </row>
    <row r="5009" spans="1:28" x14ac:dyDescent="0.25">
      <c r="A5009" s="2">
        <f t="shared" ref="A5009:A5072" si="1499">IF(AND(A5008=12,OR(A$14="MS",A$14="M0")),1,IF(AND(A5008=4,OR(A$14="WS",A$14="W0")),1,IF(AND(A5008=30,OR(A$14="DS",A$14="D0")),1,A5008+1)))</f>
        <v>15</v>
      </c>
      <c r="B5009" s="16">
        <f ca="1">VLOOKUP(A5009,PERIODS!$O$4:$P$33,2,FALSE)</f>
        <v>3.3000000000000002E-2</v>
      </c>
      <c r="C5009" s="15"/>
      <c r="D5009" s="18">
        <v>4995</v>
      </c>
      <c r="E5009" s="34">
        <f t="shared" ca="1" si="1482"/>
        <v>10983.644804632091</v>
      </c>
      <c r="F5009" s="34">
        <f t="shared" ca="1" si="1483"/>
        <v>3300</v>
      </c>
      <c r="G5009" s="69">
        <f t="shared" ca="1" si="1487"/>
        <v>0</v>
      </c>
      <c r="H5009" s="34">
        <f t="shared" ca="1" si="1488"/>
        <v>-171.94004836392909</v>
      </c>
      <c r="I5009" s="34">
        <f t="shared" ca="1" si="1489"/>
        <v>3128.0599516360708</v>
      </c>
      <c r="J5009" s="18">
        <f ca="1">SUM(INDIRECT(ADDRESS(ROW(F5009),COLUMN(F5009),4)):INDIRECT(ADDRESS(ROW(F5009)+N$5-1,COLUMN(F5009),4)))</f>
        <v>24100</v>
      </c>
      <c r="K5009" s="18">
        <f t="shared" ca="1" si="1490"/>
        <v>0</v>
      </c>
      <c r="L5009" s="18">
        <f t="shared" ref="L5009:L5014" ca="1" si="1500">IF((E5009+K5008)&lt;J5009,N$2,0)</f>
        <v>0</v>
      </c>
      <c r="M5009" s="18">
        <f t="shared" ca="1" si="1484"/>
        <v>16350</v>
      </c>
      <c r="N5009" s="34">
        <f t="shared" ca="1" si="1491"/>
        <v>24205.58485299602</v>
      </c>
      <c r="P5009" s="18">
        <f t="shared" ca="1" si="1485"/>
        <v>171.94004836392909</v>
      </c>
      <c r="Q5009" s="47">
        <f ca="1">SUM(L$15:L5009)-SUM(M$15:M5009)</f>
        <v>0</v>
      </c>
      <c r="R5009" s="47" t="str">
        <f t="shared" ca="1" si="1486"/>
        <v>M5012</v>
      </c>
      <c r="S5009" s="40">
        <f t="shared" ca="1" si="1492"/>
        <v>0</v>
      </c>
      <c r="T5009" s="46">
        <f t="shared" ca="1" si="1493"/>
        <v>66</v>
      </c>
      <c r="X5009" s="74">
        <f t="shared" ca="1" si="1494"/>
        <v>-0.17194004836392909</v>
      </c>
      <c r="Y5009" s="75">
        <f t="shared" ca="1" si="1495"/>
        <v>-0.17194004836392909</v>
      </c>
      <c r="Z5009" s="74">
        <f t="shared" ca="1" si="1496"/>
        <v>0.84202965271061947</v>
      </c>
      <c r="AA5009" s="76">
        <f t="shared" ca="1" si="1497"/>
        <v>-171.94004836392909</v>
      </c>
      <c r="AB5009" s="76">
        <f t="shared" ca="1" si="1498"/>
        <v>842.02965271061942</v>
      </c>
    </row>
    <row r="5010" spans="1:28" x14ac:dyDescent="0.25">
      <c r="A5010" s="2">
        <f t="shared" si="1499"/>
        <v>16</v>
      </c>
      <c r="B5010" s="16">
        <f ca="1">VLOOKUP(A5010,PERIODS!$O$4:$P$33,2,FALSE)</f>
        <v>3.3000000000000002E-2</v>
      </c>
      <c r="C5010" s="15"/>
      <c r="D5010" s="18">
        <v>4996</v>
      </c>
      <c r="E5010" s="34">
        <f t="shared" ca="1" si="1482"/>
        <v>24205.58485299602</v>
      </c>
      <c r="F5010" s="34">
        <f t="shared" ca="1" si="1483"/>
        <v>3300</v>
      </c>
      <c r="G5010" s="69">
        <f t="shared" ca="1" si="1487"/>
        <v>0</v>
      </c>
      <c r="H5010" s="34">
        <f t="shared" ca="1" si="1488"/>
        <v>-329.13962704928645</v>
      </c>
      <c r="I5010" s="34">
        <f t="shared" ca="1" si="1489"/>
        <v>2970.8603729507136</v>
      </c>
      <c r="J5010" s="18">
        <f ca="1">SUM(INDIRECT(ADDRESS(ROW(F5010),COLUMN(F5010),4)):INDIRECT(ADDRESS(ROW(F5010)+N$5-1,COLUMN(F5010),4)))</f>
        <v>24300</v>
      </c>
      <c r="K5010" s="18">
        <f t="shared" ca="1" si="1490"/>
        <v>16350</v>
      </c>
      <c r="L5010" s="18">
        <f t="shared" ca="1" si="1500"/>
        <v>16350</v>
      </c>
      <c r="M5010" s="18">
        <f t="shared" ca="1" si="1484"/>
        <v>0</v>
      </c>
      <c r="N5010" s="34">
        <f t="shared" ca="1" si="1491"/>
        <v>21234.724480045308</v>
      </c>
      <c r="P5010" s="18">
        <f t="shared" ca="1" si="1485"/>
        <v>329.13962704928645</v>
      </c>
      <c r="Q5010" s="47">
        <f ca="1">SUM(L$15:L5010)-SUM(M$15:M5010)</f>
        <v>16350</v>
      </c>
      <c r="R5010" s="47" t="str">
        <f t="shared" ca="1" si="1486"/>
        <v>M5013</v>
      </c>
      <c r="S5010" s="40">
        <f t="shared" ca="1" si="1492"/>
        <v>0</v>
      </c>
      <c r="T5010" s="46">
        <f t="shared" ca="1" si="1493"/>
        <v>43</v>
      </c>
      <c r="X5010" s="74">
        <f t="shared" ca="1" si="1494"/>
        <v>-0.32913962704928645</v>
      </c>
      <c r="Y5010" s="75">
        <f t="shared" ca="1" si="1495"/>
        <v>-0.32913962704928645</v>
      </c>
      <c r="Z5010" s="74">
        <f t="shared" ca="1" si="1496"/>
        <v>0.71954254213075775</v>
      </c>
      <c r="AA5010" s="76">
        <f t="shared" ca="1" si="1497"/>
        <v>-329.13962704928645</v>
      </c>
      <c r="AB5010" s="76">
        <f t="shared" ca="1" si="1498"/>
        <v>719.54254213075774</v>
      </c>
    </row>
    <row r="5011" spans="1:28" x14ac:dyDescent="0.25">
      <c r="A5011" s="2">
        <f t="shared" si="1499"/>
        <v>17</v>
      </c>
      <c r="B5011" s="16">
        <f ca="1">VLOOKUP(A5011,PERIODS!$O$4:$P$33,2,FALSE)</f>
        <v>3.5000000000000003E-2</v>
      </c>
      <c r="C5011" s="15"/>
      <c r="D5011" s="18">
        <v>4997</v>
      </c>
      <c r="E5011" s="34">
        <f t="shared" ca="1" si="1482"/>
        <v>21234.724480045308</v>
      </c>
      <c r="F5011" s="34">
        <f t="shared" ca="1" si="1483"/>
        <v>3500.0000000000005</v>
      </c>
      <c r="G5011" s="69">
        <f t="shared" ca="1" si="1487"/>
        <v>0</v>
      </c>
      <c r="H5011" s="34">
        <f t="shared" ca="1" si="1488"/>
        <v>1644.4657035134844</v>
      </c>
      <c r="I5011" s="34">
        <f t="shared" ca="1" si="1489"/>
        <v>5144.4657035134851</v>
      </c>
      <c r="J5011" s="18">
        <f ca="1">SUM(INDIRECT(ADDRESS(ROW(F5011),COLUMN(F5011),4)):INDIRECT(ADDRESS(ROW(F5011)+N$5-1,COLUMN(F5011),4)))</f>
        <v>24500.000000000004</v>
      </c>
      <c r="K5011" s="18">
        <f t="shared" ca="1" si="1490"/>
        <v>16350</v>
      </c>
      <c r="L5011" s="18">
        <f t="shared" ca="1" si="1500"/>
        <v>0</v>
      </c>
      <c r="M5011" s="18">
        <f t="shared" ca="1" si="1484"/>
        <v>0</v>
      </c>
      <c r="N5011" s="34">
        <f t="shared" ca="1" si="1491"/>
        <v>16090.258776531824</v>
      </c>
      <c r="P5011" s="18">
        <f t="shared" ca="1" si="1485"/>
        <v>1644.4657035134844</v>
      </c>
      <c r="Q5011" s="47">
        <f ca="1">SUM(L$15:L5011)-SUM(M$15:M5011)</f>
        <v>16350</v>
      </c>
      <c r="R5011" s="47" t="str">
        <f t="shared" ca="1" si="1486"/>
        <v>M5014</v>
      </c>
      <c r="S5011" s="40">
        <f t="shared" ca="1" si="1492"/>
        <v>0</v>
      </c>
      <c r="T5011" s="46">
        <f t="shared" ca="1" si="1493"/>
        <v>16</v>
      </c>
      <c r="X5011" s="74">
        <f t="shared" ca="1" si="1494"/>
        <v>1.6444657035134844</v>
      </c>
      <c r="Y5011" s="75">
        <f t="shared" ca="1" si="1495"/>
        <v>1.6444657035134844</v>
      </c>
      <c r="Z5011" s="74">
        <f t="shared" ca="1" si="1496"/>
        <v>5.1782424509454668</v>
      </c>
      <c r="AA5011" s="76">
        <f t="shared" ca="1" si="1497"/>
        <v>1644.4657035134844</v>
      </c>
      <c r="AB5011" s="76">
        <f t="shared" ca="1" si="1498"/>
        <v>5178.2424509454668</v>
      </c>
    </row>
    <row r="5012" spans="1:28" x14ac:dyDescent="0.25">
      <c r="A5012" s="2">
        <f t="shared" si="1499"/>
        <v>18</v>
      </c>
      <c r="B5012" s="16">
        <f ca="1">VLOOKUP(A5012,PERIODS!$O$4:$P$33,2,FALSE)</f>
        <v>3.5000000000000003E-2</v>
      </c>
      <c r="C5012" s="15"/>
      <c r="D5012" s="18">
        <v>4998</v>
      </c>
      <c r="E5012" s="34">
        <f t="shared" ca="1" si="1482"/>
        <v>16090.258776531824</v>
      </c>
      <c r="F5012" s="34">
        <f t="shared" ca="1" si="1483"/>
        <v>3500.0000000000005</v>
      </c>
      <c r="G5012" s="69">
        <f t="shared" ca="1" si="1487"/>
        <v>0</v>
      </c>
      <c r="H5012" s="34">
        <f t="shared" ca="1" si="1488"/>
        <v>316.86576302039327</v>
      </c>
      <c r="I5012" s="34">
        <f t="shared" ca="1" si="1489"/>
        <v>3816.8657630203938</v>
      </c>
      <c r="J5012" s="18">
        <f ca="1">SUM(INDIRECT(ADDRESS(ROW(F5012),COLUMN(F5012),4)):INDIRECT(ADDRESS(ROW(F5012)+N$5-1,COLUMN(F5012),4)))</f>
        <v>24500.000000000004</v>
      </c>
      <c r="K5012" s="18">
        <f t="shared" ca="1" si="1490"/>
        <v>16350</v>
      </c>
      <c r="L5012" s="18">
        <f t="shared" ca="1" si="1500"/>
        <v>0</v>
      </c>
      <c r="M5012" s="18">
        <f t="shared" ca="1" si="1484"/>
        <v>0</v>
      </c>
      <c r="N5012" s="34">
        <f t="shared" ca="1" si="1491"/>
        <v>12273.39301351143</v>
      </c>
      <c r="P5012" s="18">
        <f t="shared" ca="1" si="1485"/>
        <v>316.86576302039327</v>
      </c>
      <c r="Q5012" s="47">
        <f ca="1">SUM(L$15:L5012)-SUM(M$15:M5012)</f>
        <v>16350</v>
      </c>
      <c r="R5012" s="47" t="str">
        <f t="shared" ca="1" si="1486"/>
        <v>M5015</v>
      </c>
      <c r="S5012" s="40">
        <f t="shared" ca="1" si="1492"/>
        <v>0</v>
      </c>
      <c r="T5012" s="46">
        <f t="shared" ca="1" si="1493"/>
        <v>31</v>
      </c>
      <c r="X5012" s="74">
        <f t="shared" ca="1" si="1494"/>
        <v>0.31686576302039327</v>
      </c>
      <c r="Y5012" s="75">
        <f t="shared" ca="1" si="1495"/>
        <v>0.31686576302039327</v>
      </c>
      <c r="Z5012" s="74">
        <f t="shared" ca="1" si="1496"/>
        <v>1.3728182765771135</v>
      </c>
      <c r="AA5012" s="76">
        <f t="shared" ca="1" si="1497"/>
        <v>316.86576302039327</v>
      </c>
      <c r="AB5012" s="76">
        <f t="shared" ca="1" si="1498"/>
        <v>1372.8182765771135</v>
      </c>
    </row>
    <row r="5013" spans="1:28" x14ac:dyDescent="0.25">
      <c r="A5013" s="2">
        <f t="shared" si="1499"/>
        <v>19</v>
      </c>
      <c r="B5013" s="16">
        <f ca="1">VLOOKUP(A5013,PERIODS!$O$4:$P$33,2,FALSE)</f>
        <v>3.5000000000000003E-2</v>
      </c>
      <c r="C5013" s="15"/>
      <c r="D5013" s="18">
        <v>4999</v>
      </c>
      <c r="E5013" s="34">
        <f t="shared" ca="1" si="1482"/>
        <v>12273.39301351143</v>
      </c>
      <c r="F5013" s="34">
        <f t="shared" ca="1" si="1483"/>
        <v>3500.0000000000005</v>
      </c>
      <c r="G5013" s="69">
        <f t="shared" ca="1" si="1487"/>
        <v>0</v>
      </c>
      <c r="H5013" s="34">
        <f t="shared" ca="1" si="1488"/>
        <v>1135.4733910295727</v>
      </c>
      <c r="I5013" s="34">
        <f t="shared" ca="1" si="1489"/>
        <v>4635.4733910295727</v>
      </c>
      <c r="J5013" s="18">
        <f ca="1">SUM(INDIRECT(ADDRESS(ROW(F5013),COLUMN(F5013),4)):INDIRECT(ADDRESS(ROW(F5013)+N$5-1,COLUMN(F5013),4)))</f>
        <v>24500.000000000004</v>
      </c>
      <c r="K5013" s="18">
        <f t="shared" ca="1" si="1490"/>
        <v>0</v>
      </c>
      <c r="L5013" s="18">
        <f t="shared" ca="1" si="1500"/>
        <v>0</v>
      </c>
      <c r="M5013" s="18">
        <f t="shared" ca="1" si="1484"/>
        <v>16350</v>
      </c>
      <c r="N5013" s="34">
        <f t="shared" ca="1" si="1491"/>
        <v>23987.919622481859</v>
      </c>
      <c r="P5013" s="18">
        <f t="shared" ca="1" si="1485"/>
        <v>1135.4733910295727</v>
      </c>
      <c r="Q5013" s="47">
        <f ca="1">SUM(L$15:L5013)-SUM(M$15:M5013)</f>
        <v>0</v>
      </c>
      <c r="R5013" s="47" t="str">
        <f t="shared" ca="1" si="1486"/>
        <v>M5016</v>
      </c>
      <c r="S5013" s="40">
        <f t="shared" ca="1" si="1492"/>
        <v>0</v>
      </c>
      <c r="T5013" s="46">
        <f t="shared" ca="1" si="1493"/>
        <v>89</v>
      </c>
      <c r="X5013" s="74">
        <f t="shared" ca="1" si="1494"/>
        <v>1.1354733910295727</v>
      </c>
      <c r="Y5013" s="75">
        <f t="shared" ca="1" si="1495"/>
        <v>1.1354733910295727</v>
      </c>
      <c r="Z5013" s="74">
        <f t="shared" ca="1" si="1496"/>
        <v>3.1126466932123416</v>
      </c>
      <c r="AA5013" s="76">
        <f t="shared" ca="1" si="1497"/>
        <v>1135.4733910295727</v>
      </c>
      <c r="AB5013" s="76">
        <f t="shared" ca="1" si="1498"/>
        <v>3112.6466932123417</v>
      </c>
    </row>
    <row r="5014" spans="1:28" x14ac:dyDescent="0.25">
      <c r="A5014" s="2">
        <f t="shared" si="1499"/>
        <v>20</v>
      </c>
      <c r="B5014" s="16">
        <f ca="1">VLOOKUP(A5014,PERIODS!$O$4:$P$33,2,FALSE)</f>
        <v>3.5000000000000003E-2</v>
      </c>
      <c r="C5014" s="15"/>
      <c r="D5014" s="18">
        <v>5000</v>
      </c>
      <c r="E5014" s="34">
        <f t="shared" ca="1" si="1482"/>
        <v>23987.919622481859</v>
      </c>
      <c r="F5014" s="34">
        <f t="shared" ca="1" si="1483"/>
        <v>3500.0000000000005</v>
      </c>
      <c r="G5014" s="69">
        <f t="shared" ca="1" si="1487"/>
        <v>0</v>
      </c>
      <c r="H5014" s="34">
        <f t="shared" ca="1" si="1488"/>
        <v>-1555.6035146015518</v>
      </c>
      <c r="I5014" s="34">
        <f t="shared" ca="1" si="1489"/>
        <v>1944.3964853984487</v>
      </c>
      <c r="J5014" s="18">
        <f ca="1">SUM(INDIRECT(ADDRESS(ROW(F5014),COLUMN(F5014),4)):INDIRECT(ADDRESS(ROW(F5014)+N$5-1,COLUMN(F5014),4)))</f>
        <v>24500.000000000004</v>
      </c>
      <c r="K5014" s="18">
        <f t="shared" ca="1" si="1490"/>
        <v>16350</v>
      </c>
      <c r="L5014" s="18">
        <f t="shared" ca="1" si="1500"/>
        <v>16350</v>
      </c>
      <c r="M5014" s="18">
        <f t="shared" ca="1" si="1484"/>
        <v>0</v>
      </c>
      <c r="N5014" s="34">
        <f t="shared" ca="1" si="1491"/>
        <v>22043.523137083412</v>
      </c>
      <c r="P5014" s="18">
        <f t="shared" ca="1" si="1485"/>
        <v>1555.6035146015518</v>
      </c>
      <c r="Q5014" s="47">
        <f ca="1">SUM(L$15:L5014)-SUM(M$15:M5014)</f>
        <v>16350</v>
      </c>
      <c r="R5014" s="47" t="str">
        <f t="shared" ca="1" si="1486"/>
        <v>M5017</v>
      </c>
      <c r="S5014" s="40">
        <f t="shared" ca="1" si="1492"/>
        <v>0</v>
      </c>
      <c r="T5014" s="46">
        <f t="shared" ca="1" si="1493"/>
        <v>55</v>
      </c>
      <c r="X5014" s="74">
        <f t="shared" ca="1" si="1494"/>
        <v>-1.5556035146015517</v>
      </c>
      <c r="Y5014" s="75">
        <f t="shared" ca="1" si="1495"/>
        <v>-1.5556035146015517</v>
      </c>
      <c r="Z5014" s="74">
        <f t="shared" ca="1" si="1496"/>
        <v>0.21106196521785975</v>
      </c>
      <c r="AA5014" s="76">
        <f t="shared" ca="1" si="1497"/>
        <v>-1555.6035146015518</v>
      </c>
      <c r="AB5014" s="76">
        <f t="shared" ca="1" si="1498"/>
        <v>211.06196521785975</v>
      </c>
    </row>
    <row r="5015" spans="1:28" x14ac:dyDescent="0.25">
      <c r="A5015" s="2">
        <f t="shared" si="1499"/>
        <v>21</v>
      </c>
      <c r="B5015" s="16">
        <f ca="1">VLOOKUP(A5015,PERIODS!$O$4:$P$33,2,FALSE)</f>
        <v>3.5000000000000003E-2</v>
      </c>
      <c r="C5015" s="15"/>
      <c r="D5015" s="18">
        <v>5000</v>
      </c>
      <c r="E5015" s="34">
        <f t="shared" ref="E5015:E5078" ca="1" si="1501">N5014</f>
        <v>22043.523137083412</v>
      </c>
      <c r="F5015" s="34">
        <f t="shared" ref="F5015:F5078" ca="1" si="1502">F$2*B5015</f>
        <v>3500.0000000000005</v>
      </c>
      <c r="G5015" s="69">
        <f t="shared" ca="1" si="1487"/>
        <v>0</v>
      </c>
      <c r="H5015" s="34">
        <f t="shared" ca="1" si="1488"/>
        <v>-1306.4756380433541</v>
      </c>
      <c r="I5015" s="34">
        <f t="shared" ca="1" si="1489"/>
        <v>2193.5243619566463</v>
      </c>
      <c r="J5015" s="18">
        <f ca="1">SUM(INDIRECT(ADDRESS(ROW(F5015),COLUMN(F5015),4)):INDIRECT(ADDRESS(ROW(F5015)+N$5-1,COLUMN(F5015),4)))</f>
        <v>24500.000000000004</v>
      </c>
      <c r="K5015" s="18">
        <f t="shared" ca="1" si="1490"/>
        <v>16350</v>
      </c>
      <c r="L5015" s="18">
        <f t="shared" ref="L5015:L5078" ca="1" si="1503">IF((E5015+K5014)&lt;J5015,N$2,0)</f>
        <v>0</v>
      </c>
      <c r="M5015" s="18">
        <f t="shared" ca="1" si="1484"/>
        <v>0</v>
      </c>
      <c r="N5015" s="34">
        <f t="shared" ca="1" si="1491"/>
        <v>19849.998775126765</v>
      </c>
      <c r="P5015" s="18">
        <f t="shared" ref="P5015:P5078" ca="1" si="1504">ABS(H5015)</f>
        <v>1306.4756380433541</v>
      </c>
      <c r="Q5015" s="47">
        <f ca="1">SUM(L$15:L5015)-SUM(M$15:M5015)</f>
        <v>16350</v>
      </c>
      <c r="R5015" s="47" t="str">
        <f t="shared" ref="R5015:R5078" ca="1" si="1505">ADDRESS(ROW(M5015)+$N$3+RANDBETWEEN(-$N$4,$N$4),COLUMN(M5015),4)</f>
        <v>M5018</v>
      </c>
      <c r="S5015" s="40">
        <f t="shared" ca="1" si="1492"/>
        <v>0</v>
      </c>
      <c r="T5015" s="46">
        <f t="shared" ca="1" si="1493"/>
        <v>49</v>
      </c>
      <c r="X5015" s="74">
        <f t="shared" ca="1" si="1494"/>
        <v>-1.3064756380433542</v>
      </c>
      <c r="Y5015" s="75">
        <f t="shared" ca="1" si="1495"/>
        <v>-1.3064756380433542</v>
      </c>
      <c r="Z5015" s="74">
        <f t="shared" ca="1" si="1496"/>
        <v>0.27077267763153756</v>
      </c>
      <c r="AA5015" s="76">
        <f t="shared" ca="1" si="1497"/>
        <v>-1306.4756380433541</v>
      </c>
      <c r="AB5015" s="76">
        <f t="shared" ca="1" si="1498"/>
        <v>270.77267763153759</v>
      </c>
    </row>
    <row r="5016" spans="1:28" x14ac:dyDescent="0.25">
      <c r="A5016" s="2">
        <f t="shared" si="1499"/>
        <v>22</v>
      </c>
      <c r="B5016" s="16">
        <f ca="1">VLOOKUP(A5016,PERIODS!$O$4:$P$33,2,FALSE)</f>
        <v>3.5000000000000003E-2</v>
      </c>
      <c r="C5016" s="15"/>
      <c r="D5016" s="18">
        <v>5000</v>
      </c>
      <c r="E5016" s="34">
        <f t="shared" ca="1" si="1501"/>
        <v>19849.998775126765</v>
      </c>
      <c r="F5016" s="34">
        <f t="shared" ca="1" si="1502"/>
        <v>3500.0000000000005</v>
      </c>
      <c r="G5016" s="69">
        <f t="shared" ca="1" si="1487"/>
        <v>0</v>
      </c>
      <c r="H5016" s="34">
        <f t="shared" ca="1" si="1488"/>
        <v>51.186186752762005</v>
      </c>
      <c r="I5016" s="34">
        <f t="shared" ca="1" si="1489"/>
        <v>3551.1861867527623</v>
      </c>
      <c r="J5016" s="18">
        <f ca="1">SUM(INDIRECT(ADDRESS(ROW(F5016),COLUMN(F5016),4)):INDIRECT(ADDRESS(ROW(F5016)+N$5-1,COLUMN(F5016),4)))</f>
        <v>25000.000000000004</v>
      </c>
      <c r="K5016" s="18">
        <f t="shared" ca="1" si="1490"/>
        <v>16350</v>
      </c>
      <c r="L5016" s="18">
        <f t="shared" ca="1" si="1503"/>
        <v>0</v>
      </c>
      <c r="M5016" s="18">
        <f t="shared" ca="1" si="1484"/>
        <v>0</v>
      </c>
      <c r="N5016" s="34">
        <f t="shared" ca="1" si="1491"/>
        <v>16298.812588374003</v>
      </c>
      <c r="P5016" s="18">
        <f t="shared" ca="1" si="1504"/>
        <v>51.186186752762005</v>
      </c>
      <c r="Q5016" s="47">
        <f ca="1">SUM(L$15:L5016)-SUM(M$15:M5016)</f>
        <v>16350</v>
      </c>
      <c r="R5016" s="47" t="str">
        <f t="shared" ca="1" si="1505"/>
        <v>M5019</v>
      </c>
      <c r="S5016" s="40">
        <f t="shared" ca="1" si="1492"/>
        <v>0</v>
      </c>
      <c r="T5016" s="46">
        <f t="shared" ca="1" si="1493"/>
        <v>9</v>
      </c>
      <c r="X5016" s="74">
        <f t="shared" ca="1" si="1494"/>
        <v>5.1186186752762007E-2</v>
      </c>
      <c r="Y5016" s="75">
        <f t="shared" ca="1" si="1495"/>
        <v>5.1186186752762007E-2</v>
      </c>
      <c r="Z5016" s="74">
        <f t="shared" ca="1" si="1496"/>
        <v>1.0525188401063468</v>
      </c>
      <c r="AA5016" s="76">
        <f t="shared" ca="1" si="1497"/>
        <v>51.186186752762005</v>
      </c>
      <c r="AB5016" s="76">
        <f t="shared" ca="1" si="1498"/>
        <v>1052.5188401063467</v>
      </c>
    </row>
    <row r="5017" spans="1:28" x14ac:dyDescent="0.25">
      <c r="A5017" s="2">
        <f t="shared" si="1499"/>
        <v>23</v>
      </c>
      <c r="B5017" s="16">
        <f ca="1">VLOOKUP(A5017,PERIODS!$O$4:$P$33,2,FALSE)</f>
        <v>3.5000000000000003E-2</v>
      </c>
      <c r="C5017" s="15"/>
      <c r="D5017" s="18">
        <v>5000</v>
      </c>
      <c r="E5017" s="34">
        <f t="shared" ca="1" si="1501"/>
        <v>16298.812588374003</v>
      </c>
      <c r="F5017" s="34">
        <f t="shared" ca="1" si="1502"/>
        <v>3500.0000000000005</v>
      </c>
      <c r="G5017" s="69">
        <f t="shared" ca="1" si="1487"/>
        <v>0</v>
      </c>
      <c r="H5017" s="34">
        <f t="shared" ca="1" si="1488"/>
        <v>677.90149336531101</v>
      </c>
      <c r="I5017" s="34">
        <f t="shared" ca="1" si="1489"/>
        <v>4177.9014933653116</v>
      </c>
      <c r="J5017" s="18">
        <f ca="1">SUM(INDIRECT(ADDRESS(ROW(F5017),COLUMN(F5017),4)):INDIRECT(ADDRESS(ROW(F5017)+N$5-1,COLUMN(F5017),4)))</f>
        <v>25500.000000000004</v>
      </c>
      <c r="K5017" s="18">
        <f t="shared" ca="1" si="1490"/>
        <v>0</v>
      </c>
      <c r="L5017" s="18">
        <f t="shared" ca="1" si="1503"/>
        <v>0</v>
      </c>
      <c r="M5017" s="18">
        <f t="shared" ca="1" si="1484"/>
        <v>16350</v>
      </c>
      <c r="N5017" s="34">
        <f t="shared" ca="1" si="1491"/>
        <v>28470.911095008691</v>
      </c>
      <c r="P5017" s="18">
        <f t="shared" ca="1" si="1504"/>
        <v>677.90149336531101</v>
      </c>
      <c r="Q5017" s="47">
        <f ca="1">SUM(L$15:L5017)-SUM(M$15:M5017)</f>
        <v>0</v>
      </c>
      <c r="R5017" s="47" t="str">
        <f t="shared" ca="1" si="1505"/>
        <v>M5020</v>
      </c>
      <c r="S5017" s="40">
        <f t="shared" ca="1" si="1492"/>
        <v>0</v>
      </c>
      <c r="T5017" s="46">
        <f t="shared" ca="1" si="1493"/>
        <v>37</v>
      </c>
      <c r="X5017" s="74">
        <f t="shared" ca="1" si="1494"/>
        <v>0.67790149336531103</v>
      </c>
      <c r="Y5017" s="75">
        <f t="shared" ca="1" si="1495"/>
        <v>0.67790149336531103</v>
      </c>
      <c r="Z5017" s="74">
        <f t="shared" ca="1" si="1496"/>
        <v>1.9697398798870938</v>
      </c>
      <c r="AA5017" s="76">
        <f t="shared" ca="1" si="1497"/>
        <v>677.90149336531101</v>
      </c>
      <c r="AB5017" s="76">
        <f t="shared" ca="1" si="1498"/>
        <v>1969.7398798870938</v>
      </c>
    </row>
    <row r="5018" spans="1:28" x14ac:dyDescent="0.25">
      <c r="A5018" s="2">
        <f t="shared" si="1499"/>
        <v>24</v>
      </c>
      <c r="B5018" s="16">
        <f ca="1">VLOOKUP(A5018,PERIODS!$O$4:$P$33,2,FALSE)</f>
        <v>3.5000000000000003E-2</v>
      </c>
      <c r="C5018" s="15"/>
      <c r="D5018" s="18">
        <v>5000</v>
      </c>
      <c r="E5018" s="34">
        <f t="shared" ca="1" si="1501"/>
        <v>28470.911095008691</v>
      </c>
      <c r="F5018" s="34">
        <f t="shared" ca="1" si="1502"/>
        <v>3500.0000000000005</v>
      </c>
      <c r="G5018" s="69">
        <f t="shared" ca="1" si="1487"/>
        <v>0</v>
      </c>
      <c r="H5018" s="34">
        <f t="shared" ca="1" si="1488"/>
        <v>1261.4595185119319</v>
      </c>
      <c r="I5018" s="34">
        <f t="shared" ca="1" si="1489"/>
        <v>4761.4595185119324</v>
      </c>
      <c r="J5018" s="18">
        <f ca="1">SUM(INDIRECT(ADDRESS(ROW(F5018),COLUMN(F5018),4)):INDIRECT(ADDRESS(ROW(F5018)+N$5-1,COLUMN(F5018),4)))</f>
        <v>26000</v>
      </c>
      <c r="K5018" s="18">
        <f t="shared" ca="1" si="1490"/>
        <v>0</v>
      </c>
      <c r="L5018" s="18">
        <f t="shared" ca="1" si="1503"/>
        <v>0</v>
      </c>
      <c r="M5018" s="18">
        <f t="shared" ca="1" si="1484"/>
        <v>0</v>
      </c>
      <c r="N5018" s="34">
        <f t="shared" ca="1" si="1491"/>
        <v>23709.451576496758</v>
      </c>
      <c r="P5018" s="18">
        <f t="shared" ca="1" si="1504"/>
        <v>1261.4595185119319</v>
      </c>
      <c r="Q5018" s="47">
        <f ca="1">SUM(L$15:L5018)-SUM(M$15:M5018)</f>
        <v>0</v>
      </c>
      <c r="R5018" s="47" t="str">
        <f t="shared" ca="1" si="1505"/>
        <v>M5021</v>
      </c>
      <c r="S5018" s="40">
        <f t="shared" ca="1" si="1492"/>
        <v>0</v>
      </c>
      <c r="T5018" s="46">
        <f t="shared" ca="1" si="1493"/>
        <v>60</v>
      </c>
      <c r="X5018" s="74">
        <f t="shared" ca="1" si="1494"/>
        <v>1.2614595185119319</v>
      </c>
      <c r="Y5018" s="75">
        <f t="shared" ca="1" si="1495"/>
        <v>1.2614595185119319</v>
      </c>
      <c r="Z5018" s="74">
        <f t="shared" ca="1" si="1496"/>
        <v>3.5305706620323667</v>
      </c>
      <c r="AA5018" s="76">
        <f t="shared" ca="1" si="1497"/>
        <v>1261.4595185119319</v>
      </c>
      <c r="AB5018" s="76">
        <f t="shared" ca="1" si="1498"/>
        <v>3530.5706620323667</v>
      </c>
    </row>
    <row r="5019" spans="1:28" x14ac:dyDescent="0.25">
      <c r="A5019" s="2">
        <f t="shared" si="1499"/>
        <v>25</v>
      </c>
      <c r="B5019" s="16">
        <f ca="1">VLOOKUP(A5019,PERIODS!$O$4:$P$33,2,FALSE)</f>
        <v>3.5000000000000003E-2</v>
      </c>
      <c r="C5019" s="15"/>
      <c r="D5019" s="18">
        <v>5000</v>
      </c>
      <c r="E5019" s="34">
        <f t="shared" ca="1" si="1501"/>
        <v>23709.451576496758</v>
      </c>
      <c r="F5019" s="34">
        <f t="shared" ca="1" si="1502"/>
        <v>3500.0000000000005</v>
      </c>
      <c r="G5019" s="69">
        <f t="shared" ca="1" si="1487"/>
        <v>0</v>
      </c>
      <c r="H5019" s="34">
        <f t="shared" ca="1" si="1488"/>
        <v>837.62831025054527</v>
      </c>
      <c r="I5019" s="34">
        <f t="shared" ca="1" si="1489"/>
        <v>4337.6283102505458</v>
      </c>
      <c r="J5019" s="18">
        <f ca="1">SUM(INDIRECT(ADDRESS(ROW(F5019),COLUMN(F5019),4)):INDIRECT(ADDRESS(ROW(F5019)+N$5-1,COLUMN(F5019),4)))</f>
        <v>24900</v>
      </c>
      <c r="K5019" s="18">
        <f t="shared" ca="1" si="1490"/>
        <v>16350</v>
      </c>
      <c r="L5019" s="18">
        <f t="shared" ca="1" si="1503"/>
        <v>16350</v>
      </c>
      <c r="M5019" s="18">
        <f t="shared" ca="1" si="1484"/>
        <v>0</v>
      </c>
      <c r="N5019" s="34">
        <f t="shared" ca="1" si="1491"/>
        <v>19371.823266246211</v>
      </c>
      <c r="P5019" s="18">
        <f t="shared" ca="1" si="1504"/>
        <v>837.62831025054527</v>
      </c>
      <c r="Q5019" s="47">
        <f ca="1">SUM(L$15:L5019)-SUM(M$15:M5019)</f>
        <v>16350</v>
      </c>
      <c r="R5019" s="47" t="str">
        <f t="shared" ca="1" si="1505"/>
        <v>M5022</v>
      </c>
      <c r="S5019" s="40">
        <f t="shared" ca="1" si="1492"/>
        <v>0</v>
      </c>
      <c r="T5019" s="46">
        <f t="shared" ca="1" si="1493"/>
        <v>47</v>
      </c>
      <c r="X5019" s="74">
        <f t="shared" ca="1" si="1494"/>
        <v>0.83762831025054529</v>
      </c>
      <c r="Y5019" s="75">
        <f t="shared" ca="1" si="1495"/>
        <v>0.83762831025054529</v>
      </c>
      <c r="Z5019" s="74">
        <f t="shared" ca="1" si="1496"/>
        <v>2.3108797824995819</v>
      </c>
      <c r="AA5019" s="76">
        <f t="shared" ca="1" si="1497"/>
        <v>837.62831025054527</v>
      </c>
      <c r="AB5019" s="76">
        <f t="shared" ca="1" si="1498"/>
        <v>2310.8797824995818</v>
      </c>
    </row>
    <row r="5020" spans="1:28" x14ac:dyDescent="0.25">
      <c r="A5020" s="2">
        <f t="shared" si="1499"/>
        <v>26</v>
      </c>
      <c r="B5020" s="16">
        <f ca="1">VLOOKUP(A5020,PERIODS!$O$4:$P$33,2,FALSE)</f>
        <v>3.5000000000000003E-2</v>
      </c>
      <c r="C5020" s="15"/>
      <c r="D5020" s="18">
        <v>5000</v>
      </c>
      <c r="E5020" s="34">
        <f t="shared" ca="1" si="1501"/>
        <v>19371.823266246211</v>
      </c>
      <c r="F5020" s="34">
        <f t="shared" ca="1" si="1502"/>
        <v>3500.0000000000005</v>
      </c>
      <c r="G5020" s="69">
        <f t="shared" ca="1" si="1487"/>
        <v>0</v>
      </c>
      <c r="H5020" s="34">
        <f t="shared" ca="1" si="1488"/>
        <v>443.78663707241634</v>
      </c>
      <c r="I5020" s="34">
        <f t="shared" ca="1" si="1489"/>
        <v>3943.7866370724169</v>
      </c>
      <c r="J5020" s="18">
        <f ca="1">SUM(INDIRECT(ADDRESS(ROW(F5020),COLUMN(F5020),4)):INDIRECT(ADDRESS(ROW(F5020)+N$5-1,COLUMN(F5020),4)))</f>
        <v>23900</v>
      </c>
      <c r="K5020" s="18">
        <f t="shared" ca="1" si="1490"/>
        <v>16350</v>
      </c>
      <c r="L5020" s="18">
        <f t="shared" ca="1" si="1503"/>
        <v>0</v>
      </c>
      <c r="M5020" s="18">
        <f t="shared" ca="1" si="1484"/>
        <v>0</v>
      </c>
      <c r="N5020" s="34">
        <f t="shared" ca="1" si="1491"/>
        <v>15428.036629173794</v>
      </c>
      <c r="P5020" s="18">
        <f t="shared" ca="1" si="1504"/>
        <v>443.78663707241634</v>
      </c>
      <c r="Q5020" s="47">
        <f ca="1">SUM(L$15:L5020)-SUM(M$15:M5020)</f>
        <v>16350</v>
      </c>
      <c r="R5020" s="47" t="str">
        <f t="shared" ca="1" si="1505"/>
        <v>M5023</v>
      </c>
      <c r="S5020" s="40">
        <f t="shared" ca="1" si="1492"/>
        <v>0</v>
      </c>
      <c r="T5020" s="46">
        <f t="shared" ca="1" si="1493"/>
        <v>11</v>
      </c>
      <c r="X5020" s="74">
        <f t="shared" ca="1" si="1494"/>
        <v>0.44378663707241633</v>
      </c>
      <c r="Y5020" s="75">
        <f t="shared" ca="1" si="1495"/>
        <v>0.44378663707241633</v>
      </c>
      <c r="Z5020" s="74">
        <f t="shared" ca="1" si="1496"/>
        <v>1.5585979031312522</v>
      </c>
      <c r="AA5020" s="76">
        <f t="shared" ca="1" si="1497"/>
        <v>443.78663707241634</v>
      </c>
      <c r="AB5020" s="76">
        <f t="shared" ca="1" si="1498"/>
        <v>1558.5979031312522</v>
      </c>
    </row>
    <row r="5021" spans="1:28" x14ac:dyDescent="0.25">
      <c r="A5021" s="2">
        <f t="shared" si="1499"/>
        <v>27</v>
      </c>
      <c r="B5021" s="16">
        <f ca="1">VLOOKUP(A5021,PERIODS!$O$4:$P$33,2,FALSE)</f>
        <v>3.5000000000000003E-2</v>
      </c>
      <c r="C5021" s="15"/>
      <c r="D5021" s="18">
        <v>5000</v>
      </c>
      <c r="E5021" s="34">
        <f t="shared" ca="1" si="1501"/>
        <v>15428.036629173794</v>
      </c>
      <c r="F5021" s="34">
        <f t="shared" ca="1" si="1502"/>
        <v>3500.0000000000005</v>
      </c>
      <c r="G5021" s="69">
        <f t="shared" ca="1" si="1487"/>
        <v>0</v>
      </c>
      <c r="H5021" s="34">
        <f t="shared" ca="1" si="1488"/>
        <v>1418.2741902912046</v>
      </c>
      <c r="I5021" s="34">
        <f t="shared" ca="1" si="1489"/>
        <v>4918.2741902912048</v>
      </c>
      <c r="J5021" s="18">
        <f ca="1">SUM(INDIRECT(ADDRESS(ROW(F5021),COLUMN(F5021),4)):INDIRECT(ADDRESS(ROW(F5021)+N$5-1,COLUMN(F5021),4)))</f>
        <v>22900</v>
      </c>
      <c r="K5021" s="18">
        <f t="shared" ca="1" si="1490"/>
        <v>16350</v>
      </c>
      <c r="L5021" s="18">
        <f t="shared" ca="1" si="1503"/>
        <v>0</v>
      </c>
      <c r="M5021" s="18">
        <f t="shared" ca="1" si="1484"/>
        <v>0</v>
      </c>
      <c r="N5021" s="34">
        <f t="shared" ca="1" si="1491"/>
        <v>10509.76243888259</v>
      </c>
      <c r="P5021" s="18">
        <f t="shared" ca="1" si="1504"/>
        <v>1418.2741902912046</v>
      </c>
      <c r="Q5021" s="47">
        <f ca="1">SUM(L$15:L5021)-SUM(M$15:M5021)</f>
        <v>16350</v>
      </c>
      <c r="R5021" s="47" t="str">
        <f t="shared" ca="1" si="1505"/>
        <v>M5024</v>
      </c>
      <c r="S5021" s="40">
        <f t="shared" ca="1" si="1492"/>
        <v>0</v>
      </c>
      <c r="T5021" s="46">
        <f t="shared" ca="1" si="1493"/>
        <v>62</v>
      </c>
      <c r="X5021" s="74">
        <f t="shared" ca="1" si="1494"/>
        <v>1.4182741902912046</v>
      </c>
      <c r="Y5021" s="75">
        <f t="shared" ca="1" si="1495"/>
        <v>1.4182741902912046</v>
      </c>
      <c r="Z5021" s="74">
        <f t="shared" ca="1" si="1496"/>
        <v>4.1299867151257939</v>
      </c>
      <c r="AA5021" s="76">
        <f t="shared" ca="1" si="1497"/>
        <v>1418.2741902912046</v>
      </c>
      <c r="AB5021" s="76">
        <f t="shared" ca="1" si="1498"/>
        <v>4129.986715125794</v>
      </c>
    </row>
    <row r="5022" spans="1:28" x14ac:dyDescent="0.25">
      <c r="A5022" s="2">
        <f t="shared" si="1499"/>
        <v>28</v>
      </c>
      <c r="B5022" s="16">
        <f ca="1">VLOOKUP(A5022,PERIODS!$O$4:$P$33,2,FALSE)</f>
        <v>0.04</v>
      </c>
      <c r="C5022" s="15"/>
      <c r="D5022" s="18">
        <v>5000</v>
      </c>
      <c r="E5022" s="34">
        <f t="shared" ca="1" si="1501"/>
        <v>10509.76243888259</v>
      </c>
      <c r="F5022" s="34">
        <f t="shared" ca="1" si="1502"/>
        <v>4000</v>
      </c>
      <c r="G5022" s="69">
        <f t="shared" ca="1" si="1487"/>
        <v>0</v>
      </c>
      <c r="H5022" s="34">
        <f t="shared" ca="1" si="1488"/>
        <v>595.32999939563149</v>
      </c>
      <c r="I5022" s="34">
        <f t="shared" ca="1" si="1489"/>
        <v>4595.3299993956316</v>
      </c>
      <c r="J5022" s="18">
        <f ca="1">SUM(INDIRECT(ADDRESS(ROW(F5022),COLUMN(F5022),4)):INDIRECT(ADDRESS(ROW(F5022)+N$5-1,COLUMN(F5022),4)))</f>
        <v>21900</v>
      </c>
      <c r="K5022" s="18">
        <f t="shared" ca="1" si="1490"/>
        <v>0</v>
      </c>
      <c r="L5022" s="18">
        <f t="shared" ca="1" si="1503"/>
        <v>0</v>
      </c>
      <c r="M5022" s="18">
        <f t="shared" ca="1" si="1484"/>
        <v>16350</v>
      </c>
      <c r="N5022" s="34">
        <f t="shared" ca="1" si="1491"/>
        <v>22264.432439486958</v>
      </c>
      <c r="P5022" s="18">
        <f t="shared" ca="1" si="1504"/>
        <v>595.32999939563149</v>
      </c>
      <c r="Q5022" s="47">
        <f ca="1">SUM(L$15:L5022)-SUM(M$15:M5022)</f>
        <v>0</v>
      </c>
      <c r="R5022" s="47" t="str">
        <f t="shared" ca="1" si="1505"/>
        <v>M5025</v>
      </c>
      <c r="S5022" s="40">
        <f t="shared" ca="1" si="1492"/>
        <v>0</v>
      </c>
      <c r="T5022" s="46">
        <f t="shared" ca="1" si="1493"/>
        <v>25</v>
      </c>
      <c r="X5022" s="74">
        <f t="shared" ca="1" si="1494"/>
        <v>0.59532999939563147</v>
      </c>
      <c r="Y5022" s="75">
        <f t="shared" ca="1" si="1495"/>
        <v>0.59532999939563147</v>
      </c>
      <c r="Z5022" s="74">
        <f t="shared" ca="1" si="1496"/>
        <v>1.813629342806288</v>
      </c>
      <c r="AA5022" s="76">
        <f t="shared" ca="1" si="1497"/>
        <v>595.32999939563149</v>
      </c>
      <c r="AB5022" s="76">
        <f t="shared" ca="1" si="1498"/>
        <v>1813.6293428062879</v>
      </c>
    </row>
    <row r="5023" spans="1:28" x14ac:dyDescent="0.25">
      <c r="A5023" s="2">
        <f t="shared" si="1499"/>
        <v>29</v>
      </c>
      <c r="B5023" s="16">
        <f ca="1">VLOOKUP(A5023,PERIODS!$O$4:$P$33,2,FALSE)</f>
        <v>0.04</v>
      </c>
      <c r="C5023" s="15"/>
      <c r="D5023" s="18">
        <v>5000</v>
      </c>
      <c r="E5023" s="34">
        <f t="shared" ca="1" si="1501"/>
        <v>22264.432439486958</v>
      </c>
      <c r="F5023" s="34">
        <f t="shared" ca="1" si="1502"/>
        <v>4000</v>
      </c>
      <c r="G5023" s="69">
        <f t="shared" ca="1" si="1487"/>
        <v>0</v>
      </c>
      <c r="H5023" s="34">
        <f t="shared" ca="1" si="1488"/>
        <v>-263.39259886088286</v>
      </c>
      <c r="I5023" s="34">
        <f t="shared" ca="1" si="1489"/>
        <v>3736.607401139117</v>
      </c>
      <c r="J5023" s="18">
        <f ca="1">SUM(INDIRECT(ADDRESS(ROW(F5023),COLUMN(F5023),4)):INDIRECT(ADDRESS(ROW(F5023)+N$5-1,COLUMN(F5023),4)))</f>
        <v>21200</v>
      </c>
      <c r="K5023" s="18">
        <f t="shared" ca="1" si="1490"/>
        <v>0</v>
      </c>
      <c r="L5023" s="18">
        <f t="shared" ca="1" si="1503"/>
        <v>0</v>
      </c>
      <c r="M5023" s="18">
        <f t="shared" ca="1" si="1484"/>
        <v>0</v>
      </c>
      <c r="N5023" s="34">
        <f t="shared" ca="1" si="1491"/>
        <v>18527.825038347841</v>
      </c>
      <c r="P5023" s="18">
        <f t="shared" ca="1" si="1504"/>
        <v>263.39259886088286</v>
      </c>
      <c r="Q5023" s="47">
        <f ca="1">SUM(L$15:L5023)-SUM(M$15:M5023)</f>
        <v>0</v>
      </c>
      <c r="R5023" s="47" t="str">
        <f t="shared" ca="1" si="1505"/>
        <v>M5026</v>
      </c>
      <c r="S5023" s="40">
        <f t="shared" ca="1" si="1492"/>
        <v>0</v>
      </c>
      <c r="T5023" s="46">
        <f t="shared" ca="1" si="1493"/>
        <v>72</v>
      </c>
      <c r="X5023" s="74">
        <f t="shared" ca="1" si="1494"/>
        <v>-0.26339259886088284</v>
      </c>
      <c r="Y5023" s="75">
        <f t="shared" ca="1" si="1495"/>
        <v>-0.26339259886088284</v>
      </c>
      <c r="Z5023" s="74">
        <f t="shared" ca="1" si="1496"/>
        <v>0.76844014935479077</v>
      </c>
      <c r="AA5023" s="76">
        <f t="shared" ca="1" si="1497"/>
        <v>-263.39259886088286</v>
      </c>
      <c r="AB5023" s="76">
        <f t="shared" ca="1" si="1498"/>
        <v>768.44014935479072</v>
      </c>
    </row>
    <row r="5024" spans="1:28" x14ac:dyDescent="0.25">
      <c r="A5024" s="2">
        <f t="shared" si="1499"/>
        <v>30</v>
      </c>
      <c r="B5024" s="16">
        <f ca="1">VLOOKUP(A5024,PERIODS!$O$4:$P$33,2,FALSE)</f>
        <v>0.04</v>
      </c>
      <c r="C5024" s="15"/>
      <c r="D5024" s="18">
        <v>5000</v>
      </c>
      <c r="E5024" s="34">
        <f t="shared" ca="1" si="1501"/>
        <v>18527.825038347841</v>
      </c>
      <c r="F5024" s="34">
        <f t="shared" ca="1" si="1502"/>
        <v>4000</v>
      </c>
      <c r="G5024" s="69">
        <f t="shared" ca="1" si="1487"/>
        <v>0</v>
      </c>
      <c r="H5024" s="34">
        <f t="shared" ca="1" si="1488"/>
        <v>-59.861957921834588</v>
      </c>
      <c r="I5024" s="34">
        <f t="shared" ca="1" si="1489"/>
        <v>3940.1380420781652</v>
      </c>
      <c r="J5024" s="18">
        <f ca="1">SUM(INDIRECT(ADDRESS(ROW(F5024),COLUMN(F5024),4)):INDIRECT(ADDRESS(ROW(F5024)+N$5-1,COLUMN(F5024),4)))</f>
        <v>20500</v>
      </c>
      <c r="K5024" s="18">
        <f t="shared" ca="1" si="1490"/>
        <v>16350</v>
      </c>
      <c r="L5024" s="18">
        <f t="shared" ca="1" si="1503"/>
        <v>16350</v>
      </c>
      <c r="M5024" s="18">
        <f t="shared" ca="1" si="1484"/>
        <v>0</v>
      </c>
      <c r="N5024" s="34">
        <f t="shared" ca="1" si="1491"/>
        <v>14587.686996269676</v>
      </c>
      <c r="P5024" s="18">
        <f t="shared" ca="1" si="1504"/>
        <v>59.861957921834588</v>
      </c>
      <c r="Q5024" s="47">
        <f ca="1">SUM(L$15:L5024)-SUM(M$15:M5024)</f>
        <v>16350</v>
      </c>
      <c r="R5024" s="47" t="str">
        <f t="shared" ca="1" si="1505"/>
        <v>M5027</v>
      </c>
      <c r="S5024" s="40">
        <f t="shared" ca="1" si="1492"/>
        <v>0</v>
      </c>
      <c r="T5024" s="46">
        <f t="shared" ca="1" si="1493"/>
        <v>9</v>
      </c>
      <c r="X5024" s="74">
        <f t="shared" ca="1" si="1494"/>
        <v>-5.9861957921834588E-2</v>
      </c>
      <c r="Y5024" s="75">
        <f t="shared" ca="1" si="1495"/>
        <v>-5.9861957921834588E-2</v>
      </c>
      <c r="Z5024" s="74">
        <f t="shared" ca="1" si="1496"/>
        <v>0.94189454569097142</v>
      </c>
      <c r="AA5024" s="76">
        <f t="shared" ca="1" si="1497"/>
        <v>-59.861957921834588</v>
      </c>
      <c r="AB5024" s="76">
        <f t="shared" ca="1" si="1498"/>
        <v>941.89454569097143</v>
      </c>
    </row>
    <row r="5025" spans="1:28" x14ac:dyDescent="0.25">
      <c r="A5025" s="2">
        <f t="shared" si="1499"/>
        <v>1</v>
      </c>
      <c r="B5025" s="16">
        <f ca="1">VLOOKUP(A5025,PERIODS!$O$4:$P$33,2,FALSE)</f>
        <v>2.4E-2</v>
      </c>
      <c r="C5025" s="15"/>
      <c r="D5025" s="18">
        <v>5000</v>
      </c>
      <c r="E5025" s="34">
        <f t="shared" ca="1" si="1501"/>
        <v>14587.686996269676</v>
      </c>
      <c r="F5025" s="34">
        <f t="shared" ca="1" si="1502"/>
        <v>2400</v>
      </c>
      <c r="G5025" s="69">
        <f t="shared" ca="1" si="1487"/>
        <v>0</v>
      </c>
      <c r="H5025" s="34">
        <f t="shared" ca="1" si="1488"/>
        <v>-731.69425509155838</v>
      </c>
      <c r="I5025" s="34">
        <f t="shared" ca="1" si="1489"/>
        <v>1668.3057449084417</v>
      </c>
      <c r="J5025" s="18">
        <f ca="1">SUM(INDIRECT(ADDRESS(ROW(F5025),COLUMN(F5025),4)):INDIRECT(ADDRESS(ROW(F5025)+N$5-1,COLUMN(F5025),4)))</f>
        <v>19800</v>
      </c>
      <c r="K5025" s="18">
        <f t="shared" ca="1" si="1490"/>
        <v>16350</v>
      </c>
      <c r="L5025" s="18">
        <f t="shared" ca="1" si="1503"/>
        <v>0</v>
      </c>
      <c r="M5025" s="18">
        <f t="shared" ca="1" si="1484"/>
        <v>0</v>
      </c>
      <c r="N5025" s="34">
        <f t="shared" ca="1" si="1491"/>
        <v>12919.381251361236</v>
      </c>
      <c r="P5025" s="18">
        <f t="shared" ca="1" si="1504"/>
        <v>731.69425509155838</v>
      </c>
      <c r="Q5025" s="47">
        <f ca="1">SUM(L$15:L5025)-SUM(M$15:M5025)</f>
        <v>16350</v>
      </c>
      <c r="R5025" s="47" t="str">
        <f t="shared" ca="1" si="1505"/>
        <v>M5028</v>
      </c>
      <c r="S5025" s="40">
        <f t="shared" ca="1" si="1492"/>
        <v>0</v>
      </c>
      <c r="T5025" s="46">
        <f t="shared" ca="1" si="1493"/>
        <v>56</v>
      </c>
      <c r="X5025" s="74">
        <f t="shared" ca="1" si="1494"/>
        <v>-0.73169425509155839</v>
      </c>
      <c r="Y5025" s="75">
        <f t="shared" ca="1" si="1495"/>
        <v>-0.73169425509155839</v>
      </c>
      <c r="Z5025" s="74">
        <f t="shared" ca="1" si="1496"/>
        <v>0.48109320459957761</v>
      </c>
      <c r="AA5025" s="76">
        <f t="shared" ca="1" si="1497"/>
        <v>-731.69425509155838</v>
      </c>
      <c r="AB5025" s="76">
        <f t="shared" ca="1" si="1498"/>
        <v>481.09320459957763</v>
      </c>
    </row>
    <row r="5026" spans="1:28" x14ac:dyDescent="0.25">
      <c r="A5026" s="2">
        <f t="shared" si="1499"/>
        <v>2</v>
      </c>
      <c r="B5026" s="16">
        <f ca="1">VLOOKUP(A5026,PERIODS!$O$4:$P$33,2,FALSE)</f>
        <v>2.5000000000000001E-2</v>
      </c>
      <c r="C5026" s="15"/>
      <c r="D5026" s="18">
        <v>5000</v>
      </c>
      <c r="E5026" s="34">
        <f t="shared" ca="1" si="1501"/>
        <v>12919.381251361236</v>
      </c>
      <c r="F5026" s="34">
        <f t="shared" ca="1" si="1502"/>
        <v>2500</v>
      </c>
      <c r="G5026" s="69">
        <f t="shared" ca="1" si="1487"/>
        <v>0</v>
      </c>
      <c r="H5026" s="34">
        <f t="shared" ca="1" si="1488"/>
        <v>-698.95259625993117</v>
      </c>
      <c r="I5026" s="34">
        <f t="shared" ca="1" si="1489"/>
        <v>1801.0474037400688</v>
      </c>
      <c r="J5026" s="18">
        <f ca="1">SUM(INDIRECT(ADDRESS(ROW(F5026),COLUMN(F5026),4)):INDIRECT(ADDRESS(ROW(F5026)+N$5-1,COLUMN(F5026),4)))</f>
        <v>20700</v>
      </c>
      <c r="K5026" s="18">
        <f t="shared" ca="1" si="1490"/>
        <v>16350</v>
      </c>
      <c r="L5026" s="18">
        <f t="shared" ca="1" si="1503"/>
        <v>0</v>
      </c>
      <c r="M5026" s="18">
        <f t="shared" ca="1" si="1484"/>
        <v>0</v>
      </c>
      <c r="N5026" s="34">
        <f t="shared" ca="1" si="1491"/>
        <v>11118.333847621167</v>
      </c>
      <c r="P5026" s="18">
        <f t="shared" ca="1" si="1504"/>
        <v>698.95259625993117</v>
      </c>
      <c r="Q5026" s="47">
        <f ca="1">SUM(L$15:L5026)-SUM(M$15:M5026)</f>
        <v>16350</v>
      </c>
      <c r="R5026" s="47" t="str">
        <f t="shared" ca="1" si="1505"/>
        <v>M5029</v>
      </c>
      <c r="S5026" s="40">
        <f t="shared" ca="1" si="1492"/>
        <v>0</v>
      </c>
      <c r="T5026" s="46">
        <f t="shared" ca="1" si="1493"/>
        <v>94</v>
      </c>
      <c r="X5026" s="74">
        <f t="shared" ca="1" si="1494"/>
        <v>-0.69895259625993122</v>
      </c>
      <c r="Y5026" s="75">
        <f t="shared" ca="1" si="1495"/>
        <v>-0.69895259625993122</v>
      </c>
      <c r="Z5026" s="74">
        <f t="shared" ca="1" si="1496"/>
        <v>0.49710570158158429</v>
      </c>
      <c r="AA5026" s="76">
        <f t="shared" ca="1" si="1497"/>
        <v>-698.95259625993117</v>
      </c>
      <c r="AB5026" s="76">
        <f t="shared" ca="1" si="1498"/>
        <v>497.1057015815843</v>
      </c>
    </row>
    <row r="5027" spans="1:28" x14ac:dyDescent="0.25">
      <c r="A5027" s="2">
        <f t="shared" si="1499"/>
        <v>3</v>
      </c>
      <c r="B5027" s="16">
        <f ca="1">VLOOKUP(A5027,PERIODS!$O$4:$P$33,2,FALSE)</f>
        <v>2.5000000000000001E-2</v>
      </c>
      <c r="C5027" s="15"/>
      <c r="D5027" s="18">
        <v>5000</v>
      </c>
      <c r="E5027" s="34">
        <f t="shared" ca="1" si="1501"/>
        <v>11118.333847621167</v>
      </c>
      <c r="F5027" s="34">
        <f t="shared" ca="1" si="1502"/>
        <v>2500</v>
      </c>
      <c r="G5027" s="69">
        <f t="shared" ca="1" si="1487"/>
        <v>0</v>
      </c>
      <c r="H5027" s="34">
        <f t="shared" ca="1" si="1488"/>
        <v>-434.65111005981981</v>
      </c>
      <c r="I5027" s="34">
        <f t="shared" ca="1" si="1489"/>
        <v>2065.34888994018</v>
      </c>
      <c r="J5027" s="18">
        <f ca="1">SUM(INDIRECT(ADDRESS(ROW(F5027),COLUMN(F5027),4)):INDIRECT(ADDRESS(ROW(F5027)+N$5-1,COLUMN(F5027),4)))</f>
        <v>21500</v>
      </c>
      <c r="K5027" s="18">
        <f t="shared" ca="1" si="1490"/>
        <v>0</v>
      </c>
      <c r="L5027" s="18">
        <f t="shared" ca="1" si="1503"/>
        <v>0</v>
      </c>
      <c r="M5027" s="18">
        <f t="shared" ca="1" si="1484"/>
        <v>16350</v>
      </c>
      <c r="N5027" s="34">
        <f t="shared" ca="1" si="1491"/>
        <v>25402.984957680987</v>
      </c>
      <c r="P5027" s="18">
        <f t="shared" ca="1" si="1504"/>
        <v>434.65111005981981</v>
      </c>
      <c r="Q5027" s="47">
        <f ca="1">SUM(L$15:L5027)-SUM(M$15:M5027)</f>
        <v>0</v>
      </c>
      <c r="R5027" s="47" t="str">
        <f t="shared" ca="1" si="1505"/>
        <v>M5030</v>
      </c>
      <c r="S5027" s="40">
        <f t="shared" ca="1" si="1492"/>
        <v>0</v>
      </c>
      <c r="T5027" s="46">
        <f t="shared" ca="1" si="1493"/>
        <v>22</v>
      </c>
      <c r="X5027" s="74">
        <f t="shared" ca="1" si="1494"/>
        <v>-0.43465111005981982</v>
      </c>
      <c r="Y5027" s="75">
        <f t="shared" ca="1" si="1495"/>
        <v>-0.43465111005981982</v>
      </c>
      <c r="Z5027" s="74">
        <f t="shared" ca="1" si="1496"/>
        <v>0.64749053060747774</v>
      </c>
      <c r="AA5027" s="76">
        <f t="shared" ca="1" si="1497"/>
        <v>-434.65111005981981</v>
      </c>
      <c r="AB5027" s="76">
        <f t="shared" ca="1" si="1498"/>
        <v>647.49053060747769</v>
      </c>
    </row>
    <row r="5028" spans="1:28" x14ac:dyDescent="0.25">
      <c r="A5028" s="2">
        <f t="shared" si="1499"/>
        <v>4</v>
      </c>
      <c r="B5028" s="16">
        <f ca="1">VLOOKUP(A5028,PERIODS!$O$4:$P$33,2,FALSE)</f>
        <v>2.5000000000000001E-2</v>
      </c>
      <c r="C5028" s="15"/>
      <c r="D5028" s="18">
        <v>5000</v>
      </c>
      <c r="E5028" s="34">
        <f t="shared" ca="1" si="1501"/>
        <v>25402.984957680987</v>
      </c>
      <c r="F5028" s="34">
        <f t="shared" ca="1" si="1502"/>
        <v>2500</v>
      </c>
      <c r="G5028" s="69">
        <f t="shared" ca="1" si="1487"/>
        <v>0</v>
      </c>
      <c r="H5028" s="34">
        <f t="shared" ca="1" si="1488"/>
        <v>1097.4725329307034</v>
      </c>
      <c r="I5028" s="34">
        <f t="shared" ca="1" si="1489"/>
        <v>3597.4725329307034</v>
      </c>
      <c r="J5028" s="18">
        <f ca="1">SUM(INDIRECT(ADDRESS(ROW(F5028),COLUMN(F5028),4)):INDIRECT(ADDRESS(ROW(F5028)+N$5-1,COLUMN(F5028),4)))</f>
        <v>22300</v>
      </c>
      <c r="K5028" s="18">
        <f t="shared" ca="1" si="1490"/>
        <v>0</v>
      </c>
      <c r="L5028" s="18">
        <f t="shared" ca="1" si="1503"/>
        <v>0</v>
      </c>
      <c r="M5028" s="18">
        <f t="shared" ca="1" si="1484"/>
        <v>0</v>
      </c>
      <c r="N5028" s="34">
        <f t="shared" ca="1" si="1491"/>
        <v>21805.512424750283</v>
      </c>
      <c r="P5028" s="18">
        <f t="shared" ca="1" si="1504"/>
        <v>1097.4725329307034</v>
      </c>
      <c r="Q5028" s="47">
        <f ca="1">SUM(L$15:L5028)-SUM(M$15:M5028)</f>
        <v>0</v>
      </c>
      <c r="R5028" s="47" t="str">
        <f t="shared" ca="1" si="1505"/>
        <v>M5031</v>
      </c>
      <c r="S5028" s="40">
        <f t="shared" ca="1" si="1492"/>
        <v>0</v>
      </c>
      <c r="T5028" s="46">
        <f t="shared" ca="1" si="1493"/>
        <v>44</v>
      </c>
      <c r="X5028" s="74">
        <f t="shared" ca="1" si="1494"/>
        <v>1.0974725329307033</v>
      </c>
      <c r="Y5028" s="75">
        <f t="shared" ca="1" si="1495"/>
        <v>1.0974725329307033</v>
      </c>
      <c r="Z5028" s="74">
        <f t="shared" ca="1" si="1496"/>
        <v>2.9965826806124074</v>
      </c>
      <c r="AA5028" s="76">
        <f t="shared" ca="1" si="1497"/>
        <v>1097.4725329307034</v>
      </c>
      <c r="AB5028" s="76">
        <f t="shared" ca="1" si="1498"/>
        <v>2996.5826806124073</v>
      </c>
    </row>
    <row r="5029" spans="1:28" x14ac:dyDescent="0.25">
      <c r="A5029" s="2">
        <f t="shared" si="1499"/>
        <v>5</v>
      </c>
      <c r="B5029" s="16">
        <f ca="1">VLOOKUP(A5029,PERIODS!$O$4:$P$33,2,FALSE)</f>
        <v>3.3000000000000002E-2</v>
      </c>
      <c r="C5029" s="15"/>
      <c r="D5029" s="18">
        <v>5000</v>
      </c>
      <c r="E5029" s="34">
        <f t="shared" ca="1" si="1501"/>
        <v>21805.512424750283</v>
      </c>
      <c r="F5029" s="34">
        <f t="shared" ca="1" si="1502"/>
        <v>3300</v>
      </c>
      <c r="G5029" s="69">
        <f t="shared" ca="1" si="1487"/>
        <v>0</v>
      </c>
      <c r="H5029" s="34">
        <f t="shared" ca="1" si="1488"/>
        <v>432.80935232254751</v>
      </c>
      <c r="I5029" s="34">
        <f t="shared" ca="1" si="1489"/>
        <v>3732.8093523225475</v>
      </c>
      <c r="J5029" s="18">
        <f ca="1">SUM(INDIRECT(ADDRESS(ROW(F5029),COLUMN(F5029),4)):INDIRECT(ADDRESS(ROW(F5029)+N$5-1,COLUMN(F5029),4)))</f>
        <v>23100</v>
      </c>
      <c r="K5029" s="18">
        <f t="shared" ca="1" si="1490"/>
        <v>16350</v>
      </c>
      <c r="L5029" s="18">
        <f t="shared" ca="1" si="1503"/>
        <v>16350</v>
      </c>
      <c r="M5029" s="18">
        <f t="shared" ca="1" si="1484"/>
        <v>0</v>
      </c>
      <c r="N5029" s="34">
        <f t="shared" ca="1" si="1491"/>
        <v>18072.703072427736</v>
      </c>
      <c r="P5029" s="18">
        <f t="shared" ca="1" si="1504"/>
        <v>432.80935232254751</v>
      </c>
      <c r="Q5029" s="47">
        <f ca="1">SUM(L$15:L5029)-SUM(M$15:M5029)</f>
        <v>16350</v>
      </c>
      <c r="R5029" s="47" t="str">
        <f t="shared" ca="1" si="1505"/>
        <v>M5032</v>
      </c>
      <c r="S5029" s="40">
        <f t="shared" ca="1" si="1492"/>
        <v>0</v>
      </c>
      <c r="T5029" s="46">
        <f t="shared" ca="1" si="1493"/>
        <v>44</v>
      </c>
      <c r="X5029" s="74">
        <f t="shared" ca="1" si="1494"/>
        <v>0.43280935232254752</v>
      </c>
      <c r="Y5029" s="75">
        <f t="shared" ca="1" si="1495"/>
        <v>0.43280935232254752</v>
      </c>
      <c r="Z5029" s="74">
        <f t="shared" ca="1" si="1496"/>
        <v>1.5415822935993866</v>
      </c>
      <c r="AA5029" s="76">
        <f t="shared" ca="1" si="1497"/>
        <v>432.80935232254751</v>
      </c>
      <c r="AB5029" s="76">
        <f t="shared" ca="1" si="1498"/>
        <v>1541.5822935993865</v>
      </c>
    </row>
    <row r="5030" spans="1:28" x14ac:dyDescent="0.25">
      <c r="A5030" s="2">
        <f t="shared" si="1499"/>
        <v>6</v>
      </c>
      <c r="B5030" s="16">
        <f ca="1">VLOOKUP(A5030,PERIODS!$O$4:$P$33,2,FALSE)</f>
        <v>3.3000000000000002E-2</v>
      </c>
      <c r="C5030" s="15"/>
      <c r="D5030" s="18">
        <v>5000</v>
      </c>
      <c r="E5030" s="34">
        <f t="shared" ca="1" si="1501"/>
        <v>18072.703072427736</v>
      </c>
      <c r="F5030" s="34">
        <f t="shared" ca="1" si="1502"/>
        <v>3300</v>
      </c>
      <c r="G5030" s="69">
        <f t="shared" ca="1" si="1487"/>
        <v>0</v>
      </c>
      <c r="H5030" s="34">
        <f t="shared" ca="1" si="1488"/>
        <v>-103.20872328257072</v>
      </c>
      <c r="I5030" s="34">
        <f t="shared" ca="1" si="1489"/>
        <v>3196.7912767174294</v>
      </c>
      <c r="J5030" s="18">
        <f ca="1">SUM(INDIRECT(ADDRESS(ROW(F5030),COLUMN(F5030),4)):INDIRECT(ADDRESS(ROW(F5030)+N$5-1,COLUMN(F5030),4)))</f>
        <v>23100</v>
      </c>
      <c r="K5030" s="18">
        <f t="shared" ca="1" si="1490"/>
        <v>16350</v>
      </c>
      <c r="L5030" s="18">
        <f t="shared" ca="1" si="1503"/>
        <v>0</v>
      </c>
      <c r="M5030" s="18">
        <f t="shared" ca="1" si="1484"/>
        <v>0</v>
      </c>
      <c r="N5030" s="34">
        <f t="shared" ca="1" si="1491"/>
        <v>14875.911795710306</v>
      </c>
      <c r="P5030" s="18">
        <f t="shared" ca="1" si="1504"/>
        <v>103.20872328257072</v>
      </c>
      <c r="Q5030" s="47">
        <f ca="1">SUM(L$15:L5030)-SUM(M$15:M5030)</f>
        <v>16350</v>
      </c>
      <c r="R5030" s="47" t="str">
        <f t="shared" ca="1" si="1505"/>
        <v>M5033</v>
      </c>
      <c r="S5030" s="40">
        <f t="shared" ca="1" si="1492"/>
        <v>0</v>
      </c>
      <c r="T5030" s="46">
        <f t="shared" ca="1" si="1493"/>
        <v>24</v>
      </c>
      <c r="X5030" s="74">
        <f t="shared" ca="1" si="1494"/>
        <v>-0.10320872328257072</v>
      </c>
      <c r="Y5030" s="75">
        <f t="shared" ca="1" si="1495"/>
        <v>-0.10320872328257072</v>
      </c>
      <c r="Z5030" s="74">
        <f t="shared" ca="1" si="1496"/>
        <v>0.90193869822771389</v>
      </c>
      <c r="AA5030" s="76">
        <f t="shared" ca="1" si="1497"/>
        <v>-103.20872328257072</v>
      </c>
      <c r="AB5030" s="76">
        <f t="shared" ca="1" si="1498"/>
        <v>901.93869822771387</v>
      </c>
    </row>
    <row r="5031" spans="1:28" x14ac:dyDescent="0.25">
      <c r="A5031" s="2">
        <f t="shared" si="1499"/>
        <v>7</v>
      </c>
      <c r="B5031" s="16">
        <f ca="1">VLOOKUP(A5031,PERIODS!$O$4:$P$33,2,FALSE)</f>
        <v>3.3000000000000002E-2</v>
      </c>
      <c r="C5031" s="15"/>
      <c r="D5031" s="18">
        <v>5000</v>
      </c>
      <c r="E5031" s="34">
        <f t="shared" ca="1" si="1501"/>
        <v>14875.911795710306</v>
      </c>
      <c r="F5031" s="34">
        <f t="shared" ca="1" si="1502"/>
        <v>3300</v>
      </c>
      <c r="G5031" s="69">
        <f t="shared" ca="1" si="1487"/>
        <v>0</v>
      </c>
      <c r="H5031" s="34">
        <f t="shared" ca="1" si="1488"/>
        <v>1037.3329608022443</v>
      </c>
      <c r="I5031" s="34">
        <f t="shared" ca="1" si="1489"/>
        <v>4337.3329608022441</v>
      </c>
      <c r="J5031" s="18">
        <f ca="1">SUM(INDIRECT(ADDRESS(ROW(F5031),COLUMN(F5031),4)):INDIRECT(ADDRESS(ROW(F5031)+N$5-1,COLUMN(F5031),4)))</f>
        <v>23100</v>
      </c>
      <c r="K5031" s="18">
        <f t="shared" ca="1" si="1490"/>
        <v>16350</v>
      </c>
      <c r="L5031" s="18">
        <f t="shared" ca="1" si="1503"/>
        <v>0</v>
      </c>
      <c r="M5031" s="18">
        <f t="shared" ca="1" si="1484"/>
        <v>0</v>
      </c>
      <c r="N5031" s="34">
        <f t="shared" ca="1" si="1491"/>
        <v>10538.578834908061</v>
      </c>
      <c r="P5031" s="18">
        <f t="shared" ca="1" si="1504"/>
        <v>1037.3329608022443</v>
      </c>
      <c r="Q5031" s="47">
        <f ca="1">SUM(L$15:L5031)-SUM(M$15:M5031)</f>
        <v>16350</v>
      </c>
      <c r="R5031" s="47" t="str">
        <f t="shared" ca="1" si="1505"/>
        <v>M5034</v>
      </c>
      <c r="S5031" s="40">
        <f t="shared" ca="1" si="1492"/>
        <v>0</v>
      </c>
      <c r="T5031" s="46">
        <f t="shared" ca="1" si="1493"/>
        <v>31</v>
      </c>
      <c r="X5031" s="74">
        <f t="shared" ca="1" si="1494"/>
        <v>1.0373329608022444</v>
      </c>
      <c r="Y5031" s="75">
        <f t="shared" ca="1" si="1495"/>
        <v>1.0373329608022444</v>
      </c>
      <c r="Z5031" s="74">
        <f t="shared" ca="1" si="1496"/>
        <v>2.8216814349848769</v>
      </c>
      <c r="AA5031" s="76">
        <f t="shared" ca="1" si="1497"/>
        <v>1037.3329608022443</v>
      </c>
      <c r="AB5031" s="76">
        <f t="shared" ca="1" si="1498"/>
        <v>2821.6814349848769</v>
      </c>
    </row>
    <row r="5032" spans="1:28" x14ac:dyDescent="0.25">
      <c r="A5032" s="2">
        <f t="shared" si="1499"/>
        <v>8</v>
      </c>
      <c r="B5032" s="16">
        <f ca="1">VLOOKUP(A5032,PERIODS!$O$4:$P$33,2,FALSE)</f>
        <v>3.3000000000000002E-2</v>
      </c>
      <c r="C5032" s="15"/>
      <c r="D5032" s="18">
        <v>5000</v>
      </c>
      <c r="E5032" s="34">
        <f t="shared" ca="1" si="1501"/>
        <v>10538.578834908061</v>
      </c>
      <c r="F5032" s="34">
        <f t="shared" ca="1" si="1502"/>
        <v>3300</v>
      </c>
      <c r="G5032" s="69">
        <f t="shared" ca="1" si="1487"/>
        <v>0</v>
      </c>
      <c r="H5032" s="34">
        <f t="shared" ca="1" si="1488"/>
        <v>465.71412710356384</v>
      </c>
      <c r="I5032" s="34">
        <f t="shared" ca="1" si="1489"/>
        <v>3765.7141271035639</v>
      </c>
      <c r="J5032" s="18">
        <f ca="1">SUM(INDIRECT(ADDRESS(ROW(F5032),COLUMN(F5032),4)):INDIRECT(ADDRESS(ROW(F5032)+N$5-1,COLUMN(F5032),4)))</f>
        <v>23100</v>
      </c>
      <c r="K5032" s="18">
        <f t="shared" ca="1" si="1490"/>
        <v>0</v>
      </c>
      <c r="L5032" s="18">
        <f t="shared" ca="1" si="1503"/>
        <v>0</v>
      </c>
      <c r="M5032" s="18">
        <f t="shared" ca="1" si="1484"/>
        <v>16350</v>
      </c>
      <c r="N5032" s="34">
        <f t="shared" ca="1" si="1491"/>
        <v>23122.864707804496</v>
      </c>
      <c r="P5032" s="18">
        <f t="shared" ca="1" si="1504"/>
        <v>465.71412710356384</v>
      </c>
      <c r="Q5032" s="47">
        <f ca="1">SUM(L$15:L5032)-SUM(M$15:M5032)</f>
        <v>0</v>
      </c>
      <c r="R5032" s="47" t="str">
        <f t="shared" ca="1" si="1505"/>
        <v>M5035</v>
      </c>
      <c r="S5032" s="40">
        <f t="shared" ca="1" si="1492"/>
        <v>0</v>
      </c>
      <c r="T5032" s="46">
        <f t="shared" ca="1" si="1493"/>
        <v>73</v>
      </c>
      <c r="X5032" s="74">
        <f t="shared" ca="1" si="1494"/>
        <v>0.46571412710356386</v>
      </c>
      <c r="Y5032" s="75">
        <f t="shared" ca="1" si="1495"/>
        <v>0.46571412710356386</v>
      </c>
      <c r="Z5032" s="74">
        <f t="shared" ca="1" si="1496"/>
        <v>1.5931514954110171</v>
      </c>
      <c r="AA5032" s="76">
        <f t="shared" ca="1" si="1497"/>
        <v>465.71412710356384</v>
      </c>
      <c r="AB5032" s="76">
        <f t="shared" ca="1" si="1498"/>
        <v>1593.1514954110171</v>
      </c>
    </row>
    <row r="5033" spans="1:28" x14ac:dyDescent="0.25">
      <c r="A5033" s="2">
        <f t="shared" si="1499"/>
        <v>9</v>
      </c>
      <c r="B5033" s="16">
        <f ca="1">VLOOKUP(A5033,PERIODS!$O$4:$P$33,2,FALSE)</f>
        <v>3.3000000000000002E-2</v>
      </c>
      <c r="C5033" s="15"/>
      <c r="D5033" s="18">
        <v>5000</v>
      </c>
      <c r="E5033" s="34">
        <f t="shared" ca="1" si="1501"/>
        <v>23122.864707804496</v>
      </c>
      <c r="F5033" s="34">
        <f t="shared" ca="1" si="1502"/>
        <v>3300</v>
      </c>
      <c r="G5033" s="69">
        <f t="shared" ca="1" si="1487"/>
        <v>0</v>
      </c>
      <c r="H5033" s="34">
        <f t="shared" ca="1" si="1488"/>
        <v>-445.39347238354492</v>
      </c>
      <c r="I5033" s="34">
        <f t="shared" ca="1" si="1489"/>
        <v>2854.606527616455</v>
      </c>
      <c r="J5033" s="18">
        <f ca="1">SUM(INDIRECT(ADDRESS(ROW(F5033),COLUMN(F5033),4)):INDIRECT(ADDRESS(ROW(F5033)+N$5-1,COLUMN(F5033),4)))</f>
        <v>23100</v>
      </c>
      <c r="K5033" s="18">
        <f t="shared" ca="1" si="1490"/>
        <v>0</v>
      </c>
      <c r="L5033" s="18">
        <f t="shared" ca="1" si="1503"/>
        <v>0</v>
      </c>
      <c r="M5033" s="18">
        <f t="shared" ca="1" si="1484"/>
        <v>0</v>
      </c>
      <c r="N5033" s="34">
        <f t="shared" ca="1" si="1491"/>
        <v>20268.258180188041</v>
      </c>
      <c r="P5033" s="18">
        <f t="shared" ca="1" si="1504"/>
        <v>445.39347238354492</v>
      </c>
      <c r="Q5033" s="47">
        <f ca="1">SUM(L$15:L5033)-SUM(M$15:M5033)</f>
        <v>0</v>
      </c>
      <c r="R5033" s="47" t="str">
        <f t="shared" ca="1" si="1505"/>
        <v>M5036</v>
      </c>
      <c r="S5033" s="40">
        <f t="shared" ca="1" si="1492"/>
        <v>0</v>
      </c>
      <c r="T5033" s="46">
        <f t="shared" ca="1" si="1493"/>
        <v>12</v>
      </c>
      <c r="X5033" s="74">
        <f t="shared" ca="1" si="1494"/>
        <v>-0.44539347238354493</v>
      </c>
      <c r="Y5033" s="75">
        <f t="shared" ca="1" si="1495"/>
        <v>-0.44539347238354493</v>
      </c>
      <c r="Z5033" s="74">
        <f t="shared" ca="1" si="1496"/>
        <v>0.64057217897686203</v>
      </c>
      <c r="AA5033" s="76">
        <f t="shared" ca="1" si="1497"/>
        <v>-445.39347238354492</v>
      </c>
      <c r="AB5033" s="76">
        <f t="shared" ca="1" si="1498"/>
        <v>640.57217897686201</v>
      </c>
    </row>
    <row r="5034" spans="1:28" x14ac:dyDescent="0.25">
      <c r="A5034" s="2">
        <f t="shared" si="1499"/>
        <v>10</v>
      </c>
      <c r="B5034" s="16">
        <f ca="1">VLOOKUP(A5034,PERIODS!$O$4:$P$33,2,FALSE)</f>
        <v>3.3000000000000002E-2</v>
      </c>
      <c r="C5034" s="15"/>
      <c r="D5034" s="18">
        <v>5000</v>
      </c>
      <c r="E5034" s="34">
        <f t="shared" ca="1" si="1501"/>
        <v>20268.258180188041</v>
      </c>
      <c r="F5034" s="34">
        <f t="shared" ca="1" si="1502"/>
        <v>3300</v>
      </c>
      <c r="G5034" s="69">
        <f t="shared" ca="1" si="1487"/>
        <v>0</v>
      </c>
      <c r="H5034" s="34">
        <f t="shared" ca="1" si="1488"/>
        <v>-1331.7045742817395</v>
      </c>
      <c r="I5034" s="34">
        <f t="shared" ca="1" si="1489"/>
        <v>1968.2954257182605</v>
      </c>
      <c r="J5034" s="18">
        <f ca="1">SUM(INDIRECT(ADDRESS(ROW(F5034),COLUMN(F5034),4)):INDIRECT(ADDRESS(ROW(F5034)+N$5-1,COLUMN(F5034),4)))</f>
        <v>23100</v>
      </c>
      <c r="K5034" s="18">
        <f t="shared" ca="1" si="1490"/>
        <v>16350</v>
      </c>
      <c r="L5034" s="18">
        <f t="shared" ca="1" si="1503"/>
        <v>16350</v>
      </c>
      <c r="M5034" s="18">
        <f t="shared" ca="1" si="1484"/>
        <v>0</v>
      </c>
      <c r="N5034" s="34">
        <f t="shared" ca="1" si="1491"/>
        <v>18299.96275446978</v>
      </c>
      <c r="P5034" s="18">
        <f t="shared" ca="1" si="1504"/>
        <v>1331.7045742817395</v>
      </c>
      <c r="Q5034" s="47">
        <f ca="1">SUM(L$15:L5034)-SUM(M$15:M5034)</f>
        <v>16350</v>
      </c>
      <c r="R5034" s="47" t="str">
        <f t="shared" ca="1" si="1505"/>
        <v>M5037</v>
      </c>
      <c r="S5034" s="40">
        <f t="shared" ca="1" si="1492"/>
        <v>0</v>
      </c>
      <c r="T5034" s="46">
        <f t="shared" ca="1" si="1493"/>
        <v>10</v>
      </c>
      <c r="X5034" s="74">
        <f t="shared" ca="1" si="1494"/>
        <v>-1.3317045742817395</v>
      </c>
      <c r="Y5034" s="75">
        <f t="shared" ca="1" si="1495"/>
        <v>-1.3317045742817395</v>
      </c>
      <c r="Z5034" s="74">
        <f t="shared" ca="1" si="1496"/>
        <v>0.26402682417294326</v>
      </c>
      <c r="AA5034" s="76">
        <f t="shared" ca="1" si="1497"/>
        <v>-1331.7045742817395</v>
      </c>
      <c r="AB5034" s="76">
        <f t="shared" ca="1" si="1498"/>
        <v>264.02682417294324</v>
      </c>
    </row>
    <row r="5035" spans="1:28" x14ac:dyDescent="0.25">
      <c r="A5035" s="2">
        <f t="shared" si="1499"/>
        <v>11</v>
      </c>
      <c r="B5035" s="16">
        <f ca="1">VLOOKUP(A5035,PERIODS!$O$4:$P$33,2,FALSE)</f>
        <v>3.3000000000000002E-2</v>
      </c>
      <c r="C5035" s="15"/>
      <c r="D5035" s="18">
        <v>5000</v>
      </c>
      <c r="E5035" s="34">
        <f t="shared" ca="1" si="1501"/>
        <v>18299.96275446978</v>
      </c>
      <c r="F5035" s="34">
        <f t="shared" ca="1" si="1502"/>
        <v>3300</v>
      </c>
      <c r="G5035" s="69">
        <f t="shared" ca="1" si="1487"/>
        <v>0</v>
      </c>
      <c r="H5035" s="34">
        <f t="shared" ca="1" si="1488"/>
        <v>-696.98585460543302</v>
      </c>
      <c r="I5035" s="34">
        <f t="shared" ca="1" si="1489"/>
        <v>2603.0141453945671</v>
      </c>
      <c r="J5035" s="18">
        <f ca="1">SUM(INDIRECT(ADDRESS(ROW(F5035),COLUMN(F5035),4)):INDIRECT(ADDRESS(ROW(F5035)+N$5-1,COLUMN(F5035),4)))</f>
        <v>23300</v>
      </c>
      <c r="K5035" s="18">
        <f t="shared" ca="1" si="1490"/>
        <v>16350</v>
      </c>
      <c r="L5035" s="18">
        <f t="shared" ca="1" si="1503"/>
        <v>0</v>
      </c>
      <c r="M5035" s="18">
        <f t="shared" ca="1" si="1484"/>
        <v>0</v>
      </c>
      <c r="N5035" s="34">
        <f t="shared" ca="1" si="1491"/>
        <v>15696.948609075213</v>
      </c>
      <c r="P5035" s="18">
        <f t="shared" ca="1" si="1504"/>
        <v>696.98585460543302</v>
      </c>
      <c r="Q5035" s="47">
        <f ca="1">SUM(L$15:L5035)-SUM(M$15:M5035)</f>
        <v>16350</v>
      </c>
      <c r="R5035" s="47" t="str">
        <f t="shared" ca="1" si="1505"/>
        <v>M5038</v>
      </c>
      <c r="S5035" s="40">
        <f t="shared" ca="1" si="1492"/>
        <v>0</v>
      </c>
      <c r="T5035" s="46">
        <f t="shared" ca="1" si="1493"/>
        <v>18</v>
      </c>
      <c r="X5035" s="74">
        <f t="shared" ca="1" si="1494"/>
        <v>-0.69698585460543305</v>
      </c>
      <c r="Y5035" s="75">
        <f t="shared" ca="1" si="1495"/>
        <v>-0.69698585460543305</v>
      </c>
      <c r="Z5035" s="74">
        <f t="shared" ca="1" si="1496"/>
        <v>0.49808434212267744</v>
      </c>
      <c r="AA5035" s="76">
        <f t="shared" ca="1" si="1497"/>
        <v>-696.98585460543302</v>
      </c>
      <c r="AB5035" s="76">
        <f t="shared" ca="1" si="1498"/>
        <v>498.08434212267741</v>
      </c>
    </row>
    <row r="5036" spans="1:28" x14ac:dyDescent="0.25">
      <c r="A5036" s="2">
        <f t="shared" si="1499"/>
        <v>12</v>
      </c>
      <c r="B5036" s="16">
        <f ca="1">VLOOKUP(A5036,PERIODS!$O$4:$P$33,2,FALSE)</f>
        <v>3.3000000000000002E-2</v>
      </c>
      <c r="C5036" s="15"/>
      <c r="D5036" s="18">
        <v>5000</v>
      </c>
      <c r="E5036" s="34">
        <f t="shared" ca="1" si="1501"/>
        <v>15696.948609075213</v>
      </c>
      <c r="F5036" s="34">
        <f t="shared" ca="1" si="1502"/>
        <v>3300</v>
      </c>
      <c r="G5036" s="69">
        <f t="shared" ca="1" si="1487"/>
        <v>0</v>
      </c>
      <c r="H5036" s="34">
        <f t="shared" ca="1" si="1488"/>
        <v>-873.85148854634429</v>
      </c>
      <c r="I5036" s="34">
        <f t="shared" ca="1" si="1489"/>
        <v>2426.1485114536558</v>
      </c>
      <c r="J5036" s="18">
        <f ca="1">SUM(INDIRECT(ADDRESS(ROW(F5036),COLUMN(F5036),4)):INDIRECT(ADDRESS(ROW(F5036)+N$5-1,COLUMN(F5036),4)))</f>
        <v>23500</v>
      </c>
      <c r="K5036" s="18">
        <f t="shared" ca="1" si="1490"/>
        <v>16350</v>
      </c>
      <c r="L5036" s="18">
        <f t="shared" ca="1" si="1503"/>
        <v>0</v>
      </c>
      <c r="M5036" s="18">
        <f t="shared" ca="1" si="1484"/>
        <v>0</v>
      </c>
      <c r="N5036" s="34">
        <f t="shared" ca="1" si="1491"/>
        <v>13270.800097621557</v>
      </c>
      <c r="P5036" s="18">
        <f t="shared" ca="1" si="1504"/>
        <v>873.85148854634429</v>
      </c>
      <c r="Q5036" s="47">
        <f ca="1">SUM(L$15:L5036)-SUM(M$15:M5036)</f>
        <v>16350</v>
      </c>
      <c r="R5036" s="47" t="str">
        <f t="shared" ca="1" si="1505"/>
        <v>M5039</v>
      </c>
      <c r="S5036" s="40">
        <f t="shared" ca="1" si="1492"/>
        <v>0</v>
      </c>
      <c r="T5036" s="46">
        <f t="shared" ca="1" si="1493"/>
        <v>44</v>
      </c>
      <c r="X5036" s="74">
        <f t="shared" ca="1" si="1494"/>
        <v>-0.87385148854634431</v>
      </c>
      <c r="Y5036" s="75">
        <f t="shared" ca="1" si="1495"/>
        <v>-0.87385148854634431</v>
      </c>
      <c r="Z5036" s="74">
        <f t="shared" ca="1" si="1496"/>
        <v>0.41734106552486566</v>
      </c>
      <c r="AA5036" s="76">
        <f t="shared" ca="1" si="1497"/>
        <v>-873.85148854634429</v>
      </c>
      <c r="AB5036" s="76">
        <f t="shared" ca="1" si="1498"/>
        <v>417.34106552486566</v>
      </c>
    </row>
    <row r="5037" spans="1:28" x14ac:dyDescent="0.25">
      <c r="A5037" s="2">
        <f t="shared" si="1499"/>
        <v>13</v>
      </c>
      <c r="B5037" s="16">
        <f ca="1">VLOOKUP(A5037,PERIODS!$O$4:$P$33,2,FALSE)</f>
        <v>3.3000000000000002E-2</v>
      </c>
      <c r="C5037" s="15"/>
      <c r="D5037" s="18">
        <v>5000</v>
      </c>
      <c r="E5037" s="34">
        <f t="shared" ca="1" si="1501"/>
        <v>13270.800097621557</v>
      </c>
      <c r="F5037" s="34">
        <f t="shared" ca="1" si="1502"/>
        <v>3300</v>
      </c>
      <c r="G5037" s="69">
        <f t="shared" ca="1" si="1487"/>
        <v>0</v>
      </c>
      <c r="H5037" s="34">
        <f t="shared" ca="1" si="1488"/>
        <v>-200.55629560492042</v>
      </c>
      <c r="I5037" s="34">
        <f t="shared" ca="1" si="1489"/>
        <v>3099.4437043950797</v>
      </c>
      <c r="J5037" s="18">
        <f ca="1">SUM(INDIRECT(ADDRESS(ROW(F5037),COLUMN(F5037),4)):INDIRECT(ADDRESS(ROW(F5037)+N$5-1,COLUMN(F5037),4)))</f>
        <v>23700</v>
      </c>
      <c r="K5037" s="18">
        <f t="shared" ca="1" si="1490"/>
        <v>0</v>
      </c>
      <c r="L5037" s="18">
        <f t="shared" ca="1" si="1503"/>
        <v>0</v>
      </c>
      <c r="M5037" s="18">
        <f t="shared" ca="1" si="1484"/>
        <v>16350</v>
      </c>
      <c r="N5037" s="34">
        <f t="shared" ca="1" si="1491"/>
        <v>26521.356393226477</v>
      </c>
      <c r="P5037" s="18">
        <f t="shared" ca="1" si="1504"/>
        <v>200.55629560492042</v>
      </c>
      <c r="Q5037" s="47">
        <f ca="1">SUM(L$15:L5037)-SUM(M$15:M5037)</f>
        <v>0</v>
      </c>
      <c r="R5037" s="47" t="str">
        <f t="shared" ca="1" si="1505"/>
        <v>M5040</v>
      </c>
      <c r="S5037" s="40">
        <f t="shared" ca="1" si="1492"/>
        <v>0</v>
      </c>
      <c r="T5037" s="46">
        <f t="shared" ca="1" si="1493"/>
        <v>69</v>
      </c>
      <c r="X5037" s="74">
        <f t="shared" ca="1" si="1494"/>
        <v>-0.20055629560492041</v>
      </c>
      <c r="Y5037" s="75">
        <f t="shared" ca="1" si="1495"/>
        <v>-0.20055629560492041</v>
      </c>
      <c r="Z5037" s="74">
        <f t="shared" ca="1" si="1496"/>
        <v>0.81827542341911774</v>
      </c>
      <c r="AA5037" s="76">
        <f t="shared" ca="1" si="1497"/>
        <v>-200.55629560492042</v>
      </c>
      <c r="AB5037" s="76">
        <f t="shared" ca="1" si="1498"/>
        <v>818.27542341911771</v>
      </c>
    </row>
    <row r="5038" spans="1:28" x14ac:dyDescent="0.25">
      <c r="A5038" s="2">
        <f t="shared" si="1499"/>
        <v>14</v>
      </c>
      <c r="B5038" s="16">
        <f ca="1">VLOOKUP(A5038,PERIODS!$O$4:$P$33,2,FALSE)</f>
        <v>3.3000000000000002E-2</v>
      </c>
      <c r="C5038" s="15"/>
      <c r="D5038" s="18">
        <v>5000</v>
      </c>
      <c r="E5038" s="34">
        <f t="shared" ca="1" si="1501"/>
        <v>26521.356393226477</v>
      </c>
      <c r="F5038" s="34">
        <f t="shared" ca="1" si="1502"/>
        <v>3300</v>
      </c>
      <c r="G5038" s="69">
        <f t="shared" ca="1" si="1487"/>
        <v>0</v>
      </c>
      <c r="H5038" s="34">
        <f t="shared" ca="1" si="1488"/>
        <v>-531.60852588796433</v>
      </c>
      <c r="I5038" s="34">
        <f t="shared" ca="1" si="1489"/>
        <v>2768.3914741120357</v>
      </c>
      <c r="J5038" s="18">
        <f ca="1">SUM(INDIRECT(ADDRESS(ROW(F5038),COLUMN(F5038),4)):INDIRECT(ADDRESS(ROW(F5038)+N$5-1,COLUMN(F5038),4)))</f>
        <v>23900</v>
      </c>
      <c r="K5038" s="18">
        <f t="shared" ca="1" si="1490"/>
        <v>0</v>
      </c>
      <c r="L5038" s="18">
        <f t="shared" ca="1" si="1503"/>
        <v>0</v>
      </c>
      <c r="M5038" s="18">
        <f t="shared" ca="1" si="1484"/>
        <v>0</v>
      </c>
      <c r="N5038" s="34">
        <f t="shared" ca="1" si="1491"/>
        <v>23752.964919114442</v>
      </c>
      <c r="P5038" s="18">
        <f t="shared" ca="1" si="1504"/>
        <v>531.60852588796433</v>
      </c>
      <c r="Q5038" s="47">
        <f ca="1">SUM(L$15:L5038)-SUM(M$15:M5038)</f>
        <v>0</v>
      </c>
      <c r="R5038" s="47" t="str">
        <f t="shared" ca="1" si="1505"/>
        <v>M5041</v>
      </c>
      <c r="S5038" s="40">
        <f t="shared" ca="1" si="1492"/>
        <v>0</v>
      </c>
      <c r="T5038" s="46">
        <f t="shared" ca="1" si="1493"/>
        <v>77</v>
      </c>
      <c r="X5038" s="74">
        <f t="shared" ca="1" si="1494"/>
        <v>-0.53160852588796437</v>
      </c>
      <c r="Y5038" s="75">
        <f t="shared" ca="1" si="1495"/>
        <v>-0.53160852588796437</v>
      </c>
      <c r="Z5038" s="74">
        <f t="shared" ca="1" si="1496"/>
        <v>0.58765894440389066</v>
      </c>
      <c r="AA5038" s="76">
        <f t="shared" ca="1" si="1497"/>
        <v>-531.60852588796433</v>
      </c>
      <c r="AB5038" s="76">
        <f t="shared" ca="1" si="1498"/>
        <v>587.6589444038907</v>
      </c>
    </row>
    <row r="5039" spans="1:28" x14ac:dyDescent="0.25">
      <c r="A5039" s="2">
        <f t="shared" si="1499"/>
        <v>15</v>
      </c>
      <c r="B5039" s="16">
        <f ca="1">VLOOKUP(A5039,PERIODS!$O$4:$P$33,2,FALSE)</f>
        <v>3.3000000000000002E-2</v>
      </c>
      <c r="C5039" s="15"/>
      <c r="D5039" s="18">
        <v>5000</v>
      </c>
      <c r="E5039" s="34">
        <f t="shared" ca="1" si="1501"/>
        <v>23752.964919114442</v>
      </c>
      <c r="F5039" s="34">
        <f t="shared" ca="1" si="1502"/>
        <v>3300</v>
      </c>
      <c r="G5039" s="69">
        <f t="shared" ca="1" si="1487"/>
        <v>0</v>
      </c>
      <c r="H5039" s="34">
        <f t="shared" ca="1" si="1488"/>
        <v>220.96732641577393</v>
      </c>
      <c r="I5039" s="34">
        <f t="shared" ca="1" si="1489"/>
        <v>3520.9673264157741</v>
      </c>
      <c r="J5039" s="18">
        <f ca="1">SUM(INDIRECT(ADDRESS(ROW(F5039),COLUMN(F5039),4)):INDIRECT(ADDRESS(ROW(F5039)+N$5-1,COLUMN(F5039),4)))</f>
        <v>24100</v>
      </c>
      <c r="K5039" s="18">
        <f t="shared" ca="1" si="1490"/>
        <v>16350</v>
      </c>
      <c r="L5039" s="18">
        <f t="shared" ca="1" si="1503"/>
        <v>16350</v>
      </c>
      <c r="M5039" s="18">
        <f t="shared" ca="1" si="1484"/>
        <v>0</v>
      </c>
      <c r="N5039" s="34">
        <f t="shared" ca="1" si="1491"/>
        <v>20231.997592698666</v>
      </c>
      <c r="P5039" s="18">
        <f t="shared" ca="1" si="1504"/>
        <v>220.96732641577393</v>
      </c>
      <c r="Q5039" s="47">
        <f ca="1">SUM(L$15:L5039)-SUM(M$15:M5039)</f>
        <v>16350</v>
      </c>
      <c r="R5039" s="47" t="str">
        <f t="shared" ca="1" si="1505"/>
        <v>M5042</v>
      </c>
      <c r="S5039" s="40">
        <f t="shared" ca="1" si="1492"/>
        <v>0</v>
      </c>
      <c r="T5039" s="46">
        <f t="shared" ca="1" si="1493"/>
        <v>4</v>
      </c>
      <c r="X5039" s="74">
        <f t="shared" ca="1" si="1494"/>
        <v>0.22096732641577393</v>
      </c>
      <c r="Y5039" s="75">
        <f t="shared" ca="1" si="1495"/>
        <v>0.22096732641577393</v>
      </c>
      <c r="Z5039" s="74">
        <f t="shared" ca="1" si="1496"/>
        <v>1.2472826767026901</v>
      </c>
      <c r="AA5039" s="76">
        <f t="shared" ca="1" si="1497"/>
        <v>220.96732641577393</v>
      </c>
      <c r="AB5039" s="76">
        <f t="shared" ca="1" si="1498"/>
        <v>1247.2826767026902</v>
      </c>
    </row>
    <row r="5040" spans="1:28" x14ac:dyDescent="0.25">
      <c r="A5040" s="2">
        <f t="shared" si="1499"/>
        <v>16</v>
      </c>
      <c r="B5040" s="16">
        <f ca="1">VLOOKUP(A5040,PERIODS!$O$4:$P$33,2,FALSE)</f>
        <v>3.3000000000000002E-2</v>
      </c>
      <c r="C5040" s="15"/>
      <c r="D5040" s="18">
        <v>5000</v>
      </c>
      <c r="E5040" s="34">
        <f t="shared" ca="1" si="1501"/>
        <v>20231.997592698666</v>
      </c>
      <c r="F5040" s="34">
        <f t="shared" ca="1" si="1502"/>
        <v>3300</v>
      </c>
      <c r="G5040" s="69">
        <f t="shared" ca="1" si="1487"/>
        <v>0</v>
      </c>
      <c r="H5040" s="34">
        <f t="shared" ca="1" si="1488"/>
        <v>454.27163304253105</v>
      </c>
      <c r="I5040" s="34">
        <f t="shared" ca="1" si="1489"/>
        <v>3754.271633042531</v>
      </c>
      <c r="J5040" s="18">
        <f ca="1">SUM(INDIRECT(ADDRESS(ROW(F5040),COLUMN(F5040),4)):INDIRECT(ADDRESS(ROW(F5040)+N$5-1,COLUMN(F5040),4)))</f>
        <v>24300</v>
      </c>
      <c r="K5040" s="18">
        <f t="shared" ca="1" si="1490"/>
        <v>16350</v>
      </c>
      <c r="L5040" s="18">
        <f t="shared" ca="1" si="1503"/>
        <v>0</v>
      </c>
      <c r="M5040" s="18">
        <f t="shared" ca="1" si="1484"/>
        <v>0</v>
      </c>
      <c r="N5040" s="34">
        <f t="shared" ca="1" si="1491"/>
        <v>16477.725959656134</v>
      </c>
      <c r="P5040" s="18">
        <f t="shared" ca="1" si="1504"/>
        <v>454.27163304253105</v>
      </c>
      <c r="Q5040" s="47">
        <f ca="1">SUM(L$15:L5040)-SUM(M$15:M5040)</f>
        <v>16350</v>
      </c>
      <c r="R5040" s="47" t="str">
        <f t="shared" ca="1" si="1505"/>
        <v>M5043</v>
      </c>
      <c r="S5040" s="40">
        <f t="shared" ca="1" si="1492"/>
        <v>0</v>
      </c>
      <c r="T5040" s="46">
        <f t="shared" ca="1" si="1493"/>
        <v>16</v>
      </c>
      <c r="X5040" s="74">
        <f t="shared" ca="1" si="1494"/>
        <v>0.45427163304253104</v>
      </c>
      <c r="Y5040" s="75">
        <f t="shared" ca="1" si="1495"/>
        <v>0.45427163304253104</v>
      </c>
      <c r="Z5040" s="74">
        <f t="shared" ca="1" si="1496"/>
        <v>1.5750257684155671</v>
      </c>
      <c r="AA5040" s="76">
        <f t="shared" ca="1" si="1497"/>
        <v>454.27163304253105</v>
      </c>
      <c r="AB5040" s="76">
        <f t="shared" ca="1" si="1498"/>
        <v>1575.025768415567</v>
      </c>
    </row>
    <row r="5041" spans="1:28" x14ac:dyDescent="0.25">
      <c r="A5041" s="2">
        <f t="shared" si="1499"/>
        <v>17</v>
      </c>
      <c r="B5041" s="16">
        <f ca="1">VLOOKUP(A5041,PERIODS!$O$4:$P$33,2,FALSE)</f>
        <v>3.5000000000000003E-2</v>
      </c>
      <c r="C5041" s="15"/>
      <c r="D5041" s="18">
        <v>5000</v>
      </c>
      <c r="E5041" s="34">
        <f t="shared" ca="1" si="1501"/>
        <v>16477.725959656134</v>
      </c>
      <c r="F5041" s="34">
        <f t="shared" ca="1" si="1502"/>
        <v>3500.0000000000005</v>
      </c>
      <c r="G5041" s="69">
        <f t="shared" ca="1" si="1487"/>
        <v>0</v>
      </c>
      <c r="H5041" s="34">
        <f t="shared" ca="1" si="1488"/>
        <v>-993.83167592436496</v>
      </c>
      <c r="I5041" s="34">
        <f t="shared" ca="1" si="1489"/>
        <v>2506.1683240756356</v>
      </c>
      <c r="J5041" s="18">
        <f ca="1">SUM(INDIRECT(ADDRESS(ROW(F5041),COLUMN(F5041),4)):INDIRECT(ADDRESS(ROW(F5041)+N$5-1,COLUMN(F5041),4)))</f>
        <v>24500.000000000004</v>
      </c>
      <c r="K5041" s="18">
        <f t="shared" ca="1" si="1490"/>
        <v>16350</v>
      </c>
      <c r="L5041" s="18">
        <f t="shared" ca="1" si="1503"/>
        <v>0</v>
      </c>
      <c r="M5041" s="18">
        <f t="shared" ca="1" si="1484"/>
        <v>0</v>
      </c>
      <c r="N5041" s="34">
        <f t="shared" ca="1" si="1491"/>
        <v>13971.557635580499</v>
      </c>
      <c r="P5041" s="18">
        <f t="shared" ca="1" si="1504"/>
        <v>993.83167592436496</v>
      </c>
      <c r="Q5041" s="47">
        <f ca="1">SUM(L$15:L5041)-SUM(M$15:M5041)</f>
        <v>16350</v>
      </c>
      <c r="R5041" s="47" t="str">
        <f t="shared" ca="1" si="1505"/>
        <v>M5044</v>
      </c>
      <c r="S5041" s="40">
        <f t="shared" ca="1" si="1492"/>
        <v>0</v>
      </c>
      <c r="T5041" s="46">
        <f t="shared" ca="1" si="1493"/>
        <v>75</v>
      </c>
      <c r="X5041" s="74">
        <f t="shared" ca="1" si="1494"/>
        <v>-0.99383167592436494</v>
      </c>
      <c r="Y5041" s="75">
        <f t="shared" ca="1" si="1495"/>
        <v>-0.99383167592436494</v>
      </c>
      <c r="Z5041" s="74">
        <f t="shared" ca="1" si="1496"/>
        <v>0.3701556537767095</v>
      </c>
      <c r="AA5041" s="76">
        <f t="shared" ca="1" si="1497"/>
        <v>-993.83167592436496</v>
      </c>
      <c r="AB5041" s="76">
        <f t="shared" ca="1" si="1498"/>
        <v>370.15565377670953</v>
      </c>
    </row>
    <row r="5042" spans="1:28" x14ac:dyDescent="0.25">
      <c r="A5042" s="2">
        <f t="shared" si="1499"/>
        <v>18</v>
      </c>
      <c r="B5042" s="16">
        <f ca="1">VLOOKUP(A5042,PERIODS!$O$4:$P$33,2,FALSE)</f>
        <v>3.5000000000000003E-2</v>
      </c>
      <c r="C5042" s="15"/>
      <c r="D5042" s="18">
        <v>5000</v>
      </c>
      <c r="E5042" s="34">
        <f t="shared" ca="1" si="1501"/>
        <v>13971.557635580499</v>
      </c>
      <c r="F5042" s="34">
        <f t="shared" ca="1" si="1502"/>
        <v>3500.0000000000005</v>
      </c>
      <c r="G5042" s="69">
        <f t="shared" ca="1" si="1487"/>
        <v>0</v>
      </c>
      <c r="H5042" s="34">
        <f t="shared" ca="1" si="1488"/>
        <v>62.906303070798195</v>
      </c>
      <c r="I5042" s="34">
        <f t="shared" ca="1" si="1489"/>
        <v>3562.9063030707985</v>
      </c>
      <c r="J5042" s="18">
        <f ca="1">SUM(INDIRECT(ADDRESS(ROW(F5042),COLUMN(F5042),4)):INDIRECT(ADDRESS(ROW(F5042)+N$5-1,COLUMN(F5042),4)))</f>
        <v>24500.000000000004</v>
      </c>
      <c r="K5042" s="18">
        <f t="shared" ca="1" si="1490"/>
        <v>0</v>
      </c>
      <c r="L5042" s="18">
        <f t="shared" ca="1" si="1503"/>
        <v>0</v>
      </c>
      <c r="M5042" s="18">
        <f t="shared" ca="1" si="1484"/>
        <v>16350</v>
      </c>
      <c r="N5042" s="34">
        <f t="shared" ca="1" si="1491"/>
        <v>26758.6513325097</v>
      </c>
      <c r="P5042" s="18">
        <f t="shared" ca="1" si="1504"/>
        <v>62.906303070798195</v>
      </c>
      <c r="Q5042" s="47">
        <f ca="1">SUM(L$15:L5042)-SUM(M$15:M5042)</f>
        <v>0</v>
      </c>
      <c r="R5042" s="47" t="str">
        <f t="shared" ca="1" si="1505"/>
        <v>M5045</v>
      </c>
      <c r="S5042" s="40">
        <f t="shared" ca="1" si="1492"/>
        <v>0</v>
      </c>
      <c r="T5042" s="46">
        <f t="shared" ca="1" si="1493"/>
        <v>76</v>
      </c>
      <c r="X5042" s="74">
        <f t="shared" ca="1" si="1494"/>
        <v>6.2906303070798197E-2</v>
      </c>
      <c r="Y5042" s="75">
        <f t="shared" ca="1" si="1495"/>
        <v>6.2906303070798197E-2</v>
      </c>
      <c r="Z5042" s="74">
        <f t="shared" ca="1" si="1496"/>
        <v>1.0649270541618023</v>
      </c>
      <c r="AA5042" s="76">
        <f t="shared" ca="1" si="1497"/>
        <v>62.906303070798195</v>
      </c>
      <c r="AB5042" s="76">
        <f t="shared" ca="1" si="1498"/>
        <v>1064.9270541618023</v>
      </c>
    </row>
    <row r="5043" spans="1:28" x14ac:dyDescent="0.25">
      <c r="A5043" s="2">
        <f t="shared" si="1499"/>
        <v>19</v>
      </c>
      <c r="B5043" s="16">
        <f ca="1">VLOOKUP(A5043,PERIODS!$O$4:$P$33,2,FALSE)</f>
        <v>3.5000000000000003E-2</v>
      </c>
      <c r="C5043" s="15"/>
      <c r="D5043" s="18">
        <v>5000</v>
      </c>
      <c r="E5043" s="34">
        <f t="shared" ca="1" si="1501"/>
        <v>26758.6513325097</v>
      </c>
      <c r="F5043" s="34">
        <f t="shared" ca="1" si="1502"/>
        <v>3500.0000000000005</v>
      </c>
      <c r="G5043" s="69">
        <f t="shared" ca="1" si="1487"/>
        <v>0</v>
      </c>
      <c r="H5043" s="34">
        <f t="shared" ca="1" si="1488"/>
        <v>199.74153092029809</v>
      </c>
      <c r="I5043" s="34">
        <f t="shared" ca="1" si="1489"/>
        <v>3699.7415309202984</v>
      </c>
      <c r="J5043" s="18">
        <f ca="1">SUM(INDIRECT(ADDRESS(ROW(F5043),COLUMN(F5043),4)):INDIRECT(ADDRESS(ROW(F5043)+N$5-1,COLUMN(F5043),4)))</f>
        <v>24500.000000000004</v>
      </c>
      <c r="K5043" s="18">
        <f t="shared" ca="1" si="1490"/>
        <v>0</v>
      </c>
      <c r="L5043" s="18">
        <f t="shared" ca="1" si="1503"/>
        <v>0</v>
      </c>
      <c r="M5043" s="18">
        <f t="shared" ca="1" si="1484"/>
        <v>0</v>
      </c>
      <c r="N5043" s="34">
        <f t="shared" ca="1" si="1491"/>
        <v>23058.909801589401</v>
      </c>
      <c r="P5043" s="18">
        <f t="shared" ca="1" si="1504"/>
        <v>199.74153092029809</v>
      </c>
      <c r="Q5043" s="47">
        <f ca="1">SUM(L$15:L5043)-SUM(M$15:M5043)</f>
        <v>0</v>
      </c>
      <c r="R5043" s="47" t="str">
        <f t="shared" ca="1" si="1505"/>
        <v>M5046</v>
      </c>
      <c r="S5043" s="40">
        <f t="shared" ca="1" si="1492"/>
        <v>0</v>
      </c>
      <c r="T5043" s="46">
        <f t="shared" ca="1" si="1493"/>
        <v>22</v>
      </c>
      <c r="X5043" s="74">
        <f t="shared" ca="1" si="1494"/>
        <v>0.19974153092029809</v>
      </c>
      <c r="Y5043" s="75">
        <f t="shared" ca="1" si="1495"/>
        <v>0.19974153092029809</v>
      </c>
      <c r="Z5043" s="74">
        <f t="shared" ca="1" si="1496"/>
        <v>1.2210871041084863</v>
      </c>
      <c r="AA5043" s="76">
        <f t="shared" ca="1" si="1497"/>
        <v>199.74153092029809</v>
      </c>
      <c r="AB5043" s="76">
        <f t="shared" ca="1" si="1498"/>
        <v>1221.0871041084863</v>
      </c>
    </row>
    <row r="5044" spans="1:28" x14ac:dyDescent="0.25">
      <c r="A5044" s="2">
        <f t="shared" si="1499"/>
        <v>20</v>
      </c>
      <c r="B5044" s="16">
        <f ca="1">VLOOKUP(A5044,PERIODS!$O$4:$P$33,2,FALSE)</f>
        <v>3.5000000000000003E-2</v>
      </c>
      <c r="C5044" s="15"/>
      <c r="D5044" s="18">
        <v>5000</v>
      </c>
      <c r="E5044" s="34">
        <f t="shared" ca="1" si="1501"/>
        <v>23058.909801589401</v>
      </c>
      <c r="F5044" s="34">
        <f t="shared" ca="1" si="1502"/>
        <v>3500.0000000000005</v>
      </c>
      <c r="G5044" s="69">
        <f t="shared" ca="1" si="1487"/>
        <v>0</v>
      </c>
      <c r="H5044" s="34">
        <f t="shared" ca="1" si="1488"/>
        <v>-945.44474047504946</v>
      </c>
      <c r="I5044" s="34">
        <f t="shared" ca="1" si="1489"/>
        <v>2554.555259524951</v>
      </c>
      <c r="J5044" s="18">
        <f ca="1">SUM(INDIRECT(ADDRESS(ROW(F5044),COLUMN(F5044),4)):INDIRECT(ADDRESS(ROW(F5044)+N$5-1,COLUMN(F5044),4)))</f>
        <v>24500.000000000004</v>
      </c>
      <c r="K5044" s="18">
        <f t="shared" ca="1" si="1490"/>
        <v>16350</v>
      </c>
      <c r="L5044" s="18">
        <f t="shared" ca="1" si="1503"/>
        <v>16350</v>
      </c>
      <c r="M5044" s="18">
        <f t="shared" ca="1" si="1484"/>
        <v>0</v>
      </c>
      <c r="N5044" s="34">
        <f t="shared" ca="1" si="1491"/>
        <v>20504.354542064451</v>
      </c>
      <c r="P5044" s="18">
        <f t="shared" ca="1" si="1504"/>
        <v>945.44474047504946</v>
      </c>
      <c r="Q5044" s="47">
        <f ca="1">SUM(L$15:L5044)-SUM(M$15:M5044)</f>
        <v>16350</v>
      </c>
      <c r="R5044" s="47" t="str">
        <f t="shared" ca="1" si="1505"/>
        <v>M5047</v>
      </c>
      <c r="S5044" s="40">
        <f t="shared" ca="1" si="1492"/>
        <v>0</v>
      </c>
      <c r="T5044" s="46">
        <f t="shared" ca="1" si="1493"/>
        <v>22</v>
      </c>
      <c r="X5044" s="74">
        <f t="shared" ca="1" si="1494"/>
        <v>-0.94544474047504945</v>
      </c>
      <c r="Y5044" s="75">
        <f t="shared" ca="1" si="1495"/>
        <v>-0.94544474047504945</v>
      </c>
      <c r="Z5044" s="74">
        <f t="shared" ca="1" si="1496"/>
        <v>0.38850674779831135</v>
      </c>
      <c r="AA5044" s="76">
        <f t="shared" ca="1" si="1497"/>
        <v>-945.44474047504946</v>
      </c>
      <c r="AB5044" s="76">
        <f t="shared" ca="1" si="1498"/>
        <v>388.50674779831132</v>
      </c>
    </row>
    <row r="5045" spans="1:28" x14ac:dyDescent="0.25">
      <c r="A5045" s="2">
        <f t="shared" si="1499"/>
        <v>21</v>
      </c>
      <c r="B5045" s="16">
        <f ca="1">VLOOKUP(A5045,PERIODS!$O$4:$P$33,2,FALSE)</f>
        <v>3.5000000000000003E-2</v>
      </c>
      <c r="C5045" s="15"/>
      <c r="D5045" s="18">
        <v>5000</v>
      </c>
      <c r="E5045" s="34">
        <f t="shared" ca="1" si="1501"/>
        <v>20504.354542064451</v>
      </c>
      <c r="F5045" s="34">
        <f t="shared" ca="1" si="1502"/>
        <v>3500.0000000000005</v>
      </c>
      <c r="G5045" s="69">
        <f t="shared" ca="1" si="1487"/>
        <v>0</v>
      </c>
      <c r="H5045" s="34">
        <f t="shared" ca="1" si="1488"/>
        <v>-750.08798897521126</v>
      </c>
      <c r="I5045" s="34">
        <f t="shared" ca="1" si="1489"/>
        <v>2749.9120110247891</v>
      </c>
      <c r="J5045" s="18">
        <f ca="1">SUM(INDIRECT(ADDRESS(ROW(F5045),COLUMN(F5045),4)):INDIRECT(ADDRESS(ROW(F5045)+N$5-1,COLUMN(F5045),4)))</f>
        <v>24500.000000000004</v>
      </c>
      <c r="K5045" s="18">
        <f t="shared" ca="1" si="1490"/>
        <v>16350</v>
      </c>
      <c r="L5045" s="18">
        <f t="shared" ca="1" si="1503"/>
        <v>0</v>
      </c>
      <c r="M5045" s="18">
        <f t="shared" ca="1" si="1484"/>
        <v>0</v>
      </c>
      <c r="N5045" s="34">
        <f t="shared" ca="1" si="1491"/>
        <v>17754.442531039662</v>
      </c>
      <c r="P5045" s="18">
        <f t="shared" ca="1" si="1504"/>
        <v>750.08798897521126</v>
      </c>
      <c r="Q5045" s="47">
        <f ca="1">SUM(L$15:L5045)-SUM(M$15:M5045)</f>
        <v>16350</v>
      </c>
      <c r="R5045" s="47" t="str">
        <f t="shared" ca="1" si="1505"/>
        <v>M5048</v>
      </c>
      <c r="S5045" s="40">
        <f t="shared" ca="1" si="1492"/>
        <v>0</v>
      </c>
      <c r="T5045" s="46">
        <f t="shared" ca="1" si="1493"/>
        <v>95</v>
      </c>
      <c r="X5045" s="74">
        <f t="shared" ca="1" si="1494"/>
        <v>-0.75008798897521123</v>
      </c>
      <c r="Y5045" s="75">
        <f t="shared" ca="1" si="1495"/>
        <v>-0.75008798897521123</v>
      </c>
      <c r="Z5045" s="74">
        <f t="shared" ca="1" si="1496"/>
        <v>0.47232499152060636</v>
      </c>
      <c r="AA5045" s="76">
        <f t="shared" ca="1" si="1497"/>
        <v>-750.08798897521126</v>
      </c>
      <c r="AB5045" s="76">
        <f t="shared" ca="1" si="1498"/>
        <v>472.32499152060637</v>
      </c>
    </row>
    <row r="5046" spans="1:28" x14ac:dyDescent="0.25">
      <c r="A5046" s="2">
        <f t="shared" si="1499"/>
        <v>22</v>
      </c>
      <c r="B5046" s="16">
        <f ca="1">VLOOKUP(A5046,PERIODS!$O$4:$P$33,2,FALSE)</f>
        <v>3.5000000000000003E-2</v>
      </c>
      <c r="C5046" s="15"/>
      <c r="D5046" s="18">
        <v>5000</v>
      </c>
      <c r="E5046" s="34">
        <f t="shared" ca="1" si="1501"/>
        <v>17754.442531039662</v>
      </c>
      <c r="F5046" s="34">
        <f t="shared" ca="1" si="1502"/>
        <v>3500.0000000000005</v>
      </c>
      <c r="G5046" s="69">
        <f t="shared" ca="1" si="1487"/>
        <v>0</v>
      </c>
      <c r="H5046" s="34">
        <f t="shared" ca="1" si="1488"/>
        <v>-1115.4523927146013</v>
      </c>
      <c r="I5046" s="34">
        <f t="shared" ca="1" si="1489"/>
        <v>2384.547607285399</v>
      </c>
      <c r="J5046" s="18">
        <f ca="1">SUM(INDIRECT(ADDRESS(ROW(F5046),COLUMN(F5046),4)):INDIRECT(ADDRESS(ROW(F5046)+N$5-1,COLUMN(F5046),4)))</f>
        <v>25000.000000000004</v>
      </c>
      <c r="K5046" s="18">
        <f t="shared" ca="1" si="1490"/>
        <v>16350</v>
      </c>
      <c r="L5046" s="18">
        <f t="shared" ca="1" si="1503"/>
        <v>0</v>
      </c>
      <c r="M5046" s="18">
        <f t="shared" ca="1" si="1484"/>
        <v>0</v>
      </c>
      <c r="N5046" s="34">
        <f t="shared" ca="1" si="1491"/>
        <v>15369.894923754262</v>
      </c>
      <c r="P5046" s="18">
        <f t="shared" ca="1" si="1504"/>
        <v>1115.4523927146013</v>
      </c>
      <c r="Q5046" s="47">
        <f ca="1">SUM(L$15:L5046)-SUM(M$15:M5046)</f>
        <v>16350</v>
      </c>
      <c r="R5046" s="47" t="str">
        <f t="shared" ca="1" si="1505"/>
        <v>M5049</v>
      </c>
      <c r="S5046" s="40">
        <f t="shared" ca="1" si="1492"/>
        <v>0</v>
      </c>
      <c r="T5046" s="46">
        <f t="shared" ca="1" si="1493"/>
        <v>62</v>
      </c>
      <c r="X5046" s="74">
        <f t="shared" ca="1" si="1494"/>
        <v>-1.1154523927146012</v>
      </c>
      <c r="Y5046" s="75">
        <f t="shared" ca="1" si="1495"/>
        <v>-1.1154523927146012</v>
      </c>
      <c r="Z5046" s="74">
        <f t="shared" ca="1" si="1496"/>
        <v>0.32776696596678256</v>
      </c>
      <c r="AA5046" s="76">
        <f t="shared" ca="1" si="1497"/>
        <v>-1115.4523927146013</v>
      </c>
      <c r="AB5046" s="76">
        <f t="shared" ca="1" si="1498"/>
        <v>327.76696596678255</v>
      </c>
    </row>
    <row r="5047" spans="1:28" x14ac:dyDescent="0.25">
      <c r="A5047" s="2">
        <f t="shared" si="1499"/>
        <v>23</v>
      </c>
      <c r="B5047" s="16">
        <f ca="1">VLOOKUP(A5047,PERIODS!$O$4:$P$33,2,FALSE)</f>
        <v>3.5000000000000003E-2</v>
      </c>
      <c r="C5047" s="15"/>
      <c r="D5047" s="18">
        <v>5000</v>
      </c>
      <c r="E5047" s="34">
        <f t="shared" ca="1" si="1501"/>
        <v>15369.894923754262</v>
      </c>
      <c r="F5047" s="34">
        <f t="shared" ca="1" si="1502"/>
        <v>3500.0000000000005</v>
      </c>
      <c r="G5047" s="69">
        <f t="shared" ca="1" si="1487"/>
        <v>0</v>
      </c>
      <c r="H5047" s="34">
        <f t="shared" ca="1" si="1488"/>
        <v>-861.55908718838282</v>
      </c>
      <c r="I5047" s="34">
        <f t="shared" ca="1" si="1489"/>
        <v>2638.4409128116176</v>
      </c>
      <c r="J5047" s="18">
        <f ca="1">SUM(INDIRECT(ADDRESS(ROW(F5047),COLUMN(F5047),4)):INDIRECT(ADDRESS(ROW(F5047)+N$5-1,COLUMN(F5047),4)))</f>
        <v>25500.000000000004</v>
      </c>
      <c r="K5047" s="18">
        <f t="shared" ca="1" si="1490"/>
        <v>0</v>
      </c>
      <c r="L5047" s="18">
        <f t="shared" ca="1" si="1503"/>
        <v>0</v>
      </c>
      <c r="M5047" s="18">
        <f t="shared" ca="1" si="1484"/>
        <v>16350</v>
      </c>
      <c r="N5047" s="34">
        <f t="shared" ca="1" si="1491"/>
        <v>29081.454010942645</v>
      </c>
      <c r="P5047" s="18">
        <f t="shared" ca="1" si="1504"/>
        <v>861.55908718838282</v>
      </c>
      <c r="Q5047" s="47">
        <f ca="1">SUM(L$15:L5047)-SUM(M$15:M5047)</f>
        <v>0</v>
      </c>
      <c r="R5047" s="47" t="str">
        <f t="shared" ca="1" si="1505"/>
        <v>M5050</v>
      </c>
      <c r="S5047" s="40">
        <f t="shared" ca="1" si="1492"/>
        <v>0</v>
      </c>
      <c r="T5047" s="46">
        <f t="shared" ca="1" si="1493"/>
        <v>8</v>
      </c>
      <c r="X5047" s="74">
        <f t="shared" ca="1" si="1494"/>
        <v>-0.86155908718838281</v>
      </c>
      <c r="Y5047" s="75">
        <f t="shared" ca="1" si="1495"/>
        <v>-0.86155908718838281</v>
      </c>
      <c r="Z5047" s="74">
        <f t="shared" ca="1" si="1496"/>
        <v>0.42250284977064295</v>
      </c>
      <c r="AA5047" s="76">
        <f t="shared" ca="1" si="1497"/>
        <v>-861.55908718838282</v>
      </c>
      <c r="AB5047" s="76">
        <f t="shared" ca="1" si="1498"/>
        <v>422.50284977064297</v>
      </c>
    </row>
    <row r="5048" spans="1:28" x14ac:dyDescent="0.25">
      <c r="A5048" s="2">
        <f t="shared" si="1499"/>
        <v>24</v>
      </c>
      <c r="B5048" s="16">
        <f ca="1">VLOOKUP(A5048,PERIODS!$O$4:$P$33,2,FALSE)</f>
        <v>3.5000000000000003E-2</v>
      </c>
      <c r="C5048" s="15"/>
      <c r="D5048" s="18">
        <v>5000</v>
      </c>
      <c r="E5048" s="34">
        <f t="shared" ca="1" si="1501"/>
        <v>29081.454010942645</v>
      </c>
      <c r="F5048" s="34">
        <f t="shared" ca="1" si="1502"/>
        <v>3500.0000000000005</v>
      </c>
      <c r="G5048" s="69">
        <f t="shared" ca="1" si="1487"/>
        <v>0</v>
      </c>
      <c r="H5048" s="34">
        <f t="shared" ca="1" si="1488"/>
        <v>834.51043178402438</v>
      </c>
      <c r="I5048" s="34">
        <f t="shared" ca="1" si="1489"/>
        <v>4334.5104317840251</v>
      </c>
      <c r="J5048" s="18">
        <f ca="1">SUM(INDIRECT(ADDRESS(ROW(F5048),COLUMN(F5048),4)):INDIRECT(ADDRESS(ROW(F5048)+N$5-1,COLUMN(F5048),4)))</f>
        <v>26000</v>
      </c>
      <c r="K5048" s="18">
        <f t="shared" ca="1" si="1490"/>
        <v>0</v>
      </c>
      <c r="L5048" s="18">
        <f t="shared" ca="1" si="1503"/>
        <v>0</v>
      </c>
      <c r="M5048" s="18">
        <f t="shared" ca="1" si="1484"/>
        <v>0</v>
      </c>
      <c r="N5048" s="34">
        <f t="shared" ca="1" si="1491"/>
        <v>24746.943579158622</v>
      </c>
      <c r="P5048" s="18">
        <f t="shared" ca="1" si="1504"/>
        <v>834.51043178402438</v>
      </c>
      <c r="Q5048" s="47">
        <f ca="1">SUM(L$15:L5048)-SUM(M$15:M5048)</f>
        <v>0</v>
      </c>
      <c r="R5048" s="47" t="str">
        <f t="shared" ca="1" si="1505"/>
        <v>M5051</v>
      </c>
      <c r="S5048" s="40">
        <f t="shared" ca="1" si="1492"/>
        <v>0</v>
      </c>
      <c r="T5048" s="46">
        <f t="shared" ca="1" si="1493"/>
        <v>35</v>
      </c>
      <c r="X5048" s="74">
        <f t="shared" ca="1" si="1494"/>
        <v>0.8345104317840244</v>
      </c>
      <c r="Y5048" s="75">
        <f t="shared" ca="1" si="1495"/>
        <v>0.8345104317840244</v>
      </c>
      <c r="Z5048" s="74">
        <f t="shared" ca="1" si="1496"/>
        <v>2.3036859607456712</v>
      </c>
      <c r="AA5048" s="76">
        <f t="shared" ca="1" si="1497"/>
        <v>834.51043178402438</v>
      </c>
      <c r="AB5048" s="76">
        <f t="shared" ca="1" si="1498"/>
        <v>2303.6859607456713</v>
      </c>
    </row>
    <row r="5049" spans="1:28" x14ac:dyDescent="0.25">
      <c r="A5049" s="2">
        <f t="shared" si="1499"/>
        <v>25</v>
      </c>
      <c r="B5049" s="16">
        <f ca="1">VLOOKUP(A5049,PERIODS!$O$4:$P$33,2,FALSE)</f>
        <v>3.5000000000000003E-2</v>
      </c>
      <c r="C5049" s="15"/>
      <c r="D5049" s="18">
        <v>5000</v>
      </c>
      <c r="E5049" s="34">
        <f t="shared" ca="1" si="1501"/>
        <v>24746.943579158622</v>
      </c>
      <c r="F5049" s="34">
        <f t="shared" ca="1" si="1502"/>
        <v>3500.0000000000005</v>
      </c>
      <c r="G5049" s="69">
        <f t="shared" ca="1" si="1487"/>
        <v>0</v>
      </c>
      <c r="H5049" s="34">
        <f t="shared" ca="1" si="1488"/>
        <v>-231.299344333112</v>
      </c>
      <c r="I5049" s="34">
        <f t="shared" ca="1" si="1489"/>
        <v>3268.7006556668885</v>
      </c>
      <c r="J5049" s="18">
        <f ca="1">SUM(INDIRECT(ADDRESS(ROW(F5049),COLUMN(F5049),4)):INDIRECT(ADDRESS(ROW(F5049)+N$5-1,COLUMN(F5049),4)))</f>
        <v>24900</v>
      </c>
      <c r="K5049" s="18">
        <f t="shared" ca="1" si="1490"/>
        <v>16350</v>
      </c>
      <c r="L5049" s="18">
        <f t="shared" ca="1" si="1503"/>
        <v>16350</v>
      </c>
      <c r="M5049" s="18">
        <f t="shared" ca="1" si="1484"/>
        <v>0</v>
      </c>
      <c r="N5049" s="34">
        <f t="shared" ca="1" si="1491"/>
        <v>21478.242923491733</v>
      </c>
      <c r="P5049" s="18">
        <f t="shared" ca="1" si="1504"/>
        <v>231.299344333112</v>
      </c>
      <c r="Q5049" s="47">
        <f ca="1">SUM(L$15:L5049)-SUM(M$15:M5049)</f>
        <v>16350</v>
      </c>
      <c r="R5049" s="47" t="str">
        <f t="shared" ca="1" si="1505"/>
        <v>M5052</v>
      </c>
      <c r="S5049" s="40">
        <f t="shared" ca="1" si="1492"/>
        <v>0</v>
      </c>
      <c r="T5049" s="46">
        <f t="shared" ca="1" si="1493"/>
        <v>54</v>
      </c>
      <c r="X5049" s="74">
        <f t="shared" ca="1" si="1494"/>
        <v>-0.231299344333112</v>
      </c>
      <c r="Y5049" s="75">
        <f t="shared" ca="1" si="1495"/>
        <v>-0.231299344333112</v>
      </c>
      <c r="Z5049" s="74">
        <f t="shared" ca="1" si="1496"/>
        <v>0.79350190018288758</v>
      </c>
      <c r="AA5049" s="76">
        <f t="shared" ca="1" si="1497"/>
        <v>-231.299344333112</v>
      </c>
      <c r="AB5049" s="76">
        <f t="shared" ca="1" si="1498"/>
        <v>793.50190018288754</v>
      </c>
    </row>
    <row r="5050" spans="1:28" x14ac:dyDescent="0.25">
      <c r="A5050" s="2">
        <f t="shared" si="1499"/>
        <v>26</v>
      </c>
      <c r="B5050" s="16">
        <f ca="1">VLOOKUP(A5050,PERIODS!$O$4:$P$33,2,FALSE)</f>
        <v>3.5000000000000003E-2</v>
      </c>
      <c r="C5050" s="15"/>
      <c r="D5050" s="18">
        <v>5000</v>
      </c>
      <c r="E5050" s="34">
        <f t="shared" ca="1" si="1501"/>
        <v>21478.242923491733</v>
      </c>
      <c r="F5050" s="34">
        <f t="shared" ca="1" si="1502"/>
        <v>3500.0000000000005</v>
      </c>
      <c r="G5050" s="69">
        <f t="shared" ca="1" si="1487"/>
        <v>0</v>
      </c>
      <c r="H5050" s="34">
        <f t="shared" ca="1" si="1488"/>
        <v>524.45123043091598</v>
      </c>
      <c r="I5050" s="34">
        <f t="shared" ca="1" si="1489"/>
        <v>4024.4512304309164</v>
      </c>
      <c r="J5050" s="18">
        <f ca="1">SUM(INDIRECT(ADDRESS(ROW(F5050),COLUMN(F5050),4)):INDIRECT(ADDRESS(ROW(F5050)+N$5-1,COLUMN(F5050),4)))</f>
        <v>23900</v>
      </c>
      <c r="K5050" s="18">
        <f t="shared" ca="1" si="1490"/>
        <v>16350</v>
      </c>
      <c r="L5050" s="18">
        <f t="shared" ca="1" si="1503"/>
        <v>0</v>
      </c>
      <c r="M5050" s="18">
        <f t="shared" ca="1" si="1484"/>
        <v>0</v>
      </c>
      <c r="N5050" s="34">
        <f t="shared" ca="1" si="1491"/>
        <v>17453.791693060815</v>
      </c>
      <c r="P5050" s="18">
        <f t="shared" ca="1" si="1504"/>
        <v>524.45123043091598</v>
      </c>
      <c r="Q5050" s="47">
        <f ca="1">SUM(L$15:L5050)-SUM(M$15:M5050)</f>
        <v>16350</v>
      </c>
      <c r="R5050" s="47" t="str">
        <f t="shared" ca="1" si="1505"/>
        <v>M5053</v>
      </c>
      <c r="S5050" s="40">
        <f t="shared" ca="1" si="1492"/>
        <v>0</v>
      </c>
      <c r="T5050" s="46">
        <f t="shared" ca="1" si="1493"/>
        <v>35</v>
      </c>
      <c r="X5050" s="74">
        <f t="shared" ca="1" si="1494"/>
        <v>0.52445123043091602</v>
      </c>
      <c r="Y5050" s="75">
        <f t="shared" ca="1" si="1495"/>
        <v>0.52445123043091602</v>
      </c>
      <c r="Z5050" s="74">
        <f t="shared" ca="1" si="1496"/>
        <v>1.6895314304979419</v>
      </c>
      <c r="AA5050" s="76">
        <f t="shared" ca="1" si="1497"/>
        <v>524.45123043091598</v>
      </c>
      <c r="AB5050" s="76">
        <f t="shared" ca="1" si="1498"/>
        <v>1689.5314304979418</v>
      </c>
    </row>
    <row r="5051" spans="1:28" x14ac:dyDescent="0.25">
      <c r="A5051" s="2">
        <f t="shared" si="1499"/>
        <v>27</v>
      </c>
      <c r="B5051" s="16">
        <f ca="1">VLOOKUP(A5051,PERIODS!$O$4:$P$33,2,FALSE)</f>
        <v>3.5000000000000003E-2</v>
      </c>
      <c r="C5051" s="15"/>
      <c r="D5051" s="18">
        <v>5000</v>
      </c>
      <c r="E5051" s="34">
        <f t="shared" ca="1" si="1501"/>
        <v>17453.791693060815</v>
      </c>
      <c r="F5051" s="34">
        <f t="shared" ca="1" si="1502"/>
        <v>3500.0000000000005</v>
      </c>
      <c r="G5051" s="69">
        <f t="shared" ca="1" si="1487"/>
        <v>0</v>
      </c>
      <c r="H5051" s="34">
        <f t="shared" ca="1" si="1488"/>
        <v>214.22500382592636</v>
      </c>
      <c r="I5051" s="34">
        <f t="shared" ca="1" si="1489"/>
        <v>3714.2250038259267</v>
      </c>
      <c r="J5051" s="18">
        <f ca="1">SUM(INDIRECT(ADDRESS(ROW(F5051),COLUMN(F5051),4)):INDIRECT(ADDRESS(ROW(F5051)+N$5-1,COLUMN(F5051),4)))</f>
        <v>22900</v>
      </c>
      <c r="K5051" s="18">
        <f t="shared" ca="1" si="1490"/>
        <v>16350</v>
      </c>
      <c r="L5051" s="18">
        <f t="shared" ca="1" si="1503"/>
        <v>0</v>
      </c>
      <c r="M5051" s="18">
        <f t="shared" ca="1" si="1484"/>
        <v>0</v>
      </c>
      <c r="N5051" s="34">
        <f t="shared" ca="1" si="1491"/>
        <v>13739.566689234889</v>
      </c>
      <c r="P5051" s="18">
        <f t="shared" ca="1" si="1504"/>
        <v>214.22500382592636</v>
      </c>
      <c r="Q5051" s="47">
        <f ca="1">SUM(L$15:L5051)-SUM(M$15:M5051)</f>
        <v>16350</v>
      </c>
      <c r="R5051" s="47" t="str">
        <f t="shared" ca="1" si="1505"/>
        <v>M5054</v>
      </c>
      <c r="S5051" s="40">
        <f t="shared" ca="1" si="1492"/>
        <v>0</v>
      </c>
      <c r="T5051" s="46">
        <f t="shared" ca="1" si="1493"/>
        <v>28</v>
      </c>
      <c r="X5051" s="74">
        <f t="shared" ca="1" si="1494"/>
        <v>0.21422500382592635</v>
      </c>
      <c r="Y5051" s="75">
        <f t="shared" ca="1" si="1495"/>
        <v>0.21422500382592635</v>
      </c>
      <c r="Z5051" s="74">
        <f t="shared" ca="1" si="1496"/>
        <v>1.2389013809857137</v>
      </c>
      <c r="AA5051" s="76">
        <f t="shared" ca="1" si="1497"/>
        <v>214.22500382592636</v>
      </c>
      <c r="AB5051" s="76">
        <f t="shared" ca="1" si="1498"/>
        <v>1238.9013809857138</v>
      </c>
    </row>
    <row r="5052" spans="1:28" x14ac:dyDescent="0.25">
      <c r="A5052" s="2">
        <f t="shared" si="1499"/>
        <v>28</v>
      </c>
      <c r="B5052" s="16">
        <f ca="1">VLOOKUP(A5052,PERIODS!$O$4:$P$33,2,FALSE)</f>
        <v>0.04</v>
      </c>
      <c r="C5052" s="15"/>
      <c r="D5052" s="18">
        <v>5000</v>
      </c>
      <c r="E5052" s="34">
        <f t="shared" ca="1" si="1501"/>
        <v>13739.566689234889</v>
      </c>
      <c r="F5052" s="34">
        <f t="shared" ca="1" si="1502"/>
        <v>4000</v>
      </c>
      <c r="G5052" s="69">
        <f t="shared" ca="1" si="1487"/>
        <v>0</v>
      </c>
      <c r="H5052" s="34">
        <f t="shared" ca="1" si="1488"/>
        <v>-1233.6747942247887</v>
      </c>
      <c r="I5052" s="34">
        <f t="shared" ca="1" si="1489"/>
        <v>2766.3252057752115</v>
      </c>
      <c r="J5052" s="18">
        <f ca="1">SUM(INDIRECT(ADDRESS(ROW(F5052),COLUMN(F5052),4)):INDIRECT(ADDRESS(ROW(F5052)+N$5-1,COLUMN(F5052),4)))</f>
        <v>21900</v>
      </c>
      <c r="K5052" s="18">
        <f t="shared" ca="1" si="1490"/>
        <v>0</v>
      </c>
      <c r="L5052" s="18">
        <f t="shared" ca="1" si="1503"/>
        <v>0</v>
      </c>
      <c r="M5052" s="18">
        <f t="shared" ca="1" si="1484"/>
        <v>16350</v>
      </c>
      <c r="N5052" s="34">
        <f t="shared" ca="1" si="1491"/>
        <v>27323.241483459678</v>
      </c>
      <c r="P5052" s="18">
        <f t="shared" ca="1" si="1504"/>
        <v>1233.6747942247887</v>
      </c>
      <c r="Q5052" s="47">
        <f ca="1">SUM(L$15:L5052)-SUM(M$15:M5052)</f>
        <v>0</v>
      </c>
      <c r="R5052" s="47" t="str">
        <f t="shared" ca="1" si="1505"/>
        <v>M5055</v>
      </c>
      <c r="S5052" s="40">
        <f t="shared" ca="1" si="1492"/>
        <v>0</v>
      </c>
      <c r="T5052" s="46">
        <f t="shared" ca="1" si="1493"/>
        <v>65</v>
      </c>
      <c r="X5052" s="74">
        <f t="shared" ca="1" si="1494"/>
        <v>-1.2336747942247888</v>
      </c>
      <c r="Y5052" s="75">
        <f t="shared" ca="1" si="1495"/>
        <v>-1.2336747942247888</v>
      </c>
      <c r="Z5052" s="74">
        <f t="shared" ca="1" si="1496"/>
        <v>0.29122043376511308</v>
      </c>
      <c r="AA5052" s="76">
        <f t="shared" ca="1" si="1497"/>
        <v>-1233.6747942247887</v>
      </c>
      <c r="AB5052" s="76">
        <f t="shared" ca="1" si="1498"/>
        <v>291.22043376511306</v>
      </c>
    </row>
    <row r="5053" spans="1:28" x14ac:dyDescent="0.25">
      <c r="A5053" s="2">
        <f t="shared" si="1499"/>
        <v>29</v>
      </c>
      <c r="B5053" s="16">
        <f ca="1">VLOOKUP(A5053,PERIODS!$O$4:$P$33,2,FALSE)</f>
        <v>0.04</v>
      </c>
      <c r="C5053" s="15"/>
      <c r="D5053" s="18">
        <v>5000</v>
      </c>
      <c r="E5053" s="34">
        <f t="shared" ca="1" si="1501"/>
        <v>27323.241483459678</v>
      </c>
      <c r="F5053" s="34">
        <f t="shared" ca="1" si="1502"/>
        <v>4000</v>
      </c>
      <c r="G5053" s="69">
        <f t="shared" ca="1" si="1487"/>
        <v>0</v>
      </c>
      <c r="H5053" s="34">
        <f t="shared" ca="1" si="1488"/>
        <v>51.633634052543144</v>
      </c>
      <c r="I5053" s="34">
        <f t="shared" ca="1" si="1489"/>
        <v>4051.6336340525431</v>
      </c>
      <c r="J5053" s="18">
        <f ca="1">SUM(INDIRECT(ADDRESS(ROW(F5053),COLUMN(F5053),4)):INDIRECT(ADDRESS(ROW(F5053)+N$5-1,COLUMN(F5053),4)))</f>
        <v>21200</v>
      </c>
      <c r="K5053" s="18">
        <f t="shared" ca="1" si="1490"/>
        <v>0</v>
      </c>
      <c r="L5053" s="18">
        <f t="shared" ca="1" si="1503"/>
        <v>0</v>
      </c>
      <c r="M5053" s="18">
        <f t="shared" ca="1" si="1484"/>
        <v>0</v>
      </c>
      <c r="N5053" s="34">
        <f t="shared" ca="1" si="1491"/>
        <v>23271.607849407133</v>
      </c>
      <c r="P5053" s="18">
        <f t="shared" ca="1" si="1504"/>
        <v>51.633634052543144</v>
      </c>
      <c r="Q5053" s="47">
        <f ca="1">SUM(L$15:L5053)-SUM(M$15:M5053)</f>
        <v>0</v>
      </c>
      <c r="R5053" s="47" t="str">
        <f t="shared" ca="1" si="1505"/>
        <v>M5056</v>
      </c>
      <c r="S5053" s="40">
        <f t="shared" ca="1" si="1492"/>
        <v>0</v>
      </c>
      <c r="T5053" s="46">
        <f t="shared" ca="1" si="1493"/>
        <v>3</v>
      </c>
      <c r="X5053" s="74">
        <f t="shared" ca="1" si="1494"/>
        <v>5.1633634052543141E-2</v>
      </c>
      <c r="Y5053" s="75">
        <f t="shared" ca="1" si="1495"/>
        <v>5.1633634052543141E-2</v>
      </c>
      <c r="Z5053" s="74">
        <f t="shared" ca="1" si="1496"/>
        <v>1.0529898921969549</v>
      </c>
      <c r="AA5053" s="76">
        <f t="shared" ca="1" si="1497"/>
        <v>51.633634052543144</v>
      </c>
      <c r="AB5053" s="76">
        <f t="shared" ca="1" si="1498"/>
        <v>1052.989892196955</v>
      </c>
    </row>
    <row r="5054" spans="1:28" x14ac:dyDescent="0.25">
      <c r="A5054" s="2">
        <f t="shared" si="1499"/>
        <v>30</v>
      </c>
      <c r="B5054" s="16">
        <f ca="1">VLOOKUP(A5054,PERIODS!$O$4:$P$33,2,FALSE)</f>
        <v>0.04</v>
      </c>
      <c r="C5054" s="15"/>
      <c r="D5054" s="18">
        <v>5000</v>
      </c>
      <c r="E5054" s="34">
        <f t="shared" ca="1" si="1501"/>
        <v>23271.607849407133</v>
      </c>
      <c r="F5054" s="34">
        <f t="shared" ca="1" si="1502"/>
        <v>4000</v>
      </c>
      <c r="G5054" s="69">
        <f t="shared" ca="1" si="1487"/>
        <v>0</v>
      </c>
      <c r="H5054" s="34">
        <f t="shared" ca="1" si="1488"/>
        <v>-2279.3530161106964</v>
      </c>
      <c r="I5054" s="34">
        <f t="shared" ca="1" si="1489"/>
        <v>1720.6469838893036</v>
      </c>
      <c r="J5054" s="18">
        <f ca="1">SUM(INDIRECT(ADDRESS(ROW(F5054),COLUMN(F5054),4)):INDIRECT(ADDRESS(ROW(F5054)+N$5-1,COLUMN(F5054),4)))</f>
        <v>20500</v>
      </c>
      <c r="K5054" s="18">
        <f t="shared" ca="1" si="1490"/>
        <v>0</v>
      </c>
      <c r="L5054" s="18">
        <f t="shared" ca="1" si="1503"/>
        <v>0</v>
      </c>
      <c r="M5054" s="18">
        <f t="shared" ca="1" si="1484"/>
        <v>0</v>
      </c>
      <c r="N5054" s="34">
        <f t="shared" ca="1" si="1491"/>
        <v>21550.960865517831</v>
      </c>
      <c r="P5054" s="18">
        <f t="shared" ca="1" si="1504"/>
        <v>2279.3530161106964</v>
      </c>
      <c r="Q5054" s="47">
        <f ca="1">SUM(L$15:L5054)-SUM(M$15:M5054)</f>
        <v>0</v>
      </c>
      <c r="R5054" s="47" t="str">
        <f t="shared" ca="1" si="1505"/>
        <v>M5057</v>
      </c>
      <c r="S5054" s="40">
        <f t="shared" ca="1" si="1492"/>
        <v>0</v>
      </c>
      <c r="T5054" s="46">
        <f t="shared" ca="1" si="1493"/>
        <v>27</v>
      </c>
      <c r="X5054" s="74">
        <f t="shared" ca="1" si="1494"/>
        <v>-2.2793530161106963</v>
      </c>
      <c r="Y5054" s="75">
        <f t="shared" ca="1" si="1495"/>
        <v>-2.2793530161106963</v>
      </c>
      <c r="Z5054" s="74">
        <f t="shared" ca="1" si="1496"/>
        <v>0.10235040436150872</v>
      </c>
      <c r="AA5054" s="76">
        <f t="shared" ca="1" si="1497"/>
        <v>-2279.3530161106964</v>
      </c>
      <c r="AB5054" s="76">
        <f t="shared" ca="1" si="1498"/>
        <v>102.35040436150872</v>
      </c>
    </row>
    <row r="5055" spans="1:28" x14ac:dyDescent="0.25">
      <c r="A5055" s="2">
        <f t="shared" si="1499"/>
        <v>1</v>
      </c>
      <c r="B5055" s="16">
        <f ca="1">VLOOKUP(A5055,PERIODS!$O$4:$P$33,2,FALSE)</f>
        <v>2.4E-2</v>
      </c>
      <c r="C5055" s="15"/>
      <c r="D5055" s="18">
        <v>5000</v>
      </c>
      <c r="E5055" s="34">
        <f t="shared" ca="1" si="1501"/>
        <v>21550.960865517831</v>
      </c>
      <c r="F5055" s="34">
        <f t="shared" ca="1" si="1502"/>
        <v>2400</v>
      </c>
      <c r="G5055" s="69">
        <f t="shared" ca="1" si="1487"/>
        <v>0</v>
      </c>
      <c r="H5055" s="34">
        <f t="shared" ca="1" si="1488"/>
        <v>-262.55696295326874</v>
      </c>
      <c r="I5055" s="34">
        <f t="shared" ca="1" si="1489"/>
        <v>2137.4430370467312</v>
      </c>
      <c r="J5055" s="18">
        <f ca="1">SUM(INDIRECT(ADDRESS(ROW(F5055),COLUMN(F5055),4)):INDIRECT(ADDRESS(ROW(F5055)+N$5-1,COLUMN(F5055),4)))</f>
        <v>19800</v>
      </c>
      <c r="K5055" s="18">
        <f t="shared" ca="1" si="1490"/>
        <v>0</v>
      </c>
      <c r="L5055" s="18">
        <f t="shared" ca="1" si="1503"/>
        <v>0</v>
      </c>
      <c r="M5055" s="18">
        <f t="shared" ca="1" si="1484"/>
        <v>0</v>
      </c>
      <c r="N5055" s="34">
        <f t="shared" ca="1" si="1491"/>
        <v>19413.5178284711</v>
      </c>
      <c r="P5055" s="18">
        <f t="shared" ca="1" si="1504"/>
        <v>262.55696295326874</v>
      </c>
      <c r="Q5055" s="47">
        <f ca="1">SUM(L$15:L5055)-SUM(M$15:M5055)</f>
        <v>0</v>
      </c>
      <c r="R5055" s="47" t="str">
        <f t="shared" ca="1" si="1505"/>
        <v>M5058</v>
      </c>
      <c r="S5055" s="40">
        <f t="shared" ca="1" si="1492"/>
        <v>0</v>
      </c>
      <c r="T5055" s="46">
        <f t="shared" ca="1" si="1493"/>
        <v>59</v>
      </c>
      <c r="X5055" s="74">
        <f t="shared" ca="1" si="1494"/>
        <v>-0.26255696295326875</v>
      </c>
      <c r="Y5055" s="75">
        <f t="shared" ca="1" si="1495"/>
        <v>-0.26255696295326875</v>
      </c>
      <c r="Z5055" s="74">
        <f t="shared" ca="1" si="1496"/>
        <v>0.76908255390721769</v>
      </c>
      <c r="AA5055" s="76">
        <f t="shared" ca="1" si="1497"/>
        <v>-262.55696295326874</v>
      </c>
      <c r="AB5055" s="76">
        <f t="shared" ca="1" si="1498"/>
        <v>769.08255390721774</v>
      </c>
    </row>
    <row r="5056" spans="1:28" x14ac:dyDescent="0.25">
      <c r="A5056" s="2">
        <f t="shared" si="1499"/>
        <v>2</v>
      </c>
      <c r="B5056" s="16">
        <f ca="1">VLOOKUP(A5056,PERIODS!$O$4:$P$33,2,FALSE)</f>
        <v>2.5000000000000001E-2</v>
      </c>
      <c r="C5056" s="15"/>
      <c r="D5056" s="18">
        <v>5000</v>
      </c>
      <c r="E5056" s="34">
        <f t="shared" ca="1" si="1501"/>
        <v>19413.5178284711</v>
      </c>
      <c r="F5056" s="34">
        <f t="shared" ca="1" si="1502"/>
        <v>2500</v>
      </c>
      <c r="G5056" s="69">
        <f t="shared" ca="1" si="1487"/>
        <v>0</v>
      </c>
      <c r="H5056" s="34">
        <f t="shared" ca="1" si="1488"/>
        <v>-1121.9914765336898</v>
      </c>
      <c r="I5056" s="34">
        <f t="shared" ca="1" si="1489"/>
        <v>1378.0085234663102</v>
      </c>
      <c r="J5056" s="18">
        <f ca="1">SUM(INDIRECT(ADDRESS(ROW(F5056),COLUMN(F5056),4)):INDIRECT(ADDRESS(ROW(F5056)+N$5-1,COLUMN(F5056),4)))</f>
        <v>20700</v>
      </c>
      <c r="K5056" s="18">
        <f t="shared" ca="1" si="1490"/>
        <v>16350</v>
      </c>
      <c r="L5056" s="18">
        <f t="shared" ca="1" si="1503"/>
        <v>16350</v>
      </c>
      <c r="M5056" s="18">
        <f t="shared" ca="1" si="1484"/>
        <v>0</v>
      </c>
      <c r="N5056" s="34">
        <f t="shared" ca="1" si="1491"/>
        <v>18035.509305004791</v>
      </c>
      <c r="P5056" s="18">
        <f t="shared" ca="1" si="1504"/>
        <v>1121.9914765336898</v>
      </c>
      <c r="Q5056" s="47">
        <f ca="1">SUM(L$15:L5056)-SUM(M$15:M5056)</f>
        <v>16350</v>
      </c>
      <c r="R5056" s="47" t="str">
        <f t="shared" ca="1" si="1505"/>
        <v>M5059</v>
      </c>
      <c r="S5056" s="40">
        <f t="shared" ca="1" si="1492"/>
        <v>0</v>
      </c>
      <c r="T5056" s="46">
        <f t="shared" ca="1" si="1493"/>
        <v>82</v>
      </c>
      <c r="X5056" s="74">
        <f t="shared" ca="1" si="1494"/>
        <v>-1.1219914765336898</v>
      </c>
      <c r="Y5056" s="75">
        <f t="shared" ca="1" si="1495"/>
        <v>-1.1219914765336898</v>
      </c>
      <c r="Z5056" s="74">
        <f t="shared" ca="1" si="1496"/>
        <v>0.3256306626487146</v>
      </c>
      <c r="AA5056" s="76">
        <f t="shared" ca="1" si="1497"/>
        <v>-1121.9914765336898</v>
      </c>
      <c r="AB5056" s="76">
        <f t="shared" ca="1" si="1498"/>
        <v>325.63066264871458</v>
      </c>
    </row>
    <row r="5057" spans="1:28" x14ac:dyDescent="0.25">
      <c r="A5057" s="2">
        <f t="shared" si="1499"/>
        <v>3</v>
      </c>
      <c r="B5057" s="16">
        <f ca="1">VLOOKUP(A5057,PERIODS!$O$4:$P$33,2,FALSE)</f>
        <v>2.5000000000000001E-2</v>
      </c>
      <c r="C5057" s="15"/>
      <c r="D5057" s="18">
        <v>5000</v>
      </c>
      <c r="E5057" s="34">
        <f t="shared" ca="1" si="1501"/>
        <v>18035.509305004791</v>
      </c>
      <c r="F5057" s="34">
        <f t="shared" ca="1" si="1502"/>
        <v>2500</v>
      </c>
      <c r="G5057" s="69">
        <f t="shared" ca="1" si="1487"/>
        <v>0</v>
      </c>
      <c r="H5057" s="34">
        <f t="shared" ca="1" si="1488"/>
        <v>-1018.9729197642099</v>
      </c>
      <c r="I5057" s="34">
        <f t="shared" ca="1" si="1489"/>
        <v>1481.02708023579</v>
      </c>
      <c r="J5057" s="18">
        <f ca="1">SUM(INDIRECT(ADDRESS(ROW(F5057),COLUMN(F5057),4)):INDIRECT(ADDRESS(ROW(F5057)+N$5-1,COLUMN(F5057),4)))</f>
        <v>21500</v>
      </c>
      <c r="K5057" s="18">
        <f t="shared" ca="1" si="1490"/>
        <v>16350</v>
      </c>
      <c r="L5057" s="18">
        <f t="shared" ca="1" si="1503"/>
        <v>0</v>
      </c>
      <c r="M5057" s="18">
        <f t="shared" ca="1" si="1484"/>
        <v>0</v>
      </c>
      <c r="N5057" s="34">
        <f t="shared" ca="1" si="1491"/>
        <v>16554.482224769003</v>
      </c>
      <c r="P5057" s="18">
        <f t="shared" ca="1" si="1504"/>
        <v>1018.9729197642099</v>
      </c>
      <c r="Q5057" s="47">
        <f ca="1">SUM(L$15:L5057)-SUM(M$15:M5057)</f>
        <v>16350</v>
      </c>
      <c r="R5057" s="47" t="str">
        <f t="shared" ca="1" si="1505"/>
        <v>M5060</v>
      </c>
      <c r="S5057" s="40">
        <f t="shared" ca="1" si="1492"/>
        <v>0</v>
      </c>
      <c r="T5057" s="46">
        <f t="shared" ca="1" si="1493"/>
        <v>47</v>
      </c>
      <c r="X5057" s="74">
        <f t="shared" ca="1" si="1494"/>
        <v>-1.0189729197642099</v>
      </c>
      <c r="Y5057" s="75">
        <f t="shared" ca="1" si="1495"/>
        <v>-1.0189729197642099</v>
      </c>
      <c r="Z5057" s="74">
        <f t="shared" ca="1" si="1496"/>
        <v>0.36096549036907305</v>
      </c>
      <c r="AA5057" s="76">
        <f t="shared" ca="1" si="1497"/>
        <v>-1018.9729197642099</v>
      </c>
      <c r="AB5057" s="76">
        <f t="shared" ca="1" si="1498"/>
        <v>360.96549036907305</v>
      </c>
    </row>
    <row r="5058" spans="1:28" x14ac:dyDescent="0.25">
      <c r="A5058" s="2">
        <f t="shared" si="1499"/>
        <v>4</v>
      </c>
      <c r="B5058" s="16">
        <f ca="1">VLOOKUP(A5058,PERIODS!$O$4:$P$33,2,FALSE)</f>
        <v>2.5000000000000001E-2</v>
      </c>
      <c r="C5058" s="15"/>
      <c r="D5058" s="18">
        <v>5000</v>
      </c>
      <c r="E5058" s="34">
        <f t="shared" ca="1" si="1501"/>
        <v>16554.482224769003</v>
      </c>
      <c r="F5058" s="34">
        <f t="shared" ca="1" si="1502"/>
        <v>2500</v>
      </c>
      <c r="G5058" s="69">
        <f t="shared" ca="1" si="1487"/>
        <v>0</v>
      </c>
      <c r="H5058" s="34">
        <f t="shared" ca="1" si="1488"/>
        <v>961.19797489749817</v>
      </c>
      <c r="I5058" s="34">
        <f t="shared" ca="1" si="1489"/>
        <v>3461.1979748974982</v>
      </c>
      <c r="J5058" s="18">
        <f ca="1">SUM(INDIRECT(ADDRESS(ROW(F5058),COLUMN(F5058),4)):INDIRECT(ADDRESS(ROW(F5058)+N$5-1,COLUMN(F5058),4)))</f>
        <v>22300</v>
      </c>
      <c r="K5058" s="18">
        <f t="shared" ca="1" si="1490"/>
        <v>16350</v>
      </c>
      <c r="L5058" s="18">
        <f t="shared" ca="1" si="1503"/>
        <v>0</v>
      </c>
      <c r="M5058" s="18">
        <f t="shared" ca="1" si="1484"/>
        <v>0</v>
      </c>
      <c r="N5058" s="34">
        <f t="shared" ca="1" si="1491"/>
        <v>13093.284249871504</v>
      </c>
      <c r="P5058" s="18">
        <f t="shared" ca="1" si="1504"/>
        <v>961.19797489749817</v>
      </c>
      <c r="Q5058" s="47">
        <f ca="1">SUM(L$15:L5058)-SUM(M$15:M5058)</f>
        <v>16350</v>
      </c>
      <c r="R5058" s="47" t="str">
        <f t="shared" ca="1" si="1505"/>
        <v>M5061</v>
      </c>
      <c r="S5058" s="40">
        <f t="shared" ca="1" si="1492"/>
        <v>0</v>
      </c>
      <c r="T5058" s="46">
        <f t="shared" ca="1" si="1493"/>
        <v>53</v>
      </c>
      <c r="X5058" s="74">
        <f t="shared" ca="1" si="1494"/>
        <v>0.96119797489749814</v>
      </c>
      <c r="Y5058" s="75">
        <f t="shared" ca="1" si="1495"/>
        <v>0.96119797489749814</v>
      </c>
      <c r="Z5058" s="74">
        <f t="shared" ca="1" si="1496"/>
        <v>2.6148270950668269</v>
      </c>
      <c r="AA5058" s="76">
        <f t="shared" ca="1" si="1497"/>
        <v>961.19797489749817</v>
      </c>
      <c r="AB5058" s="76">
        <f t="shared" ca="1" si="1498"/>
        <v>2614.827095066827</v>
      </c>
    </row>
    <row r="5059" spans="1:28" x14ac:dyDescent="0.25">
      <c r="A5059" s="2">
        <f t="shared" si="1499"/>
        <v>5</v>
      </c>
      <c r="B5059" s="16">
        <f ca="1">VLOOKUP(A5059,PERIODS!$O$4:$P$33,2,FALSE)</f>
        <v>3.3000000000000002E-2</v>
      </c>
      <c r="C5059" s="15"/>
      <c r="D5059" s="18">
        <v>5000</v>
      </c>
      <c r="E5059" s="34">
        <f t="shared" ca="1" si="1501"/>
        <v>13093.284249871504</v>
      </c>
      <c r="F5059" s="34">
        <f t="shared" ca="1" si="1502"/>
        <v>3300</v>
      </c>
      <c r="G5059" s="69">
        <f t="shared" ca="1" si="1487"/>
        <v>0</v>
      </c>
      <c r="H5059" s="34">
        <f t="shared" ca="1" si="1488"/>
        <v>177.16234560512049</v>
      </c>
      <c r="I5059" s="34">
        <f t="shared" ca="1" si="1489"/>
        <v>3477.1623456051207</v>
      </c>
      <c r="J5059" s="18">
        <f ca="1">SUM(INDIRECT(ADDRESS(ROW(F5059),COLUMN(F5059),4)):INDIRECT(ADDRESS(ROW(F5059)+N$5-1,COLUMN(F5059),4)))</f>
        <v>23100</v>
      </c>
      <c r="K5059" s="18">
        <f t="shared" ca="1" si="1490"/>
        <v>0</v>
      </c>
      <c r="L5059" s="18">
        <f t="shared" ca="1" si="1503"/>
        <v>0</v>
      </c>
      <c r="M5059" s="18">
        <f t="shared" ca="1" si="1484"/>
        <v>16350</v>
      </c>
      <c r="N5059" s="34">
        <f t="shared" ca="1" si="1491"/>
        <v>25966.121904266383</v>
      </c>
      <c r="P5059" s="18">
        <f t="shared" ca="1" si="1504"/>
        <v>177.16234560512049</v>
      </c>
      <c r="Q5059" s="47">
        <f ca="1">SUM(L$15:L5059)-SUM(M$15:M5059)</f>
        <v>0</v>
      </c>
      <c r="R5059" s="47" t="str">
        <f t="shared" ca="1" si="1505"/>
        <v>M5062</v>
      </c>
      <c r="S5059" s="40">
        <f t="shared" ca="1" si="1492"/>
        <v>0</v>
      </c>
      <c r="T5059" s="46">
        <f t="shared" ca="1" si="1493"/>
        <v>83</v>
      </c>
      <c r="X5059" s="74">
        <f t="shared" ca="1" si="1494"/>
        <v>0.17716234560512048</v>
      </c>
      <c r="Y5059" s="75">
        <f t="shared" ca="1" si="1495"/>
        <v>0.17716234560512048</v>
      </c>
      <c r="Z5059" s="74">
        <f t="shared" ca="1" si="1496"/>
        <v>1.193824889619822</v>
      </c>
      <c r="AA5059" s="76">
        <f t="shared" ca="1" si="1497"/>
        <v>177.16234560512049</v>
      </c>
      <c r="AB5059" s="76">
        <f t="shared" ca="1" si="1498"/>
        <v>1193.824889619822</v>
      </c>
    </row>
    <row r="5060" spans="1:28" x14ac:dyDescent="0.25">
      <c r="A5060" s="2">
        <f t="shared" si="1499"/>
        <v>6</v>
      </c>
      <c r="B5060" s="16">
        <f ca="1">VLOOKUP(A5060,PERIODS!$O$4:$P$33,2,FALSE)</f>
        <v>3.3000000000000002E-2</v>
      </c>
      <c r="C5060" s="15"/>
      <c r="D5060" s="18">
        <v>5000</v>
      </c>
      <c r="E5060" s="34">
        <f t="shared" ca="1" si="1501"/>
        <v>25966.121904266383</v>
      </c>
      <c r="F5060" s="34">
        <f t="shared" ca="1" si="1502"/>
        <v>3300</v>
      </c>
      <c r="G5060" s="69">
        <f t="shared" ca="1" si="1487"/>
        <v>0</v>
      </c>
      <c r="H5060" s="34">
        <f t="shared" ca="1" si="1488"/>
        <v>-1234.3527869282173</v>
      </c>
      <c r="I5060" s="34">
        <f t="shared" ca="1" si="1489"/>
        <v>2065.647213071783</v>
      </c>
      <c r="J5060" s="18">
        <f ca="1">SUM(INDIRECT(ADDRESS(ROW(F5060),COLUMN(F5060),4)):INDIRECT(ADDRESS(ROW(F5060)+N$5-1,COLUMN(F5060),4)))</f>
        <v>23100</v>
      </c>
      <c r="K5060" s="18">
        <f t="shared" ca="1" si="1490"/>
        <v>0</v>
      </c>
      <c r="L5060" s="18">
        <f t="shared" ca="1" si="1503"/>
        <v>0</v>
      </c>
      <c r="M5060" s="18">
        <f t="shared" ca="1" si="1484"/>
        <v>0</v>
      </c>
      <c r="N5060" s="34">
        <f t="shared" ca="1" si="1491"/>
        <v>23900.474691194599</v>
      </c>
      <c r="P5060" s="18">
        <f t="shared" ca="1" si="1504"/>
        <v>1234.3527869282173</v>
      </c>
      <c r="Q5060" s="47">
        <f ca="1">SUM(L$15:L5060)-SUM(M$15:M5060)</f>
        <v>0</v>
      </c>
      <c r="R5060" s="47" t="str">
        <f t="shared" ca="1" si="1505"/>
        <v>M5063</v>
      </c>
      <c r="S5060" s="40">
        <f t="shared" ca="1" si="1492"/>
        <v>0</v>
      </c>
      <c r="T5060" s="46">
        <f t="shared" ca="1" si="1493"/>
        <v>21</v>
      </c>
      <c r="X5060" s="74">
        <f t="shared" ca="1" si="1494"/>
        <v>-1.2343527869282171</v>
      </c>
      <c r="Y5060" s="75">
        <f t="shared" ca="1" si="1495"/>
        <v>-1.2343527869282171</v>
      </c>
      <c r="Z5060" s="74">
        <f t="shared" ca="1" si="1496"/>
        <v>0.29102305535405315</v>
      </c>
      <c r="AA5060" s="76">
        <f t="shared" ca="1" si="1497"/>
        <v>-1234.3527869282173</v>
      </c>
      <c r="AB5060" s="76">
        <f t="shared" ca="1" si="1498"/>
        <v>291.02305535405316</v>
      </c>
    </row>
    <row r="5061" spans="1:28" x14ac:dyDescent="0.25">
      <c r="A5061" s="2">
        <f t="shared" si="1499"/>
        <v>7</v>
      </c>
      <c r="B5061" s="16">
        <f ca="1">VLOOKUP(A5061,PERIODS!$O$4:$P$33,2,FALSE)</f>
        <v>3.3000000000000002E-2</v>
      </c>
      <c r="C5061" s="15"/>
      <c r="D5061" s="18">
        <v>5000</v>
      </c>
      <c r="E5061" s="34">
        <f t="shared" ca="1" si="1501"/>
        <v>23900.474691194599</v>
      </c>
      <c r="F5061" s="34">
        <f t="shared" ca="1" si="1502"/>
        <v>3300</v>
      </c>
      <c r="G5061" s="69">
        <f t="shared" ca="1" si="1487"/>
        <v>0</v>
      </c>
      <c r="H5061" s="34">
        <f t="shared" ca="1" si="1488"/>
        <v>638.00275260301203</v>
      </c>
      <c r="I5061" s="34">
        <f t="shared" ca="1" si="1489"/>
        <v>3938.0027526030121</v>
      </c>
      <c r="J5061" s="18">
        <f ca="1">SUM(INDIRECT(ADDRESS(ROW(F5061),COLUMN(F5061),4)):INDIRECT(ADDRESS(ROW(F5061)+N$5-1,COLUMN(F5061),4)))</f>
        <v>23100</v>
      </c>
      <c r="K5061" s="18">
        <f t="shared" ca="1" si="1490"/>
        <v>0</v>
      </c>
      <c r="L5061" s="18">
        <f t="shared" ca="1" si="1503"/>
        <v>0</v>
      </c>
      <c r="M5061" s="18">
        <f t="shared" ca="1" si="1484"/>
        <v>0</v>
      </c>
      <c r="N5061" s="34">
        <f t="shared" ca="1" si="1491"/>
        <v>19962.471938591585</v>
      </c>
      <c r="P5061" s="18">
        <f t="shared" ca="1" si="1504"/>
        <v>638.00275260301203</v>
      </c>
      <c r="Q5061" s="47">
        <f ca="1">SUM(L$15:L5061)-SUM(M$15:M5061)</f>
        <v>0</v>
      </c>
      <c r="R5061" s="47" t="str">
        <f t="shared" ca="1" si="1505"/>
        <v>M5064</v>
      </c>
      <c r="S5061" s="40">
        <f t="shared" ca="1" si="1492"/>
        <v>0</v>
      </c>
      <c r="T5061" s="46">
        <f t="shared" ca="1" si="1493"/>
        <v>78</v>
      </c>
      <c r="X5061" s="74">
        <f t="shared" ca="1" si="1494"/>
        <v>0.63800275260301198</v>
      </c>
      <c r="Y5061" s="75">
        <f t="shared" ca="1" si="1495"/>
        <v>0.63800275260301198</v>
      </c>
      <c r="Z5061" s="74">
        <f t="shared" ca="1" si="1496"/>
        <v>1.8926969178167892</v>
      </c>
      <c r="AA5061" s="76">
        <f t="shared" ca="1" si="1497"/>
        <v>638.00275260301203</v>
      </c>
      <c r="AB5061" s="76">
        <f t="shared" ca="1" si="1498"/>
        <v>1892.6969178167892</v>
      </c>
    </row>
    <row r="5062" spans="1:28" x14ac:dyDescent="0.25">
      <c r="A5062" s="2">
        <f t="shared" si="1499"/>
        <v>8</v>
      </c>
      <c r="B5062" s="16">
        <f ca="1">VLOOKUP(A5062,PERIODS!$O$4:$P$33,2,FALSE)</f>
        <v>3.3000000000000002E-2</v>
      </c>
      <c r="C5062" s="15"/>
      <c r="D5062" s="18">
        <v>5000</v>
      </c>
      <c r="E5062" s="34">
        <f t="shared" ca="1" si="1501"/>
        <v>19962.471938591585</v>
      </c>
      <c r="F5062" s="34">
        <f t="shared" ca="1" si="1502"/>
        <v>3300</v>
      </c>
      <c r="G5062" s="69">
        <f t="shared" ca="1" si="1487"/>
        <v>0</v>
      </c>
      <c r="H5062" s="34">
        <f t="shared" ca="1" si="1488"/>
        <v>-552.19822029226634</v>
      </c>
      <c r="I5062" s="34">
        <f t="shared" ca="1" si="1489"/>
        <v>2747.8017797077337</v>
      </c>
      <c r="J5062" s="18">
        <f ca="1">SUM(INDIRECT(ADDRESS(ROW(F5062),COLUMN(F5062),4)):INDIRECT(ADDRESS(ROW(F5062)+N$5-1,COLUMN(F5062),4)))</f>
        <v>23100</v>
      </c>
      <c r="K5062" s="18">
        <f t="shared" ca="1" si="1490"/>
        <v>16350</v>
      </c>
      <c r="L5062" s="18">
        <f t="shared" ca="1" si="1503"/>
        <v>16350</v>
      </c>
      <c r="M5062" s="18">
        <f t="shared" ca="1" si="1484"/>
        <v>0</v>
      </c>
      <c r="N5062" s="34">
        <f t="shared" ca="1" si="1491"/>
        <v>17214.670158883851</v>
      </c>
      <c r="P5062" s="18">
        <f t="shared" ca="1" si="1504"/>
        <v>552.19822029226634</v>
      </c>
      <c r="Q5062" s="47">
        <f ca="1">SUM(L$15:L5062)-SUM(M$15:M5062)</f>
        <v>16350</v>
      </c>
      <c r="R5062" s="47" t="str">
        <f t="shared" ca="1" si="1505"/>
        <v>M5065</v>
      </c>
      <c r="S5062" s="40">
        <f t="shared" ca="1" si="1492"/>
        <v>0</v>
      </c>
      <c r="T5062" s="46">
        <f t="shared" ca="1" si="1493"/>
        <v>94</v>
      </c>
      <c r="X5062" s="74">
        <f t="shared" ca="1" si="1494"/>
        <v>-0.5521982202922664</v>
      </c>
      <c r="Y5062" s="75">
        <f t="shared" ca="1" si="1495"/>
        <v>-0.5521982202922664</v>
      </c>
      <c r="Z5062" s="74">
        <f t="shared" ca="1" si="1496"/>
        <v>0.57568294053932978</v>
      </c>
      <c r="AA5062" s="76">
        <f t="shared" ca="1" si="1497"/>
        <v>-552.19822029226634</v>
      </c>
      <c r="AB5062" s="76">
        <f t="shared" ca="1" si="1498"/>
        <v>575.68294053932982</v>
      </c>
    </row>
    <row r="5063" spans="1:28" x14ac:dyDescent="0.25">
      <c r="A5063" s="2">
        <f t="shared" si="1499"/>
        <v>9</v>
      </c>
      <c r="B5063" s="16">
        <f ca="1">VLOOKUP(A5063,PERIODS!$O$4:$P$33,2,FALSE)</f>
        <v>3.3000000000000002E-2</v>
      </c>
      <c r="C5063" s="15"/>
      <c r="D5063" s="18">
        <v>5000</v>
      </c>
      <c r="E5063" s="34">
        <f t="shared" ca="1" si="1501"/>
        <v>17214.670158883851</v>
      </c>
      <c r="F5063" s="34">
        <f t="shared" ca="1" si="1502"/>
        <v>3300</v>
      </c>
      <c r="G5063" s="69">
        <f t="shared" ca="1" si="1487"/>
        <v>0</v>
      </c>
      <c r="H5063" s="34">
        <f t="shared" ca="1" si="1488"/>
        <v>-33.284435176226587</v>
      </c>
      <c r="I5063" s="34">
        <f t="shared" ca="1" si="1489"/>
        <v>3266.7155648237735</v>
      </c>
      <c r="J5063" s="18">
        <f ca="1">SUM(INDIRECT(ADDRESS(ROW(F5063),COLUMN(F5063),4)):INDIRECT(ADDRESS(ROW(F5063)+N$5-1,COLUMN(F5063),4)))</f>
        <v>23100</v>
      </c>
      <c r="K5063" s="18">
        <f t="shared" ca="1" si="1490"/>
        <v>16350</v>
      </c>
      <c r="L5063" s="18">
        <f t="shared" ca="1" si="1503"/>
        <v>0</v>
      </c>
      <c r="M5063" s="18">
        <f t="shared" ca="1" si="1484"/>
        <v>0</v>
      </c>
      <c r="N5063" s="34">
        <f t="shared" ca="1" si="1491"/>
        <v>13947.954594060078</v>
      </c>
      <c r="P5063" s="18">
        <f t="shared" ca="1" si="1504"/>
        <v>33.284435176226587</v>
      </c>
      <c r="Q5063" s="47">
        <f ca="1">SUM(L$15:L5063)-SUM(M$15:M5063)</f>
        <v>16350</v>
      </c>
      <c r="R5063" s="47" t="str">
        <f t="shared" ca="1" si="1505"/>
        <v>M5066</v>
      </c>
      <c r="S5063" s="40">
        <f t="shared" ca="1" si="1492"/>
        <v>0</v>
      </c>
      <c r="T5063" s="46">
        <f t="shared" ca="1" si="1493"/>
        <v>32</v>
      </c>
      <c r="X5063" s="74">
        <f t="shared" ca="1" si="1494"/>
        <v>-3.328443517622659E-2</v>
      </c>
      <c r="Y5063" s="75">
        <f t="shared" ca="1" si="1495"/>
        <v>-3.328443517622659E-2</v>
      </c>
      <c r="Z5063" s="74">
        <f t="shared" ca="1" si="1496"/>
        <v>0.96726339672318351</v>
      </c>
      <c r="AA5063" s="76">
        <f t="shared" ca="1" si="1497"/>
        <v>-33.284435176226587</v>
      </c>
      <c r="AB5063" s="76">
        <f t="shared" ca="1" si="1498"/>
        <v>967.26339672318352</v>
      </c>
    </row>
    <row r="5064" spans="1:28" x14ac:dyDescent="0.25">
      <c r="A5064" s="2">
        <f t="shared" si="1499"/>
        <v>10</v>
      </c>
      <c r="B5064" s="16">
        <f ca="1">VLOOKUP(A5064,PERIODS!$O$4:$P$33,2,FALSE)</f>
        <v>3.3000000000000002E-2</v>
      </c>
      <c r="C5064" s="15"/>
      <c r="D5064" s="18">
        <v>5000</v>
      </c>
      <c r="E5064" s="34">
        <f t="shared" ca="1" si="1501"/>
        <v>13947.954594060078</v>
      </c>
      <c r="F5064" s="34">
        <f t="shared" ca="1" si="1502"/>
        <v>3300</v>
      </c>
      <c r="G5064" s="69">
        <f t="shared" ca="1" si="1487"/>
        <v>0</v>
      </c>
      <c r="H5064" s="34">
        <f t="shared" ca="1" si="1488"/>
        <v>-2084.8838964098964</v>
      </c>
      <c r="I5064" s="34">
        <f t="shared" ca="1" si="1489"/>
        <v>1215.1161035901036</v>
      </c>
      <c r="J5064" s="18">
        <f ca="1">SUM(INDIRECT(ADDRESS(ROW(F5064),COLUMN(F5064),4)):INDIRECT(ADDRESS(ROW(F5064)+N$5-1,COLUMN(F5064),4)))</f>
        <v>23100</v>
      </c>
      <c r="K5064" s="18">
        <f t="shared" ca="1" si="1490"/>
        <v>16350</v>
      </c>
      <c r="L5064" s="18">
        <f t="shared" ca="1" si="1503"/>
        <v>0</v>
      </c>
      <c r="M5064" s="18">
        <f t="shared" ca="1" si="1484"/>
        <v>0</v>
      </c>
      <c r="N5064" s="34">
        <f t="shared" ca="1" si="1491"/>
        <v>12732.838490469974</v>
      </c>
      <c r="P5064" s="18">
        <f t="shared" ca="1" si="1504"/>
        <v>2084.8838964098964</v>
      </c>
      <c r="Q5064" s="47">
        <f ca="1">SUM(L$15:L5064)-SUM(M$15:M5064)</f>
        <v>16350</v>
      </c>
      <c r="R5064" s="47" t="str">
        <f t="shared" ca="1" si="1505"/>
        <v>M5067</v>
      </c>
      <c r="S5064" s="40">
        <f t="shared" ca="1" si="1492"/>
        <v>0</v>
      </c>
      <c r="T5064" s="46">
        <f t="shared" ca="1" si="1493"/>
        <v>5</v>
      </c>
      <c r="X5064" s="74">
        <f t="shared" ca="1" si="1494"/>
        <v>-2.0848838964098961</v>
      </c>
      <c r="Y5064" s="75">
        <f t="shared" ca="1" si="1495"/>
        <v>-2.0848838964098961</v>
      </c>
      <c r="Z5064" s="74">
        <f t="shared" ca="1" si="1496"/>
        <v>0.12432155350657123</v>
      </c>
      <c r="AA5064" s="76">
        <f t="shared" ca="1" si="1497"/>
        <v>-2084.8838964098964</v>
      </c>
      <c r="AB5064" s="76">
        <f t="shared" ca="1" si="1498"/>
        <v>124.32155350657123</v>
      </c>
    </row>
    <row r="5065" spans="1:28" x14ac:dyDescent="0.25">
      <c r="A5065" s="2">
        <f t="shared" si="1499"/>
        <v>11</v>
      </c>
      <c r="B5065" s="16">
        <f ca="1">VLOOKUP(A5065,PERIODS!$O$4:$P$33,2,FALSE)</f>
        <v>3.3000000000000002E-2</v>
      </c>
      <c r="C5065" s="15"/>
      <c r="D5065" s="18">
        <v>5000</v>
      </c>
      <c r="E5065" s="34">
        <f t="shared" ca="1" si="1501"/>
        <v>12732.838490469974</v>
      </c>
      <c r="F5065" s="34">
        <f t="shared" ca="1" si="1502"/>
        <v>3300</v>
      </c>
      <c r="G5065" s="69">
        <f t="shared" ca="1" si="1487"/>
        <v>0</v>
      </c>
      <c r="H5065" s="34">
        <f t="shared" ca="1" si="1488"/>
        <v>-588.24201780218596</v>
      </c>
      <c r="I5065" s="34">
        <f t="shared" ca="1" si="1489"/>
        <v>2711.7579821978143</v>
      </c>
      <c r="J5065" s="18">
        <f ca="1">SUM(INDIRECT(ADDRESS(ROW(F5065),COLUMN(F5065),4)):INDIRECT(ADDRESS(ROW(F5065)+N$5-1,COLUMN(F5065),4)))</f>
        <v>23300</v>
      </c>
      <c r="K5065" s="18">
        <f t="shared" ca="1" si="1490"/>
        <v>0</v>
      </c>
      <c r="L5065" s="18">
        <f t="shared" ca="1" si="1503"/>
        <v>0</v>
      </c>
      <c r="M5065" s="18">
        <f t="shared" ca="1" si="1484"/>
        <v>16350</v>
      </c>
      <c r="N5065" s="34">
        <f t="shared" ca="1" si="1491"/>
        <v>26371.08050827216</v>
      </c>
      <c r="P5065" s="18">
        <f t="shared" ca="1" si="1504"/>
        <v>588.24201780218596</v>
      </c>
      <c r="Q5065" s="47">
        <f ca="1">SUM(L$15:L5065)-SUM(M$15:M5065)</f>
        <v>0</v>
      </c>
      <c r="R5065" s="47" t="str">
        <f t="shared" ca="1" si="1505"/>
        <v>M5068</v>
      </c>
      <c r="S5065" s="40">
        <f t="shared" ca="1" si="1492"/>
        <v>0</v>
      </c>
      <c r="T5065" s="46">
        <f t="shared" ca="1" si="1493"/>
        <v>5</v>
      </c>
      <c r="X5065" s="74">
        <f t="shared" ca="1" si="1494"/>
        <v>-0.58824201780218599</v>
      </c>
      <c r="Y5065" s="75">
        <f t="shared" ca="1" si="1495"/>
        <v>-0.58824201780218599</v>
      </c>
      <c r="Z5065" s="74">
        <f t="shared" ca="1" si="1496"/>
        <v>0.55530263930962809</v>
      </c>
      <c r="AA5065" s="76">
        <f t="shared" ca="1" si="1497"/>
        <v>-588.24201780218596</v>
      </c>
      <c r="AB5065" s="76">
        <f t="shared" ca="1" si="1498"/>
        <v>555.30263930962803</v>
      </c>
    </row>
    <row r="5066" spans="1:28" x14ac:dyDescent="0.25">
      <c r="A5066" s="2">
        <f t="shared" si="1499"/>
        <v>12</v>
      </c>
      <c r="B5066" s="16">
        <f ca="1">VLOOKUP(A5066,PERIODS!$O$4:$P$33,2,FALSE)</f>
        <v>3.3000000000000002E-2</v>
      </c>
      <c r="C5066" s="15"/>
      <c r="D5066" s="18">
        <v>5000</v>
      </c>
      <c r="E5066" s="34">
        <f t="shared" ca="1" si="1501"/>
        <v>26371.08050827216</v>
      </c>
      <c r="F5066" s="34">
        <f t="shared" ca="1" si="1502"/>
        <v>3300</v>
      </c>
      <c r="G5066" s="69">
        <f t="shared" ca="1" si="1487"/>
        <v>0</v>
      </c>
      <c r="H5066" s="34">
        <f t="shared" ca="1" si="1488"/>
        <v>1392.4635645213657</v>
      </c>
      <c r="I5066" s="34">
        <f t="shared" ca="1" si="1489"/>
        <v>4692.4635645213657</v>
      </c>
      <c r="J5066" s="18">
        <f ca="1">SUM(INDIRECT(ADDRESS(ROW(F5066),COLUMN(F5066),4)):INDIRECT(ADDRESS(ROW(F5066)+N$5-1,COLUMN(F5066),4)))</f>
        <v>23500</v>
      </c>
      <c r="K5066" s="18">
        <f t="shared" ca="1" si="1490"/>
        <v>0</v>
      </c>
      <c r="L5066" s="18">
        <f t="shared" ca="1" si="1503"/>
        <v>0</v>
      </c>
      <c r="M5066" s="18">
        <f t="shared" ca="1" si="1484"/>
        <v>0</v>
      </c>
      <c r="N5066" s="34">
        <f t="shared" ca="1" si="1491"/>
        <v>21678.616943750792</v>
      </c>
      <c r="P5066" s="18">
        <f t="shared" ca="1" si="1504"/>
        <v>1392.4635645213657</v>
      </c>
      <c r="Q5066" s="47">
        <f ca="1">SUM(L$15:L5066)-SUM(M$15:M5066)</f>
        <v>0</v>
      </c>
      <c r="R5066" s="47" t="str">
        <f t="shared" ca="1" si="1505"/>
        <v>M5069</v>
      </c>
      <c r="S5066" s="40">
        <f t="shared" ca="1" si="1492"/>
        <v>0</v>
      </c>
      <c r="T5066" s="46">
        <f t="shared" ca="1" si="1493"/>
        <v>82</v>
      </c>
      <c r="X5066" s="74">
        <f t="shared" ca="1" si="1494"/>
        <v>1.3924635645213657</v>
      </c>
      <c r="Y5066" s="75">
        <f t="shared" ca="1" si="1495"/>
        <v>1.3924635645213657</v>
      </c>
      <c r="Z5066" s="74">
        <f t="shared" ca="1" si="1496"/>
        <v>4.0247530885182634</v>
      </c>
      <c r="AA5066" s="76">
        <f t="shared" ca="1" si="1497"/>
        <v>1392.4635645213657</v>
      </c>
      <c r="AB5066" s="76">
        <f t="shared" ca="1" si="1498"/>
        <v>4024.7530885182632</v>
      </c>
    </row>
    <row r="5067" spans="1:28" x14ac:dyDescent="0.25">
      <c r="A5067" s="2">
        <f t="shared" si="1499"/>
        <v>13</v>
      </c>
      <c r="B5067" s="16">
        <f ca="1">VLOOKUP(A5067,PERIODS!$O$4:$P$33,2,FALSE)</f>
        <v>3.3000000000000002E-2</v>
      </c>
      <c r="C5067" s="15"/>
      <c r="D5067" s="18">
        <v>5000</v>
      </c>
      <c r="E5067" s="34">
        <f t="shared" ca="1" si="1501"/>
        <v>21678.616943750792</v>
      </c>
      <c r="F5067" s="34">
        <f t="shared" ca="1" si="1502"/>
        <v>3300</v>
      </c>
      <c r="G5067" s="69">
        <f t="shared" ca="1" si="1487"/>
        <v>0</v>
      </c>
      <c r="H5067" s="34">
        <f t="shared" ca="1" si="1488"/>
        <v>-427.50704212217136</v>
      </c>
      <c r="I5067" s="34">
        <f t="shared" ca="1" si="1489"/>
        <v>2872.4929578778288</v>
      </c>
      <c r="J5067" s="18">
        <f ca="1">SUM(INDIRECT(ADDRESS(ROW(F5067),COLUMN(F5067),4)):INDIRECT(ADDRESS(ROW(F5067)+N$5-1,COLUMN(F5067),4)))</f>
        <v>23700</v>
      </c>
      <c r="K5067" s="18">
        <f t="shared" ca="1" si="1490"/>
        <v>16350</v>
      </c>
      <c r="L5067" s="18">
        <f t="shared" ca="1" si="1503"/>
        <v>16350</v>
      </c>
      <c r="M5067" s="18">
        <f t="shared" ca="1" si="1484"/>
        <v>0</v>
      </c>
      <c r="N5067" s="34">
        <f t="shared" ca="1" si="1491"/>
        <v>18806.123985872964</v>
      </c>
      <c r="P5067" s="18">
        <f t="shared" ca="1" si="1504"/>
        <v>427.50704212217136</v>
      </c>
      <c r="Q5067" s="47">
        <f ca="1">SUM(L$15:L5067)-SUM(M$15:M5067)</f>
        <v>16350</v>
      </c>
      <c r="R5067" s="47" t="str">
        <f t="shared" ca="1" si="1505"/>
        <v>M5070</v>
      </c>
      <c r="S5067" s="40">
        <f t="shared" ca="1" si="1492"/>
        <v>0</v>
      </c>
      <c r="T5067" s="46">
        <f t="shared" ca="1" si="1493"/>
        <v>1</v>
      </c>
      <c r="X5067" s="74">
        <f t="shared" ca="1" si="1494"/>
        <v>-0.42750704212217133</v>
      </c>
      <c r="Y5067" s="75">
        <f t="shared" ca="1" si="1495"/>
        <v>-0.42750704212217133</v>
      </c>
      <c r="Z5067" s="74">
        <f t="shared" ca="1" si="1496"/>
        <v>0.65213280958105213</v>
      </c>
      <c r="AA5067" s="76">
        <f t="shared" ca="1" si="1497"/>
        <v>-427.50704212217136</v>
      </c>
      <c r="AB5067" s="76">
        <f t="shared" ca="1" si="1498"/>
        <v>652.13280958105213</v>
      </c>
    </row>
    <row r="5068" spans="1:28" x14ac:dyDescent="0.25">
      <c r="A5068" s="2">
        <f t="shared" si="1499"/>
        <v>14</v>
      </c>
      <c r="B5068" s="16">
        <f ca="1">VLOOKUP(A5068,PERIODS!$O$4:$P$33,2,FALSE)</f>
        <v>3.3000000000000002E-2</v>
      </c>
      <c r="C5068" s="15"/>
      <c r="D5068" s="18">
        <v>5000</v>
      </c>
      <c r="E5068" s="34">
        <f t="shared" ca="1" si="1501"/>
        <v>18806.123985872964</v>
      </c>
      <c r="F5068" s="34">
        <f t="shared" ca="1" si="1502"/>
        <v>3300</v>
      </c>
      <c r="G5068" s="69">
        <f t="shared" ca="1" si="1487"/>
        <v>0</v>
      </c>
      <c r="H5068" s="34">
        <f t="shared" ca="1" si="1488"/>
        <v>-263.53265927014672</v>
      </c>
      <c r="I5068" s="34">
        <f t="shared" ca="1" si="1489"/>
        <v>3036.4673407298533</v>
      </c>
      <c r="J5068" s="18">
        <f ca="1">SUM(INDIRECT(ADDRESS(ROW(F5068),COLUMN(F5068),4)):INDIRECT(ADDRESS(ROW(F5068)+N$5-1,COLUMN(F5068),4)))</f>
        <v>23900</v>
      </c>
      <c r="K5068" s="18">
        <f t="shared" ca="1" si="1490"/>
        <v>16350</v>
      </c>
      <c r="L5068" s="18">
        <f t="shared" ca="1" si="1503"/>
        <v>0</v>
      </c>
      <c r="M5068" s="18">
        <f t="shared" ca="1" si="1484"/>
        <v>0</v>
      </c>
      <c r="N5068" s="34">
        <f t="shared" ca="1" si="1491"/>
        <v>15769.65664514311</v>
      </c>
      <c r="P5068" s="18">
        <f t="shared" ca="1" si="1504"/>
        <v>263.53265927014672</v>
      </c>
      <c r="Q5068" s="47">
        <f ca="1">SUM(L$15:L5068)-SUM(M$15:M5068)</f>
        <v>16350</v>
      </c>
      <c r="R5068" s="47" t="str">
        <f t="shared" ca="1" si="1505"/>
        <v>M5071</v>
      </c>
      <c r="S5068" s="40">
        <f t="shared" ca="1" si="1492"/>
        <v>0</v>
      </c>
      <c r="T5068" s="46">
        <f t="shared" ca="1" si="1493"/>
        <v>86</v>
      </c>
      <c r="X5068" s="74">
        <f t="shared" ca="1" si="1494"/>
        <v>-0.26353265927014674</v>
      </c>
      <c r="Y5068" s="75">
        <f t="shared" ca="1" si="1495"/>
        <v>-0.26353265927014674</v>
      </c>
      <c r="Z5068" s="74">
        <f t="shared" ca="1" si="1496"/>
        <v>0.76833252884983927</v>
      </c>
      <c r="AA5068" s="76">
        <f t="shared" ca="1" si="1497"/>
        <v>-263.53265927014672</v>
      </c>
      <c r="AB5068" s="76">
        <f t="shared" ca="1" si="1498"/>
        <v>768.33252884983926</v>
      </c>
    </row>
    <row r="5069" spans="1:28" x14ac:dyDescent="0.25">
      <c r="A5069" s="2">
        <f t="shared" si="1499"/>
        <v>15</v>
      </c>
      <c r="B5069" s="16">
        <f ca="1">VLOOKUP(A5069,PERIODS!$O$4:$P$33,2,FALSE)</f>
        <v>3.3000000000000002E-2</v>
      </c>
      <c r="C5069" s="15"/>
      <c r="D5069" s="18">
        <v>5000</v>
      </c>
      <c r="E5069" s="34">
        <f t="shared" ca="1" si="1501"/>
        <v>15769.65664514311</v>
      </c>
      <c r="F5069" s="34">
        <f t="shared" ca="1" si="1502"/>
        <v>3300</v>
      </c>
      <c r="G5069" s="69">
        <f t="shared" ca="1" si="1487"/>
        <v>0</v>
      </c>
      <c r="H5069" s="34">
        <f t="shared" ca="1" si="1488"/>
        <v>297.96036390980544</v>
      </c>
      <c r="I5069" s="34">
        <f t="shared" ca="1" si="1489"/>
        <v>3597.9603639098054</v>
      </c>
      <c r="J5069" s="18">
        <f ca="1">SUM(INDIRECT(ADDRESS(ROW(F5069),COLUMN(F5069),4)):INDIRECT(ADDRESS(ROW(F5069)+N$5-1,COLUMN(F5069),4)))</f>
        <v>24100</v>
      </c>
      <c r="K5069" s="18">
        <f t="shared" ca="1" si="1490"/>
        <v>16350</v>
      </c>
      <c r="L5069" s="18">
        <f t="shared" ca="1" si="1503"/>
        <v>0</v>
      </c>
      <c r="M5069" s="18">
        <f t="shared" ca="1" si="1484"/>
        <v>0</v>
      </c>
      <c r="N5069" s="34">
        <f t="shared" ca="1" si="1491"/>
        <v>12171.696281233304</v>
      </c>
      <c r="P5069" s="18">
        <f t="shared" ca="1" si="1504"/>
        <v>297.96036390980544</v>
      </c>
      <c r="Q5069" s="47">
        <f ca="1">SUM(L$15:L5069)-SUM(M$15:M5069)</f>
        <v>16350</v>
      </c>
      <c r="R5069" s="47" t="str">
        <f t="shared" ca="1" si="1505"/>
        <v>M5072</v>
      </c>
      <c r="S5069" s="40">
        <f t="shared" ca="1" si="1492"/>
        <v>0</v>
      </c>
      <c r="T5069" s="46">
        <f t="shared" ca="1" si="1493"/>
        <v>64</v>
      </c>
      <c r="X5069" s="74">
        <f t="shared" ca="1" si="1494"/>
        <v>0.29796036390980546</v>
      </c>
      <c r="Y5069" s="75">
        <f t="shared" ca="1" si="1495"/>
        <v>0.29796036390980546</v>
      </c>
      <c r="Z5069" s="74">
        <f t="shared" ca="1" si="1496"/>
        <v>1.3471083927116179</v>
      </c>
      <c r="AA5069" s="76">
        <f t="shared" ca="1" si="1497"/>
        <v>297.96036390980544</v>
      </c>
      <c r="AB5069" s="76">
        <f t="shared" ca="1" si="1498"/>
        <v>1347.1083927116179</v>
      </c>
    </row>
    <row r="5070" spans="1:28" x14ac:dyDescent="0.25">
      <c r="A5070" s="2">
        <f t="shared" si="1499"/>
        <v>16</v>
      </c>
      <c r="B5070" s="16">
        <f ca="1">VLOOKUP(A5070,PERIODS!$O$4:$P$33,2,FALSE)</f>
        <v>3.3000000000000002E-2</v>
      </c>
      <c r="C5070" s="15"/>
      <c r="D5070" s="18">
        <v>5000</v>
      </c>
      <c r="E5070" s="34">
        <f t="shared" ca="1" si="1501"/>
        <v>12171.696281233304</v>
      </c>
      <c r="F5070" s="34">
        <f t="shared" ca="1" si="1502"/>
        <v>3300</v>
      </c>
      <c r="G5070" s="69">
        <f t="shared" ca="1" si="1487"/>
        <v>0</v>
      </c>
      <c r="H5070" s="34">
        <f t="shared" ca="1" si="1488"/>
        <v>-828.97310000127834</v>
      </c>
      <c r="I5070" s="34">
        <f t="shared" ca="1" si="1489"/>
        <v>2471.0268999987215</v>
      </c>
      <c r="J5070" s="18">
        <f ca="1">SUM(INDIRECT(ADDRESS(ROW(F5070),COLUMN(F5070),4)):INDIRECT(ADDRESS(ROW(F5070)+N$5-1,COLUMN(F5070),4)))</f>
        <v>24300</v>
      </c>
      <c r="K5070" s="18">
        <f t="shared" ca="1" si="1490"/>
        <v>0</v>
      </c>
      <c r="L5070" s="18">
        <f t="shared" ca="1" si="1503"/>
        <v>0</v>
      </c>
      <c r="M5070" s="18">
        <f t="shared" ca="1" si="1484"/>
        <v>16350</v>
      </c>
      <c r="N5070" s="34">
        <f t="shared" ca="1" si="1491"/>
        <v>26050.669381234584</v>
      </c>
      <c r="P5070" s="18">
        <f t="shared" ca="1" si="1504"/>
        <v>828.97310000127834</v>
      </c>
      <c r="Q5070" s="47">
        <f ca="1">SUM(L$15:L5070)-SUM(M$15:M5070)</f>
        <v>0</v>
      </c>
      <c r="R5070" s="47" t="str">
        <f t="shared" ca="1" si="1505"/>
        <v>M5073</v>
      </c>
      <c r="S5070" s="40">
        <f t="shared" ca="1" si="1492"/>
        <v>0</v>
      </c>
      <c r="T5070" s="46">
        <f t="shared" ca="1" si="1493"/>
        <v>50</v>
      </c>
      <c r="X5070" s="74">
        <f t="shared" ca="1" si="1494"/>
        <v>-0.82897310000127833</v>
      </c>
      <c r="Y5070" s="75">
        <f t="shared" ca="1" si="1495"/>
        <v>-0.82897310000127833</v>
      </c>
      <c r="Z5070" s="74">
        <f t="shared" ca="1" si="1496"/>
        <v>0.43649729532395409</v>
      </c>
      <c r="AA5070" s="76">
        <f t="shared" ca="1" si="1497"/>
        <v>-828.97310000127834</v>
      </c>
      <c r="AB5070" s="76">
        <f t="shared" ca="1" si="1498"/>
        <v>436.49729532395412</v>
      </c>
    </row>
    <row r="5071" spans="1:28" x14ac:dyDescent="0.25">
      <c r="A5071" s="2">
        <f t="shared" si="1499"/>
        <v>17</v>
      </c>
      <c r="B5071" s="16">
        <f ca="1">VLOOKUP(A5071,PERIODS!$O$4:$P$33,2,FALSE)</f>
        <v>3.5000000000000003E-2</v>
      </c>
      <c r="C5071" s="15"/>
      <c r="D5071" s="18">
        <v>5000</v>
      </c>
      <c r="E5071" s="34">
        <f t="shared" ca="1" si="1501"/>
        <v>26050.669381234584</v>
      </c>
      <c r="F5071" s="34">
        <f t="shared" ca="1" si="1502"/>
        <v>3500.0000000000005</v>
      </c>
      <c r="G5071" s="69">
        <f t="shared" ca="1" si="1487"/>
        <v>0</v>
      </c>
      <c r="H5071" s="34">
        <f t="shared" ca="1" si="1488"/>
        <v>-748.88548570398734</v>
      </c>
      <c r="I5071" s="34">
        <f t="shared" ca="1" si="1489"/>
        <v>2751.1145142960131</v>
      </c>
      <c r="J5071" s="18">
        <f ca="1">SUM(INDIRECT(ADDRESS(ROW(F5071),COLUMN(F5071),4)):INDIRECT(ADDRESS(ROW(F5071)+N$5-1,COLUMN(F5071),4)))</f>
        <v>24500.000000000004</v>
      </c>
      <c r="K5071" s="18">
        <f t="shared" ca="1" si="1490"/>
        <v>0</v>
      </c>
      <c r="L5071" s="18">
        <f t="shared" ca="1" si="1503"/>
        <v>0</v>
      </c>
      <c r="M5071" s="18">
        <f t="shared" ref="M5071:M5134" ca="1" si="1506">SUMIF($R$15:$R$8014,ADDRESS(ROW(M5071),COLUMN(M5071),4),$L$15:$L$8014)</f>
        <v>0</v>
      </c>
      <c r="N5071" s="34">
        <f t="shared" ca="1" si="1491"/>
        <v>23299.554866938572</v>
      </c>
      <c r="P5071" s="18">
        <f t="shared" ca="1" si="1504"/>
        <v>748.88548570398734</v>
      </c>
      <c r="Q5071" s="47">
        <f ca="1">SUM(L$15:L5071)-SUM(M$15:M5071)</f>
        <v>0</v>
      </c>
      <c r="R5071" s="47" t="str">
        <f t="shared" ca="1" si="1505"/>
        <v>M5074</v>
      </c>
      <c r="S5071" s="40">
        <f t="shared" ca="1" si="1492"/>
        <v>0</v>
      </c>
      <c r="T5071" s="46">
        <f t="shared" ca="1" si="1493"/>
        <v>65</v>
      </c>
      <c r="X5071" s="74">
        <f t="shared" ca="1" si="1494"/>
        <v>-0.74888548570398739</v>
      </c>
      <c r="Y5071" s="75">
        <f t="shared" ca="1" si="1495"/>
        <v>-0.74888548570398739</v>
      </c>
      <c r="Z5071" s="74">
        <f t="shared" ca="1" si="1496"/>
        <v>0.47289330549921738</v>
      </c>
      <c r="AA5071" s="76">
        <f t="shared" ca="1" si="1497"/>
        <v>-748.88548570398734</v>
      </c>
      <c r="AB5071" s="76">
        <f t="shared" ca="1" si="1498"/>
        <v>472.89330549921738</v>
      </c>
    </row>
    <row r="5072" spans="1:28" x14ac:dyDescent="0.25">
      <c r="A5072" s="2">
        <f t="shared" si="1499"/>
        <v>18</v>
      </c>
      <c r="B5072" s="16">
        <f ca="1">VLOOKUP(A5072,PERIODS!$O$4:$P$33,2,FALSE)</f>
        <v>3.5000000000000003E-2</v>
      </c>
      <c r="C5072" s="15"/>
      <c r="D5072" s="18">
        <v>5000</v>
      </c>
      <c r="E5072" s="34">
        <f t="shared" ca="1" si="1501"/>
        <v>23299.554866938572</v>
      </c>
      <c r="F5072" s="34">
        <f t="shared" ca="1" si="1502"/>
        <v>3500.0000000000005</v>
      </c>
      <c r="G5072" s="69">
        <f t="shared" ref="G5072:G5135" ca="1" si="1507">((2*RAND()*$F$5)-$F$5)*E5072</f>
        <v>0</v>
      </c>
      <c r="H5072" s="34">
        <f t="shared" ref="H5072:H5135" ca="1" si="1508">IF($S$3="NORM",AA5072,IF($S$3="LOGNORM",AB5072,0))</f>
        <v>-452.27268768740964</v>
      </c>
      <c r="I5072" s="34">
        <f t="shared" ref="I5072:I5135" ca="1" si="1509">IF(F5072+H5072&lt;0,0,F5072+H5072)</f>
        <v>3047.7273123125906</v>
      </c>
      <c r="J5072" s="18">
        <f ca="1">SUM(INDIRECT(ADDRESS(ROW(F5072),COLUMN(F5072),4)):INDIRECT(ADDRESS(ROW(F5072)+N$5-1,COLUMN(F5072),4)))</f>
        <v>24500.000000000004</v>
      </c>
      <c r="K5072" s="18">
        <f t="shared" ref="K5072:K5135" ca="1" si="1510">Q5072</f>
        <v>16350</v>
      </c>
      <c r="L5072" s="18">
        <f t="shared" ca="1" si="1503"/>
        <v>16350</v>
      </c>
      <c r="M5072" s="18">
        <f t="shared" ca="1" si="1506"/>
        <v>0</v>
      </c>
      <c r="N5072" s="34">
        <f t="shared" ref="N5072:N5135" ca="1" si="1511">E5072+G5072-I5072+M5072-S5072</f>
        <v>20251.827554625983</v>
      </c>
      <c r="P5072" s="18">
        <f t="shared" ca="1" si="1504"/>
        <v>452.27268768740964</v>
      </c>
      <c r="Q5072" s="47">
        <f ca="1">SUM(L$15:L5072)-SUM(M$15:M5072)</f>
        <v>16350</v>
      </c>
      <c r="R5072" s="47" t="str">
        <f t="shared" ca="1" si="1505"/>
        <v>M5075</v>
      </c>
      <c r="S5072" s="40">
        <f t="shared" ref="S5072:S5135" ca="1" si="1512">IF(T5072&gt;N$6*100,M5072,0)</f>
        <v>0</v>
      </c>
      <c r="T5072" s="46">
        <f t="shared" ref="T5072:T5135" ca="1" si="1513">RANDBETWEEN(0,100)</f>
        <v>78</v>
      </c>
      <c r="X5072" s="74">
        <f t="shared" ref="X5072:X5135" ca="1" si="1514">NORMINV(RAND(),0,1)</f>
        <v>-0.45227268768740964</v>
      </c>
      <c r="Y5072" s="75">
        <f t="shared" ref="Y5072:Y5135" ca="1" si="1515">IF(AND(X5072&gt;$F$6,$F$6&gt;0),$F$6,X5072)</f>
        <v>-0.45227268768740964</v>
      </c>
      <c r="Z5072" s="74">
        <f t="shared" ref="Z5072:Z5135" ca="1" si="1516">EXP(Y5072)</f>
        <v>0.6361806674352154</v>
      </c>
      <c r="AA5072" s="76">
        <f t="shared" ref="AA5072:AA5135" ca="1" si="1517">$F$3*Y5072</f>
        <v>-452.27268768740964</v>
      </c>
      <c r="AB5072" s="76">
        <f t="shared" ref="AB5072:AB5135" ca="1" si="1518">$F$3*Z5072</f>
        <v>636.18066743521535</v>
      </c>
    </row>
    <row r="5073" spans="1:28" x14ac:dyDescent="0.25">
      <c r="A5073" s="2">
        <f t="shared" ref="A5073:A5136" si="1519">IF(AND(A5072=12,OR(A$14="MS",A$14="M0")),1,IF(AND(A5072=4,OR(A$14="WS",A$14="W0")),1,IF(AND(A5072=30,OR(A$14="DS",A$14="D0")),1,A5072+1)))</f>
        <v>19</v>
      </c>
      <c r="B5073" s="16">
        <f ca="1">VLOOKUP(A5073,PERIODS!$O$4:$P$33,2,FALSE)</f>
        <v>3.5000000000000003E-2</v>
      </c>
      <c r="C5073" s="15"/>
      <c r="D5073" s="18">
        <v>5000</v>
      </c>
      <c r="E5073" s="34">
        <f t="shared" ca="1" si="1501"/>
        <v>20251.827554625983</v>
      </c>
      <c r="F5073" s="34">
        <f t="shared" ca="1" si="1502"/>
        <v>3500.0000000000005</v>
      </c>
      <c r="G5073" s="69">
        <f t="shared" ca="1" si="1507"/>
        <v>0</v>
      </c>
      <c r="H5073" s="34">
        <f t="shared" ca="1" si="1508"/>
        <v>-753.82125421133696</v>
      </c>
      <c r="I5073" s="34">
        <f t="shared" ca="1" si="1509"/>
        <v>2746.1787457886635</v>
      </c>
      <c r="J5073" s="18">
        <f ca="1">SUM(INDIRECT(ADDRESS(ROW(F5073),COLUMN(F5073),4)):INDIRECT(ADDRESS(ROW(F5073)+N$5-1,COLUMN(F5073),4)))</f>
        <v>24500.000000000004</v>
      </c>
      <c r="K5073" s="18">
        <f t="shared" ca="1" si="1510"/>
        <v>16350</v>
      </c>
      <c r="L5073" s="18">
        <f t="shared" ca="1" si="1503"/>
        <v>0</v>
      </c>
      <c r="M5073" s="18">
        <f t="shared" ca="1" si="1506"/>
        <v>0</v>
      </c>
      <c r="N5073" s="34">
        <f t="shared" ca="1" si="1511"/>
        <v>17505.648808837319</v>
      </c>
      <c r="P5073" s="18">
        <f t="shared" ca="1" si="1504"/>
        <v>753.82125421133696</v>
      </c>
      <c r="Q5073" s="47">
        <f ca="1">SUM(L$15:L5073)-SUM(M$15:M5073)</f>
        <v>16350</v>
      </c>
      <c r="R5073" s="47" t="str">
        <f t="shared" ca="1" si="1505"/>
        <v>M5076</v>
      </c>
      <c r="S5073" s="40">
        <f t="shared" ca="1" si="1512"/>
        <v>0</v>
      </c>
      <c r="T5073" s="46">
        <f t="shared" ca="1" si="1513"/>
        <v>29</v>
      </c>
      <c r="X5073" s="74">
        <f t="shared" ca="1" si="1514"/>
        <v>-0.75382125421133694</v>
      </c>
      <c r="Y5073" s="75">
        <f t="shared" ca="1" si="1515"/>
        <v>-0.75382125421133694</v>
      </c>
      <c r="Z5073" s="74">
        <f t="shared" ca="1" si="1516"/>
        <v>0.47056496441777179</v>
      </c>
      <c r="AA5073" s="76">
        <f t="shared" ca="1" si="1517"/>
        <v>-753.82125421133696</v>
      </c>
      <c r="AB5073" s="76">
        <f t="shared" ca="1" si="1518"/>
        <v>470.56496441777182</v>
      </c>
    </row>
    <row r="5074" spans="1:28" x14ac:dyDescent="0.25">
      <c r="A5074" s="2">
        <f t="shared" si="1519"/>
        <v>20</v>
      </c>
      <c r="B5074" s="16">
        <f ca="1">VLOOKUP(A5074,PERIODS!$O$4:$P$33,2,FALSE)</f>
        <v>3.5000000000000003E-2</v>
      </c>
      <c r="C5074" s="15"/>
      <c r="D5074" s="18">
        <v>5000</v>
      </c>
      <c r="E5074" s="34">
        <f t="shared" ca="1" si="1501"/>
        <v>17505.648808837319</v>
      </c>
      <c r="F5074" s="34">
        <f t="shared" ca="1" si="1502"/>
        <v>3500.0000000000005</v>
      </c>
      <c r="G5074" s="69">
        <f t="shared" ca="1" si="1507"/>
        <v>0</v>
      </c>
      <c r="H5074" s="34">
        <f t="shared" ca="1" si="1508"/>
        <v>1425.9394967522078</v>
      </c>
      <c r="I5074" s="34">
        <f t="shared" ca="1" si="1509"/>
        <v>4925.9394967522085</v>
      </c>
      <c r="J5074" s="18">
        <f ca="1">SUM(INDIRECT(ADDRESS(ROW(F5074),COLUMN(F5074),4)):INDIRECT(ADDRESS(ROW(F5074)+N$5-1,COLUMN(F5074),4)))</f>
        <v>24500.000000000004</v>
      </c>
      <c r="K5074" s="18">
        <f t="shared" ca="1" si="1510"/>
        <v>16350</v>
      </c>
      <c r="L5074" s="18">
        <f t="shared" ca="1" si="1503"/>
        <v>0</v>
      </c>
      <c r="M5074" s="18">
        <f t="shared" ca="1" si="1506"/>
        <v>0</v>
      </c>
      <c r="N5074" s="34">
        <f t="shared" ca="1" si="1511"/>
        <v>12579.70931208511</v>
      </c>
      <c r="P5074" s="18">
        <f t="shared" ca="1" si="1504"/>
        <v>1425.9394967522078</v>
      </c>
      <c r="Q5074" s="47">
        <f ca="1">SUM(L$15:L5074)-SUM(M$15:M5074)</f>
        <v>16350</v>
      </c>
      <c r="R5074" s="47" t="str">
        <f t="shared" ca="1" si="1505"/>
        <v>M5077</v>
      </c>
      <c r="S5074" s="40">
        <f t="shared" ca="1" si="1512"/>
        <v>0</v>
      </c>
      <c r="T5074" s="46">
        <f t="shared" ca="1" si="1513"/>
        <v>18</v>
      </c>
      <c r="X5074" s="74">
        <f t="shared" ca="1" si="1514"/>
        <v>1.4259394967522079</v>
      </c>
      <c r="Y5074" s="75">
        <f t="shared" ca="1" si="1515"/>
        <v>1.4259394967522079</v>
      </c>
      <c r="Z5074" s="74">
        <f t="shared" ca="1" si="1516"/>
        <v>4.1617659722454396</v>
      </c>
      <c r="AA5074" s="76">
        <f t="shared" ca="1" si="1517"/>
        <v>1425.9394967522078</v>
      </c>
      <c r="AB5074" s="76">
        <f t="shared" ca="1" si="1518"/>
        <v>4161.76597224544</v>
      </c>
    </row>
    <row r="5075" spans="1:28" x14ac:dyDescent="0.25">
      <c r="A5075" s="2">
        <f t="shared" si="1519"/>
        <v>21</v>
      </c>
      <c r="B5075" s="16">
        <f ca="1">VLOOKUP(A5075,PERIODS!$O$4:$P$33,2,FALSE)</f>
        <v>3.5000000000000003E-2</v>
      </c>
      <c r="C5075" s="15"/>
      <c r="D5075" s="18">
        <v>5000</v>
      </c>
      <c r="E5075" s="34">
        <f t="shared" ca="1" si="1501"/>
        <v>12579.70931208511</v>
      </c>
      <c r="F5075" s="34">
        <f t="shared" ca="1" si="1502"/>
        <v>3500.0000000000005</v>
      </c>
      <c r="G5075" s="69">
        <f t="shared" ca="1" si="1507"/>
        <v>0</v>
      </c>
      <c r="H5075" s="34">
        <f t="shared" ca="1" si="1508"/>
        <v>1062.6752130750588</v>
      </c>
      <c r="I5075" s="34">
        <f t="shared" ca="1" si="1509"/>
        <v>4562.6752130750592</v>
      </c>
      <c r="J5075" s="18">
        <f ca="1">SUM(INDIRECT(ADDRESS(ROW(F5075),COLUMN(F5075),4)):INDIRECT(ADDRESS(ROW(F5075)+N$5-1,COLUMN(F5075),4)))</f>
        <v>24500.000000000004</v>
      </c>
      <c r="K5075" s="18">
        <f t="shared" ca="1" si="1510"/>
        <v>0</v>
      </c>
      <c r="L5075" s="18">
        <f t="shared" ca="1" si="1503"/>
        <v>0</v>
      </c>
      <c r="M5075" s="18">
        <f t="shared" ca="1" si="1506"/>
        <v>16350</v>
      </c>
      <c r="N5075" s="34">
        <f t="shared" ca="1" si="1511"/>
        <v>24367.034099010052</v>
      </c>
      <c r="P5075" s="18">
        <f t="shared" ca="1" si="1504"/>
        <v>1062.6752130750588</v>
      </c>
      <c r="Q5075" s="47">
        <f ca="1">SUM(L$15:L5075)-SUM(M$15:M5075)</f>
        <v>0</v>
      </c>
      <c r="R5075" s="47" t="str">
        <f t="shared" ca="1" si="1505"/>
        <v>M5078</v>
      </c>
      <c r="S5075" s="40">
        <f t="shared" ca="1" si="1512"/>
        <v>0</v>
      </c>
      <c r="T5075" s="46">
        <f t="shared" ca="1" si="1513"/>
        <v>20</v>
      </c>
      <c r="X5075" s="74">
        <f t="shared" ca="1" si="1514"/>
        <v>1.0626752130750587</v>
      </c>
      <c r="Y5075" s="75">
        <f t="shared" ca="1" si="1515"/>
        <v>1.0626752130750587</v>
      </c>
      <c r="Z5075" s="74">
        <f t="shared" ca="1" si="1516"/>
        <v>2.8941029844338613</v>
      </c>
      <c r="AA5075" s="76">
        <f t="shared" ca="1" si="1517"/>
        <v>1062.6752130750588</v>
      </c>
      <c r="AB5075" s="76">
        <f t="shared" ca="1" si="1518"/>
        <v>2894.1029844338614</v>
      </c>
    </row>
    <row r="5076" spans="1:28" x14ac:dyDescent="0.25">
      <c r="A5076" s="2">
        <f t="shared" si="1519"/>
        <v>22</v>
      </c>
      <c r="B5076" s="16">
        <f ca="1">VLOOKUP(A5076,PERIODS!$O$4:$P$33,2,FALSE)</f>
        <v>3.5000000000000003E-2</v>
      </c>
      <c r="C5076" s="15"/>
      <c r="D5076" s="18">
        <v>5000</v>
      </c>
      <c r="E5076" s="34">
        <f t="shared" ca="1" si="1501"/>
        <v>24367.034099010052</v>
      </c>
      <c r="F5076" s="34">
        <f t="shared" ca="1" si="1502"/>
        <v>3500.0000000000005</v>
      </c>
      <c r="G5076" s="69">
        <f t="shared" ca="1" si="1507"/>
        <v>0</v>
      </c>
      <c r="H5076" s="34">
        <f t="shared" ca="1" si="1508"/>
        <v>1959.9639845400536</v>
      </c>
      <c r="I5076" s="34">
        <f t="shared" ca="1" si="1509"/>
        <v>5459.9639845400543</v>
      </c>
      <c r="J5076" s="18">
        <f ca="1">SUM(INDIRECT(ADDRESS(ROW(F5076),COLUMN(F5076),4)):INDIRECT(ADDRESS(ROW(F5076)+N$5-1,COLUMN(F5076),4)))</f>
        <v>25000.000000000004</v>
      </c>
      <c r="K5076" s="18">
        <f t="shared" ca="1" si="1510"/>
        <v>16350</v>
      </c>
      <c r="L5076" s="18">
        <f t="shared" ca="1" si="1503"/>
        <v>16350</v>
      </c>
      <c r="M5076" s="18">
        <f t="shared" ca="1" si="1506"/>
        <v>0</v>
      </c>
      <c r="N5076" s="34">
        <f t="shared" ca="1" si="1511"/>
        <v>18907.07011447</v>
      </c>
      <c r="P5076" s="18">
        <f t="shared" ca="1" si="1504"/>
        <v>1959.9639845400536</v>
      </c>
      <c r="Q5076" s="47">
        <f ca="1">SUM(L$15:L5076)-SUM(M$15:M5076)</f>
        <v>16350</v>
      </c>
      <c r="R5076" s="47" t="str">
        <f t="shared" ca="1" si="1505"/>
        <v>M5079</v>
      </c>
      <c r="S5076" s="40">
        <f t="shared" ca="1" si="1512"/>
        <v>0</v>
      </c>
      <c r="T5076" s="46">
        <f t="shared" ca="1" si="1513"/>
        <v>79</v>
      </c>
      <c r="X5076" s="74">
        <f t="shared" ca="1" si="1514"/>
        <v>2.0080730811486327</v>
      </c>
      <c r="Y5076" s="75">
        <f t="shared" ca="1" si="1515"/>
        <v>1.9599639845400536</v>
      </c>
      <c r="Z5076" s="74">
        <f t="shared" ca="1" si="1516"/>
        <v>7.0990713842313315</v>
      </c>
      <c r="AA5076" s="76">
        <f t="shared" ca="1" si="1517"/>
        <v>1959.9639845400536</v>
      </c>
      <c r="AB5076" s="76">
        <f t="shared" ca="1" si="1518"/>
        <v>7099.0713842313316</v>
      </c>
    </row>
    <row r="5077" spans="1:28" x14ac:dyDescent="0.25">
      <c r="A5077" s="2">
        <f t="shared" si="1519"/>
        <v>23</v>
      </c>
      <c r="B5077" s="16">
        <f ca="1">VLOOKUP(A5077,PERIODS!$O$4:$P$33,2,FALSE)</f>
        <v>3.5000000000000003E-2</v>
      </c>
      <c r="C5077" s="15"/>
      <c r="D5077" s="18">
        <v>5000</v>
      </c>
      <c r="E5077" s="34">
        <f t="shared" ca="1" si="1501"/>
        <v>18907.07011447</v>
      </c>
      <c r="F5077" s="34">
        <f t="shared" ca="1" si="1502"/>
        <v>3500.0000000000005</v>
      </c>
      <c r="G5077" s="69">
        <f t="shared" ca="1" si="1507"/>
        <v>0</v>
      </c>
      <c r="H5077" s="34">
        <f t="shared" ca="1" si="1508"/>
        <v>-67.002417783880972</v>
      </c>
      <c r="I5077" s="34">
        <f t="shared" ca="1" si="1509"/>
        <v>3432.9975822161196</v>
      </c>
      <c r="J5077" s="18">
        <f ca="1">SUM(INDIRECT(ADDRESS(ROW(F5077),COLUMN(F5077),4)):INDIRECT(ADDRESS(ROW(F5077)+N$5-1,COLUMN(F5077),4)))</f>
        <v>25500.000000000004</v>
      </c>
      <c r="K5077" s="18">
        <f t="shared" ca="1" si="1510"/>
        <v>16350</v>
      </c>
      <c r="L5077" s="18">
        <f t="shared" ca="1" si="1503"/>
        <v>0</v>
      </c>
      <c r="M5077" s="18">
        <f t="shared" ca="1" si="1506"/>
        <v>0</v>
      </c>
      <c r="N5077" s="34">
        <f t="shared" ca="1" si="1511"/>
        <v>15474.07253225388</v>
      </c>
      <c r="P5077" s="18">
        <f t="shared" ca="1" si="1504"/>
        <v>67.002417783880972</v>
      </c>
      <c r="Q5077" s="47">
        <f ca="1">SUM(L$15:L5077)-SUM(M$15:M5077)</f>
        <v>16350</v>
      </c>
      <c r="R5077" s="47" t="str">
        <f t="shared" ca="1" si="1505"/>
        <v>M5080</v>
      </c>
      <c r="S5077" s="40">
        <f t="shared" ca="1" si="1512"/>
        <v>0</v>
      </c>
      <c r="T5077" s="46">
        <f t="shared" ca="1" si="1513"/>
        <v>68</v>
      </c>
      <c r="X5077" s="74">
        <f t="shared" ca="1" si="1514"/>
        <v>-6.7002417783880969E-2</v>
      </c>
      <c r="Y5077" s="75">
        <f t="shared" ca="1" si="1515"/>
        <v>-6.7002417783880969E-2</v>
      </c>
      <c r="Z5077" s="74">
        <f t="shared" ca="1" si="1516"/>
        <v>0.93519294023962662</v>
      </c>
      <c r="AA5077" s="76">
        <f t="shared" ca="1" si="1517"/>
        <v>-67.002417783880972</v>
      </c>
      <c r="AB5077" s="76">
        <f t="shared" ca="1" si="1518"/>
        <v>935.19294023962664</v>
      </c>
    </row>
    <row r="5078" spans="1:28" x14ac:dyDescent="0.25">
      <c r="A5078" s="2">
        <f t="shared" si="1519"/>
        <v>24</v>
      </c>
      <c r="B5078" s="16">
        <f ca="1">VLOOKUP(A5078,PERIODS!$O$4:$P$33,2,FALSE)</f>
        <v>3.5000000000000003E-2</v>
      </c>
      <c r="C5078" s="15"/>
      <c r="D5078" s="18">
        <v>5000</v>
      </c>
      <c r="E5078" s="34">
        <f t="shared" ca="1" si="1501"/>
        <v>15474.07253225388</v>
      </c>
      <c r="F5078" s="34">
        <f t="shared" ca="1" si="1502"/>
        <v>3500.0000000000005</v>
      </c>
      <c r="G5078" s="69">
        <f t="shared" ca="1" si="1507"/>
        <v>0</v>
      </c>
      <c r="H5078" s="34">
        <f t="shared" ca="1" si="1508"/>
        <v>-592.75287230583194</v>
      </c>
      <c r="I5078" s="34">
        <f t="shared" ca="1" si="1509"/>
        <v>2907.2471276941687</v>
      </c>
      <c r="J5078" s="18">
        <f ca="1">SUM(INDIRECT(ADDRESS(ROW(F5078),COLUMN(F5078),4)):INDIRECT(ADDRESS(ROW(F5078)+N$5-1,COLUMN(F5078),4)))</f>
        <v>26000</v>
      </c>
      <c r="K5078" s="18">
        <f t="shared" ca="1" si="1510"/>
        <v>16350</v>
      </c>
      <c r="L5078" s="18">
        <f t="shared" ca="1" si="1503"/>
        <v>0</v>
      </c>
      <c r="M5078" s="18">
        <f t="shared" ca="1" si="1506"/>
        <v>0</v>
      </c>
      <c r="N5078" s="34">
        <f t="shared" ca="1" si="1511"/>
        <v>12566.825404559711</v>
      </c>
      <c r="P5078" s="18">
        <f t="shared" ca="1" si="1504"/>
        <v>592.75287230583194</v>
      </c>
      <c r="Q5078" s="47">
        <f ca="1">SUM(L$15:L5078)-SUM(M$15:M5078)</f>
        <v>16350</v>
      </c>
      <c r="R5078" s="47" t="str">
        <f t="shared" ca="1" si="1505"/>
        <v>M5081</v>
      </c>
      <c r="S5078" s="40">
        <f t="shared" ca="1" si="1512"/>
        <v>0</v>
      </c>
      <c r="T5078" s="46">
        <f t="shared" ca="1" si="1513"/>
        <v>67</v>
      </c>
      <c r="X5078" s="74">
        <f t="shared" ca="1" si="1514"/>
        <v>-0.59275287230583196</v>
      </c>
      <c r="Y5078" s="75">
        <f t="shared" ca="1" si="1515"/>
        <v>-0.59275287230583196</v>
      </c>
      <c r="Z5078" s="74">
        <f t="shared" ca="1" si="1516"/>
        <v>0.55280339100878928</v>
      </c>
      <c r="AA5078" s="76">
        <f t="shared" ca="1" si="1517"/>
        <v>-592.75287230583194</v>
      </c>
      <c r="AB5078" s="76">
        <f t="shared" ca="1" si="1518"/>
        <v>552.80339100878928</v>
      </c>
    </row>
    <row r="5079" spans="1:28" x14ac:dyDescent="0.25">
      <c r="A5079" s="2">
        <f t="shared" si="1519"/>
        <v>25</v>
      </c>
      <c r="B5079" s="16">
        <f ca="1">VLOOKUP(A5079,PERIODS!$O$4:$P$33,2,FALSE)</f>
        <v>3.5000000000000003E-2</v>
      </c>
      <c r="C5079" s="15"/>
      <c r="D5079" s="18">
        <v>5000</v>
      </c>
      <c r="E5079" s="34">
        <f t="shared" ref="E5079:E5142" ca="1" si="1520">N5078</f>
        <v>12566.825404559711</v>
      </c>
      <c r="F5079" s="34">
        <f t="shared" ref="F5079:F5142" ca="1" si="1521">F$2*B5079</f>
        <v>3500.0000000000005</v>
      </c>
      <c r="G5079" s="69">
        <f t="shared" ca="1" si="1507"/>
        <v>0</v>
      </c>
      <c r="H5079" s="34">
        <f t="shared" ca="1" si="1508"/>
        <v>-1500.2658045597075</v>
      </c>
      <c r="I5079" s="34">
        <f t="shared" ca="1" si="1509"/>
        <v>1999.734195440293</v>
      </c>
      <c r="J5079" s="18">
        <f ca="1">SUM(INDIRECT(ADDRESS(ROW(F5079),COLUMN(F5079),4)):INDIRECT(ADDRESS(ROW(F5079)+N$5-1,COLUMN(F5079),4)))</f>
        <v>24900</v>
      </c>
      <c r="K5079" s="18">
        <f t="shared" ca="1" si="1510"/>
        <v>0</v>
      </c>
      <c r="L5079" s="18">
        <f t="shared" ref="L5079:L5142" ca="1" si="1522">IF((E5079+K5078)&lt;J5079,N$2,0)</f>
        <v>0</v>
      </c>
      <c r="M5079" s="18">
        <f t="shared" ca="1" si="1506"/>
        <v>16350</v>
      </c>
      <c r="N5079" s="34">
        <f t="shared" ca="1" si="1511"/>
        <v>26917.091209119419</v>
      </c>
      <c r="P5079" s="18">
        <f t="shared" ref="P5079:P5142" ca="1" si="1523">ABS(H5079)</f>
        <v>1500.2658045597075</v>
      </c>
      <c r="Q5079" s="47">
        <f ca="1">SUM(L$15:L5079)-SUM(M$15:M5079)</f>
        <v>0</v>
      </c>
      <c r="R5079" s="47" t="str">
        <f t="shared" ref="R5079:R5142" ca="1" si="1524">ADDRESS(ROW(M5079)+$N$3+RANDBETWEEN(-$N$4,$N$4),COLUMN(M5079),4)</f>
        <v>M5082</v>
      </c>
      <c r="S5079" s="40">
        <f t="shared" ca="1" si="1512"/>
        <v>0</v>
      </c>
      <c r="T5079" s="46">
        <f t="shared" ca="1" si="1513"/>
        <v>80</v>
      </c>
      <c r="X5079" s="74">
        <f t="shared" ca="1" si="1514"/>
        <v>-1.5002658045597075</v>
      </c>
      <c r="Y5079" s="75">
        <f t="shared" ca="1" si="1515"/>
        <v>-1.5002658045597075</v>
      </c>
      <c r="Z5079" s="74">
        <f t="shared" ca="1" si="1516"/>
        <v>0.22307085901605894</v>
      </c>
      <c r="AA5079" s="76">
        <f t="shared" ca="1" si="1517"/>
        <v>-1500.2658045597075</v>
      </c>
      <c r="AB5079" s="76">
        <f t="shared" ca="1" si="1518"/>
        <v>223.07085901605893</v>
      </c>
    </row>
    <row r="5080" spans="1:28" x14ac:dyDescent="0.25">
      <c r="A5080" s="2">
        <f t="shared" si="1519"/>
        <v>26</v>
      </c>
      <c r="B5080" s="16">
        <f ca="1">VLOOKUP(A5080,PERIODS!$O$4:$P$33,2,FALSE)</f>
        <v>3.5000000000000003E-2</v>
      </c>
      <c r="C5080" s="15"/>
      <c r="D5080" s="18">
        <v>5000</v>
      </c>
      <c r="E5080" s="34">
        <f t="shared" ca="1" si="1520"/>
        <v>26917.091209119419</v>
      </c>
      <c r="F5080" s="34">
        <f t="shared" ca="1" si="1521"/>
        <v>3500.0000000000005</v>
      </c>
      <c r="G5080" s="69">
        <f t="shared" ca="1" si="1507"/>
        <v>0</v>
      </c>
      <c r="H5080" s="34">
        <f t="shared" ca="1" si="1508"/>
        <v>-357.34898657261965</v>
      </c>
      <c r="I5080" s="34">
        <f t="shared" ca="1" si="1509"/>
        <v>3142.6510134273808</v>
      </c>
      <c r="J5080" s="18">
        <f ca="1">SUM(INDIRECT(ADDRESS(ROW(F5080),COLUMN(F5080),4)):INDIRECT(ADDRESS(ROW(F5080)+N$5-1,COLUMN(F5080),4)))</f>
        <v>23900</v>
      </c>
      <c r="K5080" s="18">
        <f t="shared" ca="1" si="1510"/>
        <v>0</v>
      </c>
      <c r="L5080" s="18">
        <f t="shared" ca="1" si="1522"/>
        <v>0</v>
      </c>
      <c r="M5080" s="18">
        <f t="shared" ca="1" si="1506"/>
        <v>0</v>
      </c>
      <c r="N5080" s="34">
        <f t="shared" ca="1" si="1511"/>
        <v>23774.440195692037</v>
      </c>
      <c r="P5080" s="18">
        <f t="shared" ca="1" si="1523"/>
        <v>357.34898657261965</v>
      </c>
      <c r="Q5080" s="47">
        <f ca="1">SUM(L$15:L5080)-SUM(M$15:M5080)</f>
        <v>0</v>
      </c>
      <c r="R5080" s="47" t="str">
        <f t="shared" ca="1" si="1524"/>
        <v>M5083</v>
      </c>
      <c r="S5080" s="40">
        <f t="shared" ca="1" si="1512"/>
        <v>0</v>
      </c>
      <c r="T5080" s="46">
        <f t="shared" ca="1" si="1513"/>
        <v>14</v>
      </c>
      <c r="X5080" s="74">
        <f t="shared" ca="1" si="1514"/>
        <v>-0.35734898657261965</v>
      </c>
      <c r="Y5080" s="75">
        <f t="shared" ca="1" si="1515"/>
        <v>-0.35734898657261965</v>
      </c>
      <c r="Z5080" s="74">
        <f t="shared" ca="1" si="1516"/>
        <v>0.69952832913727225</v>
      </c>
      <c r="AA5080" s="76">
        <f t="shared" ca="1" si="1517"/>
        <v>-357.34898657261965</v>
      </c>
      <c r="AB5080" s="76">
        <f t="shared" ca="1" si="1518"/>
        <v>699.52832913727229</v>
      </c>
    </row>
    <row r="5081" spans="1:28" x14ac:dyDescent="0.25">
      <c r="A5081" s="2">
        <f t="shared" si="1519"/>
        <v>27</v>
      </c>
      <c r="B5081" s="16">
        <f ca="1">VLOOKUP(A5081,PERIODS!$O$4:$P$33,2,FALSE)</f>
        <v>3.5000000000000003E-2</v>
      </c>
      <c r="C5081" s="15"/>
      <c r="D5081" s="18">
        <v>5000</v>
      </c>
      <c r="E5081" s="34">
        <f t="shared" ca="1" si="1520"/>
        <v>23774.440195692037</v>
      </c>
      <c r="F5081" s="34">
        <f t="shared" ca="1" si="1521"/>
        <v>3500.0000000000005</v>
      </c>
      <c r="G5081" s="69">
        <f t="shared" ca="1" si="1507"/>
        <v>0</v>
      </c>
      <c r="H5081" s="34">
        <f t="shared" ca="1" si="1508"/>
        <v>448.61991916797871</v>
      </c>
      <c r="I5081" s="34">
        <f t="shared" ca="1" si="1509"/>
        <v>3948.6199191679793</v>
      </c>
      <c r="J5081" s="18">
        <f ca="1">SUM(INDIRECT(ADDRESS(ROW(F5081),COLUMN(F5081),4)):INDIRECT(ADDRESS(ROW(F5081)+N$5-1,COLUMN(F5081),4)))</f>
        <v>22900</v>
      </c>
      <c r="K5081" s="18">
        <f t="shared" ca="1" si="1510"/>
        <v>0</v>
      </c>
      <c r="L5081" s="18">
        <f t="shared" ca="1" si="1522"/>
        <v>0</v>
      </c>
      <c r="M5081" s="18">
        <f t="shared" ca="1" si="1506"/>
        <v>0</v>
      </c>
      <c r="N5081" s="34">
        <f t="shared" ca="1" si="1511"/>
        <v>19825.820276524057</v>
      </c>
      <c r="P5081" s="18">
        <f t="shared" ca="1" si="1523"/>
        <v>448.61991916797871</v>
      </c>
      <c r="Q5081" s="47">
        <f ca="1">SUM(L$15:L5081)-SUM(M$15:M5081)</f>
        <v>0</v>
      </c>
      <c r="R5081" s="47" t="str">
        <f t="shared" ca="1" si="1524"/>
        <v>M5084</v>
      </c>
      <c r="S5081" s="40">
        <f t="shared" ca="1" si="1512"/>
        <v>0</v>
      </c>
      <c r="T5081" s="46">
        <f t="shared" ca="1" si="1513"/>
        <v>8</v>
      </c>
      <c r="X5081" s="74">
        <f t="shared" ca="1" si="1514"/>
        <v>0.44861991916797872</v>
      </c>
      <c r="Y5081" s="75">
        <f t="shared" ca="1" si="1515"/>
        <v>0.44861991916797872</v>
      </c>
      <c r="Z5081" s="74">
        <f t="shared" ca="1" si="1516"/>
        <v>1.5661492807393356</v>
      </c>
      <c r="AA5081" s="76">
        <f t="shared" ca="1" si="1517"/>
        <v>448.61991916797871</v>
      </c>
      <c r="AB5081" s="76">
        <f t="shared" ca="1" si="1518"/>
        <v>1566.1492807393356</v>
      </c>
    </row>
    <row r="5082" spans="1:28" x14ac:dyDescent="0.25">
      <c r="A5082" s="2">
        <f t="shared" si="1519"/>
        <v>28</v>
      </c>
      <c r="B5082" s="16">
        <f ca="1">VLOOKUP(A5082,PERIODS!$O$4:$P$33,2,FALSE)</f>
        <v>0.04</v>
      </c>
      <c r="C5082" s="15"/>
      <c r="D5082" s="18">
        <v>5000</v>
      </c>
      <c r="E5082" s="34">
        <f t="shared" ca="1" si="1520"/>
        <v>19825.820276524057</v>
      </c>
      <c r="F5082" s="34">
        <f t="shared" ca="1" si="1521"/>
        <v>4000</v>
      </c>
      <c r="G5082" s="69">
        <f t="shared" ca="1" si="1507"/>
        <v>0</v>
      </c>
      <c r="H5082" s="34">
        <f t="shared" ca="1" si="1508"/>
        <v>325.62441354637639</v>
      </c>
      <c r="I5082" s="34">
        <f t="shared" ca="1" si="1509"/>
        <v>4325.6244135463767</v>
      </c>
      <c r="J5082" s="18">
        <f ca="1">SUM(INDIRECT(ADDRESS(ROW(F5082),COLUMN(F5082),4)):INDIRECT(ADDRESS(ROW(F5082)+N$5-1,COLUMN(F5082),4)))</f>
        <v>21900</v>
      </c>
      <c r="K5082" s="18">
        <f t="shared" ca="1" si="1510"/>
        <v>16350</v>
      </c>
      <c r="L5082" s="18">
        <f t="shared" ca="1" si="1522"/>
        <v>16350</v>
      </c>
      <c r="M5082" s="18">
        <f t="shared" ca="1" si="1506"/>
        <v>0</v>
      </c>
      <c r="N5082" s="34">
        <f t="shared" ca="1" si="1511"/>
        <v>15500.19586297768</v>
      </c>
      <c r="P5082" s="18">
        <f t="shared" ca="1" si="1523"/>
        <v>325.62441354637639</v>
      </c>
      <c r="Q5082" s="47">
        <f ca="1">SUM(L$15:L5082)-SUM(M$15:M5082)</f>
        <v>16350</v>
      </c>
      <c r="R5082" s="47" t="str">
        <f t="shared" ca="1" si="1524"/>
        <v>M5085</v>
      </c>
      <c r="S5082" s="40">
        <f t="shared" ca="1" si="1512"/>
        <v>0</v>
      </c>
      <c r="T5082" s="46">
        <f t="shared" ca="1" si="1513"/>
        <v>14</v>
      </c>
      <c r="X5082" s="74">
        <f t="shared" ca="1" si="1514"/>
        <v>0.32562441354637639</v>
      </c>
      <c r="Y5082" s="75">
        <f t="shared" ca="1" si="1515"/>
        <v>0.32562441354637639</v>
      </c>
      <c r="Z5082" s="74">
        <f t="shared" ca="1" si="1516"/>
        <v>1.3848951233322986</v>
      </c>
      <c r="AA5082" s="76">
        <f t="shared" ca="1" si="1517"/>
        <v>325.62441354637639</v>
      </c>
      <c r="AB5082" s="76">
        <f t="shared" ca="1" si="1518"/>
        <v>1384.8951233322987</v>
      </c>
    </row>
    <row r="5083" spans="1:28" x14ac:dyDescent="0.25">
      <c r="A5083" s="2">
        <f t="shared" si="1519"/>
        <v>29</v>
      </c>
      <c r="B5083" s="16">
        <f ca="1">VLOOKUP(A5083,PERIODS!$O$4:$P$33,2,FALSE)</f>
        <v>0.04</v>
      </c>
      <c r="C5083" s="15"/>
      <c r="D5083" s="18">
        <v>5000</v>
      </c>
      <c r="E5083" s="34">
        <f t="shared" ca="1" si="1520"/>
        <v>15500.19586297768</v>
      </c>
      <c r="F5083" s="34">
        <f t="shared" ca="1" si="1521"/>
        <v>4000</v>
      </c>
      <c r="G5083" s="69">
        <f t="shared" ca="1" si="1507"/>
        <v>0</v>
      </c>
      <c r="H5083" s="34">
        <f t="shared" ca="1" si="1508"/>
        <v>343.5069869729096</v>
      </c>
      <c r="I5083" s="34">
        <f t="shared" ca="1" si="1509"/>
        <v>4343.5069869729095</v>
      </c>
      <c r="J5083" s="18">
        <f ca="1">SUM(INDIRECT(ADDRESS(ROW(F5083),COLUMN(F5083),4)):INDIRECT(ADDRESS(ROW(F5083)+N$5-1,COLUMN(F5083),4)))</f>
        <v>21200</v>
      </c>
      <c r="K5083" s="18">
        <f t="shared" ca="1" si="1510"/>
        <v>16350</v>
      </c>
      <c r="L5083" s="18">
        <f t="shared" ca="1" si="1522"/>
        <v>0</v>
      </c>
      <c r="M5083" s="18">
        <f t="shared" ca="1" si="1506"/>
        <v>0</v>
      </c>
      <c r="N5083" s="34">
        <f t="shared" ca="1" si="1511"/>
        <v>11156.68887600477</v>
      </c>
      <c r="P5083" s="18">
        <f t="shared" ca="1" si="1523"/>
        <v>343.5069869729096</v>
      </c>
      <c r="Q5083" s="47">
        <f ca="1">SUM(L$15:L5083)-SUM(M$15:M5083)</f>
        <v>16350</v>
      </c>
      <c r="R5083" s="47" t="str">
        <f t="shared" ca="1" si="1524"/>
        <v>M5086</v>
      </c>
      <c r="S5083" s="40">
        <f t="shared" ca="1" si="1512"/>
        <v>0</v>
      </c>
      <c r="T5083" s="46">
        <f t="shared" ca="1" si="1513"/>
        <v>37</v>
      </c>
      <c r="X5083" s="74">
        <f t="shared" ca="1" si="1514"/>
        <v>0.3435069869729096</v>
      </c>
      <c r="Y5083" s="75">
        <f t="shared" ca="1" si="1515"/>
        <v>0.3435069869729096</v>
      </c>
      <c r="Z5083" s="74">
        <f t="shared" ca="1" si="1516"/>
        <v>1.4098833732653917</v>
      </c>
      <c r="AA5083" s="76">
        <f t="shared" ca="1" si="1517"/>
        <v>343.5069869729096</v>
      </c>
      <c r="AB5083" s="76">
        <f t="shared" ca="1" si="1518"/>
        <v>1409.8833732653918</v>
      </c>
    </row>
    <row r="5084" spans="1:28" x14ac:dyDescent="0.25">
      <c r="A5084" s="2">
        <f t="shared" si="1519"/>
        <v>30</v>
      </c>
      <c r="B5084" s="16">
        <f ca="1">VLOOKUP(A5084,PERIODS!$O$4:$P$33,2,FALSE)</f>
        <v>0.04</v>
      </c>
      <c r="C5084" s="15"/>
      <c r="D5084" s="18">
        <v>5000</v>
      </c>
      <c r="E5084" s="34">
        <f t="shared" ca="1" si="1520"/>
        <v>11156.68887600477</v>
      </c>
      <c r="F5084" s="34">
        <f t="shared" ca="1" si="1521"/>
        <v>4000</v>
      </c>
      <c r="G5084" s="69">
        <f t="shared" ca="1" si="1507"/>
        <v>0</v>
      </c>
      <c r="H5084" s="34">
        <f t="shared" ca="1" si="1508"/>
        <v>-1355.3005636737903</v>
      </c>
      <c r="I5084" s="34">
        <f t="shared" ca="1" si="1509"/>
        <v>2644.6994363262097</v>
      </c>
      <c r="J5084" s="18">
        <f ca="1">SUM(INDIRECT(ADDRESS(ROW(F5084),COLUMN(F5084),4)):INDIRECT(ADDRESS(ROW(F5084)+N$5-1,COLUMN(F5084),4)))</f>
        <v>20500</v>
      </c>
      <c r="K5084" s="18">
        <f t="shared" ca="1" si="1510"/>
        <v>16350</v>
      </c>
      <c r="L5084" s="18">
        <f t="shared" ca="1" si="1522"/>
        <v>0</v>
      </c>
      <c r="M5084" s="18">
        <f t="shared" ca="1" si="1506"/>
        <v>0</v>
      </c>
      <c r="N5084" s="34">
        <f t="shared" ca="1" si="1511"/>
        <v>8511.9894396785603</v>
      </c>
      <c r="P5084" s="18">
        <f t="shared" ca="1" si="1523"/>
        <v>1355.3005636737903</v>
      </c>
      <c r="Q5084" s="47">
        <f ca="1">SUM(L$15:L5084)-SUM(M$15:M5084)</f>
        <v>16350</v>
      </c>
      <c r="R5084" s="47" t="str">
        <f t="shared" ca="1" si="1524"/>
        <v>M5087</v>
      </c>
      <c r="S5084" s="40">
        <f t="shared" ca="1" si="1512"/>
        <v>0</v>
      </c>
      <c r="T5084" s="46">
        <f t="shared" ca="1" si="1513"/>
        <v>43</v>
      </c>
      <c r="X5084" s="74">
        <f t="shared" ca="1" si="1514"/>
        <v>-1.3553005636737903</v>
      </c>
      <c r="Y5084" s="75">
        <f t="shared" ca="1" si="1515"/>
        <v>-1.3553005636737903</v>
      </c>
      <c r="Z5084" s="74">
        <f t="shared" ca="1" si="1516"/>
        <v>0.25786977651548243</v>
      </c>
      <c r="AA5084" s="76">
        <f t="shared" ca="1" si="1517"/>
        <v>-1355.3005636737903</v>
      </c>
      <c r="AB5084" s="76">
        <f t="shared" ca="1" si="1518"/>
        <v>257.86977651548244</v>
      </c>
    </row>
    <row r="5085" spans="1:28" x14ac:dyDescent="0.25">
      <c r="A5085" s="2">
        <f t="shared" si="1519"/>
        <v>1</v>
      </c>
      <c r="B5085" s="16">
        <f ca="1">VLOOKUP(A5085,PERIODS!$O$4:$P$33,2,FALSE)</f>
        <v>2.4E-2</v>
      </c>
      <c r="C5085" s="15"/>
      <c r="D5085" s="18">
        <v>5000</v>
      </c>
      <c r="E5085" s="34">
        <f t="shared" ca="1" si="1520"/>
        <v>8511.9894396785603</v>
      </c>
      <c r="F5085" s="34">
        <f t="shared" ca="1" si="1521"/>
        <v>2400</v>
      </c>
      <c r="G5085" s="69">
        <f t="shared" ca="1" si="1507"/>
        <v>0</v>
      </c>
      <c r="H5085" s="34">
        <f t="shared" ca="1" si="1508"/>
        <v>-699.09811693014001</v>
      </c>
      <c r="I5085" s="34">
        <f t="shared" ca="1" si="1509"/>
        <v>1700.9018830698601</v>
      </c>
      <c r="J5085" s="18">
        <f ca="1">SUM(INDIRECT(ADDRESS(ROW(F5085),COLUMN(F5085),4)):INDIRECT(ADDRESS(ROW(F5085)+N$5-1,COLUMN(F5085),4)))</f>
        <v>19800</v>
      </c>
      <c r="K5085" s="18">
        <f t="shared" ca="1" si="1510"/>
        <v>0</v>
      </c>
      <c r="L5085" s="18">
        <f t="shared" ca="1" si="1522"/>
        <v>0</v>
      </c>
      <c r="M5085" s="18">
        <f t="shared" ca="1" si="1506"/>
        <v>16350</v>
      </c>
      <c r="N5085" s="34">
        <f t="shared" ca="1" si="1511"/>
        <v>23161.087556608698</v>
      </c>
      <c r="P5085" s="18">
        <f t="shared" ca="1" si="1523"/>
        <v>699.09811693014001</v>
      </c>
      <c r="Q5085" s="47">
        <f ca="1">SUM(L$15:L5085)-SUM(M$15:M5085)</f>
        <v>0</v>
      </c>
      <c r="R5085" s="47" t="str">
        <f t="shared" ca="1" si="1524"/>
        <v>M5088</v>
      </c>
      <c r="S5085" s="40">
        <f t="shared" ca="1" si="1512"/>
        <v>0</v>
      </c>
      <c r="T5085" s="46">
        <f t="shared" ca="1" si="1513"/>
        <v>43</v>
      </c>
      <c r="X5085" s="74">
        <f t="shared" ca="1" si="1514"/>
        <v>-0.69909811693014001</v>
      </c>
      <c r="Y5085" s="75">
        <f t="shared" ca="1" si="1515"/>
        <v>-0.69909811693014001</v>
      </c>
      <c r="Z5085" s="74">
        <f t="shared" ca="1" si="1516"/>
        <v>0.49703336768989137</v>
      </c>
      <c r="AA5085" s="76">
        <f t="shared" ca="1" si="1517"/>
        <v>-699.09811693014001</v>
      </c>
      <c r="AB5085" s="76">
        <f t="shared" ca="1" si="1518"/>
        <v>497.03336768989135</v>
      </c>
    </row>
    <row r="5086" spans="1:28" x14ac:dyDescent="0.25">
      <c r="A5086" s="2">
        <f t="shared" si="1519"/>
        <v>2</v>
      </c>
      <c r="B5086" s="16">
        <f ca="1">VLOOKUP(A5086,PERIODS!$O$4:$P$33,2,FALSE)</f>
        <v>2.5000000000000001E-2</v>
      </c>
      <c r="C5086" s="15"/>
      <c r="D5086" s="18">
        <v>5000</v>
      </c>
      <c r="E5086" s="34">
        <f t="shared" ca="1" si="1520"/>
        <v>23161.087556608698</v>
      </c>
      <c r="F5086" s="34">
        <f t="shared" ca="1" si="1521"/>
        <v>2500</v>
      </c>
      <c r="G5086" s="69">
        <f t="shared" ca="1" si="1507"/>
        <v>0</v>
      </c>
      <c r="H5086" s="34">
        <f t="shared" ca="1" si="1508"/>
        <v>-1178.0880395173904</v>
      </c>
      <c r="I5086" s="34">
        <f t="shared" ca="1" si="1509"/>
        <v>1321.9119604826096</v>
      </c>
      <c r="J5086" s="18">
        <f ca="1">SUM(INDIRECT(ADDRESS(ROW(F5086),COLUMN(F5086),4)):INDIRECT(ADDRESS(ROW(F5086)+N$5-1,COLUMN(F5086),4)))</f>
        <v>20700</v>
      </c>
      <c r="K5086" s="18">
        <f t="shared" ca="1" si="1510"/>
        <v>0</v>
      </c>
      <c r="L5086" s="18">
        <f t="shared" ca="1" si="1522"/>
        <v>0</v>
      </c>
      <c r="M5086" s="18">
        <f t="shared" ca="1" si="1506"/>
        <v>0</v>
      </c>
      <c r="N5086" s="34">
        <f t="shared" ca="1" si="1511"/>
        <v>21839.17559612609</v>
      </c>
      <c r="P5086" s="18">
        <f t="shared" ca="1" si="1523"/>
        <v>1178.0880395173904</v>
      </c>
      <c r="Q5086" s="47">
        <f ca="1">SUM(L$15:L5086)-SUM(M$15:M5086)</f>
        <v>0</v>
      </c>
      <c r="R5086" s="47" t="str">
        <f t="shared" ca="1" si="1524"/>
        <v>M5089</v>
      </c>
      <c r="S5086" s="40">
        <f t="shared" ca="1" si="1512"/>
        <v>0</v>
      </c>
      <c r="T5086" s="46">
        <f t="shared" ca="1" si="1513"/>
        <v>4</v>
      </c>
      <c r="X5086" s="74">
        <f t="shared" ca="1" si="1514"/>
        <v>-1.1780880395173903</v>
      </c>
      <c r="Y5086" s="75">
        <f t="shared" ca="1" si="1515"/>
        <v>-1.1780880395173903</v>
      </c>
      <c r="Z5086" s="74">
        <f t="shared" ca="1" si="1516"/>
        <v>0.30786680540758593</v>
      </c>
      <c r="AA5086" s="76">
        <f t="shared" ca="1" si="1517"/>
        <v>-1178.0880395173904</v>
      </c>
      <c r="AB5086" s="76">
        <f t="shared" ca="1" si="1518"/>
        <v>307.86680540758596</v>
      </c>
    </row>
    <row r="5087" spans="1:28" x14ac:dyDescent="0.25">
      <c r="A5087" s="2">
        <f t="shared" si="1519"/>
        <v>3</v>
      </c>
      <c r="B5087" s="16">
        <f ca="1">VLOOKUP(A5087,PERIODS!$O$4:$P$33,2,FALSE)</f>
        <v>2.5000000000000001E-2</v>
      </c>
      <c r="C5087" s="15"/>
      <c r="D5087" s="18">
        <v>5000</v>
      </c>
      <c r="E5087" s="34">
        <f t="shared" ca="1" si="1520"/>
        <v>21839.17559612609</v>
      </c>
      <c r="F5087" s="34">
        <f t="shared" ca="1" si="1521"/>
        <v>2500</v>
      </c>
      <c r="G5087" s="69">
        <f t="shared" ca="1" si="1507"/>
        <v>0</v>
      </c>
      <c r="H5087" s="34">
        <f t="shared" ca="1" si="1508"/>
        <v>-1728.7424139105242</v>
      </c>
      <c r="I5087" s="34">
        <f t="shared" ca="1" si="1509"/>
        <v>771.25758608947581</v>
      </c>
      <c r="J5087" s="18">
        <f ca="1">SUM(INDIRECT(ADDRESS(ROW(F5087),COLUMN(F5087),4)):INDIRECT(ADDRESS(ROW(F5087)+N$5-1,COLUMN(F5087),4)))</f>
        <v>21500</v>
      </c>
      <c r="K5087" s="18">
        <f t="shared" ca="1" si="1510"/>
        <v>0</v>
      </c>
      <c r="L5087" s="18">
        <f t="shared" ca="1" si="1522"/>
        <v>0</v>
      </c>
      <c r="M5087" s="18">
        <f t="shared" ca="1" si="1506"/>
        <v>0</v>
      </c>
      <c r="N5087" s="34">
        <f t="shared" ca="1" si="1511"/>
        <v>21067.918010036614</v>
      </c>
      <c r="P5087" s="18">
        <f t="shared" ca="1" si="1523"/>
        <v>1728.7424139105242</v>
      </c>
      <c r="Q5087" s="47">
        <f ca="1">SUM(L$15:L5087)-SUM(M$15:M5087)</f>
        <v>0</v>
      </c>
      <c r="R5087" s="47" t="str">
        <f t="shared" ca="1" si="1524"/>
        <v>M5090</v>
      </c>
      <c r="S5087" s="40">
        <f t="shared" ca="1" si="1512"/>
        <v>0</v>
      </c>
      <c r="T5087" s="46">
        <f t="shared" ca="1" si="1513"/>
        <v>53</v>
      </c>
      <c r="X5087" s="74">
        <f t="shared" ca="1" si="1514"/>
        <v>-1.7287424139105241</v>
      </c>
      <c r="Y5087" s="75">
        <f t="shared" ca="1" si="1515"/>
        <v>-1.7287424139105241</v>
      </c>
      <c r="Z5087" s="74">
        <f t="shared" ca="1" si="1516"/>
        <v>0.177507500626188</v>
      </c>
      <c r="AA5087" s="76">
        <f t="shared" ca="1" si="1517"/>
        <v>-1728.7424139105242</v>
      </c>
      <c r="AB5087" s="76">
        <f t="shared" ca="1" si="1518"/>
        <v>177.507500626188</v>
      </c>
    </row>
    <row r="5088" spans="1:28" x14ac:dyDescent="0.25">
      <c r="A5088" s="2">
        <f t="shared" si="1519"/>
        <v>4</v>
      </c>
      <c r="B5088" s="16">
        <f ca="1">VLOOKUP(A5088,PERIODS!$O$4:$P$33,2,FALSE)</f>
        <v>2.5000000000000001E-2</v>
      </c>
      <c r="C5088" s="15"/>
      <c r="D5088" s="18">
        <v>5000</v>
      </c>
      <c r="E5088" s="34">
        <f t="shared" ca="1" si="1520"/>
        <v>21067.918010036614</v>
      </c>
      <c r="F5088" s="34">
        <f t="shared" ca="1" si="1521"/>
        <v>2500</v>
      </c>
      <c r="G5088" s="69">
        <f t="shared" ca="1" si="1507"/>
        <v>0</v>
      </c>
      <c r="H5088" s="34">
        <f t="shared" ca="1" si="1508"/>
        <v>-68.660828426954282</v>
      </c>
      <c r="I5088" s="34">
        <f t="shared" ca="1" si="1509"/>
        <v>2431.3391715730459</v>
      </c>
      <c r="J5088" s="18">
        <f ca="1">SUM(INDIRECT(ADDRESS(ROW(F5088),COLUMN(F5088),4)):INDIRECT(ADDRESS(ROW(F5088)+N$5-1,COLUMN(F5088),4)))</f>
        <v>22300</v>
      </c>
      <c r="K5088" s="18">
        <f t="shared" ca="1" si="1510"/>
        <v>16350</v>
      </c>
      <c r="L5088" s="18">
        <f t="shared" ca="1" si="1522"/>
        <v>16350</v>
      </c>
      <c r="M5088" s="18">
        <f t="shared" ca="1" si="1506"/>
        <v>0</v>
      </c>
      <c r="N5088" s="34">
        <f t="shared" ca="1" si="1511"/>
        <v>18636.578838463567</v>
      </c>
      <c r="P5088" s="18">
        <f t="shared" ca="1" si="1523"/>
        <v>68.660828426954282</v>
      </c>
      <c r="Q5088" s="47">
        <f ca="1">SUM(L$15:L5088)-SUM(M$15:M5088)</f>
        <v>16350</v>
      </c>
      <c r="R5088" s="47" t="str">
        <f t="shared" ca="1" si="1524"/>
        <v>M5091</v>
      </c>
      <c r="S5088" s="40">
        <f t="shared" ca="1" si="1512"/>
        <v>0</v>
      </c>
      <c r="T5088" s="46">
        <f t="shared" ca="1" si="1513"/>
        <v>59</v>
      </c>
      <c r="X5088" s="74">
        <f t="shared" ca="1" si="1514"/>
        <v>-6.8660828426954285E-2</v>
      </c>
      <c r="Y5088" s="75">
        <f t="shared" ca="1" si="1515"/>
        <v>-6.8660828426954285E-2</v>
      </c>
      <c r="Z5088" s="74">
        <f t="shared" ca="1" si="1516"/>
        <v>0.93364329164623627</v>
      </c>
      <c r="AA5088" s="76">
        <f t="shared" ca="1" si="1517"/>
        <v>-68.660828426954282</v>
      </c>
      <c r="AB5088" s="76">
        <f t="shared" ca="1" si="1518"/>
        <v>933.64329164623632</v>
      </c>
    </row>
    <row r="5089" spans="1:28" x14ac:dyDescent="0.25">
      <c r="A5089" s="2">
        <f t="shared" si="1519"/>
        <v>5</v>
      </c>
      <c r="B5089" s="16">
        <f ca="1">VLOOKUP(A5089,PERIODS!$O$4:$P$33,2,FALSE)</f>
        <v>3.3000000000000002E-2</v>
      </c>
      <c r="C5089" s="15"/>
      <c r="D5089" s="18">
        <v>5000</v>
      </c>
      <c r="E5089" s="34">
        <f t="shared" ca="1" si="1520"/>
        <v>18636.578838463567</v>
      </c>
      <c r="F5089" s="34">
        <f t="shared" ca="1" si="1521"/>
        <v>3300</v>
      </c>
      <c r="G5089" s="69">
        <f t="shared" ca="1" si="1507"/>
        <v>0</v>
      </c>
      <c r="H5089" s="34">
        <f t="shared" ca="1" si="1508"/>
        <v>496.87105576855009</v>
      </c>
      <c r="I5089" s="34">
        <f t="shared" ca="1" si="1509"/>
        <v>3796.8710557685499</v>
      </c>
      <c r="J5089" s="18">
        <f ca="1">SUM(INDIRECT(ADDRESS(ROW(F5089),COLUMN(F5089),4)):INDIRECT(ADDRESS(ROW(F5089)+N$5-1,COLUMN(F5089),4)))</f>
        <v>23100</v>
      </c>
      <c r="K5089" s="18">
        <f t="shared" ca="1" si="1510"/>
        <v>16350</v>
      </c>
      <c r="L5089" s="18">
        <f t="shared" ca="1" si="1522"/>
        <v>0</v>
      </c>
      <c r="M5089" s="18">
        <f t="shared" ca="1" si="1506"/>
        <v>0</v>
      </c>
      <c r="N5089" s="34">
        <f t="shared" ca="1" si="1511"/>
        <v>14839.707782695017</v>
      </c>
      <c r="P5089" s="18">
        <f t="shared" ca="1" si="1523"/>
        <v>496.87105576855009</v>
      </c>
      <c r="Q5089" s="47">
        <f ca="1">SUM(L$15:L5089)-SUM(M$15:M5089)</f>
        <v>16350</v>
      </c>
      <c r="R5089" s="47" t="str">
        <f t="shared" ca="1" si="1524"/>
        <v>M5092</v>
      </c>
      <c r="S5089" s="40">
        <f t="shared" ca="1" si="1512"/>
        <v>0</v>
      </c>
      <c r="T5089" s="46">
        <f t="shared" ca="1" si="1513"/>
        <v>61</v>
      </c>
      <c r="X5089" s="74">
        <f t="shared" ca="1" si="1514"/>
        <v>0.49687105576855012</v>
      </c>
      <c r="Y5089" s="75">
        <f t="shared" ca="1" si="1515"/>
        <v>0.49687105576855012</v>
      </c>
      <c r="Z5089" s="74">
        <f t="shared" ca="1" si="1516"/>
        <v>1.6435705761111963</v>
      </c>
      <c r="AA5089" s="76">
        <f t="shared" ca="1" si="1517"/>
        <v>496.87105576855009</v>
      </c>
      <c r="AB5089" s="76">
        <f t="shared" ca="1" si="1518"/>
        <v>1643.5705761111963</v>
      </c>
    </row>
    <row r="5090" spans="1:28" x14ac:dyDescent="0.25">
      <c r="A5090" s="2">
        <f t="shared" si="1519"/>
        <v>6</v>
      </c>
      <c r="B5090" s="16">
        <f ca="1">VLOOKUP(A5090,PERIODS!$O$4:$P$33,2,FALSE)</f>
        <v>3.3000000000000002E-2</v>
      </c>
      <c r="C5090" s="15"/>
      <c r="D5090" s="18">
        <v>5000</v>
      </c>
      <c r="E5090" s="34">
        <f t="shared" ca="1" si="1520"/>
        <v>14839.707782695017</v>
      </c>
      <c r="F5090" s="34">
        <f t="shared" ca="1" si="1521"/>
        <v>3300</v>
      </c>
      <c r="G5090" s="69">
        <f t="shared" ca="1" si="1507"/>
        <v>0</v>
      </c>
      <c r="H5090" s="34">
        <f t="shared" ca="1" si="1508"/>
        <v>898.8334325244</v>
      </c>
      <c r="I5090" s="34">
        <f t="shared" ca="1" si="1509"/>
        <v>4198.8334325243995</v>
      </c>
      <c r="J5090" s="18">
        <f ca="1">SUM(INDIRECT(ADDRESS(ROW(F5090),COLUMN(F5090),4)):INDIRECT(ADDRESS(ROW(F5090)+N$5-1,COLUMN(F5090),4)))</f>
        <v>23100</v>
      </c>
      <c r="K5090" s="18">
        <f t="shared" ca="1" si="1510"/>
        <v>16350</v>
      </c>
      <c r="L5090" s="18">
        <f t="shared" ca="1" si="1522"/>
        <v>0</v>
      </c>
      <c r="M5090" s="18">
        <f t="shared" ca="1" si="1506"/>
        <v>0</v>
      </c>
      <c r="N5090" s="34">
        <f t="shared" ca="1" si="1511"/>
        <v>10640.874350170618</v>
      </c>
      <c r="P5090" s="18">
        <f t="shared" ca="1" si="1523"/>
        <v>898.8334325244</v>
      </c>
      <c r="Q5090" s="47">
        <f ca="1">SUM(L$15:L5090)-SUM(M$15:M5090)</f>
        <v>16350</v>
      </c>
      <c r="R5090" s="47" t="str">
        <f t="shared" ca="1" si="1524"/>
        <v>M5093</v>
      </c>
      <c r="S5090" s="40">
        <f t="shared" ca="1" si="1512"/>
        <v>0</v>
      </c>
      <c r="T5090" s="46">
        <f t="shared" ca="1" si="1513"/>
        <v>66</v>
      </c>
      <c r="X5090" s="74">
        <f t="shared" ca="1" si="1514"/>
        <v>0.89883343252439996</v>
      </c>
      <c r="Y5090" s="75">
        <f t="shared" ca="1" si="1515"/>
        <v>0.89883343252439996</v>
      </c>
      <c r="Z5090" s="74">
        <f t="shared" ca="1" si="1516"/>
        <v>2.4567354911259267</v>
      </c>
      <c r="AA5090" s="76">
        <f t="shared" ca="1" si="1517"/>
        <v>898.8334325244</v>
      </c>
      <c r="AB5090" s="76">
        <f t="shared" ca="1" si="1518"/>
        <v>2456.7354911259267</v>
      </c>
    </row>
    <row r="5091" spans="1:28" x14ac:dyDescent="0.25">
      <c r="A5091" s="2">
        <f t="shared" si="1519"/>
        <v>7</v>
      </c>
      <c r="B5091" s="16">
        <f ca="1">VLOOKUP(A5091,PERIODS!$O$4:$P$33,2,FALSE)</f>
        <v>3.3000000000000002E-2</v>
      </c>
      <c r="C5091" s="15"/>
      <c r="D5091" s="18">
        <v>5000</v>
      </c>
      <c r="E5091" s="34">
        <f t="shared" ca="1" si="1520"/>
        <v>10640.874350170618</v>
      </c>
      <c r="F5091" s="34">
        <f t="shared" ca="1" si="1521"/>
        <v>3300</v>
      </c>
      <c r="G5091" s="69">
        <f t="shared" ca="1" si="1507"/>
        <v>0</v>
      </c>
      <c r="H5091" s="34">
        <f t="shared" ca="1" si="1508"/>
        <v>-1014.4852924724934</v>
      </c>
      <c r="I5091" s="34">
        <f t="shared" ca="1" si="1509"/>
        <v>2285.5147075275067</v>
      </c>
      <c r="J5091" s="18">
        <f ca="1">SUM(INDIRECT(ADDRESS(ROW(F5091),COLUMN(F5091),4)):INDIRECT(ADDRESS(ROW(F5091)+N$5-1,COLUMN(F5091),4)))</f>
        <v>23100</v>
      </c>
      <c r="K5091" s="18">
        <f t="shared" ca="1" si="1510"/>
        <v>0</v>
      </c>
      <c r="L5091" s="18">
        <f t="shared" ca="1" si="1522"/>
        <v>0</v>
      </c>
      <c r="M5091" s="18">
        <f t="shared" ca="1" si="1506"/>
        <v>16350</v>
      </c>
      <c r="N5091" s="34">
        <f t="shared" ca="1" si="1511"/>
        <v>24705.35964264311</v>
      </c>
      <c r="P5091" s="18">
        <f t="shared" ca="1" si="1523"/>
        <v>1014.4852924724934</v>
      </c>
      <c r="Q5091" s="47">
        <f ca="1">SUM(L$15:L5091)-SUM(M$15:M5091)</f>
        <v>0</v>
      </c>
      <c r="R5091" s="47" t="str">
        <f t="shared" ca="1" si="1524"/>
        <v>M5094</v>
      </c>
      <c r="S5091" s="40">
        <f t="shared" ca="1" si="1512"/>
        <v>0</v>
      </c>
      <c r="T5091" s="46">
        <f t="shared" ca="1" si="1513"/>
        <v>71</v>
      </c>
      <c r="X5091" s="74">
        <f t="shared" ca="1" si="1514"/>
        <v>-1.0144852924724934</v>
      </c>
      <c r="Y5091" s="75">
        <f t="shared" ca="1" si="1515"/>
        <v>-1.0144852924724934</v>
      </c>
      <c r="Z5091" s="74">
        <f t="shared" ca="1" si="1516"/>
        <v>0.36258900910387043</v>
      </c>
      <c r="AA5091" s="76">
        <f t="shared" ca="1" si="1517"/>
        <v>-1014.4852924724934</v>
      </c>
      <c r="AB5091" s="76">
        <f t="shared" ca="1" si="1518"/>
        <v>362.58900910387041</v>
      </c>
    </row>
    <row r="5092" spans="1:28" x14ac:dyDescent="0.25">
      <c r="A5092" s="2">
        <f t="shared" si="1519"/>
        <v>8</v>
      </c>
      <c r="B5092" s="16">
        <f ca="1">VLOOKUP(A5092,PERIODS!$O$4:$P$33,2,FALSE)</f>
        <v>3.3000000000000002E-2</v>
      </c>
      <c r="C5092" s="15"/>
      <c r="D5092" s="18">
        <v>5000</v>
      </c>
      <c r="E5092" s="34">
        <f t="shared" ca="1" si="1520"/>
        <v>24705.35964264311</v>
      </c>
      <c r="F5092" s="34">
        <f t="shared" ca="1" si="1521"/>
        <v>3300</v>
      </c>
      <c r="G5092" s="69">
        <f t="shared" ca="1" si="1507"/>
        <v>0</v>
      </c>
      <c r="H5092" s="34">
        <f t="shared" ca="1" si="1508"/>
        <v>-1346.0227440839694</v>
      </c>
      <c r="I5092" s="34">
        <f t="shared" ca="1" si="1509"/>
        <v>1953.9772559160306</v>
      </c>
      <c r="J5092" s="18">
        <f ca="1">SUM(INDIRECT(ADDRESS(ROW(F5092),COLUMN(F5092),4)):INDIRECT(ADDRESS(ROW(F5092)+N$5-1,COLUMN(F5092),4)))</f>
        <v>23100</v>
      </c>
      <c r="K5092" s="18">
        <f t="shared" ca="1" si="1510"/>
        <v>0</v>
      </c>
      <c r="L5092" s="18">
        <f t="shared" ca="1" si="1522"/>
        <v>0</v>
      </c>
      <c r="M5092" s="18">
        <f t="shared" ca="1" si="1506"/>
        <v>0</v>
      </c>
      <c r="N5092" s="34">
        <f t="shared" ca="1" si="1511"/>
        <v>22751.38238672708</v>
      </c>
      <c r="P5092" s="18">
        <f t="shared" ca="1" si="1523"/>
        <v>1346.0227440839694</v>
      </c>
      <c r="Q5092" s="47">
        <f ca="1">SUM(L$15:L5092)-SUM(M$15:M5092)</f>
        <v>0</v>
      </c>
      <c r="R5092" s="47" t="str">
        <f t="shared" ca="1" si="1524"/>
        <v>M5095</v>
      </c>
      <c r="S5092" s="40">
        <f t="shared" ca="1" si="1512"/>
        <v>0</v>
      </c>
      <c r="T5092" s="46">
        <f t="shared" ca="1" si="1513"/>
        <v>51</v>
      </c>
      <c r="X5092" s="74">
        <f t="shared" ca="1" si="1514"/>
        <v>-1.3460227440839694</v>
      </c>
      <c r="Y5092" s="75">
        <f t="shared" ca="1" si="1515"/>
        <v>-1.3460227440839694</v>
      </c>
      <c r="Z5092" s="74">
        <f t="shared" ca="1" si="1516"/>
        <v>0.26027337863165917</v>
      </c>
      <c r="AA5092" s="76">
        <f t="shared" ca="1" si="1517"/>
        <v>-1346.0227440839694</v>
      </c>
      <c r="AB5092" s="76">
        <f t="shared" ca="1" si="1518"/>
        <v>260.27337863165917</v>
      </c>
    </row>
    <row r="5093" spans="1:28" x14ac:dyDescent="0.25">
      <c r="A5093" s="2">
        <f t="shared" si="1519"/>
        <v>9</v>
      </c>
      <c r="B5093" s="16">
        <f ca="1">VLOOKUP(A5093,PERIODS!$O$4:$P$33,2,FALSE)</f>
        <v>3.3000000000000002E-2</v>
      </c>
      <c r="C5093" s="15"/>
      <c r="D5093" s="18">
        <v>5000</v>
      </c>
      <c r="E5093" s="34">
        <f t="shared" ca="1" si="1520"/>
        <v>22751.38238672708</v>
      </c>
      <c r="F5093" s="34">
        <f t="shared" ca="1" si="1521"/>
        <v>3300</v>
      </c>
      <c r="G5093" s="69">
        <f t="shared" ca="1" si="1507"/>
        <v>0</v>
      </c>
      <c r="H5093" s="34">
        <f t="shared" ca="1" si="1508"/>
        <v>-297.37599417985103</v>
      </c>
      <c r="I5093" s="34">
        <f t="shared" ca="1" si="1509"/>
        <v>3002.6240058201488</v>
      </c>
      <c r="J5093" s="18">
        <f ca="1">SUM(INDIRECT(ADDRESS(ROW(F5093),COLUMN(F5093),4)):INDIRECT(ADDRESS(ROW(F5093)+N$5-1,COLUMN(F5093),4)))</f>
        <v>23100</v>
      </c>
      <c r="K5093" s="18">
        <f t="shared" ca="1" si="1510"/>
        <v>16350</v>
      </c>
      <c r="L5093" s="18">
        <f t="shared" ca="1" si="1522"/>
        <v>16350</v>
      </c>
      <c r="M5093" s="18">
        <f t="shared" ca="1" si="1506"/>
        <v>0</v>
      </c>
      <c r="N5093" s="34">
        <f t="shared" ca="1" si="1511"/>
        <v>19748.758380906933</v>
      </c>
      <c r="P5093" s="18">
        <f t="shared" ca="1" si="1523"/>
        <v>297.37599417985103</v>
      </c>
      <c r="Q5093" s="47">
        <f ca="1">SUM(L$15:L5093)-SUM(M$15:M5093)</f>
        <v>16350</v>
      </c>
      <c r="R5093" s="47" t="str">
        <f t="shared" ca="1" si="1524"/>
        <v>M5096</v>
      </c>
      <c r="S5093" s="40">
        <f t="shared" ca="1" si="1512"/>
        <v>0</v>
      </c>
      <c r="T5093" s="46">
        <f t="shared" ca="1" si="1513"/>
        <v>89</v>
      </c>
      <c r="X5093" s="74">
        <f t="shared" ca="1" si="1514"/>
        <v>-0.29737599417985106</v>
      </c>
      <c r="Y5093" s="75">
        <f t="shared" ca="1" si="1515"/>
        <v>-0.29737599417985106</v>
      </c>
      <c r="Z5093" s="74">
        <f t="shared" ca="1" si="1516"/>
        <v>0.74276468465400558</v>
      </c>
      <c r="AA5093" s="76">
        <f t="shared" ca="1" si="1517"/>
        <v>-297.37599417985103</v>
      </c>
      <c r="AB5093" s="76">
        <f t="shared" ca="1" si="1518"/>
        <v>742.76468465400558</v>
      </c>
    </row>
    <row r="5094" spans="1:28" x14ac:dyDescent="0.25">
      <c r="A5094" s="2">
        <f t="shared" si="1519"/>
        <v>10</v>
      </c>
      <c r="B5094" s="16">
        <f ca="1">VLOOKUP(A5094,PERIODS!$O$4:$P$33,2,FALSE)</f>
        <v>3.3000000000000002E-2</v>
      </c>
      <c r="C5094" s="15"/>
      <c r="D5094" s="18">
        <v>5000</v>
      </c>
      <c r="E5094" s="34">
        <f t="shared" ca="1" si="1520"/>
        <v>19748.758380906933</v>
      </c>
      <c r="F5094" s="34">
        <f t="shared" ca="1" si="1521"/>
        <v>3300</v>
      </c>
      <c r="G5094" s="69">
        <f t="shared" ca="1" si="1507"/>
        <v>0</v>
      </c>
      <c r="H5094" s="34">
        <f t="shared" ca="1" si="1508"/>
        <v>-637.8398353145634</v>
      </c>
      <c r="I5094" s="34">
        <f t="shared" ca="1" si="1509"/>
        <v>2662.1601646854365</v>
      </c>
      <c r="J5094" s="18">
        <f ca="1">SUM(INDIRECT(ADDRESS(ROW(F5094),COLUMN(F5094),4)):INDIRECT(ADDRESS(ROW(F5094)+N$5-1,COLUMN(F5094),4)))</f>
        <v>23100</v>
      </c>
      <c r="K5094" s="18">
        <f t="shared" ca="1" si="1510"/>
        <v>16350</v>
      </c>
      <c r="L5094" s="18">
        <f t="shared" ca="1" si="1522"/>
        <v>0</v>
      </c>
      <c r="M5094" s="18">
        <f t="shared" ca="1" si="1506"/>
        <v>0</v>
      </c>
      <c r="N5094" s="34">
        <f t="shared" ca="1" si="1511"/>
        <v>17086.598216221497</v>
      </c>
      <c r="P5094" s="18">
        <f t="shared" ca="1" si="1523"/>
        <v>637.8398353145634</v>
      </c>
      <c r="Q5094" s="47">
        <f ca="1">SUM(L$15:L5094)-SUM(M$15:M5094)</f>
        <v>16350</v>
      </c>
      <c r="R5094" s="47" t="str">
        <f t="shared" ca="1" si="1524"/>
        <v>M5097</v>
      </c>
      <c r="S5094" s="40">
        <f t="shared" ca="1" si="1512"/>
        <v>0</v>
      </c>
      <c r="T5094" s="46">
        <f t="shared" ca="1" si="1513"/>
        <v>60</v>
      </c>
      <c r="X5094" s="74">
        <f t="shared" ca="1" si="1514"/>
        <v>-0.63783983531456345</v>
      </c>
      <c r="Y5094" s="75">
        <f t="shared" ca="1" si="1515"/>
        <v>-0.63783983531456345</v>
      </c>
      <c r="Z5094" s="74">
        <f t="shared" ca="1" si="1516"/>
        <v>0.52843269365803724</v>
      </c>
      <c r="AA5094" s="76">
        <f t="shared" ca="1" si="1517"/>
        <v>-637.8398353145634</v>
      </c>
      <c r="AB5094" s="76">
        <f t="shared" ca="1" si="1518"/>
        <v>528.43269365803724</v>
      </c>
    </row>
    <row r="5095" spans="1:28" x14ac:dyDescent="0.25">
      <c r="A5095" s="2">
        <f t="shared" si="1519"/>
        <v>11</v>
      </c>
      <c r="B5095" s="16">
        <f ca="1">VLOOKUP(A5095,PERIODS!$O$4:$P$33,2,FALSE)</f>
        <v>3.3000000000000002E-2</v>
      </c>
      <c r="C5095" s="15"/>
      <c r="D5095" s="18">
        <v>5000</v>
      </c>
      <c r="E5095" s="34">
        <f t="shared" ca="1" si="1520"/>
        <v>17086.598216221497</v>
      </c>
      <c r="F5095" s="34">
        <f t="shared" ca="1" si="1521"/>
        <v>3300</v>
      </c>
      <c r="G5095" s="69">
        <f t="shared" ca="1" si="1507"/>
        <v>0</v>
      </c>
      <c r="H5095" s="34">
        <f t="shared" ca="1" si="1508"/>
        <v>-508.80151256644081</v>
      </c>
      <c r="I5095" s="34">
        <f t="shared" ca="1" si="1509"/>
        <v>2791.1984874335594</v>
      </c>
      <c r="J5095" s="18">
        <f ca="1">SUM(INDIRECT(ADDRESS(ROW(F5095),COLUMN(F5095),4)):INDIRECT(ADDRESS(ROW(F5095)+N$5-1,COLUMN(F5095),4)))</f>
        <v>23300</v>
      </c>
      <c r="K5095" s="18">
        <f t="shared" ca="1" si="1510"/>
        <v>16350</v>
      </c>
      <c r="L5095" s="18">
        <f t="shared" ca="1" si="1522"/>
        <v>0</v>
      </c>
      <c r="M5095" s="18">
        <f t="shared" ca="1" si="1506"/>
        <v>0</v>
      </c>
      <c r="N5095" s="34">
        <f t="shared" ca="1" si="1511"/>
        <v>14295.399728787937</v>
      </c>
      <c r="P5095" s="18">
        <f t="shared" ca="1" si="1523"/>
        <v>508.80151256644081</v>
      </c>
      <c r="Q5095" s="47">
        <f ca="1">SUM(L$15:L5095)-SUM(M$15:M5095)</f>
        <v>16350</v>
      </c>
      <c r="R5095" s="47" t="str">
        <f t="shared" ca="1" si="1524"/>
        <v>M5098</v>
      </c>
      <c r="S5095" s="40">
        <f t="shared" ca="1" si="1512"/>
        <v>0</v>
      </c>
      <c r="T5095" s="46">
        <f t="shared" ca="1" si="1513"/>
        <v>62</v>
      </c>
      <c r="X5095" s="74">
        <f t="shared" ca="1" si="1514"/>
        <v>-0.50880151256644079</v>
      </c>
      <c r="Y5095" s="75">
        <f t="shared" ca="1" si="1515"/>
        <v>-0.50880151256644079</v>
      </c>
      <c r="Z5095" s="74">
        <f t="shared" ca="1" si="1516"/>
        <v>0.60121569665727781</v>
      </c>
      <c r="AA5095" s="76">
        <f t="shared" ca="1" si="1517"/>
        <v>-508.80151256644081</v>
      </c>
      <c r="AB5095" s="76">
        <f t="shared" ca="1" si="1518"/>
        <v>601.21569665727782</v>
      </c>
    </row>
    <row r="5096" spans="1:28" x14ac:dyDescent="0.25">
      <c r="A5096" s="2">
        <f t="shared" si="1519"/>
        <v>12</v>
      </c>
      <c r="B5096" s="16">
        <f ca="1">VLOOKUP(A5096,PERIODS!$O$4:$P$33,2,FALSE)</f>
        <v>3.3000000000000002E-2</v>
      </c>
      <c r="C5096" s="15"/>
      <c r="D5096" s="18">
        <v>5000</v>
      </c>
      <c r="E5096" s="34">
        <f t="shared" ca="1" si="1520"/>
        <v>14295.399728787937</v>
      </c>
      <c r="F5096" s="34">
        <f t="shared" ca="1" si="1521"/>
        <v>3300</v>
      </c>
      <c r="G5096" s="69">
        <f t="shared" ca="1" si="1507"/>
        <v>0</v>
      </c>
      <c r="H5096" s="34">
        <f t="shared" ca="1" si="1508"/>
        <v>-1027.4477972018656</v>
      </c>
      <c r="I5096" s="34">
        <f t="shared" ca="1" si="1509"/>
        <v>2272.5522027981342</v>
      </c>
      <c r="J5096" s="18">
        <f ca="1">SUM(INDIRECT(ADDRESS(ROW(F5096),COLUMN(F5096),4)):INDIRECT(ADDRESS(ROW(F5096)+N$5-1,COLUMN(F5096),4)))</f>
        <v>23500</v>
      </c>
      <c r="K5096" s="18">
        <f t="shared" ca="1" si="1510"/>
        <v>0</v>
      </c>
      <c r="L5096" s="18">
        <f t="shared" ca="1" si="1522"/>
        <v>0</v>
      </c>
      <c r="M5096" s="18">
        <f t="shared" ca="1" si="1506"/>
        <v>16350</v>
      </c>
      <c r="N5096" s="34">
        <f t="shared" ca="1" si="1511"/>
        <v>28372.847525989804</v>
      </c>
      <c r="P5096" s="18">
        <f t="shared" ca="1" si="1523"/>
        <v>1027.4477972018656</v>
      </c>
      <c r="Q5096" s="47">
        <f ca="1">SUM(L$15:L5096)-SUM(M$15:M5096)</f>
        <v>0</v>
      </c>
      <c r="R5096" s="47" t="str">
        <f t="shared" ca="1" si="1524"/>
        <v>M5099</v>
      </c>
      <c r="S5096" s="40">
        <f t="shared" ca="1" si="1512"/>
        <v>0</v>
      </c>
      <c r="T5096" s="46">
        <f t="shared" ca="1" si="1513"/>
        <v>80</v>
      </c>
      <c r="X5096" s="74">
        <f t="shared" ca="1" si="1514"/>
        <v>-1.0274477972018656</v>
      </c>
      <c r="Y5096" s="75">
        <f t="shared" ca="1" si="1515"/>
        <v>-1.0274477972018656</v>
      </c>
      <c r="Z5096" s="74">
        <f t="shared" ca="1" si="1516"/>
        <v>0.35791927844777005</v>
      </c>
      <c r="AA5096" s="76">
        <f t="shared" ca="1" si="1517"/>
        <v>-1027.4477972018656</v>
      </c>
      <c r="AB5096" s="76">
        <f t="shared" ca="1" si="1518"/>
        <v>357.91927844777007</v>
      </c>
    </row>
    <row r="5097" spans="1:28" x14ac:dyDescent="0.25">
      <c r="A5097" s="2">
        <f t="shared" si="1519"/>
        <v>13</v>
      </c>
      <c r="B5097" s="16">
        <f ca="1">VLOOKUP(A5097,PERIODS!$O$4:$P$33,2,FALSE)</f>
        <v>3.3000000000000002E-2</v>
      </c>
      <c r="C5097" s="15"/>
      <c r="D5097" s="18">
        <v>5000</v>
      </c>
      <c r="E5097" s="34">
        <f t="shared" ca="1" si="1520"/>
        <v>28372.847525989804</v>
      </c>
      <c r="F5097" s="34">
        <f t="shared" ca="1" si="1521"/>
        <v>3300</v>
      </c>
      <c r="G5097" s="69">
        <f t="shared" ca="1" si="1507"/>
        <v>0</v>
      </c>
      <c r="H5097" s="34">
        <f t="shared" ca="1" si="1508"/>
        <v>-1453.6216463663591</v>
      </c>
      <c r="I5097" s="34">
        <f t="shared" ca="1" si="1509"/>
        <v>1846.3783536336409</v>
      </c>
      <c r="J5097" s="18">
        <f ca="1">SUM(INDIRECT(ADDRESS(ROW(F5097),COLUMN(F5097),4)):INDIRECT(ADDRESS(ROW(F5097)+N$5-1,COLUMN(F5097),4)))</f>
        <v>23700</v>
      </c>
      <c r="K5097" s="18">
        <f t="shared" ca="1" si="1510"/>
        <v>0</v>
      </c>
      <c r="L5097" s="18">
        <f t="shared" ca="1" si="1522"/>
        <v>0</v>
      </c>
      <c r="M5097" s="18">
        <f t="shared" ca="1" si="1506"/>
        <v>0</v>
      </c>
      <c r="N5097" s="34">
        <f t="shared" ca="1" si="1511"/>
        <v>26526.469172356163</v>
      </c>
      <c r="P5097" s="18">
        <f t="shared" ca="1" si="1523"/>
        <v>1453.6216463663591</v>
      </c>
      <c r="Q5097" s="47">
        <f ca="1">SUM(L$15:L5097)-SUM(M$15:M5097)</f>
        <v>0</v>
      </c>
      <c r="R5097" s="47" t="str">
        <f t="shared" ca="1" si="1524"/>
        <v>M5100</v>
      </c>
      <c r="S5097" s="40">
        <f t="shared" ca="1" si="1512"/>
        <v>0</v>
      </c>
      <c r="T5097" s="46">
        <f t="shared" ca="1" si="1513"/>
        <v>65</v>
      </c>
      <c r="X5097" s="74">
        <f t="shared" ca="1" si="1514"/>
        <v>-1.4536216463663592</v>
      </c>
      <c r="Y5097" s="75">
        <f t="shared" ca="1" si="1515"/>
        <v>-1.4536216463663592</v>
      </c>
      <c r="Z5097" s="74">
        <f t="shared" ca="1" si="1516"/>
        <v>0.23372229395658997</v>
      </c>
      <c r="AA5097" s="76">
        <f t="shared" ca="1" si="1517"/>
        <v>-1453.6216463663591</v>
      </c>
      <c r="AB5097" s="76">
        <f t="shared" ca="1" si="1518"/>
        <v>233.72229395658997</v>
      </c>
    </row>
    <row r="5098" spans="1:28" x14ac:dyDescent="0.25">
      <c r="A5098" s="2">
        <f t="shared" si="1519"/>
        <v>14</v>
      </c>
      <c r="B5098" s="16">
        <f ca="1">VLOOKUP(A5098,PERIODS!$O$4:$P$33,2,FALSE)</f>
        <v>3.3000000000000002E-2</v>
      </c>
      <c r="C5098" s="15"/>
      <c r="D5098" s="18">
        <v>5000</v>
      </c>
      <c r="E5098" s="34">
        <f t="shared" ca="1" si="1520"/>
        <v>26526.469172356163</v>
      </c>
      <c r="F5098" s="34">
        <f t="shared" ca="1" si="1521"/>
        <v>3300</v>
      </c>
      <c r="G5098" s="69">
        <f t="shared" ca="1" si="1507"/>
        <v>0</v>
      </c>
      <c r="H5098" s="34">
        <f t="shared" ca="1" si="1508"/>
        <v>-17.197273834521614</v>
      </c>
      <c r="I5098" s="34">
        <f t="shared" ca="1" si="1509"/>
        <v>3282.8027261654784</v>
      </c>
      <c r="J5098" s="18">
        <f ca="1">SUM(INDIRECT(ADDRESS(ROW(F5098),COLUMN(F5098),4)):INDIRECT(ADDRESS(ROW(F5098)+N$5-1,COLUMN(F5098),4)))</f>
        <v>23900</v>
      </c>
      <c r="K5098" s="18">
        <f t="shared" ca="1" si="1510"/>
        <v>0</v>
      </c>
      <c r="L5098" s="18">
        <f t="shared" ca="1" si="1522"/>
        <v>0</v>
      </c>
      <c r="M5098" s="18">
        <f t="shared" ca="1" si="1506"/>
        <v>0</v>
      </c>
      <c r="N5098" s="34">
        <f t="shared" ca="1" si="1511"/>
        <v>23243.666446190684</v>
      </c>
      <c r="P5098" s="18">
        <f t="shared" ca="1" si="1523"/>
        <v>17.197273834521614</v>
      </c>
      <c r="Q5098" s="47">
        <f ca="1">SUM(L$15:L5098)-SUM(M$15:M5098)</f>
        <v>0</v>
      </c>
      <c r="R5098" s="47" t="str">
        <f t="shared" ca="1" si="1524"/>
        <v>M5101</v>
      </c>
      <c r="S5098" s="40">
        <f t="shared" ca="1" si="1512"/>
        <v>0</v>
      </c>
      <c r="T5098" s="46">
        <f t="shared" ca="1" si="1513"/>
        <v>11</v>
      </c>
      <c r="X5098" s="74">
        <f t="shared" ca="1" si="1514"/>
        <v>-1.7197273834521614E-2</v>
      </c>
      <c r="Y5098" s="75">
        <f t="shared" ca="1" si="1515"/>
        <v>-1.7197273834521614E-2</v>
      </c>
      <c r="Z5098" s="74">
        <f t="shared" ca="1" si="1516"/>
        <v>0.98294975523958261</v>
      </c>
      <c r="AA5098" s="76">
        <f t="shared" ca="1" si="1517"/>
        <v>-17.197273834521614</v>
      </c>
      <c r="AB5098" s="76">
        <f t="shared" ca="1" si="1518"/>
        <v>982.9497552395826</v>
      </c>
    </row>
    <row r="5099" spans="1:28" x14ac:dyDescent="0.25">
      <c r="A5099" s="2">
        <f t="shared" si="1519"/>
        <v>15</v>
      </c>
      <c r="B5099" s="16">
        <f ca="1">VLOOKUP(A5099,PERIODS!$O$4:$P$33,2,FALSE)</f>
        <v>3.3000000000000002E-2</v>
      </c>
      <c r="C5099" s="15"/>
      <c r="D5099" s="18">
        <v>5000</v>
      </c>
      <c r="E5099" s="34">
        <f t="shared" ca="1" si="1520"/>
        <v>23243.666446190684</v>
      </c>
      <c r="F5099" s="34">
        <f t="shared" ca="1" si="1521"/>
        <v>3300</v>
      </c>
      <c r="G5099" s="69">
        <f t="shared" ca="1" si="1507"/>
        <v>0</v>
      </c>
      <c r="H5099" s="34">
        <f t="shared" ca="1" si="1508"/>
        <v>-378.77501624325163</v>
      </c>
      <c r="I5099" s="34">
        <f t="shared" ca="1" si="1509"/>
        <v>2921.2249837567483</v>
      </c>
      <c r="J5099" s="18">
        <f ca="1">SUM(INDIRECT(ADDRESS(ROW(F5099),COLUMN(F5099),4)):INDIRECT(ADDRESS(ROW(F5099)+N$5-1,COLUMN(F5099),4)))</f>
        <v>24100</v>
      </c>
      <c r="K5099" s="18">
        <f t="shared" ca="1" si="1510"/>
        <v>16350</v>
      </c>
      <c r="L5099" s="18">
        <f t="shared" ca="1" si="1522"/>
        <v>16350</v>
      </c>
      <c r="M5099" s="18">
        <f t="shared" ca="1" si="1506"/>
        <v>0</v>
      </c>
      <c r="N5099" s="34">
        <f t="shared" ca="1" si="1511"/>
        <v>20322.441462433937</v>
      </c>
      <c r="P5099" s="18">
        <f t="shared" ca="1" si="1523"/>
        <v>378.77501624325163</v>
      </c>
      <c r="Q5099" s="47">
        <f ca="1">SUM(L$15:L5099)-SUM(M$15:M5099)</f>
        <v>16350</v>
      </c>
      <c r="R5099" s="47" t="str">
        <f t="shared" ca="1" si="1524"/>
        <v>M5102</v>
      </c>
      <c r="S5099" s="40">
        <f t="shared" ca="1" si="1512"/>
        <v>0</v>
      </c>
      <c r="T5099" s="46">
        <f t="shared" ca="1" si="1513"/>
        <v>100</v>
      </c>
      <c r="X5099" s="74">
        <f t="shared" ca="1" si="1514"/>
        <v>-0.37877501624325161</v>
      </c>
      <c r="Y5099" s="75">
        <f t="shared" ca="1" si="1515"/>
        <v>-0.37877501624325161</v>
      </c>
      <c r="Z5099" s="74">
        <f t="shared" ca="1" si="1516"/>
        <v>0.68469964163623998</v>
      </c>
      <c r="AA5099" s="76">
        <f t="shared" ca="1" si="1517"/>
        <v>-378.77501624325163</v>
      </c>
      <c r="AB5099" s="76">
        <f t="shared" ca="1" si="1518"/>
        <v>684.69964163624002</v>
      </c>
    </row>
    <row r="5100" spans="1:28" x14ac:dyDescent="0.25">
      <c r="A5100" s="2">
        <f t="shared" si="1519"/>
        <v>16</v>
      </c>
      <c r="B5100" s="16">
        <f ca="1">VLOOKUP(A5100,PERIODS!$O$4:$P$33,2,FALSE)</f>
        <v>3.3000000000000002E-2</v>
      </c>
      <c r="C5100" s="15"/>
      <c r="D5100" s="18">
        <v>5000</v>
      </c>
      <c r="E5100" s="34">
        <f t="shared" ca="1" si="1520"/>
        <v>20322.441462433937</v>
      </c>
      <c r="F5100" s="34">
        <f t="shared" ca="1" si="1521"/>
        <v>3300</v>
      </c>
      <c r="G5100" s="69">
        <f t="shared" ca="1" si="1507"/>
        <v>0</v>
      </c>
      <c r="H5100" s="34">
        <f t="shared" ca="1" si="1508"/>
        <v>739.06849507233096</v>
      </c>
      <c r="I5100" s="34">
        <f t="shared" ca="1" si="1509"/>
        <v>4039.0684950723307</v>
      </c>
      <c r="J5100" s="18">
        <f ca="1">SUM(INDIRECT(ADDRESS(ROW(F5100),COLUMN(F5100),4)):INDIRECT(ADDRESS(ROW(F5100)+N$5-1,COLUMN(F5100),4)))</f>
        <v>24300</v>
      </c>
      <c r="K5100" s="18">
        <f t="shared" ca="1" si="1510"/>
        <v>16350</v>
      </c>
      <c r="L5100" s="18">
        <f t="shared" ca="1" si="1522"/>
        <v>0</v>
      </c>
      <c r="M5100" s="18">
        <f t="shared" ca="1" si="1506"/>
        <v>0</v>
      </c>
      <c r="N5100" s="34">
        <f t="shared" ca="1" si="1511"/>
        <v>16283.372967361607</v>
      </c>
      <c r="P5100" s="18">
        <f t="shared" ca="1" si="1523"/>
        <v>739.06849507233096</v>
      </c>
      <c r="Q5100" s="47">
        <f ca="1">SUM(L$15:L5100)-SUM(M$15:M5100)</f>
        <v>16350</v>
      </c>
      <c r="R5100" s="47" t="str">
        <f t="shared" ca="1" si="1524"/>
        <v>M5103</v>
      </c>
      <c r="S5100" s="40">
        <f t="shared" ca="1" si="1512"/>
        <v>0</v>
      </c>
      <c r="T5100" s="46">
        <f t="shared" ca="1" si="1513"/>
        <v>33</v>
      </c>
      <c r="X5100" s="74">
        <f t="shared" ca="1" si="1514"/>
        <v>0.73906849507233097</v>
      </c>
      <c r="Y5100" s="75">
        <f t="shared" ca="1" si="1515"/>
        <v>0.73906849507233097</v>
      </c>
      <c r="Z5100" s="74">
        <f t="shared" ca="1" si="1516"/>
        <v>2.0939840492753778</v>
      </c>
      <c r="AA5100" s="76">
        <f t="shared" ca="1" si="1517"/>
        <v>739.06849507233096</v>
      </c>
      <c r="AB5100" s="76">
        <f t="shared" ca="1" si="1518"/>
        <v>2093.9840492753779</v>
      </c>
    </row>
    <row r="5101" spans="1:28" x14ac:dyDescent="0.25">
      <c r="A5101" s="2">
        <f t="shared" si="1519"/>
        <v>17</v>
      </c>
      <c r="B5101" s="16">
        <f ca="1">VLOOKUP(A5101,PERIODS!$O$4:$P$33,2,FALSE)</f>
        <v>3.5000000000000003E-2</v>
      </c>
      <c r="C5101" s="15"/>
      <c r="D5101" s="18">
        <v>5000</v>
      </c>
      <c r="E5101" s="34">
        <f t="shared" ca="1" si="1520"/>
        <v>16283.372967361607</v>
      </c>
      <c r="F5101" s="34">
        <f t="shared" ca="1" si="1521"/>
        <v>3500.0000000000005</v>
      </c>
      <c r="G5101" s="69">
        <f t="shared" ca="1" si="1507"/>
        <v>0</v>
      </c>
      <c r="H5101" s="34">
        <f t="shared" ca="1" si="1508"/>
        <v>448.67814610502143</v>
      </c>
      <c r="I5101" s="34">
        <f t="shared" ca="1" si="1509"/>
        <v>3948.6781461050218</v>
      </c>
      <c r="J5101" s="18">
        <f ca="1">SUM(INDIRECT(ADDRESS(ROW(F5101),COLUMN(F5101),4)):INDIRECT(ADDRESS(ROW(F5101)+N$5-1,COLUMN(F5101),4)))</f>
        <v>24500.000000000004</v>
      </c>
      <c r="K5101" s="18">
        <f t="shared" ca="1" si="1510"/>
        <v>16350</v>
      </c>
      <c r="L5101" s="18">
        <f t="shared" ca="1" si="1522"/>
        <v>0</v>
      </c>
      <c r="M5101" s="18">
        <f t="shared" ca="1" si="1506"/>
        <v>0</v>
      </c>
      <c r="N5101" s="34">
        <f t="shared" ca="1" si="1511"/>
        <v>12334.694821256586</v>
      </c>
      <c r="P5101" s="18">
        <f t="shared" ca="1" si="1523"/>
        <v>448.67814610502143</v>
      </c>
      <c r="Q5101" s="47">
        <f ca="1">SUM(L$15:L5101)-SUM(M$15:M5101)</f>
        <v>16350</v>
      </c>
      <c r="R5101" s="47" t="str">
        <f t="shared" ca="1" si="1524"/>
        <v>M5104</v>
      </c>
      <c r="S5101" s="40">
        <f t="shared" ca="1" si="1512"/>
        <v>0</v>
      </c>
      <c r="T5101" s="46">
        <f t="shared" ca="1" si="1513"/>
        <v>92</v>
      </c>
      <c r="X5101" s="74">
        <f t="shared" ca="1" si="1514"/>
        <v>0.44867814610502144</v>
      </c>
      <c r="Y5101" s="75">
        <f t="shared" ca="1" si="1515"/>
        <v>0.44867814610502144</v>
      </c>
      <c r="Z5101" s="74">
        <f t="shared" ca="1" si="1516"/>
        <v>1.566240475469874</v>
      </c>
      <c r="AA5101" s="76">
        <f t="shared" ca="1" si="1517"/>
        <v>448.67814610502143</v>
      </c>
      <c r="AB5101" s="76">
        <f t="shared" ca="1" si="1518"/>
        <v>1566.2404754698739</v>
      </c>
    </row>
    <row r="5102" spans="1:28" x14ac:dyDescent="0.25">
      <c r="A5102" s="2">
        <f t="shared" si="1519"/>
        <v>18</v>
      </c>
      <c r="B5102" s="16">
        <f ca="1">VLOOKUP(A5102,PERIODS!$O$4:$P$33,2,FALSE)</f>
        <v>3.5000000000000003E-2</v>
      </c>
      <c r="C5102" s="15"/>
      <c r="D5102" s="18">
        <v>5000</v>
      </c>
      <c r="E5102" s="34">
        <f t="shared" ca="1" si="1520"/>
        <v>12334.694821256586</v>
      </c>
      <c r="F5102" s="34">
        <f t="shared" ca="1" si="1521"/>
        <v>3500.0000000000005</v>
      </c>
      <c r="G5102" s="69">
        <f t="shared" ca="1" si="1507"/>
        <v>0</v>
      </c>
      <c r="H5102" s="34">
        <f t="shared" ca="1" si="1508"/>
        <v>112.20865791742811</v>
      </c>
      <c r="I5102" s="34">
        <f t="shared" ca="1" si="1509"/>
        <v>3612.2086579174284</v>
      </c>
      <c r="J5102" s="18">
        <f ca="1">SUM(INDIRECT(ADDRESS(ROW(F5102),COLUMN(F5102),4)):INDIRECT(ADDRESS(ROW(F5102)+N$5-1,COLUMN(F5102),4)))</f>
        <v>24500.000000000004</v>
      </c>
      <c r="K5102" s="18">
        <f t="shared" ca="1" si="1510"/>
        <v>0</v>
      </c>
      <c r="L5102" s="18">
        <f t="shared" ca="1" si="1522"/>
        <v>0</v>
      </c>
      <c r="M5102" s="18">
        <f t="shared" ca="1" si="1506"/>
        <v>16350</v>
      </c>
      <c r="N5102" s="34">
        <f t="shared" ca="1" si="1511"/>
        <v>25072.486163339156</v>
      </c>
      <c r="P5102" s="18">
        <f t="shared" ca="1" si="1523"/>
        <v>112.20865791742811</v>
      </c>
      <c r="Q5102" s="47">
        <f ca="1">SUM(L$15:L5102)-SUM(M$15:M5102)</f>
        <v>0</v>
      </c>
      <c r="R5102" s="47" t="str">
        <f t="shared" ca="1" si="1524"/>
        <v>M5105</v>
      </c>
      <c r="S5102" s="40">
        <f t="shared" ca="1" si="1512"/>
        <v>0</v>
      </c>
      <c r="T5102" s="46">
        <f t="shared" ca="1" si="1513"/>
        <v>42</v>
      </c>
      <c r="X5102" s="74">
        <f t="shared" ca="1" si="1514"/>
        <v>0.11220865791742811</v>
      </c>
      <c r="Y5102" s="75">
        <f t="shared" ca="1" si="1515"/>
        <v>0.11220865791742811</v>
      </c>
      <c r="Z5102" s="74">
        <f t="shared" ca="1" si="1516"/>
        <v>1.1187462715598349</v>
      </c>
      <c r="AA5102" s="76">
        <f t="shared" ca="1" si="1517"/>
        <v>112.20865791742811</v>
      </c>
      <c r="AB5102" s="76">
        <f t="shared" ca="1" si="1518"/>
        <v>1118.7462715598349</v>
      </c>
    </row>
    <row r="5103" spans="1:28" x14ac:dyDescent="0.25">
      <c r="A5103" s="2">
        <f t="shared" si="1519"/>
        <v>19</v>
      </c>
      <c r="B5103" s="16">
        <f ca="1">VLOOKUP(A5103,PERIODS!$O$4:$P$33,2,FALSE)</f>
        <v>3.5000000000000003E-2</v>
      </c>
      <c r="C5103" s="15"/>
      <c r="D5103" s="18">
        <v>5000</v>
      </c>
      <c r="E5103" s="34">
        <f t="shared" ca="1" si="1520"/>
        <v>25072.486163339156</v>
      </c>
      <c r="F5103" s="34">
        <f t="shared" ca="1" si="1521"/>
        <v>3500.0000000000005</v>
      </c>
      <c r="G5103" s="69">
        <f t="shared" ca="1" si="1507"/>
        <v>0</v>
      </c>
      <c r="H5103" s="34">
        <f t="shared" ca="1" si="1508"/>
        <v>-310.347730483004</v>
      </c>
      <c r="I5103" s="34">
        <f t="shared" ca="1" si="1509"/>
        <v>3189.6522695169965</v>
      </c>
      <c r="J5103" s="18">
        <f ca="1">SUM(INDIRECT(ADDRESS(ROW(F5103),COLUMN(F5103),4)):INDIRECT(ADDRESS(ROW(F5103)+N$5-1,COLUMN(F5103),4)))</f>
        <v>24500.000000000004</v>
      </c>
      <c r="K5103" s="18">
        <f t="shared" ca="1" si="1510"/>
        <v>0</v>
      </c>
      <c r="L5103" s="18">
        <f t="shared" ca="1" si="1522"/>
        <v>0</v>
      </c>
      <c r="M5103" s="18">
        <f t="shared" ca="1" si="1506"/>
        <v>0</v>
      </c>
      <c r="N5103" s="34">
        <f t="shared" ca="1" si="1511"/>
        <v>21882.83389382216</v>
      </c>
      <c r="P5103" s="18">
        <f t="shared" ca="1" si="1523"/>
        <v>310.347730483004</v>
      </c>
      <c r="Q5103" s="47">
        <f ca="1">SUM(L$15:L5103)-SUM(M$15:M5103)</f>
        <v>0</v>
      </c>
      <c r="R5103" s="47" t="str">
        <f t="shared" ca="1" si="1524"/>
        <v>M5106</v>
      </c>
      <c r="S5103" s="40">
        <f t="shared" ca="1" si="1512"/>
        <v>0</v>
      </c>
      <c r="T5103" s="46">
        <f t="shared" ca="1" si="1513"/>
        <v>81</v>
      </c>
      <c r="X5103" s="74">
        <f t="shared" ca="1" si="1514"/>
        <v>-0.31034773048300401</v>
      </c>
      <c r="Y5103" s="75">
        <f t="shared" ca="1" si="1515"/>
        <v>-0.31034773048300401</v>
      </c>
      <c r="Z5103" s="74">
        <f t="shared" ca="1" si="1516"/>
        <v>0.73319195869771958</v>
      </c>
      <c r="AA5103" s="76">
        <f t="shared" ca="1" si="1517"/>
        <v>-310.347730483004</v>
      </c>
      <c r="AB5103" s="76">
        <f t="shared" ca="1" si="1518"/>
        <v>733.19195869771954</v>
      </c>
    </row>
    <row r="5104" spans="1:28" x14ac:dyDescent="0.25">
      <c r="A5104" s="2">
        <f t="shared" si="1519"/>
        <v>20</v>
      </c>
      <c r="B5104" s="16">
        <f ca="1">VLOOKUP(A5104,PERIODS!$O$4:$P$33,2,FALSE)</f>
        <v>3.5000000000000003E-2</v>
      </c>
      <c r="C5104" s="15"/>
      <c r="D5104" s="18">
        <v>5000</v>
      </c>
      <c r="E5104" s="34">
        <f t="shared" ca="1" si="1520"/>
        <v>21882.83389382216</v>
      </c>
      <c r="F5104" s="34">
        <f t="shared" ca="1" si="1521"/>
        <v>3500.0000000000005</v>
      </c>
      <c r="G5104" s="69">
        <f t="shared" ca="1" si="1507"/>
        <v>0</v>
      </c>
      <c r="H5104" s="34">
        <f t="shared" ca="1" si="1508"/>
        <v>-830.33550880949088</v>
      </c>
      <c r="I5104" s="34">
        <f t="shared" ca="1" si="1509"/>
        <v>2669.6644911905096</v>
      </c>
      <c r="J5104" s="18">
        <f ca="1">SUM(INDIRECT(ADDRESS(ROW(F5104),COLUMN(F5104),4)):INDIRECT(ADDRESS(ROW(F5104)+N$5-1,COLUMN(F5104),4)))</f>
        <v>24500.000000000004</v>
      </c>
      <c r="K5104" s="18">
        <f t="shared" ca="1" si="1510"/>
        <v>16350</v>
      </c>
      <c r="L5104" s="18">
        <f t="shared" ca="1" si="1522"/>
        <v>16350</v>
      </c>
      <c r="M5104" s="18">
        <f t="shared" ca="1" si="1506"/>
        <v>0</v>
      </c>
      <c r="N5104" s="34">
        <f t="shared" ca="1" si="1511"/>
        <v>19213.169402631651</v>
      </c>
      <c r="P5104" s="18">
        <f t="shared" ca="1" si="1523"/>
        <v>830.33550880949088</v>
      </c>
      <c r="Q5104" s="47">
        <f ca="1">SUM(L$15:L5104)-SUM(M$15:M5104)</f>
        <v>16350</v>
      </c>
      <c r="R5104" s="47" t="str">
        <f t="shared" ca="1" si="1524"/>
        <v>M5107</v>
      </c>
      <c r="S5104" s="40">
        <f t="shared" ca="1" si="1512"/>
        <v>0</v>
      </c>
      <c r="T5104" s="46">
        <f t="shared" ca="1" si="1513"/>
        <v>95</v>
      </c>
      <c r="X5104" s="74">
        <f t="shared" ca="1" si="1514"/>
        <v>-0.83033550880949092</v>
      </c>
      <c r="Y5104" s="75">
        <f t="shared" ca="1" si="1515"/>
        <v>-0.83033550880949092</v>
      </c>
      <c r="Z5104" s="74">
        <f t="shared" ca="1" si="1516"/>
        <v>0.43590301248405516</v>
      </c>
      <c r="AA5104" s="76">
        <f t="shared" ca="1" si="1517"/>
        <v>-830.33550880949088</v>
      </c>
      <c r="AB5104" s="76">
        <f t="shared" ca="1" si="1518"/>
        <v>435.90301248405518</v>
      </c>
    </row>
    <row r="5105" spans="1:28" x14ac:dyDescent="0.25">
      <c r="A5105" s="2">
        <f t="shared" si="1519"/>
        <v>21</v>
      </c>
      <c r="B5105" s="16">
        <f ca="1">VLOOKUP(A5105,PERIODS!$O$4:$P$33,2,FALSE)</f>
        <v>3.5000000000000003E-2</v>
      </c>
      <c r="C5105" s="15"/>
      <c r="D5105" s="18">
        <v>5000</v>
      </c>
      <c r="E5105" s="34">
        <f t="shared" ca="1" si="1520"/>
        <v>19213.169402631651</v>
      </c>
      <c r="F5105" s="34">
        <f t="shared" ca="1" si="1521"/>
        <v>3500.0000000000005</v>
      </c>
      <c r="G5105" s="69">
        <f t="shared" ca="1" si="1507"/>
        <v>0</v>
      </c>
      <c r="H5105" s="34">
        <f t="shared" ca="1" si="1508"/>
        <v>-486.77851032637813</v>
      </c>
      <c r="I5105" s="34">
        <f t="shared" ca="1" si="1509"/>
        <v>3013.2214896736223</v>
      </c>
      <c r="J5105" s="18">
        <f ca="1">SUM(INDIRECT(ADDRESS(ROW(F5105),COLUMN(F5105),4)):INDIRECT(ADDRESS(ROW(F5105)+N$5-1,COLUMN(F5105),4)))</f>
        <v>24500.000000000004</v>
      </c>
      <c r="K5105" s="18">
        <f t="shared" ca="1" si="1510"/>
        <v>16350</v>
      </c>
      <c r="L5105" s="18">
        <f t="shared" ca="1" si="1522"/>
        <v>0</v>
      </c>
      <c r="M5105" s="18">
        <f t="shared" ca="1" si="1506"/>
        <v>0</v>
      </c>
      <c r="N5105" s="34">
        <f t="shared" ca="1" si="1511"/>
        <v>16199.947912958029</v>
      </c>
      <c r="P5105" s="18">
        <f t="shared" ca="1" si="1523"/>
        <v>486.77851032637813</v>
      </c>
      <c r="Q5105" s="47">
        <f ca="1">SUM(L$15:L5105)-SUM(M$15:M5105)</f>
        <v>16350</v>
      </c>
      <c r="R5105" s="47" t="str">
        <f t="shared" ca="1" si="1524"/>
        <v>M5108</v>
      </c>
      <c r="S5105" s="40">
        <f t="shared" ca="1" si="1512"/>
        <v>0</v>
      </c>
      <c r="T5105" s="46">
        <f t="shared" ca="1" si="1513"/>
        <v>81</v>
      </c>
      <c r="X5105" s="74">
        <f t="shared" ca="1" si="1514"/>
        <v>-0.48677851032637814</v>
      </c>
      <c r="Y5105" s="75">
        <f t="shared" ca="1" si="1515"/>
        <v>-0.48677851032637814</v>
      </c>
      <c r="Z5105" s="74">
        <f t="shared" ca="1" si="1516"/>
        <v>0.61460314612048406</v>
      </c>
      <c r="AA5105" s="76">
        <f t="shared" ca="1" si="1517"/>
        <v>-486.77851032637813</v>
      </c>
      <c r="AB5105" s="76">
        <f t="shared" ca="1" si="1518"/>
        <v>614.6031461204841</v>
      </c>
    </row>
    <row r="5106" spans="1:28" x14ac:dyDescent="0.25">
      <c r="A5106" s="2">
        <f t="shared" si="1519"/>
        <v>22</v>
      </c>
      <c r="B5106" s="16">
        <f ca="1">VLOOKUP(A5106,PERIODS!$O$4:$P$33,2,FALSE)</f>
        <v>3.5000000000000003E-2</v>
      </c>
      <c r="C5106" s="15"/>
      <c r="D5106" s="18">
        <v>5000</v>
      </c>
      <c r="E5106" s="34">
        <f t="shared" ca="1" si="1520"/>
        <v>16199.947912958029</v>
      </c>
      <c r="F5106" s="34">
        <f t="shared" ca="1" si="1521"/>
        <v>3500.0000000000005</v>
      </c>
      <c r="G5106" s="69">
        <f t="shared" ca="1" si="1507"/>
        <v>0</v>
      </c>
      <c r="H5106" s="34">
        <f t="shared" ca="1" si="1508"/>
        <v>-1752.3527329895803</v>
      </c>
      <c r="I5106" s="34">
        <f t="shared" ca="1" si="1509"/>
        <v>1747.6472670104201</v>
      </c>
      <c r="J5106" s="18">
        <f ca="1">SUM(INDIRECT(ADDRESS(ROW(F5106),COLUMN(F5106),4)):INDIRECT(ADDRESS(ROW(F5106)+N$5-1,COLUMN(F5106),4)))</f>
        <v>25000.000000000004</v>
      </c>
      <c r="K5106" s="18">
        <f t="shared" ca="1" si="1510"/>
        <v>16350</v>
      </c>
      <c r="L5106" s="18">
        <f t="shared" ca="1" si="1522"/>
        <v>0</v>
      </c>
      <c r="M5106" s="18">
        <f t="shared" ca="1" si="1506"/>
        <v>0</v>
      </c>
      <c r="N5106" s="34">
        <f t="shared" ca="1" si="1511"/>
        <v>14452.300645947609</v>
      </c>
      <c r="P5106" s="18">
        <f t="shared" ca="1" si="1523"/>
        <v>1752.3527329895803</v>
      </c>
      <c r="Q5106" s="47">
        <f ca="1">SUM(L$15:L5106)-SUM(M$15:M5106)</f>
        <v>16350</v>
      </c>
      <c r="R5106" s="47" t="str">
        <f t="shared" ca="1" si="1524"/>
        <v>M5109</v>
      </c>
      <c r="S5106" s="40">
        <f t="shared" ca="1" si="1512"/>
        <v>0</v>
      </c>
      <c r="T5106" s="46">
        <f t="shared" ca="1" si="1513"/>
        <v>21</v>
      </c>
      <c r="X5106" s="74">
        <f t="shared" ca="1" si="1514"/>
        <v>-1.7523527329895803</v>
      </c>
      <c r="Y5106" s="75">
        <f t="shared" ca="1" si="1515"/>
        <v>-1.7523527329895803</v>
      </c>
      <c r="Z5106" s="74">
        <f t="shared" ca="1" si="1516"/>
        <v>0.17336558033401714</v>
      </c>
      <c r="AA5106" s="76">
        <f t="shared" ca="1" si="1517"/>
        <v>-1752.3527329895803</v>
      </c>
      <c r="AB5106" s="76">
        <f t="shared" ca="1" si="1518"/>
        <v>173.36558033401712</v>
      </c>
    </row>
    <row r="5107" spans="1:28" x14ac:dyDescent="0.25">
      <c r="A5107" s="2">
        <f t="shared" si="1519"/>
        <v>23</v>
      </c>
      <c r="B5107" s="16">
        <f ca="1">VLOOKUP(A5107,PERIODS!$O$4:$P$33,2,FALSE)</f>
        <v>3.5000000000000003E-2</v>
      </c>
      <c r="C5107" s="15"/>
      <c r="D5107" s="18">
        <v>5000</v>
      </c>
      <c r="E5107" s="34">
        <f t="shared" ca="1" si="1520"/>
        <v>14452.300645947609</v>
      </c>
      <c r="F5107" s="34">
        <f t="shared" ca="1" si="1521"/>
        <v>3500.0000000000005</v>
      </c>
      <c r="G5107" s="69">
        <f t="shared" ca="1" si="1507"/>
        <v>0</v>
      </c>
      <c r="H5107" s="34">
        <f t="shared" ca="1" si="1508"/>
        <v>-1867.5986246933601</v>
      </c>
      <c r="I5107" s="34">
        <f t="shared" ca="1" si="1509"/>
        <v>1632.4013753066404</v>
      </c>
      <c r="J5107" s="18">
        <f ca="1">SUM(INDIRECT(ADDRESS(ROW(F5107),COLUMN(F5107),4)):INDIRECT(ADDRESS(ROW(F5107)+N$5-1,COLUMN(F5107),4)))</f>
        <v>25500.000000000004</v>
      </c>
      <c r="K5107" s="18">
        <f t="shared" ca="1" si="1510"/>
        <v>0</v>
      </c>
      <c r="L5107" s="18">
        <f t="shared" ca="1" si="1522"/>
        <v>0</v>
      </c>
      <c r="M5107" s="18">
        <f t="shared" ca="1" si="1506"/>
        <v>16350</v>
      </c>
      <c r="N5107" s="34">
        <f t="shared" ca="1" si="1511"/>
        <v>29169.89927064097</v>
      </c>
      <c r="P5107" s="18">
        <f t="shared" ca="1" si="1523"/>
        <v>1867.5986246933601</v>
      </c>
      <c r="Q5107" s="47">
        <f ca="1">SUM(L$15:L5107)-SUM(M$15:M5107)</f>
        <v>0</v>
      </c>
      <c r="R5107" s="47" t="str">
        <f t="shared" ca="1" si="1524"/>
        <v>M5110</v>
      </c>
      <c r="S5107" s="40">
        <f t="shared" ca="1" si="1512"/>
        <v>0</v>
      </c>
      <c r="T5107" s="46">
        <f t="shared" ca="1" si="1513"/>
        <v>28</v>
      </c>
      <c r="X5107" s="74">
        <f t="shared" ca="1" si="1514"/>
        <v>-1.86759862469336</v>
      </c>
      <c r="Y5107" s="75">
        <f t="shared" ca="1" si="1515"/>
        <v>-1.86759862469336</v>
      </c>
      <c r="Z5107" s="74">
        <f t="shared" ca="1" si="1516"/>
        <v>0.15449421531172189</v>
      </c>
      <c r="AA5107" s="76">
        <f t="shared" ca="1" si="1517"/>
        <v>-1867.5986246933601</v>
      </c>
      <c r="AB5107" s="76">
        <f t="shared" ca="1" si="1518"/>
        <v>154.49421531172189</v>
      </c>
    </row>
    <row r="5108" spans="1:28" x14ac:dyDescent="0.25">
      <c r="A5108" s="2">
        <f t="shared" si="1519"/>
        <v>24</v>
      </c>
      <c r="B5108" s="16">
        <f ca="1">VLOOKUP(A5108,PERIODS!$O$4:$P$33,2,FALSE)</f>
        <v>3.5000000000000003E-2</v>
      </c>
      <c r="C5108" s="15"/>
      <c r="D5108" s="18">
        <v>5000</v>
      </c>
      <c r="E5108" s="34">
        <f t="shared" ca="1" si="1520"/>
        <v>29169.89927064097</v>
      </c>
      <c r="F5108" s="34">
        <f t="shared" ca="1" si="1521"/>
        <v>3500.0000000000005</v>
      </c>
      <c r="G5108" s="69">
        <f t="shared" ca="1" si="1507"/>
        <v>0</v>
      </c>
      <c r="H5108" s="34">
        <f t="shared" ca="1" si="1508"/>
        <v>141.37482268200111</v>
      </c>
      <c r="I5108" s="34">
        <f t="shared" ca="1" si="1509"/>
        <v>3641.3748226820016</v>
      </c>
      <c r="J5108" s="18">
        <f ca="1">SUM(INDIRECT(ADDRESS(ROW(F5108),COLUMN(F5108),4)):INDIRECT(ADDRESS(ROW(F5108)+N$5-1,COLUMN(F5108),4)))</f>
        <v>26000</v>
      </c>
      <c r="K5108" s="18">
        <f t="shared" ca="1" si="1510"/>
        <v>0</v>
      </c>
      <c r="L5108" s="18">
        <f t="shared" ca="1" si="1522"/>
        <v>0</v>
      </c>
      <c r="M5108" s="18">
        <f t="shared" ca="1" si="1506"/>
        <v>0</v>
      </c>
      <c r="N5108" s="34">
        <f t="shared" ca="1" si="1511"/>
        <v>25528.524447958967</v>
      </c>
      <c r="P5108" s="18">
        <f t="shared" ca="1" si="1523"/>
        <v>141.37482268200111</v>
      </c>
      <c r="Q5108" s="47">
        <f ca="1">SUM(L$15:L5108)-SUM(M$15:M5108)</f>
        <v>0</v>
      </c>
      <c r="R5108" s="47" t="str">
        <f t="shared" ca="1" si="1524"/>
        <v>M5111</v>
      </c>
      <c r="S5108" s="40">
        <f t="shared" ca="1" si="1512"/>
        <v>0</v>
      </c>
      <c r="T5108" s="46">
        <f t="shared" ca="1" si="1513"/>
        <v>46</v>
      </c>
      <c r="X5108" s="74">
        <f t="shared" ca="1" si="1514"/>
        <v>0.14137482268200111</v>
      </c>
      <c r="Y5108" s="75">
        <f t="shared" ca="1" si="1515"/>
        <v>0.14137482268200111</v>
      </c>
      <c r="Z5108" s="74">
        <f t="shared" ca="1" si="1516"/>
        <v>1.1518563089525311</v>
      </c>
      <c r="AA5108" s="76">
        <f t="shared" ca="1" si="1517"/>
        <v>141.37482268200111</v>
      </c>
      <c r="AB5108" s="76">
        <f t="shared" ca="1" si="1518"/>
        <v>1151.8563089525312</v>
      </c>
    </row>
    <row r="5109" spans="1:28" x14ac:dyDescent="0.25">
      <c r="A5109" s="2">
        <f t="shared" si="1519"/>
        <v>25</v>
      </c>
      <c r="B5109" s="16">
        <f ca="1">VLOOKUP(A5109,PERIODS!$O$4:$P$33,2,FALSE)</f>
        <v>3.5000000000000003E-2</v>
      </c>
      <c r="C5109" s="15"/>
      <c r="D5109" s="18">
        <v>5000</v>
      </c>
      <c r="E5109" s="34">
        <f t="shared" ca="1" si="1520"/>
        <v>25528.524447958967</v>
      </c>
      <c r="F5109" s="34">
        <f t="shared" ca="1" si="1521"/>
        <v>3500.0000000000005</v>
      </c>
      <c r="G5109" s="69">
        <f t="shared" ca="1" si="1507"/>
        <v>0</v>
      </c>
      <c r="H5109" s="34">
        <f t="shared" ca="1" si="1508"/>
        <v>-561.82139573367169</v>
      </c>
      <c r="I5109" s="34">
        <f t="shared" ca="1" si="1509"/>
        <v>2938.1786042663289</v>
      </c>
      <c r="J5109" s="18">
        <f ca="1">SUM(INDIRECT(ADDRESS(ROW(F5109),COLUMN(F5109),4)):INDIRECT(ADDRESS(ROW(F5109)+N$5-1,COLUMN(F5109),4)))</f>
        <v>24900</v>
      </c>
      <c r="K5109" s="18">
        <f t="shared" ca="1" si="1510"/>
        <v>0</v>
      </c>
      <c r="L5109" s="18">
        <f t="shared" ca="1" si="1522"/>
        <v>0</v>
      </c>
      <c r="M5109" s="18">
        <f t="shared" ca="1" si="1506"/>
        <v>0</v>
      </c>
      <c r="N5109" s="34">
        <f t="shared" ca="1" si="1511"/>
        <v>22590.345843692638</v>
      </c>
      <c r="P5109" s="18">
        <f t="shared" ca="1" si="1523"/>
        <v>561.82139573367169</v>
      </c>
      <c r="Q5109" s="47">
        <f ca="1">SUM(L$15:L5109)-SUM(M$15:M5109)</f>
        <v>0</v>
      </c>
      <c r="R5109" s="47" t="str">
        <f t="shared" ca="1" si="1524"/>
        <v>M5112</v>
      </c>
      <c r="S5109" s="40">
        <f t="shared" ca="1" si="1512"/>
        <v>0</v>
      </c>
      <c r="T5109" s="46">
        <f t="shared" ca="1" si="1513"/>
        <v>16</v>
      </c>
      <c r="X5109" s="74">
        <f t="shared" ca="1" si="1514"/>
        <v>-0.56182139573367174</v>
      </c>
      <c r="Y5109" s="75">
        <f t="shared" ca="1" si="1515"/>
        <v>-0.56182139573367174</v>
      </c>
      <c r="Z5109" s="74">
        <f t="shared" ca="1" si="1516"/>
        <v>0.57016961300991098</v>
      </c>
      <c r="AA5109" s="76">
        <f t="shared" ca="1" si="1517"/>
        <v>-561.82139573367169</v>
      </c>
      <c r="AB5109" s="76">
        <f t="shared" ca="1" si="1518"/>
        <v>570.16961300991102</v>
      </c>
    </row>
    <row r="5110" spans="1:28" x14ac:dyDescent="0.25">
      <c r="A5110" s="2">
        <f t="shared" si="1519"/>
        <v>26</v>
      </c>
      <c r="B5110" s="16">
        <f ca="1">VLOOKUP(A5110,PERIODS!$O$4:$P$33,2,FALSE)</f>
        <v>3.5000000000000003E-2</v>
      </c>
      <c r="C5110" s="15"/>
      <c r="D5110" s="18">
        <v>5000</v>
      </c>
      <c r="E5110" s="34">
        <f t="shared" ca="1" si="1520"/>
        <v>22590.345843692638</v>
      </c>
      <c r="F5110" s="34">
        <f t="shared" ca="1" si="1521"/>
        <v>3500.0000000000005</v>
      </c>
      <c r="G5110" s="69">
        <f t="shared" ca="1" si="1507"/>
        <v>0</v>
      </c>
      <c r="H5110" s="34">
        <f t="shared" ca="1" si="1508"/>
        <v>-865.26247180002315</v>
      </c>
      <c r="I5110" s="34">
        <f t="shared" ca="1" si="1509"/>
        <v>2634.7375281999775</v>
      </c>
      <c r="J5110" s="18">
        <f ca="1">SUM(INDIRECT(ADDRESS(ROW(F5110),COLUMN(F5110),4)):INDIRECT(ADDRESS(ROW(F5110)+N$5-1,COLUMN(F5110),4)))</f>
        <v>23900</v>
      </c>
      <c r="K5110" s="18">
        <f t="shared" ca="1" si="1510"/>
        <v>16350</v>
      </c>
      <c r="L5110" s="18">
        <f t="shared" ca="1" si="1522"/>
        <v>16350</v>
      </c>
      <c r="M5110" s="18">
        <f t="shared" ca="1" si="1506"/>
        <v>0</v>
      </c>
      <c r="N5110" s="34">
        <f t="shared" ca="1" si="1511"/>
        <v>19955.60831549266</v>
      </c>
      <c r="P5110" s="18">
        <f t="shared" ca="1" si="1523"/>
        <v>865.26247180002315</v>
      </c>
      <c r="Q5110" s="47">
        <f ca="1">SUM(L$15:L5110)-SUM(M$15:M5110)</f>
        <v>16350</v>
      </c>
      <c r="R5110" s="47" t="str">
        <f t="shared" ca="1" si="1524"/>
        <v>M5113</v>
      </c>
      <c r="S5110" s="40">
        <f t="shared" ca="1" si="1512"/>
        <v>0</v>
      </c>
      <c r="T5110" s="46">
        <f t="shared" ca="1" si="1513"/>
        <v>11</v>
      </c>
      <c r="X5110" s="74">
        <f t="shared" ca="1" si="1514"/>
        <v>-0.86526247180002314</v>
      </c>
      <c r="Y5110" s="75">
        <f t="shared" ca="1" si="1515"/>
        <v>-0.86526247180002314</v>
      </c>
      <c r="Z5110" s="74">
        <f t="shared" ca="1" si="1516"/>
        <v>0.42094105297055684</v>
      </c>
      <c r="AA5110" s="76">
        <f t="shared" ca="1" si="1517"/>
        <v>-865.26247180002315</v>
      </c>
      <c r="AB5110" s="76">
        <f t="shared" ca="1" si="1518"/>
        <v>420.94105297055683</v>
      </c>
    </row>
    <row r="5111" spans="1:28" x14ac:dyDescent="0.25">
      <c r="A5111" s="2">
        <f t="shared" si="1519"/>
        <v>27</v>
      </c>
      <c r="B5111" s="16">
        <f ca="1">VLOOKUP(A5111,PERIODS!$O$4:$P$33,2,FALSE)</f>
        <v>3.5000000000000003E-2</v>
      </c>
      <c r="C5111" s="15"/>
      <c r="D5111" s="18">
        <v>5000</v>
      </c>
      <c r="E5111" s="34">
        <f t="shared" ca="1" si="1520"/>
        <v>19955.60831549266</v>
      </c>
      <c r="F5111" s="34">
        <f t="shared" ca="1" si="1521"/>
        <v>3500.0000000000005</v>
      </c>
      <c r="G5111" s="69">
        <f t="shared" ca="1" si="1507"/>
        <v>0</v>
      </c>
      <c r="H5111" s="34">
        <f t="shared" ca="1" si="1508"/>
        <v>-233.1334556238649</v>
      </c>
      <c r="I5111" s="34">
        <f t="shared" ca="1" si="1509"/>
        <v>3266.8665443761356</v>
      </c>
      <c r="J5111" s="18">
        <f ca="1">SUM(INDIRECT(ADDRESS(ROW(F5111),COLUMN(F5111),4)):INDIRECT(ADDRESS(ROW(F5111)+N$5-1,COLUMN(F5111),4)))</f>
        <v>22900</v>
      </c>
      <c r="K5111" s="18">
        <f t="shared" ca="1" si="1510"/>
        <v>16350</v>
      </c>
      <c r="L5111" s="18">
        <f t="shared" ca="1" si="1522"/>
        <v>0</v>
      </c>
      <c r="M5111" s="18">
        <f t="shared" ca="1" si="1506"/>
        <v>0</v>
      </c>
      <c r="N5111" s="34">
        <f t="shared" ca="1" si="1511"/>
        <v>16688.741771116525</v>
      </c>
      <c r="P5111" s="18">
        <f t="shared" ca="1" si="1523"/>
        <v>233.1334556238649</v>
      </c>
      <c r="Q5111" s="47">
        <f ca="1">SUM(L$15:L5111)-SUM(M$15:M5111)</f>
        <v>16350</v>
      </c>
      <c r="R5111" s="47" t="str">
        <f t="shared" ca="1" si="1524"/>
        <v>M5114</v>
      </c>
      <c r="S5111" s="40">
        <f t="shared" ca="1" si="1512"/>
        <v>0</v>
      </c>
      <c r="T5111" s="46">
        <f t="shared" ca="1" si="1513"/>
        <v>40</v>
      </c>
      <c r="X5111" s="74">
        <f t="shared" ca="1" si="1514"/>
        <v>-0.23313345562386489</v>
      </c>
      <c r="Y5111" s="75">
        <f t="shared" ca="1" si="1515"/>
        <v>-0.23313345562386489</v>
      </c>
      <c r="Z5111" s="74">
        <f t="shared" ca="1" si="1516"/>
        <v>0.79204786322893617</v>
      </c>
      <c r="AA5111" s="76">
        <f t="shared" ca="1" si="1517"/>
        <v>-233.1334556238649</v>
      </c>
      <c r="AB5111" s="76">
        <f t="shared" ca="1" si="1518"/>
        <v>792.04786322893619</v>
      </c>
    </row>
    <row r="5112" spans="1:28" x14ac:dyDescent="0.25">
      <c r="A5112" s="2">
        <f t="shared" si="1519"/>
        <v>28</v>
      </c>
      <c r="B5112" s="16">
        <f ca="1">VLOOKUP(A5112,PERIODS!$O$4:$P$33,2,FALSE)</f>
        <v>0.04</v>
      </c>
      <c r="C5112" s="15"/>
      <c r="D5112" s="18">
        <v>5000</v>
      </c>
      <c r="E5112" s="34">
        <f t="shared" ca="1" si="1520"/>
        <v>16688.741771116525</v>
      </c>
      <c r="F5112" s="34">
        <f t="shared" ca="1" si="1521"/>
        <v>4000</v>
      </c>
      <c r="G5112" s="69">
        <f t="shared" ca="1" si="1507"/>
        <v>0</v>
      </c>
      <c r="H5112" s="34">
        <f t="shared" ca="1" si="1508"/>
        <v>-652.04941353374238</v>
      </c>
      <c r="I5112" s="34">
        <f t="shared" ca="1" si="1509"/>
        <v>3347.9505864662578</v>
      </c>
      <c r="J5112" s="18">
        <f ca="1">SUM(INDIRECT(ADDRESS(ROW(F5112),COLUMN(F5112),4)):INDIRECT(ADDRESS(ROW(F5112)+N$5-1,COLUMN(F5112),4)))</f>
        <v>21900</v>
      </c>
      <c r="K5112" s="18">
        <f t="shared" ca="1" si="1510"/>
        <v>16350</v>
      </c>
      <c r="L5112" s="18">
        <f t="shared" ca="1" si="1522"/>
        <v>0</v>
      </c>
      <c r="M5112" s="18">
        <f t="shared" ca="1" si="1506"/>
        <v>0</v>
      </c>
      <c r="N5112" s="34">
        <f t="shared" ca="1" si="1511"/>
        <v>13340.791184650268</v>
      </c>
      <c r="P5112" s="18">
        <f t="shared" ca="1" si="1523"/>
        <v>652.04941353374238</v>
      </c>
      <c r="Q5112" s="47">
        <f ca="1">SUM(L$15:L5112)-SUM(M$15:M5112)</f>
        <v>16350</v>
      </c>
      <c r="R5112" s="47" t="str">
        <f t="shared" ca="1" si="1524"/>
        <v>M5115</v>
      </c>
      <c r="S5112" s="40">
        <f t="shared" ca="1" si="1512"/>
        <v>0</v>
      </c>
      <c r="T5112" s="46">
        <f t="shared" ca="1" si="1513"/>
        <v>6</v>
      </c>
      <c r="X5112" s="74">
        <f t="shared" ca="1" si="1514"/>
        <v>-0.65204941353374235</v>
      </c>
      <c r="Y5112" s="75">
        <f t="shared" ca="1" si="1515"/>
        <v>-0.65204941353374235</v>
      </c>
      <c r="Z5112" s="74">
        <f t="shared" ca="1" si="1516"/>
        <v>0.52097698465347975</v>
      </c>
      <c r="AA5112" s="76">
        <f t="shared" ca="1" si="1517"/>
        <v>-652.04941353374238</v>
      </c>
      <c r="AB5112" s="76">
        <f t="shared" ca="1" si="1518"/>
        <v>520.9769846534798</v>
      </c>
    </row>
    <row r="5113" spans="1:28" x14ac:dyDescent="0.25">
      <c r="A5113" s="2">
        <f t="shared" si="1519"/>
        <v>29</v>
      </c>
      <c r="B5113" s="16">
        <f ca="1">VLOOKUP(A5113,PERIODS!$O$4:$P$33,2,FALSE)</f>
        <v>0.04</v>
      </c>
      <c r="C5113" s="15"/>
      <c r="D5113" s="18">
        <v>5000</v>
      </c>
      <c r="E5113" s="34">
        <f t="shared" ca="1" si="1520"/>
        <v>13340.791184650268</v>
      </c>
      <c r="F5113" s="34">
        <f t="shared" ca="1" si="1521"/>
        <v>4000</v>
      </c>
      <c r="G5113" s="69">
        <f t="shared" ca="1" si="1507"/>
        <v>0</v>
      </c>
      <c r="H5113" s="34">
        <f t="shared" ca="1" si="1508"/>
        <v>-1046.5565090551875</v>
      </c>
      <c r="I5113" s="34">
        <f t="shared" ca="1" si="1509"/>
        <v>2953.4434909448128</v>
      </c>
      <c r="J5113" s="18">
        <f ca="1">SUM(INDIRECT(ADDRESS(ROW(F5113),COLUMN(F5113),4)):INDIRECT(ADDRESS(ROW(F5113)+N$5-1,COLUMN(F5113),4)))</f>
        <v>21200</v>
      </c>
      <c r="K5113" s="18">
        <f t="shared" ca="1" si="1510"/>
        <v>0</v>
      </c>
      <c r="L5113" s="18">
        <f t="shared" ca="1" si="1522"/>
        <v>0</v>
      </c>
      <c r="M5113" s="18">
        <f t="shared" ca="1" si="1506"/>
        <v>16350</v>
      </c>
      <c r="N5113" s="34">
        <f t="shared" ca="1" si="1511"/>
        <v>26737.347693705455</v>
      </c>
      <c r="P5113" s="18">
        <f t="shared" ca="1" si="1523"/>
        <v>1046.5565090551875</v>
      </c>
      <c r="Q5113" s="47">
        <f ca="1">SUM(L$15:L5113)-SUM(M$15:M5113)</f>
        <v>0</v>
      </c>
      <c r="R5113" s="47" t="str">
        <f t="shared" ca="1" si="1524"/>
        <v>M5116</v>
      </c>
      <c r="S5113" s="40">
        <f t="shared" ca="1" si="1512"/>
        <v>0</v>
      </c>
      <c r="T5113" s="46">
        <f t="shared" ca="1" si="1513"/>
        <v>11</v>
      </c>
      <c r="X5113" s="74">
        <f t="shared" ca="1" si="1514"/>
        <v>-1.0465565090551874</v>
      </c>
      <c r="Y5113" s="75">
        <f t="shared" ca="1" si="1515"/>
        <v>-1.0465565090551874</v>
      </c>
      <c r="Z5113" s="74">
        <f t="shared" ca="1" si="1516"/>
        <v>0.35114483368109756</v>
      </c>
      <c r="AA5113" s="76">
        <f t="shared" ca="1" si="1517"/>
        <v>-1046.5565090551875</v>
      </c>
      <c r="AB5113" s="76">
        <f t="shared" ca="1" si="1518"/>
        <v>351.14483368109757</v>
      </c>
    </row>
    <row r="5114" spans="1:28" x14ac:dyDescent="0.25">
      <c r="A5114" s="2">
        <f t="shared" si="1519"/>
        <v>30</v>
      </c>
      <c r="B5114" s="16">
        <f ca="1">VLOOKUP(A5114,PERIODS!$O$4:$P$33,2,FALSE)</f>
        <v>0.04</v>
      </c>
      <c r="C5114" s="15"/>
      <c r="D5114" s="18">
        <v>5000</v>
      </c>
      <c r="E5114" s="34">
        <f t="shared" ca="1" si="1520"/>
        <v>26737.347693705455</v>
      </c>
      <c r="F5114" s="34">
        <f t="shared" ca="1" si="1521"/>
        <v>4000</v>
      </c>
      <c r="G5114" s="69">
        <f t="shared" ca="1" si="1507"/>
        <v>0</v>
      </c>
      <c r="H5114" s="34">
        <f t="shared" ca="1" si="1508"/>
        <v>1091.5765465065165</v>
      </c>
      <c r="I5114" s="34">
        <f t="shared" ca="1" si="1509"/>
        <v>5091.576546506516</v>
      </c>
      <c r="J5114" s="18">
        <f ca="1">SUM(INDIRECT(ADDRESS(ROW(F5114),COLUMN(F5114),4)):INDIRECT(ADDRESS(ROW(F5114)+N$5-1,COLUMN(F5114),4)))</f>
        <v>20500</v>
      </c>
      <c r="K5114" s="18">
        <f t="shared" ca="1" si="1510"/>
        <v>0</v>
      </c>
      <c r="L5114" s="18">
        <f t="shared" ca="1" si="1522"/>
        <v>0</v>
      </c>
      <c r="M5114" s="18">
        <f t="shared" ca="1" si="1506"/>
        <v>0</v>
      </c>
      <c r="N5114" s="34">
        <f t="shared" ca="1" si="1511"/>
        <v>21645.771147198939</v>
      </c>
      <c r="P5114" s="18">
        <f t="shared" ca="1" si="1523"/>
        <v>1091.5765465065165</v>
      </c>
      <c r="Q5114" s="47">
        <f ca="1">SUM(L$15:L5114)-SUM(M$15:M5114)</f>
        <v>0</v>
      </c>
      <c r="R5114" s="47" t="str">
        <f t="shared" ca="1" si="1524"/>
        <v>M5117</v>
      </c>
      <c r="S5114" s="40">
        <f t="shared" ca="1" si="1512"/>
        <v>0</v>
      </c>
      <c r="T5114" s="46">
        <f t="shared" ca="1" si="1513"/>
        <v>46</v>
      </c>
      <c r="X5114" s="74">
        <f t="shared" ca="1" si="1514"/>
        <v>1.0915765465065164</v>
      </c>
      <c r="Y5114" s="75">
        <f t="shared" ca="1" si="1515"/>
        <v>1.0915765465065164</v>
      </c>
      <c r="Z5114" s="74">
        <f t="shared" ca="1" si="1516"/>
        <v>2.9789668521822525</v>
      </c>
      <c r="AA5114" s="76">
        <f t="shared" ca="1" si="1517"/>
        <v>1091.5765465065165</v>
      </c>
      <c r="AB5114" s="76">
        <f t="shared" ca="1" si="1518"/>
        <v>2978.9668521822528</v>
      </c>
    </row>
    <row r="5115" spans="1:28" x14ac:dyDescent="0.25">
      <c r="A5115" s="2">
        <f t="shared" si="1519"/>
        <v>1</v>
      </c>
      <c r="B5115" s="16">
        <f ca="1">VLOOKUP(A5115,PERIODS!$O$4:$P$33,2,FALSE)</f>
        <v>2.4E-2</v>
      </c>
      <c r="C5115" s="15"/>
      <c r="D5115" s="18">
        <v>5000</v>
      </c>
      <c r="E5115" s="34">
        <f t="shared" ca="1" si="1520"/>
        <v>21645.771147198939</v>
      </c>
      <c r="F5115" s="34">
        <f t="shared" ca="1" si="1521"/>
        <v>2400</v>
      </c>
      <c r="G5115" s="69">
        <f t="shared" ca="1" si="1507"/>
        <v>0</v>
      </c>
      <c r="H5115" s="34">
        <f t="shared" ca="1" si="1508"/>
        <v>-67.518920058949277</v>
      </c>
      <c r="I5115" s="34">
        <f t="shared" ca="1" si="1509"/>
        <v>2332.4810799410507</v>
      </c>
      <c r="J5115" s="18">
        <f ca="1">SUM(INDIRECT(ADDRESS(ROW(F5115),COLUMN(F5115),4)):INDIRECT(ADDRESS(ROW(F5115)+N$5-1,COLUMN(F5115),4)))</f>
        <v>19800</v>
      </c>
      <c r="K5115" s="18">
        <f t="shared" ca="1" si="1510"/>
        <v>0</v>
      </c>
      <c r="L5115" s="18">
        <f t="shared" ca="1" si="1522"/>
        <v>0</v>
      </c>
      <c r="M5115" s="18">
        <f t="shared" ca="1" si="1506"/>
        <v>0</v>
      </c>
      <c r="N5115" s="34">
        <f t="shared" ca="1" si="1511"/>
        <v>19313.290067257887</v>
      </c>
      <c r="P5115" s="18">
        <f t="shared" ca="1" si="1523"/>
        <v>67.518920058949277</v>
      </c>
      <c r="Q5115" s="47">
        <f ca="1">SUM(L$15:L5115)-SUM(M$15:M5115)</f>
        <v>0</v>
      </c>
      <c r="R5115" s="47" t="str">
        <f t="shared" ca="1" si="1524"/>
        <v>M5118</v>
      </c>
      <c r="S5115" s="40">
        <f t="shared" ca="1" si="1512"/>
        <v>0</v>
      </c>
      <c r="T5115" s="46">
        <f t="shared" ca="1" si="1513"/>
        <v>2</v>
      </c>
      <c r="X5115" s="74">
        <f t="shared" ca="1" si="1514"/>
        <v>-6.7518920058949272E-2</v>
      </c>
      <c r="Y5115" s="75">
        <f t="shared" ca="1" si="1515"/>
        <v>-6.7518920058949272E-2</v>
      </c>
      <c r="Z5115" s="74">
        <f t="shared" ca="1" si="1516"/>
        <v>0.93471003567975253</v>
      </c>
      <c r="AA5115" s="76">
        <f t="shared" ca="1" si="1517"/>
        <v>-67.518920058949277</v>
      </c>
      <c r="AB5115" s="76">
        <f t="shared" ca="1" si="1518"/>
        <v>934.71003567975254</v>
      </c>
    </row>
    <row r="5116" spans="1:28" x14ac:dyDescent="0.25">
      <c r="A5116" s="2">
        <f t="shared" si="1519"/>
        <v>2</v>
      </c>
      <c r="B5116" s="16">
        <f ca="1">VLOOKUP(A5116,PERIODS!$O$4:$P$33,2,FALSE)</f>
        <v>2.5000000000000001E-2</v>
      </c>
      <c r="C5116" s="15"/>
      <c r="D5116" s="18">
        <v>5000</v>
      </c>
      <c r="E5116" s="34">
        <f t="shared" ca="1" si="1520"/>
        <v>19313.290067257887</v>
      </c>
      <c r="F5116" s="34">
        <f t="shared" ca="1" si="1521"/>
        <v>2500</v>
      </c>
      <c r="G5116" s="69">
        <f t="shared" ca="1" si="1507"/>
        <v>0</v>
      </c>
      <c r="H5116" s="34">
        <f t="shared" ca="1" si="1508"/>
        <v>342.31280819133332</v>
      </c>
      <c r="I5116" s="34">
        <f t="shared" ca="1" si="1509"/>
        <v>2842.3128081913333</v>
      </c>
      <c r="J5116" s="18">
        <f ca="1">SUM(INDIRECT(ADDRESS(ROW(F5116),COLUMN(F5116),4)):INDIRECT(ADDRESS(ROW(F5116)+N$5-1,COLUMN(F5116),4)))</f>
        <v>20700</v>
      </c>
      <c r="K5116" s="18">
        <f t="shared" ca="1" si="1510"/>
        <v>16350</v>
      </c>
      <c r="L5116" s="18">
        <f t="shared" ca="1" si="1522"/>
        <v>16350</v>
      </c>
      <c r="M5116" s="18">
        <f t="shared" ca="1" si="1506"/>
        <v>0</v>
      </c>
      <c r="N5116" s="34">
        <f t="shared" ca="1" si="1511"/>
        <v>16470.977259066553</v>
      </c>
      <c r="P5116" s="18">
        <f t="shared" ca="1" si="1523"/>
        <v>342.31280819133332</v>
      </c>
      <c r="Q5116" s="47">
        <f ca="1">SUM(L$15:L5116)-SUM(M$15:M5116)</f>
        <v>16350</v>
      </c>
      <c r="R5116" s="47" t="str">
        <f t="shared" ca="1" si="1524"/>
        <v>M5119</v>
      </c>
      <c r="S5116" s="40">
        <f t="shared" ca="1" si="1512"/>
        <v>0</v>
      </c>
      <c r="T5116" s="46">
        <f t="shared" ca="1" si="1513"/>
        <v>81</v>
      </c>
      <c r="X5116" s="74">
        <f t="shared" ca="1" si="1514"/>
        <v>0.34231280819133331</v>
      </c>
      <c r="Y5116" s="75">
        <f t="shared" ca="1" si="1515"/>
        <v>0.34231280819133331</v>
      </c>
      <c r="Z5116" s="74">
        <f t="shared" ca="1" si="1516"/>
        <v>1.4082007253477244</v>
      </c>
      <c r="AA5116" s="76">
        <f t="shared" ca="1" si="1517"/>
        <v>342.31280819133332</v>
      </c>
      <c r="AB5116" s="76">
        <f t="shared" ca="1" si="1518"/>
        <v>1408.2007253477245</v>
      </c>
    </row>
    <row r="5117" spans="1:28" x14ac:dyDescent="0.25">
      <c r="A5117" s="2">
        <f t="shared" si="1519"/>
        <v>3</v>
      </c>
      <c r="B5117" s="16">
        <f ca="1">VLOOKUP(A5117,PERIODS!$O$4:$P$33,2,FALSE)</f>
        <v>2.5000000000000001E-2</v>
      </c>
      <c r="C5117" s="15"/>
      <c r="D5117" s="18">
        <v>5000</v>
      </c>
      <c r="E5117" s="34">
        <f t="shared" ca="1" si="1520"/>
        <v>16470.977259066553</v>
      </c>
      <c r="F5117" s="34">
        <f t="shared" ca="1" si="1521"/>
        <v>2500</v>
      </c>
      <c r="G5117" s="69">
        <f t="shared" ca="1" si="1507"/>
        <v>0</v>
      </c>
      <c r="H5117" s="34">
        <f t="shared" ca="1" si="1508"/>
        <v>449.6302447408695</v>
      </c>
      <c r="I5117" s="34">
        <f t="shared" ca="1" si="1509"/>
        <v>2949.6302447408693</v>
      </c>
      <c r="J5117" s="18">
        <f ca="1">SUM(INDIRECT(ADDRESS(ROW(F5117),COLUMN(F5117),4)):INDIRECT(ADDRESS(ROW(F5117)+N$5-1,COLUMN(F5117),4)))</f>
        <v>21500</v>
      </c>
      <c r="K5117" s="18">
        <f t="shared" ca="1" si="1510"/>
        <v>16350</v>
      </c>
      <c r="L5117" s="18">
        <f t="shared" ca="1" si="1522"/>
        <v>0</v>
      </c>
      <c r="M5117" s="18">
        <f t="shared" ca="1" si="1506"/>
        <v>0</v>
      </c>
      <c r="N5117" s="34">
        <f t="shared" ca="1" si="1511"/>
        <v>13521.347014325684</v>
      </c>
      <c r="P5117" s="18">
        <f t="shared" ca="1" si="1523"/>
        <v>449.6302447408695</v>
      </c>
      <c r="Q5117" s="47">
        <f ca="1">SUM(L$15:L5117)-SUM(M$15:M5117)</f>
        <v>16350</v>
      </c>
      <c r="R5117" s="47" t="str">
        <f t="shared" ca="1" si="1524"/>
        <v>M5120</v>
      </c>
      <c r="S5117" s="40">
        <f t="shared" ca="1" si="1512"/>
        <v>0</v>
      </c>
      <c r="T5117" s="46">
        <f t="shared" ca="1" si="1513"/>
        <v>94</v>
      </c>
      <c r="X5117" s="74">
        <f t="shared" ca="1" si="1514"/>
        <v>0.44963024474086949</v>
      </c>
      <c r="Y5117" s="75">
        <f t="shared" ca="1" si="1515"/>
        <v>0.44963024474086949</v>
      </c>
      <c r="Z5117" s="74">
        <f t="shared" ca="1" si="1516"/>
        <v>1.5677324010074118</v>
      </c>
      <c r="AA5117" s="76">
        <f t="shared" ca="1" si="1517"/>
        <v>449.6302447408695</v>
      </c>
      <c r="AB5117" s="76">
        <f t="shared" ca="1" si="1518"/>
        <v>1567.7324010074119</v>
      </c>
    </row>
    <row r="5118" spans="1:28" x14ac:dyDescent="0.25">
      <c r="A5118" s="2">
        <f t="shared" si="1519"/>
        <v>4</v>
      </c>
      <c r="B5118" s="16">
        <f ca="1">VLOOKUP(A5118,PERIODS!$O$4:$P$33,2,FALSE)</f>
        <v>2.5000000000000001E-2</v>
      </c>
      <c r="C5118" s="15"/>
      <c r="D5118" s="18">
        <v>5000</v>
      </c>
      <c r="E5118" s="34">
        <f t="shared" ca="1" si="1520"/>
        <v>13521.347014325684</v>
      </c>
      <c r="F5118" s="34">
        <f t="shared" ca="1" si="1521"/>
        <v>2500</v>
      </c>
      <c r="G5118" s="69">
        <f t="shared" ca="1" si="1507"/>
        <v>0</v>
      </c>
      <c r="H5118" s="34">
        <f t="shared" ca="1" si="1508"/>
        <v>-346.49685863119208</v>
      </c>
      <c r="I5118" s="34">
        <f t="shared" ca="1" si="1509"/>
        <v>2153.503141368808</v>
      </c>
      <c r="J5118" s="18">
        <f ca="1">SUM(INDIRECT(ADDRESS(ROW(F5118),COLUMN(F5118),4)):INDIRECT(ADDRESS(ROW(F5118)+N$5-1,COLUMN(F5118),4)))</f>
        <v>22300</v>
      </c>
      <c r="K5118" s="18">
        <f t="shared" ca="1" si="1510"/>
        <v>16350</v>
      </c>
      <c r="L5118" s="18">
        <f t="shared" ca="1" si="1522"/>
        <v>0</v>
      </c>
      <c r="M5118" s="18">
        <f t="shared" ca="1" si="1506"/>
        <v>0</v>
      </c>
      <c r="N5118" s="34">
        <f t="shared" ca="1" si="1511"/>
        <v>11367.843872956875</v>
      </c>
      <c r="P5118" s="18">
        <f t="shared" ca="1" si="1523"/>
        <v>346.49685863119208</v>
      </c>
      <c r="Q5118" s="47">
        <f ca="1">SUM(L$15:L5118)-SUM(M$15:M5118)</f>
        <v>16350</v>
      </c>
      <c r="R5118" s="47" t="str">
        <f t="shared" ca="1" si="1524"/>
        <v>M5121</v>
      </c>
      <c r="S5118" s="40">
        <f t="shared" ca="1" si="1512"/>
        <v>0</v>
      </c>
      <c r="T5118" s="46">
        <f t="shared" ca="1" si="1513"/>
        <v>75</v>
      </c>
      <c r="X5118" s="74">
        <f t="shared" ca="1" si="1514"/>
        <v>-0.34649685863119206</v>
      </c>
      <c r="Y5118" s="75">
        <f t="shared" ca="1" si="1515"/>
        <v>-0.34649685863119206</v>
      </c>
      <c r="Z5118" s="74">
        <f t="shared" ca="1" si="1516"/>
        <v>0.7071610407374177</v>
      </c>
      <c r="AA5118" s="76">
        <f t="shared" ca="1" si="1517"/>
        <v>-346.49685863119208</v>
      </c>
      <c r="AB5118" s="76">
        <f t="shared" ca="1" si="1518"/>
        <v>707.16104073741769</v>
      </c>
    </row>
    <row r="5119" spans="1:28" x14ac:dyDescent="0.25">
      <c r="A5119" s="2">
        <f t="shared" si="1519"/>
        <v>5</v>
      </c>
      <c r="B5119" s="16">
        <f ca="1">VLOOKUP(A5119,PERIODS!$O$4:$P$33,2,FALSE)</f>
        <v>3.3000000000000002E-2</v>
      </c>
      <c r="C5119" s="15"/>
      <c r="D5119" s="18">
        <v>5000</v>
      </c>
      <c r="E5119" s="34">
        <f t="shared" ca="1" si="1520"/>
        <v>11367.843872956875</v>
      </c>
      <c r="F5119" s="34">
        <f t="shared" ca="1" si="1521"/>
        <v>3300</v>
      </c>
      <c r="G5119" s="69">
        <f t="shared" ca="1" si="1507"/>
        <v>0</v>
      </c>
      <c r="H5119" s="34">
        <f t="shared" ca="1" si="1508"/>
        <v>1701.1916000215126</v>
      </c>
      <c r="I5119" s="34">
        <f t="shared" ca="1" si="1509"/>
        <v>5001.1916000215124</v>
      </c>
      <c r="J5119" s="18">
        <f ca="1">SUM(INDIRECT(ADDRESS(ROW(F5119),COLUMN(F5119),4)):INDIRECT(ADDRESS(ROW(F5119)+N$5-1,COLUMN(F5119),4)))</f>
        <v>23100</v>
      </c>
      <c r="K5119" s="18">
        <f t="shared" ca="1" si="1510"/>
        <v>0</v>
      </c>
      <c r="L5119" s="18">
        <f t="shared" ca="1" si="1522"/>
        <v>0</v>
      </c>
      <c r="M5119" s="18">
        <f t="shared" ca="1" si="1506"/>
        <v>16350</v>
      </c>
      <c r="N5119" s="34">
        <f t="shared" ca="1" si="1511"/>
        <v>22716.652272935364</v>
      </c>
      <c r="P5119" s="18">
        <f t="shared" ca="1" si="1523"/>
        <v>1701.1916000215126</v>
      </c>
      <c r="Q5119" s="47">
        <f ca="1">SUM(L$15:L5119)-SUM(M$15:M5119)</f>
        <v>0</v>
      </c>
      <c r="R5119" s="47" t="str">
        <f t="shared" ca="1" si="1524"/>
        <v>M5122</v>
      </c>
      <c r="S5119" s="40">
        <f t="shared" ca="1" si="1512"/>
        <v>0</v>
      </c>
      <c r="T5119" s="46">
        <f t="shared" ca="1" si="1513"/>
        <v>63</v>
      </c>
      <c r="X5119" s="74">
        <f t="shared" ca="1" si="1514"/>
        <v>1.7011916000215126</v>
      </c>
      <c r="Y5119" s="75">
        <f t="shared" ca="1" si="1515"/>
        <v>1.7011916000215126</v>
      </c>
      <c r="Z5119" s="74">
        <f t="shared" ca="1" si="1516"/>
        <v>5.4804740353590162</v>
      </c>
      <c r="AA5119" s="76">
        <f t="shared" ca="1" si="1517"/>
        <v>1701.1916000215126</v>
      </c>
      <c r="AB5119" s="76">
        <f t="shared" ca="1" si="1518"/>
        <v>5480.4740353590159</v>
      </c>
    </row>
    <row r="5120" spans="1:28" x14ac:dyDescent="0.25">
      <c r="A5120" s="2">
        <f t="shared" si="1519"/>
        <v>6</v>
      </c>
      <c r="B5120" s="16">
        <f ca="1">VLOOKUP(A5120,PERIODS!$O$4:$P$33,2,FALSE)</f>
        <v>3.3000000000000002E-2</v>
      </c>
      <c r="C5120" s="15"/>
      <c r="D5120" s="18">
        <v>5000</v>
      </c>
      <c r="E5120" s="34">
        <f t="shared" ca="1" si="1520"/>
        <v>22716.652272935364</v>
      </c>
      <c r="F5120" s="34">
        <f t="shared" ca="1" si="1521"/>
        <v>3300</v>
      </c>
      <c r="G5120" s="69">
        <f t="shared" ca="1" si="1507"/>
        <v>0</v>
      </c>
      <c r="H5120" s="34">
        <f t="shared" ca="1" si="1508"/>
        <v>151.04457284408258</v>
      </c>
      <c r="I5120" s="34">
        <f t="shared" ca="1" si="1509"/>
        <v>3451.0445728440827</v>
      </c>
      <c r="J5120" s="18">
        <f ca="1">SUM(INDIRECT(ADDRESS(ROW(F5120),COLUMN(F5120),4)):INDIRECT(ADDRESS(ROW(F5120)+N$5-1,COLUMN(F5120),4)))</f>
        <v>23100</v>
      </c>
      <c r="K5120" s="18">
        <f t="shared" ca="1" si="1510"/>
        <v>16350</v>
      </c>
      <c r="L5120" s="18">
        <f t="shared" ca="1" si="1522"/>
        <v>16350</v>
      </c>
      <c r="M5120" s="18">
        <f t="shared" ca="1" si="1506"/>
        <v>0</v>
      </c>
      <c r="N5120" s="34">
        <f t="shared" ca="1" si="1511"/>
        <v>19265.607700091281</v>
      </c>
      <c r="P5120" s="18">
        <f t="shared" ca="1" si="1523"/>
        <v>151.04457284408258</v>
      </c>
      <c r="Q5120" s="47">
        <f ca="1">SUM(L$15:L5120)-SUM(M$15:M5120)</f>
        <v>16350</v>
      </c>
      <c r="R5120" s="47" t="str">
        <f t="shared" ca="1" si="1524"/>
        <v>M5123</v>
      </c>
      <c r="S5120" s="40">
        <f t="shared" ca="1" si="1512"/>
        <v>0</v>
      </c>
      <c r="T5120" s="46">
        <f t="shared" ca="1" si="1513"/>
        <v>67</v>
      </c>
      <c r="X5120" s="74">
        <f t="shared" ca="1" si="1514"/>
        <v>0.15104457284408257</v>
      </c>
      <c r="Y5120" s="75">
        <f t="shared" ca="1" si="1515"/>
        <v>0.15104457284408257</v>
      </c>
      <c r="Z5120" s="74">
        <f t="shared" ca="1" si="1516"/>
        <v>1.1630484973058317</v>
      </c>
      <c r="AA5120" s="76">
        <f t="shared" ca="1" si="1517"/>
        <v>151.04457284408258</v>
      </c>
      <c r="AB5120" s="76">
        <f t="shared" ca="1" si="1518"/>
        <v>1163.0484973058317</v>
      </c>
    </row>
    <row r="5121" spans="1:28" x14ac:dyDescent="0.25">
      <c r="A5121" s="2">
        <f t="shared" si="1519"/>
        <v>7</v>
      </c>
      <c r="B5121" s="16">
        <f ca="1">VLOOKUP(A5121,PERIODS!$O$4:$P$33,2,FALSE)</f>
        <v>3.3000000000000002E-2</v>
      </c>
      <c r="C5121" s="15"/>
      <c r="D5121" s="18">
        <v>5000</v>
      </c>
      <c r="E5121" s="34">
        <f t="shared" ca="1" si="1520"/>
        <v>19265.607700091281</v>
      </c>
      <c r="F5121" s="34">
        <f t="shared" ca="1" si="1521"/>
        <v>3300</v>
      </c>
      <c r="G5121" s="69">
        <f t="shared" ca="1" si="1507"/>
        <v>0</v>
      </c>
      <c r="H5121" s="34">
        <f t="shared" ca="1" si="1508"/>
        <v>835.7864635648782</v>
      </c>
      <c r="I5121" s="34">
        <f t="shared" ca="1" si="1509"/>
        <v>4135.7864635648784</v>
      </c>
      <c r="J5121" s="18">
        <f ca="1">SUM(INDIRECT(ADDRESS(ROW(F5121),COLUMN(F5121),4)):INDIRECT(ADDRESS(ROW(F5121)+N$5-1,COLUMN(F5121),4)))</f>
        <v>23100</v>
      </c>
      <c r="K5121" s="18">
        <f t="shared" ca="1" si="1510"/>
        <v>16350</v>
      </c>
      <c r="L5121" s="18">
        <f t="shared" ca="1" si="1522"/>
        <v>0</v>
      </c>
      <c r="M5121" s="18">
        <f t="shared" ca="1" si="1506"/>
        <v>0</v>
      </c>
      <c r="N5121" s="34">
        <f t="shared" ca="1" si="1511"/>
        <v>15129.821236526403</v>
      </c>
      <c r="P5121" s="18">
        <f t="shared" ca="1" si="1523"/>
        <v>835.7864635648782</v>
      </c>
      <c r="Q5121" s="47">
        <f ca="1">SUM(L$15:L5121)-SUM(M$15:M5121)</f>
        <v>16350</v>
      </c>
      <c r="R5121" s="47" t="str">
        <f t="shared" ca="1" si="1524"/>
        <v>M5124</v>
      </c>
      <c r="S5121" s="40">
        <f t="shared" ca="1" si="1512"/>
        <v>0</v>
      </c>
      <c r="T5121" s="46">
        <f t="shared" ca="1" si="1513"/>
        <v>80</v>
      </c>
      <c r="X5121" s="74">
        <f t="shared" ca="1" si="1514"/>
        <v>0.83578646356487818</v>
      </c>
      <c r="Y5121" s="75">
        <f t="shared" ca="1" si="1515"/>
        <v>0.83578646356487818</v>
      </c>
      <c r="Z5121" s="74">
        <f t="shared" ca="1" si="1516"/>
        <v>2.3066274135391924</v>
      </c>
      <c r="AA5121" s="76">
        <f t="shared" ca="1" si="1517"/>
        <v>835.7864635648782</v>
      </c>
      <c r="AB5121" s="76">
        <f t="shared" ca="1" si="1518"/>
        <v>2306.6274135391923</v>
      </c>
    </row>
    <row r="5122" spans="1:28" x14ac:dyDescent="0.25">
      <c r="A5122" s="2">
        <f t="shared" si="1519"/>
        <v>8</v>
      </c>
      <c r="B5122" s="16">
        <f ca="1">VLOOKUP(A5122,PERIODS!$O$4:$P$33,2,FALSE)</f>
        <v>3.3000000000000002E-2</v>
      </c>
      <c r="C5122" s="15"/>
      <c r="D5122" s="18">
        <v>5000</v>
      </c>
      <c r="E5122" s="34">
        <f t="shared" ca="1" si="1520"/>
        <v>15129.821236526403</v>
      </c>
      <c r="F5122" s="34">
        <f t="shared" ca="1" si="1521"/>
        <v>3300</v>
      </c>
      <c r="G5122" s="69">
        <f t="shared" ca="1" si="1507"/>
        <v>0</v>
      </c>
      <c r="H5122" s="34">
        <f t="shared" ca="1" si="1508"/>
        <v>-1202.2609936088706</v>
      </c>
      <c r="I5122" s="34">
        <f t="shared" ca="1" si="1509"/>
        <v>2097.7390063911294</v>
      </c>
      <c r="J5122" s="18">
        <f ca="1">SUM(INDIRECT(ADDRESS(ROW(F5122),COLUMN(F5122),4)):INDIRECT(ADDRESS(ROW(F5122)+N$5-1,COLUMN(F5122),4)))</f>
        <v>23100</v>
      </c>
      <c r="K5122" s="18">
        <f t="shared" ca="1" si="1510"/>
        <v>16350</v>
      </c>
      <c r="L5122" s="18">
        <f t="shared" ca="1" si="1522"/>
        <v>0</v>
      </c>
      <c r="M5122" s="18">
        <f t="shared" ca="1" si="1506"/>
        <v>0</v>
      </c>
      <c r="N5122" s="34">
        <f t="shared" ca="1" si="1511"/>
        <v>13032.082230135273</v>
      </c>
      <c r="P5122" s="18">
        <f t="shared" ca="1" si="1523"/>
        <v>1202.2609936088706</v>
      </c>
      <c r="Q5122" s="47">
        <f ca="1">SUM(L$15:L5122)-SUM(M$15:M5122)</f>
        <v>16350</v>
      </c>
      <c r="R5122" s="47" t="str">
        <f t="shared" ca="1" si="1524"/>
        <v>M5125</v>
      </c>
      <c r="S5122" s="40">
        <f t="shared" ca="1" si="1512"/>
        <v>0</v>
      </c>
      <c r="T5122" s="46">
        <f t="shared" ca="1" si="1513"/>
        <v>54</v>
      </c>
      <c r="X5122" s="74">
        <f t="shared" ca="1" si="1514"/>
        <v>-1.2022609936088706</v>
      </c>
      <c r="Y5122" s="75">
        <f t="shared" ca="1" si="1515"/>
        <v>-1.2022609936088706</v>
      </c>
      <c r="Z5122" s="74">
        <f t="shared" ca="1" si="1516"/>
        <v>0.30051398301042226</v>
      </c>
      <c r="AA5122" s="76">
        <f t="shared" ca="1" si="1517"/>
        <v>-1202.2609936088706</v>
      </c>
      <c r="AB5122" s="76">
        <f t="shared" ca="1" si="1518"/>
        <v>300.51398301042224</v>
      </c>
    </row>
    <row r="5123" spans="1:28" x14ac:dyDescent="0.25">
      <c r="A5123" s="2">
        <f t="shared" si="1519"/>
        <v>9</v>
      </c>
      <c r="B5123" s="16">
        <f ca="1">VLOOKUP(A5123,PERIODS!$O$4:$P$33,2,FALSE)</f>
        <v>3.3000000000000002E-2</v>
      </c>
      <c r="C5123" s="15"/>
      <c r="D5123" s="18">
        <v>5000</v>
      </c>
      <c r="E5123" s="34">
        <f t="shared" ca="1" si="1520"/>
        <v>13032.082230135273</v>
      </c>
      <c r="F5123" s="34">
        <f t="shared" ca="1" si="1521"/>
        <v>3300</v>
      </c>
      <c r="G5123" s="69">
        <f t="shared" ca="1" si="1507"/>
        <v>0</v>
      </c>
      <c r="H5123" s="34">
        <f t="shared" ca="1" si="1508"/>
        <v>692.06713054615045</v>
      </c>
      <c r="I5123" s="34">
        <f t="shared" ca="1" si="1509"/>
        <v>3992.0671305461506</v>
      </c>
      <c r="J5123" s="18">
        <f ca="1">SUM(INDIRECT(ADDRESS(ROW(F5123),COLUMN(F5123),4)):INDIRECT(ADDRESS(ROW(F5123)+N$5-1,COLUMN(F5123),4)))</f>
        <v>23100</v>
      </c>
      <c r="K5123" s="18">
        <f t="shared" ca="1" si="1510"/>
        <v>0</v>
      </c>
      <c r="L5123" s="18">
        <f t="shared" ca="1" si="1522"/>
        <v>0</v>
      </c>
      <c r="M5123" s="18">
        <f t="shared" ca="1" si="1506"/>
        <v>16350</v>
      </c>
      <c r="N5123" s="34">
        <f t="shared" ca="1" si="1511"/>
        <v>25390.015099589124</v>
      </c>
      <c r="P5123" s="18">
        <f t="shared" ca="1" si="1523"/>
        <v>692.06713054615045</v>
      </c>
      <c r="Q5123" s="47">
        <f ca="1">SUM(L$15:L5123)-SUM(M$15:M5123)</f>
        <v>0</v>
      </c>
      <c r="R5123" s="47" t="str">
        <f t="shared" ca="1" si="1524"/>
        <v>M5126</v>
      </c>
      <c r="S5123" s="40">
        <f t="shared" ca="1" si="1512"/>
        <v>0</v>
      </c>
      <c r="T5123" s="46">
        <f t="shared" ca="1" si="1513"/>
        <v>94</v>
      </c>
      <c r="X5123" s="74">
        <f t="shared" ca="1" si="1514"/>
        <v>0.69206713054615043</v>
      </c>
      <c r="Y5123" s="75">
        <f t="shared" ca="1" si="1515"/>
        <v>0.69206713054615043</v>
      </c>
      <c r="Z5123" s="74">
        <f t="shared" ca="1" si="1516"/>
        <v>1.9978410660605936</v>
      </c>
      <c r="AA5123" s="76">
        <f t="shared" ca="1" si="1517"/>
        <v>692.06713054615045</v>
      </c>
      <c r="AB5123" s="76">
        <f t="shared" ca="1" si="1518"/>
        <v>1997.8410660605937</v>
      </c>
    </row>
    <row r="5124" spans="1:28" x14ac:dyDescent="0.25">
      <c r="A5124" s="2">
        <f t="shared" si="1519"/>
        <v>10</v>
      </c>
      <c r="B5124" s="16">
        <f ca="1">VLOOKUP(A5124,PERIODS!$O$4:$P$33,2,FALSE)</f>
        <v>3.3000000000000002E-2</v>
      </c>
      <c r="C5124" s="15"/>
      <c r="D5124" s="18">
        <v>5000</v>
      </c>
      <c r="E5124" s="34">
        <f t="shared" ca="1" si="1520"/>
        <v>25390.015099589124</v>
      </c>
      <c r="F5124" s="34">
        <f t="shared" ca="1" si="1521"/>
        <v>3300</v>
      </c>
      <c r="G5124" s="69">
        <f t="shared" ca="1" si="1507"/>
        <v>0</v>
      </c>
      <c r="H5124" s="34">
        <f t="shared" ca="1" si="1508"/>
        <v>-2085.5785733405532</v>
      </c>
      <c r="I5124" s="34">
        <f t="shared" ca="1" si="1509"/>
        <v>1214.4214266594468</v>
      </c>
      <c r="J5124" s="18">
        <f ca="1">SUM(INDIRECT(ADDRESS(ROW(F5124),COLUMN(F5124),4)):INDIRECT(ADDRESS(ROW(F5124)+N$5-1,COLUMN(F5124),4)))</f>
        <v>23100</v>
      </c>
      <c r="K5124" s="18">
        <f t="shared" ca="1" si="1510"/>
        <v>0</v>
      </c>
      <c r="L5124" s="18">
        <f t="shared" ca="1" si="1522"/>
        <v>0</v>
      </c>
      <c r="M5124" s="18">
        <f t="shared" ca="1" si="1506"/>
        <v>0</v>
      </c>
      <c r="N5124" s="34">
        <f t="shared" ca="1" si="1511"/>
        <v>24175.593672929677</v>
      </c>
      <c r="P5124" s="18">
        <f t="shared" ca="1" si="1523"/>
        <v>2085.5785733405532</v>
      </c>
      <c r="Q5124" s="47">
        <f ca="1">SUM(L$15:L5124)-SUM(M$15:M5124)</f>
        <v>0</v>
      </c>
      <c r="R5124" s="47" t="str">
        <f t="shared" ca="1" si="1524"/>
        <v>M5127</v>
      </c>
      <c r="S5124" s="40">
        <f t="shared" ca="1" si="1512"/>
        <v>0</v>
      </c>
      <c r="T5124" s="46">
        <f t="shared" ca="1" si="1513"/>
        <v>49</v>
      </c>
      <c r="X5124" s="74">
        <f t="shared" ca="1" si="1514"/>
        <v>-2.0855785733405532</v>
      </c>
      <c r="Y5124" s="75">
        <f t="shared" ca="1" si="1515"/>
        <v>-2.0855785733405532</v>
      </c>
      <c r="Z5124" s="74">
        <f t="shared" ca="1" si="1516"/>
        <v>0.1242352201817232</v>
      </c>
      <c r="AA5124" s="76">
        <f t="shared" ca="1" si="1517"/>
        <v>-2085.5785733405532</v>
      </c>
      <c r="AB5124" s="76">
        <f t="shared" ca="1" si="1518"/>
        <v>124.23522018172319</v>
      </c>
    </row>
    <row r="5125" spans="1:28" x14ac:dyDescent="0.25">
      <c r="A5125" s="2">
        <f t="shared" si="1519"/>
        <v>11</v>
      </c>
      <c r="B5125" s="16">
        <f ca="1">VLOOKUP(A5125,PERIODS!$O$4:$P$33,2,FALSE)</f>
        <v>3.3000000000000002E-2</v>
      </c>
      <c r="C5125" s="15"/>
      <c r="D5125" s="18">
        <v>5000</v>
      </c>
      <c r="E5125" s="34">
        <f t="shared" ca="1" si="1520"/>
        <v>24175.593672929677</v>
      </c>
      <c r="F5125" s="34">
        <f t="shared" ca="1" si="1521"/>
        <v>3300</v>
      </c>
      <c r="G5125" s="69">
        <f t="shared" ca="1" si="1507"/>
        <v>0</v>
      </c>
      <c r="H5125" s="34">
        <f t="shared" ca="1" si="1508"/>
        <v>-24.55732613196523</v>
      </c>
      <c r="I5125" s="34">
        <f t="shared" ca="1" si="1509"/>
        <v>3275.4426738680349</v>
      </c>
      <c r="J5125" s="18">
        <f ca="1">SUM(INDIRECT(ADDRESS(ROW(F5125),COLUMN(F5125),4)):INDIRECT(ADDRESS(ROW(F5125)+N$5-1,COLUMN(F5125),4)))</f>
        <v>23300</v>
      </c>
      <c r="K5125" s="18">
        <f t="shared" ca="1" si="1510"/>
        <v>0</v>
      </c>
      <c r="L5125" s="18">
        <f t="shared" ca="1" si="1522"/>
        <v>0</v>
      </c>
      <c r="M5125" s="18">
        <f t="shared" ca="1" si="1506"/>
        <v>0</v>
      </c>
      <c r="N5125" s="34">
        <f t="shared" ca="1" si="1511"/>
        <v>20900.150999061643</v>
      </c>
      <c r="P5125" s="18">
        <f t="shared" ca="1" si="1523"/>
        <v>24.55732613196523</v>
      </c>
      <c r="Q5125" s="47">
        <f ca="1">SUM(L$15:L5125)-SUM(M$15:M5125)</f>
        <v>0</v>
      </c>
      <c r="R5125" s="47" t="str">
        <f t="shared" ca="1" si="1524"/>
        <v>M5128</v>
      </c>
      <c r="S5125" s="40">
        <f t="shared" ca="1" si="1512"/>
        <v>0</v>
      </c>
      <c r="T5125" s="46">
        <f t="shared" ca="1" si="1513"/>
        <v>33</v>
      </c>
      <c r="X5125" s="74">
        <f t="shared" ca="1" si="1514"/>
        <v>-2.4557326131965231E-2</v>
      </c>
      <c r="Y5125" s="75">
        <f t="shared" ca="1" si="1515"/>
        <v>-2.4557326131965231E-2</v>
      </c>
      <c r="Z5125" s="74">
        <f t="shared" ca="1" si="1516"/>
        <v>0.97574175181466527</v>
      </c>
      <c r="AA5125" s="76">
        <f t="shared" ca="1" si="1517"/>
        <v>-24.55732613196523</v>
      </c>
      <c r="AB5125" s="76">
        <f t="shared" ca="1" si="1518"/>
        <v>975.74175181466524</v>
      </c>
    </row>
    <row r="5126" spans="1:28" x14ac:dyDescent="0.25">
      <c r="A5126" s="2">
        <f t="shared" si="1519"/>
        <v>12</v>
      </c>
      <c r="B5126" s="16">
        <f ca="1">VLOOKUP(A5126,PERIODS!$O$4:$P$33,2,FALSE)</f>
        <v>3.3000000000000002E-2</v>
      </c>
      <c r="C5126" s="15"/>
      <c r="D5126" s="18">
        <v>5000</v>
      </c>
      <c r="E5126" s="34">
        <f t="shared" ca="1" si="1520"/>
        <v>20900.150999061643</v>
      </c>
      <c r="F5126" s="34">
        <f t="shared" ca="1" si="1521"/>
        <v>3300</v>
      </c>
      <c r="G5126" s="69">
        <f t="shared" ca="1" si="1507"/>
        <v>0</v>
      </c>
      <c r="H5126" s="34">
        <f t="shared" ca="1" si="1508"/>
        <v>1027.9431122189746</v>
      </c>
      <c r="I5126" s="34">
        <f t="shared" ca="1" si="1509"/>
        <v>4327.9431122189744</v>
      </c>
      <c r="J5126" s="18">
        <f ca="1">SUM(INDIRECT(ADDRESS(ROW(F5126),COLUMN(F5126),4)):INDIRECT(ADDRESS(ROW(F5126)+N$5-1,COLUMN(F5126),4)))</f>
        <v>23500</v>
      </c>
      <c r="K5126" s="18">
        <f t="shared" ca="1" si="1510"/>
        <v>16350</v>
      </c>
      <c r="L5126" s="18">
        <f t="shared" ca="1" si="1522"/>
        <v>16350</v>
      </c>
      <c r="M5126" s="18">
        <f t="shared" ca="1" si="1506"/>
        <v>0</v>
      </c>
      <c r="N5126" s="34">
        <f t="shared" ca="1" si="1511"/>
        <v>16572.207886842669</v>
      </c>
      <c r="P5126" s="18">
        <f t="shared" ca="1" si="1523"/>
        <v>1027.9431122189746</v>
      </c>
      <c r="Q5126" s="47">
        <f ca="1">SUM(L$15:L5126)-SUM(M$15:M5126)</f>
        <v>16350</v>
      </c>
      <c r="R5126" s="47" t="str">
        <f t="shared" ca="1" si="1524"/>
        <v>M5129</v>
      </c>
      <c r="S5126" s="40">
        <f t="shared" ca="1" si="1512"/>
        <v>0</v>
      </c>
      <c r="T5126" s="46">
        <f t="shared" ca="1" si="1513"/>
        <v>96</v>
      </c>
      <c r="X5126" s="74">
        <f t="shared" ca="1" si="1514"/>
        <v>1.0279431122189746</v>
      </c>
      <c r="Y5126" s="75">
        <f t="shared" ca="1" si="1515"/>
        <v>1.0279431122189746</v>
      </c>
      <c r="Z5126" s="74">
        <f t="shared" ca="1" si="1516"/>
        <v>2.7953102779062702</v>
      </c>
      <c r="AA5126" s="76">
        <f t="shared" ca="1" si="1517"/>
        <v>1027.9431122189746</v>
      </c>
      <c r="AB5126" s="76">
        <f t="shared" ca="1" si="1518"/>
        <v>2795.3102779062701</v>
      </c>
    </row>
    <row r="5127" spans="1:28" x14ac:dyDescent="0.25">
      <c r="A5127" s="2">
        <f t="shared" si="1519"/>
        <v>13</v>
      </c>
      <c r="B5127" s="16">
        <f ca="1">VLOOKUP(A5127,PERIODS!$O$4:$P$33,2,FALSE)</f>
        <v>3.3000000000000002E-2</v>
      </c>
      <c r="C5127" s="15"/>
      <c r="D5127" s="18">
        <v>5000</v>
      </c>
      <c r="E5127" s="34">
        <f t="shared" ca="1" si="1520"/>
        <v>16572.207886842669</v>
      </c>
      <c r="F5127" s="34">
        <f t="shared" ca="1" si="1521"/>
        <v>3300</v>
      </c>
      <c r="G5127" s="69">
        <f t="shared" ca="1" si="1507"/>
        <v>0</v>
      </c>
      <c r="H5127" s="34">
        <f t="shared" ca="1" si="1508"/>
        <v>-915.07792894604916</v>
      </c>
      <c r="I5127" s="34">
        <f t="shared" ca="1" si="1509"/>
        <v>2384.9220710539507</v>
      </c>
      <c r="J5127" s="18">
        <f ca="1">SUM(INDIRECT(ADDRESS(ROW(F5127),COLUMN(F5127),4)):INDIRECT(ADDRESS(ROW(F5127)+N$5-1,COLUMN(F5127),4)))</f>
        <v>23700</v>
      </c>
      <c r="K5127" s="18">
        <f t="shared" ca="1" si="1510"/>
        <v>16350</v>
      </c>
      <c r="L5127" s="18">
        <f t="shared" ca="1" si="1522"/>
        <v>0</v>
      </c>
      <c r="M5127" s="18">
        <f t="shared" ca="1" si="1506"/>
        <v>0</v>
      </c>
      <c r="N5127" s="34">
        <f t="shared" ca="1" si="1511"/>
        <v>14187.285815788719</v>
      </c>
      <c r="P5127" s="18">
        <f t="shared" ca="1" si="1523"/>
        <v>915.07792894604916</v>
      </c>
      <c r="Q5127" s="47">
        <f ca="1">SUM(L$15:L5127)-SUM(M$15:M5127)</f>
        <v>16350</v>
      </c>
      <c r="R5127" s="47" t="str">
        <f t="shared" ca="1" si="1524"/>
        <v>M5130</v>
      </c>
      <c r="S5127" s="40">
        <f t="shared" ca="1" si="1512"/>
        <v>0</v>
      </c>
      <c r="T5127" s="46">
        <f t="shared" ca="1" si="1513"/>
        <v>57</v>
      </c>
      <c r="X5127" s="74">
        <f t="shared" ca="1" si="1514"/>
        <v>-0.91507792894604911</v>
      </c>
      <c r="Y5127" s="75">
        <f t="shared" ca="1" si="1515"/>
        <v>-0.91507792894604911</v>
      </c>
      <c r="Z5127" s="74">
        <f t="shared" ca="1" si="1516"/>
        <v>0.40048541546839367</v>
      </c>
      <c r="AA5127" s="76">
        <f t="shared" ca="1" si="1517"/>
        <v>-915.07792894604916</v>
      </c>
      <c r="AB5127" s="76">
        <f t="shared" ca="1" si="1518"/>
        <v>400.48541546839368</v>
      </c>
    </row>
    <row r="5128" spans="1:28" x14ac:dyDescent="0.25">
      <c r="A5128" s="2">
        <f t="shared" si="1519"/>
        <v>14</v>
      </c>
      <c r="B5128" s="16">
        <f ca="1">VLOOKUP(A5128,PERIODS!$O$4:$P$33,2,FALSE)</f>
        <v>3.3000000000000002E-2</v>
      </c>
      <c r="C5128" s="15"/>
      <c r="D5128" s="18">
        <v>5000</v>
      </c>
      <c r="E5128" s="34">
        <f t="shared" ca="1" si="1520"/>
        <v>14187.285815788719</v>
      </c>
      <c r="F5128" s="34">
        <f t="shared" ca="1" si="1521"/>
        <v>3300</v>
      </c>
      <c r="G5128" s="69">
        <f t="shared" ca="1" si="1507"/>
        <v>0</v>
      </c>
      <c r="H5128" s="34">
        <f t="shared" ca="1" si="1508"/>
        <v>1435.0421414156499</v>
      </c>
      <c r="I5128" s="34">
        <f t="shared" ca="1" si="1509"/>
        <v>4735.0421414156499</v>
      </c>
      <c r="J5128" s="18">
        <f ca="1">SUM(INDIRECT(ADDRESS(ROW(F5128),COLUMN(F5128),4)):INDIRECT(ADDRESS(ROW(F5128)+N$5-1,COLUMN(F5128),4)))</f>
        <v>23900</v>
      </c>
      <c r="K5128" s="18">
        <f t="shared" ca="1" si="1510"/>
        <v>16350</v>
      </c>
      <c r="L5128" s="18">
        <f t="shared" ca="1" si="1522"/>
        <v>0</v>
      </c>
      <c r="M5128" s="18">
        <f t="shared" ca="1" si="1506"/>
        <v>0</v>
      </c>
      <c r="N5128" s="34">
        <f t="shared" ca="1" si="1511"/>
        <v>9452.2436743730686</v>
      </c>
      <c r="P5128" s="18">
        <f t="shared" ca="1" si="1523"/>
        <v>1435.0421414156499</v>
      </c>
      <c r="Q5128" s="47">
        <f ca="1">SUM(L$15:L5128)-SUM(M$15:M5128)</f>
        <v>16350</v>
      </c>
      <c r="R5128" s="47" t="str">
        <f t="shared" ca="1" si="1524"/>
        <v>M5131</v>
      </c>
      <c r="S5128" s="40">
        <f t="shared" ca="1" si="1512"/>
        <v>0</v>
      </c>
      <c r="T5128" s="46">
        <f t="shared" ca="1" si="1513"/>
        <v>100</v>
      </c>
      <c r="X5128" s="74">
        <f t="shared" ca="1" si="1514"/>
        <v>1.4350421414156498</v>
      </c>
      <c r="Y5128" s="75">
        <f t="shared" ca="1" si="1515"/>
        <v>1.4350421414156498</v>
      </c>
      <c r="Z5128" s="74">
        <f t="shared" ca="1" si="1516"/>
        <v>4.1998219915029456</v>
      </c>
      <c r="AA5128" s="76">
        <f t="shared" ca="1" si="1517"/>
        <v>1435.0421414156499</v>
      </c>
      <c r="AB5128" s="76">
        <f t="shared" ca="1" si="1518"/>
        <v>4199.8219915029458</v>
      </c>
    </row>
    <row r="5129" spans="1:28" x14ac:dyDescent="0.25">
      <c r="A5129" s="2">
        <f t="shared" si="1519"/>
        <v>15</v>
      </c>
      <c r="B5129" s="16">
        <f ca="1">VLOOKUP(A5129,PERIODS!$O$4:$P$33,2,FALSE)</f>
        <v>3.3000000000000002E-2</v>
      </c>
      <c r="C5129" s="15"/>
      <c r="D5129" s="18">
        <v>5000</v>
      </c>
      <c r="E5129" s="34">
        <f t="shared" ca="1" si="1520"/>
        <v>9452.2436743730686</v>
      </c>
      <c r="F5129" s="34">
        <f t="shared" ca="1" si="1521"/>
        <v>3300</v>
      </c>
      <c r="G5129" s="69">
        <f t="shared" ca="1" si="1507"/>
        <v>0</v>
      </c>
      <c r="H5129" s="34">
        <f t="shared" ca="1" si="1508"/>
        <v>-1819.7295153147986</v>
      </c>
      <c r="I5129" s="34">
        <f t="shared" ca="1" si="1509"/>
        <v>1480.2704846852014</v>
      </c>
      <c r="J5129" s="18">
        <f ca="1">SUM(INDIRECT(ADDRESS(ROW(F5129),COLUMN(F5129),4)):INDIRECT(ADDRESS(ROW(F5129)+N$5-1,COLUMN(F5129),4)))</f>
        <v>24100</v>
      </c>
      <c r="K5129" s="18">
        <f t="shared" ca="1" si="1510"/>
        <v>0</v>
      </c>
      <c r="L5129" s="18">
        <f t="shared" ca="1" si="1522"/>
        <v>0</v>
      </c>
      <c r="M5129" s="18">
        <f t="shared" ca="1" si="1506"/>
        <v>16350</v>
      </c>
      <c r="N5129" s="34">
        <f t="shared" ca="1" si="1511"/>
        <v>24321.973189687866</v>
      </c>
      <c r="P5129" s="18">
        <f t="shared" ca="1" si="1523"/>
        <v>1819.7295153147986</v>
      </c>
      <c r="Q5129" s="47">
        <f ca="1">SUM(L$15:L5129)-SUM(M$15:M5129)</f>
        <v>0</v>
      </c>
      <c r="R5129" s="47" t="str">
        <f t="shared" ca="1" si="1524"/>
        <v>M5132</v>
      </c>
      <c r="S5129" s="40">
        <f t="shared" ca="1" si="1512"/>
        <v>0</v>
      </c>
      <c r="T5129" s="46">
        <f t="shared" ca="1" si="1513"/>
        <v>94</v>
      </c>
      <c r="X5129" s="74">
        <f t="shared" ca="1" si="1514"/>
        <v>-1.8197295153147985</v>
      </c>
      <c r="Y5129" s="75">
        <f t="shared" ca="1" si="1515"/>
        <v>-1.8197295153147985</v>
      </c>
      <c r="Z5129" s="74">
        <f t="shared" ca="1" si="1516"/>
        <v>0.16206958234571223</v>
      </c>
      <c r="AA5129" s="76">
        <f t="shared" ca="1" si="1517"/>
        <v>-1819.7295153147986</v>
      </c>
      <c r="AB5129" s="76">
        <f t="shared" ca="1" si="1518"/>
        <v>162.06958234571223</v>
      </c>
    </row>
    <row r="5130" spans="1:28" x14ac:dyDescent="0.25">
      <c r="A5130" s="2">
        <f t="shared" si="1519"/>
        <v>16</v>
      </c>
      <c r="B5130" s="16">
        <f ca="1">VLOOKUP(A5130,PERIODS!$O$4:$P$33,2,FALSE)</f>
        <v>3.3000000000000002E-2</v>
      </c>
      <c r="C5130" s="15"/>
      <c r="D5130" s="18">
        <v>5000</v>
      </c>
      <c r="E5130" s="34">
        <f t="shared" ca="1" si="1520"/>
        <v>24321.973189687866</v>
      </c>
      <c r="F5130" s="34">
        <f t="shared" ca="1" si="1521"/>
        <v>3300</v>
      </c>
      <c r="G5130" s="69">
        <f t="shared" ca="1" si="1507"/>
        <v>0</v>
      </c>
      <c r="H5130" s="34">
        <f t="shared" ca="1" si="1508"/>
        <v>913.77278169381793</v>
      </c>
      <c r="I5130" s="34">
        <f t="shared" ca="1" si="1509"/>
        <v>4213.7727816938177</v>
      </c>
      <c r="J5130" s="18">
        <f ca="1">SUM(INDIRECT(ADDRESS(ROW(F5130),COLUMN(F5130),4)):INDIRECT(ADDRESS(ROW(F5130)+N$5-1,COLUMN(F5130),4)))</f>
        <v>24300</v>
      </c>
      <c r="K5130" s="18">
        <f t="shared" ca="1" si="1510"/>
        <v>0</v>
      </c>
      <c r="L5130" s="18">
        <f t="shared" ca="1" si="1522"/>
        <v>0</v>
      </c>
      <c r="M5130" s="18">
        <f t="shared" ca="1" si="1506"/>
        <v>0</v>
      </c>
      <c r="N5130" s="34">
        <f t="shared" ca="1" si="1511"/>
        <v>20108.200407994049</v>
      </c>
      <c r="P5130" s="18">
        <f t="shared" ca="1" si="1523"/>
        <v>913.77278169381793</v>
      </c>
      <c r="Q5130" s="47">
        <f ca="1">SUM(L$15:L5130)-SUM(M$15:M5130)</f>
        <v>0</v>
      </c>
      <c r="R5130" s="47" t="str">
        <f t="shared" ca="1" si="1524"/>
        <v>M5133</v>
      </c>
      <c r="S5130" s="40">
        <f t="shared" ca="1" si="1512"/>
        <v>0</v>
      </c>
      <c r="T5130" s="46">
        <f t="shared" ca="1" si="1513"/>
        <v>53</v>
      </c>
      <c r="X5130" s="74">
        <f t="shared" ca="1" si="1514"/>
        <v>0.91377278169381793</v>
      </c>
      <c r="Y5130" s="75">
        <f t="shared" ca="1" si="1515"/>
        <v>0.91377278169381793</v>
      </c>
      <c r="Z5130" s="74">
        <f t="shared" ca="1" si="1516"/>
        <v>2.4937130429930687</v>
      </c>
      <c r="AA5130" s="76">
        <f t="shared" ca="1" si="1517"/>
        <v>913.77278169381793</v>
      </c>
      <c r="AB5130" s="76">
        <f t="shared" ca="1" si="1518"/>
        <v>2493.7130429930689</v>
      </c>
    </row>
    <row r="5131" spans="1:28" x14ac:dyDescent="0.25">
      <c r="A5131" s="2">
        <f t="shared" si="1519"/>
        <v>17</v>
      </c>
      <c r="B5131" s="16">
        <f ca="1">VLOOKUP(A5131,PERIODS!$O$4:$P$33,2,FALSE)</f>
        <v>3.5000000000000003E-2</v>
      </c>
      <c r="C5131" s="15"/>
      <c r="D5131" s="18">
        <v>5000</v>
      </c>
      <c r="E5131" s="34">
        <f t="shared" ca="1" si="1520"/>
        <v>20108.200407994049</v>
      </c>
      <c r="F5131" s="34">
        <f t="shared" ca="1" si="1521"/>
        <v>3500.0000000000005</v>
      </c>
      <c r="G5131" s="69">
        <f t="shared" ca="1" si="1507"/>
        <v>0</v>
      </c>
      <c r="H5131" s="34">
        <f t="shared" ca="1" si="1508"/>
        <v>660.45296954377875</v>
      </c>
      <c r="I5131" s="34">
        <f t="shared" ca="1" si="1509"/>
        <v>4160.4529695437795</v>
      </c>
      <c r="J5131" s="18">
        <f ca="1">SUM(INDIRECT(ADDRESS(ROW(F5131),COLUMN(F5131),4)):INDIRECT(ADDRESS(ROW(F5131)+N$5-1,COLUMN(F5131),4)))</f>
        <v>24500.000000000004</v>
      </c>
      <c r="K5131" s="18">
        <f t="shared" ca="1" si="1510"/>
        <v>16350</v>
      </c>
      <c r="L5131" s="18">
        <f t="shared" ca="1" si="1522"/>
        <v>16350</v>
      </c>
      <c r="M5131" s="18">
        <f t="shared" ca="1" si="1506"/>
        <v>0</v>
      </c>
      <c r="N5131" s="34">
        <f t="shared" ca="1" si="1511"/>
        <v>15947.747438450269</v>
      </c>
      <c r="P5131" s="18">
        <f t="shared" ca="1" si="1523"/>
        <v>660.45296954377875</v>
      </c>
      <c r="Q5131" s="47">
        <f ca="1">SUM(L$15:L5131)-SUM(M$15:M5131)</f>
        <v>16350</v>
      </c>
      <c r="R5131" s="47" t="str">
        <f t="shared" ca="1" si="1524"/>
        <v>M5134</v>
      </c>
      <c r="S5131" s="40">
        <f t="shared" ca="1" si="1512"/>
        <v>0</v>
      </c>
      <c r="T5131" s="46">
        <f t="shared" ca="1" si="1513"/>
        <v>77</v>
      </c>
      <c r="X5131" s="74">
        <f t="shared" ca="1" si="1514"/>
        <v>0.66045296954377875</v>
      </c>
      <c r="Y5131" s="75">
        <f t="shared" ca="1" si="1515"/>
        <v>0.66045296954377875</v>
      </c>
      <c r="Z5131" s="74">
        <f t="shared" ca="1" si="1516"/>
        <v>1.9356689349247331</v>
      </c>
      <c r="AA5131" s="76">
        <f t="shared" ca="1" si="1517"/>
        <v>660.45296954377875</v>
      </c>
      <c r="AB5131" s="76">
        <f t="shared" ca="1" si="1518"/>
        <v>1935.6689349247331</v>
      </c>
    </row>
    <row r="5132" spans="1:28" x14ac:dyDescent="0.25">
      <c r="A5132" s="2">
        <f t="shared" si="1519"/>
        <v>18</v>
      </c>
      <c r="B5132" s="16">
        <f ca="1">VLOOKUP(A5132,PERIODS!$O$4:$P$33,2,FALSE)</f>
        <v>3.5000000000000003E-2</v>
      </c>
      <c r="C5132" s="15"/>
      <c r="D5132" s="18">
        <v>5000</v>
      </c>
      <c r="E5132" s="34">
        <f t="shared" ca="1" si="1520"/>
        <v>15947.747438450269</v>
      </c>
      <c r="F5132" s="34">
        <f t="shared" ca="1" si="1521"/>
        <v>3500.0000000000005</v>
      </c>
      <c r="G5132" s="69">
        <f t="shared" ca="1" si="1507"/>
        <v>0</v>
      </c>
      <c r="H5132" s="34">
        <f t="shared" ca="1" si="1508"/>
        <v>43.088724384749291</v>
      </c>
      <c r="I5132" s="34">
        <f t="shared" ca="1" si="1509"/>
        <v>3543.0887243847496</v>
      </c>
      <c r="J5132" s="18">
        <f ca="1">SUM(INDIRECT(ADDRESS(ROW(F5132),COLUMN(F5132),4)):INDIRECT(ADDRESS(ROW(F5132)+N$5-1,COLUMN(F5132),4)))</f>
        <v>24500.000000000004</v>
      </c>
      <c r="K5132" s="18">
        <f t="shared" ca="1" si="1510"/>
        <v>16350</v>
      </c>
      <c r="L5132" s="18">
        <f t="shared" ca="1" si="1522"/>
        <v>0</v>
      </c>
      <c r="M5132" s="18">
        <f t="shared" ca="1" si="1506"/>
        <v>0</v>
      </c>
      <c r="N5132" s="34">
        <f t="shared" ca="1" si="1511"/>
        <v>12404.658714065519</v>
      </c>
      <c r="P5132" s="18">
        <f t="shared" ca="1" si="1523"/>
        <v>43.088724384749291</v>
      </c>
      <c r="Q5132" s="47">
        <f ca="1">SUM(L$15:L5132)-SUM(M$15:M5132)</f>
        <v>16350</v>
      </c>
      <c r="R5132" s="47" t="str">
        <f t="shared" ca="1" si="1524"/>
        <v>M5135</v>
      </c>
      <c r="S5132" s="40">
        <f t="shared" ca="1" si="1512"/>
        <v>0</v>
      </c>
      <c r="T5132" s="46">
        <f t="shared" ca="1" si="1513"/>
        <v>94</v>
      </c>
      <c r="X5132" s="74">
        <f t="shared" ca="1" si="1514"/>
        <v>4.308872438474929E-2</v>
      </c>
      <c r="Y5132" s="75">
        <f t="shared" ca="1" si="1515"/>
        <v>4.308872438474929E-2</v>
      </c>
      <c r="Z5132" s="74">
        <f t="shared" ca="1" si="1516"/>
        <v>1.0440305217071193</v>
      </c>
      <c r="AA5132" s="76">
        <f t="shared" ca="1" si="1517"/>
        <v>43.088724384749291</v>
      </c>
      <c r="AB5132" s="76">
        <f t="shared" ca="1" si="1518"/>
        <v>1044.0305217071193</v>
      </c>
    </row>
    <row r="5133" spans="1:28" x14ac:dyDescent="0.25">
      <c r="A5133" s="2">
        <f t="shared" si="1519"/>
        <v>19</v>
      </c>
      <c r="B5133" s="16">
        <f ca="1">VLOOKUP(A5133,PERIODS!$O$4:$P$33,2,FALSE)</f>
        <v>3.5000000000000003E-2</v>
      </c>
      <c r="C5133" s="15"/>
      <c r="D5133" s="18">
        <v>5000</v>
      </c>
      <c r="E5133" s="34">
        <f t="shared" ca="1" si="1520"/>
        <v>12404.658714065519</v>
      </c>
      <c r="F5133" s="34">
        <f t="shared" ca="1" si="1521"/>
        <v>3500.0000000000005</v>
      </c>
      <c r="G5133" s="69">
        <f t="shared" ca="1" si="1507"/>
        <v>0</v>
      </c>
      <c r="H5133" s="34">
        <f t="shared" ca="1" si="1508"/>
        <v>-66.166771725722413</v>
      </c>
      <c r="I5133" s="34">
        <f t="shared" ca="1" si="1509"/>
        <v>3433.8332282742781</v>
      </c>
      <c r="J5133" s="18">
        <f ca="1">SUM(INDIRECT(ADDRESS(ROW(F5133),COLUMN(F5133),4)):INDIRECT(ADDRESS(ROW(F5133)+N$5-1,COLUMN(F5133),4)))</f>
        <v>24500.000000000004</v>
      </c>
      <c r="K5133" s="18">
        <f t="shared" ca="1" si="1510"/>
        <v>16350</v>
      </c>
      <c r="L5133" s="18">
        <f t="shared" ca="1" si="1522"/>
        <v>0</v>
      </c>
      <c r="M5133" s="18">
        <f t="shared" ca="1" si="1506"/>
        <v>0</v>
      </c>
      <c r="N5133" s="34">
        <f t="shared" ca="1" si="1511"/>
        <v>8970.8254857912416</v>
      </c>
      <c r="P5133" s="18">
        <f t="shared" ca="1" si="1523"/>
        <v>66.166771725722413</v>
      </c>
      <c r="Q5133" s="47">
        <f ca="1">SUM(L$15:L5133)-SUM(M$15:M5133)</f>
        <v>16350</v>
      </c>
      <c r="R5133" s="47" t="str">
        <f t="shared" ca="1" si="1524"/>
        <v>M5136</v>
      </c>
      <c r="S5133" s="40">
        <f t="shared" ca="1" si="1512"/>
        <v>0</v>
      </c>
      <c r="T5133" s="46">
        <f t="shared" ca="1" si="1513"/>
        <v>10</v>
      </c>
      <c r="X5133" s="74">
        <f t="shared" ca="1" si="1514"/>
        <v>-6.6166771725722412E-2</v>
      </c>
      <c r="Y5133" s="75">
        <f t="shared" ca="1" si="1515"/>
        <v>-6.6166771725722412E-2</v>
      </c>
      <c r="Z5133" s="74">
        <f t="shared" ca="1" si="1516"/>
        <v>0.93597475714936951</v>
      </c>
      <c r="AA5133" s="76">
        <f t="shared" ca="1" si="1517"/>
        <v>-66.166771725722413</v>
      </c>
      <c r="AB5133" s="76">
        <f t="shared" ca="1" si="1518"/>
        <v>935.97475714936945</v>
      </c>
    </row>
    <row r="5134" spans="1:28" x14ac:dyDescent="0.25">
      <c r="A5134" s="2">
        <f t="shared" si="1519"/>
        <v>20</v>
      </c>
      <c r="B5134" s="16">
        <f ca="1">VLOOKUP(A5134,PERIODS!$O$4:$P$33,2,FALSE)</f>
        <v>3.5000000000000003E-2</v>
      </c>
      <c r="C5134" s="15"/>
      <c r="D5134" s="18">
        <v>5000</v>
      </c>
      <c r="E5134" s="34">
        <f t="shared" ca="1" si="1520"/>
        <v>8970.8254857912416</v>
      </c>
      <c r="F5134" s="34">
        <f t="shared" ca="1" si="1521"/>
        <v>3500.0000000000005</v>
      </c>
      <c r="G5134" s="69">
        <f t="shared" ca="1" si="1507"/>
        <v>0</v>
      </c>
      <c r="H5134" s="34">
        <f t="shared" ca="1" si="1508"/>
        <v>1829.1132215919929</v>
      </c>
      <c r="I5134" s="34">
        <f t="shared" ca="1" si="1509"/>
        <v>5329.1132215919934</v>
      </c>
      <c r="J5134" s="18">
        <f ca="1">SUM(INDIRECT(ADDRESS(ROW(F5134),COLUMN(F5134),4)):INDIRECT(ADDRESS(ROW(F5134)+N$5-1,COLUMN(F5134),4)))</f>
        <v>24500.000000000004</v>
      </c>
      <c r="K5134" s="18">
        <f t="shared" ca="1" si="1510"/>
        <v>0</v>
      </c>
      <c r="L5134" s="18">
        <f t="shared" ca="1" si="1522"/>
        <v>0</v>
      </c>
      <c r="M5134" s="18">
        <f t="shared" ca="1" si="1506"/>
        <v>16350</v>
      </c>
      <c r="N5134" s="34">
        <f t="shared" ca="1" si="1511"/>
        <v>19991.712264199246</v>
      </c>
      <c r="P5134" s="18">
        <f t="shared" ca="1" si="1523"/>
        <v>1829.1132215919929</v>
      </c>
      <c r="Q5134" s="47">
        <f ca="1">SUM(L$15:L5134)-SUM(M$15:M5134)</f>
        <v>0</v>
      </c>
      <c r="R5134" s="47" t="str">
        <f t="shared" ca="1" si="1524"/>
        <v>M5137</v>
      </c>
      <c r="S5134" s="40">
        <f t="shared" ca="1" si="1512"/>
        <v>0</v>
      </c>
      <c r="T5134" s="46">
        <f t="shared" ca="1" si="1513"/>
        <v>58</v>
      </c>
      <c r="X5134" s="74">
        <f t="shared" ca="1" si="1514"/>
        <v>1.829113221591993</v>
      </c>
      <c r="Y5134" s="75">
        <f t="shared" ca="1" si="1515"/>
        <v>1.829113221591993</v>
      </c>
      <c r="Z5134" s="74">
        <f t="shared" ca="1" si="1516"/>
        <v>6.2283610328028667</v>
      </c>
      <c r="AA5134" s="76">
        <f t="shared" ca="1" si="1517"/>
        <v>1829.1132215919929</v>
      </c>
      <c r="AB5134" s="76">
        <f t="shared" ca="1" si="1518"/>
        <v>6228.3610328028662</v>
      </c>
    </row>
    <row r="5135" spans="1:28" x14ac:dyDescent="0.25">
      <c r="A5135" s="2">
        <f t="shared" si="1519"/>
        <v>21</v>
      </c>
      <c r="B5135" s="16">
        <f ca="1">VLOOKUP(A5135,PERIODS!$O$4:$P$33,2,FALSE)</f>
        <v>3.5000000000000003E-2</v>
      </c>
      <c r="C5135" s="15"/>
      <c r="D5135" s="18">
        <v>5000</v>
      </c>
      <c r="E5135" s="34">
        <f t="shared" ca="1" si="1520"/>
        <v>19991.712264199246</v>
      </c>
      <c r="F5135" s="34">
        <f t="shared" ca="1" si="1521"/>
        <v>3500.0000000000005</v>
      </c>
      <c r="G5135" s="69">
        <f t="shared" ca="1" si="1507"/>
        <v>0</v>
      </c>
      <c r="H5135" s="34">
        <f t="shared" ca="1" si="1508"/>
        <v>-490.45189337451217</v>
      </c>
      <c r="I5135" s="34">
        <f t="shared" ca="1" si="1509"/>
        <v>3009.5481066254883</v>
      </c>
      <c r="J5135" s="18">
        <f ca="1">SUM(INDIRECT(ADDRESS(ROW(F5135),COLUMN(F5135),4)):INDIRECT(ADDRESS(ROW(F5135)+N$5-1,COLUMN(F5135),4)))</f>
        <v>24500.000000000004</v>
      </c>
      <c r="K5135" s="18">
        <f t="shared" ca="1" si="1510"/>
        <v>16350</v>
      </c>
      <c r="L5135" s="18">
        <f t="shared" ca="1" si="1522"/>
        <v>16350</v>
      </c>
      <c r="M5135" s="18">
        <f t="shared" ref="M5135:M5198" ca="1" si="1525">SUMIF($R$15:$R$8014,ADDRESS(ROW(M5135),COLUMN(M5135),4),$L$15:$L$8014)</f>
        <v>0</v>
      </c>
      <c r="N5135" s="34">
        <f t="shared" ca="1" si="1511"/>
        <v>16982.164157573759</v>
      </c>
      <c r="P5135" s="18">
        <f t="shared" ca="1" si="1523"/>
        <v>490.45189337451217</v>
      </c>
      <c r="Q5135" s="47">
        <f ca="1">SUM(L$15:L5135)-SUM(M$15:M5135)</f>
        <v>16350</v>
      </c>
      <c r="R5135" s="47" t="str">
        <f t="shared" ca="1" si="1524"/>
        <v>M5138</v>
      </c>
      <c r="S5135" s="40">
        <f t="shared" ca="1" si="1512"/>
        <v>0</v>
      </c>
      <c r="T5135" s="46">
        <f t="shared" ca="1" si="1513"/>
        <v>60</v>
      </c>
      <c r="X5135" s="74">
        <f t="shared" ca="1" si="1514"/>
        <v>-0.49045189337451217</v>
      </c>
      <c r="Y5135" s="75">
        <f t="shared" ca="1" si="1515"/>
        <v>-0.49045189337451217</v>
      </c>
      <c r="Z5135" s="74">
        <f t="shared" ca="1" si="1516"/>
        <v>0.6123496149179013</v>
      </c>
      <c r="AA5135" s="76">
        <f t="shared" ca="1" si="1517"/>
        <v>-490.45189337451217</v>
      </c>
      <c r="AB5135" s="76">
        <f t="shared" ca="1" si="1518"/>
        <v>612.34961491790125</v>
      </c>
    </row>
    <row r="5136" spans="1:28" x14ac:dyDescent="0.25">
      <c r="A5136" s="2">
        <f t="shared" si="1519"/>
        <v>22</v>
      </c>
      <c r="B5136" s="16">
        <f ca="1">VLOOKUP(A5136,PERIODS!$O$4:$P$33,2,FALSE)</f>
        <v>3.5000000000000003E-2</v>
      </c>
      <c r="C5136" s="15"/>
      <c r="D5136" s="18">
        <v>5000</v>
      </c>
      <c r="E5136" s="34">
        <f t="shared" ca="1" si="1520"/>
        <v>16982.164157573759</v>
      </c>
      <c r="F5136" s="34">
        <f t="shared" ca="1" si="1521"/>
        <v>3500.0000000000005</v>
      </c>
      <c r="G5136" s="69">
        <f t="shared" ref="G5136:G5199" ca="1" si="1526">((2*RAND()*$F$5)-$F$5)*E5136</f>
        <v>0</v>
      </c>
      <c r="H5136" s="34">
        <f t="shared" ref="H5136:H5199" ca="1" si="1527">IF($S$3="NORM",AA5136,IF($S$3="LOGNORM",AB5136,0))</f>
        <v>-13.421080663618923</v>
      </c>
      <c r="I5136" s="34">
        <f t="shared" ref="I5136:I5199" ca="1" si="1528">IF(F5136+H5136&lt;0,0,F5136+H5136)</f>
        <v>3486.5789193363817</v>
      </c>
      <c r="J5136" s="18">
        <f ca="1">SUM(INDIRECT(ADDRESS(ROW(F5136),COLUMN(F5136),4)):INDIRECT(ADDRESS(ROW(F5136)+N$5-1,COLUMN(F5136),4)))</f>
        <v>25000.000000000004</v>
      </c>
      <c r="K5136" s="18">
        <f t="shared" ref="K5136:K5199" ca="1" si="1529">Q5136</f>
        <v>16350</v>
      </c>
      <c r="L5136" s="18">
        <f t="shared" ca="1" si="1522"/>
        <v>0</v>
      </c>
      <c r="M5136" s="18">
        <f t="shared" ca="1" si="1525"/>
        <v>0</v>
      </c>
      <c r="N5136" s="34">
        <f t="shared" ref="N5136:N5199" ca="1" si="1530">E5136+G5136-I5136+M5136-S5136</f>
        <v>13495.585238237378</v>
      </c>
      <c r="P5136" s="18">
        <f t="shared" ca="1" si="1523"/>
        <v>13.421080663618923</v>
      </c>
      <c r="Q5136" s="47">
        <f ca="1">SUM(L$15:L5136)-SUM(M$15:M5136)</f>
        <v>16350</v>
      </c>
      <c r="R5136" s="47" t="str">
        <f t="shared" ca="1" si="1524"/>
        <v>M5139</v>
      </c>
      <c r="S5136" s="40">
        <f t="shared" ref="S5136:S5199" ca="1" si="1531">IF(T5136&gt;N$6*100,M5136,0)</f>
        <v>0</v>
      </c>
      <c r="T5136" s="46">
        <f t="shared" ref="T5136:T5199" ca="1" si="1532">RANDBETWEEN(0,100)</f>
        <v>56</v>
      </c>
      <c r="X5136" s="74">
        <f t="shared" ref="X5136:X5199" ca="1" si="1533">NORMINV(RAND(),0,1)</f>
        <v>-1.3421080663618924E-2</v>
      </c>
      <c r="Y5136" s="75">
        <f t="shared" ref="Y5136:Y5199" ca="1" si="1534">IF(AND(X5136&gt;$F$6,$F$6&gt;0),$F$6,X5136)</f>
        <v>-1.3421080663618924E-2</v>
      </c>
      <c r="Z5136" s="74">
        <f t="shared" ref="Z5136:Z5199" ca="1" si="1535">EXP(Y5136)</f>
        <v>0.98666858047479755</v>
      </c>
      <c r="AA5136" s="76">
        <f t="shared" ref="AA5136:AA5199" ca="1" si="1536">$F$3*Y5136</f>
        <v>-13.421080663618923</v>
      </c>
      <c r="AB5136" s="76">
        <f t="shared" ref="AB5136:AB5199" ca="1" si="1537">$F$3*Z5136</f>
        <v>986.66858047479752</v>
      </c>
    </row>
    <row r="5137" spans="1:28" x14ac:dyDescent="0.25">
      <c r="A5137" s="2">
        <f t="shared" ref="A5137:A5200" si="1538">IF(AND(A5136=12,OR(A$14="MS",A$14="M0")),1,IF(AND(A5136=4,OR(A$14="WS",A$14="W0")),1,IF(AND(A5136=30,OR(A$14="DS",A$14="D0")),1,A5136+1)))</f>
        <v>23</v>
      </c>
      <c r="B5137" s="16">
        <f ca="1">VLOOKUP(A5137,PERIODS!$O$4:$P$33,2,FALSE)</f>
        <v>3.5000000000000003E-2</v>
      </c>
      <c r="C5137" s="15"/>
      <c r="D5137" s="18">
        <v>5000</v>
      </c>
      <c r="E5137" s="34">
        <f t="shared" ca="1" si="1520"/>
        <v>13495.585238237378</v>
      </c>
      <c r="F5137" s="34">
        <f t="shared" ca="1" si="1521"/>
        <v>3500.0000000000005</v>
      </c>
      <c r="G5137" s="69">
        <f t="shared" ca="1" si="1526"/>
        <v>0</v>
      </c>
      <c r="H5137" s="34">
        <f t="shared" ca="1" si="1527"/>
        <v>527.56588947568844</v>
      </c>
      <c r="I5137" s="34">
        <f t="shared" ca="1" si="1528"/>
        <v>4027.5658894756889</v>
      </c>
      <c r="J5137" s="18">
        <f ca="1">SUM(INDIRECT(ADDRESS(ROW(F5137),COLUMN(F5137),4)):INDIRECT(ADDRESS(ROW(F5137)+N$5-1,COLUMN(F5137),4)))</f>
        <v>25500.000000000004</v>
      </c>
      <c r="K5137" s="18">
        <f t="shared" ca="1" si="1529"/>
        <v>16350</v>
      </c>
      <c r="L5137" s="18">
        <f t="shared" ca="1" si="1522"/>
        <v>0</v>
      </c>
      <c r="M5137" s="18">
        <f t="shared" ca="1" si="1525"/>
        <v>0</v>
      </c>
      <c r="N5137" s="34">
        <f t="shared" ca="1" si="1530"/>
        <v>9468.0193487616889</v>
      </c>
      <c r="P5137" s="18">
        <f t="shared" ca="1" si="1523"/>
        <v>527.56588947568844</v>
      </c>
      <c r="Q5137" s="47">
        <f ca="1">SUM(L$15:L5137)-SUM(M$15:M5137)</f>
        <v>16350</v>
      </c>
      <c r="R5137" s="47" t="str">
        <f t="shared" ca="1" si="1524"/>
        <v>M5140</v>
      </c>
      <c r="S5137" s="40">
        <f t="shared" ca="1" si="1531"/>
        <v>0</v>
      </c>
      <c r="T5137" s="46">
        <f t="shared" ca="1" si="1532"/>
        <v>84</v>
      </c>
      <c r="X5137" s="74">
        <f t="shared" ca="1" si="1533"/>
        <v>0.52756588947568839</v>
      </c>
      <c r="Y5137" s="75">
        <f t="shared" ca="1" si="1534"/>
        <v>0.52756588947568839</v>
      </c>
      <c r="Z5137" s="74">
        <f t="shared" ca="1" si="1535"/>
        <v>1.6948019485218682</v>
      </c>
      <c r="AA5137" s="76">
        <f t="shared" ca="1" si="1536"/>
        <v>527.56588947568844</v>
      </c>
      <c r="AB5137" s="76">
        <f t="shared" ca="1" si="1537"/>
        <v>1694.8019485218681</v>
      </c>
    </row>
    <row r="5138" spans="1:28" x14ac:dyDescent="0.25">
      <c r="A5138" s="2">
        <f t="shared" si="1538"/>
        <v>24</v>
      </c>
      <c r="B5138" s="16">
        <f ca="1">VLOOKUP(A5138,PERIODS!$O$4:$P$33,2,FALSE)</f>
        <v>3.5000000000000003E-2</v>
      </c>
      <c r="C5138" s="15"/>
      <c r="D5138" s="18">
        <v>5000</v>
      </c>
      <c r="E5138" s="34">
        <f t="shared" ca="1" si="1520"/>
        <v>9468.0193487616889</v>
      </c>
      <c r="F5138" s="34">
        <f t="shared" ca="1" si="1521"/>
        <v>3500.0000000000005</v>
      </c>
      <c r="G5138" s="69">
        <f t="shared" ca="1" si="1526"/>
        <v>0</v>
      </c>
      <c r="H5138" s="34">
        <f t="shared" ca="1" si="1527"/>
        <v>929.57543608364404</v>
      </c>
      <c r="I5138" s="34">
        <f t="shared" ca="1" si="1528"/>
        <v>4429.5754360836445</v>
      </c>
      <c r="J5138" s="18">
        <f ca="1">SUM(INDIRECT(ADDRESS(ROW(F5138),COLUMN(F5138),4)):INDIRECT(ADDRESS(ROW(F5138)+N$5-1,COLUMN(F5138),4)))</f>
        <v>26000</v>
      </c>
      <c r="K5138" s="18">
        <f t="shared" ca="1" si="1529"/>
        <v>16350</v>
      </c>
      <c r="L5138" s="18">
        <f t="shared" ca="1" si="1522"/>
        <v>16350</v>
      </c>
      <c r="M5138" s="18">
        <f t="shared" ca="1" si="1525"/>
        <v>16350</v>
      </c>
      <c r="N5138" s="34">
        <f t="shared" ca="1" si="1530"/>
        <v>5038.4439126780453</v>
      </c>
      <c r="P5138" s="18">
        <f t="shared" ca="1" si="1523"/>
        <v>929.57543608364404</v>
      </c>
      <c r="Q5138" s="47">
        <f ca="1">SUM(L$15:L5138)-SUM(M$15:M5138)</f>
        <v>16350</v>
      </c>
      <c r="R5138" s="47" t="str">
        <f t="shared" ca="1" si="1524"/>
        <v>M5141</v>
      </c>
      <c r="S5138" s="40">
        <f t="shared" ca="1" si="1531"/>
        <v>16350</v>
      </c>
      <c r="T5138" s="46">
        <f t="shared" ca="1" si="1532"/>
        <v>99</v>
      </c>
      <c r="X5138" s="74">
        <f t="shared" ca="1" si="1533"/>
        <v>0.92957543608364401</v>
      </c>
      <c r="Y5138" s="75">
        <f t="shared" ca="1" si="1534"/>
        <v>0.92957543608364401</v>
      </c>
      <c r="Z5138" s="74">
        <f t="shared" ca="1" si="1535"/>
        <v>2.5334333448714075</v>
      </c>
      <c r="AA5138" s="76">
        <f t="shared" ca="1" si="1536"/>
        <v>929.57543608364404</v>
      </c>
      <c r="AB5138" s="76">
        <f t="shared" ca="1" si="1537"/>
        <v>2533.4333448714074</v>
      </c>
    </row>
    <row r="5139" spans="1:28" x14ac:dyDescent="0.25">
      <c r="A5139" s="2">
        <f t="shared" si="1538"/>
        <v>25</v>
      </c>
      <c r="B5139" s="16">
        <f ca="1">VLOOKUP(A5139,PERIODS!$O$4:$P$33,2,FALSE)</f>
        <v>3.5000000000000003E-2</v>
      </c>
      <c r="C5139" s="15"/>
      <c r="D5139" s="18">
        <v>5000</v>
      </c>
      <c r="E5139" s="34">
        <f t="shared" ca="1" si="1520"/>
        <v>5038.4439126780453</v>
      </c>
      <c r="F5139" s="34">
        <f t="shared" ca="1" si="1521"/>
        <v>3500.0000000000005</v>
      </c>
      <c r="G5139" s="69">
        <f t="shared" ca="1" si="1526"/>
        <v>0</v>
      </c>
      <c r="H5139" s="34">
        <f t="shared" ca="1" si="1527"/>
        <v>517.71231887285842</v>
      </c>
      <c r="I5139" s="34">
        <f t="shared" ca="1" si="1528"/>
        <v>4017.7123188728588</v>
      </c>
      <c r="J5139" s="18">
        <f ca="1">SUM(INDIRECT(ADDRESS(ROW(F5139),COLUMN(F5139),4)):INDIRECT(ADDRESS(ROW(F5139)+N$5-1,COLUMN(F5139),4)))</f>
        <v>24900</v>
      </c>
      <c r="K5139" s="18">
        <f t="shared" ca="1" si="1529"/>
        <v>32700</v>
      </c>
      <c r="L5139" s="18">
        <f t="shared" ca="1" si="1522"/>
        <v>16350</v>
      </c>
      <c r="M5139" s="18">
        <f t="shared" ca="1" si="1525"/>
        <v>0</v>
      </c>
      <c r="N5139" s="34">
        <f t="shared" ca="1" si="1530"/>
        <v>1020.7315938051865</v>
      </c>
      <c r="P5139" s="18">
        <f t="shared" ca="1" si="1523"/>
        <v>517.71231887285842</v>
      </c>
      <c r="Q5139" s="47">
        <f ca="1">SUM(L$15:L5139)-SUM(M$15:M5139)</f>
        <v>32700</v>
      </c>
      <c r="R5139" s="47" t="str">
        <f t="shared" ca="1" si="1524"/>
        <v>M5142</v>
      </c>
      <c r="S5139" s="40">
        <f t="shared" ca="1" si="1531"/>
        <v>0</v>
      </c>
      <c r="T5139" s="46">
        <f t="shared" ca="1" si="1532"/>
        <v>33</v>
      </c>
      <c r="X5139" s="74">
        <f t="shared" ca="1" si="1533"/>
        <v>0.5177123188728584</v>
      </c>
      <c r="Y5139" s="75">
        <f t="shared" ca="1" si="1534"/>
        <v>0.5177123188728584</v>
      </c>
      <c r="Z5139" s="74">
        <f t="shared" ca="1" si="1535"/>
        <v>1.6781841048680863</v>
      </c>
      <c r="AA5139" s="76">
        <f t="shared" ca="1" si="1536"/>
        <v>517.71231887285842</v>
      </c>
      <c r="AB5139" s="76">
        <f t="shared" ca="1" si="1537"/>
        <v>1678.1841048680863</v>
      </c>
    </row>
    <row r="5140" spans="1:28" x14ac:dyDescent="0.25">
      <c r="A5140" s="2">
        <f t="shared" si="1538"/>
        <v>26</v>
      </c>
      <c r="B5140" s="16">
        <f ca="1">VLOOKUP(A5140,PERIODS!$O$4:$P$33,2,FALSE)</f>
        <v>3.5000000000000003E-2</v>
      </c>
      <c r="C5140" s="15"/>
      <c r="D5140" s="18">
        <v>5000</v>
      </c>
      <c r="E5140" s="34">
        <f t="shared" ca="1" si="1520"/>
        <v>1020.7315938051865</v>
      </c>
      <c r="F5140" s="34">
        <f t="shared" ca="1" si="1521"/>
        <v>3500.0000000000005</v>
      </c>
      <c r="G5140" s="69">
        <f t="shared" ca="1" si="1526"/>
        <v>0</v>
      </c>
      <c r="H5140" s="34">
        <f t="shared" ca="1" si="1527"/>
        <v>886.1020625456996</v>
      </c>
      <c r="I5140" s="34">
        <f t="shared" ca="1" si="1528"/>
        <v>4386.1020625457004</v>
      </c>
      <c r="J5140" s="18">
        <f ca="1">SUM(INDIRECT(ADDRESS(ROW(F5140),COLUMN(F5140),4)):INDIRECT(ADDRESS(ROW(F5140)+N$5-1,COLUMN(F5140),4)))</f>
        <v>23900</v>
      </c>
      <c r="K5140" s="18">
        <f t="shared" ca="1" si="1529"/>
        <v>32700</v>
      </c>
      <c r="L5140" s="18">
        <f t="shared" ca="1" si="1522"/>
        <v>0</v>
      </c>
      <c r="M5140" s="18">
        <f t="shared" ca="1" si="1525"/>
        <v>0</v>
      </c>
      <c r="N5140" s="34">
        <f t="shared" ca="1" si="1530"/>
        <v>-3365.3704687405138</v>
      </c>
      <c r="P5140" s="18">
        <f t="shared" ca="1" si="1523"/>
        <v>886.1020625456996</v>
      </c>
      <c r="Q5140" s="47">
        <f ca="1">SUM(L$15:L5140)-SUM(M$15:M5140)</f>
        <v>32700</v>
      </c>
      <c r="R5140" s="47" t="str">
        <f t="shared" ca="1" si="1524"/>
        <v>M5143</v>
      </c>
      <c r="S5140" s="40">
        <f t="shared" ca="1" si="1531"/>
        <v>0</v>
      </c>
      <c r="T5140" s="46">
        <f t="shared" ca="1" si="1532"/>
        <v>3</v>
      </c>
      <c r="X5140" s="74">
        <f t="shared" ca="1" si="1533"/>
        <v>0.88610206254569956</v>
      </c>
      <c r="Y5140" s="75">
        <f t="shared" ca="1" si="1534"/>
        <v>0.88610206254569956</v>
      </c>
      <c r="Z5140" s="74">
        <f t="shared" ca="1" si="1535"/>
        <v>2.4256561437808761</v>
      </c>
      <c r="AA5140" s="76">
        <f t="shared" ca="1" si="1536"/>
        <v>886.1020625456996</v>
      </c>
      <c r="AB5140" s="76">
        <f t="shared" ca="1" si="1537"/>
        <v>2425.6561437808759</v>
      </c>
    </row>
    <row r="5141" spans="1:28" x14ac:dyDescent="0.25">
      <c r="A5141" s="2">
        <f t="shared" si="1538"/>
        <v>27</v>
      </c>
      <c r="B5141" s="16">
        <f ca="1">VLOOKUP(A5141,PERIODS!$O$4:$P$33,2,FALSE)</f>
        <v>3.5000000000000003E-2</v>
      </c>
      <c r="C5141" s="15"/>
      <c r="D5141" s="18">
        <v>5000</v>
      </c>
      <c r="E5141" s="34">
        <f t="shared" ca="1" si="1520"/>
        <v>-3365.3704687405138</v>
      </c>
      <c r="F5141" s="34">
        <f t="shared" ca="1" si="1521"/>
        <v>3500.0000000000005</v>
      </c>
      <c r="G5141" s="69">
        <f t="shared" ca="1" si="1526"/>
        <v>0</v>
      </c>
      <c r="H5141" s="34">
        <f t="shared" ca="1" si="1527"/>
        <v>1817.8383667972555</v>
      </c>
      <c r="I5141" s="34">
        <f t="shared" ca="1" si="1528"/>
        <v>5317.8383667972557</v>
      </c>
      <c r="J5141" s="18">
        <f ca="1">SUM(INDIRECT(ADDRESS(ROW(F5141),COLUMN(F5141),4)):INDIRECT(ADDRESS(ROW(F5141)+N$5-1,COLUMN(F5141),4)))</f>
        <v>22900</v>
      </c>
      <c r="K5141" s="18">
        <f t="shared" ca="1" si="1529"/>
        <v>16350</v>
      </c>
      <c r="L5141" s="18">
        <f t="shared" ca="1" si="1522"/>
        <v>0</v>
      </c>
      <c r="M5141" s="18">
        <f t="shared" ca="1" si="1525"/>
        <v>16350</v>
      </c>
      <c r="N5141" s="34">
        <f t="shared" ca="1" si="1530"/>
        <v>7666.7911644622309</v>
      </c>
      <c r="P5141" s="18">
        <f t="shared" ca="1" si="1523"/>
        <v>1817.8383667972555</v>
      </c>
      <c r="Q5141" s="47">
        <f ca="1">SUM(L$15:L5141)-SUM(M$15:M5141)</f>
        <v>16350</v>
      </c>
      <c r="R5141" s="47" t="str">
        <f t="shared" ca="1" si="1524"/>
        <v>M5144</v>
      </c>
      <c r="S5141" s="40">
        <f t="shared" ca="1" si="1531"/>
        <v>0</v>
      </c>
      <c r="T5141" s="46">
        <f t="shared" ca="1" si="1532"/>
        <v>35</v>
      </c>
      <c r="X5141" s="74">
        <f t="shared" ca="1" si="1533"/>
        <v>1.8178383667972555</v>
      </c>
      <c r="Y5141" s="75">
        <f t="shared" ca="1" si="1534"/>
        <v>1.8178383667972555</v>
      </c>
      <c r="Z5141" s="74">
        <f t="shared" ca="1" si="1535"/>
        <v>6.1585315648435728</v>
      </c>
      <c r="AA5141" s="76">
        <f t="shared" ca="1" si="1536"/>
        <v>1817.8383667972555</v>
      </c>
      <c r="AB5141" s="76">
        <f t="shared" ca="1" si="1537"/>
        <v>6158.5315648435726</v>
      </c>
    </row>
    <row r="5142" spans="1:28" x14ac:dyDescent="0.25">
      <c r="A5142" s="2">
        <f t="shared" si="1538"/>
        <v>28</v>
      </c>
      <c r="B5142" s="16">
        <f ca="1">VLOOKUP(A5142,PERIODS!$O$4:$P$33,2,FALSE)</f>
        <v>0.04</v>
      </c>
      <c r="C5142" s="15"/>
      <c r="D5142" s="18">
        <v>5000</v>
      </c>
      <c r="E5142" s="34">
        <f t="shared" ca="1" si="1520"/>
        <v>7666.7911644622309</v>
      </c>
      <c r="F5142" s="34">
        <f t="shared" ca="1" si="1521"/>
        <v>4000</v>
      </c>
      <c r="G5142" s="69">
        <f t="shared" ca="1" si="1526"/>
        <v>0</v>
      </c>
      <c r="H5142" s="34">
        <f t="shared" ca="1" si="1527"/>
        <v>553.86453834418842</v>
      </c>
      <c r="I5142" s="34">
        <f t="shared" ca="1" si="1528"/>
        <v>4553.8645383441881</v>
      </c>
      <c r="J5142" s="18">
        <f ca="1">SUM(INDIRECT(ADDRESS(ROW(F5142),COLUMN(F5142),4)):INDIRECT(ADDRESS(ROW(F5142)+N$5-1,COLUMN(F5142),4)))</f>
        <v>21900</v>
      </c>
      <c r="K5142" s="18">
        <f t="shared" ca="1" si="1529"/>
        <v>0</v>
      </c>
      <c r="L5142" s="18">
        <f t="shared" ca="1" si="1522"/>
        <v>0</v>
      </c>
      <c r="M5142" s="18">
        <f t="shared" ca="1" si="1525"/>
        <v>16350</v>
      </c>
      <c r="N5142" s="34">
        <f t="shared" ca="1" si="1530"/>
        <v>19462.926626118042</v>
      </c>
      <c r="P5142" s="18">
        <f t="shared" ca="1" si="1523"/>
        <v>553.86453834418842</v>
      </c>
      <c r="Q5142" s="47">
        <f ca="1">SUM(L$15:L5142)-SUM(M$15:M5142)</f>
        <v>0</v>
      </c>
      <c r="R5142" s="47" t="str">
        <f t="shared" ca="1" si="1524"/>
        <v>M5145</v>
      </c>
      <c r="S5142" s="40">
        <f t="shared" ca="1" si="1531"/>
        <v>0</v>
      </c>
      <c r="T5142" s="46">
        <f t="shared" ca="1" si="1532"/>
        <v>35</v>
      </c>
      <c r="X5142" s="74">
        <f t="shared" ca="1" si="1533"/>
        <v>0.55386453834418847</v>
      </c>
      <c r="Y5142" s="75">
        <f t="shared" ca="1" si="1534"/>
        <v>0.55386453834418847</v>
      </c>
      <c r="Z5142" s="74">
        <f t="shared" ca="1" si="1535"/>
        <v>1.7399642000731774</v>
      </c>
      <c r="AA5142" s="76">
        <f t="shared" ca="1" si="1536"/>
        <v>553.86453834418842</v>
      </c>
      <c r="AB5142" s="76">
        <f t="shared" ca="1" si="1537"/>
        <v>1739.9642000731774</v>
      </c>
    </row>
    <row r="5143" spans="1:28" x14ac:dyDescent="0.25">
      <c r="A5143" s="2">
        <f t="shared" si="1538"/>
        <v>29</v>
      </c>
      <c r="B5143" s="16">
        <f ca="1">VLOOKUP(A5143,PERIODS!$O$4:$P$33,2,FALSE)</f>
        <v>0.04</v>
      </c>
      <c r="C5143" s="15"/>
      <c r="D5143" s="18">
        <v>5000</v>
      </c>
      <c r="E5143" s="34">
        <f t="shared" ref="E5143:E5206" ca="1" si="1539">N5142</f>
        <v>19462.926626118042</v>
      </c>
      <c r="F5143" s="34">
        <f t="shared" ref="F5143:F5206" ca="1" si="1540">F$2*B5143</f>
        <v>4000</v>
      </c>
      <c r="G5143" s="69">
        <f t="shared" ca="1" si="1526"/>
        <v>0</v>
      </c>
      <c r="H5143" s="34">
        <f t="shared" ca="1" si="1527"/>
        <v>641.63722841894037</v>
      </c>
      <c r="I5143" s="34">
        <f t="shared" ca="1" si="1528"/>
        <v>4641.6372284189401</v>
      </c>
      <c r="J5143" s="18">
        <f ca="1">SUM(INDIRECT(ADDRESS(ROW(F5143),COLUMN(F5143),4)):INDIRECT(ADDRESS(ROW(F5143)+N$5-1,COLUMN(F5143),4)))</f>
        <v>21200</v>
      </c>
      <c r="K5143" s="18">
        <f t="shared" ca="1" si="1529"/>
        <v>16350</v>
      </c>
      <c r="L5143" s="18">
        <f t="shared" ref="L5143:L5206" ca="1" si="1541">IF((E5143+K5142)&lt;J5143,N$2,0)</f>
        <v>16350</v>
      </c>
      <c r="M5143" s="18">
        <f t="shared" ca="1" si="1525"/>
        <v>0</v>
      </c>
      <c r="N5143" s="34">
        <f t="shared" ca="1" si="1530"/>
        <v>14821.289397699102</v>
      </c>
      <c r="P5143" s="18">
        <f t="shared" ref="P5143:P5206" ca="1" si="1542">ABS(H5143)</f>
        <v>641.63722841894037</v>
      </c>
      <c r="Q5143" s="47">
        <f ca="1">SUM(L$15:L5143)-SUM(M$15:M5143)</f>
        <v>16350</v>
      </c>
      <c r="R5143" s="47" t="str">
        <f t="shared" ref="R5143:R5206" ca="1" si="1543">ADDRESS(ROW(M5143)+$N$3+RANDBETWEEN(-$N$4,$N$4),COLUMN(M5143),4)</f>
        <v>M5146</v>
      </c>
      <c r="S5143" s="40">
        <f t="shared" ca="1" si="1531"/>
        <v>0</v>
      </c>
      <c r="T5143" s="46">
        <f t="shared" ca="1" si="1532"/>
        <v>25</v>
      </c>
      <c r="X5143" s="74">
        <f t="shared" ca="1" si="1533"/>
        <v>0.64163722841894033</v>
      </c>
      <c r="Y5143" s="75">
        <f t="shared" ca="1" si="1534"/>
        <v>0.64163722841894033</v>
      </c>
      <c r="Z5143" s="74">
        <f t="shared" ca="1" si="1535"/>
        <v>1.8995883948587693</v>
      </c>
      <c r="AA5143" s="76">
        <f t="shared" ca="1" si="1536"/>
        <v>641.63722841894037</v>
      </c>
      <c r="AB5143" s="76">
        <f t="shared" ca="1" si="1537"/>
        <v>1899.5883948587693</v>
      </c>
    </row>
    <row r="5144" spans="1:28" x14ac:dyDescent="0.25">
      <c r="A5144" s="2">
        <f t="shared" si="1538"/>
        <v>30</v>
      </c>
      <c r="B5144" s="16">
        <f ca="1">VLOOKUP(A5144,PERIODS!$O$4:$P$33,2,FALSE)</f>
        <v>0.04</v>
      </c>
      <c r="C5144" s="15"/>
      <c r="D5144" s="18">
        <v>5000</v>
      </c>
      <c r="E5144" s="34">
        <f t="shared" ca="1" si="1539"/>
        <v>14821.289397699102</v>
      </c>
      <c r="F5144" s="34">
        <f t="shared" ca="1" si="1540"/>
        <v>4000</v>
      </c>
      <c r="G5144" s="69">
        <f t="shared" ca="1" si="1526"/>
        <v>0</v>
      </c>
      <c r="H5144" s="34">
        <f t="shared" ca="1" si="1527"/>
        <v>1108.2198071128641</v>
      </c>
      <c r="I5144" s="34">
        <f t="shared" ca="1" si="1528"/>
        <v>5108.2198071128641</v>
      </c>
      <c r="J5144" s="18">
        <f ca="1">SUM(INDIRECT(ADDRESS(ROW(F5144),COLUMN(F5144),4)):INDIRECT(ADDRESS(ROW(F5144)+N$5-1,COLUMN(F5144),4)))</f>
        <v>20500</v>
      </c>
      <c r="K5144" s="18">
        <f t="shared" ca="1" si="1529"/>
        <v>16350</v>
      </c>
      <c r="L5144" s="18">
        <f t="shared" ca="1" si="1541"/>
        <v>0</v>
      </c>
      <c r="M5144" s="18">
        <f t="shared" ca="1" si="1525"/>
        <v>0</v>
      </c>
      <c r="N5144" s="34">
        <f t="shared" ca="1" si="1530"/>
        <v>9713.0695905862376</v>
      </c>
      <c r="P5144" s="18">
        <f t="shared" ca="1" si="1542"/>
        <v>1108.2198071128641</v>
      </c>
      <c r="Q5144" s="47">
        <f ca="1">SUM(L$15:L5144)-SUM(M$15:M5144)</f>
        <v>16350</v>
      </c>
      <c r="R5144" s="47" t="str">
        <f t="shared" ca="1" si="1543"/>
        <v>M5147</v>
      </c>
      <c r="S5144" s="40">
        <f t="shared" ca="1" si="1531"/>
        <v>0</v>
      </c>
      <c r="T5144" s="46">
        <f t="shared" ca="1" si="1532"/>
        <v>46</v>
      </c>
      <c r="X5144" s="74">
        <f t="shared" ca="1" si="1533"/>
        <v>1.1082198071128642</v>
      </c>
      <c r="Y5144" s="75">
        <f t="shared" ca="1" si="1534"/>
        <v>1.1082198071128642</v>
      </c>
      <c r="Z5144" s="74">
        <f t="shared" ca="1" si="1535"/>
        <v>3.0289614564254896</v>
      </c>
      <c r="AA5144" s="76">
        <f t="shared" ca="1" si="1536"/>
        <v>1108.2198071128641</v>
      </c>
      <c r="AB5144" s="76">
        <f t="shared" ca="1" si="1537"/>
        <v>3028.9614564254898</v>
      </c>
    </row>
    <row r="5145" spans="1:28" x14ac:dyDescent="0.25">
      <c r="A5145" s="2">
        <f t="shared" si="1538"/>
        <v>1</v>
      </c>
      <c r="B5145" s="16">
        <f ca="1">VLOOKUP(A5145,PERIODS!$O$4:$P$33,2,FALSE)</f>
        <v>2.4E-2</v>
      </c>
      <c r="C5145" s="15"/>
      <c r="D5145" s="18">
        <v>5000</v>
      </c>
      <c r="E5145" s="34">
        <f t="shared" ca="1" si="1539"/>
        <v>9713.0695905862376</v>
      </c>
      <c r="F5145" s="34">
        <f t="shared" ca="1" si="1540"/>
        <v>2400</v>
      </c>
      <c r="G5145" s="69">
        <f t="shared" ca="1" si="1526"/>
        <v>0</v>
      </c>
      <c r="H5145" s="34">
        <f t="shared" ca="1" si="1527"/>
        <v>-409.59089096252501</v>
      </c>
      <c r="I5145" s="34">
        <f t="shared" ca="1" si="1528"/>
        <v>1990.409109037475</v>
      </c>
      <c r="J5145" s="18">
        <f ca="1">SUM(INDIRECT(ADDRESS(ROW(F5145),COLUMN(F5145),4)):INDIRECT(ADDRESS(ROW(F5145)+N$5-1,COLUMN(F5145),4)))</f>
        <v>19800</v>
      </c>
      <c r="K5145" s="18">
        <f t="shared" ca="1" si="1529"/>
        <v>16350</v>
      </c>
      <c r="L5145" s="18">
        <f t="shared" ca="1" si="1541"/>
        <v>0</v>
      </c>
      <c r="M5145" s="18">
        <f t="shared" ca="1" si="1525"/>
        <v>0</v>
      </c>
      <c r="N5145" s="34">
        <f t="shared" ca="1" si="1530"/>
        <v>7722.6604815487626</v>
      </c>
      <c r="P5145" s="18">
        <f t="shared" ca="1" si="1542"/>
        <v>409.59089096252501</v>
      </c>
      <c r="Q5145" s="47">
        <f ca="1">SUM(L$15:L5145)-SUM(M$15:M5145)</f>
        <v>16350</v>
      </c>
      <c r="R5145" s="47" t="str">
        <f t="shared" ca="1" si="1543"/>
        <v>M5148</v>
      </c>
      <c r="S5145" s="40">
        <f t="shared" ca="1" si="1531"/>
        <v>0</v>
      </c>
      <c r="T5145" s="46">
        <f t="shared" ca="1" si="1532"/>
        <v>3</v>
      </c>
      <c r="X5145" s="74">
        <f t="shared" ca="1" si="1533"/>
        <v>-0.40959089096252499</v>
      </c>
      <c r="Y5145" s="75">
        <f t="shared" ca="1" si="1534"/>
        <v>-0.40959089096252499</v>
      </c>
      <c r="Z5145" s="74">
        <f t="shared" ca="1" si="1535"/>
        <v>0.6639218109965862</v>
      </c>
      <c r="AA5145" s="76">
        <f t="shared" ca="1" si="1536"/>
        <v>-409.59089096252501</v>
      </c>
      <c r="AB5145" s="76">
        <f t="shared" ca="1" si="1537"/>
        <v>663.92181099658626</v>
      </c>
    </row>
    <row r="5146" spans="1:28" x14ac:dyDescent="0.25">
      <c r="A5146" s="2">
        <f t="shared" si="1538"/>
        <v>2</v>
      </c>
      <c r="B5146" s="16">
        <f ca="1">VLOOKUP(A5146,PERIODS!$O$4:$P$33,2,FALSE)</f>
        <v>2.5000000000000001E-2</v>
      </c>
      <c r="C5146" s="15"/>
      <c r="D5146" s="18">
        <v>5000</v>
      </c>
      <c r="E5146" s="34">
        <f t="shared" ca="1" si="1539"/>
        <v>7722.6604815487626</v>
      </c>
      <c r="F5146" s="34">
        <f t="shared" ca="1" si="1540"/>
        <v>2500</v>
      </c>
      <c r="G5146" s="69">
        <f t="shared" ca="1" si="1526"/>
        <v>0</v>
      </c>
      <c r="H5146" s="34">
        <f t="shared" ca="1" si="1527"/>
        <v>757.67364695806862</v>
      </c>
      <c r="I5146" s="34">
        <f t="shared" ca="1" si="1528"/>
        <v>3257.6736469580687</v>
      </c>
      <c r="J5146" s="18">
        <f ca="1">SUM(INDIRECT(ADDRESS(ROW(F5146),COLUMN(F5146),4)):INDIRECT(ADDRESS(ROW(F5146)+N$5-1,COLUMN(F5146),4)))</f>
        <v>20700</v>
      </c>
      <c r="K5146" s="18">
        <f t="shared" ca="1" si="1529"/>
        <v>0</v>
      </c>
      <c r="L5146" s="18">
        <f t="shared" ca="1" si="1541"/>
        <v>0</v>
      </c>
      <c r="M5146" s="18">
        <f t="shared" ca="1" si="1525"/>
        <v>16350</v>
      </c>
      <c r="N5146" s="34">
        <f t="shared" ca="1" si="1530"/>
        <v>20814.986834590694</v>
      </c>
      <c r="P5146" s="18">
        <f t="shared" ca="1" si="1542"/>
        <v>757.67364695806862</v>
      </c>
      <c r="Q5146" s="47">
        <f ca="1">SUM(L$15:L5146)-SUM(M$15:M5146)</f>
        <v>0</v>
      </c>
      <c r="R5146" s="47" t="str">
        <f t="shared" ca="1" si="1543"/>
        <v>M5149</v>
      </c>
      <c r="S5146" s="40">
        <f t="shared" ca="1" si="1531"/>
        <v>0</v>
      </c>
      <c r="T5146" s="46">
        <f t="shared" ca="1" si="1532"/>
        <v>9</v>
      </c>
      <c r="X5146" s="74">
        <f t="shared" ca="1" si="1533"/>
        <v>0.7576736469580686</v>
      </c>
      <c r="Y5146" s="75">
        <f t="shared" ca="1" si="1534"/>
        <v>0.7576736469580686</v>
      </c>
      <c r="Z5146" s="74">
        <f t="shared" ca="1" si="1535"/>
        <v>2.1333076167108485</v>
      </c>
      <c r="AA5146" s="76">
        <f t="shared" ca="1" si="1536"/>
        <v>757.67364695806862</v>
      </c>
      <c r="AB5146" s="76">
        <f t="shared" ca="1" si="1537"/>
        <v>2133.3076167108484</v>
      </c>
    </row>
    <row r="5147" spans="1:28" x14ac:dyDescent="0.25">
      <c r="A5147" s="2">
        <f t="shared" si="1538"/>
        <v>3</v>
      </c>
      <c r="B5147" s="16">
        <f ca="1">VLOOKUP(A5147,PERIODS!$O$4:$P$33,2,FALSE)</f>
        <v>2.5000000000000001E-2</v>
      </c>
      <c r="C5147" s="15"/>
      <c r="D5147" s="18">
        <v>5000</v>
      </c>
      <c r="E5147" s="34">
        <f t="shared" ca="1" si="1539"/>
        <v>20814.986834590694</v>
      </c>
      <c r="F5147" s="34">
        <f t="shared" ca="1" si="1540"/>
        <v>2500</v>
      </c>
      <c r="G5147" s="69">
        <f t="shared" ca="1" si="1526"/>
        <v>0</v>
      </c>
      <c r="H5147" s="34">
        <f t="shared" ca="1" si="1527"/>
        <v>746.91260306585332</v>
      </c>
      <c r="I5147" s="34">
        <f t="shared" ca="1" si="1528"/>
        <v>3246.9126030658535</v>
      </c>
      <c r="J5147" s="18">
        <f ca="1">SUM(INDIRECT(ADDRESS(ROW(F5147),COLUMN(F5147),4)):INDIRECT(ADDRESS(ROW(F5147)+N$5-1,COLUMN(F5147),4)))</f>
        <v>21500</v>
      </c>
      <c r="K5147" s="18">
        <f t="shared" ca="1" si="1529"/>
        <v>16350</v>
      </c>
      <c r="L5147" s="18">
        <f t="shared" ca="1" si="1541"/>
        <v>16350</v>
      </c>
      <c r="M5147" s="18">
        <f t="shared" ca="1" si="1525"/>
        <v>0</v>
      </c>
      <c r="N5147" s="34">
        <f t="shared" ca="1" si="1530"/>
        <v>17568.074231524843</v>
      </c>
      <c r="P5147" s="18">
        <f t="shared" ca="1" si="1542"/>
        <v>746.91260306585332</v>
      </c>
      <c r="Q5147" s="47">
        <f ca="1">SUM(L$15:L5147)-SUM(M$15:M5147)</f>
        <v>16350</v>
      </c>
      <c r="R5147" s="47" t="str">
        <f t="shared" ca="1" si="1543"/>
        <v>M5150</v>
      </c>
      <c r="S5147" s="40">
        <f t="shared" ca="1" si="1531"/>
        <v>0</v>
      </c>
      <c r="T5147" s="46">
        <f t="shared" ca="1" si="1532"/>
        <v>99</v>
      </c>
      <c r="X5147" s="74">
        <f t="shared" ca="1" si="1533"/>
        <v>0.74691260306585328</v>
      </c>
      <c r="Y5147" s="75">
        <f t="shared" ca="1" si="1534"/>
        <v>0.74691260306585328</v>
      </c>
      <c r="Z5147" s="74">
        <f t="shared" ca="1" si="1535"/>
        <v>2.1104740765192962</v>
      </c>
      <c r="AA5147" s="76">
        <f t="shared" ca="1" si="1536"/>
        <v>746.91260306585332</v>
      </c>
      <c r="AB5147" s="76">
        <f t="shared" ca="1" si="1537"/>
        <v>2110.474076519296</v>
      </c>
    </row>
    <row r="5148" spans="1:28" x14ac:dyDescent="0.25">
      <c r="A5148" s="2">
        <f t="shared" si="1538"/>
        <v>4</v>
      </c>
      <c r="B5148" s="16">
        <f ca="1">VLOOKUP(A5148,PERIODS!$O$4:$P$33,2,FALSE)</f>
        <v>2.5000000000000001E-2</v>
      </c>
      <c r="C5148" s="15"/>
      <c r="D5148" s="18">
        <v>5000</v>
      </c>
      <c r="E5148" s="34">
        <f t="shared" ca="1" si="1539"/>
        <v>17568.074231524843</v>
      </c>
      <c r="F5148" s="34">
        <f t="shared" ca="1" si="1540"/>
        <v>2500</v>
      </c>
      <c r="G5148" s="69">
        <f t="shared" ca="1" si="1526"/>
        <v>0</v>
      </c>
      <c r="H5148" s="34">
        <f t="shared" ca="1" si="1527"/>
        <v>1618.1784514506724</v>
      </c>
      <c r="I5148" s="34">
        <f t="shared" ca="1" si="1528"/>
        <v>4118.1784514506726</v>
      </c>
      <c r="J5148" s="18">
        <f ca="1">SUM(INDIRECT(ADDRESS(ROW(F5148),COLUMN(F5148),4)):INDIRECT(ADDRESS(ROW(F5148)+N$5-1,COLUMN(F5148),4)))</f>
        <v>22300</v>
      </c>
      <c r="K5148" s="18">
        <f t="shared" ca="1" si="1529"/>
        <v>16350</v>
      </c>
      <c r="L5148" s="18">
        <f t="shared" ca="1" si="1541"/>
        <v>0</v>
      </c>
      <c r="M5148" s="18">
        <f t="shared" ca="1" si="1525"/>
        <v>0</v>
      </c>
      <c r="N5148" s="34">
        <f t="shared" ca="1" si="1530"/>
        <v>13449.89578007417</v>
      </c>
      <c r="P5148" s="18">
        <f t="shared" ca="1" si="1542"/>
        <v>1618.1784514506724</v>
      </c>
      <c r="Q5148" s="47">
        <f ca="1">SUM(L$15:L5148)-SUM(M$15:M5148)</f>
        <v>16350</v>
      </c>
      <c r="R5148" s="47" t="str">
        <f t="shared" ca="1" si="1543"/>
        <v>M5151</v>
      </c>
      <c r="S5148" s="40">
        <f t="shared" ca="1" si="1531"/>
        <v>0</v>
      </c>
      <c r="T5148" s="46">
        <f t="shared" ca="1" si="1532"/>
        <v>11</v>
      </c>
      <c r="X5148" s="74">
        <f t="shared" ca="1" si="1533"/>
        <v>1.6181784514506723</v>
      </c>
      <c r="Y5148" s="75">
        <f t="shared" ca="1" si="1534"/>
        <v>1.6181784514506723</v>
      </c>
      <c r="Z5148" s="74">
        <f t="shared" ca="1" si="1535"/>
        <v>5.0438942453159727</v>
      </c>
      <c r="AA5148" s="76">
        <f t="shared" ca="1" si="1536"/>
        <v>1618.1784514506724</v>
      </c>
      <c r="AB5148" s="76">
        <f t="shared" ca="1" si="1537"/>
        <v>5043.8942453159725</v>
      </c>
    </row>
    <row r="5149" spans="1:28" x14ac:dyDescent="0.25">
      <c r="A5149" s="2">
        <f t="shared" si="1538"/>
        <v>5</v>
      </c>
      <c r="B5149" s="16">
        <f ca="1">VLOOKUP(A5149,PERIODS!$O$4:$P$33,2,FALSE)</f>
        <v>3.3000000000000002E-2</v>
      </c>
      <c r="C5149" s="15"/>
      <c r="D5149" s="18">
        <v>5000</v>
      </c>
      <c r="E5149" s="34">
        <f t="shared" ca="1" si="1539"/>
        <v>13449.89578007417</v>
      </c>
      <c r="F5149" s="34">
        <f t="shared" ca="1" si="1540"/>
        <v>3300</v>
      </c>
      <c r="G5149" s="69">
        <f t="shared" ca="1" si="1526"/>
        <v>0</v>
      </c>
      <c r="H5149" s="34">
        <f t="shared" ca="1" si="1527"/>
        <v>-613.31394310704286</v>
      </c>
      <c r="I5149" s="34">
        <f t="shared" ca="1" si="1528"/>
        <v>2686.6860568929569</v>
      </c>
      <c r="J5149" s="18">
        <f ca="1">SUM(INDIRECT(ADDRESS(ROW(F5149),COLUMN(F5149),4)):INDIRECT(ADDRESS(ROW(F5149)+N$5-1,COLUMN(F5149),4)))</f>
        <v>23100</v>
      </c>
      <c r="K5149" s="18">
        <f t="shared" ca="1" si="1529"/>
        <v>16350</v>
      </c>
      <c r="L5149" s="18">
        <f t="shared" ca="1" si="1541"/>
        <v>0</v>
      </c>
      <c r="M5149" s="18">
        <f t="shared" ca="1" si="1525"/>
        <v>0</v>
      </c>
      <c r="N5149" s="34">
        <f t="shared" ca="1" si="1530"/>
        <v>10763.209723181213</v>
      </c>
      <c r="P5149" s="18">
        <f t="shared" ca="1" si="1542"/>
        <v>613.31394310704286</v>
      </c>
      <c r="Q5149" s="47">
        <f ca="1">SUM(L$15:L5149)-SUM(M$15:M5149)</f>
        <v>16350</v>
      </c>
      <c r="R5149" s="47" t="str">
        <f t="shared" ca="1" si="1543"/>
        <v>M5152</v>
      </c>
      <c r="S5149" s="40">
        <f t="shared" ca="1" si="1531"/>
        <v>0</v>
      </c>
      <c r="T5149" s="46">
        <f t="shared" ca="1" si="1532"/>
        <v>51</v>
      </c>
      <c r="X5149" s="74">
        <f t="shared" ca="1" si="1533"/>
        <v>-0.6133139431070429</v>
      </c>
      <c r="Y5149" s="75">
        <f t="shared" ca="1" si="1534"/>
        <v>-0.6133139431070429</v>
      </c>
      <c r="Z5149" s="74">
        <f t="shared" ca="1" si="1535"/>
        <v>0.54155321551322377</v>
      </c>
      <c r="AA5149" s="76">
        <f t="shared" ca="1" si="1536"/>
        <v>-613.31394310704286</v>
      </c>
      <c r="AB5149" s="76">
        <f t="shared" ca="1" si="1537"/>
        <v>541.55321551322379</v>
      </c>
    </row>
    <row r="5150" spans="1:28" x14ac:dyDescent="0.25">
      <c r="A5150" s="2">
        <f t="shared" si="1538"/>
        <v>6</v>
      </c>
      <c r="B5150" s="16">
        <f ca="1">VLOOKUP(A5150,PERIODS!$O$4:$P$33,2,FALSE)</f>
        <v>3.3000000000000002E-2</v>
      </c>
      <c r="C5150" s="15"/>
      <c r="D5150" s="18">
        <v>5000</v>
      </c>
      <c r="E5150" s="34">
        <f t="shared" ca="1" si="1539"/>
        <v>10763.209723181213</v>
      </c>
      <c r="F5150" s="34">
        <f t="shared" ca="1" si="1540"/>
        <v>3300</v>
      </c>
      <c r="G5150" s="69">
        <f t="shared" ca="1" si="1526"/>
        <v>0</v>
      </c>
      <c r="H5150" s="34">
        <f t="shared" ca="1" si="1527"/>
        <v>120.13963806884443</v>
      </c>
      <c r="I5150" s="34">
        <f t="shared" ca="1" si="1528"/>
        <v>3420.1396380688443</v>
      </c>
      <c r="J5150" s="18">
        <f ca="1">SUM(INDIRECT(ADDRESS(ROW(F5150),COLUMN(F5150),4)):INDIRECT(ADDRESS(ROW(F5150)+N$5-1,COLUMN(F5150),4)))</f>
        <v>23100</v>
      </c>
      <c r="K5150" s="18">
        <f t="shared" ca="1" si="1529"/>
        <v>0</v>
      </c>
      <c r="L5150" s="18">
        <f t="shared" ca="1" si="1541"/>
        <v>0</v>
      </c>
      <c r="M5150" s="18">
        <f t="shared" ca="1" si="1525"/>
        <v>16350</v>
      </c>
      <c r="N5150" s="34">
        <f t="shared" ca="1" si="1530"/>
        <v>23693.070085112369</v>
      </c>
      <c r="P5150" s="18">
        <f t="shared" ca="1" si="1542"/>
        <v>120.13963806884443</v>
      </c>
      <c r="Q5150" s="47">
        <f ca="1">SUM(L$15:L5150)-SUM(M$15:M5150)</f>
        <v>0</v>
      </c>
      <c r="R5150" s="47" t="str">
        <f t="shared" ca="1" si="1543"/>
        <v>M5153</v>
      </c>
      <c r="S5150" s="40">
        <f t="shared" ca="1" si="1531"/>
        <v>0</v>
      </c>
      <c r="T5150" s="46">
        <f t="shared" ca="1" si="1532"/>
        <v>80</v>
      </c>
      <c r="X5150" s="74">
        <f t="shared" ca="1" si="1533"/>
        <v>0.12013963806884444</v>
      </c>
      <c r="Y5150" s="75">
        <f t="shared" ca="1" si="1534"/>
        <v>0.12013963806884444</v>
      </c>
      <c r="Z5150" s="74">
        <f t="shared" ca="1" si="1535"/>
        <v>1.1276543040552824</v>
      </c>
      <c r="AA5150" s="76">
        <f t="shared" ca="1" si="1536"/>
        <v>120.13963806884443</v>
      </c>
      <c r="AB5150" s="76">
        <f t="shared" ca="1" si="1537"/>
        <v>1127.6543040552824</v>
      </c>
    </row>
    <row r="5151" spans="1:28" x14ac:dyDescent="0.25">
      <c r="A5151" s="2">
        <f t="shared" si="1538"/>
        <v>7</v>
      </c>
      <c r="B5151" s="16">
        <f ca="1">VLOOKUP(A5151,PERIODS!$O$4:$P$33,2,FALSE)</f>
        <v>3.3000000000000002E-2</v>
      </c>
      <c r="C5151" s="15"/>
      <c r="D5151" s="18">
        <v>5000</v>
      </c>
      <c r="E5151" s="34">
        <f t="shared" ca="1" si="1539"/>
        <v>23693.070085112369</v>
      </c>
      <c r="F5151" s="34">
        <f t="shared" ca="1" si="1540"/>
        <v>3300</v>
      </c>
      <c r="G5151" s="69">
        <f t="shared" ca="1" si="1526"/>
        <v>0</v>
      </c>
      <c r="H5151" s="34">
        <f t="shared" ca="1" si="1527"/>
        <v>-586.26152498652846</v>
      </c>
      <c r="I5151" s="34">
        <f t="shared" ca="1" si="1528"/>
        <v>2713.7384750134715</v>
      </c>
      <c r="J5151" s="18">
        <f ca="1">SUM(INDIRECT(ADDRESS(ROW(F5151),COLUMN(F5151),4)):INDIRECT(ADDRESS(ROW(F5151)+N$5-1,COLUMN(F5151),4)))</f>
        <v>23100</v>
      </c>
      <c r="K5151" s="18">
        <f t="shared" ca="1" si="1529"/>
        <v>0</v>
      </c>
      <c r="L5151" s="18">
        <f t="shared" ca="1" si="1541"/>
        <v>0</v>
      </c>
      <c r="M5151" s="18">
        <f t="shared" ca="1" si="1525"/>
        <v>0</v>
      </c>
      <c r="N5151" s="34">
        <f t="shared" ca="1" si="1530"/>
        <v>20979.331610098896</v>
      </c>
      <c r="P5151" s="18">
        <f t="shared" ca="1" si="1542"/>
        <v>586.26152498652846</v>
      </c>
      <c r="Q5151" s="47">
        <f ca="1">SUM(L$15:L5151)-SUM(M$15:M5151)</f>
        <v>0</v>
      </c>
      <c r="R5151" s="47" t="str">
        <f t="shared" ca="1" si="1543"/>
        <v>M5154</v>
      </c>
      <c r="S5151" s="40">
        <f t="shared" ca="1" si="1531"/>
        <v>0</v>
      </c>
      <c r="T5151" s="46">
        <f t="shared" ca="1" si="1532"/>
        <v>34</v>
      </c>
      <c r="X5151" s="74">
        <f t="shared" ca="1" si="1533"/>
        <v>-0.5862615249865285</v>
      </c>
      <c r="Y5151" s="75">
        <f t="shared" ca="1" si="1534"/>
        <v>-0.5862615249865285</v>
      </c>
      <c r="Z5151" s="74">
        <f t="shared" ca="1" si="1535"/>
        <v>0.55640350196275346</v>
      </c>
      <c r="AA5151" s="76">
        <f t="shared" ca="1" si="1536"/>
        <v>-586.26152498652846</v>
      </c>
      <c r="AB5151" s="76">
        <f t="shared" ca="1" si="1537"/>
        <v>556.40350196275347</v>
      </c>
    </row>
    <row r="5152" spans="1:28" x14ac:dyDescent="0.25">
      <c r="A5152" s="2">
        <f t="shared" si="1538"/>
        <v>8</v>
      </c>
      <c r="B5152" s="16">
        <f ca="1">VLOOKUP(A5152,PERIODS!$O$4:$P$33,2,FALSE)</f>
        <v>3.3000000000000002E-2</v>
      </c>
      <c r="C5152" s="15"/>
      <c r="D5152" s="18">
        <v>5000</v>
      </c>
      <c r="E5152" s="34">
        <f t="shared" ca="1" si="1539"/>
        <v>20979.331610098896</v>
      </c>
      <c r="F5152" s="34">
        <f t="shared" ca="1" si="1540"/>
        <v>3300</v>
      </c>
      <c r="G5152" s="69">
        <f t="shared" ca="1" si="1526"/>
        <v>0</v>
      </c>
      <c r="H5152" s="34">
        <f t="shared" ca="1" si="1527"/>
        <v>1021.4808611291082</v>
      </c>
      <c r="I5152" s="34">
        <f t="shared" ca="1" si="1528"/>
        <v>4321.4808611291082</v>
      </c>
      <c r="J5152" s="18">
        <f ca="1">SUM(INDIRECT(ADDRESS(ROW(F5152),COLUMN(F5152),4)):INDIRECT(ADDRESS(ROW(F5152)+N$5-1,COLUMN(F5152),4)))</f>
        <v>23100</v>
      </c>
      <c r="K5152" s="18">
        <f t="shared" ca="1" si="1529"/>
        <v>16350</v>
      </c>
      <c r="L5152" s="18">
        <f t="shared" ca="1" si="1541"/>
        <v>16350</v>
      </c>
      <c r="M5152" s="18">
        <f t="shared" ca="1" si="1525"/>
        <v>0</v>
      </c>
      <c r="N5152" s="34">
        <f t="shared" ca="1" si="1530"/>
        <v>16657.850748969788</v>
      </c>
      <c r="P5152" s="18">
        <f t="shared" ca="1" si="1542"/>
        <v>1021.4808611291082</v>
      </c>
      <c r="Q5152" s="47">
        <f ca="1">SUM(L$15:L5152)-SUM(M$15:M5152)</f>
        <v>16350</v>
      </c>
      <c r="R5152" s="47" t="str">
        <f t="shared" ca="1" si="1543"/>
        <v>M5155</v>
      </c>
      <c r="S5152" s="40">
        <f t="shared" ca="1" si="1531"/>
        <v>0</v>
      </c>
      <c r="T5152" s="46">
        <f t="shared" ca="1" si="1532"/>
        <v>80</v>
      </c>
      <c r="X5152" s="74">
        <f t="shared" ca="1" si="1533"/>
        <v>1.0214808611291082</v>
      </c>
      <c r="Y5152" s="75">
        <f t="shared" ca="1" si="1534"/>
        <v>1.0214808611291082</v>
      </c>
      <c r="Z5152" s="74">
        <f t="shared" ca="1" si="1535"/>
        <v>2.7773045225335156</v>
      </c>
      <c r="AA5152" s="76">
        <f t="shared" ca="1" si="1536"/>
        <v>1021.4808611291082</v>
      </c>
      <c r="AB5152" s="76">
        <f t="shared" ca="1" si="1537"/>
        <v>2777.3045225335154</v>
      </c>
    </row>
    <row r="5153" spans="1:28" x14ac:dyDescent="0.25">
      <c r="A5153" s="2">
        <f t="shared" si="1538"/>
        <v>9</v>
      </c>
      <c r="B5153" s="16">
        <f ca="1">VLOOKUP(A5153,PERIODS!$O$4:$P$33,2,FALSE)</f>
        <v>3.3000000000000002E-2</v>
      </c>
      <c r="C5153" s="15"/>
      <c r="D5153" s="18">
        <v>5000</v>
      </c>
      <c r="E5153" s="34">
        <f t="shared" ca="1" si="1539"/>
        <v>16657.850748969788</v>
      </c>
      <c r="F5153" s="34">
        <f t="shared" ca="1" si="1540"/>
        <v>3300</v>
      </c>
      <c r="G5153" s="69">
        <f t="shared" ca="1" si="1526"/>
        <v>0</v>
      </c>
      <c r="H5153" s="34">
        <f t="shared" ca="1" si="1527"/>
        <v>-943.0537510393948</v>
      </c>
      <c r="I5153" s="34">
        <f t="shared" ca="1" si="1528"/>
        <v>2356.9462489606053</v>
      </c>
      <c r="J5153" s="18">
        <f ca="1">SUM(INDIRECT(ADDRESS(ROW(F5153),COLUMN(F5153),4)):INDIRECT(ADDRESS(ROW(F5153)+N$5-1,COLUMN(F5153),4)))</f>
        <v>23100</v>
      </c>
      <c r="K5153" s="18">
        <f t="shared" ca="1" si="1529"/>
        <v>16350</v>
      </c>
      <c r="L5153" s="18">
        <f t="shared" ca="1" si="1541"/>
        <v>0</v>
      </c>
      <c r="M5153" s="18">
        <f t="shared" ca="1" si="1525"/>
        <v>0</v>
      </c>
      <c r="N5153" s="34">
        <f t="shared" ca="1" si="1530"/>
        <v>14300.904500009183</v>
      </c>
      <c r="P5153" s="18">
        <f t="shared" ca="1" si="1542"/>
        <v>943.0537510393948</v>
      </c>
      <c r="Q5153" s="47">
        <f ca="1">SUM(L$15:L5153)-SUM(M$15:M5153)</f>
        <v>16350</v>
      </c>
      <c r="R5153" s="47" t="str">
        <f t="shared" ca="1" si="1543"/>
        <v>M5156</v>
      </c>
      <c r="S5153" s="40">
        <f t="shared" ca="1" si="1531"/>
        <v>0</v>
      </c>
      <c r="T5153" s="46">
        <f t="shared" ca="1" si="1532"/>
        <v>7</v>
      </c>
      <c r="X5153" s="74">
        <f t="shared" ca="1" si="1533"/>
        <v>-0.94305375103939482</v>
      </c>
      <c r="Y5153" s="75">
        <f t="shared" ca="1" si="1534"/>
        <v>-0.94305375103939482</v>
      </c>
      <c r="Z5153" s="74">
        <f t="shared" ca="1" si="1535"/>
        <v>0.3894367747271914</v>
      </c>
      <c r="AA5153" s="76">
        <f t="shared" ca="1" si="1536"/>
        <v>-943.0537510393948</v>
      </c>
      <c r="AB5153" s="76">
        <f t="shared" ca="1" si="1537"/>
        <v>389.43677472719139</v>
      </c>
    </row>
    <row r="5154" spans="1:28" x14ac:dyDescent="0.25">
      <c r="A5154" s="2">
        <f t="shared" si="1538"/>
        <v>10</v>
      </c>
      <c r="B5154" s="16">
        <f ca="1">VLOOKUP(A5154,PERIODS!$O$4:$P$33,2,FALSE)</f>
        <v>3.3000000000000002E-2</v>
      </c>
      <c r="C5154" s="15"/>
      <c r="D5154" s="18">
        <v>5000</v>
      </c>
      <c r="E5154" s="34">
        <f t="shared" ca="1" si="1539"/>
        <v>14300.904500009183</v>
      </c>
      <c r="F5154" s="34">
        <f t="shared" ca="1" si="1540"/>
        <v>3300</v>
      </c>
      <c r="G5154" s="69">
        <f t="shared" ca="1" si="1526"/>
        <v>0</v>
      </c>
      <c r="H5154" s="34">
        <f t="shared" ca="1" si="1527"/>
        <v>227.6233387379479</v>
      </c>
      <c r="I5154" s="34">
        <f t="shared" ca="1" si="1528"/>
        <v>3527.623338737948</v>
      </c>
      <c r="J5154" s="18">
        <f ca="1">SUM(INDIRECT(ADDRESS(ROW(F5154),COLUMN(F5154),4)):INDIRECT(ADDRESS(ROW(F5154)+N$5-1,COLUMN(F5154),4)))</f>
        <v>23100</v>
      </c>
      <c r="K5154" s="18">
        <f t="shared" ca="1" si="1529"/>
        <v>16350</v>
      </c>
      <c r="L5154" s="18">
        <f t="shared" ca="1" si="1541"/>
        <v>0</v>
      </c>
      <c r="M5154" s="18">
        <f t="shared" ca="1" si="1525"/>
        <v>0</v>
      </c>
      <c r="N5154" s="34">
        <f t="shared" ca="1" si="1530"/>
        <v>10773.281161271236</v>
      </c>
      <c r="P5154" s="18">
        <f t="shared" ca="1" si="1542"/>
        <v>227.6233387379479</v>
      </c>
      <c r="Q5154" s="47">
        <f ca="1">SUM(L$15:L5154)-SUM(M$15:M5154)</f>
        <v>16350</v>
      </c>
      <c r="R5154" s="47" t="str">
        <f t="shared" ca="1" si="1543"/>
        <v>M5157</v>
      </c>
      <c r="S5154" s="40">
        <f t="shared" ca="1" si="1531"/>
        <v>0</v>
      </c>
      <c r="T5154" s="46">
        <f t="shared" ca="1" si="1532"/>
        <v>84</v>
      </c>
      <c r="X5154" s="74">
        <f t="shared" ca="1" si="1533"/>
        <v>0.22762333873794791</v>
      </c>
      <c r="Y5154" s="75">
        <f t="shared" ca="1" si="1534"/>
        <v>0.22762333873794791</v>
      </c>
      <c r="Z5154" s="74">
        <f t="shared" ca="1" si="1535"/>
        <v>1.2556122958399758</v>
      </c>
      <c r="AA5154" s="76">
        <f t="shared" ca="1" si="1536"/>
        <v>227.6233387379479</v>
      </c>
      <c r="AB5154" s="76">
        <f t="shared" ca="1" si="1537"/>
        <v>1255.6122958399758</v>
      </c>
    </row>
    <row r="5155" spans="1:28" x14ac:dyDescent="0.25">
      <c r="A5155" s="2">
        <f t="shared" si="1538"/>
        <v>11</v>
      </c>
      <c r="B5155" s="16">
        <f ca="1">VLOOKUP(A5155,PERIODS!$O$4:$P$33,2,FALSE)</f>
        <v>3.3000000000000002E-2</v>
      </c>
      <c r="C5155" s="15"/>
      <c r="D5155" s="18">
        <v>5000</v>
      </c>
      <c r="E5155" s="34">
        <f t="shared" ca="1" si="1539"/>
        <v>10773.281161271236</v>
      </c>
      <c r="F5155" s="34">
        <f t="shared" ca="1" si="1540"/>
        <v>3300</v>
      </c>
      <c r="G5155" s="69">
        <f t="shared" ca="1" si="1526"/>
        <v>0</v>
      </c>
      <c r="H5155" s="34">
        <f t="shared" ca="1" si="1527"/>
        <v>1959.9639845400536</v>
      </c>
      <c r="I5155" s="34">
        <f t="shared" ca="1" si="1528"/>
        <v>5259.9639845400534</v>
      </c>
      <c r="J5155" s="18">
        <f ca="1">SUM(INDIRECT(ADDRESS(ROW(F5155),COLUMN(F5155),4)):INDIRECT(ADDRESS(ROW(F5155)+N$5-1,COLUMN(F5155),4)))</f>
        <v>23300</v>
      </c>
      <c r="K5155" s="18">
        <f t="shared" ca="1" si="1529"/>
        <v>0</v>
      </c>
      <c r="L5155" s="18">
        <f t="shared" ca="1" si="1541"/>
        <v>0</v>
      </c>
      <c r="M5155" s="18">
        <f t="shared" ca="1" si="1525"/>
        <v>16350</v>
      </c>
      <c r="N5155" s="34">
        <f t="shared" ca="1" si="1530"/>
        <v>21863.317176731183</v>
      </c>
      <c r="P5155" s="18">
        <f t="shared" ca="1" si="1542"/>
        <v>1959.9639845400536</v>
      </c>
      <c r="Q5155" s="47">
        <f ca="1">SUM(L$15:L5155)-SUM(M$15:M5155)</f>
        <v>0</v>
      </c>
      <c r="R5155" s="47" t="str">
        <f t="shared" ca="1" si="1543"/>
        <v>M5158</v>
      </c>
      <c r="S5155" s="40">
        <f t="shared" ca="1" si="1531"/>
        <v>0</v>
      </c>
      <c r="T5155" s="46">
        <f t="shared" ca="1" si="1532"/>
        <v>35</v>
      </c>
      <c r="X5155" s="74">
        <f t="shared" ca="1" si="1533"/>
        <v>2.9919675197564133</v>
      </c>
      <c r="Y5155" s="75">
        <f t="shared" ca="1" si="1534"/>
        <v>1.9599639845400536</v>
      </c>
      <c r="Z5155" s="74">
        <f t="shared" ca="1" si="1535"/>
        <v>7.0990713842313315</v>
      </c>
      <c r="AA5155" s="76">
        <f t="shared" ca="1" si="1536"/>
        <v>1959.9639845400536</v>
      </c>
      <c r="AB5155" s="76">
        <f t="shared" ca="1" si="1537"/>
        <v>7099.0713842313316</v>
      </c>
    </row>
    <row r="5156" spans="1:28" x14ac:dyDescent="0.25">
      <c r="A5156" s="2">
        <f t="shared" si="1538"/>
        <v>12</v>
      </c>
      <c r="B5156" s="16">
        <f ca="1">VLOOKUP(A5156,PERIODS!$O$4:$P$33,2,FALSE)</f>
        <v>3.3000000000000002E-2</v>
      </c>
      <c r="C5156" s="15"/>
      <c r="D5156" s="18">
        <v>5000</v>
      </c>
      <c r="E5156" s="34">
        <f t="shared" ca="1" si="1539"/>
        <v>21863.317176731183</v>
      </c>
      <c r="F5156" s="34">
        <f t="shared" ca="1" si="1540"/>
        <v>3300</v>
      </c>
      <c r="G5156" s="69">
        <f t="shared" ca="1" si="1526"/>
        <v>0</v>
      </c>
      <c r="H5156" s="34">
        <f t="shared" ca="1" si="1527"/>
        <v>411.73048859655836</v>
      </c>
      <c r="I5156" s="34">
        <f t="shared" ca="1" si="1528"/>
        <v>3711.7304885965582</v>
      </c>
      <c r="J5156" s="18">
        <f ca="1">SUM(INDIRECT(ADDRESS(ROW(F5156),COLUMN(F5156),4)):INDIRECT(ADDRESS(ROW(F5156)+N$5-1,COLUMN(F5156),4)))</f>
        <v>23500</v>
      </c>
      <c r="K5156" s="18">
        <f t="shared" ca="1" si="1529"/>
        <v>16350</v>
      </c>
      <c r="L5156" s="18">
        <f t="shared" ca="1" si="1541"/>
        <v>16350</v>
      </c>
      <c r="M5156" s="18">
        <f t="shared" ca="1" si="1525"/>
        <v>0</v>
      </c>
      <c r="N5156" s="34">
        <f t="shared" ca="1" si="1530"/>
        <v>18151.586688134626</v>
      </c>
      <c r="P5156" s="18">
        <f t="shared" ca="1" si="1542"/>
        <v>411.73048859655836</v>
      </c>
      <c r="Q5156" s="47">
        <f ca="1">SUM(L$15:L5156)-SUM(M$15:M5156)</f>
        <v>16350</v>
      </c>
      <c r="R5156" s="47" t="str">
        <f t="shared" ca="1" si="1543"/>
        <v>M5159</v>
      </c>
      <c r="S5156" s="40">
        <f t="shared" ca="1" si="1531"/>
        <v>0</v>
      </c>
      <c r="T5156" s="46">
        <f t="shared" ca="1" si="1532"/>
        <v>81</v>
      </c>
      <c r="X5156" s="74">
        <f t="shared" ca="1" si="1533"/>
        <v>0.41173048859655836</v>
      </c>
      <c r="Y5156" s="75">
        <f t="shared" ca="1" si="1534"/>
        <v>0.41173048859655836</v>
      </c>
      <c r="Z5156" s="74">
        <f t="shared" ca="1" si="1535"/>
        <v>1.5094275735603859</v>
      </c>
      <c r="AA5156" s="76">
        <f t="shared" ca="1" si="1536"/>
        <v>411.73048859655836</v>
      </c>
      <c r="AB5156" s="76">
        <f t="shared" ca="1" si="1537"/>
        <v>1509.427573560386</v>
      </c>
    </row>
    <row r="5157" spans="1:28" x14ac:dyDescent="0.25">
      <c r="A5157" s="2">
        <f t="shared" si="1538"/>
        <v>13</v>
      </c>
      <c r="B5157" s="16">
        <f ca="1">VLOOKUP(A5157,PERIODS!$O$4:$P$33,2,FALSE)</f>
        <v>3.3000000000000002E-2</v>
      </c>
      <c r="C5157" s="15"/>
      <c r="D5157" s="18">
        <v>5000</v>
      </c>
      <c r="E5157" s="34">
        <f t="shared" ca="1" si="1539"/>
        <v>18151.586688134626</v>
      </c>
      <c r="F5157" s="34">
        <f t="shared" ca="1" si="1540"/>
        <v>3300</v>
      </c>
      <c r="G5157" s="69">
        <f t="shared" ca="1" si="1526"/>
        <v>0</v>
      </c>
      <c r="H5157" s="34">
        <f t="shared" ca="1" si="1527"/>
        <v>-1029.2916552568668</v>
      </c>
      <c r="I5157" s="34">
        <f t="shared" ca="1" si="1528"/>
        <v>2270.7083447431332</v>
      </c>
      <c r="J5157" s="18">
        <f ca="1">SUM(INDIRECT(ADDRESS(ROW(F5157),COLUMN(F5157),4)):INDIRECT(ADDRESS(ROW(F5157)+N$5-1,COLUMN(F5157),4)))</f>
        <v>23700</v>
      </c>
      <c r="K5157" s="18">
        <f t="shared" ca="1" si="1529"/>
        <v>16350</v>
      </c>
      <c r="L5157" s="18">
        <f t="shared" ca="1" si="1541"/>
        <v>0</v>
      </c>
      <c r="M5157" s="18">
        <f t="shared" ca="1" si="1525"/>
        <v>0</v>
      </c>
      <c r="N5157" s="34">
        <f t="shared" ca="1" si="1530"/>
        <v>15880.878343391494</v>
      </c>
      <c r="P5157" s="18">
        <f t="shared" ca="1" si="1542"/>
        <v>1029.2916552568668</v>
      </c>
      <c r="Q5157" s="47">
        <f ca="1">SUM(L$15:L5157)-SUM(M$15:M5157)</f>
        <v>16350</v>
      </c>
      <c r="R5157" s="47" t="str">
        <f t="shared" ca="1" si="1543"/>
        <v>M5160</v>
      </c>
      <c r="S5157" s="40">
        <f t="shared" ca="1" si="1531"/>
        <v>0</v>
      </c>
      <c r="T5157" s="46">
        <f t="shared" ca="1" si="1532"/>
        <v>50</v>
      </c>
      <c r="X5157" s="74">
        <f t="shared" ca="1" si="1533"/>
        <v>-1.0292916552568667</v>
      </c>
      <c r="Y5157" s="75">
        <f t="shared" ca="1" si="1534"/>
        <v>-1.0292916552568667</v>
      </c>
      <c r="Z5157" s="74">
        <f t="shared" ca="1" si="1535"/>
        <v>0.35725993415860713</v>
      </c>
      <c r="AA5157" s="76">
        <f t="shared" ca="1" si="1536"/>
        <v>-1029.2916552568668</v>
      </c>
      <c r="AB5157" s="76">
        <f t="shared" ca="1" si="1537"/>
        <v>357.25993415860711</v>
      </c>
    </row>
    <row r="5158" spans="1:28" x14ac:dyDescent="0.25">
      <c r="A5158" s="2">
        <f t="shared" si="1538"/>
        <v>14</v>
      </c>
      <c r="B5158" s="16">
        <f ca="1">VLOOKUP(A5158,PERIODS!$O$4:$P$33,2,FALSE)</f>
        <v>3.3000000000000002E-2</v>
      </c>
      <c r="C5158" s="15"/>
      <c r="D5158" s="18">
        <v>5000</v>
      </c>
      <c r="E5158" s="34">
        <f t="shared" ca="1" si="1539"/>
        <v>15880.878343391494</v>
      </c>
      <c r="F5158" s="34">
        <f t="shared" ca="1" si="1540"/>
        <v>3300</v>
      </c>
      <c r="G5158" s="69">
        <f t="shared" ca="1" si="1526"/>
        <v>0</v>
      </c>
      <c r="H5158" s="34">
        <f t="shared" ca="1" si="1527"/>
        <v>-1488.2924667705483</v>
      </c>
      <c r="I5158" s="34">
        <f t="shared" ca="1" si="1528"/>
        <v>1811.7075332294517</v>
      </c>
      <c r="J5158" s="18">
        <f ca="1">SUM(INDIRECT(ADDRESS(ROW(F5158),COLUMN(F5158),4)):INDIRECT(ADDRESS(ROW(F5158)+N$5-1,COLUMN(F5158),4)))</f>
        <v>23900</v>
      </c>
      <c r="K5158" s="18">
        <f t="shared" ca="1" si="1529"/>
        <v>16350</v>
      </c>
      <c r="L5158" s="18">
        <f t="shared" ca="1" si="1541"/>
        <v>0</v>
      </c>
      <c r="M5158" s="18">
        <f t="shared" ca="1" si="1525"/>
        <v>0</v>
      </c>
      <c r="N5158" s="34">
        <f t="shared" ca="1" si="1530"/>
        <v>14069.170810162042</v>
      </c>
      <c r="P5158" s="18">
        <f t="shared" ca="1" si="1542"/>
        <v>1488.2924667705483</v>
      </c>
      <c r="Q5158" s="47">
        <f ca="1">SUM(L$15:L5158)-SUM(M$15:M5158)</f>
        <v>16350</v>
      </c>
      <c r="R5158" s="47" t="str">
        <f t="shared" ca="1" si="1543"/>
        <v>M5161</v>
      </c>
      <c r="S5158" s="40">
        <f t="shared" ca="1" si="1531"/>
        <v>0</v>
      </c>
      <c r="T5158" s="46">
        <f t="shared" ca="1" si="1532"/>
        <v>6</v>
      </c>
      <c r="X5158" s="74">
        <f t="shared" ca="1" si="1533"/>
        <v>-1.4882924667705484</v>
      </c>
      <c r="Y5158" s="75">
        <f t="shared" ca="1" si="1534"/>
        <v>-1.4882924667705484</v>
      </c>
      <c r="Z5158" s="74">
        <f t="shared" ca="1" si="1535"/>
        <v>0.2257578155809836</v>
      </c>
      <c r="AA5158" s="76">
        <f t="shared" ca="1" si="1536"/>
        <v>-1488.2924667705483</v>
      </c>
      <c r="AB5158" s="76">
        <f t="shared" ca="1" si="1537"/>
        <v>225.75781558098359</v>
      </c>
    </row>
    <row r="5159" spans="1:28" x14ac:dyDescent="0.25">
      <c r="A5159" s="2">
        <f t="shared" si="1538"/>
        <v>15</v>
      </c>
      <c r="B5159" s="16">
        <f ca="1">VLOOKUP(A5159,PERIODS!$O$4:$P$33,2,FALSE)</f>
        <v>3.3000000000000002E-2</v>
      </c>
      <c r="C5159" s="15"/>
      <c r="D5159" s="18">
        <v>5000</v>
      </c>
      <c r="E5159" s="34">
        <f t="shared" ca="1" si="1539"/>
        <v>14069.170810162042</v>
      </c>
      <c r="F5159" s="34">
        <f t="shared" ca="1" si="1540"/>
        <v>3300</v>
      </c>
      <c r="G5159" s="69">
        <f t="shared" ca="1" si="1526"/>
        <v>0</v>
      </c>
      <c r="H5159" s="34">
        <f t="shared" ca="1" si="1527"/>
        <v>845.04586257237713</v>
      </c>
      <c r="I5159" s="34">
        <f t="shared" ca="1" si="1528"/>
        <v>4145.0458625723768</v>
      </c>
      <c r="J5159" s="18">
        <f ca="1">SUM(INDIRECT(ADDRESS(ROW(F5159),COLUMN(F5159),4)):INDIRECT(ADDRESS(ROW(F5159)+N$5-1,COLUMN(F5159),4)))</f>
        <v>24100</v>
      </c>
      <c r="K5159" s="18">
        <f t="shared" ca="1" si="1529"/>
        <v>0</v>
      </c>
      <c r="L5159" s="18">
        <f t="shared" ca="1" si="1541"/>
        <v>0</v>
      </c>
      <c r="M5159" s="18">
        <f t="shared" ca="1" si="1525"/>
        <v>16350</v>
      </c>
      <c r="N5159" s="34">
        <f t="shared" ca="1" si="1530"/>
        <v>26274.124947589666</v>
      </c>
      <c r="P5159" s="18">
        <f t="shared" ca="1" si="1542"/>
        <v>845.04586257237713</v>
      </c>
      <c r="Q5159" s="47">
        <f ca="1">SUM(L$15:L5159)-SUM(M$15:M5159)</f>
        <v>0</v>
      </c>
      <c r="R5159" s="47" t="str">
        <f t="shared" ca="1" si="1543"/>
        <v>M5162</v>
      </c>
      <c r="S5159" s="40">
        <f t="shared" ca="1" si="1531"/>
        <v>0</v>
      </c>
      <c r="T5159" s="46">
        <f t="shared" ca="1" si="1532"/>
        <v>28</v>
      </c>
      <c r="X5159" s="74">
        <f t="shared" ca="1" si="1533"/>
        <v>0.84504586257237713</v>
      </c>
      <c r="Y5159" s="75">
        <f t="shared" ca="1" si="1534"/>
        <v>0.84504586257237713</v>
      </c>
      <c r="Z5159" s="74">
        <f t="shared" ca="1" si="1535"/>
        <v>2.328084584069591</v>
      </c>
      <c r="AA5159" s="76">
        <f t="shared" ca="1" si="1536"/>
        <v>845.04586257237713</v>
      </c>
      <c r="AB5159" s="76">
        <f t="shared" ca="1" si="1537"/>
        <v>2328.0845840695911</v>
      </c>
    </row>
    <row r="5160" spans="1:28" x14ac:dyDescent="0.25">
      <c r="A5160" s="2">
        <f t="shared" si="1538"/>
        <v>16</v>
      </c>
      <c r="B5160" s="16">
        <f ca="1">VLOOKUP(A5160,PERIODS!$O$4:$P$33,2,FALSE)</f>
        <v>3.3000000000000002E-2</v>
      </c>
      <c r="C5160" s="15"/>
      <c r="D5160" s="18">
        <v>5000</v>
      </c>
      <c r="E5160" s="34">
        <f t="shared" ca="1" si="1539"/>
        <v>26274.124947589666</v>
      </c>
      <c r="F5160" s="34">
        <f t="shared" ca="1" si="1540"/>
        <v>3300</v>
      </c>
      <c r="G5160" s="69">
        <f t="shared" ca="1" si="1526"/>
        <v>0</v>
      </c>
      <c r="H5160" s="34">
        <f t="shared" ca="1" si="1527"/>
        <v>-334.2472340977684</v>
      </c>
      <c r="I5160" s="34">
        <f t="shared" ca="1" si="1528"/>
        <v>2965.7527659022317</v>
      </c>
      <c r="J5160" s="18">
        <f ca="1">SUM(INDIRECT(ADDRESS(ROW(F5160),COLUMN(F5160),4)):INDIRECT(ADDRESS(ROW(F5160)+N$5-1,COLUMN(F5160),4)))</f>
        <v>24300</v>
      </c>
      <c r="K5160" s="18">
        <f t="shared" ca="1" si="1529"/>
        <v>0</v>
      </c>
      <c r="L5160" s="18">
        <f t="shared" ca="1" si="1541"/>
        <v>0</v>
      </c>
      <c r="M5160" s="18">
        <f t="shared" ca="1" si="1525"/>
        <v>0</v>
      </c>
      <c r="N5160" s="34">
        <f t="shared" ca="1" si="1530"/>
        <v>23308.372181687435</v>
      </c>
      <c r="P5160" s="18">
        <f t="shared" ca="1" si="1542"/>
        <v>334.2472340977684</v>
      </c>
      <c r="Q5160" s="47">
        <f ca="1">SUM(L$15:L5160)-SUM(M$15:M5160)</f>
        <v>0</v>
      </c>
      <c r="R5160" s="47" t="str">
        <f t="shared" ca="1" si="1543"/>
        <v>M5163</v>
      </c>
      <c r="S5160" s="40">
        <f t="shared" ca="1" si="1531"/>
        <v>0</v>
      </c>
      <c r="T5160" s="46">
        <f t="shared" ca="1" si="1532"/>
        <v>36</v>
      </c>
      <c r="X5160" s="74">
        <f t="shared" ca="1" si="1533"/>
        <v>-0.33424723409776841</v>
      </c>
      <c r="Y5160" s="75">
        <f t="shared" ca="1" si="1534"/>
        <v>-0.33424723409776841</v>
      </c>
      <c r="Z5160" s="74">
        <f t="shared" ca="1" si="1535"/>
        <v>0.71587677119888848</v>
      </c>
      <c r="AA5160" s="76">
        <f t="shared" ca="1" si="1536"/>
        <v>-334.2472340977684</v>
      </c>
      <c r="AB5160" s="76">
        <f t="shared" ca="1" si="1537"/>
        <v>715.87677119888849</v>
      </c>
    </row>
    <row r="5161" spans="1:28" x14ac:dyDescent="0.25">
      <c r="A5161" s="2">
        <f t="shared" si="1538"/>
        <v>17</v>
      </c>
      <c r="B5161" s="16">
        <f ca="1">VLOOKUP(A5161,PERIODS!$O$4:$P$33,2,FALSE)</f>
        <v>3.5000000000000003E-2</v>
      </c>
      <c r="C5161" s="15"/>
      <c r="D5161" s="18">
        <v>5000</v>
      </c>
      <c r="E5161" s="34">
        <f t="shared" ca="1" si="1539"/>
        <v>23308.372181687435</v>
      </c>
      <c r="F5161" s="34">
        <f t="shared" ca="1" si="1540"/>
        <v>3500.0000000000005</v>
      </c>
      <c r="G5161" s="69">
        <f t="shared" ca="1" si="1526"/>
        <v>0</v>
      </c>
      <c r="H5161" s="34">
        <f t="shared" ca="1" si="1527"/>
        <v>-527.72777232784711</v>
      </c>
      <c r="I5161" s="34">
        <f t="shared" ca="1" si="1528"/>
        <v>2972.2722276721533</v>
      </c>
      <c r="J5161" s="18">
        <f ca="1">SUM(INDIRECT(ADDRESS(ROW(F5161),COLUMN(F5161),4)):INDIRECT(ADDRESS(ROW(F5161)+N$5-1,COLUMN(F5161),4)))</f>
        <v>24500.000000000004</v>
      </c>
      <c r="K5161" s="18">
        <f t="shared" ca="1" si="1529"/>
        <v>16350</v>
      </c>
      <c r="L5161" s="18">
        <f t="shared" ca="1" si="1541"/>
        <v>16350</v>
      </c>
      <c r="M5161" s="18">
        <f t="shared" ca="1" si="1525"/>
        <v>0</v>
      </c>
      <c r="N5161" s="34">
        <f t="shared" ca="1" si="1530"/>
        <v>20336.099954015281</v>
      </c>
      <c r="P5161" s="18">
        <f t="shared" ca="1" si="1542"/>
        <v>527.72777232784711</v>
      </c>
      <c r="Q5161" s="47">
        <f ca="1">SUM(L$15:L5161)-SUM(M$15:M5161)</f>
        <v>16350</v>
      </c>
      <c r="R5161" s="47" t="str">
        <f t="shared" ca="1" si="1543"/>
        <v>M5164</v>
      </c>
      <c r="S5161" s="40">
        <f t="shared" ca="1" si="1531"/>
        <v>0</v>
      </c>
      <c r="T5161" s="46">
        <f t="shared" ca="1" si="1532"/>
        <v>7</v>
      </c>
      <c r="X5161" s="74">
        <f t="shared" ca="1" si="1533"/>
        <v>-0.52772777232784707</v>
      </c>
      <c r="Y5161" s="75">
        <f t="shared" ca="1" si="1534"/>
        <v>-0.52772777232784707</v>
      </c>
      <c r="Z5161" s="74">
        <f t="shared" ca="1" si="1535"/>
        <v>0.58994393481915586</v>
      </c>
      <c r="AA5161" s="76">
        <f t="shared" ca="1" si="1536"/>
        <v>-527.72777232784711</v>
      </c>
      <c r="AB5161" s="76">
        <f t="shared" ca="1" si="1537"/>
        <v>589.94393481915586</v>
      </c>
    </row>
    <row r="5162" spans="1:28" x14ac:dyDescent="0.25">
      <c r="A5162" s="2">
        <f t="shared" si="1538"/>
        <v>18</v>
      </c>
      <c r="B5162" s="16">
        <f ca="1">VLOOKUP(A5162,PERIODS!$O$4:$P$33,2,FALSE)</f>
        <v>3.5000000000000003E-2</v>
      </c>
      <c r="C5162" s="15"/>
      <c r="D5162" s="18">
        <v>5000</v>
      </c>
      <c r="E5162" s="34">
        <f t="shared" ca="1" si="1539"/>
        <v>20336.099954015281</v>
      </c>
      <c r="F5162" s="34">
        <f t="shared" ca="1" si="1540"/>
        <v>3500.0000000000005</v>
      </c>
      <c r="G5162" s="69">
        <f t="shared" ca="1" si="1526"/>
        <v>0</v>
      </c>
      <c r="H5162" s="34">
        <f t="shared" ca="1" si="1527"/>
        <v>-1491.7583596180066</v>
      </c>
      <c r="I5162" s="34">
        <f t="shared" ca="1" si="1528"/>
        <v>2008.2416403819939</v>
      </c>
      <c r="J5162" s="18">
        <f ca="1">SUM(INDIRECT(ADDRESS(ROW(F5162),COLUMN(F5162),4)):INDIRECT(ADDRESS(ROW(F5162)+N$5-1,COLUMN(F5162),4)))</f>
        <v>24500.000000000004</v>
      </c>
      <c r="K5162" s="18">
        <f t="shared" ca="1" si="1529"/>
        <v>16350</v>
      </c>
      <c r="L5162" s="18">
        <f t="shared" ca="1" si="1541"/>
        <v>0</v>
      </c>
      <c r="M5162" s="18">
        <f t="shared" ca="1" si="1525"/>
        <v>0</v>
      </c>
      <c r="N5162" s="34">
        <f t="shared" ca="1" si="1530"/>
        <v>18327.858313633285</v>
      </c>
      <c r="P5162" s="18">
        <f t="shared" ca="1" si="1542"/>
        <v>1491.7583596180066</v>
      </c>
      <c r="Q5162" s="47">
        <f ca="1">SUM(L$15:L5162)-SUM(M$15:M5162)</f>
        <v>16350</v>
      </c>
      <c r="R5162" s="47" t="str">
        <f t="shared" ca="1" si="1543"/>
        <v>M5165</v>
      </c>
      <c r="S5162" s="40">
        <f t="shared" ca="1" si="1531"/>
        <v>0</v>
      </c>
      <c r="T5162" s="46">
        <f t="shared" ca="1" si="1532"/>
        <v>32</v>
      </c>
      <c r="X5162" s="74">
        <f t="shared" ca="1" si="1533"/>
        <v>-1.4917583596180066</v>
      </c>
      <c r="Y5162" s="75">
        <f t="shared" ca="1" si="1534"/>
        <v>-1.4917583596180066</v>
      </c>
      <c r="Z5162" s="74">
        <f t="shared" ca="1" si="1535"/>
        <v>0.22497671756562182</v>
      </c>
      <c r="AA5162" s="76">
        <f t="shared" ca="1" si="1536"/>
        <v>-1491.7583596180066</v>
      </c>
      <c r="AB5162" s="76">
        <f t="shared" ca="1" si="1537"/>
        <v>224.97671756562181</v>
      </c>
    </row>
    <row r="5163" spans="1:28" x14ac:dyDescent="0.25">
      <c r="A5163" s="2">
        <f t="shared" si="1538"/>
        <v>19</v>
      </c>
      <c r="B5163" s="16">
        <f ca="1">VLOOKUP(A5163,PERIODS!$O$4:$P$33,2,FALSE)</f>
        <v>3.5000000000000003E-2</v>
      </c>
      <c r="C5163" s="15"/>
      <c r="D5163" s="18">
        <v>5000</v>
      </c>
      <c r="E5163" s="34">
        <f t="shared" ca="1" si="1539"/>
        <v>18327.858313633285</v>
      </c>
      <c r="F5163" s="34">
        <f t="shared" ca="1" si="1540"/>
        <v>3500.0000000000005</v>
      </c>
      <c r="G5163" s="69">
        <f t="shared" ca="1" si="1526"/>
        <v>0</v>
      </c>
      <c r="H5163" s="34">
        <f t="shared" ca="1" si="1527"/>
        <v>318.28239600596845</v>
      </c>
      <c r="I5163" s="34">
        <f t="shared" ca="1" si="1528"/>
        <v>3818.2823960059691</v>
      </c>
      <c r="J5163" s="18">
        <f ca="1">SUM(INDIRECT(ADDRESS(ROW(F5163),COLUMN(F5163),4)):INDIRECT(ADDRESS(ROW(F5163)+N$5-1,COLUMN(F5163),4)))</f>
        <v>24500.000000000004</v>
      </c>
      <c r="K5163" s="18">
        <f t="shared" ca="1" si="1529"/>
        <v>16350</v>
      </c>
      <c r="L5163" s="18">
        <f t="shared" ca="1" si="1541"/>
        <v>0</v>
      </c>
      <c r="M5163" s="18">
        <f t="shared" ca="1" si="1525"/>
        <v>0</v>
      </c>
      <c r="N5163" s="34">
        <f t="shared" ca="1" si="1530"/>
        <v>14509.575917627317</v>
      </c>
      <c r="P5163" s="18">
        <f t="shared" ca="1" si="1542"/>
        <v>318.28239600596845</v>
      </c>
      <c r="Q5163" s="47">
        <f ca="1">SUM(L$15:L5163)-SUM(M$15:M5163)</f>
        <v>16350</v>
      </c>
      <c r="R5163" s="47" t="str">
        <f t="shared" ca="1" si="1543"/>
        <v>M5166</v>
      </c>
      <c r="S5163" s="40">
        <f t="shared" ca="1" si="1531"/>
        <v>0</v>
      </c>
      <c r="T5163" s="46">
        <f t="shared" ca="1" si="1532"/>
        <v>21</v>
      </c>
      <c r="X5163" s="74">
        <f t="shared" ca="1" si="1533"/>
        <v>0.31828239600596847</v>
      </c>
      <c r="Y5163" s="75">
        <f t="shared" ca="1" si="1534"/>
        <v>0.31828239600596847</v>
      </c>
      <c r="Z5163" s="74">
        <f t="shared" ca="1" si="1535"/>
        <v>1.3747644344011269</v>
      </c>
      <c r="AA5163" s="76">
        <f t="shared" ca="1" si="1536"/>
        <v>318.28239600596845</v>
      </c>
      <c r="AB5163" s="76">
        <f t="shared" ca="1" si="1537"/>
        <v>1374.7644344011269</v>
      </c>
    </row>
    <row r="5164" spans="1:28" x14ac:dyDescent="0.25">
      <c r="A5164" s="2">
        <f t="shared" si="1538"/>
        <v>20</v>
      </c>
      <c r="B5164" s="16">
        <f ca="1">VLOOKUP(A5164,PERIODS!$O$4:$P$33,2,FALSE)</f>
        <v>3.5000000000000003E-2</v>
      </c>
      <c r="C5164" s="15"/>
      <c r="D5164" s="18">
        <v>5000</v>
      </c>
      <c r="E5164" s="34">
        <f t="shared" ca="1" si="1539"/>
        <v>14509.575917627317</v>
      </c>
      <c r="F5164" s="34">
        <f t="shared" ca="1" si="1540"/>
        <v>3500.0000000000005</v>
      </c>
      <c r="G5164" s="69">
        <f t="shared" ca="1" si="1526"/>
        <v>0</v>
      </c>
      <c r="H5164" s="34">
        <f t="shared" ca="1" si="1527"/>
        <v>1411.3488851557011</v>
      </c>
      <c r="I5164" s="34">
        <f t="shared" ca="1" si="1528"/>
        <v>4911.3488851557013</v>
      </c>
      <c r="J5164" s="18">
        <f ca="1">SUM(INDIRECT(ADDRESS(ROW(F5164),COLUMN(F5164),4)):INDIRECT(ADDRESS(ROW(F5164)+N$5-1,COLUMN(F5164),4)))</f>
        <v>24500.000000000004</v>
      </c>
      <c r="K5164" s="18">
        <f t="shared" ca="1" si="1529"/>
        <v>0</v>
      </c>
      <c r="L5164" s="18">
        <f t="shared" ca="1" si="1541"/>
        <v>0</v>
      </c>
      <c r="M5164" s="18">
        <f t="shared" ca="1" si="1525"/>
        <v>16350</v>
      </c>
      <c r="N5164" s="34">
        <f t="shared" ca="1" si="1530"/>
        <v>25948.227032471616</v>
      </c>
      <c r="P5164" s="18">
        <f t="shared" ca="1" si="1542"/>
        <v>1411.3488851557011</v>
      </c>
      <c r="Q5164" s="47">
        <f ca="1">SUM(L$15:L5164)-SUM(M$15:M5164)</f>
        <v>0</v>
      </c>
      <c r="R5164" s="47" t="str">
        <f t="shared" ca="1" si="1543"/>
        <v>M5167</v>
      </c>
      <c r="S5164" s="40">
        <f t="shared" ca="1" si="1531"/>
        <v>0</v>
      </c>
      <c r="T5164" s="46">
        <f t="shared" ca="1" si="1532"/>
        <v>40</v>
      </c>
      <c r="X5164" s="74">
        <f t="shared" ca="1" si="1533"/>
        <v>1.411348885155701</v>
      </c>
      <c r="Y5164" s="75">
        <f t="shared" ca="1" si="1534"/>
        <v>1.411348885155701</v>
      </c>
      <c r="Z5164" s="74">
        <f t="shared" ca="1" si="1535"/>
        <v>4.1014841054674775</v>
      </c>
      <c r="AA5164" s="76">
        <f t="shared" ca="1" si="1536"/>
        <v>1411.3488851557011</v>
      </c>
      <c r="AB5164" s="76">
        <f t="shared" ca="1" si="1537"/>
        <v>4101.484105467478</v>
      </c>
    </row>
    <row r="5165" spans="1:28" x14ac:dyDescent="0.25">
      <c r="A5165" s="2">
        <f t="shared" si="1538"/>
        <v>21</v>
      </c>
      <c r="B5165" s="16">
        <f ca="1">VLOOKUP(A5165,PERIODS!$O$4:$P$33,2,FALSE)</f>
        <v>3.5000000000000003E-2</v>
      </c>
      <c r="C5165" s="15"/>
      <c r="D5165" s="18">
        <v>5000</v>
      </c>
      <c r="E5165" s="34">
        <f t="shared" ca="1" si="1539"/>
        <v>25948.227032471616</v>
      </c>
      <c r="F5165" s="34">
        <f t="shared" ca="1" si="1540"/>
        <v>3500.0000000000005</v>
      </c>
      <c r="G5165" s="69">
        <f t="shared" ca="1" si="1526"/>
        <v>0</v>
      </c>
      <c r="H5165" s="34">
        <f t="shared" ca="1" si="1527"/>
        <v>-36.935566751266386</v>
      </c>
      <c r="I5165" s="34">
        <f t="shared" ca="1" si="1528"/>
        <v>3463.0644332487341</v>
      </c>
      <c r="J5165" s="18">
        <f ca="1">SUM(INDIRECT(ADDRESS(ROW(F5165),COLUMN(F5165),4)):INDIRECT(ADDRESS(ROW(F5165)+N$5-1,COLUMN(F5165),4)))</f>
        <v>24500.000000000004</v>
      </c>
      <c r="K5165" s="18">
        <f t="shared" ca="1" si="1529"/>
        <v>0</v>
      </c>
      <c r="L5165" s="18">
        <f t="shared" ca="1" si="1541"/>
        <v>0</v>
      </c>
      <c r="M5165" s="18">
        <f t="shared" ca="1" si="1525"/>
        <v>0</v>
      </c>
      <c r="N5165" s="34">
        <f t="shared" ca="1" si="1530"/>
        <v>22485.16259922288</v>
      </c>
      <c r="P5165" s="18">
        <f t="shared" ca="1" si="1542"/>
        <v>36.935566751266386</v>
      </c>
      <c r="Q5165" s="47">
        <f ca="1">SUM(L$15:L5165)-SUM(M$15:M5165)</f>
        <v>0</v>
      </c>
      <c r="R5165" s="47" t="str">
        <f t="shared" ca="1" si="1543"/>
        <v>M5168</v>
      </c>
      <c r="S5165" s="40">
        <f t="shared" ca="1" si="1531"/>
        <v>0</v>
      </c>
      <c r="T5165" s="46">
        <f t="shared" ca="1" si="1532"/>
        <v>74</v>
      </c>
      <c r="X5165" s="74">
        <f t="shared" ca="1" si="1533"/>
        <v>-3.6935566751266385E-2</v>
      </c>
      <c r="Y5165" s="75">
        <f t="shared" ca="1" si="1534"/>
        <v>-3.6935566751266385E-2</v>
      </c>
      <c r="Z5165" s="74">
        <f t="shared" ca="1" si="1535"/>
        <v>0.9637382301336439</v>
      </c>
      <c r="AA5165" s="76">
        <f t="shared" ca="1" si="1536"/>
        <v>-36.935566751266386</v>
      </c>
      <c r="AB5165" s="76">
        <f t="shared" ca="1" si="1537"/>
        <v>963.73823013364392</v>
      </c>
    </row>
    <row r="5166" spans="1:28" x14ac:dyDescent="0.25">
      <c r="A5166" s="2">
        <f t="shared" si="1538"/>
        <v>22</v>
      </c>
      <c r="B5166" s="16">
        <f ca="1">VLOOKUP(A5166,PERIODS!$O$4:$P$33,2,FALSE)</f>
        <v>3.5000000000000003E-2</v>
      </c>
      <c r="C5166" s="15"/>
      <c r="D5166" s="18">
        <v>5000</v>
      </c>
      <c r="E5166" s="34">
        <f t="shared" ca="1" si="1539"/>
        <v>22485.16259922288</v>
      </c>
      <c r="F5166" s="34">
        <f t="shared" ca="1" si="1540"/>
        <v>3500.0000000000005</v>
      </c>
      <c r="G5166" s="69">
        <f t="shared" ca="1" si="1526"/>
        <v>0</v>
      </c>
      <c r="H5166" s="34">
        <f t="shared" ca="1" si="1527"/>
        <v>1124.4214605509123</v>
      </c>
      <c r="I5166" s="34">
        <f t="shared" ca="1" si="1528"/>
        <v>4624.4214605509133</v>
      </c>
      <c r="J5166" s="18">
        <f ca="1">SUM(INDIRECT(ADDRESS(ROW(F5166),COLUMN(F5166),4)):INDIRECT(ADDRESS(ROW(F5166)+N$5-1,COLUMN(F5166),4)))</f>
        <v>25000.000000000004</v>
      </c>
      <c r="K5166" s="18">
        <f t="shared" ca="1" si="1529"/>
        <v>16350</v>
      </c>
      <c r="L5166" s="18">
        <f t="shared" ca="1" si="1541"/>
        <v>16350</v>
      </c>
      <c r="M5166" s="18">
        <f t="shared" ca="1" si="1525"/>
        <v>0</v>
      </c>
      <c r="N5166" s="34">
        <f t="shared" ca="1" si="1530"/>
        <v>17860.741138671969</v>
      </c>
      <c r="P5166" s="18">
        <f t="shared" ca="1" si="1542"/>
        <v>1124.4214605509123</v>
      </c>
      <c r="Q5166" s="47">
        <f ca="1">SUM(L$15:L5166)-SUM(M$15:M5166)</f>
        <v>16350</v>
      </c>
      <c r="R5166" s="47" t="str">
        <f t="shared" ca="1" si="1543"/>
        <v>M5169</v>
      </c>
      <c r="S5166" s="40">
        <f t="shared" ca="1" si="1531"/>
        <v>0</v>
      </c>
      <c r="T5166" s="46">
        <f t="shared" ca="1" si="1532"/>
        <v>46</v>
      </c>
      <c r="X5166" s="74">
        <f t="shared" ca="1" si="1533"/>
        <v>1.1244214605509124</v>
      </c>
      <c r="Y5166" s="75">
        <f t="shared" ca="1" si="1534"/>
        <v>1.1244214605509124</v>
      </c>
      <c r="Z5166" s="74">
        <f t="shared" ca="1" si="1535"/>
        <v>3.0784353373462401</v>
      </c>
      <c r="AA5166" s="76">
        <f t="shared" ca="1" si="1536"/>
        <v>1124.4214605509123</v>
      </c>
      <c r="AB5166" s="76">
        <f t="shared" ca="1" si="1537"/>
        <v>3078.43533734624</v>
      </c>
    </row>
    <row r="5167" spans="1:28" x14ac:dyDescent="0.25">
      <c r="A5167" s="2">
        <f t="shared" si="1538"/>
        <v>23</v>
      </c>
      <c r="B5167" s="16">
        <f ca="1">VLOOKUP(A5167,PERIODS!$O$4:$P$33,2,FALSE)</f>
        <v>3.5000000000000003E-2</v>
      </c>
      <c r="C5167" s="15"/>
      <c r="D5167" s="18">
        <v>5000</v>
      </c>
      <c r="E5167" s="34">
        <f t="shared" ca="1" si="1539"/>
        <v>17860.741138671969</v>
      </c>
      <c r="F5167" s="34">
        <f t="shared" ca="1" si="1540"/>
        <v>3500.0000000000005</v>
      </c>
      <c r="G5167" s="69">
        <f t="shared" ca="1" si="1526"/>
        <v>0</v>
      </c>
      <c r="H5167" s="34">
        <f t="shared" ca="1" si="1527"/>
        <v>1083.9928024680555</v>
      </c>
      <c r="I5167" s="34">
        <f t="shared" ca="1" si="1528"/>
        <v>4583.9928024680557</v>
      </c>
      <c r="J5167" s="18">
        <f ca="1">SUM(INDIRECT(ADDRESS(ROW(F5167),COLUMN(F5167),4)):INDIRECT(ADDRESS(ROW(F5167)+N$5-1,COLUMN(F5167),4)))</f>
        <v>25500.000000000004</v>
      </c>
      <c r="K5167" s="18">
        <f t="shared" ca="1" si="1529"/>
        <v>16350</v>
      </c>
      <c r="L5167" s="18">
        <f t="shared" ca="1" si="1541"/>
        <v>0</v>
      </c>
      <c r="M5167" s="18">
        <f t="shared" ca="1" si="1525"/>
        <v>0</v>
      </c>
      <c r="N5167" s="34">
        <f t="shared" ca="1" si="1530"/>
        <v>13276.748336203913</v>
      </c>
      <c r="P5167" s="18">
        <f t="shared" ca="1" si="1542"/>
        <v>1083.9928024680555</v>
      </c>
      <c r="Q5167" s="47">
        <f ca="1">SUM(L$15:L5167)-SUM(M$15:M5167)</f>
        <v>16350</v>
      </c>
      <c r="R5167" s="47" t="str">
        <f t="shared" ca="1" si="1543"/>
        <v>M5170</v>
      </c>
      <c r="S5167" s="40">
        <f t="shared" ca="1" si="1531"/>
        <v>0</v>
      </c>
      <c r="T5167" s="46">
        <f t="shared" ca="1" si="1532"/>
        <v>65</v>
      </c>
      <c r="X5167" s="74">
        <f t="shared" ca="1" si="1533"/>
        <v>1.0839928024680554</v>
      </c>
      <c r="Y5167" s="75">
        <f t="shared" ca="1" si="1534"/>
        <v>1.0839928024680554</v>
      </c>
      <c r="Z5167" s="74">
        <f t="shared" ca="1" si="1535"/>
        <v>2.9564605788515066</v>
      </c>
      <c r="AA5167" s="76">
        <f t="shared" ca="1" si="1536"/>
        <v>1083.9928024680555</v>
      </c>
      <c r="AB5167" s="76">
        <f t="shared" ca="1" si="1537"/>
        <v>2956.4605788515064</v>
      </c>
    </row>
    <row r="5168" spans="1:28" x14ac:dyDescent="0.25">
      <c r="A5168" s="2">
        <f t="shared" si="1538"/>
        <v>24</v>
      </c>
      <c r="B5168" s="16">
        <f ca="1">VLOOKUP(A5168,PERIODS!$O$4:$P$33,2,FALSE)</f>
        <v>3.5000000000000003E-2</v>
      </c>
      <c r="C5168" s="15"/>
      <c r="D5168" s="18">
        <v>5000</v>
      </c>
      <c r="E5168" s="34">
        <f t="shared" ca="1" si="1539"/>
        <v>13276.748336203913</v>
      </c>
      <c r="F5168" s="34">
        <f t="shared" ca="1" si="1540"/>
        <v>3500.0000000000005</v>
      </c>
      <c r="G5168" s="69">
        <f t="shared" ca="1" si="1526"/>
        <v>0</v>
      </c>
      <c r="H5168" s="34">
        <f t="shared" ca="1" si="1527"/>
        <v>-2193.8103613921098</v>
      </c>
      <c r="I5168" s="34">
        <f t="shared" ca="1" si="1528"/>
        <v>1306.1896386078906</v>
      </c>
      <c r="J5168" s="18">
        <f ca="1">SUM(INDIRECT(ADDRESS(ROW(F5168),COLUMN(F5168),4)):INDIRECT(ADDRESS(ROW(F5168)+N$5-1,COLUMN(F5168),4)))</f>
        <v>26000</v>
      </c>
      <c r="K5168" s="18">
        <f t="shared" ca="1" si="1529"/>
        <v>16350</v>
      </c>
      <c r="L5168" s="18">
        <f t="shared" ca="1" si="1541"/>
        <v>0</v>
      </c>
      <c r="M5168" s="18">
        <f t="shared" ca="1" si="1525"/>
        <v>0</v>
      </c>
      <c r="N5168" s="34">
        <f t="shared" ca="1" si="1530"/>
        <v>11970.558697596021</v>
      </c>
      <c r="P5168" s="18">
        <f t="shared" ca="1" si="1542"/>
        <v>2193.8103613921098</v>
      </c>
      <c r="Q5168" s="47">
        <f ca="1">SUM(L$15:L5168)-SUM(M$15:M5168)</f>
        <v>16350</v>
      </c>
      <c r="R5168" s="47" t="str">
        <f t="shared" ca="1" si="1543"/>
        <v>M5171</v>
      </c>
      <c r="S5168" s="40">
        <f t="shared" ca="1" si="1531"/>
        <v>0</v>
      </c>
      <c r="T5168" s="46">
        <f t="shared" ca="1" si="1532"/>
        <v>19</v>
      </c>
      <c r="X5168" s="74">
        <f t="shared" ca="1" si="1533"/>
        <v>-2.1938103613921096</v>
      </c>
      <c r="Y5168" s="75">
        <f t="shared" ca="1" si="1534"/>
        <v>-2.1938103613921096</v>
      </c>
      <c r="Z5168" s="74">
        <f t="shared" ca="1" si="1535"/>
        <v>0.1114911167798012</v>
      </c>
      <c r="AA5168" s="76">
        <f t="shared" ca="1" si="1536"/>
        <v>-2193.8103613921098</v>
      </c>
      <c r="AB5168" s="76">
        <f t="shared" ca="1" si="1537"/>
        <v>111.4911167798012</v>
      </c>
    </row>
    <row r="5169" spans="1:28" x14ac:dyDescent="0.25">
      <c r="A5169" s="2">
        <f t="shared" si="1538"/>
        <v>25</v>
      </c>
      <c r="B5169" s="16">
        <f ca="1">VLOOKUP(A5169,PERIODS!$O$4:$P$33,2,FALSE)</f>
        <v>3.5000000000000003E-2</v>
      </c>
      <c r="C5169" s="15"/>
      <c r="D5169" s="18">
        <v>5000</v>
      </c>
      <c r="E5169" s="34">
        <f t="shared" ca="1" si="1539"/>
        <v>11970.558697596021</v>
      </c>
      <c r="F5169" s="34">
        <f t="shared" ca="1" si="1540"/>
        <v>3500.0000000000005</v>
      </c>
      <c r="G5169" s="69">
        <f t="shared" ca="1" si="1526"/>
        <v>0</v>
      </c>
      <c r="H5169" s="34">
        <f t="shared" ca="1" si="1527"/>
        <v>361.90806801814347</v>
      </c>
      <c r="I5169" s="34">
        <f t="shared" ca="1" si="1528"/>
        <v>3861.9080680181441</v>
      </c>
      <c r="J5169" s="18">
        <f ca="1">SUM(INDIRECT(ADDRESS(ROW(F5169),COLUMN(F5169),4)):INDIRECT(ADDRESS(ROW(F5169)+N$5-1,COLUMN(F5169),4)))</f>
        <v>24900</v>
      </c>
      <c r="K5169" s="18">
        <f t="shared" ca="1" si="1529"/>
        <v>0</v>
      </c>
      <c r="L5169" s="18">
        <f t="shared" ca="1" si="1541"/>
        <v>0</v>
      </c>
      <c r="M5169" s="18">
        <f t="shared" ca="1" si="1525"/>
        <v>16350</v>
      </c>
      <c r="N5169" s="34">
        <f t="shared" ca="1" si="1530"/>
        <v>24458.650629577878</v>
      </c>
      <c r="P5169" s="18">
        <f t="shared" ca="1" si="1542"/>
        <v>361.90806801814347</v>
      </c>
      <c r="Q5169" s="47">
        <f ca="1">SUM(L$15:L5169)-SUM(M$15:M5169)</f>
        <v>0</v>
      </c>
      <c r="R5169" s="47" t="str">
        <f t="shared" ca="1" si="1543"/>
        <v>M5172</v>
      </c>
      <c r="S5169" s="40">
        <f t="shared" ca="1" si="1531"/>
        <v>0</v>
      </c>
      <c r="T5169" s="46">
        <f t="shared" ca="1" si="1532"/>
        <v>64</v>
      </c>
      <c r="X5169" s="74">
        <f t="shared" ca="1" si="1533"/>
        <v>0.36190806801814346</v>
      </c>
      <c r="Y5169" s="75">
        <f t="shared" ca="1" si="1534"/>
        <v>0.36190806801814346</v>
      </c>
      <c r="Z5169" s="74">
        <f t="shared" ca="1" si="1535"/>
        <v>1.4360669154141013</v>
      </c>
      <c r="AA5169" s="76">
        <f t="shared" ca="1" si="1536"/>
        <v>361.90806801814347</v>
      </c>
      <c r="AB5169" s="76">
        <f t="shared" ca="1" si="1537"/>
        <v>1436.0669154141012</v>
      </c>
    </row>
    <row r="5170" spans="1:28" x14ac:dyDescent="0.25">
      <c r="A5170" s="2">
        <f t="shared" si="1538"/>
        <v>26</v>
      </c>
      <c r="B5170" s="16">
        <f ca="1">VLOOKUP(A5170,PERIODS!$O$4:$P$33,2,FALSE)</f>
        <v>3.5000000000000003E-2</v>
      </c>
      <c r="C5170" s="15"/>
      <c r="D5170" s="18">
        <v>5000</v>
      </c>
      <c r="E5170" s="34">
        <f t="shared" ca="1" si="1539"/>
        <v>24458.650629577878</v>
      </c>
      <c r="F5170" s="34">
        <f t="shared" ca="1" si="1540"/>
        <v>3500.0000000000005</v>
      </c>
      <c r="G5170" s="69">
        <f t="shared" ca="1" si="1526"/>
        <v>0</v>
      </c>
      <c r="H5170" s="34">
        <f t="shared" ca="1" si="1527"/>
        <v>-706.13497839572699</v>
      </c>
      <c r="I5170" s="34">
        <f t="shared" ca="1" si="1528"/>
        <v>2793.8650216042734</v>
      </c>
      <c r="J5170" s="18">
        <f ca="1">SUM(INDIRECT(ADDRESS(ROW(F5170),COLUMN(F5170),4)):INDIRECT(ADDRESS(ROW(F5170)+N$5-1,COLUMN(F5170),4)))</f>
        <v>23900</v>
      </c>
      <c r="K5170" s="18">
        <f t="shared" ca="1" si="1529"/>
        <v>0</v>
      </c>
      <c r="L5170" s="18">
        <f t="shared" ca="1" si="1541"/>
        <v>0</v>
      </c>
      <c r="M5170" s="18">
        <f t="shared" ca="1" si="1525"/>
        <v>0</v>
      </c>
      <c r="N5170" s="34">
        <f t="shared" ca="1" si="1530"/>
        <v>21664.785607973605</v>
      </c>
      <c r="P5170" s="18">
        <f t="shared" ca="1" si="1542"/>
        <v>706.13497839572699</v>
      </c>
      <c r="Q5170" s="47">
        <f ca="1">SUM(L$15:L5170)-SUM(M$15:M5170)</f>
        <v>0</v>
      </c>
      <c r="R5170" s="47" t="str">
        <f t="shared" ca="1" si="1543"/>
        <v>M5173</v>
      </c>
      <c r="S5170" s="40">
        <f t="shared" ca="1" si="1531"/>
        <v>0</v>
      </c>
      <c r="T5170" s="46">
        <f t="shared" ca="1" si="1532"/>
        <v>32</v>
      </c>
      <c r="X5170" s="74">
        <f t="shared" ca="1" si="1533"/>
        <v>-0.70613497839572703</v>
      </c>
      <c r="Y5170" s="75">
        <f t="shared" ca="1" si="1534"/>
        <v>-0.70613497839572703</v>
      </c>
      <c r="Z5170" s="74">
        <f t="shared" ca="1" si="1535"/>
        <v>0.49354808982824278</v>
      </c>
      <c r="AA5170" s="76">
        <f t="shared" ca="1" si="1536"/>
        <v>-706.13497839572699</v>
      </c>
      <c r="AB5170" s="76">
        <f t="shared" ca="1" si="1537"/>
        <v>493.54808982824278</v>
      </c>
    </row>
    <row r="5171" spans="1:28" x14ac:dyDescent="0.25">
      <c r="A5171" s="2">
        <f t="shared" si="1538"/>
        <v>27</v>
      </c>
      <c r="B5171" s="16">
        <f ca="1">VLOOKUP(A5171,PERIODS!$O$4:$P$33,2,FALSE)</f>
        <v>3.5000000000000003E-2</v>
      </c>
      <c r="C5171" s="15"/>
      <c r="D5171" s="18">
        <v>5000</v>
      </c>
      <c r="E5171" s="34">
        <f t="shared" ca="1" si="1539"/>
        <v>21664.785607973605</v>
      </c>
      <c r="F5171" s="34">
        <f t="shared" ca="1" si="1540"/>
        <v>3500.0000000000005</v>
      </c>
      <c r="G5171" s="69">
        <f t="shared" ca="1" si="1526"/>
        <v>0</v>
      </c>
      <c r="H5171" s="34">
        <f t="shared" ca="1" si="1527"/>
        <v>167.76496710270339</v>
      </c>
      <c r="I5171" s="34">
        <f t="shared" ca="1" si="1528"/>
        <v>3667.7649671027038</v>
      </c>
      <c r="J5171" s="18">
        <f ca="1">SUM(INDIRECT(ADDRESS(ROW(F5171),COLUMN(F5171),4)):INDIRECT(ADDRESS(ROW(F5171)+N$5-1,COLUMN(F5171),4)))</f>
        <v>22900</v>
      </c>
      <c r="K5171" s="18">
        <f t="shared" ca="1" si="1529"/>
        <v>16350</v>
      </c>
      <c r="L5171" s="18">
        <f t="shared" ca="1" si="1541"/>
        <v>16350</v>
      </c>
      <c r="M5171" s="18">
        <f t="shared" ca="1" si="1525"/>
        <v>0</v>
      </c>
      <c r="N5171" s="34">
        <f t="shared" ca="1" si="1530"/>
        <v>17997.020640870902</v>
      </c>
      <c r="P5171" s="18">
        <f t="shared" ca="1" si="1542"/>
        <v>167.76496710270339</v>
      </c>
      <c r="Q5171" s="47">
        <f ca="1">SUM(L$15:L5171)-SUM(M$15:M5171)</f>
        <v>16350</v>
      </c>
      <c r="R5171" s="47" t="str">
        <f t="shared" ca="1" si="1543"/>
        <v>M5174</v>
      </c>
      <c r="S5171" s="40">
        <f t="shared" ca="1" si="1531"/>
        <v>0</v>
      </c>
      <c r="T5171" s="46">
        <f t="shared" ca="1" si="1532"/>
        <v>12</v>
      </c>
      <c r="X5171" s="74">
        <f t="shared" ca="1" si="1533"/>
        <v>0.16776496710270339</v>
      </c>
      <c r="Y5171" s="75">
        <f t="shared" ca="1" si="1534"/>
        <v>0.16776496710270339</v>
      </c>
      <c r="Z5171" s="74">
        <f t="shared" ca="1" si="1535"/>
        <v>1.1826586142993154</v>
      </c>
      <c r="AA5171" s="76">
        <f t="shared" ca="1" si="1536"/>
        <v>167.76496710270339</v>
      </c>
      <c r="AB5171" s="76">
        <f t="shared" ca="1" si="1537"/>
        <v>1182.6586142993153</v>
      </c>
    </row>
    <row r="5172" spans="1:28" x14ac:dyDescent="0.25">
      <c r="A5172" s="2">
        <f t="shared" si="1538"/>
        <v>28</v>
      </c>
      <c r="B5172" s="16">
        <f ca="1">VLOOKUP(A5172,PERIODS!$O$4:$P$33,2,FALSE)</f>
        <v>0.04</v>
      </c>
      <c r="C5172" s="15"/>
      <c r="D5172" s="18">
        <v>5000</v>
      </c>
      <c r="E5172" s="34">
        <f t="shared" ca="1" si="1539"/>
        <v>17997.020640870902</v>
      </c>
      <c r="F5172" s="34">
        <f t="shared" ca="1" si="1540"/>
        <v>4000</v>
      </c>
      <c r="G5172" s="69">
        <f t="shared" ca="1" si="1526"/>
        <v>0</v>
      </c>
      <c r="H5172" s="34">
        <f t="shared" ca="1" si="1527"/>
        <v>-1702.5407520635508</v>
      </c>
      <c r="I5172" s="34">
        <f t="shared" ca="1" si="1528"/>
        <v>2297.4592479364492</v>
      </c>
      <c r="J5172" s="18">
        <f ca="1">SUM(INDIRECT(ADDRESS(ROW(F5172),COLUMN(F5172),4)):INDIRECT(ADDRESS(ROW(F5172)+N$5-1,COLUMN(F5172),4)))</f>
        <v>21900</v>
      </c>
      <c r="K5172" s="18">
        <f t="shared" ca="1" si="1529"/>
        <v>16350</v>
      </c>
      <c r="L5172" s="18">
        <f t="shared" ca="1" si="1541"/>
        <v>0</v>
      </c>
      <c r="M5172" s="18">
        <f t="shared" ca="1" si="1525"/>
        <v>0</v>
      </c>
      <c r="N5172" s="34">
        <f t="shared" ca="1" si="1530"/>
        <v>15699.561392934453</v>
      </c>
      <c r="P5172" s="18">
        <f t="shared" ca="1" si="1542"/>
        <v>1702.5407520635508</v>
      </c>
      <c r="Q5172" s="47">
        <f ca="1">SUM(L$15:L5172)-SUM(M$15:M5172)</f>
        <v>16350</v>
      </c>
      <c r="R5172" s="47" t="str">
        <f t="shared" ca="1" si="1543"/>
        <v>M5175</v>
      </c>
      <c r="S5172" s="40">
        <f t="shared" ca="1" si="1531"/>
        <v>0</v>
      </c>
      <c r="T5172" s="46">
        <f t="shared" ca="1" si="1532"/>
        <v>99</v>
      </c>
      <c r="X5172" s="74">
        <f t="shared" ca="1" si="1533"/>
        <v>-1.7025407520635509</v>
      </c>
      <c r="Y5172" s="75">
        <f t="shared" ca="1" si="1534"/>
        <v>-1.7025407520635509</v>
      </c>
      <c r="Z5172" s="74">
        <f t="shared" ca="1" si="1535"/>
        <v>0.18221995966248672</v>
      </c>
      <c r="AA5172" s="76">
        <f t="shared" ca="1" si="1536"/>
        <v>-1702.5407520635508</v>
      </c>
      <c r="AB5172" s="76">
        <f t="shared" ca="1" si="1537"/>
        <v>182.21995966248673</v>
      </c>
    </row>
    <row r="5173" spans="1:28" x14ac:dyDescent="0.25">
      <c r="A5173" s="2">
        <f t="shared" si="1538"/>
        <v>29</v>
      </c>
      <c r="B5173" s="16">
        <f ca="1">VLOOKUP(A5173,PERIODS!$O$4:$P$33,2,FALSE)</f>
        <v>0.04</v>
      </c>
      <c r="C5173" s="15"/>
      <c r="D5173" s="18">
        <v>5000</v>
      </c>
      <c r="E5173" s="34">
        <f t="shared" ca="1" si="1539"/>
        <v>15699.561392934453</v>
      </c>
      <c r="F5173" s="34">
        <f t="shared" ca="1" si="1540"/>
        <v>4000</v>
      </c>
      <c r="G5173" s="69">
        <f t="shared" ca="1" si="1526"/>
        <v>0</v>
      </c>
      <c r="H5173" s="34">
        <f t="shared" ca="1" si="1527"/>
        <v>-1177.2153529848181</v>
      </c>
      <c r="I5173" s="34">
        <f t="shared" ca="1" si="1528"/>
        <v>2822.7846470151817</v>
      </c>
      <c r="J5173" s="18">
        <f ca="1">SUM(INDIRECT(ADDRESS(ROW(F5173),COLUMN(F5173),4)):INDIRECT(ADDRESS(ROW(F5173)+N$5-1,COLUMN(F5173),4)))</f>
        <v>21200</v>
      </c>
      <c r="K5173" s="18">
        <f t="shared" ca="1" si="1529"/>
        <v>16350</v>
      </c>
      <c r="L5173" s="18">
        <f t="shared" ca="1" si="1541"/>
        <v>0</v>
      </c>
      <c r="M5173" s="18">
        <f t="shared" ca="1" si="1525"/>
        <v>0</v>
      </c>
      <c r="N5173" s="34">
        <f t="shared" ca="1" si="1530"/>
        <v>12876.776745919271</v>
      </c>
      <c r="P5173" s="18">
        <f t="shared" ca="1" si="1542"/>
        <v>1177.2153529848181</v>
      </c>
      <c r="Q5173" s="47">
        <f ca="1">SUM(L$15:L5173)-SUM(M$15:M5173)</f>
        <v>16350</v>
      </c>
      <c r="R5173" s="47" t="str">
        <f t="shared" ca="1" si="1543"/>
        <v>M5176</v>
      </c>
      <c r="S5173" s="40">
        <f t="shared" ca="1" si="1531"/>
        <v>0</v>
      </c>
      <c r="T5173" s="46">
        <f t="shared" ca="1" si="1532"/>
        <v>74</v>
      </c>
      <c r="X5173" s="74">
        <f t="shared" ca="1" si="1533"/>
        <v>-1.1772153529848182</v>
      </c>
      <c r="Y5173" s="75">
        <f t="shared" ca="1" si="1534"/>
        <v>-1.1772153529848182</v>
      </c>
      <c r="Z5173" s="74">
        <f t="shared" ca="1" si="1535"/>
        <v>0.30813559388947653</v>
      </c>
      <c r="AA5173" s="76">
        <f t="shared" ca="1" si="1536"/>
        <v>-1177.2153529848181</v>
      </c>
      <c r="AB5173" s="76">
        <f t="shared" ca="1" si="1537"/>
        <v>308.13559388947652</v>
      </c>
    </row>
    <row r="5174" spans="1:28" x14ac:dyDescent="0.25">
      <c r="A5174" s="2">
        <f t="shared" si="1538"/>
        <v>30</v>
      </c>
      <c r="B5174" s="16">
        <f ca="1">VLOOKUP(A5174,PERIODS!$O$4:$P$33,2,FALSE)</f>
        <v>0.04</v>
      </c>
      <c r="C5174" s="15"/>
      <c r="D5174" s="18">
        <v>5000</v>
      </c>
      <c r="E5174" s="34">
        <f t="shared" ca="1" si="1539"/>
        <v>12876.776745919271</v>
      </c>
      <c r="F5174" s="34">
        <f t="shared" ca="1" si="1540"/>
        <v>4000</v>
      </c>
      <c r="G5174" s="69">
        <f t="shared" ca="1" si="1526"/>
        <v>0</v>
      </c>
      <c r="H5174" s="34">
        <f t="shared" ca="1" si="1527"/>
        <v>810.49712644856947</v>
      </c>
      <c r="I5174" s="34">
        <f t="shared" ca="1" si="1528"/>
        <v>4810.4971264485694</v>
      </c>
      <c r="J5174" s="18">
        <f ca="1">SUM(INDIRECT(ADDRESS(ROW(F5174),COLUMN(F5174),4)):INDIRECT(ADDRESS(ROW(F5174)+N$5-1,COLUMN(F5174),4)))</f>
        <v>20500</v>
      </c>
      <c r="K5174" s="18">
        <f t="shared" ca="1" si="1529"/>
        <v>0</v>
      </c>
      <c r="L5174" s="18">
        <f t="shared" ca="1" si="1541"/>
        <v>0</v>
      </c>
      <c r="M5174" s="18">
        <f t="shared" ca="1" si="1525"/>
        <v>16350</v>
      </c>
      <c r="N5174" s="34">
        <f t="shared" ca="1" si="1530"/>
        <v>24416.279619470701</v>
      </c>
      <c r="P5174" s="18">
        <f t="shared" ca="1" si="1542"/>
        <v>810.49712644856947</v>
      </c>
      <c r="Q5174" s="47">
        <f ca="1">SUM(L$15:L5174)-SUM(M$15:M5174)</f>
        <v>0</v>
      </c>
      <c r="R5174" s="47" t="str">
        <f t="shared" ca="1" si="1543"/>
        <v>M5177</v>
      </c>
      <c r="S5174" s="40">
        <f t="shared" ca="1" si="1531"/>
        <v>0</v>
      </c>
      <c r="T5174" s="46">
        <f t="shared" ca="1" si="1532"/>
        <v>0</v>
      </c>
      <c r="X5174" s="74">
        <f t="shared" ca="1" si="1533"/>
        <v>0.81049712644856953</v>
      </c>
      <c r="Y5174" s="75">
        <f t="shared" ca="1" si="1534"/>
        <v>0.81049712644856953</v>
      </c>
      <c r="Z5174" s="74">
        <f t="shared" ca="1" si="1535"/>
        <v>2.2490257590046729</v>
      </c>
      <c r="AA5174" s="76">
        <f t="shared" ca="1" si="1536"/>
        <v>810.49712644856947</v>
      </c>
      <c r="AB5174" s="76">
        <f t="shared" ca="1" si="1537"/>
        <v>2249.0257590046731</v>
      </c>
    </row>
    <row r="5175" spans="1:28" x14ac:dyDescent="0.25">
      <c r="A5175" s="2">
        <f t="shared" si="1538"/>
        <v>1</v>
      </c>
      <c r="B5175" s="16">
        <f ca="1">VLOOKUP(A5175,PERIODS!$O$4:$P$33,2,FALSE)</f>
        <v>2.4E-2</v>
      </c>
      <c r="C5175" s="15"/>
      <c r="D5175" s="18">
        <v>5000</v>
      </c>
      <c r="E5175" s="34">
        <f t="shared" ca="1" si="1539"/>
        <v>24416.279619470701</v>
      </c>
      <c r="F5175" s="34">
        <f t="shared" ca="1" si="1540"/>
        <v>2400</v>
      </c>
      <c r="G5175" s="69">
        <f t="shared" ca="1" si="1526"/>
        <v>0</v>
      </c>
      <c r="H5175" s="34">
        <f t="shared" ca="1" si="1527"/>
        <v>-152.50519951168425</v>
      </c>
      <c r="I5175" s="34">
        <f t="shared" ca="1" si="1528"/>
        <v>2247.4948004883158</v>
      </c>
      <c r="J5175" s="18">
        <f ca="1">SUM(INDIRECT(ADDRESS(ROW(F5175),COLUMN(F5175),4)):INDIRECT(ADDRESS(ROW(F5175)+N$5-1,COLUMN(F5175),4)))</f>
        <v>19800</v>
      </c>
      <c r="K5175" s="18">
        <f t="shared" ca="1" si="1529"/>
        <v>0</v>
      </c>
      <c r="L5175" s="18">
        <f t="shared" ca="1" si="1541"/>
        <v>0</v>
      </c>
      <c r="M5175" s="18">
        <f t="shared" ca="1" si="1525"/>
        <v>0</v>
      </c>
      <c r="N5175" s="34">
        <f t="shared" ca="1" si="1530"/>
        <v>22168.784818982385</v>
      </c>
      <c r="P5175" s="18">
        <f t="shared" ca="1" si="1542"/>
        <v>152.50519951168425</v>
      </c>
      <c r="Q5175" s="47">
        <f ca="1">SUM(L$15:L5175)-SUM(M$15:M5175)</f>
        <v>0</v>
      </c>
      <c r="R5175" s="47" t="str">
        <f t="shared" ca="1" si="1543"/>
        <v>M5178</v>
      </c>
      <c r="S5175" s="40">
        <f t="shared" ca="1" si="1531"/>
        <v>0</v>
      </c>
      <c r="T5175" s="46">
        <f t="shared" ca="1" si="1532"/>
        <v>48</v>
      </c>
      <c r="X5175" s="74">
        <f t="shared" ca="1" si="1533"/>
        <v>-0.15250519951168426</v>
      </c>
      <c r="Y5175" s="75">
        <f t="shared" ca="1" si="1534"/>
        <v>-0.15250519951168426</v>
      </c>
      <c r="Z5175" s="74">
        <f t="shared" ca="1" si="1535"/>
        <v>0.85855442988099939</v>
      </c>
      <c r="AA5175" s="76">
        <f t="shared" ca="1" si="1536"/>
        <v>-152.50519951168425</v>
      </c>
      <c r="AB5175" s="76">
        <f t="shared" ca="1" si="1537"/>
        <v>858.55442988099935</v>
      </c>
    </row>
    <row r="5176" spans="1:28" x14ac:dyDescent="0.25">
      <c r="A5176" s="2">
        <f t="shared" si="1538"/>
        <v>2</v>
      </c>
      <c r="B5176" s="16">
        <f ca="1">VLOOKUP(A5176,PERIODS!$O$4:$P$33,2,FALSE)</f>
        <v>2.5000000000000001E-2</v>
      </c>
      <c r="C5176" s="15"/>
      <c r="D5176" s="18">
        <v>5000</v>
      </c>
      <c r="E5176" s="34">
        <f t="shared" ca="1" si="1539"/>
        <v>22168.784818982385</v>
      </c>
      <c r="F5176" s="34">
        <f t="shared" ca="1" si="1540"/>
        <v>2500</v>
      </c>
      <c r="G5176" s="69">
        <f t="shared" ca="1" si="1526"/>
        <v>0</v>
      </c>
      <c r="H5176" s="34">
        <f t="shared" ca="1" si="1527"/>
        <v>1217.5471083750811</v>
      </c>
      <c r="I5176" s="34">
        <f t="shared" ca="1" si="1528"/>
        <v>3717.5471083750808</v>
      </c>
      <c r="J5176" s="18">
        <f ca="1">SUM(INDIRECT(ADDRESS(ROW(F5176),COLUMN(F5176),4)):INDIRECT(ADDRESS(ROW(F5176)+N$5-1,COLUMN(F5176),4)))</f>
        <v>20700</v>
      </c>
      <c r="K5176" s="18">
        <f t="shared" ca="1" si="1529"/>
        <v>0</v>
      </c>
      <c r="L5176" s="18">
        <f t="shared" ca="1" si="1541"/>
        <v>0</v>
      </c>
      <c r="M5176" s="18">
        <f t="shared" ca="1" si="1525"/>
        <v>0</v>
      </c>
      <c r="N5176" s="34">
        <f t="shared" ca="1" si="1530"/>
        <v>18451.237710607304</v>
      </c>
      <c r="P5176" s="18">
        <f t="shared" ca="1" si="1542"/>
        <v>1217.5471083750811</v>
      </c>
      <c r="Q5176" s="47">
        <f ca="1">SUM(L$15:L5176)-SUM(M$15:M5176)</f>
        <v>0</v>
      </c>
      <c r="R5176" s="47" t="str">
        <f t="shared" ca="1" si="1543"/>
        <v>M5179</v>
      </c>
      <c r="S5176" s="40">
        <f t="shared" ca="1" si="1531"/>
        <v>0</v>
      </c>
      <c r="T5176" s="46">
        <f t="shared" ca="1" si="1532"/>
        <v>25</v>
      </c>
      <c r="X5176" s="74">
        <f t="shared" ca="1" si="1533"/>
        <v>1.2175471083750811</v>
      </c>
      <c r="Y5176" s="75">
        <f t="shared" ca="1" si="1534"/>
        <v>1.2175471083750811</v>
      </c>
      <c r="Z5176" s="74">
        <f t="shared" ca="1" si="1535"/>
        <v>3.378889510678929</v>
      </c>
      <c r="AA5176" s="76">
        <f t="shared" ca="1" si="1536"/>
        <v>1217.5471083750811</v>
      </c>
      <c r="AB5176" s="76">
        <f t="shared" ca="1" si="1537"/>
        <v>3378.8895106789291</v>
      </c>
    </row>
    <row r="5177" spans="1:28" x14ac:dyDescent="0.25">
      <c r="A5177" s="2">
        <f t="shared" si="1538"/>
        <v>3</v>
      </c>
      <c r="B5177" s="16">
        <f ca="1">VLOOKUP(A5177,PERIODS!$O$4:$P$33,2,FALSE)</f>
        <v>2.5000000000000001E-2</v>
      </c>
      <c r="C5177" s="15"/>
      <c r="D5177" s="18">
        <v>5000</v>
      </c>
      <c r="E5177" s="34">
        <f t="shared" ca="1" si="1539"/>
        <v>18451.237710607304</v>
      </c>
      <c r="F5177" s="34">
        <f t="shared" ca="1" si="1540"/>
        <v>2500</v>
      </c>
      <c r="G5177" s="69">
        <f t="shared" ca="1" si="1526"/>
        <v>0</v>
      </c>
      <c r="H5177" s="34">
        <f t="shared" ca="1" si="1527"/>
        <v>1250.2286956567189</v>
      </c>
      <c r="I5177" s="34">
        <f t="shared" ca="1" si="1528"/>
        <v>3750.2286956567186</v>
      </c>
      <c r="J5177" s="18">
        <f ca="1">SUM(INDIRECT(ADDRESS(ROW(F5177),COLUMN(F5177),4)):INDIRECT(ADDRESS(ROW(F5177)+N$5-1,COLUMN(F5177),4)))</f>
        <v>21500</v>
      </c>
      <c r="K5177" s="18">
        <f t="shared" ca="1" si="1529"/>
        <v>16350</v>
      </c>
      <c r="L5177" s="18">
        <f t="shared" ca="1" si="1541"/>
        <v>16350</v>
      </c>
      <c r="M5177" s="18">
        <f t="shared" ca="1" si="1525"/>
        <v>0</v>
      </c>
      <c r="N5177" s="34">
        <f t="shared" ca="1" si="1530"/>
        <v>14701.009014950585</v>
      </c>
      <c r="P5177" s="18">
        <f t="shared" ca="1" si="1542"/>
        <v>1250.2286956567189</v>
      </c>
      <c r="Q5177" s="47">
        <f ca="1">SUM(L$15:L5177)-SUM(M$15:M5177)</f>
        <v>16350</v>
      </c>
      <c r="R5177" s="47" t="str">
        <f t="shared" ca="1" si="1543"/>
        <v>M5180</v>
      </c>
      <c r="S5177" s="40">
        <f t="shared" ca="1" si="1531"/>
        <v>0</v>
      </c>
      <c r="T5177" s="46">
        <f t="shared" ca="1" si="1532"/>
        <v>86</v>
      </c>
      <c r="X5177" s="74">
        <f t="shared" ca="1" si="1533"/>
        <v>1.2502286956567188</v>
      </c>
      <c r="Y5177" s="75">
        <f t="shared" ca="1" si="1534"/>
        <v>1.2502286956567188</v>
      </c>
      <c r="Z5177" s="74">
        <f t="shared" ca="1" si="1535"/>
        <v>3.4911412750190713</v>
      </c>
      <c r="AA5177" s="76">
        <f t="shared" ca="1" si="1536"/>
        <v>1250.2286956567189</v>
      </c>
      <c r="AB5177" s="76">
        <f t="shared" ca="1" si="1537"/>
        <v>3491.1412750190711</v>
      </c>
    </row>
    <row r="5178" spans="1:28" x14ac:dyDescent="0.25">
      <c r="A5178" s="2">
        <f t="shared" si="1538"/>
        <v>4</v>
      </c>
      <c r="B5178" s="16">
        <f ca="1">VLOOKUP(A5178,PERIODS!$O$4:$P$33,2,FALSE)</f>
        <v>2.5000000000000001E-2</v>
      </c>
      <c r="C5178" s="15"/>
      <c r="D5178" s="18">
        <v>5000</v>
      </c>
      <c r="E5178" s="34">
        <f t="shared" ca="1" si="1539"/>
        <v>14701.009014950585</v>
      </c>
      <c r="F5178" s="34">
        <f t="shared" ca="1" si="1540"/>
        <v>2500</v>
      </c>
      <c r="G5178" s="69">
        <f t="shared" ca="1" si="1526"/>
        <v>0</v>
      </c>
      <c r="H5178" s="34">
        <f t="shared" ca="1" si="1527"/>
        <v>-80.971800934059573</v>
      </c>
      <c r="I5178" s="34">
        <f t="shared" ca="1" si="1528"/>
        <v>2419.0281990659405</v>
      </c>
      <c r="J5178" s="18">
        <f ca="1">SUM(INDIRECT(ADDRESS(ROW(F5178),COLUMN(F5178),4)):INDIRECT(ADDRESS(ROW(F5178)+N$5-1,COLUMN(F5178),4)))</f>
        <v>22300</v>
      </c>
      <c r="K5178" s="18">
        <f t="shared" ca="1" si="1529"/>
        <v>16350</v>
      </c>
      <c r="L5178" s="18">
        <f t="shared" ca="1" si="1541"/>
        <v>0</v>
      </c>
      <c r="M5178" s="18">
        <f t="shared" ca="1" si="1525"/>
        <v>0</v>
      </c>
      <c r="N5178" s="34">
        <f t="shared" ca="1" si="1530"/>
        <v>12281.980815884644</v>
      </c>
      <c r="P5178" s="18">
        <f t="shared" ca="1" si="1542"/>
        <v>80.971800934059573</v>
      </c>
      <c r="Q5178" s="47">
        <f ca="1">SUM(L$15:L5178)-SUM(M$15:M5178)</f>
        <v>16350</v>
      </c>
      <c r="R5178" s="47" t="str">
        <f t="shared" ca="1" si="1543"/>
        <v>M5181</v>
      </c>
      <c r="S5178" s="40">
        <f t="shared" ca="1" si="1531"/>
        <v>0</v>
      </c>
      <c r="T5178" s="46">
        <f t="shared" ca="1" si="1532"/>
        <v>89</v>
      </c>
      <c r="X5178" s="74">
        <f t="shared" ca="1" si="1533"/>
        <v>-8.0971800934059576E-2</v>
      </c>
      <c r="Y5178" s="75">
        <f t="shared" ca="1" si="1534"/>
        <v>-8.0971800934059576E-2</v>
      </c>
      <c r="Z5178" s="74">
        <f t="shared" ca="1" si="1535"/>
        <v>0.92221969681198479</v>
      </c>
      <c r="AA5178" s="76">
        <f t="shared" ca="1" si="1536"/>
        <v>-80.971800934059573</v>
      </c>
      <c r="AB5178" s="76">
        <f t="shared" ca="1" si="1537"/>
        <v>922.21969681198482</v>
      </c>
    </row>
    <row r="5179" spans="1:28" x14ac:dyDescent="0.25">
      <c r="A5179" s="2">
        <f t="shared" si="1538"/>
        <v>5</v>
      </c>
      <c r="B5179" s="16">
        <f ca="1">VLOOKUP(A5179,PERIODS!$O$4:$P$33,2,FALSE)</f>
        <v>3.3000000000000002E-2</v>
      </c>
      <c r="C5179" s="15"/>
      <c r="D5179" s="18">
        <v>5000</v>
      </c>
      <c r="E5179" s="34">
        <f t="shared" ca="1" si="1539"/>
        <v>12281.980815884644</v>
      </c>
      <c r="F5179" s="34">
        <f t="shared" ca="1" si="1540"/>
        <v>3300</v>
      </c>
      <c r="G5179" s="69">
        <f t="shared" ca="1" si="1526"/>
        <v>0</v>
      </c>
      <c r="H5179" s="34">
        <f t="shared" ca="1" si="1527"/>
        <v>-845.97681118853939</v>
      </c>
      <c r="I5179" s="34">
        <f t="shared" ca="1" si="1528"/>
        <v>2454.0231888114604</v>
      </c>
      <c r="J5179" s="18">
        <f ca="1">SUM(INDIRECT(ADDRESS(ROW(F5179),COLUMN(F5179),4)):INDIRECT(ADDRESS(ROW(F5179)+N$5-1,COLUMN(F5179),4)))</f>
        <v>23100</v>
      </c>
      <c r="K5179" s="18">
        <f t="shared" ca="1" si="1529"/>
        <v>16350</v>
      </c>
      <c r="L5179" s="18">
        <f t="shared" ca="1" si="1541"/>
        <v>0</v>
      </c>
      <c r="M5179" s="18">
        <f t="shared" ca="1" si="1525"/>
        <v>0</v>
      </c>
      <c r="N5179" s="34">
        <f t="shared" ca="1" si="1530"/>
        <v>9827.957627073185</v>
      </c>
      <c r="P5179" s="18">
        <f t="shared" ca="1" si="1542"/>
        <v>845.97681118853939</v>
      </c>
      <c r="Q5179" s="47">
        <f ca="1">SUM(L$15:L5179)-SUM(M$15:M5179)</f>
        <v>16350</v>
      </c>
      <c r="R5179" s="47" t="str">
        <f t="shared" ca="1" si="1543"/>
        <v>M5182</v>
      </c>
      <c r="S5179" s="40">
        <f t="shared" ca="1" si="1531"/>
        <v>0</v>
      </c>
      <c r="T5179" s="46">
        <f t="shared" ca="1" si="1532"/>
        <v>40</v>
      </c>
      <c r="X5179" s="74">
        <f t="shared" ca="1" si="1533"/>
        <v>-0.8459768111885394</v>
      </c>
      <c r="Y5179" s="75">
        <f t="shared" ca="1" si="1534"/>
        <v>-0.8459768111885394</v>
      </c>
      <c r="Z5179" s="74">
        <f t="shared" ca="1" si="1535"/>
        <v>0.42913796664365422</v>
      </c>
      <c r="AA5179" s="76">
        <f t="shared" ca="1" si="1536"/>
        <v>-845.97681118853939</v>
      </c>
      <c r="AB5179" s="76">
        <f t="shared" ca="1" si="1537"/>
        <v>429.13796664365424</v>
      </c>
    </row>
    <row r="5180" spans="1:28" x14ac:dyDescent="0.25">
      <c r="A5180" s="2">
        <f t="shared" si="1538"/>
        <v>6</v>
      </c>
      <c r="B5180" s="16">
        <f ca="1">VLOOKUP(A5180,PERIODS!$O$4:$P$33,2,FALSE)</f>
        <v>3.3000000000000002E-2</v>
      </c>
      <c r="C5180" s="15"/>
      <c r="D5180" s="18">
        <v>5000</v>
      </c>
      <c r="E5180" s="34">
        <f t="shared" ca="1" si="1539"/>
        <v>9827.957627073185</v>
      </c>
      <c r="F5180" s="34">
        <f t="shared" ca="1" si="1540"/>
        <v>3300</v>
      </c>
      <c r="G5180" s="69">
        <f t="shared" ca="1" si="1526"/>
        <v>0</v>
      </c>
      <c r="H5180" s="34">
        <f t="shared" ca="1" si="1527"/>
        <v>-349.46054898073015</v>
      </c>
      <c r="I5180" s="34">
        <f t="shared" ca="1" si="1528"/>
        <v>2950.53945101927</v>
      </c>
      <c r="J5180" s="18">
        <f ca="1">SUM(INDIRECT(ADDRESS(ROW(F5180),COLUMN(F5180),4)):INDIRECT(ADDRESS(ROW(F5180)+N$5-1,COLUMN(F5180),4)))</f>
        <v>23100</v>
      </c>
      <c r="K5180" s="18">
        <f t="shared" ca="1" si="1529"/>
        <v>0</v>
      </c>
      <c r="L5180" s="18">
        <f t="shared" ca="1" si="1541"/>
        <v>0</v>
      </c>
      <c r="M5180" s="18">
        <f t="shared" ca="1" si="1525"/>
        <v>16350</v>
      </c>
      <c r="N5180" s="34">
        <f t="shared" ca="1" si="1530"/>
        <v>23227.418176053914</v>
      </c>
      <c r="P5180" s="18">
        <f t="shared" ca="1" si="1542"/>
        <v>349.46054898073015</v>
      </c>
      <c r="Q5180" s="47">
        <f ca="1">SUM(L$15:L5180)-SUM(M$15:M5180)</f>
        <v>0</v>
      </c>
      <c r="R5180" s="47" t="str">
        <f t="shared" ca="1" si="1543"/>
        <v>M5183</v>
      </c>
      <c r="S5180" s="40">
        <f t="shared" ca="1" si="1531"/>
        <v>0</v>
      </c>
      <c r="T5180" s="46">
        <f t="shared" ca="1" si="1532"/>
        <v>11</v>
      </c>
      <c r="X5180" s="74">
        <f t="shared" ca="1" si="1533"/>
        <v>-0.34946054898073015</v>
      </c>
      <c r="Y5180" s="75">
        <f t="shared" ca="1" si="1534"/>
        <v>-0.34946054898073015</v>
      </c>
      <c r="Z5180" s="74">
        <f t="shared" ca="1" si="1535"/>
        <v>0.70506833698014471</v>
      </c>
      <c r="AA5180" s="76">
        <f t="shared" ca="1" si="1536"/>
        <v>-349.46054898073015</v>
      </c>
      <c r="AB5180" s="76">
        <f t="shared" ca="1" si="1537"/>
        <v>705.06833698014475</v>
      </c>
    </row>
    <row r="5181" spans="1:28" x14ac:dyDescent="0.25">
      <c r="A5181" s="2">
        <f t="shared" si="1538"/>
        <v>7</v>
      </c>
      <c r="B5181" s="16">
        <f ca="1">VLOOKUP(A5181,PERIODS!$O$4:$P$33,2,FALSE)</f>
        <v>3.3000000000000002E-2</v>
      </c>
      <c r="C5181" s="15"/>
      <c r="D5181" s="18">
        <v>5000</v>
      </c>
      <c r="E5181" s="34">
        <f t="shared" ca="1" si="1539"/>
        <v>23227.418176053914</v>
      </c>
      <c r="F5181" s="34">
        <f t="shared" ca="1" si="1540"/>
        <v>3300</v>
      </c>
      <c r="G5181" s="69">
        <f t="shared" ca="1" si="1526"/>
        <v>0</v>
      </c>
      <c r="H5181" s="34">
        <f t="shared" ca="1" si="1527"/>
        <v>1313.1231540301023</v>
      </c>
      <c r="I5181" s="34">
        <f t="shared" ca="1" si="1528"/>
        <v>4613.1231540301023</v>
      </c>
      <c r="J5181" s="18">
        <f ca="1">SUM(INDIRECT(ADDRESS(ROW(F5181),COLUMN(F5181),4)):INDIRECT(ADDRESS(ROW(F5181)+N$5-1,COLUMN(F5181),4)))</f>
        <v>23100</v>
      </c>
      <c r="K5181" s="18">
        <f t="shared" ca="1" si="1529"/>
        <v>0</v>
      </c>
      <c r="L5181" s="18">
        <f t="shared" ca="1" si="1541"/>
        <v>0</v>
      </c>
      <c r="M5181" s="18">
        <f t="shared" ca="1" si="1525"/>
        <v>0</v>
      </c>
      <c r="N5181" s="34">
        <f t="shared" ca="1" si="1530"/>
        <v>18614.295022023813</v>
      </c>
      <c r="P5181" s="18">
        <f t="shared" ca="1" si="1542"/>
        <v>1313.1231540301023</v>
      </c>
      <c r="Q5181" s="47">
        <f ca="1">SUM(L$15:L5181)-SUM(M$15:M5181)</f>
        <v>0</v>
      </c>
      <c r="R5181" s="47" t="str">
        <f t="shared" ca="1" si="1543"/>
        <v>M5184</v>
      </c>
      <c r="S5181" s="40">
        <f t="shared" ca="1" si="1531"/>
        <v>0</v>
      </c>
      <c r="T5181" s="46">
        <f t="shared" ca="1" si="1532"/>
        <v>46</v>
      </c>
      <c r="X5181" s="74">
        <f t="shared" ca="1" si="1533"/>
        <v>1.3131231540301023</v>
      </c>
      <c r="Y5181" s="75">
        <f t="shared" ca="1" si="1534"/>
        <v>1.3131231540301023</v>
      </c>
      <c r="Z5181" s="74">
        <f t="shared" ca="1" si="1535"/>
        <v>3.7177667575856397</v>
      </c>
      <c r="AA5181" s="76">
        <f t="shared" ca="1" si="1536"/>
        <v>1313.1231540301023</v>
      </c>
      <c r="AB5181" s="76">
        <f t="shared" ca="1" si="1537"/>
        <v>3717.7667575856399</v>
      </c>
    </row>
    <row r="5182" spans="1:28" x14ac:dyDescent="0.25">
      <c r="A5182" s="2">
        <f t="shared" si="1538"/>
        <v>8</v>
      </c>
      <c r="B5182" s="16">
        <f ca="1">VLOOKUP(A5182,PERIODS!$O$4:$P$33,2,FALSE)</f>
        <v>3.3000000000000002E-2</v>
      </c>
      <c r="C5182" s="15"/>
      <c r="D5182" s="18">
        <v>5000</v>
      </c>
      <c r="E5182" s="34">
        <f t="shared" ca="1" si="1539"/>
        <v>18614.295022023813</v>
      </c>
      <c r="F5182" s="34">
        <f t="shared" ca="1" si="1540"/>
        <v>3300</v>
      </c>
      <c r="G5182" s="69">
        <f t="shared" ca="1" si="1526"/>
        <v>0</v>
      </c>
      <c r="H5182" s="34">
        <f t="shared" ca="1" si="1527"/>
        <v>1901.4206786640575</v>
      </c>
      <c r="I5182" s="34">
        <f t="shared" ca="1" si="1528"/>
        <v>5201.420678664057</v>
      </c>
      <c r="J5182" s="18">
        <f ca="1">SUM(INDIRECT(ADDRESS(ROW(F5182),COLUMN(F5182),4)):INDIRECT(ADDRESS(ROW(F5182)+N$5-1,COLUMN(F5182),4)))</f>
        <v>23100</v>
      </c>
      <c r="K5182" s="18">
        <f t="shared" ca="1" si="1529"/>
        <v>16350</v>
      </c>
      <c r="L5182" s="18">
        <f t="shared" ca="1" si="1541"/>
        <v>16350</v>
      </c>
      <c r="M5182" s="18">
        <f t="shared" ca="1" si="1525"/>
        <v>0</v>
      </c>
      <c r="N5182" s="34">
        <f t="shared" ca="1" si="1530"/>
        <v>13412.874343359756</v>
      </c>
      <c r="P5182" s="18">
        <f t="shared" ca="1" si="1542"/>
        <v>1901.4206786640575</v>
      </c>
      <c r="Q5182" s="47">
        <f ca="1">SUM(L$15:L5182)-SUM(M$15:M5182)</f>
        <v>16350</v>
      </c>
      <c r="R5182" s="47" t="str">
        <f t="shared" ca="1" si="1543"/>
        <v>M5185</v>
      </c>
      <c r="S5182" s="40">
        <f t="shared" ca="1" si="1531"/>
        <v>0</v>
      </c>
      <c r="T5182" s="46">
        <f t="shared" ca="1" si="1532"/>
        <v>95</v>
      </c>
      <c r="X5182" s="74">
        <f t="shared" ca="1" si="1533"/>
        <v>1.9014206786640575</v>
      </c>
      <c r="Y5182" s="75">
        <f t="shared" ca="1" si="1534"/>
        <v>1.9014206786640575</v>
      </c>
      <c r="Z5182" s="74">
        <f t="shared" ca="1" si="1535"/>
        <v>6.6953997002234082</v>
      </c>
      <c r="AA5182" s="76">
        <f t="shared" ca="1" si="1536"/>
        <v>1901.4206786640575</v>
      </c>
      <c r="AB5182" s="76">
        <f t="shared" ca="1" si="1537"/>
        <v>6695.3997002234082</v>
      </c>
    </row>
    <row r="5183" spans="1:28" x14ac:dyDescent="0.25">
      <c r="A5183" s="2">
        <f t="shared" si="1538"/>
        <v>9</v>
      </c>
      <c r="B5183" s="16">
        <f ca="1">VLOOKUP(A5183,PERIODS!$O$4:$P$33,2,FALSE)</f>
        <v>3.3000000000000002E-2</v>
      </c>
      <c r="C5183" s="15"/>
      <c r="D5183" s="18">
        <v>5000</v>
      </c>
      <c r="E5183" s="34">
        <f t="shared" ca="1" si="1539"/>
        <v>13412.874343359756</v>
      </c>
      <c r="F5183" s="34">
        <f t="shared" ca="1" si="1540"/>
        <v>3300</v>
      </c>
      <c r="G5183" s="69">
        <f t="shared" ca="1" si="1526"/>
        <v>0</v>
      </c>
      <c r="H5183" s="34">
        <f t="shared" ca="1" si="1527"/>
        <v>272.76788136681733</v>
      </c>
      <c r="I5183" s="34">
        <f t="shared" ca="1" si="1528"/>
        <v>3572.7678813668172</v>
      </c>
      <c r="J5183" s="18">
        <f ca="1">SUM(INDIRECT(ADDRESS(ROW(F5183),COLUMN(F5183),4)):INDIRECT(ADDRESS(ROW(F5183)+N$5-1,COLUMN(F5183),4)))</f>
        <v>23100</v>
      </c>
      <c r="K5183" s="18">
        <f t="shared" ca="1" si="1529"/>
        <v>16350</v>
      </c>
      <c r="L5183" s="18">
        <f t="shared" ca="1" si="1541"/>
        <v>0</v>
      </c>
      <c r="M5183" s="18">
        <f t="shared" ca="1" si="1525"/>
        <v>0</v>
      </c>
      <c r="N5183" s="34">
        <f t="shared" ca="1" si="1530"/>
        <v>9840.1064619929384</v>
      </c>
      <c r="P5183" s="18">
        <f t="shared" ca="1" si="1542"/>
        <v>272.76788136681733</v>
      </c>
      <c r="Q5183" s="47">
        <f ca="1">SUM(L$15:L5183)-SUM(M$15:M5183)</f>
        <v>16350</v>
      </c>
      <c r="R5183" s="47" t="str">
        <f t="shared" ca="1" si="1543"/>
        <v>M5186</v>
      </c>
      <c r="S5183" s="40">
        <f t="shared" ca="1" si="1531"/>
        <v>0</v>
      </c>
      <c r="T5183" s="46">
        <f t="shared" ca="1" si="1532"/>
        <v>22</v>
      </c>
      <c r="X5183" s="74">
        <f t="shared" ca="1" si="1533"/>
        <v>0.27276788136681734</v>
      </c>
      <c r="Y5183" s="75">
        <f t="shared" ca="1" si="1534"/>
        <v>0.27276788136681734</v>
      </c>
      <c r="Z5183" s="74">
        <f t="shared" ca="1" si="1535"/>
        <v>1.3135952994888886</v>
      </c>
      <c r="AA5183" s="76">
        <f t="shared" ca="1" si="1536"/>
        <v>272.76788136681733</v>
      </c>
      <c r="AB5183" s="76">
        <f t="shared" ca="1" si="1537"/>
        <v>1313.5952994888887</v>
      </c>
    </row>
    <row r="5184" spans="1:28" x14ac:dyDescent="0.25">
      <c r="A5184" s="2">
        <f t="shared" si="1538"/>
        <v>10</v>
      </c>
      <c r="B5184" s="16">
        <f ca="1">VLOOKUP(A5184,PERIODS!$O$4:$P$33,2,FALSE)</f>
        <v>3.3000000000000002E-2</v>
      </c>
      <c r="C5184" s="15"/>
      <c r="D5184" s="18">
        <v>5000</v>
      </c>
      <c r="E5184" s="34">
        <f t="shared" ca="1" si="1539"/>
        <v>9840.1064619929384</v>
      </c>
      <c r="F5184" s="34">
        <f t="shared" ca="1" si="1540"/>
        <v>3300</v>
      </c>
      <c r="G5184" s="69">
        <f t="shared" ca="1" si="1526"/>
        <v>0</v>
      </c>
      <c r="H5184" s="34">
        <f t="shared" ca="1" si="1527"/>
        <v>-247.98786895368909</v>
      </c>
      <c r="I5184" s="34">
        <f t="shared" ca="1" si="1528"/>
        <v>3052.012131046311</v>
      </c>
      <c r="J5184" s="18">
        <f ca="1">SUM(INDIRECT(ADDRESS(ROW(F5184),COLUMN(F5184),4)):INDIRECT(ADDRESS(ROW(F5184)+N$5-1,COLUMN(F5184),4)))</f>
        <v>23100</v>
      </c>
      <c r="K5184" s="18">
        <f t="shared" ca="1" si="1529"/>
        <v>16350</v>
      </c>
      <c r="L5184" s="18">
        <f t="shared" ca="1" si="1541"/>
        <v>0</v>
      </c>
      <c r="M5184" s="18">
        <f t="shared" ca="1" si="1525"/>
        <v>0</v>
      </c>
      <c r="N5184" s="34">
        <f t="shared" ca="1" si="1530"/>
        <v>6788.0943309466275</v>
      </c>
      <c r="P5184" s="18">
        <f t="shared" ca="1" si="1542"/>
        <v>247.98786895368909</v>
      </c>
      <c r="Q5184" s="47">
        <f ca="1">SUM(L$15:L5184)-SUM(M$15:M5184)</f>
        <v>16350</v>
      </c>
      <c r="R5184" s="47" t="str">
        <f t="shared" ca="1" si="1543"/>
        <v>M5187</v>
      </c>
      <c r="S5184" s="40">
        <f t="shared" ca="1" si="1531"/>
        <v>0</v>
      </c>
      <c r="T5184" s="46">
        <f t="shared" ca="1" si="1532"/>
        <v>95</v>
      </c>
      <c r="X5184" s="74">
        <f t="shared" ca="1" si="1533"/>
        <v>-0.2479878689536891</v>
      </c>
      <c r="Y5184" s="75">
        <f t="shared" ca="1" si="1534"/>
        <v>-0.2479878689536891</v>
      </c>
      <c r="Z5184" s="74">
        <f t="shared" ca="1" si="1535"/>
        <v>0.78036940991806536</v>
      </c>
      <c r="AA5184" s="76">
        <f t="shared" ca="1" si="1536"/>
        <v>-247.98786895368909</v>
      </c>
      <c r="AB5184" s="76">
        <f t="shared" ca="1" si="1537"/>
        <v>780.36940991806534</v>
      </c>
    </row>
    <row r="5185" spans="1:28" x14ac:dyDescent="0.25">
      <c r="A5185" s="2">
        <f t="shared" si="1538"/>
        <v>11</v>
      </c>
      <c r="B5185" s="16">
        <f ca="1">VLOOKUP(A5185,PERIODS!$O$4:$P$33,2,FALSE)</f>
        <v>3.3000000000000002E-2</v>
      </c>
      <c r="C5185" s="15"/>
      <c r="D5185" s="18">
        <v>5000</v>
      </c>
      <c r="E5185" s="34">
        <f t="shared" ca="1" si="1539"/>
        <v>6788.0943309466275</v>
      </c>
      <c r="F5185" s="34">
        <f t="shared" ca="1" si="1540"/>
        <v>3300</v>
      </c>
      <c r="G5185" s="69">
        <f t="shared" ca="1" si="1526"/>
        <v>0</v>
      </c>
      <c r="H5185" s="34">
        <f t="shared" ca="1" si="1527"/>
        <v>817.78047479311545</v>
      </c>
      <c r="I5185" s="34">
        <f t="shared" ca="1" si="1528"/>
        <v>4117.780474793115</v>
      </c>
      <c r="J5185" s="18">
        <f ca="1">SUM(INDIRECT(ADDRESS(ROW(F5185),COLUMN(F5185),4)):INDIRECT(ADDRESS(ROW(F5185)+N$5-1,COLUMN(F5185),4)))</f>
        <v>23300</v>
      </c>
      <c r="K5185" s="18">
        <f t="shared" ca="1" si="1529"/>
        <v>16350</v>
      </c>
      <c r="L5185" s="18">
        <f t="shared" ca="1" si="1541"/>
        <v>16350</v>
      </c>
      <c r="M5185" s="18">
        <f t="shared" ca="1" si="1525"/>
        <v>16350</v>
      </c>
      <c r="N5185" s="34">
        <f t="shared" ca="1" si="1530"/>
        <v>19020.313856153512</v>
      </c>
      <c r="P5185" s="18">
        <f t="shared" ca="1" si="1542"/>
        <v>817.78047479311545</v>
      </c>
      <c r="Q5185" s="47">
        <f ca="1">SUM(L$15:L5185)-SUM(M$15:M5185)</f>
        <v>16350</v>
      </c>
      <c r="R5185" s="47" t="str">
        <f t="shared" ca="1" si="1543"/>
        <v>M5188</v>
      </c>
      <c r="S5185" s="40">
        <f t="shared" ca="1" si="1531"/>
        <v>0</v>
      </c>
      <c r="T5185" s="46">
        <f t="shared" ca="1" si="1532"/>
        <v>69</v>
      </c>
      <c r="X5185" s="74">
        <f t="shared" ca="1" si="1533"/>
        <v>0.81778047479311544</v>
      </c>
      <c r="Y5185" s="75">
        <f t="shared" ca="1" si="1534"/>
        <v>0.81778047479311544</v>
      </c>
      <c r="Z5185" s="74">
        <f t="shared" ca="1" si="1535"/>
        <v>2.2654659943482076</v>
      </c>
      <c r="AA5185" s="76">
        <f t="shared" ca="1" si="1536"/>
        <v>817.78047479311545</v>
      </c>
      <c r="AB5185" s="76">
        <f t="shared" ca="1" si="1537"/>
        <v>2265.4659943482075</v>
      </c>
    </row>
    <row r="5186" spans="1:28" x14ac:dyDescent="0.25">
      <c r="A5186" s="2">
        <f t="shared" si="1538"/>
        <v>12</v>
      </c>
      <c r="B5186" s="16">
        <f ca="1">VLOOKUP(A5186,PERIODS!$O$4:$P$33,2,FALSE)</f>
        <v>3.3000000000000002E-2</v>
      </c>
      <c r="C5186" s="15"/>
      <c r="D5186" s="18">
        <v>5000</v>
      </c>
      <c r="E5186" s="34">
        <f t="shared" ca="1" si="1539"/>
        <v>19020.313856153512</v>
      </c>
      <c r="F5186" s="34">
        <f t="shared" ca="1" si="1540"/>
        <v>3300</v>
      </c>
      <c r="G5186" s="69">
        <f t="shared" ca="1" si="1526"/>
        <v>0</v>
      </c>
      <c r="H5186" s="34">
        <f t="shared" ca="1" si="1527"/>
        <v>1765.1266356691669</v>
      </c>
      <c r="I5186" s="34">
        <f t="shared" ca="1" si="1528"/>
        <v>5065.1266356691667</v>
      </c>
      <c r="J5186" s="18">
        <f ca="1">SUM(INDIRECT(ADDRESS(ROW(F5186),COLUMN(F5186),4)):INDIRECT(ADDRESS(ROW(F5186)+N$5-1,COLUMN(F5186),4)))</f>
        <v>23500</v>
      </c>
      <c r="K5186" s="18">
        <f t="shared" ca="1" si="1529"/>
        <v>16350</v>
      </c>
      <c r="L5186" s="18">
        <f t="shared" ca="1" si="1541"/>
        <v>0</v>
      </c>
      <c r="M5186" s="18">
        <f t="shared" ca="1" si="1525"/>
        <v>0</v>
      </c>
      <c r="N5186" s="34">
        <f t="shared" ca="1" si="1530"/>
        <v>13955.187220484346</v>
      </c>
      <c r="P5186" s="18">
        <f t="shared" ca="1" si="1542"/>
        <v>1765.1266356691669</v>
      </c>
      <c r="Q5186" s="47">
        <f ca="1">SUM(L$15:L5186)-SUM(M$15:M5186)</f>
        <v>16350</v>
      </c>
      <c r="R5186" s="47" t="str">
        <f t="shared" ca="1" si="1543"/>
        <v>M5189</v>
      </c>
      <c r="S5186" s="40">
        <f t="shared" ca="1" si="1531"/>
        <v>0</v>
      </c>
      <c r="T5186" s="46">
        <f t="shared" ca="1" si="1532"/>
        <v>75</v>
      </c>
      <c r="X5186" s="74">
        <f t="shared" ca="1" si="1533"/>
        <v>1.7651266356691671</v>
      </c>
      <c r="Y5186" s="75">
        <f t="shared" ca="1" si="1534"/>
        <v>1.7651266356691671</v>
      </c>
      <c r="Z5186" s="74">
        <f t="shared" ca="1" si="1535"/>
        <v>5.8423121563519835</v>
      </c>
      <c r="AA5186" s="76">
        <f t="shared" ca="1" si="1536"/>
        <v>1765.1266356691669</v>
      </c>
      <c r="AB5186" s="76">
        <f t="shared" ca="1" si="1537"/>
        <v>5842.3121563519835</v>
      </c>
    </row>
    <row r="5187" spans="1:28" x14ac:dyDescent="0.25">
      <c r="A5187" s="2">
        <f t="shared" si="1538"/>
        <v>13</v>
      </c>
      <c r="B5187" s="16">
        <f ca="1">VLOOKUP(A5187,PERIODS!$O$4:$P$33,2,FALSE)</f>
        <v>3.3000000000000002E-2</v>
      </c>
      <c r="C5187" s="15"/>
      <c r="D5187" s="18">
        <v>5000</v>
      </c>
      <c r="E5187" s="34">
        <f t="shared" ca="1" si="1539"/>
        <v>13955.187220484346</v>
      </c>
      <c r="F5187" s="34">
        <f t="shared" ca="1" si="1540"/>
        <v>3300</v>
      </c>
      <c r="G5187" s="69">
        <f t="shared" ca="1" si="1526"/>
        <v>0</v>
      </c>
      <c r="H5187" s="34">
        <f t="shared" ca="1" si="1527"/>
        <v>-2286.5304874039853</v>
      </c>
      <c r="I5187" s="34">
        <f t="shared" ca="1" si="1528"/>
        <v>1013.4695125960147</v>
      </c>
      <c r="J5187" s="18">
        <f ca="1">SUM(INDIRECT(ADDRESS(ROW(F5187),COLUMN(F5187),4)):INDIRECT(ADDRESS(ROW(F5187)+N$5-1,COLUMN(F5187),4)))</f>
        <v>23700</v>
      </c>
      <c r="K5187" s="18">
        <f t="shared" ca="1" si="1529"/>
        <v>16350</v>
      </c>
      <c r="L5187" s="18">
        <f t="shared" ca="1" si="1541"/>
        <v>0</v>
      </c>
      <c r="M5187" s="18">
        <f t="shared" ca="1" si="1525"/>
        <v>0</v>
      </c>
      <c r="N5187" s="34">
        <f t="shared" ca="1" si="1530"/>
        <v>12941.717707888331</v>
      </c>
      <c r="P5187" s="18">
        <f t="shared" ca="1" si="1542"/>
        <v>2286.5304874039853</v>
      </c>
      <c r="Q5187" s="47">
        <f ca="1">SUM(L$15:L5187)-SUM(M$15:M5187)</f>
        <v>16350</v>
      </c>
      <c r="R5187" s="47" t="str">
        <f t="shared" ca="1" si="1543"/>
        <v>M5190</v>
      </c>
      <c r="S5187" s="40">
        <f t="shared" ca="1" si="1531"/>
        <v>0</v>
      </c>
      <c r="T5187" s="46">
        <f t="shared" ca="1" si="1532"/>
        <v>100</v>
      </c>
      <c r="X5187" s="74">
        <f t="shared" ca="1" si="1533"/>
        <v>-2.2865304874039851</v>
      </c>
      <c r="Y5187" s="75">
        <f t="shared" ca="1" si="1534"/>
        <v>-2.2865304874039851</v>
      </c>
      <c r="Z5187" s="74">
        <f t="shared" ca="1" si="1535"/>
        <v>0.10161841732274977</v>
      </c>
      <c r="AA5187" s="76">
        <f t="shared" ca="1" si="1536"/>
        <v>-2286.5304874039853</v>
      </c>
      <c r="AB5187" s="76">
        <f t="shared" ca="1" si="1537"/>
        <v>101.61841732274978</v>
      </c>
    </row>
    <row r="5188" spans="1:28" x14ac:dyDescent="0.25">
      <c r="A5188" s="2">
        <f t="shared" si="1538"/>
        <v>14</v>
      </c>
      <c r="B5188" s="16">
        <f ca="1">VLOOKUP(A5188,PERIODS!$O$4:$P$33,2,FALSE)</f>
        <v>3.3000000000000002E-2</v>
      </c>
      <c r="C5188" s="15"/>
      <c r="D5188" s="18">
        <v>5000</v>
      </c>
      <c r="E5188" s="34">
        <f t="shared" ca="1" si="1539"/>
        <v>12941.717707888331</v>
      </c>
      <c r="F5188" s="34">
        <f t="shared" ca="1" si="1540"/>
        <v>3300</v>
      </c>
      <c r="G5188" s="69">
        <f t="shared" ca="1" si="1526"/>
        <v>0</v>
      </c>
      <c r="H5188" s="34">
        <f t="shared" ca="1" si="1527"/>
        <v>-133.33327406076583</v>
      </c>
      <c r="I5188" s="34">
        <f t="shared" ca="1" si="1528"/>
        <v>3166.6667259392343</v>
      </c>
      <c r="J5188" s="18">
        <f ca="1">SUM(INDIRECT(ADDRESS(ROW(F5188),COLUMN(F5188),4)):INDIRECT(ADDRESS(ROW(F5188)+N$5-1,COLUMN(F5188),4)))</f>
        <v>23900</v>
      </c>
      <c r="K5188" s="18">
        <f t="shared" ca="1" si="1529"/>
        <v>0</v>
      </c>
      <c r="L5188" s="18">
        <f t="shared" ca="1" si="1541"/>
        <v>0</v>
      </c>
      <c r="M5188" s="18">
        <f t="shared" ca="1" si="1525"/>
        <v>16350</v>
      </c>
      <c r="N5188" s="34">
        <f t="shared" ca="1" si="1530"/>
        <v>26125.050981949098</v>
      </c>
      <c r="P5188" s="18">
        <f t="shared" ca="1" si="1542"/>
        <v>133.33327406076583</v>
      </c>
      <c r="Q5188" s="47">
        <f ca="1">SUM(L$15:L5188)-SUM(M$15:M5188)</f>
        <v>0</v>
      </c>
      <c r="R5188" s="47" t="str">
        <f t="shared" ca="1" si="1543"/>
        <v>M5191</v>
      </c>
      <c r="S5188" s="40">
        <f t="shared" ca="1" si="1531"/>
        <v>0</v>
      </c>
      <c r="T5188" s="46">
        <f t="shared" ca="1" si="1532"/>
        <v>34</v>
      </c>
      <c r="X5188" s="74">
        <f t="shared" ca="1" si="1533"/>
        <v>-0.13333327406076584</v>
      </c>
      <c r="Y5188" s="75">
        <f t="shared" ca="1" si="1534"/>
        <v>-0.13333327406076584</v>
      </c>
      <c r="Z5188" s="74">
        <f t="shared" ca="1" si="1535"/>
        <v>0.87517337091671865</v>
      </c>
      <c r="AA5188" s="76">
        <f t="shared" ca="1" si="1536"/>
        <v>-133.33327406076583</v>
      </c>
      <c r="AB5188" s="76">
        <f t="shared" ca="1" si="1537"/>
        <v>875.17337091671868</v>
      </c>
    </row>
    <row r="5189" spans="1:28" x14ac:dyDescent="0.25">
      <c r="A5189" s="2">
        <f t="shared" si="1538"/>
        <v>15</v>
      </c>
      <c r="B5189" s="16">
        <f ca="1">VLOOKUP(A5189,PERIODS!$O$4:$P$33,2,FALSE)</f>
        <v>3.3000000000000002E-2</v>
      </c>
      <c r="C5189" s="15"/>
      <c r="D5189" s="18">
        <v>5000</v>
      </c>
      <c r="E5189" s="34">
        <f t="shared" ca="1" si="1539"/>
        <v>26125.050981949098</v>
      </c>
      <c r="F5189" s="34">
        <f t="shared" ca="1" si="1540"/>
        <v>3300</v>
      </c>
      <c r="G5189" s="69">
        <f t="shared" ca="1" si="1526"/>
        <v>0</v>
      </c>
      <c r="H5189" s="34">
        <f t="shared" ca="1" si="1527"/>
        <v>273.11001488034373</v>
      </c>
      <c r="I5189" s="34">
        <f t="shared" ca="1" si="1528"/>
        <v>3573.1100148803439</v>
      </c>
      <c r="J5189" s="18">
        <f ca="1">SUM(INDIRECT(ADDRESS(ROW(F5189),COLUMN(F5189),4)):INDIRECT(ADDRESS(ROW(F5189)+N$5-1,COLUMN(F5189),4)))</f>
        <v>24100</v>
      </c>
      <c r="K5189" s="18">
        <f t="shared" ca="1" si="1529"/>
        <v>0</v>
      </c>
      <c r="L5189" s="18">
        <f t="shared" ca="1" si="1541"/>
        <v>0</v>
      </c>
      <c r="M5189" s="18">
        <f t="shared" ca="1" si="1525"/>
        <v>0</v>
      </c>
      <c r="N5189" s="34">
        <f t="shared" ca="1" si="1530"/>
        <v>22551.940967068753</v>
      </c>
      <c r="P5189" s="18">
        <f t="shared" ca="1" si="1542"/>
        <v>273.11001488034373</v>
      </c>
      <c r="Q5189" s="47">
        <f ca="1">SUM(L$15:L5189)-SUM(M$15:M5189)</f>
        <v>0</v>
      </c>
      <c r="R5189" s="47" t="str">
        <f t="shared" ca="1" si="1543"/>
        <v>M5192</v>
      </c>
      <c r="S5189" s="40">
        <f t="shared" ca="1" si="1531"/>
        <v>0</v>
      </c>
      <c r="T5189" s="46">
        <f t="shared" ca="1" si="1532"/>
        <v>19</v>
      </c>
      <c r="X5189" s="74">
        <f t="shared" ca="1" si="1533"/>
        <v>0.27311001488034375</v>
      </c>
      <c r="Y5189" s="75">
        <f t="shared" ca="1" si="1534"/>
        <v>0.27311001488034375</v>
      </c>
      <c r="Z5189" s="74">
        <f t="shared" ca="1" si="1535"/>
        <v>1.3140448013544961</v>
      </c>
      <c r="AA5189" s="76">
        <f t="shared" ca="1" si="1536"/>
        <v>273.11001488034373</v>
      </c>
      <c r="AB5189" s="76">
        <f t="shared" ca="1" si="1537"/>
        <v>1314.044801354496</v>
      </c>
    </row>
    <row r="5190" spans="1:28" x14ac:dyDescent="0.25">
      <c r="A5190" s="2">
        <f t="shared" si="1538"/>
        <v>16</v>
      </c>
      <c r="B5190" s="16">
        <f ca="1">VLOOKUP(A5190,PERIODS!$O$4:$P$33,2,FALSE)</f>
        <v>3.3000000000000002E-2</v>
      </c>
      <c r="C5190" s="15"/>
      <c r="D5190" s="18">
        <v>5000</v>
      </c>
      <c r="E5190" s="34">
        <f t="shared" ca="1" si="1539"/>
        <v>22551.940967068753</v>
      </c>
      <c r="F5190" s="34">
        <f t="shared" ca="1" si="1540"/>
        <v>3300</v>
      </c>
      <c r="G5190" s="69">
        <f t="shared" ca="1" si="1526"/>
        <v>0</v>
      </c>
      <c r="H5190" s="34">
        <f t="shared" ca="1" si="1527"/>
        <v>-324.4495827709639</v>
      </c>
      <c r="I5190" s="34">
        <f t="shared" ca="1" si="1528"/>
        <v>2975.5504172290362</v>
      </c>
      <c r="J5190" s="18">
        <f ca="1">SUM(INDIRECT(ADDRESS(ROW(F5190),COLUMN(F5190),4)):INDIRECT(ADDRESS(ROW(F5190)+N$5-1,COLUMN(F5190),4)))</f>
        <v>24300</v>
      </c>
      <c r="K5190" s="18">
        <f t="shared" ca="1" si="1529"/>
        <v>16350</v>
      </c>
      <c r="L5190" s="18">
        <f t="shared" ca="1" si="1541"/>
        <v>16350</v>
      </c>
      <c r="M5190" s="18">
        <f t="shared" ca="1" si="1525"/>
        <v>0</v>
      </c>
      <c r="N5190" s="34">
        <f t="shared" ca="1" si="1530"/>
        <v>19576.390549839718</v>
      </c>
      <c r="P5190" s="18">
        <f t="shared" ca="1" si="1542"/>
        <v>324.4495827709639</v>
      </c>
      <c r="Q5190" s="47">
        <f ca="1">SUM(L$15:L5190)-SUM(M$15:M5190)</f>
        <v>16350</v>
      </c>
      <c r="R5190" s="47" t="str">
        <f t="shared" ca="1" si="1543"/>
        <v>M5193</v>
      </c>
      <c r="S5190" s="40">
        <f t="shared" ca="1" si="1531"/>
        <v>0</v>
      </c>
      <c r="T5190" s="46">
        <f t="shared" ca="1" si="1532"/>
        <v>61</v>
      </c>
      <c r="X5190" s="74">
        <f t="shared" ca="1" si="1533"/>
        <v>-0.32444958277096392</v>
      </c>
      <c r="Y5190" s="75">
        <f t="shared" ca="1" si="1534"/>
        <v>-0.32444958277096392</v>
      </c>
      <c r="Z5190" s="74">
        <f t="shared" ca="1" si="1535"/>
        <v>0.72292515461417794</v>
      </c>
      <c r="AA5190" s="76">
        <f t="shared" ca="1" si="1536"/>
        <v>-324.4495827709639</v>
      </c>
      <c r="AB5190" s="76">
        <f t="shared" ca="1" si="1537"/>
        <v>722.92515461417793</v>
      </c>
    </row>
    <row r="5191" spans="1:28" x14ac:dyDescent="0.25">
      <c r="A5191" s="2">
        <f t="shared" si="1538"/>
        <v>17</v>
      </c>
      <c r="B5191" s="16">
        <f ca="1">VLOOKUP(A5191,PERIODS!$O$4:$P$33,2,FALSE)</f>
        <v>3.5000000000000003E-2</v>
      </c>
      <c r="C5191" s="15"/>
      <c r="D5191" s="18">
        <v>5000</v>
      </c>
      <c r="E5191" s="34">
        <f t="shared" ca="1" si="1539"/>
        <v>19576.390549839718</v>
      </c>
      <c r="F5191" s="34">
        <f t="shared" ca="1" si="1540"/>
        <v>3500.0000000000005</v>
      </c>
      <c r="G5191" s="69">
        <f t="shared" ca="1" si="1526"/>
        <v>0</v>
      </c>
      <c r="H5191" s="34">
        <f t="shared" ca="1" si="1527"/>
        <v>-54.498326467962599</v>
      </c>
      <c r="I5191" s="34">
        <f t="shared" ca="1" si="1528"/>
        <v>3445.5016735320378</v>
      </c>
      <c r="J5191" s="18">
        <f ca="1">SUM(INDIRECT(ADDRESS(ROW(F5191),COLUMN(F5191),4)):INDIRECT(ADDRESS(ROW(F5191)+N$5-1,COLUMN(F5191),4)))</f>
        <v>24500.000000000004</v>
      </c>
      <c r="K5191" s="18">
        <f t="shared" ca="1" si="1529"/>
        <v>16350</v>
      </c>
      <c r="L5191" s="18">
        <f t="shared" ca="1" si="1541"/>
        <v>0</v>
      </c>
      <c r="M5191" s="18">
        <f t="shared" ca="1" si="1525"/>
        <v>0</v>
      </c>
      <c r="N5191" s="34">
        <f t="shared" ca="1" si="1530"/>
        <v>16130.888876307679</v>
      </c>
      <c r="P5191" s="18">
        <f t="shared" ca="1" si="1542"/>
        <v>54.498326467962599</v>
      </c>
      <c r="Q5191" s="47">
        <f ca="1">SUM(L$15:L5191)-SUM(M$15:M5191)</f>
        <v>16350</v>
      </c>
      <c r="R5191" s="47" t="str">
        <f t="shared" ca="1" si="1543"/>
        <v>M5194</v>
      </c>
      <c r="S5191" s="40">
        <f t="shared" ca="1" si="1531"/>
        <v>0</v>
      </c>
      <c r="T5191" s="46">
        <f t="shared" ca="1" si="1532"/>
        <v>100</v>
      </c>
      <c r="X5191" s="74">
        <f t="shared" ca="1" si="1533"/>
        <v>-5.4498326467962599E-2</v>
      </c>
      <c r="Y5191" s="75">
        <f t="shared" ca="1" si="1534"/>
        <v>-5.4498326467962599E-2</v>
      </c>
      <c r="Z5191" s="74">
        <f t="shared" ca="1" si="1535"/>
        <v>0.9469600936245538</v>
      </c>
      <c r="AA5191" s="76">
        <f t="shared" ca="1" si="1536"/>
        <v>-54.498326467962599</v>
      </c>
      <c r="AB5191" s="76">
        <f t="shared" ca="1" si="1537"/>
        <v>946.96009362455379</v>
      </c>
    </row>
    <row r="5192" spans="1:28" x14ac:dyDescent="0.25">
      <c r="A5192" s="2">
        <f t="shared" si="1538"/>
        <v>18</v>
      </c>
      <c r="B5192" s="16">
        <f ca="1">VLOOKUP(A5192,PERIODS!$O$4:$P$33,2,FALSE)</f>
        <v>3.5000000000000003E-2</v>
      </c>
      <c r="C5192" s="15"/>
      <c r="D5192" s="18">
        <v>5000</v>
      </c>
      <c r="E5192" s="34">
        <f t="shared" ca="1" si="1539"/>
        <v>16130.888876307679</v>
      </c>
      <c r="F5192" s="34">
        <f t="shared" ca="1" si="1540"/>
        <v>3500.0000000000005</v>
      </c>
      <c r="G5192" s="69">
        <f t="shared" ca="1" si="1526"/>
        <v>0</v>
      </c>
      <c r="H5192" s="34">
        <f t="shared" ca="1" si="1527"/>
        <v>180.66218889507823</v>
      </c>
      <c r="I5192" s="34">
        <f t="shared" ca="1" si="1528"/>
        <v>3680.6621888950785</v>
      </c>
      <c r="J5192" s="18">
        <f ca="1">SUM(INDIRECT(ADDRESS(ROW(F5192),COLUMN(F5192),4)):INDIRECT(ADDRESS(ROW(F5192)+N$5-1,COLUMN(F5192),4)))</f>
        <v>24500.000000000004</v>
      </c>
      <c r="K5192" s="18">
        <f t="shared" ca="1" si="1529"/>
        <v>16350</v>
      </c>
      <c r="L5192" s="18">
        <f t="shared" ca="1" si="1541"/>
        <v>0</v>
      </c>
      <c r="M5192" s="18">
        <f t="shared" ca="1" si="1525"/>
        <v>0</v>
      </c>
      <c r="N5192" s="34">
        <f t="shared" ca="1" si="1530"/>
        <v>12450.2266874126</v>
      </c>
      <c r="P5192" s="18">
        <f t="shared" ca="1" si="1542"/>
        <v>180.66218889507823</v>
      </c>
      <c r="Q5192" s="47">
        <f ca="1">SUM(L$15:L5192)-SUM(M$15:M5192)</f>
        <v>16350</v>
      </c>
      <c r="R5192" s="47" t="str">
        <f t="shared" ca="1" si="1543"/>
        <v>M5195</v>
      </c>
      <c r="S5192" s="40">
        <f t="shared" ca="1" si="1531"/>
        <v>0</v>
      </c>
      <c r="T5192" s="46">
        <f t="shared" ca="1" si="1532"/>
        <v>10</v>
      </c>
      <c r="X5192" s="74">
        <f t="shared" ca="1" si="1533"/>
        <v>0.18066218889507824</v>
      </c>
      <c r="Y5192" s="75">
        <f t="shared" ca="1" si="1534"/>
        <v>0.18066218889507824</v>
      </c>
      <c r="Z5192" s="74">
        <f t="shared" ca="1" si="1535"/>
        <v>1.1980104097090072</v>
      </c>
      <c r="AA5192" s="76">
        <f t="shared" ca="1" si="1536"/>
        <v>180.66218889507823</v>
      </c>
      <c r="AB5192" s="76">
        <f t="shared" ca="1" si="1537"/>
        <v>1198.0104097090073</v>
      </c>
    </row>
    <row r="5193" spans="1:28" x14ac:dyDescent="0.25">
      <c r="A5193" s="2">
        <f t="shared" si="1538"/>
        <v>19</v>
      </c>
      <c r="B5193" s="16">
        <f ca="1">VLOOKUP(A5193,PERIODS!$O$4:$P$33,2,FALSE)</f>
        <v>3.5000000000000003E-2</v>
      </c>
      <c r="C5193" s="15"/>
      <c r="D5193" s="18">
        <v>5000</v>
      </c>
      <c r="E5193" s="34">
        <f t="shared" ca="1" si="1539"/>
        <v>12450.2266874126</v>
      </c>
      <c r="F5193" s="34">
        <f t="shared" ca="1" si="1540"/>
        <v>3500.0000000000005</v>
      </c>
      <c r="G5193" s="69">
        <f t="shared" ca="1" si="1526"/>
        <v>0</v>
      </c>
      <c r="H5193" s="34">
        <f t="shared" ca="1" si="1527"/>
        <v>-995.95749329733439</v>
      </c>
      <c r="I5193" s="34">
        <f t="shared" ca="1" si="1528"/>
        <v>2504.0425067026663</v>
      </c>
      <c r="J5193" s="18">
        <f ca="1">SUM(INDIRECT(ADDRESS(ROW(F5193),COLUMN(F5193),4)):INDIRECT(ADDRESS(ROW(F5193)+N$5-1,COLUMN(F5193),4)))</f>
        <v>24500.000000000004</v>
      </c>
      <c r="K5193" s="18">
        <f t="shared" ca="1" si="1529"/>
        <v>0</v>
      </c>
      <c r="L5193" s="18">
        <f t="shared" ca="1" si="1541"/>
        <v>0</v>
      </c>
      <c r="M5193" s="18">
        <f t="shared" ca="1" si="1525"/>
        <v>16350</v>
      </c>
      <c r="N5193" s="34">
        <f t="shared" ca="1" si="1530"/>
        <v>26296.184180709934</v>
      </c>
      <c r="P5193" s="18">
        <f t="shared" ca="1" si="1542"/>
        <v>995.95749329733439</v>
      </c>
      <c r="Q5193" s="47">
        <f ca="1">SUM(L$15:L5193)-SUM(M$15:M5193)</f>
        <v>0</v>
      </c>
      <c r="R5193" s="47" t="str">
        <f t="shared" ca="1" si="1543"/>
        <v>M5196</v>
      </c>
      <c r="S5193" s="40">
        <f t="shared" ca="1" si="1531"/>
        <v>0</v>
      </c>
      <c r="T5193" s="46">
        <f t="shared" ca="1" si="1532"/>
        <v>93</v>
      </c>
      <c r="X5193" s="74">
        <f t="shared" ca="1" si="1533"/>
        <v>-0.99595749329733441</v>
      </c>
      <c r="Y5193" s="75">
        <f t="shared" ca="1" si="1534"/>
        <v>-0.99595749329733441</v>
      </c>
      <c r="Z5193" s="74">
        <f t="shared" ca="1" si="1535"/>
        <v>0.36936960624997117</v>
      </c>
      <c r="AA5193" s="76">
        <f t="shared" ca="1" si="1536"/>
        <v>-995.95749329733439</v>
      </c>
      <c r="AB5193" s="76">
        <f t="shared" ca="1" si="1537"/>
        <v>369.36960624997118</v>
      </c>
    </row>
    <row r="5194" spans="1:28" x14ac:dyDescent="0.25">
      <c r="A5194" s="2">
        <f t="shared" si="1538"/>
        <v>20</v>
      </c>
      <c r="B5194" s="16">
        <f ca="1">VLOOKUP(A5194,PERIODS!$O$4:$P$33,2,FALSE)</f>
        <v>3.5000000000000003E-2</v>
      </c>
      <c r="C5194" s="15"/>
      <c r="D5194" s="18">
        <v>5000</v>
      </c>
      <c r="E5194" s="34">
        <f t="shared" ca="1" si="1539"/>
        <v>26296.184180709934</v>
      </c>
      <c r="F5194" s="34">
        <f t="shared" ca="1" si="1540"/>
        <v>3500.0000000000005</v>
      </c>
      <c r="G5194" s="69">
        <f t="shared" ca="1" si="1526"/>
        <v>0</v>
      </c>
      <c r="H5194" s="34">
        <f t="shared" ca="1" si="1527"/>
        <v>-146.59011276714347</v>
      </c>
      <c r="I5194" s="34">
        <f t="shared" ca="1" si="1528"/>
        <v>3353.4098872328568</v>
      </c>
      <c r="J5194" s="18">
        <f ca="1">SUM(INDIRECT(ADDRESS(ROW(F5194),COLUMN(F5194),4)):INDIRECT(ADDRESS(ROW(F5194)+N$5-1,COLUMN(F5194),4)))</f>
        <v>24500.000000000004</v>
      </c>
      <c r="K5194" s="18">
        <f t="shared" ca="1" si="1529"/>
        <v>0</v>
      </c>
      <c r="L5194" s="18">
        <f t="shared" ca="1" si="1541"/>
        <v>0</v>
      </c>
      <c r="M5194" s="18">
        <f t="shared" ca="1" si="1525"/>
        <v>0</v>
      </c>
      <c r="N5194" s="34">
        <f t="shared" ca="1" si="1530"/>
        <v>22942.774293477076</v>
      </c>
      <c r="P5194" s="18">
        <f t="shared" ca="1" si="1542"/>
        <v>146.59011276714347</v>
      </c>
      <c r="Q5194" s="47">
        <f ca="1">SUM(L$15:L5194)-SUM(M$15:M5194)</f>
        <v>0</v>
      </c>
      <c r="R5194" s="47" t="str">
        <f t="shared" ca="1" si="1543"/>
        <v>M5197</v>
      </c>
      <c r="S5194" s="40">
        <f t="shared" ca="1" si="1531"/>
        <v>0</v>
      </c>
      <c r="T5194" s="46">
        <f t="shared" ca="1" si="1532"/>
        <v>55</v>
      </c>
      <c r="X5194" s="74">
        <f t="shared" ca="1" si="1533"/>
        <v>-0.14659011276714345</v>
      </c>
      <c r="Y5194" s="75">
        <f t="shared" ca="1" si="1534"/>
        <v>-0.14659011276714345</v>
      </c>
      <c r="Z5194" s="74">
        <f t="shared" ca="1" si="1535"/>
        <v>0.86364790312572393</v>
      </c>
      <c r="AA5194" s="76">
        <f t="shared" ca="1" si="1536"/>
        <v>-146.59011276714347</v>
      </c>
      <c r="AB5194" s="76">
        <f t="shared" ca="1" si="1537"/>
        <v>863.64790312572393</v>
      </c>
    </row>
    <row r="5195" spans="1:28" x14ac:dyDescent="0.25">
      <c r="A5195" s="2">
        <f t="shared" si="1538"/>
        <v>21</v>
      </c>
      <c r="B5195" s="16">
        <f ca="1">VLOOKUP(A5195,PERIODS!$O$4:$P$33,2,FALSE)</f>
        <v>3.5000000000000003E-2</v>
      </c>
      <c r="C5195" s="15"/>
      <c r="D5195" s="18">
        <v>5000</v>
      </c>
      <c r="E5195" s="34">
        <f t="shared" ca="1" si="1539"/>
        <v>22942.774293477076</v>
      </c>
      <c r="F5195" s="34">
        <f t="shared" ca="1" si="1540"/>
        <v>3500.0000000000005</v>
      </c>
      <c r="G5195" s="69">
        <f t="shared" ca="1" si="1526"/>
        <v>0</v>
      </c>
      <c r="H5195" s="34">
        <f t="shared" ca="1" si="1527"/>
        <v>-787.53006944084279</v>
      </c>
      <c r="I5195" s="34">
        <f t="shared" ca="1" si="1528"/>
        <v>2712.4699305591575</v>
      </c>
      <c r="J5195" s="18">
        <f ca="1">SUM(INDIRECT(ADDRESS(ROW(F5195),COLUMN(F5195),4)):INDIRECT(ADDRESS(ROW(F5195)+N$5-1,COLUMN(F5195),4)))</f>
        <v>24500.000000000004</v>
      </c>
      <c r="K5195" s="18">
        <f t="shared" ca="1" si="1529"/>
        <v>16350</v>
      </c>
      <c r="L5195" s="18">
        <f t="shared" ca="1" si="1541"/>
        <v>16350</v>
      </c>
      <c r="M5195" s="18">
        <f t="shared" ca="1" si="1525"/>
        <v>0</v>
      </c>
      <c r="N5195" s="34">
        <f t="shared" ca="1" si="1530"/>
        <v>20230.304362917919</v>
      </c>
      <c r="P5195" s="18">
        <f t="shared" ca="1" si="1542"/>
        <v>787.53006944084279</v>
      </c>
      <c r="Q5195" s="47">
        <f ca="1">SUM(L$15:L5195)-SUM(M$15:M5195)</f>
        <v>16350</v>
      </c>
      <c r="R5195" s="47" t="str">
        <f t="shared" ca="1" si="1543"/>
        <v>M5198</v>
      </c>
      <c r="S5195" s="40">
        <f t="shared" ca="1" si="1531"/>
        <v>0</v>
      </c>
      <c r="T5195" s="46">
        <f t="shared" ca="1" si="1532"/>
        <v>43</v>
      </c>
      <c r="X5195" s="74">
        <f t="shared" ca="1" si="1533"/>
        <v>-0.78753006944084281</v>
      </c>
      <c r="Y5195" s="75">
        <f t="shared" ca="1" si="1534"/>
        <v>-0.78753006944084281</v>
      </c>
      <c r="Z5195" s="74">
        <f t="shared" ca="1" si="1535"/>
        <v>0.45496714590480813</v>
      </c>
      <c r="AA5195" s="76">
        <f t="shared" ca="1" si="1536"/>
        <v>-787.53006944084279</v>
      </c>
      <c r="AB5195" s="76">
        <f t="shared" ca="1" si="1537"/>
        <v>454.96714590480815</v>
      </c>
    </row>
    <row r="5196" spans="1:28" x14ac:dyDescent="0.25">
      <c r="A5196" s="2">
        <f t="shared" si="1538"/>
        <v>22</v>
      </c>
      <c r="B5196" s="16">
        <f ca="1">VLOOKUP(A5196,PERIODS!$O$4:$P$33,2,FALSE)</f>
        <v>3.5000000000000003E-2</v>
      </c>
      <c r="C5196" s="15"/>
      <c r="D5196" s="18">
        <v>5000</v>
      </c>
      <c r="E5196" s="34">
        <f t="shared" ca="1" si="1539"/>
        <v>20230.304362917919</v>
      </c>
      <c r="F5196" s="34">
        <f t="shared" ca="1" si="1540"/>
        <v>3500.0000000000005</v>
      </c>
      <c r="G5196" s="69">
        <f t="shared" ca="1" si="1526"/>
        <v>0</v>
      </c>
      <c r="H5196" s="34">
        <f t="shared" ca="1" si="1527"/>
        <v>-499.70303978487169</v>
      </c>
      <c r="I5196" s="34">
        <f t="shared" ca="1" si="1528"/>
        <v>3000.2969602151288</v>
      </c>
      <c r="J5196" s="18">
        <f ca="1">SUM(INDIRECT(ADDRESS(ROW(F5196),COLUMN(F5196),4)):INDIRECT(ADDRESS(ROW(F5196)+N$5-1,COLUMN(F5196),4)))</f>
        <v>25000.000000000004</v>
      </c>
      <c r="K5196" s="18">
        <f t="shared" ca="1" si="1529"/>
        <v>16350</v>
      </c>
      <c r="L5196" s="18">
        <f t="shared" ca="1" si="1541"/>
        <v>0</v>
      </c>
      <c r="M5196" s="18">
        <f t="shared" ca="1" si="1525"/>
        <v>0</v>
      </c>
      <c r="N5196" s="34">
        <f t="shared" ca="1" si="1530"/>
        <v>17230.007402702791</v>
      </c>
      <c r="P5196" s="18">
        <f t="shared" ca="1" si="1542"/>
        <v>499.70303978487169</v>
      </c>
      <c r="Q5196" s="47">
        <f ca="1">SUM(L$15:L5196)-SUM(M$15:M5196)</f>
        <v>16350</v>
      </c>
      <c r="R5196" s="47" t="str">
        <f t="shared" ca="1" si="1543"/>
        <v>M5199</v>
      </c>
      <c r="S5196" s="40">
        <f t="shared" ca="1" si="1531"/>
        <v>0</v>
      </c>
      <c r="T5196" s="46">
        <f t="shared" ca="1" si="1532"/>
        <v>53</v>
      </c>
      <c r="X5196" s="74">
        <f t="shared" ca="1" si="1533"/>
        <v>-0.49970303978487168</v>
      </c>
      <c r="Y5196" s="75">
        <f t="shared" ca="1" si="1534"/>
        <v>-0.49970303978487168</v>
      </c>
      <c r="Z5196" s="74">
        <f t="shared" ca="1" si="1535"/>
        <v>0.60671080193403615</v>
      </c>
      <c r="AA5196" s="76">
        <f t="shared" ca="1" si="1536"/>
        <v>-499.70303978487169</v>
      </c>
      <c r="AB5196" s="76">
        <f t="shared" ca="1" si="1537"/>
        <v>606.71080193403611</v>
      </c>
    </row>
    <row r="5197" spans="1:28" x14ac:dyDescent="0.25">
      <c r="A5197" s="2">
        <f t="shared" si="1538"/>
        <v>23</v>
      </c>
      <c r="B5197" s="16">
        <f ca="1">VLOOKUP(A5197,PERIODS!$O$4:$P$33,2,FALSE)</f>
        <v>3.5000000000000003E-2</v>
      </c>
      <c r="C5197" s="15"/>
      <c r="D5197" s="18">
        <v>5000</v>
      </c>
      <c r="E5197" s="34">
        <f t="shared" ca="1" si="1539"/>
        <v>17230.007402702791</v>
      </c>
      <c r="F5197" s="34">
        <f t="shared" ca="1" si="1540"/>
        <v>3500.0000000000005</v>
      </c>
      <c r="G5197" s="69">
        <f t="shared" ca="1" si="1526"/>
        <v>0</v>
      </c>
      <c r="H5197" s="34">
        <f t="shared" ca="1" si="1527"/>
        <v>686.90991989460451</v>
      </c>
      <c r="I5197" s="34">
        <f t="shared" ca="1" si="1528"/>
        <v>4186.9099198946051</v>
      </c>
      <c r="J5197" s="18">
        <f ca="1">SUM(INDIRECT(ADDRESS(ROW(F5197),COLUMN(F5197),4)):INDIRECT(ADDRESS(ROW(F5197)+N$5-1,COLUMN(F5197),4)))</f>
        <v>25500.000000000004</v>
      </c>
      <c r="K5197" s="18">
        <f t="shared" ca="1" si="1529"/>
        <v>16350</v>
      </c>
      <c r="L5197" s="18">
        <f t="shared" ca="1" si="1541"/>
        <v>0</v>
      </c>
      <c r="M5197" s="18">
        <f t="shared" ca="1" si="1525"/>
        <v>0</v>
      </c>
      <c r="N5197" s="34">
        <f t="shared" ca="1" si="1530"/>
        <v>13043.097482808185</v>
      </c>
      <c r="P5197" s="18">
        <f t="shared" ca="1" si="1542"/>
        <v>686.90991989460451</v>
      </c>
      <c r="Q5197" s="47">
        <f ca="1">SUM(L$15:L5197)-SUM(M$15:M5197)</f>
        <v>16350</v>
      </c>
      <c r="R5197" s="47" t="str">
        <f t="shared" ca="1" si="1543"/>
        <v>M5200</v>
      </c>
      <c r="S5197" s="40">
        <f t="shared" ca="1" si="1531"/>
        <v>0</v>
      </c>
      <c r="T5197" s="46">
        <f t="shared" ca="1" si="1532"/>
        <v>41</v>
      </c>
      <c r="X5197" s="74">
        <f t="shared" ca="1" si="1533"/>
        <v>0.68690991989460448</v>
      </c>
      <c r="Y5197" s="75">
        <f t="shared" ca="1" si="1534"/>
        <v>0.68690991989460448</v>
      </c>
      <c r="Z5197" s="74">
        <f t="shared" ca="1" si="1535"/>
        <v>1.9875643013322999</v>
      </c>
      <c r="AA5197" s="76">
        <f t="shared" ca="1" si="1536"/>
        <v>686.90991989460451</v>
      </c>
      <c r="AB5197" s="76">
        <f t="shared" ca="1" si="1537"/>
        <v>1987.5643013322999</v>
      </c>
    </row>
    <row r="5198" spans="1:28" x14ac:dyDescent="0.25">
      <c r="A5198" s="2">
        <f t="shared" si="1538"/>
        <v>24</v>
      </c>
      <c r="B5198" s="16">
        <f ca="1">VLOOKUP(A5198,PERIODS!$O$4:$P$33,2,FALSE)</f>
        <v>3.5000000000000003E-2</v>
      </c>
      <c r="C5198" s="15"/>
      <c r="D5198" s="18">
        <v>5000</v>
      </c>
      <c r="E5198" s="34">
        <f t="shared" ca="1" si="1539"/>
        <v>13043.097482808185</v>
      </c>
      <c r="F5198" s="34">
        <f t="shared" ca="1" si="1540"/>
        <v>3500.0000000000005</v>
      </c>
      <c r="G5198" s="69">
        <f t="shared" ca="1" si="1526"/>
        <v>0</v>
      </c>
      <c r="H5198" s="34">
        <f t="shared" ca="1" si="1527"/>
        <v>-396.13360607230658</v>
      </c>
      <c r="I5198" s="34">
        <f t="shared" ca="1" si="1528"/>
        <v>3103.8663939276939</v>
      </c>
      <c r="J5198" s="18">
        <f ca="1">SUM(INDIRECT(ADDRESS(ROW(F5198),COLUMN(F5198),4)):INDIRECT(ADDRESS(ROW(F5198)+N$5-1,COLUMN(F5198),4)))</f>
        <v>26000</v>
      </c>
      <c r="K5198" s="18">
        <f t="shared" ca="1" si="1529"/>
        <v>0</v>
      </c>
      <c r="L5198" s="18">
        <f t="shared" ca="1" si="1541"/>
        <v>0</v>
      </c>
      <c r="M5198" s="18">
        <f t="shared" ca="1" si="1525"/>
        <v>16350</v>
      </c>
      <c r="N5198" s="34">
        <f t="shared" ca="1" si="1530"/>
        <v>9939.2310888804932</v>
      </c>
      <c r="P5198" s="18">
        <f t="shared" ca="1" si="1542"/>
        <v>396.13360607230658</v>
      </c>
      <c r="Q5198" s="47">
        <f ca="1">SUM(L$15:L5198)-SUM(M$15:M5198)</f>
        <v>0</v>
      </c>
      <c r="R5198" s="47" t="str">
        <f t="shared" ca="1" si="1543"/>
        <v>M5201</v>
      </c>
      <c r="S5198" s="40">
        <f t="shared" ca="1" si="1531"/>
        <v>16350</v>
      </c>
      <c r="T5198" s="46">
        <f t="shared" ca="1" si="1532"/>
        <v>96</v>
      </c>
      <c r="X5198" s="74">
        <f t="shared" ca="1" si="1533"/>
        <v>-0.39613360607230658</v>
      </c>
      <c r="Y5198" s="75">
        <f t="shared" ca="1" si="1534"/>
        <v>-0.39613360607230658</v>
      </c>
      <c r="Z5198" s="74">
        <f t="shared" ca="1" si="1535"/>
        <v>0.67291678416261946</v>
      </c>
      <c r="AA5198" s="76">
        <f t="shared" ca="1" si="1536"/>
        <v>-396.13360607230658</v>
      </c>
      <c r="AB5198" s="76">
        <f t="shared" ca="1" si="1537"/>
        <v>672.91678416261948</v>
      </c>
    </row>
    <row r="5199" spans="1:28" x14ac:dyDescent="0.25">
      <c r="A5199" s="2">
        <f t="shared" si="1538"/>
        <v>25</v>
      </c>
      <c r="B5199" s="16">
        <f ca="1">VLOOKUP(A5199,PERIODS!$O$4:$P$33,2,FALSE)</f>
        <v>3.5000000000000003E-2</v>
      </c>
      <c r="C5199" s="15"/>
      <c r="D5199" s="18">
        <v>5000</v>
      </c>
      <c r="E5199" s="34">
        <f t="shared" ca="1" si="1539"/>
        <v>9939.2310888804932</v>
      </c>
      <c r="F5199" s="34">
        <f t="shared" ca="1" si="1540"/>
        <v>3500.0000000000005</v>
      </c>
      <c r="G5199" s="69">
        <f t="shared" ca="1" si="1526"/>
        <v>0</v>
      </c>
      <c r="H5199" s="34">
        <f t="shared" ca="1" si="1527"/>
        <v>-30.389172272126793</v>
      </c>
      <c r="I5199" s="34">
        <f t="shared" ca="1" si="1528"/>
        <v>3469.6108277278736</v>
      </c>
      <c r="J5199" s="18">
        <f ca="1">SUM(INDIRECT(ADDRESS(ROW(F5199),COLUMN(F5199),4)):INDIRECT(ADDRESS(ROW(F5199)+N$5-1,COLUMN(F5199),4)))</f>
        <v>24900</v>
      </c>
      <c r="K5199" s="18">
        <f t="shared" ca="1" si="1529"/>
        <v>16350</v>
      </c>
      <c r="L5199" s="18">
        <f t="shared" ca="1" si="1541"/>
        <v>16350</v>
      </c>
      <c r="M5199" s="18">
        <f t="shared" ref="M5199:M5262" ca="1" si="1544">SUMIF($R$15:$R$8014,ADDRESS(ROW(M5199),COLUMN(M5199),4),$L$15:$L$8014)</f>
        <v>0</v>
      </c>
      <c r="N5199" s="34">
        <f t="shared" ca="1" si="1530"/>
        <v>6469.6202611526196</v>
      </c>
      <c r="P5199" s="18">
        <f t="shared" ca="1" si="1542"/>
        <v>30.389172272126793</v>
      </c>
      <c r="Q5199" s="47">
        <f ca="1">SUM(L$15:L5199)-SUM(M$15:M5199)</f>
        <v>16350</v>
      </c>
      <c r="R5199" s="47" t="str">
        <f t="shared" ca="1" si="1543"/>
        <v>M5202</v>
      </c>
      <c r="S5199" s="40">
        <f t="shared" ca="1" si="1531"/>
        <v>0</v>
      </c>
      <c r="T5199" s="46">
        <f t="shared" ca="1" si="1532"/>
        <v>53</v>
      </c>
      <c r="X5199" s="74">
        <f t="shared" ca="1" si="1533"/>
        <v>-3.0389172272126792E-2</v>
      </c>
      <c r="Y5199" s="75">
        <f t="shared" ca="1" si="1534"/>
        <v>-3.0389172272126792E-2</v>
      </c>
      <c r="Z5199" s="74">
        <f t="shared" ca="1" si="1535"/>
        <v>0.97006793653515133</v>
      </c>
      <c r="AA5199" s="76">
        <f t="shared" ca="1" si="1536"/>
        <v>-30.389172272126793</v>
      </c>
      <c r="AB5199" s="76">
        <f t="shared" ca="1" si="1537"/>
        <v>970.06793653515138</v>
      </c>
    </row>
    <row r="5200" spans="1:28" x14ac:dyDescent="0.25">
      <c r="A5200" s="2">
        <f t="shared" si="1538"/>
        <v>26</v>
      </c>
      <c r="B5200" s="16">
        <f ca="1">VLOOKUP(A5200,PERIODS!$O$4:$P$33,2,FALSE)</f>
        <v>3.5000000000000003E-2</v>
      </c>
      <c r="C5200" s="15"/>
      <c r="D5200" s="18">
        <v>5000</v>
      </c>
      <c r="E5200" s="34">
        <f t="shared" ca="1" si="1539"/>
        <v>6469.6202611526196</v>
      </c>
      <c r="F5200" s="34">
        <f t="shared" ca="1" si="1540"/>
        <v>3500.0000000000005</v>
      </c>
      <c r="G5200" s="69">
        <f t="shared" ref="G5200:G5263" ca="1" si="1545">((2*RAND()*$F$5)-$F$5)*E5200</f>
        <v>0</v>
      </c>
      <c r="H5200" s="34">
        <f t="shared" ref="H5200:H5263" ca="1" si="1546">IF($S$3="NORM",AA5200,IF($S$3="LOGNORM",AB5200,0))</f>
        <v>711.22953143501775</v>
      </c>
      <c r="I5200" s="34">
        <f t="shared" ref="I5200:I5263" ca="1" si="1547">IF(F5200+H5200&lt;0,0,F5200+H5200)</f>
        <v>4211.2295314350185</v>
      </c>
      <c r="J5200" s="18">
        <f ca="1">SUM(INDIRECT(ADDRESS(ROW(F5200),COLUMN(F5200),4)):INDIRECT(ADDRESS(ROW(F5200)+N$5-1,COLUMN(F5200),4)))</f>
        <v>23900</v>
      </c>
      <c r="K5200" s="18">
        <f t="shared" ref="K5200:K5263" ca="1" si="1548">Q5200</f>
        <v>32700</v>
      </c>
      <c r="L5200" s="18">
        <f t="shared" ca="1" si="1541"/>
        <v>16350</v>
      </c>
      <c r="M5200" s="18">
        <f t="shared" ca="1" si="1544"/>
        <v>0</v>
      </c>
      <c r="N5200" s="34">
        <f t="shared" ref="N5200:N5263" ca="1" si="1549">E5200+G5200-I5200+M5200-S5200</f>
        <v>2258.3907297176011</v>
      </c>
      <c r="P5200" s="18">
        <f t="shared" ca="1" si="1542"/>
        <v>711.22953143501775</v>
      </c>
      <c r="Q5200" s="47">
        <f ca="1">SUM(L$15:L5200)-SUM(M$15:M5200)</f>
        <v>32700</v>
      </c>
      <c r="R5200" s="47" t="str">
        <f t="shared" ca="1" si="1543"/>
        <v>M5203</v>
      </c>
      <c r="S5200" s="40">
        <f t="shared" ref="S5200:S5263" ca="1" si="1550">IF(T5200&gt;N$6*100,M5200,0)</f>
        <v>0</v>
      </c>
      <c r="T5200" s="46">
        <f t="shared" ref="T5200:T5263" ca="1" si="1551">RANDBETWEEN(0,100)</f>
        <v>19</v>
      </c>
      <c r="X5200" s="74">
        <f t="shared" ref="X5200:X5263" ca="1" si="1552">NORMINV(RAND(),0,1)</f>
        <v>0.71122953143501777</v>
      </c>
      <c r="Y5200" s="75">
        <f t="shared" ref="Y5200:Y5263" ca="1" si="1553">IF(AND(X5200&gt;$F$6,$F$6&gt;0),$F$6,X5200)</f>
        <v>0.71122953143501777</v>
      </c>
      <c r="Z5200" s="74">
        <f t="shared" ref="Z5200:Z5263" ca="1" si="1554">EXP(Y5200)</f>
        <v>2.0364936529087632</v>
      </c>
      <c r="AA5200" s="76">
        <f t="shared" ref="AA5200:AA5263" ca="1" si="1555">$F$3*Y5200</f>
        <v>711.22953143501775</v>
      </c>
      <c r="AB5200" s="76">
        <f t="shared" ref="AB5200:AB5263" ca="1" si="1556">$F$3*Z5200</f>
        <v>2036.4936529087631</v>
      </c>
    </row>
    <row r="5201" spans="1:28" x14ac:dyDescent="0.25">
      <c r="A5201" s="2">
        <f t="shared" ref="A5201:A5264" si="1557">IF(AND(A5200=12,OR(A$14="MS",A$14="M0")),1,IF(AND(A5200=4,OR(A$14="WS",A$14="W0")),1,IF(AND(A5200=30,OR(A$14="DS",A$14="D0")),1,A5200+1)))</f>
        <v>27</v>
      </c>
      <c r="B5201" s="16">
        <f ca="1">VLOOKUP(A5201,PERIODS!$O$4:$P$33,2,FALSE)</f>
        <v>3.5000000000000003E-2</v>
      </c>
      <c r="C5201" s="15"/>
      <c r="D5201" s="18">
        <v>5000</v>
      </c>
      <c r="E5201" s="34">
        <f t="shared" ca="1" si="1539"/>
        <v>2258.3907297176011</v>
      </c>
      <c r="F5201" s="34">
        <f t="shared" ca="1" si="1540"/>
        <v>3500.0000000000005</v>
      </c>
      <c r="G5201" s="69">
        <f t="shared" ca="1" si="1545"/>
        <v>0</v>
      </c>
      <c r="H5201" s="34">
        <f t="shared" ca="1" si="1546"/>
        <v>1849.4153789007682</v>
      </c>
      <c r="I5201" s="34">
        <f t="shared" ca="1" si="1547"/>
        <v>5349.4153789007687</v>
      </c>
      <c r="J5201" s="18">
        <f ca="1">SUM(INDIRECT(ADDRESS(ROW(F5201),COLUMN(F5201),4)):INDIRECT(ADDRESS(ROW(F5201)+N$5-1,COLUMN(F5201),4)))</f>
        <v>22900</v>
      </c>
      <c r="K5201" s="18">
        <f t="shared" ca="1" si="1548"/>
        <v>32700</v>
      </c>
      <c r="L5201" s="18">
        <f t="shared" ca="1" si="1541"/>
        <v>0</v>
      </c>
      <c r="M5201" s="18">
        <f t="shared" ca="1" si="1544"/>
        <v>0</v>
      </c>
      <c r="N5201" s="34">
        <f t="shared" ca="1" si="1549"/>
        <v>-3091.0246491831676</v>
      </c>
      <c r="P5201" s="18">
        <f t="shared" ca="1" si="1542"/>
        <v>1849.4153789007682</v>
      </c>
      <c r="Q5201" s="47">
        <f ca="1">SUM(L$15:L5201)-SUM(M$15:M5201)</f>
        <v>32700</v>
      </c>
      <c r="R5201" s="47" t="str">
        <f t="shared" ca="1" si="1543"/>
        <v>M5204</v>
      </c>
      <c r="S5201" s="40">
        <f t="shared" ca="1" si="1550"/>
        <v>0</v>
      </c>
      <c r="T5201" s="46">
        <f t="shared" ca="1" si="1551"/>
        <v>83</v>
      </c>
      <c r="X5201" s="74">
        <f t="shared" ca="1" si="1552"/>
        <v>1.8494153789007683</v>
      </c>
      <c r="Y5201" s="75">
        <f t="shared" ca="1" si="1553"/>
        <v>1.8494153789007683</v>
      </c>
      <c r="Z5201" s="74">
        <f t="shared" ca="1" si="1554"/>
        <v>6.356102524545225</v>
      </c>
      <c r="AA5201" s="76">
        <f t="shared" ca="1" si="1555"/>
        <v>1849.4153789007682</v>
      </c>
      <c r="AB5201" s="76">
        <f t="shared" ca="1" si="1556"/>
        <v>6356.1025245452247</v>
      </c>
    </row>
    <row r="5202" spans="1:28" x14ac:dyDescent="0.25">
      <c r="A5202" s="2">
        <f t="shared" si="1557"/>
        <v>28</v>
      </c>
      <c r="B5202" s="16">
        <f ca="1">VLOOKUP(A5202,PERIODS!$O$4:$P$33,2,FALSE)</f>
        <v>0.04</v>
      </c>
      <c r="C5202" s="15"/>
      <c r="D5202" s="18">
        <v>5000</v>
      </c>
      <c r="E5202" s="34">
        <f t="shared" ca="1" si="1539"/>
        <v>-3091.0246491831676</v>
      </c>
      <c r="F5202" s="34">
        <f t="shared" ca="1" si="1540"/>
        <v>4000</v>
      </c>
      <c r="G5202" s="69">
        <f t="shared" ca="1" si="1545"/>
        <v>0</v>
      </c>
      <c r="H5202" s="34">
        <f t="shared" ca="1" si="1546"/>
        <v>-760.83429835741936</v>
      </c>
      <c r="I5202" s="34">
        <f t="shared" ca="1" si="1547"/>
        <v>3239.1657016425806</v>
      </c>
      <c r="J5202" s="18">
        <f ca="1">SUM(INDIRECT(ADDRESS(ROW(F5202),COLUMN(F5202),4)):INDIRECT(ADDRESS(ROW(F5202)+N$5-1,COLUMN(F5202),4)))</f>
        <v>21900</v>
      </c>
      <c r="K5202" s="18">
        <f t="shared" ca="1" si="1548"/>
        <v>16350</v>
      </c>
      <c r="L5202" s="18">
        <f t="shared" ca="1" si="1541"/>
        <v>0</v>
      </c>
      <c r="M5202" s="18">
        <f t="shared" ca="1" si="1544"/>
        <v>16350</v>
      </c>
      <c r="N5202" s="34">
        <f t="shared" ca="1" si="1549"/>
        <v>10019.809649174251</v>
      </c>
      <c r="P5202" s="18">
        <f t="shared" ca="1" si="1542"/>
        <v>760.83429835741936</v>
      </c>
      <c r="Q5202" s="47">
        <f ca="1">SUM(L$15:L5202)-SUM(M$15:M5202)</f>
        <v>16350</v>
      </c>
      <c r="R5202" s="47" t="str">
        <f t="shared" ca="1" si="1543"/>
        <v>M5205</v>
      </c>
      <c r="S5202" s="40">
        <f t="shared" ca="1" si="1550"/>
        <v>0</v>
      </c>
      <c r="T5202" s="46">
        <f t="shared" ca="1" si="1551"/>
        <v>44</v>
      </c>
      <c r="X5202" s="74">
        <f t="shared" ca="1" si="1552"/>
        <v>-0.76083429835741934</v>
      </c>
      <c r="Y5202" s="75">
        <f t="shared" ca="1" si="1553"/>
        <v>-0.76083429835741934</v>
      </c>
      <c r="Z5202" s="74">
        <f t="shared" ca="1" si="1554"/>
        <v>0.4672764163932655</v>
      </c>
      <c r="AA5202" s="76">
        <f t="shared" ca="1" si="1555"/>
        <v>-760.83429835741936</v>
      </c>
      <c r="AB5202" s="76">
        <f t="shared" ca="1" si="1556"/>
        <v>467.27641639326549</v>
      </c>
    </row>
    <row r="5203" spans="1:28" x14ac:dyDescent="0.25">
      <c r="A5203" s="2">
        <f t="shared" si="1557"/>
        <v>29</v>
      </c>
      <c r="B5203" s="16">
        <f ca="1">VLOOKUP(A5203,PERIODS!$O$4:$P$33,2,FALSE)</f>
        <v>0.04</v>
      </c>
      <c r="C5203" s="15"/>
      <c r="D5203" s="18">
        <v>5000</v>
      </c>
      <c r="E5203" s="34">
        <f t="shared" ca="1" si="1539"/>
        <v>10019.809649174251</v>
      </c>
      <c r="F5203" s="34">
        <f t="shared" ca="1" si="1540"/>
        <v>4000</v>
      </c>
      <c r="G5203" s="69">
        <f t="shared" ca="1" si="1545"/>
        <v>0</v>
      </c>
      <c r="H5203" s="34">
        <f t="shared" ca="1" si="1546"/>
        <v>-1633.7217343794564</v>
      </c>
      <c r="I5203" s="34">
        <f t="shared" ca="1" si="1547"/>
        <v>2366.2782656205436</v>
      </c>
      <c r="J5203" s="18">
        <f ca="1">SUM(INDIRECT(ADDRESS(ROW(F5203),COLUMN(F5203),4)):INDIRECT(ADDRESS(ROW(F5203)+N$5-1,COLUMN(F5203),4)))</f>
        <v>21200</v>
      </c>
      <c r="K5203" s="18">
        <f t="shared" ca="1" si="1548"/>
        <v>0</v>
      </c>
      <c r="L5203" s="18">
        <f t="shared" ca="1" si="1541"/>
        <v>0</v>
      </c>
      <c r="M5203" s="18">
        <f t="shared" ca="1" si="1544"/>
        <v>16350</v>
      </c>
      <c r="N5203" s="34">
        <f t="shared" ca="1" si="1549"/>
        <v>24003.531383553709</v>
      </c>
      <c r="P5203" s="18">
        <f t="shared" ca="1" si="1542"/>
        <v>1633.7217343794564</v>
      </c>
      <c r="Q5203" s="47">
        <f ca="1">SUM(L$15:L5203)-SUM(M$15:M5203)</f>
        <v>0</v>
      </c>
      <c r="R5203" s="47" t="str">
        <f t="shared" ca="1" si="1543"/>
        <v>M5206</v>
      </c>
      <c r="S5203" s="40">
        <f t="shared" ca="1" si="1550"/>
        <v>0</v>
      </c>
      <c r="T5203" s="46">
        <f t="shared" ca="1" si="1551"/>
        <v>85</v>
      </c>
      <c r="X5203" s="74">
        <f t="shared" ca="1" si="1552"/>
        <v>-1.6337217343794563</v>
      </c>
      <c r="Y5203" s="75">
        <f t="shared" ca="1" si="1553"/>
        <v>-1.6337217343794563</v>
      </c>
      <c r="Z5203" s="74">
        <f t="shared" ca="1" si="1554"/>
        <v>0.19520173155342399</v>
      </c>
      <c r="AA5203" s="76">
        <f t="shared" ca="1" si="1555"/>
        <v>-1633.7217343794564</v>
      </c>
      <c r="AB5203" s="76">
        <f t="shared" ca="1" si="1556"/>
        <v>195.201731553424</v>
      </c>
    </row>
    <row r="5204" spans="1:28" x14ac:dyDescent="0.25">
      <c r="A5204" s="2">
        <f t="shared" si="1557"/>
        <v>30</v>
      </c>
      <c r="B5204" s="16">
        <f ca="1">VLOOKUP(A5204,PERIODS!$O$4:$P$33,2,FALSE)</f>
        <v>0.04</v>
      </c>
      <c r="C5204" s="15"/>
      <c r="D5204" s="18">
        <v>5000</v>
      </c>
      <c r="E5204" s="34">
        <f t="shared" ca="1" si="1539"/>
        <v>24003.531383553709</v>
      </c>
      <c r="F5204" s="34">
        <f t="shared" ca="1" si="1540"/>
        <v>4000</v>
      </c>
      <c r="G5204" s="69">
        <f t="shared" ca="1" si="1545"/>
        <v>0</v>
      </c>
      <c r="H5204" s="34">
        <f t="shared" ca="1" si="1546"/>
        <v>-1296.701031405644</v>
      </c>
      <c r="I5204" s="34">
        <f t="shared" ca="1" si="1547"/>
        <v>2703.2989685943558</v>
      </c>
      <c r="J5204" s="18">
        <f ca="1">SUM(INDIRECT(ADDRESS(ROW(F5204),COLUMN(F5204),4)):INDIRECT(ADDRESS(ROW(F5204)+N$5-1,COLUMN(F5204),4)))</f>
        <v>20500</v>
      </c>
      <c r="K5204" s="18">
        <f t="shared" ca="1" si="1548"/>
        <v>0</v>
      </c>
      <c r="L5204" s="18">
        <f t="shared" ca="1" si="1541"/>
        <v>0</v>
      </c>
      <c r="M5204" s="18">
        <f t="shared" ca="1" si="1544"/>
        <v>0</v>
      </c>
      <c r="N5204" s="34">
        <f t="shared" ca="1" si="1549"/>
        <v>21300.232414959355</v>
      </c>
      <c r="P5204" s="18">
        <f t="shared" ca="1" si="1542"/>
        <v>1296.701031405644</v>
      </c>
      <c r="Q5204" s="47">
        <f ca="1">SUM(L$15:L5204)-SUM(M$15:M5204)</f>
        <v>0</v>
      </c>
      <c r="R5204" s="47" t="str">
        <f t="shared" ca="1" si="1543"/>
        <v>M5207</v>
      </c>
      <c r="S5204" s="40">
        <f t="shared" ca="1" si="1550"/>
        <v>0</v>
      </c>
      <c r="T5204" s="46">
        <f t="shared" ca="1" si="1551"/>
        <v>97</v>
      </c>
      <c r="X5204" s="74">
        <f t="shared" ca="1" si="1552"/>
        <v>-1.296701031405644</v>
      </c>
      <c r="Y5204" s="75">
        <f t="shared" ca="1" si="1553"/>
        <v>-1.296701031405644</v>
      </c>
      <c r="Z5204" s="74">
        <f t="shared" ca="1" si="1554"/>
        <v>0.2734323515004986</v>
      </c>
      <c r="AA5204" s="76">
        <f t="shared" ca="1" si="1555"/>
        <v>-1296.701031405644</v>
      </c>
      <c r="AB5204" s="76">
        <f t="shared" ca="1" si="1556"/>
        <v>273.43235150049861</v>
      </c>
    </row>
    <row r="5205" spans="1:28" x14ac:dyDescent="0.25">
      <c r="A5205" s="2">
        <f t="shared" si="1557"/>
        <v>1</v>
      </c>
      <c r="B5205" s="16">
        <f ca="1">VLOOKUP(A5205,PERIODS!$O$4:$P$33,2,FALSE)</f>
        <v>2.4E-2</v>
      </c>
      <c r="C5205" s="15"/>
      <c r="D5205" s="18">
        <v>5000</v>
      </c>
      <c r="E5205" s="34">
        <f t="shared" ca="1" si="1539"/>
        <v>21300.232414959355</v>
      </c>
      <c r="F5205" s="34">
        <f t="shared" ca="1" si="1540"/>
        <v>2400</v>
      </c>
      <c r="G5205" s="69">
        <f t="shared" ca="1" si="1545"/>
        <v>0</v>
      </c>
      <c r="H5205" s="34">
        <f t="shared" ca="1" si="1546"/>
        <v>1230.2848616596734</v>
      </c>
      <c r="I5205" s="34">
        <f t="shared" ca="1" si="1547"/>
        <v>3630.2848616596734</v>
      </c>
      <c r="J5205" s="18">
        <f ca="1">SUM(INDIRECT(ADDRESS(ROW(F5205),COLUMN(F5205),4)):INDIRECT(ADDRESS(ROW(F5205)+N$5-1,COLUMN(F5205),4)))</f>
        <v>19800</v>
      </c>
      <c r="K5205" s="18">
        <f t="shared" ca="1" si="1548"/>
        <v>0</v>
      </c>
      <c r="L5205" s="18">
        <f t="shared" ca="1" si="1541"/>
        <v>0</v>
      </c>
      <c r="M5205" s="18">
        <f t="shared" ca="1" si="1544"/>
        <v>0</v>
      </c>
      <c r="N5205" s="34">
        <f t="shared" ca="1" si="1549"/>
        <v>17669.94755329968</v>
      </c>
      <c r="P5205" s="18">
        <f t="shared" ca="1" si="1542"/>
        <v>1230.2848616596734</v>
      </c>
      <c r="Q5205" s="47">
        <f ca="1">SUM(L$15:L5205)-SUM(M$15:M5205)</f>
        <v>0</v>
      </c>
      <c r="R5205" s="47" t="str">
        <f t="shared" ca="1" si="1543"/>
        <v>M5208</v>
      </c>
      <c r="S5205" s="40">
        <f t="shared" ca="1" si="1550"/>
        <v>0</v>
      </c>
      <c r="T5205" s="46">
        <f t="shared" ca="1" si="1551"/>
        <v>4</v>
      </c>
      <c r="X5205" s="74">
        <f t="shared" ca="1" si="1552"/>
        <v>1.2302848616596733</v>
      </c>
      <c r="Y5205" s="75">
        <f t="shared" ca="1" si="1553"/>
        <v>1.2302848616596733</v>
      </c>
      <c r="Z5205" s="74">
        <f t="shared" ca="1" si="1554"/>
        <v>3.4222042522365146</v>
      </c>
      <c r="AA5205" s="76">
        <f t="shared" ca="1" si="1555"/>
        <v>1230.2848616596734</v>
      </c>
      <c r="AB5205" s="76">
        <f t="shared" ca="1" si="1556"/>
        <v>3422.2042522365145</v>
      </c>
    </row>
    <row r="5206" spans="1:28" x14ac:dyDescent="0.25">
      <c r="A5206" s="2">
        <f t="shared" si="1557"/>
        <v>2</v>
      </c>
      <c r="B5206" s="16">
        <f ca="1">VLOOKUP(A5206,PERIODS!$O$4:$P$33,2,FALSE)</f>
        <v>2.5000000000000001E-2</v>
      </c>
      <c r="C5206" s="15"/>
      <c r="D5206" s="18">
        <v>5000</v>
      </c>
      <c r="E5206" s="34">
        <f t="shared" ca="1" si="1539"/>
        <v>17669.94755329968</v>
      </c>
      <c r="F5206" s="34">
        <f t="shared" ca="1" si="1540"/>
        <v>2500</v>
      </c>
      <c r="G5206" s="69">
        <f t="shared" ca="1" si="1545"/>
        <v>0</v>
      </c>
      <c r="H5206" s="34">
        <f t="shared" ca="1" si="1546"/>
        <v>965.01233178206587</v>
      </c>
      <c r="I5206" s="34">
        <f t="shared" ca="1" si="1547"/>
        <v>3465.0123317820658</v>
      </c>
      <c r="J5206" s="18">
        <f ca="1">SUM(INDIRECT(ADDRESS(ROW(F5206),COLUMN(F5206),4)):INDIRECT(ADDRESS(ROW(F5206)+N$5-1,COLUMN(F5206),4)))</f>
        <v>20700</v>
      </c>
      <c r="K5206" s="18">
        <f t="shared" ca="1" si="1548"/>
        <v>16350</v>
      </c>
      <c r="L5206" s="18">
        <f t="shared" ca="1" si="1541"/>
        <v>16350</v>
      </c>
      <c r="M5206" s="18">
        <f t="shared" ca="1" si="1544"/>
        <v>0</v>
      </c>
      <c r="N5206" s="34">
        <f t="shared" ca="1" si="1549"/>
        <v>14204.935221517615</v>
      </c>
      <c r="P5206" s="18">
        <f t="shared" ca="1" si="1542"/>
        <v>965.01233178206587</v>
      </c>
      <c r="Q5206" s="47">
        <f ca="1">SUM(L$15:L5206)-SUM(M$15:M5206)</f>
        <v>16350</v>
      </c>
      <c r="R5206" s="47" t="str">
        <f t="shared" ca="1" si="1543"/>
        <v>M5209</v>
      </c>
      <c r="S5206" s="40">
        <f t="shared" ca="1" si="1550"/>
        <v>0</v>
      </c>
      <c r="T5206" s="46">
        <f t="shared" ca="1" si="1551"/>
        <v>44</v>
      </c>
      <c r="X5206" s="74">
        <f t="shared" ca="1" si="1552"/>
        <v>0.96501233178206591</v>
      </c>
      <c r="Y5206" s="75">
        <f t="shared" ca="1" si="1553"/>
        <v>0.96501233178206591</v>
      </c>
      <c r="Z5206" s="74">
        <f t="shared" ca="1" si="1554"/>
        <v>2.6248200249835043</v>
      </c>
      <c r="AA5206" s="76">
        <f t="shared" ca="1" si="1555"/>
        <v>965.01233178206587</v>
      </c>
      <c r="AB5206" s="76">
        <f t="shared" ca="1" si="1556"/>
        <v>2624.8200249835045</v>
      </c>
    </row>
    <row r="5207" spans="1:28" x14ac:dyDescent="0.25">
      <c r="A5207" s="2">
        <f t="shared" si="1557"/>
        <v>3</v>
      </c>
      <c r="B5207" s="16">
        <f ca="1">VLOOKUP(A5207,PERIODS!$O$4:$P$33,2,FALSE)</f>
        <v>2.5000000000000001E-2</v>
      </c>
      <c r="C5207" s="15"/>
      <c r="D5207" s="18">
        <v>5000</v>
      </c>
      <c r="E5207" s="34">
        <f t="shared" ref="E5207:E5270" ca="1" si="1558">N5206</f>
        <v>14204.935221517615</v>
      </c>
      <c r="F5207" s="34">
        <f t="shared" ref="F5207:F5270" ca="1" si="1559">F$2*B5207</f>
        <v>2500</v>
      </c>
      <c r="G5207" s="69">
        <f t="shared" ca="1" si="1545"/>
        <v>0</v>
      </c>
      <c r="H5207" s="34">
        <f t="shared" ca="1" si="1546"/>
        <v>-1488.7395730743626</v>
      </c>
      <c r="I5207" s="34">
        <f t="shared" ca="1" si="1547"/>
        <v>1011.2604269256374</v>
      </c>
      <c r="J5207" s="18">
        <f ca="1">SUM(INDIRECT(ADDRESS(ROW(F5207),COLUMN(F5207),4)):INDIRECT(ADDRESS(ROW(F5207)+N$5-1,COLUMN(F5207),4)))</f>
        <v>21500</v>
      </c>
      <c r="K5207" s="18">
        <f t="shared" ca="1" si="1548"/>
        <v>16350</v>
      </c>
      <c r="L5207" s="18">
        <f t="shared" ref="L5207:L5270" ca="1" si="1560">IF((E5207+K5206)&lt;J5207,N$2,0)</f>
        <v>0</v>
      </c>
      <c r="M5207" s="18">
        <f t="shared" ca="1" si="1544"/>
        <v>0</v>
      </c>
      <c r="N5207" s="34">
        <f t="shared" ca="1" si="1549"/>
        <v>13193.674794591978</v>
      </c>
      <c r="P5207" s="18">
        <f t="shared" ref="P5207:P5270" ca="1" si="1561">ABS(H5207)</f>
        <v>1488.7395730743626</v>
      </c>
      <c r="Q5207" s="47">
        <f ca="1">SUM(L$15:L5207)-SUM(M$15:M5207)</f>
        <v>16350</v>
      </c>
      <c r="R5207" s="47" t="str">
        <f t="shared" ref="R5207:R5270" ca="1" si="1562">ADDRESS(ROW(M5207)+$N$3+RANDBETWEEN(-$N$4,$N$4),COLUMN(M5207),4)</f>
        <v>M5210</v>
      </c>
      <c r="S5207" s="40">
        <f t="shared" ca="1" si="1550"/>
        <v>0</v>
      </c>
      <c r="T5207" s="46">
        <f t="shared" ca="1" si="1551"/>
        <v>78</v>
      </c>
      <c r="X5207" s="74">
        <f t="shared" ca="1" si="1552"/>
        <v>-1.4887395730743627</v>
      </c>
      <c r="Y5207" s="75">
        <f t="shared" ca="1" si="1553"/>
        <v>-1.4887395730743627</v>
      </c>
      <c r="Z5207" s="74">
        <f t="shared" ca="1" si="1554"/>
        <v>0.22565690040008987</v>
      </c>
      <c r="AA5207" s="76">
        <f t="shared" ca="1" si="1555"/>
        <v>-1488.7395730743626</v>
      </c>
      <c r="AB5207" s="76">
        <f t="shared" ca="1" si="1556"/>
        <v>225.65690040008988</v>
      </c>
    </row>
    <row r="5208" spans="1:28" x14ac:dyDescent="0.25">
      <c r="A5208" s="2">
        <f t="shared" si="1557"/>
        <v>4</v>
      </c>
      <c r="B5208" s="16">
        <f ca="1">VLOOKUP(A5208,PERIODS!$O$4:$P$33,2,FALSE)</f>
        <v>2.5000000000000001E-2</v>
      </c>
      <c r="C5208" s="15"/>
      <c r="D5208" s="18">
        <v>5000</v>
      </c>
      <c r="E5208" s="34">
        <f t="shared" ca="1" si="1558"/>
        <v>13193.674794591978</v>
      </c>
      <c r="F5208" s="34">
        <f t="shared" ca="1" si="1559"/>
        <v>2500</v>
      </c>
      <c r="G5208" s="69">
        <f t="shared" ca="1" si="1545"/>
        <v>0</v>
      </c>
      <c r="H5208" s="34">
        <f t="shared" ca="1" si="1546"/>
        <v>-1010.0906658007362</v>
      </c>
      <c r="I5208" s="34">
        <f t="shared" ca="1" si="1547"/>
        <v>1489.9093341992639</v>
      </c>
      <c r="J5208" s="18">
        <f ca="1">SUM(INDIRECT(ADDRESS(ROW(F5208),COLUMN(F5208),4)):INDIRECT(ADDRESS(ROW(F5208)+N$5-1,COLUMN(F5208),4)))</f>
        <v>22300</v>
      </c>
      <c r="K5208" s="18">
        <f t="shared" ca="1" si="1548"/>
        <v>16350</v>
      </c>
      <c r="L5208" s="18">
        <f t="shared" ca="1" si="1560"/>
        <v>0</v>
      </c>
      <c r="M5208" s="18">
        <f t="shared" ca="1" si="1544"/>
        <v>0</v>
      </c>
      <c r="N5208" s="34">
        <f t="shared" ca="1" si="1549"/>
        <v>11703.765460392715</v>
      </c>
      <c r="P5208" s="18">
        <f t="shared" ca="1" si="1561"/>
        <v>1010.0906658007362</v>
      </c>
      <c r="Q5208" s="47">
        <f ca="1">SUM(L$15:L5208)-SUM(M$15:M5208)</f>
        <v>16350</v>
      </c>
      <c r="R5208" s="47" t="str">
        <f t="shared" ca="1" si="1562"/>
        <v>M5211</v>
      </c>
      <c r="S5208" s="40">
        <f t="shared" ca="1" si="1550"/>
        <v>0</v>
      </c>
      <c r="T5208" s="46">
        <f t="shared" ca="1" si="1551"/>
        <v>57</v>
      </c>
      <c r="X5208" s="74">
        <f t="shared" ca="1" si="1552"/>
        <v>-1.0100906658007363</v>
      </c>
      <c r="Y5208" s="75">
        <f t="shared" ca="1" si="1553"/>
        <v>-1.0100906658007363</v>
      </c>
      <c r="Z5208" s="74">
        <f t="shared" ca="1" si="1554"/>
        <v>0.36418595886304422</v>
      </c>
      <c r="AA5208" s="76">
        <f t="shared" ca="1" si="1555"/>
        <v>-1010.0906658007362</v>
      </c>
      <c r="AB5208" s="76">
        <f t="shared" ca="1" si="1556"/>
        <v>364.18595886304422</v>
      </c>
    </row>
    <row r="5209" spans="1:28" x14ac:dyDescent="0.25">
      <c r="A5209" s="2">
        <f t="shared" si="1557"/>
        <v>5</v>
      </c>
      <c r="B5209" s="16">
        <f ca="1">VLOOKUP(A5209,PERIODS!$O$4:$P$33,2,FALSE)</f>
        <v>3.3000000000000002E-2</v>
      </c>
      <c r="C5209" s="15"/>
      <c r="D5209" s="18">
        <v>5000</v>
      </c>
      <c r="E5209" s="34">
        <f t="shared" ca="1" si="1558"/>
        <v>11703.765460392715</v>
      </c>
      <c r="F5209" s="34">
        <f t="shared" ca="1" si="1559"/>
        <v>3300</v>
      </c>
      <c r="G5209" s="69">
        <f t="shared" ca="1" si="1545"/>
        <v>0</v>
      </c>
      <c r="H5209" s="34">
        <f t="shared" ca="1" si="1546"/>
        <v>-1967.0325411772578</v>
      </c>
      <c r="I5209" s="34">
        <f t="shared" ca="1" si="1547"/>
        <v>1332.9674588227422</v>
      </c>
      <c r="J5209" s="18">
        <f ca="1">SUM(INDIRECT(ADDRESS(ROW(F5209),COLUMN(F5209),4)):INDIRECT(ADDRESS(ROW(F5209)+N$5-1,COLUMN(F5209),4)))</f>
        <v>23100</v>
      </c>
      <c r="K5209" s="18">
        <f t="shared" ca="1" si="1548"/>
        <v>0</v>
      </c>
      <c r="L5209" s="18">
        <f t="shared" ca="1" si="1560"/>
        <v>0</v>
      </c>
      <c r="M5209" s="18">
        <f t="shared" ca="1" si="1544"/>
        <v>16350</v>
      </c>
      <c r="N5209" s="34">
        <f t="shared" ca="1" si="1549"/>
        <v>26720.798001569972</v>
      </c>
      <c r="P5209" s="18">
        <f t="shared" ca="1" si="1561"/>
        <v>1967.0325411772578</v>
      </c>
      <c r="Q5209" s="47">
        <f ca="1">SUM(L$15:L5209)-SUM(M$15:M5209)</f>
        <v>0</v>
      </c>
      <c r="R5209" s="47" t="str">
        <f t="shared" ca="1" si="1562"/>
        <v>M5212</v>
      </c>
      <c r="S5209" s="40">
        <f t="shared" ca="1" si="1550"/>
        <v>0</v>
      </c>
      <c r="T5209" s="46">
        <f t="shared" ca="1" si="1551"/>
        <v>25</v>
      </c>
      <c r="X5209" s="74">
        <f t="shared" ca="1" si="1552"/>
        <v>-1.9670325411772578</v>
      </c>
      <c r="Y5209" s="75">
        <f t="shared" ca="1" si="1553"/>
        <v>-1.9670325411772578</v>
      </c>
      <c r="Z5209" s="74">
        <f t="shared" ca="1" si="1554"/>
        <v>0.13987130331664371</v>
      </c>
      <c r="AA5209" s="76">
        <f t="shared" ca="1" si="1555"/>
        <v>-1967.0325411772578</v>
      </c>
      <c r="AB5209" s="76">
        <f t="shared" ca="1" si="1556"/>
        <v>139.87130331664372</v>
      </c>
    </row>
    <row r="5210" spans="1:28" x14ac:dyDescent="0.25">
      <c r="A5210" s="2">
        <f t="shared" si="1557"/>
        <v>6</v>
      </c>
      <c r="B5210" s="16">
        <f ca="1">VLOOKUP(A5210,PERIODS!$O$4:$P$33,2,FALSE)</f>
        <v>3.3000000000000002E-2</v>
      </c>
      <c r="C5210" s="15"/>
      <c r="D5210" s="18">
        <v>5000</v>
      </c>
      <c r="E5210" s="34">
        <f t="shared" ca="1" si="1558"/>
        <v>26720.798001569972</v>
      </c>
      <c r="F5210" s="34">
        <f t="shared" ca="1" si="1559"/>
        <v>3300</v>
      </c>
      <c r="G5210" s="69">
        <f t="shared" ca="1" si="1545"/>
        <v>0</v>
      </c>
      <c r="H5210" s="34">
        <f t="shared" ca="1" si="1546"/>
        <v>1552.394551942589</v>
      </c>
      <c r="I5210" s="34">
        <f t="shared" ca="1" si="1547"/>
        <v>4852.3945519425888</v>
      </c>
      <c r="J5210" s="18">
        <f ca="1">SUM(INDIRECT(ADDRESS(ROW(F5210),COLUMN(F5210),4)):INDIRECT(ADDRESS(ROW(F5210)+N$5-1,COLUMN(F5210),4)))</f>
        <v>23100</v>
      </c>
      <c r="K5210" s="18">
        <f t="shared" ca="1" si="1548"/>
        <v>0</v>
      </c>
      <c r="L5210" s="18">
        <f t="shared" ca="1" si="1560"/>
        <v>0</v>
      </c>
      <c r="M5210" s="18">
        <f t="shared" ca="1" si="1544"/>
        <v>0</v>
      </c>
      <c r="N5210" s="34">
        <f t="shared" ca="1" si="1549"/>
        <v>21868.403449627382</v>
      </c>
      <c r="P5210" s="18">
        <f t="shared" ca="1" si="1561"/>
        <v>1552.394551942589</v>
      </c>
      <c r="Q5210" s="47">
        <f ca="1">SUM(L$15:L5210)-SUM(M$15:M5210)</f>
        <v>0</v>
      </c>
      <c r="R5210" s="47" t="str">
        <f t="shared" ca="1" si="1562"/>
        <v>M5213</v>
      </c>
      <c r="S5210" s="40">
        <f t="shared" ca="1" si="1550"/>
        <v>0</v>
      </c>
      <c r="T5210" s="46">
        <f t="shared" ca="1" si="1551"/>
        <v>70</v>
      </c>
      <c r="X5210" s="74">
        <f t="shared" ca="1" si="1552"/>
        <v>1.552394551942589</v>
      </c>
      <c r="Y5210" s="75">
        <f t="shared" ca="1" si="1553"/>
        <v>1.552394551942589</v>
      </c>
      <c r="Z5210" s="74">
        <f t="shared" ca="1" si="1554"/>
        <v>4.7227655609568249</v>
      </c>
      <c r="AA5210" s="76">
        <f t="shared" ca="1" si="1555"/>
        <v>1552.394551942589</v>
      </c>
      <c r="AB5210" s="76">
        <f t="shared" ca="1" si="1556"/>
        <v>4722.7655609568246</v>
      </c>
    </row>
    <row r="5211" spans="1:28" x14ac:dyDescent="0.25">
      <c r="A5211" s="2">
        <f t="shared" si="1557"/>
        <v>7</v>
      </c>
      <c r="B5211" s="16">
        <f ca="1">VLOOKUP(A5211,PERIODS!$O$4:$P$33,2,FALSE)</f>
        <v>3.3000000000000002E-2</v>
      </c>
      <c r="C5211" s="15"/>
      <c r="D5211" s="18">
        <v>5000</v>
      </c>
      <c r="E5211" s="34">
        <f t="shared" ca="1" si="1558"/>
        <v>21868.403449627382</v>
      </c>
      <c r="F5211" s="34">
        <f t="shared" ca="1" si="1559"/>
        <v>3300</v>
      </c>
      <c r="G5211" s="69">
        <f t="shared" ca="1" si="1545"/>
        <v>0</v>
      </c>
      <c r="H5211" s="34">
        <f t="shared" ca="1" si="1546"/>
        <v>308.50113704741523</v>
      </c>
      <c r="I5211" s="34">
        <f t="shared" ca="1" si="1547"/>
        <v>3608.5011370474153</v>
      </c>
      <c r="J5211" s="18">
        <f ca="1">SUM(INDIRECT(ADDRESS(ROW(F5211),COLUMN(F5211),4)):INDIRECT(ADDRESS(ROW(F5211)+N$5-1,COLUMN(F5211),4)))</f>
        <v>23100</v>
      </c>
      <c r="K5211" s="18">
        <f t="shared" ca="1" si="1548"/>
        <v>16350</v>
      </c>
      <c r="L5211" s="18">
        <f t="shared" ca="1" si="1560"/>
        <v>16350</v>
      </c>
      <c r="M5211" s="18">
        <f t="shared" ca="1" si="1544"/>
        <v>0</v>
      </c>
      <c r="N5211" s="34">
        <f t="shared" ca="1" si="1549"/>
        <v>18259.902312579965</v>
      </c>
      <c r="P5211" s="18">
        <f t="shared" ca="1" si="1561"/>
        <v>308.50113704741523</v>
      </c>
      <c r="Q5211" s="47">
        <f ca="1">SUM(L$15:L5211)-SUM(M$15:M5211)</f>
        <v>16350</v>
      </c>
      <c r="R5211" s="47" t="str">
        <f t="shared" ca="1" si="1562"/>
        <v>M5214</v>
      </c>
      <c r="S5211" s="40">
        <f t="shared" ca="1" si="1550"/>
        <v>0</v>
      </c>
      <c r="T5211" s="46">
        <f t="shared" ca="1" si="1551"/>
        <v>25</v>
      </c>
      <c r="X5211" s="74">
        <f t="shared" ca="1" si="1552"/>
        <v>0.30850113704741522</v>
      </c>
      <c r="Y5211" s="75">
        <f t="shared" ca="1" si="1553"/>
        <v>0.30850113704741522</v>
      </c>
      <c r="Z5211" s="74">
        <f t="shared" ca="1" si="1554"/>
        <v>1.3613830575038004</v>
      </c>
      <c r="AA5211" s="76">
        <f t="shared" ca="1" si="1555"/>
        <v>308.50113704741523</v>
      </c>
      <c r="AB5211" s="76">
        <f t="shared" ca="1" si="1556"/>
        <v>1361.3830575038005</v>
      </c>
    </row>
    <row r="5212" spans="1:28" x14ac:dyDescent="0.25">
      <c r="A5212" s="2">
        <f t="shared" si="1557"/>
        <v>8</v>
      </c>
      <c r="B5212" s="16">
        <f ca="1">VLOOKUP(A5212,PERIODS!$O$4:$P$33,2,FALSE)</f>
        <v>3.3000000000000002E-2</v>
      </c>
      <c r="C5212" s="15"/>
      <c r="D5212" s="18">
        <v>5000</v>
      </c>
      <c r="E5212" s="34">
        <f t="shared" ca="1" si="1558"/>
        <v>18259.902312579965</v>
      </c>
      <c r="F5212" s="34">
        <f t="shared" ca="1" si="1559"/>
        <v>3300</v>
      </c>
      <c r="G5212" s="69">
        <f t="shared" ca="1" si="1545"/>
        <v>0</v>
      </c>
      <c r="H5212" s="34">
        <f t="shared" ca="1" si="1546"/>
        <v>418.74047932226802</v>
      </c>
      <c r="I5212" s="34">
        <f t="shared" ca="1" si="1547"/>
        <v>3718.7404793222681</v>
      </c>
      <c r="J5212" s="18">
        <f ca="1">SUM(INDIRECT(ADDRESS(ROW(F5212),COLUMN(F5212),4)):INDIRECT(ADDRESS(ROW(F5212)+N$5-1,COLUMN(F5212),4)))</f>
        <v>23100</v>
      </c>
      <c r="K5212" s="18">
        <f t="shared" ca="1" si="1548"/>
        <v>16350</v>
      </c>
      <c r="L5212" s="18">
        <f t="shared" ca="1" si="1560"/>
        <v>0</v>
      </c>
      <c r="M5212" s="18">
        <f t="shared" ca="1" si="1544"/>
        <v>0</v>
      </c>
      <c r="N5212" s="34">
        <f t="shared" ca="1" si="1549"/>
        <v>14541.161833257696</v>
      </c>
      <c r="P5212" s="18">
        <f t="shared" ca="1" si="1561"/>
        <v>418.74047932226802</v>
      </c>
      <c r="Q5212" s="47">
        <f ca="1">SUM(L$15:L5212)-SUM(M$15:M5212)</f>
        <v>16350</v>
      </c>
      <c r="R5212" s="47" t="str">
        <f t="shared" ca="1" si="1562"/>
        <v>M5215</v>
      </c>
      <c r="S5212" s="40">
        <f t="shared" ca="1" si="1550"/>
        <v>0</v>
      </c>
      <c r="T5212" s="46">
        <f t="shared" ca="1" si="1551"/>
        <v>68</v>
      </c>
      <c r="X5212" s="74">
        <f t="shared" ca="1" si="1552"/>
        <v>0.41874047932226799</v>
      </c>
      <c r="Y5212" s="75">
        <f t="shared" ca="1" si="1553"/>
        <v>0.41874047932226799</v>
      </c>
      <c r="Z5212" s="74">
        <f t="shared" ca="1" si="1554"/>
        <v>1.5200458202760165</v>
      </c>
      <c r="AA5212" s="76">
        <f t="shared" ca="1" si="1555"/>
        <v>418.74047932226802</v>
      </c>
      <c r="AB5212" s="76">
        <f t="shared" ca="1" si="1556"/>
        <v>1520.0458202760165</v>
      </c>
    </row>
    <row r="5213" spans="1:28" x14ac:dyDescent="0.25">
      <c r="A5213" s="2">
        <f t="shared" si="1557"/>
        <v>9</v>
      </c>
      <c r="B5213" s="16">
        <f ca="1">VLOOKUP(A5213,PERIODS!$O$4:$P$33,2,FALSE)</f>
        <v>3.3000000000000002E-2</v>
      </c>
      <c r="C5213" s="15"/>
      <c r="D5213" s="18">
        <v>5000</v>
      </c>
      <c r="E5213" s="34">
        <f t="shared" ca="1" si="1558"/>
        <v>14541.161833257696</v>
      </c>
      <c r="F5213" s="34">
        <f t="shared" ca="1" si="1559"/>
        <v>3300</v>
      </c>
      <c r="G5213" s="69">
        <f t="shared" ca="1" si="1545"/>
        <v>0</v>
      </c>
      <c r="H5213" s="34">
        <f t="shared" ca="1" si="1546"/>
        <v>1959.9639845400536</v>
      </c>
      <c r="I5213" s="34">
        <f t="shared" ca="1" si="1547"/>
        <v>5259.9639845400534</v>
      </c>
      <c r="J5213" s="18">
        <f ca="1">SUM(INDIRECT(ADDRESS(ROW(F5213),COLUMN(F5213),4)):INDIRECT(ADDRESS(ROW(F5213)+N$5-1,COLUMN(F5213),4)))</f>
        <v>23100</v>
      </c>
      <c r="K5213" s="18">
        <f t="shared" ca="1" si="1548"/>
        <v>16350</v>
      </c>
      <c r="L5213" s="18">
        <f t="shared" ca="1" si="1560"/>
        <v>0</v>
      </c>
      <c r="M5213" s="18">
        <f t="shared" ca="1" si="1544"/>
        <v>0</v>
      </c>
      <c r="N5213" s="34">
        <f t="shared" ca="1" si="1549"/>
        <v>9281.197848717642</v>
      </c>
      <c r="P5213" s="18">
        <f t="shared" ca="1" si="1561"/>
        <v>1959.9639845400536</v>
      </c>
      <c r="Q5213" s="47">
        <f ca="1">SUM(L$15:L5213)-SUM(M$15:M5213)</f>
        <v>16350</v>
      </c>
      <c r="R5213" s="47" t="str">
        <f t="shared" ca="1" si="1562"/>
        <v>M5216</v>
      </c>
      <c r="S5213" s="40">
        <f t="shared" ca="1" si="1550"/>
        <v>0</v>
      </c>
      <c r="T5213" s="46">
        <f t="shared" ca="1" si="1551"/>
        <v>90</v>
      </c>
      <c r="X5213" s="74">
        <f t="shared" ca="1" si="1552"/>
        <v>1.9686251748897916</v>
      </c>
      <c r="Y5213" s="75">
        <f t="shared" ca="1" si="1553"/>
        <v>1.9599639845400536</v>
      </c>
      <c r="Z5213" s="74">
        <f t="shared" ca="1" si="1554"/>
        <v>7.0990713842313315</v>
      </c>
      <c r="AA5213" s="76">
        <f t="shared" ca="1" si="1555"/>
        <v>1959.9639845400536</v>
      </c>
      <c r="AB5213" s="76">
        <f t="shared" ca="1" si="1556"/>
        <v>7099.0713842313316</v>
      </c>
    </row>
    <row r="5214" spans="1:28" x14ac:dyDescent="0.25">
      <c r="A5214" s="2">
        <f t="shared" si="1557"/>
        <v>10</v>
      </c>
      <c r="B5214" s="16">
        <f ca="1">VLOOKUP(A5214,PERIODS!$O$4:$P$33,2,FALSE)</f>
        <v>3.3000000000000002E-2</v>
      </c>
      <c r="C5214" s="15"/>
      <c r="D5214" s="18">
        <v>5000</v>
      </c>
      <c r="E5214" s="34">
        <f t="shared" ca="1" si="1558"/>
        <v>9281.197848717642</v>
      </c>
      <c r="F5214" s="34">
        <f t="shared" ca="1" si="1559"/>
        <v>3300</v>
      </c>
      <c r="G5214" s="69">
        <f t="shared" ca="1" si="1545"/>
        <v>0</v>
      </c>
      <c r="H5214" s="34">
        <f t="shared" ca="1" si="1546"/>
        <v>-239.38030955129119</v>
      </c>
      <c r="I5214" s="34">
        <f t="shared" ca="1" si="1547"/>
        <v>3060.6196904487088</v>
      </c>
      <c r="J5214" s="18">
        <f ca="1">SUM(INDIRECT(ADDRESS(ROW(F5214),COLUMN(F5214),4)):INDIRECT(ADDRESS(ROW(F5214)+N$5-1,COLUMN(F5214),4)))</f>
        <v>23100</v>
      </c>
      <c r="K5214" s="18">
        <f t="shared" ca="1" si="1548"/>
        <v>0</v>
      </c>
      <c r="L5214" s="18">
        <f t="shared" ca="1" si="1560"/>
        <v>0</v>
      </c>
      <c r="M5214" s="18">
        <f t="shared" ca="1" si="1544"/>
        <v>16350</v>
      </c>
      <c r="N5214" s="34">
        <f t="shared" ca="1" si="1549"/>
        <v>22570.578158268934</v>
      </c>
      <c r="P5214" s="18">
        <f t="shared" ca="1" si="1561"/>
        <v>239.38030955129119</v>
      </c>
      <c r="Q5214" s="47">
        <f ca="1">SUM(L$15:L5214)-SUM(M$15:M5214)</f>
        <v>0</v>
      </c>
      <c r="R5214" s="47" t="str">
        <f t="shared" ca="1" si="1562"/>
        <v>M5217</v>
      </c>
      <c r="S5214" s="40">
        <f t="shared" ca="1" si="1550"/>
        <v>0</v>
      </c>
      <c r="T5214" s="46">
        <f t="shared" ca="1" si="1551"/>
        <v>86</v>
      </c>
      <c r="X5214" s="74">
        <f t="shared" ca="1" si="1552"/>
        <v>-0.23938030955129119</v>
      </c>
      <c r="Y5214" s="75">
        <f t="shared" ca="1" si="1553"/>
        <v>-0.23938030955129119</v>
      </c>
      <c r="Z5214" s="74">
        <f t="shared" ca="1" si="1554"/>
        <v>0.78711547790889014</v>
      </c>
      <c r="AA5214" s="76">
        <f t="shared" ca="1" si="1555"/>
        <v>-239.38030955129119</v>
      </c>
      <c r="AB5214" s="76">
        <f t="shared" ca="1" si="1556"/>
        <v>787.11547790889017</v>
      </c>
    </row>
    <row r="5215" spans="1:28" x14ac:dyDescent="0.25">
      <c r="A5215" s="2">
        <f t="shared" si="1557"/>
        <v>11</v>
      </c>
      <c r="B5215" s="16">
        <f ca="1">VLOOKUP(A5215,PERIODS!$O$4:$P$33,2,FALSE)</f>
        <v>3.3000000000000002E-2</v>
      </c>
      <c r="C5215" s="15"/>
      <c r="D5215" s="18">
        <v>5000</v>
      </c>
      <c r="E5215" s="34">
        <f t="shared" ca="1" si="1558"/>
        <v>22570.578158268934</v>
      </c>
      <c r="F5215" s="34">
        <f t="shared" ca="1" si="1559"/>
        <v>3300</v>
      </c>
      <c r="G5215" s="69">
        <f t="shared" ca="1" si="1545"/>
        <v>0</v>
      </c>
      <c r="H5215" s="34">
        <f t="shared" ca="1" si="1546"/>
        <v>1348.8507210014459</v>
      </c>
      <c r="I5215" s="34">
        <f t="shared" ca="1" si="1547"/>
        <v>4648.8507210014459</v>
      </c>
      <c r="J5215" s="18">
        <f ca="1">SUM(INDIRECT(ADDRESS(ROW(F5215),COLUMN(F5215),4)):INDIRECT(ADDRESS(ROW(F5215)+N$5-1,COLUMN(F5215),4)))</f>
        <v>23300</v>
      </c>
      <c r="K5215" s="18">
        <f t="shared" ca="1" si="1548"/>
        <v>16350</v>
      </c>
      <c r="L5215" s="18">
        <f t="shared" ca="1" si="1560"/>
        <v>16350</v>
      </c>
      <c r="M5215" s="18">
        <f t="shared" ca="1" si="1544"/>
        <v>0</v>
      </c>
      <c r="N5215" s="34">
        <f t="shared" ca="1" si="1549"/>
        <v>17921.727437267487</v>
      </c>
      <c r="P5215" s="18">
        <f t="shared" ca="1" si="1561"/>
        <v>1348.8507210014459</v>
      </c>
      <c r="Q5215" s="47">
        <f ca="1">SUM(L$15:L5215)-SUM(M$15:M5215)</f>
        <v>16350</v>
      </c>
      <c r="R5215" s="47" t="str">
        <f t="shared" ca="1" si="1562"/>
        <v>M5218</v>
      </c>
      <c r="S5215" s="40">
        <f t="shared" ca="1" si="1550"/>
        <v>0</v>
      </c>
      <c r="T5215" s="46">
        <f t="shared" ca="1" si="1551"/>
        <v>95</v>
      </c>
      <c r="X5215" s="74">
        <f t="shared" ca="1" si="1552"/>
        <v>1.348850721001446</v>
      </c>
      <c r="Y5215" s="75">
        <f t="shared" ca="1" si="1553"/>
        <v>1.348850721001446</v>
      </c>
      <c r="Z5215" s="74">
        <f t="shared" ca="1" si="1554"/>
        <v>3.8529948190956436</v>
      </c>
      <c r="AA5215" s="76">
        <f t="shared" ca="1" si="1555"/>
        <v>1348.8507210014459</v>
      </c>
      <c r="AB5215" s="76">
        <f t="shared" ca="1" si="1556"/>
        <v>3852.9948190956434</v>
      </c>
    </row>
    <row r="5216" spans="1:28" x14ac:dyDescent="0.25">
      <c r="A5216" s="2">
        <f t="shared" si="1557"/>
        <v>12</v>
      </c>
      <c r="B5216" s="16">
        <f ca="1">VLOOKUP(A5216,PERIODS!$O$4:$P$33,2,FALSE)</f>
        <v>3.3000000000000002E-2</v>
      </c>
      <c r="C5216" s="15"/>
      <c r="D5216" s="18">
        <v>5000</v>
      </c>
      <c r="E5216" s="34">
        <f t="shared" ca="1" si="1558"/>
        <v>17921.727437267487</v>
      </c>
      <c r="F5216" s="34">
        <f t="shared" ca="1" si="1559"/>
        <v>3300</v>
      </c>
      <c r="G5216" s="69">
        <f t="shared" ca="1" si="1545"/>
        <v>0</v>
      </c>
      <c r="H5216" s="34">
        <f t="shared" ca="1" si="1546"/>
        <v>57.446782212599118</v>
      </c>
      <c r="I5216" s="34">
        <f t="shared" ca="1" si="1547"/>
        <v>3357.4467822125989</v>
      </c>
      <c r="J5216" s="18">
        <f ca="1">SUM(INDIRECT(ADDRESS(ROW(F5216),COLUMN(F5216),4)):INDIRECT(ADDRESS(ROW(F5216)+N$5-1,COLUMN(F5216),4)))</f>
        <v>23500</v>
      </c>
      <c r="K5216" s="18">
        <f t="shared" ca="1" si="1548"/>
        <v>16350</v>
      </c>
      <c r="L5216" s="18">
        <f t="shared" ca="1" si="1560"/>
        <v>0</v>
      </c>
      <c r="M5216" s="18">
        <f t="shared" ca="1" si="1544"/>
        <v>0</v>
      </c>
      <c r="N5216" s="34">
        <f t="shared" ca="1" si="1549"/>
        <v>14564.280655054888</v>
      </c>
      <c r="P5216" s="18">
        <f t="shared" ca="1" si="1561"/>
        <v>57.446782212599118</v>
      </c>
      <c r="Q5216" s="47">
        <f ca="1">SUM(L$15:L5216)-SUM(M$15:M5216)</f>
        <v>16350</v>
      </c>
      <c r="R5216" s="47" t="str">
        <f t="shared" ca="1" si="1562"/>
        <v>M5219</v>
      </c>
      <c r="S5216" s="40">
        <f t="shared" ca="1" si="1550"/>
        <v>0</v>
      </c>
      <c r="T5216" s="46">
        <f t="shared" ca="1" si="1551"/>
        <v>83</v>
      </c>
      <c r="X5216" s="74">
        <f t="shared" ca="1" si="1552"/>
        <v>5.7446782212599121E-2</v>
      </c>
      <c r="Y5216" s="75">
        <f t="shared" ca="1" si="1553"/>
        <v>5.7446782212599121E-2</v>
      </c>
      <c r="Z5216" s="74">
        <f t="shared" ca="1" si="1554"/>
        <v>1.0591289046580306</v>
      </c>
      <c r="AA5216" s="76">
        <f t="shared" ca="1" si="1555"/>
        <v>57.446782212599118</v>
      </c>
      <c r="AB5216" s="76">
        <f t="shared" ca="1" si="1556"/>
        <v>1059.1289046580305</v>
      </c>
    </row>
    <row r="5217" spans="1:28" x14ac:dyDescent="0.25">
      <c r="A5217" s="2">
        <f t="shared" si="1557"/>
        <v>13</v>
      </c>
      <c r="B5217" s="16">
        <f ca="1">VLOOKUP(A5217,PERIODS!$O$4:$P$33,2,FALSE)</f>
        <v>3.3000000000000002E-2</v>
      </c>
      <c r="C5217" s="15"/>
      <c r="D5217" s="18">
        <v>5000</v>
      </c>
      <c r="E5217" s="34">
        <f t="shared" ca="1" si="1558"/>
        <v>14564.280655054888</v>
      </c>
      <c r="F5217" s="34">
        <f t="shared" ca="1" si="1559"/>
        <v>3300</v>
      </c>
      <c r="G5217" s="69">
        <f t="shared" ca="1" si="1545"/>
        <v>0</v>
      </c>
      <c r="H5217" s="34">
        <f t="shared" ca="1" si="1546"/>
        <v>1064.0120658265869</v>
      </c>
      <c r="I5217" s="34">
        <f t="shared" ca="1" si="1547"/>
        <v>4364.0120658265869</v>
      </c>
      <c r="J5217" s="18">
        <f ca="1">SUM(INDIRECT(ADDRESS(ROW(F5217),COLUMN(F5217),4)):INDIRECT(ADDRESS(ROW(F5217)+N$5-1,COLUMN(F5217),4)))</f>
        <v>23700</v>
      </c>
      <c r="K5217" s="18">
        <f t="shared" ca="1" si="1548"/>
        <v>16350</v>
      </c>
      <c r="L5217" s="18">
        <f t="shared" ca="1" si="1560"/>
        <v>0</v>
      </c>
      <c r="M5217" s="18">
        <f t="shared" ca="1" si="1544"/>
        <v>0</v>
      </c>
      <c r="N5217" s="34">
        <f t="shared" ca="1" si="1549"/>
        <v>10200.268589228301</v>
      </c>
      <c r="P5217" s="18">
        <f t="shared" ca="1" si="1561"/>
        <v>1064.0120658265869</v>
      </c>
      <c r="Q5217" s="47">
        <f ca="1">SUM(L$15:L5217)-SUM(M$15:M5217)</f>
        <v>16350</v>
      </c>
      <c r="R5217" s="47" t="str">
        <f t="shared" ca="1" si="1562"/>
        <v>M5220</v>
      </c>
      <c r="S5217" s="40">
        <f t="shared" ca="1" si="1550"/>
        <v>0</v>
      </c>
      <c r="T5217" s="46">
        <f t="shared" ca="1" si="1551"/>
        <v>45</v>
      </c>
      <c r="X5217" s="74">
        <f t="shared" ca="1" si="1552"/>
        <v>1.0640120658265868</v>
      </c>
      <c r="Y5217" s="75">
        <f t="shared" ca="1" si="1553"/>
        <v>1.0640120658265868</v>
      </c>
      <c r="Z5217" s="74">
        <f t="shared" ca="1" si="1554"/>
        <v>2.8979745612592742</v>
      </c>
      <c r="AA5217" s="76">
        <f t="shared" ca="1" si="1555"/>
        <v>1064.0120658265869</v>
      </c>
      <c r="AB5217" s="76">
        <f t="shared" ca="1" si="1556"/>
        <v>2897.9745612592742</v>
      </c>
    </row>
    <row r="5218" spans="1:28" x14ac:dyDescent="0.25">
      <c r="A5218" s="2">
        <f t="shared" si="1557"/>
        <v>14</v>
      </c>
      <c r="B5218" s="16">
        <f ca="1">VLOOKUP(A5218,PERIODS!$O$4:$P$33,2,FALSE)</f>
        <v>3.3000000000000002E-2</v>
      </c>
      <c r="C5218" s="15"/>
      <c r="D5218" s="18">
        <v>5000</v>
      </c>
      <c r="E5218" s="34">
        <f t="shared" ca="1" si="1558"/>
        <v>10200.268589228301</v>
      </c>
      <c r="F5218" s="34">
        <f t="shared" ca="1" si="1559"/>
        <v>3300</v>
      </c>
      <c r="G5218" s="69">
        <f t="shared" ca="1" si="1545"/>
        <v>0</v>
      </c>
      <c r="H5218" s="34">
        <f t="shared" ca="1" si="1546"/>
        <v>157.25844983065994</v>
      </c>
      <c r="I5218" s="34">
        <f t="shared" ca="1" si="1547"/>
        <v>3457.2584498306601</v>
      </c>
      <c r="J5218" s="18">
        <f ca="1">SUM(INDIRECT(ADDRESS(ROW(F5218),COLUMN(F5218),4)):INDIRECT(ADDRESS(ROW(F5218)+N$5-1,COLUMN(F5218),4)))</f>
        <v>23900</v>
      </c>
      <c r="K5218" s="18">
        <f t="shared" ca="1" si="1548"/>
        <v>0</v>
      </c>
      <c r="L5218" s="18">
        <f t="shared" ca="1" si="1560"/>
        <v>0</v>
      </c>
      <c r="M5218" s="18">
        <f t="shared" ca="1" si="1544"/>
        <v>16350</v>
      </c>
      <c r="N5218" s="34">
        <f t="shared" ca="1" si="1549"/>
        <v>23093.01013939764</v>
      </c>
      <c r="P5218" s="18">
        <f t="shared" ca="1" si="1561"/>
        <v>157.25844983065994</v>
      </c>
      <c r="Q5218" s="47">
        <f ca="1">SUM(L$15:L5218)-SUM(M$15:M5218)</f>
        <v>0</v>
      </c>
      <c r="R5218" s="47" t="str">
        <f t="shared" ca="1" si="1562"/>
        <v>M5221</v>
      </c>
      <c r="S5218" s="40">
        <f t="shared" ca="1" si="1550"/>
        <v>0</v>
      </c>
      <c r="T5218" s="46">
        <f t="shared" ca="1" si="1551"/>
        <v>49</v>
      </c>
      <c r="X5218" s="74">
        <f t="shared" ca="1" si="1552"/>
        <v>0.15725844983065995</v>
      </c>
      <c r="Y5218" s="75">
        <f t="shared" ca="1" si="1553"/>
        <v>0.15725844983065995</v>
      </c>
      <c r="Z5218" s="74">
        <f t="shared" ca="1" si="1554"/>
        <v>1.1702980381482635</v>
      </c>
      <c r="AA5218" s="76">
        <f t="shared" ca="1" si="1555"/>
        <v>157.25844983065994</v>
      </c>
      <c r="AB5218" s="76">
        <f t="shared" ca="1" si="1556"/>
        <v>1170.2980381482635</v>
      </c>
    </row>
    <row r="5219" spans="1:28" x14ac:dyDescent="0.25">
      <c r="A5219" s="2">
        <f t="shared" si="1557"/>
        <v>15</v>
      </c>
      <c r="B5219" s="16">
        <f ca="1">VLOOKUP(A5219,PERIODS!$O$4:$P$33,2,FALSE)</f>
        <v>3.3000000000000002E-2</v>
      </c>
      <c r="C5219" s="15"/>
      <c r="D5219" s="18">
        <v>5000</v>
      </c>
      <c r="E5219" s="34">
        <f t="shared" ca="1" si="1558"/>
        <v>23093.01013939764</v>
      </c>
      <c r="F5219" s="34">
        <f t="shared" ca="1" si="1559"/>
        <v>3300</v>
      </c>
      <c r="G5219" s="69">
        <f t="shared" ca="1" si="1545"/>
        <v>0</v>
      </c>
      <c r="H5219" s="34">
        <f t="shared" ca="1" si="1546"/>
        <v>720.49898955327296</v>
      </c>
      <c r="I5219" s="34">
        <f t="shared" ca="1" si="1547"/>
        <v>4020.4989895532731</v>
      </c>
      <c r="J5219" s="18">
        <f ca="1">SUM(INDIRECT(ADDRESS(ROW(F5219),COLUMN(F5219),4)):INDIRECT(ADDRESS(ROW(F5219)+N$5-1,COLUMN(F5219),4)))</f>
        <v>24100</v>
      </c>
      <c r="K5219" s="18">
        <f t="shared" ca="1" si="1548"/>
        <v>16350</v>
      </c>
      <c r="L5219" s="18">
        <f t="shared" ca="1" si="1560"/>
        <v>16350</v>
      </c>
      <c r="M5219" s="18">
        <f t="shared" ca="1" si="1544"/>
        <v>0</v>
      </c>
      <c r="N5219" s="34">
        <f t="shared" ca="1" si="1549"/>
        <v>19072.511149844366</v>
      </c>
      <c r="P5219" s="18">
        <f t="shared" ca="1" si="1561"/>
        <v>720.49898955327296</v>
      </c>
      <c r="Q5219" s="47">
        <f ca="1">SUM(L$15:L5219)-SUM(M$15:M5219)</f>
        <v>16350</v>
      </c>
      <c r="R5219" s="47" t="str">
        <f t="shared" ca="1" si="1562"/>
        <v>M5222</v>
      </c>
      <c r="S5219" s="40">
        <f t="shared" ca="1" si="1550"/>
        <v>0</v>
      </c>
      <c r="T5219" s="46">
        <f t="shared" ca="1" si="1551"/>
        <v>85</v>
      </c>
      <c r="X5219" s="74">
        <f t="shared" ca="1" si="1552"/>
        <v>0.72049898955327296</v>
      </c>
      <c r="Y5219" s="75">
        <f t="shared" ca="1" si="1553"/>
        <v>0.72049898955327296</v>
      </c>
      <c r="Z5219" s="74">
        <f t="shared" ca="1" si="1554"/>
        <v>2.0554586071636956</v>
      </c>
      <c r="AA5219" s="76">
        <f t="shared" ca="1" si="1555"/>
        <v>720.49898955327296</v>
      </c>
      <c r="AB5219" s="76">
        <f t="shared" ca="1" si="1556"/>
        <v>2055.4586071636954</v>
      </c>
    </row>
    <row r="5220" spans="1:28" x14ac:dyDescent="0.25">
      <c r="A5220" s="2">
        <f t="shared" si="1557"/>
        <v>16</v>
      </c>
      <c r="B5220" s="16">
        <f ca="1">VLOOKUP(A5220,PERIODS!$O$4:$P$33,2,FALSE)</f>
        <v>3.3000000000000002E-2</v>
      </c>
      <c r="C5220" s="15"/>
      <c r="D5220" s="18">
        <v>5000</v>
      </c>
      <c r="E5220" s="34">
        <f t="shared" ca="1" si="1558"/>
        <v>19072.511149844366</v>
      </c>
      <c r="F5220" s="34">
        <f t="shared" ca="1" si="1559"/>
        <v>3300</v>
      </c>
      <c r="G5220" s="69">
        <f t="shared" ca="1" si="1545"/>
        <v>0</v>
      </c>
      <c r="H5220" s="34">
        <f t="shared" ca="1" si="1546"/>
        <v>851.34119609358891</v>
      </c>
      <c r="I5220" s="34">
        <f t="shared" ca="1" si="1547"/>
        <v>4151.3411960935891</v>
      </c>
      <c r="J5220" s="18">
        <f ca="1">SUM(INDIRECT(ADDRESS(ROW(F5220),COLUMN(F5220),4)):INDIRECT(ADDRESS(ROW(F5220)+N$5-1,COLUMN(F5220),4)))</f>
        <v>24300</v>
      </c>
      <c r="K5220" s="18">
        <f t="shared" ca="1" si="1548"/>
        <v>16350</v>
      </c>
      <c r="L5220" s="18">
        <f t="shared" ca="1" si="1560"/>
        <v>0</v>
      </c>
      <c r="M5220" s="18">
        <f t="shared" ca="1" si="1544"/>
        <v>0</v>
      </c>
      <c r="N5220" s="34">
        <f t="shared" ca="1" si="1549"/>
        <v>14921.169953750777</v>
      </c>
      <c r="P5220" s="18">
        <f t="shared" ca="1" si="1561"/>
        <v>851.34119609358891</v>
      </c>
      <c r="Q5220" s="47">
        <f ca="1">SUM(L$15:L5220)-SUM(M$15:M5220)</f>
        <v>16350</v>
      </c>
      <c r="R5220" s="47" t="str">
        <f t="shared" ca="1" si="1562"/>
        <v>M5223</v>
      </c>
      <c r="S5220" s="40">
        <f t="shared" ca="1" si="1550"/>
        <v>0</v>
      </c>
      <c r="T5220" s="46">
        <f t="shared" ca="1" si="1551"/>
        <v>58</v>
      </c>
      <c r="X5220" s="74">
        <f t="shared" ca="1" si="1552"/>
        <v>0.85134119609358894</v>
      </c>
      <c r="Y5220" s="75">
        <f t="shared" ca="1" si="1553"/>
        <v>0.85134119609358894</v>
      </c>
      <c r="Z5220" s="74">
        <f t="shared" ca="1" si="1554"/>
        <v>2.342786882371763</v>
      </c>
      <c r="AA5220" s="76">
        <f t="shared" ca="1" si="1555"/>
        <v>851.34119609358891</v>
      </c>
      <c r="AB5220" s="76">
        <f t="shared" ca="1" si="1556"/>
        <v>2342.7868823717631</v>
      </c>
    </row>
    <row r="5221" spans="1:28" x14ac:dyDescent="0.25">
      <c r="A5221" s="2">
        <f t="shared" si="1557"/>
        <v>17</v>
      </c>
      <c r="B5221" s="16">
        <f ca="1">VLOOKUP(A5221,PERIODS!$O$4:$P$33,2,FALSE)</f>
        <v>3.5000000000000003E-2</v>
      </c>
      <c r="C5221" s="15"/>
      <c r="D5221" s="18">
        <v>5000</v>
      </c>
      <c r="E5221" s="34">
        <f t="shared" ca="1" si="1558"/>
        <v>14921.169953750777</v>
      </c>
      <c r="F5221" s="34">
        <f t="shared" ca="1" si="1559"/>
        <v>3500.0000000000005</v>
      </c>
      <c r="G5221" s="69">
        <f t="shared" ca="1" si="1545"/>
        <v>0</v>
      </c>
      <c r="H5221" s="34">
        <f t="shared" ca="1" si="1546"/>
        <v>164.27532220951358</v>
      </c>
      <c r="I5221" s="34">
        <f t="shared" ca="1" si="1547"/>
        <v>3664.2753222095139</v>
      </c>
      <c r="J5221" s="18">
        <f ca="1">SUM(INDIRECT(ADDRESS(ROW(F5221),COLUMN(F5221),4)):INDIRECT(ADDRESS(ROW(F5221)+N$5-1,COLUMN(F5221),4)))</f>
        <v>24500.000000000004</v>
      </c>
      <c r="K5221" s="18">
        <f t="shared" ca="1" si="1548"/>
        <v>16350</v>
      </c>
      <c r="L5221" s="18">
        <f t="shared" ca="1" si="1560"/>
        <v>0</v>
      </c>
      <c r="M5221" s="18">
        <f t="shared" ca="1" si="1544"/>
        <v>0</v>
      </c>
      <c r="N5221" s="34">
        <f t="shared" ca="1" si="1549"/>
        <v>11256.894631541263</v>
      </c>
      <c r="P5221" s="18">
        <f t="shared" ca="1" si="1561"/>
        <v>164.27532220951358</v>
      </c>
      <c r="Q5221" s="47">
        <f ca="1">SUM(L$15:L5221)-SUM(M$15:M5221)</f>
        <v>16350</v>
      </c>
      <c r="R5221" s="47" t="str">
        <f t="shared" ca="1" si="1562"/>
        <v>M5224</v>
      </c>
      <c r="S5221" s="40">
        <f t="shared" ca="1" si="1550"/>
        <v>0</v>
      </c>
      <c r="T5221" s="46">
        <f t="shared" ca="1" si="1551"/>
        <v>71</v>
      </c>
      <c r="X5221" s="74">
        <f t="shared" ca="1" si="1552"/>
        <v>0.16427532220951357</v>
      </c>
      <c r="Y5221" s="75">
        <f t="shared" ca="1" si="1553"/>
        <v>0.16427532220951357</v>
      </c>
      <c r="Z5221" s="74">
        <f t="shared" ca="1" si="1554"/>
        <v>1.1785387483210212</v>
      </c>
      <c r="AA5221" s="76">
        <f t="shared" ca="1" si="1555"/>
        <v>164.27532220951358</v>
      </c>
      <c r="AB5221" s="76">
        <f t="shared" ca="1" si="1556"/>
        <v>1178.5387483210213</v>
      </c>
    </row>
    <row r="5222" spans="1:28" x14ac:dyDescent="0.25">
      <c r="A5222" s="2">
        <f t="shared" si="1557"/>
        <v>18</v>
      </c>
      <c r="B5222" s="16">
        <f ca="1">VLOOKUP(A5222,PERIODS!$O$4:$P$33,2,FALSE)</f>
        <v>3.5000000000000003E-2</v>
      </c>
      <c r="C5222" s="15"/>
      <c r="D5222" s="18">
        <v>5000</v>
      </c>
      <c r="E5222" s="34">
        <f t="shared" ca="1" si="1558"/>
        <v>11256.894631541263</v>
      </c>
      <c r="F5222" s="34">
        <f t="shared" ca="1" si="1559"/>
        <v>3500.0000000000005</v>
      </c>
      <c r="G5222" s="69">
        <f t="shared" ca="1" si="1545"/>
        <v>0</v>
      </c>
      <c r="H5222" s="34">
        <f t="shared" ca="1" si="1546"/>
        <v>255.88730505874275</v>
      </c>
      <c r="I5222" s="34">
        <f t="shared" ca="1" si="1547"/>
        <v>3755.8873050587431</v>
      </c>
      <c r="J5222" s="18">
        <f ca="1">SUM(INDIRECT(ADDRESS(ROW(F5222),COLUMN(F5222),4)):INDIRECT(ADDRESS(ROW(F5222)+N$5-1,COLUMN(F5222),4)))</f>
        <v>24500.000000000004</v>
      </c>
      <c r="K5222" s="18">
        <f t="shared" ca="1" si="1548"/>
        <v>0</v>
      </c>
      <c r="L5222" s="18">
        <f t="shared" ca="1" si="1560"/>
        <v>0</v>
      </c>
      <c r="M5222" s="18">
        <f t="shared" ca="1" si="1544"/>
        <v>16350</v>
      </c>
      <c r="N5222" s="34">
        <f t="shared" ca="1" si="1549"/>
        <v>23851.007326482519</v>
      </c>
      <c r="P5222" s="18">
        <f t="shared" ca="1" si="1561"/>
        <v>255.88730505874275</v>
      </c>
      <c r="Q5222" s="47">
        <f ca="1">SUM(L$15:L5222)-SUM(M$15:M5222)</f>
        <v>0</v>
      </c>
      <c r="R5222" s="47" t="str">
        <f t="shared" ca="1" si="1562"/>
        <v>M5225</v>
      </c>
      <c r="S5222" s="40">
        <f t="shared" ca="1" si="1550"/>
        <v>0</v>
      </c>
      <c r="T5222" s="46">
        <f t="shared" ca="1" si="1551"/>
        <v>68</v>
      </c>
      <c r="X5222" s="74">
        <f t="shared" ca="1" si="1552"/>
        <v>0.25588730505874274</v>
      </c>
      <c r="Y5222" s="75">
        <f t="shared" ca="1" si="1553"/>
        <v>0.25588730505874274</v>
      </c>
      <c r="Z5222" s="74">
        <f t="shared" ca="1" si="1554"/>
        <v>1.2916071621443284</v>
      </c>
      <c r="AA5222" s="76">
        <f t="shared" ca="1" si="1555"/>
        <v>255.88730505874275</v>
      </c>
      <c r="AB5222" s="76">
        <f t="shared" ca="1" si="1556"/>
        <v>1291.6071621443284</v>
      </c>
    </row>
    <row r="5223" spans="1:28" x14ac:dyDescent="0.25">
      <c r="A5223" s="2">
        <f t="shared" si="1557"/>
        <v>19</v>
      </c>
      <c r="B5223" s="16">
        <f ca="1">VLOOKUP(A5223,PERIODS!$O$4:$P$33,2,FALSE)</f>
        <v>3.5000000000000003E-2</v>
      </c>
      <c r="C5223" s="15"/>
      <c r="D5223" s="18">
        <v>5000</v>
      </c>
      <c r="E5223" s="34">
        <f t="shared" ca="1" si="1558"/>
        <v>23851.007326482519</v>
      </c>
      <c r="F5223" s="34">
        <f t="shared" ca="1" si="1559"/>
        <v>3500.0000000000005</v>
      </c>
      <c r="G5223" s="69">
        <f t="shared" ca="1" si="1545"/>
        <v>0</v>
      </c>
      <c r="H5223" s="34">
        <f t="shared" ca="1" si="1546"/>
        <v>-154.31101228069537</v>
      </c>
      <c r="I5223" s="34">
        <f t="shared" ca="1" si="1547"/>
        <v>3345.6889877193053</v>
      </c>
      <c r="J5223" s="18">
        <f ca="1">SUM(INDIRECT(ADDRESS(ROW(F5223),COLUMN(F5223),4)):INDIRECT(ADDRESS(ROW(F5223)+N$5-1,COLUMN(F5223),4)))</f>
        <v>24500.000000000004</v>
      </c>
      <c r="K5223" s="18">
        <f t="shared" ca="1" si="1548"/>
        <v>16350</v>
      </c>
      <c r="L5223" s="18">
        <f t="shared" ca="1" si="1560"/>
        <v>16350</v>
      </c>
      <c r="M5223" s="18">
        <f t="shared" ca="1" si="1544"/>
        <v>0</v>
      </c>
      <c r="N5223" s="34">
        <f t="shared" ca="1" si="1549"/>
        <v>20505.318338763213</v>
      </c>
      <c r="P5223" s="18">
        <f t="shared" ca="1" si="1561"/>
        <v>154.31101228069537</v>
      </c>
      <c r="Q5223" s="47">
        <f ca="1">SUM(L$15:L5223)-SUM(M$15:M5223)</f>
        <v>16350</v>
      </c>
      <c r="R5223" s="47" t="str">
        <f t="shared" ca="1" si="1562"/>
        <v>M5226</v>
      </c>
      <c r="S5223" s="40">
        <f t="shared" ca="1" si="1550"/>
        <v>0</v>
      </c>
      <c r="T5223" s="46">
        <f t="shared" ca="1" si="1551"/>
        <v>43</v>
      </c>
      <c r="X5223" s="74">
        <f t="shared" ca="1" si="1552"/>
        <v>-0.15431101228069535</v>
      </c>
      <c r="Y5223" s="75">
        <f t="shared" ca="1" si="1553"/>
        <v>-0.15431101228069535</v>
      </c>
      <c r="Z5223" s="74">
        <f t="shared" ca="1" si="1554"/>
        <v>0.85700544034210613</v>
      </c>
      <c r="AA5223" s="76">
        <f t="shared" ca="1" si="1555"/>
        <v>-154.31101228069537</v>
      </c>
      <c r="AB5223" s="76">
        <f t="shared" ca="1" si="1556"/>
        <v>857.00544034210611</v>
      </c>
    </row>
    <row r="5224" spans="1:28" x14ac:dyDescent="0.25">
      <c r="A5224" s="2">
        <f t="shared" si="1557"/>
        <v>20</v>
      </c>
      <c r="B5224" s="16">
        <f ca="1">VLOOKUP(A5224,PERIODS!$O$4:$P$33,2,FALSE)</f>
        <v>3.5000000000000003E-2</v>
      </c>
      <c r="C5224" s="15"/>
      <c r="D5224" s="18">
        <v>5000</v>
      </c>
      <c r="E5224" s="34">
        <f t="shared" ca="1" si="1558"/>
        <v>20505.318338763213</v>
      </c>
      <c r="F5224" s="34">
        <f t="shared" ca="1" si="1559"/>
        <v>3500.0000000000005</v>
      </c>
      <c r="G5224" s="69">
        <f t="shared" ca="1" si="1545"/>
        <v>0</v>
      </c>
      <c r="H5224" s="34">
        <f t="shared" ca="1" si="1546"/>
        <v>-1080.0651437004956</v>
      </c>
      <c r="I5224" s="34">
        <f t="shared" ca="1" si="1547"/>
        <v>2419.9348562995046</v>
      </c>
      <c r="J5224" s="18">
        <f ca="1">SUM(INDIRECT(ADDRESS(ROW(F5224),COLUMN(F5224),4)):INDIRECT(ADDRESS(ROW(F5224)+N$5-1,COLUMN(F5224),4)))</f>
        <v>24500.000000000004</v>
      </c>
      <c r="K5224" s="18">
        <f t="shared" ca="1" si="1548"/>
        <v>16350</v>
      </c>
      <c r="L5224" s="18">
        <f t="shared" ca="1" si="1560"/>
        <v>0</v>
      </c>
      <c r="M5224" s="18">
        <f t="shared" ca="1" si="1544"/>
        <v>0</v>
      </c>
      <c r="N5224" s="34">
        <f t="shared" ca="1" si="1549"/>
        <v>18085.383482463709</v>
      </c>
      <c r="P5224" s="18">
        <f t="shared" ca="1" si="1561"/>
        <v>1080.0651437004956</v>
      </c>
      <c r="Q5224" s="47">
        <f ca="1">SUM(L$15:L5224)-SUM(M$15:M5224)</f>
        <v>16350</v>
      </c>
      <c r="R5224" s="47" t="str">
        <f t="shared" ca="1" si="1562"/>
        <v>M5227</v>
      </c>
      <c r="S5224" s="40">
        <f t="shared" ca="1" si="1550"/>
        <v>0</v>
      </c>
      <c r="T5224" s="46">
        <f t="shared" ca="1" si="1551"/>
        <v>56</v>
      </c>
      <c r="X5224" s="74">
        <f t="shared" ca="1" si="1552"/>
        <v>-1.0800651437004956</v>
      </c>
      <c r="Y5224" s="75">
        <f t="shared" ca="1" si="1553"/>
        <v>-1.0800651437004956</v>
      </c>
      <c r="Z5224" s="74">
        <f t="shared" ca="1" si="1554"/>
        <v>0.33957340385628232</v>
      </c>
      <c r="AA5224" s="76">
        <f t="shared" ca="1" si="1555"/>
        <v>-1080.0651437004956</v>
      </c>
      <c r="AB5224" s="76">
        <f t="shared" ca="1" si="1556"/>
        <v>339.57340385628231</v>
      </c>
    </row>
    <row r="5225" spans="1:28" x14ac:dyDescent="0.25">
      <c r="A5225" s="2">
        <f t="shared" si="1557"/>
        <v>21</v>
      </c>
      <c r="B5225" s="16">
        <f ca="1">VLOOKUP(A5225,PERIODS!$O$4:$P$33,2,FALSE)</f>
        <v>3.5000000000000003E-2</v>
      </c>
      <c r="C5225" s="15"/>
      <c r="D5225" s="18">
        <v>5000</v>
      </c>
      <c r="E5225" s="34">
        <f t="shared" ca="1" si="1558"/>
        <v>18085.383482463709</v>
      </c>
      <c r="F5225" s="34">
        <f t="shared" ca="1" si="1559"/>
        <v>3500.0000000000005</v>
      </c>
      <c r="G5225" s="69">
        <f t="shared" ca="1" si="1545"/>
        <v>0</v>
      </c>
      <c r="H5225" s="34">
        <f t="shared" ca="1" si="1546"/>
        <v>-1679.1525883811423</v>
      </c>
      <c r="I5225" s="34">
        <f t="shared" ca="1" si="1547"/>
        <v>1820.8474116188581</v>
      </c>
      <c r="J5225" s="18">
        <f ca="1">SUM(INDIRECT(ADDRESS(ROW(F5225),COLUMN(F5225),4)):INDIRECT(ADDRESS(ROW(F5225)+N$5-1,COLUMN(F5225),4)))</f>
        <v>24500.000000000004</v>
      </c>
      <c r="K5225" s="18">
        <f t="shared" ca="1" si="1548"/>
        <v>16350</v>
      </c>
      <c r="L5225" s="18">
        <f t="shared" ca="1" si="1560"/>
        <v>0</v>
      </c>
      <c r="M5225" s="18">
        <f t="shared" ca="1" si="1544"/>
        <v>0</v>
      </c>
      <c r="N5225" s="34">
        <f t="shared" ca="1" si="1549"/>
        <v>16264.53607084485</v>
      </c>
      <c r="P5225" s="18">
        <f t="shared" ca="1" si="1561"/>
        <v>1679.1525883811423</v>
      </c>
      <c r="Q5225" s="47">
        <f ca="1">SUM(L$15:L5225)-SUM(M$15:M5225)</f>
        <v>16350</v>
      </c>
      <c r="R5225" s="47" t="str">
        <f t="shared" ca="1" si="1562"/>
        <v>M5228</v>
      </c>
      <c r="S5225" s="40">
        <f t="shared" ca="1" si="1550"/>
        <v>0</v>
      </c>
      <c r="T5225" s="46">
        <f t="shared" ca="1" si="1551"/>
        <v>21</v>
      </c>
      <c r="X5225" s="74">
        <f t="shared" ca="1" si="1552"/>
        <v>-1.6791525883811422</v>
      </c>
      <c r="Y5225" s="75">
        <f t="shared" ca="1" si="1553"/>
        <v>-1.6791525883811422</v>
      </c>
      <c r="Z5225" s="74">
        <f t="shared" ca="1" si="1554"/>
        <v>0.18653197844924221</v>
      </c>
      <c r="AA5225" s="76">
        <f t="shared" ca="1" si="1555"/>
        <v>-1679.1525883811423</v>
      </c>
      <c r="AB5225" s="76">
        <f t="shared" ca="1" si="1556"/>
        <v>186.53197844924222</v>
      </c>
    </row>
    <row r="5226" spans="1:28" x14ac:dyDescent="0.25">
      <c r="A5226" s="2">
        <f t="shared" si="1557"/>
        <v>22</v>
      </c>
      <c r="B5226" s="16">
        <f ca="1">VLOOKUP(A5226,PERIODS!$O$4:$P$33,2,FALSE)</f>
        <v>3.5000000000000003E-2</v>
      </c>
      <c r="C5226" s="15"/>
      <c r="D5226" s="18">
        <v>5000</v>
      </c>
      <c r="E5226" s="34">
        <f t="shared" ca="1" si="1558"/>
        <v>16264.53607084485</v>
      </c>
      <c r="F5226" s="34">
        <f t="shared" ca="1" si="1559"/>
        <v>3500.0000000000005</v>
      </c>
      <c r="G5226" s="69">
        <f t="shared" ca="1" si="1545"/>
        <v>0</v>
      </c>
      <c r="H5226" s="34">
        <f t="shared" ca="1" si="1546"/>
        <v>-152.95628502239273</v>
      </c>
      <c r="I5226" s="34">
        <f t="shared" ca="1" si="1547"/>
        <v>3347.0437149776076</v>
      </c>
      <c r="J5226" s="18">
        <f ca="1">SUM(INDIRECT(ADDRESS(ROW(F5226),COLUMN(F5226),4)):INDIRECT(ADDRESS(ROW(F5226)+N$5-1,COLUMN(F5226),4)))</f>
        <v>25000.000000000004</v>
      </c>
      <c r="K5226" s="18">
        <f t="shared" ca="1" si="1548"/>
        <v>0</v>
      </c>
      <c r="L5226" s="18">
        <f t="shared" ca="1" si="1560"/>
        <v>0</v>
      </c>
      <c r="M5226" s="18">
        <f t="shared" ca="1" si="1544"/>
        <v>16350</v>
      </c>
      <c r="N5226" s="34">
        <f t="shared" ca="1" si="1549"/>
        <v>29267.492355867242</v>
      </c>
      <c r="P5226" s="18">
        <f t="shared" ca="1" si="1561"/>
        <v>152.95628502239273</v>
      </c>
      <c r="Q5226" s="47">
        <f ca="1">SUM(L$15:L5226)-SUM(M$15:M5226)</f>
        <v>0</v>
      </c>
      <c r="R5226" s="47" t="str">
        <f t="shared" ca="1" si="1562"/>
        <v>M5229</v>
      </c>
      <c r="S5226" s="40">
        <f t="shared" ca="1" si="1550"/>
        <v>0</v>
      </c>
      <c r="T5226" s="46">
        <f t="shared" ca="1" si="1551"/>
        <v>91</v>
      </c>
      <c r="X5226" s="74">
        <f t="shared" ca="1" si="1552"/>
        <v>-0.15295628502239272</v>
      </c>
      <c r="Y5226" s="75">
        <f t="shared" ca="1" si="1553"/>
        <v>-0.15295628502239272</v>
      </c>
      <c r="Z5226" s="74">
        <f t="shared" ca="1" si="1554"/>
        <v>0.85816723575292153</v>
      </c>
      <c r="AA5226" s="76">
        <f t="shared" ca="1" si="1555"/>
        <v>-152.95628502239273</v>
      </c>
      <c r="AB5226" s="76">
        <f t="shared" ca="1" si="1556"/>
        <v>858.16723575292156</v>
      </c>
    </row>
    <row r="5227" spans="1:28" x14ac:dyDescent="0.25">
      <c r="A5227" s="2">
        <f t="shared" si="1557"/>
        <v>23</v>
      </c>
      <c r="B5227" s="16">
        <f ca="1">VLOOKUP(A5227,PERIODS!$O$4:$P$33,2,FALSE)</f>
        <v>3.5000000000000003E-2</v>
      </c>
      <c r="C5227" s="15"/>
      <c r="D5227" s="18">
        <v>5000</v>
      </c>
      <c r="E5227" s="34">
        <f t="shared" ca="1" si="1558"/>
        <v>29267.492355867242</v>
      </c>
      <c r="F5227" s="34">
        <f t="shared" ca="1" si="1559"/>
        <v>3500.0000000000005</v>
      </c>
      <c r="G5227" s="69">
        <f t="shared" ca="1" si="1545"/>
        <v>0</v>
      </c>
      <c r="H5227" s="34">
        <f t="shared" ca="1" si="1546"/>
        <v>1527.1472038590884</v>
      </c>
      <c r="I5227" s="34">
        <f t="shared" ca="1" si="1547"/>
        <v>5027.1472038590891</v>
      </c>
      <c r="J5227" s="18">
        <f ca="1">SUM(INDIRECT(ADDRESS(ROW(F5227),COLUMN(F5227),4)):INDIRECT(ADDRESS(ROW(F5227)+N$5-1,COLUMN(F5227),4)))</f>
        <v>25500.000000000004</v>
      </c>
      <c r="K5227" s="18">
        <f t="shared" ca="1" si="1548"/>
        <v>0</v>
      </c>
      <c r="L5227" s="18">
        <f t="shared" ca="1" si="1560"/>
        <v>0</v>
      </c>
      <c r="M5227" s="18">
        <f t="shared" ca="1" si="1544"/>
        <v>0</v>
      </c>
      <c r="N5227" s="34">
        <f t="shared" ca="1" si="1549"/>
        <v>24240.345152008151</v>
      </c>
      <c r="P5227" s="18">
        <f t="shared" ca="1" si="1561"/>
        <v>1527.1472038590884</v>
      </c>
      <c r="Q5227" s="47">
        <f ca="1">SUM(L$15:L5227)-SUM(M$15:M5227)</f>
        <v>0</v>
      </c>
      <c r="R5227" s="47" t="str">
        <f t="shared" ca="1" si="1562"/>
        <v>M5230</v>
      </c>
      <c r="S5227" s="40">
        <f t="shared" ca="1" si="1550"/>
        <v>0</v>
      </c>
      <c r="T5227" s="46">
        <f t="shared" ca="1" si="1551"/>
        <v>13</v>
      </c>
      <c r="X5227" s="74">
        <f t="shared" ca="1" si="1552"/>
        <v>1.5271472038590885</v>
      </c>
      <c r="Y5227" s="75">
        <f t="shared" ca="1" si="1553"/>
        <v>1.5271472038590885</v>
      </c>
      <c r="Z5227" s="74">
        <f t="shared" ca="1" si="1554"/>
        <v>4.6050208798164594</v>
      </c>
      <c r="AA5227" s="76">
        <f t="shared" ca="1" si="1555"/>
        <v>1527.1472038590884</v>
      </c>
      <c r="AB5227" s="76">
        <f t="shared" ca="1" si="1556"/>
        <v>4605.0208798164595</v>
      </c>
    </row>
    <row r="5228" spans="1:28" x14ac:dyDescent="0.25">
      <c r="A5228" s="2">
        <f t="shared" si="1557"/>
        <v>24</v>
      </c>
      <c r="B5228" s="16">
        <f ca="1">VLOOKUP(A5228,PERIODS!$O$4:$P$33,2,FALSE)</f>
        <v>3.5000000000000003E-2</v>
      </c>
      <c r="C5228" s="15"/>
      <c r="D5228" s="18">
        <v>5000</v>
      </c>
      <c r="E5228" s="34">
        <f t="shared" ca="1" si="1558"/>
        <v>24240.345152008151</v>
      </c>
      <c r="F5228" s="34">
        <f t="shared" ca="1" si="1559"/>
        <v>3500.0000000000005</v>
      </c>
      <c r="G5228" s="69">
        <f t="shared" ca="1" si="1545"/>
        <v>0</v>
      </c>
      <c r="H5228" s="34">
        <f t="shared" ca="1" si="1546"/>
        <v>41.231072650390921</v>
      </c>
      <c r="I5228" s="34">
        <f t="shared" ca="1" si="1547"/>
        <v>3541.2310726503915</v>
      </c>
      <c r="J5228" s="18">
        <f ca="1">SUM(INDIRECT(ADDRESS(ROW(F5228),COLUMN(F5228),4)):INDIRECT(ADDRESS(ROW(F5228)+N$5-1,COLUMN(F5228),4)))</f>
        <v>26000</v>
      </c>
      <c r="K5228" s="18">
        <f t="shared" ca="1" si="1548"/>
        <v>16350</v>
      </c>
      <c r="L5228" s="18">
        <f t="shared" ca="1" si="1560"/>
        <v>16350</v>
      </c>
      <c r="M5228" s="18">
        <f t="shared" ca="1" si="1544"/>
        <v>0</v>
      </c>
      <c r="N5228" s="34">
        <f t="shared" ca="1" si="1549"/>
        <v>20699.114079357758</v>
      </c>
      <c r="P5228" s="18">
        <f t="shared" ca="1" si="1561"/>
        <v>41.231072650390921</v>
      </c>
      <c r="Q5228" s="47">
        <f ca="1">SUM(L$15:L5228)-SUM(M$15:M5228)</f>
        <v>16350</v>
      </c>
      <c r="R5228" s="47" t="str">
        <f t="shared" ca="1" si="1562"/>
        <v>M5231</v>
      </c>
      <c r="S5228" s="40">
        <f t="shared" ca="1" si="1550"/>
        <v>0</v>
      </c>
      <c r="T5228" s="46">
        <f t="shared" ca="1" si="1551"/>
        <v>31</v>
      </c>
      <c r="X5228" s="74">
        <f t="shared" ca="1" si="1552"/>
        <v>4.1231072650390922E-2</v>
      </c>
      <c r="Y5228" s="75">
        <f t="shared" ca="1" si="1553"/>
        <v>4.1231072650390922E-2</v>
      </c>
      <c r="Z5228" s="74">
        <f t="shared" ca="1" si="1554"/>
        <v>1.0420928768895883</v>
      </c>
      <c r="AA5228" s="76">
        <f t="shared" ca="1" si="1555"/>
        <v>41.231072650390921</v>
      </c>
      <c r="AB5228" s="76">
        <f t="shared" ca="1" si="1556"/>
        <v>1042.0928768895883</v>
      </c>
    </row>
    <row r="5229" spans="1:28" x14ac:dyDescent="0.25">
      <c r="A5229" s="2">
        <f t="shared" si="1557"/>
        <v>25</v>
      </c>
      <c r="B5229" s="16">
        <f ca="1">VLOOKUP(A5229,PERIODS!$O$4:$P$33,2,FALSE)</f>
        <v>3.5000000000000003E-2</v>
      </c>
      <c r="C5229" s="15"/>
      <c r="D5229" s="18">
        <v>5000</v>
      </c>
      <c r="E5229" s="34">
        <f t="shared" ca="1" si="1558"/>
        <v>20699.114079357758</v>
      </c>
      <c r="F5229" s="34">
        <f t="shared" ca="1" si="1559"/>
        <v>3500.0000000000005</v>
      </c>
      <c r="G5229" s="69">
        <f t="shared" ca="1" si="1545"/>
        <v>0</v>
      </c>
      <c r="H5229" s="34">
        <f t="shared" ca="1" si="1546"/>
        <v>454.99615647084369</v>
      </c>
      <c r="I5229" s="34">
        <f t="shared" ca="1" si="1547"/>
        <v>3954.9961564708442</v>
      </c>
      <c r="J5229" s="18">
        <f ca="1">SUM(INDIRECT(ADDRESS(ROW(F5229),COLUMN(F5229),4)):INDIRECT(ADDRESS(ROW(F5229)+N$5-1,COLUMN(F5229),4)))</f>
        <v>24900</v>
      </c>
      <c r="K5229" s="18">
        <f t="shared" ca="1" si="1548"/>
        <v>16350</v>
      </c>
      <c r="L5229" s="18">
        <f t="shared" ca="1" si="1560"/>
        <v>0</v>
      </c>
      <c r="M5229" s="18">
        <f t="shared" ca="1" si="1544"/>
        <v>0</v>
      </c>
      <c r="N5229" s="34">
        <f t="shared" ca="1" si="1549"/>
        <v>16744.117922886915</v>
      </c>
      <c r="P5229" s="18">
        <f t="shared" ca="1" si="1561"/>
        <v>454.99615647084369</v>
      </c>
      <c r="Q5229" s="47">
        <f ca="1">SUM(L$15:L5229)-SUM(M$15:M5229)</f>
        <v>16350</v>
      </c>
      <c r="R5229" s="47" t="str">
        <f t="shared" ca="1" si="1562"/>
        <v>M5232</v>
      </c>
      <c r="S5229" s="40">
        <f t="shared" ca="1" si="1550"/>
        <v>0</v>
      </c>
      <c r="T5229" s="46">
        <f t="shared" ca="1" si="1551"/>
        <v>26</v>
      </c>
      <c r="X5229" s="74">
        <f t="shared" ca="1" si="1552"/>
        <v>0.45499615647084368</v>
      </c>
      <c r="Y5229" s="75">
        <f t="shared" ca="1" si="1553"/>
        <v>0.45499615647084368</v>
      </c>
      <c r="Z5229" s="74">
        <f t="shared" ca="1" si="1554"/>
        <v>1.5761673249772803</v>
      </c>
      <c r="AA5229" s="76">
        <f t="shared" ca="1" si="1555"/>
        <v>454.99615647084369</v>
      </c>
      <c r="AB5229" s="76">
        <f t="shared" ca="1" si="1556"/>
        <v>1576.1673249772803</v>
      </c>
    </row>
    <row r="5230" spans="1:28" x14ac:dyDescent="0.25">
      <c r="A5230" s="2">
        <f t="shared" si="1557"/>
        <v>26</v>
      </c>
      <c r="B5230" s="16">
        <f ca="1">VLOOKUP(A5230,PERIODS!$O$4:$P$33,2,FALSE)</f>
        <v>3.5000000000000003E-2</v>
      </c>
      <c r="C5230" s="15"/>
      <c r="D5230" s="18">
        <v>5000</v>
      </c>
      <c r="E5230" s="34">
        <f t="shared" ca="1" si="1558"/>
        <v>16744.117922886915</v>
      </c>
      <c r="F5230" s="34">
        <f t="shared" ca="1" si="1559"/>
        <v>3500.0000000000005</v>
      </c>
      <c r="G5230" s="69">
        <f t="shared" ca="1" si="1545"/>
        <v>0</v>
      </c>
      <c r="H5230" s="34">
        <f t="shared" ca="1" si="1546"/>
        <v>386.50674756244729</v>
      </c>
      <c r="I5230" s="34">
        <f t="shared" ca="1" si="1547"/>
        <v>3886.5067475624478</v>
      </c>
      <c r="J5230" s="18">
        <f ca="1">SUM(INDIRECT(ADDRESS(ROW(F5230),COLUMN(F5230),4)):INDIRECT(ADDRESS(ROW(F5230)+N$5-1,COLUMN(F5230),4)))</f>
        <v>23900</v>
      </c>
      <c r="K5230" s="18">
        <f t="shared" ca="1" si="1548"/>
        <v>16350</v>
      </c>
      <c r="L5230" s="18">
        <f t="shared" ca="1" si="1560"/>
        <v>0</v>
      </c>
      <c r="M5230" s="18">
        <f t="shared" ca="1" si="1544"/>
        <v>0</v>
      </c>
      <c r="N5230" s="34">
        <f t="shared" ca="1" si="1549"/>
        <v>12857.611175324468</v>
      </c>
      <c r="P5230" s="18">
        <f t="shared" ca="1" si="1561"/>
        <v>386.50674756244729</v>
      </c>
      <c r="Q5230" s="47">
        <f ca="1">SUM(L$15:L5230)-SUM(M$15:M5230)</f>
        <v>16350</v>
      </c>
      <c r="R5230" s="47" t="str">
        <f t="shared" ca="1" si="1562"/>
        <v>M5233</v>
      </c>
      <c r="S5230" s="40">
        <f t="shared" ca="1" si="1550"/>
        <v>0</v>
      </c>
      <c r="T5230" s="46">
        <f t="shared" ca="1" si="1551"/>
        <v>22</v>
      </c>
      <c r="X5230" s="74">
        <f t="shared" ca="1" si="1552"/>
        <v>0.38650674756244729</v>
      </c>
      <c r="Y5230" s="75">
        <f t="shared" ca="1" si="1553"/>
        <v>0.38650674756244729</v>
      </c>
      <c r="Z5230" s="74">
        <f t="shared" ca="1" si="1554"/>
        <v>1.4718303282999319</v>
      </c>
      <c r="AA5230" s="76">
        <f t="shared" ca="1" si="1555"/>
        <v>386.50674756244729</v>
      </c>
      <c r="AB5230" s="76">
        <f t="shared" ca="1" si="1556"/>
        <v>1471.8303282999318</v>
      </c>
    </row>
    <row r="5231" spans="1:28" x14ac:dyDescent="0.25">
      <c r="A5231" s="2">
        <f t="shared" si="1557"/>
        <v>27</v>
      </c>
      <c r="B5231" s="16">
        <f ca="1">VLOOKUP(A5231,PERIODS!$O$4:$P$33,2,FALSE)</f>
        <v>3.5000000000000003E-2</v>
      </c>
      <c r="C5231" s="15"/>
      <c r="D5231" s="18">
        <v>5000</v>
      </c>
      <c r="E5231" s="34">
        <f t="shared" ca="1" si="1558"/>
        <v>12857.611175324468</v>
      </c>
      <c r="F5231" s="34">
        <f t="shared" ca="1" si="1559"/>
        <v>3500.0000000000005</v>
      </c>
      <c r="G5231" s="69">
        <f t="shared" ca="1" si="1545"/>
        <v>0</v>
      </c>
      <c r="H5231" s="34">
        <f t="shared" ca="1" si="1546"/>
        <v>-444.89683952074745</v>
      </c>
      <c r="I5231" s="34">
        <f t="shared" ca="1" si="1547"/>
        <v>3055.1031604792529</v>
      </c>
      <c r="J5231" s="18">
        <f ca="1">SUM(INDIRECT(ADDRESS(ROW(F5231),COLUMN(F5231),4)):INDIRECT(ADDRESS(ROW(F5231)+N$5-1,COLUMN(F5231),4)))</f>
        <v>22900</v>
      </c>
      <c r="K5231" s="18">
        <f t="shared" ca="1" si="1548"/>
        <v>0</v>
      </c>
      <c r="L5231" s="18">
        <f t="shared" ca="1" si="1560"/>
        <v>0</v>
      </c>
      <c r="M5231" s="18">
        <f t="shared" ca="1" si="1544"/>
        <v>16350</v>
      </c>
      <c r="N5231" s="34">
        <f t="shared" ca="1" si="1549"/>
        <v>26152.508014845214</v>
      </c>
      <c r="P5231" s="18">
        <f t="shared" ca="1" si="1561"/>
        <v>444.89683952074745</v>
      </c>
      <c r="Q5231" s="47">
        <f ca="1">SUM(L$15:L5231)-SUM(M$15:M5231)</f>
        <v>0</v>
      </c>
      <c r="R5231" s="47" t="str">
        <f t="shared" ca="1" si="1562"/>
        <v>M5234</v>
      </c>
      <c r="S5231" s="40">
        <f t="shared" ca="1" si="1550"/>
        <v>0</v>
      </c>
      <c r="T5231" s="46">
        <f t="shared" ca="1" si="1551"/>
        <v>55</v>
      </c>
      <c r="X5231" s="74">
        <f t="shared" ca="1" si="1552"/>
        <v>-0.44489683952074743</v>
      </c>
      <c r="Y5231" s="75">
        <f t="shared" ca="1" si="1553"/>
        <v>-0.44489683952074743</v>
      </c>
      <c r="Z5231" s="74">
        <f t="shared" ca="1" si="1554"/>
        <v>0.6408903871817212</v>
      </c>
      <c r="AA5231" s="76">
        <f t="shared" ca="1" si="1555"/>
        <v>-444.89683952074745</v>
      </c>
      <c r="AB5231" s="76">
        <f t="shared" ca="1" si="1556"/>
        <v>640.89038718172117</v>
      </c>
    </row>
    <row r="5232" spans="1:28" x14ac:dyDescent="0.25">
      <c r="A5232" s="2">
        <f t="shared" si="1557"/>
        <v>28</v>
      </c>
      <c r="B5232" s="16">
        <f ca="1">VLOOKUP(A5232,PERIODS!$O$4:$P$33,2,FALSE)</f>
        <v>0.04</v>
      </c>
      <c r="C5232" s="15"/>
      <c r="D5232" s="18">
        <v>5000</v>
      </c>
      <c r="E5232" s="34">
        <f t="shared" ca="1" si="1558"/>
        <v>26152.508014845214</v>
      </c>
      <c r="F5232" s="34">
        <f t="shared" ca="1" si="1559"/>
        <v>4000</v>
      </c>
      <c r="G5232" s="69">
        <f t="shared" ca="1" si="1545"/>
        <v>0</v>
      </c>
      <c r="H5232" s="34">
        <f t="shared" ca="1" si="1546"/>
        <v>1948.9353680138934</v>
      </c>
      <c r="I5232" s="34">
        <f t="shared" ca="1" si="1547"/>
        <v>5948.9353680138938</v>
      </c>
      <c r="J5232" s="18">
        <f ca="1">SUM(INDIRECT(ADDRESS(ROW(F5232),COLUMN(F5232),4)):INDIRECT(ADDRESS(ROW(F5232)+N$5-1,COLUMN(F5232),4)))</f>
        <v>21900</v>
      </c>
      <c r="K5232" s="18">
        <f t="shared" ca="1" si="1548"/>
        <v>0</v>
      </c>
      <c r="L5232" s="18">
        <f t="shared" ca="1" si="1560"/>
        <v>0</v>
      </c>
      <c r="M5232" s="18">
        <f t="shared" ca="1" si="1544"/>
        <v>0</v>
      </c>
      <c r="N5232" s="34">
        <f t="shared" ca="1" si="1549"/>
        <v>20203.572646831322</v>
      </c>
      <c r="P5232" s="18">
        <f t="shared" ca="1" si="1561"/>
        <v>1948.9353680138934</v>
      </c>
      <c r="Q5232" s="47">
        <f ca="1">SUM(L$15:L5232)-SUM(M$15:M5232)</f>
        <v>0</v>
      </c>
      <c r="R5232" s="47" t="str">
        <f t="shared" ca="1" si="1562"/>
        <v>M5235</v>
      </c>
      <c r="S5232" s="40">
        <f t="shared" ca="1" si="1550"/>
        <v>0</v>
      </c>
      <c r="T5232" s="46">
        <f t="shared" ca="1" si="1551"/>
        <v>91</v>
      </c>
      <c r="X5232" s="74">
        <f t="shared" ca="1" si="1552"/>
        <v>1.9489353680138934</v>
      </c>
      <c r="Y5232" s="75">
        <f t="shared" ca="1" si="1553"/>
        <v>1.9489353680138934</v>
      </c>
      <c r="Z5232" s="74">
        <f t="shared" ca="1" si="1554"/>
        <v>7.0212085968597151</v>
      </c>
      <c r="AA5232" s="76">
        <f t="shared" ca="1" si="1555"/>
        <v>1948.9353680138934</v>
      </c>
      <c r="AB5232" s="76">
        <f t="shared" ca="1" si="1556"/>
        <v>7021.2085968597148</v>
      </c>
    </row>
    <row r="5233" spans="1:28" x14ac:dyDescent="0.25">
      <c r="A5233" s="2">
        <f t="shared" si="1557"/>
        <v>29</v>
      </c>
      <c r="B5233" s="16">
        <f ca="1">VLOOKUP(A5233,PERIODS!$O$4:$P$33,2,FALSE)</f>
        <v>0.04</v>
      </c>
      <c r="C5233" s="15"/>
      <c r="D5233" s="18">
        <v>5000</v>
      </c>
      <c r="E5233" s="34">
        <f t="shared" ca="1" si="1558"/>
        <v>20203.572646831322</v>
      </c>
      <c r="F5233" s="34">
        <f t="shared" ca="1" si="1559"/>
        <v>4000</v>
      </c>
      <c r="G5233" s="69">
        <f t="shared" ca="1" si="1545"/>
        <v>0</v>
      </c>
      <c r="H5233" s="34">
        <f t="shared" ca="1" si="1546"/>
        <v>222.44369552796724</v>
      </c>
      <c r="I5233" s="34">
        <f t="shared" ca="1" si="1547"/>
        <v>4222.4436955279671</v>
      </c>
      <c r="J5233" s="18">
        <f ca="1">SUM(INDIRECT(ADDRESS(ROW(F5233),COLUMN(F5233),4)):INDIRECT(ADDRESS(ROW(F5233)+N$5-1,COLUMN(F5233),4)))</f>
        <v>21200</v>
      </c>
      <c r="K5233" s="18">
        <f t="shared" ca="1" si="1548"/>
        <v>16350</v>
      </c>
      <c r="L5233" s="18">
        <f t="shared" ca="1" si="1560"/>
        <v>16350</v>
      </c>
      <c r="M5233" s="18">
        <f t="shared" ca="1" si="1544"/>
        <v>0</v>
      </c>
      <c r="N5233" s="34">
        <f t="shared" ca="1" si="1549"/>
        <v>15981.128951303355</v>
      </c>
      <c r="P5233" s="18">
        <f t="shared" ca="1" si="1561"/>
        <v>222.44369552796724</v>
      </c>
      <c r="Q5233" s="47">
        <f ca="1">SUM(L$15:L5233)-SUM(M$15:M5233)</f>
        <v>16350</v>
      </c>
      <c r="R5233" s="47" t="str">
        <f t="shared" ca="1" si="1562"/>
        <v>M5236</v>
      </c>
      <c r="S5233" s="40">
        <f t="shared" ca="1" si="1550"/>
        <v>0</v>
      </c>
      <c r="T5233" s="46">
        <f t="shared" ca="1" si="1551"/>
        <v>23</v>
      </c>
      <c r="X5233" s="74">
        <f t="shared" ca="1" si="1552"/>
        <v>0.22244369552796722</v>
      </c>
      <c r="Y5233" s="75">
        <f t="shared" ca="1" si="1553"/>
        <v>0.22244369552796722</v>
      </c>
      <c r="Z5233" s="74">
        <f t="shared" ca="1" si="1554"/>
        <v>1.2491254863196211</v>
      </c>
      <c r="AA5233" s="76">
        <f t="shared" ca="1" si="1555"/>
        <v>222.44369552796724</v>
      </c>
      <c r="AB5233" s="76">
        <f t="shared" ca="1" si="1556"/>
        <v>1249.1254863196211</v>
      </c>
    </row>
    <row r="5234" spans="1:28" x14ac:dyDescent="0.25">
      <c r="A5234" s="2">
        <f t="shared" si="1557"/>
        <v>30</v>
      </c>
      <c r="B5234" s="16">
        <f ca="1">VLOOKUP(A5234,PERIODS!$O$4:$P$33,2,FALSE)</f>
        <v>0.04</v>
      </c>
      <c r="C5234" s="15"/>
      <c r="D5234" s="18">
        <v>5000</v>
      </c>
      <c r="E5234" s="34">
        <f t="shared" ca="1" si="1558"/>
        <v>15981.128951303355</v>
      </c>
      <c r="F5234" s="34">
        <f t="shared" ca="1" si="1559"/>
        <v>4000</v>
      </c>
      <c r="G5234" s="69">
        <f t="shared" ca="1" si="1545"/>
        <v>0</v>
      </c>
      <c r="H5234" s="34">
        <f t="shared" ca="1" si="1546"/>
        <v>467.17380028641162</v>
      </c>
      <c r="I5234" s="34">
        <f t="shared" ca="1" si="1547"/>
        <v>4467.1738002864113</v>
      </c>
      <c r="J5234" s="18">
        <f ca="1">SUM(INDIRECT(ADDRESS(ROW(F5234),COLUMN(F5234),4)):INDIRECT(ADDRESS(ROW(F5234)+N$5-1,COLUMN(F5234),4)))</f>
        <v>20500</v>
      </c>
      <c r="K5234" s="18">
        <f t="shared" ca="1" si="1548"/>
        <v>16350</v>
      </c>
      <c r="L5234" s="18">
        <f t="shared" ca="1" si="1560"/>
        <v>0</v>
      </c>
      <c r="M5234" s="18">
        <f t="shared" ca="1" si="1544"/>
        <v>0</v>
      </c>
      <c r="N5234" s="34">
        <f t="shared" ca="1" si="1549"/>
        <v>11513.955151016944</v>
      </c>
      <c r="P5234" s="18">
        <f t="shared" ca="1" si="1561"/>
        <v>467.17380028641162</v>
      </c>
      <c r="Q5234" s="47">
        <f ca="1">SUM(L$15:L5234)-SUM(M$15:M5234)</f>
        <v>16350</v>
      </c>
      <c r="R5234" s="47" t="str">
        <f t="shared" ca="1" si="1562"/>
        <v>M5237</v>
      </c>
      <c r="S5234" s="40">
        <f t="shared" ca="1" si="1550"/>
        <v>0</v>
      </c>
      <c r="T5234" s="46">
        <f t="shared" ca="1" si="1551"/>
        <v>42</v>
      </c>
      <c r="X5234" s="74">
        <f t="shared" ca="1" si="1552"/>
        <v>0.46717380028641164</v>
      </c>
      <c r="Y5234" s="75">
        <f t="shared" ca="1" si="1553"/>
        <v>0.46717380028641164</v>
      </c>
      <c r="Z5234" s="74">
        <f t="shared" ca="1" si="1554"/>
        <v>1.5954786739719515</v>
      </c>
      <c r="AA5234" s="76">
        <f t="shared" ca="1" si="1555"/>
        <v>467.17380028641162</v>
      </c>
      <c r="AB5234" s="76">
        <f t="shared" ca="1" si="1556"/>
        <v>1595.4786739719516</v>
      </c>
    </row>
    <row r="5235" spans="1:28" x14ac:dyDescent="0.25">
      <c r="A5235" s="2">
        <f t="shared" si="1557"/>
        <v>1</v>
      </c>
      <c r="B5235" s="16">
        <f ca="1">VLOOKUP(A5235,PERIODS!$O$4:$P$33,2,FALSE)</f>
        <v>2.4E-2</v>
      </c>
      <c r="C5235" s="15"/>
      <c r="D5235" s="18">
        <v>5000</v>
      </c>
      <c r="E5235" s="34">
        <f t="shared" ca="1" si="1558"/>
        <v>11513.955151016944</v>
      </c>
      <c r="F5235" s="34">
        <f t="shared" ca="1" si="1559"/>
        <v>2400</v>
      </c>
      <c r="G5235" s="69">
        <f t="shared" ca="1" si="1545"/>
        <v>0</v>
      </c>
      <c r="H5235" s="34">
        <f t="shared" ca="1" si="1546"/>
        <v>-1612.1419782981968</v>
      </c>
      <c r="I5235" s="34">
        <f t="shared" ca="1" si="1547"/>
        <v>787.85802170180318</v>
      </c>
      <c r="J5235" s="18">
        <f ca="1">SUM(INDIRECT(ADDRESS(ROW(F5235),COLUMN(F5235),4)):INDIRECT(ADDRESS(ROW(F5235)+N$5-1,COLUMN(F5235),4)))</f>
        <v>19800</v>
      </c>
      <c r="K5235" s="18">
        <f t="shared" ca="1" si="1548"/>
        <v>16350</v>
      </c>
      <c r="L5235" s="18">
        <f t="shared" ca="1" si="1560"/>
        <v>0</v>
      </c>
      <c r="M5235" s="18">
        <f t="shared" ca="1" si="1544"/>
        <v>0</v>
      </c>
      <c r="N5235" s="34">
        <f t="shared" ca="1" si="1549"/>
        <v>10726.097129315142</v>
      </c>
      <c r="P5235" s="18">
        <f t="shared" ca="1" si="1561"/>
        <v>1612.1419782981968</v>
      </c>
      <c r="Q5235" s="47">
        <f ca="1">SUM(L$15:L5235)-SUM(M$15:M5235)</f>
        <v>16350</v>
      </c>
      <c r="R5235" s="47" t="str">
        <f t="shared" ca="1" si="1562"/>
        <v>M5238</v>
      </c>
      <c r="S5235" s="40">
        <f t="shared" ca="1" si="1550"/>
        <v>0</v>
      </c>
      <c r="T5235" s="46">
        <f t="shared" ca="1" si="1551"/>
        <v>59</v>
      </c>
      <c r="X5235" s="74">
        <f t="shared" ca="1" si="1552"/>
        <v>-1.6121419782981967</v>
      </c>
      <c r="Y5235" s="75">
        <f t="shared" ca="1" si="1553"/>
        <v>-1.6121419782981967</v>
      </c>
      <c r="Z5235" s="74">
        <f t="shared" ca="1" si="1554"/>
        <v>0.19945991736577728</v>
      </c>
      <c r="AA5235" s="76">
        <f t="shared" ca="1" si="1555"/>
        <v>-1612.1419782981968</v>
      </c>
      <c r="AB5235" s="76">
        <f t="shared" ca="1" si="1556"/>
        <v>199.45991736577727</v>
      </c>
    </row>
    <row r="5236" spans="1:28" x14ac:dyDescent="0.25">
      <c r="A5236" s="2">
        <f t="shared" si="1557"/>
        <v>2</v>
      </c>
      <c r="B5236" s="16">
        <f ca="1">VLOOKUP(A5236,PERIODS!$O$4:$P$33,2,FALSE)</f>
        <v>2.5000000000000001E-2</v>
      </c>
      <c r="C5236" s="15"/>
      <c r="D5236" s="18">
        <v>5000</v>
      </c>
      <c r="E5236" s="34">
        <f t="shared" ca="1" si="1558"/>
        <v>10726.097129315142</v>
      </c>
      <c r="F5236" s="34">
        <f t="shared" ca="1" si="1559"/>
        <v>2500</v>
      </c>
      <c r="G5236" s="69">
        <f t="shared" ca="1" si="1545"/>
        <v>0</v>
      </c>
      <c r="H5236" s="34">
        <f t="shared" ca="1" si="1546"/>
        <v>-80.947110093535031</v>
      </c>
      <c r="I5236" s="34">
        <f t="shared" ca="1" si="1547"/>
        <v>2419.0528899064648</v>
      </c>
      <c r="J5236" s="18">
        <f ca="1">SUM(INDIRECT(ADDRESS(ROW(F5236),COLUMN(F5236),4)):INDIRECT(ADDRESS(ROW(F5236)+N$5-1,COLUMN(F5236),4)))</f>
        <v>20700</v>
      </c>
      <c r="K5236" s="18">
        <f t="shared" ca="1" si="1548"/>
        <v>0</v>
      </c>
      <c r="L5236" s="18">
        <f t="shared" ca="1" si="1560"/>
        <v>0</v>
      </c>
      <c r="M5236" s="18">
        <f t="shared" ca="1" si="1544"/>
        <v>16350</v>
      </c>
      <c r="N5236" s="34">
        <f t="shared" ca="1" si="1549"/>
        <v>24657.044239408679</v>
      </c>
      <c r="P5236" s="18">
        <f t="shared" ca="1" si="1561"/>
        <v>80.947110093535031</v>
      </c>
      <c r="Q5236" s="47">
        <f ca="1">SUM(L$15:L5236)-SUM(M$15:M5236)</f>
        <v>0</v>
      </c>
      <c r="R5236" s="47" t="str">
        <f t="shared" ca="1" si="1562"/>
        <v>M5239</v>
      </c>
      <c r="S5236" s="40">
        <f t="shared" ca="1" si="1550"/>
        <v>0</v>
      </c>
      <c r="T5236" s="46">
        <f t="shared" ca="1" si="1551"/>
        <v>38</v>
      </c>
      <c r="X5236" s="74">
        <f t="shared" ca="1" si="1552"/>
        <v>-8.094711009353503E-2</v>
      </c>
      <c r="Y5236" s="75">
        <f t="shared" ca="1" si="1553"/>
        <v>-8.094711009353503E-2</v>
      </c>
      <c r="Z5236" s="74">
        <f t="shared" ca="1" si="1554"/>
        <v>0.92224246747255956</v>
      </c>
      <c r="AA5236" s="76">
        <f t="shared" ca="1" si="1555"/>
        <v>-80.947110093535031</v>
      </c>
      <c r="AB5236" s="76">
        <f t="shared" ca="1" si="1556"/>
        <v>922.24246747255961</v>
      </c>
    </row>
    <row r="5237" spans="1:28" x14ac:dyDescent="0.25">
      <c r="A5237" s="2">
        <f t="shared" si="1557"/>
        <v>3</v>
      </c>
      <c r="B5237" s="16">
        <f ca="1">VLOOKUP(A5237,PERIODS!$O$4:$P$33,2,FALSE)</f>
        <v>2.5000000000000001E-2</v>
      </c>
      <c r="C5237" s="15"/>
      <c r="D5237" s="18">
        <v>5000</v>
      </c>
      <c r="E5237" s="34">
        <f t="shared" ca="1" si="1558"/>
        <v>24657.044239408679</v>
      </c>
      <c r="F5237" s="34">
        <f t="shared" ca="1" si="1559"/>
        <v>2500</v>
      </c>
      <c r="G5237" s="69">
        <f t="shared" ca="1" si="1545"/>
        <v>0</v>
      </c>
      <c r="H5237" s="34">
        <f t="shared" ca="1" si="1546"/>
        <v>-579.45983520088873</v>
      </c>
      <c r="I5237" s="34">
        <f t="shared" ca="1" si="1547"/>
        <v>1920.5401647991112</v>
      </c>
      <c r="J5237" s="18">
        <f ca="1">SUM(INDIRECT(ADDRESS(ROW(F5237),COLUMN(F5237),4)):INDIRECT(ADDRESS(ROW(F5237)+N$5-1,COLUMN(F5237),4)))</f>
        <v>21500</v>
      </c>
      <c r="K5237" s="18">
        <f t="shared" ca="1" si="1548"/>
        <v>0</v>
      </c>
      <c r="L5237" s="18">
        <f t="shared" ca="1" si="1560"/>
        <v>0</v>
      </c>
      <c r="M5237" s="18">
        <f t="shared" ca="1" si="1544"/>
        <v>0</v>
      </c>
      <c r="N5237" s="34">
        <f t="shared" ca="1" si="1549"/>
        <v>22736.504074609569</v>
      </c>
      <c r="P5237" s="18">
        <f t="shared" ca="1" si="1561"/>
        <v>579.45983520088873</v>
      </c>
      <c r="Q5237" s="47">
        <f ca="1">SUM(L$15:L5237)-SUM(M$15:M5237)</f>
        <v>0</v>
      </c>
      <c r="R5237" s="47" t="str">
        <f t="shared" ca="1" si="1562"/>
        <v>M5240</v>
      </c>
      <c r="S5237" s="40">
        <f t="shared" ca="1" si="1550"/>
        <v>0</v>
      </c>
      <c r="T5237" s="46">
        <f t="shared" ca="1" si="1551"/>
        <v>73</v>
      </c>
      <c r="X5237" s="74">
        <f t="shared" ca="1" si="1552"/>
        <v>-0.57945983520088873</v>
      </c>
      <c r="Y5237" s="75">
        <f t="shared" ca="1" si="1553"/>
        <v>-0.57945983520088873</v>
      </c>
      <c r="Z5237" s="74">
        <f t="shared" ca="1" si="1554"/>
        <v>0.56020088565182569</v>
      </c>
      <c r="AA5237" s="76">
        <f t="shared" ca="1" si="1555"/>
        <v>-579.45983520088873</v>
      </c>
      <c r="AB5237" s="76">
        <f t="shared" ca="1" si="1556"/>
        <v>560.20088565182573</v>
      </c>
    </row>
    <row r="5238" spans="1:28" x14ac:dyDescent="0.25">
      <c r="A5238" s="2">
        <f t="shared" si="1557"/>
        <v>4</v>
      </c>
      <c r="B5238" s="16">
        <f ca="1">VLOOKUP(A5238,PERIODS!$O$4:$P$33,2,FALSE)</f>
        <v>2.5000000000000001E-2</v>
      </c>
      <c r="C5238" s="15"/>
      <c r="D5238" s="18">
        <v>5000</v>
      </c>
      <c r="E5238" s="34">
        <f t="shared" ca="1" si="1558"/>
        <v>22736.504074609569</v>
      </c>
      <c r="F5238" s="34">
        <f t="shared" ca="1" si="1559"/>
        <v>2500</v>
      </c>
      <c r="G5238" s="69">
        <f t="shared" ca="1" si="1545"/>
        <v>0</v>
      </c>
      <c r="H5238" s="34">
        <f t="shared" ca="1" si="1546"/>
        <v>-671.76296488012713</v>
      </c>
      <c r="I5238" s="34">
        <f t="shared" ca="1" si="1547"/>
        <v>1828.2370351198729</v>
      </c>
      <c r="J5238" s="18">
        <f ca="1">SUM(INDIRECT(ADDRESS(ROW(F5238),COLUMN(F5238),4)):INDIRECT(ADDRESS(ROW(F5238)+N$5-1,COLUMN(F5238),4)))</f>
        <v>22300</v>
      </c>
      <c r="K5238" s="18">
        <f t="shared" ca="1" si="1548"/>
        <v>0</v>
      </c>
      <c r="L5238" s="18">
        <f t="shared" ca="1" si="1560"/>
        <v>0</v>
      </c>
      <c r="M5238" s="18">
        <f t="shared" ca="1" si="1544"/>
        <v>0</v>
      </c>
      <c r="N5238" s="34">
        <f t="shared" ca="1" si="1549"/>
        <v>20908.267039489696</v>
      </c>
      <c r="P5238" s="18">
        <f t="shared" ca="1" si="1561"/>
        <v>671.76296488012713</v>
      </c>
      <c r="Q5238" s="47">
        <f ca="1">SUM(L$15:L5238)-SUM(M$15:M5238)</f>
        <v>0</v>
      </c>
      <c r="R5238" s="47" t="str">
        <f t="shared" ca="1" si="1562"/>
        <v>M5241</v>
      </c>
      <c r="S5238" s="40">
        <f t="shared" ca="1" si="1550"/>
        <v>0</v>
      </c>
      <c r="T5238" s="46">
        <f t="shared" ca="1" si="1551"/>
        <v>100</v>
      </c>
      <c r="X5238" s="74">
        <f t="shared" ca="1" si="1552"/>
        <v>-0.6717629648801271</v>
      </c>
      <c r="Y5238" s="75">
        <f t="shared" ca="1" si="1553"/>
        <v>-0.6717629648801271</v>
      </c>
      <c r="Z5238" s="74">
        <f t="shared" ca="1" si="1554"/>
        <v>0.5108072482746302</v>
      </c>
      <c r="AA5238" s="76">
        <f t="shared" ca="1" si="1555"/>
        <v>-671.76296488012713</v>
      </c>
      <c r="AB5238" s="76">
        <f t="shared" ca="1" si="1556"/>
        <v>510.80724827463018</v>
      </c>
    </row>
    <row r="5239" spans="1:28" x14ac:dyDescent="0.25">
      <c r="A5239" s="2">
        <f t="shared" si="1557"/>
        <v>5</v>
      </c>
      <c r="B5239" s="16">
        <f ca="1">VLOOKUP(A5239,PERIODS!$O$4:$P$33,2,FALSE)</f>
        <v>3.3000000000000002E-2</v>
      </c>
      <c r="C5239" s="15"/>
      <c r="D5239" s="18">
        <v>5000</v>
      </c>
      <c r="E5239" s="34">
        <f t="shared" ca="1" si="1558"/>
        <v>20908.267039489696</v>
      </c>
      <c r="F5239" s="34">
        <f t="shared" ca="1" si="1559"/>
        <v>3300</v>
      </c>
      <c r="G5239" s="69">
        <f t="shared" ca="1" si="1545"/>
        <v>0</v>
      </c>
      <c r="H5239" s="34">
        <f t="shared" ca="1" si="1546"/>
        <v>-316.8441661787279</v>
      </c>
      <c r="I5239" s="34">
        <f t="shared" ca="1" si="1547"/>
        <v>2983.1558338212722</v>
      </c>
      <c r="J5239" s="18">
        <f ca="1">SUM(INDIRECT(ADDRESS(ROW(F5239),COLUMN(F5239),4)):INDIRECT(ADDRESS(ROW(F5239)+N$5-1,COLUMN(F5239),4)))</f>
        <v>23100</v>
      </c>
      <c r="K5239" s="18">
        <f t="shared" ca="1" si="1548"/>
        <v>16350</v>
      </c>
      <c r="L5239" s="18">
        <f t="shared" ca="1" si="1560"/>
        <v>16350</v>
      </c>
      <c r="M5239" s="18">
        <f t="shared" ca="1" si="1544"/>
        <v>0</v>
      </c>
      <c r="N5239" s="34">
        <f t="shared" ca="1" si="1549"/>
        <v>17925.111205668425</v>
      </c>
      <c r="P5239" s="18">
        <f t="shared" ca="1" si="1561"/>
        <v>316.8441661787279</v>
      </c>
      <c r="Q5239" s="47">
        <f ca="1">SUM(L$15:L5239)-SUM(M$15:M5239)</f>
        <v>16350</v>
      </c>
      <c r="R5239" s="47" t="str">
        <f t="shared" ca="1" si="1562"/>
        <v>M5242</v>
      </c>
      <c r="S5239" s="40">
        <f t="shared" ca="1" si="1550"/>
        <v>0</v>
      </c>
      <c r="T5239" s="46">
        <f t="shared" ca="1" si="1551"/>
        <v>14</v>
      </c>
      <c r="X5239" s="74">
        <f t="shared" ca="1" si="1552"/>
        <v>-0.3168441661787279</v>
      </c>
      <c r="Y5239" s="75">
        <f t="shared" ca="1" si="1553"/>
        <v>-0.3168441661787279</v>
      </c>
      <c r="Z5239" s="74">
        <f t="shared" ca="1" si="1554"/>
        <v>0.72844426253433991</v>
      </c>
      <c r="AA5239" s="76">
        <f t="shared" ca="1" si="1555"/>
        <v>-316.8441661787279</v>
      </c>
      <c r="AB5239" s="76">
        <f t="shared" ca="1" si="1556"/>
        <v>728.44426253433994</v>
      </c>
    </row>
    <row r="5240" spans="1:28" x14ac:dyDescent="0.25">
      <c r="A5240" s="2">
        <f t="shared" si="1557"/>
        <v>6</v>
      </c>
      <c r="B5240" s="16">
        <f ca="1">VLOOKUP(A5240,PERIODS!$O$4:$P$33,2,FALSE)</f>
        <v>3.3000000000000002E-2</v>
      </c>
      <c r="C5240" s="15"/>
      <c r="D5240" s="18">
        <v>5000</v>
      </c>
      <c r="E5240" s="34">
        <f t="shared" ca="1" si="1558"/>
        <v>17925.111205668425</v>
      </c>
      <c r="F5240" s="34">
        <f t="shared" ca="1" si="1559"/>
        <v>3300</v>
      </c>
      <c r="G5240" s="69">
        <f t="shared" ca="1" si="1545"/>
        <v>0</v>
      </c>
      <c r="H5240" s="34">
        <f t="shared" ca="1" si="1546"/>
        <v>-332.67782820703263</v>
      </c>
      <c r="I5240" s="34">
        <f t="shared" ca="1" si="1547"/>
        <v>2967.3221717929673</v>
      </c>
      <c r="J5240" s="18">
        <f ca="1">SUM(INDIRECT(ADDRESS(ROW(F5240),COLUMN(F5240),4)):INDIRECT(ADDRESS(ROW(F5240)+N$5-1,COLUMN(F5240),4)))</f>
        <v>23100</v>
      </c>
      <c r="K5240" s="18">
        <f t="shared" ca="1" si="1548"/>
        <v>16350</v>
      </c>
      <c r="L5240" s="18">
        <f t="shared" ca="1" si="1560"/>
        <v>0</v>
      </c>
      <c r="M5240" s="18">
        <f t="shared" ca="1" si="1544"/>
        <v>0</v>
      </c>
      <c r="N5240" s="34">
        <f t="shared" ca="1" si="1549"/>
        <v>14957.789033875459</v>
      </c>
      <c r="P5240" s="18">
        <f t="shared" ca="1" si="1561"/>
        <v>332.67782820703263</v>
      </c>
      <c r="Q5240" s="47">
        <f ca="1">SUM(L$15:L5240)-SUM(M$15:M5240)</f>
        <v>16350</v>
      </c>
      <c r="R5240" s="47" t="str">
        <f t="shared" ca="1" si="1562"/>
        <v>M5243</v>
      </c>
      <c r="S5240" s="40">
        <f t="shared" ca="1" si="1550"/>
        <v>0</v>
      </c>
      <c r="T5240" s="46">
        <f t="shared" ca="1" si="1551"/>
        <v>12</v>
      </c>
      <c r="X5240" s="74">
        <f t="shared" ca="1" si="1552"/>
        <v>-0.33267782820703262</v>
      </c>
      <c r="Y5240" s="75">
        <f t="shared" ca="1" si="1553"/>
        <v>-0.33267782820703262</v>
      </c>
      <c r="Z5240" s="74">
        <f t="shared" ca="1" si="1554"/>
        <v>0.7170011544967515</v>
      </c>
      <c r="AA5240" s="76">
        <f t="shared" ca="1" si="1555"/>
        <v>-332.67782820703263</v>
      </c>
      <c r="AB5240" s="76">
        <f t="shared" ca="1" si="1556"/>
        <v>717.0011544967515</v>
      </c>
    </row>
    <row r="5241" spans="1:28" x14ac:dyDescent="0.25">
      <c r="A5241" s="2">
        <f t="shared" si="1557"/>
        <v>7</v>
      </c>
      <c r="B5241" s="16">
        <f ca="1">VLOOKUP(A5241,PERIODS!$O$4:$P$33,2,FALSE)</f>
        <v>3.3000000000000002E-2</v>
      </c>
      <c r="C5241" s="15"/>
      <c r="D5241" s="18">
        <v>5000</v>
      </c>
      <c r="E5241" s="34">
        <f t="shared" ca="1" si="1558"/>
        <v>14957.789033875459</v>
      </c>
      <c r="F5241" s="34">
        <f t="shared" ca="1" si="1559"/>
        <v>3300</v>
      </c>
      <c r="G5241" s="69">
        <f t="shared" ca="1" si="1545"/>
        <v>0</v>
      </c>
      <c r="H5241" s="34">
        <f t="shared" ca="1" si="1546"/>
        <v>546.65408049315749</v>
      </c>
      <c r="I5241" s="34">
        <f t="shared" ca="1" si="1547"/>
        <v>3846.6540804931574</v>
      </c>
      <c r="J5241" s="18">
        <f ca="1">SUM(INDIRECT(ADDRESS(ROW(F5241),COLUMN(F5241),4)):INDIRECT(ADDRESS(ROW(F5241)+N$5-1,COLUMN(F5241),4)))</f>
        <v>23100</v>
      </c>
      <c r="K5241" s="18">
        <f t="shared" ca="1" si="1548"/>
        <v>16350</v>
      </c>
      <c r="L5241" s="18">
        <f t="shared" ca="1" si="1560"/>
        <v>0</v>
      </c>
      <c r="M5241" s="18">
        <f t="shared" ca="1" si="1544"/>
        <v>0</v>
      </c>
      <c r="N5241" s="34">
        <f t="shared" ca="1" si="1549"/>
        <v>11111.134953382301</v>
      </c>
      <c r="P5241" s="18">
        <f t="shared" ca="1" si="1561"/>
        <v>546.65408049315749</v>
      </c>
      <c r="Q5241" s="47">
        <f ca="1">SUM(L$15:L5241)-SUM(M$15:M5241)</f>
        <v>16350</v>
      </c>
      <c r="R5241" s="47" t="str">
        <f t="shared" ca="1" si="1562"/>
        <v>M5244</v>
      </c>
      <c r="S5241" s="40">
        <f t="shared" ca="1" si="1550"/>
        <v>0</v>
      </c>
      <c r="T5241" s="46">
        <f t="shared" ca="1" si="1551"/>
        <v>64</v>
      </c>
      <c r="X5241" s="74">
        <f t="shared" ca="1" si="1552"/>
        <v>0.54665408049315745</v>
      </c>
      <c r="Y5241" s="75">
        <f t="shared" ca="1" si="1553"/>
        <v>0.54665408049315745</v>
      </c>
      <c r="Z5241" s="74">
        <f t="shared" ca="1" si="1554"/>
        <v>1.7274633840103792</v>
      </c>
      <c r="AA5241" s="76">
        <f t="shared" ca="1" si="1555"/>
        <v>546.65408049315749</v>
      </c>
      <c r="AB5241" s="76">
        <f t="shared" ca="1" si="1556"/>
        <v>1727.4633840103793</v>
      </c>
    </row>
    <row r="5242" spans="1:28" x14ac:dyDescent="0.25">
      <c r="A5242" s="2">
        <f t="shared" si="1557"/>
        <v>8</v>
      </c>
      <c r="B5242" s="16">
        <f ca="1">VLOOKUP(A5242,PERIODS!$O$4:$P$33,2,FALSE)</f>
        <v>3.3000000000000002E-2</v>
      </c>
      <c r="C5242" s="15"/>
      <c r="D5242" s="18">
        <v>5000</v>
      </c>
      <c r="E5242" s="34">
        <f t="shared" ca="1" si="1558"/>
        <v>11111.134953382301</v>
      </c>
      <c r="F5242" s="34">
        <f t="shared" ca="1" si="1559"/>
        <v>3300</v>
      </c>
      <c r="G5242" s="69">
        <f t="shared" ca="1" si="1545"/>
        <v>0</v>
      </c>
      <c r="H5242" s="34">
        <f t="shared" ca="1" si="1546"/>
        <v>1234.9764738845829</v>
      </c>
      <c r="I5242" s="34">
        <f t="shared" ca="1" si="1547"/>
        <v>4534.9764738845824</v>
      </c>
      <c r="J5242" s="18">
        <f ca="1">SUM(INDIRECT(ADDRESS(ROW(F5242),COLUMN(F5242),4)):INDIRECT(ADDRESS(ROW(F5242)+N$5-1,COLUMN(F5242),4)))</f>
        <v>23100</v>
      </c>
      <c r="K5242" s="18">
        <f t="shared" ca="1" si="1548"/>
        <v>0</v>
      </c>
      <c r="L5242" s="18">
        <f t="shared" ca="1" si="1560"/>
        <v>0</v>
      </c>
      <c r="M5242" s="18">
        <f t="shared" ca="1" si="1544"/>
        <v>16350</v>
      </c>
      <c r="N5242" s="34">
        <f t="shared" ca="1" si="1549"/>
        <v>22926.158479497717</v>
      </c>
      <c r="P5242" s="18">
        <f t="shared" ca="1" si="1561"/>
        <v>1234.9764738845829</v>
      </c>
      <c r="Q5242" s="47">
        <f ca="1">SUM(L$15:L5242)-SUM(M$15:M5242)</f>
        <v>0</v>
      </c>
      <c r="R5242" s="47" t="str">
        <f t="shared" ca="1" si="1562"/>
        <v>M5245</v>
      </c>
      <c r="S5242" s="40">
        <f t="shared" ca="1" si="1550"/>
        <v>0</v>
      </c>
      <c r="T5242" s="46">
        <f t="shared" ca="1" si="1551"/>
        <v>86</v>
      </c>
      <c r="X5242" s="74">
        <f t="shared" ca="1" si="1552"/>
        <v>1.234976473884583</v>
      </c>
      <c r="Y5242" s="75">
        <f t="shared" ca="1" si="1553"/>
        <v>1.234976473884583</v>
      </c>
      <c r="Z5242" s="74">
        <f t="shared" ca="1" si="1554"/>
        <v>3.4382976299667254</v>
      </c>
      <c r="AA5242" s="76">
        <f t="shared" ca="1" si="1555"/>
        <v>1234.9764738845829</v>
      </c>
      <c r="AB5242" s="76">
        <f t="shared" ca="1" si="1556"/>
        <v>3438.2976299667253</v>
      </c>
    </row>
    <row r="5243" spans="1:28" x14ac:dyDescent="0.25">
      <c r="A5243" s="2">
        <f t="shared" si="1557"/>
        <v>9</v>
      </c>
      <c r="B5243" s="16">
        <f ca="1">VLOOKUP(A5243,PERIODS!$O$4:$P$33,2,FALSE)</f>
        <v>3.3000000000000002E-2</v>
      </c>
      <c r="C5243" s="15"/>
      <c r="D5243" s="18">
        <v>5000</v>
      </c>
      <c r="E5243" s="34">
        <f t="shared" ca="1" si="1558"/>
        <v>22926.158479497717</v>
      </c>
      <c r="F5243" s="34">
        <f t="shared" ca="1" si="1559"/>
        <v>3300</v>
      </c>
      <c r="G5243" s="69">
        <f t="shared" ca="1" si="1545"/>
        <v>0</v>
      </c>
      <c r="H5243" s="34">
        <f t="shared" ca="1" si="1546"/>
        <v>384.82963597657596</v>
      </c>
      <c r="I5243" s="34">
        <f t="shared" ca="1" si="1547"/>
        <v>3684.8296359765759</v>
      </c>
      <c r="J5243" s="18">
        <f ca="1">SUM(INDIRECT(ADDRESS(ROW(F5243),COLUMN(F5243),4)):INDIRECT(ADDRESS(ROW(F5243)+N$5-1,COLUMN(F5243),4)))</f>
        <v>23100</v>
      </c>
      <c r="K5243" s="18">
        <f t="shared" ca="1" si="1548"/>
        <v>16350</v>
      </c>
      <c r="L5243" s="18">
        <f t="shared" ca="1" si="1560"/>
        <v>16350</v>
      </c>
      <c r="M5243" s="18">
        <f t="shared" ca="1" si="1544"/>
        <v>0</v>
      </c>
      <c r="N5243" s="34">
        <f t="shared" ca="1" si="1549"/>
        <v>19241.32884352114</v>
      </c>
      <c r="P5243" s="18">
        <f t="shared" ca="1" si="1561"/>
        <v>384.82963597657596</v>
      </c>
      <c r="Q5243" s="47">
        <f ca="1">SUM(L$15:L5243)-SUM(M$15:M5243)</f>
        <v>16350</v>
      </c>
      <c r="R5243" s="47" t="str">
        <f t="shared" ca="1" si="1562"/>
        <v>M5246</v>
      </c>
      <c r="S5243" s="40">
        <f t="shared" ca="1" si="1550"/>
        <v>0</v>
      </c>
      <c r="T5243" s="46">
        <f t="shared" ca="1" si="1551"/>
        <v>94</v>
      </c>
      <c r="X5243" s="74">
        <f t="shared" ca="1" si="1552"/>
        <v>0.38482963597657593</v>
      </c>
      <c r="Y5243" s="75">
        <f t="shared" ca="1" si="1553"/>
        <v>0.38482963597657593</v>
      </c>
      <c r="Z5243" s="74">
        <f t="shared" ca="1" si="1554"/>
        <v>1.4693639733582209</v>
      </c>
      <c r="AA5243" s="76">
        <f t="shared" ca="1" si="1555"/>
        <v>384.82963597657596</v>
      </c>
      <c r="AB5243" s="76">
        <f t="shared" ca="1" si="1556"/>
        <v>1469.3639733582208</v>
      </c>
    </row>
    <row r="5244" spans="1:28" x14ac:dyDescent="0.25">
      <c r="A5244" s="2">
        <f t="shared" si="1557"/>
        <v>10</v>
      </c>
      <c r="B5244" s="16">
        <f ca="1">VLOOKUP(A5244,PERIODS!$O$4:$P$33,2,FALSE)</f>
        <v>3.3000000000000002E-2</v>
      </c>
      <c r="C5244" s="15"/>
      <c r="D5244" s="18">
        <v>5000</v>
      </c>
      <c r="E5244" s="34">
        <f t="shared" ca="1" si="1558"/>
        <v>19241.32884352114</v>
      </c>
      <c r="F5244" s="34">
        <f t="shared" ca="1" si="1559"/>
        <v>3300</v>
      </c>
      <c r="G5244" s="69">
        <f t="shared" ca="1" si="1545"/>
        <v>0</v>
      </c>
      <c r="H5244" s="34">
        <f t="shared" ca="1" si="1546"/>
        <v>-6.8882856136831068</v>
      </c>
      <c r="I5244" s="34">
        <f t="shared" ca="1" si="1547"/>
        <v>3293.1117143863171</v>
      </c>
      <c r="J5244" s="18">
        <f ca="1">SUM(INDIRECT(ADDRESS(ROW(F5244),COLUMN(F5244),4)):INDIRECT(ADDRESS(ROW(F5244)+N$5-1,COLUMN(F5244),4)))</f>
        <v>23100</v>
      </c>
      <c r="K5244" s="18">
        <f t="shared" ca="1" si="1548"/>
        <v>16350</v>
      </c>
      <c r="L5244" s="18">
        <f t="shared" ca="1" si="1560"/>
        <v>0</v>
      </c>
      <c r="M5244" s="18">
        <f t="shared" ca="1" si="1544"/>
        <v>0</v>
      </c>
      <c r="N5244" s="34">
        <f t="shared" ca="1" si="1549"/>
        <v>15948.217129134822</v>
      </c>
      <c r="P5244" s="18">
        <f t="shared" ca="1" si="1561"/>
        <v>6.8882856136831068</v>
      </c>
      <c r="Q5244" s="47">
        <f ca="1">SUM(L$15:L5244)-SUM(M$15:M5244)</f>
        <v>16350</v>
      </c>
      <c r="R5244" s="47" t="str">
        <f t="shared" ca="1" si="1562"/>
        <v>M5247</v>
      </c>
      <c r="S5244" s="40">
        <f t="shared" ca="1" si="1550"/>
        <v>0</v>
      </c>
      <c r="T5244" s="46">
        <f t="shared" ca="1" si="1551"/>
        <v>57</v>
      </c>
      <c r="X5244" s="74">
        <f t="shared" ca="1" si="1552"/>
        <v>-6.888285613683107E-3</v>
      </c>
      <c r="Y5244" s="75">
        <f t="shared" ca="1" si="1553"/>
        <v>-6.888285613683107E-3</v>
      </c>
      <c r="Z5244" s="74">
        <f t="shared" ca="1" si="1554"/>
        <v>0.99313538424623005</v>
      </c>
      <c r="AA5244" s="76">
        <f t="shared" ca="1" si="1555"/>
        <v>-6.8882856136831068</v>
      </c>
      <c r="AB5244" s="76">
        <f t="shared" ca="1" si="1556"/>
        <v>993.13538424623005</v>
      </c>
    </row>
    <row r="5245" spans="1:28" x14ac:dyDescent="0.25">
      <c r="A5245" s="2">
        <f t="shared" si="1557"/>
        <v>11</v>
      </c>
      <c r="B5245" s="16">
        <f ca="1">VLOOKUP(A5245,PERIODS!$O$4:$P$33,2,FALSE)</f>
        <v>3.3000000000000002E-2</v>
      </c>
      <c r="C5245" s="15"/>
      <c r="D5245" s="18">
        <v>5000</v>
      </c>
      <c r="E5245" s="34">
        <f t="shared" ca="1" si="1558"/>
        <v>15948.217129134822</v>
      </c>
      <c r="F5245" s="34">
        <f t="shared" ca="1" si="1559"/>
        <v>3300</v>
      </c>
      <c r="G5245" s="69">
        <f t="shared" ca="1" si="1545"/>
        <v>0</v>
      </c>
      <c r="H5245" s="34">
        <f t="shared" ca="1" si="1546"/>
        <v>-370.40227004497621</v>
      </c>
      <c r="I5245" s="34">
        <f t="shared" ca="1" si="1547"/>
        <v>2929.5977299550236</v>
      </c>
      <c r="J5245" s="18">
        <f ca="1">SUM(INDIRECT(ADDRESS(ROW(F5245),COLUMN(F5245),4)):INDIRECT(ADDRESS(ROW(F5245)+N$5-1,COLUMN(F5245),4)))</f>
        <v>23300</v>
      </c>
      <c r="K5245" s="18">
        <f t="shared" ca="1" si="1548"/>
        <v>16350</v>
      </c>
      <c r="L5245" s="18">
        <f t="shared" ca="1" si="1560"/>
        <v>0</v>
      </c>
      <c r="M5245" s="18">
        <f t="shared" ca="1" si="1544"/>
        <v>0</v>
      </c>
      <c r="N5245" s="34">
        <f t="shared" ca="1" si="1549"/>
        <v>13018.619399179799</v>
      </c>
      <c r="P5245" s="18">
        <f t="shared" ca="1" si="1561"/>
        <v>370.40227004497621</v>
      </c>
      <c r="Q5245" s="47">
        <f ca="1">SUM(L$15:L5245)-SUM(M$15:M5245)</f>
        <v>16350</v>
      </c>
      <c r="R5245" s="47" t="str">
        <f t="shared" ca="1" si="1562"/>
        <v>M5248</v>
      </c>
      <c r="S5245" s="40">
        <f t="shared" ca="1" si="1550"/>
        <v>0</v>
      </c>
      <c r="T5245" s="46">
        <f t="shared" ca="1" si="1551"/>
        <v>19</v>
      </c>
      <c r="X5245" s="74">
        <f t="shared" ca="1" si="1552"/>
        <v>-0.37040227004497622</v>
      </c>
      <c r="Y5245" s="75">
        <f t="shared" ca="1" si="1553"/>
        <v>-0.37040227004497622</v>
      </c>
      <c r="Z5245" s="74">
        <f t="shared" ca="1" si="1554"/>
        <v>0.69045652478733466</v>
      </c>
      <c r="AA5245" s="76">
        <f t="shared" ca="1" si="1555"/>
        <v>-370.40227004497621</v>
      </c>
      <c r="AB5245" s="76">
        <f t="shared" ca="1" si="1556"/>
        <v>690.45652478733462</v>
      </c>
    </row>
    <row r="5246" spans="1:28" x14ac:dyDescent="0.25">
      <c r="A5246" s="2">
        <f t="shared" si="1557"/>
        <v>12</v>
      </c>
      <c r="B5246" s="16">
        <f ca="1">VLOOKUP(A5246,PERIODS!$O$4:$P$33,2,FALSE)</f>
        <v>3.3000000000000002E-2</v>
      </c>
      <c r="C5246" s="15"/>
      <c r="D5246" s="18">
        <v>5000</v>
      </c>
      <c r="E5246" s="34">
        <f t="shared" ca="1" si="1558"/>
        <v>13018.619399179799</v>
      </c>
      <c r="F5246" s="34">
        <f t="shared" ca="1" si="1559"/>
        <v>3300</v>
      </c>
      <c r="G5246" s="69">
        <f t="shared" ca="1" si="1545"/>
        <v>0</v>
      </c>
      <c r="H5246" s="34">
        <f t="shared" ca="1" si="1546"/>
        <v>733.48932988253739</v>
      </c>
      <c r="I5246" s="34">
        <f t="shared" ca="1" si="1547"/>
        <v>4033.4893298825373</v>
      </c>
      <c r="J5246" s="18">
        <f ca="1">SUM(INDIRECT(ADDRESS(ROW(F5246),COLUMN(F5246),4)):INDIRECT(ADDRESS(ROW(F5246)+N$5-1,COLUMN(F5246),4)))</f>
        <v>23500</v>
      </c>
      <c r="K5246" s="18">
        <f t="shared" ca="1" si="1548"/>
        <v>0</v>
      </c>
      <c r="L5246" s="18">
        <f t="shared" ca="1" si="1560"/>
        <v>0</v>
      </c>
      <c r="M5246" s="18">
        <f t="shared" ca="1" si="1544"/>
        <v>16350</v>
      </c>
      <c r="N5246" s="34">
        <f t="shared" ca="1" si="1549"/>
        <v>25335.130069297262</v>
      </c>
      <c r="P5246" s="18">
        <f t="shared" ca="1" si="1561"/>
        <v>733.48932988253739</v>
      </c>
      <c r="Q5246" s="47">
        <f ca="1">SUM(L$15:L5246)-SUM(M$15:M5246)</f>
        <v>0</v>
      </c>
      <c r="R5246" s="47" t="str">
        <f t="shared" ca="1" si="1562"/>
        <v>M5249</v>
      </c>
      <c r="S5246" s="40">
        <f t="shared" ca="1" si="1550"/>
        <v>0</v>
      </c>
      <c r="T5246" s="46">
        <f t="shared" ca="1" si="1551"/>
        <v>17</v>
      </c>
      <c r="X5246" s="74">
        <f t="shared" ca="1" si="1552"/>
        <v>0.73348932988253734</v>
      </c>
      <c r="Y5246" s="75">
        <f t="shared" ca="1" si="1553"/>
        <v>0.73348932988253734</v>
      </c>
      <c r="Z5246" s="74">
        <f t="shared" ca="1" si="1554"/>
        <v>2.0823338956450663</v>
      </c>
      <c r="AA5246" s="76">
        <f t="shared" ca="1" si="1555"/>
        <v>733.48932988253739</v>
      </c>
      <c r="AB5246" s="76">
        <f t="shared" ca="1" si="1556"/>
        <v>2082.3338956450661</v>
      </c>
    </row>
    <row r="5247" spans="1:28" x14ac:dyDescent="0.25">
      <c r="A5247" s="2">
        <f t="shared" si="1557"/>
        <v>13</v>
      </c>
      <c r="B5247" s="16">
        <f ca="1">VLOOKUP(A5247,PERIODS!$O$4:$P$33,2,FALSE)</f>
        <v>3.3000000000000002E-2</v>
      </c>
      <c r="C5247" s="15"/>
      <c r="D5247" s="18">
        <v>5000</v>
      </c>
      <c r="E5247" s="34">
        <f t="shared" ca="1" si="1558"/>
        <v>25335.130069297262</v>
      </c>
      <c r="F5247" s="34">
        <f t="shared" ca="1" si="1559"/>
        <v>3300</v>
      </c>
      <c r="G5247" s="69">
        <f t="shared" ca="1" si="1545"/>
        <v>0</v>
      </c>
      <c r="H5247" s="34">
        <f t="shared" ca="1" si="1546"/>
        <v>522.29137047775646</v>
      </c>
      <c r="I5247" s="34">
        <f t="shared" ca="1" si="1547"/>
        <v>3822.2913704777566</v>
      </c>
      <c r="J5247" s="18">
        <f ca="1">SUM(INDIRECT(ADDRESS(ROW(F5247),COLUMN(F5247),4)):INDIRECT(ADDRESS(ROW(F5247)+N$5-1,COLUMN(F5247),4)))</f>
        <v>23700</v>
      </c>
      <c r="K5247" s="18">
        <f t="shared" ca="1" si="1548"/>
        <v>0</v>
      </c>
      <c r="L5247" s="18">
        <f t="shared" ca="1" si="1560"/>
        <v>0</v>
      </c>
      <c r="M5247" s="18">
        <f t="shared" ca="1" si="1544"/>
        <v>0</v>
      </c>
      <c r="N5247" s="34">
        <f t="shared" ca="1" si="1549"/>
        <v>21512.838698819505</v>
      </c>
      <c r="P5247" s="18">
        <f t="shared" ca="1" si="1561"/>
        <v>522.29137047775646</v>
      </c>
      <c r="Q5247" s="47">
        <f ca="1">SUM(L$15:L5247)-SUM(M$15:M5247)</f>
        <v>0</v>
      </c>
      <c r="R5247" s="47" t="str">
        <f t="shared" ca="1" si="1562"/>
        <v>M5250</v>
      </c>
      <c r="S5247" s="40">
        <f t="shared" ca="1" si="1550"/>
        <v>0</v>
      </c>
      <c r="T5247" s="46">
        <f t="shared" ca="1" si="1551"/>
        <v>0</v>
      </c>
      <c r="X5247" s="74">
        <f t="shared" ca="1" si="1552"/>
        <v>0.52229137047775642</v>
      </c>
      <c r="Y5247" s="75">
        <f t="shared" ca="1" si="1553"/>
        <v>0.52229137047775642</v>
      </c>
      <c r="Z5247" s="74">
        <f t="shared" ca="1" si="1554"/>
        <v>1.6858862172137765</v>
      </c>
      <c r="AA5247" s="76">
        <f t="shared" ca="1" si="1555"/>
        <v>522.29137047775646</v>
      </c>
      <c r="AB5247" s="76">
        <f t="shared" ca="1" si="1556"/>
        <v>1685.8862172137765</v>
      </c>
    </row>
    <row r="5248" spans="1:28" x14ac:dyDescent="0.25">
      <c r="A5248" s="2">
        <f t="shared" si="1557"/>
        <v>14</v>
      </c>
      <c r="B5248" s="16">
        <f ca="1">VLOOKUP(A5248,PERIODS!$O$4:$P$33,2,FALSE)</f>
        <v>3.3000000000000002E-2</v>
      </c>
      <c r="C5248" s="15"/>
      <c r="D5248" s="18">
        <v>5000</v>
      </c>
      <c r="E5248" s="34">
        <f t="shared" ca="1" si="1558"/>
        <v>21512.838698819505</v>
      </c>
      <c r="F5248" s="34">
        <f t="shared" ca="1" si="1559"/>
        <v>3300</v>
      </c>
      <c r="G5248" s="69">
        <f t="shared" ca="1" si="1545"/>
        <v>0</v>
      </c>
      <c r="H5248" s="34">
        <f t="shared" ca="1" si="1546"/>
        <v>-720.39059954605204</v>
      </c>
      <c r="I5248" s="34">
        <f t="shared" ca="1" si="1547"/>
        <v>2579.6094004539482</v>
      </c>
      <c r="J5248" s="18">
        <f ca="1">SUM(INDIRECT(ADDRESS(ROW(F5248),COLUMN(F5248),4)):INDIRECT(ADDRESS(ROW(F5248)+N$5-1,COLUMN(F5248),4)))</f>
        <v>23900</v>
      </c>
      <c r="K5248" s="18">
        <f t="shared" ca="1" si="1548"/>
        <v>16350</v>
      </c>
      <c r="L5248" s="18">
        <f t="shared" ca="1" si="1560"/>
        <v>16350</v>
      </c>
      <c r="M5248" s="18">
        <f t="shared" ca="1" si="1544"/>
        <v>0</v>
      </c>
      <c r="N5248" s="34">
        <f t="shared" ca="1" si="1549"/>
        <v>18933.229298365557</v>
      </c>
      <c r="P5248" s="18">
        <f t="shared" ca="1" si="1561"/>
        <v>720.39059954605204</v>
      </c>
      <c r="Q5248" s="47">
        <f ca="1">SUM(L$15:L5248)-SUM(M$15:M5248)</f>
        <v>16350</v>
      </c>
      <c r="R5248" s="47" t="str">
        <f t="shared" ca="1" si="1562"/>
        <v>M5251</v>
      </c>
      <c r="S5248" s="40">
        <f t="shared" ca="1" si="1550"/>
        <v>0</v>
      </c>
      <c r="T5248" s="46">
        <f t="shared" ca="1" si="1551"/>
        <v>80</v>
      </c>
      <c r="X5248" s="74">
        <f t="shared" ca="1" si="1552"/>
        <v>-0.720390599546052</v>
      </c>
      <c r="Y5248" s="75">
        <f t="shared" ca="1" si="1553"/>
        <v>-0.720390599546052</v>
      </c>
      <c r="Z5248" s="74">
        <f t="shared" ca="1" si="1554"/>
        <v>0.48656216787633028</v>
      </c>
      <c r="AA5248" s="76">
        <f t="shared" ca="1" si="1555"/>
        <v>-720.39059954605204</v>
      </c>
      <c r="AB5248" s="76">
        <f t="shared" ca="1" si="1556"/>
        <v>486.56216787633025</v>
      </c>
    </row>
    <row r="5249" spans="1:28" x14ac:dyDescent="0.25">
      <c r="A5249" s="2">
        <f t="shared" si="1557"/>
        <v>15</v>
      </c>
      <c r="B5249" s="16">
        <f ca="1">VLOOKUP(A5249,PERIODS!$O$4:$P$33,2,FALSE)</f>
        <v>3.3000000000000002E-2</v>
      </c>
      <c r="C5249" s="15"/>
      <c r="D5249" s="18">
        <v>5000</v>
      </c>
      <c r="E5249" s="34">
        <f t="shared" ca="1" si="1558"/>
        <v>18933.229298365557</v>
      </c>
      <c r="F5249" s="34">
        <f t="shared" ca="1" si="1559"/>
        <v>3300</v>
      </c>
      <c r="G5249" s="69">
        <f t="shared" ca="1" si="1545"/>
        <v>0</v>
      </c>
      <c r="H5249" s="34">
        <f t="shared" ca="1" si="1546"/>
        <v>-829.31307874999766</v>
      </c>
      <c r="I5249" s="34">
        <f t="shared" ca="1" si="1547"/>
        <v>2470.6869212500023</v>
      </c>
      <c r="J5249" s="18">
        <f ca="1">SUM(INDIRECT(ADDRESS(ROW(F5249),COLUMN(F5249),4)):INDIRECT(ADDRESS(ROW(F5249)+N$5-1,COLUMN(F5249),4)))</f>
        <v>24100</v>
      </c>
      <c r="K5249" s="18">
        <f t="shared" ca="1" si="1548"/>
        <v>16350</v>
      </c>
      <c r="L5249" s="18">
        <f t="shared" ca="1" si="1560"/>
        <v>0</v>
      </c>
      <c r="M5249" s="18">
        <f t="shared" ca="1" si="1544"/>
        <v>0</v>
      </c>
      <c r="N5249" s="34">
        <f t="shared" ca="1" si="1549"/>
        <v>16462.542377115555</v>
      </c>
      <c r="P5249" s="18">
        <f t="shared" ca="1" si="1561"/>
        <v>829.31307874999766</v>
      </c>
      <c r="Q5249" s="47">
        <f ca="1">SUM(L$15:L5249)-SUM(M$15:M5249)</f>
        <v>16350</v>
      </c>
      <c r="R5249" s="47" t="str">
        <f t="shared" ca="1" si="1562"/>
        <v>M5252</v>
      </c>
      <c r="S5249" s="40">
        <f t="shared" ca="1" si="1550"/>
        <v>0</v>
      </c>
      <c r="T5249" s="46">
        <f t="shared" ca="1" si="1551"/>
        <v>98</v>
      </c>
      <c r="X5249" s="74">
        <f t="shared" ca="1" si="1552"/>
        <v>-0.82931307874999771</v>
      </c>
      <c r="Y5249" s="75">
        <f t="shared" ca="1" si="1553"/>
        <v>-0.82931307874999771</v>
      </c>
      <c r="Z5249" s="74">
        <f t="shared" ca="1" si="1554"/>
        <v>0.43634892074320181</v>
      </c>
      <c r="AA5249" s="76">
        <f t="shared" ca="1" si="1555"/>
        <v>-829.31307874999766</v>
      </c>
      <c r="AB5249" s="76">
        <f t="shared" ca="1" si="1556"/>
        <v>436.3489207432018</v>
      </c>
    </row>
    <row r="5250" spans="1:28" x14ac:dyDescent="0.25">
      <c r="A5250" s="2">
        <f t="shared" si="1557"/>
        <v>16</v>
      </c>
      <c r="B5250" s="16">
        <f ca="1">VLOOKUP(A5250,PERIODS!$O$4:$P$33,2,FALSE)</f>
        <v>3.3000000000000002E-2</v>
      </c>
      <c r="C5250" s="15"/>
      <c r="D5250" s="18">
        <v>5000</v>
      </c>
      <c r="E5250" s="34">
        <f t="shared" ca="1" si="1558"/>
        <v>16462.542377115555</v>
      </c>
      <c r="F5250" s="34">
        <f t="shared" ca="1" si="1559"/>
        <v>3300</v>
      </c>
      <c r="G5250" s="69">
        <f t="shared" ca="1" si="1545"/>
        <v>0</v>
      </c>
      <c r="H5250" s="34">
        <f t="shared" ca="1" si="1546"/>
        <v>1006.7104539548475</v>
      </c>
      <c r="I5250" s="34">
        <f t="shared" ca="1" si="1547"/>
        <v>4306.7104539548473</v>
      </c>
      <c r="J5250" s="18">
        <f ca="1">SUM(INDIRECT(ADDRESS(ROW(F5250),COLUMN(F5250),4)):INDIRECT(ADDRESS(ROW(F5250)+N$5-1,COLUMN(F5250),4)))</f>
        <v>24300</v>
      </c>
      <c r="K5250" s="18">
        <f t="shared" ca="1" si="1548"/>
        <v>16350</v>
      </c>
      <c r="L5250" s="18">
        <f t="shared" ca="1" si="1560"/>
        <v>0</v>
      </c>
      <c r="M5250" s="18">
        <f t="shared" ca="1" si="1544"/>
        <v>0</v>
      </c>
      <c r="N5250" s="34">
        <f t="shared" ca="1" si="1549"/>
        <v>12155.831923160707</v>
      </c>
      <c r="P5250" s="18">
        <f t="shared" ca="1" si="1561"/>
        <v>1006.7104539548475</v>
      </c>
      <c r="Q5250" s="47">
        <f ca="1">SUM(L$15:L5250)-SUM(M$15:M5250)</f>
        <v>16350</v>
      </c>
      <c r="R5250" s="47" t="str">
        <f t="shared" ca="1" si="1562"/>
        <v>M5253</v>
      </c>
      <c r="S5250" s="40">
        <f t="shared" ca="1" si="1550"/>
        <v>0</v>
      </c>
      <c r="T5250" s="46">
        <f t="shared" ca="1" si="1551"/>
        <v>93</v>
      </c>
      <c r="X5250" s="74">
        <f t="shared" ca="1" si="1552"/>
        <v>1.0067104539548475</v>
      </c>
      <c r="Y5250" s="75">
        <f t="shared" ca="1" si="1553"/>
        <v>1.0067104539548475</v>
      </c>
      <c r="Z5250" s="74">
        <f t="shared" ca="1" si="1554"/>
        <v>2.7365840730104702</v>
      </c>
      <c r="AA5250" s="76">
        <f t="shared" ca="1" si="1555"/>
        <v>1006.7104539548475</v>
      </c>
      <c r="AB5250" s="76">
        <f t="shared" ca="1" si="1556"/>
        <v>2736.5840730104701</v>
      </c>
    </row>
    <row r="5251" spans="1:28" x14ac:dyDescent="0.25">
      <c r="A5251" s="2">
        <f t="shared" si="1557"/>
        <v>17</v>
      </c>
      <c r="B5251" s="16">
        <f ca="1">VLOOKUP(A5251,PERIODS!$O$4:$P$33,2,FALSE)</f>
        <v>3.5000000000000003E-2</v>
      </c>
      <c r="C5251" s="15"/>
      <c r="D5251" s="18">
        <v>5000</v>
      </c>
      <c r="E5251" s="34">
        <f t="shared" ca="1" si="1558"/>
        <v>12155.831923160707</v>
      </c>
      <c r="F5251" s="34">
        <f t="shared" ca="1" si="1559"/>
        <v>3500.0000000000005</v>
      </c>
      <c r="G5251" s="69">
        <f t="shared" ca="1" si="1545"/>
        <v>0</v>
      </c>
      <c r="H5251" s="34">
        <f t="shared" ca="1" si="1546"/>
        <v>-2160.4608982849513</v>
      </c>
      <c r="I5251" s="34">
        <f t="shared" ca="1" si="1547"/>
        <v>1339.5391017150491</v>
      </c>
      <c r="J5251" s="18">
        <f ca="1">SUM(INDIRECT(ADDRESS(ROW(F5251),COLUMN(F5251),4)):INDIRECT(ADDRESS(ROW(F5251)+N$5-1,COLUMN(F5251),4)))</f>
        <v>24500.000000000004</v>
      </c>
      <c r="K5251" s="18">
        <f t="shared" ca="1" si="1548"/>
        <v>0</v>
      </c>
      <c r="L5251" s="18">
        <f t="shared" ca="1" si="1560"/>
        <v>0</v>
      </c>
      <c r="M5251" s="18">
        <f t="shared" ca="1" si="1544"/>
        <v>16350</v>
      </c>
      <c r="N5251" s="34">
        <f t="shared" ca="1" si="1549"/>
        <v>27166.292821445659</v>
      </c>
      <c r="P5251" s="18">
        <f t="shared" ca="1" si="1561"/>
        <v>2160.4608982849513</v>
      </c>
      <c r="Q5251" s="47">
        <f ca="1">SUM(L$15:L5251)-SUM(M$15:M5251)</f>
        <v>0</v>
      </c>
      <c r="R5251" s="47" t="str">
        <f t="shared" ca="1" si="1562"/>
        <v>M5254</v>
      </c>
      <c r="S5251" s="40">
        <f t="shared" ca="1" si="1550"/>
        <v>0</v>
      </c>
      <c r="T5251" s="46">
        <f t="shared" ca="1" si="1551"/>
        <v>0</v>
      </c>
      <c r="X5251" s="74">
        <f t="shared" ca="1" si="1552"/>
        <v>-2.1604608982849514</v>
      </c>
      <c r="Y5251" s="75">
        <f t="shared" ca="1" si="1553"/>
        <v>-2.1604608982849514</v>
      </c>
      <c r="Z5251" s="74">
        <f t="shared" ca="1" si="1554"/>
        <v>0.11527198013478059</v>
      </c>
      <c r="AA5251" s="76">
        <f t="shared" ca="1" si="1555"/>
        <v>-2160.4608982849513</v>
      </c>
      <c r="AB5251" s="76">
        <f t="shared" ca="1" si="1556"/>
        <v>115.27198013478059</v>
      </c>
    </row>
    <row r="5252" spans="1:28" x14ac:dyDescent="0.25">
      <c r="A5252" s="2">
        <f t="shared" si="1557"/>
        <v>18</v>
      </c>
      <c r="B5252" s="16">
        <f ca="1">VLOOKUP(A5252,PERIODS!$O$4:$P$33,2,FALSE)</f>
        <v>3.5000000000000003E-2</v>
      </c>
      <c r="C5252" s="15"/>
      <c r="D5252" s="18">
        <v>5000</v>
      </c>
      <c r="E5252" s="34">
        <f t="shared" ca="1" si="1558"/>
        <v>27166.292821445659</v>
      </c>
      <c r="F5252" s="34">
        <f t="shared" ca="1" si="1559"/>
        <v>3500.0000000000005</v>
      </c>
      <c r="G5252" s="69">
        <f t="shared" ca="1" si="1545"/>
        <v>0</v>
      </c>
      <c r="H5252" s="34">
        <f t="shared" ca="1" si="1546"/>
        <v>-1224.8873545668341</v>
      </c>
      <c r="I5252" s="34">
        <f t="shared" ca="1" si="1547"/>
        <v>2275.1126454331661</v>
      </c>
      <c r="J5252" s="18">
        <f ca="1">SUM(INDIRECT(ADDRESS(ROW(F5252),COLUMN(F5252),4)):INDIRECT(ADDRESS(ROW(F5252)+N$5-1,COLUMN(F5252),4)))</f>
        <v>24500.000000000004</v>
      </c>
      <c r="K5252" s="18">
        <f t="shared" ca="1" si="1548"/>
        <v>0</v>
      </c>
      <c r="L5252" s="18">
        <f t="shared" ca="1" si="1560"/>
        <v>0</v>
      </c>
      <c r="M5252" s="18">
        <f t="shared" ca="1" si="1544"/>
        <v>0</v>
      </c>
      <c r="N5252" s="34">
        <f t="shared" ca="1" si="1549"/>
        <v>24891.180176012494</v>
      </c>
      <c r="P5252" s="18">
        <f t="shared" ca="1" si="1561"/>
        <v>1224.8873545668341</v>
      </c>
      <c r="Q5252" s="47">
        <f ca="1">SUM(L$15:L5252)-SUM(M$15:M5252)</f>
        <v>0</v>
      </c>
      <c r="R5252" s="47" t="str">
        <f t="shared" ca="1" si="1562"/>
        <v>M5255</v>
      </c>
      <c r="S5252" s="40">
        <f t="shared" ca="1" si="1550"/>
        <v>0</v>
      </c>
      <c r="T5252" s="46">
        <f t="shared" ca="1" si="1551"/>
        <v>23</v>
      </c>
      <c r="X5252" s="74">
        <f t="shared" ca="1" si="1552"/>
        <v>-1.2248873545668342</v>
      </c>
      <c r="Y5252" s="75">
        <f t="shared" ca="1" si="1553"/>
        <v>-1.2248873545668342</v>
      </c>
      <c r="Z5252" s="74">
        <f t="shared" ca="1" si="1554"/>
        <v>0.29379079265074631</v>
      </c>
      <c r="AA5252" s="76">
        <f t="shared" ca="1" si="1555"/>
        <v>-1224.8873545668341</v>
      </c>
      <c r="AB5252" s="76">
        <f t="shared" ca="1" si="1556"/>
        <v>293.79079265074631</v>
      </c>
    </row>
    <row r="5253" spans="1:28" x14ac:dyDescent="0.25">
      <c r="A5253" s="2">
        <f t="shared" si="1557"/>
        <v>19</v>
      </c>
      <c r="B5253" s="16">
        <f ca="1">VLOOKUP(A5253,PERIODS!$O$4:$P$33,2,FALSE)</f>
        <v>3.5000000000000003E-2</v>
      </c>
      <c r="C5253" s="15"/>
      <c r="D5253" s="18">
        <v>5000</v>
      </c>
      <c r="E5253" s="34">
        <f t="shared" ca="1" si="1558"/>
        <v>24891.180176012494</v>
      </c>
      <c r="F5253" s="34">
        <f t="shared" ca="1" si="1559"/>
        <v>3500.0000000000005</v>
      </c>
      <c r="G5253" s="69">
        <f t="shared" ca="1" si="1545"/>
        <v>0</v>
      </c>
      <c r="H5253" s="34">
        <f t="shared" ca="1" si="1546"/>
        <v>-1942.3876985072914</v>
      </c>
      <c r="I5253" s="34">
        <f t="shared" ca="1" si="1547"/>
        <v>1557.6123014927091</v>
      </c>
      <c r="J5253" s="18">
        <f ca="1">SUM(INDIRECT(ADDRESS(ROW(F5253),COLUMN(F5253),4)):INDIRECT(ADDRESS(ROW(F5253)+N$5-1,COLUMN(F5253),4)))</f>
        <v>24500.000000000004</v>
      </c>
      <c r="K5253" s="18">
        <f t="shared" ca="1" si="1548"/>
        <v>0</v>
      </c>
      <c r="L5253" s="18">
        <f t="shared" ca="1" si="1560"/>
        <v>0</v>
      </c>
      <c r="M5253" s="18">
        <f t="shared" ca="1" si="1544"/>
        <v>0</v>
      </c>
      <c r="N5253" s="34">
        <f t="shared" ca="1" si="1549"/>
        <v>23333.567874519784</v>
      </c>
      <c r="P5253" s="18">
        <f t="shared" ca="1" si="1561"/>
        <v>1942.3876985072914</v>
      </c>
      <c r="Q5253" s="47">
        <f ca="1">SUM(L$15:L5253)-SUM(M$15:M5253)</f>
        <v>0</v>
      </c>
      <c r="R5253" s="47" t="str">
        <f t="shared" ca="1" si="1562"/>
        <v>M5256</v>
      </c>
      <c r="S5253" s="40">
        <f t="shared" ca="1" si="1550"/>
        <v>0</v>
      </c>
      <c r="T5253" s="46">
        <f t="shared" ca="1" si="1551"/>
        <v>43</v>
      </c>
      <c r="X5253" s="74">
        <f t="shared" ca="1" si="1552"/>
        <v>-1.9423876985072914</v>
      </c>
      <c r="Y5253" s="75">
        <f t="shared" ca="1" si="1553"/>
        <v>-1.9423876985072914</v>
      </c>
      <c r="Z5253" s="74">
        <f t="shared" ca="1" si="1554"/>
        <v>0.14336123738108564</v>
      </c>
      <c r="AA5253" s="76">
        <f t="shared" ca="1" si="1555"/>
        <v>-1942.3876985072914</v>
      </c>
      <c r="AB5253" s="76">
        <f t="shared" ca="1" si="1556"/>
        <v>143.36123738108563</v>
      </c>
    </row>
    <row r="5254" spans="1:28" x14ac:dyDescent="0.25">
      <c r="A5254" s="2">
        <f t="shared" si="1557"/>
        <v>20</v>
      </c>
      <c r="B5254" s="16">
        <f ca="1">VLOOKUP(A5254,PERIODS!$O$4:$P$33,2,FALSE)</f>
        <v>3.5000000000000003E-2</v>
      </c>
      <c r="C5254" s="15"/>
      <c r="D5254" s="18">
        <v>5000</v>
      </c>
      <c r="E5254" s="34">
        <f t="shared" ca="1" si="1558"/>
        <v>23333.567874519784</v>
      </c>
      <c r="F5254" s="34">
        <f t="shared" ca="1" si="1559"/>
        <v>3500.0000000000005</v>
      </c>
      <c r="G5254" s="69">
        <f t="shared" ca="1" si="1545"/>
        <v>0</v>
      </c>
      <c r="H5254" s="34">
        <f t="shared" ca="1" si="1546"/>
        <v>-955.69082089815026</v>
      </c>
      <c r="I5254" s="34">
        <f t="shared" ca="1" si="1547"/>
        <v>2544.3091791018501</v>
      </c>
      <c r="J5254" s="18">
        <f ca="1">SUM(INDIRECT(ADDRESS(ROW(F5254),COLUMN(F5254),4)):INDIRECT(ADDRESS(ROW(F5254)+N$5-1,COLUMN(F5254),4)))</f>
        <v>24500.000000000004</v>
      </c>
      <c r="K5254" s="18">
        <f t="shared" ca="1" si="1548"/>
        <v>16350</v>
      </c>
      <c r="L5254" s="18">
        <f t="shared" ca="1" si="1560"/>
        <v>16350</v>
      </c>
      <c r="M5254" s="18">
        <f t="shared" ca="1" si="1544"/>
        <v>0</v>
      </c>
      <c r="N5254" s="34">
        <f t="shared" ca="1" si="1549"/>
        <v>20789.258695417935</v>
      </c>
      <c r="P5254" s="18">
        <f t="shared" ca="1" si="1561"/>
        <v>955.69082089815026</v>
      </c>
      <c r="Q5254" s="47">
        <f ca="1">SUM(L$15:L5254)-SUM(M$15:M5254)</f>
        <v>16350</v>
      </c>
      <c r="R5254" s="47" t="str">
        <f t="shared" ca="1" si="1562"/>
        <v>M5257</v>
      </c>
      <c r="S5254" s="40">
        <f t="shared" ca="1" si="1550"/>
        <v>0</v>
      </c>
      <c r="T5254" s="46">
        <f t="shared" ca="1" si="1551"/>
        <v>63</v>
      </c>
      <c r="X5254" s="74">
        <f t="shared" ca="1" si="1552"/>
        <v>-0.95569082089815027</v>
      </c>
      <c r="Y5254" s="75">
        <f t="shared" ca="1" si="1553"/>
        <v>-0.95569082089815027</v>
      </c>
      <c r="Z5254" s="74">
        <f t="shared" ca="1" si="1554"/>
        <v>0.3845464000831445</v>
      </c>
      <c r="AA5254" s="76">
        <f t="shared" ca="1" si="1555"/>
        <v>-955.69082089815026</v>
      </c>
      <c r="AB5254" s="76">
        <f t="shared" ca="1" si="1556"/>
        <v>384.54640008314448</v>
      </c>
    </row>
    <row r="5255" spans="1:28" x14ac:dyDescent="0.25">
      <c r="A5255" s="2">
        <f t="shared" si="1557"/>
        <v>21</v>
      </c>
      <c r="B5255" s="16">
        <f ca="1">VLOOKUP(A5255,PERIODS!$O$4:$P$33,2,FALSE)</f>
        <v>3.5000000000000003E-2</v>
      </c>
      <c r="C5255" s="15"/>
      <c r="D5255" s="18">
        <v>5000</v>
      </c>
      <c r="E5255" s="34">
        <f t="shared" ca="1" si="1558"/>
        <v>20789.258695417935</v>
      </c>
      <c r="F5255" s="34">
        <f t="shared" ca="1" si="1559"/>
        <v>3500.0000000000005</v>
      </c>
      <c r="G5255" s="69">
        <f t="shared" ca="1" si="1545"/>
        <v>0</v>
      </c>
      <c r="H5255" s="34">
        <f t="shared" ca="1" si="1546"/>
        <v>240.39347815361319</v>
      </c>
      <c r="I5255" s="34">
        <f t="shared" ca="1" si="1547"/>
        <v>3740.3934781536136</v>
      </c>
      <c r="J5255" s="18">
        <f ca="1">SUM(INDIRECT(ADDRESS(ROW(F5255),COLUMN(F5255),4)):INDIRECT(ADDRESS(ROW(F5255)+N$5-1,COLUMN(F5255),4)))</f>
        <v>24500.000000000004</v>
      </c>
      <c r="K5255" s="18">
        <f t="shared" ca="1" si="1548"/>
        <v>16350</v>
      </c>
      <c r="L5255" s="18">
        <f t="shared" ca="1" si="1560"/>
        <v>0</v>
      </c>
      <c r="M5255" s="18">
        <f t="shared" ca="1" si="1544"/>
        <v>0</v>
      </c>
      <c r="N5255" s="34">
        <f t="shared" ca="1" si="1549"/>
        <v>17048.86521726432</v>
      </c>
      <c r="P5255" s="18">
        <f t="shared" ca="1" si="1561"/>
        <v>240.39347815361319</v>
      </c>
      <c r="Q5255" s="47">
        <f ca="1">SUM(L$15:L5255)-SUM(M$15:M5255)</f>
        <v>16350</v>
      </c>
      <c r="R5255" s="47" t="str">
        <f t="shared" ca="1" si="1562"/>
        <v>M5258</v>
      </c>
      <c r="S5255" s="40">
        <f t="shared" ca="1" si="1550"/>
        <v>0</v>
      </c>
      <c r="T5255" s="46">
        <f t="shared" ca="1" si="1551"/>
        <v>84</v>
      </c>
      <c r="X5255" s="74">
        <f t="shared" ca="1" si="1552"/>
        <v>0.2403934781536132</v>
      </c>
      <c r="Y5255" s="75">
        <f t="shared" ca="1" si="1553"/>
        <v>0.2403934781536132</v>
      </c>
      <c r="Z5255" s="74">
        <f t="shared" ca="1" si="1554"/>
        <v>1.2717494575133756</v>
      </c>
      <c r="AA5255" s="76">
        <f t="shared" ca="1" si="1555"/>
        <v>240.39347815361319</v>
      </c>
      <c r="AB5255" s="76">
        <f t="shared" ca="1" si="1556"/>
        <v>1271.7494575133755</v>
      </c>
    </row>
    <row r="5256" spans="1:28" x14ac:dyDescent="0.25">
      <c r="A5256" s="2">
        <f t="shared" si="1557"/>
        <v>22</v>
      </c>
      <c r="B5256" s="16">
        <f ca="1">VLOOKUP(A5256,PERIODS!$O$4:$P$33,2,FALSE)</f>
        <v>3.5000000000000003E-2</v>
      </c>
      <c r="C5256" s="15"/>
      <c r="D5256" s="18">
        <v>5000</v>
      </c>
      <c r="E5256" s="34">
        <f t="shared" ca="1" si="1558"/>
        <v>17048.86521726432</v>
      </c>
      <c r="F5256" s="34">
        <f t="shared" ca="1" si="1559"/>
        <v>3500.0000000000005</v>
      </c>
      <c r="G5256" s="69">
        <f t="shared" ca="1" si="1545"/>
        <v>0</v>
      </c>
      <c r="H5256" s="34">
        <f t="shared" ca="1" si="1546"/>
        <v>33.076905384118703</v>
      </c>
      <c r="I5256" s="34">
        <f t="shared" ca="1" si="1547"/>
        <v>3533.0769053841191</v>
      </c>
      <c r="J5256" s="18">
        <f ca="1">SUM(INDIRECT(ADDRESS(ROW(F5256),COLUMN(F5256),4)):INDIRECT(ADDRESS(ROW(F5256)+N$5-1,COLUMN(F5256),4)))</f>
        <v>25000.000000000004</v>
      </c>
      <c r="K5256" s="18">
        <f t="shared" ca="1" si="1548"/>
        <v>16350</v>
      </c>
      <c r="L5256" s="18">
        <f t="shared" ca="1" si="1560"/>
        <v>0</v>
      </c>
      <c r="M5256" s="18">
        <f t="shared" ca="1" si="1544"/>
        <v>0</v>
      </c>
      <c r="N5256" s="34">
        <f t="shared" ca="1" si="1549"/>
        <v>13515.7883118802</v>
      </c>
      <c r="P5256" s="18">
        <f t="shared" ca="1" si="1561"/>
        <v>33.076905384118703</v>
      </c>
      <c r="Q5256" s="47">
        <f ca="1">SUM(L$15:L5256)-SUM(M$15:M5256)</f>
        <v>16350</v>
      </c>
      <c r="R5256" s="47" t="str">
        <f t="shared" ca="1" si="1562"/>
        <v>M5259</v>
      </c>
      <c r="S5256" s="40">
        <f t="shared" ca="1" si="1550"/>
        <v>0</v>
      </c>
      <c r="T5256" s="46">
        <f t="shared" ca="1" si="1551"/>
        <v>38</v>
      </c>
      <c r="X5256" s="74">
        <f t="shared" ca="1" si="1552"/>
        <v>3.3076905384118706E-2</v>
      </c>
      <c r="Y5256" s="75">
        <f t="shared" ca="1" si="1553"/>
        <v>3.3076905384118706E-2</v>
      </c>
      <c r="Z5256" s="74">
        <f t="shared" ca="1" si="1554"/>
        <v>1.0336300278990456</v>
      </c>
      <c r="AA5256" s="76">
        <f t="shared" ca="1" si="1555"/>
        <v>33.076905384118703</v>
      </c>
      <c r="AB5256" s="76">
        <f t="shared" ca="1" si="1556"/>
        <v>1033.6300278990457</v>
      </c>
    </row>
    <row r="5257" spans="1:28" x14ac:dyDescent="0.25">
      <c r="A5257" s="2">
        <f t="shared" si="1557"/>
        <v>23</v>
      </c>
      <c r="B5257" s="16">
        <f ca="1">VLOOKUP(A5257,PERIODS!$O$4:$P$33,2,FALSE)</f>
        <v>3.5000000000000003E-2</v>
      </c>
      <c r="C5257" s="15"/>
      <c r="D5257" s="18">
        <v>5000</v>
      </c>
      <c r="E5257" s="34">
        <f t="shared" ca="1" si="1558"/>
        <v>13515.7883118802</v>
      </c>
      <c r="F5257" s="34">
        <f t="shared" ca="1" si="1559"/>
        <v>3500.0000000000005</v>
      </c>
      <c r="G5257" s="69">
        <f t="shared" ca="1" si="1545"/>
        <v>0</v>
      </c>
      <c r="H5257" s="34">
        <f t="shared" ca="1" si="1546"/>
        <v>-1583.2228050256738</v>
      </c>
      <c r="I5257" s="34">
        <f t="shared" ca="1" si="1547"/>
        <v>1916.7771949743267</v>
      </c>
      <c r="J5257" s="18">
        <f ca="1">SUM(INDIRECT(ADDRESS(ROW(F5257),COLUMN(F5257),4)):INDIRECT(ADDRESS(ROW(F5257)+N$5-1,COLUMN(F5257),4)))</f>
        <v>25500.000000000004</v>
      </c>
      <c r="K5257" s="18">
        <f t="shared" ca="1" si="1548"/>
        <v>0</v>
      </c>
      <c r="L5257" s="18">
        <f t="shared" ca="1" si="1560"/>
        <v>0</v>
      </c>
      <c r="M5257" s="18">
        <f t="shared" ca="1" si="1544"/>
        <v>16350</v>
      </c>
      <c r="N5257" s="34">
        <f t="shared" ca="1" si="1549"/>
        <v>27949.011116905873</v>
      </c>
      <c r="P5257" s="18">
        <f t="shared" ca="1" si="1561"/>
        <v>1583.2228050256738</v>
      </c>
      <c r="Q5257" s="47">
        <f ca="1">SUM(L$15:L5257)-SUM(M$15:M5257)</f>
        <v>0</v>
      </c>
      <c r="R5257" s="47" t="str">
        <f t="shared" ca="1" si="1562"/>
        <v>M5260</v>
      </c>
      <c r="S5257" s="40">
        <f t="shared" ca="1" si="1550"/>
        <v>0</v>
      </c>
      <c r="T5257" s="46">
        <f t="shared" ca="1" si="1551"/>
        <v>34</v>
      </c>
      <c r="X5257" s="74">
        <f t="shared" ca="1" si="1552"/>
        <v>-1.5832228050256738</v>
      </c>
      <c r="Y5257" s="75">
        <f t="shared" ca="1" si="1553"/>
        <v>-1.5832228050256738</v>
      </c>
      <c r="Z5257" s="74">
        <f t="shared" ca="1" si="1554"/>
        <v>0.20531234915234903</v>
      </c>
      <c r="AA5257" s="76">
        <f t="shared" ca="1" si="1555"/>
        <v>-1583.2228050256738</v>
      </c>
      <c r="AB5257" s="76">
        <f t="shared" ca="1" si="1556"/>
        <v>205.31234915234901</v>
      </c>
    </row>
    <row r="5258" spans="1:28" x14ac:dyDescent="0.25">
      <c r="A5258" s="2">
        <f t="shared" si="1557"/>
        <v>24</v>
      </c>
      <c r="B5258" s="16">
        <f ca="1">VLOOKUP(A5258,PERIODS!$O$4:$P$33,2,FALSE)</f>
        <v>3.5000000000000003E-2</v>
      </c>
      <c r="C5258" s="15"/>
      <c r="D5258" s="18">
        <v>5000</v>
      </c>
      <c r="E5258" s="34">
        <f t="shared" ca="1" si="1558"/>
        <v>27949.011116905873</v>
      </c>
      <c r="F5258" s="34">
        <f t="shared" ca="1" si="1559"/>
        <v>3500.0000000000005</v>
      </c>
      <c r="G5258" s="69">
        <f t="shared" ca="1" si="1545"/>
        <v>0</v>
      </c>
      <c r="H5258" s="34">
        <f t="shared" ca="1" si="1546"/>
        <v>251.60683239184496</v>
      </c>
      <c r="I5258" s="34">
        <f t="shared" ca="1" si="1547"/>
        <v>3751.6068323918453</v>
      </c>
      <c r="J5258" s="18">
        <f ca="1">SUM(INDIRECT(ADDRESS(ROW(F5258),COLUMN(F5258),4)):INDIRECT(ADDRESS(ROW(F5258)+N$5-1,COLUMN(F5258),4)))</f>
        <v>26000</v>
      </c>
      <c r="K5258" s="18">
        <f t="shared" ca="1" si="1548"/>
        <v>0</v>
      </c>
      <c r="L5258" s="18">
        <f t="shared" ca="1" si="1560"/>
        <v>0</v>
      </c>
      <c r="M5258" s="18">
        <f t="shared" ca="1" si="1544"/>
        <v>0</v>
      </c>
      <c r="N5258" s="34">
        <f t="shared" ca="1" si="1549"/>
        <v>24197.404284514028</v>
      </c>
      <c r="P5258" s="18">
        <f t="shared" ca="1" si="1561"/>
        <v>251.60683239184496</v>
      </c>
      <c r="Q5258" s="47">
        <f ca="1">SUM(L$15:L5258)-SUM(M$15:M5258)</f>
        <v>0</v>
      </c>
      <c r="R5258" s="47" t="str">
        <f t="shared" ca="1" si="1562"/>
        <v>M5261</v>
      </c>
      <c r="S5258" s="40">
        <f t="shared" ca="1" si="1550"/>
        <v>0</v>
      </c>
      <c r="T5258" s="46">
        <f t="shared" ca="1" si="1551"/>
        <v>45</v>
      </c>
      <c r="X5258" s="74">
        <f t="shared" ca="1" si="1552"/>
        <v>0.25160683239184495</v>
      </c>
      <c r="Y5258" s="75">
        <f t="shared" ca="1" si="1553"/>
        <v>0.25160683239184495</v>
      </c>
      <c r="Z5258" s="74">
        <f t="shared" ca="1" si="1554"/>
        <v>1.2860902888266703</v>
      </c>
      <c r="AA5258" s="76">
        <f t="shared" ca="1" si="1555"/>
        <v>251.60683239184496</v>
      </c>
      <c r="AB5258" s="76">
        <f t="shared" ca="1" si="1556"/>
        <v>1286.0902888266703</v>
      </c>
    </row>
    <row r="5259" spans="1:28" x14ac:dyDescent="0.25">
      <c r="A5259" s="2">
        <f t="shared" si="1557"/>
        <v>25</v>
      </c>
      <c r="B5259" s="16">
        <f ca="1">VLOOKUP(A5259,PERIODS!$O$4:$P$33,2,FALSE)</f>
        <v>3.5000000000000003E-2</v>
      </c>
      <c r="C5259" s="15"/>
      <c r="D5259" s="18">
        <v>5000</v>
      </c>
      <c r="E5259" s="34">
        <f t="shared" ca="1" si="1558"/>
        <v>24197.404284514028</v>
      </c>
      <c r="F5259" s="34">
        <f t="shared" ca="1" si="1559"/>
        <v>3500.0000000000005</v>
      </c>
      <c r="G5259" s="69">
        <f t="shared" ca="1" si="1545"/>
        <v>0</v>
      </c>
      <c r="H5259" s="34">
        <f t="shared" ca="1" si="1546"/>
        <v>-933.07211189298414</v>
      </c>
      <c r="I5259" s="34">
        <f t="shared" ca="1" si="1547"/>
        <v>2566.9278881070163</v>
      </c>
      <c r="J5259" s="18">
        <f ca="1">SUM(INDIRECT(ADDRESS(ROW(F5259),COLUMN(F5259),4)):INDIRECT(ADDRESS(ROW(F5259)+N$5-1,COLUMN(F5259),4)))</f>
        <v>24900</v>
      </c>
      <c r="K5259" s="18">
        <f t="shared" ca="1" si="1548"/>
        <v>16350</v>
      </c>
      <c r="L5259" s="18">
        <f t="shared" ca="1" si="1560"/>
        <v>16350</v>
      </c>
      <c r="M5259" s="18">
        <f t="shared" ca="1" si="1544"/>
        <v>0</v>
      </c>
      <c r="N5259" s="34">
        <f t="shared" ca="1" si="1549"/>
        <v>21630.476396407012</v>
      </c>
      <c r="P5259" s="18">
        <f t="shared" ca="1" si="1561"/>
        <v>933.07211189298414</v>
      </c>
      <c r="Q5259" s="47">
        <f ca="1">SUM(L$15:L5259)-SUM(M$15:M5259)</f>
        <v>16350</v>
      </c>
      <c r="R5259" s="47" t="str">
        <f t="shared" ca="1" si="1562"/>
        <v>M5262</v>
      </c>
      <c r="S5259" s="40">
        <f t="shared" ca="1" si="1550"/>
        <v>0</v>
      </c>
      <c r="T5259" s="46">
        <f t="shared" ca="1" si="1551"/>
        <v>27</v>
      </c>
      <c r="X5259" s="74">
        <f t="shared" ca="1" si="1552"/>
        <v>-0.93307211189298411</v>
      </c>
      <c r="Y5259" s="75">
        <f t="shared" ca="1" si="1553"/>
        <v>-0.93307211189298411</v>
      </c>
      <c r="Z5259" s="74">
        <f t="shared" ca="1" si="1554"/>
        <v>0.39334345719398878</v>
      </c>
      <c r="AA5259" s="76">
        <f t="shared" ca="1" si="1555"/>
        <v>-933.07211189298414</v>
      </c>
      <c r="AB5259" s="76">
        <f t="shared" ca="1" si="1556"/>
        <v>393.3434571939888</v>
      </c>
    </row>
    <row r="5260" spans="1:28" x14ac:dyDescent="0.25">
      <c r="A5260" s="2">
        <f t="shared" si="1557"/>
        <v>26</v>
      </c>
      <c r="B5260" s="16">
        <f ca="1">VLOOKUP(A5260,PERIODS!$O$4:$P$33,2,FALSE)</f>
        <v>3.5000000000000003E-2</v>
      </c>
      <c r="C5260" s="15"/>
      <c r="D5260" s="18">
        <v>5000</v>
      </c>
      <c r="E5260" s="34">
        <f t="shared" ca="1" si="1558"/>
        <v>21630.476396407012</v>
      </c>
      <c r="F5260" s="34">
        <f t="shared" ca="1" si="1559"/>
        <v>3500.0000000000005</v>
      </c>
      <c r="G5260" s="69">
        <f t="shared" ca="1" si="1545"/>
        <v>0</v>
      </c>
      <c r="H5260" s="34">
        <f t="shared" ca="1" si="1546"/>
        <v>396.6562412868235</v>
      </c>
      <c r="I5260" s="34">
        <f t="shared" ca="1" si="1547"/>
        <v>3896.6562412868238</v>
      </c>
      <c r="J5260" s="18">
        <f ca="1">SUM(INDIRECT(ADDRESS(ROW(F5260),COLUMN(F5260),4)):INDIRECT(ADDRESS(ROW(F5260)+N$5-1,COLUMN(F5260),4)))</f>
        <v>23900</v>
      </c>
      <c r="K5260" s="18">
        <f t="shared" ca="1" si="1548"/>
        <v>16350</v>
      </c>
      <c r="L5260" s="18">
        <f t="shared" ca="1" si="1560"/>
        <v>0</v>
      </c>
      <c r="M5260" s="18">
        <f t="shared" ca="1" si="1544"/>
        <v>0</v>
      </c>
      <c r="N5260" s="34">
        <f t="shared" ca="1" si="1549"/>
        <v>17733.820155120189</v>
      </c>
      <c r="P5260" s="18">
        <f t="shared" ca="1" si="1561"/>
        <v>396.6562412868235</v>
      </c>
      <c r="Q5260" s="47">
        <f ca="1">SUM(L$15:L5260)-SUM(M$15:M5260)</f>
        <v>16350</v>
      </c>
      <c r="R5260" s="47" t="str">
        <f t="shared" ca="1" si="1562"/>
        <v>M5263</v>
      </c>
      <c r="S5260" s="40">
        <f t="shared" ca="1" si="1550"/>
        <v>0</v>
      </c>
      <c r="T5260" s="46">
        <f t="shared" ca="1" si="1551"/>
        <v>10</v>
      </c>
      <c r="X5260" s="74">
        <f t="shared" ca="1" si="1552"/>
        <v>0.39665624128682353</v>
      </c>
      <c r="Y5260" s="75">
        <f t="shared" ca="1" si="1553"/>
        <v>0.39665624128682353</v>
      </c>
      <c r="Z5260" s="74">
        <f t="shared" ca="1" si="1554"/>
        <v>1.4868447263611522</v>
      </c>
      <c r="AA5260" s="76">
        <f t="shared" ca="1" si="1555"/>
        <v>396.6562412868235</v>
      </c>
      <c r="AB5260" s="76">
        <f t="shared" ca="1" si="1556"/>
        <v>1486.8447263611522</v>
      </c>
    </row>
    <row r="5261" spans="1:28" x14ac:dyDescent="0.25">
      <c r="A5261" s="2">
        <f t="shared" si="1557"/>
        <v>27</v>
      </c>
      <c r="B5261" s="16">
        <f ca="1">VLOOKUP(A5261,PERIODS!$O$4:$P$33,2,FALSE)</f>
        <v>3.5000000000000003E-2</v>
      </c>
      <c r="C5261" s="15"/>
      <c r="D5261" s="18">
        <v>5000</v>
      </c>
      <c r="E5261" s="34">
        <f t="shared" ca="1" si="1558"/>
        <v>17733.820155120189</v>
      </c>
      <c r="F5261" s="34">
        <f t="shared" ca="1" si="1559"/>
        <v>3500.0000000000005</v>
      </c>
      <c r="G5261" s="69">
        <f t="shared" ca="1" si="1545"/>
        <v>0</v>
      </c>
      <c r="H5261" s="34">
        <f t="shared" ca="1" si="1546"/>
        <v>485.13795994343945</v>
      </c>
      <c r="I5261" s="34">
        <f t="shared" ca="1" si="1547"/>
        <v>3985.1379599434399</v>
      </c>
      <c r="J5261" s="18">
        <f ca="1">SUM(INDIRECT(ADDRESS(ROW(F5261),COLUMN(F5261),4)):INDIRECT(ADDRESS(ROW(F5261)+N$5-1,COLUMN(F5261),4)))</f>
        <v>22900</v>
      </c>
      <c r="K5261" s="18">
        <f t="shared" ca="1" si="1548"/>
        <v>16350</v>
      </c>
      <c r="L5261" s="18">
        <f t="shared" ca="1" si="1560"/>
        <v>0</v>
      </c>
      <c r="M5261" s="18">
        <f t="shared" ca="1" si="1544"/>
        <v>0</v>
      </c>
      <c r="N5261" s="34">
        <f t="shared" ca="1" si="1549"/>
        <v>13748.682195176749</v>
      </c>
      <c r="P5261" s="18">
        <f t="shared" ca="1" si="1561"/>
        <v>485.13795994343945</v>
      </c>
      <c r="Q5261" s="47">
        <f ca="1">SUM(L$15:L5261)-SUM(M$15:M5261)</f>
        <v>16350</v>
      </c>
      <c r="R5261" s="47" t="str">
        <f t="shared" ca="1" si="1562"/>
        <v>M5264</v>
      </c>
      <c r="S5261" s="40">
        <f t="shared" ca="1" si="1550"/>
        <v>0</v>
      </c>
      <c r="T5261" s="46">
        <f t="shared" ca="1" si="1551"/>
        <v>22</v>
      </c>
      <c r="X5261" s="74">
        <f t="shared" ca="1" si="1552"/>
        <v>0.48513795994343945</v>
      </c>
      <c r="Y5261" s="75">
        <f t="shared" ca="1" si="1553"/>
        <v>0.48513795994343945</v>
      </c>
      <c r="Z5261" s="74">
        <f t="shared" ca="1" si="1554"/>
        <v>1.6243990953937137</v>
      </c>
      <c r="AA5261" s="76">
        <f t="shared" ca="1" si="1555"/>
        <v>485.13795994343945</v>
      </c>
      <c r="AB5261" s="76">
        <f t="shared" ca="1" si="1556"/>
        <v>1624.3990953937137</v>
      </c>
    </row>
    <row r="5262" spans="1:28" x14ac:dyDescent="0.25">
      <c r="A5262" s="2">
        <f t="shared" si="1557"/>
        <v>28</v>
      </c>
      <c r="B5262" s="16">
        <f ca="1">VLOOKUP(A5262,PERIODS!$O$4:$P$33,2,FALSE)</f>
        <v>0.04</v>
      </c>
      <c r="C5262" s="15"/>
      <c r="D5262" s="18">
        <v>5000</v>
      </c>
      <c r="E5262" s="34">
        <f t="shared" ca="1" si="1558"/>
        <v>13748.682195176749</v>
      </c>
      <c r="F5262" s="34">
        <f t="shared" ca="1" si="1559"/>
        <v>4000</v>
      </c>
      <c r="G5262" s="69">
        <f t="shared" ca="1" si="1545"/>
        <v>0</v>
      </c>
      <c r="H5262" s="34">
        <f t="shared" ca="1" si="1546"/>
        <v>-590.24726510718426</v>
      </c>
      <c r="I5262" s="34">
        <f t="shared" ca="1" si="1547"/>
        <v>3409.7527348928156</v>
      </c>
      <c r="J5262" s="18">
        <f ca="1">SUM(INDIRECT(ADDRESS(ROW(F5262),COLUMN(F5262),4)):INDIRECT(ADDRESS(ROW(F5262)+N$5-1,COLUMN(F5262),4)))</f>
        <v>21900</v>
      </c>
      <c r="K5262" s="18">
        <f t="shared" ca="1" si="1548"/>
        <v>0</v>
      </c>
      <c r="L5262" s="18">
        <f t="shared" ca="1" si="1560"/>
        <v>0</v>
      </c>
      <c r="M5262" s="18">
        <f t="shared" ca="1" si="1544"/>
        <v>16350</v>
      </c>
      <c r="N5262" s="34">
        <f t="shared" ca="1" si="1549"/>
        <v>26688.929460283933</v>
      </c>
      <c r="P5262" s="18">
        <f t="shared" ca="1" si="1561"/>
        <v>590.24726510718426</v>
      </c>
      <c r="Q5262" s="47">
        <f ca="1">SUM(L$15:L5262)-SUM(M$15:M5262)</f>
        <v>0</v>
      </c>
      <c r="R5262" s="47" t="str">
        <f t="shared" ca="1" si="1562"/>
        <v>M5265</v>
      </c>
      <c r="S5262" s="40">
        <f t="shared" ca="1" si="1550"/>
        <v>0</v>
      </c>
      <c r="T5262" s="46">
        <f t="shared" ca="1" si="1551"/>
        <v>51</v>
      </c>
      <c r="X5262" s="74">
        <f t="shared" ca="1" si="1552"/>
        <v>-0.59024726510718428</v>
      </c>
      <c r="Y5262" s="75">
        <f t="shared" ca="1" si="1553"/>
        <v>-0.59024726510718428</v>
      </c>
      <c r="Z5262" s="74">
        <f t="shared" ca="1" si="1554"/>
        <v>0.55419023588342964</v>
      </c>
      <c r="AA5262" s="76">
        <f t="shared" ca="1" si="1555"/>
        <v>-590.24726510718426</v>
      </c>
      <c r="AB5262" s="76">
        <f t="shared" ca="1" si="1556"/>
        <v>554.19023588342964</v>
      </c>
    </row>
    <row r="5263" spans="1:28" x14ac:dyDescent="0.25">
      <c r="A5263" s="2">
        <f t="shared" si="1557"/>
        <v>29</v>
      </c>
      <c r="B5263" s="16">
        <f ca="1">VLOOKUP(A5263,PERIODS!$O$4:$P$33,2,FALSE)</f>
        <v>0.04</v>
      </c>
      <c r="C5263" s="15"/>
      <c r="D5263" s="18">
        <v>5000</v>
      </c>
      <c r="E5263" s="34">
        <f t="shared" ca="1" si="1558"/>
        <v>26688.929460283933</v>
      </c>
      <c r="F5263" s="34">
        <f t="shared" ca="1" si="1559"/>
        <v>4000</v>
      </c>
      <c r="G5263" s="69">
        <f t="shared" ca="1" si="1545"/>
        <v>0</v>
      </c>
      <c r="H5263" s="34">
        <f t="shared" ca="1" si="1546"/>
        <v>-1479.2313145353555</v>
      </c>
      <c r="I5263" s="34">
        <f t="shared" ca="1" si="1547"/>
        <v>2520.7686854646445</v>
      </c>
      <c r="J5263" s="18">
        <f ca="1">SUM(INDIRECT(ADDRESS(ROW(F5263),COLUMN(F5263),4)):INDIRECT(ADDRESS(ROW(F5263)+N$5-1,COLUMN(F5263),4)))</f>
        <v>21200</v>
      </c>
      <c r="K5263" s="18">
        <f t="shared" ca="1" si="1548"/>
        <v>0</v>
      </c>
      <c r="L5263" s="18">
        <f t="shared" ca="1" si="1560"/>
        <v>0</v>
      </c>
      <c r="M5263" s="18">
        <f t="shared" ref="M5263:M5326" ca="1" si="1563">SUMIF($R$15:$R$8014,ADDRESS(ROW(M5263),COLUMN(M5263),4),$L$15:$L$8014)</f>
        <v>0</v>
      </c>
      <c r="N5263" s="34">
        <f t="shared" ca="1" si="1549"/>
        <v>24168.160774819287</v>
      </c>
      <c r="P5263" s="18">
        <f t="shared" ca="1" si="1561"/>
        <v>1479.2313145353555</v>
      </c>
      <c r="Q5263" s="47">
        <f ca="1">SUM(L$15:L5263)-SUM(M$15:M5263)</f>
        <v>0</v>
      </c>
      <c r="R5263" s="47" t="str">
        <f t="shared" ca="1" si="1562"/>
        <v>M5266</v>
      </c>
      <c r="S5263" s="40">
        <f t="shared" ca="1" si="1550"/>
        <v>0</v>
      </c>
      <c r="T5263" s="46">
        <f t="shared" ca="1" si="1551"/>
        <v>58</v>
      </c>
      <c r="X5263" s="74">
        <f t="shared" ca="1" si="1552"/>
        <v>-1.4792313145353555</v>
      </c>
      <c r="Y5263" s="75">
        <f t="shared" ca="1" si="1553"/>
        <v>-1.4792313145353555</v>
      </c>
      <c r="Z5263" s="74">
        <f t="shared" ca="1" si="1554"/>
        <v>0.22781273743629038</v>
      </c>
      <c r="AA5263" s="76">
        <f t="shared" ca="1" si="1555"/>
        <v>-1479.2313145353555</v>
      </c>
      <c r="AB5263" s="76">
        <f t="shared" ca="1" si="1556"/>
        <v>227.81273743629038</v>
      </c>
    </row>
    <row r="5264" spans="1:28" x14ac:dyDescent="0.25">
      <c r="A5264" s="2">
        <f t="shared" si="1557"/>
        <v>30</v>
      </c>
      <c r="B5264" s="16">
        <f ca="1">VLOOKUP(A5264,PERIODS!$O$4:$P$33,2,FALSE)</f>
        <v>0.04</v>
      </c>
      <c r="C5264" s="15"/>
      <c r="D5264" s="18">
        <v>5000</v>
      </c>
      <c r="E5264" s="34">
        <f t="shared" ca="1" si="1558"/>
        <v>24168.160774819287</v>
      </c>
      <c r="F5264" s="34">
        <f t="shared" ca="1" si="1559"/>
        <v>4000</v>
      </c>
      <c r="G5264" s="69">
        <f t="shared" ref="G5264:G5327" ca="1" si="1564">((2*RAND()*$F$5)-$F$5)*E5264</f>
        <v>0</v>
      </c>
      <c r="H5264" s="34">
        <f t="shared" ref="H5264:H5327" ca="1" si="1565">IF($S$3="NORM",AA5264,IF($S$3="LOGNORM",AB5264,0))</f>
        <v>519.02591013325014</v>
      </c>
      <c r="I5264" s="34">
        <f t="shared" ref="I5264:I5327" ca="1" si="1566">IF(F5264+H5264&lt;0,0,F5264+H5264)</f>
        <v>4519.0259101332504</v>
      </c>
      <c r="J5264" s="18">
        <f ca="1">SUM(INDIRECT(ADDRESS(ROW(F5264),COLUMN(F5264),4)):INDIRECT(ADDRESS(ROW(F5264)+N$5-1,COLUMN(F5264),4)))</f>
        <v>20500</v>
      </c>
      <c r="K5264" s="18">
        <f t="shared" ref="K5264:K5327" ca="1" si="1567">Q5264</f>
        <v>0</v>
      </c>
      <c r="L5264" s="18">
        <f t="shared" ca="1" si="1560"/>
        <v>0</v>
      </c>
      <c r="M5264" s="18">
        <f t="shared" ca="1" si="1563"/>
        <v>0</v>
      </c>
      <c r="N5264" s="34">
        <f t="shared" ref="N5264:N5327" ca="1" si="1568">E5264+G5264-I5264+M5264-S5264</f>
        <v>19649.134864686035</v>
      </c>
      <c r="P5264" s="18">
        <f t="shared" ca="1" si="1561"/>
        <v>519.02591013325014</v>
      </c>
      <c r="Q5264" s="47">
        <f ca="1">SUM(L$15:L5264)-SUM(M$15:M5264)</f>
        <v>0</v>
      </c>
      <c r="R5264" s="47" t="str">
        <f t="shared" ca="1" si="1562"/>
        <v>M5267</v>
      </c>
      <c r="S5264" s="40">
        <f t="shared" ref="S5264:S5327" ca="1" si="1569">IF(T5264&gt;N$6*100,M5264,0)</f>
        <v>0</v>
      </c>
      <c r="T5264" s="46">
        <f t="shared" ref="T5264:T5327" ca="1" si="1570">RANDBETWEEN(0,100)</f>
        <v>70</v>
      </c>
      <c r="X5264" s="74">
        <f t="shared" ref="X5264:X5327" ca="1" si="1571">NORMINV(RAND(),0,1)</f>
        <v>0.51902591013325017</v>
      </c>
      <c r="Y5264" s="75">
        <f t="shared" ref="Y5264:Y5327" ca="1" si="1572">IF(AND(X5264&gt;$F$6,$F$6&gt;0),$F$6,X5264)</f>
        <v>0.51902591013325017</v>
      </c>
      <c r="Z5264" s="74">
        <f t="shared" ref="Z5264:Z5327" ca="1" si="1573">EXP(Y5264)</f>
        <v>1.6803900013475441</v>
      </c>
      <c r="AA5264" s="76">
        <f t="shared" ref="AA5264:AA5327" ca="1" si="1574">$F$3*Y5264</f>
        <v>519.02591013325014</v>
      </c>
      <c r="AB5264" s="76">
        <f t="shared" ref="AB5264:AB5327" ca="1" si="1575">$F$3*Z5264</f>
        <v>1680.3900013475441</v>
      </c>
    </row>
    <row r="5265" spans="1:28" x14ac:dyDescent="0.25">
      <c r="A5265" s="2">
        <f t="shared" ref="A5265:A5328" si="1576">IF(AND(A5264=12,OR(A$14="MS",A$14="M0")),1,IF(AND(A5264=4,OR(A$14="WS",A$14="W0")),1,IF(AND(A5264=30,OR(A$14="DS",A$14="D0")),1,A5264+1)))</f>
        <v>1</v>
      </c>
      <c r="B5265" s="16">
        <f ca="1">VLOOKUP(A5265,PERIODS!$O$4:$P$33,2,FALSE)</f>
        <v>2.4E-2</v>
      </c>
      <c r="C5265" s="15"/>
      <c r="D5265" s="18">
        <v>5000</v>
      </c>
      <c r="E5265" s="34">
        <f t="shared" ca="1" si="1558"/>
        <v>19649.134864686035</v>
      </c>
      <c r="F5265" s="34">
        <f t="shared" ca="1" si="1559"/>
        <v>2400</v>
      </c>
      <c r="G5265" s="69">
        <f t="shared" ca="1" si="1564"/>
        <v>0</v>
      </c>
      <c r="H5265" s="34">
        <f t="shared" ca="1" si="1565"/>
        <v>1399.5395725871056</v>
      </c>
      <c r="I5265" s="34">
        <f t="shared" ca="1" si="1566"/>
        <v>3799.5395725871058</v>
      </c>
      <c r="J5265" s="18">
        <f ca="1">SUM(INDIRECT(ADDRESS(ROW(F5265),COLUMN(F5265),4)):INDIRECT(ADDRESS(ROW(F5265)+N$5-1,COLUMN(F5265),4)))</f>
        <v>19800</v>
      </c>
      <c r="K5265" s="18">
        <f t="shared" ca="1" si="1567"/>
        <v>16350</v>
      </c>
      <c r="L5265" s="18">
        <f t="shared" ca="1" si="1560"/>
        <v>16350</v>
      </c>
      <c r="M5265" s="18">
        <f t="shared" ca="1" si="1563"/>
        <v>0</v>
      </c>
      <c r="N5265" s="34">
        <f t="shared" ca="1" si="1568"/>
        <v>15849.595292098929</v>
      </c>
      <c r="P5265" s="18">
        <f t="shared" ca="1" si="1561"/>
        <v>1399.5395725871056</v>
      </c>
      <c r="Q5265" s="47">
        <f ca="1">SUM(L$15:L5265)-SUM(M$15:M5265)</f>
        <v>16350</v>
      </c>
      <c r="R5265" s="47" t="str">
        <f t="shared" ca="1" si="1562"/>
        <v>M5268</v>
      </c>
      <c r="S5265" s="40">
        <f t="shared" ca="1" si="1569"/>
        <v>0</v>
      </c>
      <c r="T5265" s="46">
        <f t="shared" ca="1" si="1570"/>
        <v>49</v>
      </c>
      <c r="X5265" s="74">
        <f t="shared" ca="1" si="1571"/>
        <v>1.3995395725871056</v>
      </c>
      <c r="Y5265" s="75">
        <f t="shared" ca="1" si="1572"/>
        <v>1.3995395725871056</v>
      </c>
      <c r="Z5265" s="74">
        <f t="shared" ca="1" si="1573"/>
        <v>4.0533332713870278</v>
      </c>
      <c r="AA5265" s="76">
        <f t="shared" ca="1" si="1574"/>
        <v>1399.5395725871056</v>
      </c>
      <c r="AB5265" s="76">
        <f t="shared" ca="1" si="1575"/>
        <v>4053.3332713870277</v>
      </c>
    </row>
    <row r="5266" spans="1:28" x14ac:dyDescent="0.25">
      <c r="A5266" s="2">
        <f t="shared" si="1576"/>
        <v>2</v>
      </c>
      <c r="B5266" s="16">
        <f ca="1">VLOOKUP(A5266,PERIODS!$O$4:$P$33,2,FALSE)</f>
        <v>2.5000000000000001E-2</v>
      </c>
      <c r="C5266" s="15"/>
      <c r="D5266" s="18">
        <v>5000</v>
      </c>
      <c r="E5266" s="34">
        <f t="shared" ca="1" si="1558"/>
        <v>15849.595292098929</v>
      </c>
      <c r="F5266" s="34">
        <f t="shared" ca="1" si="1559"/>
        <v>2500</v>
      </c>
      <c r="G5266" s="69">
        <f t="shared" ca="1" si="1564"/>
        <v>0</v>
      </c>
      <c r="H5266" s="34">
        <f t="shared" ca="1" si="1565"/>
        <v>347.48389615440607</v>
      </c>
      <c r="I5266" s="34">
        <f t="shared" ca="1" si="1566"/>
        <v>2847.483896154406</v>
      </c>
      <c r="J5266" s="18">
        <f ca="1">SUM(INDIRECT(ADDRESS(ROW(F5266),COLUMN(F5266),4)):INDIRECT(ADDRESS(ROW(F5266)+N$5-1,COLUMN(F5266),4)))</f>
        <v>20700</v>
      </c>
      <c r="K5266" s="18">
        <f t="shared" ca="1" si="1567"/>
        <v>16350</v>
      </c>
      <c r="L5266" s="18">
        <f t="shared" ca="1" si="1560"/>
        <v>0</v>
      </c>
      <c r="M5266" s="18">
        <f t="shared" ca="1" si="1563"/>
        <v>0</v>
      </c>
      <c r="N5266" s="34">
        <f t="shared" ca="1" si="1568"/>
        <v>13002.111395944523</v>
      </c>
      <c r="P5266" s="18">
        <f t="shared" ca="1" si="1561"/>
        <v>347.48389615440607</v>
      </c>
      <c r="Q5266" s="47">
        <f ca="1">SUM(L$15:L5266)-SUM(M$15:M5266)</f>
        <v>16350</v>
      </c>
      <c r="R5266" s="47" t="str">
        <f t="shared" ca="1" si="1562"/>
        <v>M5269</v>
      </c>
      <c r="S5266" s="40">
        <f t="shared" ca="1" si="1569"/>
        <v>0</v>
      </c>
      <c r="T5266" s="46">
        <f t="shared" ca="1" si="1570"/>
        <v>0</v>
      </c>
      <c r="X5266" s="74">
        <f t="shared" ca="1" si="1571"/>
        <v>0.34748389615440606</v>
      </c>
      <c r="Y5266" s="75">
        <f t="shared" ca="1" si="1572"/>
        <v>0.34748389615440606</v>
      </c>
      <c r="Z5266" s="74">
        <f t="shared" ca="1" si="1573"/>
        <v>1.4155015154132966</v>
      </c>
      <c r="AA5266" s="76">
        <f t="shared" ca="1" si="1574"/>
        <v>347.48389615440607</v>
      </c>
      <c r="AB5266" s="76">
        <f t="shared" ca="1" si="1575"/>
        <v>1415.5015154132966</v>
      </c>
    </row>
    <row r="5267" spans="1:28" x14ac:dyDescent="0.25">
      <c r="A5267" s="2">
        <f t="shared" si="1576"/>
        <v>3</v>
      </c>
      <c r="B5267" s="16">
        <f ca="1">VLOOKUP(A5267,PERIODS!$O$4:$P$33,2,FALSE)</f>
        <v>2.5000000000000001E-2</v>
      </c>
      <c r="C5267" s="15"/>
      <c r="D5267" s="18">
        <v>5000</v>
      </c>
      <c r="E5267" s="34">
        <f t="shared" ca="1" si="1558"/>
        <v>13002.111395944523</v>
      </c>
      <c r="F5267" s="34">
        <f t="shared" ca="1" si="1559"/>
        <v>2500</v>
      </c>
      <c r="G5267" s="69">
        <f t="shared" ca="1" si="1564"/>
        <v>0</v>
      </c>
      <c r="H5267" s="34">
        <f t="shared" ca="1" si="1565"/>
        <v>-526.16820170627807</v>
      </c>
      <c r="I5267" s="34">
        <f t="shared" ca="1" si="1566"/>
        <v>1973.8317982937219</v>
      </c>
      <c r="J5267" s="18">
        <f ca="1">SUM(INDIRECT(ADDRESS(ROW(F5267),COLUMN(F5267),4)):INDIRECT(ADDRESS(ROW(F5267)+N$5-1,COLUMN(F5267),4)))</f>
        <v>21500</v>
      </c>
      <c r="K5267" s="18">
        <f t="shared" ca="1" si="1567"/>
        <v>16350</v>
      </c>
      <c r="L5267" s="18">
        <f t="shared" ca="1" si="1560"/>
        <v>0</v>
      </c>
      <c r="M5267" s="18">
        <f t="shared" ca="1" si="1563"/>
        <v>0</v>
      </c>
      <c r="N5267" s="34">
        <f t="shared" ca="1" si="1568"/>
        <v>11028.2795976508</v>
      </c>
      <c r="P5267" s="18">
        <f t="shared" ca="1" si="1561"/>
        <v>526.16820170627807</v>
      </c>
      <c r="Q5267" s="47">
        <f ca="1">SUM(L$15:L5267)-SUM(M$15:M5267)</f>
        <v>16350</v>
      </c>
      <c r="R5267" s="47" t="str">
        <f t="shared" ca="1" si="1562"/>
        <v>M5270</v>
      </c>
      <c r="S5267" s="40">
        <f t="shared" ca="1" si="1569"/>
        <v>0</v>
      </c>
      <c r="T5267" s="46">
        <f t="shared" ca="1" si="1570"/>
        <v>64</v>
      </c>
      <c r="X5267" s="74">
        <f t="shared" ca="1" si="1571"/>
        <v>-0.52616820170627809</v>
      </c>
      <c r="Y5267" s="75">
        <f t="shared" ca="1" si="1572"/>
        <v>-0.52616820170627809</v>
      </c>
      <c r="Z5267" s="74">
        <f t="shared" ca="1" si="1573"/>
        <v>0.59086471187006051</v>
      </c>
      <c r="AA5267" s="76">
        <f t="shared" ca="1" si="1574"/>
        <v>-526.16820170627807</v>
      </c>
      <c r="AB5267" s="76">
        <f t="shared" ca="1" si="1575"/>
        <v>590.86471187006055</v>
      </c>
    </row>
    <row r="5268" spans="1:28" x14ac:dyDescent="0.25">
      <c r="A5268" s="2">
        <f t="shared" si="1576"/>
        <v>4</v>
      </c>
      <c r="B5268" s="16">
        <f ca="1">VLOOKUP(A5268,PERIODS!$O$4:$P$33,2,FALSE)</f>
        <v>2.5000000000000001E-2</v>
      </c>
      <c r="C5268" s="15"/>
      <c r="D5268" s="18">
        <v>5000</v>
      </c>
      <c r="E5268" s="34">
        <f t="shared" ca="1" si="1558"/>
        <v>11028.2795976508</v>
      </c>
      <c r="F5268" s="34">
        <f t="shared" ca="1" si="1559"/>
        <v>2500</v>
      </c>
      <c r="G5268" s="69">
        <f t="shared" ca="1" si="1564"/>
        <v>0</v>
      </c>
      <c r="H5268" s="34">
        <f t="shared" ca="1" si="1565"/>
        <v>-1446.0900652567771</v>
      </c>
      <c r="I5268" s="34">
        <f t="shared" ca="1" si="1566"/>
        <v>1053.9099347432229</v>
      </c>
      <c r="J5268" s="18">
        <f ca="1">SUM(INDIRECT(ADDRESS(ROW(F5268),COLUMN(F5268),4)):INDIRECT(ADDRESS(ROW(F5268)+N$5-1,COLUMN(F5268),4)))</f>
        <v>22300</v>
      </c>
      <c r="K5268" s="18">
        <f t="shared" ca="1" si="1567"/>
        <v>0</v>
      </c>
      <c r="L5268" s="18">
        <f t="shared" ca="1" si="1560"/>
        <v>0</v>
      </c>
      <c r="M5268" s="18">
        <f t="shared" ca="1" si="1563"/>
        <v>16350</v>
      </c>
      <c r="N5268" s="34">
        <f t="shared" ca="1" si="1568"/>
        <v>26324.369662907578</v>
      </c>
      <c r="P5268" s="18">
        <f t="shared" ca="1" si="1561"/>
        <v>1446.0900652567771</v>
      </c>
      <c r="Q5268" s="47">
        <f ca="1">SUM(L$15:L5268)-SUM(M$15:M5268)</f>
        <v>0</v>
      </c>
      <c r="R5268" s="47" t="str">
        <f t="shared" ca="1" si="1562"/>
        <v>M5271</v>
      </c>
      <c r="S5268" s="40">
        <f t="shared" ca="1" si="1569"/>
        <v>0</v>
      </c>
      <c r="T5268" s="46">
        <f t="shared" ca="1" si="1570"/>
        <v>74</v>
      </c>
      <c r="X5268" s="74">
        <f t="shared" ca="1" si="1571"/>
        <v>-1.446090065256777</v>
      </c>
      <c r="Y5268" s="75">
        <f t="shared" ca="1" si="1572"/>
        <v>-1.446090065256777</v>
      </c>
      <c r="Z5268" s="74">
        <f t="shared" ca="1" si="1573"/>
        <v>0.2354892379592361</v>
      </c>
      <c r="AA5268" s="76">
        <f t="shared" ca="1" si="1574"/>
        <v>-1446.0900652567771</v>
      </c>
      <c r="AB5268" s="76">
        <f t="shared" ca="1" si="1575"/>
        <v>235.48923795923611</v>
      </c>
    </row>
    <row r="5269" spans="1:28" x14ac:dyDescent="0.25">
      <c r="A5269" s="2">
        <f t="shared" si="1576"/>
        <v>5</v>
      </c>
      <c r="B5269" s="16">
        <f ca="1">VLOOKUP(A5269,PERIODS!$O$4:$P$33,2,FALSE)</f>
        <v>3.3000000000000002E-2</v>
      </c>
      <c r="C5269" s="15"/>
      <c r="D5269" s="18">
        <v>5000</v>
      </c>
      <c r="E5269" s="34">
        <f t="shared" ca="1" si="1558"/>
        <v>26324.369662907578</v>
      </c>
      <c r="F5269" s="34">
        <f t="shared" ca="1" si="1559"/>
        <v>3300</v>
      </c>
      <c r="G5269" s="69">
        <f t="shared" ca="1" si="1564"/>
        <v>0</v>
      </c>
      <c r="H5269" s="34">
        <f t="shared" ca="1" si="1565"/>
        <v>-976.44130931524671</v>
      </c>
      <c r="I5269" s="34">
        <f t="shared" ca="1" si="1566"/>
        <v>2323.5586906847534</v>
      </c>
      <c r="J5269" s="18">
        <f ca="1">SUM(INDIRECT(ADDRESS(ROW(F5269),COLUMN(F5269),4)):INDIRECT(ADDRESS(ROW(F5269)+N$5-1,COLUMN(F5269),4)))</f>
        <v>23100</v>
      </c>
      <c r="K5269" s="18">
        <f t="shared" ca="1" si="1567"/>
        <v>0</v>
      </c>
      <c r="L5269" s="18">
        <f t="shared" ca="1" si="1560"/>
        <v>0</v>
      </c>
      <c r="M5269" s="18">
        <f t="shared" ca="1" si="1563"/>
        <v>0</v>
      </c>
      <c r="N5269" s="34">
        <f t="shared" ca="1" si="1568"/>
        <v>24000.810972222826</v>
      </c>
      <c r="P5269" s="18">
        <f t="shared" ca="1" si="1561"/>
        <v>976.44130931524671</v>
      </c>
      <c r="Q5269" s="47">
        <f ca="1">SUM(L$15:L5269)-SUM(M$15:M5269)</f>
        <v>0</v>
      </c>
      <c r="R5269" s="47" t="str">
        <f t="shared" ca="1" si="1562"/>
        <v>M5272</v>
      </c>
      <c r="S5269" s="40">
        <f t="shared" ca="1" si="1569"/>
        <v>0</v>
      </c>
      <c r="T5269" s="46">
        <f t="shared" ca="1" si="1570"/>
        <v>36</v>
      </c>
      <c r="X5269" s="74">
        <f t="shared" ca="1" si="1571"/>
        <v>-0.97644130931524675</v>
      </c>
      <c r="Y5269" s="75">
        <f t="shared" ca="1" si="1572"/>
        <v>-0.97644130931524675</v>
      </c>
      <c r="Z5269" s="74">
        <f t="shared" ca="1" si="1573"/>
        <v>0.37664909430668597</v>
      </c>
      <c r="AA5269" s="76">
        <f t="shared" ca="1" si="1574"/>
        <v>-976.44130931524671</v>
      </c>
      <c r="AB5269" s="76">
        <f t="shared" ca="1" si="1575"/>
        <v>376.64909430668598</v>
      </c>
    </row>
    <row r="5270" spans="1:28" x14ac:dyDescent="0.25">
      <c r="A5270" s="2">
        <f t="shared" si="1576"/>
        <v>6</v>
      </c>
      <c r="B5270" s="16">
        <f ca="1">VLOOKUP(A5270,PERIODS!$O$4:$P$33,2,FALSE)</f>
        <v>3.3000000000000002E-2</v>
      </c>
      <c r="C5270" s="15"/>
      <c r="D5270" s="18">
        <v>5000</v>
      </c>
      <c r="E5270" s="34">
        <f t="shared" ca="1" si="1558"/>
        <v>24000.810972222826</v>
      </c>
      <c r="F5270" s="34">
        <f t="shared" ca="1" si="1559"/>
        <v>3300</v>
      </c>
      <c r="G5270" s="69">
        <f t="shared" ca="1" si="1564"/>
        <v>0</v>
      </c>
      <c r="H5270" s="34">
        <f t="shared" ca="1" si="1565"/>
        <v>1266.7361201541585</v>
      </c>
      <c r="I5270" s="34">
        <f t="shared" ca="1" si="1566"/>
        <v>4566.7361201541589</v>
      </c>
      <c r="J5270" s="18">
        <f ca="1">SUM(INDIRECT(ADDRESS(ROW(F5270),COLUMN(F5270),4)):INDIRECT(ADDRESS(ROW(F5270)+N$5-1,COLUMN(F5270),4)))</f>
        <v>23100</v>
      </c>
      <c r="K5270" s="18">
        <f t="shared" ca="1" si="1567"/>
        <v>0</v>
      </c>
      <c r="L5270" s="18">
        <f t="shared" ca="1" si="1560"/>
        <v>0</v>
      </c>
      <c r="M5270" s="18">
        <f t="shared" ca="1" si="1563"/>
        <v>0</v>
      </c>
      <c r="N5270" s="34">
        <f t="shared" ca="1" si="1568"/>
        <v>19434.074852068668</v>
      </c>
      <c r="P5270" s="18">
        <f t="shared" ca="1" si="1561"/>
        <v>1266.7361201541585</v>
      </c>
      <c r="Q5270" s="47">
        <f ca="1">SUM(L$15:L5270)-SUM(M$15:M5270)</f>
        <v>0</v>
      </c>
      <c r="R5270" s="47" t="str">
        <f t="shared" ca="1" si="1562"/>
        <v>M5273</v>
      </c>
      <c r="S5270" s="40">
        <f t="shared" ca="1" si="1569"/>
        <v>0</v>
      </c>
      <c r="T5270" s="46">
        <f t="shared" ca="1" si="1570"/>
        <v>25</v>
      </c>
      <c r="X5270" s="74">
        <f t="shared" ca="1" si="1571"/>
        <v>1.2667361201541585</v>
      </c>
      <c r="Y5270" s="75">
        <f t="shared" ca="1" si="1572"/>
        <v>1.2667361201541585</v>
      </c>
      <c r="Z5270" s="74">
        <f t="shared" ca="1" si="1573"/>
        <v>3.5492493135488954</v>
      </c>
      <c r="AA5270" s="76">
        <f t="shared" ca="1" si="1574"/>
        <v>1266.7361201541585</v>
      </c>
      <c r="AB5270" s="76">
        <f t="shared" ca="1" si="1575"/>
        <v>3549.2493135488953</v>
      </c>
    </row>
    <row r="5271" spans="1:28" x14ac:dyDescent="0.25">
      <c r="A5271" s="2">
        <f t="shared" si="1576"/>
        <v>7</v>
      </c>
      <c r="B5271" s="16">
        <f ca="1">VLOOKUP(A5271,PERIODS!$O$4:$P$33,2,FALSE)</f>
        <v>3.3000000000000002E-2</v>
      </c>
      <c r="C5271" s="15"/>
      <c r="D5271" s="18">
        <v>5000</v>
      </c>
      <c r="E5271" s="34">
        <f t="shared" ref="E5271:E5334" ca="1" si="1577">N5270</f>
        <v>19434.074852068668</v>
      </c>
      <c r="F5271" s="34">
        <f t="shared" ref="F5271:F5334" ca="1" si="1578">F$2*B5271</f>
        <v>3300</v>
      </c>
      <c r="G5271" s="69">
        <f t="shared" ca="1" si="1564"/>
        <v>0</v>
      </c>
      <c r="H5271" s="34">
        <f t="shared" ca="1" si="1565"/>
        <v>853.32771499903288</v>
      </c>
      <c r="I5271" s="34">
        <f t="shared" ca="1" si="1566"/>
        <v>4153.3277149990327</v>
      </c>
      <c r="J5271" s="18">
        <f ca="1">SUM(INDIRECT(ADDRESS(ROW(F5271),COLUMN(F5271),4)):INDIRECT(ADDRESS(ROW(F5271)+N$5-1,COLUMN(F5271),4)))</f>
        <v>23100</v>
      </c>
      <c r="K5271" s="18">
        <f t="shared" ca="1" si="1567"/>
        <v>16350</v>
      </c>
      <c r="L5271" s="18">
        <f t="shared" ref="L5271:L5334" ca="1" si="1579">IF((E5271+K5270)&lt;J5271,N$2,0)</f>
        <v>16350</v>
      </c>
      <c r="M5271" s="18">
        <f t="shared" ca="1" si="1563"/>
        <v>0</v>
      </c>
      <c r="N5271" s="34">
        <f t="shared" ca="1" si="1568"/>
        <v>15280.747137069637</v>
      </c>
      <c r="P5271" s="18">
        <f t="shared" ref="P5271:P5334" ca="1" si="1580">ABS(H5271)</f>
        <v>853.32771499903288</v>
      </c>
      <c r="Q5271" s="47">
        <f ca="1">SUM(L$15:L5271)-SUM(M$15:M5271)</f>
        <v>16350</v>
      </c>
      <c r="R5271" s="47" t="str">
        <f t="shared" ref="R5271:R5334" ca="1" si="1581">ADDRESS(ROW(M5271)+$N$3+RANDBETWEEN(-$N$4,$N$4),COLUMN(M5271),4)</f>
        <v>M5274</v>
      </c>
      <c r="S5271" s="40">
        <f t="shared" ca="1" si="1569"/>
        <v>0</v>
      </c>
      <c r="T5271" s="46">
        <f t="shared" ca="1" si="1570"/>
        <v>62</v>
      </c>
      <c r="X5271" s="74">
        <f t="shared" ca="1" si="1571"/>
        <v>0.85332771499903293</v>
      </c>
      <c r="Y5271" s="75">
        <f t="shared" ca="1" si="1572"/>
        <v>0.85332771499903293</v>
      </c>
      <c r="Z5271" s="74">
        <f t="shared" ca="1" si="1573"/>
        <v>2.3474454984875064</v>
      </c>
      <c r="AA5271" s="76">
        <f t="shared" ca="1" si="1574"/>
        <v>853.32771499903288</v>
      </c>
      <c r="AB5271" s="76">
        <f t="shared" ca="1" si="1575"/>
        <v>2347.4454984875065</v>
      </c>
    </row>
    <row r="5272" spans="1:28" x14ac:dyDescent="0.25">
      <c r="A5272" s="2">
        <f t="shared" si="1576"/>
        <v>8</v>
      </c>
      <c r="B5272" s="16">
        <f ca="1">VLOOKUP(A5272,PERIODS!$O$4:$P$33,2,FALSE)</f>
        <v>3.3000000000000002E-2</v>
      </c>
      <c r="C5272" s="15"/>
      <c r="D5272" s="18">
        <v>5000</v>
      </c>
      <c r="E5272" s="34">
        <f t="shared" ca="1" si="1577"/>
        <v>15280.747137069637</v>
      </c>
      <c r="F5272" s="34">
        <f t="shared" ca="1" si="1578"/>
        <v>3300</v>
      </c>
      <c r="G5272" s="69">
        <f t="shared" ca="1" si="1564"/>
        <v>0</v>
      </c>
      <c r="H5272" s="34">
        <f t="shared" ca="1" si="1565"/>
        <v>1959.9639845400536</v>
      </c>
      <c r="I5272" s="34">
        <f t="shared" ca="1" si="1566"/>
        <v>5259.9639845400534</v>
      </c>
      <c r="J5272" s="18">
        <f ca="1">SUM(INDIRECT(ADDRESS(ROW(F5272),COLUMN(F5272),4)):INDIRECT(ADDRESS(ROW(F5272)+N$5-1,COLUMN(F5272),4)))</f>
        <v>23100</v>
      </c>
      <c r="K5272" s="18">
        <f t="shared" ca="1" si="1567"/>
        <v>16350</v>
      </c>
      <c r="L5272" s="18">
        <f t="shared" ca="1" si="1579"/>
        <v>0</v>
      </c>
      <c r="M5272" s="18">
        <f t="shared" ca="1" si="1563"/>
        <v>0</v>
      </c>
      <c r="N5272" s="34">
        <f t="shared" ca="1" si="1568"/>
        <v>10020.783152529584</v>
      </c>
      <c r="P5272" s="18">
        <f t="shared" ca="1" si="1580"/>
        <v>1959.9639845400536</v>
      </c>
      <c r="Q5272" s="47">
        <f ca="1">SUM(L$15:L5272)-SUM(M$15:M5272)</f>
        <v>16350</v>
      </c>
      <c r="R5272" s="47" t="str">
        <f t="shared" ca="1" si="1581"/>
        <v>M5275</v>
      </c>
      <c r="S5272" s="40">
        <f t="shared" ca="1" si="1569"/>
        <v>0</v>
      </c>
      <c r="T5272" s="46">
        <f t="shared" ca="1" si="1570"/>
        <v>88</v>
      </c>
      <c r="X5272" s="74">
        <f t="shared" ca="1" si="1571"/>
        <v>2.6385383074762334</v>
      </c>
      <c r="Y5272" s="75">
        <f t="shared" ca="1" si="1572"/>
        <v>1.9599639845400536</v>
      </c>
      <c r="Z5272" s="74">
        <f t="shared" ca="1" si="1573"/>
        <v>7.0990713842313315</v>
      </c>
      <c r="AA5272" s="76">
        <f t="shared" ca="1" si="1574"/>
        <v>1959.9639845400536</v>
      </c>
      <c r="AB5272" s="76">
        <f t="shared" ca="1" si="1575"/>
        <v>7099.0713842313316</v>
      </c>
    </row>
    <row r="5273" spans="1:28" x14ac:dyDescent="0.25">
      <c r="A5273" s="2">
        <f t="shared" si="1576"/>
        <v>9</v>
      </c>
      <c r="B5273" s="16">
        <f ca="1">VLOOKUP(A5273,PERIODS!$O$4:$P$33,2,FALSE)</f>
        <v>3.3000000000000002E-2</v>
      </c>
      <c r="C5273" s="15"/>
      <c r="D5273" s="18">
        <v>5000</v>
      </c>
      <c r="E5273" s="34">
        <f t="shared" ca="1" si="1577"/>
        <v>10020.783152529584</v>
      </c>
      <c r="F5273" s="34">
        <f t="shared" ca="1" si="1578"/>
        <v>3300</v>
      </c>
      <c r="G5273" s="69">
        <f t="shared" ca="1" si="1564"/>
        <v>0</v>
      </c>
      <c r="H5273" s="34">
        <f t="shared" ca="1" si="1565"/>
        <v>872.10900250717543</v>
      </c>
      <c r="I5273" s="34">
        <f t="shared" ca="1" si="1566"/>
        <v>4172.1090025071753</v>
      </c>
      <c r="J5273" s="18">
        <f ca="1">SUM(INDIRECT(ADDRESS(ROW(F5273),COLUMN(F5273),4)):INDIRECT(ADDRESS(ROW(F5273)+N$5-1,COLUMN(F5273),4)))</f>
        <v>23100</v>
      </c>
      <c r="K5273" s="18">
        <f t="shared" ca="1" si="1567"/>
        <v>16350</v>
      </c>
      <c r="L5273" s="18">
        <f t="shared" ca="1" si="1579"/>
        <v>0</v>
      </c>
      <c r="M5273" s="18">
        <f t="shared" ca="1" si="1563"/>
        <v>0</v>
      </c>
      <c r="N5273" s="34">
        <f t="shared" ca="1" si="1568"/>
        <v>5848.6741500224089</v>
      </c>
      <c r="P5273" s="18">
        <f t="shared" ca="1" si="1580"/>
        <v>872.10900250717543</v>
      </c>
      <c r="Q5273" s="47">
        <f ca="1">SUM(L$15:L5273)-SUM(M$15:M5273)</f>
        <v>16350</v>
      </c>
      <c r="R5273" s="47" t="str">
        <f t="shared" ca="1" si="1581"/>
        <v>M5276</v>
      </c>
      <c r="S5273" s="40">
        <f t="shared" ca="1" si="1569"/>
        <v>0</v>
      </c>
      <c r="T5273" s="46">
        <f t="shared" ca="1" si="1570"/>
        <v>8</v>
      </c>
      <c r="X5273" s="74">
        <f t="shared" ca="1" si="1571"/>
        <v>0.87210900250717538</v>
      </c>
      <c r="Y5273" s="75">
        <f t="shared" ca="1" si="1572"/>
        <v>0.87210900250717538</v>
      </c>
      <c r="Z5273" s="74">
        <f t="shared" ca="1" si="1573"/>
        <v>2.391950166592852</v>
      </c>
      <c r="AA5273" s="76">
        <f t="shared" ca="1" si="1574"/>
        <v>872.10900250717543</v>
      </c>
      <c r="AB5273" s="76">
        <f t="shared" ca="1" si="1575"/>
        <v>2391.9501665928519</v>
      </c>
    </row>
    <row r="5274" spans="1:28" x14ac:dyDescent="0.25">
      <c r="A5274" s="2">
        <f t="shared" si="1576"/>
        <v>10</v>
      </c>
      <c r="B5274" s="16">
        <f ca="1">VLOOKUP(A5274,PERIODS!$O$4:$P$33,2,FALSE)</f>
        <v>3.3000000000000002E-2</v>
      </c>
      <c r="C5274" s="15"/>
      <c r="D5274" s="18">
        <v>5000</v>
      </c>
      <c r="E5274" s="34">
        <f t="shared" ca="1" si="1577"/>
        <v>5848.6741500224089</v>
      </c>
      <c r="F5274" s="34">
        <f t="shared" ca="1" si="1578"/>
        <v>3300</v>
      </c>
      <c r="G5274" s="69">
        <f t="shared" ca="1" si="1564"/>
        <v>0</v>
      </c>
      <c r="H5274" s="34">
        <f t="shared" ca="1" si="1565"/>
        <v>-181.23763988386477</v>
      </c>
      <c r="I5274" s="34">
        <f t="shared" ca="1" si="1566"/>
        <v>3118.7623601161354</v>
      </c>
      <c r="J5274" s="18">
        <f ca="1">SUM(INDIRECT(ADDRESS(ROW(F5274),COLUMN(F5274),4)):INDIRECT(ADDRESS(ROW(F5274)+N$5-1,COLUMN(F5274),4)))</f>
        <v>23100</v>
      </c>
      <c r="K5274" s="18">
        <f t="shared" ca="1" si="1567"/>
        <v>16350</v>
      </c>
      <c r="L5274" s="18">
        <f t="shared" ca="1" si="1579"/>
        <v>16350</v>
      </c>
      <c r="M5274" s="18">
        <f t="shared" ca="1" si="1563"/>
        <v>16350</v>
      </c>
      <c r="N5274" s="34">
        <f t="shared" ca="1" si="1568"/>
        <v>19079.911789906273</v>
      </c>
      <c r="P5274" s="18">
        <f t="shared" ca="1" si="1580"/>
        <v>181.23763988386477</v>
      </c>
      <c r="Q5274" s="47">
        <f ca="1">SUM(L$15:L5274)-SUM(M$15:M5274)</f>
        <v>16350</v>
      </c>
      <c r="R5274" s="47" t="str">
        <f t="shared" ca="1" si="1581"/>
        <v>M5277</v>
      </c>
      <c r="S5274" s="40">
        <f t="shared" ca="1" si="1569"/>
        <v>0</v>
      </c>
      <c r="T5274" s="46">
        <f t="shared" ca="1" si="1570"/>
        <v>53</v>
      </c>
      <c r="X5274" s="74">
        <f t="shared" ca="1" si="1571"/>
        <v>-0.18123763988386477</v>
      </c>
      <c r="Y5274" s="75">
        <f t="shared" ca="1" si="1572"/>
        <v>-0.18123763988386477</v>
      </c>
      <c r="Z5274" s="74">
        <f t="shared" ca="1" si="1573"/>
        <v>0.834237087133605</v>
      </c>
      <c r="AA5274" s="76">
        <f t="shared" ca="1" si="1574"/>
        <v>-181.23763988386477</v>
      </c>
      <c r="AB5274" s="76">
        <f t="shared" ca="1" si="1575"/>
        <v>834.23708713360497</v>
      </c>
    </row>
    <row r="5275" spans="1:28" x14ac:dyDescent="0.25">
      <c r="A5275" s="2">
        <f t="shared" si="1576"/>
        <v>11</v>
      </c>
      <c r="B5275" s="16">
        <f ca="1">VLOOKUP(A5275,PERIODS!$O$4:$P$33,2,FALSE)</f>
        <v>3.3000000000000002E-2</v>
      </c>
      <c r="C5275" s="15"/>
      <c r="D5275" s="18">
        <v>5000</v>
      </c>
      <c r="E5275" s="34">
        <f t="shared" ca="1" si="1577"/>
        <v>19079.911789906273</v>
      </c>
      <c r="F5275" s="34">
        <f t="shared" ca="1" si="1578"/>
        <v>3300</v>
      </c>
      <c r="G5275" s="69">
        <f t="shared" ca="1" si="1564"/>
        <v>0</v>
      </c>
      <c r="H5275" s="34">
        <f t="shared" ca="1" si="1565"/>
        <v>910.23991461689445</v>
      </c>
      <c r="I5275" s="34">
        <f t="shared" ca="1" si="1566"/>
        <v>4210.2399146168946</v>
      </c>
      <c r="J5275" s="18">
        <f ca="1">SUM(INDIRECT(ADDRESS(ROW(F5275),COLUMN(F5275),4)):INDIRECT(ADDRESS(ROW(F5275)+N$5-1,COLUMN(F5275),4)))</f>
        <v>23300</v>
      </c>
      <c r="K5275" s="18">
        <f t="shared" ca="1" si="1567"/>
        <v>16350</v>
      </c>
      <c r="L5275" s="18">
        <f t="shared" ca="1" si="1579"/>
        <v>0</v>
      </c>
      <c r="M5275" s="18">
        <f t="shared" ca="1" si="1563"/>
        <v>0</v>
      </c>
      <c r="N5275" s="34">
        <f t="shared" ca="1" si="1568"/>
        <v>14869.671875289379</v>
      </c>
      <c r="P5275" s="18">
        <f t="shared" ca="1" si="1580"/>
        <v>910.23991461689445</v>
      </c>
      <c r="Q5275" s="47">
        <f ca="1">SUM(L$15:L5275)-SUM(M$15:M5275)</f>
        <v>16350</v>
      </c>
      <c r="R5275" s="47" t="str">
        <f t="shared" ca="1" si="1581"/>
        <v>M5278</v>
      </c>
      <c r="S5275" s="40">
        <f t="shared" ca="1" si="1569"/>
        <v>0</v>
      </c>
      <c r="T5275" s="46">
        <f t="shared" ca="1" si="1570"/>
        <v>76</v>
      </c>
      <c r="X5275" s="74">
        <f t="shared" ca="1" si="1571"/>
        <v>0.91023991461689446</v>
      </c>
      <c r="Y5275" s="75">
        <f t="shared" ca="1" si="1572"/>
        <v>0.91023991461689446</v>
      </c>
      <c r="Z5275" s="74">
        <f t="shared" ca="1" si="1573"/>
        <v>2.4849186301769635</v>
      </c>
      <c r="AA5275" s="76">
        <f t="shared" ca="1" si="1574"/>
        <v>910.23991461689445</v>
      </c>
      <c r="AB5275" s="76">
        <f t="shared" ca="1" si="1575"/>
        <v>2484.9186301769632</v>
      </c>
    </row>
    <row r="5276" spans="1:28" x14ac:dyDescent="0.25">
      <c r="A5276" s="2">
        <f t="shared" si="1576"/>
        <v>12</v>
      </c>
      <c r="B5276" s="16">
        <f ca="1">VLOOKUP(A5276,PERIODS!$O$4:$P$33,2,FALSE)</f>
        <v>3.3000000000000002E-2</v>
      </c>
      <c r="C5276" s="15"/>
      <c r="D5276" s="18">
        <v>5000</v>
      </c>
      <c r="E5276" s="34">
        <f t="shared" ca="1" si="1577"/>
        <v>14869.671875289379</v>
      </c>
      <c r="F5276" s="34">
        <f t="shared" ca="1" si="1578"/>
        <v>3300</v>
      </c>
      <c r="G5276" s="69">
        <f t="shared" ca="1" si="1564"/>
        <v>0</v>
      </c>
      <c r="H5276" s="34">
        <f t="shared" ca="1" si="1565"/>
        <v>635.12016265435989</v>
      </c>
      <c r="I5276" s="34">
        <f t="shared" ca="1" si="1566"/>
        <v>3935.1201626543598</v>
      </c>
      <c r="J5276" s="18">
        <f ca="1">SUM(INDIRECT(ADDRESS(ROW(F5276),COLUMN(F5276),4)):INDIRECT(ADDRESS(ROW(F5276)+N$5-1,COLUMN(F5276),4)))</f>
        <v>23500</v>
      </c>
      <c r="K5276" s="18">
        <f t="shared" ca="1" si="1567"/>
        <v>16350</v>
      </c>
      <c r="L5276" s="18">
        <f t="shared" ca="1" si="1579"/>
        <v>0</v>
      </c>
      <c r="M5276" s="18">
        <f t="shared" ca="1" si="1563"/>
        <v>0</v>
      </c>
      <c r="N5276" s="34">
        <f t="shared" ca="1" si="1568"/>
        <v>10934.551712635021</v>
      </c>
      <c r="P5276" s="18">
        <f t="shared" ca="1" si="1580"/>
        <v>635.12016265435989</v>
      </c>
      <c r="Q5276" s="47">
        <f ca="1">SUM(L$15:L5276)-SUM(M$15:M5276)</f>
        <v>16350</v>
      </c>
      <c r="R5276" s="47" t="str">
        <f t="shared" ca="1" si="1581"/>
        <v>M5279</v>
      </c>
      <c r="S5276" s="40">
        <f t="shared" ca="1" si="1569"/>
        <v>0</v>
      </c>
      <c r="T5276" s="46">
        <f t="shared" ca="1" si="1570"/>
        <v>45</v>
      </c>
      <c r="X5276" s="74">
        <f t="shared" ca="1" si="1571"/>
        <v>0.63512016265435989</v>
      </c>
      <c r="Y5276" s="75">
        <f t="shared" ca="1" si="1572"/>
        <v>0.63512016265435989</v>
      </c>
      <c r="Z5276" s="74">
        <f t="shared" ca="1" si="1573"/>
        <v>1.8872489046720533</v>
      </c>
      <c r="AA5276" s="76">
        <f t="shared" ca="1" si="1574"/>
        <v>635.12016265435989</v>
      </c>
      <c r="AB5276" s="76">
        <f t="shared" ca="1" si="1575"/>
        <v>1887.2489046720534</v>
      </c>
    </row>
    <row r="5277" spans="1:28" x14ac:dyDescent="0.25">
      <c r="A5277" s="2">
        <f t="shared" si="1576"/>
        <v>13</v>
      </c>
      <c r="B5277" s="16">
        <f ca="1">VLOOKUP(A5277,PERIODS!$O$4:$P$33,2,FALSE)</f>
        <v>3.3000000000000002E-2</v>
      </c>
      <c r="C5277" s="15"/>
      <c r="D5277" s="18">
        <v>5000</v>
      </c>
      <c r="E5277" s="34">
        <f t="shared" ca="1" si="1577"/>
        <v>10934.551712635021</v>
      </c>
      <c r="F5277" s="34">
        <f t="shared" ca="1" si="1578"/>
        <v>3300</v>
      </c>
      <c r="G5277" s="69">
        <f t="shared" ca="1" si="1564"/>
        <v>0</v>
      </c>
      <c r="H5277" s="34">
        <f t="shared" ca="1" si="1565"/>
        <v>-1354.414497346093</v>
      </c>
      <c r="I5277" s="34">
        <f t="shared" ca="1" si="1566"/>
        <v>1945.585502653907</v>
      </c>
      <c r="J5277" s="18">
        <f ca="1">SUM(INDIRECT(ADDRESS(ROW(F5277),COLUMN(F5277),4)):INDIRECT(ADDRESS(ROW(F5277)+N$5-1,COLUMN(F5277),4)))</f>
        <v>23700</v>
      </c>
      <c r="K5277" s="18">
        <f t="shared" ca="1" si="1567"/>
        <v>0</v>
      </c>
      <c r="L5277" s="18">
        <f t="shared" ca="1" si="1579"/>
        <v>0</v>
      </c>
      <c r="M5277" s="18">
        <f t="shared" ca="1" si="1563"/>
        <v>16350</v>
      </c>
      <c r="N5277" s="34">
        <f t="shared" ca="1" si="1568"/>
        <v>25338.966209981114</v>
      </c>
      <c r="P5277" s="18">
        <f t="shared" ca="1" si="1580"/>
        <v>1354.414497346093</v>
      </c>
      <c r="Q5277" s="47">
        <f ca="1">SUM(L$15:L5277)-SUM(M$15:M5277)</f>
        <v>0</v>
      </c>
      <c r="R5277" s="47" t="str">
        <f t="shared" ca="1" si="1581"/>
        <v>M5280</v>
      </c>
      <c r="S5277" s="40">
        <f t="shared" ca="1" si="1569"/>
        <v>0</v>
      </c>
      <c r="T5277" s="46">
        <f t="shared" ca="1" si="1570"/>
        <v>94</v>
      </c>
      <c r="X5277" s="74">
        <f t="shared" ca="1" si="1571"/>
        <v>-1.354414497346093</v>
      </c>
      <c r="Y5277" s="75">
        <f t="shared" ca="1" si="1572"/>
        <v>-1.354414497346093</v>
      </c>
      <c r="Z5277" s="74">
        <f t="shared" ca="1" si="1573"/>
        <v>0.2580983674998148</v>
      </c>
      <c r="AA5277" s="76">
        <f t="shared" ca="1" si="1574"/>
        <v>-1354.414497346093</v>
      </c>
      <c r="AB5277" s="76">
        <f t="shared" ca="1" si="1575"/>
        <v>258.0983674998148</v>
      </c>
    </row>
    <row r="5278" spans="1:28" x14ac:dyDescent="0.25">
      <c r="A5278" s="2">
        <f t="shared" si="1576"/>
        <v>14</v>
      </c>
      <c r="B5278" s="16">
        <f ca="1">VLOOKUP(A5278,PERIODS!$O$4:$P$33,2,FALSE)</f>
        <v>3.3000000000000002E-2</v>
      </c>
      <c r="C5278" s="15"/>
      <c r="D5278" s="18">
        <v>5000</v>
      </c>
      <c r="E5278" s="34">
        <f t="shared" ca="1" si="1577"/>
        <v>25338.966209981114</v>
      </c>
      <c r="F5278" s="34">
        <f t="shared" ca="1" si="1578"/>
        <v>3300</v>
      </c>
      <c r="G5278" s="69">
        <f t="shared" ca="1" si="1564"/>
        <v>0</v>
      </c>
      <c r="H5278" s="34">
        <f t="shared" ca="1" si="1565"/>
        <v>856.61284693144376</v>
      </c>
      <c r="I5278" s="34">
        <f t="shared" ca="1" si="1566"/>
        <v>4156.6128469314435</v>
      </c>
      <c r="J5278" s="18">
        <f ca="1">SUM(INDIRECT(ADDRESS(ROW(F5278),COLUMN(F5278),4)):INDIRECT(ADDRESS(ROW(F5278)+N$5-1,COLUMN(F5278),4)))</f>
        <v>23900</v>
      </c>
      <c r="K5278" s="18">
        <f t="shared" ca="1" si="1567"/>
        <v>0</v>
      </c>
      <c r="L5278" s="18">
        <f t="shared" ca="1" si="1579"/>
        <v>0</v>
      </c>
      <c r="M5278" s="18">
        <f t="shared" ca="1" si="1563"/>
        <v>0</v>
      </c>
      <c r="N5278" s="34">
        <f t="shared" ca="1" si="1568"/>
        <v>21182.353363049671</v>
      </c>
      <c r="P5278" s="18">
        <f t="shared" ca="1" si="1580"/>
        <v>856.61284693144376</v>
      </c>
      <c r="Q5278" s="47">
        <f ca="1">SUM(L$15:L5278)-SUM(M$15:M5278)</f>
        <v>0</v>
      </c>
      <c r="R5278" s="47" t="str">
        <f t="shared" ca="1" si="1581"/>
        <v>M5281</v>
      </c>
      <c r="S5278" s="40">
        <f t="shared" ca="1" si="1569"/>
        <v>0</v>
      </c>
      <c r="T5278" s="46">
        <f t="shared" ca="1" si="1570"/>
        <v>1</v>
      </c>
      <c r="X5278" s="74">
        <f t="shared" ca="1" si="1571"/>
        <v>0.85661284693144379</v>
      </c>
      <c r="Y5278" s="75">
        <f t="shared" ca="1" si="1572"/>
        <v>0.85661284693144379</v>
      </c>
      <c r="Z5278" s="74">
        <f t="shared" ca="1" si="1573"/>
        <v>2.3551698474600928</v>
      </c>
      <c r="AA5278" s="76">
        <f t="shared" ca="1" si="1574"/>
        <v>856.61284693144376</v>
      </c>
      <c r="AB5278" s="76">
        <f t="shared" ca="1" si="1575"/>
        <v>2355.169847460093</v>
      </c>
    </row>
    <row r="5279" spans="1:28" x14ac:dyDescent="0.25">
      <c r="A5279" s="2">
        <f t="shared" si="1576"/>
        <v>15</v>
      </c>
      <c r="B5279" s="16">
        <f ca="1">VLOOKUP(A5279,PERIODS!$O$4:$P$33,2,FALSE)</f>
        <v>3.3000000000000002E-2</v>
      </c>
      <c r="C5279" s="15"/>
      <c r="D5279" s="18">
        <v>5000</v>
      </c>
      <c r="E5279" s="34">
        <f t="shared" ca="1" si="1577"/>
        <v>21182.353363049671</v>
      </c>
      <c r="F5279" s="34">
        <f t="shared" ca="1" si="1578"/>
        <v>3300</v>
      </c>
      <c r="G5279" s="69">
        <f t="shared" ca="1" si="1564"/>
        <v>0</v>
      </c>
      <c r="H5279" s="34">
        <f t="shared" ca="1" si="1565"/>
        <v>-1239.2692091057443</v>
      </c>
      <c r="I5279" s="34">
        <f t="shared" ca="1" si="1566"/>
        <v>2060.7307908942557</v>
      </c>
      <c r="J5279" s="18">
        <f ca="1">SUM(INDIRECT(ADDRESS(ROW(F5279),COLUMN(F5279),4)):INDIRECT(ADDRESS(ROW(F5279)+N$5-1,COLUMN(F5279),4)))</f>
        <v>24100</v>
      </c>
      <c r="K5279" s="18">
        <f t="shared" ca="1" si="1567"/>
        <v>16350</v>
      </c>
      <c r="L5279" s="18">
        <f t="shared" ca="1" si="1579"/>
        <v>16350</v>
      </c>
      <c r="M5279" s="18">
        <f t="shared" ca="1" si="1563"/>
        <v>0</v>
      </c>
      <c r="N5279" s="34">
        <f t="shared" ca="1" si="1568"/>
        <v>19121.622572155415</v>
      </c>
      <c r="P5279" s="18">
        <f t="shared" ca="1" si="1580"/>
        <v>1239.2692091057443</v>
      </c>
      <c r="Q5279" s="47">
        <f ca="1">SUM(L$15:L5279)-SUM(M$15:M5279)</f>
        <v>16350</v>
      </c>
      <c r="R5279" s="47" t="str">
        <f t="shared" ca="1" si="1581"/>
        <v>M5282</v>
      </c>
      <c r="S5279" s="40">
        <f t="shared" ca="1" si="1569"/>
        <v>0</v>
      </c>
      <c r="T5279" s="46">
        <f t="shared" ca="1" si="1570"/>
        <v>81</v>
      </c>
      <c r="X5279" s="74">
        <f t="shared" ca="1" si="1571"/>
        <v>-1.2392692091057442</v>
      </c>
      <c r="Y5279" s="75">
        <f t="shared" ca="1" si="1572"/>
        <v>-1.2392692091057442</v>
      </c>
      <c r="Z5279" s="74">
        <f t="shared" ca="1" si="1573"/>
        <v>0.28959577458288105</v>
      </c>
      <c r="AA5279" s="76">
        <f t="shared" ca="1" si="1574"/>
        <v>-1239.2692091057443</v>
      </c>
      <c r="AB5279" s="76">
        <f t="shared" ca="1" si="1575"/>
        <v>289.59577458288106</v>
      </c>
    </row>
    <row r="5280" spans="1:28" x14ac:dyDescent="0.25">
      <c r="A5280" s="2">
        <f t="shared" si="1576"/>
        <v>16</v>
      </c>
      <c r="B5280" s="16">
        <f ca="1">VLOOKUP(A5280,PERIODS!$O$4:$P$33,2,FALSE)</f>
        <v>3.3000000000000002E-2</v>
      </c>
      <c r="C5280" s="15"/>
      <c r="D5280" s="18">
        <v>5000</v>
      </c>
      <c r="E5280" s="34">
        <f t="shared" ca="1" si="1577"/>
        <v>19121.622572155415</v>
      </c>
      <c r="F5280" s="34">
        <f t="shared" ca="1" si="1578"/>
        <v>3300</v>
      </c>
      <c r="G5280" s="69">
        <f t="shared" ca="1" si="1564"/>
        <v>0</v>
      </c>
      <c r="H5280" s="34">
        <f t="shared" ca="1" si="1565"/>
        <v>-657.65948408283498</v>
      </c>
      <c r="I5280" s="34">
        <f t="shared" ca="1" si="1566"/>
        <v>2642.3405159171652</v>
      </c>
      <c r="J5280" s="18">
        <f ca="1">SUM(INDIRECT(ADDRESS(ROW(F5280),COLUMN(F5280),4)):INDIRECT(ADDRESS(ROW(F5280)+N$5-1,COLUMN(F5280),4)))</f>
        <v>24300</v>
      </c>
      <c r="K5280" s="18">
        <f t="shared" ca="1" si="1567"/>
        <v>16350</v>
      </c>
      <c r="L5280" s="18">
        <f t="shared" ca="1" si="1579"/>
        <v>0</v>
      </c>
      <c r="M5280" s="18">
        <f t="shared" ca="1" si="1563"/>
        <v>0</v>
      </c>
      <c r="N5280" s="34">
        <f t="shared" ca="1" si="1568"/>
        <v>16479.282056238248</v>
      </c>
      <c r="P5280" s="18">
        <f t="shared" ca="1" si="1580"/>
        <v>657.65948408283498</v>
      </c>
      <c r="Q5280" s="47">
        <f ca="1">SUM(L$15:L5280)-SUM(M$15:M5280)</f>
        <v>16350</v>
      </c>
      <c r="R5280" s="47" t="str">
        <f t="shared" ca="1" si="1581"/>
        <v>M5283</v>
      </c>
      <c r="S5280" s="40">
        <f t="shared" ca="1" si="1569"/>
        <v>0</v>
      </c>
      <c r="T5280" s="46">
        <f t="shared" ca="1" si="1570"/>
        <v>39</v>
      </c>
      <c r="X5280" s="74">
        <f t="shared" ca="1" si="1571"/>
        <v>-0.65765948408283492</v>
      </c>
      <c r="Y5280" s="75">
        <f t="shared" ca="1" si="1572"/>
        <v>-0.65765948408283492</v>
      </c>
      <c r="Z5280" s="74">
        <f t="shared" ca="1" si="1573"/>
        <v>0.51806245003160878</v>
      </c>
      <c r="AA5280" s="76">
        <f t="shared" ca="1" si="1574"/>
        <v>-657.65948408283498</v>
      </c>
      <c r="AB5280" s="76">
        <f t="shared" ca="1" si="1575"/>
        <v>518.06245003160882</v>
      </c>
    </row>
    <row r="5281" spans="1:28" x14ac:dyDescent="0.25">
      <c r="A5281" s="2">
        <f t="shared" si="1576"/>
        <v>17</v>
      </c>
      <c r="B5281" s="16">
        <f ca="1">VLOOKUP(A5281,PERIODS!$O$4:$P$33,2,FALSE)</f>
        <v>3.5000000000000003E-2</v>
      </c>
      <c r="C5281" s="15"/>
      <c r="D5281" s="18">
        <v>5000</v>
      </c>
      <c r="E5281" s="34">
        <f t="shared" ca="1" si="1577"/>
        <v>16479.282056238248</v>
      </c>
      <c r="F5281" s="34">
        <f t="shared" ca="1" si="1578"/>
        <v>3500.0000000000005</v>
      </c>
      <c r="G5281" s="69">
        <f t="shared" ca="1" si="1564"/>
        <v>0</v>
      </c>
      <c r="H5281" s="34">
        <f t="shared" ca="1" si="1565"/>
        <v>-50.55506092105324</v>
      </c>
      <c r="I5281" s="34">
        <f t="shared" ca="1" si="1566"/>
        <v>3449.4449390789473</v>
      </c>
      <c r="J5281" s="18">
        <f ca="1">SUM(INDIRECT(ADDRESS(ROW(F5281),COLUMN(F5281),4)):INDIRECT(ADDRESS(ROW(F5281)+N$5-1,COLUMN(F5281),4)))</f>
        <v>24500.000000000004</v>
      </c>
      <c r="K5281" s="18">
        <f t="shared" ca="1" si="1567"/>
        <v>16350</v>
      </c>
      <c r="L5281" s="18">
        <f t="shared" ca="1" si="1579"/>
        <v>0</v>
      </c>
      <c r="M5281" s="18">
        <f t="shared" ca="1" si="1563"/>
        <v>0</v>
      </c>
      <c r="N5281" s="34">
        <f t="shared" ca="1" si="1568"/>
        <v>13029.837117159301</v>
      </c>
      <c r="P5281" s="18">
        <f t="shared" ca="1" si="1580"/>
        <v>50.55506092105324</v>
      </c>
      <c r="Q5281" s="47">
        <f ca="1">SUM(L$15:L5281)-SUM(M$15:M5281)</f>
        <v>16350</v>
      </c>
      <c r="R5281" s="47" t="str">
        <f t="shared" ca="1" si="1581"/>
        <v>M5284</v>
      </c>
      <c r="S5281" s="40">
        <f t="shared" ca="1" si="1569"/>
        <v>0</v>
      </c>
      <c r="T5281" s="46">
        <f t="shared" ca="1" si="1570"/>
        <v>9</v>
      </c>
      <c r="X5281" s="74">
        <f t="shared" ca="1" si="1571"/>
        <v>-5.055506092105324E-2</v>
      </c>
      <c r="Y5281" s="75">
        <f t="shared" ca="1" si="1572"/>
        <v>-5.055506092105324E-2</v>
      </c>
      <c r="Z5281" s="74">
        <f t="shared" ca="1" si="1573"/>
        <v>0.95070158072649547</v>
      </c>
      <c r="AA5281" s="76">
        <f t="shared" ca="1" si="1574"/>
        <v>-50.55506092105324</v>
      </c>
      <c r="AB5281" s="76">
        <f t="shared" ca="1" si="1575"/>
        <v>950.70158072649542</v>
      </c>
    </row>
    <row r="5282" spans="1:28" x14ac:dyDescent="0.25">
      <c r="A5282" s="2">
        <f t="shared" si="1576"/>
        <v>18</v>
      </c>
      <c r="B5282" s="16">
        <f ca="1">VLOOKUP(A5282,PERIODS!$O$4:$P$33,2,FALSE)</f>
        <v>3.5000000000000003E-2</v>
      </c>
      <c r="C5282" s="15"/>
      <c r="D5282" s="18">
        <v>5000</v>
      </c>
      <c r="E5282" s="34">
        <f t="shared" ca="1" si="1577"/>
        <v>13029.837117159301</v>
      </c>
      <c r="F5282" s="34">
        <f t="shared" ca="1" si="1578"/>
        <v>3500.0000000000005</v>
      </c>
      <c r="G5282" s="69">
        <f t="shared" ca="1" si="1564"/>
        <v>0</v>
      </c>
      <c r="H5282" s="34">
        <f t="shared" ca="1" si="1565"/>
        <v>491.91613149463097</v>
      </c>
      <c r="I5282" s="34">
        <f t="shared" ca="1" si="1566"/>
        <v>3991.9161314946314</v>
      </c>
      <c r="J5282" s="18">
        <f ca="1">SUM(INDIRECT(ADDRESS(ROW(F5282),COLUMN(F5282),4)):INDIRECT(ADDRESS(ROW(F5282)+N$5-1,COLUMN(F5282),4)))</f>
        <v>24500.000000000004</v>
      </c>
      <c r="K5282" s="18">
        <f t="shared" ca="1" si="1567"/>
        <v>0</v>
      </c>
      <c r="L5282" s="18">
        <f t="shared" ca="1" si="1579"/>
        <v>0</v>
      </c>
      <c r="M5282" s="18">
        <f t="shared" ca="1" si="1563"/>
        <v>16350</v>
      </c>
      <c r="N5282" s="34">
        <f t="shared" ca="1" si="1568"/>
        <v>25387.92098566467</v>
      </c>
      <c r="P5282" s="18">
        <f t="shared" ca="1" si="1580"/>
        <v>491.91613149463097</v>
      </c>
      <c r="Q5282" s="47">
        <f ca="1">SUM(L$15:L5282)-SUM(M$15:M5282)</f>
        <v>0</v>
      </c>
      <c r="R5282" s="47" t="str">
        <f t="shared" ca="1" si="1581"/>
        <v>M5285</v>
      </c>
      <c r="S5282" s="40">
        <f t="shared" ca="1" si="1569"/>
        <v>0</v>
      </c>
      <c r="T5282" s="46">
        <f t="shared" ca="1" si="1570"/>
        <v>68</v>
      </c>
      <c r="X5282" s="74">
        <f t="shared" ca="1" si="1571"/>
        <v>0.49191613149463098</v>
      </c>
      <c r="Y5282" s="75">
        <f t="shared" ca="1" si="1572"/>
        <v>0.49191613149463098</v>
      </c>
      <c r="Z5282" s="74">
        <f t="shared" ca="1" si="1573"/>
        <v>1.635446950961885</v>
      </c>
      <c r="AA5282" s="76">
        <f t="shared" ca="1" si="1574"/>
        <v>491.91613149463097</v>
      </c>
      <c r="AB5282" s="76">
        <f t="shared" ca="1" si="1575"/>
        <v>1635.446950961885</v>
      </c>
    </row>
    <row r="5283" spans="1:28" x14ac:dyDescent="0.25">
      <c r="A5283" s="2">
        <f t="shared" si="1576"/>
        <v>19</v>
      </c>
      <c r="B5283" s="16">
        <f ca="1">VLOOKUP(A5283,PERIODS!$O$4:$P$33,2,FALSE)</f>
        <v>3.5000000000000003E-2</v>
      </c>
      <c r="C5283" s="15"/>
      <c r="D5283" s="18">
        <v>5000</v>
      </c>
      <c r="E5283" s="34">
        <f t="shared" ca="1" si="1577"/>
        <v>25387.92098566467</v>
      </c>
      <c r="F5283" s="34">
        <f t="shared" ca="1" si="1578"/>
        <v>3500.0000000000005</v>
      </c>
      <c r="G5283" s="69">
        <f t="shared" ca="1" si="1564"/>
        <v>0</v>
      </c>
      <c r="H5283" s="34">
        <f t="shared" ca="1" si="1565"/>
        <v>721.9460878729725</v>
      </c>
      <c r="I5283" s="34">
        <f t="shared" ca="1" si="1566"/>
        <v>4221.9460878729733</v>
      </c>
      <c r="J5283" s="18">
        <f ca="1">SUM(INDIRECT(ADDRESS(ROW(F5283),COLUMN(F5283),4)):INDIRECT(ADDRESS(ROW(F5283)+N$5-1,COLUMN(F5283),4)))</f>
        <v>24500.000000000004</v>
      </c>
      <c r="K5283" s="18">
        <f t="shared" ca="1" si="1567"/>
        <v>0</v>
      </c>
      <c r="L5283" s="18">
        <f t="shared" ca="1" si="1579"/>
        <v>0</v>
      </c>
      <c r="M5283" s="18">
        <f t="shared" ca="1" si="1563"/>
        <v>0</v>
      </c>
      <c r="N5283" s="34">
        <f t="shared" ca="1" si="1568"/>
        <v>21165.974897791697</v>
      </c>
      <c r="P5283" s="18">
        <f t="shared" ca="1" si="1580"/>
        <v>721.9460878729725</v>
      </c>
      <c r="Q5283" s="47">
        <f ca="1">SUM(L$15:L5283)-SUM(M$15:M5283)</f>
        <v>0</v>
      </c>
      <c r="R5283" s="47" t="str">
        <f t="shared" ca="1" si="1581"/>
        <v>M5286</v>
      </c>
      <c r="S5283" s="40">
        <f t="shared" ca="1" si="1569"/>
        <v>0</v>
      </c>
      <c r="T5283" s="46">
        <f t="shared" ca="1" si="1570"/>
        <v>38</v>
      </c>
      <c r="X5283" s="74">
        <f t="shared" ca="1" si="1571"/>
        <v>0.72194608787297254</v>
      </c>
      <c r="Y5283" s="75">
        <f t="shared" ca="1" si="1572"/>
        <v>0.72194608787297254</v>
      </c>
      <c r="Z5283" s="74">
        <f t="shared" ca="1" si="1573"/>
        <v>2.058435211060142</v>
      </c>
      <c r="AA5283" s="76">
        <f t="shared" ca="1" si="1574"/>
        <v>721.9460878729725</v>
      </c>
      <c r="AB5283" s="76">
        <f t="shared" ca="1" si="1575"/>
        <v>2058.4352110601421</v>
      </c>
    </row>
    <row r="5284" spans="1:28" x14ac:dyDescent="0.25">
      <c r="A5284" s="2">
        <f t="shared" si="1576"/>
        <v>20</v>
      </c>
      <c r="B5284" s="16">
        <f ca="1">VLOOKUP(A5284,PERIODS!$O$4:$P$33,2,FALSE)</f>
        <v>3.5000000000000003E-2</v>
      </c>
      <c r="C5284" s="15"/>
      <c r="D5284" s="18">
        <v>5000</v>
      </c>
      <c r="E5284" s="34">
        <f t="shared" ca="1" si="1577"/>
        <v>21165.974897791697</v>
      </c>
      <c r="F5284" s="34">
        <f t="shared" ca="1" si="1578"/>
        <v>3500.0000000000005</v>
      </c>
      <c r="G5284" s="69">
        <f t="shared" ca="1" si="1564"/>
        <v>0</v>
      </c>
      <c r="H5284" s="34">
        <f t="shared" ca="1" si="1565"/>
        <v>492.66053226832292</v>
      </c>
      <c r="I5284" s="34">
        <f t="shared" ca="1" si="1566"/>
        <v>3992.6605322683235</v>
      </c>
      <c r="J5284" s="18">
        <f ca="1">SUM(INDIRECT(ADDRESS(ROW(F5284),COLUMN(F5284),4)):INDIRECT(ADDRESS(ROW(F5284)+N$5-1,COLUMN(F5284),4)))</f>
        <v>24500.000000000004</v>
      </c>
      <c r="K5284" s="18">
        <f t="shared" ca="1" si="1567"/>
        <v>16350</v>
      </c>
      <c r="L5284" s="18">
        <f t="shared" ca="1" si="1579"/>
        <v>16350</v>
      </c>
      <c r="M5284" s="18">
        <f t="shared" ca="1" si="1563"/>
        <v>0</v>
      </c>
      <c r="N5284" s="34">
        <f t="shared" ca="1" si="1568"/>
        <v>17173.314365523373</v>
      </c>
      <c r="P5284" s="18">
        <f t="shared" ca="1" si="1580"/>
        <v>492.66053226832292</v>
      </c>
      <c r="Q5284" s="47">
        <f ca="1">SUM(L$15:L5284)-SUM(M$15:M5284)</f>
        <v>16350</v>
      </c>
      <c r="R5284" s="47" t="str">
        <f t="shared" ca="1" si="1581"/>
        <v>M5287</v>
      </c>
      <c r="S5284" s="40">
        <f t="shared" ca="1" si="1569"/>
        <v>0</v>
      </c>
      <c r="T5284" s="46">
        <f t="shared" ca="1" si="1570"/>
        <v>95</v>
      </c>
      <c r="X5284" s="74">
        <f t="shared" ca="1" si="1571"/>
        <v>0.4926605322683229</v>
      </c>
      <c r="Y5284" s="75">
        <f t="shared" ca="1" si="1572"/>
        <v>0.4926605322683229</v>
      </c>
      <c r="Z5284" s="74">
        <f t="shared" ca="1" si="1573"/>
        <v>1.6366648321771335</v>
      </c>
      <c r="AA5284" s="76">
        <f t="shared" ca="1" si="1574"/>
        <v>492.66053226832292</v>
      </c>
      <c r="AB5284" s="76">
        <f t="shared" ca="1" si="1575"/>
        <v>1636.6648321771336</v>
      </c>
    </row>
    <row r="5285" spans="1:28" x14ac:dyDescent="0.25">
      <c r="A5285" s="2">
        <f t="shared" si="1576"/>
        <v>21</v>
      </c>
      <c r="B5285" s="16">
        <f ca="1">VLOOKUP(A5285,PERIODS!$O$4:$P$33,2,FALSE)</f>
        <v>3.5000000000000003E-2</v>
      </c>
      <c r="C5285" s="15"/>
      <c r="D5285" s="18">
        <v>5000</v>
      </c>
      <c r="E5285" s="34">
        <f t="shared" ca="1" si="1577"/>
        <v>17173.314365523373</v>
      </c>
      <c r="F5285" s="34">
        <f t="shared" ca="1" si="1578"/>
        <v>3500.0000000000005</v>
      </c>
      <c r="G5285" s="69">
        <f t="shared" ca="1" si="1564"/>
        <v>0</v>
      </c>
      <c r="H5285" s="34">
        <f t="shared" ca="1" si="1565"/>
        <v>21.492931978839902</v>
      </c>
      <c r="I5285" s="34">
        <f t="shared" ca="1" si="1566"/>
        <v>3521.4929319788403</v>
      </c>
      <c r="J5285" s="18">
        <f ca="1">SUM(INDIRECT(ADDRESS(ROW(F5285),COLUMN(F5285),4)):INDIRECT(ADDRESS(ROW(F5285)+N$5-1,COLUMN(F5285),4)))</f>
        <v>24500.000000000004</v>
      </c>
      <c r="K5285" s="18">
        <f t="shared" ca="1" si="1567"/>
        <v>16350</v>
      </c>
      <c r="L5285" s="18">
        <f t="shared" ca="1" si="1579"/>
        <v>0</v>
      </c>
      <c r="M5285" s="18">
        <f t="shared" ca="1" si="1563"/>
        <v>0</v>
      </c>
      <c r="N5285" s="34">
        <f t="shared" ca="1" si="1568"/>
        <v>13651.821433544532</v>
      </c>
      <c r="P5285" s="18">
        <f t="shared" ca="1" si="1580"/>
        <v>21.492931978839902</v>
      </c>
      <c r="Q5285" s="47">
        <f ca="1">SUM(L$15:L5285)-SUM(M$15:M5285)</f>
        <v>16350</v>
      </c>
      <c r="R5285" s="47" t="str">
        <f t="shared" ca="1" si="1581"/>
        <v>M5288</v>
      </c>
      <c r="S5285" s="40">
        <f t="shared" ca="1" si="1569"/>
        <v>0</v>
      </c>
      <c r="T5285" s="46">
        <f t="shared" ca="1" si="1570"/>
        <v>28</v>
      </c>
      <c r="X5285" s="74">
        <f t="shared" ca="1" si="1571"/>
        <v>2.1492931978839901E-2</v>
      </c>
      <c r="Y5285" s="75">
        <f t="shared" ca="1" si="1572"/>
        <v>2.1492931978839901E-2</v>
      </c>
      <c r="Z5285" s="74">
        <f t="shared" ca="1" si="1573"/>
        <v>1.0217255687339211</v>
      </c>
      <c r="AA5285" s="76">
        <f t="shared" ca="1" si="1574"/>
        <v>21.492931978839902</v>
      </c>
      <c r="AB5285" s="76">
        <f t="shared" ca="1" si="1575"/>
        <v>1021.725568733921</v>
      </c>
    </row>
    <row r="5286" spans="1:28" x14ac:dyDescent="0.25">
      <c r="A5286" s="2">
        <f t="shared" si="1576"/>
        <v>22</v>
      </c>
      <c r="B5286" s="16">
        <f ca="1">VLOOKUP(A5286,PERIODS!$O$4:$P$33,2,FALSE)</f>
        <v>3.5000000000000003E-2</v>
      </c>
      <c r="C5286" s="15"/>
      <c r="D5286" s="18">
        <v>5000</v>
      </c>
      <c r="E5286" s="34">
        <f t="shared" ca="1" si="1577"/>
        <v>13651.821433544532</v>
      </c>
      <c r="F5286" s="34">
        <f t="shared" ca="1" si="1578"/>
        <v>3500.0000000000005</v>
      </c>
      <c r="G5286" s="69">
        <f t="shared" ca="1" si="1564"/>
        <v>0</v>
      </c>
      <c r="H5286" s="34">
        <f t="shared" ca="1" si="1565"/>
        <v>137.89228240117842</v>
      </c>
      <c r="I5286" s="34">
        <f t="shared" ca="1" si="1566"/>
        <v>3637.8922824011788</v>
      </c>
      <c r="J5286" s="18">
        <f ca="1">SUM(INDIRECT(ADDRESS(ROW(F5286),COLUMN(F5286),4)):INDIRECT(ADDRESS(ROW(F5286)+N$5-1,COLUMN(F5286),4)))</f>
        <v>25000.000000000004</v>
      </c>
      <c r="K5286" s="18">
        <f t="shared" ca="1" si="1567"/>
        <v>16350</v>
      </c>
      <c r="L5286" s="18">
        <f t="shared" ca="1" si="1579"/>
        <v>0</v>
      </c>
      <c r="M5286" s="18">
        <f t="shared" ca="1" si="1563"/>
        <v>0</v>
      </c>
      <c r="N5286" s="34">
        <f t="shared" ca="1" si="1568"/>
        <v>10013.929151143353</v>
      </c>
      <c r="P5286" s="18">
        <f t="shared" ca="1" si="1580"/>
        <v>137.89228240117842</v>
      </c>
      <c r="Q5286" s="47">
        <f ca="1">SUM(L$15:L5286)-SUM(M$15:M5286)</f>
        <v>16350</v>
      </c>
      <c r="R5286" s="47" t="str">
        <f t="shared" ca="1" si="1581"/>
        <v>M5289</v>
      </c>
      <c r="S5286" s="40">
        <f t="shared" ca="1" si="1569"/>
        <v>0</v>
      </c>
      <c r="T5286" s="46">
        <f t="shared" ca="1" si="1570"/>
        <v>19</v>
      </c>
      <c r="X5286" s="74">
        <f t="shared" ca="1" si="1571"/>
        <v>0.13789228240117843</v>
      </c>
      <c r="Y5286" s="75">
        <f t="shared" ca="1" si="1572"/>
        <v>0.13789228240117843</v>
      </c>
      <c r="Z5286" s="74">
        <f t="shared" ca="1" si="1573"/>
        <v>1.1478518997641849</v>
      </c>
      <c r="AA5286" s="76">
        <f t="shared" ca="1" si="1574"/>
        <v>137.89228240117842</v>
      </c>
      <c r="AB5286" s="76">
        <f t="shared" ca="1" si="1575"/>
        <v>1147.851899764185</v>
      </c>
    </row>
    <row r="5287" spans="1:28" x14ac:dyDescent="0.25">
      <c r="A5287" s="2">
        <f t="shared" si="1576"/>
        <v>23</v>
      </c>
      <c r="B5287" s="16">
        <f ca="1">VLOOKUP(A5287,PERIODS!$O$4:$P$33,2,FALSE)</f>
        <v>3.5000000000000003E-2</v>
      </c>
      <c r="C5287" s="15"/>
      <c r="D5287" s="18">
        <v>5000</v>
      </c>
      <c r="E5287" s="34">
        <f t="shared" ca="1" si="1577"/>
        <v>10013.929151143353</v>
      </c>
      <c r="F5287" s="34">
        <f t="shared" ca="1" si="1578"/>
        <v>3500.0000000000005</v>
      </c>
      <c r="G5287" s="69">
        <f t="shared" ca="1" si="1564"/>
        <v>0</v>
      </c>
      <c r="H5287" s="34">
        <f t="shared" ca="1" si="1565"/>
        <v>52.393255092997784</v>
      </c>
      <c r="I5287" s="34">
        <f t="shared" ca="1" si="1566"/>
        <v>3552.3932550929981</v>
      </c>
      <c r="J5287" s="18">
        <f ca="1">SUM(INDIRECT(ADDRESS(ROW(F5287),COLUMN(F5287),4)):INDIRECT(ADDRESS(ROW(F5287)+N$5-1,COLUMN(F5287),4)))</f>
        <v>25500.000000000004</v>
      </c>
      <c r="K5287" s="18">
        <f t="shared" ca="1" si="1567"/>
        <v>0</v>
      </c>
      <c r="L5287" s="18">
        <f t="shared" ca="1" si="1579"/>
        <v>0</v>
      </c>
      <c r="M5287" s="18">
        <f t="shared" ca="1" si="1563"/>
        <v>16350</v>
      </c>
      <c r="N5287" s="34">
        <f t="shared" ca="1" si="1568"/>
        <v>22811.535896050354</v>
      </c>
      <c r="P5287" s="18">
        <f t="shared" ca="1" si="1580"/>
        <v>52.393255092997784</v>
      </c>
      <c r="Q5287" s="47">
        <f ca="1">SUM(L$15:L5287)-SUM(M$15:M5287)</f>
        <v>0</v>
      </c>
      <c r="R5287" s="47" t="str">
        <f t="shared" ca="1" si="1581"/>
        <v>M5290</v>
      </c>
      <c r="S5287" s="40">
        <f t="shared" ca="1" si="1569"/>
        <v>0</v>
      </c>
      <c r="T5287" s="46">
        <f t="shared" ca="1" si="1570"/>
        <v>66</v>
      </c>
      <c r="X5287" s="74">
        <f t="shared" ca="1" si="1571"/>
        <v>5.2393255092997783E-2</v>
      </c>
      <c r="Y5287" s="75">
        <f t="shared" ca="1" si="1572"/>
        <v>5.2393255092997783E-2</v>
      </c>
      <c r="Z5287" s="74">
        <f t="shared" ca="1" si="1573"/>
        <v>1.0537900693516784</v>
      </c>
      <c r="AA5287" s="76">
        <f t="shared" ca="1" si="1574"/>
        <v>52.393255092997784</v>
      </c>
      <c r="AB5287" s="76">
        <f t="shared" ca="1" si="1575"/>
        <v>1053.7900693516783</v>
      </c>
    </row>
    <row r="5288" spans="1:28" x14ac:dyDescent="0.25">
      <c r="A5288" s="2">
        <f t="shared" si="1576"/>
        <v>24</v>
      </c>
      <c r="B5288" s="16">
        <f ca="1">VLOOKUP(A5288,PERIODS!$O$4:$P$33,2,FALSE)</f>
        <v>3.5000000000000003E-2</v>
      </c>
      <c r="C5288" s="15"/>
      <c r="D5288" s="18">
        <v>5000</v>
      </c>
      <c r="E5288" s="34">
        <f t="shared" ca="1" si="1577"/>
        <v>22811.535896050354</v>
      </c>
      <c r="F5288" s="34">
        <f t="shared" ca="1" si="1578"/>
        <v>3500.0000000000005</v>
      </c>
      <c r="G5288" s="69">
        <f t="shared" ca="1" si="1564"/>
        <v>0</v>
      </c>
      <c r="H5288" s="34">
        <f t="shared" ca="1" si="1565"/>
        <v>-1055.4840360819414</v>
      </c>
      <c r="I5288" s="34">
        <f t="shared" ca="1" si="1566"/>
        <v>2444.5159639180592</v>
      </c>
      <c r="J5288" s="18">
        <f ca="1">SUM(INDIRECT(ADDRESS(ROW(F5288),COLUMN(F5288),4)):INDIRECT(ADDRESS(ROW(F5288)+N$5-1,COLUMN(F5288),4)))</f>
        <v>26000</v>
      </c>
      <c r="K5288" s="18">
        <f t="shared" ca="1" si="1567"/>
        <v>16350</v>
      </c>
      <c r="L5288" s="18">
        <f t="shared" ca="1" si="1579"/>
        <v>16350</v>
      </c>
      <c r="M5288" s="18">
        <f t="shared" ca="1" si="1563"/>
        <v>0</v>
      </c>
      <c r="N5288" s="34">
        <f t="shared" ca="1" si="1568"/>
        <v>20367.019932132294</v>
      </c>
      <c r="P5288" s="18">
        <f t="shared" ca="1" si="1580"/>
        <v>1055.4840360819414</v>
      </c>
      <c r="Q5288" s="47">
        <f ca="1">SUM(L$15:L5288)-SUM(M$15:M5288)</f>
        <v>16350</v>
      </c>
      <c r="R5288" s="47" t="str">
        <f t="shared" ca="1" si="1581"/>
        <v>M5291</v>
      </c>
      <c r="S5288" s="40">
        <f t="shared" ca="1" si="1569"/>
        <v>0</v>
      </c>
      <c r="T5288" s="46">
        <f t="shared" ca="1" si="1570"/>
        <v>29</v>
      </c>
      <c r="X5288" s="74">
        <f t="shared" ca="1" si="1571"/>
        <v>-1.0554840360819415</v>
      </c>
      <c r="Y5288" s="75">
        <f t="shared" ca="1" si="1572"/>
        <v>-1.0554840360819415</v>
      </c>
      <c r="Z5288" s="74">
        <f t="shared" ca="1" si="1573"/>
        <v>0.34802393039050578</v>
      </c>
      <c r="AA5288" s="76">
        <f t="shared" ca="1" si="1574"/>
        <v>-1055.4840360819414</v>
      </c>
      <c r="AB5288" s="76">
        <f t="shared" ca="1" si="1575"/>
        <v>348.02393039050577</v>
      </c>
    </row>
    <row r="5289" spans="1:28" x14ac:dyDescent="0.25">
      <c r="A5289" s="2">
        <f t="shared" si="1576"/>
        <v>25</v>
      </c>
      <c r="B5289" s="16">
        <f ca="1">VLOOKUP(A5289,PERIODS!$O$4:$P$33,2,FALSE)</f>
        <v>3.5000000000000003E-2</v>
      </c>
      <c r="C5289" s="15"/>
      <c r="D5289" s="18">
        <v>5000</v>
      </c>
      <c r="E5289" s="34">
        <f t="shared" ca="1" si="1577"/>
        <v>20367.019932132294</v>
      </c>
      <c r="F5289" s="34">
        <f t="shared" ca="1" si="1578"/>
        <v>3500.0000000000005</v>
      </c>
      <c r="G5289" s="69">
        <f t="shared" ca="1" si="1564"/>
        <v>0</v>
      </c>
      <c r="H5289" s="34">
        <f t="shared" ca="1" si="1565"/>
        <v>-288.33149912232119</v>
      </c>
      <c r="I5289" s="34">
        <f t="shared" ca="1" si="1566"/>
        <v>3211.6685008776794</v>
      </c>
      <c r="J5289" s="18">
        <f ca="1">SUM(INDIRECT(ADDRESS(ROW(F5289),COLUMN(F5289),4)):INDIRECT(ADDRESS(ROW(F5289)+N$5-1,COLUMN(F5289),4)))</f>
        <v>24900</v>
      </c>
      <c r="K5289" s="18">
        <f t="shared" ca="1" si="1567"/>
        <v>16350</v>
      </c>
      <c r="L5289" s="18">
        <f t="shared" ca="1" si="1579"/>
        <v>0</v>
      </c>
      <c r="M5289" s="18">
        <f t="shared" ca="1" si="1563"/>
        <v>0</v>
      </c>
      <c r="N5289" s="34">
        <f t="shared" ca="1" si="1568"/>
        <v>17155.351431254614</v>
      </c>
      <c r="P5289" s="18">
        <f t="shared" ca="1" si="1580"/>
        <v>288.33149912232119</v>
      </c>
      <c r="Q5289" s="47">
        <f ca="1">SUM(L$15:L5289)-SUM(M$15:M5289)</f>
        <v>16350</v>
      </c>
      <c r="R5289" s="47" t="str">
        <f t="shared" ca="1" si="1581"/>
        <v>M5292</v>
      </c>
      <c r="S5289" s="40">
        <f t="shared" ca="1" si="1569"/>
        <v>0</v>
      </c>
      <c r="T5289" s="46">
        <f t="shared" ca="1" si="1570"/>
        <v>65</v>
      </c>
      <c r="X5289" s="74">
        <f t="shared" ca="1" si="1571"/>
        <v>-0.2883314991223212</v>
      </c>
      <c r="Y5289" s="75">
        <f t="shared" ca="1" si="1572"/>
        <v>-0.2883314991223212</v>
      </c>
      <c r="Z5289" s="74">
        <f t="shared" ca="1" si="1573"/>
        <v>0.74951308812098816</v>
      </c>
      <c r="AA5289" s="76">
        <f t="shared" ca="1" si="1574"/>
        <v>-288.33149912232119</v>
      </c>
      <c r="AB5289" s="76">
        <f t="shared" ca="1" si="1575"/>
        <v>749.51308812098819</v>
      </c>
    </row>
    <row r="5290" spans="1:28" x14ac:dyDescent="0.25">
      <c r="A5290" s="2">
        <f t="shared" si="1576"/>
        <v>26</v>
      </c>
      <c r="B5290" s="16">
        <f ca="1">VLOOKUP(A5290,PERIODS!$O$4:$P$33,2,FALSE)</f>
        <v>3.5000000000000003E-2</v>
      </c>
      <c r="C5290" s="15"/>
      <c r="D5290" s="18">
        <v>5000</v>
      </c>
      <c r="E5290" s="34">
        <f t="shared" ca="1" si="1577"/>
        <v>17155.351431254614</v>
      </c>
      <c r="F5290" s="34">
        <f t="shared" ca="1" si="1578"/>
        <v>3500.0000000000005</v>
      </c>
      <c r="G5290" s="69">
        <f t="shared" ca="1" si="1564"/>
        <v>0</v>
      </c>
      <c r="H5290" s="34">
        <f t="shared" ca="1" si="1565"/>
        <v>-757.89229017950311</v>
      </c>
      <c r="I5290" s="34">
        <f t="shared" ca="1" si="1566"/>
        <v>2742.1077098204973</v>
      </c>
      <c r="J5290" s="18">
        <f ca="1">SUM(INDIRECT(ADDRESS(ROW(F5290),COLUMN(F5290),4)):INDIRECT(ADDRESS(ROW(F5290)+N$5-1,COLUMN(F5290),4)))</f>
        <v>23900</v>
      </c>
      <c r="K5290" s="18">
        <f t="shared" ca="1" si="1567"/>
        <v>16350</v>
      </c>
      <c r="L5290" s="18">
        <f t="shared" ca="1" si="1579"/>
        <v>0</v>
      </c>
      <c r="M5290" s="18">
        <f t="shared" ca="1" si="1563"/>
        <v>0</v>
      </c>
      <c r="N5290" s="34">
        <f t="shared" ca="1" si="1568"/>
        <v>14413.243721434117</v>
      </c>
      <c r="P5290" s="18">
        <f t="shared" ca="1" si="1580"/>
        <v>757.89229017950311</v>
      </c>
      <c r="Q5290" s="47">
        <f ca="1">SUM(L$15:L5290)-SUM(M$15:M5290)</f>
        <v>16350</v>
      </c>
      <c r="R5290" s="47" t="str">
        <f t="shared" ca="1" si="1581"/>
        <v>M5293</v>
      </c>
      <c r="S5290" s="40">
        <f t="shared" ca="1" si="1569"/>
        <v>0</v>
      </c>
      <c r="T5290" s="46">
        <f t="shared" ca="1" si="1570"/>
        <v>12</v>
      </c>
      <c r="X5290" s="74">
        <f t="shared" ca="1" si="1571"/>
        <v>-0.7578922901795031</v>
      </c>
      <c r="Y5290" s="75">
        <f t="shared" ca="1" si="1572"/>
        <v>-0.7578922901795031</v>
      </c>
      <c r="Z5290" s="74">
        <f t="shared" ca="1" si="1573"/>
        <v>0.46865317165122394</v>
      </c>
      <c r="AA5290" s="76">
        <f t="shared" ca="1" si="1574"/>
        <v>-757.89229017950311</v>
      </c>
      <c r="AB5290" s="76">
        <f t="shared" ca="1" si="1575"/>
        <v>468.65317165122394</v>
      </c>
    </row>
    <row r="5291" spans="1:28" x14ac:dyDescent="0.25">
      <c r="A5291" s="2">
        <f t="shared" si="1576"/>
        <v>27</v>
      </c>
      <c r="B5291" s="16">
        <f ca="1">VLOOKUP(A5291,PERIODS!$O$4:$P$33,2,FALSE)</f>
        <v>3.5000000000000003E-2</v>
      </c>
      <c r="C5291" s="15"/>
      <c r="D5291" s="18">
        <v>5000</v>
      </c>
      <c r="E5291" s="34">
        <f t="shared" ca="1" si="1577"/>
        <v>14413.243721434117</v>
      </c>
      <c r="F5291" s="34">
        <f t="shared" ca="1" si="1578"/>
        <v>3500.0000000000005</v>
      </c>
      <c r="G5291" s="69">
        <f t="shared" ca="1" si="1564"/>
        <v>0</v>
      </c>
      <c r="H5291" s="34">
        <f t="shared" ca="1" si="1565"/>
        <v>-449.22372555646814</v>
      </c>
      <c r="I5291" s="34">
        <f t="shared" ca="1" si="1566"/>
        <v>3050.7762744435322</v>
      </c>
      <c r="J5291" s="18">
        <f ca="1">SUM(INDIRECT(ADDRESS(ROW(F5291),COLUMN(F5291),4)):INDIRECT(ADDRESS(ROW(F5291)+N$5-1,COLUMN(F5291),4)))</f>
        <v>22900</v>
      </c>
      <c r="K5291" s="18">
        <f t="shared" ca="1" si="1567"/>
        <v>0</v>
      </c>
      <c r="L5291" s="18">
        <f t="shared" ca="1" si="1579"/>
        <v>0</v>
      </c>
      <c r="M5291" s="18">
        <f t="shared" ca="1" si="1563"/>
        <v>16350</v>
      </c>
      <c r="N5291" s="34">
        <f t="shared" ca="1" si="1568"/>
        <v>27712.467446990584</v>
      </c>
      <c r="P5291" s="18">
        <f t="shared" ca="1" si="1580"/>
        <v>449.22372555646814</v>
      </c>
      <c r="Q5291" s="47">
        <f ca="1">SUM(L$15:L5291)-SUM(M$15:M5291)</f>
        <v>0</v>
      </c>
      <c r="R5291" s="47" t="str">
        <f t="shared" ca="1" si="1581"/>
        <v>M5294</v>
      </c>
      <c r="S5291" s="40">
        <f t="shared" ca="1" si="1569"/>
        <v>0</v>
      </c>
      <c r="T5291" s="46">
        <f t="shared" ca="1" si="1570"/>
        <v>58</v>
      </c>
      <c r="X5291" s="74">
        <f t="shared" ca="1" si="1571"/>
        <v>-0.44922372555646817</v>
      </c>
      <c r="Y5291" s="75">
        <f t="shared" ca="1" si="1572"/>
        <v>-0.44922372555646817</v>
      </c>
      <c r="Z5291" s="74">
        <f t="shared" ca="1" si="1573"/>
        <v>0.63812331822807888</v>
      </c>
      <c r="AA5291" s="76">
        <f t="shared" ca="1" si="1574"/>
        <v>-449.22372555646814</v>
      </c>
      <c r="AB5291" s="76">
        <f t="shared" ca="1" si="1575"/>
        <v>638.12331822807892</v>
      </c>
    </row>
    <row r="5292" spans="1:28" x14ac:dyDescent="0.25">
      <c r="A5292" s="2">
        <f t="shared" si="1576"/>
        <v>28</v>
      </c>
      <c r="B5292" s="16">
        <f ca="1">VLOOKUP(A5292,PERIODS!$O$4:$P$33,2,FALSE)</f>
        <v>0.04</v>
      </c>
      <c r="C5292" s="15"/>
      <c r="D5292" s="18">
        <v>5000</v>
      </c>
      <c r="E5292" s="34">
        <f t="shared" ca="1" si="1577"/>
        <v>27712.467446990584</v>
      </c>
      <c r="F5292" s="34">
        <f t="shared" ca="1" si="1578"/>
        <v>4000</v>
      </c>
      <c r="G5292" s="69">
        <f t="shared" ca="1" si="1564"/>
        <v>0</v>
      </c>
      <c r="H5292" s="34">
        <f t="shared" ca="1" si="1565"/>
        <v>499.65768170449962</v>
      </c>
      <c r="I5292" s="34">
        <f t="shared" ca="1" si="1566"/>
        <v>4499.6576817044997</v>
      </c>
      <c r="J5292" s="18">
        <f ca="1">SUM(INDIRECT(ADDRESS(ROW(F5292),COLUMN(F5292),4)):INDIRECT(ADDRESS(ROW(F5292)+N$5-1,COLUMN(F5292),4)))</f>
        <v>21900</v>
      </c>
      <c r="K5292" s="18">
        <f t="shared" ca="1" si="1567"/>
        <v>0</v>
      </c>
      <c r="L5292" s="18">
        <f t="shared" ca="1" si="1579"/>
        <v>0</v>
      </c>
      <c r="M5292" s="18">
        <f t="shared" ca="1" si="1563"/>
        <v>0</v>
      </c>
      <c r="N5292" s="34">
        <f t="shared" ca="1" si="1568"/>
        <v>23212.809765286085</v>
      </c>
      <c r="P5292" s="18">
        <f t="shared" ca="1" si="1580"/>
        <v>499.65768170449962</v>
      </c>
      <c r="Q5292" s="47">
        <f ca="1">SUM(L$15:L5292)-SUM(M$15:M5292)</f>
        <v>0</v>
      </c>
      <c r="R5292" s="47" t="str">
        <f t="shared" ca="1" si="1581"/>
        <v>M5295</v>
      </c>
      <c r="S5292" s="40">
        <f t="shared" ca="1" si="1569"/>
        <v>0</v>
      </c>
      <c r="T5292" s="46">
        <f t="shared" ca="1" si="1570"/>
        <v>94</v>
      </c>
      <c r="X5292" s="74">
        <f t="shared" ca="1" si="1571"/>
        <v>0.49965768170449965</v>
      </c>
      <c r="Y5292" s="75">
        <f t="shared" ca="1" si="1572"/>
        <v>0.49965768170449965</v>
      </c>
      <c r="Z5292" s="74">
        <f t="shared" ca="1" si="1573"/>
        <v>1.648156979834041</v>
      </c>
      <c r="AA5292" s="76">
        <f t="shared" ca="1" si="1574"/>
        <v>499.65768170449962</v>
      </c>
      <c r="AB5292" s="76">
        <f t="shared" ca="1" si="1575"/>
        <v>1648.1569798340411</v>
      </c>
    </row>
    <row r="5293" spans="1:28" x14ac:dyDescent="0.25">
      <c r="A5293" s="2">
        <f t="shared" si="1576"/>
        <v>29</v>
      </c>
      <c r="B5293" s="16">
        <f ca="1">VLOOKUP(A5293,PERIODS!$O$4:$P$33,2,FALSE)</f>
        <v>0.04</v>
      </c>
      <c r="C5293" s="15"/>
      <c r="D5293" s="18">
        <v>5000</v>
      </c>
      <c r="E5293" s="34">
        <f t="shared" ca="1" si="1577"/>
        <v>23212.809765286085</v>
      </c>
      <c r="F5293" s="34">
        <f t="shared" ca="1" si="1578"/>
        <v>4000</v>
      </c>
      <c r="G5293" s="69">
        <f t="shared" ca="1" si="1564"/>
        <v>0</v>
      </c>
      <c r="H5293" s="34">
        <f t="shared" ca="1" si="1565"/>
        <v>-563.85590335661527</v>
      </c>
      <c r="I5293" s="34">
        <f t="shared" ca="1" si="1566"/>
        <v>3436.1440966433847</v>
      </c>
      <c r="J5293" s="18">
        <f ca="1">SUM(INDIRECT(ADDRESS(ROW(F5293),COLUMN(F5293),4)):INDIRECT(ADDRESS(ROW(F5293)+N$5-1,COLUMN(F5293),4)))</f>
        <v>21200</v>
      </c>
      <c r="K5293" s="18">
        <f t="shared" ca="1" si="1567"/>
        <v>0</v>
      </c>
      <c r="L5293" s="18">
        <f t="shared" ca="1" si="1579"/>
        <v>0</v>
      </c>
      <c r="M5293" s="18">
        <f t="shared" ca="1" si="1563"/>
        <v>0</v>
      </c>
      <c r="N5293" s="34">
        <f t="shared" ca="1" si="1568"/>
        <v>19776.665668642701</v>
      </c>
      <c r="P5293" s="18">
        <f t="shared" ca="1" si="1580"/>
        <v>563.85590335661527</v>
      </c>
      <c r="Q5293" s="47">
        <f ca="1">SUM(L$15:L5293)-SUM(M$15:M5293)</f>
        <v>0</v>
      </c>
      <c r="R5293" s="47" t="str">
        <f t="shared" ca="1" si="1581"/>
        <v>M5296</v>
      </c>
      <c r="S5293" s="40">
        <f t="shared" ca="1" si="1569"/>
        <v>0</v>
      </c>
      <c r="T5293" s="46">
        <f t="shared" ca="1" si="1570"/>
        <v>72</v>
      </c>
      <c r="X5293" s="74">
        <f t="shared" ca="1" si="1571"/>
        <v>-0.56385590335661528</v>
      </c>
      <c r="Y5293" s="75">
        <f t="shared" ca="1" si="1572"/>
        <v>-0.56385590335661528</v>
      </c>
      <c r="Z5293" s="74">
        <f t="shared" ca="1" si="1573"/>
        <v>0.56901077781511322</v>
      </c>
      <c r="AA5293" s="76">
        <f t="shared" ca="1" si="1574"/>
        <v>-563.85590335661527</v>
      </c>
      <c r="AB5293" s="76">
        <f t="shared" ca="1" si="1575"/>
        <v>569.01077781511322</v>
      </c>
    </row>
    <row r="5294" spans="1:28" x14ac:dyDescent="0.25">
      <c r="A5294" s="2">
        <f t="shared" si="1576"/>
        <v>30</v>
      </c>
      <c r="B5294" s="16">
        <f ca="1">VLOOKUP(A5294,PERIODS!$O$4:$P$33,2,FALSE)</f>
        <v>0.04</v>
      </c>
      <c r="C5294" s="15"/>
      <c r="D5294" s="18">
        <v>5000</v>
      </c>
      <c r="E5294" s="34">
        <f t="shared" ca="1" si="1577"/>
        <v>19776.665668642701</v>
      </c>
      <c r="F5294" s="34">
        <f t="shared" ca="1" si="1578"/>
        <v>4000</v>
      </c>
      <c r="G5294" s="69">
        <f t="shared" ca="1" si="1564"/>
        <v>0</v>
      </c>
      <c r="H5294" s="34">
        <f t="shared" ca="1" si="1565"/>
        <v>393.13202017394548</v>
      </c>
      <c r="I5294" s="34">
        <f t="shared" ca="1" si="1566"/>
        <v>4393.1320201739454</v>
      </c>
      <c r="J5294" s="18">
        <f ca="1">SUM(INDIRECT(ADDRESS(ROW(F5294),COLUMN(F5294),4)):INDIRECT(ADDRESS(ROW(F5294)+N$5-1,COLUMN(F5294),4)))</f>
        <v>20500</v>
      </c>
      <c r="K5294" s="18">
        <f t="shared" ca="1" si="1567"/>
        <v>16350</v>
      </c>
      <c r="L5294" s="18">
        <f t="shared" ca="1" si="1579"/>
        <v>16350</v>
      </c>
      <c r="M5294" s="18">
        <f t="shared" ca="1" si="1563"/>
        <v>0</v>
      </c>
      <c r="N5294" s="34">
        <f t="shared" ca="1" si="1568"/>
        <v>15383.533648468756</v>
      </c>
      <c r="P5294" s="18">
        <f t="shared" ca="1" si="1580"/>
        <v>393.13202017394548</v>
      </c>
      <c r="Q5294" s="47">
        <f ca="1">SUM(L$15:L5294)-SUM(M$15:M5294)</f>
        <v>16350</v>
      </c>
      <c r="R5294" s="47" t="str">
        <f t="shared" ca="1" si="1581"/>
        <v>M5297</v>
      </c>
      <c r="S5294" s="40">
        <f t="shared" ca="1" si="1569"/>
        <v>0</v>
      </c>
      <c r="T5294" s="46">
        <f t="shared" ca="1" si="1570"/>
        <v>71</v>
      </c>
      <c r="X5294" s="74">
        <f t="shared" ca="1" si="1571"/>
        <v>0.3931320201739455</v>
      </c>
      <c r="Y5294" s="75">
        <f t="shared" ca="1" si="1572"/>
        <v>0.3931320201739455</v>
      </c>
      <c r="Z5294" s="74">
        <f t="shared" ca="1" si="1573"/>
        <v>1.48161397935334</v>
      </c>
      <c r="AA5294" s="76">
        <f t="shared" ca="1" si="1574"/>
        <v>393.13202017394548</v>
      </c>
      <c r="AB5294" s="76">
        <f t="shared" ca="1" si="1575"/>
        <v>1481.61397935334</v>
      </c>
    </row>
    <row r="5295" spans="1:28" x14ac:dyDescent="0.25">
      <c r="A5295" s="2">
        <f t="shared" si="1576"/>
        <v>1</v>
      </c>
      <c r="B5295" s="16">
        <f ca="1">VLOOKUP(A5295,PERIODS!$O$4:$P$33,2,FALSE)</f>
        <v>2.4E-2</v>
      </c>
      <c r="C5295" s="15"/>
      <c r="D5295" s="18">
        <v>5000</v>
      </c>
      <c r="E5295" s="34">
        <f t="shared" ca="1" si="1577"/>
        <v>15383.533648468756</v>
      </c>
      <c r="F5295" s="34">
        <f t="shared" ca="1" si="1578"/>
        <v>2400</v>
      </c>
      <c r="G5295" s="69">
        <f t="shared" ca="1" si="1564"/>
        <v>0</v>
      </c>
      <c r="H5295" s="34">
        <f t="shared" ca="1" si="1565"/>
        <v>-536.32894958897305</v>
      </c>
      <c r="I5295" s="34">
        <f t="shared" ca="1" si="1566"/>
        <v>1863.671050411027</v>
      </c>
      <c r="J5295" s="18">
        <f ca="1">SUM(INDIRECT(ADDRESS(ROW(F5295),COLUMN(F5295),4)):INDIRECT(ADDRESS(ROW(F5295)+N$5-1,COLUMN(F5295),4)))</f>
        <v>19800</v>
      </c>
      <c r="K5295" s="18">
        <f t="shared" ca="1" si="1567"/>
        <v>16350</v>
      </c>
      <c r="L5295" s="18">
        <f t="shared" ca="1" si="1579"/>
        <v>0</v>
      </c>
      <c r="M5295" s="18">
        <f t="shared" ca="1" si="1563"/>
        <v>0</v>
      </c>
      <c r="N5295" s="34">
        <f t="shared" ca="1" si="1568"/>
        <v>13519.862598057729</v>
      </c>
      <c r="P5295" s="18">
        <f t="shared" ca="1" si="1580"/>
        <v>536.32894958897305</v>
      </c>
      <c r="Q5295" s="47">
        <f ca="1">SUM(L$15:L5295)-SUM(M$15:M5295)</f>
        <v>16350</v>
      </c>
      <c r="R5295" s="47" t="str">
        <f t="shared" ca="1" si="1581"/>
        <v>M5298</v>
      </c>
      <c r="S5295" s="40">
        <f t="shared" ca="1" si="1569"/>
        <v>0</v>
      </c>
      <c r="T5295" s="46">
        <f t="shared" ca="1" si="1570"/>
        <v>23</v>
      </c>
      <c r="X5295" s="74">
        <f t="shared" ca="1" si="1571"/>
        <v>-0.53632894958897304</v>
      </c>
      <c r="Y5295" s="75">
        <f t="shared" ca="1" si="1572"/>
        <v>-0.53632894958897304</v>
      </c>
      <c r="Z5295" s="74">
        <f t="shared" ca="1" si="1573"/>
        <v>0.58489148213067643</v>
      </c>
      <c r="AA5295" s="76">
        <f t="shared" ca="1" si="1574"/>
        <v>-536.32894958897305</v>
      </c>
      <c r="AB5295" s="76">
        <f t="shared" ca="1" si="1575"/>
        <v>584.89148213067642</v>
      </c>
    </row>
    <row r="5296" spans="1:28" x14ac:dyDescent="0.25">
      <c r="A5296" s="2">
        <f t="shared" si="1576"/>
        <v>2</v>
      </c>
      <c r="B5296" s="16">
        <f ca="1">VLOOKUP(A5296,PERIODS!$O$4:$P$33,2,FALSE)</f>
        <v>2.5000000000000001E-2</v>
      </c>
      <c r="C5296" s="15"/>
      <c r="D5296" s="18">
        <v>5000</v>
      </c>
      <c r="E5296" s="34">
        <f t="shared" ca="1" si="1577"/>
        <v>13519.862598057729</v>
      </c>
      <c r="F5296" s="34">
        <f t="shared" ca="1" si="1578"/>
        <v>2500</v>
      </c>
      <c r="G5296" s="69">
        <f t="shared" ca="1" si="1564"/>
        <v>0</v>
      </c>
      <c r="H5296" s="34">
        <f t="shared" ca="1" si="1565"/>
        <v>-222.29231627174946</v>
      </c>
      <c r="I5296" s="34">
        <f t="shared" ca="1" si="1566"/>
        <v>2277.7076837282507</v>
      </c>
      <c r="J5296" s="18">
        <f ca="1">SUM(INDIRECT(ADDRESS(ROW(F5296),COLUMN(F5296),4)):INDIRECT(ADDRESS(ROW(F5296)+N$5-1,COLUMN(F5296),4)))</f>
        <v>20700</v>
      </c>
      <c r="K5296" s="18">
        <f t="shared" ca="1" si="1567"/>
        <v>16350</v>
      </c>
      <c r="L5296" s="18">
        <f t="shared" ca="1" si="1579"/>
        <v>0</v>
      </c>
      <c r="M5296" s="18">
        <f t="shared" ca="1" si="1563"/>
        <v>0</v>
      </c>
      <c r="N5296" s="34">
        <f t="shared" ca="1" si="1568"/>
        <v>11242.154914329478</v>
      </c>
      <c r="P5296" s="18">
        <f t="shared" ca="1" si="1580"/>
        <v>222.29231627174946</v>
      </c>
      <c r="Q5296" s="47">
        <f ca="1">SUM(L$15:L5296)-SUM(M$15:M5296)</f>
        <v>16350</v>
      </c>
      <c r="R5296" s="47" t="str">
        <f t="shared" ca="1" si="1581"/>
        <v>M5299</v>
      </c>
      <c r="S5296" s="40">
        <f t="shared" ca="1" si="1569"/>
        <v>0</v>
      </c>
      <c r="T5296" s="46">
        <f t="shared" ca="1" si="1570"/>
        <v>90</v>
      </c>
      <c r="X5296" s="74">
        <f t="shared" ca="1" si="1571"/>
        <v>-0.22229231627174945</v>
      </c>
      <c r="Y5296" s="75">
        <f t="shared" ca="1" si="1572"/>
        <v>-0.22229231627174945</v>
      </c>
      <c r="Z5296" s="74">
        <f t="shared" ca="1" si="1573"/>
        <v>0.80068127795666555</v>
      </c>
      <c r="AA5296" s="76">
        <f t="shared" ca="1" si="1574"/>
        <v>-222.29231627174946</v>
      </c>
      <c r="AB5296" s="76">
        <f t="shared" ca="1" si="1575"/>
        <v>800.68127795666555</v>
      </c>
    </row>
    <row r="5297" spans="1:28" x14ac:dyDescent="0.25">
      <c r="A5297" s="2">
        <f t="shared" si="1576"/>
        <v>3</v>
      </c>
      <c r="B5297" s="16">
        <f ca="1">VLOOKUP(A5297,PERIODS!$O$4:$P$33,2,FALSE)</f>
        <v>2.5000000000000001E-2</v>
      </c>
      <c r="C5297" s="15"/>
      <c r="D5297" s="18">
        <v>5000</v>
      </c>
      <c r="E5297" s="34">
        <f t="shared" ca="1" si="1577"/>
        <v>11242.154914329478</v>
      </c>
      <c r="F5297" s="34">
        <f t="shared" ca="1" si="1578"/>
        <v>2500</v>
      </c>
      <c r="G5297" s="69">
        <f t="shared" ca="1" si="1564"/>
        <v>0</v>
      </c>
      <c r="H5297" s="34">
        <f t="shared" ca="1" si="1565"/>
        <v>-1187.8579959880526</v>
      </c>
      <c r="I5297" s="34">
        <f t="shared" ca="1" si="1566"/>
        <v>1312.1420040119474</v>
      </c>
      <c r="J5297" s="18">
        <f ca="1">SUM(INDIRECT(ADDRESS(ROW(F5297),COLUMN(F5297),4)):INDIRECT(ADDRESS(ROW(F5297)+N$5-1,COLUMN(F5297),4)))</f>
        <v>21500</v>
      </c>
      <c r="K5297" s="18">
        <f t="shared" ca="1" si="1567"/>
        <v>0</v>
      </c>
      <c r="L5297" s="18">
        <f t="shared" ca="1" si="1579"/>
        <v>0</v>
      </c>
      <c r="M5297" s="18">
        <f t="shared" ca="1" si="1563"/>
        <v>16350</v>
      </c>
      <c r="N5297" s="34">
        <f t="shared" ca="1" si="1568"/>
        <v>26280.012910317531</v>
      </c>
      <c r="P5297" s="18">
        <f t="shared" ca="1" si="1580"/>
        <v>1187.8579959880526</v>
      </c>
      <c r="Q5297" s="47">
        <f ca="1">SUM(L$15:L5297)-SUM(M$15:M5297)</f>
        <v>0</v>
      </c>
      <c r="R5297" s="47" t="str">
        <f t="shared" ca="1" si="1581"/>
        <v>M5300</v>
      </c>
      <c r="S5297" s="40">
        <f t="shared" ca="1" si="1569"/>
        <v>0</v>
      </c>
      <c r="T5297" s="46">
        <f t="shared" ca="1" si="1570"/>
        <v>49</v>
      </c>
      <c r="X5297" s="74">
        <f t="shared" ca="1" si="1571"/>
        <v>-1.1878579959880526</v>
      </c>
      <c r="Y5297" s="75">
        <f t="shared" ca="1" si="1572"/>
        <v>-1.1878579959880526</v>
      </c>
      <c r="Z5297" s="74">
        <f t="shared" ca="1" si="1573"/>
        <v>0.30487360564457133</v>
      </c>
      <c r="AA5297" s="76">
        <f t="shared" ca="1" si="1574"/>
        <v>-1187.8579959880526</v>
      </c>
      <c r="AB5297" s="76">
        <f t="shared" ca="1" si="1575"/>
        <v>304.87360564457134</v>
      </c>
    </row>
    <row r="5298" spans="1:28" x14ac:dyDescent="0.25">
      <c r="A5298" s="2">
        <f t="shared" si="1576"/>
        <v>4</v>
      </c>
      <c r="B5298" s="16">
        <f ca="1">VLOOKUP(A5298,PERIODS!$O$4:$P$33,2,FALSE)</f>
        <v>2.5000000000000001E-2</v>
      </c>
      <c r="C5298" s="15"/>
      <c r="D5298" s="18">
        <v>5000</v>
      </c>
      <c r="E5298" s="34">
        <f t="shared" ca="1" si="1577"/>
        <v>26280.012910317531</v>
      </c>
      <c r="F5298" s="34">
        <f t="shared" ca="1" si="1578"/>
        <v>2500</v>
      </c>
      <c r="G5298" s="69">
        <f t="shared" ca="1" si="1564"/>
        <v>0</v>
      </c>
      <c r="H5298" s="34">
        <f t="shared" ca="1" si="1565"/>
        <v>-1078.5821814555934</v>
      </c>
      <c r="I5298" s="34">
        <f t="shared" ca="1" si="1566"/>
        <v>1421.4178185444066</v>
      </c>
      <c r="J5298" s="18">
        <f ca="1">SUM(INDIRECT(ADDRESS(ROW(F5298),COLUMN(F5298),4)):INDIRECT(ADDRESS(ROW(F5298)+N$5-1,COLUMN(F5298),4)))</f>
        <v>22300</v>
      </c>
      <c r="K5298" s="18">
        <f t="shared" ca="1" si="1567"/>
        <v>0</v>
      </c>
      <c r="L5298" s="18">
        <f t="shared" ca="1" si="1579"/>
        <v>0</v>
      </c>
      <c r="M5298" s="18">
        <f t="shared" ca="1" si="1563"/>
        <v>0</v>
      </c>
      <c r="N5298" s="34">
        <f t="shared" ca="1" si="1568"/>
        <v>24858.595091773124</v>
      </c>
      <c r="P5298" s="18">
        <f t="shared" ca="1" si="1580"/>
        <v>1078.5821814555934</v>
      </c>
      <c r="Q5298" s="47">
        <f ca="1">SUM(L$15:L5298)-SUM(M$15:M5298)</f>
        <v>0</v>
      </c>
      <c r="R5298" s="47" t="str">
        <f t="shared" ca="1" si="1581"/>
        <v>M5301</v>
      </c>
      <c r="S5298" s="40">
        <f t="shared" ca="1" si="1569"/>
        <v>0</v>
      </c>
      <c r="T5298" s="46">
        <f t="shared" ca="1" si="1570"/>
        <v>3</v>
      </c>
      <c r="X5298" s="74">
        <f t="shared" ca="1" si="1571"/>
        <v>-1.0785821814555934</v>
      </c>
      <c r="Y5298" s="75">
        <f t="shared" ca="1" si="1572"/>
        <v>-1.0785821814555934</v>
      </c>
      <c r="Z5298" s="74">
        <f t="shared" ca="1" si="1573"/>
        <v>0.34007735196923061</v>
      </c>
      <c r="AA5298" s="76">
        <f t="shared" ca="1" si="1574"/>
        <v>-1078.5821814555934</v>
      </c>
      <c r="AB5298" s="76">
        <f t="shared" ca="1" si="1575"/>
        <v>340.07735196923062</v>
      </c>
    </row>
    <row r="5299" spans="1:28" x14ac:dyDescent="0.25">
      <c r="A5299" s="2">
        <f t="shared" si="1576"/>
        <v>5</v>
      </c>
      <c r="B5299" s="16">
        <f ca="1">VLOOKUP(A5299,PERIODS!$O$4:$P$33,2,FALSE)</f>
        <v>3.3000000000000002E-2</v>
      </c>
      <c r="C5299" s="15"/>
      <c r="D5299" s="18">
        <v>5000</v>
      </c>
      <c r="E5299" s="34">
        <f t="shared" ca="1" si="1577"/>
        <v>24858.595091773124</v>
      </c>
      <c r="F5299" s="34">
        <f t="shared" ca="1" si="1578"/>
        <v>3300</v>
      </c>
      <c r="G5299" s="69">
        <f t="shared" ca="1" si="1564"/>
        <v>0</v>
      </c>
      <c r="H5299" s="34">
        <f t="shared" ca="1" si="1565"/>
        <v>-427.2598572183179</v>
      </c>
      <c r="I5299" s="34">
        <f t="shared" ca="1" si="1566"/>
        <v>2872.7401427816822</v>
      </c>
      <c r="J5299" s="18">
        <f ca="1">SUM(INDIRECT(ADDRESS(ROW(F5299),COLUMN(F5299),4)):INDIRECT(ADDRESS(ROW(F5299)+N$5-1,COLUMN(F5299),4)))</f>
        <v>23100</v>
      </c>
      <c r="K5299" s="18">
        <f t="shared" ca="1" si="1567"/>
        <v>0</v>
      </c>
      <c r="L5299" s="18">
        <f t="shared" ca="1" si="1579"/>
        <v>0</v>
      </c>
      <c r="M5299" s="18">
        <f t="shared" ca="1" si="1563"/>
        <v>0</v>
      </c>
      <c r="N5299" s="34">
        <f t="shared" ca="1" si="1568"/>
        <v>21985.854948991444</v>
      </c>
      <c r="P5299" s="18">
        <f t="shared" ca="1" si="1580"/>
        <v>427.2598572183179</v>
      </c>
      <c r="Q5299" s="47">
        <f ca="1">SUM(L$15:L5299)-SUM(M$15:M5299)</f>
        <v>0</v>
      </c>
      <c r="R5299" s="47" t="str">
        <f t="shared" ca="1" si="1581"/>
        <v>M5302</v>
      </c>
      <c r="S5299" s="40">
        <f t="shared" ca="1" si="1569"/>
        <v>0</v>
      </c>
      <c r="T5299" s="46">
        <f t="shared" ca="1" si="1570"/>
        <v>90</v>
      </c>
      <c r="X5299" s="74">
        <f t="shared" ca="1" si="1571"/>
        <v>-0.42725985721831788</v>
      </c>
      <c r="Y5299" s="75">
        <f t="shared" ca="1" si="1572"/>
        <v>-0.42725985721831788</v>
      </c>
      <c r="Z5299" s="74">
        <f t="shared" ca="1" si="1573"/>
        <v>0.65229402689130989</v>
      </c>
      <c r="AA5299" s="76">
        <f t="shared" ca="1" si="1574"/>
        <v>-427.2598572183179</v>
      </c>
      <c r="AB5299" s="76">
        <f t="shared" ca="1" si="1575"/>
        <v>652.29402689130984</v>
      </c>
    </row>
    <row r="5300" spans="1:28" x14ac:dyDescent="0.25">
      <c r="A5300" s="2">
        <f t="shared" si="1576"/>
        <v>6</v>
      </c>
      <c r="B5300" s="16">
        <f ca="1">VLOOKUP(A5300,PERIODS!$O$4:$P$33,2,FALSE)</f>
        <v>3.3000000000000002E-2</v>
      </c>
      <c r="C5300" s="15"/>
      <c r="D5300" s="18">
        <v>5000</v>
      </c>
      <c r="E5300" s="34">
        <f t="shared" ca="1" si="1577"/>
        <v>21985.854948991444</v>
      </c>
      <c r="F5300" s="34">
        <f t="shared" ca="1" si="1578"/>
        <v>3300</v>
      </c>
      <c r="G5300" s="69">
        <f t="shared" ca="1" si="1564"/>
        <v>0</v>
      </c>
      <c r="H5300" s="34">
        <f t="shared" ca="1" si="1565"/>
        <v>-817.97330285296107</v>
      </c>
      <c r="I5300" s="34">
        <f t="shared" ca="1" si="1566"/>
        <v>2482.0266971470392</v>
      </c>
      <c r="J5300" s="18">
        <f ca="1">SUM(INDIRECT(ADDRESS(ROW(F5300),COLUMN(F5300),4)):INDIRECT(ADDRESS(ROW(F5300)+N$5-1,COLUMN(F5300),4)))</f>
        <v>23100</v>
      </c>
      <c r="K5300" s="18">
        <f t="shared" ca="1" si="1567"/>
        <v>16350</v>
      </c>
      <c r="L5300" s="18">
        <f t="shared" ca="1" si="1579"/>
        <v>16350</v>
      </c>
      <c r="M5300" s="18">
        <f t="shared" ca="1" si="1563"/>
        <v>0</v>
      </c>
      <c r="N5300" s="34">
        <f t="shared" ca="1" si="1568"/>
        <v>19503.828251844403</v>
      </c>
      <c r="P5300" s="18">
        <f t="shared" ca="1" si="1580"/>
        <v>817.97330285296107</v>
      </c>
      <c r="Q5300" s="47">
        <f ca="1">SUM(L$15:L5300)-SUM(M$15:M5300)</f>
        <v>16350</v>
      </c>
      <c r="R5300" s="47" t="str">
        <f t="shared" ca="1" si="1581"/>
        <v>M5303</v>
      </c>
      <c r="S5300" s="40">
        <f t="shared" ca="1" si="1569"/>
        <v>0</v>
      </c>
      <c r="T5300" s="46">
        <f t="shared" ca="1" si="1570"/>
        <v>69</v>
      </c>
      <c r="X5300" s="74">
        <f t="shared" ca="1" si="1571"/>
        <v>-0.8179733028529611</v>
      </c>
      <c r="Y5300" s="75">
        <f t="shared" ca="1" si="1572"/>
        <v>-0.8179733028529611</v>
      </c>
      <c r="Z5300" s="74">
        <f t="shared" ca="1" si="1573"/>
        <v>0.44132518123183839</v>
      </c>
      <c r="AA5300" s="76">
        <f t="shared" ca="1" si="1574"/>
        <v>-817.97330285296107</v>
      </c>
      <c r="AB5300" s="76">
        <f t="shared" ca="1" si="1575"/>
        <v>441.32518123183837</v>
      </c>
    </row>
    <row r="5301" spans="1:28" x14ac:dyDescent="0.25">
      <c r="A5301" s="2">
        <f t="shared" si="1576"/>
        <v>7</v>
      </c>
      <c r="B5301" s="16">
        <f ca="1">VLOOKUP(A5301,PERIODS!$O$4:$P$33,2,FALSE)</f>
        <v>3.3000000000000002E-2</v>
      </c>
      <c r="C5301" s="15"/>
      <c r="D5301" s="18">
        <v>5000</v>
      </c>
      <c r="E5301" s="34">
        <f t="shared" ca="1" si="1577"/>
        <v>19503.828251844403</v>
      </c>
      <c r="F5301" s="34">
        <f t="shared" ca="1" si="1578"/>
        <v>3300</v>
      </c>
      <c r="G5301" s="69">
        <f t="shared" ca="1" si="1564"/>
        <v>0</v>
      </c>
      <c r="H5301" s="34">
        <f t="shared" ca="1" si="1565"/>
        <v>252.69164419591561</v>
      </c>
      <c r="I5301" s="34">
        <f t="shared" ca="1" si="1566"/>
        <v>3552.6916441959156</v>
      </c>
      <c r="J5301" s="18">
        <f ca="1">SUM(INDIRECT(ADDRESS(ROW(F5301),COLUMN(F5301),4)):INDIRECT(ADDRESS(ROW(F5301)+N$5-1,COLUMN(F5301),4)))</f>
        <v>23100</v>
      </c>
      <c r="K5301" s="18">
        <f t="shared" ca="1" si="1567"/>
        <v>16350</v>
      </c>
      <c r="L5301" s="18">
        <f t="shared" ca="1" si="1579"/>
        <v>0</v>
      </c>
      <c r="M5301" s="18">
        <f t="shared" ca="1" si="1563"/>
        <v>0</v>
      </c>
      <c r="N5301" s="34">
        <f t="shared" ca="1" si="1568"/>
        <v>15951.136607648488</v>
      </c>
      <c r="P5301" s="18">
        <f t="shared" ca="1" si="1580"/>
        <v>252.69164419591561</v>
      </c>
      <c r="Q5301" s="47">
        <f ca="1">SUM(L$15:L5301)-SUM(M$15:M5301)</f>
        <v>16350</v>
      </c>
      <c r="R5301" s="47" t="str">
        <f t="shared" ca="1" si="1581"/>
        <v>M5304</v>
      </c>
      <c r="S5301" s="40">
        <f t="shared" ca="1" si="1569"/>
        <v>0</v>
      </c>
      <c r="T5301" s="46">
        <f t="shared" ca="1" si="1570"/>
        <v>65</v>
      </c>
      <c r="X5301" s="74">
        <f t="shared" ca="1" si="1571"/>
        <v>0.25269164419591561</v>
      </c>
      <c r="Y5301" s="75">
        <f t="shared" ca="1" si="1572"/>
        <v>0.25269164419591561</v>
      </c>
      <c r="Z5301" s="74">
        <f t="shared" ca="1" si="1573"/>
        <v>1.2874862117730395</v>
      </c>
      <c r="AA5301" s="76">
        <f t="shared" ca="1" si="1574"/>
        <v>252.69164419591561</v>
      </c>
      <c r="AB5301" s="76">
        <f t="shared" ca="1" si="1575"/>
        <v>1287.4862117730395</v>
      </c>
    </row>
    <row r="5302" spans="1:28" x14ac:dyDescent="0.25">
      <c r="A5302" s="2">
        <f t="shared" si="1576"/>
        <v>8</v>
      </c>
      <c r="B5302" s="16">
        <f ca="1">VLOOKUP(A5302,PERIODS!$O$4:$P$33,2,FALSE)</f>
        <v>3.3000000000000002E-2</v>
      </c>
      <c r="C5302" s="15"/>
      <c r="D5302" s="18">
        <v>5000</v>
      </c>
      <c r="E5302" s="34">
        <f t="shared" ca="1" si="1577"/>
        <v>15951.136607648488</v>
      </c>
      <c r="F5302" s="34">
        <f t="shared" ca="1" si="1578"/>
        <v>3300</v>
      </c>
      <c r="G5302" s="69">
        <f t="shared" ca="1" si="1564"/>
        <v>0</v>
      </c>
      <c r="H5302" s="34">
        <f t="shared" ca="1" si="1565"/>
        <v>-107.52927524219807</v>
      </c>
      <c r="I5302" s="34">
        <f t="shared" ca="1" si="1566"/>
        <v>3192.4707247578021</v>
      </c>
      <c r="J5302" s="18">
        <f ca="1">SUM(INDIRECT(ADDRESS(ROW(F5302),COLUMN(F5302),4)):INDIRECT(ADDRESS(ROW(F5302)+N$5-1,COLUMN(F5302),4)))</f>
        <v>23100</v>
      </c>
      <c r="K5302" s="18">
        <f t="shared" ca="1" si="1567"/>
        <v>16350</v>
      </c>
      <c r="L5302" s="18">
        <f t="shared" ca="1" si="1579"/>
        <v>0</v>
      </c>
      <c r="M5302" s="18">
        <f t="shared" ca="1" si="1563"/>
        <v>0</v>
      </c>
      <c r="N5302" s="34">
        <f t="shared" ca="1" si="1568"/>
        <v>12758.665882890686</v>
      </c>
      <c r="P5302" s="18">
        <f t="shared" ca="1" si="1580"/>
        <v>107.52927524219807</v>
      </c>
      <c r="Q5302" s="47">
        <f ca="1">SUM(L$15:L5302)-SUM(M$15:M5302)</f>
        <v>16350</v>
      </c>
      <c r="R5302" s="47" t="str">
        <f t="shared" ca="1" si="1581"/>
        <v>M5305</v>
      </c>
      <c r="S5302" s="40">
        <f t="shared" ca="1" si="1569"/>
        <v>0</v>
      </c>
      <c r="T5302" s="46">
        <f t="shared" ca="1" si="1570"/>
        <v>57</v>
      </c>
      <c r="X5302" s="74">
        <f t="shared" ca="1" si="1571"/>
        <v>-0.10752927524219807</v>
      </c>
      <c r="Y5302" s="75">
        <f t="shared" ca="1" si="1572"/>
        <v>-0.10752927524219807</v>
      </c>
      <c r="Z5302" s="74">
        <f t="shared" ca="1" si="1573"/>
        <v>0.89805023142793527</v>
      </c>
      <c r="AA5302" s="76">
        <f t="shared" ca="1" si="1574"/>
        <v>-107.52927524219807</v>
      </c>
      <c r="AB5302" s="76">
        <f t="shared" ca="1" si="1575"/>
        <v>898.05023142793527</v>
      </c>
    </row>
    <row r="5303" spans="1:28" x14ac:dyDescent="0.25">
      <c r="A5303" s="2">
        <f t="shared" si="1576"/>
        <v>9</v>
      </c>
      <c r="B5303" s="16">
        <f ca="1">VLOOKUP(A5303,PERIODS!$O$4:$P$33,2,FALSE)</f>
        <v>3.3000000000000002E-2</v>
      </c>
      <c r="C5303" s="15"/>
      <c r="D5303" s="18">
        <v>5000</v>
      </c>
      <c r="E5303" s="34">
        <f t="shared" ca="1" si="1577"/>
        <v>12758.665882890686</v>
      </c>
      <c r="F5303" s="34">
        <f t="shared" ca="1" si="1578"/>
        <v>3300</v>
      </c>
      <c r="G5303" s="69">
        <f t="shared" ca="1" si="1564"/>
        <v>0</v>
      </c>
      <c r="H5303" s="34">
        <f t="shared" ca="1" si="1565"/>
        <v>150.86041320184427</v>
      </c>
      <c r="I5303" s="34">
        <f t="shared" ca="1" si="1566"/>
        <v>3450.8604132018445</v>
      </c>
      <c r="J5303" s="18">
        <f ca="1">SUM(INDIRECT(ADDRESS(ROW(F5303),COLUMN(F5303),4)):INDIRECT(ADDRESS(ROW(F5303)+N$5-1,COLUMN(F5303),4)))</f>
        <v>23100</v>
      </c>
      <c r="K5303" s="18">
        <f t="shared" ca="1" si="1567"/>
        <v>0</v>
      </c>
      <c r="L5303" s="18">
        <f t="shared" ca="1" si="1579"/>
        <v>0</v>
      </c>
      <c r="M5303" s="18">
        <f t="shared" ca="1" si="1563"/>
        <v>16350</v>
      </c>
      <c r="N5303" s="34">
        <f t="shared" ca="1" si="1568"/>
        <v>25657.805469688843</v>
      </c>
      <c r="P5303" s="18">
        <f t="shared" ca="1" si="1580"/>
        <v>150.86041320184427</v>
      </c>
      <c r="Q5303" s="47">
        <f ca="1">SUM(L$15:L5303)-SUM(M$15:M5303)</f>
        <v>0</v>
      </c>
      <c r="R5303" s="47" t="str">
        <f t="shared" ca="1" si="1581"/>
        <v>M5306</v>
      </c>
      <c r="S5303" s="40">
        <f t="shared" ca="1" si="1569"/>
        <v>0</v>
      </c>
      <c r="T5303" s="46">
        <f t="shared" ca="1" si="1570"/>
        <v>71</v>
      </c>
      <c r="X5303" s="74">
        <f t="shared" ca="1" si="1571"/>
        <v>0.15086041320184426</v>
      </c>
      <c r="Y5303" s="75">
        <f t="shared" ca="1" si="1572"/>
        <v>0.15086041320184426</v>
      </c>
      <c r="Z5303" s="74">
        <f t="shared" ca="1" si="1573"/>
        <v>1.1628343304317148</v>
      </c>
      <c r="AA5303" s="76">
        <f t="shared" ca="1" si="1574"/>
        <v>150.86041320184427</v>
      </c>
      <c r="AB5303" s="76">
        <f t="shared" ca="1" si="1575"/>
        <v>1162.8343304317148</v>
      </c>
    </row>
    <row r="5304" spans="1:28" x14ac:dyDescent="0.25">
      <c r="A5304" s="2">
        <f t="shared" si="1576"/>
        <v>10</v>
      </c>
      <c r="B5304" s="16">
        <f ca="1">VLOOKUP(A5304,PERIODS!$O$4:$P$33,2,FALSE)</f>
        <v>3.3000000000000002E-2</v>
      </c>
      <c r="C5304" s="15"/>
      <c r="D5304" s="18">
        <v>5000</v>
      </c>
      <c r="E5304" s="34">
        <f t="shared" ca="1" si="1577"/>
        <v>25657.805469688843</v>
      </c>
      <c r="F5304" s="34">
        <f t="shared" ca="1" si="1578"/>
        <v>3300</v>
      </c>
      <c r="G5304" s="69">
        <f t="shared" ca="1" si="1564"/>
        <v>0</v>
      </c>
      <c r="H5304" s="34">
        <f t="shared" ca="1" si="1565"/>
        <v>-249.32649524199022</v>
      </c>
      <c r="I5304" s="34">
        <f t="shared" ca="1" si="1566"/>
        <v>3050.6735047580096</v>
      </c>
      <c r="J5304" s="18">
        <f ca="1">SUM(INDIRECT(ADDRESS(ROW(F5304),COLUMN(F5304),4)):INDIRECT(ADDRESS(ROW(F5304)+N$5-1,COLUMN(F5304),4)))</f>
        <v>23100</v>
      </c>
      <c r="K5304" s="18">
        <f t="shared" ca="1" si="1567"/>
        <v>0</v>
      </c>
      <c r="L5304" s="18">
        <f t="shared" ca="1" si="1579"/>
        <v>0</v>
      </c>
      <c r="M5304" s="18">
        <f t="shared" ca="1" si="1563"/>
        <v>0</v>
      </c>
      <c r="N5304" s="34">
        <f t="shared" ca="1" si="1568"/>
        <v>22607.131964930835</v>
      </c>
      <c r="P5304" s="18">
        <f t="shared" ca="1" si="1580"/>
        <v>249.32649524199022</v>
      </c>
      <c r="Q5304" s="47">
        <f ca="1">SUM(L$15:L5304)-SUM(M$15:M5304)</f>
        <v>0</v>
      </c>
      <c r="R5304" s="47" t="str">
        <f t="shared" ca="1" si="1581"/>
        <v>M5307</v>
      </c>
      <c r="S5304" s="40">
        <f t="shared" ca="1" si="1569"/>
        <v>0</v>
      </c>
      <c r="T5304" s="46">
        <f t="shared" ca="1" si="1570"/>
        <v>32</v>
      </c>
      <c r="X5304" s="74">
        <f t="shared" ca="1" si="1571"/>
        <v>-0.24932649524199021</v>
      </c>
      <c r="Y5304" s="75">
        <f t="shared" ca="1" si="1572"/>
        <v>-0.24932649524199021</v>
      </c>
      <c r="Z5304" s="74">
        <f t="shared" ca="1" si="1573"/>
        <v>0.7793254857793962</v>
      </c>
      <c r="AA5304" s="76">
        <f t="shared" ca="1" si="1574"/>
        <v>-249.32649524199022</v>
      </c>
      <c r="AB5304" s="76">
        <f t="shared" ca="1" si="1575"/>
        <v>779.32548577939622</v>
      </c>
    </row>
    <row r="5305" spans="1:28" x14ac:dyDescent="0.25">
      <c r="A5305" s="2">
        <f t="shared" si="1576"/>
        <v>11</v>
      </c>
      <c r="B5305" s="16">
        <f ca="1">VLOOKUP(A5305,PERIODS!$O$4:$P$33,2,FALSE)</f>
        <v>3.3000000000000002E-2</v>
      </c>
      <c r="C5305" s="15"/>
      <c r="D5305" s="18">
        <v>5000</v>
      </c>
      <c r="E5305" s="34">
        <f t="shared" ca="1" si="1577"/>
        <v>22607.131964930835</v>
      </c>
      <c r="F5305" s="34">
        <f t="shared" ca="1" si="1578"/>
        <v>3300</v>
      </c>
      <c r="G5305" s="69">
        <f t="shared" ca="1" si="1564"/>
        <v>0</v>
      </c>
      <c r="H5305" s="34">
        <f t="shared" ca="1" si="1565"/>
        <v>-2427.6818469934055</v>
      </c>
      <c r="I5305" s="34">
        <f t="shared" ca="1" si="1566"/>
        <v>872.31815300659446</v>
      </c>
      <c r="J5305" s="18">
        <f ca="1">SUM(INDIRECT(ADDRESS(ROW(F5305),COLUMN(F5305),4)):INDIRECT(ADDRESS(ROW(F5305)+N$5-1,COLUMN(F5305),4)))</f>
        <v>23300</v>
      </c>
      <c r="K5305" s="18">
        <f t="shared" ca="1" si="1567"/>
        <v>16350</v>
      </c>
      <c r="L5305" s="18">
        <f t="shared" ca="1" si="1579"/>
        <v>16350</v>
      </c>
      <c r="M5305" s="18">
        <f t="shared" ca="1" si="1563"/>
        <v>0</v>
      </c>
      <c r="N5305" s="34">
        <f t="shared" ca="1" si="1568"/>
        <v>21734.813811924239</v>
      </c>
      <c r="P5305" s="18">
        <f t="shared" ca="1" si="1580"/>
        <v>2427.6818469934055</v>
      </c>
      <c r="Q5305" s="47">
        <f ca="1">SUM(L$15:L5305)-SUM(M$15:M5305)</f>
        <v>16350</v>
      </c>
      <c r="R5305" s="47" t="str">
        <f t="shared" ca="1" si="1581"/>
        <v>M5308</v>
      </c>
      <c r="S5305" s="40">
        <f t="shared" ca="1" si="1569"/>
        <v>0</v>
      </c>
      <c r="T5305" s="46">
        <f t="shared" ca="1" si="1570"/>
        <v>83</v>
      </c>
      <c r="X5305" s="74">
        <f t="shared" ca="1" si="1571"/>
        <v>-2.4276818469934054</v>
      </c>
      <c r="Y5305" s="75">
        <f t="shared" ca="1" si="1572"/>
        <v>-2.4276818469934054</v>
      </c>
      <c r="Z5305" s="74">
        <f t="shared" ca="1" si="1573"/>
        <v>8.8241152161038977E-2</v>
      </c>
      <c r="AA5305" s="76">
        <f t="shared" ca="1" si="1574"/>
        <v>-2427.6818469934055</v>
      </c>
      <c r="AB5305" s="76">
        <f t="shared" ca="1" si="1575"/>
        <v>88.241152161038983</v>
      </c>
    </row>
    <row r="5306" spans="1:28" x14ac:dyDescent="0.25">
      <c r="A5306" s="2">
        <f t="shared" si="1576"/>
        <v>12</v>
      </c>
      <c r="B5306" s="16">
        <f ca="1">VLOOKUP(A5306,PERIODS!$O$4:$P$33,2,FALSE)</f>
        <v>3.3000000000000002E-2</v>
      </c>
      <c r="C5306" s="15"/>
      <c r="D5306" s="18">
        <v>5000</v>
      </c>
      <c r="E5306" s="34">
        <f t="shared" ca="1" si="1577"/>
        <v>21734.813811924239</v>
      </c>
      <c r="F5306" s="34">
        <f t="shared" ca="1" si="1578"/>
        <v>3300</v>
      </c>
      <c r="G5306" s="69">
        <f t="shared" ca="1" si="1564"/>
        <v>0</v>
      </c>
      <c r="H5306" s="34">
        <f t="shared" ca="1" si="1565"/>
        <v>-940.55283999662038</v>
      </c>
      <c r="I5306" s="34">
        <f t="shared" ca="1" si="1566"/>
        <v>2359.4471600033794</v>
      </c>
      <c r="J5306" s="18">
        <f ca="1">SUM(INDIRECT(ADDRESS(ROW(F5306),COLUMN(F5306),4)):INDIRECT(ADDRESS(ROW(F5306)+N$5-1,COLUMN(F5306),4)))</f>
        <v>23500</v>
      </c>
      <c r="K5306" s="18">
        <f t="shared" ca="1" si="1567"/>
        <v>16350</v>
      </c>
      <c r="L5306" s="18">
        <f t="shared" ca="1" si="1579"/>
        <v>0</v>
      </c>
      <c r="M5306" s="18">
        <f t="shared" ca="1" si="1563"/>
        <v>0</v>
      </c>
      <c r="N5306" s="34">
        <f t="shared" ca="1" si="1568"/>
        <v>19375.36665192086</v>
      </c>
      <c r="P5306" s="18">
        <f t="shared" ca="1" si="1580"/>
        <v>940.55283999662038</v>
      </c>
      <c r="Q5306" s="47">
        <f ca="1">SUM(L$15:L5306)-SUM(M$15:M5306)</f>
        <v>16350</v>
      </c>
      <c r="R5306" s="47" t="str">
        <f t="shared" ca="1" si="1581"/>
        <v>M5309</v>
      </c>
      <c r="S5306" s="40">
        <f t="shared" ca="1" si="1569"/>
        <v>0</v>
      </c>
      <c r="T5306" s="46">
        <f t="shared" ca="1" si="1570"/>
        <v>24</v>
      </c>
      <c r="X5306" s="74">
        <f t="shared" ca="1" si="1571"/>
        <v>-0.94055283999662043</v>
      </c>
      <c r="Y5306" s="75">
        <f t="shared" ca="1" si="1572"/>
        <v>-0.94055283999662043</v>
      </c>
      <c r="Z5306" s="74">
        <f t="shared" ca="1" si="1573"/>
        <v>0.39041194035053811</v>
      </c>
      <c r="AA5306" s="76">
        <f t="shared" ca="1" si="1574"/>
        <v>-940.55283999662038</v>
      </c>
      <c r="AB5306" s="76">
        <f t="shared" ca="1" si="1575"/>
        <v>390.41194035053809</v>
      </c>
    </row>
    <row r="5307" spans="1:28" x14ac:dyDescent="0.25">
      <c r="A5307" s="2">
        <f t="shared" si="1576"/>
        <v>13</v>
      </c>
      <c r="B5307" s="16">
        <f ca="1">VLOOKUP(A5307,PERIODS!$O$4:$P$33,2,FALSE)</f>
        <v>3.3000000000000002E-2</v>
      </c>
      <c r="C5307" s="15"/>
      <c r="D5307" s="18">
        <v>5000</v>
      </c>
      <c r="E5307" s="34">
        <f t="shared" ca="1" si="1577"/>
        <v>19375.36665192086</v>
      </c>
      <c r="F5307" s="34">
        <f t="shared" ca="1" si="1578"/>
        <v>3300</v>
      </c>
      <c r="G5307" s="69">
        <f t="shared" ca="1" si="1564"/>
        <v>0</v>
      </c>
      <c r="H5307" s="34">
        <f t="shared" ca="1" si="1565"/>
        <v>-987.73024765950004</v>
      </c>
      <c r="I5307" s="34">
        <f t="shared" ca="1" si="1566"/>
        <v>2312.2697523405</v>
      </c>
      <c r="J5307" s="18">
        <f ca="1">SUM(INDIRECT(ADDRESS(ROW(F5307),COLUMN(F5307),4)):INDIRECT(ADDRESS(ROW(F5307)+N$5-1,COLUMN(F5307),4)))</f>
        <v>23700</v>
      </c>
      <c r="K5307" s="18">
        <f t="shared" ca="1" si="1567"/>
        <v>16350</v>
      </c>
      <c r="L5307" s="18">
        <f t="shared" ca="1" si="1579"/>
        <v>0</v>
      </c>
      <c r="M5307" s="18">
        <f t="shared" ca="1" si="1563"/>
        <v>0</v>
      </c>
      <c r="N5307" s="34">
        <f t="shared" ca="1" si="1568"/>
        <v>17063.09689958036</v>
      </c>
      <c r="P5307" s="18">
        <f t="shared" ca="1" si="1580"/>
        <v>987.73024765950004</v>
      </c>
      <c r="Q5307" s="47">
        <f ca="1">SUM(L$15:L5307)-SUM(M$15:M5307)</f>
        <v>16350</v>
      </c>
      <c r="R5307" s="47" t="str">
        <f t="shared" ca="1" si="1581"/>
        <v>M5310</v>
      </c>
      <c r="S5307" s="40">
        <f t="shared" ca="1" si="1569"/>
        <v>0</v>
      </c>
      <c r="T5307" s="46">
        <f t="shared" ca="1" si="1570"/>
        <v>79</v>
      </c>
      <c r="X5307" s="74">
        <f t="shared" ca="1" si="1571"/>
        <v>-0.98773024765950002</v>
      </c>
      <c r="Y5307" s="75">
        <f t="shared" ca="1" si="1572"/>
        <v>-0.98773024765950002</v>
      </c>
      <c r="Z5307" s="74">
        <f t="shared" ca="1" si="1573"/>
        <v>0.37242103595061754</v>
      </c>
      <c r="AA5307" s="76">
        <f t="shared" ca="1" si="1574"/>
        <v>-987.73024765950004</v>
      </c>
      <c r="AB5307" s="76">
        <f t="shared" ca="1" si="1575"/>
        <v>372.42103595061752</v>
      </c>
    </row>
    <row r="5308" spans="1:28" x14ac:dyDescent="0.25">
      <c r="A5308" s="2">
        <f t="shared" si="1576"/>
        <v>14</v>
      </c>
      <c r="B5308" s="16">
        <f ca="1">VLOOKUP(A5308,PERIODS!$O$4:$P$33,2,FALSE)</f>
        <v>3.3000000000000002E-2</v>
      </c>
      <c r="C5308" s="15"/>
      <c r="D5308" s="18">
        <v>5000</v>
      </c>
      <c r="E5308" s="34">
        <f t="shared" ca="1" si="1577"/>
        <v>17063.09689958036</v>
      </c>
      <c r="F5308" s="34">
        <f t="shared" ca="1" si="1578"/>
        <v>3300</v>
      </c>
      <c r="G5308" s="69">
        <f t="shared" ca="1" si="1564"/>
        <v>0</v>
      </c>
      <c r="H5308" s="34">
        <f t="shared" ca="1" si="1565"/>
        <v>-708.17331606277332</v>
      </c>
      <c r="I5308" s="34">
        <f t="shared" ca="1" si="1566"/>
        <v>2591.8266839372268</v>
      </c>
      <c r="J5308" s="18">
        <f ca="1">SUM(INDIRECT(ADDRESS(ROW(F5308),COLUMN(F5308),4)):INDIRECT(ADDRESS(ROW(F5308)+N$5-1,COLUMN(F5308),4)))</f>
        <v>23900</v>
      </c>
      <c r="K5308" s="18">
        <f t="shared" ca="1" si="1567"/>
        <v>0</v>
      </c>
      <c r="L5308" s="18">
        <f t="shared" ca="1" si="1579"/>
        <v>0</v>
      </c>
      <c r="M5308" s="18">
        <f t="shared" ca="1" si="1563"/>
        <v>16350</v>
      </c>
      <c r="N5308" s="34">
        <f t="shared" ca="1" si="1568"/>
        <v>30821.270215643133</v>
      </c>
      <c r="P5308" s="18">
        <f t="shared" ca="1" si="1580"/>
        <v>708.17331606277332</v>
      </c>
      <c r="Q5308" s="47">
        <f ca="1">SUM(L$15:L5308)-SUM(M$15:M5308)</f>
        <v>0</v>
      </c>
      <c r="R5308" s="47" t="str">
        <f t="shared" ca="1" si="1581"/>
        <v>M5311</v>
      </c>
      <c r="S5308" s="40">
        <f t="shared" ca="1" si="1569"/>
        <v>0</v>
      </c>
      <c r="T5308" s="46">
        <f t="shared" ca="1" si="1570"/>
        <v>19</v>
      </c>
      <c r="X5308" s="74">
        <f t="shared" ca="1" si="1571"/>
        <v>-0.70817331606277334</v>
      </c>
      <c r="Y5308" s="75">
        <f t="shared" ca="1" si="1572"/>
        <v>-0.70817331606277334</v>
      </c>
      <c r="Z5308" s="74">
        <f t="shared" ca="1" si="1573"/>
        <v>0.49254309677181191</v>
      </c>
      <c r="AA5308" s="76">
        <f t="shared" ca="1" si="1574"/>
        <v>-708.17331606277332</v>
      </c>
      <c r="AB5308" s="76">
        <f t="shared" ca="1" si="1575"/>
        <v>492.54309677181192</v>
      </c>
    </row>
    <row r="5309" spans="1:28" x14ac:dyDescent="0.25">
      <c r="A5309" s="2">
        <f t="shared" si="1576"/>
        <v>15</v>
      </c>
      <c r="B5309" s="16">
        <f ca="1">VLOOKUP(A5309,PERIODS!$O$4:$P$33,2,FALSE)</f>
        <v>3.3000000000000002E-2</v>
      </c>
      <c r="C5309" s="15"/>
      <c r="D5309" s="18">
        <v>5000</v>
      </c>
      <c r="E5309" s="34">
        <f t="shared" ca="1" si="1577"/>
        <v>30821.270215643133</v>
      </c>
      <c r="F5309" s="34">
        <f t="shared" ca="1" si="1578"/>
        <v>3300</v>
      </c>
      <c r="G5309" s="69">
        <f t="shared" ca="1" si="1564"/>
        <v>0</v>
      </c>
      <c r="H5309" s="34">
        <f t="shared" ca="1" si="1565"/>
        <v>-854.62490326816203</v>
      </c>
      <c r="I5309" s="34">
        <f t="shared" ca="1" si="1566"/>
        <v>2445.3750967318379</v>
      </c>
      <c r="J5309" s="18">
        <f ca="1">SUM(INDIRECT(ADDRESS(ROW(F5309),COLUMN(F5309),4)):INDIRECT(ADDRESS(ROW(F5309)+N$5-1,COLUMN(F5309),4)))</f>
        <v>24100</v>
      </c>
      <c r="K5309" s="18">
        <f t="shared" ca="1" si="1567"/>
        <v>0</v>
      </c>
      <c r="L5309" s="18">
        <f t="shared" ca="1" si="1579"/>
        <v>0</v>
      </c>
      <c r="M5309" s="18">
        <f t="shared" ca="1" si="1563"/>
        <v>0</v>
      </c>
      <c r="N5309" s="34">
        <f t="shared" ca="1" si="1568"/>
        <v>28375.895118911296</v>
      </c>
      <c r="P5309" s="18">
        <f t="shared" ca="1" si="1580"/>
        <v>854.62490326816203</v>
      </c>
      <c r="Q5309" s="47">
        <f ca="1">SUM(L$15:L5309)-SUM(M$15:M5309)</f>
        <v>0</v>
      </c>
      <c r="R5309" s="47" t="str">
        <f t="shared" ca="1" si="1581"/>
        <v>M5312</v>
      </c>
      <c r="S5309" s="40">
        <f t="shared" ca="1" si="1569"/>
        <v>0</v>
      </c>
      <c r="T5309" s="46">
        <f t="shared" ca="1" si="1570"/>
        <v>83</v>
      </c>
      <c r="X5309" s="74">
        <f t="shared" ca="1" si="1571"/>
        <v>-0.85462490326816198</v>
      </c>
      <c r="Y5309" s="75">
        <f t="shared" ca="1" si="1572"/>
        <v>-0.85462490326816198</v>
      </c>
      <c r="Z5309" s="74">
        <f t="shared" ca="1" si="1573"/>
        <v>0.42544274333924909</v>
      </c>
      <c r="AA5309" s="76">
        <f t="shared" ca="1" si="1574"/>
        <v>-854.62490326816203</v>
      </c>
      <c r="AB5309" s="76">
        <f t="shared" ca="1" si="1575"/>
        <v>425.44274333924909</v>
      </c>
    </row>
    <row r="5310" spans="1:28" x14ac:dyDescent="0.25">
      <c r="A5310" s="2">
        <f t="shared" si="1576"/>
        <v>16</v>
      </c>
      <c r="B5310" s="16">
        <f ca="1">VLOOKUP(A5310,PERIODS!$O$4:$P$33,2,FALSE)</f>
        <v>3.3000000000000002E-2</v>
      </c>
      <c r="C5310" s="15"/>
      <c r="D5310" s="18">
        <v>5000</v>
      </c>
      <c r="E5310" s="34">
        <f t="shared" ca="1" si="1577"/>
        <v>28375.895118911296</v>
      </c>
      <c r="F5310" s="34">
        <f t="shared" ca="1" si="1578"/>
        <v>3300</v>
      </c>
      <c r="G5310" s="69">
        <f t="shared" ca="1" si="1564"/>
        <v>0</v>
      </c>
      <c r="H5310" s="34">
        <f t="shared" ca="1" si="1565"/>
        <v>970.06051698108615</v>
      </c>
      <c r="I5310" s="34">
        <f t="shared" ca="1" si="1566"/>
        <v>4270.060516981086</v>
      </c>
      <c r="J5310" s="18">
        <f ca="1">SUM(INDIRECT(ADDRESS(ROW(F5310),COLUMN(F5310),4)):INDIRECT(ADDRESS(ROW(F5310)+N$5-1,COLUMN(F5310),4)))</f>
        <v>24300</v>
      </c>
      <c r="K5310" s="18">
        <f t="shared" ca="1" si="1567"/>
        <v>0</v>
      </c>
      <c r="L5310" s="18">
        <f t="shared" ca="1" si="1579"/>
        <v>0</v>
      </c>
      <c r="M5310" s="18">
        <f t="shared" ca="1" si="1563"/>
        <v>0</v>
      </c>
      <c r="N5310" s="34">
        <f t="shared" ca="1" si="1568"/>
        <v>24105.834601930212</v>
      </c>
      <c r="P5310" s="18">
        <f t="shared" ca="1" si="1580"/>
        <v>970.06051698108615</v>
      </c>
      <c r="Q5310" s="47">
        <f ca="1">SUM(L$15:L5310)-SUM(M$15:M5310)</f>
        <v>0</v>
      </c>
      <c r="R5310" s="47" t="str">
        <f t="shared" ca="1" si="1581"/>
        <v>M5313</v>
      </c>
      <c r="S5310" s="40">
        <f t="shared" ca="1" si="1569"/>
        <v>0</v>
      </c>
      <c r="T5310" s="46">
        <f t="shared" ca="1" si="1570"/>
        <v>35</v>
      </c>
      <c r="X5310" s="74">
        <f t="shared" ca="1" si="1571"/>
        <v>0.9700605169810862</v>
      </c>
      <c r="Y5310" s="75">
        <f t="shared" ca="1" si="1572"/>
        <v>0.9700605169810862</v>
      </c>
      <c r="Z5310" s="74">
        <f t="shared" ca="1" si="1573"/>
        <v>2.6381041046196816</v>
      </c>
      <c r="AA5310" s="76">
        <f t="shared" ca="1" si="1574"/>
        <v>970.06051698108615</v>
      </c>
      <c r="AB5310" s="76">
        <f t="shared" ca="1" si="1575"/>
        <v>2638.1041046196815</v>
      </c>
    </row>
    <row r="5311" spans="1:28" x14ac:dyDescent="0.25">
      <c r="A5311" s="2">
        <f t="shared" si="1576"/>
        <v>17</v>
      </c>
      <c r="B5311" s="16">
        <f ca="1">VLOOKUP(A5311,PERIODS!$O$4:$P$33,2,FALSE)</f>
        <v>3.5000000000000003E-2</v>
      </c>
      <c r="C5311" s="15"/>
      <c r="D5311" s="18">
        <v>5000</v>
      </c>
      <c r="E5311" s="34">
        <f t="shared" ca="1" si="1577"/>
        <v>24105.834601930212</v>
      </c>
      <c r="F5311" s="34">
        <f t="shared" ca="1" si="1578"/>
        <v>3500.0000000000005</v>
      </c>
      <c r="G5311" s="69">
        <f t="shared" ca="1" si="1564"/>
        <v>0</v>
      </c>
      <c r="H5311" s="34">
        <f t="shared" ca="1" si="1565"/>
        <v>1283.9485310129114</v>
      </c>
      <c r="I5311" s="34">
        <f t="shared" ca="1" si="1566"/>
        <v>4783.9485310129121</v>
      </c>
      <c r="J5311" s="18">
        <f ca="1">SUM(INDIRECT(ADDRESS(ROW(F5311),COLUMN(F5311),4)):INDIRECT(ADDRESS(ROW(F5311)+N$5-1,COLUMN(F5311),4)))</f>
        <v>24500.000000000004</v>
      </c>
      <c r="K5311" s="18">
        <f t="shared" ca="1" si="1567"/>
        <v>16350</v>
      </c>
      <c r="L5311" s="18">
        <f t="shared" ca="1" si="1579"/>
        <v>16350</v>
      </c>
      <c r="M5311" s="18">
        <f t="shared" ca="1" si="1563"/>
        <v>0</v>
      </c>
      <c r="N5311" s="34">
        <f t="shared" ca="1" si="1568"/>
        <v>19321.886070917299</v>
      </c>
      <c r="P5311" s="18">
        <f t="shared" ca="1" si="1580"/>
        <v>1283.9485310129114</v>
      </c>
      <c r="Q5311" s="47">
        <f ca="1">SUM(L$15:L5311)-SUM(M$15:M5311)</f>
        <v>16350</v>
      </c>
      <c r="R5311" s="47" t="str">
        <f t="shared" ca="1" si="1581"/>
        <v>M5314</v>
      </c>
      <c r="S5311" s="40">
        <f t="shared" ca="1" si="1569"/>
        <v>0</v>
      </c>
      <c r="T5311" s="46">
        <f t="shared" ca="1" si="1570"/>
        <v>41</v>
      </c>
      <c r="X5311" s="74">
        <f t="shared" ca="1" si="1571"/>
        <v>1.2839485310129115</v>
      </c>
      <c r="Y5311" s="75">
        <f t="shared" ca="1" si="1572"/>
        <v>1.2839485310129115</v>
      </c>
      <c r="Z5311" s="74">
        <f t="shared" ca="1" si="1573"/>
        <v>3.6108692434266665</v>
      </c>
      <c r="AA5311" s="76">
        <f t="shared" ca="1" si="1574"/>
        <v>1283.9485310129114</v>
      </c>
      <c r="AB5311" s="76">
        <f t="shared" ca="1" si="1575"/>
        <v>3610.8692434266663</v>
      </c>
    </row>
    <row r="5312" spans="1:28" x14ac:dyDescent="0.25">
      <c r="A5312" s="2">
        <f t="shared" si="1576"/>
        <v>18</v>
      </c>
      <c r="B5312" s="16">
        <f ca="1">VLOOKUP(A5312,PERIODS!$O$4:$P$33,2,FALSE)</f>
        <v>3.5000000000000003E-2</v>
      </c>
      <c r="C5312" s="15"/>
      <c r="D5312" s="18">
        <v>5000</v>
      </c>
      <c r="E5312" s="34">
        <f t="shared" ca="1" si="1577"/>
        <v>19321.886070917299</v>
      </c>
      <c r="F5312" s="34">
        <f t="shared" ca="1" si="1578"/>
        <v>3500.0000000000005</v>
      </c>
      <c r="G5312" s="69">
        <f t="shared" ca="1" si="1564"/>
        <v>0</v>
      </c>
      <c r="H5312" s="34">
        <f t="shared" ca="1" si="1565"/>
        <v>771.09913705411498</v>
      </c>
      <c r="I5312" s="34">
        <f t="shared" ca="1" si="1566"/>
        <v>4271.0991370541151</v>
      </c>
      <c r="J5312" s="18">
        <f ca="1">SUM(INDIRECT(ADDRESS(ROW(F5312),COLUMN(F5312),4)):INDIRECT(ADDRESS(ROW(F5312)+N$5-1,COLUMN(F5312),4)))</f>
        <v>24500.000000000004</v>
      </c>
      <c r="K5312" s="18">
        <f t="shared" ca="1" si="1567"/>
        <v>16350</v>
      </c>
      <c r="L5312" s="18">
        <f t="shared" ca="1" si="1579"/>
        <v>0</v>
      </c>
      <c r="M5312" s="18">
        <f t="shared" ca="1" si="1563"/>
        <v>0</v>
      </c>
      <c r="N5312" s="34">
        <f t="shared" ca="1" si="1568"/>
        <v>15050.786933863183</v>
      </c>
      <c r="P5312" s="18">
        <f t="shared" ca="1" si="1580"/>
        <v>771.09913705411498</v>
      </c>
      <c r="Q5312" s="47">
        <f ca="1">SUM(L$15:L5312)-SUM(M$15:M5312)</f>
        <v>16350</v>
      </c>
      <c r="R5312" s="47" t="str">
        <f t="shared" ca="1" si="1581"/>
        <v>M5315</v>
      </c>
      <c r="S5312" s="40">
        <f t="shared" ca="1" si="1569"/>
        <v>0</v>
      </c>
      <c r="T5312" s="46">
        <f t="shared" ca="1" si="1570"/>
        <v>60</v>
      </c>
      <c r="X5312" s="74">
        <f t="shared" ca="1" si="1571"/>
        <v>0.77109913705411492</v>
      </c>
      <c r="Y5312" s="75">
        <f t="shared" ca="1" si="1572"/>
        <v>0.77109913705411492</v>
      </c>
      <c r="Z5312" s="74">
        <f t="shared" ca="1" si="1573"/>
        <v>2.1621414379900399</v>
      </c>
      <c r="AA5312" s="76">
        <f t="shared" ca="1" si="1574"/>
        <v>771.09913705411498</v>
      </c>
      <c r="AB5312" s="76">
        <f t="shared" ca="1" si="1575"/>
        <v>2162.1414379900398</v>
      </c>
    </row>
    <row r="5313" spans="1:28" x14ac:dyDescent="0.25">
      <c r="A5313" s="2">
        <f t="shared" si="1576"/>
        <v>19</v>
      </c>
      <c r="B5313" s="16">
        <f ca="1">VLOOKUP(A5313,PERIODS!$O$4:$P$33,2,FALSE)</f>
        <v>3.5000000000000003E-2</v>
      </c>
      <c r="C5313" s="15"/>
      <c r="D5313" s="18">
        <v>5000</v>
      </c>
      <c r="E5313" s="34">
        <f t="shared" ca="1" si="1577"/>
        <v>15050.786933863183</v>
      </c>
      <c r="F5313" s="34">
        <f t="shared" ca="1" si="1578"/>
        <v>3500.0000000000005</v>
      </c>
      <c r="G5313" s="69">
        <f t="shared" ca="1" si="1564"/>
        <v>0</v>
      </c>
      <c r="H5313" s="34">
        <f t="shared" ca="1" si="1565"/>
        <v>-690.23682786948166</v>
      </c>
      <c r="I5313" s="34">
        <f t="shared" ca="1" si="1566"/>
        <v>2809.7631721305188</v>
      </c>
      <c r="J5313" s="18">
        <f ca="1">SUM(INDIRECT(ADDRESS(ROW(F5313),COLUMN(F5313),4)):INDIRECT(ADDRESS(ROW(F5313)+N$5-1,COLUMN(F5313),4)))</f>
        <v>24500.000000000004</v>
      </c>
      <c r="K5313" s="18">
        <f t="shared" ca="1" si="1567"/>
        <v>16350</v>
      </c>
      <c r="L5313" s="18">
        <f t="shared" ca="1" si="1579"/>
        <v>0</v>
      </c>
      <c r="M5313" s="18">
        <f t="shared" ca="1" si="1563"/>
        <v>0</v>
      </c>
      <c r="N5313" s="34">
        <f t="shared" ca="1" si="1568"/>
        <v>12241.023761732664</v>
      </c>
      <c r="P5313" s="18">
        <f t="shared" ca="1" si="1580"/>
        <v>690.23682786948166</v>
      </c>
      <c r="Q5313" s="47">
        <f ca="1">SUM(L$15:L5313)-SUM(M$15:M5313)</f>
        <v>16350</v>
      </c>
      <c r="R5313" s="47" t="str">
        <f t="shared" ca="1" si="1581"/>
        <v>M5316</v>
      </c>
      <c r="S5313" s="40">
        <f t="shared" ca="1" si="1569"/>
        <v>0</v>
      </c>
      <c r="T5313" s="46">
        <f t="shared" ca="1" si="1570"/>
        <v>33</v>
      </c>
      <c r="X5313" s="74">
        <f t="shared" ca="1" si="1571"/>
        <v>-0.69023682786948171</v>
      </c>
      <c r="Y5313" s="75">
        <f t="shared" ca="1" si="1572"/>
        <v>-0.69023682786948171</v>
      </c>
      <c r="Z5313" s="74">
        <f t="shared" ca="1" si="1573"/>
        <v>0.50145729593918409</v>
      </c>
      <c r="AA5313" s="76">
        <f t="shared" ca="1" si="1574"/>
        <v>-690.23682786948166</v>
      </c>
      <c r="AB5313" s="76">
        <f t="shared" ca="1" si="1575"/>
        <v>501.45729593918406</v>
      </c>
    </row>
    <row r="5314" spans="1:28" x14ac:dyDescent="0.25">
      <c r="A5314" s="2">
        <f t="shared" si="1576"/>
        <v>20</v>
      </c>
      <c r="B5314" s="16">
        <f ca="1">VLOOKUP(A5314,PERIODS!$O$4:$P$33,2,FALSE)</f>
        <v>3.5000000000000003E-2</v>
      </c>
      <c r="C5314" s="15"/>
      <c r="D5314" s="18">
        <v>5000</v>
      </c>
      <c r="E5314" s="34">
        <f t="shared" ca="1" si="1577"/>
        <v>12241.023761732664</v>
      </c>
      <c r="F5314" s="34">
        <f t="shared" ca="1" si="1578"/>
        <v>3500.0000000000005</v>
      </c>
      <c r="G5314" s="69">
        <f t="shared" ca="1" si="1564"/>
        <v>0</v>
      </c>
      <c r="H5314" s="34">
        <f t="shared" ca="1" si="1565"/>
        <v>-1759.5133163886626</v>
      </c>
      <c r="I5314" s="34">
        <f t="shared" ca="1" si="1566"/>
        <v>1740.4866836113379</v>
      </c>
      <c r="J5314" s="18">
        <f ca="1">SUM(INDIRECT(ADDRESS(ROW(F5314),COLUMN(F5314),4)):INDIRECT(ADDRESS(ROW(F5314)+N$5-1,COLUMN(F5314),4)))</f>
        <v>24500.000000000004</v>
      </c>
      <c r="K5314" s="18">
        <f t="shared" ca="1" si="1567"/>
        <v>0</v>
      </c>
      <c r="L5314" s="18">
        <f t="shared" ca="1" si="1579"/>
        <v>0</v>
      </c>
      <c r="M5314" s="18">
        <f t="shared" ca="1" si="1563"/>
        <v>16350</v>
      </c>
      <c r="N5314" s="34">
        <f t="shared" ca="1" si="1568"/>
        <v>26850.537078121328</v>
      </c>
      <c r="P5314" s="18">
        <f t="shared" ca="1" si="1580"/>
        <v>1759.5133163886626</v>
      </c>
      <c r="Q5314" s="47">
        <f ca="1">SUM(L$15:L5314)-SUM(M$15:M5314)</f>
        <v>0</v>
      </c>
      <c r="R5314" s="47" t="str">
        <f t="shared" ca="1" si="1581"/>
        <v>M5317</v>
      </c>
      <c r="S5314" s="40">
        <f t="shared" ca="1" si="1569"/>
        <v>0</v>
      </c>
      <c r="T5314" s="46">
        <f t="shared" ca="1" si="1570"/>
        <v>67</v>
      </c>
      <c r="X5314" s="74">
        <f t="shared" ca="1" si="1571"/>
        <v>-1.7595133163886625</v>
      </c>
      <c r="Y5314" s="75">
        <f t="shared" ca="1" si="1572"/>
        <v>-1.7595133163886625</v>
      </c>
      <c r="Z5314" s="74">
        <f t="shared" ca="1" si="1573"/>
        <v>0.17212861561734771</v>
      </c>
      <c r="AA5314" s="76">
        <f t="shared" ca="1" si="1574"/>
        <v>-1759.5133163886626</v>
      </c>
      <c r="AB5314" s="76">
        <f t="shared" ca="1" si="1575"/>
        <v>172.12861561734772</v>
      </c>
    </row>
    <row r="5315" spans="1:28" x14ac:dyDescent="0.25">
      <c r="A5315" s="2">
        <f t="shared" si="1576"/>
        <v>21</v>
      </c>
      <c r="B5315" s="16">
        <f ca="1">VLOOKUP(A5315,PERIODS!$O$4:$P$33,2,FALSE)</f>
        <v>3.5000000000000003E-2</v>
      </c>
      <c r="C5315" s="15"/>
      <c r="D5315" s="18">
        <v>5000</v>
      </c>
      <c r="E5315" s="34">
        <f t="shared" ca="1" si="1577"/>
        <v>26850.537078121328</v>
      </c>
      <c r="F5315" s="34">
        <f t="shared" ca="1" si="1578"/>
        <v>3500.0000000000005</v>
      </c>
      <c r="G5315" s="69">
        <f t="shared" ca="1" si="1564"/>
        <v>0</v>
      </c>
      <c r="H5315" s="34">
        <f t="shared" ca="1" si="1565"/>
        <v>-2632.7832142213747</v>
      </c>
      <c r="I5315" s="34">
        <f t="shared" ca="1" si="1566"/>
        <v>867.21678577862576</v>
      </c>
      <c r="J5315" s="18">
        <f ca="1">SUM(INDIRECT(ADDRESS(ROW(F5315),COLUMN(F5315),4)):INDIRECT(ADDRESS(ROW(F5315)+N$5-1,COLUMN(F5315),4)))</f>
        <v>24500.000000000004</v>
      </c>
      <c r="K5315" s="18">
        <f t="shared" ca="1" si="1567"/>
        <v>0</v>
      </c>
      <c r="L5315" s="18">
        <f t="shared" ca="1" si="1579"/>
        <v>0</v>
      </c>
      <c r="M5315" s="18">
        <f t="shared" ca="1" si="1563"/>
        <v>0</v>
      </c>
      <c r="N5315" s="34">
        <f t="shared" ca="1" si="1568"/>
        <v>25983.320292342702</v>
      </c>
      <c r="P5315" s="18">
        <f t="shared" ca="1" si="1580"/>
        <v>2632.7832142213747</v>
      </c>
      <c r="Q5315" s="47">
        <f ca="1">SUM(L$15:L5315)-SUM(M$15:M5315)</f>
        <v>0</v>
      </c>
      <c r="R5315" s="47" t="str">
        <f t="shared" ca="1" si="1581"/>
        <v>M5318</v>
      </c>
      <c r="S5315" s="40">
        <f t="shared" ca="1" si="1569"/>
        <v>0</v>
      </c>
      <c r="T5315" s="46">
        <f t="shared" ca="1" si="1570"/>
        <v>47</v>
      </c>
      <c r="X5315" s="74">
        <f t="shared" ca="1" si="1571"/>
        <v>-2.6327832142213747</v>
      </c>
      <c r="Y5315" s="75">
        <f t="shared" ca="1" si="1572"/>
        <v>-2.6327832142213747</v>
      </c>
      <c r="Z5315" s="74">
        <f t="shared" ca="1" si="1573"/>
        <v>7.1878131348817556E-2</v>
      </c>
      <c r="AA5315" s="76">
        <f t="shared" ca="1" si="1574"/>
        <v>-2632.7832142213747</v>
      </c>
      <c r="AB5315" s="76">
        <f t="shared" ca="1" si="1575"/>
        <v>71.878131348817561</v>
      </c>
    </row>
    <row r="5316" spans="1:28" x14ac:dyDescent="0.25">
      <c r="A5316" s="2">
        <f t="shared" si="1576"/>
        <v>22</v>
      </c>
      <c r="B5316" s="16">
        <f ca="1">VLOOKUP(A5316,PERIODS!$O$4:$P$33,2,FALSE)</f>
        <v>3.5000000000000003E-2</v>
      </c>
      <c r="C5316" s="15"/>
      <c r="D5316" s="18">
        <v>5000</v>
      </c>
      <c r="E5316" s="34">
        <f t="shared" ca="1" si="1577"/>
        <v>25983.320292342702</v>
      </c>
      <c r="F5316" s="34">
        <f t="shared" ca="1" si="1578"/>
        <v>3500.0000000000005</v>
      </c>
      <c r="G5316" s="69">
        <f t="shared" ca="1" si="1564"/>
        <v>0</v>
      </c>
      <c r="H5316" s="34">
        <f t="shared" ca="1" si="1565"/>
        <v>1091.4120260840918</v>
      </c>
      <c r="I5316" s="34">
        <f t="shared" ca="1" si="1566"/>
        <v>4591.4120260840918</v>
      </c>
      <c r="J5316" s="18">
        <f ca="1">SUM(INDIRECT(ADDRESS(ROW(F5316),COLUMN(F5316),4)):INDIRECT(ADDRESS(ROW(F5316)+N$5-1,COLUMN(F5316),4)))</f>
        <v>25000.000000000004</v>
      </c>
      <c r="K5316" s="18">
        <f t="shared" ca="1" si="1567"/>
        <v>0</v>
      </c>
      <c r="L5316" s="18">
        <f t="shared" ca="1" si="1579"/>
        <v>0</v>
      </c>
      <c r="M5316" s="18">
        <f t="shared" ca="1" si="1563"/>
        <v>0</v>
      </c>
      <c r="N5316" s="34">
        <f t="shared" ca="1" si="1568"/>
        <v>21391.908266258608</v>
      </c>
      <c r="P5316" s="18">
        <f t="shared" ca="1" si="1580"/>
        <v>1091.4120260840918</v>
      </c>
      <c r="Q5316" s="47">
        <f ca="1">SUM(L$15:L5316)-SUM(M$15:M5316)</f>
        <v>0</v>
      </c>
      <c r="R5316" s="47" t="str">
        <f t="shared" ca="1" si="1581"/>
        <v>M5319</v>
      </c>
      <c r="S5316" s="40">
        <f t="shared" ca="1" si="1569"/>
        <v>0</v>
      </c>
      <c r="T5316" s="46">
        <f t="shared" ca="1" si="1570"/>
        <v>41</v>
      </c>
      <c r="X5316" s="74">
        <f t="shared" ca="1" si="1571"/>
        <v>1.0914120260840918</v>
      </c>
      <c r="Y5316" s="75">
        <f t="shared" ca="1" si="1572"/>
        <v>1.0914120260840918</v>
      </c>
      <c r="Z5316" s="74">
        <f t="shared" ca="1" si="1573"/>
        <v>2.9784767916109343</v>
      </c>
      <c r="AA5316" s="76">
        <f t="shared" ca="1" si="1574"/>
        <v>1091.4120260840918</v>
      </c>
      <c r="AB5316" s="76">
        <f t="shared" ca="1" si="1575"/>
        <v>2978.4767916109345</v>
      </c>
    </row>
    <row r="5317" spans="1:28" x14ac:dyDescent="0.25">
      <c r="A5317" s="2">
        <f t="shared" si="1576"/>
        <v>23</v>
      </c>
      <c r="B5317" s="16">
        <f ca="1">VLOOKUP(A5317,PERIODS!$O$4:$P$33,2,FALSE)</f>
        <v>3.5000000000000003E-2</v>
      </c>
      <c r="C5317" s="15"/>
      <c r="D5317" s="18">
        <v>5000</v>
      </c>
      <c r="E5317" s="34">
        <f t="shared" ca="1" si="1577"/>
        <v>21391.908266258608</v>
      </c>
      <c r="F5317" s="34">
        <f t="shared" ca="1" si="1578"/>
        <v>3500.0000000000005</v>
      </c>
      <c r="G5317" s="69">
        <f t="shared" ca="1" si="1564"/>
        <v>0</v>
      </c>
      <c r="H5317" s="34">
        <f t="shared" ca="1" si="1565"/>
        <v>96.581481817885887</v>
      </c>
      <c r="I5317" s="34">
        <f t="shared" ca="1" si="1566"/>
        <v>3596.5814818178865</v>
      </c>
      <c r="J5317" s="18">
        <f ca="1">SUM(INDIRECT(ADDRESS(ROW(F5317),COLUMN(F5317),4)):INDIRECT(ADDRESS(ROW(F5317)+N$5-1,COLUMN(F5317),4)))</f>
        <v>25500.000000000004</v>
      </c>
      <c r="K5317" s="18">
        <f t="shared" ca="1" si="1567"/>
        <v>16350</v>
      </c>
      <c r="L5317" s="18">
        <f t="shared" ca="1" si="1579"/>
        <v>16350</v>
      </c>
      <c r="M5317" s="18">
        <f t="shared" ca="1" si="1563"/>
        <v>0</v>
      </c>
      <c r="N5317" s="34">
        <f t="shared" ca="1" si="1568"/>
        <v>17795.32678444072</v>
      </c>
      <c r="P5317" s="18">
        <f t="shared" ca="1" si="1580"/>
        <v>96.581481817885887</v>
      </c>
      <c r="Q5317" s="47">
        <f ca="1">SUM(L$15:L5317)-SUM(M$15:M5317)</f>
        <v>16350</v>
      </c>
      <c r="R5317" s="47" t="str">
        <f t="shared" ca="1" si="1581"/>
        <v>M5320</v>
      </c>
      <c r="S5317" s="40">
        <f t="shared" ca="1" si="1569"/>
        <v>0</v>
      </c>
      <c r="T5317" s="46">
        <f t="shared" ca="1" si="1570"/>
        <v>12</v>
      </c>
      <c r="X5317" s="74">
        <f t="shared" ca="1" si="1571"/>
        <v>9.6581481817885881E-2</v>
      </c>
      <c r="Y5317" s="75">
        <f t="shared" ca="1" si="1572"/>
        <v>9.6581481817885881E-2</v>
      </c>
      <c r="Z5317" s="74">
        <f t="shared" ca="1" si="1573"/>
        <v>1.1013993215065754</v>
      </c>
      <c r="AA5317" s="76">
        <f t="shared" ca="1" si="1574"/>
        <v>96.581481817885887</v>
      </c>
      <c r="AB5317" s="76">
        <f t="shared" ca="1" si="1575"/>
        <v>1101.3993215065755</v>
      </c>
    </row>
    <row r="5318" spans="1:28" x14ac:dyDescent="0.25">
      <c r="A5318" s="2">
        <f t="shared" si="1576"/>
        <v>24</v>
      </c>
      <c r="B5318" s="16">
        <f ca="1">VLOOKUP(A5318,PERIODS!$O$4:$P$33,2,FALSE)</f>
        <v>3.5000000000000003E-2</v>
      </c>
      <c r="C5318" s="15"/>
      <c r="D5318" s="18">
        <v>5000</v>
      </c>
      <c r="E5318" s="34">
        <f t="shared" ca="1" si="1577"/>
        <v>17795.32678444072</v>
      </c>
      <c r="F5318" s="34">
        <f t="shared" ca="1" si="1578"/>
        <v>3500.0000000000005</v>
      </c>
      <c r="G5318" s="69">
        <f t="shared" ca="1" si="1564"/>
        <v>0</v>
      </c>
      <c r="H5318" s="34">
        <f t="shared" ca="1" si="1565"/>
        <v>1233.8486782243242</v>
      </c>
      <c r="I5318" s="34">
        <f t="shared" ca="1" si="1566"/>
        <v>4733.8486782243244</v>
      </c>
      <c r="J5318" s="18">
        <f ca="1">SUM(INDIRECT(ADDRESS(ROW(F5318),COLUMN(F5318),4)):INDIRECT(ADDRESS(ROW(F5318)+N$5-1,COLUMN(F5318),4)))</f>
        <v>26000</v>
      </c>
      <c r="K5318" s="18">
        <f t="shared" ca="1" si="1567"/>
        <v>16350</v>
      </c>
      <c r="L5318" s="18">
        <f t="shared" ca="1" si="1579"/>
        <v>0</v>
      </c>
      <c r="M5318" s="18">
        <f t="shared" ca="1" si="1563"/>
        <v>0</v>
      </c>
      <c r="N5318" s="34">
        <f t="shared" ca="1" si="1568"/>
        <v>13061.478106216397</v>
      </c>
      <c r="P5318" s="18">
        <f t="shared" ca="1" si="1580"/>
        <v>1233.8486782243242</v>
      </c>
      <c r="Q5318" s="47">
        <f ca="1">SUM(L$15:L5318)-SUM(M$15:M5318)</f>
        <v>16350</v>
      </c>
      <c r="R5318" s="47" t="str">
        <f t="shared" ca="1" si="1581"/>
        <v>M5321</v>
      </c>
      <c r="S5318" s="40">
        <f t="shared" ca="1" si="1569"/>
        <v>0</v>
      </c>
      <c r="T5318" s="46">
        <f t="shared" ca="1" si="1570"/>
        <v>8</v>
      </c>
      <c r="X5318" s="74">
        <f t="shared" ca="1" si="1571"/>
        <v>1.2338486782243241</v>
      </c>
      <c r="Y5318" s="75">
        <f t="shared" ca="1" si="1572"/>
        <v>1.2338486782243241</v>
      </c>
      <c r="Z5318" s="74">
        <f t="shared" ca="1" si="1573"/>
        <v>3.4344221186241866</v>
      </c>
      <c r="AA5318" s="76">
        <f t="shared" ca="1" si="1574"/>
        <v>1233.8486782243242</v>
      </c>
      <c r="AB5318" s="76">
        <f t="shared" ca="1" si="1575"/>
        <v>3434.4221186241866</v>
      </c>
    </row>
    <row r="5319" spans="1:28" x14ac:dyDescent="0.25">
      <c r="A5319" s="2">
        <f t="shared" si="1576"/>
        <v>25</v>
      </c>
      <c r="B5319" s="16">
        <f ca="1">VLOOKUP(A5319,PERIODS!$O$4:$P$33,2,FALSE)</f>
        <v>3.5000000000000003E-2</v>
      </c>
      <c r="C5319" s="15"/>
      <c r="D5319" s="18">
        <v>5000</v>
      </c>
      <c r="E5319" s="34">
        <f t="shared" ca="1" si="1577"/>
        <v>13061.478106216397</v>
      </c>
      <c r="F5319" s="34">
        <f t="shared" ca="1" si="1578"/>
        <v>3500.0000000000005</v>
      </c>
      <c r="G5319" s="69">
        <f t="shared" ca="1" si="1564"/>
        <v>0</v>
      </c>
      <c r="H5319" s="34">
        <f t="shared" ca="1" si="1565"/>
        <v>812.86761801443936</v>
      </c>
      <c r="I5319" s="34">
        <f t="shared" ca="1" si="1566"/>
        <v>4312.8676180144394</v>
      </c>
      <c r="J5319" s="18">
        <f ca="1">SUM(INDIRECT(ADDRESS(ROW(F5319),COLUMN(F5319),4)):INDIRECT(ADDRESS(ROW(F5319)+N$5-1,COLUMN(F5319),4)))</f>
        <v>24900</v>
      </c>
      <c r="K5319" s="18">
        <f t="shared" ca="1" si="1567"/>
        <v>16350</v>
      </c>
      <c r="L5319" s="18">
        <f t="shared" ca="1" si="1579"/>
        <v>0</v>
      </c>
      <c r="M5319" s="18">
        <f t="shared" ca="1" si="1563"/>
        <v>0</v>
      </c>
      <c r="N5319" s="34">
        <f t="shared" ca="1" si="1568"/>
        <v>8748.6104882019572</v>
      </c>
      <c r="P5319" s="18">
        <f t="shared" ca="1" si="1580"/>
        <v>812.86761801443936</v>
      </c>
      <c r="Q5319" s="47">
        <f ca="1">SUM(L$15:L5319)-SUM(M$15:M5319)</f>
        <v>16350</v>
      </c>
      <c r="R5319" s="47" t="str">
        <f t="shared" ca="1" si="1581"/>
        <v>M5322</v>
      </c>
      <c r="S5319" s="40">
        <f t="shared" ca="1" si="1569"/>
        <v>0</v>
      </c>
      <c r="T5319" s="46">
        <f t="shared" ca="1" si="1570"/>
        <v>6</v>
      </c>
      <c r="X5319" s="74">
        <f t="shared" ca="1" si="1571"/>
        <v>0.81286761801443941</v>
      </c>
      <c r="Y5319" s="75">
        <f t="shared" ca="1" si="1572"/>
        <v>0.81286761801443941</v>
      </c>
      <c r="Z5319" s="74">
        <f t="shared" ca="1" si="1573"/>
        <v>2.2543633794905462</v>
      </c>
      <c r="AA5319" s="76">
        <f t="shared" ca="1" si="1574"/>
        <v>812.86761801443936</v>
      </c>
      <c r="AB5319" s="76">
        <f t="shared" ca="1" si="1575"/>
        <v>2254.3633794905463</v>
      </c>
    </row>
    <row r="5320" spans="1:28" x14ac:dyDescent="0.25">
      <c r="A5320" s="2">
        <f t="shared" si="1576"/>
        <v>26</v>
      </c>
      <c r="B5320" s="16">
        <f ca="1">VLOOKUP(A5320,PERIODS!$O$4:$P$33,2,FALSE)</f>
        <v>3.5000000000000003E-2</v>
      </c>
      <c r="C5320" s="15"/>
      <c r="D5320" s="18">
        <v>5000</v>
      </c>
      <c r="E5320" s="34">
        <f t="shared" ca="1" si="1577"/>
        <v>8748.6104882019572</v>
      </c>
      <c r="F5320" s="34">
        <f t="shared" ca="1" si="1578"/>
        <v>3500.0000000000005</v>
      </c>
      <c r="G5320" s="69">
        <f t="shared" ca="1" si="1564"/>
        <v>0</v>
      </c>
      <c r="H5320" s="34">
        <f t="shared" ca="1" si="1565"/>
        <v>146.19424879178666</v>
      </c>
      <c r="I5320" s="34">
        <f t="shared" ca="1" si="1566"/>
        <v>3646.1942487917872</v>
      </c>
      <c r="J5320" s="18">
        <f ca="1">SUM(INDIRECT(ADDRESS(ROW(F5320),COLUMN(F5320),4)):INDIRECT(ADDRESS(ROW(F5320)+N$5-1,COLUMN(F5320),4)))</f>
        <v>23900</v>
      </c>
      <c r="K5320" s="18">
        <f t="shared" ca="1" si="1567"/>
        <v>0</v>
      </c>
      <c r="L5320" s="18">
        <f t="shared" ca="1" si="1579"/>
        <v>0</v>
      </c>
      <c r="M5320" s="18">
        <f t="shared" ca="1" si="1563"/>
        <v>16350</v>
      </c>
      <c r="N5320" s="34">
        <f t="shared" ca="1" si="1568"/>
        <v>21452.41623941017</v>
      </c>
      <c r="P5320" s="18">
        <f t="shared" ca="1" si="1580"/>
        <v>146.19424879178666</v>
      </c>
      <c r="Q5320" s="47">
        <f ca="1">SUM(L$15:L5320)-SUM(M$15:M5320)</f>
        <v>0</v>
      </c>
      <c r="R5320" s="47" t="str">
        <f t="shared" ca="1" si="1581"/>
        <v>M5323</v>
      </c>
      <c r="S5320" s="40">
        <f t="shared" ca="1" si="1569"/>
        <v>0</v>
      </c>
      <c r="T5320" s="46">
        <f t="shared" ca="1" si="1570"/>
        <v>5</v>
      </c>
      <c r="X5320" s="74">
        <f t="shared" ca="1" si="1571"/>
        <v>0.14619424879178666</v>
      </c>
      <c r="Y5320" s="75">
        <f t="shared" ca="1" si="1572"/>
        <v>0.14619424879178666</v>
      </c>
      <c r="Z5320" s="74">
        <f t="shared" ca="1" si="1573"/>
        <v>1.1574209938456053</v>
      </c>
      <c r="AA5320" s="76">
        <f t="shared" ca="1" si="1574"/>
        <v>146.19424879178666</v>
      </c>
      <c r="AB5320" s="76">
        <f t="shared" ca="1" si="1575"/>
        <v>1157.4209938456052</v>
      </c>
    </row>
    <row r="5321" spans="1:28" x14ac:dyDescent="0.25">
      <c r="A5321" s="2">
        <f t="shared" si="1576"/>
        <v>27</v>
      </c>
      <c r="B5321" s="16">
        <f ca="1">VLOOKUP(A5321,PERIODS!$O$4:$P$33,2,FALSE)</f>
        <v>3.5000000000000003E-2</v>
      </c>
      <c r="C5321" s="15"/>
      <c r="D5321" s="18">
        <v>5000</v>
      </c>
      <c r="E5321" s="34">
        <f t="shared" ca="1" si="1577"/>
        <v>21452.41623941017</v>
      </c>
      <c r="F5321" s="34">
        <f t="shared" ca="1" si="1578"/>
        <v>3500.0000000000005</v>
      </c>
      <c r="G5321" s="69">
        <f t="shared" ca="1" si="1564"/>
        <v>0</v>
      </c>
      <c r="H5321" s="34">
        <f t="shared" ca="1" si="1565"/>
        <v>744.86560987171458</v>
      </c>
      <c r="I5321" s="34">
        <f t="shared" ca="1" si="1566"/>
        <v>4244.8656098717147</v>
      </c>
      <c r="J5321" s="18">
        <f ca="1">SUM(INDIRECT(ADDRESS(ROW(F5321),COLUMN(F5321),4)):INDIRECT(ADDRESS(ROW(F5321)+N$5-1,COLUMN(F5321),4)))</f>
        <v>22900</v>
      </c>
      <c r="K5321" s="18">
        <f t="shared" ca="1" si="1567"/>
        <v>16350</v>
      </c>
      <c r="L5321" s="18">
        <f t="shared" ca="1" si="1579"/>
        <v>16350</v>
      </c>
      <c r="M5321" s="18">
        <f t="shared" ca="1" si="1563"/>
        <v>0</v>
      </c>
      <c r="N5321" s="34">
        <f t="shared" ca="1" si="1568"/>
        <v>17207.550629538455</v>
      </c>
      <c r="P5321" s="18">
        <f t="shared" ca="1" si="1580"/>
        <v>744.86560987171458</v>
      </c>
      <c r="Q5321" s="47">
        <f ca="1">SUM(L$15:L5321)-SUM(M$15:M5321)</f>
        <v>16350</v>
      </c>
      <c r="R5321" s="47" t="str">
        <f t="shared" ca="1" si="1581"/>
        <v>M5324</v>
      </c>
      <c r="S5321" s="40">
        <f t="shared" ca="1" si="1569"/>
        <v>0</v>
      </c>
      <c r="T5321" s="46">
        <f t="shared" ca="1" si="1570"/>
        <v>3</v>
      </c>
      <c r="X5321" s="74">
        <f t="shared" ca="1" si="1571"/>
        <v>0.74486560987171457</v>
      </c>
      <c r="Y5321" s="75">
        <f t="shared" ca="1" si="1572"/>
        <v>0.74486560987171457</v>
      </c>
      <c r="Z5321" s="74">
        <f t="shared" ca="1" si="1573"/>
        <v>2.1061583690671126</v>
      </c>
      <c r="AA5321" s="76">
        <f t="shared" ca="1" si="1574"/>
        <v>744.86560987171458</v>
      </c>
      <c r="AB5321" s="76">
        <f t="shared" ca="1" si="1575"/>
        <v>2106.1583690671127</v>
      </c>
    </row>
    <row r="5322" spans="1:28" x14ac:dyDescent="0.25">
      <c r="A5322" s="2">
        <f t="shared" si="1576"/>
        <v>28</v>
      </c>
      <c r="B5322" s="16">
        <f ca="1">VLOOKUP(A5322,PERIODS!$O$4:$P$33,2,FALSE)</f>
        <v>0.04</v>
      </c>
      <c r="C5322" s="15"/>
      <c r="D5322" s="18">
        <v>5000</v>
      </c>
      <c r="E5322" s="34">
        <f t="shared" ca="1" si="1577"/>
        <v>17207.550629538455</v>
      </c>
      <c r="F5322" s="34">
        <f t="shared" ca="1" si="1578"/>
        <v>4000</v>
      </c>
      <c r="G5322" s="69">
        <f t="shared" ca="1" si="1564"/>
        <v>0</v>
      </c>
      <c r="H5322" s="34">
        <f t="shared" ca="1" si="1565"/>
        <v>-806.40500741242818</v>
      </c>
      <c r="I5322" s="34">
        <f t="shared" ca="1" si="1566"/>
        <v>3193.5949925875721</v>
      </c>
      <c r="J5322" s="18">
        <f ca="1">SUM(INDIRECT(ADDRESS(ROW(F5322),COLUMN(F5322),4)):INDIRECT(ADDRESS(ROW(F5322)+N$5-1,COLUMN(F5322),4)))</f>
        <v>21900</v>
      </c>
      <c r="K5322" s="18">
        <f t="shared" ca="1" si="1567"/>
        <v>16350</v>
      </c>
      <c r="L5322" s="18">
        <f t="shared" ca="1" si="1579"/>
        <v>0</v>
      </c>
      <c r="M5322" s="18">
        <f t="shared" ca="1" si="1563"/>
        <v>0</v>
      </c>
      <c r="N5322" s="34">
        <f t="shared" ca="1" si="1568"/>
        <v>14013.955636950883</v>
      </c>
      <c r="P5322" s="18">
        <f t="shared" ca="1" si="1580"/>
        <v>806.40500741242818</v>
      </c>
      <c r="Q5322" s="47">
        <f ca="1">SUM(L$15:L5322)-SUM(M$15:M5322)</f>
        <v>16350</v>
      </c>
      <c r="R5322" s="47" t="str">
        <f t="shared" ca="1" si="1581"/>
        <v>M5325</v>
      </c>
      <c r="S5322" s="40">
        <f t="shared" ca="1" si="1569"/>
        <v>0</v>
      </c>
      <c r="T5322" s="46">
        <f t="shared" ca="1" si="1570"/>
        <v>0</v>
      </c>
      <c r="X5322" s="74">
        <f t="shared" ca="1" si="1571"/>
        <v>-0.80640500741242815</v>
      </c>
      <c r="Y5322" s="75">
        <f t="shared" ca="1" si="1572"/>
        <v>-0.80640500741242815</v>
      </c>
      <c r="Z5322" s="74">
        <f t="shared" ca="1" si="1573"/>
        <v>0.44646020578796425</v>
      </c>
      <c r="AA5322" s="76">
        <f t="shared" ca="1" si="1574"/>
        <v>-806.40500741242818</v>
      </c>
      <c r="AB5322" s="76">
        <f t="shared" ca="1" si="1575"/>
        <v>446.46020578796424</v>
      </c>
    </row>
    <row r="5323" spans="1:28" x14ac:dyDescent="0.25">
      <c r="A5323" s="2">
        <f t="shared" si="1576"/>
        <v>29</v>
      </c>
      <c r="B5323" s="16">
        <f ca="1">VLOOKUP(A5323,PERIODS!$O$4:$P$33,2,FALSE)</f>
        <v>0.04</v>
      </c>
      <c r="C5323" s="15"/>
      <c r="D5323" s="18">
        <v>5000</v>
      </c>
      <c r="E5323" s="34">
        <f t="shared" ca="1" si="1577"/>
        <v>14013.955636950883</v>
      </c>
      <c r="F5323" s="34">
        <f t="shared" ca="1" si="1578"/>
        <v>4000</v>
      </c>
      <c r="G5323" s="69">
        <f t="shared" ca="1" si="1564"/>
        <v>0</v>
      </c>
      <c r="H5323" s="34">
        <f t="shared" ca="1" si="1565"/>
        <v>-696.09404375275574</v>
      </c>
      <c r="I5323" s="34">
        <f t="shared" ca="1" si="1566"/>
        <v>3303.9059562472444</v>
      </c>
      <c r="J5323" s="18">
        <f ca="1">SUM(INDIRECT(ADDRESS(ROW(F5323),COLUMN(F5323),4)):INDIRECT(ADDRESS(ROW(F5323)+N$5-1,COLUMN(F5323),4)))</f>
        <v>21200</v>
      </c>
      <c r="K5323" s="18">
        <f t="shared" ca="1" si="1567"/>
        <v>16350</v>
      </c>
      <c r="L5323" s="18">
        <f t="shared" ca="1" si="1579"/>
        <v>0</v>
      </c>
      <c r="M5323" s="18">
        <f t="shared" ca="1" si="1563"/>
        <v>0</v>
      </c>
      <c r="N5323" s="34">
        <f t="shared" ca="1" si="1568"/>
        <v>10710.049680703638</v>
      </c>
      <c r="P5323" s="18">
        <f t="shared" ca="1" si="1580"/>
        <v>696.09404375275574</v>
      </c>
      <c r="Q5323" s="47">
        <f ca="1">SUM(L$15:L5323)-SUM(M$15:M5323)</f>
        <v>16350</v>
      </c>
      <c r="R5323" s="47" t="str">
        <f t="shared" ca="1" si="1581"/>
        <v>M5326</v>
      </c>
      <c r="S5323" s="40">
        <f t="shared" ca="1" si="1569"/>
        <v>0</v>
      </c>
      <c r="T5323" s="46">
        <f t="shared" ca="1" si="1570"/>
        <v>9</v>
      </c>
      <c r="X5323" s="74">
        <f t="shared" ca="1" si="1571"/>
        <v>-0.69609404375275574</v>
      </c>
      <c r="Y5323" s="75">
        <f t="shared" ca="1" si="1572"/>
        <v>-0.69609404375275574</v>
      </c>
      <c r="Z5323" s="74">
        <f t="shared" ca="1" si="1573"/>
        <v>0.49852873727328689</v>
      </c>
      <c r="AA5323" s="76">
        <f t="shared" ca="1" si="1574"/>
        <v>-696.09404375275574</v>
      </c>
      <c r="AB5323" s="76">
        <f t="shared" ca="1" si="1575"/>
        <v>498.52873727328688</v>
      </c>
    </row>
    <row r="5324" spans="1:28" x14ac:dyDescent="0.25">
      <c r="A5324" s="2">
        <f t="shared" si="1576"/>
        <v>30</v>
      </c>
      <c r="B5324" s="16">
        <f ca="1">VLOOKUP(A5324,PERIODS!$O$4:$P$33,2,FALSE)</f>
        <v>0.04</v>
      </c>
      <c r="C5324" s="15"/>
      <c r="D5324" s="18">
        <v>5000</v>
      </c>
      <c r="E5324" s="34">
        <f t="shared" ca="1" si="1577"/>
        <v>10710.049680703638</v>
      </c>
      <c r="F5324" s="34">
        <f t="shared" ca="1" si="1578"/>
        <v>4000</v>
      </c>
      <c r="G5324" s="69">
        <f t="shared" ca="1" si="1564"/>
        <v>0</v>
      </c>
      <c r="H5324" s="34">
        <f t="shared" ca="1" si="1565"/>
        <v>-120.01489431552264</v>
      </c>
      <c r="I5324" s="34">
        <f t="shared" ca="1" si="1566"/>
        <v>3879.9851056844773</v>
      </c>
      <c r="J5324" s="18">
        <f ca="1">SUM(INDIRECT(ADDRESS(ROW(F5324),COLUMN(F5324),4)):INDIRECT(ADDRESS(ROW(F5324)+N$5-1,COLUMN(F5324),4)))</f>
        <v>20500</v>
      </c>
      <c r="K5324" s="18">
        <f t="shared" ca="1" si="1567"/>
        <v>0</v>
      </c>
      <c r="L5324" s="18">
        <f t="shared" ca="1" si="1579"/>
        <v>0</v>
      </c>
      <c r="M5324" s="18">
        <f t="shared" ca="1" si="1563"/>
        <v>16350</v>
      </c>
      <c r="N5324" s="34">
        <f t="shared" ca="1" si="1568"/>
        <v>23180.064575019162</v>
      </c>
      <c r="P5324" s="18">
        <f t="shared" ca="1" si="1580"/>
        <v>120.01489431552264</v>
      </c>
      <c r="Q5324" s="47">
        <f ca="1">SUM(L$15:L5324)-SUM(M$15:M5324)</f>
        <v>0</v>
      </c>
      <c r="R5324" s="47" t="str">
        <f t="shared" ca="1" si="1581"/>
        <v>M5327</v>
      </c>
      <c r="S5324" s="40">
        <f t="shared" ca="1" si="1569"/>
        <v>0</v>
      </c>
      <c r="T5324" s="46">
        <f t="shared" ca="1" si="1570"/>
        <v>70</v>
      </c>
      <c r="X5324" s="74">
        <f t="shared" ca="1" si="1571"/>
        <v>-0.12001489431552263</v>
      </c>
      <c r="Y5324" s="75">
        <f t="shared" ca="1" si="1572"/>
        <v>-0.12001489431552263</v>
      </c>
      <c r="Z5324" s="74">
        <f t="shared" ca="1" si="1573"/>
        <v>0.88690722674270661</v>
      </c>
      <c r="AA5324" s="76">
        <f t="shared" ca="1" si="1574"/>
        <v>-120.01489431552264</v>
      </c>
      <c r="AB5324" s="76">
        <f t="shared" ca="1" si="1575"/>
        <v>886.9072267427066</v>
      </c>
    </row>
    <row r="5325" spans="1:28" x14ac:dyDescent="0.25">
      <c r="A5325" s="2">
        <f t="shared" si="1576"/>
        <v>1</v>
      </c>
      <c r="B5325" s="16">
        <f ca="1">VLOOKUP(A5325,PERIODS!$O$4:$P$33,2,FALSE)</f>
        <v>2.4E-2</v>
      </c>
      <c r="C5325" s="15"/>
      <c r="D5325" s="18">
        <v>5000</v>
      </c>
      <c r="E5325" s="34">
        <f t="shared" ca="1" si="1577"/>
        <v>23180.064575019162</v>
      </c>
      <c r="F5325" s="34">
        <f t="shared" ca="1" si="1578"/>
        <v>2400</v>
      </c>
      <c r="G5325" s="69">
        <f t="shared" ca="1" si="1564"/>
        <v>0</v>
      </c>
      <c r="H5325" s="34">
        <f t="shared" ca="1" si="1565"/>
        <v>718.57192752018489</v>
      </c>
      <c r="I5325" s="34">
        <f t="shared" ca="1" si="1566"/>
        <v>3118.571927520185</v>
      </c>
      <c r="J5325" s="18">
        <f ca="1">SUM(INDIRECT(ADDRESS(ROW(F5325),COLUMN(F5325),4)):INDIRECT(ADDRESS(ROW(F5325)+N$5-1,COLUMN(F5325),4)))</f>
        <v>19800</v>
      </c>
      <c r="K5325" s="18">
        <f t="shared" ca="1" si="1567"/>
        <v>0</v>
      </c>
      <c r="L5325" s="18">
        <f t="shared" ca="1" si="1579"/>
        <v>0</v>
      </c>
      <c r="M5325" s="18">
        <f t="shared" ca="1" si="1563"/>
        <v>0</v>
      </c>
      <c r="N5325" s="34">
        <f t="shared" ca="1" si="1568"/>
        <v>20061.492647498977</v>
      </c>
      <c r="P5325" s="18">
        <f t="shared" ca="1" si="1580"/>
        <v>718.57192752018489</v>
      </c>
      <c r="Q5325" s="47">
        <f ca="1">SUM(L$15:L5325)-SUM(M$15:M5325)</f>
        <v>0</v>
      </c>
      <c r="R5325" s="47" t="str">
        <f t="shared" ca="1" si="1581"/>
        <v>M5328</v>
      </c>
      <c r="S5325" s="40">
        <f t="shared" ca="1" si="1569"/>
        <v>0</v>
      </c>
      <c r="T5325" s="46">
        <f t="shared" ca="1" si="1570"/>
        <v>71</v>
      </c>
      <c r="X5325" s="74">
        <f t="shared" ca="1" si="1571"/>
        <v>0.71857192752018484</v>
      </c>
      <c r="Y5325" s="75">
        <f t="shared" ca="1" si="1572"/>
        <v>0.71857192752018484</v>
      </c>
      <c r="Z5325" s="74">
        <f t="shared" ca="1" si="1573"/>
        <v>2.0515014250135915</v>
      </c>
      <c r="AA5325" s="76">
        <f t="shared" ca="1" si="1574"/>
        <v>718.57192752018489</v>
      </c>
      <c r="AB5325" s="76">
        <f t="shared" ca="1" si="1575"/>
        <v>2051.5014250135914</v>
      </c>
    </row>
    <row r="5326" spans="1:28" x14ac:dyDescent="0.25">
      <c r="A5326" s="2">
        <f t="shared" si="1576"/>
        <v>2</v>
      </c>
      <c r="B5326" s="16">
        <f ca="1">VLOOKUP(A5326,PERIODS!$O$4:$P$33,2,FALSE)</f>
        <v>2.5000000000000001E-2</v>
      </c>
      <c r="C5326" s="15"/>
      <c r="D5326" s="18">
        <v>5000</v>
      </c>
      <c r="E5326" s="34">
        <f t="shared" ca="1" si="1577"/>
        <v>20061.492647498977</v>
      </c>
      <c r="F5326" s="34">
        <f t="shared" ca="1" si="1578"/>
        <v>2500</v>
      </c>
      <c r="G5326" s="69">
        <f t="shared" ca="1" si="1564"/>
        <v>0</v>
      </c>
      <c r="H5326" s="34">
        <f t="shared" ca="1" si="1565"/>
        <v>-499.04734094719828</v>
      </c>
      <c r="I5326" s="34">
        <f t="shared" ca="1" si="1566"/>
        <v>2000.9526590528017</v>
      </c>
      <c r="J5326" s="18">
        <f ca="1">SUM(INDIRECT(ADDRESS(ROW(F5326),COLUMN(F5326),4)):INDIRECT(ADDRESS(ROW(F5326)+N$5-1,COLUMN(F5326),4)))</f>
        <v>20700</v>
      </c>
      <c r="K5326" s="18">
        <f t="shared" ca="1" si="1567"/>
        <v>16350</v>
      </c>
      <c r="L5326" s="18">
        <f t="shared" ca="1" si="1579"/>
        <v>16350</v>
      </c>
      <c r="M5326" s="18">
        <f t="shared" ca="1" si="1563"/>
        <v>0</v>
      </c>
      <c r="N5326" s="34">
        <f t="shared" ca="1" si="1568"/>
        <v>18060.539988446177</v>
      </c>
      <c r="P5326" s="18">
        <f t="shared" ca="1" si="1580"/>
        <v>499.04734094719828</v>
      </c>
      <c r="Q5326" s="47">
        <f ca="1">SUM(L$15:L5326)-SUM(M$15:M5326)</f>
        <v>16350</v>
      </c>
      <c r="R5326" s="47" t="str">
        <f t="shared" ca="1" si="1581"/>
        <v>M5329</v>
      </c>
      <c r="S5326" s="40">
        <f t="shared" ca="1" si="1569"/>
        <v>0</v>
      </c>
      <c r="T5326" s="46">
        <f t="shared" ca="1" si="1570"/>
        <v>16</v>
      </c>
      <c r="X5326" s="74">
        <f t="shared" ca="1" si="1571"/>
        <v>-0.49904734094719827</v>
      </c>
      <c r="Y5326" s="75">
        <f t="shared" ca="1" si="1572"/>
        <v>-0.49904734094719827</v>
      </c>
      <c r="Z5326" s="74">
        <f t="shared" ca="1" si="1573"/>
        <v>0.60710875195509351</v>
      </c>
      <c r="AA5326" s="76">
        <f t="shared" ca="1" si="1574"/>
        <v>-499.04734094719828</v>
      </c>
      <c r="AB5326" s="76">
        <f t="shared" ca="1" si="1575"/>
        <v>607.10875195509345</v>
      </c>
    </row>
    <row r="5327" spans="1:28" x14ac:dyDescent="0.25">
      <c r="A5327" s="2">
        <f t="shared" si="1576"/>
        <v>3</v>
      </c>
      <c r="B5327" s="16">
        <f ca="1">VLOOKUP(A5327,PERIODS!$O$4:$P$33,2,FALSE)</f>
        <v>2.5000000000000001E-2</v>
      </c>
      <c r="C5327" s="15"/>
      <c r="D5327" s="18">
        <v>5000</v>
      </c>
      <c r="E5327" s="34">
        <f t="shared" ca="1" si="1577"/>
        <v>18060.539988446177</v>
      </c>
      <c r="F5327" s="34">
        <f t="shared" ca="1" si="1578"/>
        <v>2500</v>
      </c>
      <c r="G5327" s="69">
        <f t="shared" ca="1" si="1564"/>
        <v>0</v>
      </c>
      <c r="H5327" s="34">
        <f t="shared" ca="1" si="1565"/>
        <v>1959.9639845400536</v>
      </c>
      <c r="I5327" s="34">
        <f t="shared" ca="1" si="1566"/>
        <v>4459.9639845400534</v>
      </c>
      <c r="J5327" s="18">
        <f ca="1">SUM(INDIRECT(ADDRESS(ROW(F5327),COLUMN(F5327),4)):INDIRECT(ADDRESS(ROW(F5327)+N$5-1,COLUMN(F5327),4)))</f>
        <v>21500</v>
      </c>
      <c r="K5327" s="18">
        <f t="shared" ca="1" si="1567"/>
        <v>16350</v>
      </c>
      <c r="L5327" s="18">
        <f t="shared" ca="1" si="1579"/>
        <v>0</v>
      </c>
      <c r="M5327" s="18">
        <f t="shared" ref="M5327:M5390" ca="1" si="1582">SUMIF($R$15:$R$8014,ADDRESS(ROW(M5327),COLUMN(M5327),4),$L$15:$L$8014)</f>
        <v>0</v>
      </c>
      <c r="N5327" s="34">
        <f t="shared" ca="1" si="1568"/>
        <v>13600.576003906124</v>
      </c>
      <c r="P5327" s="18">
        <f t="shared" ca="1" si="1580"/>
        <v>1959.9639845400536</v>
      </c>
      <c r="Q5327" s="47">
        <f ca="1">SUM(L$15:L5327)-SUM(M$15:M5327)</f>
        <v>16350</v>
      </c>
      <c r="R5327" s="47" t="str">
        <f t="shared" ca="1" si="1581"/>
        <v>M5330</v>
      </c>
      <c r="S5327" s="40">
        <f t="shared" ca="1" si="1569"/>
        <v>0</v>
      </c>
      <c r="T5327" s="46">
        <f t="shared" ca="1" si="1570"/>
        <v>33</v>
      </c>
      <c r="X5327" s="74">
        <f t="shared" ca="1" si="1571"/>
        <v>2.0851691711188285</v>
      </c>
      <c r="Y5327" s="75">
        <f t="shared" ca="1" si="1572"/>
        <v>1.9599639845400536</v>
      </c>
      <c r="Z5327" s="74">
        <f t="shared" ca="1" si="1573"/>
        <v>7.0990713842313315</v>
      </c>
      <c r="AA5327" s="76">
        <f t="shared" ca="1" si="1574"/>
        <v>1959.9639845400536</v>
      </c>
      <c r="AB5327" s="76">
        <f t="shared" ca="1" si="1575"/>
        <v>7099.0713842313316</v>
      </c>
    </row>
    <row r="5328" spans="1:28" x14ac:dyDescent="0.25">
      <c r="A5328" s="2">
        <f t="shared" si="1576"/>
        <v>4</v>
      </c>
      <c r="B5328" s="16">
        <f ca="1">VLOOKUP(A5328,PERIODS!$O$4:$P$33,2,FALSE)</f>
        <v>2.5000000000000001E-2</v>
      </c>
      <c r="C5328" s="15"/>
      <c r="D5328" s="18">
        <v>5000</v>
      </c>
      <c r="E5328" s="34">
        <f t="shared" ca="1" si="1577"/>
        <v>13600.576003906124</v>
      </c>
      <c r="F5328" s="34">
        <f t="shared" ca="1" si="1578"/>
        <v>2500</v>
      </c>
      <c r="G5328" s="69">
        <f t="shared" ref="G5328:G5391" ca="1" si="1583">((2*RAND()*$F$5)-$F$5)*E5328</f>
        <v>0</v>
      </c>
      <c r="H5328" s="34">
        <f t="shared" ref="H5328:H5391" ca="1" si="1584">IF($S$3="NORM",AA5328,IF($S$3="LOGNORM",AB5328,0))</f>
        <v>966.76408099344621</v>
      </c>
      <c r="I5328" s="34">
        <f t="shared" ref="I5328:I5391" ca="1" si="1585">IF(F5328+H5328&lt;0,0,F5328+H5328)</f>
        <v>3466.7640809934464</v>
      </c>
      <c r="J5328" s="18">
        <f ca="1">SUM(INDIRECT(ADDRESS(ROW(F5328),COLUMN(F5328),4)):INDIRECT(ADDRESS(ROW(F5328)+N$5-1,COLUMN(F5328),4)))</f>
        <v>22300</v>
      </c>
      <c r="K5328" s="18">
        <f t="shared" ref="K5328:K5391" ca="1" si="1586">Q5328</f>
        <v>16350</v>
      </c>
      <c r="L5328" s="18">
        <f t="shared" ca="1" si="1579"/>
        <v>0</v>
      </c>
      <c r="M5328" s="18">
        <f t="shared" ca="1" si="1582"/>
        <v>0</v>
      </c>
      <c r="N5328" s="34">
        <f t="shared" ref="N5328:N5391" ca="1" si="1587">E5328+G5328-I5328+M5328-S5328</f>
        <v>10133.811922912679</v>
      </c>
      <c r="P5328" s="18">
        <f t="shared" ca="1" si="1580"/>
        <v>966.76408099344621</v>
      </c>
      <c r="Q5328" s="47">
        <f ca="1">SUM(L$15:L5328)-SUM(M$15:M5328)</f>
        <v>16350</v>
      </c>
      <c r="R5328" s="47" t="str">
        <f t="shared" ca="1" si="1581"/>
        <v>M5331</v>
      </c>
      <c r="S5328" s="40">
        <f t="shared" ref="S5328:S5391" ca="1" si="1588">IF(T5328&gt;N$6*100,M5328,0)</f>
        <v>0</v>
      </c>
      <c r="T5328" s="46">
        <f t="shared" ref="T5328:T5391" ca="1" si="1589">RANDBETWEEN(0,100)</f>
        <v>7</v>
      </c>
      <c r="X5328" s="74">
        <f t="shared" ref="X5328:X5391" ca="1" si="1590">NORMINV(RAND(),0,1)</f>
        <v>0.96676408099344624</v>
      </c>
      <c r="Y5328" s="75">
        <f t="shared" ref="Y5328:Y5391" ca="1" si="1591">IF(AND(X5328&gt;$F$6,$F$6&gt;0),$F$6,X5328)</f>
        <v>0.96676408099344624</v>
      </c>
      <c r="Z5328" s="74">
        <f t="shared" ref="Z5328:Z5391" ca="1" si="1592">EXP(Y5328)</f>
        <v>2.6294220810394862</v>
      </c>
      <c r="AA5328" s="76">
        <f t="shared" ref="AA5328:AA5391" ca="1" si="1593">$F$3*Y5328</f>
        <v>966.76408099344621</v>
      </c>
      <c r="AB5328" s="76">
        <f t="shared" ref="AB5328:AB5391" ca="1" si="1594">$F$3*Z5328</f>
        <v>2629.4220810394863</v>
      </c>
    </row>
    <row r="5329" spans="1:28" x14ac:dyDescent="0.25">
      <c r="A5329" s="2">
        <f t="shared" ref="A5329:A5392" si="1595">IF(AND(A5328=12,OR(A$14="MS",A$14="M0")),1,IF(AND(A5328=4,OR(A$14="WS",A$14="W0")),1,IF(AND(A5328=30,OR(A$14="DS",A$14="D0")),1,A5328+1)))</f>
        <v>5</v>
      </c>
      <c r="B5329" s="16">
        <f ca="1">VLOOKUP(A5329,PERIODS!$O$4:$P$33,2,FALSE)</f>
        <v>3.3000000000000002E-2</v>
      </c>
      <c r="C5329" s="15"/>
      <c r="D5329" s="18">
        <v>5000</v>
      </c>
      <c r="E5329" s="34">
        <f t="shared" ca="1" si="1577"/>
        <v>10133.811922912679</v>
      </c>
      <c r="F5329" s="34">
        <f t="shared" ca="1" si="1578"/>
        <v>3300</v>
      </c>
      <c r="G5329" s="69">
        <f t="shared" ca="1" si="1583"/>
        <v>0</v>
      </c>
      <c r="H5329" s="34">
        <f t="shared" ca="1" si="1584"/>
        <v>1278.8707030381743</v>
      </c>
      <c r="I5329" s="34">
        <f t="shared" ca="1" si="1585"/>
        <v>4578.8707030381738</v>
      </c>
      <c r="J5329" s="18">
        <f ca="1">SUM(INDIRECT(ADDRESS(ROW(F5329),COLUMN(F5329),4)):INDIRECT(ADDRESS(ROW(F5329)+N$5-1,COLUMN(F5329),4)))</f>
        <v>23100</v>
      </c>
      <c r="K5329" s="18">
        <f t="shared" ca="1" si="1586"/>
        <v>0</v>
      </c>
      <c r="L5329" s="18">
        <f t="shared" ca="1" si="1579"/>
        <v>0</v>
      </c>
      <c r="M5329" s="18">
        <f t="shared" ca="1" si="1582"/>
        <v>16350</v>
      </c>
      <c r="N5329" s="34">
        <f t="shared" ca="1" si="1587"/>
        <v>21904.941219874505</v>
      </c>
      <c r="P5329" s="18">
        <f t="shared" ca="1" si="1580"/>
        <v>1278.8707030381743</v>
      </c>
      <c r="Q5329" s="47">
        <f ca="1">SUM(L$15:L5329)-SUM(M$15:M5329)</f>
        <v>0</v>
      </c>
      <c r="R5329" s="47" t="str">
        <f t="shared" ca="1" si="1581"/>
        <v>M5332</v>
      </c>
      <c r="S5329" s="40">
        <f t="shared" ca="1" si="1588"/>
        <v>0</v>
      </c>
      <c r="T5329" s="46">
        <f t="shared" ca="1" si="1589"/>
        <v>76</v>
      </c>
      <c r="X5329" s="74">
        <f t="shared" ca="1" si="1590"/>
        <v>1.2788707030381743</v>
      </c>
      <c r="Y5329" s="75">
        <f t="shared" ca="1" si="1591"/>
        <v>1.2788707030381743</v>
      </c>
      <c r="Z5329" s="74">
        <f t="shared" ca="1" si="1592"/>
        <v>3.5925803438095731</v>
      </c>
      <c r="AA5329" s="76">
        <f t="shared" ca="1" si="1593"/>
        <v>1278.8707030381743</v>
      </c>
      <c r="AB5329" s="76">
        <f t="shared" ca="1" si="1594"/>
        <v>3592.5803438095732</v>
      </c>
    </row>
    <row r="5330" spans="1:28" x14ac:dyDescent="0.25">
      <c r="A5330" s="2">
        <f t="shared" si="1595"/>
        <v>6</v>
      </c>
      <c r="B5330" s="16">
        <f ca="1">VLOOKUP(A5330,PERIODS!$O$4:$P$33,2,FALSE)</f>
        <v>3.3000000000000002E-2</v>
      </c>
      <c r="C5330" s="15"/>
      <c r="D5330" s="18">
        <v>5000</v>
      </c>
      <c r="E5330" s="34">
        <f t="shared" ca="1" si="1577"/>
        <v>21904.941219874505</v>
      </c>
      <c r="F5330" s="34">
        <f t="shared" ca="1" si="1578"/>
        <v>3300</v>
      </c>
      <c r="G5330" s="69">
        <f t="shared" ca="1" si="1583"/>
        <v>0</v>
      </c>
      <c r="H5330" s="34">
        <f t="shared" ca="1" si="1584"/>
        <v>-239.0745428397465</v>
      </c>
      <c r="I5330" s="34">
        <f t="shared" ca="1" si="1585"/>
        <v>3060.9254571602537</v>
      </c>
      <c r="J5330" s="18">
        <f ca="1">SUM(INDIRECT(ADDRESS(ROW(F5330),COLUMN(F5330),4)):INDIRECT(ADDRESS(ROW(F5330)+N$5-1,COLUMN(F5330),4)))</f>
        <v>23100</v>
      </c>
      <c r="K5330" s="18">
        <f t="shared" ca="1" si="1586"/>
        <v>16350</v>
      </c>
      <c r="L5330" s="18">
        <f t="shared" ca="1" si="1579"/>
        <v>16350</v>
      </c>
      <c r="M5330" s="18">
        <f t="shared" ca="1" si="1582"/>
        <v>0</v>
      </c>
      <c r="N5330" s="34">
        <f t="shared" ca="1" si="1587"/>
        <v>18844.015762714251</v>
      </c>
      <c r="P5330" s="18">
        <f t="shared" ca="1" si="1580"/>
        <v>239.0745428397465</v>
      </c>
      <c r="Q5330" s="47">
        <f ca="1">SUM(L$15:L5330)-SUM(M$15:M5330)</f>
        <v>16350</v>
      </c>
      <c r="R5330" s="47" t="str">
        <f t="shared" ca="1" si="1581"/>
        <v>M5333</v>
      </c>
      <c r="S5330" s="40">
        <f t="shared" ca="1" si="1588"/>
        <v>0</v>
      </c>
      <c r="T5330" s="46">
        <f t="shared" ca="1" si="1589"/>
        <v>44</v>
      </c>
      <c r="X5330" s="74">
        <f t="shared" ca="1" si="1590"/>
        <v>-0.2390745428397465</v>
      </c>
      <c r="Y5330" s="75">
        <f t="shared" ca="1" si="1591"/>
        <v>-0.2390745428397465</v>
      </c>
      <c r="Z5330" s="74">
        <f t="shared" ca="1" si="1592"/>
        <v>0.7873561884189314</v>
      </c>
      <c r="AA5330" s="76">
        <f t="shared" ca="1" si="1593"/>
        <v>-239.0745428397465</v>
      </c>
      <c r="AB5330" s="76">
        <f t="shared" ca="1" si="1594"/>
        <v>787.35618841893142</v>
      </c>
    </row>
    <row r="5331" spans="1:28" x14ac:dyDescent="0.25">
      <c r="A5331" s="2">
        <f t="shared" si="1595"/>
        <v>7</v>
      </c>
      <c r="B5331" s="16">
        <f ca="1">VLOOKUP(A5331,PERIODS!$O$4:$P$33,2,FALSE)</f>
        <v>3.3000000000000002E-2</v>
      </c>
      <c r="C5331" s="15"/>
      <c r="D5331" s="18">
        <v>5000</v>
      </c>
      <c r="E5331" s="34">
        <f t="shared" ca="1" si="1577"/>
        <v>18844.015762714251</v>
      </c>
      <c r="F5331" s="34">
        <f t="shared" ca="1" si="1578"/>
        <v>3300</v>
      </c>
      <c r="G5331" s="69">
        <f t="shared" ca="1" si="1583"/>
        <v>0</v>
      </c>
      <c r="H5331" s="34">
        <f t="shared" ca="1" si="1584"/>
        <v>760.07961555725251</v>
      </c>
      <c r="I5331" s="34">
        <f t="shared" ca="1" si="1585"/>
        <v>4060.0796155572525</v>
      </c>
      <c r="J5331" s="18">
        <f ca="1">SUM(INDIRECT(ADDRESS(ROW(F5331),COLUMN(F5331),4)):INDIRECT(ADDRESS(ROW(F5331)+N$5-1,COLUMN(F5331),4)))</f>
        <v>23100</v>
      </c>
      <c r="K5331" s="18">
        <f t="shared" ca="1" si="1586"/>
        <v>16350</v>
      </c>
      <c r="L5331" s="18">
        <f t="shared" ca="1" si="1579"/>
        <v>0</v>
      </c>
      <c r="M5331" s="18">
        <f t="shared" ca="1" si="1582"/>
        <v>0</v>
      </c>
      <c r="N5331" s="34">
        <f t="shared" ca="1" si="1587"/>
        <v>14783.936147156997</v>
      </c>
      <c r="P5331" s="18">
        <f t="shared" ca="1" si="1580"/>
        <v>760.07961555725251</v>
      </c>
      <c r="Q5331" s="47">
        <f ca="1">SUM(L$15:L5331)-SUM(M$15:M5331)</f>
        <v>16350</v>
      </c>
      <c r="R5331" s="47" t="str">
        <f t="shared" ca="1" si="1581"/>
        <v>M5334</v>
      </c>
      <c r="S5331" s="40">
        <f t="shared" ca="1" si="1588"/>
        <v>0</v>
      </c>
      <c r="T5331" s="46">
        <f t="shared" ca="1" si="1589"/>
        <v>28</v>
      </c>
      <c r="X5331" s="74">
        <f t="shared" ca="1" si="1590"/>
        <v>0.76007961555725256</v>
      </c>
      <c r="Y5331" s="75">
        <f t="shared" ca="1" si="1591"/>
        <v>0.76007961555725256</v>
      </c>
      <c r="Z5331" s="74">
        <f t="shared" ca="1" si="1592"/>
        <v>2.1384464673267316</v>
      </c>
      <c r="AA5331" s="76">
        <f t="shared" ca="1" si="1593"/>
        <v>760.07961555725251</v>
      </c>
      <c r="AB5331" s="76">
        <f t="shared" ca="1" si="1594"/>
        <v>2138.4464673267316</v>
      </c>
    </row>
    <row r="5332" spans="1:28" x14ac:dyDescent="0.25">
      <c r="A5332" s="2">
        <f t="shared" si="1595"/>
        <v>8</v>
      </c>
      <c r="B5332" s="16">
        <f ca="1">VLOOKUP(A5332,PERIODS!$O$4:$P$33,2,FALSE)</f>
        <v>3.3000000000000002E-2</v>
      </c>
      <c r="C5332" s="15"/>
      <c r="D5332" s="18">
        <v>5000</v>
      </c>
      <c r="E5332" s="34">
        <f t="shared" ca="1" si="1577"/>
        <v>14783.936147156997</v>
      </c>
      <c r="F5332" s="34">
        <f t="shared" ca="1" si="1578"/>
        <v>3300</v>
      </c>
      <c r="G5332" s="69">
        <f t="shared" ca="1" si="1583"/>
        <v>0</v>
      </c>
      <c r="H5332" s="34">
        <f t="shared" ca="1" si="1584"/>
        <v>-1202.5342432566561</v>
      </c>
      <c r="I5332" s="34">
        <f t="shared" ca="1" si="1585"/>
        <v>2097.4657567433442</v>
      </c>
      <c r="J5332" s="18">
        <f ca="1">SUM(INDIRECT(ADDRESS(ROW(F5332),COLUMN(F5332),4)):INDIRECT(ADDRESS(ROW(F5332)+N$5-1,COLUMN(F5332),4)))</f>
        <v>23100</v>
      </c>
      <c r="K5332" s="18">
        <f t="shared" ca="1" si="1586"/>
        <v>16350</v>
      </c>
      <c r="L5332" s="18">
        <f t="shared" ca="1" si="1579"/>
        <v>0</v>
      </c>
      <c r="M5332" s="18">
        <f t="shared" ca="1" si="1582"/>
        <v>0</v>
      </c>
      <c r="N5332" s="34">
        <f t="shared" ca="1" si="1587"/>
        <v>12686.470390413653</v>
      </c>
      <c r="P5332" s="18">
        <f t="shared" ca="1" si="1580"/>
        <v>1202.5342432566561</v>
      </c>
      <c r="Q5332" s="47">
        <f ca="1">SUM(L$15:L5332)-SUM(M$15:M5332)</f>
        <v>16350</v>
      </c>
      <c r="R5332" s="47" t="str">
        <f t="shared" ca="1" si="1581"/>
        <v>M5335</v>
      </c>
      <c r="S5332" s="40">
        <f t="shared" ca="1" si="1588"/>
        <v>0</v>
      </c>
      <c r="T5332" s="46">
        <f t="shared" ca="1" si="1589"/>
        <v>49</v>
      </c>
      <c r="X5332" s="74">
        <f t="shared" ca="1" si="1590"/>
        <v>-1.2025342432566561</v>
      </c>
      <c r="Y5332" s="75">
        <f t="shared" ca="1" si="1591"/>
        <v>-1.2025342432566561</v>
      </c>
      <c r="Z5332" s="74">
        <f t="shared" ca="1" si="1592"/>
        <v>0.30043187888838208</v>
      </c>
      <c r="AA5332" s="76">
        <f t="shared" ca="1" si="1593"/>
        <v>-1202.5342432566561</v>
      </c>
      <c r="AB5332" s="76">
        <f t="shared" ca="1" si="1594"/>
        <v>300.43187888838207</v>
      </c>
    </row>
    <row r="5333" spans="1:28" x14ac:dyDescent="0.25">
      <c r="A5333" s="2">
        <f t="shared" si="1595"/>
        <v>9</v>
      </c>
      <c r="B5333" s="16">
        <f ca="1">VLOOKUP(A5333,PERIODS!$O$4:$P$33,2,FALSE)</f>
        <v>3.3000000000000002E-2</v>
      </c>
      <c r="C5333" s="15"/>
      <c r="D5333" s="18">
        <v>5000</v>
      </c>
      <c r="E5333" s="34">
        <f t="shared" ca="1" si="1577"/>
        <v>12686.470390413653</v>
      </c>
      <c r="F5333" s="34">
        <f t="shared" ca="1" si="1578"/>
        <v>3300</v>
      </c>
      <c r="G5333" s="69">
        <f t="shared" ca="1" si="1583"/>
        <v>0</v>
      </c>
      <c r="H5333" s="34">
        <f t="shared" ca="1" si="1584"/>
        <v>-1387.010642179313</v>
      </c>
      <c r="I5333" s="34">
        <f t="shared" ca="1" si="1585"/>
        <v>1912.989357820687</v>
      </c>
      <c r="J5333" s="18">
        <f ca="1">SUM(INDIRECT(ADDRESS(ROW(F5333),COLUMN(F5333),4)):INDIRECT(ADDRESS(ROW(F5333)+N$5-1,COLUMN(F5333),4)))</f>
        <v>23100</v>
      </c>
      <c r="K5333" s="18">
        <f t="shared" ca="1" si="1586"/>
        <v>0</v>
      </c>
      <c r="L5333" s="18">
        <f t="shared" ca="1" si="1579"/>
        <v>0</v>
      </c>
      <c r="M5333" s="18">
        <f t="shared" ca="1" si="1582"/>
        <v>16350</v>
      </c>
      <c r="N5333" s="34">
        <f t="shared" ca="1" si="1587"/>
        <v>27123.481032592965</v>
      </c>
      <c r="P5333" s="18">
        <f t="shared" ca="1" si="1580"/>
        <v>1387.010642179313</v>
      </c>
      <c r="Q5333" s="47">
        <f ca="1">SUM(L$15:L5333)-SUM(M$15:M5333)</f>
        <v>0</v>
      </c>
      <c r="R5333" s="47" t="str">
        <f t="shared" ca="1" si="1581"/>
        <v>M5336</v>
      </c>
      <c r="S5333" s="40">
        <f t="shared" ca="1" si="1588"/>
        <v>0</v>
      </c>
      <c r="T5333" s="46">
        <f t="shared" ca="1" si="1589"/>
        <v>36</v>
      </c>
      <c r="X5333" s="74">
        <f t="shared" ca="1" si="1590"/>
        <v>-1.3870106421793129</v>
      </c>
      <c r="Y5333" s="75">
        <f t="shared" ca="1" si="1591"/>
        <v>-1.3870106421793129</v>
      </c>
      <c r="Z5333" s="74">
        <f t="shared" ca="1" si="1592"/>
        <v>0.24982099385215442</v>
      </c>
      <c r="AA5333" s="76">
        <f t="shared" ca="1" si="1593"/>
        <v>-1387.010642179313</v>
      </c>
      <c r="AB5333" s="76">
        <f t="shared" ca="1" si="1594"/>
        <v>249.82099385215443</v>
      </c>
    </row>
    <row r="5334" spans="1:28" x14ac:dyDescent="0.25">
      <c r="A5334" s="2">
        <f t="shared" si="1595"/>
        <v>10</v>
      </c>
      <c r="B5334" s="16">
        <f ca="1">VLOOKUP(A5334,PERIODS!$O$4:$P$33,2,FALSE)</f>
        <v>3.3000000000000002E-2</v>
      </c>
      <c r="C5334" s="15"/>
      <c r="D5334" s="18">
        <v>5000</v>
      </c>
      <c r="E5334" s="34">
        <f t="shared" ca="1" si="1577"/>
        <v>27123.481032592965</v>
      </c>
      <c r="F5334" s="34">
        <f t="shared" ca="1" si="1578"/>
        <v>3300</v>
      </c>
      <c r="G5334" s="69">
        <f t="shared" ca="1" si="1583"/>
        <v>0</v>
      </c>
      <c r="H5334" s="34">
        <f t="shared" ca="1" si="1584"/>
        <v>-1369.2994758224015</v>
      </c>
      <c r="I5334" s="34">
        <f t="shared" ca="1" si="1585"/>
        <v>1930.7005241775985</v>
      </c>
      <c r="J5334" s="18">
        <f ca="1">SUM(INDIRECT(ADDRESS(ROW(F5334),COLUMN(F5334),4)):INDIRECT(ADDRESS(ROW(F5334)+N$5-1,COLUMN(F5334),4)))</f>
        <v>23100</v>
      </c>
      <c r="K5334" s="18">
        <f t="shared" ca="1" si="1586"/>
        <v>0</v>
      </c>
      <c r="L5334" s="18">
        <f t="shared" ca="1" si="1579"/>
        <v>0</v>
      </c>
      <c r="M5334" s="18">
        <f t="shared" ca="1" si="1582"/>
        <v>0</v>
      </c>
      <c r="N5334" s="34">
        <f t="shared" ca="1" si="1587"/>
        <v>25192.780508415366</v>
      </c>
      <c r="P5334" s="18">
        <f t="shared" ca="1" si="1580"/>
        <v>1369.2994758224015</v>
      </c>
      <c r="Q5334" s="47">
        <f ca="1">SUM(L$15:L5334)-SUM(M$15:M5334)</f>
        <v>0</v>
      </c>
      <c r="R5334" s="47" t="str">
        <f t="shared" ca="1" si="1581"/>
        <v>M5337</v>
      </c>
      <c r="S5334" s="40">
        <f t="shared" ca="1" si="1588"/>
        <v>0</v>
      </c>
      <c r="T5334" s="46">
        <f t="shared" ca="1" si="1589"/>
        <v>47</v>
      </c>
      <c r="X5334" s="74">
        <f t="shared" ca="1" si="1590"/>
        <v>-1.3692994758224015</v>
      </c>
      <c r="Y5334" s="75">
        <f t="shared" ca="1" si="1591"/>
        <v>-1.3692994758224015</v>
      </c>
      <c r="Z5334" s="74">
        <f t="shared" ca="1" si="1592"/>
        <v>0.25428502998570274</v>
      </c>
      <c r="AA5334" s="76">
        <f t="shared" ca="1" si="1593"/>
        <v>-1369.2994758224015</v>
      </c>
      <c r="AB5334" s="76">
        <f t="shared" ca="1" si="1594"/>
        <v>254.28502998570275</v>
      </c>
    </row>
    <row r="5335" spans="1:28" x14ac:dyDescent="0.25">
      <c r="A5335" s="2">
        <f t="shared" si="1595"/>
        <v>11</v>
      </c>
      <c r="B5335" s="16">
        <f ca="1">VLOOKUP(A5335,PERIODS!$O$4:$P$33,2,FALSE)</f>
        <v>3.3000000000000002E-2</v>
      </c>
      <c r="C5335" s="15"/>
      <c r="D5335" s="18">
        <v>5000</v>
      </c>
      <c r="E5335" s="34">
        <f t="shared" ref="E5335:E5398" ca="1" si="1596">N5334</f>
        <v>25192.780508415366</v>
      </c>
      <c r="F5335" s="34">
        <f t="shared" ref="F5335:F5398" ca="1" si="1597">F$2*B5335</f>
        <v>3300</v>
      </c>
      <c r="G5335" s="69">
        <f t="shared" ca="1" si="1583"/>
        <v>0</v>
      </c>
      <c r="H5335" s="34">
        <f t="shared" ca="1" si="1584"/>
        <v>346.01731864977091</v>
      </c>
      <c r="I5335" s="34">
        <f t="shared" ca="1" si="1585"/>
        <v>3646.0173186497709</v>
      </c>
      <c r="J5335" s="18">
        <f ca="1">SUM(INDIRECT(ADDRESS(ROW(F5335),COLUMN(F5335),4)):INDIRECT(ADDRESS(ROW(F5335)+N$5-1,COLUMN(F5335),4)))</f>
        <v>23300</v>
      </c>
      <c r="K5335" s="18">
        <f t="shared" ca="1" si="1586"/>
        <v>0</v>
      </c>
      <c r="L5335" s="18">
        <f t="shared" ref="L5335:L5398" ca="1" si="1598">IF((E5335+K5334)&lt;J5335,N$2,0)</f>
        <v>0</v>
      </c>
      <c r="M5335" s="18">
        <f t="shared" ca="1" si="1582"/>
        <v>0</v>
      </c>
      <c r="N5335" s="34">
        <f t="shared" ca="1" si="1587"/>
        <v>21546.763189765596</v>
      </c>
      <c r="P5335" s="18">
        <f t="shared" ref="P5335:P5398" ca="1" si="1599">ABS(H5335)</f>
        <v>346.01731864977091</v>
      </c>
      <c r="Q5335" s="47">
        <f ca="1">SUM(L$15:L5335)-SUM(M$15:M5335)</f>
        <v>0</v>
      </c>
      <c r="R5335" s="47" t="str">
        <f t="shared" ref="R5335:R5398" ca="1" si="1600">ADDRESS(ROW(M5335)+$N$3+RANDBETWEEN(-$N$4,$N$4),COLUMN(M5335),4)</f>
        <v>M5338</v>
      </c>
      <c r="S5335" s="40">
        <f t="shared" ca="1" si="1588"/>
        <v>0</v>
      </c>
      <c r="T5335" s="46">
        <f t="shared" ca="1" si="1589"/>
        <v>56</v>
      </c>
      <c r="X5335" s="74">
        <f t="shared" ca="1" si="1590"/>
        <v>0.34601731864977092</v>
      </c>
      <c r="Y5335" s="75">
        <f t="shared" ca="1" si="1591"/>
        <v>0.34601731864977092</v>
      </c>
      <c r="Z5335" s="74">
        <f t="shared" ca="1" si="1592"/>
        <v>1.4134270942545319</v>
      </c>
      <c r="AA5335" s="76">
        <f t="shared" ca="1" si="1593"/>
        <v>346.01731864977091</v>
      </c>
      <c r="AB5335" s="76">
        <f t="shared" ca="1" si="1594"/>
        <v>1413.427094254532</v>
      </c>
    </row>
    <row r="5336" spans="1:28" x14ac:dyDescent="0.25">
      <c r="A5336" s="2">
        <f t="shared" si="1595"/>
        <v>12</v>
      </c>
      <c r="B5336" s="16">
        <f ca="1">VLOOKUP(A5336,PERIODS!$O$4:$P$33,2,FALSE)</f>
        <v>3.3000000000000002E-2</v>
      </c>
      <c r="C5336" s="15"/>
      <c r="D5336" s="18">
        <v>5000</v>
      </c>
      <c r="E5336" s="34">
        <f t="shared" ca="1" si="1596"/>
        <v>21546.763189765596</v>
      </c>
      <c r="F5336" s="34">
        <f t="shared" ca="1" si="1597"/>
        <v>3300</v>
      </c>
      <c r="G5336" s="69">
        <f t="shared" ca="1" si="1583"/>
        <v>0</v>
      </c>
      <c r="H5336" s="34">
        <f t="shared" ca="1" si="1584"/>
        <v>-787.01636354636003</v>
      </c>
      <c r="I5336" s="34">
        <f t="shared" ca="1" si="1585"/>
        <v>2512.98363645364</v>
      </c>
      <c r="J5336" s="18">
        <f ca="1">SUM(INDIRECT(ADDRESS(ROW(F5336),COLUMN(F5336),4)):INDIRECT(ADDRESS(ROW(F5336)+N$5-1,COLUMN(F5336),4)))</f>
        <v>23500</v>
      </c>
      <c r="K5336" s="18">
        <f t="shared" ca="1" si="1586"/>
        <v>16350</v>
      </c>
      <c r="L5336" s="18">
        <f t="shared" ca="1" si="1598"/>
        <v>16350</v>
      </c>
      <c r="M5336" s="18">
        <f t="shared" ca="1" si="1582"/>
        <v>0</v>
      </c>
      <c r="N5336" s="34">
        <f t="shared" ca="1" si="1587"/>
        <v>19033.779553311957</v>
      </c>
      <c r="P5336" s="18">
        <f t="shared" ca="1" si="1599"/>
        <v>787.01636354636003</v>
      </c>
      <c r="Q5336" s="47">
        <f ca="1">SUM(L$15:L5336)-SUM(M$15:M5336)</f>
        <v>16350</v>
      </c>
      <c r="R5336" s="47" t="str">
        <f t="shared" ca="1" si="1600"/>
        <v>M5339</v>
      </c>
      <c r="S5336" s="40">
        <f t="shared" ca="1" si="1588"/>
        <v>0</v>
      </c>
      <c r="T5336" s="46">
        <f t="shared" ca="1" si="1589"/>
        <v>33</v>
      </c>
      <c r="X5336" s="74">
        <f t="shared" ca="1" si="1590"/>
        <v>-0.78701636354636006</v>
      </c>
      <c r="Y5336" s="75">
        <f t="shared" ca="1" si="1591"/>
        <v>-0.78701636354636006</v>
      </c>
      <c r="Z5336" s="74">
        <f t="shared" ca="1" si="1592"/>
        <v>0.45520092525122846</v>
      </c>
      <c r="AA5336" s="76">
        <f t="shared" ca="1" si="1593"/>
        <v>-787.01636354636003</v>
      </c>
      <c r="AB5336" s="76">
        <f t="shared" ca="1" si="1594"/>
        <v>455.20092525122845</v>
      </c>
    </row>
    <row r="5337" spans="1:28" x14ac:dyDescent="0.25">
      <c r="A5337" s="2">
        <f t="shared" si="1595"/>
        <v>13</v>
      </c>
      <c r="B5337" s="16">
        <f ca="1">VLOOKUP(A5337,PERIODS!$O$4:$P$33,2,FALSE)</f>
        <v>3.3000000000000002E-2</v>
      </c>
      <c r="C5337" s="15"/>
      <c r="D5337" s="18">
        <v>5000</v>
      </c>
      <c r="E5337" s="34">
        <f t="shared" ca="1" si="1596"/>
        <v>19033.779553311957</v>
      </c>
      <c r="F5337" s="34">
        <f t="shared" ca="1" si="1597"/>
        <v>3300</v>
      </c>
      <c r="G5337" s="69">
        <f t="shared" ca="1" si="1583"/>
        <v>0</v>
      </c>
      <c r="H5337" s="34">
        <f t="shared" ca="1" si="1584"/>
        <v>8.6361567310807317</v>
      </c>
      <c r="I5337" s="34">
        <f t="shared" ca="1" si="1585"/>
        <v>3308.6361567310805</v>
      </c>
      <c r="J5337" s="18">
        <f ca="1">SUM(INDIRECT(ADDRESS(ROW(F5337),COLUMN(F5337),4)):INDIRECT(ADDRESS(ROW(F5337)+N$5-1,COLUMN(F5337),4)))</f>
        <v>23700</v>
      </c>
      <c r="K5337" s="18">
        <f t="shared" ca="1" si="1586"/>
        <v>16350</v>
      </c>
      <c r="L5337" s="18">
        <f t="shared" ca="1" si="1598"/>
        <v>0</v>
      </c>
      <c r="M5337" s="18">
        <f t="shared" ca="1" si="1582"/>
        <v>0</v>
      </c>
      <c r="N5337" s="34">
        <f t="shared" ca="1" si="1587"/>
        <v>15725.143396580876</v>
      </c>
      <c r="P5337" s="18">
        <f t="shared" ca="1" si="1599"/>
        <v>8.6361567310807317</v>
      </c>
      <c r="Q5337" s="47">
        <f ca="1">SUM(L$15:L5337)-SUM(M$15:M5337)</f>
        <v>16350</v>
      </c>
      <c r="R5337" s="47" t="str">
        <f t="shared" ca="1" si="1600"/>
        <v>M5340</v>
      </c>
      <c r="S5337" s="40">
        <f t="shared" ca="1" si="1588"/>
        <v>0</v>
      </c>
      <c r="T5337" s="46">
        <f t="shared" ca="1" si="1589"/>
        <v>35</v>
      </c>
      <c r="X5337" s="74">
        <f t="shared" ca="1" si="1590"/>
        <v>8.6361567310807314E-3</v>
      </c>
      <c r="Y5337" s="75">
        <f t="shared" ca="1" si="1591"/>
        <v>8.6361567310807314E-3</v>
      </c>
      <c r="Z5337" s="74">
        <f t="shared" ca="1" si="1592"/>
        <v>1.0086735559168394</v>
      </c>
      <c r="AA5337" s="76">
        <f t="shared" ca="1" si="1593"/>
        <v>8.6361567310807317</v>
      </c>
      <c r="AB5337" s="76">
        <f t="shared" ca="1" si="1594"/>
        <v>1008.6735559168394</v>
      </c>
    </row>
    <row r="5338" spans="1:28" x14ac:dyDescent="0.25">
      <c r="A5338" s="2">
        <f t="shared" si="1595"/>
        <v>14</v>
      </c>
      <c r="B5338" s="16">
        <f ca="1">VLOOKUP(A5338,PERIODS!$O$4:$P$33,2,FALSE)</f>
        <v>3.3000000000000002E-2</v>
      </c>
      <c r="C5338" s="15"/>
      <c r="D5338" s="18">
        <v>5000</v>
      </c>
      <c r="E5338" s="34">
        <f t="shared" ca="1" si="1596"/>
        <v>15725.143396580876</v>
      </c>
      <c r="F5338" s="34">
        <f t="shared" ca="1" si="1597"/>
        <v>3300</v>
      </c>
      <c r="G5338" s="69">
        <f t="shared" ca="1" si="1583"/>
        <v>0</v>
      </c>
      <c r="H5338" s="34">
        <f t="shared" ca="1" si="1584"/>
        <v>146.50547565389098</v>
      </c>
      <c r="I5338" s="34">
        <f t="shared" ca="1" si="1585"/>
        <v>3446.5054756538912</v>
      </c>
      <c r="J5338" s="18">
        <f ca="1">SUM(INDIRECT(ADDRESS(ROW(F5338),COLUMN(F5338),4)):INDIRECT(ADDRESS(ROW(F5338)+N$5-1,COLUMN(F5338),4)))</f>
        <v>23900</v>
      </c>
      <c r="K5338" s="18">
        <f t="shared" ca="1" si="1586"/>
        <v>16350</v>
      </c>
      <c r="L5338" s="18">
        <f t="shared" ca="1" si="1598"/>
        <v>0</v>
      </c>
      <c r="M5338" s="18">
        <f t="shared" ca="1" si="1582"/>
        <v>0</v>
      </c>
      <c r="N5338" s="34">
        <f t="shared" ca="1" si="1587"/>
        <v>12278.637920926983</v>
      </c>
      <c r="P5338" s="18">
        <f t="shared" ca="1" si="1599"/>
        <v>146.50547565389098</v>
      </c>
      <c r="Q5338" s="47">
        <f ca="1">SUM(L$15:L5338)-SUM(M$15:M5338)</f>
        <v>16350</v>
      </c>
      <c r="R5338" s="47" t="str">
        <f t="shared" ca="1" si="1600"/>
        <v>M5341</v>
      </c>
      <c r="S5338" s="40">
        <f t="shared" ca="1" si="1588"/>
        <v>0</v>
      </c>
      <c r="T5338" s="46">
        <f t="shared" ca="1" si="1589"/>
        <v>34</v>
      </c>
      <c r="X5338" s="74">
        <f t="shared" ca="1" si="1590"/>
        <v>0.14650547565389099</v>
      </c>
      <c r="Y5338" s="75">
        <f t="shared" ca="1" si="1591"/>
        <v>0.14650547565389099</v>
      </c>
      <c r="Z5338" s="74">
        <f t="shared" ca="1" si="1592"/>
        <v>1.1577812704106178</v>
      </c>
      <c r="AA5338" s="76">
        <f t="shared" ca="1" si="1593"/>
        <v>146.50547565389098</v>
      </c>
      <c r="AB5338" s="76">
        <f t="shared" ca="1" si="1594"/>
        <v>1157.7812704106179</v>
      </c>
    </row>
    <row r="5339" spans="1:28" x14ac:dyDescent="0.25">
      <c r="A5339" s="2">
        <f t="shared" si="1595"/>
        <v>15</v>
      </c>
      <c r="B5339" s="16">
        <f ca="1">VLOOKUP(A5339,PERIODS!$O$4:$P$33,2,FALSE)</f>
        <v>3.3000000000000002E-2</v>
      </c>
      <c r="C5339" s="15"/>
      <c r="D5339" s="18">
        <v>5000</v>
      </c>
      <c r="E5339" s="34">
        <f t="shared" ca="1" si="1596"/>
        <v>12278.637920926983</v>
      </c>
      <c r="F5339" s="34">
        <f t="shared" ca="1" si="1597"/>
        <v>3300</v>
      </c>
      <c r="G5339" s="69">
        <f t="shared" ca="1" si="1583"/>
        <v>0</v>
      </c>
      <c r="H5339" s="34">
        <f t="shared" ca="1" si="1584"/>
        <v>-3069.8408903812137</v>
      </c>
      <c r="I5339" s="34">
        <f t="shared" ca="1" si="1585"/>
        <v>230.15910961878626</v>
      </c>
      <c r="J5339" s="18">
        <f ca="1">SUM(INDIRECT(ADDRESS(ROW(F5339),COLUMN(F5339),4)):INDIRECT(ADDRESS(ROW(F5339)+N$5-1,COLUMN(F5339),4)))</f>
        <v>24100</v>
      </c>
      <c r="K5339" s="18">
        <f t="shared" ca="1" si="1586"/>
        <v>0</v>
      </c>
      <c r="L5339" s="18">
        <f t="shared" ca="1" si="1598"/>
        <v>0</v>
      </c>
      <c r="M5339" s="18">
        <f t="shared" ca="1" si="1582"/>
        <v>16350</v>
      </c>
      <c r="N5339" s="34">
        <f t="shared" ca="1" si="1587"/>
        <v>28398.478811308196</v>
      </c>
      <c r="P5339" s="18">
        <f t="shared" ca="1" si="1599"/>
        <v>3069.8408903812137</v>
      </c>
      <c r="Q5339" s="47">
        <f ca="1">SUM(L$15:L5339)-SUM(M$15:M5339)</f>
        <v>0</v>
      </c>
      <c r="R5339" s="47" t="str">
        <f t="shared" ca="1" si="1600"/>
        <v>M5342</v>
      </c>
      <c r="S5339" s="40">
        <f t="shared" ca="1" si="1588"/>
        <v>0</v>
      </c>
      <c r="T5339" s="46">
        <f t="shared" ca="1" si="1589"/>
        <v>34</v>
      </c>
      <c r="X5339" s="74">
        <f t="shared" ca="1" si="1590"/>
        <v>-3.0698408903812138</v>
      </c>
      <c r="Y5339" s="75">
        <f t="shared" ca="1" si="1591"/>
        <v>-3.0698408903812138</v>
      </c>
      <c r="Z5339" s="74">
        <f t="shared" ca="1" si="1592"/>
        <v>4.642854149731139E-2</v>
      </c>
      <c r="AA5339" s="76">
        <f t="shared" ca="1" si="1593"/>
        <v>-3069.8408903812137</v>
      </c>
      <c r="AB5339" s="76">
        <f t="shared" ca="1" si="1594"/>
        <v>46.428541497311393</v>
      </c>
    </row>
    <row r="5340" spans="1:28" x14ac:dyDescent="0.25">
      <c r="A5340" s="2">
        <f t="shared" si="1595"/>
        <v>16</v>
      </c>
      <c r="B5340" s="16">
        <f ca="1">VLOOKUP(A5340,PERIODS!$O$4:$P$33,2,FALSE)</f>
        <v>3.3000000000000002E-2</v>
      </c>
      <c r="C5340" s="15"/>
      <c r="D5340" s="18">
        <v>5000</v>
      </c>
      <c r="E5340" s="34">
        <f t="shared" ca="1" si="1596"/>
        <v>28398.478811308196</v>
      </c>
      <c r="F5340" s="34">
        <f t="shared" ca="1" si="1597"/>
        <v>3300</v>
      </c>
      <c r="G5340" s="69">
        <f t="shared" ca="1" si="1583"/>
        <v>0</v>
      </c>
      <c r="H5340" s="34">
        <f t="shared" ca="1" si="1584"/>
        <v>1043.3491885616354</v>
      </c>
      <c r="I5340" s="34">
        <f t="shared" ca="1" si="1585"/>
        <v>4343.3491885616349</v>
      </c>
      <c r="J5340" s="18">
        <f ca="1">SUM(INDIRECT(ADDRESS(ROW(F5340),COLUMN(F5340),4)):INDIRECT(ADDRESS(ROW(F5340)+N$5-1,COLUMN(F5340),4)))</f>
        <v>24300</v>
      </c>
      <c r="K5340" s="18">
        <f t="shared" ca="1" si="1586"/>
        <v>0</v>
      </c>
      <c r="L5340" s="18">
        <f t="shared" ca="1" si="1598"/>
        <v>0</v>
      </c>
      <c r="M5340" s="18">
        <f t="shared" ca="1" si="1582"/>
        <v>0</v>
      </c>
      <c r="N5340" s="34">
        <f t="shared" ca="1" si="1587"/>
        <v>24055.129622746561</v>
      </c>
      <c r="P5340" s="18">
        <f t="shared" ca="1" si="1599"/>
        <v>1043.3491885616354</v>
      </c>
      <c r="Q5340" s="47">
        <f ca="1">SUM(L$15:L5340)-SUM(M$15:M5340)</f>
        <v>0</v>
      </c>
      <c r="R5340" s="47" t="str">
        <f t="shared" ca="1" si="1600"/>
        <v>M5343</v>
      </c>
      <c r="S5340" s="40">
        <f t="shared" ca="1" si="1588"/>
        <v>0</v>
      </c>
      <c r="T5340" s="46">
        <f t="shared" ca="1" si="1589"/>
        <v>91</v>
      </c>
      <c r="X5340" s="74">
        <f t="shared" ca="1" si="1590"/>
        <v>1.0433491885616355</v>
      </c>
      <c r="Y5340" s="75">
        <f t="shared" ca="1" si="1591"/>
        <v>1.0433491885616355</v>
      </c>
      <c r="Z5340" s="74">
        <f t="shared" ca="1" si="1592"/>
        <v>2.8387084810981431</v>
      </c>
      <c r="AA5340" s="76">
        <f t="shared" ca="1" si="1593"/>
        <v>1043.3491885616354</v>
      </c>
      <c r="AB5340" s="76">
        <f t="shared" ca="1" si="1594"/>
        <v>2838.7084810981432</v>
      </c>
    </row>
    <row r="5341" spans="1:28" x14ac:dyDescent="0.25">
      <c r="A5341" s="2">
        <f t="shared" si="1595"/>
        <v>17</v>
      </c>
      <c r="B5341" s="16">
        <f ca="1">VLOOKUP(A5341,PERIODS!$O$4:$P$33,2,FALSE)</f>
        <v>3.5000000000000003E-2</v>
      </c>
      <c r="C5341" s="15"/>
      <c r="D5341" s="18">
        <v>5000</v>
      </c>
      <c r="E5341" s="34">
        <f t="shared" ca="1" si="1596"/>
        <v>24055.129622746561</v>
      </c>
      <c r="F5341" s="34">
        <f t="shared" ca="1" si="1597"/>
        <v>3500.0000000000005</v>
      </c>
      <c r="G5341" s="69">
        <f t="shared" ca="1" si="1583"/>
        <v>0</v>
      </c>
      <c r="H5341" s="34">
        <f t="shared" ca="1" si="1584"/>
        <v>-757.21242685136065</v>
      </c>
      <c r="I5341" s="34">
        <f t="shared" ca="1" si="1585"/>
        <v>2742.7875731486397</v>
      </c>
      <c r="J5341" s="18">
        <f ca="1">SUM(INDIRECT(ADDRESS(ROW(F5341),COLUMN(F5341),4)):INDIRECT(ADDRESS(ROW(F5341)+N$5-1,COLUMN(F5341),4)))</f>
        <v>24500.000000000004</v>
      </c>
      <c r="K5341" s="18">
        <f t="shared" ca="1" si="1586"/>
        <v>16350</v>
      </c>
      <c r="L5341" s="18">
        <f t="shared" ca="1" si="1598"/>
        <v>16350</v>
      </c>
      <c r="M5341" s="18">
        <f t="shared" ca="1" si="1582"/>
        <v>0</v>
      </c>
      <c r="N5341" s="34">
        <f t="shared" ca="1" si="1587"/>
        <v>21312.342049597923</v>
      </c>
      <c r="P5341" s="18">
        <f t="shared" ca="1" si="1599"/>
        <v>757.21242685136065</v>
      </c>
      <c r="Q5341" s="47">
        <f ca="1">SUM(L$15:L5341)-SUM(M$15:M5341)</f>
        <v>16350</v>
      </c>
      <c r="R5341" s="47" t="str">
        <f t="shared" ca="1" si="1600"/>
        <v>M5344</v>
      </c>
      <c r="S5341" s="40">
        <f t="shared" ca="1" si="1588"/>
        <v>0</v>
      </c>
      <c r="T5341" s="46">
        <f t="shared" ca="1" si="1589"/>
        <v>40</v>
      </c>
      <c r="X5341" s="74">
        <f t="shared" ca="1" si="1590"/>
        <v>-0.7572124268513607</v>
      </c>
      <c r="Y5341" s="75">
        <f t="shared" ca="1" si="1591"/>
        <v>-0.7572124268513607</v>
      </c>
      <c r="Z5341" s="74">
        <f t="shared" ca="1" si="1592"/>
        <v>0.46897190008985906</v>
      </c>
      <c r="AA5341" s="76">
        <f t="shared" ca="1" si="1593"/>
        <v>-757.21242685136065</v>
      </c>
      <c r="AB5341" s="76">
        <f t="shared" ca="1" si="1594"/>
        <v>468.97190008985905</v>
      </c>
    </row>
    <row r="5342" spans="1:28" x14ac:dyDescent="0.25">
      <c r="A5342" s="2">
        <f t="shared" si="1595"/>
        <v>18</v>
      </c>
      <c r="B5342" s="16">
        <f ca="1">VLOOKUP(A5342,PERIODS!$O$4:$P$33,2,FALSE)</f>
        <v>3.5000000000000003E-2</v>
      </c>
      <c r="C5342" s="15"/>
      <c r="D5342" s="18">
        <v>5000</v>
      </c>
      <c r="E5342" s="34">
        <f t="shared" ca="1" si="1596"/>
        <v>21312.342049597923</v>
      </c>
      <c r="F5342" s="34">
        <f t="shared" ca="1" si="1597"/>
        <v>3500.0000000000005</v>
      </c>
      <c r="G5342" s="69">
        <f t="shared" ca="1" si="1583"/>
        <v>0</v>
      </c>
      <c r="H5342" s="34">
        <f t="shared" ca="1" si="1584"/>
        <v>239.30688150227533</v>
      </c>
      <c r="I5342" s="34">
        <f t="shared" ca="1" si="1585"/>
        <v>3739.3068815022757</v>
      </c>
      <c r="J5342" s="18">
        <f ca="1">SUM(INDIRECT(ADDRESS(ROW(F5342),COLUMN(F5342),4)):INDIRECT(ADDRESS(ROW(F5342)+N$5-1,COLUMN(F5342),4)))</f>
        <v>24500.000000000004</v>
      </c>
      <c r="K5342" s="18">
        <f t="shared" ca="1" si="1586"/>
        <v>16350</v>
      </c>
      <c r="L5342" s="18">
        <f t="shared" ca="1" si="1598"/>
        <v>0</v>
      </c>
      <c r="M5342" s="18">
        <f t="shared" ca="1" si="1582"/>
        <v>0</v>
      </c>
      <c r="N5342" s="34">
        <f t="shared" ca="1" si="1587"/>
        <v>17573.035168095648</v>
      </c>
      <c r="P5342" s="18">
        <f t="shared" ca="1" si="1599"/>
        <v>239.30688150227533</v>
      </c>
      <c r="Q5342" s="47">
        <f ca="1">SUM(L$15:L5342)-SUM(M$15:M5342)</f>
        <v>16350</v>
      </c>
      <c r="R5342" s="47" t="str">
        <f t="shared" ca="1" si="1600"/>
        <v>M5345</v>
      </c>
      <c r="S5342" s="40">
        <f t="shared" ca="1" si="1588"/>
        <v>0</v>
      </c>
      <c r="T5342" s="46">
        <f t="shared" ca="1" si="1589"/>
        <v>94</v>
      </c>
      <c r="X5342" s="74">
        <f t="shared" ca="1" si="1590"/>
        <v>0.23930688150227533</v>
      </c>
      <c r="Y5342" s="75">
        <f t="shared" ca="1" si="1591"/>
        <v>0.23930688150227533</v>
      </c>
      <c r="Z5342" s="74">
        <f t="shared" ca="1" si="1592"/>
        <v>1.2703683293120307</v>
      </c>
      <c r="AA5342" s="76">
        <f t="shared" ca="1" si="1593"/>
        <v>239.30688150227533</v>
      </c>
      <c r="AB5342" s="76">
        <f t="shared" ca="1" si="1594"/>
        <v>1270.3683293120307</v>
      </c>
    </row>
    <row r="5343" spans="1:28" x14ac:dyDescent="0.25">
      <c r="A5343" s="2">
        <f t="shared" si="1595"/>
        <v>19</v>
      </c>
      <c r="B5343" s="16">
        <f ca="1">VLOOKUP(A5343,PERIODS!$O$4:$P$33,2,FALSE)</f>
        <v>3.5000000000000003E-2</v>
      </c>
      <c r="C5343" s="15"/>
      <c r="D5343" s="18">
        <v>5000</v>
      </c>
      <c r="E5343" s="34">
        <f t="shared" ca="1" si="1596"/>
        <v>17573.035168095648</v>
      </c>
      <c r="F5343" s="34">
        <f t="shared" ca="1" si="1597"/>
        <v>3500.0000000000005</v>
      </c>
      <c r="G5343" s="69">
        <f t="shared" ca="1" si="1583"/>
        <v>0</v>
      </c>
      <c r="H5343" s="34">
        <f t="shared" ca="1" si="1584"/>
        <v>1959.9639845400536</v>
      </c>
      <c r="I5343" s="34">
        <f t="shared" ca="1" si="1585"/>
        <v>5459.9639845400543</v>
      </c>
      <c r="J5343" s="18">
        <f ca="1">SUM(INDIRECT(ADDRESS(ROW(F5343),COLUMN(F5343),4)):INDIRECT(ADDRESS(ROW(F5343)+N$5-1,COLUMN(F5343),4)))</f>
        <v>24500.000000000004</v>
      </c>
      <c r="K5343" s="18">
        <f t="shared" ca="1" si="1586"/>
        <v>16350</v>
      </c>
      <c r="L5343" s="18">
        <f t="shared" ca="1" si="1598"/>
        <v>0</v>
      </c>
      <c r="M5343" s="18">
        <f t="shared" ca="1" si="1582"/>
        <v>0</v>
      </c>
      <c r="N5343" s="34">
        <f t="shared" ca="1" si="1587"/>
        <v>12113.071183555594</v>
      </c>
      <c r="P5343" s="18">
        <f t="shared" ca="1" si="1599"/>
        <v>1959.9639845400536</v>
      </c>
      <c r="Q5343" s="47">
        <f ca="1">SUM(L$15:L5343)-SUM(M$15:M5343)</f>
        <v>16350</v>
      </c>
      <c r="R5343" s="47" t="str">
        <f t="shared" ca="1" si="1600"/>
        <v>M5346</v>
      </c>
      <c r="S5343" s="40">
        <f t="shared" ca="1" si="1588"/>
        <v>0</v>
      </c>
      <c r="T5343" s="46">
        <f t="shared" ca="1" si="1589"/>
        <v>1</v>
      </c>
      <c r="X5343" s="74">
        <f t="shared" ca="1" si="1590"/>
        <v>2.1631088295285217</v>
      </c>
      <c r="Y5343" s="75">
        <f t="shared" ca="1" si="1591"/>
        <v>1.9599639845400536</v>
      </c>
      <c r="Z5343" s="74">
        <f t="shared" ca="1" si="1592"/>
        <v>7.0990713842313315</v>
      </c>
      <c r="AA5343" s="76">
        <f t="shared" ca="1" si="1593"/>
        <v>1959.9639845400536</v>
      </c>
      <c r="AB5343" s="76">
        <f t="shared" ca="1" si="1594"/>
        <v>7099.0713842313316</v>
      </c>
    </row>
    <row r="5344" spans="1:28" x14ac:dyDescent="0.25">
      <c r="A5344" s="2">
        <f t="shared" si="1595"/>
        <v>20</v>
      </c>
      <c r="B5344" s="16">
        <f ca="1">VLOOKUP(A5344,PERIODS!$O$4:$P$33,2,FALSE)</f>
        <v>3.5000000000000003E-2</v>
      </c>
      <c r="C5344" s="15"/>
      <c r="D5344" s="18">
        <v>5000</v>
      </c>
      <c r="E5344" s="34">
        <f t="shared" ca="1" si="1596"/>
        <v>12113.071183555594</v>
      </c>
      <c r="F5344" s="34">
        <f t="shared" ca="1" si="1597"/>
        <v>3500.0000000000005</v>
      </c>
      <c r="G5344" s="69">
        <f t="shared" ca="1" si="1583"/>
        <v>0</v>
      </c>
      <c r="H5344" s="34">
        <f t="shared" ca="1" si="1584"/>
        <v>-974.24381608322983</v>
      </c>
      <c r="I5344" s="34">
        <f t="shared" ca="1" si="1585"/>
        <v>2525.7561839167706</v>
      </c>
      <c r="J5344" s="18">
        <f ca="1">SUM(INDIRECT(ADDRESS(ROW(F5344),COLUMN(F5344),4)):INDIRECT(ADDRESS(ROW(F5344)+N$5-1,COLUMN(F5344),4)))</f>
        <v>24500.000000000004</v>
      </c>
      <c r="K5344" s="18">
        <f t="shared" ca="1" si="1586"/>
        <v>0</v>
      </c>
      <c r="L5344" s="18">
        <f t="shared" ca="1" si="1598"/>
        <v>0</v>
      </c>
      <c r="M5344" s="18">
        <f t="shared" ca="1" si="1582"/>
        <v>16350</v>
      </c>
      <c r="N5344" s="34">
        <f t="shared" ca="1" si="1587"/>
        <v>25937.314999638824</v>
      </c>
      <c r="P5344" s="18">
        <f t="shared" ca="1" si="1599"/>
        <v>974.24381608322983</v>
      </c>
      <c r="Q5344" s="47">
        <f ca="1">SUM(L$15:L5344)-SUM(M$15:M5344)</f>
        <v>0</v>
      </c>
      <c r="R5344" s="47" t="str">
        <f t="shared" ca="1" si="1600"/>
        <v>M5347</v>
      </c>
      <c r="S5344" s="40">
        <f t="shared" ca="1" si="1588"/>
        <v>0</v>
      </c>
      <c r="T5344" s="46">
        <f t="shared" ca="1" si="1589"/>
        <v>10</v>
      </c>
      <c r="X5344" s="74">
        <f t="shared" ca="1" si="1590"/>
        <v>-0.97424381608322985</v>
      </c>
      <c r="Y5344" s="75">
        <f t="shared" ca="1" si="1591"/>
        <v>-0.97424381608322985</v>
      </c>
      <c r="Z5344" s="74">
        <f t="shared" ca="1" si="1592"/>
        <v>0.37747768822359407</v>
      </c>
      <c r="AA5344" s="76">
        <f t="shared" ca="1" si="1593"/>
        <v>-974.24381608322983</v>
      </c>
      <c r="AB5344" s="76">
        <f t="shared" ca="1" si="1594"/>
        <v>377.47768822359404</v>
      </c>
    </row>
    <row r="5345" spans="1:28" x14ac:dyDescent="0.25">
      <c r="A5345" s="2">
        <f t="shared" si="1595"/>
        <v>21</v>
      </c>
      <c r="B5345" s="16">
        <f ca="1">VLOOKUP(A5345,PERIODS!$O$4:$P$33,2,FALSE)</f>
        <v>3.5000000000000003E-2</v>
      </c>
      <c r="C5345" s="15"/>
      <c r="D5345" s="18">
        <v>5000</v>
      </c>
      <c r="E5345" s="34">
        <f t="shared" ca="1" si="1596"/>
        <v>25937.314999638824</v>
      </c>
      <c r="F5345" s="34">
        <f t="shared" ca="1" si="1597"/>
        <v>3500.0000000000005</v>
      </c>
      <c r="G5345" s="69">
        <f t="shared" ca="1" si="1583"/>
        <v>0</v>
      </c>
      <c r="H5345" s="34">
        <f t="shared" ca="1" si="1584"/>
        <v>1959.9639845400536</v>
      </c>
      <c r="I5345" s="34">
        <f t="shared" ca="1" si="1585"/>
        <v>5459.9639845400543</v>
      </c>
      <c r="J5345" s="18">
        <f ca="1">SUM(INDIRECT(ADDRESS(ROW(F5345),COLUMN(F5345),4)):INDIRECT(ADDRESS(ROW(F5345)+N$5-1,COLUMN(F5345),4)))</f>
        <v>24500.000000000004</v>
      </c>
      <c r="K5345" s="18">
        <f t="shared" ca="1" si="1586"/>
        <v>0</v>
      </c>
      <c r="L5345" s="18">
        <f t="shared" ca="1" si="1598"/>
        <v>0</v>
      </c>
      <c r="M5345" s="18">
        <f t="shared" ca="1" si="1582"/>
        <v>0</v>
      </c>
      <c r="N5345" s="34">
        <f t="shared" ca="1" si="1587"/>
        <v>20477.351015098771</v>
      </c>
      <c r="P5345" s="18">
        <f t="shared" ca="1" si="1599"/>
        <v>1959.9639845400536</v>
      </c>
      <c r="Q5345" s="47">
        <f ca="1">SUM(L$15:L5345)-SUM(M$15:M5345)</f>
        <v>0</v>
      </c>
      <c r="R5345" s="47" t="str">
        <f t="shared" ca="1" si="1600"/>
        <v>M5348</v>
      </c>
      <c r="S5345" s="40">
        <f t="shared" ca="1" si="1588"/>
        <v>0</v>
      </c>
      <c r="T5345" s="46">
        <f t="shared" ca="1" si="1589"/>
        <v>12</v>
      </c>
      <c r="X5345" s="74">
        <f t="shared" ca="1" si="1590"/>
        <v>2.5272517431318047</v>
      </c>
      <c r="Y5345" s="75">
        <f t="shared" ca="1" si="1591"/>
        <v>1.9599639845400536</v>
      </c>
      <c r="Z5345" s="74">
        <f t="shared" ca="1" si="1592"/>
        <v>7.0990713842313315</v>
      </c>
      <c r="AA5345" s="76">
        <f t="shared" ca="1" si="1593"/>
        <v>1959.9639845400536</v>
      </c>
      <c r="AB5345" s="76">
        <f t="shared" ca="1" si="1594"/>
        <v>7099.0713842313316</v>
      </c>
    </row>
    <row r="5346" spans="1:28" x14ac:dyDescent="0.25">
      <c r="A5346" s="2">
        <f t="shared" si="1595"/>
        <v>22</v>
      </c>
      <c r="B5346" s="16">
        <f ca="1">VLOOKUP(A5346,PERIODS!$O$4:$P$33,2,FALSE)</f>
        <v>3.5000000000000003E-2</v>
      </c>
      <c r="C5346" s="15"/>
      <c r="D5346" s="18">
        <v>5000</v>
      </c>
      <c r="E5346" s="34">
        <f t="shared" ca="1" si="1596"/>
        <v>20477.351015098771</v>
      </c>
      <c r="F5346" s="34">
        <f t="shared" ca="1" si="1597"/>
        <v>3500.0000000000005</v>
      </c>
      <c r="G5346" s="69">
        <f t="shared" ca="1" si="1583"/>
        <v>0</v>
      </c>
      <c r="H5346" s="34">
        <f t="shared" ca="1" si="1584"/>
        <v>27.487910747451622</v>
      </c>
      <c r="I5346" s="34">
        <f t="shared" ca="1" si="1585"/>
        <v>3527.4879107474521</v>
      </c>
      <c r="J5346" s="18">
        <f ca="1">SUM(INDIRECT(ADDRESS(ROW(F5346),COLUMN(F5346),4)):INDIRECT(ADDRESS(ROW(F5346)+N$5-1,COLUMN(F5346),4)))</f>
        <v>25000.000000000004</v>
      </c>
      <c r="K5346" s="18">
        <f t="shared" ca="1" si="1586"/>
        <v>16350</v>
      </c>
      <c r="L5346" s="18">
        <f t="shared" ca="1" si="1598"/>
        <v>16350</v>
      </c>
      <c r="M5346" s="18">
        <f t="shared" ca="1" si="1582"/>
        <v>0</v>
      </c>
      <c r="N5346" s="34">
        <f t="shared" ca="1" si="1587"/>
        <v>16949.86310435132</v>
      </c>
      <c r="P5346" s="18">
        <f t="shared" ca="1" si="1599"/>
        <v>27.487910747451622</v>
      </c>
      <c r="Q5346" s="47">
        <f ca="1">SUM(L$15:L5346)-SUM(M$15:M5346)</f>
        <v>16350</v>
      </c>
      <c r="R5346" s="47" t="str">
        <f t="shared" ca="1" si="1600"/>
        <v>M5349</v>
      </c>
      <c r="S5346" s="40">
        <f t="shared" ca="1" si="1588"/>
        <v>0</v>
      </c>
      <c r="T5346" s="46">
        <f t="shared" ca="1" si="1589"/>
        <v>64</v>
      </c>
      <c r="X5346" s="74">
        <f t="shared" ca="1" si="1590"/>
        <v>2.7487910747451622E-2</v>
      </c>
      <c r="Y5346" s="75">
        <f t="shared" ca="1" si="1591"/>
        <v>2.7487910747451622E-2</v>
      </c>
      <c r="Z5346" s="74">
        <f t="shared" ca="1" si="1592"/>
        <v>1.02786918886193</v>
      </c>
      <c r="AA5346" s="76">
        <f t="shared" ca="1" si="1593"/>
        <v>27.487910747451622</v>
      </c>
      <c r="AB5346" s="76">
        <f t="shared" ca="1" si="1594"/>
        <v>1027.8691888619301</v>
      </c>
    </row>
    <row r="5347" spans="1:28" x14ac:dyDescent="0.25">
      <c r="A5347" s="2">
        <f t="shared" si="1595"/>
        <v>23</v>
      </c>
      <c r="B5347" s="16">
        <f ca="1">VLOOKUP(A5347,PERIODS!$O$4:$P$33,2,FALSE)</f>
        <v>3.5000000000000003E-2</v>
      </c>
      <c r="C5347" s="15"/>
      <c r="D5347" s="18">
        <v>5000</v>
      </c>
      <c r="E5347" s="34">
        <f t="shared" ca="1" si="1596"/>
        <v>16949.86310435132</v>
      </c>
      <c r="F5347" s="34">
        <f t="shared" ca="1" si="1597"/>
        <v>3500.0000000000005</v>
      </c>
      <c r="G5347" s="69">
        <f t="shared" ca="1" si="1583"/>
        <v>0</v>
      </c>
      <c r="H5347" s="34">
        <f t="shared" ca="1" si="1584"/>
        <v>-403.70969974365227</v>
      </c>
      <c r="I5347" s="34">
        <f t="shared" ca="1" si="1585"/>
        <v>3096.290300256348</v>
      </c>
      <c r="J5347" s="18">
        <f ca="1">SUM(INDIRECT(ADDRESS(ROW(F5347),COLUMN(F5347),4)):INDIRECT(ADDRESS(ROW(F5347)+N$5-1,COLUMN(F5347),4)))</f>
        <v>25500.000000000004</v>
      </c>
      <c r="K5347" s="18">
        <f t="shared" ca="1" si="1586"/>
        <v>16350</v>
      </c>
      <c r="L5347" s="18">
        <f t="shared" ca="1" si="1598"/>
        <v>0</v>
      </c>
      <c r="M5347" s="18">
        <f t="shared" ca="1" si="1582"/>
        <v>0</v>
      </c>
      <c r="N5347" s="34">
        <f t="shared" ca="1" si="1587"/>
        <v>13853.572804094973</v>
      </c>
      <c r="P5347" s="18">
        <f t="shared" ca="1" si="1599"/>
        <v>403.70969974365227</v>
      </c>
      <c r="Q5347" s="47">
        <f ca="1">SUM(L$15:L5347)-SUM(M$15:M5347)</f>
        <v>16350</v>
      </c>
      <c r="R5347" s="47" t="str">
        <f t="shared" ca="1" si="1600"/>
        <v>M5350</v>
      </c>
      <c r="S5347" s="40">
        <f t="shared" ca="1" si="1588"/>
        <v>0</v>
      </c>
      <c r="T5347" s="46">
        <f t="shared" ca="1" si="1589"/>
        <v>7</v>
      </c>
      <c r="X5347" s="74">
        <f t="shared" ca="1" si="1590"/>
        <v>-0.40370969974365228</v>
      </c>
      <c r="Y5347" s="75">
        <f t="shared" ca="1" si="1591"/>
        <v>-0.40370969974365228</v>
      </c>
      <c r="Z5347" s="74">
        <f t="shared" ca="1" si="1592"/>
        <v>0.66783796666380491</v>
      </c>
      <c r="AA5347" s="76">
        <f t="shared" ca="1" si="1593"/>
        <v>-403.70969974365227</v>
      </c>
      <c r="AB5347" s="76">
        <f t="shared" ca="1" si="1594"/>
        <v>667.83796666380488</v>
      </c>
    </row>
    <row r="5348" spans="1:28" x14ac:dyDescent="0.25">
      <c r="A5348" s="2">
        <f t="shared" si="1595"/>
        <v>24</v>
      </c>
      <c r="B5348" s="16">
        <f ca="1">VLOOKUP(A5348,PERIODS!$O$4:$P$33,2,FALSE)</f>
        <v>3.5000000000000003E-2</v>
      </c>
      <c r="C5348" s="15"/>
      <c r="D5348" s="18">
        <v>5000</v>
      </c>
      <c r="E5348" s="34">
        <f t="shared" ca="1" si="1596"/>
        <v>13853.572804094973</v>
      </c>
      <c r="F5348" s="34">
        <f t="shared" ca="1" si="1597"/>
        <v>3500.0000000000005</v>
      </c>
      <c r="G5348" s="69">
        <f t="shared" ca="1" si="1583"/>
        <v>0</v>
      </c>
      <c r="H5348" s="34">
        <f t="shared" ca="1" si="1584"/>
        <v>-1310.3000639140887</v>
      </c>
      <c r="I5348" s="34">
        <f t="shared" ca="1" si="1585"/>
        <v>2189.6999360859118</v>
      </c>
      <c r="J5348" s="18">
        <f ca="1">SUM(INDIRECT(ADDRESS(ROW(F5348),COLUMN(F5348),4)):INDIRECT(ADDRESS(ROW(F5348)+N$5-1,COLUMN(F5348),4)))</f>
        <v>26000</v>
      </c>
      <c r="K5348" s="18">
        <f t="shared" ca="1" si="1586"/>
        <v>16350</v>
      </c>
      <c r="L5348" s="18">
        <f t="shared" ca="1" si="1598"/>
        <v>0</v>
      </c>
      <c r="M5348" s="18">
        <f t="shared" ca="1" si="1582"/>
        <v>0</v>
      </c>
      <c r="N5348" s="34">
        <f t="shared" ca="1" si="1587"/>
        <v>11663.872868009061</v>
      </c>
      <c r="P5348" s="18">
        <f t="shared" ca="1" si="1599"/>
        <v>1310.3000639140887</v>
      </c>
      <c r="Q5348" s="47">
        <f ca="1">SUM(L$15:L5348)-SUM(M$15:M5348)</f>
        <v>16350</v>
      </c>
      <c r="R5348" s="47" t="str">
        <f t="shared" ca="1" si="1600"/>
        <v>M5351</v>
      </c>
      <c r="S5348" s="40">
        <f t="shared" ca="1" si="1588"/>
        <v>0</v>
      </c>
      <c r="T5348" s="46">
        <f t="shared" ca="1" si="1589"/>
        <v>50</v>
      </c>
      <c r="X5348" s="74">
        <f t="shared" ca="1" si="1590"/>
        <v>-1.3103000639140887</v>
      </c>
      <c r="Y5348" s="75">
        <f t="shared" ca="1" si="1591"/>
        <v>-1.3103000639140887</v>
      </c>
      <c r="Z5348" s="74">
        <f t="shared" ca="1" si="1592"/>
        <v>0.26973910526833023</v>
      </c>
      <c r="AA5348" s="76">
        <f t="shared" ca="1" si="1593"/>
        <v>-1310.3000639140887</v>
      </c>
      <c r="AB5348" s="76">
        <f t="shared" ca="1" si="1594"/>
        <v>269.73910526833021</v>
      </c>
    </row>
    <row r="5349" spans="1:28" x14ac:dyDescent="0.25">
      <c r="A5349" s="2">
        <f t="shared" si="1595"/>
        <v>25</v>
      </c>
      <c r="B5349" s="16">
        <f ca="1">VLOOKUP(A5349,PERIODS!$O$4:$P$33,2,FALSE)</f>
        <v>3.5000000000000003E-2</v>
      </c>
      <c r="C5349" s="15"/>
      <c r="D5349" s="18">
        <v>5000</v>
      </c>
      <c r="E5349" s="34">
        <f t="shared" ca="1" si="1596"/>
        <v>11663.872868009061</v>
      </c>
      <c r="F5349" s="34">
        <f t="shared" ca="1" si="1597"/>
        <v>3500.0000000000005</v>
      </c>
      <c r="G5349" s="69">
        <f t="shared" ca="1" si="1583"/>
        <v>0</v>
      </c>
      <c r="H5349" s="34">
        <f t="shared" ca="1" si="1584"/>
        <v>896.91346876427269</v>
      </c>
      <c r="I5349" s="34">
        <f t="shared" ca="1" si="1585"/>
        <v>4396.9134687642727</v>
      </c>
      <c r="J5349" s="18">
        <f ca="1">SUM(INDIRECT(ADDRESS(ROW(F5349),COLUMN(F5349),4)):INDIRECT(ADDRESS(ROW(F5349)+N$5-1,COLUMN(F5349),4)))</f>
        <v>24900</v>
      </c>
      <c r="K5349" s="18">
        <f t="shared" ca="1" si="1586"/>
        <v>0</v>
      </c>
      <c r="L5349" s="18">
        <f t="shared" ca="1" si="1598"/>
        <v>0</v>
      </c>
      <c r="M5349" s="18">
        <f t="shared" ca="1" si="1582"/>
        <v>16350</v>
      </c>
      <c r="N5349" s="34">
        <f t="shared" ca="1" si="1587"/>
        <v>23616.959399244788</v>
      </c>
      <c r="P5349" s="18">
        <f t="shared" ca="1" si="1599"/>
        <v>896.91346876427269</v>
      </c>
      <c r="Q5349" s="47">
        <f ca="1">SUM(L$15:L5349)-SUM(M$15:M5349)</f>
        <v>0</v>
      </c>
      <c r="R5349" s="47" t="str">
        <f t="shared" ca="1" si="1600"/>
        <v>M5352</v>
      </c>
      <c r="S5349" s="40">
        <f t="shared" ca="1" si="1588"/>
        <v>0</v>
      </c>
      <c r="T5349" s="46">
        <f t="shared" ca="1" si="1589"/>
        <v>75</v>
      </c>
      <c r="X5349" s="74">
        <f t="shared" ca="1" si="1590"/>
        <v>0.89691346876427269</v>
      </c>
      <c r="Y5349" s="75">
        <f t="shared" ca="1" si="1591"/>
        <v>0.89691346876427269</v>
      </c>
      <c r="Z5349" s="74">
        <f t="shared" ca="1" si="1592"/>
        <v>2.4520231732021358</v>
      </c>
      <c r="AA5349" s="76">
        <f t="shared" ca="1" si="1593"/>
        <v>896.91346876427269</v>
      </c>
      <c r="AB5349" s="76">
        <f t="shared" ca="1" si="1594"/>
        <v>2452.0231732021357</v>
      </c>
    </row>
    <row r="5350" spans="1:28" x14ac:dyDescent="0.25">
      <c r="A5350" s="2">
        <f t="shared" si="1595"/>
        <v>26</v>
      </c>
      <c r="B5350" s="16">
        <f ca="1">VLOOKUP(A5350,PERIODS!$O$4:$P$33,2,FALSE)</f>
        <v>3.5000000000000003E-2</v>
      </c>
      <c r="C5350" s="15"/>
      <c r="D5350" s="18">
        <v>5000</v>
      </c>
      <c r="E5350" s="34">
        <f t="shared" ca="1" si="1596"/>
        <v>23616.959399244788</v>
      </c>
      <c r="F5350" s="34">
        <f t="shared" ca="1" si="1597"/>
        <v>3500.0000000000005</v>
      </c>
      <c r="G5350" s="69">
        <f t="shared" ca="1" si="1583"/>
        <v>0</v>
      </c>
      <c r="H5350" s="34">
        <f t="shared" ca="1" si="1584"/>
        <v>-273.68818574484936</v>
      </c>
      <c r="I5350" s="34">
        <f t="shared" ca="1" si="1585"/>
        <v>3226.3118142551511</v>
      </c>
      <c r="J5350" s="18">
        <f ca="1">SUM(INDIRECT(ADDRESS(ROW(F5350),COLUMN(F5350),4)):INDIRECT(ADDRESS(ROW(F5350)+N$5-1,COLUMN(F5350),4)))</f>
        <v>23900</v>
      </c>
      <c r="K5350" s="18">
        <f t="shared" ca="1" si="1586"/>
        <v>16350</v>
      </c>
      <c r="L5350" s="18">
        <f t="shared" ca="1" si="1598"/>
        <v>16350</v>
      </c>
      <c r="M5350" s="18">
        <f t="shared" ca="1" si="1582"/>
        <v>0</v>
      </c>
      <c r="N5350" s="34">
        <f t="shared" ca="1" si="1587"/>
        <v>20390.647584989638</v>
      </c>
      <c r="P5350" s="18">
        <f t="shared" ca="1" si="1599"/>
        <v>273.68818574484936</v>
      </c>
      <c r="Q5350" s="47">
        <f ca="1">SUM(L$15:L5350)-SUM(M$15:M5350)</f>
        <v>16350</v>
      </c>
      <c r="R5350" s="47" t="str">
        <f t="shared" ca="1" si="1600"/>
        <v>M5353</v>
      </c>
      <c r="S5350" s="40">
        <f t="shared" ca="1" si="1588"/>
        <v>0</v>
      </c>
      <c r="T5350" s="46">
        <f t="shared" ca="1" si="1589"/>
        <v>16</v>
      </c>
      <c r="X5350" s="74">
        <f t="shared" ca="1" si="1590"/>
        <v>-0.27368818574484938</v>
      </c>
      <c r="Y5350" s="75">
        <f t="shared" ca="1" si="1591"/>
        <v>-0.27368818574484938</v>
      </c>
      <c r="Z5350" s="74">
        <f t="shared" ca="1" si="1592"/>
        <v>0.76056919460727168</v>
      </c>
      <c r="AA5350" s="76">
        <f t="shared" ca="1" si="1593"/>
        <v>-273.68818574484936</v>
      </c>
      <c r="AB5350" s="76">
        <f t="shared" ca="1" si="1594"/>
        <v>760.5691946072717</v>
      </c>
    </row>
    <row r="5351" spans="1:28" x14ac:dyDescent="0.25">
      <c r="A5351" s="2">
        <f t="shared" si="1595"/>
        <v>27</v>
      </c>
      <c r="B5351" s="16">
        <f ca="1">VLOOKUP(A5351,PERIODS!$O$4:$P$33,2,FALSE)</f>
        <v>3.5000000000000003E-2</v>
      </c>
      <c r="C5351" s="15"/>
      <c r="D5351" s="18">
        <v>5000</v>
      </c>
      <c r="E5351" s="34">
        <f t="shared" ca="1" si="1596"/>
        <v>20390.647584989638</v>
      </c>
      <c r="F5351" s="34">
        <f t="shared" ca="1" si="1597"/>
        <v>3500.0000000000005</v>
      </c>
      <c r="G5351" s="69">
        <f t="shared" ca="1" si="1583"/>
        <v>0</v>
      </c>
      <c r="H5351" s="34">
        <f t="shared" ca="1" si="1584"/>
        <v>515.99175772348167</v>
      </c>
      <c r="I5351" s="34">
        <f t="shared" ca="1" si="1585"/>
        <v>4015.9917577234819</v>
      </c>
      <c r="J5351" s="18">
        <f ca="1">SUM(INDIRECT(ADDRESS(ROW(F5351),COLUMN(F5351),4)):INDIRECT(ADDRESS(ROW(F5351)+N$5-1,COLUMN(F5351),4)))</f>
        <v>22900</v>
      </c>
      <c r="K5351" s="18">
        <f t="shared" ca="1" si="1586"/>
        <v>16350</v>
      </c>
      <c r="L5351" s="18">
        <f t="shared" ca="1" si="1598"/>
        <v>0</v>
      </c>
      <c r="M5351" s="18">
        <f t="shared" ca="1" si="1582"/>
        <v>0</v>
      </c>
      <c r="N5351" s="34">
        <f t="shared" ca="1" si="1587"/>
        <v>16374.655827266157</v>
      </c>
      <c r="P5351" s="18">
        <f t="shared" ca="1" si="1599"/>
        <v>515.99175772348167</v>
      </c>
      <c r="Q5351" s="47">
        <f ca="1">SUM(L$15:L5351)-SUM(M$15:M5351)</f>
        <v>16350</v>
      </c>
      <c r="R5351" s="47" t="str">
        <f t="shared" ca="1" si="1600"/>
        <v>M5354</v>
      </c>
      <c r="S5351" s="40">
        <f t="shared" ca="1" si="1588"/>
        <v>0</v>
      </c>
      <c r="T5351" s="46">
        <f t="shared" ca="1" si="1589"/>
        <v>22</v>
      </c>
      <c r="X5351" s="74">
        <f t="shared" ca="1" si="1590"/>
        <v>0.51599175772348171</v>
      </c>
      <c r="Y5351" s="75">
        <f t="shared" ca="1" si="1591"/>
        <v>0.51599175772348171</v>
      </c>
      <c r="Z5351" s="74">
        <f t="shared" ca="1" si="1592"/>
        <v>1.6752991690616792</v>
      </c>
      <c r="AA5351" s="76">
        <f t="shared" ca="1" si="1593"/>
        <v>515.99175772348167</v>
      </c>
      <c r="AB5351" s="76">
        <f t="shared" ca="1" si="1594"/>
        <v>1675.2991690616791</v>
      </c>
    </row>
    <row r="5352" spans="1:28" x14ac:dyDescent="0.25">
      <c r="A5352" s="2">
        <f t="shared" si="1595"/>
        <v>28</v>
      </c>
      <c r="B5352" s="16">
        <f ca="1">VLOOKUP(A5352,PERIODS!$O$4:$P$33,2,FALSE)</f>
        <v>0.04</v>
      </c>
      <c r="C5352" s="15"/>
      <c r="D5352" s="18">
        <v>5000</v>
      </c>
      <c r="E5352" s="34">
        <f t="shared" ca="1" si="1596"/>
        <v>16374.655827266157</v>
      </c>
      <c r="F5352" s="34">
        <f t="shared" ca="1" si="1597"/>
        <v>4000</v>
      </c>
      <c r="G5352" s="69">
        <f t="shared" ca="1" si="1583"/>
        <v>0</v>
      </c>
      <c r="H5352" s="34">
        <f t="shared" ca="1" si="1584"/>
        <v>-288.45514835356323</v>
      </c>
      <c r="I5352" s="34">
        <f t="shared" ca="1" si="1585"/>
        <v>3711.5448516464367</v>
      </c>
      <c r="J5352" s="18">
        <f ca="1">SUM(INDIRECT(ADDRESS(ROW(F5352),COLUMN(F5352),4)):INDIRECT(ADDRESS(ROW(F5352)+N$5-1,COLUMN(F5352),4)))</f>
        <v>21900</v>
      </c>
      <c r="K5352" s="18">
        <f t="shared" ca="1" si="1586"/>
        <v>16350</v>
      </c>
      <c r="L5352" s="18">
        <f t="shared" ca="1" si="1598"/>
        <v>0</v>
      </c>
      <c r="M5352" s="18">
        <f t="shared" ca="1" si="1582"/>
        <v>0</v>
      </c>
      <c r="N5352" s="34">
        <f t="shared" ca="1" si="1587"/>
        <v>12663.11097561972</v>
      </c>
      <c r="P5352" s="18">
        <f t="shared" ca="1" si="1599"/>
        <v>288.45514835356323</v>
      </c>
      <c r="Q5352" s="47">
        <f ca="1">SUM(L$15:L5352)-SUM(M$15:M5352)</f>
        <v>16350</v>
      </c>
      <c r="R5352" s="47" t="str">
        <f t="shared" ca="1" si="1600"/>
        <v>M5355</v>
      </c>
      <c r="S5352" s="40">
        <f t="shared" ca="1" si="1588"/>
        <v>0</v>
      </c>
      <c r="T5352" s="46">
        <f t="shared" ca="1" si="1589"/>
        <v>29</v>
      </c>
      <c r="X5352" s="74">
        <f t="shared" ca="1" si="1590"/>
        <v>-0.28845514835356323</v>
      </c>
      <c r="Y5352" s="75">
        <f t="shared" ca="1" si="1591"/>
        <v>-0.28845514835356323</v>
      </c>
      <c r="Z5352" s="74">
        <f t="shared" ca="1" si="1592"/>
        <v>0.74942041713330243</v>
      </c>
      <c r="AA5352" s="76">
        <f t="shared" ca="1" si="1593"/>
        <v>-288.45514835356323</v>
      </c>
      <c r="AB5352" s="76">
        <f t="shared" ca="1" si="1594"/>
        <v>749.42041713330241</v>
      </c>
    </row>
    <row r="5353" spans="1:28" x14ac:dyDescent="0.25">
      <c r="A5353" s="2">
        <f t="shared" si="1595"/>
        <v>29</v>
      </c>
      <c r="B5353" s="16">
        <f ca="1">VLOOKUP(A5353,PERIODS!$O$4:$P$33,2,FALSE)</f>
        <v>0.04</v>
      </c>
      <c r="C5353" s="15"/>
      <c r="D5353" s="18">
        <v>5000</v>
      </c>
      <c r="E5353" s="34">
        <f t="shared" ca="1" si="1596"/>
        <v>12663.11097561972</v>
      </c>
      <c r="F5353" s="34">
        <f t="shared" ca="1" si="1597"/>
        <v>4000</v>
      </c>
      <c r="G5353" s="69">
        <f t="shared" ca="1" si="1583"/>
        <v>0</v>
      </c>
      <c r="H5353" s="34">
        <f t="shared" ca="1" si="1584"/>
        <v>-1536.6118146490842</v>
      </c>
      <c r="I5353" s="34">
        <f t="shared" ca="1" si="1585"/>
        <v>2463.3881853509156</v>
      </c>
      <c r="J5353" s="18">
        <f ca="1">SUM(INDIRECT(ADDRESS(ROW(F5353),COLUMN(F5353),4)):INDIRECT(ADDRESS(ROW(F5353)+N$5-1,COLUMN(F5353),4)))</f>
        <v>21200</v>
      </c>
      <c r="K5353" s="18">
        <f t="shared" ca="1" si="1586"/>
        <v>0</v>
      </c>
      <c r="L5353" s="18">
        <f t="shared" ca="1" si="1598"/>
        <v>0</v>
      </c>
      <c r="M5353" s="18">
        <f t="shared" ca="1" si="1582"/>
        <v>16350</v>
      </c>
      <c r="N5353" s="34">
        <f t="shared" ca="1" si="1587"/>
        <v>26549.722790268803</v>
      </c>
      <c r="P5353" s="18">
        <f t="shared" ca="1" si="1599"/>
        <v>1536.6118146490842</v>
      </c>
      <c r="Q5353" s="47">
        <f ca="1">SUM(L$15:L5353)-SUM(M$15:M5353)</f>
        <v>0</v>
      </c>
      <c r="R5353" s="47" t="str">
        <f t="shared" ca="1" si="1600"/>
        <v>M5356</v>
      </c>
      <c r="S5353" s="40">
        <f t="shared" ca="1" si="1588"/>
        <v>0</v>
      </c>
      <c r="T5353" s="46">
        <f t="shared" ca="1" si="1589"/>
        <v>95</v>
      </c>
      <c r="X5353" s="74">
        <f t="shared" ca="1" si="1590"/>
        <v>-1.5366118146490841</v>
      </c>
      <c r="Y5353" s="75">
        <f t="shared" ca="1" si="1591"/>
        <v>-1.5366118146490841</v>
      </c>
      <c r="Z5353" s="74">
        <f t="shared" ca="1" si="1592"/>
        <v>0.21510869625135529</v>
      </c>
      <c r="AA5353" s="76">
        <f t="shared" ca="1" si="1593"/>
        <v>-1536.6118146490842</v>
      </c>
      <c r="AB5353" s="76">
        <f t="shared" ca="1" si="1594"/>
        <v>215.1086962513553</v>
      </c>
    </row>
    <row r="5354" spans="1:28" x14ac:dyDescent="0.25">
      <c r="A5354" s="2">
        <f t="shared" si="1595"/>
        <v>30</v>
      </c>
      <c r="B5354" s="16">
        <f ca="1">VLOOKUP(A5354,PERIODS!$O$4:$P$33,2,FALSE)</f>
        <v>0.04</v>
      </c>
      <c r="C5354" s="15"/>
      <c r="D5354" s="18">
        <v>5000</v>
      </c>
      <c r="E5354" s="34">
        <f t="shared" ca="1" si="1596"/>
        <v>26549.722790268803</v>
      </c>
      <c r="F5354" s="34">
        <f t="shared" ca="1" si="1597"/>
        <v>4000</v>
      </c>
      <c r="G5354" s="69">
        <f t="shared" ca="1" si="1583"/>
        <v>0</v>
      </c>
      <c r="H5354" s="34">
        <f t="shared" ca="1" si="1584"/>
        <v>1036.3813299445824</v>
      </c>
      <c r="I5354" s="34">
        <f t="shared" ca="1" si="1585"/>
        <v>5036.3813299445828</v>
      </c>
      <c r="J5354" s="18">
        <f ca="1">SUM(INDIRECT(ADDRESS(ROW(F5354),COLUMN(F5354),4)):INDIRECT(ADDRESS(ROW(F5354)+N$5-1,COLUMN(F5354),4)))</f>
        <v>20500</v>
      </c>
      <c r="K5354" s="18">
        <f t="shared" ca="1" si="1586"/>
        <v>0</v>
      </c>
      <c r="L5354" s="18">
        <f t="shared" ca="1" si="1598"/>
        <v>0</v>
      </c>
      <c r="M5354" s="18">
        <f t="shared" ca="1" si="1582"/>
        <v>0</v>
      </c>
      <c r="N5354" s="34">
        <f t="shared" ca="1" si="1587"/>
        <v>21513.34146032422</v>
      </c>
      <c r="P5354" s="18">
        <f t="shared" ca="1" si="1599"/>
        <v>1036.3813299445824</v>
      </c>
      <c r="Q5354" s="47">
        <f ca="1">SUM(L$15:L5354)-SUM(M$15:M5354)</f>
        <v>0</v>
      </c>
      <c r="R5354" s="47" t="str">
        <f t="shared" ca="1" si="1600"/>
        <v>M5357</v>
      </c>
      <c r="S5354" s="40">
        <f t="shared" ca="1" si="1588"/>
        <v>0</v>
      </c>
      <c r="T5354" s="46">
        <f t="shared" ca="1" si="1589"/>
        <v>18</v>
      </c>
      <c r="X5354" s="74">
        <f t="shared" ca="1" si="1590"/>
        <v>1.0363813299445823</v>
      </c>
      <c r="Y5354" s="75">
        <f t="shared" ca="1" si="1591"/>
        <v>1.0363813299445823</v>
      </c>
      <c r="Z5354" s="74">
        <f t="shared" ca="1" si="1592"/>
        <v>2.8189975131148355</v>
      </c>
      <c r="AA5354" s="76">
        <f t="shared" ca="1" si="1593"/>
        <v>1036.3813299445824</v>
      </c>
      <c r="AB5354" s="76">
        <f t="shared" ca="1" si="1594"/>
        <v>2818.9975131148353</v>
      </c>
    </row>
    <row r="5355" spans="1:28" x14ac:dyDescent="0.25">
      <c r="A5355" s="2">
        <f t="shared" si="1595"/>
        <v>1</v>
      </c>
      <c r="B5355" s="16">
        <f ca="1">VLOOKUP(A5355,PERIODS!$O$4:$P$33,2,FALSE)</f>
        <v>2.4E-2</v>
      </c>
      <c r="C5355" s="15"/>
      <c r="D5355" s="18">
        <v>5000</v>
      </c>
      <c r="E5355" s="34">
        <f t="shared" ca="1" si="1596"/>
        <v>21513.34146032422</v>
      </c>
      <c r="F5355" s="34">
        <f t="shared" ca="1" si="1597"/>
        <v>2400</v>
      </c>
      <c r="G5355" s="69">
        <f t="shared" ca="1" si="1583"/>
        <v>0</v>
      </c>
      <c r="H5355" s="34">
        <f t="shared" ca="1" si="1584"/>
        <v>684.96913547135091</v>
      </c>
      <c r="I5355" s="34">
        <f t="shared" ca="1" si="1585"/>
        <v>3084.9691354713509</v>
      </c>
      <c r="J5355" s="18">
        <f ca="1">SUM(INDIRECT(ADDRESS(ROW(F5355),COLUMN(F5355),4)):INDIRECT(ADDRESS(ROW(F5355)+N$5-1,COLUMN(F5355),4)))</f>
        <v>19800</v>
      </c>
      <c r="K5355" s="18">
        <f t="shared" ca="1" si="1586"/>
        <v>0</v>
      </c>
      <c r="L5355" s="18">
        <f t="shared" ca="1" si="1598"/>
        <v>0</v>
      </c>
      <c r="M5355" s="18">
        <f t="shared" ca="1" si="1582"/>
        <v>0</v>
      </c>
      <c r="N5355" s="34">
        <f t="shared" ca="1" si="1587"/>
        <v>18428.372324852869</v>
      </c>
      <c r="P5355" s="18">
        <f t="shared" ca="1" si="1599"/>
        <v>684.96913547135091</v>
      </c>
      <c r="Q5355" s="47">
        <f ca="1">SUM(L$15:L5355)-SUM(M$15:M5355)</f>
        <v>0</v>
      </c>
      <c r="R5355" s="47" t="str">
        <f t="shared" ca="1" si="1600"/>
        <v>M5358</v>
      </c>
      <c r="S5355" s="40">
        <f t="shared" ca="1" si="1588"/>
        <v>0</v>
      </c>
      <c r="T5355" s="46">
        <f t="shared" ca="1" si="1589"/>
        <v>58</v>
      </c>
      <c r="X5355" s="74">
        <f t="shared" ca="1" si="1590"/>
        <v>0.68496913547135085</v>
      </c>
      <c r="Y5355" s="75">
        <f t="shared" ca="1" si="1591"/>
        <v>0.68496913547135085</v>
      </c>
      <c r="Z5355" s="74">
        <f t="shared" ca="1" si="1592"/>
        <v>1.9837106082993885</v>
      </c>
      <c r="AA5355" s="76">
        <f t="shared" ca="1" si="1593"/>
        <v>684.96913547135091</v>
      </c>
      <c r="AB5355" s="76">
        <f t="shared" ca="1" si="1594"/>
        <v>1983.7106082993885</v>
      </c>
    </row>
    <row r="5356" spans="1:28" x14ac:dyDescent="0.25">
      <c r="A5356" s="2">
        <f t="shared" si="1595"/>
        <v>2</v>
      </c>
      <c r="B5356" s="16">
        <f ca="1">VLOOKUP(A5356,PERIODS!$O$4:$P$33,2,FALSE)</f>
        <v>2.5000000000000001E-2</v>
      </c>
      <c r="C5356" s="15"/>
      <c r="D5356" s="18">
        <v>5000</v>
      </c>
      <c r="E5356" s="34">
        <f t="shared" ca="1" si="1596"/>
        <v>18428.372324852869</v>
      </c>
      <c r="F5356" s="34">
        <f t="shared" ca="1" si="1597"/>
        <v>2500</v>
      </c>
      <c r="G5356" s="69">
        <f t="shared" ca="1" si="1583"/>
        <v>0</v>
      </c>
      <c r="H5356" s="34">
        <f t="shared" ca="1" si="1584"/>
        <v>1036.9565701441443</v>
      </c>
      <c r="I5356" s="34">
        <f t="shared" ca="1" si="1585"/>
        <v>3536.9565701441443</v>
      </c>
      <c r="J5356" s="18">
        <f ca="1">SUM(INDIRECT(ADDRESS(ROW(F5356),COLUMN(F5356),4)):INDIRECT(ADDRESS(ROW(F5356)+N$5-1,COLUMN(F5356),4)))</f>
        <v>20700</v>
      </c>
      <c r="K5356" s="18">
        <f t="shared" ca="1" si="1586"/>
        <v>16350</v>
      </c>
      <c r="L5356" s="18">
        <f t="shared" ca="1" si="1598"/>
        <v>16350</v>
      </c>
      <c r="M5356" s="18">
        <f t="shared" ca="1" si="1582"/>
        <v>0</v>
      </c>
      <c r="N5356" s="34">
        <f t="shared" ca="1" si="1587"/>
        <v>14891.415754708725</v>
      </c>
      <c r="P5356" s="18">
        <f t="shared" ca="1" si="1599"/>
        <v>1036.9565701441443</v>
      </c>
      <c r="Q5356" s="47">
        <f ca="1">SUM(L$15:L5356)-SUM(M$15:M5356)</f>
        <v>16350</v>
      </c>
      <c r="R5356" s="47" t="str">
        <f t="shared" ca="1" si="1600"/>
        <v>M5359</v>
      </c>
      <c r="S5356" s="40">
        <f t="shared" ca="1" si="1588"/>
        <v>0</v>
      </c>
      <c r="T5356" s="46">
        <f t="shared" ca="1" si="1589"/>
        <v>28</v>
      </c>
      <c r="X5356" s="74">
        <f t="shared" ca="1" si="1590"/>
        <v>1.0369565701441443</v>
      </c>
      <c r="Y5356" s="75">
        <f t="shared" ca="1" si="1591"/>
        <v>1.0369565701441443</v>
      </c>
      <c r="Z5356" s="74">
        <f t="shared" ca="1" si="1592"/>
        <v>2.8206195803012419</v>
      </c>
      <c r="AA5356" s="76">
        <f t="shared" ca="1" si="1593"/>
        <v>1036.9565701441443</v>
      </c>
      <c r="AB5356" s="76">
        <f t="shared" ca="1" si="1594"/>
        <v>2820.619580301242</v>
      </c>
    </row>
    <row r="5357" spans="1:28" x14ac:dyDescent="0.25">
      <c r="A5357" s="2">
        <f t="shared" si="1595"/>
        <v>3</v>
      </c>
      <c r="B5357" s="16">
        <f ca="1">VLOOKUP(A5357,PERIODS!$O$4:$P$33,2,FALSE)</f>
        <v>2.5000000000000001E-2</v>
      </c>
      <c r="C5357" s="15"/>
      <c r="D5357" s="18">
        <v>5000</v>
      </c>
      <c r="E5357" s="34">
        <f t="shared" ca="1" si="1596"/>
        <v>14891.415754708725</v>
      </c>
      <c r="F5357" s="34">
        <f t="shared" ca="1" si="1597"/>
        <v>2500</v>
      </c>
      <c r="G5357" s="69">
        <f t="shared" ca="1" si="1583"/>
        <v>0</v>
      </c>
      <c r="H5357" s="34">
        <f t="shared" ca="1" si="1584"/>
        <v>1959.9639845400536</v>
      </c>
      <c r="I5357" s="34">
        <f t="shared" ca="1" si="1585"/>
        <v>4459.9639845400534</v>
      </c>
      <c r="J5357" s="18">
        <f ca="1">SUM(INDIRECT(ADDRESS(ROW(F5357),COLUMN(F5357),4)):INDIRECT(ADDRESS(ROW(F5357)+N$5-1,COLUMN(F5357),4)))</f>
        <v>21500</v>
      </c>
      <c r="K5357" s="18">
        <f t="shared" ca="1" si="1586"/>
        <v>16350</v>
      </c>
      <c r="L5357" s="18">
        <f t="shared" ca="1" si="1598"/>
        <v>0</v>
      </c>
      <c r="M5357" s="18">
        <f t="shared" ca="1" si="1582"/>
        <v>0</v>
      </c>
      <c r="N5357" s="34">
        <f t="shared" ca="1" si="1587"/>
        <v>10431.451770168671</v>
      </c>
      <c r="P5357" s="18">
        <f t="shared" ca="1" si="1599"/>
        <v>1959.9639845400536</v>
      </c>
      <c r="Q5357" s="47">
        <f ca="1">SUM(L$15:L5357)-SUM(M$15:M5357)</f>
        <v>16350</v>
      </c>
      <c r="R5357" s="47" t="str">
        <f t="shared" ca="1" si="1600"/>
        <v>M5360</v>
      </c>
      <c r="S5357" s="40">
        <f t="shared" ca="1" si="1588"/>
        <v>0</v>
      </c>
      <c r="T5357" s="46">
        <f t="shared" ca="1" si="1589"/>
        <v>8</v>
      </c>
      <c r="X5357" s="74">
        <f t="shared" ca="1" si="1590"/>
        <v>2.069582151165164</v>
      </c>
      <c r="Y5357" s="75">
        <f t="shared" ca="1" si="1591"/>
        <v>1.9599639845400536</v>
      </c>
      <c r="Z5357" s="74">
        <f t="shared" ca="1" si="1592"/>
        <v>7.0990713842313315</v>
      </c>
      <c r="AA5357" s="76">
        <f t="shared" ca="1" si="1593"/>
        <v>1959.9639845400536</v>
      </c>
      <c r="AB5357" s="76">
        <f t="shared" ca="1" si="1594"/>
        <v>7099.0713842313316</v>
      </c>
    </row>
    <row r="5358" spans="1:28" x14ac:dyDescent="0.25">
      <c r="A5358" s="2">
        <f t="shared" si="1595"/>
        <v>4</v>
      </c>
      <c r="B5358" s="16">
        <f ca="1">VLOOKUP(A5358,PERIODS!$O$4:$P$33,2,FALSE)</f>
        <v>2.5000000000000001E-2</v>
      </c>
      <c r="C5358" s="15"/>
      <c r="D5358" s="18">
        <v>5000</v>
      </c>
      <c r="E5358" s="34">
        <f t="shared" ca="1" si="1596"/>
        <v>10431.451770168671</v>
      </c>
      <c r="F5358" s="34">
        <f t="shared" ca="1" si="1597"/>
        <v>2500</v>
      </c>
      <c r="G5358" s="69">
        <f t="shared" ca="1" si="1583"/>
        <v>0</v>
      </c>
      <c r="H5358" s="34">
        <f t="shared" ca="1" si="1584"/>
        <v>598.1393604735174</v>
      </c>
      <c r="I5358" s="34">
        <f t="shared" ca="1" si="1585"/>
        <v>3098.1393604735176</v>
      </c>
      <c r="J5358" s="18">
        <f ca="1">SUM(INDIRECT(ADDRESS(ROW(F5358),COLUMN(F5358),4)):INDIRECT(ADDRESS(ROW(F5358)+N$5-1,COLUMN(F5358),4)))</f>
        <v>22300</v>
      </c>
      <c r="K5358" s="18">
        <f t="shared" ca="1" si="1586"/>
        <v>16350</v>
      </c>
      <c r="L5358" s="18">
        <f t="shared" ca="1" si="1598"/>
        <v>0</v>
      </c>
      <c r="M5358" s="18">
        <f t="shared" ca="1" si="1582"/>
        <v>0</v>
      </c>
      <c r="N5358" s="34">
        <f t="shared" ca="1" si="1587"/>
        <v>7333.3124096951533</v>
      </c>
      <c r="P5358" s="18">
        <f t="shared" ca="1" si="1599"/>
        <v>598.1393604735174</v>
      </c>
      <c r="Q5358" s="47">
        <f ca="1">SUM(L$15:L5358)-SUM(M$15:M5358)</f>
        <v>16350</v>
      </c>
      <c r="R5358" s="47" t="str">
        <f t="shared" ca="1" si="1600"/>
        <v>M5361</v>
      </c>
      <c r="S5358" s="40">
        <f t="shared" ca="1" si="1588"/>
        <v>0</v>
      </c>
      <c r="T5358" s="46">
        <f t="shared" ca="1" si="1589"/>
        <v>46</v>
      </c>
      <c r="X5358" s="74">
        <f t="shared" ca="1" si="1590"/>
        <v>0.59813936047351735</v>
      </c>
      <c r="Y5358" s="75">
        <f t="shared" ca="1" si="1591"/>
        <v>0.59813936047351735</v>
      </c>
      <c r="Z5358" s="74">
        <f t="shared" ca="1" si="1592"/>
        <v>1.8187316462421887</v>
      </c>
      <c r="AA5358" s="76">
        <f t="shared" ca="1" si="1593"/>
        <v>598.1393604735174</v>
      </c>
      <c r="AB5358" s="76">
        <f t="shared" ca="1" si="1594"/>
        <v>1818.7316462421888</v>
      </c>
    </row>
    <row r="5359" spans="1:28" x14ac:dyDescent="0.25">
      <c r="A5359" s="2">
        <f t="shared" si="1595"/>
        <v>5</v>
      </c>
      <c r="B5359" s="16">
        <f ca="1">VLOOKUP(A5359,PERIODS!$O$4:$P$33,2,FALSE)</f>
        <v>3.3000000000000002E-2</v>
      </c>
      <c r="C5359" s="15"/>
      <c r="D5359" s="18">
        <v>5000</v>
      </c>
      <c r="E5359" s="34">
        <f t="shared" ca="1" si="1596"/>
        <v>7333.3124096951533</v>
      </c>
      <c r="F5359" s="34">
        <f t="shared" ca="1" si="1597"/>
        <v>3300</v>
      </c>
      <c r="G5359" s="69">
        <f t="shared" ca="1" si="1583"/>
        <v>0</v>
      </c>
      <c r="H5359" s="34">
        <f t="shared" ca="1" si="1584"/>
        <v>-119.01461484838769</v>
      </c>
      <c r="I5359" s="34">
        <f t="shared" ca="1" si="1585"/>
        <v>3180.9853851516123</v>
      </c>
      <c r="J5359" s="18">
        <f ca="1">SUM(INDIRECT(ADDRESS(ROW(F5359),COLUMN(F5359),4)):INDIRECT(ADDRESS(ROW(F5359)+N$5-1,COLUMN(F5359),4)))</f>
        <v>23100</v>
      </c>
      <c r="K5359" s="18">
        <f t="shared" ca="1" si="1586"/>
        <v>0</v>
      </c>
      <c r="L5359" s="18">
        <f t="shared" ca="1" si="1598"/>
        <v>0</v>
      </c>
      <c r="M5359" s="18">
        <f t="shared" ca="1" si="1582"/>
        <v>16350</v>
      </c>
      <c r="N5359" s="34">
        <f t="shared" ca="1" si="1587"/>
        <v>20502.327024543541</v>
      </c>
      <c r="P5359" s="18">
        <f t="shared" ca="1" si="1599"/>
        <v>119.01461484838769</v>
      </c>
      <c r="Q5359" s="47">
        <f ca="1">SUM(L$15:L5359)-SUM(M$15:M5359)</f>
        <v>0</v>
      </c>
      <c r="R5359" s="47" t="str">
        <f t="shared" ca="1" si="1600"/>
        <v>M5362</v>
      </c>
      <c r="S5359" s="40">
        <f t="shared" ca="1" si="1588"/>
        <v>0</v>
      </c>
      <c r="T5359" s="46">
        <f t="shared" ca="1" si="1589"/>
        <v>39</v>
      </c>
      <c r="X5359" s="74">
        <f t="shared" ca="1" si="1590"/>
        <v>-0.1190146148483877</v>
      </c>
      <c r="Y5359" s="75">
        <f t="shared" ca="1" si="1591"/>
        <v>-0.1190146148483877</v>
      </c>
      <c r="Z5359" s="74">
        <f t="shared" ca="1" si="1592"/>
        <v>0.88779482568035917</v>
      </c>
      <c r="AA5359" s="76">
        <f t="shared" ca="1" si="1593"/>
        <v>-119.01461484838769</v>
      </c>
      <c r="AB5359" s="76">
        <f t="shared" ca="1" si="1594"/>
        <v>887.79482568035917</v>
      </c>
    </row>
    <row r="5360" spans="1:28" x14ac:dyDescent="0.25">
      <c r="A5360" s="2">
        <f t="shared" si="1595"/>
        <v>6</v>
      </c>
      <c r="B5360" s="16">
        <f ca="1">VLOOKUP(A5360,PERIODS!$O$4:$P$33,2,FALSE)</f>
        <v>3.3000000000000002E-2</v>
      </c>
      <c r="C5360" s="15"/>
      <c r="D5360" s="18">
        <v>5000</v>
      </c>
      <c r="E5360" s="34">
        <f t="shared" ca="1" si="1596"/>
        <v>20502.327024543541</v>
      </c>
      <c r="F5360" s="34">
        <f t="shared" ca="1" si="1597"/>
        <v>3300</v>
      </c>
      <c r="G5360" s="69">
        <f t="shared" ca="1" si="1583"/>
        <v>0</v>
      </c>
      <c r="H5360" s="34">
        <f t="shared" ca="1" si="1584"/>
        <v>634.35183278109844</v>
      </c>
      <c r="I5360" s="34">
        <f t="shared" ca="1" si="1585"/>
        <v>3934.3518327810984</v>
      </c>
      <c r="J5360" s="18">
        <f ca="1">SUM(INDIRECT(ADDRESS(ROW(F5360),COLUMN(F5360),4)):INDIRECT(ADDRESS(ROW(F5360)+N$5-1,COLUMN(F5360),4)))</f>
        <v>23100</v>
      </c>
      <c r="K5360" s="18">
        <f t="shared" ca="1" si="1586"/>
        <v>16350</v>
      </c>
      <c r="L5360" s="18">
        <f t="shared" ca="1" si="1598"/>
        <v>16350</v>
      </c>
      <c r="M5360" s="18">
        <f t="shared" ca="1" si="1582"/>
        <v>0</v>
      </c>
      <c r="N5360" s="34">
        <f t="shared" ca="1" si="1587"/>
        <v>16567.975191762442</v>
      </c>
      <c r="P5360" s="18">
        <f t="shared" ca="1" si="1599"/>
        <v>634.35183278109844</v>
      </c>
      <c r="Q5360" s="47">
        <f ca="1">SUM(L$15:L5360)-SUM(M$15:M5360)</f>
        <v>16350</v>
      </c>
      <c r="R5360" s="47" t="str">
        <f t="shared" ca="1" si="1600"/>
        <v>M5363</v>
      </c>
      <c r="S5360" s="40">
        <f t="shared" ca="1" si="1588"/>
        <v>0</v>
      </c>
      <c r="T5360" s="46">
        <f t="shared" ca="1" si="1589"/>
        <v>40</v>
      </c>
      <c r="X5360" s="74">
        <f t="shared" ca="1" si="1590"/>
        <v>0.63435183278109841</v>
      </c>
      <c r="Y5360" s="75">
        <f t="shared" ca="1" si="1591"/>
        <v>0.63435183278109841</v>
      </c>
      <c r="Z5360" s="74">
        <f t="shared" ca="1" si="1592"/>
        <v>1.8857994318682472</v>
      </c>
      <c r="AA5360" s="76">
        <f t="shared" ca="1" si="1593"/>
        <v>634.35183278109844</v>
      </c>
      <c r="AB5360" s="76">
        <f t="shared" ca="1" si="1594"/>
        <v>1885.7994318682472</v>
      </c>
    </row>
    <row r="5361" spans="1:28" x14ac:dyDescent="0.25">
      <c r="A5361" s="2">
        <f t="shared" si="1595"/>
        <v>7</v>
      </c>
      <c r="B5361" s="16">
        <f ca="1">VLOOKUP(A5361,PERIODS!$O$4:$P$33,2,FALSE)</f>
        <v>3.3000000000000002E-2</v>
      </c>
      <c r="C5361" s="15"/>
      <c r="D5361" s="18">
        <v>5000</v>
      </c>
      <c r="E5361" s="34">
        <f t="shared" ca="1" si="1596"/>
        <v>16567.975191762442</v>
      </c>
      <c r="F5361" s="34">
        <f t="shared" ca="1" si="1597"/>
        <v>3300</v>
      </c>
      <c r="G5361" s="69">
        <f t="shared" ca="1" si="1583"/>
        <v>0</v>
      </c>
      <c r="H5361" s="34">
        <f t="shared" ca="1" si="1584"/>
        <v>-123.113528968496</v>
      </c>
      <c r="I5361" s="34">
        <f t="shared" ca="1" si="1585"/>
        <v>3176.8864710315038</v>
      </c>
      <c r="J5361" s="18">
        <f ca="1">SUM(INDIRECT(ADDRESS(ROW(F5361),COLUMN(F5361),4)):INDIRECT(ADDRESS(ROW(F5361)+N$5-1,COLUMN(F5361),4)))</f>
        <v>23100</v>
      </c>
      <c r="K5361" s="18">
        <f t="shared" ca="1" si="1586"/>
        <v>16350</v>
      </c>
      <c r="L5361" s="18">
        <f t="shared" ca="1" si="1598"/>
        <v>0</v>
      </c>
      <c r="M5361" s="18">
        <f t="shared" ca="1" si="1582"/>
        <v>0</v>
      </c>
      <c r="N5361" s="34">
        <f t="shared" ca="1" si="1587"/>
        <v>13391.088720730939</v>
      </c>
      <c r="P5361" s="18">
        <f t="shared" ca="1" si="1599"/>
        <v>123.113528968496</v>
      </c>
      <c r="Q5361" s="47">
        <f ca="1">SUM(L$15:L5361)-SUM(M$15:M5361)</f>
        <v>16350</v>
      </c>
      <c r="R5361" s="47" t="str">
        <f t="shared" ca="1" si="1600"/>
        <v>M5364</v>
      </c>
      <c r="S5361" s="40">
        <f t="shared" ca="1" si="1588"/>
        <v>0</v>
      </c>
      <c r="T5361" s="46">
        <f t="shared" ca="1" si="1589"/>
        <v>69</v>
      </c>
      <c r="X5361" s="74">
        <f t="shared" ca="1" si="1590"/>
        <v>-0.12311352896849601</v>
      </c>
      <c r="Y5361" s="75">
        <f t="shared" ca="1" si="1591"/>
        <v>-0.12311352896849601</v>
      </c>
      <c r="Z5361" s="74">
        <f t="shared" ca="1" si="1592"/>
        <v>0.88416327871767675</v>
      </c>
      <c r="AA5361" s="76">
        <f t="shared" ca="1" si="1593"/>
        <v>-123.113528968496</v>
      </c>
      <c r="AB5361" s="76">
        <f t="shared" ca="1" si="1594"/>
        <v>884.1632787176768</v>
      </c>
    </row>
    <row r="5362" spans="1:28" x14ac:dyDescent="0.25">
      <c r="A5362" s="2">
        <f t="shared" si="1595"/>
        <v>8</v>
      </c>
      <c r="B5362" s="16">
        <f ca="1">VLOOKUP(A5362,PERIODS!$O$4:$P$33,2,FALSE)</f>
        <v>3.3000000000000002E-2</v>
      </c>
      <c r="C5362" s="15"/>
      <c r="D5362" s="18">
        <v>5000</v>
      </c>
      <c r="E5362" s="34">
        <f t="shared" ca="1" si="1596"/>
        <v>13391.088720730939</v>
      </c>
      <c r="F5362" s="34">
        <f t="shared" ca="1" si="1597"/>
        <v>3300</v>
      </c>
      <c r="G5362" s="69">
        <f t="shared" ca="1" si="1583"/>
        <v>0</v>
      </c>
      <c r="H5362" s="34">
        <f t="shared" ca="1" si="1584"/>
        <v>-163.58530877544715</v>
      </c>
      <c r="I5362" s="34">
        <f t="shared" ca="1" si="1585"/>
        <v>3136.4146912245528</v>
      </c>
      <c r="J5362" s="18">
        <f ca="1">SUM(INDIRECT(ADDRESS(ROW(F5362),COLUMN(F5362),4)):INDIRECT(ADDRESS(ROW(F5362)+N$5-1,COLUMN(F5362),4)))</f>
        <v>23100</v>
      </c>
      <c r="K5362" s="18">
        <f t="shared" ca="1" si="1586"/>
        <v>16350</v>
      </c>
      <c r="L5362" s="18">
        <f t="shared" ca="1" si="1598"/>
        <v>0</v>
      </c>
      <c r="M5362" s="18">
        <f t="shared" ca="1" si="1582"/>
        <v>0</v>
      </c>
      <c r="N5362" s="34">
        <f t="shared" ca="1" si="1587"/>
        <v>10254.674029506386</v>
      </c>
      <c r="P5362" s="18">
        <f t="shared" ca="1" si="1599"/>
        <v>163.58530877544715</v>
      </c>
      <c r="Q5362" s="47">
        <f ca="1">SUM(L$15:L5362)-SUM(M$15:M5362)</f>
        <v>16350</v>
      </c>
      <c r="R5362" s="47" t="str">
        <f t="shared" ca="1" si="1600"/>
        <v>M5365</v>
      </c>
      <c r="S5362" s="40">
        <f t="shared" ca="1" si="1588"/>
        <v>0</v>
      </c>
      <c r="T5362" s="46">
        <f t="shared" ca="1" si="1589"/>
        <v>96</v>
      </c>
      <c r="X5362" s="74">
        <f t="shared" ca="1" si="1590"/>
        <v>-0.16358530877544714</v>
      </c>
      <c r="Y5362" s="75">
        <f t="shared" ca="1" si="1591"/>
        <v>-0.16358530877544714</v>
      </c>
      <c r="Z5362" s="74">
        <f t="shared" ca="1" si="1592"/>
        <v>0.84909406073725713</v>
      </c>
      <c r="AA5362" s="76">
        <f t="shared" ca="1" si="1593"/>
        <v>-163.58530877544715</v>
      </c>
      <c r="AB5362" s="76">
        <f t="shared" ca="1" si="1594"/>
        <v>849.09406073725711</v>
      </c>
    </row>
    <row r="5363" spans="1:28" x14ac:dyDescent="0.25">
      <c r="A5363" s="2">
        <f t="shared" si="1595"/>
        <v>9</v>
      </c>
      <c r="B5363" s="16">
        <f ca="1">VLOOKUP(A5363,PERIODS!$O$4:$P$33,2,FALSE)</f>
        <v>3.3000000000000002E-2</v>
      </c>
      <c r="C5363" s="15"/>
      <c r="D5363" s="18">
        <v>5000</v>
      </c>
      <c r="E5363" s="34">
        <f t="shared" ca="1" si="1596"/>
        <v>10254.674029506386</v>
      </c>
      <c r="F5363" s="34">
        <f t="shared" ca="1" si="1597"/>
        <v>3300</v>
      </c>
      <c r="G5363" s="69">
        <f t="shared" ca="1" si="1583"/>
        <v>0</v>
      </c>
      <c r="H5363" s="34">
        <f t="shared" ca="1" si="1584"/>
        <v>405.7106339471988</v>
      </c>
      <c r="I5363" s="34">
        <f t="shared" ca="1" si="1585"/>
        <v>3705.7106339471989</v>
      </c>
      <c r="J5363" s="18">
        <f ca="1">SUM(INDIRECT(ADDRESS(ROW(F5363),COLUMN(F5363),4)):INDIRECT(ADDRESS(ROW(F5363)+N$5-1,COLUMN(F5363),4)))</f>
        <v>23100</v>
      </c>
      <c r="K5363" s="18">
        <f t="shared" ca="1" si="1586"/>
        <v>0</v>
      </c>
      <c r="L5363" s="18">
        <f t="shared" ca="1" si="1598"/>
        <v>0</v>
      </c>
      <c r="M5363" s="18">
        <f t="shared" ca="1" si="1582"/>
        <v>16350</v>
      </c>
      <c r="N5363" s="34">
        <f t="shared" ca="1" si="1587"/>
        <v>22898.963395559185</v>
      </c>
      <c r="P5363" s="18">
        <f t="shared" ca="1" si="1599"/>
        <v>405.7106339471988</v>
      </c>
      <c r="Q5363" s="47">
        <f ca="1">SUM(L$15:L5363)-SUM(M$15:M5363)</f>
        <v>0</v>
      </c>
      <c r="R5363" s="47" t="str">
        <f t="shared" ca="1" si="1600"/>
        <v>M5366</v>
      </c>
      <c r="S5363" s="40">
        <f t="shared" ca="1" si="1588"/>
        <v>0</v>
      </c>
      <c r="T5363" s="46">
        <f t="shared" ca="1" si="1589"/>
        <v>34</v>
      </c>
      <c r="X5363" s="74">
        <f t="shared" ca="1" si="1590"/>
        <v>0.40571063394719881</v>
      </c>
      <c r="Y5363" s="75">
        <f t="shared" ca="1" si="1591"/>
        <v>0.40571063394719881</v>
      </c>
      <c r="Z5363" s="74">
        <f t="shared" ca="1" si="1592"/>
        <v>1.5003683339744553</v>
      </c>
      <c r="AA5363" s="76">
        <f t="shared" ca="1" si="1593"/>
        <v>405.7106339471988</v>
      </c>
      <c r="AB5363" s="76">
        <f t="shared" ca="1" si="1594"/>
        <v>1500.3683339744553</v>
      </c>
    </row>
    <row r="5364" spans="1:28" x14ac:dyDescent="0.25">
      <c r="A5364" s="2">
        <f t="shared" si="1595"/>
        <v>10</v>
      </c>
      <c r="B5364" s="16">
        <f ca="1">VLOOKUP(A5364,PERIODS!$O$4:$P$33,2,FALSE)</f>
        <v>3.3000000000000002E-2</v>
      </c>
      <c r="C5364" s="15"/>
      <c r="D5364" s="18">
        <v>5000</v>
      </c>
      <c r="E5364" s="34">
        <f t="shared" ca="1" si="1596"/>
        <v>22898.963395559185</v>
      </c>
      <c r="F5364" s="34">
        <f t="shared" ca="1" si="1597"/>
        <v>3300</v>
      </c>
      <c r="G5364" s="69">
        <f t="shared" ca="1" si="1583"/>
        <v>0</v>
      </c>
      <c r="H5364" s="34">
        <f t="shared" ca="1" si="1584"/>
        <v>-107.63880482969209</v>
      </c>
      <c r="I5364" s="34">
        <f t="shared" ca="1" si="1585"/>
        <v>3192.3611951703078</v>
      </c>
      <c r="J5364" s="18">
        <f ca="1">SUM(INDIRECT(ADDRESS(ROW(F5364),COLUMN(F5364),4)):INDIRECT(ADDRESS(ROW(F5364)+N$5-1,COLUMN(F5364),4)))</f>
        <v>23100</v>
      </c>
      <c r="K5364" s="18">
        <f t="shared" ca="1" si="1586"/>
        <v>16350</v>
      </c>
      <c r="L5364" s="18">
        <f t="shared" ca="1" si="1598"/>
        <v>16350</v>
      </c>
      <c r="M5364" s="18">
        <f t="shared" ca="1" si="1582"/>
        <v>0</v>
      </c>
      <c r="N5364" s="34">
        <f t="shared" ca="1" si="1587"/>
        <v>19706.602200388879</v>
      </c>
      <c r="P5364" s="18">
        <f t="shared" ca="1" si="1599"/>
        <v>107.63880482969209</v>
      </c>
      <c r="Q5364" s="47">
        <f ca="1">SUM(L$15:L5364)-SUM(M$15:M5364)</f>
        <v>16350</v>
      </c>
      <c r="R5364" s="47" t="str">
        <f t="shared" ca="1" si="1600"/>
        <v>M5367</v>
      </c>
      <c r="S5364" s="40">
        <f t="shared" ca="1" si="1588"/>
        <v>0</v>
      </c>
      <c r="T5364" s="46">
        <f t="shared" ca="1" si="1589"/>
        <v>10</v>
      </c>
      <c r="X5364" s="74">
        <f t="shared" ca="1" si="1590"/>
        <v>-0.1076388048296921</v>
      </c>
      <c r="Y5364" s="75">
        <f t="shared" ca="1" si="1591"/>
        <v>-0.1076388048296921</v>
      </c>
      <c r="Z5364" s="74">
        <f t="shared" ca="1" si="1592"/>
        <v>0.89795187374317476</v>
      </c>
      <c r="AA5364" s="76">
        <f t="shared" ca="1" si="1593"/>
        <v>-107.63880482969209</v>
      </c>
      <c r="AB5364" s="76">
        <f t="shared" ca="1" si="1594"/>
        <v>897.9518737431747</v>
      </c>
    </row>
    <row r="5365" spans="1:28" x14ac:dyDescent="0.25">
      <c r="A5365" s="2">
        <f t="shared" si="1595"/>
        <v>11</v>
      </c>
      <c r="B5365" s="16">
        <f ca="1">VLOOKUP(A5365,PERIODS!$O$4:$P$33,2,FALSE)</f>
        <v>3.3000000000000002E-2</v>
      </c>
      <c r="C5365" s="15"/>
      <c r="D5365" s="18">
        <v>5000</v>
      </c>
      <c r="E5365" s="34">
        <f t="shared" ca="1" si="1596"/>
        <v>19706.602200388879</v>
      </c>
      <c r="F5365" s="34">
        <f t="shared" ca="1" si="1597"/>
        <v>3300</v>
      </c>
      <c r="G5365" s="69">
        <f t="shared" ca="1" si="1583"/>
        <v>0</v>
      </c>
      <c r="H5365" s="34">
        <f t="shared" ca="1" si="1584"/>
        <v>-936.61280883159566</v>
      </c>
      <c r="I5365" s="34">
        <f t="shared" ca="1" si="1585"/>
        <v>2363.3871911684046</v>
      </c>
      <c r="J5365" s="18">
        <f ca="1">SUM(INDIRECT(ADDRESS(ROW(F5365),COLUMN(F5365),4)):INDIRECT(ADDRESS(ROW(F5365)+N$5-1,COLUMN(F5365),4)))</f>
        <v>23300</v>
      </c>
      <c r="K5365" s="18">
        <f t="shared" ca="1" si="1586"/>
        <v>16350</v>
      </c>
      <c r="L5365" s="18">
        <f t="shared" ca="1" si="1598"/>
        <v>0</v>
      </c>
      <c r="M5365" s="18">
        <f t="shared" ca="1" si="1582"/>
        <v>0</v>
      </c>
      <c r="N5365" s="34">
        <f t="shared" ca="1" si="1587"/>
        <v>17343.215009220476</v>
      </c>
      <c r="P5365" s="18">
        <f t="shared" ca="1" si="1599"/>
        <v>936.61280883159566</v>
      </c>
      <c r="Q5365" s="47">
        <f ca="1">SUM(L$15:L5365)-SUM(M$15:M5365)</f>
        <v>16350</v>
      </c>
      <c r="R5365" s="47" t="str">
        <f t="shared" ca="1" si="1600"/>
        <v>M5368</v>
      </c>
      <c r="S5365" s="40">
        <f t="shared" ca="1" si="1588"/>
        <v>0</v>
      </c>
      <c r="T5365" s="46">
        <f t="shared" ca="1" si="1589"/>
        <v>20</v>
      </c>
      <c r="X5365" s="74">
        <f t="shared" ca="1" si="1590"/>
        <v>-0.9366128088315957</v>
      </c>
      <c r="Y5365" s="75">
        <f t="shared" ca="1" si="1591"/>
        <v>-0.9366128088315957</v>
      </c>
      <c r="Z5365" s="74">
        <f t="shared" ca="1" si="1592"/>
        <v>0.39195320989386551</v>
      </c>
      <c r="AA5365" s="76">
        <f t="shared" ca="1" si="1593"/>
        <v>-936.61280883159566</v>
      </c>
      <c r="AB5365" s="76">
        <f t="shared" ca="1" si="1594"/>
        <v>391.95320989386551</v>
      </c>
    </row>
    <row r="5366" spans="1:28" x14ac:dyDescent="0.25">
      <c r="A5366" s="2">
        <f t="shared" si="1595"/>
        <v>12</v>
      </c>
      <c r="B5366" s="16">
        <f ca="1">VLOOKUP(A5366,PERIODS!$O$4:$P$33,2,FALSE)</f>
        <v>3.3000000000000002E-2</v>
      </c>
      <c r="C5366" s="15"/>
      <c r="D5366" s="18">
        <v>5000</v>
      </c>
      <c r="E5366" s="34">
        <f t="shared" ca="1" si="1596"/>
        <v>17343.215009220476</v>
      </c>
      <c r="F5366" s="34">
        <f t="shared" ca="1" si="1597"/>
        <v>3300</v>
      </c>
      <c r="G5366" s="69">
        <f t="shared" ca="1" si="1583"/>
        <v>0</v>
      </c>
      <c r="H5366" s="34">
        <f t="shared" ca="1" si="1584"/>
        <v>-554.52739938072295</v>
      </c>
      <c r="I5366" s="34">
        <f t="shared" ca="1" si="1585"/>
        <v>2745.4726006192768</v>
      </c>
      <c r="J5366" s="18">
        <f ca="1">SUM(INDIRECT(ADDRESS(ROW(F5366),COLUMN(F5366),4)):INDIRECT(ADDRESS(ROW(F5366)+N$5-1,COLUMN(F5366),4)))</f>
        <v>23500</v>
      </c>
      <c r="K5366" s="18">
        <f t="shared" ca="1" si="1586"/>
        <v>16350</v>
      </c>
      <c r="L5366" s="18">
        <f t="shared" ca="1" si="1598"/>
        <v>0</v>
      </c>
      <c r="M5366" s="18">
        <f t="shared" ca="1" si="1582"/>
        <v>0</v>
      </c>
      <c r="N5366" s="34">
        <f t="shared" ca="1" si="1587"/>
        <v>14597.7424086012</v>
      </c>
      <c r="P5366" s="18">
        <f t="shared" ca="1" si="1599"/>
        <v>554.52739938072295</v>
      </c>
      <c r="Q5366" s="47">
        <f ca="1">SUM(L$15:L5366)-SUM(M$15:M5366)</f>
        <v>16350</v>
      </c>
      <c r="R5366" s="47" t="str">
        <f t="shared" ca="1" si="1600"/>
        <v>M5369</v>
      </c>
      <c r="S5366" s="40">
        <f t="shared" ca="1" si="1588"/>
        <v>0</v>
      </c>
      <c r="T5366" s="46">
        <f t="shared" ca="1" si="1589"/>
        <v>21</v>
      </c>
      <c r="X5366" s="74">
        <f t="shared" ca="1" si="1590"/>
        <v>-0.55452739938072293</v>
      </c>
      <c r="Y5366" s="75">
        <f t="shared" ca="1" si="1591"/>
        <v>-0.55452739938072293</v>
      </c>
      <c r="Z5366" s="74">
        <f t="shared" ca="1" si="1592"/>
        <v>0.57434363222259388</v>
      </c>
      <c r="AA5366" s="76">
        <f t="shared" ca="1" si="1593"/>
        <v>-554.52739938072295</v>
      </c>
      <c r="AB5366" s="76">
        <f t="shared" ca="1" si="1594"/>
        <v>574.3436322225939</v>
      </c>
    </row>
    <row r="5367" spans="1:28" x14ac:dyDescent="0.25">
      <c r="A5367" s="2">
        <f t="shared" si="1595"/>
        <v>13</v>
      </c>
      <c r="B5367" s="16">
        <f ca="1">VLOOKUP(A5367,PERIODS!$O$4:$P$33,2,FALSE)</f>
        <v>3.3000000000000002E-2</v>
      </c>
      <c r="C5367" s="15"/>
      <c r="D5367" s="18">
        <v>5000</v>
      </c>
      <c r="E5367" s="34">
        <f t="shared" ca="1" si="1596"/>
        <v>14597.7424086012</v>
      </c>
      <c r="F5367" s="34">
        <f t="shared" ca="1" si="1597"/>
        <v>3300</v>
      </c>
      <c r="G5367" s="69">
        <f t="shared" ca="1" si="1583"/>
        <v>0</v>
      </c>
      <c r="H5367" s="34">
        <f t="shared" ca="1" si="1584"/>
        <v>-1137.1295484666155</v>
      </c>
      <c r="I5367" s="34">
        <f t="shared" ca="1" si="1585"/>
        <v>2162.8704515333848</v>
      </c>
      <c r="J5367" s="18">
        <f ca="1">SUM(INDIRECT(ADDRESS(ROW(F5367),COLUMN(F5367),4)):INDIRECT(ADDRESS(ROW(F5367)+N$5-1,COLUMN(F5367),4)))</f>
        <v>23700</v>
      </c>
      <c r="K5367" s="18">
        <f t="shared" ca="1" si="1586"/>
        <v>0</v>
      </c>
      <c r="L5367" s="18">
        <f t="shared" ca="1" si="1598"/>
        <v>0</v>
      </c>
      <c r="M5367" s="18">
        <f t="shared" ca="1" si="1582"/>
        <v>16350</v>
      </c>
      <c r="N5367" s="34">
        <f t="shared" ca="1" si="1587"/>
        <v>28784.871957067815</v>
      </c>
      <c r="P5367" s="18">
        <f t="shared" ca="1" si="1599"/>
        <v>1137.1295484666155</v>
      </c>
      <c r="Q5367" s="47">
        <f ca="1">SUM(L$15:L5367)-SUM(M$15:M5367)</f>
        <v>0</v>
      </c>
      <c r="R5367" s="47" t="str">
        <f t="shared" ca="1" si="1600"/>
        <v>M5370</v>
      </c>
      <c r="S5367" s="40">
        <f t="shared" ca="1" si="1588"/>
        <v>0</v>
      </c>
      <c r="T5367" s="46">
        <f t="shared" ca="1" si="1589"/>
        <v>12</v>
      </c>
      <c r="X5367" s="74">
        <f t="shared" ca="1" si="1590"/>
        <v>-1.1371295484666155</v>
      </c>
      <c r="Y5367" s="75">
        <f t="shared" ca="1" si="1591"/>
        <v>-1.1371295484666155</v>
      </c>
      <c r="Z5367" s="74">
        <f t="shared" ca="1" si="1592"/>
        <v>0.32073836565260055</v>
      </c>
      <c r="AA5367" s="76">
        <f t="shared" ca="1" si="1593"/>
        <v>-1137.1295484666155</v>
      </c>
      <c r="AB5367" s="76">
        <f t="shared" ca="1" si="1594"/>
        <v>320.73836565260058</v>
      </c>
    </row>
    <row r="5368" spans="1:28" x14ac:dyDescent="0.25">
      <c r="A5368" s="2">
        <f t="shared" si="1595"/>
        <v>14</v>
      </c>
      <c r="B5368" s="16">
        <f ca="1">VLOOKUP(A5368,PERIODS!$O$4:$P$33,2,FALSE)</f>
        <v>3.3000000000000002E-2</v>
      </c>
      <c r="C5368" s="15"/>
      <c r="D5368" s="18">
        <v>5000</v>
      </c>
      <c r="E5368" s="34">
        <f t="shared" ca="1" si="1596"/>
        <v>28784.871957067815</v>
      </c>
      <c r="F5368" s="34">
        <f t="shared" ca="1" si="1597"/>
        <v>3300</v>
      </c>
      <c r="G5368" s="69">
        <f t="shared" ca="1" si="1583"/>
        <v>0</v>
      </c>
      <c r="H5368" s="34">
        <f t="shared" ca="1" si="1584"/>
        <v>-146.30897613550394</v>
      </c>
      <c r="I5368" s="34">
        <f t="shared" ca="1" si="1585"/>
        <v>3153.6910238644959</v>
      </c>
      <c r="J5368" s="18">
        <f ca="1">SUM(INDIRECT(ADDRESS(ROW(F5368),COLUMN(F5368),4)):INDIRECT(ADDRESS(ROW(F5368)+N$5-1,COLUMN(F5368),4)))</f>
        <v>23900</v>
      </c>
      <c r="K5368" s="18">
        <f t="shared" ca="1" si="1586"/>
        <v>0</v>
      </c>
      <c r="L5368" s="18">
        <f t="shared" ca="1" si="1598"/>
        <v>0</v>
      </c>
      <c r="M5368" s="18">
        <f t="shared" ca="1" si="1582"/>
        <v>0</v>
      </c>
      <c r="N5368" s="34">
        <f t="shared" ca="1" si="1587"/>
        <v>25631.180933203319</v>
      </c>
      <c r="P5368" s="18">
        <f t="shared" ca="1" si="1599"/>
        <v>146.30897613550394</v>
      </c>
      <c r="Q5368" s="47">
        <f ca="1">SUM(L$15:L5368)-SUM(M$15:M5368)</f>
        <v>0</v>
      </c>
      <c r="R5368" s="47" t="str">
        <f t="shared" ca="1" si="1600"/>
        <v>M5371</v>
      </c>
      <c r="S5368" s="40">
        <f t="shared" ca="1" si="1588"/>
        <v>0</v>
      </c>
      <c r="T5368" s="46">
        <f t="shared" ca="1" si="1589"/>
        <v>13</v>
      </c>
      <c r="X5368" s="74">
        <f t="shared" ca="1" si="1590"/>
        <v>-0.14630897613550395</v>
      </c>
      <c r="Y5368" s="75">
        <f t="shared" ca="1" si="1591"/>
        <v>-0.14630897613550395</v>
      </c>
      <c r="Z5368" s="74">
        <f t="shared" ca="1" si="1592"/>
        <v>0.86389074032174751</v>
      </c>
      <c r="AA5368" s="76">
        <f t="shared" ca="1" si="1593"/>
        <v>-146.30897613550394</v>
      </c>
      <c r="AB5368" s="76">
        <f t="shared" ca="1" si="1594"/>
        <v>863.89074032174756</v>
      </c>
    </row>
    <row r="5369" spans="1:28" x14ac:dyDescent="0.25">
      <c r="A5369" s="2">
        <f t="shared" si="1595"/>
        <v>15</v>
      </c>
      <c r="B5369" s="16">
        <f ca="1">VLOOKUP(A5369,PERIODS!$O$4:$P$33,2,FALSE)</f>
        <v>3.3000000000000002E-2</v>
      </c>
      <c r="C5369" s="15"/>
      <c r="D5369" s="18">
        <v>5000</v>
      </c>
      <c r="E5369" s="34">
        <f t="shared" ca="1" si="1596"/>
        <v>25631.180933203319</v>
      </c>
      <c r="F5369" s="34">
        <f t="shared" ca="1" si="1597"/>
        <v>3300</v>
      </c>
      <c r="G5369" s="69">
        <f t="shared" ca="1" si="1583"/>
        <v>0</v>
      </c>
      <c r="H5369" s="34">
        <f t="shared" ca="1" si="1584"/>
        <v>-608.12186351595756</v>
      </c>
      <c r="I5369" s="34">
        <f t="shared" ca="1" si="1585"/>
        <v>2691.8781364840424</v>
      </c>
      <c r="J5369" s="18">
        <f ca="1">SUM(INDIRECT(ADDRESS(ROW(F5369),COLUMN(F5369),4)):INDIRECT(ADDRESS(ROW(F5369)+N$5-1,COLUMN(F5369),4)))</f>
        <v>24100</v>
      </c>
      <c r="K5369" s="18">
        <f t="shared" ca="1" si="1586"/>
        <v>0</v>
      </c>
      <c r="L5369" s="18">
        <f t="shared" ca="1" si="1598"/>
        <v>0</v>
      </c>
      <c r="M5369" s="18">
        <f t="shared" ca="1" si="1582"/>
        <v>0</v>
      </c>
      <c r="N5369" s="34">
        <f t="shared" ca="1" si="1587"/>
        <v>22939.302796719276</v>
      </c>
      <c r="P5369" s="18">
        <f t="shared" ca="1" si="1599"/>
        <v>608.12186351595756</v>
      </c>
      <c r="Q5369" s="47">
        <f ca="1">SUM(L$15:L5369)-SUM(M$15:M5369)</f>
        <v>0</v>
      </c>
      <c r="R5369" s="47" t="str">
        <f t="shared" ca="1" si="1600"/>
        <v>M5372</v>
      </c>
      <c r="S5369" s="40">
        <f t="shared" ca="1" si="1588"/>
        <v>0</v>
      </c>
      <c r="T5369" s="46">
        <f t="shared" ca="1" si="1589"/>
        <v>14</v>
      </c>
      <c r="X5369" s="74">
        <f t="shared" ca="1" si="1590"/>
        <v>-0.60812186351595754</v>
      </c>
      <c r="Y5369" s="75">
        <f t="shared" ca="1" si="1591"/>
        <v>-0.60812186351595754</v>
      </c>
      <c r="Z5369" s="74">
        <f t="shared" ca="1" si="1592"/>
        <v>0.54437231507258876</v>
      </c>
      <c r="AA5369" s="76">
        <f t="shared" ca="1" si="1593"/>
        <v>-608.12186351595756</v>
      </c>
      <c r="AB5369" s="76">
        <f t="shared" ca="1" si="1594"/>
        <v>544.37231507258878</v>
      </c>
    </row>
    <row r="5370" spans="1:28" x14ac:dyDescent="0.25">
      <c r="A5370" s="2">
        <f t="shared" si="1595"/>
        <v>16</v>
      </c>
      <c r="B5370" s="16">
        <f ca="1">VLOOKUP(A5370,PERIODS!$O$4:$P$33,2,FALSE)</f>
        <v>3.3000000000000002E-2</v>
      </c>
      <c r="C5370" s="15"/>
      <c r="D5370" s="18">
        <v>5000</v>
      </c>
      <c r="E5370" s="34">
        <f t="shared" ca="1" si="1596"/>
        <v>22939.302796719276</v>
      </c>
      <c r="F5370" s="34">
        <f t="shared" ca="1" si="1597"/>
        <v>3300</v>
      </c>
      <c r="G5370" s="69">
        <f t="shared" ca="1" si="1583"/>
        <v>0</v>
      </c>
      <c r="H5370" s="34">
        <f t="shared" ca="1" si="1584"/>
        <v>1258.8480017984255</v>
      </c>
      <c r="I5370" s="34">
        <f t="shared" ca="1" si="1585"/>
        <v>4558.8480017984257</v>
      </c>
      <c r="J5370" s="18">
        <f ca="1">SUM(INDIRECT(ADDRESS(ROW(F5370),COLUMN(F5370),4)):INDIRECT(ADDRESS(ROW(F5370)+N$5-1,COLUMN(F5370),4)))</f>
        <v>24300</v>
      </c>
      <c r="K5370" s="18">
        <f t="shared" ca="1" si="1586"/>
        <v>16350</v>
      </c>
      <c r="L5370" s="18">
        <f t="shared" ca="1" si="1598"/>
        <v>16350</v>
      </c>
      <c r="M5370" s="18">
        <f t="shared" ca="1" si="1582"/>
        <v>0</v>
      </c>
      <c r="N5370" s="34">
        <f t="shared" ca="1" si="1587"/>
        <v>18380.45479492085</v>
      </c>
      <c r="P5370" s="18">
        <f t="shared" ca="1" si="1599"/>
        <v>1258.8480017984255</v>
      </c>
      <c r="Q5370" s="47">
        <f ca="1">SUM(L$15:L5370)-SUM(M$15:M5370)</f>
        <v>16350</v>
      </c>
      <c r="R5370" s="47" t="str">
        <f t="shared" ca="1" si="1600"/>
        <v>M5373</v>
      </c>
      <c r="S5370" s="40">
        <f t="shared" ca="1" si="1588"/>
        <v>0</v>
      </c>
      <c r="T5370" s="46">
        <f t="shared" ca="1" si="1589"/>
        <v>26</v>
      </c>
      <c r="X5370" s="74">
        <f t="shared" ca="1" si="1590"/>
        <v>1.2588480017984254</v>
      </c>
      <c r="Y5370" s="75">
        <f t="shared" ca="1" si="1591"/>
        <v>1.2588480017984254</v>
      </c>
      <c r="Z5370" s="74">
        <f t="shared" ca="1" si="1592"/>
        <v>3.5213625465472909</v>
      </c>
      <c r="AA5370" s="76">
        <f t="shared" ca="1" si="1593"/>
        <v>1258.8480017984255</v>
      </c>
      <c r="AB5370" s="76">
        <f t="shared" ca="1" si="1594"/>
        <v>3521.362546547291</v>
      </c>
    </row>
    <row r="5371" spans="1:28" x14ac:dyDescent="0.25">
      <c r="A5371" s="2">
        <f t="shared" si="1595"/>
        <v>17</v>
      </c>
      <c r="B5371" s="16">
        <f ca="1">VLOOKUP(A5371,PERIODS!$O$4:$P$33,2,FALSE)</f>
        <v>3.5000000000000003E-2</v>
      </c>
      <c r="C5371" s="15"/>
      <c r="D5371" s="18">
        <v>5000</v>
      </c>
      <c r="E5371" s="34">
        <f t="shared" ca="1" si="1596"/>
        <v>18380.45479492085</v>
      </c>
      <c r="F5371" s="34">
        <f t="shared" ca="1" si="1597"/>
        <v>3500.0000000000005</v>
      </c>
      <c r="G5371" s="69">
        <f t="shared" ca="1" si="1583"/>
        <v>0</v>
      </c>
      <c r="H5371" s="34">
        <f t="shared" ca="1" si="1584"/>
        <v>735.13268975935057</v>
      </c>
      <c r="I5371" s="34">
        <f t="shared" ca="1" si="1585"/>
        <v>4235.1326897593508</v>
      </c>
      <c r="J5371" s="18">
        <f ca="1">SUM(INDIRECT(ADDRESS(ROW(F5371),COLUMN(F5371),4)):INDIRECT(ADDRESS(ROW(F5371)+N$5-1,COLUMN(F5371),4)))</f>
        <v>24500.000000000004</v>
      </c>
      <c r="K5371" s="18">
        <f t="shared" ca="1" si="1586"/>
        <v>16350</v>
      </c>
      <c r="L5371" s="18">
        <f t="shared" ca="1" si="1598"/>
        <v>0</v>
      </c>
      <c r="M5371" s="18">
        <f t="shared" ca="1" si="1582"/>
        <v>0</v>
      </c>
      <c r="N5371" s="34">
        <f t="shared" ca="1" si="1587"/>
        <v>14145.3221051615</v>
      </c>
      <c r="P5371" s="18">
        <f t="shared" ca="1" si="1599"/>
        <v>735.13268975935057</v>
      </c>
      <c r="Q5371" s="47">
        <f ca="1">SUM(L$15:L5371)-SUM(M$15:M5371)</f>
        <v>16350</v>
      </c>
      <c r="R5371" s="47" t="str">
        <f t="shared" ca="1" si="1600"/>
        <v>M5374</v>
      </c>
      <c r="S5371" s="40">
        <f t="shared" ca="1" si="1588"/>
        <v>0</v>
      </c>
      <c r="T5371" s="46">
        <f t="shared" ca="1" si="1589"/>
        <v>99</v>
      </c>
      <c r="X5371" s="74">
        <f t="shared" ca="1" si="1590"/>
        <v>0.73513268975935053</v>
      </c>
      <c r="Y5371" s="75">
        <f t="shared" ca="1" si="1591"/>
        <v>0.73513268975935053</v>
      </c>
      <c r="Z5371" s="74">
        <f t="shared" ca="1" si="1592"/>
        <v>2.08575873296865</v>
      </c>
      <c r="AA5371" s="76">
        <f t="shared" ca="1" si="1593"/>
        <v>735.13268975935057</v>
      </c>
      <c r="AB5371" s="76">
        <f t="shared" ca="1" si="1594"/>
        <v>2085.7587329686498</v>
      </c>
    </row>
    <row r="5372" spans="1:28" x14ac:dyDescent="0.25">
      <c r="A5372" s="2">
        <f t="shared" si="1595"/>
        <v>18</v>
      </c>
      <c r="B5372" s="16">
        <f ca="1">VLOOKUP(A5372,PERIODS!$O$4:$P$33,2,FALSE)</f>
        <v>3.5000000000000003E-2</v>
      </c>
      <c r="C5372" s="15"/>
      <c r="D5372" s="18">
        <v>5000</v>
      </c>
      <c r="E5372" s="34">
        <f t="shared" ca="1" si="1596"/>
        <v>14145.3221051615</v>
      </c>
      <c r="F5372" s="34">
        <f t="shared" ca="1" si="1597"/>
        <v>3500.0000000000005</v>
      </c>
      <c r="G5372" s="69">
        <f t="shared" ca="1" si="1583"/>
        <v>0</v>
      </c>
      <c r="H5372" s="34">
        <f t="shared" ca="1" si="1584"/>
        <v>375.38608365710343</v>
      </c>
      <c r="I5372" s="34">
        <f t="shared" ca="1" si="1585"/>
        <v>3875.3860836571039</v>
      </c>
      <c r="J5372" s="18">
        <f ca="1">SUM(INDIRECT(ADDRESS(ROW(F5372),COLUMN(F5372),4)):INDIRECT(ADDRESS(ROW(F5372)+N$5-1,COLUMN(F5372),4)))</f>
        <v>24500.000000000004</v>
      </c>
      <c r="K5372" s="18">
        <f t="shared" ca="1" si="1586"/>
        <v>16350</v>
      </c>
      <c r="L5372" s="18">
        <f t="shared" ca="1" si="1598"/>
        <v>0</v>
      </c>
      <c r="M5372" s="18">
        <f t="shared" ca="1" si="1582"/>
        <v>0</v>
      </c>
      <c r="N5372" s="34">
        <f t="shared" ca="1" si="1587"/>
        <v>10269.936021504396</v>
      </c>
      <c r="P5372" s="18">
        <f t="shared" ca="1" si="1599"/>
        <v>375.38608365710343</v>
      </c>
      <c r="Q5372" s="47">
        <f ca="1">SUM(L$15:L5372)-SUM(M$15:M5372)</f>
        <v>16350</v>
      </c>
      <c r="R5372" s="47" t="str">
        <f t="shared" ca="1" si="1600"/>
        <v>M5375</v>
      </c>
      <c r="S5372" s="40">
        <f t="shared" ca="1" si="1588"/>
        <v>0</v>
      </c>
      <c r="T5372" s="46">
        <f t="shared" ca="1" si="1589"/>
        <v>37</v>
      </c>
      <c r="X5372" s="74">
        <f t="shared" ca="1" si="1590"/>
        <v>0.37538608365710341</v>
      </c>
      <c r="Y5372" s="75">
        <f t="shared" ca="1" si="1591"/>
        <v>0.37538608365710341</v>
      </c>
      <c r="Z5372" s="74">
        <f t="shared" ca="1" si="1592"/>
        <v>1.4555532714795079</v>
      </c>
      <c r="AA5372" s="76">
        <f t="shared" ca="1" si="1593"/>
        <v>375.38608365710343</v>
      </c>
      <c r="AB5372" s="76">
        <f t="shared" ca="1" si="1594"/>
        <v>1455.5532714795079</v>
      </c>
    </row>
    <row r="5373" spans="1:28" x14ac:dyDescent="0.25">
      <c r="A5373" s="2">
        <f t="shared" si="1595"/>
        <v>19</v>
      </c>
      <c r="B5373" s="16">
        <f ca="1">VLOOKUP(A5373,PERIODS!$O$4:$P$33,2,FALSE)</f>
        <v>3.5000000000000003E-2</v>
      </c>
      <c r="C5373" s="15"/>
      <c r="D5373" s="18">
        <v>5000</v>
      </c>
      <c r="E5373" s="34">
        <f t="shared" ca="1" si="1596"/>
        <v>10269.936021504396</v>
      </c>
      <c r="F5373" s="34">
        <f t="shared" ca="1" si="1597"/>
        <v>3500.0000000000005</v>
      </c>
      <c r="G5373" s="69">
        <f t="shared" ca="1" si="1583"/>
        <v>0</v>
      </c>
      <c r="H5373" s="34">
        <f t="shared" ca="1" si="1584"/>
        <v>-533.33533435697393</v>
      </c>
      <c r="I5373" s="34">
        <f t="shared" ca="1" si="1585"/>
        <v>2966.6646656430266</v>
      </c>
      <c r="J5373" s="18">
        <f ca="1">SUM(INDIRECT(ADDRESS(ROW(F5373),COLUMN(F5373),4)):INDIRECT(ADDRESS(ROW(F5373)+N$5-1,COLUMN(F5373),4)))</f>
        <v>24500.000000000004</v>
      </c>
      <c r="K5373" s="18">
        <f t="shared" ca="1" si="1586"/>
        <v>0</v>
      </c>
      <c r="L5373" s="18">
        <f t="shared" ca="1" si="1598"/>
        <v>0</v>
      </c>
      <c r="M5373" s="18">
        <f t="shared" ca="1" si="1582"/>
        <v>16350</v>
      </c>
      <c r="N5373" s="34">
        <f t="shared" ca="1" si="1587"/>
        <v>7303.2713558613686</v>
      </c>
      <c r="P5373" s="18">
        <f t="shared" ca="1" si="1599"/>
        <v>533.33533435697393</v>
      </c>
      <c r="Q5373" s="47">
        <f ca="1">SUM(L$15:L5373)-SUM(M$15:M5373)</f>
        <v>0</v>
      </c>
      <c r="R5373" s="47" t="str">
        <f t="shared" ca="1" si="1600"/>
        <v>M5376</v>
      </c>
      <c r="S5373" s="40">
        <f t="shared" ca="1" si="1588"/>
        <v>16350</v>
      </c>
      <c r="T5373" s="46">
        <f t="shared" ca="1" si="1589"/>
        <v>99</v>
      </c>
      <c r="X5373" s="74">
        <f t="shared" ca="1" si="1590"/>
        <v>-0.53333533435697389</v>
      </c>
      <c r="Y5373" s="75">
        <f t="shared" ca="1" si="1591"/>
        <v>-0.53333533435697389</v>
      </c>
      <c r="Z5373" s="74">
        <f t="shared" ca="1" si="1592"/>
        <v>0.58664504561825237</v>
      </c>
      <c r="AA5373" s="76">
        <f t="shared" ca="1" si="1593"/>
        <v>-533.33533435697393</v>
      </c>
      <c r="AB5373" s="76">
        <f t="shared" ca="1" si="1594"/>
        <v>586.64504561825242</v>
      </c>
    </row>
    <row r="5374" spans="1:28" x14ac:dyDescent="0.25">
      <c r="A5374" s="2">
        <f t="shared" si="1595"/>
        <v>20</v>
      </c>
      <c r="B5374" s="16">
        <f ca="1">VLOOKUP(A5374,PERIODS!$O$4:$P$33,2,FALSE)</f>
        <v>3.5000000000000003E-2</v>
      </c>
      <c r="C5374" s="15"/>
      <c r="D5374" s="18">
        <v>5000</v>
      </c>
      <c r="E5374" s="34">
        <f t="shared" ca="1" si="1596"/>
        <v>7303.2713558613686</v>
      </c>
      <c r="F5374" s="34">
        <f t="shared" ca="1" si="1597"/>
        <v>3500.0000000000005</v>
      </c>
      <c r="G5374" s="69">
        <f t="shared" ca="1" si="1583"/>
        <v>0</v>
      </c>
      <c r="H5374" s="34">
        <f t="shared" ca="1" si="1584"/>
        <v>516.85136646141336</v>
      </c>
      <c r="I5374" s="34">
        <f t="shared" ca="1" si="1585"/>
        <v>4016.8513664614138</v>
      </c>
      <c r="J5374" s="18">
        <f ca="1">SUM(INDIRECT(ADDRESS(ROW(F5374),COLUMN(F5374),4)):INDIRECT(ADDRESS(ROW(F5374)+N$5-1,COLUMN(F5374),4)))</f>
        <v>24500.000000000004</v>
      </c>
      <c r="K5374" s="18">
        <f t="shared" ca="1" si="1586"/>
        <v>16350</v>
      </c>
      <c r="L5374" s="18">
        <f t="shared" ca="1" si="1598"/>
        <v>16350</v>
      </c>
      <c r="M5374" s="18">
        <f t="shared" ca="1" si="1582"/>
        <v>0</v>
      </c>
      <c r="N5374" s="34">
        <f t="shared" ca="1" si="1587"/>
        <v>3286.4199893999548</v>
      </c>
      <c r="P5374" s="18">
        <f t="shared" ca="1" si="1599"/>
        <v>516.85136646141336</v>
      </c>
      <c r="Q5374" s="47">
        <f ca="1">SUM(L$15:L5374)-SUM(M$15:M5374)</f>
        <v>16350</v>
      </c>
      <c r="R5374" s="47" t="str">
        <f t="shared" ca="1" si="1600"/>
        <v>M5377</v>
      </c>
      <c r="S5374" s="40">
        <f t="shared" ca="1" si="1588"/>
        <v>0</v>
      </c>
      <c r="T5374" s="46">
        <f t="shared" ca="1" si="1589"/>
        <v>29</v>
      </c>
      <c r="X5374" s="74">
        <f t="shared" ca="1" si="1590"/>
        <v>0.51685136646141339</v>
      </c>
      <c r="Y5374" s="75">
        <f t="shared" ca="1" si="1591"/>
        <v>0.51685136646141339</v>
      </c>
      <c r="Z5374" s="74">
        <f t="shared" ca="1" si="1592"/>
        <v>1.6767398900054946</v>
      </c>
      <c r="AA5374" s="76">
        <f t="shared" ca="1" si="1593"/>
        <v>516.85136646141336</v>
      </c>
      <c r="AB5374" s="76">
        <f t="shared" ca="1" si="1594"/>
        <v>1676.7398900054945</v>
      </c>
    </row>
    <row r="5375" spans="1:28" x14ac:dyDescent="0.25">
      <c r="A5375" s="2">
        <f t="shared" si="1595"/>
        <v>21</v>
      </c>
      <c r="B5375" s="16">
        <f ca="1">VLOOKUP(A5375,PERIODS!$O$4:$P$33,2,FALSE)</f>
        <v>3.5000000000000003E-2</v>
      </c>
      <c r="C5375" s="15"/>
      <c r="D5375" s="18">
        <v>5000</v>
      </c>
      <c r="E5375" s="34">
        <f t="shared" ca="1" si="1596"/>
        <v>3286.4199893999548</v>
      </c>
      <c r="F5375" s="34">
        <f t="shared" ca="1" si="1597"/>
        <v>3500.0000000000005</v>
      </c>
      <c r="G5375" s="69">
        <f t="shared" ca="1" si="1583"/>
        <v>0</v>
      </c>
      <c r="H5375" s="34">
        <f t="shared" ca="1" si="1584"/>
        <v>-1957.2084173802709</v>
      </c>
      <c r="I5375" s="34">
        <f t="shared" ca="1" si="1585"/>
        <v>1542.7915826197295</v>
      </c>
      <c r="J5375" s="18">
        <f ca="1">SUM(INDIRECT(ADDRESS(ROW(F5375),COLUMN(F5375),4)):INDIRECT(ADDRESS(ROW(F5375)+N$5-1,COLUMN(F5375),4)))</f>
        <v>24500.000000000004</v>
      </c>
      <c r="K5375" s="18">
        <f t="shared" ca="1" si="1586"/>
        <v>32700</v>
      </c>
      <c r="L5375" s="18">
        <f t="shared" ca="1" si="1598"/>
        <v>16350</v>
      </c>
      <c r="M5375" s="18">
        <f t="shared" ca="1" si="1582"/>
        <v>0</v>
      </c>
      <c r="N5375" s="34">
        <f t="shared" ca="1" si="1587"/>
        <v>1743.6284067802253</v>
      </c>
      <c r="P5375" s="18">
        <f t="shared" ca="1" si="1599"/>
        <v>1957.2084173802709</v>
      </c>
      <c r="Q5375" s="47">
        <f ca="1">SUM(L$15:L5375)-SUM(M$15:M5375)</f>
        <v>32700</v>
      </c>
      <c r="R5375" s="47" t="str">
        <f t="shared" ca="1" si="1600"/>
        <v>M5378</v>
      </c>
      <c r="S5375" s="40">
        <f t="shared" ca="1" si="1588"/>
        <v>0</v>
      </c>
      <c r="T5375" s="46">
        <f t="shared" ca="1" si="1589"/>
        <v>42</v>
      </c>
      <c r="X5375" s="74">
        <f t="shared" ca="1" si="1590"/>
        <v>-1.9572084173802708</v>
      </c>
      <c r="Y5375" s="75">
        <f t="shared" ca="1" si="1591"/>
        <v>-1.9572084173802708</v>
      </c>
      <c r="Z5375" s="74">
        <f t="shared" ca="1" si="1592"/>
        <v>0.14125218820196267</v>
      </c>
      <c r="AA5375" s="76">
        <f t="shared" ca="1" si="1593"/>
        <v>-1957.2084173802709</v>
      </c>
      <c r="AB5375" s="76">
        <f t="shared" ca="1" si="1594"/>
        <v>141.25218820196267</v>
      </c>
    </row>
    <row r="5376" spans="1:28" x14ac:dyDescent="0.25">
      <c r="A5376" s="2">
        <f t="shared" si="1595"/>
        <v>22</v>
      </c>
      <c r="B5376" s="16">
        <f ca="1">VLOOKUP(A5376,PERIODS!$O$4:$P$33,2,FALSE)</f>
        <v>3.5000000000000003E-2</v>
      </c>
      <c r="C5376" s="15"/>
      <c r="D5376" s="18">
        <v>5000</v>
      </c>
      <c r="E5376" s="34">
        <f t="shared" ca="1" si="1596"/>
        <v>1743.6284067802253</v>
      </c>
      <c r="F5376" s="34">
        <f t="shared" ca="1" si="1597"/>
        <v>3500.0000000000005</v>
      </c>
      <c r="G5376" s="69">
        <f t="shared" ca="1" si="1583"/>
        <v>0</v>
      </c>
      <c r="H5376" s="34">
        <f t="shared" ca="1" si="1584"/>
        <v>-573.42689902538143</v>
      </c>
      <c r="I5376" s="34">
        <f t="shared" ca="1" si="1585"/>
        <v>2926.5731009746191</v>
      </c>
      <c r="J5376" s="18">
        <f ca="1">SUM(INDIRECT(ADDRESS(ROW(F5376),COLUMN(F5376),4)):INDIRECT(ADDRESS(ROW(F5376)+N$5-1,COLUMN(F5376),4)))</f>
        <v>25000.000000000004</v>
      </c>
      <c r="K5376" s="18">
        <f t="shared" ca="1" si="1586"/>
        <v>32700</v>
      </c>
      <c r="L5376" s="18">
        <f t="shared" ca="1" si="1598"/>
        <v>0</v>
      </c>
      <c r="M5376" s="18">
        <f t="shared" ca="1" si="1582"/>
        <v>0</v>
      </c>
      <c r="N5376" s="34">
        <f t="shared" ca="1" si="1587"/>
        <v>-1182.9446941943938</v>
      </c>
      <c r="P5376" s="18">
        <f t="shared" ca="1" si="1599"/>
        <v>573.42689902538143</v>
      </c>
      <c r="Q5376" s="47">
        <f ca="1">SUM(L$15:L5376)-SUM(M$15:M5376)</f>
        <v>32700</v>
      </c>
      <c r="R5376" s="47" t="str">
        <f t="shared" ca="1" si="1600"/>
        <v>M5379</v>
      </c>
      <c r="S5376" s="40">
        <f t="shared" ca="1" si="1588"/>
        <v>0</v>
      </c>
      <c r="T5376" s="46">
        <f t="shared" ca="1" si="1589"/>
        <v>29</v>
      </c>
      <c r="X5376" s="74">
        <f t="shared" ca="1" si="1590"/>
        <v>-0.57342689902538146</v>
      </c>
      <c r="Y5376" s="75">
        <f t="shared" ca="1" si="1591"/>
        <v>-0.57342689902538146</v>
      </c>
      <c r="Z5376" s="74">
        <f t="shared" ca="1" si="1592"/>
        <v>0.5635907569975982</v>
      </c>
      <c r="AA5376" s="76">
        <f t="shared" ca="1" si="1593"/>
        <v>-573.42689902538143</v>
      </c>
      <c r="AB5376" s="76">
        <f t="shared" ca="1" si="1594"/>
        <v>563.59075699759819</v>
      </c>
    </row>
    <row r="5377" spans="1:28" x14ac:dyDescent="0.25">
      <c r="A5377" s="2">
        <f t="shared" si="1595"/>
        <v>23</v>
      </c>
      <c r="B5377" s="16">
        <f ca="1">VLOOKUP(A5377,PERIODS!$O$4:$P$33,2,FALSE)</f>
        <v>3.5000000000000003E-2</v>
      </c>
      <c r="C5377" s="15"/>
      <c r="D5377" s="18">
        <v>5000</v>
      </c>
      <c r="E5377" s="34">
        <f t="shared" ca="1" si="1596"/>
        <v>-1182.9446941943938</v>
      </c>
      <c r="F5377" s="34">
        <f t="shared" ca="1" si="1597"/>
        <v>3500.0000000000005</v>
      </c>
      <c r="G5377" s="69">
        <f t="shared" ca="1" si="1583"/>
        <v>0</v>
      </c>
      <c r="H5377" s="34">
        <f t="shared" ca="1" si="1584"/>
        <v>-857.93205579751839</v>
      </c>
      <c r="I5377" s="34">
        <f t="shared" ca="1" si="1585"/>
        <v>2642.0679442024821</v>
      </c>
      <c r="J5377" s="18">
        <f ca="1">SUM(INDIRECT(ADDRESS(ROW(F5377),COLUMN(F5377),4)):INDIRECT(ADDRESS(ROW(F5377)+N$5-1,COLUMN(F5377),4)))</f>
        <v>25500.000000000004</v>
      </c>
      <c r="K5377" s="18">
        <f t="shared" ca="1" si="1586"/>
        <v>16350</v>
      </c>
      <c r="L5377" s="18">
        <f t="shared" ca="1" si="1598"/>
        <v>0</v>
      </c>
      <c r="M5377" s="18">
        <f t="shared" ca="1" si="1582"/>
        <v>16350</v>
      </c>
      <c r="N5377" s="34">
        <f t="shared" ca="1" si="1587"/>
        <v>12524.987361603124</v>
      </c>
      <c r="P5377" s="18">
        <f t="shared" ca="1" si="1599"/>
        <v>857.93205579751839</v>
      </c>
      <c r="Q5377" s="47">
        <f ca="1">SUM(L$15:L5377)-SUM(M$15:M5377)</f>
        <v>16350</v>
      </c>
      <c r="R5377" s="47" t="str">
        <f t="shared" ca="1" si="1600"/>
        <v>M5380</v>
      </c>
      <c r="S5377" s="40">
        <f t="shared" ca="1" si="1588"/>
        <v>0</v>
      </c>
      <c r="T5377" s="46">
        <f t="shared" ca="1" si="1589"/>
        <v>40</v>
      </c>
      <c r="X5377" s="74">
        <f t="shared" ca="1" si="1590"/>
        <v>-0.85793205579751841</v>
      </c>
      <c r="Y5377" s="75">
        <f t="shared" ca="1" si="1591"/>
        <v>-0.85793205579751841</v>
      </c>
      <c r="Z5377" s="74">
        <f t="shared" ca="1" si="1592"/>
        <v>0.42403806332033583</v>
      </c>
      <c r="AA5377" s="76">
        <f t="shared" ca="1" si="1593"/>
        <v>-857.93205579751839</v>
      </c>
      <c r="AB5377" s="76">
        <f t="shared" ca="1" si="1594"/>
        <v>424.03806332033582</v>
      </c>
    </row>
    <row r="5378" spans="1:28" x14ac:dyDescent="0.25">
      <c r="A5378" s="2">
        <f t="shared" si="1595"/>
        <v>24</v>
      </c>
      <c r="B5378" s="16">
        <f ca="1">VLOOKUP(A5378,PERIODS!$O$4:$P$33,2,FALSE)</f>
        <v>3.5000000000000003E-2</v>
      </c>
      <c r="C5378" s="15"/>
      <c r="D5378" s="18">
        <v>5000</v>
      </c>
      <c r="E5378" s="34">
        <f t="shared" ca="1" si="1596"/>
        <v>12524.987361603124</v>
      </c>
      <c r="F5378" s="34">
        <f t="shared" ca="1" si="1597"/>
        <v>3500.0000000000005</v>
      </c>
      <c r="G5378" s="69">
        <f t="shared" ca="1" si="1583"/>
        <v>0</v>
      </c>
      <c r="H5378" s="34">
        <f t="shared" ca="1" si="1584"/>
        <v>1106.4532742901279</v>
      </c>
      <c r="I5378" s="34">
        <f t="shared" ca="1" si="1585"/>
        <v>4606.4532742901283</v>
      </c>
      <c r="J5378" s="18">
        <f ca="1">SUM(INDIRECT(ADDRESS(ROW(F5378),COLUMN(F5378),4)):INDIRECT(ADDRESS(ROW(F5378)+N$5-1,COLUMN(F5378),4)))</f>
        <v>26000</v>
      </c>
      <c r="K5378" s="18">
        <f t="shared" ca="1" si="1586"/>
        <v>0</v>
      </c>
      <c r="L5378" s="18">
        <f t="shared" ca="1" si="1598"/>
        <v>0</v>
      </c>
      <c r="M5378" s="18">
        <f t="shared" ca="1" si="1582"/>
        <v>16350</v>
      </c>
      <c r="N5378" s="34">
        <f t="shared" ca="1" si="1587"/>
        <v>24268.534087312997</v>
      </c>
      <c r="P5378" s="18">
        <f t="shared" ca="1" si="1599"/>
        <v>1106.4532742901279</v>
      </c>
      <c r="Q5378" s="47">
        <f ca="1">SUM(L$15:L5378)-SUM(M$15:M5378)</f>
        <v>0</v>
      </c>
      <c r="R5378" s="47" t="str">
        <f t="shared" ca="1" si="1600"/>
        <v>M5381</v>
      </c>
      <c r="S5378" s="40">
        <f t="shared" ca="1" si="1588"/>
        <v>0</v>
      </c>
      <c r="T5378" s="46">
        <f t="shared" ca="1" si="1589"/>
        <v>63</v>
      </c>
      <c r="X5378" s="74">
        <f t="shared" ca="1" si="1590"/>
        <v>1.1064532742901279</v>
      </c>
      <c r="Y5378" s="75">
        <f t="shared" ca="1" si="1591"/>
        <v>1.1064532742901279</v>
      </c>
      <c r="Z5378" s="74">
        <f t="shared" ca="1" si="1592"/>
        <v>3.0236154199586096</v>
      </c>
      <c r="AA5378" s="76">
        <f t="shared" ca="1" si="1593"/>
        <v>1106.4532742901279</v>
      </c>
      <c r="AB5378" s="76">
        <f t="shared" ca="1" si="1594"/>
        <v>3023.6154199586094</v>
      </c>
    </row>
    <row r="5379" spans="1:28" x14ac:dyDescent="0.25">
      <c r="A5379" s="2">
        <f t="shared" si="1595"/>
        <v>25</v>
      </c>
      <c r="B5379" s="16">
        <f ca="1">VLOOKUP(A5379,PERIODS!$O$4:$P$33,2,FALSE)</f>
        <v>3.5000000000000003E-2</v>
      </c>
      <c r="C5379" s="15"/>
      <c r="D5379" s="18">
        <v>5000</v>
      </c>
      <c r="E5379" s="34">
        <f t="shared" ca="1" si="1596"/>
        <v>24268.534087312997</v>
      </c>
      <c r="F5379" s="34">
        <f t="shared" ca="1" si="1597"/>
        <v>3500.0000000000005</v>
      </c>
      <c r="G5379" s="69">
        <f t="shared" ca="1" si="1583"/>
        <v>0</v>
      </c>
      <c r="H5379" s="34">
        <f t="shared" ca="1" si="1584"/>
        <v>838.30356036738067</v>
      </c>
      <c r="I5379" s="34">
        <f t="shared" ca="1" si="1585"/>
        <v>4338.3035603673816</v>
      </c>
      <c r="J5379" s="18">
        <f ca="1">SUM(INDIRECT(ADDRESS(ROW(F5379),COLUMN(F5379),4)):INDIRECT(ADDRESS(ROW(F5379)+N$5-1,COLUMN(F5379),4)))</f>
        <v>24900</v>
      </c>
      <c r="K5379" s="18">
        <f t="shared" ca="1" si="1586"/>
        <v>16350</v>
      </c>
      <c r="L5379" s="18">
        <f t="shared" ca="1" si="1598"/>
        <v>16350</v>
      </c>
      <c r="M5379" s="18">
        <f t="shared" ca="1" si="1582"/>
        <v>0</v>
      </c>
      <c r="N5379" s="34">
        <f t="shared" ca="1" si="1587"/>
        <v>19930.230526945616</v>
      </c>
      <c r="P5379" s="18">
        <f t="shared" ca="1" si="1599"/>
        <v>838.30356036738067</v>
      </c>
      <c r="Q5379" s="47">
        <f ca="1">SUM(L$15:L5379)-SUM(M$15:M5379)</f>
        <v>16350</v>
      </c>
      <c r="R5379" s="47" t="str">
        <f t="shared" ca="1" si="1600"/>
        <v>M5382</v>
      </c>
      <c r="S5379" s="40">
        <f t="shared" ca="1" si="1588"/>
        <v>0</v>
      </c>
      <c r="T5379" s="46">
        <f t="shared" ca="1" si="1589"/>
        <v>52</v>
      </c>
      <c r="X5379" s="74">
        <f t="shared" ca="1" si="1590"/>
        <v>0.83830356036738063</v>
      </c>
      <c r="Y5379" s="75">
        <f t="shared" ca="1" si="1591"/>
        <v>0.83830356036738063</v>
      </c>
      <c r="Z5379" s="74">
        <f t="shared" ca="1" si="1592"/>
        <v>2.3124407312988255</v>
      </c>
      <c r="AA5379" s="76">
        <f t="shared" ca="1" si="1593"/>
        <v>838.30356036738067</v>
      </c>
      <c r="AB5379" s="76">
        <f t="shared" ca="1" si="1594"/>
        <v>2312.4407312988255</v>
      </c>
    </row>
    <row r="5380" spans="1:28" x14ac:dyDescent="0.25">
      <c r="A5380" s="2">
        <f t="shared" si="1595"/>
        <v>26</v>
      </c>
      <c r="B5380" s="16">
        <f ca="1">VLOOKUP(A5380,PERIODS!$O$4:$P$33,2,FALSE)</f>
        <v>3.5000000000000003E-2</v>
      </c>
      <c r="C5380" s="15"/>
      <c r="D5380" s="18">
        <v>5000</v>
      </c>
      <c r="E5380" s="34">
        <f t="shared" ca="1" si="1596"/>
        <v>19930.230526945616</v>
      </c>
      <c r="F5380" s="34">
        <f t="shared" ca="1" si="1597"/>
        <v>3500.0000000000005</v>
      </c>
      <c r="G5380" s="69">
        <f t="shared" ca="1" si="1583"/>
        <v>0</v>
      </c>
      <c r="H5380" s="34">
        <f t="shared" ca="1" si="1584"/>
        <v>-547.97917168654647</v>
      </c>
      <c r="I5380" s="34">
        <f t="shared" ca="1" si="1585"/>
        <v>2952.0208283134539</v>
      </c>
      <c r="J5380" s="18">
        <f ca="1">SUM(INDIRECT(ADDRESS(ROW(F5380),COLUMN(F5380),4)):INDIRECT(ADDRESS(ROW(F5380)+N$5-1,COLUMN(F5380),4)))</f>
        <v>23900</v>
      </c>
      <c r="K5380" s="18">
        <f t="shared" ca="1" si="1586"/>
        <v>16350</v>
      </c>
      <c r="L5380" s="18">
        <f t="shared" ca="1" si="1598"/>
        <v>0</v>
      </c>
      <c r="M5380" s="18">
        <f t="shared" ca="1" si="1582"/>
        <v>0</v>
      </c>
      <c r="N5380" s="34">
        <f t="shared" ca="1" si="1587"/>
        <v>16978.209698632163</v>
      </c>
      <c r="P5380" s="18">
        <f t="shared" ca="1" si="1599"/>
        <v>547.97917168654647</v>
      </c>
      <c r="Q5380" s="47">
        <f ca="1">SUM(L$15:L5380)-SUM(M$15:M5380)</f>
        <v>16350</v>
      </c>
      <c r="R5380" s="47" t="str">
        <f t="shared" ca="1" si="1600"/>
        <v>M5383</v>
      </c>
      <c r="S5380" s="40">
        <f t="shared" ca="1" si="1588"/>
        <v>0</v>
      </c>
      <c r="T5380" s="46">
        <f t="shared" ca="1" si="1589"/>
        <v>67</v>
      </c>
      <c r="X5380" s="74">
        <f t="shared" ca="1" si="1590"/>
        <v>-0.54797917168654642</v>
      </c>
      <c r="Y5380" s="75">
        <f t="shared" ca="1" si="1591"/>
        <v>-0.54797917168654642</v>
      </c>
      <c r="Z5380" s="74">
        <f t="shared" ca="1" si="1592"/>
        <v>0.57811690574524721</v>
      </c>
      <c r="AA5380" s="76">
        <f t="shared" ca="1" si="1593"/>
        <v>-547.97917168654647</v>
      </c>
      <c r="AB5380" s="76">
        <f t="shared" ca="1" si="1594"/>
        <v>578.11690574524721</v>
      </c>
    </row>
    <row r="5381" spans="1:28" x14ac:dyDescent="0.25">
      <c r="A5381" s="2">
        <f t="shared" si="1595"/>
        <v>27</v>
      </c>
      <c r="B5381" s="16">
        <f ca="1">VLOOKUP(A5381,PERIODS!$O$4:$P$33,2,FALSE)</f>
        <v>3.5000000000000003E-2</v>
      </c>
      <c r="C5381" s="15"/>
      <c r="D5381" s="18">
        <v>5000</v>
      </c>
      <c r="E5381" s="34">
        <f t="shared" ca="1" si="1596"/>
        <v>16978.209698632163</v>
      </c>
      <c r="F5381" s="34">
        <f t="shared" ca="1" si="1597"/>
        <v>3500.0000000000005</v>
      </c>
      <c r="G5381" s="69">
        <f t="shared" ca="1" si="1583"/>
        <v>0</v>
      </c>
      <c r="H5381" s="34">
        <f t="shared" ca="1" si="1584"/>
        <v>233.38129312042184</v>
      </c>
      <c r="I5381" s="34">
        <f t="shared" ca="1" si="1585"/>
        <v>3733.3812931204225</v>
      </c>
      <c r="J5381" s="18">
        <f ca="1">SUM(INDIRECT(ADDRESS(ROW(F5381),COLUMN(F5381),4)):INDIRECT(ADDRESS(ROW(F5381)+N$5-1,COLUMN(F5381),4)))</f>
        <v>22900</v>
      </c>
      <c r="K5381" s="18">
        <f t="shared" ca="1" si="1586"/>
        <v>16350</v>
      </c>
      <c r="L5381" s="18">
        <f t="shared" ca="1" si="1598"/>
        <v>0</v>
      </c>
      <c r="M5381" s="18">
        <f t="shared" ca="1" si="1582"/>
        <v>0</v>
      </c>
      <c r="N5381" s="34">
        <f t="shared" ca="1" si="1587"/>
        <v>13244.82840551174</v>
      </c>
      <c r="P5381" s="18">
        <f t="shared" ca="1" si="1599"/>
        <v>233.38129312042184</v>
      </c>
      <c r="Q5381" s="47">
        <f ca="1">SUM(L$15:L5381)-SUM(M$15:M5381)</f>
        <v>16350</v>
      </c>
      <c r="R5381" s="47" t="str">
        <f t="shared" ca="1" si="1600"/>
        <v>M5384</v>
      </c>
      <c r="S5381" s="40">
        <f t="shared" ca="1" si="1588"/>
        <v>0</v>
      </c>
      <c r="T5381" s="46">
        <f t="shared" ca="1" si="1589"/>
        <v>37</v>
      </c>
      <c r="X5381" s="74">
        <f t="shared" ca="1" si="1590"/>
        <v>0.23338129312042186</v>
      </c>
      <c r="Y5381" s="75">
        <f t="shared" ca="1" si="1591"/>
        <v>0.23338129312042186</v>
      </c>
      <c r="Z5381" s="74">
        <f t="shared" ca="1" si="1592"/>
        <v>1.2628629084776557</v>
      </c>
      <c r="AA5381" s="76">
        <f t="shared" ca="1" si="1593"/>
        <v>233.38129312042184</v>
      </c>
      <c r="AB5381" s="76">
        <f t="shared" ca="1" si="1594"/>
        <v>1262.8629084776558</v>
      </c>
    </row>
    <row r="5382" spans="1:28" x14ac:dyDescent="0.25">
      <c r="A5382" s="2">
        <f t="shared" si="1595"/>
        <v>28</v>
      </c>
      <c r="B5382" s="16">
        <f ca="1">VLOOKUP(A5382,PERIODS!$O$4:$P$33,2,FALSE)</f>
        <v>0.04</v>
      </c>
      <c r="C5382" s="15"/>
      <c r="D5382" s="18">
        <v>5000</v>
      </c>
      <c r="E5382" s="34">
        <f t="shared" ca="1" si="1596"/>
        <v>13244.82840551174</v>
      </c>
      <c r="F5382" s="34">
        <f t="shared" ca="1" si="1597"/>
        <v>4000</v>
      </c>
      <c r="G5382" s="69">
        <f t="shared" ca="1" si="1583"/>
        <v>0</v>
      </c>
      <c r="H5382" s="34">
        <f t="shared" ca="1" si="1584"/>
        <v>752.38380634771659</v>
      </c>
      <c r="I5382" s="34">
        <f t="shared" ca="1" si="1585"/>
        <v>4752.3838063477169</v>
      </c>
      <c r="J5382" s="18">
        <f ca="1">SUM(INDIRECT(ADDRESS(ROW(F5382),COLUMN(F5382),4)):INDIRECT(ADDRESS(ROW(F5382)+N$5-1,COLUMN(F5382),4)))</f>
        <v>21900</v>
      </c>
      <c r="K5382" s="18">
        <f t="shared" ca="1" si="1586"/>
        <v>0</v>
      </c>
      <c r="L5382" s="18">
        <f t="shared" ca="1" si="1598"/>
        <v>0</v>
      </c>
      <c r="M5382" s="18">
        <f t="shared" ca="1" si="1582"/>
        <v>16350</v>
      </c>
      <c r="N5382" s="34">
        <f t="shared" ca="1" si="1587"/>
        <v>24842.444599164024</v>
      </c>
      <c r="P5382" s="18">
        <f t="shared" ca="1" si="1599"/>
        <v>752.38380634771659</v>
      </c>
      <c r="Q5382" s="47">
        <f ca="1">SUM(L$15:L5382)-SUM(M$15:M5382)</f>
        <v>0</v>
      </c>
      <c r="R5382" s="47" t="str">
        <f t="shared" ca="1" si="1600"/>
        <v>M5385</v>
      </c>
      <c r="S5382" s="40">
        <f t="shared" ca="1" si="1588"/>
        <v>0</v>
      </c>
      <c r="T5382" s="46">
        <f t="shared" ca="1" si="1589"/>
        <v>11</v>
      </c>
      <c r="X5382" s="74">
        <f t="shared" ca="1" si="1590"/>
        <v>0.75238380634771662</v>
      </c>
      <c r="Y5382" s="75">
        <f t="shared" ca="1" si="1591"/>
        <v>0.75238380634771662</v>
      </c>
      <c r="Z5382" s="74">
        <f t="shared" ca="1" si="1592"/>
        <v>2.1220525544336564</v>
      </c>
      <c r="AA5382" s="76">
        <f t="shared" ca="1" si="1593"/>
        <v>752.38380634771659</v>
      </c>
      <c r="AB5382" s="76">
        <f t="shared" ca="1" si="1594"/>
        <v>2122.0525544336565</v>
      </c>
    </row>
    <row r="5383" spans="1:28" x14ac:dyDescent="0.25">
      <c r="A5383" s="2">
        <f t="shared" si="1595"/>
        <v>29</v>
      </c>
      <c r="B5383" s="16">
        <f ca="1">VLOOKUP(A5383,PERIODS!$O$4:$P$33,2,FALSE)</f>
        <v>0.04</v>
      </c>
      <c r="C5383" s="15"/>
      <c r="D5383" s="18">
        <v>5000</v>
      </c>
      <c r="E5383" s="34">
        <f t="shared" ca="1" si="1596"/>
        <v>24842.444599164024</v>
      </c>
      <c r="F5383" s="34">
        <f t="shared" ca="1" si="1597"/>
        <v>4000</v>
      </c>
      <c r="G5383" s="69">
        <f t="shared" ca="1" si="1583"/>
        <v>0</v>
      </c>
      <c r="H5383" s="34">
        <f t="shared" ca="1" si="1584"/>
        <v>-328.35470607515924</v>
      </c>
      <c r="I5383" s="34">
        <f t="shared" ca="1" si="1585"/>
        <v>3671.6452939248406</v>
      </c>
      <c r="J5383" s="18">
        <f ca="1">SUM(INDIRECT(ADDRESS(ROW(F5383),COLUMN(F5383),4)):INDIRECT(ADDRESS(ROW(F5383)+N$5-1,COLUMN(F5383),4)))</f>
        <v>21200</v>
      </c>
      <c r="K5383" s="18">
        <f t="shared" ca="1" si="1586"/>
        <v>0</v>
      </c>
      <c r="L5383" s="18">
        <f t="shared" ca="1" si="1598"/>
        <v>0</v>
      </c>
      <c r="M5383" s="18">
        <f t="shared" ca="1" si="1582"/>
        <v>0</v>
      </c>
      <c r="N5383" s="34">
        <f t="shared" ca="1" si="1587"/>
        <v>21170.799305239183</v>
      </c>
      <c r="P5383" s="18">
        <f t="shared" ca="1" si="1599"/>
        <v>328.35470607515924</v>
      </c>
      <c r="Q5383" s="47">
        <f ca="1">SUM(L$15:L5383)-SUM(M$15:M5383)</f>
        <v>0</v>
      </c>
      <c r="R5383" s="47" t="str">
        <f t="shared" ca="1" si="1600"/>
        <v>M5386</v>
      </c>
      <c r="S5383" s="40">
        <f t="shared" ca="1" si="1588"/>
        <v>0</v>
      </c>
      <c r="T5383" s="46">
        <f t="shared" ca="1" si="1589"/>
        <v>45</v>
      </c>
      <c r="X5383" s="74">
        <f t="shared" ca="1" si="1590"/>
        <v>-0.32835470607515926</v>
      </c>
      <c r="Y5383" s="75">
        <f t="shared" ca="1" si="1591"/>
        <v>-0.32835470607515926</v>
      </c>
      <c r="Z5383" s="74">
        <f t="shared" ca="1" si="1592"/>
        <v>0.72010754787727504</v>
      </c>
      <c r="AA5383" s="76">
        <f t="shared" ca="1" si="1593"/>
        <v>-328.35470607515924</v>
      </c>
      <c r="AB5383" s="76">
        <f t="shared" ca="1" si="1594"/>
        <v>720.10754787727501</v>
      </c>
    </row>
    <row r="5384" spans="1:28" x14ac:dyDescent="0.25">
      <c r="A5384" s="2">
        <f t="shared" si="1595"/>
        <v>30</v>
      </c>
      <c r="B5384" s="16">
        <f ca="1">VLOOKUP(A5384,PERIODS!$O$4:$P$33,2,FALSE)</f>
        <v>0.04</v>
      </c>
      <c r="C5384" s="15"/>
      <c r="D5384" s="18">
        <v>5000</v>
      </c>
      <c r="E5384" s="34">
        <f t="shared" ca="1" si="1596"/>
        <v>21170.799305239183</v>
      </c>
      <c r="F5384" s="34">
        <f t="shared" ca="1" si="1597"/>
        <v>4000</v>
      </c>
      <c r="G5384" s="69">
        <f t="shared" ca="1" si="1583"/>
        <v>0</v>
      </c>
      <c r="H5384" s="34">
        <f t="shared" ca="1" si="1584"/>
        <v>-313.80941493496243</v>
      </c>
      <c r="I5384" s="34">
        <f t="shared" ca="1" si="1585"/>
        <v>3686.1905850650373</v>
      </c>
      <c r="J5384" s="18">
        <f ca="1">SUM(INDIRECT(ADDRESS(ROW(F5384),COLUMN(F5384),4)):INDIRECT(ADDRESS(ROW(F5384)+N$5-1,COLUMN(F5384),4)))</f>
        <v>20500</v>
      </c>
      <c r="K5384" s="18">
        <f t="shared" ca="1" si="1586"/>
        <v>0</v>
      </c>
      <c r="L5384" s="18">
        <f t="shared" ca="1" si="1598"/>
        <v>0</v>
      </c>
      <c r="M5384" s="18">
        <f t="shared" ca="1" si="1582"/>
        <v>0</v>
      </c>
      <c r="N5384" s="34">
        <f t="shared" ca="1" si="1587"/>
        <v>17484.608720174147</v>
      </c>
      <c r="P5384" s="18">
        <f t="shared" ca="1" si="1599"/>
        <v>313.80941493496243</v>
      </c>
      <c r="Q5384" s="47">
        <f ca="1">SUM(L$15:L5384)-SUM(M$15:M5384)</f>
        <v>0</v>
      </c>
      <c r="R5384" s="47" t="str">
        <f t="shared" ca="1" si="1600"/>
        <v>M5387</v>
      </c>
      <c r="S5384" s="40">
        <f t="shared" ca="1" si="1588"/>
        <v>0</v>
      </c>
      <c r="T5384" s="46">
        <f t="shared" ca="1" si="1589"/>
        <v>25</v>
      </c>
      <c r="X5384" s="74">
        <f t="shared" ca="1" si="1590"/>
        <v>-0.31380941493496245</v>
      </c>
      <c r="Y5384" s="75">
        <f t="shared" ca="1" si="1591"/>
        <v>-0.31380941493496245</v>
      </c>
      <c r="Z5384" s="74">
        <f t="shared" ca="1" si="1592"/>
        <v>0.73065826744396045</v>
      </c>
      <c r="AA5384" s="76">
        <f t="shared" ca="1" si="1593"/>
        <v>-313.80941493496243</v>
      </c>
      <c r="AB5384" s="76">
        <f t="shared" ca="1" si="1594"/>
        <v>730.65826744396043</v>
      </c>
    </row>
    <row r="5385" spans="1:28" x14ac:dyDescent="0.25">
      <c r="A5385" s="2">
        <f t="shared" si="1595"/>
        <v>1</v>
      </c>
      <c r="B5385" s="16">
        <f ca="1">VLOOKUP(A5385,PERIODS!$O$4:$P$33,2,FALSE)</f>
        <v>2.4E-2</v>
      </c>
      <c r="C5385" s="15"/>
      <c r="D5385" s="18">
        <v>5000</v>
      </c>
      <c r="E5385" s="34">
        <f t="shared" ca="1" si="1596"/>
        <v>17484.608720174147</v>
      </c>
      <c r="F5385" s="34">
        <f t="shared" ca="1" si="1597"/>
        <v>2400</v>
      </c>
      <c r="G5385" s="69">
        <f t="shared" ca="1" si="1583"/>
        <v>0</v>
      </c>
      <c r="H5385" s="34">
        <f t="shared" ca="1" si="1584"/>
        <v>-1270.1391842554426</v>
      </c>
      <c r="I5385" s="34">
        <f t="shared" ca="1" si="1585"/>
        <v>1129.8608157445574</v>
      </c>
      <c r="J5385" s="18">
        <f ca="1">SUM(INDIRECT(ADDRESS(ROW(F5385),COLUMN(F5385),4)):INDIRECT(ADDRESS(ROW(F5385)+N$5-1,COLUMN(F5385),4)))</f>
        <v>19800</v>
      </c>
      <c r="K5385" s="18">
        <f t="shared" ca="1" si="1586"/>
        <v>16350</v>
      </c>
      <c r="L5385" s="18">
        <f t="shared" ca="1" si="1598"/>
        <v>16350</v>
      </c>
      <c r="M5385" s="18">
        <f t="shared" ca="1" si="1582"/>
        <v>0</v>
      </c>
      <c r="N5385" s="34">
        <f t="shared" ca="1" si="1587"/>
        <v>16354.747904429589</v>
      </c>
      <c r="P5385" s="18">
        <f t="shared" ca="1" si="1599"/>
        <v>1270.1391842554426</v>
      </c>
      <c r="Q5385" s="47">
        <f ca="1">SUM(L$15:L5385)-SUM(M$15:M5385)</f>
        <v>16350</v>
      </c>
      <c r="R5385" s="47" t="str">
        <f t="shared" ca="1" si="1600"/>
        <v>M5388</v>
      </c>
      <c r="S5385" s="40">
        <f t="shared" ca="1" si="1588"/>
        <v>0</v>
      </c>
      <c r="T5385" s="46">
        <f t="shared" ca="1" si="1589"/>
        <v>63</v>
      </c>
      <c r="X5385" s="74">
        <f t="shared" ca="1" si="1590"/>
        <v>-1.2701391842554426</v>
      </c>
      <c r="Y5385" s="75">
        <f t="shared" ca="1" si="1591"/>
        <v>-1.2701391842554426</v>
      </c>
      <c r="Z5385" s="74">
        <f t="shared" ca="1" si="1592"/>
        <v>0.28079253715824276</v>
      </c>
      <c r="AA5385" s="76">
        <f t="shared" ca="1" si="1593"/>
        <v>-1270.1391842554426</v>
      </c>
      <c r="AB5385" s="76">
        <f t="shared" ca="1" si="1594"/>
        <v>280.79253715824274</v>
      </c>
    </row>
    <row r="5386" spans="1:28" x14ac:dyDescent="0.25">
      <c r="A5386" s="2">
        <f t="shared" si="1595"/>
        <v>2</v>
      </c>
      <c r="B5386" s="16">
        <f ca="1">VLOOKUP(A5386,PERIODS!$O$4:$P$33,2,FALSE)</f>
        <v>2.5000000000000001E-2</v>
      </c>
      <c r="C5386" s="15"/>
      <c r="D5386" s="18">
        <v>5000</v>
      </c>
      <c r="E5386" s="34">
        <f t="shared" ca="1" si="1596"/>
        <v>16354.747904429589</v>
      </c>
      <c r="F5386" s="34">
        <f t="shared" ca="1" si="1597"/>
        <v>2500</v>
      </c>
      <c r="G5386" s="69">
        <f t="shared" ca="1" si="1583"/>
        <v>0</v>
      </c>
      <c r="H5386" s="34">
        <f t="shared" ca="1" si="1584"/>
        <v>-874.60317140472102</v>
      </c>
      <c r="I5386" s="34">
        <f t="shared" ca="1" si="1585"/>
        <v>1625.396828595279</v>
      </c>
      <c r="J5386" s="18">
        <f ca="1">SUM(INDIRECT(ADDRESS(ROW(F5386),COLUMN(F5386),4)):INDIRECT(ADDRESS(ROW(F5386)+N$5-1,COLUMN(F5386),4)))</f>
        <v>20700</v>
      </c>
      <c r="K5386" s="18">
        <f t="shared" ca="1" si="1586"/>
        <v>16350</v>
      </c>
      <c r="L5386" s="18">
        <f t="shared" ca="1" si="1598"/>
        <v>0</v>
      </c>
      <c r="M5386" s="18">
        <f t="shared" ca="1" si="1582"/>
        <v>0</v>
      </c>
      <c r="N5386" s="34">
        <f t="shared" ca="1" si="1587"/>
        <v>14729.351075834309</v>
      </c>
      <c r="P5386" s="18">
        <f t="shared" ca="1" si="1599"/>
        <v>874.60317140472102</v>
      </c>
      <c r="Q5386" s="47">
        <f ca="1">SUM(L$15:L5386)-SUM(M$15:M5386)</f>
        <v>16350</v>
      </c>
      <c r="R5386" s="47" t="str">
        <f t="shared" ca="1" si="1600"/>
        <v>M5389</v>
      </c>
      <c r="S5386" s="40">
        <f t="shared" ca="1" si="1588"/>
        <v>0</v>
      </c>
      <c r="T5386" s="46">
        <f t="shared" ca="1" si="1589"/>
        <v>91</v>
      </c>
      <c r="X5386" s="74">
        <f t="shared" ca="1" si="1590"/>
        <v>-0.87460317140472099</v>
      </c>
      <c r="Y5386" s="75">
        <f t="shared" ca="1" si="1591"/>
        <v>-0.87460317140472099</v>
      </c>
      <c r="Z5386" s="74">
        <f t="shared" ca="1" si="1592"/>
        <v>0.41702747527478728</v>
      </c>
      <c r="AA5386" s="76">
        <f t="shared" ca="1" si="1593"/>
        <v>-874.60317140472102</v>
      </c>
      <c r="AB5386" s="76">
        <f t="shared" ca="1" si="1594"/>
        <v>417.02747527478726</v>
      </c>
    </row>
    <row r="5387" spans="1:28" x14ac:dyDescent="0.25">
      <c r="A5387" s="2">
        <f t="shared" si="1595"/>
        <v>3</v>
      </c>
      <c r="B5387" s="16">
        <f ca="1">VLOOKUP(A5387,PERIODS!$O$4:$P$33,2,FALSE)</f>
        <v>2.5000000000000001E-2</v>
      </c>
      <c r="C5387" s="15"/>
      <c r="D5387" s="18">
        <v>5000</v>
      </c>
      <c r="E5387" s="34">
        <f t="shared" ca="1" si="1596"/>
        <v>14729.351075834309</v>
      </c>
      <c r="F5387" s="34">
        <f t="shared" ca="1" si="1597"/>
        <v>2500</v>
      </c>
      <c r="G5387" s="69">
        <f t="shared" ca="1" si="1583"/>
        <v>0</v>
      </c>
      <c r="H5387" s="34">
        <f t="shared" ca="1" si="1584"/>
        <v>1004.3913814095184</v>
      </c>
      <c r="I5387" s="34">
        <f t="shared" ca="1" si="1585"/>
        <v>3504.3913814095185</v>
      </c>
      <c r="J5387" s="18">
        <f ca="1">SUM(INDIRECT(ADDRESS(ROW(F5387),COLUMN(F5387),4)):INDIRECT(ADDRESS(ROW(F5387)+N$5-1,COLUMN(F5387),4)))</f>
        <v>21500</v>
      </c>
      <c r="K5387" s="18">
        <f t="shared" ca="1" si="1586"/>
        <v>16350</v>
      </c>
      <c r="L5387" s="18">
        <f t="shared" ca="1" si="1598"/>
        <v>0</v>
      </c>
      <c r="M5387" s="18">
        <f t="shared" ca="1" si="1582"/>
        <v>0</v>
      </c>
      <c r="N5387" s="34">
        <f t="shared" ca="1" si="1587"/>
        <v>11224.95969442479</v>
      </c>
      <c r="P5387" s="18">
        <f t="shared" ca="1" si="1599"/>
        <v>1004.3913814095184</v>
      </c>
      <c r="Q5387" s="47">
        <f ca="1">SUM(L$15:L5387)-SUM(M$15:M5387)</f>
        <v>16350</v>
      </c>
      <c r="R5387" s="47" t="str">
        <f t="shared" ca="1" si="1600"/>
        <v>M5390</v>
      </c>
      <c r="S5387" s="40">
        <f t="shared" ca="1" si="1588"/>
        <v>0</v>
      </c>
      <c r="T5387" s="46">
        <f t="shared" ca="1" si="1589"/>
        <v>15</v>
      </c>
      <c r="X5387" s="74">
        <f t="shared" ca="1" si="1590"/>
        <v>1.0043913814095184</v>
      </c>
      <c r="Y5387" s="75">
        <f t="shared" ca="1" si="1591"/>
        <v>1.0043913814095184</v>
      </c>
      <c r="Z5387" s="74">
        <f t="shared" ca="1" si="1592"/>
        <v>2.7302450891414676</v>
      </c>
      <c r="AA5387" s="76">
        <f t="shared" ca="1" si="1593"/>
        <v>1004.3913814095184</v>
      </c>
      <c r="AB5387" s="76">
        <f t="shared" ca="1" si="1594"/>
        <v>2730.2450891414674</v>
      </c>
    </row>
    <row r="5388" spans="1:28" x14ac:dyDescent="0.25">
      <c r="A5388" s="2">
        <f t="shared" si="1595"/>
        <v>4</v>
      </c>
      <c r="B5388" s="16">
        <f ca="1">VLOOKUP(A5388,PERIODS!$O$4:$P$33,2,FALSE)</f>
        <v>2.5000000000000001E-2</v>
      </c>
      <c r="C5388" s="15"/>
      <c r="D5388" s="18">
        <v>5000</v>
      </c>
      <c r="E5388" s="34">
        <f t="shared" ca="1" si="1596"/>
        <v>11224.95969442479</v>
      </c>
      <c r="F5388" s="34">
        <f t="shared" ca="1" si="1597"/>
        <v>2500</v>
      </c>
      <c r="G5388" s="69">
        <f t="shared" ca="1" si="1583"/>
        <v>0</v>
      </c>
      <c r="H5388" s="34">
        <f t="shared" ca="1" si="1584"/>
        <v>348.07529637249792</v>
      </c>
      <c r="I5388" s="34">
        <f t="shared" ca="1" si="1585"/>
        <v>2848.0752963724981</v>
      </c>
      <c r="J5388" s="18">
        <f ca="1">SUM(INDIRECT(ADDRESS(ROW(F5388),COLUMN(F5388),4)):INDIRECT(ADDRESS(ROW(F5388)+N$5-1,COLUMN(F5388),4)))</f>
        <v>22300</v>
      </c>
      <c r="K5388" s="18">
        <f t="shared" ca="1" si="1586"/>
        <v>0</v>
      </c>
      <c r="L5388" s="18">
        <f t="shared" ca="1" si="1598"/>
        <v>0</v>
      </c>
      <c r="M5388" s="18">
        <f t="shared" ca="1" si="1582"/>
        <v>16350</v>
      </c>
      <c r="N5388" s="34">
        <f t="shared" ca="1" si="1587"/>
        <v>24726.884398052291</v>
      </c>
      <c r="P5388" s="18">
        <f t="shared" ca="1" si="1599"/>
        <v>348.07529637249792</v>
      </c>
      <c r="Q5388" s="47">
        <f ca="1">SUM(L$15:L5388)-SUM(M$15:M5388)</f>
        <v>0</v>
      </c>
      <c r="R5388" s="47" t="str">
        <f t="shared" ca="1" si="1600"/>
        <v>M5391</v>
      </c>
      <c r="S5388" s="40">
        <f t="shared" ca="1" si="1588"/>
        <v>0</v>
      </c>
      <c r="T5388" s="46">
        <f t="shared" ca="1" si="1589"/>
        <v>79</v>
      </c>
      <c r="X5388" s="74">
        <f t="shared" ca="1" si="1590"/>
        <v>0.3480752963724979</v>
      </c>
      <c r="Y5388" s="75">
        <f t="shared" ca="1" si="1591"/>
        <v>0.3480752963724979</v>
      </c>
      <c r="Z5388" s="74">
        <f t="shared" ca="1" si="1592"/>
        <v>1.4163388909058396</v>
      </c>
      <c r="AA5388" s="76">
        <f t="shared" ca="1" si="1593"/>
        <v>348.07529637249792</v>
      </c>
      <c r="AB5388" s="76">
        <f t="shared" ca="1" si="1594"/>
        <v>1416.3388909058397</v>
      </c>
    </row>
    <row r="5389" spans="1:28" x14ac:dyDescent="0.25">
      <c r="A5389" s="2">
        <f t="shared" si="1595"/>
        <v>5</v>
      </c>
      <c r="B5389" s="16">
        <f ca="1">VLOOKUP(A5389,PERIODS!$O$4:$P$33,2,FALSE)</f>
        <v>3.3000000000000002E-2</v>
      </c>
      <c r="C5389" s="15"/>
      <c r="D5389" s="18">
        <v>5000</v>
      </c>
      <c r="E5389" s="34">
        <f t="shared" ca="1" si="1596"/>
        <v>24726.884398052291</v>
      </c>
      <c r="F5389" s="34">
        <f t="shared" ca="1" si="1597"/>
        <v>3300</v>
      </c>
      <c r="G5389" s="69">
        <f t="shared" ca="1" si="1583"/>
        <v>0</v>
      </c>
      <c r="H5389" s="34">
        <f t="shared" ca="1" si="1584"/>
        <v>-635.26594782678865</v>
      </c>
      <c r="I5389" s="34">
        <f t="shared" ca="1" si="1585"/>
        <v>2664.7340521732112</v>
      </c>
      <c r="J5389" s="18">
        <f ca="1">SUM(INDIRECT(ADDRESS(ROW(F5389),COLUMN(F5389),4)):INDIRECT(ADDRESS(ROW(F5389)+N$5-1,COLUMN(F5389),4)))</f>
        <v>23100</v>
      </c>
      <c r="K5389" s="18">
        <f t="shared" ca="1" si="1586"/>
        <v>0</v>
      </c>
      <c r="L5389" s="18">
        <f t="shared" ca="1" si="1598"/>
        <v>0</v>
      </c>
      <c r="M5389" s="18">
        <f t="shared" ca="1" si="1582"/>
        <v>0</v>
      </c>
      <c r="N5389" s="34">
        <f t="shared" ca="1" si="1587"/>
        <v>22062.150345879079</v>
      </c>
      <c r="P5389" s="18">
        <f t="shared" ca="1" si="1599"/>
        <v>635.26594782678865</v>
      </c>
      <c r="Q5389" s="47">
        <f ca="1">SUM(L$15:L5389)-SUM(M$15:M5389)</f>
        <v>0</v>
      </c>
      <c r="R5389" s="47" t="str">
        <f t="shared" ca="1" si="1600"/>
        <v>M5392</v>
      </c>
      <c r="S5389" s="40">
        <f t="shared" ca="1" si="1588"/>
        <v>0</v>
      </c>
      <c r="T5389" s="46">
        <f t="shared" ca="1" si="1589"/>
        <v>71</v>
      </c>
      <c r="X5389" s="74">
        <f t="shared" ca="1" si="1590"/>
        <v>-0.63526594782678869</v>
      </c>
      <c r="Y5389" s="75">
        <f t="shared" ca="1" si="1591"/>
        <v>-0.63526594782678869</v>
      </c>
      <c r="Z5389" s="74">
        <f t="shared" ca="1" si="1592"/>
        <v>0.52979457186515488</v>
      </c>
      <c r="AA5389" s="76">
        <f t="shared" ca="1" si="1593"/>
        <v>-635.26594782678865</v>
      </c>
      <c r="AB5389" s="76">
        <f t="shared" ca="1" si="1594"/>
        <v>529.79457186515492</v>
      </c>
    </row>
    <row r="5390" spans="1:28" x14ac:dyDescent="0.25">
      <c r="A5390" s="2">
        <f t="shared" si="1595"/>
        <v>6</v>
      </c>
      <c r="B5390" s="16">
        <f ca="1">VLOOKUP(A5390,PERIODS!$O$4:$P$33,2,FALSE)</f>
        <v>3.3000000000000002E-2</v>
      </c>
      <c r="C5390" s="15"/>
      <c r="D5390" s="18">
        <v>5000</v>
      </c>
      <c r="E5390" s="34">
        <f t="shared" ca="1" si="1596"/>
        <v>22062.150345879079</v>
      </c>
      <c r="F5390" s="34">
        <f t="shared" ca="1" si="1597"/>
        <v>3300</v>
      </c>
      <c r="G5390" s="69">
        <f t="shared" ca="1" si="1583"/>
        <v>0</v>
      </c>
      <c r="H5390" s="34">
        <f t="shared" ca="1" si="1584"/>
        <v>-1591.5955988778344</v>
      </c>
      <c r="I5390" s="34">
        <f t="shared" ca="1" si="1585"/>
        <v>1708.4044011221656</v>
      </c>
      <c r="J5390" s="18">
        <f ca="1">SUM(INDIRECT(ADDRESS(ROW(F5390),COLUMN(F5390),4)):INDIRECT(ADDRESS(ROW(F5390)+N$5-1,COLUMN(F5390),4)))</f>
        <v>23100</v>
      </c>
      <c r="K5390" s="18">
        <f t="shared" ca="1" si="1586"/>
        <v>16350</v>
      </c>
      <c r="L5390" s="18">
        <f t="shared" ca="1" si="1598"/>
        <v>16350</v>
      </c>
      <c r="M5390" s="18">
        <f t="shared" ca="1" si="1582"/>
        <v>0</v>
      </c>
      <c r="N5390" s="34">
        <f t="shared" ca="1" si="1587"/>
        <v>20353.745944756913</v>
      </c>
      <c r="P5390" s="18">
        <f t="shared" ca="1" si="1599"/>
        <v>1591.5955988778344</v>
      </c>
      <c r="Q5390" s="47">
        <f ca="1">SUM(L$15:L5390)-SUM(M$15:M5390)</f>
        <v>16350</v>
      </c>
      <c r="R5390" s="47" t="str">
        <f t="shared" ca="1" si="1600"/>
        <v>M5393</v>
      </c>
      <c r="S5390" s="40">
        <f t="shared" ca="1" si="1588"/>
        <v>0</v>
      </c>
      <c r="T5390" s="46">
        <f t="shared" ca="1" si="1589"/>
        <v>19</v>
      </c>
      <c r="X5390" s="74">
        <f t="shared" ca="1" si="1590"/>
        <v>-1.5915955988778343</v>
      </c>
      <c r="Y5390" s="75">
        <f t="shared" ca="1" si="1591"/>
        <v>-1.5915955988778343</v>
      </c>
      <c r="Z5390" s="74">
        <f t="shared" ca="1" si="1592"/>
        <v>0.2036004877097117</v>
      </c>
      <c r="AA5390" s="76">
        <f t="shared" ca="1" si="1593"/>
        <v>-1591.5955988778344</v>
      </c>
      <c r="AB5390" s="76">
        <f t="shared" ca="1" si="1594"/>
        <v>203.6004877097117</v>
      </c>
    </row>
    <row r="5391" spans="1:28" x14ac:dyDescent="0.25">
      <c r="A5391" s="2">
        <f t="shared" si="1595"/>
        <v>7</v>
      </c>
      <c r="B5391" s="16">
        <f ca="1">VLOOKUP(A5391,PERIODS!$O$4:$P$33,2,FALSE)</f>
        <v>3.3000000000000002E-2</v>
      </c>
      <c r="C5391" s="15"/>
      <c r="D5391" s="18">
        <v>5000</v>
      </c>
      <c r="E5391" s="34">
        <f t="shared" ca="1" si="1596"/>
        <v>20353.745944756913</v>
      </c>
      <c r="F5391" s="34">
        <f t="shared" ca="1" si="1597"/>
        <v>3300</v>
      </c>
      <c r="G5391" s="69">
        <f t="shared" ca="1" si="1583"/>
        <v>0</v>
      </c>
      <c r="H5391" s="34">
        <f t="shared" ca="1" si="1584"/>
        <v>-83.589051111543114</v>
      </c>
      <c r="I5391" s="34">
        <f t="shared" ca="1" si="1585"/>
        <v>3216.4109488884569</v>
      </c>
      <c r="J5391" s="18">
        <f ca="1">SUM(INDIRECT(ADDRESS(ROW(F5391),COLUMN(F5391),4)):INDIRECT(ADDRESS(ROW(F5391)+N$5-1,COLUMN(F5391),4)))</f>
        <v>23100</v>
      </c>
      <c r="K5391" s="18">
        <f t="shared" ca="1" si="1586"/>
        <v>16350</v>
      </c>
      <c r="L5391" s="18">
        <f t="shared" ca="1" si="1598"/>
        <v>0</v>
      </c>
      <c r="M5391" s="18">
        <f t="shared" ref="M5391:M5454" ca="1" si="1601">SUMIF($R$15:$R$8014,ADDRESS(ROW(M5391),COLUMN(M5391),4),$L$15:$L$8014)</f>
        <v>0</v>
      </c>
      <c r="N5391" s="34">
        <f t="shared" ca="1" si="1587"/>
        <v>17137.334995868456</v>
      </c>
      <c r="P5391" s="18">
        <f t="shared" ca="1" si="1599"/>
        <v>83.589051111543114</v>
      </c>
      <c r="Q5391" s="47">
        <f ca="1">SUM(L$15:L5391)-SUM(M$15:M5391)</f>
        <v>16350</v>
      </c>
      <c r="R5391" s="47" t="str">
        <f t="shared" ca="1" si="1600"/>
        <v>M5394</v>
      </c>
      <c r="S5391" s="40">
        <f t="shared" ca="1" si="1588"/>
        <v>0</v>
      </c>
      <c r="T5391" s="46">
        <f t="shared" ca="1" si="1589"/>
        <v>17</v>
      </c>
      <c r="X5391" s="74">
        <f t="shared" ca="1" si="1590"/>
        <v>-8.358905111154312E-2</v>
      </c>
      <c r="Y5391" s="75">
        <f t="shared" ca="1" si="1591"/>
        <v>-8.358905111154312E-2</v>
      </c>
      <c r="Z5391" s="74">
        <f t="shared" ca="1" si="1592"/>
        <v>0.91980917299477583</v>
      </c>
      <c r="AA5391" s="76">
        <f t="shared" ca="1" si="1593"/>
        <v>-83.589051111543114</v>
      </c>
      <c r="AB5391" s="76">
        <f t="shared" ca="1" si="1594"/>
        <v>919.80917299477585</v>
      </c>
    </row>
    <row r="5392" spans="1:28" x14ac:dyDescent="0.25">
      <c r="A5392" s="2">
        <f t="shared" si="1595"/>
        <v>8</v>
      </c>
      <c r="B5392" s="16">
        <f ca="1">VLOOKUP(A5392,PERIODS!$O$4:$P$33,2,FALSE)</f>
        <v>3.3000000000000002E-2</v>
      </c>
      <c r="C5392" s="15"/>
      <c r="D5392" s="18">
        <v>5000</v>
      </c>
      <c r="E5392" s="34">
        <f t="shared" ca="1" si="1596"/>
        <v>17137.334995868456</v>
      </c>
      <c r="F5392" s="34">
        <f t="shared" ca="1" si="1597"/>
        <v>3300</v>
      </c>
      <c r="G5392" s="69">
        <f t="shared" ref="G5392:G5455" ca="1" si="1602">((2*RAND()*$F$5)-$F$5)*E5392</f>
        <v>0</v>
      </c>
      <c r="H5392" s="34">
        <f t="shared" ref="H5392:H5455" ca="1" si="1603">IF($S$3="NORM",AA5392,IF($S$3="LOGNORM",AB5392,0))</f>
        <v>-1129.2663031527145</v>
      </c>
      <c r="I5392" s="34">
        <f t="shared" ref="I5392:I5455" ca="1" si="1604">IF(F5392+H5392&lt;0,0,F5392+H5392)</f>
        <v>2170.7336968472855</v>
      </c>
      <c r="J5392" s="18">
        <f ca="1">SUM(INDIRECT(ADDRESS(ROW(F5392),COLUMN(F5392),4)):INDIRECT(ADDRESS(ROW(F5392)+N$5-1,COLUMN(F5392),4)))</f>
        <v>23100</v>
      </c>
      <c r="K5392" s="18">
        <f t="shared" ref="K5392:K5455" ca="1" si="1605">Q5392</f>
        <v>16350</v>
      </c>
      <c r="L5392" s="18">
        <f t="shared" ca="1" si="1598"/>
        <v>0</v>
      </c>
      <c r="M5392" s="18">
        <f t="shared" ca="1" si="1601"/>
        <v>0</v>
      </c>
      <c r="N5392" s="34">
        <f t="shared" ref="N5392:N5455" ca="1" si="1606">E5392+G5392-I5392+M5392-S5392</f>
        <v>14966.601299021171</v>
      </c>
      <c r="P5392" s="18">
        <f t="shared" ca="1" si="1599"/>
        <v>1129.2663031527145</v>
      </c>
      <c r="Q5392" s="47">
        <f ca="1">SUM(L$15:L5392)-SUM(M$15:M5392)</f>
        <v>16350</v>
      </c>
      <c r="R5392" s="47" t="str">
        <f t="shared" ca="1" si="1600"/>
        <v>M5395</v>
      </c>
      <c r="S5392" s="40">
        <f t="shared" ref="S5392:S5455" ca="1" si="1607">IF(T5392&gt;N$6*100,M5392,0)</f>
        <v>0</v>
      </c>
      <c r="T5392" s="46">
        <f t="shared" ref="T5392:T5455" ca="1" si="1608">RANDBETWEEN(0,100)</f>
        <v>38</v>
      </c>
      <c r="X5392" s="74">
        <f t="shared" ref="X5392:X5455" ca="1" si="1609">NORMINV(RAND(),0,1)</f>
        <v>-1.1292663031527146</v>
      </c>
      <c r="Y5392" s="75">
        <f t="shared" ref="Y5392:Y5455" ca="1" si="1610">IF(AND(X5392&gt;$F$6,$F$6&gt;0),$F$6,X5392)</f>
        <v>-1.1292663031527146</v>
      </c>
      <c r="Z5392" s="74">
        <f t="shared" ref="Z5392:Z5455" ca="1" si="1611">EXP(Y5392)</f>
        <v>0.32327035187151415</v>
      </c>
      <c r="AA5392" s="76">
        <f t="shared" ref="AA5392:AA5455" ca="1" si="1612">$F$3*Y5392</f>
        <v>-1129.2663031527145</v>
      </c>
      <c r="AB5392" s="76">
        <f t="shared" ref="AB5392:AB5455" ca="1" si="1613">$F$3*Z5392</f>
        <v>323.27035187151415</v>
      </c>
    </row>
    <row r="5393" spans="1:28" x14ac:dyDescent="0.25">
      <c r="A5393" s="2">
        <f t="shared" ref="A5393:A5456" si="1614">IF(AND(A5392=12,OR(A$14="MS",A$14="M0")),1,IF(AND(A5392=4,OR(A$14="WS",A$14="W0")),1,IF(AND(A5392=30,OR(A$14="DS",A$14="D0")),1,A5392+1)))</f>
        <v>9</v>
      </c>
      <c r="B5393" s="16">
        <f ca="1">VLOOKUP(A5393,PERIODS!$O$4:$P$33,2,FALSE)</f>
        <v>3.3000000000000002E-2</v>
      </c>
      <c r="C5393" s="15"/>
      <c r="D5393" s="18">
        <v>5000</v>
      </c>
      <c r="E5393" s="34">
        <f t="shared" ca="1" si="1596"/>
        <v>14966.601299021171</v>
      </c>
      <c r="F5393" s="34">
        <f t="shared" ca="1" si="1597"/>
        <v>3300</v>
      </c>
      <c r="G5393" s="69">
        <f t="shared" ca="1" si="1602"/>
        <v>0</v>
      </c>
      <c r="H5393" s="34">
        <f t="shared" ca="1" si="1603"/>
        <v>-1047.5038932937648</v>
      </c>
      <c r="I5393" s="34">
        <f t="shared" ca="1" si="1604"/>
        <v>2252.496106706235</v>
      </c>
      <c r="J5393" s="18">
        <f ca="1">SUM(INDIRECT(ADDRESS(ROW(F5393),COLUMN(F5393),4)):INDIRECT(ADDRESS(ROW(F5393)+N$5-1,COLUMN(F5393),4)))</f>
        <v>23100</v>
      </c>
      <c r="K5393" s="18">
        <f t="shared" ca="1" si="1605"/>
        <v>0</v>
      </c>
      <c r="L5393" s="18">
        <f t="shared" ca="1" si="1598"/>
        <v>0</v>
      </c>
      <c r="M5393" s="18">
        <f t="shared" ca="1" si="1601"/>
        <v>16350</v>
      </c>
      <c r="N5393" s="34">
        <f t="shared" ca="1" si="1606"/>
        <v>29064.105192314935</v>
      </c>
      <c r="P5393" s="18">
        <f t="shared" ca="1" si="1599"/>
        <v>1047.5038932937648</v>
      </c>
      <c r="Q5393" s="47">
        <f ca="1">SUM(L$15:L5393)-SUM(M$15:M5393)</f>
        <v>0</v>
      </c>
      <c r="R5393" s="47" t="str">
        <f t="shared" ca="1" si="1600"/>
        <v>M5396</v>
      </c>
      <c r="S5393" s="40">
        <f t="shared" ca="1" si="1607"/>
        <v>0</v>
      </c>
      <c r="T5393" s="46">
        <f t="shared" ca="1" si="1608"/>
        <v>59</v>
      </c>
      <c r="X5393" s="74">
        <f t="shared" ca="1" si="1609"/>
        <v>-1.0475038932937648</v>
      </c>
      <c r="Y5393" s="75">
        <f t="shared" ca="1" si="1610"/>
        <v>-1.0475038932937648</v>
      </c>
      <c r="Z5393" s="74">
        <f t="shared" ca="1" si="1611"/>
        <v>0.35081232213318014</v>
      </c>
      <c r="AA5393" s="76">
        <f t="shared" ca="1" si="1612"/>
        <v>-1047.5038932937648</v>
      </c>
      <c r="AB5393" s="76">
        <f t="shared" ca="1" si="1613"/>
        <v>350.81232213318015</v>
      </c>
    </row>
    <row r="5394" spans="1:28" x14ac:dyDescent="0.25">
      <c r="A5394" s="2">
        <f t="shared" si="1614"/>
        <v>10</v>
      </c>
      <c r="B5394" s="16">
        <f ca="1">VLOOKUP(A5394,PERIODS!$O$4:$P$33,2,FALSE)</f>
        <v>3.3000000000000002E-2</v>
      </c>
      <c r="C5394" s="15"/>
      <c r="D5394" s="18">
        <v>5000</v>
      </c>
      <c r="E5394" s="34">
        <f t="shared" ca="1" si="1596"/>
        <v>29064.105192314935</v>
      </c>
      <c r="F5394" s="34">
        <f t="shared" ca="1" si="1597"/>
        <v>3300</v>
      </c>
      <c r="G5394" s="69">
        <f t="shared" ca="1" si="1602"/>
        <v>0</v>
      </c>
      <c r="H5394" s="34">
        <f t="shared" ca="1" si="1603"/>
        <v>1052.8019568885861</v>
      </c>
      <c r="I5394" s="34">
        <f t="shared" ca="1" si="1604"/>
        <v>4352.8019568885866</v>
      </c>
      <c r="J5394" s="18">
        <f ca="1">SUM(INDIRECT(ADDRESS(ROW(F5394),COLUMN(F5394),4)):INDIRECT(ADDRESS(ROW(F5394)+N$5-1,COLUMN(F5394),4)))</f>
        <v>23100</v>
      </c>
      <c r="K5394" s="18">
        <f t="shared" ca="1" si="1605"/>
        <v>0</v>
      </c>
      <c r="L5394" s="18">
        <f t="shared" ca="1" si="1598"/>
        <v>0</v>
      </c>
      <c r="M5394" s="18">
        <f t="shared" ca="1" si="1601"/>
        <v>0</v>
      </c>
      <c r="N5394" s="34">
        <f t="shared" ca="1" si="1606"/>
        <v>24711.303235426349</v>
      </c>
      <c r="P5394" s="18">
        <f t="shared" ca="1" si="1599"/>
        <v>1052.8019568885861</v>
      </c>
      <c r="Q5394" s="47">
        <f ca="1">SUM(L$15:L5394)-SUM(M$15:M5394)</f>
        <v>0</v>
      </c>
      <c r="R5394" s="47" t="str">
        <f t="shared" ca="1" si="1600"/>
        <v>M5397</v>
      </c>
      <c r="S5394" s="40">
        <f t="shared" ca="1" si="1607"/>
        <v>0</v>
      </c>
      <c r="T5394" s="46">
        <f t="shared" ca="1" si="1608"/>
        <v>43</v>
      </c>
      <c r="X5394" s="74">
        <f t="shared" ca="1" si="1609"/>
        <v>1.052801956888586</v>
      </c>
      <c r="Y5394" s="75">
        <f t="shared" ca="1" si="1610"/>
        <v>1.052801956888586</v>
      </c>
      <c r="Z5394" s="74">
        <f t="shared" ca="1" si="1611"/>
        <v>2.8656693614388167</v>
      </c>
      <c r="AA5394" s="76">
        <f t="shared" ca="1" si="1612"/>
        <v>1052.8019568885861</v>
      </c>
      <c r="AB5394" s="76">
        <f t="shared" ca="1" si="1613"/>
        <v>2865.6693614388168</v>
      </c>
    </row>
    <row r="5395" spans="1:28" x14ac:dyDescent="0.25">
      <c r="A5395" s="2">
        <f t="shared" si="1614"/>
        <v>11</v>
      </c>
      <c r="B5395" s="16">
        <f ca="1">VLOOKUP(A5395,PERIODS!$O$4:$P$33,2,FALSE)</f>
        <v>3.3000000000000002E-2</v>
      </c>
      <c r="C5395" s="15"/>
      <c r="D5395" s="18">
        <v>5000</v>
      </c>
      <c r="E5395" s="34">
        <f t="shared" ca="1" si="1596"/>
        <v>24711.303235426349</v>
      </c>
      <c r="F5395" s="34">
        <f t="shared" ca="1" si="1597"/>
        <v>3300</v>
      </c>
      <c r="G5395" s="69">
        <f t="shared" ca="1" si="1602"/>
        <v>0</v>
      </c>
      <c r="H5395" s="34">
        <f t="shared" ca="1" si="1603"/>
        <v>-902.73499753174406</v>
      </c>
      <c r="I5395" s="34">
        <f t="shared" ca="1" si="1604"/>
        <v>2397.2650024682562</v>
      </c>
      <c r="J5395" s="18">
        <f ca="1">SUM(INDIRECT(ADDRESS(ROW(F5395),COLUMN(F5395),4)):INDIRECT(ADDRESS(ROW(F5395)+N$5-1,COLUMN(F5395),4)))</f>
        <v>23300</v>
      </c>
      <c r="K5395" s="18">
        <f t="shared" ca="1" si="1605"/>
        <v>0</v>
      </c>
      <c r="L5395" s="18">
        <f t="shared" ca="1" si="1598"/>
        <v>0</v>
      </c>
      <c r="M5395" s="18">
        <f t="shared" ca="1" si="1601"/>
        <v>0</v>
      </c>
      <c r="N5395" s="34">
        <f t="shared" ca="1" si="1606"/>
        <v>22314.038232958093</v>
      </c>
      <c r="P5395" s="18">
        <f t="shared" ca="1" si="1599"/>
        <v>902.73499753174406</v>
      </c>
      <c r="Q5395" s="47">
        <f ca="1">SUM(L$15:L5395)-SUM(M$15:M5395)</f>
        <v>0</v>
      </c>
      <c r="R5395" s="47" t="str">
        <f t="shared" ca="1" si="1600"/>
        <v>M5398</v>
      </c>
      <c r="S5395" s="40">
        <f t="shared" ca="1" si="1607"/>
        <v>0</v>
      </c>
      <c r="T5395" s="46">
        <f t="shared" ca="1" si="1608"/>
        <v>82</v>
      </c>
      <c r="X5395" s="74">
        <f t="shared" ca="1" si="1609"/>
        <v>-0.90273499753174402</v>
      </c>
      <c r="Y5395" s="75">
        <f t="shared" ca="1" si="1610"/>
        <v>-0.90273499753174402</v>
      </c>
      <c r="Z5395" s="74">
        <f t="shared" ca="1" si="1611"/>
        <v>0.40545921195290441</v>
      </c>
      <c r="AA5395" s="76">
        <f t="shared" ca="1" si="1612"/>
        <v>-902.73499753174406</v>
      </c>
      <c r="AB5395" s="76">
        <f t="shared" ca="1" si="1613"/>
        <v>405.45921195290441</v>
      </c>
    </row>
    <row r="5396" spans="1:28" x14ac:dyDescent="0.25">
      <c r="A5396" s="2">
        <f t="shared" si="1614"/>
        <v>12</v>
      </c>
      <c r="B5396" s="16">
        <f ca="1">VLOOKUP(A5396,PERIODS!$O$4:$P$33,2,FALSE)</f>
        <v>3.3000000000000002E-2</v>
      </c>
      <c r="C5396" s="15"/>
      <c r="D5396" s="18">
        <v>5000</v>
      </c>
      <c r="E5396" s="34">
        <f t="shared" ca="1" si="1596"/>
        <v>22314.038232958093</v>
      </c>
      <c r="F5396" s="34">
        <f t="shared" ca="1" si="1597"/>
        <v>3300</v>
      </c>
      <c r="G5396" s="69">
        <f t="shared" ca="1" si="1602"/>
        <v>0</v>
      </c>
      <c r="H5396" s="34">
        <f t="shared" ca="1" si="1603"/>
        <v>1092.33686566647</v>
      </c>
      <c r="I5396" s="34">
        <f t="shared" ca="1" si="1604"/>
        <v>4392.3368656664697</v>
      </c>
      <c r="J5396" s="18">
        <f ca="1">SUM(INDIRECT(ADDRESS(ROW(F5396),COLUMN(F5396),4)):INDIRECT(ADDRESS(ROW(F5396)+N$5-1,COLUMN(F5396),4)))</f>
        <v>23500</v>
      </c>
      <c r="K5396" s="18">
        <f t="shared" ca="1" si="1605"/>
        <v>16350</v>
      </c>
      <c r="L5396" s="18">
        <f t="shared" ca="1" si="1598"/>
        <v>16350</v>
      </c>
      <c r="M5396" s="18">
        <f t="shared" ca="1" si="1601"/>
        <v>0</v>
      </c>
      <c r="N5396" s="34">
        <f t="shared" ca="1" si="1606"/>
        <v>17921.701367291622</v>
      </c>
      <c r="P5396" s="18">
        <f t="shared" ca="1" si="1599"/>
        <v>1092.33686566647</v>
      </c>
      <c r="Q5396" s="47">
        <f ca="1">SUM(L$15:L5396)-SUM(M$15:M5396)</f>
        <v>16350</v>
      </c>
      <c r="R5396" s="47" t="str">
        <f t="shared" ca="1" si="1600"/>
        <v>M5399</v>
      </c>
      <c r="S5396" s="40">
        <f t="shared" ca="1" si="1607"/>
        <v>0</v>
      </c>
      <c r="T5396" s="46">
        <f t="shared" ca="1" si="1608"/>
        <v>75</v>
      </c>
      <c r="X5396" s="74">
        <f t="shared" ca="1" si="1609"/>
        <v>1.09233686566647</v>
      </c>
      <c r="Y5396" s="75">
        <f t="shared" ca="1" si="1610"/>
        <v>1.09233686566647</v>
      </c>
      <c r="Z5396" s="74">
        <f t="shared" ca="1" si="1611"/>
        <v>2.9812326790234605</v>
      </c>
      <c r="AA5396" s="76">
        <f t="shared" ca="1" si="1612"/>
        <v>1092.33686566647</v>
      </c>
      <c r="AB5396" s="76">
        <f t="shared" ca="1" si="1613"/>
        <v>2981.2326790234606</v>
      </c>
    </row>
    <row r="5397" spans="1:28" x14ac:dyDescent="0.25">
      <c r="A5397" s="2">
        <f t="shared" si="1614"/>
        <v>13</v>
      </c>
      <c r="B5397" s="16">
        <f ca="1">VLOOKUP(A5397,PERIODS!$O$4:$P$33,2,FALSE)</f>
        <v>3.3000000000000002E-2</v>
      </c>
      <c r="C5397" s="15"/>
      <c r="D5397" s="18">
        <v>5000</v>
      </c>
      <c r="E5397" s="34">
        <f t="shared" ca="1" si="1596"/>
        <v>17921.701367291622</v>
      </c>
      <c r="F5397" s="34">
        <f t="shared" ca="1" si="1597"/>
        <v>3300</v>
      </c>
      <c r="G5397" s="69">
        <f t="shared" ca="1" si="1602"/>
        <v>0</v>
      </c>
      <c r="H5397" s="34">
        <f t="shared" ca="1" si="1603"/>
        <v>-25.090010164093979</v>
      </c>
      <c r="I5397" s="34">
        <f t="shared" ca="1" si="1604"/>
        <v>3274.9099898359059</v>
      </c>
      <c r="J5397" s="18">
        <f ca="1">SUM(INDIRECT(ADDRESS(ROW(F5397),COLUMN(F5397),4)):INDIRECT(ADDRESS(ROW(F5397)+N$5-1,COLUMN(F5397),4)))</f>
        <v>23700</v>
      </c>
      <c r="K5397" s="18">
        <f t="shared" ca="1" si="1605"/>
        <v>16350</v>
      </c>
      <c r="L5397" s="18">
        <f t="shared" ca="1" si="1598"/>
        <v>0</v>
      </c>
      <c r="M5397" s="18">
        <f t="shared" ca="1" si="1601"/>
        <v>0</v>
      </c>
      <c r="N5397" s="34">
        <f t="shared" ca="1" si="1606"/>
        <v>14646.791377455716</v>
      </c>
      <c r="P5397" s="18">
        <f t="shared" ca="1" si="1599"/>
        <v>25.090010164093979</v>
      </c>
      <c r="Q5397" s="47">
        <f ca="1">SUM(L$15:L5397)-SUM(M$15:M5397)</f>
        <v>16350</v>
      </c>
      <c r="R5397" s="47" t="str">
        <f t="shared" ca="1" si="1600"/>
        <v>M5400</v>
      </c>
      <c r="S5397" s="40">
        <f t="shared" ca="1" si="1607"/>
        <v>0</v>
      </c>
      <c r="T5397" s="46">
        <f t="shared" ca="1" si="1608"/>
        <v>19</v>
      </c>
      <c r="X5397" s="74">
        <f t="shared" ca="1" si="1609"/>
        <v>-2.5090010164093977E-2</v>
      </c>
      <c r="Y5397" s="75">
        <f t="shared" ca="1" si="1610"/>
        <v>-2.5090010164093977E-2</v>
      </c>
      <c r="Z5397" s="74">
        <f t="shared" ca="1" si="1611"/>
        <v>0.97522212817388731</v>
      </c>
      <c r="AA5397" s="76">
        <f t="shared" ca="1" si="1612"/>
        <v>-25.090010164093979</v>
      </c>
      <c r="AB5397" s="76">
        <f t="shared" ca="1" si="1613"/>
        <v>975.22212817388731</v>
      </c>
    </row>
    <row r="5398" spans="1:28" x14ac:dyDescent="0.25">
      <c r="A5398" s="2">
        <f t="shared" si="1614"/>
        <v>14</v>
      </c>
      <c r="B5398" s="16">
        <f ca="1">VLOOKUP(A5398,PERIODS!$O$4:$P$33,2,FALSE)</f>
        <v>3.3000000000000002E-2</v>
      </c>
      <c r="C5398" s="15"/>
      <c r="D5398" s="18">
        <v>5000</v>
      </c>
      <c r="E5398" s="34">
        <f t="shared" ca="1" si="1596"/>
        <v>14646.791377455716</v>
      </c>
      <c r="F5398" s="34">
        <f t="shared" ca="1" si="1597"/>
        <v>3300</v>
      </c>
      <c r="G5398" s="69">
        <f t="shared" ca="1" si="1602"/>
        <v>0</v>
      </c>
      <c r="H5398" s="34">
        <f t="shared" ca="1" si="1603"/>
        <v>408.84794363002419</v>
      </c>
      <c r="I5398" s="34">
        <f t="shared" ca="1" si="1604"/>
        <v>3708.847943630024</v>
      </c>
      <c r="J5398" s="18">
        <f ca="1">SUM(INDIRECT(ADDRESS(ROW(F5398),COLUMN(F5398),4)):INDIRECT(ADDRESS(ROW(F5398)+N$5-1,COLUMN(F5398),4)))</f>
        <v>23900</v>
      </c>
      <c r="K5398" s="18">
        <f t="shared" ca="1" si="1605"/>
        <v>16350</v>
      </c>
      <c r="L5398" s="18">
        <f t="shared" ca="1" si="1598"/>
        <v>0</v>
      </c>
      <c r="M5398" s="18">
        <f t="shared" ca="1" si="1601"/>
        <v>0</v>
      </c>
      <c r="N5398" s="34">
        <f t="shared" ca="1" si="1606"/>
        <v>10937.943433825692</v>
      </c>
      <c r="P5398" s="18">
        <f t="shared" ca="1" si="1599"/>
        <v>408.84794363002419</v>
      </c>
      <c r="Q5398" s="47">
        <f ca="1">SUM(L$15:L5398)-SUM(M$15:M5398)</f>
        <v>16350</v>
      </c>
      <c r="R5398" s="47" t="str">
        <f t="shared" ca="1" si="1600"/>
        <v>M5401</v>
      </c>
      <c r="S5398" s="40">
        <f t="shared" ca="1" si="1607"/>
        <v>0</v>
      </c>
      <c r="T5398" s="46">
        <f t="shared" ca="1" si="1608"/>
        <v>46</v>
      </c>
      <c r="X5398" s="74">
        <f t="shared" ca="1" si="1609"/>
        <v>0.40884794363002419</v>
      </c>
      <c r="Y5398" s="75">
        <f t="shared" ca="1" si="1610"/>
        <v>0.40884794363002419</v>
      </c>
      <c r="Z5398" s="74">
        <f t="shared" ca="1" si="1611"/>
        <v>1.5050828456510399</v>
      </c>
      <c r="AA5398" s="76">
        <f t="shared" ca="1" si="1612"/>
        <v>408.84794363002419</v>
      </c>
      <c r="AB5398" s="76">
        <f t="shared" ca="1" si="1613"/>
        <v>1505.0828456510399</v>
      </c>
    </row>
    <row r="5399" spans="1:28" x14ac:dyDescent="0.25">
      <c r="A5399" s="2">
        <f t="shared" si="1614"/>
        <v>15</v>
      </c>
      <c r="B5399" s="16">
        <f ca="1">VLOOKUP(A5399,PERIODS!$O$4:$P$33,2,FALSE)</f>
        <v>3.3000000000000002E-2</v>
      </c>
      <c r="C5399" s="15"/>
      <c r="D5399" s="18">
        <v>5000</v>
      </c>
      <c r="E5399" s="34">
        <f t="shared" ref="E5399:E5462" ca="1" si="1615">N5398</f>
        <v>10937.943433825692</v>
      </c>
      <c r="F5399" s="34">
        <f t="shared" ref="F5399:F5462" ca="1" si="1616">F$2*B5399</f>
        <v>3300</v>
      </c>
      <c r="G5399" s="69">
        <f t="shared" ca="1" si="1602"/>
        <v>0</v>
      </c>
      <c r="H5399" s="34">
        <f t="shared" ca="1" si="1603"/>
        <v>-2295.0740339634167</v>
      </c>
      <c r="I5399" s="34">
        <f t="shared" ca="1" si="1604"/>
        <v>1004.9259660365833</v>
      </c>
      <c r="J5399" s="18">
        <f ca="1">SUM(INDIRECT(ADDRESS(ROW(F5399),COLUMN(F5399),4)):INDIRECT(ADDRESS(ROW(F5399)+N$5-1,COLUMN(F5399),4)))</f>
        <v>24100</v>
      </c>
      <c r="K5399" s="18">
        <f t="shared" ca="1" si="1605"/>
        <v>0</v>
      </c>
      <c r="L5399" s="18">
        <f t="shared" ref="L5399:L5462" ca="1" si="1617">IF((E5399+K5398)&lt;J5399,N$2,0)</f>
        <v>0</v>
      </c>
      <c r="M5399" s="18">
        <f t="shared" ca="1" si="1601"/>
        <v>16350</v>
      </c>
      <c r="N5399" s="34">
        <f t="shared" ca="1" si="1606"/>
        <v>26283.017467789108</v>
      </c>
      <c r="P5399" s="18">
        <f t="shared" ref="P5399:P5462" ca="1" si="1618">ABS(H5399)</f>
        <v>2295.0740339634167</v>
      </c>
      <c r="Q5399" s="47">
        <f ca="1">SUM(L$15:L5399)-SUM(M$15:M5399)</f>
        <v>0</v>
      </c>
      <c r="R5399" s="47" t="str">
        <f t="shared" ref="R5399:R5462" ca="1" si="1619">ADDRESS(ROW(M5399)+$N$3+RANDBETWEEN(-$N$4,$N$4),COLUMN(M5399),4)</f>
        <v>M5402</v>
      </c>
      <c r="S5399" s="40">
        <f t="shared" ca="1" si="1607"/>
        <v>0</v>
      </c>
      <c r="T5399" s="46">
        <f t="shared" ca="1" si="1608"/>
        <v>38</v>
      </c>
      <c r="X5399" s="74">
        <f t="shared" ca="1" si="1609"/>
        <v>-2.2950740339634166</v>
      </c>
      <c r="Y5399" s="75">
        <f t="shared" ca="1" si="1610"/>
        <v>-2.2950740339634166</v>
      </c>
      <c r="Z5399" s="74">
        <f t="shared" ca="1" si="1611"/>
        <v>0.10075393377913187</v>
      </c>
      <c r="AA5399" s="76">
        <f t="shared" ca="1" si="1612"/>
        <v>-2295.0740339634167</v>
      </c>
      <c r="AB5399" s="76">
        <f t="shared" ca="1" si="1613"/>
        <v>100.75393377913187</v>
      </c>
    </row>
    <row r="5400" spans="1:28" x14ac:dyDescent="0.25">
      <c r="A5400" s="2">
        <f t="shared" si="1614"/>
        <v>16</v>
      </c>
      <c r="B5400" s="16">
        <f ca="1">VLOOKUP(A5400,PERIODS!$O$4:$P$33,2,FALSE)</f>
        <v>3.3000000000000002E-2</v>
      </c>
      <c r="C5400" s="15"/>
      <c r="D5400" s="18">
        <v>5000</v>
      </c>
      <c r="E5400" s="34">
        <f t="shared" ca="1" si="1615"/>
        <v>26283.017467789108</v>
      </c>
      <c r="F5400" s="34">
        <f t="shared" ca="1" si="1616"/>
        <v>3300</v>
      </c>
      <c r="G5400" s="69">
        <f t="shared" ca="1" si="1602"/>
        <v>0</v>
      </c>
      <c r="H5400" s="34">
        <f t="shared" ca="1" si="1603"/>
        <v>1959.9639845400536</v>
      </c>
      <c r="I5400" s="34">
        <f t="shared" ca="1" si="1604"/>
        <v>5259.9639845400534</v>
      </c>
      <c r="J5400" s="18">
        <f ca="1">SUM(INDIRECT(ADDRESS(ROW(F5400),COLUMN(F5400),4)):INDIRECT(ADDRESS(ROW(F5400)+N$5-1,COLUMN(F5400),4)))</f>
        <v>24300</v>
      </c>
      <c r="K5400" s="18">
        <f t="shared" ca="1" si="1605"/>
        <v>0</v>
      </c>
      <c r="L5400" s="18">
        <f t="shared" ca="1" si="1617"/>
        <v>0</v>
      </c>
      <c r="M5400" s="18">
        <f t="shared" ca="1" si="1601"/>
        <v>0</v>
      </c>
      <c r="N5400" s="34">
        <f t="shared" ca="1" si="1606"/>
        <v>21023.053483249056</v>
      </c>
      <c r="P5400" s="18">
        <f t="shared" ca="1" si="1618"/>
        <v>1959.9639845400536</v>
      </c>
      <c r="Q5400" s="47">
        <f ca="1">SUM(L$15:L5400)-SUM(M$15:M5400)</f>
        <v>0</v>
      </c>
      <c r="R5400" s="47" t="str">
        <f t="shared" ca="1" si="1619"/>
        <v>M5403</v>
      </c>
      <c r="S5400" s="40">
        <f t="shared" ca="1" si="1607"/>
        <v>0</v>
      </c>
      <c r="T5400" s="46">
        <f t="shared" ca="1" si="1608"/>
        <v>4</v>
      </c>
      <c r="X5400" s="74">
        <f t="shared" ca="1" si="1609"/>
        <v>2.4129314069764969</v>
      </c>
      <c r="Y5400" s="75">
        <f t="shared" ca="1" si="1610"/>
        <v>1.9599639845400536</v>
      </c>
      <c r="Z5400" s="74">
        <f t="shared" ca="1" si="1611"/>
        <v>7.0990713842313315</v>
      </c>
      <c r="AA5400" s="76">
        <f t="shared" ca="1" si="1612"/>
        <v>1959.9639845400536</v>
      </c>
      <c r="AB5400" s="76">
        <f t="shared" ca="1" si="1613"/>
        <v>7099.0713842313316</v>
      </c>
    </row>
    <row r="5401" spans="1:28" x14ac:dyDescent="0.25">
      <c r="A5401" s="2">
        <f t="shared" si="1614"/>
        <v>17</v>
      </c>
      <c r="B5401" s="16">
        <f ca="1">VLOOKUP(A5401,PERIODS!$O$4:$P$33,2,FALSE)</f>
        <v>3.5000000000000003E-2</v>
      </c>
      <c r="C5401" s="15"/>
      <c r="D5401" s="18">
        <v>5000</v>
      </c>
      <c r="E5401" s="34">
        <f t="shared" ca="1" si="1615"/>
        <v>21023.053483249056</v>
      </c>
      <c r="F5401" s="34">
        <f t="shared" ca="1" si="1616"/>
        <v>3500.0000000000005</v>
      </c>
      <c r="G5401" s="69">
        <f t="shared" ca="1" si="1602"/>
        <v>0</v>
      </c>
      <c r="H5401" s="34">
        <f t="shared" ca="1" si="1603"/>
        <v>363.82573505666392</v>
      </c>
      <c r="I5401" s="34">
        <f t="shared" ca="1" si="1604"/>
        <v>3863.8257350566646</v>
      </c>
      <c r="J5401" s="18">
        <f ca="1">SUM(INDIRECT(ADDRESS(ROW(F5401),COLUMN(F5401),4)):INDIRECT(ADDRESS(ROW(F5401)+N$5-1,COLUMN(F5401),4)))</f>
        <v>24500.000000000004</v>
      </c>
      <c r="K5401" s="18">
        <f t="shared" ca="1" si="1605"/>
        <v>16350</v>
      </c>
      <c r="L5401" s="18">
        <f t="shared" ca="1" si="1617"/>
        <v>16350</v>
      </c>
      <c r="M5401" s="18">
        <f t="shared" ca="1" si="1601"/>
        <v>0</v>
      </c>
      <c r="N5401" s="34">
        <f t="shared" ca="1" si="1606"/>
        <v>17159.227748192392</v>
      </c>
      <c r="P5401" s="18">
        <f t="shared" ca="1" si="1618"/>
        <v>363.82573505666392</v>
      </c>
      <c r="Q5401" s="47">
        <f ca="1">SUM(L$15:L5401)-SUM(M$15:M5401)</f>
        <v>16350</v>
      </c>
      <c r="R5401" s="47" t="str">
        <f t="shared" ca="1" si="1619"/>
        <v>M5404</v>
      </c>
      <c r="S5401" s="40">
        <f t="shared" ca="1" si="1607"/>
        <v>0</v>
      </c>
      <c r="T5401" s="46">
        <f t="shared" ca="1" si="1608"/>
        <v>91</v>
      </c>
      <c r="X5401" s="74">
        <f t="shared" ca="1" si="1609"/>
        <v>0.36382573505666393</v>
      </c>
      <c r="Y5401" s="75">
        <f t="shared" ca="1" si="1610"/>
        <v>0.36382573505666393</v>
      </c>
      <c r="Z5401" s="74">
        <f t="shared" ca="1" si="1611"/>
        <v>1.4388234558214879</v>
      </c>
      <c r="AA5401" s="76">
        <f t="shared" ca="1" si="1612"/>
        <v>363.82573505666392</v>
      </c>
      <c r="AB5401" s="76">
        <f t="shared" ca="1" si="1613"/>
        <v>1438.8234558214879</v>
      </c>
    </row>
    <row r="5402" spans="1:28" x14ac:dyDescent="0.25">
      <c r="A5402" s="2">
        <f t="shared" si="1614"/>
        <v>18</v>
      </c>
      <c r="B5402" s="16">
        <f ca="1">VLOOKUP(A5402,PERIODS!$O$4:$P$33,2,FALSE)</f>
        <v>3.5000000000000003E-2</v>
      </c>
      <c r="C5402" s="15"/>
      <c r="D5402" s="18">
        <v>5000</v>
      </c>
      <c r="E5402" s="34">
        <f t="shared" ca="1" si="1615"/>
        <v>17159.227748192392</v>
      </c>
      <c r="F5402" s="34">
        <f t="shared" ca="1" si="1616"/>
        <v>3500.0000000000005</v>
      </c>
      <c r="G5402" s="69">
        <f t="shared" ca="1" si="1602"/>
        <v>0</v>
      </c>
      <c r="H5402" s="34">
        <f t="shared" ca="1" si="1603"/>
        <v>110.18769290333158</v>
      </c>
      <c r="I5402" s="34">
        <f t="shared" ca="1" si="1604"/>
        <v>3610.1876929033319</v>
      </c>
      <c r="J5402" s="18">
        <f ca="1">SUM(INDIRECT(ADDRESS(ROW(F5402),COLUMN(F5402),4)):INDIRECT(ADDRESS(ROW(F5402)+N$5-1,COLUMN(F5402),4)))</f>
        <v>24500.000000000004</v>
      </c>
      <c r="K5402" s="18">
        <f t="shared" ca="1" si="1605"/>
        <v>16350</v>
      </c>
      <c r="L5402" s="18">
        <f t="shared" ca="1" si="1617"/>
        <v>0</v>
      </c>
      <c r="M5402" s="18">
        <f t="shared" ca="1" si="1601"/>
        <v>0</v>
      </c>
      <c r="N5402" s="34">
        <f t="shared" ca="1" si="1606"/>
        <v>13549.040055289061</v>
      </c>
      <c r="P5402" s="18">
        <f t="shared" ca="1" si="1618"/>
        <v>110.18769290333158</v>
      </c>
      <c r="Q5402" s="47">
        <f ca="1">SUM(L$15:L5402)-SUM(M$15:M5402)</f>
        <v>16350</v>
      </c>
      <c r="R5402" s="47" t="str">
        <f t="shared" ca="1" si="1619"/>
        <v>M5405</v>
      </c>
      <c r="S5402" s="40">
        <f t="shared" ca="1" si="1607"/>
        <v>0</v>
      </c>
      <c r="T5402" s="46">
        <f t="shared" ca="1" si="1608"/>
        <v>48</v>
      </c>
      <c r="X5402" s="74">
        <f t="shared" ca="1" si="1609"/>
        <v>0.11018769290333158</v>
      </c>
      <c r="Y5402" s="75">
        <f t="shared" ca="1" si="1610"/>
        <v>0.11018769290333158</v>
      </c>
      <c r="Z5402" s="74">
        <f t="shared" ca="1" si="1611"/>
        <v>1.1164876075945427</v>
      </c>
      <c r="AA5402" s="76">
        <f t="shared" ca="1" si="1612"/>
        <v>110.18769290333158</v>
      </c>
      <c r="AB5402" s="76">
        <f t="shared" ca="1" si="1613"/>
        <v>1116.4876075945426</v>
      </c>
    </row>
    <row r="5403" spans="1:28" x14ac:dyDescent="0.25">
      <c r="A5403" s="2">
        <f t="shared" si="1614"/>
        <v>19</v>
      </c>
      <c r="B5403" s="16">
        <f ca="1">VLOOKUP(A5403,PERIODS!$O$4:$P$33,2,FALSE)</f>
        <v>3.5000000000000003E-2</v>
      </c>
      <c r="C5403" s="15"/>
      <c r="D5403" s="18">
        <v>5000</v>
      </c>
      <c r="E5403" s="34">
        <f t="shared" ca="1" si="1615"/>
        <v>13549.040055289061</v>
      </c>
      <c r="F5403" s="34">
        <f t="shared" ca="1" si="1616"/>
        <v>3500.0000000000005</v>
      </c>
      <c r="G5403" s="69">
        <f t="shared" ca="1" si="1602"/>
        <v>0</v>
      </c>
      <c r="H5403" s="34">
        <f t="shared" ca="1" si="1603"/>
        <v>741.3204389519733</v>
      </c>
      <c r="I5403" s="34">
        <f t="shared" ca="1" si="1604"/>
        <v>4241.3204389519742</v>
      </c>
      <c r="J5403" s="18">
        <f ca="1">SUM(INDIRECT(ADDRESS(ROW(F5403),COLUMN(F5403),4)):INDIRECT(ADDRESS(ROW(F5403)+N$5-1,COLUMN(F5403),4)))</f>
        <v>24500.000000000004</v>
      </c>
      <c r="K5403" s="18">
        <f t="shared" ca="1" si="1605"/>
        <v>16350</v>
      </c>
      <c r="L5403" s="18">
        <f t="shared" ca="1" si="1617"/>
        <v>0</v>
      </c>
      <c r="M5403" s="18">
        <f t="shared" ca="1" si="1601"/>
        <v>0</v>
      </c>
      <c r="N5403" s="34">
        <f t="shared" ca="1" si="1606"/>
        <v>9307.7196163370863</v>
      </c>
      <c r="P5403" s="18">
        <f t="shared" ca="1" si="1618"/>
        <v>741.3204389519733</v>
      </c>
      <c r="Q5403" s="47">
        <f ca="1">SUM(L$15:L5403)-SUM(M$15:M5403)</f>
        <v>16350</v>
      </c>
      <c r="R5403" s="47" t="str">
        <f t="shared" ca="1" si="1619"/>
        <v>M5406</v>
      </c>
      <c r="S5403" s="40">
        <f t="shared" ca="1" si="1607"/>
        <v>0</v>
      </c>
      <c r="T5403" s="46">
        <f t="shared" ca="1" si="1608"/>
        <v>55</v>
      </c>
      <c r="X5403" s="74">
        <f t="shared" ca="1" si="1609"/>
        <v>0.7413204389519733</v>
      </c>
      <c r="Y5403" s="75">
        <f t="shared" ca="1" si="1610"/>
        <v>0.7413204389519733</v>
      </c>
      <c r="Z5403" s="74">
        <f t="shared" ca="1" si="1611"/>
        <v>2.0987048973866673</v>
      </c>
      <c r="AA5403" s="76">
        <f t="shared" ca="1" si="1612"/>
        <v>741.3204389519733</v>
      </c>
      <c r="AB5403" s="76">
        <f t="shared" ca="1" si="1613"/>
        <v>2098.7048973866672</v>
      </c>
    </row>
    <row r="5404" spans="1:28" x14ac:dyDescent="0.25">
      <c r="A5404" s="2">
        <f t="shared" si="1614"/>
        <v>20</v>
      </c>
      <c r="B5404" s="16">
        <f ca="1">VLOOKUP(A5404,PERIODS!$O$4:$P$33,2,FALSE)</f>
        <v>3.5000000000000003E-2</v>
      </c>
      <c r="C5404" s="15"/>
      <c r="D5404" s="18">
        <v>5000</v>
      </c>
      <c r="E5404" s="34">
        <f t="shared" ca="1" si="1615"/>
        <v>9307.7196163370863</v>
      </c>
      <c r="F5404" s="34">
        <f t="shared" ca="1" si="1616"/>
        <v>3500.0000000000005</v>
      </c>
      <c r="G5404" s="69">
        <f t="shared" ca="1" si="1602"/>
        <v>0</v>
      </c>
      <c r="H5404" s="34">
        <f t="shared" ca="1" si="1603"/>
        <v>-1780.070581350084</v>
      </c>
      <c r="I5404" s="34">
        <f t="shared" ca="1" si="1604"/>
        <v>1719.9294186499164</v>
      </c>
      <c r="J5404" s="18">
        <f ca="1">SUM(INDIRECT(ADDRESS(ROW(F5404),COLUMN(F5404),4)):INDIRECT(ADDRESS(ROW(F5404)+N$5-1,COLUMN(F5404),4)))</f>
        <v>24500.000000000004</v>
      </c>
      <c r="K5404" s="18">
        <f t="shared" ca="1" si="1605"/>
        <v>0</v>
      </c>
      <c r="L5404" s="18">
        <f t="shared" ca="1" si="1617"/>
        <v>0</v>
      </c>
      <c r="M5404" s="18">
        <f t="shared" ca="1" si="1601"/>
        <v>16350</v>
      </c>
      <c r="N5404" s="34">
        <f t="shared" ca="1" si="1606"/>
        <v>23937.790197687169</v>
      </c>
      <c r="P5404" s="18">
        <f t="shared" ca="1" si="1618"/>
        <v>1780.070581350084</v>
      </c>
      <c r="Q5404" s="47">
        <f ca="1">SUM(L$15:L5404)-SUM(M$15:M5404)</f>
        <v>0</v>
      </c>
      <c r="R5404" s="47" t="str">
        <f t="shared" ca="1" si="1619"/>
        <v>M5407</v>
      </c>
      <c r="S5404" s="40">
        <f t="shared" ca="1" si="1607"/>
        <v>0</v>
      </c>
      <c r="T5404" s="46">
        <f t="shared" ca="1" si="1608"/>
        <v>95</v>
      </c>
      <c r="X5404" s="74">
        <f t="shared" ca="1" si="1609"/>
        <v>-1.7800705813500841</v>
      </c>
      <c r="Y5404" s="75">
        <f t="shared" ca="1" si="1610"/>
        <v>-1.7800705813500841</v>
      </c>
      <c r="Z5404" s="74">
        <f t="shared" ca="1" si="1611"/>
        <v>0.16862624498053033</v>
      </c>
      <c r="AA5404" s="76">
        <f t="shared" ca="1" si="1612"/>
        <v>-1780.070581350084</v>
      </c>
      <c r="AB5404" s="76">
        <f t="shared" ca="1" si="1613"/>
        <v>168.62624498053034</v>
      </c>
    </row>
    <row r="5405" spans="1:28" x14ac:dyDescent="0.25">
      <c r="A5405" s="2">
        <f t="shared" si="1614"/>
        <v>21</v>
      </c>
      <c r="B5405" s="16">
        <f ca="1">VLOOKUP(A5405,PERIODS!$O$4:$P$33,2,FALSE)</f>
        <v>3.5000000000000003E-2</v>
      </c>
      <c r="C5405" s="15"/>
      <c r="D5405" s="18">
        <v>5000</v>
      </c>
      <c r="E5405" s="34">
        <f t="shared" ca="1" si="1615"/>
        <v>23937.790197687169</v>
      </c>
      <c r="F5405" s="34">
        <f t="shared" ca="1" si="1616"/>
        <v>3500.0000000000005</v>
      </c>
      <c r="G5405" s="69">
        <f t="shared" ca="1" si="1602"/>
        <v>0</v>
      </c>
      <c r="H5405" s="34">
        <f t="shared" ca="1" si="1603"/>
        <v>-886.57783549188036</v>
      </c>
      <c r="I5405" s="34">
        <f t="shared" ca="1" si="1604"/>
        <v>2613.4221645081202</v>
      </c>
      <c r="J5405" s="18">
        <f ca="1">SUM(INDIRECT(ADDRESS(ROW(F5405),COLUMN(F5405),4)):INDIRECT(ADDRESS(ROW(F5405)+N$5-1,COLUMN(F5405),4)))</f>
        <v>24500.000000000004</v>
      </c>
      <c r="K5405" s="18">
        <f t="shared" ca="1" si="1605"/>
        <v>16350</v>
      </c>
      <c r="L5405" s="18">
        <f t="shared" ca="1" si="1617"/>
        <v>16350</v>
      </c>
      <c r="M5405" s="18">
        <f t="shared" ca="1" si="1601"/>
        <v>0</v>
      </c>
      <c r="N5405" s="34">
        <f t="shared" ca="1" si="1606"/>
        <v>21324.368033179049</v>
      </c>
      <c r="P5405" s="18">
        <f t="shared" ca="1" si="1618"/>
        <v>886.57783549188036</v>
      </c>
      <c r="Q5405" s="47">
        <f ca="1">SUM(L$15:L5405)-SUM(M$15:M5405)</f>
        <v>16350</v>
      </c>
      <c r="R5405" s="47" t="str">
        <f t="shared" ca="1" si="1619"/>
        <v>M5408</v>
      </c>
      <c r="S5405" s="40">
        <f t="shared" ca="1" si="1607"/>
        <v>0</v>
      </c>
      <c r="T5405" s="46">
        <f t="shared" ca="1" si="1608"/>
        <v>15</v>
      </c>
      <c r="X5405" s="74">
        <f t="shared" ca="1" si="1609"/>
        <v>-0.88657783549188041</v>
      </c>
      <c r="Y5405" s="75">
        <f t="shared" ca="1" si="1610"/>
        <v>-0.88657783549188041</v>
      </c>
      <c r="Z5405" s="74">
        <f t="shared" ca="1" si="1611"/>
        <v>0.41206349167770301</v>
      </c>
      <c r="AA5405" s="76">
        <f t="shared" ca="1" si="1612"/>
        <v>-886.57783549188036</v>
      </c>
      <c r="AB5405" s="76">
        <f t="shared" ca="1" si="1613"/>
        <v>412.06349167770298</v>
      </c>
    </row>
    <row r="5406" spans="1:28" x14ac:dyDescent="0.25">
      <c r="A5406" s="2">
        <f t="shared" si="1614"/>
        <v>22</v>
      </c>
      <c r="B5406" s="16">
        <f ca="1">VLOOKUP(A5406,PERIODS!$O$4:$P$33,2,FALSE)</f>
        <v>3.5000000000000003E-2</v>
      </c>
      <c r="C5406" s="15"/>
      <c r="D5406" s="18">
        <v>5000</v>
      </c>
      <c r="E5406" s="34">
        <f t="shared" ca="1" si="1615"/>
        <v>21324.368033179049</v>
      </c>
      <c r="F5406" s="34">
        <f t="shared" ca="1" si="1616"/>
        <v>3500.0000000000005</v>
      </c>
      <c r="G5406" s="69">
        <f t="shared" ca="1" si="1602"/>
        <v>0</v>
      </c>
      <c r="H5406" s="34">
        <f t="shared" ca="1" si="1603"/>
        <v>-2237.8995014167085</v>
      </c>
      <c r="I5406" s="34">
        <f t="shared" ca="1" si="1604"/>
        <v>1262.1004985832919</v>
      </c>
      <c r="J5406" s="18">
        <f ca="1">SUM(INDIRECT(ADDRESS(ROW(F5406),COLUMN(F5406),4)):INDIRECT(ADDRESS(ROW(F5406)+N$5-1,COLUMN(F5406),4)))</f>
        <v>25000.000000000004</v>
      </c>
      <c r="K5406" s="18">
        <f t="shared" ca="1" si="1605"/>
        <v>16350</v>
      </c>
      <c r="L5406" s="18">
        <f t="shared" ca="1" si="1617"/>
        <v>0</v>
      </c>
      <c r="M5406" s="18">
        <f t="shared" ca="1" si="1601"/>
        <v>0</v>
      </c>
      <c r="N5406" s="34">
        <f t="shared" ca="1" si="1606"/>
        <v>20062.267534595758</v>
      </c>
      <c r="P5406" s="18">
        <f t="shared" ca="1" si="1618"/>
        <v>2237.8995014167085</v>
      </c>
      <c r="Q5406" s="47">
        <f ca="1">SUM(L$15:L5406)-SUM(M$15:M5406)</f>
        <v>16350</v>
      </c>
      <c r="R5406" s="47" t="str">
        <f t="shared" ca="1" si="1619"/>
        <v>M5409</v>
      </c>
      <c r="S5406" s="40">
        <f t="shared" ca="1" si="1607"/>
        <v>0</v>
      </c>
      <c r="T5406" s="46">
        <f t="shared" ca="1" si="1608"/>
        <v>34</v>
      </c>
      <c r="X5406" s="74">
        <f t="shared" ca="1" si="1609"/>
        <v>-2.2378995014167087</v>
      </c>
      <c r="Y5406" s="75">
        <f t="shared" ca="1" si="1610"/>
        <v>-2.2378995014167087</v>
      </c>
      <c r="Z5406" s="74">
        <f t="shared" ca="1" si="1611"/>
        <v>0.106682355333883</v>
      </c>
      <c r="AA5406" s="76">
        <f t="shared" ca="1" si="1612"/>
        <v>-2237.8995014167085</v>
      </c>
      <c r="AB5406" s="76">
        <f t="shared" ca="1" si="1613"/>
        <v>106.682355333883</v>
      </c>
    </row>
    <row r="5407" spans="1:28" x14ac:dyDescent="0.25">
      <c r="A5407" s="2">
        <f t="shared" si="1614"/>
        <v>23</v>
      </c>
      <c r="B5407" s="16">
        <f ca="1">VLOOKUP(A5407,PERIODS!$O$4:$P$33,2,FALSE)</f>
        <v>3.5000000000000003E-2</v>
      </c>
      <c r="C5407" s="15"/>
      <c r="D5407" s="18">
        <v>5000</v>
      </c>
      <c r="E5407" s="34">
        <f t="shared" ca="1" si="1615"/>
        <v>20062.267534595758</v>
      </c>
      <c r="F5407" s="34">
        <f t="shared" ca="1" si="1616"/>
        <v>3500.0000000000005</v>
      </c>
      <c r="G5407" s="69">
        <f t="shared" ca="1" si="1602"/>
        <v>0</v>
      </c>
      <c r="H5407" s="34">
        <f t="shared" ca="1" si="1603"/>
        <v>-921.94820858585842</v>
      </c>
      <c r="I5407" s="34">
        <f t="shared" ca="1" si="1604"/>
        <v>2578.0517914141419</v>
      </c>
      <c r="J5407" s="18">
        <f ca="1">SUM(INDIRECT(ADDRESS(ROW(F5407),COLUMN(F5407),4)):INDIRECT(ADDRESS(ROW(F5407)+N$5-1,COLUMN(F5407),4)))</f>
        <v>25500.000000000004</v>
      </c>
      <c r="K5407" s="18">
        <f t="shared" ca="1" si="1605"/>
        <v>16350</v>
      </c>
      <c r="L5407" s="18">
        <f t="shared" ca="1" si="1617"/>
        <v>0</v>
      </c>
      <c r="M5407" s="18">
        <f t="shared" ca="1" si="1601"/>
        <v>0</v>
      </c>
      <c r="N5407" s="34">
        <f t="shared" ca="1" si="1606"/>
        <v>17484.215743181616</v>
      </c>
      <c r="P5407" s="18">
        <f t="shared" ca="1" si="1618"/>
        <v>921.94820858585842</v>
      </c>
      <c r="Q5407" s="47">
        <f ca="1">SUM(L$15:L5407)-SUM(M$15:M5407)</f>
        <v>16350</v>
      </c>
      <c r="R5407" s="47" t="str">
        <f t="shared" ca="1" si="1619"/>
        <v>M5410</v>
      </c>
      <c r="S5407" s="40">
        <f t="shared" ca="1" si="1607"/>
        <v>0</v>
      </c>
      <c r="T5407" s="46">
        <f t="shared" ca="1" si="1608"/>
        <v>79</v>
      </c>
      <c r="X5407" s="74">
        <f t="shared" ca="1" si="1609"/>
        <v>-0.92194820858585846</v>
      </c>
      <c r="Y5407" s="75">
        <f t="shared" ca="1" si="1610"/>
        <v>-0.92194820858585846</v>
      </c>
      <c r="Z5407" s="74">
        <f t="shared" ca="1" si="1611"/>
        <v>0.39774339866898228</v>
      </c>
      <c r="AA5407" s="76">
        <f t="shared" ca="1" si="1612"/>
        <v>-921.94820858585842</v>
      </c>
      <c r="AB5407" s="76">
        <f t="shared" ca="1" si="1613"/>
        <v>397.74339866898231</v>
      </c>
    </row>
    <row r="5408" spans="1:28" x14ac:dyDescent="0.25">
      <c r="A5408" s="2">
        <f t="shared" si="1614"/>
        <v>24</v>
      </c>
      <c r="B5408" s="16">
        <f ca="1">VLOOKUP(A5408,PERIODS!$O$4:$P$33,2,FALSE)</f>
        <v>3.5000000000000003E-2</v>
      </c>
      <c r="C5408" s="15"/>
      <c r="D5408" s="18">
        <v>5000</v>
      </c>
      <c r="E5408" s="34">
        <f t="shared" ca="1" si="1615"/>
        <v>17484.215743181616</v>
      </c>
      <c r="F5408" s="34">
        <f t="shared" ca="1" si="1616"/>
        <v>3500.0000000000005</v>
      </c>
      <c r="G5408" s="69">
        <f t="shared" ca="1" si="1602"/>
        <v>0</v>
      </c>
      <c r="H5408" s="34">
        <f t="shared" ca="1" si="1603"/>
        <v>-658.30887326348181</v>
      </c>
      <c r="I5408" s="34">
        <f t="shared" ca="1" si="1604"/>
        <v>2841.6911267365185</v>
      </c>
      <c r="J5408" s="18">
        <f ca="1">SUM(INDIRECT(ADDRESS(ROW(F5408),COLUMN(F5408),4)):INDIRECT(ADDRESS(ROW(F5408)+N$5-1,COLUMN(F5408),4)))</f>
        <v>26000</v>
      </c>
      <c r="K5408" s="18">
        <f t="shared" ca="1" si="1605"/>
        <v>0</v>
      </c>
      <c r="L5408" s="18">
        <f t="shared" ca="1" si="1617"/>
        <v>0</v>
      </c>
      <c r="M5408" s="18">
        <f t="shared" ca="1" si="1601"/>
        <v>16350</v>
      </c>
      <c r="N5408" s="34">
        <f t="shared" ca="1" si="1606"/>
        <v>30992.524616445098</v>
      </c>
      <c r="P5408" s="18">
        <f t="shared" ca="1" si="1618"/>
        <v>658.30887326348181</v>
      </c>
      <c r="Q5408" s="47">
        <f ca="1">SUM(L$15:L5408)-SUM(M$15:M5408)</f>
        <v>0</v>
      </c>
      <c r="R5408" s="47" t="str">
        <f t="shared" ca="1" si="1619"/>
        <v>M5411</v>
      </c>
      <c r="S5408" s="40">
        <f t="shared" ca="1" si="1607"/>
        <v>0</v>
      </c>
      <c r="T5408" s="46">
        <f t="shared" ca="1" si="1608"/>
        <v>0</v>
      </c>
      <c r="X5408" s="74">
        <f t="shared" ca="1" si="1609"/>
        <v>-0.65830887326348186</v>
      </c>
      <c r="Y5408" s="75">
        <f t="shared" ca="1" si="1610"/>
        <v>-0.65830887326348186</v>
      </c>
      <c r="Z5408" s="74">
        <f t="shared" ca="1" si="1611"/>
        <v>0.51772613509311882</v>
      </c>
      <c r="AA5408" s="76">
        <f t="shared" ca="1" si="1612"/>
        <v>-658.30887326348181</v>
      </c>
      <c r="AB5408" s="76">
        <f t="shared" ca="1" si="1613"/>
        <v>517.72613509311884</v>
      </c>
    </row>
    <row r="5409" spans="1:28" x14ac:dyDescent="0.25">
      <c r="A5409" s="2">
        <f t="shared" si="1614"/>
        <v>25</v>
      </c>
      <c r="B5409" s="16">
        <f ca="1">VLOOKUP(A5409,PERIODS!$O$4:$P$33,2,FALSE)</f>
        <v>3.5000000000000003E-2</v>
      </c>
      <c r="C5409" s="15"/>
      <c r="D5409" s="18">
        <v>5000</v>
      </c>
      <c r="E5409" s="34">
        <f t="shared" ca="1" si="1615"/>
        <v>30992.524616445098</v>
      </c>
      <c r="F5409" s="34">
        <f t="shared" ca="1" si="1616"/>
        <v>3500.0000000000005</v>
      </c>
      <c r="G5409" s="69">
        <f t="shared" ca="1" si="1602"/>
        <v>0</v>
      </c>
      <c r="H5409" s="34">
        <f t="shared" ca="1" si="1603"/>
        <v>-159.17028091339677</v>
      </c>
      <c r="I5409" s="34">
        <f t="shared" ca="1" si="1604"/>
        <v>3340.8297190866037</v>
      </c>
      <c r="J5409" s="18">
        <f ca="1">SUM(INDIRECT(ADDRESS(ROW(F5409),COLUMN(F5409),4)):INDIRECT(ADDRESS(ROW(F5409)+N$5-1,COLUMN(F5409),4)))</f>
        <v>24900</v>
      </c>
      <c r="K5409" s="18">
        <f t="shared" ca="1" si="1605"/>
        <v>0</v>
      </c>
      <c r="L5409" s="18">
        <f t="shared" ca="1" si="1617"/>
        <v>0</v>
      </c>
      <c r="M5409" s="18">
        <f t="shared" ca="1" si="1601"/>
        <v>0</v>
      </c>
      <c r="N5409" s="34">
        <f t="shared" ca="1" si="1606"/>
        <v>27651.694897358495</v>
      </c>
      <c r="P5409" s="18">
        <f t="shared" ca="1" si="1618"/>
        <v>159.17028091339677</v>
      </c>
      <c r="Q5409" s="47">
        <f ca="1">SUM(L$15:L5409)-SUM(M$15:M5409)</f>
        <v>0</v>
      </c>
      <c r="R5409" s="47" t="str">
        <f t="shared" ca="1" si="1619"/>
        <v>M5412</v>
      </c>
      <c r="S5409" s="40">
        <f t="shared" ca="1" si="1607"/>
        <v>0</v>
      </c>
      <c r="T5409" s="46">
        <f t="shared" ca="1" si="1608"/>
        <v>19</v>
      </c>
      <c r="X5409" s="74">
        <f t="shared" ca="1" si="1609"/>
        <v>-0.15917028091339677</v>
      </c>
      <c r="Y5409" s="75">
        <f t="shared" ca="1" si="1610"/>
        <v>-0.15917028091339677</v>
      </c>
      <c r="Z5409" s="74">
        <f t="shared" ca="1" si="1611"/>
        <v>0.85285112233586635</v>
      </c>
      <c r="AA5409" s="76">
        <f t="shared" ca="1" si="1612"/>
        <v>-159.17028091339677</v>
      </c>
      <c r="AB5409" s="76">
        <f t="shared" ca="1" si="1613"/>
        <v>852.85112233586631</v>
      </c>
    </row>
    <row r="5410" spans="1:28" x14ac:dyDescent="0.25">
      <c r="A5410" s="2">
        <f t="shared" si="1614"/>
        <v>26</v>
      </c>
      <c r="B5410" s="16">
        <f ca="1">VLOOKUP(A5410,PERIODS!$O$4:$P$33,2,FALSE)</f>
        <v>3.5000000000000003E-2</v>
      </c>
      <c r="C5410" s="15"/>
      <c r="D5410" s="18">
        <v>5000</v>
      </c>
      <c r="E5410" s="34">
        <f t="shared" ca="1" si="1615"/>
        <v>27651.694897358495</v>
      </c>
      <c r="F5410" s="34">
        <f t="shared" ca="1" si="1616"/>
        <v>3500.0000000000005</v>
      </c>
      <c r="G5410" s="69">
        <f t="shared" ca="1" si="1602"/>
        <v>0</v>
      </c>
      <c r="H5410" s="34">
        <f t="shared" ca="1" si="1603"/>
        <v>-125.87529559980324</v>
      </c>
      <c r="I5410" s="34">
        <f t="shared" ca="1" si="1604"/>
        <v>3374.1247044001971</v>
      </c>
      <c r="J5410" s="18">
        <f ca="1">SUM(INDIRECT(ADDRESS(ROW(F5410),COLUMN(F5410),4)):INDIRECT(ADDRESS(ROW(F5410)+N$5-1,COLUMN(F5410),4)))</f>
        <v>23900</v>
      </c>
      <c r="K5410" s="18">
        <f t="shared" ca="1" si="1605"/>
        <v>0</v>
      </c>
      <c r="L5410" s="18">
        <f t="shared" ca="1" si="1617"/>
        <v>0</v>
      </c>
      <c r="M5410" s="18">
        <f t="shared" ca="1" si="1601"/>
        <v>0</v>
      </c>
      <c r="N5410" s="34">
        <f t="shared" ca="1" si="1606"/>
        <v>24277.570192958297</v>
      </c>
      <c r="P5410" s="18">
        <f t="shared" ca="1" si="1618"/>
        <v>125.87529559980324</v>
      </c>
      <c r="Q5410" s="47">
        <f ca="1">SUM(L$15:L5410)-SUM(M$15:M5410)</f>
        <v>0</v>
      </c>
      <c r="R5410" s="47" t="str">
        <f t="shared" ca="1" si="1619"/>
        <v>M5413</v>
      </c>
      <c r="S5410" s="40">
        <f t="shared" ca="1" si="1607"/>
        <v>0</v>
      </c>
      <c r="T5410" s="46">
        <f t="shared" ca="1" si="1608"/>
        <v>100</v>
      </c>
      <c r="X5410" s="74">
        <f t="shared" ca="1" si="1609"/>
        <v>-0.12587529559980323</v>
      </c>
      <c r="Y5410" s="75">
        <f t="shared" ca="1" si="1610"/>
        <v>-0.12587529559980323</v>
      </c>
      <c r="Z5410" s="74">
        <f t="shared" ca="1" si="1611"/>
        <v>0.88172479488945255</v>
      </c>
      <c r="AA5410" s="76">
        <f t="shared" ca="1" si="1612"/>
        <v>-125.87529559980324</v>
      </c>
      <c r="AB5410" s="76">
        <f t="shared" ca="1" si="1613"/>
        <v>881.7247948894526</v>
      </c>
    </row>
    <row r="5411" spans="1:28" x14ac:dyDescent="0.25">
      <c r="A5411" s="2">
        <f t="shared" si="1614"/>
        <v>27</v>
      </c>
      <c r="B5411" s="16">
        <f ca="1">VLOOKUP(A5411,PERIODS!$O$4:$P$33,2,FALSE)</f>
        <v>3.5000000000000003E-2</v>
      </c>
      <c r="C5411" s="15"/>
      <c r="D5411" s="18">
        <v>5000</v>
      </c>
      <c r="E5411" s="34">
        <f t="shared" ca="1" si="1615"/>
        <v>24277.570192958297</v>
      </c>
      <c r="F5411" s="34">
        <f t="shared" ca="1" si="1616"/>
        <v>3500.0000000000005</v>
      </c>
      <c r="G5411" s="69">
        <f t="shared" ca="1" si="1602"/>
        <v>0</v>
      </c>
      <c r="H5411" s="34">
        <f t="shared" ca="1" si="1603"/>
        <v>-2427.088026672237</v>
      </c>
      <c r="I5411" s="34">
        <f t="shared" ca="1" si="1604"/>
        <v>1072.9119733277635</v>
      </c>
      <c r="J5411" s="18">
        <f ca="1">SUM(INDIRECT(ADDRESS(ROW(F5411),COLUMN(F5411),4)):INDIRECT(ADDRESS(ROW(F5411)+N$5-1,COLUMN(F5411),4)))</f>
        <v>22900</v>
      </c>
      <c r="K5411" s="18">
        <f t="shared" ca="1" si="1605"/>
        <v>0</v>
      </c>
      <c r="L5411" s="18">
        <f t="shared" ca="1" si="1617"/>
        <v>0</v>
      </c>
      <c r="M5411" s="18">
        <f t="shared" ca="1" si="1601"/>
        <v>0</v>
      </c>
      <c r="N5411" s="34">
        <f t="shared" ca="1" si="1606"/>
        <v>23204.658219630535</v>
      </c>
      <c r="P5411" s="18">
        <f t="shared" ca="1" si="1618"/>
        <v>2427.088026672237</v>
      </c>
      <c r="Q5411" s="47">
        <f ca="1">SUM(L$15:L5411)-SUM(M$15:M5411)</f>
        <v>0</v>
      </c>
      <c r="R5411" s="47" t="str">
        <f t="shared" ca="1" si="1619"/>
        <v>M5414</v>
      </c>
      <c r="S5411" s="40">
        <f t="shared" ca="1" si="1607"/>
        <v>0</v>
      </c>
      <c r="T5411" s="46">
        <f t="shared" ca="1" si="1608"/>
        <v>4</v>
      </c>
      <c r="X5411" s="74">
        <f t="shared" ca="1" si="1609"/>
        <v>-2.4270880266722368</v>
      </c>
      <c r="Y5411" s="75">
        <f t="shared" ca="1" si="1610"/>
        <v>-2.4270880266722368</v>
      </c>
      <c r="Z5411" s="74">
        <f t="shared" ca="1" si="1611"/>
        <v>8.8293567111346616E-2</v>
      </c>
      <c r="AA5411" s="76">
        <f t="shared" ca="1" si="1612"/>
        <v>-2427.088026672237</v>
      </c>
      <c r="AB5411" s="76">
        <f t="shared" ca="1" si="1613"/>
        <v>88.293567111346619</v>
      </c>
    </row>
    <row r="5412" spans="1:28" x14ac:dyDescent="0.25">
      <c r="A5412" s="2">
        <f t="shared" si="1614"/>
        <v>28</v>
      </c>
      <c r="B5412" s="16">
        <f ca="1">VLOOKUP(A5412,PERIODS!$O$4:$P$33,2,FALSE)</f>
        <v>0.04</v>
      </c>
      <c r="C5412" s="15"/>
      <c r="D5412" s="18">
        <v>5000</v>
      </c>
      <c r="E5412" s="34">
        <f t="shared" ca="1" si="1615"/>
        <v>23204.658219630535</v>
      </c>
      <c r="F5412" s="34">
        <f t="shared" ca="1" si="1616"/>
        <v>4000</v>
      </c>
      <c r="G5412" s="69">
        <f t="shared" ca="1" si="1602"/>
        <v>0</v>
      </c>
      <c r="H5412" s="34">
        <f t="shared" ca="1" si="1603"/>
        <v>568.46544228285654</v>
      </c>
      <c r="I5412" s="34">
        <f t="shared" ca="1" si="1604"/>
        <v>4568.4654422828562</v>
      </c>
      <c r="J5412" s="18">
        <f ca="1">SUM(INDIRECT(ADDRESS(ROW(F5412),COLUMN(F5412),4)):INDIRECT(ADDRESS(ROW(F5412)+N$5-1,COLUMN(F5412),4)))</f>
        <v>21900</v>
      </c>
      <c r="K5412" s="18">
        <f t="shared" ca="1" si="1605"/>
        <v>0</v>
      </c>
      <c r="L5412" s="18">
        <f t="shared" ca="1" si="1617"/>
        <v>0</v>
      </c>
      <c r="M5412" s="18">
        <f t="shared" ca="1" si="1601"/>
        <v>0</v>
      </c>
      <c r="N5412" s="34">
        <f t="shared" ca="1" si="1606"/>
        <v>18636.192777347678</v>
      </c>
      <c r="P5412" s="18">
        <f t="shared" ca="1" si="1618"/>
        <v>568.46544228285654</v>
      </c>
      <c r="Q5412" s="47">
        <f ca="1">SUM(L$15:L5412)-SUM(M$15:M5412)</f>
        <v>0</v>
      </c>
      <c r="R5412" s="47" t="str">
        <f t="shared" ca="1" si="1619"/>
        <v>M5415</v>
      </c>
      <c r="S5412" s="40">
        <f t="shared" ca="1" si="1607"/>
        <v>0</v>
      </c>
      <c r="T5412" s="46">
        <f t="shared" ca="1" si="1608"/>
        <v>26</v>
      </c>
      <c r="X5412" s="74">
        <f t="shared" ca="1" si="1609"/>
        <v>0.56846544228285656</v>
      </c>
      <c r="Y5412" s="75">
        <f t="shared" ca="1" si="1610"/>
        <v>0.56846544228285656</v>
      </c>
      <c r="Z5412" s="74">
        <f t="shared" ca="1" si="1611"/>
        <v>1.7655556245366093</v>
      </c>
      <c r="AA5412" s="76">
        <f t="shared" ca="1" si="1612"/>
        <v>568.46544228285654</v>
      </c>
      <c r="AB5412" s="76">
        <f t="shared" ca="1" si="1613"/>
        <v>1765.5556245366092</v>
      </c>
    </row>
    <row r="5413" spans="1:28" x14ac:dyDescent="0.25">
      <c r="A5413" s="2">
        <f t="shared" si="1614"/>
        <v>29</v>
      </c>
      <c r="B5413" s="16">
        <f ca="1">VLOOKUP(A5413,PERIODS!$O$4:$P$33,2,FALSE)</f>
        <v>0.04</v>
      </c>
      <c r="C5413" s="15"/>
      <c r="D5413" s="18">
        <v>5000</v>
      </c>
      <c r="E5413" s="34">
        <f t="shared" ca="1" si="1615"/>
        <v>18636.192777347678</v>
      </c>
      <c r="F5413" s="34">
        <f t="shared" ca="1" si="1616"/>
        <v>4000</v>
      </c>
      <c r="G5413" s="69">
        <f t="shared" ca="1" si="1602"/>
        <v>0</v>
      </c>
      <c r="H5413" s="34">
        <f t="shared" ca="1" si="1603"/>
        <v>26.840879880892537</v>
      </c>
      <c r="I5413" s="34">
        <f t="shared" ca="1" si="1604"/>
        <v>4026.8408798808923</v>
      </c>
      <c r="J5413" s="18">
        <f ca="1">SUM(INDIRECT(ADDRESS(ROW(F5413),COLUMN(F5413),4)):INDIRECT(ADDRESS(ROW(F5413)+N$5-1,COLUMN(F5413),4)))</f>
        <v>21200</v>
      </c>
      <c r="K5413" s="18">
        <f t="shared" ca="1" si="1605"/>
        <v>16350</v>
      </c>
      <c r="L5413" s="18">
        <f t="shared" ca="1" si="1617"/>
        <v>16350</v>
      </c>
      <c r="M5413" s="18">
        <f t="shared" ca="1" si="1601"/>
        <v>0</v>
      </c>
      <c r="N5413" s="34">
        <f t="shared" ca="1" si="1606"/>
        <v>14609.351897466786</v>
      </c>
      <c r="P5413" s="18">
        <f t="shared" ca="1" si="1618"/>
        <v>26.840879880892537</v>
      </c>
      <c r="Q5413" s="47">
        <f ca="1">SUM(L$15:L5413)-SUM(M$15:M5413)</f>
        <v>16350</v>
      </c>
      <c r="R5413" s="47" t="str">
        <f t="shared" ca="1" si="1619"/>
        <v>M5416</v>
      </c>
      <c r="S5413" s="40">
        <f t="shared" ca="1" si="1607"/>
        <v>0</v>
      </c>
      <c r="T5413" s="46">
        <f t="shared" ca="1" si="1608"/>
        <v>31</v>
      </c>
      <c r="X5413" s="74">
        <f t="shared" ca="1" si="1609"/>
        <v>2.6840879880892538E-2</v>
      </c>
      <c r="Y5413" s="75">
        <f t="shared" ca="1" si="1610"/>
        <v>2.6840879880892538E-2</v>
      </c>
      <c r="Z5413" s="74">
        <f t="shared" ca="1" si="1611"/>
        <v>1.0272043408817284</v>
      </c>
      <c r="AA5413" s="76">
        <f t="shared" ca="1" si="1612"/>
        <v>26.840879880892537</v>
      </c>
      <c r="AB5413" s="76">
        <f t="shared" ca="1" si="1613"/>
        <v>1027.2043408817285</v>
      </c>
    </row>
    <row r="5414" spans="1:28" x14ac:dyDescent="0.25">
      <c r="A5414" s="2">
        <f t="shared" si="1614"/>
        <v>30</v>
      </c>
      <c r="B5414" s="16">
        <f ca="1">VLOOKUP(A5414,PERIODS!$O$4:$P$33,2,FALSE)</f>
        <v>0.04</v>
      </c>
      <c r="C5414" s="15"/>
      <c r="D5414" s="18">
        <v>5000</v>
      </c>
      <c r="E5414" s="34">
        <f t="shared" ca="1" si="1615"/>
        <v>14609.351897466786</v>
      </c>
      <c r="F5414" s="34">
        <f t="shared" ca="1" si="1616"/>
        <v>4000</v>
      </c>
      <c r="G5414" s="69">
        <f t="shared" ca="1" si="1602"/>
        <v>0</v>
      </c>
      <c r="H5414" s="34">
        <f t="shared" ca="1" si="1603"/>
        <v>-1093.5804239904769</v>
      </c>
      <c r="I5414" s="34">
        <f t="shared" ca="1" si="1604"/>
        <v>2906.4195760095231</v>
      </c>
      <c r="J5414" s="18">
        <f ca="1">SUM(INDIRECT(ADDRESS(ROW(F5414),COLUMN(F5414),4)):INDIRECT(ADDRESS(ROW(F5414)+N$5-1,COLUMN(F5414),4)))</f>
        <v>20500</v>
      </c>
      <c r="K5414" s="18">
        <f t="shared" ca="1" si="1605"/>
        <v>16350</v>
      </c>
      <c r="L5414" s="18">
        <f t="shared" ca="1" si="1617"/>
        <v>0</v>
      </c>
      <c r="M5414" s="18">
        <f t="shared" ca="1" si="1601"/>
        <v>0</v>
      </c>
      <c r="N5414" s="34">
        <f t="shared" ca="1" si="1606"/>
        <v>11702.932321457263</v>
      </c>
      <c r="P5414" s="18">
        <f t="shared" ca="1" si="1618"/>
        <v>1093.5804239904769</v>
      </c>
      <c r="Q5414" s="47">
        <f ca="1">SUM(L$15:L5414)-SUM(M$15:M5414)</f>
        <v>16350</v>
      </c>
      <c r="R5414" s="47" t="str">
        <f t="shared" ca="1" si="1619"/>
        <v>M5417</v>
      </c>
      <c r="S5414" s="40">
        <f t="shared" ca="1" si="1607"/>
        <v>0</v>
      </c>
      <c r="T5414" s="46">
        <f t="shared" ca="1" si="1608"/>
        <v>65</v>
      </c>
      <c r="X5414" s="74">
        <f t="shared" ca="1" si="1609"/>
        <v>-1.0935804239904769</v>
      </c>
      <c r="Y5414" s="75">
        <f t="shared" ca="1" si="1610"/>
        <v>-1.0935804239904769</v>
      </c>
      <c r="Z5414" s="74">
        <f t="shared" ca="1" si="1611"/>
        <v>0.33501484858987474</v>
      </c>
      <c r="AA5414" s="76">
        <f t="shared" ca="1" si="1612"/>
        <v>-1093.5804239904769</v>
      </c>
      <c r="AB5414" s="76">
        <f t="shared" ca="1" si="1613"/>
        <v>335.01484858987476</v>
      </c>
    </row>
    <row r="5415" spans="1:28" x14ac:dyDescent="0.25">
      <c r="A5415" s="2">
        <f t="shared" si="1614"/>
        <v>1</v>
      </c>
      <c r="B5415" s="16">
        <f ca="1">VLOOKUP(A5415,PERIODS!$O$4:$P$33,2,FALSE)</f>
        <v>2.4E-2</v>
      </c>
      <c r="C5415" s="15"/>
      <c r="D5415" s="18">
        <v>5000</v>
      </c>
      <c r="E5415" s="34">
        <f t="shared" ca="1" si="1615"/>
        <v>11702.932321457263</v>
      </c>
      <c r="F5415" s="34">
        <f t="shared" ca="1" si="1616"/>
        <v>2400</v>
      </c>
      <c r="G5415" s="69">
        <f t="shared" ca="1" si="1602"/>
        <v>0</v>
      </c>
      <c r="H5415" s="34">
        <f t="shared" ca="1" si="1603"/>
        <v>-369.0853089057083</v>
      </c>
      <c r="I5415" s="34">
        <f t="shared" ca="1" si="1604"/>
        <v>2030.9146910942918</v>
      </c>
      <c r="J5415" s="18">
        <f ca="1">SUM(INDIRECT(ADDRESS(ROW(F5415),COLUMN(F5415),4)):INDIRECT(ADDRESS(ROW(F5415)+N$5-1,COLUMN(F5415),4)))</f>
        <v>19800</v>
      </c>
      <c r="K5415" s="18">
        <f t="shared" ca="1" si="1605"/>
        <v>16350</v>
      </c>
      <c r="L5415" s="18">
        <f t="shared" ca="1" si="1617"/>
        <v>0</v>
      </c>
      <c r="M5415" s="18">
        <f t="shared" ca="1" si="1601"/>
        <v>0</v>
      </c>
      <c r="N5415" s="34">
        <f t="shared" ca="1" si="1606"/>
        <v>9672.0176303629705</v>
      </c>
      <c r="P5415" s="18">
        <f t="shared" ca="1" si="1618"/>
        <v>369.0853089057083</v>
      </c>
      <c r="Q5415" s="47">
        <f ca="1">SUM(L$15:L5415)-SUM(M$15:M5415)</f>
        <v>16350</v>
      </c>
      <c r="R5415" s="47" t="str">
        <f t="shared" ca="1" si="1619"/>
        <v>M5418</v>
      </c>
      <c r="S5415" s="40">
        <f t="shared" ca="1" si="1607"/>
        <v>0</v>
      </c>
      <c r="T5415" s="46">
        <f t="shared" ca="1" si="1608"/>
        <v>0</v>
      </c>
      <c r="X5415" s="74">
        <f t="shared" ca="1" si="1609"/>
        <v>-0.36908530890570829</v>
      </c>
      <c r="Y5415" s="75">
        <f t="shared" ca="1" si="1610"/>
        <v>-0.36908530890570829</v>
      </c>
      <c r="Z5415" s="74">
        <f t="shared" ca="1" si="1611"/>
        <v>0.69136642822105454</v>
      </c>
      <c r="AA5415" s="76">
        <f t="shared" ca="1" si="1612"/>
        <v>-369.0853089057083</v>
      </c>
      <c r="AB5415" s="76">
        <f t="shared" ca="1" si="1613"/>
        <v>691.36642822105455</v>
      </c>
    </row>
    <row r="5416" spans="1:28" x14ac:dyDescent="0.25">
      <c r="A5416" s="2">
        <f t="shared" si="1614"/>
        <v>2</v>
      </c>
      <c r="B5416" s="16">
        <f ca="1">VLOOKUP(A5416,PERIODS!$O$4:$P$33,2,FALSE)</f>
        <v>2.5000000000000001E-2</v>
      </c>
      <c r="C5416" s="15"/>
      <c r="D5416" s="18">
        <v>5000</v>
      </c>
      <c r="E5416" s="34">
        <f t="shared" ca="1" si="1615"/>
        <v>9672.0176303629705</v>
      </c>
      <c r="F5416" s="34">
        <f t="shared" ca="1" si="1616"/>
        <v>2500</v>
      </c>
      <c r="G5416" s="69">
        <f t="shared" ca="1" si="1602"/>
        <v>0</v>
      </c>
      <c r="H5416" s="34">
        <f t="shared" ca="1" si="1603"/>
        <v>1645.9570186627886</v>
      </c>
      <c r="I5416" s="34">
        <f t="shared" ca="1" si="1604"/>
        <v>4145.9570186627889</v>
      </c>
      <c r="J5416" s="18">
        <f ca="1">SUM(INDIRECT(ADDRESS(ROW(F5416),COLUMN(F5416),4)):INDIRECT(ADDRESS(ROW(F5416)+N$5-1,COLUMN(F5416),4)))</f>
        <v>20700</v>
      </c>
      <c r="K5416" s="18">
        <f t="shared" ca="1" si="1605"/>
        <v>0</v>
      </c>
      <c r="L5416" s="18">
        <f t="shared" ca="1" si="1617"/>
        <v>0</v>
      </c>
      <c r="M5416" s="18">
        <f t="shared" ca="1" si="1601"/>
        <v>16350</v>
      </c>
      <c r="N5416" s="34">
        <f t="shared" ca="1" si="1606"/>
        <v>21876.060611700181</v>
      </c>
      <c r="P5416" s="18">
        <f t="shared" ca="1" si="1618"/>
        <v>1645.9570186627886</v>
      </c>
      <c r="Q5416" s="47">
        <f ca="1">SUM(L$15:L5416)-SUM(M$15:M5416)</f>
        <v>0</v>
      </c>
      <c r="R5416" s="47" t="str">
        <f t="shared" ca="1" si="1619"/>
        <v>M5419</v>
      </c>
      <c r="S5416" s="40">
        <f t="shared" ca="1" si="1607"/>
        <v>0</v>
      </c>
      <c r="T5416" s="46">
        <f t="shared" ca="1" si="1608"/>
        <v>69</v>
      </c>
      <c r="X5416" s="74">
        <f t="shared" ca="1" si="1609"/>
        <v>1.6459570186627885</v>
      </c>
      <c r="Y5416" s="75">
        <f t="shared" ca="1" si="1610"/>
        <v>1.6459570186627885</v>
      </c>
      <c r="Z5416" s="74">
        <f t="shared" ca="1" si="1611"/>
        <v>5.1859706034825104</v>
      </c>
      <c r="AA5416" s="76">
        <f t="shared" ca="1" si="1612"/>
        <v>1645.9570186627886</v>
      </c>
      <c r="AB5416" s="76">
        <f t="shared" ca="1" si="1613"/>
        <v>5185.9706034825103</v>
      </c>
    </row>
    <row r="5417" spans="1:28" x14ac:dyDescent="0.25">
      <c r="A5417" s="2">
        <f t="shared" si="1614"/>
        <v>3</v>
      </c>
      <c r="B5417" s="16">
        <f ca="1">VLOOKUP(A5417,PERIODS!$O$4:$P$33,2,FALSE)</f>
        <v>2.5000000000000001E-2</v>
      </c>
      <c r="C5417" s="15"/>
      <c r="D5417" s="18">
        <v>5000</v>
      </c>
      <c r="E5417" s="34">
        <f t="shared" ca="1" si="1615"/>
        <v>21876.060611700181</v>
      </c>
      <c r="F5417" s="34">
        <f t="shared" ca="1" si="1616"/>
        <v>2500</v>
      </c>
      <c r="G5417" s="69">
        <f t="shared" ca="1" si="1602"/>
        <v>0</v>
      </c>
      <c r="H5417" s="34">
        <f t="shared" ca="1" si="1603"/>
        <v>-8.6911910878670415</v>
      </c>
      <c r="I5417" s="34">
        <f t="shared" ca="1" si="1604"/>
        <v>2491.3088089121329</v>
      </c>
      <c r="J5417" s="18">
        <f ca="1">SUM(INDIRECT(ADDRESS(ROW(F5417),COLUMN(F5417),4)):INDIRECT(ADDRESS(ROW(F5417)+N$5-1,COLUMN(F5417),4)))</f>
        <v>21500</v>
      </c>
      <c r="K5417" s="18">
        <f t="shared" ca="1" si="1605"/>
        <v>0</v>
      </c>
      <c r="L5417" s="18">
        <f t="shared" ca="1" si="1617"/>
        <v>0</v>
      </c>
      <c r="M5417" s="18">
        <f t="shared" ca="1" si="1601"/>
        <v>0</v>
      </c>
      <c r="N5417" s="34">
        <f t="shared" ca="1" si="1606"/>
        <v>19384.751802788047</v>
      </c>
      <c r="P5417" s="18">
        <f t="shared" ca="1" si="1618"/>
        <v>8.6911910878670415</v>
      </c>
      <c r="Q5417" s="47">
        <f ca="1">SUM(L$15:L5417)-SUM(M$15:M5417)</f>
        <v>0</v>
      </c>
      <c r="R5417" s="47" t="str">
        <f t="shared" ca="1" si="1619"/>
        <v>M5420</v>
      </c>
      <c r="S5417" s="40">
        <f t="shared" ca="1" si="1607"/>
        <v>0</v>
      </c>
      <c r="T5417" s="46">
        <f t="shared" ca="1" si="1608"/>
        <v>68</v>
      </c>
      <c r="X5417" s="74">
        <f t="shared" ca="1" si="1609"/>
        <v>-8.6911910878670409E-3</v>
      </c>
      <c r="Y5417" s="75">
        <f t="shared" ca="1" si="1610"/>
        <v>-8.6911910878670409E-3</v>
      </c>
      <c r="Z5417" s="74">
        <f t="shared" ca="1" si="1611"/>
        <v>0.99134646813326111</v>
      </c>
      <c r="AA5417" s="76">
        <f t="shared" ca="1" si="1612"/>
        <v>-8.6911910878670415</v>
      </c>
      <c r="AB5417" s="76">
        <f t="shared" ca="1" si="1613"/>
        <v>991.34646813326106</v>
      </c>
    </row>
    <row r="5418" spans="1:28" x14ac:dyDescent="0.25">
      <c r="A5418" s="2">
        <f t="shared" si="1614"/>
        <v>4</v>
      </c>
      <c r="B5418" s="16">
        <f ca="1">VLOOKUP(A5418,PERIODS!$O$4:$P$33,2,FALSE)</f>
        <v>2.5000000000000001E-2</v>
      </c>
      <c r="C5418" s="15"/>
      <c r="D5418" s="18">
        <v>5000</v>
      </c>
      <c r="E5418" s="34">
        <f t="shared" ca="1" si="1615"/>
        <v>19384.751802788047</v>
      </c>
      <c r="F5418" s="34">
        <f t="shared" ca="1" si="1616"/>
        <v>2500</v>
      </c>
      <c r="G5418" s="69">
        <f t="shared" ca="1" si="1602"/>
        <v>0</v>
      </c>
      <c r="H5418" s="34">
        <f t="shared" ca="1" si="1603"/>
        <v>-177.89580312256828</v>
      </c>
      <c r="I5418" s="34">
        <f t="shared" ca="1" si="1604"/>
        <v>2322.1041968774316</v>
      </c>
      <c r="J5418" s="18">
        <f ca="1">SUM(INDIRECT(ADDRESS(ROW(F5418),COLUMN(F5418),4)):INDIRECT(ADDRESS(ROW(F5418)+N$5-1,COLUMN(F5418),4)))</f>
        <v>22300</v>
      </c>
      <c r="K5418" s="18">
        <f t="shared" ca="1" si="1605"/>
        <v>16350</v>
      </c>
      <c r="L5418" s="18">
        <f t="shared" ca="1" si="1617"/>
        <v>16350</v>
      </c>
      <c r="M5418" s="18">
        <f t="shared" ca="1" si="1601"/>
        <v>0</v>
      </c>
      <c r="N5418" s="34">
        <f t="shared" ca="1" si="1606"/>
        <v>17062.647605910613</v>
      </c>
      <c r="P5418" s="18">
        <f t="shared" ca="1" si="1618"/>
        <v>177.89580312256828</v>
      </c>
      <c r="Q5418" s="47">
        <f ca="1">SUM(L$15:L5418)-SUM(M$15:M5418)</f>
        <v>16350</v>
      </c>
      <c r="R5418" s="47" t="str">
        <f t="shared" ca="1" si="1619"/>
        <v>M5421</v>
      </c>
      <c r="S5418" s="40">
        <f t="shared" ca="1" si="1607"/>
        <v>0</v>
      </c>
      <c r="T5418" s="46">
        <f t="shared" ca="1" si="1608"/>
        <v>79</v>
      </c>
      <c r="X5418" s="74">
        <f t="shared" ca="1" si="1609"/>
        <v>-0.17789580312256828</v>
      </c>
      <c r="Y5418" s="75">
        <f t="shared" ca="1" si="1610"/>
        <v>-0.17789580312256828</v>
      </c>
      <c r="Z5418" s="74">
        <f t="shared" ca="1" si="1611"/>
        <v>0.83702963481938097</v>
      </c>
      <c r="AA5418" s="76">
        <f t="shared" ca="1" si="1612"/>
        <v>-177.89580312256828</v>
      </c>
      <c r="AB5418" s="76">
        <f t="shared" ca="1" si="1613"/>
        <v>837.02963481938093</v>
      </c>
    </row>
    <row r="5419" spans="1:28" x14ac:dyDescent="0.25">
      <c r="A5419" s="2">
        <f t="shared" si="1614"/>
        <v>5</v>
      </c>
      <c r="B5419" s="16">
        <f ca="1">VLOOKUP(A5419,PERIODS!$O$4:$P$33,2,FALSE)</f>
        <v>3.3000000000000002E-2</v>
      </c>
      <c r="C5419" s="15"/>
      <c r="D5419" s="18">
        <v>5000</v>
      </c>
      <c r="E5419" s="34">
        <f t="shared" ca="1" si="1615"/>
        <v>17062.647605910613</v>
      </c>
      <c r="F5419" s="34">
        <f t="shared" ca="1" si="1616"/>
        <v>3300</v>
      </c>
      <c r="G5419" s="69">
        <f t="shared" ca="1" si="1602"/>
        <v>0</v>
      </c>
      <c r="H5419" s="34">
        <f t="shared" ca="1" si="1603"/>
        <v>-604.39675956323117</v>
      </c>
      <c r="I5419" s="34">
        <f t="shared" ca="1" si="1604"/>
        <v>2695.6032404367688</v>
      </c>
      <c r="J5419" s="18">
        <f ca="1">SUM(INDIRECT(ADDRESS(ROW(F5419),COLUMN(F5419),4)):INDIRECT(ADDRESS(ROW(F5419)+N$5-1,COLUMN(F5419),4)))</f>
        <v>23100</v>
      </c>
      <c r="K5419" s="18">
        <f t="shared" ca="1" si="1605"/>
        <v>16350</v>
      </c>
      <c r="L5419" s="18">
        <f t="shared" ca="1" si="1617"/>
        <v>0</v>
      </c>
      <c r="M5419" s="18">
        <f t="shared" ca="1" si="1601"/>
        <v>0</v>
      </c>
      <c r="N5419" s="34">
        <f t="shared" ca="1" si="1606"/>
        <v>14367.044365473845</v>
      </c>
      <c r="P5419" s="18">
        <f t="shared" ca="1" si="1618"/>
        <v>604.39675956323117</v>
      </c>
      <c r="Q5419" s="47">
        <f ca="1">SUM(L$15:L5419)-SUM(M$15:M5419)</f>
        <v>16350</v>
      </c>
      <c r="R5419" s="47" t="str">
        <f t="shared" ca="1" si="1619"/>
        <v>M5422</v>
      </c>
      <c r="S5419" s="40">
        <f t="shared" ca="1" si="1607"/>
        <v>0</v>
      </c>
      <c r="T5419" s="46">
        <f t="shared" ca="1" si="1608"/>
        <v>4</v>
      </c>
      <c r="X5419" s="74">
        <f t="shared" ca="1" si="1609"/>
        <v>-0.60439675956323113</v>
      </c>
      <c r="Y5419" s="75">
        <f t="shared" ca="1" si="1610"/>
        <v>-0.60439675956323113</v>
      </c>
      <c r="Z5419" s="74">
        <f t="shared" ca="1" si="1611"/>
        <v>0.54640394019330141</v>
      </c>
      <c r="AA5419" s="76">
        <f t="shared" ca="1" si="1612"/>
        <v>-604.39675956323117</v>
      </c>
      <c r="AB5419" s="76">
        <f t="shared" ca="1" si="1613"/>
        <v>546.40394019330142</v>
      </c>
    </row>
    <row r="5420" spans="1:28" x14ac:dyDescent="0.25">
      <c r="A5420" s="2">
        <f t="shared" si="1614"/>
        <v>6</v>
      </c>
      <c r="B5420" s="16">
        <f ca="1">VLOOKUP(A5420,PERIODS!$O$4:$P$33,2,FALSE)</f>
        <v>3.3000000000000002E-2</v>
      </c>
      <c r="C5420" s="15"/>
      <c r="D5420" s="18">
        <v>5000</v>
      </c>
      <c r="E5420" s="34">
        <f t="shared" ca="1" si="1615"/>
        <v>14367.044365473845</v>
      </c>
      <c r="F5420" s="34">
        <f t="shared" ca="1" si="1616"/>
        <v>3300</v>
      </c>
      <c r="G5420" s="69">
        <f t="shared" ca="1" si="1602"/>
        <v>0</v>
      </c>
      <c r="H5420" s="34">
        <f t="shared" ca="1" si="1603"/>
        <v>-303.31921213432798</v>
      </c>
      <c r="I5420" s="34">
        <f t="shared" ca="1" si="1604"/>
        <v>2996.6807878656718</v>
      </c>
      <c r="J5420" s="18">
        <f ca="1">SUM(INDIRECT(ADDRESS(ROW(F5420),COLUMN(F5420),4)):INDIRECT(ADDRESS(ROW(F5420)+N$5-1,COLUMN(F5420),4)))</f>
        <v>23100</v>
      </c>
      <c r="K5420" s="18">
        <f t="shared" ca="1" si="1605"/>
        <v>16350</v>
      </c>
      <c r="L5420" s="18">
        <f t="shared" ca="1" si="1617"/>
        <v>0</v>
      </c>
      <c r="M5420" s="18">
        <f t="shared" ca="1" si="1601"/>
        <v>0</v>
      </c>
      <c r="N5420" s="34">
        <f t="shared" ca="1" si="1606"/>
        <v>11370.363577608172</v>
      </c>
      <c r="P5420" s="18">
        <f t="shared" ca="1" si="1618"/>
        <v>303.31921213432798</v>
      </c>
      <c r="Q5420" s="47">
        <f ca="1">SUM(L$15:L5420)-SUM(M$15:M5420)</f>
        <v>16350</v>
      </c>
      <c r="R5420" s="47" t="str">
        <f t="shared" ca="1" si="1619"/>
        <v>M5423</v>
      </c>
      <c r="S5420" s="40">
        <f t="shared" ca="1" si="1607"/>
        <v>0</v>
      </c>
      <c r="T5420" s="46">
        <f t="shared" ca="1" si="1608"/>
        <v>34</v>
      </c>
      <c r="X5420" s="74">
        <f t="shared" ca="1" si="1609"/>
        <v>-0.303319212134328</v>
      </c>
      <c r="Y5420" s="75">
        <f t="shared" ca="1" si="1610"/>
        <v>-0.303319212134328</v>
      </c>
      <c r="Z5420" s="74">
        <f t="shared" ca="1" si="1611"/>
        <v>0.73836336420280324</v>
      </c>
      <c r="AA5420" s="76">
        <f t="shared" ca="1" si="1612"/>
        <v>-303.31921213432798</v>
      </c>
      <c r="AB5420" s="76">
        <f t="shared" ca="1" si="1613"/>
        <v>738.36336420280327</v>
      </c>
    </row>
    <row r="5421" spans="1:28" x14ac:dyDescent="0.25">
      <c r="A5421" s="2">
        <f t="shared" si="1614"/>
        <v>7</v>
      </c>
      <c r="B5421" s="16">
        <f ca="1">VLOOKUP(A5421,PERIODS!$O$4:$P$33,2,FALSE)</f>
        <v>3.3000000000000002E-2</v>
      </c>
      <c r="C5421" s="15"/>
      <c r="D5421" s="18">
        <v>5000</v>
      </c>
      <c r="E5421" s="34">
        <f t="shared" ca="1" si="1615"/>
        <v>11370.363577608172</v>
      </c>
      <c r="F5421" s="34">
        <f t="shared" ca="1" si="1616"/>
        <v>3300</v>
      </c>
      <c r="G5421" s="69">
        <f t="shared" ca="1" si="1602"/>
        <v>0</v>
      </c>
      <c r="H5421" s="34">
        <f t="shared" ca="1" si="1603"/>
        <v>719.00274993726657</v>
      </c>
      <c r="I5421" s="34">
        <f t="shared" ca="1" si="1604"/>
        <v>4019.0027499372663</v>
      </c>
      <c r="J5421" s="18">
        <f ca="1">SUM(INDIRECT(ADDRESS(ROW(F5421),COLUMN(F5421),4)):INDIRECT(ADDRESS(ROW(F5421)+N$5-1,COLUMN(F5421),4)))</f>
        <v>23100</v>
      </c>
      <c r="K5421" s="18">
        <f t="shared" ca="1" si="1605"/>
        <v>0</v>
      </c>
      <c r="L5421" s="18">
        <f t="shared" ca="1" si="1617"/>
        <v>0</v>
      </c>
      <c r="M5421" s="18">
        <f t="shared" ca="1" si="1601"/>
        <v>16350</v>
      </c>
      <c r="N5421" s="34">
        <f t="shared" ca="1" si="1606"/>
        <v>23701.360827670906</v>
      </c>
      <c r="P5421" s="18">
        <f t="shared" ca="1" si="1618"/>
        <v>719.00274993726657</v>
      </c>
      <c r="Q5421" s="47">
        <f ca="1">SUM(L$15:L5421)-SUM(M$15:M5421)</f>
        <v>0</v>
      </c>
      <c r="R5421" s="47" t="str">
        <f t="shared" ca="1" si="1619"/>
        <v>M5424</v>
      </c>
      <c r="S5421" s="40">
        <f t="shared" ca="1" si="1607"/>
        <v>0</v>
      </c>
      <c r="T5421" s="46">
        <f t="shared" ca="1" si="1608"/>
        <v>9</v>
      </c>
      <c r="X5421" s="74">
        <f t="shared" ca="1" si="1609"/>
        <v>0.71900274993726654</v>
      </c>
      <c r="Y5421" s="75">
        <f t="shared" ca="1" si="1610"/>
        <v>0.71900274993726654</v>
      </c>
      <c r="Z5421" s="74">
        <f t="shared" ca="1" si="1611"/>
        <v>2.0523854482309982</v>
      </c>
      <c r="AA5421" s="76">
        <f t="shared" ca="1" si="1612"/>
        <v>719.00274993726657</v>
      </c>
      <c r="AB5421" s="76">
        <f t="shared" ca="1" si="1613"/>
        <v>2052.385448230998</v>
      </c>
    </row>
    <row r="5422" spans="1:28" x14ac:dyDescent="0.25">
      <c r="A5422" s="2">
        <f t="shared" si="1614"/>
        <v>8</v>
      </c>
      <c r="B5422" s="16">
        <f ca="1">VLOOKUP(A5422,PERIODS!$O$4:$P$33,2,FALSE)</f>
        <v>3.3000000000000002E-2</v>
      </c>
      <c r="C5422" s="15"/>
      <c r="D5422" s="18">
        <v>5000</v>
      </c>
      <c r="E5422" s="34">
        <f t="shared" ca="1" si="1615"/>
        <v>23701.360827670906</v>
      </c>
      <c r="F5422" s="34">
        <f t="shared" ca="1" si="1616"/>
        <v>3300</v>
      </c>
      <c r="G5422" s="69">
        <f t="shared" ca="1" si="1602"/>
        <v>0</v>
      </c>
      <c r="H5422" s="34">
        <f t="shared" ca="1" si="1603"/>
        <v>26.051074248042386</v>
      </c>
      <c r="I5422" s="34">
        <f t="shared" ca="1" si="1604"/>
        <v>3326.0510742480424</v>
      </c>
      <c r="J5422" s="18">
        <f ca="1">SUM(INDIRECT(ADDRESS(ROW(F5422),COLUMN(F5422),4)):INDIRECT(ADDRESS(ROW(F5422)+N$5-1,COLUMN(F5422),4)))</f>
        <v>23100</v>
      </c>
      <c r="K5422" s="18">
        <f t="shared" ca="1" si="1605"/>
        <v>0</v>
      </c>
      <c r="L5422" s="18">
        <f t="shared" ca="1" si="1617"/>
        <v>0</v>
      </c>
      <c r="M5422" s="18">
        <f t="shared" ca="1" si="1601"/>
        <v>0</v>
      </c>
      <c r="N5422" s="34">
        <f t="shared" ca="1" si="1606"/>
        <v>20375.309753422862</v>
      </c>
      <c r="P5422" s="18">
        <f t="shared" ca="1" si="1618"/>
        <v>26.051074248042386</v>
      </c>
      <c r="Q5422" s="47">
        <f ca="1">SUM(L$15:L5422)-SUM(M$15:M5422)</f>
        <v>0</v>
      </c>
      <c r="R5422" s="47" t="str">
        <f t="shared" ca="1" si="1619"/>
        <v>M5425</v>
      </c>
      <c r="S5422" s="40">
        <f t="shared" ca="1" si="1607"/>
        <v>0</v>
      </c>
      <c r="T5422" s="46">
        <f t="shared" ca="1" si="1608"/>
        <v>69</v>
      </c>
      <c r="X5422" s="74">
        <f t="shared" ca="1" si="1609"/>
        <v>2.6051074248042386E-2</v>
      </c>
      <c r="Y5422" s="75">
        <f t="shared" ca="1" si="1610"/>
        <v>2.6051074248042386E-2</v>
      </c>
      <c r="Z5422" s="74">
        <f t="shared" ca="1" si="1611"/>
        <v>1.0263933694042888</v>
      </c>
      <c r="AA5422" s="76">
        <f t="shared" ca="1" si="1612"/>
        <v>26.051074248042386</v>
      </c>
      <c r="AB5422" s="76">
        <f t="shared" ca="1" si="1613"/>
        <v>1026.3933694042889</v>
      </c>
    </row>
    <row r="5423" spans="1:28" x14ac:dyDescent="0.25">
      <c r="A5423" s="2">
        <f t="shared" si="1614"/>
        <v>9</v>
      </c>
      <c r="B5423" s="16">
        <f ca="1">VLOOKUP(A5423,PERIODS!$O$4:$P$33,2,FALSE)</f>
        <v>3.3000000000000002E-2</v>
      </c>
      <c r="C5423" s="15"/>
      <c r="D5423" s="18">
        <v>5000</v>
      </c>
      <c r="E5423" s="34">
        <f t="shared" ca="1" si="1615"/>
        <v>20375.309753422862</v>
      </c>
      <c r="F5423" s="34">
        <f t="shared" ca="1" si="1616"/>
        <v>3300</v>
      </c>
      <c r="G5423" s="69">
        <f t="shared" ca="1" si="1602"/>
        <v>0</v>
      </c>
      <c r="H5423" s="34">
        <f t="shared" ca="1" si="1603"/>
        <v>74.990350851205434</v>
      </c>
      <c r="I5423" s="34">
        <f t="shared" ca="1" si="1604"/>
        <v>3374.9903508512052</v>
      </c>
      <c r="J5423" s="18">
        <f ca="1">SUM(INDIRECT(ADDRESS(ROW(F5423),COLUMN(F5423),4)):INDIRECT(ADDRESS(ROW(F5423)+N$5-1,COLUMN(F5423),4)))</f>
        <v>23100</v>
      </c>
      <c r="K5423" s="18">
        <f t="shared" ca="1" si="1605"/>
        <v>16350</v>
      </c>
      <c r="L5423" s="18">
        <f t="shared" ca="1" si="1617"/>
        <v>16350</v>
      </c>
      <c r="M5423" s="18">
        <f t="shared" ca="1" si="1601"/>
        <v>0</v>
      </c>
      <c r="N5423" s="34">
        <f t="shared" ca="1" si="1606"/>
        <v>17000.319402571658</v>
      </c>
      <c r="P5423" s="18">
        <f t="shared" ca="1" si="1618"/>
        <v>74.990350851205434</v>
      </c>
      <c r="Q5423" s="47">
        <f ca="1">SUM(L$15:L5423)-SUM(M$15:M5423)</f>
        <v>16350</v>
      </c>
      <c r="R5423" s="47" t="str">
        <f t="shared" ca="1" si="1619"/>
        <v>M5426</v>
      </c>
      <c r="S5423" s="40">
        <f t="shared" ca="1" si="1607"/>
        <v>0</v>
      </c>
      <c r="T5423" s="46">
        <f t="shared" ca="1" si="1608"/>
        <v>1</v>
      </c>
      <c r="X5423" s="74">
        <f t="shared" ca="1" si="1609"/>
        <v>7.4990350851205437E-2</v>
      </c>
      <c r="Y5423" s="75">
        <f t="shared" ca="1" si="1610"/>
        <v>7.4990350851205437E-2</v>
      </c>
      <c r="Z5423" s="74">
        <f t="shared" ca="1" si="1611"/>
        <v>1.0778737502702549</v>
      </c>
      <c r="AA5423" s="76">
        <f t="shared" ca="1" si="1612"/>
        <v>74.990350851205434</v>
      </c>
      <c r="AB5423" s="76">
        <f t="shared" ca="1" si="1613"/>
        <v>1077.873750270255</v>
      </c>
    </row>
    <row r="5424" spans="1:28" x14ac:dyDescent="0.25">
      <c r="A5424" s="2">
        <f t="shared" si="1614"/>
        <v>10</v>
      </c>
      <c r="B5424" s="16">
        <f ca="1">VLOOKUP(A5424,PERIODS!$O$4:$P$33,2,FALSE)</f>
        <v>3.3000000000000002E-2</v>
      </c>
      <c r="C5424" s="15"/>
      <c r="D5424" s="18">
        <v>5000</v>
      </c>
      <c r="E5424" s="34">
        <f t="shared" ca="1" si="1615"/>
        <v>17000.319402571658</v>
      </c>
      <c r="F5424" s="34">
        <f t="shared" ca="1" si="1616"/>
        <v>3300</v>
      </c>
      <c r="G5424" s="69">
        <f t="shared" ca="1" si="1602"/>
        <v>0</v>
      </c>
      <c r="H5424" s="34">
        <f t="shared" ca="1" si="1603"/>
        <v>200.85780892214927</v>
      </c>
      <c r="I5424" s="34">
        <f t="shared" ca="1" si="1604"/>
        <v>3500.8578089221492</v>
      </c>
      <c r="J5424" s="18">
        <f ca="1">SUM(INDIRECT(ADDRESS(ROW(F5424),COLUMN(F5424),4)):INDIRECT(ADDRESS(ROW(F5424)+N$5-1,COLUMN(F5424),4)))</f>
        <v>23100</v>
      </c>
      <c r="K5424" s="18">
        <f t="shared" ca="1" si="1605"/>
        <v>16350</v>
      </c>
      <c r="L5424" s="18">
        <f t="shared" ca="1" si="1617"/>
        <v>0</v>
      </c>
      <c r="M5424" s="18">
        <f t="shared" ca="1" si="1601"/>
        <v>0</v>
      </c>
      <c r="N5424" s="34">
        <f t="shared" ca="1" si="1606"/>
        <v>13499.46159364951</v>
      </c>
      <c r="P5424" s="18">
        <f t="shared" ca="1" si="1618"/>
        <v>200.85780892214927</v>
      </c>
      <c r="Q5424" s="47">
        <f ca="1">SUM(L$15:L5424)-SUM(M$15:M5424)</f>
        <v>16350</v>
      </c>
      <c r="R5424" s="47" t="str">
        <f t="shared" ca="1" si="1619"/>
        <v>M5427</v>
      </c>
      <c r="S5424" s="40">
        <f t="shared" ca="1" si="1607"/>
        <v>0</v>
      </c>
      <c r="T5424" s="46">
        <f t="shared" ca="1" si="1608"/>
        <v>24</v>
      </c>
      <c r="X5424" s="74">
        <f t="shared" ca="1" si="1609"/>
        <v>0.20085780892214927</v>
      </c>
      <c r="Y5424" s="75">
        <f t="shared" ca="1" si="1610"/>
        <v>0.20085780892214927</v>
      </c>
      <c r="Z5424" s="74">
        <f t="shared" ca="1" si="1611"/>
        <v>1.2224509378483275</v>
      </c>
      <c r="AA5424" s="76">
        <f t="shared" ca="1" si="1612"/>
        <v>200.85780892214927</v>
      </c>
      <c r="AB5424" s="76">
        <f t="shared" ca="1" si="1613"/>
        <v>1222.4509378483274</v>
      </c>
    </row>
    <row r="5425" spans="1:28" x14ac:dyDescent="0.25">
      <c r="A5425" s="2">
        <f t="shared" si="1614"/>
        <v>11</v>
      </c>
      <c r="B5425" s="16">
        <f ca="1">VLOOKUP(A5425,PERIODS!$O$4:$P$33,2,FALSE)</f>
        <v>3.3000000000000002E-2</v>
      </c>
      <c r="C5425" s="15"/>
      <c r="D5425" s="18">
        <v>5000</v>
      </c>
      <c r="E5425" s="34">
        <f t="shared" ca="1" si="1615"/>
        <v>13499.46159364951</v>
      </c>
      <c r="F5425" s="34">
        <f t="shared" ca="1" si="1616"/>
        <v>3300</v>
      </c>
      <c r="G5425" s="69">
        <f t="shared" ca="1" si="1602"/>
        <v>0</v>
      </c>
      <c r="H5425" s="34">
        <f t="shared" ca="1" si="1603"/>
        <v>-59.015713583803631</v>
      </c>
      <c r="I5425" s="34">
        <f t="shared" ca="1" si="1604"/>
        <v>3240.9842864161965</v>
      </c>
      <c r="J5425" s="18">
        <f ca="1">SUM(INDIRECT(ADDRESS(ROW(F5425),COLUMN(F5425),4)):INDIRECT(ADDRESS(ROW(F5425)+N$5-1,COLUMN(F5425),4)))</f>
        <v>23300</v>
      </c>
      <c r="K5425" s="18">
        <f t="shared" ca="1" si="1605"/>
        <v>16350</v>
      </c>
      <c r="L5425" s="18">
        <f t="shared" ca="1" si="1617"/>
        <v>0</v>
      </c>
      <c r="M5425" s="18">
        <f t="shared" ca="1" si="1601"/>
        <v>0</v>
      </c>
      <c r="N5425" s="34">
        <f t="shared" ca="1" si="1606"/>
        <v>10258.477307233314</v>
      </c>
      <c r="P5425" s="18">
        <f t="shared" ca="1" si="1618"/>
        <v>59.015713583803631</v>
      </c>
      <c r="Q5425" s="47">
        <f ca="1">SUM(L$15:L5425)-SUM(M$15:M5425)</f>
        <v>16350</v>
      </c>
      <c r="R5425" s="47" t="str">
        <f t="shared" ca="1" si="1619"/>
        <v>M5428</v>
      </c>
      <c r="S5425" s="40">
        <f t="shared" ca="1" si="1607"/>
        <v>0</v>
      </c>
      <c r="T5425" s="46">
        <f t="shared" ca="1" si="1608"/>
        <v>35</v>
      </c>
      <c r="X5425" s="74">
        <f t="shared" ca="1" si="1609"/>
        <v>-5.9015713583803628E-2</v>
      </c>
      <c r="Y5425" s="75">
        <f t="shared" ca="1" si="1610"/>
        <v>-5.9015713583803628E-2</v>
      </c>
      <c r="Z5425" s="74">
        <f t="shared" ca="1" si="1611"/>
        <v>0.94269195597166477</v>
      </c>
      <c r="AA5425" s="76">
        <f t="shared" ca="1" si="1612"/>
        <v>-59.015713583803631</v>
      </c>
      <c r="AB5425" s="76">
        <f t="shared" ca="1" si="1613"/>
        <v>942.69195597166481</v>
      </c>
    </row>
    <row r="5426" spans="1:28" x14ac:dyDescent="0.25">
      <c r="A5426" s="2">
        <f t="shared" si="1614"/>
        <v>12</v>
      </c>
      <c r="B5426" s="16">
        <f ca="1">VLOOKUP(A5426,PERIODS!$O$4:$P$33,2,FALSE)</f>
        <v>3.3000000000000002E-2</v>
      </c>
      <c r="C5426" s="15"/>
      <c r="D5426" s="18">
        <v>5000</v>
      </c>
      <c r="E5426" s="34">
        <f t="shared" ca="1" si="1615"/>
        <v>10258.477307233314</v>
      </c>
      <c r="F5426" s="34">
        <f t="shared" ca="1" si="1616"/>
        <v>3300</v>
      </c>
      <c r="G5426" s="69">
        <f t="shared" ca="1" si="1602"/>
        <v>0</v>
      </c>
      <c r="H5426" s="34">
        <f t="shared" ca="1" si="1603"/>
        <v>-1086.3980099110818</v>
      </c>
      <c r="I5426" s="34">
        <f t="shared" ca="1" si="1604"/>
        <v>2213.6019900889182</v>
      </c>
      <c r="J5426" s="18">
        <f ca="1">SUM(INDIRECT(ADDRESS(ROW(F5426),COLUMN(F5426),4)):INDIRECT(ADDRESS(ROW(F5426)+N$5-1,COLUMN(F5426),4)))</f>
        <v>23500</v>
      </c>
      <c r="K5426" s="18">
        <f t="shared" ca="1" si="1605"/>
        <v>0</v>
      </c>
      <c r="L5426" s="18">
        <f t="shared" ca="1" si="1617"/>
        <v>0</v>
      </c>
      <c r="M5426" s="18">
        <f t="shared" ca="1" si="1601"/>
        <v>16350</v>
      </c>
      <c r="N5426" s="34">
        <f t="shared" ca="1" si="1606"/>
        <v>24394.875317144397</v>
      </c>
      <c r="P5426" s="18">
        <f t="shared" ca="1" si="1618"/>
        <v>1086.3980099110818</v>
      </c>
      <c r="Q5426" s="47">
        <f ca="1">SUM(L$15:L5426)-SUM(M$15:M5426)</f>
        <v>0</v>
      </c>
      <c r="R5426" s="47" t="str">
        <f t="shared" ca="1" si="1619"/>
        <v>M5429</v>
      </c>
      <c r="S5426" s="40">
        <f t="shared" ca="1" si="1607"/>
        <v>0</v>
      </c>
      <c r="T5426" s="46">
        <f t="shared" ca="1" si="1608"/>
        <v>22</v>
      </c>
      <c r="X5426" s="74">
        <f t="shared" ca="1" si="1609"/>
        <v>-1.0863980099110817</v>
      </c>
      <c r="Y5426" s="75">
        <f t="shared" ca="1" si="1610"/>
        <v>-1.0863980099110817</v>
      </c>
      <c r="Z5426" s="74">
        <f t="shared" ca="1" si="1611"/>
        <v>0.33742972589822096</v>
      </c>
      <c r="AA5426" s="76">
        <f t="shared" ca="1" si="1612"/>
        <v>-1086.3980099110818</v>
      </c>
      <c r="AB5426" s="76">
        <f t="shared" ca="1" si="1613"/>
        <v>337.42972589822097</v>
      </c>
    </row>
    <row r="5427" spans="1:28" x14ac:dyDescent="0.25">
      <c r="A5427" s="2">
        <f t="shared" si="1614"/>
        <v>13</v>
      </c>
      <c r="B5427" s="16">
        <f ca="1">VLOOKUP(A5427,PERIODS!$O$4:$P$33,2,FALSE)</f>
        <v>3.3000000000000002E-2</v>
      </c>
      <c r="C5427" s="15"/>
      <c r="D5427" s="18">
        <v>5000</v>
      </c>
      <c r="E5427" s="34">
        <f t="shared" ca="1" si="1615"/>
        <v>24394.875317144397</v>
      </c>
      <c r="F5427" s="34">
        <f t="shared" ca="1" si="1616"/>
        <v>3300</v>
      </c>
      <c r="G5427" s="69">
        <f t="shared" ca="1" si="1602"/>
        <v>0</v>
      </c>
      <c r="H5427" s="34">
        <f t="shared" ca="1" si="1603"/>
        <v>-517.68164507638005</v>
      </c>
      <c r="I5427" s="34">
        <f t="shared" ca="1" si="1604"/>
        <v>2782.3183549236201</v>
      </c>
      <c r="J5427" s="18">
        <f ca="1">SUM(INDIRECT(ADDRESS(ROW(F5427),COLUMN(F5427),4)):INDIRECT(ADDRESS(ROW(F5427)+N$5-1,COLUMN(F5427),4)))</f>
        <v>23700</v>
      </c>
      <c r="K5427" s="18">
        <f t="shared" ca="1" si="1605"/>
        <v>0</v>
      </c>
      <c r="L5427" s="18">
        <f t="shared" ca="1" si="1617"/>
        <v>0</v>
      </c>
      <c r="M5427" s="18">
        <f t="shared" ca="1" si="1601"/>
        <v>0</v>
      </c>
      <c r="N5427" s="34">
        <f t="shared" ca="1" si="1606"/>
        <v>21612.556962220777</v>
      </c>
      <c r="P5427" s="18">
        <f t="shared" ca="1" si="1618"/>
        <v>517.68164507638005</v>
      </c>
      <c r="Q5427" s="47">
        <f ca="1">SUM(L$15:L5427)-SUM(M$15:M5427)</f>
        <v>0</v>
      </c>
      <c r="R5427" s="47" t="str">
        <f t="shared" ca="1" si="1619"/>
        <v>M5430</v>
      </c>
      <c r="S5427" s="40">
        <f t="shared" ca="1" si="1607"/>
        <v>0</v>
      </c>
      <c r="T5427" s="46">
        <f t="shared" ca="1" si="1608"/>
        <v>51</v>
      </c>
      <c r="X5427" s="74">
        <f t="shared" ca="1" si="1609"/>
        <v>-0.51768164507638004</v>
      </c>
      <c r="Y5427" s="75">
        <f t="shared" ca="1" si="1610"/>
        <v>-0.51768164507638004</v>
      </c>
      <c r="Z5427" s="74">
        <f t="shared" ca="1" si="1611"/>
        <v>0.59590045655064261</v>
      </c>
      <c r="AA5427" s="76">
        <f t="shared" ca="1" si="1612"/>
        <v>-517.68164507638005</v>
      </c>
      <c r="AB5427" s="76">
        <f t="shared" ca="1" si="1613"/>
        <v>595.90045655064262</v>
      </c>
    </row>
    <row r="5428" spans="1:28" x14ac:dyDescent="0.25">
      <c r="A5428" s="2">
        <f t="shared" si="1614"/>
        <v>14</v>
      </c>
      <c r="B5428" s="16">
        <f ca="1">VLOOKUP(A5428,PERIODS!$O$4:$P$33,2,FALSE)</f>
        <v>3.3000000000000002E-2</v>
      </c>
      <c r="C5428" s="15"/>
      <c r="D5428" s="18">
        <v>5000</v>
      </c>
      <c r="E5428" s="34">
        <f t="shared" ca="1" si="1615"/>
        <v>21612.556962220777</v>
      </c>
      <c r="F5428" s="34">
        <f t="shared" ca="1" si="1616"/>
        <v>3300</v>
      </c>
      <c r="G5428" s="69">
        <f t="shared" ca="1" si="1602"/>
        <v>0</v>
      </c>
      <c r="H5428" s="34">
        <f t="shared" ca="1" si="1603"/>
        <v>-1379.4786747995543</v>
      </c>
      <c r="I5428" s="34">
        <f t="shared" ca="1" si="1604"/>
        <v>1920.5213252004457</v>
      </c>
      <c r="J5428" s="18">
        <f ca="1">SUM(INDIRECT(ADDRESS(ROW(F5428),COLUMN(F5428),4)):INDIRECT(ADDRESS(ROW(F5428)+N$5-1,COLUMN(F5428),4)))</f>
        <v>23900</v>
      </c>
      <c r="K5428" s="18">
        <f t="shared" ca="1" si="1605"/>
        <v>16350</v>
      </c>
      <c r="L5428" s="18">
        <f t="shared" ca="1" si="1617"/>
        <v>16350</v>
      </c>
      <c r="M5428" s="18">
        <f t="shared" ca="1" si="1601"/>
        <v>0</v>
      </c>
      <c r="N5428" s="34">
        <f t="shared" ca="1" si="1606"/>
        <v>19692.03563702033</v>
      </c>
      <c r="P5428" s="18">
        <f t="shared" ca="1" si="1618"/>
        <v>1379.4786747995543</v>
      </c>
      <c r="Q5428" s="47">
        <f ca="1">SUM(L$15:L5428)-SUM(M$15:M5428)</f>
        <v>16350</v>
      </c>
      <c r="R5428" s="47" t="str">
        <f t="shared" ca="1" si="1619"/>
        <v>M5431</v>
      </c>
      <c r="S5428" s="40">
        <f t="shared" ca="1" si="1607"/>
        <v>0</v>
      </c>
      <c r="T5428" s="46">
        <f t="shared" ca="1" si="1608"/>
        <v>56</v>
      </c>
      <c r="X5428" s="74">
        <f t="shared" ca="1" si="1609"/>
        <v>-1.3794786747995542</v>
      </c>
      <c r="Y5428" s="75">
        <f t="shared" ca="1" si="1610"/>
        <v>-1.3794786747995542</v>
      </c>
      <c r="Z5428" s="74">
        <f t="shared" ca="1" si="1611"/>
        <v>0.25170974149230502</v>
      </c>
      <c r="AA5428" s="76">
        <f t="shared" ca="1" si="1612"/>
        <v>-1379.4786747995543</v>
      </c>
      <c r="AB5428" s="76">
        <f t="shared" ca="1" si="1613"/>
        <v>251.70974149230503</v>
      </c>
    </row>
    <row r="5429" spans="1:28" x14ac:dyDescent="0.25">
      <c r="A5429" s="2">
        <f t="shared" si="1614"/>
        <v>15</v>
      </c>
      <c r="B5429" s="16">
        <f ca="1">VLOOKUP(A5429,PERIODS!$O$4:$P$33,2,FALSE)</f>
        <v>3.3000000000000002E-2</v>
      </c>
      <c r="C5429" s="15"/>
      <c r="D5429" s="18">
        <v>5000</v>
      </c>
      <c r="E5429" s="34">
        <f t="shared" ca="1" si="1615"/>
        <v>19692.03563702033</v>
      </c>
      <c r="F5429" s="34">
        <f t="shared" ca="1" si="1616"/>
        <v>3300</v>
      </c>
      <c r="G5429" s="69">
        <f t="shared" ca="1" si="1602"/>
        <v>0</v>
      </c>
      <c r="H5429" s="34">
        <f t="shared" ca="1" si="1603"/>
        <v>-809.45017167651395</v>
      </c>
      <c r="I5429" s="34">
        <f t="shared" ca="1" si="1604"/>
        <v>2490.5498283234861</v>
      </c>
      <c r="J5429" s="18">
        <f ca="1">SUM(INDIRECT(ADDRESS(ROW(F5429),COLUMN(F5429),4)):INDIRECT(ADDRESS(ROW(F5429)+N$5-1,COLUMN(F5429),4)))</f>
        <v>24100</v>
      </c>
      <c r="K5429" s="18">
        <f t="shared" ca="1" si="1605"/>
        <v>16350</v>
      </c>
      <c r="L5429" s="18">
        <f t="shared" ca="1" si="1617"/>
        <v>0</v>
      </c>
      <c r="M5429" s="18">
        <f t="shared" ca="1" si="1601"/>
        <v>0</v>
      </c>
      <c r="N5429" s="34">
        <f t="shared" ca="1" si="1606"/>
        <v>17201.485808696845</v>
      </c>
      <c r="P5429" s="18">
        <f t="shared" ca="1" si="1618"/>
        <v>809.45017167651395</v>
      </c>
      <c r="Q5429" s="47">
        <f ca="1">SUM(L$15:L5429)-SUM(M$15:M5429)</f>
        <v>16350</v>
      </c>
      <c r="R5429" s="47" t="str">
        <f t="shared" ca="1" si="1619"/>
        <v>M5432</v>
      </c>
      <c r="S5429" s="40">
        <f t="shared" ca="1" si="1607"/>
        <v>0</v>
      </c>
      <c r="T5429" s="46">
        <f t="shared" ca="1" si="1608"/>
        <v>56</v>
      </c>
      <c r="X5429" s="74">
        <f t="shared" ca="1" si="1609"/>
        <v>-0.8094501716765139</v>
      </c>
      <c r="Y5429" s="75">
        <f t="shared" ca="1" si="1610"/>
        <v>-0.8094501716765139</v>
      </c>
      <c r="Z5429" s="74">
        <f t="shared" ca="1" si="1611"/>
        <v>0.44510272904279208</v>
      </c>
      <c r="AA5429" s="76">
        <f t="shared" ca="1" si="1612"/>
        <v>-809.45017167651395</v>
      </c>
      <c r="AB5429" s="76">
        <f t="shared" ca="1" si="1613"/>
        <v>445.10272904279208</v>
      </c>
    </row>
    <row r="5430" spans="1:28" x14ac:dyDescent="0.25">
      <c r="A5430" s="2">
        <f t="shared" si="1614"/>
        <v>16</v>
      </c>
      <c r="B5430" s="16">
        <f ca="1">VLOOKUP(A5430,PERIODS!$O$4:$P$33,2,FALSE)</f>
        <v>3.3000000000000002E-2</v>
      </c>
      <c r="C5430" s="15"/>
      <c r="D5430" s="18">
        <v>5000</v>
      </c>
      <c r="E5430" s="34">
        <f t="shared" ca="1" si="1615"/>
        <v>17201.485808696845</v>
      </c>
      <c r="F5430" s="34">
        <f t="shared" ca="1" si="1616"/>
        <v>3300</v>
      </c>
      <c r="G5430" s="69">
        <f t="shared" ca="1" si="1602"/>
        <v>0</v>
      </c>
      <c r="H5430" s="34">
        <f t="shared" ca="1" si="1603"/>
        <v>137.45194609677449</v>
      </c>
      <c r="I5430" s="34">
        <f t="shared" ca="1" si="1604"/>
        <v>3437.4519460967745</v>
      </c>
      <c r="J5430" s="18">
        <f ca="1">SUM(INDIRECT(ADDRESS(ROW(F5430),COLUMN(F5430),4)):INDIRECT(ADDRESS(ROW(F5430)+N$5-1,COLUMN(F5430),4)))</f>
        <v>24300</v>
      </c>
      <c r="K5430" s="18">
        <f t="shared" ca="1" si="1605"/>
        <v>16350</v>
      </c>
      <c r="L5430" s="18">
        <f t="shared" ca="1" si="1617"/>
        <v>0</v>
      </c>
      <c r="M5430" s="18">
        <f t="shared" ca="1" si="1601"/>
        <v>0</v>
      </c>
      <c r="N5430" s="34">
        <f t="shared" ca="1" si="1606"/>
        <v>13764.03386260007</v>
      </c>
      <c r="P5430" s="18">
        <f t="shared" ca="1" si="1618"/>
        <v>137.45194609677449</v>
      </c>
      <c r="Q5430" s="47">
        <f ca="1">SUM(L$15:L5430)-SUM(M$15:M5430)</f>
        <v>16350</v>
      </c>
      <c r="R5430" s="47" t="str">
        <f t="shared" ca="1" si="1619"/>
        <v>M5433</v>
      </c>
      <c r="S5430" s="40">
        <f t="shared" ca="1" si="1607"/>
        <v>0</v>
      </c>
      <c r="T5430" s="46">
        <f t="shared" ca="1" si="1608"/>
        <v>31</v>
      </c>
      <c r="X5430" s="74">
        <f t="shared" ca="1" si="1609"/>
        <v>0.1374519460967745</v>
      </c>
      <c r="Y5430" s="75">
        <f t="shared" ca="1" si="1610"/>
        <v>0.1374519460967745</v>
      </c>
      <c r="Z5430" s="74">
        <f t="shared" ca="1" si="1611"/>
        <v>1.1473465701662886</v>
      </c>
      <c r="AA5430" s="76">
        <f t="shared" ca="1" si="1612"/>
        <v>137.45194609677449</v>
      </c>
      <c r="AB5430" s="76">
        <f t="shared" ca="1" si="1613"/>
        <v>1147.3465701662885</v>
      </c>
    </row>
    <row r="5431" spans="1:28" x14ac:dyDescent="0.25">
      <c r="A5431" s="2">
        <f t="shared" si="1614"/>
        <v>17</v>
      </c>
      <c r="B5431" s="16">
        <f ca="1">VLOOKUP(A5431,PERIODS!$O$4:$P$33,2,FALSE)</f>
        <v>3.5000000000000003E-2</v>
      </c>
      <c r="C5431" s="15"/>
      <c r="D5431" s="18">
        <v>5000</v>
      </c>
      <c r="E5431" s="34">
        <f t="shared" ca="1" si="1615"/>
        <v>13764.03386260007</v>
      </c>
      <c r="F5431" s="34">
        <f t="shared" ca="1" si="1616"/>
        <v>3500.0000000000005</v>
      </c>
      <c r="G5431" s="69">
        <f t="shared" ca="1" si="1602"/>
        <v>0</v>
      </c>
      <c r="H5431" s="34">
        <f t="shared" ca="1" si="1603"/>
        <v>1054.4818142853155</v>
      </c>
      <c r="I5431" s="34">
        <f t="shared" ca="1" si="1604"/>
        <v>4554.4818142853164</v>
      </c>
      <c r="J5431" s="18">
        <f ca="1">SUM(INDIRECT(ADDRESS(ROW(F5431),COLUMN(F5431),4)):INDIRECT(ADDRESS(ROW(F5431)+N$5-1,COLUMN(F5431),4)))</f>
        <v>24500.000000000004</v>
      </c>
      <c r="K5431" s="18">
        <f t="shared" ca="1" si="1605"/>
        <v>0</v>
      </c>
      <c r="L5431" s="18">
        <f t="shared" ca="1" si="1617"/>
        <v>0</v>
      </c>
      <c r="M5431" s="18">
        <f t="shared" ca="1" si="1601"/>
        <v>16350</v>
      </c>
      <c r="N5431" s="34">
        <f t="shared" ca="1" si="1606"/>
        <v>25559.552048314756</v>
      </c>
      <c r="P5431" s="18">
        <f t="shared" ca="1" si="1618"/>
        <v>1054.4818142853155</v>
      </c>
      <c r="Q5431" s="47">
        <f ca="1">SUM(L$15:L5431)-SUM(M$15:M5431)</f>
        <v>0</v>
      </c>
      <c r="R5431" s="47" t="str">
        <f t="shared" ca="1" si="1619"/>
        <v>M5434</v>
      </c>
      <c r="S5431" s="40">
        <f t="shared" ca="1" si="1607"/>
        <v>0</v>
      </c>
      <c r="T5431" s="46">
        <f t="shared" ca="1" si="1608"/>
        <v>81</v>
      </c>
      <c r="X5431" s="74">
        <f t="shared" ca="1" si="1609"/>
        <v>1.0544818142853156</v>
      </c>
      <c r="Y5431" s="75">
        <f t="shared" ca="1" si="1610"/>
        <v>1.0544818142853156</v>
      </c>
      <c r="Z5431" s="74">
        <f t="shared" ca="1" si="1611"/>
        <v>2.8704873229233376</v>
      </c>
      <c r="AA5431" s="76">
        <f t="shared" ca="1" si="1612"/>
        <v>1054.4818142853155</v>
      </c>
      <c r="AB5431" s="76">
        <f t="shared" ca="1" si="1613"/>
        <v>2870.4873229233376</v>
      </c>
    </row>
    <row r="5432" spans="1:28" x14ac:dyDescent="0.25">
      <c r="A5432" s="2">
        <f t="shared" si="1614"/>
        <v>18</v>
      </c>
      <c r="B5432" s="16">
        <f ca="1">VLOOKUP(A5432,PERIODS!$O$4:$P$33,2,FALSE)</f>
        <v>3.5000000000000003E-2</v>
      </c>
      <c r="C5432" s="15"/>
      <c r="D5432" s="18">
        <v>5000</v>
      </c>
      <c r="E5432" s="34">
        <f t="shared" ca="1" si="1615"/>
        <v>25559.552048314756</v>
      </c>
      <c r="F5432" s="34">
        <f t="shared" ca="1" si="1616"/>
        <v>3500.0000000000005</v>
      </c>
      <c r="G5432" s="69">
        <f t="shared" ca="1" si="1602"/>
        <v>0</v>
      </c>
      <c r="H5432" s="34">
        <f t="shared" ca="1" si="1603"/>
        <v>1600.931680743575</v>
      </c>
      <c r="I5432" s="34">
        <f t="shared" ca="1" si="1604"/>
        <v>5100.9316807435753</v>
      </c>
      <c r="J5432" s="18">
        <f ca="1">SUM(INDIRECT(ADDRESS(ROW(F5432),COLUMN(F5432),4)):INDIRECT(ADDRESS(ROW(F5432)+N$5-1,COLUMN(F5432),4)))</f>
        <v>24500.000000000004</v>
      </c>
      <c r="K5432" s="18">
        <f t="shared" ca="1" si="1605"/>
        <v>0</v>
      </c>
      <c r="L5432" s="18">
        <f t="shared" ca="1" si="1617"/>
        <v>0</v>
      </c>
      <c r="M5432" s="18">
        <f t="shared" ca="1" si="1601"/>
        <v>0</v>
      </c>
      <c r="N5432" s="34">
        <f t="shared" ca="1" si="1606"/>
        <v>20458.62036757118</v>
      </c>
      <c r="P5432" s="18">
        <f t="shared" ca="1" si="1618"/>
        <v>1600.931680743575</v>
      </c>
      <c r="Q5432" s="47">
        <f ca="1">SUM(L$15:L5432)-SUM(M$15:M5432)</f>
        <v>0</v>
      </c>
      <c r="R5432" s="47" t="str">
        <f t="shared" ca="1" si="1619"/>
        <v>M5435</v>
      </c>
      <c r="S5432" s="40">
        <f t="shared" ca="1" si="1607"/>
        <v>0</v>
      </c>
      <c r="T5432" s="46">
        <f t="shared" ca="1" si="1608"/>
        <v>18</v>
      </c>
      <c r="X5432" s="74">
        <f t="shared" ca="1" si="1609"/>
        <v>1.6009316807435749</v>
      </c>
      <c r="Y5432" s="75">
        <f t="shared" ca="1" si="1610"/>
        <v>1.6009316807435749</v>
      </c>
      <c r="Z5432" s="74">
        <f t="shared" ca="1" si="1611"/>
        <v>4.9576492196829003</v>
      </c>
      <c r="AA5432" s="76">
        <f t="shared" ca="1" si="1612"/>
        <v>1600.931680743575</v>
      </c>
      <c r="AB5432" s="76">
        <f t="shared" ca="1" si="1613"/>
        <v>4957.6492196829004</v>
      </c>
    </row>
    <row r="5433" spans="1:28" x14ac:dyDescent="0.25">
      <c r="A5433" s="2">
        <f t="shared" si="1614"/>
        <v>19</v>
      </c>
      <c r="B5433" s="16">
        <f ca="1">VLOOKUP(A5433,PERIODS!$O$4:$P$33,2,FALSE)</f>
        <v>3.5000000000000003E-2</v>
      </c>
      <c r="C5433" s="15"/>
      <c r="D5433" s="18">
        <v>5000</v>
      </c>
      <c r="E5433" s="34">
        <f t="shared" ca="1" si="1615"/>
        <v>20458.62036757118</v>
      </c>
      <c r="F5433" s="34">
        <f t="shared" ca="1" si="1616"/>
        <v>3500.0000000000005</v>
      </c>
      <c r="G5433" s="69">
        <f t="shared" ca="1" si="1602"/>
        <v>0</v>
      </c>
      <c r="H5433" s="34">
        <f t="shared" ca="1" si="1603"/>
        <v>-210.12051334168422</v>
      </c>
      <c r="I5433" s="34">
        <f t="shared" ca="1" si="1604"/>
        <v>3289.8794866583162</v>
      </c>
      <c r="J5433" s="18">
        <f ca="1">SUM(INDIRECT(ADDRESS(ROW(F5433),COLUMN(F5433),4)):INDIRECT(ADDRESS(ROW(F5433)+N$5-1,COLUMN(F5433),4)))</f>
        <v>24500.000000000004</v>
      </c>
      <c r="K5433" s="18">
        <f t="shared" ca="1" si="1605"/>
        <v>16350</v>
      </c>
      <c r="L5433" s="18">
        <f t="shared" ca="1" si="1617"/>
        <v>16350</v>
      </c>
      <c r="M5433" s="18">
        <f t="shared" ca="1" si="1601"/>
        <v>0</v>
      </c>
      <c r="N5433" s="34">
        <f t="shared" ca="1" si="1606"/>
        <v>17168.740880912865</v>
      </c>
      <c r="P5433" s="18">
        <f t="shared" ca="1" si="1618"/>
        <v>210.12051334168422</v>
      </c>
      <c r="Q5433" s="47">
        <f ca="1">SUM(L$15:L5433)-SUM(M$15:M5433)</f>
        <v>16350</v>
      </c>
      <c r="R5433" s="47" t="str">
        <f t="shared" ca="1" si="1619"/>
        <v>M5436</v>
      </c>
      <c r="S5433" s="40">
        <f t="shared" ca="1" si="1607"/>
        <v>0</v>
      </c>
      <c r="T5433" s="46">
        <f t="shared" ca="1" si="1608"/>
        <v>82</v>
      </c>
      <c r="X5433" s="74">
        <f t="shared" ca="1" si="1609"/>
        <v>-0.21012051334168422</v>
      </c>
      <c r="Y5433" s="75">
        <f t="shared" ca="1" si="1610"/>
        <v>-0.21012051334168422</v>
      </c>
      <c r="Z5433" s="74">
        <f t="shared" ca="1" si="1611"/>
        <v>0.81048656563999832</v>
      </c>
      <c r="AA5433" s="76">
        <f t="shared" ca="1" si="1612"/>
        <v>-210.12051334168422</v>
      </c>
      <c r="AB5433" s="76">
        <f t="shared" ca="1" si="1613"/>
        <v>810.48656563999828</v>
      </c>
    </row>
    <row r="5434" spans="1:28" x14ac:dyDescent="0.25">
      <c r="A5434" s="2">
        <f t="shared" si="1614"/>
        <v>20</v>
      </c>
      <c r="B5434" s="16">
        <f ca="1">VLOOKUP(A5434,PERIODS!$O$4:$P$33,2,FALSE)</f>
        <v>3.5000000000000003E-2</v>
      </c>
      <c r="C5434" s="15"/>
      <c r="D5434" s="18">
        <v>5000</v>
      </c>
      <c r="E5434" s="34">
        <f t="shared" ca="1" si="1615"/>
        <v>17168.740880912865</v>
      </c>
      <c r="F5434" s="34">
        <f t="shared" ca="1" si="1616"/>
        <v>3500.0000000000005</v>
      </c>
      <c r="G5434" s="69">
        <f t="shared" ca="1" si="1602"/>
        <v>0</v>
      </c>
      <c r="H5434" s="34">
        <f t="shared" ca="1" si="1603"/>
        <v>587.4289513543423</v>
      </c>
      <c r="I5434" s="34">
        <f t="shared" ca="1" si="1604"/>
        <v>4087.4289513543426</v>
      </c>
      <c r="J5434" s="18">
        <f ca="1">SUM(INDIRECT(ADDRESS(ROW(F5434),COLUMN(F5434),4)):INDIRECT(ADDRESS(ROW(F5434)+N$5-1,COLUMN(F5434),4)))</f>
        <v>24500.000000000004</v>
      </c>
      <c r="K5434" s="18">
        <f t="shared" ca="1" si="1605"/>
        <v>16350</v>
      </c>
      <c r="L5434" s="18">
        <f t="shared" ca="1" si="1617"/>
        <v>0</v>
      </c>
      <c r="M5434" s="18">
        <f t="shared" ca="1" si="1601"/>
        <v>0</v>
      </c>
      <c r="N5434" s="34">
        <f t="shared" ca="1" si="1606"/>
        <v>13081.311929558522</v>
      </c>
      <c r="P5434" s="18">
        <f t="shared" ca="1" si="1618"/>
        <v>587.4289513543423</v>
      </c>
      <c r="Q5434" s="47">
        <f ca="1">SUM(L$15:L5434)-SUM(M$15:M5434)</f>
        <v>16350</v>
      </c>
      <c r="R5434" s="47" t="str">
        <f t="shared" ca="1" si="1619"/>
        <v>M5437</v>
      </c>
      <c r="S5434" s="40">
        <f t="shared" ca="1" si="1607"/>
        <v>0</v>
      </c>
      <c r="T5434" s="46">
        <f t="shared" ca="1" si="1608"/>
        <v>33</v>
      </c>
      <c r="X5434" s="74">
        <f t="shared" ca="1" si="1609"/>
        <v>0.58742895135434225</v>
      </c>
      <c r="Y5434" s="75">
        <f t="shared" ca="1" si="1610"/>
        <v>0.58742895135434225</v>
      </c>
      <c r="Z5434" s="74">
        <f t="shared" ca="1" si="1611"/>
        <v>1.7993562307633553</v>
      </c>
      <c r="AA5434" s="76">
        <f t="shared" ca="1" si="1612"/>
        <v>587.4289513543423</v>
      </c>
      <c r="AB5434" s="76">
        <f t="shared" ca="1" si="1613"/>
        <v>1799.3562307633554</v>
      </c>
    </row>
    <row r="5435" spans="1:28" x14ac:dyDescent="0.25">
      <c r="A5435" s="2">
        <f t="shared" si="1614"/>
        <v>21</v>
      </c>
      <c r="B5435" s="16">
        <f ca="1">VLOOKUP(A5435,PERIODS!$O$4:$P$33,2,FALSE)</f>
        <v>3.5000000000000003E-2</v>
      </c>
      <c r="C5435" s="15"/>
      <c r="D5435" s="18">
        <v>5000</v>
      </c>
      <c r="E5435" s="34">
        <f t="shared" ca="1" si="1615"/>
        <v>13081.311929558522</v>
      </c>
      <c r="F5435" s="34">
        <f t="shared" ca="1" si="1616"/>
        <v>3500.0000000000005</v>
      </c>
      <c r="G5435" s="69">
        <f t="shared" ca="1" si="1602"/>
        <v>0</v>
      </c>
      <c r="H5435" s="34">
        <f t="shared" ca="1" si="1603"/>
        <v>193.78567298569462</v>
      </c>
      <c r="I5435" s="34">
        <f t="shared" ca="1" si="1604"/>
        <v>3693.7856729856949</v>
      </c>
      <c r="J5435" s="18">
        <f ca="1">SUM(INDIRECT(ADDRESS(ROW(F5435),COLUMN(F5435),4)):INDIRECT(ADDRESS(ROW(F5435)+N$5-1,COLUMN(F5435),4)))</f>
        <v>24500.000000000004</v>
      </c>
      <c r="K5435" s="18">
        <f t="shared" ca="1" si="1605"/>
        <v>16350</v>
      </c>
      <c r="L5435" s="18">
        <f t="shared" ca="1" si="1617"/>
        <v>0</v>
      </c>
      <c r="M5435" s="18">
        <f t="shared" ca="1" si="1601"/>
        <v>0</v>
      </c>
      <c r="N5435" s="34">
        <f t="shared" ca="1" si="1606"/>
        <v>9387.5262565728262</v>
      </c>
      <c r="P5435" s="18">
        <f t="shared" ca="1" si="1618"/>
        <v>193.78567298569462</v>
      </c>
      <c r="Q5435" s="47">
        <f ca="1">SUM(L$15:L5435)-SUM(M$15:M5435)</f>
        <v>16350</v>
      </c>
      <c r="R5435" s="47" t="str">
        <f t="shared" ca="1" si="1619"/>
        <v>M5438</v>
      </c>
      <c r="S5435" s="40">
        <f t="shared" ca="1" si="1607"/>
        <v>0</v>
      </c>
      <c r="T5435" s="46">
        <f t="shared" ca="1" si="1608"/>
        <v>100</v>
      </c>
      <c r="X5435" s="74">
        <f t="shared" ca="1" si="1609"/>
        <v>0.19378567298569463</v>
      </c>
      <c r="Y5435" s="75">
        <f t="shared" ca="1" si="1610"/>
        <v>0.19378567298569463</v>
      </c>
      <c r="Z5435" s="74">
        <f t="shared" ca="1" si="1611"/>
        <v>1.2138360972082411</v>
      </c>
      <c r="AA5435" s="76">
        <f t="shared" ca="1" si="1612"/>
        <v>193.78567298569462</v>
      </c>
      <c r="AB5435" s="76">
        <f t="shared" ca="1" si="1613"/>
        <v>1213.8360972082412</v>
      </c>
    </row>
    <row r="5436" spans="1:28" x14ac:dyDescent="0.25">
      <c r="A5436" s="2">
        <f t="shared" si="1614"/>
        <v>22</v>
      </c>
      <c r="B5436" s="16">
        <f ca="1">VLOOKUP(A5436,PERIODS!$O$4:$P$33,2,FALSE)</f>
        <v>3.5000000000000003E-2</v>
      </c>
      <c r="C5436" s="15"/>
      <c r="D5436" s="18">
        <v>5000</v>
      </c>
      <c r="E5436" s="34">
        <f t="shared" ca="1" si="1615"/>
        <v>9387.5262565728262</v>
      </c>
      <c r="F5436" s="34">
        <f t="shared" ca="1" si="1616"/>
        <v>3500.0000000000005</v>
      </c>
      <c r="G5436" s="69">
        <f t="shared" ca="1" si="1602"/>
        <v>0</v>
      </c>
      <c r="H5436" s="34">
        <f t="shared" ca="1" si="1603"/>
        <v>-143.74663752037097</v>
      </c>
      <c r="I5436" s="34">
        <f t="shared" ca="1" si="1604"/>
        <v>3356.2533624796297</v>
      </c>
      <c r="J5436" s="18">
        <f ca="1">SUM(INDIRECT(ADDRESS(ROW(F5436),COLUMN(F5436),4)):INDIRECT(ADDRESS(ROW(F5436)+N$5-1,COLUMN(F5436),4)))</f>
        <v>25000.000000000004</v>
      </c>
      <c r="K5436" s="18">
        <f t="shared" ca="1" si="1605"/>
        <v>0</v>
      </c>
      <c r="L5436" s="18">
        <f t="shared" ca="1" si="1617"/>
        <v>0</v>
      </c>
      <c r="M5436" s="18">
        <f t="shared" ca="1" si="1601"/>
        <v>16350</v>
      </c>
      <c r="N5436" s="34">
        <f t="shared" ca="1" si="1606"/>
        <v>22381.272894093196</v>
      </c>
      <c r="P5436" s="18">
        <f t="shared" ca="1" si="1618"/>
        <v>143.74663752037097</v>
      </c>
      <c r="Q5436" s="47">
        <f ca="1">SUM(L$15:L5436)-SUM(M$15:M5436)</f>
        <v>0</v>
      </c>
      <c r="R5436" s="47" t="str">
        <f t="shared" ca="1" si="1619"/>
        <v>M5439</v>
      </c>
      <c r="S5436" s="40">
        <f t="shared" ca="1" si="1607"/>
        <v>0</v>
      </c>
      <c r="T5436" s="46">
        <f t="shared" ca="1" si="1608"/>
        <v>6</v>
      </c>
      <c r="X5436" s="74">
        <f t="shared" ca="1" si="1609"/>
        <v>-0.14374663752037098</v>
      </c>
      <c r="Y5436" s="75">
        <f t="shared" ca="1" si="1610"/>
        <v>-0.14374663752037098</v>
      </c>
      <c r="Z5436" s="74">
        <f t="shared" ca="1" si="1611"/>
        <v>0.86610715932025051</v>
      </c>
      <c r="AA5436" s="76">
        <f t="shared" ca="1" si="1612"/>
        <v>-143.74663752037097</v>
      </c>
      <c r="AB5436" s="76">
        <f t="shared" ca="1" si="1613"/>
        <v>866.1071593202505</v>
      </c>
    </row>
    <row r="5437" spans="1:28" x14ac:dyDescent="0.25">
      <c r="A5437" s="2">
        <f t="shared" si="1614"/>
        <v>23</v>
      </c>
      <c r="B5437" s="16">
        <f ca="1">VLOOKUP(A5437,PERIODS!$O$4:$P$33,2,FALSE)</f>
        <v>3.5000000000000003E-2</v>
      </c>
      <c r="C5437" s="15"/>
      <c r="D5437" s="18">
        <v>5000</v>
      </c>
      <c r="E5437" s="34">
        <f t="shared" ca="1" si="1615"/>
        <v>22381.272894093196</v>
      </c>
      <c r="F5437" s="34">
        <f t="shared" ca="1" si="1616"/>
        <v>3500.0000000000005</v>
      </c>
      <c r="G5437" s="69">
        <f t="shared" ca="1" si="1602"/>
        <v>0</v>
      </c>
      <c r="H5437" s="34">
        <f t="shared" ca="1" si="1603"/>
        <v>-702.79568226703327</v>
      </c>
      <c r="I5437" s="34">
        <f t="shared" ca="1" si="1604"/>
        <v>2797.204317732967</v>
      </c>
      <c r="J5437" s="18">
        <f ca="1">SUM(INDIRECT(ADDRESS(ROW(F5437),COLUMN(F5437),4)):INDIRECT(ADDRESS(ROW(F5437)+N$5-1,COLUMN(F5437),4)))</f>
        <v>25500.000000000004</v>
      </c>
      <c r="K5437" s="18">
        <f t="shared" ca="1" si="1605"/>
        <v>16350</v>
      </c>
      <c r="L5437" s="18">
        <f t="shared" ca="1" si="1617"/>
        <v>16350</v>
      </c>
      <c r="M5437" s="18">
        <f t="shared" ca="1" si="1601"/>
        <v>0</v>
      </c>
      <c r="N5437" s="34">
        <f t="shared" ca="1" si="1606"/>
        <v>19584.068576360231</v>
      </c>
      <c r="P5437" s="18">
        <f t="shared" ca="1" si="1618"/>
        <v>702.79568226703327</v>
      </c>
      <c r="Q5437" s="47">
        <f ca="1">SUM(L$15:L5437)-SUM(M$15:M5437)</f>
        <v>16350</v>
      </c>
      <c r="R5437" s="47" t="str">
        <f t="shared" ca="1" si="1619"/>
        <v>M5440</v>
      </c>
      <c r="S5437" s="40">
        <f t="shared" ca="1" si="1607"/>
        <v>0</v>
      </c>
      <c r="T5437" s="46">
        <f t="shared" ca="1" si="1608"/>
        <v>69</v>
      </c>
      <c r="X5437" s="74">
        <f t="shared" ca="1" si="1609"/>
        <v>-0.70279568226703326</v>
      </c>
      <c r="Y5437" s="75">
        <f t="shared" ca="1" si="1610"/>
        <v>-0.70279568226703326</v>
      </c>
      <c r="Z5437" s="74">
        <f t="shared" ca="1" si="1611"/>
        <v>0.49519894787182178</v>
      </c>
      <c r="AA5437" s="76">
        <f t="shared" ca="1" si="1612"/>
        <v>-702.79568226703327</v>
      </c>
      <c r="AB5437" s="76">
        <f t="shared" ca="1" si="1613"/>
        <v>495.19894787182176</v>
      </c>
    </row>
    <row r="5438" spans="1:28" x14ac:dyDescent="0.25">
      <c r="A5438" s="2">
        <f t="shared" si="1614"/>
        <v>24</v>
      </c>
      <c r="B5438" s="16">
        <f ca="1">VLOOKUP(A5438,PERIODS!$O$4:$P$33,2,FALSE)</f>
        <v>3.5000000000000003E-2</v>
      </c>
      <c r="C5438" s="15"/>
      <c r="D5438" s="18">
        <v>5000</v>
      </c>
      <c r="E5438" s="34">
        <f t="shared" ca="1" si="1615"/>
        <v>19584.068576360231</v>
      </c>
      <c r="F5438" s="34">
        <f t="shared" ca="1" si="1616"/>
        <v>3500.0000000000005</v>
      </c>
      <c r="G5438" s="69">
        <f t="shared" ca="1" si="1602"/>
        <v>0</v>
      </c>
      <c r="H5438" s="34">
        <f t="shared" ca="1" si="1603"/>
        <v>-1068.0991580217917</v>
      </c>
      <c r="I5438" s="34">
        <f t="shared" ca="1" si="1604"/>
        <v>2431.9008419782085</v>
      </c>
      <c r="J5438" s="18">
        <f ca="1">SUM(INDIRECT(ADDRESS(ROW(F5438),COLUMN(F5438),4)):INDIRECT(ADDRESS(ROW(F5438)+N$5-1,COLUMN(F5438),4)))</f>
        <v>26000</v>
      </c>
      <c r="K5438" s="18">
        <f t="shared" ca="1" si="1605"/>
        <v>16350</v>
      </c>
      <c r="L5438" s="18">
        <f t="shared" ca="1" si="1617"/>
        <v>0</v>
      </c>
      <c r="M5438" s="18">
        <f t="shared" ca="1" si="1601"/>
        <v>0</v>
      </c>
      <c r="N5438" s="34">
        <f t="shared" ca="1" si="1606"/>
        <v>17152.167734382023</v>
      </c>
      <c r="P5438" s="18">
        <f t="shared" ca="1" si="1618"/>
        <v>1068.0991580217917</v>
      </c>
      <c r="Q5438" s="47">
        <f ca="1">SUM(L$15:L5438)-SUM(M$15:M5438)</f>
        <v>16350</v>
      </c>
      <c r="R5438" s="47" t="str">
        <f t="shared" ca="1" si="1619"/>
        <v>M5441</v>
      </c>
      <c r="S5438" s="40">
        <f t="shared" ca="1" si="1607"/>
        <v>0</v>
      </c>
      <c r="T5438" s="46">
        <f t="shared" ca="1" si="1608"/>
        <v>77</v>
      </c>
      <c r="X5438" s="74">
        <f t="shared" ca="1" si="1609"/>
        <v>-1.0680991580217918</v>
      </c>
      <c r="Y5438" s="75">
        <f t="shared" ca="1" si="1610"/>
        <v>-1.0680991580217918</v>
      </c>
      <c r="Z5438" s="74">
        <f t="shared" ca="1" si="1611"/>
        <v>0.34366114247954954</v>
      </c>
      <c r="AA5438" s="76">
        <f t="shared" ca="1" si="1612"/>
        <v>-1068.0991580217917</v>
      </c>
      <c r="AB5438" s="76">
        <f t="shared" ca="1" si="1613"/>
        <v>343.66114247954954</v>
      </c>
    </row>
    <row r="5439" spans="1:28" x14ac:dyDescent="0.25">
      <c r="A5439" s="2">
        <f t="shared" si="1614"/>
        <v>25</v>
      </c>
      <c r="B5439" s="16">
        <f ca="1">VLOOKUP(A5439,PERIODS!$O$4:$P$33,2,FALSE)</f>
        <v>3.5000000000000003E-2</v>
      </c>
      <c r="C5439" s="15"/>
      <c r="D5439" s="18">
        <v>5000</v>
      </c>
      <c r="E5439" s="34">
        <f t="shared" ca="1" si="1615"/>
        <v>17152.167734382023</v>
      </c>
      <c r="F5439" s="34">
        <f t="shared" ca="1" si="1616"/>
        <v>3500.0000000000005</v>
      </c>
      <c r="G5439" s="69">
        <f t="shared" ca="1" si="1602"/>
        <v>0</v>
      </c>
      <c r="H5439" s="34">
        <f t="shared" ca="1" si="1603"/>
        <v>-1512.6022871259727</v>
      </c>
      <c r="I5439" s="34">
        <f t="shared" ca="1" si="1604"/>
        <v>1987.3977128740278</v>
      </c>
      <c r="J5439" s="18">
        <f ca="1">SUM(INDIRECT(ADDRESS(ROW(F5439),COLUMN(F5439),4)):INDIRECT(ADDRESS(ROW(F5439)+N$5-1,COLUMN(F5439),4)))</f>
        <v>24900</v>
      </c>
      <c r="K5439" s="18">
        <f t="shared" ca="1" si="1605"/>
        <v>16350</v>
      </c>
      <c r="L5439" s="18">
        <f t="shared" ca="1" si="1617"/>
        <v>0</v>
      </c>
      <c r="M5439" s="18">
        <f t="shared" ca="1" si="1601"/>
        <v>0</v>
      </c>
      <c r="N5439" s="34">
        <f t="shared" ca="1" si="1606"/>
        <v>15164.770021507995</v>
      </c>
      <c r="P5439" s="18">
        <f t="shared" ca="1" si="1618"/>
        <v>1512.6022871259727</v>
      </c>
      <c r="Q5439" s="47">
        <f ca="1">SUM(L$15:L5439)-SUM(M$15:M5439)</f>
        <v>16350</v>
      </c>
      <c r="R5439" s="47" t="str">
        <f t="shared" ca="1" si="1619"/>
        <v>M5442</v>
      </c>
      <c r="S5439" s="40">
        <f t="shared" ca="1" si="1607"/>
        <v>0</v>
      </c>
      <c r="T5439" s="46">
        <f t="shared" ca="1" si="1608"/>
        <v>72</v>
      </c>
      <c r="X5439" s="74">
        <f t="shared" ca="1" si="1609"/>
        <v>-1.5126022871259728</v>
      </c>
      <c r="Y5439" s="75">
        <f t="shared" ca="1" si="1610"/>
        <v>-1.5126022871259728</v>
      </c>
      <c r="Z5439" s="74">
        <f t="shared" ca="1" si="1611"/>
        <v>0.22033585410927981</v>
      </c>
      <c r="AA5439" s="76">
        <f t="shared" ca="1" si="1612"/>
        <v>-1512.6022871259727</v>
      </c>
      <c r="AB5439" s="76">
        <f t="shared" ca="1" si="1613"/>
        <v>220.33585410927981</v>
      </c>
    </row>
    <row r="5440" spans="1:28" x14ac:dyDescent="0.25">
      <c r="A5440" s="2">
        <f t="shared" si="1614"/>
        <v>26</v>
      </c>
      <c r="B5440" s="16">
        <f ca="1">VLOOKUP(A5440,PERIODS!$O$4:$P$33,2,FALSE)</f>
        <v>3.5000000000000003E-2</v>
      </c>
      <c r="C5440" s="15"/>
      <c r="D5440" s="18">
        <v>5000</v>
      </c>
      <c r="E5440" s="34">
        <f t="shared" ca="1" si="1615"/>
        <v>15164.770021507995</v>
      </c>
      <c r="F5440" s="34">
        <f t="shared" ca="1" si="1616"/>
        <v>3500.0000000000005</v>
      </c>
      <c r="G5440" s="69">
        <f t="shared" ca="1" si="1602"/>
        <v>0</v>
      </c>
      <c r="H5440" s="34">
        <f t="shared" ca="1" si="1603"/>
        <v>958.4235360949541</v>
      </c>
      <c r="I5440" s="34">
        <f t="shared" ca="1" si="1604"/>
        <v>4458.4235360949542</v>
      </c>
      <c r="J5440" s="18">
        <f ca="1">SUM(INDIRECT(ADDRESS(ROW(F5440),COLUMN(F5440),4)):INDIRECT(ADDRESS(ROW(F5440)+N$5-1,COLUMN(F5440),4)))</f>
        <v>23900</v>
      </c>
      <c r="K5440" s="18">
        <f t="shared" ca="1" si="1605"/>
        <v>0</v>
      </c>
      <c r="L5440" s="18">
        <f t="shared" ca="1" si="1617"/>
        <v>0</v>
      </c>
      <c r="M5440" s="18">
        <f t="shared" ca="1" si="1601"/>
        <v>16350</v>
      </c>
      <c r="N5440" s="34">
        <f t="shared" ca="1" si="1606"/>
        <v>27056.34648541304</v>
      </c>
      <c r="P5440" s="18">
        <f t="shared" ca="1" si="1618"/>
        <v>958.4235360949541</v>
      </c>
      <c r="Q5440" s="47">
        <f ca="1">SUM(L$15:L5440)-SUM(M$15:M5440)</f>
        <v>0</v>
      </c>
      <c r="R5440" s="47" t="str">
        <f t="shared" ca="1" si="1619"/>
        <v>M5443</v>
      </c>
      <c r="S5440" s="40">
        <f t="shared" ca="1" si="1607"/>
        <v>0</v>
      </c>
      <c r="T5440" s="46">
        <f t="shared" ca="1" si="1608"/>
        <v>48</v>
      </c>
      <c r="X5440" s="74">
        <f t="shared" ca="1" si="1609"/>
        <v>0.95842353609495412</v>
      </c>
      <c r="Y5440" s="75">
        <f t="shared" ca="1" si="1610"/>
        <v>0.95842353609495412</v>
      </c>
      <c r="Z5440" s="74">
        <f t="shared" ca="1" si="1611"/>
        <v>2.6075824718413529</v>
      </c>
      <c r="AA5440" s="76">
        <f t="shared" ca="1" si="1612"/>
        <v>958.4235360949541</v>
      </c>
      <c r="AB5440" s="76">
        <f t="shared" ca="1" si="1613"/>
        <v>2607.5824718413528</v>
      </c>
    </row>
    <row r="5441" spans="1:28" x14ac:dyDescent="0.25">
      <c r="A5441" s="2">
        <f t="shared" si="1614"/>
        <v>27</v>
      </c>
      <c r="B5441" s="16">
        <f ca="1">VLOOKUP(A5441,PERIODS!$O$4:$P$33,2,FALSE)</f>
        <v>3.5000000000000003E-2</v>
      </c>
      <c r="C5441" s="15"/>
      <c r="D5441" s="18">
        <v>5000</v>
      </c>
      <c r="E5441" s="34">
        <f t="shared" ca="1" si="1615"/>
        <v>27056.34648541304</v>
      </c>
      <c r="F5441" s="34">
        <f t="shared" ca="1" si="1616"/>
        <v>3500.0000000000005</v>
      </c>
      <c r="G5441" s="69">
        <f t="shared" ca="1" si="1602"/>
        <v>0</v>
      </c>
      <c r="H5441" s="34">
        <f t="shared" ca="1" si="1603"/>
        <v>-1389.9153144915197</v>
      </c>
      <c r="I5441" s="34">
        <f t="shared" ca="1" si="1604"/>
        <v>2110.084685508481</v>
      </c>
      <c r="J5441" s="18">
        <f ca="1">SUM(INDIRECT(ADDRESS(ROW(F5441),COLUMN(F5441),4)):INDIRECT(ADDRESS(ROW(F5441)+N$5-1,COLUMN(F5441),4)))</f>
        <v>22900</v>
      </c>
      <c r="K5441" s="18">
        <f t="shared" ca="1" si="1605"/>
        <v>0</v>
      </c>
      <c r="L5441" s="18">
        <f t="shared" ca="1" si="1617"/>
        <v>0</v>
      </c>
      <c r="M5441" s="18">
        <f t="shared" ca="1" si="1601"/>
        <v>0</v>
      </c>
      <c r="N5441" s="34">
        <f t="shared" ca="1" si="1606"/>
        <v>24946.261799904558</v>
      </c>
      <c r="P5441" s="18">
        <f t="shared" ca="1" si="1618"/>
        <v>1389.9153144915197</v>
      </c>
      <c r="Q5441" s="47">
        <f ca="1">SUM(L$15:L5441)-SUM(M$15:M5441)</f>
        <v>0</v>
      </c>
      <c r="R5441" s="47" t="str">
        <f t="shared" ca="1" si="1619"/>
        <v>M5444</v>
      </c>
      <c r="S5441" s="40">
        <f t="shared" ca="1" si="1607"/>
        <v>0</v>
      </c>
      <c r="T5441" s="46">
        <f t="shared" ca="1" si="1608"/>
        <v>16</v>
      </c>
      <c r="X5441" s="74">
        <f t="shared" ca="1" si="1609"/>
        <v>-1.3899153144915197</v>
      </c>
      <c r="Y5441" s="75">
        <f t="shared" ca="1" si="1610"/>
        <v>-1.3899153144915197</v>
      </c>
      <c r="Z5441" s="74">
        <f t="shared" ca="1" si="1611"/>
        <v>0.24909639859365465</v>
      </c>
      <c r="AA5441" s="76">
        <f t="shared" ca="1" si="1612"/>
        <v>-1389.9153144915197</v>
      </c>
      <c r="AB5441" s="76">
        <f t="shared" ca="1" si="1613"/>
        <v>249.09639859365464</v>
      </c>
    </row>
    <row r="5442" spans="1:28" x14ac:dyDescent="0.25">
      <c r="A5442" s="2">
        <f t="shared" si="1614"/>
        <v>28</v>
      </c>
      <c r="B5442" s="16">
        <f ca="1">VLOOKUP(A5442,PERIODS!$O$4:$P$33,2,FALSE)</f>
        <v>0.04</v>
      </c>
      <c r="C5442" s="15"/>
      <c r="D5442" s="18">
        <v>5000</v>
      </c>
      <c r="E5442" s="34">
        <f t="shared" ca="1" si="1615"/>
        <v>24946.261799904558</v>
      </c>
      <c r="F5442" s="34">
        <f t="shared" ca="1" si="1616"/>
        <v>4000</v>
      </c>
      <c r="G5442" s="69">
        <f t="shared" ca="1" si="1602"/>
        <v>0</v>
      </c>
      <c r="H5442" s="34">
        <f t="shared" ca="1" si="1603"/>
        <v>-665.56235254933949</v>
      </c>
      <c r="I5442" s="34">
        <f t="shared" ca="1" si="1604"/>
        <v>3334.4376474506607</v>
      </c>
      <c r="J5442" s="18">
        <f ca="1">SUM(INDIRECT(ADDRESS(ROW(F5442),COLUMN(F5442),4)):INDIRECT(ADDRESS(ROW(F5442)+N$5-1,COLUMN(F5442),4)))</f>
        <v>21900</v>
      </c>
      <c r="K5442" s="18">
        <f t="shared" ca="1" si="1605"/>
        <v>0</v>
      </c>
      <c r="L5442" s="18">
        <f t="shared" ca="1" si="1617"/>
        <v>0</v>
      </c>
      <c r="M5442" s="18">
        <f t="shared" ca="1" si="1601"/>
        <v>0</v>
      </c>
      <c r="N5442" s="34">
        <f t="shared" ca="1" si="1606"/>
        <v>21611.824152453897</v>
      </c>
      <c r="P5442" s="18">
        <f t="shared" ca="1" si="1618"/>
        <v>665.56235254933949</v>
      </c>
      <c r="Q5442" s="47">
        <f ca="1">SUM(L$15:L5442)-SUM(M$15:M5442)</f>
        <v>0</v>
      </c>
      <c r="R5442" s="47" t="str">
        <f t="shared" ca="1" si="1619"/>
        <v>M5445</v>
      </c>
      <c r="S5442" s="40">
        <f t="shared" ca="1" si="1607"/>
        <v>0</v>
      </c>
      <c r="T5442" s="46">
        <f t="shared" ca="1" si="1608"/>
        <v>50</v>
      </c>
      <c r="X5442" s="74">
        <f t="shared" ca="1" si="1609"/>
        <v>-0.66556235254933949</v>
      </c>
      <c r="Y5442" s="75">
        <f t="shared" ca="1" si="1610"/>
        <v>-0.66556235254933949</v>
      </c>
      <c r="Z5442" s="74">
        <f t="shared" ca="1" si="1611"/>
        <v>0.51398440597905792</v>
      </c>
      <c r="AA5442" s="76">
        <f t="shared" ca="1" si="1612"/>
        <v>-665.56235254933949</v>
      </c>
      <c r="AB5442" s="76">
        <f t="shared" ca="1" si="1613"/>
        <v>513.9844059790579</v>
      </c>
    </row>
    <row r="5443" spans="1:28" x14ac:dyDescent="0.25">
      <c r="A5443" s="2">
        <f t="shared" si="1614"/>
        <v>29</v>
      </c>
      <c r="B5443" s="16">
        <f ca="1">VLOOKUP(A5443,PERIODS!$O$4:$P$33,2,FALSE)</f>
        <v>0.04</v>
      </c>
      <c r="C5443" s="15"/>
      <c r="D5443" s="18">
        <v>5000</v>
      </c>
      <c r="E5443" s="34">
        <f t="shared" ca="1" si="1615"/>
        <v>21611.824152453897</v>
      </c>
      <c r="F5443" s="34">
        <f t="shared" ca="1" si="1616"/>
        <v>4000</v>
      </c>
      <c r="G5443" s="69">
        <f t="shared" ca="1" si="1602"/>
        <v>0</v>
      </c>
      <c r="H5443" s="34">
        <f t="shared" ca="1" si="1603"/>
        <v>592.76493804768586</v>
      </c>
      <c r="I5443" s="34">
        <f t="shared" ca="1" si="1604"/>
        <v>4592.764938047686</v>
      </c>
      <c r="J5443" s="18">
        <f ca="1">SUM(INDIRECT(ADDRESS(ROW(F5443),COLUMN(F5443),4)):INDIRECT(ADDRESS(ROW(F5443)+N$5-1,COLUMN(F5443),4)))</f>
        <v>21200</v>
      </c>
      <c r="K5443" s="18">
        <f t="shared" ca="1" si="1605"/>
        <v>0</v>
      </c>
      <c r="L5443" s="18">
        <f t="shared" ca="1" si="1617"/>
        <v>0</v>
      </c>
      <c r="M5443" s="18">
        <f t="shared" ca="1" si="1601"/>
        <v>0</v>
      </c>
      <c r="N5443" s="34">
        <f t="shared" ca="1" si="1606"/>
        <v>17019.05921440621</v>
      </c>
      <c r="P5443" s="18">
        <f t="shared" ca="1" si="1618"/>
        <v>592.76493804768586</v>
      </c>
      <c r="Q5443" s="47">
        <f ca="1">SUM(L$15:L5443)-SUM(M$15:M5443)</f>
        <v>0</v>
      </c>
      <c r="R5443" s="47" t="str">
        <f t="shared" ca="1" si="1619"/>
        <v>M5446</v>
      </c>
      <c r="S5443" s="40">
        <f t="shared" ca="1" si="1607"/>
        <v>0</v>
      </c>
      <c r="T5443" s="46">
        <f t="shared" ca="1" si="1608"/>
        <v>40</v>
      </c>
      <c r="X5443" s="74">
        <f t="shared" ca="1" si="1609"/>
        <v>0.59276493804768582</v>
      </c>
      <c r="Y5443" s="75">
        <f t="shared" ca="1" si="1610"/>
        <v>0.59276493804768582</v>
      </c>
      <c r="Z5443" s="74">
        <f t="shared" ca="1" si="1611"/>
        <v>1.8089832336045593</v>
      </c>
      <c r="AA5443" s="76">
        <f t="shared" ca="1" si="1612"/>
        <v>592.76493804768586</v>
      </c>
      <c r="AB5443" s="76">
        <f t="shared" ca="1" si="1613"/>
        <v>1808.9832336045592</v>
      </c>
    </row>
    <row r="5444" spans="1:28" x14ac:dyDescent="0.25">
      <c r="A5444" s="2">
        <f t="shared" si="1614"/>
        <v>30</v>
      </c>
      <c r="B5444" s="16">
        <f ca="1">VLOOKUP(A5444,PERIODS!$O$4:$P$33,2,FALSE)</f>
        <v>0.04</v>
      </c>
      <c r="C5444" s="15"/>
      <c r="D5444" s="18">
        <v>5000</v>
      </c>
      <c r="E5444" s="34">
        <f t="shared" ca="1" si="1615"/>
        <v>17019.05921440621</v>
      </c>
      <c r="F5444" s="34">
        <f t="shared" ca="1" si="1616"/>
        <v>4000</v>
      </c>
      <c r="G5444" s="69">
        <f t="shared" ca="1" si="1602"/>
        <v>0</v>
      </c>
      <c r="H5444" s="34">
        <f t="shared" ca="1" si="1603"/>
        <v>184.71634789298423</v>
      </c>
      <c r="I5444" s="34">
        <f t="shared" ca="1" si="1604"/>
        <v>4184.7163478929842</v>
      </c>
      <c r="J5444" s="18">
        <f ca="1">SUM(INDIRECT(ADDRESS(ROW(F5444),COLUMN(F5444),4)):INDIRECT(ADDRESS(ROW(F5444)+N$5-1,COLUMN(F5444),4)))</f>
        <v>20500</v>
      </c>
      <c r="K5444" s="18">
        <f t="shared" ca="1" si="1605"/>
        <v>16350</v>
      </c>
      <c r="L5444" s="18">
        <f t="shared" ca="1" si="1617"/>
        <v>16350</v>
      </c>
      <c r="M5444" s="18">
        <f t="shared" ca="1" si="1601"/>
        <v>0</v>
      </c>
      <c r="N5444" s="34">
        <f t="shared" ca="1" si="1606"/>
        <v>12834.342866513227</v>
      </c>
      <c r="P5444" s="18">
        <f t="shared" ca="1" si="1618"/>
        <v>184.71634789298423</v>
      </c>
      <c r="Q5444" s="47">
        <f ca="1">SUM(L$15:L5444)-SUM(M$15:M5444)</f>
        <v>16350</v>
      </c>
      <c r="R5444" s="47" t="str">
        <f t="shared" ca="1" si="1619"/>
        <v>M5447</v>
      </c>
      <c r="S5444" s="40">
        <f t="shared" ca="1" si="1607"/>
        <v>0</v>
      </c>
      <c r="T5444" s="46">
        <f t="shared" ca="1" si="1608"/>
        <v>69</v>
      </c>
      <c r="X5444" s="74">
        <f t="shared" ca="1" si="1609"/>
        <v>0.18471634789298425</v>
      </c>
      <c r="Y5444" s="75">
        <f t="shared" ca="1" si="1610"/>
        <v>0.18471634789298425</v>
      </c>
      <c r="Z5444" s="74">
        <f t="shared" ca="1" si="1611"/>
        <v>1.2028771930819628</v>
      </c>
      <c r="AA5444" s="76">
        <f t="shared" ca="1" si="1612"/>
        <v>184.71634789298423</v>
      </c>
      <c r="AB5444" s="76">
        <f t="shared" ca="1" si="1613"/>
        <v>1202.8771930819628</v>
      </c>
    </row>
    <row r="5445" spans="1:28" x14ac:dyDescent="0.25">
      <c r="A5445" s="2">
        <f t="shared" si="1614"/>
        <v>1</v>
      </c>
      <c r="B5445" s="16">
        <f ca="1">VLOOKUP(A5445,PERIODS!$O$4:$P$33,2,FALSE)</f>
        <v>2.4E-2</v>
      </c>
      <c r="C5445" s="15"/>
      <c r="D5445" s="18">
        <v>5000</v>
      </c>
      <c r="E5445" s="34">
        <f t="shared" ca="1" si="1615"/>
        <v>12834.342866513227</v>
      </c>
      <c r="F5445" s="34">
        <f t="shared" ca="1" si="1616"/>
        <v>2400</v>
      </c>
      <c r="G5445" s="69">
        <f t="shared" ca="1" si="1602"/>
        <v>0</v>
      </c>
      <c r="H5445" s="34">
        <f t="shared" ca="1" si="1603"/>
        <v>-278.67853470824718</v>
      </c>
      <c r="I5445" s="34">
        <f t="shared" ca="1" si="1604"/>
        <v>2121.3214652917527</v>
      </c>
      <c r="J5445" s="18">
        <f ca="1">SUM(INDIRECT(ADDRESS(ROW(F5445),COLUMN(F5445),4)):INDIRECT(ADDRESS(ROW(F5445)+N$5-1,COLUMN(F5445),4)))</f>
        <v>19800</v>
      </c>
      <c r="K5445" s="18">
        <f t="shared" ca="1" si="1605"/>
        <v>16350</v>
      </c>
      <c r="L5445" s="18">
        <f t="shared" ca="1" si="1617"/>
        <v>0</v>
      </c>
      <c r="M5445" s="18">
        <f t="shared" ca="1" si="1601"/>
        <v>0</v>
      </c>
      <c r="N5445" s="34">
        <f t="shared" ca="1" si="1606"/>
        <v>10713.021401221475</v>
      </c>
      <c r="P5445" s="18">
        <f t="shared" ca="1" si="1618"/>
        <v>278.67853470824718</v>
      </c>
      <c r="Q5445" s="47">
        <f ca="1">SUM(L$15:L5445)-SUM(M$15:M5445)</f>
        <v>16350</v>
      </c>
      <c r="R5445" s="47" t="str">
        <f t="shared" ca="1" si="1619"/>
        <v>M5448</v>
      </c>
      <c r="S5445" s="40">
        <f t="shared" ca="1" si="1607"/>
        <v>0</v>
      </c>
      <c r="T5445" s="46">
        <f t="shared" ca="1" si="1608"/>
        <v>14</v>
      </c>
      <c r="X5445" s="74">
        <f t="shared" ca="1" si="1609"/>
        <v>-0.27867853470824716</v>
      </c>
      <c r="Y5445" s="75">
        <f t="shared" ca="1" si="1610"/>
        <v>-0.27867853470824716</v>
      </c>
      <c r="Z5445" s="74">
        <f t="shared" ca="1" si="1611"/>
        <v>0.75678314363033794</v>
      </c>
      <c r="AA5445" s="76">
        <f t="shared" ca="1" si="1612"/>
        <v>-278.67853470824718</v>
      </c>
      <c r="AB5445" s="76">
        <f t="shared" ca="1" si="1613"/>
        <v>756.78314363033792</v>
      </c>
    </row>
    <row r="5446" spans="1:28" x14ac:dyDescent="0.25">
      <c r="A5446" s="2">
        <f t="shared" si="1614"/>
        <v>2</v>
      </c>
      <c r="B5446" s="16">
        <f ca="1">VLOOKUP(A5446,PERIODS!$O$4:$P$33,2,FALSE)</f>
        <v>2.5000000000000001E-2</v>
      </c>
      <c r="C5446" s="15"/>
      <c r="D5446" s="18">
        <v>5000</v>
      </c>
      <c r="E5446" s="34">
        <f t="shared" ca="1" si="1615"/>
        <v>10713.021401221475</v>
      </c>
      <c r="F5446" s="34">
        <f t="shared" ca="1" si="1616"/>
        <v>2500</v>
      </c>
      <c r="G5446" s="69">
        <f t="shared" ca="1" si="1602"/>
        <v>0</v>
      </c>
      <c r="H5446" s="34">
        <f t="shared" ca="1" si="1603"/>
        <v>1959.9639845400536</v>
      </c>
      <c r="I5446" s="34">
        <f t="shared" ca="1" si="1604"/>
        <v>4459.9639845400534</v>
      </c>
      <c r="J5446" s="18">
        <f ca="1">SUM(INDIRECT(ADDRESS(ROW(F5446),COLUMN(F5446),4)):INDIRECT(ADDRESS(ROW(F5446)+N$5-1,COLUMN(F5446),4)))</f>
        <v>20700</v>
      </c>
      <c r="K5446" s="18">
        <f t="shared" ca="1" si="1605"/>
        <v>16350</v>
      </c>
      <c r="L5446" s="18">
        <f t="shared" ca="1" si="1617"/>
        <v>0</v>
      </c>
      <c r="M5446" s="18">
        <f t="shared" ca="1" si="1601"/>
        <v>0</v>
      </c>
      <c r="N5446" s="34">
        <f t="shared" ca="1" si="1606"/>
        <v>6253.0574166814213</v>
      </c>
      <c r="P5446" s="18">
        <f t="shared" ca="1" si="1618"/>
        <v>1959.9639845400536</v>
      </c>
      <c r="Q5446" s="47">
        <f ca="1">SUM(L$15:L5446)-SUM(M$15:M5446)</f>
        <v>16350</v>
      </c>
      <c r="R5446" s="47" t="str">
        <f t="shared" ca="1" si="1619"/>
        <v>M5449</v>
      </c>
      <c r="S5446" s="40">
        <f t="shared" ca="1" si="1607"/>
        <v>0</v>
      </c>
      <c r="T5446" s="46">
        <f t="shared" ca="1" si="1608"/>
        <v>91</v>
      </c>
      <c r="X5446" s="74">
        <f t="shared" ca="1" si="1609"/>
        <v>2.2148178468219473</v>
      </c>
      <c r="Y5446" s="75">
        <f t="shared" ca="1" si="1610"/>
        <v>1.9599639845400536</v>
      </c>
      <c r="Z5446" s="74">
        <f t="shared" ca="1" si="1611"/>
        <v>7.0990713842313315</v>
      </c>
      <c r="AA5446" s="76">
        <f t="shared" ca="1" si="1612"/>
        <v>1959.9639845400536</v>
      </c>
      <c r="AB5446" s="76">
        <f t="shared" ca="1" si="1613"/>
        <v>7099.0713842313316</v>
      </c>
    </row>
    <row r="5447" spans="1:28" x14ac:dyDescent="0.25">
      <c r="A5447" s="2">
        <f t="shared" si="1614"/>
        <v>3</v>
      </c>
      <c r="B5447" s="16">
        <f ca="1">VLOOKUP(A5447,PERIODS!$O$4:$P$33,2,FALSE)</f>
        <v>2.5000000000000001E-2</v>
      </c>
      <c r="C5447" s="15"/>
      <c r="D5447" s="18">
        <v>5000</v>
      </c>
      <c r="E5447" s="34">
        <f t="shared" ca="1" si="1615"/>
        <v>6253.0574166814213</v>
      </c>
      <c r="F5447" s="34">
        <f t="shared" ca="1" si="1616"/>
        <v>2500</v>
      </c>
      <c r="G5447" s="69">
        <f t="shared" ca="1" si="1602"/>
        <v>0</v>
      </c>
      <c r="H5447" s="34">
        <f t="shared" ca="1" si="1603"/>
        <v>-905.01302557838073</v>
      </c>
      <c r="I5447" s="34">
        <f t="shared" ca="1" si="1604"/>
        <v>1594.9869744216194</v>
      </c>
      <c r="J5447" s="18">
        <f ca="1">SUM(INDIRECT(ADDRESS(ROW(F5447),COLUMN(F5447),4)):INDIRECT(ADDRESS(ROW(F5447)+N$5-1,COLUMN(F5447),4)))</f>
        <v>21500</v>
      </c>
      <c r="K5447" s="18">
        <f t="shared" ca="1" si="1605"/>
        <v>0</v>
      </c>
      <c r="L5447" s="18">
        <f t="shared" ca="1" si="1617"/>
        <v>0</v>
      </c>
      <c r="M5447" s="18">
        <f t="shared" ca="1" si="1601"/>
        <v>16350</v>
      </c>
      <c r="N5447" s="34">
        <f t="shared" ca="1" si="1606"/>
        <v>21008.070442259803</v>
      </c>
      <c r="P5447" s="18">
        <f t="shared" ca="1" si="1618"/>
        <v>905.01302557838073</v>
      </c>
      <c r="Q5447" s="47">
        <f ca="1">SUM(L$15:L5447)-SUM(M$15:M5447)</f>
        <v>0</v>
      </c>
      <c r="R5447" s="47" t="str">
        <f t="shared" ca="1" si="1619"/>
        <v>M5450</v>
      </c>
      <c r="S5447" s="40">
        <f t="shared" ca="1" si="1607"/>
        <v>0</v>
      </c>
      <c r="T5447" s="46">
        <f t="shared" ca="1" si="1608"/>
        <v>87</v>
      </c>
      <c r="X5447" s="74">
        <f t="shared" ca="1" si="1609"/>
        <v>-0.9050130255783807</v>
      </c>
      <c r="Y5447" s="75">
        <f t="shared" ca="1" si="1610"/>
        <v>-0.9050130255783807</v>
      </c>
      <c r="Z5447" s="74">
        <f t="shared" ca="1" si="1611"/>
        <v>0.40453661574530442</v>
      </c>
      <c r="AA5447" s="76">
        <f t="shared" ca="1" si="1612"/>
        <v>-905.01302557838073</v>
      </c>
      <c r="AB5447" s="76">
        <f t="shared" ca="1" si="1613"/>
        <v>404.5366157453044</v>
      </c>
    </row>
    <row r="5448" spans="1:28" x14ac:dyDescent="0.25">
      <c r="A5448" s="2">
        <f t="shared" si="1614"/>
        <v>4</v>
      </c>
      <c r="B5448" s="16">
        <f ca="1">VLOOKUP(A5448,PERIODS!$O$4:$P$33,2,FALSE)</f>
        <v>2.5000000000000001E-2</v>
      </c>
      <c r="C5448" s="15"/>
      <c r="D5448" s="18">
        <v>5000</v>
      </c>
      <c r="E5448" s="34">
        <f t="shared" ca="1" si="1615"/>
        <v>21008.070442259803</v>
      </c>
      <c r="F5448" s="34">
        <f t="shared" ca="1" si="1616"/>
        <v>2500</v>
      </c>
      <c r="G5448" s="69">
        <f t="shared" ca="1" si="1602"/>
        <v>0</v>
      </c>
      <c r="H5448" s="34">
        <f t="shared" ca="1" si="1603"/>
        <v>-80.382690241714357</v>
      </c>
      <c r="I5448" s="34">
        <f t="shared" ca="1" si="1604"/>
        <v>2419.6173097582855</v>
      </c>
      <c r="J5448" s="18">
        <f ca="1">SUM(INDIRECT(ADDRESS(ROW(F5448),COLUMN(F5448),4)):INDIRECT(ADDRESS(ROW(F5448)+N$5-1,COLUMN(F5448),4)))</f>
        <v>22300</v>
      </c>
      <c r="K5448" s="18">
        <f t="shared" ca="1" si="1605"/>
        <v>16350</v>
      </c>
      <c r="L5448" s="18">
        <f t="shared" ca="1" si="1617"/>
        <v>16350</v>
      </c>
      <c r="M5448" s="18">
        <f t="shared" ca="1" si="1601"/>
        <v>0</v>
      </c>
      <c r="N5448" s="34">
        <f t="shared" ca="1" si="1606"/>
        <v>18588.453132501516</v>
      </c>
      <c r="P5448" s="18">
        <f t="shared" ca="1" si="1618"/>
        <v>80.382690241714357</v>
      </c>
      <c r="Q5448" s="47">
        <f ca="1">SUM(L$15:L5448)-SUM(M$15:M5448)</f>
        <v>16350</v>
      </c>
      <c r="R5448" s="47" t="str">
        <f t="shared" ca="1" si="1619"/>
        <v>M5451</v>
      </c>
      <c r="S5448" s="40">
        <f t="shared" ca="1" si="1607"/>
        <v>0</v>
      </c>
      <c r="T5448" s="46">
        <f t="shared" ca="1" si="1608"/>
        <v>47</v>
      </c>
      <c r="X5448" s="74">
        <f t="shared" ca="1" si="1609"/>
        <v>-8.0382690241714363E-2</v>
      </c>
      <c r="Y5448" s="75">
        <f t="shared" ca="1" si="1610"/>
        <v>-8.0382690241714363E-2</v>
      </c>
      <c r="Z5448" s="74">
        <f t="shared" ca="1" si="1611"/>
        <v>0.92276314635631962</v>
      </c>
      <c r="AA5448" s="76">
        <f t="shared" ca="1" si="1612"/>
        <v>-80.382690241714357</v>
      </c>
      <c r="AB5448" s="76">
        <f t="shared" ca="1" si="1613"/>
        <v>922.76314635631957</v>
      </c>
    </row>
    <row r="5449" spans="1:28" x14ac:dyDescent="0.25">
      <c r="A5449" s="2">
        <f t="shared" si="1614"/>
        <v>5</v>
      </c>
      <c r="B5449" s="16">
        <f ca="1">VLOOKUP(A5449,PERIODS!$O$4:$P$33,2,FALSE)</f>
        <v>3.3000000000000002E-2</v>
      </c>
      <c r="C5449" s="15"/>
      <c r="D5449" s="18">
        <v>5000</v>
      </c>
      <c r="E5449" s="34">
        <f t="shared" ca="1" si="1615"/>
        <v>18588.453132501516</v>
      </c>
      <c r="F5449" s="34">
        <f t="shared" ca="1" si="1616"/>
        <v>3300</v>
      </c>
      <c r="G5449" s="69">
        <f t="shared" ca="1" si="1602"/>
        <v>0</v>
      </c>
      <c r="H5449" s="34">
        <f t="shared" ca="1" si="1603"/>
        <v>1931.0372773816848</v>
      </c>
      <c r="I5449" s="34">
        <f t="shared" ca="1" si="1604"/>
        <v>5231.0372773816853</v>
      </c>
      <c r="J5449" s="18">
        <f ca="1">SUM(INDIRECT(ADDRESS(ROW(F5449),COLUMN(F5449),4)):INDIRECT(ADDRESS(ROW(F5449)+N$5-1,COLUMN(F5449),4)))</f>
        <v>23100</v>
      </c>
      <c r="K5449" s="18">
        <f t="shared" ca="1" si="1605"/>
        <v>16350</v>
      </c>
      <c r="L5449" s="18">
        <f t="shared" ca="1" si="1617"/>
        <v>0</v>
      </c>
      <c r="M5449" s="18">
        <f t="shared" ca="1" si="1601"/>
        <v>0</v>
      </c>
      <c r="N5449" s="34">
        <f t="shared" ca="1" si="1606"/>
        <v>13357.415855119831</v>
      </c>
      <c r="P5449" s="18">
        <f t="shared" ca="1" si="1618"/>
        <v>1931.0372773816848</v>
      </c>
      <c r="Q5449" s="47">
        <f ca="1">SUM(L$15:L5449)-SUM(M$15:M5449)</f>
        <v>16350</v>
      </c>
      <c r="R5449" s="47" t="str">
        <f t="shared" ca="1" si="1619"/>
        <v>M5452</v>
      </c>
      <c r="S5449" s="40">
        <f t="shared" ca="1" si="1607"/>
        <v>0</v>
      </c>
      <c r="T5449" s="46">
        <f t="shared" ca="1" si="1608"/>
        <v>83</v>
      </c>
      <c r="X5449" s="74">
        <f t="shared" ca="1" si="1609"/>
        <v>1.9310372773816848</v>
      </c>
      <c r="Y5449" s="75">
        <f t="shared" ca="1" si="1610"/>
        <v>1.9310372773816848</v>
      </c>
      <c r="Z5449" s="74">
        <f t="shared" ca="1" si="1611"/>
        <v>6.8966602823724799</v>
      </c>
      <c r="AA5449" s="76">
        <f t="shared" ca="1" si="1612"/>
        <v>1931.0372773816848</v>
      </c>
      <c r="AB5449" s="76">
        <f t="shared" ca="1" si="1613"/>
        <v>6896.6602823724797</v>
      </c>
    </row>
    <row r="5450" spans="1:28" x14ac:dyDescent="0.25">
      <c r="A5450" s="2">
        <f t="shared" si="1614"/>
        <v>6</v>
      </c>
      <c r="B5450" s="16">
        <f ca="1">VLOOKUP(A5450,PERIODS!$O$4:$P$33,2,FALSE)</f>
        <v>3.3000000000000002E-2</v>
      </c>
      <c r="C5450" s="15"/>
      <c r="D5450" s="18">
        <v>5000</v>
      </c>
      <c r="E5450" s="34">
        <f t="shared" ca="1" si="1615"/>
        <v>13357.415855119831</v>
      </c>
      <c r="F5450" s="34">
        <f t="shared" ca="1" si="1616"/>
        <v>3300</v>
      </c>
      <c r="G5450" s="69">
        <f t="shared" ca="1" si="1602"/>
        <v>0</v>
      </c>
      <c r="H5450" s="34">
        <f t="shared" ca="1" si="1603"/>
        <v>604.92265340052131</v>
      </c>
      <c r="I5450" s="34">
        <f t="shared" ca="1" si="1604"/>
        <v>3904.9226534005211</v>
      </c>
      <c r="J5450" s="18">
        <f ca="1">SUM(INDIRECT(ADDRESS(ROW(F5450),COLUMN(F5450),4)):INDIRECT(ADDRESS(ROW(F5450)+N$5-1,COLUMN(F5450),4)))</f>
        <v>23100</v>
      </c>
      <c r="K5450" s="18">
        <f t="shared" ca="1" si="1605"/>
        <v>16350</v>
      </c>
      <c r="L5450" s="18">
        <f t="shared" ca="1" si="1617"/>
        <v>0</v>
      </c>
      <c r="M5450" s="18">
        <f t="shared" ca="1" si="1601"/>
        <v>0</v>
      </c>
      <c r="N5450" s="34">
        <f t="shared" ca="1" si="1606"/>
        <v>9452.4932017193096</v>
      </c>
      <c r="P5450" s="18">
        <f t="shared" ca="1" si="1618"/>
        <v>604.92265340052131</v>
      </c>
      <c r="Q5450" s="47">
        <f ca="1">SUM(L$15:L5450)-SUM(M$15:M5450)</f>
        <v>16350</v>
      </c>
      <c r="R5450" s="47" t="str">
        <f t="shared" ca="1" si="1619"/>
        <v>M5453</v>
      </c>
      <c r="S5450" s="40">
        <f t="shared" ca="1" si="1607"/>
        <v>0</v>
      </c>
      <c r="T5450" s="46">
        <f t="shared" ca="1" si="1608"/>
        <v>37</v>
      </c>
      <c r="X5450" s="74">
        <f t="shared" ca="1" si="1609"/>
        <v>0.60492265340052132</v>
      </c>
      <c r="Y5450" s="75">
        <f t="shared" ca="1" si="1610"/>
        <v>0.60492265340052132</v>
      </c>
      <c r="Z5450" s="74">
        <f t="shared" ca="1" si="1611"/>
        <v>1.8311105732322168</v>
      </c>
      <c r="AA5450" s="76">
        <f t="shared" ca="1" si="1612"/>
        <v>604.92265340052131</v>
      </c>
      <c r="AB5450" s="76">
        <f t="shared" ca="1" si="1613"/>
        <v>1831.1105732322169</v>
      </c>
    </row>
    <row r="5451" spans="1:28" x14ac:dyDescent="0.25">
      <c r="A5451" s="2">
        <f t="shared" si="1614"/>
        <v>7</v>
      </c>
      <c r="B5451" s="16">
        <f ca="1">VLOOKUP(A5451,PERIODS!$O$4:$P$33,2,FALSE)</f>
        <v>3.3000000000000002E-2</v>
      </c>
      <c r="C5451" s="15"/>
      <c r="D5451" s="18">
        <v>5000</v>
      </c>
      <c r="E5451" s="34">
        <f t="shared" ca="1" si="1615"/>
        <v>9452.4932017193096</v>
      </c>
      <c r="F5451" s="34">
        <f t="shared" ca="1" si="1616"/>
        <v>3300</v>
      </c>
      <c r="G5451" s="69">
        <f t="shared" ca="1" si="1602"/>
        <v>0</v>
      </c>
      <c r="H5451" s="34">
        <f t="shared" ca="1" si="1603"/>
        <v>790.57491195239868</v>
      </c>
      <c r="I5451" s="34">
        <f t="shared" ca="1" si="1604"/>
        <v>4090.5749119523989</v>
      </c>
      <c r="J5451" s="18">
        <f ca="1">SUM(INDIRECT(ADDRESS(ROW(F5451),COLUMN(F5451),4)):INDIRECT(ADDRESS(ROW(F5451)+N$5-1,COLUMN(F5451),4)))</f>
        <v>23100</v>
      </c>
      <c r="K5451" s="18">
        <f t="shared" ca="1" si="1605"/>
        <v>0</v>
      </c>
      <c r="L5451" s="18">
        <f t="shared" ca="1" si="1617"/>
        <v>0</v>
      </c>
      <c r="M5451" s="18">
        <f t="shared" ca="1" si="1601"/>
        <v>16350</v>
      </c>
      <c r="N5451" s="34">
        <f t="shared" ca="1" si="1606"/>
        <v>21711.918289766909</v>
      </c>
      <c r="P5451" s="18">
        <f t="shared" ca="1" si="1618"/>
        <v>790.57491195239868</v>
      </c>
      <c r="Q5451" s="47">
        <f ca="1">SUM(L$15:L5451)-SUM(M$15:M5451)</f>
        <v>0</v>
      </c>
      <c r="R5451" s="47" t="str">
        <f t="shared" ca="1" si="1619"/>
        <v>M5454</v>
      </c>
      <c r="S5451" s="40">
        <f t="shared" ca="1" si="1607"/>
        <v>0</v>
      </c>
      <c r="T5451" s="46">
        <f t="shared" ca="1" si="1608"/>
        <v>35</v>
      </c>
      <c r="X5451" s="74">
        <f t="shared" ca="1" si="1609"/>
        <v>0.79057491195239871</v>
      </c>
      <c r="Y5451" s="75">
        <f t="shared" ca="1" si="1610"/>
        <v>0.79057491195239871</v>
      </c>
      <c r="Z5451" s="74">
        <f t="shared" ca="1" si="1611"/>
        <v>2.2046635494044842</v>
      </c>
      <c r="AA5451" s="76">
        <f t="shared" ca="1" si="1612"/>
        <v>790.57491195239868</v>
      </c>
      <c r="AB5451" s="76">
        <f t="shared" ca="1" si="1613"/>
        <v>2204.663549404484</v>
      </c>
    </row>
    <row r="5452" spans="1:28" x14ac:dyDescent="0.25">
      <c r="A5452" s="2">
        <f t="shared" si="1614"/>
        <v>8</v>
      </c>
      <c r="B5452" s="16">
        <f ca="1">VLOOKUP(A5452,PERIODS!$O$4:$P$33,2,FALSE)</f>
        <v>3.3000000000000002E-2</v>
      </c>
      <c r="C5452" s="15"/>
      <c r="D5452" s="18">
        <v>5000</v>
      </c>
      <c r="E5452" s="34">
        <f t="shared" ca="1" si="1615"/>
        <v>21711.918289766909</v>
      </c>
      <c r="F5452" s="34">
        <f t="shared" ca="1" si="1616"/>
        <v>3300</v>
      </c>
      <c r="G5452" s="69">
        <f t="shared" ca="1" si="1602"/>
        <v>0</v>
      </c>
      <c r="H5452" s="34">
        <f t="shared" ca="1" si="1603"/>
        <v>439.19000954720383</v>
      </c>
      <c r="I5452" s="34">
        <f t="shared" ca="1" si="1604"/>
        <v>3739.1900095472038</v>
      </c>
      <c r="J5452" s="18">
        <f ca="1">SUM(INDIRECT(ADDRESS(ROW(F5452),COLUMN(F5452),4)):INDIRECT(ADDRESS(ROW(F5452)+N$5-1,COLUMN(F5452),4)))</f>
        <v>23100</v>
      </c>
      <c r="K5452" s="18">
        <f t="shared" ca="1" si="1605"/>
        <v>16350</v>
      </c>
      <c r="L5452" s="18">
        <f t="shared" ca="1" si="1617"/>
        <v>16350</v>
      </c>
      <c r="M5452" s="18">
        <f t="shared" ca="1" si="1601"/>
        <v>0</v>
      </c>
      <c r="N5452" s="34">
        <f t="shared" ca="1" si="1606"/>
        <v>17972.728280219704</v>
      </c>
      <c r="P5452" s="18">
        <f t="shared" ca="1" si="1618"/>
        <v>439.19000954720383</v>
      </c>
      <c r="Q5452" s="47">
        <f ca="1">SUM(L$15:L5452)-SUM(M$15:M5452)</f>
        <v>16350</v>
      </c>
      <c r="R5452" s="47" t="str">
        <f t="shared" ca="1" si="1619"/>
        <v>M5455</v>
      </c>
      <c r="S5452" s="40">
        <f t="shared" ca="1" si="1607"/>
        <v>0</v>
      </c>
      <c r="T5452" s="46">
        <f t="shared" ca="1" si="1608"/>
        <v>62</v>
      </c>
      <c r="X5452" s="74">
        <f t="shared" ca="1" si="1609"/>
        <v>0.43919000954720383</v>
      </c>
      <c r="Y5452" s="75">
        <f t="shared" ca="1" si="1610"/>
        <v>0.43919000954720383</v>
      </c>
      <c r="Z5452" s="74">
        <f t="shared" ca="1" si="1611"/>
        <v>1.5514500497044539</v>
      </c>
      <c r="AA5452" s="76">
        <f t="shared" ca="1" si="1612"/>
        <v>439.19000954720383</v>
      </c>
      <c r="AB5452" s="76">
        <f t="shared" ca="1" si="1613"/>
        <v>1551.4500497044539</v>
      </c>
    </row>
    <row r="5453" spans="1:28" x14ac:dyDescent="0.25">
      <c r="A5453" s="2">
        <f t="shared" si="1614"/>
        <v>9</v>
      </c>
      <c r="B5453" s="16">
        <f ca="1">VLOOKUP(A5453,PERIODS!$O$4:$P$33,2,FALSE)</f>
        <v>3.3000000000000002E-2</v>
      </c>
      <c r="C5453" s="15"/>
      <c r="D5453" s="18">
        <v>5000</v>
      </c>
      <c r="E5453" s="34">
        <f t="shared" ca="1" si="1615"/>
        <v>17972.728280219704</v>
      </c>
      <c r="F5453" s="34">
        <f t="shared" ca="1" si="1616"/>
        <v>3300</v>
      </c>
      <c r="G5453" s="69">
        <f t="shared" ca="1" si="1602"/>
        <v>0</v>
      </c>
      <c r="H5453" s="34">
        <f t="shared" ca="1" si="1603"/>
        <v>1959.9639845400536</v>
      </c>
      <c r="I5453" s="34">
        <f t="shared" ca="1" si="1604"/>
        <v>5259.9639845400534</v>
      </c>
      <c r="J5453" s="18">
        <f ca="1">SUM(INDIRECT(ADDRESS(ROW(F5453),COLUMN(F5453),4)):INDIRECT(ADDRESS(ROW(F5453)+N$5-1,COLUMN(F5453),4)))</f>
        <v>23100</v>
      </c>
      <c r="K5453" s="18">
        <f t="shared" ca="1" si="1605"/>
        <v>16350</v>
      </c>
      <c r="L5453" s="18">
        <f t="shared" ca="1" si="1617"/>
        <v>0</v>
      </c>
      <c r="M5453" s="18">
        <f t="shared" ca="1" si="1601"/>
        <v>0</v>
      </c>
      <c r="N5453" s="34">
        <f t="shared" ca="1" si="1606"/>
        <v>12712.764295679652</v>
      </c>
      <c r="P5453" s="18">
        <f t="shared" ca="1" si="1618"/>
        <v>1959.9639845400536</v>
      </c>
      <c r="Q5453" s="47">
        <f ca="1">SUM(L$15:L5453)-SUM(M$15:M5453)</f>
        <v>16350</v>
      </c>
      <c r="R5453" s="47" t="str">
        <f t="shared" ca="1" si="1619"/>
        <v>M5456</v>
      </c>
      <c r="S5453" s="40">
        <f t="shared" ca="1" si="1607"/>
        <v>0</v>
      </c>
      <c r="T5453" s="46">
        <f t="shared" ca="1" si="1608"/>
        <v>91</v>
      </c>
      <c r="X5453" s="74">
        <f t="shared" ca="1" si="1609"/>
        <v>2.5340171250861374</v>
      </c>
      <c r="Y5453" s="75">
        <f t="shared" ca="1" si="1610"/>
        <v>1.9599639845400536</v>
      </c>
      <c r="Z5453" s="74">
        <f t="shared" ca="1" si="1611"/>
        <v>7.0990713842313315</v>
      </c>
      <c r="AA5453" s="76">
        <f t="shared" ca="1" si="1612"/>
        <v>1959.9639845400536</v>
      </c>
      <c r="AB5453" s="76">
        <f t="shared" ca="1" si="1613"/>
        <v>7099.0713842313316</v>
      </c>
    </row>
    <row r="5454" spans="1:28" x14ac:dyDescent="0.25">
      <c r="A5454" s="2">
        <f t="shared" si="1614"/>
        <v>10</v>
      </c>
      <c r="B5454" s="16">
        <f ca="1">VLOOKUP(A5454,PERIODS!$O$4:$P$33,2,FALSE)</f>
        <v>3.3000000000000002E-2</v>
      </c>
      <c r="C5454" s="15"/>
      <c r="D5454" s="18">
        <v>5000</v>
      </c>
      <c r="E5454" s="34">
        <f t="shared" ca="1" si="1615"/>
        <v>12712.764295679652</v>
      </c>
      <c r="F5454" s="34">
        <f t="shared" ca="1" si="1616"/>
        <v>3300</v>
      </c>
      <c r="G5454" s="69">
        <f t="shared" ca="1" si="1602"/>
        <v>0</v>
      </c>
      <c r="H5454" s="34">
        <f t="shared" ca="1" si="1603"/>
        <v>1561.1429202096974</v>
      </c>
      <c r="I5454" s="34">
        <f t="shared" ca="1" si="1604"/>
        <v>4861.142920209697</v>
      </c>
      <c r="J5454" s="18">
        <f ca="1">SUM(INDIRECT(ADDRESS(ROW(F5454),COLUMN(F5454),4)):INDIRECT(ADDRESS(ROW(F5454)+N$5-1,COLUMN(F5454),4)))</f>
        <v>23100</v>
      </c>
      <c r="K5454" s="18">
        <f t="shared" ca="1" si="1605"/>
        <v>16350</v>
      </c>
      <c r="L5454" s="18">
        <f t="shared" ca="1" si="1617"/>
        <v>0</v>
      </c>
      <c r="M5454" s="18">
        <f t="shared" ca="1" si="1601"/>
        <v>0</v>
      </c>
      <c r="N5454" s="34">
        <f t="shared" ca="1" si="1606"/>
        <v>7851.6213754699547</v>
      </c>
      <c r="P5454" s="18">
        <f t="shared" ca="1" si="1618"/>
        <v>1561.1429202096974</v>
      </c>
      <c r="Q5454" s="47">
        <f ca="1">SUM(L$15:L5454)-SUM(M$15:M5454)</f>
        <v>16350</v>
      </c>
      <c r="R5454" s="47" t="str">
        <f t="shared" ca="1" si="1619"/>
        <v>M5457</v>
      </c>
      <c r="S5454" s="40">
        <f t="shared" ca="1" si="1607"/>
        <v>0</v>
      </c>
      <c r="T5454" s="46">
        <f t="shared" ca="1" si="1608"/>
        <v>59</v>
      </c>
      <c r="X5454" s="74">
        <f t="shared" ca="1" si="1609"/>
        <v>1.5611429202096974</v>
      </c>
      <c r="Y5454" s="75">
        <f t="shared" ca="1" si="1610"/>
        <v>1.5611429202096974</v>
      </c>
      <c r="Z5454" s="74">
        <f t="shared" ca="1" si="1611"/>
        <v>4.7642633074423557</v>
      </c>
      <c r="AA5454" s="76">
        <f t="shared" ca="1" si="1612"/>
        <v>1561.1429202096974</v>
      </c>
      <c r="AB5454" s="76">
        <f t="shared" ca="1" si="1613"/>
        <v>4764.2633074423557</v>
      </c>
    </row>
    <row r="5455" spans="1:28" x14ac:dyDescent="0.25">
      <c r="A5455" s="2">
        <f t="shared" si="1614"/>
        <v>11</v>
      </c>
      <c r="B5455" s="16">
        <f ca="1">VLOOKUP(A5455,PERIODS!$O$4:$P$33,2,FALSE)</f>
        <v>3.3000000000000002E-2</v>
      </c>
      <c r="C5455" s="15"/>
      <c r="D5455" s="18">
        <v>5000</v>
      </c>
      <c r="E5455" s="34">
        <f t="shared" ca="1" si="1615"/>
        <v>7851.6213754699547</v>
      </c>
      <c r="F5455" s="34">
        <f t="shared" ca="1" si="1616"/>
        <v>3300</v>
      </c>
      <c r="G5455" s="69">
        <f t="shared" ca="1" si="1602"/>
        <v>0</v>
      </c>
      <c r="H5455" s="34">
        <f t="shared" ca="1" si="1603"/>
        <v>-57.103815704167388</v>
      </c>
      <c r="I5455" s="34">
        <f t="shared" ca="1" si="1604"/>
        <v>3242.8961842958324</v>
      </c>
      <c r="J5455" s="18">
        <f ca="1">SUM(INDIRECT(ADDRESS(ROW(F5455),COLUMN(F5455),4)):INDIRECT(ADDRESS(ROW(F5455)+N$5-1,COLUMN(F5455),4)))</f>
        <v>23300</v>
      </c>
      <c r="K5455" s="18">
        <f t="shared" ca="1" si="1605"/>
        <v>0</v>
      </c>
      <c r="L5455" s="18">
        <f t="shared" ca="1" si="1617"/>
        <v>0</v>
      </c>
      <c r="M5455" s="18">
        <f t="shared" ref="M5455:M5518" ca="1" si="1620">SUMIF($R$15:$R$8014,ADDRESS(ROW(M5455),COLUMN(M5455),4),$L$15:$L$8014)</f>
        <v>16350</v>
      </c>
      <c r="N5455" s="34">
        <f t="shared" ca="1" si="1606"/>
        <v>4608.7251911741223</v>
      </c>
      <c r="P5455" s="18">
        <f t="shared" ca="1" si="1618"/>
        <v>57.103815704167388</v>
      </c>
      <c r="Q5455" s="47">
        <f ca="1">SUM(L$15:L5455)-SUM(M$15:M5455)</f>
        <v>0</v>
      </c>
      <c r="R5455" s="47" t="str">
        <f t="shared" ca="1" si="1619"/>
        <v>M5458</v>
      </c>
      <c r="S5455" s="40">
        <f t="shared" ca="1" si="1607"/>
        <v>16350</v>
      </c>
      <c r="T5455" s="46">
        <f t="shared" ca="1" si="1608"/>
        <v>96</v>
      </c>
      <c r="X5455" s="74">
        <f t="shared" ca="1" si="1609"/>
        <v>-5.7103815704167386E-2</v>
      </c>
      <c r="Y5455" s="75">
        <f t="shared" ca="1" si="1610"/>
        <v>-5.7103815704167386E-2</v>
      </c>
      <c r="Z5455" s="74">
        <f t="shared" ca="1" si="1611"/>
        <v>0.94449601075815959</v>
      </c>
      <c r="AA5455" s="76">
        <f t="shared" ca="1" si="1612"/>
        <v>-57.103815704167388</v>
      </c>
      <c r="AB5455" s="76">
        <f t="shared" ca="1" si="1613"/>
        <v>944.49601075815963</v>
      </c>
    </row>
    <row r="5456" spans="1:28" x14ac:dyDescent="0.25">
      <c r="A5456" s="2">
        <f t="shared" si="1614"/>
        <v>12</v>
      </c>
      <c r="B5456" s="16">
        <f ca="1">VLOOKUP(A5456,PERIODS!$O$4:$P$33,2,FALSE)</f>
        <v>3.3000000000000002E-2</v>
      </c>
      <c r="C5456" s="15"/>
      <c r="D5456" s="18">
        <v>5000</v>
      </c>
      <c r="E5456" s="34">
        <f t="shared" ca="1" si="1615"/>
        <v>4608.7251911741223</v>
      </c>
      <c r="F5456" s="34">
        <f t="shared" ca="1" si="1616"/>
        <v>3300</v>
      </c>
      <c r="G5456" s="69">
        <f t="shared" ref="G5456:G5519" ca="1" si="1621">((2*RAND()*$F$5)-$F$5)*E5456</f>
        <v>0</v>
      </c>
      <c r="H5456" s="34">
        <f t="shared" ref="H5456:H5519" ca="1" si="1622">IF($S$3="NORM",AA5456,IF($S$3="LOGNORM",AB5456,0))</f>
        <v>271.79062820926276</v>
      </c>
      <c r="I5456" s="34">
        <f t="shared" ref="I5456:I5519" ca="1" si="1623">IF(F5456+H5456&lt;0,0,F5456+H5456)</f>
        <v>3571.7906282092626</v>
      </c>
      <c r="J5456" s="18">
        <f ca="1">SUM(INDIRECT(ADDRESS(ROW(F5456),COLUMN(F5456),4)):INDIRECT(ADDRESS(ROW(F5456)+N$5-1,COLUMN(F5456),4)))</f>
        <v>23500</v>
      </c>
      <c r="K5456" s="18">
        <f t="shared" ref="K5456:K5519" ca="1" si="1624">Q5456</f>
        <v>16350</v>
      </c>
      <c r="L5456" s="18">
        <f t="shared" ca="1" si="1617"/>
        <v>16350</v>
      </c>
      <c r="M5456" s="18">
        <f t="shared" ca="1" si="1620"/>
        <v>0</v>
      </c>
      <c r="N5456" s="34">
        <f t="shared" ref="N5456:N5519" ca="1" si="1625">E5456+G5456-I5456+M5456-S5456</f>
        <v>1036.9345629648597</v>
      </c>
      <c r="P5456" s="18">
        <f t="shared" ca="1" si="1618"/>
        <v>271.79062820926276</v>
      </c>
      <c r="Q5456" s="47">
        <f ca="1">SUM(L$15:L5456)-SUM(M$15:M5456)</f>
        <v>16350</v>
      </c>
      <c r="R5456" s="47" t="str">
        <f t="shared" ca="1" si="1619"/>
        <v>M5459</v>
      </c>
      <c r="S5456" s="40">
        <f t="shared" ref="S5456:S5519" ca="1" si="1626">IF(T5456&gt;N$6*100,M5456,0)</f>
        <v>0</v>
      </c>
      <c r="T5456" s="46">
        <f t="shared" ref="T5456:T5519" ca="1" si="1627">RANDBETWEEN(0,100)</f>
        <v>25</v>
      </c>
      <c r="X5456" s="74">
        <f t="shared" ref="X5456:X5519" ca="1" si="1628">NORMINV(RAND(),0,1)</f>
        <v>0.27179062820926275</v>
      </c>
      <c r="Y5456" s="75">
        <f t="shared" ref="Y5456:Y5519" ca="1" si="1629">IF(AND(X5456&gt;$F$6,$F$6&gt;0),$F$6,X5456)</f>
        <v>0.27179062820926275</v>
      </c>
      <c r="Z5456" s="74">
        <f t="shared" ref="Z5456:Z5519" ca="1" si="1630">EXP(Y5456)</f>
        <v>1.3123122113877783</v>
      </c>
      <c r="AA5456" s="76">
        <f t="shared" ref="AA5456:AA5519" ca="1" si="1631">$F$3*Y5456</f>
        <v>271.79062820926276</v>
      </c>
      <c r="AB5456" s="76">
        <f t="shared" ref="AB5456:AB5519" ca="1" si="1632">$F$3*Z5456</f>
        <v>1312.3122113877782</v>
      </c>
    </row>
    <row r="5457" spans="1:28" x14ac:dyDescent="0.25">
      <c r="A5457" s="2">
        <f t="shared" ref="A5457:A5520" si="1633">IF(AND(A5456=12,OR(A$14="MS",A$14="M0")),1,IF(AND(A5456=4,OR(A$14="WS",A$14="W0")),1,IF(AND(A5456=30,OR(A$14="DS",A$14="D0")),1,A5456+1)))</f>
        <v>13</v>
      </c>
      <c r="B5457" s="16">
        <f ca="1">VLOOKUP(A5457,PERIODS!$O$4:$P$33,2,FALSE)</f>
        <v>3.3000000000000002E-2</v>
      </c>
      <c r="C5457" s="15"/>
      <c r="D5457" s="18">
        <v>5000</v>
      </c>
      <c r="E5457" s="34">
        <f t="shared" ca="1" si="1615"/>
        <v>1036.9345629648597</v>
      </c>
      <c r="F5457" s="34">
        <f t="shared" ca="1" si="1616"/>
        <v>3300</v>
      </c>
      <c r="G5457" s="69">
        <f t="shared" ca="1" si="1621"/>
        <v>0</v>
      </c>
      <c r="H5457" s="34">
        <f t="shared" ca="1" si="1622"/>
        <v>-1252.498252274012</v>
      </c>
      <c r="I5457" s="34">
        <f t="shared" ca="1" si="1623"/>
        <v>2047.501747725988</v>
      </c>
      <c r="J5457" s="18">
        <f ca="1">SUM(INDIRECT(ADDRESS(ROW(F5457),COLUMN(F5457),4)):INDIRECT(ADDRESS(ROW(F5457)+N$5-1,COLUMN(F5457),4)))</f>
        <v>23700</v>
      </c>
      <c r="K5457" s="18">
        <f t="shared" ca="1" si="1624"/>
        <v>32700</v>
      </c>
      <c r="L5457" s="18">
        <f t="shared" ca="1" si="1617"/>
        <v>16350</v>
      </c>
      <c r="M5457" s="18">
        <f t="shared" ca="1" si="1620"/>
        <v>0</v>
      </c>
      <c r="N5457" s="34">
        <f t="shared" ca="1" si="1625"/>
        <v>-1010.5671847611284</v>
      </c>
      <c r="P5457" s="18">
        <f t="shared" ca="1" si="1618"/>
        <v>1252.498252274012</v>
      </c>
      <c r="Q5457" s="47">
        <f ca="1">SUM(L$15:L5457)-SUM(M$15:M5457)</f>
        <v>32700</v>
      </c>
      <c r="R5457" s="47" t="str">
        <f t="shared" ca="1" si="1619"/>
        <v>M5460</v>
      </c>
      <c r="S5457" s="40">
        <f t="shared" ca="1" si="1626"/>
        <v>0</v>
      </c>
      <c r="T5457" s="46">
        <f t="shared" ca="1" si="1627"/>
        <v>100</v>
      </c>
      <c r="X5457" s="74">
        <f t="shared" ca="1" si="1628"/>
        <v>-1.252498252274012</v>
      </c>
      <c r="Y5457" s="75">
        <f t="shared" ca="1" si="1629"/>
        <v>-1.252498252274012</v>
      </c>
      <c r="Z5457" s="74">
        <f t="shared" ca="1" si="1630"/>
        <v>0.28578992893193905</v>
      </c>
      <c r="AA5457" s="76">
        <f t="shared" ca="1" si="1631"/>
        <v>-1252.498252274012</v>
      </c>
      <c r="AB5457" s="76">
        <f t="shared" ca="1" si="1632"/>
        <v>285.78992893193907</v>
      </c>
    </row>
    <row r="5458" spans="1:28" x14ac:dyDescent="0.25">
      <c r="A5458" s="2">
        <f t="shared" si="1633"/>
        <v>14</v>
      </c>
      <c r="B5458" s="16">
        <f ca="1">VLOOKUP(A5458,PERIODS!$O$4:$P$33,2,FALSE)</f>
        <v>3.3000000000000002E-2</v>
      </c>
      <c r="C5458" s="15"/>
      <c r="D5458" s="18">
        <v>5000</v>
      </c>
      <c r="E5458" s="34">
        <f t="shared" ca="1" si="1615"/>
        <v>-1010.5671847611284</v>
      </c>
      <c r="F5458" s="34">
        <f t="shared" ca="1" si="1616"/>
        <v>3300</v>
      </c>
      <c r="G5458" s="69">
        <f t="shared" ca="1" si="1621"/>
        <v>0</v>
      </c>
      <c r="H5458" s="34">
        <f t="shared" ca="1" si="1622"/>
        <v>9.7423209073001171</v>
      </c>
      <c r="I5458" s="34">
        <f t="shared" ca="1" si="1623"/>
        <v>3309.7423209072999</v>
      </c>
      <c r="J5458" s="18">
        <f ca="1">SUM(INDIRECT(ADDRESS(ROW(F5458),COLUMN(F5458),4)):INDIRECT(ADDRESS(ROW(F5458)+N$5-1,COLUMN(F5458),4)))</f>
        <v>23900</v>
      </c>
      <c r="K5458" s="18">
        <f t="shared" ca="1" si="1624"/>
        <v>32700</v>
      </c>
      <c r="L5458" s="18">
        <f t="shared" ca="1" si="1617"/>
        <v>0</v>
      </c>
      <c r="M5458" s="18">
        <f t="shared" ca="1" si="1620"/>
        <v>0</v>
      </c>
      <c r="N5458" s="34">
        <f t="shared" ca="1" si="1625"/>
        <v>-4320.3095056684288</v>
      </c>
      <c r="P5458" s="18">
        <f t="shared" ca="1" si="1618"/>
        <v>9.7423209073001171</v>
      </c>
      <c r="Q5458" s="47">
        <f ca="1">SUM(L$15:L5458)-SUM(M$15:M5458)</f>
        <v>32700</v>
      </c>
      <c r="R5458" s="47" t="str">
        <f t="shared" ca="1" si="1619"/>
        <v>M5461</v>
      </c>
      <c r="S5458" s="40">
        <f t="shared" ca="1" si="1626"/>
        <v>0</v>
      </c>
      <c r="T5458" s="46">
        <f t="shared" ca="1" si="1627"/>
        <v>56</v>
      </c>
      <c r="X5458" s="74">
        <f t="shared" ca="1" si="1628"/>
        <v>9.7423209073001175E-3</v>
      </c>
      <c r="Y5458" s="75">
        <f t="shared" ca="1" si="1629"/>
        <v>9.7423209073001175E-3</v>
      </c>
      <c r="Z5458" s="74">
        <f t="shared" ca="1" si="1630"/>
        <v>1.0097899318035679</v>
      </c>
      <c r="AA5458" s="76">
        <f t="shared" ca="1" si="1631"/>
        <v>9.7423209073001171</v>
      </c>
      <c r="AB5458" s="76">
        <f t="shared" ca="1" si="1632"/>
        <v>1009.7899318035679</v>
      </c>
    </row>
    <row r="5459" spans="1:28" x14ac:dyDescent="0.25">
      <c r="A5459" s="2">
        <f t="shared" si="1633"/>
        <v>15</v>
      </c>
      <c r="B5459" s="16">
        <f ca="1">VLOOKUP(A5459,PERIODS!$O$4:$P$33,2,FALSE)</f>
        <v>3.3000000000000002E-2</v>
      </c>
      <c r="C5459" s="15"/>
      <c r="D5459" s="18">
        <v>5000</v>
      </c>
      <c r="E5459" s="34">
        <f t="shared" ca="1" si="1615"/>
        <v>-4320.3095056684288</v>
      </c>
      <c r="F5459" s="34">
        <f t="shared" ca="1" si="1616"/>
        <v>3300</v>
      </c>
      <c r="G5459" s="69">
        <f t="shared" ca="1" si="1621"/>
        <v>0</v>
      </c>
      <c r="H5459" s="34">
        <f t="shared" ca="1" si="1622"/>
        <v>-607.19469631802974</v>
      </c>
      <c r="I5459" s="34">
        <f t="shared" ca="1" si="1623"/>
        <v>2692.8053036819701</v>
      </c>
      <c r="J5459" s="18">
        <f ca="1">SUM(INDIRECT(ADDRESS(ROW(F5459),COLUMN(F5459),4)):INDIRECT(ADDRESS(ROW(F5459)+N$5-1,COLUMN(F5459),4)))</f>
        <v>24100</v>
      </c>
      <c r="K5459" s="18">
        <f t="shared" ca="1" si="1624"/>
        <v>16350</v>
      </c>
      <c r="L5459" s="18">
        <f t="shared" ca="1" si="1617"/>
        <v>0</v>
      </c>
      <c r="M5459" s="18">
        <f t="shared" ca="1" si="1620"/>
        <v>16350</v>
      </c>
      <c r="N5459" s="34">
        <f t="shared" ca="1" si="1625"/>
        <v>9336.885190649602</v>
      </c>
      <c r="P5459" s="18">
        <f t="shared" ca="1" si="1618"/>
        <v>607.19469631802974</v>
      </c>
      <c r="Q5459" s="47">
        <f ca="1">SUM(L$15:L5459)-SUM(M$15:M5459)</f>
        <v>16350</v>
      </c>
      <c r="R5459" s="47" t="str">
        <f t="shared" ca="1" si="1619"/>
        <v>M5462</v>
      </c>
      <c r="S5459" s="40">
        <f t="shared" ca="1" si="1626"/>
        <v>0</v>
      </c>
      <c r="T5459" s="46">
        <f t="shared" ca="1" si="1627"/>
        <v>90</v>
      </c>
      <c r="X5459" s="74">
        <f t="shared" ca="1" si="1628"/>
        <v>-0.60719469631802969</v>
      </c>
      <c r="Y5459" s="75">
        <f t="shared" ca="1" si="1629"/>
        <v>-0.60719469631802969</v>
      </c>
      <c r="Z5459" s="74">
        <f t="shared" ca="1" si="1630"/>
        <v>0.54487727328075408</v>
      </c>
      <c r="AA5459" s="76">
        <f t="shared" ca="1" si="1631"/>
        <v>-607.19469631802974</v>
      </c>
      <c r="AB5459" s="76">
        <f t="shared" ca="1" si="1632"/>
        <v>544.87727328075403</v>
      </c>
    </row>
    <row r="5460" spans="1:28" x14ac:dyDescent="0.25">
      <c r="A5460" s="2">
        <f t="shared" si="1633"/>
        <v>16</v>
      </c>
      <c r="B5460" s="16">
        <f ca="1">VLOOKUP(A5460,PERIODS!$O$4:$P$33,2,FALSE)</f>
        <v>3.3000000000000002E-2</v>
      </c>
      <c r="C5460" s="15"/>
      <c r="D5460" s="18">
        <v>5000</v>
      </c>
      <c r="E5460" s="34">
        <f t="shared" ca="1" si="1615"/>
        <v>9336.885190649602</v>
      </c>
      <c r="F5460" s="34">
        <f t="shared" ca="1" si="1616"/>
        <v>3300</v>
      </c>
      <c r="G5460" s="69">
        <f t="shared" ca="1" si="1621"/>
        <v>0</v>
      </c>
      <c r="H5460" s="34">
        <f t="shared" ca="1" si="1622"/>
        <v>-991.69473797421244</v>
      </c>
      <c r="I5460" s="34">
        <f t="shared" ca="1" si="1623"/>
        <v>2308.3052620257877</v>
      </c>
      <c r="J5460" s="18">
        <f ca="1">SUM(INDIRECT(ADDRESS(ROW(F5460),COLUMN(F5460),4)):INDIRECT(ADDRESS(ROW(F5460)+N$5-1,COLUMN(F5460),4)))</f>
        <v>24300</v>
      </c>
      <c r="K5460" s="18">
        <f t="shared" ca="1" si="1624"/>
        <v>0</v>
      </c>
      <c r="L5460" s="18">
        <f t="shared" ca="1" si="1617"/>
        <v>0</v>
      </c>
      <c r="M5460" s="18">
        <f t="shared" ca="1" si="1620"/>
        <v>16350</v>
      </c>
      <c r="N5460" s="34">
        <f t="shared" ca="1" si="1625"/>
        <v>23378.579928623814</v>
      </c>
      <c r="P5460" s="18">
        <f t="shared" ca="1" si="1618"/>
        <v>991.69473797421244</v>
      </c>
      <c r="Q5460" s="47">
        <f ca="1">SUM(L$15:L5460)-SUM(M$15:M5460)</f>
        <v>0</v>
      </c>
      <c r="R5460" s="47" t="str">
        <f t="shared" ca="1" si="1619"/>
        <v>M5463</v>
      </c>
      <c r="S5460" s="40">
        <f t="shared" ca="1" si="1626"/>
        <v>0</v>
      </c>
      <c r="T5460" s="46">
        <f t="shared" ca="1" si="1627"/>
        <v>89</v>
      </c>
      <c r="X5460" s="74">
        <f t="shared" ca="1" si="1628"/>
        <v>-0.99169473797421248</v>
      </c>
      <c r="Y5460" s="75">
        <f t="shared" ca="1" si="1629"/>
        <v>-0.99169473797421248</v>
      </c>
      <c r="Z5460" s="74">
        <f t="shared" ca="1" si="1630"/>
        <v>0.3709474992016677</v>
      </c>
      <c r="AA5460" s="76">
        <f t="shared" ca="1" si="1631"/>
        <v>-991.69473797421244</v>
      </c>
      <c r="AB5460" s="76">
        <f t="shared" ca="1" si="1632"/>
        <v>370.94749920166771</v>
      </c>
    </row>
    <row r="5461" spans="1:28" x14ac:dyDescent="0.25">
      <c r="A5461" s="2">
        <f t="shared" si="1633"/>
        <v>17</v>
      </c>
      <c r="B5461" s="16">
        <f ca="1">VLOOKUP(A5461,PERIODS!$O$4:$P$33,2,FALSE)</f>
        <v>3.5000000000000003E-2</v>
      </c>
      <c r="C5461" s="15"/>
      <c r="D5461" s="18">
        <v>5000</v>
      </c>
      <c r="E5461" s="34">
        <f t="shared" ca="1" si="1615"/>
        <v>23378.579928623814</v>
      </c>
      <c r="F5461" s="34">
        <f t="shared" ca="1" si="1616"/>
        <v>3500.0000000000005</v>
      </c>
      <c r="G5461" s="69">
        <f t="shared" ca="1" si="1621"/>
        <v>0</v>
      </c>
      <c r="H5461" s="34">
        <f t="shared" ca="1" si="1622"/>
        <v>-459.59220336590943</v>
      </c>
      <c r="I5461" s="34">
        <f t="shared" ca="1" si="1623"/>
        <v>3040.407796634091</v>
      </c>
      <c r="J5461" s="18">
        <f ca="1">SUM(INDIRECT(ADDRESS(ROW(F5461),COLUMN(F5461),4)):INDIRECT(ADDRESS(ROW(F5461)+N$5-1,COLUMN(F5461),4)))</f>
        <v>24500.000000000004</v>
      </c>
      <c r="K5461" s="18">
        <f t="shared" ca="1" si="1624"/>
        <v>16350</v>
      </c>
      <c r="L5461" s="18">
        <f t="shared" ca="1" si="1617"/>
        <v>16350</v>
      </c>
      <c r="M5461" s="18">
        <f t="shared" ca="1" si="1620"/>
        <v>0</v>
      </c>
      <c r="N5461" s="34">
        <f t="shared" ca="1" si="1625"/>
        <v>20338.172131989722</v>
      </c>
      <c r="P5461" s="18">
        <f t="shared" ca="1" si="1618"/>
        <v>459.59220336590943</v>
      </c>
      <c r="Q5461" s="47">
        <f ca="1">SUM(L$15:L5461)-SUM(M$15:M5461)</f>
        <v>16350</v>
      </c>
      <c r="R5461" s="47" t="str">
        <f t="shared" ca="1" si="1619"/>
        <v>M5464</v>
      </c>
      <c r="S5461" s="40">
        <f t="shared" ca="1" si="1626"/>
        <v>0</v>
      </c>
      <c r="T5461" s="46">
        <f t="shared" ca="1" si="1627"/>
        <v>32</v>
      </c>
      <c r="X5461" s="74">
        <f t="shared" ca="1" si="1628"/>
        <v>-0.45959220336590945</v>
      </c>
      <c r="Y5461" s="75">
        <f t="shared" ca="1" si="1629"/>
        <v>-0.45959220336590945</v>
      </c>
      <c r="Z5461" s="74">
        <f t="shared" ca="1" si="1630"/>
        <v>0.63154113335048978</v>
      </c>
      <c r="AA5461" s="76">
        <f t="shared" ca="1" si="1631"/>
        <v>-459.59220336590943</v>
      </c>
      <c r="AB5461" s="76">
        <f t="shared" ca="1" si="1632"/>
        <v>631.54113335048976</v>
      </c>
    </row>
    <row r="5462" spans="1:28" x14ac:dyDescent="0.25">
      <c r="A5462" s="2">
        <f t="shared" si="1633"/>
        <v>18</v>
      </c>
      <c r="B5462" s="16">
        <f ca="1">VLOOKUP(A5462,PERIODS!$O$4:$P$33,2,FALSE)</f>
        <v>3.5000000000000003E-2</v>
      </c>
      <c r="C5462" s="15"/>
      <c r="D5462" s="18">
        <v>5000</v>
      </c>
      <c r="E5462" s="34">
        <f t="shared" ca="1" si="1615"/>
        <v>20338.172131989722</v>
      </c>
      <c r="F5462" s="34">
        <f t="shared" ca="1" si="1616"/>
        <v>3500.0000000000005</v>
      </c>
      <c r="G5462" s="69">
        <f t="shared" ca="1" si="1621"/>
        <v>0</v>
      </c>
      <c r="H5462" s="34">
        <f t="shared" ca="1" si="1622"/>
        <v>-51.464644873912619</v>
      </c>
      <c r="I5462" s="34">
        <f t="shared" ca="1" si="1623"/>
        <v>3448.5353551260878</v>
      </c>
      <c r="J5462" s="18">
        <f ca="1">SUM(INDIRECT(ADDRESS(ROW(F5462),COLUMN(F5462),4)):INDIRECT(ADDRESS(ROW(F5462)+N$5-1,COLUMN(F5462),4)))</f>
        <v>24500.000000000004</v>
      </c>
      <c r="K5462" s="18">
        <f t="shared" ca="1" si="1624"/>
        <v>16350</v>
      </c>
      <c r="L5462" s="18">
        <f t="shared" ca="1" si="1617"/>
        <v>0</v>
      </c>
      <c r="M5462" s="18">
        <f t="shared" ca="1" si="1620"/>
        <v>0</v>
      </c>
      <c r="N5462" s="34">
        <f t="shared" ca="1" si="1625"/>
        <v>16889.636776863634</v>
      </c>
      <c r="P5462" s="18">
        <f t="shared" ca="1" si="1618"/>
        <v>51.464644873912619</v>
      </c>
      <c r="Q5462" s="47">
        <f ca="1">SUM(L$15:L5462)-SUM(M$15:M5462)</f>
        <v>16350</v>
      </c>
      <c r="R5462" s="47" t="str">
        <f t="shared" ca="1" si="1619"/>
        <v>M5465</v>
      </c>
      <c r="S5462" s="40">
        <f t="shared" ca="1" si="1626"/>
        <v>0</v>
      </c>
      <c r="T5462" s="46">
        <f t="shared" ca="1" si="1627"/>
        <v>25</v>
      </c>
      <c r="X5462" s="74">
        <f t="shared" ca="1" si="1628"/>
        <v>-5.146464487391262E-2</v>
      </c>
      <c r="Y5462" s="75">
        <f t="shared" ca="1" si="1629"/>
        <v>-5.146464487391262E-2</v>
      </c>
      <c r="Z5462" s="74">
        <f t="shared" ca="1" si="1630"/>
        <v>0.94983723098362938</v>
      </c>
      <c r="AA5462" s="76">
        <f t="shared" ca="1" si="1631"/>
        <v>-51.464644873912619</v>
      </c>
      <c r="AB5462" s="76">
        <f t="shared" ca="1" si="1632"/>
        <v>949.83723098362941</v>
      </c>
    </row>
    <row r="5463" spans="1:28" x14ac:dyDescent="0.25">
      <c r="A5463" s="2">
        <f t="shared" si="1633"/>
        <v>19</v>
      </c>
      <c r="B5463" s="16">
        <f ca="1">VLOOKUP(A5463,PERIODS!$O$4:$P$33,2,FALSE)</f>
        <v>3.5000000000000003E-2</v>
      </c>
      <c r="C5463" s="15"/>
      <c r="D5463" s="18">
        <v>5000</v>
      </c>
      <c r="E5463" s="34">
        <f t="shared" ref="E5463:E5526" ca="1" si="1634">N5462</f>
        <v>16889.636776863634</v>
      </c>
      <c r="F5463" s="34">
        <f t="shared" ref="F5463:F5526" ca="1" si="1635">F$2*B5463</f>
        <v>3500.0000000000005</v>
      </c>
      <c r="G5463" s="69">
        <f t="shared" ca="1" si="1621"/>
        <v>0</v>
      </c>
      <c r="H5463" s="34">
        <f t="shared" ca="1" si="1622"/>
        <v>-765.63543524722081</v>
      </c>
      <c r="I5463" s="34">
        <f t="shared" ca="1" si="1623"/>
        <v>2734.3645647527796</v>
      </c>
      <c r="J5463" s="18">
        <f ca="1">SUM(INDIRECT(ADDRESS(ROW(F5463),COLUMN(F5463),4)):INDIRECT(ADDRESS(ROW(F5463)+N$5-1,COLUMN(F5463),4)))</f>
        <v>24500.000000000004</v>
      </c>
      <c r="K5463" s="18">
        <f t="shared" ca="1" si="1624"/>
        <v>16350</v>
      </c>
      <c r="L5463" s="18">
        <f t="shared" ref="L5463:L5526" ca="1" si="1636">IF((E5463+K5462)&lt;J5463,N$2,0)</f>
        <v>0</v>
      </c>
      <c r="M5463" s="18">
        <f t="shared" ca="1" si="1620"/>
        <v>0</v>
      </c>
      <c r="N5463" s="34">
        <f t="shared" ca="1" si="1625"/>
        <v>14155.272212110855</v>
      </c>
      <c r="P5463" s="18">
        <f t="shared" ref="P5463:P5526" ca="1" si="1637">ABS(H5463)</f>
        <v>765.63543524722081</v>
      </c>
      <c r="Q5463" s="47">
        <f ca="1">SUM(L$15:L5463)-SUM(M$15:M5463)</f>
        <v>16350</v>
      </c>
      <c r="R5463" s="47" t="str">
        <f t="shared" ref="R5463:R5526" ca="1" si="1638">ADDRESS(ROW(M5463)+$N$3+RANDBETWEEN(-$N$4,$N$4),COLUMN(M5463),4)</f>
        <v>M5466</v>
      </c>
      <c r="S5463" s="40">
        <f t="shared" ca="1" si="1626"/>
        <v>0</v>
      </c>
      <c r="T5463" s="46">
        <f t="shared" ca="1" si="1627"/>
        <v>63</v>
      </c>
      <c r="X5463" s="74">
        <f t="shared" ca="1" si="1628"/>
        <v>-0.76563543524722077</v>
      </c>
      <c r="Y5463" s="75">
        <f t="shared" ca="1" si="1629"/>
        <v>-0.76563543524722077</v>
      </c>
      <c r="Z5463" s="74">
        <f t="shared" ca="1" si="1630"/>
        <v>0.46503833531874</v>
      </c>
      <c r="AA5463" s="76">
        <f t="shared" ca="1" si="1631"/>
        <v>-765.63543524722081</v>
      </c>
      <c r="AB5463" s="76">
        <f t="shared" ca="1" si="1632"/>
        <v>465.03833531874</v>
      </c>
    </row>
    <row r="5464" spans="1:28" x14ac:dyDescent="0.25">
      <c r="A5464" s="2">
        <f t="shared" si="1633"/>
        <v>20</v>
      </c>
      <c r="B5464" s="16">
        <f ca="1">VLOOKUP(A5464,PERIODS!$O$4:$P$33,2,FALSE)</f>
        <v>3.5000000000000003E-2</v>
      </c>
      <c r="C5464" s="15"/>
      <c r="D5464" s="18">
        <v>5000</v>
      </c>
      <c r="E5464" s="34">
        <f t="shared" ca="1" si="1634"/>
        <v>14155.272212110855</v>
      </c>
      <c r="F5464" s="34">
        <f t="shared" ca="1" si="1635"/>
        <v>3500.0000000000005</v>
      </c>
      <c r="G5464" s="69">
        <f t="shared" ca="1" si="1621"/>
        <v>0</v>
      </c>
      <c r="H5464" s="34">
        <f t="shared" ca="1" si="1622"/>
        <v>149.78903797545124</v>
      </c>
      <c r="I5464" s="34">
        <f t="shared" ca="1" si="1623"/>
        <v>3649.7890379754517</v>
      </c>
      <c r="J5464" s="18">
        <f ca="1">SUM(INDIRECT(ADDRESS(ROW(F5464),COLUMN(F5464),4)):INDIRECT(ADDRESS(ROW(F5464)+N$5-1,COLUMN(F5464),4)))</f>
        <v>24500.000000000004</v>
      </c>
      <c r="K5464" s="18">
        <f t="shared" ca="1" si="1624"/>
        <v>0</v>
      </c>
      <c r="L5464" s="18">
        <f t="shared" ca="1" si="1636"/>
        <v>0</v>
      </c>
      <c r="M5464" s="18">
        <f t="shared" ca="1" si="1620"/>
        <v>16350</v>
      </c>
      <c r="N5464" s="34">
        <f t="shared" ca="1" si="1625"/>
        <v>26855.483174135403</v>
      </c>
      <c r="P5464" s="18">
        <f t="shared" ca="1" si="1637"/>
        <v>149.78903797545124</v>
      </c>
      <c r="Q5464" s="47">
        <f ca="1">SUM(L$15:L5464)-SUM(M$15:M5464)</f>
        <v>0</v>
      </c>
      <c r="R5464" s="47" t="str">
        <f t="shared" ca="1" si="1638"/>
        <v>M5467</v>
      </c>
      <c r="S5464" s="40">
        <f t="shared" ca="1" si="1626"/>
        <v>0</v>
      </c>
      <c r="T5464" s="46">
        <f t="shared" ca="1" si="1627"/>
        <v>44</v>
      </c>
      <c r="X5464" s="74">
        <f t="shared" ca="1" si="1628"/>
        <v>0.14978903797545123</v>
      </c>
      <c r="Y5464" s="75">
        <f t="shared" ca="1" si="1629"/>
        <v>0.14978903797545123</v>
      </c>
      <c r="Z5464" s="74">
        <f t="shared" ca="1" si="1630"/>
        <v>1.1615891656761315</v>
      </c>
      <c r="AA5464" s="76">
        <f t="shared" ca="1" si="1631"/>
        <v>149.78903797545124</v>
      </c>
      <c r="AB5464" s="76">
        <f t="shared" ca="1" si="1632"/>
        <v>1161.5891656761314</v>
      </c>
    </row>
    <row r="5465" spans="1:28" x14ac:dyDescent="0.25">
      <c r="A5465" s="2">
        <f t="shared" si="1633"/>
        <v>21</v>
      </c>
      <c r="B5465" s="16">
        <f ca="1">VLOOKUP(A5465,PERIODS!$O$4:$P$33,2,FALSE)</f>
        <v>3.5000000000000003E-2</v>
      </c>
      <c r="C5465" s="15"/>
      <c r="D5465" s="18">
        <v>5000</v>
      </c>
      <c r="E5465" s="34">
        <f t="shared" ca="1" si="1634"/>
        <v>26855.483174135403</v>
      </c>
      <c r="F5465" s="34">
        <f t="shared" ca="1" si="1635"/>
        <v>3500.0000000000005</v>
      </c>
      <c r="G5465" s="69">
        <f t="shared" ca="1" si="1621"/>
        <v>0</v>
      </c>
      <c r="H5465" s="34">
        <f t="shared" ca="1" si="1622"/>
        <v>779.15531824789286</v>
      </c>
      <c r="I5465" s="34">
        <f t="shared" ca="1" si="1623"/>
        <v>4279.1553182478929</v>
      </c>
      <c r="J5465" s="18">
        <f ca="1">SUM(INDIRECT(ADDRESS(ROW(F5465),COLUMN(F5465),4)):INDIRECT(ADDRESS(ROW(F5465)+N$5-1,COLUMN(F5465),4)))</f>
        <v>24500.000000000004</v>
      </c>
      <c r="K5465" s="18">
        <f t="shared" ca="1" si="1624"/>
        <v>0</v>
      </c>
      <c r="L5465" s="18">
        <f t="shared" ca="1" si="1636"/>
        <v>0</v>
      </c>
      <c r="M5465" s="18">
        <f t="shared" ca="1" si="1620"/>
        <v>0</v>
      </c>
      <c r="N5465" s="34">
        <f t="shared" ca="1" si="1625"/>
        <v>22576.32785588751</v>
      </c>
      <c r="P5465" s="18">
        <f t="shared" ca="1" si="1637"/>
        <v>779.15531824789286</v>
      </c>
      <c r="Q5465" s="47">
        <f ca="1">SUM(L$15:L5465)-SUM(M$15:M5465)</f>
        <v>0</v>
      </c>
      <c r="R5465" s="47" t="str">
        <f t="shared" ca="1" si="1638"/>
        <v>M5468</v>
      </c>
      <c r="S5465" s="40">
        <f t="shared" ca="1" si="1626"/>
        <v>0</v>
      </c>
      <c r="T5465" s="46">
        <f t="shared" ca="1" si="1627"/>
        <v>56</v>
      </c>
      <c r="X5465" s="74">
        <f t="shared" ca="1" si="1628"/>
        <v>0.77915531824789286</v>
      </c>
      <c r="Y5465" s="75">
        <f t="shared" ca="1" si="1629"/>
        <v>0.77915531824789286</v>
      </c>
      <c r="Z5465" s="74">
        <f t="shared" ca="1" si="1630"/>
        <v>2.1796303936900725</v>
      </c>
      <c r="AA5465" s="76">
        <f t="shared" ca="1" si="1631"/>
        <v>779.15531824789286</v>
      </c>
      <c r="AB5465" s="76">
        <f t="shared" ca="1" si="1632"/>
        <v>2179.6303936900727</v>
      </c>
    </row>
    <row r="5466" spans="1:28" x14ac:dyDescent="0.25">
      <c r="A5466" s="2">
        <f t="shared" si="1633"/>
        <v>22</v>
      </c>
      <c r="B5466" s="16">
        <f ca="1">VLOOKUP(A5466,PERIODS!$O$4:$P$33,2,FALSE)</f>
        <v>3.5000000000000003E-2</v>
      </c>
      <c r="C5466" s="15"/>
      <c r="D5466" s="18">
        <v>5000</v>
      </c>
      <c r="E5466" s="34">
        <f t="shared" ca="1" si="1634"/>
        <v>22576.32785588751</v>
      </c>
      <c r="F5466" s="34">
        <f t="shared" ca="1" si="1635"/>
        <v>3500.0000000000005</v>
      </c>
      <c r="G5466" s="69">
        <f t="shared" ca="1" si="1621"/>
        <v>0</v>
      </c>
      <c r="H5466" s="34">
        <f t="shared" ca="1" si="1622"/>
        <v>-319.51274645126898</v>
      </c>
      <c r="I5466" s="34">
        <f t="shared" ca="1" si="1623"/>
        <v>3180.4872535487316</v>
      </c>
      <c r="J5466" s="18">
        <f ca="1">SUM(INDIRECT(ADDRESS(ROW(F5466),COLUMN(F5466),4)):INDIRECT(ADDRESS(ROW(F5466)+N$5-1,COLUMN(F5466),4)))</f>
        <v>25000.000000000004</v>
      </c>
      <c r="K5466" s="18">
        <f t="shared" ca="1" si="1624"/>
        <v>16350</v>
      </c>
      <c r="L5466" s="18">
        <f t="shared" ca="1" si="1636"/>
        <v>16350</v>
      </c>
      <c r="M5466" s="18">
        <f t="shared" ca="1" si="1620"/>
        <v>0</v>
      </c>
      <c r="N5466" s="34">
        <f t="shared" ca="1" si="1625"/>
        <v>19395.84060233878</v>
      </c>
      <c r="P5466" s="18">
        <f t="shared" ca="1" si="1637"/>
        <v>319.51274645126898</v>
      </c>
      <c r="Q5466" s="47">
        <f ca="1">SUM(L$15:L5466)-SUM(M$15:M5466)</f>
        <v>16350</v>
      </c>
      <c r="R5466" s="47" t="str">
        <f t="shared" ca="1" si="1638"/>
        <v>M5469</v>
      </c>
      <c r="S5466" s="40">
        <f t="shared" ca="1" si="1626"/>
        <v>0</v>
      </c>
      <c r="T5466" s="46">
        <f t="shared" ca="1" si="1627"/>
        <v>41</v>
      </c>
      <c r="X5466" s="74">
        <f t="shared" ca="1" si="1628"/>
        <v>-0.31951274645126898</v>
      </c>
      <c r="Y5466" s="75">
        <f t="shared" ca="1" si="1629"/>
        <v>-0.31951274645126898</v>
      </c>
      <c r="Z5466" s="74">
        <f t="shared" ca="1" si="1630"/>
        <v>0.72650294198262222</v>
      </c>
      <c r="AA5466" s="76">
        <f t="shared" ca="1" si="1631"/>
        <v>-319.51274645126898</v>
      </c>
      <c r="AB5466" s="76">
        <f t="shared" ca="1" si="1632"/>
        <v>726.50294198262225</v>
      </c>
    </row>
    <row r="5467" spans="1:28" x14ac:dyDescent="0.25">
      <c r="A5467" s="2">
        <f t="shared" si="1633"/>
        <v>23</v>
      </c>
      <c r="B5467" s="16">
        <f ca="1">VLOOKUP(A5467,PERIODS!$O$4:$P$33,2,FALSE)</f>
        <v>3.5000000000000003E-2</v>
      </c>
      <c r="C5467" s="15"/>
      <c r="D5467" s="18">
        <v>5000</v>
      </c>
      <c r="E5467" s="34">
        <f t="shared" ca="1" si="1634"/>
        <v>19395.84060233878</v>
      </c>
      <c r="F5467" s="34">
        <f t="shared" ca="1" si="1635"/>
        <v>3500.0000000000005</v>
      </c>
      <c r="G5467" s="69">
        <f t="shared" ca="1" si="1621"/>
        <v>0</v>
      </c>
      <c r="H5467" s="34">
        <f t="shared" ca="1" si="1622"/>
        <v>-931.94350988972008</v>
      </c>
      <c r="I5467" s="34">
        <f t="shared" ca="1" si="1623"/>
        <v>2568.0564901102803</v>
      </c>
      <c r="J5467" s="18">
        <f ca="1">SUM(INDIRECT(ADDRESS(ROW(F5467),COLUMN(F5467),4)):INDIRECT(ADDRESS(ROW(F5467)+N$5-1,COLUMN(F5467),4)))</f>
        <v>25500.000000000004</v>
      </c>
      <c r="K5467" s="18">
        <f t="shared" ca="1" si="1624"/>
        <v>16350</v>
      </c>
      <c r="L5467" s="18">
        <f t="shared" ca="1" si="1636"/>
        <v>0</v>
      </c>
      <c r="M5467" s="18">
        <f t="shared" ca="1" si="1620"/>
        <v>0</v>
      </c>
      <c r="N5467" s="34">
        <f t="shared" ca="1" si="1625"/>
        <v>16827.784112228499</v>
      </c>
      <c r="P5467" s="18">
        <f t="shared" ca="1" si="1637"/>
        <v>931.94350988972008</v>
      </c>
      <c r="Q5467" s="47">
        <f ca="1">SUM(L$15:L5467)-SUM(M$15:M5467)</f>
        <v>16350</v>
      </c>
      <c r="R5467" s="47" t="str">
        <f t="shared" ca="1" si="1638"/>
        <v>M5470</v>
      </c>
      <c r="S5467" s="40">
        <f t="shared" ca="1" si="1626"/>
        <v>0</v>
      </c>
      <c r="T5467" s="46">
        <f t="shared" ca="1" si="1627"/>
        <v>4</v>
      </c>
      <c r="X5467" s="74">
        <f t="shared" ca="1" si="1628"/>
        <v>-0.93194350988972008</v>
      </c>
      <c r="Y5467" s="75">
        <f t="shared" ca="1" si="1629"/>
        <v>-0.93194350988972008</v>
      </c>
      <c r="Z5467" s="74">
        <f t="shared" ca="1" si="1630"/>
        <v>0.39378763601115269</v>
      </c>
      <c r="AA5467" s="76">
        <f t="shared" ca="1" si="1631"/>
        <v>-931.94350988972008</v>
      </c>
      <c r="AB5467" s="76">
        <f t="shared" ca="1" si="1632"/>
        <v>393.7876360111527</v>
      </c>
    </row>
    <row r="5468" spans="1:28" x14ac:dyDescent="0.25">
      <c r="A5468" s="2">
        <f t="shared" si="1633"/>
        <v>24</v>
      </c>
      <c r="B5468" s="16">
        <f ca="1">VLOOKUP(A5468,PERIODS!$O$4:$P$33,2,FALSE)</f>
        <v>3.5000000000000003E-2</v>
      </c>
      <c r="C5468" s="15"/>
      <c r="D5468" s="18">
        <v>5000</v>
      </c>
      <c r="E5468" s="34">
        <f t="shared" ca="1" si="1634"/>
        <v>16827.784112228499</v>
      </c>
      <c r="F5468" s="34">
        <f t="shared" ca="1" si="1635"/>
        <v>3500.0000000000005</v>
      </c>
      <c r="G5468" s="69">
        <f t="shared" ca="1" si="1621"/>
        <v>0</v>
      </c>
      <c r="H5468" s="34">
        <f t="shared" ca="1" si="1622"/>
        <v>458.28678139800672</v>
      </c>
      <c r="I5468" s="34">
        <f t="shared" ca="1" si="1623"/>
        <v>3958.2867813980074</v>
      </c>
      <c r="J5468" s="18">
        <f ca="1">SUM(INDIRECT(ADDRESS(ROW(F5468),COLUMN(F5468),4)):INDIRECT(ADDRESS(ROW(F5468)+N$5-1,COLUMN(F5468),4)))</f>
        <v>26000</v>
      </c>
      <c r="K5468" s="18">
        <f t="shared" ca="1" si="1624"/>
        <v>16350</v>
      </c>
      <c r="L5468" s="18">
        <f t="shared" ca="1" si="1636"/>
        <v>0</v>
      </c>
      <c r="M5468" s="18">
        <f t="shared" ca="1" si="1620"/>
        <v>0</v>
      </c>
      <c r="N5468" s="34">
        <f t="shared" ca="1" si="1625"/>
        <v>12869.497330830491</v>
      </c>
      <c r="P5468" s="18">
        <f t="shared" ca="1" si="1637"/>
        <v>458.28678139800672</v>
      </c>
      <c r="Q5468" s="47">
        <f ca="1">SUM(L$15:L5468)-SUM(M$15:M5468)</f>
        <v>16350</v>
      </c>
      <c r="R5468" s="47" t="str">
        <f t="shared" ca="1" si="1638"/>
        <v>M5471</v>
      </c>
      <c r="S5468" s="40">
        <f t="shared" ca="1" si="1626"/>
        <v>0</v>
      </c>
      <c r="T5468" s="46">
        <f t="shared" ca="1" si="1627"/>
        <v>48</v>
      </c>
      <c r="X5468" s="74">
        <f t="shared" ca="1" si="1628"/>
        <v>0.45828678139800672</v>
      </c>
      <c r="Y5468" s="75">
        <f t="shared" ca="1" si="1629"/>
        <v>0.45828678139800672</v>
      </c>
      <c r="Z5468" s="74">
        <f t="shared" ca="1" si="1630"/>
        <v>1.5813624433714544</v>
      </c>
      <c r="AA5468" s="76">
        <f t="shared" ca="1" si="1631"/>
        <v>458.28678139800672</v>
      </c>
      <c r="AB5468" s="76">
        <f t="shared" ca="1" si="1632"/>
        <v>1581.3624433714544</v>
      </c>
    </row>
    <row r="5469" spans="1:28" x14ac:dyDescent="0.25">
      <c r="A5469" s="2">
        <f t="shared" si="1633"/>
        <v>25</v>
      </c>
      <c r="B5469" s="16">
        <f ca="1">VLOOKUP(A5469,PERIODS!$O$4:$P$33,2,FALSE)</f>
        <v>3.5000000000000003E-2</v>
      </c>
      <c r="C5469" s="15"/>
      <c r="D5469" s="18">
        <v>5000</v>
      </c>
      <c r="E5469" s="34">
        <f t="shared" ca="1" si="1634"/>
        <v>12869.497330830491</v>
      </c>
      <c r="F5469" s="34">
        <f t="shared" ca="1" si="1635"/>
        <v>3500.0000000000005</v>
      </c>
      <c r="G5469" s="69">
        <f t="shared" ca="1" si="1621"/>
        <v>0</v>
      </c>
      <c r="H5469" s="34">
        <f t="shared" ca="1" si="1622"/>
        <v>533.68842118612076</v>
      </c>
      <c r="I5469" s="34">
        <f t="shared" ca="1" si="1623"/>
        <v>4033.6884211861211</v>
      </c>
      <c r="J5469" s="18">
        <f ca="1">SUM(INDIRECT(ADDRESS(ROW(F5469),COLUMN(F5469),4)):INDIRECT(ADDRESS(ROW(F5469)+N$5-1,COLUMN(F5469),4)))</f>
        <v>24900</v>
      </c>
      <c r="K5469" s="18">
        <f t="shared" ca="1" si="1624"/>
        <v>0</v>
      </c>
      <c r="L5469" s="18">
        <f t="shared" ca="1" si="1636"/>
        <v>0</v>
      </c>
      <c r="M5469" s="18">
        <f t="shared" ca="1" si="1620"/>
        <v>16350</v>
      </c>
      <c r="N5469" s="34">
        <f t="shared" ca="1" si="1625"/>
        <v>25185.808909644369</v>
      </c>
      <c r="P5469" s="18">
        <f t="shared" ca="1" si="1637"/>
        <v>533.68842118612076</v>
      </c>
      <c r="Q5469" s="47">
        <f ca="1">SUM(L$15:L5469)-SUM(M$15:M5469)</f>
        <v>0</v>
      </c>
      <c r="R5469" s="47" t="str">
        <f t="shared" ca="1" si="1638"/>
        <v>M5472</v>
      </c>
      <c r="S5469" s="40">
        <f t="shared" ca="1" si="1626"/>
        <v>0</v>
      </c>
      <c r="T5469" s="46">
        <f t="shared" ca="1" si="1627"/>
        <v>32</v>
      </c>
      <c r="X5469" s="74">
        <f t="shared" ca="1" si="1628"/>
        <v>0.53368842118612081</v>
      </c>
      <c r="Y5469" s="75">
        <f t="shared" ca="1" si="1629"/>
        <v>0.53368842118612081</v>
      </c>
      <c r="Z5469" s="74">
        <f t="shared" ca="1" si="1630"/>
        <v>1.705210257281536</v>
      </c>
      <c r="AA5469" s="76">
        <f t="shared" ca="1" si="1631"/>
        <v>533.68842118612076</v>
      </c>
      <c r="AB5469" s="76">
        <f t="shared" ca="1" si="1632"/>
        <v>1705.2102572815359</v>
      </c>
    </row>
    <row r="5470" spans="1:28" x14ac:dyDescent="0.25">
      <c r="A5470" s="2">
        <f t="shared" si="1633"/>
        <v>26</v>
      </c>
      <c r="B5470" s="16">
        <f ca="1">VLOOKUP(A5470,PERIODS!$O$4:$P$33,2,FALSE)</f>
        <v>3.5000000000000003E-2</v>
      </c>
      <c r="C5470" s="15"/>
      <c r="D5470" s="18">
        <v>5000</v>
      </c>
      <c r="E5470" s="34">
        <f t="shared" ca="1" si="1634"/>
        <v>25185.808909644369</v>
      </c>
      <c r="F5470" s="34">
        <f t="shared" ca="1" si="1635"/>
        <v>3500.0000000000005</v>
      </c>
      <c r="G5470" s="69">
        <f t="shared" ca="1" si="1621"/>
        <v>0</v>
      </c>
      <c r="H5470" s="34">
        <f t="shared" ca="1" si="1622"/>
        <v>-1068.8460239607973</v>
      </c>
      <c r="I5470" s="34">
        <f t="shared" ca="1" si="1623"/>
        <v>2431.1539760392034</v>
      </c>
      <c r="J5470" s="18">
        <f ca="1">SUM(INDIRECT(ADDRESS(ROW(F5470),COLUMN(F5470),4)):INDIRECT(ADDRESS(ROW(F5470)+N$5-1,COLUMN(F5470),4)))</f>
        <v>23900</v>
      </c>
      <c r="K5470" s="18">
        <f t="shared" ca="1" si="1624"/>
        <v>0</v>
      </c>
      <c r="L5470" s="18">
        <f t="shared" ca="1" si="1636"/>
        <v>0</v>
      </c>
      <c r="M5470" s="18">
        <f t="shared" ca="1" si="1620"/>
        <v>0</v>
      </c>
      <c r="N5470" s="34">
        <f t="shared" ca="1" si="1625"/>
        <v>22754.654933605165</v>
      </c>
      <c r="P5470" s="18">
        <f t="shared" ca="1" si="1637"/>
        <v>1068.8460239607973</v>
      </c>
      <c r="Q5470" s="47">
        <f ca="1">SUM(L$15:L5470)-SUM(M$15:M5470)</f>
        <v>0</v>
      </c>
      <c r="R5470" s="47" t="str">
        <f t="shared" ca="1" si="1638"/>
        <v>M5473</v>
      </c>
      <c r="S5470" s="40">
        <f t="shared" ca="1" si="1626"/>
        <v>0</v>
      </c>
      <c r="T5470" s="46">
        <f t="shared" ca="1" si="1627"/>
        <v>22</v>
      </c>
      <c r="X5470" s="74">
        <f t="shared" ca="1" si="1628"/>
        <v>-1.0688460239607973</v>
      </c>
      <c r="Y5470" s="75">
        <f t="shared" ca="1" si="1629"/>
        <v>-1.0688460239607973</v>
      </c>
      <c r="Z5470" s="74">
        <f t="shared" ca="1" si="1630"/>
        <v>0.34340456950240716</v>
      </c>
      <c r="AA5470" s="76">
        <f t="shared" ca="1" si="1631"/>
        <v>-1068.8460239607973</v>
      </c>
      <c r="AB5470" s="76">
        <f t="shared" ca="1" si="1632"/>
        <v>343.40456950240718</v>
      </c>
    </row>
    <row r="5471" spans="1:28" x14ac:dyDescent="0.25">
      <c r="A5471" s="2">
        <f t="shared" si="1633"/>
        <v>27</v>
      </c>
      <c r="B5471" s="16">
        <f ca="1">VLOOKUP(A5471,PERIODS!$O$4:$P$33,2,FALSE)</f>
        <v>3.5000000000000003E-2</v>
      </c>
      <c r="C5471" s="15"/>
      <c r="D5471" s="18">
        <v>5000</v>
      </c>
      <c r="E5471" s="34">
        <f t="shared" ca="1" si="1634"/>
        <v>22754.654933605165</v>
      </c>
      <c r="F5471" s="34">
        <f t="shared" ca="1" si="1635"/>
        <v>3500.0000000000005</v>
      </c>
      <c r="G5471" s="69">
        <f t="shared" ca="1" si="1621"/>
        <v>0</v>
      </c>
      <c r="H5471" s="34">
        <f t="shared" ca="1" si="1622"/>
        <v>-346.61118548398247</v>
      </c>
      <c r="I5471" s="34">
        <f t="shared" ca="1" si="1623"/>
        <v>3153.3888145160181</v>
      </c>
      <c r="J5471" s="18">
        <f ca="1">SUM(INDIRECT(ADDRESS(ROW(F5471),COLUMN(F5471),4)):INDIRECT(ADDRESS(ROW(F5471)+N$5-1,COLUMN(F5471),4)))</f>
        <v>22900</v>
      </c>
      <c r="K5471" s="18">
        <f t="shared" ca="1" si="1624"/>
        <v>16350</v>
      </c>
      <c r="L5471" s="18">
        <f t="shared" ca="1" si="1636"/>
        <v>16350</v>
      </c>
      <c r="M5471" s="18">
        <f t="shared" ca="1" si="1620"/>
        <v>0</v>
      </c>
      <c r="N5471" s="34">
        <f t="shared" ca="1" si="1625"/>
        <v>19601.266119089145</v>
      </c>
      <c r="P5471" s="18">
        <f t="shared" ca="1" si="1637"/>
        <v>346.61118548398247</v>
      </c>
      <c r="Q5471" s="47">
        <f ca="1">SUM(L$15:L5471)-SUM(M$15:M5471)</f>
        <v>16350</v>
      </c>
      <c r="R5471" s="47" t="str">
        <f t="shared" ca="1" si="1638"/>
        <v>M5474</v>
      </c>
      <c r="S5471" s="40">
        <f t="shared" ca="1" si="1626"/>
        <v>0</v>
      </c>
      <c r="T5471" s="46">
        <f t="shared" ca="1" si="1627"/>
        <v>49</v>
      </c>
      <c r="X5471" s="74">
        <f t="shared" ca="1" si="1628"/>
        <v>-0.34661118548398245</v>
      </c>
      <c r="Y5471" s="75">
        <f t="shared" ca="1" si="1629"/>
        <v>-0.34661118548398245</v>
      </c>
      <c r="Z5471" s="74">
        <f t="shared" ca="1" si="1630"/>
        <v>0.70708019786255794</v>
      </c>
      <c r="AA5471" s="76">
        <f t="shared" ca="1" si="1631"/>
        <v>-346.61118548398247</v>
      </c>
      <c r="AB5471" s="76">
        <f t="shared" ca="1" si="1632"/>
        <v>707.08019786255795</v>
      </c>
    </row>
    <row r="5472" spans="1:28" x14ac:dyDescent="0.25">
      <c r="A5472" s="2">
        <f t="shared" si="1633"/>
        <v>28</v>
      </c>
      <c r="B5472" s="16">
        <f ca="1">VLOOKUP(A5472,PERIODS!$O$4:$P$33,2,FALSE)</f>
        <v>0.04</v>
      </c>
      <c r="C5472" s="15"/>
      <c r="D5472" s="18">
        <v>5000</v>
      </c>
      <c r="E5472" s="34">
        <f t="shared" ca="1" si="1634"/>
        <v>19601.266119089145</v>
      </c>
      <c r="F5472" s="34">
        <f t="shared" ca="1" si="1635"/>
        <v>4000</v>
      </c>
      <c r="G5472" s="69">
        <f t="shared" ca="1" si="1621"/>
        <v>0</v>
      </c>
      <c r="H5472" s="34">
        <f t="shared" ca="1" si="1622"/>
        <v>-610.99398400742541</v>
      </c>
      <c r="I5472" s="34">
        <f t="shared" ca="1" si="1623"/>
        <v>3389.0060159925747</v>
      </c>
      <c r="J5472" s="18">
        <f ca="1">SUM(INDIRECT(ADDRESS(ROW(F5472),COLUMN(F5472),4)):INDIRECT(ADDRESS(ROW(F5472)+N$5-1,COLUMN(F5472),4)))</f>
        <v>21900</v>
      </c>
      <c r="K5472" s="18">
        <f t="shared" ca="1" si="1624"/>
        <v>16350</v>
      </c>
      <c r="L5472" s="18">
        <f t="shared" ca="1" si="1636"/>
        <v>0</v>
      </c>
      <c r="M5472" s="18">
        <f t="shared" ca="1" si="1620"/>
        <v>0</v>
      </c>
      <c r="N5472" s="34">
        <f t="shared" ca="1" si="1625"/>
        <v>16212.260103096571</v>
      </c>
      <c r="P5472" s="18">
        <f t="shared" ca="1" si="1637"/>
        <v>610.99398400742541</v>
      </c>
      <c r="Q5472" s="47">
        <f ca="1">SUM(L$15:L5472)-SUM(M$15:M5472)</f>
        <v>16350</v>
      </c>
      <c r="R5472" s="47" t="str">
        <f t="shared" ca="1" si="1638"/>
        <v>M5475</v>
      </c>
      <c r="S5472" s="40">
        <f t="shared" ca="1" si="1626"/>
        <v>0</v>
      </c>
      <c r="T5472" s="46">
        <f t="shared" ca="1" si="1627"/>
        <v>39</v>
      </c>
      <c r="X5472" s="74">
        <f t="shared" ca="1" si="1628"/>
        <v>-0.61099398400742544</v>
      </c>
      <c r="Y5472" s="75">
        <f t="shared" ca="1" si="1629"/>
        <v>-0.61099398400742544</v>
      </c>
      <c r="Z5472" s="74">
        <f t="shared" ca="1" si="1630"/>
        <v>0.54281105532777951</v>
      </c>
      <c r="AA5472" s="76">
        <f t="shared" ca="1" si="1631"/>
        <v>-610.99398400742541</v>
      </c>
      <c r="AB5472" s="76">
        <f t="shared" ca="1" si="1632"/>
        <v>542.81105532777951</v>
      </c>
    </row>
    <row r="5473" spans="1:28" x14ac:dyDescent="0.25">
      <c r="A5473" s="2">
        <f t="shared" si="1633"/>
        <v>29</v>
      </c>
      <c r="B5473" s="16">
        <f ca="1">VLOOKUP(A5473,PERIODS!$O$4:$P$33,2,FALSE)</f>
        <v>0.04</v>
      </c>
      <c r="C5473" s="15"/>
      <c r="D5473" s="18">
        <v>5000</v>
      </c>
      <c r="E5473" s="34">
        <f t="shared" ca="1" si="1634"/>
        <v>16212.260103096571</v>
      </c>
      <c r="F5473" s="34">
        <f t="shared" ca="1" si="1635"/>
        <v>4000</v>
      </c>
      <c r="G5473" s="69">
        <f t="shared" ca="1" si="1621"/>
        <v>0</v>
      </c>
      <c r="H5473" s="34">
        <f t="shared" ca="1" si="1622"/>
        <v>-401.64969572299913</v>
      </c>
      <c r="I5473" s="34">
        <f t="shared" ca="1" si="1623"/>
        <v>3598.3503042770008</v>
      </c>
      <c r="J5473" s="18">
        <f ca="1">SUM(INDIRECT(ADDRESS(ROW(F5473),COLUMN(F5473),4)):INDIRECT(ADDRESS(ROW(F5473)+N$5-1,COLUMN(F5473),4)))</f>
        <v>21200</v>
      </c>
      <c r="K5473" s="18">
        <f t="shared" ca="1" si="1624"/>
        <v>16350</v>
      </c>
      <c r="L5473" s="18">
        <f t="shared" ca="1" si="1636"/>
        <v>0</v>
      </c>
      <c r="M5473" s="18">
        <f t="shared" ca="1" si="1620"/>
        <v>0</v>
      </c>
      <c r="N5473" s="34">
        <f t="shared" ca="1" si="1625"/>
        <v>12613.90979881957</v>
      </c>
      <c r="P5473" s="18">
        <f t="shared" ca="1" si="1637"/>
        <v>401.64969572299913</v>
      </c>
      <c r="Q5473" s="47">
        <f ca="1">SUM(L$15:L5473)-SUM(M$15:M5473)</f>
        <v>16350</v>
      </c>
      <c r="R5473" s="47" t="str">
        <f t="shared" ca="1" si="1638"/>
        <v>M5476</v>
      </c>
      <c r="S5473" s="40">
        <f t="shared" ca="1" si="1626"/>
        <v>0</v>
      </c>
      <c r="T5473" s="46">
        <f t="shared" ca="1" si="1627"/>
        <v>44</v>
      </c>
      <c r="X5473" s="74">
        <f t="shared" ca="1" si="1628"/>
        <v>-0.40164969572299913</v>
      </c>
      <c r="Y5473" s="75">
        <f t="shared" ca="1" si="1629"/>
        <v>-0.40164969572299913</v>
      </c>
      <c r="Z5473" s="74">
        <f t="shared" ca="1" si="1630"/>
        <v>0.66921513355793272</v>
      </c>
      <c r="AA5473" s="76">
        <f t="shared" ca="1" si="1631"/>
        <v>-401.64969572299913</v>
      </c>
      <c r="AB5473" s="76">
        <f t="shared" ca="1" si="1632"/>
        <v>669.21513355793275</v>
      </c>
    </row>
    <row r="5474" spans="1:28" x14ac:dyDescent="0.25">
      <c r="A5474" s="2">
        <f t="shared" si="1633"/>
        <v>30</v>
      </c>
      <c r="B5474" s="16">
        <f ca="1">VLOOKUP(A5474,PERIODS!$O$4:$P$33,2,FALSE)</f>
        <v>0.04</v>
      </c>
      <c r="C5474" s="15"/>
      <c r="D5474" s="18">
        <v>5000</v>
      </c>
      <c r="E5474" s="34">
        <f t="shared" ca="1" si="1634"/>
        <v>12613.90979881957</v>
      </c>
      <c r="F5474" s="34">
        <f t="shared" ca="1" si="1635"/>
        <v>4000</v>
      </c>
      <c r="G5474" s="69">
        <f t="shared" ca="1" si="1621"/>
        <v>0</v>
      </c>
      <c r="H5474" s="34">
        <f t="shared" ca="1" si="1622"/>
        <v>-2875.1345067240304</v>
      </c>
      <c r="I5474" s="34">
        <f t="shared" ca="1" si="1623"/>
        <v>1124.8654932759696</v>
      </c>
      <c r="J5474" s="18">
        <f ca="1">SUM(INDIRECT(ADDRESS(ROW(F5474),COLUMN(F5474),4)):INDIRECT(ADDRESS(ROW(F5474)+N$5-1,COLUMN(F5474),4)))</f>
        <v>20500</v>
      </c>
      <c r="K5474" s="18">
        <f t="shared" ca="1" si="1624"/>
        <v>0</v>
      </c>
      <c r="L5474" s="18">
        <f t="shared" ca="1" si="1636"/>
        <v>0</v>
      </c>
      <c r="M5474" s="18">
        <f t="shared" ca="1" si="1620"/>
        <v>16350</v>
      </c>
      <c r="N5474" s="34">
        <f t="shared" ca="1" si="1625"/>
        <v>27839.044305543601</v>
      </c>
      <c r="P5474" s="18">
        <f t="shared" ca="1" si="1637"/>
        <v>2875.1345067240304</v>
      </c>
      <c r="Q5474" s="47">
        <f ca="1">SUM(L$15:L5474)-SUM(M$15:M5474)</f>
        <v>0</v>
      </c>
      <c r="R5474" s="47" t="str">
        <f t="shared" ca="1" si="1638"/>
        <v>M5477</v>
      </c>
      <c r="S5474" s="40">
        <f t="shared" ca="1" si="1626"/>
        <v>0</v>
      </c>
      <c r="T5474" s="46">
        <f t="shared" ca="1" si="1627"/>
        <v>5</v>
      </c>
      <c r="X5474" s="74">
        <f t="shared" ca="1" si="1628"/>
        <v>-2.8751345067240304</v>
      </c>
      <c r="Y5474" s="75">
        <f t="shared" ca="1" si="1629"/>
        <v>-2.8751345067240304</v>
      </c>
      <c r="Z5474" s="74">
        <f t="shared" ca="1" si="1630"/>
        <v>5.6408551663989434E-2</v>
      </c>
      <c r="AA5474" s="76">
        <f t="shared" ca="1" si="1631"/>
        <v>-2875.1345067240304</v>
      </c>
      <c r="AB5474" s="76">
        <f t="shared" ca="1" si="1632"/>
        <v>56.408551663989435</v>
      </c>
    </row>
    <row r="5475" spans="1:28" x14ac:dyDescent="0.25">
      <c r="A5475" s="2">
        <f t="shared" si="1633"/>
        <v>1</v>
      </c>
      <c r="B5475" s="16">
        <f ca="1">VLOOKUP(A5475,PERIODS!$O$4:$P$33,2,FALSE)</f>
        <v>2.4E-2</v>
      </c>
      <c r="C5475" s="15"/>
      <c r="D5475" s="18">
        <v>5000</v>
      </c>
      <c r="E5475" s="34">
        <f t="shared" ca="1" si="1634"/>
        <v>27839.044305543601</v>
      </c>
      <c r="F5475" s="34">
        <f t="shared" ca="1" si="1635"/>
        <v>2400</v>
      </c>
      <c r="G5475" s="69">
        <f t="shared" ca="1" si="1621"/>
        <v>0</v>
      </c>
      <c r="H5475" s="34">
        <f t="shared" ca="1" si="1622"/>
        <v>-602.34215474905557</v>
      </c>
      <c r="I5475" s="34">
        <f t="shared" ca="1" si="1623"/>
        <v>1797.6578452509443</v>
      </c>
      <c r="J5475" s="18">
        <f ca="1">SUM(INDIRECT(ADDRESS(ROW(F5475),COLUMN(F5475),4)):INDIRECT(ADDRESS(ROW(F5475)+N$5-1,COLUMN(F5475),4)))</f>
        <v>19800</v>
      </c>
      <c r="K5475" s="18">
        <f t="shared" ca="1" si="1624"/>
        <v>0</v>
      </c>
      <c r="L5475" s="18">
        <f t="shared" ca="1" si="1636"/>
        <v>0</v>
      </c>
      <c r="M5475" s="18">
        <f t="shared" ca="1" si="1620"/>
        <v>0</v>
      </c>
      <c r="N5475" s="34">
        <f t="shared" ca="1" si="1625"/>
        <v>26041.386460292655</v>
      </c>
      <c r="P5475" s="18">
        <f t="shared" ca="1" si="1637"/>
        <v>602.34215474905557</v>
      </c>
      <c r="Q5475" s="47">
        <f ca="1">SUM(L$15:L5475)-SUM(M$15:M5475)</f>
        <v>0</v>
      </c>
      <c r="R5475" s="47" t="str">
        <f t="shared" ca="1" si="1638"/>
        <v>M5478</v>
      </c>
      <c r="S5475" s="40">
        <f t="shared" ca="1" si="1626"/>
        <v>0</v>
      </c>
      <c r="T5475" s="46">
        <f t="shared" ca="1" si="1627"/>
        <v>12</v>
      </c>
      <c r="X5475" s="74">
        <f t="shared" ca="1" si="1628"/>
        <v>-0.60234215474905561</v>
      </c>
      <c r="Y5475" s="75">
        <f t="shared" ca="1" si="1629"/>
        <v>-0.60234215474905561</v>
      </c>
      <c r="Z5475" s="74">
        <f t="shared" ca="1" si="1630"/>
        <v>0.5475277384446221</v>
      </c>
      <c r="AA5475" s="76">
        <f t="shared" ca="1" si="1631"/>
        <v>-602.34215474905557</v>
      </c>
      <c r="AB5475" s="76">
        <f t="shared" ca="1" si="1632"/>
        <v>547.52773844462206</v>
      </c>
    </row>
    <row r="5476" spans="1:28" x14ac:dyDescent="0.25">
      <c r="A5476" s="2">
        <f t="shared" si="1633"/>
        <v>2</v>
      </c>
      <c r="B5476" s="16">
        <f ca="1">VLOOKUP(A5476,PERIODS!$O$4:$P$33,2,FALSE)</f>
        <v>2.5000000000000001E-2</v>
      </c>
      <c r="C5476" s="15"/>
      <c r="D5476" s="18">
        <v>5000</v>
      </c>
      <c r="E5476" s="34">
        <f t="shared" ca="1" si="1634"/>
        <v>26041.386460292655</v>
      </c>
      <c r="F5476" s="34">
        <f t="shared" ca="1" si="1635"/>
        <v>2500</v>
      </c>
      <c r="G5476" s="69">
        <f t="shared" ca="1" si="1621"/>
        <v>0</v>
      </c>
      <c r="H5476" s="34">
        <f t="shared" ca="1" si="1622"/>
        <v>-1693.5039944608041</v>
      </c>
      <c r="I5476" s="34">
        <f t="shared" ca="1" si="1623"/>
        <v>806.49600553919595</v>
      </c>
      <c r="J5476" s="18">
        <f ca="1">SUM(INDIRECT(ADDRESS(ROW(F5476),COLUMN(F5476),4)):INDIRECT(ADDRESS(ROW(F5476)+N$5-1,COLUMN(F5476),4)))</f>
        <v>20700</v>
      </c>
      <c r="K5476" s="18">
        <f t="shared" ca="1" si="1624"/>
        <v>0</v>
      </c>
      <c r="L5476" s="18">
        <f t="shared" ca="1" si="1636"/>
        <v>0</v>
      </c>
      <c r="M5476" s="18">
        <f t="shared" ca="1" si="1620"/>
        <v>0</v>
      </c>
      <c r="N5476" s="34">
        <f t="shared" ca="1" si="1625"/>
        <v>25234.890454753458</v>
      </c>
      <c r="P5476" s="18">
        <f t="shared" ca="1" si="1637"/>
        <v>1693.5039944608041</v>
      </c>
      <c r="Q5476" s="47">
        <f ca="1">SUM(L$15:L5476)-SUM(M$15:M5476)</f>
        <v>0</v>
      </c>
      <c r="R5476" s="47" t="str">
        <f t="shared" ca="1" si="1638"/>
        <v>M5479</v>
      </c>
      <c r="S5476" s="40">
        <f t="shared" ca="1" si="1626"/>
        <v>0</v>
      </c>
      <c r="T5476" s="46">
        <f t="shared" ca="1" si="1627"/>
        <v>47</v>
      </c>
      <c r="X5476" s="74">
        <f t="shared" ca="1" si="1628"/>
        <v>-1.6935039944608041</v>
      </c>
      <c r="Y5476" s="75">
        <f t="shared" ca="1" si="1629"/>
        <v>-1.6935039944608041</v>
      </c>
      <c r="Z5476" s="74">
        <f t="shared" ca="1" si="1630"/>
        <v>0.18387410004435298</v>
      </c>
      <c r="AA5476" s="76">
        <f t="shared" ca="1" si="1631"/>
        <v>-1693.5039944608041</v>
      </c>
      <c r="AB5476" s="76">
        <f t="shared" ca="1" si="1632"/>
        <v>183.87410004435299</v>
      </c>
    </row>
    <row r="5477" spans="1:28" x14ac:dyDescent="0.25">
      <c r="A5477" s="2">
        <f t="shared" si="1633"/>
        <v>3</v>
      </c>
      <c r="B5477" s="16">
        <f ca="1">VLOOKUP(A5477,PERIODS!$O$4:$P$33,2,FALSE)</f>
        <v>2.5000000000000001E-2</v>
      </c>
      <c r="C5477" s="15"/>
      <c r="D5477" s="18">
        <v>5000</v>
      </c>
      <c r="E5477" s="34">
        <f t="shared" ca="1" si="1634"/>
        <v>25234.890454753458</v>
      </c>
      <c r="F5477" s="34">
        <f t="shared" ca="1" si="1635"/>
        <v>2500</v>
      </c>
      <c r="G5477" s="69">
        <f t="shared" ca="1" si="1621"/>
        <v>0</v>
      </c>
      <c r="H5477" s="34">
        <f t="shared" ca="1" si="1622"/>
        <v>739.75879306824197</v>
      </c>
      <c r="I5477" s="34">
        <f t="shared" ca="1" si="1623"/>
        <v>3239.7587930682421</v>
      </c>
      <c r="J5477" s="18">
        <f ca="1">SUM(INDIRECT(ADDRESS(ROW(F5477),COLUMN(F5477),4)):INDIRECT(ADDRESS(ROW(F5477)+N$5-1,COLUMN(F5477),4)))</f>
        <v>21500</v>
      </c>
      <c r="K5477" s="18">
        <f t="shared" ca="1" si="1624"/>
        <v>0</v>
      </c>
      <c r="L5477" s="18">
        <f t="shared" ca="1" si="1636"/>
        <v>0</v>
      </c>
      <c r="M5477" s="18">
        <f t="shared" ca="1" si="1620"/>
        <v>0</v>
      </c>
      <c r="N5477" s="34">
        <f t="shared" ca="1" si="1625"/>
        <v>21995.131661685216</v>
      </c>
      <c r="P5477" s="18">
        <f t="shared" ca="1" si="1637"/>
        <v>739.75879306824197</v>
      </c>
      <c r="Q5477" s="47">
        <f ca="1">SUM(L$15:L5477)-SUM(M$15:M5477)</f>
        <v>0</v>
      </c>
      <c r="R5477" s="47" t="str">
        <f t="shared" ca="1" si="1638"/>
        <v>M5480</v>
      </c>
      <c r="S5477" s="40">
        <f t="shared" ca="1" si="1626"/>
        <v>0</v>
      </c>
      <c r="T5477" s="46">
        <f t="shared" ca="1" si="1627"/>
        <v>16</v>
      </c>
      <c r="X5477" s="74">
        <f t="shared" ca="1" si="1628"/>
        <v>0.73975879306824199</v>
      </c>
      <c r="Y5477" s="75">
        <f t="shared" ca="1" si="1629"/>
        <v>0.73975879306824199</v>
      </c>
      <c r="Z5477" s="74">
        <f t="shared" ca="1" si="1630"/>
        <v>2.0954300212864343</v>
      </c>
      <c r="AA5477" s="76">
        <f t="shared" ca="1" si="1631"/>
        <v>739.75879306824197</v>
      </c>
      <c r="AB5477" s="76">
        <f t="shared" ca="1" si="1632"/>
        <v>2095.4300212864341</v>
      </c>
    </row>
    <row r="5478" spans="1:28" x14ac:dyDescent="0.25">
      <c r="A5478" s="2">
        <f t="shared" si="1633"/>
        <v>4</v>
      </c>
      <c r="B5478" s="16">
        <f ca="1">VLOOKUP(A5478,PERIODS!$O$4:$P$33,2,FALSE)</f>
        <v>2.5000000000000001E-2</v>
      </c>
      <c r="C5478" s="15"/>
      <c r="D5478" s="18">
        <v>5000</v>
      </c>
      <c r="E5478" s="34">
        <f t="shared" ca="1" si="1634"/>
        <v>21995.131661685216</v>
      </c>
      <c r="F5478" s="34">
        <f t="shared" ca="1" si="1635"/>
        <v>2500</v>
      </c>
      <c r="G5478" s="69">
        <f t="shared" ca="1" si="1621"/>
        <v>0</v>
      </c>
      <c r="H5478" s="34">
        <f t="shared" ca="1" si="1622"/>
        <v>1959.9639845400536</v>
      </c>
      <c r="I5478" s="34">
        <f t="shared" ca="1" si="1623"/>
        <v>4459.9639845400534</v>
      </c>
      <c r="J5478" s="18">
        <f ca="1">SUM(INDIRECT(ADDRESS(ROW(F5478),COLUMN(F5478),4)):INDIRECT(ADDRESS(ROW(F5478)+N$5-1,COLUMN(F5478),4)))</f>
        <v>22300</v>
      </c>
      <c r="K5478" s="18">
        <f t="shared" ca="1" si="1624"/>
        <v>16350</v>
      </c>
      <c r="L5478" s="18">
        <f t="shared" ca="1" si="1636"/>
        <v>16350</v>
      </c>
      <c r="M5478" s="18">
        <f t="shared" ca="1" si="1620"/>
        <v>0</v>
      </c>
      <c r="N5478" s="34">
        <f t="shared" ca="1" si="1625"/>
        <v>17535.167677145164</v>
      </c>
      <c r="P5478" s="18">
        <f t="shared" ca="1" si="1637"/>
        <v>1959.9639845400536</v>
      </c>
      <c r="Q5478" s="47">
        <f ca="1">SUM(L$15:L5478)-SUM(M$15:M5478)</f>
        <v>16350</v>
      </c>
      <c r="R5478" s="47" t="str">
        <f t="shared" ca="1" si="1638"/>
        <v>M5481</v>
      </c>
      <c r="S5478" s="40">
        <f t="shared" ca="1" si="1626"/>
        <v>0</v>
      </c>
      <c r="T5478" s="46">
        <f t="shared" ca="1" si="1627"/>
        <v>21</v>
      </c>
      <c r="X5478" s="74">
        <f t="shared" ca="1" si="1628"/>
        <v>3.0543360301280074</v>
      </c>
      <c r="Y5478" s="75">
        <f t="shared" ca="1" si="1629"/>
        <v>1.9599639845400536</v>
      </c>
      <c r="Z5478" s="74">
        <f t="shared" ca="1" si="1630"/>
        <v>7.0990713842313315</v>
      </c>
      <c r="AA5478" s="76">
        <f t="shared" ca="1" si="1631"/>
        <v>1959.9639845400536</v>
      </c>
      <c r="AB5478" s="76">
        <f t="shared" ca="1" si="1632"/>
        <v>7099.0713842313316</v>
      </c>
    </row>
    <row r="5479" spans="1:28" x14ac:dyDescent="0.25">
      <c r="A5479" s="2">
        <f t="shared" si="1633"/>
        <v>5</v>
      </c>
      <c r="B5479" s="16">
        <f ca="1">VLOOKUP(A5479,PERIODS!$O$4:$P$33,2,FALSE)</f>
        <v>3.3000000000000002E-2</v>
      </c>
      <c r="C5479" s="15"/>
      <c r="D5479" s="18">
        <v>5000</v>
      </c>
      <c r="E5479" s="34">
        <f t="shared" ca="1" si="1634"/>
        <v>17535.167677145164</v>
      </c>
      <c r="F5479" s="34">
        <f t="shared" ca="1" si="1635"/>
        <v>3300</v>
      </c>
      <c r="G5479" s="69">
        <f t="shared" ca="1" si="1621"/>
        <v>0</v>
      </c>
      <c r="H5479" s="34">
        <f t="shared" ca="1" si="1622"/>
        <v>136.45457777948261</v>
      </c>
      <c r="I5479" s="34">
        <f t="shared" ca="1" si="1623"/>
        <v>3436.4545777794824</v>
      </c>
      <c r="J5479" s="18">
        <f ca="1">SUM(INDIRECT(ADDRESS(ROW(F5479),COLUMN(F5479),4)):INDIRECT(ADDRESS(ROW(F5479)+N$5-1,COLUMN(F5479),4)))</f>
        <v>23100</v>
      </c>
      <c r="K5479" s="18">
        <f t="shared" ca="1" si="1624"/>
        <v>16350</v>
      </c>
      <c r="L5479" s="18">
        <f t="shared" ca="1" si="1636"/>
        <v>0</v>
      </c>
      <c r="M5479" s="18">
        <f t="shared" ca="1" si="1620"/>
        <v>0</v>
      </c>
      <c r="N5479" s="34">
        <f t="shared" ca="1" si="1625"/>
        <v>14098.713099365681</v>
      </c>
      <c r="P5479" s="18">
        <f t="shared" ca="1" si="1637"/>
        <v>136.45457777948261</v>
      </c>
      <c r="Q5479" s="47">
        <f ca="1">SUM(L$15:L5479)-SUM(M$15:M5479)</f>
        <v>16350</v>
      </c>
      <c r="R5479" s="47" t="str">
        <f t="shared" ca="1" si="1638"/>
        <v>M5482</v>
      </c>
      <c r="S5479" s="40">
        <f t="shared" ca="1" si="1626"/>
        <v>0</v>
      </c>
      <c r="T5479" s="46">
        <f t="shared" ca="1" si="1627"/>
        <v>15</v>
      </c>
      <c r="X5479" s="74">
        <f t="shared" ca="1" si="1628"/>
        <v>0.13645457777948261</v>
      </c>
      <c r="Y5479" s="75">
        <f t="shared" ca="1" si="1629"/>
        <v>0.13645457777948261</v>
      </c>
      <c r="Z5479" s="74">
        <f t="shared" ca="1" si="1630"/>
        <v>1.146202813516386</v>
      </c>
      <c r="AA5479" s="76">
        <f t="shared" ca="1" si="1631"/>
        <v>136.45457777948261</v>
      </c>
      <c r="AB5479" s="76">
        <f t="shared" ca="1" si="1632"/>
        <v>1146.202813516386</v>
      </c>
    </row>
    <row r="5480" spans="1:28" x14ac:dyDescent="0.25">
      <c r="A5480" s="2">
        <f t="shared" si="1633"/>
        <v>6</v>
      </c>
      <c r="B5480" s="16">
        <f ca="1">VLOOKUP(A5480,PERIODS!$O$4:$P$33,2,FALSE)</f>
        <v>3.3000000000000002E-2</v>
      </c>
      <c r="C5480" s="15"/>
      <c r="D5480" s="18">
        <v>5000</v>
      </c>
      <c r="E5480" s="34">
        <f t="shared" ca="1" si="1634"/>
        <v>14098.713099365681</v>
      </c>
      <c r="F5480" s="34">
        <f t="shared" ca="1" si="1635"/>
        <v>3300</v>
      </c>
      <c r="G5480" s="69">
        <f t="shared" ca="1" si="1621"/>
        <v>0</v>
      </c>
      <c r="H5480" s="34">
        <f t="shared" ca="1" si="1622"/>
        <v>1279.4155737401372</v>
      </c>
      <c r="I5480" s="34">
        <f t="shared" ca="1" si="1623"/>
        <v>4579.415573740137</v>
      </c>
      <c r="J5480" s="18">
        <f ca="1">SUM(INDIRECT(ADDRESS(ROW(F5480),COLUMN(F5480),4)):INDIRECT(ADDRESS(ROW(F5480)+N$5-1,COLUMN(F5480),4)))</f>
        <v>23100</v>
      </c>
      <c r="K5480" s="18">
        <f t="shared" ca="1" si="1624"/>
        <v>16350</v>
      </c>
      <c r="L5480" s="18">
        <f t="shared" ca="1" si="1636"/>
        <v>0</v>
      </c>
      <c r="M5480" s="18">
        <f t="shared" ca="1" si="1620"/>
        <v>0</v>
      </c>
      <c r="N5480" s="34">
        <f t="shared" ca="1" si="1625"/>
        <v>9519.2975256255449</v>
      </c>
      <c r="P5480" s="18">
        <f t="shared" ca="1" si="1637"/>
        <v>1279.4155737401372</v>
      </c>
      <c r="Q5480" s="47">
        <f ca="1">SUM(L$15:L5480)-SUM(M$15:M5480)</f>
        <v>16350</v>
      </c>
      <c r="R5480" s="47" t="str">
        <f t="shared" ca="1" si="1638"/>
        <v>M5483</v>
      </c>
      <c r="S5480" s="40">
        <f t="shared" ca="1" si="1626"/>
        <v>0</v>
      </c>
      <c r="T5480" s="46">
        <f t="shared" ca="1" si="1627"/>
        <v>98</v>
      </c>
      <c r="X5480" s="74">
        <f t="shared" ca="1" si="1628"/>
        <v>1.2794155737401371</v>
      </c>
      <c r="Y5480" s="75">
        <f t="shared" ca="1" si="1629"/>
        <v>1.2794155737401371</v>
      </c>
      <c r="Z5480" s="74">
        <f t="shared" ca="1" si="1630"/>
        <v>3.5945383689701922</v>
      </c>
      <c r="AA5480" s="76">
        <f t="shared" ca="1" si="1631"/>
        <v>1279.4155737401372</v>
      </c>
      <c r="AB5480" s="76">
        <f t="shared" ca="1" si="1632"/>
        <v>3594.5383689701921</v>
      </c>
    </row>
    <row r="5481" spans="1:28" x14ac:dyDescent="0.25">
      <c r="A5481" s="2">
        <f t="shared" si="1633"/>
        <v>7</v>
      </c>
      <c r="B5481" s="16">
        <f ca="1">VLOOKUP(A5481,PERIODS!$O$4:$P$33,2,FALSE)</f>
        <v>3.3000000000000002E-2</v>
      </c>
      <c r="C5481" s="15"/>
      <c r="D5481" s="18">
        <v>5000</v>
      </c>
      <c r="E5481" s="34">
        <f t="shared" ca="1" si="1634"/>
        <v>9519.2975256255449</v>
      </c>
      <c r="F5481" s="34">
        <f t="shared" ca="1" si="1635"/>
        <v>3300</v>
      </c>
      <c r="G5481" s="69">
        <f t="shared" ca="1" si="1621"/>
        <v>0</v>
      </c>
      <c r="H5481" s="34">
        <f t="shared" ca="1" si="1622"/>
        <v>-29.865817888848746</v>
      </c>
      <c r="I5481" s="34">
        <f t="shared" ca="1" si="1623"/>
        <v>3270.1341821111514</v>
      </c>
      <c r="J5481" s="18">
        <f ca="1">SUM(INDIRECT(ADDRESS(ROW(F5481),COLUMN(F5481),4)):INDIRECT(ADDRESS(ROW(F5481)+N$5-1,COLUMN(F5481),4)))</f>
        <v>23100</v>
      </c>
      <c r="K5481" s="18">
        <f t="shared" ca="1" si="1624"/>
        <v>0</v>
      </c>
      <c r="L5481" s="18">
        <f t="shared" ca="1" si="1636"/>
        <v>0</v>
      </c>
      <c r="M5481" s="18">
        <f t="shared" ca="1" si="1620"/>
        <v>16350</v>
      </c>
      <c r="N5481" s="34">
        <f t="shared" ca="1" si="1625"/>
        <v>6249.1633435143958</v>
      </c>
      <c r="P5481" s="18">
        <f t="shared" ca="1" si="1637"/>
        <v>29.865817888848746</v>
      </c>
      <c r="Q5481" s="47">
        <f ca="1">SUM(L$15:L5481)-SUM(M$15:M5481)</f>
        <v>0</v>
      </c>
      <c r="R5481" s="47" t="str">
        <f t="shared" ca="1" si="1638"/>
        <v>M5484</v>
      </c>
      <c r="S5481" s="40">
        <f t="shared" ca="1" si="1626"/>
        <v>16350</v>
      </c>
      <c r="T5481" s="46">
        <f t="shared" ca="1" si="1627"/>
        <v>99</v>
      </c>
      <c r="X5481" s="74">
        <f t="shared" ca="1" si="1628"/>
        <v>-2.9865817888848744E-2</v>
      </c>
      <c r="Y5481" s="75">
        <f t="shared" ca="1" si="1629"/>
        <v>-2.9865817888848744E-2</v>
      </c>
      <c r="Z5481" s="74">
        <f t="shared" ca="1" si="1630"/>
        <v>0.97057575871570556</v>
      </c>
      <c r="AA5481" s="76">
        <f t="shared" ca="1" si="1631"/>
        <v>-29.865817888848746</v>
      </c>
      <c r="AB5481" s="76">
        <f t="shared" ca="1" si="1632"/>
        <v>970.57575871570555</v>
      </c>
    </row>
    <row r="5482" spans="1:28" x14ac:dyDescent="0.25">
      <c r="A5482" s="2">
        <f t="shared" si="1633"/>
        <v>8</v>
      </c>
      <c r="B5482" s="16">
        <f ca="1">VLOOKUP(A5482,PERIODS!$O$4:$P$33,2,FALSE)</f>
        <v>3.3000000000000002E-2</v>
      </c>
      <c r="C5482" s="15"/>
      <c r="D5482" s="18">
        <v>5000</v>
      </c>
      <c r="E5482" s="34">
        <f t="shared" ca="1" si="1634"/>
        <v>6249.1633435143958</v>
      </c>
      <c r="F5482" s="34">
        <f t="shared" ca="1" si="1635"/>
        <v>3300</v>
      </c>
      <c r="G5482" s="69">
        <f t="shared" ca="1" si="1621"/>
        <v>0</v>
      </c>
      <c r="H5482" s="34">
        <f t="shared" ca="1" si="1622"/>
        <v>-740.50755060270137</v>
      </c>
      <c r="I5482" s="34">
        <f t="shared" ca="1" si="1623"/>
        <v>2559.4924493972985</v>
      </c>
      <c r="J5482" s="18">
        <f ca="1">SUM(INDIRECT(ADDRESS(ROW(F5482),COLUMN(F5482),4)):INDIRECT(ADDRESS(ROW(F5482)+N$5-1,COLUMN(F5482),4)))</f>
        <v>23100</v>
      </c>
      <c r="K5482" s="18">
        <f t="shared" ca="1" si="1624"/>
        <v>16350</v>
      </c>
      <c r="L5482" s="18">
        <f t="shared" ca="1" si="1636"/>
        <v>16350</v>
      </c>
      <c r="M5482" s="18">
        <f t="shared" ca="1" si="1620"/>
        <v>0</v>
      </c>
      <c r="N5482" s="34">
        <f t="shared" ca="1" si="1625"/>
        <v>3689.6708941170973</v>
      </c>
      <c r="P5482" s="18">
        <f t="shared" ca="1" si="1637"/>
        <v>740.50755060270137</v>
      </c>
      <c r="Q5482" s="47">
        <f ca="1">SUM(L$15:L5482)-SUM(M$15:M5482)</f>
        <v>16350</v>
      </c>
      <c r="R5482" s="47" t="str">
        <f t="shared" ca="1" si="1638"/>
        <v>M5485</v>
      </c>
      <c r="S5482" s="40">
        <f t="shared" ca="1" si="1626"/>
        <v>0</v>
      </c>
      <c r="T5482" s="46">
        <f t="shared" ca="1" si="1627"/>
        <v>2</v>
      </c>
      <c r="X5482" s="74">
        <f t="shared" ca="1" si="1628"/>
        <v>-0.74050755060270135</v>
      </c>
      <c r="Y5482" s="75">
        <f t="shared" ca="1" si="1629"/>
        <v>-0.74050755060270135</v>
      </c>
      <c r="Z5482" s="74">
        <f t="shared" ca="1" si="1630"/>
        <v>0.47687181750934754</v>
      </c>
      <c r="AA5482" s="76">
        <f t="shared" ca="1" si="1631"/>
        <v>-740.50755060270137</v>
      </c>
      <c r="AB5482" s="76">
        <f t="shared" ca="1" si="1632"/>
        <v>476.87181750934752</v>
      </c>
    </row>
    <row r="5483" spans="1:28" x14ac:dyDescent="0.25">
      <c r="A5483" s="2">
        <f t="shared" si="1633"/>
        <v>9</v>
      </c>
      <c r="B5483" s="16">
        <f ca="1">VLOOKUP(A5483,PERIODS!$O$4:$P$33,2,FALSE)</f>
        <v>3.3000000000000002E-2</v>
      </c>
      <c r="C5483" s="15"/>
      <c r="D5483" s="18">
        <v>5000</v>
      </c>
      <c r="E5483" s="34">
        <f t="shared" ca="1" si="1634"/>
        <v>3689.6708941170973</v>
      </c>
      <c r="F5483" s="34">
        <f t="shared" ca="1" si="1635"/>
        <v>3300</v>
      </c>
      <c r="G5483" s="69">
        <f t="shared" ca="1" si="1621"/>
        <v>0</v>
      </c>
      <c r="H5483" s="34">
        <f t="shared" ca="1" si="1622"/>
        <v>556.87143794936617</v>
      </c>
      <c r="I5483" s="34">
        <f t="shared" ca="1" si="1623"/>
        <v>3856.8714379493663</v>
      </c>
      <c r="J5483" s="18">
        <f ca="1">SUM(INDIRECT(ADDRESS(ROW(F5483),COLUMN(F5483),4)):INDIRECT(ADDRESS(ROW(F5483)+N$5-1,COLUMN(F5483),4)))</f>
        <v>23100</v>
      </c>
      <c r="K5483" s="18">
        <f t="shared" ca="1" si="1624"/>
        <v>32700</v>
      </c>
      <c r="L5483" s="18">
        <f t="shared" ca="1" si="1636"/>
        <v>16350</v>
      </c>
      <c r="M5483" s="18">
        <f t="shared" ca="1" si="1620"/>
        <v>0</v>
      </c>
      <c r="N5483" s="34">
        <f t="shared" ca="1" si="1625"/>
        <v>-167.20054383226898</v>
      </c>
      <c r="P5483" s="18">
        <f t="shared" ca="1" si="1637"/>
        <v>556.87143794936617</v>
      </c>
      <c r="Q5483" s="47">
        <f ca="1">SUM(L$15:L5483)-SUM(M$15:M5483)</f>
        <v>32700</v>
      </c>
      <c r="R5483" s="47" t="str">
        <f t="shared" ca="1" si="1638"/>
        <v>M5486</v>
      </c>
      <c r="S5483" s="40">
        <f t="shared" ca="1" si="1626"/>
        <v>0</v>
      </c>
      <c r="T5483" s="46">
        <f t="shared" ca="1" si="1627"/>
        <v>89</v>
      </c>
      <c r="X5483" s="74">
        <f t="shared" ca="1" si="1628"/>
        <v>0.55687143794936622</v>
      </c>
      <c r="Y5483" s="75">
        <f t="shared" ca="1" si="1629"/>
        <v>0.55687143794936622</v>
      </c>
      <c r="Z5483" s="74">
        <f t="shared" ca="1" si="1630"/>
        <v>1.7452039715248304</v>
      </c>
      <c r="AA5483" s="76">
        <f t="shared" ca="1" si="1631"/>
        <v>556.87143794936617</v>
      </c>
      <c r="AB5483" s="76">
        <f t="shared" ca="1" si="1632"/>
        <v>1745.2039715248304</v>
      </c>
    </row>
    <row r="5484" spans="1:28" x14ac:dyDescent="0.25">
      <c r="A5484" s="2">
        <f t="shared" si="1633"/>
        <v>10</v>
      </c>
      <c r="B5484" s="16">
        <f ca="1">VLOOKUP(A5484,PERIODS!$O$4:$P$33,2,FALSE)</f>
        <v>3.3000000000000002E-2</v>
      </c>
      <c r="C5484" s="15"/>
      <c r="D5484" s="18">
        <v>5000</v>
      </c>
      <c r="E5484" s="34">
        <f t="shared" ca="1" si="1634"/>
        <v>-167.20054383226898</v>
      </c>
      <c r="F5484" s="34">
        <f t="shared" ca="1" si="1635"/>
        <v>3300</v>
      </c>
      <c r="G5484" s="69">
        <f t="shared" ca="1" si="1621"/>
        <v>0</v>
      </c>
      <c r="H5484" s="34">
        <f t="shared" ca="1" si="1622"/>
        <v>-614.16749516925688</v>
      </c>
      <c r="I5484" s="34">
        <f t="shared" ca="1" si="1623"/>
        <v>2685.8325048307433</v>
      </c>
      <c r="J5484" s="18">
        <f ca="1">SUM(INDIRECT(ADDRESS(ROW(F5484),COLUMN(F5484),4)):INDIRECT(ADDRESS(ROW(F5484)+N$5-1,COLUMN(F5484),4)))</f>
        <v>23100</v>
      </c>
      <c r="K5484" s="18">
        <f t="shared" ca="1" si="1624"/>
        <v>32700</v>
      </c>
      <c r="L5484" s="18">
        <f t="shared" ca="1" si="1636"/>
        <v>0</v>
      </c>
      <c r="M5484" s="18">
        <f t="shared" ca="1" si="1620"/>
        <v>0</v>
      </c>
      <c r="N5484" s="34">
        <f t="shared" ca="1" si="1625"/>
        <v>-2853.0330486630123</v>
      </c>
      <c r="P5484" s="18">
        <f t="shared" ca="1" si="1637"/>
        <v>614.16749516925688</v>
      </c>
      <c r="Q5484" s="47">
        <f ca="1">SUM(L$15:L5484)-SUM(M$15:M5484)</f>
        <v>32700</v>
      </c>
      <c r="R5484" s="47" t="str">
        <f t="shared" ca="1" si="1638"/>
        <v>M5487</v>
      </c>
      <c r="S5484" s="40">
        <f t="shared" ca="1" si="1626"/>
        <v>0</v>
      </c>
      <c r="T5484" s="46">
        <f t="shared" ca="1" si="1627"/>
        <v>62</v>
      </c>
      <c r="X5484" s="74">
        <f t="shared" ca="1" si="1628"/>
        <v>-0.61416749516925684</v>
      </c>
      <c r="Y5484" s="75">
        <f t="shared" ca="1" si="1629"/>
        <v>-0.61416749516925684</v>
      </c>
      <c r="Z5484" s="74">
        <f t="shared" ca="1" si="1630"/>
        <v>0.5410911688678095</v>
      </c>
      <c r="AA5484" s="76">
        <f t="shared" ca="1" si="1631"/>
        <v>-614.16749516925688</v>
      </c>
      <c r="AB5484" s="76">
        <f t="shared" ca="1" si="1632"/>
        <v>541.09116886780953</v>
      </c>
    </row>
    <row r="5485" spans="1:28" x14ac:dyDescent="0.25">
      <c r="A5485" s="2">
        <f t="shared" si="1633"/>
        <v>11</v>
      </c>
      <c r="B5485" s="16">
        <f ca="1">VLOOKUP(A5485,PERIODS!$O$4:$P$33,2,FALSE)</f>
        <v>3.3000000000000002E-2</v>
      </c>
      <c r="C5485" s="15"/>
      <c r="D5485" s="18">
        <v>5000</v>
      </c>
      <c r="E5485" s="34">
        <f t="shared" ca="1" si="1634"/>
        <v>-2853.0330486630123</v>
      </c>
      <c r="F5485" s="34">
        <f t="shared" ca="1" si="1635"/>
        <v>3300</v>
      </c>
      <c r="G5485" s="69">
        <f t="shared" ca="1" si="1621"/>
        <v>0</v>
      </c>
      <c r="H5485" s="34">
        <f t="shared" ca="1" si="1622"/>
        <v>-1213.5655125936082</v>
      </c>
      <c r="I5485" s="34">
        <f t="shared" ca="1" si="1623"/>
        <v>2086.4344874063918</v>
      </c>
      <c r="J5485" s="18">
        <f ca="1">SUM(INDIRECT(ADDRESS(ROW(F5485),COLUMN(F5485),4)):INDIRECT(ADDRESS(ROW(F5485)+N$5-1,COLUMN(F5485),4)))</f>
        <v>23300</v>
      </c>
      <c r="K5485" s="18">
        <f t="shared" ca="1" si="1624"/>
        <v>16350</v>
      </c>
      <c r="L5485" s="18">
        <f t="shared" ca="1" si="1636"/>
        <v>0</v>
      </c>
      <c r="M5485" s="18">
        <f t="shared" ca="1" si="1620"/>
        <v>16350</v>
      </c>
      <c r="N5485" s="34">
        <f t="shared" ca="1" si="1625"/>
        <v>11410.532463930596</v>
      </c>
      <c r="P5485" s="18">
        <f t="shared" ca="1" si="1637"/>
        <v>1213.5655125936082</v>
      </c>
      <c r="Q5485" s="47">
        <f ca="1">SUM(L$15:L5485)-SUM(M$15:M5485)</f>
        <v>16350</v>
      </c>
      <c r="R5485" s="47" t="str">
        <f t="shared" ca="1" si="1638"/>
        <v>M5488</v>
      </c>
      <c r="S5485" s="40">
        <f t="shared" ca="1" si="1626"/>
        <v>0</v>
      </c>
      <c r="T5485" s="46">
        <f t="shared" ca="1" si="1627"/>
        <v>86</v>
      </c>
      <c r="X5485" s="74">
        <f t="shared" ca="1" si="1628"/>
        <v>-1.2135655125936082</v>
      </c>
      <c r="Y5485" s="75">
        <f t="shared" ca="1" si="1629"/>
        <v>-1.2135655125936082</v>
      </c>
      <c r="Z5485" s="74">
        <f t="shared" ca="1" si="1630"/>
        <v>0.29713594649705238</v>
      </c>
      <c r="AA5485" s="76">
        <f t="shared" ca="1" si="1631"/>
        <v>-1213.5655125936082</v>
      </c>
      <c r="AB5485" s="76">
        <f t="shared" ca="1" si="1632"/>
        <v>297.13594649705237</v>
      </c>
    </row>
    <row r="5486" spans="1:28" x14ac:dyDescent="0.25">
      <c r="A5486" s="2">
        <f t="shared" si="1633"/>
        <v>12</v>
      </c>
      <c r="B5486" s="16">
        <f ca="1">VLOOKUP(A5486,PERIODS!$O$4:$P$33,2,FALSE)</f>
        <v>3.3000000000000002E-2</v>
      </c>
      <c r="C5486" s="15"/>
      <c r="D5486" s="18">
        <v>5000</v>
      </c>
      <c r="E5486" s="34">
        <f t="shared" ca="1" si="1634"/>
        <v>11410.532463930596</v>
      </c>
      <c r="F5486" s="34">
        <f t="shared" ca="1" si="1635"/>
        <v>3300</v>
      </c>
      <c r="G5486" s="69">
        <f t="shared" ca="1" si="1621"/>
        <v>0</v>
      </c>
      <c r="H5486" s="34">
        <f t="shared" ca="1" si="1622"/>
        <v>-273.77652764471617</v>
      </c>
      <c r="I5486" s="34">
        <f t="shared" ca="1" si="1623"/>
        <v>3026.2234723552838</v>
      </c>
      <c r="J5486" s="18">
        <f ca="1">SUM(INDIRECT(ADDRESS(ROW(F5486),COLUMN(F5486),4)):INDIRECT(ADDRESS(ROW(F5486)+N$5-1,COLUMN(F5486),4)))</f>
        <v>23500</v>
      </c>
      <c r="K5486" s="18">
        <f t="shared" ca="1" si="1624"/>
        <v>0</v>
      </c>
      <c r="L5486" s="18">
        <f t="shared" ca="1" si="1636"/>
        <v>0</v>
      </c>
      <c r="M5486" s="18">
        <f t="shared" ca="1" si="1620"/>
        <v>16350</v>
      </c>
      <c r="N5486" s="34">
        <f t="shared" ca="1" si="1625"/>
        <v>24734.308991575312</v>
      </c>
      <c r="P5486" s="18">
        <f t="shared" ca="1" si="1637"/>
        <v>273.77652764471617</v>
      </c>
      <c r="Q5486" s="47">
        <f ca="1">SUM(L$15:L5486)-SUM(M$15:M5486)</f>
        <v>0</v>
      </c>
      <c r="R5486" s="47" t="str">
        <f t="shared" ca="1" si="1638"/>
        <v>M5489</v>
      </c>
      <c r="S5486" s="40">
        <f t="shared" ca="1" si="1626"/>
        <v>0</v>
      </c>
      <c r="T5486" s="46">
        <f t="shared" ca="1" si="1627"/>
        <v>0</v>
      </c>
      <c r="X5486" s="74">
        <f t="shared" ca="1" si="1628"/>
        <v>-0.27377652764471616</v>
      </c>
      <c r="Y5486" s="75">
        <f t="shared" ca="1" si="1629"/>
        <v>-0.27377652764471616</v>
      </c>
      <c r="Z5486" s="74">
        <f t="shared" ca="1" si="1630"/>
        <v>0.76050200744740426</v>
      </c>
      <c r="AA5486" s="76">
        <f t="shared" ca="1" si="1631"/>
        <v>-273.77652764471617</v>
      </c>
      <c r="AB5486" s="76">
        <f t="shared" ca="1" si="1632"/>
        <v>760.50200744740425</v>
      </c>
    </row>
    <row r="5487" spans="1:28" x14ac:dyDescent="0.25">
      <c r="A5487" s="2">
        <f t="shared" si="1633"/>
        <v>13</v>
      </c>
      <c r="B5487" s="16">
        <f ca="1">VLOOKUP(A5487,PERIODS!$O$4:$P$33,2,FALSE)</f>
        <v>3.3000000000000002E-2</v>
      </c>
      <c r="C5487" s="15"/>
      <c r="D5487" s="18">
        <v>5000</v>
      </c>
      <c r="E5487" s="34">
        <f t="shared" ca="1" si="1634"/>
        <v>24734.308991575312</v>
      </c>
      <c r="F5487" s="34">
        <f t="shared" ca="1" si="1635"/>
        <v>3300</v>
      </c>
      <c r="G5487" s="69">
        <f t="shared" ca="1" si="1621"/>
        <v>0</v>
      </c>
      <c r="H5487" s="34">
        <f t="shared" ca="1" si="1622"/>
        <v>573.735445413344</v>
      </c>
      <c r="I5487" s="34">
        <f t="shared" ca="1" si="1623"/>
        <v>3873.7354454133438</v>
      </c>
      <c r="J5487" s="18">
        <f ca="1">SUM(INDIRECT(ADDRESS(ROW(F5487),COLUMN(F5487),4)):INDIRECT(ADDRESS(ROW(F5487)+N$5-1,COLUMN(F5487),4)))</f>
        <v>23700</v>
      </c>
      <c r="K5487" s="18">
        <f t="shared" ca="1" si="1624"/>
        <v>0</v>
      </c>
      <c r="L5487" s="18">
        <f t="shared" ca="1" si="1636"/>
        <v>0</v>
      </c>
      <c r="M5487" s="18">
        <f t="shared" ca="1" si="1620"/>
        <v>0</v>
      </c>
      <c r="N5487" s="34">
        <f t="shared" ca="1" si="1625"/>
        <v>20860.57354616197</v>
      </c>
      <c r="P5487" s="18">
        <f t="shared" ca="1" si="1637"/>
        <v>573.735445413344</v>
      </c>
      <c r="Q5487" s="47">
        <f ca="1">SUM(L$15:L5487)-SUM(M$15:M5487)</f>
        <v>0</v>
      </c>
      <c r="R5487" s="47" t="str">
        <f t="shared" ca="1" si="1638"/>
        <v>M5490</v>
      </c>
      <c r="S5487" s="40">
        <f t="shared" ca="1" si="1626"/>
        <v>0</v>
      </c>
      <c r="T5487" s="46">
        <f t="shared" ca="1" si="1627"/>
        <v>85</v>
      </c>
      <c r="X5487" s="74">
        <f t="shared" ca="1" si="1628"/>
        <v>0.57373544541334398</v>
      </c>
      <c r="Y5487" s="75">
        <f t="shared" ca="1" si="1629"/>
        <v>0.57373544541334398</v>
      </c>
      <c r="Z5487" s="74">
        <f t="shared" ca="1" si="1630"/>
        <v>1.7748846686596</v>
      </c>
      <c r="AA5487" s="76">
        <f t="shared" ca="1" si="1631"/>
        <v>573.735445413344</v>
      </c>
      <c r="AB5487" s="76">
        <f t="shared" ca="1" si="1632"/>
        <v>1774.8846686596</v>
      </c>
    </row>
    <row r="5488" spans="1:28" x14ac:dyDescent="0.25">
      <c r="A5488" s="2">
        <f t="shared" si="1633"/>
        <v>14</v>
      </c>
      <c r="B5488" s="16">
        <f ca="1">VLOOKUP(A5488,PERIODS!$O$4:$P$33,2,FALSE)</f>
        <v>3.3000000000000002E-2</v>
      </c>
      <c r="C5488" s="15"/>
      <c r="D5488" s="18">
        <v>5000</v>
      </c>
      <c r="E5488" s="34">
        <f t="shared" ca="1" si="1634"/>
        <v>20860.57354616197</v>
      </c>
      <c r="F5488" s="34">
        <f t="shared" ca="1" si="1635"/>
        <v>3300</v>
      </c>
      <c r="G5488" s="69">
        <f t="shared" ca="1" si="1621"/>
        <v>0</v>
      </c>
      <c r="H5488" s="34">
        <f t="shared" ca="1" si="1622"/>
        <v>-1035.0654544878776</v>
      </c>
      <c r="I5488" s="34">
        <f t="shared" ca="1" si="1623"/>
        <v>2264.9345455121224</v>
      </c>
      <c r="J5488" s="18">
        <f ca="1">SUM(INDIRECT(ADDRESS(ROW(F5488),COLUMN(F5488),4)):INDIRECT(ADDRESS(ROW(F5488)+N$5-1,COLUMN(F5488),4)))</f>
        <v>23900</v>
      </c>
      <c r="K5488" s="18">
        <f t="shared" ca="1" si="1624"/>
        <v>16350</v>
      </c>
      <c r="L5488" s="18">
        <f t="shared" ca="1" si="1636"/>
        <v>16350</v>
      </c>
      <c r="M5488" s="18">
        <f t="shared" ca="1" si="1620"/>
        <v>0</v>
      </c>
      <c r="N5488" s="34">
        <f t="shared" ca="1" si="1625"/>
        <v>18595.639000649848</v>
      </c>
      <c r="P5488" s="18">
        <f t="shared" ca="1" si="1637"/>
        <v>1035.0654544878776</v>
      </c>
      <c r="Q5488" s="47">
        <f ca="1">SUM(L$15:L5488)-SUM(M$15:M5488)</f>
        <v>16350</v>
      </c>
      <c r="R5488" s="47" t="str">
        <f t="shared" ca="1" si="1638"/>
        <v>M5491</v>
      </c>
      <c r="S5488" s="40">
        <f t="shared" ca="1" si="1626"/>
        <v>0</v>
      </c>
      <c r="T5488" s="46">
        <f t="shared" ca="1" si="1627"/>
        <v>94</v>
      </c>
      <c r="X5488" s="74">
        <f t="shared" ca="1" si="1628"/>
        <v>-1.0350654544878775</v>
      </c>
      <c r="Y5488" s="75">
        <f t="shared" ca="1" si="1629"/>
        <v>-1.0350654544878775</v>
      </c>
      <c r="Z5488" s="74">
        <f t="shared" ca="1" si="1630"/>
        <v>0.35520313052503732</v>
      </c>
      <c r="AA5488" s="76">
        <f t="shared" ca="1" si="1631"/>
        <v>-1035.0654544878776</v>
      </c>
      <c r="AB5488" s="76">
        <f t="shared" ca="1" si="1632"/>
        <v>355.20313052503735</v>
      </c>
    </row>
    <row r="5489" spans="1:28" x14ac:dyDescent="0.25">
      <c r="A5489" s="2">
        <f t="shared" si="1633"/>
        <v>15</v>
      </c>
      <c r="B5489" s="16">
        <f ca="1">VLOOKUP(A5489,PERIODS!$O$4:$P$33,2,FALSE)</f>
        <v>3.3000000000000002E-2</v>
      </c>
      <c r="C5489" s="15"/>
      <c r="D5489" s="18">
        <v>5000</v>
      </c>
      <c r="E5489" s="34">
        <f t="shared" ca="1" si="1634"/>
        <v>18595.639000649848</v>
      </c>
      <c r="F5489" s="34">
        <f t="shared" ca="1" si="1635"/>
        <v>3300</v>
      </c>
      <c r="G5489" s="69">
        <f t="shared" ca="1" si="1621"/>
        <v>0</v>
      </c>
      <c r="H5489" s="34">
        <f t="shared" ca="1" si="1622"/>
        <v>-490.46816886922903</v>
      </c>
      <c r="I5489" s="34">
        <f t="shared" ca="1" si="1623"/>
        <v>2809.531831130771</v>
      </c>
      <c r="J5489" s="18">
        <f ca="1">SUM(INDIRECT(ADDRESS(ROW(F5489),COLUMN(F5489),4)):INDIRECT(ADDRESS(ROW(F5489)+N$5-1,COLUMN(F5489),4)))</f>
        <v>24100</v>
      </c>
      <c r="K5489" s="18">
        <f t="shared" ca="1" si="1624"/>
        <v>16350</v>
      </c>
      <c r="L5489" s="18">
        <f t="shared" ca="1" si="1636"/>
        <v>0</v>
      </c>
      <c r="M5489" s="18">
        <f t="shared" ca="1" si="1620"/>
        <v>0</v>
      </c>
      <c r="N5489" s="34">
        <f t="shared" ca="1" si="1625"/>
        <v>15786.107169519077</v>
      </c>
      <c r="P5489" s="18">
        <f t="shared" ca="1" si="1637"/>
        <v>490.46816886922903</v>
      </c>
      <c r="Q5489" s="47">
        <f ca="1">SUM(L$15:L5489)-SUM(M$15:M5489)</f>
        <v>16350</v>
      </c>
      <c r="R5489" s="47" t="str">
        <f t="shared" ca="1" si="1638"/>
        <v>M5492</v>
      </c>
      <c r="S5489" s="40">
        <f t="shared" ca="1" si="1626"/>
        <v>0</v>
      </c>
      <c r="T5489" s="46">
        <f t="shared" ca="1" si="1627"/>
        <v>82</v>
      </c>
      <c r="X5489" s="74">
        <f t="shared" ca="1" si="1628"/>
        <v>-0.490468168869229</v>
      </c>
      <c r="Y5489" s="75">
        <f t="shared" ca="1" si="1629"/>
        <v>-0.490468168869229</v>
      </c>
      <c r="Z5489" s="74">
        <f t="shared" ca="1" si="1630"/>
        <v>0.61233964870608149</v>
      </c>
      <c r="AA5489" s="76">
        <f t="shared" ca="1" si="1631"/>
        <v>-490.46816886922903</v>
      </c>
      <c r="AB5489" s="76">
        <f t="shared" ca="1" si="1632"/>
        <v>612.33964870608145</v>
      </c>
    </row>
    <row r="5490" spans="1:28" x14ac:dyDescent="0.25">
      <c r="A5490" s="2">
        <f t="shared" si="1633"/>
        <v>16</v>
      </c>
      <c r="B5490" s="16">
        <f ca="1">VLOOKUP(A5490,PERIODS!$O$4:$P$33,2,FALSE)</f>
        <v>3.3000000000000002E-2</v>
      </c>
      <c r="C5490" s="15"/>
      <c r="D5490" s="18">
        <v>5000</v>
      </c>
      <c r="E5490" s="34">
        <f t="shared" ca="1" si="1634"/>
        <v>15786.107169519077</v>
      </c>
      <c r="F5490" s="34">
        <f t="shared" ca="1" si="1635"/>
        <v>3300</v>
      </c>
      <c r="G5490" s="69">
        <f t="shared" ca="1" si="1621"/>
        <v>0</v>
      </c>
      <c r="H5490" s="34">
        <f t="shared" ca="1" si="1622"/>
        <v>1659.4775011837298</v>
      </c>
      <c r="I5490" s="34">
        <f t="shared" ca="1" si="1623"/>
        <v>4959.4775011837301</v>
      </c>
      <c r="J5490" s="18">
        <f ca="1">SUM(INDIRECT(ADDRESS(ROW(F5490),COLUMN(F5490),4)):INDIRECT(ADDRESS(ROW(F5490)+N$5-1,COLUMN(F5490),4)))</f>
        <v>24300</v>
      </c>
      <c r="K5490" s="18">
        <f t="shared" ca="1" si="1624"/>
        <v>16350</v>
      </c>
      <c r="L5490" s="18">
        <f t="shared" ca="1" si="1636"/>
        <v>0</v>
      </c>
      <c r="M5490" s="18">
        <f t="shared" ca="1" si="1620"/>
        <v>0</v>
      </c>
      <c r="N5490" s="34">
        <f t="shared" ca="1" si="1625"/>
        <v>10826.629668335347</v>
      </c>
      <c r="P5490" s="18">
        <f t="shared" ca="1" si="1637"/>
        <v>1659.4775011837298</v>
      </c>
      <c r="Q5490" s="47">
        <f ca="1">SUM(L$15:L5490)-SUM(M$15:M5490)</f>
        <v>16350</v>
      </c>
      <c r="R5490" s="47" t="str">
        <f t="shared" ca="1" si="1638"/>
        <v>M5493</v>
      </c>
      <c r="S5490" s="40">
        <f t="shared" ca="1" si="1626"/>
        <v>0</v>
      </c>
      <c r="T5490" s="46">
        <f t="shared" ca="1" si="1627"/>
        <v>1</v>
      </c>
      <c r="X5490" s="74">
        <f t="shared" ca="1" si="1628"/>
        <v>1.6594775011837297</v>
      </c>
      <c r="Y5490" s="75">
        <f t="shared" ca="1" si="1629"/>
        <v>1.6594775011837297</v>
      </c>
      <c r="Z5490" s="74">
        <f t="shared" ca="1" si="1630"/>
        <v>5.256563578540371</v>
      </c>
      <c r="AA5490" s="76">
        <f t="shared" ca="1" si="1631"/>
        <v>1659.4775011837298</v>
      </c>
      <c r="AB5490" s="76">
        <f t="shared" ca="1" si="1632"/>
        <v>5256.5635785403711</v>
      </c>
    </row>
    <row r="5491" spans="1:28" x14ac:dyDescent="0.25">
      <c r="A5491" s="2">
        <f t="shared" si="1633"/>
        <v>17</v>
      </c>
      <c r="B5491" s="16">
        <f ca="1">VLOOKUP(A5491,PERIODS!$O$4:$P$33,2,FALSE)</f>
        <v>3.5000000000000003E-2</v>
      </c>
      <c r="C5491" s="15"/>
      <c r="D5491" s="18">
        <v>5000</v>
      </c>
      <c r="E5491" s="34">
        <f t="shared" ca="1" si="1634"/>
        <v>10826.629668335347</v>
      </c>
      <c r="F5491" s="34">
        <f t="shared" ca="1" si="1635"/>
        <v>3500.0000000000005</v>
      </c>
      <c r="G5491" s="69">
        <f t="shared" ca="1" si="1621"/>
        <v>0</v>
      </c>
      <c r="H5491" s="34">
        <f t="shared" ca="1" si="1622"/>
        <v>-964.82883810043791</v>
      </c>
      <c r="I5491" s="34">
        <f t="shared" ca="1" si="1623"/>
        <v>2535.1711618995623</v>
      </c>
      <c r="J5491" s="18">
        <f ca="1">SUM(INDIRECT(ADDRESS(ROW(F5491),COLUMN(F5491),4)):INDIRECT(ADDRESS(ROW(F5491)+N$5-1,COLUMN(F5491),4)))</f>
        <v>24500.000000000004</v>
      </c>
      <c r="K5491" s="18">
        <f t="shared" ca="1" si="1624"/>
        <v>0</v>
      </c>
      <c r="L5491" s="18">
        <f t="shared" ca="1" si="1636"/>
        <v>0</v>
      </c>
      <c r="M5491" s="18">
        <f t="shared" ca="1" si="1620"/>
        <v>16350</v>
      </c>
      <c r="N5491" s="34">
        <f t="shared" ca="1" si="1625"/>
        <v>24641.458506435785</v>
      </c>
      <c r="P5491" s="18">
        <f t="shared" ca="1" si="1637"/>
        <v>964.82883810043791</v>
      </c>
      <c r="Q5491" s="47">
        <f ca="1">SUM(L$15:L5491)-SUM(M$15:M5491)</f>
        <v>0</v>
      </c>
      <c r="R5491" s="47" t="str">
        <f t="shared" ca="1" si="1638"/>
        <v>M5494</v>
      </c>
      <c r="S5491" s="40">
        <f t="shared" ca="1" si="1626"/>
        <v>0</v>
      </c>
      <c r="T5491" s="46">
        <f t="shared" ca="1" si="1627"/>
        <v>33</v>
      </c>
      <c r="X5491" s="74">
        <f t="shared" ca="1" si="1628"/>
        <v>-0.96482883810043796</v>
      </c>
      <c r="Y5491" s="75">
        <f t="shared" ca="1" si="1629"/>
        <v>-0.96482883810043796</v>
      </c>
      <c r="Z5491" s="74">
        <f t="shared" ca="1" si="1630"/>
        <v>0.3810484151285416</v>
      </c>
      <c r="AA5491" s="76">
        <f t="shared" ca="1" si="1631"/>
        <v>-964.82883810043791</v>
      </c>
      <c r="AB5491" s="76">
        <f t="shared" ca="1" si="1632"/>
        <v>381.04841512854159</v>
      </c>
    </row>
    <row r="5492" spans="1:28" x14ac:dyDescent="0.25">
      <c r="A5492" s="2">
        <f t="shared" si="1633"/>
        <v>18</v>
      </c>
      <c r="B5492" s="16">
        <f ca="1">VLOOKUP(A5492,PERIODS!$O$4:$P$33,2,FALSE)</f>
        <v>3.5000000000000003E-2</v>
      </c>
      <c r="C5492" s="15"/>
      <c r="D5492" s="18">
        <v>5000</v>
      </c>
      <c r="E5492" s="34">
        <f t="shared" ca="1" si="1634"/>
        <v>24641.458506435785</v>
      </c>
      <c r="F5492" s="34">
        <f t="shared" ca="1" si="1635"/>
        <v>3500.0000000000005</v>
      </c>
      <c r="G5492" s="69">
        <f t="shared" ca="1" si="1621"/>
        <v>0</v>
      </c>
      <c r="H5492" s="34">
        <f t="shared" ca="1" si="1622"/>
        <v>-1450.6605095919772</v>
      </c>
      <c r="I5492" s="34">
        <f t="shared" ca="1" si="1623"/>
        <v>2049.3394904080233</v>
      </c>
      <c r="J5492" s="18">
        <f ca="1">SUM(INDIRECT(ADDRESS(ROW(F5492),COLUMN(F5492),4)):INDIRECT(ADDRESS(ROW(F5492)+N$5-1,COLUMN(F5492),4)))</f>
        <v>24500.000000000004</v>
      </c>
      <c r="K5492" s="18">
        <f t="shared" ca="1" si="1624"/>
        <v>0</v>
      </c>
      <c r="L5492" s="18">
        <f t="shared" ca="1" si="1636"/>
        <v>0</v>
      </c>
      <c r="M5492" s="18">
        <f t="shared" ca="1" si="1620"/>
        <v>0</v>
      </c>
      <c r="N5492" s="34">
        <f t="shared" ca="1" si="1625"/>
        <v>22592.119016027762</v>
      </c>
      <c r="P5492" s="18">
        <f t="shared" ca="1" si="1637"/>
        <v>1450.6605095919772</v>
      </c>
      <c r="Q5492" s="47">
        <f ca="1">SUM(L$15:L5492)-SUM(M$15:M5492)</f>
        <v>0</v>
      </c>
      <c r="R5492" s="47" t="str">
        <f t="shared" ca="1" si="1638"/>
        <v>M5495</v>
      </c>
      <c r="S5492" s="40">
        <f t="shared" ca="1" si="1626"/>
        <v>0</v>
      </c>
      <c r="T5492" s="46">
        <f t="shared" ca="1" si="1627"/>
        <v>17</v>
      </c>
      <c r="X5492" s="74">
        <f t="shared" ca="1" si="1628"/>
        <v>-1.4506605095919771</v>
      </c>
      <c r="Y5492" s="75">
        <f t="shared" ca="1" si="1629"/>
        <v>-1.4506605095919771</v>
      </c>
      <c r="Z5492" s="74">
        <f t="shared" ca="1" si="1630"/>
        <v>0.23441540332558738</v>
      </c>
      <c r="AA5492" s="76">
        <f t="shared" ca="1" si="1631"/>
        <v>-1450.6605095919772</v>
      </c>
      <c r="AB5492" s="76">
        <f t="shared" ca="1" si="1632"/>
        <v>234.41540332558739</v>
      </c>
    </row>
    <row r="5493" spans="1:28" x14ac:dyDescent="0.25">
      <c r="A5493" s="2">
        <f t="shared" si="1633"/>
        <v>19</v>
      </c>
      <c r="B5493" s="16">
        <f ca="1">VLOOKUP(A5493,PERIODS!$O$4:$P$33,2,FALSE)</f>
        <v>3.5000000000000003E-2</v>
      </c>
      <c r="C5493" s="15"/>
      <c r="D5493" s="18">
        <v>5000</v>
      </c>
      <c r="E5493" s="34">
        <f t="shared" ca="1" si="1634"/>
        <v>22592.119016027762</v>
      </c>
      <c r="F5493" s="34">
        <f t="shared" ca="1" si="1635"/>
        <v>3500.0000000000005</v>
      </c>
      <c r="G5493" s="69">
        <f t="shared" ca="1" si="1621"/>
        <v>0</v>
      </c>
      <c r="H5493" s="34">
        <f t="shared" ca="1" si="1622"/>
        <v>1221.0062022694233</v>
      </c>
      <c r="I5493" s="34">
        <f t="shared" ca="1" si="1623"/>
        <v>4721.0062022694237</v>
      </c>
      <c r="J5493" s="18">
        <f ca="1">SUM(INDIRECT(ADDRESS(ROW(F5493),COLUMN(F5493),4)):INDIRECT(ADDRESS(ROW(F5493)+N$5-1,COLUMN(F5493),4)))</f>
        <v>24500.000000000004</v>
      </c>
      <c r="K5493" s="18">
        <f t="shared" ca="1" si="1624"/>
        <v>16350</v>
      </c>
      <c r="L5493" s="18">
        <f t="shared" ca="1" si="1636"/>
        <v>16350</v>
      </c>
      <c r="M5493" s="18">
        <f t="shared" ca="1" si="1620"/>
        <v>0</v>
      </c>
      <c r="N5493" s="34">
        <f t="shared" ca="1" si="1625"/>
        <v>17871.112813758336</v>
      </c>
      <c r="P5493" s="18">
        <f t="shared" ca="1" si="1637"/>
        <v>1221.0062022694233</v>
      </c>
      <c r="Q5493" s="47">
        <f ca="1">SUM(L$15:L5493)-SUM(M$15:M5493)</f>
        <v>16350</v>
      </c>
      <c r="R5493" s="47" t="str">
        <f t="shared" ca="1" si="1638"/>
        <v>M5496</v>
      </c>
      <c r="S5493" s="40">
        <f t="shared" ca="1" si="1626"/>
        <v>0</v>
      </c>
      <c r="T5493" s="46">
        <f t="shared" ca="1" si="1627"/>
        <v>55</v>
      </c>
      <c r="X5493" s="74">
        <f t="shared" ca="1" si="1628"/>
        <v>1.2210062022694232</v>
      </c>
      <c r="Y5493" s="75">
        <f t="shared" ca="1" si="1629"/>
        <v>1.2210062022694232</v>
      </c>
      <c r="Z5493" s="74">
        <f t="shared" ca="1" si="1630"/>
        <v>3.3905976448483797</v>
      </c>
      <c r="AA5493" s="76">
        <f t="shared" ca="1" si="1631"/>
        <v>1221.0062022694233</v>
      </c>
      <c r="AB5493" s="76">
        <f t="shared" ca="1" si="1632"/>
        <v>3390.5976448483798</v>
      </c>
    </row>
    <row r="5494" spans="1:28" x14ac:dyDescent="0.25">
      <c r="A5494" s="2">
        <f t="shared" si="1633"/>
        <v>20</v>
      </c>
      <c r="B5494" s="16">
        <f ca="1">VLOOKUP(A5494,PERIODS!$O$4:$P$33,2,FALSE)</f>
        <v>3.5000000000000003E-2</v>
      </c>
      <c r="C5494" s="15"/>
      <c r="D5494" s="18">
        <v>5000</v>
      </c>
      <c r="E5494" s="34">
        <f t="shared" ca="1" si="1634"/>
        <v>17871.112813758336</v>
      </c>
      <c r="F5494" s="34">
        <f t="shared" ca="1" si="1635"/>
        <v>3500.0000000000005</v>
      </c>
      <c r="G5494" s="69">
        <f t="shared" ca="1" si="1621"/>
        <v>0</v>
      </c>
      <c r="H5494" s="34">
        <f t="shared" ca="1" si="1622"/>
        <v>-263.34969910338771</v>
      </c>
      <c r="I5494" s="34">
        <f t="shared" ca="1" si="1623"/>
        <v>3236.6503008966129</v>
      </c>
      <c r="J5494" s="18">
        <f ca="1">SUM(INDIRECT(ADDRESS(ROW(F5494),COLUMN(F5494),4)):INDIRECT(ADDRESS(ROW(F5494)+N$5-1,COLUMN(F5494),4)))</f>
        <v>24500.000000000004</v>
      </c>
      <c r="K5494" s="18">
        <f t="shared" ca="1" si="1624"/>
        <v>16350</v>
      </c>
      <c r="L5494" s="18">
        <f t="shared" ca="1" si="1636"/>
        <v>0</v>
      </c>
      <c r="M5494" s="18">
        <f t="shared" ca="1" si="1620"/>
        <v>0</v>
      </c>
      <c r="N5494" s="34">
        <f t="shared" ca="1" si="1625"/>
        <v>14634.462512861723</v>
      </c>
      <c r="P5494" s="18">
        <f t="shared" ca="1" si="1637"/>
        <v>263.34969910338771</v>
      </c>
      <c r="Q5494" s="47">
        <f ca="1">SUM(L$15:L5494)-SUM(M$15:M5494)</f>
        <v>16350</v>
      </c>
      <c r="R5494" s="47" t="str">
        <f t="shared" ca="1" si="1638"/>
        <v>M5497</v>
      </c>
      <c r="S5494" s="40">
        <f t="shared" ca="1" si="1626"/>
        <v>0</v>
      </c>
      <c r="T5494" s="46">
        <f t="shared" ca="1" si="1627"/>
        <v>7</v>
      </c>
      <c r="X5494" s="74">
        <f t="shared" ca="1" si="1628"/>
        <v>-0.26334969910338768</v>
      </c>
      <c r="Y5494" s="75">
        <f t="shared" ca="1" si="1629"/>
        <v>-0.26334969910338768</v>
      </c>
      <c r="Z5494" s="74">
        <f t="shared" ca="1" si="1630"/>
        <v>0.7684731159579723</v>
      </c>
      <c r="AA5494" s="76">
        <f t="shared" ca="1" si="1631"/>
        <v>-263.34969910338771</v>
      </c>
      <c r="AB5494" s="76">
        <f t="shared" ca="1" si="1632"/>
        <v>768.47311595797225</v>
      </c>
    </row>
    <row r="5495" spans="1:28" x14ac:dyDescent="0.25">
      <c r="A5495" s="2">
        <f t="shared" si="1633"/>
        <v>21</v>
      </c>
      <c r="B5495" s="16">
        <f ca="1">VLOOKUP(A5495,PERIODS!$O$4:$P$33,2,FALSE)</f>
        <v>3.5000000000000003E-2</v>
      </c>
      <c r="C5495" s="15"/>
      <c r="D5495" s="18">
        <v>5000</v>
      </c>
      <c r="E5495" s="34">
        <f t="shared" ca="1" si="1634"/>
        <v>14634.462512861723</v>
      </c>
      <c r="F5495" s="34">
        <f t="shared" ca="1" si="1635"/>
        <v>3500.0000000000005</v>
      </c>
      <c r="G5495" s="69">
        <f t="shared" ca="1" si="1621"/>
        <v>0</v>
      </c>
      <c r="H5495" s="34">
        <f t="shared" ca="1" si="1622"/>
        <v>-414.28237811052765</v>
      </c>
      <c r="I5495" s="34">
        <f t="shared" ca="1" si="1623"/>
        <v>3085.7176218894729</v>
      </c>
      <c r="J5495" s="18">
        <f ca="1">SUM(INDIRECT(ADDRESS(ROW(F5495),COLUMN(F5495),4)):INDIRECT(ADDRESS(ROW(F5495)+N$5-1,COLUMN(F5495),4)))</f>
        <v>24500.000000000004</v>
      </c>
      <c r="K5495" s="18">
        <f t="shared" ca="1" si="1624"/>
        <v>16350</v>
      </c>
      <c r="L5495" s="18">
        <f t="shared" ca="1" si="1636"/>
        <v>0</v>
      </c>
      <c r="M5495" s="18">
        <f t="shared" ca="1" si="1620"/>
        <v>0</v>
      </c>
      <c r="N5495" s="34">
        <f t="shared" ca="1" si="1625"/>
        <v>11548.74489097225</v>
      </c>
      <c r="P5495" s="18">
        <f t="shared" ca="1" si="1637"/>
        <v>414.28237811052765</v>
      </c>
      <c r="Q5495" s="47">
        <f ca="1">SUM(L$15:L5495)-SUM(M$15:M5495)</f>
        <v>16350</v>
      </c>
      <c r="R5495" s="47" t="str">
        <f t="shared" ca="1" si="1638"/>
        <v>M5498</v>
      </c>
      <c r="S5495" s="40">
        <f t="shared" ca="1" si="1626"/>
        <v>0</v>
      </c>
      <c r="T5495" s="46">
        <f t="shared" ca="1" si="1627"/>
        <v>11</v>
      </c>
      <c r="X5495" s="74">
        <f t="shared" ca="1" si="1628"/>
        <v>-0.41428237811052765</v>
      </c>
      <c r="Y5495" s="75">
        <f t="shared" ca="1" si="1629"/>
        <v>-0.41428237811052765</v>
      </c>
      <c r="Z5495" s="74">
        <f t="shared" ca="1" si="1630"/>
        <v>0.66081432541700436</v>
      </c>
      <c r="AA5495" s="76">
        <f t="shared" ca="1" si="1631"/>
        <v>-414.28237811052765</v>
      </c>
      <c r="AB5495" s="76">
        <f t="shared" ca="1" si="1632"/>
        <v>660.8143254170044</v>
      </c>
    </row>
    <row r="5496" spans="1:28" x14ac:dyDescent="0.25">
      <c r="A5496" s="2">
        <f t="shared" si="1633"/>
        <v>22</v>
      </c>
      <c r="B5496" s="16">
        <f ca="1">VLOOKUP(A5496,PERIODS!$O$4:$P$33,2,FALSE)</f>
        <v>3.5000000000000003E-2</v>
      </c>
      <c r="C5496" s="15"/>
      <c r="D5496" s="18">
        <v>5000</v>
      </c>
      <c r="E5496" s="34">
        <f t="shared" ca="1" si="1634"/>
        <v>11548.74489097225</v>
      </c>
      <c r="F5496" s="34">
        <f t="shared" ca="1" si="1635"/>
        <v>3500.0000000000005</v>
      </c>
      <c r="G5496" s="69">
        <f t="shared" ca="1" si="1621"/>
        <v>0</v>
      </c>
      <c r="H5496" s="34">
        <f t="shared" ca="1" si="1622"/>
        <v>-489.14186035774367</v>
      </c>
      <c r="I5496" s="34">
        <f t="shared" ca="1" si="1623"/>
        <v>3010.8581396422569</v>
      </c>
      <c r="J5496" s="18">
        <f ca="1">SUM(INDIRECT(ADDRESS(ROW(F5496),COLUMN(F5496),4)):INDIRECT(ADDRESS(ROW(F5496)+N$5-1,COLUMN(F5496),4)))</f>
        <v>25000.000000000004</v>
      </c>
      <c r="K5496" s="18">
        <f t="shared" ca="1" si="1624"/>
        <v>0</v>
      </c>
      <c r="L5496" s="18">
        <f t="shared" ca="1" si="1636"/>
        <v>0</v>
      </c>
      <c r="M5496" s="18">
        <f t="shared" ca="1" si="1620"/>
        <v>16350</v>
      </c>
      <c r="N5496" s="34">
        <f t="shared" ca="1" si="1625"/>
        <v>24887.886751329992</v>
      </c>
      <c r="P5496" s="18">
        <f t="shared" ca="1" si="1637"/>
        <v>489.14186035774367</v>
      </c>
      <c r="Q5496" s="47">
        <f ca="1">SUM(L$15:L5496)-SUM(M$15:M5496)</f>
        <v>0</v>
      </c>
      <c r="R5496" s="47" t="str">
        <f t="shared" ca="1" si="1638"/>
        <v>M5499</v>
      </c>
      <c r="S5496" s="40">
        <f t="shared" ca="1" si="1626"/>
        <v>0</v>
      </c>
      <c r="T5496" s="46">
        <f t="shared" ca="1" si="1627"/>
        <v>74</v>
      </c>
      <c r="X5496" s="74">
        <f t="shared" ca="1" si="1628"/>
        <v>-0.48914186035774365</v>
      </c>
      <c r="Y5496" s="75">
        <f t="shared" ca="1" si="1629"/>
        <v>-0.48914186035774365</v>
      </c>
      <c r="Z5496" s="74">
        <f t="shared" ca="1" si="1630"/>
        <v>0.61315233881385067</v>
      </c>
      <c r="AA5496" s="76">
        <f t="shared" ca="1" si="1631"/>
        <v>-489.14186035774367</v>
      </c>
      <c r="AB5496" s="76">
        <f t="shared" ca="1" si="1632"/>
        <v>613.15233881385063</v>
      </c>
    </row>
    <row r="5497" spans="1:28" x14ac:dyDescent="0.25">
      <c r="A5497" s="2">
        <f t="shared" si="1633"/>
        <v>23</v>
      </c>
      <c r="B5497" s="16">
        <f ca="1">VLOOKUP(A5497,PERIODS!$O$4:$P$33,2,FALSE)</f>
        <v>3.5000000000000003E-2</v>
      </c>
      <c r="C5497" s="15"/>
      <c r="D5497" s="18">
        <v>5000</v>
      </c>
      <c r="E5497" s="34">
        <f t="shared" ca="1" si="1634"/>
        <v>24887.886751329992</v>
      </c>
      <c r="F5497" s="34">
        <f t="shared" ca="1" si="1635"/>
        <v>3500.0000000000005</v>
      </c>
      <c r="G5497" s="69">
        <f t="shared" ca="1" si="1621"/>
        <v>0</v>
      </c>
      <c r="H5497" s="34">
        <f t="shared" ca="1" si="1622"/>
        <v>552.71194960952516</v>
      </c>
      <c r="I5497" s="34">
        <f t="shared" ca="1" si="1623"/>
        <v>4052.7119496095256</v>
      </c>
      <c r="J5497" s="18">
        <f ca="1">SUM(INDIRECT(ADDRESS(ROW(F5497),COLUMN(F5497),4)):INDIRECT(ADDRESS(ROW(F5497)+N$5-1,COLUMN(F5497),4)))</f>
        <v>25500.000000000004</v>
      </c>
      <c r="K5497" s="18">
        <f t="shared" ca="1" si="1624"/>
        <v>16350</v>
      </c>
      <c r="L5497" s="18">
        <f t="shared" ca="1" si="1636"/>
        <v>16350</v>
      </c>
      <c r="M5497" s="18">
        <f t="shared" ca="1" si="1620"/>
        <v>0</v>
      </c>
      <c r="N5497" s="34">
        <f t="shared" ca="1" si="1625"/>
        <v>20835.174801720466</v>
      </c>
      <c r="P5497" s="18">
        <f t="shared" ca="1" si="1637"/>
        <v>552.71194960952516</v>
      </c>
      <c r="Q5497" s="47">
        <f ca="1">SUM(L$15:L5497)-SUM(M$15:M5497)</f>
        <v>16350</v>
      </c>
      <c r="R5497" s="47" t="str">
        <f t="shared" ca="1" si="1638"/>
        <v>M5500</v>
      </c>
      <c r="S5497" s="40">
        <f t="shared" ca="1" si="1626"/>
        <v>0</v>
      </c>
      <c r="T5497" s="46">
        <f t="shared" ca="1" si="1627"/>
        <v>97</v>
      </c>
      <c r="X5497" s="74">
        <f t="shared" ca="1" si="1628"/>
        <v>0.55271194960952519</v>
      </c>
      <c r="Y5497" s="75">
        <f t="shared" ca="1" si="1629"/>
        <v>0.55271194960952519</v>
      </c>
      <c r="Z5497" s="74">
        <f t="shared" ca="1" si="1630"/>
        <v>1.7379598922306627</v>
      </c>
      <c r="AA5497" s="76">
        <f t="shared" ca="1" si="1631"/>
        <v>552.71194960952516</v>
      </c>
      <c r="AB5497" s="76">
        <f t="shared" ca="1" si="1632"/>
        <v>1737.9598922306627</v>
      </c>
    </row>
    <row r="5498" spans="1:28" x14ac:dyDescent="0.25">
      <c r="A5498" s="2">
        <f t="shared" si="1633"/>
        <v>24</v>
      </c>
      <c r="B5498" s="16">
        <f ca="1">VLOOKUP(A5498,PERIODS!$O$4:$P$33,2,FALSE)</f>
        <v>3.5000000000000003E-2</v>
      </c>
      <c r="C5498" s="15"/>
      <c r="D5498" s="18">
        <v>5000</v>
      </c>
      <c r="E5498" s="34">
        <f t="shared" ca="1" si="1634"/>
        <v>20835.174801720466</v>
      </c>
      <c r="F5498" s="34">
        <f t="shared" ca="1" si="1635"/>
        <v>3500.0000000000005</v>
      </c>
      <c r="G5498" s="69">
        <f t="shared" ca="1" si="1621"/>
        <v>0</v>
      </c>
      <c r="H5498" s="34">
        <f t="shared" ca="1" si="1622"/>
        <v>-26.857417521561381</v>
      </c>
      <c r="I5498" s="34">
        <f t="shared" ca="1" si="1623"/>
        <v>3473.1425824784392</v>
      </c>
      <c r="J5498" s="18">
        <f ca="1">SUM(INDIRECT(ADDRESS(ROW(F5498),COLUMN(F5498),4)):INDIRECT(ADDRESS(ROW(F5498)+N$5-1,COLUMN(F5498),4)))</f>
        <v>26000</v>
      </c>
      <c r="K5498" s="18">
        <f t="shared" ca="1" si="1624"/>
        <v>16350</v>
      </c>
      <c r="L5498" s="18">
        <f t="shared" ca="1" si="1636"/>
        <v>0</v>
      </c>
      <c r="M5498" s="18">
        <f t="shared" ca="1" si="1620"/>
        <v>0</v>
      </c>
      <c r="N5498" s="34">
        <f t="shared" ca="1" si="1625"/>
        <v>17362.032219242028</v>
      </c>
      <c r="P5498" s="18">
        <f t="shared" ca="1" si="1637"/>
        <v>26.857417521561381</v>
      </c>
      <c r="Q5498" s="47">
        <f ca="1">SUM(L$15:L5498)-SUM(M$15:M5498)</f>
        <v>16350</v>
      </c>
      <c r="R5498" s="47" t="str">
        <f t="shared" ca="1" si="1638"/>
        <v>M5501</v>
      </c>
      <c r="S5498" s="40">
        <f t="shared" ca="1" si="1626"/>
        <v>0</v>
      </c>
      <c r="T5498" s="46">
        <f t="shared" ca="1" si="1627"/>
        <v>1</v>
      </c>
      <c r="X5498" s="74">
        <f t="shared" ca="1" si="1628"/>
        <v>-2.6857417521561382E-2</v>
      </c>
      <c r="Y5498" s="75">
        <f t="shared" ca="1" si="1629"/>
        <v>-2.6857417521561382E-2</v>
      </c>
      <c r="Z5498" s="74">
        <f t="shared" ca="1" si="1630"/>
        <v>0.97350003567714138</v>
      </c>
      <c r="AA5498" s="76">
        <f t="shared" ca="1" si="1631"/>
        <v>-26.857417521561381</v>
      </c>
      <c r="AB5498" s="76">
        <f t="shared" ca="1" si="1632"/>
        <v>973.50003567714134</v>
      </c>
    </row>
    <row r="5499" spans="1:28" x14ac:dyDescent="0.25">
      <c r="A5499" s="2">
        <f t="shared" si="1633"/>
        <v>25</v>
      </c>
      <c r="B5499" s="16">
        <f ca="1">VLOOKUP(A5499,PERIODS!$O$4:$P$33,2,FALSE)</f>
        <v>3.5000000000000003E-2</v>
      </c>
      <c r="C5499" s="15"/>
      <c r="D5499" s="18">
        <v>5000</v>
      </c>
      <c r="E5499" s="34">
        <f t="shared" ca="1" si="1634"/>
        <v>17362.032219242028</v>
      </c>
      <c r="F5499" s="34">
        <f t="shared" ca="1" si="1635"/>
        <v>3500.0000000000005</v>
      </c>
      <c r="G5499" s="69">
        <f t="shared" ca="1" si="1621"/>
        <v>0</v>
      </c>
      <c r="H5499" s="34">
        <f t="shared" ca="1" si="1622"/>
        <v>-663.35803128002578</v>
      </c>
      <c r="I5499" s="34">
        <f t="shared" ca="1" si="1623"/>
        <v>2836.6419687199746</v>
      </c>
      <c r="J5499" s="18">
        <f ca="1">SUM(INDIRECT(ADDRESS(ROW(F5499),COLUMN(F5499),4)):INDIRECT(ADDRESS(ROW(F5499)+N$5-1,COLUMN(F5499),4)))</f>
        <v>24900</v>
      </c>
      <c r="K5499" s="18">
        <f t="shared" ca="1" si="1624"/>
        <v>16350</v>
      </c>
      <c r="L5499" s="18">
        <f t="shared" ca="1" si="1636"/>
        <v>0</v>
      </c>
      <c r="M5499" s="18">
        <f t="shared" ca="1" si="1620"/>
        <v>0</v>
      </c>
      <c r="N5499" s="34">
        <f t="shared" ca="1" si="1625"/>
        <v>14525.390250522054</v>
      </c>
      <c r="P5499" s="18">
        <f t="shared" ca="1" si="1637"/>
        <v>663.35803128002578</v>
      </c>
      <c r="Q5499" s="47">
        <f ca="1">SUM(L$15:L5499)-SUM(M$15:M5499)</f>
        <v>16350</v>
      </c>
      <c r="R5499" s="47" t="str">
        <f t="shared" ca="1" si="1638"/>
        <v>M5502</v>
      </c>
      <c r="S5499" s="40">
        <f t="shared" ca="1" si="1626"/>
        <v>0</v>
      </c>
      <c r="T5499" s="46">
        <f t="shared" ca="1" si="1627"/>
        <v>19</v>
      </c>
      <c r="X5499" s="74">
        <f t="shared" ca="1" si="1628"/>
        <v>-0.66335803128002579</v>
      </c>
      <c r="Y5499" s="75">
        <f t="shared" ca="1" si="1629"/>
        <v>-0.66335803128002579</v>
      </c>
      <c r="Z5499" s="74">
        <f t="shared" ca="1" si="1630"/>
        <v>0.51511864238869998</v>
      </c>
      <c r="AA5499" s="76">
        <f t="shared" ca="1" si="1631"/>
        <v>-663.35803128002578</v>
      </c>
      <c r="AB5499" s="76">
        <f t="shared" ca="1" si="1632"/>
        <v>515.11864238869998</v>
      </c>
    </row>
    <row r="5500" spans="1:28" x14ac:dyDescent="0.25">
      <c r="A5500" s="2">
        <f t="shared" si="1633"/>
        <v>26</v>
      </c>
      <c r="B5500" s="16">
        <f ca="1">VLOOKUP(A5500,PERIODS!$O$4:$P$33,2,FALSE)</f>
        <v>3.5000000000000003E-2</v>
      </c>
      <c r="C5500" s="15"/>
      <c r="D5500" s="18">
        <v>5000</v>
      </c>
      <c r="E5500" s="34">
        <f t="shared" ca="1" si="1634"/>
        <v>14525.390250522054</v>
      </c>
      <c r="F5500" s="34">
        <f t="shared" ca="1" si="1635"/>
        <v>3500.0000000000005</v>
      </c>
      <c r="G5500" s="69">
        <f t="shared" ca="1" si="1621"/>
        <v>0</v>
      </c>
      <c r="H5500" s="34">
        <f t="shared" ca="1" si="1622"/>
        <v>1005.1449387059257</v>
      </c>
      <c r="I5500" s="34">
        <f t="shared" ca="1" si="1623"/>
        <v>4505.1449387059265</v>
      </c>
      <c r="J5500" s="18">
        <f ca="1">SUM(INDIRECT(ADDRESS(ROW(F5500),COLUMN(F5500),4)):INDIRECT(ADDRESS(ROW(F5500)+N$5-1,COLUMN(F5500),4)))</f>
        <v>23900</v>
      </c>
      <c r="K5500" s="18">
        <f t="shared" ca="1" si="1624"/>
        <v>0</v>
      </c>
      <c r="L5500" s="18">
        <f t="shared" ca="1" si="1636"/>
        <v>0</v>
      </c>
      <c r="M5500" s="18">
        <f t="shared" ca="1" si="1620"/>
        <v>16350</v>
      </c>
      <c r="N5500" s="34">
        <f t="shared" ca="1" si="1625"/>
        <v>26370.245311816128</v>
      </c>
      <c r="P5500" s="18">
        <f t="shared" ca="1" si="1637"/>
        <v>1005.1449387059257</v>
      </c>
      <c r="Q5500" s="47">
        <f ca="1">SUM(L$15:L5500)-SUM(M$15:M5500)</f>
        <v>0</v>
      </c>
      <c r="R5500" s="47" t="str">
        <f t="shared" ca="1" si="1638"/>
        <v>M5503</v>
      </c>
      <c r="S5500" s="40">
        <f t="shared" ca="1" si="1626"/>
        <v>0</v>
      </c>
      <c r="T5500" s="46">
        <f t="shared" ca="1" si="1627"/>
        <v>61</v>
      </c>
      <c r="X5500" s="74">
        <f t="shared" ca="1" si="1628"/>
        <v>1.0051449387059257</v>
      </c>
      <c r="Y5500" s="75">
        <f t="shared" ca="1" si="1629"/>
        <v>1.0051449387059257</v>
      </c>
      <c r="Z5500" s="74">
        <f t="shared" ca="1" si="1630"/>
        <v>2.7323032606270461</v>
      </c>
      <c r="AA5500" s="76">
        <f t="shared" ca="1" si="1631"/>
        <v>1005.1449387059257</v>
      </c>
      <c r="AB5500" s="76">
        <f t="shared" ca="1" si="1632"/>
        <v>2732.3032606270463</v>
      </c>
    </row>
    <row r="5501" spans="1:28" x14ac:dyDescent="0.25">
      <c r="A5501" s="2">
        <f t="shared" si="1633"/>
        <v>27</v>
      </c>
      <c r="B5501" s="16">
        <f ca="1">VLOOKUP(A5501,PERIODS!$O$4:$P$33,2,FALSE)</f>
        <v>3.5000000000000003E-2</v>
      </c>
      <c r="C5501" s="15"/>
      <c r="D5501" s="18">
        <v>5000</v>
      </c>
      <c r="E5501" s="34">
        <f t="shared" ca="1" si="1634"/>
        <v>26370.245311816128</v>
      </c>
      <c r="F5501" s="34">
        <f t="shared" ca="1" si="1635"/>
        <v>3500.0000000000005</v>
      </c>
      <c r="G5501" s="69">
        <f t="shared" ca="1" si="1621"/>
        <v>0</v>
      </c>
      <c r="H5501" s="34">
        <f t="shared" ca="1" si="1622"/>
        <v>1871.5240783888544</v>
      </c>
      <c r="I5501" s="34">
        <f t="shared" ca="1" si="1623"/>
        <v>5371.5240783888548</v>
      </c>
      <c r="J5501" s="18">
        <f ca="1">SUM(INDIRECT(ADDRESS(ROW(F5501),COLUMN(F5501),4)):INDIRECT(ADDRESS(ROW(F5501)+N$5-1,COLUMN(F5501),4)))</f>
        <v>22900</v>
      </c>
      <c r="K5501" s="18">
        <f t="shared" ca="1" si="1624"/>
        <v>0</v>
      </c>
      <c r="L5501" s="18">
        <f t="shared" ca="1" si="1636"/>
        <v>0</v>
      </c>
      <c r="M5501" s="18">
        <f t="shared" ca="1" si="1620"/>
        <v>0</v>
      </c>
      <c r="N5501" s="34">
        <f t="shared" ca="1" si="1625"/>
        <v>20998.721233427274</v>
      </c>
      <c r="P5501" s="18">
        <f t="shared" ca="1" si="1637"/>
        <v>1871.5240783888544</v>
      </c>
      <c r="Q5501" s="47">
        <f ca="1">SUM(L$15:L5501)-SUM(M$15:M5501)</f>
        <v>0</v>
      </c>
      <c r="R5501" s="47" t="str">
        <f t="shared" ca="1" si="1638"/>
        <v>M5504</v>
      </c>
      <c r="S5501" s="40">
        <f t="shared" ca="1" si="1626"/>
        <v>0</v>
      </c>
      <c r="T5501" s="46">
        <f t="shared" ca="1" si="1627"/>
        <v>12</v>
      </c>
      <c r="X5501" s="74">
        <f t="shared" ca="1" si="1628"/>
        <v>1.8715240783888545</v>
      </c>
      <c r="Y5501" s="75">
        <f t="shared" ca="1" si="1629"/>
        <v>1.8715240783888545</v>
      </c>
      <c r="Z5501" s="74">
        <f t="shared" ca="1" si="1630"/>
        <v>6.4981926109949555</v>
      </c>
      <c r="AA5501" s="76">
        <f t="shared" ca="1" si="1631"/>
        <v>1871.5240783888544</v>
      </c>
      <c r="AB5501" s="76">
        <f t="shared" ca="1" si="1632"/>
        <v>6498.1926109949554</v>
      </c>
    </row>
    <row r="5502" spans="1:28" x14ac:dyDescent="0.25">
      <c r="A5502" s="2">
        <f t="shared" si="1633"/>
        <v>28</v>
      </c>
      <c r="B5502" s="16">
        <f ca="1">VLOOKUP(A5502,PERIODS!$O$4:$P$33,2,FALSE)</f>
        <v>0.04</v>
      </c>
      <c r="C5502" s="15"/>
      <c r="D5502" s="18">
        <v>5000</v>
      </c>
      <c r="E5502" s="34">
        <f t="shared" ca="1" si="1634"/>
        <v>20998.721233427274</v>
      </c>
      <c r="F5502" s="34">
        <f t="shared" ca="1" si="1635"/>
        <v>4000</v>
      </c>
      <c r="G5502" s="69">
        <f t="shared" ca="1" si="1621"/>
        <v>0</v>
      </c>
      <c r="H5502" s="34">
        <f t="shared" ca="1" si="1622"/>
        <v>19.143258274189506</v>
      </c>
      <c r="I5502" s="34">
        <f t="shared" ca="1" si="1623"/>
        <v>4019.1432582741895</v>
      </c>
      <c r="J5502" s="18">
        <f ca="1">SUM(INDIRECT(ADDRESS(ROW(F5502),COLUMN(F5502),4)):INDIRECT(ADDRESS(ROW(F5502)+N$5-1,COLUMN(F5502),4)))</f>
        <v>21900</v>
      </c>
      <c r="K5502" s="18">
        <f t="shared" ca="1" si="1624"/>
        <v>16350</v>
      </c>
      <c r="L5502" s="18">
        <f t="shared" ca="1" si="1636"/>
        <v>16350</v>
      </c>
      <c r="M5502" s="18">
        <f t="shared" ca="1" si="1620"/>
        <v>0</v>
      </c>
      <c r="N5502" s="34">
        <f t="shared" ca="1" si="1625"/>
        <v>16979.577975153083</v>
      </c>
      <c r="P5502" s="18">
        <f t="shared" ca="1" si="1637"/>
        <v>19.143258274189506</v>
      </c>
      <c r="Q5502" s="47">
        <f ca="1">SUM(L$15:L5502)-SUM(M$15:M5502)</f>
        <v>16350</v>
      </c>
      <c r="R5502" s="47" t="str">
        <f t="shared" ca="1" si="1638"/>
        <v>M5505</v>
      </c>
      <c r="S5502" s="40">
        <f t="shared" ca="1" si="1626"/>
        <v>0</v>
      </c>
      <c r="T5502" s="46">
        <f t="shared" ca="1" si="1627"/>
        <v>79</v>
      </c>
      <c r="X5502" s="74">
        <f t="shared" ca="1" si="1628"/>
        <v>1.9143258274189508E-2</v>
      </c>
      <c r="Y5502" s="75">
        <f t="shared" ca="1" si="1629"/>
        <v>1.9143258274189508E-2</v>
      </c>
      <c r="Z5502" s="74">
        <f t="shared" ca="1" si="1630"/>
        <v>1.0193276652802723</v>
      </c>
      <c r="AA5502" s="76">
        <f t="shared" ca="1" si="1631"/>
        <v>19.143258274189506</v>
      </c>
      <c r="AB5502" s="76">
        <f t="shared" ca="1" si="1632"/>
        <v>1019.3276652802723</v>
      </c>
    </row>
    <row r="5503" spans="1:28" x14ac:dyDescent="0.25">
      <c r="A5503" s="2">
        <f t="shared" si="1633"/>
        <v>29</v>
      </c>
      <c r="B5503" s="16">
        <f ca="1">VLOOKUP(A5503,PERIODS!$O$4:$P$33,2,FALSE)</f>
        <v>0.04</v>
      </c>
      <c r="C5503" s="15"/>
      <c r="D5503" s="18">
        <v>5000</v>
      </c>
      <c r="E5503" s="34">
        <f t="shared" ca="1" si="1634"/>
        <v>16979.577975153083</v>
      </c>
      <c r="F5503" s="34">
        <f t="shared" ca="1" si="1635"/>
        <v>4000</v>
      </c>
      <c r="G5503" s="69">
        <f t="shared" ca="1" si="1621"/>
        <v>0</v>
      </c>
      <c r="H5503" s="34">
        <f t="shared" ca="1" si="1622"/>
        <v>-91.295348653076388</v>
      </c>
      <c r="I5503" s="34">
        <f t="shared" ca="1" si="1623"/>
        <v>3908.7046513469236</v>
      </c>
      <c r="J5503" s="18">
        <f ca="1">SUM(INDIRECT(ADDRESS(ROW(F5503),COLUMN(F5503),4)):INDIRECT(ADDRESS(ROW(F5503)+N$5-1,COLUMN(F5503),4)))</f>
        <v>21200</v>
      </c>
      <c r="K5503" s="18">
        <f t="shared" ca="1" si="1624"/>
        <v>16350</v>
      </c>
      <c r="L5503" s="18">
        <f t="shared" ca="1" si="1636"/>
        <v>0</v>
      </c>
      <c r="M5503" s="18">
        <f t="shared" ca="1" si="1620"/>
        <v>0</v>
      </c>
      <c r="N5503" s="34">
        <f t="shared" ca="1" si="1625"/>
        <v>13070.87332380616</v>
      </c>
      <c r="P5503" s="18">
        <f t="shared" ca="1" si="1637"/>
        <v>91.295348653076388</v>
      </c>
      <c r="Q5503" s="47">
        <f ca="1">SUM(L$15:L5503)-SUM(M$15:M5503)</f>
        <v>16350</v>
      </c>
      <c r="R5503" s="47" t="str">
        <f t="shared" ca="1" si="1638"/>
        <v>M5506</v>
      </c>
      <c r="S5503" s="40">
        <f t="shared" ca="1" si="1626"/>
        <v>0</v>
      </c>
      <c r="T5503" s="46">
        <f t="shared" ca="1" si="1627"/>
        <v>63</v>
      </c>
      <c r="X5503" s="74">
        <f t="shared" ca="1" si="1628"/>
        <v>-9.1295348653076383E-2</v>
      </c>
      <c r="Y5503" s="75">
        <f t="shared" ca="1" si="1629"/>
        <v>-9.1295348653076383E-2</v>
      </c>
      <c r="Z5503" s="74">
        <f t="shared" ca="1" si="1630"/>
        <v>0.91274809216584163</v>
      </c>
      <c r="AA5503" s="76">
        <f t="shared" ca="1" si="1631"/>
        <v>-91.295348653076388</v>
      </c>
      <c r="AB5503" s="76">
        <f t="shared" ca="1" si="1632"/>
        <v>912.74809216584163</v>
      </c>
    </row>
    <row r="5504" spans="1:28" x14ac:dyDescent="0.25">
      <c r="A5504" s="2">
        <f t="shared" si="1633"/>
        <v>30</v>
      </c>
      <c r="B5504" s="16">
        <f ca="1">VLOOKUP(A5504,PERIODS!$O$4:$P$33,2,FALSE)</f>
        <v>0.04</v>
      </c>
      <c r="C5504" s="15"/>
      <c r="D5504" s="18">
        <v>5000</v>
      </c>
      <c r="E5504" s="34">
        <f t="shared" ca="1" si="1634"/>
        <v>13070.87332380616</v>
      </c>
      <c r="F5504" s="34">
        <f t="shared" ca="1" si="1635"/>
        <v>4000</v>
      </c>
      <c r="G5504" s="69">
        <f t="shared" ca="1" si="1621"/>
        <v>0</v>
      </c>
      <c r="H5504" s="34">
        <f t="shared" ca="1" si="1622"/>
        <v>-1435.6239826805886</v>
      </c>
      <c r="I5504" s="34">
        <f t="shared" ca="1" si="1623"/>
        <v>2564.3760173194114</v>
      </c>
      <c r="J5504" s="18">
        <f ca="1">SUM(INDIRECT(ADDRESS(ROW(F5504),COLUMN(F5504),4)):INDIRECT(ADDRESS(ROW(F5504)+N$5-1,COLUMN(F5504),4)))</f>
        <v>20500</v>
      </c>
      <c r="K5504" s="18">
        <f t="shared" ca="1" si="1624"/>
        <v>16350</v>
      </c>
      <c r="L5504" s="18">
        <f t="shared" ca="1" si="1636"/>
        <v>0</v>
      </c>
      <c r="M5504" s="18">
        <f t="shared" ca="1" si="1620"/>
        <v>0</v>
      </c>
      <c r="N5504" s="34">
        <f t="shared" ca="1" si="1625"/>
        <v>10506.497306486748</v>
      </c>
      <c r="P5504" s="18">
        <f t="shared" ca="1" si="1637"/>
        <v>1435.6239826805886</v>
      </c>
      <c r="Q5504" s="47">
        <f ca="1">SUM(L$15:L5504)-SUM(M$15:M5504)</f>
        <v>16350</v>
      </c>
      <c r="R5504" s="47" t="str">
        <f t="shared" ca="1" si="1638"/>
        <v>M5507</v>
      </c>
      <c r="S5504" s="40">
        <f t="shared" ca="1" si="1626"/>
        <v>0</v>
      </c>
      <c r="T5504" s="46">
        <f t="shared" ca="1" si="1627"/>
        <v>98</v>
      </c>
      <c r="X5504" s="74">
        <f t="shared" ca="1" si="1628"/>
        <v>-1.4356239826805886</v>
      </c>
      <c r="Y5504" s="75">
        <f t="shared" ca="1" si="1629"/>
        <v>-1.4356239826805886</v>
      </c>
      <c r="Z5504" s="74">
        <f t="shared" ca="1" si="1630"/>
        <v>0.23796683049755027</v>
      </c>
      <c r="AA5504" s="76">
        <f t="shared" ca="1" si="1631"/>
        <v>-1435.6239826805886</v>
      </c>
      <c r="AB5504" s="76">
        <f t="shared" ca="1" si="1632"/>
        <v>237.96683049755026</v>
      </c>
    </row>
    <row r="5505" spans="1:28" x14ac:dyDescent="0.25">
      <c r="A5505" s="2">
        <f t="shared" si="1633"/>
        <v>1</v>
      </c>
      <c r="B5505" s="16">
        <f ca="1">VLOOKUP(A5505,PERIODS!$O$4:$P$33,2,FALSE)</f>
        <v>2.4E-2</v>
      </c>
      <c r="C5505" s="15"/>
      <c r="D5505" s="18">
        <v>5000</v>
      </c>
      <c r="E5505" s="34">
        <f t="shared" ca="1" si="1634"/>
        <v>10506.497306486748</v>
      </c>
      <c r="F5505" s="34">
        <f t="shared" ca="1" si="1635"/>
        <v>2400</v>
      </c>
      <c r="G5505" s="69">
        <f t="shared" ca="1" si="1621"/>
        <v>0</v>
      </c>
      <c r="H5505" s="34">
        <f t="shared" ca="1" si="1622"/>
        <v>797.18362169612124</v>
      </c>
      <c r="I5505" s="34">
        <f t="shared" ca="1" si="1623"/>
        <v>3197.183621696121</v>
      </c>
      <c r="J5505" s="18">
        <f ca="1">SUM(INDIRECT(ADDRESS(ROW(F5505),COLUMN(F5505),4)):INDIRECT(ADDRESS(ROW(F5505)+N$5-1,COLUMN(F5505),4)))</f>
        <v>19800</v>
      </c>
      <c r="K5505" s="18">
        <f t="shared" ca="1" si="1624"/>
        <v>0</v>
      </c>
      <c r="L5505" s="18">
        <f t="shared" ca="1" si="1636"/>
        <v>0</v>
      </c>
      <c r="M5505" s="18">
        <f t="shared" ca="1" si="1620"/>
        <v>16350</v>
      </c>
      <c r="N5505" s="34">
        <f t="shared" ca="1" si="1625"/>
        <v>23659.313684790628</v>
      </c>
      <c r="P5505" s="18">
        <f t="shared" ca="1" si="1637"/>
        <v>797.18362169612124</v>
      </c>
      <c r="Q5505" s="47">
        <f ca="1">SUM(L$15:L5505)-SUM(M$15:M5505)</f>
        <v>0</v>
      </c>
      <c r="R5505" s="47" t="str">
        <f t="shared" ca="1" si="1638"/>
        <v>M5508</v>
      </c>
      <c r="S5505" s="40">
        <f t="shared" ca="1" si="1626"/>
        <v>0</v>
      </c>
      <c r="T5505" s="46">
        <f t="shared" ca="1" si="1627"/>
        <v>41</v>
      </c>
      <c r="X5505" s="74">
        <f t="shared" ca="1" si="1628"/>
        <v>0.79718362169612123</v>
      </c>
      <c r="Y5505" s="75">
        <f t="shared" ca="1" si="1629"/>
        <v>0.79718362169612123</v>
      </c>
      <c r="Z5505" s="74">
        <f t="shared" ca="1" si="1630"/>
        <v>2.2192817815072408</v>
      </c>
      <c r="AA5505" s="76">
        <f t="shared" ca="1" si="1631"/>
        <v>797.18362169612124</v>
      </c>
      <c r="AB5505" s="76">
        <f t="shared" ca="1" si="1632"/>
        <v>2219.2817815072408</v>
      </c>
    </row>
    <row r="5506" spans="1:28" x14ac:dyDescent="0.25">
      <c r="A5506" s="2">
        <f t="shared" si="1633"/>
        <v>2</v>
      </c>
      <c r="B5506" s="16">
        <f ca="1">VLOOKUP(A5506,PERIODS!$O$4:$P$33,2,FALSE)</f>
        <v>2.5000000000000001E-2</v>
      </c>
      <c r="C5506" s="15"/>
      <c r="D5506" s="18">
        <v>5000</v>
      </c>
      <c r="E5506" s="34">
        <f t="shared" ca="1" si="1634"/>
        <v>23659.313684790628</v>
      </c>
      <c r="F5506" s="34">
        <f t="shared" ca="1" si="1635"/>
        <v>2500</v>
      </c>
      <c r="G5506" s="69">
        <f t="shared" ca="1" si="1621"/>
        <v>0</v>
      </c>
      <c r="H5506" s="34">
        <f t="shared" ca="1" si="1622"/>
        <v>-37.777315283071474</v>
      </c>
      <c r="I5506" s="34">
        <f t="shared" ca="1" si="1623"/>
        <v>2462.2226847169286</v>
      </c>
      <c r="J5506" s="18">
        <f ca="1">SUM(INDIRECT(ADDRESS(ROW(F5506),COLUMN(F5506),4)):INDIRECT(ADDRESS(ROW(F5506)+N$5-1,COLUMN(F5506),4)))</f>
        <v>20700</v>
      </c>
      <c r="K5506" s="18">
        <f t="shared" ca="1" si="1624"/>
        <v>0</v>
      </c>
      <c r="L5506" s="18">
        <f t="shared" ca="1" si="1636"/>
        <v>0</v>
      </c>
      <c r="M5506" s="18">
        <f t="shared" ca="1" si="1620"/>
        <v>0</v>
      </c>
      <c r="N5506" s="34">
        <f t="shared" ca="1" si="1625"/>
        <v>21197.091000073699</v>
      </c>
      <c r="P5506" s="18">
        <f t="shared" ca="1" si="1637"/>
        <v>37.777315283071474</v>
      </c>
      <c r="Q5506" s="47">
        <f ca="1">SUM(L$15:L5506)-SUM(M$15:M5506)</f>
        <v>0</v>
      </c>
      <c r="R5506" s="47" t="str">
        <f t="shared" ca="1" si="1638"/>
        <v>M5509</v>
      </c>
      <c r="S5506" s="40">
        <f t="shared" ca="1" si="1626"/>
        <v>0</v>
      </c>
      <c r="T5506" s="46">
        <f t="shared" ca="1" si="1627"/>
        <v>53</v>
      </c>
      <c r="X5506" s="74">
        <f t="shared" ca="1" si="1628"/>
        <v>-3.7777315283071475E-2</v>
      </c>
      <c r="Y5506" s="75">
        <f t="shared" ca="1" si="1629"/>
        <v>-3.7777315283071475E-2</v>
      </c>
      <c r="Z5506" s="74">
        <f t="shared" ca="1" si="1630"/>
        <v>0.9629273462214345</v>
      </c>
      <c r="AA5506" s="76">
        <f t="shared" ca="1" si="1631"/>
        <v>-37.777315283071474</v>
      </c>
      <c r="AB5506" s="76">
        <f t="shared" ca="1" si="1632"/>
        <v>962.9273462214345</v>
      </c>
    </row>
    <row r="5507" spans="1:28" x14ac:dyDescent="0.25">
      <c r="A5507" s="2">
        <f t="shared" si="1633"/>
        <v>3</v>
      </c>
      <c r="B5507" s="16">
        <f ca="1">VLOOKUP(A5507,PERIODS!$O$4:$P$33,2,FALSE)</f>
        <v>2.5000000000000001E-2</v>
      </c>
      <c r="C5507" s="15"/>
      <c r="D5507" s="18">
        <v>5000</v>
      </c>
      <c r="E5507" s="34">
        <f t="shared" ca="1" si="1634"/>
        <v>21197.091000073699</v>
      </c>
      <c r="F5507" s="34">
        <f t="shared" ca="1" si="1635"/>
        <v>2500</v>
      </c>
      <c r="G5507" s="69">
        <f t="shared" ca="1" si="1621"/>
        <v>0</v>
      </c>
      <c r="H5507" s="34">
        <f t="shared" ca="1" si="1622"/>
        <v>-654.50527596055792</v>
      </c>
      <c r="I5507" s="34">
        <f t="shared" ca="1" si="1623"/>
        <v>1845.4947240394422</v>
      </c>
      <c r="J5507" s="18">
        <f ca="1">SUM(INDIRECT(ADDRESS(ROW(F5507),COLUMN(F5507),4)):INDIRECT(ADDRESS(ROW(F5507)+N$5-1,COLUMN(F5507),4)))</f>
        <v>21500</v>
      </c>
      <c r="K5507" s="18">
        <f t="shared" ca="1" si="1624"/>
        <v>16350</v>
      </c>
      <c r="L5507" s="18">
        <f t="shared" ca="1" si="1636"/>
        <v>16350</v>
      </c>
      <c r="M5507" s="18">
        <f t="shared" ca="1" si="1620"/>
        <v>0</v>
      </c>
      <c r="N5507" s="34">
        <f t="shared" ca="1" si="1625"/>
        <v>19351.596276034255</v>
      </c>
      <c r="P5507" s="18">
        <f t="shared" ca="1" si="1637"/>
        <v>654.50527596055792</v>
      </c>
      <c r="Q5507" s="47">
        <f ca="1">SUM(L$15:L5507)-SUM(M$15:M5507)</f>
        <v>16350</v>
      </c>
      <c r="R5507" s="47" t="str">
        <f t="shared" ca="1" si="1638"/>
        <v>M5510</v>
      </c>
      <c r="S5507" s="40">
        <f t="shared" ca="1" si="1626"/>
        <v>0</v>
      </c>
      <c r="T5507" s="46">
        <f t="shared" ca="1" si="1627"/>
        <v>69</v>
      </c>
      <c r="X5507" s="74">
        <f t="shared" ca="1" si="1628"/>
        <v>-0.65450527596055796</v>
      </c>
      <c r="Y5507" s="75">
        <f t="shared" ca="1" si="1629"/>
        <v>-0.65450527596055796</v>
      </c>
      <c r="Z5507" s="74">
        <f t="shared" ca="1" si="1630"/>
        <v>0.5196991066402008</v>
      </c>
      <c r="AA5507" s="76">
        <f t="shared" ca="1" si="1631"/>
        <v>-654.50527596055792</v>
      </c>
      <c r="AB5507" s="76">
        <f t="shared" ca="1" si="1632"/>
        <v>519.69910664020085</v>
      </c>
    </row>
    <row r="5508" spans="1:28" x14ac:dyDescent="0.25">
      <c r="A5508" s="2">
        <f t="shared" si="1633"/>
        <v>4</v>
      </c>
      <c r="B5508" s="16">
        <f ca="1">VLOOKUP(A5508,PERIODS!$O$4:$P$33,2,FALSE)</f>
        <v>2.5000000000000001E-2</v>
      </c>
      <c r="C5508" s="15"/>
      <c r="D5508" s="18">
        <v>5000</v>
      </c>
      <c r="E5508" s="34">
        <f t="shared" ca="1" si="1634"/>
        <v>19351.596276034255</v>
      </c>
      <c r="F5508" s="34">
        <f t="shared" ca="1" si="1635"/>
        <v>2500</v>
      </c>
      <c r="G5508" s="69">
        <f t="shared" ca="1" si="1621"/>
        <v>0</v>
      </c>
      <c r="H5508" s="34">
        <f t="shared" ca="1" si="1622"/>
        <v>1959.9639845400536</v>
      </c>
      <c r="I5508" s="34">
        <f t="shared" ca="1" si="1623"/>
        <v>4459.9639845400534</v>
      </c>
      <c r="J5508" s="18">
        <f ca="1">SUM(INDIRECT(ADDRESS(ROW(F5508),COLUMN(F5508),4)):INDIRECT(ADDRESS(ROW(F5508)+N$5-1,COLUMN(F5508),4)))</f>
        <v>22300</v>
      </c>
      <c r="K5508" s="18">
        <f t="shared" ca="1" si="1624"/>
        <v>16350</v>
      </c>
      <c r="L5508" s="18">
        <f t="shared" ca="1" si="1636"/>
        <v>0</v>
      </c>
      <c r="M5508" s="18">
        <f t="shared" ca="1" si="1620"/>
        <v>0</v>
      </c>
      <c r="N5508" s="34">
        <f t="shared" ca="1" si="1625"/>
        <v>14891.632291494203</v>
      </c>
      <c r="P5508" s="18">
        <f t="shared" ca="1" si="1637"/>
        <v>1959.9639845400536</v>
      </c>
      <c r="Q5508" s="47">
        <f ca="1">SUM(L$15:L5508)-SUM(M$15:M5508)</f>
        <v>16350</v>
      </c>
      <c r="R5508" s="47" t="str">
        <f t="shared" ca="1" si="1638"/>
        <v>M5511</v>
      </c>
      <c r="S5508" s="40">
        <f t="shared" ca="1" si="1626"/>
        <v>0</v>
      </c>
      <c r="T5508" s="46">
        <f t="shared" ca="1" si="1627"/>
        <v>43</v>
      </c>
      <c r="X5508" s="74">
        <f t="shared" ca="1" si="1628"/>
        <v>2.6699893971527136</v>
      </c>
      <c r="Y5508" s="75">
        <f t="shared" ca="1" si="1629"/>
        <v>1.9599639845400536</v>
      </c>
      <c r="Z5508" s="74">
        <f t="shared" ca="1" si="1630"/>
        <v>7.0990713842313315</v>
      </c>
      <c r="AA5508" s="76">
        <f t="shared" ca="1" si="1631"/>
        <v>1959.9639845400536</v>
      </c>
      <c r="AB5508" s="76">
        <f t="shared" ca="1" si="1632"/>
        <v>7099.0713842313316</v>
      </c>
    </row>
    <row r="5509" spans="1:28" x14ac:dyDescent="0.25">
      <c r="A5509" s="2">
        <f t="shared" si="1633"/>
        <v>5</v>
      </c>
      <c r="B5509" s="16">
        <f ca="1">VLOOKUP(A5509,PERIODS!$O$4:$P$33,2,FALSE)</f>
        <v>3.3000000000000002E-2</v>
      </c>
      <c r="C5509" s="15"/>
      <c r="D5509" s="18">
        <v>5000</v>
      </c>
      <c r="E5509" s="34">
        <f t="shared" ca="1" si="1634"/>
        <v>14891.632291494203</v>
      </c>
      <c r="F5509" s="34">
        <f t="shared" ca="1" si="1635"/>
        <v>3300</v>
      </c>
      <c r="G5509" s="69">
        <f t="shared" ca="1" si="1621"/>
        <v>0</v>
      </c>
      <c r="H5509" s="34">
        <f t="shared" ca="1" si="1622"/>
        <v>-2064.7220372440038</v>
      </c>
      <c r="I5509" s="34">
        <f t="shared" ca="1" si="1623"/>
        <v>1235.2779627559962</v>
      </c>
      <c r="J5509" s="18">
        <f ca="1">SUM(INDIRECT(ADDRESS(ROW(F5509),COLUMN(F5509),4)):INDIRECT(ADDRESS(ROW(F5509)+N$5-1,COLUMN(F5509),4)))</f>
        <v>23100</v>
      </c>
      <c r="K5509" s="18">
        <f t="shared" ca="1" si="1624"/>
        <v>16350</v>
      </c>
      <c r="L5509" s="18">
        <f t="shared" ca="1" si="1636"/>
        <v>0</v>
      </c>
      <c r="M5509" s="18">
        <f t="shared" ca="1" si="1620"/>
        <v>0</v>
      </c>
      <c r="N5509" s="34">
        <f t="shared" ca="1" si="1625"/>
        <v>13656.354328738207</v>
      </c>
      <c r="P5509" s="18">
        <f t="shared" ca="1" si="1637"/>
        <v>2064.7220372440038</v>
      </c>
      <c r="Q5509" s="47">
        <f ca="1">SUM(L$15:L5509)-SUM(M$15:M5509)</f>
        <v>16350</v>
      </c>
      <c r="R5509" s="47" t="str">
        <f t="shared" ca="1" si="1638"/>
        <v>M5512</v>
      </c>
      <c r="S5509" s="40">
        <f t="shared" ca="1" si="1626"/>
        <v>0</v>
      </c>
      <c r="T5509" s="46">
        <f t="shared" ca="1" si="1627"/>
        <v>18</v>
      </c>
      <c r="X5509" s="74">
        <f t="shared" ca="1" si="1628"/>
        <v>-2.0647220372440036</v>
      </c>
      <c r="Y5509" s="75">
        <f t="shared" ca="1" si="1629"/>
        <v>-2.0647220372440036</v>
      </c>
      <c r="Z5509" s="74">
        <f t="shared" ca="1" si="1630"/>
        <v>0.1268535462292055</v>
      </c>
      <c r="AA5509" s="76">
        <f t="shared" ca="1" si="1631"/>
        <v>-2064.7220372440038</v>
      </c>
      <c r="AB5509" s="76">
        <f t="shared" ca="1" si="1632"/>
        <v>126.85354622920551</v>
      </c>
    </row>
    <row r="5510" spans="1:28" x14ac:dyDescent="0.25">
      <c r="A5510" s="2">
        <f t="shared" si="1633"/>
        <v>6</v>
      </c>
      <c r="B5510" s="16">
        <f ca="1">VLOOKUP(A5510,PERIODS!$O$4:$P$33,2,FALSE)</f>
        <v>3.3000000000000002E-2</v>
      </c>
      <c r="C5510" s="15"/>
      <c r="D5510" s="18">
        <v>5000</v>
      </c>
      <c r="E5510" s="34">
        <f t="shared" ca="1" si="1634"/>
        <v>13656.354328738207</v>
      </c>
      <c r="F5510" s="34">
        <f t="shared" ca="1" si="1635"/>
        <v>3300</v>
      </c>
      <c r="G5510" s="69">
        <f t="shared" ca="1" si="1621"/>
        <v>0</v>
      </c>
      <c r="H5510" s="34">
        <f t="shared" ca="1" si="1622"/>
        <v>-1404.3474130948694</v>
      </c>
      <c r="I5510" s="34">
        <f t="shared" ca="1" si="1623"/>
        <v>1895.6525869051306</v>
      </c>
      <c r="J5510" s="18">
        <f ca="1">SUM(INDIRECT(ADDRESS(ROW(F5510),COLUMN(F5510),4)):INDIRECT(ADDRESS(ROW(F5510)+N$5-1,COLUMN(F5510),4)))</f>
        <v>23100</v>
      </c>
      <c r="K5510" s="18">
        <f t="shared" ca="1" si="1624"/>
        <v>0</v>
      </c>
      <c r="L5510" s="18">
        <f t="shared" ca="1" si="1636"/>
        <v>0</v>
      </c>
      <c r="M5510" s="18">
        <f t="shared" ca="1" si="1620"/>
        <v>16350</v>
      </c>
      <c r="N5510" s="34">
        <f t="shared" ca="1" si="1625"/>
        <v>28110.701741833076</v>
      </c>
      <c r="P5510" s="18">
        <f t="shared" ca="1" si="1637"/>
        <v>1404.3474130948694</v>
      </c>
      <c r="Q5510" s="47">
        <f ca="1">SUM(L$15:L5510)-SUM(M$15:M5510)</f>
        <v>0</v>
      </c>
      <c r="R5510" s="47" t="str">
        <f t="shared" ca="1" si="1638"/>
        <v>M5513</v>
      </c>
      <c r="S5510" s="40">
        <f t="shared" ca="1" si="1626"/>
        <v>0</v>
      </c>
      <c r="T5510" s="46">
        <f t="shared" ca="1" si="1627"/>
        <v>55</v>
      </c>
      <c r="X5510" s="74">
        <f t="shared" ca="1" si="1628"/>
        <v>-1.4043474130948694</v>
      </c>
      <c r="Y5510" s="75">
        <f t="shared" ca="1" si="1629"/>
        <v>-1.4043474130948694</v>
      </c>
      <c r="Z5510" s="74">
        <f t="shared" ca="1" si="1630"/>
        <v>0.24552723203947863</v>
      </c>
      <c r="AA5510" s="76">
        <f t="shared" ca="1" si="1631"/>
        <v>-1404.3474130948694</v>
      </c>
      <c r="AB5510" s="76">
        <f t="shared" ca="1" si="1632"/>
        <v>245.52723203947863</v>
      </c>
    </row>
    <row r="5511" spans="1:28" x14ac:dyDescent="0.25">
      <c r="A5511" s="2">
        <f t="shared" si="1633"/>
        <v>7</v>
      </c>
      <c r="B5511" s="16">
        <f ca="1">VLOOKUP(A5511,PERIODS!$O$4:$P$33,2,FALSE)</f>
        <v>3.3000000000000002E-2</v>
      </c>
      <c r="C5511" s="15"/>
      <c r="D5511" s="18">
        <v>5000</v>
      </c>
      <c r="E5511" s="34">
        <f t="shared" ca="1" si="1634"/>
        <v>28110.701741833076</v>
      </c>
      <c r="F5511" s="34">
        <f t="shared" ca="1" si="1635"/>
        <v>3300</v>
      </c>
      <c r="G5511" s="69">
        <f t="shared" ca="1" si="1621"/>
        <v>0</v>
      </c>
      <c r="H5511" s="34">
        <f t="shared" ca="1" si="1622"/>
        <v>224.14579476905112</v>
      </c>
      <c r="I5511" s="34">
        <f t="shared" ca="1" si="1623"/>
        <v>3524.145794769051</v>
      </c>
      <c r="J5511" s="18">
        <f ca="1">SUM(INDIRECT(ADDRESS(ROW(F5511),COLUMN(F5511),4)):INDIRECT(ADDRESS(ROW(F5511)+N$5-1,COLUMN(F5511),4)))</f>
        <v>23100</v>
      </c>
      <c r="K5511" s="18">
        <f t="shared" ca="1" si="1624"/>
        <v>0</v>
      </c>
      <c r="L5511" s="18">
        <f t="shared" ca="1" si="1636"/>
        <v>0</v>
      </c>
      <c r="M5511" s="18">
        <f t="shared" ca="1" si="1620"/>
        <v>0</v>
      </c>
      <c r="N5511" s="34">
        <f t="shared" ca="1" si="1625"/>
        <v>24586.555947064026</v>
      </c>
      <c r="P5511" s="18">
        <f t="shared" ca="1" si="1637"/>
        <v>224.14579476905112</v>
      </c>
      <c r="Q5511" s="47">
        <f ca="1">SUM(L$15:L5511)-SUM(M$15:M5511)</f>
        <v>0</v>
      </c>
      <c r="R5511" s="47" t="str">
        <f t="shared" ca="1" si="1638"/>
        <v>M5514</v>
      </c>
      <c r="S5511" s="40">
        <f t="shared" ca="1" si="1626"/>
        <v>0</v>
      </c>
      <c r="T5511" s="46">
        <f t="shared" ca="1" si="1627"/>
        <v>48</v>
      </c>
      <c r="X5511" s="74">
        <f t="shared" ca="1" si="1628"/>
        <v>0.22414579476905111</v>
      </c>
      <c r="Y5511" s="75">
        <f t="shared" ca="1" si="1629"/>
        <v>0.22414579476905111</v>
      </c>
      <c r="Z5511" s="74">
        <f t="shared" ca="1" si="1630"/>
        <v>1.2512534323358071</v>
      </c>
      <c r="AA5511" s="76">
        <f t="shared" ca="1" si="1631"/>
        <v>224.14579476905112</v>
      </c>
      <c r="AB5511" s="76">
        <f t="shared" ca="1" si="1632"/>
        <v>1251.253432335807</v>
      </c>
    </row>
    <row r="5512" spans="1:28" x14ac:dyDescent="0.25">
      <c r="A5512" s="2">
        <f t="shared" si="1633"/>
        <v>8</v>
      </c>
      <c r="B5512" s="16">
        <f ca="1">VLOOKUP(A5512,PERIODS!$O$4:$P$33,2,FALSE)</f>
        <v>3.3000000000000002E-2</v>
      </c>
      <c r="C5512" s="15"/>
      <c r="D5512" s="18">
        <v>5000</v>
      </c>
      <c r="E5512" s="34">
        <f t="shared" ca="1" si="1634"/>
        <v>24586.555947064026</v>
      </c>
      <c r="F5512" s="34">
        <f t="shared" ca="1" si="1635"/>
        <v>3300</v>
      </c>
      <c r="G5512" s="69">
        <f t="shared" ca="1" si="1621"/>
        <v>0</v>
      </c>
      <c r="H5512" s="34">
        <f t="shared" ca="1" si="1622"/>
        <v>-1231.024471504669</v>
      </c>
      <c r="I5512" s="34">
        <f t="shared" ca="1" si="1623"/>
        <v>2068.9755284953308</v>
      </c>
      <c r="J5512" s="18">
        <f ca="1">SUM(INDIRECT(ADDRESS(ROW(F5512),COLUMN(F5512),4)):INDIRECT(ADDRESS(ROW(F5512)+N$5-1,COLUMN(F5512),4)))</f>
        <v>23100</v>
      </c>
      <c r="K5512" s="18">
        <f t="shared" ca="1" si="1624"/>
        <v>0</v>
      </c>
      <c r="L5512" s="18">
        <f t="shared" ca="1" si="1636"/>
        <v>0</v>
      </c>
      <c r="M5512" s="18">
        <f t="shared" ca="1" si="1620"/>
        <v>0</v>
      </c>
      <c r="N5512" s="34">
        <f t="shared" ca="1" si="1625"/>
        <v>22517.580418568694</v>
      </c>
      <c r="P5512" s="18">
        <f t="shared" ca="1" si="1637"/>
        <v>1231.024471504669</v>
      </c>
      <c r="Q5512" s="47">
        <f ca="1">SUM(L$15:L5512)-SUM(M$15:M5512)</f>
        <v>0</v>
      </c>
      <c r="R5512" s="47" t="str">
        <f t="shared" ca="1" si="1638"/>
        <v>M5515</v>
      </c>
      <c r="S5512" s="40">
        <f t="shared" ca="1" si="1626"/>
        <v>0</v>
      </c>
      <c r="T5512" s="46">
        <f t="shared" ca="1" si="1627"/>
        <v>78</v>
      </c>
      <c r="X5512" s="74">
        <f t="shared" ca="1" si="1628"/>
        <v>-1.231024471504669</v>
      </c>
      <c r="Y5512" s="75">
        <f t="shared" ca="1" si="1629"/>
        <v>-1.231024471504669</v>
      </c>
      <c r="Z5512" s="74">
        <f t="shared" ca="1" si="1630"/>
        <v>0.29199328559828086</v>
      </c>
      <c r="AA5512" s="76">
        <f t="shared" ca="1" si="1631"/>
        <v>-1231.024471504669</v>
      </c>
      <c r="AB5512" s="76">
        <f t="shared" ca="1" si="1632"/>
        <v>291.99328559828086</v>
      </c>
    </row>
    <row r="5513" spans="1:28" x14ac:dyDescent="0.25">
      <c r="A5513" s="2">
        <f t="shared" si="1633"/>
        <v>9</v>
      </c>
      <c r="B5513" s="16">
        <f ca="1">VLOOKUP(A5513,PERIODS!$O$4:$P$33,2,FALSE)</f>
        <v>3.3000000000000002E-2</v>
      </c>
      <c r="C5513" s="15"/>
      <c r="D5513" s="18">
        <v>5000</v>
      </c>
      <c r="E5513" s="34">
        <f t="shared" ca="1" si="1634"/>
        <v>22517.580418568694</v>
      </c>
      <c r="F5513" s="34">
        <f t="shared" ca="1" si="1635"/>
        <v>3300</v>
      </c>
      <c r="G5513" s="69">
        <f t="shared" ca="1" si="1621"/>
        <v>0</v>
      </c>
      <c r="H5513" s="34">
        <f t="shared" ca="1" si="1622"/>
        <v>1831.4759482820652</v>
      </c>
      <c r="I5513" s="34">
        <f t="shared" ca="1" si="1623"/>
        <v>5131.4759482820655</v>
      </c>
      <c r="J5513" s="18">
        <f ca="1">SUM(INDIRECT(ADDRESS(ROW(F5513),COLUMN(F5513),4)):INDIRECT(ADDRESS(ROW(F5513)+N$5-1,COLUMN(F5513),4)))</f>
        <v>23100</v>
      </c>
      <c r="K5513" s="18">
        <f t="shared" ca="1" si="1624"/>
        <v>16350</v>
      </c>
      <c r="L5513" s="18">
        <f t="shared" ca="1" si="1636"/>
        <v>16350</v>
      </c>
      <c r="M5513" s="18">
        <f t="shared" ca="1" si="1620"/>
        <v>0</v>
      </c>
      <c r="N5513" s="34">
        <f t="shared" ca="1" si="1625"/>
        <v>17386.104470286627</v>
      </c>
      <c r="P5513" s="18">
        <f t="shared" ca="1" si="1637"/>
        <v>1831.4759482820652</v>
      </c>
      <c r="Q5513" s="47">
        <f ca="1">SUM(L$15:L5513)-SUM(M$15:M5513)</f>
        <v>16350</v>
      </c>
      <c r="R5513" s="47" t="str">
        <f t="shared" ca="1" si="1638"/>
        <v>M5516</v>
      </c>
      <c r="S5513" s="40">
        <f t="shared" ca="1" si="1626"/>
        <v>0</v>
      </c>
      <c r="T5513" s="46">
        <f t="shared" ca="1" si="1627"/>
        <v>74</v>
      </c>
      <c r="X5513" s="74">
        <f t="shared" ca="1" si="1628"/>
        <v>1.8314759482820653</v>
      </c>
      <c r="Y5513" s="75">
        <f t="shared" ca="1" si="1629"/>
        <v>1.8314759482820653</v>
      </c>
      <c r="Z5513" s="74">
        <f t="shared" ca="1" si="1630"/>
        <v>6.2430943461928345</v>
      </c>
      <c r="AA5513" s="76">
        <f t="shared" ca="1" si="1631"/>
        <v>1831.4759482820652</v>
      </c>
      <c r="AB5513" s="76">
        <f t="shared" ca="1" si="1632"/>
        <v>6243.0943461928346</v>
      </c>
    </row>
    <row r="5514" spans="1:28" x14ac:dyDescent="0.25">
      <c r="A5514" s="2">
        <f t="shared" si="1633"/>
        <v>10</v>
      </c>
      <c r="B5514" s="16">
        <f ca="1">VLOOKUP(A5514,PERIODS!$O$4:$P$33,2,FALSE)</f>
        <v>3.3000000000000002E-2</v>
      </c>
      <c r="C5514" s="15"/>
      <c r="D5514" s="18">
        <v>5000</v>
      </c>
      <c r="E5514" s="34">
        <f t="shared" ca="1" si="1634"/>
        <v>17386.104470286627</v>
      </c>
      <c r="F5514" s="34">
        <f t="shared" ca="1" si="1635"/>
        <v>3300</v>
      </c>
      <c r="G5514" s="69">
        <f t="shared" ca="1" si="1621"/>
        <v>0</v>
      </c>
      <c r="H5514" s="34">
        <f t="shared" ca="1" si="1622"/>
        <v>-235.72052806470074</v>
      </c>
      <c r="I5514" s="34">
        <f t="shared" ca="1" si="1623"/>
        <v>3064.2794719352992</v>
      </c>
      <c r="J5514" s="18">
        <f ca="1">SUM(INDIRECT(ADDRESS(ROW(F5514),COLUMN(F5514),4)):INDIRECT(ADDRESS(ROW(F5514)+N$5-1,COLUMN(F5514),4)))</f>
        <v>23100</v>
      </c>
      <c r="K5514" s="18">
        <f t="shared" ca="1" si="1624"/>
        <v>16350</v>
      </c>
      <c r="L5514" s="18">
        <f t="shared" ca="1" si="1636"/>
        <v>0</v>
      </c>
      <c r="M5514" s="18">
        <f t="shared" ca="1" si="1620"/>
        <v>0</v>
      </c>
      <c r="N5514" s="34">
        <f t="shared" ca="1" si="1625"/>
        <v>14321.824998351329</v>
      </c>
      <c r="P5514" s="18">
        <f t="shared" ca="1" si="1637"/>
        <v>235.72052806470074</v>
      </c>
      <c r="Q5514" s="47">
        <f ca="1">SUM(L$15:L5514)-SUM(M$15:M5514)</f>
        <v>16350</v>
      </c>
      <c r="R5514" s="47" t="str">
        <f t="shared" ca="1" si="1638"/>
        <v>M5517</v>
      </c>
      <c r="S5514" s="40">
        <f t="shared" ca="1" si="1626"/>
        <v>0</v>
      </c>
      <c r="T5514" s="46">
        <f t="shared" ca="1" si="1627"/>
        <v>100</v>
      </c>
      <c r="X5514" s="74">
        <f t="shared" ca="1" si="1628"/>
        <v>-0.23572052806470076</v>
      </c>
      <c r="Y5514" s="75">
        <f t="shared" ca="1" si="1629"/>
        <v>-0.23572052806470076</v>
      </c>
      <c r="Z5514" s="74">
        <f t="shared" ca="1" si="1630"/>
        <v>0.79000142631181913</v>
      </c>
      <c r="AA5514" s="76">
        <f t="shared" ca="1" si="1631"/>
        <v>-235.72052806470074</v>
      </c>
      <c r="AB5514" s="76">
        <f t="shared" ca="1" si="1632"/>
        <v>790.00142631181916</v>
      </c>
    </row>
    <row r="5515" spans="1:28" x14ac:dyDescent="0.25">
      <c r="A5515" s="2">
        <f t="shared" si="1633"/>
        <v>11</v>
      </c>
      <c r="B5515" s="16">
        <f ca="1">VLOOKUP(A5515,PERIODS!$O$4:$P$33,2,FALSE)</f>
        <v>3.3000000000000002E-2</v>
      </c>
      <c r="C5515" s="15"/>
      <c r="D5515" s="18">
        <v>5000</v>
      </c>
      <c r="E5515" s="34">
        <f t="shared" ca="1" si="1634"/>
        <v>14321.824998351329</v>
      </c>
      <c r="F5515" s="34">
        <f t="shared" ca="1" si="1635"/>
        <v>3300</v>
      </c>
      <c r="G5515" s="69">
        <f t="shared" ca="1" si="1621"/>
        <v>0</v>
      </c>
      <c r="H5515" s="34">
        <f t="shared" ca="1" si="1622"/>
        <v>-17.885490053896344</v>
      </c>
      <c r="I5515" s="34">
        <f t="shared" ca="1" si="1623"/>
        <v>3282.1145099461037</v>
      </c>
      <c r="J5515" s="18">
        <f ca="1">SUM(INDIRECT(ADDRESS(ROW(F5515),COLUMN(F5515),4)):INDIRECT(ADDRESS(ROW(F5515)+N$5-1,COLUMN(F5515),4)))</f>
        <v>23300</v>
      </c>
      <c r="K5515" s="18">
        <f t="shared" ca="1" si="1624"/>
        <v>16350</v>
      </c>
      <c r="L5515" s="18">
        <f t="shared" ca="1" si="1636"/>
        <v>0</v>
      </c>
      <c r="M5515" s="18">
        <f t="shared" ca="1" si="1620"/>
        <v>0</v>
      </c>
      <c r="N5515" s="34">
        <f t="shared" ca="1" si="1625"/>
        <v>11039.710488405224</v>
      </c>
      <c r="P5515" s="18">
        <f t="shared" ca="1" si="1637"/>
        <v>17.885490053896344</v>
      </c>
      <c r="Q5515" s="47">
        <f ca="1">SUM(L$15:L5515)-SUM(M$15:M5515)</f>
        <v>16350</v>
      </c>
      <c r="R5515" s="47" t="str">
        <f t="shared" ca="1" si="1638"/>
        <v>M5518</v>
      </c>
      <c r="S5515" s="40">
        <f t="shared" ca="1" si="1626"/>
        <v>0</v>
      </c>
      <c r="T5515" s="46">
        <f t="shared" ca="1" si="1627"/>
        <v>91</v>
      </c>
      <c r="X5515" s="74">
        <f t="shared" ca="1" si="1628"/>
        <v>-1.7885490053896343E-2</v>
      </c>
      <c r="Y5515" s="75">
        <f t="shared" ca="1" si="1629"/>
        <v>-1.7885490053896343E-2</v>
      </c>
      <c r="Z5515" s="74">
        <f t="shared" ca="1" si="1630"/>
        <v>0.98227350600473384</v>
      </c>
      <c r="AA5515" s="76">
        <f t="shared" ca="1" si="1631"/>
        <v>-17.885490053896344</v>
      </c>
      <c r="AB5515" s="76">
        <f t="shared" ca="1" si="1632"/>
        <v>982.2735060047338</v>
      </c>
    </row>
    <row r="5516" spans="1:28" x14ac:dyDescent="0.25">
      <c r="A5516" s="2">
        <f t="shared" si="1633"/>
        <v>12</v>
      </c>
      <c r="B5516" s="16">
        <f ca="1">VLOOKUP(A5516,PERIODS!$O$4:$P$33,2,FALSE)</f>
        <v>3.3000000000000002E-2</v>
      </c>
      <c r="C5516" s="15"/>
      <c r="D5516" s="18">
        <v>5000</v>
      </c>
      <c r="E5516" s="34">
        <f t="shared" ca="1" si="1634"/>
        <v>11039.710488405224</v>
      </c>
      <c r="F5516" s="34">
        <f t="shared" ca="1" si="1635"/>
        <v>3300</v>
      </c>
      <c r="G5516" s="69">
        <f t="shared" ca="1" si="1621"/>
        <v>0</v>
      </c>
      <c r="H5516" s="34">
        <f t="shared" ca="1" si="1622"/>
        <v>1615.8799417144671</v>
      </c>
      <c r="I5516" s="34">
        <f t="shared" ca="1" si="1623"/>
        <v>4915.8799417144673</v>
      </c>
      <c r="J5516" s="18">
        <f ca="1">SUM(INDIRECT(ADDRESS(ROW(F5516),COLUMN(F5516),4)):INDIRECT(ADDRESS(ROW(F5516)+N$5-1,COLUMN(F5516),4)))</f>
        <v>23500</v>
      </c>
      <c r="K5516" s="18">
        <f t="shared" ca="1" si="1624"/>
        <v>0</v>
      </c>
      <c r="L5516" s="18">
        <f t="shared" ca="1" si="1636"/>
        <v>0</v>
      </c>
      <c r="M5516" s="18">
        <f t="shared" ca="1" si="1620"/>
        <v>16350</v>
      </c>
      <c r="N5516" s="34">
        <f t="shared" ca="1" si="1625"/>
        <v>22473.830546690755</v>
      </c>
      <c r="P5516" s="18">
        <f t="shared" ca="1" si="1637"/>
        <v>1615.8799417144671</v>
      </c>
      <c r="Q5516" s="47">
        <f ca="1">SUM(L$15:L5516)-SUM(M$15:M5516)</f>
        <v>0</v>
      </c>
      <c r="R5516" s="47" t="str">
        <f t="shared" ca="1" si="1638"/>
        <v>M5519</v>
      </c>
      <c r="S5516" s="40">
        <f t="shared" ca="1" si="1626"/>
        <v>0</v>
      </c>
      <c r="T5516" s="46">
        <f t="shared" ca="1" si="1627"/>
        <v>27</v>
      </c>
      <c r="X5516" s="74">
        <f t="shared" ca="1" si="1628"/>
        <v>1.6158799417144671</v>
      </c>
      <c r="Y5516" s="75">
        <f t="shared" ca="1" si="1629"/>
        <v>1.6158799417144671</v>
      </c>
      <c r="Z5516" s="74">
        <f t="shared" ca="1" si="1630"/>
        <v>5.0323141188996736</v>
      </c>
      <c r="AA5516" s="76">
        <f t="shared" ca="1" si="1631"/>
        <v>1615.8799417144671</v>
      </c>
      <c r="AB5516" s="76">
        <f t="shared" ca="1" si="1632"/>
        <v>5032.3141188996733</v>
      </c>
    </row>
    <row r="5517" spans="1:28" x14ac:dyDescent="0.25">
      <c r="A5517" s="2">
        <f t="shared" si="1633"/>
        <v>13</v>
      </c>
      <c r="B5517" s="16">
        <f ca="1">VLOOKUP(A5517,PERIODS!$O$4:$P$33,2,FALSE)</f>
        <v>3.3000000000000002E-2</v>
      </c>
      <c r="C5517" s="15"/>
      <c r="D5517" s="18">
        <v>5000</v>
      </c>
      <c r="E5517" s="34">
        <f t="shared" ca="1" si="1634"/>
        <v>22473.830546690755</v>
      </c>
      <c r="F5517" s="34">
        <f t="shared" ca="1" si="1635"/>
        <v>3300</v>
      </c>
      <c r="G5517" s="69">
        <f t="shared" ca="1" si="1621"/>
        <v>0</v>
      </c>
      <c r="H5517" s="34">
        <f t="shared" ca="1" si="1622"/>
        <v>1226.2513602018109</v>
      </c>
      <c r="I5517" s="34">
        <f t="shared" ca="1" si="1623"/>
        <v>4526.2513602018107</v>
      </c>
      <c r="J5517" s="18">
        <f ca="1">SUM(INDIRECT(ADDRESS(ROW(F5517),COLUMN(F5517),4)):INDIRECT(ADDRESS(ROW(F5517)+N$5-1,COLUMN(F5517),4)))</f>
        <v>23700</v>
      </c>
      <c r="K5517" s="18">
        <f t="shared" ca="1" si="1624"/>
        <v>16350</v>
      </c>
      <c r="L5517" s="18">
        <f t="shared" ca="1" si="1636"/>
        <v>16350</v>
      </c>
      <c r="M5517" s="18">
        <f t="shared" ca="1" si="1620"/>
        <v>0</v>
      </c>
      <c r="N5517" s="34">
        <f t="shared" ca="1" si="1625"/>
        <v>17947.579186488943</v>
      </c>
      <c r="P5517" s="18">
        <f t="shared" ca="1" si="1637"/>
        <v>1226.2513602018109</v>
      </c>
      <c r="Q5517" s="47">
        <f ca="1">SUM(L$15:L5517)-SUM(M$15:M5517)</f>
        <v>16350</v>
      </c>
      <c r="R5517" s="47" t="str">
        <f t="shared" ca="1" si="1638"/>
        <v>M5520</v>
      </c>
      <c r="S5517" s="40">
        <f t="shared" ca="1" si="1626"/>
        <v>0</v>
      </c>
      <c r="T5517" s="46">
        <f t="shared" ca="1" si="1627"/>
        <v>59</v>
      </c>
      <c r="X5517" s="74">
        <f t="shared" ca="1" si="1628"/>
        <v>1.226251360201811</v>
      </c>
      <c r="Y5517" s="75">
        <f t="shared" ca="1" si="1629"/>
        <v>1.226251360201811</v>
      </c>
      <c r="Z5517" s="74">
        <f t="shared" ca="1" si="1630"/>
        <v>3.4084285871551172</v>
      </c>
      <c r="AA5517" s="76">
        <f t="shared" ca="1" si="1631"/>
        <v>1226.2513602018109</v>
      </c>
      <c r="AB5517" s="76">
        <f t="shared" ca="1" si="1632"/>
        <v>3408.4285871551174</v>
      </c>
    </row>
    <row r="5518" spans="1:28" x14ac:dyDescent="0.25">
      <c r="A5518" s="2">
        <f t="shared" si="1633"/>
        <v>14</v>
      </c>
      <c r="B5518" s="16">
        <f ca="1">VLOOKUP(A5518,PERIODS!$O$4:$P$33,2,FALSE)</f>
        <v>3.3000000000000002E-2</v>
      </c>
      <c r="C5518" s="15"/>
      <c r="D5518" s="18">
        <v>5000</v>
      </c>
      <c r="E5518" s="34">
        <f t="shared" ca="1" si="1634"/>
        <v>17947.579186488943</v>
      </c>
      <c r="F5518" s="34">
        <f t="shared" ca="1" si="1635"/>
        <v>3300</v>
      </c>
      <c r="G5518" s="69">
        <f t="shared" ca="1" si="1621"/>
        <v>0</v>
      </c>
      <c r="H5518" s="34">
        <f t="shared" ca="1" si="1622"/>
        <v>956.89819286349905</v>
      </c>
      <c r="I5518" s="34">
        <f t="shared" ca="1" si="1623"/>
        <v>4256.8981928634994</v>
      </c>
      <c r="J5518" s="18">
        <f ca="1">SUM(INDIRECT(ADDRESS(ROW(F5518),COLUMN(F5518),4)):INDIRECT(ADDRESS(ROW(F5518)+N$5-1,COLUMN(F5518),4)))</f>
        <v>23900</v>
      </c>
      <c r="K5518" s="18">
        <f t="shared" ca="1" si="1624"/>
        <v>16350</v>
      </c>
      <c r="L5518" s="18">
        <f t="shared" ca="1" si="1636"/>
        <v>0</v>
      </c>
      <c r="M5518" s="18">
        <f t="shared" ca="1" si="1620"/>
        <v>0</v>
      </c>
      <c r="N5518" s="34">
        <f t="shared" ca="1" si="1625"/>
        <v>13690.680993625443</v>
      </c>
      <c r="P5518" s="18">
        <f t="shared" ca="1" si="1637"/>
        <v>956.89819286349905</v>
      </c>
      <c r="Q5518" s="47">
        <f ca="1">SUM(L$15:L5518)-SUM(M$15:M5518)</f>
        <v>16350</v>
      </c>
      <c r="R5518" s="47" t="str">
        <f t="shared" ca="1" si="1638"/>
        <v>M5521</v>
      </c>
      <c r="S5518" s="40">
        <f t="shared" ca="1" si="1626"/>
        <v>0</v>
      </c>
      <c r="T5518" s="46">
        <f t="shared" ca="1" si="1627"/>
        <v>92</v>
      </c>
      <c r="X5518" s="74">
        <f t="shared" ca="1" si="1628"/>
        <v>0.95689819286349909</v>
      </c>
      <c r="Y5518" s="75">
        <f t="shared" ca="1" si="1629"/>
        <v>0.95689819286349909</v>
      </c>
      <c r="Z5518" s="74">
        <f t="shared" ca="1" si="1630"/>
        <v>2.6036080455202115</v>
      </c>
      <c r="AA5518" s="76">
        <f t="shared" ca="1" si="1631"/>
        <v>956.89819286349905</v>
      </c>
      <c r="AB5518" s="76">
        <f t="shared" ca="1" si="1632"/>
        <v>2603.6080455202114</v>
      </c>
    </row>
    <row r="5519" spans="1:28" x14ac:dyDescent="0.25">
      <c r="A5519" s="2">
        <f t="shared" si="1633"/>
        <v>15</v>
      </c>
      <c r="B5519" s="16">
        <f ca="1">VLOOKUP(A5519,PERIODS!$O$4:$P$33,2,FALSE)</f>
        <v>3.3000000000000002E-2</v>
      </c>
      <c r="C5519" s="15"/>
      <c r="D5519" s="18">
        <v>5000</v>
      </c>
      <c r="E5519" s="34">
        <f t="shared" ca="1" si="1634"/>
        <v>13690.680993625443</v>
      </c>
      <c r="F5519" s="34">
        <f t="shared" ca="1" si="1635"/>
        <v>3300</v>
      </c>
      <c r="G5519" s="69">
        <f t="shared" ca="1" si="1621"/>
        <v>0</v>
      </c>
      <c r="H5519" s="34">
        <f t="shared" ca="1" si="1622"/>
        <v>-1016.8560163410334</v>
      </c>
      <c r="I5519" s="34">
        <f t="shared" ca="1" si="1623"/>
        <v>2283.1439836589666</v>
      </c>
      <c r="J5519" s="18">
        <f ca="1">SUM(INDIRECT(ADDRESS(ROW(F5519),COLUMN(F5519),4)):INDIRECT(ADDRESS(ROW(F5519)+N$5-1,COLUMN(F5519),4)))</f>
        <v>24100</v>
      </c>
      <c r="K5519" s="18">
        <f t="shared" ca="1" si="1624"/>
        <v>16350</v>
      </c>
      <c r="L5519" s="18">
        <f t="shared" ca="1" si="1636"/>
        <v>0</v>
      </c>
      <c r="M5519" s="18">
        <f t="shared" ref="M5519:M5582" ca="1" si="1639">SUMIF($R$15:$R$8014,ADDRESS(ROW(M5519),COLUMN(M5519),4),$L$15:$L$8014)</f>
        <v>0</v>
      </c>
      <c r="N5519" s="34">
        <f t="shared" ca="1" si="1625"/>
        <v>11407.537009966476</v>
      </c>
      <c r="P5519" s="18">
        <f t="shared" ca="1" si="1637"/>
        <v>1016.8560163410334</v>
      </c>
      <c r="Q5519" s="47">
        <f ca="1">SUM(L$15:L5519)-SUM(M$15:M5519)</f>
        <v>16350</v>
      </c>
      <c r="R5519" s="47" t="str">
        <f t="shared" ca="1" si="1638"/>
        <v>M5522</v>
      </c>
      <c r="S5519" s="40">
        <f t="shared" ca="1" si="1626"/>
        <v>0</v>
      </c>
      <c r="T5519" s="46">
        <f t="shared" ca="1" si="1627"/>
        <v>68</v>
      </c>
      <c r="X5519" s="74">
        <f t="shared" ca="1" si="1628"/>
        <v>-1.0168560163410334</v>
      </c>
      <c r="Y5519" s="75">
        <f t="shared" ca="1" si="1629"/>
        <v>-1.0168560163410334</v>
      </c>
      <c r="Z5519" s="74">
        <f t="shared" ca="1" si="1630"/>
        <v>0.36173042881603379</v>
      </c>
      <c r="AA5519" s="76">
        <f t="shared" ca="1" si="1631"/>
        <v>-1016.8560163410334</v>
      </c>
      <c r="AB5519" s="76">
        <f t="shared" ca="1" si="1632"/>
        <v>361.73042881603379</v>
      </c>
    </row>
    <row r="5520" spans="1:28" x14ac:dyDescent="0.25">
      <c r="A5520" s="2">
        <f t="shared" si="1633"/>
        <v>16</v>
      </c>
      <c r="B5520" s="16">
        <f ca="1">VLOOKUP(A5520,PERIODS!$O$4:$P$33,2,FALSE)</f>
        <v>3.3000000000000002E-2</v>
      </c>
      <c r="C5520" s="15"/>
      <c r="D5520" s="18">
        <v>5000</v>
      </c>
      <c r="E5520" s="34">
        <f t="shared" ca="1" si="1634"/>
        <v>11407.537009966476</v>
      </c>
      <c r="F5520" s="34">
        <f t="shared" ca="1" si="1635"/>
        <v>3300</v>
      </c>
      <c r="G5520" s="69">
        <f t="shared" ref="G5520:G5583" ca="1" si="1640">((2*RAND()*$F$5)-$F$5)*E5520</f>
        <v>0</v>
      </c>
      <c r="H5520" s="34">
        <f t="shared" ref="H5520:H5583" ca="1" si="1641">IF($S$3="NORM",AA5520,IF($S$3="LOGNORM",AB5520,0))</f>
        <v>-381.46799476244166</v>
      </c>
      <c r="I5520" s="34">
        <f t="shared" ref="I5520:I5583" ca="1" si="1642">IF(F5520+H5520&lt;0,0,F5520+H5520)</f>
        <v>2918.5320052375582</v>
      </c>
      <c r="J5520" s="18">
        <f ca="1">SUM(INDIRECT(ADDRESS(ROW(F5520),COLUMN(F5520),4)):INDIRECT(ADDRESS(ROW(F5520)+N$5-1,COLUMN(F5520),4)))</f>
        <v>24300</v>
      </c>
      <c r="K5520" s="18">
        <f t="shared" ref="K5520:K5583" ca="1" si="1643">Q5520</f>
        <v>0</v>
      </c>
      <c r="L5520" s="18">
        <f t="shared" ca="1" si="1636"/>
        <v>0</v>
      </c>
      <c r="M5520" s="18">
        <f t="shared" ca="1" si="1639"/>
        <v>16350</v>
      </c>
      <c r="N5520" s="34">
        <f t="shared" ref="N5520:N5583" ca="1" si="1644">E5520+G5520-I5520+M5520-S5520</f>
        <v>24839.005004728919</v>
      </c>
      <c r="P5520" s="18">
        <f t="shared" ca="1" si="1637"/>
        <v>381.46799476244166</v>
      </c>
      <c r="Q5520" s="47">
        <f ca="1">SUM(L$15:L5520)-SUM(M$15:M5520)</f>
        <v>0</v>
      </c>
      <c r="R5520" s="47" t="str">
        <f t="shared" ca="1" si="1638"/>
        <v>M5523</v>
      </c>
      <c r="S5520" s="40">
        <f t="shared" ref="S5520:S5583" ca="1" si="1645">IF(T5520&gt;N$6*100,M5520,0)</f>
        <v>0</v>
      </c>
      <c r="T5520" s="46">
        <f t="shared" ref="T5520:T5583" ca="1" si="1646">RANDBETWEEN(0,100)</f>
        <v>73</v>
      </c>
      <c r="X5520" s="74">
        <f t="shared" ref="X5520:X5583" ca="1" si="1647">NORMINV(RAND(),0,1)</f>
        <v>-0.38146799476244164</v>
      </c>
      <c r="Y5520" s="75">
        <f t="shared" ref="Y5520:Y5583" ca="1" si="1648">IF(AND(X5520&gt;$F$6,$F$6&gt;0),$F$6,X5520)</f>
        <v>-0.38146799476244164</v>
      </c>
      <c r="Z5520" s="74">
        <f t="shared" ref="Z5520:Z5583" ca="1" si="1649">EXP(Y5520)</f>
        <v>0.6828582407485746</v>
      </c>
      <c r="AA5520" s="76">
        <f t="shared" ref="AA5520:AA5583" ca="1" si="1650">$F$3*Y5520</f>
        <v>-381.46799476244166</v>
      </c>
      <c r="AB5520" s="76">
        <f t="shared" ref="AB5520:AB5583" ca="1" si="1651">$F$3*Z5520</f>
        <v>682.85824074857464</v>
      </c>
    </row>
    <row r="5521" spans="1:28" x14ac:dyDescent="0.25">
      <c r="A5521" s="2">
        <f t="shared" ref="A5521:A5584" si="1652">IF(AND(A5520=12,OR(A$14="MS",A$14="M0")),1,IF(AND(A5520=4,OR(A$14="WS",A$14="W0")),1,IF(AND(A5520=30,OR(A$14="DS",A$14="D0")),1,A5520+1)))</f>
        <v>17</v>
      </c>
      <c r="B5521" s="16">
        <f ca="1">VLOOKUP(A5521,PERIODS!$O$4:$P$33,2,FALSE)</f>
        <v>3.5000000000000003E-2</v>
      </c>
      <c r="C5521" s="15"/>
      <c r="D5521" s="18">
        <v>5000</v>
      </c>
      <c r="E5521" s="34">
        <f t="shared" ca="1" si="1634"/>
        <v>24839.005004728919</v>
      </c>
      <c r="F5521" s="34">
        <f t="shared" ca="1" si="1635"/>
        <v>3500.0000000000005</v>
      </c>
      <c r="G5521" s="69">
        <f t="shared" ca="1" si="1640"/>
        <v>0</v>
      </c>
      <c r="H5521" s="34">
        <f t="shared" ca="1" si="1641"/>
        <v>296.36526701988123</v>
      </c>
      <c r="I5521" s="34">
        <f t="shared" ca="1" si="1642"/>
        <v>3796.3652670198817</v>
      </c>
      <c r="J5521" s="18">
        <f ca="1">SUM(INDIRECT(ADDRESS(ROW(F5521),COLUMN(F5521),4)):INDIRECT(ADDRESS(ROW(F5521)+N$5-1,COLUMN(F5521),4)))</f>
        <v>24500.000000000004</v>
      </c>
      <c r="K5521" s="18">
        <f t="shared" ca="1" si="1643"/>
        <v>0</v>
      </c>
      <c r="L5521" s="18">
        <f t="shared" ca="1" si="1636"/>
        <v>0</v>
      </c>
      <c r="M5521" s="18">
        <f t="shared" ca="1" si="1639"/>
        <v>0</v>
      </c>
      <c r="N5521" s="34">
        <f t="shared" ca="1" si="1644"/>
        <v>21042.639737709036</v>
      </c>
      <c r="P5521" s="18">
        <f t="shared" ca="1" si="1637"/>
        <v>296.36526701988123</v>
      </c>
      <c r="Q5521" s="47">
        <f ca="1">SUM(L$15:L5521)-SUM(M$15:M5521)</f>
        <v>0</v>
      </c>
      <c r="R5521" s="47" t="str">
        <f t="shared" ca="1" si="1638"/>
        <v>M5524</v>
      </c>
      <c r="S5521" s="40">
        <f t="shared" ca="1" si="1645"/>
        <v>0</v>
      </c>
      <c r="T5521" s="46">
        <f t="shared" ca="1" si="1646"/>
        <v>55</v>
      </c>
      <c r="X5521" s="74">
        <f t="shared" ca="1" si="1647"/>
        <v>0.29636526701988125</v>
      </c>
      <c r="Y5521" s="75">
        <f t="shared" ca="1" si="1648"/>
        <v>0.29636526701988125</v>
      </c>
      <c r="Z5521" s="74">
        <f t="shared" ca="1" si="1649"/>
        <v>1.3449613371400806</v>
      </c>
      <c r="AA5521" s="76">
        <f t="shared" ca="1" si="1650"/>
        <v>296.36526701988123</v>
      </c>
      <c r="AB5521" s="76">
        <f t="shared" ca="1" si="1651"/>
        <v>1344.9613371400806</v>
      </c>
    </row>
    <row r="5522" spans="1:28" x14ac:dyDescent="0.25">
      <c r="A5522" s="2">
        <f t="shared" si="1652"/>
        <v>18</v>
      </c>
      <c r="B5522" s="16">
        <f ca="1">VLOOKUP(A5522,PERIODS!$O$4:$P$33,2,FALSE)</f>
        <v>3.5000000000000003E-2</v>
      </c>
      <c r="C5522" s="15"/>
      <c r="D5522" s="18">
        <v>5000</v>
      </c>
      <c r="E5522" s="34">
        <f t="shared" ca="1" si="1634"/>
        <v>21042.639737709036</v>
      </c>
      <c r="F5522" s="34">
        <f t="shared" ca="1" si="1635"/>
        <v>3500.0000000000005</v>
      </c>
      <c r="G5522" s="69">
        <f t="shared" ca="1" si="1640"/>
        <v>0</v>
      </c>
      <c r="H5522" s="34">
        <f t="shared" ca="1" si="1641"/>
        <v>-922.56789019658561</v>
      </c>
      <c r="I5522" s="34">
        <f t="shared" ca="1" si="1642"/>
        <v>2577.4321098034147</v>
      </c>
      <c r="J5522" s="18">
        <f ca="1">SUM(INDIRECT(ADDRESS(ROW(F5522),COLUMN(F5522),4)):INDIRECT(ADDRESS(ROW(F5522)+N$5-1,COLUMN(F5522),4)))</f>
        <v>24500.000000000004</v>
      </c>
      <c r="K5522" s="18">
        <f t="shared" ca="1" si="1643"/>
        <v>16350</v>
      </c>
      <c r="L5522" s="18">
        <f t="shared" ca="1" si="1636"/>
        <v>16350</v>
      </c>
      <c r="M5522" s="18">
        <f t="shared" ca="1" si="1639"/>
        <v>0</v>
      </c>
      <c r="N5522" s="34">
        <f t="shared" ca="1" si="1644"/>
        <v>18465.20762790562</v>
      </c>
      <c r="P5522" s="18">
        <f t="shared" ca="1" si="1637"/>
        <v>922.56789019658561</v>
      </c>
      <c r="Q5522" s="47">
        <f ca="1">SUM(L$15:L5522)-SUM(M$15:M5522)</f>
        <v>16350</v>
      </c>
      <c r="R5522" s="47" t="str">
        <f t="shared" ca="1" si="1638"/>
        <v>M5525</v>
      </c>
      <c r="S5522" s="40">
        <f t="shared" ca="1" si="1645"/>
        <v>0</v>
      </c>
      <c r="T5522" s="46">
        <f t="shared" ca="1" si="1646"/>
        <v>54</v>
      </c>
      <c r="X5522" s="74">
        <f t="shared" ca="1" si="1647"/>
        <v>-0.92256789019658558</v>
      </c>
      <c r="Y5522" s="75">
        <f t="shared" ca="1" si="1648"/>
        <v>-0.92256789019658558</v>
      </c>
      <c r="Z5522" s="74">
        <f t="shared" ca="1" si="1649"/>
        <v>0.39749700075105321</v>
      </c>
      <c r="AA5522" s="76">
        <f t="shared" ca="1" si="1650"/>
        <v>-922.56789019658561</v>
      </c>
      <c r="AB5522" s="76">
        <f t="shared" ca="1" si="1651"/>
        <v>397.49700075105324</v>
      </c>
    </row>
    <row r="5523" spans="1:28" x14ac:dyDescent="0.25">
      <c r="A5523" s="2">
        <f t="shared" si="1652"/>
        <v>19</v>
      </c>
      <c r="B5523" s="16">
        <f ca="1">VLOOKUP(A5523,PERIODS!$O$4:$P$33,2,FALSE)</f>
        <v>3.5000000000000003E-2</v>
      </c>
      <c r="C5523" s="15"/>
      <c r="D5523" s="18">
        <v>5000</v>
      </c>
      <c r="E5523" s="34">
        <f t="shared" ca="1" si="1634"/>
        <v>18465.20762790562</v>
      </c>
      <c r="F5523" s="34">
        <f t="shared" ca="1" si="1635"/>
        <v>3500.0000000000005</v>
      </c>
      <c r="G5523" s="69">
        <f t="shared" ca="1" si="1640"/>
        <v>0</v>
      </c>
      <c r="H5523" s="34">
        <f t="shared" ca="1" si="1641"/>
        <v>647.75472341675072</v>
      </c>
      <c r="I5523" s="34">
        <f t="shared" ca="1" si="1642"/>
        <v>4147.7547234167514</v>
      </c>
      <c r="J5523" s="18">
        <f ca="1">SUM(INDIRECT(ADDRESS(ROW(F5523),COLUMN(F5523),4)):INDIRECT(ADDRESS(ROW(F5523)+N$5-1,COLUMN(F5523),4)))</f>
        <v>24500.000000000004</v>
      </c>
      <c r="K5523" s="18">
        <f t="shared" ca="1" si="1643"/>
        <v>16350</v>
      </c>
      <c r="L5523" s="18">
        <f t="shared" ca="1" si="1636"/>
        <v>0</v>
      </c>
      <c r="M5523" s="18">
        <f t="shared" ca="1" si="1639"/>
        <v>0</v>
      </c>
      <c r="N5523" s="34">
        <f t="shared" ca="1" si="1644"/>
        <v>14317.45290448887</v>
      </c>
      <c r="P5523" s="18">
        <f t="shared" ca="1" si="1637"/>
        <v>647.75472341675072</v>
      </c>
      <c r="Q5523" s="47">
        <f ca="1">SUM(L$15:L5523)-SUM(M$15:M5523)</f>
        <v>16350</v>
      </c>
      <c r="R5523" s="47" t="str">
        <f t="shared" ca="1" si="1638"/>
        <v>M5526</v>
      </c>
      <c r="S5523" s="40">
        <f t="shared" ca="1" si="1645"/>
        <v>0</v>
      </c>
      <c r="T5523" s="46">
        <f t="shared" ca="1" si="1646"/>
        <v>41</v>
      </c>
      <c r="X5523" s="74">
        <f t="shared" ca="1" si="1647"/>
        <v>0.64775472341675067</v>
      </c>
      <c r="Y5523" s="75">
        <f t="shared" ca="1" si="1648"/>
        <v>0.64775472341675067</v>
      </c>
      <c r="Z5523" s="74">
        <f t="shared" ca="1" si="1649"/>
        <v>1.9112447348109227</v>
      </c>
      <c r="AA5523" s="76">
        <f t="shared" ca="1" si="1650"/>
        <v>647.75472341675072</v>
      </c>
      <c r="AB5523" s="76">
        <f t="shared" ca="1" si="1651"/>
        <v>1911.2447348109226</v>
      </c>
    </row>
    <row r="5524" spans="1:28" x14ac:dyDescent="0.25">
      <c r="A5524" s="2">
        <f t="shared" si="1652"/>
        <v>20</v>
      </c>
      <c r="B5524" s="16">
        <f ca="1">VLOOKUP(A5524,PERIODS!$O$4:$P$33,2,FALSE)</f>
        <v>3.5000000000000003E-2</v>
      </c>
      <c r="C5524" s="15"/>
      <c r="D5524" s="18">
        <v>5000</v>
      </c>
      <c r="E5524" s="34">
        <f t="shared" ca="1" si="1634"/>
        <v>14317.45290448887</v>
      </c>
      <c r="F5524" s="34">
        <f t="shared" ca="1" si="1635"/>
        <v>3500.0000000000005</v>
      </c>
      <c r="G5524" s="69">
        <f t="shared" ca="1" si="1640"/>
        <v>0</v>
      </c>
      <c r="H5524" s="34">
        <f t="shared" ca="1" si="1641"/>
        <v>-350.94514337357742</v>
      </c>
      <c r="I5524" s="34">
        <f t="shared" ca="1" si="1642"/>
        <v>3149.0548566264229</v>
      </c>
      <c r="J5524" s="18">
        <f ca="1">SUM(INDIRECT(ADDRESS(ROW(F5524),COLUMN(F5524),4)):INDIRECT(ADDRESS(ROW(F5524)+N$5-1,COLUMN(F5524),4)))</f>
        <v>24500.000000000004</v>
      </c>
      <c r="K5524" s="18">
        <f t="shared" ca="1" si="1643"/>
        <v>16350</v>
      </c>
      <c r="L5524" s="18">
        <f t="shared" ca="1" si="1636"/>
        <v>0</v>
      </c>
      <c r="M5524" s="18">
        <f t="shared" ca="1" si="1639"/>
        <v>0</v>
      </c>
      <c r="N5524" s="34">
        <f t="shared" ca="1" si="1644"/>
        <v>11168.398047862447</v>
      </c>
      <c r="P5524" s="18">
        <f t="shared" ca="1" si="1637"/>
        <v>350.94514337357742</v>
      </c>
      <c r="Q5524" s="47">
        <f ca="1">SUM(L$15:L5524)-SUM(M$15:M5524)</f>
        <v>16350</v>
      </c>
      <c r="R5524" s="47" t="str">
        <f t="shared" ca="1" si="1638"/>
        <v>M5527</v>
      </c>
      <c r="S5524" s="40">
        <f t="shared" ca="1" si="1645"/>
        <v>0</v>
      </c>
      <c r="T5524" s="46">
        <f t="shared" ca="1" si="1646"/>
        <v>48</v>
      </c>
      <c r="X5524" s="74">
        <f t="shared" ca="1" si="1647"/>
        <v>-0.35094514337357741</v>
      </c>
      <c r="Y5524" s="75">
        <f t="shared" ca="1" si="1648"/>
        <v>-0.35094514337357741</v>
      </c>
      <c r="Z5524" s="74">
        <f t="shared" ca="1" si="1649"/>
        <v>0.70402237308866444</v>
      </c>
      <c r="AA5524" s="76">
        <f t="shared" ca="1" si="1650"/>
        <v>-350.94514337357742</v>
      </c>
      <c r="AB5524" s="76">
        <f t="shared" ca="1" si="1651"/>
        <v>704.02237308866449</v>
      </c>
    </row>
    <row r="5525" spans="1:28" x14ac:dyDescent="0.25">
      <c r="A5525" s="2">
        <f t="shared" si="1652"/>
        <v>21</v>
      </c>
      <c r="B5525" s="16">
        <f ca="1">VLOOKUP(A5525,PERIODS!$O$4:$P$33,2,FALSE)</f>
        <v>3.5000000000000003E-2</v>
      </c>
      <c r="C5525" s="15"/>
      <c r="D5525" s="18">
        <v>5000</v>
      </c>
      <c r="E5525" s="34">
        <f t="shared" ca="1" si="1634"/>
        <v>11168.398047862447</v>
      </c>
      <c r="F5525" s="34">
        <f t="shared" ca="1" si="1635"/>
        <v>3500.0000000000005</v>
      </c>
      <c r="G5525" s="69">
        <f t="shared" ca="1" si="1640"/>
        <v>0</v>
      </c>
      <c r="H5525" s="34">
        <f t="shared" ca="1" si="1641"/>
        <v>-1772.4262231555247</v>
      </c>
      <c r="I5525" s="34">
        <f t="shared" ca="1" si="1642"/>
        <v>1727.5737768444758</v>
      </c>
      <c r="J5525" s="18">
        <f ca="1">SUM(INDIRECT(ADDRESS(ROW(F5525),COLUMN(F5525),4)):INDIRECT(ADDRESS(ROW(F5525)+N$5-1,COLUMN(F5525),4)))</f>
        <v>24500.000000000004</v>
      </c>
      <c r="K5525" s="18">
        <f t="shared" ca="1" si="1643"/>
        <v>0</v>
      </c>
      <c r="L5525" s="18">
        <f t="shared" ca="1" si="1636"/>
        <v>0</v>
      </c>
      <c r="M5525" s="18">
        <f t="shared" ca="1" si="1639"/>
        <v>16350</v>
      </c>
      <c r="N5525" s="34">
        <f t="shared" ca="1" si="1644"/>
        <v>25790.824271017969</v>
      </c>
      <c r="P5525" s="18">
        <f t="shared" ca="1" si="1637"/>
        <v>1772.4262231555247</v>
      </c>
      <c r="Q5525" s="47">
        <f ca="1">SUM(L$15:L5525)-SUM(M$15:M5525)</f>
        <v>0</v>
      </c>
      <c r="R5525" s="47" t="str">
        <f t="shared" ca="1" si="1638"/>
        <v>M5528</v>
      </c>
      <c r="S5525" s="40">
        <f t="shared" ca="1" si="1645"/>
        <v>0</v>
      </c>
      <c r="T5525" s="46">
        <f t="shared" ca="1" si="1646"/>
        <v>73</v>
      </c>
      <c r="X5525" s="74">
        <f t="shared" ca="1" si="1647"/>
        <v>-1.7724262231555246</v>
      </c>
      <c r="Y5525" s="75">
        <f t="shared" ca="1" si="1648"/>
        <v>-1.7724262231555246</v>
      </c>
      <c r="Z5525" s="74">
        <f t="shared" ca="1" si="1649"/>
        <v>0.16992022391614223</v>
      </c>
      <c r="AA5525" s="76">
        <f t="shared" ca="1" si="1650"/>
        <v>-1772.4262231555247</v>
      </c>
      <c r="AB5525" s="76">
        <f t="shared" ca="1" si="1651"/>
        <v>169.92022391614222</v>
      </c>
    </row>
    <row r="5526" spans="1:28" x14ac:dyDescent="0.25">
      <c r="A5526" s="2">
        <f t="shared" si="1652"/>
        <v>22</v>
      </c>
      <c r="B5526" s="16">
        <f ca="1">VLOOKUP(A5526,PERIODS!$O$4:$P$33,2,FALSE)</f>
        <v>3.5000000000000003E-2</v>
      </c>
      <c r="C5526" s="15"/>
      <c r="D5526" s="18">
        <v>5000</v>
      </c>
      <c r="E5526" s="34">
        <f t="shared" ca="1" si="1634"/>
        <v>25790.824271017969</v>
      </c>
      <c r="F5526" s="34">
        <f t="shared" ca="1" si="1635"/>
        <v>3500.0000000000005</v>
      </c>
      <c r="G5526" s="69">
        <f t="shared" ca="1" si="1640"/>
        <v>0</v>
      </c>
      <c r="H5526" s="34">
        <f t="shared" ca="1" si="1641"/>
        <v>-1211.8842693315894</v>
      </c>
      <c r="I5526" s="34">
        <f t="shared" ca="1" si="1642"/>
        <v>2288.1157306684108</v>
      </c>
      <c r="J5526" s="18">
        <f ca="1">SUM(INDIRECT(ADDRESS(ROW(F5526),COLUMN(F5526),4)):INDIRECT(ADDRESS(ROW(F5526)+N$5-1,COLUMN(F5526),4)))</f>
        <v>25000.000000000004</v>
      </c>
      <c r="K5526" s="18">
        <f t="shared" ca="1" si="1643"/>
        <v>0</v>
      </c>
      <c r="L5526" s="18">
        <f t="shared" ca="1" si="1636"/>
        <v>0</v>
      </c>
      <c r="M5526" s="18">
        <f t="shared" ca="1" si="1639"/>
        <v>0</v>
      </c>
      <c r="N5526" s="34">
        <f t="shared" ca="1" si="1644"/>
        <v>23502.708540349558</v>
      </c>
      <c r="P5526" s="18">
        <f t="shared" ca="1" si="1637"/>
        <v>1211.8842693315894</v>
      </c>
      <c r="Q5526" s="47">
        <f ca="1">SUM(L$15:L5526)-SUM(M$15:M5526)</f>
        <v>0</v>
      </c>
      <c r="R5526" s="47" t="str">
        <f t="shared" ca="1" si="1638"/>
        <v>M5529</v>
      </c>
      <c r="S5526" s="40">
        <f t="shared" ca="1" si="1645"/>
        <v>0</v>
      </c>
      <c r="T5526" s="46">
        <f t="shared" ca="1" si="1646"/>
        <v>33</v>
      </c>
      <c r="X5526" s="74">
        <f t="shared" ca="1" si="1647"/>
        <v>-1.2118842693315894</v>
      </c>
      <c r="Y5526" s="75">
        <f t="shared" ca="1" si="1648"/>
        <v>-1.2118842693315894</v>
      </c>
      <c r="Z5526" s="74">
        <f t="shared" ca="1" si="1649"/>
        <v>0.29763592447954229</v>
      </c>
      <c r="AA5526" s="76">
        <f t="shared" ca="1" si="1650"/>
        <v>-1211.8842693315894</v>
      </c>
      <c r="AB5526" s="76">
        <f t="shared" ca="1" si="1651"/>
        <v>297.63592447954227</v>
      </c>
    </row>
    <row r="5527" spans="1:28" x14ac:dyDescent="0.25">
      <c r="A5527" s="2">
        <f t="shared" si="1652"/>
        <v>23</v>
      </c>
      <c r="B5527" s="16">
        <f ca="1">VLOOKUP(A5527,PERIODS!$O$4:$P$33,2,FALSE)</f>
        <v>3.5000000000000003E-2</v>
      </c>
      <c r="C5527" s="15"/>
      <c r="D5527" s="18">
        <v>5000</v>
      </c>
      <c r="E5527" s="34">
        <f t="shared" ref="E5527:E5590" ca="1" si="1653">N5526</f>
        <v>23502.708540349558</v>
      </c>
      <c r="F5527" s="34">
        <f t="shared" ref="F5527:F5590" ca="1" si="1654">F$2*B5527</f>
        <v>3500.0000000000005</v>
      </c>
      <c r="G5527" s="69">
        <f t="shared" ca="1" si="1640"/>
        <v>0</v>
      </c>
      <c r="H5527" s="34">
        <f t="shared" ca="1" si="1641"/>
        <v>243.06316456933172</v>
      </c>
      <c r="I5527" s="34">
        <f t="shared" ca="1" si="1642"/>
        <v>3743.063164569332</v>
      </c>
      <c r="J5527" s="18">
        <f ca="1">SUM(INDIRECT(ADDRESS(ROW(F5527),COLUMN(F5527),4)):INDIRECT(ADDRESS(ROW(F5527)+N$5-1,COLUMN(F5527),4)))</f>
        <v>25500.000000000004</v>
      </c>
      <c r="K5527" s="18">
        <f t="shared" ca="1" si="1643"/>
        <v>16350</v>
      </c>
      <c r="L5527" s="18">
        <f t="shared" ref="L5527:L5590" ca="1" si="1655">IF((E5527+K5526)&lt;J5527,N$2,0)</f>
        <v>16350</v>
      </c>
      <c r="M5527" s="18">
        <f t="shared" ca="1" si="1639"/>
        <v>0</v>
      </c>
      <c r="N5527" s="34">
        <f t="shared" ca="1" si="1644"/>
        <v>19759.645375780226</v>
      </c>
      <c r="P5527" s="18">
        <f t="shared" ref="P5527:P5590" ca="1" si="1656">ABS(H5527)</f>
        <v>243.06316456933172</v>
      </c>
      <c r="Q5527" s="47">
        <f ca="1">SUM(L$15:L5527)-SUM(M$15:M5527)</f>
        <v>16350</v>
      </c>
      <c r="R5527" s="47" t="str">
        <f t="shared" ref="R5527:R5590" ca="1" si="1657">ADDRESS(ROW(M5527)+$N$3+RANDBETWEEN(-$N$4,$N$4),COLUMN(M5527),4)</f>
        <v>M5530</v>
      </c>
      <c r="S5527" s="40">
        <f t="shared" ca="1" si="1645"/>
        <v>0</v>
      </c>
      <c r="T5527" s="46">
        <f t="shared" ca="1" si="1646"/>
        <v>28</v>
      </c>
      <c r="X5527" s="74">
        <f t="shared" ca="1" si="1647"/>
        <v>0.24306316456933172</v>
      </c>
      <c r="Y5527" s="75">
        <f t="shared" ca="1" si="1648"/>
        <v>0.24306316456933172</v>
      </c>
      <c r="Z5527" s="74">
        <f t="shared" ca="1" si="1649"/>
        <v>1.2751491658226346</v>
      </c>
      <c r="AA5527" s="76">
        <f t="shared" ca="1" si="1650"/>
        <v>243.06316456933172</v>
      </c>
      <c r="AB5527" s="76">
        <f t="shared" ca="1" si="1651"/>
        <v>1275.1491658226346</v>
      </c>
    </row>
    <row r="5528" spans="1:28" x14ac:dyDescent="0.25">
      <c r="A5528" s="2">
        <f t="shared" si="1652"/>
        <v>24</v>
      </c>
      <c r="B5528" s="16">
        <f ca="1">VLOOKUP(A5528,PERIODS!$O$4:$P$33,2,FALSE)</f>
        <v>3.5000000000000003E-2</v>
      </c>
      <c r="C5528" s="15"/>
      <c r="D5528" s="18">
        <v>5000</v>
      </c>
      <c r="E5528" s="34">
        <f t="shared" ca="1" si="1653"/>
        <v>19759.645375780226</v>
      </c>
      <c r="F5528" s="34">
        <f t="shared" ca="1" si="1654"/>
        <v>3500.0000000000005</v>
      </c>
      <c r="G5528" s="69">
        <f t="shared" ca="1" si="1640"/>
        <v>0</v>
      </c>
      <c r="H5528" s="34">
        <f t="shared" ca="1" si="1641"/>
        <v>-300.41290917827143</v>
      </c>
      <c r="I5528" s="34">
        <f t="shared" ca="1" si="1642"/>
        <v>3199.5870908217289</v>
      </c>
      <c r="J5528" s="18">
        <f ca="1">SUM(INDIRECT(ADDRESS(ROW(F5528),COLUMN(F5528),4)):INDIRECT(ADDRESS(ROW(F5528)+N$5-1,COLUMN(F5528),4)))</f>
        <v>26000</v>
      </c>
      <c r="K5528" s="18">
        <f t="shared" ca="1" si="1643"/>
        <v>16350</v>
      </c>
      <c r="L5528" s="18">
        <f t="shared" ca="1" si="1655"/>
        <v>0</v>
      </c>
      <c r="M5528" s="18">
        <f t="shared" ca="1" si="1639"/>
        <v>0</v>
      </c>
      <c r="N5528" s="34">
        <f t="shared" ca="1" si="1644"/>
        <v>16560.058284958497</v>
      </c>
      <c r="P5528" s="18">
        <f t="shared" ca="1" si="1656"/>
        <v>300.41290917827143</v>
      </c>
      <c r="Q5528" s="47">
        <f ca="1">SUM(L$15:L5528)-SUM(M$15:M5528)</f>
        <v>16350</v>
      </c>
      <c r="R5528" s="47" t="str">
        <f t="shared" ca="1" si="1657"/>
        <v>M5531</v>
      </c>
      <c r="S5528" s="40">
        <f t="shared" ca="1" si="1645"/>
        <v>0</v>
      </c>
      <c r="T5528" s="46">
        <f t="shared" ca="1" si="1646"/>
        <v>87</v>
      </c>
      <c r="X5528" s="74">
        <f t="shared" ca="1" si="1647"/>
        <v>-0.30041290917827146</v>
      </c>
      <c r="Y5528" s="75">
        <f t="shared" ca="1" si="1648"/>
        <v>-0.30041290917827146</v>
      </c>
      <c r="Z5528" s="74">
        <f t="shared" ca="1" si="1649"/>
        <v>0.74051239318280349</v>
      </c>
      <c r="AA5528" s="76">
        <f t="shared" ca="1" si="1650"/>
        <v>-300.41290917827143</v>
      </c>
      <c r="AB5528" s="76">
        <f t="shared" ca="1" si="1651"/>
        <v>740.51239318280352</v>
      </c>
    </row>
    <row r="5529" spans="1:28" x14ac:dyDescent="0.25">
      <c r="A5529" s="2">
        <f t="shared" si="1652"/>
        <v>25</v>
      </c>
      <c r="B5529" s="16">
        <f ca="1">VLOOKUP(A5529,PERIODS!$O$4:$P$33,2,FALSE)</f>
        <v>3.5000000000000003E-2</v>
      </c>
      <c r="C5529" s="15"/>
      <c r="D5529" s="18">
        <v>5000</v>
      </c>
      <c r="E5529" s="34">
        <f t="shared" ca="1" si="1653"/>
        <v>16560.058284958497</v>
      </c>
      <c r="F5529" s="34">
        <f t="shared" ca="1" si="1654"/>
        <v>3500.0000000000005</v>
      </c>
      <c r="G5529" s="69">
        <f t="shared" ca="1" si="1640"/>
        <v>0</v>
      </c>
      <c r="H5529" s="34">
        <f t="shared" ca="1" si="1641"/>
        <v>-269.85594737766945</v>
      </c>
      <c r="I5529" s="34">
        <f t="shared" ca="1" si="1642"/>
        <v>3230.1440526223309</v>
      </c>
      <c r="J5529" s="18">
        <f ca="1">SUM(INDIRECT(ADDRESS(ROW(F5529),COLUMN(F5529),4)):INDIRECT(ADDRESS(ROW(F5529)+N$5-1,COLUMN(F5529),4)))</f>
        <v>24900</v>
      </c>
      <c r="K5529" s="18">
        <f t="shared" ca="1" si="1643"/>
        <v>16350</v>
      </c>
      <c r="L5529" s="18">
        <f t="shared" ca="1" si="1655"/>
        <v>0</v>
      </c>
      <c r="M5529" s="18">
        <f t="shared" ca="1" si="1639"/>
        <v>0</v>
      </c>
      <c r="N5529" s="34">
        <f t="shared" ca="1" si="1644"/>
        <v>13329.914232336167</v>
      </c>
      <c r="P5529" s="18">
        <f t="shared" ca="1" si="1656"/>
        <v>269.85594737766945</v>
      </c>
      <c r="Q5529" s="47">
        <f ca="1">SUM(L$15:L5529)-SUM(M$15:M5529)</f>
        <v>16350</v>
      </c>
      <c r="R5529" s="47" t="str">
        <f t="shared" ca="1" si="1657"/>
        <v>M5532</v>
      </c>
      <c r="S5529" s="40">
        <f t="shared" ca="1" si="1645"/>
        <v>0</v>
      </c>
      <c r="T5529" s="46">
        <f t="shared" ca="1" si="1646"/>
        <v>16</v>
      </c>
      <c r="X5529" s="74">
        <f t="shared" ca="1" si="1647"/>
        <v>-0.26985594737766944</v>
      </c>
      <c r="Y5529" s="75">
        <f t="shared" ca="1" si="1648"/>
        <v>-0.26985594737766944</v>
      </c>
      <c r="Z5529" s="74">
        <f t="shared" ca="1" si="1649"/>
        <v>0.76348946907573034</v>
      </c>
      <c r="AA5529" s="76">
        <f t="shared" ca="1" si="1650"/>
        <v>-269.85594737766945</v>
      </c>
      <c r="AB5529" s="76">
        <f t="shared" ca="1" si="1651"/>
        <v>763.48946907573031</v>
      </c>
    </row>
    <row r="5530" spans="1:28" x14ac:dyDescent="0.25">
      <c r="A5530" s="2">
        <f t="shared" si="1652"/>
        <v>26</v>
      </c>
      <c r="B5530" s="16">
        <f ca="1">VLOOKUP(A5530,PERIODS!$O$4:$P$33,2,FALSE)</f>
        <v>3.5000000000000003E-2</v>
      </c>
      <c r="C5530" s="15"/>
      <c r="D5530" s="18">
        <v>5000</v>
      </c>
      <c r="E5530" s="34">
        <f t="shared" ca="1" si="1653"/>
        <v>13329.914232336167</v>
      </c>
      <c r="F5530" s="34">
        <f t="shared" ca="1" si="1654"/>
        <v>3500.0000000000005</v>
      </c>
      <c r="G5530" s="69">
        <f t="shared" ca="1" si="1640"/>
        <v>0</v>
      </c>
      <c r="H5530" s="34">
        <f t="shared" ca="1" si="1641"/>
        <v>-549.45066404105307</v>
      </c>
      <c r="I5530" s="34">
        <f t="shared" ca="1" si="1642"/>
        <v>2950.5493359589473</v>
      </c>
      <c r="J5530" s="18">
        <f ca="1">SUM(INDIRECT(ADDRESS(ROW(F5530),COLUMN(F5530),4)):INDIRECT(ADDRESS(ROW(F5530)+N$5-1,COLUMN(F5530),4)))</f>
        <v>23900</v>
      </c>
      <c r="K5530" s="18">
        <f t="shared" ca="1" si="1643"/>
        <v>0</v>
      </c>
      <c r="L5530" s="18">
        <f t="shared" ca="1" si="1655"/>
        <v>0</v>
      </c>
      <c r="M5530" s="18">
        <f t="shared" ca="1" si="1639"/>
        <v>16350</v>
      </c>
      <c r="N5530" s="34">
        <f t="shared" ca="1" si="1644"/>
        <v>26729.364896377221</v>
      </c>
      <c r="P5530" s="18">
        <f t="shared" ca="1" si="1656"/>
        <v>549.45066404105307</v>
      </c>
      <c r="Q5530" s="47">
        <f ca="1">SUM(L$15:L5530)-SUM(M$15:M5530)</f>
        <v>0</v>
      </c>
      <c r="R5530" s="47" t="str">
        <f t="shared" ca="1" si="1657"/>
        <v>M5533</v>
      </c>
      <c r="S5530" s="40">
        <f t="shared" ca="1" si="1645"/>
        <v>0</v>
      </c>
      <c r="T5530" s="46">
        <f t="shared" ca="1" si="1646"/>
        <v>34</v>
      </c>
      <c r="X5530" s="74">
        <f t="shared" ca="1" si="1647"/>
        <v>-0.54945066404105303</v>
      </c>
      <c r="Y5530" s="75">
        <f t="shared" ca="1" si="1648"/>
        <v>-0.54945066404105303</v>
      </c>
      <c r="Z5530" s="74">
        <f t="shared" ca="1" si="1649"/>
        <v>0.57726683672684986</v>
      </c>
      <c r="AA5530" s="76">
        <f t="shared" ca="1" si="1650"/>
        <v>-549.45066404105307</v>
      </c>
      <c r="AB5530" s="76">
        <f t="shared" ca="1" si="1651"/>
        <v>577.26683672684987</v>
      </c>
    </row>
    <row r="5531" spans="1:28" x14ac:dyDescent="0.25">
      <c r="A5531" s="2">
        <f t="shared" si="1652"/>
        <v>27</v>
      </c>
      <c r="B5531" s="16">
        <f ca="1">VLOOKUP(A5531,PERIODS!$O$4:$P$33,2,FALSE)</f>
        <v>3.5000000000000003E-2</v>
      </c>
      <c r="C5531" s="15"/>
      <c r="D5531" s="18">
        <v>5000</v>
      </c>
      <c r="E5531" s="34">
        <f t="shared" ca="1" si="1653"/>
        <v>26729.364896377221</v>
      </c>
      <c r="F5531" s="34">
        <f t="shared" ca="1" si="1654"/>
        <v>3500.0000000000005</v>
      </c>
      <c r="G5531" s="69">
        <f t="shared" ca="1" si="1640"/>
        <v>0</v>
      </c>
      <c r="H5531" s="34">
        <f t="shared" ca="1" si="1641"/>
        <v>1042.9459149797858</v>
      </c>
      <c r="I5531" s="34">
        <f t="shared" ca="1" si="1642"/>
        <v>4542.9459149797858</v>
      </c>
      <c r="J5531" s="18">
        <f ca="1">SUM(INDIRECT(ADDRESS(ROW(F5531),COLUMN(F5531),4)):INDIRECT(ADDRESS(ROW(F5531)+N$5-1,COLUMN(F5531),4)))</f>
        <v>22900</v>
      </c>
      <c r="K5531" s="18">
        <f t="shared" ca="1" si="1643"/>
        <v>0</v>
      </c>
      <c r="L5531" s="18">
        <f t="shared" ca="1" si="1655"/>
        <v>0</v>
      </c>
      <c r="M5531" s="18">
        <f t="shared" ca="1" si="1639"/>
        <v>0</v>
      </c>
      <c r="N5531" s="34">
        <f t="shared" ca="1" si="1644"/>
        <v>22186.418981397437</v>
      </c>
      <c r="P5531" s="18">
        <f t="shared" ca="1" si="1656"/>
        <v>1042.9459149797858</v>
      </c>
      <c r="Q5531" s="47">
        <f ca="1">SUM(L$15:L5531)-SUM(M$15:M5531)</f>
        <v>0</v>
      </c>
      <c r="R5531" s="47" t="str">
        <f t="shared" ca="1" si="1657"/>
        <v>M5534</v>
      </c>
      <c r="S5531" s="40">
        <f t="shared" ca="1" si="1645"/>
        <v>0</v>
      </c>
      <c r="T5531" s="46">
        <f t="shared" ca="1" si="1646"/>
        <v>73</v>
      </c>
      <c r="X5531" s="74">
        <f t="shared" ca="1" si="1647"/>
        <v>1.0429459149797857</v>
      </c>
      <c r="Y5531" s="75">
        <f t="shared" ca="1" si="1648"/>
        <v>1.0429459149797857</v>
      </c>
      <c r="Z5531" s="74">
        <f t="shared" ca="1" si="1649"/>
        <v>2.8375639357591043</v>
      </c>
      <c r="AA5531" s="76">
        <f t="shared" ca="1" si="1650"/>
        <v>1042.9459149797858</v>
      </c>
      <c r="AB5531" s="76">
        <f t="shared" ca="1" si="1651"/>
        <v>2837.5639357591044</v>
      </c>
    </row>
    <row r="5532" spans="1:28" x14ac:dyDescent="0.25">
      <c r="A5532" s="2">
        <f t="shared" si="1652"/>
        <v>28</v>
      </c>
      <c r="B5532" s="16">
        <f ca="1">VLOOKUP(A5532,PERIODS!$O$4:$P$33,2,FALSE)</f>
        <v>0.04</v>
      </c>
      <c r="C5532" s="15"/>
      <c r="D5532" s="18">
        <v>5000</v>
      </c>
      <c r="E5532" s="34">
        <f t="shared" ca="1" si="1653"/>
        <v>22186.418981397437</v>
      </c>
      <c r="F5532" s="34">
        <f t="shared" ca="1" si="1654"/>
        <v>4000</v>
      </c>
      <c r="G5532" s="69">
        <f t="shared" ca="1" si="1640"/>
        <v>0</v>
      </c>
      <c r="H5532" s="34">
        <f t="shared" ca="1" si="1641"/>
        <v>-593.89138118263622</v>
      </c>
      <c r="I5532" s="34">
        <f t="shared" ca="1" si="1642"/>
        <v>3406.108618817364</v>
      </c>
      <c r="J5532" s="18">
        <f ca="1">SUM(INDIRECT(ADDRESS(ROW(F5532),COLUMN(F5532),4)):INDIRECT(ADDRESS(ROW(F5532)+N$5-1,COLUMN(F5532),4)))</f>
        <v>21900</v>
      </c>
      <c r="K5532" s="18">
        <f t="shared" ca="1" si="1643"/>
        <v>0</v>
      </c>
      <c r="L5532" s="18">
        <f t="shared" ca="1" si="1655"/>
        <v>0</v>
      </c>
      <c r="M5532" s="18">
        <f t="shared" ca="1" si="1639"/>
        <v>0</v>
      </c>
      <c r="N5532" s="34">
        <f t="shared" ca="1" si="1644"/>
        <v>18780.310362580072</v>
      </c>
      <c r="P5532" s="18">
        <f t="shared" ca="1" si="1656"/>
        <v>593.89138118263622</v>
      </c>
      <c r="Q5532" s="47">
        <f ca="1">SUM(L$15:L5532)-SUM(M$15:M5532)</f>
        <v>0</v>
      </c>
      <c r="R5532" s="47" t="str">
        <f t="shared" ca="1" si="1657"/>
        <v>M5535</v>
      </c>
      <c r="S5532" s="40">
        <f t="shared" ca="1" si="1645"/>
        <v>0</v>
      </c>
      <c r="T5532" s="46">
        <f t="shared" ca="1" si="1646"/>
        <v>26</v>
      </c>
      <c r="X5532" s="74">
        <f t="shared" ca="1" si="1647"/>
        <v>-0.59389138118263618</v>
      </c>
      <c r="Y5532" s="75">
        <f t="shared" ca="1" si="1648"/>
        <v>-0.59389138118263618</v>
      </c>
      <c r="Z5532" s="74">
        <f t="shared" ca="1" si="1649"/>
        <v>0.55217437757762988</v>
      </c>
      <c r="AA5532" s="76">
        <f t="shared" ca="1" si="1650"/>
        <v>-593.89138118263622</v>
      </c>
      <c r="AB5532" s="76">
        <f t="shared" ca="1" si="1651"/>
        <v>552.17437757762991</v>
      </c>
    </row>
    <row r="5533" spans="1:28" x14ac:dyDescent="0.25">
      <c r="A5533" s="2">
        <f t="shared" si="1652"/>
        <v>29</v>
      </c>
      <c r="B5533" s="16">
        <f ca="1">VLOOKUP(A5533,PERIODS!$O$4:$P$33,2,FALSE)</f>
        <v>0.04</v>
      </c>
      <c r="C5533" s="15"/>
      <c r="D5533" s="18">
        <v>5000</v>
      </c>
      <c r="E5533" s="34">
        <f t="shared" ca="1" si="1653"/>
        <v>18780.310362580072</v>
      </c>
      <c r="F5533" s="34">
        <f t="shared" ca="1" si="1654"/>
        <v>4000</v>
      </c>
      <c r="G5533" s="69">
        <f t="shared" ca="1" si="1640"/>
        <v>0</v>
      </c>
      <c r="H5533" s="34">
        <f t="shared" ca="1" si="1641"/>
        <v>-668.64610927917363</v>
      </c>
      <c r="I5533" s="34">
        <f t="shared" ca="1" si="1642"/>
        <v>3331.3538907208263</v>
      </c>
      <c r="J5533" s="18">
        <f ca="1">SUM(INDIRECT(ADDRESS(ROW(F5533),COLUMN(F5533),4)):INDIRECT(ADDRESS(ROW(F5533)+N$5-1,COLUMN(F5533),4)))</f>
        <v>21200</v>
      </c>
      <c r="K5533" s="18">
        <f t="shared" ca="1" si="1643"/>
        <v>16350</v>
      </c>
      <c r="L5533" s="18">
        <f t="shared" ca="1" si="1655"/>
        <v>16350</v>
      </c>
      <c r="M5533" s="18">
        <f t="shared" ca="1" si="1639"/>
        <v>0</v>
      </c>
      <c r="N5533" s="34">
        <f t="shared" ca="1" si="1644"/>
        <v>15448.956471859246</v>
      </c>
      <c r="P5533" s="18">
        <f t="shared" ca="1" si="1656"/>
        <v>668.64610927917363</v>
      </c>
      <c r="Q5533" s="47">
        <f ca="1">SUM(L$15:L5533)-SUM(M$15:M5533)</f>
        <v>16350</v>
      </c>
      <c r="R5533" s="47" t="str">
        <f t="shared" ca="1" si="1657"/>
        <v>M5536</v>
      </c>
      <c r="S5533" s="40">
        <f t="shared" ca="1" si="1645"/>
        <v>0</v>
      </c>
      <c r="T5533" s="46">
        <f t="shared" ca="1" si="1646"/>
        <v>44</v>
      </c>
      <c r="X5533" s="74">
        <f t="shared" ca="1" si="1647"/>
        <v>-0.66864610927917367</v>
      </c>
      <c r="Y5533" s="75">
        <f t="shared" ca="1" si="1648"/>
        <v>-0.66864610927917367</v>
      </c>
      <c r="Z5533" s="74">
        <f t="shared" ca="1" si="1649"/>
        <v>0.51240184447954862</v>
      </c>
      <c r="AA5533" s="76">
        <f t="shared" ca="1" si="1650"/>
        <v>-668.64610927917363</v>
      </c>
      <c r="AB5533" s="76">
        <f t="shared" ca="1" si="1651"/>
        <v>512.40184447954857</v>
      </c>
    </row>
    <row r="5534" spans="1:28" x14ac:dyDescent="0.25">
      <c r="A5534" s="2">
        <f t="shared" si="1652"/>
        <v>30</v>
      </c>
      <c r="B5534" s="16">
        <f ca="1">VLOOKUP(A5534,PERIODS!$O$4:$P$33,2,FALSE)</f>
        <v>0.04</v>
      </c>
      <c r="C5534" s="15"/>
      <c r="D5534" s="18">
        <v>5000</v>
      </c>
      <c r="E5534" s="34">
        <f t="shared" ca="1" si="1653"/>
        <v>15448.956471859246</v>
      </c>
      <c r="F5534" s="34">
        <f t="shared" ca="1" si="1654"/>
        <v>4000</v>
      </c>
      <c r="G5534" s="69">
        <f t="shared" ca="1" si="1640"/>
        <v>0</v>
      </c>
      <c r="H5534" s="34">
        <f t="shared" ca="1" si="1641"/>
        <v>84.1056215800144</v>
      </c>
      <c r="I5534" s="34">
        <f t="shared" ca="1" si="1642"/>
        <v>4084.1056215800145</v>
      </c>
      <c r="J5534" s="18">
        <f ca="1">SUM(INDIRECT(ADDRESS(ROW(F5534),COLUMN(F5534),4)):INDIRECT(ADDRESS(ROW(F5534)+N$5-1,COLUMN(F5534),4)))</f>
        <v>20500</v>
      </c>
      <c r="K5534" s="18">
        <f t="shared" ca="1" si="1643"/>
        <v>16350</v>
      </c>
      <c r="L5534" s="18">
        <f t="shared" ca="1" si="1655"/>
        <v>0</v>
      </c>
      <c r="M5534" s="18">
        <f t="shared" ca="1" si="1639"/>
        <v>0</v>
      </c>
      <c r="N5534" s="34">
        <f t="shared" ca="1" si="1644"/>
        <v>11364.850850279232</v>
      </c>
      <c r="P5534" s="18">
        <f t="shared" ca="1" si="1656"/>
        <v>84.1056215800144</v>
      </c>
      <c r="Q5534" s="47">
        <f ca="1">SUM(L$15:L5534)-SUM(M$15:M5534)</f>
        <v>16350</v>
      </c>
      <c r="R5534" s="47" t="str">
        <f t="shared" ca="1" si="1657"/>
        <v>M5537</v>
      </c>
      <c r="S5534" s="40">
        <f t="shared" ca="1" si="1645"/>
        <v>0</v>
      </c>
      <c r="T5534" s="46">
        <f t="shared" ca="1" si="1646"/>
        <v>2</v>
      </c>
      <c r="X5534" s="74">
        <f t="shared" ca="1" si="1647"/>
        <v>8.4105621580014403E-2</v>
      </c>
      <c r="Y5534" s="75">
        <f t="shared" ca="1" si="1648"/>
        <v>8.4105621580014403E-2</v>
      </c>
      <c r="Z5534" s="74">
        <f t="shared" ca="1" si="1649"/>
        <v>1.0877437769580227</v>
      </c>
      <c r="AA5534" s="76">
        <f t="shared" ca="1" si="1650"/>
        <v>84.1056215800144</v>
      </c>
      <c r="AB5534" s="76">
        <f t="shared" ca="1" si="1651"/>
        <v>1087.7437769580226</v>
      </c>
    </row>
    <row r="5535" spans="1:28" x14ac:dyDescent="0.25">
      <c r="A5535" s="2">
        <f t="shared" si="1652"/>
        <v>1</v>
      </c>
      <c r="B5535" s="16">
        <f ca="1">VLOOKUP(A5535,PERIODS!$O$4:$P$33,2,FALSE)</f>
        <v>2.4E-2</v>
      </c>
      <c r="C5535" s="15"/>
      <c r="D5535" s="18">
        <v>5000</v>
      </c>
      <c r="E5535" s="34">
        <f t="shared" ca="1" si="1653"/>
        <v>11364.850850279232</v>
      </c>
      <c r="F5535" s="34">
        <f t="shared" ca="1" si="1654"/>
        <v>2400</v>
      </c>
      <c r="G5535" s="69">
        <f t="shared" ca="1" si="1640"/>
        <v>0</v>
      </c>
      <c r="H5535" s="34">
        <f t="shared" ca="1" si="1641"/>
        <v>927.04427142268503</v>
      </c>
      <c r="I5535" s="34">
        <f t="shared" ca="1" si="1642"/>
        <v>3327.0442714226851</v>
      </c>
      <c r="J5535" s="18">
        <f ca="1">SUM(INDIRECT(ADDRESS(ROW(F5535),COLUMN(F5535),4)):INDIRECT(ADDRESS(ROW(F5535)+N$5-1,COLUMN(F5535),4)))</f>
        <v>19800</v>
      </c>
      <c r="K5535" s="18">
        <f t="shared" ca="1" si="1643"/>
        <v>16350</v>
      </c>
      <c r="L5535" s="18">
        <f t="shared" ca="1" si="1655"/>
        <v>0</v>
      </c>
      <c r="M5535" s="18">
        <f t="shared" ca="1" si="1639"/>
        <v>0</v>
      </c>
      <c r="N5535" s="34">
        <f t="shared" ca="1" si="1644"/>
        <v>8037.8065788565473</v>
      </c>
      <c r="P5535" s="18">
        <f t="shared" ca="1" si="1656"/>
        <v>927.04427142268503</v>
      </c>
      <c r="Q5535" s="47">
        <f ca="1">SUM(L$15:L5535)-SUM(M$15:M5535)</f>
        <v>16350</v>
      </c>
      <c r="R5535" s="47" t="str">
        <f t="shared" ca="1" si="1657"/>
        <v>M5538</v>
      </c>
      <c r="S5535" s="40">
        <f t="shared" ca="1" si="1645"/>
        <v>0</v>
      </c>
      <c r="T5535" s="46">
        <f t="shared" ca="1" si="1646"/>
        <v>47</v>
      </c>
      <c r="X5535" s="74">
        <f t="shared" ca="1" si="1647"/>
        <v>0.92704427142268508</v>
      </c>
      <c r="Y5535" s="75">
        <f t="shared" ca="1" si="1648"/>
        <v>0.92704427142268508</v>
      </c>
      <c r="Z5535" s="74">
        <f t="shared" ca="1" si="1649"/>
        <v>2.5270289166684652</v>
      </c>
      <c r="AA5535" s="76">
        <f t="shared" ca="1" si="1650"/>
        <v>927.04427142268503</v>
      </c>
      <c r="AB5535" s="76">
        <f t="shared" ca="1" si="1651"/>
        <v>2527.0289166684652</v>
      </c>
    </row>
    <row r="5536" spans="1:28" x14ac:dyDescent="0.25">
      <c r="A5536" s="2">
        <f t="shared" si="1652"/>
        <v>2</v>
      </c>
      <c r="B5536" s="16">
        <f ca="1">VLOOKUP(A5536,PERIODS!$O$4:$P$33,2,FALSE)</f>
        <v>2.5000000000000001E-2</v>
      </c>
      <c r="C5536" s="15"/>
      <c r="D5536" s="18">
        <v>5000</v>
      </c>
      <c r="E5536" s="34">
        <f t="shared" ca="1" si="1653"/>
        <v>8037.8065788565473</v>
      </c>
      <c r="F5536" s="34">
        <f t="shared" ca="1" si="1654"/>
        <v>2500</v>
      </c>
      <c r="G5536" s="69">
        <f t="shared" ca="1" si="1640"/>
        <v>0</v>
      </c>
      <c r="H5536" s="34">
        <f t="shared" ca="1" si="1641"/>
        <v>-65.741137406569578</v>
      </c>
      <c r="I5536" s="34">
        <f t="shared" ca="1" si="1642"/>
        <v>2434.2588625934304</v>
      </c>
      <c r="J5536" s="18">
        <f ca="1">SUM(INDIRECT(ADDRESS(ROW(F5536),COLUMN(F5536),4)):INDIRECT(ADDRESS(ROW(F5536)+N$5-1,COLUMN(F5536),4)))</f>
        <v>20700</v>
      </c>
      <c r="K5536" s="18">
        <f t="shared" ca="1" si="1643"/>
        <v>0</v>
      </c>
      <c r="L5536" s="18">
        <f t="shared" ca="1" si="1655"/>
        <v>0</v>
      </c>
      <c r="M5536" s="18">
        <f t="shared" ca="1" si="1639"/>
        <v>16350</v>
      </c>
      <c r="N5536" s="34">
        <f t="shared" ca="1" si="1644"/>
        <v>21953.547716263118</v>
      </c>
      <c r="P5536" s="18">
        <f t="shared" ca="1" si="1656"/>
        <v>65.741137406569578</v>
      </c>
      <c r="Q5536" s="47">
        <f ca="1">SUM(L$15:L5536)-SUM(M$15:M5536)</f>
        <v>0</v>
      </c>
      <c r="R5536" s="47" t="str">
        <f t="shared" ca="1" si="1657"/>
        <v>M5539</v>
      </c>
      <c r="S5536" s="40">
        <f t="shared" ca="1" si="1645"/>
        <v>0</v>
      </c>
      <c r="T5536" s="46">
        <f t="shared" ca="1" si="1646"/>
        <v>19</v>
      </c>
      <c r="X5536" s="74">
        <f t="shared" ca="1" si="1647"/>
        <v>-6.5741137406569575E-2</v>
      </c>
      <c r="Y5536" s="75">
        <f t="shared" ca="1" si="1648"/>
        <v>-6.5741137406569575E-2</v>
      </c>
      <c r="Z5536" s="74">
        <f t="shared" ca="1" si="1649"/>
        <v>0.93637322492263697</v>
      </c>
      <c r="AA5536" s="76">
        <f t="shared" ca="1" si="1650"/>
        <v>-65.741137406569578</v>
      </c>
      <c r="AB5536" s="76">
        <f t="shared" ca="1" si="1651"/>
        <v>936.37322492263695</v>
      </c>
    </row>
    <row r="5537" spans="1:28" x14ac:dyDescent="0.25">
      <c r="A5537" s="2">
        <f t="shared" si="1652"/>
        <v>3</v>
      </c>
      <c r="B5537" s="16">
        <f ca="1">VLOOKUP(A5537,PERIODS!$O$4:$P$33,2,FALSE)</f>
        <v>2.5000000000000001E-2</v>
      </c>
      <c r="C5537" s="15"/>
      <c r="D5537" s="18">
        <v>5000</v>
      </c>
      <c r="E5537" s="34">
        <f t="shared" ca="1" si="1653"/>
        <v>21953.547716263118</v>
      </c>
      <c r="F5537" s="34">
        <f t="shared" ca="1" si="1654"/>
        <v>2500</v>
      </c>
      <c r="G5537" s="69">
        <f t="shared" ca="1" si="1640"/>
        <v>0</v>
      </c>
      <c r="H5537" s="34">
        <f t="shared" ca="1" si="1641"/>
        <v>1522.3580938119885</v>
      </c>
      <c r="I5537" s="34">
        <f t="shared" ca="1" si="1642"/>
        <v>4022.3580938119885</v>
      </c>
      <c r="J5537" s="18">
        <f ca="1">SUM(INDIRECT(ADDRESS(ROW(F5537),COLUMN(F5537),4)):INDIRECT(ADDRESS(ROW(F5537)+N$5-1,COLUMN(F5537),4)))</f>
        <v>21500</v>
      </c>
      <c r="K5537" s="18">
        <f t="shared" ca="1" si="1643"/>
        <v>0</v>
      </c>
      <c r="L5537" s="18">
        <f t="shared" ca="1" si="1655"/>
        <v>0</v>
      </c>
      <c r="M5537" s="18">
        <f t="shared" ca="1" si="1639"/>
        <v>0</v>
      </c>
      <c r="N5537" s="34">
        <f t="shared" ca="1" si="1644"/>
        <v>17931.189622451129</v>
      </c>
      <c r="P5537" s="18">
        <f t="shared" ca="1" si="1656"/>
        <v>1522.3580938119885</v>
      </c>
      <c r="Q5537" s="47">
        <f ca="1">SUM(L$15:L5537)-SUM(M$15:M5537)</f>
        <v>0</v>
      </c>
      <c r="R5537" s="47" t="str">
        <f t="shared" ca="1" si="1657"/>
        <v>M5540</v>
      </c>
      <c r="S5537" s="40">
        <f t="shared" ca="1" si="1645"/>
        <v>0</v>
      </c>
      <c r="T5537" s="46">
        <f t="shared" ca="1" si="1646"/>
        <v>30</v>
      </c>
      <c r="X5537" s="74">
        <f t="shared" ca="1" si="1647"/>
        <v>1.5223580938119885</v>
      </c>
      <c r="Y5537" s="75">
        <f t="shared" ca="1" si="1648"/>
        <v>1.5223580938119885</v>
      </c>
      <c r="Z5537" s="74">
        <f t="shared" ca="1" si="1649"/>
        <v>4.5830196532523013</v>
      </c>
      <c r="AA5537" s="76">
        <f t="shared" ca="1" si="1650"/>
        <v>1522.3580938119885</v>
      </c>
      <c r="AB5537" s="76">
        <f t="shared" ca="1" si="1651"/>
        <v>4583.0196532523014</v>
      </c>
    </row>
    <row r="5538" spans="1:28" x14ac:dyDescent="0.25">
      <c r="A5538" s="2">
        <f t="shared" si="1652"/>
        <v>4</v>
      </c>
      <c r="B5538" s="16">
        <f ca="1">VLOOKUP(A5538,PERIODS!$O$4:$P$33,2,FALSE)</f>
        <v>2.5000000000000001E-2</v>
      </c>
      <c r="C5538" s="15"/>
      <c r="D5538" s="18">
        <v>5000</v>
      </c>
      <c r="E5538" s="34">
        <f t="shared" ca="1" si="1653"/>
        <v>17931.189622451129</v>
      </c>
      <c r="F5538" s="34">
        <f t="shared" ca="1" si="1654"/>
        <v>2500</v>
      </c>
      <c r="G5538" s="69">
        <f t="shared" ca="1" si="1640"/>
        <v>0</v>
      </c>
      <c r="H5538" s="34">
        <f t="shared" ca="1" si="1641"/>
        <v>-857.6916285558159</v>
      </c>
      <c r="I5538" s="34">
        <f t="shared" ca="1" si="1642"/>
        <v>1642.3083714441841</v>
      </c>
      <c r="J5538" s="18">
        <f ca="1">SUM(INDIRECT(ADDRESS(ROW(F5538),COLUMN(F5538),4)):INDIRECT(ADDRESS(ROW(F5538)+N$5-1,COLUMN(F5538),4)))</f>
        <v>22300</v>
      </c>
      <c r="K5538" s="18">
        <f t="shared" ca="1" si="1643"/>
        <v>16350</v>
      </c>
      <c r="L5538" s="18">
        <f t="shared" ca="1" si="1655"/>
        <v>16350</v>
      </c>
      <c r="M5538" s="18">
        <f t="shared" ca="1" si="1639"/>
        <v>0</v>
      </c>
      <c r="N5538" s="34">
        <f t="shared" ca="1" si="1644"/>
        <v>16288.881251006946</v>
      </c>
      <c r="P5538" s="18">
        <f t="shared" ca="1" si="1656"/>
        <v>857.6916285558159</v>
      </c>
      <c r="Q5538" s="47">
        <f ca="1">SUM(L$15:L5538)-SUM(M$15:M5538)</f>
        <v>16350</v>
      </c>
      <c r="R5538" s="47" t="str">
        <f t="shared" ca="1" si="1657"/>
        <v>M5541</v>
      </c>
      <c r="S5538" s="40">
        <f t="shared" ca="1" si="1645"/>
        <v>0</v>
      </c>
      <c r="T5538" s="46">
        <f t="shared" ca="1" si="1646"/>
        <v>94</v>
      </c>
      <c r="X5538" s="74">
        <f t="shared" ca="1" si="1647"/>
        <v>-0.85769162855581593</v>
      </c>
      <c r="Y5538" s="75">
        <f t="shared" ca="1" si="1648"/>
        <v>-0.85769162855581593</v>
      </c>
      <c r="Z5538" s="74">
        <f t="shared" ca="1" si="1649"/>
        <v>0.42414002587907401</v>
      </c>
      <c r="AA5538" s="76">
        <f t="shared" ca="1" si="1650"/>
        <v>-857.6916285558159</v>
      </c>
      <c r="AB5538" s="76">
        <f t="shared" ca="1" si="1651"/>
        <v>424.14002587907402</v>
      </c>
    </row>
    <row r="5539" spans="1:28" x14ac:dyDescent="0.25">
      <c r="A5539" s="2">
        <f t="shared" si="1652"/>
        <v>5</v>
      </c>
      <c r="B5539" s="16">
        <f ca="1">VLOOKUP(A5539,PERIODS!$O$4:$P$33,2,FALSE)</f>
        <v>3.3000000000000002E-2</v>
      </c>
      <c r="C5539" s="15"/>
      <c r="D5539" s="18">
        <v>5000</v>
      </c>
      <c r="E5539" s="34">
        <f t="shared" ca="1" si="1653"/>
        <v>16288.881251006946</v>
      </c>
      <c r="F5539" s="34">
        <f t="shared" ca="1" si="1654"/>
        <v>3300</v>
      </c>
      <c r="G5539" s="69">
        <f t="shared" ca="1" si="1640"/>
        <v>0</v>
      </c>
      <c r="H5539" s="34">
        <f t="shared" ca="1" si="1641"/>
        <v>333.43502349287098</v>
      </c>
      <c r="I5539" s="34">
        <f t="shared" ca="1" si="1642"/>
        <v>3633.4350234928711</v>
      </c>
      <c r="J5539" s="18">
        <f ca="1">SUM(INDIRECT(ADDRESS(ROW(F5539),COLUMN(F5539),4)):INDIRECT(ADDRESS(ROW(F5539)+N$5-1,COLUMN(F5539),4)))</f>
        <v>23100</v>
      </c>
      <c r="K5539" s="18">
        <f t="shared" ca="1" si="1643"/>
        <v>16350</v>
      </c>
      <c r="L5539" s="18">
        <f t="shared" ca="1" si="1655"/>
        <v>0</v>
      </c>
      <c r="M5539" s="18">
        <f t="shared" ca="1" si="1639"/>
        <v>0</v>
      </c>
      <c r="N5539" s="34">
        <f t="shared" ca="1" si="1644"/>
        <v>12655.446227514074</v>
      </c>
      <c r="P5539" s="18">
        <f t="shared" ca="1" si="1656"/>
        <v>333.43502349287098</v>
      </c>
      <c r="Q5539" s="47">
        <f ca="1">SUM(L$15:L5539)-SUM(M$15:M5539)</f>
        <v>16350</v>
      </c>
      <c r="R5539" s="47" t="str">
        <f t="shared" ca="1" si="1657"/>
        <v>M5542</v>
      </c>
      <c r="S5539" s="40">
        <f t="shared" ca="1" si="1645"/>
        <v>0</v>
      </c>
      <c r="T5539" s="46">
        <f t="shared" ca="1" si="1646"/>
        <v>97</v>
      </c>
      <c r="X5539" s="74">
        <f t="shared" ca="1" si="1647"/>
        <v>0.33343502349287096</v>
      </c>
      <c r="Y5539" s="75">
        <f t="shared" ca="1" si="1648"/>
        <v>0.33343502349287096</v>
      </c>
      <c r="Z5539" s="74">
        <f t="shared" ca="1" si="1649"/>
        <v>1.3957543523524301</v>
      </c>
      <c r="AA5539" s="76">
        <f t="shared" ca="1" si="1650"/>
        <v>333.43502349287098</v>
      </c>
      <c r="AB5539" s="76">
        <f t="shared" ca="1" si="1651"/>
        <v>1395.75435235243</v>
      </c>
    </row>
    <row r="5540" spans="1:28" x14ac:dyDescent="0.25">
      <c r="A5540" s="2">
        <f t="shared" si="1652"/>
        <v>6</v>
      </c>
      <c r="B5540" s="16">
        <f ca="1">VLOOKUP(A5540,PERIODS!$O$4:$P$33,2,FALSE)</f>
        <v>3.3000000000000002E-2</v>
      </c>
      <c r="C5540" s="15"/>
      <c r="D5540" s="18">
        <v>5000</v>
      </c>
      <c r="E5540" s="34">
        <f t="shared" ca="1" si="1653"/>
        <v>12655.446227514074</v>
      </c>
      <c r="F5540" s="34">
        <f t="shared" ca="1" si="1654"/>
        <v>3300</v>
      </c>
      <c r="G5540" s="69">
        <f t="shared" ca="1" si="1640"/>
        <v>0</v>
      </c>
      <c r="H5540" s="34">
        <f t="shared" ca="1" si="1641"/>
        <v>202.17740546217553</v>
      </c>
      <c r="I5540" s="34">
        <f t="shared" ca="1" si="1642"/>
        <v>3502.1774054621756</v>
      </c>
      <c r="J5540" s="18">
        <f ca="1">SUM(INDIRECT(ADDRESS(ROW(F5540),COLUMN(F5540),4)):INDIRECT(ADDRESS(ROW(F5540)+N$5-1,COLUMN(F5540),4)))</f>
        <v>23100</v>
      </c>
      <c r="K5540" s="18">
        <f t="shared" ca="1" si="1643"/>
        <v>16350</v>
      </c>
      <c r="L5540" s="18">
        <f t="shared" ca="1" si="1655"/>
        <v>0</v>
      </c>
      <c r="M5540" s="18">
        <f t="shared" ca="1" si="1639"/>
        <v>0</v>
      </c>
      <c r="N5540" s="34">
        <f t="shared" ca="1" si="1644"/>
        <v>9153.2688220518976</v>
      </c>
      <c r="P5540" s="18">
        <f t="shared" ca="1" si="1656"/>
        <v>202.17740546217553</v>
      </c>
      <c r="Q5540" s="47">
        <f ca="1">SUM(L$15:L5540)-SUM(M$15:M5540)</f>
        <v>16350</v>
      </c>
      <c r="R5540" s="47" t="str">
        <f t="shared" ca="1" si="1657"/>
        <v>M5543</v>
      </c>
      <c r="S5540" s="40">
        <f t="shared" ca="1" si="1645"/>
        <v>0</v>
      </c>
      <c r="T5540" s="46">
        <f t="shared" ca="1" si="1646"/>
        <v>29</v>
      </c>
      <c r="X5540" s="74">
        <f t="shared" ca="1" si="1647"/>
        <v>0.20217740546217552</v>
      </c>
      <c r="Y5540" s="75">
        <f t="shared" ca="1" si="1648"/>
        <v>0.20217740546217552</v>
      </c>
      <c r="Z5540" s="74">
        <f t="shared" ca="1" si="1649"/>
        <v>1.2240651446929081</v>
      </c>
      <c r="AA5540" s="76">
        <f t="shared" ca="1" si="1650"/>
        <v>202.17740546217553</v>
      </c>
      <c r="AB5540" s="76">
        <f t="shared" ca="1" si="1651"/>
        <v>1224.065144692908</v>
      </c>
    </row>
    <row r="5541" spans="1:28" x14ac:dyDescent="0.25">
      <c r="A5541" s="2">
        <f t="shared" si="1652"/>
        <v>7</v>
      </c>
      <c r="B5541" s="16">
        <f ca="1">VLOOKUP(A5541,PERIODS!$O$4:$P$33,2,FALSE)</f>
        <v>3.3000000000000002E-2</v>
      </c>
      <c r="C5541" s="15"/>
      <c r="D5541" s="18">
        <v>5000</v>
      </c>
      <c r="E5541" s="34">
        <f t="shared" ca="1" si="1653"/>
        <v>9153.2688220518976</v>
      </c>
      <c r="F5541" s="34">
        <f t="shared" ca="1" si="1654"/>
        <v>3300</v>
      </c>
      <c r="G5541" s="69">
        <f t="shared" ca="1" si="1640"/>
        <v>0</v>
      </c>
      <c r="H5541" s="34">
        <f t="shared" ca="1" si="1641"/>
        <v>-769.69279576046745</v>
      </c>
      <c r="I5541" s="34">
        <f t="shared" ca="1" si="1642"/>
        <v>2530.3072042395324</v>
      </c>
      <c r="J5541" s="18">
        <f ca="1">SUM(INDIRECT(ADDRESS(ROW(F5541),COLUMN(F5541),4)):INDIRECT(ADDRESS(ROW(F5541)+N$5-1,COLUMN(F5541),4)))</f>
        <v>23100</v>
      </c>
      <c r="K5541" s="18">
        <f t="shared" ca="1" si="1643"/>
        <v>0</v>
      </c>
      <c r="L5541" s="18">
        <f t="shared" ca="1" si="1655"/>
        <v>0</v>
      </c>
      <c r="M5541" s="18">
        <f t="shared" ca="1" si="1639"/>
        <v>16350</v>
      </c>
      <c r="N5541" s="34">
        <f t="shared" ca="1" si="1644"/>
        <v>22972.961617812365</v>
      </c>
      <c r="P5541" s="18">
        <f t="shared" ca="1" si="1656"/>
        <v>769.69279576046745</v>
      </c>
      <c r="Q5541" s="47">
        <f ca="1">SUM(L$15:L5541)-SUM(M$15:M5541)</f>
        <v>0</v>
      </c>
      <c r="R5541" s="47" t="str">
        <f t="shared" ca="1" si="1657"/>
        <v>M5544</v>
      </c>
      <c r="S5541" s="40">
        <f t="shared" ca="1" si="1645"/>
        <v>0</v>
      </c>
      <c r="T5541" s="46">
        <f t="shared" ca="1" si="1646"/>
        <v>81</v>
      </c>
      <c r="X5541" s="74">
        <f t="shared" ca="1" si="1647"/>
        <v>-0.76969279576046745</v>
      </c>
      <c r="Y5541" s="75">
        <f t="shared" ca="1" si="1648"/>
        <v>-0.76969279576046745</v>
      </c>
      <c r="Z5541" s="74">
        <f t="shared" ca="1" si="1649"/>
        <v>0.46315532973931034</v>
      </c>
      <c r="AA5541" s="76">
        <f t="shared" ca="1" si="1650"/>
        <v>-769.69279576046745</v>
      </c>
      <c r="AB5541" s="76">
        <f t="shared" ca="1" si="1651"/>
        <v>463.15532973931033</v>
      </c>
    </row>
    <row r="5542" spans="1:28" x14ac:dyDescent="0.25">
      <c r="A5542" s="2">
        <f t="shared" si="1652"/>
        <v>8</v>
      </c>
      <c r="B5542" s="16">
        <f ca="1">VLOOKUP(A5542,PERIODS!$O$4:$P$33,2,FALSE)</f>
        <v>3.3000000000000002E-2</v>
      </c>
      <c r="C5542" s="15"/>
      <c r="D5542" s="18">
        <v>5000</v>
      </c>
      <c r="E5542" s="34">
        <f t="shared" ca="1" si="1653"/>
        <v>22972.961617812365</v>
      </c>
      <c r="F5542" s="34">
        <f t="shared" ca="1" si="1654"/>
        <v>3300</v>
      </c>
      <c r="G5542" s="69">
        <f t="shared" ca="1" si="1640"/>
        <v>0</v>
      </c>
      <c r="H5542" s="34">
        <f t="shared" ca="1" si="1641"/>
        <v>967.41877106408583</v>
      </c>
      <c r="I5542" s="34">
        <f t="shared" ca="1" si="1642"/>
        <v>4267.4187710640854</v>
      </c>
      <c r="J5542" s="18">
        <f ca="1">SUM(INDIRECT(ADDRESS(ROW(F5542),COLUMN(F5542),4)):INDIRECT(ADDRESS(ROW(F5542)+N$5-1,COLUMN(F5542),4)))</f>
        <v>23100</v>
      </c>
      <c r="K5542" s="18">
        <f t="shared" ca="1" si="1643"/>
        <v>16350</v>
      </c>
      <c r="L5542" s="18">
        <f t="shared" ca="1" si="1655"/>
        <v>16350</v>
      </c>
      <c r="M5542" s="18">
        <f t="shared" ca="1" si="1639"/>
        <v>0</v>
      </c>
      <c r="N5542" s="34">
        <f t="shared" ca="1" si="1644"/>
        <v>18705.542846748278</v>
      </c>
      <c r="P5542" s="18">
        <f t="shared" ca="1" si="1656"/>
        <v>967.41877106408583</v>
      </c>
      <c r="Q5542" s="47">
        <f ca="1">SUM(L$15:L5542)-SUM(M$15:M5542)</f>
        <v>16350</v>
      </c>
      <c r="R5542" s="47" t="str">
        <f t="shared" ca="1" si="1657"/>
        <v>M5545</v>
      </c>
      <c r="S5542" s="40">
        <f t="shared" ca="1" si="1645"/>
        <v>0</v>
      </c>
      <c r="T5542" s="46">
        <f t="shared" ca="1" si="1646"/>
        <v>12</v>
      </c>
      <c r="X5542" s="74">
        <f t="shared" ca="1" si="1647"/>
        <v>0.9674187710640858</v>
      </c>
      <c r="Y5542" s="75">
        <f t="shared" ca="1" si="1648"/>
        <v>0.9674187710640858</v>
      </c>
      <c r="Z5542" s="74">
        <f t="shared" ca="1" si="1649"/>
        <v>2.631144101200706</v>
      </c>
      <c r="AA5542" s="76">
        <f t="shared" ca="1" si="1650"/>
        <v>967.41877106408583</v>
      </c>
      <c r="AB5542" s="76">
        <f t="shared" ca="1" si="1651"/>
        <v>2631.1441012007058</v>
      </c>
    </row>
    <row r="5543" spans="1:28" x14ac:dyDescent="0.25">
      <c r="A5543" s="2">
        <f t="shared" si="1652"/>
        <v>9</v>
      </c>
      <c r="B5543" s="16">
        <f ca="1">VLOOKUP(A5543,PERIODS!$O$4:$P$33,2,FALSE)</f>
        <v>3.3000000000000002E-2</v>
      </c>
      <c r="C5543" s="15"/>
      <c r="D5543" s="18">
        <v>5000</v>
      </c>
      <c r="E5543" s="34">
        <f t="shared" ca="1" si="1653"/>
        <v>18705.542846748278</v>
      </c>
      <c r="F5543" s="34">
        <f t="shared" ca="1" si="1654"/>
        <v>3300</v>
      </c>
      <c r="G5543" s="69">
        <f t="shared" ca="1" si="1640"/>
        <v>0</v>
      </c>
      <c r="H5543" s="34">
        <f t="shared" ca="1" si="1641"/>
        <v>-686.82290772348449</v>
      </c>
      <c r="I5543" s="34">
        <f t="shared" ca="1" si="1642"/>
        <v>2613.1770922765154</v>
      </c>
      <c r="J5543" s="18">
        <f ca="1">SUM(INDIRECT(ADDRESS(ROW(F5543),COLUMN(F5543),4)):INDIRECT(ADDRESS(ROW(F5543)+N$5-1,COLUMN(F5543),4)))</f>
        <v>23100</v>
      </c>
      <c r="K5543" s="18">
        <f t="shared" ca="1" si="1643"/>
        <v>16350</v>
      </c>
      <c r="L5543" s="18">
        <f t="shared" ca="1" si="1655"/>
        <v>0</v>
      </c>
      <c r="M5543" s="18">
        <f t="shared" ca="1" si="1639"/>
        <v>0</v>
      </c>
      <c r="N5543" s="34">
        <f t="shared" ca="1" si="1644"/>
        <v>16092.365754471763</v>
      </c>
      <c r="P5543" s="18">
        <f t="shared" ca="1" si="1656"/>
        <v>686.82290772348449</v>
      </c>
      <c r="Q5543" s="47">
        <f ca="1">SUM(L$15:L5543)-SUM(M$15:M5543)</f>
        <v>16350</v>
      </c>
      <c r="R5543" s="47" t="str">
        <f t="shared" ca="1" si="1657"/>
        <v>M5546</v>
      </c>
      <c r="S5543" s="40">
        <f t="shared" ca="1" si="1645"/>
        <v>0</v>
      </c>
      <c r="T5543" s="46">
        <f t="shared" ca="1" si="1646"/>
        <v>90</v>
      </c>
      <c r="X5543" s="74">
        <f t="shared" ca="1" si="1647"/>
        <v>-0.68682290772348453</v>
      </c>
      <c r="Y5543" s="75">
        <f t="shared" ca="1" si="1648"/>
        <v>-0.68682290772348453</v>
      </c>
      <c r="Z5543" s="74">
        <f t="shared" ca="1" si="1649"/>
        <v>0.50317215663735382</v>
      </c>
      <c r="AA5543" s="76">
        <f t="shared" ca="1" si="1650"/>
        <v>-686.82290772348449</v>
      </c>
      <c r="AB5543" s="76">
        <f t="shared" ca="1" si="1651"/>
        <v>503.17215663735379</v>
      </c>
    </row>
    <row r="5544" spans="1:28" x14ac:dyDescent="0.25">
      <c r="A5544" s="2">
        <f t="shared" si="1652"/>
        <v>10</v>
      </c>
      <c r="B5544" s="16">
        <f ca="1">VLOOKUP(A5544,PERIODS!$O$4:$P$33,2,FALSE)</f>
        <v>3.3000000000000002E-2</v>
      </c>
      <c r="C5544" s="15"/>
      <c r="D5544" s="18">
        <v>5000</v>
      </c>
      <c r="E5544" s="34">
        <f t="shared" ca="1" si="1653"/>
        <v>16092.365754471763</v>
      </c>
      <c r="F5544" s="34">
        <f t="shared" ca="1" si="1654"/>
        <v>3300</v>
      </c>
      <c r="G5544" s="69">
        <f t="shared" ca="1" si="1640"/>
        <v>0</v>
      </c>
      <c r="H5544" s="34">
        <f t="shared" ca="1" si="1641"/>
        <v>-330.55760877184275</v>
      </c>
      <c r="I5544" s="34">
        <f t="shared" ca="1" si="1642"/>
        <v>2969.4423912281572</v>
      </c>
      <c r="J5544" s="18">
        <f ca="1">SUM(INDIRECT(ADDRESS(ROW(F5544),COLUMN(F5544),4)):INDIRECT(ADDRESS(ROW(F5544)+N$5-1,COLUMN(F5544),4)))</f>
        <v>23100</v>
      </c>
      <c r="K5544" s="18">
        <f t="shared" ca="1" si="1643"/>
        <v>16350</v>
      </c>
      <c r="L5544" s="18">
        <f t="shared" ca="1" si="1655"/>
        <v>0</v>
      </c>
      <c r="M5544" s="18">
        <f t="shared" ca="1" si="1639"/>
        <v>0</v>
      </c>
      <c r="N5544" s="34">
        <f t="shared" ca="1" si="1644"/>
        <v>13122.923363243604</v>
      </c>
      <c r="P5544" s="18">
        <f t="shared" ca="1" si="1656"/>
        <v>330.55760877184275</v>
      </c>
      <c r="Q5544" s="47">
        <f ca="1">SUM(L$15:L5544)-SUM(M$15:M5544)</f>
        <v>16350</v>
      </c>
      <c r="R5544" s="47" t="str">
        <f t="shared" ca="1" si="1657"/>
        <v>M5547</v>
      </c>
      <c r="S5544" s="40">
        <f t="shared" ca="1" si="1645"/>
        <v>0</v>
      </c>
      <c r="T5544" s="46">
        <f t="shared" ca="1" si="1646"/>
        <v>65</v>
      </c>
      <c r="X5544" s="74">
        <f t="shared" ca="1" si="1647"/>
        <v>-0.33055760877184276</v>
      </c>
      <c r="Y5544" s="75">
        <f t="shared" ca="1" si="1648"/>
        <v>-0.33055760877184276</v>
      </c>
      <c r="Z5544" s="74">
        <f t="shared" ca="1" si="1649"/>
        <v>0.71852296699770224</v>
      </c>
      <c r="AA5544" s="76">
        <f t="shared" ca="1" si="1650"/>
        <v>-330.55760877184275</v>
      </c>
      <c r="AB5544" s="76">
        <f t="shared" ca="1" si="1651"/>
        <v>718.52296699770227</v>
      </c>
    </row>
    <row r="5545" spans="1:28" x14ac:dyDescent="0.25">
      <c r="A5545" s="2">
        <f t="shared" si="1652"/>
        <v>11</v>
      </c>
      <c r="B5545" s="16">
        <f ca="1">VLOOKUP(A5545,PERIODS!$O$4:$P$33,2,FALSE)</f>
        <v>3.3000000000000002E-2</v>
      </c>
      <c r="C5545" s="15"/>
      <c r="D5545" s="18">
        <v>5000</v>
      </c>
      <c r="E5545" s="34">
        <f t="shared" ca="1" si="1653"/>
        <v>13122.923363243604</v>
      </c>
      <c r="F5545" s="34">
        <f t="shared" ca="1" si="1654"/>
        <v>3300</v>
      </c>
      <c r="G5545" s="69">
        <f t="shared" ca="1" si="1640"/>
        <v>0</v>
      </c>
      <c r="H5545" s="34">
        <f t="shared" ca="1" si="1641"/>
        <v>-329.24571011458016</v>
      </c>
      <c r="I5545" s="34">
        <f t="shared" ca="1" si="1642"/>
        <v>2970.7542898854199</v>
      </c>
      <c r="J5545" s="18">
        <f ca="1">SUM(INDIRECT(ADDRESS(ROW(F5545),COLUMN(F5545),4)):INDIRECT(ADDRESS(ROW(F5545)+N$5-1,COLUMN(F5545),4)))</f>
        <v>23300</v>
      </c>
      <c r="K5545" s="18">
        <f t="shared" ca="1" si="1643"/>
        <v>0</v>
      </c>
      <c r="L5545" s="18">
        <f t="shared" ca="1" si="1655"/>
        <v>0</v>
      </c>
      <c r="M5545" s="18">
        <f t="shared" ca="1" si="1639"/>
        <v>16350</v>
      </c>
      <c r="N5545" s="34">
        <f t="shared" ca="1" si="1644"/>
        <v>26502.169073358185</v>
      </c>
      <c r="P5545" s="18">
        <f t="shared" ca="1" si="1656"/>
        <v>329.24571011458016</v>
      </c>
      <c r="Q5545" s="47">
        <f ca="1">SUM(L$15:L5545)-SUM(M$15:M5545)</f>
        <v>0</v>
      </c>
      <c r="R5545" s="47" t="str">
        <f t="shared" ca="1" si="1657"/>
        <v>M5548</v>
      </c>
      <c r="S5545" s="40">
        <f t="shared" ca="1" si="1645"/>
        <v>0</v>
      </c>
      <c r="T5545" s="46">
        <f t="shared" ca="1" si="1646"/>
        <v>27</v>
      </c>
      <c r="X5545" s="74">
        <f t="shared" ca="1" si="1647"/>
        <v>-0.32924571011458015</v>
      </c>
      <c r="Y5545" s="75">
        <f t="shared" ca="1" si="1648"/>
        <v>-0.32924571011458015</v>
      </c>
      <c r="Z5545" s="74">
        <f t="shared" ca="1" si="1649"/>
        <v>0.71946621490086415</v>
      </c>
      <c r="AA5545" s="76">
        <f t="shared" ca="1" si="1650"/>
        <v>-329.24571011458016</v>
      </c>
      <c r="AB5545" s="76">
        <f t="shared" ca="1" si="1651"/>
        <v>719.4662149008642</v>
      </c>
    </row>
    <row r="5546" spans="1:28" x14ac:dyDescent="0.25">
      <c r="A5546" s="2">
        <f t="shared" si="1652"/>
        <v>12</v>
      </c>
      <c r="B5546" s="16">
        <f ca="1">VLOOKUP(A5546,PERIODS!$O$4:$P$33,2,FALSE)</f>
        <v>3.3000000000000002E-2</v>
      </c>
      <c r="C5546" s="15"/>
      <c r="D5546" s="18">
        <v>5000</v>
      </c>
      <c r="E5546" s="34">
        <f t="shared" ca="1" si="1653"/>
        <v>26502.169073358185</v>
      </c>
      <c r="F5546" s="34">
        <f t="shared" ca="1" si="1654"/>
        <v>3300</v>
      </c>
      <c r="G5546" s="69">
        <f t="shared" ca="1" si="1640"/>
        <v>0</v>
      </c>
      <c r="H5546" s="34">
        <f t="shared" ca="1" si="1641"/>
        <v>-387.87911026579474</v>
      </c>
      <c r="I5546" s="34">
        <f t="shared" ca="1" si="1642"/>
        <v>2912.1208897342053</v>
      </c>
      <c r="J5546" s="18">
        <f ca="1">SUM(INDIRECT(ADDRESS(ROW(F5546),COLUMN(F5546),4)):INDIRECT(ADDRESS(ROW(F5546)+N$5-1,COLUMN(F5546),4)))</f>
        <v>23500</v>
      </c>
      <c r="K5546" s="18">
        <f t="shared" ca="1" si="1643"/>
        <v>0</v>
      </c>
      <c r="L5546" s="18">
        <f t="shared" ca="1" si="1655"/>
        <v>0</v>
      </c>
      <c r="M5546" s="18">
        <f t="shared" ca="1" si="1639"/>
        <v>0</v>
      </c>
      <c r="N5546" s="34">
        <f t="shared" ca="1" si="1644"/>
        <v>23590.048183623981</v>
      </c>
      <c r="P5546" s="18">
        <f t="shared" ca="1" si="1656"/>
        <v>387.87911026579474</v>
      </c>
      <c r="Q5546" s="47">
        <f ca="1">SUM(L$15:L5546)-SUM(M$15:M5546)</f>
        <v>0</v>
      </c>
      <c r="R5546" s="47" t="str">
        <f t="shared" ca="1" si="1657"/>
        <v>M5549</v>
      </c>
      <c r="S5546" s="40">
        <f t="shared" ca="1" si="1645"/>
        <v>0</v>
      </c>
      <c r="T5546" s="46">
        <f t="shared" ca="1" si="1646"/>
        <v>2</v>
      </c>
      <c r="X5546" s="74">
        <f t="shared" ca="1" si="1647"/>
        <v>-0.38787911026579475</v>
      </c>
      <c r="Y5546" s="75">
        <f t="shared" ca="1" si="1648"/>
        <v>-0.38787911026579475</v>
      </c>
      <c r="Z5546" s="74">
        <f t="shared" ca="1" si="1649"/>
        <v>0.67849436130943275</v>
      </c>
      <c r="AA5546" s="76">
        <f t="shared" ca="1" si="1650"/>
        <v>-387.87911026579474</v>
      </c>
      <c r="AB5546" s="76">
        <f t="shared" ca="1" si="1651"/>
        <v>678.49436130943275</v>
      </c>
    </row>
    <row r="5547" spans="1:28" x14ac:dyDescent="0.25">
      <c r="A5547" s="2">
        <f t="shared" si="1652"/>
        <v>13</v>
      </c>
      <c r="B5547" s="16">
        <f ca="1">VLOOKUP(A5547,PERIODS!$O$4:$P$33,2,FALSE)</f>
        <v>3.3000000000000002E-2</v>
      </c>
      <c r="C5547" s="15"/>
      <c r="D5547" s="18">
        <v>5000</v>
      </c>
      <c r="E5547" s="34">
        <f t="shared" ca="1" si="1653"/>
        <v>23590.048183623981</v>
      </c>
      <c r="F5547" s="34">
        <f t="shared" ca="1" si="1654"/>
        <v>3300</v>
      </c>
      <c r="G5547" s="69">
        <f t="shared" ca="1" si="1640"/>
        <v>0</v>
      </c>
      <c r="H5547" s="34">
        <f t="shared" ca="1" si="1641"/>
        <v>1699.538723325807</v>
      </c>
      <c r="I5547" s="34">
        <f t="shared" ca="1" si="1642"/>
        <v>4999.538723325807</v>
      </c>
      <c r="J5547" s="18">
        <f ca="1">SUM(INDIRECT(ADDRESS(ROW(F5547),COLUMN(F5547),4)):INDIRECT(ADDRESS(ROW(F5547)+N$5-1,COLUMN(F5547),4)))</f>
        <v>23700</v>
      </c>
      <c r="K5547" s="18">
        <f t="shared" ca="1" si="1643"/>
        <v>16350</v>
      </c>
      <c r="L5547" s="18">
        <f t="shared" ca="1" si="1655"/>
        <v>16350</v>
      </c>
      <c r="M5547" s="18">
        <f t="shared" ca="1" si="1639"/>
        <v>0</v>
      </c>
      <c r="N5547" s="34">
        <f t="shared" ca="1" si="1644"/>
        <v>18590.509460298174</v>
      </c>
      <c r="P5547" s="18">
        <f t="shared" ca="1" si="1656"/>
        <v>1699.538723325807</v>
      </c>
      <c r="Q5547" s="47">
        <f ca="1">SUM(L$15:L5547)-SUM(M$15:M5547)</f>
        <v>16350</v>
      </c>
      <c r="R5547" s="47" t="str">
        <f t="shared" ca="1" si="1657"/>
        <v>M5550</v>
      </c>
      <c r="S5547" s="40">
        <f t="shared" ca="1" si="1645"/>
        <v>0</v>
      </c>
      <c r="T5547" s="46">
        <f t="shared" ca="1" si="1646"/>
        <v>63</v>
      </c>
      <c r="X5547" s="74">
        <f t="shared" ca="1" si="1647"/>
        <v>1.699538723325807</v>
      </c>
      <c r="Y5547" s="75">
        <f t="shared" ca="1" si="1648"/>
        <v>1.699538723325807</v>
      </c>
      <c r="Z5547" s="74">
        <f t="shared" ca="1" si="1649"/>
        <v>5.4714229697528838</v>
      </c>
      <c r="AA5547" s="76">
        <f t="shared" ca="1" si="1650"/>
        <v>1699.538723325807</v>
      </c>
      <c r="AB5547" s="76">
        <f t="shared" ca="1" si="1651"/>
        <v>5471.4229697528835</v>
      </c>
    </row>
    <row r="5548" spans="1:28" x14ac:dyDescent="0.25">
      <c r="A5548" s="2">
        <f t="shared" si="1652"/>
        <v>14</v>
      </c>
      <c r="B5548" s="16">
        <f ca="1">VLOOKUP(A5548,PERIODS!$O$4:$P$33,2,FALSE)</f>
        <v>3.3000000000000002E-2</v>
      </c>
      <c r="C5548" s="15"/>
      <c r="D5548" s="18">
        <v>5000</v>
      </c>
      <c r="E5548" s="34">
        <f t="shared" ca="1" si="1653"/>
        <v>18590.509460298174</v>
      </c>
      <c r="F5548" s="34">
        <f t="shared" ca="1" si="1654"/>
        <v>3300</v>
      </c>
      <c r="G5548" s="69">
        <f t="shared" ca="1" si="1640"/>
        <v>0</v>
      </c>
      <c r="H5548" s="34">
        <f t="shared" ca="1" si="1641"/>
        <v>-216.50700193973006</v>
      </c>
      <c r="I5548" s="34">
        <f t="shared" ca="1" si="1642"/>
        <v>3083.4929980602701</v>
      </c>
      <c r="J5548" s="18">
        <f ca="1">SUM(INDIRECT(ADDRESS(ROW(F5548),COLUMN(F5548),4)):INDIRECT(ADDRESS(ROW(F5548)+N$5-1,COLUMN(F5548),4)))</f>
        <v>23900</v>
      </c>
      <c r="K5548" s="18">
        <f t="shared" ca="1" si="1643"/>
        <v>16350</v>
      </c>
      <c r="L5548" s="18">
        <f t="shared" ca="1" si="1655"/>
        <v>0</v>
      </c>
      <c r="M5548" s="18">
        <f t="shared" ca="1" si="1639"/>
        <v>0</v>
      </c>
      <c r="N5548" s="34">
        <f t="shared" ca="1" si="1644"/>
        <v>15507.016462237903</v>
      </c>
      <c r="P5548" s="18">
        <f t="shared" ca="1" si="1656"/>
        <v>216.50700193973006</v>
      </c>
      <c r="Q5548" s="47">
        <f ca="1">SUM(L$15:L5548)-SUM(M$15:M5548)</f>
        <v>16350</v>
      </c>
      <c r="R5548" s="47" t="str">
        <f t="shared" ca="1" si="1657"/>
        <v>M5551</v>
      </c>
      <c r="S5548" s="40">
        <f t="shared" ca="1" si="1645"/>
        <v>0</v>
      </c>
      <c r="T5548" s="46">
        <f t="shared" ca="1" si="1646"/>
        <v>46</v>
      </c>
      <c r="X5548" s="74">
        <f t="shared" ca="1" si="1647"/>
        <v>-0.21650700193973005</v>
      </c>
      <c r="Y5548" s="75">
        <f t="shared" ca="1" si="1648"/>
        <v>-0.21650700193973005</v>
      </c>
      <c r="Z5548" s="74">
        <f t="shared" ca="1" si="1649"/>
        <v>0.80532689605254093</v>
      </c>
      <c r="AA5548" s="76">
        <f t="shared" ca="1" si="1650"/>
        <v>-216.50700193973006</v>
      </c>
      <c r="AB5548" s="76">
        <f t="shared" ca="1" si="1651"/>
        <v>805.32689605254097</v>
      </c>
    </row>
    <row r="5549" spans="1:28" x14ac:dyDescent="0.25">
      <c r="A5549" s="2">
        <f t="shared" si="1652"/>
        <v>15</v>
      </c>
      <c r="B5549" s="16">
        <f ca="1">VLOOKUP(A5549,PERIODS!$O$4:$P$33,2,FALSE)</f>
        <v>3.3000000000000002E-2</v>
      </c>
      <c r="C5549" s="15"/>
      <c r="D5549" s="18">
        <v>5000</v>
      </c>
      <c r="E5549" s="34">
        <f t="shared" ca="1" si="1653"/>
        <v>15507.016462237903</v>
      </c>
      <c r="F5549" s="34">
        <f t="shared" ca="1" si="1654"/>
        <v>3300</v>
      </c>
      <c r="G5549" s="69">
        <f t="shared" ca="1" si="1640"/>
        <v>0</v>
      </c>
      <c r="H5549" s="34">
        <f t="shared" ca="1" si="1641"/>
        <v>-413.30904756635522</v>
      </c>
      <c r="I5549" s="34">
        <f t="shared" ca="1" si="1642"/>
        <v>2886.6909524336447</v>
      </c>
      <c r="J5549" s="18">
        <f ca="1">SUM(INDIRECT(ADDRESS(ROW(F5549),COLUMN(F5549),4)):INDIRECT(ADDRESS(ROW(F5549)+N$5-1,COLUMN(F5549),4)))</f>
        <v>24100</v>
      </c>
      <c r="K5549" s="18">
        <f t="shared" ca="1" si="1643"/>
        <v>16350</v>
      </c>
      <c r="L5549" s="18">
        <f t="shared" ca="1" si="1655"/>
        <v>0</v>
      </c>
      <c r="M5549" s="18">
        <f t="shared" ca="1" si="1639"/>
        <v>0</v>
      </c>
      <c r="N5549" s="34">
        <f t="shared" ca="1" si="1644"/>
        <v>12620.325509804259</v>
      </c>
      <c r="P5549" s="18">
        <f t="shared" ca="1" si="1656"/>
        <v>413.30904756635522</v>
      </c>
      <c r="Q5549" s="47">
        <f ca="1">SUM(L$15:L5549)-SUM(M$15:M5549)</f>
        <v>16350</v>
      </c>
      <c r="R5549" s="47" t="str">
        <f t="shared" ca="1" si="1657"/>
        <v>M5552</v>
      </c>
      <c r="S5549" s="40">
        <f t="shared" ca="1" si="1645"/>
        <v>0</v>
      </c>
      <c r="T5549" s="46">
        <f t="shared" ca="1" si="1646"/>
        <v>27</v>
      </c>
      <c r="X5549" s="74">
        <f t="shared" ca="1" si="1647"/>
        <v>-0.41330904756635523</v>
      </c>
      <c r="Y5549" s="75">
        <f t="shared" ca="1" si="1648"/>
        <v>-0.41330904756635523</v>
      </c>
      <c r="Z5549" s="74">
        <f t="shared" ca="1" si="1649"/>
        <v>0.66145782930415065</v>
      </c>
      <c r="AA5549" s="76">
        <f t="shared" ca="1" si="1650"/>
        <v>-413.30904756635522</v>
      </c>
      <c r="AB5549" s="76">
        <f t="shared" ca="1" si="1651"/>
        <v>661.45782930415066</v>
      </c>
    </row>
    <row r="5550" spans="1:28" x14ac:dyDescent="0.25">
      <c r="A5550" s="2">
        <f t="shared" si="1652"/>
        <v>16</v>
      </c>
      <c r="B5550" s="16">
        <f ca="1">VLOOKUP(A5550,PERIODS!$O$4:$P$33,2,FALSE)</f>
        <v>3.3000000000000002E-2</v>
      </c>
      <c r="C5550" s="15"/>
      <c r="D5550" s="18">
        <v>5000</v>
      </c>
      <c r="E5550" s="34">
        <f t="shared" ca="1" si="1653"/>
        <v>12620.325509804259</v>
      </c>
      <c r="F5550" s="34">
        <f t="shared" ca="1" si="1654"/>
        <v>3300</v>
      </c>
      <c r="G5550" s="69">
        <f t="shared" ca="1" si="1640"/>
        <v>0</v>
      </c>
      <c r="H5550" s="34">
        <f t="shared" ca="1" si="1641"/>
        <v>1179.6946548729613</v>
      </c>
      <c r="I5550" s="34">
        <f t="shared" ca="1" si="1642"/>
        <v>4479.6946548729611</v>
      </c>
      <c r="J5550" s="18">
        <f ca="1">SUM(INDIRECT(ADDRESS(ROW(F5550),COLUMN(F5550),4)):INDIRECT(ADDRESS(ROW(F5550)+N$5-1,COLUMN(F5550),4)))</f>
        <v>24300</v>
      </c>
      <c r="K5550" s="18">
        <f t="shared" ca="1" si="1643"/>
        <v>0</v>
      </c>
      <c r="L5550" s="18">
        <f t="shared" ca="1" si="1655"/>
        <v>0</v>
      </c>
      <c r="M5550" s="18">
        <f t="shared" ca="1" si="1639"/>
        <v>16350</v>
      </c>
      <c r="N5550" s="34">
        <f t="shared" ca="1" si="1644"/>
        <v>24490.630854931296</v>
      </c>
      <c r="P5550" s="18">
        <f t="shared" ca="1" si="1656"/>
        <v>1179.6946548729613</v>
      </c>
      <c r="Q5550" s="47">
        <f ca="1">SUM(L$15:L5550)-SUM(M$15:M5550)</f>
        <v>0</v>
      </c>
      <c r="R5550" s="47" t="str">
        <f t="shared" ca="1" si="1657"/>
        <v>M5553</v>
      </c>
      <c r="S5550" s="40">
        <f t="shared" ca="1" si="1645"/>
        <v>0</v>
      </c>
      <c r="T5550" s="46">
        <f t="shared" ca="1" si="1646"/>
        <v>36</v>
      </c>
      <c r="X5550" s="74">
        <f t="shared" ca="1" si="1647"/>
        <v>1.1796946548729614</v>
      </c>
      <c r="Y5550" s="75">
        <f t="shared" ca="1" si="1648"/>
        <v>1.1796946548729614</v>
      </c>
      <c r="Z5550" s="74">
        <f t="shared" ca="1" si="1649"/>
        <v>3.2533806472816598</v>
      </c>
      <c r="AA5550" s="76">
        <f t="shared" ca="1" si="1650"/>
        <v>1179.6946548729613</v>
      </c>
      <c r="AB5550" s="76">
        <f t="shared" ca="1" si="1651"/>
        <v>3253.3806472816595</v>
      </c>
    </row>
    <row r="5551" spans="1:28" x14ac:dyDescent="0.25">
      <c r="A5551" s="2">
        <f t="shared" si="1652"/>
        <v>17</v>
      </c>
      <c r="B5551" s="16">
        <f ca="1">VLOOKUP(A5551,PERIODS!$O$4:$P$33,2,FALSE)</f>
        <v>3.5000000000000003E-2</v>
      </c>
      <c r="C5551" s="15"/>
      <c r="D5551" s="18">
        <v>5000</v>
      </c>
      <c r="E5551" s="34">
        <f t="shared" ca="1" si="1653"/>
        <v>24490.630854931296</v>
      </c>
      <c r="F5551" s="34">
        <f t="shared" ca="1" si="1654"/>
        <v>3500.0000000000005</v>
      </c>
      <c r="G5551" s="69">
        <f t="shared" ca="1" si="1640"/>
        <v>0</v>
      </c>
      <c r="H5551" s="34">
        <f t="shared" ca="1" si="1641"/>
        <v>943.1261454724646</v>
      </c>
      <c r="I5551" s="34">
        <f t="shared" ca="1" si="1642"/>
        <v>4443.1261454724654</v>
      </c>
      <c r="J5551" s="18">
        <f ca="1">SUM(INDIRECT(ADDRESS(ROW(F5551),COLUMN(F5551),4)):INDIRECT(ADDRESS(ROW(F5551)+N$5-1,COLUMN(F5551),4)))</f>
        <v>24500.000000000004</v>
      </c>
      <c r="K5551" s="18">
        <f t="shared" ca="1" si="1643"/>
        <v>16350</v>
      </c>
      <c r="L5551" s="18">
        <f t="shared" ca="1" si="1655"/>
        <v>16350</v>
      </c>
      <c r="M5551" s="18">
        <f t="shared" ca="1" si="1639"/>
        <v>0</v>
      </c>
      <c r="N5551" s="34">
        <f t="shared" ca="1" si="1644"/>
        <v>20047.50470945883</v>
      </c>
      <c r="P5551" s="18">
        <f t="shared" ca="1" si="1656"/>
        <v>943.1261454724646</v>
      </c>
      <c r="Q5551" s="47">
        <f ca="1">SUM(L$15:L5551)-SUM(M$15:M5551)</f>
        <v>16350</v>
      </c>
      <c r="R5551" s="47" t="str">
        <f t="shared" ca="1" si="1657"/>
        <v>M5554</v>
      </c>
      <c r="S5551" s="40">
        <f t="shared" ca="1" si="1645"/>
        <v>0</v>
      </c>
      <c r="T5551" s="46">
        <f t="shared" ca="1" si="1646"/>
        <v>78</v>
      </c>
      <c r="X5551" s="74">
        <f t="shared" ca="1" si="1647"/>
        <v>0.94312614547246465</v>
      </c>
      <c r="Y5551" s="75">
        <f t="shared" ca="1" si="1648"/>
        <v>0.94312614547246465</v>
      </c>
      <c r="Z5551" s="74">
        <f t="shared" ca="1" si="1649"/>
        <v>2.567996814769693</v>
      </c>
      <c r="AA5551" s="76">
        <f t="shared" ca="1" si="1650"/>
        <v>943.1261454724646</v>
      </c>
      <c r="AB5551" s="76">
        <f t="shared" ca="1" si="1651"/>
        <v>2567.9968147696932</v>
      </c>
    </row>
    <row r="5552" spans="1:28" x14ac:dyDescent="0.25">
      <c r="A5552" s="2">
        <f t="shared" si="1652"/>
        <v>18</v>
      </c>
      <c r="B5552" s="16">
        <f ca="1">VLOOKUP(A5552,PERIODS!$O$4:$P$33,2,FALSE)</f>
        <v>3.5000000000000003E-2</v>
      </c>
      <c r="C5552" s="15"/>
      <c r="D5552" s="18">
        <v>5000</v>
      </c>
      <c r="E5552" s="34">
        <f t="shared" ca="1" si="1653"/>
        <v>20047.50470945883</v>
      </c>
      <c r="F5552" s="34">
        <f t="shared" ca="1" si="1654"/>
        <v>3500.0000000000005</v>
      </c>
      <c r="G5552" s="69">
        <f t="shared" ca="1" si="1640"/>
        <v>0</v>
      </c>
      <c r="H5552" s="34">
        <f t="shared" ca="1" si="1641"/>
        <v>1468.275983347522</v>
      </c>
      <c r="I5552" s="34">
        <f t="shared" ca="1" si="1642"/>
        <v>4968.2759833475229</v>
      </c>
      <c r="J5552" s="18">
        <f ca="1">SUM(INDIRECT(ADDRESS(ROW(F5552),COLUMN(F5552),4)):INDIRECT(ADDRESS(ROW(F5552)+N$5-1,COLUMN(F5552),4)))</f>
        <v>24500.000000000004</v>
      </c>
      <c r="K5552" s="18">
        <f t="shared" ca="1" si="1643"/>
        <v>16350</v>
      </c>
      <c r="L5552" s="18">
        <f t="shared" ca="1" si="1655"/>
        <v>0</v>
      </c>
      <c r="M5552" s="18">
        <f t="shared" ca="1" si="1639"/>
        <v>0</v>
      </c>
      <c r="N5552" s="34">
        <f t="shared" ca="1" si="1644"/>
        <v>15079.228726111307</v>
      </c>
      <c r="P5552" s="18">
        <f t="shared" ca="1" si="1656"/>
        <v>1468.275983347522</v>
      </c>
      <c r="Q5552" s="47">
        <f ca="1">SUM(L$15:L5552)-SUM(M$15:M5552)</f>
        <v>16350</v>
      </c>
      <c r="R5552" s="47" t="str">
        <f t="shared" ca="1" si="1657"/>
        <v>M5555</v>
      </c>
      <c r="S5552" s="40">
        <f t="shared" ca="1" si="1645"/>
        <v>0</v>
      </c>
      <c r="T5552" s="46">
        <f t="shared" ca="1" si="1646"/>
        <v>64</v>
      </c>
      <c r="X5552" s="74">
        <f t="shared" ca="1" si="1647"/>
        <v>1.4682759833475221</v>
      </c>
      <c r="Y5552" s="75">
        <f t="shared" ca="1" si="1648"/>
        <v>1.4682759833475221</v>
      </c>
      <c r="Z5552" s="74">
        <f t="shared" ca="1" si="1649"/>
        <v>4.3417434470122442</v>
      </c>
      <c r="AA5552" s="76">
        <f t="shared" ca="1" si="1650"/>
        <v>1468.275983347522</v>
      </c>
      <c r="AB5552" s="76">
        <f t="shared" ca="1" si="1651"/>
        <v>4341.7434470122444</v>
      </c>
    </row>
    <row r="5553" spans="1:28" x14ac:dyDescent="0.25">
      <c r="A5553" s="2">
        <f t="shared" si="1652"/>
        <v>19</v>
      </c>
      <c r="B5553" s="16">
        <f ca="1">VLOOKUP(A5553,PERIODS!$O$4:$P$33,2,FALSE)</f>
        <v>3.5000000000000003E-2</v>
      </c>
      <c r="C5553" s="15"/>
      <c r="D5553" s="18">
        <v>5000</v>
      </c>
      <c r="E5553" s="34">
        <f t="shared" ca="1" si="1653"/>
        <v>15079.228726111307</v>
      </c>
      <c r="F5553" s="34">
        <f t="shared" ca="1" si="1654"/>
        <v>3500.0000000000005</v>
      </c>
      <c r="G5553" s="69">
        <f t="shared" ca="1" si="1640"/>
        <v>0</v>
      </c>
      <c r="H5553" s="34">
        <f t="shared" ca="1" si="1641"/>
        <v>1959.9639845400536</v>
      </c>
      <c r="I5553" s="34">
        <f t="shared" ca="1" si="1642"/>
        <v>5459.9639845400543</v>
      </c>
      <c r="J5553" s="18">
        <f ca="1">SUM(INDIRECT(ADDRESS(ROW(F5553),COLUMN(F5553),4)):INDIRECT(ADDRESS(ROW(F5553)+N$5-1,COLUMN(F5553),4)))</f>
        <v>24500.000000000004</v>
      </c>
      <c r="K5553" s="18">
        <f t="shared" ca="1" si="1643"/>
        <v>16350</v>
      </c>
      <c r="L5553" s="18">
        <f t="shared" ca="1" si="1655"/>
        <v>0</v>
      </c>
      <c r="M5553" s="18">
        <f t="shared" ca="1" si="1639"/>
        <v>0</v>
      </c>
      <c r="N5553" s="34">
        <f t="shared" ca="1" si="1644"/>
        <v>9619.2647415712527</v>
      </c>
      <c r="P5553" s="18">
        <f t="shared" ca="1" si="1656"/>
        <v>1959.9639845400536</v>
      </c>
      <c r="Q5553" s="47">
        <f ca="1">SUM(L$15:L5553)-SUM(M$15:M5553)</f>
        <v>16350</v>
      </c>
      <c r="R5553" s="47" t="str">
        <f t="shared" ca="1" si="1657"/>
        <v>M5556</v>
      </c>
      <c r="S5553" s="40">
        <f t="shared" ca="1" si="1645"/>
        <v>0</v>
      </c>
      <c r="T5553" s="46">
        <f t="shared" ca="1" si="1646"/>
        <v>20</v>
      </c>
      <c r="X5553" s="74">
        <f t="shared" ca="1" si="1647"/>
        <v>2.3201719815645525</v>
      </c>
      <c r="Y5553" s="75">
        <f t="shared" ca="1" si="1648"/>
        <v>1.9599639845400536</v>
      </c>
      <c r="Z5553" s="74">
        <f t="shared" ca="1" si="1649"/>
        <v>7.0990713842313315</v>
      </c>
      <c r="AA5553" s="76">
        <f t="shared" ca="1" si="1650"/>
        <v>1959.9639845400536</v>
      </c>
      <c r="AB5553" s="76">
        <f t="shared" ca="1" si="1651"/>
        <v>7099.0713842313316</v>
      </c>
    </row>
    <row r="5554" spans="1:28" x14ac:dyDescent="0.25">
      <c r="A5554" s="2">
        <f t="shared" si="1652"/>
        <v>20</v>
      </c>
      <c r="B5554" s="16">
        <f ca="1">VLOOKUP(A5554,PERIODS!$O$4:$P$33,2,FALSE)</f>
        <v>3.5000000000000003E-2</v>
      </c>
      <c r="C5554" s="15"/>
      <c r="D5554" s="18">
        <v>5000</v>
      </c>
      <c r="E5554" s="34">
        <f t="shared" ca="1" si="1653"/>
        <v>9619.2647415712527</v>
      </c>
      <c r="F5554" s="34">
        <f t="shared" ca="1" si="1654"/>
        <v>3500.0000000000005</v>
      </c>
      <c r="G5554" s="69">
        <f t="shared" ca="1" si="1640"/>
        <v>0</v>
      </c>
      <c r="H5554" s="34">
        <f t="shared" ca="1" si="1641"/>
        <v>462.7574063675907</v>
      </c>
      <c r="I5554" s="34">
        <f t="shared" ca="1" si="1642"/>
        <v>3962.7574063675911</v>
      </c>
      <c r="J5554" s="18">
        <f ca="1">SUM(INDIRECT(ADDRESS(ROW(F5554),COLUMN(F5554),4)):INDIRECT(ADDRESS(ROW(F5554)+N$5-1,COLUMN(F5554),4)))</f>
        <v>24500.000000000004</v>
      </c>
      <c r="K5554" s="18">
        <f t="shared" ca="1" si="1643"/>
        <v>0</v>
      </c>
      <c r="L5554" s="18">
        <f t="shared" ca="1" si="1655"/>
        <v>0</v>
      </c>
      <c r="M5554" s="18">
        <f t="shared" ca="1" si="1639"/>
        <v>16350</v>
      </c>
      <c r="N5554" s="34">
        <f t="shared" ca="1" si="1644"/>
        <v>22006.507335203663</v>
      </c>
      <c r="P5554" s="18">
        <f t="shared" ca="1" si="1656"/>
        <v>462.7574063675907</v>
      </c>
      <c r="Q5554" s="47">
        <f ca="1">SUM(L$15:L5554)-SUM(M$15:M5554)</f>
        <v>0</v>
      </c>
      <c r="R5554" s="47" t="str">
        <f t="shared" ca="1" si="1657"/>
        <v>M5557</v>
      </c>
      <c r="S5554" s="40">
        <f t="shared" ca="1" si="1645"/>
        <v>0</v>
      </c>
      <c r="T5554" s="46">
        <f t="shared" ca="1" si="1646"/>
        <v>72</v>
      </c>
      <c r="X5554" s="74">
        <f t="shared" ca="1" si="1647"/>
        <v>0.46275740636759072</v>
      </c>
      <c r="Y5554" s="75">
        <f t="shared" ca="1" si="1648"/>
        <v>0.46275740636759072</v>
      </c>
      <c r="Z5554" s="74">
        <f t="shared" ca="1" si="1649"/>
        <v>1.5884479483132181</v>
      </c>
      <c r="AA5554" s="76">
        <f t="shared" ca="1" si="1650"/>
        <v>462.7574063675907</v>
      </c>
      <c r="AB5554" s="76">
        <f t="shared" ca="1" si="1651"/>
        <v>1588.4479483132181</v>
      </c>
    </row>
    <row r="5555" spans="1:28" x14ac:dyDescent="0.25">
      <c r="A5555" s="2">
        <f t="shared" si="1652"/>
        <v>21</v>
      </c>
      <c r="B5555" s="16">
        <f ca="1">VLOOKUP(A5555,PERIODS!$O$4:$P$33,2,FALSE)</f>
        <v>3.5000000000000003E-2</v>
      </c>
      <c r="C5555" s="15"/>
      <c r="D5555" s="18">
        <v>5000</v>
      </c>
      <c r="E5555" s="34">
        <f t="shared" ca="1" si="1653"/>
        <v>22006.507335203663</v>
      </c>
      <c r="F5555" s="34">
        <f t="shared" ca="1" si="1654"/>
        <v>3500.0000000000005</v>
      </c>
      <c r="G5555" s="69">
        <f t="shared" ca="1" si="1640"/>
        <v>0</v>
      </c>
      <c r="H5555" s="34">
        <f t="shared" ca="1" si="1641"/>
        <v>1076.5789179847829</v>
      </c>
      <c r="I5555" s="34">
        <f t="shared" ca="1" si="1642"/>
        <v>4576.5789179847834</v>
      </c>
      <c r="J5555" s="18">
        <f ca="1">SUM(INDIRECT(ADDRESS(ROW(F5555),COLUMN(F5555),4)):INDIRECT(ADDRESS(ROW(F5555)+N$5-1,COLUMN(F5555),4)))</f>
        <v>24500.000000000004</v>
      </c>
      <c r="K5555" s="18">
        <f t="shared" ca="1" si="1643"/>
        <v>16350</v>
      </c>
      <c r="L5555" s="18">
        <f t="shared" ca="1" si="1655"/>
        <v>16350</v>
      </c>
      <c r="M5555" s="18">
        <f t="shared" ca="1" si="1639"/>
        <v>0</v>
      </c>
      <c r="N5555" s="34">
        <f t="shared" ca="1" si="1644"/>
        <v>17429.928417218878</v>
      </c>
      <c r="P5555" s="18">
        <f t="shared" ca="1" si="1656"/>
        <v>1076.5789179847829</v>
      </c>
      <c r="Q5555" s="47">
        <f ca="1">SUM(L$15:L5555)-SUM(M$15:M5555)</f>
        <v>16350</v>
      </c>
      <c r="R5555" s="47" t="str">
        <f t="shared" ca="1" si="1657"/>
        <v>M5558</v>
      </c>
      <c r="S5555" s="40">
        <f t="shared" ca="1" si="1645"/>
        <v>0</v>
      </c>
      <c r="T5555" s="46">
        <f t="shared" ca="1" si="1646"/>
        <v>11</v>
      </c>
      <c r="X5555" s="74">
        <f t="shared" ca="1" si="1647"/>
        <v>1.0765789179847829</v>
      </c>
      <c r="Y5555" s="75">
        <f t="shared" ca="1" si="1648"/>
        <v>1.0765789179847829</v>
      </c>
      <c r="Z5555" s="74">
        <f t="shared" ca="1" si="1649"/>
        <v>2.934622773152364</v>
      </c>
      <c r="AA5555" s="76">
        <f t="shared" ca="1" si="1650"/>
        <v>1076.5789179847829</v>
      </c>
      <c r="AB5555" s="76">
        <f t="shared" ca="1" si="1651"/>
        <v>2934.6227731523641</v>
      </c>
    </row>
    <row r="5556" spans="1:28" x14ac:dyDescent="0.25">
      <c r="A5556" s="2">
        <f t="shared" si="1652"/>
        <v>22</v>
      </c>
      <c r="B5556" s="16">
        <f ca="1">VLOOKUP(A5556,PERIODS!$O$4:$P$33,2,FALSE)</f>
        <v>3.5000000000000003E-2</v>
      </c>
      <c r="C5556" s="15"/>
      <c r="D5556" s="18">
        <v>5000</v>
      </c>
      <c r="E5556" s="34">
        <f t="shared" ca="1" si="1653"/>
        <v>17429.928417218878</v>
      </c>
      <c r="F5556" s="34">
        <f t="shared" ca="1" si="1654"/>
        <v>3500.0000000000005</v>
      </c>
      <c r="G5556" s="69">
        <f t="shared" ca="1" si="1640"/>
        <v>0</v>
      </c>
      <c r="H5556" s="34">
        <f t="shared" ca="1" si="1641"/>
        <v>1102.8496916554095</v>
      </c>
      <c r="I5556" s="34">
        <f t="shared" ca="1" si="1642"/>
        <v>4602.8496916554104</v>
      </c>
      <c r="J5556" s="18">
        <f ca="1">SUM(INDIRECT(ADDRESS(ROW(F5556),COLUMN(F5556),4)):INDIRECT(ADDRESS(ROW(F5556)+N$5-1,COLUMN(F5556),4)))</f>
        <v>25000.000000000004</v>
      </c>
      <c r="K5556" s="18">
        <f t="shared" ca="1" si="1643"/>
        <v>16350</v>
      </c>
      <c r="L5556" s="18">
        <f t="shared" ca="1" si="1655"/>
        <v>0</v>
      </c>
      <c r="M5556" s="18">
        <f t="shared" ca="1" si="1639"/>
        <v>0</v>
      </c>
      <c r="N5556" s="34">
        <f t="shared" ca="1" si="1644"/>
        <v>12827.078725563468</v>
      </c>
      <c r="P5556" s="18">
        <f t="shared" ca="1" si="1656"/>
        <v>1102.8496916554095</v>
      </c>
      <c r="Q5556" s="47">
        <f ca="1">SUM(L$15:L5556)-SUM(M$15:M5556)</f>
        <v>16350</v>
      </c>
      <c r="R5556" s="47" t="str">
        <f t="shared" ca="1" si="1657"/>
        <v>M5559</v>
      </c>
      <c r="S5556" s="40">
        <f t="shared" ca="1" si="1645"/>
        <v>0</v>
      </c>
      <c r="T5556" s="46">
        <f t="shared" ca="1" si="1646"/>
        <v>42</v>
      </c>
      <c r="X5556" s="74">
        <f t="shared" ca="1" si="1647"/>
        <v>1.1028496916554096</v>
      </c>
      <c r="Y5556" s="75">
        <f t="shared" ca="1" si="1648"/>
        <v>1.1028496916554096</v>
      </c>
      <c r="Z5556" s="74">
        <f t="shared" ca="1" si="1649"/>
        <v>3.0127391804208723</v>
      </c>
      <c r="AA5556" s="76">
        <f t="shared" ca="1" si="1650"/>
        <v>1102.8496916554095</v>
      </c>
      <c r="AB5556" s="76">
        <f t="shared" ca="1" si="1651"/>
        <v>3012.7391804208723</v>
      </c>
    </row>
    <row r="5557" spans="1:28" x14ac:dyDescent="0.25">
      <c r="A5557" s="2">
        <f t="shared" si="1652"/>
        <v>23</v>
      </c>
      <c r="B5557" s="16">
        <f ca="1">VLOOKUP(A5557,PERIODS!$O$4:$P$33,2,FALSE)</f>
        <v>3.5000000000000003E-2</v>
      </c>
      <c r="C5557" s="15"/>
      <c r="D5557" s="18">
        <v>5000</v>
      </c>
      <c r="E5557" s="34">
        <f t="shared" ca="1" si="1653"/>
        <v>12827.078725563468</v>
      </c>
      <c r="F5557" s="34">
        <f t="shared" ca="1" si="1654"/>
        <v>3500.0000000000005</v>
      </c>
      <c r="G5557" s="69">
        <f t="shared" ca="1" si="1640"/>
        <v>0</v>
      </c>
      <c r="H5557" s="34">
        <f t="shared" ca="1" si="1641"/>
        <v>-114.30670543567406</v>
      </c>
      <c r="I5557" s="34">
        <f t="shared" ca="1" si="1642"/>
        <v>3385.6932945643266</v>
      </c>
      <c r="J5557" s="18">
        <f ca="1">SUM(INDIRECT(ADDRESS(ROW(F5557),COLUMN(F5557),4)):INDIRECT(ADDRESS(ROW(F5557)+N$5-1,COLUMN(F5557),4)))</f>
        <v>25500.000000000004</v>
      </c>
      <c r="K5557" s="18">
        <f t="shared" ca="1" si="1643"/>
        <v>16350</v>
      </c>
      <c r="L5557" s="18">
        <f t="shared" ca="1" si="1655"/>
        <v>0</v>
      </c>
      <c r="M5557" s="18">
        <f t="shared" ca="1" si="1639"/>
        <v>0</v>
      </c>
      <c r="N5557" s="34">
        <f t="shared" ca="1" si="1644"/>
        <v>9441.3854309991402</v>
      </c>
      <c r="P5557" s="18">
        <f t="shared" ca="1" si="1656"/>
        <v>114.30670543567406</v>
      </c>
      <c r="Q5557" s="47">
        <f ca="1">SUM(L$15:L5557)-SUM(M$15:M5557)</f>
        <v>16350</v>
      </c>
      <c r="R5557" s="47" t="str">
        <f t="shared" ca="1" si="1657"/>
        <v>M5560</v>
      </c>
      <c r="S5557" s="40">
        <f t="shared" ca="1" si="1645"/>
        <v>0</v>
      </c>
      <c r="T5557" s="46">
        <f t="shared" ca="1" si="1646"/>
        <v>50</v>
      </c>
      <c r="X5557" s="74">
        <f t="shared" ca="1" si="1647"/>
        <v>-0.11430670543567406</v>
      </c>
      <c r="Y5557" s="75">
        <f t="shared" ca="1" si="1648"/>
        <v>-0.11430670543567406</v>
      </c>
      <c r="Z5557" s="74">
        <f t="shared" ca="1" si="1649"/>
        <v>0.89198433747958639</v>
      </c>
      <c r="AA5557" s="76">
        <f t="shared" ca="1" si="1650"/>
        <v>-114.30670543567406</v>
      </c>
      <c r="AB5557" s="76">
        <f t="shared" ca="1" si="1651"/>
        <v>891.98433747958643</v>
      </c>
    </row>
    <row r="5558" spans="1:28" x14ac:dyDescent="0.25">
      <c r="A5558" s="2">
        <f t="shared" si="1652"/>
        <v>24</v>
      </c>
      <c r="B5558" s="16">
        <f ca="1">VLOOKUP(A5558,PERIODS!$O$4:$P$33,2,FALSE)</f>
        <v>3.5000000000000003E-2</v>
      </c>
      <c r="C5558" s="15"/>
      <c r="D5558" s="18">
        <v>5000</v>
      </c>
      <c r="E5558" s="34">
        <f t="shared" ca="1" si="1653"/>
        <v>9441.3854309991402</v>
      </c>
      <c r="F5558" s="34">
        <f t="shared" ca="1" si="1654"/>
        <v>3500.0000000000005</v>
      </c>
      <c r="G5558" s="69">
        <f t="shared" ca="1" si="1640"/>
        <v>0</v>
      </c>
      <c r="H5558" s="34">
        <f t="shared" ca="1" si="1641"/>
        <v>1474.1582231122547</v>
      </c>
      <c r="I5558" s="34">
        <f t="shared" ca="1" si="1642"/>
        <v>4974.1582231122557</v>
      </c>
      <c r="J5558" s="18">
        <f ca="1">SUM(INDIRECT(ADDRESS(ROW(F5558),COLUMN(F5558),4)):INDIRECT(ADDRESS(ROW(F5558)+N$5-1,COLUMN(F5558),4)))</f>
        <v>26000</v>
      </c>
      <c r="K5558" s="18">
        <f t="shared" ca="1" si="1643"/>
        <v>16350</v>
      </c>
      <c r="L5558" s="18">
        <f t="shared" ca="1" si="1655"/>
        <v>16350</v>
      </c>
      <c r="M5558" s="18">
        <f t="shared" ca="1" si="1639"/>
        <v>16350</v>
      </c>
      <c r="N5558" s="34">
        <f t="shared" ca="1" si="1644"/>
        <v>20817.227207886885</v>
      </c>
      <c r="P5558" s="18">
        <f t="shared" ca="1" si="1656"/>
        <v>1474.1582231122547</v>
      </c>
      <c r="Q5558" s="47">
        <f ca="1">SUM(L$15:L5558)-SUM(M$15:M5558)</f>
        <v>16350</v>
      </c>
      <c r="R5558" s="47" t="str">
        <f t="shared" ca="1" si="1657"/>
        <v>M5561</v>
      </c>
      <c r="S5558" s="40">
        <f t="shared" ca="1" si="1645"/>
        <v>0</v>
      </c>
      <c r="T5558" s="46">
        <f t="shared" ca="1" si="1646"/>
        <v>92</v>
      </c>
      <c r="X5558" s="74">
        <f t="shared" ca="1" si="1647"/>
        <v>1.4741582231122548</v>
      </c>
      <c r="Y5558" s="75">
        <f t="shared" ca="1" si="1648"/>
        <v>1.4741582231122548</v>
      </c>
      <c r="Z5558" s="74">
        <f t="shared" ca="1" si="1649"/>
        <v>4.367357884238622</v>
      </c>
      <c r="AA5558" s="76">
        <f t="shared" ca="1" si="1650"/>
        <v>1474.1582231122547</v>
      </c>
      <c r="AB5558" s="76">
        <f t="shared" ca="1" si="1651"/>
        <v>4367.3578842386223</v>
      </c>
    </row>
    <row r="5559" spans="1:28" x14ac:dyDescent="0.25">
      <c r="A5559" s="2">
        <f t="shared" si="1652"/>
        <v>25</v>
      </c>
      <c r="B5559" s="16">
        <f ca="1">VLOOKUP(A5559,PERIODS!$O$4:$P$33,2,FALSE)</f>
        <v>3.5000000000000003E-2</v>
      </c>
      <c r="C5559" s="15"/>
      <c r="D5559" s="18">
        <v>5000</v>
      </c>
      <c r="E5559" s="34">
        <f t="shared" ca="1" si="1653"/>
        <v>20817.227207886885</v>
      </c>
      <c r="F5559" s="34">
        <f t="shared" ca="1" si="1654"/>
        <v>3500.0000000000005</v>
      </c>
      <c r="G5559" s="69">
        <f t="shared" ca="1" si="1640"/>
        <v>0</v>
      </c>
      <c r="H5559" s="34">
        <f t="shared" ca="1" si="1641"/>
        <v>1959.9639845400536</v>
      </c>
      <c r="I5559" s="34">
        <f t="shared" ca="1" si="1642"/>
        <v>5459.9639845400543</v>
      </c>
      <c r="J5559" s="18">
        <f ca="1">SUM(INDIRECT(ADDRESS(ROW(F5559),COLUMN(F5559),4)):INDIRECT(ADDRESS(ROW(F5559)+N$5-1,COLUMN(F5559),4)))</f>
        <v>24900</v>
      </c>
      <c r="K5559" s="18">
        <f t="shared" ca="1" si="1643"/>
        <v>16350</v>
      </c>
      <c r="L5559" s="18">
        <f t="shared" ca="1" si="1655"/>
        <v>0</v>
      </c>
      <c r="M5559" s="18">
        <f t="shared" ca="1" si="1639"/>
        <v>0</v>
      </c>
      <c r="N5559" s="34">
        <f t="shared" ca="1" si="1644"/>
        <v>15357.26322334683</v>
      </c>
      <c r="P5559" s="18">
        <f t="shared" ca="1" si="1656"/>
        <v>1959.9639845400536</v>
      </c>
      <c r="Q5559" s="47">
        <f ca="1">SUM(L$15:L5559)-SUM(M$15:M5559)</f>
        <v>16350</v>
      </c>
      <c r="R5559" s="47" t="str">
        <f t="shared" ca="1" si="1657"/>
        <v>M5562</v>
      </c>
      <c r="S5559" s="40">
        <f t="shared" ca="1" si="1645"/>
        <v>0</v>
      </c>
      <c r="T5559" s="46">
        <f t="shared" ca="1" si="1646"/>
        <v>7</v>
      </c>
      <c r="X5559" s="74">
        <f t="shared" ca="1" si="1647"/>
        <v>2.0105527395339431</v>
      </c>
      <c r="Y5559" s="75">
        <f t="shared" ca="1" si="1648"/>
        <v>1.9599639845400536</v>
      </c>
      <c r="Z5559" s="74">
        <f t="shared" ca="1" si="1649"/>
        <v>7.0990713842313315</v>
      </c>
      <c r="AA5559" s="76">
        <f t="shared" ca="1" si="1650"/>
        <v>1959.9639845400536</v>
      </c>
      <c r="AB5559" s="76">
        <f t="shared" ca="1" si="1651"/>
        <v>7099.0713842313316</v>
      </c>
    </row>
    <row r="5560" spans="1:28" x14ac:dyDescent="0.25">
      <c r="A5560" s="2">
        <f t="shared" si="1652"/>
        <v>26</v>
      </c>
      <c r="B5560" s="16">
        <f ca="1">VLOOKUP(A5560,PERIODS!$O$4:$P$33,2,FALSE)</f>
        <v>3.5000000000000003E-2</v>
      </c>
      <c r="C5560" s="15"/>
      <c r="D5560" s="18">
        <v>5000</v>
      </c>
      <c r="E5560" s="34">
        <f t="shared" ca="1" si="1653"/>
        <v>15357.26322334683</v>
      </c>
      <c r="F5560" s="34">
        <f t="shared" ca="1" si="1654"/>
        <v>3500.0000000000005</v>
      </c>
      <c r="G5560" s="69">
        <f t="shared" ca="1" si="1640"/>
        <v>0</v>
      </c>
      <c r="H5560" s="34">
        <f t="shared" ca="1" si="1641"/>
        <v>277.61701675994186</v>
      </c>
      <c r="I5560" s="34">
        <f t="shared" ca="1" si="1642"/>
        <v>3777.6170167599421</v>
      </c>
      <c r="J5560" s="18">
        <f ca="1">SUM(INDIRECT(ADDRESS(ROW(F5560),COLUMN(F5560),4)):INDIRECT(ADDRESS(ROW(F5560)+N$5-1,COLUMN(F5560),4)))</f>
        <v>23900</v>
      </c>
      <c r="K5560" s="18">
        <f t="shared" ca="1" si="1643"/>
        <v>16350</v>
      </c>
      <c r="L5560" s="18">
        <f t="shared" ca="1" si="1655"/>
        <v>0</v>
      </c>
      <c r="M5560" s="18">
        <f t="shared" ca="1" si="1639"/>
        <v>0</v>
      </c>
      <c r="N5560" s="34">
        <f t="shared" ca="1" si="1644"/>
        <v>11579.646206586887</v>
      </c>
      <c r="P5560" s="18">
        <f t="shared" ca="1" si="1656"/>
        <v>277.61701675994186</v>
      </c>
      <c r="Q5560" s="47">
        <f ca="1">SUM(L$15:L5560)-SUM(M$15:M5560)</f>
        <v>16350</v>
      </c>
      <c r="R5560" s="47" t="str">
        <f t="shared" ca="1" si="1657"/>
        <v>M5563</v>
      </c>
      <c r="S5560" s="40">
        <f t="shared" ca="1" si="1645"/>
        <v>0</v>
      </c>
      <c r="T5560" s="46">
        <f t="shared" ca="1" si="1646"/>
        <v>93</v>
      </c>
      <c r="X5560" s="74">
        <f t="shared" ca="1" si="1647"/>
        <v>0.27761701675994188</v>
      </c>
      <c r="Y5560" s="75">
        <f t="shared" ca="1" si="1648"/>
        <v>0.27761701675994188</v>
      </c>
      <c r="Z5560" s="74">
        <f t="shared" ca="1" si="1649"/>
        <v>1.3199805699563982</v>
      </c>
      <c r="AA5560" s="76">
        <f t="shared" ca="1" si="1650"/>
        <v>277.61701675994186</v>
      </c>
      <c r="AB5560" s="76">
        <f t="shared" ca="1" si="1651"/>
        <v>1319.9805699563983</v>
      </c>
    </row>
    <row r="5561" spans="1:28" x14ac:dyDescent="0.25">
      <c r="A5561" s="2">
        <f t="shared" si="1652"/>
        <v>27</v>
      </c>
      <c r="B5561" s="16">
        <f ca="1">VLOOKUP(A5561,PERIODS!$O$4:$P$33,2,FALSE)</f>
        <v>3.5000000000000003E-2</v>
      </c>
      <c r="C5561" s="15"/>
      <c r="D5561" s="18">
        <v>5000</v>
      </c>
      <c r="E5561" s="34">
        <f t="shared" ca="1" si="1653"/>
        <v>11579.646206586887</v>
      </c>
      <c r="F5561" s="34">
        <f t="shared" ca="1" si="1654"/>
        <v>3500.0000000000005</v>
      </c>
      <c r="G5561" s="69">
        <f t="shared" ca="1" si="1640"/>
        <v>0</v>
      </c>
      <c r="H5561" s="34">
        <f t="shared" ca="1" si="1641"/>
        <v>-611.94617078772103</v>
      </c>
      <c r="I5561" s="34">
        <f t="shared" ca="1" si="1642"/>
        <v>2888.0538292122792</v>
      </c>
      <c r="J5561" s="18">
        <f ca="1">SUM(INDIRECT(ADDRESS(ROW(F5561),COLUMN(F5561),4)):INDIRECT(ADDRESS(ROW(F5561)+N$5-1,COLUMN(F5561),4)))</f>
        <v>22900</v>
      </c>
      <c r="K5561" s="18">
        <f t="shared" ca="1" si="1643"/>
        <v>0</v>
      </c>
      <c r="L5561" s="18">
        <f t="shared" ca="1" si="1655"/>
        <v>0</v>
      </c>
      <c r="M5561" s="18">
        <f t="shared" ca="1" si="1639"/>
        <v>16350</v>
      </c>
      <c r="N5561" s="34">
        <f t="shared" ca="1" si="1644"/>
        <v>25041.592377374607</v>
      </c>
      <c r="P5561" s="18">
        <f t="shared" ca="1" si="1656"/>
        <v>611.94617078772103</v>
      </c>
      <c r="Q5561" s="47">
        <f ca="1">SUM(L$15:L5561)-SUM(M$15:M5561)</f>
        <v>0</v>
      </c>
      <c r="R5561" s="47" t="str">
        <f t="shared" ca="1" si="1657"/>
        <v>M5564</v>
      </c>
      <c r="S5561" s="40">
        <f t="shared" ca="1" si="1645"/>
        <v>0</v>
      </c>
      <c r="T5561" s="46">
        <f t="shared" ca="1" si="1646"/>
        <v>39</v>
      </c>
      <c r="X5561" s="74">
        <f t="shared" ca="1" si="1647"/>
        <v>-0.61194617078772107</v>
      </c>
      <c r="Y5561" s="75">
        <f t="shared" ca="1" si="1648"/>
        <v>-0.61194617078772107</v>
      </c>
      <c r="Z5561" s="74">
        <f t="shared" ca="1" si="1649"/>
        <v>0.54229444381105896</v>
      </c>
      <c r="AA5561" s="76">
        <f t="shared" ca="1" si="1650"/>
        <v>-611.94617078772103</v>
      </c>
      <c r="AB5561" s="76">
        <f t="shared" ca="1" si="1651"/>
        <v>542.29444381105895</v>
      </c>
    </row>
    <row r="5562" spans="1:28" x14ac:dyDescent="0.25">
      <c r="A5562" s="2">
        <f t="shared" si="1652"/>
        <v>28</v>
      </c>
      <c r="B5562" s="16">
        <f ca="1">VLOOKUP(A5562,PERIODS!$O$4:$P$33,2,FALSE)</f>
        <v>0.04</v>
      </c>
      <c r="C5562" s="15"/>
      <c r="D5562" s="18">
        <v>5000</v>
      </c>
      <c r="E5562" s="34">
        <f t="shared" ca="1" si="1653"/>
        <v>25041.592377374607</v>
      </c>
      <c r="F5562" s="34">
        <f t="shared" ca="1" si="1654"/>
        <v>4000</v>
      </c>
      <c r="G5562" s="69">
        <f t="shared" ca="1" si="1640"/>
        <v>0</v>
      </c>
      <c r="H5562" s="34">
        <f t="shared" ca="1" si="1641"/>
        <v>-138.8093623426081</v>
      </c>
      <c r="I5562" s="34">
        <f t="shared" ca="1" si="1642"/>
        <v>3861.190637657392</v>
      </c>
      <c r="J5562" s="18">
        <f ca="1">SUM(INDIRECT(ADDRESS(ROW(F5562),COLUMN(F5562),4)):INDIRECT(ADDRESS(ROW(F5562)+N$5-1,COLUMN(F5562),4)))</f>
        <v>21900</v>
      </c>
      <c r="K5562" s="18">
        <f t="shared" ca="1" si="1643"/>
        <v>0</v>
      </c>
      <c r="L5562" s="18">
        <f t="shared" ca="1" si="1655"/>
        <v>0</v>
      </c>
      <c r="M5562" s="18">
        <f t="shared" ca="1" si="1639"/>
        <v>0</v>
      </c>
      <c r="N5562" s="34">
        <f t="shared" ca="1" si="1644"/>
        <v>21180.401739717214</v>
      </c>
      <c r="P5562" s="18">
        <f t="shared" ca="1" si="1656"/>
        <v>138.8093623426081</v>
      </c>
      <c r="Q5562" s="47">
        <f ca="1">SUM(L$15:L5562)-SUM(M$15:M5562)</f>
        <v>0</v>
      </c>
      <c r="R5562" s="47" t="str">
        <f t="shared" ca="1" si="1657"/>
        <v>M5565</v>
      </c>
      <c r="S5562" s="40">
        <f t="shared" ca="1" si="1645"/>
        <v>0</v>
      </c>
      <c r="T5562" s="46">
        <f t="shared" ca="1" si="1646"/>
        <v>70</v>
      </c>
      <c r="X5562" s="74">
        <f t="shared" ca="1" si="1647"/>
        <v>-0.1388093623426081</v>
      </c>
      <c r="Y5562" s="75">
        <f t="shared" ca="1" si="1648"/>
        <v>-0.1388093623426081</v>
      </c>
      <c r="Z5562" s="74">
        <f t="shared" ca="1" si="1649"/>
        <v>0.87039394250522384</v>
      </c>
      <c r="AA5562" s="76">
        <f t="shared" ca="1" si="1650"/>
        <v>-138.8093623426081</v>
      </c>
      <c r="AB5562" s="76">
        <f t="shared" ca="1" si="1651"/>
        <v>870.39394250522389</v>
      </c>
    </row>
    <row r="5563" spans="1:28" x14ac:dyDescent="0.25">
      <c r="A5563" s="2">
        <f t="shared" si="1652"/>
        <v>29</v>
      </c>
      <c r="B5563" s="16">
        <f ca="1">VLOOKUP(A5563,PERIODS!$O$4:$P$33,2,FALSE)</f>
        <v>0.04</v>
      </c>
      <c r="C5563" s="15"/>
      <c r="D5563" s="18">
        <v>5000</v>
      </c>
      <c r="E5563" s="34">
        <f t="shared" ca="1" si="1653"/>
        <v>21180.401739717214</v>
      </c>
      <c r="F5563" s="34">
        <f t="shared" ca="1" si="1654"/>
        <v>4000</v>
      </c>
      <c r="G5563" s="69">
        <f t="shared" ca="1" si="1640"/>
        <v>0</v>
      </c>
      <c r="H5563" s="34">
        <f t="shared" ca="1" si="1641"/>
        <v>736.81402450127359</v>
      </c>
      <c r="I5563" s="34">
        <f t="shared" ca="1" si="1642"/>
        <v>4736.8140245012737</v>
      </c>
      <c r="J5563" s="18">
        <f ca="1">SUM(INDIRECT(ADDRESS(ROW(F5563),COLUMN(F5563),4)):INDIRECT(ADDRESS(ROW(F5563)+N$5-1,COLUMN(F5563),4)))</f>
        <v>21200</v>
      </c>
      <c r="K5563" s="18">
        <f t="shared" ca="1" si="1643"/>
        <v>16350</v>
      </c>
      <c r="L5563" s="18">
        <f t="shared" ca="1" si="1655"/>
        <v>16350</v>
      </c>
      <c r="M5563" s="18">
        <f t="shared" ca="1" si="1639"/>
        <v>0</v>
      </c>
      <c r="N5563" s="34">
        <f t="shared" ca="1" si="1644"/>
        <v>16443.587715215941</v>
      </c>
      <c r="P5563" s="18">
        <f t="shared" ca="1" si="1656"/>
        <v>736.81402450127359</v>
      </c>
      <c r="Q5563" s="47">
        <f ca="1">SUM(L$15:L5563)-SUM(M$15:M5563)</f>
        <v>16350</v>
      </c>
      <c r="R5563" s="47" t="str">
        <f t="shared" ca="1" si="1657"/>
        <v>M5566</v>
      </c>
      <c r="S5563" s="40">
        <f t="shared" ca="1" si="1645"/>
        <v>0</v>
      </c>
      <c r="T5563" s="46">
        <f t="shared" ca="1" si="1646"/>
        <v>2</v>
      </c>
      <c r="X5563" s="74">
        <f t="shared" ca="1" si="1647"/>
        <v>0.73681402450127365</v>
      </c>
      <c r="Y5563" s="75">
        <f t="shared" ca="1" si="1648"/>
        <v>0.73681402450127365</v>
      </c>
      <c r="Z5563" s="74">
        <f t="shared" ca="1" si="1649"/>
        <v>2.0892685413442202</v>
      </c>
      <c r="AA5563" s="76">
        <f t="shared" ca="1" si="1650"/>
        <v>736.81402450127359</v>
      </c>
      <c r="AB5563" s="76">
        <f t="shared" ca="1" si="1651"/>
        <v>2089.2685413442205</v>
      </c>
    </row>
    <row r="5564" spans="1:28" x14ac:dyDescent="0.25">
      <c r="A5564" s="2">
        <f t="shared" si="1652"/>
        <v>30</v>
      </c>
      <c r="B5564" s="16">
        <f ca="1">VLOOKUP(A5564,PERIODS!$O$4:$P$33,2,FALSE)</f>
        <v>0.04</v>
      </c>
      <c r="C5564" s="15"/>
      <c r="D5564" s="18">
        <v>5000</v>
      </c>
      <c r="E5564" s="34">
        <f t="shared" ca="1" si="1653"/>
        <v>16443.587715215941</v>
      </c>
      <c r="F5564" s="34">
        <f t="shared" ca="1" si="1654"/>
        <v>4000</v>
      </c>
      <c r="G5564" s="69">
        <f t="shared" ca="1" si="1640"/>
        <v>0</v>
      </c>
      <c r="H5564" s="34">
        <f t="shared" ca="1" si="1641"/>
        <v>-2562.9324840633653</v>
      </c>
      <c r="I5564" s="34">
        <f t="shared" ca="1" si="1642"/>
        <v>1437.0675159366347</v>
      </c>
      <c r="J5564" s="18">
        <f ca="1">SUM(INDIRECT(ADDRESS(ROW(F5564),COLUMN(F5564),4)):INDIRECT(ADDRESS(ROW(F5564)+N$5-1,COLUMN(F5564),4)))</f>
        <v>20500</v>
      </c>
      <c r="K5564" s="18">
        <f t="shared" ca="1" si="1643"/>
        <v>16350</v>
      </c>
      <c r="L5564" s="18">
        <f t="shared" ca="1" si="1655"/>
        <v>0</v>
      </c>
      <c r="M5564" s="18">
        <f t="shared" ca="1" si="1639"/>
        <v>0</v>
      </c>
      <c r="N5564" s="34">
        <f t="shared" ca="1" si="1644"/>
        <v>15006.520199279306</v>
      </c>
      <c r="P5564" s="18">
        <f t="shared" ca="1" si="1656"/>
        <v>2562.9324840633653</v>
      </c>
      <c r="Q5564" s="47">
        <f ca="1">SUM(L$15:L5564)-SUM(M$15:M5564)</f>
        <v>16350</v>
      </c>
      <c r="R5564" s="47" t="str">
        <f t="shared" ca="1" si="1657"/>
        <v>M5567</v>
      </c>
      <c r="S5564" s="40">
        <f t="shared" ca="1" si="1645"/>
        <v>0</v>
      </c>
      <c r="T5564" s="46">
        <f t="shared" ca="1" si="1646"/>
        <v>41</v>
      </c>
      <c r="X5564" s="74">
        <f t="shared" ca="1" si="1647"/>
        <v>-2.5629324840633654</v>
      </c>
      <c r="Y5564" s="75">
        <f t="shared" ca="1" si="1648"/>
        <v>-2.5629324840633654</v>
      </c>
      <c r="Z5564" s="74">
        <f t="shared" ca="1" si="1649"/>
        <v>7.7078377588875299E-2</v>
      </c>
      <c r="AA5564" s="76">
        <f t="shared" ca="1" si="1650"/>
        <v>-2562.9324840633653</v>
      </c>
      <c r="AB5564" s="76">
        <f t="shared" ca="1" si="1651"/>
        <v>77.078377588875298</v>
      </c>
    </row>
    <row r="5565" spans="1:28" x14ac:dyDescent="0.25">
      <c r="A5565" s="2">
        <f t="shared" si="1652"/>
        <v>1</v>
      </c>
      <c r="B5565" s="16">
        <f ca="1">VLOOKUP(A5565,PERIODS!$O$4:$P$33,2,FALSE)</f>
        <v>2.4E-2</v>
      </c>
      <c r="C5565" s="15"/>
      <c r="D5565" s="18">
        <v>5000</v>
      </c>
      <c r="E5565" s="34">
        <f t="shared" ca="1" si="1653"/>
        <v>15006.520199279306</v>
      </c>
      <c r="F5565" s="34">
        <f t="shared" ca="1" si="1654"/>
        <v>2400</v>
      </c>
      <c r="G5565" s="69">
        <f t="shared" ca="1" si="1640"/>
        <v>0</v>
      </c>
      <c r="H5565" s="34">
        <f t="shared" ca="1" si="1641"/>
        <v>-983.44546778555548</v>
      </c>
      <c r="I5565" s="34">
        <f t="shared" ca="1" si="1642"/>
        <v>1416.5545322144444</v>
      </c>
      <c r="J5565" s="18">
        <f ca="1">SUM(INDIRECT(ADDRESS(ROW(F5565),COLUMN(F5565),4)):INDIRECT(ADDRESS(ROW(F5565)+N$5-1,COLUMN(F5565),4)))</f>
        <v>19800</v>
      </c>
      <c r="K5565" s="18">
        <f t="shared" ca="1" si="1643"/>
        <v>16350</v>
      </c>
      <c r="L5565" s="18">
        <f t="shared" ca="1" si="1655"/>
        <v>0</v>
      </c>
      <c r="M5565" s="18">
        <f t="shared" ca="1" si="1639"/>
        <v>0</v>
      </c>
      <c r="N5565" s="34">
        <f t="shared" ca="1" si="1644"/>
        <v>13589.965667064862</v>
      </c>
      <c r="P5565" s="18">
        <f t="shared" ca="1" si="1656"/>
        <v>983.44546778555548</v>
      </c>
      <c r="Q5565" s="47">
        <f ca="1">SUM(L$15:L5565)-SUM(M$15:M5565)</f>
        <v>16350</v>
      </c>
      <c r="R5565" s="47" t="str">
        <f t="shared" ca="1" si="1657"/>
        <v>M5568</v>
      </c>
      <c r="S5565" s="40">
        <f t="shared" ca="1" si="1645"/>
        <v>0</v>
      </c>
      <c r="T5565" s="46">
        <f t="shared" ca="1" si="1646"/>
        <v>17</v>
      </c>
      <c r="X5565" s="74">
        <f t="shared" ca="1" si="1647"/>
        <v>-0.98344546778555553</v>
      </c>
      <c r="Y5565" s="75">
        <f t="shared" ca="1" si="1648"/>
        <v>-0.98344546778555553</v>
      </c>
      <c r="Z5565" s="74">
        <f t="shared" ca="1" si="1649"/>
        <v>0.37402020170006672</v>
      </c>
      <c r="AA5565" s="76">
        <f t="shared" ca="1" si="1650"/>
        <v>-983.44546778555548</v>
      </c>
      <c r="AB5565" s="76">
        <f t="shared" ca="1" si="1651"/>
        <v>374.02020170006671</v>
      </c>
    </row>
    <row r="5566" spans="1:28" x14ac:dyDescent="0.25">
      <c r="A5566" s="2">
        <f t="shared" si="1652"/>
        <v>2</v>
      </c>
      <c r="B5566" s="16">
        <f ca="1">VLOOKUP(A5566,PERIODS!$O$4:$P$33,2,FALSE)</f>
        <v>2.5000000000000001E-2</v>
      </c>
      <c r="C5566" s="15"/>
      <c r="D5566" s="18">
        <v>5000</v>
      </c>
      <c r="E5566" s="34">
        <f t="shared" ca="1" si="1653"/>
        <v>13589.965667064862</v>
      </c>
      <c r="F5566" s="34">
        <f t="shared" ca="1" si="1654"/>
        <v>2500</v>
      </c>
      <c r="G5566" s="69">
        <f t="shared" ca="1" si="1640"/>
        <v>0</v>
      </c>
      <c r="H5566" s="34">
        <f t="shared" ca="1" si="1641"/>
        <v>512.62688476399137</v>
      </c>
      <c r="I5566" s="34">
        <f t="shared" ca="1" si="1642"/>
        <v>3012.6268847639913</v>
      </c>
      <c r="J5566" s="18">
        <f ca="1">SUM(INDIRECT(ADDRESS(ROW(F5566),COLUMN(F5566),4)):INDIRECT(ADDRESS(ROW(F5566)+N$5-1,COLUMN(F5566),4)))</f>
        <v>20700</v>
      </c>
      <c r="K5566" s="18">
        <f t="shared" ca="1" si="1643"/>
        <v>0</v>
      </c>
      <c r="L5566" s="18">
        <f t="shared" ca="1" si="1655"/>
        <v>0</v>
      </c>
      <c r="M5566" s="18">
        <f t="shared" ca="1" si="1639"/>
        <v>16350</v>
      </c>
      <c r="N5566" s="34">
        <f t="shared" ca="1" si="1644"/>
        <v>26927.338782300871</v>
      </c>
      <c r="P5566" s="18">
        <f t="shared" ca="1" si="1656"/>
        <v>512.62688476399137</v>
      </c>
      <c r="Q5566" s="47">
        <f ca="1">SUM(L$15:L5566)-SUM(M$15:M5566)</f>
        <v>0</v>
      </c>
      <c r="R5566" s="47" t="str">
        <f t="shared" ca="1" si="1657"/>
        <v>M5569</v>
      </c>
      <c r="S5566" s="40">
        <f t="shared" ca="1" si="1645"/>
        <v>0</v>
      </c>
      <c r="T5566" s="46">
        <f t="shared" ca="1" si="1646"/>
        <v>68</v>
      </c>
      <c r="X5566" s="74">
        <f t="shared" ca="1" si="1647"/>
        <v>0.51262688476399132</v>
      </c>
      <c r="Y5566" s="75">
        <f t="shared" ca="1" si="1648"/>
        <v>0.51262688476399132</v>
      </c>
      <c r="Z5566" s="74">
        <f t="shared" ca="1" si="1649"/>
        <v>1.6696714737384586</v>
      </c>
      <c r="AA5566" s="76">
        <f t="shared" ca="1" si="1650"/>
        <v>512.62688476399137</v>
      </c>
      <c r="AB5566" s="76">
        <f t="shared" ca="1" si="1651"/>
        <v>1669.6714737384586</v>
      </c>
    </row>
    <row r="5567" spans="1:28" x14ac:dyDescent="0.25">
      <c r="A5567" s="2">
        <f t="shared" si="1652"/>
        <v>3</v>
      </c>
      <c r="B5567" s="16">
        <f ca="1">VLOOKUP(A5567,PERIODS!$O$4:$P$33,2,FALSE)</f>
        <v>2.5000000000000001E-2</v>
      </c>
      <c r="C5567" s="15"/>
      <c r="D5567" s="18">
        <v>5000</v>
      </c>
      <c r="E5567" s="34">
        <f t="shared" ca="1" si="1653"/>
        <v>26927.338782300871</v>
      </c>
      <c r="F5567" s="34">
        <f t="shared" ca="1" si="1654"/>
        <v>2500</v>
      </c>
      <c r="G5567" s="69">
        <f t="shared" ca="1" si="1640"/>
        <v>0</v>
      </c>
      <c r="H5567" s="34">
        <f t="shared" ca="1" si="1641"/>
        <v>890.21360335817269</v>
      </c>
      <c r="I5567" s="34">
        <f t="shared" ca="1" si="1642"/>
        <v>3390.2136033581728</v>
      </c>
      <c r="J5567" s="18">
        <f ca="1">SUM(INDIRECT(ADDRESS(ROW(F5567),COLUMN(F5567),4)):INDIRECT(ADDRESS(ROW(F5567)+N$5-1,COLUMN(F5567),4)))</f>
        <v>21500</v>
      </c>
      <c r="K5567" s="18">
        <f t="shared" ca="1" si="1643"/>
        <v>0</v>
      </c>
      <c r="L5567" s="18">
        <f t="shared" ca="1" si="1655"/>
        <v>0</v>
      </c>
      <c r="M5567" s="18">
        <f t="shared" ca="1" si="1639"/>
        <v>0</v>
      </c>
      <c r="N5567" s="34">
        <f t="shared" ca="1" si="1644"/>
        <v>23537.125178942697</v>
      </c>
      <c r="P5567" s="18">
        <f t="shared" ca="1" si="1656"/>
        <v>890.21360335817269</v>
      </c>
      <c r="Q5567" s="47">
        <f ca="1">SUM(L$15:L5567)-SUM(M$15:M5567)</f>
        <v>0</v>
      </c>
      <c r="R5567" s="47" t="str">
        <f t="shared" ca="1" si="1657"/>
        <v>M5570</v>
      </c>
      <c r="S5567" s="40">
        <f t="shared" ca="1" si="1645"/>
        <v>0</v>
      </c>
      <c r="T5567" s="46">
        <f t="shared" ca="1" si="1646"/>
        <v>65</v>
      </c>
      <c r="X5567" s="74">
        <f t="shared" ca="1" si="1647"/>
        <v>0.89021360335817268</v>
      </c>
      <c r="Y5567" s="75">
        <f t="shared" ca="1" si="1648"/>
        <v>0.89021360335817268</v>
      </c>
      <c r="Z5567" s="74">
        <f t="shared" ca="1" si="1649"/>
        <v>2.4356498587180249</v>
      </c>
      <c r="AA5567" s="76">
        <f t="shared" ca="1" si="1650"/>
        <v>890.21360335817269</v>
      </c>
      <c r="AB5567" s="76">
        <f t="shared" ca="1" si="1651"/>
        <v>2435.6498587180249</v>
      </c>
    </row>
    <row r="5568" spans="1:28" x14ac:dyDescent="0.25">
      <c r="A5568" s="2">
        <f t="shared" si="1652"/>
        <v>4</v>
      </c>
      <c r="B5568" s="16">
        <f ca="1">VLOOKUP(A5568,PERIODS!$O$4:$P$33,2,FALSE)</f>
        <v>2.5000000000000001E-2</v>
      </c>
      <c r="C5568" s="15"/>
      <c r="D5568" s="18">
        <v>5000</v>
      </c>
      <c r="E5568" s="34">
        <f t="shared" ca="1" si="1653"/>
        <v>23537.125178942697</v>
      </c>
      <c r="F5568" s="34">
        <f t="shared" ca="1" si="1654"/>
        <v>2500</v>
      </c>
      <c r="G5568" s="69">
        <f t="shared" ca="1" si="1640"/>
        <v>0</v>
      </c>
      <c r="H5568" s="34">
        <f t="shared" ca="1" si="1641"/>
        <v>327.48524830971922</v>
      </c>
      <c r="I5568" s="34">
        <f t="shared" ca="1" si="1642"/>
        <v>2827.4852483097193</v>
      </c>
      <c r="J5568" s="18">
        <f ca="1">SUM(INDIRECT(ADDRESS(ROW(F5568),COLUMN(F5568),4)):INDIRECT(ADDRESS(ROW(F5568)+N$5-1,COLUMN(F5568),4)))</f>
        <v>22300</v>
      </c>
      <c r="K5568" s="18">
        <f t="shared" ca="1" si="1643"/>
        <v>0</v>
      </c>
      <c r="L5568" s="18">
        <f t="shared" ca="1" si="1655"/>
        <v>0</v>
      </c>
      <c r="M5568" s="18">
        <f t="shared" ca="1" si="1639"/>
        <v>0</v>
      </c>
      <c r="N5568" s="34">
        <f t="shared" ca="1" si="1644"/>
        <v>20709.639930632977</v>
      </c>
      <c r="P5568" s="18">
        <f t="shared" ca="1" si="1656"/>
        <v>327.48524830971922</v>
      </c>
      <c r="Q5568" s="47">
        <f ca="1">SUM(L$15:L5568)-SUM(M$15:M5568)</f>
        <v>0</v>
      </c>
      <c r="R5568" s="47" t="str">
        <f t="shared" ca="1" si="1657"/>
        <v>M5571</v>
      </c>
      <c r="S5568" s="40">
        <f t="shared" ca="1" si="1645"/>
        <v>0</v>
      </c>
      <c r="T5568" s="46">
        <f t="shared" ca="1" si="1646"/>
        <v>23</v>
      </c>
      <c r="X5568" s="74">
        <f t="shared" ca="1" si="1647"/>
        <v>0.3274852483097192</v>
      </c>
      <c r="Y5568" s="75">
        <f t="shared" ca="1" si="1648"/>
        <v>0.3274852483097192</v>
      </c>
      <c r="Z5568" s="74">
        <f t="shared" ca="1" si="1649"/>
        <v>1.3874745835516766</v>
      </c>
      <c r="AA5568" s="76">
        <f t="shared" ca="1" si="1650"/>
        <v>327.48524830971922</v>
      </c>
      <c r="AB5568" s="76">
        <f t="shared" ca="1" si="1651"/>
        <v>1387.4745835516767</v>
      </c>
    </row>
    <row r="5569" spans="1:28" x14ac:dyDescent="0.25">
      <c r="A5569" s="2">
        <f t="shared" si="1652"/>
        <v>5</v>
      </c>
      <c r="B5569" s="16">
        <f ca="1">VLOOKUP(A5569,PERIODS!$O$4:$P$33,2,FALSE)</f>
        <v>3.3000000000000002E-2</v>
      </c>
      <c r="C5569" s="15"/>
      <c r="D5569" s="18">
        <v>5000</v>
      </c>
      <c r="E5569" s="34">
        <f t="shared" ca="1" si="1653"/>
        <v>20709.639930632977</v>
      </c>
      <c r="F5569" s="34">
        <f t="shared" ca="1" si="1654"/>
        <v>3300</v>
      </c>
      <c r="G5569" s="69">
        <f t="shared" ca="1" si="1640"/>
        <v>0</v>
      </c>
      <c r="H5569" s="34">
        <f t="shared" ca="1" si="1641"/>
        <v>1465.6081501362012</v>
      </c>
      <c r="I5569" s="34">
        <f t="shared" ca="1" si="1642"/>
        <v>4765.6081501362014</v>
      </c>
      <c r="J5569" s="18">
        <f ca="1">SUM(INDIRECT(ADDRESS(ROW(F5569),COLUMN(F5569),4)):INDIRECT(ADDRESS(ROW(F5569)+N$5-1,COLUMN(F5569),4)))</f>
        <v>23100</v>
      </c>
      <c r="K5569" s="18">
        <f t="shared" ca="1" si="1643"/>
        <v>16350</v>
      </c>
      <c r="L5569" s="18">
        <f t="shared" ca="1" si="1655"/>
        <v>16350</v>
      </c>
      <c r="M5569" s="18">
        <f t="shared" ca="1" si="1639"/>
        <v>0</v>
      </c>
      <c r="N5569" s="34">
        <f t="shared" ca="1" si="1644"/>
        <v>15944.031780496774</v>
      </c>
      <c r="P5569" s="18">
        <f t="shared" ca="1" si="1656"/>
        <v>1465.6081501362012</v>
      </c>
      <c r="Q5569" s="47">
        <f ca="1">SUM(L$15:L5569)-SUM(M$15:M5569)</f>
        <v>16350</v>
      </c>
      <c r="R5569" s="47" t="str">
        <f t="shared" ca="1" si="1657"/>
        <v>M5572</v>
      </c>
      <c r="S5569" s="40">
        <f t="shared" ca="1" si="1645"/>
        <v>0</v>
      </c>
      <c r="T5569" s="46">
        <f t="shared" ca="1" si="1646"/>
        <v>46</v>
      </c>
      <c r="X5569" s="74">
        <f t="shared" ca="1" si="1647"/>
        <v>1.4656081501362013</v>
      </c>
      <c r="Y5569" s="75">
        <f t="shared" ca="1" si="1648"/>
        <v>1.4656081501362013</v>
      </c>
      <c r="Z5569" s="74">
        <f t="shared" ca="1" si="1649"/>
        <v>4.330175836737582</v>
      </c>
      <c r="AA5569" s="76">
        <f t="shared" ca="1" si="1650"/>
        <v>1465.6081501362012</v>
      </c>
      <c r="AB5569" s="76">
        <f t="shared" ca="1" si="1651"/>
        <v>4330.1758367375824</v>
      </c>
    </row>
    <row r="5570" spans="1:28" x14ac:dyDescent="0.25">
      <c r="A5570" s="2">
        <f t="shared" si="1652"/>
        <v>6</v>
      </c>
      <c r="B5570" s="16">
        <f ca="1">VLOOKUP(A5570,PERIODS!$O$4:$P$33,2,FALSE)</f>
        <v>3.3000000000000002E-2</v>
      </c>
      <c r="C5570" s="15"/>
      <c r="D5570" s="18">
        <v>5000</v>
      </c>
      <c r="E5570" s="34">
        <f t="shared" ca="1" si="1653"/>
        <v>15944.031780496774</v>
      </c>
      <c r="F5570" s="34">
        <f t="shared" ca="1" si="1654"/>
        <v>3300</v>
      </c>
      <c r="G5570" s="69">
        <f t="shared" ca="1" si="1640"/>
        <v>0</v>
      </c>
      <c r="H5570" s="34">
        <f t="shared" ca="1" si="1641"/>
        <v>1008.3706829319445</v>
      </c>
      <c r="I5570" s="34">
        <f t="shared" ca="1" si="1642"/>
        <v>4308.3706829319444</v>
      </c>
      <c r="J5570" s="18">
        <f ca="1">SUM(INDIRECT(ADDRESS(ROW(F5570),COLUMN(F5570),4)):INDIRECT(ADDRESS(ROW(F5570)+N$5-1,COLUMN(F5570),4)))</f>
        <v>23100</v>
      </c>
      <c r="K5570" s="18">
        <f t="shared" ca="1" si="1643"/>
        <v>16350</v>
      </c>
      <c r="L5570" s="18">
        <f t="shared" ca="1" si="1655"/>
        <v>0</v>
      </c>
      <c r="M5570" s="18">
        <f t="shared" ca="1" si="1639"/>
        <v>0</v>
      </c>
      <c r="N5570" s="34">
        <f t="shared" ca="1" si="1644"/>
        <v>11635.661097564829</v>
      </c>
      <c r="P5570" s="18">
        <f t="shared" ca="1" si="1656"/>
        <v>1008.3706829319445</v>
      </c>
      <c r="Q5570" s="47">
        <f ca="1">SUM(L$15:L5570)-SUM(M$15:M5570)</f>
        <v>16350</v>
      </c>
      <c r="R5570" s="47" t="str">
        <f t="shared" ca="1" si="1657"/>
        <v>M5573</v>
      </c>
      <c r="S5570" s="40">
        <f t="shared" ca="1" si="1645"/>
        <v>0</v>
      </c>
      <c r="T5570" s="46">
        <f t="shared" ca="1" si="1646"/>
        <v>95</v>
      </c>
      <c r="X5570" s="74">
        <f t="shared" ca="1" si="1647"/>
        <v>1.0083706829319445</v>
      </c>
      <c r="Y5570" s="75">
        <f t="shared" ca="1" si="1648"/>
        <v>1.0083706829319445</v>
      </c>
      <c r="Z5570" s="74">
        <f t="shared" ca="1" si="1649"/>
        <v>2.7411312027805872</v>
      </c>
      <c r="AA5570" s="76">
        <f t="shared" ca="1" si="1650"/>
        <v>1008.3706829319445</v>
      </c>
      <c r="AB5570" s="76">
        <f t="shared" ca="1" si="1651"/>
        <v>2741.131202780587</v>
      </c>
    </row>
    <row r="5571" spans="1:28" x14ac:dyDescent="0.25">
      <c r="A5571" s="2">
        <f t="shared" si="1652"/>
        <v>7</v>
      </c>
      <c r="B5571" s="16">
        <f ca="1">VLOOKUP(A5571,PERIODS!$O$4:$P$33,2,FALSE)</f>
        <v>3.3000000000000002E-2</v>
      </c>
      <c r="C5571" s="15"/>
      <c r="D5571" s="18">
        <v>5000</v>
      </c>
      <c r="E5571" s="34">
        <f t="shared" ca="1" si="1653"/>
        <v>11635.661097564829</v>
      </c>
      <c r="F5571" s="34">
        <f t="shared" ca="1" si="1654"/>
        <v>3300</v>
      </c>
      <c r="G5571" s="69">
        <f t="shared" ca="1" si="1640"/>
        <v>0</v>
      </c>
      <c r="H5571" s="34">
        <f t="shared" ca="1" si="1641"/>
        <v>748.50450118166816</v>
      </c>
      <c r="I5571" s="34">
        <f t="shared" ca="1" si="1642"/>
        <v>4048.5045011816683</v>
      </c>
      <c r="J5571" s="18">
        <f ca="1">SUM(INDIRECT(ADDRESS(ROW(F5571),COLUMN(F5571),4)):INDIRECT(ADDRESS(ROW(F5571)+N$5-1,COLUMN(F5571),4)))</f>
        <v>23100</v>
      </c>
      <c r="K5571" s="18">
        <f t="shared" ca="1" si="1643"/>
        <v>16350</v>
      </c>
      <c r="L5571" s="18">
        <f t="shared" ca="1" si="1655"/>
        <v>0</v>
      </c>
      <c r="M5571" s="18">
        <f t="shared" ca="1" si="1639"/>
        <v>0</v>
      </c>
      <c r="N5571" s="34">
        <f t="shared" ca="1" si="1644"/>
        <v>7587.1565963831608</v>
      </c>
      <c r="P5571" s="18">
        <f t="shared" ca="1" si="1656"/>
        <v>748.50450118166816</v>
      </c>
      <c r="Q5571" s="47">
        <f ca="1">SUM(L$15:L5571)-SUM(M$15:M5571)</f>
        <v>16350</v>
      </c>
      <c r="R5571" s="47" t="str">
        <f t="shared" ca="1" si="1657"/>
        <v>M5574</v>
      </c>
      <c r="S5571" s="40">
        <f t="shared" ca="1" si="1645"/>
        <v>0</v>
      </c>
      <c r="T5571" s="46">
        <f t="shared" ca="1" si="1646"/>
        <v>68</v>
      </c>
      <c r="X5571" s="74">
        <f t="shared" ca="1" si="1647"/>
        <v>0.74850450118166811</v>
      </c>
      <c r="Y5571" s="75">
        <f t="shared" ca="1" si="1648"/>
        <v>0.74850450118166811</v>
      </c>
      <c r="Z5571" s="74">
        <f t="shared" ca="1" si="1649"/>
        <v>2.1138364117627004</v>
      </c>
      <c r="AA5571" s="76">
        <f t="shared" ca="1" si="1650"/>
        <v>748.50450118166816</v>
      </c>
      <c r="AB5571" s="76">
        <f t="shared" ca="1" si="1651"/>
        <v>2113.8364117627002</v>
      </c>
    </row>
    <row r="5572" spans="1:28" x14ac:dyDescent="0.25">
      <c r="A5572" s="2">
        <f t="shared" si="1652"/>
        <v>8</v>
      </c>
      <c r="B5572" s="16">
        <f ca="1">VLOOKUP(A5572,PERIODS!$O$4:$P$33,2,FALSE)</f>
        <v>3.3000000000000002E-2</v>
      </c>
      <c r="C5572" s="15"/>
      <c r="D5572" s="18">
        <v>5000</v>
      </c>
      <c r="E5572" s="34">
        <f t="shared" ca="1" si="1653"/>
        <v>7587.1565963831608</v>
      </c>
      <c r="F5572" s="34">
        <f t="shared" ca="1" si="1654"/>
        <v>3300</v>
      </c>
      <c r="G5572" s="69">
        <f t="shared" ca="1" si="1640"/>
        <v>0</v>
      </c>
      <c r="H5572" s="34">
        <f t="shared" ca="1" si="1641"/>
        <v>32.886404181251201</v>
      </c>
      <c r="I5572" s="34">
        <f t="shared" ca="1" si="1642"/>
        <v>3332.8864041812512</v>
      </c>
      <c r="J5572" s="18">
        <f ca="1">SUM(INDIRECT(ADDRESS(ROW(F5572),COLUMN(F5572),4)):INDIRECT(ADDRESS(ROW(F5572)+N$5-1,COLUMN(F5572),4)))</f>
        <v>23100</v>
      </c>
      <c r="K5572" s="18">
        <f t="shared" ca="1" si="1643"/>
        <v>0</v>
      </c>
      <c r="L5572" s="18">
        <f t="shared" ca="1" si="1655"/>
        <v>0</v>
      </c>
      <c r="M5572" s="18">
        <f t="shared" ca="1" si="1639"/>
        <v>16350</v>
      </c>
      <c r="N5572" s="34">
        <f t="shared" ca="1" si="1644"/>
        <v>20604.270192201911</v>
      </c>
      <c r="P5572" s="18">
        <f t="shared" ca="1" si="1656"/>
        <v>32.886404181251201</v>
      </c>
      <c r="Q5572" s="47">
        <f ca="1">SUM(L$15:L5572)-SUM(M$15:M5572)</f>
        <v>0</v>
      </c>
      <c r="R5572" s="47" t="str">
        <f t="shared" ca="1" si="1657"/>
        <v>M5575</v>
      </c>
      <c r="S5572" s="40">
        <f t="shared" ca="1" si="1645"/>
        <v>0</v>
      </c>
      <c r="T5572" s="46">
        <f t="shared" ca="1" si="1646"/>
        <v>86</v>
      </c>
      <c r="X5572" s="74">
        <f t="shared" ca="1" si="1647"/>
        <v>3.2886404181251203E-2</v>
      </c>
      <c r="Y5572" s="75">
        <f t="shared" ca="1" si="1648"/>
        <v>3.2886404181251203E-2</v>
      </c>
      <c r="Z5572" s="74">
        <f t="shared" ca="1" si="1649"/>
        <v>1.0334331388898028</v>
      </c>
      <c r="AA5572" s="76">
        <f t="shared" ca="1" si="1650"/>
        <v>32.886404181251201</v>
      </c>
      <c r="AB5572" s="76">
        <f t="shared" ca="1" si="1651"/>
        <v>1033.4331388898029</v>
      </c>
    </row>
    <row r="5573" spans="1:28" x14ac:dyDescent="0.25">
      <c r="A5573" s="2">
        <f t="shared" si="1652"/>
        <v>9</v>
      </c>
      <c r="B5573" s="16">
        <f ca="1">VLOOKUP(A5573,PERIODS!$O$4:$P$33,2,FALSE)</f>
        <v>3.3000000000000002E-2</v>
      </c>
      <c r="C5573" s="15"/>
      <c r="D5573" s="18">
        <v>5000</v>
      </c>
      <c r="E5573" s="34">
        <f t="shared" ca="1" si="1653"/>
        <v>20604.270192201911</v>
      </c>
      <c r="F5573" s="34">
        <f t="shared" ca="1" si="1654"/>
        <v>3300</v>
      </c>
      <c r="G5573" s="69">
        <f t="shared" ca="1" si="1640"/>
        <v>0</v>
      </c>
      <c r="H5573" s="34">
        <f t="shared" ca="1" si="1641"/>
        <v>1254.4560351171265</v>
      </c>
      <c r="I5573" s="34">
        <f t="shared" ca="1" si="1642"/>
        <v>4554.4560351171267</v>
      </c>
      <c r="J5573" s="18">
        <f ca="1">SUM(INDIRECT(ADDRESS(ROW(F5573),COLUMN(F5573),4)):INDIRECT(ADDRESS(ROW(F5573)+N$5-1,COLUMN(F5573),4)))</f>
        <v>23100</v>
      </c>
      <c r="K5573" s="18">
        <f t="shared" ca="1" si="1643"/>
        <v>16350</v>
      </c>
      <c r="L5573" s="18">
        <f t="shared" ca="1" si="1655"/>
        <v>16350</v>
      </c>
      <c r="M5573" s="18">
        <f t="shared" ca="1" si="1639"/>
        <v>0</v>
      </c>
      <c r="N5573" s="34">
        <f t="shared" ca="1" si="1644"/>
        <v>16049.814157084784</v>
      </c>
      <c r="P5573" s="18">
        <f t="shared" ca="1" si="1656"/>
        <v>1254.4560351171265</v>
      </c>
      <c r="Q5573" s="47">
        <f ca="1">SUM(L$15:L5573)-SUM(M$15:M5573)</f>
        <v>16350</v>
      </c>
      <c r="R5573" s="47" t="str">
        <f t="shared" ca="1" si="1657"/>
        <v>M5576</v>
      </c>
      <c r="S5573" s="40">
        <f t="shared" ca="1" si="1645"/>
        <v>0</v>
      </c>
      <c r="T5573" s="46">
        <f t="shared" ca="1" si="1646"/>
        <v>95</v>
      </c>
      <c r="X5573" s="74">
        <f t="shared" ca="1" si="1647"/>
        <v>1.2544560351171266</v>
      </c>
      <c r="Y5573" s="75">
        <f t="shared" ca="1" si="1648"/>
        <v>1.2544560351171266</v>
      </c>
      <c r="Z5573" s="74">
        <f t="shared" ca="1" si="1649"/>
        <v>3.5059307523388727</v>
      </c>
      <c r="AA5573" s="76">
        <f t="shared" ca="1" si="1650"/>
        <v>1254.4560351171265</v>
      </c>
      <c r="AB5573" s="76">
        <f t="shared" ca="1" si="1651"/>
        <v>3505.9307523388729</v>
      </c>
    </row>
    <row r="5574" spans="1:28" x14ac:dyDescent="0.25">
      <c r="A5574" s="2">
        <f t="shared" si="1652"/>
        <v>10</v>
      </c>
      <c r="B5574" s="16">
        <f ca="1">VLOOKUP(A5574,PERIODS!$O$4:$P$33,2,FALSE)</f>
        <v>3.3000000000000002E-2</v>
      </c>
      <c r="C5574" s="15"/>
      <c r="D5574" s="18">
        <v>5000</v>
      </c>
      <c r="E5574" s="34">
        <f t="shared" ca="1" si="1653"/>
        <v>16049.814157084784</v>
      </c>
      <c r="F5574" s="34">
        <f t="shared" ca="1" si="1654"/>
        <v>3300</v>
      </c>
      <c r="G5574" s="69">
        <f t="shared" ca="1" si="1640"/>
        <v>0</v>
      </c>
      <c r="H5574" s="34">
        <f t="shared" ca="1" si="1641"/>
        <v>591.02661780748315</v>
      </c>
      <c r="I5574" s="34">
        <f t="shared" ca="1" si="1642"/>
        <v>3891.026617807483</v>
      </c>
      <c r="J5574" s="18">
        <f ca="1">SUM(INDIRECT(ADDRESS(ROW(F5574),COLUMN(F5574),4)):INDIRECT(ADDRESS(ROW(F5574)+N$5-1,COLUMN(F5574),4)))</f>
        <v>23100</v>
      </c>
      <c r="K5574" s="18">
        <f t="shared" ca="1" si="1643"/>
        <v>16350</v>
      </c>
      <c r="L5574" s="18">
        <f t="shared" ca="1" si="1655"/>
        <v>0</v>
      </c>
      <c r="M5574" s="18">
        <f t="shared" ca="1" si="1639"/>
        <v>0</v>
      </c>
      <c r="N5574" s="34">
        <f t="shared" ca="1" si="1644"/>
        <v>12158.7875392773</v>
      </c>
      <c r="P5574" s="18">
        <f t="shared" ca="1" si="1656"/>
        <v>591.02661780748315</v>
      </c>
      <c r="Q5574" s="47">
        <f ca="1">SUM(L$15:L5574)-SUM(M$15:M5574)</f>
        <v>16350</v>
      </c>
      <c r="R5574" s="47" t="str">
        <f t="shared" ca="1" si="1657"/>
        <v>M5577</v>
      </c>
      <c r="S5574" s="40">
        <f t="shared" ca="1" si="1645"/>
        <v>0</v>
      </c>
      <c r="T5574" s="46">
        <f t="shared" ca="1" si="1646"/>
        <v>60</v>
      </c>
      <c r="X5574" s="74">
        <f t="shared" ca="1" si="1647"/>
        <v>0.59102661780748311</v>
      </c>
      <c r="Y5574" s="75">
        <f t="shared" ca="1" si="1648"/>
        <v>0.59102661780748311</v>
      </c>
      <c r="Z5574" s="74">
        <f t="shared" ca="1" si="1649"/>
        <v>1.8058413730064935</v>
      </c>
      <c r="AA5574" s="76">
        <f t="shared" ca="1" si="1650"/>
        <v>591.02661780748315</v>
      </c>
      <c r="AB5574" s="76">
        <f t="shared" ca="1" si="1651"/>
        <v>1805.8413730064935</v>
      </c>
    </row>
    <row r="5575" spans="1:28" x14ac:dyDescent="0.25">
      <c r="A5575" s="2">
        <f t="shared" si="1652"/>
        <v>11</v>
      </c>
      <c r="B5575" s="16">
        <f ca="1">VLOOKUP(A5575,PERIODS!$O$4:$P$33,2,FALSE)</f>
        <v>3.3000000000000002E-2</v>
      </c>
      <c r="C5575" s="15"/>
      <c r="D5575" s="18">
        <v>5000</v>
      </c>
      <c r="E5575" s="34">
        <f t="shared" ca="1" si="1653"/>
        <v>12158.7875392773</v>
      </c>
      <c r="F5575" s="34">
        <f t="shared" ca="1" si="1654"/>
        <v>3300</v>
      </c>
      <c r="G5575" s="69">
        <f t="shared" ca="1" si="1640"/>
        <v>0</v>
      </c>
      <c r="H5575" s="34">
        <f t="shared" ca="1" si="1641"/>
        <v>-727.2560534602294</v>
      </c>
      <c r="I5575" s="34">
        <f t="shared" ca="1" si="1642"/>
        <v>2572.7439465397706</v>
      </c>
      <c r="J5575" s="18">
        <f ca="1">SUM(INDIRECT(ADDRESS(ROW(F5575),COLUMN(F5575),4)):INDIRECT(ADDRESS(ROW(F5575)+N$5-1,COLUMN(F5575),4)))</f>
        <v>23300</v>
      </c>
      <c r="K5575" s="18">
        <f t="shared" ca="1" si="1643"/>
        <v>16350</v>
      </c>
      <c r="L5575" s="18">
        <f t="shared" ca="1" si="1655"/>
        <v>0</v>
      </c>
      <c r="M5575" s="18">
        <f t="shared" ca="1" si="1639"/>
        <v>0</v>
      </c>
      <c r="N5575" s="34">
        <f t="shared" ca="1" si="1644"/>
        <v>9586.0435927375293</v>
      </c>
      <c r="P5575" s="18">
        <f t="shared" ca="1" si="1656"/>
        <v>727.2560534602294</v>
      </c>
      <c r="Q5575" s="47">
        <f ca="1">SUM(L$15:L5575)-SUM(M$15:M5575)</f>
        <v>16350</v>
      </c>
      <c r="R5575" s="47" t="str">
        <f t="shared" ca="1" si="1657"/>
        <v>M5578</v>
      </c>
      <c r="S5575" s="40">
        <f t="shared" ca="1" si="1645"/>
        <v>0</v>
      </c>
      <c r="T5575" s="46">
        <f t="shared" ca="1" si="1646"/>
        <v>83</v>
      </c>
      <c r="X5575" s="74">
        <f t="shared" ca="1" si="1647"/>
        <v>-0.72725605346022937</v>
      </c>
      <c r="Y5575" s="75">
        <f t="shared" ca="1" si="1648"/>
        <v>-0.72725605346022937</v>
      </c>
      <c r="Z5575" s="74">
        <f t="shared" ca="1" si="1649"/>
        <v>0.48323313846139604</v>
      </c>
      <c r="AA5575" s="76">
        <f t="shared" ca="1" si="1650"/>
        <v>-727.2560534602294</v>
      </c>
      <c r="AB5575" s="76">
        <f t="shared" ca="1" si="1651"/>
        <v>483.23313846139604</v>
      </c>
    </row>
    <row r="5576" spans="1:28" x14ac:dyDescent="0.25">
      <c r="A5576" s="2">
        <f t="shared" si="1652"/>
        <v>12</v>
      </c>
      <c r="B5576" s="16">
        <f ca="1">VLOOKUP(A5576,PERIODS!$O$4:$P$33,2,FALSE)</f>
        <v>3.3000000000000002E-2</v>
      </c>
      <c r="C5576" s="15"/>
      <c r="D5576" s="18">
        <v>5000</v>
      </c>
      <c r="E5576" s="34">
        <f t="shared" ca="1" si="1653"/>
        <v>9586.0435927375293</v>
      </c>
      <c r="F5576" s="34">
        <f t="shared" ca="1" si="1654"/>
        <v>3300</v>
      </c>
      <c r="G5576" s="69">
        <f t="shared" ca="1" si="1640"/>
        <v>0</v>
      </c>
      <c r="H5576" s="34">
        <f t="shared" ca="1" si="1641"/>
        <v>-723.84065471639713</v>
      </c>
      <c r="I5576" s="34">
        <f t="shared" ca="1" si="1642"/>
        <v>2576.1593452836028</v>
      </c>
      <c r="J5576" s="18">
        <f ca="1">SUM(INDIRECT(ADDRESS(ROW(F5576),COLUMN(F5576),4)):INDIRECT(ADDRESS(ROW(F5576)+N$5-1,COLUMN(F5576),4)))</f>
        <v>23500</v>
      </c>
      <c r="K5576" s="18">
        <f t="shared" ca="1" si="1643"/>
        <v>0</v>
      </c>
      <c r="L5576" s="18">
        <f t="shared" ca="1" si="1655"/>
        <v>0</v>
      </c>
      <c r="M5576" s="18">
        <f t="shared" ca="1" si="1639"/>
        <v>16350</v>
      </c>
      <c r="N5576" s="34">
        <f t="shared" ca="1" si="1644"/>
        <v>23359.884247453927</v>
      </c>
      <c r="P5576" s="18">
        <f t="shared" ca="1" si="1656"/>
        <v>723.84065471639713</v>
      </c>
      <c r="Q5576" s="47">
        <f ca="1">SUM(L$15:L5576)-SUM(M$15:M5576)</f>
        <v>0</v>
      </c>
      <c r="R5576" s="47" t="str">
        <f t="shared" ca="1" si="1657"/>
        <v>M5579</v>
      </c>
      <c r="S5576" s="40">
        <f t="shared" ca="1" si="1645"/>
        <v>0</v>
      </c>
      <c r="T5576" s="46">
        <f t="shared" ca="1" si="1646"/>
        <v>28</v>
      </c>
      <c r="X5576" s="74">
        <f t="shared" ca="1" si="1647"/>
        <v>-0.72384065471639714</v>
      </c>
      <c r="Y5576" s="75">
        <f t="shared" ca="1" si="1648"/>
        <v>-0.72384065471639714</v>
      </c>
      <c r="Z5576" s="74">
        <f t="shared" ca="1" si="1649"/>
        <v>0.48488639397177713</v>
      </c>
      <c r="AA5576" s="76">
        <f t="shared" ca="1" si="1650"/>
        <v>-723.84065471639713</v>
      </c>
      <c r="AB5576" s="76">
        <f t="shared" ca="1" si="1651"/>
        <v>484.88639397177712</v>
      </c>
    </row>
    <row r="5577" spans="1:28" x14ac:dyDescent="0.25">
      <c r="A5577" s="2">
        <f t="shared" si="1652"/>
        <v>13</v>
      </c>
      <c r="B5577" s="16">
        <f ca="1">VLOOKUP(A5577,PERIODS!$O$4:$P$33,2,FALSE)</f>
        <v>3.3000000000000002E-2</v>
      </c>
      <c r="C5577" s="15"/>
      <c r="D5577" s="18">
        <v>5000</v>
      </c>
      <c r="E5577" s="34">
        <f t="shared" ca="1" si="1653"/>
        <v>23359.884247453927</v>
      </c>
      <c r="F5577" s="34">
        <f t="shared" ca="1" si="1654"/>
        <v>3300</v>
      </c>
      <c r="G5577" s="69">
        <f t="shared" ca="1" si="1640"/>
        <v>0</v>
      </c>
      <c r="H5577" s="34">
        <f t="shared" ca="1" si="1641"/>
        <v>-231.58662306829601</v>
      </c>
      <c r="I5577" s="34">
        <f t="shared" ca="1" si="1642"/>
        <v>3068.4133769317041</v>
      </c>
      <c r="J5577" s="18">
        <f ca="1">SUM(INDIRECT(ADDRESS(ROW(F5577),COLUMN(F5577),4)):INDIRECT(ADDRESS(ROW(F5577)+N$5-1,COLUMN(F5577),4)))</f>
        <v>23700</v>
      </c>
      <c r="K5577" s="18">
        <f t="shared" ca="1" si="1643"/>
        <v>16350</v>
      </c>
      <c r="L5577" s="18">
        <f t="shared" ca="1" si="1655"/>
        <v>16350</v>
      </c>
      <c r="M5577" s="18">
        <f t="shared" ca="1" si="1639"/>
        <v>0</v>
      </c>
      <c r="N5577" s="34">
        <f t="shared" ca="1" si="1644"/>
        <v>20291.470870522222</v>
      </c>
      <c r="P5577" s="18">
        <f t="shared" ca="1" si="1656"/>
        <v>231.58662306829601</v>
      </c>
      <c r="Q5577" s="47">
        <f ca="1">SUM(L$15:L5577)-SUM(M$15:M5577)</f>
        <v>16350</v>
      </c>
      <c r="R5577" s="47" t="str">
        <f t="shared" ca="1" si="1657"/>
        <v>M5580</v>
      </c>
      <c r="S5577" s="40">
        <f t="shared" ca="1" si="1645"/>
        <v>0</v>
      </c>
      <c r="T5577" s="46">
        <f t="shared" ca="1" si="1646"/>
        <v>63</v>
      </c>
      <c r="X5577" s="74">
        <f t="shared" ca="1" si="1647"/>
        <v>-0.231586623068296</v>
      </c>
      <c r="Y5577" s="75">
        <f t="shared" ca="1" si="1648"/>
        <v>-0.231586623068296</v>
      </c>
      <c r="Z5577" s="74">
        <f t="shared" ca="1" si="1649"/>
        <v>0.7932739767009892</v>
      </c>
      <c r="AA5577" s="76">
        <f t="shared" ca="1" si="1650"/>
        <v>-231.58662306829601</v>
      </c>
      <c r="AB5577" s="76">
        <f t="shared" ca="1" si="1651"/>
        <v>793.27397670098924</v>
      </c>
    </row>
    <row r="5578" spans="1:28" x14ac:dyDescent="0.25">
      <c r="A5578" s="2">
        <f t="shared" si="1652"/>
        <v>14</v>
      </c>
      <c r="B5578" s="16">
        <f ca="1">VLOOKUP(A5578,PERIODS!$O$4:$P$33,2,FALSE)</f>
        <v>3.3000000000000002E-2</v>
      </c>
      <c r="C5578" s="15"/>
      <c r="D5578" s="18">
        <v>5000</v>
      </c>
      <c r="E5578" s="34">
        <f t="shared" ca="1" si="1653"/>
        <v>20291.470870522222</v>
      </c>
      <c r="F5578" s="34">
        <f t="shared" ca="1" si="1654"/>
        <v>3300</v>
      </c>
      <c r="G5578" s="69">
        <f t="shared" ca="1" si="1640"/>
        <v>0</v>
      </c>
      <c r="H5578" s="34">
        <f t="shared" ca="1" si="1641"/>
        <v>-830.15079432486698</v>
      </c>
      <c r="I5578" s="34">
        <f t="shared" ca="1" si="1642"/>
        <v>2469.8492056751329</v>
      </c>
      <c r="J5578" s="18">
        <f ca="1">SUM(INDIRECT(ADDRESS(ROW(F5578),COLUMN(F5578),4)):INDIRECT(ADDRESS(ROW(F5578)+N$5-1,COLUMN(F5578),4)))</f>
        <v>23900</v>
      </c>
      <c r="K5578" s="18">
        <f t="shared" ca="1" si="1643"/>
        <v>16350</v>
      </c>
      <c r="L5578" s="18">
        <f t="shared" ca="1" si="1655"/>
        <v>0</v>
      </c>
      <c r="M5578" s="18">
        <f t="shared" ca="1" si="1639"/>
        <v>0</v>
      </c>
      <c r="N5578" s="34">
        <f t="shared" ca="1" si="1644"/>
        <v>17821.621664847087</v>
      </c>
      <c r="P5578" s="18">
        <f t="shared" ca="1" si="1656"/>
        <v>830.15079432486698</v>
      </c>
      <c r="Q5578" s="47">
        <f ca="1">SUM(L$15:L5578)-SUM(M$15:M5578)</f>
        <v>16350</v>
      </c>
      <c r="R5578" s="47" t="str">
        <f t="shared" ca="1" si="1657"/>
        <v>M5581</v>
      </c>
      <c r="S5578" s="40">
        <f t="shared" ca="1" si="1645"/>
        <v>0</v>
      </c>
      <c r="T5578" s="46">
        <f t="shared" ca="1" si="1646"/>
        <v>76</v>
      </c>
      <c r="X5578" s="74">
        <f t="shared" ca="1" si="1647"/>
        <v>-0.83015079432486694</v>
      </c>
      <c r="Y5578" s="75">
        <f t="shared" ca="1" si="1648"/>
        <v>-0.83015079432486694</v>
      </c>
      <c r="Z5578" s="74">
        <f t="shared" ca="1" si="1649"/>
        <v>0.43598353752119362</v>
      </c>
      <c r="AA5578" s="76">
        <f t="shared" ca="1" si="1650"/>
        <v>-830.15079432486698</v>
      </c>
      <c r="AB5578" s="76">
        <f t="shared" ca="1" si="1651"/>
        <v>435.98353752119363</v>
      </c>
    </row>
    <row r="5579" spans="1:28" x14ac:dyDescent="0.25">
      <c r="A5579" s="2">
        <f t="shared" si="1652"/>
        <v>15</v>
      </c>
      <c r="B5579" s="16">
        <f ca="1">VLOOKUP(A5579,PERIODS!$O$4:$P$33,2,FALSE)</f>
        <v>3.3000000000000002E-2</v>
      </c>
      <c r="C5579" s="15"/>
      <c r="D5579" s="18">
        <v>5000</v>
      </c>
      <c r="E5579" s="34">
        <f t="shared" ca="1" si="1653"/>
        <v>17821.621664847087</v>
      </c>
      <c r="F5579" s="34">
        <f t="shared" ca="1" si="1654"/>
        <v>3300</v>
      </c>
      <c r="G5579" s="69">
        <f t="shared" ca="1" si="1640"/>
        <v>0</v>
      </c>
      <c r="H5579" s="34">
        <f t="shared" ca="1" si="1641"/>
        <v>-581.81083909056383</v>
      </c>
      <c r="I5579" s="34">
        <f t="shared" ca="1" si="1642"/>
        <v>2718.1891609094364</v>
      </c>
      <c r="J5579" s="18">
        <f ca="1">SUM(INDIRECT(ADDRESS(ROW(F5579),COLUMN(F5579),4)):INDIRECT(ADDRESS(ROW(F5579)+N$5-1,COLUMN(F5579),4)))</f>
        <v>24100</v>
      </c>
      <c r="K5579" s="18">
        <f t="shared" ca="1" si="1643"/>
        <v>16350</v>
      </c>
      <c r="L5579" s="18">
        <f t="shared" ca="1" si="1655"/>
        <v>0</v>
      </c>
      <c r="M5579" s="18">
        <f t="shared" ca="1" si="1639"/>
        <v>0</v>
      </c>
      <c r="N5579" s="34">
        <f t="shared" ca="1" si="1644"/>
        <v>15103.432503937651</v>
      </c>
      <c r="P5579" s="18">
        <f t="shared" ca="1" si="1656"/>
        <v>581.81083909056383</v>
      </c>
      <c r="Q5579" s="47">
        <f ca="1">SUM(L$15:L5579)-SUM(M$15:M5579)</f>
        <v>16350</v>
      </c>
      <c r="R5579" s="47" t="str">
        <f t="shared" ca="1" si="1657"/>
        <v>M5582</v>
      </c>
      <c r="S5579" s="40">
        <f t="shared" ca="1" si="1645"/>
        <v>0</v>
      </c>
      <c r="T5579" s="46">
        <f t="shared" ca="1" si="1646"/>
        <v>29</v>
      </c>
      <c r="X5579" s="74">
        <f t="shared" ca="1" si="1647"/>
        <v>-0.58181083909056386</v>
      </c>
      <c r="Y5579" s="75">
        <f t="shared" ca="1" si="1648"/>
        <v>-0.58181083909056386</v>
      </c>
      <c r="Z5579" s="74">
        <f t="shared" ca="1" si="1649"/>
        <v>0.55888539815468563</v>
      </c>
      <c r="AA5579" s="76">
        <f t="shared" ca="1" si="1650"/>
        <v>-581.81083909056383</v>
      </c>
      <c r="AB5579" s="76">
        <f t="shared" ca="1" si="1651"/>
        <v>558.88539815468562</v>
      </c>
    </row>
    <row r="5580" spans="1:28" x14ac:dyDescent="0.25">
      <c r="A5580" s="2">
        <f t="shared" si="1652"/>
        <v>16</v>
      </c>
      <c r="B5580" s="16">
        <f ca="1">VLOOKUP(A5580,PERIODS!$O$4:$P$33,2,FALSE)</f>
        <v>3.3000000000000002E-2</v>
      </c>
      <c r="C5580" s="15"/>
      <c r="D5580" s="18">
        <v>5000</v>
      </c>
      <c r="E5580" s="34">
        <f t="shared" ca="1" si="1653"/>
        <v>15103.432503937651</v>
      </c>
      <c r="F5580" s="34">
        <f t="shared" ca="1" si="1654"/>
        <v>3300</v>
      </c>
      <c r="G5580" s="69">
        <f t="shared" ca="1" si="1640"/>
        <v>0</v>
      </c>
      <c r="H5580" s="34">
        <f t="shared" ca="1" si="1641"/>
        <v>-309.14957176688063</v>
      </c>
      <c r="I5580" s="34">
        <f t="shared" ca="1" si="1642"/>
        <v>2990.8504282331196</v>
      </c>
      <c r="J5580" s="18">
        <f ca="1">SUM(INDIRECT(ADDRESS(ROW(F5580),COLUMN(F5580),4)):INDIRECT(ADDRESS(ROW(F5580)+N$5-1,COLUMN(F5580),4)))</f>
        <v>24300</v>
      </c>
      <c r="K5580" s="18">
        <f t="shared" ca="1" si="1643"/>
        <v>0</v>
      </c>
      <c r="L5580" s="18">
        <f t="shared" ca="1" si="1655"/>
        <v>0</v>
      </c>
      <c r="M5580" s="18">
        <f t="shared" ca="1" si="1639"/>
        <v>16350</v>
      </c>
      <c r="N5580" s="34">
        <f t="shared" ca="1" si="1644"/>
        <v>28462.582075704529</v>
      </c>
      <c r="P5580" s="18">
        <f t="shared" ca="1" si="1656"/>
        <v>309.14957176688063</v>
      </c>
      <c r="Q5580" s="47">
        <f ca="1">SUM(L$15:L5580)-SUM(M$15:M5580)</f>
        <v>0</v>
      </c>
      <c r="R5580" s="47" t="str">
        <f t="shared" ca="1" si="1657"/>
        <v>M5583</v>
      </c>
      <c r="S5580" s="40">
        <f t="shared" ca="1" si="1645"/>
        <v>0</v>
      </c>
      <c r="T5580" s="46">
        <f t="shared" ca="1" si="1646"/>
        <v>42</v>
      </c>
      <c r="X5580" s="74">
        <f t="shared" ca="1" si="1647"/>
        <v>-0.30914957176688063</v>
      </c>
      <c r="Y5580" s="75">
        <f t="shared" ca="1" si="1648"/>
        <v>-0.30914957176688063</v>
      </c>
      <c r="Z5580" s="74">
        <f t="shared" ca="1" si="1649"/>
        <v>0.7340709655233123</v>
      </c>
      <c r="AA5580" s="76">
        <f t="shared" ca="1" si="1650"/>
        <v>-309.14957176688063</v>
      </c>
      <c r="AB5580" s="76">
        <f t="shared" ca="1" si="1651"/>
        <v>734.07096552331234</v>
      </c>
    </row>
    <row r="5581" spans="1:28" x14ac:dyDescent="0.25">
      <c r="A5581" s="2">
        <f t="shared" si="1652"/>
        <v>17</v>
      </c>
      <c r="B5581" s="16">
        <f ca="1">VLOOKUP(A5581,PERIODS!$O$4:$P$33,2,FALSE)</f>
        <v>3.5000000000000003E-2</v>
      </c>
      <c r="C5581" s="15"/>
      <c r="D5581" s="18">
        <v>5000</v>
      </c>
      <c r="E5581" s="34">
        <f t="shared" ca="1" si="1653"/>
        <v>28462.582075704529</v>
      </c>
      <c r="F5581" s="34">
        <f t="shared" ca="1" si="1654"/>
        <v>3500.0000000000005</v>
      </c>
      <c r="G5581" s="69">
        <f t="shared" ca="1" si="1640"/>
        <v>0</v>
      </c>
      <c r="H5581" s="34">
        <f t="shared" ca="1" si="1641"/>
        <v>143.86717074557205</v>
      </c>
      <c r="I5581" s="34">
        <f t="shared" ca="1" si="1642"/>
        <v>3643.8671707455724</v>
      </c>
      <c r="J5581" s="18">
        <f ca="1">SUM(INDIRECT(ADDRESS(ROW(F5581),COLUMN(F5581),4)):INDIRECT(ADDRESS(ROW(F5581)+N$5-1,COLUMN(F5581),4)))</f>
        <v>24500.000000000004</v>
      </c>
      <c r="K5581" s="18">
        <f t="shared" ca="1" si="1643"/>
        <v>0</v>
      </c>
      <c r="L5581" s="18">
        <f t="shared" ca="1" si="1655"/>
        <v>0</v>
      </c>
      <c r="M5581" s="18">
        <f t="shared" ca="1" si="1639"/>
        <v>0</v>
      </c>
      <c r="N5581" s="34">
        <f t="shared" ca="1" si="1644"/>
        <v>24818.714904958957</v>
      </c>
      <c r="P5581" s="18">
        <f t="shared" ca="1" si="1656"/>
        <v>143.86717074557205</v>
      </c>
      <c r="Q5581" s="47">
        <f ca="1">SUM(L$15:L5581)-SUM(M$15:M5581)</f>
        <v>0</v>
      </c>
      <c r="R5581" s="47" t="str">
        <f t="shared" ca="1" si="1657"/>
        <v>M5584</v>
      </c>
      <c r="S5581" s="40">
        <f t="shared" ca="1" si="1645"/>
        <v>0</v>
      </c>
      <c r="T5581" s="46">
        <f t="shared" ca="1" si="1646"/>
        <v>49</v>
      </c>
      <c r="X5581" s="74">
        <f t="shared" ca="1" si="1647"/>
        <v>0.14386717074557206</v>
      </c>
      <c r="Y5581" s="75">
        <f t="shared" ca="1" si="1648"/>
        <v>0.14386717074557206</v>
      </c>
      <c r="Z5581" s="74">
        <f t="shared" ca="1" si="1649"/>
        <v>1.1547307163175393</v>
      </c>
      <c r="AA5581" s="76">
        <f t="shared" ca="1" si="1650"/>
        <v>143.86717074557205</v>
      </c>
      <c r="AB5581" s="76">
        <f t="shared" ca="1" si="1651"/>
        <v>1154.7307163175394</v>
      </c>
    </row>
    <row r="5582" spans="1:28" x14ac:dyDescent="0.25">
      <c r="A5582" s="2">
        <f t="shared" si="1652"/>
        <v>18</v>
      </c>
      <c r="B5582" s="16">
        <f ca="1">VLOOKUP(A5582,PERIODS!$O$4:$P$33,2,FALSE)</f>
        <v>3.5000000000000003E-2</v>
      </c>
      <c r="C5582" s="15"/>
      <c r="D5582" s="18">
        <v>5000</v>
      </c>
      <c r="E5582" s="34">
        <f t="shared" ca="1" si="1653"/>
        <v>24818.714904958957</v>
      </c>
      <c r="F5582" s="34">
        <f t="shared" ca="1" si="1654"/>
        <v>3500.0000000000005</v>
      </c>
      <c r="G5582" s="69">
        <f t="shared" ca="1" si="1640"/>
        <v>0</v>
      </c>
      <c r="H5582" s="34">
        <f t="shared" ca="1" si="1641"/>
        <v>488.59488279715629</v>
      </c>
      <c r="I5582" s="34">
        <f t="shared" ca="1" si="1642"/>
        <v>3988.594882797157</v>
      </c>
      <c r="J5582" s="18">
        <f ca="1">SUM(INDIRECT(ADDRESS(ROW(F5582),COLUMN(F5582),4)):INDIRECT(ADDRESS(ROW(F5582)+N$5-1,COLUMN(F5582),4)))</f>
        <v>24500.000000000004</v>
      </c>
      <c r="K5582" s="18">
        <f t="shared" ca="1" si="1643"/>
        <v>0</v>
      </c>
      <c r="L5582" s="18">
        <f t="shared" ca="1" si="1655"/>
        <v>0</v>
      </c>
      <c r="M5582" s="18">
        <f t="shared" ca="1" si="1639"/>
        <v>0</v>
      </c>
      <c r="N5582" s="34">
        <f t="shared" ca="1" si="1644"/>
        <v>20830.120022161798</v>
      </c>
      <c r="P5582" s="18">
        <f t="shared" ca="1" si="1656"/>
        <v>488.59488279715629</v>
      </c>
      <c r="Q5582" s="47">
        <f ca="1">SUM(L$15:L5582)-SUM(M$15:M5582)</f>
        <v>0</v>
      </c>
      <c r="R5582" s="47" t="str">
        <f t="shared" ca="1" si="1657"/>
        <v>M5585</v>
      </c>
      <c r="S5582" s="40">
        <f t="shared" ca="1" si="1645"/>
        <v>0</v>
      </c>
      <c r="T5582" s="46">
        <f t="shared" ca="1" si="1646"/>
        <v>4</v>
      </c>
      <c r="X5582" s="74">
        <f t="shared" ca="1" si="1647"/>
        <v>0.48859488279715629</v>
      </c>
      <c r="Y5582" s="75">
        <f t="shared" ca="1" si="1648"/>
        <v>0.48859488279715629</v>
      </c>
      <c r="Z5582" s="74">
        <f t="shared" ca="1" si="1649"/>
        <v>1.6300242349850933</v>
      </c>
      <c r="AA5582" s="76">
        <f t="shared" ca="1" si="1650"/>
        <v>488.59488279715629</v>
      </c>
      <c r="AB5582" s="76">
        <f t="shared" ca="1" si="1651"/>
        <v>1630.0242349850932</v>
      </c>
    </row>
    <row r="5583" spans="1:28" x14ac:dyDescent="0.25">
      <c r="A5583" s="2">
        <f t="shared" si="1652"/>
        <v>19</v>
      </c>
      <c r="B5583" s="16">
        <f ca="1">VLOOKUP(A5583,PERIODS!$O$4:$P$33,2,FALSE)</f>
        <v>3.5000000000000003E-2</v>
      </c>
      <c r="C5583" s="15"/>
      <c r="D5583" s="18">
        <v>5000</v>
      </c>
      <c r="E5583" s="34">
        <f t="shared" ca="1" si="1653"/>
        <v>20830.120022161798</v>
      </c>
      <c r="F5583" s="34">
        <f t="shared" ca="1" si="1654"/>
        <v>3500.0000000000005</v>
      </c>
      <c r="G5583" s="69">
        <f t="shared" ca="1" si="1640"/>
        <v>0</v>
      </c>
      <c r="H5583" s="34">
        <f t="shared" ca="1" si="1641"/>
        <v>190.61381631636857</v>
      </c>
      <c r="I5583" s="34">
        <f t="shared" ca="1" si="1642"/>
        <v>3690.6138163163691</v>
      </c>
      <c r="J5583" s="18">
        <f ca="1">SUM(INDIRECT(ADDRESS(ROW(F5583),COLUMN(F5583),4)):INDIRECT(ADDRESS(ROW(F5583)+N$5-1,COLUMN(F5583),4)))</f>
        <v>24500.000000000004</v>
      </c>
      <c r="K5583" s="18">
        <f t="shared" ca="1" si="1643"/>
        <v>16350</v>
      </c>
      <c r="L5583" s="18">
        <f t="shared" ca="1" si="1655"/>
        <v>16350</v>
      </c>
      <c r="M5583" s="18">
        <f t="shared" ref="M5583:M5646" ca="1" si="1658">SUMIF($R$15:$R$8014,ADDRESS(ROW(M5583),COLUMN(M5583),4),$L$15:$L$8014)</f>
        <v>0</v>
      </c>
      <c r="N5583" s="34">
        <f t="shared" ca="1" si="1644"/>
        <v>17139.506205845428</v>
      </c>
      <c r="P5583" s="18">
        <f t="shared" ca="1" si="1656"/>
        <v>190.61381631636857</v>
      </c>
      <c r="Q5583" s="47">
        <f ca="1">SUM(L$15:L5583)-SUM(M$15:M5583)</f>
        <v>16350</v>
      </c>
      <c r="R5583" s="47" t="str">
        <f t="shared" ca="1" si="1657"/>
        <v>M5586</v>
      </c>
      <c r="S5583" s="40">
        <f t="shared" ca="1" si="1645"/>
        <v>0</v>
      </c>
      <c r="T5583" s="46">
        <f t="shared" ca="1" si="1646"/>
        <v>63</v>
      </c>
      <c r="X5583" s="74">
        <f t="shared" ca="1" si="1647"/>
        <v>0.19061381631636856</v>
      </c>
      <c r="Y5583" s="75">
        <f t="shared" ca="1" si="1648"/>
        <v>0.19061381631636856</v>
      </c>
      <c r="Z5583" s="74">
        <f t="shared" ca="1" si="1649"/>
        <v>1.2099920826422426</v>
      </c>
      <c r="AA5583" s="76">
        <f t="shared" ca="1" si="1650"/>
        <v>190.61381631636857</v>
      </c>
      <c r="AB5583" s="76">
        <f t="shared" ca="1" si="1651"/>
        <v>1209.9920826422426</v>
      </c>
    </row>
    <row r="5584" spans="1:28" x14ac:dyDescent="0.25">
      <c r="A5584" s="2">
        <f t="shared" si="1652"/>
        <v>20</v>
      </c>
      <c r="B5584" s="16">
        <f ca="1">VLOOKUP(A5584,PERIODS!$O$4:$P$33,2,FALSE)</f>
        <v>3.5000000000000003E-2</v>
      </c>
      <c r="C5584" s="15"/>
      <c r="D5584" s="18">
        <v>5000</v>
      </c>
      <c r="E5584" s="34">
        <f t="shared" ca="1" si="1653"/>
        <v>17139.506205845428</v>
      </c>
      <c r="F5584" s="34">
        <f t="shared" ca="1" si="1654"/>
        <v>3500.0000000000005</v>
      </c>
      <c r="G5584" s="69">
        <f t="shared" ref="G5584:G5647" ca="1" si="1659">((2*RAND()*$F$5)-$F$5)*E5584</f>
        <v>0</v>
      </c>
      <c r="H5584" s="34">
        <f t="shared" ref="H5584:H5647" ca="1" si="1660">IF($S$3="NORM",AA5584,IF($S$3="LOGNORM",AB5584,0))</f>
        <v>1959.9639845400536</v>
      </c>
      <c r="I5584" s="34">
        <f t="shared" ref="I5584:I5647" ca="1" si="1661">IF(F5584+H5584&lt;0,0,F5584+H5584)</f>
        <v>5459.9639845400543</v>
      </c>
      <c r="J5584" s="18">
        <f ca="1">SUM(INDIRECT(ADDRESS(ROW(F5584),COLUMN(F5584),4)):INDIRECT(ADDRESS(ROW(F5584)+N$5-1,COLUMN(F5584),4)))</f>
        <v>24500.000000000004</v>
      </c>
      <c r="K5584" s="18">
        <f t="shared" ref="K5584:K5647" ca="1" si="1662">Q5584</f>
        <v>16350</v>
      </c>
      <c r="L5584" s="18">
        <f t="shared" ca="1" si="1655"/>
        <v>0</v>
      </c>
      <c r="M5584" s="18">
        <f t="shared" ca="1" si="1658"/>
        <v>0</v>
      </c>
      <c r="N5584" s="34">
        <f t="shared" ref="N5584:N5647" ca="1" si="1663">E5584+G5584-I5584+M5584-S5584</f>
        <v>11679.542221305373</v>
      </c>
      <c r="P5584" s="18">
        <f t="shared" ca="1" si="1656"/>
        <v>1959.9639845400536</v>
      </c>
      <c r="Q5584" s="47">
        <f ca="1">SUM(L$15:L5584)-SUM(M$15:M5584)</f>
        <v>16350</v>
      </c>
      <c r="R5584" s="47" t="str">
        <f t="shared" ca="1" si="1657"/>
        <v>M5587</v>
      </c>
      <c r="S5584" s="40">
        <f t="shared" ref="S5584:S5647" ca="1" si="1664">IF(T5584&gt;N$6*100,M5584,0)</f>
        <v>0</v>
      </c>
      <c r="T5584" s="46">
        <f t="shared" ref="T5584:T5647" ca="1" si="1665">RANDBETWEEN(0,100)</f>
        <v>86</v>
      </c>
      <c r="X5584" s="74">
        <f t="shared" ref="X5584:X5647" ca="1" si="1666">NORMINV(RAND(),0,1)</f>
        <v>3.2519633594607424</v>
      </c>
      <c r="Y5584" s="75">
        <f t="shared" ref="Y5584:Y5647" ca="1" si="1667">IF(AND(X5584&gt;$F$6,$F$6&gt;0),$F$6,X5584)</f>
        <v>1.9599639845400536</v>
      </c>
      <c r="Z5584" s="74">
        <f t="shared" ref="Z5584:Z5647" ca="1" si="1668">EXP(Y5584)</f>
        <v>7.0990713842313315</v>
      </c>
      <c r="AA5584" s="76">
        <f t="shared" ref="AA5584:AA5647" ca="1" si="1669">$F$3*Y5584</f>
        <v>1959.9639845400536</v>
      </c>
      <c r="AB5584" s="76">
        <f t="shared" ref="AB5584:AB5647" ca="1" si="1670">$F$3*Z5584</f>
        <v>7099.0713842313316</v>
      </c>
    </row>
    <row r="5585" spans="1:28" x14ac:dyDescent="0.25">
      <c r="A5585" s="2">
        <f t="shared" ref="A5585:A5648" si="1671">IF(AND(A5584=12,OR(A$14="MS",A$14="M0")),1,IF(AND(A5584=4,OR(A$14="WS",A$14="W0")),1,IF(AND(A5584=30,OR(A$14="DS",A$14="D0")),1,A5584+1)))</f>
        <v>21</v>
      </c>
      <c r="B5585" s="16">
        <f ca="1">VLOOKUP(A5585,PERIODS!$O$4:$P$33,2,FALSE)</f>
        <v>3.5000000000000003E-2</v>
      </c>
      <c r="C5585" s="15"/>
      <c r="D5585" s="18">
        <v>5000</v>
      </c>
      <c r="E5585" s="34">
        <f t="shared" ca="1" si="1653"/>
        <v>11679.542221305373</v>
      </c>
      <c r="F5585" s="34">
        <f t="shared" ca="1" si="1654"/>
        <v>3500.0000000000005</v>
      </c>
      <c r="G5585" s="69">
        <f t="shared" ca="1" si="1659"/>
        <v>0</v>
      </c>
      <c r="H5585" s="34">
        <f t="shared" ca="1" si="1660"/>
        <v>805.91698997057836</v>
      </c>
      <c r="I5585" s="34">
        <f t="shared" ca="1" si="1661"/>
        <v>4305.9169899705785</v>
      </c>
      <c r="J5585" s="18">
        <f ca="1">SUM(INDIRECT(ADDRESS(ROW(F5585),COLUMN(F5585),4)):INDIRECT(ADDRESS(ROW(F5585)+N$5-1,COLUMN(F5585),4)))</f>
        <v>24500.000000000004</v>
      </c>
      <c r="K5585" s="18">
        <f t="shared" ca="1" si="1662"/>
        <v>16350</v>
      </c>
      <c r="L5585" s="18">
        <f t="shared" ca="1" si="1655"/>
        <v>0</v>
      </c>
      <c r="M5585" s="18">
        <f t="shared" ca="1" si="1658"/>
        <v>0</v>
      </c>
      <c r="N5585" s="34">
        <f t="shared" ca="1" si="1663"/>
        <v>7373.625231334795</v>
      </c>
      <c r="P5585" s="18">
        <f t="shared" ca="1" si="1656"/>
        <v>805.91698997057836</v>
      </c>
      <c r="Q5585" s="47">
        <f ca="1">SUM(L$15:L5585)-SUM(M$15:M5585)</f>
        <v>16350</v>
      </c>
      <c r="R5585" s="47" t="str">
        <f t="shared" ca="1" si="1657"/>
        <v>M5588</v>
      </c>
      <c r="S5585" s="40">
        <f t="shared" ca="1" si="1664"/>
        <v>0</v>
      </c>
      <c r="T5585" s="46">
        <f t="shared" ca="1" si="1665"/>
        <v>99</v>
      </c>
      <c r="X5585" s="74">
        <f t="shared" ca="1" si="1666"/>
        <v>0.80591698997057837</v>
      </c>
      <c r="Y5585" s="75">
        <f t="shared" ca="1" si="1667"/>
        <v>0.80591698997057837</v>
      </c>
      <c r="Z5585" s="74">
        <f t="shared" ca="1" si="1668"/>
        <v>2.2387484677503102</v>
      </c>
      <c r="AA5585" s="76">
        <f t="shared" ca="1" si="1669"/>
        <v>805.91698997057836</v>
      </c>
      <c r="AB5585" s="76">
        <f t="shared" ca="1" si="1670"/>
        <v>2238.7484677503103</v>
      </c>
    </row>
    <row r="5586" spans="1:28" x14ac:dyDescent="0.25">
      <c r="A5586" s="2">
        <f t="shared" si="1671"/>
        <v>22</v>
      </c>
      <c r="B5586" s="16">
        <f ca="1">VLOOKUP(A5586,PERIODS!$O$4:$P$33,2,FALSE)</f>
        <v>3.5000000000000003E-2</v>
      </c>
      <c r="C5586" s="15"/>
      <c r="D5586" s="18">
        <v>5000</v>
      </c>
      <c r="E5586" s="34">
        <f t="shared" ca="1" si="1653"/>
        <v>7373.625231334795</v>
      </c>
      <c r="F5586" s="34">
        <f t="shared" ca="1" si="1654"/>
        <v>3500.0000000000005</v>
      </c>
      <c r="G5586" s="69">
        <f t="shared" ca="1" si="1659"/>
        <v>0</v>
      </c>
      <c r="H5586" s="34">
        <f t="shared" ca="1" si="1660"/>
        <v>-250.84323016127658</v>
      </c>
      <c r="I5586" s="34">
        <f t="shared" ca="1" si="1661"/>
        <v>3249.1567698387239</v>
      </c>
      <c r="J5586" s="18">
        <f ca="1">SUM(INDIRECT(ADDRESS(ROW(F5586),COLUMN(F5586),4)):INDIRECT(ADDRESS(ROW(F5586)+N$5-1,COLUMN(F5586),4)))</f>
        <v>25000.000000000004</v>
      </c>
      <c r="K5586" s="18">
        <f t="shared" ca="1" si="1662"/>
        <v>16350</v>
      </c>
      <c r="L5586" s="18">
        <f t="shared" ca="1" si="1655"/>
        <v>16350</v>
      </c>
      <c r="M5586" s="18">
        <f t="shared" ca="1" si="1658"/>
        <v>16350</v>
      </c>
      <c r="N5586" s="34">
        <f t="shared" ca="1" si="1663"/>
        <v>20474.468461496072</v>
      </c>
      <c r="P5586" s="18">
        <f t="shared" ca="1" si="1656"/>
        <v>250.84323016127658</v>
      </c>
      <c r="Q5586" s="47">
        <f ca="1">SUM(L$15:L5586)-SUM(M$15:M5586)</f>
        <v>16350</v>
      </c>
      <c r="R5586" s="47" t="str">
        <f t="shared" ca="1" si="1657"/>
        <v>M5589</v>
      </c>
      <c r="S5586" s="40">
        <f t="shared" ca="1" si="1664"/>
        <v>0</v>
      </c>
      <c r="T5586" s="46">
        <f t="shared" ca="1" si="1665"/>
        <v>36</v>
      </c>
      <c r="X5586" s="74">
        <f t="shared" ca="1" si="1666"/>
        <v>-0.25084323016127658</v>
      </c>
      <c r="Y5586" s="75">
        <f t="shared" ca="1" si="1667"/>
        <v>-0.25084323016127658</v>
      </c>
      <c r="Z5586" s="74">
        <f t="shared" ca="1" si="1668"/>
        <v>0.77814435156181272</v>
      </c>
      <c r="AA5586" s="76">
        <f t="shared" ca="1" si="1669"/>
        <v>-250.84323016127658</v>
      </c>
      <c r="AB5586" s="76">
        <f t="shared" ca="1" si="1670"/>
        <v>778.14435156181275</v>
      </c>
    </row>
    <row r="5587" spans="1:28" x14ac:dyDescent="0.25">
      <c r="A5587" s="2">
        <f t="shared" si="1671"/>
        <v>23</v>
      </c>
      <c r="B5587" s="16">
        <f ca="1">VLOOKUP(A5587,PERIODS!$O$4:$P$33,2,FALSE)</f>
        <v>3.5000000000000003E-2</v>
      </c>
      <c r="C5587" s="15"/>
      <c r="D5587" s="18">
        <v>5000</v>
      </c>
      <c r="E5587" s="34">
        <f t="shared" ca="1" si="1653"/>
        <v>20474.468461496072</v>
      </c>
      <c r="F5587" s="34">
        <f t="shared" ca="1" si="1654"/>
        <v>3500.0000000000005</v>
      </c>
      <c r="G5587" s="69">
        <f t="shared" ca="1" si="1659"/>
        <v>0</v>
      </c>
      <c r="H5587" s="34">
        <f t="shared" ca="1" si="1660"/>
        <v>-1694.3327854938564</v>
      </c>
      <c r="I5587" s="34">
        <f t="shared" ca="1" si="1661"/>
        <v>1805.6672145061441</v>
      </c>
      <c r="J5587" s="18">
        <f ca="1">SUM(INDIRECT(ADDRESS(ROW(F5587),COLUMN(F5587),4)):INDIRECT(ADDRESS(ROW(F5587)+N$5-1,COLUMN(F5587),4)))</f>
        <v>25500.000000000004</v>
      </c>
      <c r="K5587" s="18">
        <f t="shared" ca="1" si="1662"/>
        <v>16350</v>
      </c>
      <c r="L5587" s="18">
        <f t="shared" ca="1" si="1655"/>
        <v>0</v>
      </c>
      <c r="M5587" s="18">
        <f t="shared" ca="1" si="1658"/>
        <v>0</v>
      </c>
      <c r="N5587" s="34">
        <f t="shared" ca="1" si="1663"/>
        <v>18668.801246989926</v>
      </c>
      <c r="P5587" s="18">
        <f t="shared" ca="1" si="1656"/>
        <v>1694.3327854938564</v>
      </c>
      <c r="Q5587" s="47">
        <f ca="1">SUM(L$15:L5587)-SUM(M$15:M5587)</f>
        <v>16350</v>
      </c>
      <c r="R5587" s="47" t="str">
        <f t="shared" ca="1" si="1657"/>
        <v>M5590</v>
      </c>
      <c r="S5587" s="40">
        <f t="shared" ca="1" si="1664"/>
        <v>0</v>
      </c>
      <c r="T5587" s="46">
        <f t="shared" ca="1" si="1665"/>
        <v>86</v>
      </c>
      <c r="X5587" s="74">
        <f t="shared" ca="1" si="1666"/>
        <v>-1.6943327854938564</v>
      </c>
      <c r="Y5587" s="75">
        <f t="shared" ca="1" si="1667"/>
        <v>-1.6943327854938564</v>
      </c>
      <c r="Z5587" s="74">
        <f t="shared" ca="1" si="1668"/>
        <v>0.18372176997264397</v>
      </c>
      <c r="AA5587" s="76">
        <f t="shared" ca="1" si="1669"/>
        <v>-1694.3327854938564</v>
      </c>
      <c r="AB5587" s="76">
        <f t="shared" ca="1" si="1670"/>
        <v>183.72176997264398</v>
      </c>
    </row>
    <row r="5588" spans="1:28" x14ac:dyDescent="0.25">
      <c r="A5588" s="2">
        <f t="shared" si="1671"/>
        <v>24</v>
      </c>
      <c r="B5588" s="16">
        <f ca="1">VLOOKUP(A5588,PERIODS!$O$4:$P$33,2,FALSE)</f>
        <v>3.5000000000000003E-2</v>
      </c>
      <c r="C5588" s="15"/>
      <c r="D5588" s="18">
        <v>5000</v>
      </c>
      <c r="E5588" s="34">
        <f t="shared" ca="1" si="1653"/>
        <v>18668.801246989926</v>
      </c>
      <c r="F5588" s="34">
        <f t="shared" ca="1" si="1654"/>
        <v>3500.0000000000005</v>
      </c>
      <c r="G5588" s="69">
        <f t="shared" ca="1" si="1659"/>
        <v>0</v>
      </c>
      <c r="H5588" s="34">
        <f t="shared" ca="1" si="1660"/>
        <v>386.84254686170129</v>
      </c>
      <c r="I5588" s="34">
        <f t="shared" ca="1" si="1661"/>
        <v>3886.8425468617015</v>
      </c>
      <c r="J5588" s="18">
        <f ca="1">SUM(INDIRECT(ADDRESS(ROW(F5588),COLUMN(F5588),4)):INDIRECT(ADDRESS(ROW(F5588)+N$5-1,COLUMN(F5588),4)))</f>
        <v>26000</v>
      </c>
      <c r="K5588" s="18">
        <f t="shared" ca="1" si="1662"/>
        <v>16350</v>
      </c>
      <c r="L5588" s="18">
        <f t="shared" ca="1" si="1655"/>
        <v>0</v>
      </c>
      <c r="M5588" s="18">
        <f t="shared" ca="1" si="1658"/>
        <v>0</v>
      </c>
      <c r="N5588" s="34">
        <f t="shared" ca="1" si="1663"/>
        <v>14781.958700128223</v>
      </c>
      <c r="P5588" s="18">
        <f t="shared" ca="1" si="1656"/>
        <v>386.84254686170129</v>
      </c>
      <c r="Q5588" s="47">
        <f ca="1">SUM(L$15:L5588)-SUM(M$15:M5588)</f>
        <v>16350</v>
      </c>
      <c r="R5588" s="47" t="str">
        <f t="shared" ca="1" si="1657"/>
        <v>M5591</v>
      </c>
      <c r="S5588" s="40">
        <f t="shared" ca="1" si="1664"/>
        <v>0</v>
      </c>
      <c r="T5588" s="46">
        <f t="shared" ca="1" si="1665"/>
        <v>55</v>
      </c>
      <c r="X5588" s="74">
        <f t="shared" ca="1" si="1666"/>
        <v>0.38684254686170128</v>
      </c>
      <c r="Y5588" s="75">
        <f t="shared" ca="1" si="1667"/>
        <v>0.38684254686170128</v>
      </c>
      <c r="Z5588" s="74">
        <f t="shared" ca="1" si="1668"/>
        <v>1.4723246508847396</v>
      </c>
      <c r="AA5588" s="76">
        <f t="shared" ca="1" si="1669"/>
        <v>386.84254686170129</v>
      </c>
      <c r="AB5588" s="76">
        <f t="shared" ca="1" si="1670"/>
        <v>1472.3246508847396</v>
      </c>
    </row>
    <row r="5589" spans="1:28" x14ac:dyDescent="0.25">
      <c r="A5589" s="2">
        <f t="shared" si="1671"/>
        <v>25</v>
      </c>
      <c r="B5589" s="16">
        <f ca="1">VLOOKUP(A5589,PERIODS!$O$4:$P$33,2,FALSE)</f>
        <v>3.5000000000000003E-2</v>
      </c>
      <c r="C5589" s="15"/>
      <c r="D5589" s="18">
        <v>5000</v>
      </c>
      <c r="E5589" s="34">
        <f t="shared" ca="1" si="1653"/>
        <v>14781.958700128223</v>
      </c>
      <c r="F5589" s="34">
        <f t="shared" ca="1" si="1654"/>
        <v>3500.0000000000005</v>
      </c>
      <c r="G5589" s="69">
        <f t="shared" ca="1" si="1659"/>
        <v>0</v>
      </c>
      <c r="H5589" s="34">
        <f t="shared" ca="1" si="1660"/>
        <v>18.936605403404467</v>
      </c>
      <c r="I5589" s="34">
        <f t="shared" ca="1" si="1661"/>
        <v>3518.9366054034049</v>
      </c>
      <c r="J5589" s="18">
        <f ca="1">SUM(INDIRECT(ADDRESS(ROW(F5589),COLUMN(F5589),4)):INDIRECT(ADDRESS(ROW(F5589)+N$5-1,COLUMN(F5589),4)))</f>
        <v>24900</v>
      </c>
      <c r="K5589" s="18">
        <f t="shared" ca="1" si="1662"/>
        <v>0</v>
      </c>
      <c r="L5589" s="18">
        <f t="shared" ca="1" si="1655"/>
        <v>0</v>
      </c>
      <c r="M5589" s="18">
        <f t="shared" ca="1" si="1658"/>
        <v>16350</v>
      </c>
      <c r="N5589" s="34">
        <f t="shared" ca="1" si="1663"/>
        <v>27613.022094724816</v>
      </c>
      <c r="P5589" s="18">
        <f t="shared" ca="1" si="1656"/>
        <v>18.936605403404467</v>
      </c>
      <c r="Q5589" s="47">
        <f ca="1">SUM(L$15:L5589)-SUM(M$15:M5589)</f>
        <v>0</v>
      </c>
      <c r="R5589" s="47" t="str">
        <f t="shared" ca="1" si="1657"/>
        <v>M5592</v>
      </c>
      <c r="S5589" s="40">
        <f t="shared" ca="1" si="1664"/>
        <v>0</v>
      </c>
      <c r="T5589" s="46">
        <f t="shared" ca="1" si="1665"/>
        <v>30</v>
      </c>
      <c r="X5589" s="74">
        <f t="shared" ca="1" si="1666"/>
        <v>1.8936605403404468E-2</v>
      </c>
      <c r="Y5589" s="75">
        <f t="shared" ca="1" si="1667"/>
        <v>1.8936605403404468E-2</v>
      </c>
      <c r="Z5589" s="74">
        <f t="shared" ca="1" si="1668"/>
        <v>1.0191170400558749</v>
      </c>
      <c r="AA5589" s="76">
        <f t="shared" ca="1" si="1669"/>
        <v>18.936605403404467</v>
      </c>
      <c r="AB5589" s="76">
        <f t="shared" ca="1" si="1670"/>
        <v>1019.1170400558749</v>
      </c>
    </row>
    <row r="5590" spans="1:28" x14ac:dyDescent="0.25">
      <c r="A5590" s="2">
        <f t="shared" si="1671"/>
        <v>26</v>
      </c>
      <c r="B5590" s="16">
        <f ca="1">VLOOKUP(A5590,PERIODS!$O$4:$P$33,2,FALSE)</f>
        <v>3.5000000000000003E-2</v>
      </c>
      <c r="C5590" s="15"/>
      <c r="D5590" s="18">
        <v>5000</v>
      </c>
      <c r="E5590" s="34">
        <f t="shared" ca="1" si="1653"/>
        <v>27613.022094724816</v>
      </c>
      <c r="F5590" s="34">
        <f t="shared" ca="1" si="1654"/>
        <v>3500.0000000000005</v>
      </c>
      <c r="G5590" s="69">
        <f t="shared" ca="1" si="1659"/>
        <v>0</v>
      </c>
      <c r="H5590" s="34">
        <f t="shared" ca="1" si="1660"/>
        <v>1959.9639845400536</v>
      </c>
      <c r="I5590" s="34">
        <f t="shared" ca="1" si="1661"/>
        <v>5459.9639845400543</v>
      </c>
      <c r="J5590" s="18">
        <f ca="1">SUM(INDIRECT(ADDRESS(ROW(F5590),COLUMN(F5590),4)):INDIRECT(ADDRESS(ROW(F5590)+N$5-1,COLUMN(F5590),4)))</f>
        <v>23900</v>
      </c>
      <c r="K5590" s="18">
        <f t="shared" ca="1" si="1662"/>
        <v>0</v>
      </c>
      <c r="L5590" s="18">
        <f t="shared" ca="1" si="1655"/>
        <v>0</v>
      </c>
      <c r="M5590" s="18">
        <f t="shared" ca="1" si="1658"/>
        <v>0</v>
      </c>
      <c r="N5590" s="34">
        <f t="shared" ca="1" si="1663"/>
        <v>22153.058110184764</v>
      </c>
      <c r="P5590" s="18">
        <f t="shared" ca="1" si="1656"/>
        <v>1959.9639845400536</v>
      </c>
      <c r="Q5590" s="47">
        <f ca="1">SUM(L$15:L5590)-SUM(M$15:M5590)</f>
        <v>0</v>
      </c>
      <c r="R5590" s="47" t="str">
        <f t="shared" ca="1" si="1657"/>
        <v>M5593</v>
      </c>
      <c r="S5590" s="40">
        <f t="shared" ca="1" si="1664"/>
        <v>0</v>
      </c>
      <c r="T5590" s="46">
        <f t="shared" ca="1" si="1665"/>
        <v>65</v>
      </c>
      <c r="X5590" s="74">
        <f t="shared" ca="1" si="1666"/>
        <v>2.2866201754175961</v>
      </c>
      <c r="Y5590" s="75">
        <f t="shared" ca="1" si="1667"/>
        <v>1.9599639845400536</v>
      </c>
      <c r="Z5590" s="74">
        <f t="shared" ca="1" si="1668"/>
        <v>7.0990713842313315</v>
      </c>
      <c r="AA5590" s="76">
        <f t="shared" ca="1" si="1669"/>
        <v>1959.9639845400536</v>
      </c>
      <c r="AB5590" s="76">
        <f t="shared" ca="1" si="1670"/>
        <v>7099.0713842313316</v>
      </c>
    </row>
    <row r="5591" spans="1:28" x14ac:dyDescent="0.25">
      <c r="A5591" s="2">
        <f t="shared" si="1671"/>
        <v>27</v>
      </c>
      <c r="B5591" s="16">
        <f ca="1">VLOOKUP(A5591,PERIODS!$O$4:$P$33,2,FALSE)</f>
        <v>3.5000000000000003E-2</v>
      </c>
      <c r="C5591" s="15"/>
      <c r="D5591" s="18">
        <v>5000</v>
      </c>
      <c r="E5591" s="34">
        <f t="shared" ref="E5591:E5654" ca="1" si="1672">N5590</f>
        <v>22153.058110184764</v>
      </c>
      <c r="F5591" s="34">
        <f t="shared" ref="F5591:F5654" ca="1" si="1673">F$2*B5591</f>
        <v>3500.0000000000005</v>
      </c>
      <c r="G5591" s="69">
        <f t="shared" ca="1" si="1659"/>
        <v>0</v>
      </c>
      <c r="H5591" s="34">
        <f t="shared" ca="1" si="1660"/>
        <v>-1308.5259479554782</v>
      </c>
      <c r="I5591" s="34">
        <f t="shared" ca="1" si="1661"/>
        <v>2191.4740520445221</v>
      </c>
      <c r="J5591" s="18">
        <f ca="1">SUM(INDIRECT(ADDRESS(ROW(F5591),COLUMN(F5591),4)):INDIRECT(ADDRESS(ROW(F5591)+N$5-1,COLUMN(F5591),4)))</f>
        <v>22900</v>
      </c>
      <c r="K5591" s="18">
        <f t="shared" ca="1" si="1662"/>
        <v>16350</v>
      </c>
      <c r="L5591" s="18">
        <f t="shared" ref="L5591:L5654" ca="1" si="1674">IF((E5591+K5590)&lt;J5591,N$2,0)</f>
        <v>16350</v>
      </c>
      <c r="M5591" s="18">
        <f t="shared" ca="1" si="1658"/>
        <v>0</v>
      </c>
      <c r="N5591" s="34">
        <f t="shared" ca="1" si="1663"/>
        <v>19961.584058140241</v>
      </c>
      <c r="P5591" s="18">
        <f t="shared" ref="P5591:P5654" ca="1" si="1675">ABS(H5591)</f>
        <v>1308.5259479554782</v>
      </c>
      <c r="Q5591" s="47">
        <f ca="1">SUM(L$15:L5591)-SUM(M$15:M5591)</f>
        <v>16350</v>
      </c>
      <c r="R5591" s="47" t="str">
        <f t="shared" ref="R5591:R5654" ca="1" si="1676">ADDRESS(ROW(M5591)+$N$3+RANDBETWEEN(-$N$4,$N$4),COLUMN(M5591),4)</f>
        <v>M5594</v>
      </c>
      <c r="S5591" s="40">
        <f t="shared" ca="1" si="1664"/>
        <v>0</v>
      </c>
      <c r="T5591" s="46">
        <f t="shared" ca="1" si="1665"/>
        <v>75</v>
      </c>
      <c r="X5591" s="74">
        <f t="shared" ca="1" si="1666"/>
        <v>-1.3085259479554781</v>
      </c>
      <c r="Y5591" s="75">
        <f t="shared" ca="1" si="1667"/>
        <v>-1.3085259479554781</v>
      </c>
      <c r="Z5591" s="74">
        <f t="shared" ca="1" si="1668"/>
        <v>0.27021807847101931</v>
      </c>
      <c r="AA5591" s="76">
        <f t="shared" ca="1" si="1669"/>
        <v>-1308.5259479554782</v>
      </c>
      <c r="AB5591" s="76">
        <f t="shared" ca="1" si="1670"/>
        <v>270.21807847101928</v>
      </c>
    </row>
    <row r="5592" spans="1:28" x14ac:dyDescent="0.25">
      <c r="A5592" s="2">
        <f t="shared" si="1671"/>
        <v>28</v>
      </c>
      <c r="B5592" s="16">
        <f ca="1">VLOOKUP(A5592,PERIODS!$O$4:$P$33,2,FALSE)</f>
        <v>0.04</v>
      </c>
      <c r="C5592" s="15"/>
      <c r="D5592" s="18">
        <v>5000</v>
      </c>
      <c r="E5592" s="34">
        <f t="shared" ca="1" si="1672"/>
        <v>19961.584058140241</v>
      </c>
      <c r="F5592" s="34">
        <f t="shared" ca="1" si="1673"/>
        <v>4000</v>
      </c>
      <c r="G5592" s="69">
        <f t="shared" ca="1" si="1659"/>
        <v>0</v>
      </c>
      <c r="H5592" s="34">
        <f t="shared" ca="1" si="1660"/>
        <v>-379.24796366965802</v>
      </c>
      <c r="I5592" s="34">
        <f t="shared" ca="1" si="1661"/>
        <v>3620.752036330342</v>
      </c>
      <c r="J5592" s="18">
        <f ca="1">SUM(INDIRECT(ADDRESS(ROW(F5592),COLUMN(F5592),4)):INDIRECT(ADDRESS(ROW(F5592)+N$5-1,COLUMN(F5592),4)))</f>
        <v>21900</v>
      </c>
      <c r="K5592" s="18">
        <f t="shared" ca="1" si="1662"/>
        <v>16350</v>
      </c>
      <c r="L5592" s="18">
        <f t="shared" ca="1" si="1674"/>
        <v>0</v>
      </c>
      <c r="M5592" s="18">
        <f t="shared" ca="1" si="1658"/>
        <v>0</v>
      </c>
      <c r="N5592" s="34">
        <f t="shared" ca="1" si="1663"/>
        <v>16340.8320218099</v>
      </c>
      <c r="P5592" s="18">
        <f t="shared" ca="1" si="1675"/>
        <v>379.24796366965802</v>
      </c>
      <c r="Q5592" s="47">
        <f ca="1">SUM(L$15:L5592)-SUM(M$15:M5592)</f>
        <v>16350</v>
      </c>
      <c r="R5592" s="47" t="str">
        <f t="shared" ca="1" si="1676"/>
        <v>M5595</v>
      </c>
      <c r="S5592" s="40">
        <f t="shared" ca="1" si="1664"/>
        <v>0</v>
      </c>
      <c r="T5592" s="46">
        <f t="shared" ca="1" si="1665"/>
        <v>0</v>
      </c>
      <c r="X5592" s="74">
        <f t="shared" ca="1" si="1666"/>
        <v>-0.37924796366965802</v>
      </c>
      <c r="Y5592" s="75">
        <f t="shared" ca="1" si="1667"/>
        <v>-0.37924796366965802</v>
      </c>
      <c r="Z5592" s="74">
        <f t="shared" ca="1" si="1668"/>
        <v>0.68437589126735332</v>
      </c>
      <c r="AA5592" s="76">
        <f t="shared" ca="1" si="1669"/>
        <v>-379.24796366965802</v>
      </c>
      <c r="AB5592" s="76">
        <f t="shared" ca="1" si="1670"/>
        <v>684.37589126735327</v>
      </c>
    </row>
    <row r="5593" spans="1:28" x14ac:dyDescent="0.25">
      <c r="A5593" s="2">
        <f t="shared" si="1671"/>
        <v>29</v>
      </c>
      <c r="B5593" s="16">
        <f ca="1">VLOOKUP(A5593,PERIODS!$O$4:$P$33,2,FALSE)</f>
        <v>0.04</v>
      </c>
      <c r="C5593" s="15"/>
      <c r="D5593" s="18">
        <v>5000</v>
      </c>
      <c r="E5593" s="34">
        <f t="shared" ca="1" si="1672"/>
        <v>16340.8320218099</v>
      </c>
      <c r="F5593" s="34">
        <f t="shared" ca="1" si="1673"/>
        <v>4000</v>
      </c>
      <c r="G5593" s="69">
        <f t="shared" ca="1" si="1659"/>
        <v>0</v>
      </c>
      <c r="H5593" s="34">
        <f t="shared" ca="1" si="1660"/>
        <v>409.31076526010082</v>
      </c>
      <c r="I5593" s="34">
        <f t="shared" ca="1" si="1661"/>
        <v>4409.3107652601011</v>
      </c>
      <c r="J5593" s="18">
        <f ca="1">SUM(INDIRECT(ADDRESS(ROW(F5593),COLUMN(F5593),4)):INDIRECT(ADDRESS(ROW(F5593)+N$5-1,COLUMN(F5593),4)))</f>
        <v>21200</v>
      </c>
      <c r="K5593" s="18">
        <f t="shared" ca="1" si="1662"/>
        <v>16350</v>
      </c>
      <c r="L5593" s="18">
        <f t="shared" ca="1" si="1674"/>
        <v>0</v>
      </c>
      <c r="M5593" s="18">
        <f t="shared" ca="1" si="1658"/>
        <v>0</v>
      </c>
      <c r="N5593" s="34">
        <f t="shared" ca="1" si="1663"/>
        <v>11931.521256549799</v>
      </c>
      <c r="P5593" s="18">
        <f t="shared" ca="1" si="1675"/>
        <v>409.31076526010082</v>
      </c>
      <c r="Q5593" s="47">
        <f ca="1">SUM(L$15:L5593)-SUM(M$15:M5593)</f>
        <v>16350</v>
      </c>
      <c r="R5593" s="47" t="str">
        <f t="shared" ca="1" si="1676"/>
        <v>M5596</v>
      </c>
      <c r="S5593" s="40">
        <f t="shared" ca="1" si="1664"/>
        <v>0</v>
      </c>
      <c r="T5593" s="46">
        <f t="shared" ca="1" si="1665"/>
        <v>28</v>
      </c>
      <c r="X5593" s="74">
        <f t="shared" ca="1" si="1666"/>
        <v>0.4093107652601008</v>
      </c>
      <c r="Y5593" s="75">
        <f t="shared" ca="1" si="1667"/>
        <v>0.4093107652601008</v>
      </c>
      <c r="Z5593" s="74">
        <f t="shared" ca="1" si="1668"/>
        <v>1.5057795917692145</v>
      </c>
      <c r="AA5593" s="76">
        <f t="shared" ca="1" si="1669"/>
        <v>409.31076526010082</v>
      </c>
      <c r="AB5593" s="76">
        <f t="shared" ca="1" si="1670"/>
        <v>1505.7795917692144</v>
      </c>
    </row>
    <row r="5594" spans="1:28" x14ac:dyDescent="0.25">
      <c r="A5594" s="2">
        <f t="shared" si="1671"/>
        <v>30</v>
      </c>
      <c r="B5594" s="16">
        <f ca="1">VLOOKUP(A5594,PERIODS!$O$4:$P$33,2,FALSE)</f>
        <v>0.04</v>
      </c>
      <c r="C5594" s="15"/>
      <c r="D5594" s="18">
        <v>5000</v>
      </c>
      <c r="E5594" s="34">
        <f t="shared" ca="1" si="1672"/>
        <v>11931.521256549799</v>
      </c>
      <c r="F5594" s="34">
        <f t="shared" ca="1" si="1673"/>
        <v>4000</v>
      </c>
      <c r="G5594" s="69">
        <f t="shared" ca="1" si="1659"/>
        <v>0</v>
      </c>
      <c r="H5594" s="34">
        <f t="shared" ca="1" si="1660"/>
        <v>-102.6423518592091</v>
      </c>
      <c r="I5594" s="34">
        <f t="shared" ca="1" si="1661"/>
        <v>3897.3576481407908</v>
      </c>
      <c r="J5594" s="18">
        <f ca="1">SUM(INDIRECT(ADDRESS(ROW(F5594),COLUMN(F5594),4)):INDIRECT(ADDRESS(ROW(F5594)+N$5-1,COLUMN(F5594),4)))</f>
        <v>20500</v>
      </c>
      <c r="K5594" s="18">
        <f t="shared" ca="1" si="1662"/>
        <v>0</v>
      </c>
      <c r="L5594" s="18">
        <f t="shared" ca="1" si="1674"/>
        <v>0</v>
      </c>
      <c r="M5594" s="18">
        <f t="shared" ca="1" si="1658"/>
        <v>16350</v>
      </c>
      <c r="N5594" s="34">
        <f t="shared" ca="1" si="1663"/>
        <v>24384.163608409006</v>
      </c>
      <c r="P5594" s="18">
        <f t="shared" ca="1" si="1675"/>
        <v>102.6423518592091</v>
      </c>
      <c r="Q5594" s="47">
        <f ca="1">SUM(L$15:L5594)-SUM(M$15:M5594)</f>
        <v>0</v>
      </c>
      <c r="R5594" s="47" t="str">
        <f t="shared" ca="1" si="1676"/>
        <v>M5597</v>
      </c>
      <c r="S5594" s="40">
        <f t="shared" ca="1" si="1664"/>
        <v>0</v>
      </c>
      <c r="T5594" s="46">
        <f t="shared" ca="1" si="1665"/>
        <v>17</v>
      </c>
      <c r="X5594" s="74">
        <f t="shared" ca="1" si="1666"/>
        <v>-0.1026423518592091</v>
      </c>
      <c r="Y5594" s="75">
        <f t="shared" ca="1" si="1667"/>
        <v>-0.1026423518592091</v>
      </c>
      <c r="Z5594" s="74">
        <f t="shared" ca="1" si="1668"/>
        <v>0.90244967521973807</v>
      </c>
      <c r="AA5594" s="76">
        <f t="shared" ca="1" si="1669"/>
        <v>-102.6423518592091</v>
      </c>
      <c r="AB5594" s="76">
        <f t="shared" ca="1" si="1670"/>
        <v>902.44967521973808</v>
      </c>
    </row>
    <row r="5595" spans="1:28" x14ac:dyDescent="0.25">
      <c r="A5595" s="2">
        <f t="shared" si="1671"/>
        <v>1</v>
      </c>
      <c r="B5595" s="16">
        <f ca="1">VLOOKUP(A5595,PERIODS!$O$4:$P$33,2,FALSE)</f>
        <v>2.4E-2</v>
      </c>
      <c r="C5595" s="15"/>
      <c r="D5595" s="18">
        <v>5000</v>
      </c>
      <c r="E5595" s="34">
        <f t="shared" ca="1" si="1672"/>
        <v>24384.163608409006</v>
      </c>
      <c r="F5595" s="34">
        <f t="shared" ca="1" si="1673"/>
        <v>2400</v>
      </c>
      <c r="G5595" s="69">
        <f t="shared" ca="1" si="1659"/>
        <v>0</v>
      </c>
      <c r="H5595" s="34">
        <f t="shared" ca="1" si="1660"/>
        <v>-322.27717561364364</v>
      </c>
      <c r="I5595" s="34">
        <f t="shared" ca="1" si="1661"/>
        <v>2077.7228243863565</v>
      </c>
      <c r="J5595" s="18">
        <f ca="1">SUM(INDIRECT(ADDRESS(ROW(F5595),COLUMN(F5595),4)):INDIRECT(ADDRESS(ROW(F5595)+N$5-1,COLUMN(F5595),4)))</f>
        <v>19800</v>
      </c>
      <c r="K5595" s="18">
        <f t="shared" ca="1" si="1662"/>
        <v>0</v>
      </c>
      <c r="L5595" s="18">
        <f t="shared" ca="1" si="1674"/>
        <v>0</v>
      </c>
      <c r="M5595" s="18">
        <f t="shared" ca="1" si="1658"/>
        <v>0</v>
      </c>
      <c r="N5595" s="34">
        <f t="shared" ca="1" si="1663"/>
        <v>22306.440784022649</v>
      </c>
      <c r="P5595" s="18">
        <f t="shared" ca="1" si="1675"/>
        <v>322.27717561364364</v>
      </c>
      <c r="Q5595" s="47">
        <f ca="1">SUM(L$15:L5595)-SUM(M$15:M5595)</f>
        <v>0</v>
      </c>
      <c r="R5595" s="47" t="str">
        <f t="shared" ca="1" si="1676"/>
        <v>M5598</v>
      </c>
      <c r="S5595" s="40">
        <f t="shared" ca="1" si="1664"/>
        <v>0</v>
      </c>
      <c r="T5595" s="46">
        <f t="shared" ca="1" si="1665"/>
        <v>15</v>
      </c>
      <c r="X5595" s="74">
        <f t="shared" ca="1" si="1666"/>
        <v>-0.32227717561364366</v>
      </c>
      <c r="Y5595" s="75">
        <f t="shared" ca="1" si="1667"/>
        <v>-0.32227717561364366</v>
      </c>
      <c r="Z5595" s="74">
        <f t="shared" ca="1" si="1668"/>
        <v>0.72449734949966771</v>
      </c>
      <c r="AA5595" s="76">
        <f t="shared" ca="1" si="1669"/>
        <v>-322.27717561364364</v>
      </c>
      <c r="AB5595" s="76">
        <f t="shared" ca="1" si="1670"/>
        <v>724.49734949966773</v>
      </c>
    </row>
    <row r="5596" spans="1:28" x14ac:dyDescent="0.25">
      <c r="A5596" s="2">
        <f t="shared" si="1671"/>
        <v>2</v>
      </c>
      <c r="B5596" s="16">
        <f ca="1">VLOOKUP(A5596,PERIODS!$O$4:$P$33,2,FALSE)</f>
        <v>2.5000000000000001E-2</v>
      </c>
      <c r="C5596" s="15"/>
      <c r="D5596" s="18">
        <v>5000</v>
      </c>
      <c r="E5596" s="34">
        <f t="shared" ca="1" si="1672"/>
        <v>22306.440784022649</v>
      </c>
      <c r="F5596" s="34">
        <f t="shared" ca="1" si="1673"/>
        <v>2500</v>
      </c>
      <c r="G5596" s="69">
        <f t="shared" ca="1" si="1659"/>
        <v>0</v>
      </c>
      <c r="H5596" s="34">
        <f t="shared" ca="1" si="1660"/>
        <v>701.82363479153469</v>
      </c>
      <c r="I5596" s="34">
        <f t="shared" ca="1" si="1661"/>
        <v>3201.8236347915345</v>
      </c>
      <c r="J5596" s="18">
        <f ca="1">SUM(INDIRECT(ADDRESS(ROW(F5596),COLUMN(F5596),4)):INDIRECT(ADDRESS(ROW(F5596)+N$5-1,COLUMN(F5596),4)))</f>
        <v>20700</v>
      </c>
      <c r="K5596" s="18">
        <f t="shared" ca="1" si="1662"/>
        <v>0</v>
      </c>
      <c r="L5596" s="18">
        <f t="shared" ca="1" si="1674"/>
        <v>0</v>
      </c>
      <c r="M5596" s="18">
        <f t="shared" ca="1" si="1658"/>
        <v>0</v>
      </c>
      <c r="N5596" s="34">
        <f t="shared" ca="1" si="1663"/>
        <v>19104.617149231115</v>
      </c>
      <c r="P5596" s="18">
        <f t="shared" ca="1" si="1675"/>
        <v>701.82363479153469</v>
      </c>
      <c r="Q5596" s="47">
        <f ca="1">SUM(L$15:L5596)-SUM(M$15:M5596)</f>
        <v>0</v>
      </c>
      <c r="R5596" s="47" t="str">
        <f t="shared" ca="1" si="1676"/>
        <v>M5599</v>
      </c>
      <c r="S5596" s="40">
        <f t="shared" ca="1" si="1664"/>
        <v>0</v>
      </c>
      <c r="T5596" s="46">
        <f t="shared" ca="1" si="1665"/>
        <v>20</v>
      </c>
      <c r="X5596" s="74">
        <f t="shared" ca="1" si="1666"/>
        <v>0.70182363479153465</v>
      </c>
      <c r="Y5596" s="75">
        <f t="shared" ca="1" si="1667"/>
        <v>0.70182363479153465</v>
      </c>
      <c r="Z5596" s="74">
        <f t="shared" ca="1" si="1668"/>
        <v>2.0174284075179392</v>
      </c>
      <c r="AA5596" s="76">
        <f t="shared" ca="1" si="1669"/>
        <v>701.82363479153469</v>
      </c>
      <c r="AB5596" s="76">
        <f t="shared" ca="1" si="1670"/>
        <v>2017.4284075179391</v>
      </c>
    </row>
    <row r="5597" spans="1:28" x14ac:dyDescent="0.25">
      <c r="A5597" s="2">
        <f t="shared" si="1671"/>
        <v>3</v>
      </c>
      <c r="B5597" s="16">
        <f ca="1">VLOOKUP(A5597,PERIODS!$O$4:$P$33,2,FALSE)</f>
        <v>2.5000000000000001E-2</v>
      </c>
      <c r="C5597" s="15"/>
      <c r="D5597" s="18">
        <v>5000</v>
      </c>
      <c r="E5597" s="34">
        <f t="shared" ca="1" si="1672"/>
        <v>19104.617149231115</v>
      </c>
      <c r="F5597" s="34">
        <f t="shared" ca="1" si="1673"/>
        <v>2500</v>
      </c>
      <c r="G5597" s="69">
        <f t="shared" ca="1" si="1659"/>
        <v>0</v>
      </c>
      <c r="H5597" s="34">
        <f t="shared" ca="1" si="1660"/>
        <v>-126.10056503501151</v>
      </c>
      <c r="I5597" s="34">
        <f t="shared" ca="1" si="1661"/>
        <v>2373.8994349649884</v>
      </c>
      <c r="J5597" s="18">
        <f ca="1">SUM(INDIRECT(ADDRESS(ROW(F5597),COLUMN(F5597),4)):INDIRECT(ADDRESS(ROW(F5597)+N$5-1,COLUMN(F5597),4)))</f>
        <v>21500</v>
      </c>
      <c r="K5597" s="18">
        <f t="shared" ca="1" si="1662"/>
        <v>16350</v>
      </c>
      <c r="L5597" s="18">
        <f t="shared" ca="1" si="1674"/>
        <v>16350</v>
      </c>
      <c r="M5597" s="18">
        <f t="shared" ca="1" si="1658"/>
        <v>0</v>
      </c>
      <c r="N5597" s="34">
        <f t="shared" ca="1" si="1663"/>
        <v>16730.717714266128</v>
      </c>
      <c r="P5597" s="18">
        <f t="shared" ca="1" si="1675"/>
        <v>126.10056503501151</v>
      </c>
      <c r="Q5597" s="47">
        <f ca="1">SUM(L$15:L5597)-SUM(M$15:M5597)</f>
        <v>16350</v>
      </c>
      <c r="R5597" s="47" t="str">
        <f t="shared" ca="1" si="1676"/>
        <v>M5600</v>
      </c>
      <c r="S5597" s="40">
        <f t="shared" ca="1" si="1664"/>
        <v>0</v>
      </c>
      <c r="T5597" s="46">
        <f t="shared" ca="1" si="1665"/>
        <v>46</v>
      </c>
      <c r="X5597" s="74">
        <f t="shared" ca="1" si="1666"/>
        <v>-0.12610056503501152</v>
      </c>
      <c r="Y5597" s="75">
        <f t="shared" ca="1" si="1667"/>
        <v>-0.12610056503501152</v>
      </c>
      <c r="Z5597" s="74">
        <f t="shared" ca="1" si="1668"/>
        <v>0.88152619161336243</v>
      </c>
      <c r="AA5597" s="76">
        <f t="shared" ca="1" si="1669"/>
        <v>-126.10056503501151</v>
      </c>
      <c r="AB5597" s="76">
        <f t="shared" ca="1" si="1670"/>
        <v>881.52619161336247</v>
      </c>
    </row>
    <row r="5598" spans="1:28" x14ac:dyDescent="0.25">
      <c r="A5598" s="2">
        <f t="shared" si="1671"/>
        <v>4</v>
      </c>
      <c r="B5598" s="16">
        <f ca="1">VLOOKUP(A5598,PERIODS!$O$4:$P$33,2,FALSE)</f>
        <v>2.5000000000000001E-2</v>
      </c>
      <c r="C5598" s="15"/>
      <c r="D5598" s="18">
        <v>5000</v>
      </c>
      <c r="E5598" s="34">
        <f t="shared" ca="1" si="1672"/>
        <v>16730.717714266128</v>
      </c>
      <c r="F5598" s="34">
        <f t="shared" ca="1" si="1673"/>
        <v>2500</v>
      </c>
      <c r="G5598" s="69">
        <f t="shared" ca="1" si="1659"/>
        <v>0</v>
      </c>
      <c r="H5598" s="34">
        <f t="shared" ca="1" si="1660"/>
        <v>542.54977541361302</v>
      </c>
      <c r="I5598" s="34">
        <f t="shared" ca="1" si="1661"/>
        <v>3042.5497754136131</v>
      </c>
      <c r="J5598" s="18">
        <f ca="1">SUM(INDIRECT(ADDRESS(ROW(F5598),COLUMN(F5598),4)):INDIRECT(ADDRESS(ROW(F5598)+N$5-1,COLUMN(F5598),4)))</f>
        <v>22300</v>
      </c>
      <c r="K5598" s="18">
        <f t="shared" ca="1" si="1662"/>
        <v>16350</v>
      </c>
      <c r="L5598" s="18">
        <f t="shared" ca="1" si="1674"/>
        <v>0</v>
      </c>
      <c r="M5598" s="18">
        <f t="shared" ca="1" si="1658"/>
        <v>0</v>
      </c>
      <c r="N5598" s="34">
        <f t="shared" ca="1" si="1663"/>
        <v>13688.167938852515</v>
      </c>
      <c r="P5598" s="18">
        <f t="shared" ca="1" si="1675"/>
        <v>542.54977541361302</v>
      </c>
      <c r="Q5598" s="47">
        <f ca="1">SUM(L$15:L5598)-SUM(M$15:M5598)</f>
        <v>16350</v>
      </c>
      <c r="R5598" s="47" t="str">
        <f t="shared" ca="1" si="1676"/>
        <v>M5601</v>
      </c>
      <c r="S5598" s="40">
        <f t="shared" ca="1" si="1664"/>
        <v>0</v>
      </c>
      <c r="T5598" s="46">
        <f t="shared" ca="1" si="1665"/>
        <v>17</v>
      </c>
      <c r="X5598" s="74">
        <f t="shared" ca="1" si="1666"/>
        <v>0.54254977541361304</v>
      </c>
      <c r="Y5598" s="75">
        <f t="shared" ca="1" si="1667"/>
        <v>0.54254977541361304</v>
      </c>
      <c r="Z5598" s="74">
        <f t="shared" ca="1" si="1668"/>
        <v>1.7203878772203165</v>
      </c>
      <c r="AA5598" s="76">
        <f t="shared" ca="1" si="1669"/>
        <v>542.54977541361302</v>
      </c>
      <c r="AB5598" s="76">
        <f t="shared" ca="1" si="1670"/>
        <v>1720.3878772203166</v>
      </c>
    </row>
    <row r="5599" spans="1:28" x14ac:dyDescent="0.25">
      <c r="A5599" s="2">
        <f t="shared" si="1671"/>
        <v>5</v>
      </c>
      <c r="B5599" s="16">
        <f ca="1">VLOOKUP(A5599,PERIODS!$O$4:$P$33,2,FALSE)</f>
        <v>3.3000000000000002E-2</v>
      </c>
      <c r="C5599" s="15"/>
      <c r="D5599" s="18">
        <v>5000</v>
      </c>
      <c r="E5599" s="34">
        <f t="shared" ca="1" si="1672"/>
        <v>13688.167938852515</v>
      </c>
      <c r="F5599" s="34">
        <f t="shared" ca="1" si="1673"/>
        <v>3300</v>
      </c>
      <c r="G5599" s="69">
        <f t="shared" ca="1" si="1659"/>
        <v>0</v>
      </c>
      <c r="H5599" s="34">
        <f t="shared" ca="1" si="1660"/>
        <v>-178.96802739473179</v>
      </c>
      <c r="I5599" s="34">
        <f t="shared" ca="1" si="1661"/>
        <v>3121.031972605268</v>
      </c>
      <c r="J5599" s="18">
        <f ca="1">SUM(INDIRECT(ADDRESS(ROW(F5599),COLUMN(F5599),4)):INDIRECT(ADDRESS(ROW(F5599)+N$5-1,COLUMN(F5599),4)))</f>
        <v>23100</v>
      </c>
      <c r="K5599" s="18">
        <f t="shared" ca="1" si="1662"/>
        <v>16350</v>
      </c>
      <c r="L5599" s="18">
        <f t="shared" ca="1" si="1674"/>
        <v>0</v>
      </c>
      <c r="M5599" s="18">
        <f t="shared" ca="1" si="1658"/>
        <v>0</v>
      </c>
      <c r="N5599" s="34">
        <f t="shared" ca="1" si="1663"/>
        <v>10567.135966247248</v>
      </c>
      <c r="P5599" s="18">
        <f t="shared" ca="1" si="1675"/>
        <v>178.96802739473179</v>
      </c>
      <c r="Q5599" s="47">
        <f ca="1">SUM(L$15:L5599)-SUM(M$15:M5599)</f>
        <v>16350</v>
      </c>
      <c r="R5599" s="47" t="str">
        <f t="shared" ca="1" si="1676"/>
        <v>M5602</v>
      </c>
      <c r="S5599" s="40">
        <f t="shared" ca="1" si="1664"/>
        <v>0</v>
      </c>
      <c r="T5599" s="46">
        <f t="shared" ca="1" si="1665"/>
        <v>41</v>
      </c>
      <c r="X5599" s="74">
        <f t="shared" ca="1" si="1666"/>
        <v>-0.1789680273947318</v>
      </c>
      <c r="Y5599" s="75">
        <f t="shared" ca="1" si="1667"/>
        <v>-0.1789680273947318</v>
      </c>
      <c r="Z5599" s="74">
        <f t="shared" ca="1" si="1668"/>
        <v>0.8361326323082775</v>
      </c>
      <c r="AA5599" s="76">
        <f t="shared" ca="1" si="1669"/>
        <v>-178.96802739473179</v>
      </c>
      <c r="AB5599" s="76">
        <f t="shared" ca="1" si="1670"/>
        <v>836.13263230827749</v>
      </c>
    </row>
    <row r="5600" spans="1:28" x14ac:dyDescent="0.25">
      <c r="A5600" s="2">
        <f t="shared" si="1671"/>
        <v>6</v>
      </c>
      <c r="B5600" s="16">
        <f ca="1">VLOOKUP(A5600,PERIODS!$O$4:$P$33,2,FALSE)</f>
        <v>3.3000000000000002E-2</v>
      </c>
      <c r="C5600" s="15"/>
      <c r="D5600" s="18">
        <v>5000</v>
      </c>
      <c r="E5600" s="34">
        <f t="shared" ca="1" si="1672"/>
        <v>10567.135966247248</v>
      </c>
      <c r="F5600" s="34">
        <f t="shared" ca="1" si="1673"/>
        <v>3300</v>
      </c>
      <c r="G5600" s="69">
        <f t="shared" ca="1" si="1659"/>
        <v>0</v>
      </c>
      <c r="H5600" s="34">
        <f t="shared" ca="1" si="1660"/>
        <v>63.347645593522131</v>
      </c>
      <c r="I5600" s="34">
        <f t="shared" ca="1" si="1661"/>
        <v>3363.347645593522</v>
      </c>
      <c r="J5600" s="18">
        <f ca="1">SUM(INDIRECT(ADDRESS(ROW(F5600),COLUMN(F5600),4)):INDIRECT(ADDRESS(ROW(F5600)+N$5-1,COLUMN(F5600),4)))</f>
        <v>23100</v>
      </c>
      <c r="K5600" s="18">
        <f t="shared" ca="1" si="1662"/>
        <v>0</v>
      </c>
      <c r="L5600" s="18">
        <f t="shared" ca="1" si="1674"/>
        <v>0</v>
      </c>
      <c r="M5600" s="18">
        <f t="shared" ca="1" si="1658"/>
        <v>16350</v>
      </c>
      <c r="N5600" s="34">
        <f t="shared" ca="1" si="1663"/>
        <v>23553.788320653726</v>
      </c>
      <c r="P5600" s="18">
        <f t="shared" ca="1" si="1675"/>
        <v>63.347645593522131</v>
      </c>
      <c r="Q5600" s="47">
        <f ca="1">SUM(L$15:L5600)-SUM(M$15:M5600)</f>
        <v>0</v>
      </c>
      <c r="R5600" s="47" t="str">
        <f t="shared" ca="1" si="1676"/>
        <v>M5603</v>
      </c>
      <c r="S5600" s="40">
        <f t="shared" ca="1" si="1664"/>
        <v>0</v>
      </c>
      <c r="T5600" s="46">
        <f t="shared" ca="1" si="1665"/>
        <v>8</v>
      </c>
      <c r="X5600" s="74">
        <f t="shared" ca="1" si="1666"/>
        <v>6.3347645593522128E-2</v>
      </c>
      <c r="Y5600" s="75">
        <f t="shared" ca="1" si="1667"/>
        <v>6.3347645593522128E-2</v>
      </c>
      <c r="Z5600" s="74">
        <f t="shared" ca="1" si="1668"/>
        <v>1.0653971554846242</v>
      </c>
      <c r="AA5600" s="76">
        <f t="shared" ca="1" si="1669"/>
        <v>63.347645593522131</v>
      </c>
      <c r="AB5600" s="76">
        <f t="shared" ca="1" si="1670"/>
        <v>1065.3971554846241</v>
      </c>
    </row>
    <row r="5601" spans="1:28" x14ac:dyDescent="0.25">
      <c r="A5601" s="2">
        <f t="shared" si="1671"/>
        <v>7</v>
      </c>
      <c r="B5601" s="16">
        <f ca="1">VLOOKUP(A5601,PERIODS!$O$4:$P$33,2,FALSE)</f>
        <v>3.3000000000000002E-2</v>
      </c>
      <c r="C5601" s="15"/>
      <c r="D5601" s="18">
        <v>5000</v>
      </c>
      <c r="E5601" s="34">
        <f t="shared" ca="1" si="1672"/>
        <v>23553.788320653726</v>
      </c>
      <c r="F5601" s="34">
        <f t="shared" ca="1" si="1673"/>
        <v>3300</v>
      </c>
      <c r="G5601" s="69">
        <f t="shared" ca="1" si="1659"/>
        <v>0</v>
      </c>
      <c r="H5601" s="34">
        <f t="shared" ca="1" si="1660"/>
        <v>-1852.5793912273166</v>
      </c>
      <c r="I5601" s="34">
        <f t="shared" ca="1" si="1661"/>
        <v>1447.4206087726834</v>
      </c>
      <c r="J5601" s="18">
        <f ca="1">SUM(INDIRECT(ADDRESS(ROW(F5601),COLUMN(F5601),4)):INDIRECT(ADDRESS(ROW(F5601)+N$5-1,COLUMN(F5601),4)))</f>
        <v>23100</v>
      </c>
      <c r="K5601" s="18">
        <f t="shared" ca="1" si="1662"/>
        <v>0</v>
      </c>
      <c r="L5601" s="18">
        <f t="shared" ca="1" si="1674"/>
        <v>0</v>
      </c>
      <c r="M5601" s="18">
        <f t="shared" ca="1" si="1658"/>
        <v>0</v>
      </c>
      <c r="N5601" s="34">
        <f t="shared" ca="1" si="1663"/>
        <v>22106.367711881045</v>
      </c>
      <c r="P5601" s="18">
        <f t="shared" ca="1" si="1675"/>
        <v>1852.5793912273166</v>
      </c>
      <c r="Q5601" s="47">
        <f ca="1">SUM(L$15:L5601)-SUM(M$15:M5601)</f>
        <v>0</v>
      </c>
      <c r="R5601" s="47" t="str">
        <f t="shared" ca="1" si="1676"/>
        <v>M5604</v>
      </c>
      <c r="S5601" s="40">
        <f t="shared" ca="1" si="1664"/>
        <v>0</v>
      </c>
      <c r="T5601" s="46">
        <f t="shared" ca="1" si="1665"/>
        <v>3</v>
      </c>
      <c r="X5601" s="74">
        <f t="shared" ca="1" si="1666"/>
        <v>-1.8525793912273165</v>
      </c>
      <c r="Y5601" s="75">
        <f t="shared" ca="1" si="1667"/>
        <v>-1.8525793912273165</v>
      </c>
      <c r="Z5601" s="74">
        <f t="shared" ca="1" si="1668"/>
        <v>0.1568321127665902</v>
      </c>
      <c r="AA5601" s="76">
        <f t="shared" ca="1" si="1669"/>
        <v>-1852.5793912273166</v>
      </c>
      <c r="AB5601" s="76">
        <f t="shared" ca="1" si="1670"/>
        <v>156.8321127665902</v>
      </c>
    </row>
    <row r="5602" spans="1:28" x14ac:dyDescent="0.25">
      <c r="A5602" s="2">
        <f t="shared" si="1671"/>
        <v>8</v>
      </c>
      <c r="B5602" s="16">
        <f ca="1">VLOOKUP(A5602,PERIODS!$O$4:$P$33,2,FALSE)</f>
        <v>3.3000000000000002E-2</v>
      </c>
      <c r="C5602" s="15"/>
      <c r="D5602" s="18">
        <v>5000</v>
      </c>
      <c r="E5602" s="34">
        <f t="shared" ca="1" si="1672"/>
        <v>22106.367711881045</v>
      </c>
      <c r="F5602" s="34">
        <f t="shared" ca="1" si="1673"/>
        <v>3300</v>
      </c>
      <c r="G5602" s="69">
        <f t="shared" ca="1" si="1659"/>
        <v>0</v>
      </c>
      <c r="H5602" s="34">
        <f t="shared" ca="1" si="1660"/>
        <v>1073.1797137521876</v>
      </c>
      <c r="I5602" s="34">
        <f t="shared" ca="1" si="1661"/>
        <v>4373.179713752188</v>
      </c>
      <c r="J5602" s="18">
        <f ca="1">SUM(INDIRECT(ADDRESS(ROW(F5602),COLUMN(F5602),4)):INDIRECT(ADDRESS(ROW(F5602)+N$5-1,COLUMN(F5602),4)))</f>
        <v>23100</v>
      </c>
      <c r="K5602" s="18">
        <f t="shared" ca="1" si="1662"/>
        <v>16350</v>
      </c>
      <c r="L5602" s="18">
        <f t="shared" ca="1" si="1674"/>
        <v>16350</v>
      </c>
      <c r="M5602" s="18">
        <f t="shared" ca="1" si="1658"/>
        <v>0</v>
      </c>
      <c r="N5602" s="34">
        <f t="shared" ca="1" si="1663"/>
        <v>17733.187998128858</v>
      </c>
      <c r="P5602" s="18">
        <f t="shared" ca="1" si="1675"/>
        <v>1073.1797137521876</v>
      </c>
      <c r="Q5602" s="47">
        <f ca="1">SUM(L$15:L5602)-SUM(M$15:M5602)</f>
        <v>16350</v>
      </c>
      <c r="R5602" s="47" t="str">
        <f t="shared" ca="1" si="1676"/>
        <v>M5605</v>
      </c>
      <c r="S5602" s="40">
        <f t="shared" ca="1" si="1664"/>
        <v>0</v>
      </c>
      <c r="T5602" s="46">
        <f t="shared" ca="1" si="1665"/>
        <v>8</v>
      </c>
      <c r="X5602" s="74">
        <f t="shared" ca="1" si="1666"/>
        <v>1.0731797137521877</v>
      </c>
      <c r="Y5602" s="75">
        <f t="shared" ca="1" si="1667"/>
        <v>1.0731797137521877</v>
      </c>
      <c r="Z5602" s="74">
        <f t="shared" ca="1" si="1668"/>
        <v>2.9246643259874827</v>
      </c>
      <c r="AA5602" s="76">
        <f t="shared" ca="1" si="1669"/>
        <v>1073.1797137521876</v>
      </c>
      <c r="AB5602" s="76">
        <f t="shared" ca="1" si="1670"/>
        <v>2924.6643259874827</v>
      </c>
    </row>
    <row r="5603" spans="1:28" x14ac:dyDescent="0.25">
      <c r="A5603" s="2">
        <f t="shared" si="1671"/>
        <v>9</v>
      </c>
      <c r="B5603" s="16">
        <f ca="1">VLOOKUP(A5603,PERIODS!$O$4:$P$33,2,FALSE)</f>
        <v>3.3000000000000002E-2</v>
      </c>
      <c r="C5603" s="15"/>
      <c r="D5603" s="18">
        <v>5000</v>
      </c>
      <c r="E5603" s="34">
        <f t="shared" ca="1" si="1672"/>
        <v>17733.187998128858</v>
      </c>
      <c r="F5603" s="34">
        <f t="shared" ca="1" si="1673"/>
        <v>3300</v>
      </c>
      <c r="G5603" s="69">
        <f t="shared" ca="1" si="1659"/>
        <v>0</v>
      </c>
      <c r="H5603" s="34">
        <f t="shared" ca="1" si="1660"/>
        <v>535.35845355033189</v>
      </c>
      <c r="I5603" s="34">
        <f t="shared" ca="1" si="1661"/>
        <v>3835.3584535503319</v>
      </c>
      <c r="J5603" s="18">
        <f ca="1">SUM(INDIRECT(ADDRESS(ROW(F5603),COLUMN(F5603),4)):INDIRECT(ADDRESS(ROW(F5603)+N$5-1,COLUMN(F5603),4)))</f>
        <v>23100</v>
      </c>
      <c r="K5603" s="18">
        <f t="shared" ca="1" si="1662"/>
        <v>16350</v>
      </c>
      <c r="L5603" s="18">
        <f t="shared" ca="1" si="1674"/>
        <v>0</v>
      </c>
      <c r="M5603" s="18">
        <f t="shared" ca="1" si="1658"/>
        <v>0</v>
      </c>
      <c r="N5603" s="34">
        <f t="shared" ca="1" si="1663"/>
        <v>13897.829544578526</v>
      </c>
      <c r="P5603" s="18">
        <f t="shared" ca="1" si="1675"/>
        <v>535.35845355033189</v>
      </c>
      <c r="Q5603" s="47">
        <f ca="1">SUM(L$15:L5603)-SUM(M$15:M5603)</f>
        <v>16350</v>
      </c>
      <c r="R5603" s="47" t="str">
        <f t="shared" ca="1" si="1676"/>
        <v>M5606</v>
      </c>
      <c r="S5603" s="40">
        <f t="shared" ca="1" si="1664"/>
        <v>0</v>
      </c>
      <c r="T5603" s="46">
        <f t="shared" ca="1" si="1665"/>
        <v>97</v>
      </c>
      <c r="X5603" s="74">
        <f t="shared" ca="1" si="1666"/>
        <v>0.53535845355033185</v>
      </c>
      <c r="Y5603" s="75">
        <f t="shared" ca="1" si="1667"/>
        <v>0.53535845355033185</v>
      </c>
      <c r="Z5603" s="74">
        <f t="shared" ca="1" si="1668"/>
        <v>1.7080603928458773</v>
      </c>
      <c r="AA5603" s="76">
        <f t="shared" ca="1" si="1669"/>
        <v>535.35845355033189</v>
      </c>
      <c r="AB5603" s="76">
        <f t="shared" ca="1" si="1670"/>
        <v>1708.0603928458772</v>
      </c>
    </row>
    <row r="5604" spans="1:28" x14ac:dyDescent="0.25">
      <c r="A5604" s="2">
        <f t="shared" si="1671"/>
        <v>10</v>
      </c>
      <c r="B5604" s="16">
        <f ca="1">VLOOKUP(A5604,PERIODS!$O$4:$P$33,2,FALSE)</f>
        <v>3.3000000000000002E-2</v>
      </c>
      <c r="C5604" s="15"/>
      <c r="D5604" s="18">
        <v>5000</v>
      </c>
      <c r="E5604" s="34">
        <f t="shared" ca="1" si="1672"/>
        <v>13897.829544578526</v>
      </c>
      <c r="F5604" s="34">
        <f t="shared" ca="1" si="1673"/>
        <v>3300</v>
      </c>
      <c r="G5604" s="69">
        <f t="shared" ca="1" si="1659"/>
        <v>0</v>
      </c>
      <c r="H5604" s="34">
        <f t="shared" ca="1" si="1660"/>
        <v>1264.3442246400712</v>
      </c>
      <c r="I5604" s="34">
        <f t="shared" ca="1" si="1661"/>
        <v>4564.3442246400709</v>
      </c>
      <c r="J5604" s="18">
        <f ca="1">SUM(INDIRECT(ADDRESS(ROW(F5604),COLUMN(F5604),4)):INDIRECT(ADDRESS(ROW(F5604)+N$5-1,COLUMN(F5604),4)))</f>
        <v>23100</v>
      </c>
      <c r="K5604" s="18">
        <f t="shared" ca="1" si="1662"/>
        <v>16350</v>
      </c>
      <c r="L5604" s="18">
        <f t="shared" ca="1" si="1674"/>
        <v>0</v>
      </c>
      <c r="M5604" s="18">
        <f t="shared" ca="1" si="1658"/>
        <v>0</v>
      </c>
      <c r="N5604" s="34">
        <f t="shared" ca="1" si="1663"/>
        <v>9333.4853199384561</v>
      </c>
      <c r="P5604" s="18">
        <f t="shared" ca="1" si="1675"/>
        <v>1264.3442246400712</v>
      </c>
      <c r="Q5604" s="47">
        <f ca="1">SUM(L$15:L5604)-SUM(M$15:M5604)</f>
        <v>16350</v>
      </c>
      <c r="R5604" s="47" t="str">
        <f t="shared" ca="1" si="1676"/>
        <v>M5607</v>
      </c>
      <c r="S5604" s="40">
        <f t="shared" ca="1" si="1664"/>
        <v>0</v>
      </c>
      <c r="T5604" s="46">
        <f t="shared" ca="1" si="1665"/>
        <v>9</v>
      </c>
      <c r="X5604" s="74">
        <f t="shared" ca="1" si="1666"/>
        <v>1.2643442246400711</v>
      </c>
      <c r="Y5604" s="75">
        <f t="shared" ca="1" si="1667"/>
        <v>1.2643442246400711</v>
      </c>
      <c r="Z5604" s="74">
        <f t="shared" ca="1" si="1668"/>
        <v>3.5407700248663376</v>
      </c>
      <c r="AA5604" s="76">
        <f t="shared" ca="1" si="1669"/>
        <v>1264.3442246400712</v>
      </c>
      <c r="AB5604" s="76">
        <f t="shared" ca="1" si="1670"/>
        <v>3540.7700248663377</v>
      </c>
    </row>
    <row r="5605" spans="1:28" x14ac:dyDescent="0.25">
      <c r="A5605" s="2">
        <f t="shared" si="1671"/>
        <v>11</v>
      </c>
      <c r="B5605" s="16">
        <f ca="1">VLOOKUP(A5605,PERIODS!$O$4:$P$33,2,FALSE)</f>
        <v>3.3000000000000002E-2</v>
      </c>
      <c r="C5605" s="15"/>
      <c r="D5605" s="18">
        <v>5000</v>
      </c>
      <c r="E5605" s="34">
        <f t="shared" ca="1" si="1672"/>
        <v>9333.4853199384561</v>
      </c>
      <c r="F5605" s="34">
        <f t="shared" ca="1" si="1673"/>
        <v>3300</v>
      </c>
      <c r="G5605" s="69">
        <f t="shared" ca="1" si="1659"/>
        <v>0</v>
      </c>
      <c r="H5605" s="34">
        <f t="shared" ca="1" si="1660"/>
        <v>349.09396445445446</v>
      </c>
      <c r="I5605" s="34">
        <f t="shared" ca="1" si="1661"/>
        <v>3649.0939644544546</v>
      </c>
      <c r="J5605" s="18">
        <f ca="1">SUM(INDIRECT(ADDRESS(ROW(F5605),COLUMN(F5605),4)):INDIRECT(ADDRESS(ROW(F5605)+N$5-1,COLUMN(F5605),4)))</f>
        <v>23300</v>
      </c>
      <c r="K5605" s="18">
        <f t="shared" ca="1" si="1662"/>
        <v>0</v>
      </c>
      <c r="L5605" s="18">
        <f t="shared" ca="1" si="1674"/>
        <v>0</v>
      </c>
      <c r="M5605" s="18">
        <f t="shared" ca="1" si="1658"/>
        <v>16350</v>
      </c>
      <c r="N5605" s="34">
        <f t="shared" ca="1" si="1663"/>
        <v>22034.391355484004</v>
      </c>
      <c r="P5605" s="18">
        <f t="shared" ca="1" si="1675"/>
        <v>349.09396445445446</v>
      </c>
      <c r="Q5605" s="47">
        <f ca="1">SUM(L$15:L5605)-SUM(M$15:M5605)</f>
        <v>0</v>
      </c>
      <c r="R5605" s="47" t="str">
        <f t="shared" ca="1" si="1676"/>
        <v>M5608</v>
      </c>
      <c r="S5605" s="40">
        <f t="shared" ca="1" si="1664"/>
        <v>0</v>
      </c>
      <c r="T5605" s="46">
        <f t="shared" ca="1" si="1665"/>
        <v>31</v>
      </c>
      <c r="X5605" s="74">
        <f t="shared" ca="1" si="1666"/>
        <v>0.34909396445445445</v>
      </c>
      <c r="Y5605" s="75">
        <f t="shared" ca="1" si="1667"/>
        <v>0.34909396445445445</v>
      </c>
      <c r="Z5605" s="74">
        <f t="shared" ca="1" si="1668"/>
        <v>1.4177824052333987</v>
      </c>
      <c r="AA5605" s="76">
        <f t="shared" ca="1" si="1669"/>
        <v>349.09396445445446</v>
      </c>
      <c r="AB5605" s="76">
        <f t="shared" ca="1" si="1670"/>
        <v>1417.7824052333988</v>
      </c>
    </row>
    <row r="5606" spans="1:28" x14ac:dyDescent="0.25">
      <c r="A5606" s="2">
        <f t="shared" si="1671"/>
        <v>12</v>
      </c>
      <c r="B5606" s="16">
        <f ca="1">VLOOKUP(A5606,PERIODS!$O$4:$P$33,2,FALSE)</f>
        <v>3.3000000000000002E-2</v>
      </c>
      <c r="C5606" s="15"/>
      <c r="D5606" s="18">
        <v>5000</v>
      </c>
      <c r="E5606" s="34">
        <f t="shared" ca="1" si="1672"/>
        <v>22034.391355484004</v>
      </c>
      <c r="F5606" s="34">
        <f t="shared" ca="1" si="1673"/>
        <v>3300</v>
      </c>
      <c r="G5606" s="69">
        <f t="shared" ca="1" si="1659"/>
        <v>0</v>
      </c>
      <c r="H5606" s="34">
        <f t="shared" ca="1" si="1660"/>
        <v>-456.63666557144603</v>
      </c>
      <c r="I5606" s="34">
        <f t="shared" ca="1" si="1661"/>
        <v>2843.363334428554</v>
      </c>
      <c r="J5606" s="18">
        <f ca="1">SUM(INDIRECT(ADDRESS(ROW(F5606),COLUMN(F5606),4)):INDIRECT(ADDRESS(ROW(F5606)+N$5-1,COLUMN(F5606),4)))</f>
        <v>23500</v>
      </c>
      <c r="K5606" s="18">
        <f t="shared" ca="1" si="1662"/>
        <v>16350</v>
      </c>
      <c r="L5606" s="18">
        <f t="shared" ca="1" si="1674"/>
        <v>16350</v>
      </c>
      <c r="M5606" s="18">
        <f t="shared" ca="1" si="1658"/>
        <v>0</v>
      </c>
      <c r="N5606" s="34">
        <f t="shared" ca="1" si="1663"/>
        <v>19191.028021055448</v>
      </c>
      <c r="P5606" s="18">
        <f t="shared" ca="1" si="1675"/>
        <v>456.63666557144603</v>
      </c>
      <c r="Q5606" s="47">
        <f ca="1">SUM(L$15:L5606)-SUM(M$15:M5606)</f>
        <v>16350</v>
      </c>
      <c r="R5606" s="47" t="str">
        <f t="shared" ca="1" si="1676"/>
        <v>M5609</v>
      </c>
      <c r="S5606" s="40">
        <f t="shared" ca="1" si="1664"/>
        <v>0</v>
      </c>
      <c r="T5606" s="46">
        <f t="shared" ca="1" si="1665"/>
        <v>96</v>
      </c>
      <c r="X5606" s="74">
        <f t="shared" ca="1" si="1666"/>
        <v>-0.45663666557144605</v>
      </c>
      <c r="Y5606" s="75">
        <f t="shared" ca="1" si="1667"/>
        <v>-0.45663666557144605</v>
      </c>
      <c r="Z5606" s="74">
        <f t="shared" ca="1" si="1668"/>
        <v>0.63341043807852226</v>
      </c>
      <c r="AA5606" s="76">
        <f t="shared" ca="1" si="1669"/>
        <v>-456.63666557144603</v>
      </c>
      <c r="AB5606" s="76">
        <f t="shared" ca="1" si="1670"/>
        <v>633.41043807852225</v>
      </c>
    </row>
    <row r="5607" spans="1:28" x14ac:dyDescent="0.25">
      <c r="A5607" s="2">
        <f t="shared" si="1671"/>
        <v>13</v>
      </c>
      <c r="B5607" s="16">
        <f ca="1">VLOOKUP(A5607,PERIODS!$O$4:$P$33,2,FALSE)</f>
        <v>3.3000000000000002E-2</v>
      </c>
      <c r="C5607" s="15"/>
      <c r="D5607" s="18">
        <v>5000</v>
      </c>
      <c r="E5607" s="34">
        <f t="shared" ca="1" si="1672"/>
        <v>19191.028021055448</v>
      </c>
      <c r="F5607" s="34">
        <f t="shared" ca="1" si="1673"/>
        <v>3300</v>
      </c>
      <c r="G5607" s="69">
        <f t="shared" ca="1" si="1659"/>
        <v>0</v>
      </c>
      <c r="H5607" s="34">
        <f t="shared" ca="1" si="1660"/>
        <v>-573.2726382147921</v>
      </c>
      <c r="I5607" s="34">
        <f t="shared" ca="1" si="1661"/>
        <v>2726.7273617852079</v>
      </c>
      <c r="J5607" s="18">
        <f ca="1">SUM(INDIRECT(ADDRESS(ROW(F5607),COLUMN(F5607),4)):INDIRECT(ADDRESS(ROW(F5607)+N$5-1,COLUMN(F5607),4)))</f>
        <v>23700</v>
      </c>
      <c r="K5607" s="18">
        <f t="shared" ca="1" si="1662"/>
        <v>16350</v>
      </c>
      <c r="L5607" s="18">
        <f t="shared" ca="1" si="1674"/>
        <v>0</v>
      </c>
      <c r="M5607" s="18">
        <f t="shared" ca="1" si="1658"/>
        <v>0</v>
      </c>
      <c r="N5607" s="34">
        <f t="shared" ca="1" si="1663"/>
        <v>16464.30065927024</v>
      </c>
      <c r="P5607" s="18">
        <f t="shared" ca="1" si="1675"/>
        <v>573.2726382147921</v>
      </c>
      <c r="Q5607" s="47">
        <f ca="1">SUM(L$15:L5607)-SUM(M$15:M5607)</f>
        <v>16350</v>
      </c>
      <c r="R5607" s="47" t="str">
        <f t="shared" ca="1" si="1676"/>
        <v>M5610</v>
      </c>
      <c r="S5607" s="40">
        <f t="shared" ca="1" si="1664"/>
        <v>0</v>
      </c>
      <c r="T5607" s="46">
        <f t="shared" ca="1" si="1665"/>
        <v>38</v>
      </c>
      <c r="X5607" s="74">
        <f t="shared" ca="1" si="1666"/>
        <v>-0.57327263821479213</v>
      </c>
      <c r="Y5607" s="75">
        <f t="shared" ca="1" si="1667"/>
        <v>-0.57327263821479213</v>
      </c>
      <c r="Z5607" s="74">
        <f t="shared" ca="1" si="1668"/>
        <v>0.56367770367067305</v>
      </c>
      <c r="AA5607" s="76">
        <f t="shared" ca="1" si="1669"/>
        <v>-573.2726382147921</v>
      </c>
      <c r="AB5607" s="76">
        <f t="shared" ca="1" si="1670"/>
        <v>563.67770367067305</v>
      </c>
    </row>
    <row r="5608" spans="1:28" x14ac:dyDescent="0.25">
      <c r="A5608" s="2">
        <f t="shared" si="1671"/>
        <v>14</v>
      </c>
      <c r="B5608" s="16">
        <f ca="1">VLOOKUP(A5608,PERIODS!$O$4:$P$33,2,FALSE)</f>
        <v>3.3000000000000002E-2</v>
      </c>
      <c r="C5608" s="15"/>
      <c r="D5608" s="18">
        <v>5000</v>
      </c>
      <c r="E5608" s="34">
        <f t="shared" ca="1" si="1672"/>
        <v>16464.30065927024</v>
      </c>
      <c r="F5608" s="34">
        <f t="shared" ca="1" si="1673"/>
        <v>3300</v>
      </c>
      <c r="G5608" s="69">
        <f t="shared" ca="1" si="1659"/>
        <v>0</v>
      </c>
      <c r="H5608" s="34">
        <f t="shared" ca="1" si="1660"/>
        <v>1824.5706255411867</v>
      </c>
      <c r="I5608" s="34">
        <f t="shared" ca="1" si="1661"/>
        <v>5124.5706255411869</v>
      </c>
      <c r="J5608" s="18">
        <f ca="1">SUM(INDIRECT(ADDRESS(ROW(F5608),COLUMN(F5608),4)):INDIRECT(ADDRESS(ROW(F5608)+N$5-1,COLUMN(F5608),4)))</f>
        <v>23900</v>
      </c>
      <c r="K5608" s="18">
        <f t="shared" ca="1" si="1662"/>
        <v>16350</v>
      </c>
      <c r="L5608" s="18">
        <f t="shared" ca="1" si="1674"/>
        <v>0</v>
      </c>
      <c r="M5608" s="18">
        <f t="shared" ca="1" si="1658"/>
        <v>0</v>
      </c>
      <c r="N5608" s="34">
        <f t="shared" ca="1" si="1663"/>
        <v>11339.730033729054</v>
      </c>
      <c r="P5608" s="18">
        <f t="shared" ca="1" si="1675"/>
        <v>1824.5706255411867</v>
      </c>
      <c r="Q5608" s="47">
        <f ca="1">SUM(L$15:L5608)-SUM(M$15:M5608)</f>
        <v>16350</v>
      </c>
      <c r="R5608" s="47" t="str">
        <f t="shared" ca="1" si="1676"/>
        <v>M5611</v>
      </c>
      <c r="S5608" s="40">
        <f t="shared" ca="1" si="1664"/>
        <v>0</v>
      </c>
      <c r="T5608" s="46">
        <f t="shared" ca="1" si="1665"/>
        <v>29</v>
      </c>
      <c r="X5608" s="74">
        <f t="shared" ca="1" si="1666"/>
        <v>1.8245706255411867</v>
      </c>
      <c r="Y5608" s="75">
        <f t="shared" ca="1" si="1667"/>
        <v>1.8245706255411867</v>
      </c>
      <c r="Z5608" s="74">
        <f t="shared" ca="1" si="1668"/>
        <v>6.2001322690497478</v>
      </c>
      <c r="AA5608" s="76">
        <f t="shared" ca="1" si="1669"/>
        <v>1824.5706255411867</v>
      </c>
      <c r="AB5608" s="76">
        <f t="shared" ca="1" si="1670"/>
        <v>6200.1322690497482</v>
      </c>
    </row>
    <row r="5609" spans="1:28" x14ac:dyDescent="0.25">
      <c r="A5609" s="2">
        <f t="shared" si="1671"/>
        <v>15</v>
      </c>
      <c r="B5609" s="16">
        <f ca="1">VLOOKUP(A5609,PERIODS!$O$4:$P$33,2,FALSE)</f>
        <v>3.3000000000000002E-2</v>
      </c>
      <c r="C5609" s="15"/>
      <c r="D5609" s="18">
        <v>5000</v>
      </c>
      <c r="E5609" s="34">
        <f t="shared" ca="1" si="1672"/>
        <v>11339.730033729054</v>
      </c>
      <c r="F5609" s="34">
        <f t="shared" ca="1" si="1673"/>
        <v>3300</v>
      </c>
      <c r="G5609" s="69">
        <f t="shared" ca="1" si="1659"/>
        <v>0</v>
      </c>
      <c r="H5609" s="34">
        <f t="shared" ca="1" si="1660"/>
        <v>-1214.4528881720184</v>
      </c>
      <c r="I5609" s="34">
        <f t="shared" ca="1" si="1661"/>
        <v>2085.5471118279816</v>
      </c>
      <c r="J5609" s="18">
        <f ca="1">SUM(INDIRECT(ADDRESS(ROW(F5609),COLUMN(F5609),4)):INDIRECT(ADDRESS(ROW(F5609)+N$5-1,COLUMN(F5609),4)))</f>
        <v>24100</v>
      </c>
      <c r="K5609" s="18">
        <f t="shared" ca="1" si="1662"/>
        <v>0</v>
      </c>
      <c r="L5609" s="18">
        <f t="shared" ca="1" si="1674"/>
        <v>0</v>
      </c>
      <c r="M5609" s="18">
        <f t="shared" ca="1" si="1658"/>
        <v>16350</v>
      </c>
      <c r="N5609" s="34">
        <f t="shared" ca="1" si="1663"/>
        <v>25604.182921901072</v>
      </c>
      <c r="P5609" s="18">
        <f t="shared" ca="1" si="1675"/>
        <v>1214.4528881720184</v>
      </c>
      <c r="Q5609" s="47">
        <f ca="1">SUM(L$15:L5609)-SUM(M$15:M5609)</f>
        <v>0</v>
      </c>
      <c r="R5609" s="47" t="str">
        <f t="shared" ca="1" si="1676"/>
        <v>M5612</v>
      </c>
      <c r="S5609" s="40">
        <f t="shared" ca="1" si="1664"/>
        <v>0</v>
      </c>
      <c r="T5609" s="46">
        <f t="shared" ca="1" si="1665"/>
        <v>63</v>
      </c>
      <c r="X5609" s="74">
        <f t="shared" ca="1" si="1666"/>
        <v>-1.2144528881720185</v>
      </c>
      <c r="Y5609" s="75">
        <f t="shared" ca="1" si="1667"/>
        <v>-1.2144528881720185</v>
      </c>
      <c r="Z5609" s="74">
        <f t="shared" ca="1" si="1668"/>
        <v>0.29687239226775075</v>
      </c>
      <c r="AA5609" s="76">
        <f t="shared" ca="1" si="1669"/>
        <v>-1214.4528881720184</v>
      </c>
      <c r="AB5609" s="76">
        <f t="shared" ca="1" si="1670"/>
        <v>296.87239226775074</v>
      </c>
    </row>
    <row r="5610" spans="1:28" x14ac:dyDescent="0.25">
      <c r="A5610" s="2">
        <f t="shared" si="1671"/>
        <v>16</v>
      </c>
      <c r="B5610" s="16">
        <f ca="1">VLOOKUP(A5610,PERIODS!$O$4:$P$33,2,FALSE)</f>
        <v>3.3000000000000002E-2</v>
      </c>
      <c r="C5610" s="15"/>
      <c r="D5610" s="18">
        <v>5000</v>
      </c>
      <c r="E5610" s="34">
        <f t="shared" ca="1" si="1672"/>
        <v>25604.182921901072</v>
      </c>
      <c r="F5610" s="34">
        <f t="shared" ca="1" si="1673"/>
        <v>3300</v>
      </c>
      <c r="G5610" s="69">
        <f t="shared" ca="1" si="1659"/>
        <v>0</v>
      </c>
      <c r="H5610" s="34">
        <f t="shared" ca="1" si="1660"/>
        <v>1550.682939291755</v>
      </c>
      <c r="I5610" s="34">
        <f t="shared" ca="1" si="1661"/>
        <v>4850.6829392917552</v>
      </c>
      <c r="J5610" s="18">
        <f ca="1">SUM(INDIRECT(ADDRESS(ROW(F5610),COLUMN(F5610),4)):INDIRECT(ADDRESS(ROW(F5610)+N$5-1,COLUMN(F5610),4)))</f>
        <v>24300</v>
      </c>
      <c r="K5610" s="18">
        <f t="shared" ca="1" si="1662"/>
        <v>0</v>
      </c>
      <c r="L5610" s="18">
        <f t="shared" ca="1" si="1674"/>
        <v>0</v>
      </c>
      <c r="M5610" s="18">
        <f t="shared" ca="1" si="1658"/>
        <v>0</v>
      </c>
      <c r="N5610" s="34">
        <f t="shared" ca="1" si="1663"/>
        <v>20753.499982609319</v>
      </c>
      <c r="P5610" s="18">
        <f t="shared" ca="1" si="1675"/>
        <v>1550.682939291755</v>
      </c>
      <c r="Q5610" s="47">
        <f ca="1">SUM(L$15:L5610)-SUM(M$15:M5610)</f>
        <v>0</v>
      </c>
      <c r="R5610" s="47" t="str">
        <f t="shared" ca="1" si="1676"/>
        <v>M5613</v>
      </c>
      <c r="S5610" s="40">
        <f t="shared" ca="1" si="1664"/>
        <v>0</v>
      </c>
      <c r="T5610" s="46">
        <f t="shared" ca="1" si="1665"/>
        <v>78</v>
      </c>
      <c r="X5610" s="74">
        <f t="shared" ca="1" si="1666"/>
        <v>1.5506829392917549</v>
      </c>
      <c r="Y5610" s="75">
        <f t="shared" ca="1" si="1667"/>
        <v>1.5506829392917549</v>
      </c>
      <c r="Z5610" s="74">
        <f t="shared" ca="1" si="1668"/>
        <v>4.7146889296796894</v>
      </c>
      <c r="AA5610" s="76">
        <f t="shared" ca="1" si="1669"/>
        <v>1550.682939291755</v>
      </c>
      <c r="AB5610" s="76">
        <f t="shared" ca="1" si="1670"/>
        <v>4714.6889296796899</v>
      </c>
    </row>
    <row r="5611" spans="1:28" x14ac:dyDescent="0.25">
      <c r="A5611" s="2">
        <f t="shared" si="1671"/>
        <v>17</v>
      </c>
      <c r="B5611" s="16">
        <f ca="1">VLOOKUP(A5611,PERIODS!$O$4:$P$33,2,FALSE)</f>
        <v>3.5000000000000003E-2</v>
      </c>
      <c r="C5611" s="15"/>
      <c r="D5611" s="18">
        <v>5000</v>
      </c>
      <c r="E5611" s="34">
        <f t="shared" ca="1" si="1672"/>
        <v>20753.499982609319</v>
      </c>
      <c r="F5611" s="34">
        <f t="shared" ca="1" si="1673"/>
        <v>3500.0000000000005</v>
      </c>
      <c r="G5611" s="69">
        <f t="shared" ca="1" si="1659"/>
        <v>0</v>
      </c>
      <c r="H5611" s="34">
        <f t="shared" ca="1" si="1660"/>
        <v>1191.0466035992686</v>
      </c>
      <c r="I5611" s="34">
        <f t="shared" ca="1" si="1661"/>
        <v>4691.0466035992686</v>
      </c>
      <c r="J5611" s="18">
        <f ca="1">SUM(INDIRECT(ADDRESS(ROW(F5611),COLUMN(F5611),4)):INDIRECT(ADDRESS(ROW(F5611)+N$5-1,COLUMN(F5611),4)))</f>
        <v>24500.000000000004</v>
      </c>
      <c r="K5611" s="18">
        <f t="shared" ca="1" si="1662"/>
        <v>16350</v>
      </c>
      <c r="L5611" s="18">
        <f t="shared" ca="1" si="1674"/>
        <v>16350</v>
      </c>
      <c r="M5611" s="18">
        <f t="shared" ca="1" si="1658"/>
        <v>0</v>
      </c>
      <c r="N5611" s="34">
        <f t="shared" ca="1" si="1663"/>
        <v>16062.45337901005</v>
      </c>
      <c r="P5611" s="18">
        <f t="shared" ca="1" si="1675"/>
        <v>1191.0466035992686</v>
      </c>
      <c r="Q5611" s="47">
        <f ca="1">SUM(L$15:L5611)-SUM(M$15:M5611)</f>
        <v>16350</v>
      </c>
      <c r="R5611" s="47" t="str">
        <f t="shared" ca="1" si="1676"/>
        <v>M5614</v>
      </c>
      <c r="S5611" s="40">
        <f t="shared" ca="1" si="1664"/>
        <v>0</v>
      </c>
      <c r="T5611" s="46">
        <f t="shared" ca="1" si="1665"/>
        <v>97</v>
      </c>
      <c r="X5611" s="74">
        <f t="shared" ca="1" si="1666"/>
        <v>1.1910466035992686</v>
      </c>
      <c r="Y5611" s="75">
        <f t="shared" ca="1" si="1667"/>
        <v>1.1910466035992686</v>
      </c>
      <c r="Z5611" s="74">
        <f t="shared" ca="1" si="1668"/>
        <v>3.2905232793341024</v>
      </c>
      <c r="AA5611" s="76">
        <f t="shared" ca="1" si="1669"/>
        <v>1191.0466035992686</v>
      </c>
      <c r="AB5611" s="76">
        <f t="shared" ca="1" si="1670"/>
        <v>3290.5232793341024</v>
      </c>
    </row>
    <row r="5612" spans="1:28" x14ac:dyDescent="0.25">
      <c r="A5612" s="2">
        <f t="shared" si="1671"/>
        <v>18</v>
      </c>
      <c r="B5612" s="16">
        <f ca="1">VLOOKUP(A5612,PERIODS!$O$4:$P$33,2,FALSE)</f>
        <v>3.5000000000000003E-2</v>
      </c>
      <c r="C5612" s="15"/>
      <c r="D5612" s="18">
        <v>5000</v>
      </c>
      <c r="E5612" s="34">
        <f t="shared" ca="1" si="1672"/>
        <v>16062.45337901005</v>
      </c>
      <c r="F5612" s="34">
        <f t="shared" ca="1" si="1673"/>
        <v>3500.0000000000005</v>
      </c>
      <c r="G5612" s="69">
        <f t="shared" ca="1" si="1659"/>
        <v>0</v>
      </c>
      <c r="H5612" s="34">
        <f t="shared" ca="1" si="1660"/>
        <v>-301.98911215153214</v>
      </c>
      <c r="I5612" s="34">
        <f t="shared" ca="1" si="1661"/>
        <v>3198.0108878484684</v>
      </c>
      <c r="J5612" s="18">
        <f ca="1">SUM(INDIRECT(ADDRESS(ROW(F5612),COLUMN(F5612),4)):INDIRECT(ADDRESS(ROW(F5612)+N$5-1,COLUMN(F5612),4)))</f>
        <v>24500.000000000004</v>
      </c>
      <c r="K5612" s="18">
        <f t="shared" ca="1" si="1662"/>
        <v>16350</v>
      </c>
      <c r="L5612" s="18">
        <f t="shared" ca="1" si="1674"/>
        <v>0</v>
      </c>
      <c r="M5612" s="18">
        <f t="shared" ca="1" si="1658"/>
        <v>0</v>
      </c>
      <c r="N5612" s="34">
        <f t="shared" ca="1" si="1663"/>
        <v>12864.442491161582</v>
      </c>
      <c r="P5612" s="18">
        <f t="shared" ca="1" si="1675"/>
        <v>301.98911215153214</v>
      </c>
      <c r="Q5612" s="47">
        <f ca="1">SUM(L$15:L5612)-SUM(M$15:M5612)</f>
        <v>16350</v>
      </c>
      <c r="R5612" s="47" t="str">
        <f t="shared" ca="1" si="1676"/>
        <v>M5615</v>
      </c>
      <c r="S5612" s="40">
        <f t="shared" ca="1" si="1664"/>
        <v>0</v>
      </c>
      <c r="T5612" s="46">
        <f t="shared" ca="1" si="1665"/>
        <v>62</v>
      </c>
      <c r="X5612" s="74">
        <f t="shared" ca="1" si="1666"/>
        <v>-0.30198911215153212</v>
      </c>
      <c r="Y5612" s="75">
        <f t="shared" ca="1" si="1667"/>
        <v>-0.30198911215153212</v>
      </c>
      <c r="Z5612" s="74">
        <f t="shared" ca="1" si="1668"/>
        <v>0.73934611473417156</v>
      </c>
      <c r="AA5612" s="76">
        <f t="shared" ca="1" si="1669"/>
        <v>-301.98911215153214</v>
      </c>
      <c r="AB5612" s="76">
        <f t="shared" ca="1" si="1670"/>
        <v>739.34611473417158</v>
      </c>
    </row>
    <row r="5613" spans="1:28" x14ac:dyDescent="0.25">
      <c r="A5613" s="2">
        <f t="shared" si="1671"/>
        <v>19</v>
      </c>
      <c r="B5613" s="16">
        <f ca="1">VLOOKUP(A5613,PERIODS!$O$4:$P$33,2,FALSE)</f>
        <v>3.5000000000000003E-2</v>
      </c>
      <c r="C5613" s="15"/>
      <c r="D5613" s="18">
        <v>5000</v>
      </c>
      <c r="E5613" s="34">
        <f t="shared" ca="1" si="1672"/>
        <v>12864.442491161582</v>
      </c>
      <c r="F5613" s="34">
        <f t="shared" ca="1" si="1673"/>
        <v>3500.0000000000005</v>
      </c>
      <c r="G5613" s="69">
        <f t="shared" ca="1" si="1659"/>
        <v>0</v>
      </c>
      <c r="H5613" s="34">
        <f t="shared" ca="1" si="1660"/>
        <v>213.75098933059834</v>
      </c>
      <c r="I5613" s="34">
        <f t="shared" ca="1" si="1661"/>
        <v>3713.7509893305987</v>
      </c>
      <c r="J5613" s="18">
        <f ca="1">SUM(INDIRECT(ADDRESS(ROW(F5613),COLUMN(F5613),4)):INDIRECT(ADDRESS(ROW(F5613)+N$5-1,COLUMN(F5613),4)))</f>
        <v>24500.000000000004</v>
      </c>
      <c r="K5613" s="18">
        <f t="shared" ca="1" si="1662"/>
        <v>16350</v>
      </c>
      <c r="L5613" s="18">
        <f t="shared" ca="1" si="1674"/>
        <v>0</v>
      </c>
      <c r="M5613" s="18">
        <f t="shared" ca="1" si="1658"/>
        <v>0</v>
      </c>
      <c r="N5613" s="34">
        <f t="shared" ca="1" si="1663"/>
        <v>9150.6915018309846</v>
      </c>
      <c r="P5613" s="18">
        <f t="shared" ca="1" si="1675"/>
        <v>213.75098933059834</v>
      </c>
      <c r="Q5613" s="47">
        <f ca="1">SUM(L$15:L5613)-SUM(M$15:M5613)</f>
        <v>16350</v>
      </c>
      <c r="R5613" s="47" t="str">
        <f t="shared" ca="1" si="1676"/>
        <v>M5616</v>
      </c>
      <c r="S5613" s="40">
        <f t="shared" ca="1" si="1664"/>
        <v>0</v>
      </c>
      <c r="T5613" s="46">
        <f t="shared" ca="1" si="1665"/>
        <v>72</v>
      </c>
      <c r="X5613" s="74">
        <f t="shared" ca="1" si="1666"/>
        <v>0.21375098933059836</v>
      </c>
      <c r="Y5613" s="75">
        <f t="shared" ca="1" si="1667"/>
        <v>0.21375098933059836</v>
      </c>
      <c r="Z5613" s="74">
        <f t="shared" ca="1" si="1668"/>
        <v>1.2383142629350712</v>
      </c>
      <c r="AA5613" s="76">
        <f t="shared" ca="1" si="1669"/>
        <v>213.75098933059834</v>
      </c>
      <c r="AB5613" s="76">
        <f t="shared" ca="1" si="1670"/>
        <v>1238.3142629350712</v>
      </c>
    </row>
    <row r="5614" spans="1:28" x14ac:dyDescent="0.25">
      <c r="A5614" s="2">
        <f t="shared" si="1671"/>
        <v>20</v>
      </c>
      <c r="B5614" s="16">
        <f ca="1">VLOOKUP(A5614,PERIODS!$O$4:$P$33,2,FALSE)</f>
        <v>3.5000000000000003E-2</v>
      </c>
      <c r="C5614" s="15"/>
      <c r="D5614" s="18">
        <v>5000</v>
      </c>
      <c r="E5614" s="34">
        <f t="shared" ca="1" si="1672"/>
        <v>9150.6915018309846</v>
      </c>
      <c r="F5614" s="34">
        <f t="shared" ca="1" si="1673"/>
        <v>3500.0000000000005</v>
      </c>
      <c r="G5614" s="69">
        <f t="shared" ca="1" si="1659"/>
        <v>0</v>
      </c>
      <c r="H5614" s="34">
        <f t="shared" ca="1" si="1660"/>
        <v>124.36247406925278</v>
      </c>
      <c r="I5614" s="34">
        <f t="shared" ca="1" si="1661"/>
        <v>3624.362474069253</v>
      </c>
      <c r="J5614" s="18">
        <f ca="1">SUM(INDIRECT(ADDRESS(ROW(F5614),COLUMN(F5614),4)):INDIRECT(ADDRESS(ROW(F5614)+N$5-1,COLUMN(F5614),4)))</f>
        <v>24500.000000000004</v>
      </c>
      <c r="K5614" s="18">
        <f t="shared" ca="1" si="1662"/>
        <v>0</v>
      </c>
      <c r="L5614" s="18">
        <f t="shared" ca="1" si="1674"/>
        <v>0</v>
      </c>
      <c r="M5614" s="18">
        <f t="shared" ca="1" si="1658"/>
        <v>16350</v>
      </c>
      <c r="N5614" s="34">
        <f t="shared" ca="1" si="1663"/>
        <v>5526.3290277617307</v>
      </c>
      <c r="P5614" s="18">
        <f t="shared" ca="1" si="1675"/>
        <v>124.36247406925278</v>
      </c>
      <c r="Q5614" s="47">
        <f ca="1">SUM(L$15:L5614)-SUM(M$15:M5614)</f>
        <v>0</v>
      </c>
      <c r="R5614" s="47" t="str">
        <f t="shared" ca="1" si="1676"/>
        <v>M5617</v>
      </c>
      <c r="S5614" s="40">
        <f t="shared" ca="1" si="1664"/>
        <v>16350</v>
      </c>
      <c r="T5614" s="46">
        <f t="shared" ca="1" si="1665"/>
        <v>100</v>
      </c>
      <c r="X5614" s="74">
        <f t="shared" ca="1" si="1666"/>
        <v>0.12436247406925278</v>
      </c>
      <c r="Y5614" s="75">
        <f t="shared" ca="1" si="1667"/>
        <v>0.12436247406925278</v>
      </c>
      <c r="Z5614" s="74">
        <f t="shared" ca="1" si="1668"/>
        <v>1.1324262717737208</v>
      </c>
      <c r="AA5614" s="76">
        <f t="shared" ca="1" si="1669"/>
        <v>124.36247406925278</v>
      </c>
      <c r="AB5614" s="76">
        <f t="shared" ca="1" si="1670"/>
        <v>1132.4262717737208</v>
      </c>
    </row>
    <row r="5615" spans="1:28" x14ac:dyDescent="0.25">
      <c r="A5615" s="2">
        <f t="shared" si="1671"/>
        <v>21</v>
      </c>
      <c r="B5615" s="16">
        <f ca="1">VLOOKUP(A5615,PERIODS!$O$4:$P$33,2,FALSE)</f>
        <v>3.5000000000000003E-2</v>
      </c>
      <c r="C5615" s="15"/>
      <c r="D5615" s="18">
        <v>5000</v>
      </c>
      <c r="E5615" s="34">
        <f t="shared" ca="1" si="1672"/>
        <v>5526.3290277617307</v>
      </c>
      <c r="F5615" s="34">
        <f t="shared" ca="1" si="1673"/>
        <v>3500.0000000000005</v>
      </c>
      <c r="G5615" s="69">
        <f t="shared" ca="1" si="1659"/>
        <v>0</v>
      </c>
      <c r="H5615" s="34">
        <f t="shared" ca="1" si="1660"/>
        <v>672.55258770876947</v>
      </c>
      <c r="I5615" s="34">
        <f t="shared" ca="1" si="1661"/>
        <v>4172.5525877087703</v>
      </c>
      <c r="J5615" s="18">
        <f ca="1">SUM(INDIRECT(ADDRESS(ROW(F5615),COLUMN(F5615),4)):INDIRECT(ADDRESS(ROW(F5615)+N$5-1,COLUMN(F5615),4)))</f>
        <v>24500.000000000004</v>
      </c>
      <c r="K5615" s="18">
        <f t="shared" ca="1" si="1662"/>
        <v>16350</v>
      </c>
      <c r="L5615" s="18">
        <f t="shared" ca="1" si="1674"/>
        <v>16350</v>
      </c>
      <c r="M5615" s="18">
        <f t="shared" ca="1" si="1658"/>
        <v>0</v>
      </c>
      <c r="N5615" s="34">
        <f t="shared" ca="1" si="1663"/>
        <v>1353.7764400529604</v>
      </c>
      <c r="P5615" s="18">
        <f t="shared" ca="1" si="1675"/>
        <v>672.55258770876947</v>
      </c>
      <c r="Q5615" s="47">
        <f ca="1">SUM(L$15:L5615)-SUM(M$15:M5615)</f>
        <v>16350</v>
      </c>
      <c r="R5615" s="47" t="str">
        <f t="shared" ca="1" si="1676"/>
        <v>M5618</v>
      </c>
      <c r="S5615" s="40">
        <f t="shared" ca="1" si="1664"/>
        <v>0</v>
      </c>
      <c r="T5615" s="46">
        <f t="shared" ca="1" si="1665"/>
        <v>14</v>
      </c>
      <c r="X5615" s="74">
        <f t="shared" ca="1" si="1666"/>
        <v>0.67255258770876947</v>
      </c>
      <c r="Y5615" s="75">
        <f t="shared" ca="1" si="1667"/>
        <v>0.67255258770876947</v>
      </c>
      <c r="Z5615" s="74">
        <f t="shared" ca="1" si="1668"/>
        <v>1.9592320548371616</v>
      </c>
      <c r="AA5615" s="76">
        <f t="shared" ca="1" si="1669"/>
        <v>672.55258770876947</v>
      </c>
      <c r="AB5615" s="76">
        <f t="shared" ca="1" si="1670"/>
        <v>1959.2320548371615</v>
      </c>
    </row>
    <row r="5616" spans="1:28" x14ac:dyDescent="0.25">
      <c r="A5616" s="2">
        <f t="shared" si="1671"/>
        <v>22</v>
      </c>
      <c r="B5616" s="16">
        <f ca="1">VLOOKUP(A5616,PERIODS!$O$4:$P$33,2,FALSE)</f>
        <v>3.5000000000000003E-2</v>
      </c>
      <c r="C5616" s="15"/>
      <c r="D5616" s="18">
        <v>5000</v>
      </c>
      <c r="E5616" s="34">
        <f t="shared" ca="1" si="1672"/>
        <v>1353.7764400529604</v>
      </c>
      <c r="F5616" s="34">
        <f t="shared" ca="1" si="1673"/>
        <v>3500.0000000000005</v>
      </c>
      <c r="G5616" s="69">
        <f t="shared" ca="1" si="1659"/>
        <v>0</v>
      </c>
      <c r="H5616" s="34">
        <f t="shared" ca="1" si="1660"/>
        <v>-1413.7818403802787</v>
      </c>
      <c r="I5616" s="34">
        <f t="shared" ca="1" si="1661"/>
        <v>2086.2181596197215</v>
      </c>
      <c r="J5616" s="18">
        <f ca="1">SUM(INDIRECT(ADDRESS(ROW(F5616),COLUMN(F5616),4)):INDIRECT(ADDRESS(ROW(F5616)+N$5-1,COLUMN(F5616),4)))</f>
        <v>25000.000000000004</v>
      </c>
      <c r="K5616" s="18">
        <f t="shared" ca="1" si="1662"/>
        <v>32700</v>
      </c>
      <c r="L5616" s="18">
        <f t="shared" ca="1" si="1674"/>
        <v>16350</v>
      </c>
      <c r="M5616" s="18">
        <f t="shared" ca="1" si="1658"/>
        <v>0</v>
      </c>
      <c r="N5616" s="34">
        <f t="shared" ca="1" si="1663"/>
        <v>-732.44171956676109</v>
      </c>
      <c r="P5616" s="18">
        <f t="shared" ca="1" si="1675"/>
        <v>1413.7818403802787</v>
      </c>
      <c r="Q5616" s="47">
        <f ca="1">SUM(L$15:L5616)-SUM(M$15:M5616)</f>
        <v>32700</v>
      </c>
      <c r="R5616" s="47" t="str">
        <f t="shared" ca="1" si="1676"/>
        <v>M5619</v>
      </c>
      <c r="S5616" s="40">
        <f t="shared" ca="1" si="1664"/>
        <v>0</v>
      </c>
      <c r="T5616" s="46">
        <f t="shared" ca="1" si="1665"/>
        <v>55</v>
      </c>
      <c r="X5616" s="74">
        <f t="shared" ca="1" si="1666"/>
        <v>-1.4137818403802787</v>
      </c>
      <c r="Y5616" s="75">
        <f t="shared" ca="1" si="1667"/>
        <v>-1.4137818403802787</v>
      </c>
      <c r="Z5616" s="74">
        <f t="shared" ca="1" si="1668"/>
        <v>0.24322171593507197</v>
      </c>
      <c r="AA5616" s="76">
        <f t="shared" ca="1" si="1669"/>
        <v>-1413.7818403802787</v>
      </c>
      <c r="AB5616" s="76">
        <f t="shared" ca="1" si="1670"/>
        <v>243.22171593507196</v>
      </c>
    </row>
    <row r="5617" spans="1:28" x14ac:dyDescent="0.25">
      <c r="A5617" s="2">
        <f t="shared" si="1671"/>
        <v>23</v>
      </c>
      <c r="B5617" s="16">
        <f ca="1">VLOOKUP(A5617,PERIODS!$O$4:$P$33,2,FALSE)</f>
        <v>3.5000000000000003E-2</v>
      </c>
      <c r="C5617" s="15"/>
      <c r="D5617" s="18">
        <v>5000</v>
      </c>
      <c r="E5617" s="34">
        <f t="shared" ca="1" si="1672"/>
        <v>-732.44171956676109</v>
      </c>
      <c r="F5617" s="34">
        <f t="shared" ca="1" si="1673"/>
        <v>3500.0000000000005</v>
      </c>
      <c r="G5617" s="69">
        <f t="shared" ca="1" si="1659"/>
        <v>0</v>
      </c>
      <c r="H5617" s="34">
        <f t="shared" ca="1" si="1660"/>
        <v>-161.77208034413223</v>
      </c>
      <c r="I5617" s="34">
        <f t="shared" ca="1" si="1661"/>
        <v>3338.2279196558684</v>
      </c>
      <c r="J5617" s="18">
        <f ca="1">SUM(INDIRECT(ADDRESS(ROW(F5617),COLUMN(F5617),4)):INDIRECT(ADDRESS(ROW(F5617)+N$5-1,COLUMN(F5617),4)))</f>
        <v>25500.000000000004</v>
      </c>
      <c r="K5617" s="18">
        <f t="shared" ca="1" si="1662"/>
        <v>32700</v>
      </c>
      <c r="L5617" s="18">
        <f t="shared" ca="1" si="1674"/>
        <v>0</v>
      </c>
      <c r="M5617" s="18">
        <f t="shared" ca="1" si="1658"/>
        <v>0</v>
      </c>
      <c r="N5617" s="34">
        <f t="shared" ca="1" si="1663"/>
        <v>-4070.6696392226295</v>
      </c>
      <c r="P5617" s="18">
        <f t="shared" ca="1" si="1675"/>
        <v>161.77208034413223</v>
      </c>
      <c r="Q5617" s="47">
        <f ca="1">SUM(L$15:L5617)-SUM(M$15:M5617)</f>
        <v>32700</v>
      </c>
      <c r="R5617" s="47" t="str">
        <f t="shared" ca="1" si="1676"/>
        <v>M5620</v>
      </c>
      <c r="S5617" s="40">
        <f t="shared" ca="1" si="1664"/>
        <v>0</v>
      </c>
      <c r="T5617" s="46">
        <f t="shared" ca="1" si="1665"/>
        <v>91</v>
      </c>
      <c r="X5617" s="74">
        <f t="shared" ca="1" si="1666"/>
        <v>-0.16177208034413224</v>
      </c>
      <c r="Y5617" s="75">
        <f t="shared" ca="1" si="1667"/>
        <v>-0.16177208034413224</v>
      </c>
      <c r="Z5617" s="74">
        <f t="shared" ca="1" si="1668"/>
        <v>0.85063505889767765</v>
      </c>
      <c r="AA5617" s="76">
        <f t="shared" ca="1" si="1669"/>
        <v>-161.77208034413223</v>
      </c>
      <c r="AB5617" s="76">
        <f t="shared" ca="1" si="1670"/>
        <v>850.63505889767771</v>
      </c>
    </row>
    <row r="5618" spans="1:28" x14ac:dyDescent="0.25">
      <c r="A5618" s="2">
        <f t="shared" si="1671"/>
        <v>24</v>
      </c>
      <c r="B5618" s="16">
        <f ca="1">VLOOKUP(A5618,PERIODS!$O$4:$P$33,2,FALSE)</f>
        <v>3.5000000000000003E-2</v>
      </c>
      <c r="C5618" s="15"/>
      <c r="D5618" s="18">
        <v>5000</v>
      </c>
      <c r="E5618" s="34">
        <f t="shared" ca="1" si="1672"/>
        <v>-4070.6696392226295</v>
      </c>
      <c r="F5618" s="34">
        <f t="shared" ca="1" si="1673"/>
        <v>3500.0000000000005</v>
      </c>
      <c r="G5618" s="69">
        <f t="shared" ca="1" si="1659"/>
        <v>0</v>
      </c>
      <c r="H5618" s="34">
        <f t="shared" ca="1" si="1660"/>
        <v>-1169.1710474336505</v>
      </c>
      <c r="I5618" s="34">
        <f t="shared" ca="1" si="1661"/>
        <v>2330.8289525663499</v>
      </c>
      <c r="J5618" s="18">
        <f ca="1">SUM(INDIRECT(ADDRESS(ROW(F5618),COLUMN(F5618),4)):INDIRECT(ADDRESS(ROW(F5618)+N$5-1,COLUMN(F5618),4)))</f>
        <v>26000</v>
      </c>
      <c r="K5618" s="18">
        <f t="shared" ca="1" si="1662"/>
        <v>16350</v>
      </c>
      <c r="L5618" s="18">
        <f t="shared" ca="1" si="1674"/>
        <v>0</v>
      </c>
      <c r="M5618" s="18">
        <f t="shared" ca="1" si="1658"/>
        <v>16350</v>
      </c>
      <c r="N5618" s="34">
        <f t="shared" ca="1" si="1663"/>
        <v>9948.501408211021</v>
      </c>
      <c r="P5618" s="18">
        <f t="shared" ca="1" si="1675"/>
        <v>1169.1710474336505</v>
      </c>
      <c r="Q5618" s="47">
        <f ca="1">SUM(L$15:L5618)-SUM(M$15:M5618)</f>
        <v>16350</v>
      </c>
      <c r="R5618" s="47" t="str">
        <f t="shared" ca="1" si="1676"/>
        <v>M5621</v>
      </c>
      <c r="S5618" s="40">
        <f t="shared" ca="1" si="1664"/>
        <v>0</v>
      </c>
      <c r="T5618" s="46">
        <f t="shared" ca="1" si="1665"/>
        <v>91</v>
      </c>
      <c r="X5618" s="74">
        <f t="shared" ca="1" si="1666"/>
        <v>-1.1691710474336505</v>
      </c>
      <c r="Y5618" s="75">
        <f t="shared" ca="1" si="1667"/>
        <v>-1.1691710474336505</v>
      </c>
      <c r="Z5618" s="74">
        <f t="shared" ca="1" si="1668"/>
        <v>0.31062432740366813</v>
      </c>
      <c r="AA5618" s="76">
        <f t="shared" ca="1" si="1669"/>
        <v>-1169.1710474336505</v>
      </c>
      <c r="AB5618" s="76">
        <f t="shared" ca="1" si="1670"/>
        <v>310.62432740366813</v>
      </c>
    </row>
    <row r="5619" spans="1:28" x14ac:dyDescent="0.25">
      <c r="A5619" s="2">
        <f t="shared" si="1671"/>
        <v>25</v>
      </c>
      <c r="B5619" s="16">
        <f ca="1">VLOOKUP(A5619,PERIODS!$O$4:$P$33,2,FALSE)</f>
        <v>3.5000000000000003E-2</v>
      </c>
      <c r="C5619" s="15"/>
      <c r="D5619" s="18">
        <v>5000</v>
      </c>
      <c r="E5619" s="34">
        <f t="shared" ca="1" si="1672"/>
        <v>9948.501408211021</v>
      </c>
      <c r="F5619" s="34">
        <f t="shared" ca="1" si="1673"/>
        <v>3500.0000000000005</v>
      </c>
      <c r="G5619" s="69">
        <f t="shared" ca="1" si="1659"/>
        <v>0</v>
      </c>
      <c r="H5619" s="34">
        <f t="shared" ca="1" si="1660"/>
        <v>-1071.0620159326832</v>
      </c>
      <c r="I5619" s="34">
        <f t="shared" ca="1" si="1661"/>
        <v>2428.9379840673173</v>
      </c>
      <c r="J5619" s="18">
        <f ca="1">SUM(INDIRECT(ADDRESS(ROW(F5619),COLUMN(F5619),4)):INDIRECT(ADDRESS(ROW(F5619)+N$5-1,COLUMN(F5619),4)))</f>
        <v>24900</v>
      </c>
      <c r="K5619" s="18">
        <f t="shared" ca="1" si="1662"/>
        <v>0</v>
      </c>
      <c r="L5619" s="18">
        <f t="shared" ca="1" si="1674"/>
        <v>0</v>
      </c>
      <c r="M5619" s="18">
        <f t="shared" ca="1" si="1658"/>
        <v>16350</v>
      </c>
      <c r="N5619" s="34">
        <f t="shared" ca="1" si="1663"/>
        <v>23869.563424143704</v>
      </c>
      <c r="P5619" s="18">
        <f t="shared" ca="1" si="1675"/>
        <v>1071.0620159326832</v>
      </c>
      <c r="Q5619" s="47">
        <f ca="1">SUM(L$15:L5619)-SUM(M$15:M5619)</f>
        <v>0</v>
      </c>
      <c r="R5619" s="47" t="str">
        <f t="shared" ca="1" si="1676"/>
        <v>M5622</v>
      </c>
      <c r="S5619" s="40">
        <f t="shared" ca="1" si="1664"/>
        <v>0</v>
      </c>
      <c r="T5619" s="46">
        <f t="shared" ca="1" si="1665"/>
        <v>33</v>
      </c>
      <c r="X5619" s="74">
        <f t="shared" ca="1" si="1666"/>
        <v>-1.0710620159326831</v>
      </c>
      <c r="Y5619" s="75">
        <f t="shared" ca="1" si="1667"/>
        <v>-1.0710620159326831</v>
      </c>
      <c r="Z5619" s="74">
        <f t="shared" ca="1" si="1668"/>
        <v>0.34264443027555591</v>
      </c>
      <c r="AA5619" s="76">
        <f t="shared" ca="1" si="1669"/>
        <v>-1071.0620159326832</v>
      </c>
      <c r="AB5619" s="76">
        <f t="shared" ca="1" si="1670"/>
        <v>342.64443027555592</v>
      </c>
    </row>
    <row r="5620" spans="1:28" x14ac:dyDescent="0.25">
      <c r="A5620" s="2">
        <f t="shared" si="1671"/>
        <v>26</v>
      </c>
      <c r="B5620" s="16">
        <f ca="1">VLOOKUP(A5620,PERIODS!$O$4:$P$33,2,FALSE)</f>
        <v>3.5000000000000003E-2</v>
      </c>
      <c r="C5620" s="15"/>
      <c r="D5620" s="18">
        <v>5000</v>
      </c>
      <c r="E5620" s="34">
        <f t="shared" ca="1" si="1672"/>
        <v>23869.563424143704</v>
      </c>
      <c r="F5620" s="34">
        <f t="shared" ca="1" si="1673"/>
        <v>3500.0000000000005</v>
      </c>
      <c r="G5620" s="69">
        <f t="shared" ca="1" si="1659"/>
        <v>0</v>
      </c>
      <c r="H5620" s="34">
        <f t="shared" ca="1" si="1660"/>
        <v>-702.25261693511732</v>
      </c>
      <c r="I5620" s="34">
        <f t="shared" ca="1" si="1661"/>
        <v>2797.7473830648833</v>
      </c>
      <c r="J5620" s="18">
        <f ca="1">SUM(INDIRECT(ADDRESS(ROW(F5620),COLUMN(F5620),4)):INDIRECT(ADDRESS(ROW(F5620)+N$5-1,COLUMN(F5620),4)))</f>
        <v>23900</v>
      </c>
      <c r="K5620" s="18">
        <f t="shared" ca="1" si="1662"/>
        <v>16350</v>
      </c>
      <c r="L5620" s="18">
        <f t="shared" ca="1" si="1674"/>
        <v>16350</v>
      </c>
      <c r="M5620" s="18">
        <f t="shared" ca="1" si="1658"/>
        <v>0</v>
      </c>
      <c r="N5620" s="34">
        <f t="shared" ca="1" si="1663"/>
        <v>21071.816041078819</v>
      </c>
      <c r="P5620" s="18">
        <f t="shared" ca="1" si="1675"/>
        <v>702.25261693511732</v>
      </c>
      <c r="Q5620" s="47">
        <f ca="1">SUM(L$15:L5620)-SUM(M$15:M5620)</f>
        <v>16350</v>
      </c>
      <c r="R5620" s="47" t="str">
        <f t="shared" ca="1" si="1676"/>
        <v>M5623</v>
      </c>
      <c r="S5620" s="40">
        <f t="shared" ca="1" si="1664"/>
        <v>0</v>
      </c>
      <c r="T5620" s="46">
        <f t="shared" ca="1" si="1665"/>
        <v>83</v>
      </c>
      <c r="X5620" s="74">
        <f t="shared" ca="1" si="1666"/>
        <v>-0.70225261693511731</v>
      </c>
      <c r="Y5620" s="75">
        <f t="shared" ca="1" si="1667"/>
        <v>-0.70225261693511731</v>
      </c>
      <c r="Z5620" s="74">
        <f t="shared" ca="1" si="1668"/>
        <v>0.49546794628805824</v>
      </c>
      <c r="AA5620" s="76">
        <f t="shared" ca="1" si="1669"/>
        <v>-702.25261693511732</v>
      </c>
      <c r="AB5620" s="76">
        <f t="shared" ca="1" si="1670"/>
        <v>495.46794628805822</v>
      </c>
    </row>
    <row r="5621" spans="1:28" x14ac:dyDescent="0.25">
      <c r="A5621" s="2">
        <f t="shared" si="1671"/>
        <v>27</v>
      </c>
      <c r="B5621" s="16">
        <f ca="1">VLOOKUP(A5621,PERIODS!$O$4:$P$33,2,FALSE)</f>
        <v>3.5000000000000003E-2</v>
      </c>
      <c r="C5621" s="15"/>
      <c r="D5621" s="18">
        <v>5000</v>
      </c>
      <c r="E5621" s="34">
        <f t="shared" ca="1" si="1672"/>
        <v>21071.816041078819</v>
      </c>
      <c r="F5621" s="34">
        <f t="shared" ca="1" si="1673"/>
        <v>3500.0000000000005</v>
      </c>
      <c r="G5621" s="69">
        <f t="shared" ca="1" si="1659"/>
        <v>0</v>
      </c>
      <c r="H5621" s="34">
        <f t="shared" ca="1" si="1660"/>
        <v>739.93561289096419</v>
      </c>
      <c r="I5621" s="34">
        <f t="shared" ca="1" si="1661"/>
        <v>4239.9356128909649</v>
      </c>
      <c r="J5621" s="18">
        <f ca="1">SUM(INDIRECT(ADDRESS(ROW(F5621),COLUMN(F5621),4)):INDIRECT(ADDRESS(ROW(F5621)+N$5-1,COLUMN(F5621),4)))</f>
        <v>22900</v>
      </c>
      <c r="K5621" s="18">
        <f t="shared" ca="1" si="1662"/>
        <v>16350</v>
      </c>
      <c r="L5621" s="18">
        <f t="shared" ca="1" si="1674"/>
        <v>0</v>
      </c>
      <c r="M5621" s="18">
        <f t="shared" ca="1" si="1658"/>
        <v>0</v>
      </c>
      <c r="N5621" s="34">
        <f t="shared" ca="1" si="1663"/>
        <v>16831.880428187855</v>
      </c>
      <c r="P5621" s="18">
        <f t="shared" ca="1" si="1675"/>
        <v>739.93561289096419</v>
      </c>
      <c r="Q5621" s="47">
        <f ca="1">SUM(L$15:L5621)-SUM(M$15:M5621)</f>
        <v>16350</v>
      </c>
      <c r="R5621" s="47" t="str">
        <f t="shared" ca="1" si="1676"/>
        <v>M5624</v>
      </c>
      <c r="S5621" s="40">
        <f t="shared" ca="1" si="1664"/>
        <v>0</v>
      </c>
      <c r="T5621" s="46">
        <f t="shared" ca="1" si="1665"/>
        <v>40</v>
      </c>
      <c r="X5621" s="74">
        <f t="shared" ca="1" si="1666"/>
        <v>0.73993561289096421</v>
      </c>
      <c r="Y5621" s="75">
        <f t="shared" ca="1" si="1667"/>
        <v>0.73993561289096421</v>
      </c>
      <c r="Z5621" s="74">
        <f t="shared" ca="1" si="1668"/>
        <v>2.0958005676103273</v>
      </c>
      <c r="AA5621" s="76">
        <f t="shared" ca="1" si="1669"/>
        <v>739.93561289096419</v>
      </c>
      <c r="AB5621" s="76">
        <f t="shared" ca="1" si="1670"/>
        <v>2095.8005676103271</v>
      </c>
    </row>
    <row r="5622" spans="1:28" x14ac:dyDescent="0.25">
      <c r="A5622" s="2">
        <f t="shared" si="1671"/>
        <v>28</v>
      </c>
      <c r="B5622" s="16">
        <f ca="1">VLOOKUP(A5622,PERIODS!$O$4:$P$33,2,FALSE)</f>
        <v>0.04</v>
      </c>
      <c r="C5622" s="15"/>
      <c r="D5622" s="18">
        <v>5000</v>
      </c>
      <c r="E5622" s="34">
        <f t="shared" ca="1" si="1672"/>
        <v>16831.880428187855</v>
      </c>
      <c r="F5622" s="34">
        <f t="shared" ca="1" si="1673"/>
        <v>4000</v>
      </c>
      <c r="G5622" s="69">
        <f t="shared" ca="1" si="1659"/>
        <v>0</v>
      </c>
      <c r="H5622" s="34">
        <f t="shared" ca="1" si="1660"/>
        <v>-280.7649394588372</v>
      </c>
      <c r="I5622" s="34">
        <f t="shared" ca="1" si="1661"/>
        <v>3719.235060541163</v>
      </c>
      <c r="J5622" s="18">
        <f ca="1">SUM(INDIRECT(ADDRESS(ROW(F5622),COLUMN(F5622),4)):INDIRECT(ADDRESS(ROW(F5622)+N$5-1,COLUMN(F5622),4)))</f>
        <v>21900</v>
      </c>
      <c r="K5622" s="18">
        <f t="shared" ca="1" si="1662"/>
        <v>16350</v>
      </c>
      <c r="L5622" s="18">
        <f t="shared" ca="1" si="1674"/>
        <v>0</v>
      </c>
      <c r="M5622" s="18">
        <f t="shared" ca="1" si="1658"/>
        <v>0</v>
      </c>
      <c r="N5622" s="34">
        <f t="shared" ca="1" si="1663"/>
        <v>13112.645367646692</v>
      </c>
      <c r="P5622" s="18">
        <f t="shared" ca="1" si="1675"/>
        <v>280.7649394588372</v>
      </c>
      <c r="Q5622" s="47">
        <f ca="1">SUM(L$15:L5622)-SUM(M$15:M5622)</f>
        <v>16350</v>
      </c>
      <c r="R5622" s="47" t="str">
        <f t="shared" ca="1" si="1676"/>
        <v>M5625</v>
      </c>
      <c r="S5622" s="40">
        <f t="shared" ca="1" si="1664"/>
        <v>0</v>
      </c>
      <c r="T5622" s="46">
        <f t="shared" ca="1" si="1665"/>
        <v>52</v>
      </c>
      <c r="X5622" s="74">
        <f t="shared" ca="1" si="1666"/>
        <v>-0.28076493945883718</v>
      </c>
      <c r="Y5622" s="75">
        <f t="shared" ca="1" si="1667"/>
        <v>-0.28076493945883718</v>
      </c>
      <c r="Z5622" s="74">
        <f t="shared" ca="1" si="1668"/>
        <v>0.75520583370993688</v>
      </c>
      <c r="AA5622" s="76">
        <f t="shared" ca="1" si="1669"/>
        <v>-280.7649394588372</v>
      </c>
      <c r="AB5622" s="76">
        <f t="shared" ca="1" si="1670"/>
        <v>755.20583370993688</v>
      </c>
    </row>
    <row r="5623" spans="1:28" x14ac:dyDescent="0.25">
      <c r="A5623" s="2">
        <f t="shared" si="1671"/>
        <v>29</v>
      </c>
      <c r="B5623" s="16">
        <f ca="1">VLOOKUP(A5623,PERIODS!$O$4:$P$33,2,FALSE)</f>
        <v>0.04</v>
      </c>
      <c r="C5623" s="15"/>
      <c r="D5623" s="18">
        <v>5000</v>
      </c>
      <c r="E5623" s="34">
        <f t="shared" ca="1" si="1672"/>
        <v>13112.645367646692</v>
      </c>
      <c r="F5623" s="34">
        <f t="shared" ca="1" si="1673"/>
        <v>4000</v>
      </c>
      <c r="G5623" s="69">
        <f t="shared" ca="1" si="1659"/>
        <v>0</v>
      </c>
      <c r="H5623" s="34">
        <f t="shared" ca="1" si="1660"/>
        <v>-44.33380410806604</v>
      </c>
      <c r="I5623" s="34">
        <f t="shared" ca="1" si="1661"/>
        <v>3955.666195891934</v>
      </c>
      <c r="J5623" s="18">
        <f ca="1">SUM(INDIRECT(ADDRESS(ROW(F5623),COLUMN(F5623),4)):INDIRECT(ADDRESS(ROW(F5623)+N$5-1,COLUMN(F5623),4)))</f>
        <v>21200</v>
      </c>
      <c r="K5623" s="18">
        <f t="shared" ca="1" si="1662"/>
        <v>0</v>
      </c>
      <c r="L5623" s="18">
        <f t="shared" ca="1" si="1674"/>
        <v>0</v>
      </c>
      <c r="M5623" s="18">
        <f t="shared" ca="1" si="1658"/>
        <v>16350</v>
      </c>
      <c r="N5623" s="34">
        <f t="shared" ca="1" si="1663"/>
        <v>25506.979171754756</v>
      </c>
      <c r="P5623" s="18">
        <f t="shared" ca="1" si="1675"/>
        <v>44.33380410806604</v>
      </c>
      <c r="Q5623" s="47">
        <f ca="1">SUM(L$15:L5623)-SUM(M$15:M5623)</f>
        <v>0</v>
      </c>
      <c r="R5623" s="47" t="str">
        <f t="shared" ca="1" si="1676"/>
        <v>M5626</v>
      </c>
      <c r="S5623" s="40">
        <f t="shared" ca="1" si="1664"/>
        <v>0</v>
      </c>
      <c r="T5623" s="46">
        <f t="shared" ca="1" si="1665"/>
        <v>55</v>
      </c>
      <c r="X5623" s="74">
        <f t="shared" ca="1" si="1666"/>
        <v>-4.433380410806604E-2</v>
      </c>
      <c r="Y5623" s="75">
        <f t="shared" ca="1" si="1667"/>
        <v>-4.433380410806604E-2</v>
      </c>
      <c r="Z5623" s="74">
        <f t="shared" ca="1" si="1668"/>
        <v>0.95663457561926513</v>
      </c>
      <c r="AA5623" s="76">
        <f t="shared" ca="1" si="1669"/>
        <v>-44.33380410806604</v>
      </c>
      <c r="AB5623" s="76">
        <f t="shared" ca="1" si="1670"/>
        <v>956.63457561926509</v>
      </c>
    </row>
    <row r="5624" spans="1:28" x14ac:dyDescent="0.25">
      <c r="A5624" s="2">
        <f t="shared" si="1671"/>
        <v>30</v>
      </c>
      <c r="B5624" s="16">
        <f ca="1">VLOOKUP(A5624,PERIODS!$O$4:$P$33,2,FALSE)</f>
        <v>0.04</v>
      </c>
      <c r="C5624" s="15"/>
      <c r="D5624" s="18">
        <v>5000</v>
      </c>
      <c r="E5624" s="34">
        <f t="shared" ca="1" si="1672"/>
        <v>25506.979171754756</v>
      </c>
      <c r="F5624" s="34">
        <f t="shared" ca="1" si="1673"/>
        <v>4000</v>
      </c>
      <c r="G5624" s="69">
        <f t="shared" ca="1" si="1659"/>
        <v>0</v>
      </c>
      <c r="H5624" s="34">
        <f t="shared" ca="1" si="1660"/>
        <v>-53.545229108714238</v>
      </c>
      <c r="I5624" s="34">
        <f t="shared" ca="1" si="1661"/>
        <v>3946.454770891286</v>
      </c>
      <c r="J5624" s="18">
        <f ca="1">SUM(INDIRECT(ADDRESS(ROW(F5624),COLUMN(F5624),4)):INDIRECT(ADDRESS(ROW(F5624)+N$5-1,COLUMN(F5624),4)))</f>
        <v>20500</v>
      </c>
      <c r="K5624" s="18">
        <f t="shared" ca="1" si="1662"/>
        <v>0</v>
      </c>
      <c r="L5624" s="18">
        <f t="shared" ca="1" si="1674"/>
        <v>0</v>
      </c>
      <c r="M5624" s="18">
        <f t="shared" ca="1" si="1658"/>
        <v>0</v>
      </c>
      <c r="N5624" s="34">
        <f t="shared" ca="1" si="1663"/>
        <v>21560.524400863469</v>
      </c>
      <c r="P5624" s="18">
        <f t="shared" ca="1" si="1675"/>
        <v>53.545229108714238</v>
      </c>
      <c r="Q5624" s="47">
        <f ca="1">SUM(L$15:L5624)-SUM(M$15:M5624)</f>
        <v>0</v>
      </c>
      <c r="R5624" s="47" t="str">
        <f t="shared" ca="1" si="1676"/>
        <v>M5627</v>
      </c>
      <c r="S5624" s="40">
        <f t="shared" ca="1" si="1664"/>
        <v>0</v>
      </c>
      <c r="T5624" s="46">
        <f t="shared" ca="1" si="1665"/>
        <v>35</v>
      </c>
      <c r="X5624" s="74">
        <f t="shared" ca="1" si="1666"/>
        <v>-5.3545229108714239E-2</v>
      </c>
      <c r="Y5624" s="75">
        <f t="shared" ca="1" si="1667"/>
        <v>-5.3545229108714239E-2</v>
      </c>
      <c r="Z5624" s="74">
        <f t="shared" ca="1" si="1668"/>
        <v>0.94786306903248441</v>
      </c>
      <c r="AA5624" s="76">
        <f t="shared" ca="1" si="1669"/>
        <v>-53.545229108714238</v>
      </c>
      <c r="AB5624" s="76">
        <f t="shared" ca="1" si="1670"/>
        <v>947.86306903248442</v>
      </c>
    </row>
    <row r="5625" spans="1:28" x14ac:dyDescent="0.25">
      <c r="A5625" s="2">
        <f t="shared" si="1671"/>
        <v>1</v>
      </c>
      <c r="B5625" s="16">
        <f ca="1">VLOOKUP(A5625,PERIODS!$O$4:$P$33,2,FALSE)</f>
        <v>2.4E-2</v>
      </c>
      <c r="C5625" s="15"/>
      <c r="D5625" s="18">
        <v>5000</v>
      </c>
      <c r="E5625" s="34">
        <f t="shared" ca="1" si="1672"/>
        <v>21560.524400863469</v>
      </c>
      <c r="F5625" s="34">
        <f t="shared" ca="1" si="1673"/>
        <v>2400</v>
      </c>
      <c r="G5625" s="69">
        <f t="shared" ca="1" si="1659"/>
        <v>0</v>
      </c>
      <c r="H5625" s="34">
        <f t="shared" ca="1" si="1660"/>
        <v>1959.9639845400536</v>
      </c>
      <c r="I5625" s="34">
        <f t="shared" ca="1" si="1661"/>
        <v>4359.9639845400534</v>
      </c>
      <c r="J5625" s="18">
        <f ca="1">SUM(INDIRECT(ADDRESS(ROW(F5625),COLUMN(F5625),4)):INDIRECT(ADDRESS(ROW(F5625)+N$5-1,COLUMN(F5625),4)))</f>
        <v>19800</v>
      </c>
      <c r="K5625" s="18">
        <f t="shared" ca="1" si="1662"/>
        <v>0</v>
      </c>
      <c r="L5625" s="18">
        <f t="shared" ca="1" si="1674"/>
        <v>0</v>
      </c>
      <c r="M5625" s="18">
        <f t="shared" ca="1" si="1658"/>
        <v>0</v>
      </c>
      <c r="N5625" s="34">
        <f t="shared" ca="1" si="1663"/>
        <v>17200.560416323417</v>
      </c>
      <c r="P5625" s="18">
        <f t="shared" ca="1" si="1675"/>
        <v>1959.9639845400536</v>
      </c>
      <c r="Q5625" s="47">
        <f ca="1">SUM(L$15:L5625)-SUM(M$15:M5625)</f>
        <v>0</v>
      </c>
      <c r="R5625" s="47" t="str">
        <f t="shared" ca="1" si="1676"/>
        <v>M5628</v>
      </c>
      <c r="S5625" s="40">
        <f t="shared" ca="1" si="1664"/>
        <v>0</v>
      </c>
      <c r="T5625" s="46">
        <f t="shared" ca="1" si="1665"/>
        <v>50</v>
      </c>
      <c r="X5625" s="74">
        <f t="shared" ca="1" si="1666"/>
        <v>2.1447281044102002</v>
      </c>
      <c r="Y5625" s="75">
        <f t="shared" ca="1" si="1667"/>
        <v>1.9599639845400536</v>
      </c>
      <c r="Z5625" s="74">
        <f t="shared" ca="1" si="1668"/>
        <v>7.0990713842313315</v>
      </c>
      <c r="AA5625" s="76">
        <f t="shared" ca="1" si="1669"/>
        <v>1959.9639845400536</v>
      </c>
      <c r="AB5625" s="76">
        <f t="shared" ca="1" si="1670"/>
        <v>7099.0713842313316</v>
      </c>
    </row>
    <row r="5626" spans="1:28" x14ac:dyDescent="0.25">
      <c r="A5626" s="2">
        <f t="shared" si="1671"/>
        <v>2</v>
      </c>
      <c r="B5626" s="16">
        <f ca="1">VLOOKUP(A5626,PERIODS!$O$4:$P$33,2,FALSE)</f>
        <v>2.5000000000000001E-2</v>
      </c>
      <c r="C5626" s="15"/>
      <c r="D5626" s="18">
        <v>5000</v>
      </c>
      <c r="E5626" s="34">
        <f t="shared" ca="1" si="1672"/>
        <v>17200.560416323417</v>
      </c>
      <c r="F5626" s="34">
        <f t="shared" ca="1" si="1673"/>
        <v>2500</v>
      </c>
      <c r="G5626" s="69">
        <f t="shared" ca="1" si="1659"/>
        <v>0</v>
      </c>
      <c r="H5626" s="34">
        <f t="shared" ca="1" si="1660"/>
        <v>861.09779033966777</v>
      </c>
      <c r="I5626" s="34">
        <f t="shared" ca="1" si="1661"/>
        <v>3361.0977903396679</v>
      </c>
      <c r="J5626" s="18">
        <f ca="1">SUM(INDIRECT(ADDRESS(ROW(F5626),COLUMN(F5626),4)):INDIRECT(ADDRESS(ROW(F5626)+N$5-1,COLUMN(F5626),4)))</f>
        <v>20700</v>
      </c>
      <c r="K5626" s="18">
        <f t="shared" ca="1" si="1662"/>
        <v>16350</v>
      </c>
      <c r="L5626" s="18">
        <f t="shared" ca="1" si="1674"/>
        <v>16350</v>
      </c>
      <c r="M5626" s="18">
        <f t="shared" ca="1" si="1658"/>
        <v>0</v>
      </c>
      <c r="N5626" s="34">
        <f t="shared" ca="1" si="1663"/>
        <v>13839.46262598375</v>
      </c>
      <c r="P5626" s="18">
        <f t="shared" ca="1" si="1675"/>
        <v>861.09779033966777</v>
      </c>
      <c r="Q5626" s="47">
        <f ca="1">SUM(L$15:L5626)-SUM(M$15:M5626)</f>
        <v>16350</v>
      </c>
      <c r="R5626" s="47" t="str">
        <f t="shared" ca="1" si="1676"/>
        <v>M5629</v>
      </c>
      <c r="S5626" s="40">
        <f t="shared" ca="1" si="1664"/>
        <v>0</v>
      </c>
      <c r="T5626" s="46">
        <f t="shared" ca="1" si="1665"/>
        <v>7</v>
      </c>
      <c r="X5626" s="74">
        <f t="shared" ca="1" si="1666"/>
        <v>0.86109779033966771</v>
      </c>
      <c r="Y5626" s="75">
        <f t="shared" ca="1" si="1667"/>
        <v>0.86109779033966771</v>
      </c>
      <c r="Z5626" s="74">
        <f t="shared" ca="1" si="1668"/>
        <v>2.3657563731816738</v>
      </c>
      <c r="AA5626" s="76">
        <f t="shared" ca="1" si="1669"/>
        <v>861.09779033966777</v>
      </c>
      <c r="AB5626" s="76">
        <f t="shared" ca="1" si="1670"/>
        <v>2365.7563731816736</v>
      </c>
    </row>
    <row r="5627" spans="1:28" x14ac:dyDescent="0.25">
      <c r="A5627" s="2">
        <f t="shared" si="1671"/>
        <v>3</v>
      </c>
      <c r="B5627" s="16">
        <f ca="1">VLOOKUP(A5627,PERIODS!$O$4:$P$33,2,FALSE)</f>
        <v>2.5000000000000001E-2</v>
      </c>
      <c r="C5627" s="15"/>
      <c r="D5627" s="18">
        <v>5000</v>
      </c>
      <c r="E5627" s="34">
        <f t="shared" ca="1" si="1672"/>
        <v>13839.46262598375</v>
      </c>
      <c r="F5627" s="34">
        <f t="shared" ca="1" si="1673"/>
        <v>2500</v>
      </c>
      <c r="G5627" s="69">
        <f t="shared" ca="1" si="1659"/>
        <v>0</v>
      </c>
      <c r="H5627" s="34">
        <f t="shared" ca="1" si="1660"/>
        <v>943.25349389346604</v>
      </c>
      <c r="I5627" s="34">
        <f t="shared" ca="1" si="1661"/>
        <v>3443.2534938934659</v>
      </c>
      <c r="J5627" s="18">
        <f ca="1">SUM(INDIRECT(ADDRESS(ROW(F5627),COLUMN(F5627),4)):INDIRECT(ADDRESS(ROW(F5627)+N$5-1,COLUMN(F5627),4)))</f>
        <v>21500</v>
      </c>
      <c r="K5627" s="18">
        <f t="shared" ca="1" si="1662"/>
        <v>16350</v>
      </c>
      <c r="L5627" s="18">
        <f t="shared" ca="1" si="1674"/>
        <v>0</v>
      </c>
      <c r="M5627" s="18">
        <f t="shared" ca="1" si="1658"/>
        <v>0</v>
      </c>
      <c r="N5627" s="34">
        <f t="shared" ca="1" si="1663"/>
        <v>10396.209132090284</v>
      </c>
      <c r="P5627" s="18">
        <f t="shared" ca="1" si="1675"/>
        <v>943.25349389346604</v>
      </c>
      <c r="Q5627" s="47">
        <f ca="1">SUM(L$15:L5627)-SUM(M$15:M5627)</f>
        <v>16350</v>
      </c>
      <c r="R5627" s="47" t="str">
        <f t="shared" ca="1" si="1676"/>
        <v>M5630</v>
      </c>
      <c r="S5627" s="40">
        <f t="shared" ca="1" si="1664"/>
        <v>0</v>
      </c>
      <c r="T5627" s="46">
        <f t="shared" ca="1" si="1665"/>
        <v>62</v>
      </c>
      <c r="X5627" s="74">
        <f t="shared" ca="1" si="1666"/>
        <v>0.94325349389346602</v>
      </c>
      <c r="Y5627" s="75">
        <f t="shared" ca="1" si="1667"/>
        <v>0.94325349389346602</v>
      </c>
      <c r="Z5627" s="74">
        <f t="shared" ca="1" si="1668"/>
        <v>2.5683238659334733</v>
      </c>
      <c r="AA5627" s="76">
        <f t="shared" ca="1" si="1669"/>
        <v>943.25349389346604</v>
      </c>
      <c r="AB5627" s="76">
        <f t="shared" ca="1" si="1670"/>
        <v>2568.3238659334734</v>
      </c>
    </row>
    <row r="5628" spans="1:28" x14ac:dyDescent="0.25">
      <c r="A5628" s="2">
        <f t="shared" si="1671"/>
        <v>4</v>
      </c>
      <c r="B5628" s="16">
        <f ca="1">VLOOKUP(A5628,PERIODS!$O$4:$P$33,2,FALSE)</f>
        <v>2.5000000000000001E-2</v>
      </c>
      <c r="C5628" s="15"/>
      <c r="D5628" s="18">
        <v>5000</v>
      </c>
      <c r="E5628" s="34">
        <f t="shared" ca="1" si="1672"/>
        <v>10396.209132090284</v>
      </c>
      <c r="F5628" s="34">
        <f t="shared" ca="1" si="1673"/>
        <v>2500</v>
      </c>
      <c r="G5628" s="69">
        <f t="shared" ca="1" si="1659"/>
        <v>0</v>
      </c>
      <c r="H5628" s="34">
        <f t="shared" ca="1" si="1660"/>
        <v>1843.231219568273</v>
      </c>
      <c r="I5628" s="34">
        <f t="shared" ca="1" si="1661"/>
        <v>4343.2312195682734</v>
      </c>
      <c r="J5628" s="18">
        <f ca="1">SUM(INDIRECT(ADDRESS(ROW(F5628),COLUMN(F5628),4)):INDIRECT(ADDRESS(ROW(F5628)+N$5-1,COLUMN(F5628),4)))</f>
        <v>22300</v>
      </c>
      <c r="K5628" s="18">
        <f t="shared" ca="1" si="1662"/>
        <v>16350</v>
      </c>
      <c r="L5628" s="18">
        <f t="shared" ca="1" si="1674"/>
        <v>0</v>
      </c>
      <c r="M5628" s="18">
        <f t="shared" ca="1" si="1658"/>
        <v>0</v>
      </c>
      <c r="N5628" s="34">
        <f t="shared" ca="1" si="1663"/>
        <v>6052.9779125220102</v>
      </c>
      <c r="P5628" s="18">
        <f t="shared" ca="1" si="1675"/>
        <v>1843.231219568273</v>
      </c>
      <c r="Q5628" s="47">
        <f ca="1">SUM(L$15:L5628)-SUM(M$15:M5628)</f>
        <v>16350</v>
      </c>
      <c r="R5628" s="47" t="str">
        <f t="shared" ca="1" si="1676"/>
        <v>M5631</v>
      </c>
      <c r="S5628" s="40">
        <f t="shared" ca="1" si="1664"/>
        <v>0</v>
      </c>
      <c r="T5628" s="46">
        <f t="shared" ca="1" si="1665"/>
        <v>66</v>
      </c>
      <c r="X5628" s="74">
        <f t="shared" ca="1" si="1666"/>
        <v>1.843231219568273</v>
      </c>
      <c r="Y5628" s="75">
        <f t="shared" ca="1" si="1667"/>
        <v>1.843231219568273</v>
      </c>
      <c r="Z5628" s="74">
        <f t="shared" ca="1" si="1668"/>
        <v>6.3169166644855466</v>
      </c>
      <c r="AA5628" s="76">
        <f t="shared" ca="1" si="1669"/>
        <v>1843.231219568273</v>
      </c>
      <c r="AB5628" s="76">
        <f t="shared" ca="1" si="1670"/>
        <v>6316.9166644855468</v>
      </c>
    </row>
    <row r="5629" spans="1:28" x14ac:dyDescent="0.25">
      <c r="A5629" s="2">
        <f t="shared" si="1671"/>
        <v>5</v>
      </c>
      <c r="B5629" s="16">
        <f ca="1">VLOOKUP(A5629,PERIODS!$O$4:$P$33,2,FALSE)</f>
        <v>3.3000000000000002E-2</v>
      </c>
      <c r="C5629" s="15"/>
      <c r="D5629" s="18">
        <v>5000</v>
      </c>
      <c r="E5629" s="34">
        <f t="shared" ca="1" si="1672"/>
        <v>6052.9779125220102</v>
      </c>
      <c r="F5629" s="34">
        <f t="shared" ca="1" si="1673"/>
        <v>3300</v>
      </c>
      <c r="G5629" s="69">
        <f t="shared" ca="1" si="1659"/>
        <v>0</v>
      </c>
      <c r="H5629" s="34">
        <f t="shared" ca="1" si="1660"/>
        <v>1923.7185148694996</v>
      </c>
      <c r="I5629" s="34">
        <f t="shared" ca="1" si="1661"/>
        <v>5223.7185148694998</v>
      </c>
      <c r="J5629" s="18">
        <f ca="1">SUM(INDIRECT(ADDRESS(ROW(F5629),COLUMN(F5629),4)):INDIRECT(ADDRESS(ROW(F5629)+N$5-1,COLUMN(F5629),4)))</f>
        <v>23100</v>
      </c>
      <c r="K5629" s="18">
        <f t="shared" ca="1" si="1662"/>
        <v>16350</v>
      </c>
      <c r="L5629" s="18">
        <f t="shared" ca="1" si="1674"/>
        <v>16350</v>
      </c>
      <c r="M5629" s="18">
        <f t="shared" ca="1" si="1658"/>
        <v>16350</v>
      </c>
      <c r="N5629" s="34">
        <f t="shared" ca="1" si="1663"/>
        <v>17179.25939765251</v>
      </c>
      <c r="P5629" s="18">
        <f t="shared" ca="1" si="1675"/>
        <v>1923.7185148694996</v>
      </c>
      <c r="Q5629" s="47">
        <f ca="1">SUM(L$15:L5629)-SUM(M$15:M5629)</f>
        <v>16350</v>
      </c>
      <c r="R5629" s="47" t="str">
        <f t="shared" ca="1" si="1676"/>
        <v>M5632</v>
      </c>
      <c r="S5629" s="40">
        <f t="shared" ca="1" si="1664"/>
        <v>0</v>
      </c>
      <c r="T5629" s="46">
        <f t="shared" ca="1" si="1665"/>
        <v>54</v>
      </c>
      <c r="X5629" s="74">
        <f t="shared" ca="1" si="1666"/>
        <v>1.9237185148694995</v>
      </c>
      <c r="Y5629" s="75">
        <f t="shared" ca="1" si="1667"/>
        <v>1.9237185148694995</v>
      </c>
      <c r="Z5629" s="74">
        <f t="shared" ca="1" si="1668"/>
        <v>6.8463695211895885</v>
      </c>
      <c r="AA5629" s="76">
        <f t="shared" ca="1" si="1669"/>
        <v>1923.7185148694996</v>
      </c>
      <c r="AB5629" s="76">
        <f t="shared" ca="1" si="1670"/>
        <v>6846.3695211895883</v>
      </c>
    </row>
    <row r="5630" spans="1:28" x14ac:dyDescent="0.25">
      <c r="A5630" s="2">
        <f t="shared" si="1671"/>
        <v>6</v>
      </c>
      <c r="B5630" s="16">
        <f ca="1">VLOOKUP(A5630,PERIODS!$O$4:$P$33,2,FALSE)</f>
        <v>3.3000000000000002E-2</v>
      </c>
      <c r="C5630" s="15"/>
      <c r="D5630" s="18">
        <v>5000</v>
      </c>
      <c r="E5630" s="34">
        <f t="shared" ca="1" si="1672"/>
        <v>17179.25939765251</v>
      </c>
      <c r="F5630" s="34">
        <f t="shared" ca="1" si="1673"/>
        <v>3300</v>
      </c>
      <c r="G5630" s="69">
        <f t="shared" ca="1" si="1659"/>
        <v>0</v>
      </c>
      <c r="H5630" s="34">
        <f t="shared" ca="1" si="1660"/>
        <v>1165.440251515842</v>
      </c>
      <c r="I5630" s="34">
        <f t="shared" ca="1" si="1661"/>
        <v>4465.4402515158417</v>
      </c>
      <c r="J5630" s="18">
        <f ca="1">SUM(INDIRECT(ADDRESS(ROW(F5630),COLUMN(F5630),4)):INDIRECT(ADDRESS(ROW(F5630)+N$5-1,COLUMN(F5630),4)))</f>
        <v>23100</v>
      </c>
      <c r="K5630" s="18">
        <f t="shared" ca="1" si="1662"/>
        <v>16350</v>
      </c>
      <c r="L5630" s="18">
        <f t="shared" ca="1" si="1674"/>
        <v>0</v>
      </c>
      <c r="M5630" s="18">
        <f t="shared" ca="1" si="1658"/>
        <v>0</v>
      </c>
      <c r="N5630" s="34">
        <f t="shared" ca="1" si="1663"/>
        <v>12713.819146136668</v>
      </c>
      <c r="P5630" s="18">
        <f t="shared" ca="1" si="1675"/>
        <v>1165.440251515842</v>
      </c>
      <c r="Q5630" s="47">
        <f ca="1">SUM(L$15:L5630)-SUM(M$15:M5630)</f>
        <v>16350</v>
      </c>
      <c r="R5630" s="47" t="str">
        <f t="shared" ca="1" si="1676"/>
        <v>M5633</v>
      </c>
      <c r="S5630" s="40">
        <f t="shared" ca="1" si="1664"/>
        <v>0</v>
      </c>
      <c r="T5630" s="46">
        <f t="shared" ca="1" si="1665"/>
        <v>78</v>
      </c>
      <c r="X5630" s="74">
        <f t="shared" ca="1" si="1666"/>
        <v>1.165440251515842</v>
      </c>
      <c r="Y5630" s="75">
        <f t="shared" ca="1" si="1667"/>
        <v>1.165440251515842</v>
      </c>
      <c r="Z5630" s="74">
        <f t="shared" ca="1" si="1668"/>
        <v>3.207334606345642</v>
      </c>
      <c r="AA5630" s="76">
        <f t="shared" ca="1" si="1669"/>
        <v>1165.440251515842</v>
      </c>
      <c r="AB5630" s="76">
        <f t="shared" ca="1" si="1670"/>
        <v>3207.334606345642</v>
      </c>
    </row>
    <row r="5631" spans="1:28" x14ac:dyDescent="0.25">
      <c r="A5631" s="2">
        <f t="shared" si="1671"/>
        <v>7</v>
      </c>
      <c r="B5631" s="16">
        <f ca="1">VLOOKUP(A5631,PERIODS!$O$4:$P$33,2,FALSE)</f>
        <v>3.3000000000000002E-2</v>
      </c>
      <c r="C5631" s="15"/>
      <c r="D5631" s="18">
        <v>5000</v>
      </c>
      <c r="E5631" s="34">
        <f t="shared" ca="1" si="1672"/>
        <v>12713.819146136668</v>
      </c>
      <c r="F5631" s="34">
        <f t="shared" ca="1" si="1673"/>
        <v>3300</v>
      </c>
      <c r="G5631" s="69">
        <f t="shared" ca="1" si="1659"/>
        <v>0</v>
      </c>
      <c r="H5631" s="34">
        <f t="shared" ca="1" si="1660"/>
        <v>-1901.5959888677769</v>
      </c>
      <c r="I5631" s="34">
        <f t="shared" ca="1" si="1661"/>
        <v>1398.4040111322231</v>
      </c>
      <c r="J5631" s="18">
        <f ca="1">SUM(INDIRECT(ADDRESS(ROW(F5631),COLUMN(F5631),4)):INDIRECT(ADDRESS(ROW(F5631)+N$5-1,COLUMN(F5631),4)))</f>
        <v>23100</v>
      </c>
      <c r="K5631" s="18">
        <f t="shared" ca="1" si="1662"/>
        <v>16350</v>
      </c>
      <c r="L5631" s="18">
        <f t="shared" ca="1" si="1674"/>
        <v>0</v>
      </c>
      <c r="M5631" s="18">
        <f t="shared" ca="1" si="1658"/>
        <v>0</v>
      </c>
      <c r="N5631" s="34">
        <f t="shared" ca="1" si="1663"/>
        <v>11315.415135004445</v>
      </c>
      <c r="P5631" s="18">
        <f t="shared" ca="1" si="1675"/>
        <v>1901.5959888677769</v>
      </c>
      <c r="Q5631" s="47">
        <f ca="1">SUM(L$15:L5631)-SUM(M$15:M5631)</f>
        <v>16350</v>
      </c>
      <c r="R5631" s="47" t="str">
        <f t="shared" ca="1" si="1676"/>
        <v>M5634</v>
      </c>
      <c r="S5631" s="40">
        <f t="shared" ca="1" si="1664"/>
        <v>0</v>
      </c>
      <c r="T5631" s="46">
        <f t="shared" ca="1" si="1665"/>
        <v>10</v>
      </c>
      <c r="X5631" s="74">
        <f t="shared" ca="1" si="1666"/>
        <v>-1.9015959888677769</v>
      </c>
      <c r="Y5631" s="75">
        <f t="shared" ca="1" si="1667"/>
        <v>-1.9015959888677769</v>
      </c>
      <c r="Z5631" s="74">
        <f t="shared" ca="1" si="1668"/>
        <v>0.14933009975922049</v>
      </c>
      <c r="AA5631" s="76">
        <f t="shared" ca="1" si="1669"/>
        <v>-1901.5959888677769</v>
      </c>
      <c r="AB5631" s="76">
        <f t="shared" ca="1" si="1670"/>
        <v>149.33009975922047</v>
      </c>
    </row>
    <row r="5632" spans="1:28" x14ac:dyDescent="0.25">
      <c r="A5632" s="2">
        <f t="shared" si="1671"/>
        <v>8</v>
      </c>
      <c r="B5632" s="16">
        <f ca="1">VLOOKUP(A5632,PERIODS!$O$4:$P$33,2,FALSE)</f>
        <v>3.3000000000000002E-2</v>
      </c>
      <c r="C5632" s="15"/>
      <c r="D5632" s="18">
        <v>5000</v>
      </c>
      <c r="E5632" s="34">
        <f t="shared" ca="1" si="1672"/>
        <v>11315.415135004445</v>
      </c>
      <c r="F5632" s="34">
        <f t="shared" ca="1" si="1673"/>
        <v>3300</v>
      </c>
      <c r="G5632" s="69">
        <f t="shared" ca="1" si="1659"/>
        <v>0</v>
      </c>
      <c r="H5632" s="34">
        <f t="shared" ca="1" si="1660"/>
        <v>-1249.6084813711002</v>
      </c>
      <c r="I5632" s="34">
        <f t="shared" ca="1" si="1661"/>
        <v>2050.3915186288996</v>
      </c>
      <c r="J5632" s="18">
        <f ca="1">SUM(INDIRECT(ADDRESS(ROW(F5632),COLUMN(F5632),4)):INDIRECT(ADDRESS(ROW(F5632)+N$5-1,COLUMN(F5632),4)))</f>
        <v>23100</v>
      </c>
      <c r="K5632" s="18">
        <f t="shared" ca="1" si="1662"/>
        <v>0</v>
      </c>
      <c r="L5632" s="18">
        <f t="shared" ca="1" si="1674"/>
        <v>0</v>
      </c>
      <c r="M5632" s="18">
        <f t="shared" ca="1" si="1658"/>
        <v>16350</v>
      </c>
      <c r="N5632" s="34">
        <f t="shared" ca="1" si="1663"/>
        <v>25615.023616375547</v>
      </c>
      <c r="P5632" s="18">
        <f t="shared" ca="1" si="1675"/>
        <v>1249.6084813711002</v>
      </c>
      <c r="Q5632" s="47">
        <f ca="1">SUM(L$15:L5632)-SUM(M$15:M5632)</f>
        <v>0</v>
      </c>
      <c r="R5632" s="47" t="str">
        <f t="shared" ca="1" si="1676"/>
        <v>M5635</v>
      </c>
      <c r="S5632" s="40">
        <f t="shared" ca="1" si="1664"/>
        <v>0</v>
      </c>
      <c r="T5632" s="46">
        <f t="shared" ca="1" si="1665"/>
        <v>42</v>
      </c>
      <c r="X5632" s="74">
        <f t="shared" ca="1" si="1666"/>
        <v>-1.2496084813711001</v>
      </c>
      <c r="Y5632" s="75">
        <f t="shared" ca="1" si="1667"/>
        <v>-1.2496084813711001</v>
      </c>
      <c r="Z5632" s="74">
        <f t="shared" ca="1" si="1668"/>
        <v>0.28661699078700309</v>
      </c>
      <c r="AA5632" s="76">
        <f t="shared" ca="1" si="1669"/>
        <v>-1249.6084813711002</v>
      </c>
      <c r="AB5632" s="76">
        <f t="shared" ca="1" si="1670"/>
        <v>286.61699078700309</v>
      </c>
    </row>
    <row r="5633" spans="1:28" x14ac:dyDescent="0.25">
      <c r="A5633" s="2">
        <f t="shared" si="1671"/>
        <v>9</v>
      </c>
      <c r="B5633" s="16">
        <f ca="1">VLOOKUP(A5633,PERIODS!$O$4:$P$33,2,FALSE)</f>
        <v>3.3000000000000002E-2</v>
      </c>
      <c r="C5633" s="15"/>
      <c r="D5633" s="18">
        <v>5000</v>
      </c>
      <c r="E5633" s="34">
        <f t="shared" ca="1" si="1672"/>
        <v>25615.023616375547</v>
      </c>
      <c r="F5633" s="34">
        <f t="shared" ca="1" si="1673"/>
        <v>3300</v>
      </c>
      <c r="G5633" s="69">
        <f t="shared" ca="1" si="1659"/>
        <v>0</v>
      </c>
      <c r="H5633" s="34">
        <f t="shared" ca="1" si="1660"/>
        <v>492.13288926453936</v>
      </c>
      <c r="I5633" s="34">
        <f t="shared" ca="1" si="1661"/>
        <v>3792.1328892645392</v>
      </c>
      <c r="J5633" s="18">
        <f ca="1">SUM(INDIRECT(ADDRESS(ROW(F5633),COLUMN(F5633),4)):INDIRECT(ADDRESS(ROW(F5633)+N$5-1,COLUMN(F5633),4)))</f>
        <v>23100</v>
      </c>
      <c r="K5633" s="18">
        <f t="shared" ca="1" si="1662"/>
        <v>0</v>
      </c>
      <c r="L5633" s="18">
        <f t="shared" ca="1" si="1674"/>
        <v>0</v>
      </c>
      <c r="M5633" s="18">
        <f t="shared" ca="1" si="1658"/>
        <v>0</v>
      </c>
      <c r="N5633" s="34">
        <f t="shared" ca="1" si="1663"/>
        <v>21822.890727111007</v>
      </c>
      <c r="P5633" s="18">
        <f t="shared" ca="1" si="1675"/>
        <v>492.13288926453936</v>
      </c>
      <c r="Q5633" s="47">
        <f ca="1">SUM(L$15:L5633)-SUM(M$15:M5633)</f>
        <v>0</v>
      </c>
      <c r="R5633" s="47" t="str">
        <f t="shared" ca="1" si="1676"/>
        <v>M5636</v>
      </c>
      <c r="S5633" s="40">
        <f t="shared" ca="1" si="1664"/>
        <v>0</v>
      </c>
      <c r="T5633" s="46">
        <f t="shared" ca="1" si="1665"/>
        <v>56</v>
      </c>
      <c r="X5633" s="74">
        <f t="shared" ca="1" si="1666"/>
        <v>0.49213288926453935</v>
      </c>
      <c r="Y5633" s="75">
        <f t="shared" ca="1" si="1667"/>
        <v>0.49213288926453935</v>
      </c>
      <c r="Z5633" s="74">
        <f t="shared" ca="1" si="1668"/>
        <v>1.6358014852184182</v>
      </c>
      <c r="AA5633" s="76">
        <f t="shared" ca="1" si="1669"/>
        <v>492.13288926453936</v>
      </c>
      <c r="AB5633" s="76">
        <f t="shared" ca="1" si="1670"/>
        <v>1635.8014852184181</v>
      </c>
    </row>
    <row r="5634" spans="1:28" x14ac:dyDescent="0.25">
      <c r="A5634" s="2">
        <f t="shared" si="1671"/>
        <v>10</v>
      </c>
      <c r="B5634" s="16">
        <f ca="1">VLOOKUP(A5634,PERIODS!$O$4:$P$33,2,FALSE)</f>
        <v>3.3000000000000002E-2</v>
      </c>
      <c r="C5634" s="15"/>
      <c r="D5634" s="18">
        <v>5000</v>
      </c>
      <c r="E5634" s="34">
        <f t="shared" ca="1" si="1672"/>
        <v>21822.890727111007</v>
      </c>
      <c r="F5634" s="34">
        <f t="shared" ca="1" si="1673"/>
        <v>3300</v>
      </c>
      <c r="G5634" s="69">
        <f t="shared" ca="1" si="1659"/>
        <v>0</v>
      </c>
      <c r="H5634" s="34">
        <f t="shared" ca="1" si="1660"/>
        <v>1622.2412316743246</v>
      </c>
      <c r="I5634" s="34">
        <f t="shared" ca="1" si="1661"/>
        <v>4922.2412316743248</v>
      </c>
      <c r="J5634" s="18">
        <f ca="1">SUM(INDIRECT(ADDRESS(ROW(F5634),COLUMN(F5634),4)):INDIRECT(ADDRESS(ROW(F5634)+N$5-1,COLUMN(F5634),4)))</f>
        <v>23100</v>
      </c>
      <c r="K5634" s="18">
        <f t="shared" ca="1" si="1662"/>
        <v>16350</v>
      </c>
      <c r="L5634" s="18">
        <f t="shared" ca="1" si="1674"/>
        <v>16350</v>
      </c>
      <c r="M5634" s="18">
        <f t="shared" ca="1" si="1658"/>
        <v>0</v>
      </c>
      <c r="N5634" s="34">
        <f t="shared" ca="1" si="1663"/>
        <v>16900.649495436683</v>
      </c>
      <c r="P5634" s="18">
        <f t="shared" ca="1" si="1675"/>
        <v>1622.2412316743246</v>
      </c>
      <c r="Q5634" s="47">
        <f ca="1">SUM(L$15:L5634)-SUM(M$15:M5634)</f>
        <v>16350</v>
      </c>
      <c r="R5634" s="47" t="str">
        <f t="shared" ca="1" si="1676"/>
        <v>M5637</v>
      </c>
      <c r="S5634" s="40">
        <f t="shared" ca="1" si="1664"/>
        <v>0</v>
      </c>
      <c r="T5634" s="46">
        <f t="shared" ca="1" si="1665"/>
        <v>3</v>
      </c>
      <c r="X5634" s="74">
        <f t="shared" ca="1" si="1666"/>
        <v>1.6222412316743247</v>
      </c>
      <c r="Y5634" s="75">
        <f t="shared" ca="1" si="1667"/>
        <v>1.6222412316743247</v>
      </c>
      <c r="Z5634" s="74">
        <f t="shared" ca="1" si="1668"/>
        <v>5.0644281632591932</v>
      </c>
      <c r="AA5634" s="76">
        <f t="shared" ca="1" si="1669"/>
        <v>1622.2412316743246</v>
      </c>
      <c r="AB5634" s="76">
        <f t="shared" ca="1" si="1670"/>
        <v>5064.4281632591928</v>
      </c>
    </row>
    <row r="5635" spans="1:28" x14ac:dyDescent="0.25">
      <c r="A5635" s="2">
        <f t="shared" si="1671"/>
        <v>11</v>
      </c>
      <c r="B5635" s="16">
        <f ca="1">VLOOKUP(A5635,PERIODS!$O$4:$P$33,2,FALSE)</f>
        <v>3.3000000000000002E-2</v>
      </c>
      <c r="C5635" s="15"/>
      <c r="D5635" s="18">
        <v>5000</v>
      </c>
      <c r="E5635" s="34">
        <f t="shared" ca="1" si="1672"/>
        <v>16900.649495436683</v>
      </c>
      <c r="F5635" s="34">
        <f t="shared" ca="1" si="1673"/>
        <v>3300</v>
      </c>
      <c r="G5635" s="69">
        <f t="shared" ca="1" si="1659"/>
        <v>0</v>
      </c>
      <c r="H5635" s="34">
        <f t="shared" ca="1" si="1660"/>
        <v>352.02498332431702</v>
      </c>
      <c r="I5635" s="34">
        <f t="shared" ca="1" si="1661"/>
        <v>3652.024983324317</v>
      </c>
      <c r="J5635" s="18">
        <f ca="1">SUM(INDIRECT(ADDRESS(ROW(F5635),COLUMN(F5635),4)):INDIRECT(ADDRESS(ROW(F5635)+N$5-1,COLUMN(F5635),4)))</f>
        <v>23300</v>
      </c>
      <c r="K5635" s="18">
        <f t="shared" ca="1" si="1662"/>
        <v>16350</v>
      </c>
      <c r="L5635" s="18">
        <f t="shared" ca="1" si="1674"/>
        <v>0</v>
      </c>
      <c r="M5635" s="18">
        <f t="shared" ca="1" si="1658"/>
        <v>0</v>
      </c>
      <c r="N5635" s="34">
        <f t="shared" ca="1" si="1663"/>
        <v>13248.624512112365</v>
      </c>
      <c r="P5635" s="18">
        <f t="shared" ca="1" si="1675"/>
        <v>352.02498332431702</v>
      </c>
      <c r="Q5635" s="47">
        <f ca="1">SUM(L$15:L5635)-SUM(M$15:M5635)</f>
        <v>16350</v>
      </c>
      <c r="R5635" s="47" t="str">
        <f t="shared" ca="1" si="1676"/>
        <v>M5638</v>
      </c>
      <c r="S5635" s="40">
        <f t="shared" ca="1" si="1664"/>
        <v>0</v>
      </c>
      <c r="T5635" s="46">
        <f t="shared" ca="1" si="1665"/>
        <v>48</v>
      </c>
      <c r="X5635" s="74">
        <f t="shared" ca="1" si="1666"/>
        <v>0.35202498332431703</v>
      </c>
      <c r="Y5635" s="75">
        <f t="shared" ca="1" si="1667"/>
        <v>0.35202498332431703</v>
      </c>
      <c r="Z5635" s="74">
        <f t="shared" ca="1" si="1668"/>
        <v>1.4219440481641321</v>
      </c>
      <c r="AA5635" s="76">
        <f t="shared" ca="1" si="1669"/>
        <v>352.02498332431702</v>
      </c>
      <c r="AB5635" s="76">
        <f t="shared" ca="1" si="1670"/>
        <v>1421.944048164132</v>
      </c>
    </row>
    <row r="5636" spans="1:28" x14ac:dyDescent="0.25">
      <c r="A5636" s="2">
        <f t="shared" si="1671"/>
        <v>12</v>
      </c>
      <c r="B5636" s="16">
        <f ca="1">VLOOKUP(A5636,PERIODS!$O$4:$P$33,2,FALSE)</f>
        <v>3.3000000000000002E-2</v>
      </c>
      <c r="C5636" s="15"/>
      <c r="D5636" s="18">
        <v>5000</v>
      </c>
      <c r="E5636" s="34">
        <f t="shared" ca="1" si="1672"/>
        <v>13248.624512112365</v>
      </c>
      <c r="F5636" s="34">
        <f t="shared" ca="1" si="1673"/>
        <v>3300</v>
      </c>
      <c r="G5636" s="69">
        <f t="shared" ca="1" si="1659"/>
        <v>0</v>
      </c>
      <c r="H5636" s="34">
        <f t="shared" ca="1" si="1660"/>
        <v>-127.96140910496665</v>
      </c>
      <c r="I5636" s="34">
        <f t="shared" ca="1" si="1661"/>
        <v>3172.0385908950334</v>
      </c>
      <c r="J5636" s="18">
        <f ca="1">SUM(INDIRECT(ADDRESS(ROW(F5636),COLUMN(F5636),4)):INDIRECT(ADDRESS(ROW(F5636)+N$5-1,COLUMN(F5636),4)))</f>
        <v>23500</v>
      </c>
      <c r="K5636" s="18">
        <f t="shared" ca="1" si="1662"/>
        <v>16350</v>
      </c>
      <c r="L5636" s="18">
        <f t="shared" ca="1" si="1674"/>
        <v>0</v>
      </c>
      <c r="M5636" s="18">
        <f t="shared" ca="1" si="1658"/>
        <v>0</v>
      </c>
      <c r="N5636" s="34">
        <f t="shared" ca="1" si="1663"/>
        <v>10076.585921217331</v>
      </c>
      <c r="P5636" s="18">
        <f t="shared" ca="1" si="1675"/>
        <v>127.96140910496665</v>
      </c>
      <c r="Q5636" s="47">
        <f ca="1">SUM(L$15:L5636)-SUM(M$15:M5636)</f>
        <v>16350</v>
      </c>
      <c r="R5636" s="47" t="str">
        <f t="shared" ca="1" si="1676"/>
        <v>M5639</v>
      </c>
      <c r="S5636" s="40">
        <f t="shared" ca="1" si="1664"/>
        <v>0</v>
      </c>
      <c r="T5636" s="46">
        <f t="shared" ca="1" si="1665"/>
        <v>30</v>
      </c>
      <c r="X5636" s="74">
        <f t="shared" ca="1" si="1666"/>
        <v>-0.12796140910496664</v>
      </c>
      <c r="Y5636" s="75">
        <f t="shared" ca="1" si="1667"/>
        <v>-0.12796140910496664</v>
      </c>
      <c r="Z5636" s="74">
        <f t="shared" ca="1" si="1668"/>
        <v>0.8798873341292156</v>
      </c>
      <c r="AA5636" s="76">
        <f t="shared" ca="1" si="1669"/>
        <v>-127.96140910496665</v>
      </c>
      <c r="AB5636" s="76">
        <f t="shared" ca="1" si="1670"/>
        <v>879.88733412921556</v>
      </c>
    </row>
    <row r="5637" spans="1:28" x14ac:dyDescent="0.25">
      <c r="A5637" s="2">
        <f t="shared" si="1671"/>
        <v>13</v>
      </c>
      <c r="B5637" s="16">
        <f ca="1">VLOOKUP(A5637,PERIODS!$O$4:$P$33,2,FALSE)</f>
        <v>3.3000000000000002E-2</v>
      </c>
      <c r="C5637" s="15"/>
      <c r="D5637" s="18">
        <v>5000</v>
      </c>
      <c r="E5637" s="34">
        <f t="shared" ca="1" si="1672"/>
        <v>10076.585921217331</v>
      </c>
      <c r="F5637" s="34">
        <f t="shared" ca="1" si="1673"/>
        <v>3300</v>
      </c>
      <c r="G5637" s="69">
        <f t="shared" ca="1" si="1659"/>
        <v>0</v>
      </c>
      <c r="H5637" s="34">
        <f t="shared" ca="1" si="1660"/>
        <v>244.06732410095947</v>
      </c>
      <c r="I5637" s="34">
        <f t="shared" ca="1" si="1661"/>
        <v>3544.0673241009595</v>
      </c>
      <c r="J5637" s="18">
        <f ca="1">SUM(INDIRECT(ADDRESS(ROW(F5637),COLUMN(F5637),4)):INDIRECT(ADDRESS(ROW(F5637)+N$5-1,COLUMN(F5637),4)))</f>
        <v>23700</v>
      </c>
      <c r="K5637" s="18">
        <f t="shared" ca="1" si="1662"/>
        <v>0</v>
      </c>
      <c r="L5637" s="18">
        <f t="shared" ca="1" si="1674"/>
        <v>0</v>
      </c>
      <c r="M5637" s="18">
        <f t="shared" ca="1" si="1658"/>
        <v>16350</v>
      </c>
      <c r="N5637" s="34">
        <f t="shared" ca="1" si="1663"/>
        <v>22882.518597116374</v>
      </c>
      <c r="P5637" s="18">
        <f t="shared" ca="1" si="1675"/>
        <v>244.06732410095947</v>
      </c>
      <c r="Q5637" s="47">
        <f ca="1">SUM(L$15:L5637)-SUM(M$15:M5637)</f>
        <v>0</v>
      </c>
      <c r="R5637" s="47" t="str">
        <f t="shared" ca="1" si="1676"/>
        <v>M5640</v>
      </c>
      <c r="S5637" s="40">
        <f t="shared" ca="1" si="1664"/>
        <v>0</v>
      </c>
      <c r="T5637" s="46">
        <f t="shared" ca="1" si="1665"/>
        <v>10</v>
      </c>
      <c r="X5637" s="74">
        <f t="shared" ca="1" si="1666"/>
        <v>0.24406732410095947</v>
      </c>
      <c r="Y5637" s="75">
        <f t="shared" ca="1" si="1667"/>
        <v>0.24406732410095947</v>
      </c>
      <c r="Z5637" s="74">
        <f t="shared" ca="1" si="1668"/>
        <v>1.2764302621166219</v>
      </c>
      <c r="AA5637" s="76">
        <f t="shared" ca="1" si="1669"/>
        <v>244.06732410095947</v>
      </c>
      <c r="AB5637" s="76">
        <f t="shared" ca="1" si="1670"/>
        <v>1276.4302621166219</v>
      </c>
    </row>
    <row r="5638" spans="1:28" x14ac:dyDescent="0.25">
      <c r="A5638" s="2">
        <f t="shared" si="1671"/>
        <v>14</v>
      </c>
      <c r="B5638" s="16">
        <f ca="1">VLOOKUP(A5638,PERIODS!$O$4:$P$33,2,FALSE)</f>
        <v>3.3000000000000002E-2</v>
      </c>
      <c r="C5638" s="15"/>
      <c r="D5638" s="18">
        <v>5000</v>
      </c>
      <c r="E5638" s="34">
        <f t="shared" ca="1" si="1672"/>
        <v>22882.518597116374</v>
      </c>
      <c r="F5638" s="34">
        <f t="shared" ca="1" si="1673"/>
        <v>3300</v>
      </c>
      <c r="G5638" s="69">
        <f t="shared" ca="1" si="1659"/>
        <v>0</v>
      </c>
      <c r="H5638" s="34">
        <f t="shared" ca="1" si="1660"/>
        <v>296.45656523686853</v>
      </c>
      <c r="I5638" s="34">
        <f t="shared" ca="1" si="1661"/>
        <v>3596.4565652368683</v>
      </c>
      <c r="J5638" s="18">
        <f ca="1">SUM(INDIRECT(ADDRESS(ROW(F5638),COLUMN(F5638),4)):INDIRECT(ADDRESS(ROW(F5638)+N$5-1,COLUMN(F5638),4)))</f>
        <v>23900</v>
      </c>
      <c r="K5638" s="18">
        <f t="shared" ca="1" si="1662"/>
        <v>16350</v>
      </c>
      <c r="L5638" s="18">
        <f t="shared" ca="1" si="1674"/>
        <v>16350</v>
      </c>
      <c r="M5638" s="18">
        <f t="shared" ca="1" si="1658"/>
        <v>0</v>
      </c>
      <c r="N5638" s="34">
        <f t="shared" ca="1" si="1663"/>
        <v>19286.062031879505</v>
      </c>
      <c r="P5638" s="18">
        <f t="shared" ca="1" si="1675"/>
        <v>296.45656523686853</v>
      </c>
      <c r="Q5638" s="47">
        <f ca="1">SUM(L$15:L5638)-SUM(M$15:M5638)</f>
        <v>16350</v>
      </c>
      <c r="R5638" s="47" t="str">
        <f t="shared" ca="1" si="1676"/>
        <v>M5641</v>
      </c>
      <c r="S5638" s="40">
        <f t="shared" ca="1" si="1664"/>
        <v>0</v>
      </c>
      <c r="T5638" s="46">
        <f t="shared" ca="1" si="1665"/>
        <v>50</v>
      </c>
      <c r="X5638" s="74">
        <f t="shared" ca="1" si="1666"/>
        <v>0.29645656523686853</v>
      </c>
      <c r="Y5638" s="75">
        <f t="shared" ca="1" si="1667"/>
        <v>0.29645656523686853</v>
      </c>
      <c r="Z5638" s="74">
        <f t="shared" ca="1" si="1668"/>
        <v>1.3450841353176204</v>
      </c>
      <c r="AA5638" s="76">
        <f t="shared" ca="1" si="1669"/>
        <v>296.45656523686853</v>
      </c>
      <c r="AB5638" s="76">
        <f t="shared" ca="1" si="1670"/>
        <v>1345.0841353176204</v>
      </c>
    </row>
    <row r="5639" spans="1:28" x14ac:dyDescent="0.25">
      <c r="A5639" s="2">
        <f t="shared" si="1671"/>
        <v>15</v>
      </c>
      <c r="B5639" s="16">
        <f ca="1">VLOOKUP(A5639,PERIODS!$O$4:$P$33,2,FALSE)</f>
        <v>3.3000000000000002E-2</v>
      </c>
      <c r="C5639" s="15"/>
      <c r="D5639" s="18">
        <v>5000</v>
      </c>
      <c r="E5639" s="34">
        <f t="shared" ca="1" si="1672"/>
        <v>19286.062031879505</v>
      </c>
      <c r="F5639" s="34">
        <f t="shared" ca="1" si="1673"/>
        <v>3300</v>
      </c>
      <c r="G5639" s="69">
        <f t="shared" ca="1" si="1659"/>
        <v>0</v>
      </c>
      <c r="H5639" s="34">
        <f t="shared" ca="1" si="1660"/>
        <v>60.05588058890531</v>
      </c>
      <c r="I5639" s="34">
        <f t="shared" ca="1" si="1661"/>
        <v>3360.0558805889054</v>
      </c>
      <c r="J5639" s="18">
        <f ca="1">SUM(INDIRECT(ADDRESS(ROW(F5639),COLUMN(F5639),4)):INDIRECT(ADDRESS(ROW(F5639)+N$5-1,COLUMN(F5639),4)))</f>
        <v>24100</v>
      </c>
      <c r="K5639" s="18">
        <f t="shared" ca="1" si="1662"/>
        <v>16350</v>
      </c>
      <c r="L5639" s="18">
        <f t="shared" ca="1" si="1674"/>
        <v>0</v>
      </c>
      <c r="M5639" s="18">
        <f t="shared" ca="1" si="1658"/>
        <v>0</v>
      </c>
      <c r="N5639" s="34">
        <f t="shared" ca="1" si="1663"/>
        <v>15926.0061512906</v>
      </c>
      <c r="P5639" s="18">
        <f t="shared" ca="1" si="1675"/>
        <v>60.05588058890531</v>
      </c>
      <c r="Q5639" s="47">
        <f ca="1">SUM(L$15:L5639)-SUM(M$15:M5639)</f>
        <v>16350</v>
      </c>
      <c r="R5639" s="47" t="str">
        <f t="shared" ca="1" si="1676"/>
        <v>M5642</v>
      </c>
      <c r="S5639" s="40">
        <f t="shared" ca="1" si="1664"/>
        <v>0</v>
      </c>
      <c r="T5639" s="46">
        <f t="shared" ca="1" si="1665"/>
        <v>10</v>
      </c>
      <c r="X5639" s="74">
        <f t="shared" ca="1" si="1666"/>
        <v>6.0055880588905312E-2</v>
      </c>
      <c r="Y5639" s="75">
        <f t="shared" ca="1" si="1667"/>
        <v>6.0055880588905312E-2</v>
      </c>
      <c r="Z5639" s="74">
        <f t="shared" ca="1" si="1668"/>
        <v>1.0618958842547994</v>
      </c>
      <c r="AA5639" s="76">
        <f t="shared" ca="1" si="1669"/>
        <v>60.05588058890531</v>
      </c>
      <c r="AB5639" s="76">
        <f t="shared" ca="1" si="1670"/>
        <v>1061.8958842547995</v>
      </c>
    </row>
    <row r="5640" spans="1:28" x14ac:dyDescent="0.25">
      <c r="A5640" s="2">
        <f t="shared" si="1671"/>
        <v>16</v>
      </c>
      <c r="B5640" s="16">
        <f ca="1">VLOOKUP(A5640,PERIODS!$O$4:$P$33,2,FALSE)</f>
        <v>3.3000000000000002E-2</v>
      </c>
      <c r="C5640" s="15"/>
      <c r="D5640" s="18">
        <v>5000</v>
      </c>
      <c r="E5640" s="34">
        <f t="shared" ca="1" si="1672"/>
        <v>15926.0061512906</v>
      </c>
      <c r="F5640" s="34">
        <f t="shared" ca="1" si="1673"/>
        <v>3300</v>
      </c>
      <c r="G5640" s="69">
        <f t="shared" ca="1" si="1659"/>
        <v>0</v>
      </c>
      <c r="H5640" s="34">
        <f t="shared" ca="1" si="1660"/>
        <v>-183.38784961973926</v>
      </c>
      <c r="I5640" s="34">
        <f t="shared" ca="1" si="1661"/>
        <v>3116.6121503802606</v>
      </c>
      <c r="J5640" s="18">
        <f ca="1">SUM(INDIRECT(ADDRESS(ROW(F5640),COLUMN(F5640),4)):INDIRECT(ADDRESS(ROW(F5640)+N$5-1,COLUMN(F5640),4)))</f>
        <v>24300</v>
      </c>
      <c r="K5640" s="18">
        <f t="shared" ca="1" si="1662"/>
        <v>16350</v>
      </c>
      <c r="L5640" s="18">
        <f t="shared" ca="1" si="1674"/>
        <v>0</v>
      </c>
      <c r="M5640" s="18">
        <f t="shared" ca="1" si="1658"/>
        <v>0</v>
      </c>
      <c r="N5640" s="34">
        <f t="shared" ca="1" si="1663"/>
        <v>12809.394000910339</v>
      </c>
      <c r="P5640" s="18">
        <f t="shared" ca="1" si="1675"/>
        <v>183.38784961973926</v>
      </c>
      <c r="Q5640" s="47">
        <f ca="1">SUM(L$15:L5640)-SUM(M$15:M5640)</f>
        <v>16350</v>
      </c>
      <c r="R5640" s="47" t="str">
        <f t="shared" ca="1" si="1676"/>
        <v>M5643</v>
      </c>
      <c r="S5640" s="40">
        <f t="shared" ca="1" si="1664"/>
        <v>0</v>
      </c>
      <c r="T5640" s="46">
        <f t="shared" ca="1" si="1665"/>
        <v>98</v>
      </c>
      <c r="X5640" s="74">
        <f t="shared" ca="1" si="1666"/>
        <v>-0.18338784961973925</v>
      </c>
      <c r="Y5640" s="75">
        <f t="shared" ca="1" si="1667"/>
        <v>-0.18338784961973925</v>
      </c>
      <c r="Z5640" s="74">
        <f t="shared" ca="1" si="1668"/>
        <v>0.83244522955200451</v>
      </c>
      <c r="AA5640" s="76">
        <f t="shared" ca="1" si="1669"/>
        <v>-183.38784961973926</v>
      </c>
      <c r="AB5640" s="76">
        <f t="shared" ca="1" si="1670"/>
        <v>832.44522955200455</v>
      </c>
    </row>
    <row r="5641" spans="1:28" x14ac:dyDescent="0.25">
      <c r="A5641" s="2">
        <f t="shared" si="1671"/>
        <v>17</v>
      </c>
      <c r="B5641" s="16">
        <f ca="1">VLOOKUP(A5641,PERIODS!$O$4:$P$33,2,FALSE)</f>
        <v>3.5000000000000003E-2</v>
      </c>
      <c r="C5641" s="15"/>
      <c r="D5641" s="18">
        <v>5000</v>
      </c>
      <c r="E5641" s="34">
        <f t="shared" ca="1" si="1672"/>
        <v>12809.394000910339</v>
      </c>
      <c r="F5641" s="34">
        <f t="shared" ca="1" si="1673"/>
        <v>3500.0000000000005</v>
      </c>
      <c r="G5641" s="69">
        <f t="shared" ca="1" si="1659"/>
        <v>0</v>
      </c>
      <c r="H5641" s="34">
        <f t="shared" ca="1" si="1660"/>
        <v>-1877.8021999914849</v>
      </c>
      <c r="I5641" s="34">
        <f t="shared" ca="1" si="1661"/>
        <v>1622.1978000085155</v>
      </c>
      <c r="J5641" s="18">
        <f ca="1">SUM(INDIRECT(ADDRESS(ROW(F5641),COLUMN(F5641),4)):INDIRECT(ADDRESS(ROW(F5641)+N$5-1,COLUMN(F5641),4)))</f>
        <v>24500.000000000004</v>
      </c>
      <c r="K5641" s="18">
        <f t="shared" ca="1" si="1662"/>
        <v>0</v>
      </c>
      <c r="L5641" s="18">
        <f t="shared" ca="1" si="1674"/>
        <v>0</v>
      </c>
      <c r="M5641" s="18">
        <f t="shared" ca="1" si="1658"/>
        <v>16350</v>
      </c>
      <c r="N5641" s="34">
        <f t="shared" ca="1" si="1663"/>
        <v>27537.196200901824</v>
      </c>
      <c r="P5641" s="18">
        <f t="shared" ca="1" si="1675"/>
        <v>1877.8021999914849</v>
      </c>
      <c r="Q5641" s="47">
        <f ca="1">SUM(L$15:L5641)-SUM(M$15:M5641)</f>
        <v>0</v>
      </c>
      <c r="R5641" s="47" t="str">
        <f t="shared" ca="1" si="1676"/>
        <v>M5644</v>
      </c>
      <c r="S5641" s="40">
        <f t="shared" ca="1" si="1664"/>
        <v>0</v>
      </c>
      <c r="T5641" s="46">
        <f t="shared" ca="1" si="1665"/>
        <v>66</v>
      </c>
      <c r="X5641" s="74">
        <f t="shared" ca="1" si="1666"/>
        <v>-1.8778021999914849</v>
      </c>
      <c r="Y5641" s="75">
        <f t="shared" ca="1" si="1667"/>
        <v>-1.8778021999914849</v>
      </c>
      <c r="Z5641" s="74">
        <f t="shared" ca="1" si="1668"/>
        <v>0.15292583709264101</v>
      </c>
      <c r="AA5641" s="76">
        <f t="shared" ca="1" si="1669"/>
        <v>-1877.8021999914849</v>
      </c>
      <c r="AB5641" s="76">
        <f t="shared" ca="1" si="1670"/>
        <v>152.92583709264102</v>
      </c>
    </row>
    <row r="5642" spans="1:28" x14ac:dyDescent="0.25">
      <c r="A5642" s="2">
        <f t="shared" si="1671"/>
        <v>18</v>
      </c>
      <c r="B5642" s="16">
        <f ca="1">VLOOKUP(A5642,PERIODS!$O$4:$P$33,2,FALSE)</f>
        <v>3.5000000000000003E-2</v>
      </c>
      <c r="C5642" s="15"/>
      <c r="D5642" s="18">
        <v>5000</v>
      </c>
      <c r="E5642" s="34">
        <f t="shared" ca="1" si="1672"/>
        <v>27537.196200901824</v>
      </c>
      <c r="F5642" s="34">
        <f t="shared" ca="1" si="1673"/>
        <v>3500.0000000000005</v>
      </c>
      <c r="G5642" s="69">
        <f t="shared" ca="1" si="1659"/>
        <v>0</v>
      </c>
      <c r="H5642" s="34">
        <f t="shared" ca="1" si="1660"/>
        <v>-894.05686679444534</v>
      </c>
      <c r="I5642" s="34">
        <f t="shared" ca="1" si="1661"/>
        <v>2605.9431332055551</v>
      </c>
      <c r="J5642" s="18">
        <f ca="1">SUM(INDIRECT(ADDRESS(ROW(F5642),COLUMN(F5642),4)):INDIRECT(ADDRESS(ROW(F5642)+N$5-1,COLUMN(F5642),4)))</f>
        <v>24500.000000000004</v>
      </c>
      <c r="K5642" s="18">
        <f t="shared" ca="1" si="1662"/>
        <v>0</v>
      </c>
      <c r="L5642" s="18">
        <f t="shared" ca="1" si="1674"/>
        <v>0</v>
      </c>
      <c r="M5642" s="18">
        <f t="shared" ca="1" si="1658"/>
        <v>0</v>
      </c>
      <c r="N5642" s="34">
        <f t="shared" ca="1" si="1663"/>
        <v>24931.253067696271</v>
      </c>
      <c r="P5642" s="18">
        <f t="shared" ca="1" si="1675"/>
        <v>894.05686679444534</v>
      </c>
      <c r="Q5642" s="47">
        <f ca="1">SUM(L$15:L5642)-SUM(M$15:M5642)</f>
        <v>0</v>
      </c>
      <c r="R5642" s="47" t="str">
        <f t="shared" ca="1" si="1676"/>
        <v>M5645</v>
      </c>
      <c r="S5642" s="40">
        <f t="shared" ca="1" si="1664"/>
        <v>0</v>
      </c>
      <c r="T5642" s="46">
        <f t="shared" ca="1" si="1665"/>
        <v>14</v>
      </c>
      <c r="X5642" s="74">
        <f t="shared" ca="1" si="1666"/>
        <v>-0.89405686679444529</v>
      </c>
      <c r="Y5642" s="75">
        <f t="shared" ca="1" si="1667"/>
        <v>-0.89405686679444529</v>
      </c>
      <c r="Z5642" s="74">
        <f t="shared" ca="1" si="1668"/>
        <v>0.40899315182059265</v>
      </c>
      <c r="AA5642" s="76">
        <f t="shared" ca="1" si="1669"/>
        <v>-894.05686679444534</v>
      </c>
      <c r="AB5642" s="76">
        <f t="shared" ca="1" si="1670"/>
        <v>408.99315182059263</v>
      </c>
    </row>
    <row r="5643" spans="1:28" x14ac:dyDescent="0.25">
      <c r="A5643" s="2">
        <f t="shared" si="1671"/>
        <v>19</v>
      </c>
      <c r="B5643" s="16">
        <f ca="1">VLOOKUP(A5643,PERIODS!$O$4:$P$33,2,FALSE)</f>
        <v>3.5000000000000003E-2</v>
      </c>
      <c r="C5643" s="15"/>
      <c r="D5643" s="18">
        <v>5000</v>
      </c>
      <c r="E5643" s="34">
        <f t="shared" ca="1" si="1672"/>
        <v>24931.253067696271</v>
      </c>
      <c r="F5643" s="34">
        <f t="shared" ca="1" si="1673"/>
        <v>3500.0000000000005</v>
      </c>
      <c r="G5643" s="69">
        <f t="shared" ca="1" si="1659"/>
        <v>0</v>
      </c>
      <c r="H5643" s="34">
        <f t="shared" ca="1" si="1660"/>
        <v>1959.9639845400536</v>
      </c>
      <c r="I5643" s="34">
        <f t="shared" ca="1" si="1661"/>
        <v>5459.9639845400543</v>
      </c>
      <c r="J5643" s="18">
        <f ca="1">SUM(INDIRECT(ADDRESS(ROW(F5643),COLUMN(F5643),4)):INDIRECT(ADDRESS(ROW(F5643)+N$5-1,COLUMN(F5643),4)))</f>
        <v>24500.000000000004</v>
      </c>
      <c r="K5643" s="18">
        <f t="shared" ca="1" si="1662"/>
        <v>0</v>
      </c>
      <c r="L5643" s="18">
        <f t="shared" ca="1" si="1674"/>
        <v>0</v>
      </c>
      <c r="M5643" s="18">
        <f t="shared" ca="1" si="1658"/>
        <v>0</v>
      </c>
      <c r="N5643" s="34">
        <f t="shared" ca="1" si="1663"/>
        <v>19471.289083156218</v>
      </c>
      <c r="P5643" s="18">
        <f t="shared" ca="1" si="1675"/>
        <v>1959.9639845400536</v>
      </c>
      <c r="Q5643" s="47">
        <f ca="1">SUM(L$15:L5643)-SUM(M$15:M5643)</f>
        <v>0</v>
      </c>
      <c r="R5643" s="47" t="str">
        <f t="shared" ca="1" si="1676"/>
        <v>M5646</v>
      </c>
      <c r="S5643" s="40">
        <f t="shared" ca="1" si="1664"/>
        <v>0</v>
      </c>
      <c r="T5643" s="46">
        <f t="shared" ca="1" si="1665"/>
        <v>0</v>
      </c>
      <c r="X5643" s="74">
        <f t="shared" ca="1" si="1666"/>
        <v>2.2709230559990967</v>
      </c>
      <c r="Y5643" s="75">
        <f t="shared" ca="1" si="1667"/>
        <v>1.9599639845400536</v>
      </c>
      <c r="Z5643" s="74">
        <f t="shared" ca="1" si="1668"/>
        <v>7.0990713842313315</v>
      </c>
      <c r="AA5643" s="76">
        <f t="shared" ca="1" si="1669"/>
        <v>1959.9639845400536</v>
      </c>
      <c r="AB5643" s="76">
        <f t="shared" ca="1" si="1670"/>
        <v>7099.0713842313316</v>
      </c>
    </row>
    <row r="5644" spans="1:28" x14ac:dyDescent="0.25">
      <c r="A5644" s="2">
        <f t="shared" si="1671"/>
        <v>20</v>
      </c>
      <c r="B5644" s="16">
        <f ca="1">VLOOKUP(A5644,PERIODS!$O$4:$P$33,2,FALSE)</f>
        <v>3.5000000000000003E-2</v>
      </c>
      <c r="C5644" s="15"/>
      <c r="D5644" s="18">
        <v>5000</v>
      </c>
      <c r="E5644" s="34">
        <f t="shared" ca="1" si="1672"/>
        <v>19471.289083156218</v>
      </c>
      <c r="F5644" s="34">
        <f t="shared" ca="1" si="1673"/>
        <v>3500.0000000000005</v>
      </c>
      <c r="G5644" s="69">
        <f t="shared" ca="1" si="1659"/>
        <v>0</v>
      </c>
      <c r="H5644" s="34">
        <f t="shared" ca="1" si="1660"/>
        <v>1826.2899106589537</v>
      </c>
      <c r="I5644" s="34">
        <f t="shared" ca="1" si="1661"/>
        <v>5326.2899106589539</v>
      </c>
      <c r="J5644" s="18">
        <f ca="1">SUM(INDIRECT(ADDRESS(ROW(F5644),COLUMN(F5644),4)):INDIRECT(ADDRESS(ROW(F5644)+N$5-1,COLUMN(F5644),4)))</f>
        <v>24500.000000000004</v>
      </c>
      <c r="K5644" s="18">
        <f t="shared" ca="1" si="1662"/>
        <v>16350</v>
      </c>
      <c r="L5644" s="18">
        <f t="shared" ca="1" si="1674"/>
        <v>16350</v>
      </c>
      <c r="M5644" s="18">
        <f t="shared" ca="1" si="1658"/>
        <v>0</v>
      </c>
      <c r="N5644" s="34">
        <f t="shared" ca="1" si="1663"/>
        <v>14144.999172497264</v>
      </c>
      <c r="P5644" s="18">
        <f t="shared" ca="1" si="1675"/>
        <v>1826.2899106589537</v>
      </c>
      <c r="Q5644" s="47">
        <f ca="1">SUM(L$15:L5644)-SUM(M$15:M5644)</f>
        <v>16350</v>
      </c>
      <c r="R5644" s="47" t="str">
        <f t="shared" ca="1" si="1676"/>
        <v>M5647</v>
      </c>
      <c r="S5644" s="40">
        <f t="shared" ca="1" si="1664"/>
        <v>0</v>
      </c>
      <c r="T5644" s="46">
        <f t="shared" ca="1" si="1665"/>
        <v>92</v>
      </c>
      <c r="X5644" s="74">
        <f t="shared" ca="1" si="1666"/>
        <v>1.8262899106589536</v>
      </c>
      <c r="Y5644" s="75">
        <f t="shared" ca="1" si="1667"/>
        <v>1.8262899106589536</v>
      </c>
      <c r="Z5644" s="74">
        <f t="shared" ca="1" si="1668"/>
        <v>6.2108012330555615</v>
      </c>
      <c r="AA5644" s="76">
        <f t="shared" ca="1" si="1669"/>
        <v>1826.2899106589537</v>
      </c>
      <c r="AB5644" s="76">
        <f t="shared" ca="1" si="1670"/>
        <v>6210.8012330555612</v>
      </c>
    </row>
    <row r="5645" spans="1:28" x14ac:dyDescent="0.25">
      <c r="A5645" s="2">
        <f t="shared" si="1671"/>
        <v>21</v>
      </c>
      <c r="B5645" s="16">
        <f ca="1">VLOOKUP(A5645,PERIODS!$O$4:$P$33,2,FALSE)</f>
        <v>3.5000000000000003E-2</v>
      </c>
      <c r="C5645" s="15"/>
      <c r="D5645" s="18">
        <v>5000</v>
      </c>
      <c r="E5645" s="34">
        <f t="shared" ca="1" si="1672"/>
        <v>14144.999172497264</v>
      </c>
      <c r="F5645" s="34">
        <f t="shared" ca="1" si="1673"/>
        <v>3500.0000000000005</v>
      </c>
      <c r="G5645" s="69">
        <f t="shared" ca="1" si="1659"/>
        <v>0</v>
      </c>
      <c r="H5645" s="34">
        <f t="shared" ca="1" si="1660"/>
        <v>351.75987617366582</v>
      </c>
      <c r="I5645" s="34">
        <f t="shared" ca="1" si="1661"/>
        <v>3851.7598761736663</v>
      </c>
      <c r="J5645" s="18">
        <f ca="1">SUM(INDIRECT(ADDRESS(ROW(F5645),COLUMN(F5645),4)):INDIRECT(ADDRESS(ROW(F5645)+N$5-1,COLUMN(F5645),4)))</f>
        <v>24500.000000000004</v>
      </c>
      <c r="K5645" s="18">
        <f t="shared" ca="1" si="1662"/>
        <v>16350</v>
      </c>
      <c r="L5645" s="18">
        <f t="shared" ca="1" si="1674"/>
        <v>0</v>
      </c>
      <c r="M5645" s="18">
        <f t="shared" ca="1" si="1658"/>
        <v>0</v>
      </c>
      <c r="N5645" s="34">
        <f t="shared" ca="1" si="1663"/>
        <v>10293.239296323598</v>
      </c>
      <c r="P5645" s="18">
        <f t="shared" ca="1" si="1675"/>
        <v>351.75987617366582</v>
      </c>
      <c r="Q5645" s="47">
        <f ca="1">SUM(L$15:L5645)-SUM(M$15:M5645)</f>
        <v>16350</v>
      </c>
      <c r="R5645" s="47" t="str">
        <f t="shared" ca="1" si="1676"/>
        <v>M5648</v>
      </c>
      <c r="S5645" s="40">
        <f t="shared" ca="1" si="1664"/>
        <v>0</v>
      </c>
      <c r="T5645" s="46">
        <f t="shared" ca="1" si="1665"/>
        <v>31</v>
      </c>
      <c r="X5645" s="74">
        <f t="shared" ca="1" si="1666"/>
        <v>0.35175987617366583</v>
      </c>
      <c r="Y5645" s="75">
        <f t="shared" ca="1" si="1667"/>
        <v>0.35175987617366583</v>
      </c>
      <c r="Z5645" s="74">
        <f t="shared" ca="1" si="1668"/>
        <v>1.4215671305931172</v>
      </c>
      <c r="AA5645" s="76">
        <f t="shared" ca="1" si="1669"/>
        <v>351.75987617366582</v>
      </c>
      <c r="AB5645" s="76">
        <f t="shared" ca="1" si="1670"/>
        <v>1421.5671305931173</v>
      </c>
    </row>
    <row r="5646" spans="1:28" x14ac:dyDescent="0.25">
      <c r="A5646" s="2">
        <f t="shared" si="1671"/>
        <v>22</v>
      </c>
      <c r="B5646" s="16">
        <f ca="1">VLOOKUP(A5646,PERIODS!$O$4:$P$33,2,FALSE)</f>
        <v>3.5000000000000003E-2</v>
      </c>
      <c r="C5646" s="15"/>
      <c r="D5646" s="18">
        <v>5000</v>
      </c>
      <c r="E5646" s="34">
        <f t="shared" ca="1" si="1672"/>
        <v>10293.239296323598</v>
      </c>
      <c r="F5646" s="34">
        <f t="shared" ca="1" si="1673"/>
        <v>3500.0000000000005</v>
      </c>
      <c r="G5646" s="69">
        <f t="shared" ca="1" si="1659"/>
        <v>0</v>
      </c>
      <c r="H5646" s="34">
        <f t="shared" ca="1" si="1660"/>
        <v>-756.5677695948591</v>
      </c>
      <c r="I5646" s="34">
        <f t="shared" ca="1" si="1661"/>
        <v>2743.4322304051411</v>
      </c>
      <c r="J5646" s="18">
        <f ca="1">SUM(INDIRECT(ADDRESS(ROW(F5646),COLUMN(F5646),4)):INDIRECT(ADDRESS(ROW(F5646)+N$5-1,COLUMN(F5646),4)))</f>
        <v>25000.000000000004</v>
      </c>
      <c r="K5646" s="18">
        <f t="shared" ca="1" si="1662"/>
        <v>16350</v>
      </c>
      <c r="L5646" s="18">
        <f t="shared" ca="1" si="1674"/>
        <v>0</v>
      </c>
      <c r="M5646" s="18">
        <f t="shared" ca="1" si="1658"/>
        <v>0</v>
      </c>
      <c r="N5646" s="34">
        <f t="shared" ca="1" si="1663"/>
        <v>7549.8070659184568</v>
      </c>
      <c r="P5646" s="18">
        <f t="shared" ca="1" si="1675"/>
        <v>756.5677695948591</v>
      </c>
      <c r="Q5646" s="47">
        <f ca="1">SUM(L$15:L5646)-SUM(M$15:M5646)</f>
        <v>16350</v>
      </c>
      <c r="R5646" s="47" t="str">
        <f t="shared" ca="1" si="1676"/>
        <v>M5649</v>
      </c>
      <c r="S5646" s="40">
        <f t="shared" ca="1" si="1664"/>
        <v>0</v>
      </c>
      <c r="T5646" s="46">
        <f t="shared" ca="1" si="1665"/>
        <v>74</v>
      </c>
      <c r="X5646" s="74">
        <f t="shared" ca="1" si="1666"/>
        <v>-0.75656776959485905</v>
      </c>
      <c r="Y5646" s="75">
        <f t="shared" ca="1" si="1667"/>
        <v>-0.75656776959485905</v>
      </c>
      <c r="Z5646" s="74">
        <f t="shared" ca="1" si="1668"/>
        <v>0.46927432369766048</v>
      </c>
      <c r="AA5646" s="76">
        <f t="shared" ca="1" si="1669"/>
        <v>-756.5677695948591</v>
      </c>
      <c r="AB5646" s="76">
        <f t="shared" ca="1" si="1670"/>
        <v>469.27432369766046</v>
      </c>
    </row>
    <row r="5647" spans="1:28" x14ac:dyDescent="0.25">
      <c r="A5647" s="2">
        <f t="shared" si="1671"/>
        <v>23</v>
      </c>
      <c r="B5647" s="16">
        <f ca="1">VLOOKUP(A5647,PERIODS!$O$4:$P$33,2,FALSE)</f>
        <v>3.5000000000000003E-2</v>
      </c>
      <c r="C5647" s="15"/>
      <c r="D5647" s="18">
        <v>5000</v>
      </c>
      <c r="E5647" s="34">
        <f t="shared" ca="1" si="1672"/>
        <v>7549.8070659184568</v>
      </c>
      <c r="F5647" s="34">
        <f t="shared" ca="1" si="1673"/>
        <v>3500.0000000000005</v>
      </c>
      <c r="G5647" s="69">
        <f t="shared" ca="1" si="1659"/>
        <v>0</v>
      </c>
      <c r="H5647" s="34">
        <f t="shared" ca="1" si="1660"/>
        <v>703.39650026894117</v>
      </c>
      <c r="I5647" s="34">
        <f t="shared" ca="1" si="1661"/>
        <v>4203.396500268942</v>
      </c>
      <c r="J5647" s="18">
        <f ca="1">SUM(INDIRECT(ADDRESS(ROW(F5647),COLUMN(F5647),4)):INDIRECT(ADDRESS(ROW(F5647)+N$5-1,COLUMN(F5647),4)))</f>
        <v>25500.000000000004</v>
      </c>
      <c r="K5647" s="18">
        <f t="shared" ca="1" si="1662"/>
        <v>16350</v>
      </c>
      <c r="L5647" s="18">
        <f t="shared" ca="1" si="1674"/>
        <v>16350</v>
      </c>
      <c r="M5647" s="18">
        <f t="shared" ref="M5647:M5710" ca="1" si="1677">SUMIF($R$15:$R$8014,ADDRESS(ROW(M5647),COLUMN(M5647),4),$L$15:$L$8014)</f>
        <v>16350</v>
      </c>
      <c r="N5647" s="34">
        <f t="shared" ca="1" si="1663"/>
        <v>19696.410565649516</v>
      </c>
      <c r="P5647" s="18">
        <f t="shared" ca="1" si="1675"/>
        <v>703.39650026894117</v>
      </c>
      <c r="Q5647" s="47">
        <f ca="1">SUM(L$15:L5647)-SUM(M$15:M5647)</f>
        <v>16350</v>
      </c>
      <c r="R5647" s="47" t="str">
        <f t="shared" ca="1" si="1676"/>
        <v>M5650</v>
      </c>
      <c r="S5647" s="40">
        <f t="shared" ca="1" si="1664"/>
        <v>0</v>
      </c>
      <c r="T5647" s="46">
        <f t="shared" ca="1" si="1665"/>
        <v>64</v>
      </c>
      <c r="X5647" s="74">
        <f t="shared" ca="1" si="1666"/>
        <v>0.70339650026894118</v>
      </c>
      <c r="Y5647" s="75">
        <f t="shared" ca="1" si="1667"/>
        <v>0.70339650026894118</v>
      </c>
      <c r="Z5647" s="74">
        <f t="shared" ca="1" si="1668"/>
        <v>2.0206040477860503</v>
      </c>
      <c r="AA5647" s="76">
        <f t="shared" ca="1" si="1669"/>
        <v>703.39650026894117</v>
      </c>
      <c r="AB5647" s="76">
        <f t="shared" ca="1" si="1670"/>
        <v>2020.6040477860504</v>
      </c>
    </row>
    <row r="5648" spans="1:28" x14ac:dyDescent="0.25">
      <c r="A5648" s="2">
        <f t="shared" si="1671"/>
        <v>24</v>
      </c>
      <c r="B5648" s="16">
        <f ca="1">VLOOKUP(A5648,PERIODS!$O$4:$P$33,2,FALSE)</f>
        <v>3.5000000000000003E-2</v>
      </c>
      <c r="C5648" s="15"/>
      <c r="D5648" s="18">
        <v>5000</v>
      </c>
      <c r="E5648" s="34">
        <f t="shared" ca="1" si="1672"/>
        <v>19696.410565649516</v>
      </c>
      <c r="F5648" s="34">
        <f t="shared" ca="1" si="1673"/>
        <v>3500.0000000000005</v>
      </c>
      <c r="G5648" s="69">
        <f t="shared" ref="G5648:G5711" ca="1" si="1678">((2*RAND()*$F$5)-$F$5)*E5648</f>
        <v>0</v>
      </c>
      <c r="H5648" s="34">
        <f t="shared" ref="H5648:H5711" ca="1" si="1679">IF($S$3="NORM",AA5648,IF($S$3="LOGNORM",AB5648,0))</f>
        <v>1186.3755776697028</v>
      </c>
      <c r="I5648" s="34">
        <f t="shared" ref="I5648:I5711" ca="1" si="1680">IF(F5648+H5648&lt;0,0,F5648+H5648)</f>
        <v>4686.3755776697035</v>
      </c>
      <c r="J5648" s="18">
        <f ca="1">SUM(INDIRECT(ADDRESS(ROW(F5648),COLUMN(F5648),4)):INDIRECT(ADDRESS(ROW(F5648)+N$5-1,COLUMN(F5648),4)))</f>
        <v>26000</v>
      </c>
      <c r="K5648" s="18">
        <f t="shared" ref="K5648:K5711" ca="1" si="1681">Q5648</f>
        <v>16350</v>
      </c>
      <c r="L5648" s="18">
        <f t="shared" ca="1" si="1674"/>
        <v>0</v>
      </c>
      <c r="M5648" s="18">
        <f t="shared" ca="1" si="1677"/>
        <v>0</v>
      </c>
      <c r="N5648" s="34">
        <f t="shared" ref="N5648:N5711" ca="1" si="1682">E5648+G5648-I5648+M5648-S5648</f>
        <v>15010.034987979812</v>
      </c>
      <c r="P5648" s="18">
        <f t="shared" ca="1" si="1675"/>
        <v>1186.3755776697028</v>
      </c>
      <c r="Q5648" s="47">
        <f ca="1">SUM(L$15:L5648)-SUM(M$15:M5648)</f>
        <v>16350</v>
      </c>
      <c r="R5648" s="47" t="str">
        <f t="shared" ca="1" si="1676"/>
        <v>M5651</v>
      </c>
      <c r="S5648" s="40">
        <f t="shared" ref="S5648:S5711" ca="1" si="1683">IF(T5648&gt;N$6*100,M5648,0)</f>
        <v>0</v>
      </c>
      <c r="T5648" s="46">
        <f t="shared" ref="T5648:T5711" ca="1" si="1684">RANDBETWEEN(0,100)</f>
        <v>35</v>
      </c>
      <c r="X5648" s="74">
        <f t="shared" ref="X5648:X5711" ca="1" si="1685">NORMINV(RAND(),0,1)</f>
        <v>1.1863755776697027</v>
      </c>
      <c r="Y5648" s="75">
        <f t="shared" ref="Y5648:Y5711" ca="1" si="1686">IF(AND(X5648&gt;$F$6,$F$6&gt;0),$F$6,X5648)</f>
        <v>1.1863755776697027</v>
      </c>
      <c r="Z5648" s="74">
        <f t="shared" ref="Z5648:Z5711" ca="1" si="1687">EXP(Y5648)</f>
        <v>3.2751890010610856</v>
      </c>
      <c r="AA5648" s="76">
        <f t="shared" ref="AA5648:AA5711" ca="1" si="1688">$F$3*Y5648</f>
        <v>1186.3755776697028</v>
      </c>
      <c r="AB5648" s="76">
        <f t="shared" ref="AB5648:AB5711" ca="1" si="1689">$F$3*Z5648</f>
        <v>3275.1890010610855</v>
      </c>
    </row>
    <row r="5649" spans="1:28" x14ac:dyDescent="0.25">
      <c r="A5649" s="2">
        <f t="shared" ref="A5649:A5712" si="1690">IF(AND(A5648=12,OR(A$14="MS",A$14="M0")),1,IF(AND(A5648=4,OR(A$14="WS",A$14="W0")),1,IF(AND(A5648=30,OR(A$14="DS",A$14="D0")),1,A5648+1)))</f>
        <v>25</v>
      </c>
      <c r="B5649" s="16">
        <f ca="1">VLOOKUP(A5649,PERIODS!$O$4:$P$33,2,FALSE)</f>
        <v>3.5000000000000003E-2</v>
      </c>
      <c r="C5649" s="15"/>
      <c r="D5649" s="18">
        <v>5000</v>
      </c>
      <c r="E5649" s="34">
        <f t="shared" ca="1" si="1672"/>
        <v>15010.034987979812</v>
      </c>
      <c r="F5649" s="34">
        <f t="shared" ca="1" si="1673"/>
        <v>3500.0000000000005</v>
      </c>
      <c r="G5649" s="69">
        <f t="shared" ca="1" si="1678"/>
        <v>0</v>
      </c>
      <c r="H5649" s="34">
        <f t="shared" ca="1" si="1679"/>
        <v>-365.31377116190987</v>
      </c>
      <c r="I5649" s="34">
        <f t="shared" ca="1" si="1680"/>
        <v>3134.6862288380908</v>
      </c>
      <c r="J5649" s="18">
        <f ca="1">SUM(INDIRECT(ADDRESS(ROW(F5649),COLUMN(F5649),4)):INDIRECT(ADDRESS(ROW(F5649)+N$5-1,COLUMN(F5649),4)))</f>
        <v>24900</v>
      </c>
      <c r="K5649" s="18">
        <f t="shared" ca="1" si="1681"/>
        <v>16350</v>
      </c>
      <c r="L5649" s="18">
        <f t="shared" ca="1" si="1674"/>
        <v>0</v>
      </c>
      <c r="M5649" s="18">
        <f t="shared" ca="1" si="1677"/>
        <v>0</v>
      </c>
      <c r="N5649" s="34">
        <f t="shared" ca="1" si="1682"/>
        <v>11875.348759141722</v>
      </c>
      <c r="P5649" s="18">
        <f t="shared" ca="1" si="1675"/>
        <v>365.31377116190987</v>
      </c>
      <c r="Q5649" s="47">
        <f ca="1">SUM(L$15:L5649)-SUM(M$15:M5649)</f>
        <v>16350</v>
      </c>
      <c r="R5649" s="47" t="str">
        <f t="shared" ca="1" si="1676"/>
        <v>M5652</v>
      </c>
      <c r="S5649" s="40">
        <f t="shared" ca="1" si="1683"/>
        <v>0</v>
      </c>
      <c r="T5649" s="46">
        <f t="shared" ca="1" si="1684"/>
        <v>19</v>
      </c>
      <c r="X5649" s="74">
        <f t="shared" ca="1" si="1685"/>
        <v>-0.36531377116190988</v>
      </c>
      <c r="Y5649" s="75">
        <f t="shared" ca="1" si="1686"/>
        <v>-0.36531377116190988</v>
      </c>
      <c r="Z5649" s="74">
        <f t="shared" ca="1" si="1687"/>
        <v>0.69397886615730808</v>
      </c>
      <c r="AA5649" s="76">
        <f t="shared" ca="1" si="1688"/>
        <v>-365.31377116190987</v>
      </c>
      <c r="AB5649" s="76">
        <f t="shared" ca="1" si="1689"/>
        <v>693.97886615730806</v>
      </c>
    </row>
    <row r="5650" spans="1:28" x14ac:dyDescent="0.25">
      <c r="A5650" s="2">
        <f t="shared" si="1690"/>
        <v>26</v>
      </c>
      <c r="B5650" s="16">
        <f ca="1">VLOOKUP(A5650,PERIODS!$O$4:$P$33,2,FALSE)</f>
        <v>3.5000000000000003E-2</v>
      </c>
      <c r="C5650" s="15"/>
      <c r="D5650" s="18">
        <v>5000</v>
      </c>
      <c r="E5650" s="34">
        <f t="shared" ca="1" si="1672"/>
        <v>11875.348759141722</v>
      </c>
      <c r="F5650" s="34">
        <f t="shared" ca="1" si="1673"/>
        <v>3500.0000000000005</v>
      </c>
      <c r="G5650" s="69">
        <f t="shared" ca="1" si="1678"/>
        <v>0</v>
      </c>
      <c r="H5650" s="34">
        <f t="shared" ca="1" si="1679"/>
        <v>-590.33761760535242</v>
      </c>
      <c r="I5650" s="34">
        <f t="shared" ca="1" si="1680"/>
        <v>2909.6623823946479</v>
      </c>
      <c r="J5650" s="18">
        <f ca="1">SUM(INDIRECT(ADDRESS(ROW(F5650),COLUMN(F5650),4)):INDIRECT(ADDRESS(ROW(F5650)+N$5-1,COLUMN(F5650),4)))</f>
        <v>23900</v>
      </c>
      <c r="K5650" s="18">
        <f t="shared" ca="1" si="1681"/>
        <v>0</v>
      </c>
      <c r="L5650" s="18">
        <f t="shared" ca="1" si="1674"/>
        <v>0</v>
      </c>
      <c r="M5650" s="18">
        <f t="shared" ca="1" si="1677"/>
        <v>16350</v>
      </c>
      <c r="N5650" s="34">
        <f t="shared" ca="1" si="1682"/>
        <v>25315.686376747071</v>
      </c>
      <c r="P5650" s="18">
        <f t="shared" ca="1" si="1675"/>
        <v>590.33761760535242</v>
      </c>
      <c r="Q5650" s="47">
        <f ca="1">SUM(L$15:L5650)-SUM(M$15:M5650)</f>
        <v>0</v>
      </c>
      <c r="R5650" s="47" t="str">
        <f t="shared" ca="1" si="1676"/>
        <v>M5653</v>
      </c>
      <c r="S5650" s="40">
        <f t="shared" ca="1" si="1683"/>
        <v>0</v>
      </c>
      <c r="T5650" s="46">
        <f t="shared" ca="1" si="1684"/>
        <v>64</v>
      </c>
      <c r="X5650" s="74">
        <f t="shared" ca="1" si="1685"/>
        <v>-0.59033761760535242</v>
      </c>
      <c r="Y5650" s="75">
        <f t="shared" ca="1" si="1686"/>
        <v>-0.59033761760535242</v>
      </c>
      <c r="Z5650" s="74">
        <f t="shared" ca="1" si="1687"/>
        <v>0.55414016567317559</v>
      </c>
      <c r="AA5650" s="76">
        <f t="shared" ca="1" si="1688"/>
        <v>-590.33761760535242</v>
      </c>
      <c r="AB5650" s="76">
        <f t="shared" ca="1" si="1689"/>
        <v>554.1401656731756</v>
      </c>
    </row>
    <row r="5651" spans="1:28" x14ac:dyDescent="0.25">
      <c r="A5651" s="2">
        <f t="shared" si="1690"/>
        <v>27</v>
      </c>
      <c r="B5651" s="16">
        <f ca="1">VLOOKUP(A5651,PERIODS!$O$4:$P$33,2,FALSE)</f>
        <v>3.5000000000000003E-2</v>
      </c>
      <c r="C5651" s="15"/>
      <c r="D5651" s="18">
        <v>5000</v>
      </c>
      <c r="E5651" s="34">
        <f t="shared" ca="1" si="1672"/>
        <v>25315.686376747071</v>
      </c>
      <c r="F5651" s="34">
        <f t="shared" ca="1" si="1673"/>
        <v>3500.0000000000005</v>
      </c>
      <c r="G5651" s="69">
        <f t="shared" ca="1" si="1678"/>
        <v>0</v>
      </c>
      <c r="H5651" s="34">
        <f t="shared" ca="1" si="1679"/>
        <v>-507.00493872646615</v>
      </c>
      <c r="I5651" s="34">
        <f t="shared" ca="1" si="1680"/>
        <v>2992.9950612735342</v>
      </c>
      <c r="J5651" s="18">
        <f ca="1">SUM(INDIRECT(ADDRESS(ROW(F5651),COLUMN(F5651),4)):INDIRECT(ADDRESS(ROW(F5651)+N$5-1,COLUMN(F5651),4)))</f>
        <v>22900</v>
      </c>
      <c r="K5651" s="18">
        <f t="shared" ca="1" si="1681"/>
        <v>0</v>
      </c>
      <c r="L5651" s="18">
        <f t="shared" ca="1" si="1674"/>
        <v>0</v>
      </c>
      <c r="M5651" s="18">
        <f t="shared" ca="1" si="1677"/>
        <v>0</v>
      </c>
      <c r="N5651" s="34">
        <f t="shared" ca="1" si="1682"/>
        <v>22322.691315473538</v>
      </c>
      <c r="P5651" s="18">
        <f t="shared" ca="1" si="1675"/>
        <v>507.00493872646615</v>
      </c>
      <c r="Q5651" s="47">
        <f ca="1">SUM(L$15:L5651)-SUM(M$15:M5651)</f>
        <v>0</v>
      </c>
      <c r="R5651" s="47" t="str">
        <f t="shared" ca="1" si="1676"/>
        <v>M5654</v>
      </c>
      <c r="S5651" s="40">
        <f t="shared" ca="1" si="1683"/>
        <v>0</v>
      </c>
      <c r="T5651" s="46">
        <f t="shared" ca="1" si="1684"/>
        <v>30</v>
      </c>
      <c r="X5651" s="74">
        <f t="shared" ca="1" si="1685"/>
        <v>-0.50700493872646613</v>
      </c>
      <c r="Y5651" s="75">
        <f t="shared" ca="1" si="1686"/>
        <v>-0.50700493872646613</v>
      </c>
      <c r="Z5651" s="74">
        <f t="shared" ca="1" si="1687"/>
        <v>0.60229679589659368</v>
      </c>
      <c r="AA5651" s="76">
        <f t="shared" ca="1" si="1688"/>
        <v>-507.00493872646615</v>
      </c>
      <c r="AB5651" s="76">
        <f t="shared" ca="1" si="1689"/>
        <v>602.29679589659372</v>
      </c>
    </row>
    <row r="5652" spans="1:28" x14ac:dyDescent="0.25">
      <c r="A5652" s="2">
        <f t="shared" si="1690"/>
        <v>28</v>
      </c>
      <c r="B5652" s="16">
        <f ca="1">VLOOKUP(A5652,PERIODS!$O$4:$P$33,2,FALSE)</f>
        <v>0.04</v>
      </c>
      <c r="C5652" s="15"/>
      <c r="D5652" s="18">
        <v>5000</v>
      </c>
      <c r="E5652" s="34">
        <f t="shared" ca="1" si="1672"/>
        <v>22322.691315473538</v>
      </c>
      <c r="F5652" s="34">
        <f t="shared" ca="1" si="1673"/>
        <v>4000</v>
      </c>
      <c r="G5652" s="69">
        <f t="shared" ca="1" si="1678"/>
        <v>0</v>
      </c>
      <c r="H5652" s="34">
        <f t="shared" ca="1" si="1679"/>
        <v>1959.9639845400536</v>
      </c>
      <c r="I5652" s="34">
        <f t="shared" ca="1" si="1680"/>
        <v>5959.9639845400534</v>
      </c>
      <c r="J5652" s="18">
        <f ca="1">SUM(INDIRECT(ADDRESS(ROW(F5652),COLUMN(F5652),4)):INDIRECT(ADDRESS(ROW(F5652)+N$5-1,COLUMN(F5652),4)))</f>
        <v>21900</v>
      </c>
      <c r="K5652" s="18">
        <f t="shared" ca="1" si="1681"/>
        <v>0</v>
      </c>
      <c r="L5652" s="18">
        <f t="shared" ca="1" si="1674"/>
        <v>0</v>
      </c>
      <c r="M5652" s="18">
        <f t="shared" ca="1" si="1677"/>
        <v>0</v>
      </c>
      <c r="N5652" s="34">
        <f t="shared" ca="1" si="1682"/>
        <v>16362.727330933485</v>
      </c>
      <c r="P5652" s="18">
        <f t="shared" ca="1" si="1675"/>
        <v>1959.9639845400536</v>
      </c>
      <c r="Q5652" s="47">
        <f ca="1">SUM(L$15:L5652)-SUM(M$15:M5652)</f>
        <v>0</v>
      </c>
      <c r="R5652" s="47" t="str">
        <f t="shared" ca="1" si="1676"/>
        <v>M5655</v>
      </c>
      <c r="S5652" s="40">
        <f t="shared" ca="1" si="1683"/>
        <v>0</v>
      </c>
      <c r="T5652" s="46">
        <f t="shared" ca="1" si="1684"/>
        <v>96</v>
      </c>
      <c r="X5652" s="74">
        <f t="shared" ca="1" si="1685"/>
        <v>2.0307870102016583</v>
      </c>
      <c r="Y5652" s="75">
        <f t="shared" ca="1" si="1686"/>
        <v>1.9599639845400536</v>
      </c>
      <c r="Z5652" s="74">
        <f t="shared" ca="1" si="1687"/>
        <v>7.0990713842313315</v>
      </c>
      <c r="AA5652" s="76">
        <f t="shared" ca="1" si="1688"/>
        <v>1959.9639845400536</v>
      </c>
      <c r="AB5652" s="76">
        <f t="shared" ca="1" si="1689"/>
        <v>7099.0713842313316</v>
      </c>
    </row>
    <row r="5653" spans="1:28" x14ac:dyDescent="0.25">
      <c r="A5653" s="2">
        <f t="shared" si="1690"/>
        <v>29</v>
      </c>
      <c r="B5653" s="16">
        <f ca="1">VLOOKUP(A5653,PERIODS!$O$4:$P$33,2,FALSE)</f>
        <v>0.04</v>
      </c>
      <c r="C5653" s="15"/>
      <c r="D5653" s="18">
        <v>5000</v>
      </c>
      <c r="E5653" s="34">
        <f t="shared" ca="1" si="1672"/>
        <v>16362.727330933485</v>
      </c>
      <c r="F5653" s="34">
        <f t="shared" ca="1" si="1673"/>
        <v>4000</v>
      </c>
      <c r="G5653" s="69">
        <f t="shared" ca="1" si="1678"/>
        <v>0</v>
      </c>
      <c r="H5653" s="34">
        <f t="shared" ca="1" si="1679"/>
        <v>-2108.9699435995726</v>
      </c>
      <c r="I5653" s="34">
        <f t="shared" ca="1" si="1680"/>
        <v>1891.0300564004274</v>
      </c>
      <c r="J5653" s="18">
        <f ca="1">SUM(INDIRECT(ADDRESS(ROW(F5653),COLUMN(F5653),4)):INDIRECT(ADDRESS(ROW(F5653)+N$5-1,COLUMN(F5653),4)))</f>
        <v>21200</v>
      </c>
      <c r="K5653" s="18">
        <f t="shared" ca="1" si="1681"/>
        <v>16350</v>
      </c>
      <c r="L5653" s="18">
        <f t="shared" ca="1" si="1674"/>
        <v>16350</v>
      </c>
      <c r="M5653" s="18">
        <f t="shared" ca="1" si="1677"/>
        <v>0</v>
      </c>
      <c r="N5653" s="34">
        <f t="shared" ca="1" si="1682"/>
        <v>14471.697274533057</v>
      </c>
      <c r="P5653" s="18">
        <f t="shared" ca="1" si="1675"/>
        <v>2108.9699435995726</v>
      </c>
      <c r="Q5653" s="47">
        <f ca="1">SUM(L$15:L5653)-SUM(M$15:M5653)</f>
        <v>16350</v>
      </c>
      <c r="R5653" s="47" t="str">
        <f t="shared" ca="1" si="1676"/>
        <v>M5656</v>
      </c>
      <c r="S5653" s="40">
        <f t="shared" ca="1" si="1683"/>
        <v>0</v>
      </c>
      <c r="T5653" s="46">
        <f t="shared" ca="1" si="1684"/>
        <v>57</v>
      </c>
      <c r="X5653" s="74">
        <f t="shared" ca="1" si="1685"/>
        <v>-2.1089699435995728</v>
      </c>
      <c r="Y5653" s="75">
        <f t="shared" ca="1" si="1686"/>
        <v>-2.1089699435995728</v>
      </c>
      <c r="Z5653" s="74">
        <f t="shared" ca="1" si="1687"/>
        <v>0.12136291271649297</v>
      </c>
      <c r="AA5653" s="76">
        <f t="shared" ca="1" si="1688"/>
        <v>-2108.9699435995726</v>
      </c>
      <c r="AB5653" s="76">
        <f t="shared" ca="1" si="1689"/>
        <v>121.36291271649297</v>
      </c>
    </row>
    <row r="5654" spans="1:28" x14ac:dyDescent="0.25">
      <c r="A5654" s="2">
        <f t="shared" si="1690"/>
        <v>30</v>
      </c>
      <c r="B5654" s="16">
        <f ca="1">VLOOKUP(A5654,PERIODS!$O$4:$P$33,2,FALSE)</f>
        <v>0.04</v>
      </c>
      <c r="C5654" s="15"/>
      <c r="D5654" s="18">
        <v>5000</v>
      </c>
      <c r="E5654" s="34">
        <f t="shared" ca="1" si="1672"/>
        <v>14471.697274533057</v>
      </c>
      <c r="F5654" s="34">
        <f t="shared" ca="1" si="1673"/>
        <v>4000</v>
      </c>
      <c r="G5654" s="69">
        <f t="shared" ca="1" si="1678"/>
        <v>0</v>
      </c>
      <c r="H5654" s="34">
        <f t="shared" ca="1" si="1679"/>
        <v>-783.87377275606718</v>
      </c>
      <c r="I5654" s="34">
        <f t="shared" ca="1" si="1680"/>
        <v>3216.1262272439326</v>
      </c>
      <c r="J5654" s="18">
        <f ca="1">SUM(INDIRECT(ADDRESS(ROW(F5654),COLUMN(F5654),4)):INDIRECT(ADDRESS(ROW(F5654)+N$5-1,COLUMN(F5654),4)))</f>
        <v>20500</v>
      </c>
      <c r="K5654" s="18">
        <f t="shared" ca="1" si="1681"/>
        <v>16350</v>
      </c>
      <c r="L5654" s="18">
        <f t="shared" ca="1" si="1674"/>
        <v>0</v>
      </c>
      <c r="M5654" s="18">
        <f t="shared" ca="1" si="1677"/>
        <v>0</v>
      </c>
      <c r="N5654" s="34">
        <f t="shared" ca="1" si="1682"/>
        <v>11255.571047289124</v>
      </c>
      <c r="P5654" s="18">
        <f t="shared" ca="1" si="1675"/>
        <v>783.87377275606718</v>
      </c>
      <c r="Q5654" s="47">
        <f ca="1">SUM(L$15:L5654)-SUM(M$15:M5654)</f>
        <v>16350</v>
      </c>
      <c r="R5654" s="47" t="str">
        <f t="shared" ca="1" si="1676"/>
        <v>M5657</v>
      </c>
      <c r="S5654" s="40">
        <f t="shared" ca="1" si="1683"/>
        <v>0</v>
      </c>
      <c r="T5654" s="46">
        <f t="shared" ca="1" si="1684"/>
        <v>56</v>
      </c>
      <c r="X5654" s="74">
        <f t="shared" ca="1" si="1685"/>
        <v>-0.78387377275606718</v>
      </c>
      <c r="Y5654" s="75">
        <f t="shared" ca="1" si="1686"/>
        <v>-0.78387377275606718</v>
      </c>
      <c r="Z5654" s="74">
        <f t="shared" ca="1" si="1687"/>
        <v>0.45663368559724293</v>
      </c>
      <c r="AA5654" s="76">
        <f t="shared" ca="1" si="1688"/>
        <v>-783.87377275606718</v>
      </c>
      <c r="AB5654" s="76">
        <f t="shared" ca="1" si="1689"/>
        <v>456.63368559724296</v>
      </c>
    </row>
    <row r="5655" spans="1:28" x14ac:dyDescent="0.25">
      <c r="A5655" s="2">
        <f t="shared" si="1690"/>
        <v>1</v>
      </c>
      <c r="B5655" s="16">
        <f ca="1">VLOOKUP(A5655,PERIODS!$O$4:$P$33,2,FALSE)</f>
        <v>2.4E-2</v>
      </c>
      <c r="C5655" s="15"/>
      <c r="D5655" s="18">
        <v>5000</v>
      </c>
      <c r="E5655" s="34">
        <f t="shared" ref="E5655:E5718" ca="1" si="1691">N5654</f>
        <v>11255.571047289124</v>
      </c>
      <c r="F5655" s="34">
        <f t="shared" ref="F5655:F5718" ca="1" si="1692">F$2*B5655</f>
        <v>2400</v>
      </c>
      <c r="G5655" s="69">
        <f t="shared" ca="1" si="1678"/>
        <v>0</v>
      </c>
      <c r="H5655" s="34">
        <f t="shared" ca="1" si="1679"/>
        <v>-1884.5041922663424</v>
      </c>
      <c r="I5655" s="34">
        <f t="shared" ca="1" si="1680"/>
        <v>515.49580773365756</v>
      </c>
      <c r="J5655" s="18">
        <f ca="1">SUM(INDIRECT(ADDRESS(ROW(F5655),COLUMN(F5655),4)):INDIRECT(ADDRESS(ROW(F5655)+N$5-1,COLUMN(F5655),4)))</f>
        <v>19800</v>
      </c>
      <c r="K5655" s="18">
        <f t="shared" ca="1" si="1681"/>
        <v>16350</v>
      </c>
      <c r="L5655" s="18">
        <f t="shared" ref="L5655:L5718" ca="1" si="1693">IF((E5655+K5654)&lt;J5655,N$2,0)</f>
        <v>0</v>
      </c>
      <c r="M5655" s="18">
        <f t="shared" ca="1" si="1677"/>
        <v>0</v>
      </c>
      <c r="N5655" s="34">
        <f t="shared" ca="1" si="1682"/>
        <v>10740.075239555466</v>
      </c>
      <c r="P5655" s="18">
        <f t="shared" ref="P5655:P5718" ca="1" si="1694">ABS(H5655)</f>
        <v>1884.5041922663424</v>
      </c>
      <c r="Q5655" s="47">
        <f ca="1">SUM(L$15:L5655)-SUM(M$15:M5655)</f>
        <v>16350</v>
      </c>
      <c r="R5655" s="47" t="str">
        <f t="shared" ref="R5655:R5718" ca="1" si="1695">ADDRESS(ROW(M5655)+$N$3+RANDBETWEEN(-$N$4,$N$4),COLUMN(M5655),4)</f>
        <v>M5658</v>
      </c>
      <c r="S5655" s="40">
        <f t="shared" ca="1" si="1683"/>
        <v>0</v>
      </c>
      <c r="T5655" s="46">
        <f t="shared" ca="1" si="1684"/>
        <v>36</v>
      </c>
      <c r="X5655" s="74">
        <f t="shared" ca="1" si="1685"/>
        <v>-1.8845041922663424</v>
      </c>
      <c r="Y5655" s="75">
        <f t="shared" ca="1" si="1686"/>
        <v>-1.8845041922663424</v>
      </c>
      <c r="Z5655" s="74">
        <f t="shared" ca="1" si="1687"/>
        <v>0.15190435611608696</v>
      </c>
      <c r="AA5655" s="76">
        <f t="shared" ca="1" si="1688"/>
        <v>-1884.5041922663424</v>
      </c>
      <c r="AB5655" s="76">
        <f t="shared" ca="1" si="1689"/>
        <v>151.90435611608697</v>
      </c>
    </row>
    <row r="5656" spans="1:28" x14ac:dyDescent="0.25">
      <c r="A5656" s="2">
        <f t="shared" si="1690"/>
        <v>2</v>
      </c>
      <c r="B5656" s="16">
        <f ca="1">VLOOKUP(A5656,PERIODS!$O$4:$P$33,2,FALSE)</f>
        <v>2.5000000000000001E-2</v>
      </c>
      <c r="C5656" s="15"/>
      <c r="D5656" s="18">
        <v>5000</v>
      </c>
      <c r="E5656" s="34">
        <f t="shared" ca="1" si="1691"/>
        <v>10740.075239555466</v>
      </c>
      <c r="F5656" s="34">
        <f t="shared" ca="1" si="1692"/>
        <v>2500</v>
      </c>
      <c r="G5656" s="69">
        <f t="shared" ca="1" si="1678"/>
        <v>0</v>
      </c>
      <c r="H5656" s="34">
        <f t="shared" ca="1" si="1679"/>
        <v>1062.2755743025316</v>
      </c>
      <c r="I5656" s="34">
        <f t="shared" ca="1" si="1680"/>
        <v>3562.2755743025318</v>
      </c>
      <c r="J5656" s="18">
        <f ca="1">SUM(INDIRECT(ADDRESS(ROW(F5656),COLUMN(F5656),4)):INDIRECT(ADDRESS(ROW(F5656)+N$5-1,COLUMN(F5656),4)))</f>
        <v>20700</v>
      </c>
      <c r="K5656" s="18">
        <f t="shared" ca="1" si="1681"/>
        <v>0</v>
      </c>
      <c r="L5656" s="18">
        <f t="shared" ca="1" si="1693"/>
        <v>0</v>
      </c>
      <c r="M5656" s="18">
        <f t="shared" ca="1" si="1677"/>
        <v>16350</v>
      </c>
      <c r="N5656" s="34">
        <f t="shared" ca="1" si="1682"/>
        <v>7177.7996652529328</v>
      </c>
      <c r="P5656" s="18">
        <f t="shared" ca="1" si="1694"/>
        <v>1062.2755743025316</v>
      </c>
      <c r="Q5656" s="47">
        <f ca="1">SUM(L$15:L5656)-SUM(M$15:M5656)</f>
        <v>0</v>
      </c>
      <c r="R5656" s="47" t="str">
        <f t="shared" ca="1" si="1695"/>
        <v>M5659</v>
      </c>
      <c r="S5656" s="40">
        <f t="shared" ca="1" si="1683"/>
        <v>16350</v>
      </c>
      <c r="T5656" s="46">
        <f t="shared" ca="1" si="1684"/>
        <v>100</v>
      </c>
      <c r="X5656" s="74">
        <f t="shared" ca="1" si="1685"/>
        <v>1.0622755743025316</v>
      </c>
      <c r="Y5656" s="75">
        <f t="shared" ca="1" si="1686"/>
        <v>1.0622755743025316</v>
      </c>
      <c r="Z5656" s="74">
        <f t="shared" ca="1" si="1687"/>
        <v>2.892946619749067</v>
      </c>
      <c r="AA5656" s="76">
        <f t="shared" ca="1" si="1688"/>
        <v>1062.2755743025316</v>
      </c>
      <c r="AB5656" s="76">
        <f t="shared" ca="1" si="1689"/>
        <v>2892.9466197490669</v>
      </c>
    </row>
    <row r="5657" spans="1:28" x14ac:dyDescent="0.25">
      <c r="A5657" s="2">
        <f t="shared" si="1690"/>
        <v>3</v>
      </c>
      <c r="B5657" s="16">
        <f ca="1">VLOOKUP(A5657,PERIODS!$O$4:$P$33,2,FALSE)</f>
        <v>2.5000000000000001E-2</v>
      </c>
      <c r="C5657" s="15"/>
      <c r="D5657" s="18">
        <v>5000</v>
      </c>
      <c r="E5657" s="34">
        <f t="shared" ca="1" si="1691"/>
        <v>7177.7996652529328</v>
      </c>
      <c r="F5657" s="34">
        <f t="shared" ca="1" si="1692"/>
        <v>2500</v>
      </c>
      <c r="G5657" s="69">
        <f t="shared" ca="1" si="1678"/>
        <v>0</v>
      </c>
      <c r="H5657" s="34">
        <f t="shared" ca="1" si="1679"/>
        <v>289.9953675928711</v>
      </c>
      <c r="I5657" s="34">
        <f t="shared" ca="1" si="1680"/>
        <v>2789.9953675928709</v>
      </c>
      <c r="J5657" s="18">
        <f ca="1">SUM(INDIRECT(ADDRESS(ROW(F5657),COLUMN(F5657),4)):INDIRECT(ADDRESS(ROW(F5657)+N$5-1,COLUMN(F5657),4)))</f>
        <v>21500</v>
      </c>
      <c r="K5657" s="18">
        <f t="shared" ca="1" si="1681"/>
        <v>16350</v>
      </c>
      <c r="L5657" s="18">
        <f t="shared" ca="1" si="1693"/>
        <v>16350</v>
      </c>
      <c r="M5657" s="18">
        <f t="shared" ca="1" si="1677"/>
        <v>0</v>
      </c>
      <c r="N5657" s="34">
        <f t="shared" ca="1" si="1682"/>
        <v>4387.8042976600618</v>
      </c>
      <c r="P5657" s="18">
        <f t="shared" ca="1" si="1694"/>
        <v>289.9953675928711</v>
      </c>
      <c r="Q5657" s="47">
        <f ca="1">SUM(L$15:L5657)-SUM(M$15:M5657)</f>
        <v>16350</v>
      </c>
      <c r="R5657" s="47" t="str">
        <f t="shared" ca="1" si="1695"/>
        <v>M5660</v>
      </c>
      <c r="S5657" s="40">
        <f t="shared" ca="1" si="1683"/>
        <v>0</v>
      </c>
      <c r="T5657" s="46">
        <f t="shared" ca="1" si="1684"/>
        <v>39</v>
      </c>
      <c r="X5657" s="74">
        <f t="shared" ca="1" si="1685"/>
        <v>0.28999536759287109</v>
      </c>
      <c r="Y5657" s="75">
        <f t="shared" ca="1" si="1686"/>
        <v>0.28999536759287109</v>
      </c>
      <c r="Z5657" s="74">
        <f t="shared" ca="1" si="1687"/>
        <v>1.3364212971635887</v>
      </c>
      <c r="AA5657" s="76">
        <f t="shared" ca="1" si="1688"/>
        <v>289.9953675928711</v>
      </c>
      <c r="AB5657" s="76">
        <f t="shared" ca="1" si="1689"/>
        <v>1336.4212971635886</v>
      </c>
    </row>
    <row r="5658" spans="1:28" x14ac:dyDescent="0.25">
      <c r="A5658" s="2">
        <f t="shared" si="1690"/>
        <v>4</v>
      </c>
      <c r="B5658" s="16">
        <f ca="1">VLOOKUP(A5658,PERIODS!$O$4:$P$33,2,FALSE)</f>
        <v>2.5000000000000001E-2</v>
      </c>
      <c r="C5658" s="15"/>
      <c r="D5658" s="18">
        <v>5000</v>
      </c>
      <c r="E5658" s="34">
        <f t="shared" ca="1" si="1691"/>
        <v>4387.8042976600618</v>
      </c>
      <c r="F5658" s="34">
        <f t="shared" ca="1" si="1692"/>
        <v>2500</v>
      </c>
      <c r="G5658" s="69">
        <f t="shared" ca="1" si="1678"/>
        <v>0</v>
      </c>
      <c r="H5658" s="34">
        <f t="shared" ca="1" si="1679"/>
        <v>-1076.51320117818</v>
      </c>
      <c r="I5658" s="34">
        <f t="shared" ca="1" si="1680"/>
        <v>1423.48679882182</v>
      </c>
      <c r="J5658" s="18">
        <f ca="1">SUM(INDIRECT(ADDRESS(ROW(F5658),COLUMN(F5658),4)):INDIRECT(ADDRESS(ROW(F5658)+N$5-1,COLUMN(F5658),4)))</f>
        <v>22300</v>
      </c>
      <c r="K5658" s="18">
        <f t="shared" ca="1" si="1681"/>
        <v>32700</v>
      </c>
      <c r="L5658" s="18">
        <f t="shared" ca="1" si="1693"/>
        <v>16350</v>
      </c>
      <c r="M5658" s="18">
        <f t="shared" ca="1" si="1677"/>
        <v>0</v>
      </c>
      <c r="N5658" s="34">
        <f t="shared" ca="1" si="1682"/>
        <v>2964.3174988382416</v>
      </c>
      <c r="P5658" s="18">
        <f t="shared" ca="1" si="1694"/>
        <v>1076.51320117818</v>
      </c>
      <c r="Q5658" s="47">
        <f ca="1">SUM(L$15:L5658)-SUM(M$15:M5658)</f>
        <v>32700</v>
      </c>
      <c r="R5658" s="47" t="str">
        <f t="shared" ca="1" si="1695"/>
        <v>M5661</v>
      </c>
      <c r="S5658" s="40">
        <f t="shared" ca="1" si="1683"/>
        <v>0</v>
      </c>
      <c r="T5658" s="46">
        <f t="shared" ca="1" si="1684"/>
        <v>79</v>
      </c>
      <c r="X5658" s="74">
        <f t="shared" ca="1" si="1685"/>
        <v>-1.0765132011781799</v>
      </c>
      <c r="Y5658" s="75">
        <f t="shared" ca="1" si="1686"/>
        <v>-1.0765132011781799</v>
      </c>
      <c r="Z5658" s="74">
        <f t="shared" ca="1" si="1687"/>
        <v>0.34078169368655575</v>
      </c>
      <c r="AA5658" s="76">
        <f t="shared" ca="1" si="1688"/>
        <v>-1076.51320117818</v>
      </c>
      <c r="AB5658" s="76">
        <f t="shared" ca="1" si="1689"/>
        <v>340.78169368655574</v>
      </c>
    </row>
    <row r="5659" spans="1:28" x14ac:dyDescent="0.25">
      <c r="A5659" s="2">
        <f t="shared" si="1690"/>
        <v>5</v>
      </c>
      <c r="B5659" s="16">
        <f ca="1">VLOOKUP(A5659,PERIODS!$O$4:$P$33,2,FALSE)</f>
        <v>3.3000000000000002E-2</v>
      </c>
      <c r="C5659" s="15"/>
      <c r="D5659" s="18">
        <v>5000</v>
      </c>
      <c r="E5659" s="34">
        <f t="shared" ca="1" si="1691"/>
        <v>2964.3174988382416</v>
      </c>
      <c r="F5659" s="34">
        <f t="shared" ca="1" si="1692"/>
        <v>3300</v>
      </c>
      <c r="G5659" s="69">
        <f t="shared" ca="1" si="1678"/>
        <v>0</v>
      </c>
      <c r="H5659" s="34">
        <f t="shared" ca="1" si="1679"/>
        <v>-163.56440146500668</v>
      </c>
      <c r="I5659" s="34">
        <f t="shared" ca="1" si="1680"/>
        <v>3136.4355985349935</v>
      </c>
      <c r="J5659" s="18">
        <f ca="1">SUM(INDIRECT(ADDRESS(ROW(F5659),COLUMN(F5659),4)):INDIRECT(ADDRESS(ROW(F5659)+N$5-1,COLUMN(F5659),4)))</f>
        <v>23100</v>
      </c>
      <c r="K5659" s="18">
        <f t="shared" ca="1" si="1681"/>
        <v>32700</v>
      </c>
      <c r="L5659" s="18">
        <f t="shared" ca="1" si="1693"/>
        <v>0</v>
      </c>
      <c r="M5659" s="18">
        <f t="shared" ca="1" si="1677"/>
        <v>0</v>
      </c>
      <c r="N5659" s="34">
        <f t="shared" ca="1" si="1682"/>
        <v>-172.11809969675187</v>
      </c>
      <c r="P5659" s="18">
        <f t="shared" ca="1" si="1694"/>
        <v>163.56440146500668</v>
      </c>
      <c r="Q5659" s="47">
        <f ca="1">SUM(L$15:L5659)-SUM(M$15:M5659)</f>
        <v>32700</v>
      </c>
      <c r="R5659" s="47" t="str">
        <f t="shared" ca="1" si="1695"/>
        <v>M5662</v>
      </c>
      <c r="S5659" s="40">
        <f t="shared" ca="1" si="1683"/>
        <v>0</v>
      </c>
      <c r="T5659" s="46">
        <f t="shared" ca="1" si="1684"/>
        <v>79</v>
      </c>
      <c r="X5659" s="74">
        <f t="shared" ca="1" si="1685"/>
        <v>-0.16356440146500667</v>
      </c>
      <c r="Y5659" s="75">
        <f t="shared" ca="1" si="1686"/>
        <v>-0.16356440146500667</v>
      </c>
      <c r="Z5659" s="74">
        <f t="shared" ca="1" si="1687"/>
        <v>0.84911181319595552</v>
      </c>
      <c r="AA5659" s="76">
        <f t="shared" ca="1" si="1688"/>
        <v>-163.56440146500668</v>
      </c>
      <c r="AB5659" s="76">
        <f t="shared" ca="1" si="1689"/>
        <v>849.11181319595551</v>
      </c>
    </row>
    <row r="5660" spans="1:28" x14ac:dyDescent="0.25">
      <c r="A5660" s="2">
        <f t="shared" si="1690"/>
        <v>6</v>
      </c>
      <c r="B5660" s="16">
        <f ca="1">VLOOKUP(A5660,PERIODS!$O$4:$P$33,2,FALSE)</f>
        <v>3.3000000000000002E-2</v>
      </c>
      <c r="C5660" s="15"/>
      <c r="D5660" s="18">
        <v>5000</v>
      </c>
      <c r="E5660" s="34">
        <f t="shared" ca="1" si="1691"/>
        <v>-172.11809969675187</v>
      </c>
      <c r="F5660" s="34">
        <f t="shared" ca="1" si="1692"/>
        <v>3300</v>
      </c>
      <c r="G5660" s="69">
        <f t="shared" ca="1" si="1678"/>
        <v>0</v>
      </c>
      <c r="H5660" s="34">
        <f t="shared" ca="1" si="1679"/>
        <v>-1625.1535971076869</v>
      </c>
      <c r="I5660" s="34">
        <f t="shared" ca="1" si="1680"/>
        <v>1674.8464028923131</v>
      </c>
      <c r="J5660" s="18">
        <f ca="1">SUM(INDIRECT(ADDRESS(ROW(F5660),COLUMN(F5660),4)):INDIRECT(ADDRESS(ROW(F5660)+N$5-1,COLUMN(F5660),4)))</f>
        <v>23100</v>
      </c>
      <c r="K5660" s="18">
        <f t="shared" ca="1" si="1681"/>
        <v>16350</v>
      </c>
      <c r="L5660" s="18">
        <f t="shared" ca="1" si="1693"/>
        <v>0</v>
      </c>
      <c r="M5660" s="18">
        <f t="shared" ca="1" si="1677"/>
        <v>16350</v>
      </c>
      <c r="N5660" s="34">
        <f t="shared" ca="1" si="1682"/>
        <v>14503.035497410936</v>
      </c>
      <c r="P5660" s="18">
        <f t="shared" ca="1" si="1694"/>
        <v>1625.1535971076869</v>
      </c>
      <c r="Q5660" s="47">
        <f ca="1">SUM(L$15:L5660)-SUM(M$15:M5660)</f>
        <v>16350</v>
      </c>
      <c r="R5660" s="47" t="str">
        <f t="shared" ca="1" si="1695"/>
        <v>M5663</v>
      </c>
      <c r="S5660" s="40">
        <f t="shared" ca="1" si="1683"/>
        <v>0</v>
      </c>
      <c r="T5660" s="46">
        <f t="shared" ca="1" si="1684"/>
        <v>81</v>
      </c>
      <c r="X5660" s="74">
        <f t="shared" ca="1" si="1685"/>
        <v>-1.6251535971076869</v>
      </c>
      <c r="Y5660" s="75">
        <f t="shared" ca="1" si="1686"/>
        <v>-1.6251535971076869</v>
      </c>
      <c r="Z5660" s="74">
        <f t="shared" ca="1" si="1687"/>
        <v>0.19688143246307113</v>
      </c>
      <c r="AA5660" s="76">
        <f t="shared" ca="1" si="1688"/>
        <v>-1625.1535971076869</v>
      </c>
      <c r="AB5660" s="76">
        <f t="shared" ca="1" si="1689"/>
        <v>196.88143246307112</v>
      </c>
    </row>
    <row r="5661" spans="1:28" x14ac:dyDescent="0.25">
      <c r="A5661" s="2">
        <f t="shared" si="1690"/>
        <v>7</v>
      </c>
      <c r="B5661" s="16">
        <f ca="1">VLOOKUP(A5661,PERIODS!$O$4:$P$33,2,FALSE)</f>
        <v>3.3000000000000002E-2</v>
      </c>
      <c r="C5661" s="15"/>
      <c r="D5661" s="18">
        <v>5000</v>
      </c>
      <c r="E5661" s="34">
        <f t="shared" ca="1" si="1691"/>
        <v>14503.035497410936</v>
      </c>
      <c r="F5661" s="34">
        <f t="shared" ca="1" si="1692"/>
        <v>3300</v>
      </c>
      <c r="G5661" s="69">
        <f t="shared" ca="1" si="1678"/>
        <v>0</v>
      </c>
      <c r="H5661" s="34">
        <f t="shared" ca="1" si="1679"/>
        <v>28.573447814365679</v>
      </c>
      <c r="I5661" s="34">
        <f t="shared" ca="1" si="1680"/>
        <v>3328.5734478143659</v>
      </c>
      <c r="J5661" s="18">
        <f ca="1">SUM(INDIRECT(ADDRESS(ROW(F5661),COLUMN(F5661),4)):INDIRECT(ADDRESS(ROW(F5661)+N$5-1,COLUMN(F5661),4)))</f>
        <v>23100</v>
      </c>
      <c r="K5661" s="18">
        <f t="shared" ca="1" si="1681"/>
        <v>0</v>
      </c>
      <c r="L5661" s="18">
        <f t="shared" ca="1" si="1693"/>
        <v>0</v>
      </c>
      <c r="M5661" s="18">
        <f t="shared" ca="1" si="1677"/>
        <v>16350</v>
      </c>
      <c r="N5661" s="34">
        <f t="shared" ca="1" si="1682"/>
        <v>27524.462049596572</v>
      </c>
      <c r="P5661" s="18">
        <f t="shared" ca="1" si="1694"/>
        <v>28.573447814365679</v>
      </c>
      <c r="Q5661" s="47">
        <f ca="1">SUM(L$15:L5661)-SUM(M$15:M5661)</f>
        <v>0</v>
      </c>
      <c r="R5661" s="47" t="str">
        <f t="shared" ca="1" si="1695"/>
        <v>M5664</v>
      </c>
      <c r="S5661" s="40">
        <f t="shared" ca="1" si="1683"/>
        <v>0</v>
      </c>
      <c r="T5661" s="46">
        <f t="shared" ca="1" si="1684"/>
        <v>7</v>
      </c>
      <c r="X5661" s="74">
        <f t="shared" ca="1" si="1685"/>
        <v>2.8573447814365677E-2</v>
      </c>
      <c r="Y5661" s="75">
        <f t="shared" ca="1" si="1686"/>
        <v>2.8573447814365677E-2</v>
      </c>
      <c r="Z5661" s="74">
        <f t="shared" ca="1" si="1687"/>
        <v>1.0289855848013361</v>
      </c>
      <c r="AA5661" s="76">
        <f t="shared" ca="1" si="1688"/>
        <v>28.573447814365679</v>
      </c>
      <c r="AB5661" s="76">
        <f t="shared" ca="1" si="1689"/>
        <v>1028.985584801336</v>
      </c>
    </row>
    <row r="5662" spans="1:28" x14ac:dyDescent="0.25">
      <c r="A5662" s="2">
        <f t="shared" si="1690"/>
        <v>8</v>
      </c>
      <c r="B5662" s="16">
        <f ca="1">VLOOKUP(A5662,PERIODS!$O$4:$P$33,2,FALSE)</f>
        <v>3.3000000000000002E-2</v>
      </c>
      <c r="C5662" s="15"/>
      <c r="D5662" s="18">
        <v>5000</v>
      </c>
      <c r="E5662" s="34">
        <f t="shared" ca="1" si="1691"/>
        <v>27524.462049596572</v>
      </c>
      <c r="F5662" s="34">
        <f t="shared" ca="1" si="1692"/>
        <v>3300</v>
      </c>
      <c r="G5662" s="69">
        <f t="shared" ca="1" si="1678"/>
        <v>0</v>
      </c>
      <c r="H5662" s="34">
        <f t="shared" ca="1" si="1679"/>
        <v>1079.1622371380308</v>
      </c>
      <c r="I5662" s="34">
        <f t="shared" ca="1" si="1680"/>
        <v>4379.1622371380308</v>
      </c>
      <c r="J5662" s="18">
        <f ca="1">SUM(INDIRECT(ADDRESS(ROW(F5662),COLUMN(F5662),4)):INDIRECT(ADDRESS(ROW(F5662)+N$5-1,COLUMN(F5662),4)))</f>
        <v>23100</v>
      </c>
      <c r="K5662" s="18">
        <f t="shared" ca="1" si="1681"/>
        <v>0</v>
      </c>
      <c r="L5662" s="18">
        <f t="shared" ca="1" si="1693"/>
        <v>0</v>
      </c>
      <c r="M5662" s="18">
        <f t="shared" ca="1" si="1677"/>
        <v>0</v>
      </c>
      <c r="N5662" s="34">
        <f t="shared" ca="1" si="1682"/>
        <v>23145.299812458543</v>
      </c>
      <c r="P5662" s="18">
        <f t="shared" ca="1" si="1694"/>
        <v>1079.1622371380308</v>
      </c>
      <c r="Q5662" s="47">
        <f ca="1">SUM(L$15:L5662)-SUM(M$15:M5662)</f>
        <v>0</v>
      </c>
      <c r="R5662" s="47" t="str">
        <f t="shared" ca="1" si="1695"/>
        <v>M5665</v>
      </c>
      <c r="S5662" s="40">
        <f t="shared" ca="1" si="1683"/>
        <v>0</v>
      </c>
      <c r="T5662" s="46">
        <f t="shared" ca="1" si="1684"/>
        <v>88</v>
      </c>
      <c r="X5662" s="74">
        <f t="shared" ca="1" si="1685"/>
        <v>1.0791622371380307</v>
      </c>
      <c r="Y5662" s="75">
        <f t="shared" ca="1" si="1686"/>
        <v>1.0791622371380307</v>
      </c>
      <c r="Z5662" s="74">
        <f t="shared" ca="1" si="1687"/>
        <v>2.9422136409654165</v>
      </c>
      <c r="AA5662" s="76">
        <f t="shared" ca="1" si="1688"/>
        <v>1079.1622371380308</v>
      </c>
      <c r="AB5662" s="76">
        <f t="shared" ca="1" si="1689"/>
        <v>2942.2136409654163</v>
      </c>
    </row>
    <row r="5663" spans="1:28" x14ac:dyDescent="0.25">
      <c r="A5663" s="2">
        <f t="shared" si="1690"/>
        <v>9</v>
      </c>
      <c r="B5663" s="16">
        <f ca="1">VLOOKUP(A5663,PERIODS!$O$4:$P$33,2,FALSE)</f>
        <v>3.3000000000000002E-2</v>
      </c>
      <c r="C5663" s="15"/>
      <c r="D5663" s="18">
        <v>5000</v>
      </c>
      <c r="E5663" s="34">
        <f t="shared" ca="1" si="1691"/>
        <v>23145.299812458543</v>
      </c>
      <c r="F5663" s="34">
        <f t="shared" ca="1" si="1692"/>
        <v>3300</v>
      </c>
      <c r="G5663" s="69">
        <f t="shared" ca="1" si="1678"/>
        <v>0</v>
      </c>
      <c r="H5663" s="34">
        <f t="shared" ca="1" si="1679"/>
        <v>1934.8972441186286</v>
      </c>
      <c r="I5663" s="34">
        <f t="shared" ca="1" si="1680"/>
        <v>5234.8972441186288</v>
      </c>
      <c r="J5663" s="18">
        <f ca="1">SUM(INDIRECT(ADDRESS(ROW(F5663),COLUMN(F5663),4)):INDIRECT(ADDRESS(ROW(F5663)+N$5-1,COLUMN(F5663),4)))</f>
        <v>23100</v>
      </c>
      <c r="K5663" s="18">
        <f t="shared" ca="1" si="1681"/>
        <v>0</v>
      </c>
      <c r="L5663" s="18">
        <f t="shared" ca="1" si="1693"/>
        <v>0</v>
      </c>
      <c r="M5663" s="18">
        <f t="shared" ca="1" si="1677"/>
        <v>0</v>
      </c>
      <c r="N5663" s="34">
        <f t="shared" ca="1" si="1682"/>
        <v>17910.402568339916</v>
      </c>
      <c r="P5663" s="18">
        <f t="shared" ca="1" si="1694"/>
        <v>1934.8972441186286</v>
      </c>
      <c r="Q5663" s="47">
        <f ca="1">SUM(L$15:L5663)-SUM(M$15:M5663)</f>
        <v>0</v>
      </c>
      <c r="R5663" s="47" t="str">
        <f t="shared" ca="1" si="1695"/>
        <v>M5666</v>
      </c>
      <c r="S5663" s="40">
        <f t="shared" ca="1" si="1683"/>
        <v>0</v>
      </c>
      <c r="T5663" s="46">
        <f t="shared" ca="1" si="1684"/>
        <v>36</v>
      </c>
      <c r="X5663" s="74">
        <f t="shared" ca="1" si="1685"/>
        <v>1.9348972441186285</v>
      </c>
      <c r="Y5663" s="75">
        <f t="shared" ca="1" si="1686"/>
        <v>1.9348972441186285</v>
      </c>
      <c r="Z5663" s="74">
        <f t="shared" ca="1" si="1687"/>
        <v>6.9233326056821571</v>
      </c>
      <c r="AA5663" s="76">
        <f t="shared" ca="1" si="1688"/>
        <v>1934.8972441186286</v>
      </c>
      <c r="AB5663" s="76">
        <f t="shared" ca="1" si="1689"/>
        <v>6923.332605682157</v>
      </c>
    </row>
    <row r="5664" spans="1:28" x14ac:dyDescent="0.25">
      <c r="A5664" s="2">
        <f t="shared" si="1690"/>
        <v>10</v>
      </c>
      <c r="B5664" s="16">
        <f ca="1">VLOOKUP(A5664,PERIODS!$O$4:$P$33,2,FALSE)</f>
        <v>3.3000000000000002E-2</v>
      </c>
      <c r="C5664" s="15"/>
      <c r="D5664" s="18">
        <v>5000</v>
      </c>
      <c r="E5664" s="34">
        <f t="shared" ca="1" si="1691"/>
        <v>17910.402568339916</v>
      </c>
      <c r="F5664" s="34">
        <f t="shared" ca="1" si="1692"/>
        <v>3300</v>
      </c>
      <c r="G5664" s="69">
        <f t="shared" ca="1" si="1678"/>
        <v>0</v>
      </c>
      <c r="H5664" s="34">
        <f t="shared" ca="1" si="1679"/>
        <v>1366.3839945716093</v>
      </c>
      <c r="I5664" s="34">
        <f t="shared" ca="1" si="1680"/>
        <v>4666.383994571609</v>
      </c>
      <c r="J5664" s="18">
        <f ca="1">SUM(INDIRECT(ADDRESS(ROW(F5664),COLUMN(F5664),4)):INDIRECT(ADDRESS(ROW(F5664)+N$5-1,COLUMN(F5664),4)))</f>
        <v>23100</v>
      </c>
      <c r="K5664" s="18">
        <f t="shared" ca="1" si="1681"/>
        <v>16350</v>
      </c>
      <c r="L5664" s="18">
        <f t="shared" ca="1" si="1693"/>
        <v>16350</v>
      </c>
      <c r="M5664" s="18">
        <f t="shared" ca="1" si="1677"/>
        <v>0</v>
      </c>
      <c r="N5664" s="34">
        <f t="shared" ca="1" si="1682"/>
        <v>13244.018573768306</v>
      </c>
      <c r="P5664" s="18">
        <f t="shared" ca="1" si="1694"/>
        <v>1366.3839945716093</v>
      </c>
      <c r="Q5664" s="47">
        <f ca="1">SUM(L$15:L5664)-SUM(M$15:M5664)</f>
        <v>16350</v>
      </c>
      <c r="R5664" s="47" t="str">
        <f t="shared" ca="1" si="1695"/>
        <v>M5667</v>
      </c>
      <c r="S5664" s="40">
        <f t="shared" ca="1" si="1683"/>
        <v>0</v>
      </c>
      <c r="T5664" s="46">
        <f t="shared" ca="1" si="1684"/>
        <v>74</v>
      </c>
      <c r="X5664" s="74">
        <f t="shared" ca="1" si="1685"/>
        <v>1.3663839945716092</v>
      </c>
      <c r="Y5664" s="75">
        <f t="shared" ca="1" si="1686"/>
        <v>1.3663839945716092</v>
      </c>
      <c r="Z5664" s="74">
        <f t="shared" ca="1" si="1687"/>
        <v>3.9211461433394632</v>
      </c>
      <c r="AA5664" s="76">
        <f t="shared" ca="1" si="1688"/>
        <v>1366.3839945716093</v>
      </c>
      <c r="AB5664" s="76">
        <f t="shared" ca="1" si="1689"/>
        <v>3921.1461433394634</v>
      </c>
    </row>
    <row r="5665" spans="1:28" x14ac:dyDescent="0.25">
      <c r="A5665" s="2">
        <f t="shared" si="1690"/>
        <v>11</v>
      </c>
      <c r="B5665" s="16">
        <f ca="1">VLOOKUP(A5665,PERIODS!$O$4:$P$33,2,FALSE)</f>
        <v>3.3000000000000002E-2</v>
      </c>
      <c r="C5665" s="15"/>
      <c r="D5665" s="18">
        <v>5000</v>
      </c>
      <c r="E5665" s="34">
        <f t="shared" ca="1" si="1691"/>
        <v>13244.018573768306</v>
      </c>
      <c r="F5665" s="34">
        <f t="shared" ca="1" si="1692"/>
        <v>3300</v>
      </c>
      <c r="G5665" s="69">
        <f t="shared" ca="1" si="1678"/>
        <v>0</v>
      </c>
      <c r="H5665" s="34">
        <f t="shared" ca="1" si="1679"/>
        <v>-173.23562279957977</v>
      </c>
      <c r="I5665" s="34">
        <f t="shared" ca="1" si="1680"/>
        <v>3126.7643772004203</v>
      </c>
      <c r="J5665" s="18">
        <f ca="1">SUM(INDIRECT(ADDRESS(ROW(F5665),COLUMN(F5665),4)):INDIRECT(ADDRESS(ROW(F5665)+N$5-1,COLUMN(F5665),4)))</f>
        <v>23300</v>
      </c>
      <c r="K5665" s="18">
        <f t="shared" ca="1" si="1681"/>
        <v>16350</v>
      </c>
      <c r="L5665" s="18">
        <f t="shared" ca="1" si="1693"/>
        <v>0</v>
      </c>
      <c r="M5665" s="18">
        <f t="shared" ca="1" si="1677"/>
        <v>0</v>
      </c>
      <c r="N5665" s="34">
        <f t="shared" ca="1" si="1682"/>
        <v>10117.254196567887</v>
      </c>
      <c r="P5665" s="18">
        <f t="shared" ca="1" si="1694"/>
        <v>173.23562279957977</v>
      </c>
      <c r="Q5665" s="47">
        <f ca="1">SUM(L$15:L5665)-SUM(M$15:M5665)</f>
        <v>16350</v>
      </c>
      <c r="R5665" s="47" t="str">
        <f t="shared" ca="1" si="1695"/>
        <v>M5668</v>
      </c>
      <c r="S5665" s="40">
        <f t="shared" ca="1" si="1683"/>
        <v>0</v>
      </c>
      <c r="T5665" s="46">
        <f t="shared" ca="1" si="1684"/>
        <v>83</v>
      </c>
      <c r="X5665" s="74">
        <f t="shared" ca="1" si="1685"/>
        <v>-0.17323562279957977</v>
      </c>
      <c r="Y5665" s="75">
        <f t="shared" ca="1" si="1686"/>
        <v>-0.17323562279957977</v>
      </c>
      <c r="Z5665" s="74">
        <f t="shared" ca="1" si="1687"/>
        <v>0.84093944699233059</v>
      </c>
      <c r="AA5665" s="76">
        <f t="shared" ca="1" si="1688"/>
        <v>-173.23562279957977</v>
      </c>
      <c r="AB5665" s="76">
        <f t="shared" ca="1" si="1689"/>
        <v>840.93944699233055</v>
      </c>
    </row>
    <row r="5666" spans="1:28" x14ac:dyDescent="0.25">
      <c r="A5666" s="2">
        <f t="shared" si="1690"/>
        <v>12</v>
      </c>
      <c r="B5666" s="16">
        <f ca="1">VLOOKUP(A5666,PERIODS!$O$4:$P$33,2,FALSE)</f>
        <v>3.3000000000000002E-2</v>
      </c>
      <c r="C5666" s="15"/>
      <c r="D5666" s="18">
        <v>5000</v>
      </c>
      <c r="E5666" s="34">
        <f t="shared" ca="1" si="1691"/>
        <v>10117.254196567887</v>
      </c>
      <c r="F5666" s="34">
        <f t="shared" ca="1" si="1692"/>
        <v>3300</v>
      </c>
      <c r="G5666" s="69">
        <f t="shared" ca="1" si="1678"/>
        <v>0</v>
      </c>
      <c r="H5666" s="34">
        <f t="shared" ca="1" si="1679"/>
        <v>-1489.1355934481956</v>
      </c>
      <c r="I5666" s="34">
        <f t="shared" ca="1" si="1680"/>
        <v>1810.8644065518044</v>
      </c>
      <c r="J5666" s="18">
        <f ca="1">SUM(INDIRECT(ADDRESS(ROW(F5666),COLUMN(F5666),4)):INDIRECT(ADDRESS(ROW(F5666)+N$5-1,COLUMN(F5666),4)))</f>
        <v>23500</v>
      </c>
      <c r="K5666" s="18">
        <f t="shared" ca="1" si="1681"/>
        <v>16350</v>
      </c>
      <c r="L5666" s="18">
        <f t="shared" ca="1" si="1693"/>
        <v>0</v>
      </c>
      <c r="M5666" s="18">
        <f t="shared" ca="1" si="1677"/>
        <v>0</v>
      </c>
      <c r="N5666" s="34">
        <f t="shared" ca="1" si="1682"/>
        <v>8306.3897900160828</v>
      </c>
      <c r="P5666" s="18">
        <f t="shared" ca="1" si="1694"/>
        <v>1489.1355934481956</v>
      </c>
      <c r="Q5666" s="47">
        <f ca="1">SUM(L$15:L5666)-SUM(M$15:M5666)</f>
        <v>16350</v>
      </c>
      <c r="R5666" s="47" t="str">
        <f t="shared" ca="1" si="1695"/>
        <v>M5669</v>
      </c>
      <c r="S5666" s="40">
        <f t="shared" ca="1" si="1683"/>
        <v>0</v>
      </c>
      <c r="T5666" s="46">
        <f t="shared" ca="1" si="1684"/>
        <v>83</v>
      </c>
      <c r="X5666" s="74">
        <f t="shared" ca="1" si="1685"/>
        <v>-1.4891355934481956</v>
      </c>
      <c r="Y5666" s="75">
        <f t="shared" ca="1" si="1686"/>
        <v>-1.4891355934481956</v>
      </c>
      <c r="Z5666" s="74">
        <f t="shared" ca="1" si="1687"/>
        <v>0.22556755336282669</v>
      </c>
      <c r="AA5666" s="76">
        <f t="shared" ca="1" si="1688"/>
        <v>-1489.1355934481956</v>
      </c>
      <c r="AB5666" s="76">
        <f t="shared" ca="1" si="1689"/>
        <v>225.56755336282669</v>
      </c>
    </row>
    <row r="5667" spans="1:28" x14ac:dyDescent="0.25">
      <c r="A5667" s="2">
        <f t="shared" si="1690"/>
        <v>13</v>
      </c>
      <c r="B5667" s="16">
        <f ca="1">VLOOKUP(A5667,PERIODS!$O$4:$P$33,2,FALSE)</f>
        <v>3.3000000000000002E-2</v>
      </c>
      <c r="C5667" s="15"/>
      <c r="D5667" s="18">
        <v>5000</v>
      </c>
      <c r="E5667" s="34">
        <f t="shared" ca="1" si="1691"/>
        <v>8306.3897900160828</v>
      </c>
      <c r="F5667" s="34">
        <f t="shared" ca="1" si="1692"/>
        <v>3300</v>
      </c>
      <c r="G5667" s="69">
        <f t="shared" ca="1" si="1678"/>
        <v>0</v>
      </c>
      <c r="H5667" s="34">
        <f t="shared" ca="1" si="1679"/>
        <v>-659.30517483421056</v>
      </c>
      <c r="I5667" s="34">
        <f t="shared" ca="1" si="1680"/>
        <v>2640.6948251657896</v>
      </c>
      <c r="J5667" s="18">
        <f ca="1">SUM(INDIRECT(ADDRESS(ROW(F5667),COLUMN(F5667),4)):INDIRECT(ADDRESS(ROW(F5667)+N$5-1,COLUMN(F5667),4)))</f>
        <v>23700</v>
      </c>
      <c r="K5667" s="18">
        <f t="shared" ca="1" si="1681"/>
        <v>0</v>
      </c>
      <c r="L5667" s="18">
        <f t="shared" ca="1" si="1693"/>
        <v>0</v>
      </c>
      <c r="M5667" s="18">
        <f t="shared" ca="1" si="1677"/>
        <v>16350</v>
      </c>
      <c r="N5667" s="34">
        <f t="shared" ca="1" si="1682"/>
        <v>22015.694964850292</v>
      </c>
      <c r="P5667" s="18">
        <f t="shared" ca="1" si="1694"/>
        <v>659.30517483421056</v>
      </c>
      <c r="Q5667" s="47">
        <f ca="1">SUM(L$15:L5667)-SUM(M$15:M5667)</f>
        <v>0</v>
      </c>
      <c r="R5667" s="47" t="str">
        <f t="shared" ca="1" si="1695"/>
        <v>M5670</v>
      </c>
      <c r="S5667" s="40">
        <f t="shared" ca="1" si="1683"/>
        <v>0</v>
      </c>
      <c r="T5667" s="46">
        <f t="shared" ca="1" si="1684"/>
        <v>6</v>
      </c>
      <c r="X5667" s="74">
        <f t="shared" ca="1" si="1685"/>
        <v>-0.65930517483421058</v>
      </c>
      <c r="Y5667" s="75">
        <f t="shared" ca="1" si="1686"/>
        <v>-0.65930517483421058</v>
      </c>
      <c r="Z5667" s="74">
        <f t="shared" ca="1" si="1687"/>
        <v>0.51721058059804048</v>
      </c>
      <c r="AA5667" s="76">
        <f t="shared" ca="1" si="1688"/>
        <v>-659.30517483421056</v>
      </c>
      <c r="AB5667" s="76">
        <f t="shared" ca="1" si="1689"/>
        <v>517.21058059804045</v>
      </c>
    </row>
    <row r="5668" spans="1:28" x14ac:dyDescent="0.25">
      <c r="A5668" s="2">
        <f t="shared" si="1690"/>
        <v>14</v>
      </c>
      <c r="B5668" s="16">
        <f ca="1">VLOOKUP(A5668,PERIODS!$O$4:$P$33,2,FALSE)</f>
        <v>3.3000000000000002E-2</v>
      </c>
      <c r="C5668" s="15"/>
      <c r="D5668" s="18">
        <v>5000</v>
      </c>
      <c r="E5668" s="34">
        <f t="shared" ca="1" si="1691"/>
        <v>22015.694964850292</v>
      </c>
      <c r="F5668" s="34">
        <f t="shared" ca="1" si="1692"/>
        <v>3300</v>
      </c>
      <c r="G5668" s="69">
        <f t="shared" ca="1" si="1678"/>
        <v>0</v>
      </c>
      <c r="H5668" s="34">
        <f t="shared" ca="1" si="1679"/>
        <v>-1414.4305570137462</v>
      </c>
      <c r="I5668" s="34">
        <f t="shared" ca="1" si="1680"/>
        <v>1885.5694429862538</v>
      </c>
      <c r="J5668" s="18">
        <f ca="1">SUM(INDIRECT(ADDRESS(ROW(F5668),COLUMN(F5668),4)):INDIRECT(ADDRESS(ROW(F5668)+N$5-1,COLUMN(F5668),4)))</f>
        <v>23900</v>
      </c>
      <c r="K5668" s="18">
        <f t="shared" ca="1" si="1681"/>
        <v>16350</v>
      </c>
      <c r="L5668" s="18">
        <f t="shared" ca="1" si="1693"/>
        <v>16350</v>
      </c>
      <c r="M5668" s="18">
        <f t="shared" ca="1" si="1677"/>
        <v>0</v>
      </c>
      <c r="N5668" s="34">
        <f t="shared" ca="1" si="1682"/>
        <v>20130.12552186404</v>
      </c>
      <c r="P5668" s="18">
        <f t="shared" ca="1" si="1694"/>
        <v>1414.4305570137462</v>
      </c>
      <c r="Q5668" s="47">
        <f ca="1">SUM(L$15:L5668)-SUM(M$15:M5668)</f>
        <v>16350</v>
      </c>
      <c r="R5668" s="47" t="str">
        <f t="shared" ca="1" si="1695"/>
        <v>M5671</v>
      </c>
      <c r="S5668" s="40">
        <f t="shared" ca="1" si="1683"/>
        <v>0</v>
      </c>
      <c r="T5668" s="46">
        <f t="shared" ca="1" si="1684"/>
        <v>24</v>
      </c>
      <c r="X5668" s="74">
        <f t="shared" ca="1" si="1685"/>
        <v>-1.4144305570137463</v>
      </c>
      <c r="Y5668" s="75">
        <f t="shared" ca="1" si="1686"/>
        <v>-1.4144305570137463</v>
      </c>
      <c r="Z5668" s="74">
        <f t="shared" ca="1" si="1687"/>
        <v>0.24306398512915459</v>
      </c>
      <c r="AA5668" s="76">
        <f t="shared" ca="1" si="1688"/>
        <v>-1414.4305570137462</v>
      </c>
      <c r="AB5668" s="76">
        <f t="shared" ca="1" si="1689"/>
        <v>243.06398512915459</v>
      </c>
    </row>
    <row r="5669" spans="1:28" x14ac:dyDescent="0.25">
      <c r="A5669" s="2">
        <f t="shared" si="1690"/>
        <v>15</v>
      </c>
      <c r="B5669" s="16">
        <f ca="1">VLOOKUP(A5669,PERIODS!$O$4:$P$33,2,FALSE)</f>
        <v>3.3000000000000002E-2</v>
      </c>
      <c r="C5669" s="15"/>
      <c r="D5669" s="18">
        <v>5000</v>
      </c>
      <c r="E5669" s="34">
        <f t="shared" ca="1" si="1691"/>
        <v>20130.12552186404</v>
      </c>
      <c r="F5669" s="34">
        <f t="shared" ca="1" si="1692"/>
        <v>3300</v>
      </c>
      <c r="G5669" s="69">
        <f t="shared" ca="1" si="1678"/>
        <v>0</v>
      </c>
      <c r="H5669" s="34">
        <f t="shared" ca="1" si="1679"/>
        <v>-854.19582052044836</v>
      </c>
      <c r="I5669" s="34">
        <f t="shared" ca="1" si="1680"/>
        <v>2445.8041794795517</v>
      </c>
      <c r="J5669" s="18">
        <f ca="1">SUM(INDIRECT(ADDRESS(ROW(F5669),COLUMN(F5669),4)):INDIRECT(ADDRESS(ROW(F5669)+N$5-1,COLUMN(F5669),4)))</f>
        <v>24100</v>
      </c>
      <c r="K5669" s="18">
        <f t="shared" ca="1" si="1681"/>
        <v>16350</v>
      </c>
      <c r="L5669" s="18">
        <f t="shared" ca="1" si="1693"/>
        <v>0</v>
      </c>
      <c r="M5669" s="18">
        <f t="shared" ca="1" si="1677"/>
        <v>0</v>
      </c>
      <c r="N5669" s="34">
        <f t="shared" ca="1" si="1682"/>
        <v>17684.321342384486</v>
      </c>
      <c r="P5669" s="18">
        <f t="shared" ca="1" si="1694"/>
        <v>854.19582052044836</v>
      </c>
      <c r="Q5669" s="47">
        <f ca="1">SUM(L$15:L5669)-SUM(M$15:M5669)</f>
        <v>16350</v>
      </c>
      <c r="R5669" s="47" t="str">
        <f t="shared" ca="1" si="1695"/>
        <v>M5672</v>
      </c>
      <c r="S5669" s="40">
        <f t="shared" ca="1" si="1683"/>
        <v>0</v>
      </c>
      <c r="T5669" s="46">
        <f t="shared" ca="1" si="1684"/>
        <v>64</v>
      </c>
      <c r="X5669" s="74">
        <f t="shared" ca="1" si="1685"/>
        <v>-0.8541958205204484</v>
      </c>
      <c r="Y5669" s="75">
        <f t="shared" ca="1" si="1686"/>
        <v>-0.8541958205204484</v>
      </c>
      <c r="Z5669" s="74">
        <f t="shared" ca="1" si="1687"/>
        <v>0.42562533265071623</v>
      </c>
      <c r="AA5669" s="76">
        <f t="shared" ca="1" si="1688"/>
        <v>-854.19582052044836</v>
      </c>
      <c r="AB5669" s="76">
        <f t="shared" ca="1" si="1689"/>
        <v>425.62533265071625</v>
      </c>
    </row>
    <row r="5670" spans="1:28" x14ac:dyDescent="0.25">
      <c r="A5670" s="2">
        <f t="shared" si="1690"/>
        <v>16</v>
      </c>
      <c r="B5670" s="16">
        <f ca="1">VLOOKUP(A5670,PERIODS!$O$4:$P$33,2,FALSE)</f>
        <v>3.3000000000000002E-2</v>
      </c>
      <c r="C5670" s="15"/>
      <c r="D5670" s="18">
        <v>5000</v>
      </c>
      <c r="E5670" s="34">
        <f t="shared" ca="1" si="1691"/>
        <v>17684.321342384486</v>
      </c>
      <c r="F5670" s="34">
        <f t="shared" ca="1" si="1692"/>
        <v>3300</v>
      </c>
      <c r="G5670" s="69">
        <f t="shared" ca="1" si="1678"/>
        <v>0</v>
      </c>
      <c r="H5670" s="34">
        <f t="shared" ca="1" si="1679"/>
        <v>470.84131589468006</v>
      </c>
      <c r="I5670" s="34">
        <f t="shared" ca="1" si="1680"/>
        <v>3770.8413158946801</v>
      </c>
      <c r="J5670" s="18">
        <f ca="1">SUM(INDIRECT(ADDRESS(ROW(F5670),COLUMN(F5670),4)):INDIRECT(ADDRESS(ROW(F5670)+N$5-1,COLUMN(F5670),4)))</f>
        <v>24300</v>
      </c>
      <c r="K5670" s="18">
        <f t="shared" ca="1" si="1681"/>
        <v>16350</v>
      </c>
      <c r="L5670" s="18">
        <f t="shared" ca="1" si="1693"/>
        <v>0</v>
      </c>
      <c r="M5670" s="18">
        <f t="shared" ca="1" si="1677"/>
        <v>0</v>
      </c>
      <c r="N5670" s="34">
        <f t="shared" ca="1" si="1682"/>
        <v>13913.480026489806</v>
      </c>
      <c r="P5670" s="18">
        <f t="shared" ca="1" si="1694"/>
        <v>470.84131589468006</v>
      </c>
      <c r="Q5670" s="47">
        <f ca="1">SUM(L$15:L5670)-SUM(M$15:M5670)</f>
        <v>16350</v>
      </c>
      <c r="R5670" s="47" t="str">
        <f t="shared" ca="1" si="1695"/>
        <v>M5673</v>
      </c>
      <c r="S5670" s="40">
        <f t="shared" ca="1" si="1683"/>
        <v>0</v>
      </c>
      <c r="T5670" s="46">
        <f t="shared" ca="1" si="1684"/>
        <v>5</v>
      </c>
      <c r="X5670" s="74">
        <f t="shared" ca="1" si="1685"/>
        <v>0.47084131589468009</v>
      </c>
      <c r="Y5670" s="75">
        <f t="shared" ca="1" si="1686"/>
        <v>0.47084131589468009</v>
      </c>
      <c r="Z5670" s="74">
        <f t="shared" ca="1" si="1687"/>
        <v>1.6013408601702337</v>
      </c>
      <c r="AA5670" s="76">
        <f t="shared" ca="1" si="1688"/>
        <v>470.84131589468006</v>
      </c>
      <c r="AB5670" s="76">
        <f t="shared" ca="1" si="1689"/>
        <v>1601.3408601702338</v>
      </c>
    </row>
    <row r="5671" spans="1:28" x14ac:dyDescent="0.25">
      <c r="A5671" s="2">
        <f t="shared" si="1690"/>
        <v>17</v>
      </c>
      <c r="B5671" s="16">
        <f ca="1">VLOOKUP(A5671,PERIODS!$O$4:$P$33,2,FALSE)</f>
        <v>3.5000000000000003E-2</v>
      </c>
      <c r="C5671" s="15"/>
      <c r="D5671" s="18">
        <v>5000</v>
      </c>
      <c r="E5671" s="34">
        <f t="shared" ca="1" si="1691"/>
        <v>13913.480026489806</v>
      </c>
      <c r="F5671" s="34">
        <f t="shared" ca="1" si="1692"/>
        <v>3500.0000000000005</v>
      </c>
      <c r="G5671" s="69">
        <f t="shared" ca="1" si="1678"/>
        <v>0</v>
      </c>
      <c r="H5671" s="34">
        <f t="shared" ca="1" si="1679"/>
        <v>-824.01408650095857</v>
      </c>
      <c r="I5671" s="34">
        <f t="shared" ca="1" si="1680"/>
        <v>2675.985913499042</v>
      </c>
      <c r="J5671" s="18">
        <f ca="1">SUM(INDIRECT(ADDRESS(ROW(F5671),COLUMN(F5671),4)):INDIRECT(ADDRESS(ROW(F5671)+N$5-1,COLUMN(F5671),4)))</f>
        <v>24500.000000000004</v>
      </c>
      <c r="K5671" s="18">
        <f t="shared" ca="1" si="1681"/>
        <v>0</v>
      </c>
      <c r="L5671" s="18">
        <f t="shared" ca="1" si="1693"/>
        <v>0</v>
      </c>
      <c r="M5671" s="18">
        <f t="shared" ca="1" si="1677"/>
        <v>16350</v>
      </c>
      <c r="N5671" s="34">
        <f t="shared" ca="1" si="1682"/>
        <v>27587.494112990764</v>
      </c>
      <c r="P5671" s="18">
        <f t="shared" ca="1" si="1694"/>
        <v>824.01408650095857</v>
      </c>
      <c r="Q5671" s="47">
        <f ca="1">SUM(L$15:L5671)-SUM(M$15:M5671)</f>
        <v>0</v>
      </c>
      <c r="R5671" s="47" t="str">
        <f t="shared" ca="1" si="1695"/>
        <v>M5674</v>
      </c>
      <c r="S5671" s="40">
        <f t="shared" ca="1" si="1683"/>
        <v>0</v>
      </c>
      <c r="T5671" s="46">
        <f t="shared" ca="1" si="1684"/>
        <v>10</v>
      </c>
      <c r="X5671" s="74">
        <f t="shared" ca="1" si="1685"/>
        <v>-0.82401408650095853</v>
      </c>
      <c r="Y5671" s="75">
        <f t="shared" ca="1" si="1686"/>
        <v>-0.82401408650095853</v>
      </c>
      <c r="Z5671" s="74">
        <f t="shared" ca="1" si="1687"/>
        <v>0.43866726731756384</v>
      </c>
      <c r="AA5671" s="76">
        <f t="shared" ca="1" si="1688"/>
        <v>-824.01408650095857</v>
      </c>
      <c r="AB5671" s="76">
        <f t="shared" ca="1" si="1689"/>
        <v>438.66726731756381</v>
      </c>
    </row>
    <row r="5672" spans="1:28" x14ac:dyDescent="0.25">
      <c r="A5672" s="2">
        <f t="shared" si="1690"/>
        <v>18</v>
      </c>
      <c r="B5672" s="16">
        <f ca="1">VLOOKUP(A5672,PERIODS!$O$4:$P$33,2,FALSE)</f>
        <v>3.5000000000000003E-2</v>
      </c>
      <c r="C5672" s="15"/>
      <c r="D5672" s="18">
        <v>5000</v>
      </c>
      <c r="E5672" s="34">
        <f t="shared" ca="1" si="1691"/>
        <v>27587.494112990764</v>
      </c>
      <c r="F5672" s="34">
        <f t="shared" ca="1" si="1692"/>
        <v>3500.0000000000005</v>
      </c>
      <c r="G5672" s="69">
        <f t="shared" ca="1" si="1678"/>
        <v>0</v>
      </c>
      <c r="H5672" s="34">
        <f t="shared" ca="1" si="1679"/>
        <v>-100.42651895902652</v>
      </c>
      <c r="I5672" s="34">
        <f t="shared" ca="1" si="1680"/>
        <v>3399.573481040974</v>
      </c>
      <c r="J5672" s="18">
        <f ca="1">SUM(INDIRECT(ADDRESS(ROW(F5672),COLUMN(F5672),4)):INDIRECT(ADDRESS(ROW(F5672)+N$5-1,COLUMN(F5672),4)))</f>
        <v>24500.000000000004</v>
      </c>
      <c r="K5672" s="18">
        <f t="shared" ca="1" si="1681"/>
        <v>0</v>
      </c>
      <c r="L5672" s="18">
        <f t="shared" ca="1" si="1693"/>
        <v>0</v>
      </c>
      <c r="M5672" s="18">
        <f t="shared" ca="1" si="1677"/>
        <v>0</v>
      </c>
      <c r="N5672" s="34">
        <f t="shared" ca="1" si="1682"/>
        <v>24187.92063194979</v>
      </c>
      <c r="P5672" s="18">
        <f t="shared" ca="1" si="1694"/>
        <v>100.42651895902652</v>
      </c>
      <c r="Q5672" s="47">
        <f ca="1">SUM(L$15:L5672)-SUM(M$15:M5672)</f>
        <v>0</v>
      </c>
      <c r="R5672" s="47" t="str">
        <f t="shared" ca="1" si="1695"/>
        <v>M5675</v>
      </c>
      <c r="S5672" s="40">
        <f t="shared" ca="1" si="1683"/>
        <v>0</v>
      </c>
      <c r="T5672" s="46">
        <f t="shared" ca="1" si="1684"/>
        <v>77</v>
      </c>
      <c r="X5672" s="74">
        <f t="shared" ca="1" si="1685"/>
        <v>-0.10042651895902652</v>
      </c>
      <c r="Y5672" s="75">
        <f t="shared" ca="1" si="1686"/>
        <v>-0.10042651895902652</v>
      </c>
      <c r="Z5672" s="74">
        <f t="shared" ca="1" si="1687"/>
        <v>0.9044515700139284</v>
      </c>
      <c r="AA5672" s="76">
        <f t="shared" ca="1" si="1688"/>
        <v>-100.42651895902652</v>
      </c>
      <c r="AB5672" s="76">
        <f t="shared" ca="1" si="1689"/>
        <v>904.4515700139284</v>
      </c>
    </row>
    <row r="5673" spans="1:28" x14ac:dyDescent="0.25">
      <c r="A5673" s="2">
        <f t="shared" si="1690"/>
        <v>19</v>
      </c>
      <c r="B5673" s="16">
        <f ca="1">VLOOKUP(A5673,PERIODS!$O$4:$P$33,2,FALSE)</f>
        <v>3.5000000000000003E-2</v>
      </c>
      <c r="C5673" s="15"/>
      <c r="D5673" s="18">
        <v>5000</v>
      </c>
      <c r="E5673" s="34">
        <f t="shared" ca="1" si="1691"/>
        <v>24187.92063194979</v>
      </c>
      <c r="F5673" s="34">
        <f t="shared" ca="1" si="1692"/>
        <v>3500.0000000000005</v>
      </c>
      <c r="G5673" s="69">
        <f t="shared" ca="1" si="1678"/>
        <v>0</v>
      </c>
      <c r="H5673" s="34">
        <f t="shared" ca="1" si="1679"/>
        <v>745.81492338655096</v>
      </c>
      <c r="I5673" s="34">
        <f t="shared" ca="1" si="1680"/>
        <v>4245.8149233865515</v>
      </c>
      <c r="J5673" s="18">
        <f ca="1">SUM(INDIRECT(ADDRESS(ROW(F5673),COLUMN(F5673),4)):INDIRECT(ADDRESS(ROW(F5673)+N$5-1,COLUMN(F5673),4)))</f>
        <v>24500.000000000004</v>
      </c>
      <c r="K5673" s="18">
        <f t="shared" ca="1" si="1681"/>
        <v>16350</v>
      </c>
      <c r="L5673" s="18">
        <f t="shared" ca="1" si="1693"/>
        <v>16350</v>
      </c>
      <c r="M5673" s="18">
        <f t="shared" ca="1" si="1677"/>
        <v>0</v>
      </c>
      <c r="N5673" s="34">
        <f t="shared" ca="1" si="1682"/>
        <v>19942.105708563238</v>
      </c>
      <c r="P5673" s="18">
        <f t="shared" ca="1" si="1694"/>
        <v>745.81492338655096</v>
      </c>
      <c r="Q5673" s="47">
        <f ca="1">SUM(L$15:L5673)-SUM(M$15:M5673)</f>
        <v>16350</v>
      </c>
      <c r="R5673" s="47" t="str">
        <f t="shared" ca="1" si="1695"/>
        <v>M5676</v>
      </c>
      <c r="S5673" s="40">
        <f t="shared" ca="1" si="1683"/>
        <v>0</v>
      </c>
      <c r="T5673" s="46">
        <f t="shared" ca="1" si="1684"/>
        <v>62</v>
      </c>
      <c r="X5673" s="74">
        <f t="shared" ca="1" si="1685"/>
        <v>0.74581492338655098</v>
      </c>
      <c r="Y5673" s="75">
        <f t="shared" ca="1" si="1686"/>
        <v>0.74581492338655098</v>
      </c>
      <c r="Z5673" s="74">
        <f t="shared" ca="1" si="1687"/>
        <v>2.1081587230025405</v>
      </c>
      <c r="AA5673" s="76">
        <f t="shared" ca="1" si="1688"/>
        <v>745.81492338655096</v>
      </c>
      <c r="AB5673" s="76">
        <f t="shared" ca="1" si="1689"/>
        <v>2108.1587230025407</v>
      </c>
    </row>
    <row r="5674" spans="1:28" x14ac:dyDescent="0.25">
      <c r="A5674" s="2">
        <f t="shared" si="1690"/>
        <v>20</v>
      </c>
      <c r="B5674" s="16">
        <f ca="1">VLOOKUP(A5674,PERIODS!$O$4:$P$33,2,FALSE)</f>
        <v>3.5000000000000003E-2</v>
      </c>
      <c r="C5674" s="15"/>
      <c r="D5674" s="18">
        <v>5000</v>
      </c>
      <c r="E5674" s="34">
        <f t="shared" ca="1" si="1691"/>
        <v>19942.105708563238</v>
      </c>
      <c r="F5674" s="34">
        <f t="shared" ca="1" si="1692"/>
        <v>3500.0000000000005</v>
      </c>
      <c r="G5674" s="69">
        <f t="shared" ca="1" si="1678"/>
        <v>0</v>
      </c>
      <c r="H5674" s="34">
        <f t="shared" ca="1" si="1679"/>
        <v>-162.53626264831865</v>
      </c>
      <c r="I5674" s="34">
        <f t="shared" ca="1" si="1680"/>
        <v>3337.4637373516816</v>
      </c>
      <c r="J5674" s="18">
        <f ca="1">SUM(INDIRECT(ADDRESS(ROW(F5674),COLUMN(F5674),4)):INDIRECT(ADDRESS(ROW(F5674)+N$5-1,COLUMN(F5674),4)))</f>
        <v>24500.000000000004</v>
      </c>
      <c r="K5674" s="18">
        <f t="shared" ca="1" si="1681"/>
        <v>16350</v>
      </c>
      <c r="L5674" s="18">
        <f t="shared" ca="1" si="1693"/>
        <v>0</v>
      </c>
      <c r="M5674" s="18">
        <f t="shared" ca="1" si="1677"/>
        <v>0</v>
      </c>
      <c r="N5674" s="34">
        <f t="shared" ca="1" si="1682"/>
        <v>16604.641971211557</v>
      </c>
      <c r="P5674" s="18">
        <f t="shared" ca="1" si="1694"/>
        <v>162.53626264831865</v>
      </c>
      <c r="Q5674" s="47">
        <f ca="1">SUM(L$15:L5674)-SUM(M$15:M5674)</f>
        <v>16350</v>
      </c>
      <c r="R5674" s="47" t="str">
        <f t="shared" ca="1" si="1695"/>
        <v>M5677</v>
      </c>
      <c r="S5674" s="40">
        <f t="shared" ca="1" si="1683"/>
        <v>0</v>
      </c>
      <c r="T5674" s="46">
        <f t="shared" ca="1" si="1684"/>
        <v>40</v>
      </c>
      <c r="X5674" s="74">
        <f t="shared" ca="1" si="1685"/>
        <v>-0.16253626264831866</v>
      </c>
      <c r="Y5674" s="75">
        <f t="shared" ca="1" si="1686"/>
        <v>-0.16253626264831866</v>
      </c>
      <c r="Z5674" s="74">
        <f t="shared" ca="1" si="1687"/>
        <v>0.84998526694972332</v>
      </c>
      <c r="AA5674" s="76">
        <f t="shared" ca="1" si="1688"/>
        <v>-162.53626264831865</v>
      </c>
      <c r="AB5674" s="76">
        <f t="shared" ca="1" si="1689"/>
        <v>849.98526694972327</v>
      </c>
    </row>
    <row r="5675" spans="1:28" x14ac:dyDescent="0.25">
      <c r="A5675" s="2">
        <f t="shared" si="1690"/>
        <v>21</v>
      </c>
      <c r="B5675" s="16">
        <f ca="1">VLOOKUP(A5675,PERIODS!$O$4:$P$33,2,FALSE)</f>
        <v>3.5000000000000003E-2</v>
      </c>
      <c r="C5675" s="15"/>
      <c r="D5675" s="18">
        <v>5000</v>
      </c>
      <c r="E5675" s="34">
        <f t="shared" ca="1" si="1691"/>
        <v>16604.641971211557</v>
      </c>
      <c r="F5675" s="34">
        <f t="shared" ca="1" si="1692"/>
        <v>3500.0000000000005</v>
      </c>
      <c r="G5675" s="69">
        <f t="shared" ca="1" si="1678"/>
        <v>0</v>
      </c>
      <c r="H5675" s="34">
        <f t="shared" ca="1" si="1679"/>
        <v>-66.200546826194881</v>
      </c>
      <c r="I5675" s="34">
        <f t="shared" ca="1" si="1680"/>
        <v>3433.7994531738054</v>
      </c>
      <c r="J5675" s="18">
        <f ca="1">SUM(INDIRECT(ADDRESS(ROW(F5675),COLUMN(F5675),4)):INDIRECT(ADDRESS(ROW(F5675)+N$5-1,COLUMN(F5675),4)))</f>
        <v>24500.000000000004</v>
      </c>
      <c r="K5675" s="18">
        <f t="shared" ca="1" si="1681"/>
        <v>16350</v>
      </c>
      <c r="L5675" s="18">
        <f t="shared" ca="1" si="1693"/>
        <v>0</v>
      </c>
      <c r="M5675" s="18">
        <f t="shared" ca="1" si="1677"/>
        <v>0</v>
      </c>
      <c r="N5675" s="34">
        <f t="shared" ca="1" si="1682"/>
        <v>13170.842518037751</v>
      </c>
      <c r="P5675" s="18">
        <f t="shared" ca="1" si="1694"/>
        <v>66.200546826194881</v>
      </c>
      <c r="Q5675" s="47">
        <f ca="1">SUM(L$15:L5675)-SUM(M$15:M5675)</f>
        <v>16350</v>
      </c>
      <c r="R5675" s="47" t="str">
        <f t="shared" ca="1" si="1695"/>
        <v>M5678</v>
      </c>
      <c r="S5675" s="40">
        <f t="shared" ca="1" si="1683"/>
        <v>0</v>
      </c>
      <c r="T5675" s="46">
        <f t="shared" ca="1" si="1684"/>
        <v>82</v>
      </c>
      <c r="X5675" s="74">
        <f t="shared" ca="1" si="1685"/>
        <v>-6.6200546826194875E-2</v>
      </c>
      <c r="Y5675" s="75">
        <f t="shared" ca="1" si="1686"/>
        <v>-6.6200546826194875E-2</v>
      </c>
      <c r="Z5675" s="74">
        <f t="shared" ca="1" si="1687"/>
        <v>0.93594314504176113</v>
      </c>
      <c r="AA5675" s="76">
        <f t="shared" ca="1" si="1688"/>
        <v>-66.200546826194881</v>
      </c>
      <c r="AB5675" s="76">
        <f t="shared" ca="1" si="1689"/>
        <v>935.94314504176111</v>
      </c>
    </row>
    <row r="5676" spans="1:28" x14ac:dyDescent="0.25">
      <c r="A5676" s="2">
        <f t="shared" si="1690"/>
        <v>22</v>
      </c>
      <c r="B5676" s="16">
        <f ca="1">VLOOKUP(A5676,PERIODS!$O$4:$P$33,2,FALSE)</f>
        <v>3.5000000000000003E-2</v>
      </c>
      <c r="C5676" s="15"/>
      <c r="D5676" s="18">
        <v>5000</v>
      </c>
      <c r="E5676" s="34">
        <f t="shared" ca="1" si="1691"/>
        <v>13170.842518037751</v>
      </c>
      <c r="F5676" s="34">
        <f t="shared" ca="1" si="1692"/>
        <v>3500.0000000000005</v>
      </c>
      <c r="G5676" s="69">
        <f t="shared" ca="1" si="1678"/>
        <v>0</v>
      </c>
      <c r="H5676" s="34">
        <f t="shared" ca="1" si="1679"/>
        <v>-16.700640809582662</v>
      </c>
      <c r="I5676" s="34">
        <f t="shared" ca="1" si="1680"/>
        <v>3483.2993591904178</v>
      </c>
      <c r="J5676" s="18">
        <f ca="1">SUM(INDIRECT(ADDRESS(ROW(F5676),COLUMN(F5676),4)):INDIRECT(ADDRESS(ROW(F5676)+N$5-1,COLUMN(F5676),4)))</f>
        <v>25000.000000000004</v>
      </c>
      <c r="K5676" s="18">
        <f t="shared" ca="1" si="1681"/>
        <v>0</v>
      </c>
      <c r="L5676" s="18">
        <f t="shared" ca="1" si="1693"/>
        <v>0</v>
      </c>
      <c r="M5676" s="18">
        <f t="shared" ca="1" si="1677"/>
        <v>16350</v>
      </c>
      <c r="N5676" s="34">
        <f t="shared" ca="1" si="1682"/>
        <v>26037.543158847333</v>
      </c>
      <c r="P5676" s="18">
        <f t="shared" ca="1" si="1694"/>
        <v>16.700640809582662</v>
      </c>
      <c r="Q5676" s="47">
        <f ca="1">SUM(L$15:L5676)-SUM(M$15:M5676)</f>
        <v>0</v>
      </c>
      <c r="R5676" s="47" t="str">
        <f t="shared" ca="1" si="1695"/>
        <v>M5679</v>
      </c>
      <c r="S5676" s="40">
        <f t="shared" ca="1" si="1683"/>
        <v>0</v>
      </c>
      <c r="T5676" s="46">
        <f t="shared" ca="1" si="1684"/>
        <v>95</v>
      </c>
      <c r="X5676" s="74">
        <f t="shared" ca="1" si="1685"/>
        <v>-1.6700640809582661E-2</v>
      </c>
      <c r="Y5676" s="75">
        <f t="shared" ca="1" si="1686"/>
        <v>-1.6700640809582661E-2</v>
      </c>
      <c r="Z5676" s="74">
        <f t="shared" ca="1" si="1687"/>
        <v>0.98343804178946737</v>
      </c>
      <c r="AA5676" s="76">
        <f t="shared" ca="1" si="1688"/>
        <v>-16.700640809582662</v>
      </c>
      <c r="AB5676" s="76">
        <f t="shared" ca="1" si="1689"/>
        <v>983.43804178946732</v>
      </c>
    </row>
    <row r="5677" spans="1:28" x14ac:dyDescent="0.25">
      <c r="A5677" s="2">
        <f t="shared" si="1690"/>
        <v>23</v>
      </c>
      <c r="B5677" s="16">
        <f ca="1">VLOOKUP(A5677,PERIODS!$O$4:$P$33,2,FALSE)</f>
        <v>3.5000000000000003E-2</v>
      </c>
      <c r="C5677" s="15"/>
      <c r="D5677" s="18">
        <v>5000</v>
      </c>
      <c r="E5677" s="34">
        <f t="shared" ca="1" si="1691"/>
        <v>26037.543158847333</v>
      </c>
      <c r="F5677" s="34">
        <f t="shared" ca="1" si="1692"/>
        <v>3500.0000000000005</v>
      </c>
      <c r="G5677" s="69">
        <f t="shared" ca="1" si="1678"/>
        <v>0</v>
      </c>
      <c r="H5677" s="34">
        <f t="shared" ca="1" si="1679"/>
        <v>-1807.859752295017</v>
      </c>
      <c r="I5677" s="34">
        <f t="shared" ca="1" si="1680"/>
        <v>1692.1402477049835</v>
      </c>
      <c r="J5677" s="18">
        <f ca="1">SUM(INDIRECT(ADDRESS(ROW(F5677),COLUMN(F5677),4)):INDIRECT(ADDRESS(ROW(F5677)+N$5-1,COLUMN(F5677),4)))</f>
        <v>25500.000000000004</v>
      </c>
      <c r="K5677" s="18">
        <f t="shared" ca="1" si="1681"/>
        <v>0</v>
      </c>
      <c r="L5677" s="18">
        <f t="shared" ca="1" si="1693"/>
        <v>0</v>
      </c>
      <c r="M5677" s="18">
        <f t="shared" ca="1" si="1677"/>
        <v>0</v>
      </c>
      <c r="N5677" s="34">
        <f t="shared" ca="1" si="1682"/>
        <v>24345.402911142348</v>
      </c>
      <c r="P5677" s="18">
        <f t="shared" ca="1" si="1694"/>
        <v>1807.859752295017</v>
      </c>
      <c r="Q5677" s="47">
        <f ca="1">SUM(L$15:L5677)-SUM(M$15:M5677)</f>
        <v>0</v>
      </c>
      <c r="R5677" s="47" t="str">
        <f t="shared" ca="1" si="1695"/>
        <v>M5680</v>
      </c>
      <c r="S5677" s="40">
        <f t="shared" ca="1" si="1683"/>
        <v>0</v>
      </c>
      <c r="T5677" s="46">
        <f t="shared" ca="1" si="1684"/>
        <v>21</v>
      </c>
      <c r="X5677" s="74">
        <f t="shared" ca="1" si="1685"/>
        <v>-1.8078597522950171</v>
      </c>
      <c r="Y5677" s="75">
        <f t="shared" ca="1" si="1686"/>
        <v>-1.8078597522950171</v>
      </c>
      <c r="Z5677" s="74">
        <f t="shared" ca="1" si="1687"/>
        <v>0.16400477228295279</v>
      </c>
      <c r="AA5677" s="76">
        <f t="shared" ca="1" si="1688"/>
        <v>-1807.859752295017</v>
      </c>
      <c r="AB5677" s="76">
        <f t="shared" ca="1" si="1689"/>
        <v>164.00477228295279</v>
      </c>
    </row>
    <row r="5678" spans="1:28" x14ac:dyDescent="0.25">
      <c r="A5678" s="2">
        <f t="shared" si="1690"/>
        <v>24</v>
      </c>
      <c r="B5678" s="16">
        <f ca="1">VLOOKUP(A5678,PERIODS!$O$4:$P$33,2,FALSE)</f>
        <v>3.5000000000000003E-2</v>
      </c>
      <c r="C5678" s="15"/>
      <c r="D5678" s="18">
        <v>5000</v>
      </c>
      <c r="E5678" s="34">
        <f t="shared" ca="1" si="1691"/>
        <v>24345.402911142348</v>
      </c>
      <c r="F5678" s="34">
        <f t="shared" ca="1" si="1692"/>
        <v>3500.0000000000005</v>
      </c>
      <c r="G5678" s="69">
        <f t="shared" ca="1" si="1678"/>
        <v>0</v>
      </c>
      <c r="H5678" s="34">
        <f t="shared" ca="1" si="1679"/>
        <v>-62.294524512553359</v>
      </c>
      <c r="I5678" s="34">
        <f t="shared" ca="1" si="1680"/>
        <v>3437.7054754874471</v>
      </c>
      <c r="J5678" s="18">
        <f ca="1">SUM(INDIRECT(ADDRESS(ROW(F5678),COLUMN(F5678),4)):INDIRECT(ADDRESS(ROW(F5678)+N$5-1,COLUMN(F5678),4)))</f>
        <v>26000</v>
      </c>
      <c r="K5678" s="18">
        <f t="shared" ca="1" si="1681"/>
        <v>16350</v>
      </c>
      <c r="L5678" s="18">
        <f t="shared" ca="1" si="1693"/>
        <v>16350</v>
      </c>
      <c r="M5678" s="18">
        <f t="shared" ca="1" si="1677"/>
        <v>0</v>
      </c>
      <c r="N5678" s="34">
        <f t="shared" ca="1" si="1682"/>
        <v>20907.6974356549</v>
      </c>
      <c r="P5678" s="18">
        <f t="shared" ca="1" si="1694"/>
        <v>62.294524512553359</v>
      </c>
      <c r="Q5678" s="47">
        <f ca="1">SUM(L$15:L5678)-SUM(M$15:M5678)</f>
        <v>16350</v>
      </c>
      <c r="R5678" s="47" t="str">
        <f t="shared" ca="1" si="1695"/>
        <v>M5681</v>
      </c>
      <c r="S5678" s="40">
        <f t="shared" ca="1" si="1683"/>
        <v>0</v>
      </c>
      <c r="T5678" s="46">
        <f t="shared" ca="1" si="1684"/>
        <v>42</v>
      </c>
      <c r="X5678" s="74">
        <f t="shared" ca="1" si="1685"/>
        <v>-6.2294524512553358E-2</v>
      </c>
      <c r="Y5678" s="75">
        <f t="shared" ca="1" si="1686"/>
        <v>-6.2294524512553358E-2</v>
      </c>
      <c r="Z5678" s="74">
        <f t="shared" ca="1" si="1687"/>
        <v>0.93960610900292185</v>
      </c>
      <c r="AA5678" s="76">
        <f t="shared" ca="1" si="1688"/>
        <v>-62.294524512553359</v>
      </c>
      <c r="AB5678" s="76">
        <f t="shared" ca="1" si="1689"/>
        <v>939.60610900292181</v>
      </c>
    </row>
    <row r="5679" spans="1:28" x14ac:dyDescent="0.25">
      <c r="A5679" s="2">
        <f t="shared" si="1690"/>
        <v>25</v>
      </c>
      <c r="B5679" s="16">
        <f ca="1">VLOOKUP(A5679,PERIODS!$O$4:$P$33,2,FALSE)</f>
        <v>3.5000000000000003E-2</v>
      </c>
      <c r="C5679" s="15"/>
      <c r="D5679" s="18">
        <v>5000</v>
      </c>
      <c r="E5679" s="34">
        <f t="shared" ca="1" si="1691"/>
        <v>20907.6974356549</v>
      </c>
      <c r="F5679" s="34">
        <f t="shared" ca="1" si="1692"/>
        <v>3500.0000000000005</v>
      </c>
      <c r="G5679" s="69">
        <f t="shared" ca="1" si="1678"/>
        <v>0</v>
      </c>
      <c r="H5679" s="34">
        <f t="shared" ca="1" si="1679"/>
        <v>-119.40926310873844</v>
      </c>
      <c r="I5679" s="34">
        <f t="shared" ca="1" si="1680"/>
        <v>3380.5907368912622</v>
      </c>
      <c r="J5679" s="18">
        <f ca="1">SUM(INDIRECT(ADDRESS(ROW(F5679),COLUMN(F5679),4)):INDIRECT(ADDRESS(ROW(F5679)+N$5-1,COLUMN(F5679),4)))</f>
        <v>24900</v>
      </c>
      <c r="K5679" s="18">
        <f t="shared" ca="1" si="1681"/>
        <v>16350</v>
      </c>
      <c r="L5679" s="18">
        <f t="shared" ca="1" si="1693"/>
        <v>0</v>
      </c>
      <c r="M5679" s="18">
        <f t="shared" ca="1" si="1677"/>
        <v>0</v>
      </c>
      <c r="N5679" s="34">
        <f t="shared" ca="1" si="1682"/>
        <v>17527.106698763637</v>
      </c>
      <c r="P5679" s="18">
        <f t="shared" ca="1" si="1694"/>
        <v>119.40926310873844</v>
      </c>
      <c r="Q5679" s="47">
        <f ca="1">SUM(L$15:L5679)-SUM(M$15:M5679)</f>
        <v>16350</v>
      </c>
      <c r="R5679" s="47" t="str">
        <f t="shared" ca="1" si="1695"/>
        <v>M5682</v>
      </c>
      <c r="S5679" s="40">
        <f t="shared" ca="1" si="1683"/>
        <v>0</v>
      </c>
      <c r="T5679" s="46">
        <f t="shared" ca="1" si="1684"/>
        <v>64</v>
      </c>
      <c r="X5679" s="74">
        <f t="shared" ca="1" si="1685"/>
        <v>-0.11940926310873844</v>
      </c>
      <c r="Y5679" s="75">
        <f t="shared" ca="1" si="1686"/>
        <v>-0.11940926310873844</v>
      </c>
      <c r="Z5679" s="74">
        <f t="shared" ca="1" si="1687"/>
        <v>0.88744452812356323</v>
      </c>
      <c r="AA5679" s="76">
        <f t="shared" ca="1" si="1688"/>
        <v>-119.40926310873844</v>
      </c>
      <c r="AB5679" s="76">
        <f t="shared" ca="1" si="1689"/>
        <v>887.44452812356326</v>
      </c>
    </row>
    <row r="5680" spans="1:28" x14ac:dyDescent="0.25">
      <c r="A5680" s="2">
        <f t="shared" si="1690"/>
        <v>26</v>
      </c>
      <c r="B5680" s="16">
        <f ca="1">VLOOKUP(A5680,PERIODS!$O$4:$P$33,2,FALSE)</f>
        <v>3.5000000000000003E-2</v>
      </c>
      <c r="C5680" s="15"/>
      <c r="D5680" s="18">
        <v>5000</v>
      </c>
      <c r="E5680" s="34">
        <f t="shared" ca="1" si="1691"/>
        <v>17527.106698763637</v>
      </c>
      <c r="F5680" s="34">
        <f t="shared" ca="1" si="1692"/>
        <v>3500.0000000000005</v>
      </c>
      <c r="G5680" s="69">
        <f t="shared" ca="1" si="1678"/>
        <v>0</v>
      </c>
      <c r="H5680" s="34">
        <f t="shared" ca="1" si="1679"/>
        <v>-489.57637698812317</v>
      </c>
      <c r="I5680" s="34">
        <f t="shared" ca="1" si="1680"/>
        <v>3010.4236230118772</v>
      </c>
      <c r="J5680" s="18">
        <f ca="1">SUM(INDIRECT(ADDRESS(ROW(F5680),COLUMN(F5680),4)):INDIRECT(ADDRESS(ROW(F5680)+N$5-1,COLUMN(F5680),4)))</f>
        <v>23900</v>
      </c>
      <c r="K5680" s="18">
        <f t="shared" ca="1" si="1681"/>
        <v>16350</v>
      </c>
      <c r="L5680" s="18">
        <f t="shared" ca="1" si="1693"/>
        <v>0</v>
      </c>
      <c r="M5680" s="18">
        <f t="shared" ca="1" si="1677"/>
        <v>0</v>
      </c>
      <c r="N5680" s="34">
        <f t="shared" ca="1" si="1682"/>
        <v>14516.68307575176</v>
      </c>
      <c r="P5680" s="18">
        <f t="shared" ca="1" si="1694"/>
        <v>489.57637698812317</v>
      </c>
      <c r="Q5680" s="47">
        <f ca="1">SUM(L$15:L5680)-SUM(M$15:M5680)</f>
        <v>16350</v>
      </c>
      <c r="R5680" s="47" t="str">
        <f t="shared" ca="1" si="1695"/>
        <v>M5683</v>
      </c>
      <c r="S5680" s="40">
        <f t="shared" ca="1" si="1683"/>
        <v>0</v>
      </c>
      <c r="T5680" s="46">
        <f t="shared" ca="1" si="1684"/>
        <v>51</v>
      </c>
      <c r="X5680" s="74">
        <f t="shared" ca="1" si="1685"/>
        <v>-0.48957637698812317</v>
      </c>
      <c r="Y5680" s="75">
        <f t="shared" ca="1" si="1686"/>
        <v>-0.48957637698812317</v>
      </c>
      <c r="Z5680" s="74">
        <f t="shared" ca="1" si="1687"/>
        <v>0.61288597180031956</v>
      </c>
      <c r="AA5680" s="76">
        <f t="shared" ca="1" si="1688"/>
        <v>-489.57637698812317</v>
      </c>
      <c r="AB5680" s="76">
        <f t="shared" ca="1" si="1689"/>
        <v>612.88597180031957</v>
      </c>
    </row>
    <row r="5681" spans="1:28" x14ac:dyDescent="0.25">
      <c r="A5681" s="2">
        <f t="shared" si="1690"/>
        <v>27</v>
      </c>
      <c r="B5681" s="16">
        <f ca="1">VLOOKUP(A5681,PERIODS!$O$4:$P$33,2,FALSE)</f>
        <v>3.5000000000000003E-2</v>
      </c>
      <c r="C5681" s="15"/>
      <c r="D5681" s="18">
        <v>5000</v>
      </c>
      <c r="E5681" s="34">
        <f t="shared" ca="1" si="1691"/>
        <v>14516.68307575176</v>
      </c>
      <c r="F5681" s="34">
        <f t="shared" ca="1" si="1692"/>
        <v>3500.0000000000005</v>
      </c>
      <c r="G5681" s="69">
        <f t="shared" ca="1" si="1678"/>
        <v>0</v>
      </c>
      <c r="H5681" s="34">
        <f t="shared" ca="1" si="1679"/>
        <v>10.710897385121708</v>
      </c>
      <c r="I5681" s="34">
        <f t="shared" ca="1" si="1680"/>
        <v>3510.7108973851223</v>
      </c>
      <c r="J5681" s="18">
        <f ca="1">SUM(INDIRECT(ADDRESS(ROW(F5681),COLUMN(F5681),4)):INDIRECT(ADDRESS(ROW(F5681)+N$5-1,COLUMN(F5681),4)))</f>
        <v>22900</v>
      </c>
      <c r="K5681" s="18">
        <f t="shared" ca="1" si="1681"/>
        <v>0</v>
      </c>
      <c r="L5681" s="18">
        <f t="shared" ca="1" si="1693"/>
        <v>0</v>
      </c>
      <c r="M5681" s="18">
        <f t="shared" ca="1" si="1677"/>
        <v>16350</v>
      </c>
      <c r="N5681" s="34">
        <f t="shared" ca="1" si="1682"/>
        <v>27355.972178366639</v>
      </c>
      <c r="P5681" s="18">
        <f t="shared" ca="1" si="1694"/>
        <v>10.710897385121708</v>
      </c>
      <c r="Q5681" s="47">
        <f ca="1">SUM(L$15:L5681)-SUM(M$15:M5681)</f>
        <v>0</v>
      </c>
      <c r="R5681" s="47" t="str">
        <f t="shared" ca="1" si="1695"/>
        <v>M5684</v>
      </c>
      <c r="S5681" s="40">
        <f t="shared" ca="1" si="1683"/>
        <v>0</v>
      </c>
      <c r="T5681" s="46">
        <f t="shared" ca="1" si="1684"/>
        <v>40</v>
      </c>
      <c r="X5681" s="74">
        <f t="shared" ca="1" si="1685"/>
        <v>1.0710897385121708E-2</v>
      </c>
      <c r="Y5681" s="75">
        <f t="shared" ca="1" si="1686"/>
        <v>1.0710897385121708E-2</v>
      </c>
      <c r="Z5681" s="74">
        <f t="shared" ca="1" si="1687"/>
        <v>1.0107684643943788</v>
      </c>
      <c r="AA5681" s="76">
        <f t="shared" ca="1" si="1688"/>
        <v>10.710897385121708</v>
      </c>
      <c r="AB5681" s="76">
        <f t="shared" ca="1" si="1689"/>
        <v>1010.7684643943788</v>
      </c>
    </row>
    <row r="5682" spans="1:28" x14ac:dyDescent="0.25">
      <c r="A5682" s="2">
        <f t="shared" si="1690"/>
        <v>28</v>
      </c>
      <c r="B5682" s="16">
        <f ca="1">VLOOKUP(A5682,PERIODS!$O$4:$P$33,2,FALSE)</f>
        <v>0.04</v>
      </c>
      <c r="C5682" s="15"/>
      <c r="D5682" s="18">
        <v>5000</v>
      </c>
      <c r="E5682" s="34">
        <f t="shared" ca="1" si="1691"/>
        <v>27355.972178366639</v>
      </c>
      <c r="F5682" s="34">
        <f t="shared" ca="1" si="1692"/>
        <v>4000</v>
      </c>
      <c r="G5682" s="69">
        <f t="shared" ca="1" si="1678"/>
        <v>0</v>
      </c>
      <c r="H5682" s="34">
        <f t="shared" ca="1" si="1679"/>
        <v>-1779.2849991747489</v>
      </c>
      <c r="I5682" s="34">
        <f t="shared" ca="1" si="1680"/>
        <v>2220.7150008252511</v>
      </c>
      <c r="J5682" s="18">
        <f ca="1">SUM(INDIRECT(ADDRESS(ROW(F5682),COLUMN(F5682),4)):INDIRECT(ADDRESS(ROW(F5682)+N$5-1,COLUMN(F5682),4)))</f>
        <v>21900</v>
      </c>
      <c r="K5682" s="18">
        <f t="shared" ca="1" si="1681"/>
        <v>0</v>
      </c>
      <c r="L5682" s="18">
        <f t="shared" ca="1" si="1693"/>
        <v>0</v>
      </c>
      <c r="M5682" s="18">
        <f t="shared" ca="1" si="1677"/>
        <v>0</v>
      </c>
      <c r="N5682" s="34">
        <f t="shared" ca="1" si="1682"/>
        <v>25135.257177541389</v>
      </c>
      <c r="P5682" s="18">
        <f t="shared" ca="1" si="1694"/>
        <v>1779.2849991747489</v>
      </c>
      <c r="Q5682" s="47">
        <f ca="1">SUM(L$15:L5682)-SUM(M$15:M5682)</f>
        <v>0</v>
      </c>
      <c r="R5682" s="47" t="str">
        <f t="shared" ca="1" si="1695"/>
        <v>M5685</v>
      </c>
      <c r="S5682" s="40">
        <f t="shared" ca="1" si="1683"/>
        <v>0</v>
      </c>
      <c r="T5682" s="46">
        <f t="shared" ca="1" si="1684"/>
        <v>57</v>
      </c>
      <c r="X5682" s="74">
        <f t="shared" ca="1" si="1685"/>
        <v>-1.7792849991747488</v>
      </c>
      <c r="Y5682" s="75">
        <f t="shared" ca="1" si="1686"/>
        <v>-1.7792849991747488</v>
      </c>
      <c r="Z5682" s="74">
        <f t="shared" ca="1" si="1687"/>
        <v>0.16875876679945478</v>
      </c>
      <c r="AA5682" s="76">
        <f t="shared" ca="1" si="1688"/>
        <v>-1779.2849991747489</v>
      </c>
      <c r="AB5682" s="76">
        <f t="shared" ca="1" si="1689"/>
        <v>168.75876679945478</v>
      </c>
    </row>
    <row r="5683" spans="1:28" x14ac:dyDescent="0.25">
      <c r="A5683" s="2">
        <f t="shared" si="1690"/>
        <v>29</v>
      </c>
      <c r="B5683" s="16">
        <f ca="1">VLOOKUP(A5683,PERIODS!$O$4:$P$33,2,FALSE)</f>
        <v>0.04</v>
      </c>
      <c r="C5683" s="15"/>
      <c r="D5683" s="18">
        <v>5000</v>
      </c>
      <c r="E5683" s="34">
        <f t="shared" ca="1" si="1691"/>
        <v>25135.257177541389</v>
      </c>
      <c r="F5683" s="34">
        <f t="shared" ca="1" si="1692"/>
        <v>4000</v>
      </c>
      <c r="G5683" s="69">
        <f t="shared" ca="1" si="1678"/>
        <v>0</v>
      </c>
      <c r="H5683" s="34">
        <f t="shared" ca="1" si="1679"/>
        <v>-1561.2328064705243</v>
      </c>
      <c r="I5683" s="34">
        <f t="shared" ca="1" si="1680"/>
        <v>2438.7671935294757</v>
      </c>
      <c r="J5683" s="18">
        <f ca="1">SUM(INDIRECT(ADDRESS(ROW(F5683),COLUMN(F5683),4)):INDIRECT(ADDRESS(ROW(F5683)+N$5-1,COLUMN(F5683),4)))</f>
        <v>21200</v>
      </c>
      <c r="K5683" s="18">
        <f t="shared" ca="1" si="1681"/>
        <v>0</v>
      </c>
      <c r="L5683" s="18">
        <f t="shared" ca="1" si="1693"/>
        <v>0</v>
      </c>
      <c r="M5683" s="18">
        <f t="shared" ca="1" si="1677"/>
        <v>0</v>
      </c>
      <c r="N5683" s="34">
        <f t="shared" ca="1" si="1682"/>
        <v>22696.489984011914</v>
      </c>
      <c r="P5683" s="18">
        <f t="shared" ca="1" si="1694"/>
        <v>1561.2328064705243</v>
      </c>
      <c r="Q5683" s="47">
        <f ca="1">SUM(L$15:L5683)-SUM(M$15:M5683)</f>
        <v>0</v>
      </c>
      <c r="R5683" s="47" t="str">
        <f t="shared" ca="1" si="1695"/>
        <v>M5686</v>
      </c>
      <c r="S5683" s="40">
        <f t="shared" ca="1" si="1683"/>
        <v>0</v>
      </c>
      <c r="T5683" s="46">
        <f t="shared" ca="1" si="1684"/>
        <v>69</v>
      </c>
      <c r="X5683" s="74">
        <f t="shared" ca="1" si="1685"/>
        <v>-1.5612328064705243</v>
      </c>
      <c r="Y5683" s="75">
        <f t="shared" ca="1" si="1686"/>
        <v>-1.5612328064705243</v>
      </c>
      <c r="Z5683" s="74">
        <f t="shared" ca="1" si="1687"/>
        <v>0.20987717371053807</v>
      </c>
      <c r="AA5683" s="76">
        <f t="shared" ca="1" si="1688"/>
        <v>-1561.2328064705243</v>
      </c>
      <c r="AB5683" s="76">
        <f t="shared" ca="1" si="1689"/>
        <v>209.87717371053807</v>
      </c>
    </row>
    <row r="5684" spans="1:28" x14ac:dyDescent="0.25">
      <c r="A5684" s="2">
        <f t="shared" si="1690"/>
        <v>30</v>
      </c>
      <c r="B5684" s="16">
        <f ca="1">VLOOKUP(A5684,PERIODS!$O$4:$P$33,2,FALSE)</f>
        <v>0.04</v>
      </c>
      <c r="C5684" s="15"/>
      <c r="D5684" s="18">
        <v>5000</v>
      </c>
      <c r="E5684" s="34">
        <f t="shared" ca="1" si="1691"/>
        <v>22696.489984011914</v>
      </c>
      <c r="F5684" s="34">
        <f t="shared" ca="1" si="1692"/>
        <v>4000</v>
      </c>
      <c r="G5684" s="69">
        <f t="shared" ca="1" si="1678"/>
        <v>0</v>
      </c>
      <c r="H5684" s="34">
        <f t="shared" ca="1" si="1679"/>
        <v>-1845.9770599210722</v>
      </c>
      <c r="I5684" s="34">
        <f t="shared" ca="1" si="1680"/>
        <v>2154.0229400789276</v>
      </c>
      <c r="J5684" s="18">
        <f ca="1">SUM(INDIRECT(ADDRESS(ROW(F5684),COLUMN(F5684),4)):INDIRECT(ADDRESS(ROW(F5684)+N$5-1,COLUMN(F5684),4)))</f>
        <v>20500</v>
      </c>
      <c r="K5684" s="18">
        <f t="shared" ca="1" si="1681"/>
        <v>0</v>
      </c>
      <c r="L5684" s="18">
        <f t="shared" ca="1" si="1693"/>
        <v>0</v>
      </c>
      <c r="M5684" s="18">
        <f t="shared" ca="1" si="1677"/>
        <v>0</v>
      </c>
      <c r="N5684" s="34">
        <f t="shared" ca="1" si="1682"/>
        <v>20542.467043932986</v>
      </c>
      <c r="P5684" s="18">
        <f t="shared" ca="1" si="1694"/>
        <v>1845.9770599210722</v>
      </c>
      <c r="Q5684" s="47">
        <f ca="1">SUM(L$15:L5684)-SUM(M$15:M5684)</f>
        <v>0</v>
      </c>
      <c r="R5684" s="47" t="str">
        <f t="shared" ca="1" si="1695"/>
        <v>M5687</v>
      </c>
      <c r="S5684" s="40">
        <f t="shared" ca="1" si="1683"/>
        <v>0</v>
      </c>
      <c r="T5684" s="46">
        <f t="shared" ca="1" si="1684"/>
        <v>42</v>
      </c>
      <c r="X5684" s="74">
        <f t="shared" ca="1" si="1685"/>
        <v>-1.8459770599210721</v>
      </c>
      <c r="Y5684" s="75">
        <f t="shared" ca="1" si="1686"/>
        <v>-1.8459770599210721</v>
      </c>
      <c r="Z5684" s="74">
        <f t="shared" ca="1" si="1687"/>
        <v>0.157870996086659</v>
      </c>
      <c r="AA5684" s="76">
        <f t="shared" ca="1" si="1688"/>
        <v>-1845.9770599210722</v>
      </c>
      <c r="AB5684" s="76">
        <f t="shared" ca="1" si="1689"/>
        <v>157.87099608665901</v>
      </c>
    </row>
    <row r="5685" spans="1:28" x14ac:dyDescent="0.25">
      <c r="A5685" s="2">
        <f t="shared" si="1690"/>
        <v>1</v>
      </c>
      <c r="B5685" s="16">
        <f ca="1">VLOOKUP(A5685,PERIODS!$O$4:$P$33,2,FALSE)</f>
        <v>2.4E-2</v>
      </c>
      <c r="C5685" s="15"/>
      <c r="D5685" s="18">
        <v>5000</v>
      </c>
      <c r="E5685" s="34">
        <f t="shared" ca="1" si="1691"/>
        <v>20542.467043932986</v>
      </c>
      <c r="F5685" s="34">
        <f t="shared" ca="1" si="1692"/>
        <v>2400</v>
      </c>
      <c r="G5685" s="69">
        <f t="shared" ca="1" si="1678"/>
        <v>0</v>
      </c>
      <c r="H5685" s="34">
        <f t="shared" ca="1" si="1679"/>
        <v>364.30874126328195</v>
      </c>
      <c r="I5685" s="34">
        <f t="shared" ca="1" si="1680"/>
        <v>2764.3087412632822</v>
      </c>
      <c r="J5685" s="18">
        <f ca="1">SUM(INDIRECT(ADDRESS(ROW(F5685),COLUMN(F5685),4)):INDIRECT(ADDRESS(ROW(F5685)+N$5-1,COLUMN(F5685),4)))</f>
        <v>19800</v>
      </c>
      <c r="K5685" s="18">
        <f t="shared" ca="1" si="1681"/>
        <v>0</v>
      </c>
      <c r="L5685" s="18">
        <f t="shared" ca="1" si="1693"/>
        <v>0</v>
      </c>
      <c r="M5685" s="18">
        <f t="shared" ca="1" si="1677"/>
        <v>0</v>
      </c>
      <c r="N5685" s="34">
        <f t="shared" ca="1" si="1682"/>
        <v>17778.158302669704</v>
      </c>
      <c r="P5685" s="18">
        <f t="shared" ca="1" si="1694"/>
        <v>364.30874126328195</v>
      </c>
      <c r="Q5685" s="47">
        <f ca="1">SUM(L$15:L5685)-SUM(M$15:M5685)</f>
        <v>0</v>
      </c>
      <c r="R5685" s="47" t="str">
        <f t="shared" ca="1" si="1695"/>
        <v>M5688</v>
      </c>
      <c r="S5685" s="40">
        <f t="shared" ca="1" si="1683"/>
        <v>0</v>
      </c>
      <c r="T5685" s="46">
        <f t="shared" ca="1" si="1684"/>
        <v>49</v>
      </c>
      <c r="X5685" s="74">
        <f t="shared" ca="1" si="1685"/>
        <v>0.36430874126328194</v>
      </c>
      <c r="Y5685" s="75">
        <f t="shared" ca="1" si="1686"/>
        <v>0.36430874126328194</v>
      </c>
      <c r="Z5685" s="74">
        <f t="shared" ca="1" si="1687"/>
        <v>1.4395185843430582</v>
      </c>
      <c r="AA5685" s="76">
        <f t="shared" ca="1" si="1688"/>
        <v>364.30874126328195</v>
      </c>
      <c r="AB5685" s="76">
        <f t="shared" ca="1" si="1689"/>
        <v>1439.5185843430581</v>
      </c>
    </row>
    <row r="5686" spans="1:28" x14ac:dyDescent="0.25">
      <c r="A5686" s="2">
        <f t="shared" si="1690"/>
        <v>2</v>
      </c>
      <c r="B5686" s="16">
        <f ca="1">VLOOKUP(A5686,PERIODS!$O$4:$P$33,2,FALSE)</f>
        <v>2.5000000000000001E-2</v>
      </c>
      <c r="C5686" s="15"/>
      <c r="D5686" s="18">
        <v>5000</v>
      </c>
      <c r="E5686" s="34">
        <f t="shared" ca="1" si="1691"/>
        <v>17778.158302669704</v>
      </c>
      <c r="F5686" s="34">
        <f t="shared" ca="1" si="1692"/>
        <v>2500</v>
      </c>
      <c r="G5686" s="69">
        <f t="shared" ca="1" si="1678"/>
        <v>0</v>
      </c>
      <c r="H5686" s="34">
        <f t="shared" ca="1" si="1679"/>
        <v>-378.29878542169388</v>
      </c>
      <c r="I5686" s="34">
        <f t="shared" ca="1" si="1680"/>
        <v>2121.701214578306</v>
      </c>
      <c r="J5686" s="18">
        <f ca="1">SUM(INDIRECT(ADDRESS(ROW(F5686),COLUMN(F5686),4)):INDIRECT(ADDRESS(ROW(F5686)+N$5-1,COLUMN(F5686),4)))</f>
        <v>20700</v>
      </c>
      <c r="K5686" s="18">
        <f t="shared" ca="1" si="1681"/>
        <v>16350</v>
      </c>
      <c r="L5686" s="18">
        <f t="shared" ca="1" si="1693"/>
        <v>16350</v>
      </c>
      <c r="M5686" s="18">
        <f t="shared" ca="1" si="1677"/>
        <v>0</v>
      </c>
      <c r="N5686" s="34">
        <f t="shared" ca="1" si="1682"/>
        <v>15656.457088091398</v>
      </c>
      <c r="P5686" s="18">
        <f t="shared" ca="1" si="1694"/>
        <v>378.29878542169388</v>
      </c>
      <c r="Q5686" s="47">
        <f ca="1">SUM(L$15:L5686)-SUM(M$15:M5686)</f>
        <v>16350</v>
      </c>
      <c r="R5686" s="47" t="str">
        <f t="shared" ca="1" si="1695"/>
        <v>M5689</v>
      </c>
      <c r="S5686" s="40">
        <f t="shared" ca="1" si="1683"/>
        <v>0</v>
      </c>
      <c r="T5686" s="46">
        <f t="shared" ca="1" si="1684"/>
        <v>55</v>
      </c>
      <c r="X5686" s="74">
        <f t="shared" ca="1" si="1685"/>
        <v>-0.37829878542169387</v>
      </c>
      <c r="Y5686" s="75">
        <f t="shared" ca="1" si="1686"/>
        <v>-0.37829878542169387</v>
      </c>
      <c r="Z5686" s="74">
        <f t="shared" ca="1" si="1687"/>
        <v>0.6850257943649235</v>
      </c>
      <c r="AA5686" s="76">
        <f t="shared" ca="1" si="1688"/>
        <v>-378.29878542169388</v>
      </c>
      <c r="AB5686" s="76">
        <f t="shared" ca="1" si="1689"/>
        <v>685.02579436492351</v>
      </c>
    </row>
    <row r="5687" spans="1:28" x14ac:dyDescent="0.25">
      <c r="A5687" s="2">
        <f t="shared" si="1690"/>
        <v>3</v>
      </c>
      <c r="B5687" s="16">
        <f ca="1">VLOOKUP(A5687,PERIODS!$O$4:$P$33,2,FALSE)</f>
        <v>2.5000000000000001E-2</v>
      </c>
      <c r="C5687" s="15"/>
      <c r="D5687" s="18">
        <v>5000</v>
      </c>
      <c r="E5687" s="34">
        <f t="shared" ca="1" si="1691"/>
        <v>15656.457088091398</v>
      </c>
      <c r="F5687" s="34">
        <f t="shared" ca="1" si="1692"/>
        <v>2500</v>
      </c>
      <c r="G5687" s="69">
        <f t="shared" ca="1" si="1678"/>
        <v>0</v>
      </c>
      <c r="H5687" s="34">
        <f t="shared" ca="1" si="1679"/>
        <v>-419.21853207325796</v>
      </c>
      <c r="I5687" s="34">
        <f t="shared" ca="1" si="1680"/>
        <v>2080.7814679267422</v>
      </c>
      <c r="J5687" s="18">
        <f ca="1">SUM(INDIRECT(ADDRESS(ROW(F5687),COLUMN(F5687),4)):INDIRECT(ADDRESS(ROW(F5687)+N$5-1,COLUMN(F5687),4)))</f>
        <v>21500</v>
      </c>
      <c r="K5687" s="18">
        <f t="shared" ca="1" si="1681"/>
        <v>16350</v>
      </c>
      <c r="L5687" s="18">
        <f t="shared" ca="1" si="1693"/>
        <v>0</v>
      </c>
      <c r="M5687" s="18">
        <f t="shared" ca="1" si="1677"/>
        <v>0</v>
      </c>
      <c r="N5687" s="34">
        <f t="shared" ca="1" si="1682"/>
        <v>13575.675620164657</v>
      </c>
      <c r="P5687" s="18">
        <f t="shared" ca="1" si="1694"/>
        <v>419.21853207325796</v>
      </c>
      <c r="Q5687" s="47">
        <f ca="1">SUM(L$15:L5687)-SUM(M$15:M5687)</f>
        <v>16350</v>
      </c>
      <c r="R5687" s="47" t="str">
        <f t="shared" ca="1" si="1695"/>
        <v>M5690</v>
      </c>
      <c r="S5687" s="40">
        <f t="shared" ca="1" si="1683"/>
        <v>0</v>
      </c>
      <c r="T5687" s="46">
        <f t="shared" ca="1" si="1684"/>
        <v>42</v>
      </c>
      <c r="X5687" s="74">
        <f t="shared" ca="1" si="1685"/>
        <v>-0.41921853207325799</v>
      </c>
      <c r="Y5687" s="75">
        <f t="shared" ca="1" si="1686"/>
        <v>-0.41921853207325799</v>
      </c>
      <c r="Z5687" s="74">
        <f t="shared" ca="1" si="1687"/>
        <v>0.65756048151003921</v>
      </c>
      <c r="AA5687" s="76">
        <f t="shared" ca="1" si="1688"/>
        <v>-419.21853207325796</v>
      </c>
      <c r="AB5687" s="76">
        <f t="shared" ca="1" si="1689"/>
        <v>657.56048151003915</v>
      </c>
    </row>
    <row r="5688" spans="1:28" x14ac:dyDescent="0.25">
      <c r="A5688" s="2">
        <f t="shared" si="1690"/>
        <v>4</v>
      </c>
      <c r="B5688" s="16">
        <f ca="1">VLOOKUP(A5688,PERIODS!$O$4:$P$33,2,FALSE)</f>
        <v>2.5000000000000001E-2</v>
      </c>
      <c r="C5688" s="15"/>
      <c r="D5688" s="18">
        <v>5000</v>
      </c>
      <c r="E5688" s="34">
        <f t="shared" ca="1" si="1691"/>
        <v>13575.675620164657</v>
      </c>
      <c r="F5688" s="34">
        <f t="shared" ca="1" si="1692"/>
        <v>2500</v>
      </c>
      <c r="G5688" s="69">
        <f t="shared" ca="1" si="1678"/>
        <v>0</v>
      </c>
      <c r="H5688" s="34">
        <f t="shared" ca="1" si="1679"/>
        <v>378.82300117125169</v>
      </c>
      <c r="I5688" s="34">
        <f t="shared" ca="1" si="1680"/>
        <v>2878.8230011712517</v>
      </c>
      <c r="J5688" s="18">
        <f ca="1">SUM(INDIRECT(ADDRESS(ROW(F5688),COLUMN(F5688),4)):INDIRECT(ADDRESS(ROW(F5688)+N$5-1,COLUMN(F5688),4)))</f>
        <v>22300</v>
      </c>
      <c r="K5688" s="18">
        <f t="shared" ca="1" si="1681"/>
        <v>16350</v>
      </c>
      <c r="L5688" s="18">
        <f t="shared" ca="1" si="1693"/>
        <v>0</v>
      </c>
      <c r="M5688" s="18">
        <f t="shared" ca="1" si="1677"/>
        <v>0</v>
      </c>
      <c r="N5688" s="34">
        <f t="shared" ca="1" si="1682"/>
        <v>10696.852618993405</v>
      </c>
      <c r="P5688" s="18">
        <f t="shared" ca="1" si="1694"/>
        <v>378.82300117125169</v>
      </c>
      <c r="Q5688" s="47">
        <f ca="1">SUM(L$15:L5688)-SUM(M$15:M5688)</f>
        <v>16350</v>
      </c>
      <c r="R5688" s="47" t="str">
        <f t="shared" ca="1" si="1695"/>
        <v>M5691</v>
      </c>
      <c r="S5688" s="40">
        <f t="shared" ca="1" si="1683"/>
        <v>0</v>
      </c>
      <c r="T5688" s="46">
        <f t="shared" ca="1" si="1684"/>
        <v>85</v>
      </c>
      <c r="X5688" s="74">
        <f t="shared" ca="1" si="1685"/>
        <v>0.37882300117125167</v>
      </c>
      <c r="Y5688" s="75">
        <f t="shared" ca="1" si="1686"/>
        <v>0.37882300117125167</v>
      </c>
      <c r="Z5688" s="74">
        <f t="shared" ca="1" si="1687"/>
        <v>1.4605644946585064</v>
      </c>
      <c r="AA5688" s="76">
        <f t="shared" ca="1" si="1688"/>
        <v>378.82300117125169</v>
      </c>
      <c r="AB5688" s="76">
        <f t="shared" ca="1" si="1689"/>
        <v>1460.5644946585064</v>
      </c>
    </row>
    <row r="5689" spans="1:28" x14ac:dyDescent="0.25">
      <c r="A5689" s="2">
        <f t="shared" si="1690"/>
        <v>5</v>
      </c>
      <c r="B5689" s="16">
        <f ca="1">VLOOKUP(A5689,PERIODS!$O$4:$P$33,2,FALSE)</f>
        <v>3.3000000000000002E-2</v>
      </c>
      <c r="C5689" s="15"/>
      <c r="D5689" s="18">
        <v>5000</v>
      </c>
      <c r="E5689" s="34">
        <f t="shared" ca="1" si="1691"/>
        <v>10696.852618993405</v>
      </c>
      <c r="F5689" s="34">
        <f t="shared" ca="1" si="1692"/>
        <v>3300</v>
      </c>
      <c r="G5689" s="69">
        <f t="shared" ca="1" si="1678"/>
        <v>0</v>
      </c>
      <c r="H5689" s="34">
        <f t="shared" ca="1" si="1679"/>
        <v>-1087.5619877200907</v>
      </c>
      <c r="I5689" s="34">
        <f t="shared" ca="1" si="1680"/>
        <v>2212.4380122799093</v>
      </c>
      <c r="J5689" s="18">
        <f ca="1">SUM(INDIRECT(ADDRESS(ROW(F5689),COLUMN(F5689),4)):INDIRECT(ADDRESS(ROW(F5689)+N$5-1,COLUMN(F5689),4)))</f>
        <v>23100</v>
      </c>
      <c r="K5689" s="18">
        <f t="shared" ca="1" si="1681"/>
        <v>0</v>
      </c>
      <c r="L5689" s="18">
        <f t="shared" ca="1" si="1693"/>
        <v>0</v>
      </c>
      <c r="M5689" s="18">
        <f t="shared" ca="1" si="1677"/>
        <v>16350</v>
      </c>
      <c r="N5689" s="34">
        <f t="shared" ca="1" si="1682"/>
        <v>24834.414606713497</v>
      </c>
      <c r="P5689" s="18">
        <f t="shared" ca="1" si="1694"/>
        <v>1087.5619877200907</v>
      </c>
      <c r="Q5689" s="47">
        <f ca="1">SUM(L$15:L5689)-SUM(M$15:M5689)</f>
        <v>0</v>
      </c>
      <c r="R5689" s="47" t="str">
        <f t="shared" ca="1" si="1695"/>
        <v>M5692</v>
      </c>
      <c r="S5689" s="40">
        <f t="shared" ca="1" si="1683"/>
        <v>0</v>
      </c>
      <c r="T5689" s="46">
        <f t="shared" ca="1" si="1684"/>
        <v>38</v>
      </c>
      <c r="X5689" s="74">
        <f t="shared" ca="1" si="1685"/>
        <v>-1.0875619877200906</v>
      </c>
      <c r="Y5689" s="75">
        <f t="shared" ca="1" si="1686"/>
        <v>-1.0875619877200906</v>
      </c>
      <c r="Z5689" s="74">
        <f t="shared" ca="1" si="1687"/>
        <v>0.33703719367889012</v>
      </c>
      <c r="AA5689" s="76">
        <f t="shared" ca="1" si="1688"/>
        <v>-1087.5619877200907</v>
      </c>
      <c r="AB5689" s="76">
        <f t="shared" ca="1" si="1689"/>
        <v>337.03719367889011</v>
      </c>
    </row>
    <row r="5690" spans="1:28" x14ac:dyDescent="0.25">
      <c r="A5690" s="2">
        <f t="shared" si="1690"/>
        <v>6</v>
      </c>
      <c r="B5690" s="16">
        <f ca="1">VLOOKUP(A5690,PERIODS!$O$4:$P$33,2,FALSE)</f>
        <v>3.3000000000000002E-2</v>
      </c>
      <c r="C5690" s="15"/>
      <c r="D5690" s="18">
        <v>5000</v>
      </c>
      <c r="E5690" s="34">
        <f t="shared" ca="1" si="1691"/>
        <v>24834.414606713497</v>
      </c>
      <c r="F5690" s="34">
        <f t="shared" ca="1" si="1692"/>
        <v>3300</v>
      </c>
      <c r="G5690" s="69">
        <f t="shared" ca="1" si="1678"/>
        <v>0</v>
      </c>
      <c r="H5690" s="34">
        <f t="shared" ca="1" si="1679"/>
        <v>549.21529213029453</v>
      </c>
      <c r="I5690" s="34">
        <f t="shared" ca="1" si="1680"/>
        <v>3849.2152921302945</v>
      </c>
      <c r="J5690" s="18">
        <f ca="1">SUM(INDIRECT(ADDRESS(ROW(F5690),COLUMN(F5690),4)):INDIRECT(ADDRESS(ROW(F5690)+N$5-1,COLUMN(F5690),4)))</f>
        <v>23100</v>
      </c>
      <c r="K5690" s="18">
        <f t="shared" ca="1" si="1681"/>
        <v>0</v>
      </c>
      <c r="L5690" s="18">
        <f t="shared" ca="1" si="1693"/>
        <v>0</v>
      </c>
      <c r="M5690" s="18">
        <f t="shared" ca="1" si="1677"/>
        <v>0</v>
      </c>
      <c r="N5690" s="34">
        <f t="shared" ca="1" si="1682"/>
        <v>20985.199314583202</v>
      </c>
      <c r="P5690" s="18">
        <f t="shared" ca="1" si="1694"/>
        <v>549.21529213029453</v>
      </c>
      <c r="Q5690" s="47">
        <f ca="1">SUM(L$15:L5690)-SUM(M$15:M5690)</f>
        <v>0</v>
      </c>
      <c r="R5690" s="47" t="str">
        <f t="shared" ca="1" si="1695"/>
        <v>M5693</v>
      </c>
      <c r="S5690" s="40">
        <f t="shared" ca="1" si="1683"/>
        <v>0</v>
      </c>
      <c r="T5690" s="46">
        <f t="shared" ca="1" si="1684"/>
        <v>77</v>
      </c>
      <c r="X5690" s="74">
        <f t="shared" ca="1" si="1685"/>
        <v>0.54921529213029452</v>
      </c>
      <c r="Y5690" s="75">
        <f t="shared" ca="1" si="1686"/>
        <v>0.54921529213029452</v>
      </c>
      <c r="Z5690" s="74">
        <f t="shared" ca="1" si="1687"/>
        <v>1.7318934540840485</v>
      </c>
      <c r="AA5690" s="76">
        <f t="shared" ca="1" si="1688"/>
        <v>549.21529213029453</v>
      </c>
      <c r="AB5690" s="76">
        <f t="shared" ca="1" si="1689"/>
        <v>1731.8934540840485</v>
      </c>
    </row>
    <row r="5691" spans="1:28" x14ac:dyDescent="0.25">
      <c r="A5691" s="2">
        <f t="shared" si="1690"/>
        <v>7</v>
      </c>
      <c r="B5691" s="16">
        <f ca="1">VLOOKUP(A5691,PERIODS!$O$4:$P$33,2,FALSE)</f>
        <v>3.3000000000000002E-2</v>
      </c>
      <c r="C5691" s="15"/>
      <c r="D5691" s="18">
        <v>5000</v>
      </c>
      <c r="E5691" s="34">
        <f t="shared" ca="1" si="1691"/>
        <v>20985.199314583202</v>
      </c>
      <c r="F5691" s="34">
        <f t="shared" ca="1" si="1692"/>
        <v>3300</v>
      </c>
      <c r="G5691" s="69">
        <f t="shared" ca="1" si="1678"/>
        <v>0</v>
      </c>
      <c r="H5691" s="34">
        <f t="shared" ca="1" si="1679"/>
        <v>-168.6614110213329</v>
      </c>
      <c r="I5691" s="34">
        <f t="shared" ca="1" si="1680"/>
        <v>3131.3385889786673</v>
      </c>
      <c r="J5691" s="18">
        <f ca="1">SUM(INDIRECT(ADDRESS(ROW(F5691),COLUMN(F5691),4)):INDIRECT(ADDRESS(ROW(F5691)+N$5-1,COLUMN(F5691),4)))</f>
        <v>23100</v>
      </c>
      <c r="K5691" s="18">
        <f t="shared" ca="1" si="1681"/>
        <v>16350</v>
      </c>
      <c r="L5691" s="18">
        <f t="shared" ca="1" si="1693"/>
        <v>16350</v>
      </c>
      <c r="M5691" s="18">
        <f t="shared" ca="1" si="1677"/>
        <v>0</v>
      </c>
      <c r="N5691" s="34">
        <f t="shared" ca="1" si="1682"/>
        <v>17853.860725604536</v>
      </c>
      <c r="P5691" s="18">
        <f t="shared" ca="1" si="1694"/>
        <v>168.6614110213329</v>
      </c>
      <c r="Q5691" s="47">
        <f ca="1">SUM(L$15:L5691)-SUM(M$15:M5691)</f>
        <v>16350</v>
      </c>
      <c r="R5691" s="47" t="str">
        <f t="shared" ca="1" si="1695"/>
        <v>M5694</v>
      </c>
      <c r="S5691" s="40">
        <f t="shared" ca="1" si="1683"/>
        <v>0</v>
      </c>
      <c r="T5691" s="46">
        <f t="shared" ca="1" si="1684"/>
        <v>81</v>
      </c>
      <c r="X5691" s="74">
        <f t="shared" ca="1" si="1685"/>
        <v>-0.16866141102133289</v>
      </c>
      <c r="Y5691" s="75">
        <f t="shared" ca="1" si="1686"/>
        <v>-0.16866141102133289</v>
      </c>
      <c r="Z5691" s="74">
        <f t="shared" ca="1" si="1687"/>
        <v>0.84479489320687551</v>
      </c>
      <c r="AA5691" s="76">
        <f t="shared" ca="1" si="1688"/>
        <v>-168.6614110213329</v>
      </c>
      <c r="AB5691" s="76">
        <f t="shared" ca="1" si="1689"/>
        <v>844.79489320687549</v>
      </c>
    </row>
    <row r="5692" spans="1:28" x14ac:dyDescent="0.25">
      <c r="A5692" s="2">
        <f t="shared" si="1690"/>
        <v>8</v>
      </c>
      <c r="B5692" s="16">
        <f ca="1">VLOOKUP(A5692,PERIODS!$O$4:$P$33,2,FALSE)</f>
        <v>3.3000000000000002E-2</v>
      </c>
      <c r="C5692" s="15"/>
      <c r="D5692" s="18">
        <v>5000</v>
      </c>
      <c r="E5692" s="34">
        <f t="shared" ca="1" si="1691"/>
        <v>17853.860725604536</v>
      </c>
      <c r="F5692" s="34">
        <f t="shared" ca="1" si="1692"/>
        <v>3300</v>
      </c>
      <c r="G5692" s="69">
        <f t="shared" ca="1" si="1678"/>
        <v>0</v>
      </c>
      <c r="H5692" s="34">
        <f t="shared" ca="1" si="1679"/>
        <v>-20.504644743426571</v>
      </c>
      <c r="I5692" s="34">
        <f t="shared" ca="1" si="1680"/>
        <v>3279.4953552565735</v>
      </c>
      <c r="J5692" s="18">
        <f ca="1">SUM(INDIRECT(ADDRESS(ROW(F5692),COLUMN(F5692),4)):INDIRECT(ADDRESS(ROW(F5692)+N$5-1,COLUMN(F5692),4)))</f>
        <v>23100</v>
      </c>
      <c r="K5692" s="18">
        <f t="shared" ca="1" si="1681"/>
        <v>16350</v>
      </c>
      <c r="L5692" s="18">
        <f t="shared" ca="1" si="1693"/>
        <v>0</v>
      </c>
      <c r="M5692" s="18">
        <f t="shared" ca="1" si="1677"/>
        <v>0</v>
      </c>
      <c r="N5692" s="34">
        <f t="shared" ca="1" si="1682"/>
        <v>14574.365370347963</v>
      </c>
      <c r="P5692" s="18">
        <f t="shared" ca="1" si="1694"/>
        <v>20.504644743426571</v>
      </c>
      <c r="Q5692" s="47">
        <f ca="1">SUM(L$15:L5692)-SUM(M$15:M5692)</f>
        <v>16350</v>
      </c>
      <c r="R5692" s="47" t="str">
        <f t="shared" ca="1" si="1695"/>
        <v>M5695</v>
      </c>
      <c r="S5692" s="40">
        <f t="shared" ca="1" si="1683"/>
        <v>0</v>
      </c>
      <c r="T5692" s="46">
        <f t="shared" ca="1" si="1684"/>
        <v>30</v>
      </c>
      <c r="X5692" s="74">
        <f t="shared" ca="1" si="1685"/>
        <v>-2.0504644743426569E-2</v>
      </c>
      <c r="Y5692" s="75">
        <f t="shared" ca="1" si="1686"/>
        <v>-2.0504644743426569E-2</v>
      </c>
      <c r="Z5692" s="74">
        <f t="shared" ca="1" si="1687"/>
        <v>0.97970414598955791</v>
      </c>
      <c r="AA5692" s="76">
        <f t="shared" ca="1" si="1688"/>
        <v>-20.504644743426571</v>
      </c>
      <c r="AB5692" s="76">
        <f t="shared" ca="1" si="1689"/>
        <v>979.7041459895579</v>
      </c>
    </row>
    <row r="5693" spans="1:28" x14ac:dyDescent="0.25">
      <c r="A5693" s="2">
        <f t="shared" si="1690"/>
        <v>9</v>
      </c>
      <c r="B5693" s="16">
        <f ca="1">VLOOKUP(A5693,PERIODS!$O$4:$P$33,2,FALSE)</f>
        <v>3.3000000000000002E-2</v>
      </c>
      <c r="C5693" s="15"/>
      <c r="D5693" s="18">
        <v>5000</v>
      </c>
      <c r="E5693" s="34">
        <f t="shared" ca="1" si="1691"/>
        <v>14574.365370347963</v>
      </c>
      <c r="F5693" s="34">
        <f t="shared" ca="1" si="1692"/>
        <v>3300</v>
      </c>
      <c r="G5693" s="69">
        <f t="shared" ca="1" si="1678"/>
        <v>0</v>
      </c>
      <c r="H5693" s="34">
        <f t="shared" ca="1" si="1679"/>
        <v>-667.75704204234682</v>
      </c>
      <c r="I5693" s="34">
        <f t="shared" ca="1" si="1680"/>
        <v>2632.2429579576533</v>
      </c>
      <c r="J5693" s="18">
        <f ca="1">SUM(INDIRECT(ADDRESS(ROW(F5693),COLUMN(F5693),4)):INDIRECT(ADDRESS(ROW(F5693)+N$5-1,COLUMN(F5693),4)))</f>
        <v>23100</v>
      </c>
      <c r="K5693" s="18">
        <f t="shared" ca="1" si="1681"/>
        <v>16350</v>
      </c>
      <c r="L5693" s="18">
        <f t="shared" ca="1" si="1693"/>
        <v>0</v>
      </c>
      <c r="M5693" s="18">
        <f t="shared" ca="1" si="1677"/>
        <v>0</v>
      </c>
      <c r="N5693" s="34">
        <f t="shared" ca="1" si="1682"/>
        <v>11942.12241239031</v>
      </c>
      <c r="P5693" s="18">
        <f t="shared" ca="1" si="1694"/>
        <v>667.75704204234682</v>
      </c>
      <c r="Q5693" s="47">
        <f ca="1">SUM(L$15:L5693)-SUM(M$15:M5693)</f>
        <v>16350</v>
      </c>
      <c r="R5693" s="47" t="str">
        <f t="shared" ca="1" si="1695"/>
        <v>M5696</v>
      </c>
      <c r="S5693" s="40">
        <f t="shared" ca="1" si="1683"/>
        <v>0</v>
      </c>
      <c r="T5693" s="46">
        <f t="shared" ca="1" si="1684"/>
        <v>23</v>
      </c>
      <c r="X5693" s="74">
        <f t="shared" ca="1" si="1685"/>
        <v>-0.66775704204234687</v>
      </c>
      <c r="Y5693" s="75">
        <f t="shared" ca="1" si="1686"/>
        <v>-0.66775704204234687</v>
      </c>
      <c r="Z5693" s="74">
        <f t="shared" ca="1" si="1687"/>
        <v>0.51285760674319214</v>
      </c>
      <c r="AA5693" s="76">
        <f t="shared" ca="1" si="1688"/>
        <v>-667.75704204234682</v>
      </c>
      <c r="AB5693" s="76">
        <f t="shared" ca="1" si="1689"/>
        <v>512.85760674319215</v>
      </c>
    </row>
    <row r="5694" spans="1:28" x14ac:dyDescent="0.25">
      <c r="A5694" s="2">
        <f t="shared" si="1690"/>
        <v>10</v>
      </c>
      <c r="B5694" s="16">
        <f ca="1">VLOOKUP(A5694,PERIODS!$O$4:$P$33,2,FALSE)</f>
        <v>3.3000000000000002E-2</v>
      </c>
      <c r="C5694" s="15"/>
      <c r="D5694" s="18">
        <v>5000</v>
      </c>
      <c r="E5694" s="34">
        <f t="shared" ca="1" si="1691"/>
        <v>11942.12241239031</v>
      </c>
      <c r="F5694" s="34">
        <f t="shared" ca="1" si="1692"/>
        <v>3300</v>
      </c>
      <c r="G5694" s="69">
        <f t="shared" ca="1" si="1678"/>
        <v>0</v>
      </c>
      <c r="H5694" s="34">
        <f t="shared" ca="1" si="1679"/>
        <v>1097.6332096611529</v>
      </c>
      <c r="I5694" s="34">
        <f t="shared" ca="1" si="1680"/>
        <v>4397.6332096611532</v>
      </c>
      <c r="J5694" s="18">
        <f ca="1">SUM(INDIRECT(ADDRESS(ROW(F5694),COLUMN(F5694),4)):INDIRECT(ADDRESS(ROW(F5694)+N$5-1,COLUMN(F5694),4)))</f>
        <v>23100</v>
      </c>
      <c r="K5694" s="18">
        <f t="shared" ca="1" si="1681"/>
        <v>0</v>
      </c>
      <c r="L5694" s="18">
        <f t="shared" ca="1" si="1693"/>
        <v>0</v>
      </c>
      <c r="M5694" s="18">
        <f t="shared" ca="1" si="1677"/>
        <v>16350</v>
      </c>
      <c r="N5694" s="34">
        <f t="shared" ca="1" si="1682"/>
        <v>23894.489202729157</v>
      </c>
      <c r="P5694" s="18">
        <f t="shared" ca="1" si="1694"/>
        <v>1097.6332096611529</v>
      </c>
      <c r="Q5694" s="47">
        <f ca="1">SUM(L$15:L5694)-SUM(M$15:M5694)</f>
        <v>0</v>
      </c>
      <c r="R5694" s="47" t="str">
        <f t="shared" ca="1" si="1695"/>
        <v>M5697</v>
      </c>
      <c r="S5694" s="40">
        <f t="shared" ca="1" si="1683"/>
        <v>0</v>
      </c>
      <c r="T5694" s="46">
        <f t="shared" ca="1" si="1684"/>
        <v>88</v>
      </c>
      <c r="X5694" s="74">
        <f t="shared" ca="1" si="1685"/>
        <v>1.097633209661153</v>
      </c>
      <c r="Y5694" s="75">
        <f t="shared" ca="1" si="1686"/>
        <v>1.097633209661153</v>
      </c>
      <c r="Z5694" s="74">
        <f t="shared" ca="1" si="1687"/>
        <v>2.9970642004035271</v>
      </c>
      <c r="AA5694" s="76">
        <f t="shared" ca="1" si="1688"/>
        <v>1097.6332096611529</v>
      </c>
      <c r="AB5694" s="76">
        <f t="shared" ca="1" si="1689"/>
        <v>2997.0642004035271</v>
      </c>
    </row>
    <row r="5695" spans="1:28" x14ac:dyDescent="0.25">
      <c r="A5695" s="2">
        <f t="shared" si="1690"/>
        <v>11</v>
      </c>
      <c r="B5695" s="16">
        <f ca="1">VLOOKUP(A5695,PERIODS!$O$4:$P$33,2,FALSE)</f>
        <v>3.3000000000000002E-2</v>
      </c>
      <c r="C5695" s="15"/>
      <c r="D5695" s="18">
        <v>5000</v>
      </c>
      <c r="E5695" s="34">
        <f t="shared" ca="1" si="1691"/>
        <v>23894.489202729157</v>
      </c>
      <c r="F5695" s="34">
        <f t="shared" ca="1" si="1692"/>
        <v>3300</v>
      </c>
      <c r="G5695" s="69">
        <f t="shared" ca="1" si="1678"/>
        <v>0</v>
      </c>
      <c r="H5695" s="34">
        <f t="shared" ca="1" si="1679"/>
        <v>-99.194261412762259</v>
      </c>
      <c r="I5695" s="34">
        <f t="shared" ca="1" si="1680"/>
        <v>3200.8057385872376</v>
      </c>
      <c r="J5695" s="18">
        <f ca="1">SUM(INDIRECT(ADDRESS(ROW(F5695),COLUMN(F5695),4)):INDIRECT(ADDRESS(ROW(F5695)+N$5-1,COLUMN(F5695),4)))</f>
        <v>23300</v>
      </c>
      <c r="K5695" s="18">
        <f t="shared" ca="1" si="1681"/>
        <v>0</v>
      </c>
      <c r="L5695" s="18">
        <f t="shared" ca="1" si="1693"/>
        <v>0</v>
      </c>
      <c r="M5695" s="18">
        <f t="shared" ca="1" si="1677"/>
        <v>0</v>
      </c>
      <c r="N5695" s="34">
        <f t="shared" ca="1" si="1682"/>
        <v>20693.683464141919</v>
      </c>
      <c r="P5695" s="18">
        <f t="shared" ca="1" si="1694"/>
        <v>99.194261412762259</v>
      </c>
      <c r="Q5695" s="47">
        <f ca="1">SUM(L$15:L5695)-SUM(M$15:M5695)</f>
        <v>0</v>
      </c>
      <c r="R5695" s="47" t="str">
        <f t="shared" ca="1" si="1695"/>
        <v>M5698</v>
      </c>
      <c r="S5695" s="40">
        <f t="shared" ca="1" si="1683"/>
        <v>0</v>
      </c>
      <c r="T5695" s="46">
        <f t="shared" ca="1" si="1684"/>
        <v>64</v>
      </c>
      <c r="X5695" s="74">
        <f t="shared" ca="1" si="1685"/>
        <v>-9.9194261412762261E-2</v>
      </c>
      <c r="Y5695" s="75">
        <f t="shared" ca="1" si="1686"/>
        <v>-9.9194261412762261E-2</v>
      </c>
      <c r="Z5695" s="74">
        <f t="shared" ca="1" si="1687"/>
        <v>0.90556677425461329</v>
      </c>
      <c r="AA5695" s="76">
        <f t="shared" ca="1" si="1688"/>
        <v>-99.194261412762259</v>
      </c>
      <c r="AB5695" s="76">
        <f t="shared" ca="1" si="1689"/>
        <v>905.56677425461328</v>
      </c>
    </row>
    <row r="5696" spans="1:28" x14ac:dyDescent="0.25">
      <c r="A5696" s="2">
        <f t="shared" si="1690"/>
        <v>12</v>
      </c>
      <c r="B5696" s="16">
        <f ca="1">VLOOKUP(A5696,PERIODS!$O$4:$P$33,2,FALSE)</f>
        <v>3.3000000000000002E-2</v>
      </c>
      <c r="C5696" s="15"/>
      <c r="D5696" s="18">
        <v>5000</v>
      </c>
      <c r="E5696" s="34">
        <f t="shared" ca="1" si="1691"/>
        <v>20693.683464141919</v>
      </c>
      <c r="F5696" s="34">
        <f t="shared" ca="1" si="1692"/>
        <v>3300</v>
      </c>
      <c r="G5696" s="69">
        <f t="shared" ca="1" si="1678"/>
        <v>0</v>
      </c>
      <c r="H5696" s="34">
        <f t="shared" ca="1" si="1679"/>
        <v>-214.11203384720108</v>
      </c>
      <c r="I5696" s="34">
        <f t="shared" ca="1" si="1680"/>
        <v>3085.887966152799</v>
      </c>
      <c r="J5696" s="18">
        <f ca="1">SUM(INDIRECT(ADDRESS(ROW(F5696),COLUMN(F5696),4)):INDIRECT(ADDRESS(ROW(F5696)+N$5-1,COLUMN(F5696),4)))</f>
        <v>23500</v>
      </c>
      <c r="K5696" s="18">
        <f t="shared" ca="1" si="1681"/>
        <v>16350</v>
      </c>
      <c r="L5696" s="18">
        <f t="shared" ca="1" si="1693"/>
        <v>16350</v>
      </c>
      <c r="M5696" s="18">
        <f t="shared" ca="1" si="1677"/>
        <v>0</v>
      </c>
      <c r="N5696" s="34">
        <f t="shared" ca="1" si="1682"/>
        <v>17607.795497989122</v>
      </c>
      <c r="P5696" s="18">
        <f t="shared" ca="1" si="1694"/>
        <v>214.11203384720108</v>
      </c>
      <c r="Q5696" s="47">
        <f ca="1">SUM(L$15:L5696)-SUM(M$15:M5696)</f>
        <v>16350</v>
      </c>
      <c r="R5696" s="47" t="str">
        <f t="shared" ca="1" si="1695"/>
        <v>M5699</v>
      </c>
      <c r="S5696" s="40">
        <f t="shared" ca="1" si="1683"/>
        <v>0</v>
      </c>
      <c r="T5696" s="46">
        <f t="shared" ca="1" si="1684"/>
        <v>80</v>
      </c>
      <c r="X5696" s="74">
        <f t="shared" ca="1" si="1685"/>
        <v>-0.21411203384720107</v>
      </c>
      <c r="Y5696" s="75">
        <f t="shared" ca="1" si="1686"/>
        <v>-0.21411203384720107</v>
      </c>
      <c r="Z5696" s="74">
        <f t="shared" ca="1" si="1687"/>
        <v>0.80725793974363669</v>
      </c>
      <c r="AA5696" s="76">
        <f t="shared" ca="1" si="1688"/>
        <v>-214.11203384720108</v>
      </c>
      <c r="AB5696" s="76">
        <f t="shared" ca="1" si="1689"/>
        <v>807.25793974363671</v>
      </c>
    </row>
    <row r="5697" spans="1:28" x14ac:dyDescent="0.25">
      <c r="A5697" s="2">
        <f t="shared" si="1690"/>
        <v>13</v>
      </c>
      <c r="B5697" s="16">
        <f ca="1">VLOOKUP(A5697,PERIODS!$O$4:$P$33,2,FALSE)</f>
        <v>3.3000000000000002E-2</v>
      </c>
      <c r="C5697" s="15"/>
      <c r="D5697" s="18">
        <v>5000</v>
      </c>
      <c r="E5697" s="34">
        <f t="shared" ca="1" si="1691"/>
        <v>17607.795497989122</v>
      </c>
      <c r="F5697" s="34">
        <f t="shared" ca="1" si="1692"/>
        <v>3300</v>
      </c>
      <c r="G5697" s="69">
        <f t="shared" ca="1" si="1678"/>
        <v>0</v>
      </c>
      <c r="H5697" s="34">
        <f t="shared" ca="1" si="1679"/>
        <v>484.89487547795312</v>
      </c>
      <c r="I5697" s="34">
        <f t="shared" ca="1" si="1680"/>
        <v>3784.8948754779531</v>
      </c>
      <c r="J5697" s="18">
        <f ca="1">SUM(INDIRECT(ADDRESS(ROW(F5697),COLUMN(F5697),4)):INDIRECT(ADDRESS(ROW(F5697)+N$5-1,COLUMN(F5697),4)))</f>
        <v>23700</v>
      </c>
      <c r="K5697" s="18">
        <f t="shared" ca="1" si="1681"/>
        <v>16350</v>
      </c>
      <c r="L5697" s="18">
        <f t="shared" ca="1" si="1693"/>
        <v>0</v>
      </c>
      <c r="M5697" s="18">
        <f t="shared" ca="1" si="1677"/>
        <v>0</v>
      </c>
      <c r="N5697" s="34">
        <f t="shared" ca="1" si="1682"/>
        <v>13822.90062251117</v>
      </c>
      <c r="P5697" s="18">
        <f t="shared" ca="1" si="1694"/>
        <v>484.89487547795312</v>
      </c>
      <c r="Q5697" s="47">
        <f ca="1">SUM(L$15:L5697)-SUM(M$15:M5697)</f>
        <v>16350</v>
      </c>
      <c r="R5697" s="47" t="str">
        <f t="shared" ca="1" si="1695"/>
        <v>M5700</v>
      </c>
      <c r="S5697" s="40">
        <f t="shared" ca="1" si="1683"/>
        <v>0</v>
      </c>
      <c r="T5697" s="46">
        <f t="shared" ca="1" si="1684"/>
        <v>22</v>
      </c>
      <c r="X5697" s="74">
        <f t="shared" ca="1" si="1685"/>
        <v>0.48489487547795312</v>
      </c>
      <c r="Y5697" s="75">
        <f t="shared" ca="1" si="1686"/>
        <v>0.48489487547795312</v>
      </c>
      <c r="Z5697" s="74">
        <f t="shared" ca="1" si="1687"/>
        <v>1.6240042771969028</v>
      </c>
      <c r="AA5697" s="76">
        <f t="shared" ca="1" si="1688"/>
        <v>484.89487547795312</v>
      </c>
      <c r="AB5697" s="76">
        <f t="shared" ca="1" si="1689"/>
        <v>1624.0042771969029</v>
      </c>
    </row>
    <row r="5698" spans="1:28" x14ac:dyDescent="0.25">
      <c r="A5698" s="2">
        <f t="shared" si="1690"/>
        <v>14</v>
      </c>
      <c r="B5698" s="16">
        <f ca="1">VLOOKUP(A5698,PERIODS!$O$4:$P$33,2,FALSE)</f>
        <v>3.3000000000000002E-2</v>
      </c>
      <c r="C5698" s="15"/>
      <c r="D5698" s="18">
        <v>5000</v>
      </c>
      <c r="E5698" s="34">
        <f t="shared" ca="1" si="1691"/>
        <v>13822.90062251117</v>
      </c>
      <c r="F5698" s="34">
        <f t="shared" ca="1" si="1692"/>
        <v>3300</v>
      </c>
      <c r="G5698" s="69">
        <f t="shared" ca="1" si="1678"/>
        <v>0</v>
      </c>
      <c r="H5698" s="34">
        <f t="shared" ca="1" si="1679"/>
        <v>-177.5578746143608</v>
      </c>
      <c r="I5698" s="34">
        <f t="shared" ca="1" si="1680"/>
        <v>3122.442125385639</v>
      </c>
      <c r="J5698" s="18">
        <f ca="1">SUM(INDIRECT(ADDRESS(ROW(F5698),COLUMN(F5698),4)):INDIRECT(ADDRESS(ROW(F5698)+N$5-1,COLUMN(F5698),4)))</f>
        <v>23900</v>
      </c>
      <c r="K5698" s="18">
        <f t="shared" ca="1" si="1681"/>
        <v>16350</v>
      </c>
      <c r="L5698" s="18">
        <f t="shared" ca="1" si="1693"/>
        <v>0</v>
      </c>
      <c r="M5698" s="18">
        <f t="shared" ca="1" si="1677"/>
        <v>0</v>
      </c>
      <c r="N5698" s="34">
        <f t="shared" ca="1" si="1682"/>
        <v>10700.458497125532</v>
      </c>
      <c r="P5698" s="18">
        <f t="shared" ca="1" si="1694"/>
        <v>177.5578746143608</v>
      </c>
      <c r="Q5698" s="47">
        <f ca="1">SUM(L$15:L5698)-SUM(M$15:M5698)</f>
        <v>16350</v>
      </c>
      <c r="R5698" s="47" t="str">
        <f t="shared" ca="1" si="1695"/>
        <v>M5701</v>
      </c>
      <c r="S5698" s="40">
        <f t="shared" ca="1" si="1683"/>
        <v>0</v>
      </c>
      <c r="T5698" s="46">
        <f t="shared" ca="1" si="1684"/>
        <v>77</v>
      </c>
      <c r="X5698" s="74">
        <f t="shared" ca="1" si="1685"/>
        <v>-0.17755787461436079</v>
      </c>
      <c r="Y5698" s="75">
        <f t="shared" ca="1" si="1686"/>
        <v>-0.17755787461436079</v>
      </c>
      <c r="Z5698" s="74">
        <f t="shared" ca="1" si="1687"/>
        <v>0.83731253879316769</v>
      </c>
      <c r="AA5698" s="76">
        <f t="shared" ca="1" si="1688"/>
        <v>-177.5578746143608</v>
      </c>
      <c r="AB5698" s="76">
        <f t="shared" ca="1" si="1689"/>
        <v>837.31253879316773</v>
      </c>
    </row>
    <row r="5699" spans="1:28" x14ac:dyDescent="0.25">
      <c r="A5699" s="2">
        <f t="shared" si="1690"/>
        <v>15</v>
      </c>
      <c r="B5699" s="16">
        <f ca="1">VLOOKUP(A5699,PERIODS!$O$4:$P$33,2,FALSE)</f>
        <v>3.3000000000000002E-2</v>
      </c>
      <c r="C5699" s="15"/>
      <c r="D5699" s="18">
        <v>5000</v>
      </c>
      <c r="E5699" s="34">
        <f t="shared" ca="1" si="1691"/>
        <v>10700.458497125532</v>
      </c>
      <c r="F5699" s="34">
        <f t="shared" ca="1" si="1692"/>
        <v>3300</v>
      </c>
      <c r="G5699" s="69">
        <f t="shared" ca="1" si="1678"/>
        <v>0</v>
      </c>
      <c r="H5699" s="34">
        <f t="shared" ca="1" si="1679"/>
        <v>54.007856250876536</v>
      </c>
      <c r="I5699" s="34">
        <f t="shared" ca="1" si="1680"/>
        <v>3354.0078562508766</v>
      </c>
      <c r="J5699" s="18">
        <f ca="1">SUM(INDIRECT(ADDRESS(ROW(F5699),COLUMN(F5699),4)):INDIRECT(ADDRESS(ROW(F5699)+N$5-1,COLUMN(F5699),4)))</f>
        <v>24100</v>
      </c>
      <c r="K5699" s="18">
        <f t="shared" ca="1" si="1681"/>
        <v>0</v>
      </c>
      <c r="L5699" s="18">
        <f t="shared" ca="1" si="1693"/>
        <v>0</v>
      </c>
      <c r="M5699" s="18">
        <f t="shared" ca="1" si="1677"/>
        <v>16350</v>
      </c>
      <c r="N5699" s="34">
        <f t="shared" ca="1" si="1682"/>
        <v>23696.450640874653</v>
      </c>
      <c r="P5699" s="18">
        <f t="shared" ca="1" si="1694"/>
        <v>54.007856250876536</v>
      </c>
      <c r="Q5699" s="47">
        <f ca="1">SUM(L$15:L5699)-SUM(M$15:M5699)</f>
        <v>0</v>
      </c>
      <c r="R5699" s="47" t="str">
        <f t="shared" ca="1" si="1695"/>
        <v>M5702</v>
      </c>
      <c r="S5699" s="40">
        <f t="shared" ca="1" si="1683"/>
        <v>0</v>
      </c>
      <c r="T5699" s="46">
        <f t="shared" ca="1" si="1684"/>
        <v>88</v>
      </c>
      <c r="X5699" s="74">
        <f t="shared" ca="1" si="1685"/>
        <v>5.4007856250876535E-2</v>
      </c>
      <c r="Y5699" s="75">
        <f t="shared" ca="1" si="1686"/>
        <v>5.4007856250876535E-2</v>
      </c>
      <c r="Z5699" s="74">
        <f t="shared" ca="1" si="1687"/>
        <v>1.0554928943394837</v>
      </c>
      <c r="AA5699" s="76">
        <f t="shared" ca="1" si="1688"/>
        <v>54.007856250876536</v>
      </c>
      <c r="AB5699" s="76">
        <f t="shared" ca="1" si="1689"/>
        <v>1055.4928943394837</v>
      </c>
    </row>
    <row r="5700" spans="1:28" x14ac:dyDescent="0.25">
      <c r="A5700" s="2">
        <f t="shared" si="1690"/>
        <v>16</v>
      </c>
      <c r="B5700" s="16">
        <f ca="1">VLOOKUP(A5700,PERIODS!$O$4:$P$33,2,FALSE)</f>
        <v>3.3000000000000002E-2</v>
      </c>
      <c r="C5700" s="15"/>
      <c r="D5700" s="18">
        <v>5000</v>
      </c>
      <c r="E5700" s="34">
        <f t="shared" ca="1" si="1691"/>
        <v>23696.450640874653</v>
      </c>
      <c r="F5700" s="34">
        <f t="shared" ca="1" si="1692"/>
        <v>3300</v>
      </c>
      <c r="G5700" s="69">
        <f t="shared" ca="1" si="1678"/>
        <v>0</v>
      </c>
      <c r="H5700" s="34">
        <f t="shared" ca="1" si="1679"/>
        <v>-44.349618406027751</v>
      </c>
      <c r="I5700" s="34">
        <f t="shared" ca="1" si="1680"/>
        <v>3255.6503815939723</v>
      </c>
      <c r="J5700" s="18">
        <f ca="1">SUM(INDIRECT(ADDRESS(ROW(F5700),COLUMN(F5700),4)):INDIRECT(ADDRESS(ROW(F5700)+N$5-1,COLUMN(F5700),4)))</f>
        <v>24300</v>
      </c>
      <c r="K5700" s="18">
        <f t="shared" ca="1" si="1681"/>
        <v>16350</v>
      </c>
      <c r="L5700" s="18">
        <f t="shared" ca="1" si="1693"/>
        <v>16350</v>
      </c>
      <c r="M5700" s="18">
        <f t="shared" ca="1" si="1677"/>
        <v>0</v>
      </c>
      <c r="N5700" s="34">
        <f t="shared" ca="1" si="1682"/>
        <v>20440.800259280681</v>
      </c>
      <c r="P5700" s="18">
        <f t="shared" ca="1" si="1694"/>
        <v>44.349618406027751</v>
      </c>
      <c r="Q5700" s="47">
        <f ca="1">SUM(L$15:L5700)-SUM(M$15:M5700)</f>
        <v>16350</v>
      </c>
      <c r="R5700" s="47" t="str">
        <f t="shared" ca="1" si="1695"/>
        <v>M5703</v>
      </c>
      <c r="S5700" s="40">
        <f t="shared" ca="1" si="1683"/>
        <v>0</v>
      </c>
      <c r="T5700" s="46">
        <f t="shared" ca="1" si="1684"/>
        <v>18</v>
      </c>
      <c r="X5700" s="74">
        <f t="shared" ca="1" si="1685"/>
        <v>-4.4349618406027753E-2</v>
      </c>
      <c r="Y5700" s="75">
        <f t="shared" ca="1" si="1686"/>
        <v>-4.4349618406027753E-2</v>
      </c>
      <c r="Z5700" s="74">
        <f t="shared" ca="1" si="1687"/>
        <v>0.95661944723466852</v>
      </c>
      <c r="AA5700" s="76">
        <f t="shared" ca="1" si="1688"/>
        <v>-44.349618406027751</v>
      </c>
      <c r="AB5700" s="76">
        <f t="shared" ca="1" si="1689"/>
        <v>956.61944723466854</v>
      </c>
    </row>
    <row r="5701" spans="1:28" x14ac:dyDescent="0.25">
      <c r="A5701" s="2">
        <f t="shared" si="1690"/>
        <v>17</v>
      </c>
      <c r="B5701" s="16">
        <f ca="1">VLOOKUP(A5701,PERIODS!$O$4:$P$33,2,FALSE)</f>
        <v>3.5000000000000003E-2</v>
      </c>
      <c r="C5701" s="15"/>
      <c r="D5701" s="18">
        <v>5000</v>
      </c>
      <c r="E5701" s="34">
        <f t="shared" ca="1" si="1691"/>
        <v>20440.800259280681</v>
      </c>
      <c r="F5701" s="34">
        <f t="shared" ca="1" si="1692"/>
        <v>3500.0000000000005</v>
      </c>
      <c r="G5701" s="69">
        <f t="shared" ca="1" si="1678"/>
        <v>0</v>
      </c>
      <c r="H5701" s="34">
        <f t="shared" ca="1" si="1679"/>
        <v>-1022.4379680516173</v>
      </c>
      <c r="I5701" s="34">
        <f t="shared" ca="1" si="1680"/>
        <v>2477.5620319483833</v>
      </c>
      <c r="J5701" s="18">
        <f ca="1">SUM(INDIRECT(ADDRESS(ROW(F5701),COLUMN(F5701),4)):INDIRECT(ADDRESS(ROW(F5701)+N$5-1,COLUMN(F5701),4)))</f>
        <v>24500.000000000004</v>
      </c>
      <c r="K5701" s="18">
        <f t="shared" ca="1" si="1681"/>
        <v>16350</v>
      </c>
      <c r="L5701" s="18">
        <f t="shared" ca="1" si="1693"/>
        <v>0</v>
      </c>
      <c r="M5701" s="18">
        <f t="shared" ca="1" si="1677"/>
        <v>0</v>
      </c>
      <c r="N5701" s="34">
        <f t="shared" ca="1" si="1682"/>
        <v>17963.238227332298</v>
      </c>
      <c r="P5701" s="18">
        <f t="shared" ca="1" si="1694"/>
        <v>1022.4379680516173</v>
      </c>
      <c r="Q5701" s="47">
        <f ca="1">SUM(L$15:L5701)-SUM(M$15:M5701)</f>
        <v>16350</v>
      </c>
      <c r="R5701" s="47" t="str">
        <f t="shared" ca="1" si="1695"/>
        <v>M5704</v>
      </c>
      <c r="S5701" s="40">
        <f t="shared" ca="1" si="1683"/>
        <v>0</v>
      </c>
      <c r="T5701" s="46">
        <f t="shared" ca="1" si="1684"/>
        <v>95</v>
      </c>
      <c r="X5701" s="74">
        <f t="shared" ca="1" si="1685"/>
        <v>-1.0224379680516174</v>
      </c>
      <c r="Y5701" s="75">
        <f t="shared" ca="1" si="1686"/>
        <v>-1.0224379680516174</v>
      </c>
      <c r="Z5701" s="74">
        <f t="shared" ca="1" si="1687"/>
        <v>0.35971689199097301</v>
      </c>
      <c r="AA5701" s="76">
        <f t="shared" ca="1" si="1688"/>
        <v>-1022.4379680516173</v>
      </c>
      <c r="AB5701" s="76">
        <f t="shared" ca="1" si="1689"/>
        <v>359.71689199097301</v>
      </c>
    </row>
    <row r="5702" spans="1:28" x14ac:dyDescent="0.25">
      <c r="A5702" s="2">
        <f t="shared" si="1690"/>
        <v>18</v>
      </c>
      <c r="B5702" s="16">
        <f ca="1">VLOOKUP(A5702,PERIODS!$O$4:$P$33,2,FALSE)</f>
        <v>3.5000000000000003E-2</v>
      </c>
      <c r="C5702" s="15"/>
      <c r="D5702" s="18">
        <v>5000</v>
      </c>
      <c r="E5702" s="34">
        <f t="shared" ca="1" si="1691"/>
        <v>17963.238227332298</v>
      </c>
      <c r="F5702" s="34">
        <f t="shared" ca="1" si="1692"/>
        <v>3500.0000000000005</v>
      </c>
      <c r="G5702" s="69">
        <f t="shared" ca="1" si="1678"/>
        <v>0</v>
      </c>
      <c r="H5702" s="34">
        <f t="shared" ca="1" si="1679"/>
        <v>75.358341868960636</v>
      </c>
      <c r="I5702" s="34">
        <f t="shared" ca="1" si="1680"/>
        <v>3575.3583418689609</v>
      </c>
      <c r="J5702" s="18">
        <f ca="1">SUM(INDIRECT(ADDRESS(ROW(F5702),COLUMN(F5702),4)):INDIRECT(ADDRESS(ROW(F5702)+N$5-1,COLUMN(F5702),4)))</f>
        <v>24500.000000000004</v>
      </c>
      <c r="K5702" s="18">
        <f t="shared" ca="1" si="1681"/>
        <v>16350</v>
      </c>
      <c r="L5702" s="18">
        <f t="shared" ca="1" si="1693"/>
        <v>0</v>
      </c>
      <c r="M5702" s="18">
        <f t="shared" ca="1" si="1677"/>
        <v>0</v>
      </c>
      <c r="N5702" s="34">
        <f t="shared" ca="1" si="1682"/>
        <v>14387.879885463337</v>
      </c>
      <c r="P5702" s="18">
        <f t="shared" ca="1" si="1694"/>
        <v>75.358341868960636</v>
      </c>
      <c r="Q5702" s="47">
        <f ca="1">SUM(L$15:L5702)-SUM(M$15:M5702)</f>
        <v>16350</v>
      </c>
      <c r="R5702" s="47" t="str">
        <f t="shared" ca="1" si="1695"/>
        <v>M5705</v>
      </c>
      <c r="S5702" s="40">
        <f t="shared" ca="1" si="1683"/>
        <v>0</v>
      </c>
      <c r="T5702" s="46">
        <f t="shared" ca="1" si="1684"/>
        <v>86</v>
      </c>
      <c r="X5702" s="74">
        <f t="shared" ca="1" si="1685"/>
        <v>7.5358341868960635E-2</v>
      </c>
      <c r="Y5702" s="75">
        <f t="shared" ca="1" si="1686"/>
        <v>7.5358341868960635E-2</v>
      </c>
      <c r="Z5702" s="74">
        <f t="shared" ca="1" si="1687"/>
        <v>1.0782704711190061</v>
      </c>
      <c r="AA5702" s="76">
        <f t="shared" ca="1" si="1688"/>
        <v>75.358341868960636</v>
      </c>
      <c r="AB5702" s="76">
        <f t="shared" ca="1" si="1689"/>
        <v>1078.2704711190061</v>
      </c>
    </row>
    <row r="5703" spans="1:28" x14ac:dyDescent="0.25">
      <c r="A5703" s="2">
        <f t="shared" si="1690"/>
        <v>19</v>
      </c>
      <c r="B5703" s="16">
        <f ca="1">VLOOKUP(A5703,PERIODS!$O$4:$P$33,2,FALSE)</f>
        <v>3.5000000000000003E-2</v>
      </c>
      <c r="C5703" s="15"/>
      <c r="D5703" s="18">
        <v>5000</v>
      </c>
      <c r="E5703" s="34">
        <f t="shared" ca="1" si="1691"/>
        <v>14387.879885463337</v>
      </c>
      <c r="F5703" s="34">
        <f t="shared" ca="1" si="1692"/>
        <v>3500.0000000000005</v>
      </c>
      <c r="G5703" s="69">
        <f t="shared" ca="1" si="1678"/>
        <v>0</v>
      </c>
      <c r="H5703" s="34">
        <f t="shared" ca="1" si="1679"/>
        <v>-583.10506309034838</v>
      </c>
      <c r="I5703" s="34">
        <f t="shared" ca="1" si="1680"/>
        <v>2916.8949369096522</v>
      </c>
      <c r="J5703" s="18">
        <f ca="1">SUM(INDIRECT(ADDRESS(ROW(F5703),COLUMN(F5703),4)):INDIRECT(ADDRESS(ROW(F5703)+N$5-1,COLUMN(F5703),4)))</f>
        <v>24500.000000000004</v>
      </c>
      <c r="K5703" s="18">
        <f t="shared" ca="1" si="1681"/>
        <v>0</v>
      </c>
      <c r="L5703" s="18">
        <f t="shared" ca="1" si="1693"/>
        <v>0</v>
      </c>
      <c r="M5703" s="18">
        <f t="shared" ca="1" si="1677"/>
        <v>16350</v>
      </c>
      <c r="N5703" s="34">
        <f t="shared" ca="1" si="1682"/>
        <v>27820.984948553683</v>
      </c>
      <c r="P5703" s="18">
        <f t="shared" ca="1" si="1694"/>
        <v>583.10506309034838</v>
      </c>
      <c r="Q5703" s="47">
        <f ca="1">SUM(L$15:L5703)-SUM(M$15:M5703)</f>
        <v>0</v>
      </c>
      <c r="R5703" s="47" t="str">
        <f t="shared" ca="1" si="1695"/>
        <v>M5706</v>
      </c>
      <c r="S5703" s="40">
        <f t="shared" ca="1" si="1683"/>
        <v>0</v>
      </c>
      <c r="T5703" s="46">
        <f t="shared" ca="1" si="1684"/>
        <v>20</v>
      </c>
      <c r="X5703" s="74">
        <f t="shared" ca="1" si="1685"/>
        <v>-0.58310506309034837</v>
      </c>
      <c r="Y5703" s="75">
        <f t="shared" ca="1" si="1686"/>
        <v>-0.58310506309034837</v>
      </c>
      <c r="Z5703" s="74">
        <f t="shared" ca="1" si="1687"/>
        <v>0.55816254312832592</v>
      </c>
      <c r="AA5703" s="76">
        <f t="shared" ca="1" si="1688"/>
        <v>-583.10506309034838</v>
      </c>
      <c r="AB5703" s="76">
        <f t="shared" ca="1" si="1689"/>
        <v>558.16254312832586</v>
      </c>
    </row>
    <row r="5704" spans="1:28" x14ac:dyDescent="0.25">
      <c r="A5704" s="2">
        <f t="shared" si="1690"/>
        <v>20</v>
      </c>
      <c r="B5704" s="16">
        <f ca="1">VLOOKUP(A5704,PERIODS!$O$4:$P$33,2,FALSE)</f>
        <v>3.5000000000000003E-2</v>
      </c>
      <c r="C5704" s="15"/>
      <c r="D5704" s="18">
        <v>5000</v>
      </c>
      <c r="E5704" s="34">
        <f t="shared" ca="1" si="1691"/>
        <v>27820.984948553683</v>
      </c>
      <c r="F5704" s="34">
        <f t="shared" ca="1" si="1692"/>
        <v>3500.0000000000005</v>
      </c>
      <c r="G5704" s="69">
        <f t="shared" ca="1" si="1678"/>
        <v>0</v>
      </c>
      <c r="H5704" s="34">
        <f t="shared" ca="1" si="1679"/>
        <v>-1804.0654471986254</v>
      </c>
      <c r="I5704" s="34">
        <f t="shared" ca="1" si="1680"/>
        <v>1695.934552801375</v>
      </c>
      <c r="J5704" s="18">
        <f ca="1">SUM(INDIRECT(ADDRESS(ROW(F5704),COLUMN(F5704),4)):INDIRECT(ADDRESS(ROW(F5704)+N$5-1,COLUMN(F5704),4)))</f>
        <v>24500.000000000004</v>
      </c>
      <c r="K5704" s="18">
        <f t="shared" ca="1" si="1681"/>
        <v>0</v>
      </c>
      <c r="L5704" s="18">
        <f t="shared" ca="1" si="1693"/>
        <v>0</v>
      </c>
      <c r="M5704" s="18">
        <f t="shared" ca="1" si="1677"/>
        <v>0</v>
      </c>
      <c r="N5704" s="34">
        <f t="shared" ca="1" si="1682"/>
        <v>26125.050395752307</v>
      </c>
      <c r="P5704" s="18">
        <f t="shared" ca="1" si="1694"/>
        <v>1804.0654471986254</v>
      </c>
      <c r="Q5704" s="47">
        <f ca="1">SUM(L$15:L5704)-SUM(M$15:M5704)</f>
        <v>0</v>
      </c>
      <c r="R5704" s="47" t="str">
        <f t="shared" ca="1" si="1695"/>
        <v>M5707</v>
      </c>
      <c r="S5704" s="40">
        <f t="shared" ca="1" si="1683"/>
        <v>0</v>
      </c>
      <c r="T5704" s="46">
        <f t="shared" ca="1" si="1684"/>
        <v>68</v>
      </c>
      <c r="X5704" s="74">
        <f t="shared" ca="1" si="1685"/>
        <v>-1.8040654471986255</v>
      </c>
      <c r="Y5704" s="75">
        <f t="shared" ca="1" si="1686"/>
        <v>-1.8040654471986255</v>
      </c>
      <c r="Z5704" s="74">
        <f t="shared" ca="1" si="1687"/>
        <v>0.16462823848876915</v>
      </c>
      <c r="AA5704" s="76">
        <f t="shared" ca="1" si="1688"/>
        <v>-1804.0654471986254</v>
      </c>
      <c r="AB5704" s="76">
        <f t="shared" ca="1" si="1689"/>
        <v>164.62823848876914</v>
      </c>
    </row>
    <row r="5705" spans="1:28" x14ac:dyDescent="0.25">
      <c r="A5705" s="2">
        <f t="shared" si="1690"/>
        <v>21</v>
      </c>
      <c r="B5705" s="16">
        <f ca="1">VLOOKUP(A5705,PERIODS!$O$4:$P$33,2,FALSE)</f>
        <v>3.5000000000000003E-2</v>
      </c>
      <c r="C5705" s="15"/>
      <c r="D5705" s="18">
        <v>5000</v>
      </c>
      <c r="E5705" s="34">
        <f t="shared" ca="1" si="1691"/>
        <v>26125.050395752307</v>
      </c>
      <c r="F5705" s="34">
        <f t="shared" ca="1" si="1692"/>
        <v>3500.0000000000005</v>
      </c>
      <c r="G5705" s="69">
        <f t="shared" ca="1" si="1678"/>
        <v>0</v>
      </c>
      <c r="H5705" s="34">
        <f t="shared" ca="1" si="1679"/>
        <v>-1209.1291690716118</v>
      </c>
      <c r="I5705" s="34">
        <f t="shared" ca="1" si="1680"/>
        <v>2290.8708309283884</v>
      </c>
      <c r="J5705" s="18">
        <f ca="1">SUM(INDIRECT(ADDRESS(ROW(F5705),COLUMN(F5705),4)):INDIRECT(ADDRESS(ROW(F5705)+N$5-1,COLUMN(F5705),4)))</f>
        <v>24500.000000000004</v>
      </c>
      <c r="K5705" s="18">
        <f t="shared" ca="1" si="1681"/>
        <v>0</v>
      </c>
      <c r="L5705" s="18">
        <f t="shared" ca="1" si="1693"/>
        <v>0</v>
      </c>
      <c r="M5705" s="18">
        <f t="shared" ca="1" si="1677"/>
        <v>0</v>
      </c>
      <c r="N5705" s="34">
        <f t="shared" ca="1" si="1682"/>
        <v>23834.17956482392</v>
      </c>
      <c r="P5705" s="18">
        <f t="shared" ca="1" si="1694"/>
        <v>1209.1291690716118</v>
      </c>
      <c r="Q5705" s="47">
        <f ca="1">SUM(L$15:L5705)-SUM(M$15:M5705)</f>
        <v>0</v>
      </c>
      <c r="R5705" s="47" t="str">
        <f t="shared" ca="1" si="1695"/>
        <v>M5708</v>
      </c>
      <c r="S5705" s="40">
        <f t="shared" ca="1" si="1683"/>
        <v>0</v>
      </c>
      <c r="T5705" s="46">
        <f t="shared" ca="1" si="1684"/>
        <v>60</v>
      </c>
      <c r="X5705" s="74">
        <f t="shared" ca="1" si="1685"/>
        <v>-1.2091291690716119</v>
      </c>
      <c r="Y5705" s="75">
        <f t="shared" ca="1" si="1686"/>
        <v>-1.2091291690716119</v>
      </c>
      <c r="Z5705" s="74">
        <f t="shared" ca="1" si="1687"/>
        <v>0.29845707194483684</v>
      </c>
      <c r="AA5705" s="76">
        <f t="shared" ca="1" si="1688"/>
        <v>-1209.1291690716118</v>
      </c>
      <c r="AB5705" s="76">
        <f t="shared" ca="1" si="1689"/>
        <v>298.45707194483685</v>
      </c>
    </row>
    <row r="5706" spans="1:28" x14ac:dyDescent="0.25">
      <c r="A5706" s="2">
        <f t="shared" si="1690"/>
        <v>22</v>
      </c>
      <c r="B5706" s="16">
        <f ca="1">VLOOKUP(A5706,PERIODS!$O$4:$P$33,2,FALSE)</f>
        <v>3.5000000000000003E-2</v>
      </c>
      <c r="C5706" s="15"/>
      <c r="D5706" s="18">
        <v>5000</v>
      </c>
      <c r="E5706" s="34">
        <f t="shared" ca="1" si="1691"/>
        <v>23834.17956482392</v>
      </c>
      <c r="F5706" s="34">
        <f t="shared" ca="1" si="1692"/>
        <v>3500.0000000000005</v>
      </c>
      <c r="G5706" s="69">
        <f t="shared" ca="1" si="1678"/>
        <v>0</v>
      </c>
      <c r="H5706" s="34">
        <f t="shared" ca="1" si="1679"/>
        <v>538.99175232136838</v>
      </c>
      <c r="I5706" s="34">
        <f t="shared" ca="1" si="1680"/>
        <v>4038.9917523213689</v>
      </c>
      <c r="J5706" s="18">
        <f ca="1">SUM(INDIRECT(ADDRESS(ROW(F5706),COLUMN(F5706),4)):INDIRECT(ADDRESS(ROW(F5706)+N$5-1,COLUMN(F5706),4)))</f>
        <v>25000.000000000004</v>
      </c>
      <c r="K5706" s="18">
        <f t="shared" ca="1" si="1681"/>
        <v>16350</v>
      </c>
      <c r="L5706" s="18">
        <f t="shared" ca="1" si="1693"/>
        <v>16350</v>
      </c>
      <c r="M5706" s="18">
        <f t="shared" ca="1" si="1677"/>
        <v>0</v>
      </c>
      <c r="N5706" s="34">
        <f t="shared" ca="1" si="1682"/>
        <v>19795.187812502551</v>
      </c>
      <c r="P5706" s="18">
        <f t="shared" ca="1" si="1694"/>
        <v>538.99175232136838</v>
      </c>
      <c r="Q5706" s="47">
        <f ca="1">SUM(L$15:L5706)-SUM(M$15:M5706)</f>
        <v>16350</v>
      </c>
      <c r="R5706" s="47" t="str">
        <f t="shared" ca="1" si="1695"/>
        <v>M5709</v>
      </c>
      <c r="S5706" s="40">
        <f t="shared" ca="1" si="1683"/>
        <v>0</v>
      </c>
      <c r="T5706" s="46">
        <f t="shared" ca="1" si="1684"/>
        <v>58</v>
      </c>
      <c r="X5706" s="74">
        <f t="shared" ca="1" si="1685"/>
        <v>0.53899175232136842</v>
      </c>
      <c r="Y5706" s="75">
        <f t="shared" ca="1" si="1686"/>
        <v>0.53899175232136842</v>
      </c>
      <c r="Z5706" s="74">
        <f t="shared" ca="1" si="1687"/>
        <v>1.7142775741713516</v>
      </c>
      <c r="AA5706" s="76">
        <f t="shared" ca="1" si="1688"/>
        <v>538.99175232136838</v>
      </c>
      <c r="AB5706" s="76">
        <f t="shared" ca="1" si="1689"/>
        <v>1714.2775741713517</v>
      </c>
    </row>
    <row r="5707" spans="1:28" x14ac:dyDescent="0.25">
      <c r="A5707" s="2">
        <f t="shared" si="1690"/>
        <v>23</v>
      </c>
      <c r="B5707" s="16">
        <f ca="1">VLOOKUP(A5707,PERIODS!$O$4:$P$33,2,FALSE)</f>
        <v>3.5000000000000003E-2</v>
      </c>
      <c r="C5707" s="15"/>
      <c r="D5707" s="18">
        <v>5000</v>
      </c>
      <c r="E5707" s="34">
        <f t="shared" ca="1" si="1691"/>
        <v>19795.187812502551</v>
      </c>
      <c r="F5707" s="34">
        <f t="shared" ca="1" si="1692"/>
        <v>3500.0000000000005</v>
      </c>
      <c r="G5707" s="69">
        <f t="shared" ca="1" si="1678"/>
        <v>0</v>
      </c>
      <c r="H5707" s="34">
        <f t="shared" ca="1" si="1679"/>
        <v>-44.079095099808178</v>
      </c>
      <c r="I5707" s="34">
        <f t="shared" ca="1" si="1680"/>
        <v>3455.9209049001925</v>
      </c>
      <c r="J5707" s="18">
        <f ca="1">SUM(INDIRECT(ADDRESS(ROW(F5707),COLUMN(F5707),4)):INDIRECT(ADDRESS(ROW(F5707)+N$5-1,COLUMN(F5707),4)))</f>
        <v>25500.000000000004</v>
      </c>
      <c r="K5707" s="18">
        <f t="shared" ca="1" si="1681"/>
        <v>16350</v>
      </c>
      <c r="L5707" s="18">
        <f t="shared" ca="1" si="1693"/>
        <v>0</v>
      </c>
      <c r="M5707" s="18">
        <f t="shared" ca="1" si="1677"/>
        <v>0</v>
      </c>
      <c r="N5707" s="34">
        <f t="shared" ca="1" si="1682"/>
        <v>16339.266907602358</v>
      </c>
      <c r="P5707" s="18">
        <f t="shared" ca="1" si="1694"/>
        <v>44.079095099808178</v>
      </c>
      <c r="Q5707" s="47">
        <f ca="1">SUM(L$15:L5707)-SUM(M$15:M5707)</f>
        <v>16350</v>
      </c>
      <c r="R5707" s="47" t="str">
        <f t="shared" ca="1" si="1695"/>
        <v>M5710</v>
      </c>
      <c r="S5707" s="40">
        <f t="shared" ca="1" si="1683"/>
        <v>0</v>
      </c>
      <c r="T5707" s="46">
        <f t="shared" ca="1" si="1684"/>
        <v>53</v>
      </c>
      <c r="X5707" s="74">
        <f t="shared" ca="1" si="1685"/>
        <v>-4.4079095099808181E-2</v>
      </c>
      <c r="Y5707" s="75">
        <f t="shared" ca="1" si="1686"/>
        <v>-4.4079095099808181E-2</v>
      </c>
      <c r="Z5707" s="74">
        <f t="shared" ca="1" si="1687"/>
        <v>0.95687827009755821</v>
      </c>
      <c r="AA5707" s="76">
        <f t="shared" ca="1" si="1688"/>
        <v>-44.079095099808178</v>
      </c>
      <c r="AB5707" s="76">
        <f t="shared" ca="1" si="1689"/>
        <v>956.87827009755824</v>
      </c>
    </row>
    <row r="5708" spans="1:28" x14ac:dyDescent="0.25">
      <c r="A5708" s="2">
        <f t="shared" si="1690"/>
        <v>24</v>
      </c>
      <c r="B5708" s="16">
        <f ca="1">VLOOKUP(A5708,PERIODS!$O$4:$P$33,2,FALSE)</f>
        <v>3.5000000000000003E-2</v>
      </c>
      <c r="C5708" s="15"/>
      <c r="D5708" s="18">
        <v>5000</v>
      </c>
      <c r="E5708" s="34">
        <f t="shared" ca="1" si="1691"/>
        <v>16339.266907602358</v>
      </c>
      <c r="F5708" s="34">
        <f t="shared" ca="1" si="1692"/>
        <v>3500.0000000000005</v>
      </c>
      <c r="G5708" s="69">
        <f t="shared" ca="1" si="1678"/>
        <v>0</v>
      </c>
      <c r="H5708" s="34">
        <f t="shared" ca="1" si="1679"/>
        <v>1287.6702936398665</v>
      </c>
      <c r="I5708" s="34">
        <f t="shared" ca="1" si="1680"/>
        <v>4787.6702936398669</v>
      </c>
      <c r="J5708" s="18">
        <f ca="1">SUM(INDIRECT(ADDRESS(ROW(F5708),COLUMN(F5708),4)):INDIRECT(ADDRESS(ROW(F5708)+N$5-1,COLUMN(F5708),4)))</f>
        <v>26000</v>
      </c>
      <c r="K5708" s="18">
        <f t="shared" ca="1" si="1681"/>
        <v>16350</v>
      </c>
      <c r="L5708" s="18">
        <f t="shared" ca="1" si="1693"/>
        <v>0</v>
      </c>
      <c r="M5708" s="18">
        <f t="shared" ca="1" si="1677"/>
        <v>0</v>
      </c>
      <c r="N5708" s="34">
        <f t="shared" ca="1" si="1682"/>
        <v>11551.596613962491</v>
      </c>
      <c r="P5708" s="18">
        <f t="shared" ca="1" si="1694"/>
        <v>1287.6702936398665</v>
      </c>
      <c r="Q5708" s="47">
        <f ca="1">SUM(L$15:L5708)-SUM(M$15:M5708)</f>
        <v>16350</v>
      </c>
      <c r="R5708" s="47" t="str">
        <f t="shared" ca="1" si="1695"/>
        <v>M5711</v>
      </c>
      <c r="S5708" s="40">
        <f t="shared" ca="1" si="1683"/>
        <v>0</v>
      </c>
      <c r="T5708" s="46">
        <f t="shared" ca="1" si="1684"/>
        <v>13</v>
      </c>
      <c r="X5708" s="74">
        <f t="shared" ca="1" si="1685"/>
        <v>1.2876702936398665</v>
      </c>
      <c r="Y5708" s="75">
        <f t="shared" ca="1" si="1686"/>
        <v>1.2876702936398665</v>
      </c>
      <c r="Z5708" s="74">
        <f t="shared" ca="1" si="1687"/>
        <v>3.6243330806896328</v>
      </c>
      <c r="AA5708" s="76">
        <f t="shared" ca="1" si="1688"/>
        <v>1287.6702936398665</v>
      </c>
      <c r="AB5708" s="76">
        <f t="shared" ca="1" si="1689"/>
        <v>3624.3330806896329</v>
      </c>
    </row>
    <row r="5709" spans="1:28" x14ac:dyDescent="0.25">
      <c r="A5709" s="2">
        <f t="shared" si="1690"/>
        <v>25</v>
      </c>
      <c r="B5709" s="16">
        <f ca="1">VLOOKUP(A5709,PERIODS!$O$4:$P$33,2,FALSE)</f>
        <v>3.5000000000000003E-2</v>
      </c>
      <c r="C5709" s="15"/>
      <c r="D5709" s="18">
        <v>5000</v>
      </c>
      <c r="E5709" s="34">
        <f t="shared" ca="1" si="1691"/>
        <v>11551.596613962491</v>
      </c>
      <c r="F5709" s="34">
        <f t="shared" ca="1" si="1692"/>
        <v>3500.0000000000005</v>
      </c>
      <c r="G5709" s="69">
        <f t="shared" ca="1" si="1678"/>
        <v>0</v>
      </c>
      <c r="H5709" s="34">
        <f t="shared" ca="1" si="1679"/>
        <v>1273.0415508301628</v>
      </c>
      <c r="I5709" s="34">
        <f t="shared" ca="1" si="1680"/>
        <v>4773.041550830163</v>
      </c>
      <c r="J5709" s="18">
        <f ca="1">SUM(INDIRECT(ADDRESS(ROW(F5709),COLUMN(F5709),4)):INDIRECT(ADDRESS(ROW(F5709)+N$5-1,COLUMN(F5709),4)))</f>
        <v>24900</v>
      </c>
      <c r="K5709" s="18">
        <f t="shared" ca="1" si="1681"/>
        <v>0</v>
      </c>
      <c r="L5709" s="18">
        <f t="shared" ca="1" si="1693"/>
        <v>0</v>
      </c>
      <c r="M5709" s="18">
        <f t="shared" ca="1" si="1677"/>
        <v>16350</v>
      </c>
      <c r="N5709" s="34">
        <f t="shared" ca="1" si="1682"/>
        <v>23128.555063132328</v>
      </c>
      <c r="P5709" s="18">
        <f t="shared" ca="1" si="1694"/>
        <v>1273.0415508301628</v>
      </c>
      <c r="Q5709" s="47">
        <f ca="1">SUM(L$15:L5709)-SUM(M$15:M5709)</f>
        <v>0</v>
      </c>
      <c r="R5709" s="47" t="str">
        <f t="shared" ca="1" si="1695"/>
        <v>M5712</v>
      </c>
      <c r="S5709" s="40">
        <f t="shared" ca="1" si="1683"/>
        <v>0</v>
      </c>
      <c r="T5709" s="46">
        <f t="shared" ca="1" si="1684"/>
        <v>27</v>
      </c>
      <c r="X5709" s="74">
        <f t="shared" ca="1" si="1685"/>
        <v>1.2730415508301629</v>
      </c>
      <c r="Y5709" s="75">
        <f t="shared" ca="1" si="1686"/>
        <v>1.2730415508301629</v>
      </c>
      <c r="Z5709" s="74">
        <f t="shared" ca="1" si="1687"/>
        <v>3.5716995639137763</v>
      </c>
      <c r="AA5709" s="76">
        <f t="shared" ca="1" si="1688"/>
        <v>1273.0415508301628</v>
      </c>
      <c r="AB5709" s="76">
        <f t="shared" ca="1" si="1689"/>
        <v>3571.6995639137763</v>
      </c>
    </row>
    <row r="5710" spans="1:28" x14ac:dyDescent="0.25">
      <c r="A5710" s="2">
        <f t="shared" si="1690"/>
        <v>26</v>
      </c>
      <c r="B5710" s="16">
        <f ca="1">VLOOKUP(A5710,PERIODS!$O$4:$P$33,2,FALSE)</f>
        <v>3.5000000000000003E-2</v>
      </c>
      <c r="C5710" s="15"/>
      <c r="D5710" s="18">
        <v>5000</v>
      </c>
      <c r="E5710" s="34">
        <f t="shared" ca="1" si="1691"/>
        <v>23128.555063132328</v>
      </c>
      <c r="F5710" s="34">
        <f t="shared" ca="1" si="1692"/>
        <v>3500.0000000000005</v>
      </c>
      <c r="G5710" s="69">
        <f t="shared" ca="1" si="1678"/>
        <v>0</v>
      </c>
      <c r="H5710" s="34">
        <f t="shared" ca="1" si="1679"/>
        <v>-79.858103129444643</v>
      </c>
      <c r="I5710" s="34">
        <f t="shared" ca="1" si="1680"/>
        <v>3420.1418968705557</v>
      </c>
      <c r="J5710" s="18">
        <f ca="1">SUM(INDIRECT(ADDRESS(ROW(F5710),COLUMN(F5710),4)):INDIRECT(ADDRESS(ROW(F5710)+N$5-1,COLUMN(F5710),4)))</f>
        <v>23900</v>
      </c>
      <c r="K5710" s="18">
        <f t="shared" ca="1" si="1681"/>
        <v>16350</v>
      </c>
      <c r="L5710" s="18">
        <f t="shared" ca="1" si="1693"/>
        <v>16350</v>
      </c>
      <c r="M5710" s="18">
        <f t="shared" ca="1" si="1677"/>
        <v>0</v>
      </c>
      <c r="N5710" s="34">
        <f t="shared" ca="1" si="1682"/>
        <v>19708.413166261773</v>
      </c>
      <c r="P5710" s="18">
        <f t="shared" ca="1" si="1694"/>
        <v>79.858103129444643</v>
      </c>
      <c r="Q5710" s="47">
        <f ca="1">SUM(L$15:L5710)-SUM(M$15:M5710)</f>
        <v>16350</v>
      </c>
      <c r="R5710" s="47" t="str">
        <f t="shared" ca="1" si="1695"/>
        <v>M5713</v>
      </c>
      <c r="S5710" s="40">
        <f t="shared" ca="1" si="1683"/>
        <v>0</v>
      </c>
      <c r="T5710" s="46">
        <f t="shared" ca="1" si="1684"/>
        <v>14</v>
      </c>
      <c r="X5710" s="74">
        <f t="shared" ca="1" si="1685"/>
        <v>-7.9858103129444649E-2</v>
      </c>
      <c r="Y5710" s="75">
        <f t="shared" ca="1" si="1686"/>
        <v>-7.9858103129444649E-2</v>
      </c>
      <c r="Z5710" s="74">
        <f t="shared" ca="1" si="1687"/>
        <v>0.92324734300113154</v>
      </c>
      <c r="AA5710" s="76">
        <f t="shared" ca="1" si="1688"/>
        <v>-79.858103129444643</v>
      </c>
      <c r="AB5710" s="76">
        <f t="shared" ca="1" si="1689"/>
        <v>923.24734300113153</v>
      </c>
    </row>
    <row r="5711" spans="1:28" x14ac:dyDescent="0.25">
      <c r="A5711" s="2">
        <f t="shared" si="1690"/>
        <v>27</v>
      </c>
      <c r="B5711" s="16">
        <f ca="1">VLOOKUP(A5711,PERIODS!$O$4:$P$33,2,FALSE)</f>
        <v>3.5000000000000003E-2</v>
      </c>
      <c r="C5711" s="15"/>
      <c r="D5711" s="18">
        <v>5000</v>
      </c>
      <c r="E5711" s="34">
        <f t="shared" ca="1" si="1691"/>
        <v>19708.413166261773</v>
      </c>
      <c r="F5711" s="34">
        <f t="shared" ca="1" si="1692"/>
        <v>3500.0000000000005</v>
      </c>
      <c r="G5711" s="69">
        <f t="shared" ca="1" si="1678"/>
        <v>0</v>
      </c>
      <c r="H5711" s="34">
        <f t="shared" ca="1" si="1679"/>
        <v>253.9686906194467</v>
      </c>
      <c r="I5711" s="34">
        <f t="shared" ca="1" si="1680"/>
        <v>3753.968690619447</v>
      </c>
      <c r="J5711" s="18">
        <f ca="1">SUM(INDIRECT(ADDRESS(ROW(F5711),COLUMN(F5711),4)):INDIRECT(ADDRESS(ROW(F5711)+N$5-1,COLUMN(F5711),4)))</f>
        <v>22900</v>
      </c>
      <c r="K5711" s="18">
        <f t="shared" ca="1" si="1681"/>
        <v>16350</v>
      </c>
      <c r="L5711" s="18">
        <f t="shared" ca="1" si="1693"/>
        <v>0</v>
      </c>
      <c r="M5711" s="18">
        <f t="shared" ref="M5711:M5774" ca="1" si="1696">SUMIF($R$15:$R$8014,ADDRESS(ROW(M5711),COLUMN(M5711),4),$L$15:$L$8014)</f>
        <v>0</v>
      </c>
      <c r="N5711" s="34">
        <f t="shared" ca="1" si="1682"/>
        <v>15954.444475642325</v>
      </c>
      <c r="P5711" s="18">
        <f t="shared" ca="1" si="1694"/>
        <v>253.9686906194467</v>
      </c>
      <c r="Q5711" s="47">
        <f ca="1">SUM(L$15:L5711)-SUM(M$15:M5711)</f>
        <v>16350</v>
      </c>
      <c r="R5711" s="47" t="str">
        <f t="shared" ca="1" si="1695"/>
        <v>M5714</v>
      </c>
      <c r="S5711" s="40">
        <f t="shared" ca="1" si="1683"/>
        <v>0</v>
      </c>
      <c r="T5711" s="46">
        <f t="shared" ca="1" si="1684"/>
        <v>7</v>
      </c>
      <c r="X5711" s="74">
        <f t="shared" ca="1" si="1685"/>
        <v>0.25396869061944671</v>
      </c>
      <c r="Y5711" s="75">
        <f t="shared" ca="1" si="1686"/>
        <v>0.25396869061944671</v>
      </c>
      <c r="Z5711" s="74">
        <f t="shared" ca="1" si="1687"/>
        <v>1.2891314417290523</v>
      </c>
      <c r="AA5711" s="76">
        <f t="shared" ca="1" si="1688"/>
        <v>253.9686906194467</v>
      </c>
      <c r="AB5711" s="76">
        <f t="shared" ca="1" si="1689"/>
        <v>1289.1314417290523</v>
      </c>
    </row>
    <row r="5712" spans="1:28" x14ac:dyDescent="0.25">
      <c r="A5712" s="2">
        <f t="shared" si="1690"/>
        <v>28</v>
      </c>
      <c r="B5712" s="16">
        <f ca="1">VLOOKUP(A5712,PERIODS!$O$4:$P$33,2,FALSE)</f>
        <v>0.04</v>
      </c>
      <c r="C5712" s="15"/>
      <c r="D5712" s="18">
        <v>5000</v>
      </c>
      <c r="E5712" s="34">
        <f t="shared" ca="1" si="1691"/>
        <v>15954.444475642325</v>
      </c>
      <c r="F5712" s="34">
        <f t="shared" ca="1" si="1692"/>
        <v>4000</v>
      </c>
      <c r="G5712" s="69">
        <f t="shared" ref="G5712:G5775" ca="1" si="1697">((2*RAND()*$F$5)-$F$5)*E5712</f>
        <v>0</v>
      </c>
      <c r="H5712" s="34">
        <f t="shared" ref="H5712:H5775" ca="1" si="1698">IF($S$3="NORM",AA5712,IF($S$3="LOGNORM",AB5712,0))</f>
        <v>-523.36095638658981</v>
      </c>
      <c r="I5712" s="34">
        <f t="shared" ref="I5712:I5775" ca="1" si="1699">IF(F5712+H5712&lt;0,0,F5712+H5712)</f>
        <v>3476.6390436134102</v>
      </c>
      <c r="J5712" s="18">
        <f ca="1">SUM(INDIRECT(ADDRESS(ROW(F5712),COLUMN(F5712),4)):INDIRECT(ADDRESS(ROW(F5712)+N$5-1,COLUMN(F5712),4)))</f>
        <v>21900</v>
      </c>
      <c r="K5712" s="18">
        <f t="shared" ref="K5712:K5775" ca="1" si="1700">Q5712</f>
        <v>16350</v>
      </c>
      <c r="L5712" s="18">
        <f t="shared" ca="1" si="1693"/>
        <v>0</v>
      </c>
      <c r="M5712" s="18">
        <f t="shared" ca="1" si="1696"/>
        <v>0</v>
      </c>
      <c r="N5712" s="34">
        <f t="shared" ref="N5712:N5775" ca="1" si="1701">E5712+G5712-I5712+M5712-S5712</f>
        <v>12477.805432028916</v>
      </c>
      <c r="P5712" s="18">
        <f t="shared" ca="1" si="1694"/>
        <v>523.36095638658981</v>
      </c>
      <c r="Q5712" s="47">
        <f ca="1">SUM(L$15:L5712)-SUM(M$15:M5712)</f>
        <v>16350</v>
      </c>
      <c r="R5712" s="47" t="str">
        <f t="shared" ca="1" si="1695"/>
        <v>M5715</v>
      </c>
      <c r="S5712" s="40">
        <f t="shared" ref="S5712:S5775" ca="1" si="1702">IF(T5712&gt;N$6*100,M5712,0)</f>
        <v>0</v>
      </c>
      <c r="T5712" s="46">
        <f t="shared" ref="T5712:T5775" ca="1" si="1703">RANDBETWEEN(0,100)</f>
        <v>81</v>
      </c>
      <c r="X5712" s="74">
        <f t="shared" ref="X5712:X5775" ca="1" si="1704">NORMINV(RAND(),0,1)</f>
        <v>-0.52336095638658975</v>
      </c>
      <c r="Y5712" s="75">
        <f t="shared" ref="Y5712:Y5775" ca="1" si="1705">IF(AND(X5712&gt;$F$6,$F$6&gt;0),$F$6,X5712)</f>
        <v>-0.52336095638658975</v>
      </c>
      <c r="Z5712" s="74">
        <f t="shared" ref="Z5712:Z5775" ca="1" si="1706">EXP(Y5712)</f>
        <v>0.59252574443914818</v>
      </c>
      <c r="AA5712" s="76">
        <f t="shared" ref="AA5712:AA5775" ca="1" si="1707">$F$3*Y5712</f>
        <v>-523.36095638658981</v>
      </c>
      <c r="AB5712" s="76">
        <f t="shared" ref="AB5712:AB5775" ca="1" si="1708">$F$3*Z5712</f>
        <v>592.52574443914818</v>
      </c>
    </row>
    <row r="5713" spans="1:28" x14ac:dyDescent="0.25">
      <c r="A5713" s="2">
        <f t="shared" ref="A5713:A5776" si="1709">IF(AND(A5712=12,OR(A$14="MS",A$14="M0")),1,IF(AND(A5712=4,OR(A$14="WS",A$14="W0")),1,IF(AND(A5712=30,OR(A$14="DS",A$14="D0")),1,A5712+1)))</f>
        <v>29</v>
      </c>
      <c r="B5713" s="16">
        <f ca="1">VLOOKUP(A5713,PERIODS!$O$4:$P$33,2,FALSE)</f>
        <v>0.04</v>
      </c>
      <c r="C5713" s="15"/>
      <c r="D5713" s="18">
        <v>5000</v>
      </c>
      <c r="E5713" s="34">
        <f t="shared" ca="1" si="1691"/>
        <v>12477.805432028916</v>
      </c>
      <c r="F5713" s="34">
        <f t="shared" ca="1" si="1692"/>
        <v>4000</v>
      </c>
      <c r="G5713" s="69">
        <f t="shared" ca="1" si="1697"/>
        <v>0</v>
      </c>
      <c r="H5713" s="34">
        <f t="shared" ca="1" si="1698"/>
        <v>177.06317916276797</v>
      </c>
      <c r="I5713" s="34">
        <f t="shared" ca="1" si="1699"/>
        <v>4177.0631791627684</v>
      </c>
      <c r="J5713" s="18">
        <f ca="1">SUM(INDIRECT(ADDRESS(ROW(F5713),COLUMN(F5713),4)):INDIRECT(ADDRESS(ROW(F5713)+N$5-1,COLUMN(F5713),4)))</f>
        <v>21200</v>
      </c>
      <c r="K5713" s="18">
        <f t="shared" ca="1" si="1700"/>
        <v>0</v>
      </c>
      <c r="L5713" s="18">
        <f t="shared" ca="1" si="1693"/>
        <v>0</v>
      </c>
      <c r="M5713" s="18">
        <f t="shared" ca="1" si="1696"/>
        <v>16350</v>
      </c>
      <c r="N5713" s="34">
        <f t="shared" ca="1" si="1701"/>
        <v>24650.742252866148</v>
      </c>
      <c r="P5713" s="18">
        <f t="shared" ca="1" si="1694"/>
        <v>177.06317916276797</v>
      </c>
      <c r="Q5713" s="47">
        <f ca="1">SUM(L$15:L5713)-SUM(M$15:M5713)</f>
        <v>0</v>
      </c>
      <c r="R5713" s="47" t="str">
        <f t="shared" ca="1" si="1695"/>
        <v>M5716</v>
      </c>
      <c r="S5713" s="40">
        <f t="shared" ca="1" si="1702"/>
        <v>0</v>
      </c>
      <c r="T5713" s="46">
        <f t="shared" ca="1" si="1703"/>
        <v>19</v>
      </c>
      <c r="X5713" s="74">
        <f t="shared" ca="1" si="1704"/>
        <v>0.17706317916276795</v>
      </c>
      <c r="Y5713" s="75">
        <f t="shared" ca="1" si="1705"/>
        <v>0.17706317916276795</v>
      </c>
      <c r="Z5713" s="74">
        <f t="shared" ca="1" si="1706"/>
        <v>1.1937065081225595</v>
      </c>
      <c r="AA5713" s="76">
        <f t="shared" ca="1" si="1707"/>
        <v>177.06317916276797</v>
      </c>
      <c r="AB5713" s="76">
        <f t="shared" ca="1" si="1708"/>
        <v>1193.7065081225596</v>
      </c>
    </row>
    <row r="5714" spans="1:28" x14ac:dyDescent="0.25">
      <c r="A5714" s="2">
        <f t="shared" si="1709"/>
        <v>30</v>
      </c>
      <c r="B5714" s="16">
        <f ca="1">VLOOKUP(A5714,PERIODS!$O$4:$P$33,2,FALSE)</f>
        <v>0.04</v>
      </c>
      <c r="C5714" s="15"/>
      <c r="D5714" s="18">
        <v>5000</v>
      </c>
      <c r="E5714" s="34">
        <f t="shared" ca="1" si="1691"/>
        <v>24650.742252866148</v>
      </c>
      <c r="F5714" s="34">
        <f t="shared" ca="1" si="1692"/>
        <v>4000</v>
      </c>
      <c r="G5714" s="69">
        <f t="shared" ca="1" si="1697"/>
        <v>0</v>
      </c>
      <c r="H5714" s="34">
        <f t="shared" ca="1" si="1698"/>
        <v>-1188.3796533924256</v>
      </c>
      <c r="I5714" s="34">
        <f t="shared" ca="1" si="1699"/>
        <v>2811.6203466075744</v>
      </c>
      <c r="J5714" s="18">
        <f ca="1">SUM(INDIRECT(ADDRESS(ROW(F5714),COLUMN(F5714),4)):INDIRECT(ADDRESS(ROW(F5714)+N$5-1,COLUMN(F5714),4)))</f>
        <v>20500</v>
      </c>
      <c r="K5714" s="18">
        <f t="shared" ca="1" si="1700"/>
        <v>0</v>
      </c>
      <c r="L5714" s="18">
        <f t="shared" ca="1" si="1693"/>
        <v>0</v>
      </c>
      <c r="M5714" s="18">
        <f t="shared" ca="1" si="1696"/>
        <v>0</v>
      </c>
      <c r="N5714" s="34">
        <f t="shared" ca="1" si="1701"/>
        <v>21839.121906258573</v>
      </c>
      <c r="P5714" s="18">
        <f t="shared" ca="1" si="1694"/>
        <v>1188.3796533924256</v>
      </c>
      <c r="Q5714" s="47">
        <f ca="1">SUM(L$15:L5714)-SUM(M$15:M5714)</f>
        <v>0</v>
      </c>
      <c r="R5714" s="47" t="str">
        <f t="shared" ca="1" si="1695"/>
        <v>M5717</v>
      </c>
      <c r="S5714" s="40">
        <f t="shared" ca="1" si="1702"/>
        <v>0</v>
      </c>
      <c r="T5714" s="46">
        <f t="shared" ca="1" si="1703"/>
        <v>45</v>
      </c>
      <c r="X5714" s="74">
        <f t="shared" ca="1" si="1704"/>
        <v>-1.1883796533924256</v>
      </c>
      <c r="Y5714" s="75">
        <f t="shared" ca="1" si="1705"/>
        <v>-1.1883796533924256</v>
      </c>
      <c r="Z5714" s="74">
        <f t="shared" ca="1" si="1706"/>
        <v>0.30471460754566237</v>
      </c>
      <c r="AA5714" s="76">
        <f t="shared" ca="1" si="1707"/>
        <v>-1188.3796533924256</v>
      </c>
      <c r="AB5714" s="76">
        <f t="shared" ca="1" si="1708"/>
        <v>304.71460754566237</v>
      </c>
    </row>
    <row r="5715" spans="1:28" x14ac:dyDescent="0.25">
      <c r="A5715" s="2">
        <f t="shared" si="1709"/>
        <v>1</v>
      </c>
      <c r="B5715" s="16">
        <f ca="1">VLOOKUP(A5715,PERIODS!$O$4:$P$33,2,FALSE)</f>
        <v>2.4E-2</v>
      </c>
      <c r="C5715" s="15"/>
      <c r="D5715" s="18">
        <v>5000</v>
      </c>
      <c r="E5715" s="34">
        <f t="shared" ca="1" si="1691"/>
        <v>21839.121906258573</v>
      </c>
      <c r="F5715" s="34">
        <f t="shared" ca="1" si="1692"/>
        <v>2400</v>
      </c>
      <c r="G5715" s="69">
        <f t="shared" ca="1" si="1697"/>
        <v>0</v>
      </c>
      <c r="H5715" s="34">
        <f t="shared" ca="1" si="1698"/>
        <v>-1022.0155207573933</v>
      </c>
      <c r="I5715" s="34">
        <f t="shared" ca="1" si="1699"/>
        <v>1377.9844792426065</v>
      </c>
      <c r="J5715" s="18">
        <f ca="1">SUM(INDIRECT(ADDRESS(ROW(F5715),COLUMN(F5715),4)):INDIRECT(ADDRESS(ROW(F5715)+N$5-1,COLUMN(F5715),4)))</f>
        <v>19800</v>
      </c>
      <c r="K5715" s="18">
        <f t="shared" ca="1" si="1700"/>
        <v>0</v>
      </c>
      <c r="L5715" s="18">
        <f t="shared" ca="1" si="1693"/>
        <v>0</v>
      </c>
      <c r="M5715" s="18">
        <f t="shared" ca="1" si="1696"/>
        <v>0</v>
      </c>
      <c r="N5715" s="34">
        <f t="shared" ca="1" si="1701"/>
        <v>20461.137427015965</v>
      </c>
      <c r="P5715" s="18">
        <f t="shared" ca="1" si="1694"/>
        <v>1022.0155207573933</v>
      </c>
      <c r="Q5715" s="47">
        <f ca="1">SUM(L$15:L5715)-SUM(M$15:M5715)</f>
        <v>0</v>
      </c>
      <c r="R5715" s="47" t="str">
        <f t="shared" ca="1" si="1695"/>
        <v>M5718</v>
      </c>
      <c r="S5715" s="40">
        <f t="shared" ca="1" si="1702"/>
        <v>0</v>
      </c>
      <c r="T5715" s="46">
        <f t="shared" ca="1" si="1703"/>
        <v>83</v>
      </c>
      <c r="X5715" s="74">
        <f t="shared" ca="1" si="1704"/>
        <v>-1.0220155207573933</v>
      </c>
      <c r="Y5715" s="75">
        <f t="shared" ca="1" si="1705"/>
        <v>-1.0220155207573933</v>
      </c>
      <c r="Z5715" s="74">
        <f t="shared" ca="1" si="1706"/>
        <v>0.35986888552104862</v>
      </c>
      <c r="AA5715" s="76">
        <f t="shared" ca="1" si="1707"/>
        <v>-1022.0155207573933</v>
      </c>
      <c r="AB5715" s="76">
        <f t="shared" ca="1" si="1708"/>
        <v>359.86888552104864</v>
      </c>
    </row>
    <row r="5716" spans="1:28" x14ac:dyDescent="0.25">
      <c r="A5716" s="2">
        <f t="shared" si="1709"/>
        <v>2</v>
      </c>
      <c r="B5716" s="16">
        <f ca="1">VLOOKUP(A5716,PERIODS!$O$4:$P$33,2,FALSE)</f>
        <v>2.5000000000000001E-2</v>
      </c>
      <c r="C5716" s="15"/>
      <c r="D5716" s="18">
        <v>5000</v>
      </c>
      <c r="E5716" s="34">
        <f t="shared" ca="1" si="1691"/>
        <v>20461.137427015965</v>
      </c>
      <c r="F5716" s="34">
        <f t="shared" ca="1" si="1692"/>
        <v>2500</v>
      </c>
      <c r="G5716" s="69">
        <f t="shared" ca="1" si="1697"/>
        <v>0</v>
      </c>
      <c r="H5716" s="34">
        <f t="shared" ca="1" si="1698"/>
        <v>-1666.1274072418216</v>
      </c>
      <c r="I5716" s="34">
        <f t="shared" ca="1" si="1699"/>
        <v>833.87259275817837</v>
      </c>
      <c r="J5716" s="18">
        <f ca="1">SUM(INDIRECT(ADDRESS(ROW(F5716),COLUMN(F5716),4)):INDIRECT(ADDRESS(ROW(F5716)+N$5-1,COLUMN(F5716),4)))</f>
        <v>20700</v>
      </c>
      <c r="K5716" s="18">
        <f t="shared" ca="1" si="1700"/>
        <v>16350</v>
      </c>
      <c r="L5716" s="18">
        <f t="shared" ca="1" si="1693"/>
        <v>16350</v>
      </c>
      <c r="M5716" s="18">
        <f t="shared" ca="1" si="1696"/>
        <v>0</v>
      </c>
      <c r="N5716" s="34">
        <f t="shared" ca="1" si="1701"/>
        <v>19627.264834257785</v>
      </c>
      <c r="P5716" s="18">
        <f t="shared" ca="1" si="1694"/>
        <v>1666.1274072418216</v>
      </c>
      <c r="Q5716" s="47">
        <f ca="1">SUM(L$15:L5716)-SUM(M$15:M5716)</f>
        <v>16350</v>
      </c>
      <c r="R5716" s="47" t="str">
        <f t="shared" ca="1" si="1695"/>
        <v>M5719</v>
      </c>
      <c r="S5716" s="40">
        <f t="shared" ca="1" si="1702"/>
        <v>0</v>
      </c>
      <c r="T5716" s="46">
        <f t="shared" ca="1" si="1703"/>
        <v>84</v>
      </c>
      <c r="X5716" s="74">
        <f t="shared" ca="1" si="1704"/>
        <v>-1.6661274072418217</v>
      </c>
      <c r="Y5716" s="75">
        <f t="shared" ca="1" si="1705"/>
        <v>-1.6661274072418217</v>
      </c>
      <c r="Z5716" s="74">
        <f t="shared" ca="1" si="1706"/>
        <v>0.18897748325403374</v>
      </c>
      <c r="AA5716" s="76">
        <f t="shared" ca="1" si="1707"/>
        <v>-1666.1274072418216</v>
      </c>
      <c r="AB5716" s="76">
        <f t="shared" ca="1" si="1708"/>
        <v>188.97748325403373</v>
      </c>
    </row>
    <row r="5717" spans="1:28" x14ac:dyDescent="0.25">
      <c r="A5717" s="2">
        <f t="shared" si="1709"/>
        <v>3</v>
      </c>
      <c r="B5717" s="16">
        <f ca="1">VLOOKUP(A5717,PERIODS!$O$4:$P$33,2,FALSE)</f>
        <v>2.5000000000000001E-2</v>
      </c>
      <c r="C5717" s="15"/>
      <c r="D5717" s="18">
        <v>5000</v>
      </c>
      <c r="E5717" s="34">
        <f t="shared" ca="1" si="1691"/>
        <v>19627.264834257785</v>
      </c>
      <c r="F5717" s="34">
        <f t="shared" ca="1" si="1692"/>
        <v>2500</v>
      </c>
      <c r="G5717" s="69">
        <f t="shared" ca="1" si="1697"/>
        <v>0</v>
      </c>
      <c r="H5717" s="34">
        <f t="shared" ca="1" si="1698"/>
        <v>-1455.4206865767876</v>
      </c>
      <c r="I5717" s="34">
        <f t="shared" ca="1" si="1699"/>
        <v>1044.5793134232124</v>
      </c>
      <c r="J5717" s="18">
        <f ca="1">SUM(INDIRECT(ADDRESS(ROW(F5717),COLUMN(F5717),4)):INDIRECT(ADDRESS(ROW(F5717)+N$5-1,COLUMN(F5717),4)))</f>
        <v>21500</v>
      </c>
      <c r="K5717" s="18">
        <f t="shared" ca="1" si="1700"/>
        <v>16350</v>
      </c>
      <c r="L5717" s="18">
        <f t="shared" ca="1" si="1693"/>
        <v>0</v>
      </c>
      <c r="M5717" s="18">
        <f t="shared" ca="1" si="1696"/>
        <v>0</v>
      </c>
      <c r="N5717" s="34">
        <f t="shared" ca="1" si="1701"/>
        <v>18582.685520834573</v>
      </c>
      <c r="P5717" s="18">
        <f t="shared" ca="1" si="1694"/>
        <v>1455.4206865767876</v>
      </c>
      <c r="Q5717" s="47">
        <f ca="1">SUM(L$15:L5717)-SUM(M$15:M5717)</f>
        <v>16350</v>
      </c>
      <c r="R5717" s="47" t="str">
        <f t="shared" ca="1" si="1695"/>
        <v>M5720</v>
      </c>
      <c r="S5717" s="40">
        <f t="shared" ca="1" si="1702"/>
        <v>0</v>
      </c>
      <c r="T5717" s="46">
        <f t="shared" ca="1" si="1703"/>
        <v>94</v>
      </c>
      <c r="X5717" s="74">
        <f t="shared" ca="1" si="1704"/>
        <v>-1.4554206865767876</v>
      </c>
      <c r="Y5717" s="75">
        <f t="shared" ca="1" si="1705"/>
        <v>-1.4554206865767876</v>
      </c>
      <c r="Z5717" s="74">
        <f t="shared" ca="1" si="1706"/>
        <v>0.23330219615141587</v>
      </c>
      <c r="AA5717" s="76">
        <f t="shared" ca="1" si="1707"/>
        <v>-1455.4206865767876</v>
      </c>
      <c r="AB5717" s="76">
        <f t="shared" ca="1" si="1708"/>
        <v>233.30219615141587</v>
      </c>
    </row>
    <row r="5718" spans="1:28" x14ac:dyDescent="0.25">
      <c r="A5718" s="2">
        <f t="shared" si="1709"/>
        <v>4</v>
      </c>
      <c r="B5718" s="16">
        <f ca="1">VLOOKUP(A5718,PERIODS!$O$4:$P$33,2,FALSE)</f>
        <v>2.5000000000000001E-2</v>
      </c>
      <c r="C5718" s="15"/>
      <c r="D5718" s="18">
        <v>5000</v>
      </c>
      <c r="E5718" s="34">
        <f t="shared" ca="1" si="1691"/>
        <v>18582.685520834573</v>
      </c>
      <c r="F5718" s="34">
        <f t="shared" ca="1" si="1692"/>
        <v>2500</v>
      </c>
      <c r="G5718" s="69">
        <f t="shared" ca="1" si="1697"/>
        <v>0</v>
      </c>
      <c r="H5718" s="34">
        <f t="shared" ca="1" si="1698"/>
        <v>1212.6206641907147</v>
      </c>
      <c r="I5718" s="34">
        <f t="shared" ca="1" si="1699"/>
        <v>3712.6206641907147</v>
      </c>
      <c r="J5718" s="18">
        <f ca="1">SUM(INDIRECT(ADDRESS(ROW(F5718),COLUMN(F5718),4)):INDIRECT(ADDRESS(ROW(F5718)+N$5-1,COLUMN(F5718),4)))</f>
        <v>22300</v>
      </c>
      <c r="K5718" s="18">
        <f t="shared" ca="1" si="1700"/>
        <v>16350</v>
      </c>
      <c r="L5718" s="18">
        <f t="shared" ca="1" si="1693"/>
        <v>0</v>
      </c>
      <c r="M5718" s="18">
        <f t="shared" ca="1" si="1696"/>
        <v>0</v>
      </c>
      <c r="N5718" s="34">
        <f t="shared" ca="1" si="1701"/>
        <v>14870.064856643858</v>
      </c>
      <c r="P5718" s="18">
        <f t="shared" ca="1" si="1694"/>
        <v>1212.6206641907147</v>
      </c>
      <c r="Q5718" s="47">
        <f ca="1">SUM(L$15:L5718)-SUM(M$15:M5718)</f>
        <v>16350</v>
      </c>
      <c r="R5718" s="47" t="str">
        <f t="shared" ca="1" si="1695"/>
        <v>M5721</v>
      </c>
      <c r="S5718" s="40">
        <f t="shared" ca="1" si="1702"/>
        <v>0</v>
      </c>
      <c r="T5718" s="46">
        <f t="shared" ca="1" si="1703"/>
        <v>9</v>
      </c>
      <c r="X5718" s="74">
        <f t="shared" ca="1" si="1704"/>
        <v>1.2126206641907147</v>
      </c>
      <c r="Y5718" s="75">
        <f t="shared" ca="1" si="1705"/>
        <v>1.2126206641907147</v>
      </c>
      <c r="Z5718" s="74">
        <f t="shared" ca="1" si="1706"/>
        <v>3.3622845354246591</v>
      </c>
      <c r="AA5718" s="76">
        <f t="shared" ca="1" si="1707"/>
        <v>1212.6206641907147</v>
      </c>
      <c r="AB5718" s="76">
        <f t="shared" ca="1" si="1708"/>
        <v>3362.2845354246592</v>
      </c>
    </row>
    <row r="5719" spans="1:28" x14ac:dyDescent="0.25">
      <c r="A5719" s="2">
        <f t="shared" si="1709"/>
        <v>5</v>
      </c>
      <c r="B5719" s="16">
        <f ca="1">VLOOKUP(A5719,PERIODS!$O$4:$P$33,2,FALSE)</f>
        <v>3.3000000000000002E-2</v>
      </c>
      <c r="C5719" s="15"/>
      <c r="D5719" s="18">
        <v>5000</v>
      </c>
      <c r="E5719" s="34">
        <f t="shared" ref="E5719:E5782" ca="1" si="1710">N5718</f>
        <v>14870.064856643858</v>
      </c>
      <c r="F5719" s="34">
        <f t="shared" ref="F5719:F5782" ca="1" si="1711">F$2*B5719</f>
        <v>3300</v>
      </c>
      <c r="G5719" s="69">
        <f t="shared" ca="1" si="1697"/>
        <v>0</v>
      </c>
      <c r="H5719" s="34">
        <f t="shared" ca="1" si="1698"/>
        <v>-1768.3673666416316</v>
      </c>
      <c r="I5719" s="34">
        <f t="shared" ca="1" si="1699"/>
        <v>1531.6326333583684</v>
      </c>
      <c r="J5719" s="18">
        <f ca="1">SUM(INDIRECT(ADDRESS(ROW(F5719),COLUMN(F5719),4)):INDIRECT(ADDRESS(ROW(F5719)+N$5-1,COLUMN(F5719),4)))</f>
        <v>23100</v>
      </c>
      <c r="K5719" s="18">
        <f t="shared" ca="1" si="1700"/>
        <v>0</v>
      </c>
      <c r="L5719" s="18">
        <f t="shared" ref="L5719:L5782" ca="1" si="1712">IF((E5719+K5718)&lt;J5719,N$2,0)</f>
        <v>0</v>
      </c>
      <c r="M5719" s="18">
        <f t="shared" ca="1" si="1696"/>
        <v>16350</v>
      </c>
      <c r="N5719" s="34">
        <f t="shared" ca="1" si="1701"/>
        <v>29688.43222328549</v>
      </c>
      <c r="P5719" s="18">
        <f t="shared" ref="P5719:P5782" ca="1" si="1713">ABS(H5719)</f>
        <v>1768.3673666416316</v>
      </c>
      <c r="Q5719" s="47">
        <f ca="1">SUM(L$15:L5719)-SUM(M$15:M5719)</f>
        <v>0</v>
      </c>
      <c r="R5719" s="47" t="str">
        <f t="shared" ref="R5719:R5782" ca="1" si="1714">ADDRESS(ROW(M5719)+$N$3+RANDBETWEEN(-$N$4,$N$4),COLUMN(M5719),4)</f>
        <v>M5722</v>
      </c>
      <c r="S5719" s="40">
        <f t="shared" ca="1" si="1702"/>
        <v>0</v>
      </c>
      <c r="T5719" s="46">
        <f t="shared" ca="1" si="1703"/>
        <v>45</v>
      </c>
      <c r="X5719" s="74">
        <f t="shared" ca="1" si="1704"/>
        <v>-1.7683673666416315</v>
      </c>
      <c r="Y5719" s="75">
        <f t="shared" ca="1" si="1705"/>
        <v>-1.7683673666416315</v>
      </c>
      <c r="Z5719" s="74">
        <f t="shared" ca="1" si="1706"/>
        <v>0.17061130727917104</v>
      </c>
      <c r="AA5719" s="76">
        <f t="shared" ca="1" si="1707"/>
        <v>-1768.3673666416316</v>
      </c>
      <c r="AB5719" s="76">
        <f t="shared" ca="1" si="1708"/>
        <v>170.61130727917103</v>
      </c>
    </row>
    <row r="5720" spans="1:28" x14ac:dyDescent="0.25">
      <c r="A5720" s="2">
        <f t="shared" si="1709"/>
        <v>6</v>
      </c>
      <c r="B5720" s="16">
        <f ca="1">VLOOKUP(A5720,PERIODS!$O$4:$P$33,2,FALSE)</f>
        <v>3.3000000000000002E-2</v>
      </c>
      <c r="C5720" s="15"/>
      <c r="D5720" s="18">
        <v>5000</v>
      </c>
      <c r="E5720" s="34">
        <f t="shared" ca="1" si="1710"/>
        <v>29688.43222328549</v>
      </c>
      <c r="F5720" s="34">
        <f t="shared" ca="1" si="1711"/>
        <v>3300</v>
      </c>
      <c r="G5720" s="69">
        <f t="shared" ca="1" si="1697"/>
        <v>0</v>
      </c>
      <c r="H5720" s="34">
        <f t="shared" ca="1" si="1698"/>
        <v>-613.96134175574434</v>
      </c>
      <c r="I5720" s="34">
        <f t="shared" ca="1" si="1699"/>
        <v>2686.0386582442557</v>
      </c>
      <c r="J5720" s="18">
        <f ca="1">SUM(INDIRECT(ADDRESS(ROW(F5720),COLUMN(F5720),4)):INDIRECT(ADDRESS(ROW(F5720)+N$5-1,COLUMN(F5720),4)))</f>
        <v>23100</v>
      </c>
      <c r="K5720" s="18">
        <f t="shared" ca="1" si="1700"/>
        <v>0</v>
      </c>
      <c r="L5720" s="18">
        <f t="shared" ca="1" si="1712"/>
        <v>0</v>
      </c>
      <c r="M5720" s="18">
        <f t="shared" ca="1" si="1696"/>
        <v>0</v>
      </c>
      <c r="N5720" s="34">
        <f t="shared" ca="1" si="1701"/>
        <v>27002.393565041235</v>
      </c>
      <c r="P5720" s="18">
        <f t="shared" ca="1" si="1713"/>
        <v>613.96134175574434</v>
      </c>
      <c r="Q5720" s="47">
        <f ca="1">SUM(L$15:L5720)-SUM(M$15:M5720)</f>
        <v>0</v>
      </c>
      <c r="R5720" s="47" t="str">
        <f t="shared" ca="1" si="1714"/>
        <v>M5723</v>
      </c>
      <c r="S5720" s="40">
        <f t="shared" ca="1" si="1702"/>
        <v>0</v>
      </c>
      <c r="T5720" s="46">
        <f t="shared" ca="1" si="1703"/>
        <v>39</v>
      </c>
      <c r="X5720" s="74">
        <f t="shared" ca="1" si="1704"/>
        <v>-0.61396134175574435</v>
      </c>
      <c r="Y5720" s="75">
        <f t="shared" ca="1" si="1705"/>
        <v>-0.61396134175574435</v>
      </c>
      <c r="Z5720" s="74">
        <f t="shared" ca="1" si="1706"/>
        <v>0.54120272815806214</v>
      </c>
      <c r="AA5720" s="76">
        <f t="shared" ca="1" si="1707"/>
        <v>-613.96134175574434</v>
      </c>
      <c r="AB5720" s="76">
        <f t="shared" ca="1" si="1708"/>
        <v>541.20272815806209</v>
      </c>
    </row>
    <row r="5721" spans="1:28" x14ac:dyDescent="0.25">
      <c r="A5721" s="2">
        <f t="shared" si="1709"/>
        <v>7</v>
      </c>
      <c r="B5721" s="16">
        <f ca="1">VLOOKUP(A5721,PERIODS!$O$4:$P$33,2,FALSE)</f>
        <v>3.3000000000000002E-2</v>
      </c>
      <c r="C5721" s="15"/>
      <c r="D5721" s="18">
        <v>5000</v>
      </c>
      <c r="E5721" s="34">
        <f t="shared" ca="1" si="1710"/>
        <v>27002.393565041235</v>
      </c>
      <c r="F5721" s="34">
        <f t="shared" ca="1" si="1711"/>
        <v>3300</v>
      </c>
      <c r="G5721" s="69">
        <f t="shared" ca="1" si="1697"/>
        <v>0</v>
      </c>
      <c r="H5721" s="34">
        <f t="shared" ca="1" si="1698"/>
        <v>571.53783295690482</v>
      </c>
      <c r="I5721" s="34">
        <f t="shared" ca="1" si="1699"/>
        <v>3871.5378329569048</v>
      </c>
      <c r="J5721" s="18">
        <f ca="1">SUM(INDIRECT(ADDRESS(ROW(F5721),COLUMN(F5721),4)):INDIRECT(ADDRESS(ROW(F5721)+N$5-1,COLUMN(F5721),4)))</f>
        <v>23100</v>
      </c>
      <c r="K5721" s="18">
        <f t="shared" ca="1" si="1700"/>
        <v>0</v>
      </c>
      <c r="L5721" s="18">
        <f t="shared" ca="1" si="1712"/>
        <v>0</v>
      </c>
      <c r="M5721" s="18">
        <f t="shared" ca="1" si="1696"/>
        <v>0</v>
      </c>
      <c r="N5721" s="34">
        <f t="shared" ca="1" si="1701"/>
        <v>23130.855732084332</v>
      </c>
      <c r="P5721" s="18">
        <f t="shared" ca="1" si="1713"/>
        <v>571.53783295690482</v>
      </c>
      <c r="Q5721" s="47">
        <f ca="1">SUM(L$15:L5721)-SUM(M$15:M5721)</f>
        <v>0</v>
      </c>
      <c r="R5721" s="47" t="str">
        <f t="shared" ca="1" si="1714"/>
        <v>M5724</v>
      </c>
      <c r="S5721" s="40">
        <f t="shared" ca="1" si="1702"/>
        <v>0</v>
      </c>
      <c r="T5721" s="46">
        <f t="shared" ca="1" si="1703"/>
        <v>95</v>
      </c>
      <c r="X5721" s="74">
        <f t="shared" ca="1" si="1704"/>
        <v>0.57153783295690486</v>
      </c>
      <c r="Y5721" s="75">
        <f t="shared" ca="1" si="1705"/>
        <v>0.57153783295690486</v>
      </c>
      <c r="Z5721" s="74">
        <f t="shared" ca="1" si="1706"/>
        <v>1.7709884427683553</v>
      </c>
      <c r="AA5721" s="76">
        <f t="shared" ca="1" si="1707"/>
        <v>571.53783295690482</v>
      </c>
      <c r="AB5721" s="76">
        <f t="shared" ca="1" si="1708"/>
        <v>1770.9884427683553</v>
      </c>
    </row>
    <row r="5722" spans="1:28" x14ac:dyDescent="0.25">
      <c r="A5722" s="2">
        <f t="shared" si="1709"/>
        <v>8</v>
      </c>
      <c r="B5722" s="16">
        <f ca="1">VLOOKUP(A5722,PERIODS!$O$4:$P$33,2,FALSE)</f>
        <v>3.3000000000000002E-2</v>
      </c>
      <c r="C5722" s="15"/>
      <c r="D5722" s="18">
        <v>5000</v>
      </c>
      <c r="E5722" s="34">
        <f t="shared" ca="1" si="1710"/>
        <v>23130.855732084332</v>
      </c>
      <c r="F5722" s="34">
        <f t="shared" ca="1" si="1711"/>
        <v>3300</v>
      </c>
      <c r="G5722" s="69">
        <f t="shared" ca="1" si="1697"/>
        <v>0</v>
      </c>
      <c r="H5722" s="34">
        <f t="shared" ca="1" si="1698"/>
        <v>1389.4875223942131</v>
      </c>
      <c r="I5722" s="34">
        <f t="shared" ca="1" si="1699"/>
        <v>4689.4875223942126</v>
      </c>
      <c r="J5722" s="18">
        <f ca="1">SUM(INDIRECT(ADDRESS(ROW(F5722),COLUMN(F5722),4)):INDIRECT(ADDRESS(ROW(F5722)+N$5-1,COLUMN(F5722),4)))</f>
        <v>23100</v>
      </c>
      <c r="K5722" s="18">
        <f t="shared" ca="1" si="1700"/>
        <v>0</v>
      </c>
      <c r="L5722" s="18">
        <f t="shared" ca="1" si="1712"/>
        <v>0</v>
      </c>
      <c r="M5722" s="18">
        <f t="shared" ca="1" si="1696"/>
        <v>0</v>
      </c>
      <c r="N5722" s="34">
        <f t="shared" ca="1" si="1701"/>
        <v>18441.368209690118</v>
      </c>
      <c r="P5722" s="18">
        <f t="shared" ca="1" si="1713"/>
        <v>1389.4875223942131</v>
      </c>
      <c r="Q5722" s="47">
        <f ca="1">SUM(L$15:L5722)-SUM(M$15:M5722)</f>
        <v>0</v>
      </c>
      <c r="R5722" s="47" t="str">
        <f t="shared" ca="1" si="1714"/>
        <v>M5725</v>
      </c>
      <c r="S5722" s="40">
        <f t="shared" ca="1" si="1702"/>
        <v>0</v>
      </c>
      <c r="T5722" s="46">
        <f t="shared" ca="1" si="1703"/>
        <v>52</v>
      </c>
      <c r="X5722" s="74">
        <f t="shared" ca="1" si="1704"/>
        <v>1.3894875223942131</v>
      </c>
      <c r="Y5722" s="75">
        <f t="shared" ca="1" si="1705"/>
        <v>1.3894875223942131</v>
      </c>
      <c r="Z5722" s="74">
        <f t="shared" ca="1" si="1706"/>
        <v>4.0127930593780512</v>
      </c>
      <c r="AA5722" s="76">
        <f t="shared" ca="1" si="1707"/>
        <v>1389.4875223942131</v>
      </c>
      <c r="AB5722" s="76">
        <f t="shared" ca="1" si="1708"/>
        <v>4012.7930593780511</v>
      </c>
    </row>
    <row r="5723" spans="1:28" x14ac:dyDescent="0.25">
      <c r="A5723" s="2">
        <f t="shared" si="1709"/>
        <v>9</v>
      </c>
      <c r="B5723" s="16">
        <f ca="1">VLOOKUP(A5723,PERIODS!$O$4:$P$33,2,FALSE)</f>
        <v>3.3000000000000002E-2</v>
      </c>
      <c r="C5723" s="15"/>
      <c r="D5723" s="18">
        <v>5000</v>
      </c>
      <c r="E5723" s="34">
        <f t="shared" ca="1" si="1710"/>
        <v>18441.368209690118</v>
      </c>
      <c r="F5723" s="34">
        <f t="shared" ca="1" si="1711"/>
        <v>3300</v>
      </c>
      <c r="G5723" s="69">
        <f t="shared" ca="1" si="1697"/>
        <v>0</v>
      </c>
      <c r="H5723" s="34">
        <f t="shared" ca="1" si="1698"/>
        <v>1240.212096671366</v>
      </c>
      <c r="I5723" s="34">
        <f t="shared" ca="1" si="1699"/>
        <v>4540.2120966713665</v>
      </c>
      <c r="J5723" s="18">
        <f ca="1">SUM(INDIRECT(ADDRESS(ROW(F5723),COLUMN(F5723),4)):INDIRECT(ADDRESS(ROW(F5723)+N$5-1,COLUMN(F5723),4)))</f>
        <v>23100</v>
      </c>
      <c r="K5723" s="18">
        <f t="shared" ca="1" si="1700"/>
        <v>16350</v>
      </c>
      <c r="L5723" s="18">
        <f t="shared" ca="1" si="1712"/>
        <v>16350</v>
      </c>
      <c r="M5723" s="18">
        <f t="shared" ca="1" si="1696"/>
        <v>0</v>
      </c>
      <c r="N5723" s="34">
        <f t="shared" ca="1" si="1701"/>
        <v>13901.156113018751</v>
      </c>
      <c r="P5723" s="18">
        <f t="shared" ca="1" si="1713"/>
        <v>1240.212096671366</v>
      </c>
      <c r="Q5723" s="47">
        <f ca="1">SUM(L$15:L5723)-SUM(M$15:M5723)</f>
        <v>16350</v>
      </c>
      <c r="R5723" s="47" t="str">
        <f t="shared" ca="1" si="1714"/>
        <v>M5726</v>
      </c>
      <c r="S5723" s="40">
        <f t="shared" ca="1" si="1702"/>
        <v>0</v>
      </c>
      <c r="T5723" s="46">
        <f t="shared" ca="1" si="1703"/>
        <v>33</v>
      </c>
      <c r="X5723" s="74">
        <f t="shared" ca="1" si="1704"/>
        <v>1.2402120966713659</v>
      </c>
      <c r="Y5723" s="75">
        <f t="shared" ca="1" si="1705"/>
        <v>1.2402120966713659</v>
      </c>
      <c r="Z5723" s="74">
        <f t="shared" ca="1" si="1706"/>
        <v>3.4563464666069565</v>
      </c>
      <c r="AA5723" s="76">
        <f t="shared" ca="1" si="1707"/>
        <v>1240.212096671366</v>
      </c>
      <c r="AB5723" s="76">
        <f t="shared" ca="1" si="1708"/>
        <v>3456.3464666069567</v>
      </c>
    </row>
    <row r="5724" spans="1:28" x14ac:dyDescent="0.25">
      <c r="A5724" s="2">
        <f t="shared" si="1709"/>
        <v>10</v>
      </c>
      <c r="B5724" s="16">
        <f ca="1">VLOOKUP(A5724,PERIODS!$O$4:$P$33,2,FALSE)</f>
        <v>3.3000000000000002E-2</v>
      </c>
      <c r="C5724" s="15"/>
      <c r="D5724" s="18">
        <v>5000</v>
      </c>
      <c r="E5724" s="34">
        <f t="shared" ca="1" si="1710"/>
        <v>13901.156113018751</v>
      </c>
      <c r="F5724" s="34">
        <f t="shared" ca="1" si="1711"/>
        <v>3300</v>
      </c>
      <c r="G5724" s="69">
        <f t="shared" ca="1" si="1697"/>
        <v>0</v>
      </c>
      <c r="H5724" s="34">
        <f t="shared" ca="1" si="1698"/>
        <v>228.83913226989904</v>
      </c>
      <c r="I5724" s="34">
        <f t="shared" ca="1" si="1699"/>
        <v>3528.839132269899</v>
      </c>
      <c r="J5724" s="18">
        <f ca="1">SUM(INDIRECT(ADDRESS(ROW(F5724),COLUMN(F5724),4)):INDIRECT(ADDRESS(ROW(F5724)+N$5-1,COLUMN(F5724),4)))</f>
        <v>23100</v>
      </c>
      <c r="K5724" s="18">
        <f t="shared" ca="1" si="1700"/>
        <v>16350</v>
      </c>
      <c r="L5724" s="18">
        <f t="shared" ca="1" si="1712"/>
        <v>0</v>
      </c>
      <c r="M5724" s="18">
        <f t="shared" ca="1" si="1696"/>
        <v>0</v>
      </c>
      <c r="N5724" s="34">
        <f t="shared" ca="1" si="1701"/>
        <v>10372.316980748852</v>
      </c>
      <c r="P5724" s="18">
        <f t="shared" ca="1" si="1713"/>
        <v>228.83913226989904</v>
      </c>
      <c r="Q5724" s="47">
        <f ca="1">SUM(L$15:L5724)-SUM(M$15:M5724)</f>
        <v>16350</v>
      </c>
      <c r="R5724" s="47" t="str">
        <f t="shared" ca="1" si="1714"/>
        <v>M5727</v>
      </c>
      <c r="S5724" s="40">
        <f t="shared" ca="1" si="1702"/>
        <v>0</v>
      </c>
      <c r="T5724" s="46">
        <f t="shared" ca="1" si="1703"/>
        <v>85</v>
      </c>
      <c r="X5724" s="74">
        <f t="shared" ca="1" si="1704"/>
        <v>0.22883913226989905</v>
      </c>
      <c r="Y5724" s="75">
        <f t="shared" ca="1" si="1705"/>
        <v>0.22883913226989905</v>
      </c>
      <c r="Z5724" s="74">
        <f t="shared" ca="1" si="1706"/>
        <v>1.2571397895182075</v>
      </c>
      <c r="AA5724" s="76">
        <f t="shared" ca="1" si="1707"/>
        <v>228.83913226989904</v>
      </c>
      <c r="AB5724" s="76">
        <f t="shared" ca="1" si="1708"/>
        <v>1257.1397895182074</v>
      </c>
    </row>
    <row r="5725" spans="1:28" x14ac:dyDescent="0.25">
      <c r="A5725" s="2">
        <f t="shared" si="1709"/>
        <v>11</v>
      </c>
      <c r="B5725" s="16">
        <f ca="1">VLOOKUP(A5725,PERIODS!$O$4:$P$33,2,FALSE)</f>
        <v>3.3000000000000002E-2</v>
      </c>
      <c r="C5725" s="15"/>
      <c r="D5725" s="18">
        <v>5000</v>
      </c>
      <c r="E5725" s="34">
        <f t="shared" ca="1" si="1710"/>
        <v>10372.316980748852</v>
      </c>
      <c r="F5725" s="34">
        <f t="shared" ca="1" si="1711"/>
        <v>3300</v>
      </c>
      <c r="G5725" s="69">
        <f t="shared" ca="1" si="1697"/>
        <v>0</v>
      </c>
      <c r="H5725" s="34">
        <f t="shared" ca="1" si="1698"/>
        <v>1085.1837091024674</v>
      </c>
      <c r="I5725" s="34">
        <f t="shared" ca="1" si="1699"/>
        <v>4385.1837091024672</v>
      </c>
      <c r="J5725" s="18">
        <f ca="1">SUM(INDIRECT(ADDRESS(ROW(F5725),COLUMN(F5725),4)):INDIRECT(ADDRESS(ROW(F5725)+N$5-1,COLUMN(F5725),4)))</f>
        <v>23300</v>
      </c>
      <c r="K5725" s="18">
        <f t="shared" ca="1" si="1700"/>
        <v>16350</v>
      </c>
      <c r="L5725" s="18">
        <f t="shared" ca="1" si="1712"/>
        <v>0</v>
      </c>
      <c r="M5725" s="18">
        <f t="shared" ca="1" si="1696"/>
        <v>0</v>
      </c>
      <c r="N5725" s="34">
        <f t="shared" ca="1" si="1701"/>
        <v>5987.1332716463849</v>
      </c>
      <c r="P5725" s="18">
        <f t="shared" ca="1" si="1713"/>
        <v>1085.1837091024674</v>
      </c>
      <c r="Q5725" s="47">
        <f ca="1">SUM(L$15:L5725)-SUM(M$15:M5725)</f>
        <v>16350</v>
      </c>
      <c r="R5725" s="47" t="str">
        <f t="shared" ca="1" si="1714"/>
        <v>M5728</v>
      </c>
      <c r="S5725" s="40">
        <f t="shared" ca="1" si="1702"/>
        <v>0</v>
      </c>
      <c r="T5725" s="46">
        <f t="shared" ca="1" si="1703"/>
        <v>41</v>
      </c>
      <c r="X5725" s="74">
        <f t="shared" ca="1" si="1704"/>
        <v>1.0851837091024674</v>
      </c>
      <c r="Y5725" s="75">
        <f t="shared" ca="1" si="1705"/>
        <v>1.0851837091024674</v>
      </c>
      <c r="Z5725" s="74">
        <f t="shared" ca="1" si="1706"/>
        <v>2.9599835447145746</v>
      </c>
      <c r="AA5725" s="76">
        <f t="shared" ca="1" si="1707"/>
        <v>1085.1837091024674</v>
      </c>
      <c r="AB5725" s="76">
        <f t="shared" ca="1" si="1708"/>
        <v>2959.9835447145747</v>
      </c>
    </row>
    <row r="5726" spans="1:28" x14ac:dyDescent="0.25">
      <c r="A5726" s="2">
        <f t="shared" si="1709"/>
        <v>12</v>
      </c>
      <c r="B5726" s="16">
        <f ca="1">VLOOKUP(A5726,PERIODS!$O$4:$P$33,2,FALSE)</f>
        <v>3.3000000000000002E-2</v>
      </c>
      <c r="C5726" s="15"/>
      <c r="D5726" s="18">
        <v>5000</v>
      </c>
      <c r="E5726" s="34">
        <f t="shared" ca="1" si="1710"/>
        <v>5987.1332716463849</v>
      </c>
      <c r="F5726" s="34">
        <f t="shared" ca="1" si="1711"/>
        <v>3300</v>
      </c>
      <c r="G5726" s="69">
        <f t="shared" ca="1" si="1697"/>
        <v>0</v>
      </c>
      <c r="H5726" s="34">
        <f t="shared" ca="1" si="1698"/>
        <v>366.38953311948097</v>
      </c>
      <c r="I5726" s="34">
        <f t="shared" ca="1" si="1699"/>
        <v>3666.3895331194808</v>
      </c>
      <c r="J5726" s="18">
        <f ca="1">SUM(INDIRECT(ADDRESS(ROW(F5726),COLUMN(F5726),4)):INDIRECT(ADDRESS(ROW(F5726)+N$5-1,COLUMN(F5726),4)))</f>
        <v>23500</v>
      </c>
      <c r="K5726" s="18">
        <f t="shared" ca="1" si="1700"/>
        <v>16350</v>
      </c>
      <c r="L5726" s="18">
        <f t="shared" ca="1" si="1712"/>
        <v>16350</v>
      </c>
      <c r="M5726" s="18">
        <f t="shared" ca="1" si="1696"/>
        <v>16350</v>
      </c>
      <c r="N5726" s="34">
        <f t="shared" ca="1" si="1701"/>
        <v>2320.7437385269041</v>
      </c>
      <c r="P5726" s="18">
        <f t="shared" ca="1" si="1713"/>
        <v>366.38953311948097</v>
      </c>
      <c r="Q5726" s="47">
        <f ca="1">SUM(L$15:L5726)-SUM(M$15:M5726)</f>
        <v>16350</v>
      </c>
      <c r="R5726" s="47" t="str">
        <f t="shared" ca="1" si="1714"/>
        <v>M5729</v>
      </c>
      <c r="S5726" s="40">
        <f t="shared" ca="1" si="1702"/>
        <v>16350</v>
      </c>
      <c r="T5726" s="46">
        <f t="shared" ca="1" si="1703"/>
        <v>99</v>
      </c>
      <c r="X5726" s="74">
        <f t="shared" ca="1" si="1704"/>
        <v>0.36638953311948097</v>
      </c>
      <c r="Y5726" s="75">
        <f t="shared" ca="1" si="1705"/>
        <v>0.36638953311948097</v>
      </c>
      <c r="Z5726" s="74">
        <f t="shared" ca="1" si="1706"/>
        <v>1.4425170413908426</v>
      </c>
      <c r="AA5726" s="76">
        <f t="shared" ca="1" si="1707"/>
        <v>366.38953311948097</v>
      </c>
      <c r="AB5726" s="76">
        <f t="shared" ca="1" si="1708"/>
        <v>1442.5170413908427</v>
      </c>
    </row>
    <row r="5727" spans="1:28" x14ac:dyDescent="0.25">
      <c r="A5727" s="2">
        <f t="shared" si="1709"/>
        <v>13</v>
      </c>
      <c r="B5727" s="16">
        <f ca="1">VLOOKUP(A5727,PERIODS!$O$4:$P$33,2,FALSE)</f>
        <v>3.3000000000000002E-2</v>
      </c>
      <c r="C5727" s="15"/>
      <c r="D5727" s="18">
        <v>5000</v>
      </c>
      <c r="E5727" s="34">
        <f t="shared" ca="1" si="1710"/>
        <v>2320.7437385269041</v>
      </c>
      <c r="F5727" s="34">
        <f t="shared" ca="1" si="1711"/>
        <v>3300</v>
      </c>
      <c r="G5727" s="69">
        <f t="shared" ca="1" si="1697"/>
        <v>0</v>
      </c>
      <c r="H5727" s="34">
        <f t="shared" ca="1" si="1698"/>
        <v>-681.97742227799927</v>
      </c>
      <c r="I5727" s="34">
        <f t="shared" ca="1" si="1699"/>
        <v>2618.0225777220007</v>
      </c>
      <c r="J5727" s="18">
        <f ca="1">SUM(INDIRECT(ADDRESS(ROW(F5727),COLUMN(F5727),4)):INDIRECT(ADDRESS(ROW(F5727)+N$5-1,COLUMN(F5727),4)))</f>
        <v>23700</v>
      </c>
      <c r="K5727" s="18">
        <f t="shared" ca="1" si="1700"/>
        <v>32700</v>
      </c>
      <c r="L5727" s="18">
        <f t="shared" ca="1" si="1712"/>
        <v>16350</v>
      </c>
      <c r="M5727" s="18">
        <f t="shared" ca="1" si="1696"/>
        <v>0</v>
      </c>
      <c r="N5727" s="34">
        <f t="shared" ca="1" si="1701"/>
        <v>-297.27883919509668</v>
      </c>
      <c r="P5727" s="18">
        <f t="shared" ca="1" si="1713"/>
        <v>681.97742227799927</v>
      </c>
      <c r="Q5727" s="47">
        <f ca="1">SUM(L$15:L5727)-SUM(M$15:M5727)</f>
        <v>32700</v>
      </c>
      <c r="R5727" s="47" t="str">
        <f t="shared" ca="1" si="1714"/>
        <v>M5730</v>
      </c>
      <c r="S5727" s="40">
        <f t="shared" ca="1" si="1702"/>
        <v>0</v>
      </c>
      <c r="T5727" s="46">
        <f t="shared" ca="1" si="1703"/>
        <v>43</v>
      </c>
      <c r="X5727" s="74">
        <f t="shared" ca="1" si="1704"/>
        <v>-0.68197742227799929</v>
      </c>
      <c r="Y5727" s="75">
        <f t="shared" ca="1" si="1705"/>
        <v>-0.68197742227799929</v>
      </c>
      <c r="Z5727" s="74">
        <f t="shared" ca="1" si="1706"/>
        <v>0.50561618647251982</v>
      </c>
      <c r="AA5727" s="76">
        <f t="shared" ca="1" si="1707"/>
        <v>-681.97742227799927</v>
      </c>
      <c r="AB5727" s="76">
        <f t="shared" ca="1" si="1708"/>
        <v>505.61618647251981</v>
      </c>
    </row>
    <row r="5728" spans="1:28" x14ac:dyDescent="0.25">
      <c r="A5728" s="2">
        <f t="shared" si="1709"/>
        <v>14</v>
      </c>
      <c r="B5728" s="16">
        <f ca="1">VLOOKUP(A5728,PERIODS!$O$4:$P$33,2,FALSE)</f>
        <v>3.3000000000000002E-2</v>
      </c>
      <c r="C5728" s="15"/>
      <c r="D5728" s="18">
        <v>5000</v>
      </c>
      <c r="E5728" s="34">
        <f t="shared" ca="1" si="1710"/>
        <v>-297.27883919509668</v>
      </c>
      <c r="F5728" s="34">
        <f t="shared" ca="1" si="1711"/>
        <v>3300</v>
      </c>
      <c r="G5728" s="69">
        <f t="shared" ca="1" si="1697"/>
        <v>0</v>
      </c>
      <c r="H5728" s="34">
        <f t="shared" ca="1" si="1698"/>
        <v>946.09084681466629</v>
      </c>
      <c r="I5728" s="34">
        <f t="shared" ca="1" si="1699"/>
        <v>4246.0908468146663</v>
      </c>
      <c r="J5728" s="18">
        <f ca="1">SUM(INDIRECT(ADDRESS(ROW(F5728),COLUMN(F5728),4)):INDIRECT(ADDRESS(ROW(F5728)+N$5-1,COLUMN(F5728),4)))</f>
        <v>23900</v>
      </c>
      <c r="K5728" s="18">
        <f t="shared" ca="1" si="1700"/>
        <v>32700</v>
      </c>
      <c r="L5728" s="18">
        <f t="shared" ca="1" si="1712"/>
        <v>0</v>
      </c>
      <c r="M5728" s="18">
        <f t="shared" ca="1" si="1696"/>
        <v>0</v>
      </c>
      <c r="N5728" s="34">
        <f t="shared" ca="1" si="1701"/>
        <v>-4543.3696860097625</v>
      </c>
      <c r="P5728" s="18">
        <f t="shared" ca="1" si="1713"/>
        <v>946.09084681466629</v>
      </c>
      <c r="Q5728" s="47">
        <f ca="1">SUM(L$15:L5728)-SUM(M$15:M5728)</f>
        <v>32700</v>
      </c>
      <c r="R5728" s="47" t="str">
        <f t="shared" ca="1" si="1714"/>
        <v>M5731</v>
      </c>
      <c r="S5728" s="40">
        <f t="shared" ca="1" si="1702"/>
        <v>0</v>
      </c>
      <c r="T5728" s="46">
        <f t="shared" ca="1" si="1703"/>
        <v>72</v>
      </c>
      <c r="X5728" s="74">
        <f t="shared" ca="1" si="1704"/>
        <v>0.94609084681466626</v>
      </c>
      <c r="Y5728" s="75">
        <f t="shared" ca="1" si="1705"/>
        <v>0.94609084681466626</v>
      </c>
      <c r="Z5728" s="74">
        <f t="shared" ca="1" si="1706"/>
        <v>2.5756214551793373</v>
      </c>
      <c r="AA5728" s="76">
        <f t="shared" ca="1" si="1707"/>
        <v>946.09084681466629</v>
      </c>
      <c r="AB5728" s="76">
        <f t="shared" ca="1" si="1708"/>
        <v>2575.6214551793373</v>
      </c>
    </row>
    <row r="5729" spans="1:28" x14ac:dyDescent="0.25">
      <c r="A5729" s="2">
        <f t="shared" si="1709"/>
        <v>15</v>
      </c>
      <c r="B5729" s="16">
        <f ca="1">VLOOKUP(A5729,PERIODS!$O$4:$P$33,2,FALSE)</f>
        <v>3.3000000000000002E-2</v>
      </c>
      <c r="C5729" s="15"/>
      <c r="D5729" s="18">
        <v>5000</v>
      </c>
      <c r="E5729" s="34">
        <f t="shared" ca="1" si="1710"/>
        <v>-4543.3696860097625</v>
      </c>
      <c r="F5729" s="34">
        <f t="shared" ca="1" si="1711"/>
        <v>3300</v>
      </c>
      <c r="G5729" s="69">
        <f t="shared" ca="1" si="1697"/>
        <v>0</v>
      </c>
      <c r="H5729" s="34">
        <f t="shared" ca="1" si="1698"/>
        <v>687.48937624400901</v>
      </c>
      <c r="I5729" s="34">
        <f t="shared" ca="1" si="1699"/>
        <v>3987.4893762440088</v>
      </c>
      <c r="J5729" s="18">
        <f ca="1">SUM(INDIRECT(ADDRESS(ROW(F5729),COLUMN(F5729),4)):INDIRECT(ADDRESS(ROW(F5729)+N$5-1,COLUMN(F5729),4)))</f>
        <v>24100</v>
      </c>
      <c r="K5729" s="18">
        <f t="shared" ca="1" si="1700"/>
        <v>16350</v>
      </c>
      <c r="L5729" s="18">
        <f t="shared" ca="1" si="1712"/>
        <v>0</v>
      </c>
      <c r="M5729" s="18">
        <f t="shared" ca="1" si="1696"/>
        <v>16350</v>
      </c>
      <c r="N5729" s="34">
        <f t="shared" ca="1" si="1701"/>
        <v>7819.1409377462296</v>
      </c>
      <c r="P5729" s="18">
        <f t="shared" ca="1" si="1713"/>
        <v>687.48937624400901</v>
      </c>
      <c r="Q5729" s="47">
        <f ca="1">SUM(L$15:L5729)-SUM(M$15:M5729)</f>
        <v>16350</v>
      </c>
      <c r="R5729" s="47" t="str">
        <f t="shared" ca="1" si="1714"/>
        <v>M5732</v>
      </c>
      <c r="S5729" s="40">
        <f t="shared" ca="1" si="1702"/>
        <v>0</v>
      </c>
      <c r="T5729" s="46">
        <f t="shared" ca="1" si="1703"/>
        <v>46</v>
      </c>
      <c r="X5729" s="74">
        <f t="shared" ca="1" si="1704"/>
        <v>0.68748937624400897</v>
      </c>
      <c r="Y5729" s="75">
        <f t="shared" ca="1" si="1705"/>
        <v>0.68748937624400897</v>
      </c>
      <c r="Z5729" s="74">
        <f t="shared" ca="1" si="1706"/>
        <v>1.988716341832913</v>
      </c>
      <c r="AA5729" s="76">
        <f t="shared" ca="1" si="1707"/>
        <v>687.48937624400901</v>
      </c>
      <c r="AB5729" s="76">
        <f t="shared" ca="1" si="1708"/>
        <v>1988.716341832913</v>
      </c>
    </row>
    <row r="5730" spans="1:28" x14ac:dyDescent="0.25">
      <c r="A5730" s="2">
        <f t="shared" si="1709"/>
        <v>16</v>
      </c>
      <c r="B5730" s="16">
        <f ca="1">VLOOKUP(A5730,PERIODS!$O$4:$P$33,2,FALSE)</f>
        <v>3.3000000000000002E-2</v>
      </c>
      <c r="C5730" s="15"/>
      <c r="D5730" s="18">
        <v>5000</v>
      </c>
      <c r="E5730" s="34">
        <f t="shared" ca="1" si="1710"/>
        <v>7819.1409377462296</v>
      </c>
      <c r="F5730" s="34">
        <f t="shared" ca="1" si="1711"/>
        <v>3300</v>
      </c>
      <c r="G5730" s="69">
        <f t="shared" ca="1" si="1697"/>
        <v>0</v>
      </c>
      <c r="H5730" s="34">
        <f t="shared" ca="1" si="1698"/>
        <v>-166.02120237001887</v>
      </c>
      <c r="I5730" s="34">
        <f t="shared" ca="1" si="1699"/>
        <v>3133.9787976299813</v>
      </c>
      <c r="J5730" s="18">
        <f ca="1">SUM(INDIRECT(ADDRESS(ROW(F5730),COLUMN(F5730),4)):INDIRECT(ADDRESS(ROW(F5730)+N$5-1,COLUMN(F5730),4)))</f>
        <v>24300</v>
      </c>
      <c r="K5730" s="18">
        <f t="shared" ca="1" si="1700"/>
        <v>16350</v>
      </c>
      <c r="L5730" s="18">
        <f t="shared" ca="1" si="1712"/>
        <v>16350</v>
      </c>
      <c r="M5730" s="18">
        <f t="shared" ca="1" si="1696"/>
        <v>16350</v>
      </c>
      <c r="N5730" s="34">
        <f t="shared" ca="1" si="1701"/>
        <v>21035.162140116248</v>
      </c>
      <c r="P5730" s="18">
        <f t="shared" ca="1" si="1713"/>
        <v>166.02120237001887</v>
      </c>
      <c r="Q5730" s="47">
        <f ca="1">SUM(L$15:L5730)-SUM(M$15:M5730)</f>
        <v>16350</v>
      </c>
      <c r="R5730" s="47" t="str">
        <f t="shared" ca="1" si="1714"/>
        <v>M5733</v>
      </c>
      <c r="S5730" s="40">
        <f t="shared" ca="1" si="1702"/>
        <v>0</v>
      </c>
      <c r="T5730" s="46">
        <f t="shared" ca="1" si="1703"/>
        <v>79</v>
      </c>
      <c r="X5730" s="74">
        <f t="shared" ca="1" si="1704"/>
        <v>-0.16602120237001886</v>
      </c>
      <c r="Y5730" s="75">
        <f t="shared" ca="1" si="1705"/>
        <v>-0.16602120237001886</v>
      </c>
      <c r="Z5730" s="74">
        <f t="shared" ca="1" si="1706"/>
        <v>0.84702827499210875</v>
      </c>
      <c r="AA5730" s="76">
        <f t="shared" ca="1" si="1707"/>
        <v>-166.02120237001887</v>
      </c>
      <c r="AB5730" s="76">
        <f t="shared" ca="1" si="1708"/>
        <v>847.02827499210878</v>
      </c>
    </row>
    <row r="5731" spans="1:28" x14ac:dyDescent="0.25">
      <c r="A5731" s="2">
        <f t="shared" si="1709"/>
        <v>17</v>
      </c>
      <c r="B5731" s="16">
        <f ca="1">VLOOKUP(A5731,PERIODS!$O$4:$P$33,2,FALSE)</f>
        <v>3.5000000000000003E-2</v>
      </c>
      <c r="C5731" s="15"/>
      <c r="D5731" s="18">
        <v>5000</v>
      </c>
      <c r="E5731" s="34">
        <f t="shared" ca="1" si="1710"/>
        <v>21035.162140116248</v>
      </c>
      <c r="F5731" s="34">
        <f t="shared" ca="1" si="1711"/>
        <v>3500.0000000000005</v>
      </c>
      <c r="G5731" s="69">
        <f t="shared" ca="1" si="1697"/>
        <v>0</v>
      </c>
      <c r="H5731" s="34">
        <f t="shared" ca="1" si="1698"/>
        <v>635.12164568843764</v>
      </c>
      <c r="I5731" s="34">
        <f t="shared" ca="1" si="1699"/>
        <v>4135.1216456884376</v>
      </c>
      <c r="J5731" s="18">
        <f ca="1">SUM(INDIRECT(ADDRESS(ROW(F5731),COLUMN(F5731),4)):INDIRECT(ADDRESS(ROW(F5731)+N$5-1,COLUMN(F5731),4)))</f>
        <v>24500.000000000004</v>
      </c>
      <c r="K5731" s="18">
        <f t="shared" ca="1" si="1700"/>
        <v>16350</v>
      </c>
      <c r="L5731" s="18">
        <f t="shared" ca="1" si="1712"/>
        <v>0</v>
      </c>
      <c r="M5731" s="18">
        <f t="shared" ca="1" si="1696"/>
        <v>0</v>
      </c>
      <c r="N5731" s="34">
        <f t="shared" ca="1" si="1701"/>
        <v>16900.040494427813</v>
      </c>
      <c r="P5731" s="18">
        <f t="shared" ca="1" si="1713"/>
        <v>635.12164568843764</v>
      </c>
      <c r="Q5731" s="47">
        <f ca="1">SUM(L$15:L5731)-SUM(M$15:M5731)</f>
        <v>16350</v>
      </c>
      <c r="R5731" s="47" t="str">
        <f t="shared" ca="1" si="1714"/>
        <v>M5734</v>
      </c>
      <c r="S5731" s="40">
        <f t="shared" ca="1" si="1702"/>
        <v>0</v>
      </c>
      <c r="T5731" s="46">
        <f t="shared" ca="1" si="1703"/>
        <v>85</v>
      </c>
      <c r="X5731" s="74">
        <f t="shared" ca="1" si="1704"/>
        <v>0.63512164568843765</v>
      </c>
      <c r="Y5731" s="75">
        <f t="shared" ca="1" si="1705"/>
        <v>0.63512164568843765</v>
      </c>
      <c r="Z5731" s="74">
        <f t="shared" ca="1" si="1706"/>
        <v>1.8872517035285676</v>
      </c>
      <c r="AA5731" s="76">
        <f t="shared" ca="1" si="1707"/>
        <v>635.12164568843764</v>
      </c>
      <c r="AB5731" s="76">
        <f t="shared" ca="1" si="1708"/>
        <v>1887.2517035285675</v>
      </c>
    </row>
    <row r="5732" spans="1:28" x14ac:dyDescent="0.25">
      <c r="A5732" s="2">
        <f t="shared" si="1709"/>
        <v>18</v>
      </c>
      <c r="B5732" s="16">
        <f ca="1">VLOOKUP(A5732,PERIODS!$O$4:$P$33,2,FALSE)</f>
        <v>3.5000000000000003E-2</v>
      </c>
      <c r="C5732" s="15"/>
      <c r="D5732" s="18">
        <v>5000</v>
      </c>
      <c r="E5732" s="34">
        <f t="shared" ca="1" si="1710"/>
        <v>16900.040494427813</v>
      </c>
      <c r="F5732" s="34">
        <f t="shared" ca="1" si="1711"/>
        <v>3500.0000000000005</v>
      </c>
      <c r="G5732" s="69">
        <f t="shared" ca="1" si="1697"/>
        <v>0</v>
      </c>
      <c r="H5732" s="34">
        <f t="shared" ca="1" si="1698"/>
        <v>-685.07017248825559</v>
      </c>
      <c r="I5732" s="34">
        <f t="shared" ca="1" si="1699"/>
        <v>2814.9298275117449</v>
      </c>
      <c r="J5732" s="18">
        <f ca="1">SUM(INDIRECT(ADDRESS(ROW(F5732),COLUMN(F5732),4)):INDIRECT(ADDRESS(ROW(F5732)+N$5-1,COLUMN(F5732),4)))</f>
        <v>24500.000000000004</v>
      </c>
      <c r="K5732" s="18">
        <f t="shared" ca="1" si="1700"/>
        <v>16350</v>
      </c>
      <c r="L5732" s="18">
        <f t="shared" ca="1" si="1712"/>
        <v>0</v>
      </c>
      <c r="M5732" s="18">
        <f t="shared" ca="1" si="1696"/>
        <v>0</v>
      </c>
      <c r="N5732" s="34">
        <f t="shared" ca="1" si="1701"/>
        <v>14085.110666916067</v>
      </c>
      <c r="P5732" s="18">
        <f t="shared" ca="1" si="1713"/>
        <v>685.07017248825559</v>
      </c>
      <c r="Q5732" s="47">
        <f ca="1">SUM(L$15:L5732)-SUM(M$15:M5732)</f>
        <v>16350</v>
      </c>
      <c r="R5732" s="47" t="str">
        <f t="shared" ca="1" si="1714"/>
        <v>M5735</v>
      </c>
      <c r="S5732" s="40">
        <f t="shared" ca="1" si="1702"/>
        <v>0</v>
      </c>
      <c r="T5732" s="46">
        <f t="shared" ca="1" si="1703"/>
        <v>14</v>
      </c>
      <c r="X5732" s="74">
        <f t="shared" ca="1" si="1704"/>
        <v>-0.68507017248825564</v>
      </c>
      <c r="Y5732" s="75">
        <f t="shared" ca="1" si="1705"/>
        <v>-0.68507017248825564</v>
      </c>
      <c r="Z5732" s="74">
        <f t="shared" ca="1" si="1706"/>
        <v>0.50405485755019697</v>
      </c>
      <c r="AA5732" s="76">
        <f t="shared" ca="1" si="1707"/>
        <v>-685.07017248825559</v>
      </c>
      <c r="AB5732" s="76">
        <f t="shared" ca="1" si="1708"/>
        <v>504.05485755019697</v>
      </c>
    </row>
    <row r="5733" spans="1:28" x14ac:dyDescent="0.25">
      <c r="A5733" s="2">
        <f t="shared" si="1709"/>
        <v>19</v>
      </c>
      <c r="B5733" s="16">
        <f ca="1">VLOOKUP(A5733,PERIODS!$O$4:$P$33,2,FALSE)</f>
        <v>3.5000000000000003E-2</v>
      </c>
      <c r="C5733" s="15"/>
      <c r="D5733" s="18">
        <v>5000</v>
      </c>
      <c r="E5733" s="34">
        <f t="shared" ca="1" si="1710"/>
        <v>14085.110666916067</v>
      </c>
      <c r="F5733" s="34">
        <f t="shared" ca="1" si="1711"/>
        <v>3500.0000000000005</v>
      </c>
      <c r="G5733" s="69">
        <f t="shared" ca="1" si="1697"/>
        <v>0</v>
      </c>
      <c r="H5733" s="34">
        <f t="shared" ca="1" si="1698"/>
        <v>-332.35768947918183</v>
      </c>
      <c r="I5733" s="34">
        <f t="shared" ca="1" si="1699"/>
        <v>3167.6423105208187</v>
      </c>
      <c r="J5733" s="18">
        <f ca="1">SUM(INDIRECT(ADDRESS(ROW(F5733),COLUMN(F5733),4)):INDIRECT(ADDRESS(ROW(F5733)+N$5-1,COLUMN(F5733),4)))</f>
        <v>24500.000000000004</v>
      </c>
      <c r="K5733" s="18">
        <f t="shared" ca="1" si="1700"/>
        <v>0</v>
      </c>
      <c r="L5733" s="18">
        <f t="shared" ca="1" si="1712"/>
        <v>0</v>
      </c>
      <c r="M5733" s="18">
        <f t="shared" ca="1" si="1696"/>
        <v>16350</v>
      </c>
      <c r="N5733" s="34">
        <f t="shared" ca="1" si="1701"/>
        <v>27267.468356395249</v>
      </c>
      <c r="P5733" s="18">
        <f t="shared" ca="1" si="1713"/>
        <v>332.35768947918183</v>
      </c>
      <c r="Q5733" s="47">
        <f ca="1">SUM(L$15:L5733)-SUM(M$15:M5733)</f>
        <v>0</v>
      </c>
      <c r="R5733" s="47" t="str">
        <f t="shared" ca="1" si="1714"/>
        <v>M5736</v>
      </c>
      <c r="S5733" s="40">
        <f t="shared" ca="1" si="1702"/>
        <v>0</v>
      </c>
      <c r="T5733" s="46">
        <f t="shared" ca="1" si="1703"/>
        <v>80</v>
      </c>
      <c r="X5733" s="74">
        <f t="shared" ca="1" si="1704"/>
        <v>-0.33235768947918182</v>
      </c>
      <c r="Y5733" s="75">
        <f t="shared" ca="1" si="1705"/>
        <v>-0.33235768947918182</v>
      </c>
      <c r="Z5733" s="74">
        <f t="shared" ca="1" si="1706"/>
        <v>0.71723073108043667</v>
      </c>
      <c r="AA5733" s="76">
        <f t="shared" ca="1" si="1707"/>
        <v>-332.35768947918183</v>
      </c>
      <c r="AB5733" s="76">
        <f t="shared" ca="1" si="1708"/>
        <v>717.23073108043661</v>
      </c>
    </row>
    <row r="5734" spans="1:28" x14ac:dyDescent="0.25">
      <c r="A5734" s="2">
        <f t="shared" si="1709"/>
        <v>20</v>
      </c>
      <c r="B5734" s="16">
        <f ca="1">VLOOKUP(A5734,PERIODS!$O$4:$P$33,2,FALSE)</f>
        <v>3.5000000000000003E-2</v>
      </c>
      <c r="C5734" s="15"/>
      <c r="D5734" s="18">
        <v>5000</v>
      </c>
      <c r="E5734" s="34">
        <f t="shared" ca="1" si="1710"/>
        <v>27267.468356395249</v>
      </c>
      <c r="F5734" s="34">
        <f t="shared" ca="1" si="1711"/>
        <v>3500.0000000000005</v>
      </c>
      <c r="G5734" s="69">
        <f t="shared" ca="1" si="1697"/>
        <v>0</v>
      </c>
      <c r="H5734" s="34">
        <f t="shared" ca="1" si="1698"/>
        <v>-555.74912468971422</v>
      </c>
      <c r="I5734" s="34">
        <f t="shared" ca="1" si="1699"/>
        <v>2944.2508753102861</v>
      </c>
      <c r="J5734" s="18">
        <f ca="1">SUM(INDIRECT(ADDRESS(ROW(F5734),COLUMN(F5734),4)):INDIRECT(ADDRESS(ROW(F5734)+N$5-1,COLUMN(F5734),4)))</f>
        <v>24500.000000000004</v>
      </c>
      <c r="K5734" s="18">
        <f t="shared" ca="1" si="1700"/>
        <v>0</v>
      </c>
      <c r="L5734" s="18">
        <f t="shared" ca="1" si="1712"/>
        <v>0</v>
      </c>
      <c r="M5734" s="18">
        <f t="shared" ca="1" si="1696"/>
        <v>0</v>
      </c>
      <c r="N5734" s="34">
        <f t="shared" ca="1" si="1701"/>
        <v>24323.217481084965</v>
      </c>
      <c r="P5734" s="18">
        <f t="shared" ca="1" si="1713"/>
        <v>555.74912468971422</v>
      </c>
      <c r="Q5734" s="47">
        <f ca="1">SUM(L$15:L5734)-SUM(M$15:M5734)</f>
        <v>0</v>
      </c>
      <c r="R5734" s="47" t="str">
        <f t="shared" ca="1" si="1714"/>
        <v>M5737</v>
      </c>
      <c r="S5734" s="40">
        <f t="shared" ca="1" si="1702"/>
        <v>0</v>
      </c>
      <c r="T5734" s="46">
        <f t="shared" ca="1" si="1703"/>
        <v>43</v>
      </c>
      <c r="X5734" s="74">
        <f t="shared" ca="1" si="1704"/>
        <v>-0.55574912468971427</v>
      </c>
      <c r="Y5734" s="75">
        <f t="shared" ca="1" si="1705"/>
        <v>-0.55574912468971427</v>
      </c>
      <c r="Z5734" s="74">
        <f t="shared" ca="1" si="1706"/>
        <v>0.57364237053285283</v>
      </c>
      <c r="AA5734" s="76">
        <f t="shared" ca="1" si="1707"/>
        <v>-555.74912468971422</v>
      </c>
      <c r="AB5734" s="76">
        <f t="shared" ca="1" si="1708"/>
        <v>573.64237053285285</v>
      </c>
    </row>
    <row r="5735" spans="1:28" x14ac:dyDescent="0.25">
      <c r="A5735" s="2">
        <f t="shared" si="1709"/>
        <v>21</v>
      </c>
      <c r="B5735" s="16">
        <f ca="1">VLOOKUP(A5735,PERIODS!$O$4:$P$33,2,FALSE)</f>
        <v>3.5000000000000003E-2</v>
      </c>
      <c r="C5735" s="15"/>
      <c r="D5735" s="18">
        <v>5000</v>
      </c>
      <c r="E5735" s="34">
        <f t="shared" ca="1" si="1710"/>
        <v>24323.217481084965</v>
      </c>
      <c r="F5735" s="34">
        <f t="shared" ca="1" si="1711"/>
        <v>3500.0000000000005</v>
      </c>
      <c r="G5735" s="69">
        <f t="shared" ca="1" si="1697"/>
        <v>0</v>
      </c>
      <c r="H5735" s="34">
        <f t="shared" ca="1" si="1698"/>
        <v>-177.16741532332307</v>
      </c>
      <c r="I5735" s="34">
        <f t="shared" ca="1" si="1699"/>
        <v>3322.8325846766775</v>
      </c>
      <c r="J5735" s="18">
        <f ca="1">SUM(INDIRECT(ADDRESS(ROW(F5735),COLUMN(F5735),4)):INDIRECT(ADDRESS(ROW(F5735)+N$5-1,COLUMN(F5735),4)))</f>
        <v>24500.000000000004</v>
      </c>
      <c r="K5735" s="18">
        <f t="shared" ca="1" si="1700"/>
        <v>16350</v>
      </c>
      <c r="L5735" s="18">
        <f t="shared" ca="1" si="1712"/>
        <v>16350</v>
      </c>
      <c r="M5735" s="18">
        <f t="shared" ca="1" si="1696"/>
        <v>0</v>
      </c>
      <c r="N5735" s="34">
        <f t="shared" ca="1" si="1701"/>
        <v>21000.384896408286</v>
      </c>
      <c r="P5735" s="18">
        <f t="shared" ca="1" si="1713"/>
        <v>177.16741532332307</v>
      </c>
      <c r="Q5735" s="47">
        <f ca="1">SUM(L$15:L5735)-SUM(M$15:M5735)</f>
        <v>16350</v>
      </c>
      <c r="R5735" s="47" t="str">
        <f t="shared" ca="1" si="1714"/>
        <v>M5738</v>
      </c>
      <c r="S5735" s="40">
        <f t="shared" ca="1" si="1702"/>
        <v>0</v>
      </c>
      <c r="T5735" s="46">
        <f t="shared" ca="1" si="1703"/>
        <v>72</v>
      </c>
      <c r="X5735" s="74">
        <f t="shared" ca="1" si="1704"/>
        <v>-0.17716741532332306</v>
      </c>
      <c r="Y5735" s="75">
        <f t="shared" ca="1" si="1705"/>
        <v>-0.17716741532332306</v>
      </c>
      <c r="Z5735" s="74">
        <f t="shared" ca="1" si="1706"/>
        <v>0.83763953908943933</v>
      </c>
      <c r="AA5735" s="76">
        <f t="shared" ca="1" si="1707"/>
        <v>-177.16741532332307</v>
      </c>
      <c r="AB5735" s="76">
        <f t="shared" ca="1" si="1708"/>
        <v>837.63953908943938</v>
      </c>
    </row>
    <row r="5736" spans="1:28" x14ac:dyDescent="0.25">
      <c r="A5736" s="2">
        <f t="shared" si="1709"/>
        <v>22</v>
      </c>
      <c r="B5736" s="16">
        <f ca="1">VLOOKUP(A5736,PERIODS!$O$4:$P$33,2,FALSE)</f>
        <v>3.5000000000000003E-2</v>
      </c>
      <c r="C5736" s="15"/>
      <c r="D5736" s="18">
        <v>5000</v>
      </c>
      <c r="E5736" s="34">
        <f t="shared" ca="1" si="1710"/>
        <v>21000.384896408286</v>
      </c>
      <c r="F5736" s="34">
        <f t="shared" ca="1" si="1711"/>
        <v>3500.0000000000005</v>
      </c>
      <c r="G5736" s="69">
        <f t="shared" ca="1" si="1697"/>
        <v>0</v>
      </c>
      <c r="H5736" s="34">
        <f t="shared" ca="1" si="1698"/>
        <v>588.40003637005736</v>
      </c>
      <c r="I5736" s="34">
        <f t="shared" ca="1" si="1699"/>
        <v>4088.4000363700579</v>
      </c>
      <c r="J5736" s="18">
        <f ca="1">SUM(INDIRECT(ADDRESS(ROW(F5736),COLUMN(F5736),4)):INDIRECT(ADDRESS(ROW(F5736)+N$5-1,COLUMN(F5736),4)))</f>
        <v>25000.000000000004</v>
      </c>
      <c r="K5736" s="18">
        <f t="shared" ca="1" si="1700"/>
        <v>16350</v>
      </c>
      <c r="L5736" s="18">
        <f t="shared" ca="1" si="1712"/>
        <v>0</v>
      </c>
      <c r="M5736" s="18">
        <f t="shared" ca="1" si="1696"/>
        <v>0</v>
      </c>
      <c r="N5736" s="34">
        <f t="shared" ca="1" si="1701"/>
        <v>16911.984860038228</v>
      </c>
      <c r="P5736" s="18">
        <f t="shared" ca="1" si="1713"/>
        <v>588.40003637005736</v>
      </c>
      <c r="Q5736" s="47">
        <f ca="1">SUM(L$15:L5736)-SUM(M$15:M5736)</f>
        <v>16350</v>
      </c>
      <c r="R5736" s="47" t="str">
        <f t="shared" ca="1" si="1714"/>
        <v>M5739</v>
      </c>
      <c r="S5736" s="40">
        <f t="shared" ca="1" si="1702"/>
        <v>0</v>
      </c>
      <c r="T5736" s="46">
        <f t="shared" ca="1" si="1703"/>
        <v>79</v>
      </c>
      <c r="X5736" s="74">
        <f t="shared" ca="1" si="1704"/>
        <v>0.58840003637005733</v>
      </c>
      <c r="Y5736" s="75">
        <f t="shared" ca="1" si="1705"/>
        <v>0.58840003637005733</v>
      </c>
      <c r="Z5736" s="74">
        <f t="shared" ca="1" si="1706"/>
        <v>1.8011044073136311</v>
      </c>
      <c r="AA5736" s="76">
        <f t="shared" ca="1" si="1707"/>
        <v>588.40003637005736</v>
      </c>
      <c r="AB5736" s="76">
        <f t="shared" ca="1" si="1708"/>
        <v>1801.1044073136311</v>
      </c>
    </row>
    <row r="5737" spans="1:28" x14ac:dyDescent="0.25">
      <c r="A5737" s="2">
        <f t="shared" si="1709"/>
        <v>23</v>
      </c>
      <c r="B5737" s="16">
        <f ca="1">VLOOKUP(A5737,PERIODS!$O$4:$P$33,2,FALSE)</f>
        <v>3.5000000000000003E-2</v>
      </c>
      <c r="C5737" s="15"/>
      <c r="D5737" s="18">
        <v>5000</v>
      </c>
      <c r="E5737" s="34">
        <f t="shared" ca="1" si="1710"/>
        <v>16911.984860038228</v>
      </c>
      <c r="F5737" s="34">
        <f t="shared" ca="1" si="1711"/>
        <v>3500.0000000000005</v>
      </c>
      <c r="G5737" s="69">
        <f t="shared" ca="1" si="1697"/>
        <v>0</v>
      </c>
      <c r="H5737" s="34">
        <f t="shared" ca="1" si="1698"/>
        <v>1675.6281156078851</v>
      </c>
      <c r="I5737" s="34">
        <f t="shared" ca="1" si="1699"/>
        <v>5175.6281156078858</v>
      </c>
      <c r="J5737" s="18">
        <f ca="1">SUM(INDIRECT(ADDRESS(ROW(F5737),COLUMN(F5737),4)):INDIRECT(ADDRESS(ROW(F5737)+N$5-1,COLUMN(F5737),4)))</f>
        <v>25500.000000000004</v>
      </c>
      <c r="K5737" s="18">
        <f t="shared" ca="1" si="1700"/>
        <v>16350</v>
      </c>
      <c r="L5737" s="18">
        <f t="shared" ca="1" si="1712"/>
        <v>0</v>
      </c>
      <c r="M5737" s="18">
        <f t="shared" ca="1" si="1696"/>
        <v>0</v>
      </c>
      <c r="N5737" s="34">
        <f t="shared" ca="1" si="1701"/>
        <v>11736.356744430343</v>
      </c>
      <c r="P5737" s="18">
        <f t="shared" ca="1" si="1713"/>
        <v>1675.6281156078851</v>
      </c>
      <c r="Q5737" s="47">
        <f ca="1">SUM(L$15:L5737)-SUM(M$15:M5737)</f>
        <v>16350</v>
      </c>
      <c r="R5737" s="47" t="str">
        <f t="shared" ca="1" si="1714"/>
        <v>M5740</v>
      </c>
      <c r="S5737" s="40">
        <f t="shared" ca="1" si="1702"/>
        <v>0</v>
      </c>
      <c r="T5737" s="46">
        <f t="shared" ca="1" si="1703"/>
        <v>53</v>
      </c>
      <c r="X5737" s="74">
        <f t="shared" ca="1" si="1704"/>
        <v>1.6756281156078852</v>
      </c>
      <c r="Y5737" s="75">
        <f t="shared" ca="1" si="1705"/>
        <v>1.6756281156078852</v>
      </c>
      <c r="Z5737" s="74">
        <f t="shared" ca="1" si="1706"/>
        <v>5.3421495830094807</v>
      </c>
      <c r="AA5737" s="76">
        <f t="shared" ca="1" si="1707"/>
        <v>1675.6281156078851</v>
      </c>
      <c r="AB5737" s="76">
        <f t="shared" ca="1" si="1708"/>
        <v>5342.1495830094809</v>
      </c>
    </row>
    <row r="5738" spans="1:28" x14ac:dyDescent="0.25">
      <c r="A5738" s="2">
        <f t="shared" si="1709"/>
        <v>24</v>
      </c>
      <c r="B5738" s="16">
        <f ca="1">VLOOKUP(A5738,PERIODS!$O$4:$P$33,2,FALSE)</f>
        <v>3.5000000000000003E-2</v>
      </c>
      <c r="C5738" s="15"/>
      <c r="D5738" s="18">
        <v>5000</v>
      </c>
      <c r="E5738" s="34">
        <f t="shared" ca="1" si="1710"/>
        <v>11736.356744430343</v>
      </c>
      <c r="F5738" s="34">
        <f t="shared" ca="1" si="1711"/>
        <v>3500.0000000000005</v>
      </c>
      <c r="G5738" s="69">
        <f t="shared" ca="1" si="1697"/>
        <v>0</v>
      </c>
      <c r="H5738" s="34">
        <f t="shared" ca="1" si="1698"/>
        <v>-1012.0004489499561</v>
      </c>
      <c r="I5738" s="34">
        <f t="shared" ca="1" si="1699"/>
        <v>2487.9995510500444</v>
      </c>
      <c r="J5738" s="18">
        <f ca="1">SUM(INDIRECT(ADDRESS(ROW(F5738),COLUMN(F5738),4)):INDIRECT(ADDRESS(ROW(F5738)+N$5-1,COLUMN(F5738),4)))</f>
        <v>26000</v>
      </c>
      <c r="K5738" s="18">
        <f t="shared" ca="1" si="1700"/>
        <v>0</v>
      </c>
      <c r="L5738" s="18">
        <f t="shared" ca="1" si="1712"/>
        <v>0</v>
      </c>
      <c r="M5738" s="18">
        <f t="shared" ca="1" si="1696"/>
        <v>16350</v>
      </c>
      <c r="N5738" s="34">
        <f t="shared" ca="1" si="1701"/>
        <v>25598.357193380296</v>
      </c>
      <c r="P5738" s="18">
        <f t="shared" ca="1" si="1713"/>
        <v>1012.0004489499561</v>
      </c>
      <c r="Q5738" s="47">
        <f ca="1">SUM(L$15:L5738)-SUM(M$15:M5738)</f>
        <v>0</v>
      </c>
      <c r="R5738" s="47" t="str">
        <f t="shared" ca="1" si="1714"/>
        <v>M5741</v>
      </c>
      <c r="S5738" s="40">
        <f t="shared" ca="1" si="1702"/>
        <v>0</v>
      </c>
      <c r="T5738" s="46">
        <f t="shared" ca="1" si="1703"/>
        <v>68</v>
      </c>
      <c r="X5738" s="74">
        <f t="shared" ca="1" si="1704"/>
        <v>-1.0120004489499561</v>
      </c>
      <c r="Y5738" s="75">
        <f t="shared" ca="1" si="1705"/>
        <v>-1.0120004489499561</v>
      </c>
      <c r="Z5738" s="74">
        <f t="shared" ca="1" si="1706"/>
        <v>0.36349110637560395</v>
      </c>
      <c r="AA5738" s="76">
        <f t="shared" ca="1" si="1707"/>
        <v>-1012.0004489499561</v>
      </c>
      <c r="AB5738" s="76">
        <f t="shared" ca="1" si="1708"/>
        <v>363.49110637560392</v>
      </c>
    </row>
    <row r="5739" spans="1:28" x14ac:dyDescent="0.25">
      <c r="A5739" s="2">
        <f t="shared" si="1709"/>
        <v>25</v>
      </c>
      <c r="B5739" s="16">
        <f ca="1">VLOOKUP(A5739,PERIODS!$O$4:$P$33,2,FALSE)</f>
        <v>3.5000000000000003E-2</v>
      </c>
      <c r="C5739" s="15"/>
      <c r="D5739" s="18">
        <v>5000</v>
      </c>
      <c r="E5739" s="34">
        <f t="shared" ca="1" si="1710"/>
        <v>25598.357193380296</v>
      </c>
      <c r="F5739" s="34">
        <f t="shared" ca="1" si="1711"/>
        <v>3500.0000000000005</v>
      </c>
      <c r="G5739" s="69">
        <f t="shared" ca="1" si="1697"/>
        <v>0</v>
      </c>
      <c r="H5739" s="34">
        <f t="shared" ca="1" si="1698"/>
        <v>1959.9639845400536</v>
      </c>
      <c r="I5739" s="34">
        <f t="shared" ca="1" si="1699"/>
        <v>5459.9639845400543</v>
      </c>
      <c r="J5739" s="18">
        <f ca="1">SUM(INDIRECT(ADDRESS(ROW(F5739),COLUMN(F5739),4)):INDIRECT(ADDRESS(ROW(F5739)+N$5-1,COLUMN(F5739),4)))</f>
        <v>24900</v>
      </c>
      <c r="K5739" s="18">
        <f t="shared" ca="1" si="1700"/>
        <v>0</v>
      </c>
      <c r="L5739" s="18">
        <f t="shared" ca="1" si="1712"/>
        <v>0</v>
      </c>
      <c r="M5739" s="18">
        <f t="shared" ca="1" si="1696"/>
        <v>0</v>
      </c>
      <c r="N5739" s="34">
        <f t="shared" ca="1" si="1701"/>
        <v>20138.393208840243</v>
      </c>
      <c r="P5739" s="18">
        <f t="shared" ca="1" si="1713"/>
        <v>1959.9639845400536</v>
      </c>
      <c r="Q5739" s="47">
        <f ca="1">SUM(L$15:L5739)-SUM(M$15:M5739)</f>
        <v>0</v>
      </c>
      <c r="R5739" s="47" t="str">
        <f t="shared" ca="1" si="1714"/>
        <v>M5742</v>
      </c>
      <c r="S5739" s="40">
        <f t="shared" ca="1" si="1702"/>
        <v>0</v>
      </c>
      <c r="T5739" s="46">
        <f t="shared" ca="1" si="1703"/>
        <v>43</v>
      </c>
      <c r="X5739" s="74">
        <f t="shared" ca="1" si="1704"/>
        <v>2.0083653582974836</v>
      </c>
      <c r="Y5739" s="75">
        <f t="shared" ca="1" si="1705"/>
        <v>1.9599639845400536</v>
      </c>
      <c r="Z5739" s="74">
        <f t="shared" ca="1" si="1706"/>
        <v>7.0990713842313315</v>
      </c>
      <c r="AA5739" s="76">
        <f t="shared" ca="1" si="1707"/>
        <v>1959.9639845400536</v>
      </c>
      <c r="AB5739" s="76">
        <f t="shared" ca="1" si="1708"/>
        <v>7099.0713842313316</v>
      </c>
    </row>
    <row r="5740" spans="1:28" x14ac:dyDescent="0.25">
      <c r="A5740" s="2">
        <f t="shared" si="1709"/>
        <v>26</v>
      </c>
      <c r="B5740" s="16">
        <f ca="1">VLOOKUP(A5740,PERIODS!$O$4:$P$33,2,FALSE)</f>
        <v>3.5000000000000003E-2</v>
      </c>
      <c r="C5740" s="15"/>
      <c r="D5740" s="18">
        <v>5000</v>
      </c>
      <c r="E5740" s="34">
        <f t="shared" ca="1" si="1710"/>
        <v>20138.393208840243</v>
      </c>
      <c r="F5740" s="34">
        <f t="shared" ca="1" si="1711"/>
        <v>3500.0000000000005</v>
      </c>
      <c r="G5740" s="69">
        <f t="shared" ca="1" si="1697"/>
        <v>0</v>
      </c>
      <c r="H5740" s="34">
        <f t="shared" ca="1" si="1698"/>
        <v>1454.4367673909801</v>
      </c>
      <c r="I5740" s="34">
        <f t="shared" ca="1" si="1699"/>
        <v>4954.4367673909801</v>
      </c>
      <c r="J5740" s="18">
        <f ca="1">SUM(INDIRECT(ADDRESS(ROW(F5740),COLUMN(F5740),4)):INDIRECT(ADDRESS(ROW(F5740)+N$5-1,COLUMN(F5740),4)))</f>
        <v>23900</v>
      </c>
      <c r="K5740" s="18">
        <f t="shared" ca="1" si="1700"/>
        <v>16350</v>
      </c>
      <c r="L5740" s="18">
        <f t="shared" ca="1" si="1712"/>
        <v>16350</v>
      </c>
      <c r="M5740" s="18">
        <f t="shared" ca="1" si="1696"/>
        <v>0</v>
      </c>
      <c r="N5740" s="34">
        <f t="shared" ca="1" si="1701"/>
        <v>15183.956441449263</v>
      </c>
      <c r="P5740" s="18">
        <f t="shared" ca="1" si="1713"/>
        <v>1454.4367673909801</v>
      </c>
      <c r="Q5740" s="47">
        <f ca="1">SUM(L$15:L5740)-SUM(M$15:M5740)</f>
        <v>16350</v>
      </c>
      <c r="R5740" s="47" t="str">
        <f t="shared" ca="1" si="1714"/>
        <v>M5743</v>
      </c>
      <c r="S5740" s="40">
        <f t="shared" ca="1" si="1702"/>
        <v>0</v>
      </c>
      <c r="T5740" s="46">
        <f t="shared" ca="1" si="1703"/>
        <v>42</v>
      </c>
      <c r="X5740" s="74">
        <f t="shared" ca="1" si="1704"/>
        <v>1.4544367673909802</v>
      </c>
      <c r="Y5740" s="75">
        <f t="shared" ca="1" si="1705"/>
        <v>1.4544367673909802</v>
      </c>
      <c r="Z5740" s="74">
        <f t="shared" ca="1" si="1706"/>
        <v>4.2820709842593399</v>
      </c>
      <c r="AA5740" s="76">
        <f t="shared" ca="1" si="1707"/>
        <v>1454.4367673909801</v>
      </c>
      <c r="AB5740" s="76">
        <f t="shared" ca="1" si="1708"/>
        <v>4282.0709842593396</v>
      </c>
    </row>
    <row r="5741" spans="1:28" x14ac:dyDescent="0.25">
      <c r="A5741" s="2">
        <f t="shared" si="1709"/>
        <v>27</v>
      </c>
      <c r="B5741" s="16">
        <f ca="1">VLOOKUP(A5741,PERIODS!$O$4:$P$33,2,FALSE)</f>
        <v>3.5000000000000003E-2</v>
      </c>
      <c r="C5741" s="15"/>
      <c r="D5741" s="18">
        <v>5000</v>
      </c>
      <c r="E5741" s="34">
        <f t="shared" ca="1" si="1710"/>
        <v>15183.956441449263</v>
      </c>
      <c r="F5741" s="34">
        <f t="shared" ca="1" si="1711"/>
        <v>3500.0000000000005</v>
      </c>
      <c r="G5741" s="69">
        <f t="shared" ca="1" si="1697"/>
        <v>0</v>
      </c>
      <c r="H5741" s="34">
        <f t="shared" ca="1" si="1698"/>
        <v>29.571468840950679</v>
      </c>
      <c r="I5741" s="34">
        <f t="shared" ca="1" si="1699"/>
        <v>3529.5714688409512</v>
      </c>
      <c r="J5741" s="18">
        <f ca="1">SUM(INDIRECT(ADDRESS(ROW(F5741),COLUMN(F5741),4)):INDIRECT(ADDRESS(ROW(F5741)+N$5-1,COLUMN(F5741),4)))</f>
        <v>22900</v>
      </c>
      <c r="K5741" s="18">
        <f t="shared" ca="1" si="1700"/>
        <v>16350</v>
      </c>
      <c r="L5741" s="18">
        <f t="shared" ca="1" si="1712"/>
        <v>0</v>
      </c>
      <c r="M5741" s="18">
        <f t="shared" ca="1" si="1696"/>
        <v>0</v>
      </c>
      <c r="N5741" s="34">
        <f t="shared" ca="1" si="1701"/>
        <v>11654.384972608312</v>
      </c>
      <c r="P5741" s="18">
        <f t="shared" ca="1" si="1713"/>
        <v>29.571468840950679</v>
      </c>
      <c r="Q5741" s="47">
        <f ca="1">SUM(L$15:L5741)-SUM(M$15:M5741)</f>
        <v>16350</v>
      </c>
      <c r="R5741" s="47" t="str">
        <f t="shared" ca="1" si="1714"/>
        <v>M5744</v>
      </c>
      <c r="S5741" s="40">
        <f t="shared" ca="1" si="1702"/>
        <v>0</v>
      </c>
      <c r="T5741" s="46">
        <f t="shared" ca="1" si="1703"/>
        <v>32</v>
      </c>
      <c r="X5741" s="74">
        <f t="shared" ca="1" si="1704"/>
        <v>2.9571468840950681E-2</v>
      </c>
      <c r="Y5741" s="75">
        <f t="shared" ca="1" si="1705"/>
        <v>2.9571468840950681E-2</v>
      </c>
      <c r="Z5741" s="74">
        <f t="shared" ca="1" si="1706"/>
        <v>1.0300130466800168</v>
      </c>
      <c r="AA5741" s="76">
        <f t="shared" ca="1" si="1707"/>
        <v>29.571468840950679</v>
      </c>
      <c r="AB5741" s="76">
        <f t="shared" ca="1" si="1708"/>
        <v>1030.0130466800167</v>
      </c>
    </row>
    <row r="5742" spans="1:28" x14ac:dyDescent="0.25">
      <c r="A5742" s="2">
        <f t="shared" si="1709"/>
        <v>28</v>
      </c>
      <c r="B5742" s="16">
        <f ca="1">VLOOKUP(A5742,PERIODS!$O$4:$P$33,2,FALSE)</f>
        <v>0.04</v>
      </c>
      <c r="C5742" s="15"/>
      <c r="D5742" s="18">
        <v>5000</v>
      </c>
      <c r="E5742" s="34">
        <f t="shared" ca="1" si="1710"/>
        <v>11654.384972608312</v>
      </c>
      <c r="F5742" s="34">
        <f t="shared" ca="1" si="1711"/>
        <v>4000</v>
      </c>
      <c r="G5742" s="69">
        <f t="shared" ca="1" si="1697"/>
        <v>0</v>
      </c>
      <c r="H5742" s="34">
        <f t="shared" ca="1" si="1698"/>
        <v>111.13889679336219</v>
      </c>
      <c r="I5742" s="34">
        <f t="shared" ca="1" si="1699"/>
        <v>4111.1388967933626</v>
      </c>
      <c r="J5742" s="18">
        <f ca="1">SUM(INDIRECT(ADDRESS(ROW(F5742),COLUMN(F5742),4)):INDIRECT(ADDRESS(ROW(F5742)+N$5-1,COLUMN(F5742),4)))</f>
        <v>21900</v>
      </c>
      <c r="K5742" s="18">
        <f t="shared" ca="1" si="1700"/>
        <v>16350</v>
      </c>
      <c r="L5742" s="18">
        <f t="shared" ca="1" si="1712"/>
        <v>0</v>
      </c>
      <c r="M5742" s="18">
        <f t="shared" ca="1" si="1696"/>
        <v>0</v>
      </c>
      <c r="N5742" s="34">
        <f t="shared" ca="1" si="1701"/>
        <v>7543.2460758149491</v>
      </c>
      <c r="P5742" s="18">
        <f t="shared" ca="1" si="1713"/>
        <v>111.13889679336219</v>
      </c>
      <c r="Q5742" s="47">
        <f ca="1">SUM(L$15:L5742)-SUM(M$15:M5742)</f>
        <v>16350</v>
      </c>
      <c r="R5742" s="47" t="str">
        <f t="shared" ca="1" si="1714"/>
        <v>M5745</v>
      </c>
      <c r="S5742" s="40">
        <f t="shared" ca="1" si="1702"/>
        <v>0</v>
      </c>
      <c r="T5742" s="46">
        <f t="shared" ca="1" si="1703"/>
        <v>2</v>
      </c>
      <c r="X5742" s="74">
        <f t="shared" ca="1" si="1704"/>
        <v>0.1111388967933622</v>
      </c>
      <c r="Y5742" s="75">
        <f t="shared" ca="1" si="1705"/>
        <v>0.1111388967933622</v>
      </c>
      <c r="Z5742" s="74">
        <f t="shared" ca="1" si="1706"/>
        <v>1.1175501202030083</v>
      </c>
      <c r="AA5742" s="76">
        <f t="shared" ca="1" si="1707"/>
        <v>111.13889679336219</v>
      </c>
      <c r="AB5742" s="76">
        <f t="shared" ca="1" si="1708"/>
        <v>1117.5501202030082</v>
      </c>
    </row>
    <row r="5743" spans="1:28" x14ac:dyDescent="0.25">
      <c r="A5743" s="2">
        <f t="shared" si="1709"/>
        <v>29</v>
      </c>
      <c r="B5743" s="16">
        <f ca="1">VLOOKUP(A5743,PERIODS!$O$4:$P$33,2,FALSE)</f>
        <v>0.04</v>
      </c>
      <c r="C5743" s="15"/>
      <c r="D5743" s="18">
        <v>5000</v>
      </c>
      <c r="E5743" s="34">
        <f t="shared" ca="1" si="1710"/>
        <v>7543.2460758149491</v>
      </c>
      <c r="F5743" s="34">
        <f t="shared" ca="1" si="1711"/>
        <v>4000</v>
      </c>
      <c r="G5743" s="69">
        <f t="shared" ca="1" si="1697"/>
        <v>0</v>
      </c>
      <c r="H5743" s="34">
        <f t="shared" ca="1" si="1698"/>
        <v>276.76082834805629</v>
      </c>
      <c r="I5743" s="34">
        <f t="shared" ca="1" si="1699"/>
        <v>4276.7608283480567</v>
      </c>
      <c r="J5743" s="18">
        <f ca="1">SUM(INDIRECT(ADDRESS(ROW(F5743),COLUMN(F5743),4)):INDIRECT(ADDRESS(ROW(F5743)+N$5-1,COLUMN(F5743),4)))</f>
        <v>21200</v>
      </c>
      <c r="K5743" s="18">
        <f t="shared" ca="1" si="1700"/>
        <v>0</v>
      </c>
      <c r="L5743" s="18">
        <f t="shared" ca="1" si="1712"/>
        <v>0</v>
      </c>
      <c r="M5743" s="18">
        <f t="shared" ca="1" si="1696"/>
        <v>16350</v>
      </c>
      <c r="N5743" s="34">
        <f t="shared" ca="1" si="1701"/>
        <v>19616.485247466891</v>
      </c>
      <c r="P5743" s="18">
        <f t="shared" ca="1" si="1713"/>
        <v>276.76082834805629</v>
      </c>
      <c r="Q5743" s="47">
        <f ca="1">SUM(L$15:L5743)-SUM(M$15:M5743)</f>
        <v>0</v>
      </c>
      <c r="R5743" s="47" t="str">
        <f t="shared" ca="1" si="1714"/>
        <v>M5746</v>
      </c>
      <c r="S5743" s="40">
        <f t="shared" ca="1" si="1702"/>
        <v>0</v>
      </c>
      <c r="T5743" s="46">
        <f t="shared" ca="1" si="1703"/>
        <v>60</v>
      </c>
      <c r="X5743" s="74">
        <f t="shared" ca="1" si="1704"/>
        <v>0.27676082834805632</v>
      </c>
      <c r="Y5743" s="75">
        <f t="shared" ca="1" si="1705"/>
        <v>0.27676082834805632</v>
      </c>
      <c r="Z5743" s="74">
        <f t="shared" ca="1" si="1706"/>
        <v>1.3188509015619911</v>
      </c>
      <c r="AA5743" s="76">
        <f t="shared" ca="1" si="1707"/>
        <v>276.76082834805629</v>
      </c>
      <c r="AB5743" s="76">
        <f t="shared" ca="1" si="1708"/>
        <v>1318.8509015619911</v>
      </c>
    </row>
    <row r="5744" spans="1:28" x14ac:dyDescent="0.25">
      <c r="A5744" s="2">
        <f t="shared" si="1709"/>
        <v>30</v>
      </c>
      <c r="B5744" s="16">
        <f ca="1">VLOOKUP(A5744,PERIODS!$O$4:$P$33,2,FALSE)</f>
        <v>0.04</v>
      </c>
      <c r="C5744" s="15"/>
      <c r="D5744" s="18">
        <v>5000</v>
      </c>
      <c r="E5744" s="34">
        <f t="shared" ca="1" si="1710"/>
        <v>19616.485247466891</v>
      </c>
      <c r="F5744" s="34">
        <f t="shared" ca="1" si="1711"/>
        <v>4000</v>
      </c>
      <c r="G5744" s="69">
        <f t="shared" ca="1" si="1697"/>
        <v>0</v>
      </c>
      <c r="H5744" s="34">
        <f t="shared" ca="1" si="1698"/>
        <v>-1163.1506155591146</v>
      </c>
      <c r="I5744" s="34">
        <f t="shared" ca="1" si="1699"/>
        <v>2836.8493844408854</v>
      </c>
      <c r="J5744" s="18">
        <f ca="1">SUM(INDIRECT(ADDRESS(ROW(F5744),COLUMN(F5744),4)):INDIRECT(ADDRESS(ROW(F5744)+N$5-1,COLUMN(F5744),4)))</f>
        <v>20500</v>
      </c>
      <c r="K5744" s="18">
        <f t="shared" ca="1" si="1700"/>
        <v>16350</v>
      </c>
      <c r="L5744" s="18">
        <f t="shared" ca="1" si="1712"/>
        <v>16350</v>
      </c>
      <c r="M5744" s="18">
        <f t="shared" ca="1" si="1696"/>
        <v>0</v>
      </c>
      <c r="N5744" s="34">
        <f t="shared" ca="1" si="1701"/>
        <v>16779.635863026007</v>
      </c>
      <c r="P5744" s="18">
        <f t="shared" ca="1" si="1713"/>
        <v>1163.1506155591146</v>
      </c>
      <c r="Q5744" s="47">
        <f ca="1">SUM(L$15:L5744)-SUM(M$15:M5744)</f>
        <v>16350</v>
      </c>
      <c r="R5744" s="47" t="str">
        <f t="shared" ca="1" si="1714"/>
        <v>M5747</v>
      </c>
      <c r="S5744" s="40">
        <f t="shared" ca="1" si="1702"/>
        <v>0</v>
      </c>
      <c r="T5744" s="46">
        <f t="shared" ca="1" si="1703"/>
        <v>47</v>
      </c>
      <c r="X5744" s="74">
        <f t="shared" ca="1" si="1704"/>
        <v>-1.1631506155591147</v>
      </c>
      <c r="Y5744" s="75">
        <f t="shared" ca="1" si="1705"/>
        <v>-1.1631506155591147</v>
      </c>
      <c r="Z5744" s="74">
        <f t="shared" ca="1" si="1706"/>
        <v>0.31250006070205782</v>
      </c>
      <c r="AA5744" s="76">
        <f t="shared" ca="1" si="1707"/>
        <v>-1163.1506155591146</v>
      </c>
      <c r="AB5744" s="76">
        <f t="shared" ca="1" si="1708"/>
        <v>312.50006070205785</v>
      </c>
    </row>
    <row r="5745" spans="1:28" x14ac:dyDescent="0.25">
      <c r="A5745" s="2">
        <f t="shared" si="1709"/>
        <v>1</v>
      </c>
      <c r="B5745" s="16">
        <f ca="1">VLOOKUP(A5745,PERIODS!$O$4:$P$33,2,FALSE)</f>
        <v>2.4E-2</v>
      </c>
      <c r="C5745" s="15"/>
      <c r="D5745" s="18">
        <v>5000</v>
      </c>
      <c r="E5745" s="34">
        <f t="shared" ca="1" si="1710"/>
        <v>16779.635863026007</v>
      </c>
      <c r="F5745" s="34">
        <f t="shared" ca="1" si="1711"/>
        <v>2400</v>
      </c>
      <c r="G5745" s="69">
        <f t="shared" ca="1" si="1697"/>
        <v>0</v>
      </c>
      <c r="H5745" s="34">
        <f t="shared" ca="1" si="1698"/>
        <v>544.67341341648728</v>
      </c>
      <c r="I5745" s="34">
        <f t="shared" ca="1" si="1699"/>
        <v>2944.6734134164872</v>
      </c>
      <c r="J5745" s="18">
        <f ca="1">SUM(INDIRECT(ADDRESS(ROW(F5745),COLUMN(F5745),4)):INDIRECT(ADDRESS(ROW(F5745)+N$5-1,COLUMN(F5745),4)))</f>
        <v>19800</v>
      </c>
      <c r="K5745" s="18">
        <f t="shared" ca="1" si="1700"/>
        <v>16350</v>
      </c>
      <c r="L5745" s="18">
        <f t="shared" ca="1" si="1712"/>
        <v>0</v>
      </c>
      <c r="M5745" s="18">
        <f t="shared" ca="1" si="1696"/>
        <v>0</v>
      </c>
      <c r="N5745" s="34">
        <f t="shared" ca="1" si="1701"/>
        <v>13834.96244960952</v>
      </c>
      <c r="P5745" s="18">
        <f t="shared" ca="1" si="1713"/>
        <v>544.67341341648728</v>
      </c>
      <c r="Q5745" s="47">
        <f ca="1">SUM(L$15:L5745)-SUM(M$15:M5745)</f>
        <v>16350</v>
      </c>
      <c r="R5745" s="47" t="str">
        <f t="shared" ca="1" si="1714"/>
        <v>M5748</v>
      </c>
      <c r="S5745" s="40">
        <f t="shared" ca="1" si="1702"/>
        <v>0</v>
      </c>
      <c r="T5745" s="46">
        <f t="shared" ca="1" si="1703"/>
        <v>50</v>
      </c>
      <c r="X5745" s="74">
        <f t="shared" ca="1" si="1704"/>
        <v>0.54467341341648723</v>
      </c>
      <c r="Y5745" s="75">
        <f t="shared" ca="1" si="1705"/>
        <v>0.54467341341648723</v>
      </c>
      <c r="Z5745" s="74">
        <f t="shared" ca="1" si="1706"/>
        <v>1.7240452403792534</v>
      </c>
      <c r="AA5745" s="76">
        <f t="shared" ca="1" si="1707"/>
        <v>544.67341341648728</v>
      </c>
      <c r="AB5745" s="76">
        <f t="shared" ca="1" si="1708"/>
        <v>1724.0452403792535</v>
      </c>
    </row>
    <row r="5746" spans="1:28" x14ac:dyDescent="0.25">
      <c r="A5746" s="2">
        <f t="shared" si="1709"/>
        <v>2</v>
      </c>
      <c r="B5746" s="16">
        <f ca="1">VLOOKUP(A5746,PERIODS!$O$4:$P$33,2,FALSE)</f>
        <v>2.5000000000000001E-2</v>
      </c>
      <c r="C5746" s="15"/>
      <c r="D5746" s="18">
        <v>5000</v>
      </c>
      <c r="E5746" s="34">
        <f t="shared" ca="1" si="1710"/>
        <v>13834.96244960952</v>
      </c>
      <c r="F5746" s="34">
        <f t="shared" ca="1" si="1711"/>
        <v>2500</v>
      </c>
      <c r="G5746" s="69">
        <f t="shared" ca="1" si="1697"/>
        <v>0</v>
      </c>
      <c r="H5746" s="34">
        <f t="shared" ca="1" si="1698"/>
        <v>-1021.0818476668435</v>
      </c>
      <c r="I5746" s="34">
        <f t="shared" ca="1" si="1699"/>
        <v>1478.9181523331565</v>
      </c>
      <c r="J5746" s="18">
        <f ca="1">SUM(INDIRECT(ADDRESS(ROW(F5746),COLUMN(F5746),4)):INDIRECT(ADDRESS(ROW(F5746)+N$5-1,COLUMN(F5746),4)))</f>
        <v>20700</v>
      </c>
      <c r="K5746" s="18">
        <f t="shared" ca="1" si="1700"/>
        <v>16350</v>
      </c>
      <c r="L5746" s="18">
        <f t="shared" ca="1" si="1712"/>
        <v>0</v>
      </c>
      <c r="M5746" s="18">
        <f t="shared" ca="1" si="1696"/>
        <v>0</v>
      </c>
      <c r="N5746" s="34">
        <f t="shared" ca="1" si="1701"/>
        <v>12356.044297276363</v>
      </c>
      <c r="P5746" s="18">
        <f t="shared" ca="1" si="1713"/>
        <v>1021.0818476668435</v>
      </c>
      <c r="Q5746" s="47">
        <f ca="1">SUM(L$15:L5746)-SUM(M$15:M5746)</f>
        <v>16350</v>
      </c>
      <c r="R5746" s="47" t="str">
        <f t="shared" ca="1" si="1714"/>
        <v>M5749</v>
      </c>
      <c r="S5746" s="40">
        <f t="shared" ca="1" si="1702"/>
        <v>0</v>
      </c>
      <c r="T5746" s="46">
        <f t="shared" ca="1" si="1703"/>
        <v>69</v>
      </c>
      <c r="X5746" s="74">
        <f t="shared" ca="1" si="1704"/>
        <v>-1.0210818476668435</v>
      </c>
      <c r="Y5746" s="75">
        <f t="shared" ca="1" si="1705"/>
        <v>-1.0210818476668435</v>
      </c>
      <c r="Z5746" s="74">
        <f t="shared" ca="1" si="1706"/>
        <v>0.3602050423214449</v>
      </c>
      <c r="AA5746" s="76">
        <f t="shared" ca="1" si="1707"/>
        <v>-1021.0818476668435</v>
      </c>
      <c r="AB5746" s="76">
        <f t="shared" ca="1" si="1708"/>
        <v>360.20504232144492</v>
      </c>
    </row>
    <row r="5747" spans="1:28" x14ac:dyDescent="0.25">
      <c r="A5747" s="2">
        <f t="shared" si="1709"/>
        <v>3</v>
      </c>
      <c r="B5747" s="16">
        <f ca="1">VLOOKUP(A5747,PERIODS!$O$4:$P$33,2,FALSE)</f>
        <v>2.5000000000000001E-2</v>
      </c>
      <c r="C5747" s="15"/>
      <c r="D5747" s="18">
        <v>5000</v>
      </c>
      <c r="E5747" s="34">
        <f t="shared" ca="1" si="1710"/>
        <v>12356.044297276363</v>
      </c>
      <c r="F5747" s="34">
        <f t="shared" ca="1" si="1711"/>
        <v>2500</v>
      </c>
      <c r="G5747" s="69">
        <f t="shared" ca="1" si="1697"/>
        <v>0</v>
      </c>
      <c r="H5747" s="34">
        <f t="shared" ca="1" si="1698"/>
        <v>-560.15000050470144</v>
      </c>
      <c r="I5747" s="34">
        <f t="shared" ca="1" si="1699"/>
        <v>1939.8499994952986</v>
      </c>
      <c r="J5747" s="18">
        <f ca="1">SUM(INDIRECT(ADDRESS(ROW(F5747),COLUMN(F5747),4)):INDIRECT(ADDRESS(ROW(F5747)+N$5-1,COLUMN(F5747),4)))</f>
        <v>21500</v>
      </c>
      <c r="K5747" s="18">
        <f t="shared" ca="1" si="1700"/>
        <v>0</v>
      </c>
      <c r="L5747" s="18">
        <f t="shared" ca="1" si="1712"/>
        <v>0</v>
      </c>
      <c r="M5747" s="18">
        <f t="shared" ca="1" si="1696"/>
        <v>16350</v>
      </c>
      <c r="N5747" s="34">
        <f t="shared" ca="1" si="1701"/>
        <v>26766.194297781065</v>
      </c>
      <c r="P5747" s="18">
        <f t="shared" ca="1" si="1713"/>
        <v>560.15000050470144</v>
      </c>
      <c r="Q5747" s="47">
        <f ca="1">SUM(L$15:L5747)-SUM(M$15:M5747)</f>
        <v>0</v>
      </c>
      <c r="R5747" s="47" t="str">
        <f t="shared" ca="1" si="1714"/>
        <v>M5750</v>
      </c>
      <c r="S5747" s="40">
        <f t="shared" ca="1" si="1702"/>
        <v>0</v>
      </c>
      <c r="T5747" s="46">
        <f t="shared" ca="1" si="1703"/>
        <v>20</v>
      </c>
      <c r="X5747" s="74">
        <f t="shared" ca="1" si="1704"/>
        <v>-0.56015000050470143</v>
      </c>
      <c r="Y5747" s="75">
        <f t="shared" ca="1" si="1705"/>
        <v>-0.56015000050470143</v>
      </c>
      <c r="Z5747" s="74">
        <f t="shared" ca="1" si="1706"/>
        <v>0.57112338862677148</v>
      </c>
      <c r="AA5747" s="76">
        <f t="shared" ca="1" si="1707"/>
        <v>-560.15000050470144</v>
      </c>
      <c r="AB5747" s="76">
        <f t="shared" ca="1" si="1708"/>
        <v>571.12338862677143</v>
      </c>
    </row>
    <row r="5748" spans="1:28" x14ac:dyDescent="0.25">
      <c r="A5748" s="2">
        <f t="shared" si="1709"/>
        <v>4</v>
      </c>
      <c r="B5748" s="16">
        <f ca="1">VLOOKUP(A5748,PERIODS!$O$4:$P$33,2,FALSE)</f>
        <v>2.5000000000000001E-2</v>
      </c>
      <c r="C5748" s="15"/>
      <c r="D5748" s="18">
        <v>5000</v>
      </c>
      <c r="E5748" s="34">
        <f t="shared" ca="1" si="1710"/>
        <v>26766.194297781065</v>
      </c>
      <c r="F5748" s="34">
        <f t="shared" ca="1" si="1711"/>
        <v>2500</v>
      </c>
      <c r="G5748" s="69">
        <f t="shared" ca="1" si="1697"/>
        <v>0</v>
      </c>
      <c r="H5748" s="34">
        <f t="shared" ca="1" si="1698"/>
        <v>957.6086847056805</v>
      </c>
      <c r="I5748" s="34">
        <f t="shared" ca="1" si="1699"/>
        <v>3457.6086847056804</v>
      </c>
      <c r="J5748" s="18">
        <f ca="1">SUM(INDIRECT(ADDRESS(ROW(F5748),COLUMN(F5748),4)):INDIRECT(ADDRESS(ROW(F5748)+N$5-1,COLUMN(F5748),4)))</f>
        <v>22300</v>
      </c>
      <c r="K5748" s="18">
        <f t="shared" ca="1" si="1700"/>
        <v>0</v>
      </c>
      <c r="L5748" s="18">
        <f t="shared" ca="1" si="1712"/>
        <v>0</v>
      </c>
      <c r="M5748" s="18">
        <f t="shared" ca="1" si="1696"/>
        <v>0</v>
      </c>
      <c r="N5748" s="34">
        <f t="shared" ca="1" si="1701"/>
        <v>23308.585613075385</v>
      </c>
      <c r="P5748" s="18">
        <f t="shared" ca="1" si="1713"/>
        <v>957.6086847056805</v>
      </c>
      <c r="Q5748" s="47">
        <f ca="1">SUM(L$15:L5748)-SUM(M$15:M5748)</f>
        <v>0</v>
      </c>
      <c r="R5748" s="47" t="str">
        <f t="shared" ca="1" si="1714"/>
        <v>M5751</v>
      </c>
      <c r="S5748" s="40">
        <f t="shared" ca="1" si="1702"/>
        <v>0</v>
      </c>
      <c r="T5748" s="46">
        <f t="shared" ca="1" si="1703"/>
        <v>48</v>
      </c>
      <c r="X5748" s="74">
        <f t="shared" ca="1" si="1704"/>
        <v>0.9576086847056805</v>
      </c>
      <c r="Y5748" s="75">
        <f t="shared" ca="1" si="1705"/>
        <v>0.9576086847056805</v>
      </c>
      <c r="Z5748" s="74">
        <f t="shared" ca="1" si="1706"/>
        <v>2.6054585451013756</v>
      </c>
      <c r="AA5748" s="76">
        <f t="shared" ca="1" si="1707"/>
        <v>957.6086847056805</v>
      </c>
      <c r="AB5748" s="76">
        <f t="shared" ca="1" si="1708"/>
        <v>2605.4585451013754</v>
      </c>
    </row>
    <row r="5749" spans="1:28" x14ac:dyDescent="0.25">
      <c r="A5749" s="2">
        <f t="shared" si="1709"/>
        <v>5</v>
      </c>
      <c r="B5749" s="16">
        <f ca="1">VLOOKUP(A5749,PERIODS!$O$4:$P$33,2,FALSE)</f>
        <v>3.3000000000000002E-2</v>
      </c>
      <c r="C5749" s="15"/>
      <c r="D5749" s="18">
        <v>5000</v>
      </c>
      <c r="E5749" s="34">
        <f t="shared" ca="1" si="1710"/>
        <v>23308.585613075385</v>
      </c>
      <c r="F5749" s="34">
        <f t="shared" ca="1" si="1711"/>
        <v>3300</v>
      </c>
      <c r="G5749" s="69">
        <f t="shared" ca="1" si="1697"/>
        <v>0</v>
      </c>
      <c r="H5749" s="34">
        <f t="shared" ca="1" si="1698"/>
        <v>-534.0595982174035</v>
      </c>
      <c r="I5749" s="34">
        <f t="shared" ca="1" si="1699"/>
        <v>2765.9404017825964</v>
      </c>
      <c r="J5749" s="18">
        <f ca="1">SUM(INDIRECT(ADDRESS(ROW(F5749),COLUMN(F5749),4)):INDIRECT(ADDRESS(ROW(F5749)+N$5-1,COLUMN(F5749),4)))</f>
        <v>23100</v>
      </c>
      <c r="K5749" s="18">
        <f t="shared" ca="1" si="1700"/>
        <v>0</v>
      </c>
      <c r="L5749" s="18">
        <f t="shared" ca="1" si="1712"/>
        <v>0</v>
      </c>
      <c r="M5749" s="18">
        <f t="shared" ca="1" si="1696"/>
        <v>0</v>
      </c>
      <c r="N5749" s="34">
        <f t="shared" ca="1" si="1701"/>
        <v>20542.645211292787</v>
      </c>
      <c r="P5749" s="18">
        <f t="shared" ca="1" si="1713"/>
        <v>534.0595982174035</v>
      </c>
      <c r="Q5749" s="47">
        <f ca="1">SUM(L$15:L5749)-SUM(M$15:M5749)</f>
        <v>0</v>
      </c>
      <c r="R5749" s="47" t="str">
        <f t="shared" ca="1" si="1714"/>
        <v>M5752</v>
      </c>
      <c r="S5749" s="40">
        <f t="shared" ca="1" si="1702"/>
        <v>0</v>
      </c>
      <c r="T5749" s="46">
        <f t="shared" ca="1" si="1703"/>
        <v>0</v>
      </c>
      <c r="X5749" s="74">
        <f t="shared" ca="1" si="1704"/>
        <v>-0.53405959821740345</v>
      </c>
      <c r="Y5749" s="75">
        <f t="shared" ca="1" si="1705"/>
        <v>-0.53405959821740345</v>
      </c>
      <c r="Z5749" s="74">
        <f t="shared" ca="1" si="1706"/>
        <v>0.5862203136403884</v>
      </c>
      <c r="AA5749" s="76">
        <f t="shared" ca="1" si="1707"/>
        <v>-534.0595982174035</v>
      </c>
      <c r="AB5749" s="76">
        <f t="shared" ca="1" si="1708"/>
        <v>586.22031364038844</v>
      </c>
    </row>
    <row r="5750" spans="1:28" x14ac:dyDescent="0.25">
      <c r="A5750" s="2">
        <f t="shared" si="1709"/>
        <v>6</v>
      </c>
      <c r="B5750" s="16">
        <f ca="1">VLOOKUP(A5750,PERIODS!$O$4:$P$33,2,FALSE)</f>
        <v>3.3000000000000002E-2</v>
      </c>
      <c r="C5750" s="15"/>
      <c r="D5750" s="18">
        <v>5000</v>
      </c>
      <c r="E5750" s="34">
        <f t="shared" ca="1" si="1710"/>
        <v>20542.645211292787</v>
      </c>
      <c r="F5750" s="34">
        <f t="shared" ca="1" si="1711"/>
        <v>3300</v>
      </c>
      <c r="G5750" s="69">
        <f t="shared" ca="1" si="1697"/>
        <v>0</v>
      </c>
      <c r="H5750" s="34">
        <f t="shared" ca="1" si="1698"/>
        <v>127.93245529218302</v>
      </c>
      <c r="I5750" s="34">
        <f t="shared" ca="1" si="1699"/>
        <v>3427.932455292183</v>
      </c>
      <c r="J5750" s="18">
        <f ca="1">SUM(INDIRECT(ADDRESS(ROW(F5750),COLUMN(F5750),4)):INDIRECT(ADDRESS(ROW(F5750)+N$5-1,COLUMN(F5750),4)))</f>
        <v>23100</v>
      </c>
      <c r="K5750" s="18">
        <f t="shared" ca="1" si="1700"/>
        <v>16350</v>
      </c>
      <c r="L5750" s="18">
        <f t="shared" ca="1" si="1712"/>
        <v>16350</v>
      </c>
      <c r="M5750" s="18">
        <f t="shared" ca="1" si="1696"/>
        <v>0</v>
      </c>
      <c r="N5750" s="34">
        <f t="shared" ca="1" si="1701"/>
        <v>17114.712756000605</v>
      </c>
      <c r="P5750" s="18">
        <f t="shared" ca="1" si="1713"/>
        <v>127.93245529218302</v>
      </c>
      <c r="Q5750" s="47">
        <f ca="1">SUM(L$15:L5750)-SUM(M$15:M5750)</f>
        <v>16350</v>
      </c>
      <c r="R5750" s="47" t="str">
        <f t="shared" ca="1" si="1714"/>
        <v>M5753</v>
      </c>
      <c r="S5750" s="40">
        <f t="shared" ca="1" si="1702"/>
        <v>0</v>
      </c>
      <c r="T5750" s="46">
        <f t="shared" ca="1" si="1703"/>
        <v>18</v>
      </c>
      <c r="X5750" s="74">
        <f t="shared" ca="1" si="1704"/>
        <v>0.12793245529218303</v>
      </c>
      <c r="Y5750" s="75">
        <f t="shared" ca="1" si="1705"/>
        <v>0.12793245529218303</v>
      </c>
      <c r="Z5750" s="74">
        <f t="shared" ca="1" si="1706"/>
        <v>1.136476237149157</v>
      </c>
      <c r="AA5750" s="76">
        <f t="shared" ca="1" si="1707"/>
        <v>127.93245529218302</v>
      </c>
      <c r="AB5750" s="76">
        <f t="shared" ca="1" si="1708"/>
        <v>1136.476237149157</v>
      </c>
    </row>
    <row r="5751" spans="1:28" x14ac:dyDescent="0.25">
      <c r="A5751" s="2">
        <f t="shared" si="1709"/>
        <v>7</v>
      </c>
      <c r="B5751" s="16">
        <f ca="1">VLOOKUP(A5751,PERIODS!$O$4:$P$33,2,FALSE)</f>
        <v>3.3000000000000002E-2</v>
      </c>
      <c r="C5751" s="15"/>
      <c r="D5751" s="18">
        <v>5000</v>
      </c>
      <c r="E5751" s="34">
        <f t="shared" ca="1" si="1710"/>
        <v>17114.712756000605</v>
      </c>
      <c r="F5751" s="34">
        <f t="shared" ca="1" si="1711"/>
        <v>3300</v>
      </c>
      <c r="G5751" s="69">
        <f t="shared" ca="1" si="1697"/>
        <v>0</v>
      </c>
      <c r="H5751" s="34">
        <f t="shared" ca="1" si="1698"/>
        <v>-514.37279586846364</v>
      </c>
      <c r="I5751" s="34">
        <f t="shared" ca="1" si="1699"/>
        <v>2785.6272041315365</v>
      </c>
      <c r="J5751" s="18">
        <f ca="1">SUM(INDIRECT(ADDRESS(ROW(F5751),COLUMN(F5751),4)):INDIRECT(ADDRESS(ROW(F5751)+N$5-1,COLUMN(F5751),4)))</f>
        <v>23100</v>
      </c>
      <c r="K5751" s="18">
        <f t="shared" ca="1" si="1700"/>
        <v>16350</v>
      </c>
      <c r="L5751" s="18">
        <f t="shared" ca="1" si="1712"/>
        <v>0</v>
      </c>
      <c r="M5751" s="18">
        <f t="shared" ca="1" si="1696"/>
        <v>0</v>
      </c>
      <c r="N5751" s="34">
        <f t="shared" ca="1" si="1701"/>
        <v>14329.085551869068</v>
      </c>
      <c r="P5751" s="18">
        <f t="shared" ca="1" si="1713"/>
        <v>514.37279586846364</v>
      </c>
      <c r="Q5751" s="47">
        <f ca="1">SUM(L$15:L5751)-SUM(M$15:M5751)</f>
        <v>16350</v>
      </c>
      <c r="R5751" s="47" t="str">
        <f t="shared" ca="1" si="1714"/>
        <v>M5754</v>
      </c>
      <c r="S5751" s="40">
        <f t="shared" ca="1" si="1702"/>
        <v>0</v>
      </c>
      <c r="T5751" s="46">
        <f t="shared" ca="1" si="1703"/>
        <v>38</v>
      </c>
      <c r="X5751" s="74">
        <f t="shared" ca="1" si="1704"/>
        <v>-0.51437279586846363</v>
      </c>
      <c r="Y5751" s="75">
        <f t="shared" ca="1" si="1705"/>
        <v>-0.51437279586846363</v>
      </c>
      <c r="Z5751" s="74">
        <f t="shared" ca="1" si="1706"/>
        <v>0.59787546700824434</v>
      </c>
      <c r="AA5751" s="76">
        <f t="shared" ca="1" si="1707"/>
        <v>-514.37279586846364</v>
      </c>
      <c r="AB5751" s="76">
        <f t="shared" ca="1" si="1708"/>
        <v>597.8754670082443</v>
      </c>
    </row>
    <row r="5752" spans="1:28" x14ac:dyDescent="0.25">
      <c r="A5752" s="2">
        <f t="shared" si="1709"/>
        <v>8</v>
      </c>
      <c r="B5752" s="16">
        <f ca="1">VLOOKUP(A5752,PERIODS!$O$4:$P$33,2,FALSE)</f>
        <v>3.3000000000000002E-2</v>
      </c>
      <c r="C5752" s="15"/>
      <c r="D5752" s="18">
        <v>5000</v>
      </c>
      <c r="E5752" s="34">
        <f t="shared" ca="1" si="1710"/>
        <v>14329.085551869068</v>
      </c>
      <c r="F5752" s="34">
        <f t="shared" ca="1" si="1711"/>
        <v>3300</v>
      </c>
      <c r="G5752" s="69">
        <f t="shared" ca="1" si="1697"/>
        <v>0</v>
      </c>
      <c r="H5752" s="34">
        <f t="shared" ca="1" si="1698"/>
        <v>909.31001624631153</v>
      </c>
      <c r="I5752" s="34">
        <f t="shared" ca="1" si="1699"/>
        <v>4209.3100162463115</v>
      </c>
      <c r="J5752" s="18">
        <f ca="1">SUM(INDIRECT(ADDRESS(ROW(F5752),COLUMN(F5752),4)):INDIRECT(ADDRESS(ROW(F5752)+N$5-1,COLUMN(F5752),4)))</f>
        <v>23100</v>
      </c>
      <c r="K5752" s="18">
        <f t="shared" ca="1" si="1700"/>
        <v>16350</v>
      </c>
      <c r="L5752" s="18">
        <f t="shared" ca="1" si="1712"/>
        <v>0</v>
      </c>
      <c r="M5752" s="18">
        <f t="shared" ca="1" si="1696"/>
        <v>0</v>
      </c>
      <c r="N5752" s="34">
        <f t="shared" ca="1" si="1701"/>
        <v>10119.775535622757</v>
      </c>
      <c r="P5752" s="18">
        <f t="shared" ca="1" si="1713"/>
        <v>909.31001624631153</v>
      </c>
      <c r="Q5752" s="47">
        <f ca="1">SUM(L$15:L5752)-SUM(M$15:M5752)</f>
        <v>16350</v>
      </c>
      <c r="R5752" s="47" t="str">
        <f t="shared" ca="1" si="1714"/>
        <v>M5755</v>
      </c>
      <c r="S5752" s="40">
        <f t="shared" ca="1" si="1702"/>
        <v>0</v>
      </c>
      <c r="T5752" s="46">
        <f t="shared" ca="1" si="1703"/>
        <v>40</v>
      </c>
      <c r="X5752" s="74">
        <f t="shared" ca="1" si="1704"/>
        <v>0.90931001624631158</v>
      </c>
      <c r="Y5752" s="75">
        <f t="shared" ca="1" si="1705"/>
        <v>0.90931001624631158</v>
      </c>
      <c r="Z5752" s="74">
        <f t="shared" ca="1" si="1706"/>
        <v>2.4826089824270019</v>
      </c>
      <c r="AA5752" s="76">
        <f t="shared" ca="1" si="1707"/>
        <v>909.31001624631153</v>
      </c>
      <c r="AB5752" s="76">
        <f t="shared" ca="1" si="1708"/>
        <v>2482.608982427002</v>
      </c>
    </row>
    <row r="5753" spans="1:28" x14ac:dyDescent="0.25">
      <c r="A5753" s="2">
        <f t="shared" si="1709"/>
        <v>9</v>
      </c>
      <c r="B5753" s="16">
        <f ca="1">VLOOKUP(A5753,PERIODS!$O$4:$P$33,2,FALSE)</f>
        <v>3.3000000000000002E-2</v>
      </c>
      <c r="C5753" s="15"/>
      <c r="D5753" s="18">
        <v>5000</v>
      </c>
      <c r="E5753" s="34">
        <f t="shared" ca="1" si="1710"/>
        <v>10119.775535622757</v>
      </c>
      <c r="F5753" s="34">
        <f t="shared" ca="1" si="1711"/>
        <v>3300</v>
      </c>
      <c r="G5753" s="69">
        <f t="shared" ca="1" si="1697"/>
        <v>0</v>
      </c>
      <c r="H5753" s="34">
        <f t="shared" ca="1" si="1698"/>
        <v>-276.36715142103918</v>
      </c>
      <c r="I5753" s="34">
        <f t="shared" ca="1" si="1699"/>
        <v>3023.6328485789609</v>
      </c>
      <c r="J5753" s="18">
        <f ca="1">SUM(INDIRECT(ADDRESS(ROW(F5753),COLUMN(F5753),4)):INDIRECT(ADDRESS(ROW(F5753)+N$5-1,COLUMN(F5753),4)))</f>
        <v>23100</v>
      </c>
      <c r="K5753" s="18">
        <f t="shared" ca="1" si="1700"/>
        <v>0</v>
      </c>
      <c r="L5753" s="18">
        <f t="shared" ca="1" si="1712"/>
        <v>0</v>
      </c>
      <c r="M5753" s="18">
        <f t="shared" ca="1" si="1696"/>
        <v>16350</v>
      </c>
      <c r="N5753" s="34">
        <f t="shared" ca="1" si="1701"/>
        <v>23446.142687043797</v>
      </c>
      <c r="P5753" s="18">
        <f t="shared" ca="1" si="1713"/>
        <v>276.36715142103918</v>
      </c>
      <c r="Q5753" s="47">
        <f ca="1">SUM(L$15:L5753)-SUM(M$15:M5753)</f>
        <v>0</v>
      </c>
      <c r="R5753" s="47" t="str">
        <f t="shared" ca="1" si="1714"/>
        <v>M5756</v>
      </c>
      <c r="S5753" s="40">
        <f t="shared" ca="1" si="1702"/>
        <v>0</v>
      </c>
      <c r="T5753" s="46">
        <f t="shared" ca="1" si="1703"/>
        <v>10</v>
      </c>
      <c r="X5753" s="74">
        <f t="shared" ca="1" si="1704"/>
        <v>-0.27636715142103918</v>
      </c>
      <c r="Y5753" s="75">
        <f t="shared" ca="1" si="1705"/>
        <v>-0.27636715142103918</v>
      </c>
      <c r="Z5753" s="74">
        <f t="shared" ca="1" si="1706"/>
        <v>0.75853438265320539</v>
      </c>
      <c r="AA5753" s="76">
        <f t="shared" ca="1" si="1707"/>
        <v>-276.36715142103918</v>
      </c>
      <c r="AB5753" s="76">
        <f t="shared" ca="1" si="1708"/>
        <v>758.5343826532054</v>
      </c>
    </row>
    <row r="5754" spans="1:28" x14ac:dyDescent="0.25">
      <c r="A5754" s="2">
        <f t="shared" si="1709"/>
        <v>10</v>
      </c>
      <c r="B5754" s="16">
        <f ca="1">VLOOKUP(A5754,PERIODS!$O$4:$P$33,2,FALSE)</f>
        <v>3.3000000000000002E-2</v>
      </c>
      <c r="C5754" s="15"/>
      <c r="D5754" s="18">
        <v>5000</v>
      </c>
      <c r="E5754" s="34">
        <f t="shared" ca="1" si="1710"/>
        <v>23446.142687043797</v>
      </c>
      <c r="F5754" s="34">
        <f t="shared" ca="1" si="1711"/>
        <v>3300</v>
      </c>
      <c r="G5754" s="69">
        <f t="shared" ca="1" si="1697"/>
        <v>0</v>
      </c>
      <c r="H5754" s="34">
        <f t="shared" ca="1" si="1698"/>
        <v>-1307.6029433155095</v>
      </c>
      <c r="I5754" s="34">
        <f t="shared" ca="1" si="1699"/>
        <v>1992.3970566844905</v>
      </c>
      <c r="J5754" s="18">
        <f ca="1">SUM(INDIRECT(ADDRESS(ROW(F5754),COLUMN(F5754),4)):INDIRECT(ADDRESS(ROW(F5754)+N$5-1,COLUMN(F5754),4)))</f>
        <v>23100</v>
      </c>
      <c r="K5754" s="18">
        <f t="shared" ca="1" si="1700"/>
        <v>0</v>
      </c>
      <c r="L5754" s="18">
        <f t="shared" ca="1" si="1712"/>
        <v>0</v>
      </c>
      <c r="M5754" s="18">
        <f t="shared" ca="1" si="1696"/>
        <v>0</v>
      </c>
      <c r="N5754" s="34">
        <f t="shared" ca="1" si="1701"/>
        <v>21453.745630359306</v>
      </c>
      <c r="P5754" s="18">
        <f t="shared" ca="1" si="1713"/>
        <v>1307.6029433155095</v>
      </c>
      <c r="Q5754" s="47">
        <f ca="1">SUM(L$15:L5754)-SUM(M$15:M5754)</f>
        <v>0</v>
      </c>
      <c r="R5754" s="47" t="str">
        <f t="shared" ca="1" si="1714"/>
        <v>M5757</v>
      </c>
      <c r="S5754" s="40">
        <f t="shared" ca="1" si="1702"/>
        <v>0</v>
      </c>
      <c r="T5754" s="46">
        <f t="shared" ca="1" si="1703"/>
        <v>26</v>
      </c>
      <c r="X5754" s="74">
        <f t="shared" ca="1" si="1704"/>
        <v>-1.3076029433155094</v>
      </c>
      <c r="Y5754" s="75">
        <f t="shared" ca="1" si="1705"/>
        <v>-1.3076029433155094</v>
      </c>
      <c r="Z5754" s="74">
        <f t="shared" ca="1" si="1706"/>
        <v>0.27046760615113957</v>
      </c>
      <c r="AA5754" s="76">
        <f t="shared" ca="1" si="1707"/>
        <v>-1307.6029433155095</v>
      </c>
      <c r="AB5754" s="76">
        <f t="shared" ca="1" si="1708"/>
        <v>270.46760615113959</v>
      </c>
    </row>
    <row r="5755" spans="1:28" x14ac:dyDescent="0.25">
      <c r="A5755" s="2">
        <f t="shared" si="1709"/>
        <v>11</v>
      </c>
      <c r="B5755" s="16">
        <f ca="1">VLOOKUP(A5755,PERIODS!$O$4:$P$33,2,FALSE)</f>
        <v>3.3000000000000002E-2</v>
      </c>
      <c r="C5755" s="15"/>
      <c r="D5755" s="18">
        <v>5000</v>
      </c>
      <c r="E5755" s="34">
        <f t="shared" ca="1" si="1710"/>
        <v>21453.745630359306</v>
      </c>
      <c r="F5755" s="34">
        <f t="shared" ca="1" si="1711"/>
        <v>3300</v>
      </c>
      <c r="G5755" s="69">
        <f t="shared" ca="1" si="1697"/>
        <v>0</v>
      </c>
      <c r="H5755" s="34">
        <f t="shared" ca="1" si="1698"/>
        <v>824.95431152803735</v>
      </c>
      <c r="I5755" s="34">
        <f t="shared" ca="1" si="1699"/>
        <v>4124.9543115280376</v>
      </c>
      <c r="J5755" s="18">
        <f ca="1">SUM(INDIRECT(ADDRESS(ROW(F5755),COLUMN(F5755),4)):INDIRECT(ADDRESS(ROW(F5755)+N$5-1,COLUMN(F5755),4)))</f>
        <v>23300</v>
      </c>
      <c r="K5755" s="18">
        <f t="shared" ca="1" si="1700"/>
        <v>16350</v>
      </c>
      <c r="L5755" s="18">
        <f t="shared" ca="1" si="1712"/>
        <v>16350</v>
      </c>
      <c r="M5755" s="18">
        <f t="shared" ca="1" si="1696"/>
        <v>0</v>
      </c>
      <c r="N5755" s="34">
        <f t="shared" ca="1" si="1701"/>
        <v>17328.791318831267</v>
      </c>
      <c r="P5755" s="18">
        <f t="shared" ca="1" si="1713"/>
        <v>824.95431152803735</v>
      </c>
      <c r="Q5755" s="47">
        <f ca="1">SUM(L$15:L5755)-SUM(M$15:M5755)</f>
        <v>16350</v>
      </c>
      <c r="R5755" s="47" t="str">
        <f t="shared" ca="1" si="1714"/>
        <v>M5758</v>
      </c>
      <c r="S5755" s="40">
        <f t="shared" ca="1" si="1702"/>
        <v>0</v>
      </c>
      <c r="T5755" s="46">
        <f t="shared" ca="1" si="1703"/>
        <v>29</v>
      </c>
      <c r="X5755" s="74">
        <f t="shared" ca="1" si="1704"/>
        <v>0.82495431152803733</v>
      </c>
      <c r="Y5755" s="75">
        <f t="shared" ca="1" si="1705"/>
        <v>0.82495431152803733</v>
      </c>
      <c r="Z5755" s="74">
        <f t="shared" ca="1" si="1706"/>
        <v>2.2817765120655391</v>
      </c>
      <c r="AA5755" s="76">
        <f t="shared" ca="1" si="1707"/>
        <v>824.95431152803735</v>
      </c>
      <c r="AB5755" s="76">
        <f t="shared" ca="1" si="1708"/>
        <v>2281.776512065539</v>
      </c>
    </row>
    <row r="5756" spans="1:28" x14ac:dyDescent="0.25">
      <c r="A5756" s="2">
        <f t="shared" si="1709"/>
        <v>12</v>
      </c>
      <c r="B5756" s="16">
        <f ca="1">VLOOKUP(A5756,PERIODS!$O$4:$P$33,2,FALSE)</f>
        <v>3.3000000000000002E-2</v>
      </c>
      <c r="C5756" s="15"/>
      <c r="D5756" s="18">
        <v>5000</v>
      </c>
      <c r="E5756" s="34">
        <f t="shared" ca="1" si="1710"/>
        <v>17328.791318831267</v>
      </c>
      <c r="F5756" s="34">
        <f t="shared" ca="1" si="1711"/>
        <v>3300</v>
      </c>
      <c r="G5756" s="69">
        <f t="shared" ca="1" si="1697"/>
        <v>0</v>
      </c>
      <c r="H5756" s="34">
        <f t="shared" ca="1" si="1698"/>
        <v>-2257.1150810409135</v>
      </c>
      <c r="I5756" s="34">
        <f t="shared" ca="1" si="1699"/>
        <v>1042.8849189590865</v>
      </c>
      <c r="J5756" s="18">
        <f ca="1">SUM(INDIRECT(ADDRESS(ROW(F5756),COLUMN(F5756),4)):INDIRECT(ADDRESS(ROW(F5756)+N$5-1,COLUMN(F5756),4)))</f>
        <v>23500</v>
      </c>
      <c r="K5756" s="18">
        <f t="shared" ca="1" si="1700"/>
        <v>16350</v>
      </c>
      <c r="L5756" s="18">
        <f t="shared" ca="1" si="1712"/>
        <v>0</v>
      </c>
      <c r="M5756" s="18">
        <f t="shared" ca="1" si="1696"/>
        <v>0</v>
      </c>
      <c r="N5756" s="34">
        <f t="shared" ca="1" si="1701"/>
        <v>16285.906399872179</v>
      </c>
      <c r="P5756" s="18">
        <f t="shared" ca="1" si="1713"/>
        <v>2257.1150810409135</v>
      </c>
      <c r="Q5756" s="47">
        <f ca="1">SUM(L$15:L5756)-SUM(M$15:M5756)</f>
        <v>16350</v>
      </c>
      <c r="R5756" s="47" t="str">
        <f t="shared" ca="1" si="1714"/>
        <v>M5759</v>
      </c>
      <c r="S5756" s="40">
        <f t="shared" ca="1" si="1702"/>
        <v>0</v>
      </c>
      <c r="T5756" s="46">
        <f t="shared" ca="1" si="1703"/>
        <v>20</v>
      </c>
      <c r="X5756" s="74">
        <f t="shared" ca="1" si="1704"/>
        <v>-2.2571150810409137</v>
      </c>
      <c r="Y5756" s="75">
        <f t="shared" ca="1" si="1705"/>
        <v>-2.2571150810409137</v>
      </c>
      <c r="Z5756" s="74">
        <f t="shared" ca="1" si="1706"/>
        <v>0.10465196210639406</v>
      </c>
      <c r="AA5756" s="76">
        <f t="shared" ca="1" si="1707"/>
        <v>-2257.1150810409135</v>
      </c>
      <c r="AB5756" s="76">
        <f t="shared" ca="1" si="1708"/>
        <v>104.65196210639407</v>
      </c>
    </row>
    <row r="5757" spans="1:28" x14ac:dyDescent="0.25">
      <c r="A5757" s="2">
        <f t="shared" si="1709"/>
        <v>13</v>
      </c>
      <c r="B5757" s="16">
        <f ca="1">VLOOKUP(A5757,PERIODS!$O$4:$P$33,2,FALSE)</f>
        <v>3.3000000000000002E-2</v>
      </c>
      <c r="C5757" s="15"/>
      <c r="D5757" s="18">
        <v>5000</v>
      </c>
      <c r="E5757" s="34">
        <f t="shared" ca="1" si="1710"/>
        <v>16285.906399872179</v>
      </c>
      <c r="F5757" s="34">
        <f t="shared" ca="1" si="1711"/>
        <v>3300</v>
      </c>
      <c r="G5757" s="69">
        <f t="shared" ca="1" si="1697"/>
        <v>0</v>
      </c>
      <c r="H5757" s="34">
        <f t="shared" ca="1" si="1698"/>
        <v>317.32137637498033</v>
      </c>
      <c r="I5757" s="34">
        <f t="shared" ca="1" si="1699"/>
        <v>3617.3213763749804</v>
      </c>
      <c r="J5757" s="18">
        <f ca="1">SUM(INDIRECT(ADDRESS(ROW(F5757),COLUMN(F5757),4)):INDIRECT(ADDRESS(ROW(F5757)+N$5-1,COLUMN(F5757),4)))</f>
        <v>23700</v>
      </c>
      <c r="K5757" s="18">
        <f t="shared" ca="1" si="1700"/>
        <v>16350</v>
      </c>
      <c r="L5757" s="18">
        <f t="shared" ca="1" si="1712"/>
        <v>0</v>
      </c>
      <c r="M5757" s="18">
        <f t="shared" ca="1" si="1696"/>
        <v>0</v>
      </c>
      <c r="N5757" s="34">
        <f t="shared" ca="1" si="1701"/>
        <v>12668.585023497199</v>
      </c>
      <c r="P5757" s="18">
        <f t="shared" ca="1" si="1713"/>
        <v>317.32137637498033</v>
      </c>
      <c r="Q5757" s="47">
        <f ca="1">SUM(L$15:L5757)-SUM(M$15:M5757)</f>
        <v>16350</v>
      </c>
      <c r="R5757" s="47" t="str">
        <f t="shared" ca="1" si="1714"/>
        <v>M5760</v>
      </c>
      <c r="S5757" s="40">
        <f t="shared" ca="1" si="1702"/>
        <v>0</v>
      </c>
      <c r="T5757" s="46">
        <f t="shared" ca="1" si="1703"/>
        <v>18</v>
      </c>
      <c r="X5757" s="74">
        <f t="shared" ca="1" si="1704"/>
        <v>0.31732137637498031</v>
      </c>
      <c r="Y5757" s="75">
        <f t="shared" ca="1" si="1705"/>
        <v>0.31732137637498031</v>
      </c>
      <c r="Z5757" s="74">
        <f t="shared" ca="1" si="1706"/>
        <v>1.3734438934262165</v>
      </c>
      <c r="AA5757" s="76">
        <f t="shared" ca="1" si="1707"/>
        <v>317.32137637498033</v>
      </c>
      <c r="AB5757" s="76">
        <f t="shared" ca="1" si="1708"/>
        <v>1373.4438934262166</v>
      </c>
    </row>
    <row r="5758" spans="1:28" x14ac:dyDescent="0.25">
      <c r="A5758" s="2">
        <f t="shared" si="1709"/>
        <v>14</v>
      </c>
      <c r="B5758" s="16">
        <f ca="1">VLOOKUP(A5758,PERIODS!$O$4:$P$33,2,FALSE)</f>
        <v>3.3000000000000002E-2</v>
      </c>
      <c r="C5758" s="15"/>
      <c r="D5758" s="18">
        <v>5000</v>
      </c>
      <c r="E5758" s="34">
        <f t="shared" ca="1" si="1710"/>
        <v>12668.585023497199</v>
      </c>
      <c r="F5758" s="34">
        <f t="shared" ca="1" si="1711"/>
        <v>3300</v>
      </c>
      <c r="G5758" s="69">
        <f t="shared" ca="1" si="1697"/>
        <v>0</v>
      </c>
      <c r="H5758" s="34">
        <f t="shared" ca="1" si="1698"/>
        <v>178.51171410178293</v>
      </c>
      <c r="I5758" s="34">
        <f t="shared" ca="1" si="1699"/>
        <v>3478.5117141017831</v>
      </c>
      <c r="J5758" s="18">
        <f ca="1">SUM(INDIRECT(ADDRESS(ROW(F5758),COLUMN(F5758),4)):INDIRECT(ADDRESS(ROW(F5758)+N$5-1,COLUMN(F5758),4)))</f>
        <v>23900</v>
      </c>
      <c r="K5758" s="18">
        <f t="shared" ca="1" si="1700"/>
        <v>0</v>
      </c>
      <c r="L5758" s="18">
        <f t="shared" ca="1" si="1712"/>
        <v>0</v>
      </c>
      <c r="M5758" s="18">
        <f t="shared" ca="1" si="1696"/>
        <v>16350</v>
      </c>
      <c r="N5758" s="34">
        <f t="shared" ca="1" si="1701"/>
        <v>25540.073309395415</v>
      </c>
      <c r="P5758" s="18">
        <f t="shared" ca="1" si="1713"/>
        <v>178.51171410178293</v>
      </c>
      <c r="Q5758" s="47">
        <f ca="1">SUM(L$15:L5758)-SUM(M$15:M5758)</f>
        <v>0</v>
      </c>
      <c r="R5758" s="47" t="str">
        <f t="shared" ca="1" si="1714"/>
        <v>M5761</v>
      </c>
      <c r="S5758" s="40">
        <f t="shared" ca="1" si="1702"/>
        <v>0</v>
      </c>
      <c r="T5758" s="46">
        <f t="shared" ca="1" si="1703"/>
        <v>39</v>
      </c>
      <c r="X5758" s="74">
        <f t="shared" ca="1" si="1704"/>
        <v>0.17851171410178293</v>
      </c>
      <c r="Y5758" s="75">
        <f t="shared" ca="1" si="1705"/>
        <v>0.17851171410178293</v>
      </c>
      <c r="Z5758" s="74">
        <f t="shared" ca="1" si="1706"/>
        <v>1.1954368866608254</v>
      </c>
      <c r="AA5758" s="76">
        <f t="shared" ca="1" si="1707"/>
        <v>178.51171410178293</v>
      </c>
      <c r="AB5758" s="76">
        <f t="shared" ca="1" si="1708"/>
        <v>1195.4368866608254</v>
      </c>
    </row>
    <row r="5759" spans="1:28" x14ac:dyDescent="0.25">
      <c r="A5759" s="2">
        <f t="shared" si="1709"/>
        <v>15</v>
      </c>
      <c r="B5759" s="16">
        <f ca="1">VLOOKUP(A5759,PERIODS!$O$4:$P$33,2,FALSE)</f>
        <v>3.3000000000000002E-2</v>
      </c>
      <c r="C5759" s="15"/>
      <c r="D5759" s="18">
        <v>5000</v>
      </c>
      <c r="E5759" s="34">
        <f t="shared" ca="1" si="1710"/>
        <v>25540.073309395415</v>
      </c>
      <c r="F5759" s="34">
        <f t="shared" ca="1" si="1711"/>
        <v>3300</v>
      </c>
      <c r="G5759" s="69">
        <f t="shared" ca="1" si="1697"/>
        <v>0</v>
      </c>
      <c r="H5759" s="34">
        <f t="shared" ca="1" si="1698"/>
        <v>-613.86363212079812</v>
      </c>
      <c r="I5759" s="34">
        <f t="shared" ca="1" si="1699"/>
        <v>2686.1363678792018</v>
      </c>
      <c r="J5759" s="18">
        <f ca="1">SUM(INDIRECT(ADDRESS(ROW(F5759),COLUMN(F5759),4)):INDIRECT(ADDRESS(ROW(F5759)+N$5-1,COLUMN(F5759),4)))</f>
        <v>24100</v>
      </c>
      <c r="K5759" s="18">
        <f t="shared" ca="1" si="1700"/>
        <v>0</v>
      </c>
      <c r="L5759" s="18">
        <f t="shared" ca="1" si="1712"/>
        <v>0</v>
      </c>
      <c r="M5759" s="18">
        <f t="shared" ca="1" si="1696"/>
        <v>0</v>
      </c>
      <c r="N5759" s="34">
        <f t="shared" ca="1" si="1701"/>
        <v>22853.936941516215</v>
      </c>
      <c r="P5759" s="18">
        <f t="shared" ca="1" si="1713"/>
        <v>613.86363212079812</v>
      </c>
      <c r="Q5759" s="47">
        <f ca="1">SUM(L$15:L5759)-SUM(M$15:M5759)</f>
        <v>0</v>
      </c>
      <c r="R5759" s="47" t="str">
        <f t="shared" ca="1" si="1714"/>
        <v>M5762</v>
      </c>
      <c r="S5759" s="40">
        <f t="shared" ca="1" si="1702"/>
        <v>0</v>
      </c>
      <c r="T5759" s="46">
        <f t="shared" ca="1" si="1703"/>
        <v>38</v>
      </c>
      <c r="X5759" s="74">
        <f t="shared" ca="1" si="1704"/>
        <v>-0.61386363212079809</v>
      </c>
      <c r="Y5759" s="75">
        <f t="shared" ca="1" si="1705"/>
        <v>-0.61386363212079809</v>
      </c>
      <c r="Z5759" s="74">
        <f t="shared" ca="1" si="1706"/>
        <v>0.54125561146262458</v>
      </c>
      <c r="AA5759" s="76">
        <f t="shared" ca="1" si="1707"/>
        <v>-613.86363212079812</v>
      </c>
      <c r="AB5759" s="76">
        <f t="shared" ca="1" si="1708"/>
        <v>541.25561146262453</v>
      </c>
    </row>
    <row r="5760" spans="1:28" x14ac:dyDescent="0.25">
      <c r="A5760" s="2">
        <f t="shared" si="1709"/>
        <v>16</v>
      </c>
      <c r="B5760" s="16">
        <f ca="1">VLOOKUP(A5760,PERIODS!$O$4:$P$33,2,FALSE)</f>
        <v>3.3000000000000002E-2</v>
      </c>
      <c r="C5760" s="15"/>
      <c r="D5760" s="18">
        <v>5000</v>
      </c>
      <c r="E5760" s="34">
        <f t="shared" ca="1" si="1710"/>
        <v>22853.936941516215</v>
      </c>
      <c r="F5760" s="34">
        <f t="shared" ca="1" si="1711"/>
        <v>3300</v>
      </c>
      <c r="G5760" s="69">
        <f t="shared" ca="1" si="1697"/>
        <v>0</v>
      </c>
      <c r="H5760" s="34">
        <f t="shared" ca="1" si="1698"/>
        <v>-1813.120512674285</v>
      </c>
      <c r="I5760" s="34">
        <f t="shared" ca="1" si="1699"/>
        <v>1486.879487325715</v>
      </c>
      <c r="J5760" s="18">
        <f ca="1">SUM(INDIRECT(ADDRESS(ROW(F5760),COLUMN(F5760),4)):INDIRECT(ADDRESS(ROW(F5760)+N$5-1,COLUMN(F5760),4)))</f>
        <v>24300</v>
      </c>
      <c r="K5760" s="18">
        <f t="shared" ca="1" si="1700"/>
        <v>16350</v>
      </c>
      <c r="L5760" s="18">
        <f t="shared" ca="1" si="1712"/>
        <v>16350</v>
      </c>
      <c r="M5760" s="18">
        <f t="shared" ca="1" si="1696"/>
        <v>0</v>
      </c>
      <c r="N5760" s="34">
        <f t="shared" ca="1" si="1701"/>
        <v>21367.057454190501</v>
      </c>
      <c r="P5760" s="18">
        <f t="shared" ca="1" si="1713"/>
        <v>1813.120512674285</v>
      </c>
      <c r="Q5760" s="47">
        <f ca="1">SUM(L$15:L5760)-SUM(M$15:M5760)</f>
        <v>16350</v>
      </c>
      <c r="R5760" s="47" t="str">
        <f t="shared" ca="1" si="1714"/>
        <v>M5763</v>
      </c>
      <c r="S5760" s="40">
        <f t="shared" ca="1" si="1702"/>
        <v>0</v>
      </c>
      <c r="T5760" s="46">
        <f t="shared" ca="1" si="1703"/>
        <v>22</v>
      </c>
      <c r="X5760" s="74">
        <f t="shared" ca="1" si="1704"/>
        <v>-1.8131205126742851</v>
      </c>
      <c r="Y5760" s="75">
        <f t="shared" ca="1" si="1705"/>
        <v>-1.8131205126742851</v>
      </c>
      <c r="Z5760" s="74">
        <f t="shared" ca="1" si="1706"/>
        <v>0.16314424796565899</v>
      </c>
      <c r="AA5760" s="76">
        <f t="shared" ca="1" si="1707"/>
        <v>-1813.120512674285</v>
      </c>
      <c r="AB5760" s="76">
        <f t="shared" ca="1" si="1708"/>
        <v>163.14424796565899</v>
      </c>
    </row>
    <row r="5761" spans="1:28" x14ac:dyDescent="0.25">
      <c r="A5761" s="2">
        <f t="shared" si="1709"/>
        <v>17</v>
      </c>
      <c r="B5761" s="16">
        <f ca="1">VLOOKUP(A5761,PERIODS!$O$4:$P$33,2,FALSE)</f>
        <v>3.5000000000000003E-2</v>
      </c>
      <c r="C5761" s="15"/>
      <c r="D5761" s="18">
        <v>5000</v>
      </c>
      <c r="E5761" s="34">
        <f t="shared" ca="1" si="1710"/>
        <v>21367.057454190501</v>
      </c>
      <c r="F5761" s="34">
        <f t="shared" ca="1" si="1711"/>
        <v>3500.0000000000005</v>
      </c>
      <c r="G5761" s="69">
        <f t="shared" ca="1" si="1697"/>
        <v>0</v>
      </c>
      <c r="H5761" s="34">
        <f t="shared" ca="1" si="1698"/>
        <v>1115.3413107389006</v>
      </c>
      <c r="I5761" s="34">
        <f t="shared" ca="1" si="1699"/>
        <v>4615.3413107389006</v>
      </c>
      <c r="J5761" s="18">
        <f ca="1">SUM(INDIRECT(ADDRESS(ROW(F5761),COLUMN(F5761),4)):INDIRECT(ADDRESS(ROW(F5761)+N$5-1,COLUMN(F5761),4)))</f>
        <v>24500.000000000004</v>
      </c>
      <c r="K5761" s="18">
        <f t="shared" ca="1" si="1700"/>
        <v>16350</v>
      </c>
      <c r="L5761" s="18">
        <f t="shared" ca="1" si="1712"/>
        <v>0</v>
      </c>
      <c r="M5761" s="18">
        <f t="shared" ca="1" si="1696"/>
        <v>0</v>
      </c>
      <c r="N5761" s="34">
        <f t="shared" ca="1" si="1701"/>
        <v>16751.716143451602</v>
      </c>
      <c r="P5761" s="18">
        <f t="shared" ca="1" si="1713"/>
        <v>1115.3413107389006</v>
      </c>
      <c r="Q5761" s="47">
        <f ca="1">SUM(L$15:L5761)-SUM(M$15:M5761)</f>
        <v>16350</v>
      </c>
      <c r="R5761" s="47" t="str">
        <f t="shared" ca="1" si="1714"/>
        <v>M5764</v>
      </c>
      <c r="S5761" s="40">
        <f t="shared" ca="1" si="1702"/>
        <v>0</v>
      </c>
      <c r="T5761" s="46">
        <f t="shared" ca="1" si="1703"/>
        <v>27</v>
      </c>
      <c r="X5761" s="74">
        <f t="shared" ca="1" si="1704"/>
        <v>1.1153413107389005</v>
      </c>
      <c r="Y5761" s="75">
        <f t="shared" ca="1" si="1705"/>
        <v>1.1153413107389005</v>
      </c>
      <c r="Z5761" s="74">
        <f t="shared" ca="1" si="1706"/>
        <v>3.0506092071981619</v>
      </c>
      <c r="AA5761" s="76">
        <f t="shared" ca="1" si="1707"/>
        <v>1115.3413107389006</v>
      </c>
      <c r="AB5761" s="76">
        <f t="shared" ca="1" si="1708"/>
        <v>3050.609207198162</v>
      </c>
    </row>
    <row r="5762" spans="1:28" x14ac:dyDescent="0.25">
      <c r="A5762" s="2">
        <f t="shared" si="1709"/>
        <v>18</v>
      </c>
      <c r="B5762" s="16">
        <f ca="1">VLOOKUP(A5762,PERIODS!$O$4:$P$33,2,FALSE)</f>
        <v>3.5000000000000003E-2</v>
      </c>
      <c r="C5762" s="15"/>
      <c r="D5762" s="18">
        <v>5000</v>
      </c>
      <c r="E5762" s="34">
        <f t="shared" ca="1" si="1710"/>
        <v>16751.716143451602</v>
      </c>
      <c r="F5762" s="34">
        <f t="shared" ca="1" si="1711"/>
        <v>3500.0000000000005</v>
      </c>
      <c r="G5762" s="69">
        <f t="shared" ca="1" si="1697"/>
        <v>0</v>
      </c>
      <c r="H5762" s="34">
        <f t="shared" ca="1" si="1698"/>
        <v>1416.1655739897219</v>
      </c>
      <c r="I5762" s="34">
        <f t="shared" ca="1" si="1699"/>
        <v>4916.1655739897224</v>
      </c>
      <c r="J5762" s="18">
        <f ca="1">SUM(INDIRECT(ADDRESS(ROW(F5762),COLUMN(F5762),4)):INDIRECT(ADDRESS(ROW(F5762)+N$5-1,COLUMN(F5762),4)))</f>
        <v>24500.000000000004</v>
      </c>
      <c r="K5762" s="18">
        <f t="shared" ca="1" si="1700"/>
        <v>16350</v>
      </c>
      <c r="L5762" s="18">
        <f t="shared" ca="1" si="1712"/>
        <v>0</v>
      </c>
      <c r="M5762" s="18">
        <f t="shared" ca="1" si="1696"/>
        <v>0</v>
      </c>
      <c r="N5762" s="34">
        <f t="shared" ca="1" si="1701"/>
        <v>11835.550569461881</v>
      </c>
      <c r="P5762" s="18">
        <f t="shared" ca="1" si="1713"/>
        <v>1416.1655739897219</v>
      </c>
      <c r="Q5762" s="47">
        <f ca="1">SUM(L$15:L5762)-SUM(M$15:M5762)</f>
        <v>16350</v>
      </c>
      <c r="R5762" s="47" t="str">
        <f t="shared" ca="1" si="1714"/>
        <v>M5765</v>
      </c>
      <c r="S5762" s="40">
        <f t="shared" ca="1" si="1702"/>
        <v>0</v>
      </c>
      <c r="T5762" s="46">
        <f t="shared" ca="1" si="1703"/>
        <v>84</v>
      </c>
      <c r="X5762" s="74">
        <f t="shared" ca="1" si="1704"/>
        <v>1.4161655739897219</v>
      </c>
      <c r="Y5762" s="75">
        <f t="shared" ca="1" si="1705"/>
        <v>1.4161655739897219</v>
      </c>
      <c r="Z5762" s="74">
        <f t="shared" ca="1" si="1706"/>
        <v>4.1212873328663067</v>
      </c>
      <c r="AA5762" s="76">
        <f t="shared" ca="1" si="1707"/>
        <v>1416.1655739897219</v>
      </c>
      <c r="AB5762" s="76">
        <f t="shared" ca="1" si="1708"/>
        <v>4121.2873328663063</v>
      </c>
    </row>
    <row r="5763" spans="1:28" x14ac:dyDescent="0.25">
      <c r="A5763" s="2">
        <f t="shared" si="1709"/>
        <v>19</v>
      </c>
      <c r="B5763" s="16">
        <f ca="1">VLOOKUP(A5763,PERIODS!$O$4:$P$33,2,FALSE)</f>
        <v>3.5000000000000003E-2</v>
      </c>
      <c r="C5763" s="15"/>
      <c r="D5763" s="18">
        <v>5000</v>
      </c>
      <c r="E5763" s="34">
        <f t="shared" ca="1" si="1710"/>
        <v>11835.550569461881</v>
      </c>
      <c r="F5763" s="34">
        <f t="shared" ca="1" si="1711"/>
        <v>3500.0000000000005</v>
      </c>
      <c r="G5763" s="69">
        <f t="shared" ca="1" si="1697"/>
        <v>0</v>
      </c>
      <c r="H5763" s="34">
        <f t="shared" ca="1" si="1698"/>
        <v>267.51480187205999</v>
      </c>
      <c r="I5763" s="34">
        <f t="shared" ca="1" si="1699"/>
        <v>3767.5148018720606</v>
      </c>
      <c r="J5763" s="18">
        <f ca="1">SUM(INDIRECT(ADDRESS(ROW(F5763),COLUMN(F5763),4)):INDIRECT(ADDRESS(ROW(F5763)+N$5-1,COLUMN(F5763),4)))</f>
        <v>24500.000000000004</v>
      </c>
      <c r="K5763" s="18">
        <f t="shared" ca="1" si="1700"/>
        <v>0</v>
      </c>
      <c r="L5763" s="18">
        <f t="shared" ca="1" si="1712"/>
        <v>0</v>
      </c>
      <c r="M5763" s="18">
        <f t="shared" ca="1" si="1696"/>
        <v>16350</v>
      </c>
      <c r="N5763" s="34">
        <f t="shared" ca="1" si="1701"/>
        <v>24418.035767589819</v>
      </c>
      <c r="P5763" s="18">
        <f t="shared" ca="1" si="1713"/>
        <v>267.51480187205999</v>
      </c>
      <c r="Q5763" s="47">
        <f ca="1">SUM(L$15:L5763)-SUM(M$15:M5763)</f>
        <v>0</v>
      </c>
      <c r="R5763" s="47" t="str">
        <f t="shared" ca="1" si="1714"/>
        <v>M5766</v>
      </c>
      <c r="S5763" s="40">
        <f t="shared" ca="1" si="1702"/>
        <v>0</v>
      </c>
      <c r="T5763" s="46">
        <f t="shared" ca="1" si="1703"/>
        <v>38</v>
      </c>
      <c r="X5763" s="74">
        <f t="shared" ca="1" si="1704"/>
        <v>0.26751480187206</v>
      </c>
      <c r="Y5763" s="75">
        <f t="shared" ca="1" si="1705"/>
        <v>0.26751480187206</v>
      </c>
      <c r="Z5763" s="74">
        <f t="shared" ca="1" si="1706"/>
        <v>1.3067129714911645</v>
      </c>
      <c r="AA5763" s="76">
        <f t="shared" ca="1" si="1707"/>
        <v>267.51480187205999</v>
      </c>
      <c r="AB5763" s="76">
        <f t="shared" ca="1" si="1708"/>
        <v>1306.7129714911646</v>
      </c>
    </row>
    <row r="5764" spans="1:28" x14ac:dyDescent="0.25">
      <c r="A5764" s="2">
        <f t="shared" si="1709"/>
        <v>20</v>
      </c>
      <c r="B5764" s="16">
        <f ca="1">VLOOKUP(A5764,PERIODS!$O$4:$P$33,2,FALSE)</f>
        <v>3.5000000000000003E-2</v>
      </c>
      <c r="C5764" s="15"/>
      <c r="D5764" s="18">
        <v>5000</v>
      </c>
      <c r="E5764" s="34">
        <f t="shared" ca="1" si="1710"/>
        <v>24418.035767589819</v>
      </c>
      <c r="F5764" s="34">
        <f t="shared" ca="1" si="1711"/>
        <v>3500.0000000000005</v>
      </c>
      <c r="G5764" s="69">
        <f t="shared" ca="1" si="1697"/>
        <v>0</v>
      </c>
      <c r="H5764" s="34">
        <f t="shared" ca="1" si="1698"/>
        <v>-884.02373464747154</v>
      </c>
      <c r="I5764" s="34">
        <f t="shared" ca="1" si="1699"/>
        <v>2615.976265352529</v>
      </c>
      <c r="J5764" s="18">
        <f ca="1">SUM(INDIRECT(ADDRESS(ROW(F5764),COLUMN(F5764),4)):INDIRECT(ADDRESS(ROW(F5764)+N$5-1,COLUMN(F5764),4)))</f>
        <v>24500.000000000004</v>
      </c>
      <c r="K5764" s="18">
        <f t="shared" ca="1" si="1700"/>
        <v>16350</v>
      </c>
      <c r="L5764" s="18">
        <f t="shared" ca="1" si="1712"/>
        <v>16350</v>
      </c>
      <c r="M5764" s="18">
        <f t="shared" ca="1" si="1696"/>
        <v>0</v>
      </c>
      <c r="N5764" s="34">
        <f t="shared" ca="1" si="1701"/>
        <v>21802.059502237291</v>
      </c>
      <c r="P5764" s="18">
        <f t="shared" ca="1" si="1713"/>
        <v>884.02373464747154</v>
      </c>
      <c r="Q5764" s="47">
        <f ca="1">SUM(L$15:L5764)-SUM(M$15:M5764)</f>
        <v>16350</v>
      </c>
      <c r="R5764" s="47" t="str">
        <f t="shared" ca="1" si="1714"/>
        <v>M5767</v>
      </c>
      <c r="S5764" s="40">
        <f t="shared" ca="1" si="1702"/>
        <v>0</v>
      </c>
      <c r="T5764" s="46">
        <f t="shared" ca="1" si="1703"/>
        <v>21</v>
      </c>
      <c r="X5764" s="74">
        <f t="shared" ca="1" si="1704"/>
        <v>-0.88402373464747153</v>
      </c>
      <c r="Y5764" s="75">
        <f t="shared" ca="1" si="1705"/>
        <v>-0.88402373464747153</v>
      </c>
      <c r="Z5764" s="74">
        <f t="shared" ca="1" si="1706"/>
        <v>0.41311728856864738</v>
      </c>
      <c r="AA5764" s="76">
        <f t="shared" ca="1" si="1707"/>
        <v>-884.02373464747154</v>
      </c>
      <c r="AB5764" s="76">
        <f t="shared" ca="1" si="1708"/>
        <v>413.11728856864738</v>
      </c>
    </row>
    <row r="5765" spans="1:28" x14ac:dyDescent="0.25">
      <c r="A5765" s="2">
        <f t="shared" si="1709"/>
        <v>21</v>
      </c>
      <c r="B5765" s="16">
        <f ca="1">VLOOKUP(A5765,PERIODS!$O$4:$P$33,2,FALSE)</f>
        <v>3.5000000000000003E-2</v>
      </c>
      <c r="C5765" s="15"/>
      <c r="D5765" s="18">
        <v>5000</v>
      </c>
      <c r="E5765" s="34">
        <f t="shared" ca="1" si="1710"/>
        <v>21802.059502237291</v>
      </c>
      <c r="F5765" s="34">
        <f t="shared" ca="1" si="1711"/>
        <v>3500.0000000000005</v>
      </c>
      <c r="G5765" s="69">
        <f t="shared" ca="1" si="1697"/>
        <v>0</v>
      </c>
      <c r="H5765" s="34">
        <f t="shared" ca="1" si="1698"/>
        <v>1120.0812602332026</v>
      </c>
      <c r="I5765" s="34">
        <f t="shared" ca="1" si="1699"/>
        <v>4620.0812602332026</v>
      </c>
      <c r="J5765" s="18">
        <f ca="1">SUM(INDIRECT(ADDRESS(ROW(F5765),COLUMN(F5765),4)):INDIRECT(ADDRESS(ROW(F5765)+N$5-1,COLUMN(F5765),4)))</f>
        <v>24500.000000000004</v>
      </c>
      <c r="K5765" s="18">
        <f t="shared" ca="1" si="1700"/>
        <v>16350</v>
      </c>
      <c r="L5765" s="18">
        <f t="shared" ca="1" si="1712"/>
        <v>0</v>
      </c>
      <c r="M5765" s="18">
        <f t="shared" ca="1" si="1696"/>
        <v>0</v>
      </c>
      <c r="N5765" s="34">
        <f t="shared" ca="1" si="1701"/>
        <v>17181.978242004086</v>
      </c>
      <c r="P5765" s="18">
        <f t="shared" ca="1" si="1713"/>
        <v>1120.0812602332026</v>
      </c>
      <c r="Q5765" s="47">
        <f ca="1">SUM(L$15:L5765)-SUM(M$15:M5765)</f>
        <v>16350</v>
      </c>
      <c r="R5765" s="47" t="str">
        <f t="shared" ca="1" si="1714"/>
        <v>M5768</v>
      </c>
      <c r="S5765" s="40">
        <f t="shared" ca="1" si="1702"/>
        <v>0</v>
      </c>
      <c r="T5765" s="46">
        <f t="shared" ca="1" si="1703"/>
        <v>98</v>
      </c>
      <c r="X5765" s="74">
        <f t="shared" ca="1" si="1704"/>
        <v>1.1200812602332026</v>
      </c>
      <c r="Y5765" s="75">
        <f t="shared" ca="1" si="1705"/>
        <v>1.1200812602332026</v>
      </c>
      <c r="Z5765" s="74">
        <f t="shared" ca="1" si="1706"/>
        <v>3.0651032641795295</v>
      </c>
      <c r="AA5765" s="76">
        <f t="shared" ca="1" si="1707"/>
        <v>1120.0812602332026</v>
      </c>
      <c r="AB5765" s="76">
        <f t="shared" ca="1" si="1708"/>
        <v>3065.1032641795296</v>
      </c>
    </row>
    <row r="5766" spans="1:28" x14ac:dyDescent="0.25">
      <c r="A5766" s="2">
        <f t="shared" si="1709"/>
        <v>22</v>
      </c>
      <c r="B5766" s="16">
        <f ca="1">VLOOKUP(A5766,PERIODS!$O$4:$P$33,2,FALSE)</f>
        <v>3.5000000000000003E-2</v>
      </c>
      <c r="C5766" s="15"/>
      <c r="D5766" s="18">
        <v>5000</v>
      </c>
      <c r="E5766" s="34">
        <f t="shared" ca="1" si="1710"/>
        <v>17181.978242004086</v>
      </c>
      <c r="F5766" s="34">
        <f t="shared" ca="1" si="1711"/>
        <v>3500.0000000000005</v>
      </c>
      <c r="G5766" s="69">
        <f t="shared" ca="1" si="1697"/>
        <v>0</v>
      </c>
      <c r="H5766" s="34">
        <f t="shared" ca="1" si="1698"/>
        <v>-830.15107443004581</v>
      </c>
      <c r="I5766" s="34">
        <f t="shared" ca="1" si="1699"/>
        <v>2669.8489255699546</v>
      </c>
      <c r="J5766" s="18">
        <f ca="1">SUM(INDIRECT(ADDRESS(ROW(F5766),COLUMN(F5766),4)):INDIRECT(ADDRESS(ROW(F5766)+N$5-1,COLUMN(F5766),4)))</f>
        <v>25000.000000000004</v>
      </c>
      <c r="K5766" s="18">
        <f t="shared" ca="1" si="1700"/>
        <v>16350</v>
      </c>
      <c r="L5766" s="18">
        <f t="shared" ca="1" si="1712"/>
        <v>0</v>
      </c>
      <c r="M5766" s="18">
        <f t="shared" ca="1" si="1696"/>
        <v>0</v>
      </c>
      <c r="N5766" s="34">
        <f t="shared" ca="1" si="1701"/>
        <v>14512.129316434131</v>
      </c>
      <c r="P5766" s="18">
        <f t="shared" ca="1" si="1713"/>
        <v>830.15107443004581</v>
      </c>
      <c r="Q5766" s="47">
        <f ca="1">SUM(L$15:L5766)-SUM(M$15:M5766)</f>
        <v>16350</v>
      </c>
      <c r="R5766" s="47" t="str">
        <f t="shared" ca="1" si="1714"/>
        <v>M5769</v>
      </c>
      <c r="S5766" s="40">
        <f t="shared" ca="1" si="1702"/>
        <v>0</v>
      </c>
      <c r="T5766" s="46">
        <f t="shared" ca="1" si="1703"/>
        <v>18</v>
      </c>
      <c r="X5766" s="74">
        <f t="shared" ca="1" si="1704"/>
        <v>-0.83015107443004577</v>
      </c>
      <c r="Y5766" s="75">
        <f t="shared" ca="1" si="1705"/>
        <v>-0.83015107443004577</v>
      </c>
      <c r="Z5766" s="74">
        <f t="shared" ca="1" si="1706"/>
        <v>0.43598341539996394</v>
      </c>
      <c r="AA5766" s="76">
        <f t="shared" ca="1" si="1707"/>
        <v>-830.15107443004581</v>
      </c>
      <c r="AB5766" s="76">
        <f t="shared" ca="1" si="1708"/>
        <v>435.98341539996392</v>
      </c>
    </row>
    <row r="5767" spans="1:28" x14ac:dyDescent="0.25">
      <c r="A5767" s="2">
        <f t="shared" si="1709"/>
        <v>23</v>
      </c>
      <c r="B5767" s="16">
        <f ca="1">VLOOKUP(A5767,PERIODS!$O$4:$P$33,2,FALSE)</f>
        <v>3.5000000000000003E-2</v>
      </c>
      <c r="C5767" s="15"/>
      <c r="D5767" s="18">
        <v>5000</v>
      </c>
      <c r="E5767" s="34">
        <f t="shared" ca="1" si="1710"/>
        <v>14512.129316434131</v>
      </c>
      <c r="F5767" s="34">
        <f t="shared" ca="1" si="1711"/>
        <v>3500.0000000000005</v>
      </c>
      <c r="G5767" s="69">
        <f t="shared" ca="1" si="1697"/>
        <v>0</v>
      </c>
      <c r="H5767" s="34">
        <f t="shared" ca="1" si="1698"/>
        <v>1111.0764503220823</v>
      </c>
      <c r="I5767" s="34">
        <f t="shared" ca="1" si="1699"/>
        <v>4611.0764503220826</v>
      </c>
      <c r="J5767" s="18">
        <f ca="1">SUM(INDIRECT(ADDRESS(ROW(F5767),COLUMN(F5767),4)):INDIRECT(ADDRESS(ROW(F5767)+N$5-1,COLUMN(F5767),4)))</f>
        <v>25500.000000000004</v>
      </c>
      <c r="K5767" s="18">
        <f t="shared" ca="1" si="1700"/>
        <v>0</v>
      </c>
      <c r="L5767" s="18">
        <f t="shared" ca="1" si="1712"/>
        <v>0</v>
      </c>
      <c r="M5767" s="18">
        <f t="shared" ca="1" si="1696"/>
        <v>16350</v>
      </c>
      <c r="N5767" s="34">
        <f t="shared" ca="1" si="1701"/>
        <v>26251.052866112048</v>
      </c>
      <c r="P5767" s="18">
        <f t="shared" ca="1" si="1713"/>
        <v>1111.0764503220823</v>
      </c>
      <c r="Q5767" s="47">
        <f ca="1">SUM(L$15:L5767)-SUM(M$15:M5767)</f>
        <v>0</v>
      </c>
      <c r="R5767" s="47" t="str">
        <f t="shared" ca="1" si="1714"/>
        <v>M5770</v>
      </c>
      <c r="S5767" s="40">
        <f t="shared" ca="1" si="1702"/>
        <v>0</v>
      </c>
      <c r="T5767" s="46">
        <f t="shared" ca="1" si="1703"/>
        <v>13</v>
      </c>
      <c r="X5767" s="74">
        <f t="shared" ca="1" si="1704"/>
        <v>1.1110764503220822</v>
      </c>
      <c r="Y5767" s="75">
        <f t="shared" ca="1" si="1705"/>
        <v>1.1110764503220822</v>
      </c>
      <c r="Z5767" s="74">
        <f t="shared" ca="1" si="1706"/>
        <v>3.0376264891619149</v>
      </c>
      <c r="AA5767" s="76">
        <f t="shared" ca="1" si="1707"/>
        <v>1111.0764503220823</v>
      </c>
      <c r="AB5767" s="76">
        <f t="shared" ca="1" si="1708"/>
        <v>3037.6264891619148</v>
      </c>
    </row>
    <row r="5768" spans="1:28" x14ac:dyDescent="0.25">
      <c r="A5768" s="2">
        <f t="shared" si="1709"/>
        <v>24</v>
      </c>
      <c r="B5768" s="16">
        <f ca="1">VLOOKUP(A5768,PERIODS!$O$4:$P$33,2,FALSE)</f>
        <v>3.5000000000000003E-2</v>
      </c>
      <c r="C5768" s="15"/>
      <c r="D5768" s="18">
        <v>5000</v>
      </c>
      <c r="E5768" s="34">
        <f t="shared" ca="1" si="1710"/>
        <v>26251.052866112048</v>
      </c>
      <c r="F5768" s="34">
        <f t="shared" ca="1" si="1711"/>
        <v>3500.0000000000005</v>
      </c>
      <c r="G5768" s="69">
        <f t="shared" ca="1" si="1697"/>
        <v>0</v>
      </c>
      <c r="H5768" s="34">
        <f t="shared" ca="1" si="1698"/>
        <v>1843.7779433231947</v>
      </c>
      <c r="I5768" s="34">
        <f t="shared" ca="1" si="1699"/>
        <v>5343.7779433231954</v>
      </c>
      <c r="J5768" s="18">
        <f ca="1">SUM(INDIRECT(ADDRESS(ROW(F5768),COLUMN(F5768),4)):INDIRECT(ADDRESS(ROW(F5768)+N$5-1,COLUMN(F5768),4)))</f>
        <v>26000</v>
      </c>
      <c r="K5768" s="18">
        <f t="shared" ca="1" si="1700"/>
        <v>0</v>
      </c>
      <c r="L5768" s="18">
        <f t="shared" ca="1" si="1712"/>
        <v>0</v>
      </c>
      <c r="M5768" s="18">
        <f t="shared" ca="1" si="1696"/>
        <v>0</v>
      </c>
      <c r="N5768" s="34">
        <f t="shared" ca="1" si="1701"/>
        <v>20907.274922788853</v>
      </c>
      <c r="P5768" s="18">
        <f t="shared" ca="1" si="1713"/>
        <v>1843.7779433231947</v>
      </c>
      <c r="Q5768" s="47">
        <f ca="1">SUM(L$15:L5768)-SUM(M$15:M5768)</f>
        <v>0</v>
      </c>
      <c r="R5768" s="47" t="str">
        <f t="shared" ca="1" si="1714"/>
        <v>M5771</v>
      </c>
      <c r="S5768" s="40">
        <f t="shared" ca="1" si="1702"/>
        <v>0</v>
      </c>
      <c r="T5768" s="46">
        <f t="shared" ca="1" si="1703"/>
        <v>85</v>
      </c>
      <c r="X5768" s="74">
        <f t="shared" ca="1" si="1704"/>
        <v>1.8437779433231947</v>
      </c>
      <c r="Y5768" s="75">
        <f t="shared" ca="1" si="1705"/>
        <v>1.8437779433231947</v>
      </c>
      <c r="Z5768" s="74">
        <f t="shared" ca="1" si="1706"/>
        <v>6.3203712171408322</v>
      </c>
      <c r="AA5768" s="76">
        <f t="shared" ca="1" si="1707"/>
        <v>1843.7779433231947</v>
      </c>
      <c r="AB5768" s="76">
        <f t="shared" ca="1" si="1708"/>
        <v>6320.3712171408324</v>
      </c>
    </row>
    <row r="5769" spans="1:28" x14ac:dyDescent="0.25">
      <c r="A5769" s="2">
        <f t="shared" si="1709"/>
        <v>25</v>
      </c>
      <c r="B5769" s="16">
        <f ca="1">VLOOKUP(A5769,PERIODS!$O$4:$P$33,2,FALSE)</f>
        <v>3.5000000000000003E-2</v>
      </c>
      <c r="C5769" s="15"/>
      <c r="D5769" s="18">
        <v>5000</v>
      </c>
      <c r="E5769" s="34">
        <f t="shared" ca="1" si="1710"/>
        <v>20907.274922788853</v>
      </c>
      <c r="F5769" s="34">
        <f t="shared" ca="1" si="1711"/>
        <v>3500.0000000000005</v>
      </c>
      <c r="G5769" s="69">
        <f t="shared" ca="1" si="1697"/>
        <v>0</v>
      </c>
      <c r="H5769" s="34">
        <f t="shared" ca="1" si="1698"/>
        <v>-1011.7887291922311</v>
      </c>
      <c r="I5769" s="34">
        <f t="shared" ca="1" si="1699"/>
        <v>2488.2112708077693</v>
      </c>
      <c r="J5769" s="18">
        <f ca="1">SUM(INDIRECT(ADDRESS(ROW(F5769),COLUMN(F5769),4)):INDIRECT(ADDRESS(ROW(F5769)+N$5-1,COLUMN(F5769),4)))</f>
        <v>24900</v>
      </c>
      <c r="K5769" s="18">
        <f t="shared" ca="1" si="1700"/>
        <v>16350</v>
      </c>
      <c r="L5769" s="18">
        <f t="shared" ca="1" si="1712"/>
        <v>16350</v>
      </c>
      <c r="M5769" s="18">
        <f t="shared" ca="1" si="1696"/>
        <v>0</v>
      </c>
      <c r="N5769" s="34">
        <f t="shared" ca="1" si="1701"/>
        <v>18419.063651981083</v>
      </c>
      <c r="P5769" s="18">
        <f t="shared" ca="1" si="1713"/>
        <v>1011.7887291922311</v>
      </c>
      <c r="Q5769" s="47">
        <f ca="1">SUM(L$15:L5769)-SUM(M$15:M5769)</f>
        <v>16350</v>
      </c>
      <c r="R5769" s="47" t="str">
        <f t="shared" ca="1" si="1714"/>
        <v>M5772</v>
      </c>
      <c r="S5769" s="40">
        <f t="shared" ca="1" si="1702"/>
        <v>0</v>
      </c>
      <c r="T5769" s="46">
        <f t="shared" ca="1" si="1703"/>
        <v>73</v>
      </c>
      <c r="X5769" s="74">
        <f t="shared" ca="1" si="1704"/>
        <v>-1.0117887291922312</v>
      </c>
      <c r="Y5769" s="75">
        <f t="shared" ca="1" si="1705"/>
        <v>-1.0117887291922312</v>
      </c>
      <c r="Z5769" s="74">
        <f t="shared" ca="1" si="1706"/>
        <v>0.36356807277194686</v>
      </c>
      <c r="AA5769" s="76">
        <f t="shared" ca="1" si="1707"/>
        <v>-1011.7887291922311</v>
      </c>
      <c r="AB5769" s="76">
        <f t="shared" ca="1" si="1708"/>
        <v>363.56807277194685</v>
      </c>
    </row>
    <row r="5770" spans="1:28" x14ac:dyDescent="0.25">
      <c r="A5770" s="2">
        <f t="shared" si="1709"/>
        <v>26</v>
      </c>
      <c r="B5770" s="16">
        <f ca="1">VLOOKUP(A5770,PERIODS!$O$4:$P$33,2,FALSE)</f>
        <v>3.5000000000000003E-2</v>
      </c>
      <c r="C5770" s="15"/>
      <c r="D5770" s="18">
        <v>5000</v>
      </c>
      <c r="E5770" s="34">
        <f t="shared" ca="1" si="1710"/>
        <v>18419.063651981083</v>
      </c>
      <c r="F5770" s="34">
        <f t="shared" ca="1" si="1711"/>
        <v>3500.0000000000005</v>
      </c>
      <c r="G5770" s="69">
        <f t="shared" ca="1" si="1697"/>
        <v>0</v>
      </c>
      <c r="H5770" s="34">
        <f t="shared" ca="1" si="1698"/>
        <v>1914.0218055354137</v>
      </c>
      <c r="I5770" s="34">
        <f t="shared" ca="1" si="1699"/>
        <v>5414.0218055354144</v>
      </c>
      <c r="J5770" s="18">
        <f ca="1">SUM(INDIRECT(ADDRESS(ROW(F5770),COLUMN(F5770),4)):INDIRECT(ADDRESS(ROW(F5770)+N$5-1,COLUMN(F5770),4)))</f>
        <v>23900</v>
      </c>
      <c r="K5770" s="18">
        <f t="shared" ca="1" si="1700"/>
        <v>16350</v>
      </c>
      <c r="L5770" s="18">
        <f t="shared" ca="1" si="1712"/>
        <v>0</v>
      </c>
      <c r="M5770" s="18">
        <f t="shared" ca="1" si="1696"/>
        <v>0</v>
      </c>
      <c r="N5770" s="34">
        <f t="shared" ca="1" si="1701"/>
        <v>13005.041846445669</v>
      </c>
      <c r="P5770" s="18">
        <f t="shared" ca="1" si="1713"/>
        <v>1914.0218055354137</v>
      </c>
      <c r="Q5770" s="47">
        <f ca="1">SUM(L$15:L5770)-SUM(M$15:M5770)</f>
        <v>16350</v>
      </c>
      <c r="R5770" s="47" t="str">
        <f t="shared" ca="1" si="1714"/>
        <v>M5773</v>
      </c>
      <c r="S5770" s="40">
        <f t="shared" ca="1" si="1702"/>
        <v>0</v>
      </c>
      <c r="T5770" s="46">
        <f t="shared" ca="1" si="1703"/>
        <v>64</v>
      </c>
      <c r="X5770" s="74">
        <f t="shared" ca="1" si="1704"/>
        <v>1.9140218055354137</v>
      </c>
      <c r="Y5770" s="75">
        <f t="shared" ca="1" si="1705"/>
        <v>1.9140218055354137</v>
      </c>
      <c r="Z5770" s="74">
        <f t="shared" ca="1" si="1706"/>
        <v>6.7803030970681943</v>
      </c>
      <c r="AA5770" s="76">
        <f t="shared" ca="1" si="1707"/>
        <v>1914.0218055354137</v>
      </c>
      <c r="AB5770" s="76">
        <f t="shared" ca="1" si="1708"/>
        <v>6780.3030970681939</v>
      </c>
    </row>
    <row r="5771" spans="1:28" x14ac:dyDescent="0.25">
      <c r="A5771" s="2">
        <f t="shared" si="1709"/>
        <v>27</v>
      </c>
      <c r="B5771" s="16">
        <f ca="1">VLOOKUP(A5771,PERIODS!$O$4:$P$33,2,FALSE)</f>
        <v>3.5000000000000003E-2</v>
      </c>
      <c r="C5771" s="15"/>
      <c r="D5771" s="18">
        <v>5000</v>
      </c>
      <c r="E5771" s="34">
        <f t="shared" ca="1" si="1710"/>
        <v>13005.041846445669</v>
      </c>
      <c r="F5771" s="34">
        <f t="shared" ca="1" si="1711"/>
        <v>3500.0000000000005</v>
      </c>
      <c r="G5771" s="69">
        <f t="shared" ca="1" si="1697"/>
        <v>0</v>
      </c>
      <c r="H5771" s="34">
        <f t="shared" ca="1" si="1698"/>
        <v>-1804.6713210052651</v>
      </c>
      <c r="I5771" s="34">
        <f t="shared" ca="1" si="1699"/>
        <v>1695.3286789947354</v>
      </c>
      <c r="J5771" s="18">
        <f ca="1">SUM(INDIRECT(ADDRESS(ROW(F5771),COLUMN(F5771),4)):INDIRECT(ADDRESS(ROW(F5771)+N$5-1,COLUMN(F5771),4)))</f>
        <v>22900</v>
      </c>
      <c r="K5771" s="18">
        <f t="shared" ca="1" si="1700"/>
        <v>16350</v>
      </c>
      <c r="L5771" s="18">
        <f t="shared" ca="1" si="1712"/>
        <v>0</v>
      </c>
      <c r="M5771" s="18">
        <f t="shared" ca="1" si="1696"/>
        <v>0</v>
      </c>
      <c r="N5771" s="34">
        <f t="shared" ca="1" si="1701"/>
        <v>11309.713167450933</v>
      </c>
      <c r="P5771" s="18">
        <f t="shared" ca="1" si="1713"/>
        <v>1804.6713210052651</v>
      </c>
      <c r="Q5771" s="47">
        <f ca="1">SUM(L$15:L5771)-SUM(M$15:M5771)</f>
        <v>16350</v>
      </c>
      <c r="R5771" s="47" t="str">
        <f t="shared" ca="1" si="1714"/>
        <v>M5774</v>
      </c>
      <c r="S5771" s="40">
        <f t="shared" ca="1" si="1702"/>
        <v>0</v>
      </c>
      <c r="T5771" s="46">
        <f t="shared" ca="1" si="1703"/>
        <v>20</v>
      </c>
      <c r="X5771" s="74">
        <f t="shared" ca="1" si="1704"/>
        <v>-1.8046713210052652</v>
      </c>
      <c r="Y5771" s="75">
        <f t="shared" ca="1" si="1705"/>
        <v>-1.8046713210052652</v>
      </c>
      <c r="Z5771" s="74">
        <f t="shared" ca="1" si="1706"/>
        <v>0.16452852476125368</v>
      </c>
      <c r="AA5771" s="76">
        <f t="shared" ca="1" si="1707"/>
        <v>-1804.6713210052651</v>
      </c>
      <c r="AB5771" s="76">
        <f t="shared" ca="1" si="1708"/>
        <v>164.52852476125369</v>
      </c>
    </row>
    <row r="5772" spans="1:28" x14ac:dyDescent="0.25">
      <c r="A5772" s="2">
        <f t="shared" si="1709"/>
        <v>28</v>
      </c>
      <c r="B5772" s="16">
        <f ca="1">VLOOKUP(A5772,PERIODS!$O$4:$P$33,2,FALSE)</f>
        <v>0.04</v>
      </c>
      <c r="C5772" s="15"/>
      <c r="D5772" s="18">
        <v>5000</v>
      </c>
      <c r="E5772" s="34">
        <f t="shared" ca="1" si="1710"/>
        <v>11309.713167450933</v>
      </c>
      <c r="F5772" s="34">
        <f t="shared" ca="1" si="1711"/>
        <v>4000</v>
      </c>
      <c r="G5772" s="69">
        <f t="shared" ca="1" si="1697"/>
        <v>0</v>
      </c>
      <c r="H5772" s="34">
        <f t="shared" ca="1" si="1698"/>
        <v>-1735.3327215038714</v>
      </c>
      <c r="I5772" s="34">
        <f t="shared" ca="1" si="1699"/>
        <v>2264.6672784961283</v>
      </c>
      <c r="J5772" s="18">
        <f ca="1">SUM(INDIRECT(ADDRESS(ROW(F5772),COLUMN(F5772),4)):INDIRECT(ADDRESS(ROW(F5772)+N$5-1,COLUMN(F5772),4)))</f>
        <v>21900</v>
      </c>
      <c r="K5772" s="18">
        <f t="shared" ca="1" si="1700"/>
        <v>0</v>
      </c>
      <c r="L5772" s="18">
        <f t="shared" ca="1" si="1712"/>
        <v>0</v>
      </c>
      <c r="M5772" s="18">
        <f t="shared" ca="1" si="1696"/>
        <v>16350</v>
      </c>
      <c r="N5772" s="34">
        <f t="shared" ca="1" si="1701"/>
        <v>25395.045888954803</v>
      </c>
      <c r="P5772" s="18">
        <f t="shared" ca="1" si="1713"/>
        <v>1735.3327215038714</v>
      </c>
      <c r="Q5772" s="47">
        <f ca="1">SUM(L$15:L5772)-SUM(M$15:M5772)</f>
        <v>0</v>
      </c>
      <c r="R5772" s="47" t="str">
        <f t="shared" ca="1" si="1714"/>
        <v>M5775</v>
      </c>
      <c r="S5772" s="40">
        <f t="shared" ca="1" si="1702"/>
        <v>0</v>
      </c>
      <c r="T5772" s="46">
        <f t="shared" ca="1" si="1703"/>
        <v>79</v>
      </c>
      <c r="X5772" s="74">
        <f t="shared" ca="1" si="1704"/>
        <v>-1.7353327215038714</v>
      </c>
      <c r="Y5772" s="75">
        <f t="shared" ca="1" si="1705"/>
        <v>-1.7353327215038714</v>
      </c>
      <c r="Z5772" s="74">
        <f t="shared" ca="1" si="1706"/>
        <v>0.17634151790940322</v>
      </c>
      <c r="AA5772" s="76">
        <f t="shared" ca="1" si="1707"/>
        <v>-1735.3327215038714</v>
      </c>
      <c r="AB5772" s="76">
        <f t="shared" ca="1" si="1708"/>
        <v>176.34151790940322</v>
      </c>
    </row>
    <row r="5773" spans="1:28" x14ac:dyDescent="0.25">
      <c r="A5773" s="2">
        <f t="shared" si="1709"/>
        <v>29</v>
      </c>
      <c r="B5773" s="16">
        <f ca="1">VLOOKUP(A5773,PERIODS!$O$4:$P$33,2,FALSE)</f>
        <v>0.04</v>
      </c>
      <c r="C5773" s="15"/>
      <c r="D5773" s="18">
        <v>5000</v>
      </c>
      <c r="E5773" s="34">
        <f t="shared" ca="1" si="1710"/>
        <v>25395.045888954803</v>
      </c>
      <c r="F5773" s="34">
        <f t="shared" ca="1" si="1711"/>
        <v>4000</v>
      </c>
      <c r="G5773" s="69">
        <f t="shared" ca="1" si="1697"/>
        <v>0</v>
      </c>
      <c r="H5773" s="34">
        <f t="shared" ca="1" si="1698"/>
        <v>-1127.0901392170238</v>
      </c>
      <c r="I5773" s="34">
        <f t="shared" ca="1" si="1699"/>
        <v>2872.9098607829765</v>
      </c>
      <c r="J5773" s="18">
        <f ca="1">SUM(INDIRECT(ADDRESS(ROW(F5773),COLUMN(F5773),4)):INDIRECT(ADDRESS(ROW(F5773)+N$5-1,COLUMN(F5773),4)))</f>
        <v>21200</v>
      </c>
      <c r="K5773" s="18">
        <f t="shared" ca="1" si="1700"/>
        <v>0</v>
      </c>
      <c r="L5773" s="18">
        <f t="shared" ca="1" si="1712"/>
        <v>0</v>
      </c>
      <c r="M5773" s="18">
        <f t="shared" ca="1" si="1696"/>
        <v>0</v>
      </c>
      <c r="N5773" s="34">
        <f t="shared" ca="1" si="1701"/>
        <v>22522.136028171826</v>
      </c>
      <c r="P5773" s="18">
        <f t="shared" ca="1" si="1713"/>
        <v>1127.0901392170238</v>
      </c>
      <c r="Q5773" s="47">
        <f ca="1">SUM(L$15:L5773)-SUM(M$15:M5773)</f>
        <v>0</v>
      </c>
      <c r="R5773" s="47" t="str">
        <f t="shared" ca="1" si="1714"/>
        <v>M5776</v>
      </c>
      <c r="S5773" s="40">
        <f t="shared" ca="1" si="1702"/>
        <v>0</v>
      </c>
      <c r="T5773" s="46">
        <f t="shared" ca="1" si="1703"/>
        <v>82</v>
      </c>
      <c r="X5773" s="74">
        <f t="shared" ca="1" si="1704"/>
        <v>-1.1270901392170238</v>
      </c>
      <c r="Y5773" s="75">
        <f t="shared" ca="1" si="1705"/>
        <v>-1.1270901392170238</v>
      </c>
      <c r="Z5773" s="74">
        <f t="shared" ca="1" si="1706"/>
        <v>0.32397460716228982</v>
      </c>
      <c r="AA5773" s="76">
        <f t="shared" ca="1" si="1707"/>
        <v>-1127.0901392170238</v>
      </c>
      <c r="AB5773" s="76">
        <f t="shared" ca="1" si="1708"/>
        <v>323.97460716228983</v>
      </c>
    </row>
    <row r="5774" spans="1:28" x14ac:dyDescent="0.25">
      <c r="A5774" s="2">
        <f t="shared" si="1709"/>
        <v>30</v>
      </c>
      <c r="B5774" s="16">
        <f ca="1">VLOOKUP(A5774,PERIODS!$O$4:$P$33,2,FALSE)</f>
        <v>0.04</v>
      </c>
      <c r="C5774" s="15"/>
      <c r="D5774" s="18">
        <v>5000</v>
      </c>
      <c r="E5774" s="34">
        <f t="shared" ca="1" si="1710"/>
        <v>22522.136028171826</v>
      </c>
      <c r="F5774" s="34">
        <f t="shared" ca="1" si="1711"/>
        <v>4000</v>
      </c>
      <c r="G5774" s="69">
        <f t="shared" ca="1" si="1697"/>
        <v>0</v>
      </c>
      <c r="H5774" s="34">
        <f t="shared" ca="1" si="1698"/>
        <v>-54.868430460761353</v>
      </c>
      <c r="I5774" s="34">
        <f t="shared" ca="1" si="1699"/>
        <v>3945.1315695392386</v>
      </c>
      <c r="J5774" s="18">
        <f ca="1">SUM(INDIRECT(ADDRESS(ROW(F5774),COLUMN(F5774),4)):INDIRECT(ADDRESS(ROW(F5774)+N$5-1,COLUMN(F5774),4)))</f>
        <v>20500</v>
      </c>
      <c r="K5774" s="18">
        <f t="shared" ca="1" si="1700"/>
        <v>0</v>
      </c>
      <c r="L5774" s="18">
        <f t="shared" ca="1" si="1712"/>
        <v>0</v>
      </c>
      <c r="M5774" s="18">
        <f t="shared" ca="1" si="1696"/>
        <v>0</v>
      </c>
      <c r="N5774" s="34">
        <f t="shared" ca="1" si="1701"/>
        <v>18577.004458632589</v>
      </c>
      <c r="P5774" s="18">
        <f t="shared" ca="1" si="1713"/>
        <v>54.868430460761353</v>
      </c>
      <c r="Q5774" s="47">
        <f ca="1">SUM(L$15:L5774)-SUM(M$15:M5774)</f>
        <v>0</v>
      </c>
      <c r="R5774" s="47" t="str">
        <f t="shared" ca="1" si="1714"/>
        <v>M5777</v>
      </c>
      <c r="S5774" s="40">
        <f t="shared" ca="1" si="1702"/>
        <v>0</v>
      </c>
      <c r="T5774" s="46">
        <f t="shared" ca="1" si="1703"/>
        <v>1</v>
      </c>
      <c r="X5774" s="74">
        <f t="shared" ca="1" si="1704"/>
        <v>-5.4868430460761355E-2</v>
      </c>
      <c r="Y5774" s="75">
        <f t="shared" ca="1" si="1705"/>
        <v>-5.4868430460761355E-2</v>
      </c>
      <c r="Z5774" s="74">
        <f t="shared" ca="1" si="1706"/>
        <v>0.94660968476074181</v>
      </c>
      <c r="AA5774" s="76">
        <f t="shared" ca="1" si="1707"/>
        <v>-54.868430460761353</v>
      </c>
      <c r="AB5774" s="76">
        <f t="shared" ca="1" si="1708"/>
        <v>946.60968476074186</v>
      </c>
    </row>
    <row r="5775" spans="1:28" x14ac:dyDescent="0.25">
      <c r="A5775" s="2">
        <f t="shared" si="1709"/>
        <v>1</v>
      </c>
      <c r="B5775" s="16">
        <f ca="1">VLOOKUP(A5775,PERIODS!$O$4:$P$33,2,FALSE)</f>
        <v>2.4E-2</v>
      </c>
      <c r="C5775" s="15"/>
      <c r="D5775" s="18">
        <v>5000</v>
      </c>
      <c r="E5775" s="34">
        <f t="shared" ca="1" si="1710"/>
        <v>18577.004458632589</v>
      </c>
      <c r="F5775" s="34">
        <f t="shared" ca="1" si="1711"/>
        <v>2400</v>
      </c>
      <c r="G5775" s="69">
        <f t="shared" ca="1" si="1697"/>
        <v>0</v>
      </c>
      <c r="H5775" s="34">
        <f t="shared" ca="1" si="1698"/>
        <v>-1094.8217712544624</v>
      </c>
      <c r="I5775" s="34">
        <f t="shared" ca="1" si="1699"/>
        <v>1305.1782287455376</v>
      </c>
      <c r="J5775" s="18">
        <f ca="1">SUM(INDIRECT(ADDRESS(ROW(F5775),COLUMN(F5775),4)):INDIRECT(ADDRESS(ROW(F5775)+N$5-1,COLUMN(F5775),4)))</f>
        <v>19800</v>
      </c>
      <c r="K5775" s="18">
        <f t="shared" ca="1" si="1700"/>
        <v>16350</v>
      </c>
      <c r="L5775" s="18">
        <f t="shared" ca="1" si="1712"/>
        <v>16350</v>
      </c>
      <c r="M5775" s="18">
        <f t="shared" ref="M5775:M5838" ca="1" si="1715">SUMIF($R$15:$R$8014,ADDRESS(ROW(M5775),COLUMN(M5775),4),$L$15:$L$8014)</f>
        <v>0</v>
      </c>
      <c r="N5775" s="34">
        <f t="shared" ca="1" si="1701"/>
        <v>17271.82622988705</v>
      </c>
      <c r="P5775" s="18">
        <f t="shared" ca="1" si="1713"/>
        <v>1094.8217712544624</v>
      </c>
      <c r="Q5775" s="47">
        <f ca="1">SUM(L$15:L5775)-SUM(M$15:M5775)</f>
        <v>16350</v>
      </c>
      <c r="R5775" s="47" t="str">
        <f t="shared" ca="1" si="1714"/>
        <v>M5778</v>
      </c>
      <c r="S5775" s="40">
        <f t="shared" ca="1" si="1702"/>
        <v>0</v>
      </c>
      <c r="T5775" s="46">
        <f t="shared" ca="1" si="1703"/>
        <v>46</v>
      </c>
      <c r="X5775" s="74">
        <f t="shared" ca="1" si="1704"/>
        <v>-1.0948217712544623</v>
      </c>
      <c r="Y5775" s="75">
        <f t="shared" ca="1" si="1705"/>
        <v>-1.0948217712544623</v>
      </c>
      <c r="Z5775" s="74">
        <f t="shared" ca="1" si="1706"/>
        <v>0.33459923683680898</v>
      </c>
      <c r="AA5775" s="76">
        <f t="shared" ca="1" si="1707"/>
        <v>-1094.8217712544624</v>
      </c>
      <c r="AB5775" s="76">
        <f t="shared" ca="1" si="1708"/>
        <v>334.59923683680898</v>
      </c>
    </row>
    <row r="5776" spans="1:28" x14ac:dyDescent="0.25">
      <c r="A5776" s="2">
        <f t="shared" si="1709"/>
        <v>2</v>
      </c>
      <c r="B5776" s="16">
        <f ca="1">VLOOKUP(A5776,PERIODS!$O$4:$P$33,2,FALSE)</f>
        <v>2.5000000000000001E-2</v>
      </c>
      <c r="C5776" s="15"/>
      <c r="D5776" s="18">
        <v>5000</v>
      </c>
      <c r="E5776" s="34">
        <f t="shared" ca="1" si="1710"/>
        <v>17271.82622988705</v>
      </c>
      <c r="F5776" s="34">
        <f t="shared" ca="1" si="1711"/>
        <v>2500</v>
      </c>
      <c r="G5776" s="69">
        <f t="shared" ref="G5776:G5839" ca="1" si="1716">((2*RAND()*$F$5)-$F$5)*E5776</f>
        <v>0</v>
      </c>
      <c r="H5776" s="34">
        <f t="shared" ref="H5776:H5839" ca="1" si="1717">IF($S$3="NORM",AA5776,IF($S$3="LOGNORM",AB5776,0))</f>
        <v>-375.22669618466415</v>
      </c>
      <c r="I5776" s="34">
        <f t="shared" ref="I5776:I5839" ca="1" si="1718">IF(F5776+H5776&lt;0,0,F5776+H5776)</f>
        <v>2124.773303815336</v>
      </c>
      <c r="J5776" s="18">
        <f ca="1">SUM(INDIRECT(ADDRESS(ROW(F5776),COLUMN(F5776),4)):INDIRECT(ADDRESS(ROW(F5776)+N$5-1,COLUMN(F5776),4)))</f>
        <v>20700</v>
      </c>
      <c r="K5776" s="18">
        <f t="shared" ref="K5776:K5839" ca="1" si="1719">Q5776</f>
        <v>16350</v>
      </c>
      <c r="L5776" s="18">
        <f t="shared" ca="1" si="1712"/>
        <v>0</v>
      </c>
      <c r="M5776" s="18">
        <f t="shared" ca="1" si="1715"/>
        <v>0</v>
      </c>
      <c r="N5776" s="34">
        <f t="shared" ref="N5776:N5839" ca="1" si="1720">E5776+G5776-I5776+M5776-S5776</f>
        <v>15147.052926071714</v>
      </c>
      <c r="P5776" s="18">
        <f t="shared" ca="1" si="1713"/>
        <v>375.22669618466415</v>
      </c>
      <c r="Q5776" s="47">
        <f ca="1">SUM(L$15:L5776)-SUM(M$15:M5776)</f>
        <v>16350</v>
      </c>
      <c r="R5776" s="47" t="str">
        <f t="shared" ca="1" si="1714"/>
        <v>M5779</v>
      </c>
      <c r="S5776" s="40">
        <f t="shared" ref="S5776:S5839" ca="1" si="1721">IF(T5776&gt;N$6*100,M5776,0)</f>
        <v>0</v>
      </c>
      <c r="T5776" s="46">
        <f t="shared" ref="T5776:T5839" ca="1" si="1722">RANDBETWEEN(0,100)</f>
        <v>87</v>
      </c>
      <c r="X5776" s="74">
        <f t="shared" ref="X5776:X5839" ca="1" si="1723">NORMINV(RAND(),0,1)</f>
        <v>-0.37522669618466414</v>
      </c>
      <c r="Y5776" s="75">
        <f t="shared" ref="Y5776:Y5839" ca="1" si="1724">IF(AND(X5776&gt;$F$6,$F$6&gt;0),$F$6,X5776)</f>
        <v>-0.37522669618466414</v>
      </c>
      <c r="Z5776" s="74">
        <f t="shared" ref="Z5776:Z5839" ca="1" si="1725">EXP(Y5776)</f>
        <v>0.68713349059267192</v>
      </c>
      <c r="AA5776" s="76">
        <f t="shared" ref="AA5776:AA5839" ca="1" si="1726">$F$3*Y5776</f>
        <v>-375.22669618466415</v>
      </c>
      <c r="AB5776" s="76">
        <f t="shared" ref="AB5776:AB5839" ca="1" si="1727">$F$3*Z5776</f>
        <v>687.13349059267193</v>
      </c>
    </row>
    <row r="5777" spans="1:28" x14ac:dyDescent="0.25">
      <c r="A5777" s="2">
        <f t="shared" ref="A5777:A5840" si="1728">IF(AND(A5776=12,OR(A$14="MS",A$14="M0")),1,IF(AND(A5776=4,OR(A$14="WS",A$14="W0")),1,IF(AND(A5776=30,OR(A$14="DS",A$14="D0")),1,A5776+1)))</f>
        <v>3</v>
      </c>
      <c r="B5777" s="16">
        <f ca="1">VLOOKUP(A5777,PERIODS!$O$4:$P$33,2,FALSE)</f>
        <v>2.5000000000000001E-2</v>
      </c>
      <c r="C5777" s="15"/>
      <c r="D5777" s="18">
        <v>5000</v>
      </c>
      <c r="E5777" s="34">
        <f t="shared" ca="1" si="1710"/>
        <v>15147.052926071714</v>
      </c>
      <c r="F5777" s="34">
        <f t="shared" ca="1" si="1711"/>
        <v>2500</v>
      </c>
      <c r="G5777" s="69">
        <f t="shared" ca="1" si="1716"/>
        <v>0</v>
      </c>
      <c r="H5777" s="34">
        <f t="shared" ca="1" si="1717"/>
        <v>-925.27345375482616</v>
      </c>
      <c r="I5777" s="34">
        <f t="shared" ca="1" si="1718"/>
        <v>1574.7265462451737</v>
      </c>
      <c r="J5777" s="18">
        <f ca="1">SUM(INDIRECT(ADDRESS(ROW(F5777),COLUMN(F5777),4)):INDIRECT(ADDRESS(ROW(F5777)+N$5-1,COLUMN(F5777),4)))</f>
        <v>21500</v>
      </c>
      <c r="K5777" s="18">
        <f t="shared" ca="1" si="1719"/>
        <v>16350</v>
      </c>
      <c r="L5777" s="18">
        <f t="shared" ca="1" si="1712"/>
        <v>0</v>
      </c>
      <c r="M5777" s="18">
        <f t="shared" ca="1" si="1715"/>
        <v>0</v>
      </c>
      <c r="N5777" s="34">
        <f t="shared" ca="1" si="1720"/>
        <v>13572.32637982654</v>
      </c>
      <c r="P5777" s="18">
        <f t="shared" ca="1" si="1713"/>
        <v>925.27345375482616</v>
      </c>
      <c r="Q5777" s="47">
        <f ca="1">SUM(L$15:L5777)-SUM(M$15:M5777)</f>
        <v>16350</v>
      </c>
      <c r="R5777" s="47" t="str">
        <f t="shared" ca="1" si="1714"/>
        <v>M5780</v>
      </c>
      <c r="S5777" s="40">
        <f t="shared" ca="1" si="1721"/>
        <v>0</v>
      </c>
      <c r="T5777" s="46">
        <f t="shared" ca="1" si="1722"/>
        <v>28</v>
      </c>
      <c r="X5777" s="74">
        <f t="shared" ca="1" si="1723"/>
        <v>-0.92527345375482617</v>
      </c>
      <c r="Y5777" s="75">
        <f t="shared" ca="1" si="1724"/>
        <v>-0.92527345375482617</v>
      </c>
      <c r="Z5777" s="74">
        <f t="shared" ca="1" si="1725"/>
        <v>0.39642300089389521</v>
      </c>
      <c r="AA5777" s="76">
        <f t="shared" ca="1" si="1726"/>
        <v>-925.27345375482616</v>
      </c>
      <c r="AB5777" s="76">
        <f t="shared" ca="1" si="1727"/>
        <v>396.42300089389522</v>
      </c>
    </row>
    <row r="5778" spans="1:28" x14ac:dyDescent="0.25">
      <c r="A5778" s="2">
        <f t="shared" si="1728"/>
        <v>4</v>
      </c>
      <c r="B5778" s="16">
        <f ca="1">VLOOKUP(A5778,PERIODS!$O$4:$P$33,2,FALSE)</f>
        <v>2.5000000000000001E-2</v>
      </c>
      <c r="C5778" s="15"/>
      <c r="D5778" s="18">
        <v>5000</v>
      </c>
      <c r="E5778" s="34">
        <f t="shared" ca="1" si="1710"/>
        <v>13572.32637982654</v>
      </c>
      <c r="F5778" s="34">
        <f t="shared" ca="1" si="1711"/>
        <v>2500</v>
      </c>
      <c r="G5778" s="69">
        <f t="shared" ca="1" si="1716"/>
        <v>0</v>
      </c>
      <c r="H5778" s="34">
        <f t="shared" ca="1" si="1717"/>
        <v>883.95152089025282</v>
      </c>
      <c r="I5778" s="34">
        <f t="shared" ca="1" si="1718"/>
        <v>3383.9515208902531</v>
      </c>
      <c r="J5778" s="18">
        <f ca="1">SUM(INDIRECT(ADDRESS(ROW(F5778),COLUMN(F5778),4)):INDIRECT(ADDRESS(ROW(F5778)+N$5-1,COLUMN(F5778),4)))</f>
        <v>22300</v>
      </c>
      <c r="K5778" s="18">
        <f t="shared" ca="1" si="1719"/>
        <v>0</v>
      </c>
      <c r="L5778" s="18">
        <f t="shared" ca="1" si="1712"/>
        <v>0</v>
      </c>
      <c r="M5778" s="18">
        <f t="shared" ca="1" si="1715"/>
        <v>16350</v>
      </c>
      <c r="N5778" s="34">
        <f t="shared" ca="1" si="1720"/>
        <v>26538.374858936288</v>
      </c>
      <c r="P5778" s="18">
        <f t="shared" ca="1" si="1713"/>
        <v>883.95152089025282</v>
      </c>
      <c r="Q5778" s="47">
        <f ca="1">SUM(L$15:L5778)-SUM(M$15:M5778)</f>
        <v>0</v>
      </c>
      <c r="R5778" s="47" t="str">
        <f t="shared" ca="1" si="1714"/>
        <v>M5781</v>
      </c>
      <c r="S5778" s="40">
        <f t="shared" ca="1" si="1721"/>
        <v>0</v>
      </c>
      <c r="T5778" s="46">
        <f t="shared" ca="1" si="1722"/>
        <v>21</v>
      </c>
      <c r="X5778" s="74">
        <f t="shared" ca="1" si="1723"/>
        <v>0.88395152089025286</v>
      </c>
      <c r="Y5778" s="75">
        <f t="shared" ca="1" si="1724"/>
        <v>0.88395152089025286</v>
      </c>
      <c r="Z5778" s="74">
        <f t="shared" ca="1" si="1725"/>
        <v>2.4204452743061</v>
      </c>
      <c r="AA5778" s="76">
        <f t="shared" ca="1" si="1726"/>
        <v>883.95152089025282</v>
      </c>
      <c r="AB5778" s="76">
        <f t="shared" ca="1" si="1727"/>
        <v>2420.4452743061001</v>
      </c>
    </row>
    <row r="5779" spans="1:28" x14ac:dyDescent="0.25">
      <c r="A5779" s="2">
        <f t="shared" si="1728"/>
        <v>5</v>
      </c>
      <c r="B5779" s="16">
        <f ca="1">VLOOKUP(A5779,PERIODS!$O$4:$P$33,2,FALSE)</f>
        <v>3.3000000000000002E-2</v>
      </c>
      <c r="C5779" s="15"/>
      <c r="D5779" s="18">
        <v>5000</v>
      </c>
      <c r="E5779" s="34">
        <f t="shared" ca="1" si="1710"/>
        <v>26538.374858936288</v>
      </c>
      <c r="F5779" s="34">
        <f t="shared" ca="1" si="1711"/>
        <v>3300</v>
      </c>
      <c r="G5779" s="69">
        <f t="shared" ca="1" si="1716"/>
        <v>0</v>
      </c>
      <c r="H5779" s="34">
        <f t="shared" ca="1" si="1717"/>
        <v>-980.37339349879608</v>
      </c>
      <c r="I5779" s="34">
        <f t="shared" ca="1" si="1718"/>
        <v>2319.6266065012042</v>
      </c>
      <c r="J5779" s="18">
        <f ca="1">SUM(INDIRECT(ADDRESS(ROW(F5779),COLUMN(F5779),4)):INDIRECT(ADDRESS(ROW(F5779)+N$5-1,COLUMN(F5779),4)))</f>
        <v>23100</v>
      </c>
      <c r="K5779" s="18">
        <f t="shared" ca="1" si="1719"/>
        <v>0</v>
      </c>
      <c r="L5779" s="18">
        <f t="shared" ca="1" si="1712"/>
        <v>0</v>
      </c>
      <c r="M5779" s="18">
        <f t="shared" ca="1" si="1715"/>
        <v>0</v>
      </c>
      <c r="N5779" s="34">
        <f t="shared" ca="1" si="1720"/>
        <v>24218.748252435085</v>
      </c>
      <c r="P5779" s="18">
        <f t="shared" ca="1" si="1713"/>
        <v>980.37339349879608</v>
      </c>
      <c r="Q5779" s="47">
        <f ca="1">SUM(L$15:L5779)-SUM(M$15:M5779)</f>
        <v>0</v>
      </c>
      <c r="R5779" s="47" t="str">
        <f t="shared" ca="1" si="1714"/>
        <v>M5782</v>
      </c>
      <c r="S5779" s="40">
        <f t="shared" ca="1" si="1721"/>
        <v>0</v>
      </c>
      <c r="T5779" s="46">
        <f t="shared" ca="1" si="1722"/>
        <v>14</v>
      </c>
      <c r="X5779" s="74">
        <f t="shared" ca="1" si="1723"/>
        <v>-0.98037339349879604</v>
      </c>
      <c r="Y5779" s="75">
        <f t="shared" ca="1" si="1724"/>
        <v>-0.98037339349879604</v>
      </c>
      <c r="Z5779" s="74">
        <f t="shared" ca="1" si="1725"/>
        <v>0.3751709862872506</v>
      </c>
      <c r="AA5779" s="76">
        <f t="shared" ca="1" si="1726"/>
        <v>-980.37339349879608</v>
      </c>
      <c r="AB5779" s="76">
        <f t="shared" ca="1" si="1727"/>
        <v>375.17098628725057</v>
      </c>
    </row>
    <row r="5780" spans="1:28" x14ac:dyDescent="0.25">
      <c r="A5780" s="2">
        <f t="shared" si="1728"/>
        <v>6</v>
      </c>
      <c r="B5780" s="16">
        <f ca="1">VLOOKUP(A5780,PERIODS!$O$4:$P$33,2,FALSE)</f>
        <v>3.3000000000000002E-2</v>
      </c>
      <c r="C5780" s="15"/>
      <c r="D5780" s="18">
        <v>5000</v>
      </c>
      <c r="E5780" s="34">
        <f t="shared" ca="1" si="1710"/>
        <v>24218.748252435085</v>
      </c>
      <c r="F5780" s="34">
        <f t="shared" ca="1" si="1711"/>
        <v>3300</v>
      </c>
      <c r="G5780" s="69">
        <f t="shared" ca="1" si="1716"/>
        <v>0</v>
      </c>
      <c r="H5780" s="34">
        <f t="shared" ca="1" si="1717"/>
        <v>732.51393074326791</v>
      </c>
      <c r="I5780" s="34">
        <f t="shared" ca="1" si="1718"/>
        <v>4032.5139307432678</v>
      </c>
      <c r="J5780" s="18">
        <f ca="1">SUM(INDIRECT(ADDRESS(ROW(F5780),COLUMN(F5780),4)):INDIRECT(ADDRESS(ROW(F5780)+N$5-1,COLUMN(F5780),4)))</f>
        <v>23100</v>
      </c>
      <c r="K5780" s="18">
        <f t="shared" ca="1" si="1719"/>
        <v>0</v>
      </c>
      <c r="L5780" s="18">
        <f t="shared" ca="1" si="1712"/>
        <v>0</v>
      </c>
      <c r="M5780" s="18">
        <f t="shared" ca="1" si="1715"/>
        <v>0</v>
      </c>
      <c r="N5780" s="34">
        <f t="shared" ca="1" si="1720"/>
        <v>20186.234321691816</v>
      </c>
      <c r="P5780" s="18">
        <f t="shared" ca="1" si="1713"/>
        <v>732.51393074326791</v>
      </c>
      <c r="Q5780" s="47">
        <f ca="1">SUM(L$15:L5780)-SUM(M$15:M5780)</f>
        <v>0</v>
      </c>
      <c r="R5780" s="47" t="str">
        <f t="shared" ca="1" si="1714"/>
        <v>M5783</v>
      </c>
      <c r="S5780" s="40">
        <f t="shared" ca="1" si="1721"/>
        <v>0</v>
      </c>
      <c r="T5780" s="46">
        <f t="shared" ca="1" si="1722"/>
        <v>54</v>
      </c>
      <c r="X5780" s="74">
        <f t="shared" ca="1" si="1723"/>
        <v>0.73251393074326787</v>
      </c>
      <c r="Y5780" s="75">
        <f t="shared" ca="1" si="1724"/>
        <v>0.73251393074326787</v>
      </c>
      <c r="Z5780" s="74">
        <f t="shared" ca="1" si="1725"/>
        <v>2.0803037792034522</v>
      </c>
      <c r="AA5780" s="76">
        <f t="shared" ca="1" si="1726"/>
        <v>732.51393074326791</v>
      </c>
      <c r="AB5780" s="76">
        <f t="shared" ca="1" si="1727"/>
        <v>2080.303779203452</v>
      </c>
    </row>
    <row r="5781" spans="1:28" x14ac:dyDescent="0.25">
      <c r="A5781" s="2">
        <f t="shared" si="1728"/>
        <v>7</v>
      </c>
      <c r="B5781" s="16">
        <f ca="1">VLOOKUP(A5781,PERIODS!$O$4:$P$33,2,FALSE)</f>
        <v>3.3000000000000002E-2</v>
      </c>
      <c r="C5781" s="15"/>
      <c r="D5781" s="18">
        <v>5000</v>
      </c>
      <c r="E5781" s="34">
        <f t="shared" ca="1" si="1710"/>
        <v>20186.234321691816</v>
      </c>
      <c r="F5781" s="34">
        <f t="shared" ca="1" si="1711"/>
        <v>3300</v>
      </c>
      <c r="G5781" s="69">
        <f t="shared" ca="1" si="1716"/>
        <v>0</v>
      </c>
      <c r="H5781" s="34">
        <f t="shared" ca="1" si="1717"/>
        <v>-837.53751025394718</v>
      </c>
      <c r="I5781" s="34">
        <f t="shared" ca="1" si="1718"/>
        <v>2462.4624897460526</v>
      </c>
      <c r="J5781" s="18">
        <f ca="1">SUM(INDIRECT(ADDRESS(ROW(F5781),COLUMN(F5781),4)):INDIRECT(ADDRESS(ROW(F5781)+N$5-1,COLUMN(F5781),4)))</f>
        <v>23100</v>
      </c>
      <c r="K5781" s="18">
        <f t="shared" ca="1" si="1719"/>
        <v>16350</v>
      </c>
      <c r="L5781" s="18">
        <f t="shared" ca="1" si="1712"/>
        <v>16350</v>
      </c>
      <c r="M5781" s="18">
        <f t="shared" ca="1" si="1715"/>
        <v>0</v>
      </c>
      <c r="N5781" s="34">
        <f t="shared" ca="1" si="1720"/>
        <v>17723.771831945764</v>
      </c>
      <c r="P5781" s="18">
        <f t="shared" ca="1" si="1713"/>
        <v>837.53751025394718</v>
      </c>
      <c r="Q5781" s="47">
        <f ca="1">SUM(L$15:L5781)-SUM(M$15:M5781)</f>
        <v>16350</v>
      </c>
      <c r="R5781" s="47" t="str">
        <f t="shared" ca="1" si="1714"/>
        <v>M5784</v>
      </c>
      <c r="S5781" s="40">
        <f t="shared" ca="1" si="1721"/>
        <v>0</v>
      </c>
      <c r="T5781" s="46">
        <f t="shared" ca="1" si="1722"/>
        <v>68</v>
      </c>
      <c r="X5781" s="74">
        <f t="shared" ca="1" si="1723"/>
        <v>-0.83753751025394718</v>
      </c>
      <c r="Y5781" s="75">
        <f t="shared" ca="1" si="1724"/>
        <v>-0.83753751025394718</v>
      </c>
      <c r="Z5781" s="74">
        <f t="shared" ca="1" si="1725"/>
        <v>0.43277491615651514</v>
      </c>
      <c r="AA5781" s="76">
        <f t="shared" ca="1" si="1726"/>
        <v>-837.53751025394718</v>
      </c>
      <c r="AB5781" s="76">
        <f t="shared" ca="1" si="1727"/>
        <v>432.77491615651513</v>
      </c>
    </row>
    <row r="5782" spans="1:28" x14ac:dyDescent="0.25">
      <c r="A5782" s="2">
        <f t="shared" si="1728"/>
        <v>8</v>
      </c>
      <c r="B5782" s="16">
        <f ca="1">VLOOKUP(A5782,PERIODS!$O$4:$P$33,2,FALSE)</f>
        <v>3.3000000000000002E-2</v>
      </c>
      <c r="C5782" s="15"/>
      <c r="D5782" s="18">
        <v>5000</v>
      </c>
      <c r="E5782" s="34">
        <f t="shared" ca="1" si="1710"/>
        <v>17723.771831945764</v>
      </c>
      <c r="F5782" s="34">
        <f t="shared" ca="1" si="1711"/>
        <v>3300</v>
      </c>
      <c r="G5782" s="69">
        <f t="shared" ca="1" si="1716"/>
        <v>0</v>
      </c>
      <c r="H5782" s="34">
        <f t="shared" ca="1" si="1717"/>
        <v>791.59413264594662</v>
      </c>
      <c r="I5782" s="34">
        <f t="shared" ca="1" si="1718"/>
        <v>4091.5941326459465</v>
      </c>
      <c r="J5782" s="18">
        <f ca="1">SUM(INDIRECT(ADDRESS(ROW(F5782),COLUMN(F5782),4)):INDIRECT(ADDRESS(ROW(F5782)+N$5-1,COLUMN(F5782),4)))</f>
        <v>23100</v>
      </c>
      <c r="K5782" s="18">
        <f t="shared" ca="1" si="1719"/>
        <v>16350</v>
      </c>
      <c r="L5782" s="18">
        <f t="shared" ca="1" si="1712"/>
        <v>0</v>
      </c>
      <c r="M5782" s="18">
        <f t="shared" ca="1" si="1715"/>
        <v>0</v>
      </c>
      <c r="N5782" s="34">
        <f t="shared" ca="1" si="1720"/>
        <v>13632.177699299817</v>
      </c>
      <c r="P5782" s="18">
        <f t="shared" ca="1" si="1713"/>
        <v>791.59413264594662</v>
      </c>
      <c r="Q5782" s="47">
        <f ca="1">SUM(L$15:L5782)-SUM(M$15:M5782)</f>
        <v>16350</v>
      </c>
      <c r="R5782" s="47" t="str">
        <f t="shared" ca="1" si="1714"/>
        <v>M5785</v>
      </c>
      <c r="S5782" s="40">
        <f t="shared" ca="1" si="1721"/>
        <v>0</v>
      </c>
      <c r="T5782" s="46">
        <f t="shared" ca="1" si="1722"/>
        <v>54</v>
      </c>
      <c r="X5782" s="74">
        <f t="shared" ca="1" si="1723"/>
        <v>0.79159413264594658</v>
      </c>
      <c r="Y5782" s="75">
        <f t="shared" ca="1" si="1724"/>
        <v>0.79159413264594658</v>
      </c>
      <c r="Z5782" s="74">
        <f t="shared" ca="1" si="1725"/>
        <v>2.2069117336196657</v>
      </c>
      <c r="AA5782" s="76">
        <f t="shared" ca="1" si="1726"/>
        <v>791.59413264594662</v>
      </c>
      <c r="AB5782" s="76">
        <f t="shared" ca="1" si="1727"/>
        <v>2206.9117336196659</v>
      </c>
    </row>
    <row r="5783" spans="1:28" x14ac:dyDescent="0.25">
      <c r="A5783" s="2">
        <f t="shared" si="1728"/>
        <v>9</v>
      </c>
      <c r="B5783" s="16">
        <f ca="1">VLOOKUP(A5783,PERIODS!$O$4:$P$33,2,FALSE)</f>
        <v>3.3000000000000002E-2</v>
      </c>
      <c r="C5783" s="15"/>
      <c r="D5783" s="18">
        <v>5000</v>
      </c>
      <c r="E5783" s="34">
        <f t="shared" ref="E5783:E5846" ca="1" si="1729">N5782</f>
        <v>13632.177699299817</v>
      </c>
      <c r="F5783" s="34">
        <f t="shared" ref="F5783:F5846" ca="1" si="1730">F$2*B5783</f>
        <v>3300</v>
      </c>
      <c r="G5783" s="69">
        <f t="shared" ca="1" si="1716"/>
        <v>0</v>
      </c>
      <c r="H5783" s="34">
        <f t="shared" ca="1" si="1717"/>
        <v>407.59938602432214</v>
      </c>
      <c r="I5783" s="34">
        <f t="shared" ca="1" si="1718"/>
        <v>3707.599386024322</v>
      </c>
      <c r="J5783" s="18">
        <f ca="1">SUM(INDIRECT(ADDRESS(ROW(F5783),COLUMN(F5783),4)):INDIRECT(ADDRESS(ROW(F5783)+N$5-1,COLUMN(F5783),4)))</f>
        <v>23100</v>
      </c>
      <c r="K5783" s="18">
        <f t="shared" ca="1" si="1719"/>
        <v>16350</v>
      </c>
      <c r="L5783" s="18">
        <f t="shared" ref="L5783:L5846" ca="1" si="1731">IF((E5783+K5782)&lt;J5783,N$2,0)</f>
        <v>0</v>
      </c>
      <c r="M5783" s="18">
        <f t="shared" ca="1" si="1715"/>
        <v>0</v>
      </c>
      <c r="N5783" s="34">
        <f t="shared" ca="1" si="1720"/>
        <v>9924.578313275495</v>
      </c>
      <c r="P5783" s="18">
        <f t="shared" ref="P5783:P5846" ca="1" si="1732">ABS(H5783)</f>
        <v>407.59938602432214</v>
      </c>
      <c r="Q5783" s="47">
        <f ca="1">SUM(L$15:L5783)-SUM(M$15:M5783)</f>
        <v>16350</v>
      </c>
      <c r="R5783" s="47" t="str">
        <f t="shared" ref="R5783:R5846" ca="1" si="1733">ADDRESS(ROW(M5783)+$N$3+RANDBETWEEN(-$N$4,$N$4),COLUMN(M5783),4)</f>
        <v>M5786</v>
      </c>
      <c r="S5783" s="40">
        <f t="shared" ca="1" si="1721"/>
        <v>0</v>
      </c>
      <c r="T5783" s="46">
        <f t="shared" ca="1" si="1722"/>
        <v>29</v>
      </c>
      <c r="X5783" s="74">
        <f t="shared" ca="1" si="1723"/>
        <v>0.40759938602432216</v>
      </c>
      <c r="Y5783" s="75">
        <f t="shared" ca="1" si="1724"/>
        <v>0.40759938602432216</v>
      </c>
      <c r="Z5783" s="74">
        <f t="shared" ca="1" si="1725"/>
        <v>1.5032048356626864</v>
      </c>
      <c r="AA5783" s="76">
        <f t="shared" ca="1" si="1726"/>
        <v>407.59938602432214</v>
      </c>
      <c r="AB5783" s="76">
        <f t="shared" ca="1" si="1727"/>
        <v>1503.2048356626863</v>
      </c>
    </row>
    <row r="5784" spans="1:28" x14ac:dyDescent="0.25">
      <c r="A5784" s="2">
        <f t="shared" si="1728"/>
        <v>10</v>
      </c>
      <c r="B5784" s="16">
        <f ca="1">VLOOKUP(A5784,PERIODS!$O$4:$P$33,2,FALSE)</f>
        <v>3.3000000000000002E-2</v>
      </c>
      <c r="C5784" s="15"/>
      <c r="D5784" s="18">
        <v>5000</v>
      </c>
      <c r="E5784" s="34">
        <f t="shared" ca="1" si="1729"/>
        <v>9924.578313275495</v>
      </c>
      <c r="F5784" s="34">
        <f t="shared" ca="1" si="1730"/>
        <v>3300</v>
      </c>
      <c r="G5784" s="69">
        <f t="shared" ca="1" si="1716"/>
        <v>0</v>
      </c>
      <c r="H5784" s="34">
        <f t="shared" ca="1" si="1717"/>
        <v>-568.79681652153488</v>
      </c>
      <c r="I5784" s="34">
        <f t="shared" ca="1" si="1718"/>
        <v>2731.2031834784652</v>
      </c>
      <c r="J5784" s="18">
        <f ca="1">SUM(INDIRECT(ADDRESS(ROW(F5784),COLUMN(F5784),4)):INDIRECT(ADDRESS(ROW(F5784)+N$5-1,COLUMN(F5784),4)))</f>
        <v>23100</v>
      </c>
      <c r="K5784" s="18">
        <f t="shared" ca="1" si="1719"/>
        <v>0</v>
      </c>
      <c r="L5784" s="18">
        <f t="shared" ca="1" si="1731"/>
        <v>0</v>
      </c>
      <c r="M5784" s="18">
        <f t="shared" ca="1" si="1715"/>
        <v>16350</v>
      </c>
      <c r="N5784" s="34">
        <f t="shared" ca="1" si="1720"/>
        <v>23543.37512979703</v>
      </c>
      <c r="P5784" s="18">
        <f t="shared" ca="1" si="1732"/>
        <v>568.79681652153488</v>
      </c>
      <c r="Q5784" s="47">
        <f ca="1">SUM(L$15:L5784)-SUM(M$15:M5784)</f>
        <v>0</v>
      </c>
      <c r="R5784" s="47" t="str">
        <f t="shared" ca="1" si="1733"/>
        <v>M5787</v>
      </c>
      <c r="S5784" s="40">
        <f t="shared" ca="1" si="1721"/>
        <v>0</v>
      </c>
      <c r="T5784" s="46">
        <f t="shared" ca="1" si="1722"/>
        <v>68</v>
      </c>
      <c r="X5784" s="74">
        <f t="shared" ca="1" si="1723"/>
        <v>-0.56879681652153491</v>
      </c>
      <c r="Y5784" s="75">
        <f t="shared" ca="1" si="1724"/>
        <v>-0.56879681652153491</v>
      </c>
      <c r="Z5784" s="74">
        <f t="shared" ca="1" si="1725"/>
        <v>0.56620627906983967</v>
      </c>
      <c r="AA5784" s="76">
        <f t="shared" ca="1" si="1726"/>
        <v>-568.79681652153488</v>
      </c>
      <c r="AB5784" s="76">
        <f t="shared" ca="1" si="1727"/>
        <v>566.20627906983964</v>
      </c>
    </row>
    <row r="5785" spans="1:28" x14ac:dyDescent="0.25">
      <c r="A5785" s="2">
        <f t="shared" si="1728"/>
        <v>11</v>
      </c>
      <c r="B5785" s="16">
        <f ca="1">VLOOKUP(A5785,PERIODS!$O$4:$P$33,2,FALSE)</f>
        <v>3.3000000000000002E-2</v>
      </c>
      <c r="C5785" s="15"/>
      <c r="D5785" s="18">
        <v>5000</v>
      </c>
      <c r="E5785" s="34">
        <f t="shared" ca="1" si="1729"/>
        <v>23543.37512979703</v>
      </c>
      <c r="F5785" s="34">
        <f t="shared" ca="1" si="1730"/>
        <v>3300</v>
      </c>
      <c r="G5785" s="69">
        <f t="shared" ca="1" si="1716"/>
        <v>0</v>
      </c>
      <c r="H5785" s="34">
        <f t="shared" ca="1" si="1717"/>
        <v>445.77527445154311</v>
      </c>
      <c r="I5785" s="34">
        <f t="shared" ca="1" si="1718"/>
        <v>3745.7752744515433</v>
      </c>
      <c r="J5785" s="18">
        <f ca="1">SUM(INDIRECT(ADDRESS(ROW(F5785),COLUMN(F5785),4)):INDIRECT(ADDRESS(ROW(F5785)+N$5-1,COLUMN(F5785),4)))</f>
        <v>23300</v>
      </c>
      <c r="K5785" s="18">
        <f t="shared" ca="1" si="1719"/>
        <v>0</v>
      </c>
      <c r="L5785" s="18">
        <f t="shared" ca="1" si="1731"/>
        <v>0</v>
      </c>
      <c r="M5785" s="18">
        <f t="shared" ca="1" si="1715"/>
        <v>0</v>
      </c>
      <c r="N5785" s="34">
        <f t="shared" ca="1" si="1720"/>
        <v>19797.599855345488</v>
      </c>
      <c r="P5785" s="18">
        <f t="shared" ca="1" si="1732"/>
        <v>445.77527445154311</v>
      </c>
      <c r="Q5785" s="47">
        <f ca="1">SUM(L$15:L5785)-SUM(M$15:M5785)</f>
        <v>0</v>
      </c>
      <c r="R5785" s="47" t="str">
        <f t="shared" ca="1" si="1733"/>
        <v>M5788</v>
      </c>
      <c r="S5785" s="40">
        <f t="shared" ca="1" si="1721"/>
        <v>0</v>
      </c>
      <c r="T5785" s="46">
        <f t="shared" ca="1" si="1722"/>
        <v>51</v>
      </c>
      <c r="X5785" s="74">
        <f t="shared" ca="1" si="1723"/>
        <v>0.44577527445154314</v>
      </c>
      <c r="Y5785" s="75">
        <f t="shared" ca="1" si="1724"/>
        <v>0.44577527445154314</v>
      </c>
      <c r="Z5785" s="74">
        <f t="shared" ca="1" si="1725"/>
        <v>1.5617004731012822</v>
      </c>
      <c r="AA5785" s="76">
        <f t="shared" ca="1" si="1726"/>
        <v>445.77527445154311</v>
      </c>
      <c r="AB5785" s="76">
        <f t="shared" ca="1" si="1727"/>
        <v>1561.7004731012823</v>
      </c>
    </row>
    <row r="5786" spans="1:28" x14ac:dyDescent="0.25">
      <c r="A5786" s="2">
        <f t="shared" si="1728"/>
        <v>12</v>
      </c>
      <c r="B5786" s="16">
        <f ca="1">VLOOKUP(A5786,PERIODS!$O$4:$P$33,2,FALSE)</f>
        <v>3.3000000000000002E-2</v>
      </c>
      <c r="C5786" s="15"/>
      <c r="D5786" s="18">
        <v>5000</v>
      </c>
      <c r="E5786" s="34">
        <f t="shared" ca="1" si="1729"/>
        <v>19797.599855345488</v>
      </c>
      <c r="F5786" s="34">
        <f t="shared" ca="1" si="1730"/>
        <v>3300</v>
      </c>
      <c r="G5786" s="69">
        <f t="shared" ca="1" si="1716"/>
        <v>0</v>
      </c>
      <c r="H5786" s="34">
        <f t="shared" ca="1" si="1717"/>
        <v>1959.9639845400536</v>
      </c>
      <c r="I5786" s="34">
        <f t="shared" ca="1" si="1718"/>
        <v>5259.9639845400534</v>
      </c>
      <c r="J5786" s="18">
        <f ca="1">SUM(INDIRECT(ADDRESS(ROW(F5786),COLUMN(F5786),4)):INDIRECT(ADDRESS(ROW(F5786)+N$5-1,COLUMN(F5786),4)))</f>
        <v>23500</v>
      </c>
      <c r="K5786" s="18">
        <f t="shared" ca="1" si="1719"/>
        <v>16350</v>
      </c>
      <c r="L5786" s="18">
        <f t="shared" ca="1" si="1731"/>
        <v>16350</v>
      </c>
      <c r="M5786" s="18">
        <f t="shared" ca="1" si="1715"/>
        <v>0</v>
      </c>
      <c r="N5786" s="34">
        <f t="shared" ca="1" si="1720"/>
        <v>14537.635870805436</v>
      </c>
      <c r="P5786" s="18">
        <f t="shared" ca="1" si="1732"/>
        <v>1959.9639845400536</v>
      </c>
      <c r="Q5786" s="47">
        <f ca="1">SUM(L$15:L5786)-SUM(M$15:M5786)</f>
        <v>16350</v>
      </c>
      <c r="R5786" s="47" t="str">
        <f t="shared" ca="1" si="1733"/>
        <v>M5789</v>
      </c>
      <c r="S5786" s="40">
        <f t="shared" ca="1" si="1721"/>
        <v>0</v>
      </c>
      <c r="T5786" s="46">
        <f t="shared" ca="1" si="1722"/>
        <v>99</v>
      </c>
      <c r="X5786" s="74">
        <f t="shared" ca="1" si="1723"/>
        <v>2.4858040601518572</v>
      </c>
      <c r="Y5786" s="75">
        <f t="shared" ca="1" si="1724"/>
        <v>1.9599639845400536</v>
      </c>
      <c r="Z5786" s="74">
        <f t="shared" ca="1" si="1725"/>
        <v>7.0990713842313315</v>
      </c>
      <c r="AA5786" s="76">
        <f t="shared" ca="1" si="1726"/>
        <v>1959.9639845400536</v>
      </c>
      <c r="AB5786" s="76">
        <f t="shared" ca="1" si="1727"/>
        <v>7099.0713842313316</v>
      </c>
    </row>
    <row r="5787" spans="1:28" x14ac:dyDescent="0.25">
      <c r="A5787" s="2">
        <f t="shared" si="1728"/>
        <v>13</v>
      </c>
      <c r="B5787" s="16">
        <f ca="1">VLOOKUP(A5787,PERIODS!$O$4:$P$33,2,FALSE)</f>
        <v>3.3000000000000002E-2</v>
      </c>
      <c r="C5787" s="15"/>
      <c r="D5787" s="18">
        <v>5000</v>
      </c>
      <c r="E5787" s="34">
        <f t="shared" ca="1" si="1729"/>
        <v>14537.635870805436</v>
      </c>
      <c r="F5787" s="34">
        <f t="shared" ca="1" si="1730"/>
        <v>3300</v>
      </c>
      <c r="G5787" s="69">
        <f t="shared" ca="1" si="1716"/>
        <v>0</v>
      </c>
      <c r="H5787" s="34">
        <f t="shared" ca="1" si="1717"/>
        <v>635.54286805258278</v>
      </c>
      <c r="I5787" s="34">
        <f t="shared" ca="1" si="1718"/>
        <v>3935.5428680525829</v>
      </c>
      <c r="J5787" s="18">
        <f ca="1">SUM(INDIRECT(ADDRESS(ROW(F5787),COLUMN(F5787),4)):INDIRECT(ADDRESS(ROW(F5787)+N$5-1,COLUMN(F5787),4)))</f>
        <v>23700</v>
      </c>
      <c r="K5787" s="18">
        <f t="shared" ca="1" si="1719"/>
        <v>16350</v>
      </c>
      <c r="L5787" s="18">
        <f t="shared" ca="1" si="1731"/>
        <v>0</v>
      </c>
      <c r="M5787" s="18">
        <f t="shared" ca="1" si="1715"/>
        <v>0</v>
      </c>
      <c r="N5787" s="34">
        <f t="shared" ca="1" si="1720"/>
        <v>10602.093002752852</v>
      </c>
      <c r="P5787" s="18">
        <f t="shared" ca="1" si="1732"/>
        <v>635.54286805258278</v>
      </c>
      <c r="Q5787" s="47">
        <f ca="1">SUM(L$15:L5787)-SUM(M$15:M5787)</f>
        <v>16350</v>
      </c>
      <c r="R5787" s="47" t="str">
        <f t="shared" ca="1" si="1733"/>
        <v>M5790</v>
      </c>
      <c r="S5787" s="40">
        <f t="shared" ca="1" si="1721"/>
        <v>0</v>
      </c>
      <c r="T5787" s="46">
        <f t="shared" ca="1" si="1722"/>
        <v>98</v>
      </c>
      <c r="X5787" s="74">
        <f t="shared" ca="1" si="1723"/>
        <v>0.63554286805258275</v>
      </c>
      <c r="Y5787" s="75">
        <f t="shared" ca="1" si="1724"/>
        <v>0.63554286805258275</v>
      </c>
      <c r="Z5787" s="74">
        <f t="shared" ca="1" si="1725"/>
        <v>1.8880468236022869</v>
      </c>
      <c r="AA5787" s="76">
        <f t="shared" ca="1" si="1726"/>
        <v>635.54286805258278</v>
      </c>
      <c r="AB5787" s="76">
        <f t="shared" ca="1" si="1727"/>
        <v>1888.0468236022868</v>
      </c>
    </row>
    <row r="5788" spans="1:28" x14ac:dyDescent="0.25">
      <c r="A5788" s="2">
        <f t="shared" si="1728"/>
        <v>14</v>
      </c>
      <c r="B5788" s="16">
        <f ca="1">VLOOKUP(A5788,PERIODS!$O$4:$P$33,2,FALSE)</f>
        <v>3.3000000000000002E-2</v>
      </c>
      <c r="C5788" s="15"/>
      <c r="D5788" s="18">
        <v>5000</v>
      </c>
      <c r="E5788" s="34">
        <f t="shared" ca="1" si="1729"/>
        <v>10602.093002752852</v>
      </c>
      <c r="F5788" s="34">
        <f t="shared" ca="1" si="1730"/>
        <v>3300</v>
      </c>
      <c r="G5788" s="69">
        <f t="shared" ca="1" si="1716"/>
        <v>0</v>
      </c>
      <c r="H5788" s="34">
        <f t="shared" ca="1" si="1717"/>
        <v>613.32524518063099</v>
      </c>
      <c r="I5788" s="34">
        <f t="shared" ca="1" si="1718"/>
        <v>3913.3252451806311</v>
      </c>
      <c r="J5788" s="18">
        <f ca="1">SUM(INDIRECT(ADDRESS(ROW(F5788),COLUMN(F5788),4)):INDIRECT(ADDRESS(ROW(F5788)+N$5-1,COLUMN(F5788),4)))</f>
        <v>23900</v>
      </c>
      <c r="K5788" s="18">
        <f t="shared" ca="1" si="1719"/>
        <v>16350</v>
      </c>
      <c r="L5788" s="18">
        <f t="shared" ca="1" si="1731"/>
        <v>0</v>
      </c>
      <c r="M5788" s="18">
        <f t="shared" ca="1" si="1715"/>
        <v>0</v>
      </c>
      <c r="N5788" s="34">
        <f t="shared" ca="1" si="1720"/>
        <v>6688.7677575722209</v>
      </c>
      <c r="P5788" s="18">
        <f t="shared" ca="1" si="1732"/>
        <v>613.32524518063099</v>
      </c>
      <c r="Q5788" s="47">
        <f ca="1">SUM(L$15:L5788)-SUM(M$15:M5788)</f>
        <v>16350</v>
      </c>
      <c r="R5788" s="47" t="str">
        <f t="shared" ca="1" si="1733"/>
        <v>M5791</v>
      </c>
      <c r="S5788" s="40">
        <f t="shared" ca="1" si="1721"/>
        <v>0</v>
      </c>
      <c r="T5788" s="46">
        <f t="shared" ca="1" si="1722"/>
        <v>3</v>
      </c>
      <c r="X5788" s="74">
        <f t="shared" ca="1" si="1723"/>
        <v>0.61332524518063103</v>
      </c>
      <c r="Y5788" s="75">
        <f t="shared" ca="1" si="1724"/>
        <v>0.61332524518063103</v>
      </c>
      <c r="Z5788" s="74">
        <f t="shared" ca="1" si="1725"/>
        <v>1.8465614707684035</v>
      </c>
      <c r="AA5788" s="76">
        <f t="shared" ca="1" si="1726"/>
        <v>613.32524518063099</v>
      </c>
      <c r="AB5788" s="76">
        <f t="shared" ca="1" si="1727"/>
        <v>1846.5614707684035</v>
      </c>
    </row>
    <row r="5789" spans="1:28" x14ac:dyDescent="0.25">
      <c r="A5789" s="2">
        <f t="shared" si="1728"/>
        <v>15</v>
      </c>
      <c r="B5789" s="16">
        <f ca="1">VLOOKUP(A5789,PERIODS!$O$4:$P$33,2,FALSE)</f>
        <v>3.3000000000000002E-2</v>
      </c>
      <c r="C5789" s="15"/>
      <c r="D5789" s="18">
        <v>5000</v>
      </c>
      <c r="E5789" s="34">
        <f t="shared" ca="1" si="1729"/>
        <v>6688.7677575722209</v>
      </c>
      <c r="F5789" s="34">
        <f t="shared" ca="1" si="1730"/>
        <v>3300</v>
      </c>
      <c r="G5789" s="69">
        <f t="shared" ca="1" si="1716"/>
        <v>0</v>
      </c>
      <c r="H5789" s="34">
        <f t="shared" ca="1" si="1717"/>
        <v>337.37699405642115</v>
      </c>
      <c r="I5789" s="34">
        <f t="shared" ca="1" si="1718"/>
        <v>3637.3769940564212</v>
      </c>
      <c r="J5789" s="18">
        <f ca="1">SUM(INDIRECT(ADDRESS(ROW(F5789),COLUMN(F5789),4)):INDIRECT(ADDRESS(ROW(F5789)+N$5-1,COLUMN(F5789),4)))</f>
        <v>24100</v>
      </c>
      <c r="K5789" s="18">
        <f t="shared" ca="1" si="1719"/>
        <v>16350</v>
      </c>
      <c r="L5789" s="18">
        <f t="shared" ca="1" si="1731"/>
        <v>16350</v>
      </c>
      <c r="M5789" s="18">
        <f t="shared" ca="1" si="1715"/>
        <v>16350</v>
      </c>
      <c r="N5789" s="34">
        <f t="shared" ca="1" si="1720"/>
        <v>19401.390763515799</v>
      </c>
      <c r="P5789" s="18">
        <f t="shared" ca="1" si="1732"/>
        <v>337.37699405642115</v>
      </c>
      <c r="Q5789" s="47">
        <f ca="1">SUM(L$15:L5789)-SUM(M$15:M5789)</f>
        <v>16350</v>
      </c>
      <c r="R5789" s="47" t="str">
        <f t="shared" ca="1" si="1733"/>
        <v>M5792</v>
      </c>
      <c r="S5789" s="40">
        <f t="shared" ca="1" si="1721"/>
        <v>0</v>
      </c>
      <c r="T5789" s="46">
        <f t="shared" ca="1" si="1722"/>
        <v>67</v>
      </c>
      <c r="X5789" s="74">
        <f t="shared" ca="1" si="1723"/>
        <v>0.33737699405642113</v>
      </c>
      <c r="Y5789" s="75">
        <f t="shared" ca="1" si="1724"/>
        <v>0.33737699405642113</v>
      </c>
      <c r="Z5789" s="74">
        <f t="shared" ca="1" si="1725"/>
        <v>1.4012672335923539</v>
      </c>
      <c r="AA5789" s="76">
        <f t="shared" ca="1" si="1726"/>
        <v>337.37699405642115</v>
      </c>
      <c r="AB5789" s="76">
        <f t="shared" ca="1" si="1727"/>
        <v>1401.2672335923539</v>
      </c>
    </row>
    <row r="5790" spans="1:28" x14ac:dyDescent="0.25">
      <c r="A5790" s="2">
        <f t="shared" si="1728"/>
        <v>16</v>
      </c>
      <c r="B5790" s="16">
        <f ca="1">VLOOKUP(A5790,PERIODS!$O$4:$P$33,2,FALSE)</f>
        <v>3.3000000000000002E-2</v>
      </c>
      <c r="C5790" s="15"/>
      <c r="D5790" s="18">
        <v>5000</v>
      </c>
      <c r="E5790" s="34">
        <f t="shared" ca="1" si="1729"/>
        <v>19401.390763515799</v>
      </c>
      <c r="F5790" s="34">
        <f t="shared" ca="1" si="1730"/>
        <v>3300</v>
      </c>
      <c r="G5790" s="69">
        <f t="shared" ca="1" si="1716"/>
        <v>0</v>
      </c>
      <c r="H5790" s="34">
        <f t="shared" ca="1" si="1717"/>
        <v>-462.62659946164911</v>
      </c>
      <c r="I5790" s="34">
        <f t="shared" ca="1" si="1718"/>
        <v>2837.3734005383508</v>
      </c>
      <c r="J5790" s="18">
        <f ca="1">SUM(INDIRECT(ADDRESS(ROW(F5790),COLUMN(F5790),4)):INDIRECT(ADDRESS(ROW(F5790)+N$5-1,COLUMN(F5790),4)))</f>
        <v>24300</v>
      </c>
      <c r="K5790" s="18">
        <f t="shared" ca="1" si="1719"/>
        <v>16350</v>
      </c>
      <c r="L5790" s="18">
        <f t="shared" ca="1" si="1731"/>
        <v>0</v>
      </c>
      <c r="M5790" s="18">
        <f t="shared" ca="1" si="1715"/>
        <v>0</v>
      </c>
      <c r="N5790" s="34">
        <f t="shared" ca="1" si="1720"/>
        <v>16564.017362977447</v>
      </c>
      <c r="P5790" s="18">
        <f t="shared" ca="1" si="1732"/>
        <v>462.62659946164911</v>
      </c>
      <c r="Q5790" s="47">
        <f ca="1">SUM(L$15:L5790)-SUM(M$15:M5790)</f>
        <v>16350</v>
      </c>
      <c r="R5790" s="47" t="str">
        <f t="shared" ca="1" si="1733"/>
        <v>M5793</v>
      </c>
      <c r="S5790" s="40">
        <f t="shared" ca="1" si="1721"/>
        <v>0</v>
      </c>
      <c r="T5790" s="46">
        <f t="shared" ca="1" si="1722"/>
        <v>29</v>
      </c>
      <c r="X5790" s="74">
        <f t="shared" ca="1" si="1723"/>
        <v>-0.46262659946164908</v>
      </c>
      <c r="Y5790" s="75">
        <f t="shared" ca="1" si="1724"/>
        <v>-0.46262659946164908</v>
      </c>
      <c r="Z5790" s="74">
        <f t="shared" ca="1" si="1725"/>
        <v>0.62962769193890333</v>
      </c>
      <c r="AA5790" s="76">
        <f t="shared" ca="1" si="1726"/>
        <v>-462.62659946164911</v>
      </c>
      <c r="AB5790" s="76">
        <f t="shared" ca="1" si="1727"/>
        <v>629.62769193890335</v>
      </c>
    </row>
    <row r="5791" spans="1:28" x14ac:dyDescent="0.25">
      <c r="A5791" s="2">
        <f t="shared" si="1728"/>
        <v>17</v>
      </c>
      <c r="B5791" s="16">
        <f ca="1">VLOOKUP(A5791,PERIODS!$O$4:$P$33,2,FALSE)</f>
        <v>3.5000000000000003E-2</v>
      </c>
      <c r="C5791" s="15"/>
      <c r="D5791" s="18">
        <v>5000</v>
      </c>
      <c r="E5791" s="34">
        <f t="shared" ca="1" si="1729"/>
        <v>16564.017362977447</v>
      </c>
      <c r="F5791" s="34">
        <f t="shared" ca="1" si="1730"/>
        <v>3500.0000000000005</v>
      </c>
      <c r="G5791" s="69">
        <f t="shared" ca="1" si="1716"/>
        <v>0</v>
      </c>
      <c r="H5791" s="34">
        <f t="shared" ca="1" si="1717"/>
        <v>215.06206626752868</v>
      </c>
      <c r="I5791" s="34">
        <f t="shared" ca="1" si="1718"/>
        <v>3715.0620662675292</v>
      </c>
      <c r="J5791" s="18">
        <f ca="1">SUM(INDIRECT(ADDRESS(ROW(F5791),COLUMN(F5791),4)):INDIRECT(ADDRESS(ROW(F5791)+N$5-1,COLUMN(F5791),4)))</f>
        <v>24500.000000000004</v>
      </c>
      <c r="K5791" s="18">
        <f t="shared" ca="1" si="1719"/>
        <v>16350</v>
      </c>
      <c r="L5791" s="18">
        <f t="shared" ca="1" si="1731"/>
        <v>0</v>
      </c>
      <c r="M5791" s="18">
        <f t="shared" ca="1" si="1715"/>
        <v>0</v>
      </c>
      <c r="N5791" s="34">
        <f t="shared" ca="1" si="1720"/>
        <v>12848.955296709919</v>
      </c>
      <c r="P5791" s="18">
        <f t="shared" ca="1" si="1732"/>
        <v>215.06206626752868</v>
      </c>
      <c r="Q5791" s="47">
        <f ca="1">SUM(L$15:L5791)-SUM(M$15:M5791)</f>
        <v>16350</v>
      </c>
      <c r="R5791" s="47" t="str">
        <f t="shared" ca="1" si="1733"/>
        <v>M5794</v>
      </c>
      <c r="S5791" s="40">
        <f t="shared" ca="1" si="1721"/>
        <v>0</v>
      </c>
      <c r="T5791" s="46">
        <f t="shared" ca="1" si="1722"/>
        <v>96</v>
      </c>
      <c r="X5791" s="74">
        <f t="shared" ca="1" si="1723"/>
        <v>0.21506206626752869</v>
      </c>
      <c r="Y5791" s="75">
        <f t="shared" ca="1" si="1724"/>
        <v>0.21506206626752869</v>
      </c>
      <c r="Z5791" s="74">
        <f t="shared" ca="1" si="1725"/>
        <v>1.2399388529544184</v>
      </c>
      <c r="AA5791" s="76">
        <f t="shared" ca="1" si="1726"/>
        <v>215.06206626752868</v>
      </c>
      <c r="AB5791" s="76">
        <f t="shared" ca="1" si="1727"/>
        <v>1239.9388529544185</v>
      </c>
    </row>
    <row r="5792" spans="1:28" x14ac:dyDescent="0.25">
      <c r="A5792" s="2">
        <f t="shared" si="1728"/>
        <v>18</v>
      </c>
      <c r="B5792" s="16">
        <f ca="1">VLOOKUP(A5792,PERIODS!$O$4:$P$33,2,FALSE)</f>
        <v>3.5000000000000003E-2</v>
      </c>
      <c r="C5792" s="15"/>
      <c r="D5792" s="18">
        <v>5000</v>
      </c>
      <c r="E5792" s="34">
        <f t="shared" ca="1" si="1729"/>
        <v>12848.955296709919</v>
      </c>
      <c r="F5792" s="34">
        <f t="shared" ca="1" si="1730"/>
        <v>3500.0000000000005</v>
      </c>
      <c r="G5792" s="69">
        <f t="shared" ca="1" si="1716"/>
        <v>0</v>
      </c>
      <c r="H5792" s="34">
        <f t="shared" ca="1" si="1717"/>
        <v>199.91875848801925</v>
      </c>
      <c r="I5792" s="34">
        <f t="shared" ca="1" si="1718"/>
        <v>3699.9187584880196</v>
      </c>
      <c r="J5792" s="18">
        <f ca="1">SUM(INDIRECT(ADDRESS(ROW(F5792),COLUMN(F5792),4)):INDIRECT(ADDRESS(ROW(F5792)+N$5-1,COLUMN(F5792),4)))</f>
        <v>24500.000000000004</v>
      </c>
      <c r="K5792" s="18">
        <f t="shared" ca="1" si="1719"/>
        <v>0</v>
      </c>
      <c r="L5792" s="18">
        <f t="shared" ca="1" si="1731"/>
        <v>0</v>
      </c>
      <c r="M5792" s="18">
        <f t="shared" ca="1" si="1715"/>
        <v>16350</v>
      </c>
      <c r="N5792" s="34">
        <f t="shared" ca="1" si="1720"/>
        <v>25499.036538221899</v>
      </c>
      <c r="P5792" s="18">
        <f t="shared" ca="1" si="1732"/>
        <v>199.91875848801925</v>
      </c>
      <c r="Q5792" s="47">
        <f ca="1">SUM(L$15:L5792)-SUM(M$15:M5792)</f>
        <v>0</v>
      </c>
      <c r="R5792" s="47" t="str">
        <f t="shared" ca="1" si="1733"/>
        <v>M5795</v>
      </c>
      <c r="S5792" s="40">
        <f t="shared" ca="1" si="1721"/>
        <v>0</v>
      </c>
      <c r="T5792" s="46">
        <f t="shared" ca="1" si="1722"/>
        <v>6</v>
      </c>
      <c r="X5792" s="74">
        <f t="shared" ca="1" si="1723"/>
        <v>0.19991875848801924</v>
      </c>
      <c r="Y5792" s="75">
        <f t="shared" ca="1" si="1724"/>
        <v>0.19991875848801924</v>
      </c>
      <c r="Z5792" s="74">
        <f t="shared" ca="1" si="1725"/>
        <v>1.2213035335839912</v>
      </c>
      <c r="AA5792" s="76">
        <f t="shared" ca="1" si="1726"/>
        <v>199.91875848801925</v>
      </c>
      <c r="AB5792" s="76">
        <f t="shared" ca="1" si="1727"/>
        <v>1221.3035335839913</v>
      </c>
    </row>
    <row r="5793" spans="1:28" x14ac:dyDescent="0.25">
      <c r="A5793" s="2">
        <f t="shared" si="1728"/>
        <v>19</v>
      </c>
      <c r="B5793" s="16">
        <f ca="1">VLOOKUP(A5793,PERIODS!$O$4:$P$33,2,FALSE)</f>
        <v>3.5000000000000003E-2</v>
      </c>
      <c r="C5793" s="15"/>
      <c r="D5793" s="18">
        <v>5000</v>
      </c>
      <c r="E5793" s="34">
        <f t="shared" ca="1" si="1729"/>
        <v>25499.036538221899</v>
      </c>
      <c r="F5793" s="34">
        <f t="shared" ca="1" si="1730"/>
        <v>3500.0000000000005</v>
      </c>
      <c r="G5793" s="69">
        <f t="shared" ca="1" si="1716"/>
        <v>0</v>
      </c>
      <c r="H5793" s="34">
        <f t="shared" ca="1" si="1717"/>
        <v>-890.90230751697209</v>
      </c>
      <c r="I5793" s="34">
        <f t="shared" ca="1" si="1718"/>
        <v>2609.0976924830284</v>
      </c>
      <c r="J5793" s="18">
        <f ca="1">SUM(INDIRECT(ADDRESS(ROW(F5793),COLUMN(F5793),4)):INDIRECT(ADDRESS(ROW(F5793)+N$5-1,COLUMN(F5793),4)))</f>
        <v>24500.000000000004</v>
      </c>
      <c r="K5793" s="18">
        <f t="shared" ca="1" si="1719"/>
        <v>0</v>
      </c>
      <c r="L5793" s="18">
        <f t="shared" ca="1" si="1731"/>
        <v>0</v>
      </c>
      <c r="M5793" s="18">
        <f t="shared" ca="1" si="1715"/>
        <v>0</v>
      </c>
      <c r="N5793" s="34">
        <f t="shared" ca="1" si="1720"/>
        <v>22889.93884573887</v>
      </c>
      <c r="P5793" s="18">
        <f t="shared" ca="1" si="1732"/>
        <v>890.90230751697209</v>
      </c>
      <c r="Q5793" s="47">
        <f ca="1">SUM(L$15:L5793)-SUM(M$15:M5793)</f>
        <v>0</v>
      </c>
      <c r="R5793" s="47" t="str">
        <f t="shared" ca="1" si="1733"/>
        <v>M5796</v>
      </c>
      <c r="S5793" s="40">
        <f t="shared" ca="1" si="1721"/>
        <v>0</v>
      </c>
      <c r="T5793" s="46">
        <f t="shared" ca="1" si="1722"/>
        <v>55</v>
      </c>
      <c r="X5793" s="74">
        <f t="shared" ca="1" si="1723"/>
        <v>-0.89090230751697208</v>
      </c>
      <c r="Y5793" s="75">
        <f t="shared" ca="1" si="1724"/>
        <v>-0.89090230751697208</v>
      </c>
      <c r="Z5793" s="74">
        <f t="shared" ca="1" si="1725"/>
        <v>0.4102853820989899</v>
      </c>
      <c r="AA5793" s="76">
        <f t="shared" ca="1" si="1726"/>
        <v>-890.90230751697209</v>
      </c>
      <c r="AB5793" s="76">
        <f t="shared" ca="1" si="1727"/>
        <v>410.28538209898988</v>
      </c>
    </row>
    <row r="5794" spans="1:28" x14ac:dyDescent="0.25">
      <c r="A5794" s="2">
        <f t="shared" si="1728"/>
        <v>20</v>
      </c>
      <c r="B5794" s="16">
        <f ca="1">VLOOKUP(A5794,PERIODS!$O$4:$P$33,2,FALSE)</f>
        <v>3.5000000000000003E-2</v>
      </c>
      <c r="C5794" s="15"/>
      <c r="D5794" s="18">
        <v>5000</v>
      </c>
      <c r="E5794" s="34">
        <f t="shared" ca="1" si="1729"/>
        <v>22889.93884573887</v>
      </c>
      <c r="F5794" s="34">
        <f t="shared" ca="1" si="1730"/>
        <v>3500.0000000000005</v>
      </c>
      <c r="G5794" s="69">
        <f t="shared" ca="1" si="1716"/>
        <v>0</v>
      </c>
      <c r="H5794" s="34">
        <f t="shared" ca="1" si="1717"/>
        <v>1270.0466004917837</v>
      </c>
      <c r="I5794" s="34">
        <f t="shared" ca="1" si="1718"/>
        <v>4770.0466004917844</v>
      </c>
      <c r="J5794" s="18">
        <f ca="1">SUM(INDIRECT(ADDRESS(ROW(F5794),COLUMN(F5794),4)):INDIRECT(ADDRESS(ROW(F5794)+N$5-1,COLUMN(F5794),4)))</f>
        <v>24500.000000000004</v>
      </c>
      <c r="K5794" s="18">
        <f t="shared" ca="1" si="1719"/>
        <v>16350</v>
      </c>
      <c r="L5794" s="18">
        <f t="shared" ca="1" si="1731"/>
        <v>16350</v>
      </c>
      <c r="M5794" s="18">
        <f t="shared" ca="1" si="1715"/>
        <v>0</v>
      </c>
      <c r="N5794" s="34">
        <f t="shared" ca="1" si="1720"/>
        <v>18119.892245247087</v>
      </c>
      <c r="P5794" s="18">
        <f t="shared" ca="1" si="1732"/>
        <v>1270.0466004917837</v>
      </c>
      <c r="Q5794" s="47">
        <f ca="1">SUM(L$15:L5794)-SUM(M$15:M5794)</f>
        <v>16350</v>
      </c>
      <c r="R5794" s="47" t="str">
        <f t="shared" ca="1" si="1733"/>
        <v>M5797</v>
      </c>
      <c r="S5794" s="40">
        <f t="shared" ca="1" si="1721"/>
        <v>0</v>
      </c>
      <c r="T5794" s="46">
        <f t="shared" ca="1" si="1722"/>
        <v>36</v>
      </c>
      <c r="X5794" s="74">
        <f t="shared" ca="1" si="1723"/>
        <v>1.2700466004917836</v>
      </c>
      <c r="Y5794" s="75">
        <f t="shared" ca="1" si="1724"/>
        <v>1.2700466004917836</v>
      </c>
      <c r="Z5794" s="74">
        <f t="shared" ca="1" si="1725"/>
        <v>3.5610185037025395</v>
      </c>
      <c r="AA5794" s="76">
        <f t="shared" ca="1" si="1726"/>
        <v>1270.0466004917837</v>
      </c>
      <c r="AB5794" s="76">
        <f t="shared" ca="1" si="1727"/>
        <v>3561.0185037025394</v>
      </c>
    </row>
    <row r="5795" spans="1:28" x14ac:dyDescent="0.25">
      <c r="A5795" s="2">
        <f t="shared" si="1728"/>
        <v>21</v>
      </c>
      <c r="B5795" s="16">
        <f ca="1">VLOOKUP(A5795,PERIODS!$O$4:$P$33,2,FALSE)</f>
        <v>3.5000000000000003E-2</v>
      </c>
      <c r="C5795" s="15"/>
      <c r="D5795" s="18">
        <v>5000</v>
      </c>
      <c r="E5795" s="34">
        <f t="shared" ca="1" si="1729"/>
        <v>18119.892245247087</v>
      </c>
      <c r="F5795" s="34">
        <f t="shared" ca="1" si="1730"/>
        <v>3500.0000000000005</v>
      </c>
      <c r="G5795" s="69">
        <f t="shared" ca="1" si="1716"/>
        <v>0</v>
      </c>
      <c r="H5795" s="34">
        <f t="shared" ca="1" si="1717"/>
        <v>874.85009681452334</v>
      </c>
      <c r="I5795" s="34">
        <f t="shared" ca="1" si="1718"/>
        <v>4374.8500968145236</v>
      </c>
      <c r="J5795" s="18">
        <f ca="1">SUM(INDIRECT(ADDRESS(ROW(F5795),COLUMN(F5795),4)):INDIRECT(ADDRESS(ROW(F5795)+N$5-1,COLUMN(F5795),4)))</f>
        <v>24500.000000000004</v>
      </c>
      <c r="K5795" s="18">
        <f t="shared" ca="1" si="1719"/>
        <v>16350</v>
      </c>
      <c r="L5795" s="18">
        <f t="shared" ca="1" si="1731"/>
        <v>0</v>
      </c>
      <c r="M5795" s="18">
        <f t="shared" ca="1" si="1715"/>
        <v>0</v>
      </c>
      <c r="N5795" s="34">
        <f t="shared" ca="1" si="1720"/>
        <v>13745.042148432563</v>
      </c>
      <c r="P5795" s="18">
        <f t="shared" ca="1" si="1732"/>
        <v>874.85009681452334</v>
      </c>
      <c r="Q5795" s="47">
        <f ca="1">SUM(L$15:L5795)-SUM(M$15:M5795)</f>
        <v>16350</v>
      </c>
      <c r="R5795" s="47" t="str">
        <f t="shared" ca="1" si="1733"/>
        <v>M5798</v>
      </c>
      <c r="S5795" s="40">
        <f t="shared" ca="1" si="1721"/>
        <v>0</v>
      </c>
      <c r="T5795" s="46">
        <f t="shared" ca="1" si="1722"/>
        <v>20</v>
      </c>
      <c r="X5795" s="74">
        <f t="shared" ca="1" si="1723"/>
        <v>0.8748500968145233</v>
      </c>
      <c r="Y5795" s="75">
        <f t="shared" ca="1" si="1724"/>
        <v>0.8748500968145233</v>
      </c>
      <c r="Z5795" s="74">
        <f t="shared" ca="1" si="1725"/>
        <v>2.3985157218701456</v>
      </c>
      <c r="AA5795" s="76">
        <f t="shared" ca="1" si="1726"/>
        <v>874.85009681452334</v>
      </c>
      <c r="AB5795" s="76">
        <f t="shared" ca="1" si="1727"/>
        <v>2398.5157218701456</v>
      </c>
    </row>
    <row r="5796" spans="1:28" x14ac:dyDescent="0.25">
      <c r="A5796" s="2">
        <f t="shared" si="1728"/>
        <v>22</v>
      </c>
      <c r="B5796" s="16">
        <f ca="1">VLOOKUP(A5796,PERIODS!$O$4:$P$33,2,FALSE)</f>
        <v>3.5000000000000003E-2</v>
      </c>
      <c r="C5796" s="15"/>
      <c r="D5796" s="18">
        <v>5000</v>
      </c>
      <c r="E5796" s="34">
        <f t="shared" ca="1" si="1729"/>
        <v>13745.042148432563</v>
      </c>
      <c r="F5796" s="34">
        <f t="shared" ca="1" si="1730"/>
        <v>3500.0000000000005</v>
      </c>
      <c r="G5796" s="69">
        <f t="shared" ca="1" si="1716"/>
        <v>0</v>
      </c>
      <c r="H5796" s="34">
        <f t="shared" ca="1" si="1717"/>
        <v>-2148.7456627529023</v>
      </c>
      <c r="I5796" s="34">
        <f t="shared" ca="1" si="1718"/>
        <v>1351.2543372470982</v>
      </c>
      <c r="J5796" s="18">
        <f ca="1">SUM(INDIRECT(ADDRESS(ROW(F5796),COLUMN(F5796),4)):INDIRECT(ADDRESS(ROW(F5796)+N$5-1,COLUMN(F5796),4)))</f>
        <v>25000.000000000004</v>
      </c>
      <c r="K5796" s="18">
        <f t="shared" ca="1" si="1719"/>
        <v>16350</v>
      </c>
      <c r="L5796" s="18">
        <f t="shared" ca="1" si="1731"/>
        <v>0</v>
      </c>
      <c r="M5796" s="18">
        <f t="shared" ca="1" si="1715"/>
        <v>0</v>
      </c>
      <c r="N5796" s="34">
        <f t="shared" ca="1" si="1720"/>
        <v>12393.787811185466</v>
      </c>
      <c r="P5796" s="18">
        <f t="shared" ca="1" si="1732"/>
        <v>2148.7456627529023</v>
      </c>
      <c r="Q5796" s="47">
        <f ca="1">SUM(L$15:L5796)-SUM(M$15:M5796)</f>
        <v>16350</v>
      </c>
      <c r="R5796" s="47" t="str">
        <f t="shared" ca="1" si="1733"/>
        <v>M5799</v>
      </c>
      <c r="S5796" s="40">
        <f t="shared" ca="1" si="1721"/>
        <v>0</v>
      </c>
      <c r="T5796" s="46">
        <f t="shared" ca="1" si="1722"/>
        <v>17</v>
      </c>
      <c r="X5796" s="74">
        <f t="shared" ca="1" si="1723"/>
        <v>-2.1487456627529022</v>
      </c>
      <c r="Y5796" s="75">
        <f t="shared" ca="1" si="1724"/>
        <v>-2.1487456627529022</v>
      </c>
      <c r="Z5796" s="74">
        <f t="shared" ca="1" si="1725"/>
        <v>0.1166303598654848</v>
      </c>
      <c r="AA5796" s="76">
        <f t="shared" ca="1" si="1726"/>
        <v>-2148.7456627529023</v>
      </c>
      <c r="AB5796" s="76">
        <f t="shared" ca="1" si="1727"/>
        <v>116.63035986548479</v>
      </c>
    </row>
    <row r="5797" spans="1:28" x14ac:dyDescent="0.25">
      <c r="A5797" s="2">
        <f t="shared" si="1728"/>
        <v>23</v>
      </c>
      <c r="B5797" s="16">
        <f ca="1">VLOOKUP(A5797,PERIODS!$O$4:$P$33,2,FALSE)</f>
        <v>3.5000000000000003E-2</v>
      </c>
      <c r="C5797" s="15"/>
      <c r="D5797" s="18">
        <v>5000</v>
      </c>
      <c r="E5797" s="34">
        <f t="shared" ca="1" si="1729"/>
        <v>12393.787811185466</v>
      </c>
      <c r="F5797" s="34">
        <f t="shared" ca="1" si="1730"/>
        <v>3500.0000000000005</v>
      </c>
      <c r="G5797" s="69">
        <f t="shared" ca="1" si="1716"/>
        <v>0</v>
      </c>
      <c r="H5797" s="34">
        <f t="shared" ca="1" si="1717"/>
        <v>-2322.7378925956891</v>
      </c>
      <c r="I5797" s="34">
        <f t="shared" ca="1" si="1718"/>
        <v>1177.2621074043113</v>
      </c>
      <c r="J5797" s="18">
        <f ca="1">SUM(INDIRECT(ADDRESS(ROW(F5797),COLUMN(F5797),4)):INDIRECT(ADDRESS(ROW(F5797)+N$5-1,COLUMN(F5797),4)))</f>
        <v>25500.000000000004</v>
      </c>
      <c r="K5797" s="18">
        <f t="shared" ca="1" si="1719"/>
        <v>0</v>
      </c>
      <c r="L5797" s="18">
        <f t="shared" ca="1" si="1731"/>
        <v>0</v>
      </c>
      <c r="M5797" s="18">
        <f t="shared" ca="1" si="1715"/>
        <v>16350</v>
      </c>
      <c r="N5797" s="34">
        <f t="shared" ca="1" si="1720"/>
        <v>27566.525703781153</v>
      </c>
      <c r="P5797" s="18">
        <f t="shared" ca="1" si="1732"/>
        <v>2322.7378925956891</v>
      </c>
      <c r="Q5797" s="47">
        <f ca="1">SUM(L$15:L5797)-SUM(M$15:M5797)</f>
        <v>0</v>
      </c>
      <c r="R5797" s="47" t="str">
        <f t="shared" ca="1" si="1733"/>
        <v>M5800</v>
      </c>
      <c r="S5797" s="40">
        <f t="shared" ca="1" si="1721"/>
        <v>0</v>
      </c>
      <c r="T5797" s="46">
        <f t="shared" ca="1" si="1722"/>
        <v>83</v>
      </c>
      <c r="X5797" s="74">
        <f t="shared" ca="1" si="1723"/>
        <v>-2.322737892595689</v>
      </c>
      <c r="Y5797" s="75">
        <f t="shared" ca="1" si="1724"/>
        <v>-2.322737892595689</v>
      </c>
      <c r="Z5797" s="74">
        <f t="shared" ca="1" si="1725"/>
        <v>9.8004891078206119E-2</v>
      </c>
      <c r="AA5797" s="76">
        <f t="shared" ca="1" si="1726"/>
        <v>-2322.7378925956891</v>
      </c>
      <c r="AB5797" s="76">
        <f t="shared" ca="1" si="1727"/>
        <v>98.004891078206114</v>
      </c>
    </row>
    <row r="5798" spans="1:28" x14ac:dyDescent="0.25">
      <c r="A5798" s="2">
        <f t="shared" si="1728"/>
        <v>24</v>
      </c>
      <c r="B5798" s="16">
        <f ca="1">VLOOKUP(A5798,PERIODS!$O$4:$P$33,2,FALSE)</f>
        <v>3.5000000000000003E-2</v>
      </c>
      <c r="C5798" s="15"/>
      <c r="D5798" s="18">
        <v>5000</v>
      </c>
      <c r="E5798" s="34">
        <f t="shared" ca="1" si="1729"/>
        <v>27566.525703781153</v>
      </c>
      <c r="F5798" s="34">
        <f t="shared" ca="1" si="1730"/>
        <v>3500.0000000000005</v>
      </c>
      <c r="G5798" s="69">
        <f t="shared" ca="1" si="1716"/>
        <v>0</v>
      </c>
      <c r="H5798" s="34">
        <f t="shared" ca="1" si="1717"/>
        <v>-977.28346550110098</v>
      </c>
      <c r="I5798" s="34">
        <f t="shared" ca="1" si="1718"/>
        <v>2522.7165344988994</v>
      </c>
      <c r="J5798" s="18">
        <f ca="1">SUM(INDIRECT(ADDRESS(ROW(F5798),COLUMN(F5798),4)):INDIRECT(ADDRESS(ROW(F5798)+N$5-1,COLUMN(F5798),4)))</f>
        <v>26000</v>
      </c>
      <c r="K5798" s="18">
        <f t="shared" ca="1" si="1719"/>
        <v>0</v>
      </c>
      <c r="L5798" s="18">
        <f t="shared" ca="1" si="1731"/>
        <v>0</v>
      </c>
      <c r="M5798" s="18">
        <f t="shared" ca="1" si="1715"/>
        <v>0</v>
      </c>
      <c r="N5798" s="34">
        <f t="shared" ca="1" si="1720"/>
        <v>25043.809169282253</v>
      </c>
      <c r="P5798" s="18">
        <f t="shared" ca="1" si="1732"/>
        <v>977.28346550110098</v>
      </c>
      <c r="Q5798" s="47">
        <f ca="1">SUM(L$15:L5798)-SUM(M$15:M5798)</f>
        <v>0</v>
      </c>
      <c r="R5798" s="47" t="str">
        <f t="shared" ca="1" si="1733"/>
        <v>M5801</v>
      </c>
      <c r="S5798" s="40">
        <f t="shared" ca="1" si="1721"/>
        <v>0</v>
      </c>
      <c r="T5798" s="46">
        <f t="shared" ca="1" si="1722"/>
        <v>12</v>
      </c>
      <c r="X5798" s="74">
        <f t="shared" ca="1" si="1723"/>
        <v>-0.97728346550110101</v>
      </c>
      <c r="Y5798" s="75">
        <f t="shared" ca="1" si="1724"/>
        <v>-0.97728346550110101</v>
      </c>
      <c r="Z5798" s="74">
        <f t="shared" ca="1" si="1725"/>
        <v>0.37633203046939429</v>
      </c>
      <c r="AA5798" s="76">
        <f t="shared" ca="1" si="1726"/>
        <v>-977.28346550110098</v>
      </c>
      <c r="AB5798" s="76">
        <f t="shared" ca="1" si="1727"/>
        <v>376.33203046939428</v>
      </c>
    </row>
    <row r="5799" spans="1:28" x14ac:dyDescent="0.25">
      <c r="A5799" s="2">
        <f t="shared" si="1728"/>
        <v>25</v>
      </c>
      <c r="B5799" s="16">
        <f ca="1">VLOOKUP(A5799,PERIODS!$O$4:$P$33,2,FALSE)</f>
        <v>3.5000000000000003E-2</v>
      </c>
      <c r="C5799" s="15"/>
      <c r="D5799" s="18">
        <v>5000</v>
      </c>
      <c r="E5799" s="34">
        <f t="shared" ca="1" si="1729"/>
        <v>25043.809169282253</v>
      </c>
      <c r="F5799" s="34">
        <f t="shared" ca="1" si="1730"/>
        <v>3500.0000000000005</v>
      </c>
      <c r="G5799" s="69">
        <f t="shared" ca="1" si="1716"/>
        <v>0</v>
      </c>
      <c r="H5799" s="34">
        <f t="shared" ca="1" si="1717"/>
        <v>1112.3018387606469</v>
      </c>
      <c r="I5799" s="34">
        <f t="shared" ca="1" si="1718"/>
        <v>4612.3018387606471</v>
      </c>
      <c r="J5799" s="18">
        <f ca="1">SUM(INDIRECT(ADDRESS(ROW(F5799),COLUMN(F5799),4)):INDIRECT(ADDRESS(ROW(F5799)+N$5-1,COLUMN(F5799),4)))</f>
        <v>24900</v>
      </c>
      <c r="K5799" s="18">
        <f t="shared" ca="1" si="1719"/>
        <v>0</v>
      </c>
      <c r="L5799" s="18">
        <f t="shared" ca="1" si="1731"/>
        <v>0</v>
      </c>
      <c r="M5799" s="18">
        <f t="shared" ca="1" si="1715"/>
        <v>0</v>
      </c>
      <c r="N5799" s="34">
        <f t="shared" ca="1" si="1720"/>
        <v>20431.507330521606</v>
      </c>
      <c r="P5799" s="18">
        <f t="shared" ca="1" si="1732"/>
        <v>1112.3018387606469</v>
      </c>
      <c r="Q5799" s="47">
        <f ca="1">SUM(L$15:L5799)-SUM(M$15:M5799)</f>
        <v>0</v>
      </c>
      <c r="R5799" s="47" t="str">
        <f t="shared" ca="1" si="1733"/>
        <v>M5802</v>
      </c>
      <c r="S5799" s="40">
        <f t="shared" ca="1" si="1721"/>
        <v>0</v>
      </c>
      <c r="T5799" s="46">
        <f t="shared" ca="1" si="1722"/>
        <v>19</v>
      </c>
      <c r="X5799" s="74">
        <f t="shared" ca="1" si="1723"/>
        <v>1.1123018387606469</v>
      </c>
      <c r="Y5799" s="75">
        <f t="shared" ca="1" si="1724"/>
        <v>1.1123018387606469</v>
      </c>
      <c r="Z5799" s="74">
        <f t="shared" ca="1" si="1725"/>
        <v>3.0413510430890138</v>
      </c>
      <c r="AA5799" s="76">
        <f t="shared" ca="1" si="1726"/>
        <v>1112.3018387606469</v>
      </c>
      <c r="AB5799" s="76">
        <f t="shared" ca="1" si="1727"/>
        <v>3041.3510430890137</v>
      </c>
    </row>
    <row r="5800" spans="1:28" x14ac:dyDescent="0.25">
      <c r="A5800" s="2">
        <f t="shared" si="1728"/>
        <v>26</v>
      </c>
      <c r="B5800" s="16">
        <f ca="1">VLOOKUP(A5800,PERIODS!$O$4:$P$33,2,FALSE)</f>
        <v>3.5000000000000003E-2</v>
      </c>
      <c r="C5800" s="15"/>
      <c r="D5800" s="18">
        <v>5000</v>
      </c>
      <c r="E5800" s="34">
        <f t="shared" ca="1" si="1729"/>
        <v>20431.507330521606</v>
      </c>
      <c r="F5800" s="34">
        <f t="shared" ca="1" si="1730"/>
        <v>3500.0000000000005</v>
      </c>
      <c r="G5800" s="69">
        <f t="shared" ca="1" si="1716"/>
        <v>0</v>
      </c>
      <c r="H5800" s="34">
        <f t="shared" ca="1" si="1717"/>
        <v>-383.57425915685775</v>
      </c>
      <c r="I5800" s="34">
        <f t="shared" ca="1" si="1718"/>
        <v>3116.4257408431426</v>
      </c>
      <c r="J5800" s="18">
        <f ca="1">SUM(INDIRECT(ADDRESS(ROW(F5800),COLUMN(F5800),4)):INDIRECT(ADDRESS(ROW(F5800)+N$5-1,COLUMN(F5800),4)))</f>
        <v>23900</v>
      </c>
      <c r="K5800" s="18">
        <f t="shared" ca="1" si="1719"/>
        <v>16350</v>
      </c>
      <c r="L5800" s="18">
        <f t="shared" ca="1" si="1731"/>
        <v>16350</v>
      </c>
      <c r="M5800" s="18">
        <f t="shared" ca="1" si="1715"/>
        <v>0</v>
      </c>
      <c r="N5800" s="34">
        <f t="shared" ca="1" si="1720"/>
        <v>17315.081589678462</v>
      </c>
      <c r="P5800" s="18">
        <f t="shared" ca="1" si="1732"/>
        <v>383.57425915685775</v>
      </c>
      <c r="Q5800" s="47">
        <f ca="1">SUM(L$15:L5800)-SUM(M$15:M5800)</f>
        <v>16350</v>
      </c>
      <c r="R5800" s="47" t="str">
        <f t="shared" ca="1" si="1733"/>
        <v>M5803</v>
      </c>
      <c r="S5800" s="40">
        <f t="shared" ca="1" si="1721"/>
        <v>0</v>
      </c>
      <c r="T5800" s="46">
        <f t="shared" ca="1" si="1722"/>
        <v>17</v>
      </c>
      <c r="X5800" s="74">
        <f t="shared" ca="1" si="1723"/>
        <v>-0.38357425915685772</v>
      </c>
      <c r="Y5800" s="75">
        <f t="shared" ca="1" si="1724"/>
        <v>-0.38357425915685772</v>
      </c>
      <c r="Z5800" s="74">
        <f t="shared" ca="1" si="1725"/>
        <v>0.6814214743857353</v>
      </c>
      <c r="AA5800" s="76">
        <f t="shared" ca="1" si="1726"/>
        <v>-383.57425915685775</v>
      </c>
      <c r="AB5800" s="76">
        <f t="shared" ca="1" si="1727"/>
        <v>681.42147438573534</v>
      </c>
    </row>
    <row r="5801" spans="1:28" x14ac:dyDescent="0.25">
      <c r="A5801" s="2">
        <f t="shared" si="1728"/>
        <v>27</v>
      </c>
      <c r="B5801" s="16">
        <f ca="1">VLOOKUP(A5801,PERIODS!$O$4:$P$33,2,FALSE)</f>
        <v>3.5000000000000003E-2</v>
      </c>
      <c r="C5801" s="15"/>
      <c r="D5801" s="18">
        <v>5000</v>
      </c>
      <c r="E5801" s="34">
        <f t="shared" ca="1" si="1729"/>
        <v>17315.081589678462</v>
      </c>
      <c r="F5801" s="34">
        <f t="shared" ca="1" si="1730"/>
        <v>3500.0000000000005</v>
      </c>
      <c r="G5801" s="69">
        <f t="shared" ca="1" si="1716"/>
        <v>0</v>
      </c>
      <c r="H5801" s="34">
        <f t="shared" ca="1" si="1717"/>
        <v>260.72409315197626</v>
      </c>
      <c r="I5801" s="34">
        <f t="shared" ca="1" si="1718"/>
        <v>3760.7240931519768</v>
      </c>
      <c r="J5801" s="18">
        <f ca="1">SUM(INDIRECT(ADDRESS(ROW(F5801),COLUMN(F5801),4)):INDIRECT(ADDRESS(ROW(F5801)+N$5-1,COLUMN(F5801),4)))</f>
        <v>22900</v>
      </c>
      <c r="K5801" s="18">
        <f t="shared" ca="1" si="1719"/>
        <v>16350</v>
      </c>
      <c r="L5801" s="18">
        <f t="shared" ca="1" si="1731"/>
        <v>0</v>
      </c>
      <c r="M5801" s="18">
        <f t="shared" ca="1" si="1715"/>
        <v>0</v>
      </c>
      <c r="N5801" s="34">
        <f t="shared" ca="1" si="1720"/>
        <v>13554.357496526485</v>
      </c>
      <c r="P5801" s="18">
        <f t="shared" ca="1" si="1732"/>
        <v>260.72409315197626</v>
      </c>
      <c r="Q5801" s="47">
        <f ca="1">SUM(L$15:L5801)-SUM(M$15:M5801)</f>
        <v>16350</v>
      </c>
      <c r="R5801" s="47" t="str">
        <f t="shared" ca="1" si="1733"/>
        <v>M5804</v>
      </c>
      <c r="S5801" s="40">
        <f t="shared" ca="1" si="1721"/>
        <v>0</v>
      </c>
      <c r="T5801" s="46">
        <f t="shared" ca="1" si="1722"/>
        <v>89</v>
      </c>
      <c r="X5801" s="74">
        <f t="shared" ca="1" si="1723"/>
        <v>0.26072409315197626</v>
      </c>
      <c r="Y5801" s="75">
        <f t="shared" ca="1" si="1724"/>
        <v>0.26072409315197626</v>
      </c>
      <c r="Z5801" s="74">
        <f t="shared" ca="1" si="1725"/>
        <v>1.2978695249394823</v>
      </c>
      <c r="AA5801" s="76">
        <f t="shared" ca="1" si="1726"/>
        <v>260.72409315197626</v>
      </c>
      <c r="AB5801" s="76">
        <f t="shared" ca="1" si="1727"/>
        <v>1297.8695249394823</v>
      </c>
    </row>
    <row r="5802" spans="1:28" x14ac:dyDescent="0.25">
      <c r="A5802" s="2">
        <f t="shared" si="1728"/>
        <v>28</v>
      </c>
      <c r="B5802" s="16">
        <f ca="1">VLOOKUP(A5802,PERIODS!$O$4:$P$33,2,FALSE)</f>
        <v>0.04</v>
      </c>
      <c r="C5802" s="15"/>
      <c r="D5802" s="18">
        <v>5000</v>
      </c>
      <c r="E5802" s="34">
        <f t="shared" ca="1" si="1729"/>
        <v>13554.357496526485</v>
      </c>
      <c r="F5802" s="34">
        <f t="shared" ca="1" si="1730"/>
        <v>4000</v>
      </c>
      <c r="G5802" s="69">
        <f t="shared" ca="1" si="1716"/>
        <v>0</v>
      </c>
      <c r="H5802" s="34">
        <f t="shared" ca="1" si="1717"/>
        <v>-1161.9751296380857</v>
      </c>
      <c r="I5802" s="34">
        <f t="shared" ca="1" si="1718"/>
        <v>2838.0248703619145</v>
      </c>
      <c r="J5802" s="18">
        <f ca="1">SUM(INDIRECT(ADDRESS(ROW(F5802),COLUMN(F5802),4)):INDIRECT(ADDRESS(ROW(F5802)+N$5-1,COLUMN(F5802),4)))</f>
        <v>21900</v>
      </c>
      <c r="K5802" s="18">
        <f t="shared" ca="1" si="1719"/>
        <v>16350</v>
      </c>
      <c r="L5802" s="18">
        <f t="shared" ca="1" si="1731"/>
        <v>0</v>
      </c>
      <c r="M5802" s="18">
        <f t="shared" ca="1" si="1715"/>
        <v>0</v>
      </c>
      <c r="N5802" s="34">
        <f t="shared" ca="1" si="1720"/>
        <v>10716.332626164571</v>
      </c>
      <c r="P5802" s="18">
        <f t="shared" ca="1" si="1732"/>
        <v>1161.9751296380857</v>
      </c>
      <c r="Q5802" s="47">
        <f ca="1">SUM(L$15:L5802)-SUM(M$15:M5802)</f>
        <v>16350</v>
      </c>
      <c r="R5802" s="47" t="str">
        <f t="shared" ca="1" si="1733"/>
        <v>M5805</v>
      </c>
      <c r="S5802" s="40">
        <f t="shared" ca="1" si="1721"/>
        <v>0</v>
      </c>
      <c r="T5802" s="46">
        <f t="shared" ca="1" si="1722"/>
        <v>40</v>
      </c>
      <c r="X5802" s="74">
        <f t="shared" ca="1" si="1723"/>
        <v>-1.1619751296380858</v>
      </c>
      <c r="Y5802" s="75">
        <f t="shared" ca="1" si="1724"/>
        <v>-1.1619751296380858</v>
      </c>
      <c r="Z5802" s="74">
        <f t="shared" ca="1" si="1725"/>
        <v>0.31286761610951408</v>
      </c>
      <c r="AA5802" s="76">
        <f t="shared" ca="1" si="1726"/>
        <v>-1161.9751296380857</v>
      </c>
      <c r="AB5802" s="76">
        <f t="shared" ca="1" si="1727"/>
        <v>312.86761610951407</v>
      </c>
    </row>
    <row r="5803" spans="1:28" x14ac:dyDescent="0.25">
      <c r="A5803" s="2">
        <f t="shared" si="1728"/>
        <v>29</v>
      </c>
      <c r="B5803" s="16">
        <f ca="1">VLOOKUP(A5803,PERIODS!$O$4:$P$33,2,FALSE)</f>
        <v>0.04</v>
      </c>
      <c r="C5803" s="15"/>
      <c r="D5803" s="18">
        <v>5000</v>
      </c>
      <c r="E5803" s="34">
        <f t="shared" ca="1" si="1729"/>
        <v>10716.332626164571</v>
      </c>
      <c r="F5803" s="34">
        <f t="shared" ca="1" si="1730"/>
        <v>4000</v>
      </c>
      <c r="G5803" s="69">
        <f t="shared" ca="1" si="1716"/>
        <v>0</v>
      </c>
      <c r="H5803" s="34">
        <f t="shared" ca="1" si="1717"/>
        <v>96.674276569372921</v>
      </c>
      <c r="I5803" s="34">
        <f t="shared" ca="1" si="1718"/>
        <v>4096.6742765693725</v>
      </c>
      <c r="J5803" s="18">
        <f ca="1">SUM(INDIRECT(ADDRESS(ROW(F5803),COLUMN(F5803),4)):INDIRECT(ADDRESS(ROW(F5803)+N$5-1,COLUMN(F5803),4)))</f>
        <v>21200</v>
      </c>
      <c r="K5803" s="18">
        <f t="shared" ca="1" si="1719"/>
        <v>0</v>
      </c>
      <c r="L5803" s="18">
        <f t="shared" ca="1" si="1731"/>
        <v>0</v>
      </c>
      <c r="M5803" s="18">
        <f t="shared" ca="1" si="1715"/>
        <v>16350</v>
      </c>
      <c r="N5803" s="34">
        <f t="shared" ca="1" si="1720"/>
        <v>22969.6583495952</v>
      </c>
      <c r="P5803" s="18">
        <f t="shared" ca="1" si="1732"/>
        <v>96.674276569372921</v>
      </c>
      <c r="Q5803" s="47">
        <f ca="1">SUM(L$15:L5803)-SUM(M$15:M5803)</f>
        <v>0</v>
      </c>
      <c r="R5803" s="47" t="str">
        <f t="shared" ca="1" si="1733"/>
        <v>M5806</v>
      </c>
      <c r="S5803" s="40">
        <f t="shared" ca="1" si="1721"/>
        <v>0</v>
      </c>
      <c r="T5803" s="46">
        <f t="shared" ca="1" si="1722"/>
        <v>62</v>
      </c>
      <c r="X5803" s="74">
        <f t="shared" ca="1" si="1723"/>
        <v>9.6674276569372927E-2</v>
      </c>
      <c r="Y5803" s="75">
        <f t="shared" ca="1" si="1724"/>
        <v>9.6674276569372927E-2</v>
      </c>
      <c r="Z5803" s="74">
        <f t="shared" ca="1" si="1725"/>
        <v>1.1015015303250502</v>
      </c>
      <c r="AA5803" s="76">
        <f t="shared" ca="1" si="1726"/>
        <v>96.674276569372921</v>
      </c>
      <c r="AB5803" s="76">
        <f t="shared" ca="1" si="1727"/>
        <v>1101.5015303250502</v>
      </c>
    </row>
    <row r="5804" spans="1:28" x14ac:dyDescent="0.25">
      <c r="A5804" s="2">
        <f t="shared" si="1728"/>
        <v>30</v>
      </c>
      <c r="B5804" s="16">
        <f ca="1">VLOOKUP(A5804,PERIODS!$O$4:$P$33,2,FALSE)</f>
        <v>0.04</v>
      </c>
      <c r="C5804" s="15"/>
      <c r="D5804" s="18">
        <v>5000</v>
      </c>
      <c r="E5804" s="34">
        <f t="shared" ca="1" si="1729"/>
        <v>22969.6583495952</v>
      </c>
      <c r="F5804" s="34">
        <f t="shared" ca="1" si="1730"/>
        <v>4000</v>
      </c>
      <c r="G5804" s="69">
        <f t="shared" ca="1" si="1716"/>
        <v>0</v>
      </c>
      <c r="H5804" s="34">
        <f t="shared" ca="1" si="1717"/>
        <v>-862.85157213569619</v>
      </c>
      <c r="I5804" s="34">
        <f t="shared" ca="1" si="1718"/>
        <v>3137.1484278643038</v>
      </c>
      <c r="J5804" s="18">
        <f ca="1">SUM(INDIRECT(ADDRESS(ROW(F5804),COLUMN(F5804),4)):INDIRECT(ADDRESS(ROW(F5804)+N$5-1,COLUMN(F5804),4)))</f>
        <v>20500</v>
      </c>
      <c r="K5804" s="18">
        <f t="shared" ca="1" si="1719"/>
        <v>0</v>
      </c>
      <c r="L5804" s="18">
        <f t="shared" ca="1" si="1731"/>
        <v>0</v>
      </c>
      <c r="M5804" s="18">
        <f t="shared" ca="1" si="1715"/>
        <v>0</v>
      </c>
      <c r="N5804" s="34">
        <f t="shared" ca="1" si="1720"/>
        <v>19832.509921730896</v>
      </c>
      <c r="P5804" s="18">
        <f t="shared" ca="1" si="1732"/>
        <v>862.85157213569619</v>
      </c>
      <c r="Q5804" s="47">
        <f ca="1">SUM(L$15:L5804)-SUM(M$15:M5804)</f>
        <v>0</v>
      </c>
      <c r="R5804" s="47" t="str">
        <f t="shared" ca="1" si="1733"/>
        <v>M5807</v>
      </c>
      <c r="S5804" s="40">
        <f t="shared" ca="1" si="1721"/>
        <v>0</v>
      </c>
      <c r="T5804" s="46">
        <f t="shared" ca="1" si="1722"/>
        <v>7</v>
      </c>
      <c r="X5804" s="74">
        <f t="shared" ca="1" si="1723"/>
        <v>-0.86285157213569619</v>
      </c>
      <c r="Y5804" s="75">
        <f t="shared" ca="1" si="1724"/>
        <v>-0.86285157213569619</v>
      </c>
      <c r="Z5804" s="74">
        <f t="shared" ca="1" si="1725"/>
        <v>0.42195712394429569</v>
      </c>
      <c r="AA5804" s="76">
        <f t="shared" ca="1" si="1726"/>
        <v>-862.85157213569619</v>
      </c>
      <c r="AB5804" s="76">
        <f t="shared" ca="1" si="1727"/>
        <v>421.95712394429569</v>
      </c>
    </row>
    <row r="5805" spans="1:28" x14ac:dyDescent="0.25">
      <c r="A5805" s="2">
        <f t="shared" si="1728"/>
        <v>1</v>
      </c>
      <c r="B5805" s="16">
        <f ca="1">VLOOKUP(A5805,PERIODS!$O$4:$P$33,2,FALSE)</f>
        <v>2.4E-2</v>
      </c>
      <c r="C5805" s="15"/>
      <c r="D5805" s="18">
        <v>5000</v>
      </c>
      <c r="E5805" s="34">
        <f t="shared" ca="1" si="1729"/>
        <v>19832.509921730896</v>
      </c>
      <c r="F5805" s="34">
        <f t="shared" ca="1" si="1730"/>
        <v>2400</v>
      </c>
      <c r="G5805" s="69">
        <f t="shared" ca="1" si="1716"/>
        <v>0</v>
      </c>
      <c r="H5805" s="34">
        <f t="shared" ca="1" si="1717"/>
        <v>-1066.7801069245374</v>
      </c>
      <c r="I5805" s="34">
        <f t="shared" ca="1" si="1718"/>
        <v>1333.2198930754626</v>
      </c>
      <c r="J5805" s="18">
        <f ca="1">SUM(INDIRECT(ADDRESS(ROW(F5805),COLUMN(F5805),4)):INDIRECT(ADDRESS(ROW(F5805)+N$5-1,COLUMN(F5805),4)))</f>
        <v>19800</v>
      </c>
      <c r="K5805" s="18">
        <f t="shared" ca="1" si="1719"/>
        <v>0</v>
      </c>
      <c r="L5805" s="18">
        <f t="shared" ca="1" si="1731"/>
        <v>0</v>
      </c>
      <c r="M5805" s="18">
        <f t="shared" ca="1" si="1715"/>
        <v>0</v>
      </c>
      <c r="N5805" s="34">
        <f t="shared" ca="1" si="1720"/>
        <v>18499.290028655432</v>
      </c>
      <c r="P5805" s="18">
        <f t="shared" ca="1" si="1732"/>
        <v>1066.7801069245374</v>
      </c>
      <c r="Q5805" s="47">
        <f ca="1">SUM(L$15:L5805)-SUM(M$15:M5805)</f>
        <v>0</v>
      </c>
      <c r="R5805" s="47" t="str">
        <f t="shared" ca="1" si="1733"/>
        <v>M5808</v>
      </c>
      <c r="S5805" s="40">
        <f t="shared" ca="1" si="1721"/>
        <v>0</v>
      </c>
      <c r="T5805" s="46">
        <f t="shared" ca="1" si="1722"/>
        <v>90</v>
      </c>
      <c r="X5805" s="74">
        <f t="shared" ca="1" si="1723"/>
        <v>-1.0667801069245375</v>
      </c>
      <c r="Y5805" s="75">
        <f t="shared" ca="1" si="1724"/>
        <v>-1.0667801069245375</v>
      </c>
      <c r="Z5805" s="74">
        <f t="shared" ca="1" si="1725"/>
        <v>0.344114748185404</v>
      </c>
      <c r="AA5805" s="76">
        <f t="shared" ca="1" si="1726"/>
        <v>-1066.7801069245374</v>
      </c>
      <c r="AB5805" s="76">
        <f t="shared" ca="1" si="1727"/>
        <v>344.11474818540398</v>
      </c>
    </row>
    <row r="5806" spans="1:28" x14ac:dyDescent="0.25">
      <c r="A5806" s="2">
        <f t="shared" si="1728"/>
        <v>2</v>
      </c>
      <c r="B5806" s="16">
        <f ca="1">VLOOKUP(A5806,PERIODS!$O$4:$P$33,2,FALSE)</f>
        <v>2.5000000000000001E-2</v>
      </c>
      <c r="C5806" s="15"/>
      <c r="D5806" s="18">
        <v>5000</v>
      </c>
      <c r="E5806" s="34">
        <f t="shared" ca="1" si="1729"/>
        <v>18499.290028655432</v>
      </c>
      <c r="F5806" s="34">
        <f t="shared" ca="1" si="1730"/>
        <v>2500</v>
      </c>
      <c r="G5806" s="69">
        <f t="shared" ca="1" si="1716"/>
        <v>0</v>
      </c>
      <c r="H5806" s="34">
        <f t="shared" ca="1" si="1717"/>
        <v>-558.52046489615816</v>
      </c>
      <c r="I5806" s="34">
        <f t="shared" ca="1" si="1718"/>
        <v>1941.479535103842</v>
      </c>
      <c r="J5806" s="18">
        <f ca="1">SUM(INDIRECT(ADDRESS(ROW(F5806),COLUMN(F5806),4)):INDIRECT(ADDRESS(ROW(F5806)+N$5-1,COLUMN(F5806),4)))</f>
        <v>20700</v>
      </c>
      <c r="K5806" s="18">
        <f t="shared" ca="1" si="1719"/>
        <v>16350</v>
      </c>
      <c r="L5806" s="18">
        <f t="shared" ca="1" si="1731"/>
        <v>16350</v>
      </c>
      <c r="M5806" s="18">
        <f t="shared" ca="1" si="1715"/>
        <v>0</v>
      </c>
      <c r="N5806" s="34">
        <f t="shared" ca="1" si="1720"/>
        <v>16557.810493551591</v>
      </c>
      <c r="P5806" s="18">
        <f t="shared" ca="1" si="1732"/>
        <v>558.52046489615816</v>
      </c>
      <c r="Q5806" s="47">
        <f ca="1">SUM(L$15:L5806)-SUM(M$15:M5806)</f>
        <v>16350</v>
      </c>
      <c r="R5806" s="47" t="str">
        <f t="shared" ca="1" si="1733"/>
        <v>M5809</v>
      </c>
      <c r="S5806" s="40">
        <f t="shared" ca="1" si="1721"/>
        <v>0</v>
      </c>
      <c r="T5806" s="46">
        <f t="shared" ca="1" si="1722"/>
        <v>97</v>
      </c>
      <c r="X5806" s="74">
        <f t="shared" ca="1" si="1723"/>
        <v>-0.55852046489615814</v>
      </c>
      <c r="Y5806" s="75">
        <f t="shared" ca="1" si="1724"/>
        <v>-0.55852046489615814</v>
      </c>
      <c r="Z5806" s="74">
        <f t="shared" ca="1" si="1725"/>
        <v>0.57205481321406881</v>
      </c>
      <c r="AA5806" s="76">
        <f t="shared" ca="1" si="1726"/>
        <v>-558.52046489615816</v>
      </c>
      <c r="AB5806" s="76">
        <f t="shared" ca="1" si="1727"/>
        <v>572.05481321406876</v>
      </c>
    </row>
    <row r="5807" spans="1:28" x14ac:dyDescent="0.25">
      <c r="A5807" s="2">
        <f t="shared" si="1728"/>
        <v>3</v>
      </c>
      <c r="B5807" s="16">
        <f ca="1">VLOOKUP(A5807,PERIODS!$O$4:$P$33,2,FALSE)</f>
        <v>2.5000000000000001E-2</v>
      </c>
      <c r="C5807" s="15"/>
      <c r="D5807" s="18">
        <v>5000</v>
      </c>
      <c r="E5807" s="34">
        <f t="shared" ca="1" si="1729"/>
        <v>16557.810493551591</v>
      </c>
      <c r="F5807" s="34">
        <f t="shared" ca="1" si="1730"/>
        <v>2500</v>
      </c>
      <c r="G5807" s="69">
        <f t="shared" ca="1" si="1716"/>
        <v>0</v>
      </c>
      <c r="H5807" s="34">
        <f t="shared" ca="1" si="1717"/>
        <v>284.80534505158425</v>
      </c>
      <c r="I5807" s="34">
        <f t="shared" ca="1" si="1718"/>
        <v>2784.8053450515845</v>
      </c>
      <c r="J5807" s="18">
        <f ca="1">SUM(INDIRECT(ADDRESS(ROW(F5807),COLUMN(F5807),4)):INDIRECT(ADDRESS(ROW(F5807)+N$5-1,COLUMN(F5807),4)))</f>
        <v>21500</v>
      </c>
      <c r="K5807" s="18">
        <f t="shared" ca="1" si="1719"/>
        <v>16350</v>
      </c>
      <c r="L5807" s="18">
        <f t="shared" ca="1" si="1731"/>
        <v>0</v>
      </c>
      <c r="M5807" s="18">
        <f t="shared" ca="1" si="1715"/>
        <v>0</v>
      </c>
      <c r="N5807" s="34">
        <f t="shared" ca="1" si="1720"/>
        <v>13773.005148500008</v>
      </c>
      <c r="P5807" s="18">
        <f t="shared" ca="1" si="1732"/>
        <v>284.80534505158425</v>
      </c>
      <c r="Q5807" s="47">
        <f ca="1">SUM(L$15:L5807)-SUM(M$15:M5807)</f>
        <v>16350</v>
      </c>
      <c r="R5807" s="47" t="str">
        <f t="shared" ca="1" si="1733"/>
        <v>M5810</v>
      </c>
      <c r="S5807" s="40">
        <f t="shared" ca="1" si="1721"/>
        <v>0</v>
      </c>
      <c r="T5807" s="46">
        <f t="shared" ca="1" si="1722"/>
        <v>100</v>
      </c>
      <c r="X5807" s="74">
        <f t="shared" ca="1" si="1723"/>
        <v>0.28480534505158428</v>
      </c>
      <c r="Y5807" s="75">
        <f t="shared" ca="1" si="1724"/>
        <v>0.28480534505158428</v>
      </c>
      <c r="Z5807" s="74">
        <f t="shared" ca="1" si="1725"/>
        <v>1.3295032085535567</v>
      </c>
      <c r="AA5807" s="76">
        <f t="shared" ca="1" si="1726"/>
        <v>284.80534505158425</v>
      </c>
      <c r="AB5807" s="76">
        <f t="shared" ca="1" si="1727"/>
        <v>1329.5032085535568</v>
      </c>
    </row>
    <row r="5808" spans="1:28" x14ac:dyDescent="0.25">
      <c r="A5808" s="2">
        <f t="shared" si="1728"/>
        <v>4</v>
      </c>
      <c r="B5808" s="16">
        <f ca="1">VLOOKUP(A5808,PERIODS!$O$4:$P$33,2,FALSE)</f>
        <v>2.5000000000000001E-2</v>
      </c>
      <c r="C5808" s="15"/>
      <c r="D5808" s="18">
        <v>5000</v>
      </c>
      <c r="E5808" s="34">
        <f t="shared" ca="1" si="1729"/>
        <v>13773.005148500008</v>
      </c>
      <c r="F5808" s="34">
        <f t="shared" ca="1" si="1730"/>
        <v>2500</v>
      </c>
      <c r="G5808" s="69">
        <f t="shared" ca="1" si="1716"/>
        <v>0</v>
      </c>
      <c r="H5808" s="34">
        <f t="shared" ca="1" si="1717"/>
        <v>-720.85111442087657</v>
      </c>
      <c r="I5808" s="34">
        <f t="shared" ca="1" si="1718"/>
        <v>1779.1488855791235</v>
      </c>
      <c r="J5808" s="18">
        <f ca="1">SUM(INDIRECT(ADDRESS(ROW(F5808),COLUMN(F5808),4)):INDIRECT(ADDRESS(ROW(F5808)+N$5-1,COLUMN(F5808),4)))</f>
        <v>22300</v>
      </c>
      <c r="K5808" s="18">
        <f t="shared" ca="1" si="1719"/>
        <v>16350</v>
      </c>
      <c r="L5808" s="18">
        <f t="shared" ca="1" si="1731"/>
        <v>0</v>
      </c>
      <c r="M5808" s="18">
        <f t="shared" ca="1" si="1715"/>
        <v>0</v>
      </c>
      <c r="N5808" s="34">
        <f t="shared" ca="1" si="1720"/>
        <v>11993.856262920885</v>
      </c>
      <c r="P5808" s="18">
        <f t="shared" ca="1" si="1732"/>
        <v>720.85111442087657</v>
      </c>
      <c r="Q5808" s="47">
        <f ca="1">SUM(L$15:L5808)-SUM(M$15:M5808)</f>
        <v>16350</v>
      </c>
      <c r="R5808" s="47" t="str">
        <f t="shared" ca="1" si="1733"/>
        <v>M5811</v>
      </c>
      <c r="S5808" s="40">
        <f t="shared" ca="1" si="1721"/>
        <v>0</v>
      </c>
      <c r="T5808" s="46">
        <f t="shared" ca="1" si="1722"/>
        <v>54</v>
      </c>
      <c r="X5808" s="74">
        <f t="shared" ca="1" si="1723"/>
        <v>-0.72085111442087657</v>
      </c>
      <c r="Y5808" s="75">
        <f t="shared" ca="1" si="1724"/>
        <v>-0.72085111442087657</v>
      </c>
      <c r="Z5808" s="74">
        <f t="shared" ca="1" si="1725"/>
        <v>0.48633815034615779</v>
      </c>
      <c r="AA5808" s="76">
        <f t="shared" ca="1" si="1726"/>
        <v>-720.85111442087657</v>
      </c>
      <c r="AB5808" s="76">
        <f t="shared" ca="1" si="1727"/>
        <v>486.33815034615782</v>
      </c>
    </row>
    <row r="5809" spans="1:28" x14ac:dyDescent="0.25">
      <c r="A5809" s="2">
        <f t="shared" si="1728"/>
        <v>5</v>
      </c>
      <c r="B5809" s="16">
        <f ca="1">VLOOKUP(A5809,PERIODS!$O$4:$P$33,2,FALSE)</f>
        <v>3.3000000000000002E-2</v>
      </c>
      <c r="C5809" s="15"/>
      <c r="D5809" s="18">
        <v>5000</v>
      </c>
      <c r="E5809" s="34">
        <f t="shared" ca="1" si="1729"/>
        <v>11993.856262920885</v>
      </c>
      <c r="F5809" s="34">
        <f t="shared" ca="1" si="1730"/>
        <v>3300</v>
      </c>
      <c r="G5809" s="69">
        <f t="shared" ca="1" si="1716"/>
        <v>0</v>
      </c>
      <c r="H5809" s="34">
        <f t="shared" ca="1" si="1717"/>
        <v>-1541.4929031542724</v>
      </c>
      <c r="I5809" s="34">
        <f t="shared" ca="1" si="1718"/>
        <v>1758.5070968457276</v>
      </c>
      <c r="J5809" s="18">
        <f ca="1">SUM(INDIRECT(ADDRESS(ROW(F5809),COLUMN(F5809),4)):INDIRECT(ADDRESS(ROW(F5809)+N$5-1,COLUMN(F5809),4)))</f>
        <v>23100</v>
      </c>
      <c r="K5809" s="18">
        <f t="shared" ca="1" si="1719"/>
        <v>0</v>
      </c>
      <c r="L5809" s="18">
        <f t="shared" ca="1" si="1731"/>
        <v>0</v>
      </c>
      <c r="M5809" s="18">
        <f t="shared" ca="1" si="1715"/>
        <v>16350</v>
      </c>
      <c r="N5809" s="34">
        <f t="shared" ca="1" si="1720"/>
        <v>26585.349166075157</v>
      </c>
      <c r="P5809" s="18">
        <f t="shared" ca="1" si="1732"/>
        <v>1541.4929031542724</v>
      </c>
      <c r="Q5809" s="47">
        <f ca="1">SUM(L$15:L5809)-SUM(M$15:M5809)</f>
        <v>0</v>
      </c>
      <c r="R5809" s="47" t="str">
        <f t="shared" ca="1" si="1733"/>
        <v>M5812</v>
      </c>
      <c r="S5809" s="40">
        <f t="shared" ca="1" si="1721"/>
        <v>0</v>
      </c>
      <c r="T5809" s="46">
        <f t="shared" ca="1" si="1722"/>
        <v>29</v>
      </c>
      <c r="X5809" s="74">
        <f t="shared" ca="1" si="1723"/>
        <v>-1.5414929031542723</v>
      </c>
      <c r="Y5809" s="75">
        <f t="shared" ca="1" si="1724"/>
        <v>-1.5414929031542723</v>
      </c>
      <c r="Z5809" s="74">
        <f t="shared" ca="1" si="1725"/>
        <v>0.21406128998759313</v>
      </c>
      <c r="AA5809" s="76">
        <f t="shared" ca="1" si="1726"/>
        <v>-1541.4929031542724</v>
      </c>
      <c r="AB5809" s="76">
        <f t="shared" ca="1" si="1727"/>
        <v>214.06128998759314</v>
      </c>
    </row>
    <row r="5810" spans="1:28" x14ac:dyDescent="0.25">
      <c r="A5810" s="2">
        <f t="shared" si="1728"/>
        <v>6</v>
      </c>
      <c r="B5810" s="16">
        <f ca="1">VLOOKUP(A5810,PERIODS!$O$4:$P$33,2,FALSE)</f>
        <v>3.3000000000000002E-2</v>
      </c>
      <c r="C5810" s="15"/>
      <c r="D5810" s="18">
        <v>5000</v>
      </c>
      <c r="E5810" s="34">
        <f t="shared" ca="1" si="1729"/>
        <v>26585.349166075157</v>
      </c>
      <c r="F5810" s="34">
        <f t="shared" ca="1" si="1730"/>
        <v>3300</v>
      </c>
      <c r="G5810" s="69">
        <f t="shared" ca="1" si="1716"/>
        <v>0</v>
      </c>
      <c r="H5810" s="34">
        <f t="shared" ca="1" si="1717"/>
        <v>1321.3169002904172</v>
      </c>
      <c r="I5810" s="34">
        <f t="shared" ca="1" si="1718"/>
        <v>4621.3169002904169</v>
      </c>
      <c r="J5810" s="18">
        <f ca="1">SUM(INDIRECT(ADDRESS(ROW(F5810),COLUMN(F5810),4)):INDIRECT(ADDRESS(ROW(F5810)+N$5-1,COLUMN(F5810),4)))</f>
        <v>23100</v>
      </c>
      <c r="K5810" s="18">
        <f t="shared" ca="1" si="1719"/>
        <v>0</v>
      </c>
      <c r="L5810" s="18">
        <f t="shared" ca="1" si="1731"/>
        <v>0</v>
      </c>
      <c r="M5810" s="18">
        <f t="shared" ca="1" si="1715"/>
        <v>0</v>
      </c>
      <c r="N5810" s="34">
        <f t="shared" ca="1" si="1720"/>
        <v>21964.032265784739</v>
      </c>
      <c r="P5810" s="18">
        <f t="shared" ca="1" si="1732"/>
        <v>1321.3169002904172</v>
      </c>
      <c r="Q5810" s="47">
        <f ca="1">SUM(L$15:L5810)-SUM(M$15:M5810)</f>
        <v>0</v>
      </c>
      <c r="R5810" s="47" t="str">
        <f t="shared" ca="1" si="1733"/>
        <v>M5813</v>
      </c>
      <c r="S5810" s="40">
        <f t="shared" ca="1" si="1721"/>
        <v>0</v>
      </c>
      <c r="T5810" s="46">
        <f t="shared" ca="1" si="1722"/>
        <v>34</v>
      </c>
      <c r="X5810" s="74">
        <f t="shared" ca="1" si="1723"/>
        <v>1.321316900290417</v>
      </c>
      <c r="Y5810" s="75">
        <f t="shared" ca="1" si="1724"/>
        <v>1.321316900290417</v>
      </c>
      <c r="Z5810" s="74">
        <f t="shared" ca="1" si="1725"/>
        <v>3.7483543373551154</v>
      </c>
      <c r="AA5810" s="76">
        <f t="shared" ca="1" si="1726"/>
        <v>1321.3169002904172</v>
      </c>
      <c r="AB5810" s="76">
        <f t="shared" ca="1" si="1727"/>
        <v>3748.3543373551151</v>
      </c>
    </row>
    <row r="5811" spans="1:28" x14ac:dyDescent="0.25">
      <c r="A5811" s="2">
        <f t="shared" si="1728"/>
        <v>7</v>
      </c>
      <c r="B5811" s="16">
        <f ca="1">VLOOKUP(A5811,PERIODS!$O$4:$P$33,2,FALSE)</f>
        <v>3.3000000000000002E-2</v>
      </c>
      <c r="C5811" s="15"/>
      <c r="D5811" s="18">
        <v>5000</v>
      </c>
      <c r="E5811" s="34">
        <f t="shared" ca="1" si="1729"/>
        <v>21964.032265784739</v>
      </c>
      <c r="F5811" s="34">
        <f t="shared" ca="1" si="1730"/>
        <v>3300</v>
      </c>
      <c r="G5811" s="69">
        <f t="shared" ca="1" si="1716"/>
        <v>0</v>
      </c>
      <c r="H5811" s="34">
        <f t="shared" ca="1" si="1717"/>
        <v>-499.23820535273472</v>
      </c>
      <c r="I5811" s="34">
        <f t="shared" ca="1" si="1718"/>
        <v>2800.7617946472651</v>
      </c>
      <c r="J5811" s="18">
        <f ca="1">SUM(INDIRECT(ADDRESS(ROW(F5811),COLUMN(F5811),4)):INDIRECT(ADDRESS(ROW(F5811)+N$5-1,COLUMN(F5811),4)))</f>
        <v>23100</v>
      </c>
      <c r="K5811" s="18">
        <f t="shared" ca="1" si="1719"/>
        <v>16350</v>
      </c>
      <c r="L5811" s="18">
        <f t="shared" ca="1" si="1731"/>
        <v>16350</v>
      </c>
      <c r="M5811" s="18">
        <f t="shared" ca="1" si="1715"/>
        <v>0</v>
      </c>
      <c r="N5811" s="34">
        <f t="shared" ca="1" si="1720"/>
        <v>19163.270471137475</v>
      </c>
      <c r="P5811" s="18">
        <f t="shared" ca="1" si="1732"/>
        <v>499.23820535273472</v>
      </c>
      <c r="Q5811" s="47">
        <f ca="1">SUM(L$15:L5811)-SUM(M$15:M5811)</f>
        <v>16350</v>
      </c>
      <c r="R5811" s="47" t="str">
        <f t="shared" ca="1" si="1733"/>
        <v>M5814</v>
      </c>
      <c r="S5811" s="40">
        <f t="shared" ca="1" si="1721"/>
        <v>0</v>
      </c>
      <c r="T5811" s="46">
        <f t="shared" ca="1" si="1722"/>
        <v>88</v>
      </c>
      <c r="X5811" s="74">
        <f t="shared" ca="1" si="1723"/>
        <v>-0.49923820535273472</v>
      </c>
      <c r="Y5811" s="75">
        <f t="shared" ca="1" si="1724"/>
        <v>-0.49923820535273472</v>
      </c>
      <c r="Z5811" s="74">
        <f t="shared" ca="1" si="1725"/>
        <v>0.60699288756160164</v>
      </c>
      <c r="AA5811" s="76">
        <f t="shared" ca="1" si="1726"/>
        <v>-499.23820535273472</v>
      </c>
      <c r="AB5811" s="76">
        <f t="shared" ca="1" si="1727"/>
        <v>606.99288756160161</v>
      </c>
    </row>
    <row r="5812" spans="1:28" x14ac:dyDescent="0.25">
      <c r="A5812" s="2">
        <f t="shared" si="1728"/>
        <v>8</v>
      </c>
      <c r="B5812" s="16">
        <f ca="1">VLOOKUP(A5812,PERIODS!$O$4:$P$33,2,FALSE)</f>
        <v>3.3000000000000002E-2</v>
      </c>
      <c r="C5812" s="15"/>
      <c r="D5812" s="18">
        <v>5000</v>
      </c>
      <c r="E5812" s="34">
        <f t="shared" ca="1" si="1729"/>
        <v>19163.270471137475</v>
      </c>
      <c r="F5812" s="34">
        <f t="shared" ca="1" si="1730"/>
        <v>3300</v>
      </c>
      <c r="G5812" s="69">
        <f t="shared" ca="1" si="1716"/>
        <v>0</v>
      </c>
      <c r="H5812" s="34">
        <f t="shared" ca="1" si="1717"/>
        <v>-504.9778024493595</v>
      </c>
      <c r="I5812" s="34">
        <f t="shared" ca="1" si="1718"/>
        <v>2795.0221975506406</v>
      </c>
      <c r="J5812" s="18">
        <f ca="1">SUM(INDIRECT(ADDRESS(ROW(F5812),COLUMN(F5812),4)):INDIRECT(ADDRESS(ROW(F5812)+N$5-1,COLUMN(F5812),4)))</f>
        <v>23100</v>
      </c>
      <c r="K5812" s="18">
        <f t="shared" ca="1" si="1719"/>
        <v>16350</v>
      </c>
      <c r="L5812" s="18">
        <f t="shared" ca="1" si="1731"/>
        <v>0</v>
      </c>
      <c r="M5812" s="18">
        <f t="shared" ca="1" si="1715"/>
        <v>0</v>
      </c>
      <c r="N5812" s="34">
        <f t="shared" ca="1" si="1720"/>
        <v>16368.248273586834</v>
      </c>
      <c r="P5812" s="18">
        <f t="shared" ca="1" si="1732"/>
        <v>504.9778024493595</v>
      </c>
      <c r="Q5812" s="47">
        <f ca="1">SUM(L$15:L5812)-SUM(M$15:M5812)</f>
        <v>16350</v>
      </c>
      <c r="R5812" s="47" t="str">
        <f t="shared" ca="1" si="1733"/>
        <v>M5815</v>
      </c>
      <c r="S5812" s="40">
        <f t="shared" ca="1" si="1721"/>
        <v>0</v>
      </c>
      <c r="T5812" s="46">
        <f t="shared" ca="1" si="1722"/>
        <v>22</v>
      </c>
      <c r="X5812" s="74">
        <f t="shared" ca="1" si="1723"/>
        <v>-0.50497780244935953</v>
      </c>
      <c r="Y5812" s="75">
        <f t="shared" ca="1" si="1724"/>
        <v>-0.50497780244935953</v>
      </c>
      <c r="Z5812" s="74">
        <f t="shared" ca="1" si="1725"/>
        <v>0.603518971921297</v>
      </c>
      <c r="AA5812" s="76">
        <f t="shared" ca="1" si="1726"/>
        <v>-504.9778024493595</v>
      </c>
      <c r="AB5812" s="76">
        <f t="shared" ca="1" si="1727"/>
        <v>603.51897192129695</v>
      </c>
    </row>
    <row r="5813" spans="1:28" x14ac:dyDescent="0.25">
      <c r="A5813" s="2">
        <f t="shared" si="1728"/>
        <v>9</v>
      </c>
      <c r="B5813" s="16">
        <f ca="1">VLOOKUP(A5813,PERIODS!$O$4:$P$33,2,FALSE)</f>
        <v>3.3000000000000002E-2</v>
      </c>
      <c r="C5813" s="15"/>
      <c r="D5813" s="18">
        <v>5000</v>
      </c>
      <c r="E5813" s="34">
        <f t="shared" ca="1" si="1729"/>
        <v>16368.248273586834</v>
      </c>
      <c r="F5813" s="34">
        <f t="shared" ca="1" si="1730"/>
        <v>3300</v>
      </c>
      <c r="G5813" s="69">
        <f t="shared" ca="1" si="1716"/>
        <v>0</v>
      </c>
      <c r="H5813" s="34">
        <f t="shared" ca="1" si="1717"/>
        <v>-254.3980404328247</v>
      </c>
      <c r="I5813" s="34">
        <f t="shared" ca="1" si="1718"/>
        <v>3045.6019595671751</v>
      </c>
      <c r="J5813" s="18">
        <f ca="1">SUM(INDIRECT(ADDRESS(ROW(F5813),COLUMN(F5813),4)):INDIRECT(ADDRESS(ROW(F5813)+N$5-1,COLUMN(F5813),4)))</f>
        <v>23100</v>
      </c>
      <c r="K5813" s="18">
        <f t="shared" ca="1" si="1719"/>
        <v>16350</v>
      </c>
      <c r="L5813" s="18">
        <f t="shared" ca="1" si="1731"/>
        <v>0</v>
      </c>
      <c r="M5813" s="18">
        <f t="shared" ca="1" si="1715"/>
        <v>0</v>
      </c>
      <c r="N5813" s="34">
        <f t="shared" ca="1" si="1720"/>
        <v>13322.646314019659</v>
      </c>
      <c r="P5813" s="18">
        <f t="shared" ca="1" si="1732"/>
        <v>254.3980404328247</v>
      </c>
      <c r="Q5813" s="47">
        <f ca="1">SUM(L$15:L5813)-SUM(M$15:M5813)</f>
        <v>16350</v>
      </c>
      <c r="R5813" s="47" t="str">
        <f t="shared" ca="1" si="1733"/>
        <v>M5816</v>
      </c>
      <c r="S5813" s="40">
        <f t="shared" ca="1" si="1721"/>
        <v>0</v>
      </c>
      <c r="T5813" s="46">
        <f t="shared" ca="1" si="1722"/>
        <v>41</v>
      </c>
      <c r="X5813" s="74">
        <f t="shared" ca="1" si="1723"/>
        <v>-0.25439804043282471</v>
      </c>
      <c r="Y5813" s="75">
        <f t="shared" ca="1" si="1724"/>
        <v>-0.25439804043282471</v>
      </c>
      <c r="Z5813" s="74">
        <f t="shared" ca="1" si="1725"/>
        <v>0.775383106786524</v>
      </c>
      <c r="AA5813" s="76">
        <f t="shared" ca="1" si="1726"/>
        <v>-254.3980404328247</v>
      </c>
      <c r="AB5813" s="76">
        <f t="shared" ca="1" si="1727"/>
        <v>775.38310678652397</v>
      </c>
    </row>
    <row r="5814" spans="1:28" x14ac:dyDescent="0.25">
      <c r="A5814" s="2">
        <f t="shared" si="1728"/>
        <v>10</v>
      </c>
      <c r="B5814" s="16">
        <f ca="1">VLOOKUP(A5814,PERIODS!$O$4:$P$33,2,FALSE)</f>
        <v>3.3000000000000002E-2</v>
      </c>
      <c r="C5814" s="15"/>
      <c r="D5814" s="18">
        <v>5000</v>
      </c>
      <c r="E5814" s="34">
        <f t="shared" ca="1" si="1729"/>
        <v>13322.646314019659</v>
      </c>
      <c r="F5814" s="34">
        <f t="shared" ca="1" si="1730"/>
        <v>3300</v>
      </c>
      <c r="G5814" s="69">
        <f t="shared" ca="1" si="1716"/>
        <v>0</v>
      </c>
      <c r="H5814" s="34">
        <f t="shared" ca="1" si="1717"/>
        <v>735.92667917163874</v>
      </c>
      <c r="I5814" s="34">
        <f t="shared" ca="1" si="1718"/>
        <v>4035.9266791716386</v>
      </c>
      <c r="J5814" s="18">
        <f ca="1">SUM(INDIRECT(ADDRESS(ROW(F5814),COLUMN(F5814),4)):INDIRECT(ADDRESS(ROW(F5814)+N$5-1,COLUMN(F5814),4)))</f>
        <v>23100</v>
      </c>
      <c r="K5814" s="18">
        <f t="shared" ca="1" si="1719"/>
        <v>0</v>
      </c>
      <c r="L5814" s="18">
        <f t="shared" ca="1" si="1731"/>
        <v>0</v>
      </c>
      <c r="M5814" s="18">
        <f t="shared" ca="1" si="1715"/>
        <v>16350</v>
      </c>
      <c r="N5814" s="34">
        <f t="shared" ca="1" si="1720"/>
        <v>25636.719634848021</v>
      </c>
      <c r="P5814" s="18">
        <f t="shared" ca="1" si="1732"/>
        <v>735.92667917163874</v>
      </c>
      <c r="Q5814" s="47">
        <f ca="1">SUM(L$15:L5814)-SUM(M$15:M5814)</f>
        <v>0</v>
      </c>
      <c r="R5814" s="47" t="str">
        <f t="shared" ca="1" si="1733"/>
        <v>M5817</v>
      </c>
      <c r="S5814" s="40">
        <f t="shared" ca="1" si="1721"/>
        <v>0</v>
      </c>
      <c r="T5814" s="46">
        <f t="shared" ca="1" si="1722"/>
        <v>76</v>
      </c>
      <c r="X5814" s="74">
        <f t="shared" ca="1" si="1723"/>
        <v>0.73592667917163879</v>
      </c>
      <c r="Y5814" s="75">
        <f t="shared" ca="1" si="1724"/>
        <v>0.73592667917163879</v>
      </c>
      <c r="Z5814" s="74">
        <f t="shared" ca="1" si="1725"/>
        <v>2.0874154609444147</v>
      </c>
      <c r="AA5814" s="76">
        <f t="shared" ca="1" si="1726"/>
        <v>735.92667917163874</v>
      </c>
      <c r="AB5814" s="76">
        <f t="shared" ca="1" si="1727"/>
        <v>2087.4154609444145</v>
      </c>
    </row>
    <row r="5815" spans="1:28" x14ac:dyDescent="0.25">
      <c r="A5815" s="2">
        <f t="shared" si="1728"/>
        <v>11</v>
      </c>
      <c r="B5815" s="16">
        <f ca="1">VLOOKUP(A5815,PERIODS!$O$4:$P$33,2,FALSE)</f>
        <v>3.3000000000000002E-2</v>
      </c>
      <c r="C5815" s="15"/>
      <c r="D5815" s="18">
        <v>5000</v>
      </c>
      <c r="E5815" s="34">
        <f t="shared" ca="1" si="1729"/>
        <v>25636.719634848021</v>
      </c>
      <c r="F5815" s="34">
        <f t="shared" ca="1" si="1730"/>
        <v>3300</v>
      </c>
      <c r="G5815" s="69">
        <f t="shared" ca="1" si="1716"/>
        <v>0</v>
      </c>
      <c r="H5815" s="34">
        <f t="shared" ca="1" si="1717"/>
        <v>622.79074776212326</v>
      </c>
      <c r="I5815" s="34">
        <f t="shared" ca="1" si="1718"/>
        <v>3922.7907477621234</v>
      </c>
      <c r="J5815" s="18">
        <f ca="1">SUM(INDIRECT(ADDRESS(ROW(F5815),COLUMN(F5815),4)):INDIRECT(ADDRESS(ROW(F5815)+N$5-1,COLUMN(F5815),4)))</f>
        <v>23300</v>
      </c>
      <c r="K5815" s="18">
        <f t="shared" ca="1" si="1719"/>
        <v>0</v>
      </c>
      <c r="L5815" s="18">
        <f t="shared" ca="1" si="1731"/>
        <v>0</v>
      </c>
      <c r="M5815" s="18">
        <f t="shared" ca="1" si="1715"/>
        <v>0</v>
      </c>
      <c r="N5815" s="34">
        <f t="shared" ca="1" si="1720"/>
        <v>21713.928887085898</v>
      </c>
      <c r="P5815" s="18">
        <f t="shared" ca="1" si="1732"/>
        <v>622.79074776212326</v>
      </c>
      <c r="Q5815" s="47">
        <f ca="1">SUM(L$15:L5815)-SUM(M$15:M5815)</f>
        <v>0</v>
      </c>
      <c r="R5815" s="47" t="str">
        <f t="shared" ca="1" si="1733"/>
        <v>M5818</v>
      </c>
      <c r="S5815" s="40">
        <f t="shared" ca="1" si="1721"/>
        <v>0</v>
      </c>
      <c r="T5815" s="46">
        <f t="shared" ca="1" si="1722"/>
        <v>68</v>
      </c>
      <c r="X5815" s="74">
        <f t="shared" ca="1" si="1723"/>
        <v>0.62279074776212329</v>
      </c>
      <c r="Y5815" s="75">
        <f t="shared" ca="1" si="1724"/>
        <v>0.62279074776212329</v>
      </c>
      <c r="Z5815" s="74">
        <f t="shared" ca="1" si="1725"/>
        <v>1.8641230867773788</v>
      </c>
      <c r="AA5815" s="76">
        <f t="shared" ca="1" si="1726"/>
        <v>622.79074776212326</v>
      </c>
      <c r="AB5815" s="76">
        <f t="shared" ca="1" si="1727"/>
        <v>1864.1230867773788</v>
      </c>
    </row>
    <row r="5816" spans="1:28" x14ac:dyDescent="0.25">
      <c r="A5816" s="2">
        <f t="shared" si="1728"/>
        <v>12</v>
      </c>
      <c r="B5816" s="16">
        <f ca="1">VLOOKUP(A5816,PERIODS!$O$4:$P$33,2,FALSE)</f>
        <v>3.3000000000000002E-2</v>
      </c>
      <c r="C5816" s="15"/>
      <c r="D5816" s="18">
        <v>5000</v>
      </c>
      <c r="E5816" s="34">
        <f t="shared" ca="1" si="1729"/>
        <v>21713.928887085898</v>
      </c>
      <c r="F5816" s="34">
        <f t="shared" ca="1" si="1730"/>
        <v>3300</v>
      </c>
      <c r="G5816" s="69">
        <f t="shared" ca="1" si="1716"/>
        <v>0</v>
      </c>
      <c r="H5816" s="34">
        <f t="shared" ca="1" si="1717"/>
        <v>-1771.7879038445874</v>
      </c>
      <c r="I5816" s="34">
        <f t="shared" ca="1" si="1718"/>
        <v>1528.2120961554126</v>
      </c>
      <c r="J5816" s="18">
        <f ca="1">SUM(INDIRECT(ADDRESS(ROW(F5816),COLUMN(F5816),4)):INDIRECT(ADDRESS(ROW(F5816)+N$5-1,COLUMN(F5816),4)))</f>
        <v>23500</v>
      </c>
      <c r="K5816" s="18">
        <f t="shared" ca="1" si="1719"/>
        <v>16350</v>
      </c>
      <c r="L5816" s="18">
        <f t="shared" ca="1" si="1731"/>
        <v>16350</v>
      </c>
      <c r="M5816" s="18">
        <f t="shared" ca="1" si="1715"/>
        <v>0</v>
      </c>
      <c r="N5816" s="34">
        <f t="shared" ca="1" si="1720"/>
        <v>20185.716790930484</v>
      </c>
      <c r="P5816" s="18">
        <f t="shared" ca="1" si="1732"/>
        <v>1771.7879038445874</v>
      </c>
      <c r="Q5816" s="47">
        <f ca="1">SUM(L$15:L5816)-SUM(M$15:M5816)</f>
        <v>16350</v>
      </c>
      <c r="R5816" s="47" t="str">
        <f t="shared" ca="1" si="1733"/>
        <v>M5819</v>
      </c>
      <c r="S5816" s="40">
        <f t="shared" ca="1" si="1721"/>
        <v>0</v>
      </c>
      <c r="T5816" s="46">
        <f t="shared" ca="1" si="1722"/>
        <v>98</v>
      </c>
      <c r="X5816" s="74">
        <f t="shared" ca="1" si="1723"/>
        <v>-1.7717879038445874</v>
      </c>
      <c r="Y5816" s="75">
        <f t="shared" ca="1" si="1724"/>
        <v>-1.7717879038445874</v>
      </c>
      <c r="Z5816" s="74">
        <f t="shared" ca="1" si="1725"/>
        <v>0.17002872190088214</v>
      </c>
      <c r="AA5816" s="76">
        <f t="shared" ca="1" si="1726"/>
        <v>-1771.7879038445874</v>
      </c>
      <c r="AB5816" s="76">
        <f t="shared" ca="1" si="1727"/>
        <v>170.02872190088215</v>
      </c>
    </row>
    <row r="5817" spans="1:28" x14ac:dyDescent="0.25">
      <c r="A5817" s="2">
        <f t="shared" si="1728"/>
        <v>13</v>
      </c>
      <c r="B5817" s="16">
        <f ca="1">VLOOKUP(A5817,PERIODS!$O$4:$P$33,2,FALSE)</f>
        <v>3.3000000000000002E-2</v>
      </c>
      <c r="C5817" s="15"/>
      <c r="D5817" s="18">
        <v>5000</v>
      </c>
      <c r="E5817" s="34">
        <f t="shared" ca="1" si="1729"/>
        <v>20185.716790930484</v>
      </c>
      <c r="F5817" s="34">
        <f t="shared" ca="1" si="1730"/>
        <v>3300</v>
      </c>
      <c r="G5817" s="69">
        <f t="shared" ca="1" si="1716"/>
        <v>0</v>
      </c>
      <c r="H5817" s="34">
        <f t="shared" ca="1" si="1717"/>
        <v>57.748743258461104</v>
      </c>
      <c r="I5817" s="34">
        <f t="shared" ca="1" si="1718"/>
        <v>3357.7487432584612</v>
      </c>
      <c r="J5817" s="18">
        <f ca="1">SUM(INDIRECT(ADDRESS(ROW(F5817),COLUMN(F5817),4)):INDIRECT(ADDRESS(ROW(F5817)+N$5-1,COLUMN(F5817),4)))</f>
        <v>23700</v>
      </c>
      <c r="K5817" s="18">
        <f t="shared" ca="1" si="1719"/>
        <v>16350</v>
      </c>
      <c r="L5817" s="18">
        <f t="shared" ca="1" si="1731"/>
        <v>0</v>
      </c>
      <c r="M5817" s="18">
        <f t="shared" ca="1" si="1715"/>
        <v>0</v>
      </c>
      <c r="N5817" s="34">
        <f t="shared" ca="1" si="1720"/>
        <v>16827.968047672024</v>
      </c>
      <c r="P5817" s="18">
        <f t="shared" ca="1" si="1732"/>
        <v>57.748743258461104</v>
      </c>
      <c r="Q5817" s="47">
        <f ca="1">SUM(L$15:L5817)-SUM(M$15:M5817)</f>
        <v>16350</v>
      </c>
      <c r="R5817" s="47" t="str">
        <f t="shared" ca="1" si="1733"/>
        <v>M5820</v>
      </c>
      <c r="S5817" s="40">
        <f t="shared" ca="1" si="1721"/>
        <v>0</v>
      </c>
      <c r="T5817" s="46">
        <f t="shared" ca="1" si="1722"/>
        <v>72</v>
      </c>
      <c r="X5817" s="74">
        <f t="shared" ca="1" si="1723"/>
        <v>5.7748743258461105E-2</v>
      </c>
      <c r="Y5817" s="75">
        <f t="shared" ca="1" si="1724"/>
        <v>5.7748743258461105E-2</v>
      </c>
      <c r="Z5817" s="74">
        <f t="shared" ca="1" si="1725"/>
        <v>1.0594487686205816</v>
      </c>
      <c r="AA5817" s="76">
        <f t="shared" ca="1" si="1726"/>
        <v>57.748743258461104</v>
      </c>
      <c r="AB5817" s="76">
        <f t="shared" ca="1" si="1727"/>
        <v>1059.4487686205816</v>
      </c>
    </row>
    <row r="5818" spans="1:28" x14ac:dyDescent="0.25">
      <c r="A5818" s="2">
        <f t="shared" si="1728"/>
        <v>14</v>
      </c>
      <c r="B5818" s="16">
        <f ca="1">VLOOKUP(A5818,PERIODS!$O$4:$P$33,2,FALSE)</f>
        <v>3.3000000000000002E-2</v>
      </c>
      <c r="C5818" s="15"/>
      <c r="D5818" s="18">
        <v>5000</v>
      </c>
      <c r="E5818" s="34">
        <f t="shared" ca="1" si="1729"/>
        <v>16827.968047672024</v>
      </c>
      <c r="F5818" s="34">
        <f t="shared" ca="1" si="1730"/>
        <v>3300</v>
      </c>
      <c r="G5818" s="69">
        <f t="shared" ca="1" si="1716"/>
        <v>0</v>
      </c>
      <c r="H5818" s="34">
        <f t="shared" ca="1" si="1717"/>
        <v>246.02130787511078</v>
      </c>
      <c r="I5818" s="34">
        <f t="shared" ca="1" si="1718"/>
        <v>3546.0213078751108</v>
      </c>
      <c r="J5818" s="18">
        <f ca="1">SUM(INDIRECT(ADDRESS(ROW(F5818),COLUMN(F5818),4)):INDIRECT(ADDRESS(ROW(F5818)+N$5-1,COLUMN(F5818),4)))</f>
        <v>23900</v>
      </c>
      <c r="K5818" s="18">
        <f t="shared" ca="1" si="1719"/>
        <v>16350</v>
      </c>
      <c r="L5818" s="18">
        <f t="shared" ca="1" si="1731"/>
        <v>0</v>
      </c>
      <c r="M5818" s="18">
        <f t="shared" ca="1" si="1715"/>
        <v>0</v>
      </c>
      <c r="N5818" s="34">
        <f t="shared" ca="1" si="1720"/>
        <v>13281.946739796913</v>
      </c>
      <c r="P5818" s="18">
        <f t="shared" ca="1" si="1732"/>
        <v>246.02130787511078</v>
      </c>
      <c r="Q5818" s="47">
        <f ca="1">SUM(L$15:L5818)-SUM(M$15:M5818)</f>
        <v>16350</v>
      </c>
      <c r="R5818" s="47" t="str">
        <f t="shared" ca="1" si="1733"/>
        <v>M5821</v>
      </c>
      <c r="S5818" s="40">
        <f t="shared" ca="1" si="1721"/>
        <v>0</v>
      </c>
      <c r="T5818" s="46">
        <f t="shared" ca="1" si="1722"/>
        <v>21</v>
      </c>
      <c r="X5818" s="74">
        <f t="shared" ca="1" si="1723"/>
        <v>0.24602130787511078</v>
      </c>
      <c r="Y5818" s="75">
        <f t="shared" ca="1" si="1724"/>
        <v>0.24602130787511078</v>
      </c>
      <c r="Z5818" s="74">
        <f t="shared" ca="1" si="1725"/>
        <v>1.2789268244644592</v>
      </c>
      <c r="AA5818" s="76">
        <f t="shared" ca="1" si="1726"/>
        <v>246.02130787511078</v>
      </c>
      <c r="AB5818" s="76">
        <f t="shared" ca="1" si="1727"/>
        <v>1278.9268244644591</v>
      </c>
    </row>
    <row r="5819" spans="1:28" x14ac:dyDescent="0.25">
      <c r="A5819" s="2">
        <f t="shared" si="1728"/>
        <v>15</v>
      </c>
      <c r="B5819" s="16">
        <f ca="1">VLOOKUP(A5819,PERIODS!$O$4:$P$33,2,FALSE)</f>
        <v>3.3000000000000002E-2</v>
      </c>
      <c r="C5819" s="15"/>
      <c r="D5819" s="18">
        <v>5000</v>
      </c>
      <c r="E5819" s="34">
        <f t="shared" ca="1" si="1729"/>
        <v>13281.946739796913</v>
      </c>
      <c r="F5819" s="34">
        <f t="shared" ca="1" si="1730"/>
        <v>3300</v>
      </c>
      <c r="G5819" s="69">
        <f t="shared" ca="1" si="1716"/>
        <v>0</v>
      </c>
      <c r="H5819" s="34">
        <f t="shared" ca="1" si="1717"/>
        <v>-383.8086380703383</v>
      </c>
      <c r="I5819" s="34">
        <f t="shared" ca="1" si="1718"/>
        <v>2916.1913619296615</v>
      </c>
      <c r="J5819" s="18">
        <f ca="1">SUM(INDIRECT(ADDRESS(ROW(F5819),COLUMN(F5819),4)):INDIRECT(ADDRESS(ROW(F5819)+N$5-1,COLUMN(F5819),4)))</f>
        <v>24100</v>
      </c>
      <c r="K5819" s="18">
        <f t="shared" ca="1" si="1719"/>
        <v>0</v>
      </c>
      <c r="L5819" s="18">
        <f t="shared" ca="1" si="1731"/>
        <v>0</v>
      </c>
      <c r="M5819" s="18">
        <f t="shared" ca="1" si="1715"/>
        <v>16350</v>
      </c>
      <c r="N5819" s="34">
        <f t="shared" ca="1" si="1720"/>
        <v>26715.755377867252</v>
      </c>
      <c r="P5819" s="18">
        <f t="shared" ca="1" si="1732"/>
        <v>383.8086380703383</v>
      </c>
      <c r="Q5819" s="47">
        <f ca="1">SUM(L$15:L5819)-SUM(M$15:M5819)</f>
        <v>0</v>
      </c>
      <c r="R5819" s="47" t="str">
        <f t="shared" ca="1" si="1733"/>
        <v>M5822</v>
      </c>
      <c r="S5819" s="40">
        <f t="shared" ca="1" si="1721"/>
        <v>0</v>
      </c>
      <c r="T5819" s="46">
        <f t="shared" ca="1" si="1722"/>
        <v>74</v>
      </c>
      <c r="X5819" s="74">
        <f t="shared" ca="1" si="1723"/>
        <v>-0.38380863807033833</v>
      </c>
      <c r="Y5819" s="75">
        <f t="shared" ca="1" si="1724"/>
        <v>-0.38380863807033833</v>
      </c>
      <c r="Z5819" s="74">
        <f t="shared" ca="1" si="1725"/>
        <v>0.68126178227590906</v>
      </c>
      <c r="AA5819" s="76">
        <f t="shared" ca="1" si="1726"/>
        <v>-383.8086380703383</v>
      </c>
      <c r="AB5819" s="76">
        <f t="shared" ca="1" si="1727"/>
        <v>681.26178227590901</v>
      </c>
    </row>
    <row r="5820" spans="1:28" x14ac:dyDescent="0.25">
      <c r="A5820" s="2">
        <f t="shared" si="1728"/>
        <v>16</v>
      </c>
      <c r="B5820" s="16">
        <f ca="1">VLOOKUP(A5820,PERIODS!$O$4:$P$33,2,FALSE)</f>
        <v>3.3000000000000002E-2</v>
      </c>
      <c r="C5820" s="15"/>
      <c r="D5820" s="18">
        <v>5000</v>
      </c>
      <c r="E5820" s="34">
        <f t="shared" ca="1" si="1729"/>
        <v>26715.755377867252</v>
      </c>
      <c r="F5820" s="34">
        <f t="shared" ca="1" si="1730"/>
        <v>3300</v>
      </c>
      <c r="G5820" s="69">
        <f t="shared" ca="1" si="1716"/>
        <v>0</v>
      </c>
      <c r="H5820" s="34">
        <f t="shared" ca="1" si="1717"/>
        <v>588.68550270565163</v>
      </c>
      <c r="I5820" s="34">
        <f t="shared" ca="1" si="1718"/>
        <v>3888.6855027056517</v>
      </c>
      <c r="J5820" s="18">
        <f ca="1">SUM(INDIRECT(ADDRESS(ROW(F5820),COLUMN(F5820),4)):INDIRECT(ADDRESS(ROW(F5820)+N$5-1,COLUMN(F5820),4)))</f>
        <v>24300</v>
      </c>
      <c r="K5820" s="18">
        <f t="shared" ca="1" si="1719"/>
        <v>0</v>
      </c>
      <c r="L5820" s="18">
        <f t="shared" ca="1" si="1731"/>
        <v>0</v>
      </c>
      <c r="M5820" s="18">
        <f t="shared" ca="1" si="1715"/>
        <v>0</v>
      </c>
      <c r="N5820" s="34">
        <f t="shared" ca="1" si="1720"/>
        <v>22827.0698751616</v>
      </c>
      <c r="P5820" s="18">
        <f t="shared" ca="1" si="1732"/>
        <v>588.68550270565163</v>
      </c>
      <c r="Q5820" s="47">
        <f ca="1">SUM(L$15:L5820)-SUM(M$15:M5820)</f>
        <v>0</v>
      </c>
      <c r="R5820" s="47" t="str">
        <f t="shared" ca="1" si="1733"/>
        <v>M5823</v>
      </c>
      <c r="S5820" s="40">
        <f t="shared" ca="1" si="1721"/>
        <v>0</v>
      </c>
      <c r="T5820" s="46">
        <f t="shared" ca="1" si="1722"/>
        <v>59</v>
      </c>
      <c r="X5820" s="74">
        <f t="shared" ca="1" si="1723"/>
        <v>0.58868550270565168</v>
      </c>
      <c r="Y5820" s="75">
        <f t="shared" ca="1" si="1724"/>
        <v>0.58868550270565168</v>
      </c>
      <c r="Z5820" s="74">
        <f t="shared" ca="1" si="1725"/>
        <v>1.801618635382719</v>
      </c>
      <c r="AA5820" s="76">
        <f t="shared" ca="1" si="1726"/>
        <v>588.68550270565163</v>
      </c>
      <c r="AB5820" s="76">
        <f t="shared" ca="1" si="1727"/>
        <v>1801.618635382719</v>
      </c>
    </row>
    <row r="5821" spans="1:28" x14ac:dyDescent="0.25">
      <c r="A5821" s="2">
        <f t="shared" si="1728"/>
        <v>17</v>
      </c>
      <c r="B5821" s="16">
        <f ca="1">VLOOKUP(A5821,PERIODS!$O$4:$P$33,2,FALSE)</f>
        <v>3.5000000000000003E-2</v>
      </c>
      <c r="C5821" s="15"/>
      <c r="D5821" s="18">
        <v>5000</v>
      </c>
      <c r="E5821" s="34">
        <f t="shared" ca="1" si="1729"/>
        <v>22827.0698751616</v>
      </c>
      <c r="F5821" s="34">
        <f t="shared" ca="1" si="1730"/>
        <v>3500.0000000000005</v>
      </c>
      <c r="G5821" s="69">
        <f t="shared" ca="1" si="1716"/>
        <v>0</v>
      </c>
      <c r="H5821" s="34">
        <f t="shared" ca="1" si="1717"/>
        <v>-335.50333274160181</v>
      </c>
      <c r="I5821" s="34">
        <f t="shared" ca="1" si="1718"/>
        <v>3164.4966672583987</v>
      </c>
      <c r="J5821" s="18">
        <f ca="1">SUM(INDIRECT(ADDRESS(ROW(F5821),COLUMN(F5821),4)):INDIRECT(ADDRESS(ROW(F5821)+N$5-1,COLUMN(F5821),4)))</f>
        <v>24500.000000000004</v>
      </c>
      <c r="K5821" s="18">
        <f t="shared" ca="1" si="1719"/>
        <v>16350</v>
      </c>
      <c r="L5821" s="18">
        <f t="shared" ca="1" si="1731"/>
        <v>16350</v>
      </c>
      <c r="M5821" s="18">
        <f t="shared" ca="1" si="1715"/>
        <v>0</v>
      </c>
      <c r="N5821" s="34">
        <f t="shared" ca="1" si="1720"/>
        <v>19662.573207903202</v>
      </c>
      <c r="P5821" s="18">
        <f t="shared" ca="1" si="1732"/>
        <v>335.50333274160181</v>
      </c>
      <c r="Q5821" s="47">
        <f ca="1">SUM(L$15:L5821)-SUM(M$15:M5821)</f>
        <v>16350</v>
      </c>
      <c r="R5821" s="47" t="str">
        <f t="shared" ca="1" si="1733"/>
        <v>M5824</v>
      </c>
      <c r="S5821" s="40">
        <f t="shared" ca="1" si="1721"/>
        <v>0</v>
      </c>
      <c r="T5821" s="46">
        <f t="shared" ca="1" si="1722"/>
        <v>97</v>
      </c>
      <c r="X5821" s="74">
        <f t="shared" ca="1" si="1723"/>
        <v>-0.33550333274160182</v>
      </c>
      <c r="Y5821" s="75">
        <f t="shared" ca="1" si="1724"/>
        <v>-0.33550333274160182</v>
      </c>
      <c r="Z5821" s="74">
        <f t="shared" ca="1" si="1725"/>
        <v>0.71497812387043491</v>
      </c>
      <c r="AA5821" s="76">
        <f t="shared" ca="1" si="1726"/>
        <v>-335.50333274160181</v>
      </c>
      <c r="AB5821" s="76">
        <f t="shared" ca="1" si="1727"/>
        <v>714.97812387043496</v>
      </c>
    </row>
    <row r="5822" spans="1:28" x14ac:dyDescent="0.25">
      <c r="A5822" s="2">
        <f t="shared" si="1728"/>
        <v>18</v>
      </c>
      <c r="B5822" s="16">
        <f ca="1">VLOOKUP(A5822,PERIODS!$O$4:$P$33,2,FALSE)</f>
        <v>3.5000000000000003E-2</v>
      </c>
      <c r="C5822" s="15"/>
      <c r="D5822" s="18">
        <v>5000</v>
      </c>
      <c r="E5822" s="34">
        <f t="shared" ca="1" si="1729"/>
        <v>19662.573207903202</v>
      </c>
      <c r="F5822" s="34">
        <f t="shared" ca="1" si="1730"/>
        <v>3500.0000000000005</v>
      </c>
      <c r="G5822" s="69">
        <f t="shared" ca="1" si="1716"/>
        <v>0</v>
      </c>
      <c r="H5822" s="34">
        <f t="shared" ca="1" si="1717"/>
        <v>-158.42890301610987</v>
      </c>
      <c r="I5822" s="34">
        <f t="shared" ca="1" si="1718"/>
        <v>3341.5710969838906</v>
      </c>
      <c r="J5822" s="18">
        <f ca="1">SUM(INDIRECT(ADDRESS(ROW(F5822),COLUMN(F5822),4)):INDIRECT(ADDRESS(ROW(F5822)+N$5-1,COLUMN(F5822),4)))</f>
        <v>24500.000000000004</v>
      </c>
      <c r="K5822" s="18">
        <f t="shared" ca="1" si="1719"/>
        <v>16350</v>
      </c>
      <c r="L5822" s="18">
        <f t="shared" ca="1" si="1731"/>
        <v>0</v>
      </c>
      <c r="M5822" s="18">
        <f t="shared" ca="1" si="1715"/>
        <v>0</v>
      </c>
      <c r="N5822" s="34">
        <f t="shared" ca="1" si="1720"/>
        <v>16321.002110919311</v>
      </c>
      <c r="P5822" s="18">
        <f t="shared" ca="1" si="1732"/>
        <v>158.42890301610987</v>
      </c>
      <c r="Q5822" s="47">
        <f ca="1">SUM(L$15:L5822)-SUM(M$15:M5822)</f>
        <v>16350</v>
      </c>
      <c r="R5822" s="47" t="str">
        <f t="shared" ca="1" si="1733"/>
        <v>M5825</v>
      </c>
      <c r="S5822" s="40">
        <f t="shared" ca="1" si="1721"/>
        <v>0</v>
      </c>
      <c r="T5822" s="46">
        <f t="shared" ca="1" si="1722"/>
        <v>42</v>
      </c>
      <c r="X5822" s="74">
        <f t="shared" ca="1" si="1723"/>
        <v>-0.15842890301610987</v>
      </c>
      <c r="Y5822" s="75">
        <f t="shared" ca="1" si="1724"/>
        <v>-0.15842890301610987</v>
      </c>
      <c r="Z5822" s="74">
        <f t="shared" ca="1" si="1725"/>
        <v>0.85348364174662628</v>
      </c>
      <c r="AA5822" s="76">
        <f t="shared" ca="1" si="1726"/>
        <v>-158.42890301610987</v>
      </c>
      <c r="AB5822" s="76">
        <f t="shared" ca="1" si="1727"/>
        <v>853.48364174662629</v>
      </c>
    </row>
    <row r="5823" spans="1:28" x14ac:dyDescent="0.25">
      <c r="A5823" s="2">
        <f t="shared" si="1728"/>
        <v>19</v>
      </c>
      <c r="B5823" s="16">
        <f ca="1">VLOOKUP(A5823,PERIODS!$O$4:$P$33,2,FALSE)</f>
        <v>3.5000000000000003E-2</v>
      </c>
      <c r="C5823" s="15"/>
      <c r="D5823" s="18">
        <v>5000</v>
      </c>
      <c r="E5823" s="34">
        <f t="shared" ca="1" si="1729"/>
        <v>16321.002110919311</v>
      </c>
      <c r="F5823" s="34">
        <f t="shared" ca="1" si="1730"/>
        <v>3500.0000000000005</v>
      </c>
      <c r="G5823" s="69">
        <f t="shared" ca="1" si="1716"/>
        <v>0</v>
      </c>
      <c r="H5823" s="34">
        <f t="shared" ca="1" si="1717"/>
        <v>947.10968905956224</v>
      </c>
      <c r="I5823" s="34">
        <f t="shared" ca="1" si="1718"/>
        <v>4447.1096890595627</v>
      </c>
      <c r="J5823" s="18">
        <f ca="1">SUM(INDIRECT(ADDRESS(ROW(F5823),COLUMN(F5823),4)):INDIRECT(ADDRESS(ROW(F5823)+N$5-1,COLUMN(F5823),4)))</f>
        <v>24500.000000000004</v>
      </c>
      <c r="K5823" s="18">
        <f t="shared" ca="1" si="1719"/>
        <v>16350</v>
      </c>
      <c r="L5823" s="18">
        <f t="shared" ca="1" si="1731"/>
        <v>0</v>
      </c>
      <c r="M5823" s="18">
        <f t="shared" ca="1" si="1715"/>
        <v>0</v>
      </c>
      <c r="N5823" s="34">
        <f t="shared" ca="1" si="1720"/>
        <v>11873.892421859749</v>
      </c>
      <c r="P5823" s="18">
        <f t="shared" ca="1" si="1732"/>
        <v>947.10968905956224</v>
      </c>
      <c r="Q5823" s="47">
        <f ca="1">SUM(L$15:L5823)-SUM(M$15:M5823)</f>
        <v>16350</v>
      </c>
      <c r="R5823" s="47" t="str">
        <f t="shared" ca="1" si="1733"/>
        <v>M5826</v>
      </c>
      <c r="S5823" s="40">
        <f t="shared" ca="1" si="1721"/>
        <v>0</v>
      </c>
      <c r="T5823" s="46">
        <f t="shared" ca="1" si="1722"/>
        <v>95</v>
      </c>
      <c r="X5823" s="74">
        <f t="shared" ca="1" si="1723"/>
        <v>0.94710968905956228</v>
      </c>
      <c r="Y5823" s="75">
        <f t="shared" ca="1" si="1724"/>
        <v>0.94710968905956228</v>
      </c>
      <c r="Z5823" s="74">
        <f t="shared" ca="1" si="1725"/>
        <v>2.5782469443772751</v>
      </c>
      <c r="AA5823" s="76">
        <f t="shared" ca="1" si="1726"/>
        <v>947.10968905956224</v>
      </c>
      <c r="AB5823" s="76">
        <f t="shared" ca="1" si="1727"/>
        <v>2578.2469443772752</v>
      </c>
    </row>
    <row r="5824" spans="1:28" x14ac:dyDescent="0.25">
      <c r="A5824" s="2">
        <f t="shared" si="1728"/>
        <v>20</v>
      </c>
      <c r="B5824" s="16">
        <f ca="1">VLOOKUP(A5824,PERIODS!$O$4:$P$33,2,FALSE)</f>
        <v>3.5000000000000003E-2</v>
      </c>
      <c r="C5824" s="15"/>
      <c r="D5824" s="18">
        <v>5000</v>
      </c>
      <c r="E5824" s="34">
        <f t="shared" ca="1" si="1729"/>
        <v>11873.892421859749</v>
      </c>
      <c r="F5824" s="34">
        <f t="shared" ca="1" si="1730"/>
        <v>3500.0000000000005</v>
      </c>
      <c r="G5824" s="69">
        <f t="shared" ca="1" si="1716"/>
        <v>0</v>
      </c>
      <c r="H5824" s="34">
        <f t="shared" ca="1" si="1717"/>
        <v>-411.65559767463384</v>
      </c>
      <c r="I5824" s="34">
        <f t="shared" ca="1" si="1718"/>
        <v>3088.3444023253664</v>
      </c>
      <c r="J5824" s="18">
        <f ca="1">SUM(INDIRECT(ADDRESS(ROW(F5824),COLUMN(F5824),4)):INDIRECT(ADDRESS(ROW(F5824)+N$5-1,COLUMN(F5824),4)))</f>
        <v>24500.000000000004</v>
      </c>
      <c r="K5824" s="18">
        <f t="shared" ca="1" si="1719"/>
        <v>0</v>
      </c>
      <c r="L5824" s="18">
        <f t="shared" ca="1" si="1731"/>
        <v>0</v>
      </c>
      <c r="M5824" s="18">
        <f t="shared" ca="1" si="1715"/>
        <v>16350</v>
      </c>
      <c r="N5824" s="34">
        <f t="shared" ca="1" si="1720"/>
        <v>8785.5480195343844</v>
      </c>
      <c r="P5824" s="18">
        <f t="shared" ca="1" si="1732"/>
        <v>411.65559767463384</v>
      </c>
      <c r="Q5824" s="47">
        <f ca="1">SUM(L$15:L5824)-SUM(M$15:M5824)</f>
        <v>0</v>
      </c>
      <c r="R5824" s="47" t="str">
        <f t="shared" ca="1" si="1733"/>
        <v>M5827</v>
      </c>
      <c r="S5824" s="40">
        <f t="shared" ca="1" si="1721"/>
        <v>16350</v>
      </c>
      <c r="T5824" s="46">
        <f t="shared" ca="1" si="1722"/>
        <v>96</v>
      </c>
      <c r="X5824" s="74">
        <f t="shared" ca="1" si="1723"/>
        <v>-0.41165559767463383</v>
      </c>
      <c r="Y5824" s="75">
        <f t="shared" ca="1" si="1724"/>
        <v>-0.41165559767463383</v>
      </c>
      <c r="Z5824" s="74">
        <f t="shared" ca="1" si="1725"/>
        <v>0.66255242135757286</v>
      </c>
      <c r="AA5824" s="76">
        <f t="shared" ca="1" si="1726"/>
        <v>-411.65559767463384</v>
      </c>
      <c r="AB5824" s="76">
        <f t="shared" ca="1" si="1727"/>
        <v>662.55242135757283</v>
      </c>
    </row>
    <row r="5825" spans="1:28" x14ac:dyDescent="0.25">
      <c r="A5825" s="2">
        <f t="shared" si="1728"/>
        <v>21</v>
      </c>
      <c r="B5825" s="16">
        <f ca="1">VLOOKUP(A5825,PERIODS!$O$4:$P$33,2,FALSE)</f>
        <v>3.5000000000000003E-2</v>
      </c>
      <c r="C5825" s="15"/>
      <c r="D5825" s="18">
        <v>5000</v>
      </c>
      <c r="E5825" s="34">
        <f t="shared" ca="1" si="1729"/>
        <v>8785.5480195343844</v>
      </c>
      <c r="F5825" s="34">
        <f t="shared" ca="1" si="1730"/>
        <v>3500.0000000000005</v>
      </c>
      <c r="G5825" s="69">
        <f t="shared" ca="1" si="1716"/>
        <v>0</v>
      </c>
      <c r="H5825" s="34">
        <f t="shared" ca="1" si="1717"/>
        <v>-432.61863886250654</v>
      </c>
      <c r="I5825" s="34">
        <f t="shared" ca="1" si="1718"/>
        <v>3067.381361137494</v>
      </c>
      <c r="J5825" s="18">
        <f ca="1">SUM(INDIRECT(ADDRESS(ROW(F5825),COLUMN(F5825),4)):INDIRECT(ADDRESS(ROW(F5825)+N$5-1,COLUMN(F5825),4)))</f>
        <v>24500.000000000004</v>
      </c>
      <c r="K5825" s="18">
        <f t="shared" ca="1" si="1719"/>
        <v>16350</v>
      </c>
      <c r="L5825" s="18">
        <f t="shared" ca="1" si="1731"/>
        <v>16350</v>
      </c>
      <c r="M5825" s="18">
        <f t="shared" ca="1" si="1715"/>
        <v>0</v>
      </c>
      <c r="N5825" s="34">
        <f t="shared" ca="1" si="1720"/>
        <v>5718.1666583968909</v>
      </c>
      <c r="P5825" s="18">
        <f t="shared" ca="1" si="1732"/>
        <v>432.61863886250654</v>
      </c>
      <c r="Q5825" s="47">
        <f ca="1">SUM(L$15:L5825)-SUM(M$15:M5825)</f>
        <v>16350</v>
      </c>
      <c r="R5825" s="47" t="str">
        <f t="shared" ca="1" si="1733"/>
        <v>M5828</v>
      </c>
      <c r="S5825" s="40">
        <f t="shared" ca="1" si="1721"/>
        <v>0</v>
      </c>
      <c r="T5825" s="46">
        <f t="shared" ca="1" si="1722"/>
        <v>52</v>
      </c>
      <c r="X5825" s="74">
        <f t="shared" ca="1" si="1723"/>
        <v>-0.43261863886250657</v>
      </c>
      <c r="Y5825" s="75">
        <f t="shared" ca="1" si="1724"/>
        <v>-0.43261863886250657</v>
      </c>
      <c r="Z5825" s="74">
        <f t="shared" ca="1" si="1725"/>
        <v>0.64880787473998469</v>
      </c>
      <c r="AA5825" s="76">
        <f t="shared" ca="1" si="1726"/>
        <v>-432.61863886250654</v>
      </c>
      <c r="AB5825" s="76">
        <f t="shared" ca="1" si="1727"/>
        <v>648.80787473998464</v>
      </c>
    </row>
    <row r="5826" spans="1:28" x14ac:dyDescent="0.25">
      <c r="A5826" s="2">
        <f t="shared" si="1728"/>
        <v>22</v>
      </c>
      <c r="B5826" s="16">
        <f ca="1">VLOOKUP(A5826,PERIODS!$O$4:$P$33,2,FALSE)</f>
        <v>3.5000000000000003E-2</v>
      </c>
      <c r="C5826" s="15"/>
      <c r="D5826" s="18">
        <v>5000</v>
      </c>
      <c r="E5826" s="34">
        <f t="shared" ca="1" si="1729"/>
        <v>5718.1666583968909</v>
      </c>
      <c r="F5826" s="34">
        <f t="shared" ca="1" si="1730"/>
        <v>3500.0000000000005</v>
      </c>
      <c r="G5826" s="69">
        <f t="shared" ca="1" si="1716"/>
        <v>0</v>
      </c>
      <c r="H5826" s="34">
        <f t="shared" ca="1" si="1717"/>
        <v>-828.95358368028315</v>
      </c>
      <c r="I5826" s="34">
        <f t="shared" ca="1" si="1718"/>
        <v>2671.0464163197175</v>
      </c>
      <c r="J5826" s="18">
        <f ca="1">SUM(INDIRECT(ADDRESS(ROW(F5826),COLUMN(F5826),4)):INDIRECT(ADDRESS(ROW(F5826)+N$5-1,COLUMN(F5826),4)))</f>
        <v>25000.000000000004</v>
      </c>
      <c r="K5826" s="18">
        <f t="shared" ca="1" si="1719"/>
        <v>32700</v>
      </c>
      <c r="L5826" s="18">
        <f t="shared" ca="1" si="1731"/>
        <v>16350</v>
      </c>
      <c r="M5826" s="18">
        <f t="shared" ca="1" si="1715"/>
        <v>0</v>
      </c>
      <c r="N5826" s="34">
        <f t="shared" ca="1" si="1720"/>
        <v>3047.1202420771733</v>
      </c>
      <c r="P5826" s="18">
        <f t="shared" ca="1" si="1732"/>
        <v>828.95358368028315</v>
      </c>
      <c r="Q5826" s="47">
        <f ca="1">SUM(L$15:L5826)-SUM(M$15:M5826)</f>
        <v>32700</v>
      </c>
      <c r="R5826" s="47" t="str">
        <f t="shared" ca="1" si="1733"/>
        <v>M5829</v>
      </c>
      <c r="S5826" s="40">
        <f t="shared" ca="1" si="1721"/>
        <v>0</v>
      </c>
      <c r="T5826" s="46">
        <f t="shared" ca="1" si="1722"/>
        <v>21</v>
      </c>
      <c r="X5826" s="74">
        <f t="shared" ca="1" si="1723"/>
        <v>-0.82895358368028316</v>
      </c>
      <c r="Y5826" s="75">
        <f t="shared" ca="1" si="1724"/>
        <v>-0.82895358368028316</v>
      </c>
      <c r="Z5826" s="74">
        <f t="shared" ca="1" si="1725"/>
        <v>0.43650581422841173</v>
      </c>
      <c r="AA5826" s="76">
        <f t="shared" ca="1" si="1726"/>
        <v>-828.95358368028315</v>
      </c>
      <c r="AB5826" s="76">
        <f t="shared" ca="1" si="1727"/>
        <v>436.50581422841174</v>
      </c>
    </row>
    <row r="5827" spans="1:28" x14ac:dyDescent="0.25">
      <c r="A5827" s="2">
        <f t="shared" si="1728"/>
        <v>23</v>
      </c>
      <c r="B5827" s="16">
        <f ca="1">VLOOKUP(A5827,PERIODS!$O$4:$P$33,2,FALSE)</f>
        <v>3.5000000000000003E-2</v>
      </c>
      <c r="C5827" s="15"/>
      <c r="D5827" s="18">
        <v>5000</v>
      </c>
      <c r="E5827" s="34">
        <f t="shared" ca="1" si="1729"/>
        <v>3047.1202420771733</v>
      </c>
      <c r="F5827" s="34">
        <f t="shared" ca="1" si="1730"/>
        <v>3500.0000000000005</v>
      </c>
      <c r="G5827" s="69">
        <f t="shared" ca="1" si="1716"/>
        <v>0</v>
      </c>
      <c r="H5827" s="34">
        <f t="shared" ca="1" si="1717"/>
        <v>432.17267564504681</v>
      </c>
      <c r="I5827" s="34">
        <f t="shared" ca="1" si="1718"/>
        <v>3932.1726756450471</v>
      </c>
      <c r="J5827" s="18">
        <f ca="1">SUM(INDIRECT(ADDRESS(ROW(F5827),COLUMN(F5827),4)):INDIRECT(ADDRESS(ROW(F5827)+N$5-1,COLUMN(F5827),4)))</f>
        <v>25500.000000000004</v>
      </c>
      <c r="K5827" s="18">
        <f t="shared" ca="1" si="1719"/>
        <v>32700</v>
      </c>
      <c r="L5827" s="18">
        <f t="shared" ca="1" si="1731"/>
        <v>0</v>
      </c>
      <c r="M5827" s="18">
        <f t="shared" ca="1" si="1715"/>
        <v>0</v>
      </c>
      <c r="N5827" s="34">
        <f t="shared" ca="1" si="1720"/>
        <v>-885.05243356787378</v>
      </c>
      <c r="P5827" s="18">
        <f t="shared" ca="1" si="1732"/>
        <v>432.17267564504681</v>
      </c>
      <c r="Q5827" s="47">
        <f ca="1">SUM(L$15:L5827)-SUM(M$15:M5827)</f>
        <v>32700</v>
      </c>
      <c r="R5827" s="47" t="str">
        <f t="shared" ca="1" si="1733"/>
        <v>M5830</v>
      </c>
      <c r="S5827" s="40">
        <f t="shared" ca="1" si="1721"/>
        <v>0</v>
      </c>
      <c r="T5827" s="46">
        <f t="shared" ca="1" si="1722"/>
        <v>48</v>
      </c>
      <c r="X5827" s="74">
        <f t="shared" ca="1" si="1723"/>
        <v>0.4321726756450468</v>
      </c>
      <c r="Y5827" s="75">
        <f t="shared" ca="1" si="1724"/>
        <v>0.4321726756450468</v>
      </c>
      <c r="Z5827" s="74">
        <f t="shared" ca="1" si="1725"/>
        <v>1.54060111648604</v>
      </c>
      <c r="AA5827" s="76">
        <f t="shared" ca="1" si="1726"/>
        <v>432.17267564504681</v>
      </c>
      <c r="AB5827" s="76">
        <f t="shared" ca="1" si="1727"/>
        <v>1540.6011164860399</v>
      </c>
    </row>
    <row r="5828" spans="1:28" x14ac:dyDescent="0.25">
      <c r="A5828" s="2">
        <f t="shared" si="1728"/>
        <v>24</v>
      </c>
      <c r="B5828" s="16">
        <f ca="1">VLOOKUP(A5828,PERIODS!$O$4:$P$33,2,FALSE)</f>
        <v>3.5000000000000003E-2</v>
      </c>
      <c r="C5828" s="15"/>
      <c r="D5828" s="18">
        <v>5000</v>
      </c>
      <c r="E5828" s="34">
        <f t="shared" ca="1" si="1729"/>
        <v>-885.05243356787378</v>
      </c>
      <c r="F5828" s="34">
        <f t="shared" ca="1" si="1730"/>
        <v>3500.0000000000005</v>
      </c>
      <c r="G5828" s="69">
        <f t="shared" ca="1" si="1716"/>
        <v>0</v>
      </c>
      <c r="H5828" s="34">
        <f t="shared" ca="1" si="1717"/>
        <v>648.38702003660478</v>
      </c>
      <c r="I5828" s="34">
        <f t="shared" ca="1" si="1718"/>
        <v>4148.3870200366055</v>
      </c>
      <c r="J5828" s="18">
        <f ca="1">SUM(INDIRECT(ADDRESS(ROW(F5828),COLUMN(F5828),4)):INDIRECT(ADDRESS(ROW(F5828)+N$5-1,COLUMN(F5828),4)))</f>
        <v>26000</v>
      </c>
      <c r="K5828" s="18">
        <f t="shared" ca="1" si="1719"/>
        <v>16350</v>
      </c>
      <c r="L5828" s="18">
        <f t="shared" ca="1" si="1731"/>
        <v>0</v>
      </c>
      <c r="M5828" s="18">
        <f t="shared" ca="1" si="1715"/>
        <v>16350</v>
      </c>
      <c r="N5828" s="34">
        <f t="shared" ca="1" si="1720"/>
        <v>11316.560546395522</v>
      </c>
      <c r="P5828" s="18">
        <f t="shared" ca="1" si="1732"/>
        <v>648.38702003660478</v>
      </c>
      <c r="Q5828" s="47">
        <f ca="1">SUM(L$15:L5828)-SUM(M$15:M5828)</f>
        <v>16350</v>
      </c>
      <c r="R5828" s="47" t="str">
        <f t="shared" ca="1" si="1733"/>
        <v>M5831</v>
      </c>
      <c r="S5828" s="40">
        <f t="shared" ca="1" si="1721"/>
        <v>0</v>
      </c>
      <c r="T5828" s="46">
        <f t="shared" ca="1" si="1722"/>
        <v>53</v>
      </c>
      <c r="X5828" s="74">
        <f t="shared" ca="1" si="1723"/>
        <v>0.64838702003660476</v>
      </c>
      <c r="Y5828" s="75">
        <f t="shared" ca="1" si="1724"/>
        <v>0.64838702003660476</v>
      </c>
      <c r="Z5828" s="74">
        <f t="shared" ca="1" si="1725"/>
        <v>1.9124535905338764</v>
      </c>
      <c r="AA5828" s="76">
        <f t="shared" ca="1" si="1726"/>
        <v>648.38702003660478</v>
      </c>
      <c r="AB5828" s="76">
        <f t="shared" ca="1" si="1727"/>
        <v>1912.4535905338764</v>
      </c>
    </row>
    <row r="5829" spans="1:28" x14ac:dyDescent="0.25">
      <c r="A5829" s="2">
        <f t="shared" si="1728"/>
        <v>25</v>
      </c>
      <c r="B5829" s="16">
        <f ca="1">VLOOKUP(A5829,PERIODS!$O$4:$P$33,2,FALSE)</f>
        <v>3.5000000000000003E-2</v>
      </c>
      <c r="C5829" s="15"/>
      <c r="D5829" s="18">
        <v>5000</v>
      </c>
      <c r="E5829" s="34">
        <f t="shared" ca="1" si="1729"/>
        <v>11316.560546395522</v>
      </c>
      <c r="F5829" s="34">
        <f t="shared" ca="1" si="1730"/>
        <v>3500.0000000000005</v>
      </c>
      <c r="G5829" s="69">
        <f t="shared" ca="1" si="1716"/>
        <v>0</v>
      </c>
      <c r="H5829" s="34">
        <f t="shared" ca="1" si="1717"/>
        <v>144.47791908203894</v>
      </c>
      <c r="I5829" s="34">
        <f t="shared" ca="1" si="1718"/>
        <v>3644.4779190820395</v>
      </c>
      <c r="J5829" s="18">
        <f ca="1">SUM(INDIRECT(ADDRESS(ROW(F5829),COLUMN(F5829),4)):INDIRECT(ADDRESS(ROW(F5829)+N$5-1,COLUMN(F5829),4)))</f>
        <v>24900</v>
      </c>
      <c r="K5829" s="18">
        <f t="shared" ca="1" si="1719"/>
        <v>0</v>
      </c>
      <c r="L5829" s="18">
        <f t="shared" ca="1" si="1731"/>
        <v>0</v>
      </c>
      <c r="M5829" s="18">
        <f t="shared" ca="1" si="1715"/>
        <v>16350</v>
      </c>
      <c r="N5829" s="34">
        <f t="shared" ca="1" si="1720"/>
        <v>24022.082627313481</v>
      </c>
      <c r="P5829" s="18">
        <f t="shared" ca="1" si="1732"/>
        <v>144.47791908203894</v>
      </c>
      <c r="Q5829" s="47">
        <f ca="1">SUM(L$15:L5829)-SUM(M$15:M5829)</f>
        <v>0</v>
      </c>
      <c r="R5829" s="47" t="str">
        <f t="shared" ca="1" si="1733"/>
        <v>M5832</v>
      </c>
      <c r="S5829" s="40">
        <f t="shared" ca="1" si="1721"/>
        <v>0</v>
      </c>
      <c r="T5829" s="46">
        <f t="shared" ca="1" si="1722"/>
        <v>65</v>
      </c>
      <c r="X5829" s="74">
        <f t="shared" ca="1" si="1723"/>
        <v>0.14447791908203894</v>
      </c>
      <c r="Y5829" s="75">
        <f t="shared" ca="1" si="1724"/>
        <v>0.14447791908203894</v>
      </c>
      <c r="Z5829" s="74">
        <f t="shared" ca="1" si="1725"/>
        <v>1.1554361815905394</v>
      </c>
      <c r="AA5829" s="76">
        <f t="shared" ca="1" si="1726"/>
        <v>144.47791908203894</v>
      </c>
      <c r="AB5829" s="76">
        <f t="shared" ca="1" si="1727"/>
        <v>1155.4361815905395</v>
      </c>
    </row>
    <row r="5830" spans="1:28" x14ac:dyDescent="0.25">
      <c r="A5830" s="2">
        <f t="shared" si="1728"/>
        <v>26</v>
      </c>
      <c r="B5830" s="16">
        <f ca="1">VLOOKUP(A5830,PERIODS!$O$4:$P$33,2,FALSE)</f>
        <v>3.5000000000000003E-2</v>
      </c>
      <c r="C5830" s="15"/>
      <c r="D5830" s="18">
        <v>5000</v>
      </c>
      <c r="E5830" s="34">
        <f t="shared" ca="1" si="1729"/>
        <v>24022.082627313481</v>
      </c>
      <c r="F5830" s="34">
        <f t="shared" ca="1" si="1730"/>
        <v>3500.0000000000005</v>
      </c>
      <c r="G5830" s="69">
        <f t="shared" ca="1" si="1716"/>
        <v>0</v>
      </c>
      <c r="H5830" s="34">
        <f t="shared" ca="1" si="1717"/>
        <v>532.48553055561695</v>
      </c>
      <c r="I5830" s="34">
        <f t="shared" ca="1" si="1718"/>
        <v>4032.4855305556175</v>
      </c>
      <c r="J5830" s="18">
        <f ca="1">SUM(INDIRECT(ADDRESS(ROW(F5830),COLUMN(F5830),4)):INDIRECT(ADDRESS(ROW(F5830)+N$5-1,COLUMN(F5830),4)))</f>
        <v>23900</v>
      </c>
      <c r="K5830" s="18">
        <f t="shared" ca="1" si="1719"/>
        <v>0</v>
      </c>
      <c r="L5830" s="18">
        <f t="shared" ca="1" si="1731"/>
        <v>0</v>
      </c>
      <c r="M5830" s="18">
        <f t="shared" ca="1" si="1715"/>
        <v>0</v>
      </c>
      <c r="N5830" s="34">
        <f t="shared" ca="1" si="1720"/>
        <v>19989.597096757861</v>
      </c>
      <c r="P5830" s="18">
        <f t="shared" ca="1" si="1732"/>
        <v>532.48553055561695</v>
      </c>
      <c r="Q5830" s="47">
        <f ca="1">SUM(L$15:L5830)-SUM(M$15:M5830)</f>
        <v>0</v>
      </c>
      <c r="R5830" s="47" t="str">
        <f t="shared" ca="1" si="1733"/>
        <v>M5833</v>
      </c>
      <c r="S5830" s="40">
        <f t="shared" ca="1" si="1721"/>
        <v>0</v>
      </c>
      <c r="T5830" s="46">
        <f t="shared" ca="1" si="1722"/>
        <v>93</v>
      </c>
      <c r="X5830" s="74">
        <f t="shared" ca="1" si="1723"/>
        <v>0.53248553055561698</v>
      </c>
      <c r="Y5830" s="75">
        <f t="shared" ca="1" si="1724"/>
        <v>0.53248553055561698</v>
      </c>
      <c r="Z5830" s="74">
        <f t="shared" ca="1" si="1725"/>
        <v>1.7031603090189724</v>
      </c>
      <c r="AA5830" s="76">
        <f t="shared" ca="1" si="1726"/>
        <v>532.48553055561695</v>
      </c>
      <c r="AB5830" s="76">
        <f t="shared" ca="1" si="1727"/>
        <v>1703.1603090189724</v>
      </c>
    </row>
    <row r="5831" spans="1:28" x14ac:dyDescent="0.25">
      <c r="A5831" s="2">
        <f t="shared" si="1728"/>
        <v>27</v>
      </c>
      <c r="B5831" s="16">
        <f ca="1">VLOOKUP(A5831,PERIODS!$O$4:$P$33,2,FALSE)</f>
        <v>3.5000000000000003E-2</v>
      </c>
      <c r="C5831" s="15"/>
      <c r="D5831" s="18">
        <v>5000</v>
      </c>
      <c r="E5831" s="34">
        <f t="shared" ca="1" si="1729"/>
        <v>19989.597096757861</v>
      </c>
      <c r="F5831" s="34">
        <f t="shared" ca="1" si="1730"/>
        <v>3500.0000000000005</v>
      </c>
      <c r="G5831" s="69">
        <f t="shared" ca="1" si="1716"/>
        <v>0</v>
      </c>
      <c r="H5831" s="34">
        <f t="shared" ca="1" si="1717"/>
        <v>1549.0975641326265</v>
      </c>
      <c r="I5831" s="34">
        <f t="shared" ca="1" si="1718"/>
        <v>5049.0975641326268</v>
      </c>
      <c r="J5831" s="18">
        <f ca="1">SUM(INDIRECT(ADDRESS(ROW(F5831),COLUMN(F5831),4)):INDIRECT(ADDRESS(ROW(F5831)+N$5-1,COLUMN(F5831),4)))</f>
        <v>22900</v>
      </c>
      <c r="K5831" s="18">
        <f t="shared" ca="1" si="1719"/>
        <v>16350</v>
      </c>
      <c r="L5831" s="18">
        <f t="shared" ca="1" si="1731"/>
        <v>16350</v>
      </c>
      <c r="M5831" s="18">
        <f t="shared" ca="1" si="1715"/>
        <v>0</v>
      </c>
      <c r="N5831" s="34">
        <f t="shared" ca="1" si="1720"/>
        <v>14940.499532625236</v>
      </c>
      <c r="P5831" s="18">
        <f t="shared" ca="1" si="1732"/>
        <v>1549.0975641326265</v>
      </c>
      <c r="Q5831" s="47">
        <f ca="1">SUM(L$15:L5831)-SUM(M$15:M5831)</f>
        <v>16350</v>
      </c>
      <c r="R5831" s="47" t="str">
        <f t="shared" ca="1" si="1733"/>
        <v>M5834</v>
      </c>
      <c r="S5831" s="40">
        <f t="shared" ca="1" si="1721"/>
        <v>0</v>
      </c>
      <c r="T5831" s="46">
        <f t="shared" ca="1" si="1722"/>
        <v>47</v>
      </c>
      <c r="X5831" s="74">
        <f t="shared" ca="1" si="1723"/>
        <v>1.5490975641326266</v>
      </c>
      <c r="Y5831" s="75">
        <f t="shared" ca="1" si="1724"/>
        <v>1.5490975641326266</v>
      </c>
      <c r="Z5831" s="74">
        <f t="shared" ca="1" si="1725"/>
        <v>4.707220300821203</v>
      </c>
      <c r="AA5831" s="76">
        <f t="shared" ca="1" si="1726"/>
        <v>1549.0975641326265</v>
      </c>
      <c r="AB5831" s="76">
        <f t="shared" ca="1" si="1727"/>
        <v>4707.2203008212027</v>
      </c>
    </row>
    <row r="5832" spans="1:28" x14ac:dyDescent="0.25">
      <c r="A5832" s="2">
        <f t="shared" si="1728"/>
        <v>28</v>
      </c>
      <c r="B5832" s="16">
        <f ca="1">VLOOKUP(A5832,PERIODS!$O$4:$P$33,2,FALSE)</f>
        <v>0.04</v>
      </c>
      <c r="C5832" s="15"/>
      <c r="D5832" s="18">
        <v>5000</v>
      </c>
      <c r="E5832" s="34">
        <f t="shared" ca="1" si="1729"/>
        <v>14940.499532625236</v>
      </c>
      <c r="F5832" s="34">
        <f t="shared" ca="1" si="1730"/>
        <v>4000</v>
      </c>
      <c r="G5832" s="69">
        <f t="shared" ca="1" si="1716"/>
        <v>0</v>
      </c>
      <c r="H5832" s="34">
        <f t="shared" ca="1" si="1717"/>
        <v>-1274.7040104448215</v>
      </c>
      <c r="I5832" s="34">
        <f t="shared" ca="1" si="1718"/>
        <v>2725.2959895551785</v>
      </c>
      <c r="J5832" s="18">
        <f ca="1">SUM(INDIRECT(ADDRESS(ROW(F5832),COLUMN(F5832),4)):INDIRECT(ADDRESS(ROW(F5832)+N$5-1,COLUMN(F5832),4)))</f>
        <v>21900</v>
      </c>
      <c r="K5832" s="18">
        <f t="shared" ca="1" si="1719"/>
        <v>16350</v>
      </c>
      <c r="L5832" s="18">
        <f t="shared" ca="1" si="1731"/>
        <v>0</v>
      </c>
      <c r="M5832" s="18">
        <f t="shared" ca="1" si="1715"/>
        <v>0</v>
      </c>
      <c r="N5832" s="34">
        <f t="shared" ca="1" si="1720"/>
        <v>12215.203543070056</v>
      </c>
      <c r="P5832" s="18">
        <f t="shared" ca="1" si="1732"/>
        <v>1274.7040104448215</v>
      </c>
      <c r="Q5832" s="47">
        <f ca="1">SUM(L$15:L5832)-SUM(M$15:M5832)</f>
        <v>16350</v>
      </c>
      <c r="R5832" s="47" t="str">
        <f t="shared" ca="1" si="1733"/>
        <v>M5835</v>
      </c>
      <c r="S5832" s="40">
        <f t="shared" ca="1" si="1721"/>
        <v>0</v>
      </c>
      <c r="T5832" s="46">
        <f t="shared" ca="1" si="1722"/>
        <v>82</v>
      </c>
      <c r="X5832" s="74">
        <f t="shared" ca="1" si="1723"/>
        <v>-1.2747040104448215</v>
      </c>
      <c r="Y5832" s="75">
        <f t="shared" ca="1" si="1724"/>
        <v>-1.2747040104448215</v>
      </c>
      <c r="Z5832" s="74">
        <f t="shared" ca="1" si="1725"/>
        <v>0.27951368911105001</v>
      </c>
      <c r="AA5832" s="76">
        <f t="shared" ca="1" si="1726"/>
        <v>-1274.7040104448215</v>
      </c>
      <c r="AB5832" s="76">
        <f t="shared" ca="1" si="1727"/>
        <v>279.51368911104998</v>
      </c>
    </row>
    <row r="5833" spans="1:28" x14ac:dyDescent="0.25">
      <c r="A5833" s="2">
        <f t="shared" si="1728"/>
        <v>29</v>
      </c>
      <c r="B5833" s="16">
        <f ca="1">VLOOKUP(A5833,PERIODS!$O$4:$P$33,2,FALSE)</f>
        <v>0.04</v>
      </c>
      <c r="C5833" s="15"/>
      <c r="D5833" s="18">
        <v>5000</v>
      </c>
      <c r="E5833" s="34">
        <f t="shared" ca="1" si="1729"/>
        <v>12215.203543070056</v>
      </c>
      <c r="F5833" s="34">
        <f t="shared" ca="1" si="1730"/>
        <v>4000</v>
      </c>
      <c r="G5833" s="69">
        <f t="shared" ca="1" si="1716"/>
        <v>0</v>
      </c>
      <c r="H5833" s="34">
        <f t="shared" ca="1" si="1717"/>
        <v>499.54499382083549</v>
      </c>
      <c r="I5833" s="34">
        <f t="shared" ca="1" si="1718"/>
        <v>4499.5449938208358</v>
      </c>
      <c r="J5833" s="18">
        <f ca="1">SUM(INDIRECT(ADDRESS(ROW(F5833),COLUMN(F5833),4)):INDIRECT(ADDRESS(ROW(F5833)+N$5-1,COLUMN(F5833),4)))</f>
        <v>21200</v>
      </c>
      <c r="K5833" s="18">
        <f t="shared" ca="1" si="1719"/>
        <v>16350</v>
      </c>
      <c r="L5833" s="18">
        <f t="shared" ca="1" si="1731"/>
        <v>0</v>
      </c>
      <c r="M5833" s="18">
        <f t="shared" ca="1" si="1715"/>
        <v>0</v>
      </c>
      <c r="N5833" s="34">
        <f t="shared" ca="1" si="1720"/>
        <v>7715.6585492492204</v>
      </c>
      <c r="P5833" s="18">
        <f t="shared" ca="1" si="1732"/>
        <v>499.54499382083549</v>
      </c>
      <c r="Q5833" s="47">
        <f ca="1">SUM(L$15:L5833)-SUM(M$15:M5833)</f>
        <v>16350</v>
      </c>
      <c r="R5833" s="47" t="str">
        <f t="shared" ca="1" si="1733"/>
        <v>M5836</v>
      </c>
      <c r="S5833" s="40">
        <f t="shared" ca="1" si="1721"/>
        <v>0</v>
      </c>
      <c r="T5833" s="46">
        <f t="shared" ca="1" si="1722"/>
        <v>1</v>
      </c>
      <c r="X5833" s="74">
        <f t="shared" ca="1" si="1723"/>
        <v>0.4995449938208355</v>
      </c>
      <c r="Y5833" s="75">
        <f t="shared" ca="1" si="1724"/>
        <v>0.4995449938208355</v>
      </c>
      <c r="Z5833" s="74">
        <f t="shared" ca="1" si="1725"/>
        <v>1.6479712629762535</v>
      </c>
      <c r="AA5833" s="76">
        <f t="shared" ca="1" si="1726"/>
        <v>499.54499382083549</v>
      </c>
      <c r="AB5833" s="76">
        <f t="shared" ca="1" si="1727"/>
        <v>1647.9712629762535</v>
      </c>
    </row>
    <row r="5834" spans="1:28" x14ac:dyDescent="0.25">
      <c r="A5834" s="2">
        <f t="shared" si="1728"/>
        <v>30</v>
      </c>
      <c r="B5834" s="16">
        <f ca="1">VLOOKUP(A5834,PERIODS!$O$4:$P$33,2,FALSE)</f>
        <v>0.04</v>
      </c>
      <c r="C5834" s="15"/>
      <c r="D5834" s="18">
        <v>5000</v>
      </c>
      <c r="E5834" s="34">
        <f t="shared" ca="1" si="1729"/>
        <v>7715.6585492492204</v>
      </c>
      <c r="F5834" s="34">
        <f t="shared" ca="1" si="1730"/>
        <v>4000</v>
      </c>
      <c r="G5834" s="69">
        <f t="shared" ca="1" si="1716"/>
        <v>0</v>
      </c>
      <c r="H5834" s="34">
        <f t="shared" ca="1" si="1717"/>
        <v>-315.57594177197296</v>
      </c>
      <c r="I5834" s="34">
        <f t="shared" ca="1" si="1718"/>
        <v>3684.4240582280272</v>
      </c>
      <c r="J5834" s="18">
        <f ca="1">SUM(INDIRECT(ADDRESS(ROW(F5834),COLUMN(F5834),4)):INDIRECT(ADDRESS(ROW(F5834)+N$5-1,COLUMN(F5834),4)))</f>
        <v>20500</v>
      </c>
      <c r="K5834" s="18">
        <f t="shared" ca="1" si="1719"/>
        <v>0</v>
      </c>
      <c r="L5834" s="18">
        <f t="shared" ca="1" si="1731"/>
        <v>0</v>
      </c>
      <c r="M5834" s="18">
        <f t="shared" ca="1" si="1715"/>
        <v>16350</v>
      </c>
      <c r="N5834" s="34">
        <f t="shared" ca="1" si="1720"/>
        <v>20381.234491021194</v>
      </c>
      <c r="P5834" s="18">
        <f t="shared" ca="1" si="1732"/>
        <v>315.57594177197296</v>
      </c>
      <c r="Q5834" s="47">
        <f ca="1">SUM(L$15:L5834)-SUM(M$15:M5834)</f>
        <v>0</v>
      </c>
      <c r="R5834" s="47" t="str">
        <f t="shared" ca="1" si="1733"/>
        <v>M5837</v>
      </c>
      <c r="S5834" s="40">
        <f t="shared" ca="1" si="1721"/>
        <v>0</v>
      </c>
      <c r="T5834" s="46">
        <f t="shared" ca="1" si="1722"/>
        <v>19</v>
      </c>
      <c r="X5834" s="74">
        <f t="shared" ca="1" si="1723"/>
        <v>-0.31557594177197296</v>
      </c>
      <c r="Y5834" s="75">
        <f t="shared" ca="1" si="1724"/>
        <v>-0.31557594177197296</v>
      </c>
      <c r="Z5834" s="74">
        <f t="shared" ca="1" si="1725"/>
        <v>0.72936867938715177</v>
      </c>
      <c r="AA5834" s="76">
        <f t="shared" ca="1" si="1726"/>
        <v>-315.57594177197296</v>
      </c>
      <c r="AB5834" s="76">
        <f t="shared" ca="1" si="1727"/>
        <v>729.36867938715181</v>
      </c>
    </row>
    <row r="5835" spans="1:28" x14ac:dyDescent="0.25">
      <c r="A5835" s="2">
        <f t="shared" si="1728"/>
        <v>1</v>
      </c>
      <c r="B5835" s="16">
        <f ca="1">VLOOKUP(A5835,PERIODS!$O$4:$P$33,2,FALSE)</f>
        <v>2.4E-2</v>
      </c>
      <c r="C5835" s="15"/>
      <c r="D5835" s="18">
        <v>5000</v>
      </c>
      <c r="E5835" s="34">
        <f t="shared" ca="1" si="1729"/>
        <v>20381.234491021194</v>
      </c>
      <c r="F5835" s="34">
        <f t="shared" ca="1" si="1730"/>
        <v>2400</v>
      </c>
      <c r="G5835" s="69">
        <f t="shared" ca="1" si="1716"/>
        <v>0</v>
      </c>
      <c r="H5835" s="34">
        <f t="shared" ca="1" si="1717"/>
        <v>-927.8564461429894</v>
      </c>
      <c r="I5835" s="34">
        <f t="shared" ca="1" si="1718"/>
        <v>1472.1435538570106</v>
      </c>
      <c r="J5835" s="18">
        <f ca="1">SUM(INDIRECT(ADDRESS(ROW(F5835),COLUMN(F5835),4)):INDIRECT(ADDRESS(ROW(F5835)+N$5-1,COLUMN(F5835),4)))</f>
        <v>19800</v>
      </c>
      <c r="K5835" s="18">
        <f t="shared" ca="1" si="1719"/>
        <v>0</v>
      </c>
      <c r="L5835" s="18">
        <f t="shared" ca="1" si="1731"/>
        <v>0</v>
      </c>
      <c r="M5835" s="18">
        <f t="shared" ca="1" si="1715"/>
        <v>0</v>
      </c>
      <c r="N5835" s="34">
        <f t="shared" ca="1" si="1720"/>
        <v>18909.090937164183</v>
      </c>
      <c r="P5835" s="18">
        <f t="shared" ca="1" si="1732"/>
        <v>927.8564461429894</v>
      </c>
      <c r="Q5835" s="47">
        <f ca="1">SUM(L$15:L5835)-SUM(M$15:M5835)</f>
        <v>0</v>
      </c>
      <c r="R5835" s="47" t="str">
        <f t="shared" ca="1" si="1733"/>
        <v>M5838</v>
      </c>
      <c r="S5835" s="40">
        <f t="shared" ca="1" si="1721"/>
        <v>0</v>
      </c>
      <c r="T5835" s="46">
        <f t="shared" ca="1" si="1722"/>
        <v>51</v>
      </c>
      <c r="X5835" s="74">
        <f t="shared" ca="1" si="1723"/>
        <v>-0.92785644614298934</v>
      </c>
      <c r="Y5835" s="75">
        <f t="shared" ca="1" si="1724"/>
        <v>-0.92785644614298934</v>
      </c>
      <c r="Z5835" s="74">
        <f t="shared" ca="1" si="1725"/>
        <v>0.39540036459954847</v>
      </c>
      <c r="AA5835" s="76">
        <f t="shared" ca="1" si="1726"/>
        <v>-927.8564461429894</v>
      </c>
      <c r="AB5835" s="76">
        <f t="shared" ca="1" si="1727"/>
        <v>395.40036459954848</v>
      </c>
    </row>
    <row r="5836" spans="1:28" x14ac:dyDescent="0.25">
      <c r="A5836" s="2">
        <f t="shared" si="1728"/>
        <v>2</v>
      </c>
      <c r="B5836" s="16">
        <f ca="1">VLOOKUP(A5836,PERIODS!$O$4:$P$33,2,FALSE)</f>
        <v>2.5000000000000001E-2</v>
      </c>
      <c r="C5836" s="15"/>
      <c r="D5836" s="18">
        <v>5000</v>
      </c>
      <c r="E5836" s="34">
        <f t="shared" ca="1" si="1729"/>
        <v>18909.090937164183</v>
      </c>
      <c r="F5836" s="34">
        <f t="shared" ca="1" si="1730"/>
        <v>2500</v>
      </c>
      <c r="G5836" s="69">
        <f t="shared" ca="1" si="1716"/>
        <v>0</v>
      </c>
      <c r="H5836" s="34">
        <f t="shared" ca="1" si="1717"/>
        <v>946.91435571484351</v>
      </c>
      <c r="I5836" s="34">
        <f t="shared" ca="1" si="1718"/>
        <v>3446.9143557148436</v>
      </c>
      <c r="J5836" s="18">
        <f ca="1">SUM(INDIRECT(ADDRESS(ROW(F5836),COLUMN(F5836),4)):INDIRECT(ADDRESS(ROW(F5836)+N$5-1,COLUMN(F5836),4)))</f>
        <v>20700</v>
      </c>
      <c r="K5836" s="18">
        <f t="shared" ca="1" si="1719"/>
        <v>16350</v>
      </c>
      <c r="L5836" s="18">
        <f t="shared" ca="1" si="1731"/>
        <v>16350</v>
      </c>
      <c r="M5836" s="18">
        <f t="shared" ca="1" si="1715"/>
        <v>0</v>
      </c>
      <c r="N5836" s="34">
        <f t="shared" ca="1" si="1720"/>
        <v>15462.176581449339</v>
      </c>
      <c r="P5836" s="18">
        <f t="shared" ca="1" si="1732"/>
        <v>946.91435571484351</v>
      </c>
      <c r="Q5836" s="47">
        <f ca="1">SUM(L$15:L5836)-SUM(M$15:M5836)</f>
        <v>16350</v>
      </c>
      <c r="R5836" s="47" t="str">
        <f t="shared" ca="1" si="1733"/>
        <v>M5839</v>
      </c>
      <c r="S5836" s="40">
        <f t="shared" ca="1" si="1721"/>
        <v>0</v>
      </c>
      <c r="T5836" s="46">
        <f t="shared" ca="1" si="1722"/>
        <v>25</v>
      </c>
      <c r="X5836" s="74">
        <f t="shared" ca="1" si="1723"/>
        <v>0.9469143557148435</v>
      </c>
      <c r="Y5836" s="75">
        <f t="shared" ca="1" si="1724"/>
        <v>0.9469143557148435</v>
      </c>
      <c r="Z5836" s="74">
        <f t="shared" ca="1" si="1725"/>
        <v>2.5777433759615715</v>
      </c>
      <c r="AA5836" s="76">
        <f t="shared" ca="1" si="1726"/>
        <v>946.91435571484351</v>
      </c>
      <c r="AB5836" s="76">
        <f t="shared" ca="1" si="1727"/>
        <v>2577.7433759615715</v>
      </c>
    </row>
    <row r="5837" spans="1:28" x14ac:dyDescent="0.25">
      <c r="A5837" s="2">
        <f t="shared" si="1728"/>
        <v>3</v>
      </c>
      <c r="B5837" s="16">
        <f ca="1">VLOOKUP(A5837,PERIODS!$O$4:$P$33,2,FALSE)</f>
        <v>2.5000000000000001E-2</v>
      </c>
      <c r="C5837" s="15"/>
      <c r="D5837" s="18">
        <v>5000</v>
      </c>
      <c r="E5837" s="34">
        <f t="shared" ca="1" si="1729"/>
        <v>15462.176581449339</v>
      </c>
      <c r="F5837" s="34">
        <f t="shared" ca="1" si="1730"/>
        <v>2500</v>
      </c>
      <c r="G5837" s="69">
        <f t="shared" ca="1" si="1716"/>
        <v>0</v>
      </c>
      <c r="H5837" s="34">
        <f t="shared" ca="1" si="1717"/>
        <v>-64.558853498050993</v>
      </c>
      <c r="I5837" s="34">
        <f t="shared" ca="1" si="1718"/>
        <v>2435.4411465019489</v>
      </c>
      <c r="J5837" s="18">
        <f ca="1">SUM(INDIRECT(ADDRESS(ROW(F5837),COLUMN(F5837),4)):INDIRECT(ADDRESS(ROW(F5837)+N$5-1,COLUMN(F5837),4)))</f>
        <v>21500</v>
      </c>
      <c r="K5837" s="18">
        <f t="shared" ca="1" si="1719"/>
        <v>16350</v>
      </c>
      <c r="L5837" s="18">
        <f t="shared" ca="1" si="1731"/>
        <v>0</v>
      </c>
      <c r="M5837" s="18">
        <f t="shared" ca="1" si="1715"/>
        <v>0</v>
      </c>
      <c r="N5837" s="34">
        <f t="shared" ca="1" si="1720"/>
        <v>13026.73543494739</v>
      </c>
      <c r="P5837" s="18">
        <f t="shared" ca="1" si="1732"/>
        <v>64.558853498050993</v>
      </c>
      <c r="Q5837" s="47">
        <f ca="1">SUM(L$15:L5837)-SUM(M$15:M5837)</f>
        <v>16350</v>
      </c>
      <c r="R5837" s="47" t="str">
        <f t="shared" ca="1" si="1733"/>
        <v>M5840</v>
      </c>
      <c r="S5837" s="40">
        <f t="shared" ca="1" si="1721"/>
        <v>0</v>
      </c>
      <c r="T5837" s="46">
        <f t="shared" ca="1" si="1722"/>
        <v>62</v>
      </c>
      <c r="X5837" s="74">
        <f t="shared" ca="1" si="1723"/>
        <v>-6.4558853498050989E-2</v>
      </c>
      <c r="Y5837" s="75">
        <f t="shared" ca="1" si="1724"/>
        <v>-6.4558853498050989E-2</v>
      </c>
      <c r="Z5837" s="74">
        <f t="shared" ca="1" si="1725"/>
        <v>0.93748093860583237</v>
      </c>
      <c r="AA5837" s="76">
        <f t="shared" ca="1" si="1726"/>
        <v>-64.558853498050993</v>
      </c>
      <c r="AB5837" s="76">
        <f t="shared" ca="1" si="1727"/>
        <v>937.48093860583242</v>
      </c>
    </row>
    <row r="5838" spans="1:28" x14ac:dyDescent="0.25">
      <c r="A5838" s="2">
        <f t="shared" si="1728"/>
        <v>4</v>
      </c>
      <c r="B5838" s="16">
        <f ca="1">VLOOKUP(A5838,PERIODS!$O$4:$P$33,2,FALSE)</f>
        <v>2.5000000000000001E-2</v>
      </c>
      <c r="C5838" s="15"/>
      <c r="D5838" s="18">
        <v>5000</v>
      </c>
      <c r="E5838" s="34">
        <f t="shared" ca="1" si="1729"/>
        <v>13026.73543494739</v>
      </c>
      <c r="F5838" s="34">
        <f t="shared" ca="1" si="1730"/>
        <v>2500</v>
      </c>
      <c r="G5838" s="69">
        <f t="shared" ca="1" si="1716"/>
        <v>0</v>
      </c>
      <c r="H5838" s="34">
        <f t="shared" ca="1" si="1717"/>
        <v>1102.5341158957126</v>
      </c>
      <c r="I5838" s="34">
        <f t="shared" ca="1" si="1718"/>
        <v>3602.5341158957126</v>
      </c>
      <c r="J5838" s="18">
        <f ca="1">SUM(INDIRECT(ADDRESS(ROW(F5838),COLUMN(F5838),4)):INDIRECT(ADDRESS(ROW(F5838)+N$5-1,COLUMN(F5838),4)))</f>
        <v>22300</v>
      </c>
      <c r="K5838" s="18">
        <f t="shared" ca="1" si="1719"/>
        <v>16350</v>
      </c>
      <c r="L5838" s="18">
        <f t="shared" ca="1" si="1731"/>
        <v>0</v>
      </c>
      <c r="M5838" s="18">
        <f t="shared" ca="1" si="1715"/>
        <v>0</v>
      </c>
      <c r="N5838" s="34">
        <f t="shared" ca="1" si="1720"/>
        <v>9424.2013190516773</v>
      </c>
      <c r="P5838" s="18">
        <f t="shared" ca="1" si="1732"/>
        <v>1102.5341158957126</v>
      </c>
      <c r="Q5838" s="47">
        <f ca="1">SUM(L$15:L5838)-SUM(M$15:M5838)</f>
        <v>16350</v>
      </c>
      <c r="R5838" s="47" t="str">
        <f t="shared" ca="1" si="1733"/>
        <v>M5841</v>
      </c>
      <c r="S5838" s="40">
        <f t="shared" ca="1" si="1721"/>
        <v>0</v>
      </c>
      <c r="T5838" s="46">
        <f t="shared" ca="1" si="1722"/>
        <v>94</v>
      </c>
      <c r="X5838" s="74">
        <f t="shared" ca="1" si="1723"/>
        <v>1.1025341158957127</v>
      </c>
      <c r="Y5838" s="75">
        <f t="shared" ca="1" si="1724"/>
        <v>1.1025341158957127</v>
      </c>
      <c r="Z5838" s="74">
        <f t="shared" ca="1" si="1725"/>
        <v>3.0117885829658886</v>
      </c>
      <c r="AA5838" s="76">
        <f t="shared" ca="1" si="1726"/>
        <v>1102.5341158957126</v>
      </c>
      <c r="AB5838" s="76">
        <f t="shared" ca="1" si="1727"/>
        <v>3011.7885829658885</v>
      </c>
    </row>
    <row r="5839" spans="1:28" x14ac:dyDescent="0.25">
      <c r="A5839" s="2">
        <f t="shared" si="1728"/>
        <v>5</v>
      </c>
      <c r="B5839" s="16">
        <f ca="1">VLOOKUP(A5839,PERIODS!$O$4:$P$33,2,FALSE)</f>
        <v>3.3000000000000002E-2</v>
      </c>
      <c r="C5839" s="15"/>
      <c r="D5839" s="18">
        <v>5000</v>
      </c>
      <c r="E5839" s="34">
        <f t="shared" ca="1" si="1729"/>
        <v>9424.2013190516773</v>
      </c>
      <c r="F5839" s="34">
        <f t="shared" ca="1" si="1730"/>
        <v>3300</v>
      </c>
      <c r="G5839" s="69">
        <f t="shared" ca="1" si="1716"/>
        <v>0</v>
      </c>
      <c r="H5839" s="34">
        <f t="shared" ca="1" si="1717"/>
        <v>-384.57187548745276</v>
      </c>
      <c r="I5839" s="34">
        <f t="shared" ca="1" si="1718"/>
        <v>2915.4281245125471</v>
      </c>
      <c r="J5839" s="18">
        <f ca="1">SUM(INDIRECT(ADDRESS(ROW(F5839),COLUMN(F5839),4)):INDIRECT(ADDRESS(ROW(F5839)+N$5-1,COLUMN(F5839),4)))</f>
        <v>23100</v>
      </c>
      <c r="K5839" s="18">
        <f t="shared" ca="1" si="1719"/>
        <v>0</v>
      </c>
      <c r="L5839" s="18">
        <f t="shared" ca="1" si="1731"/>
        <v>0</v>
      </c>
      <c r="M5839" s="18">
        <f t="shared" ref="M5839:M5902" ca="1" si="1734">SUMIF($R$15:$R$8014,ADDRESS(ROW(M5839),COLUMN(M5839),4),$L$15:$L$8014)</f>
        <v>16350</v>
      </c>
      <c r="N5839" s="34">
        <f t="shared" ca="1" si="1720"/>
        <v>22858.773194539128</v>
      </c>
      <c r="P5839" s="18">
        <f t="shared" ca="1" si="1732"/>
        <v>384.57187548745276</v>
      </c>
      <c r="Q5839" s="47">
        <f ca="1">SUM(L$15:L5839)-SUM(M$15:M5839)</f>
        <v>0</v>
      </c>
      <c r="R5839" s="47" t="str">
        <f t="shared" ca="1" si="1733"/>
        <v>M5842</v>
      </c>
      <c r="S5839" s="40">
        <f t="shared" ca="1" si="1721"/>
        <v>0</v>
      </c>
      <c r="T5839" s="46">
        <f t="shared" ca="1" si="1722"/>
        <v>12</v>
      </c>
      <c r="X5839" s="74">
        <f t="shared" ca="1" si="1723"/>
        <v>-0.38457187548745275</v>
      </c>
      <c r="Y5839" s="75">
        <f t="shared" ca="1" si="1724"/>
        <v>-0.38457187548745275</v>
      </c>
      <c r="Z5839" s="74">
        <f t="shared" ca="1" si="1725"/>
        <v>0.68074201617052754</v>
      </c>
      <c r="AA5839" s="76">
        <f t="shared" ca="1" si="1726"/>
        <v>-384.57187548745276</v>
      </c>
      <c r="AB5839" s="76">
        <f t="shared" ca="1" si="1727"/>
        <v>680.74201617052756</v>
      </c>
    </row>
    <row r="5840" spans="1:28" x14ac:dyDescent="0.25">
      <c r="A5840" s="2">
        <f t="shared" si="1728"/>
        <v>6</v>
      </c>
      <c r="B5840" s="16">
        <f ca="1">VLOOKUP(A5840,PERIODS!$O$4:$P$33,2,FALSE)</f>
        <v>3.3000000000000002E-2</v>
      </c>
      <c r="C5840" s="15"/>
      <c r="D5840" s="18">
        <v>5000</v>
      </c>
      <c r="E5840" s="34">
        <f t="shared" ca="1" si="1729"/>
        <v>22858.773194539128</v>
      </c>
      <c r="F5840" s="34">
        <f t="shared" ca="1" si="1730"/>
        <v>3300</v>
      </c>
      <c r="G5840" s="69">
        <f t="shared" ref="G5840:G5903" ca="1" si="1735">((2*RAND()*$F$5)-$F$5)*E5840</f>
        <v>0</v>
      </c>
      <c r="H5840" s="34">
        <f t="shared" ref="H5840:H5903" ca="1" si="1736">IF($S$3="NORM",AA5840,IF($S$3="LOGNORM",AB5840,0))</f>
        <v>-590.0923591931172</v>
      </c>
      <c r="I5840" s="34">
        <f t="shared" ref="I5840:I5903" ca="1" si="1737">IF(F5840+H5840&lt;0,0,F5840+H5840)</f>
        <v>2709.9076408068827</v>
      </c>
      <c r="J5840" s="18">
        <f ca="1">SUM(INDIRECT(ADDRESS(ROW(F5840),COLUMN(F5840),4)):INDIRECT(ADDRESS(ROW(F5840)+N$5-1,COLUMN(F5840),4)))</f>
        <v>23100</v>
      </c>
      <c r="K5840" s="18">
        <f t="shared" ref="K5840:K5903" ca="1" si="1738">Q5840</f>
        <v>16350</v>
      </c>
      <c r="L5840" s="18">
        <f t="shared" ca="1" si="1731"/>
        <v>16350</v>
      </c>
      <c r="M5840" s="18">
        <f t="shared" ca="1" si="1734"/>
        <v>0</v>
      </c>
      <c r="N5840" s="34">
        <f t="shared" ref="N5840:N5903" ca="1" si="1739">E5840+G5840-I5840+M5840-S5840</f>
        <v>20148.865553732245</v>
      </c>
      <c r="P5840" s="18">
        <f t="shared" ca="1" si="1732"/>
        <v>590.0923591931172</v>
      </c>
      <c r="Q5840" s="47">
        <f ca="1">SUM(L$15:L5840)-SUM(M$15:M5840)</f>
        <v>16350</v>
      </c>
      <c r="R5840" s="47" t="str">
        <f t="shared" ca="1" si="1733"/>
        <v>M5843</v>
      </c>
      <c r="S5840" s="40">
        <f t="shared" ref="S5840:S5903" ca="1" si="1740">IF(T5840&gt;N$6*100,M5840,0)</f>
        <v>0</v>
      </c>
      <c r="T5840" s="46">
        <f t="shared" ref="T5840:T5903" ca="1" si="1741">RANDBETWEEN(0,100)</f>
        <v>60</v>
      </c>
      <c r="X5840" s="74">
        <f t="shared" ref="X5840:X5903" ca="1" si="1742">NORMINV(RAND(),0,1)</f>
        <v>-0.5900923591931172</v>
      </c>
      <c r="Y5840" s="75">
        <f t="shared" ref="Y5840:Y5903" ca="1" si="1743">IF(AND(X5840&gt;$F$6,$F$6&gt;0),$F$6,X5840)</f>
        <v>-0.5900923591931172</v>
      </c>
      <c r="Z5840" s="74">
        <f t="shared" ref="Z5840:Z5903" ca="1" si="1744">EXP(Y5840)</f>
        <v>0.55427608987796029</v>
      </c>
      <c r="AA5840" s="76">
        <f t="shared" ref="AA5840:AA5903" ca="1" si="1745">$F$3*Y5840</f>
        <v>-590.0923591931172</v>
      </c>
      <c r="AB5840" s="76">
        <f t="shared" ref="AB5840:AB5903" ca="1" si="1746">$F$3*Z5840</f>
        <v>554.27608987796032</v>
      </c>
    </row>
    <row r="5841" spans="1:28" x14ac:dyDescent="0.25">
      <c r="A5841" s="2">
        <f t="shared" ref="A5841:A5904" si="1747">IF(AND(A5840=12,OR(A$14="MS",A$14="M0")),1,IF(AND(A5840=4,OR(A$14="WS",A$14="W0")),1,IF(AND(A5840=30,OR(A$14="DS",A$14="D0")),1,A5840+1)))</f>
        <v>7</v>
      </c>
      <c r="B5841" s="16">
        <f ca="1">VLOOKUP(A5841,PERIODS!$O$4:$P$33,2,FALSE)</f>
        <v>3.3000000000000002E-2</v>
      </c>
      <c r="C5841" s="15"/>
      <c r="D5841" s="18">
        <v>5000</v>
      </c>
      <c r="E5841" s="34">
        <f t="shared" ca="1" si="1729"/>
        <v>20148.865553732245</v>
      </c>
      <c r="F5841" s="34">
        <f t="shared" ca="1" si="1730"/>
        <v>3300</v>
      </c>
      <c r="G5841" s="69">
        <f t="shared" ca="1" si="1735"/>
        <v>0</v>
      </c>
      <c r="H5841" s="34">
        <f t="shared" ca="1" si="1736"/>
        <v>724.485359575399</v>
      </c>
      <c r="I5841" s="34">
        <f t="shared" ca="1" si="1737"/>
        <v>4024.4853595753989</v>
      </c>
      <c r="J5841" s="18">
        <f ca="1">SUM(INDIRECT(ADDRESS(ROW(F5841),COLUMN(F5841),4)):INDIRECT(ADDRESS(ROW(F5841)+N$5-1,COLUMN(F5841),4)))</f>
        <v>23100</v>
      </c>
      <c r="K5841" s="18">
        <f t="shared" ca="1" si="1738"/>
        <v>16350</v>
      </c>
      <c r="L5841" s="18">
        <f t="shared" ca="1" si="1731"/>
        <v>0</v>
      </c>
      <c r="M5841" s="18">
        <f t="shared" ca="1" si="1734"/>
        <v>0</v>
      </c>
      <c r="N5841" s="34">
        <f t="shared" ca="1" si="1739"/>
        <v>16124.380194156845</v>
      </c>
      <c r="P5841" s="18">
        <f t="shared" ca="1" si="1732"/>
        <v>724.485359575399</v>
      </c>
      <c r="Q5841" s="47">
        <f ca="1">SUM(L$15:L5841)-SUM(M$15:M5841)</f>
        <v>16350</v>
      </c>
      <c r="R5841" s="47" t="str">
        <f t="shared" ca="1" si="1733"/>
        <v>M5844</v>
      </c>
      <c r="S5841" s="40">
        <f t="shared" ca="1" si="1740"/>
        <v>0</v>
      </c>
      <c r="T5841" s="46">
        <f t="shared" ca="1" si="1741"/>
        <v>23</v>
      </c>
      <c r="X5841" s="74">
        <f t="shared" ca="1" si="1742"/>
        <v>0.72448535957539906</v>
      </c>
      <c r="Y5841" s="75">
        <f t="shared" ca="1" si="1743"/>
        <v>0.72448535957539906</v>
      </c>
      <c r="Z5841" s="74">
        <f t="shared" ca="1" si="1744"/>
        <v>2.0636687792565502</v>
      </c>
      <c r="AA5841" s="76">
        <f t="shared" ca="1" si="1745"/>
        <v>724.485359575399</v>
      </c>
      <c r="AB5841" s="76">
        <f t="shared" ca="1" si="1746"/>
        <v>2063.6687792565504</v>
      </c>
    </row>
    <row r="5842" spans="1:28" x14ac:dyDescent="0.25">
      <c r="A5842" s="2">
        <f t="shared" si="1747"/>
        <v>8</v>
      </c>
      <c r="B5842" s="16">
        <f ca="1">VLOOKUP(A5842,PERIODS!$O$4:$P$33,2,FALSE)</f>
        <v>3.3000000000000002E-2</v>
      </c>
      <c r="C5842" s="15"/>
      <c r="D5842" s="18">
        <v>5000</v>
      </c>
      <c r="E5842" s="34">
        <f t="shared" ca="1" si="1729"/>
        <v>16124.380194156845</v>
      </c>
      <c r="F5842" s="34">
        <f t="shared" ca="1" si="1730"/>
        <v>3300</v>
      </c>
      <c r="G5842" s="69">
        <f t="shared" ca="1" si="1735"/>
        <v>0</v>
      </c>
      <c r="H5842" s="34">
        <f t="shared" ca="1" si="1736"/>
        <v>-599.08186610207963</v>
      </c>
      <c r="I5842" s="34">
        <f t="shared" ca="1" si="1737"/>
        <v>2700.9181338979206</v>
      </c>
      <c r="J5842" s="18">
        <f ca="1">SUM(INDIRECT(ADDRESS(ROW(F5842),COLUMN(F5842),4)):INDIRECT(ADDRESS(ROW(F5842)+N$5-1,COLUMN(F5842),4)))</f>
        <v>23100</v>
      </c>
      <c r="K5842" s="18">
        <f t="shared" ca="1" si="1738"/>
        <v>16350</v>
      </c>
      <c r="L5842" s="18">
        <f t="shared" ca="1" si="1731"/>
        <v>0</v>
      </c>
      <c r="M5842" s="18">
        <f t="shared" ca="1" si="1734"/>
        <v>0</v>
      </c>
      <c r="N5842" s="34">
        <f t="shared" ca="1" si="1739"/>
        <v>13423.462060258924</v>
      </c>
      <c r="P5842" s="18">
        <f t="shared" ca="1" si="1732"/>
        <v>599.08186610207963</v>
      </c>
      <c r="Q5842" s="47">
        <f ca="1">SUM(L$15:L5842)-SUM(M$15:M5842)</f>
        <v>16350</v>
      </c>
      <c r="R5842" s="47" t="str">
        <f t="shared" ca="1" si="1733"/>
        <v>M5845</v>
      </c>
      <c r="S5842" s="40">
        <f t="shared" ca="1" si="1740"/>
        <v>0</v>
      </c>
      <c r="T5842" s="46">
        <f t="shared" ca="1" si="1741"/>
        <v>86</v>
      </c>
      <c r="X5842" s="74">
        <f t="shared" ca="1" si="1742"/>
        <v>-0.59908186610207959</v>
      </c>
      <c r="Y5842" s="75">
        <f t="shared" ca="1" si="1743"/>
        <v>-0.59908186610207959</v>
      </c>
      <c r="Z5842" s="74">
        <f t="shared" ca="1" si="1744"/>
        <v>0.54931575004733924</v>
      </c>
      <c r="AA5842" s="76">
        <f t="shared" ca="1" si="1745"/>
        <v>-599.08186610207963</v>
      </c>
      <c r="AB5842" s="76">
        <f t="shared" ca="1" si="1746"/>
        <v>549.31575004733918</v>
      </c>
    </row>
    <row r="5843" spans="1:28" x14ac:dyDescent="0.25">
      <c r="A5843" s="2">
        <f t="shared" si="1747"/>
        <v>9</v>
      </c>
      <c r="B5843" s="16">
        <f ca="1">VLOOKUP(A5843,PERIODS!$O$4:$P$33,2,FALSE)</f>
        <v>3.3000000000000002E-2</v>
      </c>
      <c r="C5843" s="15"/>
      <c r="D5843" s="18">
        <v>5000</v>
      </c>
      <c r="E5843" s="34">
        <f t="shared" ca="1" si="1729"/>
        <v>13423.462060258924</v>
      </c>
      <c r="F5843" s="34">
        <f t="shared" ca="1" si="1730"/>
        <v>3300</v>
      </c>
      <c r="G5843" s="69">
        <f t="shared" ca="1" si="1735"/>
        <v>0</v>
      </c>
      <c r="H5843" s="34">
        <f t="shared" ca="1" si="1736"/>
        <v>569.07030550134778</v>
      </c>
      <c r="I5843" s="34">
        <f t="shared" ca="1" si="1737"/>
        <v>3869.0703055013478</v>
      </c>
      <c r="J5843" s="18">
        <f ca="1">SUM(INDIRECT(ADDRESS(ROW(F5843),COLUMN(F5843),4)):INDIRECT(ADDRESS(ROW(F5843)+N$5-1,COLUMN(F5843),4)))</f>
        <v>23100</v>
      </c>
      <c r="K5843" s="18">
        <f t="shared" ca="1" si="1738"/>
        <v>0</v>
      </c>
      <c r="L5843" s="18">
        <f t="shared" ca="1" si="1731"/>
        <v>0</v>
      </c>
      <c r="M5843" s="18">
        <f t="shared" ca="1" si="1734"/>
        <v>16350</v>
      </c>
      <c r="N5843" s="34">
        <f t="shared" ca="1" si="1739"/>
        <v>25904.391754757577</v>
      </c>
      <c r="P5843" s="18">
        <f t="shared" ca="1" si="1732"/>
        <v>569.07030550134778</v>
      </c>
      <c r="Q5843" s="47">
        <f ca="1">SUM(L$15:L5843)-SUM(M$15:M5843)</f>
        <v>0</v>
      </c>
      <c r="R5843" s="47" t="str">
        <f t="shared" ca="1" si="1733"/>
        <v>M5846</v>
      </c>
      <c r="S5843" s="40">
        <f t="shared" ca="1" si="1740"/>
        <v>0</v>
      </c>
      <c r="T5843" s="46">
        <f t="shared" ca="1" si="1741"/>
        <v>7</v>
      </c>
      <c r="X5843" s="74">
        <f t="shared" ca="1" si="1742"/>
        <v>0.56907030550134774</v>
      </c>
      <c r="Y5843" s="75">
        <f t="shared" ca="1" si="1743"/>
        <v>0.56907030550134774</v>
      </c>
      <c r="Z5843" s="74">
        <f t="shared" ca="1" si="1744"/>
        <v>1.7666238672318801</v>
      </c>
      <c r="AA5843" s="76">
        <f t="shared" ca="1" si="1745"/>
        <v>569.07030550134778</v>
      </c>
      <c r="AB5843" s="76">
        <f t="shared" ca="1" si="1746"/>
        <v>1766.6238672318802</v>
      </c>
    </row>
    <row r="5844" spans="1:28" x14ac:dyDescent="0.25">
      <c r="A5844" s="2">
        <f t="shared" si="1747"/>
        <v>10</v>
      </c>
      <c r="B5844" s="16">
        <f ca="1">VLOOKUP(A5844,PERIODS!$O$4:$P$33,2,FALSE)</f>
        <v>3.3000000000000002E-2</v>
      </c>
      <c r="C5844" s="15"/>
      <c r="D5844" s="18">
        <v>5000</v>
      </c>
      <c r="E5844" s="34">
        <f t="shared" ca="1" si="1729"/>
        <v>25904.391754757577</v>
      </c>
      <c r="F5844" s="34">
        <f t="shared" ca="1" si="1730"/>
        <v>3300</v>
      </c>
      <c r="G5844" s="69">
        <f t="shared" ca="1" si="1735"/>
        <v>0</v>
      </c>
      <c r="H5844" s="34">
        <f t="shared" ca="1" si="1736"/>
        <v>1450.9797287199078</v>
      </c>
      <c r="I5844" s="34">
        <f t="shared" ca="1" si="1737"/>
        <v>4750.9797287199081</v>
      </c>
      <c r="J5844" s="18">
        <f ca="1">SUM(INDIRECT(ADDRESS(ROW(F5844),COLUMN(F5844),4)):INDIRECT(ADDRESS(ROW(F5844)+N$5-1,COLUMN(F5844),4)))</f>
        <v>23100</v>
      </c>
      <c r="K5844" s="18">
        <f t="shared" ca="1" si="1738"/>
        <v>0</v>
      </c>
      <c r="L5844" s="18">
        <f t="shared" ca="1" si="1731"/>
        <v>0</v>
      </c>
      <c r="M5844" s="18">
        <f t="shared" ca="1" si="1734"/>
        <v>0</v>
      </c>
      <c r="N5844" s="34">
        <f t="shared" ca="1" si="1739"/>
        <v>21153.412026037669</v>
      </c>
      <c r="P5844" s="18">
        <f t="shared" ca="1" si="1732"/>
        <v>1450.9797287199078</v>
      </c>
      <c r="Q5844" s="47">
        <f ca="1">SUM(L$15:L5844)-SUM(M$15:M5844)</f>
        <v>0</v>
      </c>
      <c r="R5844" s="47" t="str">
        <f t="shared" ca="1" si="1733"/>
        <v>M5847</v>
      </c>
      <c r="S5844" s="40">
        <f t="shared" ca="1" si="1740"/>
        <v>0</v>
      </c>
      <c r="T5844" s="46">
        <f t="shared" ca="1" si="1741"/>
        <v>72</v>
      </c>
      <c r="X5844" s="74">
        <f t="shared" ca="1" si="1742"/>
        <v>1.4509797287199078</v>
      </c>
      <c r="Y5844" s="75">
        <f t="shared" ca="1" si="1743"/>
        <v>1.4509797287199078</v>
      </c>
      <c r="Z5844" s="74">
        <f t="shared" ca="1" si="1744"/>
        <v>4.2672932575783067</v>
      </c>
      <c r="AA5844" s="76">
        <f t="shared" ca="1" si="1745"/>
        <v>1450.9797287199078</v>
      </c>
      <c r="AB5844" s="76">
        <f t="shared" ca="1" si="1746"/>
        <v>4267.293257578307</v>
      </c>
    </row>
    <row r="5845" spans="1:28" x14ac:dyDescent="0.25">
      <c r="A5845" s="2">
        <f t="shared" si="1747"/>
        <v>11</v>
      </c>
      <c r="B5845" s="16">
        <f ca="1">VLOOKUP(A5845,PERIODS!$O$4:$P$33,2,FALSE)</f>
        <v>3.3000000000000002E-2</v>
      </c>
      <c r="C5845" s="15"/>
      <c r="D5845" s="18">
        <v>5000</v>
      </c>
      <c r="E5845" s="34">
        <f t="shared" ca="1" si="1729"/>
        <v>21153.412026037669</v>
      </c>
      <c r="F5845" s="34">
        <f t="shared" ca="1" si="1730"/>
        <v>3300</v>
      </c>
      <c r="G5845" s="69">
        <f t="shared" ca="1" si="1735"/>
        <v>0</v>
      </c>
      <c r="H5845" s="34">
        <f t="shared" ca="1" si="1736"/>
        <v>-2034.2808607317609</v>
      </c>
      <c r="I5845" s="34">
        <f t="shared" ca="1" si="1737"/>
        <v>1265.7191392682391</v>
      </c>
      <c r="J5845" s="18">
        <f ca="1">SUM(INDIRECT(ADDRESS(ROW(F5845),COLUMN(F5845),4)):INDIRECT(ADDRESS(ROW(F5845)+N$5-1,COLUMN(F5845),4)))</f>
        <v>23300</v>
      </c>
      <c r="K5845" s="18">
        <f t="shared" ca="1" si="1738"/>
        <v>16350</v>
      </c>
      <c r="L5845" s="18">
        <f t="shared" ca="1" si="1731"/>
        <v>16350</v>
      </c>
      <c r="M5845" s="18">
        <f t="shared" ca="1" si="1734"/>
        <v>0</v>
      </c>
      <c r="N5845" s="34">
        <f t="shared" ca="1" si="1739"/>
        <v>19887.69288676943</v>
      </c>
      <c r="P5845" s="18">
        <f t="shared" ca="1" si="1732"/>
        <v>2034.2808607317609</v>
      </c>
      <c r="Q5845" s="47">
        <f ca="1">SUM(L$15:L5845)-SUM(M$15:M5845)</f>
        <v>16350</v>
      </c>
      <c r="R5845" s="47" t="str">
        <f t="shared" ca="1" si="1733"/>
        <v>M5848</v>
      </c>
      <c r="S5845" s="40">
        <f t="shared" ca="1" si="1740"/>
        <v>0</v>
      </c>
      <c r="T5845" s="46">
        <f t="shared" ca="1" si="1741"/>
        <v>88</v>
      </c>
      <c r="X5845" s="74">
        <f t="shared" ca="1" si="1742"/>
        <v>-2.0342808607317608</v>
      </c>
      <c r="Y5845" s="75">
        <f t="shared" ca="1" si="1743"/>
        <v>-2.0342808607317608</v>
      </c>
      <c r="Z5845" s="74">
        <f t="shared" ca="1" si="1744"/>
        <v>0.13077449377013112</v>
      </c>
      <c r="AA5845" s="76">
        <f t="shared" ca="1" si="1745"/>
        <v>-2034.2808607317609</v>
      </c>
      <c r="AB5845" s="76">
        <f t="shared" ca="1" si="1746"/>
        <v>130.77449377013113</v>
      </c>
    </row>
    <row r="5846" spans="1:28" x14ac:dyDescent="0.25">
      <c r="A5846" s="2">
        <f t="shared" si="1747"/>
        <v>12</v>
      </c>
      <c r="B5846" s="16">
        <f ca="1">VLOOKUP(A5846,PERIODS!$O$4:$P$33,2,FALSE)</f>
        <v>3.3000000000000002E-2</v>
      </c>
      <c r="C5846" s="15"/>
      <c r="D5846" s="18">
        <v>5000</v>
      </c>
      <c r="E5846" s="34">
        <f t="shared" ca="1" si="1729"/>
        <v>19887.69288676943</v>
      </c>
      <c r="F5846" s="34">
        <f t="shared" ca="1" si="1730"/>
        <v>3300</v>
      </c>
      <c r="G5846" s="69">
        <f t="shared" ca="1" si="1735"/>
        <v>0</v>
      </c>
      <c r="H5846" s="34">
        <f t="shared" ca="1" si="1736"/>
        <v>-168.7139780374855</v>
      </c>
      <c r="I5846" s="34">
        <f t="shared" ca="1" si="1737"/>
        <v>3131.2860219625145</v>
      </c>
      <c r="J5846" s="18">
        <f ca="1">SUM(INDIRECT(ADDRESS(ROW(F5846),COLUMN(F5846),4)):INDIRECT(ADDRESS(ROW(F5846)+N$5-1,COLUMN(F5846),4)))</f>
        <v>23500</v>
      </c>
      <c r="K5846" s="18">
        <f t="shared" ca="1" si="1738"/>
        <v>16350</v>
      </c>
      <c r="L5846" s="18">
        <f t="shared" ca="1" si="1731"/>
        <v>0</v>
      </c>
      <c r="M5846" s="18">
        <f t="shared" ca="1" si="1734"/>
        <v>0</v>
      </c>
      <c r="N5846" s="34">
        <f t="shared" ca="1" si="1739"/>
        <v>16756.406864806915</v>
      </c>
      <c r="P5846" s="18">
        <f t="shared" ca="1" si="1732"/>
        <v>168.7139780374855</v>
      </c>
      <c r="Q5846" s="47">
        <f ca="1">SUM(L$15:L5846)-SUM(M$15:M5846)</f>
        <v>16350</v>
      </c>
      <c r="R5846" s="47" t="str">
        <f t="shared" ca="1" si="1733"/>
        <v>M5849</v>
      </c>
      <c r="S5846" s="40">
        <f t="shared" ca="1" si="1740"/>
        <v>0</v>
      </c>
      <c r="T5846" s="46">
        <f t="shared" ca="1" si="1741"/>
        <v>92</v>
      </c>
      <c r="X5846" s="74">
        <f t="shared" ca="1" si="1742"/>
        <v>-0.1687139780374855</v>
      </c>
      <c r="Y5846" s="75">
        <f t="shared" ca="1" si="1743"/>
        <v>-0.1687139780374855</v>
      </c>
      <c r="Z5846" s="74">
        <f t="shared" ca="1" si="1744"/>
        <v>0.84475048602726543</v>
      </c>
      <c r="AA5846" s="76">
        <f t="shared" ca="1" si="1745"/>
        <v>-168.7139780374855</v>
      </c>
      <c r="AB5846" s="76">
        <f t="shared" ca="1" si="1746"/>
        <v>844.75048602726542</v>
      </c>
    </row>
    <row r="5847" spans="1:28" x14ac:dyDescent="0.25">
      <c r="A5847" s="2">
        <f t="shared" si="1747"/>
        <v>13</v>
      </c>
      <c r="B5847" s="16">
        <f ca="1">VLOOKUP(A5847,PERIODS!$O$4:$P$33,2,FALSE)</f>
        <v>3.3000000000000002E-2</v>
      </c>
      <c r="C5847" s="15"/>
      <c r="D5847" s="18">
        <v>5000</v>
      </c>
      <c r="E5847" s="34">
        <f t="shared" ref="E5847:E5910" ca="1" si="1748">N5846</f>
        <v>16756.406864806915</v>
      </c>
      <c r="F5847" s="34">
        <f t="shared" ref="F5847:F5910" ca="1" si="1749">F$2*B5847</f>
        <v>3300</v>
      </c>
      <c r="G5847" s="69">
        <f t="shared" ca="1" si="1735"/>
        <v>0</v>
      </c>
      <c r="H5847" s="34">
        <f t="shared" ca="1" si="1736"/>
        <v>725.73029080716924</v>
      </c>
      <c r="I5847" s="34">
        <f t="shared" ca="1" si="1737"/>
        <v>4025.7302908071692</v>
      </c>
      <c r="J5847" s="18">
        <f ca="1">SUM(INDIRECT(ADDRESS(ROW(F5847),COLUMN(F5847),4)):INDIRECT(ADDRESS(ROW(F5847)+N$5-1,COLUMN(F5847),4)))</f>
        <v>23700</v>
      </c>
      <c r="K5847" s="18">
        <f t="shared" ca="1" si="1738"/>
        <v>16350</v>
      </c>
      <c r="L5847" s="18">
        <f t="shared" ref="L5847:L5910" ca="1" si="1750">IF((E5847+K5846)&lt;J5847,N$2,0)</f>
        <v>0</v>
      </c>
      <c r="M5847" s="18">
        <f t="shared" ca="1" si="1734"/>
        <v>0</v>
      </c>
      <c r="N5847" s="34">
        <f t="shared" ca="1" si="1739"/>
        <v>12730.676573999746</v>
      </c>
      <c r="P5847" s="18">
        <f t="shared" ref="P5847:P5910" ca="1" si="1751">ABS(H5847)</f>
        <v>725.73029080716924</v>
      </c>
      <c r="Q5847" s="47">
        <f ca="1">SUM(L$15:L5847)-SUM(M$15:M5847)</f>
        <v>16350</v>
      </c>
      <c r="R5847" s="47" t="str">
        <f t="shared" ref="R5847:R5910" ca="1" si="1752">ADDRESS(ROW(M5847)+$N$3+RANDBETWEEN(-$N$4,$N$4),COLUMN(M5847),4)</f>
        <v>M5850</v>
      </c>
      <c r="S5847" s="40">
        <f t="shared" ca="1" si="1740"/>
        <v>0</v>
      </c>
      <c r="T5847" s="46">
        <f t="shared" ca="1" si="1741"/>
        <v>15</v>
      </c>
      <c r="X5847" s="74">
        <f t="shared" ca="1" si="1742"/>
        <v>0.72573029080716922</v>
      </c>
      <c r="Y5847" s="75">
        <f t="shared" ca="1" si="1743"/>
        <v>0.72573029080716922</v>
      </c>
      <c r="Z5847" s="74">
        <f t="shared" ca="1" si="1744"/>
        <v>2.0662395048281312</v>
      </c>
      <c r="AA5847" s="76">
        <f t="shared" ca="1" si="1745"/>
        <v>725.73029080716924</v>
      </c>
      <c r="AB5847" s="76">
        <f t="shared" ca="1" si="1746"/>
        <v>2066.2395048281314</v>
      </c>
    </row>
    <row r="5848" spans="1:28" x14ac:dyDescent="0.25">
      <c r="A5848" s="2">
        <f t="shared" si="1747"/>
        <v>14</v>
      </c>
      <c r="B5848" s="16">
        <f ca="1">VLOOKUP(A5848,PERIODS!$O$4:$P$33,2,FALSE)</f>
        <v>3.3000000000000002E-2</v>
      </c>
      <c r="C5848" s="15"/>
      <c r="D5848" s="18">
        <v>5000</v>
      </c>
      <c r="E5848" s="34">
        <f t="shared" ca="1" si="1748"/>
        <v>12730.676573999746</v>
      </c>
      <c r="F5848" s="34">
        <f t="shared" ca="1" si="1749"/>
        <v>3300</v>
      </c>
      <c r="G5848" s="69">
        <f t="shared" ca="1" si="1735"/>
        <v>0</v>
      </c>
      <c r="H5848" s="34">
        <f t="shared" ca="1" si="1736"/>
        <v>-1154.9366892628307</v>
      </c>
      <c r="I5848" s="34">
        <f t="shared" ca="1" si="1737"/>
        <v>2145.0633107371696</v>
      </c>
      <c r="J5848" s="18">
        <f ca="1">SUM(INDIRECT(ADDRESS(ROW(F5848),COLUMN(F5848),4)):INDIRECT(ADDRESS(ROW(F5848)+N$5-1,COLUMN(F5848),4)))</f>
        <v>23900</v>
      </c>
      <c r="K5848" s="18">
        <f t="shared" ca="1" si="1738"/>
        <v>0</v>
      </c>
      <c r="L5848" s="18">
        <f t="shared" ca="1" si="1750"/>
        <v>0</v>
      </c>
      <c r="M5848" s="18">
        <f t="shared" ca="1" si="1734"/>
        <v>16350</v>
      </c>
      <c r="N5848" s="34">
        <f t="shared" ca="1" si="1739"/>
        <v>10585.613263262578</v>
      </c>
      <c r="P5848" s="18">
        <f t="shared" ca="1" si="1751"/>
        <v>1154.9366892628307</v>
      </c>
      <c r="Q5848" s="47">
        <f ca="1">SUM(L$15:L5848)-SUM(M$15:M5848)</f>
        <v>0</v>
      </c>
      <c r="R5848" s="47" t="str">
        <f t="shared" ca="1" si="1752"/>
        <v>M5851</v>
      </c>
      <c r="S5848" s="40">
        <f t="shared" ca="1" si="1740"/>
        <v>16350</v>
      </c>
      <c r="T5848" s="46">
        <f t="shared" ca="1" si="1741"/>
        <v>96</v>
      </c>
      <c r="X5848" s="74">
        <f t="shared" ca="1" si="1742"/>
        <v>-1.1549366892628308</v>
      </c>
      <c r="Y5848" s="75">
        <f t="shared" ca="1" si="1743"/>
        <v>-1.1549366892628308</v>
      </c>
      <c r="Z5848" s="74">
        <f t="shared" ca="1" si="1744"/>
        <v>0.31507748405975333</v>
      </c>
      <c r="AA5848" s="76">
        <f t="shared" ca="1" si="1745"/>
        <v>-1154.9366892628307</v>
      </c>
      <c r="AB5848" s="76">
        <f t="shared" ca="1" si="1746"/>
        <v>315.07748405975332</v>
      </c>
    </row>
    <row r="5849" spans="1:28" x14ac:dyDescent="0.25">
      <c r="A5849" s="2">
        <f t="shared" si="1747"/>
        <v>15</v>
      </c>
      <c r="B5849" s="16">
        <f ca="1">VLOOKUP(A5849,PERIODS!$O$4:$P$33,2,FALSE)</f>
        <v>3.3000000000000002E-2</v>
      </c>
      <c r="C5849" s="15"/>
      <c r="D5849" s="18">
        <v>5000</v>
      </c>
      <c r="E5849" s="34">
        <f t="shared" ca="1" si="1748"/>
        <v>10585.613263262578</v>
      </c>
      <c r="F5849" s="34">
        <f t="shared" ca="1" si="1749"/>
        <v>3300</v>
      </c>
      <c r="G5849" s="69">
        <f t="shared" ca="1" si="1735"/>
        <v>0</v>
      </c>
      <c r="H5849" s="34">
        <f t="shared" ca="1" si="1736"/>
        <v>-1925.1319642576887</v>
      </c>
      <c r="I5849" s="34">
        <f t="shared" ca="1" si="1737"/>
        <v>1374.8680357423113</v>
      </c>
      <c r="J5849" s="18">
        <f ca="1">SUM(INDIRECT(ADDRESS(ROW(F5849),COLUMN(F5849),4)):INDIRECT(ADDRESS(ROW(F5849)+N$5-1,COLUMN(F5849),4)))</f>
        <v>24100</v>
      </c>
      <c r="K5849" s="18">
        <f t="shared" ca="1" si="1738"/>
        <v>16350</v>
      </c>
      <c r="L5849" s="18">
        <f t="shared" ca="1" si="1750"/>
        <v>16350</v>
      </c>
      <c r="M5849" s="18">
        <f t="shared" ca="1" si="1734"/>
        <v>0</v>
      </c>
      <c r="N5849" s="34">
        <f t="shared" ca="1" si="1739"/>
        <v>9210.7452275202668</v>
      </c>
      <c r="P5849" s="18">
        <f t="shared" ca="1" si="1751"/>
        <v>1925.1319642576887</v>
      </c>
      <c r="Q5849" s="47">
        <f ca="1">SUM(L$15:L5849)-SUM(M$15:M5849)</f>
        <v>16350</v>
      </c>
      <c r="R5849" s="47" t="str">
        <f t="shared" ca="1" si="1752"/>
        <v>M5852</v>
      </c>
      <c r="S5849" s="40">
        <f t="shared" ca="1" si="1740"/>
        <v>0</v>
      </c>
      <c r="T5849" s="46">
        <f t="shared" ca="1" si="1741"/>
        <v>82</v>
      </c>
      <c r="X5849" s="74">
        <f t="shared" ca="1" si="1742"/>
        <v>-1.9251319642576887</v>
      </c>
      <c r="Y5849" s="75">
        <f t="shared" ca="1" si="1743"/>
        <v>-1.9251319642576887</v>
      </c>
      <c r="Z5849" s="74">
        <f t="shared" ca="1" si="1744"/>
        <v>0.14585650774038464</v>
      </c>
      <c r="AA5849" s="76">
        <f t="shared" ca="1" si="1745"/>
        <v>-1925.1319642576887</v>
      </c>
      <c r="AB5849" s="76">
        <f t="shared" ca="1" si="1746"/>
        <v>145.85650774038464</v>
      </c>
    </row>
    <row r="5850" spans="1:28" x14ac:dyDescent="0.25">
      <c r="A5850" s="2">
        <f t="shared" si="1747"/>
        <v>16</v>
      </c>
      <c r="B5850" s="16">
        <f ca="1">VLOOKUP(A5850,PERIODS!$O$4:$P$33,2,FALSE)</f>
        <v>3.3000000000000002E-2</v>
      </c>
      <c r="C5850" s="15"/>
      <c r="D5850" s="18">
        <v>5000</v>
      </c>
      <c r="E5850" s="34">
        <f t="shared" ca="1" si="1748"/>
        <v>9210.7452275202668</v>
      </c>
      <c r="F5850" s="34">
        <f t="shared" ca="1" si="1749"/>
        <v>3300</v>
      </c>
      <c r="G5850" s="69">
        <f t="shared" ca="1" si="1735"/>
        <v>0</v>
      </c>
      <c r="H5850" s="34">
        <f t="shared" ca="1" si="1736"/>
        <v>-169.6702694300148</v>
      </c>
      <c r="I5850" s="34">
        <f t="shared" ca="1" si="1737"/>
        <v>3130.3297305699853</v>
      </c>
      <c r="J5850" s="18">
        <f ca="1">SUM(INDIRECT(ADDRESS(ROW(F5850),COLUMN(F5850),4)):INDIRECT(ADDRESS(ROW(F5850)+N$5-1,COLUMN(F5850),4)))</f>
        <v>24300</v>
      </c>
      <c r="K5850" s="18">
        <f t="shared" ca="1" si="1738"/>
        <v>16350</v>
      </c>
      <c r="L5850" s="18">
        <f t="shared" ca="1" si="1750"/>
        <v>0</v>
      </c>
      <c r="M5850" s="18">
        <f t="shared" ca="1" si="1734"/>
        <v>0</v>
      </c>
      <c r="N5850" s="34">
        <f t="shared" ca="1" si="1739"/>
        <v>6080.4154969502815</v>
      </c>
      <c r="P5850" s="18">
        <f t="shared" ca="1" si="1751"/>
        <v>169.6702694300148</v>
      </c>
      <c r="Q5850" s="47">
        <f ca="1">SUM(L$15:L5850)-SUM(M$15:M5850)</f>
        <v>16350</v>
      </c>
      <c r="R5850" s="47" t="str">
        <f t="shared" ca="1" si="1752"/>
        <v>M5853</v>
      </c>
      <c r="S5850" s="40">
        <f t="shared" ca="1" si="1740"/>
        <v>0</v>
      </c>
      <c r="T5850" s="46">
        <f t="shared" ca="1" si="1741"/>
        <v>75</v>
      </c>
      <c r="X5850" s="74">
        <f t="shared" ca="1" si="1742"/>
        <v>-0.16967026943001479</v>
      </c>
      <c r="Y5850" s="75">
        <f t="shared" ca="1" si="1743"/>
        <v>-0.16967026943001479</v>
      </c>
      <c r="Z5850" s="74">
        <f t="shared" ca="1" si="1744"/>
        <v>0.8439430445448457</v>
      </c>
      <c r="AA5850" s="76">
        <f t="shared" ca="1" si="1745"/>
        <v>-169.6702694300148</v>
      </c>
      <c r="AB5850" s="76">
        <f t="shared" ca="1" si="1746"/>
        <v>843.94304454484575</v>
      </c>
    </row>
    <row r="5851" spans="1:28" x14ac:dyDescent="0.25">
      <c r="A5851" s="2">
        <f t="shared" si="1747"/>
        <v>17</v>
      </c>
      <c r="B5851" s="16">
        <f ca="1">VLOOKUP(A5851,PERIODS!$O$4:$P$33,2,FALSE)</f>
        <v>3.5000000000000003E-2</v>
      </c>
      <c r="C5851" s="15"/>
      <c r="D5851" s="18">
        <v>5000</v>
      </c>
      <c r="E5851" s="34">
        <f t="shared" ca="1" si="1748"/>
        <v>6080.4154969502815</v>
      </c>
      <c r="F5851" s="34">
        <f t="shared" ca="1" si="1749"/>
        <v>3500.0000000000005</v>
      </c>
      <c r="G5851" s="69">
        <f t="shared" ca="1" si="1735"/>
        <v>0</v>
      </c>
      <c r="H5851" s="34">
        <f t="shared" ca="1" si="1736"/>
        <v>-1014.6585258793161</v>
      </c>
      <c r="I5851" s="34">
        <f t="shared" ca="1" si="1737"/>
        <v>2485.3414741206843</v>
      </c>
      <c r="J5851" s="18">
        <f ca="1">SUM(INDIRECT(ADDRESS(ROW(F5851),COLUMN(F5851),4)):INDIRECT(ADDRESS(ROW(F5851)+N$5-1,COLUMN(F5851),4)))</f>
        <v>24500.000000000004</v>
      </c>
      <c r="K5851" s="18">
        <f t="shared" ca="1" si="1738"/>
        <v>32700</v>
      </c>
      <c r="L5851" s="18">
        <f t="shared" ca="1" si="1750"/>
        <v>16350</v>
      </c>
      <c r="M5851" s="18">
        <f t="shared" ca="1" si="1734"/>
        <v>0</v>
      </c>
      <c r="N5851" s="34">
        <f t="shared" ca="1" si="1739"/>
        <v>3595.0740228295972</v>
      </c>
      <c r="P5851" s="18">
        <f t="shared" ca="1" si="1751"/>
        <v>1014.6585258793161</v>
      </c>
      <c r="Q5851" s="47">
        <f ca="1">SUM(L$15:L5851)-SUM(M$15:M5851)</f>
        <v>32700</v>
      </c>
      <c r="R5851" s="47" t="str">
        <f t="shared" ca="1" si="1752"/>
        <v>M5854</v>
      </c>
      <c r="S5851" s="40">
        <f t="shared" ca="1" si="1740"/>
        <v>0</v>
      </c>
      <c r="T5851" s="46">
        <f t="shared" ca="1" si="1741"/>
        <v>50</v>
      </c>
      <c r="X5851" s="74">
        <f t="shared" ca="1" si="1742"/>
        <v>-1.0146585258793162</v>
      </c>
      <c r="Y5851" s="75">
        <f t="shared" ca="1" si="1743"/>
        <v>-1.0146585258793162</v>
      </c>
      <c r="Z5851" s="74">
        <f t="shared" ca="1" si="1744"/>
        <v>0.36252620201484692</v>
      </c>
      <c r="AA5851" s="76">
        <f t="shared" ca="1" si="1745"/>
        <v>-1014.6585258793161</v>
      </c>
      <c r="AB5851" s="76">
        <f t="shared" ca="1" si="1746"/>
        <v>362.52620201484694</v>
      </c>
    </row>
    <row r="5852" spans="1:28" x14ac:dyDescent="0.25">
      <c r="A5852" s="2">
        <f t="shared" si="1747"/>
        <v>18</v>
      </c>
      <c r="B5852" s="16">
        <f ca="1">VLOOKUP(A5852,PERIODS!$O$4:$P$33,2,FALSE)</f>
        <v>3.5000000000000003E-2</v>
      </c>
      <c r="C5852" s="15"/>
      <c r="D5852" s="18">
        <v>5000</v>
      </c>
      <c r="E5852" s="34">
        <f t="shared" ca="1" si="1748"/>
        <v>3595.0740228295972</v>
      </c>
      <c r="F5852" s="34">
        <f t="shared" ca="1" si="1749"/>
        <v>3500.0000000000005</v>
      </c>
      <c r="G5852" s="69">
        <f t="shared" ca="1" si="1735"/>
        <v>0</v>
      </c>
      <c r="H5852" s="34">
        <f t="shared" ca="1" si="1736"/>
        <v>784.20774324113893</v>
      </c>
      <c r="I5852" s="34">
        <f t="shared" ca="1" si="1737"/>
        <v>4284.2077432411397</v>
      </c>
      <c r="J5852" s="18">
        <f ca="1">SUM(INDIRECT(ADDRESS(ROW(F5852),COLUMN(F5852),4)):INDIRECT(ADDRESS(ROW(F5852)+N$5-1,COLUMN(F5852),4)))</f>
        <v>24500.000000000004</v>
      </c>
      <c r="K5852" s="18">
        <f t="shared" ca="1" si="1738"/>
        <v>16350</v>
      </c>
      <c r="L5852" s="18">
        <f t="shared" ca="1" si="1750"/>
        <v>0</v>
      </c>
      <c r="M5852" s="18">
        <f t="shared" ca="1" si="1734"/>
        <v>16350</v>
      </c>
      <c r="N5852" s="34">
        <f t="shared" ca="1" si="1739"/>
        <v>-689.13372041154253</v>
      </c>
      <c r="P5852" s="18">
        <f t="shared" ca="1" si="1751"/>
        <v>784.20774324113893</v>
      </c>
      <c r="Q5852" s="47">
        <f ca="1">SUM(L$15:L5852)-SUM(M$15:M5852)</f>
        <v>16350</v>
      </c>
      <c r="R5852" s="47" t="str">
        <f t="shared" ca="1" si="1752"/>
        <v>M5855</v>
      </c>
      <c r="S5852" s="40">
        <f t="shared" ca="1" si="1740"/>
        <v>16350</v>
      </c>
      <c r="T5852" s="46">
        <f t="shared" ca="1" si="1741"/>
        <v>96</v>
      </c>
      <c r="X5852" s="74">
        <f t="shared" ca="1" si="1742"/>
        <v>0.78420774324113895</v>
      </c>
      <c r="Y5852" s="75">
        <f t="shared" ca="1" si="1743"/>
        <v>0.78420774324113895</v>
      </c>
      <c r="Z5852" s="74">
        <f t="shared" ca="1" si="1744"/>
        <v>2.1906706793894553</v>
      </c>
      <c r="AA5852" s="76">
        <f t="shared" ca="1" si="1745"/>
        <v>784.20774324113893</v>
      </c>
      <c r="AB5852" s="76">
        <f t="shared" ca="1" si="1746"/>
        <v>2190.6706793894555</v>
      </c>
    </row>
    <row r="5853" spans="1:28" x14ac:dyDescent="0.25">
      <c r="A5853" s="2">
        <f t="shared" si="1747"/>
        <v>19</v>
      </c>
      <c r="B5853" s="16">
        <f ca="1">VLOOKUP(A5853,PERIODS!$O$4:$P$33,2,FALSE)</f>
        <v>3.5000000000000003E-2</v>
      </c>
      <c r="C5853" s="15"/>
      <c r="D5853" s="18">
        <v>5000</v>
      </c>
      <c r="E5853" s="34">
        <f t="shared" ca="1" si="1748"/>
        <v>-689.13372041154253</v>
      </c>
      <c r="F5853" s="34">
        <f t="shared" ca="1" si="1749"/>
        <v>3500.0000000000005</v>
      </c>
      <c r="G5853" s="69">
        <f t="shared" ca="1" si="1735"/>
        <v>0</v>
      </c>
      <c r="H5853" s="34">
        <f t="shared" ca="1" si="1736"/>
        <v>1419.54645559701</v>
      </c>
      <c r="I5853" s="34">
        <f t="shared" ca="1" si="1737"/>
        <v>4919.5464555970102</v>
      </c>
      <c r="J5853" s="18">
        <f ca="1">SUM(INDIRECT(ADDRESS(ROW(F5853),COLUMN(F5853),4)):INDIRECT(ADDRESS(ROW(F5853)+N$5-1,COLUMN(F5853),4)))</f>
        <v>24500.000000000004</v>
      </c>
      <c r="K5853" s="18">
        <f t="shared" ca="1" si="1738"/>
        <v>32700</v>
      </c>
      <c r="L5853" s="18">
        <f t="shared" ca="1" si="1750"/>
        <v>16350</v>
      </c>
      <c r="M5853" s="18">
        <f t="shared" ca="1" si="1734"/>
        <v>0</v>
      </c>
      <c r="N5853" s="34">
        <f t="shared" ca="1" si="1739"/>
        <v>-5608.6801760085527</v>
      </c>
      <c r="P5853" s="18">
        <f t="shared" ca="1" si="1751"/>
        <v>1419.54645559701</v>
      </c>
      <c r="Q5853" s="47">
        <f ca="1">SUM(L$15:L5853)-SUM(M$15:M5853)</f>
        <v>32700</v>
      </c>
      <c r="R5853" s="47" t="str">
        <f t="shared" ca="1" si="1752"/>
        <v>M5856</v>
      </c>
      <c r="S5853" s="40">
        <f t="shared" ca="1" si="1740"/>
        <v>0</v>
      </c>
      <c r="T5853" s="46">
        <f t="shared" ca="1" si="1741"/>
        <v>9</v>
      </c>
      <c r="X5853" s="74">
        <f t="shared" ca="1" si="1742"/>
        <v>1.4195464555970099</v>
      </c>
      <c r="Y5853" s="75">
        <f t="shared" ca="1" si="1743"/>
        <v>1.4195464555970099</v>
      </c>
      <c r="Z5853" s="74">
        <f t="shared" ca="1" si="1744"/>
        <v>4.1352444978749601</v>
      </c>
      <c r="AA5853" s="76">
        <f t="shared" ca="1" si="1745"/>
        <v>1419.54645559701</v>
      </c>
      <c r="AB5853" s="76">
        <f t="shared" ca="1" si="1746"/>
        <v>4135.24449787496</v>
      </c>
    </row>
    <row r="5854" spans="1:28" x14ac:dyDescent="0.25">
      <c r="A5854" s="2">
        <f t="shared" si="1747"/>
        <v>20</v>
      </c>
      <c r="B5854" s="16">
        <f ca="1">VLOOKUP(A5854,PERIODS!$O$4:$P$33,2,FALSE)</f>
        <v>3.5000000000000003E-2</v>
      </c>
      <c r="C5854" s="15"/>
      <c r="D5854" s="18">
        <v>5000</v>
      </c>
      <c r="E5854" s="34">
        <f t="shared" ca="1" si="1748"/>
        <v>-5608.6801760085527</v>
      </c>
      <c r="F5854" s="34">
        <f t="shared" ca="1" si="1749"/>
        <v>3500.0000000000005</v>
      </c>
      <c r="G5854" s="69">
        <f t="shared" ca="1" si="1735"/>
        <v>0</v>
      </c>
      <c r="H5854" s="34">
        <f t="shared" ca="1" si="1736"/>
        <v>1729.846519846498</v>
      </c>
      <c r="I5854" s="34">
        <f t="shared" ca="1" si="1737"/>
        <v>5229.8465198464983</v>
      </c>
      <c r="J5854" s="18">
        <f ca="1">SUM(INDIRECT(ADDRESS(ROW(F5854),COLUMN(F5854),4)):INDIRECT(ADDRESS(ROW(F5854)+N$5-1,COLUMN(F5854),4)))</f>
        <v>24500.000000000004</v>
      </c>
      <c r="K5854" s="18">
        <f t="shared" ca="1" si="1738"/>
        <v>16350</v>
      </c>
      <c r="L5854" s="18">
        <f t="shared" ca="1" si="1750"/>
        <v>0</v>
      </c>
      <c r="M5854" s="18">
        <f t="shared" ca="1" si="1734"/>
        <v>16350</v>
      </c>
      <c r="N5854" s="34">
        <f t="shared" ca="1" si="1739"/>
        <v>-10838.526695855051</v>
      </c>
      <c r="P5854" s="18">
        <f t="shared" ca="1" si="1751"/>
        <v>1729.846519846498</v>
      </c>
      <c r="Q5854" s="47">
        <f ca="1">SUM(L$15:L5854)-SUM(M$15:M5854)</f>
        <v>16350</v>
      </c>
      <c r="R5854" s="47" t="str">
        <f t="shared" ca="1" si="1752"/>
        <v>M5857</v>
      </c>
      <c r="S5854" s="40">
        <f t="shared" ca="1" si="1740"/>
        <v>16350</v>
      </c>
      <c r="T5854" s="46">
        <f t="shared" ca="1" si="1741"/>
        <v>99</v>
      </c>
      <c r="X5854" s="74">
        <f t="shared" ca="1" si="1742"/>
        <v>1.7298465198464981</v>
      </c>
      <c r="Y5854" s="75">
        <f t="shared" ca="1" si="1743"/>
        <v>1.7298465198464981</v>
      </c>
      <c r="Z5854" s="74">
        <f t="shared" ca="1" si="1744"/>
        <v>5.6397882464332714</v>
      </c>
      <c r="AA5854" s="76">
        <f t="shared" ca="1" si="1745"/>
        <v>1729.846519846498</v>
      </c>
      <c r="AB5854" s="76">
        <f t="shared" ca="1" si="1746"/>
        <v>5639.7882464332715</v>
      </c>
    </row>
    <row r="5855" spans="1:28" x14ac:dyDescent="0.25">
      <c r="A5855" s="2">
        <f t="shared" si="1747"/>
        <v>21</v>
      </c>
      <c r="B5855" s="16">
        <f ca="1">VLOOKUP(A5855,PERIODS!$O$4:$P$33,2,FALSE)</f>
        <v>3.5000000000000003E-2</v>
      </c>
      <c r="C5855" s="15"/>
      <c r="D5855" s="18">
        <v>5000</v>
      </c>
      <c r="E5855" s="34">
        <f t="shared" ca="1" si="1748"/>
        <v>-10838.526695855051</v>
      </c>
      <c r="F5855" s="34">
        <f t="shared" ca="1" si="1749"/>
        <v>3500.0000000000005</v>
      </c>
      <c r="G5855" s="69">
        <f t="shared" ca="1" si="1735"/>
        <v>0</v>
      </c>
      <c r="H5855" s="34">
        <f t="shared" ca="1" si="1736"/>
        <v>-1459.0131737923357</v>
      </c>
      <c r="I5855" s="34">
        <f t="shared" ca="1" si="1737"/>
        <v>2040.9868262076648</v>
      </c>
      <c r="J5855" s="18">
        <f ca="1">SUM(INDIRECT(ADDRESS(ROW(F5855),COLUMN(F5855),4)):INDIRECT(ADDRESS(ROW(F5855)+N$5-1,COLUMN(F5855),4)))</f>
        <v>24500.000000000004</v>
      </c>
      <c r="K5855" s="18">
        <f t="shared" ca="1" si="1738"/>
        <v>32700</v>
      </c>
      <c r="L5855" s="18">
        <f t="shared" ca="1" si="1750"/>
        <v>16350</v>
      </c>
      <c r="M5855" s="18">
        <f t="shared" ca="1" si="1734"/>
        <v>0</v>
      </c>
      <c r="N5855" s="34">
        <f t="shared" ca="1" si="1739"/>
        <v>-12879.513522062716</v>
      </c>
      <c r="P5855" s="18">
        <f t="shared" ca="1" si="1751"/>
        <v>1459.0131737923357</v>
      </c>
      <c r="Q5855" s="47">
        <f ca="1">SUM(L$15:L5855)-SUM(M$15:M5855)</f>
        <v>32700</v>
      </c>
      <c r="R5855" s="47" t="str">
        <f t="shared" ca="1" si="1752"/>
        <v>M5858</v>
      </c>
      <c r="S5855" s="40">
        <f t="shared" ca="1" si="1740"/>
        <v>0</v>
      </c>
      <c r="T5855" s="46">
        <f t="shared" ca="1" si="1741"/>
        <v>61</v>
      </c>
      <c r="X5855" s="74">
        <f t="shared" ca="1" si="1742"/>
        <v>-1.4590131737923357</v>
      </c>
      <c r="Y5855" s="75">
        <f t="shared" ca="1" si="1743"/>
        <v>-1.4590131737923357</v>
      </c>
      <c r="Z5855" s="74">
        <f t="shared" ca="1" si="1744"/>
        <v>0.23246556468809509</v>
      </c>
      <c r="AA5855" s="76">
        <f t="shared" ca="1" si="1745"/>
        <v>-1459.0131737923357</v>
      </c>
      <c r="AB5855" s="76">
        <f t="shared" ca="1" si="1746"/>
        <v>232.4655646880951</v>
      </c>
    </row>
    <row r="5856" spans="1:28" x14ac:dyDescent="0.25">
      <c r="A5856" s="2">
        <f t="shared" si="1747"/>
        <v>22</v>
      </c>
      <c r="B5856" s="16">
        <f ca="1">VLOOKUP(A5856,PERIODS!$O$4:$P$33,2,FALSE)</f>
        <v>3.5000000000000003E-2</v>
      </c>
      <c r="C5856" s="15"/>
      <c r="D5856" s="18">
        <v>5000</v>
      </c>
      <c r="E5856" s="34">
        <f t="shared" ca="1" si="1748"/>
        <v>-12879.513522062716</v>
      </c>
      <c r="F5856" s="34">
        <f t="shared" ca="1" si="1749"/>
        <v>3500.0000000000005</v>
      </c>
      <c r="G5856" s="69">
        <f t="shared" ca="1" si="1735"/>
        <v>0</v>
      </c>
      <c r="H5856" s="34">
        <f t="shared" ca="1" si="1736"/>
        <v>771.44192158105579</v>
      </c>
      <c r="I5856" s="34">
        <f t="shared" ca="1" si="1737"/>
        <v>4271.4419215810558</v>
      </c>
      <c r="J5856" s="18">
        <f ca="1">SUM(INDIRECT(ADDRESS(ROW(F5856),COLUMN(F5856),4)):INDIRECT(ADDRESS(ROW(F5856)+N$5-1,COLUMN(F5856),4)))</f>
        <v>25000.000000000004</v>
      </c>
      <c r="K5856" s="18">
        <f t="shared" ca="1" si="1738"/>
        <v>32700</v>
      </c>
      <c r="L5856" s="18">
        <f t="shared" ca="1" si="1750"/>
        <v>16350</v>
      </c>
      <c r="M5856" s="18">
        <f t="shared" ca="1" si="1734"/>
        <v>16350</v>
      </c>
      <c r="N5856" s="34">
        <f t="shared" ca="1" si="1739"/>
        <v>-800.95544364377201</v>
      </c>
      <c r="P5856" s="18">
        <f t="shared" ca="1" si="1751"/>
        <v>771.44192158105579</v>
      </c>
      <c r="Q5856" s="47">
        <f ca="1">SUM(L$15:L5856)-SUM(M$15:M5856)</f>
        <v>32700</v>
      </c>
      <c r="R5856" s="47" t="str">
        <f t="shared" ca="1" si="1752"/>
        <v>M5859</v>
      </c>
      <c r="S5856" s="40">
        <f t="shared" ca="1" si="1740"/>
        <v>0</v>
      </c>
      <c r="T5856" s="46">
        <f t="shared" ca="1" si="1741"/>
        <v>34</v>
      </c>
      <c r="X5856" s="74">
        <f t="shared" ca="1" si="1742"/>
        <v>0.77144192158105585</v>
      </c>
      <c r="Y5856" s="75">
        <f t="shared" ca="1" si="1743"/>
        <v>0.77144192158105585</v>
      </c>
      <c r="Z5856" s="74">
        <f t="shared" ca="1" si="1744"/>
        <v>2.1628827136616975</v>
      </c>
      <c r="AA5856" s="76">
        <f t="shared" ca="1" si="1745"/>
        <v>771.44192158105579</v>
      </c>
      <c r="AB5856" s="76">
        <f t="shared" ca="1" si="1746"/>
        <v>2162.8827136616974</v>
      </c>
    </row>
    <row r="5857" spans="1:28" x14ac:dyDescent="0.25">
      <c r="A5857" s="2">
        <f t="shared" si="1747"/>
        <v>23</v>
      </c>
      <c r="B5857" s="16">
        <f ca="1">VLOOKUP(A5857,PERIODS!$O$4:$P$33,2,FALSE)</f>
        <v>3.5000000000000003E-2</v>
      </c>
      <c r="C5857" s="15"/>
      <c r="D5857" s="18">
        <v>5000</v>
      </c>
      <c r="E5857" s="34">
        <f t="shared" ca="1" si="1748"/>
        <v>-800.95544364377201</v>
      </c>
      <c r="F5857" s="34">
        <f t="shared" ca="1" si="1749"/>
        <v>3500.0000000000005</v>
      </c>
      <c r="G5857" s="69">
        <f t="shared" ca="1" si="1735"/>
        <v>0</v>
      </c>
      <c r="H5857" s="34">
        <f t="shared" ca="1" si="1736"/>
        <v>-1043.4801542527994</v>
      </c>
      <c r="I5857" s="34">
        <f t="shared" ca="1" si="1737"/>
        <v>2456.5198457472011</v>
      </c>
      <c r="J5857" s="18">
        <f ca="1">SUM(INDIRECT(ADDRESS(ROW(F5857),COLUMN(F5857),4)):INDIRECT(ADDRESS(ROW(F5857)+N$5-1,COLUMN(F5857),4)))</f>
        <v>25500.000000000004</v>
      </c>
      <c r="K5857" s="18">
        <f t="shared" ca="1" si="1738"/>
        <v>32700</v>
      </c>
      <c r="L5857" s="18">
        <f t="shared" ca="1" si="1750"/>
        <v>0</v>
      </c>
      <c r="M5857" s="18">
        <f t="shared" ca="1" si="1734"/>
        <v>0</v>
      </c>
      <c r="N5857" s="34">
        <f t="shared" ca="1" si="1739"/>
        <v>-3257.4752893909731</v>
      </c>
      <c r="P5857" s="18">
        <f t="shared" ca="1" si="1751"/>
        <v>1043.4801542527994</v>
      </c>
      <c r="Q5857" s="47">
        <f ca="1">SUM(L$15:L5857)-SUM(M$15:M5857)</f>
        <v>32700</v>
      </c>
      <c r="R5857" s="47" t="str">
        <f t="shared" ca="1" si="1752"/>
        <v>M5860</v>
      </c>
      <c r="S5857" s="40">
        <f t="shared" ca="1" si="1740"/>
        <v>0</v>
      </c>
      <c r="T5857" s="46">
        <f t="shared" ca="1" si="1741"/>
        <v>48</v>
      </c>
      <c r="X5857" s="74">
        <f t="shared" ca="1" si="1742"/>
        <v>-1.0434801542527994</v>
      </c>
      <c r="Y5857" s="75">
        <f t="shared" ca="1" si="1743"/>
        <v>-1.0434801542527994</v>
      </c>
      <c r="Z5857" s="74">
        <f t="shared" ca="1" si="1744"/>
        <v>0.35222674309186991</v>
      </c>
      <c r="AA5857" s="76">
        <f t="shared" ca="1" si="1745"/>
        <v>-1043.4801542527994</v>
      </c>
      <c r="AB5857" s="76">
        <f t="shared" ca="1" si="1746"/>
        <v>352.22674309186993</v>
      </c>
    </row>
    <row r="5858" spans="1:28" x14ac:dyDescent="0.25">
      <c r="A5858" s="2">
        <f t="shared" si="1747"/>
        <v>24</v>
      </c>
      <c r="B5858" s="16">
        <f ca="1">VLOOKUP(A5858,PERIODS!$O$4:$P$33,2,FALSE)</f>
        <v>3.5000000000000003E-2</v>
      </c>
      <c r="C5858" s="15"/>
      <c r="D5858" s="18">
        <v>5000</v>
      </c>
      <c r="E5858" s="34">
        <f t="shared" ca="1" si="1748"/>
        <v>-3257.4752893909731</v>
      </c>
      <c r="F5858" s="34">
        <f t="shared" ca="1" si="1749"/>
        <v>3500.0000000000005</v>
      </c>
      <c r="G5858" s="69">
        <f t="shared" ca="1" si="1735"/>
        <v>0</v>
      </c>
      <c r="H5858" s="34">
        <f t="shared" ca="1" si="1736"/>
        <v>775.36323875080473</v>
      </c>
      <c r="I5858" s="34">
        <f t="shared" ca="1" si="1737"/>
        <v>4275.3632387508051</v>
      </c>
      <c r="J5858" s="18">
        <f ca="1">SUM(INDIRECT(ADDRESS(ROW(F5858),COLUMN(F5858),4)):INDIRECT(ADDRESS(ROW(F5858)+N$5-1,COLUMN(F5858),4)))</f>
        <v>26000</v>
      </c>
      <c r="K5858" s="18">
        <f t="shared" ca="1" si="1738"/>
        <v>16350</v>
      </c>
      <c r="L5858" s="18">
        <f t="shared" ca="1" si="1750"/>
        <v>0</v>
      </c>
      <c r="M5858" s="18">
        <f t="shared" ca="1" si="1734"/>
        <v>16350</v>
      </c>
      <c r="N5858" s="34">
        <f t="shared" ca="1" si="1739"/>
        <v>8817.1614718582223</v>
      </c>
      <c r="P5858" s="18">
        <f t="shared" ca="1" si="1751"/>
        <v>775.36323875080473</v>
      </c>
      <c r="Q5858" s="47">
        <f ca="1">SUM(L$15:L5858)-SUM(M$15:M5858)</f>
        <v>16350</v>
      </c>
      <c r="R5858" s="47" t="str">
        <f t="shared" ca="1" si="1752"/>
        <v>M5861</v>
      </c>
      <c r="S5858" s="40">
        <f t="shared" ca="1" si="1740"/>
        <v>0</v>
      </c>
      <c r="T5858" s="46">
        <f t="shared" ca="1" si="1741"/>
        <v>91</v>
      </c>
      <c r="X5858" s="74">
        <f t="shared" ca="1" si="1742"/>
        <v>0.77536323875080471</v>
      </c>
      <c r="Y5858" s="75">
        <f t="shared" ca="1" si="1743"/>
        <v>0.77536323875080471</v>
      </c>
      <c r="Z5858" s="74">
        <f t="shared" ca="1" si="1744"/>
        <v>2.1713807135701235</v>
      </c>
      <c r="AA5858" s="76">
        <f t="shared" ca="1" si="1745"/>
        <v>775.36323875080473</v>
      </c>
      <c r="AB5858" s="76">
        <f t="shared" ca="1" si="1746"/>
        <v>2171.3807135701236</v>
      </c>
    </row>
    <row r="5859" spans="1:28" x14ac:dyDescent="0.25">
      <c r="A5859" s="2">
        <f t="shared" si="1747"/>
        <v>25</v>
      </c>
      <c r="B5859" s="16">
        <f ca="1">VLOOKUP(A5859,PERIODS!$O$4:$P$33,2,FALSE)</f>
        <v>3.5000000000000003E-2</v>
      </c>
      <c r="C5859" s="15"/>
      <c r="D5859" s="18">
        <v>5000</v>
      </c>
      <c r="E5859" s="34">
        <f t="shared" ca="1" si="1748"/>
        <v>8817.1614718582223</v>
      </c>
      <c r="F5859" s="34">
        <f t="shared" ca="1" si="1749"/>
        <v>3500.0000000000005</v>
      </c>
      <c r="G5859" s="69">
        <f t="shared" ca="1" si="1735"/>
        <v>0</v>
      </c>
      <c r="H5859" s="34">
        <f t="shared" ca="1" si="1736"/>
        <v>-1203.2511780402726</v>
      </c>
      <c r="I5859" s="34">
        <f t="shared" ca="1" si="1737"/>
        <v>2296.748821959728</v>
      </c>
      <c r="J5859" s="18">
        <f ca="1">SUM(INDIRECT(ADDRESS(ROW(F5859),COLUMN(F5859),4)):INDIRECT(ADDRESS(ROW(F5859)+N$5-1,COLUMN(F5859),4)))</f>
        <v>24900</v>
      </c>
      <c r="K5859" s="18">
        <f t="shared" ca="1" si="1738"/>
        <v>0</v>
      </c>
      <c r="L5859" s="18">
        <f t="shared" ca="1" si="1750"/>
        <v>0</v>
      </c>
      <c r="M5859" s="18">
        <f t="shared" ca="1" si="1734"/>
        <v>16350</v>
      </c>
      <c r="N5859" s="34">
        <f t="shared" ca="1" si="1739"/>
        <v>22870.412649898495</v>
      </c>
      <c r="P5859" s="18">
        <f t="shared" ca="1" si="1751"/>
        <v>1203.2511780402726</v>
      </c>
      <c r="Q5859" s="47">
        <f ca="1">SUM(L$15:L5859)-SUM(M$15:M5859)</f>
        <v>0</v>
      </c>
      <c r="R5859" s="47" t="str">
        <f t="shared" ca="1" si="1752"/>
        <v>M5862</v>
      </c>
      <c r="S5859" s="40">
        <f t="shared" ca="1" si="1740"/>
        <v>0</v>
      </c>
      <c r="T5859" s="46">
        <f t="shared" ca="1" si="1741"/>
        <v>44</v>
      </c>
      <c r="X5859" s="74">
        <f t="shared" ca="1" si="1742"/>
        <v>-1.2032511780402726</v>
      </c>
      <c r="Y5859" s="75">
        <f t="shared" ca="1" si="1743"/>
        <v>-1.2032511780402726</v>
      </c>
      <c r="Z5859" s="74">
        <f t="shared" ca="1" si="1744"/>
        <v>0.30021656601616598</v>
      </c>
      <c r="AA5859" s="76">
        <f t="shared" ca="1" si="1745"/>
        <v>-1203.2511780402726</v>
      </c>
      <c r="AB5859" s="76">
        <f t="shared" ca="1" si="1746"/>
        <v>300.21656601616598</v>
      </c>
    </row>
    <row r="5860" spans="1:28" x14ac:dyDescent="0.25">
      <c r="A5860" s="2">
        <f t="shared" si="1747"/>
        <v>26</v>
      </c>
      <c r="B5860" s="16">
        <f ca="1">VLOOKUP(A5860,PERIODS!$O$4:$P$33,2,FALSE)</f>
        <v>3.5000000000000003E-2</v>
      </c>
      <c r="C5860" s="15"/>
      <c r="D5860" s="18">
        <v>5000</v>
      </c>
      <c r="E5860" s="34">
        <f t="shared" ca="1" si="1748"/>
        <v>22870.412649898495</v>
      </c>
      <c r="F5860" s="34">
        <f t="shared" ca="1" si="1749"/>
        <v>3500.0000000000005</v>
      </c>
      <c r="G5860" s="69">
        <f t="shared" ca="1" si="1735"/>
        <v>0</v>
      </c>
      <c r="H5860" s="34">
        <f t="shared" ca="1" si="1736"/>
        <v>-547.82720546059045</v>
      </c>
      <c r="I5860" s="34">
        <f t="shared" ca="1" si="1737"/>
        <v>2952.17279453941</v>
      </c>
      <c r="J5860" s="18">
        <f ca="1">SUM(INDIRECT(ADDRESS(ROW(F5860),COLUMN(F5860),4)):INDIRECT(ADDRESS(ROW(F5860)+N$5-1,COLUMN(F5860),4)))</f>
        <v>23900</v>
      </c>
      <c r="K5860" s="18">
        <f t="shared" ca="1" si="1738"/>
        <v>16350</v>
      </c>
      <c r="L5860" s="18">
        <f t="shared" ca="1" si="1750"/>
        <v>16350</v>
      </c>
      <c r="M5860" s="18">
        <f t="shared" ca="1" si="1734"/>
        <v>0</v>
      </c>
      <c r="N5860" s="34">
        <f t="shared" ca="1" si="1739"/>
        <v>19918.239855359087</v>
      </c>
      <c r="P5860" s="18">
        <f t="shared" ca="1" si="1751"/>
        <v>547.82720546059045</v>
      </c>
      <c r="Q5860" s="47">
        <f ca="1">SUM(L$15:L5860)-SUM(M$15:M5860)</f>
        <v>16350</v>
      </c>
      <c r="R5860" s="47" t="str">
        <f t="shared" ca="1" si="1752"/>
        <v>M5863</v>
      </c>
      <c r="S5860" s="40">
        <f t="shared" ca="1" si="1740"/>
        <v>0</v>
      </c>
      <c r="T5860" s="46">
        <f t="shared" ca="1" si="1741"/>
        <v>86</v>
      </c>
      <c r="X5860" s="74">
        <f t="shared" ca="1" si="1742"/>
        <v>-0.54782720546059049</v>
      </c>
      <c r="Y5860" s="75">
        <f t="shared" ca="1" si="1743"/>
        <v>-0.54782720546059049</v>
      </c>
      <c r="Z5860" s="74">
        <f t="shared" ca="1" si="1744"/>
        <v>0.57820476666535181</v>
      </c>
      <c r="AA5860" s="76">
        <f t="shared" ca="1" si="1745"/>
        <v>-547.82720546059045</v>
      </c>
      <c r="AB5860" s="76">
        <f t="shared" ca="1" si="1746"/>
        <v>578.20476666535183</v>
      </c>
    </row>
    <row r="5861" spans="1:28" x14ac:dyDescent="0.25">
      <c r="A5861" s="2">
        <f t="shared" si="1747"/>
        <v>27</v>
      </c>
      <c r="B5861" s="16">
        <f ca="1">VLOOKUP(A5861,PERIODS!$O$4:$P$33,2,FALSE)</f>
        <v>3.5000000000000003E-2</v>
      </c>
      <c r="C5861" s="15"/>
      <c r="D5861" s="18">
        <v>5000</v>
      </c>
      <c r="E5861" s="34">
        <f t="shared" ca="1" si="1748"/>
        <v>19918.239855359087</v>
      </c>
      <c r="F5861" s="34">
        <f t="shared" ca="1" si="1749"/>
        <v>3500.0000000000005</v>
      </c>
      <c r="G5861" s="69">
        <f t="shared" ca="1" si="1735"/>
        <v>0</v>
      </c>
      <c r="H5861" s="34">
        <f t="shared" ca="1" si="1736"/>
        <v>68.967340468919559</v>
      </c>
      <c r="I5861" s="34">
        <f t="shared" ca="1" si="1737"/>
        <v>3568.9673404689202</v>
      </c>
      <c r="J5861" s="18">
        <f ca="1">SUM(INDIRECT(ADDRESS(ROW(F5861),COLUMN(F5861),4)):INDIRECT(ADDRESS(ROW(F5861)+N$5-1,COLUMN(F5861),4)))</f>
        <v>22900</v>
      </c>
      <c r="K5861" s="18">
        <f t="shared" ca="1" si="1738"/>
        <v>16350</v>
      </c>
      <c r="L5861" s="18">
        <f t="shared" ca="1" si="1750"/>
        <v>0</v>
      </c>
      <c r="M5861" s="18">
        <f t="shared" ca="1" si="1734"/>
        <v>0</v>
      </c>
      <c r="N5861" s="34">
        <f t="shared" ca="1" si="1739"/>
        <v>16349.272514890166</v>
      </c>
      <c r="P5861" s="18">
        <f t="shared" ca="1" si="1751"/>
        <v>68.967340468919559</v>
      </c>
      <c r="Q5861" s="47">
        <f ca="1">SUM(L$15:L5861)-SUM(M$15:M5861)</f>
        <v>16350</v>
      </c>
      <c r="R5861" s="47" t="str">
        <f t="shared" ca="1" si="1752"/>
        <v>M5864</v>
      </c>
      <c r="S5861" s="40">
        <f t="shared" ca="1" si="1740"/>
        <v>0</v>
      </c>
      <c r="T5861" s="46">
        <f t="shared" ca="1" si="1741"/>
        <v>65</v>
      </c>
      <c r="X5861" s="74">
        <f t="shared" ca="1" si="1742"/>
        <v>6.8967340468919558E-2</v>
      </c>
      <c r="Y5861" s="75">
        <f t="shared" ca="1" si="1743"/>
        <v>6.8967340468919558E-2</v>
      </c>
      <c r="Z5861" s="74">
        <f t="shared" ca="1" si="1744"/>
        <v>1.0714012171155876</v>
      </c>
      <c r="AA5861" s="76">
        <f t="shared" ca="1" si="1745"/>
        <v>68.967340468919559</v>
      </c>
      <c r="AB5861" s="76">
        <f t="shared" ca="1" si="1746"/>
        <v>1071.4012171155875</v>
      </c>
    </row>
    <row r="5862" spans="1:28" x14ac:dyDescent="0.25">
      <c r="A5862" s="2">
        <f t="shared" si="1747"/>
        <v>28</v>
      </c>
      <c r="B5862" s="16">
        <f ca="1">VLOOKUP(A5862,PERIODS!$O$4:$P$33,2,FALSE)</f>
        <v>0.04</v>
      </c>
      <c r="C5862" s="15"/>
      <c r="D5862" s="18">
        <v>5000</v>
      </c>
      <c r="E5862" s="34">
        <f t="shared" ca="1" si="1748"/>
        <v>16349.272514890166</v>
      </c>
      <c r="F5862" s="34">
        <f t="shared" ca="1" si="1749"/>
        <v>4000</v>
      </c>
      <c r="G5862" s="69">
        <f t="shared" ca="1" si="1735"/>
        <v>0</v>
      </c>
      <c r="H5862" s="34">
        <f t="shared" ca="1" si="1736"/>
        <v>-571.07099273787924</v>
      </c>
      <c r="I5862" s="34">
        <f t="shared" ca="1" si="1737"/>
        <v>3428.9290072621206</v>
      </c>
      <c r="J5862" s="18">
        <f ca="1">SUM(INDIRECT(ADDRESS(ROW(F5862),COLUMN(F5862),4)):INDIRECT(ADDRESS(ROW(F5862)+N$5-1,COLUMN(F5862),4)))</f>
        <v>21900</v>
      </c>
      <c r="K5862" s="18">
        <f t="shared" ca="1" si="1738"/>
        <v>16350</v>
      </c>
      <c r="L5862" s="18">
        <f t="shared" ca="1" si="1750"/>
        <v>0</v>
      </c>
      <c r="M5862" s="18">
        <f t="shared" ca="1" si="1734"/>
        <v>0</v>
      </c>
      <c r="N5862" s="34">
        <f t="shared" ca="1" si="1739"/>
        <v>12920.343507628046</v>
      </c>
      <c r="P5862" s="18">
        <f t="shared" ca="1" si="1751"/>
        <v>571.07099273787924</v>
      </c>
      <c r="Q5862" s="47">
        <f ca="1">SUM(L$15:L5862)-SUM(M$15:M5862)</f>
        <v>16350</v>
      </c>
      <c r="R5862" s="47" t="str">
        <f t="shared" ca="1" si="1752"/>
        <v>M5865</v>
      </c>
      <c r="S5862" s="40">
        <f t="shared" ca="1" si="1740"/>
        <v>0</v>
      </c>
      <c r="T5862" s="46">
        <f t="shared" ca="1" si="1741"/>
        <v>16</v>
      </c>
      <c r="X5862" s="74">
        <f t="shared" ca="1" si="1742"/>
        <v>-0.5710709927378792</v>
      </c>
      <c r="Y5862" s="75">
        <f t="shared" ca="1" si="1743"/>
        <v>-0.5710709927378792</v>
      </c>
      <c r="Z5862" s="74">
        <f t="shared" ca="1" si="1744"/>
        <v>0.56492008928188164</v>
      </c>
      <c r="AA5862" s="76">
        <f t="shared" ca="1" si="1745"/>
        <v>-571.07099273787924</v>
      </c>
      <c r="AB5862" s="76">
        <f t="shared" ca="1" si="1746"/>
        <v>564.92008928188159</v>
      </c>
    </row>
    <row r="5863" spans="1:28" x14ac:dyDescent="0.25">
      <c r="A5863" s="2">
        <f t="shared" si="1747"/>
        <v>29</v>
      </c>
      <c r="B5863" s="16">
        <f ca="1">VLOOKUP(A5863,PERIODS!$O$4:$P$33,2,FALSE)</f>
        <v>0.04</v>
      </c>
      <c r="C5863" s="15"/>
      <c r="D5863" s="18">
        <v>5000</v>
      </c>
      <c r="E5863" s="34">
        <f t="shared" ca="1" si="1748"/>
        <v>12920.343507628046</v>
      </c>
      <c r="F5863" s="34">
        <f t="shared" ca="1" si="1749"/>
        <v>4000</v>
      </c>
      <c r="G5863" s="69">
        <f t="shared" ca="1" si="1735"/>
        <v>0</v>
      </c>
      <c r="H5863" s="34">
        <f t="shared" ca="1" si="1736"/>
        <v>-893.5540472093611</v>
      </c>
      <c r="I5863" s="34">
        <f t="shared" ca="1" si="1737"/>
        <v>3106.4459527906388</v>
      </c>
      <c r="J5863" s="18">
        <f ca="1">SUM(INDIRECT(ADDRESS(ROW(F5863),COLUMN(F5863),4)):INDIRECT(ADDRESS(ROW(F5863)+N$5-1,COLUMN(F5863),4)))</f>
        <v>21200</v>
      </c>
      <c r="K5863" s="18">
        <f t="shared" ca="1" si="1738"/>
        <v>0</v>
      </c>
      <c r="L5863" s="18">
        <f t="shared" ca="1" si="1750"/>
        <v>0</v>
      </c>
      <c r="M5863" s="18">
        <f t="shared" ca="1" si="1734"/>
        <v>16350</v>
      </c>
      <c r="N5863" s="34">
        <f t="shared" ca="1" si="1739"/>
        <v>26163.897554837407</v>
      </c>
      <c r="P5863" s="18">
        <f t="shared" ca="1" si="1751"/>
        <v>893.5540472093611</v>
      </c>
      <c r="Q5863" s="47">
        <f ca="1">SUM(L$15:L5863)-SUM(M$15:M5863)</f>
        <v>0</v>
      </c>
      <c r="R5863" s="47" t="str">
        <f t="shared" ca="1" si="1752"/>
        <v>M5866</v>
      </c>
      <c r="S5863" s="40">
        <f t="shared" ca="1" si="1740"/>
        <v>0</v>
      </c>
      <c r="T5863" s="46">
        <f t="shared" ca="1" si="1741"/>
        <v>19</v>
      </c>
      <c r="X5863" s="74">
        <f t="shared" ca="1" si="1742"/>
        <v>-0.89355404720936105</v>
      </c>
      <c r="Y5863" s="75">
        <f t="shared" ca="1" si="1743"/>
        <v>-0.89355404720936105</v>
      </c>
      <c r="Z5863" s="74">
        <f t="shared" ca="1" si="1744"/>
        <v>0.40919885329852534</v>
      </c>
      <c r="AA5863" s="76">
        <f t="shared" ca="1" si="1745"/>
        <v>-893.5540472093611</v>
      </c>
      <c r="AB5863" s="76">
        <f t="shared" ca="1" si="1746"/>
        <v>409.19885329852536</v>
      </c>
    </row>
    <row r="5864" spans="1:28" x14ac:dyDescent="0.25">
      <c r="A5864" s="2">
        <f t="shared" si="1747"/>
        <v>30</v>
      </c>
      <c r="B5864" s="16">
        <f ca="1">VLOOKUP(A5864,PERIODS!$O$4:$P$33,2,FALSE)</f>
        <v>0.04</v>
      </c>
      <c r="C5864" s="15"/>
      <c r="D5864" s="18">
        <v>5000</v>
      </c>
      <c r="E5864" s="34">
        <f t="shared" ca="1" si="1748"/>
        <v>26163.897554837407</v>
      </c>
      <c r="F5864" s="34">
        <f t="shared" ca="1" si="1749"/>
        <v>4000</v>
      </c>
      <c r="G5864" s="69">
        <f t="shared" ca="1" si="1735"/>
        <v>0</v>
      </c>
      <c r="H5864" s="34">
        <f t="shared" ca="1" si="1736"/>
        <v>-293.12737832266276</v>
      </c>
      <c r="I5864" s="34">
        <f t="shared" ca="1" si="1737"/>
        <v>3706.8726216773371</v>
      </c>
      <c r="J5864" s="18">
        <f ca="1">SUM(INDIRECT(ADDRESS(ROW(F5864),COLUMN(F5864),4)):INDIRECT(ADDRESS(ROW(F5864)+N$5-1,COLUMN(F5864),4)))</f>
        <v>20500</v>
      </c>
      <c r="K5864" s="18">
        <f t="shared" ca="1" si="1738"/>
        <v>0</v>
      </c>
      <c r="L5864" s="18">
        <f t="shared" ca="1" si="1750"/>
        <v>0</v>
      </c>
      <c r="M5864" s="18">
        <f t="shared" ca="1" si="1734"/>
        <v>0</v>
      </c>
      <c r="N5864" s="34">
        <f t="shared" ca="1" si="1739"/>
        <v>22457.024933160072</v>
      </c>
      <c r="P5864" s="18">
        <f t="shared" ca="1" si="1751"/>
        <v>293.12737832266276</v>
      </c>
      <c r="Q5864" s="47">
        <f ca="1">SUM(L$15:L5864)-SUM(M$15:M5864)</f>
        <v>0</v>
      </c>
      <c r="R5864" s="47" t="str">
        <f t="shared" ca="1" si="1752"/>
        <v>M5867</v>
      </c>
      <c r="S5864" s="40">
        <f t="shared" ca="1" si="1740"/>
        <v>0</v>
      </c>
      <c r="T5864" s="46">
        <f t="shared" ca="1" si="1741"/>
        <v>10</v>
      </c>
      <c r="X5864" s="74">
        <f t="shared" ca="1" si="1742"/>
        <v>-0.29312737832266278</v>
      </c>
      <c r="Y5864" s="75">
        <f t="shared" ca="1" si="1743"/>
        <v>-0.29312737832266278</v>
      </c>
      <c r="Z5864" s="74">
        <f t="shared" ca="1" si="1744"/>
        <v>0.7459271197002062</v>
      </c>
      <c r="AA5864" s="76">
        <f t="shared" ca="1" si="1745"/>
        <v>-293.12737832266276</v>
      </c>
      <c r="AB5864" s="76">
        <f t="shared" ca="1" si="1746"/>
        <v>745.92711970020616</v>
      </c>
    </row>
    <row r="5865" spans="1:28" x14ac:dyDescent="0.25">
      <c r="A5865" s="2">
        <f t="shared" si="1747"/>
        <v>1</v>
      </c>
      <c r="B5865" s="16">
        <f ca="1">VLOOKUP(A5865,PERIODS!$O$4:$P$33,2,FALSE)</f>
        <v>2.4E-2</v>
      </c>
      <c r="C5865" s="15"/>
      <c r="D5865" s="18">
        <v>5000</v>
      </c>
      <c r="E5865" s="34">
        <f t="shared" ca="1" si="1748"/>
        <v>22457.024933160072</v>
      </c>
      <c r="F5865" s="34">
        <f t="shared" ca="1" si="1749"/>
        <v>2400</v>
      </c>
      <c r="G5865" s="69">
        <f t="shared" ca="1" si="1735"/>
        <v>0</v>
      </c>
      <c r="H5865" s="34">
        <f t="shared" ca="1" si="1736"/>
        <v>37.173252508038885</v>
      </c>
      <c r="I5865" s="34">
        <f t="shared" ca="1" si="1737"/>
        <v>2437.1732525080388</v>
      </c>
      <c r="J5865" s="18">
        <f ca="1">SUM(INDIRECT(ADDRESS(ROW(F5865),COLUMN(F5865),4)):INDIRECT(ADDRESS(ROW(F5865)+N$5-1,COLUMN(F5865),4)))</f>
        <v>19800</v>
      </c>
      <c r="K5865" s="18">
        <f t="shared" ca="1" si="1738"/>
        <v>0</v>
      </c>
      <c r="L5865" s="18">
        <f t="shared" ca="1" si="1750"/>
        <v>0</v>
      </c>
      <c r="M5865" s="18">
        <f t="shared" ca="1" si="1734"/>
        <v>0</v>
      </c>
      <c r="N5865" s="34">
        <f t="shared" ca="1" si="1739"/>
        <v>20019.851680652035</v>
      </c>
      <c r="P5865" s="18">
        <f t="shared" ca="1" si="1751"/>
        <v>37.173252508038885</v>
      </c>
      <c r="Q5865" s="47">
        <f ca="1">SUM(L$15:L5865)-SUM(M$15:M5865)</f>
        <v>0</v>
      </c>
      <c r="R5865" s="47" t="str">
        <f t="shared" ca="1" si="1752"/>
        <v>M5868</v>
      </c>
      <c r="S5865" s="40">
        <f t="shared" ca="1" si="1740"/>
        <v>0</v>
      </c>
      <c r="T5865" s="46">
        <f t="shared" ca="1" si="1741"/>
        <v>15</v>
      </c>
      <c r="X5865" s="74">
        <f t="shared" ca="1" si="1742"/>
        <v>3.7173252508038886E-2</v>
      </c>
      <c r="Y5865" s="75">
        <f t="shared" ca="1" si="1743"/>
        <v>3.7173252508038886E-2</v>
      </c>
      <c r="Z5865" s="74">
        <f t="shared" ca="1" si="1744"/>
        <v>1.037872819331412</v>
      </c>
      <c r="AA5865" s="76">
        <f t="shared" ca="1" si="1745"/>
        <v>37.173252508038885</v>
      </c>
      <c r="AB5865" s="76">
        <f t="shared" ca="1" si="1746"/>
        <v>1037.8728193314118</v>
      </c>
    </row>
    <row r="5866" spans="1:28" x14ac:dyDescent="0.25">
      <c r="A5866" s="2">
        <f t="shared" si="1747"/>
        <v>2</v>
      </c>
      <c r="B5866" s="16">
        <f ca="1">VLOOKUP(A5866,PERIODS!$O$4:$P$33,2,FALSE)</f>
        <v>2.5000000000000001E-2</v>
      </c>
      <c r="C5866" s="15"/>
      <c r="D5866" s="18">
        <v>5000</v>
      </c>
      <c r="E5866" s="34">
        <f t="shared" ca="1" si="1748"/>
        <v>20019.851680652035</v>
      </c>
      <c r="F5866" s="34">
        <f t="shared" ca="1" si="1749"/>
        <v>2500</v>
      </c>
      <c r="G5866" s="69">
        <f t="shared" ca="1" si="1735"/>
        <v>0</v>
      </c>
      <c r="H5866" s="34">
        <f t="shared" ca="1" si="1736"/>
        <v>1959.9639845400536</v>
      </c>
      <c r="I5866" s="34">
        <f t="shared" ca="1" si="1737"/>
        <v>4459.9639845400534</v>
      </c>
      <c r="J5866" s="18">
        <f ca="1">SUM(INDIRECT(ADDRESS(ROW(F5866),COLUMN(F5866),4)):INDIRECT(ADDRESS(ROW(F5866)+N$5-1,COLUMN(F5866),4)))</f>
        <v>20700</v>
      </c>
      <c r="K5866" s="18">
        <f t="shared" ca="1" si="1738"/>
        <v>16350</v>
      </c>
      <c r="L5866" s="18">
        <f t="shared" ca="1" si="1750"/>
        <v>16350</v>
      </c>
      <c r="M5866" s="18">
        <f t="shared" ca="1" si="1734"/>
        <v>0</v>
      </c>
      <c r="N5866" s="34">
        <f t="shared" ca="1" si="1739"/>
        <v>15559.887696111982</v>
      </c>
      <c r="P5866" s="18">
        <f t="shared" ca="1" si="1751"/>
        <v>1959.9639845400536</v>
      </c>
      <c r="Q5866" s="47">
        <f ca="1">SUM(L$15:L5866)-SUM(M$15:M5866)</f>
        <v>16350</v>
      </c>
      <c r="R5866" s="47" t="str">
        <f t="shared" ca="1" si="1752"/>
        <v>M5869</v>
      </c>
      <c r="S5866" s="40">
        <f t="shared" ca="1" si="1740"/>
        <v>0</v>
      </c>
      <c r="T5866" s="46">
        <f t="shared" ca="1" si="1741"/>
        <v>64</v>
      </c>
      <c r="X5866" s="74">
        <f t="shared" ca="1" si="1742"/>
        <v>2.3347545615672369</v>
      </c>
      <c r="Y5866" s="75">
        <f t="shared" ca="1" si="1743"/>
        <v>1.9599639845400536</v>
      </c>
      <c r="Z5866" s="74">
        <f t="shared" ca="1" si="1744"/>
        <v>7.0990713842313315</v>
      </c>
      <c r="AA5866" s="76">
        <f t="shared" ca="1" si="1745"/>
        <v>1959.9639845400536</v>
      </c>
      <c r="AB5866" s="76">
        <f t="shared" ca="1" si="1746"/>
        <v>7099.0713842313316</v>
      </c>
    </row>
    <row r="5867" spans="1:28" x14ac:dyDescent="0.25">
      <c r="A5867" s="2">
        <f t="shared" si="1747"/>
        <v>3</v>
      </c>
      <c r="B5867" s="16">
        <f ca="1">VLOOKUP(A5867,PERIODS!$O$4:$P$33,2,FALSE)</f>
        <v>2.5000000000000001E-2</v>
      </c>
      <c r="C5867" s="15"/>
      <c r="D5867" s="18">
        <v>5000</v>
      </c>
      <c r="E5867" s="34">
        <f t="shared" ca="1" si="1748"/>
        <v>15559.887696111982</v>
      </c>
      <c r="F5867" s="34">
        <f t="shared" ca="1" si="1749"/>
        <v>2500</v>
      </c>
      <c r="G5867" s="69">
        <f t="shared" ca="1" si="1735"/>
        <v>0</v>
      </c>
      <c r="H5867" s="34">
        <f t="shared" ca="1" si="1736"/>
        <v>-1397.2066093998121</v>
      </c>
      <c r="I5867" s="34">
        <f t="shared" ca="1" si="1737"/>
        <v>1102.7933906001879</v>
      </c>
      <c r="J5867" s="18">
        <f ca="1">SUM(INDIRECT(ADDRESS(ROW(F5867),COLUMN(F5867),4)):INDIRECT(ADDRESS(ROW(F5867)+N$5-1,COLUMN(F5867),4)))</f>
        <v>21500</v>
      </c>
      <c r="K5867" s="18">
        <f t="shared" ca="1" si="1738"/>
        <v>16350</v>
      </c>
      <c r="L5867" s="18">
        <f t="shared" ca="1" si="1750"/>
        <v>0</v>
      </c>
      <c r="M5867" s="18">
        <f t="shared" ca="1" si="1734"/>
        <v>0</v>
      </c>
      <c r="N5867" s="34">
        <f t="shared" ca="1" si="1739"/>
        <v>14457.094305511795</v>
      </c>
      <c r="P5867" s="18">
        <f t="shared" ca="1" si="1751"/>
        <v>1397.2066093998121</v>
      </c>
      <c r="Q5867" s="47">
        <f ca="1">SUM(L$15:L5867)-SUM(M$15:M5867)</f>
        <v>16350</v>
      </c>
      <c r="R5867" s="47" t="str">
        <f t="shared" ca="1" si="1752"/>
        <v>M5870</v>
      </c>
      <c r="S5867" s="40">
        <f t="shared" ca="1" si="1740"/>
        <v>0</v>
      </c>
      <c r="T5867" s="46">
        <f t="shared" ca="1" si="1741"/>
        <v>82</v>
      </c>
      <c r="X5867" s="74">
        <f t="shared" ca="1" si="1742"/>
        <v>-1.3972066093998121</v>
      </c>
      <c r="Y5867" s="75">
        <f t="shared" ca="1" si="1743"/>
        <v>-1.3972066093998121</v>
      </c>
      <c r="Z5867" s="74">
        <f t="shared" ca="1" si="1744"/>
        <v>0.24728676858106655</v>
      </c>
      <c r="AA5867" s="76">
        <f t="shared" ca="1" si="1745"/>
        <v>-1397.2066093998121</v>
      </c>
      <c r="AB5867" s="76">
        <f t="shared" ca="1" si="1746"/>
        <v>247.28676858106655</v>
      </c>
    </row>
    <row r="5868" spans="1:28" x14ac:dyDescent="0.25">
      <c r="A5868" s="2">
        <f t="shared" si="1747"/>
        <v>4</v>
      </c>
      <c r="B5868" s="16">
        <f ca="1">VLOOKUP(A5868,PERIODS!$O$4:$P$33,2,FALSE)</f>
        <v>2.5000000000000001E-2</v>
      </c>
      <c r="C5868" s="15"/>
      <c r="D5868" s="18">
        <v>5000</v>
      </c>
      <c r="E5868" s="34">
        <f t="shared" ca="1" si="1748"/>
        <v>14457.094305511795</v>
      </c>
      <c r="F5868" s="34">
        <f t="shared" ca="1" si="1749"/>
        <v>2500</v>
      </c>
      <c r="G5868" s="69">
        <f t="shared" ca="1" si="1735"/>
        <v>0</v>
      </c>
      <c r="H5868" s="34">
        <f t="shared" ca="1" si="1736"/>
        <v>-771.77158843940185</v>
      </c>
      <c r="I5868" s="34">
        <f t="shared" ca="1" si="1737"/>
        <v>1728.228411560598</v>
      </c>
      <c r="J5868" s="18">
        <f ca="1">SUM(INDIRECT(ADDRESS(ROW(F5868),COLUMN(F5868),4)):INDIRECT(ADDRESS(ROW(F5868)+N$5-1,COLUMN(F5868),4)))</f>
        <v>22300</v>
      </c>
      <c r="K5868" s="18">
        <f t="shared" ca="1" si="1738"/>
        <v>16350</v>
      </c>
      <c r="L5868" s="18">
        <f t="shared" ca="1" si="1750"/>
        <v>0</v>
      </c>
      <c r="M5868" s="18">
        <f t="shared" ca="1" si="1734"/>
        <v>0</v>
      </c>
      <c r="N5868" s="34">
        <f t="shared" ca="1" si="1739"/>
        <v>12728.865893951197</v>
      </c>
      <c r="P5868" s="18">
        <f t="shared" ca="1" si="1751"/>
        <v>771.77158843940185</v>
      </c>
      <c r="Q5868" s="47">
        <f ca="1">SUM(L$15:L5868)-SUM(M$15:M5868)</f>
        <v>16350</v>
      </c>
      <c r="R5868" s="47" t="str">
        <f t="shared" ca="1" si="1752"/>
        <v>M5871</v>
      </c>
      <c r="S5868" s="40">
        <f t="shared" ca="1" si="1740"/>
        <v>0</v>
      </c>
      <c r="T5868" s="46">
        <f t="shared" ca="1" si="1741"/>
        <v>22</v>
      </c>
      <c r="X5868" s="74">
        <f t="shared" ca="1" si="1742"/>
        <v>-0.77177158843940186</v>
      </c>
      <c r="Y5868" s="75">
        <f t="shared" ca="1" si="1743"/>
        <v>-0.77177158843940186</v>
      </c>
      <c r="Z5868" s="74">
        <f t="shared" ca="1" si="1744"/>
        <v>0.46219352587241724</v>
      </c>
      <c r="AA5868" s="76">
        <f t="shared" ca="1" si="1745"/>
        <v>-771.77158843940185</v>
      </c>
      <c r="AB5868" s="76">
        <f t="shared" ca="1" si="1746"/>
        <v>462.19352587241724</v>
      </c>
    </row>
    <row r="5869" spans="1:28" x14ac:dyDescent="0.25">
      <c r="A5869" s="2">
        <f t="shared" si="1747"/>
        <v>5</v>
      </c>
      <c r="B5869" s="16">
        <f ca="1">VLOOKUP(A5869,PERIODS!$O$4:$P$33,2,FALSE)</f>
        <v>3.3000000000000002E-2</v>
      </c>
      <c r="C5869" s="15"/>
      <c r="D5869" s="18">
        <v>5000</v>
      </c>
      <c r="E5869" s="34">
        <f t="shared" ca="1" si="1748"/>
        <v>12728.865893951197</v>
      </c>
      <c r="F5869" s="34">
        <f t="shared" ca="1" si="1749"/>
        <v>3300</v>
      </c>
      <c r="G5869" s="69">
        <f t="shared" ca="1" si="1735"/>
        <v>0</v>
      </c>
      <c r="H5869" s="34">
        <f t="shared" ca="1" si="1736"/>
        <v>-38.550157170283477</v>
      </c>
      <c r="I5869" s="34">
        <f t="shared" ca="1" si="1737"/>
        <v>3261.4498428297165</v>
      </c>
      <c r="J5869" s="18">
        <f ca="1">SUM(INDIRECT(ADDRESS(ROW(F5869),COLUMN(F5869),4)):INDIRECT(ADDRESS(ROW(F5869)+N$5-1,COLUMN(F5869),4)))</f>
        <v>23100</v>
      </c>
      <c r="K5869" s="18">
        <f t="shared" ca="1" si="1738"/>
        <v>0</v>
      </c>
      <c r="L5869" s="18">
        <f t="shared" ca="1" si="1750"/>
        <v>0</v>
      </c>
      <c r="M5869" s="18">
        <f t="shared" ca="1" si="1734"/>
        <v>16350</v>
      </c>
      <c r="N5869" s="34">
        <f t="shared" ca="1" si="1739"/>
        <v>25817.41605112148</v>
      </c>
      <c r="P5869" s="18">
        <f t="shared" ca="1" si="1751"/>
        <v>38.550157170283477</v>
      </c>
      <c r="Q5869" s="47">
        <f ca="1">SUM(L$15:L5869)-SUM(M$15:M5869)</f>
        <v>0</v>
      </c>
      <c r="R5869" s="47" t="str">
        <f t="shared" ca="1" si="1752"/>
        <v>M5872</v>
      </c>
      <c r="S5869" s="40">
        <f t="shared" ca="1" si="1740"/>
        <v>0</v>
      </c>
      <c r="T5869" s="46">
        <f t="shared" ca="1" si="1741"/>
        <v>51</v>
      </c>
      <c r="X5869" s="74">
        <f t="shared" ca="1" si="1742"/>
        <v>-3.8550157170283476E-2</v>
      </c>
      <c r="Y5869" s="75">
        <f t="shared" ca="1" si="1743"/>
        <v>-3.8550157170283476E-2</v>
      </c>
      <c r="Z5869" s="74">
        <f t="shared" ca="1" si="1744"/>
        <v>0.96218344313069371</v>
      </c>
      <c r="AA5869" s="76">
        <f t="shared" ca="1" si="1745"/>
        <v>-38.550157170283477</v>
      </c>
      <c r="AB5869" s="76">
        <f t="shared" ca="1" si="1746"/>
        <v>962.18344313069372</v>
      </c>
    </row>
    <row r="5870" spans="1:28" x14ac:dyDescent="0.25">
      <c r="A5870" s="2">
        <f t="shared" si="1747"/>
        <v>6</v>
      </c>
      <c r="B5870" s="16">
        <f ca="1">VLOOKUP(A5870,PERIODS!$O$4:$P$33,2,FALSE)</f>
        <v>3.3000000000000002E-2</v>
      </c>
      <c r="C5870" s="15"/>
      <c r="D5870" s="18">
        <v>5000</v>
      </c>
      <c r="E5870" s="34">
        <f t="shared" ca="1" si="1748"/>
        <v>25817.41605112148</v>
      </c>
      <c r="F5870" s="34">
        <f t="shared" ca="1" si="1749"/>
        <v>3300</v>
      </c>
      <c r="G5870" s="69">
        <f t="shared" ca="1" si="1735"/>
        <v>0</v>
      </c>
      <c r="H5870" s="34">
        <f t="shared" ca="1" si="1736"/>
        <v>-1780.1014580949713</v>
      </c>
      <c r="I5870" s="34">
        <f t="shared" ca="1" si="1737"/>
        <v>1519.8985419050287</v>
      </c>
      <c r="J5870" s="18">
        <f ca="1">SUM(INDIRECT(ADDRESS(ROW(F5870),COLUMN(F5870),4)):INDIRECT(ADDRESS(ROW(F5870)+N$5-1,COLUMN(F5870),4)))</f>
        <v>23100</v>
      </c>
      <c r="K5870" s="18">
        <f t="shared" ca="1" si="1738"/>
        <v>0</v>
      </c>
      <c r="L5870" s="18">
        <f t="shared" ca="1" si="1750"/>
        <v>0</v>
      </c>
      <c r="M5870" s="18">
        <f t="shared" ca="1" si="1734"/>
        <v>0</v>
      </c>
      <c r="N5870" s="34">
        <f t="shared" ca="1" si="1739"/>
        <v>24297.51750921645</v>
      </c>
      <c r="P5870" s="18">
        <f t="shared" ca="1" si="1751"/>
        <v>1780.1014580949713</v>
      </c>
      <c r="Q5870" s="47">
        <f ca="1">SUM(L$15:L5870)-SUM(M$15:M5870)</f>
        <v>0</v>
      </c>
      <c r="R5870" s="47" t="str">
        <f t="shared" ca="1" si="1752"/>
        <v>M5873</v>
      </c>
      <c r="S5870" s="40">
        <f t="shared" ca="1" si="1740"/>
        <v>0</v>
      </c>
      <c r="T5870" s="46">
        <f t="shared" ca="1" si="1741"/>
        <v>73</v>
      </c>
      <c r="X5870" s="74">
        <f t="shared" ca="1" si="1742"/>
        <v>-1.7801014580949714</v>
      </c>
      <c r="Y5870" s="75">
        <f t="shared" ca="1" si="1743"/>
        <v>-1.7801014580949714</v>
      </c>
      <c r="Z5870" s="74">
        <f t="shared" ca="1" si="1744"/>
        <v>0.16862103843136381</v>
      </c>
      <c r="AA5870" s="76">
        <f t="shared" ca="1" si="1745"/>
        <v>-1780.1014580949713</v>
      </c>
      <c r="AB5870" s="76">
        <f t="shared" ca="1" si="1746"/>
        <v>168.62103843136381</v>
      </c>
    </row>
    <row r="5871" spans="1:28" x14ac:dyDescent="0.25">
      <c r="A5871" s="2">
        <f t="shared" si="1747"/>
        <v>7</v>
      </c>
      <c r="B5871" s="16">
        <f ca="1">VLOOKUP(A5871,PERIODS!$O$4:$P$33,2,FALSE)</f>
        <v>3.3000000000000002E-2</v>
      </c>
      <c r="C5871" s="15"/>
      <c r="D5871" s="18">
        <v>5000</v>
      </c>
      <c r="E5871" s="34">
        <f t="shared" ca="1" si="1748"/>
        <v>24297.51750921645</v>
      </c>
      <c r="F5871" s="34">
        <f t="shared" ca="1" si="1749"/>
        <v>3300</v>
      </c>
      <c r="G5871" s="69">
        <f t="shared" ca="1" si="1735"/>
        <v>0</v>
      </c>
      <c r="H5871" s="34">
        <f t="shared" ca="1" si="1736"/>
        <v>579.10054138677515</v>
      </c>
      <c r="I5871" s="34">
        <f t="shared" ca="1" si="1737"/>
        <v>3879.1005413867751</v>
      </c>
      <c r="J5871" s="18">
        <f ca="1">SUM(INDIRECT(ADDRESS(ROW(F5871),COLUMN(F5871),4)):INDIRECT(ADDRESS(ROW(F5871)+N$5-1,COLUMN(F5871),4)))</f>
        <v>23100</v>
      </c>
      <c r="K5871" s="18">
        <f t="shared" ca="1" si="1738"/>
        <v>0</v>
      </c>
      <c r="L5871" s="18">
        <f t="shared" ca="1" si="1750"/>
        <v>0</v>
      </c>
      <c r="M5871" s="18">
        <f t="shared" ca="1" si="1734"/>
        <v>0</v>
      </c>
      <c r="N5871" s="34">
        <f t="shared" ca="1" si="1739"/>
        <v>20418.416967829675</v>
      </c>
      <c r="P5871" s="18">
        <f t="shared" ca="1" si="1751"/>
        <v>579.10054138677515</v>
      </c>
      <c r="Q5871" s="47">
        <f ca="1">SUM(L$15:L5871)-SUM(M$15:M5871)</f>
        <v>0</v>
      </c>
      <c r="R5871" s="47" t="str">
        <f t="shared" ca="1" si="1752"/>
        <v>M5874</v>
      </c>
      <c r="S5871" s="40">
        <f t="shared" ca="1" si="1740"/>
        <v>0</v>
      </c>
      <c r="T5871" s="46">
        <f t="shared" ca="1" si="1741"/>
        <v>31</v>
      </c>
      <c r="X5871" s="74">
        <f t="shared" ca="1" si="1742"/>
        <v>0.57910054138677514</v>
      </c>
      <c r="Y5871" s="75">
        <f t="shared" ca="1" si="1743"/>
        <v>0.57910054138677514</v>
      </c>
      <c r="Z5871" s="74">
        <f t="shared" ca="1" si="1744"/>
        <v>1.7844326853590033</v>
      </c>
      <c r="AA5871" s="76">
        <f t="shared" ca="1" si="1745"/>
        <v>579.10054138677515</v>
      </c>
      <c r="AB5871" s="76">
        <f t="shared" ca="1" si="1746"/>
        <v>1784.4326853590032</v>
      </c>
    </row>
    <row r="5872" spans="1:28" x14ac:dyDescent="0.25">
      <c r="A5872" s="2">
        <f t="shared" si="1747"/>
        <v>8</v>
      </c>
      <c r="B5872" s="16">
        <f ca="1">VLOOKUP(A5872,PERIODS!$O$4:$P$33,2,FALSE)</f>
        <v>3.3000000000000002E-2</v>
      </c>
      <c r="C5872" s="15"/>
      <c r="D5872" s="18">
        <v>5000</v>
      </c>
      <c r="E5872" s="34">
        <f t="shared" ca="1" si="1748"/>
        <v>20418.416967829675</v>
      </c>
      <c r="F5872" s="34">
        <f t="shared" ca="1" si="1749"/>
        <v>3300</v>
      </c>
      <c r="G5872" s="69">
        <f t="shared" ca="1" si="1735"/>
        <v>0</v>
      </c>
      <c r="H5872" s="34">
        <f t="shared" ca="1" si="1736"/>
        <v>539.14156923312419</v>
      </c>
      <c r="I5872" s="34">
        <f t="shared" ca="1" si="1737"/>
        <v>3839.1415692331243</v>
      </c>
      <c r="J5872" s="18">
        <f ca="1">SUM(INDIRECT(ADDRESS(ROW(F5872),COLUMN(F5872),4)):INDIRECT(ADDRESS(ROW(F5872)+N$5-1,COLUMN(F5872),4)))</f>
        <v>23100</v>
      </c>
      <c r="K5872" s="18">
        <f t="shared" ca="1" si="1738"/>
        <v>16350</v>
      </c>
      <c r="L5872" s="18">
        <f t="shared" ca="1" si="1750"/>
        <v>16350</v>
      </c>
      <c r="M5872" s="18">
        <f t="shared" ca="1" si="1734"/>
        <v>0</v>
      </c>
      <c r="N5872" s="34">
        <f t="shared" ca="1" si="1739"/>
        <v>16579.27539859655</v>
      </c>
      <c r="P5872" s="18">
        <f t="shared" ca="1" si="1751"/>
        <v>539.14156923312419</v>
      </c>
      <c r="Q5872" s="47">
        <f ca="1">SUM(L$15:L5872)-SUM(M$15:M5872)</f>
        <v>16350</v>
      </c>
      <c r="R5872" s="47" t="str">
        <f t="shared" ca="1" si="1752"/>
        <v>M5875</v>
      </c>
      <c r="S5872" s="40">
        <f t="shared" ca="1" si="1740"/>
        <v>0</v>
      </c>
      <c r="T5872" s="46">
        <f t="shared" ca="1" si="1741"/>
        <v>53</v>
      </c>
      <c r="X5872" s="74">
        <f t="shared" ca="1" si="1742"/>
        <v>0.53914156923312417</v>
      </c>
      <c r="Y5872" s="75">
        <f t="shared" ca="1" si="1743"/>
        <v>0.53914156923312417</v>
      </c>
      <c r="Z5872" s="74">
        <f t="shared" ca="1" si="1744"/>
        <v>1.7145344211829388</v>
      </c>
      <c r="AA5872" s="76">
        <f t="shared" ca="1" si="1745"/>
        <v>539.14156923312419</v>
      </c>
      <c r="AB5872" s="76">
        <f t="shared" ca="1" si="1746"/>
        <v>1714.5344211829388</v>
      </c>
    </row>
    <row r="5873" spans="1:28" x14ac:dyDescent="0.25">
      <c r="A5873" s="2">
        <f t="shared" si="1747"/>
        <v>9</v>
      </c>
      <c r="B5873" s="16">
        <f ca="1">VLOOKUP(A5873,PERIODS!$O$4:$P$33,2,FALSE)</f>
        <v>3.3000000000000002E-2</v>
      </c>
      <c r="C5873" s="15"/>
      <c r="D5873" s="18">
        <v>5000</v>
      </c>
      <c r="E5873" s="34">
        <f t="shared" ca="1" si="1748"/>
        <v>16579.27539859655</v>
      </c>
      <c r="F5873" s="34">
        <f t="shared" ca="1" si="1749"/>
        <v>3300</v>
      </c>
      <c r="G5873" s="69">
        <f t="shared" ca="1" si="1735"/>
        <v>0</v>
      </c>
      <c r="H5873" s="34">
        <f t="shared" ca="1" si="1736"/>
        <v>-968.39328991875618</v>
      </c>
      <c r="I5873" s="34">
        <f t="shared" ca="1" si="1737"/>
        <v>2331.6067100812438</v>
      </c>
      <c r="J5873" s="18">
        <f ca="1">SUM(INDIRECT(ADDRESS(ROW(F5873),COLUMN(F5873),4)):INDIRECT(ADDRESS(ROW(F5873)+N$5-1,COLUMN(F5873),4)))</f>
        <v>23100</v>
      </c>
      <c r="K5873" s="18">
        <f t="shared" ca="1" si="1738"/>
        <v>16350</v>
      </c>
      <c r="L5873" s="18">
        <f t="shared" ca="1" si="1750"/>
        <v>0</v>
      </c>
      <c r="M5873" s="18">
        <f t="shared" ca="1" si="1734"/>
        <v>0</v>
      </c>
      <c r="N5873" s="34">
        <f t="shared" ca="1" si="1739"/>
        <v>14247.668688515307</v>
      </c>
      <c r="P5873" s="18">
        <f t="shared" ca="1" si="1751"/>
        <v>968.39328991875618</v>
      </c>
      <c r="Q5873" s="47">
        <f ca="1">SUM(L$15:L5873)-SUM(M$15:M5873)</f>
        <v>16350</v>
      </c>
      <c r="R5873" s="47" t="str">
        <f t="shared" ca="1" si="1752"/>
        <v>M5876</v>
      </c>
      <c r="S5873" s="40">
        <f t="shared" ca="1" si="1740"/>
        <v>0</v>
      </c>
      <c r="T5873" s="46">
        <f t="shared" ca="1" si="1741"/>
        <v>90</v>
      </c>
      <c r="X5873" s="74">
        <f t="shared" ca="1" si="1742"/>
        <v>-0.96839328991875617</v>
      </c>
      <c r="Y5873" s="75">
        <f t="shared" ca="1" si="1743"/>
        <v>-0.96839328991875617</v>
      </c>
      <c r="Z5873" s="74">
        <f t="shared" ca="1" si="1744"/>
        <v>0.37969260420921802</v>
      </c>
      <c r="AA5873" s="76">
        <f t="shared" ca="1" si="1745"/>
        <v>-968.39328991875618</v>
      </c>
      <c r="AB5873" s="76">
        <f t="shared" ca="1" si="1746"/>
        <v>379.69260420921802</v>
      </c>
    </row>
    <row r="5874" spans="1:28" x14ac:dyDescent="0.25">
      <c r="A5874" s="2">
        <f t="shared" si="1747"/>
        <v>10</v>
      </c>
      <c r="B5874" s="16">
        <f ca="1">VLOOKUP(A5874,PERIODS!$O$4:$P$33,2,FALSE)</f>
        <v>3.3000000000000002E-2</v>
      </c>
      <c r="C5874" s="15"/>
      <c r="D5874" s="18">
        <v>5000</v>
      </c>
      <c r="E5874" s="34">
        <f t="shared" ca="1" si="1748"/>
        <v>14247.668688515307</v>
      </c>
      <c r="F5874" s="34">
        <f t="shared" ca="1" si="1749"/>
        <v>3300</v>
      </c>
      <c r="G5874" s="69">
        <f t="shared" ca="1" si="1735"/>
        <v>0</v>
      </c>
      <c r="H5874" s="34">
        <f t="shared" ca="1" si="1736"/>
        <v>366.47080061248329</v>
      </c>
      <c r="I5874" s="34">
        <f t="shared" ca="1" si="1737"/>
        <v>3666.4708006124833</v>
      </c>
      <c r="J5874" s="18">
        <f ca="1">SUM(INDIRECT(ADDRESS(ROW(F5874),COLUMN(F5874),4)):INDIRECT(ADDRESS(ROW(F5874)+N$5-1,COLUMN(F5874),4)))</f>
        <v>23100</v>
      </c>
      <c r="K5874" s="18">
        <f t="shared" ca="1" si="1738"/>
        <v>16350</v>
      </c>
      <c r="L5874" s="18">
        <f t="shared" ca="1" si="1750"/>
        <v>0</v>
      </c>
      <c r="M5874" s="18">
        <f t="shared" ca="1" si="1734"/>
        <v>0</v>
      </c>
      <c r="N5874" s="34">
        <f t="shared" ca="1" si="1739"/>
        <v>10581.197887902823</v>
      </c>
      <c r="P5874" s="18">
        <f t="shared" ca="1" si="1751"/>
        <v>366.47080061248329</v>
      </c>
      <c r="Q5874" s="47">
        <f ca="1">SUM(L$15:L5874)-SUM(M$15:M5874)</f>
        <v>16350</v>
      </c>
      <c r="R5874" s="47" t="str">
        <f t="shared" ca="1" si="1752"/>
        <v>M5877</v>
      </c>
      <c r="S5874" s="40">
        <f t="shared" ca="1" si="1740"/>
        <v>0</v>
      </c>
      <c r="T5874" s="46">
        <f t="shared" ca="1" si="1741"/>
        <v>33</v>
      </c>
      <c r="X5874" s="74">
        <f t="shared" ca="1" si="1742"/>
        <v>0.36647080061248327</v>
      </c>
      <c r="Y5874" s="75">
        <f t="shared" ca="1" si="1743"/>
        <v>0.36647080061248327</v>
      </c>
      <c r="Z5874" s="74">
        <f t="shared" ca="1" si="1744"/>
        <v>1.4426342758980222</v>
      </c>
      <c r="AA5874" s="76">
        <f t="shared" ca="1" si="1745"/>
        <v>366.47080061248329</v>
      </c>
      <c r="AB5874" s="76">
        <f t="shared" ca="1" si="1746"/>
        <v>1442.6342758980222</v>
      </c>
    </row>
    <row r="5875" spans="1:28" x14ac:dyDescent="0.25">
      <c r="A5875" s="2">
        <f t="shared" si="1747"/>
        <v>11</v>
      </c>
      <c r="B5875" s="16">
        <f ca="1">VLOOKUP(A5875,PERIODS!$O$4:$P$33,2,FALSE)</f>
        <v>3.3000000000000002E-2</v>
      </c>
      <c r="C5875" s="15"/>
      <c r="D5875" s="18">
        <v>5000</v>
      </c>
      <c r="E5875" s="34">
        <f t="shared" ca="1" si="1748"/>
        <v>10581.197887902823</v>
      </c>
      <c r="F5875" s="34">
        <f t="shared" ca="1" si="1749"/>
        <v>3300</v>
      </c>
      <c r="G5875" s="69">
        <f t="shared" ca="1" si="1735"/>
        <v>0</v>
      </c>
      <c r="H5875" s="34">
        <f t="shared" ca="1" si="1736"/>
        <v>-110.31276361074505</v>
      </c>
      <c r="I5875" s="34">
        <f t="shared" ca="1" si="1737"/>
        <v>3189.6872363892548</v>
      </c>
      <c r="J5875" s="18">
        <f ca="1">SUM(INDIRECT(ADDRESS(ROW(F5875),COLUMN(F5875),4)):INDIRECT(ADDRESS(ROW(F5875)+N$5-1,COLUMN(F5875),4)))</f>
        <v>23300</v>
      </c>
      <c r="K5875" s="18">
        <f t="shared" ca="1" si="1738"/>
        <v>0</v>
      </c>
      <c r="L5875" s="18">
        <f t="shared" ca="1" si="1750"/>
        <v>0</v>
      </c>
      <c r="M5875" s="18">
        <f t="shared" ca="1" si="1734"/>
        <v>16350</v>
      </c>
      <c r="N5875" s="34">
        <f t="shared" ca="1" si="1739"/>
        <v>23741.51065151357</v>
      </c>
      <c r="P5875" s="18">
        <f t="shared" ca="1" si="1751"/>
        <v>110.31276361074505</v>
      </c>
      <c r="Q5875" s="47">
        <f ca="1">SUM(L$15:L5875)-SUM(M$15:M5875)</f>
        <v>0</v>
      </c>
      <c r="R5875" s="47" t="str">
        <f t="shared" ca="1" si="1752"/>
        <v>M5878</v>
      </c>
      <c r="S5875" s="40">
        <f t="shared" ca="1" si="1740"/>
        <v>0</v>
      </c>
      <c r="T5875" s="46">
        <f t="shared" ca="1" si="1741"/>
        <v>90</v>
      </c>
      <c r="X5875" s="74">
        <f t="shared" ca="1" si="1742"/>
        <v>-0.11031276361074505</v>
      </c>
      <c r="Y5875" s="75">
        <f t="shared" ca="1" si="1743"/>
        <v>-0.11031276361074505</v>
      </c>
      <c r="Z5875" s="74">
        <f t="shared" ca="1" si="1744"/>
        <v>0.89555399478890618</v>
      </c>
      <c r="AA5875" s="76">
        <f t="shared" ca="1" si="1745"/>
        <v>-110.31276361074505</v>
      </c>
      <c r="AB5875" s="76">
        <f t="shared" ca="1" si="1746"/>
        <v>895.55399478890615</v>
      </c>
    </row>
    <row r="5876" spans="1:28" x14ac:dyDescent="0.25">
      <c r="A5876" s="2">
        <f t="shared" si="1747"/>
        <v>12</v>
      </c>
      <c r="B5876" s="16">
        <f ca="1">VLOOKUP(A5876,PERIODS!$O$4:$P$33,2,FALSE)</f>
        <v>3.3000000000000002E-2</v>
      </c>
      <c r="C5876" s="15"/>
      <c r="D5876" s="18">
        <v>5000</v>
      </c>
      <c r="E5876" s="34">
        <f t="shared" ca="1" si="1748"/>
        <v>23741.51065151357</v>
      </c>
      <c r="F5876" s="34">
        <f t="shared" ca="1" si="1749"/>
        <v>3300</v>
      </c>
      <c r="G5876" s="69">
        <f t="shared" ca="1" si="1735"/>
        <v>0</v>
      </c>
      <c r="H5876" s="34">
        <f t="shared" ca="1" si="1736"/>
        <v>-1090.4768344224574</v>
      </c>
      <c r="I5876" s="34">
        <f t="shared" ca="1" si="1737"/>
        <v>2209.5231655775424</v>
      </c>
      <c r="J5876" s="18">
        <f ca="1">SUM(INDIRECT(ADDRESS(ROW(F5876),COLUMN(F5876),4)):INDIRECT(ADDRESS(ROW(F5876)+N$5-1,COLUMN(F5876),4)))</f>
        <v>23500</v>
      </c>
      <c r="K5876" s="18">
        <f t="shared" ca="1" si="1738"/>
        <v>0</v>
      </c>
      <c r="L5876" s="18">
        <f t="shared" ca="1" si="1750"/>
        <v>0</v>
      </c>
      <c r="M5876" s="18">
        <f t="shared" ca="1" si="1734"/>
        <v>0</v>
      </c>
      <c r="N5876" s="34">
        <f t="shared" ca="1" si="1739"/>
        <v>21531.987485936028</v>
      </c>
      <c r="P5876" s="18">
        <f t="shared" ca="1" si="1751"/>
        <v>1090.4768344224574</v>
      </c>
      <c r="Q5876" s="47">
        <f ca="1">SUM(L$15:L5876)-SUM(M$15:M5876)</f>
        <v>0</v>
      </c>
      <c r="R5876" s="47" t="str">
        <f t="shared" ca="1" si="1752"/>
        <v>M5879</v>
      </c>
      <c r="S5876" s="40">
        <f t="shared" ca="1" si="1740"/>
        <v>0</v>
      </c>
      <c r="T5876" s="46">
        <f t="shared" ca="1" si="1741"/>
        <v>63</v>
      </c>
      <c r="X5876" s="74">
        <f t="shared" ca="1" si="1742"/>
        <v>-1.0904768344224574</v>
      </c>
      <c r="Y5876" s="75">
        <f t="shared" ca="1" si="1743"/>
        <v>-1.0904768344224574</v>
      </c>
      <c r="Z5876" s="74">
        <f t="shared" ca="1" si="1744"/>
        <v>0.33605621232601279</v>
      </c>
      <c r="AA5876" s="76">
        <f t="shared" ca="1" si="1745"/>
        <v>-1090.4768344224574</v>
      </c>
      <c r="AB5876" s="76">
        <f t="shared" ca="1" si="1746"/>
        <v>336.05621232601277</v>
      </c>
    </row>
    <row r="5877" spans="1:28" x14ac:dyDescent="0.25">
      <c r="A5877" s="2">
        <f t="shared" si="1747"/>
        <v>13</v>
      </c>
      <c r="B5877" s="16">
        <f ca="1">VLOOKUP(A5877,PERIODS!$O$4:$P$33,2,FALSE)</f>
        <v>3.3000000000000002E-2</v>
      </c>
      <c r="C5877" s="15"/>
      <c r="D5877" s="18">
        <v>5000</v>
      </c>
      <c r="E5877" s="34">
        <f t="shared" ca="1" si="1748"/>
        <v>21531.987485936028</v>
      </c>
      <c r="F5877" s="34">
        <f t="shared" ca="1" si="1749"/>
        <v>3300</v>
      </c>
      <c r="G5877" s="69">
        <f t="shared" ca="1" si="1735"/>
        <v>0</v>
      </c>
      <c r="H5877" s="34">
        <f t="shared" ca="1" si="1736"/>
        <v>1959.9639845400536</v>
      </c>
      <c r="I5877" s="34">
        <f t="shared" ca="1" si="1737"/>
        <v>5259.9639845400534</v>
      </c>
      <c r="J5877" s="18">
        <f ca="1">SUM(INDIRECT(ADDRESS(ROW(F5877),COLUMN(F5877),4)):INDIRECT(ADDRESS(ROW(F5877)+N$5-1,COLUMN(F5877),4)))</f>
        <v>23700</v>
      </c>
      <c r="K5877" s="18">
        <f t="shared" ca="1" si="1738"/>
        <v>16350</v>
      </c>
      <c r="L5877" s="18">
        <f t="shared" ca="1" si="1750"/>
        <v>16350</v>
      </c>
      <c r="M5877" s="18">
        <f t="shared" ca="1" si="1734"/>
        <v>0</v>
      </c>
      <c r="N5877" s="34">
        <f t="shared" ca="1" si="1739"/>
        <v>16272.023501395975</v>
      </c>
      <c r="P5877" s="18">
        <f t="shared" ca="1" si="1751"/>
        <v>1959.9639845400536</v>
      </c>
      <c r="Q5877" s="47">
        <f ca="1">SUM(L$15:L5877)-SUM(M$15:M5877)</f>
        <v>16350</v>
      </c>
      <c r="R5877" s="47" t="str">
        <f t="shared" ca="1" si="1752"/>
        <v>M5880</v>
      </c>
      <c r="S5877" s="40">
        <f t="shared" ca="1" si="1740"/>
        <v>0</v>
      </c>
      <c r="T5877" s="46">
        <f t="shared" ca="1" si="1741"/>
        <v>95</v>
      </c>
      <c r="X5877" s="74">
        <f t="shared" ca="1" si="1742"/>
        <v>2.0209372546255637</v>
      </c>
      <c r="Y5877" s="75">
        <f t="shared" ca="1" si="1743"/>
        <v>1.9599639845400536</v>
      </c>
      <c r="Z5877" s="74">
        <f t="shared" ca="1" si="1744"/>
        <v>7.0990713842313315</v>
      </c>
      <c r="AA5877" s="76">
        <f t="shared" ca="1" si="1745"/>
        <v>1959.9639845400536</v>
      </c>
      <c r="AB5877" s="76">
        <f t="shared" ca="1" si="1746"/>
        <v>7099.0713842313316</v>
      </c>
    </row>
    <row r="5878" spans="1:28" x14ac:dyDescent="0.25">
      <c r="A5878" s="2">
        <f t="shared" si="1747"/>
        <v>14</v>
      </c>
      <c r="B5878" s="16">
        <f ca="1">VLOOKUP(A5878,PERIODS!$O$4:$P$33,2,FALSE)</f>
        <v>3.3000000000000002E-2</v>
      </c>
      <c r="C5878" s="15"/>
      <c r="D5878" s="18">
        <v>5000</v>
      </c>
      <c r="E5878" s="34">
        <f t="shared" ca="1" si="1748"/>
        <v>16272.023501395975</v>
      </c>
      <c r="F5878" s="34">
        <f t="shared" ca="1" si="1749"/>
        <v>3300</v>
      </c>
      <c r="G5878" s="69">
        <f t="shared" ca="1" si="1735"/>
        <v>0</v>
      </c>
      <c r="H5878" s="34">
        <f t="shared" ca="1" si="1736"/>
        <v>252.17928521511857</v>
      </c>
      <c r="I5878" s="34">
        <f t="shared" ca="1" si="1737"/>
        <v>3552.1792852151184</v>
      </c>
      <c r="J5878" s="18">
        <f ca="1">SUM(INDIRECT(ADDRESS(ROW(F5878),COLUMN(F5878),4)):INDIRECT(ADDRESS(ROW(F5878)+N$5-1,COLUMN(F5878),4)))</f>
        <v>23900</v>
      </c>
      <c r="K5878" s="18">
        <f t="shared" ca="1" si="1738"/>
        <v>16350</v>
      </c>
      <c r="L5878" s="18">
        <f t="shared" ca="1" si="1750"/>
        <v>0</v>
      </c>
      <c r="M5878" s="18">
        <f t="shared" ca="1" si="1734"/>
        <v>0</v>
      </c>
      <c r="N5878" s="34">
        <f t="shared" ca="1" si="1739"/>
        <v>12719.844216180856</v>
      </c>
      <c r="P5878" s="18">
        <f t="shared" ca="1" si="1751"/>
        <v>252.17928521511857</v>
      </c>
      <c r="Q5878" s="47">
        <f ca="1">SUM(L$15:L5878)-SUM(M$15:M5878)</f>
        <v>16350</v>
      </c>
      <c r="R5878" s="47" t="str">
        <f t="shared" ca="1" si="1752"/>
        <v>M5881</v>
      </c>
      <c r="S5878" s="40">
        <f t="shared" ca="1" si="1740"/>
        <v>0</v>
      </c>
      <c r="T5878" s="46">
        <f t="shared" ca="1" si="1741"/>
        <v>6</v>
      </c>
      <c r="X5878" s="74">
        <f t="shared" ca="1" si="1742"/>
        <v>0.25217928521511856</v>
      </c>
      <c r="Y5878" s="75">
        <f t="shared" ca="1" si="1743"/>
        <v>0.25217928521511856</v>
      </c>
      <c r="Z5878" s="74">
        <f t="shared" ca="1" si="1744"/>
        <v>1.2868267256110411</v>
      </c>
      <c r="AA5878" s="76">
        <f t="shared" ca="1" si="1745"/>
        <v>252.17928521511857</v>
      </c>
      <c r="AB5878" s="76">
        <f t="shared" ca="1" si="1746"/>
        <v>1286.826725611041</v>
      </c>
    </row>
    <row r="5879" spans="1:28" x14ac:dyDescent="0.25">
      <c r="A5879" s="2">
        <f t="shared" si="1747"/>
        <v>15</v>
      </c>
      <c r="B5879" s="16">
        <f ca="1">VLOOKUP(A5879,PERIODS!$O$4:$P$33,2,FALSE)</f>
        <v>3.3000000000000002E-2</v>
      </c>
      <c r="C5879" s="15"/>
      <c r="D5879" s="18">
        <v>5000</v>
      </c>
      <c r="E5879" s="34">
        <f t="shared" ca="1" si="1748"/>
        <v>12719.844216180856</v>
      </c>
      <c r="F5879" s="34">
        <f t="shared" ca="1" si="1749"/>
        <v>3300</v>
      </c>
      <c r="G5879" s="69">
        <f t="shared" ca="1" si="1735"/>
        <v>0</v>
      </c>
      <c r="H5879" s="34">
        <f t="shared" ca="1" si="1736"/>
        <v>-249.63449365465016</v>
      </c>
      <c r="I5879" s="34">
        <f t="shared" ca="1" si="1737"/>
        <v>3050.3655063453498</v>
      </c>
      <c r="J5879" s="18">
        <f ca="1">SUM(INDIRECT(ADDRESS(ROW(F5879),COLUMN(F5879),4)):INDIRECT(ADDRESS(ROW(F5879)+N$5-1,COLUMN(F5879),4)))</f>
        <v>24100</v>
      </c>
      <c r="K5879" s="18">
        <f t="shared" ca="1" si="1738"/>
        <v>16350</v>
      </c>
      <c r="L5879" s="18">
        <f t="shared" ca="1" si="1750"/>
        <v>0</v>
      </c>
      <c r="M5879" s="18">
        <f t="shared" ca="1" si="1734"/>
        <v>0</v>
      </c>
      <c r="N5879" s="34">
        <f t="shared" ca="1" si="1739"/>
        <v>9669.4787098355064</v>
      </c>
      <c r="P5879" s="18">
        <f t="shared" ca="1" si="1751"/>
        <v>249.63449365465016</v>
      </c>
      <c r="Q5879" s="47">
        <f ca="1">SUM(L$15:L5879)-SUM(M$15:M5879)</f>
        <v>16350</v>
      </c>
      <c r="R5879" s="47" t="str">
        <f t="shared" ca="1" si="1752"/>
        <v>M5882</v>
      </c>
      <c r="S5879" s="40">
        <f t="shared" ca="1" si="1740"/>
        <v>0</v>
      </c>
      <c r="T5879" s="46">
        <f t="shared" ca="1" si="1741"/>
        <v>49</v>
      </c>
      <c r="X5879" s="74">
        <f t="shared" ca="1" si="1742"/>
        <v>-0.24963449365465015</v>
      </c>
      <c r="Y5879" s="75">
        <f t="shared" ca="1" si="1743"/>
        <v>-0.24963449365465015</v>
      </c>
      <c r="Z5879" s="74">
        <f t="shared" ca="1" si="1744"/>
        <v>0.77908549172762143</v>
      </c>
      <c r="AA5879" s="76">
        <f t="shared" ca="1" si="1745"/>
        <v>-249.63449365465016</v>
      </c>
      <c r="AB5879" s="76">
        <f t="shared" ca="1" si="1746"/>
        <v>779.08549172762139</v>
      </c>
    </row>
    <row r="5880" spans="1:28" x14ac:dyDescent="0.25">
      <c r="A5880" s="2">
        <f t="shared" si="1747"/>
        <v>16</v>
      </c>
      <c r="B5880" s="16">
        <f ca="1">VLOOKUP(A5880,PERIODS!$O$4:$P$33,2,FALSE)</f>
        <v>3.3000000000000002E-2</v>
      </c>
      <c r="C5880" s="15"/>
      <c r="D5880" s="18">
        <v>5000</v>
      </c>
      <c r="E5880" s="34">
        <f t="shared" ca="1" si="1748"/>
        <v>9669.4787098355064</v>
      </c>
      <c r="F5880" s="34">
        <f t="shared" ca="1" si="1749"/>
        <v>3300</v>
      </c>
      <c r="G5880" s="69">
        <f t="shared" ca="1" si="1735"/>
        <v>0</v>
      </c>
      <c r="H5880" s="34">
        <f t="shared" ca="1" si="1736"/>
        <v>1810.3786555160036</v>
      </c>
      <c r="I5880" s="34">
        <f t="shared" ca="1" si="1737"/>
        <v>5110.3786555160041</v>
      </c>
      <c r="J5880" s="18">
        <f ca="1">SUM(INDIRECT(ADDRESS(ROW(F5880),COLUMN(F5880),4)):INDIRECT(ADDRESS(ROW(F5880)+N$5-1,COLUMN(F5880),4)))</f>
        <v>24300</v>
      </c>
      <c r="K5880" s="18">
        <f t="shared" ca="1" si="1738"/>
        <v>0</v>
      </c>
      <c r="L5880" s="18">
        <f t="shared" ca="1" si="1750"/>
        <v>0</v>
      </c>
      <c r="M5880" s="18">
        <f t="shared" ca="1" si="1734"/>
        <v>16350</v>
      </c>
      <c r="N5880" s="34">
        <f t="shared" ca="1" si="1739"/>
        <v>20909.100054319504</v>
      </c>
      <c r="P5880" s="18">
        <f t="shared" ca="1" si="1751"/>
        <v>1810.3786555160036</v>
      </c>
      <c r="Q5880" s="47">
        <f ca="1">SUM(L$15:L5880)-SUM(M$15:M5880)</f>
        <v>0</v>
      </c>
      <c r="R5880" s="47" t="str">
        <f t="shared" ca="1" si="1752"/>
        <v>M5883</v>
      </c>
      <c r="S5880" s="40">
        <f t="shared" ca="1" si="1740"/>
        <v>0</v>
      </c>
      <c r="T5880" s="46">
        <f t="shared" ca="1" si="1741"/>
        <v>28</v>
      </c>
      <c r="X5880" s="74">
        <f t="shared" ca="1" si="1742"/>
        <v>1.8103786555160035</v>
      </c>
      <c r="Y5880" s="75">
        <f t="shared" ca="1" si="1743"/>
        <v>1.8103786555160035</v>
      </c>
      <c r="Z5880" s="74">
        <f t="shared" ca="1" si="1744"/>
        <v>6.1127616249693455</v>
      </c>
      <c r="AA5880" s="76">
        <f t="shared" ca="1" si="1745"/>
        <v>1810.3786555160036</v>
      </c>
      <c r="AB5880" s="76">
        <f t="shared" ca="1" si="1746"/>
        <v>6112.7616249693456</v>
      </c>
    </row>
    <row r="5881" spans="1:28" x14ac:dyDescent="0.25">
      <c r="A5881" s="2">
        <f t="shared" si="1747"/>
        <v>17</v>
      </c>
      <c r="B5881" s="16">
        <f ca="1">VLOOKUP(A5881,PERIODS!$O$4:$P$33,2,FALSE)</f>
        <v>3.5000000000000003E-2</v>
      </c>
      <c r="C5881" s="15"/>
      <c r="D5881" s="18">
        <v>5000</v>
      </c>
      <c r="E5881" s="34">
        <f t="shared" ca="1" si="1748"/>
        <v>20909.100054319504</v>
      </c>
      <c r="F5881" s="34">
        <f t="shared" ca="1" si="1749"/>
        <v>3500.0000000000005</v>
      </c>
      <c r="G5881" s="69">
        <f t="shared" ca="1" si="1735"/>
        <v>0</v>
      </c>
      <c r="H5881" s="34">
        <f t="shared" ca="1" si="1736"/>
        <v>261.59694833070097</v>
      </c>
      <c r="I5881" s="34">
        <f t="shared" ca="1" si="1737"/>
        <v>3761.5969483307013</v>
      </c>
      <c r="J5881" s="18">
        <f ca="1">SUM(INDIRECT(ADDRESS(ROW(F5881),COLUMN(F5881),4)):INDIRECT(ADDRESS(ROW(F5881)+N$5-1,COLUMN(F5881),4)))</f>
        <v>24500.000000000004</v>
      </c>
      <c r="K5881" s="18">
        <f t="shared" ca="1" si="1738"/>
        <v>16350</v>
      </c>
      <c r="L5881" s="18">
        <f t="shared" ca="1" si="1750"/>
        <v>16350</v>
      </c>
      <c r="M5881" s="18">
        <f t="shared" ca="1" si="1734"/>
        <v>0</v>
      </c>
      <c r="N5881" s="34">
        <f t="shared" ca="1" si="1739"/>
        <v>17147.503105988802</v>
      </c>
      <c r="P5881" s="18">
        <f t="shared" ca="1" si="1751"/>
        <v>261.59694833070097</v>
      </c>
      <c r="Q5881" s="47">
        <f ca="1">SUM(L$15:L5881)-SUM(M$15:M5881)</f>
        <v>16350</v>
      </c>
      <c r="R5881" s="47" t="str">
        <f t="shared" ca="1" si="1752"/>
        <v>M5884</v>
      </c>
      <c r="S5881" s="40">
        <f t="shared" ca="1" si="1740"/>
        <v>0</v>
      </c>
      <c r="T5881" s="46">
        <f t="shared" ca="1" si="1741"/>
        <v>65</v>
      </c>
      <c r="X5881" s="74">
        <f t="shared" ca="1" si="1742"/>
        <v>0.26159694833070096</v>
      </c>
      <c r="Y5881" s="75">
        <f t="shared" ca="1" si="1743"/>
        <v>0.26159694833070096</v>
      </c>
      <c r="Z5881" s="74">
        <f t="shared" ca="1" si="1744"/>
        <v>1.2990028716274418</v>
      </c>
      <c r="AA5881" s="76">
        <f t="shared" ca="1" si="1745"/>
        <v>261.59694833070097</v>
      </c>
      <c r="AB5881" s="76">
        <f t="shared" ca="1" si="1746"/>
        <v>1299.0028716274417</v>
      </c>
    </row>
    <row r="5882" spans="1:28" x14ac:dyDescent="0.25">
      <c r="A5882" s="2">
        <f t="shared" si="1747"/>
        <v>18</v>
      </c>
      <c r="B5882" s="16">
        <f ca="1">VLOOKUP(A5882,PERIODS!$O$4:$P$33,2,FALSE)</f>
        <v>3.5000000000000003E-2</v>
      </c>
      <c r="C5882" s="15"/>
      <c r="D5882" s="18">
        <v>5000</v>
      </c>
      <c r="E5882" s="34">
        <f t="shared" ca="1" si="1748"/>
        <v>17147.503105988802</v>
      </c>
      <c r="F5882" s="34">
        <f t="shared" ca="1" si="1749"/>
        <v>3500.0000000000005</v>
      </c>
      <c r="G5882" s="69">
        <f t="shared" ca="1" si="1735"/>
        <v>0</v>
      </c>
      <c r="H5882" s="34">
        <f t="shared" ca="1" si="1736"/>
        <v>1368.6770326648107</v>
      </c>
      <c r="I5882" s="34">
        <f t="shared" ca="1" si="1737"/>
        <v>4868.6770326648111</v>
      </c>
      <c r="J5882" s="18">
        <f ca="1">SUM(INDIRECT(ADDRESS(ROW(F5882),COLUMN(F5882),4)):INDIRECT(ADDRESS(ROW(F5882)+N$5-1,COLUMN(F5882),4)))</f>
        <v>24500.000000000004</v>
      </c>
      <c r="K5882" s="18">
        <f t="shared" ca="1" si="1738"/>
        <v>16350</v>
      </c>
      <c r="L5882" s="18">
        <f t="shared" ca="1" si="1750"/>
        <v>0</v>
      </c>
      <c r="M5882" s="18">
        <f t="shared" ca="1" si="1734"/>
        <v>0</v>
      </c>
      <c r="N5882" s="34">
        <f t="shared" ca="1" si="1739"/>
        <v>12278.826073323991</v>
      </c>
      <c r="P5882" s="18">
        <f t="shared" ca="1" si="1751"/>
        <v>1368.6770326648107</v>
      </c>
      <c r="Q5882" s="47">
        <f ca="1">SUM(L$15:L5882)-SUM(M$15:M5882)</f>
        <v>16350</v>
      </c>
      <c r="R5882" s="47" t="str">
        <f t="shared" ca="1" si="1752"/>
        <v>M5885</v>
      </c>
      <c r="S5882" s="40">
        <f t="shared" ca="1" si="1740"/>
        <v>0</v>
      </c>
      <c r="T5882" s="46">
        <f t="shared" ca="1" si="1741"/>
        <v>89</v>
      </c>
      <c r="X5882" s="74">
        <f t="shared" ca="1" si="1742"/>
        <v>1.3686770326648108</v>
      </c>
      <c r="Y5882" s="75">
        <f t="shared" ca="1" si="1743"/>
        <v>1.3686770326648108</v>
      </c>
      <c r="Z5882" s="74">
        <f t="shared" ca="1" si="1744"/>
        <v>3.9301477974387846</v>
      </c>
      <c r="AA5882" s="76">
        <f t="shared" ca="1" si="1745"/>
        <v>1368.6770326648107</v>
      </c>
      <c r="AB5882" s="76">
        <f t="shared" ca="1" si="1746"/>
        <v>3930.1477974387844</v>
      </c>
    </row>
    <row r="5883" spans="1:28" x14ac:dyDescent="0.25">
      <c r="A5883" s="2">
        <f t="shared" si="1747"/>
        <v>19</v>
      </c>
      <c r="B5883" s="16">
        <f ca="1">VLOOKUP(A5883,PERIODS!$O$4:$P$33,2,FALSE)</f>
        <v>3.5000000000000003E-2</v>
      </c>
      <c r="C5883" s="15"/>
      <c r="D5883" s="18">
        <v>5000</v>
      </c>
      <c r="E5883" s="34">
        <f t="shared" ca="1" si="1748"/>
        <v>12278.826073323991</v>
      </c>
      <c r="F5883" s="34">
        <f t="shared" ca="1" si="1749"/>
        <v>3500.0000000000005</v>
      </c>
      <c r="G5883" s="69">
        <f t="shared" ca="1" si="1735"/>
        <v>0</v>
      </c>
      <c r="H5883" s="34">
        <f t="shared" ca="1" si="1736"/>
        <v>696.6165071420902</v>
      </c>
      <c r="I5883" s="34">
        <f t="shared" ca="1" si="1737"/>
        <v>4196.616507142091</v>
      </c>
      <c r="J5883" s="18">
        <f ca="1">SUM(INDIRECT(ADDRESS(ROW(F5883),COLUMN(F5883),4)):INDIRECT(ADDRESS(ROW(F5883)+N$5-1,COLUMN(F5883),4)))</f>
        <v>24500.000000000004</v>
      </c>
      <c r="K5883" s="18">
        <f t="shared" ca="1" si="1738"/>
        <v>16350</v>
      </c>
      <c r="L5883" s="18">
        <f t="shared" ca="1" si="1750"/>
        <v>0</v>
      </c>
      <c r="M5883" s="18">
        <f t="shared" ca="1" si="1734"/>
        <v>0</v>
      </c>
      <c r="N5883" s="34">
        <f t="shared" ca="1" si="1739"/>
        <v>8082.2095661819003</v>
      </c>
      <c r="P5883" s="18">
        <f t="shared" ca="1" si="1751"/>
        <v>696.6165071420902</v>
      </c>
      <c r="Q5883" s="47">
        <f ca="1">SUM(L$15:L5883)-SUM(M$15:M5883)</f>
        <v>16350</v>
      </c>
      <c r="R5883" s="47" t="str">
        <f t="shared" ca="1" si="1752"/>
        <v>M5886</v>
      </c>
      <c r="S5883" s="40">
        <f t="shared" ca="1" si="1740"/>
        <v>0</v>
      </c>
      <c r="T5883" s="46">
        <f t="shared" ca="1" si="1741"/>
        <v>8</v>
      </c>
      <c r="X5883" s="74">
        <f t="shared" ca="1" si="1742"/>
        <v>0.69661650714209022</v>
      </c>
      <c r="Y5883" s="75">
        <f t="shared" ca="1" si="1743"/>
        <v>0.69661650714209022</v>
      </c>
      <c r="Z5883" s="74">
        <f t="shared" ca="1" si="1744"/>
        <v>2.0069507033225049</v>
      </c>
      <c r="AA5883" s="76">
        <f t="shared" ca="1" si="1745"/>
        <v>696.6165071420902</v>
      </c>
      <c r="AB5883" s="76">
        <f t="shared" ca="1" si="1746"/>
        <v>2006.950703322505</v>
      </c>
    </row>
    <row r="5884" spans="1:28" x14ac:dyDescent="0.25">
      <c r="A5884" s="2">
        <f t="shared" si="1747"/>
        <v>20</v>
      </c>
      <c r="B5884" s="16">
        <f ca="1">VLOOKUP(A5884,PERIODS!$O$4:$P$33,2,FALSE)</f>
        <v>3.5000000000000003E-2</v>
      </c>
      <c r="C5884" s="15"/>
      <c r="D5884" s="18">
        <v>5000</v>
      </c>
      <c r="E5884" s="34">
        <f t="shared" ca="1" si="1748"/>
        <v>8082.2095661819003</v>
      </c>
      <c r="F5884" s="34">
        <f t="shared" ca="1" si="1749"/>
        <v>3500.0000000000005</v>
      </c>
      <c r="G5884" s="69">
        <f t="shared" ca="1" si="1735"/>
        <v>0</v>
      </c>
      <c r="H5884" s="34">
        <f t="shared" ca="1" si="1736"/>
        <v>991.69609057042283</v>
      </c>
      <c r="I5884" s="34">
        <f t="shared" ca="1" si="1737"/>
        <v>4491.6960905704236</v>
      </c>
      <c r="J5884" s="18">
        <f ca="1">SUM(INDIRECT(ADDRESS(ROW(F5884),COLUMN(F5884),4)):INDIRECT(ADDRESS(ROW(F5884)+N$5-1,COLUMN(F5884),4)))</f>
        <v>24500.000000000004</v>
      </c>
      <c r="K5884" s="18">
        <f t="shared" ca="1" si="1738"/>
        <v>16350</v>
      </c>
      <c r="L5884" s="18">
        <f t="shared" ca="1" si="1750"/>
        <v>16350</v>
      </c>
      <c r="M5884" s="18">
        <f t="shared" ca="1" si="1734"/>
        <v>16350</v>
      </c>
      <c r="N5884" s="34">
        <f t="shared" ca="1" si="1739"/>
        <v>19940.513475611478</v>
      </c>
      <c r="P5884" s="18">
        <f t="shared" ca="1" si="1751"/>
        <v>991.69609057042283</v>
      </c>
      <c r="Q5884" s="47">
        <f ca="1">SUM(L$15:L5884)-SUM(M$15:M5884)</f>
        <v>16350</v>
      </c>
      <c r="R5884" s="47" t="str">
        <f t="shared" ca="1" si="1752"/>
        <v>M5887</v>
      </c>
      <c r="S5884" s="40">
        <f t="shared" ca="1" si="1740"/>
        <v>0</v>
      </c>
      <c r="T5884" s="46">
        <f t="shared" ca="1" si="1741"/>
        <v>51</v>
      </c>
      <c r="X5884" s="74">
        <f t="shared" ca="1" si="1742"/>
        <v>0.99169609057042285</v>
      </c>
      <c r="Y5884" s="75">
        <f t="shared" ca="1" si="1743"/>
        <v>0.99169609057042285</v>
      </c>
      <c r="Z5884" s="74">
        <f t="shared" ca="1" si="1744"/>
        <v>2.695802922918396</v>
      </c>
      <c r="AA5884" s="76">
        <f t="shared" ca="1" si="1745"/>
        <v>991.69609057042283</v>
      </c>
      <c r="AB5884" s="76">
        <f t="shared" ca="1" si="1746"/>
        <v>2695.8029229183958</v>
      </c>
    </row>
    <row r="5885" spans="1:28" x14ac:dyDescent="0.25">
      <c r="A5885" s="2">
        <f t="shared" si="1747"/>
        <v>21</v>
      </c>
      <c r="B5885" s="16">
        <f ca="1">VLOOKUP(A5885,PERIODS!$O$4:$P$33,2,FALSE)</f>
        <v>3.5000000000000003E-2</v>
      </c>
      <c r="C5885" s="15"/>
      <c r="D5885" s="18">
        <v>5000</v>
      </c>
      <c r="E5885" s="34">
        <f t="shared" ca="1" si="1748"/>
        <v>19940.513475611478</v>
      </c>
      <c r="F5885" s="34">
        <f t="shared" ca="1" si="1749"/>
        <v>3500.0000000000005</v>
      </c>
      <c r="G5885" s="69">
        <f t="shared" ca="1" si="1735"/>
        <v>0</v>
      </c>
      <c r="H5885" s="34">
        <f t="shared" ca="1" si="1736"/>
        <v>-481.38992740694073</v>
      </c>
      <c r="I5885" s="34">
        <f t="shared" ca="1" si="1737"/>
        <v>3018.6100725930596</v>
      </c>
      <c r="J5885" s="18">
        <f ca="1">SUM(INDIRECT(ADDRESS(ROW(F5885),COLUMN(F5885),4)):INDIRECT(ADDRESS(ROW(F5885)+N$5-1,COLUMN(F5885),4)))</f>
        <v>24500.000000000004</v>
      </c>
      <c r="K5885" s="18">
        <f t="shared" ca="1" si="1738"/>
        <v>16350</v>
      </c>
      <c r="L5885" s="18">
        <f t="shared" ca="1" si="1750"/>
        <v>0</v>
      </c>
      <c r="M5885" s="18">
        <f t="shared" ca="1" si="1734"/>
        <v>0</v>
      </c>
      <c r="N5885" s="34">
        <f t="shared" ca="1" si="1739"/>
        <v>16921.903403018419</v>
      </c>
      <c r="P5885" s="18">
        <f t="shared" ca="1" si="1751"/>
        <v>481.38992740694073</v>
      </c>
      <c r="Q5885" s="47">
        <f ca="1">SUM(L$15:L5885)-SUM(M$15:M5885)</f>
        <v>16350</v>
      </c>
      <c r="R5885" s="47" t="str">
        <f t="shared" ca="1" si="1752"/>
        <v>M5888</v>
      </c>
      <c r="S5885" s="40">
        <f t="shared" ca="1" si="1740"/>
        <v>0</v>
      </c>
      <c r="T5885" s="46">
        <f t="shared" ca="1" si="1741"/>
        <v>73</v>
      </c>
      <c r="X5885" s="74">
        <f t="shared" ca="1" si="1742"/>
        <v>-0.48138992740694075</v>
      </c>
      <c r="Y5885" s="75">
        <f t="shared" ca="1" si="1743"/>
        <v>-0.48138992740694075</v>
      </c>
      <c r="Z5885" s="74">
        <f t="shared" ca="1" si="1744"/>
        <v>0.6179239252473393</v>
      </c>
      <c r="AA5885" s="76">
        <f t="shared" ca="1" si="1745"/>
        <v>-481.38992740694073</v>
      </c>
      <c r="AB5885" s="76">
        <f t="shared" ca="1" si="1746"/>
        <v>617.9239252473393</v>
      </c>
    </row>
    <row r="5886" spans="1:28" x14ac:dyDescent="0.25">
      <c r="A5886" s="2">
        <f t="shared" si="1747"/>
        <v>22</v>
      </c>
      <c r="B5886" s="16">
        <f ca="1">VLOOKUP(A5886,PERIODS!$O$4:$P$33,2,FALSE)</f>
        <v>3.5000000000000003E-2</v>
      </c>
      <c r="C5886" s="15"/>
      <c r="D5886" s="18">
        <v>5000</v>
      </c>
      <c r="E5886" s="34">
        <f t="shared" ca="1" si="1748"/>
        <v>16921.903403018419</v>
      </c>
      <c r="F5886" s="34">
        <f t="shared" ca="1" si="1749"/>
        <v>3500.0000000000005</v>
      </c>
      <c r="G5886" s="69">
        <f t="shared" ca="1" si="1735"/>
        <v>0</v>
      </c>
      <c r="H5886" s="34">
        <f t="shared" ca="1" si="1736"/>
        <v>-277.82888950181064</v>
      </c>
      <c r="I5886" s="34">
        <f t="shared" ca="1" si="1737"/>
        <v>3222.1711104981896</v>
      </c>
      <c r="J5886" s="18">
        <f ca="1">SUM(INDIRECT(ADDRESS(ROW(F5886),COLUMN(F5886),4)):INDIRECT(ADDRESS(ROW(F5886)+N$5-1,COLUMN(F5886),4)))</f>
        <v>25000.000000000004</v>
      </c>
      <c r="K5886" s="18">
        <f t="shared" ca="1" si="1738"/>
        <v>16350</v>
      </c>
      <c r="L5886" s="18">
        <f t="shared" ca="1" si="1750"/>
        <v>0</v>
      </c>
      <c r="M5886" s="18">
        <f t="shared" ca="1" si="1734"/>
        <v>0</v>
      </c>
      <c r="N5886" s="34">
        <f t="shared" ca="1" si="1739"/>
        <v>13699.73229252023</v>
      </c>
      <c r="P5886" s="18">
        <f t="shared" ca="1" si="1751"/>
        <v>277.82888950181064</v>
      </c>
      <c r="Q5886" s="47">
        <f ca="1">SUM(L$15:L5886)-SUM(M$15:M5886)</f>
        <v>16350</v>
      </c>
      <c r="R5886" s="47" t="str">
        <f t="shared" ca="1" si="1752"/>
        <v>M5889</v>
      </c>
      <c r="S5886" s="40">
        <f t="shared" ca="1" si="1740"/>
        <v>0</v>
      </c>
      <c r="T5886" s="46">
        <f t="shared" ca="1" si="1741"/>
        <v>48</v>
      </c>
      <c r="X5886" s="74">
        <f t="shared" ca="1" si="1742"/>
        <v>-0.27782888950181062</v>
      </c>
      <c r="Y5886" s="75">
        <f t="shared" ca="1" si="1743"/>
        <v>-0.27782888950181062</v>
      </c>
      <c r="Z5886" s="74">
        <f t="shared" ca="1" si="1744"/>
        <v>0.75742641403774658</v>
      </c>
      <c r="AA5886" s="76">
        <f t="shared" ca="1" si="1745"/>
        <v>-277.82888950181064</v>
      </c>
      <c r="AB5886" s="76">
        <f t="shared" ca="1" si="1746"/>
        <v>757.42641403774655</v>
      </c>
    </row>
    <row r="5887" spans="1:28" x14ac:dyDescent="0.25">
      <c r="A5887" s="2">
        <f t="shared" si="1747"/>
        <v>23</v>
      </c>
      <c r="B5887" s="16">
        <f ca="1">VLOOKUP(A5887,PERIODS!$O$4:$P$33,2,FALSE)</f>
        <v>3.5000000000000003E-2</v>
      </c>
      <c r="C5887" s="15"/>
      <c r="D5887" s="18">
        <v>5000</v>
      </c>
      <c r="E5887" s="34">
        <f t="shared" ca="1" si="1748"/>
        <v>13699.73229252023</v>
      </c>
      <c r="F5887" s="34">
        <f t="shared" ca="1" si="1749"/>
        <v>3500.0000000000005</v>
      </c>
      <c r="G5887" s="69">
        <f t="shared" ca="1" si="1735"/>
        <v>0</v>
      </c>
      <c r="H5887" s="34">
        <f t="shared" ca="1" si="1736"/>
        <v>-2326.3372563128205</v>
      </c>
      <c r="I5887" s="34">
        <f t="shared" ca="1" si="1737"/>
        <v>1173.66274368718</v>
      </c>
      <c r="J5887" s="18">
        <f ca="1">SUM(INDIRECT(ADDRESS(ROW(F5887),COLUMN(F5887),4)):INDIRECT(ADDRESS(ROW(F5887)+N$5-1,COLUMN(F5887),4)))</f>
        <v>25500.000000000004</v>
      </c>
      <c r="K5887" s="18">
        <f t="shared" ca="1" si="1738"/>
        <v>0</v>
      </c>
      <c r="L5887" s="18">
        <f t="shared" ca="1" si="1750"/>
        <v>0</v>
      </c>
      <c r="M5887" s="18">
        <f t="shared" ca="1" si="1734"/>
        <v>16350</v>
      </c>
      <c r="N5887" s="34">
        <f t="shared" ca="1" si="1739"/>
        <v>28876.069548833049</v>
      </c>
      <c r="P5887" s="18">
        <f t="shared" ca="1" si="1751"/>
        <v>2326.3372563128205</v>
      </c>
      <c r="Q5887" s="47">
        <f ca="1">SUM(L$15:L5887)-SUM(M$15:M5887)</f>
        <v>0</v>
      </c>
      <c r="R5887" s="47" t="str">
        <f t="shared" ca="1" si="1752"/>
        <v>M5890</v>
      </c>
      <c r="S5887" s="40">
        <f t="shared" ca="1" si="1740"/>
        <v>0</v>
      </c>
      <c r="T5887" s="46">
        <f t="shared" ca="1" si="1741"/>
        <v>91</v>
      </c>
      <c r="X5887" s="74">
        <f t="shared" ca="1" si="1742"/>
        <v>-2.3263372563128204</v>
      </c>
      <c r="Y5887" s="75">
        <f t="shared" ca="1" si="1743"/>
        <v>-2.3263372563128204</v>
      </c>
      <c r="Z5887" s="74">
        <f t="shared" ca="1" si="1744"/>
        <v>9.7652769915382909E-2</v>
      </c>
      <c r="AA5887" s="76">
        <f t="shared" ca="1" si="1745"/>
        <v>-2326.3372563128205</v>
      </c>
      <c r="AB5887" s="76">
        <f t="shared" ca="1" si="1746"/>
        <v>97.652769915382905</v>
      </c>
    </row>
    <row r="5888" spans="1:28" x14ac:dyDescent="0.25">
      <c r="A5888" s="2">
        <f t="shared" si="1747"/>
        <v>24</v>
      </c>
      <c r="B5888" s="16">
        <f ca="1">VLOOKUP(A5888,PERIODS!$O$4:$P$33,2,FALSE)</f>
        <v>3.5000000000000003E-2</v>
      </c>
      <c r="C5888" s="15"/>
      <c r="D5888" s="18">
        <v>5000</v>
      </c>
      <c r="E5888" s="34">
        <f t="shared" ca="1" si="1748"/>
        <v>28876.069548833049</v>
      </c>
      <c r="F5888" s="34">
        <f t="shared" ca="1" si="1749"/>
        <v>3500.0000000000005</v>
      </c>
      <c r="G5888" s="69">
        <f t="shared" ca="1" si="1735"/>
        <v>0</v>
      </c>
      <c r="H5888" s="34">
        <f t="shared" ca="1" si="1736"/>
        <v>-113.15013507789178</v>
      </c>
      <c r="I5888" s="34">
        <f t="shared" ca="1" si="1737"/>
        <v>3386.8498649221087</v>
      </c>
      <c r="J5888" s="18">
        <f ca="1">SUM(INDIRECT(ADDRESS(ROW(F5888),COLUMN(F5888),4)):INDIRECT(ADDRESS(ROW(F5888)+N$5-1,COLUMN(F5888),4)))</f>
        <v>26000</v>
      </c>
      <c r="K5888" s="18">
        <f t="shared" ca="1" si="1738"/>
        <v>0</v>
      </c>
      <c r="L5888" s="18">
        <f t="shared" ca="1" si="1750"/>
        <v>0</v>
      </c>
      <c r="M5888" s="18">
        <f t="shared" ca="1" si="1734"/>
        <v>0</v>
      </c>
      <c r="N5888" s="34">
        <f t="shared" ca="1" si="1739"/>
        <v>25489.219683910942</v>
      </c>
      <c r="P5888" s="18">
        <f t="shared" ca="1" si="1751"/>
        <v>113.15013507789178</v>
      </c>
      <c r="Q5888" s="47">
        <f ca="1">SUM(L$15:L5888)-SUM(M$15:M5888)</f>
        <v>0</v>
      </c>
      <c r="R5888" s="47" t="str">
        <f t="shared" ca="1" si="1752"/>
        <v>M5891</v>
      </c>
      <c r="S5888" s="40">
        <f t="shared" ca="1" si="1740"/>
        <v>0</v>
      </c>
      <c r="T5888" s="46">
        <f t="shared" ca="1" si="1741"/>
        <v>58</v>
      </c>
      <c r="X5888" s="74">
        <f t="shared" ca="1" si="1742"/>
        <v>-0.11315013507789178</v>
      </c>
      <c r="Y5888" s="75">
        <f t="shared" ca="1" si="1743"/>
        <v>-0.11315013507789178</v>
      </c>
      <c r="Z5888" s="74">
        <f t="shared" ca="1" si="1744"/>
        <v>0.89301657693763603</v>
      </c>
      <c r="AA5888" s="76">
        <f t="shared" ca="1" si="1745"/>
        <v>-113.15013507789178</v>
      </c>
      <c r="AB5888" s="76">
        <f t="shared" ca="1" si="1746"/>
        <v>893.01657693763605</v>
      </c>
    </row>
    <row r="5889" spans="1:28" x14ac:dyDescent="0.25">
      <c r="A5889" s="2">
        <f t="shared" si="1747"/>
        <v>25</v>
      </c>
      <c r="B5889" s="16">
        <f ca="1">VLOOKUP(A5889,PERIODS!$O$4:$P$33,2,FALSE)</f>
        <v>3.5000000000000003E-2</v>
      </c>
      <c r="C5889" s="15"/>
      <c r="D5889" s="18">
        <v>5000</v>
      </c>
      <c r="E5889" s="34">
        <f t="shared" ca="1" si="1748"/>
        <v>25489.219683910942</v>
      </c>
      <c r="F5889" s="34">
        <f t="shared" ca="1" si="1749"/>
        <v>3500.0000000000005</v>
      </c>
      <c r="G5889" s="69">
        <f t="shared" ca="1" si="1735"/>
        <v>0</v>
      </c>
      <c r="H5889" s="34">
        <f t="shared" ca="1" si="1736"/>
        <v>560.11196274761176</v>
      </c>
      <c r="I5889" s="34">
        <f t="shared" ca="1" si="1737"/>
        <v>4060.1119627476123</v>
      </c>
      <c r="J5889" s="18">
        <f ca="1">SUM(INDIRECT(ADDRESS(ROW(F5889),COLUMN(F5889),4)):INDIRECT(ADDRESS(ROW(F5889)+N$5-1,COLUMN(F5889),4)))</f>
        <v>24900</v>
      </c>
      <c r="K5889" s="18">
        <f t="shared" ca="1" si="1738"/>
        <v>0</v>
      </c>
      <c r="L5889" s="18">
        <f t="shared" ca="1" si="1750"/>
        <v>0</v>
      </c>
      <c r="M5889" s="18">
        <f t="shared" ca="1" si="1734"/>
        <v>0</v>
      </c>
      <c r="N5889" s="34">
        <f t="shared" ca="1" si="1739"/>
        <v>21429.107721163331</v>
      </c>
      <c r="P5889" s="18">
        <f t="shared" ca="1" si="1751"/>
        <v>560.11196274761176</v>
      </c>
      <c r="Q5889" s="47">
        <f ca="1">SUM(L$15:L5889)-SUM(M$15:M5889)</f>
        <v>0</v>
      </c>
      <c r="R5889" s="47" t="str">
        <f t="shared" ca="1" si="1752"/>
        <v>M5892</v>
      </c>
      <c r="S5889" s="40">
        <f t="shared" ca="1" si="1740"/>
        <v>0</v>
      </c>
      <c r="T5889" s="46">
        <f t="shared" ca="1" si="1741"/>
        <v>7</v>
      </c>
      <c r="X5889" s="74">
        <f t="shared" ca="1" si="1742"/>
        <v>0.56011196274761177</v>
      </c>
      <c r="Y5889" s="75">
        <f t="shared" ca="1" si="1743"/>
        <v>0.56011196274761177</v>
      </c>
      <c r="Z5889" s="74">
        <f t="shared" ca="1" si="1744"/>
        <v>1.7508685213727271</v>
      </c>
      <c r="AA5889" s="76">
        <f t="shared" ca="1" si="1745"/>
        <v>560.11196274761176</v>
      </c>
      <c r="AB5889" s="76">
        <f t="shared" ca="1" si="1746"/>
        <v>1750.8685213727272</v>
      </c>
    </row>
    <row r="5890" spans="1:28" x14ac:dyDescent="0.25">
      <c r="A5890" s="2">
        <f t="shared" si="1747"/>
        <v>26</v>
      </c>
      <c r="B5890" s="16">
        <f ca="1">VLOOKUP(A5890,PERIODS!$O$4:$P$33,2,FALSE)</f>
        <v>3.5000000000000003E-2</v>
      </c>
      <c r="C5890" s="15"/>
      <c r="D5890" s="18">
        <v>5000</v>
      </c>
      <c r="E5890" s="34">
        <f t="shared" ca="1" si="1748"/>
        <v>21429.107721163331</v>
      </c>
      <c r="F5890" s="34">
        <f t="shared" ca="1" si="1749"/>
        <v>3500.0000000000005</v>
      </c>
      <c r="G5890" s="69">
        <f t="shared" ca="1" si="1735"/>
        <v>0</v>
      </c>
      <c r="H5890" s="34">
        <f t="shared" ca="1" si="1736"/>
        <v>-1033.1384958056183</v>
      </c>
      <c r="I5890" s="34">
        <f t="shared" ca="1" si="1737"/>
        <v>2466.8615041943822</v>
      </c>
      <c r="J5890" s="18">
        <f ca="1">SUM(INDIRECT(ADDRESS(ROW(F5890),COLUMN(F5890),4)):INDIRECT(ADDRESS(ROW(F5890)+N$5-1,COLUMN(F5890),4)))</f>
        <v>23900</v>
      </c>
      <c r="K5890" s="18">
        <f t="shared" ca="1" si="1738"/>
        <v>16350</v>
      </c>
      <c r="L5890" s="18">
        <f t="shared" ca="1" si="1750"/>
        <v>16350</v>
      </c>
      <c r="M5890" s="18">
        <f t="shared" ca="1" si="1734"/>
        <v>0</v>
      </c>
      <c r="N5890" s="34">
        <f t="shared" ca="1" si="1739"/>
        <v>18962.24621696895</v>
      </c>
      <c r="P5890" s="18">
        <f t="shared" ca="1" si="1751"/>
        <v>1033.1384958056183</v>
      </c>
      <c r="Q5890" s="47">
        <f ca="1">SUM(L$15:L5890)-SUM(M$15:M5890)</f>
        <v>16350</v>
      </c>
      <c r="R5890" s="47" t="str">
        <f t="shared" ca="1" si="1752"/>
        <v>M5893</v>
      </c>
      <c r="S5890" s="40">
        <f t="shared" ca="1" si="1740"/>
        <v>0</v>
      </c>
      <c r="T5890" s="46">
        <f t="shared" ca="1" si="1741"/>
        <v>80</v>
      </c>
      <c r="X5890" s="74">
        <f t="shared" ca="1" si="1742"/>
        <v>-1.0331384958056182</v>
      </c>
      <c r="Y5890" s="75">
        <f t="shared" ca="1" si="1743"/>
        <v>-1.0331384958056182</v>
      </c>
      <c r="Z5890" s="74">
        <f t="shared" ca="1" si="1744"/>
        <v>0.35588825216992148</v>
      </c>
      <c r="AA5890" s="76">
        <f t="shared" ca="1" si="1745"/>
        <v>-1033.1384958056183</v>
      </c>
      <c r="AB5890" s="76">
        <f t="shared" ca="1" si="1746"/>
        <v>355.88825216992149</v>
      </c>
    </row>
    <row r="5891" spans="1:28" x14ac:dyDescent="0.25">
      <c r="A5891" s="2">
        <f t="shared" si="1747"/>
        <v>27</v>
      </c>
      <c r="B5891" s="16">
        <f ca="1">VLOOKUP(A5891,PERIODS!$O$4:$P$33,2,FALSE)</f>
        <v>3.5000000000000003E-2</v>
      </c>
      <c r="C5891" s="15"/>
      <c r="D5891" s="18">
        <v>5000</v>
      </c>
      <c r="E5891" s="34">
        <f t="shared" ca="1" si="1748"/>
        <v>18962.24621696895</v>
      </c>
      <c r="F5891" s="34">
        <f t="shared" ca="1" si="1749"/>
        <v>3500.0000000000005</v>
      </c>
      <c r="G5891" s="69">
        <f t="shared" ca="1" si="1735"/>
        <v>0</v>
      </c>
      <c r="H5891" s="34">
        <f t="shared" ca="1" si="1736"/>
        <v>1959.9639845400536</v>
      </c>
      <c r="I5891" s="34">
        <f t="shared" ca="1" si="1737"/>
        <v>5459.9639845400543</v>
      </c>
      <c r="J5891" s="18">
        <f ca="1">SUM(INDIRECT(ADDRESS(ROW(F5891),COLUMN(F5891),4)):INDIRECT(ADDRESS(ROW(F5891)+N$5-1,COLUMN(F5891),4)))</f>
        <v>22900</v>
      </c>
      <c r="K5891" s="18">
        <f t="shared" ca="1" si="1738"/>
        <v>16350</v>
      </c>
      <c r="L5891" s="18">
        <f t="shared" ca="1" si="1750"/>
        <v>0</v>
      </c>
      <c r="M5891" s="18">
        <f t="shared" ca="1" si="1734"/>
        <v>0</v>
      </c>
      <c r="N5891" s="34">
        <f t="shared" ca="1" si="1739"/>
        <v>13502.282232428895</v>
      </c>
      <c r="P5891" s="18">
        <f t="shared" ca="1" si="1751"/>
        <v>1959.9639845400536</v>
      </c>
      <c r="Q5891" s="47">
        <f ca="1">SUM(L$15:L5891)-SUM(M$15:M5891)</f>
        <v>16350</v>
      </c>
      <c r="R5891" s="47" t="str">
        <f t="shared" ca="1" si="1752"/>
        <v>M5894</v>
      </c>
      <c r="S5891" s="40">
        <f t="shared" ca="1" si="1740"/>
        <v>0</v>
      </c>
      <c r="T5891" s="46">
        <f t="shared" ca="1" si="1741"/>
        <v>89</v>
      </c>
      <c r="X5891" s="74">
        <f t="shared" ca="1" si="1742"/>
        <v>2.0928891540964676</v>
      </c>
      <c r="Y5891" s="75">
        <f t="shared" ca="1" si="1743"/>
        <v>1.9599639845400536</v>
      </c>
      <c r="Z5891" s="74">
        <f t="shared" ca="1" si="1744"/>
        <v>7.0990713842313315</v>
      </c>
      <c r="AA5891" s="76">
        <f t="shared" ca="1" si="1745"/>
        <v>1959.9639845400536</v>
      </c>
      <c r="AB5891" s="76">
        <f t="shared" ca="1" si="1746"/>
        <v>7099.0713842313316</v>
      </c>
    </row>
    <row r="5892" spans="1:28" x14ac:dyDescent="0.25">
      <c r="A5892" s="2">
        <f t="shared" si="1747"/>
        <v>28</v>
      </c>
      <c r="B5892" s="16">
        <f ca="1">VLOOKUP(A5892,PERIODS!$O$4:$P$33,2,FALSE)</f>
        <v>0.04</v>
      </c>
      <c r="C5892" s="15"/>
      <c r="D5892" s="18">
        <v>5000</v>
      </c>
      <c r="E5892" s="34">
        <f t="shared" ca="1" si="1748"/>
        <v>13502.282232428895</v>
      </c>
      <c r="F5892" s="34">
        <f t="shared" ca="1" si="1749"/>
        <v>4000</v>
      </c>
      <c r="G5892" s="69">
        <f t="shared" ca="1" si="1735"/>
        <v>0</v>
      </c>
      <c r="H5892" s="34">
        <f t="shared" ca="1" si="1736"/>
        <v>-329.78085291495125</v>
      </c>
      <c r="I5892" s="34">
        <f t="shared" ca="1" si="1737"/>
        <v>3670.2191470850489</v>
      </c>
      <c r="J5892" s="18">
        <f ca="1">SUM(INDIRECT(ADDRESS(ROW(F5892),COLUMN(F5892),4)):INDIRECT(ADDRESS(ROW(F5892)+N$5-1,COLUMN(F5892),4)))</f>
        <v>21900</v>
      </c>
      <c r="K5892" s="18">
        <f t="shared" ca="1" si="1738"/>
        <v>16350</v>
      </c>
      <c r="L5892" s="18">
        <f t="shared" ca="1" si="1750"/>
        <v>0</v>
      </c>
      <c r="M5892" s="18">
        <f t="shared" ca="1" si="1734"/>
        <v>0</v>
      </c>
      <c r="N5892" s="34">
        <f t="shared" ca="1" si="1739"/>
        <v>9832.063085343847</v>
      </c>
      <c r="P5892" s="18">
        <f t="shared" ca="1" si="1751"/>
        <v>329.78085291495125</v>
      </c>
      <c r="Q5892" s="47">
        <f ca="1">SUM(L$15:L5892)-SUM(M$15:M5892)</f>
        <v>16350</v>
      </c>
      <c r="R5892" s="47" t="str">
        <f t="shared" ca="1" si="1752"/>
        <v>M5895</v>
      </c>
      <c r="S5892" s="40">
        <f t="shared" ca="1" si="1740"/>
        <v>0</v>
      </c>
      <c r="T5892" s="46">
        <f t="shared" ca="1" si="1741"/>
        <v>72</v>
      </c>
      <c r="X5892" s="74">
        <f t="shared" ca="1" si="1742"/>
        <v>-0.32978085291495124</v>
      </c>
      <c r="Y5892" s="75">
        <f t="shared" ca="1" si="1743"/>
        <v>-0.32978085291495124</v>
      </c>
      <c r="Z5892" s="74">
        <f t="shared" ca="1" si="1744"/>
        <v>0.71908130073705734</v>
      </c>
      <c r="AA5892" s="76">
        <f t="shared" ca="1" si="1745"/>
        <v>-329.78085291495125</v>
      </c>
      <c r="AB5892" s="76">
        <f t="shared" ca="1" si="1746"/>
        <v>719.08130073705729</v>
      </c>
    </row>
    <row r="5893" spans="1:28" x14ac:dyDescent="0.25">
      <c r="A5893" s="2">
        <f t="shared" si="1747"/>
        <v>29</v>
      </c>
      <c r="B5893" s="16">
        <f ca="1">VLOOKUP(A5893,PERIODS!$O$4:$P$33,2,FALSE)</f>
        <v>0.04</v>
      </c>
      <c r="C5893" s="15"/>
      <c r="D5893" s="18">
        <v>5000</v>
      </c>
      <c r="E5893" s="34">
        <f t="shared" ca="1" si="1748"/>
        <v>9832.063085343847</v>
      </c>
      <c r="F5893" s="34">
        <f t="shared" ca="1" si="1749"/>
        <v>4000</v>
      </c>
      <c r="G5893" s="69">
        <f t="shared" ca="1" si="1735"/>
        <v>0</v>
      </c>
      <c r="H5893" s="34">
        <f t="shared" ca="1" si="1736"/>
        <v>1051.4715041841573</v>
      </c>
      <c r="I5893" s="34">
        <f t="shared" ca="1" si="1737"/>
        <v>5051.4715041841573</v>
      </c>
      <c r="J5893" s="18">
        <f ca="1">SUM(INDIRECT(ADDRESS(ROW(F5893),COLUMN(F5893),4)):INDIRECT(ADDRESS(ROW(F5893)+N$5-1,COLUMN(F5893),4)))</f>
        <v>21200</v>
      </c>
      <c r="K5893" s="18">
        <f t="shared" ca="1" si="1738"/>
        <v>0</v>
      </c>
      <c r="L5893" s="18">
        <f t="shared" ca="1" si="1750"/>
        <v>0</v>
      </c>
      <c r="M5893" s="18">
        <f t="shared" ca="1" si="1734"/>
        <v>16350</v>
      </c>
      <c r="N5893" s="34">
        <f t="shared" ca="1" si="1739"/>
        <v>21130.59158115969</v>
      </c>
      <c r="P5893" s="18">
        <f t="shared" ca="1" si="1751"/>
        <v>1051.4715041841573</v>
      </c>
      <c r="Q5893" s="47">
        <f ca="1">SUM(L$15:L5893)-SUM(M$15:M5893)</f>
        <v>0</v>
      </c>
      <c r="R5893" s="47" t="str">
        <f t="shared" ca="1" si="1752"/>
        <v>M5896</v>
      </c>
      <c r="S5893" s="40">
        <f t="shared" ca="1" si="1740"/>
        <v>0</v>
      </c>
      <c r="T5893" s="46">
        <f t="shared" ca="1" si="1741"/>
        <v>16</v>
      </c>
      <c r="X5893" s="74">
        <f t="shared" ca="1" si="1742"/>
        <v>1.0514715041841574</v>
      </c>
      <c r="Y5893" s="75">
        <f t="shared" ca="1" si="1743"/>
        <v>1.0514715041841574</v>
      </c>
      <c r="Z5893" s="74">
        <f t="shared" ca="1" si="1744"/>
        <v>2.8618592590294427</v>
      </c>
      <c r="AA5893" s="76">
        <f t="shared" ca="1" si="1745"/>
        <v>1051.4715041841573</v>
      </c>
      <c r="AB5893" s="76">
        <f t="shared" ca="1" si="1746"/>
        <v>2861.8592590294429</v>
      </c>
    </row>
    <row r="5894" spans="1:28" x14ac:dyDescent="0.25">
      <c r="A5894" s="2">
        <f t="shared" si="1747"/>
        <v>30</v>
      </c>
      <c r="B5894" s="16">
        <f ca="1">VLOOKUP(A5894,PERIODS!$O$4:$P$33,2,FALSE)</f>
        <v>0.04</v>
      </c>
      <c r="C5894" s="15"/>
      <c r="D5894" s="18">
        <v>5000</v>
      </c>
      <c r="E5894" s="34">
        <f t="shared" ca="1" si="1748"/>
        <v>21130.59158115969</v>
      </c>
      <c r="F5894" s="34">
        <f t="shared" ca="1" si="1749"/>
        <v>4000</v>
      </c>
      <c r="G5894" s="69">
        <f t="shared" ca="1" si="1735"/>
        <v>0</v>
      </c>
      <c r="H5894" s="34">
        <f t="shared" ca="1" si="1736"/>
        <v>-444.35197877874663</v>
      </c>
      <c r="I5894" s="34">
        <f t="shared" ca="1" si="1737"/>
        <v>3555.6480212212532</v>
      </c>
      <c r="J5894" s="18">
        <f ca="1">SUM(INDIRECT(ADDRESS(ROW(F5894),COLUMN(F5894),4)):INDIRECT(ADDRESS(ROW(F5894)+N$5-1,COLUMN(F5894),4)))</f>
        <v>20500</v>
      </c>
      <c r="K5894" s="18">
        <f t="shared" ca="1" si="1738"/>
        <v>0</v>
      </c>
      <c r="L5894" s="18">
        <f t="shared" ca="1" si="1750"/>
        <v>0</v>
      </c>
      <c r="M5894" s="18">
        <f t="shared" ca="1" si="1734"/>
        <v>0</v>
      </c>
      <c r="N5894" s="34">
        <f t="shared" ca="1" si="1739"/>
        <v>17574.943559938438</v>
      </c>
      <c r="P5894" s="18">
        <f t="shared" ca="1" si="1751"/>
        <v>444.35197877874663</v>
      </c>
      <c r="Q5894" s="47">
        <f ca="1">SUM(L$15:L5894)-SUM(M$15:M5894)</f>
        <v>0</v>
      </c>
      <c r="R5894" s="47" t="str">
        <f t="shared" ca="1" si="1752"/>
        <v>M5897</v>
      </c>
      <c r="S5894" s="40">
        <f t="shared" ca="1" si="1740"/>
        <v>0</v>
      </c>
      <c r="T5894" s="46">
        <f t="shared" ca="1" si="1741"/>
        <v>26</v>
      </c>
      <c r="X5894" s="74">
        <f t="shared" ca="1" si="1742"/>
        <v>-0.4443519787787466</v>
      </c>
      <c r="Y5894" s="75">
        <f t="shared" ca="1" si="1743"/>
        <v>-0.4443519787787466</v>
      </c>
      <c r="Z5894" s="74">
        <f t="shared" ca="1" si="1744"/>
        <v>0.64123967834250151</v>
      </c>
      <c r="AA5894" s="76">
        <f t="shared" ca="1" si="1745"/>
        <v>-444.35197877874663</v>
      </c>
      <c r="AB5894" s="76">
        <f t="shared" ca="1" si="1746"/>
        <v>641.23967834250152</v>
      </c>
    </row>
    <row r="5895" spans="1:28" x14ac:dyDescent="0.25">
      <c r="A5895" s="2">
        <f t="shared" si="1747"/>
        <v>1</v>
      </c>
      <c r="B5895" s="16">
        <f ca="1">VLOOKUP(A5895,PERIODS!$O$4:$P$33,2,FALSE)</f>
        <v>2.4E-2</v>
      </c>
      <c r="C5895" s="15"/>
      <c r="D5895" s="18">
        <v>5000</v>
      </c>
      <c r="E5895" s="34">
        <f t="shared" ca="1" si="1748"/>
        <v>17574.943559938438</v>
      </c>
      <c r="F5895" s="34">
        <f t="shared" ca="1" si="1749"/>
        <v>2400</v>
      </c>
      <c r="G5895" s="69">
        <f t="shared" ca="1" si="1735"/>
        <v>0</v>
      </c>
      <c r="H5895" s="34">
        <f t="shared" ca="1" si="1736"/>
        <v>276.91443972718986</v>
      </c>
      <c r="I5895" s="34">
        <f t="shared" ca="1" si="1737"/>
        <v>2676.9144397271898</v>
      </c>
      <c r="J5895" s="18">
        <f ca="1">SUM(INDIRECT(ADDRESS(ROW(F5895),COLUMN(F5895),4)):INDIRECT(ADDRESS(ROW(F5895)+N$5-1,COLUMN(F5895),4)))</f>
        <v>19800</v>
      </c>
      <c r="K5895" s="18">
        <f t="shared" ca="1" si="1738"/>
        <v>16350</v>
      </c>
      <c r="L5895" s="18">
        <f t="shared" ca="1" si="1750"/>
        <v>16350</v>
      </c>
      <c r="M5895" s="18">
        <f t="shared" ca="1" si="1734"/>
        <v>0</v>
      </c>
      <c r="N5895" s="34">
        <f t="shared" ca="1" si="1739"/>
        <v>14898.029120211248</v>
      </c>
      <c r="P5895" s="18">
        <f t="shared" ca="1" si="1751"/>
        <v>276.91443972718986</v>
      </c>
      <c r="Q5895" s="47">
        <f ca="1">SUM(L$15:L5895)-SUM(M$15:M5895)</f>
        <v>16350</v>
      </c>
      <c r="R5895" s="47" t="str">
        <f t="shared" ca="1" si="1752"/>
        <v>M5898</v>
      </c>
      <c r="S5895" s="40">
        <f t="shared" ca="1" si="1740"/>
        <v>0</v>
      </c>
      <c r="T5895" s="46">
        <f t="shared" ca="1" si="1741"/>
        <v>35</v>
      </c>
      <c r="X5895" s="74">
        <f t="shared" ca="1" si="1742"/>
        <v>0.27691443972718988</v>
      </c>
      <c r="Y5895" s="75">
        <f t="shared" ca="1" si="1743"/>
        <v>0.27691443972718988</v>
      </c>
      <c r="Z5895" s="74">
        <f t="shared" ca="1" si="1744"/>
        <v>1.319053507628752</v>
      </c>
      <c r="AA5895" s="76">
        <f t="shared" ca="1" si="1745"/>
        <v>276.91443972718986</v>
      </c>
      <c r="AB5895" s="76">
        <f t="shared" ca="1" si="1746"/>
        <v>1319.053507628752</v>
      </c>
    </row>
    <row r="5896" spans="1:28" x14ac:dyDescent="0.25">
      <c r="A5896" s="2">
        <f t="shared" si="1747"/>
        <v>2</v>
      </c>
      <c r="B5896" s="16">
        <f ca="1">VLOOKUP(A5896,PERIODS!$O$4:$P$33,2,FALSE)</f>
        <v>2.5000000000000001E-2</v>
      </c>
      <c r="C5896" s="15"/>
      <c r="D5896" s="18">
        <v>5000</v>
      </c>
      <c r="E5896" s="34">
        <f t="shared" ca="1" si="1748"/>
        <v>14898.029120211248</v>
      </c>
      <c r="F5896" s="34">
        <f t="shared" ca="1" si="1749"/>
        <v>2500</v>
      </c>
      <c r="G5896" s="69">
        <f t="shared" ca="1" si="1735"/>
        <v>0</v>
      </c>
      <c r="H5896" s="34">
        <f t="shared" ca="1" si="1736"/>
        <v>-384.24888433639234</v>
      </c>
      <c r="I5896" s="34">
        <f t="shared" ca="1" si="1737"/>
        <v>2115.7511156636078</v>
      </c>
      <c r="J5896" s="18">
        <f ca="1">SUM(INDIRECT(ADDRESS(ROW(F5896),COLUMN(F5896),4)):INDIRECT(ADDRESS(ROW(F5896)+N$5-1,COLUMN(F5896),4)))</f>
        <v>20700</v>
      </c>
      <c r="K5896" s="18">
        <f t="shared" ca="1" si="1738"/>
        <v>16350</v>
      </c>
      <c r="L5896" s="18">
        <f t="shared" ca="1" si="1750"/>
        <v>0</v>
      </c>
      <c r="M5896" s="18">
        <f t="shared" ca="1" si="1734"/>
        <v>0</v>
      </c>
      <c r="N5896" s="34">
        <f t="shared" ca="1" si="1739"/>
        <v>12782.278004547639</v>
      </c>
      <c r="P5896" s="18">
        <f t="shared" ca="1" si="1751"/>
        <v>384.24888433639234</v>
      </c>
      <c r="Q5896" s="47">
        <f ca="1">SUM(L$15:L5896)-SUM(M$15:M5896)</f>
        <v>16350</v>
      </c>
      <c r="R5896" s="47" t="str">
        <f t="shared" ca="1" si="1752"/>
        <v>M5899</v>
      </c>
      <c r="S5896" s="40">
        <f t="shared" ca="1" si="1740"/>
        <v>0</v>
      </c>
      <c r="T5896" s="46">
        <f t="shared" ca="1" si="1741"/>
        <v>13</v>
      </c>
      <c r="X5896" s="74">
        <f t="shared" ca="1" si="1742"/>
        <v>-0.38424888433639232</v>
      </c>
      <c r="Y5896" s="75">
        <f t="shared" ca="1" si="1743"/>
        <v>-0.38424888433639232</v>
      </c>
      <c r="Z5896" s="74">
        <f t="shared" ca="1" si="1744"/>
        <v>0.68096192533035016</v>
      </c>
      <c r="AA5896" s="76">
        <f t="shared" ca="1" si="1745"/>
        <v>-384.24888433639234</v>
      </c>
      <c r="AB5896" s="76">
        <f t="shared" ca="1" si="1746"/>
        <v>680.96192533035014</v>
      </c>
    </row>
    <row r="5897" spans="1:28" x14ac:dyDescent="0.25">
      <c r="A5897" s="2">
        <f t="shared" si="1747"/>
        <v>3</v>
      </c>
      <c r="B5897" s="16">
        <f ca="1">VLOOKUP(A5897,PERIODS!$O$4:$P$33,2,FALSE)</f>
        <v>2.5000000000000001E-2</v>
      </c>
      <c r="C5897" s="15"/>
      <c r="D5897" s="18">
        <v>5000</v>
      </c>
      <c r="E5897" s="34">
        <f t="shared" ca="1" si="1748"/>
        <v>12782.278004547639</v>
      </c>
      <c r="F5897" s="34">
        <f t="shared" ca="1" si="1749"/>
        <v>2500</v>
      </c>
      <c r="G5897" s="69">
        <f t="shared" ca="1" si="1735"/>
        <v>0</v>
      </c>
      <c r="H5897" s="34">
        <f t="shared" ca="1" si="1736"/>
        <v>-812.17784423360092</v>
      </c>
      <c r="I5897" s="34">
        <f t="shared" ca="1" si="1737"/>
        <v>1687.8221557663992</v>
      </c>
      <c r="J5897" s="18">
        <f ca="1">SUM(INDIRECT(ADDRESS(ROW(F5897),COLUMN(F5897),4)):INDIRECT(ADDRESS(ROW(F5897)+N$5-1,COLUMN(F5897),4)))</f>
        <v>21500</v>
      </c>
      <c r="K5897" s="18">
        <f t="shared" ca="1" si="1738"/>
        <v>16350</v>
      </c>
      <c r="L5897" s="18">
        <f t="shared" ca="1" si="1750"/>
        <v>0</v>
      </c>
      <c r="M5897" s="18">
        <f t="shared" ca="1" si="1734"/>
        <v>0</v>
      </c>
      <c r="N5897" s="34">
        <f t="shared" ca="1" si="1739"/>
        <v>11094.455848781239</v>
      </c>
      <c r="P5897" s="18">
        <f t="shared" ca="1" si="1751"/>
        <v>812.17784423360092</v>
      </c>
      <c r="Q5897" s="47">
        <f ca="1">SUM(L$15:L5897)-SUM(M$15:M5897)</f>
        <v>16350</v>
      </c>
      <c r="R5897" s="47" t="str">
        <f t="shared" ca="1" si="1752"/>
        <v>M5900</v>
      </c>
      <c r="S5897" s="40">
        <f t="shared" ca="1" si="1740"/>
        <v>0</v>
      </c>
      <c r="T5897" s="46">
        <f t="shared" ca="1" si="1741"/>
        <v>93</v>
      </c>
      <c r="X5897" s="74">
        <f t="shared" ca="1" si="1742"/>
        <v>-0.81217784423360095</v>
      </c>
      <c r="Y5897" s="75">
        <f t="shared" ca="1" si="1743"/>
        <v>-0.81217784423360095</v>
      </c>
      <c r="Z5897" s="74">
        <f t="shared" ca="1" si="1744"/>
        <v>0.44389028886532989</v>
      </c>
      <c r="AA5897" s="76">
        <f t="shared" ca="1" si="1745"/>
        <v>-812.17784423360092</v>
      </c>
      <c r="AB5897" s="76">
        <f t="shared" ca="1" si="1746"/>
        <v>443.89028886532986</v>
      </c>
    </row>
    <row r="5898" spans="1:28" x14ac:dyDescent="0.25">
      <c r="A5898" s="2">
        <f t="shared" si="1747"/>
        <v>4</v>
      </c>
      <c r="B5898" s="16">
        <f ca="1">VLOOKUP(A5898,PERIODS!$O$4:$P$33,2,FALSE)</f>
        <v>2.5000000000000001E-2</v>
      </c>
      <c r="C5898" s="15"/>
      <c r="D5898" s="18">
        <v>5000</v>
      </c>
      <c r="E5898" s="34">
        <f t="shared" ca="1" si="1748"/>
        <v>11094.455848781239</v>
      </c>
      <c r="F5898" s="34">
        <f t="shared" ca="1" si="1749"/>
        <v>2500</v>
      </c>
      <c r="G5898" s="69">
        <f t="shared" ca="1" si="1735"/>
        <v>0</v>
      </c>
      <c r="H5898" s="34">
        <f t="shared" ca="1" si="1736"/>
        <v>544.22046352532413</v>
      </c>
      <c r="I5898" s="34">
        <f t="shared" ca="1" si="1737"/>
        <v>3044.2204635253242</v>
      </c>
      <c r="J5898" s="18">
        <f ca="1">SUM(INDIRECT(ADDRESS(ROW(F5898),COLUMN(F5898),4)):INDIRECT(ADDRESS(ROW(F5898)+N$5-1,COLUMN(F5898),4)))</f>
        <v>22300</v>
      </c>
      <c r="K5898" s="18">
        <f t="shared" ca="1" si="1738"/>
        <v>0</v>
      </c>
      <c r="L5898" s="18">
        <f t="shared" ca="1" si="1750"/>
        <v>0</v>
      </c>
      <c r="M5898" s="18">
        <f t="shared" ca="1" si="1734"/>
        <v>16350</v>
      </c>
      <c r="N5898" s="34">
        <f t="shared" ca="1" si="1739"/>
        <v>24400.235385255917</v>
      </c>
      <c r="P5898" s="18">
        <f t="shared" ca="1" si="1751"/>
        <v>544.22046352532413</v>
      </c>
      <c r="Q5898" s="47">
        <f ca="1">SUM(L$15:L5898)-SUM(M$15:M5898)</f>
        <v>0</v>
      </c>
      <c r="R5898" s="47" t="str">
        <f t="shared" ca="1" si="1752"/>
        <v>M5901</v>
      </c>
      <c r="S5898" s="40">
        <f t="shared" ca="1" si="1740"/>
        <v>0</v>
      </c>
      <c r="T5898" s="46">
        <f t="shared" ca="1" si="1741"/>
        <v>0</v>
      </c>
      <c r="X5898" s="74">
        <f t="shared" ca="1" si="1742"/>
        <v>0.54422046352532416</v>
      </c>
      <c r="Y5898" s="75">
        <f t="shared" ca="1" si="1743"/>
        <v>0.54422046352532416</v>
      </c>
      <c r="Z5898" s="74">
        <f t="shared" ca="1" si="1744"/>
        <v>1.7232645111042315</v>
      </c>
      <c r="AA5898" s="76">
        <f t="shared" ca="1" si="1745"/>
        <v>544.22046352532413</v>
      </c>
      <c r="AB5898" s="76">
        <f t="shared" ca="1" si="1746"/>
        <v>1723.2645111042316</v>
      </c>
    </row>
    <row r="5899" spans="1:28" x14ac:dyDescent="0.25">
      <c r="A5899" s="2">
        <f t="shared" si="1747"/>
        <v>5</v>
      </c>
      <c r="B5899" s="16">
        <f ca="1">VLOOKUP(A5899,PERIODS!$O$4:$P$33,2,FALSE)</f>
        <v>3.3000000000000002E-2</v>
      </c>
      <c r="C5899" s="15"/>
      <c r="D5899" s="18">
        <v>5000</v>
      </c>
      <c r="E5899" s="34">
        <f t="shared" ca="1" si="1748"/>
        <v>24400.235385255917</v>
      </c>
      <c r="F5899" s="34">
        <f t="shared" ca="1" si="1749"/>
        <v>3300</v>
      </c>
      <c r="G5899" s="69">
        <f t="shared" ca="1" si="1735"/>
        <v>0</v>
      </c>
      <c r="H5899" s="34">
        <f t="shared" ca="1" si="1736"/>
        <v>-116.33708984926271</v>
      </c>
      <c r="I5899" s="34">
        <f t="shared" ca="1" si="1737"/>
        <v>3183.6629101507374</v>
      </c>
      <c r="J5899" s="18">
        <f ca="1">SUM(INDIRECT(ADDRESS(ROW(F5899),COLUMN(F5899),4)):INDIRECT(ADDRESS(ROW(F5899)+N$5-1,COLUMN(F5899),4)))</f>
        <v>23100</v>
      </c>
      <c r="K5899" s="18">
        <f t="shared" ca="1" si="1738"/>
        <v>0</v>
      </c>
      <c r="L5899" s="18">
        <f t="shared" ca="1" si="1750"/>
        <v>0</v>
      </c>
      <c r="M5899" s="18">
        <f t="shared" ca="1" si="1734"/>
        <v>0</v>
      </c>
      <c r="N5899" s="34">
        <f t="shared" ca="1" si="1739"/>
        <v>21216.572475105178</v>
      </c>
      <c r="P5899" s="18">
        <f t="shared" ca="1" si="1751"/>
        <v>116.33708984926271</v>
      </c>
      <c r="Q5899" s="47">
        <f ca="1">SUM(L$15:L5899)-SUM(M$15:M5899)</f>
        <v>0</v>
      </c>
      <c r="R5899" s="47" t="str">
        <f t="shared" ca="1" si="1752"/>
        <v>M5902</v>
      </c>
      <c r="S5899" s="40">
        <f t="shared" ca="1" si="1740"/>
        <v>0</v>
      </c>
      <c r="T5899" s="46">
        <f t="shared" ca="1" si="1741"/>
        <v>36</v>
      </c>
      <c r="X5899" s="74">
        <f t="shared" ca="1" si="1742"/>
        <v>-0.11633708984926271</v>
      </c>
      <c r="Y5899" s="75">
        <f t="shared" ca="1" si="1743"/>
        <v>-0.11633708984926271</v>
      </c>
      <c r="Z5899" s="74">
        <f t="shared" ca="1" si="1744"/>
        <v>0.89017510372515163</v>
      </c>
      <c r="AA5899" s="76">
        <f t="shared" ca="1" si="1745"/>
        <v>-116.33708984926271</v>
      </c>
      <c r="AB5899" s="76">
        <f t="shared" ca="1" si="1746"/>
        <v>890.17510372515164</v>
      </c>
    </row>
    <row r="5900" spans="1:28" x14ac:dyDescent="0.25">
      <c r="A5900" s="2">
        <f t="shared" si="1747"/>
        <v>6</v>
      </c>
      <c r="B5900" s="16">
        <f ca="1">VLOOKUP(A5900,PERIODS!$O$4:$P$33,2,FALSE)</f>
        <v>3.3000000000000002E-2</v>
      </c>
      <c r="C5900" s="15"/>
      <c r="D5900" s="18">
        <v>5000</v>
      </c>
      <c r="E5900" s="34">
        <f t="shared" ca="1" si="1748"/>
        <v>21216.572475105178</v>
      </c>
      <c r="F5900" s="34">
        <f t="shared" ca="1" si="1749"/>
        <v>3300</v>
      </c>
      <c r="G5900" s="69">
        <f t="shared" ca="1" si="1735"/>
        <v>0</v>
      </c>
      <c r="H5900" s="34">
        <f t="shared" ca="1" si="1736"/>
        <v>1027.9642229139201</v>
      </c>
      <c r="I5900" s="34">
        <f t="shared" ca="1" si="1737"/>
        <v>4327.9642229139199</v>
      </c>
      <c r="J5900" s="18">
        <f ca="1">SUM(INDIRECT(ADDRESS(ROW(F5900),COLUMN(F5900),4)):INDIRECT(ADDRESS(ROW(F5900)+N$5-1,COLUMN(F5900),4)))</f>
        <v>23100</v>
      </c>
      <c r="K5900" s="18">
        <f t="shared" ca="1" si="1738"/>
        <v>16350</v>
      </c>
      <c r="L5900" s="18">
        <f t="shared" ca="1" si="1750"/>
        <v>16350</v>
      </c>
      <c r="M5900" s="18">
        <f t="shared" ca="1" si="1734"/>
        <v>0</v>
      </c>
      <c r="N5900" s="34">
        <f t="shared" ca="1" si="1739"/>
        <v>16888.608252191258</v>
      </c>
      <c r="P5900" s="18">
        <f t="shared" ca="1" si="1751"/>
        <v>1027.9642229139201</v>
      </c>
      <c r="Q5900" s="47">
        <f ca="1">SUM(L$15:L5900)-SUM(M$15:M5900)</f>
        <v>16350</v>
      </c>
      <c r="R5900" s="47" t="str">
        <f t="shared" ca="1" si="1752"/>
        <v>M5903</v>
      </c>
      <c r="S5900" s="40">
        <f t="shared" ca="1" si="1740"/>
        <v>0</v>
      </c>
      <c r="T5900" s="46">
        <f t="shared" ca="1" si="1741"/>
        <v>58</v>
      </c>
      <c r="X5900" s="74">
        <f t="shared" ca="1" si="1742"/>
        <v>1.0279642229139201</v>
      </c>
      <c r="Y5900" s="75">
        <f t="shared" ca="1" si="1743"/>
        <v>1.0279642229139201</v>
      </c>
      <c r="Z5900" s="74">
        <f t="shared" ca="1" si="1744"/>
        <v>2.7953692894717106</v>
      </c>
      <c r="AA5900" s="76">
        <f t="shared" ca="1" si="1745"/>
        <v>1027.9642229139201</v>
      </c>
      <c r="AB5900" s="76">
        <f t="shared" ca="1" si="1746"/>
        <v>2795.3692894717105</v>
      </c>
    </row>
    <row r="5901" spans="1:28" x14ac:dyDescent="0.25">
      <c r="A5901" s="2">
        <f t="shared" si="1747"/>
        <v>7</v>
      </c>
      <c r="B5901" s="16">
        <f ca="1">VLOOKUP(A5901,PERIODS!$O$4:$P$33,2,FALSE)</f>
        <v>3.3000000000000002E-2</v>
      </c>
      <c r="C5901" s="15"/>
      <c r="D5901" s="18">
        <v>5000</v>
      </c>
      <c r="E5901" s="34">
        <f t="shared" ca="1" si="1748"/>
        <v>16888.608252191258</v>
      </c>
      <c r="F5901" s="34">
        <f t="shared" ca="1" si="1749"/>
        <v>3300</v>
      </c>
      <c r="G5901" s="69">
        <f t="shared" ca="1" si="1735"/>
        <v>0</v>
      </c>
      <c r="H5901" s="34">
        <f t="shared" ca="1" si="1736"/>
        <v>-1309.4931806306083</v>
      </c>
      <c r="I5901" s="34">
        <f t="shared" ca="1" si="1737"/>
        <v>1990.5068193693917</v>
      </c>
      <c r="J5901" s="18">
        <f ca="1">SUM(INDIRECT(ADDRESS(ROW(F5901),COLUMN(F5901),4)):INDIRECT(ADDRESS(ROW(F5901)+N$5-1,COLUMN(F5901),4)))</f>
        <v>23100</v>
      </c>
      <c r="K5901" s="18">
        <f t="shared" ca="1" si="1738"/>
        <v>16350</v>
      </c>
      <c r="L5901" s="18">
        <f t="shared" ca="1" si="1750"/>
        <v>0</v>
      </c>
      <c r="M5901" s="18">
        <f t="shared" ca="1" si="1734"/>
        <v>0</v>
      </c>
      <c r="N5901" s="34">
        <f t="shared" ca="1" si="1739"/>
        <v>14898.101432821866</v>
      </c>
      <c r="P5901" s="18">
        <f t="shared" ca="1" si="1751"/>
        <v>1309.4931806306083</v>
      </c>
      <c r="Q5901" s="47">
        <f ca="1">SUM(L$15:L5901)-SUM(M$15:M5901)</f>
        <v>16350</v>
      </c>
      <c r="R5901" s="47" t="str">
        <f t="shared" ca="1" si="1752"/>
        <v>M5904</v>
      </c>
      <c r="S5901" s="40">
        <f t="shared" ca="1" si="1740"/>
        <v>0</v>
      </c>
      <c r="T5901" s="46">
        <f t="shared" ca="1" si="1741"/>
        <v>50</v>
      </c>
      <c r="X5901" s="74">
        <f t="shared" ca="1" si="1742"/>
        <v>-1.3094931806306083</v>
      </c>
      <c r="Y5901" s="75">
        <f t="shared" ca="1" si="1743"/>
        <v>-1.3094931806306083</v>
      </c>
      <c r="Z5901" s="74">
        <f t="shared" ca="1" si="1744"/>
        <v>0.26995684107515033</v>
      </c>
      <c r="AA5901" s="76">
        <f t="shared" ca="1" si="1745"/>
        <v>-1309.4931806306083</v>
      </c>
      <c r="AB5901" s="76">
        <f t="shared" ca="1" si="1746"/>
        <v>269.95684107515035</v>
      </c>
    </row>
    <row r="5902" spans="1:28" x14ac:dyDescent="0.25">
      <c r="A5902" s="2">
        <f t="shared" si="1747"/>
        <v>8</v>
      </c>
      <c r="B5902" s="16">
        <f ca="1">VLOOKUP(A5902,PERIODS!$O$4:$P$33,2,FALSE)</f>
        <v>3.3000000000000002E-2</v>
      </c>
      <c r="C5902" s="15"/>
      <c r="D5902" s="18">
        <v>5000</v>
      </c>
      <c r="E5902" s="34">
        <f t="shared" ca="1" si="1748"/>
        <v>14898.101432821866</v>
      </c>
      <c r="F5902" s="34">
        <f t="shared" ca="1" si="1749"/>
        <v>3300</v>
      </c>
      <c r="G5902" s="69">
        <f t="shared" ca="1" si="1735"/>
        <v>0</v>
      </c>
      <c r="H5902" s="34">
        <f t="shared" ca="1" si="1736"/>
        <v>-1119.9687842354333</v>
      </c>
      <c r="I5902" s="34">
        <f t="shared" ca="1" si="1737"/>
        <v>2180.0312157645667</v>
      </c>
      <c r="J5902" s="18">
        <f ca="1">SUM(INDIRECT(ADDRESS(ROW(F5902),COLUMN(F5902),4)):INDIRECT(ADDRESS(ROW(F5902)+N$5-1,COLUMN(F5902),4)))</f>
        <v>23100</v>
      </c>
      <c r="K5902" s="18">
        <f t="shared" ca="1" si="1738"/>
        <v>16350</v>
      </c>
      <c r="L5902" s="18">
        <f t="shared" ca="1" si="1750"/>
        <v>0</v>
      </c>
      <c r="M5902" s="18">
        <f t="shared" ca="1" si="1734"/>
        <v>0</v>
      </c>
      <c r="N5902" s="34">
        <f t="shared" ca="1" si="1739"/>
        <v>12718.070217057299</v>
      </c>
      <c r="P5902" s="18">
        <f t="shared" ca="1" si="1751"/>
        <v>1119.9687842354333</v>
      </c>
      <c r="Q5902" s="47">
        <f ca="1">SUM(L$15:L5902)-SUM(M$15:M5902)</f>
        <v>16350</v>
      </c>
      <c r="R5902" s="47" t="str">
        <f t="shared" ca="1" si="1752"/>
        <v>M5905</v>
      </c>
      <c r="S5902" s="40">
        <f t="shared" ca="1" si="1740"/>
        <v>0</v>
      </c>
      <c r="T5902" s="46">
        <f t="shared" ca="1" si="1741"/>
        <v>23</v>
      </c>
      <c r="X5902" s="74">
        <f t="shared" ca="1" si="1742"/>
        <v>-1.1199687842354333</v>
      </c>
      <c r="Y5902" s="75">
        <f t="shared" ca="1" si="1743"/>
        <v>-1.1199687842354333</v>
      </c>
      <c r="Z5902" s="74">
        <f t="shared" ca="1" si="1744"/>
        <v>0.32628997985526037</v>
      </c>
      <c r="AA5902" s="76">
        <f t="shared" ca="1" si="1745"/>
        <v>-1119.9687842354333</v>
      </c>
      <c r="AB5902" s="76">
        <f t="shared" ca="1" si="1746"/>
        <v>326.28997985526036</v>
      </c>
    </row>
    <row r="5903" spans="1:28" x14ac:dyDescent="0.25">
      <c r="A5903" s="2">
        <f t="shared" si="1747"/>
        <v>9</v>
      </c>
      <c r="B5903" s="16">
        <f ca="1">VLOOKUP(A5903,PERIODS!$O$4:$P$33,2,FALSE)</f>
        <v>3.3000000000000002E-2</v>
      </c>
      <c r="C5903" s="15"/>
      <c r="D5903" s="18">
        <v>5000</v>
      </c>
      <c r="E5903" s="34">
        <f t="shared" ca="1" si="1748"/>
        <v>12718.070217057299</v>
      </c>
      <c r="F5903" s="34">
        <f t="shared" ca="1" si="1749"/>
        <v>3300</v>
      </c>
      <c r="G5903" s="69">
        <f t="shared" ca="1" si="1735"/>
        <v>0</v>
      </c>
      <c r="H5903" s="34">
        <f t="shared" ca="1" si="1736"/>
        <v>-321.65755244513372</v>
      </c>
      <c r="I5903" s="34">
        <f t="shared" ca="1" si="1737"/>
        <v>2978.3424475548663</v>
      </c>
      <c r="J5903" s="18">
        <f ca="1">SUM(INDIRECT(ADDRESS(ROW(F5903),COLUMN(F5903),4)):INDIRECT(ADDRESS(ROW(F5903)+N$5-1,COLUMN(F5903),4)))</f>
        <v>23100</v>
      </c>
      <c r="K5903" s="18">
        <f t="shared" ca="1" si="1738"/>
        <v>0</v>
      </c>
      <c r="L5903" s="18">
        <f t="shared" ca="1" si="1750"/>
        <v>0</v>
      </c>
      <c r="M5903" s="18">
        <f t="shared" ref="M5903:M5966" ca="1" si="1753">SUMIF($R$15:$R$8014,ADDRESS(ROW(M5903),COLUMN(M5903),4),$L$15:$L$8014)</f>
        <v>16350</v>
      </c>
      <c r="N5903" s="34">
        <f t="shared" ca="1" si="1739"/>
        <v>26089.727769502431</v>
      </c>
      <c r="P5903" s="18">
        <f t="shared" ca="1" si="1751"/>
        <v>321.65755244513372</v>
      </c>
      <c r="Q5903" s="47">
        <f ca="1">SUM(L$15:L5903)-SUM(M$15:M5903)</f>
        <v>0</v>
      </c>
      <c r="R5903" s="47" t="str">
        <f t="shared" ca="1" si="1752"/>
        <v>M5906</v>
      </c>
      <c r="S5903" s="40">
        <f t="shared" ca="1" si="1740"/>
        <v>0</v>
      </c>
      <c r="T5903" s="46">
        <f t="shared" ca="1" si="1741"/>
        <v>38</v>
      </c>
      <c r="X5903" s="74">
        <f t="shared" ca="1" si="1742"/>
        <v>-0.32165755244513372</v>
      </c>
      <c r="Y5903" s="75">
        <f t="shared" ca="1" si="1743"/>
        <v>-0.32165755244513372</v>
      </c>
      <c r="Z5903" s="74">
        <f t="shared" ca="1" si="1744"/>
        <v>0.72494640395084553</v>
      </c>
      <c r="AA5903" s="76">
        <f t="shared" ca="1" si="1745"/>
        <v>-321.65755244513372</v>
      </c>
      <c r="AB5903" s="76">
        <f t="shared" ca="1" si="1746"/>
        <v>724.94640395084548</v>
      </c>
    </row>
    <row r="5904" spans="1:28" x14ac:dyDescent="0.25">
      <c r="A5904" s="2">
        <f t="shared" si="1747"/>
        <v>10</v>
      </c>
      <c r="B5904" s="16">
        <f ca="1">VLOOKUP(A5904,PERIODS!$O$4:$P$33,2,FALSE)</f>
        <v>3.3000000000000002E-2</v>
      </c>
      <c r="C5904" s="15"/>
      <c r="D5904" s="18">
        <v>5000</v>
      </c>
      <c r="E5904" s="34">
        <f t="shared" ca="1" si="1748"/>
        <v>26089.727769502431</v>
      </c>
      <c r="F5904" s="34">
        <f t="shared" ca="1" si="1749"/>
        <v>3300</v>
      </c>
      <c r="G5904" s="69">
        <f t="shared" ref="G5904:G5967" ca="1" si="1754">((2*RAND()*$F$5)-$F$5)*E5904</f>
        <v>0</v>
      </c>
      <c r="H5904" s="34">
        <f t="shared" ref="H5904:H5967" ca="1" si="1755">IF($S$3="NORM",AA5904,IF($S$3="LOGNORM",AB5904,0))</f>
        <v>1167.8535824589635</v>
      </c>
      <c r="I5904" s="34">
        <f t="shared" ref="I5904:I5967" ca="1" si="1756">IF(F5904+H5904&lt;0,0,F5904+H5904)</f>
        <v>4467.8535824589635</v>
      </c>
      <c r="J5904" s="18">
        <f ca="1">SUM(INDIRECT(ADDRESS(ROW(F5904),COLUMN(F5904),4)):INDIRECT(ADDRESS(ROW(F5904)+N$5-1,COLUMN(F5904),4)))</f>
        <v>23100</v>
      </c>
      <c r="K5904" s="18">
        <f t="shared" ref="K5904:K5967" ca="1" si="1757">Q5904</f>
        <v>0</v>
      </c>
      <c r="L5904" s="18">
        <f t="shared" ca="1" si="1750"/>
        <v>0</v>
      </c>
      <c r="M5904" s="18">
        <f t="shared" ca="1" si="1753"/>
        <v>0</v>
      </c>
      <c r="N5904" s="34">
        <f t="shared" ref="N5904:N5967" ca="1" si="1758">E5904+G5904-I5904+M5904-S5904</f>
        <v>21621.874187043468</v>
      </c>
      <c r="P5904" s="18">
        <f t="shared" ca="1" si="1751"/>
        <v>1167.8535824589635</v>
      </c>
      <c r="Q5904" s="47">
        <f ca="1">SUM(L$15:L5904)-SUM(M$15:M5904)</f>
        <v>0</v>
      </c>
      <c r="R5904" s="47" t="str">
        <f t="shared" ca="1" si="1752"/>
        <v>M5907</v>
      </c>
      <c r="S5904" s="40">
        <f t="shared" ref="S5904:S5967" ca="1" si="1759">IF(T5904&gt;N$6*100,M5904,0)</f>
        <v>0</v>
      </c>
      <c r="T5904" s="46">
        <f t="shared" ref="T5904:T5967" ca="1" si="1760">RANDBETWEEN(0,100)</f>
        <v>92</v>
      </c>
      <c r="X5904" s="74">
        <f t="shared" ref="X5904:X5967" ca="1" si="1761">NORMINV(RAND(),0,1)</f>
        <v>1.1678535824589635</v>
      </c>
      <c r="Y5904" s="75">
        <f t="shared" ref="Y5904:Y5967" ca="1" si="1762">IF(AND(X5904&gt;$F$6,$F$6&gt;0),$F$6,X5904)</f>
        <v>1.1678535824589635</v>
      </c>
      <c r="Z5904" s="74">
        <f t="shared" ref="Z5904:Z5967" ca="1" si="1763">EXP(Y5904)</f>
        <v>3.2150843137391085</v>
      </c>
      <c r="AA5904" s="76">
        <f t="shared" ref="AA5904:AA5967" ca="1" si="1764">$F$3*Y5904</f>
        <v>1167.8535824589635</v>
      </c>
      <c r="AB5904" s="76">
        <f t="shared" ref="AB5904:AB5967" ca="1" si="1765">$F$3*Z5904</f>
        <v>3215.0843137391084</v>
      </c>
    </row>
    <row r="5905" spans="1:28" x14ac:dyDescent="0.25">
      <c r="A5905" s="2">
        <f t="shared" ref="A5905:A5968" si="1766">IF(AND(A5904=12,OR(A$14="MS",A$14="M0")),1,IF(AND(A5904=4,OR(A$14="WS",A$14="W0")),1,IF(AND(A5904=30,OR(A$14="DS",A$14="D0")),1,A5904+1)))</f>
        <v>11</v>
      </c>
      <c r="B5905" s="16">
        <f ca="1">VLOOKUP(A5905,PERIODS!$O$4:$P$33,2,FALSE)</f>
        <v>3.3000000000000002E-2</v>
      </c>
      <c r="C5905" s="15"/>
      <c r="D5905" s="18">
        <v>5000</v>
      </c>
      <c r="E5905" s="34">
        <f t="shared" ca="1" si="1748"/>
        <v>21621.874187043468</v>
      </c>
      <c r="F5905" s="34">
        <f t="shared" ca="1" si="1749"/>
        <v>3300</v>
      </c>
      <c r="G5905" s="69">
        <f t="shared" ca="1" si="1754"/>
        <v>0</v>
      </c>
      <c r="H5905" s="34">
        <f t="shared" ca="1" si="1755"/>
        <v>943.26737487989226</v>
      </c>
      <c r="I5905" s="34">
        <f t="shared" ca="1" si="1756"/>
        <v>4243.2673748798925</v>
      </c>
      <c r="J5905" s="18">
        <f ca="1">SUM(INDIRECT(ADDRESS(ROW(F5905),COLUMN(F5905),4)):INDIRECT(ADDRESS(ROW(F5905)+N$5-1,COLUMN(F5905),4)))</f>
        <v>23300</v>
      </c>
      <c r="K5905" s="18">
        <f t="shared" ca="1" si="1757"/>
        <v>16350</v>
      </c>
      <c r="L5905" s="18">
        <f t="shared" ca="1" si="1750"/>
        <v>16350</v>
      </c>
      <c r="M5905" s="18">
        <f t="shared" ca="1" si="1753"/>
        <v>0</v>
      </c>
      <c r="N5905" s="34">
        <f t="shared" ca="1" si="1758"/>
        <v>17378.606812163576</v>
      </c>
      <c r="P5905" s="18">
        <f t="shared" ca="1" si="1751"/>
        <v>943.26737487989226</v>
      </c>
      <c r="Q5905" s="47">
        <f ca="1">SUM(L$15:L5905)-SUM(M$15:M5905)</f>
        <v>16350</v>
      </c>
      <c r="R5905" s="47" t="str">
        <f t="shared" ca="1" si="1752"/>
        <v>M5908</v>
      </c>
      <c r="S5905" s="40">
        <f t="shared" ca="1" si="1759"/>
        <v>0</v>
      </c>
      <c r="T5905" s="46">
        <f t="shared" ca="1" si="1760"/>
        <v>39</v>
      </c>
      <c r="X5905" s="74">
        <f t="shared" ca="1" si="1761"/>
        <v>0.94326737487989221</v>
      </c>
      <c r="Y5905" s="75">
        <f t="shared" ca="1" si="1762"/>
        <v>0.94326737487989221</v>
      </c>
      <c r="Z5905" s="74">
        <f t="shared" ca="1" si="1763"/>
        <v>2.5683595170496303</v>
      </c>
      <c r="AA5905" s="76">
        <f t="shared" ca="1" si="1764"/>
        <v>943.26737487989226</v>
      </c>
      <c r="AB5905" s="76">
        <f t="shared" ca="1" si="1765"/>
        <v>2568.3595170496301</v>
      </c>
    </row>
    <row r="5906" spans="1:28" x14ac:dyDescent="0.25">
      <c r="A5906" s="2">
        <f t="shared" si="1766"/>
        <v>12</v>
      </c>
      <c r="B5906" s="16">
        <f ca="1">VLOOKUP(A5906,PERIODS!$O$4:$P$33,2,FALSE)</f>
        <v>3.3000000000000002E-2</v>
      </c>
      <c r="C5906" s="15"/>
      <c r="D5906" s="18">
        <v>5000</v>
      </c>
      <c r="E5906" s="34">
        <f t="shared" ca="1" si="1748"/>
        <v>17378.606812163576</v>
      </c>
      <c r="F5906" s="34">
        <f t="shared" ca="1" si="1749"/>
        <v>3300</v>
      </c>
      <c r="G5906" s="69">
        <f t="shared" ca="1" si="1754"/>
        <v>0</v>
      </c>
      <c r="H5906" s="34">
        <f t="shared" ca="1" si="1755"/>
        <v>-303.66532634974402</v>
      </c>
      <c r="I5906" s="34">
        <f t="shared" ca="1" si="1756"/>
        <v>2996.3346736502558</v>
      </c>
      <c r="J5906" s="18">
        <f ca="1">SUM(INDIRECT(ADDRESS(ROW(F5906),COLUMN(F5906),4)):INDIRECT(ADDRESS(ROW(F5906)+N$5-1,COLUMN(F5906),4)))</f>
        <v>23500</v>
      </c>
      <c r="K5906" s="18">
        <f t="shared" ca="1" si="1757"/>
        <v>16350</v>
      </c>
      <c r="L5906" s="18">
        <f t="shared" ca="1" si="1750"/>
        <v>0</v>
      </c>
      <c r="M5906" s="18">
        <f t="shared" ca="1" si="1753"/>
        <v>0</v>
      </c>
      <c r="N5906" s="34">
        <f t="shared" ca="1" si="1758"/>
        <v>14382.272138513321</v>
      </c>
      <c r="P5906" s="18">
        <f t="shared" ca="1" si="1751"/>
        <v>303.66532634974402</v>
      </c>
      <c r="Q5906" s="47">
        <f ca="1">SUM(L$15:L5906)-SUM(M$15:M5906)</f>
        <v>16350</v>
      </c>
      <c r="R5906" s="47" t="str">
        <f t="shared" ca="1" si="1752"/>
        <v>M5909</v>
      </c>
      <c r="S5906" s="40">
        <f t="shared" ca="1" si="1759"/>
        <v>0</v>
      </c>
      <c r="T5906" s="46">
        <f t="shared" ca="1" si="1760"/>
        <v>36</v>
      </c>
      <c r="X5906" s="74">
        <f t="shared" ca="1" si="1761"/>
        <v>-0.30366532634974402</v>
      </c>
      <c r="Y5906" s="75">
        <f t="shared" ca="1" si="1762"/>
        <v>-0.30366532634974402</v>
      </c>
      <c r="Z5906" s="74">
        <f t="shared" ca="1" si="1763"/>
        <v>0.73810785036734639</v>
      </c>
      <c r="AA5906" s="76">
        <f t="shared" ca="1" si="1764"/>
        <v>-303.66532634974402</v>
      </c>
      <c r="AB5906" s="76">
        <f t="shared" ca="1" si="1765"/>
        <v>738.10785036734637</v>
      </c>
    </row>
    <row r="5907" spans="1:28" x14ac:dyDescent="0.25">
      <c r="A5907" s="2">
        <f t="shared" si="1766"/>
        <v>13</v>
      </c>
      <c r="B5907" s="16">
        <f ca="1">VLOOKUP(A5907,PERIODS!$O$4:$P$33,2,FALSE)</f>
        <v>3.3000000000000002E-2</v>
      </c>
      <c r="C5907" s="15"/>
      <c r="D5907" s="18">
        <v>5000</v>
      </c>
      <c r="E5907" s="34">
        <f t="shared" ca="1" si="1748"/>
        <v>14382.272138513321</v>
      </c>
      <c r="F5907" s="34">
        <f t="shared" ca="1" si="1749"/>
        <v>3300</v>
      </c>
      <c r="G5907" s="69">
        <f t="shared" ca="1" si="1754"/>
        <v>0</v>
      </c>
      <c r="H5907" s="34">
        <f t="shared" ca="1" si="1755"/>
        <v>737.50470370426194</v>
      </c>
      <c r="I5907" s="34">
        <f t="shared" ca="1" si="1756"/>
        <v>4037.5047037042618</v>
      </c>
      <c r="J5907" s="18">
        <f ca="1">SUM(INDIRECT(ADDRESS(ROW(F5907),COLUMN(F5907),4)):INDIRECT(ADDRESS(ROW(F5907)+N$5-1,COLUMN(F5907),4)))</f>
        <v>23700</v>
      </c>
      <c r="K5907" s="18">
        <f t="shared" ca="1" si="1757"/>
        <v>16350</v>
      </c>
      <c r="L5907" s="18">
        <f t="shared" ca="1" si="1750"/>
        <v>0</v>
      </c>
      <c r="M5907" s="18">
        <f t="shared" ca="1" si="1753"/>
        <v>0</v>
      </c>
      <c r="N5907" s="34">
        <f t="shared" ca="1" si="1758"/>
        <v>10344.767434809059</v>
      </c>
      <c r="P5907" s="18">
        <f t="shared" ca="1" si="1751"/>
        <v>737.50470370426194</v>
      </c>
      <c r="Q5907" s="47">
        <f ca="1">SUM(L$15:L5907)-SUM(M$15:M5907)</f>
        <v>16350</v>
      </c>
      <c r="R5907" s="47" t="str">
        <f t="shared" ca="1" si="1752"/>
        <v>M5910</v>
      </c>
      <c r="S5907" s="40">
        <f t="shared" ca="1" si="1759"/>
        <v>0</v>
      </c>
      <c r="T5907" s="46">
        <f t="shared" ca="1" si="1760"/>
        <v>37</v>
      </c>
      <c r="X5907" s="74">
        <f t="shared" ca="1" si="1761"/>
        <v>0.73750470370426191</v>
      </c>
      <c r="Y5907" s="75">
        <f t="shared" ca="1" si="1762"/>
        <v>0.73750470370426191</v>
      </c>
      <c r="Z5907" s="74">
        <f t="shared" ca="1" si="1763"/>
        <v>2.0907120541199267</v>
      </c>
      <c r="AA5907" s="76">
        <f t="shared" ca="1" si="1764"/>
        <v>737.50470370426194</v>
      </c>
      <c r="AB5907" s="76">
        <f t="shared" ca="1" si="1765"/>
        <v>2090.7120541199265</v>
      </c>
    </row>
    <row r="5908" spans="1:28" x14ac:dyDescent="0.25">
      <c r="A5908" s="2">
        <f t="shared" si="1766"/>
        <v>14</v>
      </c>
      <c r="B5908" s="16">
        <f ca="1">VLOOKUP(A5908,PERIODS!$O$4:$P$33,2,FALSE)</f>
        <v>3.3000000000000002E-2</v>
      </c>
      <c r="C5908" s="15"/>
      <c r="D5908" s="18">
        <v>5000</v>
      </c>
      <c r="E5908" s="34">
        <f t="shared" ca="1" si="1748"/>
        <v>10344.767434809059</v>
      </c>
      <c r="F5908" s="34">
        <f t="shared" ca="1" si="1749"/>
        <v>3300</v>
      </c>
      <c r="G5908" s="69">
        <f t="shared" ca="1" si="1754"/>
        <v>0</v>
      </c>
      <c r="H5908" s="34">
        <f t="shared" ca="1" si="1755"/>
        <v>398.58309478967448</v>
      </c>
      <c r="I5908" s="34">
        <f t="shared" ca="1" si="1756"/>
        <v>3698.5830947896743</v>
      </c>
      <c r="J5908" s="18">
        <f ca="1">SUM(INDIRECT(ADDRESS(ROW(F5908),COLUMN(F5908),4)):INDIRECT(ADDRESS(ROW(F5908)+N$5-1,COLUMN(F5908),4)))</f>
        <v>23900</v>
      </c>
      <c r="K5908" s="18">
        <f t="shared" ca="1" si="1757"/>
        <v>0</v>
      </c>
      <c r="L5908" s="18">
        <f t="shared" ca="1" si="1750"/>
        <v>0</v>
      </c>
      <c r="M5908" s="18">
        <f t="shared" ca="1" si="1753"/>
        <v>16350</v>
      </c>
      <c r="N5908" s="34">
        <f t="shared" ca="1" si="1758"/>
        <v>22996.184340019383</v>
      </c>
      <c r="P5908" s="18">
        <f t="shared" ca="1" si="1751"/>
        <v>398.58309478967448</v>
      </c>
      <c r="Q5908" s="47">
        <f ca="1">SUM(L$15:L5908)-SUM(M$15:M5908)</f>
        <v>0</v>
      </c>
      <c r="R5908" s="47" t="str">
        <f t="shared" ca="1" si="1752"/>
        <v>M5911</v>
      </c>
      <c r="S5908" s="40">
        <f t="shared" ca="1" si="1759"/>
        <v>0</v>
      </c>
      <c r="T5908" s="46">
        <f t="shared" ca="1" si="1760"/>
        <v>19</v>
      </c>
      <c r="X5908" s="74">
        <f t="shared" ca="1" si="1761"/>
        <v>0.39858309478967446</v>
      </c>
      <c r="Y5908" s="75">
        <f t="shared" ca="1" si="1762"/>
        <v>0.39858309478967446</v>
      </c>
      <c r="Z5908" s="74">
        <f t="shared" ca="1" si="1763"/>
        <v>1.4897124202560941</v>
      </c>
      <c r="AA5908" s="76">
        <f t="shared" ca="1" si="1764"/>
        <v>398.58309478967448</v>
      </c>
      <c r="AB5908" s="76">
        <f t="shared" ca="1" si="1765"/>
        <v>1489.712420256094</v>
      </c>
    </row>
    <row r="5909" spans="1:28" x14ac:dyDescent="0.25">
      <c r="A5909" s="2">
        <f t="shared" si="1766"/>
        <v>15</v>
      </c>
      <c r="B5909" s="16">
        <f ca="1">VLOOKUP(A5909,PERIODS!$O$4:$P$33,2,FALSE)</f>
        <v>3.3000000000000002E-2</v>
      </c>
      <c r="C5909" s="15"/>
      <c r="D5909" s="18">
        <v>5000</v>
      </c>
      <c r="E5909" s="34">
        <f t="shared" ca="1" si="1748"/>
        <v>22996.184340019383</v>
      </c>
      <c r="F5909" s="34">
        <f t="shared" ca="1" si="1749"/>
        <v>3300</v>
      </c>
      <c r="G5909" s="69">
        <f t="shared" ca="1" si="1754"/>
        <v>0</v>
      </c>
      <c r="H5909" s="34">
        <f t="shared" ca="1" si="1755"/>
        <v>14.934983073975278</v>
      </c>
      <c r="I5909" s="34">
        <f t="shared" ca="1" si="1756"/>
        <v>3314.9349830739752</v>
      </c>
      <c r="J5909" s="18">
        <f ca="1">SUM(INDIRECT(ADDRESS(ROW(F5909),COLUMN(F5909),4)):INDIRECT(ADDRESS(ROW(F5909)+N$5-1,COLUMN(F5909),4)))</f>
        <v>24100</v>
      </c>
      <c r="K5909" s="18">
        <f t="shared" ca="1" si="1757"/>
        <v>16350</v>
      </c>
      <c r="L5909" s="18">
        <f t="shared" ca="1" si="1750"/>
        <v>16350</v>
      </c>
      <c r="M5909" s="18">
        <f t="shared" ca="1" si="1753"/>
        <v>0</v>
      </c>
      <c r="N5909" s="34">
        <f t="shared" ca="1" si="1758"/>
        <v>19681.249356945409</v>
      </c>
      <c r="P5909" s="18">
        <f t="shared" ca="1" si="1751"/>
        <v>14.934983073975278</v>
      </c>
      <c r="Q5909" s="47">
        <f ca="1">SUM(L$15:L5909)-SUM(M$15:M5909)</f>
        <v>16350</v>
      </c>
      <c r="R5909" s="47" t="str">
        <f t="shared" ca="1" si="1752"/>
        <v>M5912</v>
      </c>
      <c r="S5909" s="40">
        <f t="shared" ca="1" si="1759"/>
        <v>0</v>
      </c>
      <c r="T5909" s="46">
        <f t="shared" ca="1" si="1760"/>
        <v>49</v>
      </c>
      <c r="X5909" s="74">
        <f t="shared" ca="1" si="1761"/>
        <v>1.4934983073975278E-2</v>
      </c>
      <c r="Y5909" s="75">
        <f t="shared" ca="1" si="1762"/>
        <v>1.4934983073975278E-2</v>
      </c>
      <c r="Z5909" s="74">
        <f t="shared" ca="1" si="1763"/>
        <v>1.015047067230187</v>
      </c>
      <c r="AA5909" s="76">
        <f t="shared" ca="1" si="1764"/>
        <v>14.934983073975278</v>
      </c>
      <c r="AB5909" s="76">
        <f t="shared" ca="1" si="1765"/>
        <v>1015.0470672301871</v>
      </c>
    </row>
    <row r="5910" spans="1:28" x14ac:dyDescent="0.25">
      <c r="A5910" s="2">
        <f t="shared" si="1766"/>
        <v>16</v>
      </c>
      <c r="B5910" s="16">
        <f ca="1">VLOOKUP(A5910,PERIODS!$O$4:$P$33,2,FALSE)</f>
        <v>3.3000000000000002E-2</v>
      </c>
      <c r="C5910" s="15"/>
      <c r="D5910" s="18">
        <v>5000</v>
      </c>
      <c r="E5910" s="34">
        <f t="shared" ca="1" si="1748"/>
        <v>19681.249356945409</v>
      </c>
      <c r="F5910" s="34">
        <f t="shared" ca="1" si="1749"/>
        <v>3300</v>
      </c>
      <c r="G5910" s="69">
        <f t="shared" ca="1" si="1754"/>
        <v>0</v>
      </c>
      <c r="H5910" s="34">
        <f t="shared" ca="1" si="1755"/>
        <v>-1988.7636651037876</v>
      </c>
      <c r="I5910" s="34">
        <f t="shared" ca="1" si="1756"/>
        <v>1311.2363348962124</v>
      </c>
      <c r="J5910" s="18">
        <f ca="1">SUM(INDIRECT(ADDRESS(ROW(F5910),COLUMN(F5910),4)):INDIRECT(ADDRESS(ROW(F5910)+N$5-1,COLUMN(F5910),4)))</f>
        <v>24300</v>
      </c>
      <c r="K5910" s="18">
        <f t="shared" ca="1" si="1757"/>
        <v>16350</v>
      </c>
      <c r="L5910" s="18">
        <f t="shared" ca="1" si="1750"/>
        <v>0</v>
      </c>
      <c r="M5910" s="18">
        <f t="shared" ca="1" si="1753"/>
        <v>0</v>
      </c>
      <c r="N5910" s="34">
        <f t="shared" ca="1" si="1758"/>
        <v>18370.013022049196</v>
      </c>
      <c r="P5910" s="18">
        <f t="shared" ca="1" si="1751"/>
        <v>1988.7636651037876</v>
      </c>
      <c r="Q5910" s="47">
        <f ca="1">SUM(L$15:L5910)-SUM(M$15:M5910)</f>
        <v>16350</v>
      </c>
      <c r="R5910" s="47" t="str">
        <f t="shared" ca="1" si="1752"/>
        <v>M5913</v>
      </c>
      <c r="S5910" s="40">
        <f t="shared" ca="1" si="1759"/>
        <v>0</v>
      </c>
      <c r="T5910" s="46">
        <f t="shared" ca="1" si="1760"/>
        <v>0</v>
      </c>
      <c r="X5910" s="74">
        <f t="shared" ca="1" si="1761"/>
        <v>-1.9887636651037877</v>
      </c>
      <c r="Y5910" s="75">
        <f t="shared" ca="1" si="1762"/>
        <v>-1.9887636651037877</v>
      </c>
      <c r="Z5910" s="74">
        <f t="shared" ca="1" si="1763"/>
        <v>0.1368645312843394</v>
      </c>
      <c r="AA5910" s="76">
        <f t="shared" ca="1" si="1764"/>
        <v>-1988.7636651037876</v>
      </c>
      <c r="AB5910" s="76">
        <f t="shared" ca="1" si="1765"/>
        <v>136.86453128433939</v>
      </c>
    </row>
    <row r="5911" spans="1:28" x14ac:dyDescent="0.25">
      <c r="A5911" s="2">
        <f t="shared" si="1766"/>
        <v>17</v>
      </c>
      <c r="B5911" s="16">
        <f ca="1">VLOOKUP(A5911,PERIODS!$O$4:$P$33,2,FALSE)</f>
        <v>3.5000000000000003E-2</v>
      </c>
      <c r="C5911" s="15"/>
      <c r="D5911" s="18">
        <v>5000</v>
      </c>
      <c r="E5911" s="34">
        <f t="shared" ref="E5911:E5974" ca="1" si="1767">N5910</f>
        <v>18370.013022049196</v>
      </c>
      <c r="F5911" s="34">
        <f t="shared" ref="F5911:F5974" ca="1" si="1768">F$2*B5911</f>
        <v>3500.0000000000005</v>
      </c>
      <c r="G5911" s="69">
        <f t="shared" ca="1" si="1754"/>
        <v>0</v>
      </c>
      <c r="H5911" s="34">
        <f t="shared" ca="1" si="1755"/>
        <v>-1040.7666702458928</v>
      </c>
      <c r="I5911" s="34">
        <f t="shared" ca="1" si="1756"/>
        <v>2459.2333297541077</v>
      </c>
      <c r="J5911" s="18">
        <f ca="1">SUM(INDIRECT(ADDRESS(ROW(F5911),COLUMN(F5911),4)):INDIRECT(ADDRESS(ROW(F5911)+N$5-1,COLUMN(F5911),4)))</f>
        <v>24500.000000000004</v>
      </c>
      <c r="K5911" s="18">
        <f t="shared" ca="1" si="1757"/>
        <v>16350</v>
      </c>
      <c r="L5911" s="18">
        <f t="shared" ref="L5911:L5974" ca="1" si="1769">IF((E5911+K5910)&lt;J5911,N$2,0)</f>
        <v>0</v>
      </c>
      <c r="M5911" s="18">
        <f t="shared" ca="1" si="1753"/>
        <v>0</v>
      </c>
      <c r="N5911" s="34">
        <f t="shared" ca="1" si="1758"/>
        <v>15910.779692295087</v>
      </c>
      <c r="P5911" s="18">
        <f t="shared" ref="P5911:P5974" ca="1" si="1770">ABS(H5911)</f>
        <v>1040.7666702458928</v>
      </c>
      <c r="Q5911" s="47">
        <f ca="1">SUM(L$15:L5911)-SUM(M$15:M5911)</f>
        <v>16350</v>
      </c>
      <c r="R5911" s="47" t="str">
        <f t="shared" ref="R5911:R5974" ca="1" si="1771">ADDRESS(ROW(M5911)+$N$3+RANDBETWEEN(-$N$4,$N$4),COLUMN(M5911),4)</f>
        <v>M5914</v>
      </c>
      <c r="S5911" s="40">
        <f t="shared" ca="1" si="1759"/>
        <v>0</v>
      </c>
      <c r="T5911" s="46">
        <f t="shared" ca="1" si="1760"/>
        <v>60</v>
      </c>
      <c r="X5911" s="74">
        <f t="shared" ca="1" si="1761"/>
        <v>-1.0407666702458929</v>
      </c>
      <c r="Y5911" s="75">
        <f t="shared" ca="1" si="1762"/>
        <v>-1.0407666702458929</v>
      </c>
      <c r="Z5911" s="74">
        <f t="shared" ca="1" si="1763"/>
        <v>0.35318380262168303</v>
      </c>
      <c r="AA5911" s="76">
        <f t="shared" ca="1" si="1764"/>
        <v>-1040.7666702458928</v>
      </c>
      <c r="AB5911" s="76">
        <f t="shared" ca="1" si="1765"/>
        <v>353.18380262168301</v>
      </c>
    </row>
    <row r="5912" spans="1:28" x14ac:dyDescent="0.25">
      <c r="A5912" s="2">
        <f t="shared" si="1766"/>
        <v>18</v>
      </c>
      <c r="B5912" s="16">
        <f ca="1">VLOOKUP(A5912,PERIODS!$O$4:$P$33,2,FALSE)</f>
        <v>3.5000000000000003E-2</v>
      </c>
      <c r="C5912" s="15"/>
      <c r="D5912" s="18">
        <v>5000</v>
      </c>
      <c r="E5912" s="34">
        <f t="shared" ca="1" si="1767"/>
        <v>15910.779692295087</v>
      </c>
      <c r="F5912" s="34">
        <f t="shared" ca="1" si="1768"/>
        <v>3500.0000000000005</v>
      </c>
      <c r="G5912" s="69">
        <f t="shared" ca="1" si="1754"/>
        <v>0</v>
      </c>
      <c r="H5912" s="34">
        <f t="shared" ca="1" si="1755"/>
        <v>-684.92268588802006</v>
      </c>
      <c r="I5912" s="34">
        <f t="shared" ca="1" si="1756"/>
        <v>2815.0773141119803</v>
      </c>
      <c r="J5912" s="18">
        <f ca="1">SUM(INDIRECT(ADDRESS(ROW(F5912),COLUMN(F5912),4)):INDIRECT(ADDRESS(ROW(F5912)+N$5-1,COLUMN(F5912),4)))</f>
        <v>24500.000000000004</v>
      </c>
      <c r="K5912" s="18">
        <f t="shared" ca="1" si="1757"/>
        <v>0</v>
      </c>
      <c r="L5912" s="18">
        <f t="shared" ca="1" si="1769"/>
        <v>0</v>
      </c>
      <c r="M5912" s="18">
        <f t="shared" ca="1" si="1753"/>
        <v>16350</v>
      </c>
      <c r="N5912" s="34">
        <f t="shared" ca="1" si="1758"/>
        <v>29445.702378183109</v>
      </c>
      <c r="P5912" s="18">
        <f t="shared" ca="1" si="1770"/>
        <v>684.92268588802006</v>
      </c>
      <c r="Q5912" s="47">
        <f ca="1">SUM(L$15:L5912)-SUM(M$15:M5912)</f>
        <v>0</v>
      </c>
      <c r="R5912" s="47" t="str">
        <f t="shared" ca="1" si="1771"/>
        <v>M5915</v>
      </c>
      <c r="S5912" s="40">
        <f t="shared" ca="1" si="1759"/>
        <v>0</v>
      </c>
      <c r="T5912" s="46">
        <f t="shared" ca="1" si="1760"/>
        <v>77</v>
      </c>
      <c r="X5912" s="74">
        <f t="shared" ca="1" si="1761"/>
        <v>-0.68492268588802008</v>
      </c>
      <c r="Y5912" s="75">
        <f t="shared" ca="1" si="1762"/>
        <v>-0.68492268588802008</v>
      </c>
      <c r="Z5912" s="74">
        <f t="shared" ca="1" si="1763"/>
        <v>0.50412920436991426</v>
      </c>
      <c r="AA5912" s="76">
        <f t="shared" ca="1" si="1764"/>
        <v>-684.92268588802006</v>
      </c>
      <c r="AB5912" s="76">
        <f t="shared" ca="1" si="1765"/>
        <v>504.12920436991425</v>
      </c>
    </row>
    <row r="5913" spans="1:28" x14ac:dyDescent="0.25">
      <c r="A5913" s="2">
        <f t="shared" si="1766"/>
        <v>19</v>
      </c>
      <c r="B5913" s="16">
        <f ca="1">VLOOKUP(A5913,PERIODS!$O$4:$P$33,2,FALSE)</f>
        <v>3.5000000000000003E-2</v>
      </c>
      <c r="C5913" s="15"/>
      <c r="D5913" s="18">
        <v>5000</v>
      </c>
      <c r="E5913" s="34">
        <f t="shared" ca="1" si="1767"/>
        <v>29445.702378183109</v>
      </c>
      <c r="F5913" s="34">
        <f t="shared" ca="1" si="1768"/>
        <v>3500.0000000000005</v>
      </c>
      <c r="G5913" s="69">
        <f t="shared" ca="1" si="1754"/>
        <v>0</v>
      </c>
      <c r="H5913" s="34">
        <f t="shared" ca="1" si="1755"/>
        <v>885.64615861807351</v>
      </c>
      <c r="I5913" s="34">
        <f t="shared" ca="1" si="1756"/>
        <v>4385.646158618074</v>
      </c>
      <c r="J5913" s="18">
        <f ca="1">SUM(INDIRECT(ADDRESS(ROW(F5913),COLUMN(F5913),4)):INDIRECT(ADDRESS(ROW(F5913)+N$5-1,COLUMN(F5913),4)))</f>
        <v>24500.000000000004</v>
      </c>
      <c r="K5913" s="18">
        <f t="shared" ca="1" si="1757"/>
        <v>0</v>
      </c>
      <c r="L5913" s="18">
        <f t="shared" ca="1" si="1769"/>
        <v>0</v>
      </c>
      <c r="M5913" s="18">
        <f t="shared" ca="1" si="1753"/>
        <v>0</v>
      </c>
      <c r="N5913" s="34">
        <f t="shared" ca="1" si="1758"/>
        <v>25060.056219565035</v>
      </c>
      <c r="P5913" s="18">
        <f t="shared" ca="1" si="1770"/>
        <v>885.64615861807351</v>
      </c>
      <c r="Q5913" s="47">
        <f ca="1">SUM(L$15:L5913)-SUM(M$15:M5913)</f>
        <v>0</v>
      </c>
      <c r="R5913" s="47" t="str">
        <f t="shared" ca="1" si="1771"/>
        <v>M5916</v>
      </c>
      <c r="S5913" s="40">
        <f t="shared" ca="1" si="1759"/>
        <v>0</v>
      </c>
      <c r="T5913" s="46">
        <f t="shared" ca="1" si="1760"/>
        <v>70</v>
      </c>
      <c r="X5913" s="74">
        <f t="shared" ca="1" si="1761"/>
        <v>0.8856461586180735</v>
      </c>
      <c r="Y5913" s="75">
        <f t="shared" ca="1" si="1762"/>
        <v>0.8856461586180735</v>
      </c>
      <c r="Z5913" s="74">
        <f t="shared" ca="1" si="1763"/>
        <v>2.4245505296639154</v>
      </c>
      <c r="AA5913" s="76">
        <f t="shared" ca="1" si="1764"/>
        <v>885.64615861807351</v>
      </c>
      <c r="AB5913" s="76">
        <f t="shared" ca="1" si="1765"/>
        <v>2424.5505296639153</v>
      </c>
    </row>
    <row r="5914" spans="1:28" x14ac:dyDescent="0.25">
      <c r="A5914" s="2">
        <f t="shared" si="1766"/>
        <v>20</v>
      </c>
      <c r="B5914" s="16">
        <f ca="1">VLOOKUP(A5914,PERIODS!$O$4:$P$33,2,FALSE)</f>
        <v>3.5000000000000003E-2</v>
      </c>
      <c r="C5914" s="15"/>
      <c r="D5914" s="18">
        <v>5000</v>
      </c>
      <c r="E5914" s="34">
        <f t="shared" ca="1" si="1767"/>
        <v>25060.056219565035</v>
      </c>
      <c r="F5914" s="34">
        <f t="shared" ca="1" si="1768"/>
        <v>3500.0000000000005</v>
      </c>
      <c r="G5914" s="69">
        <f t="shared" ca="1" si="1754"/>
        <v>0</v>
      </c>
      <c r="H5914" s="34">
        <f t="shared" ca="1" si="1755"/>
        <v>384.27011455022966</v>
      </c>
      <c r="I5914" s="34">
        <f t="shared" ca="1" si="1756"/>
        <v>3884.2701145502301</v>
      </c>
      <c r="J5914" s="18">
        <f ca="1">SUM(INDIRECT(ADDRESS(ROW(F5914),COLUMN(F5914),4)):INDIRECT(ADDRESS(ROW(F5914)+N$5-1,COLUMN(F5914),4)))</f>
        <v>24500.000000000004</v>
      </c>
      <c r="K5914" s="18">
        <f t="shared" ca="1" si="1757"/>
        <v>0</v>
      </c>
      <c r="L5914" s="18">
        <f t="shared" ca="1" si="1769"/>
        <v>0</v>
      </c>
      <c r="M5914" s="18">
        <f t="shared" ca="1" si="1753"/>
        <v>0</v>
      </c>
      <c r="N5914" s="34">
        <f t="shared" ca="1" si="1758"/>
        <v>21175.786105014806</v>
      </c>
      <c r="P5914" s="18">
        <f t="shared" ca="1" si="1770"/>
        <v>384.27011455022966</v>
      </c>
      <c r="Q5914" s="47">
        <f ca="1">SUM(L$15:L5914)-SUM(M$15:M5914)</f>
        <v>0</v>
      </c>
      <c r="R5914" s="47" t="str">
        <f t="shared" ca="1" si="1771"/>
        <v>M5917</v>
      </c>
      <c r="S5914" s="40">
        <f t="shared" ca="1" si="1759"/>
        <v>0</v>
      </c>
      <c r="T5914" s="46">
        <f t="shared" ca="1" si="1760"/>
        <v>90</v>
      </c>
      <c r="X5914" s="74">
        <f t="shared" ca="1" si="1761"/>
        <v>0.38427011455022964</v>
      </c>
      <c r="Y5914" s="75">
        <f t="shared" ca="1" si="1762"/>
        <v>0.38427011455022964</v>
      </c>
      <c r="Z5914" s="74">
        <f t="shared" ca="1" si="1763"/>
        <v>1.4685420626917822</v>
      </c>
      <c r="AA5914" s="76">
        <f t="shared" ca="1" si="1764"/>
        <v>384.27011455022966</v>
      </c>
      <c r="AB5914" s="76">
        <f t="shared" ca="1" si="1765"/>
        <v>1468.5420626917821</v>
      </c>
    </row>
    <row r="5915" spans="1:28" x14ac:dyDescent="0.25">
      <c r="A5915" s="2">
        <f t="shared" si="1766"/>
        <v>21</v>
      </c>
      <c r="B5915" s="16">
        <f ca="1">VLOOKUP(A5915,PERIODS!$O$4:$P$33,2,FALSE)</f>
        <v>3.5000000000000003E-2</v>
      </c>
      <c r="C5915" s="15"/>
      <c r="D5915" s="18">
        <v>5000</v>
      </c>
      <c r="E5915" s="34">
        <f t="shared" ca="1" si="1767"/>
        <v>21175.786105014806</v>
      </c>
      <c r="F5915" s="34">
        <f t="shared" ca="1" si="1768"/>
        <v>3500.0000000000005</v>
      </c>
      <c r="G5915" s="69">
        <f t="shared" ca="1" si="1754"/>
        <v>0</v>
      </c>
      <c r="H5915" s="34">
        <f t="shared" ca="1" si="1755"/>
        <v>236.13953887754207</v>
      </c>
      <c r="I5915" s="34">
        <f t="shared" ca="1" si="1756"/>
        <v>3736.1395388775427</v>
      </c>
      <c r="J5915" s="18">
        <f ca="1">SUM(INDIRECT(ADDRESS(ROW(F5915),COLUMN(F5915),4)):INDIRECT(ADDRESS(ROW(F5915)+N$5-1,COLUMN(F5915),4)))</f>
        <v>24500.000000000004</v>
      </c>
      <c r="K5915" s="18">
        <f t="shared" ca="1" si="1757"/>
        <v>16350</v>
      </c>
      <c r="L5915" s="18">
        <f t="shared" ca="1" si="1769"/>
        <v>16350</v>
      </c>
      <c r="M5915" s="18">
        <f t="shared" ca="1" si="1753"/>
        <v>0</v>
      </c>
      <c r="N5915" s="34">
        <f t="shared" ca="1" si="1758"/>
        <v>17439.646566137264</v>
      </c>
      <c r="P5915" s="18">
        <f t="shared" ca="1" si="1770"/>
        <v>236.13953887754207</v>
      </c>
      <c r="Q5915" s="47">
        <f ca="1">SUM(L$15:L5915)-SUM(M$15:M5915)</f>
        <v>16350</v>
      </c>
      <c r="R5915" s="47" t="str">
        <f t="shared" ca="1" si="1771"/>
        <v>M5918</v>
      </c>
      <c r="S5915" s="40">
        <f t="shared" ca="1" si="1759"/>
        <v>0</v>
      </c>
      <c r="T5915" s="46">
        <f t="shared" ca="1" si="1760"/>
        <v>75</v>
      </c>
      <c r="X5915" s="74">
        <f t="shared" ca="1" si="1761"/>
        <v>0.23613953887754208</v>
      </c>
      <c r="Y5915" s="75">
        <f t="shared" ca="1" si="1762"/>
        <v>0.23613953887754208</v>
      </c>
      <c r="Z5915" s="74">
        <f t="shared" ca="1" si="1763"/>
        <v>1.2663510030363687</v>
      </c>
      <c r="AA5915" s="76">
        <f t="shared" ca="1" si="1764"/>
        <v>236.13953887754207</v>
      </c>
      <c r="AB5915" s="76">
        <f t="shared" ca="1" si="1765"/>
        <v>1266.3510030363686</v>
      </c>
    </row>
    <row r="5916" spans="1:28" x14ac:dyDescent="0.25">
      <c r="A5916" s="2">
        <f t="shared" si="1766"/>
        <v>22</v>
      </c>
      <c r="B5916" s="16">
        <f ca="1">VLOOKUP(A5916,PERIODS!$O$4:$P$33,2,FALSE)</f>
        <v>3.5000000000000003E-2</v>
      </c>
      <c r="C5916" s="15"/>
      <c r="D5916" s="18">
        <v>5000</v>
      </c>
      <c r="E5916" s="34">
        <f t="shared" ca="1" si="1767"/>
        <v>17439.646566137264</v>
      </c>
      <c r="F5916" s="34">
        <f t="shared" ca="1" si="1768"/>
        <v>3500.0000000000005</v>
      </c>
      <c r="G5916" s="69">
        <f t="shared" ca="1" si="1754"/>
        <v>0</v>
      </c>
      <c r="H5916" s="34">
        <f t="shared" ca="1" si="1755"/>
        <v>681.84730128831461</v>
      </c>
      <c r="I5916" s="34">
        <f t="shared" ca="1" si="1756"/>
        <v>4181.8473012883151</v>
      </c>
      <c r="J5916" s="18">
        <f ca="1">SUM(INDIRECT(ADDRESS(ROW(F5916),COLUMN(F5916),4)):INDIRECT(ADDRESS(ROW(F5916)+N$5-1,COLUMN(F5916),4)))</f>
        <v>25000.000000000004</v>
      </c>
      <c r="K5916" s="18">
        <f t="shared" ca="1" si="1757"/>
        <v>16350</v>
      </c>
      <c r="L5916" s="18">
        <f t="shared" ca="1" si="1769"/>
        <v>0</v>
      </c>
      <c r="M5916" s="18">
        <f t="shared" ca="1" si="1753"/>
        <v>0</v>
      </c>
      <c r="N5916" s="34">
        <f t="shared" ca="1" si="1758"/>
        <v>13257.799264848949</v>
      </c>
      <c r="P5916" s="18">
        <f t="shared" ca="1" si="1770"/>
        <v>681.84730128831461</v>
      </c>
      <c r="Q5916" s="47">
        <f ca="1">SUM(L$15:L5916)-SUM(M$15:M5916)</f>
        <v>16350</v>
      </c>
      <c r="R5916" s="47" t="str">
        <f t="shared" ca="1" si="1771"/>
        <v>M5919</v>
      </c>
      <c r="S5916" s="40">
        <f t="shared" ca="1" si="1759"/>
        <v>0</v>
      </c>
      <c r="T5916" s="46">
        <f t="shared" ca="1" si="1760"/>
        <v>85</v>
      </c>
      <c r="X5916" s="74">
        <f t="shared" ca="1" si="1761"/>
        <v>0.68184730128831461</v>
      </c>
      <c r="Y5916" s="75">
        <f t="shared" ca="1" si="1762"/>
        <v>0.68184730128831461</v>
      </c>
      <c r="Z5916" s="74">
        <f t="shared" ca="1" si="1763"/>
        <v>1.9775274491336461</v>
      </c>
      <c r="AA5916" s="76">
        <f t="shared" ca="1" si="1764"/>
        <v>681.84730128831461</v>
      </c>
      <c r="AB5916" s="76">
        <f t="shared" ca="1" si="1765"/>
        <v>1977.5274491336461</v>
      </c>
    </row>
    <row r="5917" spans="1:28" x14ac:dyDescent="0.25">
      <c r="A5917" s="2">
        <f t="shared" si="1766"/>
        <v>23</v>
      </c>
      <c r="B5917" s="16">
        <f ca="1">VLOOKUP(A5917,PERIODS!$O$4:$P$33,2,FALSE)</f>
        <v>3.5000000000000003E-2</v>
      </c>
      <c r="C5917" s="15"/>
      <c r="D5917" s="18">
        <v>5000</v>
      </c>
      <c r="E5917" s="34">
        <f t="shared" ca="1" si="1767"/>
        <v>13257.799264848949</v>
      </c>
      <c r="F5917" s="34">
        <f t="shared" ca="1" si="1768"/>
        <v>3500.0000000000005</v>
      </c>
      <c r="G5917" s="69">
        <f t="shared" ca="1" si="1754"/>
        <v>0</v>
      </c>
      <c r="H5917" s="34">
        <f t="shared" ca="1" si="1755"/>
        <v>-780.15677756167918</v>
      </c>
      <c r="I5917" s="34">
        <f t="shared" ca="1" si="1756"/>
        <v>2719.8432224383214</v>
      </c>
      <c r="J5917" s="18">
        <f ca="1">SUM(INDIRECT(ADDRESS(ROW(F5917),COLUMN(F5917),4)):INDIRECT(ADDRESS(ROW(F5917)+N$5-1,COLUMN(F5917),4)))</f>
        <v>25500.000000000004</v>
      </c>
      <c r="K5917" s="18">
        <f t="shared" ca="1" si="1757"/>
        <v>16350</v>
      </c>
      <c r="L5917" s="18">
        <f t="shared" ca="1" si="1769"/>
        <v>0</v>
      </c>
      <c r="M5917" s="18">
        <f t="shared" ca="1" si="1753"/>
        <v>0</v>
      </c>
      <c r="N5917" s="34">
        <f t="shared" ca="1" si="1758"/>
        <v>10537.956042410628</v>
      </c>
      <c r="P5917" s="18">
        <f t="shared" ca="1" si="1770"/>
        <v>780.15677756167918</v>
      </c>
      <c r="Q5917" s="47">
        <f ca="1">SUM(L$15:L5917)-SUM(M$15:M5917)</f>
        <v>16350</v>
      </c>
      <c r="R5917" s="47" t="str">
        <f t="shared" ca="1" si="1771"/>
        <v>M5920</v>
      </c>
      <c r="S5917" s="40">
        <f t="shared" ca="1" si="1759"/>
        <v>0</v>
      </c>
      <c r="T5917" s="46">
        <f t="shared" ca="1" si="1760"/>
        <v>47</v>
      </c>
      <c r="X5917" s="74">
        <f t="shared" ca="1" si="1761"/>
        <v>-0.78015677756167923</v>
      </c>
      <c r="Y5917" s="75">
        <f t="shared" ca="1" si="1762"/>
        <v>-0.78015677756167923</v>
      </c>
      <c r="Z5917" s="74">
        <f t="shared" ca="1" si="1763"/>
        <v>0.45833414916184501</v>
      </c>
      <c r="AA5917" s="76">
        <f t="shared" ca="1" si="1764"/>
        <v>-780.15677756167918</v>
      </c>
      <c r="AB5917" s="76">
        <f t="shared" ca="1" si="1765"/>
        <v>458.334149161845</v>
      </c>
    </row>
    <row r="5918" spans="1:28" x14ac:dyDescent="0.25">
      <c r="A5918" s="2">
        <f t="shared" si="1766"/>
        <v>24</v>
      </c>
      <c r="B5918" s="16">
        <f ca="1">VLOOKUP(A5918,PERIODS!$O$4:$P$33,2,FALSE)</f>
        <v>3.5000000000000003E-2</v>
      </c>
      <c r="C5918" s="15"/>
      <c r="D5918" s="18">
        <v>5000</v>
      </c>
      <c r="E5918" s="34">
        <f t="shared" ca="1" si="1767"/>
        <v>10537.956042410628</v>
      </c>
      <c r="F5918" s="34">
        <f t="shared" ca="1" si="1768"/>
        <v>3500.0000000000005</v>
      </c>
      <c r="G5918" s="69">
        <f t="shared" ca="1" si="1754"/>
        <v>0</v>
      </c>
      <c r="H5918" s="34">
        <f t="shared" ca="1" si="1755"/>
        <v>-679.22067706995153</v>
      </c>
      <c r="I5918" s="34">
        <f t="shared" ca="1" si="1756"/>
        <v>2820.7793229300487</v>
      </c>
      <c r="J5918" s="18">
        <f ca="1">SUM(INDIRECT(ADDRESS(ROW(F5918),COLUMN(F5918),4)):INDIRECT(ADDRESS(ROW(F5918)+N$5-1,COLUMN(F5918),4)))</f>
        <v>26000</v>
      </c>
      <c r="K5918" s="18">
        <f t="shared" ca="1" si="1757"/>
        <v>0</v>
      </c>
      <c r="L5918" s="18">
        <f t="shared" ca="1" si="1769"/>
        <v>0</v>
      </c>
      <c r="M5918" s="18">
        <f t="shared" ca="1" si="1753"/>
        <v>16350</v>
      </c>
      <c r="N5918" s="34">
        <f t="shared" ca="1" si="1758"/>
        <v>24067.17671948058</v>
      </c>
      <c r="P5918" s="18">
        <f t="shared" ca="1" si="1770"/>
        <v>679.22067706995153</v>
      </c>
      <c r="Q5918" s="47">
        <f ca="1">SUM(L$15:L5918)-SUM(M$15:M5918)</f>
        <v>0</v>
      </c>
      <c r="R5918" s="47" t="str">
        <f t="shared" ca="1" si="1771"/>
        <v>M5921</v>
      </c>
      <c r="S5918" s="40">
        <f t="shared" ca="1" si="1759"/>
        <v>0</v>
      </c>
      <c r="T5918" s="46">
        <f t="shared" ca="1" si="1760"/>
        <v>25</v>
      </c>
      <c r="X5918" s="74">
        <f t="shared" ca="1" si="1761"/>
        <v>-0.67922067706995148</v>
      </c>
      <c r="Y5918" s="75">
        <f t="shared" ca="1" si="1762"/>
        <v>-0.67922067706995148</v>
      </c>
      <c r="Z5918" s="74">
        <f t="shared" ca="1" si="1763"/>
        <v>0.50701196448991859</v>
      </c>
      <c r="AA5918" s="76">
        <f t="shared" ca="1" si="1764"/>
        <v>-679.22067706995153</v>
      </c>
      <c r="AB5918" s="76">
        <f t="shared" ca="1" si="1765"/>
        <v>507.01196448991857</v>
      </c>
    </row>
    <row r="5919" spans="1:28" x14ac:dyDescent="0.25">
      <c r="A5919" s="2">
        <f t="shared" si="1766"/>
        <v>25</v>
      </c>
      <c r="B5919" s="16">
        <f ca="1">VLOOKUP(A5919,PERIODS!$O$4:$P$33,2,FALSE)</f>
        <v>3.5000000000000003E-2</v>
      </c>
      <c r="C5919" s="15"/>
      <c r="D5919" s="18">
        <v>5000</v>
      </c>
      <c r="E5919" s="34">
        <f t="shared" ca="1" si="1767"/>
        <v>24067.17671948058</v>
      </c>
      <c r="F5919" s="34">
        <f t="shared" ca="1" si="1768"/>
        <v>3500.0000000000005</v>
      </c>
      <c r="G5919" s="69">
        <f t="shared" ca="1" si="1754"/>
        <v>0</v>
      </c>
      <c r="H5919" s="34">
        <f t="shared" ca="1" si="1755"/>
        <v>-791.13013737713129</v>
      </c>
      <c r="I5919" s="34">
        <f t="shared" ca="1" si="1756"/>
        <v>2708.8698626228693</v>
      </c>
      <c r="J5919" s="18">
        <f ca="1">SUM(INDIRECT(ADDRESS(ROW(F5919),COLUMN(F5919),4)):INDIRECT(ADDRESS(ROW(F5919)+N$5-1,COLUMN(F5919),4)))</f>
        <v>24900</v>
      </c>
      <c r="K5919" s="18">
        <f t="shared" ca="1" si="1757"/>
        <v>16350</v>
      </c>
      <c r="L5919" s="18">
        <f t="shared" ca="1" si="1769"/>
        <v>16350</v>
      </c>
      <c r="M5919" s="18">
        <f t="shared" ca="1" si="1753"/>
        <v>0</v>
      </c>
      <c r="N5919" s="34">
        <f t="shared" ca="1" si="1758"/>
        <v>21358.306856857711</v>
      </c>
      <c r="P5919" s="18">
        <f t="shared" ca="1" si="1770"/>
        <v>791.13013737713129</v>
      </c>
      <c r="Q5919" s="47">
        <f ca="1">SUM(L$15:L5919)-SUM(M$15:M5919)</f>
        <v>16350</v>
      </c>
      <c r="R5919" s="47" t="str">
        <f t="shared" ca="1" si="1771"/>
        <v>M5922</v>
      </c>
      <c r="S5919" s="40">
        <f t="shared" ca="1" si="1759"/>
        <v>0</v>
      </c>
      <c r="T5919" s="46">
        <f t="shared" ca="1" si="1760"/>
        <v>80</v>
      </c>
      <c r="X5919" s="74">
        <f t="shared" ca="1" si="1761"/>
        <v>-0.79113013737713134</v>
      </c>
      <c r="Y5919" s="75">
        <f t="shared" ca="1" si="1762"/>
        <v>-0.79113013737713134</v>
      </c>
      <c r="Z5919" s="74">
        <f t="shared" ca="1" si="1763"/>
        <v>0.45333217803430681</v>
      </c>
      <c r="AA5919" s="76">
        <f t="shared" ca="1" si="1764"/>
        <v>-791.13013737713129</v>
      </c>
      <c r="AB5919" s="76">
        <f t="shared" ca="1" si="1765"/>
        <v>453.33217803430682</v>
      </c>
    </row>
    <row r="5920" spans="1:28" x14ac:dyDescent="0.25">
      <c r="A5920" s="2">
        <f t="shared" si="1766"/>
        <v>26</v>
      </c>
      <c r="B5920" s="16">
        <f ca="1">VLOOKUP(A5920,PERIODS!$O$4:$P$33,2,FALSE)</f>
        <v>3.5000000000000003E-2</v>
      </c>
      <c r="C5920" s="15"/>
      <c r="D5920" s="18">
        <v>5000</v>
      </c>
      <c r="E5920" s="34">
        <f t="shared" ca="1" si="1767"/>
        <v>21358.306856857711</v>
      </c>
      <c r="F5920" s="34">
        <f t="shared" ca="1" si="1768"/>
        <v>3500.0000000000005</v>
      </c>
      <c r="G5920" s="69">
        <f t="shared" ca="1" si="1754"/>
        <v>0</v>
      </c>
      <c r="H5920" s="34">
        <f t="shared" ca="1" si="1755"/>
        <v>974.87599631518117</v>
      </c>
      <c r="I5920" s="34">
        <f t="shared" ca="1" si="1756"/>
        <v>4474.8759963151815</v>
      </c>
      <c r="J5920" s="18">
        <f ca="1">SUM(INDIRECT(ADDRESS(ROW(F5920),COLUMN(F5920),4)):INDIRECT(ADDRESS(ROW(F5920)+N$5-1,COLUMN(F5920),4)))</f>
        <v>23900</v>
      </c>
      <c r="K5920" s="18">
        <f t="shared" ca="1" si="1757"/>
        <v>16350</v>
      </c>
      <c r="L5920" s="18">
        <f t="shared" ca="1" si="1769"/>
        <v>0</v>
      </c>
      <c r="M5920" s="18">
        <f t="shared" ca="1" si="1753"/>
        <v>0</v>
      </c>
      <c r="N5920" s="34">
        <f t="shared" ca="1" si="1758"/>
        <v>16883.430860542529</v>
      </c>
      <c r="P5920" s="18">
        <f t="shared" ca="1" si="1770"/>
        <v>974.87599631518117</v>
      </c>
      <c r="Q5920" s="47">
        <f ca="1">SUM(L$15:L5920)-SUM(M$15:M5920)</f>
        <v>16350</v>
      </c>
      <c r="R5920" s="47" t="str">
        <f t="shared" ca="1" si="1771"/>
        <v>M5923</v>
      </c>
      <c r="S5920" s="40">
        <f t="shared" ca="1" si="1759"/>
        <v>0</v>
      </c>
      <c r="T5920" s="46">
        <f t="shared" ca="1" si="1760"/>
        <v>95</v>
      </c>
      <c r="X5920" s="74">
        <f t="shared" ca="1" si="1761"/>
        <v>0.97487599631518118</v>
      </c>
      <c r="Y5920" s="75">
        <f t="shared" ca="1" si="1762"/>
        <v>0.97487599631518118</v>
      </c>
      <c r="Z5920" s="74">
        <f t="shared" ca="1" si="1763"/>
        <v>2.6508384768619164</v>
      </c>
      <c r="AA5920" s="76">
        <f t="shared" ca="1" si="1764"/>
        <v>974.87599631518117</v>
      </c>
      <c r="AB5920" s="76">
        <f t="shared" ca="1" si="1765"/>
        <v>2650.8384768619162</v>
      </c>
    </row>
    <row r="5921" spans="1:28" x14ac:dyDescent="0.25">
      <c r="A5921" s="2">
        <f t="shared" si="1766"/>
        <v>27</v>
      </c>
      <c r="B5921" s="16">
        <f ca="1">VLOOKUP(A5921,PERIODS!$O$4:$P$33,2,FALSE)</f>
        <v>3.5000000000000003E-2</v>
      </c>
      <c r="C5921" s="15"/>
      <c r="D5921" s="18">
        <v>5000</v>
      </c>
      <c r="E5921" s="34">
        <f t="shared" ca="1" si="1767"/>
        <v>16883.430860542529</v>
      </c>
      <c r="F5921" s="34">
        <f t="shared" ca="1" si="1768"/>
        <v>3500.0000000000005</v>
      </c>
      <c r="G5921" s="69">
        <f t="shared" ca="1" si="1754"/>
        <v>0</v>
      </c>
      <c r="H5921" s="34">
        <f t="shared" ca="1" si="1755"/>
        <v>-739.81414985553181</v>
      </c>
      <c r="I5921" s="34">
        <f t="shared" ca="1" si="1756"/>
        <v>2760.1858501444685</v>
      </c>
      <c r="J5921" s="18">
        <f ca="1">SUM(INDIRECT(ADDRESS(ROW(F5921),COLUMN(F5921),4)):INDIRECT(ADDRESS(ROW(F5921)+N$5-1,COLUMN(F5921),4)))</f>
        <v>22900</v>
      </c>
      <c r="K5921" s="18">
        <f t="shared" ca="1" si="1757"/>
        <v>16350</v>
      </c>
      <c r="L5921" s="18">
        <f t="shared" ca="1" si="1769"/>
        <v>0</v>
      </c>
      <c r="M5921" s="18">
        <f t="shared" ca="1" si="1753"/>
        <v>0</v>
      </c>
      <c r="N5921" s="34">
        <f t="shared" ca="1" si="1758"/>
        <v>14123.245010398059</v>
      </c>
      <c r="P5921" s="18">
        <f t="shared" ca="1" si="1770"/>
        <v>739.81414985553181</v>
      </c>
      <c r="Q5921" s="47">
        <f ca="1">SUM(L$15:L5921)-SUM(M$15:M5921)</f>
        <v>16350</v>
      </c>
      <c r="R5921" s="47" t="str">
        <f t="shared" ca="1" si="1771"/>
        <v>M5924</v>
      </c>
      <c r="S5921" s="40">
        <f t="shared" ca="1" si="1759"/>
        <v>0</v>
      </c>
      <c r="T5921" s="46">
        <f t="shared" ca="1" si="1760"/>
        <v>64</v>
      </c>
      <c r="X5921" s="74">
        <f t="shared" ca="1" si="1761"/>
        <v>-0.73981414985553184</v>
      </c>
      <c r="Y5921" s="75">
        <f t="shared" ca="1" si="1762"/>
        <v>-0.73981414985553184</v>
      </c>
      <c r="Z5921" s="74">
        <f t="shared" ca="1" si="1763"/>
        <v>0.4772025954514954</v>
      </c>
      <c r="AA5921" s="76">
        <f t="shared" ca="1" si="1764"/>
        <v>-739.81414985553181</v>
      </c>
      <c r="AB5921" s="76">
        <f t="shared" ca="1" si="1765"/>
        <v>477.20259545149543</v>
      </c>
    </row>
    <row r="5922" spans="1:28" x14ac:dyDescent="0.25">
      <c r="A5922" s="2">
        <f t="shared" si="1766"/>
        <v>28</v>
      </c>
      <c r="B5922" s="16">
        <f ca="1">VLOOKUP(A5922,PERIODS!$O$4:$P$33,2,FALSE)</f>
        <v>0.04</v>
      </c>
      <c r="C5922" s="15"/>
      <c r="D5922" s="18">
        <v>5000</v>
      </c>
      <c r="E5922" s="34">
        <f t="shared" ca="1" si="1767"/>
        <v>14123.245010398059</v>
      </c>
      <c r="F5922" s="34">
        <f t="shared" ca="1" si="1768"/>
        <v>4000</v>
      </c>
      <c r="G5922" s="69">
        <f t="shared" ca="1" si="1754"/>
        <v>0</v>
      </c>
      <c r="H5922" s="34">
        <f t="shared" ca="1" si="1755"/>
        <v>-697.89282191781842</v>
      </c>
      <c r="I5922" s="34">
        <f t="shared" ca="1" si="1756"/>
        <v>3302.1071780821817</v>
      </c>
      <c r="J5922" s="18">
        <f ca="1">SUM(INDIRECT(ADDRESS(ROW(F5922),COLUMN(F5922),4)):INDIRECT(ADDRESS(ROW(F5922)+N$5-1,COLUMN(F5922),4)))</f>
        <v>21900</v>
      </c>
      <c r="K5922" s="18">
        <f t="shared" ca="1" si="1757"/>
        <v>0</v>
      </c>
      <c r="L5922" s="18">
        <f t="shared" ca="1" si="1769"/>
        <v>0</v>
      </c>
      <c r="M5922" s="18">
        <f t="shared" ca="1" si="1753"/>
        <v>16350</v>
      </c>
      <c r="N5922" s="34">
        <f t="shared" ca="1" si="1758"/>
        <v>27171.137832315879</v>
      </c>
      <c r="P5922" s="18">
        <f t="shared" ca="1" si="1770"/>
        <v>697.89282191781842</v>
      </c>
      <c r="Q5922" s="47">
        <f ca="1">SUM(L$15:L5922)-SUM(M$15:M5922)</f>
        <v>0</v>
      </c>
      <c r="R5922" s="47" t="str">
        <f t="shared" ca="1" si="1771"/>
        <v>M5925</v>
      </c>
      <c r="S5922" s="40">
        <f t="shared" ca="1" si="1759"/>
        <v>0</v>
      </c>
      <c r="T5922" s="46">
        <f t="shared" ca="1" si="1760"/>
        <v>48</v>
      </c>
      <c r="X5922" s="74">
        <f t="shared" ca="1" si="1761"/>
        <v>-0.69789282191781843</v>
      </c>
      <c r="Y5922" s="75">
        <f t="shared" ca="1" si="1762"/>
        <v>-0.69789282191781843</v>
      </c>
      <c r="Z5922" s="74">
        <f t="shared" ca="1" si="1763"/>
        <v>0.49763280070316779</v>
      </c>
      <c r="AA5922" s="76">
        <f t="shared" ca="1" si="1764"/>
        <v>-697.89282191781842</v>
      </c>
      <c r="AB5922" s="76">
        <f t="shared" ca="1" si="1765"/>
        <v>497.63280070316779</v>
      </c>
    </row>
    <row r="5923" spans="1:28" x14ac:dyDescent="0.25">
      <c r="A5923" s="2">
        <f t="shared" si="1766"/>
        <v>29</v>
      </c>
      <c r="B5923" s="16">
        <f ca="1">VLOOKUP(A5923,PERIODS!$O$4:$P$33,2,FALSE)</f>
        <v>0.04</v>
      </c>
      <c r="C5923" s="15"/>
      <c r="D5923" s="18">
        <v>5000</v>
      </c>
      <c r="E5923" s="34">
        <f t="shared" ca="1" si="1767"/>
        <v>27171.137832315879</v>
      </c>
      <c r="F5923" s="34">
        <f t="shared" ca="1" si="1768"/>
        <v>4000</v>
      </c>
      <c r="G5923" s="69">
        <f t="shared" ca="1" si="1754"/>
        <v>0</v>
      </c>
      <c r="H5923" s="34">
        <f t="shared" ca="1" si="1755"/>
        <v>-615.17592280873566</v>
      </c>
      <c r="I5923" s="34">
        <f t="shared" ca="1" si="1756"/>
        <v>3384.8240771912642</v>
      </c>
      <c r="J5923" s="18">
        <f ca="1">SUM(INDIRECT(ADDRESS(ROW(F5923),COLUMN(F5923),4)):INDIRECT(ADDRESS(ROW(F5923)+N$5-1,COLUMN(F5923),4)))</f>
        <v>21200</v>
      </c>
      <c r="K5923" s="18">
        <f t="shared" ca="1" si="1757"/>
        <v>0</v>
      </c>
      <c r="L5923" s="18">
        <f t="shared" ca="1" si="1769"/>
        <v>0</v>
      </c>
      <c r="M5923" s="18">
        <f t="shared" ca="1" si="1753"/>
        <v>0</v>
      </c>
      <c r="N5923" s="34">
        <f t="shared" ca="1" si="1758"/>
        <v>23786.313755124615</v>
      </c>
      <c r="P5923" s="18">
        <f t="shared" ca="1" si="1770"/>
        <v>615.17592280873566</v>
      </c>
      <c r="Q5923" s="47">
        <f ca="1">SUM(L$15:L5923)-SUM(M$15:M5923)</f>
        <v>0</v>
      </c>
      <c r="R5923" s="47" t="str">
        <f t="shared" ca="1" si="1771"/>
        <v>M5926</v>
      </c>
      <c r="S5923" s="40">
        <f t="shared" ca="1" si="1759"/>
        <v>0</v>
      </c>
      <c r="T5923" s="46">
        <f t="shared" ca="1" si="1760"/>
        <v>25</v>
      </c>
      <c r="X5923" s="74">
        <f t="shared" ca="1" si="1761"/>
        <v>-0.61517592280873568</v>
      </c>
      <c r="Y5923" s="75">
        <f t="shared" ca="1" si="1762"/>
        <v>-0.61517592280873568</v>
      </c>
      <c r="Z5923" s="74">
        <f t="shared" ca="1" si="1763"/>
        <v>0.5405457926101086</v>
      </c>
      <c r="AA5923" s="76">
        <f t="shared" ca="1" si="1764"/>
        <v>-615.17592280873566</v>
      </c>
      <c r="AB5923" s="76">
        <f t="shared" ca="1" si="1765"/>
        <v>540.54579261010861</v>
      </c>
    </row>
    <row r="5924" spans="1:28" x14ac:dyDescent="0.25">
      <c r="A5924" s="2">
        <f t="shared" si="1766"/>
        <v>30</v>
      </c>
      <c r="B5924" s="16">
        <f ca="1">VLOOKUP(A5924,PERIODS!$O$4:$P$33,2,FALSE)</f>
        <v>0.04</v>
      </c>
      <c r="C5924" s="15"/>
      <c r="D5924" s="18">
        <v>5000</v>
      </c>
      <c r="E5924" s="34">
        <f t="shared" ca="1" si="1767"/>
        <v>23786.313755124615</v>
      </c>
      <c r="F5924" s="34">
        <f t="shared" ca="1" si="1768"/>
        <v>4000</v>
      </c>
      <c r="G5924" s="69">
        <f t="shared" ca="1" si="1754"/>
        <v>0</v>
      </c>
      <c r="H5924" s="34">
        <f t="shared" ca="1" si="1755"/>
        <v>-376.83317417818176</v>
      </c>
      <c r="I5924" s="34">
        <f t="shared" ca="1" si="1756"/>
        <v>3623.1668258218183</v>
      </c>
      <c r="J5924" s="18">
        <f ca="1">SUM(INDIRECT(ADDRESS(ROW(F5924),COLUMN(F5924),4)):INDIRECT(ADDRESS(ROW(F5924)+N$5-1,COLUMN(F5924),4)))</f>
        <v>20500</v>
      </c>
      <c r="K5924" s="18">
        <f t="shared" ca="1" si="1757"/>
        <v>0</v>
      </c>
      <c r="L5924" s="18">
        <f t="shared" ca="1" si="1769"/>
        <v>0</v>
      </c>
      <c r="M5924" s="18">
        <f t="shared" ca="1" si="1753"/>
        <v>0</v>
      </c>
      <c r="N5924" s="34">
        <f t="shared" ca="1" si="1758"/>
        <v>20163.146929302795</v>
      </c>
      <c r="P5924" s="18">
        <f t="shared" ca="1" si="1770"/>
        <v>376.83317417818176</v>
      </c>
      <c r="Q5924" s="47">
        <f ca="1">SUM(L$15:L5924)-SUM(M$15:M5924)</f>
        <v>0</v>
      </c>
      <c r="R5924" s="47" t="str">
        <f t="shared" ca="1" si="1771"/>
        <v>M5927</v>
      </c>
      <c r="S5924" s="40">
        <f t="shared" ca="1" si="1759"/>
        <v>0</v>
      </c>
      <c r="T5924" s="46">
        <f t="shared" ca="1" si="1760"/>
        <v>43</v>
      </c>
      <c r="X5924" s="74">
        <f t="shared" ca="1" si="1761"/>
        <v>-0.37683317417818174</v>
      </c>
      <c r="Y5924" s="75">
        <f t="shared" ca="1" si="1762"/>
        <v>-0.37683317417818174</v>
      </c>
      <c r="Z5924" s="74">
        <f t="shared" ca="1" si="1763"/>
        <v>0.68603051195409237</v>
      </c>
      <c r="AA5924" s="76">
        <f t="shared" ca="1" si="1764"/>
        <v>-376.83317417818176</v>
      </c>
      <c r="AB5924" s="76">
        <f t="shared" ca="1" si="1765"/>
        <v>686.03051195409239</v>
      </c>
    </row>
    <row r="5925" spans="1:28" x14ac:dyDescent="0.25">
      <c r="A5925" s="2">
        <f t="shared" si="1766"/>
        <v>1</v>
      </c>
      <c r="B5925" s="16">
        <f ca="1">VLOOKUP(A5925,PERIODS!$O$4:$P$33,2,FALSE)</f>
        <v>2.4E-2</v>
      </c>
      <c r="C5925" s="15"/>
      <c r="D5925" s="18">
        <v>5000</v>
      </c>
      <c r="E5925" s="34">
        <f t="shared" ca="1" si="1767"/>
        <v>20163.146929302795</v>
      </c>
      <c r="F5925" s="34">
        <f t="shared" ca="1" si="1768"/>
        <v>2400</v>
      </c>
      <c r="G5925" s="69">
        <f t="shared" ca="1" si="1754"/>
        <v>0</v>
      </c>
      <c r="H5925" s="34">
        <f t="shared" ca="1" si="1755"/>
        <v>165.73795296862886</v>
      </c>
      <c r="I5925" s="34">
        <f t="shared" ca="1" si="1756"/>
        <v>2565.7379529686286</v>
      </c>
      <c r="J5925" s="18">
        <f ca="1">SUM(INDIRECT(ADDRESS(ROW(F5925),COLUMN(F5925),4)):INDIRECT(ADDRESS(ROW(F5925)+N$5-1,COLUMN(F5925),4)))</f>
        <v>19800</v>
      </c>
      <c r="K5925" s="18">
        <f t="shared" ca="1" si="1757"/>
        <v>0</v>
      </c>
      <c r="L5925" s="18">
        <f t="shared" ca="1" si="1769"/>
        <v>0</v>
      </c>
      <c r="M5925" s="18">
        <f t="shared" ca="1" si="1753"/>
        <v>0</v>
      </c>
      <c r="N5925" s="34">
        <f t="shared" ca="1" si="1758"/>
        <v>17597.408976334165</v>
      </c>
      <c r="P5925" s="18">
        <f t="shared" ca="1" si="1770"/>
        <v>165.73795296862886</v>
      </c>
      <c r="Q5925" s="47">
        <f ca="1">SUM(L$15:L5925)-SUM(M$15:M5925)</f>
        <v>0</v>
      </c>
      <c r="R5925" s="47" t="str">
        <f t="shared" ca="1" si="1771"/>
        <v>M5928</v>
      </c>
      <c r="S5925" s="40">
        <f t="shared" ca="1" si="1759"/>
        <v>0</v>
      </c>
      <c r="T5925" s="46">
        <f t="shared" ca="1" si="1760"/>
        <v>41</v>
      </c>
      <c r="X5925" s="74">
        <f t="shared" ca="1" si="1761"/>
        <v>0.16573795296862887</v>
      </c>
      <c r="Y5925" s="75">
        <f t="shared" ca="1" si="1762"/>
        <v>0.16573795296862887</v>
      </c>
      <c r="Z5925" s="74">
        <f t="shared" ca="1" si="1763"/>
        <v>1.180263776577291</v>
      </c>
      <c r="AA5925" s="76">
        <f t="shared" ca="1" si="1764"/>
        <v>165.73795296862886</v>
      </c>
      <c r="AB5925" s="76">
        <f t="shared" ca="1" si="1765"/>
        <v>1180.2637765772911</v>
      </c>
    </row>
    <row r="5926" spans="1:28" x14ac:dyDescent="0.25">
      <c r="A5926" s="2">
        <f t="shared" si="1766"/>
        <v>2</v>
      </c>
      <c r="B5926" s="16">
        <f ca="1">VLOOKUP(A5926,PERIODS!$O$4:$P$33,2,FALSE)</f>
        <v>2.5000000000000001E-2</v>
      </c>
      <c r="C5926" s="15"/>
      <c r="D5926" s="18">
        <v>5000</v>
      </c>
      <c r="E5926" s="34">
        <f t="shared" ca="1" si="1767"/>
        <v>17597.408976334165</v>
      </c>
      <c r="F5926" s="34">
        <f t="shared" ca="1" si="1768"/>
        <v>2500</v>
      </c>
      <c r="G5926" s="69">
        <f t="shared" ca="1" si="1754"/>
        <v>0</v>
      </c>
      <c r="H5926" s="34">
        <f t="shared" ca="1" si="1755"/>
        <v>-1389.6232979311462</v>
      </c>
      <c r="I5926" s="34">
        <f t="shared" ca="1" si="1756"/>
        <v>1110.3767020688538</v>
      </c>
      <c r="J5926" s="18">
        <f ca="1">SUM(INDIRECT(ADDRESS(ROW(F5926),COLUMN(F5926),4)):INDIRECT(ADDRESS(ROW(F5926)+N$5-1,COLUMN(F5926),4)))</f>
        <v>20700</v>
      </c>
      <c r="K5926" s="18">
        <f t="shared" ca="1" si="1757"/>
        <v>16350</v>
      </c>
      <c r="L5926" s="18">
        <f t="shared" ca="1" si="1769"/>
        <v>16350</v>
      </c>
      <c r="M5926" s="18">
        <f t="shared" ca="1" si="1753"/>
        <v>0</v>
      </c>
      <c r="N5926" s="34">
        <f t="shared" ca="1" si="1758"/>
        <v>16487.032274265312</v>
      </c>
      <c r="P5926" s="18">
        <f t="shared" ca="1" si="1770"/>
        <v>1389.6232979311462</v>
      </c>
      <c r="Q5926" s="47">
        <f ca="1">SUM(L$15:L5926)-SUM(M$15:M5926)</f>
        <v>16350</v>
      </c>
      <c r="R5926" s="47" t="str">
        <f t="shared" ca="1" si="1771"/>
        <v>M5929</v>
      </c>
      <c r="S5926" s="40">
        <f t="shared" ca="1" si="1759"/>
        <v>0</v>
      </c>
      <c r="T5926" s="46">
        <f t="shared" ca="1" si="1760"/>
        <v>29</v>
      </c>
      <c r="X5926" s="74">
        <f t="shared" ca="1" si="1761"/>
        <v>-1.3896232979311463</v>
      </c>
      <c r="Y5926" s="75">
        <f t="shared" ca="1" si="1762"/>
        <v>-1.3896232979311463</v>
      </c>
      <c r="Z5926" s="74">
        <f t="shared" ca="1" si="1763"/>
        <v>0.24916914948888949</v>
      </c>
      <c r="AA5926" s="76">
        <f t="shared" ca="1" si="1764"/>
        <v>-1389.6232979311462</v>
      </c>
      <c r="AB5926" s="76">
        <f t="shared" ca="1" si="1765"/>
        <v>249.1691494888895</v>
      </c>
    </row>
    <row r="5927" spans="1:28" x14ac:dyDescent="0.25">
      <c r="A5927" s="2">
        <f t="shared" si="1766"/>
        <v>3</v>
      </c>
      <c r="B5927" s="16">
        <f ca="1">VLOOKUP(A5927,PERIODS!$O$4:$P$33,2,FALSE)</f>
        <v>2.5000000000000001E-2</v>
      </c>
      <c r="C5927" s="15"/>
      <c r="D5927" s="18">
        <v>5000</v>
      </c>
      <c r="E5927" s="34">
        <f t="shared" ca="1" si="1767"/>
        <v>16487.032274265312</v>
      </c>
      <c r="F5927" s="34">
        <f t="shared" ca="1" si="1768"/>
        <v>2500</v>
      </c>
      <c r="G5927" s="69">
        <f t="shared" ca="1" si="1754"/>
        <v>0</v>
      </c>
      <c r="H5927" s="34">
        <f t="shared" ca="1" si="1755"/>
        <v>-582.84553705329199</v>
      </c>
      <c r="I5927" s="34">
        <f t="shared" ca="1" si="1756"/>
        <v>1917.154462946708</v>
      </c>
      <c r="J5927" s="18">
        <f ca="1">SUM(INDIRECT(ADDRESS(ROW(F5927),COLUMN(F5927),4)):INDIRECT(ADDRESS(ROW(F5927)+N$5-1,COLUMN(F5927),4)))</f>
        <v>21500</v>
      </c>
      <c r="K5927" s="18">
        <f t="shared" ca="1" si="1757"/>
        <v>16350</v>
      </c>
      <c r="L5927" s="18">
        <f t="shared" ca="1" si="1769"/>
        <v>0</v>
      </c>
      <c r="M5927" s="18">
        <f t="shared" ca="1" si="1753"/>
        <v>0</v>
      </c>
      <c r="N5927" s="34">
        <f t="shared" ca="1" si="1758"/>
        <v>14569.877811318604</v>
      </c>
      <c r="P5927" s="18">
        <f t="shared" ca="1" si="1770"/>
        <v>582.84553705329199</v>
      </c>
      <c r="Q5927" s="47">
        <f ca="1">SUM(L$15:L5927)-SUM(M$15:M5927)</f>
        <v>16350</v>
      </c>
      <c r="R5927" s="47" t="str">
        <f t="shared" ca="1" si="1771"/>
        <v>M5930</v>
      </c>
      <c r="S5927" s="40">
        <f t="shared" ca="1" si="1759"/>
        <v>0</v>
      </c>
      <c r="T5927" s="46">
        <f t="shared" ca="1" si="1760"/>
        <v>44</v>
      </c>
      <c r="X5927" s="74">
        <f t="shared" ca="1" si="1761"/>
        <v>-0.58284553705329201</v>
      </c>
      <c r="Y5927" s="75">
        <f t="shared" ca="1" si="1762"/>
        <v>-0.58284553705329201</v>
      </c>
      <c r="Z5927" s="74">
        <f t="shared" ca="1" si="1763"/>
        <v>0.55830741963997765</v>
      </c>
      <c r="AA5927" s="76">
        <f t="shared" ca="1" si="1764"/>
        <v>-582.84553705329199</v>
      </c>
      <c r="AB5927" s="76">
        <f t="shared" ca="1" si="1765"/>
        <v>558.30741963997764</v>
      </c>
    </row>
    <row r="5928" spans="1:28" x14ac:dyDescent="0.25">
      <c r="A5928" s="2">
        <f t="shared" si="1766"/>
        <v>4</v>
      </c>
      <c r="B5928" s="16">
        <f ca="1">VLOOKUP(A5928,PERIODS!$O$4:$P$33,2,FALSE)</f>
        <v>2.5000000000000001E-2</v>
      </c>
      <c r="C5928" s="15"/>
      <c r="D5928" s="18">
        <v>5000</v>
      </c>
      <c r="E5928" s="34">
        <f t="shared" ca="1" si="1767"/>
        <v>14569.877811318604</v>
      </c>
      <c r="F5928" s="34">
        <f t="shared" ca="1" si="1768"/>
        <v>2500</v>
      </c>
      <c r="G5928" s="69">
        <f t="shared" ca="1" si="1754"/>
        <v>0</v>
      </c>
      <c r="H5928" s="34">
        <f t="shared" ca="1" si="1755"/>
        <v>-2160.8595506723841</v>
      </c>
      <c r="I5928" s="34">
        <f t="shared" ca="1" si="1756"/>
        <v>339.1404493276159</v>
      </c>
      <c r="J5928" s="18">
        <f ca="1">SUM(INDIRECT(ADDRESS(ROW(F5928),COLUMN(F5928),4)):INDIRECT(ADDRESS(ROW(F5928)+N$5-1,COLUMN(F5928),4)))</f>
        <v>22300</v>
      </c>
      <c r="K5928" s="18">
        <f t="shared" ca="1" si="1757"/>
        <v>16350</v>
      </c>
      <c r="L5928" s="18">
        <f t="shared" ca="1" si="1769"/>
        <v>0</v>
      </c>
      <c r="M5928" s="18">
        <f t="shared" ca="1" si="1753"/>
        <v>0</v>
      </c>
      <c r="N5928" s="34">
        <f t="shared" ca="1" si="1758"/>
        <v>14230.737361990989</v>
      </c>
      <c r="P5928" s="18">
        <f t="shared" ca="1" si="1770"/>
        <v>2160.8595506723841</v>
      </c>
      <c r="Q5928" s="47">
        <f ca="1">SUM(L$15:L5928)-SUM(M$15:M5928)</f>
        <v>16350</v>
      </c>
      <c r="R5928" s="47" t="str">
        <f t="shared" ca="1" si="1771"/>
        <v>M5931</v>
      </c>
      <c r="S5928" s="40">
        <f t="shared" ca="1" si="1759"/>
        <v>0</v>
      </c>
      <c r="T5928" s="46">
        <f t="shared" ca="1" si="1760"/>
        <v>25</v>
      </c>
      <c r="X5928" s="74">
        <f t="shared" ca="1" si="1761"/>
        <v>-2.160859550672384</v>
      </c>
      <c r="Y5928" s="75">
        <f t="shared" ca="1" si="1762"/>
        <v>-2.160859550672384</v>
      </c>
      <c r="Z5928" s="74">
        <f t="shared" ca="1" si="1763"/>
        <v>0.115226035843205</v>
      </c>
      <c r="AA5928" s="76">
        <f t="shared" ca="1" si="1764"/>
        <v>-2160.8595506723841</v>
      </c>
      <c r="AB5928" s="76">
        <f t="shared" ca="1" si="1765"/>
        <v>115.226035843205</v>
      </c>
    </row>
    <row r="5929" spans="1:28" x14ac:dyDescent="0.25">
      <c r="A5929" s="2">
        <f t="shared" si="1766"/>
        <v>5</v>
      </c>
      <c r="B5929" s="16">
        <f ca="1">VLOOKUP(A5929,PERIODS!$O$4:$P$33,2,FALSE)</f>
        <v>3.3000000000000002E-2</v>
      </c>
      <c r="C5929" s="15"/>
      <c r="D5929" s="18">
        <v>5000</v>
      </c>
      <c r="E5929" s="34">
        <f t="shared" ca="1" si="1767"/>
        <v>14230.737361990989</v>
      </c>
      <c r="F5929" s="34">
        <f t="shared" ca="1" si="1768"/>
        <v>3300</v>
      </c>
      <c r="G5929" s="69">
        <f t="shared" ca="1" si="1754"/>
        <v>0</v>
      </c>
      <c r="H5929" s="34">
        <f t="shared" ca="1" si="1755"/>
        <v>1394.3107678095209</v>
      </c>
      <c r="I5929" s="34">
        <f t="shared" ca="1" si="1756"/>
        <v>4694.3107678095212</v>
      </c>
      <c r="J5929" s="18">
        <f ca="1">SUM(INDIRECT(ADDRESS(ROW(F5929),COLUMN(F5929),4)):INDIRECT(ADDRESS(ROW(F5929)+N$5-1,COLUMN(F5929),4)))</f>
        <v>23100</v>
      </c>
      <c r="K5929" s="18">
        <f t="shared" ca="1" si="1757"/>
        <v>0</v>
      </c>
      <c r="L5929" s="18">
        <f t="shared" ca="1" si="1769"/>
        <v>0</v>
      </c>
      <c r="M5929" s="18">
        <f t="shared" ca="1" si="1753"/>
        <v>16350</v>
      </c>
      <c r="N5929" s="34">
        <f t="shared" ca="1" si="1758"/>
        <v>25886.426594181466</v>
      </c>
      <c r="P5929" s="18">
        <f t="shared" ca="1" si="1770"/>
        <v>1394.3107678095209</v>
      </c>
      <c r="Q5929" s="47">
        <f ca="1">SUM(L$15:L5929)-SUM(M$15:M5929)</f>
        <v>0</v>
      </c>
      <c r="R5929" s="47" t="str">
        <f t="shared" ca="1" si="1771"/>
        <v>M5932</v>
      </c>
      <c r="S5929" s="40">
        <f t="shared" ca="1" si="1759"/>
        <v>0</v>
      </c>
      <c r="T5929" s="46">
        <f t="shared" ca="1" si="1760"/>
        <v>27</v>
      </c>
      <c r="X5929" s="74">
        <f t="shared" ca="1" si="1761"/>
        <v>1.394310767809521</v>
      </c>
      <c r="Y5929" s="75">
        <f t="shared" ca="1" si="1762"/>
        <v>1.394310767809521</v>
      </c>
      <c r="Z5929" s="74">
        <f t="shared" ca="1" si="1763"/>
        <v>4.032194496438037</v>
      </c>
      <c r="AA5929" s="76">
        <f t="shared" ca="1" si="1764"/>
        <v>1394.3107678095209</v>
      </c>
      <c r="AB5929" s="76">
        <f t="shared" ca="1" si="1765"/>
        <v>4032.1944964380368</v>
      </c>
    </row>
    <row r="5930" spans="1:28" x14ac:dyDescent="0.25">
      <c r="A5930" s="2">
        <f t="shared" si="1766"/>
        <v>6</v>
      </c>
      <c r="B5930" s="16">
        <f ca="1">VLOOKUP(A5930,PERIODS!$O$4:$P$33,2,FALSE)</f>
        <v>3.3000000000000002E-2</v>
      </c>
      <c r="C5930" s="15"/>
      <c r="D5930" s="18">
        <v>5000</v>
      </c>
      <c r="E5930" s="34">
        <f t="shared" ca="1" si="1767"/>
        <v>25886.426594181466</v>
      </c>
      <c r="F5930" s="34">
        <f t="shared" ca="1" si="1768"/>
        <v>3300</v>
      </c>
      <c r="G5930" s="69">
        <f t="shared" ca="1" si="1754"/>
        <v>0</v>
      </c>
      <c r="H5930" s="34">
        <f t="shared" ca="1" si="1755"/>
        <v>-587.65788993585193</v>
      </c>
      <c r="I5930" s="34">
        <f t="shared" ca="1" si="1756"/>
        <v>2712.3421100641481</v>
      </c>
      <c r="J5930" s="18">
        <f ca="1">SUM(INDIRECT(ADDRESS(ROW(F5930),COLUMN(F5930),4)):INDIRECT(ADDRESS(ROW(F5930)+N$5-1,COLUMN(F5930),4)))</f>
        <v>23100</v>
      </c>
      <c r="K5930" s="18">
        <f t="shared" ca="1" si="1757"/>
        <v>0</v>
      </c>
      <c r="L5930" s="18">
        <f t="shared" ca="1" si="1769"/>
        <v>0</v>
      </c>
      <c r="M5930" s="18">
        <f t="shared" ca="1" si="1753"/>
        <v>0</v>
      </c>
      <c r="N5930" s="34">
        <f t="shared" ca="1" si="1758"/>
        <v>23174.084484117317</v>
      </c>
      <c r="P5930" s="18">
        <f t="shared" ca="1" si="1770"/>
        <v>587.65788993585193</v>
      </c>
      <c r="Q5930" s="47">
        <f ca="1">SUM(L$15:L5930)-SUM(M$15:M5930)</f>
        <v>0</v>
      </c>
      <c r="R5930" s="47" t="str">
        <f t="shared" ca="1" si="1771"/>
        <v>M5933</v>
      </c>
      <c r="S5930" s="40">
        <f t="shared" ca="1" si="1759"/>
        <v>0</v>
      </c>
      <c r="T5930" s="46">
        <f t="shared" ca="1" si="1760"/>
        <v>72</v>
      </c>
      <c r="X5930" s="74">
        <f t="shared" ca="1" si="1761"/>
        <v>-0.58765788993585188</v>
      </c>
      <c r="Y5930" s="75">
        <f t="shared" ca="1" si="1762"/>
        <v>-0.58765788993585188</v>
      </c>
      <c r="Z5930" s="74">
        <f t="shared" ca="1" si="1763"/>
        <v>0.55562710181006614</v>
      </c>
      <c r="AA5930" s="76">
        <f t="shared" ca="1" si="1764"/>
        <v>-587.65788993585193</v>
      </c>
      <c r="AB5930" s="76">
        <f t="shared" ca="1" si="1765"/>
        <v>555.62710181006616</v>
      </c>
    </row>
    <row r="5931" spans="1:28" x14ac:dyDescent="0.25">
      <c r="A5931" s="2">
        <f t="shared" si="1766"/>
        <v>7</v>
      </c>
      <c r="B5931" s="16">
        <f ca="1">VLOOKUP(A5931,PERIODS!$O$4:$P$33,2,FALSE)</f>
        <v>3.3000000000000002E-2</v>
      </c>
      <c r="C5931" s="15"/>
      <c r="D5931" s="18">
        <v>5000</v>
      </c>
      <c r="E5931" s="34">
        <f t="shared" ca="1" si="1767"/>
        <v>23174.084484117317</v>
      </c>
      <c r="F5931" s="34">
        <f t="shared" ca="1" si="1768"/>
        <v>3300</v>
      </c>
      <c r="G5931" s="69">
        <f t="shared" ca="1" si="1754"/>
        <v>0</v>
      </c>
      <c r="H5931" s="34">
        <f t="shared" ca="1" si="1755"/>
        <v>132.93338766760795</v>
      </c>
      <c r="I5931" s="34">
        <f t="shared" ca="1" si="1756"/>
        <v>3432.9333876676078</v>
      </c>
      <c r="J5931" s="18">
        <f ca="1">SUM(INDIRECT(ADDRESS(ROW(F5931),COLUMN(F5931),4)):INDIRECT(ADDRESS(ROW(F5931)+N$5-1,COLUMN(F5931),4)))</f>
        <v>23100</v>
      </c>
      <c r="K5931" s="18">
        <f t="shared" ca="1" si="1757"/>
        <v>0</v>
      </c>
      <c r="L5931" s="18">
        <f t="shared" ca="1" si="1769"/>
        <v>0</v>
      </c>
      <c r="M5931" s="18">
        <f t="shared" ca="1" si="1753"/>
        <v>0</v>
      </c>
      <c r="N5931" s="34">
        <f t="shared" ca="1" si="1758"/>
        <v>19741.15109644971</v>
      </c>
      <c r="P5931" s="18">
        <f t="shared" ca="1" si="1770"/>
        <v>132.93338766760795</v>
      </c>
      <c r="Q5931" s="47">
        <f ca="1">SUM(L$15:L5931)-SUM(M$15:M5931)</f>
        <v>0</v>
      </c>
      <c r="R5931" s="47" t="str">
        <f t="shared" ca="1" si="1771"/>
        <v>M5934</v>
      </c>
      <c r="S5931" s="40">
        <f t="shared" ca="1" si="1759"/>
        <v>0</v>
      </c>
      <c r="T5931" s="46">
        <f t="shared" ca="1" si="1760"/>
        <v>72</v>
      </c>
      <c r="X5931" s="74">
        <f t="shared" ca="1" si="1761"/>
        <v>0.13293338766760796</v>
      </c>
      <c r="Y5931" s="75">
        <f t="shared" ca="1" si="1762"/>
        <v>0.13293338766760796</v>
      </c>
      <c r="Z5931" s="74">
        <f t="shared" ca="1" si="1763"/>
        <v>1.1421739129284718</v>
      </c>
      <c r="AA5931" s="76">
        <f t="shared" ca="1" si="1764"/>
        <v>132.93338766760795</v>
      </c>
      <c r="AB5931" s="76">
        <f t="shared" ca="1" si="1765"/>
        <v>1142.1739129284717</v>
      </c>
    </row>
    <row r="5932" spans="1:28" x14ac:dyDescent="0.25">
      <c r="A5932" s="2">
        <f t="shared" si="1766"/>
        <v>8</v>
      </c>
      <c r="B5932" s="16">
        <f ca="1">VLOOKUP(A5932,PERIODS!$O$4:$P$33,2,FALSE)</f>
        <v>3.3000000000000002E-2</v>
      </c>
      <c r="C5932" s="15"/>
      <c r="D5932" s="18">
        <v>5000</v>
      </c>
      <c r="E5932" s="34">
        <f t="shared" ca="1" si="1767"/>
        <v>19741.15109644971</v>
      </c>
      <c r="F5932" s="34">
        <f t="shared" ca="1" si="1768"/>
        <v>3300</v>
      </c>
      <c r="G5932" s="69">
        <f t="shared" ca="1" si="1754"/>
        <v>0</v>
      </c>
      <c r="H5932" s="34">
        <f t="shared" ca="1" si="1755"/>
        <v>-316.64739394002021</v>
      </c>
      <c r="I5932" s="34">
        <f t="shared" ca="1" si="1756"/>
        <v>2983.3526060599797</v>
      </c>
      <c r="J5932" s="18">
        <f ca="1">SUM(INDIRECT(ADDRESS(ROW(F5932),COLUMN(F5932),4)):INDIRECT(ADDRESS(ROW(F5932)+N$5-1,COLUMN(F5932),4)))</f>
        <v>23100</v>
      </c>
      <c r="K5932" s="18">
        <f t="shared" ca="1" si="1757"/>
        <v>16350</v>
      </c>
      <c r="L5932" s="18">
        <f t="shared" ca="1" si="1769"/>
        <v>16350</v>
      </c>
      <c r="M5932" s="18">
        <f t="shared" ca="1" si="1753"/>
        <v>0</v>
      </c>
      <c r="N5932" s="34">
        <f t="shared" ca="1" si="1758"/>
        <v>16757.79849038973</v>
      </c>
      <c r="P5932" s="18">
        <f t="shared" ca="1" si="1770"/>
        <v>316.64739394002021</v>
      </c>
      <c r="Q5932" s="47">
        <f ca="1">SUM(L$15:L5932)-SUM(M$15:M5932)</f>
        <v>16350</v>
      </c>
      <c r="R5932" s="47" t="str">
        <f t="shared" ca="1" si="1771"/>
        <v>M5935</v>
      </c>
      <c r="S5932" s="40">
        <f t="shared" ca="1" si="1759"/>
        <v>0</v>
      </c>
      <c r="T5932" s="46">
        <f t="shared" ca="1" si="1760"/>
        <v>75</v>
      </c>
      <c r="X5932" s="74">
        <f t="shared" ca="1" si="1761"/>
        <v>-0.31664739394002023</v>
      </c>
      <c r="Y5932" s="75">
        <f t="shared" ca="1" si="1762"/>
        <v>-0.31664739394002023</v>
      </c>
      <c r="Z5932" s="74">
        <f t="shared" ca="1" si="1763"/>
        <v>0.7285876142460086</v>
      </c>
      <c r="AA5932" s="76">
        <f t="shared" ca="1" si="1764"/>
        <v>-316.64739394002021</v>
      </c>
      <c r="AB5932" s="76">
        <f t="shared" ca="1" si="1765"/>
        <v>728.58761424600857</v>
      </c>
    </row>
    <row r="5933" spans="1:28" x14ac:dyDescent="0.25">
      <c r="A5933" s="2">
        <f t="shared" si="1766"/>
        <v>9</v>
      </c>
      <c r="B5933" s="16">
        <f ca="1">VLOOKUP(A5933,PERIODS!$O$4:$P$33,2,FALSE)</f>
        <v>3.3000000000000002E-2</v>
      </c>
      <c r="C5933" s="15"/>
      <c r="D5933" s="18">
        <v>5000</v>
      </c>
      <c r="E5933" s="34">
        <f t="shared" ca="1" si="1767"/>
        <v>16757.79849038973</v>
      </c>
      <c r="F5933" s="34">
        <f t="shared" ca="1" si="1768"/>
        <v>3300</v>
      </c>
      <c r="G5933" s="69">
        <f t="shared" ca="1" si="1754"/>
        <v>0</v>
      </c>
      <c r="H5933" s="34">
        <f t="shared" ca="1" si="1755"/>
        <v>-793.59554648445828</v>
      </c>
      <c r="I5933" s="34">
        <f t="shared" ca="1" si="1756"/>
        <v>2506.4044535155417</v>
      </c>
      <c r="J5933" s="18">
        <f ca="1">SUM(INDIRECT(ADDRESS(ROW(F5933),COLUMN(F5933),4)):INDIRECT(ADDRESS(ROW(F5933)+N$5-1,COLUMN(F5933),4)))</f>
        <v>23100</v>
      </c>
      <c r="K5933" s="18">
        <f t="shared" ca="1" si="1757"/>
        <v>16350</v>
      </c>
      <c r="L5933" s="18">
        <f t="shared" ca="1" si="1769"/>
        <v>0</v>
      </c>
      <c r="M5933" s="18">
        <f t="shared" ca="1" si="1753"/>
        <v>0</v>
      </c>
      <c r="N5933" s="34">
        <f t="shared" ca="1" si="1758"/>
        <v>14251.39403687419</v>
      </c>
      <c r="P5933" s="18">
        <f t="shared" ca="1" si="1770"/>
        <v>793.59554648445828</v>
      </c>
      <c r="Q5933" s="47">
        <f ca="1">SUM(L$15:L5933)-SUM(M$15:M5933)</f>
        <v>16350</v>
      </c>
      <c r="R5933" s="47" t="str">
        <f t="shared" ca="1" si="1771"/>
        <v>M5936</v>
      </c>
      <c r="S5933" s="40">
        <f t="shared" ca="1" si="1759"/>
        <v>0</v>
      </c>
      <c r="T5933" s="46">
        <f t="shared" ca="1" si="1760"/>
        <v>93</v>
      </c>
      <c r="X5933" s="74">
        <f t="shared" ca="1" si="1761"/>
        <v>-0.79359554648445829</v>
      </c>
      <c r="Y5933" s="75">
        <f t="shared" ca="1" si="1762"/>
        <v>-0.79359554648445829</v>
      </c>
      <c r="Z5933" s="74">
        <f t="shared" ca="1" si="1763"/>
        <v>0.45221590535376766</v>
      </c>
      <c r="AA5933" s="76">
        <f t="shared" ca="1" si="1764"/>
        <v>-793.59554648445828</v>
      </c>
      <c r="AB5933" s="76">
        <f t="shared" ca="1" si="1765"/>
        <v>452.21590535376765</v>
      </c>
    </row>
    <row r="5934" spans="1:28" x14ac:dyDescent="0.25">
      <c r="A5934" s="2">
        <f t="shared" si="1766"/>
        <v>10</v>
      </c>
      <c r="B5934" s="16">
        <f ca="1">VLOOKUP(A5934,PERIODS!$O$4:$P$33,2,FALSE)</f>
        <v>3.3000000000000002E-2</v>
      </c>
      <c r="C5934" s="15"/>
      <c r="D5934" s="18">
        <v>5000</v>
      </c>
      <c r="E5934" s="34">
        <f t="shared" ca="1" si="1767"/>
        <v>14251.39403687419</v>
      </c>
      <c r="F5934" s="34">
        <f t="shared" ca="1" si="1768"/>
        <v>3300</v>
      </c>
      <c r="G5934" s="69">
        <f t="shared" ca="1" si="1754"/>
        <v>0</v>
      </c>
      <c r="H5934" s="34">
        <f t="shared" ca="1" si="1755"/>
        <v>1141.4347896854717</v>
      </c>
      <c r="I5934" s="34">
        <f t="shared" ca="1" si="1756"/>
        <v>4441.4347896854715</v>
      </c>
      <c r="J5934" s="18">
        <f ca="1">SUM(INDIRECT(ADDRESS(ROW(F5934),COLUMN(F5934),4)):INDIRECT(ADDRESS(ROW(F5934)+N$5-1,COLUMN(F5934),4)))</f>
        <v>23100</v>
      </c>
      <c r="K5934" s="18">
        <f t="shared" ca="1" si="1757"/>
        <v>16350</v>
      </c>
      <c r="L5934" s="18">
        <f t="shared" ca="1" si="1769"/>
        <v>0</v>
      </c>
      <c r="M5934" s="18">
        <f t="shared" ca="1" si="1753"/>
        <v>0</v>
      </c>
      <c r="N5934" s="34">
        <f t="shared" ca="1" si="1758"/>
        <v>9809.959247188719</v>
      </c>
      <c r="P5934" s="18">
        <f t="shared" ca="1" si="1770"/>
        <v>1141.4347896854717</v>
      </c>
      <c r="Q5934" s="47">
        <f ca="1">SUM(L$15:L5934)-SUM(M$15:M5934)</f>
        <v>16350</v>
      </c>
      <c r="R5934" s="47" t="str">
        <f t="shared" ca="1" si="1771"/>
        <v>M5937</v>
      </c>
      <c r="S5934" s="40">
        <f t="shared" ca="1" si="1759"/>
        <v>0</v>
      </c>
      <c r="T5934" s="46">
        <f t="shared" ca="1" si="1760"/>
        <v>7</v>
      </c>
      <c r="X5934" s="74">
        <f t="shared" ca="1" si="1761"/>
        <v>1.1414347896854717</v>
      </c>
      <c r="Y5934" s="75">
        <f t="shared" ca="1" si="1762"/>
        <v>1.1414347896854717</v>
      </c>
      <c r="Z5934" s="74">
        <f t="shared" ca="1" si="1763"/>
        <v>3.1312578401413864</v>
      </c>
      <c r="AA5934" s="76">
        <f t="shared" ca="1" si="1764"/>
        <v>1141.4347896854717</v>
      </c>
      <c r="AB5934" s="76">
        <f t="shared" ca="1" si="1765"/>
        <v>3131.2578401413866</v>
      </c>
    </row>
    <row r="5935" spans="1:28" x14ac:dyDescent="0.25">
      <c r="A5935" s="2">
        <f t="shared" si="1766"/>
        <v>11</v>
      </c>
      <c r="B5935" s="16">
        <f ca="1">VLOOKUP(A5935,PERIODS!$O$4:$P$33,2,FALSE)</f>
        <v>3.3000000000000002E-2</v>
      </c>
      <c r="C5935" s="15"/>
      <c r="D5935" s="18">
        <v>5000</v>
      </c>
      <c r="E5935" s="34">
        <f t="shared" ca="1" si="1767"/>
        <v>9809.959247188719</v>
      </c>
      <c r="F5935" s="34">
        <f t="shared" ca="1" si="1768"/>
        <v>3300</v>
      </c>
      <c r="G5935" s="69">
        <f t="shared" ca="1" si="1754"/>
        <v>0</v>
      </c>
      <c r="H5935" s="34">
        <f t="shared" ca="1" si="1755"/>
        <v>89.28913231578106</v>
      </c>
      <c r="I5935" s="34">
        <f t="shared" ca="1" si="1756"/>
        <v>3389.289132315781</v>
      </c>
      <c r="J5935" s="18">
        <f ca="1">SUM(INDIRECT(ADDRESS(ROW(F5935),COLUMN(F5935),4)):INDIRECT(ADDRESS(ROW(F5935)+N$5-1,COLUMN(F5935),4)))</f>
        <v>23300</v>
      </c>
      <c r="K5935" s="18">
        <f t="shared" ca="1" si="1757"/>
        <v>0</v>
      </c>
      <c r="L5935" s="18">
        <f t="shared" ca="1" si="1769"/>
        <v>0</v>
      </c>
      <c r="M5935" s="18">
        <f t="shared" ca="1" si="1753"/>
        <v>16350</v>
      </c>
      <c r="N5935" s="34">
        <f t="shared" ca="1" si="1758"/>
        <v>22770.670114872937</v>
      </c>
      <c r="P5935" s="18">
        <f t="shared" ca="1" si="1770"/>
        <v>89.28913231578106</v>
      </c>
      <c r="Q5935" s="47">
        <f ca="1">SUM(L$15:L5935)-SUM(M$15:M5935)</f>
        <v>0</v>
      </c>
      <c r="R5935" s="47" t="str">
        <f t="shared" ca="1" si="1771"/>
        <v>M5938</v>
      </c>
      <c r="S5935" s="40">
        <f t="shared" ca="1" si="1759"/>
        <v>0</v>
      </c>
      <c r="T5935" s="46">
        <f t="shared" ca="1" si="1760"/>
        <v>77</v>
      </c>
      <c r="X5935" s="74">
        <f t="shared" ca="1" si="1761"/>
        <v>8.9289132315781061E-2</v>
      </c>
      <c r="Y5935" s="75">
        <f t="shared" ca="1" si="1762"/>
        <v>8.9289132315781061E-2</v>
      </c>
      <c r="Z5935" s="74">
        <f t="shared" ca="1" si="1763"/>
        <v>1.0933967469616359</v>
      </c>
      <c r="AA5935" s="76">
        <f t="shared" ca="1" si="1764"/>
        <v>89.28913231578106</v>
      </c>
      <c r="AB5935" s="76">
        <f t="shared" ca="1" si="1765"/>
        <v>1093.3967469616359</v>
      </c>
    </row>
    <row r="5936" spans="1:28" x14ac:dyDescent="0.25">
      <c r="A5936" s="2">
        <f t="shared" si="1766"/>
        <v>12</v>
      </c>
      <c r="B5936" s="16">
        <f ca="1">VLOOKUP(A5936,PERIODS!$O$4:$P$33,2,FALSE)</f>
        <v>3.3000000000000002E-2</v>
      </c>
      <c r="C5936" s="15"/>
      <c r="D5936" s="18">
        <v>5000</v>
      </c>
      <c r="E5936" s="34">
        <f t="shared" ca="1" si="1767"/>
        <v>22770.670114872937</v>
      </c>
      <c r="F5936" s="34">
        <f t="shared" ca="1" si="1768"/>
        <v>3300</v>
      </c>
      <c r="G5936" s="69">
        <f t="shared" ca="1" si="1754"/>
        <v>0</v>
      </c>
      <c r="H5936" s="34">
        <f t="shared" ca="1" si="1755"/>
        <v>1959.9639845400536</v>
      </c>
      <c r="I5936" s="34">
        <f t="shared" ca="1" si="1756"/>
        <v>5259.9639845400534</v>
      </c>
      <c r="J5936" s="18">
        <f ca="1">SUM(INDIRECT(ADDRESS(ROW(F5936),COLUMN(F5936),4)):INDIRECT(ADDRESS(ROW(F5936)+N$5-1,COLUMN(F5936),4)))</f>
        <v>23500</v>
      </c>
      <c r="K5936" s="18">
        <f t="shared" ca="1" si="1757"/>
        <v>16350</v>
      </c>
      <c r="L5936" s="18">
        <f t="shared" ca="1" si="1769"/>
        <v>16350</v>
      </c>
      <c r="M5936" s="18">
        <f t="shared" ca="1" si="1753"/>
        <v>0</v>
      </c>
      <c r="N5936" s="34">
        <f t="shared" ca="1" si="1758"/>
        <v>17510.706130332885</v>
      </c>
      <c r="P5936" s="18">
        <f t="shared" ca="1" si="1770"/>
        <v>1959.9639845400536</v>
      </c>
      <c r="Q5936" s="47">
        <f ca="1">SUM(L$15:L5936)-SUM(M$15:M5936)</f>
        <v>16350</v>
      </c>
      <c r="R5936" s="47" t="str">
        <f t="shared" ca="1" si="1771"/>
        <v>M5939</v>
      </c>
      <c r="S5936" s="40">
        <f t="shared" ca="1" si="1759"/>
        <v>0</v>
      </c>
      <c r="T5936" s="46">
        <f t="shared" ca="1" si="1760"/>
        <v>36</v>
      </c>
      <c r="X5936" s="74">
        <f t="shared" ca="1" si="1761"/>
        <v>2.082183264455006</v>
      </c>
      <c r="Y5936" s="75">
        <f t="shared" ca="1" si="1762"/>
        <v>1.9599639845400536</v>
      </c>
      <c r="Z5936" s="74">
        <f t="shared" ca="1" si="1763"/>
        <v>7.0990713842313315</v>
      </c>
      <c r="AA5936" s="76">
        <f t="shared" ca="1" si="1764"/>
        <v>1959.9639845400536</v>
      </c>
      <c r="AB5936" s="76">
        <f t="shared" ca="1" si="1765"/>
        <v>7099.0713842313316</v>
      </c>
    </row>
    <row r="5937" spans="1:28" x14ac:dyDescent="0.25">
      <c r="A5937" s="2">
        <f t="shared" si="1766"/>
        <v>13</v>
      </c>
      <c r="B5937" s="16">
        <f ca="1">VLOOKUP(A5937,PERIODS!$O$4:$P$33,2,FALSE)</f>
        <v>3.3000000000000002E-2</v>
      </c>
      <c r="C5937" s="15"/>
      <c r="D5937" s="18">
        <v>5000</v>
      </c>
      <c r="E5937" s="34">
        <f t="shared" ca="1" si="1767"/>
        <v>17510.706130332885</v>
      </c>
      <c r="F5937" s="34">
        <f t="shared" ca="1" si="1768"/>
        <v>3300</v>
      </c>
      <c r="G5937" s="69">
        <f t="shared" ca="1" si="1754"/>
        <v>0</v>
      </c>
      <c r="H5937" s="34">
        <f t="shared" ca="1" si="1755"/>
        <v>-526.08558141876949</v>
      </c>
      <c r="I5937" s="34">
        <f t="shared" ca="1" si="1756"/>
        <v>2773.9144185812306</v>
      </c>
      <c r="J5937" s="18">
        <f ca="1">SUM(INDIRECT(ADDRESS(ROW(F5937),COLUMN(F5937),4)):INDIRECT(ADDRESS(ROW(F5937)+N$5-1,COLUMN(F5937),4)))</f>
        <v>23700</v>
      </c>
      <c r="K5937" s="18">
        <f t="shared" ca="1" si="1757"/>
        <v>16350</v>
      </c>
      <c r="L5937" s="18">
        <f t="shared" ca="1" si="1769"/>
        <v>0</v>
      </c>
      <c r="M5937" s="18">
        <f t="shared" ca="1" si="1753"/>
        <v>0</v>
      </c>
      <c r="N5937" s="34">
        <f t="shared" ca="1" si="1758"/>
        <v>14736.791711751654</v>
      </c>
      <c r="P5937" s="18">
        <f t="shared" ca="1" si="1770"/>
        <v>526.08558141876949</v>
      </c>
      <c r="Q5937" s="47">
        <f ca="1">SUM(L$15:L5937)-SUM(M$15:M5937)</f>
        <v>16350</v>
      </c>
      <c r="R5937" s="47" t="str">
        <f t="shared" ca="1" si="1771"/>
        <v>M5940</v>
      </c>
      <c r="S5937" s="40">
        <f t="shared" ca="1" si="1759"/>
        <v>0</v>
      </c>
      <c r="T5937" s="46">
        <f t="shared" ca="1" si="1760"/>
        <v>89</v>
      </c>
      <c r="X5937" s="74">
        <f t="shared" ca="1" si="1761"/>
        <v>-0.52608558141876949</v>
      </c>
      <c r="Y5937" s="75">
        <f t="shared" ca="1" si="1762"/>
        <v>-0.52608558141876949</v>
      </c>
      <c r="Z5937" s="74">
        <f t="shared" ca="1" si="1763"/>
        <v>0.59091353129914381</v>
      </c>
      <c r="AA5937" s="76">
        <f t="shared" ca="1" si="1764"/>
        <v>-526.08558141876949</v>
      </c>
      <c r="AB5937" s="76">
        <f t="shared" ca="1" si="1765"/>
        <v>590.91353129914387</v>
      </c>
    </row>
    <row r="5938" spans="1:28" x14ac:dyDescent="0.25">
      <c r="A5938" s="2">
        <f t="shared" si="1766"/>
        <v>14</v>
      </c>
      <c r="B5938" s="16">
        <f ca="1">VLOOKUP(A5938,PERIODS!$O$4:$P$33,2,FALSE)</f>
        <v>3.3000000000000002E-2</v>
      </c>
      <c r="C5938" s="15"/>
      <c r="D5938" s="18">
        <v>5000</v>
      </c>
      <c r="E5938" s="34">
        <f t="shared" ca="1" si="1767"/>
        <v>14736.791711751654</v>
      </c>
      <c r="F5938" s="34">
        <f t="shared" ca="1" si="1768"/>
        <v>3300</v>
      </c>
      <c r="G5938" s="69">
        <f t="shared" ca="1" si="1754"/>
        <v>0</v>
      </c>
      <c r="H5938" s="34">
        <f t="shared" ca="1" si="1755"/>
        <v>706.86180532547553</v>
      </c>
      <c r="I5938" s="34">
        <f t="shared" ca="1" si="1756"/>
        <v>4006.8618053254754</v>
      </c>
      <c r="J5938" s="18">
        <f ca="1">SUM(INDIRECT(ADDRESS(ROW(F5938),COLUMN(F5938),4)):INDIRECT(ADDRESS(ROW(F5938)+N$5-1,COLUMN(F5938),4)))</f>
        <v>23900</v>
      </c>
      <c r="K5938" s="18">
        <f t="shared" ca="1" si="1757"/>
        <v>16350</v>
      </c>
      <c r="L5938" s="18">
        <f t="shared" ca="1" si="1769"/>
        <v>0</v>
      </c>
      <c r="M5938" s="18">
        <f t="shared" ca="1" si="1753"/>
        <v>0</v>
      </c>
      <c r="N5938" s="34">
        <f t="shared" ca="1" si="1758"/>
        <v>10729.929906426178</v>
      </c>
      <c r="P5938" s="18">
        <f t="shared" ca="1" si="1770"/>
        <v>706.86180532547553</v>
      </c>
      <c r="Q5938" s="47">
        <f ca="1">SUM(L$15:L5938)-SUM(M$15:M5938)</f>
        <v>16350</v>
      </c>
      <c r="R5938" s="47" t="str">
        <f t="shared" ca="1" si="1771"/>
        <v>M5941</v>
      </c>
      <c r="S5938" s="40">
        <f t="shared" ca="1" si="1759"/>
        <v>0</v>
      </c>
      <c r="T5938" s="46">
        <f t="shared" ca="1" si="1760"/>
        <v>95</v>
      </c>
      <c r="X5938" s="74">
        <f t="shared" ca="1" si="1761"/>
        <v>0.70686180532547549</v>
      </c>
      <c r="Y5938" s="75">
        <f t="shared" ca="1" si="1762"/>
        <v>0.70686180532547549</v>
      </c>
      <c r="Z5938" s="74">
        <f t="shared" ca="1" si="1763"/>
        <v>2.027618203285328</v>
      </c>
      <c r="AA5938" s="76">
        <f t="shared" ca="1" si="1764"/>
        <v>706.86180532547553</v>
      </c>
      <c r="AB5938" s="76">
        <f t="shared" ca="1" si="1765"/>
        <v>2027.618203285328</v>
      </c>
    </row>
    <row r="5939" spans="1:28" x14ac:dyDescent="0.25">
      <c r="A5939" s="2">
        <f t="shared" si="1766"/>
        <v>15</v>
      </c>
      <c r="B5939" s="16">
        <f ca="1">VLOOKUP(A5939,PERIODS!$O$4:$P$33,2,FALSE)</f>
        <v>3.3000000000000002E-2</v>
      </c>
      <c r="C5939" s="15"/>
      <c r="D5939" s="18">
        <v>5000</v>
      </c>
      <c r="E5939" s="34">
        <f t="shared" ca="1" si="1767"/>
        <v>10729.929906426178</v>
      </c>
      <c r="F5939" s="34">
        <f t="shared" ca="1" si="1768"/>
        <v>3300</v>
      </c>
      <c r="G5939" s="69">
        <f t="shared" ca="1" si="1754"/>
        <v>0</v>
      </c>
      <c r="H5939" s="34">
        <f t="shared" ca="1" si="1755"/>
        <v>418.92041319995991</v>
      </c>
      <c r="I5939" s="34">
        <f t="shared" ca="1" si="1756"/>
        <v>3718.92041319996</v>
      </c>
      <c r="J5939" s="18">
        <f ca="1">SUM(INDIRECT(ADDRESS(ROW(F5939),COLUMN(F5939),4)):INDIRECT(ADDRESS(ROW(F5939)+N$5-1,COLUMN(F5939),4)))</f>
        <v>24100</v>
      </c>
      <c r="K5939" s="18">
        <f t="shared" ca="1" si="1757"/>
        <v>0</v>
      </c>
      <c r="L5939" s="18">
        <f t="shared" ca="1" si="1769"/>
        <v>0</v>
      </c>
      <c r="M5939" s="18">
        <f t="shared" ca="1" si="1753"/>
        <v>16350</v>
      </c>
      <c r="N5939" s="34">
        <f t="shared" ca="1" si="1758"/>
        <v>23361.009493226218</v>
      </c>
      <c r="P5939" s="18">
        <f t="shared" ca="1" si="1770"/>
        <v>418.92041319995991</v>
      </c>
      <c r="Q5939" s="47">
        <f ca="1">SUM(L$15:L5939)-SUM(M$15:M5939)</f>
        <v>0</v>
      </c>
      <c r="R5939" s="47" t="str">
        <f t="shared" ca="1" si="1771"/>
        <v>M5942</v>
      </c>
      <c r="S5939" s="40">
        <f t="shared" ca="1" si="1759"/>
        <v>0</v>
      </c>
      <c r="T5939" s="46">
        <f t="shared" ca="1" si="1760"/>
        <v>25</v>
      </c>
      <c r="X5939" s="74">
        <f t="shared" ca="1" si="1761"/>
        <v>0.41892041319995993</v>
      </c>
      <c r="Y5939" s="75">
        <f t="shared" ca="1" si="1762"/>
        <v>0.41892041319995993</v>
      </c>
      <c r="Z5939" s="74">
        <f t="shared" ca="1" si="1763"/>
        <v>1.520319352622858</v>
      </c>
      <c r="AA5939" s="76">
        <f t="shared" ca="1" si="1764"/>
        <v>418.92041319995991</v>
      </c>
      <c r="AB5939" s="76">
        <f t="shared" ca="1" si="1765"/>
        <v>1520.3193526228581</v>
      </c>
    </row>
    <row r="5940" spans="1:28" x14ac:dyDescent="0.25">
      <c r="A5940" s="2">
        <f t="shared" si="1766"/>
        <v>16</v>
      </c>
      <c r="B5940" s="16">
        <f ca="1">VLOOKUP(A5940,PERIODS!$O$4:$P$33,2,FALSE)</f>
        <v>3.3000000000000002E-2</v>
      </c>
      <c r="C5940" s="15"/>
      <c r="D5940" s="18">
        <v>5000</v>
      </c>
      <c r="E5940" s="34">
        <f t="shared" ca="1" si="1767"/>
        <v>23361.009493226218</v>
      </c>
      <c r="F5940" s="34">
        <f t="shared" ca="1" si="1768"/>
        <v>3300</v>
      </c>
      <c r="G5940" s="69">
        <f t="shared" ca="1" si="1754"/>
        <v>0</v>
      </c>
      <c r="H5940" s="34">
        <f t="shared" ca="1" si="1755"/>
        <v>-977.58756167853869</v>
      </c>
      <c r="I5940" s="34">
        <f t="shared" ca="1" si="1756"/>
        <v>2322.4124383214612</v>
      </c>
      <c r="J5940" s="18">
        <f ca="1">SUM(INDIRECT(ADDRESS(ROW(F5940),COLUMN(F5940),4)):INDIRECT(ADDRESS(ROW(F5940)+N$5-1,COLUMN(F5940),4)))</f>
        <v>24300</v>
      </c>
      <c r="K5940" s="18">
        <f t="shared" ca="1" si="1757"/>
        <v>16350</v>
      </c>
      <c r="L5940" s="18">
        <f t="shared" ca="1" si="1769"/>
        <v>16350</v>
      </c>
      <c r="M5940" s="18">
        <f t="shared" ca="1" si="1753"/>
        <v>0</v>
      </c>
      <c r="N5940" s="34">
        <f t="shared" ca="1" si="1758"/>
        <v>21038.597054904756</v>
      </c>
      <c r="P5940" s="18">
        <f t="shared" ca="1" si="1770"/>
        <v>977.58756167853869</v>
      </c>
      <c r="Q5940" s="47">
        <f ca="1">SUM(L$15:L5940)-SUM(M$15:M5940)</f>
        <v>16350</v>
      </c>
      <c r="R5940" s="47" t="str">
        <f t="shared" ca="1" si="1771"/>
        <v>M5943</v>
      </c>
      <c r="S5940" s="40">
        <f t="shared" ca="1" si="1759"/>
        <v>0</v>
      </c>
      <c r="T5940" s="46">
        <f t="shared" ca="1" si="1760"/>
        <v>5</v>
      </c>
      <c r="X5940" s="74">
        <f t="shared" ca="1" si="1761"/>
        <v>-0.97758756167853866</v>
      </c>
      <c r="Y5940" s="75">
        <f t="shared" ca="1" si="1762"/>
        <v>-0.97758756167853866</v>
      </c>
      <c r="Z5940" s="74">
        <f t="shared" ca="1" si="1763"/>
        <v>0.37621760673627291</v>
      </c>
      <c r="AA5940" s="76">
        <f t="shared" ca="1" si="1764"/>
        <v>-977.58756167853869</v>
      </c>
      <c r="AB5940" s="76">
        <f t="shared" ca="1" si="1765"/>
        <v>376.2176067362729</v>
      </c>
    </row>
    <row r="5941" spans="1:28" x14ac:dyDescent="0.25">
      <c r="A5941" s="2">
        <f t="shared" si="1766"/>
        <v>17</v>
      </c>
      <c r="B5941" s="16">
        <f ca="1">VLOOKUP(A5941,PERIODS!$O$4:$P$33,2,FALSE)</f>
        <v>3.5000000000000003E-2</v>
      </c>
      <c r="C5941" s="15"/>
      <c r="D5941" s="18">
        <v>5000</v>
      </c>
      <c r="E5941" s="34">
        <f t="shared" ca="1" si="1767"/>
        <v>21038.597054904756</v>
      </c>
      <c r="F5941" s="34">
        <f t="shared" ca="1" si="1768"/>
        <v>3500.0000000000005</v>
      </c>
      <c r="G5941" s="69">
        <f t="shared" ca="1" si="1754"/>
        <v>0</v>
      </c>
      <c r="H5941" s="34">
        <f t="shared" ca="1" si="1755"/>
        <v>-615.67954152409095</v>
      </c>
      <c r="I5941" s="34">
        <f t="shared" ca="1" si="1756"/>
        <v>2884.3204584759096</v>
      </c>
      <c r="J5941" s="18">
        <f ca="1">SUM(INDIRECT(ADDRESS(ROW(F5941),COLUMN(F5941),4)):INDIRECT(ADDRESS(ROW(F5941)+N$5-1,COLUMN(F5941),4)))</f>
        <v>24500.000000000004</v>
      </c>
      <c r="K5941" s="18">
        <f t="shared" ca="1" si="1757"/>
        <v>16350</v>
      </c>
      <c r="L5941" s="18">
        <f t="shared" ca="1" si="1769"/>
        <v>0</v>
      </c>
      <c r="M5941" s="18">
        <f t="shared" ca="1" si="1753"/>
        <v>0</v>
      </c>
      <c r="N5941" s="34">
        <f t="shared" ca="1" si="1758"/>
        <v>18154.276596428848</v>
      </c>
      <c r="P5941" s="18">
        <f t="shared" ca="1" si="1770"/>
        <v>615.67954152409095</v>
      </c>
      <c r="Q5941" s="47">
        <f ca="1">SUM(L$15:L5941)-SUM(M$15:M5941)</f>
        <v>16350</v>
      </c>
      <c r="R5941" s="47" t="str">
        <f t="shared" ca="1" si="1771"/>
        <v>M5944</v>
      </c>
      <c r="S5941" s="40">
        <f t="shared" ca="1" si="1759"/>
        <v>0</v>
      </c>
      <c r="T5941" s="46">
        <f t="shared" ca="1" si="1760"/>
        <v>100</v>
      </c>
      <c r="X5941" s="74">
        <f t="shared" ca="1" si="1761"/>
        <v>-0.61567954152409099</v>
      </c>
      <c r="Y5941" s="75">
        <f t="shared" ca="1" si="1762"/>
        <v>-0.61567954152409099</v>
      </c>
      <c r="Z5941" s="74">
        <f t="shared" ca="1" si="1763"/>
        <v>0.54027363217074142</v>
      </c>
      <c r="AA5941" s="76">
        <f t="shared" ca="1" si="1764"/>
        <v>-615.67954152409095</v>
      </c>
      <c r="AB5941" s="76">
        <f t="shared" ca="1" si="1765"/>
        <v>540.27363217074139</v>
      </c>
    </row>
    <row r="5942" spans="1:28" x14ac:dyDescent="0.25">
      <c r="A5942" s="2">
        <f t="shared" si="1766"/>
        <v>18</v>
      </c>
      <c r="B5942" s="16">
        <f ca="1">VLOOKUP(A5942,PERIODS!$O$4:$P$33,2,FALSE)</f>
        <v>3.5000000000000003E-2</v>
      </c>
      <c r="C5942" s="15"/>
      <c r="D5942" s="18">
        <v>5000</v>
      </c>
      <c r="E5942" s="34">
        <f t="shared" ca="1" si="1767"/>
        <v>18154.276596428848</v>
      </c>
      <c r="F5942" s="34">
        <f t="shared" ca="1" si="1768"/>
        <v>3500.0000000000005</v>
      </c>
      <c r="G5942" s="69">
        <f t="shared" ca="1" si="1754"/>
        <v>0</v>
      </c>
      <c r="H5942" s="34">
        <f t="shared" ca="1" si="1755"/>
        <v>1501.2864210190464</v>
      </c>
      <c r="I5942" s="34">
        <f t="shared" ca="1" si="1756"/>
        <v>5001.2864210190473</v>
      </c>
      <c r="J5942" s="18">
        <f ca="1">SUM(INDIRECT(ADDRESS(ROW(F5942),COLUMN(F5942),4)):INDIRECT(ADDRESS(ROW(F5942)+N$5-1,COLUMN(F5942),4)))</f>
        <v>24500.000000000004</v>
      </c>
      <c r="K5942" s="18">
        <f t="shared" ca="1" si="1757"/>
        <v>16350</v>
      </c>
      <c r="L5942" s="18">
        <f t="shared" ca="1" si="1769"/>
        <v>0</v>
      </c>
      <c r="M5942" s="18">
        <f t="shared" ca="1" si="1753"/>
        <v>0</v>
      </c>
      <c r="N5942" s="34">
        <f t="shared" ca="1" si="1758"/>
        <v>13152.990175409801</v>
      </c>
      <c r="P5942" s="18">
        <f t="shared" ca="1" si="1770"/>
        <v>1501.2864210190464</v>
      </c>
      <c r="Q5942" s="47">
        <f ca="1">SUM(L$15:L5942)-SUM(M$15:M5942)</f>
        <v>16350</v>
      </c>
      <c r="R5942" s="47" t="str">
        <f t="shared" ca="1" si="1771"/>
        <v>M5945</v>
      </c>
      <c r="S5942" s="40">
        <f t="shared" ca="1" si="1759"/>
        <v>0</v>
      </c>
      <c r="T5942" s="46">
        <f t="shared" ca="1" si="1760"/>
        <v>52</v>
      </c>
      <c r="X5942" s="74">
        <f t="shared" ca="1" si="1761"/>
        <v>1.5012864210190464</v>
      </c>
      <c r="Y5942" s="75">
        <f t="shared" ca="1" si="1762"/>
        <v>1.5012864210190464</v>
      </c>
      <c r="Z5942" s="74">
        <f t="shared" ca="1" si="1763"/>
        <v>4.4874581192762957</v>
      </c>
      <c r="AA5942" s="76">
        <f t="shared" ca="1" si="1764"/>
        <v>1501.2864210190464</v>
      </c>
      <c r="AB5942" s="76">
        <f t="shared" ca="1" si="1765"/>
        <v>4487.4581192762953</v>
      </c>
    </row>
    <row r="5943" spans="1:28" x14ac:dyDescent="0.25">
      <c r="A5943" s="2">
        <f t="shared" si="1766"/>
        <v>19</v>
      </c>
      <c r="B5943" s="16">
        <f ca="1">VLOOKUP(A5943,PERIODS!$O$4:$P$33,2,FALSE)</f>
        <v>3.5000000000000003E-2</v>
      </c>
      <c r="C5943" s="15"/>
      <c r="D5943" s="18">
        <v>5000</v>
      </c>
      <c r="E5943" s="34">
        <f t="shared" ca="1" si="1767"/>
        <v>13152.990175409801</v>
      </c>
      <c r="F5943" s="34">
        <f t="shared" ca="1" si="1768"/>
        <v>3500.0000000000005</v>
      </c>
      <c r="G5943" s="69">
        <f t="shared" ca="1" si="1754"/>
        <v>0</v>
      </c>
      <c r="H5943" s="34">
        <f t="shared" ca="1" si="1755"/>
        <v>-1494.3462671422421</v>
      </c>
      <c r="I5943" s="34">
        <f t="shared" ca="1" si="1756"/>
        <v>2005.6537328577583</v>
      </c>
      <c r="J5943" s="18">
        <f ca="1">SUM(INDIRECT(ADDRESS(ROW(F5943),COLUMN(F5943),4)):INDIRECT(ADDRESS(ROW(F5943)+N$5-1,COLUMN(F5943),4)))</f>
        <v>24500.000000000004</v>
      </c>
      <c r="K5943" s="18">
        <f t="shared" ca="1" si="1757"/>
        <v>0</v>
      </c>
      <c r="L5943" s="18">
        <f t="shared" ca="1" si="1769"/>
        <v>0</v>
      </c>
      <c r="M5943" s="18">
        <f t="shared" ca="1" si="1753"/>
        <v>16350</v>
      </c>
      <c r="N5943" s="34">
        <f t="shared" ca="1" si="1758"/>
        <v>27497.336442552041</v>
      </c>
      <c r="P5943" s="18">
        <f t="shared" ca="1" si="1770"/>
        <v>1494.3462671422421</v>
      </c>
      <c r="Q5943" s="47">
        <f ca="1">SUM(L$15:L5943)-SUM(M$15:M5943)</f>
        <v>0</v>
      </c>
      <c r="R5943" s="47" t="str">
        <f t="shared" ca="1" si="1771"/>
        <v>M5946</v>
      </c>
      <c r="S5943" s="40">
        <f t="shared" ca="1" si="1759"/>
        <v>0</v>
      </c>
      <c r="T5943" s="46">
        <f t="shared" ca="1" si="1760"/>
        <v>87</v>
      </c>
      <c r="X5943" s="74">
        <f t="shared" ca="1" si="1761"/>
        <v>-1.4943462671422421</v>
      </c>
      <c r="Y5943" s="75">
        <f t="shared" ca="1" si="1762"/>
        <v>-1.4943462671422421</v>
      </c>
      <c r="Z5943" s="74">
        <f t="shared" ca="1" si="1763"/>
        <v>0.22439525134038507</v>
      </c>
      <c r="AA5943" s="76">
        <f t="shared" ca="1" si="1764"/>
        <v>-1494.3462671422421</v>
      </c>
      <c r="AB5943" s="76">
        <f t="shared" ca="1" si="1765"/>
        <v>224.39525134038507</v>
      </c>
    </row>
    <row r="5944" spans="1:28" x14ac:dyDescent="0.25">
      <c r="A5944" s="2">
        <f t="shared" si="1766"/>
        <v>20</v>
      </c>
      <c r="B5944" s="16">
        <f ca="1">VLOOKUP(A5944,PERIODS!$O$4:$P$33,2,FALSE)</f>
        <v>3.5000000000000003E-2</v>
      </c>
      <c r="C5944" s="15"/>
      <c r="D5944" s="18">
        <v>5000</v>
      </c>
      <c r="E5944" s="34">
        <f t="shared" ca="1" si="1767"/>
        <v>27497.336442552041</v>
      </c>
      <c r="F5944" s="34">
        <f t="shared" ca="1" si="1768"/>
        <v>3500.0000000000005</v>
      </c>
      <c r="G5944" s="69">
        <f t="shared" ca="1" si="1754"/>
        <v>0</v>
      </c>
      <c r="H5944" s="34">
        <f t="shared" ca="1" si="1755"/>
        <v>1511.5288859934178</v>
      </c>
      <c r="I5944" s="34">
        <f t="shared" ca="1" si="1756"/>
        <v>5011.528885993418</v>
      </c>
      <c r="J5944" s="18">
        <f ca="1">SUM(INDIRECT(ADDRESS(ROW(F5944),COLUMN(F5944),4)):INDIRECT(ADDRESS(ROW(F5944)+N$5-1,COLUMN(F5944),4)))</f>
        <v>24500.000000000004</v>
      </c>
      <c r="K5944" s="18">
        <f t="shared" ca="1" si="1757"/>
        <v>0</v>
      </c>
      <c r="L5944" s="18">
        <f t="shared" ca="1" si="1769"/>
        <v>0</v>
      </c>
      <c r="M5944" s="18">
        <f t="shared" ca="1" si="1753"/>
        <v>0</v>
      </c>
      <c r="N5944" s="34">
        <f t="shared" ca="1" si="1758"/>
        <v>22485.807556558622</v>
      </c>
      <c r="P5944" s="18">
        <f t="shared" ca="1" si="1770"/>
        <v>1511.5288859934178</v>
      </c>
      <c r="Q5944" s="47">
        <f ca="1">SUM(L$15:L5944)-SUM(M$15:M5944)</f>
        <v>0</v>
      </c>
      <c r="R5944" s="47" t="str">
        <f t="shared" ca="1" si="1771"/>
        <v>M5947</v>
      </c>
      <c r="S5944" s="40">
        <f t="shared" ca="1" si="1759"/>
        <v>0</v>
      </c>
      <c r="T5944" s="46">
        <f t="shared" ca="1" si="1760"/>
        <v>20</v>
      </c>
      <c r="X5944" s="74">
        <f t="shared" ca="1" si="1761"/>
        <v>1.5115288859934177</v>
      </c>
      <c r="Y5944" s="75">
        <f t="shared" ca="1" si="1762"/>
        <v>1.5115288859934177</v>
      </c>
      <c r="Z5944" s="74">
        <f t="shared" ca="1" si="1763"/>
        <v>4.5336569429182951</v>
      </c>
      <c r="AA5944" s="76">
        <f t="shared" ca="1" si="1764"/>
        <v>1511.5288859934178</v>
      </c>
      <c r="AB5944" s="76">
        <f t="shared" ca="1" si="1765"/>
        <v>4533.6569429182955</v>
      </c>
    </row>
    <row r="5945" spans="1:28" x14ac:dyDescent="0.25">
      <c r="A5945" s="2">
        <f t="shared" si="1766"/>
        <v>21</v>
      </c>
      <c r="B5945" s="16">
        <f ca="1">VLOOKUP(A5945,PERIODS!$O$4:$P$33,2,FALSE)</f>
        <v>3.5000000000000003E-2</v>
      </c>
      <c r="C5945" s="15"/>
      <c r="D5945" s="18">
        <v>5000</v>
      </c>
      <c r="E5945" s="34">
        <f t="shared" ca="1" si="1767"/>
        <v>22485.807556558622</v>
      </c>
      <c r="F5945" s="34">
        <f t="shared" ca="1" si="1768"/>
        <v>3500.0000000000005</v>
      </c>
      <c r="G5945" s="69">
        <f t="shared" ca="1" si="1754"/>
        <v>0</v>
      </c>
      <c r="H5945" s="34">
        <f t="shared" ca="1" si="1755"/>
        <v>-711.6318521073855</v>
      </c>
      <c r="I5945" s="34">
        <f t="shared" ca="1" si="1756"/>
        <v>2788.3681478926151</v>
      </c>
      <c r="J5945" s="18">
        <f ca="1">SUM(INDIRECT(ADDRESS(ROW(F5945),COLUMN(F5945),4)):INDIRECT(ADDRESS(ROW(F5945)+N$5-1,COLUMN(F5945),4)))</f>
        <v>24500.000000000004</v>
      </c>
      <c r="K5945" s="18">
        <f t="shared" ca="1" si="1757"/>
        <v>16350</v>
      </c>
      <c r="L5945" s="18">
        <f t="shared" ca="1" si="1769"/>
        <v>16350</v>
      </c>
      <c r="M5945" s="18">
        <f t="shared" ca="1" si="1753"/>
        <v>0</v>
      </c>
      <c r="N5945" s="34">
        <f t="shared" ca="1" si="1758"/>
        <v>19697.439408666007</v>
      </c>
      <c r="P5945" s="18">
        <f t="shared" ca="1" si="1770"/>
        <v>711.6318521073855</v>
      </c>
      <c r="Q5945" s="47">
        <f ca="1">SUM(L$15:L5945)-SUM(M$15:M5945)</f>
        <v>16350</v>
      </c>
      <c r="R5945" s="47" t="str">
        <f t="shared" ca="1" si="1771"/>
        <v>M5948</v>
      </c>
      <c r="S5945" s="40">
        <f t="shared" ca="1" si="1759"/>
        <v>0</v>
      </c>
      <c r="T5945" s="46">
        <f t="shared" ca="1" si="1760"/>
        <v>13</v>
      </c>
      <c r="X5945" s="74">
        <f t="shared" ca="1" si="1761"/>
        <v>-0.71163185210738555</v>
      </c>
      <c r="Y5945" s="75">
        <f t="shared" ca="1" si="1762"/>
        <v>-0.71163185210738555</v>
      </c>
      <c r="Z5945" s="74">
        <f t="shared" ca="1" si="1763"/>
        <v>0.49084256109514357</v>
      </c>
      <c r="AA5945" s="76">
        <f t="shared" ca="1" si="1764"/>
        <v>-711.6318521073855</v>
      </c>
      <c r="AB5945" s="76">
        <f t="shared" ca="1" si="1765"/>
        <v>490.84256109514359</v>
      </c>
    </row>
    <row r="5946" spans="1:28" x14ac:dyDescent="0.25">
      <c r="A5946" s="2">
        <f t="shared" si="1766"/>
        <v>22</v>
      </c>
      <c r="B5946" s="16">
        <f ca="1">VLOOKUP(A5946,PERIODS!$O$4:$P$33,2,FALSE)</f>
        <v>3.5000000000000003E-2</v>
      </c>
      <c r="C5946" s="15"/>
      <c r="D5946" s="18">
        <v>5000</v>
      </c>
      <c r="E5946" s="34">
        <f t="shared" ca="1" si="1767"/>
        <v>19697.439408666007</v>
      </c>
      <c r="F5946" s="34">
        <f t="shared" ca="1" si="1768"/>
        <v>3500.0000000000005</v>
      </c>
      <c r="G5946" s="69">
        <f t="shared" ca="1" si="1754"/>
        <v>0</v>
      </c>
      <c r="H5946" s="34">
        <f t="shared" ca="1" si="1755"/>
        <v>-515.20500590562096</v>
      </c>
      <c r="I5946" s="34">
        <f t="shared" ca="1" si="1756"/>
        <v>2984.7949940943795</v>
      </c>
      <c r="J5946" s="18">
        <f ca="1">SUM(INDIRECT(ADDRESS(ROW(F5946),COLUMN(F5946),4)):INDIRECT(ADDRESS(ROW(F5946)+N$5-1,COLUMN(F5946),4)))</f>
        <v>25000.000000000004</v>
      </c>
      <c r="K5946" s="18">
        <f t="shared" ca="1" si="1757"/>
        <v>16350</v>
      </c>
      <c r="L5946" s="18">
        <f t="shared" ca="1" si="1769"/>
        <v>0</v>
      </c>
      <c r="M5946" s="18">
        <f t="shared" ca="1" si="1753"/>
        <v>0</v>
      </c>
      <c r="N5946" s="34">
        <f t="shared" ca="1" si="1758"/>
        <v>16712.644414571627</v>
      </c>
      <c r="P5946" s="18">
        <f t="shared" ca="1" si="1770"/>
        <v>515.20500590562096</v>
      </c>
      <c r="Q5946" s="47">
        <f ca="1">SUM(L$15:L5946)-SUM(M$15:M5946)</f>
        <v>16350</v>
      </c>
      <c r="R5946" s="47" t="str">
        <f t="shared" ca="1" si="1771"/>
        <v>M5949</v>
      </c>
      <c r="S5946" s="40">
        <f t="shared" ca="1" si="1759"/>
        <v>0</v>
      </c>
      <c r="T5946" s="46">
        <f t="shared" ca="1" si="1760"/>
        <v>27</v>
      </c>
      <c r="X5946" s="74">
        <f t="shared" ca="1" si="1761"/>
        <v>-0.51520500590562102</v>
      </c>
      <c r="Y5946" s="75">
        <f t="shared" ca="1" si="1762"/>
        <v>-0.51520500590562102</v>
      </c>
      <c r="Z5946" s="74">
        <f t="shared" ca="1" si="1763"/>
        <v>0.5973781160225754</v>
      </c>
      <c r="AA5946" s="76">
        <f t="shared" ca="1" si="1764"/>
        <v>-515.20500590562096</v>
      </c>
      <c r="AB5946" s="76">
        <f t="shared" ca="1" si="1765"/>
        <v>597.37811602257545</v>
      </c>
    </row>
    <row r="5947" spans="1:28" x14ac:dyDescent="0.25">
      <c r="A5947" s="2">
        <f t="shared" si="1766"/>
        <v>23</v>
      </c>
      <c r="B5947" s="16">
        <f ca="1">VLOOKUP(A5947,PERIODS!$O$4:$P$33,2,FALSE)</f>
        <v>3.5000000000000003E-2</v>
      </c>
      <c r="C5947" s="15"/>
      <c r="D5947" s="18">
        <v>5000</v>
      </c>
      <c r="E5947" s="34">
        <f t="shared" ca="1" si="1767"/>
        <v>16712.644414571627</v>
      </c>
      <c r="F5947" s="34">
        <f t="shared" ca="1" si="1768"/>
        <v>3500.0000000000005</v>
      </c>
      <c r="G5947" s="69">
        <f t="shared" ca="1" si="1754"/>
        <v>0</v>
      </c>
      <c r="H5947" s="34">
        <f t="shared" ca="1" si="1755"/>
        <v>-1610.8066522966176</v>
      </c>
      <c r="I5947" s="34">
        <f t="shared" ca="1" si="1756"/>
        <v>1889.1933477033829</v>
      </c>
      <c r="J5947" s="18">
        <f ca="1">SUM(INDIRECT(ADDRESS(ROW(F5947),COLUMN(F5947),4)):INDIRECT(ADDRESS(ROW(F5947)+N$5-1,COLUMN(F5947),4)))</f>
        <v>25500.000000000004</v>
      </c>
      <c r="K5947" s="18">
        <f t="shared" ca="1" si="1757"/>
        <v>16350</v>
      </c>
      <c r="L5947" s="18">
        <f t="shared" ca="1" si="1769"/>
        <v>0</v>
      </c>
      <c r="M5947" s="18">
        <f t="shared" ca="1" si="1753"/>
        <v>0</v>
      </c>
      <c r="N5947" s="34">
        <f t="shared" ca="1" si="1758"/>
        <v>14823.451066868243</v>
      </c>
      <c r="P5947" s="18">
        <f t="shared" ca="1" si="1770"/>
        <v>1610.8066522966176</v>
      </c>
      <c r="Q5947" s="47">
        <f ca="1">SUM(L$15:L5947)-SUM(M$15:M5947)</f>
        <v>16350</v>
      </c>
      <c r="R5947" s="47" t="str">
        <f t="shared" ca="1" si="1771"/>
        <v>M5950</v>
      </c>
      <c r="S5947" s="40">
        <f t="shared" ca="1" si="1759"/>
        <v>0</v>
      </c>
      <c r="T5947" s="46">
        <f t="shared" ca="1" si="1760"/>
        <v>74</v>
      </c>
      <c r="X5947" s="74">
        <f t="shared" ca="1" si="1761"/>
        <v>-1.6108066522966176</v>
      </c>
      <c r="Y5947" s="75">
        <f t="shared" ca="1" si="1762"/>
        <v>-1.6108066522966176</v>
      </c>
      <c r="Z5947" s="74">
        <f t="shared" ca="1" si="1763"/>
        <v>0.19972643928693146</v>
      </c>
      <c r="AA5947" s="76">
        <f t="shared" ca="1" si="1764"/>
        <v>-1610.8066522966176</v>
      </c>
      <c r="AB5947" s="76">
        <f t="shared" ca="1" si="1765"/>
        <v>199.72643928693145</v>
      </c>
    </row>
    <row r="5948" spans="1:28" x14ac:dyDescent="0.25">
      <c r="A5948" s="2">
        <f t="shared" si="1766"/>
        <v>24</v>
      </c>
      <c r="B5948" s="16">
        <f ca="1">VLOOKUP(A5948,PERIODS!$O$4:$P$33,2,FALSE)</f>
        <v>3.5000000000000003E-2</v>
      </c>
      <c r="C5948" s="15"/>
      <c r="D5948" s="18">
        <v>5000</v>
      </c>
      <c r="E5948" s="34">
        <f t="shared" ca="1" si="1767"/>
        <v>14823.451066868243</v>
      </c>
      <c r="F5948" s="34">
        <f t="shared" ca="1" si="1768"/>
        <v>3500.0000000000005</v>
      </c>
      <c r="G5948" s="69">
        <f t="shared" ca="1" si="1754"/>
        <v>0</v>
      </c>
      <c r="H5948" s="34">
        <f t="shared" ca="1" si="1755"/>
        <v>146.98686755962427</v>
      </c>
      <c r="I5948" s="34">
        <f t="shared" ca="1" si="1756"/>
        <v>3646.9868675596249</v>
      </c>
      <c r="J5948" s="18">
        <f ca="1">SUM(INDIRECT(ADDRESS(ROW(F5948),COLUMN(F5948),4)):INDIRECT(ADDRESS(ROW(F5948)+N$5-1,COLUMN(F5948),4)))</f>
        <v>26000</v>
      </c>
      <c r="K5948" s="18">
        <f t="shared" ca="1" si="1757"/>
        <v>0</v>
      </c>
      <c r="L5948" s="18">
        <f t="shared" ca="1" si="1769"/>
        <v>0</v>
      </c>
      <c r="M5948" s="18">
        <f t="shared" ca="1" si="1753"/>
        <v>16350</v>
      </c>
      <c r="N5948" s="34">
        <f t="shared" ca="1" si="1758"/>
        <v>27526.464199308619</v>
      </c>
      <c r="P5948" s="18">
        <f t="shared" ca="1" si="1770"/>
        <v>146.98686755962427</v>
      </c>
      <c r="Q5948" s="47">
        <f ca="1">SUM(L$15:L5948)-SUM(M$15:M5948)</f>
        <v>0</v>
      </c>
      <c r="R5948" s="47" t="str">
        <f t="shared" ca="1" si="1771"/>
        <v>M5951</v>
      </c>
      <c r="S5948" s="40">
        <f t="shared" ca="1" si="1759"/>
        <v>0</v>
      </c>
      <c r="T5948" s="46">
        <f t="shared" ca="1" si="1760"/>
        <v>85</v>
      </c>
      <c r="X5948" s="74">
        <f t="shared" ca="1" si="1761"/>
        <v>0.14698686755962428</v>
      </c>
      <c r="Y5948" s="75">
        <f t="shared" ca="1" si="1762"/>
        <v>0.14698686755962428</v>
      </c>
      <c r="Z5948" s="74">
        <f t="shared" ca="1" si="1763"/>
        <v>1.1583387511153869</v>
      </c>
      <c r="AA5948" s="76">
        <f t="shared" ca="1" si="1764"/>
        <v>146.98686755962427</v>
      </c>
      <c r="AB5948" s="76">
        <f t="shared" ca="1" si="1765"/>
        <v>1158.3387511153869</v>
      </c>
    </row>
    <row r="5949" spans="1:28" x14ac:dyDescent="0.25">
      <c r="A5949" s="2">
        <f t="shared" si="1766"/>
        <v>25</v>
      </c>
      <c r="B5949" s="16">
        <f ca="1">VLOOKUP(A5949,PERIODS!$O$4:$P$33,2,FALSE)</f>
        <v>3.5000000000000003E-2</v>
      </c>
      <c r="C5949" s="15"/>
      <c r="D5949" s="18">
        <v>5000</v>
      </c>
      <c r="E5949" s="34">
        <f t="shared" ca="1" si="1767"/>
        <v>27526.464199308619</v>
      </c>
      <c r="F5949" s="34">
        <f t="shared" ca="1" si="1768"/>
        <v>3500.0000000000005</v>
      </c>
      <c r="G5949" s="69">
        <f t="shared" ca="1" si="1754"/>
        <v>0</v>
      </c>
      <c r="H5949" s="34">
        <f t="shared" ca="1" si="1755"/>
        <v>-738.71197238492744</v>
      </c>
      <c r="I5949" s="34">
        <f t="shared" ca="1" si="1756"/>
        <v>2761.2880276150731</v>
      </c>
      <c r="J5949" s="18">
        <f ca="1">SUM(INDIRECT(ADDRESS(ROW(F5949),COLUMN(F5949),4)):INDIRECT(ADDRESS(ROW(F5949)+N$5-1,COLUMN(F5949),4)))</f>
        <v>24900</v>
      </c>
      <c r="K5949" s="18">
        <f t="shared" ca="1" si="1757"/>
        <v>0</v>
      </c>
      <c r="L5949" s="18">
        <f t="shared" ca="1" si="1769"/>
        <v>0</v>
      </c>
      <c r="M5949" s="18">
        <f t="shared" ca="1" si="1753"/>
        <v>0</v>
      </c>
      <c r="N5949" s="34">
        <f t="shared" ca="1" si="1758"/>
        <v>24765.176171693547</v>
      </c>
      <c r="P5949" s="18">
        <f t="shared" ca="1" si="1770"/>
        <v>738.71197238492744</v>
      </c>
      <c r="Q5949" s="47">
        <f ca="1">SUM(L$15:L5949)-SUM(M$15:M5949)</f>
        <v>0</v>
      </c>
      <c r="R5949" s="47" t="str">
        <f t="shared" ca="1" si="1771"/>
        <v>M5952</v>
      </c>
      <c r="S5949" s="40">
        <f t="shared" ca="1" si="1759"/>
        <v>0</v>
      </c>
      <c r="T5949" s="46">
        <f t="shared" ca="1" si="1760"/>
        <v>90</v>
      </c>
      <c r="X5949" s="74">
        <f t="shared" ca="1" si="1761"/>
        <v>-0.73871197238492747</v>
      </c>
      <c r="Y5949" s="75">
        <f t="shared" ca="1" si="1762"/>
        <v>-0.73871197238492747</v>
      </c>
      <c r="Z5949" s="74">
        <f t="shared" ca="1" si="1763"/>
        <v>0.47772884735934035</v>
      </c>
      <c r="AA5949" s="76">
        <f t="shared" ca="1" si="1764"/>
        <v>-738.71197238492744</v>
      </c>
      <c r="AB5949" s="76">
        <f t="shared" ca="1" si="1765"/>
        <v>477.72884735934036</v>
      </c>
    </row>
    <row r="5950" spans="1:28" x14ac:dyDescent="0.25">
      <c r="A5950" s="2">
        <f t="shared" si="1766"/>
        <v>26</v>
      </c>
      <c r="B5950" s="16">
        <f ca="1">VLOOKUP(A5950,PERIODS!$O$4:$P$33,2,FALSE)</f>
        <v>3.5000000000000003E-2</v>
      </c>
      <c r="C5950" s="15"/>
      <c r="D5950" s="18">
        <v>5000</v>
      </c>
      <c r="E5950" s="34">
        <f t="shared" ca="1" si="1767"/>
        <v>24765.176171693547</v>
      </c>
      <c r="F5950" s="34">
        <f t="shared" ca="1" si="1768"/>
        <v>3500.0000000000005</v>
      </c>
      <c r="G5950" s="69">
        <f t="shared" ca="1" si="1754"/>
        <v>0</v>
      </c>
      <c r="H5950" s="34">
        <f t="shared" ca="1" si="1755"/>
        <v>1298.628407055518</v>
      </c>
      <c r="I5950" s="34">
        <f t="shared" ca="1" si="1756"/>
        <v>4798.6284070555184</v>
      </c>
      <c r="J5950" s="18">
        <f ca="1">SUM(INDIRECT(ADDRESS(ROW(F5950),COLUMN(F5950),4)):INDIRECT(ADDRESS(ROW(F5950)+N$5-1,COLUMN(F5950),4)))</f>
        <v>23900</v>
      </c>
      <c r="K5950" s="18">
        <f t="shared" ca="1" si="1757"/>
        <v>0</v>
      </c>
      <c r="L5950" s="18">
        <f t="shared" ca="1" si="1769"/>
        <v>0</v>
      </c>
      <c r="M5950" s="18">
        <f t="shared" ca="1" si="1753"/>
        <v>0</v>
      </c>
      <c r="N5950" s="34">
        <f t="shared" ca="1" si="1758"/>
        <v>19966.547764638028</v>
      </c>
      <c r="P5950" s="18">
        <f t="shared" ca="1" si="1770"/>
        <v>1298.628407055518</v>
      </c>
      <c r="Q5950" s="47">
        <f ca="1">SUM(L$15:L5950)-SUM(M$15:M5950)</f>
        <v>0</v>
      </c>
      <c r="R5950" s="47" t="str">
        <f t="shared" ca="1" si="1771"/>
        <v>M5953</v>
      </c>
      <c r="S5950" s="40">
        <f t="shared" ca="1" si="1759"/>
        <v>0</v>
      </c>
      <c r="T5950" s="46">
        <f t="shared" ca="1" si="1760"/>
        <v>21</v>
      </c>
      <c r="X5950" s="74">
        <f t="shared" ca="1" si="1761"/>
        <v>1.2986284070555181</v>
      </c>
      <c r="Y5950" s="75">
        <f t="shared" ca="1" si="1762"/>
        <v>1.2986284070555181</v>
      </c>
      <c r="Z5950" s="74">
        <f t="shared" ca="1" si="1763"/>
        <v>3.6642673360850102</v>
      </c>
      <c r="AA5950" s="76">
        <f t="shared" ca="1" si="1764"/>
        <v>1298.628407055518</v>
      </c>
      <c r="AB5950" s="76">
        <f t="shared" ca="1" si="1765"/>
        <v>3664.2673360850104</v>
      </c>
    </row>
    <row r="5951" spans="1:28" x14ac:dyDescent="0.25">
      <c r="A5951" s="2">
        <f t="shared" si="1766"/>
        <v>27</v>
      </c>
      <c r="B5951" s="16">
        <f ca="1">VLOOKUP(A5951,PERIODS!$O$4:$P$33,2,FALSE)</f>
        <v>3.5000000000000003E-2</v>
      </c>
      <c r="C5951" s="15"/>
      <c r="D5951" s="18">
        <v>5000</v>
      </c>
      <c r="E5951" s="34">
        <f t="shared" ca="1" si="1767"/>
        <v>19966.547764638028</v>
      </c>
      <c r="F5951" s="34">
        <f t="shared" ca="1" si="1768"/>
        <v>3500.0000000000005</v>
      </c>
      <c r="G5951" s="69">
        <f t="shared" ca="1" si="1754"/>
        <v>0</v>
      </c>
      <c r="H5951" s="34">
        <f t="shared" ca="1" si="1755"/>
        <v>1959.9639845400536</v>
      </c>
      <c r="I5951" s="34">
        <f t="shared" ca="1" si="1756"/>
        <v>5459.9639845400543</v>
      </c>
      <c r="J5951" s="18">
        <f ca="1">SUM(INDIRECT(ADDRESS(ROW(F5951),COLUMN(F5951),4)):INDIRECT(ADDRESS(ROW(F5951)+N$5-1,COLUMN(F5951),4)))</f>
        <v>22900</v>
      </c>
      <c r="K5951" s="18">
        <f t="shared" ca="1" si="1757"/>
        <v>16350</v>
      </c>
      <c r="L5951" s="18">
        <f t="shared" ca="1" si="1769"/>
        <v>16350</v>
      </c>
      <c r="M5951" s="18">
        <f t="shared" ca="1" si="1753"/>
        <v>0</v>
      </c>
      <c r="N5951" s="34">
        <f t="shared" ca="1" si="1758"/>
        <v>14506.583780097973</v>
      </c>
      <c r="P5951" s="18">
        <f t="shared" ca="1" si="1770"/>
        <v>1959.9639845400536</v>
      </c>
      <c r="Q5951" s="47">
        <f ca="1">SUM(L$15:L5951)-SUM(M$15:M5951)</f>
        <v>16350</v>
      </c>
      <c r="R5951" s="47" t="str">
        <f t="shared" ca="1" si="1771"/>
        <v>M5954</v>
      </c>
      <c r="S5951" s="40">
        <f t="shared" ca="1" si="1759"/>
        <v>0</v>
      </c>
      <c r="T5951" s="46">
        <f t="shared" ca="1" si="1760"/>
        <v>94</v>
      </c>
      <c r="X5951" s="74">
        <f t="shared" ca="1" si="1761"/>
        <v>2.6044015959819098</v>
      </c>
      <c r="Y5951" s="75">
        <f t="shared" ca="1" si="1762"/>
        <v>1.9599639845400536</v>
      </c>
      <c r="Z5951" s="74">
        <f t="shared" ca="1" si="1763"/>
        <v>7.0990713842313315</v>
      </c>
      <c r="AA5951" s="76">
        <f t="shared" ca="1" si="1764"/>
        <v>1959.9639845400536</v>
      </c>
      <c r="AB5951" s="76">
        <f t="shared" ca="1" si="1765"/>
        <v>7099.0713842313316</v>
      </c>
    </row>
    <row r="5952" spans="1:28" x14ac:dyDescent="0.25">
      <c r="A5952" s="2">
        <f t="shared" si="1766"/>
        <v>28</v>
      </c>
      <c r="B5952" s="16">
        <f ca="1">VLOOKUP(A5952,PERIODS!$O$4:$P$33,2,FALSE)</f>
        <v>0.04</v>
      </c>
      <c r="C5952" s="15"/>
      <c r="D5952" s="18">
        <v>5000</v>
      </c>
      <c r="E5952" s="34">
        <f t="shared" ca="1" si="1767"/>
        <v>14506.583780097973</v>
      </c>
      <c r="F5952" s="34">
        <f t="shared" ca="1" si="1768"/>
        <v>4000</v>
      </c>
      <c r="G5952" s="69">
        <f t="shared" ca="1" si="1754"/>
        <v>0</v>
      </c>
      <c r="H5952" s="34">
        <f t="shared" ca="1" si="1755"/>
        <v>-478.78970907494113</v>
      </c>
      <c r="I5952" s="34">
        <f t="shared" ca="1" si="1756"/>
        <v>3521.2102909250589</v>
      </c>
      <c r="J5952" s="18">
        <f ca="1">SUM(INDIRECT(ADDRESS(ROW(F5952),COLUMN(F5952),4)):INDIRECT(ADDRESS(ROW(F5952)+N$5-1,COLUMN(F5952),4)))</f>
        <v>21900</v>
      </c>
      <c r="K5952" s="18">
        <f t="shared" ca="1" si="1757"/>
        <v>16350</v>
      </c>
      <c r="L5952" s="18">
        <f t="shared" ca="1" si="1769"/>
        <v>0</v>
      </c>
      <c r="M5952" s="18">
        <f t="shared" ca="1" si="1753"/>
        <v>0</v>
      </c>
      <c r="N5952" s="34">
        <f t="shared" ca="1" si="1758"/>
        <v>10985.373489172915</v>
      </c>
      <c r="P5952" s="18">
        <f t="shared" ca="1" si="1770"/>
        <v>478.78970907494113</v>
      </c>
      <c r="Q5952" s="47">
        <f ca="1">SUM(L$15:L5952)-SUM(M$15:M5952)</f>
        <v>16350</v>
      </c>
      <c r="R5952" s="47" t="str">
        <f t="shared" ca="1" si="1771"/>
        <v>M5955</v>
      </c>
      <c r="S5952" s="40">
        <f t="shared" ca="1" si="1759"/>
        <v>0</v>
      </c>
      <c r="T5952" s="46">
        <f t="shared" ca="1" si="1760"/>
        <v>34</v>
      </c>
      <c r="X5952" s="74">
        <f t="shared" ca="1" si="1761"/>
        <v>-0.47878970907494112</v>
      </c>
      <c r="Y5952" s="75">
        <f t="shared" ca="1" si="1762"/>
        <v>-0.47878970907494112</v>
      </c>
      <c r="Z5952" s="74">
        <f t="shared" ca="1" si="1763"/>
        <v>0.61953275311094214</v>
      </c>
      <c r="AA5952" s="76">
        <f t="shared" ca="1" si="1764"/>
        <v>-478.78970907494113</v>
      </c>
      <c r="AB5952" s="76">
        <f t="shared" ca="1" si="1765"/>
        <v>619.53275311094217</v>
      </c>
    </row>
    <row r="5953" spans="1:28" x14ac:dyDescent="0.25">
      <c r="A5953" s="2">
        <f t="shared" si="1766"/>
        <v>29</v>
      </c>
      <c r="B5953" s="16">
        <f ca="1">VLOOKUP(A5953,PERIODS!$O$4:$P$33,2,FALSE)</f>
        <v>0.04</v>
      </c>
      <c r="C5953" s="15"/>
      <c r="D5953" s="18">
        <v>5000</v>
      </c>
      <c r="E5953" s="34">
        <f t="shared" ca="1" si="1767"/>
        <v>10985.373489172915</v>
      </c>
      <c r="F5953" s="34">
        <f t="shared" ca="1" si="1768"/>
        <v>4000</v>
      </c>
      <c r="G5953" s="69">
        <f t="shared" ca="1" si="1754"/>
        <v>0</v>
      </c>
      <c r="H5953" s="34">
        <f t="shared" ca="1" si="1755"/>
        <v>794.26342512662018</v>
      </c>
      <c r="I5953" s="34">
        <f t="shared" ca="1" si="1756"/>
        <v>4794.2634251266199</v>
      </c>
      <c r="J5953" s="18">
        <f ca="1">SUM(INDIRECT(ADDRESS(ROW(F5953),COLUMN(F5953),4)):INDIRECT(ADDRESS(ROW(F5953)+N$5-1,COLUMN(F5953),4)))</f>
        <v>21200</v>
      </c>
      <c r="K5953" s="18">
        <f t="shared" ca="1" si="1757"/>
        <v>16350</v>
      </c>
      <c r="L5953" s="18">
        <f t="shared" ca="1" si="1769"/>
        <v>0</v>
      </c>
      <c r="M5953" s="18">
        <f t="shared" ca="1" si="1753"/>
        <v>0</v>
      </c>
      <c r="N5953" s="34">
        <f t="shared" ca="1" si="1758"/>
        <v>6191.1100640462946</v>
      </c>
      <c r="P5953" s="18">
        <f t="shared" ca="1" si="1770"/>
        <v>794.26342512662018</v>
      </c>
      <c r="Q5953" s="47">
        <f ca="1">SUM(L$15:L5953)-SUM(M$15:M5953)</f>
        <v>16350</v>
      </c>
      <c r="R5953" s="47" t="str">
        <f t="shared" ca="1" si="1771"/>
        <v>M5956</v>
      </c>
      <c r="S5953" s="40">
        <f t="shared" ca="1" si="1759"/>
        <v>0</v>
      </c>
      <c r="T5953" s="46">
        <f t="shared" ca="1" si="1760"/>
        <v>91</v>
      </c>
      <c r="X5953" s="74">
        <f t="shared" ca="1" si="1761"/>
        <v>0.79426342512662018</v>
      </c>
      <c r="Y5953" s="75">
        <f t="shared" ca="1" si="1762"/>
        <v>0.79426342512662018</v>
      </c>
      <c r="Z5953" s="74">
        <f t="shared" ca="1" si="1763"/>
        <v>2.2128104957740091</v>
      </c>
      <c r="AA5953" s="76">
        <f t="shared" ca="1" si="1764"/>
        <v>794.26342512662018</v>
      </c>
      <c r="AB5953" s="76">
        <f t="shared" ca="1" si="1765"/>
        <v>2212.8104957740093</v>
      </c>
    </row>
    <row r="5954" spans="1:28" x14ac:dyDescent="0.25">
      <c r="A5954" s="2">
        <f t="shared" si="1766"/>
        <v>30</v>
      </c>
      <c r="B5954" s="16">
        <f ca="1">VLOOKUP(A5954,PERIODS!$O$4:$P$33,2,FALSE)</f>
        <v>0.04</v>
      </c>
      <c r="C5954" s="15"/>
      <c r="D5954" s="18">
        <v>5000</v>
      </c>
      <c r="E5954" s="34">
        <f t="shared" ca="1" si="1767"/>
        <v>6191.1100640462946</v>
      </c>
      <c r="F5954" s="34">
        <f t="shared" ca="1" si="1768"/>
        <v>4000</v>
      </c>
      <c r="G5954" s="69">
        <f t="shared" ca="1" si="1754"/>
        <v>0</v>
      </c>
      <c r="H5954" s="34">
        <f t="shared" ca="1" si="1755"/>
        <v>552.62670703361641</v>
      </c>
      <c r="I5954" s="34">
        <f t="shared" ca="1" si="1756"/>
        <v>4552.6267070336162</v>
      </c>
      <c r="J5954" s="18">
        <f ca="1">SUM(INDIRECT(ADDRESS(ROW(F5954),COLUMN(F5954),4)):INDIRECT(ADDRESS(ROW(F5954)+N$5-1,COLUMN(F5954),4)))</f>
        <v>20500</v>
      </c>
      <c r="K5954" s="18">
        <f t="shared" ca="1" si="1757"/>
        <v>0</v>
      </c>
      <c r="L5954" s="18">
        <f t="shared" ca="1" si="1769"/>
        <v>0</v>
      </c>
      <c r="M5954" s="18">
        <f t="shared" ca="1" si="1753"/>
        <v>16350</v>
      </c>
      <c r="N5954" s="34">
        <f t="shared" ca="1" si="1758"/>
        <v>17988.483357012679</v>
      </c>
      <c r="P5954" s="18">
        <f t="shared" ca="1" si="1770"/>
        <v>552.62670703361641</v>
      </c>
      <c r="Q5954" s="47">
        <f ca="1">SUM(L$15:L5954)-SUM(M$15:M5954)</f>
        <v>0</v>
      </c>
      <c r="R5954" s="47" t="str">
        <f t="shared" ca="1" si="1771"/>
        <v>M5957</v>
      </c>
      <c r="S5954" s="40">
        <f t="shared" ca="1" si="1759"/>
        <v>0</v>
      </c>
      <c r="T5954" s="46">
        <f t="shared" ca="1" si="1760"/>
        <v>5</v>
      </c>
      <c r="X5954" s="74">
        <f t="shared" ca="1" si="1761"/>
        <v>0.55262670703361638</v>
      </c>
      <c r="Y5954" s="75">
        <f t="shared" ca="1" si="1762"/>
        <v>0.55262670703361638</v>
      </c>
      <c r="Z5954" s="74">
        <f t="shared" ca="1" si="1763"/>
        <v>1.7378117503667094</v>
      </c>
      <c r="AA5954" s="76">
        <f t="shared" ca="1" si="1764"/>
        <v>552.62670703361641</v>
      </c>
      <c r="AB5954" s="76">
        <f t="shared" ca="1" si="1765"/>
        <v>1737.8117503667095</v>
      </c>
    </row>
    <row r="5955" spans="1:28" x14ac:dyDescent="0.25">
      <c r="A5955" s="2">
        <f t="shared" si="1766"/>
        <v>1</v>
      </c>
      <c r="B5955" s="16">
        <f ca="1">VLOOKUP(A5955,PERIODS!$O$4:$P$33,2,FALSE)</f>
        <v>2.4E-2</v>
      </c>
      <c r="C5955" s="15"/>
      <c r="D5955" s="18">
        <v>5000</v>
      </c>
      <c r="E5955" s="34">
        <f t="shared" ca="1" si="1767"/>
        <v>17988.483357012679</v>
      </c>
      <c r="F5955" s="34">
        <f t="shared" ca="1" si="1768"/>
        <v>2400</v>
      </c>
      <c r="G5955" s="69">
        <f t="shared" ca="1" si="1754"/>
        <v>0</v>
      </c>
      <c r="H5955" s="34">
        <f t="shared" ca="1" si="1755"/>
        <v>-908.61559394363394</v>
      </c>
      <c r="I5955" s="34">
        <f t="shared" ca="1" si="1756"/>
        <v>1491.3844060563661</v>
      </c>
      <c r="J5955" s="18">
        <f ca="1">SUM(INDIRECT(ADDRESS(ROW(F5955),COLUMN(F5955),4)):INDIRECT(ADDRESS(ROW(F5955)+N$5-1,COLUMN(F5955),4)))</f>
        <v>19800</v>
      </c>
      <c r="K5955" s="18">
        <f t="shared" ca="1" si="1757"/>
        <v>16350</v>
      </c>
      <c r="L5955" s="18">
        <f t="shared" ca="1" si="1769"/>
        <v>16350</v>
      </c>
      <c r="M5955" s="18">
        <f t="shared" ca="1" si="1753"/>
        <v>0</v>
      </c>
      <c r="N5955" s="34">
        <f t="shared" ca="1" si="1758"/>
        <v>16497.098950956315</v>
      </c>
      <c r="P5955" s="18">
        <f t="shared" ca="1" si="1770"/>
        <v>908.61559394363394</v>
      </c>
      <c r="Q5955" s="47">
        <f ca="1">SUM(L$15:L5955)-SUM(M$15:M5955)</f>
        <v>16350</v>
      </c>
      <c r="R5955" s="47" t="str">
        <f t="shared" ca="1" si="1771"/>
        <v>M5958</v>
      </c>
      <c r="S5955" s="40">
        <f t="shared" ca="1" si="1759"/>
        <v>0</v>
      </c>
      <c r="T5955" s="46">
        <f t="shared" ca="1" si="1760"/>
        <v>25</v>
      </c>
      <c r="X5955" s="74">
        <f t="shared" ca="1" si="1761"/>
        <v>-0.90861559394363389</v>
      </c>
      <c r="Y5955" s="75">
        <f t="shared" ca="1" si="1762"/>
        <v>-0.90861559394363389</v>
      </c>
      <c r="Z5955" s="74">
        <f t="shared" ca="1" si="1763"/>
        <v>0.40308186692025305</v>
      </c>
      <c r="AA5955" s="76">
        <f t="shared" ca="1" si="1764"/>
        <v>-908.61559394363394</v>
      </c>
      <c r="AB5955" s="76">
        <f t="shared" ca="1" si="1765"/>
        <v>403.08186692025305</v>
      </c>
    </row>
    <row r="5956" spans="1:28" x14ac:dyDescent="0.25">
      <c r="A5956" s="2">
        <f t="shared" si="1766"/>
        <v>2</v>
      </c>
      <c r="B5956" s="16">
        <f ca="1">VLOOKUP(A5956,PERIODS!$O$4:$P$33,2,FALSE)</f>
        <v>2.5000000000000001E-2</v>
      </c>
      <c r="C5956" s="15"/>
      <c r="D5956" s="18">
        <v>5000</v>
      </c>
      <c r="E5956" s="34">
        <f t="shared" ca="1" si="1767"/>
        <v>16497.098950956315</v>
      </c>
      <c r="F5956" s="34">
        <f t="shared" ca="1" si="1768"/>
        <v>2500</v>
      </c>
      <c r="G5956" s="69">
        <f t="shared" ca="1" si="1754"/>
        <v>0</v>
      </c>
      <c r="H5956" s="34">
        <f t="shared" ca="1" si="1755"/>
        <v>-33.088897529887255</v>
      </c>
      <c r="I5956" s="34">
        <f t="shared" ca="1" si="1756"/>
        <v>2466.9111024701128</v>
      </c>
      <c r="J5956" s="18">
        <f ca="1">SUM(INDIRECT(ADDRESS(ROW(F5956),COLUMN(F5956),4)):INDIRECT(ADDRESS(ROW(F5956)+N$5-1,COLUMN(F5956),4)))</f>
        <v>20700</v>
      </c>
      <c r="K5956" s="18">
        <f t="shared" ca="1" si="1757"/>
        <v>16350</v>
      </c>
      <c r="L5956" s="18">
        <f t="shared" ca="1" si="1769"/>
        <v>0</v>
      </c>
      <c r="M5956" s="18">
        <f t="shared" ca="1" si="1753"/>
        <v>0</v>
      </c>
      <c r="N5956" s="34">
        <f t="shared" ca="1" si="1758"/>
        <v>14030.187848486203</v>
      </c>
      <c r="P5956" s="18">
        <f t="shared" ca="1" si="1770"/>
        <v>33.088897529887255</v>
      </c>
      <c r="Q5956" s="47">
        <f ca="1">SUM(L$15:L5956)-SUM(M$15:M5956)</f>
        <v>16350</v>
      </c>
      <c r="R5956" s="47" t="str">
        <f t="shared" ca="1" si="1771"/>
        <v>M5959</v>
      </c>
      <c r="S5956" s="40">
        <f t="shared" ca="1" si="1759"/>
        <v>0</v>
      </c>
      <c r="T5956" s="46">
        <f t="shared" ca="1" si="1760"/>
        <v>92</v>
      </c>
      <c r="X5956" s="74">
        <f t="shared" ca="1" si="1761"/>
        <v>-3.3088897529887258E-2</v>
      </c>
      <c r="Y5956" s="75">
        <f t="shared" ca="1" si="1762"/>
        <v>-3.3088897529887258E-2</v>
      </c>
      <c r="Z5956" s="74">
        <f t="shared" ca="1" si="1763"/>
        <v>0.96745255162401833</v>
      </c>
      <c r="AA5956" s="76">
        <f t="shared" ca="1" si="1764"/>
        <v>-33.088897529887255</v>
      </c>
      <c r="AB5956" s="76">
        <f t="shared" ca="1" si="1765"/>
        <v>967.45255162401838</v>
      </c>
    </row>
    <row r="5957" spans="1:28" x14ac:dyDescent="0.25">
      <c r="A5957" s="2">
        <f t="shared" si="1766"/>
        <v>3</v>
      </c>
      <c r="B5957" s="16">
        <f ca="1">VLOOKUP(A5957,PERIODS!$O$4:$P$33,2,FALSE)</f>
        <v>2.5000000000000001E-2</v>
      </c>
      <c r="C5957" s="15"/>
      <c r="D5957" s="18">
        <v>5000</v>
      </c>
      <c r="E5957" s="34">
        <f t="shared" ca="1" si="1767"/>
        <v>14030.187848486203</v>
      </c>
      <c r="F5957" s="34">
        <f t="shared" ca="1" si="1768"/>
        <v>2500</v>
      </c>
      <c r="G5957" s="69">
        <f t="shared" ca="1" si="1754"/>
        <v>0</v>
      </c>
      <c r="H5957" s="34">
        <f t="shared" ca="1" si="1755"/>
        <v>1185.3951933004089</v>
      </c>
      <c r="I5957" s="34">
        <f t="shared" ca="1" si="1756"/>
        <v>3685.3951933004091</v>
      </c>
      <c r="J5957" s="18">
        <f ca="1">SUM(INDIRECT(ADDRESS(ROW(F5957),COLUMN(F5957),4)):INDIRECT(ADDRESS(ROW(F5957)+N$5-1,COLUMN(F5957),4)))</f>
        <v>21500</v>
      </c>
      <c r="K5957" s="18">
        <f t="shared" ca="1" si="1757"/>
        <v>16350</v>
      </c>
      <c r="L5957" s="18">
        <f t="shared" ca="1" si="1769"/>
        <v>0</v>
      </c>
      <c r="M5957" s="18">
        <f t="shared" ca="1" si="1753"/>
        <v>0</v>
      </c>
      <c r="N5957" s="34">
        <f t="shared" ca="1" si="1758"/>
        <v>10344.792655185793</v>
      </c>
      <c r="P5957" s="18">
        <f t="shared" ca="1" si="1770"/>
        <v>1185.3951933004089</v>
      </c>
      <c r="Q5957" s="47">
        <f ca="1">SUM(L$15:L5957)-SUM(M$15:M5957)</f>
        <v>16350</v>
      </c>
      <c r="R5957" s="47" t="str">
        <f t="shared" ca="1" si="1771"/>
        <v>M5960</v>
      </c>
      <c r="S5957" s="40">
        <f t="shared" ca="1" si="1759"/>
        <v>0</v>
      </c>
      <c r="T5957" s="46">
        <f t="shared" ca="1" si="1760"/>
        <v>48</v>
      </c>
      <c r="X5957" s="74">
        <f t="shared" ca="1" si="1761"/>
        <v>1.185395193300409</v>
      </c>
      <c r="Y5957" s="75">
        <f t="shared" ca="1" si="1762"/>
        <v>1.185395193300409</v>
      </c>
      <c r="Z5957" s="74">
        <f t="shared" ca="1" si="1763"/>
        <v>3.271979630423425</v>
      </c>
      <c r="AA5957" s="76">
        <f t="shared" ca="1" si="1764"/>
        <v>1185.3951933004089</v>
      </c>
      <c r="AB5957" s="76">
        <f t="shared" ca="1" si="1765"/>
        <v>3271.9796304234251</v>
      </c>
    </row>
    <row r="5958" spans="1:28" x14ac:dyDescent="0.25">
      <c r="A5958" s="2">
        <f t="shared" si="1766"/>
        <v>4</v>
      </c>
      <c r="B5958" s="16">
        <f ca="1">VLOOKUP(A5958,PERIODS!$O$4:$P$33,2,FALSE)</f>
        <v>2.5000000000000001E-2</v>
      </c>
      <c r="C5958" s="15"/>
      <c r="D5958" s="18">
        <v>5000</v>
      </c>
      <c r="E5958" s="34">
        <f t="shared" ca="1" si="1767"/>
        <v>10344.792655185793</v>
      </c>
      <c r="F5958" s="34">
        <f t="shared" ca="1" si="1768"/>
        <v>2500</v>
      </c>
      <c r="G5958" s="69">
        <f t="shared" ca="1" si="1754"/>
        <v>0</v>
      </c>
      <c r="H5958" s="34">
        <f t="shared" ca="1" si="1755"/>
        <v>127.20202673123509</v>
      </c>
      <c r="I5958" s="34">
        <f t="shared" ca="1" si="1756"/>
        <v>2627.202026731235</v>
      </c>
      <c r="J5958" s="18">
        <f ca="1">SUM(INDIRECT(ADDRESS(ROW(F5958),COLUMN(F5958),4)):INDIRECT(ADDRESS(ROW(F5958)+N$5-1,COLUMN(F5958),4)))</f>
        <v>22300</v>
      </c>
      <c r="K5958" s="18">
        <f t="shared" ca="1" si="1757"/>
        <v>0</v>
      </c>
      <c r="L5958" s="18">
        <f t="shared" ca="1" si="1769"/>
        <v>0</v>
      </c>
      <c r="M5958" s="18">
        <f t="shared" ca="1" si="1753"/>
        <v>16350</v>
      </c>
      <c r="N5958" s="34">
        <f t="shared" ca="1" si="1758"/>
        <v>24067.590628454556</v>
      </c>
      <c r="P5958" s="18">
        <f t="shared" ca="1" si="1770"/>
        <v>127.20202673123509</v>
      </c>
      <c r="Q5958" s="47">
        <f ca="1">SUM(L$15:L5958)-SUM(M$15:M5958)</f>
        <v>0</v>
      </c>
      <c r="R5958" s="47" t="str">
        <f t="shared" ca="1" si="1771"/>
        <v>M5961</v>
      </c>
      <c r="S5958" s="40">
        <f t="shared" ca="1" si="1759"/>
        <v>0</v>
      </c>
      <c r="T5958" s="46">
        <f t="shared" ca="1" si="1760"/>
        <v>95</v>
      </c>
      <c r="X5958" s="74">
        <f t="shared" ca="1" si="1761"/>
        <v>0.1272020267312351</v>
      </c>
      <c r="Y5958" s="75">
        <f t="shared" ca="1" si="1762"/>
        <v>0.1272020267312351</v>
      </c>
      <c r="Z5958" s="74">
        <f t="shared" ca="1" si="1763"/>
        <v>1.1356464255426473</v>
      </c>
      <c r="AA5958" s="76">
        <f t="shared" ca="1" si="1764"/>
        <v>127.20202673123509</v>
      </c>
      <c r="AB5958" s="76">
        <f t="shared" ca="1" si="1765"/>
        <v>1135.6464255426472</v>
      </c>
    </row>
    <row r="5959" spans="1:28" x14ac:dyDescent="0.25">
      <c r="A5959" s="2">
        <f t="shared" si="1766"/>
        <v>5</v>
      </c>
      <c r="B5959" s="16">
        <f ca="1">VLOOKUP(A5959,PERIODS!$O$4:$P$33,2,FALSE)</f>
        <v>3.3000000000000002E-2</v>
      </c>
      <c r="C5959" s="15"/>
      <c r="D5959" s="18">
        <v>5000</v>
      </c>
      <c r="E5959" s="34">
        <f t="shared" ca="1" si="1767"/>
        <v>24067.590628454556</v>
      </c>
      <c r="F5959" s="34">
        <f t="shared" ca="1" si="1768"/>
        <v>3300</v>
      </c>
      <c r="G5959" s="69">
        <f t="shared" ca="1" si="1754"/>
        <v>0</v>
      </c>
      <c r="H5959" s="34">
        <f t="shared" ca="1" si="1755"/>
        <v>736.82273305013564</v>
      </c>
      <c r="I5959" s="34">
        <f t="shared" ca="1" si="1756"/>
        <v>4036.8227330501359</v>
      </c>
      <c r="J5959" s="18">
        <f ca="1">SUM(INDIRECT(ADDRESS(ROW(F5959),COLUMN(F5959),4)):INDIRECT(ADDRESS(ROW(F5959)+N$5-1,COLUMN(F5959),4)))</f>
        <v>23100</v>
      </c>
      <c r="K5959" s="18">
        <f t="shared" ca="1" si="1757"/>
        <v>0</v>
      </c>
      <c r="L5959" s="18">
        <f t="shared" ca="1" si="1769"/>
        <v>0</v>
      </c>
      <c r="M5959" s="18">
        <f t="shared" ca="1" si="1753"/>
        <v>0</v>
      </c>
      <c r="N5959" s="34">
        <f t="shared" ca="1" si="1758"/>
        <v>20030.76789540442</v>
      </c>
      <c r="P5959" s="18">
        <f t="shared" ca="1" si="1770"/>
        <v>736.82273305013564</v>
      </c>
      <c r="Q5959" s="47">
        <f ca="1">SUM(L$15:L5959)-SUM(M$15:M5959)</f>
        <v>0</v>
      </c>
      <c r="R5959" s="47" t="str">
        <f t="shared" ca="1" si="1771"/>
        <v>M5962</v>
      </c>
      <c r="S5959" s="40">
        <f t="shared" ca="1" si="1759"/>
        <v>0</v>
      </c>
      <c r="T5959" s="46">
        <f t="shared" ca="1" si="1760"/>
        <v>7</v>
      </c>
      <c r="X5959" s="74">
        <f t="shared" ca="1" si="1761"/>
        <v>0.73682273305013568</v>
      </c>
      <c r="Y5959" s="75">
        <f t="shared" ca="1" si="1762"/>
        <v>0.73682273305013568</v>
      </c>
      <c r="Z5959" s="74">
        <f t="shared" ca="1" si="1763"/>
        <v>2.0892867359206226</v>
      </c>
      <c r="AA5959" s="76">
        <f t="shared" ca="1" si="1764"/>
        <v>736.82273305013564</v>
      </c>
      <c r="AB5959" s="76">
        <f t="shared" ca="1" si="1765"/>
        <v>2089.2867359206225</v>
      </c>
    </row>
    <row r="5960" spans="1:28" x14ac:dyDescent="0.25">
      <c r="A5960" s="2">
        <f t="shared" si="1766"/>
        <v>6</v>
      </c>
      <c r="B5960" s="16">
        <f ca="1">VLOOKUP(A5960,PERIODS!$O$4:$P$33,2,FALSE)</f>
        <v>3.3000000000000002E-2</v>
      </c>
      <c r="C5960" s="15"/>
      <c r="D5960" s="18">
        <v>5000</v>
      </c>
      <c r="E5960" s="34">
        <f t="shared" ca="1" si="1767"/>
        <v>20030.76789540442</v>
      </c>
      <c r="F5960" s="34">
        <f t="shared" ca="1" si="1768"/>
        <v>3300</v>
      </c>
      <c r="G5960" s="69">
        <f t="shared" ca="1" si="1754"/>
        <v>0</v>
      </c>
      <c r="H5960" s="34">
        <f t="shared" ca="1" si="1755"/>
        <v>212.26756314367637</v>
      </c>
      <c r="I5960" s="34">
        <f t="shared" ca="1" si="1756"/>
        <v>3512.2675631436764</v>
      </c>
      <c r="J5960" s="18">
        <f ca="1">SUM(INDIRECT(ADDRESS(ROW(F5960),COLUMN(F5960),4)):INDIRECT(ADDRESS(ROW(F5960)+N$5-1,COLUMN(F5960),4)))</f>
        <v>23100</v>
      </c>
      <c r="K5960" s="18">
        <f t="shared" ca="1" si="1757"/>
        <v>16350</v>
      </c>
      <c r="L5960" s="18">
        <f t="shared" ca="1" si="1769"/>
        <v>16350</v>
      </c>
      <c r="M5960" s="18">
        <f t="shared" ca="1" si="1753"/>
        <v>0</v>
      </c>
      <c r="N5960" s="34">
        <f t="shared" ca="1" si="1758"/>
        <v>16518.500332260744</v>
      </c>
      <c r="P5960" s="18">
        <f t="shared" ca="1" si="1770"/>
        <v>212.26756314367637</v>
      </c>
      <c r="Q5960" s="47">
        <f ca="1">SUM(L$15:L5960)-SUM(M$15:M5960)</f>
        <v>16350</v>
      </c>
      <c r="R5960" s="47" t="str">
        <f t="shared" ca="1" si="1771"/>
        <v>M5963</v>
      </c>
      <c r="S5960" s="40">
        <f t="shared" ca="1" si="1759"/>
        <v>0</v>
      </c>
      <c r="T5960" s="46">
        <f t="shared" ca="1" si="1760"/>
        <v>32</v>
      </c>
      <c r="X5960" s="74">
        <f t="shared" ca="1" si="1761"/>
        <v>0.21226756314367637</v>
      </c>
      <c r="Y5960" s="75">
        <f t="shared" ca="1" si="1762"/>
        <v>0.21226756314367637</v>
      </c>
      <c r="Z5960" s="74">
        <f t="shared" ca="1" si="1763"/>
        <v>1.2364786769445664</v>
      </c>
      <c r="AA5960" s="76">
        <f t="shared" ca="1" si="1764"/>
        <v>212.26756314367637</v>
      </c>
      <c r="AB5960" s="76">
        <f t="shared" ca="1" si="1765"/>
        <v>1236.4786769445664</v>
      </c>
    </row>
    <row r="5961" spans="1:28" x14ac:dyDescent="0.25">
      <c r="A5961" s="2">
        <f t="shared" si="1766"/>
        <v>7</v>
      </c>
      <c r="B5961" s="16">
        <f ca="1">VLOOKUP(A5961,PERIODS!$O$4:$P$33,2,FALSE)</f>
        <v>3.3000000000000002E-2</v>
      </c>
      <c r="C5961" s="15"/>
      <c r="D5961" s="18">
        <v>5000</v>
      </c>
      <c r="E5961" s="34">
        <f t="shared" ca="1" si="1767"/>
        <v>16518.500332260744</v>
      </c>
      <c r="F5961" s="34">
        <f t="shared" ca="1" si="1768"/>
        <v>3300</v>
      </c>
      <c r="G5961" s="69">
        <f t="shared" ca="1" si="1754"/>
        <v>0</v>
      </c>
      <c r="H5961" s="34">
        <f t="shared" ca="1" si="1755"/>
        <v>102.08552214376762</v>
      </c>
      <c r="I5961" s="34">
        <f t="shared" ca="1" si="1756"/>
        <v>3402.0855221437678</v>
      </c>
      <c r="J5961" s="18">
        <f ca="1">SUM(INDIRECT(ADDRESS(ROW(F5961),COLUMN(F5961),4)):INDIRECT(ADDRESS(ROW(F5961)+N$5-1,COLUMN(F5961),4)))</f>
        <v>23100</v>
      </c>
      <c r="K5961" s="18">
        <f t="shared" ca="1" si="1757"/>
        <v>16350</v>
      </c>
      <c r="L5961" s="18">
        <f t="shared" ca="1" si="1769"/>
        <v>0</v>
      </c>
      <c r="M5961" s="18">
        <f t="shared" ca="1" si="1753"/>
        <v>0</v>
      </c>
      <c r="N5961" s="34">
        <f t="shared" ca="1" si="1758"/>
        <v>13116.414810116978</v>
      </c>
      <c r="P5961" s="18">
        <f t="shared" ca="1" si="1770"/>
        <v>102.08552214376762</v>
      </c>
      <c r="Q5961" s="47">
        <f ca="1">SUM(L$15:L5961)-SUM(M$15:M5961)</f>
        <v>16350</v>
      </c>
      <c r="R5961" s="47" t="str">
        <f t="shared" ca="1" si="1771"/>
        <v>M5964</v>
      </c>
      <c r="S5961" s="40">
        <f t="shared" ca="1" si="1759"/>
        <v>0</v>
      </c>
      <c r="T5961" s="46">
        <f t="shared" ca="1" si="1760"/>
        <v>85</v>
      </c>
      <c r="X5961" s="74">
        <f t="shared" ca="1" si="1761"/>
        <v>0.10208552214376762</v>
      </c>
      <c r="Y5961" s="75">
        <f t="shared" ca="1" si="1762"/>
        <v>0.10208552214376762</v>
      </c>
      <c r="Z5961" s="74">
        <f t="shared" ca="1" si="1763"/>
        <v>1.1074781815862458</v>
      </c>
      <c r="AA5961" s="76">
        <f t="shared" ca="1" si="1764"/>
        <v>102.08552214376762</v>
      </c>
      <c r="AB5961" s="76">
        <f t="shared" ca="1" si="1765"/>
        <v>1107.4781815862457</v>
      </c>
    </row>
    <row r="5962" spans="1:28" x14ac:dyDescent="0.25">
      <c r="A5962" s="2">
        <f t="shared" si="1766"/>
        <v>8</v>
      </c>
      <c r="B5962" s="16">
        <f ca="1">VLOOKUP(A5962,PERIODS!$O$4:$P$33,2,FALSE)</f>
        <v>3.3000000000000002E-2</v>
      </c>
      <c r="C5962" s="15"/>
      <c r="D5962" s="18">
        <v>5000</v>
      </c>
      <c r="E5962" s="34">
        <f t="shared" ca="1" si="1767"/>
        <v>13116.414810116978</v>
      </c>
      <c r="F5962" s="34">
        <f t="shared" ca="1" si="1768"/>
        <v>3300</v>
      </c>
      <c r="G5962" s="69">
        <f t="shared" ca="1" si="1754"/>
        <v>0</v>
      </c>
      <c r="H5962" s="34">
        <f t="shared" ca="1" si="1755"/>
        <v>493.52307696939334</v>
      </c>
      <c r="I5962" s="34">
        <f t="shared" ca="1" si="1756"/>
        <v>3793.5230769693935</v>
      </c>
      <c r="J5962" s="18">
        <f ca="1">SUM(INDIRECT(ADDRESS(ROW(F5962),COLUMN(F5962),4)):INDIRECT(ADDRESS(ROW(F5962)+N$5-1,COLUMN(F5962),4)))</f>
        <v>23100</v>
      </c>
      <c r="K5962" s="18">
        <f t="shared" ca="1" si="1757"/>
        <v>16350</v>
      </c>
      <c r="L5962" s="18">
        <f t="shared" ca="1" si="1769"/>
        <v>0</v>
      </c>
      <c r="M5962" s="18">
        <f t="shared" ca="1" si="1753"/>
        <v>0</v>
      </c>
      <c r="N5962" s="34">
        <f t="shared" ca="1" si="1758"/>
        <v>9322.8917331475841</v>
      </c>
      <c r="P5962" s="18">
        <f t="shared" ca="1" si="1770"/>
        <v>493.52307696939334</v>
      </c>
      <c r="Q5962" s="47">
        <f ca="1">SUM(L$15:L5962)-SUM(M$15:M5962)</f>
        <v>16350</v>
      </c>
      <c r="R5962" s="47" t="str">
        <f t="shared" ca="1" si="1771"/>
        <v>M5965</v>
      </c>
      <c r="S5962" s="40">
        <f t="shared" ca="1" si="1759"/>
        <v>0</v>
      </c>
      <c r="T5962" s="46">
        <f t="shared" ca="1" si="1760"/>
        <v>59</v>
      </c>
      <c r="X5962" s="74">
        <f t="shared" ca="1" si="1761"/>
        <v>0.49352307696939335</v>
      </c>
      <c r="Y5962" s="75">
        <f t="shared" ca="1" si="1762"/>
        <v>0.49352307696939335</v>
      </c>
      <c r="Z5962" s="74">
        <f t="shared" ca="1" si="1763"/>
        <v>1.6380771377563421</v>
      </c>
      <c r="AA5962" s="76">
        <f t="shared" ca="1" si="1764"/>
        <v>493.52307696939334</v>
      </c>
      <c r="AB5962" s="76">
        <f t="shared" ca="1" si="1765"/>
        <v>1638.0771377563422</v>
      </c>
    </row>
    <row r="5963" spans="1:28" x14ac:dyDescent="0.25">
      <c r="A5963" s="2">
        <f t="shared" si="1766"/>
        <v>9</v>
      </c>
      <c r="B5963" s="16">
        <f ca="1">VLOOKUP(A5963,PERIODS!$O$4:$P$33,2,FALSE)</f>
        <v>3.3000000000000002E-2</v>
      </c>
      <c r="C5963" s="15"/>
      <c r="D5963" s="18">
        <v>5000</v>
      </c>
      <c r="E5963" s="34">
        <f t="shared" ca="1" si="1767"/>
        <v>9322.8917331475841</v>
      </c>
      <c r="F5963" s="34">
        <f t="shared" ca="1" si="1768"/>
        <v>3300</v>
      </c>
      <c r="G5963" s="69">
        <f t="shared" ca="1" si="1754"/>
        <v>0</v>
      </c>
      <c r="H5963" s="34">
        <f t="shared" ca="1" si="1755"/>
        <v>-219.08284739862745</v>
      </c>
      <c r="I5963" s="34">
        <f t="shared" ca="1" si="1756"/>
        <v>3080.9171526013724</v>
      </c>
      <c r="J5963" s="18">
        <f ca="1">SUM(INDIRECT(ADDRESS(ROW(F5963),COLUMN(F5963),4)):INDIRECT(ADDRESS(ROW(F5963)+N$5-1,COLUMN(F5963),4)))</f>
        <v>23100</v>
      </c>
      <c r="K5963" s="18">
        <f t="shared" ca="1" si="1757"/>
        <v>0</v>
      </c>
      <c r="L5963" s="18">
        <f t="shared" ca="1" si="1769"/>
        <v>0</v>
      </c>
      <c r="M5963" s="18">
        <f t="shared" ca="1" si="1753"/>
        <v>16350</v>
      </c>
      <c r="N5963" s="34">
        <f t="shared" ca="1" si="1758"/>
        <v>22591.974580546212</v>
      </c>
      <c r="P5963" s="18">
        <f t="shared" ca="1" si="1770"/>
        <v>219.08284739862745</v>
      </c>
      <c r="Q5963" s="47">
        <f ca="1">SUM(L$15:L5963)-SUM(M$15:M5963)</f>
        <v>0</v>
      </c>
      <c r="R5963" s="47" t="str">
        <f t="shared" ca="1" si="1771"/>
        <v>M5966</v>
      </c>
      <c r="S5963" s="40">
        <f t="shared" ca="1" si="1759"/>
        <v>0</v>
      </c>
      <c r="T5963" s="46">
        <f t="shared" ca="1" si="1760"/>
        <v>93</v>
      </c>
      <c r="X5963" s="74">
        <f t="shared" ca="1" si="1761"/>
        <v>-0.21908284739862746</v>
      </c>
      <c r="Y5963" s="75">
        <f t="shared" ca="1" si="1762"/>
        <v>-0.21908284739862746</v>
      </c>
      <c r="Z5963" s="74">
        <f t="shared" ca="1" si="1763"/>
        <v>0.80325516779581663</v>
      </c>
      <c r="AA5963" s="76">
        <f t="shared" ca="1" si="1764"/>
        <v>-219.08284739862745</v>
      </c>
      <c r="AB5963" s="76">
        <f t="shared" ca="1" si="1765"/>
        <v>803.25516779581665</v>
      </c>
    </row>
    <row r="5964" spans="1:28" x14ac:dyDescent="0.25">
      <c r="A5964" s="2">
        <f t="shared" si="1766"/>
        <v>10</v>
      </c>
      <c r="B5964" s="16">
        <f ca="1">VLOOKUP(A5964,PERIODS!$O$4:$P$33,2,FALSE)</f>
        <v>3.3000000000000002E-2</v>
      </c>
      <c r="C5964" s="15"/>
      <c r="D5964" s="18">
        <v>5000</v>
      </c>
      <c r="E5964" s="34">
        <f t="shared" ca="1" si="1767"/>
        <v>22591.974580546212</v>
      </c>
      <c r="F5964" s="34">
        <f t="shared" ca="1" si="1768"/>
        <v>3300</v>
      </c>
      <c r="G5964" s="69">
        <f t="shared" ca="1" si="1754"/>
        <v>0</v>
      </c>
      <c r="H5964" s="34">
        <f t="shared" ca="1" si="1755"/>
        <v>1442.194001820659</v>
      </c>
      <c r="I5964" s="34">
        <f t="shared" ca="1" si="1756"/>
        <v>4742.1940018206587</v>
      </c>
      <c r="J5964" s="18">
        <f ca="1">SUM(INDIRECT(ADDRESS(ROW(F5964),COLUMN(F5964),4)):INDIRECT(ADDRESS(ROW(F5964)+N$5-1,COLUMN(F5964),4)))</f>
        <v>23100</v>
      </c>
      <c r="K5964" s="18">
        <f t="shared" ca="1" si="1757"/>
        <v>16350</v>
      </c>
      <c r="L5964" s="18">
        <f t="shared" ca="1" si="1769"/>
        <v>16350</v>
      </c>
      <c r="M5964" s="18">
        <f t="shared" ca="1" si="1753"/>
        <v>0</v>
      </c>
      <c r="N5964" s="34">
        <f t="shared" ca="1" si="1758"/>
        <v>17849.780578725553</v>
      </c>
      <c r="P5964" s="18">
        <f t="shared" ca="1" si="1770"/>
        <v>1442.194001820659</v>
      </c>
      <c r="Q5964" s="47">
        <f ca="1">SUM(L$15:L5964)-SUM(M$15:M5964)</f>
        <v>16350</v>
      </c>
      <c r="R5964" s="47" t="str">
        <f t="shared" ca="1" si="1771"/>
        <v>M5967</v>
      </c>
      <c r="S5964" s="40">
        <f t="shared" ca="1" si="1759"/>
        <v>0</v>
      </c>
      <c r="T5964" s="46">
        <f t="shared" ca="1" si="1760"/>
        <v>100</v>
      </c>
      <c r="X5964" s="74">
        <f t="shared" ca="1" si="1761"/>
        <v>1.4421940018206589</v>
      </c>
      <c r="Y5964" s="75">
        <f t="shared" ca="1" si="1762"/>
        <v>1.4421940018206589</v>
      </c>
      <c r="Z5964" s="74">
        <f t="shared" ca="1" si="1763"/>
        <v>4.2299661972003211</v>
      </c>
      <c r="AA5964" s="76">
        <f t="shared" ca="1" si="1764"/>
        <v>1442.194001820659</v>
      </c>
      <c r="AB5964" s="76">
        <f t="shared" ca="1" si="1765"/>
        <v>4229.9661972003214</v>
      </c>
    </row>
    <row r="5965" spans="1:28" x14ac:dyDescent="0.25">
      <c r="A5965" s="2">
        <f t="shared" si="1766"/>
        <v>11</v>
      </c>
      <c r="B5965" s="16">
        <f ca="1">VLOOKUP(A5965,PERIODS!$O$4:$P$33,2,FALSE)</f>
        <v>3.3000000000000002E-2</v>
      </c>
      <c r="C5965" s="15"/>
      <c r="D5965" s="18">
        <v>5000</v>
      </c>
      <c r="E5965" s="34">
        <f t="shared" ca="1" si="1767"/>
        <v>17849.780578725553</v>
      </c>
      <c r="F5965" s="34">
        <f t="shared" ca="1" si="1768"/>
        <v>3300</v>
      </c>
      <c r="G5965" s="69">
        <f t="shared" ca="1" si="1754"/>
        <v>0</v>
      </c>
      <c r="H5965" s="34">
        <f t="shared" ca="1" si="1755"/>
        <v>-173.02409348841451</v>
      </c>
      <c r="I5965" s="34">
        <f t="shared" ca="1" si="1756"/>
        <v>3126.9759065115854</v>
      </c>
      <c r="J5965" s="18">
        <f ca="1">SUM(INDIRECT(ADDRESS(ROW(F5965),COLUMN(F5965),4)):INDIRECT(ADDRESS(ROW(F5965)+N$5-1,COLUMN(F5965),4)))</f>
        <v>23300</v>
      </c>
      <c r="K5965" s="18">
        <f t="shared" ca="1" si="1757"/>
        <v>16350</v>
      </c>
      <c r="L5965" s="18">
        <f t="shared" ca="1" si="1769"/>
        <v>0</v>
      </c>
      <c r="M5965" s="18">
        <f t="shared" ca="1" si="1753"/>
        <v>0</v>
      </c>
      <c r="N5965" s="34">
        <f t="shared" ca="1" si="1758"/>
        <v>14722.804672213968</v>
      </c>
      <c r="P5965" s="18">
        <f t="shared" ca="1" si="1770"/>
        <v>173.02409348841451</v>
      </c>
      <c r="Q5965" s="47">
        <f ca="1">SUM(L$15:L5965)-SUM(M$15:M5965)</f>
        <v>16350</v>
      </c>
      <c r="R5965" s="47" t="str">
        <f t="shared" ca="1" si="1771"/>
        <v>M5968</v>
      </c>
      <c r="S5965" s="40">
        <f t="shared" ca="1" si="1759"/>
        <v>0</v>
      </c>
      <c r="T5965" s="46">
        <f t="shared" ca="1" si="1760"/>
        <v>6</v>
      </c>
      <c r="X5965" s="74">
        <f t="shared" ca="1" si="1761"/>
        <v>-0.17302409348841452</v>
      </c>
      <c r="Y5965" s="75">
        <f t="shared" ca="1" si="1762"/>
        <v>-0.17302409348841452</v>
      </c>
      <c r="Z5965" s="74">
        <f t="shared" ca="1" si="1763"/>
        <v>0.84111734914938152</v>
      </c>
      <c r="AA5965" s="76">
        <f t="shared" ca="1" si="1764"/>
        <v>-173.02409348841451</v>
      </c>
      <c r="AB5965" s="76">
        <f t="shared" ca="1" si="1765"/>
        <v>841.11734914938154</v>
      </c>
    </row>
    <row r="5966" spans="1:28" x14ac:dyDescent="0.25">
      <c r="A5966" s="2">
        <f t="shared" si="1766"/>
        <v>12</v>
      </c>
      <c r="B5966" s="16">
        <f ca="1">VLOOKUP(A5966,PERIODS!$O$4:$P$33,2,FALSE)</f>
        <v>3.3000000000000002E-2</v>
      </c>
      <c r="C5966" s="15"/>
      <c r="D5966" s="18">
        <v>5000</v>
      </c>
      <c r="E5966" s="34">
        <f t="shared" ca="1" si="1767"/>
        <v>14722.804672213968</v>
      </c>
      <c r="F5966" s="34">
        <f t="shared" ca="1" si="1768"/>
        <v>3300</v>
      </c>
      <c r="G5966" s="69">
        <f t="shared" ca="1" si="1754"/>
        <v>0</v>
      </c>
      <c r="H5966" s="34">
        <f t="shared" ca="1" si="1755"/>
        <v>-86.815014418072465</v>
      </c>
      <c r="I5966" s="34">
        <f t="shared" ca="1" si="1756"/>
        <v>3213.1849855819273</v>
      </c>
      <c r="J5966" s="18">
        <f ca="1">SUM(INDIRECT(ADDRESS(ROW(F5966),COLUMN(F5966),4)):INDIRECT(ADDRESS(ROW(F5966)+N$5-1,COLUMN(F5966),4)))</f>
        <v>23500</v>
      </c>
      <c r="K5966" s="18">
        <f t="shared" ca="1" si="1757"/>
        <v>16350</v>
      </c>
      <c r="L5966" s="18">
        <f t="shared" ca="1" si="1769"/>
        <v>0</v>
      </c>
      <c r="M5966" s="18">
        <f t="shared" ca="1" si="1753"/>
        <v>0</v>
      </c>
      <c r="N5966" s="34">
        <f t="shared" ca="1" si="1758"/>
        <v>11509.619686632041</v>
      </c>
      <c r="P5966" s="18">
        <f t="shared" ca="1" si="1770"/>
        <v>86.815014418072465</v>
      </c>
      <c r="Q5966" s="47">
        <f ca="1">SUM(L$15:L5966)-SUM(M$15:M5966)</f>
        <v>16350</v>
      </c>
      <c r="R5966" s="47" t="str">
        <f t="shared" ca="1" si="1771"/>
        <v>M5969</v>
      </c>
      <c r="S5966" s="40">
        <f t="shared" ca="1" si="1759"/>
        <v>0</v>
      </c>
      <c r="T5966" s="46">
        <f t="shared" ca="1" si="1760"/>
        <v>57</v>
      </c>
      <c r="X5966" s="74">
        <f t="shared" ca="1" si="1761"/>
        <v>-8.6815014418072461E-2</v>
      </c>
      <c r="Y5966" s="75">
        <f t="shared" ca="1" si="1762"/>
        <v>-8.6815014418072461E-2</v>
      </c>
      <c r="Z5966" s="74">
        <f t="shared" ca="1" si="1763"/>
        <v>0.91684668336428665</v>
      </c>
      <c r="AA5966" s="76">
        <f t="shared" ca="1" si="1764"/>
        <v>-86.815014418072465</v>
      </c>
      <c r="AB5966" s="76">
        <f t="shared" ca="1" si="1765"/>
        <v>916.8466833642866</v>
      </c>
    </row>
    <row r="5967" spans="1:28" x14ac:dyDescent="0.25">
      <c r="A5967" s="2">
        <f t="shared" si="1766"/>
        <v>13</v>
      </c>
      <c r="B5967" s="16">
        <f ca="1">VLOOKUP(A5967,PERIODS!$O$4:$P$33,2,FALSE)</f>
        <v>3.3000000000000002E-2</v>
      </c>
      <c r="C5967" s="15"/>
      <c r="D5967" s="18">
        <v>5000</v>
      </c>
      <c r="E5967" s="34">
        <f t="shared" ca="1" si="1767"/>
        <v>11509.619686632041</v>
      </c>
      <c r="F5967" s="34">
        <f t="shared" ca="1" si="1768"/>
        <v>3300</v>
      </c>
      <c r="G5967" s="69">
        <f t="shared" ca="1" si="1754"/>
        <v>0</v>
      </c>
      <c r="H5967" s="34">
        <f t="shared" ca="1" si="1755"/>
        <v>-669.40117485769326</v>
      </c>
      <c r="I5967" s="34">
        <f t="shared" ca="1" si="1756"/>
        <v>2630.5988251423069</v>
      </c>
      <c r="J5967" s="18">
        <f ca="1">SUM(INDIRECT(ADDRESS(ROW(F5967),COLUMN(F5967),4)):INDIRECT(ADDRESS(ROW(F5967)+N$5-1,COLUMN(F5967),4)))</f>
        <v>23700</v>
      </c>
      <c r="K5967" s="18">
        <f t="shared" ca="1" si="1757"/>
        <v>0</v>
      </c>
      <c r="L5967" s="18">
        <f t="shared" ca="1" si="1769"/>
        <v>0</v>
      </c>
      <c r="M5967" s="18">
        <f t="shared" ref="M5967:M6030" ca="1" si="1772">SUMIF($R$15:$R$8014,ADDRESS(ROW(M5967),COLUMN(M5967),4),$L$15:$L$8014)</f>
        <v>16350</v>
      </c>
      <c r="N5967" s="34">
        <f t="shared" ca="1" si="1758"/>
        <v>25229.020861489735</v>
      </c>
      <c r="P5967" s="18">
        <f t="shared" ca="1" si="1770"/>
        <v>669.40117485769326</v>
      </c>
      <c r="Q5967" s="47">
        <f ca="1">SUM(L$15:L5967)-SUM(M$15:M5967)</f>
        <v>0</v>
      </c>
      <c r="R5967" s="47" t="str">
        <f t="shared" ca="1" si="1771"/>
        <v>M5970</v>
      </c>
      <c r="S5967" s="40">
        <f t="shared" ca="1" si="1759"/>
        <v>0</v>
      </c>
      <c r="T5967" s="46">
        <f t="shared" ca="1" si="1760"/>
        <v>56</v>
      </c>
      <c r="X5967" s="74">
        <f t="shared" ca="1" si="1761"/>
        <v>-0.66940117485769324</v>
      </c>
      <c r="Y5967" s="75">
        <f t="shared" ca="1" si="1762"/>
        <v>-0.66940117485769324</v>
      </c>
      <c r="Z5967" s="74">
        <f t="shared" ca="1" si="1763"/>
        <v>0.51201509351395769</v>
      </c>
      <c r="AA5967" s="76">
        <f t="shared" ca="1" si="1764"/>
        <v>-669.40117485769326</v>
      </c>
      <c r="AB5967" s="76">
        <f t="shared" ca="1" si="1765"/>
        <v>512.01509351395771</v>
      </c>
    </row>
    <row r="5968" spans="1:28" x14ac:dyDescent="0.25">
      <c r="A5968" s="2">
        <f t="shared" si="1766"/>
        <v>14</v>
      </c>
      <c r="B5968" s="16">
        <f ca="1">VLOOKUP(A5968,PERIODS!$O$4:$P$33,2,FALSE)</f>
        <v>3.3000000000000002E-2</v>
      </c>
      <c r="C5968" s="15"/>
      <c r="D5968" s="18">
        <v>5000</v>
      </c>
      <c r="E5968" s="34">
        <f t="shared" ca="1" si="1767"/>
        <v>25229.020861489735</v>
      </c>
      <c r="F5968" s="34">
        <f t="shared" ca="1" si="1768"/>
        <v>3300</v>
      </c>
      <c r="G5968" s="69">
        <f t="shared" ref="G5968:G6031" ca="1" si="1773">((2*RAND()*$F$5)-$F$5)*E5968</f>
        <v>0</v>
      </c>
      <c r="H5968" s="34">
        <f t="shared" ref="H5968:H6031" ca="1" si="1774">IF($S$3="NORM",AA5968,IF($S$3="LOGNORM",AB5968,0))</f>
        <v>579.25839975991812</v>
      </c>
      <c r="I5968" s="34">
        <f t="shared" ref="I5968:I6031" ca="1" si="1775">IF(F5968+H5968&lt;0,0,F5968+H5968)</f>
        <v>3879.2583997599181</v>
      </c>
      <c r="J5968" s="18">
        <f ca="1">SUM(INDIRECT(ADDRESS(ROW(F5968),COLUMN(F5968),4)):INDIRECT(ADDRESS(ROW(F5968)+N$5-1,COLUMN(F5968),4)))</f>
        <v>23900</v>
      </c>
      <c r="K5968" s="18">
        <f t="shared" ref="K5968:K6031" ca="1" si="1776">Q5968</f>
        <v>0</v>
      </c>
      <c r="L5968" s="18">
        <f t="shared" ca="1" si="1769"/>
        <v>0</v>
      </c>
      <c r="M5968" s="18">
        <f t="shared" ca="1" si="1772"/>
        <v>0</v>
      </c>
      <c r="N5968" s="34">
        <f t="shared" ref="N5968:N6031" ca="1" si="1777">E5968+G5968-I5968+M5968-S5968</f>
        <v>21349.762461729817</v>
      </c>
      <c r="P5968" s="18">
        <f t="shared" ca="1" si="1770"/>
        <v>579.25839975991812</v>
      </c>
      <c r="Q5968" s="47">
        <f ca="1">SUM(L$15:L5968)-SUM(M$15:M5968)</f>
        <v>0</v>
      </c>
      <c r="R5968" s="47" t="str">
        <f t="shared" ca="1" si="1771"/>
        <v>M5971</v>
      </c>
      <c r="S5968" s="40">
        <f t="shared" ref="S5968:S6031" ca="1" si="1778">IF(T5968&gt;N$6*100,M5968,0)</f>
        <v>0</v>
      </c>
      <c r="T5968" s="46">
        <f t="shared" ref="T5968:T6031" ca="1" si="1779">RANDBETWEEN(0,100)</f>
        <v>16</v>
      </c>
      <c r="X5968" s="74">
        <f t="shared" ref="X5968:X6031" ca="1" si="1780">NORMINV(RAND(),0,1)</f>
        <v>0.57925839975991811</v>
      </c>
      <c r="Y5968" s="75">
        <f t="shared" ref="Y5968:Y6031" ca="1" si="1781">IF(AND(X5968&gt;$F$6,$F$6&gt;0),$F$6,X5968)</f>
        <v>0.57925839975991811</v>
      </c>
      <c r="Z5968" s="74">
        <f t="shared" ref="Z5968:Z6031" ca="1" si="1782">EXP(Y5968)</f>
        <v>1.7847143952342437</v>
      </c>
      <c r="AA5968" s="76">
        <f t="shared" ref="AA5968:AA6031" ca="1" si="1783">$F$3*Y5968</f>
        <v>579.25839975991812</v>
      </c>
      <c r="AB5968" s="76">
        <f t="shared" ref="AB5968:AB6031" ca="1" si="1784">$F$3*Z5968</f>
        <v>1784.7143952342437</v>
      </c>
    </row>
    <row r="5969" spans="1:28" x14ac:dyDescent="0.25">
      <c r="A5969" s="2">
        <f t="shared" ref="A5969:A6032" si="1785">IF(AND(A5968=12,OR(A$14="MS",A$14="M0")),1,IF(AND(A5968=4,OR(A$14="WS",A$14="W0")),1,IF(AND(A5968=30,OR(A$14="DS",A$14="D0")),1,A5968+1)))</f>
        <v>15</v>
      </c>
      <c r="B5969" s="16">
        <f ca="1">VLOOKUP(A5969,PERIODS!$O$4:$P$33,2,FALSE)</f>
        <v>3.3000000000000002E-2</v>
      </c>
      <c r="C5969" s="15"/>
      <c r="D5969" s="18">
        <v>5000</v>
      </c>
      <c r="E5969" s="34">
        <f t="shared" ca="1" si="1767"/>
        <v>21349.762461729817</v>
      </c>
      <c r="F5969" s="34">
        <f t="shared" ca="1" si="1768"/>
        <v>3300</v>
      </c>
      <c r="G5969" s="69">
        <f t="shared" ca="1" si="1773"/>
        <v>0</v>
      </c>
      <c r="H5969" s="34">
        <f t="shared" ca="1" si="1774"/>
        <v>1959.9639845400536</v>
      </c>
      <c r="I5969" s="34">
        <f t="shared" ca="1" si="1775"/>
        <v>5259.9639845400534</v>
      </c>
      <c r="J5969" s="18">
        <f ca="1">SUM(INDIRECT(ADDRESS(ROW(F5969),COLUMN(F5969),4)):INDIRECT(ADDRESS(ROW(F5969)+N$5-1,COLUMN(F5969),4)))</f>
        <v>24100</v>
      </c>
      <c r="K5969" s="18">
        <f t="shared" ca="1" si="1776"/>
        <v>16350</v>
      </c>
      <c r="L5969" s="18">
        <f t="shared" ca="1" si="1769"/>
        <v>16350</v>
      </c>
      <c r="M5969" s="18">
        <f t="shared" ca="1" si="1772"/>
        <v>0</v>
      </c>
      <c r="N5969" s="34">
        <f t="shared" ca="1" si="1777"/>
        <v>16089.798477189765</v>
      </c>
      <c r="P5969" s="18">
        <f t="shared" ca="1" si="1770"/>
        <v>1959.9639845400536</v>
      </c>
      <c r="Q5969" s="47">
        <f ca="1">SUM(L$15:L5969)-SUM(M$15:M5969)</f>
        <v>16350</v>
      </c>
      <c r="R5969" s="47" t="str">
        <f t="shared" ca="1" si="1771"/>
        <v>M5972</v>
      </c>
      <c r="S5969" s="40">
        <f t="shared" ca="1" si="1778"/>
        <v>0</v>
      </c>
      <c r="T5969" s="46">
        <f t="shared" ca="1" si="1779"/>
        <v>41</v>
      </c>
      <c r="X5969" s="74">
        <f t="shared" ca="1" si="1780"/>
        <v>2.3201408385178746</v>
      </c>
      <c r="Y5969" s="75">
        <f t="shared" ca="1" si="1781"/>
        <v>1.9599639845400536</v>
      </c>
      <c r="Z5969" s="74">
        <f t="shared" ca="1" si="1782"/>
        <v>7.0990713842313315</v>
      </c>
      <c r="AA5969" s="76">
        <f t="shared" ca="1" si="1783"/>
        <v>1959.9639845400536</v>
      </c>
      <c r="AB5969" s="76">
        <f t="shared" ca="1" si="1784"/>
        <v>7099.0713842313316</v>
      </c>
    </row>
    <row r="5970" spans="1:28" x14ac:dyDescent="0.25">
      <c r="A5970" s="2">
        <f t="shared" si="1785"/>
        <v>16</v>
      </c>
      <c r="B5970" s="16">
        <f ca="1">VLOOKUP(A5970,PERIODS!$O$4:$P$33,2,FALSE)</f>
        <v>3.3000000000000002E-2</v>
      </c>
      <c r="C5970" s="15"/>
      <c r="D5970" s="18">
        <v>5000</v>
      </c>
      <c r="E5970" s="34">
        <f t="shared" ca="1" si="1767"/>
        <v>16089.798477189765</v>
      </c>
      <c r="F5970" s="34">
        <f t="shared" ca="1" si="1768"/>
        <v>3300</v>
      </c>
      <c r="G5970" s="69">
        <f t="shared" ca="1" si="1773"/>
        <v>0</v>
      </c>
      <c r="H5970" s="34">
        <f t="shared" ca="1" si="1774"/>
        <v>232.10602321162986</v>
      </c>
      <c r="I5970" s="34">
        <f t="shared" ca="1" si="1775"/>
        <v>3532.1060232116297</v>
      </c>
      <c r="J5970" s="18">
        <f ca="1">SUM(INDIRECT(ADDRESS(ROW(F5970),COLUMN(F5970),4)):INDIRECT(ADDRESS(ROW(F5970)+N$5-1,COLUMN(F5970),4)))</f>
        <v>24300</v>
      </c>
      <c r="K5970" s="18">
        <f t="shared" ca="1" si="1776"/>
        <v>16350</v>
      </c>
      <c r="L5970" s="18">
        <f t="shared" ca="1" si="1769"/>
        <v>0</v>
      </c>
      <c r="M5970" s="18">
        <f t="shared" ca="1" si="1772"/>
        <v>0</v>
      </c>
      <c r="N5970" s="34">
        <f t="shared" ca="1" si="1777"/>
        <v>12557.692453978136</v>
      </c>
      <c r="P5970" s="18">
        <f t="shared" ca="1" si="1770"/>
        <v>232.10602321162986</v>
      </c>
      <c r="Q5970" s="47">
        <f ca="1">SUM(L$15:L5970)-SUM(M$15:M5970)</f>
        <v>16350</v>
      </c>
      <c r="R5970" s="47" t="str">
        <f t="shared" ca="1" si="1771"/>
        <v>M5973</v>
      </c>
      <c r="S5970" s="40">
        <f t="shared" ca="1" si="1778"/>
        <v>0</v>
      </c>
      <c r="T5970" s="46">
        <f t="shared" ca="1" si="1779"/>
        <v>15</v>
      </c>
      <c r="X5970" s="74">
        <f t="shared" ca="1" si="1780"/>
        <v>0.23210602321162985</v>
      </c>
      <c r="Y5970" s="75">
        <f t="shared" ca="1" si="1781"/>
        <v>0.23210602321162985</v>
      </c>
      <c r="Z5970" s="74">
        <f t="shared" ca="1" si="1782"/>
        <v>1.261253443880554</v>
      </c>
      <c r="AA5970" s="76">
        <f t="shared" ca="1" si="1783"/>
        <v>232.10602321162986</v>
      </c>
      <c r="AB5970" s="76">
        <f t="shared" ca="1" si="1784"/>
        <v>1261.253443880554</v>
      </c>
    </row>
    <row r="5971" spans="1:28" x14ac:dyDescent="0.25">
      <c r="A5971" s="2">
        <f t="shared" si="1785"/>
        <v>17</v>
      </c>
      <c r="B5971" s="16">
        <f ca="1">VLOOKUP(A5971,PERIODS!$O$4:$P$33,2,FALSE)</f>
        <v>3.5000000000000003E-2</v>
      </c>
      <c r="C5971" s="15"/>
      <c r="D5971" s="18">
        <v>5000</v>
      </c>
      <c r="E5971" s="34">
        <f t="shared" ca="1" si="1767"/>
        <v>12557.692453978136</v>
      </c>
      <c r="F5971" s="34">
        <f t="shared" ca="1" si="1768"/>
        <v>3500.0000000000005</v>
      </c>
      <c r="G5971" s="69">
        <f t="shared" ca="1" si="1773"/>
        <v>0</v>
      </c>
      <c r="H5971" s="34">
        <f t="shared" ca="1" si="1774"/>
        <v>306.10899593762065</v>
      </c>
      <c r="I5971" s="34">
        <f t="shared" ca="1" si="1775"/>
        <v>3806.1089959376213</v>
      </c>
      <c r="J5971" s="18">
        <f ca="1">SUM(INDIRECT(ADDRESS(ROW(F5971),COLUMN(F5971),4)):INDIRECT(ADDRESS(ROW(F5971)+N$5-1,COLUMN(F5971),4)))</f>
        <v>24500.000000000004</v>
      </c>
      <c r="K5971" s="18">
        <f t="shared" ca="1" si="1776"/>
        <v>16350</v>
      </c>
      <c r="L5971" s="18">
        <f t="shared" ca="1" si="1769"/>
        <v>0</v>
      </c>
      <c r="M5971" s="18">
        <f t="shared" ca="1" si="1772"/>
        <v>0</v>
      </c>
      <c r="N5971" s="34">
        <f t="shared" ca="1" si="1777"/>
        <v>8751.5834580405135</v>
      </c>
      <c r="P5971" s="18">
        <f t="shared" ca="1" si="1770"/>
        <v>306.10899593762065</v>
      </c>
      <c r="Q5971" s="47">
        <f ca="1">SUM(L$15:L5971)-SUM(M$15:M5971)</f>
        <v>16350</v>
      </c>
      <c r="R5971" s="47" t="str">
        <f t="shared" ca="1" si="1771"/>
        <v>M5974</v>
      </c>
      <c r="S5971" s="40">
        <f t="shared" ca="1" si="1778"/>
        <v>0</v>
      </c>
      <c r="T5971" s="46">
        <f t="shared" ca="1" si="1779"/>
        <v>13</v>
      </c>
      <c r="X5971" s="74">
        <f t="shared" ca="1" si="1780"/>
        <v>0.30610899593762064</v>
      </c>
      <c r="Y5971" s="75">
        <f t="shared" ca="1" si="1781"/>
        <v>0.30610899593762064</v>
      </c>
      <c r="Z5971" s="74">
        <f t="shared" ca="1" si="1782"/>
        <v>1.3581303291694526</v>
      </c>
      <c r="AA5971" s="76">
        <f t="shared" ca="1" si="1783"/>
        <v>306.10899593762065</v>
      </c>
      <c r="AB5971" s="76">
        <f t="shared" ca="1" si="1784"/>
        <v>1358.1303291694526</v>
      </c>
    </row>
    <row r="5972" spans="1:28" x14ac:dyDescent="0.25">
      <c r="A5972" s="2">
        <f t="shared" si="1785"/>
        <v>18</v>
      </c>
      <c r="B5972" s="16">
        <f ca="1">VLOOKUP(A5972,PERIODS!$O$4:$P$33,2,FALSE)</f>
        <v>3.5000000000000003E-2</v>
      </c>
      <c r="C5972" s="15"/>
      <c r="D5972" s="18">
        <v>5000</v>
      </c>
      <c r="E5972" s="34">
        <f t="shared" ca="1" si="1767"/>
        <v>8751.5834580405135</v>
      </c>
      <c r="F5972" s="34">
        <f t="shared" ca="1" si="1768"/>
        <v>3500.0000000000005</v>
      </c>
      <c r="G5972" s="69">
        <f t="shared" ca="1" si="1773"/>
        <v>0</v>
      </c>
      <c r="H5972" s="34">
        <f t="shared" ca="1" si="1774"/>
        <v>-723.61160684956951</v>
      </c>
      <c r="I5972" s="34">
        <f t="shared" ca="1" si="1775"/>
        <v>2776.3883931504311</v>
      </c>
      <c r="J5972" s="18">
        <f ca="1">SUM(INDIRECT(ADDRESS(ROW(F5972),COLUMN(F5972),4)):INDIRECT(ADDRESS(ROW(F5972)+N$5-1,COLUMN(F5972),4)))</f>
        <v>24500.000000000004</v>
      </c>
      <c r="K5972" s="18">
        <f t="shared" ca="1" si="1776"/>
        <v>0</v>
      </c>
      <c r="L5972" s="18">
        <f t="shared" ca="1" si="1769"/>
        <v>0</v>
      </c>
      <c r="M5972" s="18">
        <f t="shared" ca="1" si="1772"/>
        <v>16350</v>
      </c>
      <c r="N5972" s="34">
        <f t="shared" ca="1" si="1777"/>
        <v>22325.195064890082</v>
      </c>
      <c r="P5972" s="18">
        <f t="shared" ca="1" si="1770"/>
        <v>723.61160684956951</v>
      </c>
      <c r="Q5972" s="47">
        <f ca="1">SUM(L$15:L5972)-SUM(M$15:M5972)</f>
        <v>0</v>
      </c>
      <c r="R5972" s="47" t="str">
        <f t="shared" ca="1" si="1771"/>
        <v>M5975</v>
      </c>
      <c r="S5972" s="40">
        <f t="shared" ca="1" si="1778"/>
        <v>0</v>
      </c>
      <c r="T5972" s="46">
        <f t="shared" ca="1" si="1779"/>
        <v>46</v>
      </c>
      <c r="X5972" s="74">
        <f t="shared" ca="1" si="1780"/>
        <v>-0.72361160684956949</v>
      </c>
      <c r="Y5972" s="75">
        <f t="shared" ca="1" si="1781"/>
        <v>-0.72361160684956949</v>
      </c>
      <c r="Z5972" s="74">
        <f t="shared" ca="1" si="1782"/>
        <v>0.48499746888622064</v>
      </c>
      <c r="AA5972" s="76">
        <f t="shared" ca="1" si="1783"/>
        <v>-723.61160684956951</v>
      </c>
      <c r="AB5972" s="76">
        <f t="shared" ca="1" si="1784"/>
        <v>484.99746888622064</v>
      </c>
    </row>
    <row r="5973" spans="1:28" x14ac:dyDescent="0.25">
      <c r="A5973" s="2">
        <f t="shared" si="1785"/>
        <v>19</v>
      </c>
      <c r="B5973" s="16">
        <f ca="1">VLOOKUP(A5973,PERIODS!$O$4:$P$33,2,FALSE)</f>
        <v>3.5000000000000003E-2</v>
      </c>
      <c r="C5973" s="15"/>
      <c r="D5973" s="18">
        <v>5000</v>
      </c>
      <c r="E5973" s="34">
        <f t="shared" ca="1" si="1767"/>
        <v>22325.195064890082</v>
      </c>
      <c r="F5973" s="34">
        <f t="shared" ca="1" si="1768"/>
        <v>3500.0000000000005</v>
      </c>
      <c r="G5973" s="69">
        <f t="shared" ca="1" si="1773"/>
        <v>0</v>
      </c>
      <c r="H5973" s="34">
        <f t="shared" ca="1" si="1774"/>
        <v>1328.0379503102922</v>
      </c>
      <c r="I5973" s="34">
        <f t="shared" ca="1" si="1775"/>
        <v>4828.0379503102922</v>
      </c>
      <c r="J5973" s="18">
        <f ca="1">SUM(INDIRECT(ADDRESS(ROW(F5973),COLUMN(F5973),4)):INDIRECT(ADDRESS(ROW(F5973)+N$5-1,COLUMN(F5973),4)))</f>
        <v>24500.000000000004</v>
      </c>
      <c r="K5973" s="18">
        <f t="shared" ca="1" si="1776"/>
        <v>16350</v>
      </c>
      <c r="L5973" s="18">
        <f t="shared" ca="1" si="1769"/>
        <v>16350</v>
      </c>
      <c r="M5973" s="18">
        <f t="shared" ca="1" si="1772"/>
        <v>0</v>
      </c>
      <c r="N5973" s="34">
        <f t="shared" ca="1" si="1777"/>
        <v>17497.15711457979</v>
      </c>
      <c r="P5973" s="18">
        <f t="shared" ca="1" si="1770"/>
        <v>1328.0379503102922</v>
      </c>
      <c r="Q5973" s="47">
        <f ca="1">SUM(L$15:L5973)-SUM(M$15:M5973)</f>
        <v>16350</v>
      </c>
      <c r="R5973" s="47" t="str">
        <f t="shared" ca="1" si="1771"/>
        <v>M5976</v>
      </c>
      <c r="S5973" s="40">
        <f t="shared" ca="1" si="1778"/>
        <v>0</v>
      </c>
      <c r="T5973" s="46">
        <f t="shared" ca="1" si="1779"/>
        <v>45</v>
      </c>
      <c r="X5973" s="74">
        <f t="shared" ca="1" si="1780"/>
        <v>1.3280379503102921</v>
      </c>
      <c r="Y5973" s="75">
        <f t="shared" ca="1" si="1781"/>
        <v>1.3280379503102921</v>
      </c>
      <c r="Z5973" s="74">
        <f t="shared" ca="1" si="1782"/>
        <v>3.7736320656319586</v>
      </c>
      <c r="AA5973" s="76">
        <f t="shared" ca="1" si="1783"/>
        <v>1328.0379503102922</v>
      </c>
      <c r="AB5973" s="76">
        <f t="shared" ca="1" si="1784"/>
        <v>3773.6320656319585</v>
      </c>
    </row>
    <row r="5974" spans="1:28" x14ac:dyDescent="0.25">
      <c r="A5974" s="2">
        <f t="shared" si="1785"/>
        <v>20</v>
      </c>
      <c r="B5974" s="16">
        <f ca="1">VLOOKUP(A5974,PERIODS!$O$4:$P$33,2,FALSE)</f>
        <v>3.5000000000000003E-2</v>
      </c>
      <c r="C5974" s="15"/>
      <c r="D5974" s="18">
        <v>5000</v>
      </c>
      <c r="E5974" s="34">
        <f t="shared" ca="1" si="1767"/>
        <v>17497.15711457979</v>
      </c>
      <c r="F5974" s="34">
        <f t="shared" ca="1" si="1768"/>
        <v>3500.0000000000005</v>
      </c>
      <c r="G5974" s="69">
        <f t="shared" ca="1" si="1773"/>
        <v>0</v>
      </c>
      <c r="H5974" s="34">
        <f t="shared" ca="1" si="1774"/>
        <v>-805.77784227040274</v>
      </c>
      <c r="I5974" s="34">
        <f t="shared" ca="1" si="1775"/>
        <v>2694.2221577295977</v>
      </c>
      <c r="J5974" s="18">
        <f ca="1">SUM(INDIRECT(ADDRESS(ROW(F5974),COLUMN(F5974),4)):INDIRECT(ADDRESS(ROW(F5974)+N$5-1,COLUMN(F5974),4)))</f>
        <v>24500.000000000004</v>
      </c>
      <c r="K5974" s="18">
        <f t="shared" ca="1" si="1776"/>
        <v>16350</v>
      </c>
      <c r="L5974" s="18">
        <f t="shared" ca="1" si="1769"/>
        <v>0</v>
      </c>
      <c r="M5974" s="18">
        <f t="shared" ca="1" si="1772"/>
        <v>0</v>
      </c>
      <c r="N5974" s="34">
        <f t="shared" ca="1" si="1777"/>
        <v>14802.934956850193</v>
      </c>
      <c r="P5974" s="18">
        <f t="shared" ca="1" si="1770"/>
        <v>805.77784227040274</v>
      </c>
      <c r="Q5974" s="47">
        <f ca="1">SUM(L$15:L5974)-SUM(M$15:M5974)</f>
        <v>16350</v>
      </c>
      <c r="R5974" s="47" t="str">
        <f t="shared" ca="1" si="1771"/>
        <v>M5977</v>
      </c>
      <c r="S5974" s="40">
        <f t="shared" ca="1" si="1778"/>
        <v>0</v>
      </c>
      <c r="T5974" s="46">
        <f t="shared" ca="1" si="1779"/>
        <v>82</v>
      </c>
      <c r="X5974" s="74">
        <f t="shared" ca="1" si="1780"/>
        <v>-0.80577784227040272</v>
      </c>
      <c r="Y5974" s="75">
        <f t="shared" ca="1" si="1781"/>
        <v>-0.80577784227040272</v>
      </c>
      <c r="Z5974" s="74">
        <f t="shared" ca="1" si="1782"/>
        <v>0.44674029788915631</v>
      </c>
      <c r="AA5974" s="76">
        <f t="shared" ca="1" si="1783"/>
        <v>-805.77784227040274</v>
      </c>
      <c r="AB5974" s="76">
        <f t="shared" ca="1" si="1784"/>
        <v>446.7402978891563</v>
      </c>
    </row>
    <row r="5975" spans="1:28" x14ac:dyDescent="0.25">
      <c r="A5975" s="2">
        <f t="shared" si="1785"/>
        <v>21</v>
      </c>
      <c r="B5975" s="16">
        <f ca="1">VLOOKUP(A5975,PERIODS!$O$4:$P$33,2,FALSE)</f>
        <v>3.5000000000000003E-2</v>
      </c>
      <c r="C5975" s="15"/>
      <c r="D5975" s="18">
        <v>5000</v>
      </c>
      <c r="E5975" s="34">
        <f t="shared" ref="E5975:E6038" ca="1" si="1786">N5974</f>
        <v>14802.934956850193</v>
      </c>
      <c r="F5975" s="34">
        <f t="shared" ref="F5975:F6038" ca="1" si="1787">F$2*B5975</f>
        <v>3500.0000000000005</v>
      </c>
      <c r="G5975" s="69">
        <f t="shared" ca="1" si="1773"/>
        <v>0</v>
      </c>
      <c r="H5975" s="34">
        <f t="shared" ca="1" si="1774"/>
        <v>-375.49535511793812</v>
      </c>
      <c r="I5975" s="34">
        <f t="shared" ca="1" si="1775"/>
        <v>3124.5046448820622</v>
      </c>
      <c r="J5975" s="18">
        <f ca="1">SUM(INDIRECT(ADDRESS(ROW(F5975),COLUMN(F5975),4)):INDIRECT(ADDRESS(ROW(F5975)+N$5-1,COLUMN(F5975),4)))</f>
        <v>24500.000000000004</v>
      </c>
      <c r="K5975" s="18">
        <f t="shared" ca="1" si="1776"/>
        <v>16350</v>
      </c>
      <c r="L5975" s="18">
        <f t="shared" ref="L5975:L6038" ca="1" si="1788">IF((E5975+K5974)&lt;J5975,N$2,0)</f>
        <v>0</v>
      </c>
      <c r="M5975" s="18">
        <f t="shared" ca="1" si="1772"/>
        <v>0</v>
      </c>
      <c r="N5975" s="34">
        <f t="shared" ca="1" si="1777"/>
        <v>11678.430311968132</v>
      </c>
      <c r="P5975" s="18">
        <f t="shared" ref="P5975:P6038" ca="1" si="1789">ABS(H5975)</f>
        <v>375.49535511793812</v>
      </c>
      <c r="Q5975" s="47">
        <f ca="1">SUM(L$15:L5975)-SUM(M$15:M5975)</f>
        <v>16350</v>
      </c>
      <c r="R5975" s="47" t="str">
        <f t="shared" ref="R5975:R6038" ca="1" si="1790">ADDRESS(ROW(M5975)+$N$3+RANDBETWEEN(-$N$4,$N$4),COLUMN(M5975),4)</f>
        <v>M5978</v>
      </c>
      <c r="S5975" s="40">
        <f t="shared" ca="1" si="1778"/>
        <v>0</v>
      </c>
      <c r="T5975" s="46">
        <f t="shared" ca="1" si="1779"/>
        <v>9</v>
      </c>
      <c r="X5975" s="74">
        <f t="shared" ca="1" si="1780"/>
        <v>-0.37549535511793813</v>
      </c>
      <c r="Y5975" s="75">
        <f t="shared" ca="1" si="1781"/>
        <v>-0.37549535511793813</v>
      </c>
      <c r="Z5975" s="74">
        <f t="shared" ca="1" si="1782"/>
        <v>0.68694891083768272</v>
      </c>
      <c r="AA5975" s="76">
        <f t="shared" ca="1" si="1783"/>
        <v>-375.49535511793812</v>
      </c>
      <c r="AB5975" s="76">
        <f t="shared" ca="1" si="1784"/>
        <v>686.94891083768277</v>
      </c>
    </row>
    <row r="5976" spans="1:28" x14ac:dyDescent="0.25">
      <c r="A5976" s="2">
        <f t="shared" si="1785"/>
        <v>22</v>
      </c>
      <c r="B5976" s="16">
        <f ca="1">VLOOKUP(A5976,PERIODS!$O$4:$P$33,2,FALSE)</f>
        <v>3.5000000000000003E-2</v>
      </c>
      <c r="C5976" s="15"/>
      <c r="D5976" s="18">
        <v>5000</v>
      </c>
      <c r="E5976" s="34">
        <f t="shared" ca="1" si="1786"/>
        <v>11678.430311968132</v>
      </c>
      <c r="F5976" s="34">
        <f t="shared" ca="1" si="1787"/>
        <v>3500.0000000000005</v>
      </c>
      <c r="G5976" s="69">
        <f t="shared" ca="1" si="1773"/>
        <v>0</v>
      </c>
      <c r="H5976" s="34">
        <f t="shared" ca="1" si="1774"/>
        <v>-32.588638950427701</v>
      </c>
      <c r="I5976" s="34">
        <f t="shared" ca="1" si="1775"/>
        <v>3467.4113610495729</v>
      </c>
      <c r="J5976" s="18">
        <f ca="1">SUM(INDIRECT(ADDRESS(ROW(F5976),COLUMN(F5976),4)):INDIRECT(ADDRESS(ROW(F5976)+N$5-1,COLUMN(F5976),4)))</f>
        <v>25000.000000000004</v>
      </c>
      <c r="K5976" s="18">
        <f t="shared" ca="1" si="1776"/>
        <v>0</v>
      </c>
      <c r="L5976" s="18">
        <f t="shared" ca="1" si="1788"/>
        <v>0</v>
      </c>
      <c r="M5976" s="18">
        <f t="shared" ca="1" si="1772"/>
        <v>16350</v>
      </c>
      <c r="N5976" s="34">
        <f t="shared" ca="1" si="1777"/>
        <v>24561.018950918558</v>
      </c>
      <c r="P5976" s="18">
        <f t="shared" ca="1" si="1789"/>
        <v>32.588638950427701</v>
      </c>
      <c r="Q5976" s="47">
        <f ca="1">SUM(L$15:L5976)-SUM(M$15:M5976)</f>
        <v>0</v>
      </c>
      <c r="R5976" s="47" t="str">
        <f t="shared" ca="1" si="1790"/>
        <v>M5979</v>
      </c>
      <c r="S5976" s="40">
        <f t="shared" ca="1" si="1778"/>
        <v>0</v>
      </c>
      <c r="T5976" s="46">
        <f t="shared" ca="1" si="1779"/>
        <v>71</v>
      </c>
      <c r="X5976" s="74">
        <f t="shared" ca="1" si="1780"/>
        <v>-3.2588638950427698E-2</v>
      </c>
      <c r="Y5976" s="75">
        <f t="shared" ca="1" si="1781"/>
        <v>-3.2588638950427698E-2</v>
      </c>
      <c r="Z5976" s="74">
        <f t="shared" ca="1" si="1782"/>
        <v>0.96793664914006039</v>
      </c>
      <c r="AA5976" s="76">
        <f t="shared" ca="1" si="1783"/>
        <v>-32.588638950427701</v>
      </c>
      <c r="AB5976" s="76">
        <f t="shared" ca="1" si="1784"/>
        <v>967.93664914006035</v>
      </c>
    </row>
    <row r="5977" spans="1:28" x14ac:dyDescent="0.25">
      <c r="A5977" s="2">
        <f t="shared" si="1785"/>
        <v>23</v>
      </c>
      <c r="B5977" s="16">
        <f ca="1">VLOOKUP(A5977,PERIODS!$O$4:$P$33,2,FALSE)</f>
        <v>3.5000000000000003E-2</v>
      </c>
      <c r="C5977" s="15"/>
      <c r="D5977" s="18">
        <v>5000</v>
      </c>
      <c r="E5977" s="34">
        <f t="shared" ca="1" si="1786"/>
        <v>24561.018950918558</v>
      </c>
      <c r="F5977" s="34">
        <f t="shared" ca="1" si="1787"/>
        <v>3500.0000000000005</v>
      </c>
      <c r="G5977" s="69">
        <f t="shared" ca="1" si="1773"/>
        <v>0</v>
      </c>
      <c r="H5977" s="34">
        <f t="shared" ca="1" si="1774"/>
        <v>-545.98237825672697</v>
      </c>
      <c r="I5977" s="34">
        <f t="shared" ca="1" si="1775"/>
        <v>2954.0176217432736</v>
      </c>
      <c r="J5977" s="18">
        <f ca="1">SUM(INDIRECT(ADDRESS(ROW(F5977),COLUMN(F5977),4)):INDIRECT(ADDRESS(ROW(F5977)+N$5-1,COLUMN(F5977),4)))</f>
        <v>25500.000000000004</v>
      </c>
      <c r="K5977" s="18">
        <f t="shared" ca="1" si="1776"/>
        <v>16350</v>
      </c>
      <c r="L5977" s="18">
        <f t="shared" ca="1" si="1788"/>
        <v>16350</v>
      </c>
      <c r="M5977" s="18">
        <f t="shared" ca="1" si="1772"/>
        <v>0</v>
      </c>
      <c r="N5977" s="34">
        <f t="shared" ca="1" si="1777"/>
        <v>21607.001329175284</v>
      </c>
      <c r="P5977" s="18">
        <f t="shared" ca="1" si="1789"/>
        <v>545.98237825672697</v>
      </c>
      <c r="Q5977" s="47">
        <f ca="1">SUM(L$15:L5977)-SUM(M$15:M5977)</f>
        <v>16350</v>
      </c>
      <c r="R5977" s="47" t="str">
        <f t="shared" ca="1" si="1790"/>
        <v>M5980</v>
      </c>
      <c r="S5977" s="40">
        <f t="shared" ca="1" si="1778"/>
        <v>0</v>
      </c>
      <c r="T5977" s="46">
        <f t="shared" ca="1" si="1779"/>
        <v>70</v>
      </c>
      <c r="X5977" s="74">
        <f t="shared" ca="1" si="1780"/>
        <v>-0.54598237825672702</v>
      </c>
      <c r="Y5977" s="75">
        <f t="shared" ca="1" si="1781"/>
        <v>-0.54598237825672702</v>
      </c>
      <c r="Z5977" s="74">
        <f t="shared" ca="1" si="1782"/>
        <v>0.57927243908104964</v>
      </c>
      <c r="AA5977" s="76">
        <f t="shared" ca="1" si="1783"/>
        <v>-545.98237825672697</v>
      </c>
      <c r="AB5977" s="76">
        <f t="shared" ca="1" si="1784"/>
        <v>579.27243908104958</v>
      </c>
    </row>
    <row r="5978" spans="1:28" x14ac:dyDescent="0.25">
      <c r="A5978" s="2">
        <f t="shared" si="1785"/>
        <v>24</v>
      </c>
      <c r="B5978" s="16">
        <f ca="1">VLOOKUP(A5978,PERIODS!$O$4:$P$33,2,FALSE)</f>
        <v>3.5000000000000003E-2</v>
      </c>
      <c r="C5978" s="15"/>
      <c r="D5978" s="18">
        <v>5000</v>
      </c>
      <c r="E5978" s="34">
        <f t="shared" ca="1" si="1786"/>
        <v>21607.001329175284</v>
      </c>
      <c r="F5978" s="34">
        <f t="shared" ca="1" si="1787"/>
        <v>3500.0000000000005</v>
      </c>
      <c r="G5978" s="69">
        <f t="shared" ca="1" si="1773"/>
        <v>0</v>
      </c>
      <c r="H5978" s="34">
        <f t="shared" ca="1" si="1774"/>
        <v>581.05563741982235</v>
      </c>
      <c r="I5978" s="34">
        <f t="shared" ca="1" si="1775"/>
        <v>4081.0556374198227</v>
      </c>
      <c r="J5978" s="18">
        <f ca="1">SUM(INDIRECT(ADDRESS(ROW(F5978),COLUMN(F5978),4)):INDIRECT(ADDRESS(ROW(F5978)+N$5-1,COLUMN(F5978),4)))</f>
        <v>26000</v>
      </c>
      <c r="K5978" s="18">
        <f t="shared" ca="1" si="1776"/>
        <v>16350</v>
      </c>
      <c r="L5978" s="18">
        <f t="shared" ca="1" si="1788"/>
        <v>0</v>
      </c>
      <c r="M5978" s="18">
        <f t="shared" ca="1" si="1772"/>
        <v>0</v>
      </c>
      <c r="N5978" s="34">
        <f t="shared" ca="1" si="1777"/>
        <v>17525.94569175546</v>
      </c>
      <c r="P5978" s="18">
        <f t="shared" ca="1" si="1789"/>
        <v>581.05563741982235</v>
      </c>
      <c r="Q5978" s="47">
        <f ca="1">SUM(L$15:L5978)-SUM(M$15:M5978)</f>
        <v>16350</v>
      </c>
      <c r="R5978" s="47" t="str">
        <f t="shared" ca="1" si="1790"/>
        <v>M5981</v>
      </c>
      <c r="S5978" s="40">
        <f t="shared" ca="1" si="1778"/>
        <v>0</v>
      </c>
      <c r="T5978" s="46">
        <f t="shared" ca="1" si="1779"/>
        <v>0</v>
      </c>
      <c r="X5978" s="74">
        <f t="shared" ca="1" si="1780"/>
        <v>0.58105563741982236</v>
      </c>
      <c r="Y5978" s="75">
        <f t="shared" ca="1" si="1781"/>
        <v>0.58105563741982236</v>
      </c>
      <c r="Z5978" s="74">
        <f t="shared" ca="1" si="1782"/>
        <v>1.7879248352552268</v>
      </c>
      <c r="AA5978" s="76">
        <f t="shared" ca="1" si="1783"/>
        <v>581.05563741982235</v>
      </c>
      <c r="AB5978" s="76">
        <f t="shared" ca="1" si="1784"/>
        <v>1787.9248352552268</v>
      </c>
    </row>
    <row r="5979" spans="1:28" x14ac:dyDescent="0.25">
      <c r="A5979" s="2">
        <f t="shared" si="1785"/>
        <v>25</v>
      </c>
      <c r="B5979" s="16">
        <f ca="1">VLOOKUP(A5979,PERIODS!$O$4:$P$33,2,FALSE)</f>
        <v>3.5000000000000003E-2</v>
      </c>
      <c r="C5979" s="15"/>
      <c r="D5979" s="18">
        <v>5000</v>
      </c>
      <c r="E5979" s="34">
        <f t="shared" ca="1" si="1786"/>
        <v>17525.94569175546</v>
      </c>
      <c r="F5979" s="34">
        <f t="shared" ca="1" si="1787"/>
        <v>3500.0000000000005</v>
      </c>
      <c r="G5979" s="69">
        <f t="shared" ca="1" si="1773"/>
        <v>0</v>
      </c>
      <c r="H5979" s="34">
        <f t="shared" ca="1" si="1774"/>
        <v>-33.170031904181286</v>
      </c>
      <c r="I5979" s="34">
        <f t="shared" ca="1" si="1775"/>
        <v>3466.8299680958194</v>
      </c>
      <c r="J5979" s="18">
        <f ca="1">SUM(INDIRECT(ADDRESS(ROW(F5979),COLUMN(F5979),4)):INDIRECT(ADDRESS(ROW(F5979)+N$5-1,COLUMN(F5979),4)))</f>
        <v>24900</v>
      </c>
      <c r="K5979" s="18">
        <f t="shared" ca="1" si="1776"/>
        <v>16350</v>
      </c>
      <c r="L5979" s="18">
        <f t="shared" ca="1" si="1788"/>
        <v>0</v>
      </c>
      <c r="M5979" s="18">
        <f t="shared" ca="1" si="1772"/>
        <v>0</v>
      </c>
      <c r="N5979" s="34">
        <f t="shared" ca="1" si="1777"/>
        <v>14059.115723659641</v>
      </c>
      <c r="P5979" s="18">
        <f t="shared" ca="1" si="1789"/>
        <v>33.170031904181286</v>
      </c>
      <c r="Q5979" s="47">
        <f ca="1">SUM(L$15:L5979)-SUM(M$15:M5979)</f>
        <v>16350</v>
      </c>
      <c r="R5979" s="47" t="str">
        <f t="shared" ca="1" si="1790"/>
        <v>M5982</v>
      </c>
      <c r="S5979" s="40">
        <f t="shared" ca="1" si="1778"/>
        <v>0</v>
      </c>
      <c r="T5979" s="46">
        <f t="shared" ca="1" si="1779"/>
        <v>28</v>
      </c>
      <c r="X5979" s="74">
        <f t="shared" ca="1" si="1780"/>
        <v>-3.3170031904181288E-2</v>
      </c>
      <c r="Y5979" s="75">
        <f t="shared" ca="1" si="1781"/>
        <v>-3.3170031904181288E-2</v>
      </c>
      <c r="Z5979" s="74">
        <f t="shared" ca="1" si="1782"/>
        <v>0.96737406115076396</v>
      </c>
      <c r="AA5979" s="76">
        <f t="shared" ca="1" si="1783"/>
        <v>-33.170031904181286</v>
      </c>
      <c r="AB5979" s="76">
        <f t="shared" ca="1" si="1784"/>
        <v>967.37406115076396</v>
      </c>
    </row>
    <row r="5980" spans="1:28" x14ac:dyDescent="0.25">
      <c r="A5980" s="2">
        <f t="shared" si="1785"/>
        <v>26</v>
      </c>
      <c r="B5980" s="16">
        <f ca="1">VLOOKUP(A5980,PERIODS!$O$4:$P$33,2,FALSE)</f>
        <v>3.5000000000000003E-2</v>
      </c>
      <c r="C5980" s="15"/>
      <c r="D5980" s="18">
        <v>5000</v>
      </c>
      <c r="E5980" s="34">
        <f t="shared" ca="1" si="1786"/>
        <v>14059.115723659641</v>
      </c>
      <c r="F5980" s="34">
        <f t="shared" ca="1" si="1787"/>
        <v>3500.0000000000005</v>
      </c>
      <c r="G5980" s="69">
        <f t="shared" ca="1" si="1773"/>
        <v>0</v>
      </c>
      <c r="H5980" s="34">
        <f t="shared" ca="1" si="1774"/>
        <v>-907.12889882962565</v>
      </c>
      <c r="I5980" s="34">
        <f t="shared" ca="1" si="1775"/>
        <v>2592.8711011703749</v>
      </c>
      <c r="J5980" s="18">
        <f ca="1">SUM(INDIRECT(ADDRESS(ROW(F5980),COLUMN(F5980),4)):INDIRECT(ADDRESS(ROW(F5980)+N$5-1,COLUMN(F5980),4)))</f>
        <v>23900</v>
      </c>
      <c r="K5980" s="18">
        <f t="shared" ca="1" si="1776"/>
        <v>0</v>
      </c>
      <c r="L5980" s="18">
        <f t="shared" ca="1" si="1788"/>
        <v>0</v>
      </c>
      <c r="M5980" s="18">
        <f t="shared" ca="1" si="1772"/>
        <v>16350</v>
      </c>
      <c r="N5980" s="34">
        <f t="shared" ca="1" si="1777"/>
        <v>27816.244622489266</v>
      </c>
      <c r="P5980" s="18">
        <f t="shared" ca="1" si="1789"/>
        <v>907.12889882962565</v>
      </c>
      <c r="Q5980" s="47">
        <f ca="1">SUM(L$15:L5980)-SUM(M$15:M5980)</f>
        <v>0</v>
      </c>
      <c r="R5980" s="47" t="str">
        <f t="shared" ca="1" si="1790"/>
        <v>M5983</v>
      </c>
      <c r="S5980" s="40">
        <f t="shared" ca="1" si="1778"/>
        <v>0</v>
      </c>
      <c r="T5980" s="46">
        <f t="shared" ca="1" si="1779"/>
        <v>46</v>
      </c>
      <c r="X5980" s="74">
        <f t="shared" ca="1" si="1780"/>
        <v>-0.90712889882962566</v>
      </c>
      <c r="Y5980" s="75">
        <f t="shared" ca="1" si="1781"/>
        <v>-0.90712889882962566</v>
      </c>
      <c r="Z5980" s="74">
        <f t="shared" ca="1" si="1782"/>
        <v>0.40368157244152397</v>
      </c>
      <c r="AA5980" s="76">
        <f t="shared" ca="1" si="1783"/>
        <v>-907.12889882962565</v>
      </c>
      <c r="AB5980" s="76">
        <f t="shared" ca="1" si="1784"/>
        <v>403.681572441524</v>
      </c>
    </row>
    <row r="5981" spans="1:28" x14ac:dyDescent="0.25">
      <c r="A5981" s="2">
        <f t="shared" si="1785"/>
        <v>27</v>
      </c>
      <c r="B5981" s="16">
        <f ca="1">VLOOKUP(A5981,PERIODS!$O$4:$P$33,2,FALSE)</f>
        <v>3.5000000000000003E-2</v>
      </c>
      <c r="C5981" s="15"/>
      <c r="D5981" s="18">
        <v>5000</v>
      </c>
      <c r="E5981" s="34">
        <f t="shared" ca="1" si="1786"/>
        <v>27816.244622489266</v>
      </c>
      <c r="F5981" s="34">
        <f t="shared" ca="1" si="1787"/>
        <v>3500.0000000000005</v>
      </c>
      <c r="G5981" s="69">
        <f t="shared" ca="1" si="1773"/>
        <v>0</v>
      </c>
      <c r="H5981" s="34">
        <f t="shared" ca="1" si="1774"/>
        <v>1017.4075212636619</v>
      </c>
      <c r="I5981" s="34">
        <f t="shared" ca="1" si="1775"/>
        <v>4517.4075212636626</v>
      </c>
      <c r="J5981" s="18">
        <f ca="1">SUM(INDIRECT(ADDRESS(ROW(F5981),COLUMN(F5981),4)):INDIRECT(ADDRESS(ROW(F5981)+N$5-1,COLUMN(F5981),4)))</f>
        <v>22900</v>
      </c>
      <c r="K5981" s="18">
        <f t="shared" ca="1" si="1776"/>
        <v>0</v>
      </c>
      <c r="L5981" s="18">
        <f t="shared" ca="1" si="1788"/>
        <v>0</v>
      </c>
      <c r="M5981" s="18">
        <f t="shared" ca="1" si="1772"/>
        <v>0</v>
      </c>
      <c r="N5981" s="34">
        <f t="shared" ca="1" si="1777"/>
        <v>23298.837101225603</v>
      </c>
      <c r="P5981" s="18">
        <f t="shared" ca="1" si="1789"/>
        <v>1017.4075212636619</v>
      </c>
      <c r="Q5981" s="47">
        <f ca="1">SUM(L$15:L5981)-SUM(M$15:M5981)</f>
        <v>0</v>
      </c>
      <c r="R5981" s="47" t="str">
        <f t="shared" ca="1" si="1790"/>
        <v>M5984</v>
      </c>
      <c r="S5981" s="40">
        <f t="shared" ca="1" si="1778"/>
        <v>0</v>
      </c>
      <c r="T5981" s="46">
        <f t="shared" ca="1" si="1779"/>
        <v>56</v>
      </c>
      <c r="X5981" s="74">
        <f t="shared" ca="1" si="1780"/>
        <v>1.017407521263662</v>
      </c>
      <c r="Y5981" s="75">
        <f t="shared" ca="1" si="1781"/>
        <v>1.017407521263662</v>
      </c>
      <c r="Z5981" s="74">
        <f t="shared" ca="1" si="1782"/>
        <v>2.7660146267050232</v>
      </c>
      <c r="AA5981" s="76">
        <f t="shared" ca="1" si="1783"/>
        <v>1017.4075212636619</v>
      </c>
      <c r="AB5981" s="76">
        <f t="shared" ca="1" si="1784"/>
        <v>2766.0146267050231</v>
      </c>
    </row>
    <row r="5982" spans="1:28" x14ac:dyDescent="0.25">
      <c r="A5982" s="2">
        <f t="shared" si="1785"/>
        <v>28</v>
      </c>
      <c r="B5982" s="16">
        <f ca="1">VLOOKUP(A5982,PERIODS!$O$4:$P$33,2,FALSE)</f>
        <v>0.04</v>
      </c>
      <c r="C5982" s="15"/>
      <c r="D5982" s="18">
        <v>5000</v>
      </c>
      <c r="E5982" s="34">
        <f t="shared" ca="1" si="1786"/>
        <v>23298.837101225603</v>
      </c>
      <c r="F5982" s="34">
        <f t="shared" ca="1" si="1787"/>
        <v>4000</v>
      </c>
      <c r="G5982" s="69">
        <f t="shared" ca="1" si="1773"/>
        <v>0</v>
      </c>
      <c r="H5982" s="34">
        <f t="shared" ca="1" si="1774"/>
        <v>574.01084209538237</v>
      </c>
      <c r="I5982" s="34">
        <f t="shared" ca="1" si="1775"/>
        <v>4574.010842095382</v>
      </c>
      <c r="J5982" s="18">
        <f ca="1">SUM(INDIRECT(ADDRESS(ROW(F5982),COLUMN(F5982),4)):INDIRECT(ADDRESS(ROW(F5982)+N$5-1,COLUMN(F5982),4)))</f>
        <v>21900</v>
      </c>
      <c r="K5982" s="18">
        <f t="shared" ca="1" si="1776"/>
        <v>0</v>
      </c>
      <c r="L5982" s="18">
        <f t="shared" ca="1" si="1788"/>
        <v>0</v>
      </c>
      <c r="M5982" s="18">
        <f t="shared" ca="1" si="1772"/>
        <v>0</v>
      </c>
      <c r="N5982" s="34">
        <f t="shared" ca="1" si="1777"/>
        <v>18724.826259130219</v>
      </c>
      <c r="P5982" s="18">
        <f t="shared" ca="1" si="1789"/>
        <v>574.01084209538237</v>
      </c>
      <c r="Q5982" s="47">
        <f ca="1">SUM(L$15:L5982)-SUM(M$15:M5982)</f>
        <v>0</v>
      </c>
      <c r="R5982" s="47" t="str">
        <f t="shared" ca="1" si="1790"/>
        <v>M5985</v>
      </c>
      <c r="S5982" s="40">
        <f t="shared" ca="1" si="1778"/>
        <v>0</v>
      </c>
      <c r="T5982" s="46">
        <f t="shared" ca="1" si="1779"/>
        <v>57</v>
      </c>
      <c r="X5982" s="74">
        <f t="shared" ca="1" si="1780"/>
        <v>0.57401084209538233</v>
      </c>
      <c r="Y5982" s="75">
        <f t="shared" ca="1" si="1781"/>
        <v>0.57401084209538233</v>
      </c>
      <c r="Z5982" s="74">
        <f t="shared" ca="1" si="1782"/>
        <v>1.7753735333211129</v>
      </c>
      <c r="AA5982" s="76">
        <f t="shared" ca="1" si="1783"/>
        <v>574.01084209538237</v>
      </c>
      <c r="AB5982" s="76">
        <f t="shared" ca="1" si="1784"/>
        <v>1775.373533321113</v>
      </c>
    </row>
    <row r="5983" spans="1:28" x14ac:dyDescent="0.25">
      <c r="A5983" s="2">
        <f t="shared" si="1785"/>
        <v>29</v>
      </c>
      <c r="B5983" s="16">
        <f ca="1">VLOOKUP(A5983,PERIODS!$O$4:$P$33,2,FALSE)</f>
        <v>0.04</v>
      </c>
      <c r="C5983" s="15"/>
      <c r="D5983" s="18">
        <v>5000</v>
      </c>
      <c r="E5983" s="34">
        <f t="shared" ca="1" si="1786"/>
        <v>18724.826259130219</v>
      </c>
      <c r="F5983" s="34">
        <f t="shared" ca="1" si="1787"/>
        <v>4000</v>
      </c>
      <c r="G5983" s="69">
        <f t="shared" ca="1" si="1773"/>
        <v>0</v>
      </c>
      <c r="H5983" s="34">
        <f t="shared" ca="1" si="1774"/>
        <v>1053.0464933002249</v>
      </c>
      <c r="I5983" s="34">
        <f t="shared" ca="1" si="1775"/>
        <v>5053.0464933002249</v>
      </c>
      <c r="J5983" s="18">
        <f ca="1">SUM(INDIRECT(ADDRESS(ROW(F5983),COLUMN(F5983),4)):INDIRECT(ADDRESS(ROW(F5983)+N$5-1,COLUMN(F5983),4)))</f>
        <v>21200</v>
      </c>
      <c r="K5983" s="18">
        <f t="shared" ca="1" si="1776"/>
        <v>16350</v>
      </c>
      <c r="L5983" s="18">
        <f t="shared" ca="1" si="1788"/>
        <v>16350</v>
      </c>
      <c r="M5983" s="18">
        <f t="shared" ca="1" si="1772"/>
        <v>0</v>
      </c>
      <c r="N5983" s="34">
        <f t="shared" ca="1" si="1777"/>
        <v>13671.779765829993</v>
      </c>
      <c r="P5983" s="18">
        <f t="shared" ca="1" si="1789"/>
        <v>1053.0464933002249</v>
      </c>
      <c r="Q5983" s="47">
        <f ca="1">SUM(L$15:L5983)-SUM(M$15:M5983)</f>
        <v>16350</v>
      </c>
      <c r="R5983" s="47" t="str">
        <f t="shared" ca="1" si="1790"/>
        <v>M5986</v>
      </c>
      <c r="S5983" s="40">
        <f t="shared" ca="1" si="1778"/>
        <v>0</v>
      </c>
      <c r="T5983" s="46">
        <f t="shared" ca="1" si="1779"/>
        <v>75</v>
      </c>
      <c r="X5983" s="74">
        <f t="shared" ca="1" si="1780"/>
        <v>1.053046493300225</v>
      </c>
      <c r="Y5983" s="75">
        <f t="shared" ca="1" si="1781"/>
        <v>1.053046493300225</v>
      </c>
      <c r="Z5983" s="74">
        <f t="shared" ca="1" si="1782"/>
        <v>2.8663702076291209</v>
      </c>
      <c r="AA5983" s="76">
        <f t="shared" ca="1" si="1783"/>
        <v>1053.0464933002249</v>
      </c>
      <c r="AB5983" s="76">
        <f t="shared" ca="1" si="1784"/>
        <v>2866.3702076291211</v>
      </c>
    </row>
    <row r="5984" spans="1:28" x14ac:dyDescent="0.25">
      <c r="A5984" s="2">
        <f t="shared" si="1785"/>
        <v>30</v>
      </c>
      <c r="B5984" s="16">
        <f ca="1">VLOOKUP(A5984,PERIODS!$O$4:$P$33,2,FALSE)</f>
        <v>0.04</v>
      </c>
      <c r="C5984" s="15"/>
      <c r="D5984" s="18">
        <v>5000</v>
      </c>
      <c r="E5984" s="34">
        <f t="shared" ca="1" si="1786"/>
        <v>13671.779765829993</v>
      </c>
      <c r="F5984" s="34">
        <f t="shared" ca="1" si="1787"/>
        <v>4000</v>
      </c>
      <c r="G5984" s="69">
        <f t="shared" ca="1" si="1773"/>
        <v>0</v>
      </c>
      <c r="H5984" s="34">
        <f t="shared" ca="1" si="1774"/>
        <v>-1469.0128637293178</v>
      </c>
      <c r="I5984" s="34">
        <f t="shared" ca="1" si="1775"/>
        <v>2530.9871362706822</v>
      </c>
      <c r="J5984" s="18">
        <f ca="1">SUM(INDIRECT(ADDRESS(ROW(F5984),COLUMN(F5984),4)):INDIRECT(ADDRESS(ROW(F5984)+N$5-1,COLUMN(F5984),4)))</f>
        <v>20500</v>
      </c>
      <c r="K5984" s="18">
        <f t="shared" ca="1" si="1776"/>
        <v>16350</v>
      </c>
      <c r="L5984" s="18">
        <f t="shared" ca="1" si="1788"/>
        <v>0</v>
      </c>
      <c r="M5984" s="18">
        <f t="shared" ca="1" si="1772"/>
        <v>0</v>
      </c>
      <c r="N5984" s="34">
        <f t="shared" ca="1" si="1777"/>
        <v>11140.792629559312</v>
      </c>
      <c r="P5984" s="18">
        <f t="shared" ca="1" si="1789"/>
        <v>1469.0128637293178</v>
      </c>
      <c r="Q5984" s="47">
        <f ca="1">SUM(L$15:L5984)-SUM(M$15:M5984)</f>
        <v>16350</v>
      </c>
      <c r="R5984" s="47" t="str">
        <f t="shared" ca="1" si="1790"/>
        <v>M5987</v>
      </c>
      <c r="S5984" s="40">
        <f t="shared" ca="1" si="1778"/>
        <v>0</v>
      </c>
      <c r="T5984" s="46">
        <f t="shared" ca="1" si="1779"/>
        <v>87</v>
      </c>
      <c r="X5984" s="74">
        <f t="shared" ca="1" si="1780"/>
        <v>-1.4690128637293178</v>
      </c>
      <c r="Y5984" s="75">
        <f t="shared" ca="1" si="1781"/>
        <v>-1.4690128637293178</v>
      </c>
      <c r="Z5984" s="74">
        <f t="shared" ca="1" si="1782"/>
        <v>0.23015256503364287</v>
      </c>
      <c r="AA5984" s="76">
        <f t="shared" ca="1" si="1783"/>
        <v>-1469.0128637293178</v>
      </c>
      <c r="AB5984" s="76">
        <f t="shared" ca="1" si="1784"/>
        <v>230.15256503364287</v>
      </c>
    </row>
    <row r="5985" spans="1:28" x14ac:dyDescent="0.25">
      <c r="A5985" s="2">
        <f t="shared" si="1785"/>
        <v>1</v>
      </c>
      <c r="B5985" s="16">
        <f ca="1">VLOOKUP(A5985,PERIODS!$O$4:$P$33,2,FALSE)</f>
        <v>2.4E-2</v>
      </c>
      <c r="C5985" s="15"/>
      <c r="D5985" s="18">
        <v>5000</v>
      </c>
      <c r="E5985" s="34">
        <f t="shared" ca="1" si="1786"/>
        <v>11140.792629559312</v>
      </c>
      <c r="F5985" s="34">
        <f t="shared" ca="1" si="1787"/>
        <v>2400</v>
      </c>
      <c r="G5985" s="69">
        <f t="shared" ca="1" si="1773"/>
        <v>0</v>
      </c>
      <c r="H5985" s="34">
        <f t="shared" ca="1" si="1774"/>
        <v>1577.6388673238644</v>
      </c>
      <c r="I5985" s="34">
        <f t="shared" ca="1" si="1775"/>
        <v>3977.6388673238644</v>
      </c>
      <c r="J5985" s="18">
        <f ca="1">SUM(INDIRECT(ADDRESS(ROW(F5985),COLUMN(F5985),4)):INDIRECT(ADDRESS(ROW(F5985)+N$5-1,COLUMN(F5985),4)))</f>
        <v>19800</v>
      </c>
      <c r="K5985" s="18">
        <f t="shared" ca="1" si="1776"/>
        <v>16350</v>
      </c>
      <c r="L5985" s="18">
        <f t="shared" ca="1" si="1788"/>
        <v>0</v>
      </c>
      <c r="M5985" s="18">
        <f t="shared" ca="1" si="1772"/>
        <v>0</v>
      </c>
      <c r="N5985" s="34">
        <f t="shared" ca="1" si="1777"/>
        <v>7163.1537622354472</v>
      </c>
      <c r="P5985" s="18">
        <f t="shared" ca="1" si="1789"/>
        <v>1577.6388673238644</v>
      </c>
      <c r="Q5985" s="47">
        <f ca="1">SUM(L$15:L5985)-SUM(M$15:M5985)</f>
        <v>16350</v>
      </c>
      <c r="R5985" s="47" t="str">
        <f t="shared" ca="1" si="1790"/>
        <v>M5988</v>
      </c>
      <c r="S5985" s="40">
        <f t="shared" ca="1" si="1778"/>
        <v>0</v>
      </c>
      <c r="T5985" s="46">
        <f t="shared" ca="1" si="1779"/>
        <v>73</v>
      </c>
      <c r="X5985" s="74">
        <f t="shared" ca="1" si="1780"/>
        <v>1.5776388673238644</v>
      </c>
      <c r="Y5985" s="75">
        <f t="shared" ca="1" si="1781"/>
        <v>1.5776388673238644</v>
      </c>
      <c r="Z5985" s="74">
        <f t="shared" ca="1" si="1782"/>
        <v>4.8435061388474079</v>
      </c>
      <c r="AA5985" s="76">
        <f t="shared" ca="1" si="1783"/>
        <v>1577.6388673238644</v>
      </c>
      <c r="AB5985" s="76">
        <f t="shared" ca="1" si="1784"/>
        <v>4843.5061388474078</v>
      </c>
    </row>
    <row r="5986" spans="1:28" x14ac:dyDescent="0.25">
      <c r="A5986" s="2">
        <f t="shared" si="1785"/>
        <v>2</v>
      </c>
      <c r="B5986" s="16">
        <f ca="1">VLOOKUP(A5986,PERIODS!$O$4:$P$33,2,FALSE)</f>
        <v>2.5000000000000001E-2</v>
      </c>
      <c r="C5986" s="15"/>
      <c r="D5986" s="18">
        <v>5000</v>
      </c>
      <c r="E5986" s="34">
        <f t="shared" ca="1" si="1786"/>
        <v>7163.1537622354472</v>
      </c>
      <c r="F5986" s="34">
        <f t="shared" ca="1" si="1787"/>
        <v>2500</v>
      </c>
      <c r="G5986" s="69">
        <f t="shared" ca="1" si="1773"/>
        <v>0</v>
      </c>
      <c r="H5986" s="34">
        <f t="shared" ca="1" si="1774"/>
        <v>-2187.5151181915012</v>
      </c>
      <c r="I5986" s="34">
        <f t="shared" ca="1" si="1775"/>
        <v>312.48488180849881</v>
      </c>
      <c r="J5986" s="18">
        <f ca="1">SUM(INDIRECT(ADDRESS(ROW(F5986),COLUMN(F5986),4)):INDIRECT(ADDRESS(ROW(F5986)+N$5-1,COLUMN(F5986),4)))</f>
        <v>20700</v>
      </c>
      <c r="K5986" s="18">
        <f t="shared" ca="1" si="1776"/>
        <v>0</v>
      </c>
      <c r="L5986" s="18">
        <f t="shared" ca="1" si="1788"/>
        <v>0</v>
      </c>
      <c r="M5986" s="18">
        <f t="shared" ca="1" si="1772"/>
        <v>16350</v>
      </c>
      <c r="N5986" s="34">
        <f t="shared" ca="1" si="1777"/>
        <v>23200.668880426951</v>
      </c>
      <c r="P5986" s="18">
        <f t="shared" ca="1" si="1789"/>
        <v>2187.5151181915012</v>
      </c>
      <c r="Q5986" s="47">
        <f ca="1">SUM(L$15:L5986)-SUM(M$15:M5986)</f>
        <v>0</v>
      </c>
      <c r="R5986" s="47" t="str">
        <f t="shared" ca="1" si="1790"/>
        <v>M5989</v>
      </c>
      <c r="S5986" s="40">
        <f t="shared" ca="1" si="1778"/>
        <v>0</v>
      </c>
      <c r="T5986" s="46">
        <f t="shared" ca="1" si="1779"/>
        <v>28</v>
      </c>
      <c r="X5986" s="74">
        <f t="shared" ca="1" si="1780"/>
        <v>-2.1875151181915014</v>
      </c>
      <c r="Y5986" s="75">
        <f t="shared" ca="1" si="1781"/>
        <v>-2.1875151181915014</v>
      </c>
      <c r="Z5986" s="74">
        <f t="shared" ca="1" si="1782"/>
        <v>0.11219519431908877</v>
      </c>
      <c r="AA5986" s="76">
        <f t="shared" ca="1" si="1783"/>
        <v>-2187.5151181915012</v>
      </c>
      <c r="AB5986" s="76">
        <f t="shared" ca="1" si="1784"/>
        <v>112.19519431908877</v>
      </c>
    </row>
    <row r="5987" spans="1:28" x14ac:dyDescent="0.25">
      <c r="A5987" s="2">
        <f t="shared" si="1785"/>
        <v>3</v>
      </c>
      <c r="B5987" s="16">
        <f ca="1">VLOOKUP(A5987,PERIODS!$O$4:$P$33,2,FALSE)</f>
        <v>2.5000000000000001E-2</v>
      </c>
      <c r="C5987" s="15"/>
      <c r="D5987" s="18">
        <v>5000</v>
      </c>
      <c r="E5987" s="34">
        <f t="shared" ca="1" si="1786"/>
        <v>23200.668880426951</v>
      </c>
      <c r="F5987" s="34">
        <f t="shared" ca="1" si="1787"/>
        <v>2500</v>
      </c>
      <c r="G5987" s="69">
        <f t="shared" ca="1" si="1773"/>
        <v>0</v>
      </c>
      <c r="H5987" s="34">
        <f t="shared" ca="1" si="1774"/>
        <v>-861.03660538792667</v>
      </c>
      <c r="I5987" s="34">
        <f t="shared" ca="1" si="1775"/>
        <v>1638.9633946120734</v>
      </c>
      <c r="J5987" s="18">
        <f ca="1">SUM(INDIRECT(ADDRESS(ROW(F5987),COLUMN(F5987),4)):INDIRECT(ADDRESS(ROW(F5987)+N$5-1,COLUMN(F5987),4)))</f>
        <v>21500</v>
      </c>
      <c r="K5987" s="18">
        <f t="shared" ca="1" si="1776"/>
        <v>0</v>
      </c>
      <c r="L5987" s="18">
        <f t="shared" ca="1" si="1788"/>
        <v>0</v>
      </c>
      <c r="M5987" s="18">
        <f t="shared" ca="1" si="1772"/>
        <v>0</v>
      </c>
      <c r="N5987" s="34">
        <f t="shared" ca="1" si="1777"/>
        <v>21561.705485814877</v>
      </c>
      <c r="P5987" s="18">
        <f t="shared" ca="1" si="1789"/>
        <v>861.03660538792667</v>
      </c>
      <c r="Q5987" s="47">
        <f ca="1">SUM(L$15:L5987)-SUM(M$15:M5987)</f>
        <v>0</v>
      </c>
      <c r="R5987" s="47" t="str">
        <f t="shared" ca="1" si="1790"/>
        <v>M5990</v>
      </c>
      <c r="S5987" s="40">
        <f t="shared" ca="1" si="1778"/>
        <v>0</v>
      </c>
      <c r="T5987" s="46">
        <f t="shared" ca="1" si="1779"/>
        <v>32</v>
      </c>
      <c r="X5987" s="74">
        <f t="shared" ca="1" si="1780"/>
        <v>-0.8610366053879267</v>
      </c>
      <c r="Y5987" s="75">
        <f t="shared" ca="1" si="1781"/>
        <v>-0.8610366053879267</v>
      </c>
      <c r="Z5987" s="74">
        <f t="shared" ca="1" si="1782"/>
        <v>0.4227236574992756</v>
      </c>
      <c r="AA5987" s="76">
        <f t="shared" ca="1" si="1783"/>
        <v>-861.03660538792667</v>
      </c>
      <c r="AB5987" s="76">
        <f t="shared" ca="1" si="1784"/>
        <v>422.72365749927559</v>
      </c>
    </row>
    <row r="5988" spans="1:28" x14ac:dyDescent="0.25">
      <c r="A5988" s="2">
        <f t="shared" si="1785"/>
        <v>4</v>
      </c>
      <c r="B5988" s="16">
        <f ca="1">VLOOKUP(A5988,PERIODS!$O$4:$P$33,2,FALSE)</f>
        <v>2.5000000000000001E-2</v>
      </c>
      <c r="C5988" s="15"/>
      <c r="D5988" s="18">
        <v>5000</v>
      </c>
      <c r="E5988" s="34">
        <f t="shared" ca="1" si="1786"/>
        <v>21561.705485814877</v>
      </c>
      <c r="F5988" s="34">
        <f t="shared" ca="1" si="1787"/>
        <v>2500</v>
      </c>
      <c r="G5988" s="69">
        <f t="shared" ca="1" si="1773"/>
        <v>0</v>
      </c>
      <c r="H5988" s="34">
        <f t="shared" ca="1" si="1774"/>
        <v>-921.66230110843196</v>
      </c>
      <c r="I5988" s="34">
        <f t="shared" ca="1" si="1775"/>
        <v>1578.3376988915679</v>
      </c>
      <c r="J5988" s="18">
        <f ca="1">SUM(INDIRECT(ADDRESS(ROW(F5988),COLUMN(F5988),4)):INDIRECT(ADDRESS(ROW(F5988)+N$5-1,COLUMN(F5988),4)))</f>
        <v>22300</v>
      </c>
      <c r="K5988" s="18">
        <f t="shared" ca="1" si="1776"/>
        <v>16350</v>
      </c>
      <c r="L5988" s="18">
        <f t="shared" ca="1" si="1788"/>
        <v>16350</v>
      </c>
      <c r="M5988" s="18">
        <f t="shared" ca="1" si="1772"/>
        <v>0</v>
      </c>
      <c r="N5988" s="34">
        <f t="shared" ca="1" si="1777"/>
        <v>19983.367786923307</v>
      </c>
      <c r="P5988" s="18">
        <f t="shared" ca="1" si="1789"/>
        <v>921.66230110843196</v>
      </c>
      <c r="Q5988" s="47">
        <f ca="1">SUM(L$15:L5988)-SUM(M$15:M5988)</f>
        <v>16350</v>
      </c>
      <c r="R5988" s="47" t="str">
        <f t="shared" ca="1" si="1790"/>
        <v>M5991</v>
      </c>
      <c r="S5988" s="40">
        <f t="shared" ca="1" si="1778"/>
        <v>0</v>
      </c>
      <c r="T5988" s="46">
        <f t="shared" ca="1" si="1779"/>
        <v>83</v>
      </c>
      <c r="X5988" s="74">
        <f t="shared" ca="1" si="1780"/>
        <v>-0.92166230110843195</v>
      </c>
      <c r="Y5988" s="75">
        <f t="shared" ca="1" si="1781"/>
        <v>-0.92166230110843195</v>
      </c>
      <c r="Z5988" s="74">
        <f t="shared" ca="1" si="1782"/>
        <v>0.3978571327386945</v>
      </c>
      <c r="AA5988" s="76">
        <f t="shared" ca="1" si="1783"/>
        <v>-921.66230110843196</v>
      </c>
      <c r="AB5988" s="76">
        <f t="shared" ca="1" si="1784"/>
        <v>397.85713273869447</v>
      </c>
    </row>
    <row r="5989" spans="1:28" x14ac:dyDescent="0.25">
      <c r="A5989" s="2">
        <f t="shared" si="1785"/>
        <v>5</v>
      </c>
      <c r="B5989" s="16">
        <f ca="1">VLOOKUP(A5989,PERIODS!$O$4:$P$33,2,FALSE)</f>
        <v>3.3000000000000002E-2</v>
      </c>
      <c r="C5989" s="15"/>
      <c r="D5989" s="18">
        <v>5000</v>
      </c>
      <c r="E5989" s="34">
        <f t="shared" ca="1" si="1786"/>
        <v>19983.367786923307</v>
      </c>
      <c r="F5989" s="34">
        <f t="shared" ca="1" si="1787"/>
        <v>3300</v>
      </c>
      <c r="G5989" s="69">
        <f t="shared" ca="1" si="1773"/>
        <v>0</v>
      </c>
      <c r="H5989" s="34">
        <f t="shared" ca="1" si="1774"/>
        <v>-1027.0894179930967</v>
      </c>
      <c r="I5989" s="34">
        <f t="shared" ca="1" si="1775"/>
        <v>2272.9105820069035</v>
      </c>
      <c r="J5989" s="18">
        <f ca="1">SUM(INDIRECT(ADDRESS(ROW(F5989),COLUMN(F5989),4)):INDIRECT(ADDRESS(ROW(F5989)+N$5-1,COLUMN(F5989),4)))</f>
        <v>23100</v>
      </c>
      <c r="K5989" s="18">
        <f t="shared" ca="1" si="1776"/>
        <v>16350</v>
      </c>
      <c r="L5989" s="18">
        <f t="shared" ca="1" si="1788"/>
        <v>0</v>
      </c>
      <c r="M5989" s="18">
        <f t="shared" ca="1" si="1772"/>
        <v>0</v>
      </c>
      <c r="N5989" s="34">
        <f t="shared" ca="1" si="1777"/>
        <v>17710.457204916405</v>
      </c>
      <c r="P5989" s="18">
        <f t="shared" ca="1" si="1789"/>
        <v>1027.0894179930967</v>
      </c>
      <c r="Q5989" s="47">
        <f ca="1">SUM(L$15:L5989)-SUM(M$15:M5989)</f>
        <v>16350</v>
      </c>
      <c r="R5989" s="47" t="str">
        <f t="shared" ca="1" si="1790"/>
        <v>M5992</v>
      </c>
      <c r="S5989" s="40">
        <f t="shared" ca="1" si="1778"/>
        <v>0</v>
      </c>
      <c r="T5989" s="46">
        <f t="shared" ca="1" si="1779"/>
        <v>16</v>
      </c>
      <c r="X5989" s="74">
        <f t="shared" ca="1" si="1780"/>
        <v>-1.0270894179930967</v>
      </c>
      <c r="Y5989" s="75">
        <f t="shared" ca="1" si="1781"/>
        <v>-1.0270894179930967</v>
      </c>
      <c r="Z5989" s="74">
        <f t="shared" ca="1" si="1782"/>
        <v>0.35804757226312817</v>
      </c>
      <c r="AA5989" s="76">
        <f t="shared" ca="1" si="1783"/>
        <v>-1027.0894179930967</v>
      </c>
      <c r="AB5989" s="76">
        <f t="shared" ca="1" si="1784"/>
        <v>358.04757226312819</v>
      </c>
    </row>
    <row r="5990" spans="1:28" x14ac:dyDescent="0.25">
      <c r="A5990" s="2">
        <f t="shared" si="1785"/>
        <v>6</v>
      </c>
      <c r="B5990" s="16">
        <f ca="1">VLOOKUP(A5990,PERIODS!$O$4:$P$33,2,FALSE)</f>
        <v>3.3000000000000002E-2</v>
      </c>
      <c r="C5990" s="15"/>
      <c r="D5990" s="18">
        <v>5000</v>
      </c>
      <c r="E5990" s="34">
        <f t="shared" ca="1" si="1786"/>
        <v>17710.457204916405</v>
      </c>
      <c r="F5990" s="34">
        <f t="shared" ca="1" si="1787"/>
        <v>3300</v>
      </c>
      <c r="G5990" s="69">
        <f t="shared" ca="1" si="1773"/>
        <v>0</v>
      </c>
      <c r="H5990" s="34">
        <f t="shared" ca="1" si="1774"/>
        <v>505.76792067038423</v>
      </c>
      <c r="I5990" s="34">
        <f t="shared" ca="1" si="1775"/>
        <v>3805.7679206703842</v>
      </c>
      <c r="J5990" s="18">
        <f ca="1">SUM(INDIRECT(ADDRESS(ROW(F5990),COLUMN(F5990),4)):INDIRECT(ADDRESS(ROW(F5990)+N$5-1,COLUMN(F5990),4)))</f>
        <v>23100</v>
      </c>
      <c r="K5990" s="18">
        <f t="shared" ca="1" si="1776"/>
        <v>16350</v>
      </c>
      <c r="L5990" s="18">
        <f t="shared" ca="1" si="1788"/>
        <v>0</v>
      </c>
      <c r="M5990" s="18">
        <f t="shared" ca="1" si="1772"/>
        <v>0</v>
      </c>
      <c r="N5990" s="34">
        <f t="shared" ca="1" si="1777"/>
        <v>13904.689284246022</v>
      </c>
      <c r="P5990" s="18">
        <f t="shared" ca="1" si="1789"/>
        <v>505.76792067038423</v>
      </c>
      <c r="Q5990" s="47">
        <f ca="1">SUM(L$15:L5990)-SUM(M$15:M5990)</f>
        <v>16350</v>
      </c>
      <c r="R5990" s="47" t="str">
        <f t="shared" ca="1" si="1790"/>
        <v>M5993</v>
      </c>
      <c r="S5990" s="40">
        <f t="shared" ca="1" si="1778"/>
        <v>0</v>
      </c>
      <c r="T5990" s="46">
        <f t="shared" ca="1" si="1779"/>
        <v>59</v>
      </c>
      <c r="X5990" s="74">
        <f t="shared" ca="1" si="1780"/>
        <v>0.50576792067038423</v>
      </c>
      <c r="Y5990" s="75">
        <f t="shared" ca="1" si="1781"/>
        <v>0.50576792067038423</v>
      </c>
      <c r="Z5990" s="74">
        <f t="shared" ca="1" si="1782"/>
        <v>1.6582584425815905</v>
      </c>
      <c r="AA5990" s="76">
        <f t="shared" ca="1" si="1783"/>
        <v>505.76792067038423</v>
      </c>
      <c r="AB5990" s="76">
        <f t="shared" ca="1" si="1784"/>
        <v>1658.2584425815905</v>
      </c>
    </row>
    <row r="5991" spans="1:28" x14ac:dyDescent="0.25">
      <c r="A5991" s="2">
        <f t="shared" si="1785"/>
        <v>7</v>
      </c>
      <c r="B5991" s="16">
        <f ca="1">VLOOKUP(A5991,PERIODS!$O$4:$P$33,2,FALSE)</f>
        <v>3.3000000000000002E-2</v>
      </c>
      <c r="C5991" s="15"/>
      <c r="D5991" s="18">
        <v>5000</v>
      </c>
      <c r="E5991" s="34">
        <f t="shared" ca="1" si="1786"/>
        <v>13904.689284246022</v>
      </c>
      <c r="F5991" s="34">
        <f t="shared" ca="1" si="1787"/>
        <v>3300</v>
      </c>
      <c r="G5991" s="69">
        <f t="shared" ca="1" si="1773"/>
        <v>0</v>
      </c>
      <c r="H5991" s="34">
        <f t="shared" ca="1" si="1774"/>
        <v>-50.30122585089623</v>
      </c>
      <c r="I5991" s="34">
        <f t="shared" ca="1" si="1775"/>
        <v>3249.6987741491039</v>
      </c>
      <c r="J5991" s="18">
        <f ca="1">SUM(INDIRECT(ADDRESS(ROW(F5991),COLUMN(F5991),4)):INDIRECT(ADDRESS(ROW(F5991)+N$5-1,COLUMN(F5991),4)))</f>
        <v>23100</v>
      </c>
      <c r="K5991" s="18">
        <f t="shared" ca="1" si="1776"/>
        <v>0</v>
      </c>
      <c r="L5991" s="18">
        <f t="shared" ca="1" si="1788"/>
        <v>0</v>
      </c>
      <c r="M5991" s="18">
        <f t="shared" ca="1" si="1772"/>
        <v>16350</v>
      </c>
      <c r="N5991" s="34">
        <f t="shared" ca="1" si="1777"/>
        <v>27004.990510096919</v>
      </c>
      <c r="P5991" s="18">
        <f t="shared" ca="1" si="1789"/>
        <v>50.30122585089623</v>
      </c>
      <c r="Q5991" s="47">
        <f ca="1">SUM(L$15:L5991)-SUM(M$15:M5991)</f>
        <v>0</v>
      </c>
      <c r="R5991" s="47" t="str">
        <f t="shared" ca="1" si="1790"/>
        <v>M5994</v>
      </c>
      <c r="S5991" s="40">
        <f t="shared" ca="1" si="1778"/>
        <v>0</v>
      </c>
      <c r="T5991" s="46">
        <f t="shared" ca="1" si="1779"/>
        <v>0</v>
      </c>
      <c r="X5991" s="74">
        <f t="shared" ca="1" si="1780"/>
        <v>-5.0301225850896233E-2</v>
      </c>
      <c r="Y5991" s="75">
        <f t="shared" ca="1" si="1781"/>
        <v>-5.0301225850896233E-2</v>
      </c>
      <c r="Z5991" s="74">
        <f t="shared" ca="1" si="1782"/>
        <v>0.95094293275944675</v>
      </c>
      <c r="AA5991" s="76">
        <f t="shared" ca="1" si="1783"/>
        <v>-50.30122585089623</v>
      </c>
      <c r="AB5991" s="76">
        <f t="shared" ca="1" si="1784"/>
        <v>950.94293275944676</v>
      </c>
    </row>
    <row r="5992" spans="1:28" x14ac:dyDescent="0.25">
      <c r="A5992" s="2">
        <f t="shared" si="1785"/>
        <v>8</v>
      </c>
      <c r="B5992" s="16">
        <f ca="1">VLOOKUP(A5992,PERIODS!$O$4:$P$33,2,FALSE)</f>
        <v>3.3000000000000002E-2</v>
      </c>
      <c r="C5992" s="15"/>
      <c r="D5992" s="18">
        <v>5000</v>
      </c>
      <c r="E5992" s="34">
        <f t="shared" ca="1" si="1786"/>
        <v>27004.990510096919</v>
      </c>
      <c r="F5992" s="34">
        <f t="shared" ca="1" si="1787"/>
        <v>3300</v>
      </c>
      <c r="G5992" s="69">
        <f t="shared" ca="1" si="1773"/>
        <v>0</v>
      </c>
      <c r="H5992" s="34">
        <f t="shared" ca="1" si="1774"/>
        <v>117.39079091444519</v>
      </c>
      <c r="I5992" s="34">
        <f t="shared" ca="1" si="1775"/>
        <v>3417.390790914445</v>
      </c>
      <c r="J5992" s="18">
        <f ca="1">SUM(INDIRECT(ADDRESS(ROW(F5992),COLUMN(F5992),4)):INDIRECT(ADDRESS(ROW(F5992)+N$5-1,COLUMN(F5992),4)))</f>
        <v>23100</v>
      </c>
      <c r="K5992" s="18">
        <f t="shared" ca="1" si="1776"/>
        <v>0</v>
      </c>
      <c r="L5992" s="18">
        <f t="shared" ca="1" si="1788"/>
        <v>0</v>
      </c>
      <c r="M5992" s="18">
        <f t="shared" ca="1" si="1772"/>
        <v>0</v>
      </c>
      <c r="N5992" s="34">
        <f t="shared" ca="1" si="1777"/>
        <v>23587.599719182475</v>
      </c>
      <c r="P5992" s="18">
        <f t="shared" ca="1" si="1789"/>
        <v>117.39079091444519</v>
      </c>
      <c r="Q5992" s="47">
        <f ca="1">SUM(L$15:L5992)-SUM(M$15:M5992)</f>
        <v>0</v>
      </c>
      <c r="R5992" s="47" t="str">
        <f t="shared" ca="1" si="1790"/>
        <v>M5995</v>
      </c>
      <c r="S5992" s="40">
        <f t="shared" ca="1" si="1778"/>
        <v>0</v>
      </c>
      <c r="T5992" s="46">
        <f t="shared" ca="1" si="1779"/>
        <v>72</v>
      </c>
      <c r="X5992" s="74">
        <f t="shared" ca="1" si="1780"/>
        <v>0.11739079091444519</v>
      </c>
      <c r="Y5992" s="75">
        <f t="shared" ca="1" si="1781"/>
        <v>0.11739079091444519</v>
      </c>
      <c r="Z5992" s="74">
        <f t="shared" ca="1" si="1782"/>
        <v>1.1245588111979701</v>
      </c>
      <c r="AA5992" s="76">
        <f t="shared" ca="1" si="1783"/>
        <v>117.39079091444519</v>
      </c>
      <c r="AB5992" s="76">
        <f t="shared" ca="1" si="1784"/>
        <v>1124.55881119797</v>
      </c>
    </row>
    <row r="5993" spans="1:28" x14ac:dyDescent="0.25">
      <c r="A5993" s="2">
        <f t="shared" si="1785"/>
        <v>9</v>
      </c>
      <c r="B5993" s="16">
        <f ca="1">VLOOKUP(A5993,PERIODS!$O$4:$P$33,2,FALSE)</f>
        <v>3.3000000000000002E-2</v>
      </c>
      <c r="C5993" s="15"/>
      <c r="D5993" s="18">
        <v>5000</v>
      </c>
      <c r="E5993" s="34">
        <f t="shared" ca="1" si="1786"/>
        <v>23587.599719182475</v>
      </c>
      <c r="F5993" s="34">
        <f t="shared" ca="1" si="1787"/>
        <v>3300</v>
      </c>
      <c r="G5993" s="69">
        <f t="shared" ca="1" si="1773"/>
        <v>0</v>
      </c>
      <c r="H5993" s="34">
        <f t="shared" ca="1" si="1774"/>
        <v>-280.28761893955561</v>
      </c>
      <c r="I5993" s="34">
        <f t="shared" ca="1" si="1775"/>
        <v>3019.7123810604444</v>
      </c>
      <c r="J5993" s="18">
        <f ca="1">SUM(INDIRECT(ADDRESS(ROW(F5993),COLUMN(F5993),4)):INDIRECT(ADDRESS(ROW(F5993)+N$5-1,COLUMN(F5993),4)))</f>
        <v>23100</v>
      </c>
      <c r="K5993" s="18">
        <f t="shared" ca="1" si="1776"/>
        <v>0</v>
      </c>
      <c r="L5993" s="18">
        <f t="shared" ca="1" si="1788"/>
        <v>0</v>
      </c>
      <c r="M5993" s="18">
        <f t="shared" ca="1" si="1772"/>
        <v>0</v>
      </c>
      <c r="N5993" s="34">
        <f t="shared" ca="1" si="1777"/>
        <v>20567.887338122033</v>
      </c>
      <c r="P5993" s="18">
        <f t="shared" ca="1" si="1789"/>
        <v>280.28761893955561</v>
      </c>
      <c r="Q5993" s="47">
        <f ca="1">SUM(L$15:L5993)-SUM(M$15:M5993)</f>
        <v>0</v>
      </c>
      <c r="R5993" s="47" t="str">
        <f t="shared" ca="1" si="1790"/>
        <v>M5996</v>
      </c>
      <c r="S5993" s="40">
        <f t="shared" ca="1" si="1778"/>
        <v>0</v>
      </c>
      <c r="T5993" s="46">
        <f t="shared" ca="1" si="1779"/>
        <v>46</v>
      </c>
      <c r="X5993" s="74">
        <f t="shared" ca="1" si="1780"/>
        <v>-0.28028761893955562</v>
      </c>
      <c r="Y5993" s="75">
        <f t="shared" ca="1" si="1781"/>
        <v>-0.28028761893955562</v>
      </c>
      <c r="Z5993" s="74">
        <f t="shared" ca="1" si="1782"/>
        <v>0.75556639499545208</v>
      </c>
      <c r="AA5993" s="76">
        <f t="shared" ca="1" si="1783"/>
        <v>-280.28761893955561</v>
      </c>
      <c r="AB5993" s="76">
        <f t="shared" ca="1" si="1784"/>
        <v>755.56639499545213</v>
      </c>
    </row>
    <row r="5994" spans="1:28" x14ac:dyDescent="0.25">
      <c r="A5994" s="2">
        <f t="shared" si="1785"/>
        <v>10</v>
      </c>
      <c r="B5994" s="16">
        <f ca="1">VLOOKUP(A5994,PERIODS!$O$4:$P$33,2,FALSE)</f>
        <v>3.3000000000000002E-2</v>
      </c>
      <c r="C5994" s="15"/>
      <c r="D5994" s="18">
        <v>5000</v>
      </c>
      <c r="E5994" s="34">
        <f t="shared" ca="1" si="1786"/>
        <v>20567.887338122033</v>
      </c>
      <c r="F5994" s="34">
        <f t="shared" ca="1" si="1787"/>
        <v>3300</v>
      </c>
      <c r="G5994" s="69">
        <f t="shared" ca="1" si="1773"/>
        <v>0</v>
      </c>
      <c r="H5994" s="34">
        <f t="shared" ca="1" si="1774"/>
        <v>-734.15432414399106</v>
      </c>
      <c r="I5994" s="34">
        <f t="shared" ca="1" si="1775"/>
        <v>2565.8456758560087</v>
      </c>
      <c r="J5994" s="18">
        <f ca="1">SUM(INDIRECT(ADDRESS(ROW(F5994),COLUMN(F5994),4)):INDIRECT(ADDRESS(ROW(F5994)+N$5-1,COLUMN(F5994),4)))</f>
        <v>23100</v>
      </c>
      <c r="K5994" s="18">
        <f t="shared" ca="1" si="1776"/>
        <v>16350</v>
      </c>
      <c r="L5994" s="18">
        <f t="shared" ca="1" si="1788"/>
        <v>16350</v>
      </c>
      <c r="M5994" s="18">
        <f t="shared" ca="1" si="1772"/>
        <v>0</v>
      </c>
      <c r="N5994" s="34">
        <f t="shared" ca="1" si="1777"/>
        <v>18002.041662266023</v>
      </c>
      <c r="P5994" s="18">
        <f t="shared" ca="1" si="1789"/>
        <v>734.15432414399106</v>
      </c>
      <c r="Q5994" s="47">
        <f ca="1">SUM(L$15:L5994)-SUM(M$15:M5994)</f>
        <v>16350</v>
      </c>
      <c r="R5994" s="47" t="str">
        <f t="shared" ca="1" si="1790"/>
        <v>M5997</v>
      </c>
      <c r="S5994" s="40">
        <f t="shared" ca="1" si="1778"/>
        <v>0</v>
      </c>
      <c r="T5994" s="46">
        <f t="shared" ca="1" si="1779"/>
        <v>11</v>
      </c>
      <c r="X5994" s="74">
        <f t="shared" ca="1" si="1780"/>
        <v>-0.73415432414399107</v>
      </c>
      <c r="Y5994" s="75">
        <f t="shared" ca="1" si="1781"/>
        <v>-0.73415432414399107</v>
      </c>
      <c r="Z5994" s="74">
        <f t="shared" ca="1" si="1782"/>
        <v>0.47991113667611496</v>
      </c>
      <c r="AA5994" s="76">
        <f t="shared" ca="1" si="1783"/>
        <v>-734.15432414399106</v>
      </c>
      <c r="AB5994" s="76">
        <f t="shared" ca="1" si="1784"/>
        <v>479.91113667611495</v>
      </c>
    </row>
    <row r="5995" spans="1:28" x14ac:dyDescent="0.25">
      <c r="A5995" s="2">
        <f t="shared" si="1785"/>
        <v>11</v>
      </c>
      <c r="B5995" s="16">
        <f ca="1">VLOOKUP(A5995,PERIODS!$O$4:$P$33,2,FALSE)</f>
        <v>3.3000000000000002E-2</v>
      </c>
      <c r="C5995" s="15"/>
      <c r="D5995" s="18">
        <v>5000</v>
      </c>
      <c r="E5995" s="34">
        <f t="shared" ca="1" si="1786"/>
        <v>18002.041662266023</v>
      </c>
      <c r="F5995" s="34">
        <f t="shared" ca="1" si="1787"/>
        <v>3300</v>
      </c>
      <c r="G5995" s="69">
        <f t="shared" ca="1" si="1773"/>
        <v>0</v>
      </c>
      <c r="H5995" s="34">
        <f t="shared" ca="1" si="1774"/>
        <v>-1037.4566149352017</v>
      </c>
      <c r="I5995" s="34">
        <f t="shared" ca="1" si="1775"/>
        <v>2262.5433850647983</v>
      </c>
      <c r="J5995" s="18">
        <f ca="1">SUM(INDIRECT(ADDRESS(ROW(F5995),COLUMN(F5995),4)):INDIRECT(ADDRESS(ROW(F5995)+N$5-1,COLUMN(F5995),4)))</f>
        <v>23300</v>
      </c>
      <c r="K5995" s="18">
        <f t="shared" ca="1" si="1776"/>
        <v>16350</v>
      </c>
      <c r="L5995" s="18">
        <f t="shared" ca="1" si="1788"/>
        <v>0</v>
      </c>
      <c r="M5995" s="18">
        <f t="shared" ca="1" si="1772"/>
        <v>0</v>
      </c>
      <c r="N5995" s="34">
        <f t="shared" ca="1" si="1777"/>
        <v>15739.498277201224</v>
      </c>
      <c r="P5995" s="18">
        <f t="shared" ca="1" si="1789"/>
        <v>1037.4566149352017</v>
      </c>
      <c r="Q5995" s="47">
        <f ca="1">SUM(L$15:L5995)-SUM(M$15:M5995)</f>
        <v>16350</v>
      </c>
      <c r="R5995" s="47" t="str">
        <f t="shared" ca="1" si="1790"/>
        <v>M5998</v>
      </c>
      <c r="S5995" s="40">
        <f t="shared" ca="1" si="1778"/>
        <v>0</v>
      </c>
      <c r="T5995" s="46">
        <f t="shared" ca="1" si="1779"/>
        <v>56</v>
      </c>
      <c r="X5995" s="74">
        <f t="shared" ca="1" si="1780"/>
        <v>-1.0374566149352018</v>
      </c>
      <c r="Y5995" s="75">
        <f t="shared" ca="1" si="1781"/>
        <v>-1.0374566149352018</v>
      </c>
      <c r="Z5995" s="74">
        <f t="shared" ca="1" si="1782"/>
        <v>0.35435479750295013</v>
      </c>
      <c r="AA5995" s="76">
        <f t="shared" ca="1" si="1783"/>
        <v>-1037.4566149352017</v>
      </c>
      <c r="AB5995" s="76">
        <f t="shared" ca="1" si="1784"/>
        <v>354.35479750295013</v>
      </c>
    </row>
    <row r="5996" spans="1:28" x14ac:dyDescent="0.25">
      <c r="A5996" s="2">
        <f t="shared" si="1785"/>
        <v>12</v>
      </c>
      <c r="B5996" s="16">
        <f ca="1">VLOOKUP(A5996,PERIODS!$O$4:$P$33,2,FALSE)</f>
        <v>3.3000000000000002E-2</v>
      </c>
      <c r="C5996" s="15"/>
      <c r="D5996" s="18">
        <v>5000</v>
      </c>
      <c r="E5996" s="34">
        <f t="shared" ca="1" si="1786"/>
        <v>15739.498277201224</v>
      </c>
      <c r="F5996" s="34">
        <f t="shared" ca="1" si="1787"/>
        <v>3300</v>
      </c>
      <c r="G5996" s="69">
        <f t="shared" ca="1" si="1773"/>
        <v>0</v>
      </c>
      <c r="H5996" s="34">
        <f t="shared" ca="1" si="1774"/>
        <v>-522.91339169302387</v>
      </c>
      <c r="I5996" s="34">
        <f t="shared" ca="1" si="1775"/>
        <v>2777.0866083069759</v>
      </c>
      <c r="J5996" s="18">
        <f ca="1">SUM(INDIRECT(ADDRESS(ROW(F5996),COLUMN(F5996),4)):INDIRECT(ADDRESS(ROW(F5996)+N$5-1,COLUMN(F5996),4)))</f>
        <v>23500</v>
      </c>
      <c r="K5996" s="18">
        <f t="shared" ca="1" si="1776"/>
        <v>16350</v>
      </c>
      <c r="L5996" s="18">
        <f t="shared" ca="1" si="1788"/>
        <v>0</v>
      </c>
      <c r="M5996" s="18">
        <f t="shared" ca="1" si="1772"/>
        <v>0</v>
      </c>
      <c r="N5996" s="34">
        <f t="shared" ca="1" si="1777"/>
        <v>12962.411668894249</v>
      </c>
      <c r="P5996" s="18">
        <f t="shared" ca="1" si="1789"/>
        <v>522.91339169302387</v>
      </c>
      <c r="Q5996" s="47">
        <f ca="1">SUM(L$15:L5996)-SUM(M$15:M5996)</f>
        <v>16350</v>
      </c>
      <c r="R5996" s="47" t="str">
        <f t="shared" ca="1" si="1790"/>
        <v>M5999</v>
      </c>
      <c r="S5996" s="40">
        <f t="shared" ca="1" si="1778"/>
        <v>0</v>
      </c>
      <c r="T5996" s="46">
        <f t="shared" ca="1" si="1779"/>
        <v>25</v>
      </c>
      <c r="X5996" s="74">
        <f t="shared" ca="1" si="1780"/>
        <v>-0.52291339169302387</v>
      </c>
      <c r="Y5996" s="75">
        <f t="shared" ca="1" si="1781"/>
        <v>-0.52291339169302387</v>
      </c>
      <c r="Z5996" s="74">
        <f t="shared" ca="1" si="1782"/>
        <v>0.59279099739688956</v>
      </c>
      <c r="AA5996" s="76">
        <f t="shared" ca="1" si="1783"/>
        <v>-522.91339169302387</v>
      </c>
      <c r="AB5996" s="76">
        <f t="shared" ca="1" si="1784"/>
        <v>592.79099739688957</v>
      </c>
    </row>
    <row r="5997" spans="1:28" x14ac:dyDescent="0.25">
      <c r="A5997" s="2">
        <f t="shared" si="1785"/>
        <v>13</v>
      </c>
      <c r="B5997" s="16">
        <f ca="1">VLOOKUP(A5997,PERIODS!$O$4:$P$33,2,FALSE)</f>
        <v>3.3000000000000002E-2</v>
      </c>
      <c r="C5997" s="15"/>
      <c r="D5997" s="18">
        <v>5000</v>
      </c>
      <c r="E5997" s="34">
        <f t="shared" ca="1" si="1786"/>
        <v>12962.411668894249</v>
      </c>
      <c r="F5997" s="34">
        <f t="shared" ca="1" si="1787"/>
        <v>3300</v>
      </c>
      <c r="G5997" s="69">
        <f t="shared" ca="1" si="1773"/>
        <v>0</v>
      </c>
      <c r="H5997" s="34">
        <f t="shared" ca="1" si="1774"/>
        <v>44.471452623522659</v>
      </c>
      <c r="I5997" s="34">
        <f t="shared" ca="1" si="1775"/>
        <v>3344.4714526235225</v>
      </c>
      <c r="J5997" s="18">
        <f ca="1">SUM(INDIRECT(ADDRESS(ROW(F5997),COLUMN(F5997),4)):INDIRECT(ADDRESS(ROW(F5997)+N$5-1,COLUMN(F5997),4)))</f>
        <v>23700</v>
      </c>
      <c r="K5997" s="18">
        <f t="shared" ca="1" si="1776"/>
        <v>0</v>
      </c>
      <c r="L5997" s="18">
        <f t="shared" ca="1" si="1788"/>
        <v>0</v>
      </c>
      <c r="M5997" s="18">
        <f t="shared" ca="1" si="1772"/>
        <v>16350</v>
      </c>
      <c r="N5997" s="34">
        <f t="shared" ca="1" si="1777"/>
        <v>25967.940216270727</v>
      </c>
      <c r="P5997" s="18">
        <f t="shared" ca="1" si="1789"/>
        <v>44.471452623522659</v>
      </c>
      <c r="Q5997" s="47">
        <f ca="1">SUM(L$15:L5997)-SUM(M$15:M5997)</f>
        <v>0</v>
      </c>
      <c r="R5997" s="47" t="str">
        <f t="shared" ca="1" si="1790"/>
        <v>M6000</v>
      </c>
      <c r="S5997" s="40">
        <f t="shared" ca="1" si="1778"/>
        <v>0</v>
      </c>
      <c r="T5997" s="46">
        <f t="shared" ca="1" si="1779"/>
        <v>26</v>
      </c>
      <c r="X5997" s="74">
        <f t="shared" ca="1" si="1780"/>
        <v>4.4471452623522659E-2</v>
      </c>
      <c r="Y5997" s="75">
        <f t="shared" ca="1" si="1781"/>
        <v>4.4471452623522659E-2</v>
      </c>
      <c r="Z5997" s="74">
        <f t="shared" ca="1" si="1782"/>
        <v>1.0454751307122909</v>
      </c>
      <c r="AA5997" s="76">
        <f t="shared" ca="1" si="1783"/>
        <v>44.471452623522659</v>
      </c>
      <c r="AB5997" s="76">
        <f t="shared" ca="1" si="1784"/>
        <v>1045.4751307122908</v>
      </c>
    </row>
    <row r="5998" spans="1:28" x14ac:dyDescent="0.25">
      <c r="A5998" s="2">
        <f t="shared" si="1785"/>
        <v>14</v>
      </c>
      <c r="B5998" s="16">
        <f ca="1">VLOOKUP(A5998,PERIODS!$O$4:$P$33,2,FALSE)</f>
        <v>3.3000000000000002E-2</v>
      </c>
      <c r="C5998" s="15"/>
      <c r="D5998" s="18">
        <v>5000</v>
      </c>
      <c r="E5998" s="34">
        <f t="shared" ca="1" si="1786"/>
        <v>25967.940216270727</v>
      </c>
      <c r="F5998" s="34">
        <f t="shared" ca="1" si="1787"/>
        <v>3300</v>
      </c>
      <c r="G5998" s="69">
        <f t="shared" ca="1" si="1773"/>
        <v>0</v>
      </c>
      <c r="H5998" s="34">
        <f t="shared" ca="1" si="1774"/>
        <v>-80.942296316452442</v>
      </c>
      <c r="I5998" s="34">
        <f t="shared" ca="1" si="1775"/>
        <v>3219.0577036835475</v>
      </c>
      <c r="J5998" s="18">
        <f ca="1">SUM(INDIRECT(ADDRESS(ROW(F5998),COLUMN(F5998),4)):INDIRECT(ADDRESS(ROW(F5998)+N$5-1,COLUMN(F5998),4)))</f>
        <v>23900</v>
      </c>
      <c r="K5998" s="18">
        <f t="shared" ca="1" si="1776"/>
        <v>0</v>
      </c>
      <c r="L5998" s="18">
        <f t="shared" ca="1" si="1788"/>
        <v>0</v>
      </c>
      <c r="M5998" s="18">
        <f t="shared" ca="1" si="1772"/>
        <v>0</v>
      </c>
      <c r="N5998" s="34">
        <f t="shared" ca="1" si="1777"/>
        <v>22748.882512587181</v>
      </c>
      <c r="P5998" s="18">
        <f t="shared" ca="1" si="1789"/>
        <v>80.942296316452442</v>
      </c>
      <c r="Q5998" s="47">
        <f ca="1">SUM(L$15:L5998)-SUM(M$15:M5998)</f>
        <v>0</v>
      </c>
      <c r="R5998" s="47" t="str">
        <f t="shared" ca="1" si="1790"/>
        <v>M6001</v>
      </c>
      <c r="S5998" s="40">
        <f t="shared" ca="1" si="1778"/>
        <v>0</v>
      </c>
      <c r="T5998" s="46">
        <f t="shared" ca="1" si="1779"/>
        <v>57</v>
      </c>
      <c r="X5998" s="74">
        <f t="shared" ca="1" si="1780"/>
        <v>-8.0942296316452444E-2</v>
      </c>
      <c r="Y5998" s="75">
        <f t="shared" ca="1" si="1781"/>
        <v>-8.0942296316452444E-2</v>
      </c>
      <c r="Z5998" s="74">
        <f t="shared" ca="1" si="1782"/>
        <v>0.92224690695289935</v>
      </c>
      <c r="AA5998" s="76">
        <f t="shared" ca="1" si="1783"/>
        <v>-80.942296316452442</v>
      </c>
      <c r="AB5998" s="76">
        <f t="shared" ca="1" si="1784"/>
        <v>922.24690695289939</v>
      </c>
    </row>
    <row r="5999" spans="1:28" x14ac:dyDescent="0.25">
      <c r="A5999" s="2">
        <f t="shared" si="1785"/>
        <v>15</v>
      </c>
      <c r="B5999" s="16">
        <f ca="1">VLOOKUP(A5999,PERIODS!$O$4:$P$33,2,FALSE)</f>
        <v>3.3000000000000002E-2</v>
      </c>
      <c r="C5999" s="15"/>
      <c r="D5999" s="18">
        <v>5000</v>
      </c>
      <c r="E5999" s="34">
        <f t="shared" ca="1" si="1786"/>
        <v>22748.882512587181</v>
      </c>
      <c r="F5999" s="34">
        <f t="shared" ca="1" si="1787"/>
        <v>3300</v>
      </c>
      <c r="G5999" s="69">
        <f t="shared" ca="1" si="1773"/>
        <v>0</v>
      </c>
      <c r="H5999" s="34">
        <f t="shared" ca="1" si="1774"/>
        <v>-197.37859680751416</v>
      </c>
      <c r="I5999" s="34">
        <f t="shared" ca="1" si="1775"/>
        <v>3102.621403192486</v>
      </c>
      <c r="J5999" s="18">
        <f ca="1">SUM(INDIRECT(ADDRESS(ROW(F5999),COLUMN(F5999),4)):INDIRECT(ADDRESS(ROW(F5999)+N$5-1,COLUMN(F5999),4)))</f>
        <v>24100</v>
      </c>
      <c r="K5999" s="18">
        <f t="shared" ca="1" si="1776"/>
        <v>16350</v>
      </c>
      <c r="L5999" s="18">
        <f t="shared" ca="1" si="1788"/>
        <v>16350</v>
      </c>
      <c r="M5999" s="18">
        <f t="shared" ca="1" si="1772"/>
        <v>0</v>
      </c>
      <c r="N5999" s="34">
        <f t="shared" ca="1" si="1777"/>
        <v>19646.261109394694</v>
      </c>
      <c r="P5999" s="18">
        <f t="shared" ca="1" si="1789"/>
        <v>197.37859680751416</v>
      </c>
      <c r="Q5999" s="47">
        <f ca="1">SUM(L$15:L5999)-SUM(M$15:M5999)</f>
        <v>16350</v>
      </c>
      <c r="R5999" s="47" t="str">
        <f t="shared" ca="1" si="1790"/>
        <v>M6002</v>
      </c>
      <c r="S5999" s="40">
        <f t="shared" ca="1" si="1778"/>
        <v>0</v>
      </c>
      <c r="T5999" s="46">
        <f t="shared" ca="1" si="1779"/>
        <v>45</v>
      </c>
      <c r="X5999" s="74">
        <f t="shared" ca="1" si="1780"/>
        <v>-0.19737859680751416</v>
      </c>
      <c r="Y5999" s="75">
        <f t="shared" ca="1" si="1781"/>
        <v>-0.19737859680751416</v>
      </c>
      <c r="Z5999" s="74">
        <f t="shared" ca="1" si="1782"/>
        <v>0.82087979200600125</v>
      </c>
      <c r="AA5999" s="76">
        <f t="shared" ca="1" si="1783"/>
        <v>-197.37859680751416</v>
      </c>
      <c r="AB5999" s="76">
        <f t="shared" ca="1" si="1784"/>
        <v>820.87979200600125</v>
      </c>
    </row>
    <row r="6000" spans="1:28" x14ac:dyDescent="0.25">
      <c r="A6000" s="2">
        <f t="shared" si="1785"/>
        <v>16</v>
      </c>
      <c r="B6000" s="16">
        <f ca="1">VLOOKUP(A6000,PERIODS!$O$4:$P$33,2,FALSE)</f>
        <v>3.3000000000000002E-2</v>
      </c>
      <c r="C6000" s="15"/>
      <c r="D6000" s="18">
        <v>5000</v>
      </c>
      <c r="E6000" s="34">
        <f t="shared" ca="1" si="1786"/>
        <v>19646.261109394694</v>
      </c>
      <c r="F6000" s="34">
        <f t="shared" ca="1" si="1787"/>
        <v>3300</v>
      </c>
      <c r="G6000" s="69">
        <f t="shared" ca="1" si="1773"/>
        <v>0</v>
      </c>
      <c r="H6000" s="34">
        <f t="shared" ca="1" si="1774"/>
        <v>-19.311887712264255</v>
      </c>
      <c r="I6000" s="34">
        <f t="shared" ca="1" si="1775"/>
        <v>3280.6881122877357</v>
      </c>
      <c r="J6000" s="18">
        <f ca="1">SUM(INDIRECT(ADDRESS(ROW(F6000),COLUMN(F6000),4)):INDIRECT(ADDRESS(ROW(F6000)+N$5-1,COLUMN(F6000),4)))</f>
        <v>24300</v>
      </c>
      <c r="K6000" s="18">
        <f t="shared" ca="1" si="1776"/>
        <v>16350</v>
      </c>
      <c r="L6000" s="18">
        <f t="shared" ca="1" si="1788"/>
        <v>0</v>
      </c>
      <c r="M6000" s="18">
        <f t="shared" ca="1" si="1772"/>
        <v>0</v>
      </c>
      <c r="N6000" s="34">
        <f t="shared" ca="1" si="1777"/>
        <v>16365.57299710696</v>
      </c>
      <c r="P6000" s="18">
        <f t="shared" ca="1" si="1789"/>
        <v>19.311887712264255</v>
      </c>
      <c r="Q6000" s="47">
        <f ca="1">SUM(L$15:L6000)-SUM(M$15:M6000)</f>
        <v>16350</v>
      </c>
      <c r="R6000" s="47" t="str">
        <f t="shared" ca="1" si="1790"/>
        <v>M6003</v>
      </c>
      <c r="S6000" s="40">
        <f t="shared" ca="1" si="1778"/>
        <v>0</v>
      </c>
      <c r="T6000" s="46">
        <f t="shared" ca="1" si="1779"/>
        <v>13</v>
      </c>
      <c r="X6000" s="74">
        <f t="shared" ca="1" si="1780"/>
        <v>-1.9311887712264254E-2</v>
      </c>
      <c r="Y6000" s="75">
        <f t="shared" ca="1" si="1781"/>
        <v>-1.9311887712264254E-2</v>
      </c>
      <c r="Z6000" s="74">
        <f t="shared" ca="1" si="1782"/>
        <v>0.98087339217282798</v>
      </c>
      <c r="AA6000" s="76">
        <f t="shared" ca="1" si="1783"/>
        <v>-19.311887712264255</v>
      </c>
      <c r="AB6000" s="76">
        <f t="shared" ca="1" si="1784"/>
        <v>980.87339217282795</v>
      </c>
    </row>
    <row r="6001" spans="1:28" x14ac:dyDescent="0.25">
      <c r="A6001" s="2">
        <f t="shared" si="1785"/>
        <v>17</v>
      </c>
      <c r="B6001" s="16">
        <f ca="1">VLOOKUP(A6001,PERIODS!$O$4:$P$33,2,FALSE)</f>
        <v>3.5000000000000003E-2</v>
      </c>
      <c r="C6001" s="15"/>
      <c r="D6001" s="18">
        <v>5000</v>
      </c>
      <c r="E6001" s="34">
        <f t="shared" ca="1" si="1786"/>
        <v>16365.57299710696</v>
      </c>
      <c r="F6001" s="34">
        <f t="shared" ca="1" si="1787"/>
        <v>3500.0000000000005</v>
      </c>
      <c r="G6001" s="69">
        <f t="shared" ca="1" si="1773"/>
        <v>0</v>
      </c>
      <c r="H6001" s="34">
        <f t="shared" ca="1" si="1774"/>
        <v>497.95271401562587</v>
      </c>
      <c r="I6001" s="34">
        <f t="shared" ca="1" si="1775"/>
        <v>3997.9527140156265</v>
      </c>
      <c r="J6001" s="18">
        <f ca="1">SUM(INDIRECT(ADDRESS(ROW(F6001),COLUMN(F6001),4)):INDIRECT(ADDRESS(ROW(F6001)+N$5-1,COLUMN(F6001),4)))</f>
        <v>24500.000000000004</v>
      </c>
      <c r="K6001" s="18">
        <f t="shared" ca="1" si="1776"/>
        <v>16350</v>
      </c>
      <c r="L6001" s="18">
        <f t="shared" ca="1" si="1788"/>
        <v>0</v>
      </c>
      <c r="M6001" s="18">
        <f t="shared" ca="1" si="1772"/>
        <v>0</v>
      </c>
      <c r="N6001" s="34">
        <f t="shared" ca="1" si="1777"/>
        <v>12367.620283091333</v>
      </c>
      <c r="P6001" s="18">
        <f t="shared" ca="1" si="1789"/>
        <v>497.95271401562587</v>
      </c>
      <c r="Q6001" s="47">
        <f ca="1">SUM(L$15:L6001)-SUM(M$15:M6001)</f>
        <v>16350</v>
      </c>
      <c r="R6001" s="47" t="str">
        <f t="shared" ca="1" si="1790"/>
        <v>M6004</v>
      </c>
      <c r="S6001" s="40">
        <f t="shared" ca="1" si="1778"/>
        <v>0</v>
      </c>
      <c r="T6001" s="46">
        <f t="shared" ca="1" si="1779"/>
        <v>12</v>
      </c>
      <c r="X6001" s="74">
        <f t="shared" ca="1" si="1780"/>
        <v>0.49795271401562585</v>
      </c>
      <c r="Y6001" s="75">
        <f t="shared" ca="1" si="1781"/>
        <v>0.49795271401562585</v>
      </c>
      <c r="Z6001" s="74">
        <f t="shared" ca="1" si="1782"/>
        <v>1.6453493196023561</v>
      </c>
      <c r="AA6001" s="76">
        <f t="shared" ca="1" si="1783"/>
        <v>497.95271401562587</v>
      </c>
      <c r="AB6001" s="76">
        <f t="shared" ca="1" si="1784"/>
        <v>1645.349319602356</v>
      </c>
    </row>
    <row r="6002" spans="1:28" x14ac:dyDescent="0.25">
      <c r="A6002" s="2">
        <f t="shared" si="1785"/>
        <v>18</v>
      </c>
      <c r="B6002" s="16">
        <f ca="1">VLOOKUP(A6002,PERIODS!$O$4:$P$33,2,FALSE)</f>
        <v>3.5000000000000003E-2</v>
      </c>
      <c r="C6002" s="15"/>
      <c r="D6002" s="18">
        <v>5000</v>
      </c>
      <c r="E6002" s="34">
        <f t="shared" ca="1" si="1786"/>
        <v>12367.620283091333</v>
      </c>
      <c r="F6002" s="34">
        <f t="shared" ca="1" si="1787"/>
        <v>3500.0000000000005</v>
      </c>
      <c r="G6002" s="69">
        <f t="shared" ca="1" si="1773"/>
        <v>0</v>
      </c>
      <c r="H6002" s="34">
        <f t="shared" ca="1" si="1774"/>
        <v>301.02523760291496</v>
      </c>
      <c r="I6002" s="34">
        <f t="shared" ca="1" si="1775"/>
        <v>3801.0252376029152</v>
      </c>
      <c r="J6002" s="18">
        <f ca="1">SUM(INDIRECT(ADDRESS(ROW(F6002),COLUMN(F6002),4)):INDIRECT(ADDRESS(ROW(F6002)+N$5-1,COLUMN(F6002),4)))</f>
        <v>24500.000000000004</v>
      </c>
      <c r="K6002" s="18">
        <f t="shared" ca="1" si="1776"/>
        <v>0</v>
      </c>
      <c r="L6002" s="18">
        <f t="shared" ca="1" si="1788"/>
        <v>0</v>
      </c>
      <c r="M6002" s="18">
        <f t="shared" ca="1" si="1772"/>
        <v>16350</v>
      </c>
      <c r="N6002" s="34">
        <f t="shared" ca="1" si="1777"/>
        <v>24916.595045488419</v>
      </c>
      <c r="P6002" s="18">
        <f t="shared" ca="1" si="1789"/>
        <v>301.02523760291496</v>
      </c>
      <c r="Q6002" s="47">
        <f ca="1">SUM(L$15:L6002)-SUM(M$15:M6002)</f>
        <v>0</v>
      </c>
      <c r="R6002" s="47" t="str">
        <f t="shared" ca="1" si="1790"/>
        <v>M6005</v>
      </c>
      <c r="S6002" s="40">
        <f t="shared" ca="1" si="1778"/>
        <v>0</v>
      </c>
      <c r="T6002" s="46">
        <f t="shared" ca="1" si="1779"/>
        <v>21</v>
      </c>
      <c r="X6002" s="74">
        <f t="shared" ca="1" si="1780"/>
        <v>0.30102523760291494</v>
      </c>
      <c r="Y6002" s="75">
        <f t="shared" ca="1" si="1781"/>
        <v>0.30102523760291494</v>
      </c>
      <c r="Z6002" s="74">
        <f t="shared" ca="1" si="1782"/>
        <v>1.3512434432531533</v>
      </c>
      <c r="AA6002" s="76">
        <f t="shared" ca="1" si="1783"/>
        <v>301.02523760291496</v>
      </c>
      <c r="AB6002" s="76">
        <f t="shared" ca="1" si="1784"/>
        <v>1351.2434432531534</v>
      </c>
    </row>
    <row r="6003" spans="1:28" x14ac:dyDescent="0.25">
      <c r="A6003" s="2">
        <f t="shared" si="1785"/>
        <v>19</v>
      </c>
      <c r="B6003" s="16">
        <f ca="1">VLOOKUP(A6003,PERIODS!$O$4:$P$33,2,FALSE)</f>
        <v>3.5000000000000003E-2</v>
      </c>
      <c r="C6003" s="15"/>
      <c r="D6003" s="18">
        <v>5000</v>
      </c>
      <c r="E6003" s="34">
        <f t="shared" ca="1" si="1786"/>
        <v>24916.595045488419</v>
      </c>
      <c r="F6003" s="34">
        <f t="shared" ca="1" si="1787"/>
        <v>3500.0000000000005</v>
      </c>
      <c r="G6003" s="69">
        <f t="shared" ca="1" si="1773"/>
        <v>0</v>
      </c>
      <c r="H6003" s="34">
        <f t="shared" ca="1" si="1774"/>
        <v>671.15537593637998</v>
      </c>
      <c r="I6003" s="34">
        <f t="shared" ca="1" si="1775"/>
        <v>4171.1553759363806</v>
      </c>
      <c r="J6003" s="18">
        <f ca="1">SUM(INDIRECT(ADDRESS(ROW(F6003),COLUMN(F6003),4)):INDIRECT(ADDRESS(ROW(F6003)+N$5-1,COLUMN(F6003),4)))</f>
        <v>24500.000000000004</v>
      </c>
      <c r="K6003" s="18">
        <f t="shared" ca="1" si="1776"/>
        <v>0</v>
      </c>
      <c r="L6003" s="18">
        <f t="shared" ca="1" si="1788"/>
        <v>0</v>
      </c>
      <c r="M6003" s="18">
        <f t="shared" ca="1" si="1772"/>
        <v>0</v>
      </c>
      <c r="N6003" s="34">
        <f t="shared" ca="1" si="1777"/>
        <v>20745.439669552037</v>
      </c>
      <c r="P6003" s="18">
        <f t="shared" ca="1" si="1789"/>
        <v>671.15537593637998</v>
      </c>
      <c r="Q6003" s="47">
        <f ca="1">SUM(L$15:L6003)-SUM(M$15:M6003)</f>
        <v>0</v>
      </c>
      <c r="R6003" s="47" t="str">
        <f t="shared" ca="1" si="1790"/>
        <v>M6006</v>
      </c>
      <c r="S6003" s="40">
        <f t="shared" ca="1" si="1778"/>
        <v>0</v>
      </c>
      <c r="T6003" s="46">
        <f t="shared" ca="1" si="1779"/>
        <v>53</v>
      </c>
      <c r="X6003" s="74">
        <f t="shared" ca="1" si="1780"/>
        <v>0.67115537593637997</v>
      </c>
      <c r="Y6003" s="75">
        <f t="shared" ca="1" si="1781"/>
        <v>0.67115537593637997</v>
      </c>
      <c r="Z6003" s="74">
        <f t="shared" ca="1" si="1782"/>
        <v>1.9564965042620626</v>
      </c>
      <c r="AA6003" s="76">
        <f t="shared" ca="1" si="1783"/>
        <v>671.15537593637998</v>
      </c>
      <c r="AB6003" s="76">
        <f t="shared" ca="1" si="1784"/>
        <v>1956.4965042620627</v>
      </c>
    </row>
    <row r="6004" spans="1:28" x14ac:dyDescent="0.25">
      <c r="A6004" s="2">
        <f t="shared" si="1785"/>
        <v>20</v>
      </c>
      <c r="B6004" s="16">
        <f ca="1">VLOOKUP(A6004,PERIODS!$O$4:$P$33,2,FALSE)</f>
        <v>3.5000000000000003E-2</v>
      </c>
      <c r="C6004" s="15"/>
      <c r="D6004" s="18">
        <v>5000</v>
      </c>
      <c r="E6004" s="34">
        <f t="shared" ca="1" si="1786"/>
        <v>20745.439669552037</v>
      </c>
      <c r="F6004" s="34">
        <f t="shared" ca="1" si="1787"/>
        <v>3500.0000000000005</v>
      </c>
      <c r="G6004" s="69">
        <f t="shared" ca="1" si="1773"/>
        <v>0</v>
      </c>
      <c r="H6004" s="34">
        <f t="shared" ca="1" si="1774"/>
        <v>-232.52888267816857</v>
      </c>
      <c r="I6004" s="34">
        <f t="shared" ca="1" si="1775"/>
        <v>3267.471117321832</v>
      </c>
      <c r="J6004" s="18">
        <f ca="1">SUM(INDIRECT(ADDRESS(ROW(F6004),COLUMN(F6004),4)):INDIRECT(ADDRESS(ROW(F6004)+N$5-1,COLUMN(F6004),4)))</f>
        <v>24500.000000000004</v>
      </c>
      <c r="K6004" s="18">
        <f t="shared" ca="1" si="1776"/>
        <v>16350</v>
      </c>
      <c r="L6004" s="18">
        <f t="shared" ca="1" si="1788"/>
        <v>16350</v>
      </c>
      <c r="M6004" s="18">
        <f t="shared" ca="1" si="1772"/>
        <v>0</v>
      </c>
      <c r="N6004" s="34">
        <f t="shared" ca="1" si="1777"/>
        <v>17477.968552230206</v>
      </c>
      <c r="P6004" s="18">
        <f t="shared" ca="1" si="1789"/>
        <v>232.52888267816857</v>
      </c>
      <c r="Q6004" s="47">
        <f ca="1">SUM(L$15:L6004)-SUM(M$15:M6004)</f>
        <v>16350</v>
      </c>
      <c r="R6004" s="47" t="str">
        <f t="shared" ca="1" si="1790"/>
        <v>M6007</v>
      </c>
      <c r="S6004" s="40">
        <f t="shared" ca="1" si="1778"/>
        <v>0</v>
      </c>
      <c r="T6004" s="46">
        <f t="shared" ca="1" si="1779"/>
        <v>37</v>
      </c>
      <c r="X6004" s="74">
        <f t="shared" ca="1" si="1780"/>
        <v>-0.23252888267816857</v>
      </c>
      <c r="Y6004" s="75">
        <f t="shared" ca="1" si="1781"/>
        <v>-0.23252888267816857</v>
      </c>
      <c r="Z6004" s="74">
        <f t="shared" ca="1" si="1782"/>
        <v>0.7925268587180081</v>
      </c>
      <c r="AA6004" s="76">
        <f t="shared" ca="1" si="1783"/>
        <v>-232.52888267816857</v>
      </c>
      <c r="AB6004" s="76">
        <f t="shared" ca="1" si="1784"/>
        <v>792.52685871800804</v>
      </c>
    </row>
    <row r="6005" spans="1:28" x14ac:dyDescent="0.25">
      <c r="A6005" s="2">
        <f t="shared" si="1785"/>
        <v>21</v>
      </c>
      <c r="B6005" s="16">
        <f ca="1">VLOOKUP(A6005,PERIODS!$O$4:$P$33,2,FALSE)</f>
        <v>3.5000000000000003E-2</v>
      </c>
      <c r="C6005" s="15"/>
      <c r="D6005" s="18">
        <v>5000</v>
      </c>
      <c r="E6005" s="34">
        <f t="shared" ca="1" si="1786"/>
        <v>17477.968552230206</v>
      </c>
      <c r="F6005" s="34">
        <f t="shared" ca="1" si="1787"/>
        <v>3500.0000000000005</v>
      </c>
      <c r="G6005" s="69">
        <f t="shared" ca="1" si="1773"/>
        <v>0</v>
      </c>
      <c r="H6005" s="34">
        <f t="shared" ca="1" si="1774"/>
        <v>361.94197988585057</v>
      </c>
      <c r="I6005" s="34">
        <f t="shared" ca="1" si="1775"/>
        <v>3861.9419798858512</v>
      </c>
      <c r="J6005" s="18">
        <f ca="1">SUM(INDIRECT(ADDRESS(ROW(F6005),COLUMN(F6005),4)):INDIRECT(ADDRESS(ROW(F6005)+N$5-1,COLUMN(F6005),4)))</f>
        <v>24500.000000000004</v>
      </c>
      <c r="K6005" s="18">
        <f t="shared" ca="1" si="1776"/>
        <v>16350</v>
      </c>
      <c r="L6005" s="18">
        <f t="shared" ca="1" si="1788"/>
        <v>0</v>
      </c>
      <c r="M6005" s="18">
        <f t="shared" ca="1" si="1772"/>
        <v>0</v>
      </c>
      <c r="N6005" s="34">
        <f t="shared" ca="1" si="1777"/>
        <v>13616.026572344355</v>
      </c>
      <c r="P6005" s="18">
        <f t="shared" ca="1" si="1789"/>
        <v>361.94197988585057</v>
      </c>
      <c r="Q6005" s="47">
        <f ca="1">SUM(L$15:L6005)-SUM(M$15:M6005)</f>
        <v>16350</v>
      </c>
      <c r="R6005" s="47" t="str">
        <f t="shared" ca="1" si="1790"/>
        <v>M6008</v>
      </c>
      <c r="S6005" s="40">
        <f t="shared" ca="1" si="1778"/>
        <v>0</v>
      </c>
      <c r="T6005" s="46">
        <f t="shared" ca="1" si="1779"/>
        <v>32</v>
      </c>
      <c r="X6005" s="74">
        <f t="shared" ca="1" si="1780"/>
        <v>0.36194197988585058</v>
      </c>
      <c r="Y6005" s="75">
        <f t="shared" ca="1" si="1781"/>
        <v>0.36194197988585058</v>
      </c>
      <c r="Z6005" s="74">
        <f t="shared" ca="1" si="1782"/>
        <v>1.4361156159511137</v>
      </c>
      <c r="AA6005" s="76">
        <f t="shared" ca="1" si="1783"/>
        <v>361.94197988585057</v>
      </c>
      <c r="AB6005" s="76">
        <f t="shared" ca="1" si="1784"/>
        <v>1436.1156159511138</v>
      </c>
    </row>
    <row r="6006" spans="1:28" x14ac:dyDescent="0.25">
      <c r="A6006" s="2">
        <f t="shared" si="1785"/>
        <v>22</v>
      </c>
      <c r="B6006" s="16">
        <f ca="1">VLOOKUP(A6006,PERIODS!$O$4:$P$33,2,FALSE)</f>
        <v>3.5000000000000003E-2</v>
      </c>
      <c r="C6006" s="15"/>
      <c r="D6006" s="18">
        <v>5000</v>
      </c>
      <c r="E6006" s="34">
        <f t="shared" ca="1" si="1786"/>
        <v>13616.026572344355</v>
      </c>
      <c r="F6006" s="34">
        <f t="shared" ca="1" si="1787"/>
        <v>3500.0000000000005</v>
      </c>
      <c r="G6006" s="69">
        <f t="shared" ca="1" si="1773"/>
        <v>0</v>
      </c>
      <c r="H6006" s="34">
        <f t="shared" ca="1" si="1774"/>
        <v>225.18961111448596</v>
      </c>
      <c r="I6006" s="34">
        <f t="shared" ca="1" si="1775"/>
        <v>3725.1896111144865</v>
      </c>
      <c r="J6006" s="18">
        <f ca="1">SUM(INDIRECT(ADDRESS(ROW(F6006),COLUMN(F6006),4)):INDIRECT(ADDRESS(ROW(F6006)+N$5-1,COLUMN(F6006),4)))</f>
        <v>25000.000000000004</v>
      </c>
      <c r="K6006" s="18">
        <f t="shared" ca="1" si="1776"/>
        <v>16350</v>
      </c>
      <c r="L6006" s="18">
        <f t="shared" ca="1" si="1788"/>
        <v>0</v>
      </c>
      <c r="M6006" s="18">
        <f t="shared" ca="1" si="1772"/>
        <v>0</v>
      </c>
      <c r="N6006" s="34">
        <f t="shared" ca="1" si="1777"/>
        <v>9890.8369612298684</v>
      </c>
      <c r="P6006" s="18">
        <f t="shared" ca="1" si="1789"/>
        <v>225.18961111448596</v>
      </c>
      <c r="Q6006" s="47">
        <f ca="1">SUM(L$15:L6006)-SUM(M$15:M6006)</f>
        <v>16350</v>
      </c>
      <c r="R6006" s="47" t="str">
        <f t="shared" ca="1" si="1790"/>
        <v>M6009</v>
      </c>
      <c r="S6006" s="40">
        <f t="shared" ca="1" si="1778"/>
        <v>0</v>
      </c>
      <c r="T6006" s="46">
        <f t="shared" ca="1" si="1779"/>
        <v>84</v>
      </c>
      <c r="X6006" s="74">
        <f t="shared" ca="1" si="1780"/>
        <v>0.22518961111448596</v>
      </c>
      <c r="Y6006" s="75">
        <f t="shared" ca="1" si="1781"/>
        <v>0.22518961111448596</v>
      </c>
      <c r="Z6006" s="74">
        <f t="shared" ca="1" si="1782"/>
        <v>1.2525601930111883</v>
      </c>
      <c r="AA6006" s="76">
        <f t="shared" ca="1" si="1783"/>
        <v>225.18961111448596</v>
      </c>
      <c r="AB6006" s="76">
        <f t="shared" ca="1" si="1784"/>
        <v>1252.5601930111882</v>
      </c>
    </row>
    <row r="6007" spans="1:28" x14ac:dyDescent="0.25">
      <c r="A6007" s="2">
        <f t="shared" si="1785"/>
        <v>23</v>
      </c>
      <c r="B6007" s="16">
        <f ca="1">VLOOKUP(A6007,PERIODS!$O$4:$P$33,2,FALSE)</f>
        <v>3.5000000000000003E-2</v>
      </c>
      <c r="C6007" s="15"/>
      <c r="D6007" s="18">
        <v>5000</v>
      </c>
      <c r="E6007" s="34">
        <f t="shared" ca="1" si="1786"/>
        <v>9890.8369612298684</v>
      </c>
      <c r="F6007" s="34">
        <f t="shared" ca="1" si="1787"/>
        <v>3500.0000000000005</v>
      </c>
      <c r="G6007" s="69">
        <f t="shared" ca="1" si="1773"/>
        <v>0</v>
      </c>
      <c r="H6007" s="34">
        <f t="shared" ca="1" si="1774"/>
        <v>1030.4156774912597</v>
      </c>
      <c r="I6007" s="34">
        <f t="shared" ca="1" si="1775"/>
        <v>4530.4156774912599</v>
      </c>
      <c r="J6007" s="18">
        <f ca="1">SUM(INDIRECT(ADDRESS(ROW(F6007),COLUMN(F6007),4)):INDIRECT(ADDRESS(ROW(F6007)+N$5-1,COLUMN(F6007),4)))</f>
        <v>25500.000000000004</v>
      </c>
      <c r="K6007" s="18">
        <f t="shared" ca="1" si="1776"/>
        <v>0</v>
      </c>
      <c r="L6007" s="18">
        <f t="shared" ca="1" si="1788"/>
        <v>0</v>
      </c>
      <c r="M6007" s="18">
        <f t="shared" ca="1" si="1772"/>
        <v>16350</v>
      </c>
      <c r="N6007" s="34">
        <f t="shared" ca="1" si="1777"/>
        <v>21710.421283738608</v>
      </c>
      <c r="P6007" s="18">
        <f t="shared" ca="1" si="1789"/>
        <v>1030.4156774912597</v>
      </c>
      <c r="Q6007" s="47">
        <f ca="1">SUM(L$15:L6007)-SUM(M$15:M6007)</f>
        <v>0</v>
      </c>
      <c r="R6007" s="47" t="str">
        <f t="shared" ca="1" si="1790"/>
        <v>M6010</v>
      </c>
      <c r="S6007" s="40">
        <f t="shared" ca="1" si="1778"/>
        <v>0</v>
      </c>
      <c r="T6007" s="46">
        <f t="shared" ca="1" si="1779"/>
        <v>70</v>
      </c>
      <c r="X6007" s="74">
        <f t="shared" ca="1" si="1780"/>
        <v>1.0304156774912596</v>
      </c>
      <c r="Y6007" s="75">
        <f t="shared" ca="1" si="1781"/>
        <v>1.0304156774912596</v>
      </c>
      <c r="Z6007" s="74">
        <f t="shared" ca="1" si="1782"/>
        <v>2.8022304167466028</v>
      </c>
      <c r="AA6007" s="76">
        <f t="shared" ca="1" si="1783"/>
        <v>1030.4156774912597</v>
      </c>
      <c r="AB6007" s="76">
        <f t="shared" ca="1" si="1784"/>
        <v>2802.2304167466027</v>
      </c>
    </row>
    <row r="6008" spans="1:28" x14ac:dyDescent="0.25">
      <c r="A6008" s="2">
        <f t="shared" si="1785"/>
        <v>24</v>
      </c>
      <c r="B6008" s="16">
        <f ca="1">VLOOKUP(A6008,PERIODS!$O$4:$P$33,2,FALSE)</f>
        <v>3.5000000000000003E-2</v>
      </c>
      <c r="C6008" s="15"/>
      <c r="D6008" s="18">
        <v>5000</v>
      </c>
      <c r="E6008" s="34">
        <f t="shared" ca="1" si="1786"/>
        <v>21710.421283738608</v>
      </c>
      <c r="F6008" s="34">
        <f t="shared" ca="1" si="1787"/>
        <v>3500.0000000000005</v>
      </c>
      <c r="G6008" s="69">
        <f t="shared" ca="1" si="1773"/>
        <v>0</v>
      </c>
      <c r="H6008" s="34">
        <f t="shared" ca="1" si="1774"/>
        <v>305.82359740347715</v>
      </c>
      <c r="I6008" s="34">
        <f t="shared" ca="1" si="1775"/>
        <v>3805.8235974034778</v>
      </c>
      <c r="J6008" s="18">
        <f ca="1">SUM(INDIRECT(ADDRESS(ROW(F6008),COLUMN(F6008),4)):INDIRECT(ADDRESS(ROW(F6008)+N$5-1,COLUMN(F6008),4)))</f>
        <v>26000</v>
      </c>
      <c r="K6008" s="18">
        <f t="shared" ca="1" si="1776"/>
        <v>16350</v>
      </c>
      <c r="L6008" s="18">
        <f t="shared" ca="1" si="1788"/>
        <v>16350</v>
      </c>
      <c r="M6008" s="18">
        <f t="shared" ca="1" si="1772"/>
        <v>0</v>
      </c>
      <c r="N6008" s="34">
        <f t="shared" ca="1" si="1777"/>
        <v>17904.597686335132</v>
      </c>
      <c r="P6008" s="18">
        <f t="shared" ca="1" si="1789"/>
        <v>305.82359740347715</v>
      </c>
      <c r="Q6008" s="47">
        <f ca="1">SUM(L$15:L6008)-SUM(M$15:M6008)</f>
        <v>16350</v>
      </c>
      <c r="R6008" s="47" t="str">
        <f t="shared" ca="1" si="1790"/>
        <v>M6011</v>
      </c>
      <c r="S6008" s="40">
        <f t="shared" ca="1" si="1778"/>
        <v>0</v>
      </c>
      <c r="T6008" s="46">
        <f t="shared" ca="1" si="1779"/>
        <v>100</v>
      </c>
      <c r="X6008" s="74">
        <f t="shared" ca="1" si="1780"/>
        <v>0.30582359740347714</v>
      </c>
      <c r="Y6008" s="75">
        <f t="shared" ca="1" si="1781"/>
        <v>0.30582359740347714</v>
      </c>
      <c r="Z6008" s="74">
        <f t="shared" ca="1" si="1782"/>
        <v>1.3577427760705056</v>
      </c>
      <c r="AA6008" s="76">
        <f t="shared" ca="1" si="1783"/>
        <v>305.82359740347715</v>
      </c>
      <c r="AB6008" s="76">
        <f t="shared" ca="1" si="1784"/>
        <v>1357.7427760705057</v>
      </c>
    </row>
    <row r="6009" spans="1:28" x14ac:dyDescent="0.25">
      <c r="A6009" s="2">
        <f t="shared" si="1785"/>
        <v>25</v>
      </c>
      <c r="B6009" s="16">
        <f ca="1">VLOOKUP(A6009,PERIODS!$O$4:$P$33,2,FALSE)</f>
        <v>3.5000000000000003E-2</v>
      </c>
      <c r="C6009" s="15"/>
      <c r="D6009" s="18">
        <v>5000</v>
      </c>
      <c r="E6009" s="34">
        <f t="shared" ca="1" si="1786"/>
        <v>17904.597686335132</v>
      </c>
      <c r="F6009" s="34">
        <f t="shared" ca="1" si="1787"/>
        <v>3500.0000000000005</v>
      </c>
      <c r="G6009" s="69">
        <f t="shared" ca="1" si="1773"/>
        <v>0</v>
      </c>
      <c r="H6009" s="34">
        <f t="shared" ca="1" si="1774"/>
        <v>847.83732041911492</v>
      </c>
      <c r="I6009" s="34">
        <f t="shared" ca="1" si="1775"/>
        <v>4347.8373204191157</v>
      </c>
      <c r="J6009" s="18">
        <f ca="1">SUM(INDIRECT(ADDRESS(ROW(F6009),COLUMN(F6009),4)):INDIRECT(ADDRESS(ROW(F6009)+N$5-1,COLUMN(F6009),4)))</f>
        <v>24900</v>
      </c>
      <c r="K6009" s="18">
        <f t="shared" ca="1" si="1776"/>
        <v>16350</v>
      </c>
      <c r="L6009" s="18">
        <f t="shared" ca="1" si="1788"/>
        <v>0</v>
      </c>
      <c r="M6009" s="18">
        <f t="shared" ca="1" si="1772"/>
        <v>0</v>
      </c>
      <c r="N6009" s="34">
        <f t="shared" ca="1" si="1777"/>
        <v>13556.760365916016</v>
      </c>
      <c r="P6009" s="18">
        <f t="shared" ca="1" si="1789"/>
        <v>847.83732041911492</v>
      </c>
      <c r="Q6009" s="47">
        <f ca="1">SUM(L$15:L6009)-SUM(M$15:M6009)</f>
        <v>16350</v>
      </c>
      <c r="R6009" s="47" t="str">
        <f t="shared" ca="1" si="1790"/>
        <v>M6012</v>
      </c>
      <c r="S6009" s="40">
        <f t="shared" ca="1" si="1778"/>
        <v>0</v>
      </c>
      <c r="T6009" s="46">
        <f t="shared" ca="1" si="1779"/>
        <v>78</v>
      </c>
      <c r="X6009" s="74">
        <f t="shared" ca="1" si="1780"/>
        <v>0.84783732041911497</v>
      </c>
      <c r="Y6009" s="75">
        <f t="shared" ca="1" si="1781"/>
        <v>0.84783732041911497</v>
      </c>
      <c r="Z6009" s="74">
        <f t="shared" ca="1" si="1782"/>
        <v>2.3345924129888345</v>
      </c>
      <c r="AA6009" s="76">
        <f t="shared" ca="1" si="1783"/>
        <v>847.83732041911492</v>
      </c>
      <c r="AB6009" s="76">
        <f t="shared" ca="1" si="1784"/>
        <v>2334.5924129888344</v>
      </c>
    </row>
    <row r="6010" spans="1:28" x14ac:dyDescent="0.25">
      <c r="A6010" s="2">
        <f t="shared" si="1785"/>
        <v>26</v>
      </c>
      <c r="B6010" s="16">
        <f ca="1">VLOOKUP(A6010,PERIODS!$O$4:$P$33,2,FALSE)</f>
        <v>3.5000000000000003E-2</v>
      </c>
      <c r="C6010" s="15"/>
      <c r="D6010" s="18">
        <v>5000</v>
      </c>
      <c r="E6010" s="34">
        <f t="shared" ca="1" si="1786"/>
        <v>13556.760365916016</v>
      </c>
      <c r="F6010" s="34">
        <f t="shared" ca="1" si="1787"/>
        <v>3500.0000000000005</v>
      </c>
      <c r="G6010" s="69">
        <f t="shared" ca="1" si="1773"/>
        <v>0</v>
      </c>
      <c r="H6010" s="34">
        <f t="shared" ca="1" si="1774"/>
        <v>-175.87350245149995</v>
      </c>
      <c r="I6010" s="34">
        <f t="shared" ca="1" si="1775"/>
        <v>3324.1264975485005</v>
      </c>
      <c r="J6010" s="18">
        <f ca="1">SUM(INDIRECT(ADDRESS(ROW(F6010),COLUMN(F6010),4)):INDIRECT(ADDRESS(ROW(F6010)+N$5-1,COLUMN(F6010),4)))</f>
        <v>23900</v>
      </c>
      <c r="K6010" s="18">
        <f t="shared" ca="1" si="1776"/>
        <v>16350</v>
      </c>
      <c r="L6010" s="18">
        <f t="shared" ca="1" si="1788"/>
        <v>0</v>
      </c>
      <c r="M6010" s="18">
        <f t="shared" ca="1" si="1772"/>
        <v>0</v>
      </c>
      <c r="N6010" s="34">
        <f t="shared" ca="1" si="1777"/>
        <v>10232.633868367515</v>
      </c>
      <c r="P6010" s="18">
        <f t="shared" ca="1" si="1789"/>
        <v>175.87350245149995</v>
      </c>
      <c r="Q6010" s="47">
        <f ca="1">SUM(L$15:L6010)-SUM(M$15:M6010)</f>
        <v>16350</v>
      </c>
      <c r="R6010" s="47" t="str">
        <f t="shared" ca="1" si="1790"/>
        <v>M6013</v>
      </c>
      <c r="S6010" s="40">
        <f t="shared" ca="1" si="1778"/>
        <v>0</v>
      </c>
      <c r="T6010" s="46">
        <f t="shared" ca="1" si="1779"/>
        <v>59</v>
      </c>
      <c r="X6010" s="74">
        <f t="shared" ca="1" si="1780"/>
        <v>-0.17587350245149994</v>
      </c>
      <c r="Y6010" s="75">
        <f t="shared" ca="1" si="1781"/>
        <v>-0.17587350245149994</v>
      </c>
      <c r="Z6010" s="74">
        <f t="shared" ca="1" si="1782"/>
        <v>0.83872407316600439</v>
      </c>
      <c r="AA6010" s="76">
        <f t="shared" ca="1" si="1783"/>
        <v>-175.87350245149995</v>
      </c>
      <c r="AB6010" s="76">
        <f t="shared" ca="1" si="1784"/>
        <v>838.72407316600436</v>
      </c>
    </row>
    <row r="6011" spans="1:28" x14ac:dyDescent="0.25">
      <c r="A6011" s="2">
        <f t="shared" si="1785"/>
        <v>27</v>
      </c>
      <c r="B6011" s="16">
        <f ca="1">VLOOKUP(A6011,PERIODS!$O$4:$P$33,2,FALSE)</f>
        <v>3.5000000000000003E-2</v>
      </c>
      <c r="C6011" s="15"/>
      <c r="D6011" s="18">
        <v>5000</v>
      </c>
      <c r="E6011" s="34">
        <f t="shared" ca="1" si="1786"/>
        <v>10232.633868367515</v>
      </c>
      <c r="F6011" s="34">
        <f t="shared" ca="1" si="1787"/>
        <v>3500.0000000000005</v>
      </c>
      <c r="G6011" s="69">
        <f t="shared" ca="1" si="1773"/>
        <v>0</v>
      </c>
      <c r="H6011" s="34">
        <f t="shared" ca="1" si="1774"/>
        <v>361.25785344415721</v>
      </c>
      <c r="I6011" s="34">
        <f t="shared" ca="1" si="1775"/>
        <v>3861.2578534441577</v>
      </c>
      <c r="J6011" s="18">
        <f ca="1">SUM(INDIRECT(ADDRESS(ROW(F6011),COLUMN(F6011),4)):INDIRECT(ADDRESS(ROW(F6011)+N$5-1,COLUMN(F6011),4)))</f>
        <v>22900</v>
      </c>
      <c r="K6011" s="18">
        <f t="shared" ca="1" si="1776"/>
        <v>0</v>
      </c>
      <c r="L6011" s="18">
        <f t="shared" ca="1" si="1788"/>
        <v>0</v>
      </c>
      <c r="M6011" s="18">
        <f t="shared" ca="1" si="1772"/>
        <v>16350</v>
      </c>
      <c r="N6011" s="34">
        <f t="shared" ca="1" si="1777"/>
        <v>22721.376014923357</v>
      </c>
      <c r="P6011" s="18">
        <f t="shared" ca="1" si="1789"/>
        <v>361.25785344415721</v>
      </c>
      <c r="Q6011" s="47">
        <f ca="1">SUM(L$15:L6011)-SUM(M$15:M6011)</f>
        <v>0</v>
      </c>
      <c r="R6011" s="47" t="str">
        <f t="shared" ca="1" si="1790"/>
        <v>M6014</v>
      </c>
      <c r="S6011" s="40">
        <f t="shared" ca="1" si="1778"/>
        <v>0</v>
      </c>
      <c r="T6011" s="46">
        <f t="shared" ca="1" si="1779"/>
        <v>51</v>
      </c>
      <c r="X6011" s="74">
        <f t="shared" ca="1" si="1780"/>
        <v>0.36125785344415723</v>
      </c>
      <c r="Y6011" s="75">
        <f t="shared" ca="1" si="1781"/>
        <v>0.36125785344415723</v>
      </c>
      <c r="Z6011" s="74">
        <f t="shared" ca="1" si="1782"/>
        <v>1.4351334672801568</v>
      </c>
      <c r="AA6011" s="76">
        <f t="shared" ca="1" si="1783"/>
        <v>361.25785344415721</v>
      </c>
      <c r="AB6011" s="76">
        <f t="shared" ca="1" si="1784"/>
        <v>1435.1334672801568</v>
      </c>
    </row>
    <row r="6012" spans="1:28" x14ac:dyDescent="0.25">
      <c r="A6012" s="2">
        <f t="shared" si="1785"/>
        <v>28</v>
      </c>
      <c r="B6012" s="16">
        <f ca="1">VLOOKUP(A6012,PERIODS!$O$4:$P$33,2,FALSE)</f>
        <v>0.04</v>
      </c>
      <c r="C6012" s="15"/>
      <c r="D6012" s="18">
        <v>5000</v>
      </c>
      <c r="E6012" s="34">
        <f t="shared" ca="1" si="1786"/>
        <v>22721.376014923357</v>
      </c>
      <c r="F6012" s="34">
        <f t="shared" ca="1" si="1787"/>
        <v>4000</v>
      </c>
      <c r="G6012" s="69">
        <f t="shared" ca="1" si="1773"/>
        <v>0</v>
      </c>
      <c r="H6012" s="34">
        <f t="shared" ca="1" si="1774"/>
        <v>-1256.5806401822081</v>
      </c>
      <c r="I6012" s="34">
        <f t="shared" ca="1" si="1775"/>
        <v>2743.4193598177917</v>
      </c>
      <c r="J6012" s="18">
        <f ca="1">SUM(INDIRECT(ADDRESS(ROW(F6012),COLUMN(F6012),4)):INDIRECT(ADDRESS(ROW(F6012)+N$5-1,COLUMN(F6012),4)))</f>
        <v>21900</v>
      </c>
      <c r="K6012" s="18">
        <f t="shared" ca="1" si="1776"/>
        <v>0</v>
      </c>
      <c r="L6012" s="18">
        <f t="shared" ca="1" si="1788"/>
        <v>0</v>
      </c>
      <c r="M6012" s="18">
        <f t="shared" ca="1" si="1772"/>
        <v>0</v>
      </c>
      <c r="N6012" s="34">
        <f t="shared" ca="1" si="1777"/>
        <v>19977.956655105565</v>
      </c>
      <c r="P6012" s="18">
        <f t="shared" ca="1" si="1789"/>
        <v>1256.5806401822081</v>
      </c>
      <c r="Q6012" s="47">
        <f ca="1">SUM(L$15:L6012)-SUM(M$15:M6012)</f>
        <v>0</v>
      </c>
      <c r="R6012" s="47" t="str">
        <f t="shared" ca="1" si="1790"/>
        <v>M6015</v>
      </c>
      <c r="S6012" s="40">
        <f t="shared" ca="1" si="1778"/>
        <v>0</v>
      </c>
      <c r="T6012" s="46">
        <f t="shared" ca="1" si="1779"/>
        <v>89</v>
      </c>
      <c r="X6012" s="74">
        <f t="shared" ca="1" si="1780"/>
        <v>-1.2565806401822082</v>
      </c>
      <c r="Y6012" s="75">
        <f t="shared" ca="1" si="1781"/>
        <v>-1.2565806401822082</v>
      </c>
      <c r="Z6012" s="74">
        <f t="shared" ca="1" si="1782"/>
        <v>0.28462560181629742</v>
      </c>
      <c r="AA6012" s="76">
        <f t="shared" ca="1" si="1783"/>
        <v>-1256.5806401822081</v>
      </c>
      <c r="AB6012" s="76">
        <f t="shared" ca="1" si="1784"/>
        <v>284.62560181629743</v>
      </c>
    </row>
    <row r="6013" spans="1:28" x14ac:dyDescent="0.25">
      <c r="A6013" s="2">
        <f t="shared" si="1785"/>
        <v>29</v>
      </c>
      <c r="B6013" s="16">
        <f ca="1">VLOOKUP(A6013,PERIODS!$O$4:$P$33,2,FALSE)</f>
        <v>0.04</v>
      </c>
      <c r="C6013" s="15"/>
      <c r="D6013" s="18">
        <v>5000</v>
      </c>
      <c r="E6013" s="34">
        <f t="shared" ca="1" si="1786"/>
        <v>19977.956655105565</v>
      </c>
      <c r="F6013" s="34">
        <f t="shared" ca="1" si="1787"/>
        <v>4000</v>
      </c>
      <c r="G6013" s="69">
        <f t="shared" ca="1" si="1773"/>
        <v>0</v>
      </c>
      <c r="H6013" s="34">
        <f t="shared" ca="1" si="1774"/>
        <v>-1565.3697119900351</v>
      </c>
      <c r="I6013" s="34">
        <f t="shared" ca="1" si="1775"/>
        <v>2434.6302880099647</v>
      </c>
      <c r="J6013" s="18">
        <f ca="1">SUM(INDIRECT(ADDRESS(ROW(F6013),COLUMN(F6013),4)):INDIRECT(ADDRESS(ROW(F6013)+N$5-1,COLUMN(F6013),4)))</f>
        <v>21200</v>
      </c>
      <c r="K6013" s="18">
        <f t="shared" ca="1" si="1776"/>
        <v>16350</v>
      </c>
      <c r="L6013" s="18">
        <f t="shared" ca="1" si="1788"/>
        <v>16350</v>
      </c>
      <c r="M6013" s="18">
        <f t="shared" ca="1" si="1772"/>
        <v>0</v>
      </c>
      <c r="N6013" s="34">
        <f t="shared" ca="1" si="1777"/>
        <v>17543.3263670956</v>
      </c>
      <c r="P6013" s="18">
        <f t="shared" ca="1" si="1789"/>
        <v>1565.3697119900351</v>
      </c>
      <c r="Q6013" s="47">
        <f ca="1">SUM(L$15:L6013)-SUM(M$15:M6013)</f>
        <v>16350</v>
      </c>
      <c r="R6013" s="47" t="str">
        <f t="shared" ca="1" si="1790"/>
        <v>M6016</v>
      </c>
      <c r="S6013" s="40">
        <f t="shared" ca="1" si="1778"/>
        <v>0</v>
      </c>
      <c r="T6013" s="46">
        <f t="shared" ca="1" si="1779"/>
        <v>85</v>
      </c>
      <c r="X6013" s="74">
        <f t="shared" ca="1" si="1780"/>
        <v>-1.5653697119900352</v>
      </c>
      <c r="Y6013" s="75">
        <f t="shared" ca="1" si="1781"/>
        <v>-1.5653697119900352</v>
      </c>
      <c r="Z6013" s="74">
        <f t="shared" ca="1" si="1782"/>
        <v>0.20901072511588126</v>
      </c>
      <c r="AA6013" s="76">
        <f t="shared" ca="1" si="1783"/>
        <v>-1565.3697119900351</v>
      </c>
      <c r="AB6013" s="76">
        <f t="shared" ca="1" si="1784"/>
        <v>209.01072511588126</v>
      </c>
    </row>
    <row r="6014" spans="1:28" x14ac:dyDescent="0.25">
      <c r="A6014" s="2">
        <f t="shared" si="1785"/>
        <v>30</v>
      </c>
      <c r="B6014" s="16">
        <f ca="1">VLOOKUP(A6014,PERIODS!$O$4:$P$33,2,FALSE)</f>
        <v>0.04</v>
      </c>
      <c r="C6014" s="15"/>
      <c r="D6014" s="18">
        <v>5000</v>
      </c>
      <c r="E6014" s="34">
        <f t="shared" ca="1" si="1786"/>
        <v>17543.3263670956</v>
      </c>
      <c r="F6014" s="34">
        <f t="shared" ca="1" si="1787"/>
        <v>4000</v>
      </c>
      <c r="G6014" s="69">
        <f t="shared" ca="1" si="1773"/>
        <v>0</v>
      </c>
      <c r="H6014" s="34">
        <f t="shared" ca="1" si="1774"/>
        <v>-590.36714894621866</v>
      </c>
      <c r="I6014" s="34">
        <f t="shared" ca="1" si="1775"/>
        <v>3409.6328510537815</v>
      </c>
      <c r="J6014" s="18">
        <f ca="1">SUM(INDIRECT(ADDRESS(ROW(F6014),COLUMN(F6014),4)):INDIRECT(ADDRESS(ROW(F6014)+N$5-1,COLUMN(F6014),4)))</f>
        <v>20500</v>
      </c>
      <c r="K6014" s="18">
        <f t="shared" ca="1" si="1776"/>
        <v>16350</v>
      </c>
      <c r="L6014" s="18">
        <f t="shared" ca="1" si="1788"/>
        <v>0</v>
      </c>
      <c r="M6014" s="18">
        <f t="shared" ca="1" si="1772"/>
        <v>0</v>
      </c>
      <c r="N6014" s="34">
        <f t="shared" ca="1" si="1777"/>
        <v>14133.693516041818</v>
      </c>
      <c r="P6014" s="18">
        <f t="shared" ca="1" si="1789"/>
        <v>590.36714894621866</v>
      </c>
      <c r="Q6014" s="47">
        <f ca="1">SUM(L$15:L6014)-SUM(M$15:M6014)</f>
        <v>16350</v>
      </c>
      <c r="R6014" s="47" t="str">
        <f t="shared" ca="1" si="1790"/>
        <v>M6017</v>
      </c>
      <c r="S6014" s="40">
        <f t="shared" ca="1" si="1778"/>
        <v>0</v>
      </c>
      <c r="T6014" s="46">
        <f t="shared" ca="1" si="1779"/>
        <v>63</v>
      </c>
      <c r="X6014" s="74">
        <f t="shared" ca="1" si="1780"/>
        <v>-0.59036714894621867</v>
      </c>
      <c r="Y6014" s="75">
        <f t="shared" ca="1" si="1781"/>
        <v>-0.59036714894621867</v>
      </c>
      <c r="Z6014" s="74">
        <f t="shared" ca="1" si="1782"/>
        <v>0.55412380141268591</v>
      </c>
      <c r="AA6014" s="76">
        <f t="shared" ca="1" si="1783"/>
        <v>-590.36714894621866</v>
      </c>
      <c r="AB6014" s="76">
        <f t="shared" ca="1" si="1784"/>
        <v>554.12380141268591</v>
      </c>
    </row>
    <row r="6015" spans="1:28" x14ac:dyDescent="0.25">
      <c r="A6015" s="2">
        <f t="shared" si="1785"/>
        <v>1</v>
      </c>
      <c r="B6015" s="16">
        <f ca="1">VLOOKUP(A6015,PERIODS!$O$4:$P$33,2,FALSE)</f>
        <v>2.4E-2</v>
      </c>
      <c r="C6015" s="15"/>
      <c r="D6015" s="18">
        <v>5000</v>
      </c>
      <c r="E6015" s="34">
        <f t="shared" ca="1" si="1786"/>
        <v>14133.693516041818</v>
      </c>
      <c r="F6015" s="34">
        <f t="shared" ca="1" si="1787"/>
        <v>2400</v>
      </c>
      <c r="G6015" s="69">
        <f t="shared" ca="1" si="1773"/>
        <v>0</v>
      </c>
      <c r="H6015" s="34">
        <f t="shared" ca="1" si="1774"/>
        <v>1207.3992541433229</v>
      </c>
      <c r="I6015" s="34">
        <f t="shared" ca="1" si="1775"/>
        <v>3607.3992541433227</v>
      </c>
      <c r="J6015" s="18">
        <f ca="1">SUM(INDIRECT(ADDRESS(ROW(F6015),COLUMN(F6015),4)):INDIRECT(ADDRESS(ROW(F6015)+N$5-1,COLUMN(F6015),4)))</f>
        <v>19800</v>
      </c>
      <c r="K6015" s="18">
        <f t="shared" ca="1" si="1776"/>
        <v>16350</v>
      </c>
      <c r="L6015" s="18">
        <f t="shared" ca="1" si="1788"/>
        <v>0</v>
      </c>
      <c r="M6015" s="18">
        <f t="shared" ca="1" si="1772"/>
        <v>0</v>
      </c>
      <c r="N6015" s="34">
        <f t="shared" ca="1" si="1777"/>
        <v>10526.294261898496</v>
      </c>
      <c r="P6015" s="18">
        <f t="shared" ca="1" si="1789"/>
        <v>1207.3992541433229</v>
      </c>
      <c r="Q6015" s="47">
        <f ca="1">SUM(L$15:L6015)-SUM(M$15:M6015)</f>
        <v>16350</v>
      </c>
      <c r="R6015" s="47" t="str">
        <f t="shared" ca="1" si="1790"/>
        <v>M6018</v>
      </c>
      <c r="S6015" s="40">
        <f t="shared" ca="1" si="1778"/>
        <v>0</v>
      </c>
      <c r="T6015" s="46">
        <f t="shared" ca="1" si="1779"/>
        <v>22</v>
      </c>
      <c r="X6015" s="74">
        <f t="shared" ca="1" si="1780"/>
        <v>1.2073992541433229</v>
      </c>
      <c r="Y6015" s="75">
        <f t="shared" ca="1" si="1781"/>
        <v>1.2073992541433229</v>
      </c>
      <c r="Z6015" s="74">
        <f t="shared" ca="1" si="1782"/>
        <v>3.3447744226901626</v>
      </c>
      <c r="AA6015" s="76">
        <f t="shared" ca="1" si="1783"/>
        <v>1207.3992541433229</v>
      </c>
      <c r="AB6015" s="76">
        <f t="shared" ca="1" si="1784"/>
        <v>3344.7744226901627</v>
      </c>
    </row>
    <row r="6016" spans="1:28" x14ac:dyDescent="0.25">
      <c r="A6016" s="2">
        <f t="shared" si="1785"/>
        <v>2</v>
      </c>
      <c r="B6016" s="16">
        <f ca="1">VLOOKUP(A6016,PERIODS!$O$4:$P$33,2,FALSE)</f>
        <v>2.5000000000000001E-2</v>
      </c>
      <c r="C6016" s="15"/>
      <c r="D6016" s="18">
        <v>5000</v>
      </c>
      <c r="E6016" s="34">
        <f t="shared" ca="1" si="1786"/>
        <v>10526.294261898496</v>
      </c>
      <c r="F6016" s="34">
        <f t="shared" ca="1" si="1787"/>
        <v>2500</v>
      </c>
      <c r="G6016" s="69">
        <f t="shared" ca="1" si="1773"/>
        <v>0</v>
      </c>
      <c r="H6016" s="34">
        <f t="shared" ca="1" si="1774"/>
        <v>-1640.1169790352003</v>
      </c>
      <c r="I6016" s="34">
        <f t="shared" ca="1" si="1775"/>
        <v>859.8830209647997</v>
      </c>
      <c r="J6016" s="18">
        <f ca="1">SUM(INDIRECT(ADDRESS(ROW(F6016),COLUMN(F6016),4)):INDIRECT(ADDRESS(ROW(F6016)+N$5-1,COLUMN(F6016),4)))</f>
        <v>20700</v>
      </c>
      <c r="K6016" s="18">
        <f t="shared" ca="1" si="1776"/>
        <v>0</v>
      </c>
      <c r="L6016" s="18">
        <f t="shared" ca="1" si="1788"/>
        <v>0</v>
      </c>
      <c r="M6016" s="18">
        <f t="shared" ca="1" si="1772"/>
        <v>16350</v>
      </c>
      <c r="N6016" s="34">
        <f t="shared" ca="1" si="1777"/>
        <v>26016.411240933696</v>
      </c>
      <c r="P6016" s="18">
        <f t="shared" ca="1" si="1789"/>
        <v>1640.1169790352003</v>
      </c>
      <c r="Q6016" s="47">
        <f ca="1">SUM(L$15:L6016)-SUM(M$15:M6016)</f>
        <v>0</v>
      </c>
      <c r="R6016" s="47" t="str">
        <f t="shared" ca="1" si="1790"/>
        <v>M6019</v>
      </c>
      <c r="S6016" s="40">
        <f t="shared" ca="1" si="1778"/>
        <v>0</v>
      </c>
      <c r="T6016" s="46">
        <f t="shared" ca="1" si="1779"/>
        <v>24</v>
      </c>
      <c r="X6016" s="74">
        <f t="shared" ca="1" si="1780"/>
        <v>-1.6401169790352004</v>
      </c>
      <c r="Y6016" s="75">
        <f t="shared" ca="1" si="1781"/>
        <v>-1.6401169790352004</v>
      </c>
      <c r="Z6016" s="74">
        <f t="shared" ca="1" si="1782"/>
        <v>0.19395735201986547</v>
      </c>
      <c r="AA6016" s="76">
        <f t="shared" ca="1" si="1783"/>
        <v>-1640.1169790352003</v>
      </c>
      <c r="AB6016" s="76">
        <f t="shared" ca="1" si="1784"/>
        <v>193.95735201986548</v>
      </c>
    </row>
    <row r="6017" spans="1:28" x14ac:dyDescent="0.25">
      <c r="A6017" s="2">
        <f t="shared" si="1785"/>
        <v>3</v>
      </c>
      <c r="B6017" s="16">
        <f ca="1">VLOOKUP(A6017,PERIODS!$O$4:$P$33,2,FALSE)</f>
        <v>2.5000000000000001E-2</v>
      </c>
      <c r="C6017" s="15"/>
      <c r="D6017" s="18">
        <v>5000</v>
      </c>
      <c r="E6017" s="34">
        <f t="shared" ca="1" si="1786"/>
        <v>26016.411240933696</v>
      </c>
      <c r="F6017" s="34">
        <f t="shared" ca="1" si="1787"/>
        <v>2500</v>
      </c>
      <c r="G6017" s="69">
        <f t="shared" ca="1" si="1773"/>
        <v>0</v>
      </c>
      <c r="H6017" s="34">
        <f t="shared" ca="1" si="1774"/>
        <v>-441.47285622698672</v>
      </c>
      <c r="I6017" s="34">
        <f t="shared" ca="1" si="1775"/>
        <v>2058.5271437730134</v>
      </c>
      <c r="J6017" s="18">
        <f ca="1">SUM(INDIRECT(ADDRESS(ROW(F6017),COLUMN(F6017),4)):INDIRECT(ADDRESS(ROW(F6017)+N$5-1,COLUMN(F6017),4)))</f>
        <v>21500</v>
      </c>
      <c r="K6017" s="18">
        <f t="shared" ca="1" si="1776"/>
        <v>0</v>
      </c>
      <c r="L6017" s="18">
        <f t="shared" ca="1" si="1788"/>
        <v>0</v>
      </c>
      <c r="M6017" s="18">
        <f t="shared" ca="1" si="1772"/>
        <v>0</v>
      </c>
      <c r="N6017" s="34">
        <f t="shared" ca="1" si="1777"/>
        <v>23957.884097160684</v>
      </c>
      <c r="P6017" s="18">
        <f t="shared" ca="1" si="1789"/>
        <v>441.47285622698672</v>
      </c>
      <c r="Q6017" s="47">
        <f ca="1">SUM(L$15:L6017)-SUM(M$15:M6017)</f>
        <v>0</v>
      </c>
      <c r="R6017" s="47" t="str">
        <f t="shared" ca="1" si="1790"/>
        <v>M6020</v>
      </c>
      <c r="S6017" s="40">
        <f t="shared" ca="1" si="1778"/>
        <v>0</v>
      </c>
      <c r="T6017" s="46">
        <f t="shared" ca="1" si="1779"/>
        <v>4</v>
      </c>
      <c r="X6017" s="74">
        <f t="shared" ca="1" si="1780"/>
        <v>-0.44147285622698673</v>
      </c>
      <c r="Y6017" s="75">
        <f t="shared" ca="1" si="1781"/>
        <v>-0.44147285622698673</v>
      </c>
      <c r="Z6017" s="74">
        <f t="shared" ca="1" si="1782"/>
        <v>0.64308854624297562</v>
      </c>
      <c r="AA6017" s="76">
        <f t="shared" ca="1" si="1783"/>
        <v>-441.47285622698672</v>
      </c>
      <c r="AB6017" s="76">
        <f t="shared" ca="1" si="1784"/>
        <v>643.08854624297567</v>
      </c>
    </row>
    <row r="6018" spans="1:28" x14ac:dyDescent="0.25">
      <c r="A6018" s="2">
        <f t="shared" si="1785"/>
        <v>4</v>
      </c>
      <c r="B6018" s="16">
        <f ca="1">VLOOKUP(A6018,PERIODS!$O$4:$P$33,2,FALSE)</f>
        <v>2.5000000000000001E-2</v>
      </c>
      <c r="C6018" s="15"/>
      <c r="D6018" s="18">
        <v>5000</v>
      </c>
      <c r="E6018" s="34">
        <f t="shared" ca="1" si="1786"/>
        <v>23957.884097160684</v>
      </c>
      <c r="F6018" s="34">
        <f t="shared" ca="1" si="1787"/>
        <v>2500</v>
      </c>
      <c r="G6018" s="69">
        <f t="shared" ca="1" si="1773"/>
        <v>0</v>
      </c>
      <c r="H6018" s="34">
        <f t="shared" ca="1" si="1774"/>
        <v>824.34853425537437</v>
      </c>
      <c r="I6018" s="34">
        <f t="shared" ca="1" si="1775"/>
        <v>3324.3485342553745</v>
      </c>
      <c r="J6018" s="18">
        <f ca="1">SUM(INDIRECT(ADDRESS(ROW(F6018),COLUMN(F6018),4)):INDIRECT(ADDRESS(ROW(F6018)+N$5-1,COLUMN(F6018),4)))</f>
        <v>22300</v>
      </c>
      <c r="K6018" s="18">
        <f t="shared" ca="1" si="1776"/>
        <v>0</v>
      </c>
      <c r="L6018" s="18">
        <f t="shared" ca="1" si="1788"/>
        <v>0</v>
      </c>
      <c r="M6018" s="18">
        <f t="shared" ca="1" si="1772"/>
        <v>0</v>
      </c>
      <c r="N6018" s="34">
        <f t="shared" ca="1" si="1777"/>
        <v>20633.535562905308</v>
      </c>
      <c r="P6018" s="18">
        <f t="shared" ca="1" si="1789"/>
        <v>824.34853425537437</v>
      </c>
      <c r="Q6018" s="47">
        <f ca="1">SUM(L$15:L6018)-SUM(M$15:M6018)</f>
        <v>0</v>
      </c>
      <c r="R6018" s="47" t="str">
        <f t="shared" ca="1" si="1790"/>
        <v>M6021</v>
      </c>
      <c r="S6018" s="40">
        <f t="shared" ca="1" si="1778"/>
        <v>0</v>
      </c>
      <c r="T6018" s="46">
        <f t="shared" ca="1" si="1779"/>
        <v>13</v>
      </c>
      <c r="X6018" s="74">
        <f t="shared" ca="1" si="1780"/>
        <v>0.82434853425537435</v>
      </c>
      <c r="Y6018" s="75">
        <f t="shared" ca="1" si="1781"/>
        <v>0.82434853425537435</v>
      </c>
      <c r="Z6018" s="74">
        <f t="shared" ca="1" si="1782"/>
        <v>2.2803946822960253</v>
      </c>
      <c r="AA6018" s="76">
        <f t="shared" ca="1" si="1783"/>
        <v>824.34853425537437</v>
      </c>
      <c r="AB6018" s="76">
        <f t="shared" ca="1" si="1784"/>
        <v>2280.3946822960252</v>
      </c>
    </row>
    <row r="6019" spans="1:28" x14ac:dyDescent="0.25">
      <c r="A6019" s="2">
        <f t="shared" si="1785"/>
        <v>5</v>
      </c>
      <c r="B6019" s="16">
        <f ca="1">VLOOKUP(A6019,PERIODS!$O$4:$P$33,2,FALSE)</f>
        <v>3.3000000000000002E-2</v>
      </c>
      <c r="C6019" s="15"/>
      <c r="D6019" s="18">
        <v>5000</v>
      </c>
      <c r="E6019" s="34">
        <f t="shared" ca="1" si="1786"/>
        <v>20633.535562905308</v>
      </c>
      <c r="F6019" s="34">
        <f t="shared" ca="1" si="1787"/>
        <v>3300</v>
      </c>
      <c r="G6019" s="69">
        <f t="shared" ca="1" si="1773"/>
        <v>0</v>
      </c>
      <c r="H6019" s="34">
        <f t="shared" ca="1" si="1774"/>
        <v>1498.2716141559208</v>
      </c>
      <c r="I6019" s="34">
        <f t="shared" ca="1" si="1775"/>
        <v>4798.2716141559213</v>
      </c>
      <c r="J6019" s="18">
        <f ca="1">SUM(INDIRECT(ADDRESS(ROW(F6019),COLUMN(F6019),4)):INDIRECT(ADDRESS(ROW(F6019)+N$5-1,COLUMN(F6019),4)))</f>
        <v>23100</v>
      </c>
      <c r="K6019" s="18">
        <f t="shared" ca="1" si="1776"/>
        <v>16350</v>
      </c>
      <c r="L6019" s="18">
        <f t="shared" ca="1" si="1788"/>
        <v>16350</v>
      </c>
      <c r="M6019" s="18">
        <f t="shared" ca="1" si="1772"/>
        <v>0</v>
      </c>
      <c r="N6019" s="34">
        <f t="shared" ca="1" si="1777"/>
        <v>15835.263948749387</v>
      </c>
      <c r="P6019" s="18">
        <f t="shared" ca="1" si="1789"/>
        <v>1498.2716141559208</v>
      </c>
      <c r="Q6019" s="47">
        <f ca="1">SUM(L$15:L6019)-SUM(M$15:M6019)</f>
        <v>16350</v>
      </c>
      <c r="R6019" s="47" t="str">
        <f t="shared" ca="1" si="1790"/>
        <v>M6022</v>
      </c>
      <c r="S6019" s="40">
        <f t="shared" ca="1" si="1778"/>
        <v>0</v>
      </c>
      <c r="T6019" s="46">
        <f t="shared" ca="1" si="1779"/>
        <v>13</v>
      </c>
      <c r="X6019" s="74">
        <f t="shared" ca="1" si="1780"/>
        <v>1.4982716141559209</v>
      </c>
      <c r="Y6019" s="75">
        <f t="shared" ca="1" si="1781"/>
        <v>1.4982716141559209</v>
      </c>
      <c r="Z6019" s="74">
        <f t="shared" ca="1" si="1782"/>
        <v>4.4739496726507006</v>
      </c>
      <c r="AA6019" s="76">
        <f t="shared" ca="1" si="1783"/>
        <v>1498.2716141559208</v>
      </c>
      <c r="AB6019" s="76">
        <f t="shared" ca="1" si="1784"/>
        <v>4473.9496726507004</v>
      </c>
    </row>
    <row r="6020" spans="1:28" x14ac:dyDescent="0.25">
      <c r="A6020" s="2">
        <f t="shared" si="1785"/>
        <v>6</v>
      </c>
      <c r="B6020" s="16">
        <f ca="1">VLOOKUP(A6020,PERIODS!$O$4:$P$33,2,FALSE)</f>
        <v>3.3000000000000002E-2</v>
      </c>
      <c r="C6020" s="15"/>
      <c r="D6020" s="18">
        <v>5000</v>
      </c>
      <c r="E6020" s="34">
        <f t="shared" ca="1" si="1786"/>
        <v>15835.263948749387</v>
      </c>
      <c r="F6020" s="34">
        <f t="shared" ca="1" si="1787"/>
        <v>3300</v>
      </c>
      <c r="G6020" s="69">
        <f t="shared" ca="1" si="1773"/>
        <v>0</v>
      </c>
      <c r="H6020" s="34">
        <f t="shared" ca="1" si="1774"/>
        <v>623.40485882723738</v>
      </c>
      <c r="I6020" s="34">
        <f t="shared" ca="1" si="1775"/>
        <v>3923.4048588272371</v>
      </c>
      <c r="J6020" s="18">
        <f ca="1">SUM(INDIRECT(ADDRESS(ROW(F6020),COLUMN(F6020),4)):INDIRECT(ADDRESS(ROW(F6020)+N$5-1,COLUMN(F6020),4)))</f>
        <v>23100</v>
      </c>
      <c r="K6020" s="18">
        <f t="shared" ca="1" si="1776"/>
        <v>16350</v>
      </c>
      <c r="L6020" s="18">
        <f t="shared" ca="1" si="1788"/>
        <v>0</v>
      </c>
      <c r="M6020" s="18">
        <f t="shared" ca="1" si="1772"/>
        <v>0</v>
      </c>
      <c r="N6020" s="34">
        <f t="shared" ca="1" si="1777"/>
        <v>11911.859089922149</v>
      </c>
      <c r="P6020" s="18">
        <f t="shared" ca="1" si="1789"/>
        <v>623.40485882723738</v>
      </c>
      <c r="Q6020" s="47">
        <f ca="1">SUM(L$15:L6020)-SUM(M$15:M6020)</f>
        <v>16350</v>
      </c>
      <c r="R6020" s="47" t="str">
        <f t="shared" ca="1" si="1790"/>
        <v>M6023</v>
      </c>
      <c r="S6020" s="40">
        <f t="shared" ca="1" si="1778"/>
        <v>0</v>
      </c>
      <c r="T6020" s="46">
        <f t="shared" ca="1" si="1779"/>
        <v>80</v>
      </c>
      <c r="X6020" s="74">
        <f t="shared" ca="1" si="1780"/>
        <v>0.6234048588272374</v>
      </c>
      <c r="Y6020" s="75">
        <f t="shared" ca="1" si="1781"/>
        <v>0.6234048588272374</v>
      </c>
      <c r="Z6020" s="74">
        <f t="shared" ca="1" si="1782"/>
        <v>1.8652682169742769</v>
      </c>
      <c r="AA6020" s="76">
        <f t="shared" ca="1" si="1783"/>
        <v>623.40485882723738</v>
      </c>
      <c r="AB6020" s="76">
        <f t="shared" ca="1" si="1784"/>
        <v>1865.2682169742768</v>
      </c>
    </row>
    <row r="6021" spans="1:28" x14ac:dyDescent="0.25">
      <c r="A6021" s="2">
        <f t="shared" si="1785"/>
        <v>7</v>
      </c>
      <c r="B6021" s="16">
        <f ca="1">VLOOKUP(A6021,PERIODS!$O$4:$P$33,2,FALSE)</f>
        <v>3.3000000000000002E-2</v>
      </c>
      <c r="C6021" s="15"/>
      <c r="D6021" s="18">
        <v>5000</v>
      </c>
      <c r="E6021" s="34">
        <f t="shared" ca="1" si="1786"/>
        <v>11911.859089922149</v>
      </c>
      <c r="F6021" s="34">
        <f t="shared" ca="1" si="1787"/>
        <v>3300</v>
      </c>
      <c r="G6021" s="69">
        <f t="shared" ca="1" si="1773"/>
        <v>0</v>
      </c>
      <c r="H6021" s="34">
        <f t="shared" ca="1" si="1774"/>
        <v>-1397.0375554254381</v>
      </c>
      <c r="I6021" s="34">
        <f t="shared" ca="1" si="1775"/>
        <v>1902.9624445745619</v>
      </c>
      <c r="J6021" s="18">
        <f ca="1">SUM(INDIRECT(ADDRESS(ROW(F6021),COLUMN(F6021),4)):INDIRECT(ADDRESS(ROW(F6021)+N$5-1,COLUMN(F6021),4)))</f>
        <v>23100</v>
      </c>
      <c r="K6021" s="18">
        <f t="shared" ca="1" si="1776"/>
        <v>16350</v>
      </c>
      <c r="L6021" s="18">
        <f t="shared" ca="1" si="1788"/>
        <v>0</v>
      </c>
      <c r="M6021" s="18">
        <f t="shared" ca="1" si="1772"/>
        <v>0</v>
      </c>
      <c r="N6021" s="34">
        <f t="shared" ca="1" si="1777"/>
        <v>10008.896645347588</v>
      </c>
      <c r="P6021" s="18">
        <f t="shared" ca="1" si="1789"/>
        <v>1397.0375554254381</v>
      </c>
      <c r="Q6021" s="47">
        <f ca="1">SUM(L$15:L6021)-SUM(M$15:M6021)</f>
        <v>16350</v>
      </c>
      <c r="R6021" s="47" t="str">
        <f t="shared" ca="1" si="1790"/>
        <v>M6024</v>
      </c>
      <c r="S6021" s="40">
        <f t="shared" ca="1" si="1778"/>
        <v>0</v>
      </c>
      <c r="T6021" s="46">
        <f t="shared" ca="1" si="1779"/>
        <v>52</v>
      </c>
      <c r="X6021" s="74">
        <f t="shared" ca="1" si="1780"/>
        <v>-1.3970375554254382</v>
      </c>
      <c r="Y6021" s="75">
        <f t="shared" ca="1" si="1781"/>
        <v>-1.3970375554254382</v>
      </c>
      <c r="Z6021" s="74">
        <f t="shared" ca="1" si="1782"/>
        <v>0.24732857692593913</v>
      </c>
      <c r="AA6021" s="76">
        <f t="shared" ca="1" si="1783"/>
        <v>-1397.0375554254381</v>
      </c>
      <c r="AB6021" s="76">
        <f t="shared" ca="1" si="1784"/>
        <v>247.32857692593913</v>
      </c>
    </row>
    <row r="6022" spans="1:28" x14ac:dyDescent="0.25">
      <c r="A6022" s="2">
        <f t="shared" si="1785"/>
        <v>8</v>
      </c>
      <c r="B6022" s="16">
        <f ca="1">VLOOKUP(A6022,PERIODS!$O$4:$P$33,2,FALSE)</f>
        <v>3.3000000000000002E-2</v>
      </c>
      <c r="C6022" s="15"/>
      <c r="D6022" s="18">
        <v>5000</v>
      </c>
      <c r="E6022" s="34">
        <f t="shared" ca="1" si="1786"/>
        <v>10008.896645347588</v>
      </c>
      <c r="F6022" s="34">
        <f t="shared" ca="1" si="1787"/>
        <v>3300</v>
      </c>
      <c r="G6022" s="69">
        <f t="shared" ca="1" si="1773"/>
        <v>0</v>
      </c>
      <c r="H6022" s="34">
        <f t="shared" ca="1" si="1774"/>
        <v>-784.8263091409857</v>
      </c>
      <c r="I6022" s="34">
        <f t="shared" ca="1" si="1775"/>
        <v>2515.1736908590142</v>
      </c>
      <c r="J6022" s="18">
        <f ca="1">SUM(INDIRECT(ADDRESS(ROW(F6022),COLUMN(F6022),4)):INDIRECT(ADDRESS(ROW(F6022)+N$5-1,COLUMN(F6022),4)))</f>
        <v>23100</v>
      </c>
      <c r="K6022" s="18">
        <f t="shared" ca="1" si="1776"/>
        <v>0</v>
      </c>
      <c r="L6022" s="18">
        <f t="shared" ca="1" si="1788"/>
        <v>0</v>
      </c>
      <c r="M6022" s="18">
        <f t="shared" ca="1" si="1772"/>
        <v>16350</v>
      </c>
      <c r="N6022" s="34">
        <f t="shared" ca="1" si="1777"/>
        <v>23843.722954488574</v>
      </c>
      <c r="P6022" s="18">
        <f t="shared" ca="1" si="1789"/>
        <v>784.8263091409857</v>
      </c>
      <c r="Q6022" s="47">
        <f ca="1">SUM(L$15:L6022)-SUM(M$15:M6022)</f>
        <v>0</v>
      </c>
      <c r="R6022" s="47" t="str">
        <f t="shared" ca="1" si="1790"/>
        <v>M6025</v>
      </c>
      <c r="S6022" s="40">
        <f t="shared" ca="1" si="1778"/>
        <v>0</v>
      </c>
      <c r="T6022" s="46">
        <f t="shared" ca="1" si="1779"/>
        <v>4</v>
      </c>
      <c r="X6022" s="74">
        <f t="shared" ca="1" si="1780"/>
        <v>-0.78482630914098572</v>
      </c>
      <c r="Y6022" s="75">
        <f t="shared" ca="1" si="1781"/>
        <v>-0.78482630914098572</v>
      </c>
      <c r="Z6022" s="74">
        <f t="shared" ca="1" si="1782"/>
        <v>0.456198932489081</v>
      </c>
      <c r="AA6022" s="76">
        <f t="shared" ca="1" si="1783"/>
        <v>-784.8263091409857</v>
      </c>
      <c r="AB6022" s="76">
        <f t="shared" ca="1" si="1784"/>
        <v>456.19893248908102</v>
      </c>
    </row>
    <row r="6023" spans="1:28" x14ac:dyDescent="0.25">
      <c r="A6023" s="2">
        <f t="shared" si="1785"/>
        <v>9</v>
      </c>
      <c r="B6023" s="16">
        <f ca="1">VLOOKUP(A6023,PERIODS!$O$4:$P$33,2,FALSE)</f>
        <v>3.3000000000000002E-2</v>
      </c>
      <c r="C6023" s="15"/>
      <c r="D6023" s="18">
        <v>5000</v>
      </c>
      <c r="E6023" s="34">
        <f t="shared" ca="1" si="1786"/>
        <v>23843.722954488574</v>
      </c>
      <c r="F6023" s="34">
        <f t="shared" ca="1" si="1787"/>
        <v>3300</v>
      </c>
      <c r="G6023" s="69">
        <f t="shared" ca="1" si="1773"/>
        <v>0</v>
      </c>
      <c r="H6023" s="34">
        <f t="shared" ca="1" si="1774"/>
        <v>-451.14409482240023</v>
      </c>
      <c r="I6023" s="34">
        <f t="shared" ca="1" si="1775"/>
        <v>2848.8559051775997</v>
      </c>
      <c r="J6023" s="18">
        <f ca="1">SUM(INDIRECT(ADDRESS(ROW(F6023),COLUMN(F6023),4)):INDIRECT(ADDRESS(ROW(F6023)+N$5-1,COLUMN(F6023),4)))</f>
        <v>23100</v>
      </c>
      <c r="K6023" s="18">
        <f t="shared" ca="1" si="1776"/>
        <v>0</v>
      </c>
      <c r="L6023" s="18">
        <f t="shared" ca="1" si="1788"/>
        <v>0</v>
      </c>
      <c r="M6023" s="18">
        <f t="shared" ca="1" si="1772"/>
        <v>0</v>
      </c>
      <c r="N6023" s="34">
        <f t="shared" ca="1" si="1777"/>
        <v>20994.867049310975</v>
      </c>
      <c r="P6023" s="18">
        <f t="shared" ca="1" si="1789"/>
        <v>451.14409482240023</v>
      </c>
      <c r="Q6023" s="47">
        <f ca="1">SUM(L$15:L6023)-SUM(M$15:M6023)</f>
        <v>0</v>
      </c>
      <c r="R6023" s="47" t="str">
        <f t="shared" ca="1" si="1790"/>
        <v>M6026</v>
      </c>
      <c r="S6023" s="40">
        <f t="shared" ca="1" si="1778"/>
        <v>0</v>
      </c>
      <c r="T6023" s="46">
        <f t="shared" ca="1" si="1779"/>
        <v>23</v>
      </c>
      <c r="X6023" s="74">
        <f t="shared" ca="1" si="1780"/>
        <v>-0.45114409482240025</v>
      </c>
      <c r="Y6023" s="75">
        <f t="shared" ca="1" si="1781"/>
        <v>-0.45114409482240025</v>
      </c>
      <c r="Z6023" s="74">
        <f t="shared" ca="1" si="1782"/>
        <v>0.63689906170841237</v>
      </c>
      <c r="AA6023" s="76">
        <f t="shared" ca="1" si="1783"/>
        <v>-451.14409482240023</v>
      </c>
      <c r="AB6023" s="76">
        <f t="shared" ca="1" si="1784"/>
        <v>636.89906170841232</v>
      </c>
    </row>
    <row r="6024" spans="1:28" x14ac:dyDescent="0.25">
      <c r="A6024" s="2">
        <f t="shared" si="1785"/>
        <v>10</v>
      </c>
      <c r="B6024" s="16">
        <f ca="1">VLOOKUP(A6024,PERIODS!$O$4:$P$33,2,FALSE)</f>
        <v>3.3000000000000002E-2</v>
      </c>
      <c r="C6024" s="15"/>
      <c r="D6024" s="18">
        <v>5000</v>
      </c>
      <c r="E6024" s="34">
        <f t="shared" ca="1" si="1786"/>
        <v>20994.867049310975</v>
      </c>
      <c r="F6024" s="34">
        <f t="shared" ca="1" si="1787"/>
        <v>3300</v>
      </c>
      <c r="G6024" s="69">
        <f t="shared" ca="1" si="1773"/>
        <v>0</v>
      </c>
      <c r="H6024" s="34">
        <f t="shared" ca="1" si="1774"/>
        <v>-111.4730811905748</v>
      </c>
      <c r="I6024" s="34">
        <f t="shared" ca="1" si="1775"/>
        <v>3188.5269188094253</v>
      </c>
      <c r="J6024" s="18">
        <f ca="1">SUM(INDIRECT(ADDRESS(ROW(F6024),COLUMN(F6024),4)):INDIRECT(ADDRESS(ROW(F6024)+N$5-1,COLUMN(F6024),4)))</f>
        <v>23100</v>
      </c>
      <c r="K6024" s="18">
        <f t="shared" ca="1" si="1776"/>
        <v>16350</v>
      </c>
      <c r="L6024" s="18">
        <f t="shared" ca="1" si="1788"/>
        <v>16350</v>
      </c>
      <c r="M6024" s="18">
        <f t="shared" ca="1" si="1772"/>
        <v>0</v>
      </c>
      <c r="N6024" s="34">
        <f t="shared" ca="1" si="1777"/>
        <v>17806.34013050155</v>
      </c>
      <c r="P6024" s="18">
        <f t="shared" ca="1" si="1789"/>
        <v>111.4730811905748</v>
      </c>
      <c r="Q6024" s="47">
        <f ca="1">SUM(L$15:L6024)-SUM(M$15:M6024)</f>
        <v>16350</v>
      </c>
      <c r="R6024" s="47" t="str">
        <f t="shared" ca="1" si="1790"/>
        <v>M6027</v>
      </c>
      <c r="S6024" s="40">
        <f t="shared" ca="1" si="1778"/>
        <v>0</v>
      </c>
      <c r="T6024" s="46">
        <f t="shared" ca="1" si="1779"/>
        <v>39</v>
      </c>
      <c r="X6024" s="74">
        <f t="shared" ca="1" si="1780"/>
        <v>-0.11147308119057481</v>
      </c>
      <c r="Y6024" s="75">
        <f t="shared" ca="1" si="1781"/>
        <v>-0.11147308119057481</v>
      </c>
      <c r="Z6024" s="74">
        <f t="shared" ca="1" si="1782"/>
        <v>0.8945154703706526</v>
      </c>
      <c r="AA6024" s="76">
        <f t="shared" ca="1" si="1783"/>
        <v>-111.4730811905748</v>
      </c>
      <c r="AB6024" s="76">
        <f t="shared" ca="1" si="1784"/>
        <v>894.51547037065257</v>
      </c>
    </row>
    <row r="6025" spans="1:28" x14ac:dyDescent="0.25">
      <c r="A6025" s="2">
        <f t="shared" si="1785"/>
        <v>11</v>
      </c>
      <c r="B6025" s="16">
        <f ca="1">VLOOKUP(A6025,PERIODS!$O$4:$P$33,2,FALSE)</f>
        <v>3.3000000000000002E-2</v>
      </c>
      <c r="C6025" s="15"/>
      <c r="D6025" s="18">
        <v>5000</v>
      </c>
      <c r="E6025" s="34">
        <f t="shared" ca="1" si="1786"/>
        <v>17806.34013050155</v>
      </c>
      <c r="F6025" s="34">
        <f t="shared" ca="1" si="1787"/>
        <v>3300</v>
      </c>
      <c r="G6025" s="69">
        <f t="shared" ca="1" si="1773"/>
        <v>0</v>
      </c>
      <c r="H6025" s="34">
        <f t="shared" ca="1" si="1774"/>
        <v>192.50311534109247</v>
      </c>
      <c r="I6025" s="34">
        <f t="shared" ca="1" si="1775"/>
        <v>3492.5031153410923</v>
      </c>
      <c r="J6025" s="18">
        <f ca="1">SUM(INDIRECT(ADDRESS(ROW(F6025),COLUMN(F6025),4)):INDIRECT(ADDRESS(ROW(F6025)+N$5-1,COLUMN(F6025),4)))</f>
        <v>23300</v>
      </c>
      <c r="K6025" s="18">
        <f t="shared" ca="1" si="1776"/>
        <v>16350</v>
      </c>
      <c r="L6025" s="18">
        <f t="shared" ca="1" si="1788"/>
        <v>0</v>
      </c>
      <c r="M6025" s="18">
        <f t="shared" ca="1" si="1772"/>
        <v>0</v>
      </c>
      <c r="N6025" s="34">
        <f t="shared" ca="1" si="1777"/>
        <v>14313.837015160458</v>
      </c>
      <c r="P6025" s="18">
        <f t="shared" ca="1" si="1789"/>
        <v>192.50311534109247</v>
      </c>
      <c r="Q6025" s="47">
        <f ca="1">SUM(L$15:L6025)-SUM(M$15:M6025)</f>
        <v>16350</v>
      </c>
      <c r="R6025" s="47" t="str">
        <f t="shared" ca="1" si="1790"/>
        <v>M6028</v>
      </c>
      <c r="S6025" s="40">
        <f t="shared" ca="1" si="1778"/>
        <v>0</v>
      </c>
      <c r="T6025" s="46">
        <f t="shared" ca="1" si="1779"/>
        <v>39</v>
      </c>
      <c r="X6025" s="74">
        <f t="shared" ca="1" si="1780"/>
        <v>0.19250311534109246</v>
      </c>
      <c r="Y6025" s="75">
        <f t="shared" ca="1" si="1781"/>
        <v>0.19250311534109246</v>
      </c>
      <c r="Z6025" s="74">
        <f t="shared" ca="1" si="1782"/>
        <v>1.2122802803681341</v>
      </c>
      <c r="AA6025" s="76">
        <f t="shared" ca="1" si="1783"/>
        <v>192.50311534109247</v>
      </c>
      <c r="AB6025" s="76">
        <f t="shared" ca="1" si="1784"/>
        <v>1212.2802803681341</v>
      </c>
    </row>
    <row r="6026" spans="1:28" x14ac:dyDescent="0.25">
      <c r="A6026" s="2">
        <f t="shared" si="1785"/>
        <v>12</v>
      </c>
      <c r="B6026" s="16">
        <f ca="1">VLOOKUP(A6026,PERIODS!$O$4:$P$33,2,FALSE)</f>
        <v>3.3000000000000002E-2</v>
      </c>
      <c r="C6026" s="15"/>
      <c r="D6026" s="18">
        <v>5000</v>
      </c>
      <c r="E6026" s="34">
        <f t="shared" ca="1" si="1786"/>
        <v>14313.837015160458</v>
      </c>
      <c r="F6026" s="34">
        <f t="shared" ca="1" si="1787"/>
        <v>3300</v>
      </c>
      <c r="G6026" s="69">
        <f t="shared" ca="1" si="1773"/>
        <v>0</v>
      </c>
      <c r="H6026" s="34">
        <f t="shared" ca="1" si="1774"/>
        <v>-1510.4828133652868</v>
      </c>
      <c r="I6026" s="34">
        <f t="shared" ca="1" si="1775"/>
        <v>1789.5171866347132</v>
      </c>
      <c r="J6026" s="18">
        <f ca="1">SUM(INDIRECT(ADDRESS(ROW(F6026),COLUMN(F6026),4)):INDIRECT(ADDRESS(ROW(F6026)+N$5-1,COLUMN(F6026),4)))</f>
        <v>23500</v>
      </c>
      <c r="K6026" s="18">
        <f t="shared" ca="1" si="1776"/>
        <v>16350</v>
      </c>
      <c r="L6026" s="18">
        <f t="shared" ca="1" si="1788"/>
        <v>0</v>
      </c>
      <c r="M6026" s="18">
        <f t="shared" ca="1" si="1772"/>
        <v>0</v>
      </c>
      <c r="N6026" s="34">
        <f t="shared" ca="1" si="1777"/>
        <v>12524.319828525744</v>
      </c>
      <c r="P6026" s="18">
        <f t="shared" ca="1" si="1789"/>
        <v>1510.4828133652868</v>
      </c>
      <c r="Q6026" s="47">
        <f ca="1">SUM(L$15:L6026)-SUM(M$15:M6026)</f>
        <v>16350</v>
      </c>
      <c r="R6026" s="47" t="str">
        <f t="shared" ca="1" si="1790"/>
        <v>M6029</v>
      </c>
      <c r="S6026" s="40">
        <f t="shared" ca="1" si="1778"/>
        <v>0</v>
      </c>
      <c r="T6026" s="46">
        <f t="shared" ca="1" si="1779"/>
        <v>5</v>
      </c>
      <c r="X6026" s="74">
        <f t="shared" ca="1" si="1780"/>
        <v>-1.5104828133652868</v>
      </c>
      <c r="Y6026" s="75">
        <f t="shared" ca="1" si="1781"/>
        <v>-1.5104828133652868</v>
      </c>
      <c r="Z6026" s="74">
        <f t="shared" ca="1" si="1782"/>
        <v>0.22080334541337482</v>
      </c>
      <c r="AA6026" s="76">
        <f t="shared" ca="1" si="1783"/>
        <v>-1510.4828133652868</v>
      </c>
      <c r="AB6026" s="76">
        <f t="shared" ca="1" si="1784"/>
        <v>220.80334541337481</v>
      </c>
    </row>
    <row r="6027" spans="1:28" x14ac:dyDescent="0.25">
      <c r="A6027" s="2">
        <f t="shared" si="1785"/>
        <v>13</v>
      </c>
      <c r="B6027" s="16">
        <f ca="1">VLOOKUP(A6027,PERIODS!$O$4:$P$33,2,FALSE)</f>
        <v>3.3000000000000002E-2</v>
      </c>
      <c r="C6027" s="15"/>
      <c r="D6027" s="18">
        <v>5000</v>
      </c>
      <c r="E6027" s="34">
        <f t="shared" ca="1" si="1786"/>
        <v>12524.319828525744</v>
      </c>
      <c r="F6027" s="34">
        <f t="shared" ca="1" si="1787"/>
        <v>3300</v>
      </c>
      <c r="G6027" s="69">
        <f t="shared" ca="1" si="1773"/>
        <v>0</v>
      </c>
      <c r="H6027" s="34">
        <f t="shared" ca="1" si="1774"/>
        <v>548.79773773941315</v>
      </c>
      <c r="I6027" s="34">
        <f t="shared" ca="1" si="1775"/>
        <v>3848.7977377394132</v>
      </c>
      <c r="J6027" s="18">
        <f ca="1">SUM(INDIRECT(ADDRESS(ROW(F6027),COLUMN(F6027),4)):INDIRECT(ADDRESS(ROW(F6027)+N$5-1,COLUMN(F6027),4)))</f>
        <v>23700</v>
      </c>
      <c r="K6027" s="18">
        <f t="shared" ca="1" si="1776"/>
        <v>0</v>
      </c>
      <c r="L6027" s="18">
        <f t="shared" ca="1" si="1788"/>
        <v>0</v>
      </c>
      <c r="M6027" s="18">
        <f t="shared" ca="1" si="1772"/>
        <v>16350</v>
      </c>
      <c r="N6027" s="34">
        <f t="shared" ca="1" si="1777"/>
        <v>25025.522090786333</v>
      </c>
      <c r="P6027" s="18">
        <f t="shared" ca="1" si="1789"/>
        <v>548.79773773941315</v>
      </c>
      <c r="Q6027" s="47">
        <f ca="1">SUM(L$15:L6027)-SUM(M$15:M6027)</f>
        <v>0</v>
      </c>
      <c r="R6027" s="47" t="str">
        <f t="shared" ca="1" si="1790"/>
        <v>M6030</v>
      </c>
      <c r="S6027" s="40">
        <f t="shared" ca="1" si="1778"/>
        <v>0</v>
      </c>
      <c r="T6027" s="46">
        <f t="shared" ca="1" si="1779"/>
        <v>60</v>
      </c>
      <c r="X6027" s="74">
        <f t="shared" ca="1" si="1780"/>
        <v>0.54879773773941309</v>
      </c>
      <c r="Y6027" s="75">
        <f t="shared" ca="1" si="1781"/>
        <v>0.54879773773941309</v>
      </c>
      <c r="Z6027" s="74">
        <f t="shared" ca="1" si="1782"/>
        <v>1.7311704453260024</v>
      </c>
      <c r="AA6027" s="76">
        <f t="shared" ca="1" si="1783"/>
        <v>548.79773773941315</v>
      </c>
      <c r="AB6027" s="76">
        <f t="shared" ca="1" si="1784"/>
        <v>1731.1704453260024</v>
      </c>
    </row>
    <row r="6028" spans="1:28" x14ac:dyDescent="0.25">
      <c r="A6028" s="2">
        <f t="shared" si="1785"/>
        <v>14</v>
      </c>
      <c r="B6028" s="16">
        <f ca="1">VLOOKUP(A6028,PERIODS!$O$4:$P$33,2,FALSE)</f>
        <v>3.3000000000000002E-2</v>
      </c>
      <c r="C6028" s="15"/>
      <c r="D6028" s="18">
        <v>5000</v>
      </c>
      <c r="E6028" s="34">
        <f t="shared" ca="1" si="1786"/>
        <v>25025.522090786333</v>
      </c>
      <c r="F6028" s="34">
        <f t="shared" ca="1" si="1787"/>
        <v>3300</v>
      </c>
      <c r="G6028" s="69">
        <f t="shared" ca="1" si="1773"/>
        <v>0</v>
      </c>
      <c r="H6028" s="34">
        <f t="shared" ca="1" si="1774"/>
        <v>212.55869513933743</v>
      </c>
      <c r="I6028" s="34">
        <f t="shared" ca="1" si="1775"/>
        <v>3512.5586951393375</v>
      </c>
      <c r="J6028" s="18">
        <f ca="1">SUM(INDIRECT(ADDRESS(ROW(F6028),COLUMN(F6028),4)):INDIRECT(ADDRESS(ROW(F6028)+N$5-1,COLUMN(F6028),4)))</f>
        <v>23900</v>
      </c>
      <c r="K6028" s="18">
        <f t="shared" ca="1" si="1776"/>
        <v>0</v>
      </c>
      <c r="L6028" s="18">
        <f t="shared" ca="1" si="1788"/>
        <v>0</v>
      </c>
      <c r="M6028" s="18">
        <f t="shared" ca="1" si="1772"/>
        <v>0</v>
      </c>
      <c r="N6028" s="34">
        <f t="shared" ca="1" si="1777"/>
        <v>21512.963395646995</v>
      </c>
      <c r="P6028" s="18">
        <f t="shared" ca="1" si="1789"/>
        <v>212.55869513933743</v>
      </c>
      <c r="Q6028" s="47">
        <f ca="1">SUM(L$15:L6028)-SUM(M$15:M6028)</f>
        <v>0</v>
      </c>
      <c r="R6028" s="47" t="str">
        <f t="shared" ca="1" si="1790"/>
        <v>M6031</v>
      </c>
      <c r="S6028" s="40">
        <f t="shared" ca="1" si="1778"/>
        <v>0</v>
      </c>
      <c r="T6028" s="46">
        <f t="shared" ca="1" si="1779"/>
        <v>8</v>
      </c>
      <c r="X6028" s="74">
        <f t="shared" ca="1" si="1780"/>
        <v>0.21255869513933742</v>
      </c>
      <c r="Y6028" s="75">
        <f t="shared" ca="1" si="1781"/>
        <v>0.21255869513933742</v>
      </c>
      <c r="Z6028" s="74">
        <f t="shared" ca="1" si="1782"/>
        <v>1.2368387078550933</v>
      </c>
      <c r="AA6028" s="76">
        <f t="shared" ca="1" si="1783"/>
        <v>212.55869513933743</v>
      </c>
      <c r="AB6028" s="76">
        <f t="shared" ca="1" si="1784"/>
        <v>1236.8387078550934</v>
      </c>
    </row>
    <row r="6029" spans="1:28" x14ac:dyDescent="0.25">
      <c r="A6029" s="2">
        <f t="shared" si="1785"/>
        <v>15</v>
      </c>
      <c r="B6029" s="16">
        <f ca="1">VLOOKUP(A6029,PERIODS!$O$4:$P$33,2,FALSE)</f>
        <v>3.3000000000000002E-2</v>
      </c>
      <c r="C6029" s="15"/>
      <c r="D6029" s="18">
        <v>5000</v>
      </c>
      <c r="E6029" s="34">
        <f t="shared" ca="1" si="1786"/>
        <v>21512.963395646995</v>
      </c>
      <c r="F6029" s="34">
        <f t="shared" ca="1" si="1787"/>
        <v>3300</v>
      </c>
      <c r="G6029" s="69">
        <f t="shared" ca="1" si="1773"/>
        <v>0</v>
      </c>
      <c r="H6029" s="34">
        <f t="shared" ca="1" si="1774"/>
        <v>658.44352175473989</v>
      </c>
      <c r="I6029" s="34">
        <f t="shared" ca="1" si="1775"/>
        <v>3958.4435217547398</v>
      </c>
      <c r="J6029" s="18">
        <f ca="1">SUM(INDIRECT(ADDRESS(ROW(F6029),COLUMN(F6029),4)):INDIRECT(ADDRESS(ROW(F6029)+N$5-1,COLUMN(F6029),4)))</f>
        <v>24100</v>
      </c>
      <c r="K6029" s="18">
        <f t="shared" ca="1" si="1776"/>
        <v>16350</v>
      </c>
      <c r="L6029" s="18">
        <f t="shared" ca="1" si="1788"/>
        <v>16350</v>
      </c>
      <c r="M6029" s="18">
        <f t="shared" ca="1" si="1772"/>
        <v>0</v>
      </c>
      <c r="N6029" s="34">
        <f t="shared" ca="1" si="1777"/>
        <v>17554.519873892255</v>
      </c>
      <c r="P6029" s="18">
        <f t="shared" ca="1" si="1789"/>
        <v>658.44352175473989</v>
      </c>
      <c r="Q6029" s="47">
        <f ca="1">SUM(L$15:L6029)-SUM(M$15:M6029)</f>
        <v>16350</v>
      </c>
      <c r="R6029" s="47" t="str">
        <f t="shared" ca="1" si="1790"/>
        <v>M6032</v>
      </c>
      <c r="S6029" s="40">
        <f t="shared" ca="1" si="1778"/>
        <v>0</v>
      </c>
      <c r="T6029" s="46">
        <f t="shared" ca="1" si="1779"/>
        <v>48</v>
      </c>
      <c r="X6029" s="74">
        <f t="shared" ca="1" si="1780"/>
        <v>0.65844352175473986</v>
      </c>
      <c r="Y6029" s="75">
        <f t="shared" ca="1" si="1781"/>
        <v>0.65844352175473986</v>
      </c>
      <c r="Z6029" s="74">
        <f t="shared" ca="1" si="1782"/>
        <v>1.9317832146466543</v>
      </c>
      <c r="AA6029" s="76">
        <f t="shared" ca="1" si="1783"/>
        <v>658.44352175473989</v>
      </c>
      <c r="AB6029" s="76">
        <f t="shared" ca="1" si="1784"/>
        <v>1931.7832146466542</v>
      </c>
    </row>
    <row r="6030" spans="1:28" x14ac:dyDescent="0.25">
      <c r="A6030" s="2">
        <f t="shared" si="1785"/>
        <v>16</v>
      </c>
      <c r="B6030" s="16">
        <f ca="1">VLOOKUP(A6030,PERIODS!$O$4:$P$33,2,FALSE)</f>
        <v>3.3000000000000002E-2</v>
      </c>
      <c r="C6030" s="15"/>
      <c r="D6030" s="18">
        <v>5000</v>
      </c>
      <c r="E6030" s="34">
        <f t="shared" ca="1" si="1786"/>
        <v>17554.519873892255</v>
      </c>
      <c r="F6030" s="34">
        <f t="shared" ca="1" si="1787"/>
        <v>3300</v>
      </c>
      <c r="G6030" s="69">
        <f t="shared" ca="1" si="1773"/>
        <v>0</v>
      </c>
      <c r="H6030" s="34">
        <f t="shared" ca="1" si="1774"/>
        <v>-1.7520820548318954</v>
      </c>
      <c r="I6030" s="34">
        <f t="shared" ca="1" si="1775"/>
        <v>3298.247917945168</v>
      </c>
      <c r="J6030" s="18">
        <f ca="1">SUM(INDIRECT(ADDRESS(ROW(F6030),COLUMN(F6030),4)):INDIRECT(ADDRESS(ROW(F6030)+N$5-1,COLUMN(F6030),4)))</f>
        <v>24300</v>
      </c>
      <c r="K6030" s="18">
        <f t="shared" ca="1" si="1776"/>
        <v>16350</v>
      </c>
      <c r="L6030" s="18">
        <f t="shared" ca="1" si="1788"/>
        <v>0</v>
      </c>
      <c r="M6030" s="18">
        <f t="shared" ca="1" si="1772"/>
        <v>0</v>
      </c>
      <c r="N6030" s="34">
        <f t="shared" ca="1" si="1777"/>
        <v>14256.271955947088</v>
      </c>
      <c r="P6030" s="18">
        <f t="shared" ca="1" si="1789"/>
        <v>1.7520820548318954</v>
      </c>
      <c r="Q6030" s="47">
        <f ca="1">SUM(L$15:L6030)-SUM(M$15:M6030)</f>
        <v>16350</v>
      </c>
      <c r="R6030" s="47" t="str">
        <f t="shared" ca="1" si="1790"/>
        <v>M6033</v>
      </c>
      <c r="S6030" s="40">
        <f t="shared" ca="1" si="1778"/>
        <v>0</v>
      </c>
      <c r="T6030" s="46">
        <f t="shared" ca="1" si="1779"/>
        <v>2</v>
      </c>
      <c r="X6030" s="74">
        <f t="shared" ca="1" si="1780"/>
        <v>-1.7520820548318954E-3</v>
      </c>
      <c r="Y6030" s="75">
        <f t="shared" ca="1" si="1781"/>
        <v>-1.7520820548318954E-3</v>
      </c>
      <c r="Z6030" s="74">
        <f t="shared" ca="1" si="1782"/>
        <v>0.99824945194490289</v>
      </c>
      <c r="AA6030" s="76">
        <f t="shared" ca="1" si="1783"/>
        <v>-1.7520820548318954</v>
      </c>
      <c r="AB6030" s="76">
        <f t="shared" ca="1" si="1784"/>
        <v>998.24945194490294</v>
      </c>
    </row>
    <row r="6031" spans="1:28" x14ac:dyDescent="0.25">
      <c r="A6031" s="2">
        <f t="shared" si="1785"/>
        <v>17</v>
      </c>
      <c r="B6031" s="16">
        <f ca="1">VLOOKUP(A6031,PERIODS!$O$4:$P$33,2,FALSE)</f>
        <v>3.5000000000000003E-2</v>
      </c>
      <c r="C6031" s="15"/>
      <c r="D6031" s="18">
        <v>5000</v>
      </c>
      <c r="E6031" s="34">
        <f t="shared" ca="1" si="1786"/>
        <v>14256.271955947088</v>
      </c>
      <c r="F6031" s="34">
        <f t="shared" ca="1" si="1787"/>
        <v>3500.0000000000005</v>
      </c>
      <c r="G6031" s="69">
        <f t="shared" ca="1" si="1773"/>
        <v>0</v>
      </c>
      <c r="H6031" s="34">
        <f t="shared" ca="1" si="1774"/>
        <v>421.21396451834022</v>
      </c>
      <c r="I6031" s="34">
        <f t="shared" ca="1" si="1775"/>
        <v>3921.2139645183406</v>
      </c>
      <c r="J6031" s="18">
        <f ca="1">SUM(INDIRECT(ADDRESS(ROW(F6031),COLUMN(F6031),4)):INDIRECT(ADDRESS(ROW(F6031)+N$5-1,COLUMN(F6031),4)))</f>
        <v>24500.000000000004</v>
      </c>
      <c r="K6031" s="18">
        <f t="shared" ca="1" si="1776"/>
        <v>16350</v>
      </c>
      <c r="L6031" s="18">
        <f t="shared" ca="1" si="1788"/>
        <v>0</v>
      </c>
      <c r="M6031" s="18">
        <f t="shared" ref="M6031:M6094" ca="1" si="1791">SUMIF($R$15:$R$8014,ADDRESS(ROW(M6031),COLUMN(M6031),4),$L$15:$L$8014)</f>
        <v>0</v>
      </c>
      <c r="N6031" s="34">
        <f t="shared" ca="1" si="1777"/>
        <v>10335.057991428748</v>
      </c>
      <c r="P6031" s="18">
        <f t="shared" ca="1" si="1789"/>
        <v>421.21396451834022</v>
      </c>
      <c r="Q6031" s="47">
        <f ca="1">SUM(L$15:L6031)-SUM(M$15:M6031)</f>
        <v>16350</v>
      </c>
      <c r="R6031" s="47" t="str">
        <f t="shared" ca="1" si="1790"/>
        <v>M6034</v>
      </c>
      <c r="S6031" s="40">
        <f t="shared" ca="1" si="1778"/>
        <v>0</v>
      </c>
      <c r="T6031" s="46">
        <f t="shared" ca="1" si="1779"/>
        <v>54</v>
      </c>
      <c r="X6031" s="74">
        <f t="shared" ca="1" si="1780"/>
        <v>0.4212139645183402</v>
      </c>
      <c r="Y6031" s="75">
        <f t="shared" ca="1" si="1781"/>
        <v>0.4212139645183402</v>
      </c>
      <c r="Z6031" s="74">
        <f t="shared" ca="1" si="1782"/>
        <v>1.5238102848642459</v>
      </c>
      <c r="AA6031" s="76">
        <f t="shared" ca="1" si="1783"/>
        <v>421.21396451834022</v>
      </c>
      <c r="AB6031" s="76">
        <f t="shared" ca="1" si="1784"/>
        <v>1523.8102848642459</v>
      </c>
    </row>
    <row r="6032" spans="1:28" x14ac:dyDescent="0.25">
      <c r="A6032" s="2">
        <f t="shared" si="1785"/>
        <v>18</v>
      </c>
      <c r="B6032" s="16">
        <f ca="1">VLOOKUP(A6032,PERIODS!$O$4:$P$33,2,FALSE)</f>
        <v>3.5000000000000003E-2</v>
      </c>
      <c r="C6032" s="15"/>
      <c r="D6032" s="18">
        <v>5000</v>
      </c>
      <c r="E6032" s="34">
        <f t="shared" ca="1" si="1786"/>
        <v>10335.057991428748</v>
      </c>
      <c r="F6032" s="34">
        <f t="shared" ca="1" si="1787"/>
        <v>3500.0000000000005</v>
      </c>
      <c r="G6032" s="69">
        <f t="shared" ref="G6032:G6095" ca="1" si="1792">((2*RAND()*$F$5)-$F$5)*E6032</f>
        <v>0</v>
      </c>
      <c r="H6032" s="34">
        <f t="shared" ref="H6032:H6095" ca="1" si="1793">IF($S$3="NORM",AA6032,IF($S$3="LOGNORM",AB6032,0))</f>
        <v>118.36323454428492</v>
      </c>
      <c r="I6032" s="34">
        <f t="shared" ref="I6032:I6095" ca="1" si="1794">IF(F6032+H6032&lt;0,0,F6032+H6032)</f>
        <v>3618.3632345442852</v>
      </c>
      <c r="J6032" s="18">
        <f ca="1">SUM(INDIRECT(ADDRESS(ROW(F6032),COLUMN(F6032),4)):INDIRECT(ADDRESS(ROW(F6032)+N$5-1,COLUMN(F6032),4)))</f>
        <v>24500.000000000004</v>
      </c>
      <c r="K6032" s="18">
        <f t="shared" ref="K6032:K6095" ca="1" si="1795">Q6032</f>
        <v>0</v>
      </c>
      <c r="L6032" s="18">
        <f t="shared" ca="1" si="1788"/>
        <v>0</v>
      </c>
      <c r="M6032" s="18">
        <f t="shared" ca="1" si="1791"/>
        <v>16350</v>
      </c>
      <c r="N6032" s="34">
        <f t="shared" ref="N6032:N6095" ca="1" si="1796">E6032+G6032-I6032+M6032-S6032</f>
        <v>23066.694756884463</v>
      </c>
      <c r="P6032" s="18">
        <f t="shared" ca="1" si="1789"/>
        <v>118.36323454428492</v>
      </c>
      <c r="Q6032" s="47">
        <f ca="1">SUM(L$15:L6032)-SUM(M$15:M6032)</f>
        <v>0</v>
      </c>
      <c r="R6032" s="47" t="str">
        <f t="shared" ca="1" si="1790"/>
        <v>M6035</v>
      </c>
      <c r="S6032" s="40">
        <f t="shared" ref="S6032:S6095" ca="1" si="1797">IF(T6032&gt;N$6*100,M6032,0)</f>
        <v>0</v>
      </c>
      <c r="T6032" s="46">
        <f t="shared" ref="T6032:T6095" ca="1" si="1798">RANDBETWEEN(0,100)</f>
        <v>40</v>
      </c>
      <c r="X6032" s="74">
        <f t="shared" ref="X6032:X6095" ca="1" si="1799">NORMINV(RAND(),0,1)</f>
        <v>0.11836323454428492</v>
      </c>
      <c r="Y6032" s="75">
        <f t="shared" ref="Y6032:Y6095" ca="1" si="1800">IF(AND(X6032&gt;$F$6,$F$6&gt;0),$F$6,X6032)</f>
        <v>0.11836323454428492</v>
      </c>
      <c r="Z6032" s="74">
        <f t="shared" ref="Z6032:Z6095" ca="1" si="1801">EXP(Y6032)</f>
        <v>1.1256529131403121</v>
      </c>
      <c r="AA6032" s="76">
        <f t="shared" ref="AA6032:AA6095" ca="1" si="1802">$F$3*Y6032</f>
        <v>118.36323454428492</v>
      </c>
      <c r="AB6032" s="76">
        <f t="shared" ref="AB6032:AB6095" ca="1" si="1803">$F$3*Z6032</f>
        <v>1125.6529131403122</v>
      </c>
    </row>
    <row r="6033" spans="1:28" x14ac:dyDescent="0.25">
      <c r="A6033" s="2">
        <f t="shared" ref="A6033:A6096" si="1804">IF(AND(A6032=12,OR(A$14="MS",A$14="M0")),1,IF(AND(A6032=4,OR(A$14="WS",A$14="W0")),1,IF(AND(A6032=30,OR(A$14="DS",A$14="D0")),1,A6032+1)))</f>
        <v>19</v>
      </c>
      <c r="B6033" s="16">
        <f ca="1">VLOOKUP(A6033,PERIODS!$O$4:$P$33,2,FALSE)</f>
        <v>3.5000000000000003E-2</v>
      </c>
      <c r="C6033" s="15"/>
      <c r="D6033" s="18">
        <v>5000</v>
      </c>
      <c r="E6033" s="34">
        <f t="shared" ca="1" si="1786"/>
        <v>23066.694756884463</v>
      </c>
      <c r="F6033" s="34">
        <f t="shared" ca="1" si="1787"/>
        <v>3500.0000000000005</v>
      </c>
      <c r="G6033" s="69">
        <f t="shared" ca="1" si="1792"/>
        <v>0</v>
      </c>
      <c r="H6033" s="34">
        <f t="shared" ca="1" si="1793"/>
        <v>1337.3454142878861</v>
      </c>
      <c r="I6033" s="34">
        <f t="shared" ca="1" si="1794"/>
        <v>4837.3454142878863</v>
      </c>
      <c r="J6033" s="18">
        <f ca="1">SUM(INDIRECT(ADDRESS(ROW(F6033),COLUMN(F6033),4)):INDIRECT(ADDRESS(ROW(F6033)+N$5-1,COLUMN(F6033),4)))</f>
        <v>24500.000000000004</v>
      </c>
      <c r="K6033" s="18">
        <f t="shared" ca="1" si="1795"/>
        <v>16350</v>
      </c>
      <c r="L6033" s="18">
        <f t="shared" ca="1" si="1788"/>
        <v>16350</v>
      </c>
      <c r="M6033" s="18">
        <f t="shared" ca="1" si="1791"/>
        <v>0</v>
      </c>
      <c r="N6033" s="34">
        <f t="shared" ca="1" si="1796"/>
        <v>18229.349342596575</v>
      </c>
      <c r="P6033" s="18">
        <f t="shared" ca="1" si="1789"/>
        <v>1337.3454142878861</v>
      </c>
      <c r="Q6033" s="47">
        <f ca="1">SUM(L$15:L6033)-SUM(M$15:M6033)</f>
        <v>16350</v>
      </c>
      <c r="R6033" s="47" t="str">
        <f t="shared" ca="1" si="1790"/>
        <v>M6036</v>
      </c>
      <c r="S6033" s="40">
        <f t="shared" ca="1" si="1797"/>
        <v>0</v>
      </c>
      <c r="T6033" s="46">
        <f t="shared" ca="1" si="1798"/>
        <v>10</v>
      </c>
      <c r="X6033" s="74">
        <f t="shared" ca="1" si="1799"/>
        <v>1.3373454142878862</v>
      </c>
      <c r="Y6033" s="75">
        <f t="shared" ca="1" si="1800"/>
        <v>1.3373454142878862</v>
      </c>
      <c r="Z6033" s="74">
        <f t="shared" ca="1" si="1801"/>
        <v>3.8089189712103901</v>
      </c>
      <c r="AA6033" s="76">
        <f t="shared" ca="1" si="1802"/>
        <v>1337.3454142878861</v>
      </c>
      <c r="AB6033" s="76">
        <f t="shared" ca="1" si="1803"/>
        <v>3808.9189712103903</v>
      </c>
    </row>
    <row r="6034" spans="1:28" x14ac:dyDescent="0.25">
      <c r="A6034" s="2">
        <f t="shared" si="1804"/>
        <v>20</v>
      </c>
      <c r="B6034" s="16">
        <f ca="1">VLOOKUP(A6034,PERIODS!$O$4:$P$33,2,FALSE)</f>
        <v>3.5000000000000003E-2</v>
      </c>
      <c r="C6034" s="15"/>
      <c r="D6034" s="18">
        <v>5000</v>
      </c>
      <c r="E6034" s="34">
        <f t="shared" ca="1" si="1786"/>
        <v>18229.349342596575</v>
      </c>
      <c r="F6034" s="34">
        <f t="shared" ca="1" si="1787"/>
        <v>3500.0000000000005</v>
      </c>
      <c r="G6034" s="69">
        <f t="shared" ca="1" si="1792"/>
        <v>0</v>
      </c>
      <c r="H6034" s="34">
        <f t="shared" ca="1" si="1793"/>
        <v>383.34039417234936</v>
      </c>
      <c r="I6034" s="34">
        <f t="shared" ca="1" si="1794"/>
        <v>3883.34039417235</v>
      </c>
      <c r="J6034" s="18">
        <f ca="1">SUM(INDIRECT(ADDRESS(ROW(F6034),COLUMN(F6034),4)):INDIRECT(ADDRESS(ROW(F6034)+N$5-1,COLUMN(F6034),4)))</f>
        <v>24500.000000000004</v>
      </c>
      <c r="K6034" s="18">
        <f t="shared" ca="1" si="1795"/>
        <v>16350</v>
      </c>
      <c r="L6034" s="18">
        <f t="shared" ca="1" si="1788"/>
        <v>0</v>
      </c>
      <c r="M6034" s="18">
        <f t="shared" ca="1" si="1791"/>
        <v>0</v>
      </c>
      <c r="N6034" s="34">
        <f t="shared" ca="1" si="1796"/>
        <v>14346.008948424225</v>
      </c>
      <c r="P6034" s="18">
        <f t="shared" ca="1" si="1789"/>
        <v>383.34039417234936</v>
      </c>
      <c r="Q6034" s="47">
        <f ca="1">SUM(L$15:L6034)-SUM(M$15:M6034)</f>
        <v>16350</v>
      </c>
      <c r="R6034" s="47" t="str">
        <f t="shared" ca="1" si="1790"/>
        <v>M6037</v>
      </c>
      <c r="S6034" s="40">
        <f t="shared" ca="1" si="1797"/>
        <v>0</v>
      </c>
      <c r="T6034" s="46">
        <f t="shared" ca="1" si="1798"/>
        <v>51</v>
      </c>
      <c r="X6034" s="74">
        <f t="shared" ca="1" si="1799"/>
        <v>0.38334039417234939</v>
      </c>
      <c r="Y6034" s="75">
        <f t="shared" ca="1" si="1800"/>
        <v>0.38334039417234939</v>
      </c>
      <c r="Z6034" s="74">
        <f t="shared" ca="1" si="1801"/>
        <v>1.4671773637028549</v>
      </c>
      <c r="AA6034" s="76">
        <f t="shared" ca="1" si="1802"/>
        <v>383.34039417234936</v>
      </c>
      <c r="AB6034" s="76">
        <f t="shared" ca="1" si="1803"/>
        <v>1467.1773637028548</v>
      </c>
    </row>
    <row r="6035" spans="1:28" x14ac:dyDescent="0.25">
      <c r="A6035" s="2">
        <f t="shared" si="1804"/>
        <v>21</v>
      </c>
      <c r="B6035" s="16">
        <f ca="1">VLOOKUP(A6035,PERIODS!$O$4:$P$33,2,FALSE)</f>
        <v>3.5000000000000003E-2</v>
      </c>
      <c r="C6035" s="15"/>
      <c r="D6035" s="18">
        <v>5000</v>
      </c>
      <c r="E6035" s="34">
        <f t="shared" ca="1" si="1786"/>
        <v>14346.008948424225</v>
      </c>
      <c r="F6035" s="34">
        <f t="shared" ca="1" si="1787"/>
        <v>3500.0000000000005</v>
      </c>
      <c r="G6035" s="69">
        <f t="shared" ca="1" si="1792"/>
        <v>0</v>
      </c>
      <c r="H6035" s="34">
        <f t="shared" ca="1" si="1793"/>
        <v>-243.3391606128518</v>
      </c>
      <c r="I6035" s="34">
        <f t="shared" ca="1" si="1794"/>
        <v>3256.6608393871488</v>
      </c>
      <c r="J6035" s="18">
        <f ca="1">SUM(INDIRECT(ADDRESS(ROW(F6035),COLUMN(F6035),4)):INDIRECT(ADDRESS(ROW(F6035)+N$5-1,COLUMN(F6035),4)))</f>
        <v>24500.000000000004</v>
      </c>
      <c r="K6035" s="18">
        <f t="shared" ca="1" si="1795"/>
        <v>16350</v>
      </c>
      <c r="L6035" s="18">
        <f t="shared" ca="1" si="1788"/>
        <v>0</v>
      </c>
      <c r="M6035" s="18">
        <f t="shared" ca="1" si="1791"/>
        <v>0</v>
      </c>
      <c r="N6035" s="34">
        <f t="shared" ca="1" si="1796"/>
        <v>11089.348109037077</v>
      </c>
      <c r="P6035" s="18">
        <f t="shared" ca="1" si="1789"/>
        <v>243.3391606128518</v>
      </c>
      <c r="Q6035" s="47">
        <f ca="1">SUM(L$15:L6035)-SUM(M$15:M6035)</f>
        <v>16350</v>
      </c>
      <c r="R6035" s="47" t="str">
        <f t="shared" ca="1" si="1790"/>
        <v>M6038</v>
      </c>
      <c r="S6035" s="40">
        <f t="shared" ca="1" si="1797"/>
        <v>0</v>
      </c>
      <c r="T6035" s="46">
        <f t="shared" ca="1" si="1798"/>
        <v>58</v>
      </c>
      <c r="X6035" s="74">
        <f t="shared" ca="1" si="1799"/>
        <v>-0.2433391606128518</v>
      </c>
      <c r="Y6035" s="75">
        <f t="shared" ca="1" si="1800"/>
        <v>-0.2433391606128518</v>
      </c>
      <c r="Z6035" s="74">
        <f t="shared" ca="1" si="1801"/>
        <v>0.7840055648665496</v>
      </c>
      <c r="AA6035" s="76">
        <f t="shared" ca="1" si="1802"/>
        <v>-243.3391606128518</v>
      </c>
      <c r="AB6035" s="76">
        <f t="shared" ca="1" si="1803"/>
        <v>784.00556486654955</v>
      </c>
    </row>
    <row r="6036" spans="1:28" x14ac:dyDescent="0.25">
      <c r="A6036" s="2">
        <f t="shared" si="1804"/>
        <v>22</v>
      </c>
      <c r="B6036" s="16">
        <f ca="1">VLOOKUP(A6036,PERIODS!$O$4:$P$33,2,FALSE)</f>
        <v>3.5000000000000003E-2</v>
      </c>
      <c r="C6036" s="15"/>
      <c r="D6036" s="18">
        <v>5000</v>
      </c>
      <c r="E6036" s="34">
        <f t="shared" ca="1" si="1786"/>
        <v>11089.348109037077</v>
      </c>
      <c r="F6036" s="34">
        <f t="shared" ca="1" si="1787"/>
        <v>3500.0000000000005</v>
      </c>
      <c r="G6036" s="69">
        <f t="shared" ca="1" si="1792"/>
        <v>0</v>
      </c>
      <c r="H6036" s="34">
        <f t="shared" ca="1" si="1793"/>
        <v>291.95704780554235</v>
      </c>
      <c r="I6036" s="34">
        <f t="shared" ca="1" si="1794"/>
        <v>3791.957047805543</v>
      </c>
      <c r="J6036" s="18">
        <f ca="1">SUM(INDIRECT(ADDRESS(ROW(F6036),COLUMN(F6036),4)):INDIRECT(ADDRESS(ROW(F6036)+N$5-1,COLUMN(F6036),4)))</f>
        <v>25000.000000000004</v>
      </c>
      <c r="K6036" s="18">
        <f t="shared" ca="1" si="1795"/>
        <v>0</v>
      </c>
      <c r="L6036" s="18">
        <f t="shared" ca="1" si="1788"/>
        <v>0</v>
      </c>
      <c r="M6036" s="18">
        <f t="shared" ca="1" si="1791"/>
        <v>16350</v>
      </c>
      <c r="N6036" s="34">
        <f t="shared" ca="1" si="1796"/>
        <v>23647.391061231534</v>
      </c>
      <c r="P6036" s="18">
        <f t="shared" ca="1" si="1789"/>
        <v>291.95704780554235</v>
      </c>
      <c r="Q6036" s="47">
        <f ca="1">SUM(L$15:L6036)-SUM(M$15:M6036)</f>
        <v>0</v>
      </c>
      <c r="R6036" s="47" t="str">
        <f t="shared" ca="1" si="1790"/>
        <v>M6039</v>
      </c>
      <c r="S6036" s="40">
        <f t="shared" ca="1" si="1797"/>
        <v>0</v>
      </c>
      <c r="T6036" s="46">
        <f t="shared" ca="1" si="1798"/>
        <v>23</v>
      </c>
      <c r="X6036" s="74">
        <f t="shared" ca="1" si="1799"/>
        <v>0.29195704780554232</v>
      </c>
      <c r="Y6036" s="75">
        <f t="shared" ca="1" si="1800"/>
        <v>0.29195704780554232</v>
      </c>
      <c r="Z6036" s="74">
        <f t="shared" ca="1" si="1801"/>
        <v>1.3390455014613132</v>
      </c>
      <c r="AA6036" s="76">
        <f t="shared" ca="1" si="1802"/>
        <v>291.95704780554235</v>
      </c>
      <c r="AB6036" s="76">
        <f t="shared" ca="1" si="1803"/>
        <v>1339.0455014613133</v>
      </c>
    </row>
    <row r="6037" spans="1:28" x14ac:dyDescent="0.25">
      <c r="A6037" s="2">
        <f t="shared" si="1804"/>
        <v>23</v>
      </c>
      <c r="B6037" s="16">
        <f ca="1">VLOOKUP(A6037,PERIODS!$O$4:$P$33,2,FALSE)</f>
        <v>3.5000000000000003E-2</v>
      </c>
      <c r="C6037" s="15"/>
      <c r="D6037" s="18">
        <v>5000</v>
      </c>
      <c r="E6037" s="34">
        <f t="shared" ca="1" si="1786"/>
        <v>23647.391061231534</v>
      </c>
      <c r="F6037" s="34">
        <f t="shared" ca="1" si="1787"/>
        <v>3500.0000000000005</v>
      </c>
      <c r="G6037" s="69">
        <f t="shared" ca="1" si="1792"/>
        <v>0</v>
      </c>
      <c r="H6037" s="34">
        <f t="shared" ca="1" si="1793"/>
        <v>1111.8241820413505</v>
      </c>
      <c r="I6037" s="34">
        <f t="shared" ca="1" si="1794"/>
        <v>4611.8241820413514</v>
      </c>
      <c r="J6037" s="18">
        <f ca="1">SUM(INDIRECT(ADDRESS(ROW(F6037),COLUMN(F6037),4)):INDIRECT(ADDRESS(ROW(F6037)+N$5-1,COLUMN(F6037),4)))</f>
        <v>25500.000000000004</v>
      </c>
      <c r="K6037" s="18">
        <f t="shared" ca="1" si="1795"/>
        <v>16350</v>
      </c>
      <c r="L6037" s="18">
        <f t="shared" ca="1" si="1788"/>
        <v>16350</v>
      </c>
      <c r="M6037" s="18">
        <f t="shared" ca="1" si="1791"/>
        <v>0</v>
      </c>
      <c r="N6037" s="34">
        <f t="shared" ca="1" si="1796"/>
        <v>19035.566879190184</v>
      </c>
      <c r="P6037" s="18">
        <f t="shared" ca="1" si="1789"/>
        <v>1111.8241820413505</v>
      </c>
      <c r="Q6037" s="47">
        <f ca="1">SUM(L$15:L6037)-SUM(M$15:M6037)</f>
        <v>16350</v>
      </c>
      <c r="R6037" s="47" t="str">
        <f t="shared" ca="1" si="1790"/>
        <v>M6040</v>
      </c>
      <c r="S6037" s="40">
        <f t="shared" ca="1" si="1797"/>
        <v>0</v>
      </c>
      <c r="T6037" s="46">
        <f t="shared" ca="1" si="1798"/>
        <v>40</v>
      </c>
      <c r="X6037" s="74">
        <f t="shared" ca="1" si="1799"/>
        <v>1.1118241820413504</v>
      </c>
      <c r="Y6037" s="75">
        <f t="shared" ca="1" si="1800"/>
        <v>1.1118241820413504</v>
      </c>
      <c r="Z6037" s="74">
        <f t="shared" ca="1" si="1801"/>
        <v>3.0398986682234632</v>
      </c>
      <c r="AA6037" s="76">
        <f t="shared" ca="1" si="1802"/>
        <v>1111.8241820413505</v>
      </c>
      <c r="AB6037" s="76">
        <f t="shared" ca="1" si="1803"/>
        <v>3039.8986682234631</v>
      </c>
    </row>
    <row r="6038" spans="1:28" x14ac:dyDescent="0.25">
      <c r="A6038" s="2">
        <f t="shared" si="1804"/>
        <v>24</v>
      </c>
      <c r="B6038" s="16">
        <f ca="1">VLOOKUP(A6038,PERIODS!$O$4:$P$33,2,FALSE)</f>
        <v>3.5000000000000003E-2</v>
      </c>
      <c r="C6038" s="15"/>
      <c r="D6038" s="18">
        <v>5000</v>
      </c>
      <c r="E6038" s="34">
        <f t="shared" ca="1" si="1786"/>
        <v>19035.566879190184</v>
      </c>
      <c r="F6038" s="34">
        <f t="shared" ca="1" si="1787"/>
        <v>3500.0000000000005</v>
      </c>
      <c r="G6038" s="69">
        <f t="shared" ca="1" si="1792"/>
        <v>0</v>
      </c>
      <c r="H6038" s="34">
        <f t="shared" ca="1" si="1793"/>
        <v>-182.32374007627655</v>
      </c>
      <c r="I6038" s="34">
        <f t="shared" ca="1" si="1794"/>
        <v>3317.676259923724</v>
      </c>
      <c r="J6038" s="18">
        <f ca="1">SUM(INDIRECT(ADDRESS(ROW(F6038),COLUMN(F6038),4)):INDIRECT(ADDRESS(ROW(F6038)+N$5-1,COLUMN(F6038),4)))</f>
        <v>26000</v>
      </c>
      <c r="K6038" s="18">
        <f t="shared" ca="1" si="1795"/>
        <v>16350</v>
      </c>
      <c r="L6038" s="18">
        <f t="shared" ca="1" si="1788"/>
        <v>0</v>
      </c>
      <c r="M6038" s="18">
        <f t="shared" ca="1" si="1791"/>
        <v>0</v>
      </c>
      <c r="N6038" s="34">
        <f t="shared" ca="1" si="1796"/>
        <v>15717.89061926646</v>
      </c>
      <c r="P6038" s="18">
        <f t="shared" ca="1" si="1789"/>
        <v>182.32374007627655</v>
      </c>
      <c r="Q6038" s="47">
        <f ca="1">SUM(L$15:L6038)-SUM(M$15:M6038)</f>
        <v>16350</v>
      </c>
      <c r="R6038" s="47" t="str">
        <f t="shared" ca="1" si="1790"/>
        <v>M6041</v>
      </c>
      <c r="S6038" s="40">
        <f t="shared" ca="1" si="1797"/>
        <v>0</v>
      </c>
      <c r="T6038" s="46">
        <f t="shared" ca="1" si="1798"/>
        <v>13</v>
      </c>
      <c r="X6038" s="74">
        <f t="shared" ca="1" si="1799"/>
        <v>-0.18232374007627655</v>
      </c>
      <c r="Y6038" s="75">
        <f t="shared" ca="1" si="1800"/>
        <v>-0.18232374007627655</v>
      </c>
      <c r="Z6038" s="74">
        <f t="shared" ca="1" si="1801"/>
        <v>0.83333151393338456</v>
      </c>
      <c r="AA6038" s="76">
        <f t="shared" ca="1" si="1802"/>
        <v>-182.32374007627655</v>
      </c>
      <c r="AB6038" s="76">
        <f t="shared" ca="1" si="1803"/>
        <v>833.3315139333846</v>
      </c>
    </row>
    <row r="6039" spans="1:28" x14ac:dyDescent="0.25">
      <c r="A6039" s="2">
        <f t="shared" si="1804"/>
        <v>25</v>
      </c>
      <c r="B6039" s="16">
        <f ca="1">VLOOKUP(A6039,PERIODS!$O$4:$P$33,2,FALSE)</f>
        <v>3.5000000000000003E-2</v>
      </c>
      <c r="C6039" s="15"/>
      <c r="D6039" s="18">
        <v>5000</v>
      </c>
      <c r="E6039" s="34">
        <f t="shared" ref="E6039:E6102" ca="1" si="1805">N6038</f>
        <v>15717.89061926646</v>
      </c>
      <c r="F6039" s="34">
        <f t="shared" ref="F6039:F6102" ca="1" si="1806">F$2*B6039</f>
        <v>3500.0000000000005</v>
      </c>
      <c r="G6039" s="69">
        <f t="shared" ca="1" si="1792"/>
        <v>0</v>
      </c>
      <c r="H6039" s="34">
        <f t="shared" ca="1" si="1793"/>
        <v>-766.56062772274413</v>
      </c>
      <c r="I6039" s="34">
        <f t="shared" ca="1" si="1794"/>
        <v>2733.4393722772566</v>
      </c>
      <c r="J6039" s="18">
        <f ca="1">SUM(INDIRECT(ADDRESS(ROW(F6039),COLUMN(F6039),4)):INDIRECT(ADDRESS(ROW(F6039)+N$5-1,COLUMN(F6039),4)))</f>
        <v>24900</v>
      </c>
      <c r="K6039" s="18">
        <f t="shared" ca="1" si="1795"/>
        <v>16350</v>
      </c>
      <c r="L6039" s="18">
        <f t="shared" ref="L6039:L6102" ca="1" si="1807">IF((E6039+K6038)&lt;J6039,N$2,0)</f>
        <v>0</v>
      </c>
      <c r="M6039" s="18">
        <f t="shared" ca="1" si="1791"/>
        <v>0</v>
      </c>
      <c r="N6039" s="34">
        <f t="shared" ca="1" si="1796"/>
        <v>12984.451246989203</v>
      </c>
      <c r="P6039" s="18">
        <f t="shared" ref="P6039:P6102" ca="1" si="1808">ABS(H6039)</f>
        <v>766.56062772274413</v>
      </c>
      <c r="Q6039" s="47">
        <f ca="1">SUM(L$15:L6039)-SUM(M$15:M6039)</f>
        <v>16350</v>
      </c>
      <c r="R6039" s="47" t="str">
        <f t="shared" ref="R6039:R6102" ca="1" si="1809">ADDRESS(ROW(M6039)+$N$3+RANDBETWEEN(-$N$4,$N$4),COLUMN(M6039),4)</f>
        <v>M6042</v>
      </c>
      <c r="S6039" s="40">
        <f t="shared" ca="1" si="1797"/>
        <v>0</v>
      </c>
      <c r="T6039" s="46">
        <f t="shared" ca="1" si="1798"/>
        <v>11</v>
      </c>
      <c r="X6039" s="74">
        <f t="shared" ca="1" si="1799"/>
        <v>-0.76656062772274414</v>
      </c>
      <c r="Y6039" s="75">
        <f t="shared" ca="1" si="1800"/>
        <v>-0.76656062772274414</v>
      </c>
      <c r="Z6039" s="74">
        <f t="shared" ca="1" si="1801"/>
        <v>0.46460828432072321</v>
      </c>
      <c r="AA6039" s="76">
        <f t="shared" ca="1" si="1802"/>
        <v>-766.56062772274413</v>
      </c>
      <c r="AB6039" s="76">
        <f t="shared" ca="1" si="1803"/>
        <v>464.60828432072321</v>
      </c>
    </row>
    <row r="6040" spans="1:28" x14ac:dyDescent="0.25">
      <c r="A6040" s="2">
        <f t="shared" si="1804"/>
        <v>26</v>
      </c>
      <c r="B6040" s="16">
        <f ca="1">VLOOKUP(A6040,PERIODS!$O$4:$P$33,2,FALSE)</f>
        <v>3.5000000000000003E-2</v>
      </c>
      <c r="C6040" s="15"/>
      <c r="D6040" s="18">
        <v>5000</v>
      </c>
      <c r="E6040" s="34">
        <f t="shared" ca="1" si="1805"/>
        <v>12984.451246989203</v>
      </c>
      <c r="F6040" s="34">
        <f t="shared" ca="1" si="1806"/>
        <v>3500.0000000000005</v>
      </c>
      <c r="G6040" s="69">
        <f t="shared" ca="1" si="1792"/>
        <v>0</v>
      </c>
      <c r="H6040" s="34">
        <f t="shared" ca="1" si="1793"/>
        <v>-596.01712080085008</v>
      </c>
      <c r="I6040" s="34">
        <f t="shared" ca="1" si="1794"/>
        <v>2903.9828791991504</v>
      </c>
      <c r="J6040" s="18">
        <f ca="1">SUM(INDIRECT(ADDRESS(ROW(F6040),COLUMN(F6040),4)):INDIRECT(ADDRESS(ROW(F6040)+N$5-1,COLUMN(F6040),4)))</f>
        <v>23900</v>
      </c>
      <c r="K6040" s="18">
        <f t="shared" ca="1" si="1795"/>
        <v>0</v>
      </c>
      <c r="L6040" s="18">
        <f t="shared" ca="1" si="1807"/>
        <v>0</v>
      </c>
      <c r="M6040" s="18">
        <f t="shared" ca="1" si="1791"/>
        <v>16350</v>
      </c>
      <c r="N6040" s="34">
        <f t="shared" ca="1" si="1796"/>
        <v>26430.468367790054</v>
      </c>
      <c r="P6040" s="18">
        <f t="shared" ca="1" si="1808"/>
        <v>596.01712080085008</v>
      </c>
      <c r="Q6040" s="47">
        <f ca="1">SUM(L$15:L6040)-SUM(M$15:M6040)</f>
        <v>0</v>
      </c>
      <c r="R6040" s="47" t="str">
        <f t="shared" ca="1" si="1809"/>
        <v>M6043</v>
      </c>
      <c r="S6040" s="40">
        <f t="shared" ca="1" si="1797"/>
        <v>0</v>
      </c>
      <c r="T6040" s="46">
        <f t="shared" ca="1" si="1798"/>
        <v>15</v>
      </c>
      <c r="X6040" s="74">
        <f t="shared" ca="1" si="1799"/>
        <v>-0.59601712080085012</v>
      </c>
      <c r="Y6040" s="75">
        <f t="shared" ca="1" si="1800"/>
        <v>-0.59601712080085012</v>
      </c>
      <c r="Z6040" s="74">
        <f t="shared" ca="1" si="1801"/>
        <v>0.55100184531772323</v>
      </c>
      <c r="AA6040" s="76">
        <f t="shared" ca="1" si="1802"/>
        <v>-596.01712080085008</v>
      </c>
      <c r="AB6040" s="76">
        <f t="shared" ca="1" si="1803"/>
        <v>551.00184531772322</v>
      </c>
    </row>
    <row r="6041" spans="1:28" x14ac:dyDescent="0.25">
      <c r="A6041" s="2">
        <f t="shared" si="1804"/>
        <v>27</v>
      </c>
      <c r="B6041" s="16">
        <f ca="1">VLOOKUP(A6041,PERIODS!$O$4:$P$33,2,FALSE)</f>
        <v>3.5000000000000003E-2</v>
      </c>
      <c r="C6041" s="15"/>
      <c r="D6041" s="18">
        <v>5000</v>
      </c>
      <c r="E6041" s="34">
        <f t="shared" ca="1" si="1805"/>
        <v>26430.468367790054</v>
      </c>
      <c r="F6041" s="34">
        <f t="shared" ca="1" si="1806"/>
        <v>3500.0000000000005</v>
      </c>
      <c r="G6041" s="69">
        <f t="shared" ca="1" si="1792"/>
        <v>0</v>
      </c>
      <c r="H6041" s="34">
        <f t="shared" ca="1" si="1793"/>
        <v>-1452.187391562047</v>
      </c>
      <c r="I6041" s="34">
        <f t="shared" ca="1" si="1794"/>
        <v>2047.8126084379535</v>
      </c>
      <c r="J6041" s="18">
        <f ca="1">SUM(INDIRECT(ADDRESS(ROW(F6041),COLUMN(F6041),4)):INDIRECT(ADDRESS(ROW(F6041)+N$5-1,COLUMN(F6041),4)))</f>
        <v>22900</v>
      </c>
      <c r="K6041" s="18">
        <f t="shared" ca="1" si="1795"/>
        <v>0</v>
      </c>
      <c r="L6041" s="18">
        <f t="shared" ca="1" si="1807"/>
        <v>0</v>
      </c>
      <c r="M6041" s="18">
        <f t="shared" ca="1" si="1791"/>
        <v>0</v>
      </c>
      <c r="N6041" s="34">
        <f t="shared" ca="1" si="1796"/>
        <v>24382.655759352099</v>
      </c>
      <c r="P6041" s="18">
        <f t="shared" ca="1" si="1808"/>
        <v>1452.187391562047</v>
      </c>
      <c r="Q6041" s="47">
        <f ca="1">SUM(L$15:L6041)-SUM(M$15:M6041)</f>
        <v>0</v>
      </c>
      <c r="R6041" s="47" t="str">
        <f t="shared" ca="1" si="1809"/>
        <v>M6044</v>
      </c>
      <c r="S6041" s="40">
        <f t="shared" ca="1" si="1797"/>
        <v>0</v>
      </c>
      <c r="T6041" s="46">
        <f t="shared" ca="1" si="1798"/>
        <v>29</v>
      </c>
      <c r="X6041" s="74">
        <f t="shared" ca="1" si="1799"/>
        <v>-1.4521873915620469</v>
      </c>
      <c r="Y6041" s="75">
        <f t="shared" ca="1" si="1800"/>
        <v>-1.4521873915620469</v>
      </c>
      <c r="Z6041" s="74">
        <f t="shared" ca="1" si="1801"/>
        <v>0.23405775178806981</v>
      </c>
      <c r="AA6041" s="76">
        <f t="shared" ca="1" si="1802"/>
        <v>-1452.187391562047</v>
      </c>
      <c r="AB6041" s="76">
        <f t="shared" ca="1" si="1803"/>
        <v>234.05775178806982</v>
      </c>
    </row>
    <row r="6042" spans="1:28" x14ac:dyDescent="0.25">
      <c r="A6042" s="2">
        <f t="shared" si="1804"/>
        <v>28</v>
      </c>
      <c r="B6042" s="16">
        <f ca="1">VLOOKUP(A6042,PERIODS!$O$4:$P$33,2,FALSE)</f>
        <v>0.04</v>
      </c>
      <c r="C6042" s="15"/>
      <c r="D6042" s="18">
        <v>5000</v>
      </c>
      <c r="E6042" s="34">
        <f t="shared" ca="1" si="1805"/>
        <v>24382.655759352099</v>
      </c>
      <c r="F6042" s="34">
        <f t="shared" ca="1" si="1806"/>
        <v>4000</v>
      </c>
      <c r="G6042" s="69">
        <f t="shared" ca="1" si="1792"/>
        <v>0</v>
      </c>
      <c r="H6042" s="34">
        <f t="shared" ca="1" si="1793"/>
        <v>1959.9639845400536</v>
      </c>
      <c r="I6042" s="34">
        <f t="shared" ca="1" si="1794"/>
        <v>5959.9639845400534</v>
      </c>
      <c r="J6042" s="18">
        <f ca="1">SUM(INDIRECT(ADDRESS(ROW(F6042),COLUMN(F6042),4)):INDIRECT(ADDRESS(ROW(F6042)+N$5-1,COLUMN(F6042),4)))</f>
        <v>21900</v>
      </c>
      <c r="K6042" s="18">
        <f t="shared" ca="1" si="1795"/>
        <v>0</v>
      </c>
      <c r="L6042" s="18">
        <f t="shared" ca="1" si="1807"/>
        <v>0</v>
      </c>
      <c r="M6042" s="18">
        <f t="shared" ca="1" si="1791"/>
        <v>0</v>
      </c>
      <c r="N6042" s="34">
        <f t="shared" ca="1" si="1796"/>
        <v>18422.691774812047</v>
      </c>
      <c r="P6042" s="18">
        <f t="shared" ca="1" si="1808"/>
        <v>1959.9639845400536</v>
      </c>
      <c r="Q6042" s="47">
        <f ca="1">SUM(L$15:L6042)-SUM(M$15:M6042)</f>
        <v>0</v>
      </c>
      <c r="R6042" s="47" t="str">
        <f t="shared" ca="1" si="1809"/>
        <v>M6045</v>
      </c>
      <c r="S6042" s="40">
        <f t="shared" ca="1" si="1797"/>
        <v>0</v>
      </c>
      <c r="T6042" s="46">
        <f t="shared" ca="1" si="1798"/>
        <v>78</v>
      </c>
      <c r="X6042" s="74">
        <f t="shared" ca="1" si="1799"/>
        <v>2.0493287255748749</v>
      </c>
      <c r="Y6042" s="75">
        <f t="shared" ca="1" si="1800"/>
        <v>1.9599639845400536</v>
      </c>
      <c r="Z6042" s="74">
        <f t="shared" ca="1" si="1801"/>
        <v>7.0990713842313315</v>
      </c>
      <c r="AA6042" s="76">
        <f t="shared" ca="1" si="1802"/>
        <v>1959.9639845400536</v>
      </c>
      <c r="AB6042" s="76">
        <f t="shared" ca="1" si="1803"/>
        <v>7099.0713842313316</v>
      </c>
    </row>
    <row r="6043" spans="1:28" x14ac:dyDescent="0.25">
      <c r="A6043" s="2">
        <f t="shared" si="1804"/>
        <v>29</v>
      </c>
      <c r="B6043" s="16">
        <f ca="1">VLOOKUP(A6043,PERIODS!$O$4:$P$33,2,FALSE)</f>
        <v>0.04</v>
      </c>
      <c r="C6043" s="15"/>
      <c r="D6043" s="18">
        <v>5000</v>
      </c>
      <c r="E6043" s="34">
        <f t="shared" ca="1" si="1805"/>
        <v>18422.691774812047</v>
      </c>
      <c r="F6043" s="34">
        <f t="shared" ca="1" si="1806"/>
        <v>4000</v>
      </c>
      <c r="G6043" s="69">
        <f t="shared" ca="1" si="1792"/>
        <v>0</v>
      </c>
      <c r="H6043" s="34">
        <f t="shared" ca="1" si="1793"/>
        <v>-1428.1576695458327</v>
      </c>
      <c r="I6043" s="34">
        <f t="shared" ca="1" si="1794"/>
        <v>2571.8423304541675</v>
      </c>
      <c r="J6043" s="18">
        <f ca="1">SUM(INDIRECT(ADDRESS(ROW(F6043),COLUMN(F6043),4)):INDIRECT(ADDRESS(ROW(F6043)+N$5-1,COLUMN(F6043),4)))</f>
        <v>21200</v>
      </c>
      <c r="K6043" s="18">
        <f t="shared" ca="1" si="1795"/>
        <v>16350</v>
      </c>
      <c r="L6043" s="18">
        <f t="shared" ca="1" si="1807"/>
        <v>16350</v>
      </c>
      <c r="M6043" s="18">
        <f t="shared" ca="1" si="1791"/>
        <v>0</v>
      </c>
      <c r="N6043" s="34">
        <f t="shared" ca="1" si="1796"/>
        <v>15850.849444357878</v>
      </c>
      <c r="P6043" s="18">
        <f t="shared" ca="1" si="1808"/>
        <v>1428.1576695458327</v>
      </c>
      <c r="Q6043" s="47">
        <f ca="1">SUM(L$15:L6043)-SUM(M$15:M6043)</f>
        <v>16350</v>
      </c>
      <c r="R6043" s="47" t="str">
        <f t="shared" ca="1" si="1809"/>
        <v>M6046</v>
      </c>
      <c r="S6043" s="40">
        <f t="shared" ca="1" si="1797"/>
        <v>0</v>
      </c>
      <c r="T6043" s="46">
        <f t="shared" ca="1" si="1798"/>
        <v>91</v>
      </c>
      <c r="X6043" s="74">
        <f t="shared" ca="1" si="1799"/>
        <v>-1.4281576695458327</v>
      </c>
      <c r="Y6043" s="75">
        <f t="shared" ca="1" si="1800"/>
        <v>-1.4281576695458327</v>
      </c>
      <c r="Z6043" s="74">
        <f t="shared" ca="1" si="1801"/>
        <v>0.23975021473763961</v>
      </c>
      <c r="AA6043" s="76">
        <f t="shared" ca="1" si="1802"/>
        <v>-1428.1576695458327</v>
      </c>
      <c r="AB6043" s="76">
        <f t="shared" ca="1" si="1803"/>
        <v>239.7502147376396</v>
      </c>
    </row>
    <row r="6044" spans="1:28" x14ac:dyDescent="0.25">
      <c r="A6044" s="2">
        <f t="shared" si="1804"/>
        <v>30</v>
      </c>
      <c r="B6044" s="16">
        <f ca="1">VLOOKUP(A6044,PERIODS!$O$4:$P$33,2,FALSE)</f>
        <v>0.04</v>
      </c>
      <c r="C6044" s="15"/>
      <c r="D6044" s="18">
        <v>5000</v>
      </c>
      <c r="E6044" s="34">
        <f t="shared" ca="1" si="1805"/>
        <v>15850.849444357878</v>
      </c>
      <c r="F6044" s="34">
        <f t="shared" ca="1" si="1806"/>
        <v>4000</v>
      </c>
      <c r="G6044" s="69">
        <f t="shared" ca="1" si="1792"/>
        <v>0</v>
      </c>
      <c r="H6044" s="34">
        <f t="shared" ca="1" si="1793"/>
        <v>86.638789042182367</v>
      </c>
      <c r="I6044" s="34">
        <f t="shared" ca="1" si="1794"/>
        <v>4086.6387890421825</v>
      </c>
      <c r="J6044" s="18">
        <f ca="1">SUM(INDIRECT(ADDRESS(ROW(F6044),COLUMN(F6044),4)):INDIRECT(ADDRESS(ROW(F6044)+N$5-1,COLUMN(F6044),4)))</f>
        <v>20500</v>
      </c>
      <c r="K6044" s="18">
        <f t="shared" ca="1" si="1795"/>
        <v>16350</v>
      </c>
      <c r="L6044" s="18">
        <f t="shared" ca="1" si="1807"/>
        <v>0</v>
      </c>
      <c r="M6044" s="18">
        <f t="shared" ca="1" si="1791"/>
        <v>0</v>
      </c>
      <c r="N6044" s="34">
        <f t="shared" ca="1" si="1796"/>
        <v>11764.210655315695</v>
      </c>
      <c r="P6044" s="18">
        <f t="shared" ca="1" si="1808"/>
        <v>86.638789042182367</v>
      </c>
      <c r="Q6044" s="47">
        <f ca="1">SUM(L$15:L6044)-SUM(M$15:M6044)</f>
        <v>16350</v>
      </c>
      <c r="R6044" s="47" t="str">
        <f t="shared" ca="1" si="1809"/>
        <v>M6047</v>
      </c>
      <c r="S6044" s="40">
        <f t="shared" ca="1" si="1797"/>
        <v>0</v>
      </c>
      <c r="T6044" s="46">
        <f t="shared" ca="1" si="1798"/>
        <v>79</v>
      </c>
      <c r="X6044" s="74">
        <f t="shared" ca="1" si="1799"/>
        <v>8.6638789042182363E-2</v>
      </c>
      <c r="Y6044" s="75">
        <f t="shared" ca="1" si="1800"/>
        <v>8.6638789042182363E-2</v>
      </c>
      <c r="Z6044" s="74">
        <f t="shared" ca="1" si="1801"/>
        <v>1.0905027070416242</v>
      </c>
      <c r="AA6044" s="76">
        <f t="shared" ca="1" si="1802"/>
        <v>86.638789042182367</v>
      </c>
      <c r="AB6044" s="76">
        <f t="shared" ca="1" si="1803"/>
        <v>1090.5027070416243</v>
      </c>
    </row>
    <row r="6045" spans="1:28" x14ac:dyDescent="0.25">
      <c r="A6045" s="2">
        <f t="shared" si="1804"/>
        <v>1</v>
      </c>
      <c r="B6045" s="16">
        <f ca="1">VLOOKUP(A6045,PERIODS!$O$4:$P$33,2,FALSE)</f>
        <v>2.4E-2</v>
      </c>
      <c r="C6045" s="15"/>
      <c r="D6045" s="18">
        <v>5000</v>
      </c>
      <c r="E6045" s="34">
        <f t="shared" ca="1" si="1805"/>
        <v>11764.210655315695</v>
      </c>
      <c r="F6045" s="34">
        <f t="shared" ca="1" si="1806"/>
        <v>2400</v>
      </c>
      <c r="G6045" s="69">
        <f t="shared" ca="1" si="1792"/>
        <v>0</v>
      </c>
      <c r="H6045" s="34">
        <f t="shared" ca="1" si="1793"/>
        <v>-516.76673213615311</v>
      </c>
      <c r="I6045" s="34">
        <f t="shared" ca="1" si="1794"/>
        <v>1883.2332678638468</v>
      </c>
      <c r="J6045" s="18">
        <f ca="1">SUM(INDIRECT(ADDRESS(ROW(F6045),COLUMN(F6045),4)):INDIRECT(ADDRESS(ROW(F6045)+N$5-1,COLUMN(F6045),4)))</f>
        <v>19800</v>
      </c>
      <c r="K6045" s="18">
        <f t="shared" ca="1" si="1795"/>
        <v>16350</v>
      </c>
      <c r="L6045" s="18">
        <f t="shared" ca="1" si="1807"/>
        <v>0</v>
      </c>
      <c r="M6045" s="18">
        <f t="shared" ca="1" si="1791"/>
        <v>0</v>
      </c>
      <c r="N6045" s="34">
        <f t="shared" ca="1" si="1796"/>
        <v>9880.9773874518487</v>
      </c>
      <c r="P6045" s="18">
        <f t="shared" ca="1" si="1808"/>
        <v>516.76673213615311</v>
      </c>
      <c r="Q6045" s="47">
        <f ca="1">SUM(L$15:L6045)-SUM(M$15:M6045)</f>
        <v>16350</v>
      </c>
      <c r="R6045" s="47" t="str">
        <f t="shared" ca="1" si="1809"/>
        <v>M6048</v>
      </c>
      <c r="S6045" s="40">
        <f t="shared" ca="1" si="1797"/>
        <v>0</v>
      </c>
      <c r="T6045" s="46">
        <f t="shared" ca="1" si="1798"/>
        <v>64</v>
      </c>
      <c r="X6045" s="74">
        <f t="shared" ca="1" si="1799"/>
        <v>-0.5167667321361531</v>
      </c>
      <c r="Y6045" s="75">
        <f t="shared" ca="1" si="1800"/>
        <v>-0.5167667321361531</v>
      </c>
      <c r="Z6045" s="74">
        <f t="shared" ca="1" si="1801"/>
        <v>0.59644590306941914</v>
      </c>
      <c r="AA6045" s="76">
        <f t="shared" ca="1" si="1802"/>
        <v>-516.76673213615311</v>
      </c>
      <c r="AB6045" s="76">
        <f t="shared" ca="1" si="1803"/>
        <v>596.44590306941916</v>
      </c>
    </row>
    <row r="6046" spans="1:28" x14ac:dyDescent="0.25">
      <c r="A6046" s="2">
        <f t="shared" si="1804"/>
        <v>2</v>
      </c>
      <c r="B6046" s="16">
        <f ca="1">VLOOKUP(A6046,PERIODS!$O$4:$P$33,2,FALSE)</f>
        <v>2.5000000000000001E-2</v>
      </c>
      <c r="C6046" s="15"/>
      <c r="D6046" s="18">
        <v>5000</v>
      </c>
      <c r="E6046" s="34">
        <f t="shared" ca="1" si="1805"/>
        <v>9880.9773874518487</v>
      </c>
      <c r="F6046" s="34">
        <f t="shared" ca="1" si="1806"/>
        <v>2500</v>
      </c>
      <c r="G6046" s="69">
        <f t="shared" ca="1" si="1792"/>
        <v>0</v>
      </c>
      <c r="H6046" s="34">
        <f t="shared" ca="1" si="1793"/>
        <v>-985.88133317398524</v>
      </c>
      <c r="I6046" s="34">
        <f t="shared" ca="1" si="1794"/>
        <v>1514.1186668260148</v>
      </c>
      <c r="J6046" s="18">
        <f ca="1">SUM(INDIRECT(ADDRESS(ROW(F6046),COLUMN(F6046),4)):INDIRECT(ADDRESS(ROW(F6046)+N$5-1,COLUMN(F6046),4)))</f>
        <v>20700</v>
      </c>
      <c r="K6046" s="18">
        <f t="shared" ca="1" si="1795"/>
        <v>0</v>
      </c>
      <c r="L6046" s="18">
        <f t="shared" ca="1" si="1807"/>
        <v>0</v>
      </c>
      <c r="M6046" s="18">
        <f t="shared" ca="1" si="1791"/>
        <v>16350</v>
      </c>
      <c r="N6046" s="34">
        <f t="shared" ca="1" si="1796"/>
        <v>24716.858720625834</v>
      </c>
      <c r="P6046" s="18">
        <f t="shared" ca="1" si="1808"/>
        <v>985.88133317398524</v>
      </c>
      <c r="Q6046" s="47">
        <f ca="1">SUM(L$15:L6046)-SUM(M$15:M6046)</f>
        <v>0</v>
      </c>
      <c r="R6046" s="47" t="str">
        <f t="shared" ca="1" si="1809"/>
        <v>M6049</v>
      </c>
      <c r="S6046" s="40">
        <f t="shared" ca="1" si="1797"/>
        <v>0</v>
      </c>
      <c r="T6046" s="46">
        <f t="shared" ca="1" si="1798"/>
        <v>34</v>
      </c>
      <c r="X6046" s="74">
        <f t="shared" ca="1" si="1799"/>
        <v>-0.9858813331739853</v>
      </c>
      <c r="Y6046" s="75">
        <f t="shared" ca="1" si="1800"/>
        <v>-0.9858813331739853</v>
      </c>
      <c r="Z6046" s="74">
        <f t="shared" ca="1" si="1801"/>
        <v>0.37311024754901267</v>
      </c>
      <c r="AA6046" s="76">
        <f t="shared" ca="1" si="1802"/>
        <v>-985.88133317398524</v>
      </c>
      <c r="AB6046" s="76">
        <f t="shared" ca="1" si="1803"/>
        <v>373.11024754901268</v>
      </c>
    </row>
    <row r="6047" spans="1:28" x14ac:dyDescent="0.25">
      <c r="A6047" s="2">
        <f t="shared" si="1804"/>
        <v>3</v>
      </c>
      <c r="B6047" s="16">
        <f ca="1">VLOOKUP(A6047,PERIODS!$O$4:$P$33,2,FALSE)</f>
        <v>2.5000000000000001E-2</v>
      </c>
      <c r="C6047" s="15"/>
      <c r="D6047" s="18">
        <v>5000</v>
      </c>
      <c r="E6047" s="34">
        <f t="shared" ca="1" si="1805"/>
        <v>24716.858720625834</v>
      </c>
      <c r="F6047" s="34">
        <f t="shared" ca="1" si="1806"/>
        <v>2500</v>
      </c>
      <c r="G6047" s="69">
        <f t="shared" ca="1" si="1792"/>
        <v>0</v>
      </c>
      <c r="H6047" s="34">
        <f t="shared" ca="1" si="1793"/>
        <v>-673.30475023334202</v>
      </c>
      <c r="I6047" s="34">
        <f t="shared" ca="1" si="1794"/>
        <v>1826.695249766658</v>
      </c>
      <c r="J6047" s="18">
        <f ca="1">SUM(INDIRECT(ADDRESS(ROW(F6047),COLUMN(F6047),4)):INDIRECT(ADDRESS(ROW(F6047)+N$5-1,COLUMN(F6047),4)))</f>
        <v>21500</v>
      </c>
      <c r="K6047" s="18">
        <f t="shared" ca="1" si="1795"/>
        <v>0</v>
      </c>
      <c r="L6047" s="18">
        <f t="shared" ca="1" si="1807"/>
        <v>0</v>
      </c>
      <c r="M6047" s="18">
        <f t="shared" ca="1" si="1791"/>
        <v>0</v>
      </c>
      <c r="N6047" s="34">
        <f t="shared" ca="1" si="1796"/>
        <v>22890.163470859177</v>
      </c>
      <c r="P6047" s="18">
        <f t="shared" ca="1" si="1808"/>
        <v>673.30475023334202</v>
      </c>
      <c r="Q6047" s="47">
        <f ca="1">SUM(L$15:L6047)-SUM(M$15:M6047)</f>
        <v>0</v>
      </c>
      <c r="R6047" s="47" t="str">
        <f t="shared" ca="1" si="1809"/>
        <v>M6050</v>
      </c>
      <c r="S6047" s="40">
        <f t="shared" ca="1" si="1797"/>
        <v>0</v>
      </c>
      <c r="T6047" s="46">
        <f t="shared" ca="1" si="1798"/>
        <v>83</v>
      </c>
      <c r="X6047" s="74">
        <f t="shared" ca="1" si="1799"/>
        <v>-0.67330475023334202</v>
      </c>
      <c r="Y6047" s="75">
        <f t="shared" ca="1" si="1800"/>
        <v>-0.67330475023334202</v>
      </c>
      <c r="Z6047" s="74">
        <f t="shared" ca="1" si="1801"/>
        <v>0.51002029994951315</v>
      </c>
      <c r="AA6047" s="76">
        <f t="shared" ca="1" si="1802"/>
        <v>-673.30475023334202</v>
      </c>
      <c r="AB6047" s="76">
        <f t="shared" ca="1" si="1803"/>
        <v>510.02029994951317</v>
      </c>
    </row>
    <row r="6048" spans="1:28" x14ac:dyDescent="0.25">
      <c r="A6048" s="2">
        <f t="shared" si="1804"/>
        <v>4</v>
      </c>
      <c r="B6048" s="16">
        <f ca="1">VLOOKUP(A6048,PERIODS!$O$4:$P$33,2,FALSE)</f>
        <v>2.5000000000000001E-2</v>
      </c>
      <c r="C6048" s="15"/>
      <c r="D6048" s="18">
        <v>5000</v>
      </c>
      <c r="E6048" s="34">
        <f t="shared" ca="1" si="1805"/>
        <v>22890.163470859177</v>
      </c>
      <c r="F6048" s="34">
        <f t="shared" ca="1" si="1806"/>
        <v>2500</v>
      </c>
      <c r="G6048" s="69">
        <f t="shared" ca="1" si="1792"/>
        <v>0</v>
      </c>
      <c r="H6048" s="34">
        <f t="shared" ca="1" si="1793"/>
        <v>395.37634702127389</v>
      </c>
      <c r="I6048" s="34">
        <f t="shared" ca="1" si="1794"/>
        <v>2895.3763470212739</v>
      </c>
      <c r="J6048" s="18">
        <f ca="1">SUM(INDIRECT(ADDRESS(ROW(F6048),COLUMN(F6048),4)):INDIRECT(ADDRESS(ROW(F6048)+N$5-1,COLUMN(F6048),4)))</f>
        <v>22300</v>
      </c>
      <c r="K6048" s="18">
        <f t="shared" ca="1" si="1795"/>
        <v>0</v>
      </c>
      <c r="L6048" s="18">
        <f t="shared" ca="1" si="1807"/>
        <v>0</v>
      </c>
      <c r="M6048" s="18">
        <f t="shared" ca="1" si="1791"/>
        <v>0</v>
      </c>
      <c r="N6048" s="34">
        <f t="shared" ca="1" si="1796"/>
        <v>19994.787123837905</v>
      </c>
      <c r="P6048" s="18">
        <f t="shared" ca="1" si="1808"/>
        <v>395.37634702127389</v>
      </c>
      <c r="Q6048" s="47">
        <f ca="1">SUM(L$15:L6048)-SUM(M$15:M6048)</f>
        <v>0</v>
      </c>
      <c r="R6048" s="47" t="str">
        <f t="shared" ca="1" si="1809"/>
        <v>M6051</v>
      </c>
      <c r="S6048" s="40">
        <f t="shared" ca="1" si="1797"/>
        <v>0</v>
      </c>
      <c r="T6048" s="46">
        <f t="shared" ca="1" si="1798"/>
        <v>43</v>
      </c>
      <c r="X6048" s="74">
        <f t="shared" ca="1" si="1799"/>
        <v>0.39537634702127389</v>
      </c>
      <c r="Y6048" s="75">
        <f t="shared" ca="1" si="1800"/>
        <v>0.39537634702127389</v>
      </c>
      <c r="Z6048" s="74">
        <f t="shared" ca="1" si="1801"/>
        <v>1.4849429396247034</v>
      </c>
      <c r="AA6048" s="76">
        <f t="shared" ca="1" si="1802"/>
        <v>395.37634702127389</v>
      </c>
      <c r="AB6048" s="76">
        <f t="shared" ca="1" si="1803"/>
        <v>1484.9429396247033</v>
      </c>
    </row>
    <row r="6049" spans="1:28" x14ac:dyDescent="0.25">
      <c r="A6049" s="2">
        <f t="shared" si="1804"/>
        <v>5</v>
      </c>
      <c r="B6049" s="16">
        <f ca="1">VLOOKUP(A6049,PERIODS!$O$4:$P$33,2,FALSE)</f>
        <v>3.3000000000000002E-2</v>
      </c>
      <c r="C6049" s="15"/>
      <c r="D6049" s="18">
        <v>5000</v>
      </c>
      <c r="E6049" s="34">
        <f t="shared" ca="1" si="1805"/>
        <v>19994.787123837905</v>
      </c>
      <c r="F6049" s="34">
        <f t="shared" ca="1" si="1806"/>
        <v>3300</v>
      </c>
      <c r="G6049" s="69">
        <f t="shared" ca="1" si="1792"/>
        <v>0</v>
      </c>
      <c r="H6049" s="34">
        <f t="shared" ca="1" si="1793"/>
        <v>-767.32643013276356</v>
      </c>
      <c r="I6049" s="34">
        <f t="shared" ca="1" si="1794"/>
        <v>2532.6735698672364</v>
      </c>
      <c r="J6049" s="18">
        <f ca="1">SUM(INDIRECT(ADDRESS(ROW(F6049),COLUMN(F6049),4)):INDIRECT(ADDRESS(ROW(F6049)+N$5-1,COLUMN(F6049),4)))</f>
        <v>23100</v>
      </c>
      <c r="K6049" s="18">
        <f t="shared" ca="1" si="1795"/>
        <v>16350</v>
      </c>
      <c r="L6049" s="18">
        <f t="shared" ca="1" si="1807"/>
        <v>16350</v>
      </c>
      <c r="M6049" s="18">
        <f t="shared" ca="1" si="1791"/>
        <v>0</v>
      </c>
      <c r="N6049" s="34">
        <f t="shared" ca="1" si="1796"/>
        <v>17462.113553970667</v>
      </c>
      <c r="P6049" s="18">
        <f t="shared" ca="1" si="1808"/>
        <v>767.32643013276356</v>
      </c>
      <c r="Q6049" s="47">
        <f ca="1">SUM(L$15:L6049)-SUM(M$15:M6049)</f>
        <v>16350</v>
      </c>
      <c r="R6049" s="47" t="str">
        <f t="shared" ca="1" si="1809"/>
        <v>M6052</v>
      </c>
      <c r="S6049" s="40">
        <f t="shared" ca="1" si="1797"/>
        <v>0</v>
      </c>
      <c r="T6049" s="46">
        <f t="shared" ca="1" si="1798"/>
        <v>14</v>
      </c>
      <c r="X6049" s="74">
        <f t="shared" ca="1" si="1799"/>
        <v>-0.76732643013276358</v>
      </c>
      <c r="Y6049" s="75">
        <f t="shared" ca="1" si="1800"/>
        <v>-0.76732643013276358</v>
      </c>
      <c r="Z6049" s="74">
        <f t="shared" ca="1" si="1801"/>
        <v>0.46425262237764359</v>
      </c>
      <c r="AA6049" s="76">
        <f t="shared" ca="1" si="1802"/>
        <v>-767.32643013276356</v>
      </c>
      <c r="AB6049" s="76">
        <f t="shared" ca="1" si="1803"/>
        <v>464.2526223776436</v>
      </c>
    </row>
    <row r="6050" spans="1:28" x14ac:dyDescent="0.25">
      <c r="A6050" s="2">
        <f t="shared" si="1804"/>
        <v>6</v>
      </c>
      <c r="B6050" s="16">
        <f ca="1">VLOOKUP(A6050,PERIODS!$O$4:$P$33,2,FALSE)</f>
        <v>3.3000000000000002E-2</v>
      </c>
      <c r="C6050" s="15"/>
      <c r="D6050" s="18">
        <v>5000</v>
      </c>
      <c r="E6050" s="34">
        <f t="shared" ca="1" si="1805"/>
        <v>17462.113553970667</v>
      </c>
      <c r="F6050" s="34">
        <f t="shared" ca="1" si="1806"/>
        <v>3300</v>
      </c>
      <c r="G6050" s="69">
        <f t="shared" ca="1" si="1792"/>
        <v>0</v>
      </c>
      <c r="H6050" s="34">
        <f t="shared" ca="1" si="1793"/>
        <v>-1505.7146153036995</v>
      </c>
      <c r="I6050" s="34">
        <f t="shared" ca="1" si="1794"/>
        <v>1794.2853846963005</v>
      </c>
      <c r="J6050" s="18">
        <f ca="1">SUM(INDIRECT(ADDRESS(ROW(F6050),COLUMN(F6050),4)):INDIRECT(ADDRESS(ROW(F6050)+N$5-1,COLUMN(F6050),4)))</f>
        <v>23100</v>
      </c>
      <c r="K6050" s="18">
        <f t="shared" ca="1" si="1795"/>
        <v>16350</v>
      </c>
      <c r="L6050" s="18">
        <f t="shared" ca="1" si="1807"/>
        <v>0</v>
      </c>
      <c r="M6050" s="18">
        <f t="shared" ca="1" si="1791"/>
        <v>0</v>
      </c>
      <c r="N6050" s="34">
        <f t="shared" ca="1" si="1796"/>
        <v>15667.828169274366</v>
      </c>
      <c r="P6050" s="18">
        <f t="shared" ca="1" si="1808"/>
        <v>1505.7146153036995</v>
      </c>
      <c r="Q6050" s="47">
        <f ca="1">SUM(L$15:L6050)-SUM(M$15:M6050)</f>
        <v>16350</v>
      </c>
      <c r="R6050" s="47" t="str">
        <f t="shared" ca="1" si="1809"/>
        <v>M6053</v>
      </c>
      <c r="S6050" s="40">
        <f t="shared" ca="1" si="1797"/>
        <v>0</v>
      </c>
      <c r="T6050" s="46">
        <f t="shared" ca="1" si="1798"/>
        <v>56</v>
      </c>
      <c r="X6050" s="74">
        <f t="shared" ca="1" si="1799"/>
        <v>-1.5057146153036995</v>
      </c>
      <c r="Y6050" s="75">
        <f t="shared" ca="1" si="1800"/>
        <v>-1.5057146153036995</v>
      </c>
      <c r="Z6050" s="74">
        <f t="shared" ca="1" si="1801"/>
        <v>0.22185869355193422</v>
      </c>
      <c r="AA6050" s="76">
        <f t="shared" ca="1" si="1802"/>
        <v>-1505.7146153036995</v>
      </c>
      <c r="AB6050" s="76">
        <f t="shared" ca="1" si="1803"/>
        <v>221.85869355193421</v>
      </c>
    </row>
    <row r="6051" spans="1:28" x14ac:dyDescent="0.25">
      <c r="A6051" s="2">
        <f t="shared" si="1804"/>
        <v>7</v>
      </c>
      <c r="B6051" s="16">
        <f ca="1">VLOOKUP(A6051,PERIODS!$O$4:$P$33,2,FALSE)</f>
        <v>3.3000000000000002E-2</v>
      </c>
      <c r="C6051" s="15"/>
      <c r="D6051" s="18">
        <v>5000</v>
      </c>
      <c r="E6051" s="34">
        <f t="shared" ca="1" si="1805"/>
        <v>15667.828169274366</v>
      </c>
      <c r="F6051" s="34">
        <f t="shared" ca="1" si="1806"/>
        <v>3300</v>
      </c>
      <c r="G6051" s="69">
        <f t="shared" ca="1" si="1792"/>
        <v>0</v>
      </c>
      <c r="H6051" s="34">
        <f t="shared" ca="1" si="1793"/>
        <v>21.892031668385904</v>
      </c>
      <c r="I6051" s="34">
        <f t="shared" ca="1" si="1794"/>
        <v>3321.8920316683857</v>
      </c>
      <c r="J6051" s="18">
        <f ca="1">SUM(INDIRECT(ADDRESS(ROW(F6051),COLUMN(F6051),4)):INDIRECT(ADDRESS(ROW(F6051)+N$5-1,COLUMN(F6051),4)))</f>
        <v>23100</v>
      </c>
      <c r="K6051" s="18">
        <f t="shared" ca="1" si="1795"/>
        <v>16350</v>
      </c>
      <c r="L6051" s="18">
        <f t="shared" ca="1" si="1807"/>
        <v>0</v>
      </c>
      <c r="M6051" s="18">
        <f t="shared" ca="1" si="1791"/>
        <v>0</v>
      </c>
      <c r="N6051" s="34">
        <f t="shared" ca="1" si="1796"/>
        <v>12345.936137605981</v>
      </c>
      <c r="P6051" s="18">
        <f t="shared" ca="1" si="1808"/>
        <v>21.892031668385904</v>
      </c>
      <c r="Q6051" s="47">
        <f ca="1">SUM(L$15:L6051)-SUM(M$15:M6051)</f>
        <v>16350</v>
      </c>
      <c r="R6051" s="47" t="str">
        <f t="shared" ca="1" si="1809"/>
        <v>M6054</v>
      </c>
      <c r="S6051" s="40">
        <f t="shared" ca="1" si="1797"/>
        <v>0</v>
      </c>
      <c r="T6051" s="46">
        <f t="shared" ca="1" si="1798"/>
        <v>45</v>
      </c>
      <c r="X6051" s="74">
        <f t="shared" ca="1" si="1799"/>
        <v>2.1892031668385905E-2</v>
      </c>
      <c r="Y6051" s="75">
        <f t="shared" ca="1" si="1800"/>
        <v>2.1892031668385905E-2</v>
      </c>
      <c r="Z6051" s="74">
        <f t="shared" ca="1" si="1801"/>
        <v>1.0221334204725416</v>
      </c>
      <c r="AA6051" s="76">
        <f t="shared" ca="1" si="1802"/>
        <v>21.892031668385904</v>
      </c>
      <c r="AB6051" s="76">
        <f t="shared" ca="1" si="1803"/>
        <v>1022.1334204725416</v>
      </c>
    </row>
    <row r="6052" spans="1:28" x14ac:dyDescent="0.25">
      <c r="A6052" s="2">
        <f t="shared" si="1804"/>
        <v>8</v>
      </c>
      <c r="B6052" s="16">
        <f ca="1">VLOOKUP(A6052,PERIODS!$O$4:$P$33,2,FALSE)</f>
        <v>3.3000000000000002E-2</v>
      </c>
      <c r="C6052" s="15"/>
      <c r="D6052" s="18">
        <v>5000</v>
      </c>
      <c r="E6052" s="34">
        <f t="shared" ca="1" si="1805"/>
        <v>12345.936137605981</v>
      </c>
      <c r="F6052" s="34">
        <f t="shared" ca="1" si="1806"/>
        <v>3300</v>
      </c>
      <c r="G6052" s="69">
        <f t="shared" ca="1" si="1792"/>
        <v>0</v>
      </c>
      <c r="H6052" s="34">
        <f t="shared" ca="1" si="1793"/>
        <v>-1478.7924394224633</v>
      </c>
      <c r="I6052" s="34">
        <f t="shared" ca="1" si="1794"/>
        <v>1821.2075605775367</v>
      </c>
      <c r="J6052" s="18">
        <f ca="1">SUM(INDIRECT(ADDRESS(ROW(F6052),COLUMN(F6052),4)):INDIRECT(ADDRESS(ROW(F6052)+N$5-1,COLUMN(F6052),4)))</f>
        <v>23100</v>
      </c>
      <c r="K6052" s="18">
        <f t="shared" ca="1" si="1795"/>
        <v>0</v>
      </c>
      <c r="L6052" s="18">
        <f t="shared" ca="1" si="1807"/>
        <v>0</v>
      </c>
      <c r="M6052" s="18">
        <f t="shared" ca="1" si="1791"/>
        <v>16350</v>
      </c>
      <c r="N6052" s="34">
        <f t="shared" ca="1" si="1796"/>
        <v>26874.728577028443</v>
      </c>
      <c r="P6052" s="18">
        <f t="shared" ca="1" si="1808"/>
        <v>1478.7924394224633</v>
      </c>
      <c r="Q6052" s="47">
        <f ca="1">SUM(L$15:L6052)-SUM(M$15:M6052)</f>
        <v>0</v>
      </c>
      <c r="R6052" s="47" t="str">
        <f t="shared" ca="1" si="1809"/>
        <v>M6055</v>
      </c>
      <c r="S6052" s="40">
        <f t="shared" ca="1" si="1797"/>
        <v>0</v>
      </c>
      <c r="T6052" s="46">
        <f t="shared" ca="1" si="1798"/>
        <v>36</v>
      </c>
      <c r="X6052" s="74">
        <f t="shared" ca="1" si="1799"/>
        <v>-1.4787924394224632</v>
      </c>
      <c r="Y6052" s="75">
        <f t="shared" ca="1" si="1800"/>
        <v>-1.4787924394224632</v>
      </c>
      <c r="Z6052" s="74">
        <f t="shared" ca="1" si="1801"/>
        <v>0.22791274072002213</v>
      </c>
      <c r="AA6052" s="76">
        <f t="shared" ca="1" si="1802"/>
        <v>-1478.7924394224633</v>
      </c>
      <c r="AB6052" s="76">
        <f t="shared" ca="1" si="1803"/>
        <v>227.91274072002213</v>
      </c>
    </row>
    <row r="6053" spans="1:28" x14ac:dyDescent="0.25">
      <c r="A6053" s="2">
        <f t="shared" si="1804"/>
        <v>9</v>
      </c>
      <c r="B6053" s="16">
        <f ca="1">VLOOKUP(A6053,PERIODS!$O$4:$P$33,2,FALSE)</f>
        <v>3.3000000000000002E-2</v>
      </c>
      <c r="C6053" s="15"/>
      <c r="D6053" s="18">
        <v>5000</v>
      </c>
      <c r="E6053" s="34">
        <f t="shared" ca="1" si="1805"/>
        <v>26874.728577028443</v>
      </c>
      <c r="F6053" s="34">
        <f t="shared" ca="1" si="1806"/>
        <v>3300</v>
      </c>
      <c r="G6053" s="69">
        <f t="shared" ca="1" si="1792"/>
        <v>0</v>
      </c>
      <c r="H6053" s="34">
        <f t="shared" ca="1" si="1793"/>
        <v>-259.57620701207088</v>
      </c>
      <c r="I6053" s="34">
        <f t="shared" ca="1" si="1794"/>
        <v>3040.4237929879291</v>
      </c>
      <c r="J6053" s="18">
        <f ca="1">SUM(INDIRECT(ADDRESS(ROW(F6053),COLUMN(F6053),4)):INDIRECT(ADDRESS(ROW(F6053)+N$5-1,COLUMN(F6053),4)))</f>
        <v>23100</v>
      </c>
      <c r="K6053" s="18">
        <f t="shared" ca="1" si="1795"/>
        <v>0</v>
      </c>
      <c r="L6053" s="18">
        <f t="shared" ca="1" si="1807"/>
        <v>0</v>
      </c>
      <c r="M6053" s="18">
        <f t="shared" ca="1" si="1791"/>
        <v>0</v>
      </c>
      <c r="N6053" s="34">
        <f t="shared" ca="1" si="1796"/>
        <v>23834.304784040512</v>
      </c>
      <c r="P6053" s="18">
        <f t="shared" ca="1" si="1808"/>
        <v>259.57620701207088</v>
      </c>
      <c r="Q6053" s="47">
        <f ca="1">SUM(L$15:L6053)-SUM(M$15:M6053)</f>
        <v>0</v>
      </c>
      <c r="R6053" s="47" t="str">
        <f t="shared" ca="1" si="1809"/>
        <v>M6056</v>
      </c>
      <c r="S6053" s="40">
        <f t="shared" ca="1" si="1797"/>
        <v>0</v>
      </c>
      <c r="T6053" s="46">
        <f t="shared" ca="1" si="1798"/>
        <v>51</v>
      </c>
      <c r="X6053" s="74">
        <f t="shared" ca="1" si="1799"/>
        <v>-0.2595762070120709</v>
      </c>
      <c r="Y6053" s="75">
        <f t="shared" ca="1" si="1800"/>
        <v>-0.2595762070120709</v>
      </c>
      <c r="Z6053" s="74">
        <f t="shared" ca="1" si="1801"/>
        <v>0.77137842130936762</v>
      </c>
      <c r="AA6053" s="76">
        <f t="shared" ca="1" si="1802"/>
        <v>-259.57620701207088</v>
      </c>
      <c r="AB6053" s="76">
        <f t="shared" ca="1" si="1803"/>
        <v>771.37842130936758</v>
      </c>
    </row>
    <row r="6054" spans="1:28" x14ac:dyDescent="0.25">
      <c r="A6054" s="2">
        <f t="shared" si="1804"/>
        <v>10</v>
      </c>
      <c r="B6054" s="16">
        <f ca="1">VLOOKUP(A6054,PERIODS!$O$4:$P$33,2,FALSE)</f>
        <v>3.3000000000000002E-2</v>
      </c>
      <c r="C6054" s="15"/>
      <c r="D6054" s="18">
        <v>5000</v>
      </c>
      <c r="E6054" s="34">
        <f t="shared" ca="1" si="1805"/>
        <v>23834.304784040512</v>
      </c>
      <c r="F6054" s="34">
        <f t="shared" ca="1" si="1806"/>
        <v>3300</v>
      </c>
      <c r="G6054" s="69">
        <f t="shared" ca="1" si="1792"/>
        <v>0</v>
      </c>
      <c r="H6054" s="34">
        <f t="shared" ca="1" si="1793"/>
        <v>-192.10494933371442</v>
      </c>
      <c r="I6054" s="34">
        <f t="shared" ca="1" si="1794"/>
        <v>3107.8950506662854</v>
      </c>
      <c r="J6054" s="18">
        <f ca="1">SUM(INDIRECT(ADDRESS(ROW(F6054),COLUMN(F6054),4)):INDIRECT(ADDRESS(ROW(F6054)+N$5-1,COLUMN(F6054),4)))</f>
        <v>23100</v>
      </c>
      <c r="K6054" s="18">
        <f t="shared" ca="1" si="1795"/>
        <v>0</v>
      </c>
      <c r="L6054" s="18">
        <f t="shared" ca="1" si="1807"/>
        <v>0</v>
      </c>
      <c r="M6054" s="18">
        <f t="shared" ca="1" si="1791"/>
        <v>0</v>
      </c>
      <c r="N6054" s="34">
        <f t="shared" ca="1" si="1796"/>
        <v>20726.409733374228</v>
      </c>
      <c r="P6054" s="18">
        <f t="shared" ca="1" si="1808"/>
        <v>192.10494933371442</v>
      </c>
      <c r="Q6054" s="47">
        <f ca="1">SUM(L$15:L6054)-SUM(M$15:M6054)</f>
        <v>0</v>
      </c>
      <c r="R6054" s="47" t="str">
        <f t="shared" ca="1" si="1809"/>
        <v>M6057</v>
      </c>
      <c r="S6054" s="40">
        <f t="shared" ca="1" si="1797"/>
        <v>0</v>
      </c>
      <c r="T6054" s="46">
        <f t="shared" ca="1" si="1798"/>
        <v>37</v>
      </c>
      <c r="X6054" s="74">
        <f t="shared" ca="1" si="1799"/>
        <v>-0.19210494933371441</v>
      </c>
      <c r="Y6054" s="75">
        <f t="shared" ca="1" si="1800"/>
        <v>-0.19210494933371441</v>
      </c>
      <c r="Z6054" s="74">
        <f t="shared" ca="1" si="1801"/>
        <v>0.82522025763067985</v>
      </c>
      <c r="AA6054" s="76">
        <f t="shared" ca="1" si="1802"/>
        <v>-192.10494933371442</v>
      </c>
      <c r="AB6054" s="76">
        <f t="shared" ca="1" si="1803"/>
        <v>825.22025763067984</v>
      </c>
    </row>
    <row r="6055" spans="1:28" x14ac:dyDescent="0.25">
      <c r="A6055" s="2">
        <f t="shared" si="1804"/>
        <v>11</v>
      </c>
      <c r="B6055" s="16">
        <f ca="1">VLOOKUP(A6055,PERIODS!$O$4:$P$33,2,FALSE)</f>
        <v>3.3000000000000002E-2</v>
      </c>
      <c r="C6055" s="15"/>
      <c r="D6055" s="18">
        <v>5000</v>
      </c>
      <c r="E6055" s="34">
        <f t="shared" ca="1" si="1805"/>
        <v>20726.409733374228</v>
      </c>
      <c r="F6055" s="34">
        <f t="shared" ca="1" si="1806"/>
        <v>3300</v>
      </c>
      <c r="G6055" s="69">
        <f t="shared" ca="1" si="1792"/>
        <v>0</v>
      </c>
      <c r="H6055" s="34">
        <f t="shared" ca="1" si="1793"/>
        <v>422.66630482275468</v>
      </c>
      <c r="I6055" s="34">
        <f t="shared" ca="1" si="1794"/>
        <v>3722.6663048227547</v>
      </c>
      <c r="J6055" s="18">
        <f ca="1">SUM(INDIRECT(ADDRESS(ROW(F6055),COLUMN(F6055),4)):INDIRECT(ADDRESS(ROW(F6055)+N$5-1,COLUMN(F6055),4)))</f>
        <v>23300</v>
      </c>
      <c r="K6055" s="18">
        <f t="shared" ca="1" si="1795"/>
        <v>16350</v>
      </c>
      <c r="L6055" s="18">
        <f t="shared" ca="1" si="1807"/>
        <v>16350</v>
      </c>
      <c r="M6055" s="18">
        <f t="shared" ca="1" si="1791"/>
        <v>0</v>
      </c>
      <c r="N6055" s="34">
        <f t="shared" ca="1" si="1796"/>
        <v>17003.743428551476</v>
      </c>
      <c r="P6055" s="18">
        <f t="shared" ca="1" si="1808"/>
        <v>422.66630482275468</v>
      </c>
      <c r="Q6055" s="47">
        <f ca="1">SUM(L$15:L6055)-SUM(M$15:M6055)</f>
        <v>16350</v>
      </c>
      <c r="R6055" s="47" t="str">
        <f t="shared" ca="1" si="1809"/>
        <v>M6058</v>
      </c>
      <c r="S6055" s="40">
        <f t="shared" ca="1" si="1797"/>
        <v>0</v>
      </c>
      <c r="T6055" s="46">
        <f t="shared" ca="1" si="1798"/>
        <v>74</v>
      </c>
      <c r="X6055" s="74">
        <f t="shared" ca="1" si="1799"/>
        <v>0.42266630482275469</v>
      </c>
      <c r="Y6055" s="75">
        <f t="shared" ca="1" si="1800"/>
        <v>0.42266630482275469</v>
      </c>
      <c r="Z6055" s="74">
        <f t="shared" ca="1" si="1801"/>
        <v>1.5260249838162234</v>
      </c>
      <c r="AA6055" s="76">
        <f t="shared" ca="1" si="1802"/>
        <v>422.66630482275468</v>
      </c>
      <c r="AB6055" s="76">
        <f t="shared" ca="1" si="1803"/>
        <v>1526.0249838162233</v>
      </c>
    </row>
    <row r="6056" spans="1:28" x14ac:dyDescent="0.25">
      <c r="A6056" s="2">
        <f t="shared" si="1804"/>
        <v>12</v>
      </c>
      <c r="B6056" s="16">
        <f ca="1">VLOOKUP(A6056,PERIODS!$O$4:$P$33,2,FALSE)</f>
        <v>3.3000000000000002E-2</v>
      </c>
      <c r="C6056" s="15"/>
      <c r="D6056" s="18">
        <v>5000</v>
      </c>
      <c r="E6056" s="34">
        <f t="shared" ca="1" si="1805"/>
        <v>17003.743428551476</v>
      </c>
      <c r="F6056" s="34">
        <f t="shared" ca="1" si="1806"/>
        <v>3300</v>
      </c>
      <c r="G6056" s="69">
        <f t="shared" ca="1" si="1792"/>
        <v>0</v>
      </c>
      <c r="H6056" s="34">
        <f t="shared" ca="1" si="1793"/>
        <v>191.60515474154977</v>
      </c>
      <c r="I6056" s="34">
        <f t="shared" ca="1" si="1794"/>
        <v>3491.60515474155</v>
      </c>
      <c r="J6056" s="18">
        <f ca="1">SUM(INDIRECT(ADDRESS(ROW(F6056),COLUMN(F6056),4)):INDIRECT(ADDRESS(ROW(F6056)+N$5-1,COLUMN(F6056),4)))</f>
        <v>23500</v>
      </c>
      <c r="K6056" s="18">
        <f t="shared" ca="1" si="1795"/>
        <v>16350</v>
      </c>
      <c r="L6056" s="18">
        <f t="shared" ca="1" si="1807"/>
        <v>0</v>
      </c>
      <c r="M6056" s="18">
        <f t="shared" ca="1" si="1791"/>
        <v>0</v>
      </c>
      <c r="N6056" s="34">
        <f t="shared" ca="1" si="1796"/>
        <v>13512.138273809926</v>
      </c>
      <c r="P6056" s="18">
        <f t="shared" ca="1" si="1808"/>
        <v>191.60515474154977</v>
      </c>
      <c r="Q6056" s="47">
        <f ca="1">SUM(L$15:L6056)-SUM(M$15:M6056)</f>
        <v>16350</v>
      </c>
      <c r="R6056" s="47" t="str">
        <f t="shared" ca="1" si="1809"/>
        <v>M6059</v>
      </c>
      <c r="S6056" s="40">
        <f t="shared" ca="1" si="1797"/>
        <v>0</v>
      </c>
      <c r="T6056" s="46">
        <f t="shared" ca="1" si="1798"/>
        <v>2</v>
      </c>
      <c r="X6056" s="74">
        <f t="shared" ca="1" si="1799"/>
        <v>0.19160515474154977</v>
      </c>
      <c r="Y6056" s="75">
        <f t="shared" ca="1" si="1800"/>
        <v>0.19160515474154977</v>
      </c>
      <c r="Z6056" s="74">
        <f t="shared" ca="1" si="1801"/>
        <v>1.2111921890454429</v>
      </c>
      <c r="AA6056" s="76">
        <f t="shared" ca="1" si="1802"/>
        <v>191.60515474154977</v>
      </c>
      <c r="AB6056" s="76">
        <f t="shared" ca="1" si="1803"/>
        <v>1211.192189045443</v>
      </c>
    </row>
    <row r="6057" spans="1:28" x14ac:dyDescent="0.25">
      <c r="A6057" s="2">
        <f t="shared" si="1804"/>
        <v>13</v>
      </c>
      <c r="B6057" s="16">
        <f ca="1">VLOOKUP(A6057,PERIODS!$O$4:$P$33,2,FALSE)</f>
        <v>3.3000000000000002E-2</v>
      </c>
      <c r="C6057" s="15"/>
      <c r="D6057" s="18">
        <v>5000</v>
      </c>
      <c r="E6057" s="34">
        <f t="shared" ca="1" si="1805"/>
        <v>13512.138273809926</v>
      </c>
      <c r="F6057" s="34">
        <f t="shared" ca="1" si="1806"/>
        <v>3300</v>
      </c>
      <c r="G6057" s="69">
        <f t="shared" ca="1" si="1792"/>
        <v>0</v>
      </c>
      <c r="H6057" s="34">
        <f t="shared" ca="1" si="1793"/>
        <v>341.75262710703004</v>
      </c>
      <c r="I6057" s="34">
        <f t="shared" ca="1" si="1794"/>
        <v>3641.7526271070301</v>
      </c>
      <c r="J6057" s="18">
        <f ca="1">SUM(INDIRECT(ADDRESS(ROW(F6057),COLUMN(F6057),4)):INDIRECT(ADDRESS(ROW(F6057)+N$5-1,COLUMN(F6057),4)))</f>
        <v>23700</v>
      </c>
      <c r="K6057" s="18">
        <f t="shared" ca="1" si="1795"/>
        <v>16350</v>
      </c>
      <c r="L6057" s="18">
        <f t="shared" ca="1" si="1807"/>
        <v>0</v>
      </c>
      <c r="M6057" s="18">
        <f t="shared" ca="1" si="1791"/>
        <v>0</v>
      </c>
      <c r="N6057" s="34">
        <f t="shared" ca="1" si="1796"/>
        <v>9870.3856467028963</v>
      </c>
      <c r="P6057" s="18">
        <f t="shared" ca="1" si="1808"/>
        <v>341.75262710703004</v>
      </c>
      <c r="Q6057" s="47">
        <f ca="1">SUM(L$15:L6057)-SUM(M$15:M6057)</f>
        <v>16350</v>
      </c>
      <c r="R6057" s="47" t="str">
        <f t="shared" ca="1" si="1809"/>
        <v>M6060</v>
      </c>
      <c r="S6057" s="40">
        <f t="shared" ca="1" si="1797"/>
        <v>0</v>
      </c>
      <c r="T6057" s="46">
        <f t="shared" ca="1" si="1798"/>
        <v>64</v>
      </c>
      <c r="X6057" s="74">
        <f t="shared" ca="1" si="1799"/>
        <v>0.34175262710703003</v>
      </c>
      <c r="Y6057" s="75">
        <f t="shared" ca="1" si="1800"/>
        <v>0.34175262710703003</v>
      </c>
      <c r="Z6057" s="74">
        <f t="shared" ca="1" si="1801"/>
        <v>1.4074120988459298</v>
      </c>
      <c r="AA6057" s="76">
        <f t="shared" ca="1" si="1802"/>
        <v>341.75262710703004</v>
      </c>
      <c r="AB6057" s="76">
        <f t="shared" ca="1" si="1803"/>
        <v>1407.4120988459297</v>
      </c>
    </row>
    <row r="6058" spans="1:28" x14ac:dyDescent="0.25">
      <c r="A6058" s="2">
        <f t="shared" si="1804"/>
        <v>14</v>
      </c>
      <c r="B6058" s="16">
        <f ca="1">VLOOKUP(A6058,PERIODS!$O$4:$P$33,2,FALSE)</f>
        <v>3.3000000000000002E-2</v>
      </c>
      <c r="C6058" s="15"/>
      <c r="D6058" s="18">
        <v>5000</v>
      </c>
      <c r="E6058" s="34">
        <f t="shared" ca="1" si="1805"/>
        <v>9870.3856467028963</v>
      </c>
      <c r="F6058" s="34">
        <f t="shared" ca="1" si="1806"/>
        <v>3300</v>
      </c>
      <c r="G6058" s="69">
        <f t="shared" ca="1" si="1792"/>
        <v>0</v>
      </c>
      <c r="H6058" s="34">
        <f t="shared" ca="1" si="1793"/>
        <v>745.5931398778398</v>
      </c>
      <c r="I6058" s="34">
        <f t="shared" ca="1" si="1794"/>
        <v>4045.5931398778398</v>
      </c>
      <c r="J6058" s="18">
        <f ca="1">SUM(INDIRECT(ADDRESS(ROW(F6058),COLUMN(F6058),4)):INDIRECT(ADDRESS(ROW(F6058)+N$5-1,COLUMN(F6058),4)))</f>
        <v>23900</v>
      </c>
      <c r="K6058" s="18">
        <f t="shared" ca="1" si="1795"/>
        <v>0</v>
      </c>
      <c r="L6058" s="18">
        <f t="shared" ca="1" si="1807"/>
        <v>0</v>
      </c>
      <c r="M6058" s="18">
        <f t="shared" ca="1" si="1791"/>
        <v>16350</v>
      </c>
      <c r="N6058" s="34">
        <f t="shared" ca="1" si="1796"/>
        <v>22174.792506825055</v>
      </c>
      <c r="P6058" s="18">
        <f t="shared" ca="1" si="1808"/>
        <v>745.5931398778398</v>
      </c>
      <c r="Q6058" s="47">
        <f ca="1">SUM(L$15:L6058)-SUM(M$15:M6058)</f>
        <v>0</v>
      </c>
      <c r="R6058" s="47" t="str">
        <f t="shared" ca="1" si="1809"/>
        <v>M6061</v>
      </c>
      <c r="S6058" s="40">
        <f t="shared" ca="1" si="1797"/>
        <v>0</v>
      </c>
      <c r="T6058" s="46">
        <f t="shared" ca="1" si="1798"/>
        <v>41</v>
      </c>
      <c r="X6058" s="74">
        <f t="shared" ca="1" si="1799"/>
        <v>0.74559313987783982</v>
      </c>
      <c r="Y6058" s="75">
        <f t="shared" ca="1" si="1800"/>
        <v>0.74559313987783982</v>
      </c>
      <c r="Z6058" s="74">
        <f t="shared" ca="1" si="1801"/>
        <v>2.1076912200081765</v>
      </c>
      <c r="AA6058" s="76">
        <f t="shared" ca="1" si="1802"/>
        <v>745.5931398778398</v>
      </c>
      <c r="AB6058" s="76">
        <f t="shared" ca="1" si="1803"/>
        <v>2107.6912200081765</v>
      </c>
    </row>
    <row r="6059" spans="1:28" x14ac:dyDescent="0.25">
      <c r="A6059" s="2">
        <f t="shared" si="1804"/>
        <v>15</v>
      </c>
      <c r="B6059" s="16">
        <f ca="1">VLOOKUP(A6059,PERIODS!$O$4:$P$33,2,FALSE)</f>
        <v>3.3000000000000002E-2</v>
      </c>
      <c r="C6059" s="15"/>
      <c r="D6059" s="18">
        <v>5000</v>
      </c>
      <c r="E6059" s="34">
        <f t="shared" ca="1" si="1805"/>
        <v>22174.792506825055</v>
      </c>
      <c r="F6059" s="34">
        <f t="shared" ca="1" si="1806"/>
        <v>3300</v>
      </c>
      <c r="G6059" s="69">
        <f t="shared" ca="1" si="1792"/>
        <v>0</v>
      </c>
      <c r="H6059" s="34">
        <f t="shared" ca="1" si="1793"/>
        <v>1058.0308961260798</v>
      </c>
      <c r="I6059" s="34">
        <f t="shared" ca="1" si="1794"/>
        <v>4358.0308961260798</v>
      </c>
      <c r="J6059" s="18">
        <f ca="1">SUM(INDIRECT(ADDRESS(ROW(F6059),COLUMN(F6059),4)):INDIRECT(ADDRESS(ROW(F6059)+N$5-1,COLUMN(F6059),4)))</f>
        <v>24100</v>
      </c>
      <c r="K6059" s="18">
        <f t="shared" ca="1" si="1795"/>
        <v>16350</v>
      </c>
      <c r="L6059" s="18">
        <f t="shared" ca="1" si="1807"/>
        <v>16350</v>
      </c>
      <c r="M6059" s="18">
        <f t="shared" ca="1" si="1791"/>
        <v>0</v>
      </c>
      <c r="N6059" s="34">
        <f t="shared" ca="1" si="1796"/>
        <v>17816.761610698974</v>
      </c>
      <c r="P6059" s="18">
        <f t="shared" ca="1" si="1808"/>
        <v>1058.0308961260798</v>
      </c>
      <c r="Q6059" s="47">
        <f ca="1">SUM(L$15:L6059)-SUM(M$15:M6059)</f>
        <v>16350</v>
      </c>
      <c r="R6059" s="47" t="str">
        <f t="shared" ca="1" si="1809"/>
        <v>M6062</v>
      </c>
      <c r="S6059" s="40">
        <f t="shared" ca="1" si="1797"/>
        <v>0</v>
      </c>
      <c r="T6059" s="46">
        <f t="shared" ca="1" si="1798"/>
        <v>76</v>
      </c>
      <c r="X6059" s="74">
        <f t="shared" ca="1" si="1799"/>
        <v>1.0580308961260798</v>
      </c>
      <c r="Y6059" s="75">
        <f t="shared" ca="1" si="1800"/>
        <v>1.0580308961260798</v>
      </c>
      <c r="Z6059" s="74">
        <f t="shared" ca="1" si="1801"/>
        <v>2.8806930170645839</v>
      </c>
      <c r="AA6059" s="76">
        <f t="shared" ca="1" si="1802"/>
        <v>1058.0308961260798</v>
      </c>
      <c r="AB6059" s="76">
        <f t="shared" ca="1" si="1803"/>
        <v>2880.6930170645837</v>
      </c>
    </row>
    <row r="6060" spans="1:28" x14ac:dyDescent="0.25">
      <c r="A6060" s="2">
        <f t="shared" si="1804"/>
        <v>16</v>
      </c>
      <c r="B6060" s="16">
        <f ca="1">VLOOKUP(A6060,PERIODS!$O$4:$P$33,2,FALSE)</f>
        <v>3.3000000000000002E-2</v>
      </c>
      <c r="C6060" s="15"/>
      <c r="D6060" s="18">
        <v>5000</v>
      </c>
      <c r="E6060" s="34">
        <f t="shared" ca="1" si="1805"/>
        <v>17816.761610698974</v>
      </c>
      <c r="F6060" s="34">
        <f t="shared" ca="1" si="1806"/>
        <v>3300</v>
      </c>
      <c r="G6060" s="69">
        <f t="shared" ca="1" si="1792"/>
        <v>0</v>
      </c>
      <c r="H6060" s="34">
        <f t="shared" ca="1" si="1793"/>
        <v>95.297795569599074</v>
      </c>
      <c r="I6060" s="34">
        <f t="shared" ca="1" si="1794"/>
        <v>3395.2977955695992</v>
      </c>
      <c r="J6060" s="18">
        <f ca="1">SUM(INDIRECT(ADDRESS(ROW(F6060),COLUMN(F6060),4)):INDIRECT(ADDRESS(ROW(F6060)+N$5-1,COLUMN(F6060),4)))</f>
        <v>24300</v>
      </c>
      <c r="K6060" s="18">
        <f t="shared" ca="1" si="1795"/>
        <v>16350</v>
      </c>
      <c r="L6060" s="18">
        <f t="shared" ca="1" si="1807"/>
        <v>0</v>
      </c>
      <c r="M6060" s="18">
        <f t="shared" ca="1" si="1791"/>
        <v>0</v>
      </c>
      <c r="N6060" s="34">
        <f t="shared" ca="1" si="1796"/>
        <v>14421.463815129375</v>
      </c>
      <c r="P6060" s="18">
        <f t="shared" ca="1" si="1808"/>
        <v>95.297795569599074</v>
      </c>
      <c r="Q6060" s="47">
        <f ca="1">SUM(L$15:L6060)-SUM(M$15:M6060)</f>
        <v>16350</v>
      </c>
      <c r="R6060" s="47" t="str">
        <f t="shared" ca="1" si="1809"/>
        <v>M6063</v>
      </c>
      <c r="S6060" s="40">
        <f t="shared" ca="1" si="1797"/>
        <v>0</v>
      </c>
      <c r="T6060" s="46">
        <f t="shared" ca="1" si="1798"/>
        <v>8</v>
      </c>
      <c r="X6060" s="74">
        <f t="shared" ca="1" si="1799"/>
        <v>9.5297795569599081E-2</v>
      </c>
      <c r="Y6060" s="75">
        <f t="shared" ca="1" si="1800"/>
        <v>9.5297795569599081E-2</v>
      </c>
      <c r="Z6060" s="74">
        <f t="shared" ca="1" si="1801"/>
        <v>1.0999863774261545</v>
      </c>
      <c r="AA6060" s="76">
        <f t="shared" ca="1" si="1802"/>
        <v>95.297795569599074</v>
      </c>
      <c r="AB6060" s="76">
        <f t="shared" ca="1" si="1803"/>
        <v>1099.9863774261544</v>
      </c>
    </row>
    <row r="6061" spans="1:28" x14ac:dyDescent="0.25">
      <c r="A6061" s="2">
        <f t="shared" si="1804"/>
        <v>17</v>
      </c>
      <c r="B6061" s="16">
        <f ca="1">VLOOKUP(A6061,PERIODS!$O$4:$P$33,2,FALSE)</f>
        <v>3.5000000000000003E-2</v>
      </c>
      <c r="C6061" s="15"/>
      <c r="D6061" s="18">
        <v>5000</v>
      </c>
      <c r="E6061" s="34">
        <f t="shared" ca="1" si="1805"/>
        <v>14421.463815129375</v>
      </c>
      <c r="F6061" s="34">
        <f t="shared" ca="1" si="1806"/>
        <v>3500.0000000000005</v>
      </c>
      <c r="G6061" s="69">
        <f t="shared" ca="1" si="1792"/>
        <v>0</v>
      </c>
      <c r="H6061" s="34">
        <f t="shared" ca="1" si="1793"/>
        <v>-112.0194077321332</v>
      </c>
      <c r="I6061" s="34">
        <f t="shared" ca="1" si="1794"/>
        <v>3387.9805922678675</v>
      </c>
      <c r="J6061" s="18">
        <f ca="1">SUM(INDIRECT(ADDRESS(ROW(F6061),COLUMN(F6061),4)):INDIRECT(ADDRESS(ROW(F6061)+N$5-1,COLUMN(F6061),4)))</f>
        <v>24500.000000000004</v>
      </c>
      <c r="K6061" s="18">
        <f t="shared" ca="1" si="1795"/>
        <v>16350</v>
      </c>
      <c r="L6061" s="18">
        <f t="shared" ca="1" si="1807"/>
        <v>0</v>
      </c>
      <c r="M6061" s="18">
        <f t="shared" ca="1" si="1791"/>
        <v>0</v>
      </c>
      <c r="N6061" s="34">
        <f t="shared" ca="1" si="1796"/>
        <v>11033.483222861507</v>
      </c>
      <c r="P6061" s="18">
        <f t="shared" ca="1" si="1808"/>
        <v>112.0194077321332</v>
      </c>
      <c r="Q6061" s="47">
        <f ca="1">SUM(L$15:L6061)-SUM(M$15:M6061)</f>
        <v>16350</v>
      </c>
      <c r="R6061" s="47" t="str">
        <f t="shared" ca="1" si="1809"/>
        <v>M6064</v>
      </c>
      <c r="S6061" s="40">
        <f t="shared" ca="1" si="1797"/>
        <v>0</v>
      </c>
      <c r="T6061" s="46">
        <f t="shared" ca="1" si="1798"/>
        <v>15</v>
      </c>
      <c r="X6061" s="74">
        <f t="shared" ca="1" si="1799"/>
        <v>-0.1120194077321332</v>
      </c>
      <c r="Y6061" s="75">
        <f t="shared" ca="1" si="1800"/>
        <v>-0.1120194077321332</v>
      </c>
      <c r="Z6061" s="74">
        <f t="shared" ca="1" si="1801"/>
        <v>0.89402690629726678</v>
      </c>
      <c r="AA6061" s="76">
        <f t="shared" ca="1" si="1802"/>
        <v>-112.0194077321332</v>
      </c>
      <c r="AB6061" s="76">
        <f t="shared" ca="1" si="1803"/>
        <v>894.02690629726681</v>
      </c>
    </row>
    <row r="6062" spans="1:28" x14ac:dyDescent="0.25">
      <c r="A6062" s="2">
        <f t="shared" si="1804"/>
        <v>18</v>
      </c>
      <c r="B6062" s="16">
        <f ca="1">VLOOKUP(A6062,PERIODS!$O$4:$P$33,2,FALSE)</f>
        <v>3.5000000000000003E-2</v>
      </c>
      <c r="C6062" s="15"/>
      <c r="D6062" s="18">
        <v>5000</v>
      </c>
      <c r="E6062" s="34">
        <f t="shared" ca="1" si="1805"/>
        <v>11033.483222861507</v>
      </c>
      <c r="F6062" s="34">
        <f t="shared" ca="1" si="1806"/>
        <v>3500.0000000000005</v>
      </c>
      <c r="G6062" s="69">
        <f t="shared" ca="1" si="1792"/>
        <v>0</v>
      </c>
      <c r="H6062" s="34">
        <f t="shared" ca="1" si="1793"/>
        <v>1959.9639845400536</v>
      </c>
      <c r="I6062" s="34">
        <f t="shared" ca="1" si="1794"/>
        <v>5459.9639845400543</v>
      </c>
      <c r="J6062" s="18">
        <f ca="1">SUM(INDIRECT(ADDRESS(ROW(F6062),COLUMN(F6062),4)):INDIRECT(ADDRESS(ROW(F6062)+N$5-1,COLUMN(F6062),4)))</f>
        <v>24500.000000000004</v>
      </c>
      <c r="K6062" s="18">
        <f t="shared" ca="1" si="1795"/>
        <v>0</v>
      </c>
      <c r="L6062" s="18">
        <f t="shared" ca="1" si="1807"/>
        <v>0</v>
      </c>
      <c r="M6062" s="18">
        <f t="shared" ca="1" si="1791"/>
        <v>16350</v>
      </c>
      <c r="N6062" s="34">
        <f t="shared" ca="1" si="1796"/>
        <v>21923.519238321453</v>
      </c>
      <c r="P6062" s="18">
        <f t="shared" ca="1" si="1808"/>
        <v>1959.9639845400536</v>
      </c>
      <c r="Q6062" s="47">
        <f ca="1">SUM(L$15:L6062)-SUM(M$15:M6062)</f>
        <v>0</v>
      </c>
      <c r="R6062" s="47" t="str">
        <f t="shared" ca="1" si="1809"/>
        <v>M6065</v>
      </c>
      <c r="S6062" s="40">
        <f t="shared" ca="1" si="1797"/>
        <v>0</v>
      </c>
      <c r="T6062" s="46">
        <f t="shared" ca="1" si="1798"/>
        <v>26</v>
      </c>
      <c r="X6062" s="74">
        <f t="shared" ca="1" si="1799"/>
        <v>2.3324577147184575</v>
      </c>
      <c r="Y6062" s="75">
        <f t="shared" ca="1" si="1800"/>
        <v>1.9599639845400536</v>
      </c>
      <c r="Z6062" s="74">
        <f t="shared" ca="1" si="1801"/>
        <v>7.0990713842313315</v>
      </c>
      <c r="AA6062" s="76">
        <f t="shared" ca="1" si="1802"/>
        <v>1959.9639845400536</v>
      </c>
      <c r="AB6062" s="76">
        <f t="shared" ca="1" si="1803"/>
        <v>7099.0713842313316</v>
      </c>
    </row>
    <row r="6063" spans="1:28" x14ac:dyDescent="0.25">
      <c r="A6063" s="2">
        <f t="shared" si="1804"/>
        <v>19</v>
      </c>
      <c r="B6063" s="16">
        <f ca="1">VLOOKUP(A6063,PERIODS!$O$4:$P$33,2,FALSE)</f>
        <v>3.5000000000000003E-2</v>
      </c>
      <c r="C6063" s="15"/>
      <c r="D6063" s="18">
        <v>5000</v>
      </c>
      <c r="E6063" s="34">
        <f t="shared" ca="1" si="1805"/>
        <v>21923.519238321453</v>
      </c>
      <c r="F6063" s="34">
        <f t="shared" ca="1" si="1806"/>
        <v>3500.0000000000005</v>
      </c>
      <c r="G6063" s="69">
        <f t="shared" ca="1" si="1792"/>
        <v>0</v>
      </c>
      <c r="H6063" s="34">
        <f t="shared" ca="1" si="1793"/>
        <v>-1624.0956517667887</v>
      </c>
      <c r="I6063" s="34">
        <f t="shared" ca="1" si="1794"/>
        <v>1875.9043482332117</v>
      </c>
      <c r="J6063" s="18">
        <f ca="1">SUM(INDIRECT(ADDRESS(ROW(F6063),COLUMN(F6063),4)):INDIRECT(ADDRESS(ROW(F6063)+N$5-1,COLUMN(F6063),4)))</f>
        <v>24500.000000000004</v>
      </c>
      <c r="K6063" s="18">
        <f t="shared" ca="1" si="1795"/>
        <v>16350</v>
      </c>
      <c r="L6063" s="18">
        <f t="shared" ca="1" si="1807"/>
        <v>16350</v>
      </c>
      <c r="M6063" s="18">
        <f t="shared" ca="1" si="1791"/>
        <v>0</v>
      </c>
      <c r="N6063" s="34">
        <f t="shared" ca="1" si="1796"/>
        <v>20047.61489008824</v>
      </c>
      <c r="P6063" s="18">
        <f t="shared" ca="1" si="1808"/>
        <v>1624.0956517667887</v>
      </c>
      <c r="Q6063" s="47">
        <f ca="1">SUM(L$15:L6063)-SUM(M$15:M6063)</f>
        <v>16350</v>
      </c>
      <c r="R6063" s="47" t="str">
        <f t="shared" ca="1" si="1809"/>
        <v>M6066</v>
      </c>
      <c r="S6063" s="40">
        <f t="shared" ca="1" si="1797"/>
        <v>0</v>
      </c>
      <c r="T6063" s="46">
        <f t="shared" ca="1" si="1798"/>
        <v>91</v>
      </c>
      <c r="X6063" s="74">
        <f t="shared" ca="1" si="1799"/>
        <v>-1.6240956517667886</v>
      </c>
      <c r="Y6063" s="75">
        <f t="shared" ca="1" si="1800"/>
        <v>-1.6240956517667886</v>
      </c>
      <c r="Z6063" s="74">
        <f t="shared" ca="1" si="1801"/>
        <v>0.19708983247572842</v>
      </c>
      <c r="AA6063" s="76">
        <f t="shared" ca="1" si="1802"/>
        <v>-1624.0956517667887</v>
      </c>
      <c r="AB6063" s="76">
        <f t="shared" ca="1" si="1803"/>
        <v>197.08983247572843</v>
      </c>
    </row>
    <row r="6064" spans="1:28" x14ac:dyDescent="0.25">
      <c r="A6064" s="2">
        <f t="shared" si="1804"/>
        <v>20</v>
      </c>
      <c r="B6064" s="16">
        <f ca="1">VLOOKUP(A6064,PERIODS!$O$4:$P$33,2,FALSE)</f>
        <v>3.5000000000000003E-2</v>
      </c>
      <c r="C6064" s="15"/>
      <c r="D6064" s="18">
        <v>5000</v>
      </c>
      <c r="E6064" s="34">
        <f t="shared" ca="1" si="1805"/>
        <v>20047.61489008824</v>
      </c>
      <c r="F6064" s="34">
        <f t="shared" ca="1" si="1806"/>
        <v>3500.0000000000005</v>
      </c>
      <c r="G6064" s="69">
        <f t="shared" ca="1" si="1792"/>
        <v>0</v>
      </c>
      <c r="H6064" s="34">
        <f t="shared" ca="1" si="1793"/>
        <v>-1202.6679954254373</v>
      </c>
      <c r="I6064" s="34">
        <f t="shared" ca="1" si="1794"/>
        <v>2297.3320045745631</v>
      </c>
      <c r="J6064" s="18">
        <f ca="1">SUM(INDIRECT(ADDRESS(ROW(F6064),COLUMN(F6064),4)):INDIRECT(ADDRESS(ROW(F6064)+N$5-1,COLUMN(F6064),4)))</f>
        <v>24500.000000000004</v>
      </c>
      <c r="K6064" s="18">
        <f t="shared" ca="1" si="1795"/>
        <v>16350</v>
      </c>
      <c r="L6064" s="18">
        <f t="shared" ca="1" si="1807"/>
        <v>0</v>
      </c>
      <c r="M6064" s="18">
        <f t="shared" ca="1" si="1791"/>
        <v>0</v>
      </c>
      <c r="N6064" s="34">
        <f t="shared" ca="1" si="1796"/>
        <v>17750.282885513676</v>
      </c>
      <c r="P6064" s="18">
        <f t="shared" ca="1" si="1808"/>
        <v>1202.6679954254373</v>
      </c>
      <c r="Q6064" s="47">
        <f ca="1">SUM(L$15:L6064)-SUM(M$15:M6064)</f>
        <v>16350</v>
      </c>
      <c r="R6064" s="47" t="str">
        <f t="shared" ca="1" si="1809"/>
        <v>M6067</v>
      </c>
      <c r="S6064" s="40">
        <f t="shared" ca="1" si="1797"/>
        <v>0</v>
      </c>
      <c r="T6064" s="46">
        <f t="shared" ca="1" si="1798"/>
        <v>46</v>
      </c>
      <c r="X6064" s="74">
        <f t="shared" ca="1" si="1799"/>
        <v>-1.2026679954254373</v>
      </c>
      <c r="Y6064" s="75">
        <f t="shared" ca="1" si="1800"/>
        <v>-1.2026679954254373</v>
      </c>
      <c r="Z6064" s="74">
        <f t="shared" ca="1" si="1801"/>
        <v>0.30039169816019945</v>
      </c>
      <c r="AA6064" s="76">
        <f t="shared" ca="1" si="1802"/>
        <v>-1202.6679954254373</v>
      </c>
      <c r="AB6064" s="76">
        <f t="shared" ca="1" si="1803"/>
        <v>300.39169816019944</v>
      </c>
    </row>
    <row r="6065" spans="1:28" x14ac:dyDescent="0.25">
      <c r="A6065" s="2">
        <f t="shared" si="1804"/>
        <v>21</v>
      </c>
      <c r="B6065" s="16">
        <f ca="1">VLOOKUP(A6065,PERIODS!$O$4:$P$33,2,FALSE)</f>
        <v>3.5000000000000003E-2</v>
      </c>
      <c r="C6065" s="15"/>
      <c r="D6065" s="18">
        <v>5000</v>
      </c>
      <c r="E6065" s="34">
        <f t="shared" ca="1" si="1805"/>
        <v>17750.282885513676</v>
      </c>
      <c r="F6065" s="34">
        <f t="shared" ca="1" si="1806"/>
        <v>3500.0000000000005</v>
      </c>
      <c r="G6065" s="69">
        <f t="shared" ca="1" si="1792"/>
        <v>0</v>
      </c>
      <c r="H6065" s="34">
        <f t="shared" ca="1" si="1793"/>
        <v>-536.24096622797595</v>
      </c>
      <c r="I6065" s="34">
        <f t="shared" ca="1" si="1794"/>
        <v>2963.7590337720244</v>
      </c>
      <c r="J6065" s="18">
        <f ca="1">SUM(INDIRECT(ADDRESS(ROW(F6065),COLUMN(F6065),4)):INDIRECT(ADDRESS(ROW(F6065)+N$5-1,COLUMN(F6065),4)))</f>
        <v>24500.000000000004</v>
      </c>
      <c r="K6065" s="18">
        <f t="shared" ca="1" si="1795"/>
        <v>16350</v>
      </c>
      <c r="L6065" s="18">
        <f t="shared" ca="1" si="1807"/>
        <v>0</v>
      </c>
      <c r="M6065" s="18">
        <f t="shared" ca="1" si="1791"/>
        <v>0</v>
      </c>
      <c r="N6065" s="34">
        <f t="shared" ca="1" si="1796"/>
        <v>14786.523851741651</v>
      </c>
      <c r="P6065" s="18">
        <f t="shared" ca="1" si="1808"/>
        <v>536.24096622797595</v>
      </c>
      <c r="Q6065" s="47">
        <f ca="1">SUM(L$15:L6065)-SUM(M$15:M6065)</f>
        <v>16350</v>
      </c>
      <c r="R6065" s="47" t="str">
        <f t="shared" ca="1" si="1809"/>
        <v>M6068</v>
      </c>
      <c r="S6065" s="40">
        <f t="shared" ca="1" si="1797"/>
        <v>0</v>
      </c>
      <c r="T6065" s="46">
        <f t="shared" ca="1" si="1798"/>
        <v>7</v>
      </c>
      <c r="X6065" s="74">
        <f t="shared" ca="1" si="1799"/>
        <v>-0.5362409662279759</v>
      </c>
      <c r="Y6065" s="75">
        <f t="shared" ca="1" si="1800"/>
        <v>-0.5362409662279759</v>
      </c>
      <c r="Z6065" s="74">
        <f t="shared" ca="1" si="1801"/>
        <v>0.58494294511300271</v>
      </c>
      <c r="AA6065" s="76">
        <f t="shared" ca="1" si="1802"/>
        <v>-536.24096622797595</v>
      </c>
      <c r="AB6065" s="76">
        <f t="shared" ca="1" si="1803"/>
        <v>584.94294511300268</v>
      </c>
    </row>
    <row r="6066" spans="1:28" x14ac:dyDescent="0.25">
      <c r="A6066" s="2">
        <f t="shared" si="1804"/>
        <v>22</v>
      </c>
      <c r="B6066" s="16">
        <f ca="1">VLOOKUP(A6066,PERIODS!$O$4:$P$33,2,FALSE)</f>
        <v>3.5000000000000003E-2</v>
      </c>
      <c r="C6066" s="15"/>
      <c r="D6066" s="18">
        <v>5000</v>
      </c>
      <c r="E6066" s="34">
        <f t="shared" ca="1" si="1805"/>
        <v>14786.523851741651</v>
      </c>
      <c r="F6066" s="34">
        <f t="shared" ca="1" si="1806"/>
        <v>3500.0000000000005</v>
      </c>
      <c r="G6066" s="69">
        <f t="shared" ca="1" si="1792"/>
        <v>0</v>
      </c>
      <c r="H6066" s="34">
        <f t="shared" ca="1" si="1793"/>
        <v>-120.49953003968741</v>
      </c>
      <c r="I6066" s="34">
        <f t="shared" ca="1" si="1794"/>
        <v>3379.5004699603132</v>
      </c>
      <c r="J6066" s="18">
        <f ca="1">SUM(INDIRECT(ADDRESS(ROW(F6066),COLUMN(F6066),4)):INDIRECT(ADDRESS(ROW(F6066)+N$5-1,COLUMN(F6066),4)))</f>
        <v>25000.000000000004</v>
      </c>
      <c r="K6066" s="18">
        <f t="shared" ca="1" si="1795"/>
        <v>0</v>
      </c>
      <c r="L6066" s="18">
        <f t="shared" ca="1" si="1807"/>
        <v>0</v>
      </c>
      <c r="M6066" s="18">
        <f t="shared" ca="1" si="1791"/>
        <v>16350</v>
      </c>
      <c r="N6066" s="34">
        <f t="shared" ca="1" si="1796"/>
        <v>27757.023381781339</v>
      </c>
      <c r="P6066" s="18">
        <f t="shared" ca="1" si="1808"/>
        <v>120.49953003968741</v>
      </c>
      <c r="Q6066" s="47">
        <f ca="1">SUM(L$15:L6066)-SUM(M$15:M6066)</f>
        <v>0</v>
      </c>
      <c r="R6066" s="47" t="str">
        <f t="shared" ca="1" si="1809"/>
        <v>M6069</v>
      </c>
      <c r="S6066" s="40">
        <f t="shared" ca="1" si="1797"/>
        <v>0</v>
      </c>
      <c r="T6066" s="46">
        <f t="shared" ca="1" si="1798"/>
        <v>34</v>
      </c>
      <c r="X6066" s="74">
        <f t="shared" ca="1" si="1799"/>
        <v>-0.12049953003968741</v>
      </c>
      <c r="Y6066" s="75">
        <f t="shared" ca="1" si="1800"/>
        <v>-0.12049953003968741</v>
      </c>
      <c r="Z6066" s="74">
        <f t="shared" ca="1" si="1801"/>
        <v>0.88647750395452529</v>
      </c>
      <c r="AA6066" s="76">
        <f t="shared" ca="1" si="1802"/>
        <v>-120.49953003968741</v>
      </c>
      <c r="AB6066" s="76">
        <f t="shared" ca="1" si="1803"/>
        <v>886.47750395452533</v>
      </c>
    </row>
    <row r="6067" spans="1:28" x14ac:dyDescent="0.25">
      <c r="A6067" s="2">
        <f t="shared" si="1804"/>
        <v>23</v>
      </c>
      <c r="B6067" s="16">
        <f ca="1">VLOOKUP(A6067,PERIODS!$O$4:$P$33,2,FALSE)</f>
        <v>3.5000000000000003E-2</v>
      </c>
      <c r="C6067" s="15"/>
      <c r="D6067" s="18">
        <v>5000</v>
      </c>
      <c r="E6067" s="34">
        <f t="shared" ca="1" si="1805"/>
        <v>27757.023381781339</v>
      </c>
      <c r="F6067" s="34">
        <f t="shared" ca="1" si="1806"/>
        <v>3500.0000000000005</v>
      </c>
      <c r="G6067" s="69">
        <f t="shared" ca="1" si="1792"/>
        <v>0</v>
      </c>
      <c r="H6067" s="34">
        <f t="shared" ca="1" si="1793"/>
        <v>-1003.0656183993163</v>
      </c>
      <c r="I6067" s="34">
        <f t="shared" ca="1" si="1794"/>
        <v>2496.934381600684</v>
      </c>
      <c r="J6067" s="18">
        <f ca="1">SUM(INDIRECT(ADDRESS(ROW(F6067),COLUMN(F6067),4)):INDIRECT(ADDRESS(ROW(F6067)+N$5-1,COLUMN(F6067),4)))</f>
        <v>25500.000000000004</v>
      </c>
      <c r="K6067" s="18">
        <f t="shared" ca="1" si="1795"/>
        <v>0</v>
      </c>
      <c r="L6067" s="18">
        <f t="shared" ca="1" si="1807"/>
        <v>0</v>
      </c>
      <c r="M6067" s="18">
        <f t="shared" ca="1" si="1791"/>
        <v>0</v>
      </c>
      <c r="N6067" s="34">
        <f t="shared" ca="1" si="1796"/>
        <v>25260.089000180655</v>
      </c>
      <c r="P6067" s="18">
        <f t="shared" ca="1" si="1808"/>
        <v>1003.0656183993163</v>
      </c>
      <c r="Q6067" s="47">
        <f ca="1">SUM(L$15:L6067)-SUM(M$15:M6067)</f>
        <v>0</v>
      </c>
      <c r="R6067" s="47" t="str">
        <f t="shared" ca="1" si="1809"/>
        <v>M6070</v>
      </c>
      <c r="S6067" s="40">
        <f t="shared" ca="1" si="1797"/>
        <v>0</v>
      </c>
      <c r="T6067" s="46">
        <f t="shared" ca="1" si="1798"/>
        <v>99</v>
      </c>
      <c r="X6067" s="74">
        <f t="shared" ca="1" si="1799"/>
        <v>-1.0030656183993163</v>
      </c>
      <c r="Y6067" s="75">
        <f t="shared" ca="1" si="1800"/>
        <v>-1.0030656183993163</v>
      </c>
      <c r="Z6067" s="74">
        <f t="shared" ca="1" si="1801"/>
        <v>0.36675339009119906</v>
      </c>
      <c r="AA6067" s="76">
        <f t="shared" ca="1" si="1802"/>
        <v>-1003.0656183993163</v>
      </c>
      <c r="AB6067" s="76">
        <f t="shared" ca="1" si="1803"/>
        <v>366.75339009119904</v>
      </c>
    </row>
    <row r="6068" spans="1:28" x14ac:dyDescent="0.25">
      <c r="A6068" s="2">
        <f t="shared" si="1804"/>
        <v>24</v>
      </c>
      <c r="B6068" s="16">
        <f ca="1">VLOOKUP(A6068,PERIODS!$O$4:$P$33,2,FALSE)</f>
        <v>3.5000000000000003E-2</v>
      </c>
      <c r="C6068" s="15"/>
      <c r="D6068" s="18">
        <v>5000</v>
      </c>
      <c r="E6068" s="34">
        <f t="shared" ca="1" si="1805"/>
        <v>25260.089000180655</v>
      </c>
      <c r="F6068" s="34">
        <f t="shared" ca="1" si="1806"/>
        <v>3500.0000000000005</v>
      </c>
      <c r="G6068" s="69">
        <f t="shared" ca="1" si="1792"/>
        <v>0</v>
      </c>
      <c r="H6068" s="34">
        <f t="shared" ca="1" si="1793"/>
        <v>-272.34590911696409</v>
      </c>
      <c r="I6068" s="34">
        <f t="shared" ca="1" si="1794"/>
        <v>3227.6540908830366</v>
      </c>
      <c r="J6068" s="18">
        <f ca="1">SUM(INDIRECT(ADDRESS(ROW(F6068),COLUMN(F6068),4)):INDIRECT(ADDRESS(ROW(F6068)+N$5-1,COLUMN(F6068),4)))</f>
        <v>26000</v>
      </c>
      <c r="K6068" s="18">
        <f t="shared" ca="1" si="1795"/>
        <v>16350</v>
      </c>
      <c r="L6068" s="18">
        <f t="shared" ca="1" si="1807"/>
        <v>16350</v>
      </c>
      <c r="M6068" s="18">
        <f t="shared" ca="1" si="1791"/>
        <v>0</v>
      </c>
      <c r="N6068" s="34">
        <f t="shared" ca="1" si="1796"/>
        <v>22032.434909297619</v>
      </c>
      <c r="P6068" s="18">
        <f t="shared" ca="1" si="1808"/>
        <v>272.34590911696409</v>
      </c>
      <c r="Q6068" s="47">
        <f ca="1">SUM(L$15:L6068)-SUM(M$15:M6068)</f>
        <v>16350</v>
      </c>
      <c r="R6068" s="47" t="str">
        <f t="shared" ca="1" si="1809"/>
        <v>M6071</v>
      </c>
      <c r="S6068" s="40">
        <f t="shared" ca="1" si="1797"/>
        <v>0</v>
      </c>
      <c r="T6068" s="46">
        <f t="shared" ca="1" si="1798"/>
        <v>19</v>
      </c>
      <c r="X6068" s="74">
        <f t="shared" ca="1" si="1799"/>
        <v>-0.2723459091169641</v>
      </c>
      <c r="Y6068" s="75">
        <f t="shared" ca="1" si="1800"/>
        <v>-0.2723459091169641</v>
      </c>
      <c r="Z6068" s="74">
        <f t="shared" ca="1" si="1801"/>
        <v>0.76159077432899225</v>
      </c>
      <c r="AA6068" s="76">
        <f t="shared" ca="1" si="1802"/>
        <v>-272.34590911696409</v>
      </c>
      <c r="AB6068" s="76">
        <f t="shared" ca="1" si="1803"/>
        <v>761.59077432899221</v>
      </c>
    </row>
    <row r="6069" spans="1:28" x14ac:dyDescent="0.25">
      <c r="A6069" s="2">
        <f t="shared" si="1804"/>
        <v>25</v>
      </c>
      <c r="B6069" s="16">
        <f ca="1">VLOOKUP(A6069,PERIODS!$O$4:$P$33,2,FALSE)</f>
        <v>3.5000000000000003E-2</v>
      </c>
      <c r="C6069" s="15"/>
      <c r="D6069" s="18">
        <v>5000</v>
      </c>
      <c r="E6069" s="34">
        <f t="shared" ca="1" si="1805"/>
        <v>22032.434909297619</v>
      </c>
      <c r="F6069" s="34">
        <f t="shared" ca="1" si="1806"/>
        <v>3500.0000000000005</v>
      </c>
      <c r="G6069" s="69">
        <f t="shared" ca="1" si="1792"/>
        <v>0</v>
      </c>
      <c r="H6069" s="34">
        <f t="shared" ca="1" si="1793"/>
        <v>-1568.8091093642822</v>
      </c>
      <c r="I6069" s="34">
        <f t="shared" ca="1" si="1794"/>
        <v>1931.1908906357182</v>
      </c>
      <c r="J6069" s="18">
        <f ca="1">SUM(INDIRECT(ADDRESS(ROW(F6069),COLUMN(F6069),4)):INDIRECT(ADDRESS(ROW(F6069)+N$5-1,COLUMN(F6069),4)))</f>
        <v>24900</v>
      </c>
      <c r="K6069" s="18">
        <f t="shared" ca="1" si="1795"/>
        <v>16350</v>
      </c>
      <c r="L6069" s="18">
        <f t="shared" ca="1" si="1807"/>
        <v>0</v>
      </c>
      <c r="M6069" s="18">
        <f t="shared" ca="1" si="1791"/>
        <v>0</v>
      </c>
      <c r="N6069" s="34">
        <f t="shared" ca="1" si="1796"/>
        <v>20101.244018661902</v>
      </c>
      <c r="P6069" s="18">
        <f t="shared" ca="1" si="1808"/>
        <v>1568.8091093642822</v>
      </c>
      <c r="Q6069" s="47">
        <f ca="1">SUM(L$15:L6069)-SUM(M$15:M6069)</f>
        <v>16350</v>
      </c>
      <c r="R6069" s="47" t="str">
        <f t="shared" ca="1" si="1809"/>
        <v>M6072</v>
      </c>
      <c r="S6069" s="40">
        <f t="shared" ca="1" si="1797"/>
        <v>0</v>
      </c>
      <c r="T6069" s="46">
        <f t="shared" ca="1" si="1798"/>
        <v>12</v>
      </c>
      <c r="X6069" s="74">
        <f t="shared" ca="1" si="1799"/>
        <v>-1.5688091093642822</v>
      </c>
      <c r="Y6069" s="75">
        <f t="shared" ca="1" si="1800"/>
        <v>-1.5688091093642822</v>
      </c>
      <c r="Z6069" s="74">
        <f t="shared" ca="1" si="1801"/>
        <v>0.20829308900204785</v>
      </c>
      <c r="AA6069" s="76">
        <f t="shared" ca="1" si="1802"/>
        <v>-1568.8091093642822</v>
      </c>
      <c r="AB6069" s="76">
        <f t="shared" ca="1" si="1803"/>
        <v>208.29308900204785</v>
      </c>
    </row>
    <row r="6070" spans="1:28" x14ac:dyDescent="0.25">
      <c r="A6070" s="2">
        <f t="shared" si="1804"/>
        <v>26</v>
      </c>
      <c r="B6070" s="16">
        <f ca="1">VLOOKUP(A6070,PERIODS!$O$4:$P$33,2,FALSE)</f>
        <v>3.5000000000000003E-2</v>
      </c>
      <c r="C6070" s="15"/>
      <c r="D6070" s="18">
        <v>5000</v>
      </c>
      <c r="E6070" s="34">
        <f t="shared" ca="1" si="1805"/>
        <v>20101.244018661902</v>
      </c>
      <c r="F6070" s="34">
        <f t="shared" ca="1" si="1806"/>
        <v>3500.0000000000005</v>
      </c>
      <c r="G6070" s="69">
        <f t="shared" ca="1" si="1792"/>
        <v>0</v>
      </c>
      <c r="H6070" s="34">
        <f t="shared" ca="1" si="1793"/>
        <v>138.46507264148548</v>
      </c>
      <c r="I6070" s="34">
        <f t="shared" ca="1" si="1794"/>
        <v>3638.4650726414861</v>
      </c>
      <c r="J6070" s="18">
        <f ca="1">SUM(INDIRECT(ADDRESS(ROW(F6070),COLUMN(F6070),4)):INDIRECT(ADDRESS(ROW(F6070)+N$5-1,COLUMN(F6070),4)))</f>
        <v>23900</v>
      </c>
      <c r="K6070" s="18">
        <f t="shared" ca="1" si="1795"/>
        <v>16350</v>
      </c>
      <c r="L6070" s="18">
        <f t="shared" ca="1" si="1807"/>
        <v>0</v>
      </c>
      <c r="M6070" s="18">
        <f t="shared" ca="1" si="1791"/>
        <v>0</v>
      </c>
      <c r="N6070" s="34">
        <f t="shared" ca="1" si="1796"/>
        <v>16462.778946020415</v>
      </c>
      <c r="P6070" s="18">
        <f t="shared" ca="1" si="1808"/>
        <v>138.46507264148548</v>
      </c>
      <c r="Q6070" s="47">
        <f ca="1">SUM(L$15:L6070)-SUM(M$15:M6070)</f>
        <v>16350</v>
      </c>
      <c r="R6070" s="47" t="str">
        <f t="shared" ca="1" si="1809"/>
        <v>M6073</v>
      </c>
      <c r="S6070" s="40">
        <f t="shared" ca="1" si="1797"/>
        <v>0</v>
      </c>
      <c r="T6070" s="46">
        <f t="shared" ca="1" si="1798"/>
        <v>7</v>
      </c>
      <c r="X6070" s="74">
        <f t="shared" ca="1" si="1799"/>
        <v>0.13846507264148547</v>
      </c>
      <c r="Y6070" s="75">
        <f t="shared" ca="1" si="1800"/>
        <v>0.13846507264148547</v>
      </c>
      <c r="Z6070" s="74">
        <f t="shared" ca="1" si="1801"/>
        <v>1.1485095664642402</v>
      </c>
      <c r="AA6070" s="76">
        <f t="shared" ca="1" si="1802"/>
        <v>138.46507264148548</v>
      </c>
      <c r="AB6070" s="76">
        <f t="shared" ca="1" si="1803"/>
        <v>1148.5095664642402</v>
      </c>
    </row>
    <row r="6071" spans="1:28" x14ac:dyDescent="0.25">
      <c r="A6071" s="2">
        <f t="shared" si="1804"/>
        <v>27</v>
      </c>
      <c r="B6071" s="16">
        <f ca="1">VLOOKUP(A6071,PERIODS!$O$4:$P$33,2,FALSE)</f>
        <v>3.5000000000000003E-2</v>
      </c>
      <c r="C6071" s="15"/>
      <c r="D6071" s="18">
        <v>5000</v>
      </c>
      <c r="E6071" s="34">
        <f t="shared" ca="1" si="1805"/>
        <v>16462.778946020415</v>
      </c>
      <c r="F6071" s="34">
        <f t="shared" ca="1" si="1806"/>
        <v>3500.0000000000005</v>
      </c>
      <c r="G6071" s="69">
        <f t="shared" ca="1" si="1792"/>
        <v>0</v>
      </c>
      <c r="H6071" s="34">
        <f t="shared" ca="1" si="1793"/>
        <v>720.10310993577912</v>
      </c>
      <c r="I6071" s="34">
        <f t="shared" ca="1" si="1794"/>
        <v>4220.1031099357797</v>
      </c>
      <c r="J6071" s="18">
        <f ca="1">SUM(INDIRECT(ADDRESS(ROW(F6071),COLUMN(F6071),4)):INDIRECT(ADDRESS(ROW(F6071)+N$5-1,COLUMN(F6071),4)))</f>
        <v>22900</v>
      </c>
      <c r="K6071" s="18">
        <f t="shared" ca="1" si="1795"/>
        <v>0</v>
      </c>
      <c r="L6071" s="18">
        <f t="shared" ca="1" si="1807"/>
        <v>0</v>
      </c>
      <c r="M6071" s="18">
        <f t="shared" ca="1" si="1791"/>
        <v>16350</v>
      </c>
      <c r="N6071" s="34">
        <f t="shared" ca="1" si="1796"/>
        <v>12242.675836084636</v>
      </c>
      <c r="P6071" s="18">
        <f t="shared" ca="1" si="1808"/>
        <v>720.10310993577912</v>
      </c>
      <c r="Q6071" s="47">
        <f ca="1">SUM(L$15:L6071)-SUM(M$15:M6071)</f>
        <v>0</v>
      </c>
      <c r="R6071" s="47" t="str">
        <f t="shared" ca="1" si="1809"/>
        <v>M6074</v>
      </c>
      <c r="S6071" s="40">
        <f t="shared" ca="1" si="1797"/>
        <v>16350</v>
      </c>
      <c r="T6071" s="46">
        <f t="shared" ca="1" si="1798"/>
        <v>98</v>
      </c>
      <c r="X6071" s="74">
        <f t="shared" ca="1" si="1799"/>
        <v>0.72010310993577908</v>
      </c>
      <c r="Y6071" s="75">
        <f t="shared" ca="1" si="1800"/>
        <v>0.72010310993577908</v>
      </c>
      <c r="Z6071" s="74">
        <f t="shared" ca="1" si="1801"/>
        <v>2.0546450540416914</v>
      </c>
      <c r="AA6071" s="76">
        <f t="shared" ca="1" si="1802"/>
        <v>720.10310993577912</v>
      </c>
      <c r="AB6071" s="76">
        <f t="shared" ca="1" si="1803"/>
        <v>2054.6450540416913</v>
      </c>
    </row>
    <row r="6072" spans="1:28" x14ac:dyDescent="0.25">
      <c r="A6072" s="2">
        <f t="shared" si="1804"/>
        <v>28</v>
      </c>
      <c r="B6072" s="16">
        <f ca="1">VLOOKUP(A6072,PERIODS!$O$4:$P$33,2,FALSE)</f>
        <v>0.04</v>
      </c>
      <c r="C6072" s="15"/>
      <c r="D6072" s="18">
        <v>5000</v>
      </c>
      <c r="E6072" s="34">
        <f t="shared" ca="1" si="1805"/>
        <v>12242.675836084636</v>
      </c>
      <c r="F6072" s="34">
        <f t="shared" ca="1" si="1806"/>
        <v>4000</v>
      </c>
      <c r="G6072" s="69">
        <f t="shared" ca="1" si="1792"/>
        <v>0</v>
      </c>
      <c r="H6072" s="34">
        <f t="shared" ca="1" si="1793"/>
        <v>-1101.968085692833</v>
      </c>
      <c r="I6072" s="34">
        <f t="shared" ca="1" si="1794"/>
        <v>2898.031914307167</v>
      </c>
      <c r="J6072" s="18">
        <f ca="1">SUM(INDIRECT(ADDRESS(ROW(F6072),COLUMN(F6072),4)):INDIRECT(ADDRESS(ROW(F6072)+N$5-1,COLUMN(F6072),4)))</f>
        <v>21900</v>
      </c>
      <c r="K6072" s="18">
        <f t="shared" ca="1" si="1795"/>
        <v>16350</v>
      </c>
      <c r="L6072" s="18">
        <f t="shared" ca="1" si="1807"/>
        <v>16350</v>
      </c>
      <c r="M6072" s="18">
        <f t="shared" ca="1" si="1791"/>
        <v>0</v>
      </c>
      <c r="N6072" s="34">
        <f t="shared" ca="1" si="1796"/>
        <v>9344.6439217774696</v>
      </c>
      <c r="P6072" s="18">
        <f t="shared" ca="1" si="1808"/>
        <v>1101.968085692833</v>
      </c>
      <c r="Q6072" s="47">
        <f ca="1">SUM(L$15:L6072)-SUM(M$15:M6072)</f>
        <v>16350</v>
      </c>
      <c r="R6072" s="47" t="str">
        <f t="shared" ca="1" si="1809"/>
        <v>M6075</v>
      </c>
      <c r="S6072" s="40">
        <f t="shared" ca="1" si="1797"/>
        <v>0</v>
      </c>
      <c r="T6072" s="46">
        <f t="shared" ca="1" si="1798"/>
        <v>63</v>
      </c>
      <c r="X6072" s="74">
        <f t="shared" ca="1" si="1799"/>
        <v>-1.1019680856928331</v>
      </c>
      <c r="Y6072" s="75">
        <f t="shared" ca="1" si="1800"/>
        <v>-1.1019680856928331</v>
      </c>
      <c r="Z6072" s="74">
        <f t="shared" ca="1" si="1801"/>
        <v>0.33221660912297069</v>
      </c>
      <c r="AA6072" s="76">
        <f t="shared" ca="1" si="1802"/>
        <v>-1101.968085692833</v>
      </c>
      <c r="AB6072" s="76">
        <f t="shared" ca="1" si="1803"/>
        <v>332.21660912297068</v>
      </c>
    </row>
    <row r="6073" spans="1:28" x14ac:dyDescent="0.25">
      <c r="A6073" s="2">
        <f t="shared" si="1804"/>
        <v>29</v>
      </c>
      <c r="B6073" s="16">
        <f ca="1">VLOOKUP(A6073,PERIODS!$O$4:$P$33,2,FALSE)</f>
        <v>0.04</v>
      </c>
      <c r="C6073" s="15"/>
      <c r="D6073" s="18">
        <v>5000</v>
      </c>
      <c r="E6073" s="34">
        <f t="shared" ca="1" si="1805"/>
        <v>9344.6439217774696</v>
      </c>
      <c r="F6073" s="34">
        <f t="shared" ca="1" si="1806"/>
        <v>4000</v>
      </c>
      <c r="G6073" s="69">
        <f t="shared" ca="1" si="1792"/>
        <v>0</v>
      </c>
      <c r="H6073" s="34">
        <f t="shared" ca="1" si="1793"/>
        <v>-957.40868555931604</v>
      </c>
      <c r="I6073" s="34">
        <f t="shared" ca="1" si="1794"/>
        <v>3042.5913144406841</v>
      </c>
      <c r="J6073" s="18">
        <f ca="1">SUM(INDIRECT(ADDRESS(ROW(F6073),COLUMN(F6073),4)):INDIRECT(ADDRESS(ROW(F6073)+N$5-1,COLUMN(F6073),4)))</f>
        <v>21200</v>
      </c>
      <c r="K6073" s="18">
        <f t="shared" ca="1" si="1795"/>
        <v>16350</v>
      </c>
      <c r="L6073" s="18">
        <f t="shared" ca="1" si="1807"/>
        <v>0</v>
      </c>
      <c r="M6073" s="18">
        <f t="shared" ca="1" si="1791"/>
        <v>0</v>
      </c>
      <c r="N6073" s="34">
        <f t="shared" ca="1" si="1796"/>
        <v>6302.0526073367855</v>
      </c>
      <c r="P6073" s="18">
        <f t="shared" ca="1" si="1808"/>
        <v>957.40868555931604</v>
      </c>
      <c r="Q6073" s="47">
        <f ca="1">SUM(L$15:L6073)-SUM(M$15:M6073)</f>
        <v>16350</v>
      </c>
      <c r="R6073" s="47" t="str">
        <f t="shared" ca="1" si="1809"/>
        <v>M6076</v>
      </c>
      <c r="S6073" s="40">
        <f t="shared" ca="1" si="1797"/>
        <v>0</v>
      </c>
      <c r="T6073" s="46">
        <f t="shared" ca="1" si="1798"/>
        <v>14</v>
      </c>
      <c r="X6073" s="74">
        <f t="shared" ca="1" si="1799"/>
        <v>-0.95740868555931602</v>
      </c>
      <c r="Y6073" s="75">
        <f t="shared" ca="1" si="1800"/>
        <v>-0.95740868555931602</v>
      </c>
      <c r="Z6073" s="74">
        <f t="shared" ca="1" si="1801"/>
        <v>0.38388636849664803</v>
      </c>
      <c r="AA6073" s="76">
        <f t="shared" ca="1" si="1802"/>
        <v>-957.40868555931604</v>
      </c>
      <c r="AB6073" s="76">
        <f t="shared" ca="1" si="1803"/>
        <v>383.88636849664806</v>
      </c>
    </row>
    <row r="6074" spans="1:28" x14ac:dyDescent="0.25">
      <c r="A6074" s="2">
        <f t="shared" si="1804"/>
        <v>30</v>
      </c>
      <c r="B6074" s="16">
        <f ca="1">VLOOKUP(A6074,PERIODS!$O$4:$P$33,2,FALSE)</f>
        <v>0.04</v>
      </c>
      <c r="C6074" s="15"/>
      <c r="D6074" s="18">
        <v>5000</v>
      </c>
      <c r="E6074" s="34">
        <f t="shared" ca="1" si="1805"/>
        <v>6302.0526073367855</v>
      </c>
      <c r="F6074" s="34">
        <f t="shared" ca="1" si="1806"/>
        <v>4000</v>
      </c>
      <c r="G6074" s="69">
        <f t="shared" ca="1" si="1792"/>
        <v>0</v>
      </c>
      <c r="H6074" s="34">
        <f t="shared" ca="1" si="1793"/>
        <v>-212.06409966320058</v>
      </c>
      <c r="I6074" s="34">
        <f t="shared" ca="1" si="1794"/>
        <v>3787.9359003367995</v>
      </c>
      <c r="J6074" s="18">
        <f ca="1">SUM(INDIRECT(ADDRESS(ROW(F6074),COLUMN(F6074),4)):INDIRECT(ADDRESS(ROW(F6074)+N$5-1,COLUMN(F6074),4)))</f>
        <v>20500</v>
      </c>
      <c r="K6074" s="18">
        <f t="shared" ca="1" si="1795"/>
        <v>16350</v>
      </c>
      <c r="L6074" s="18">
        <f t="shared" ca="1" si="1807"/>
        <v>0</v>
      </c>
      <c r="M6074" s="18">
        <f t="shared" ca="1" si="1791"/>
        <v>0</v>
      </c>
      <c r="N6074" s="34">
        <f t="shared" ca="1" si="1796"/>
        <v>2514.116706999986</v>
      </c>
      <c r="P6074" s="18">
        <f t="shared" ca="1" si="1808"/>
        <v>212.06409966320058</v>
      </c>
      <c r="Q6074" s="47">
        <f ca="1">SUM(L$15:L6074)-SUM(M$15:M6074)</f>
        <v>16350</v>
      </c>
      <c r="R6074" s="47" t="str">
        <f t="shared" ca="1" si="1809"/>
        <v>M6077</v>
      </c>
      <c r="S6074" s="40">
        <f t="shared" ca="1" si="1797"/>
        <v>0</v>
      </c>
      <c r="T6074" s="46">
        <f t="shared" ca="1" si="1798"/>
        <v>12</v>
      </c>
      <c r="X6074" s="74">
        <f t="shared" ca="1" si="1799"/>
        <v>-0.21206409966320058</v>
      </c>
      <c r="Y6074" s="75">
        <f t="shared" ca="1" si="1800"/>
        <v>-0.21206409966320058</v>
      </c>
      <c r="Z6074" s="74">
        <f t="shared" ca="1" si="1801"/>
        <v>0.80891284486373283</v>
      </c>
      <c r="AA6074" s="76">
        <f t="shared" ca="1" si="1802"/>
        <v>-212.06409966320058</v>
      </c>
      <c r="AB6074" s="76">
        <f t="shared" ca="1" si="1803"/>
        <v>808.91284486373286</v>
      </c>
    </row>
    <row r="6075" spans="1:28" x14ac:dyDescent="0.25">
      <c r="A6075" s="2">
        <f t="shared" si="1804"/>
        <v>1</v>
      </c>
      <c r="B6075" s="16">
        <f ca="1">VLOOKUP(A6075,PERIODS!$O$4:$P$33,2,FALSE)</f>
        <v>2.4E-2</v>
      </c>
      <c r="C6075" s="15"/>
      <c r="D6075" s="18">
        <v>5000</v>
      </c>
      <c r="E6075" s="34">
        <f t="shared" ca="1" si="1805"/>
        <v>2514.116706999986</v>
      </c>
      <c r="F6075" s="34">
        <f t="shared" ca="1" si="1806"/>
        <v>2400</v>
      </c>
      <c r="G6075" s="69">
        <f t="shared" ca="1" si="1792"/>
        <v>0</v>
      </c>
      <c r="H6075" s="34">
        <f t="shared" ca="1" si="1793"/>
        <v>-2776.284541445676</v>
      </c>
      <c r="I6075" s="34">
        <f t="shared" ca="1" si="1794"/>
        <v>0</v>
      </c>
      <c r="J6075" s="18">
        <f ca="1">SUM(INDIRECT(ADDRESS(ROW(F6075),COLUMN(F6075),4)):INDIRECT(ADDRESS(ROW(F6075)+N$5-1,COLUMN(F6075),4)))</f>
        <v>19800</v>
      </c>
      <c r="K6075" s="18">
        <f t="shared" ca="1" si="1795"/>
        <v>16350</v>
      </c>
      <c r="L6075" s="18">
        <f t="shared" ca="1" si="1807"/>
        <v>16350</v>
      </c>
      <c r="M6075" s="18">
        <f t="shared" ca="1" si="1791"/>
        <v>16350</v>
      </c>
      <c r="N6075" s="34">
        <f t="shared" ca="1" si="1796"/>
        <v>18864.116706999986</v>
      </c>
      <c r="P6075" s="18">
        <f t="shared" ca="1" si="1808"/>
        <v>2776.284541445676</v>
      </c>
      <c r="Q6075" s="47">
        <f ca="1">SUM(L$15:L6075)-SUM(M$15:M6075)</f>
        <v>16350</v>
      </c>
      <c r="R6075" s="47" t="str">
        <f t="shared" ca="1" si="1809"/>
        <v>M6078</v>
      </c>
      <c r="S6075" s="40">
        <f t="shared" ca="1" si="1797"/>
        <v>0</v>
      </c>
      <c r="T6075" s="46">
        <f t="shared" ca="1" si="1798"/>
        <v>11</v>
      </c>
      <c r="X6075" s="74">
        <f t="shared" ca="1" si="1799"/>
        <v>-2.7762845414456758</v>
      </c>
      <c r="Y6075" s="75">
        <f t="shared" ca="1" si="1800"/>
        <v>-2.7762845414456758</v>
      </c>
      <c r="Z6075" s="74">
        <f t="shared" ca="1" si="1801"/>
        <v>6.2269437620505831E-2</v>
      </c>
      <c r="AA6075" s="76">
        <f t="shared" ca="1" si="1802"/>
        <v>-2776.284541445676</v>
      </c>
      <c r="AB6075" s="76">
        <f t="shared" ca="1" si="1803"/>
        <v>62.269437620505833</v>
      </c>
    </row>
    <row r="6076" spans="1:28" x14ac:dyDescent="0.25">
      <c r="A6076" s="2">
        <f t="shared" si="1804"/>
        <v>2</v>
      </c>
      <c r="B6076" s="16">
        <f ca="1">VLOOKUP(A6076,PERIODS!$O$4:$P$33,2,FALSE)</f>
        <v>2.5000000000000001E-2</v>
      </c>
      <c r="C6076" s="15"/>
      <c r="D6076" s="18">
        <v>5000</v>
      </c>
      <c r="E6076" s="34">
        <f t="shared" ca="1" si="1805"/>
        <v>18864.116706999986</v>
      </c>
      <c r="F6076" s="34">
        <f t="shared" ca="1" si="1806"/>
        <v>2500</v>
      </c>
      <c r="G6076" s="69">
        <f t="shared" ca="1" si="1792"/>
        <v>0</v>
      </c>
      <c r="H6076" s="34">
        <f t="shared" ca="1" si="1793"/>
        <v>-1985.260355359849</v>
      </c>
      <c r="I6076" s="34">
        <f t="shared" ca="1" si="1794"/>
        <v>514.73964464015103</v>
      </c>
      <c r="J6076" s="18">
        <f ca="1">SUM(INDIRECT(ADDRESS(ROW(F6076),COLUMN(F6076),4)):INDIRECT(ADDRESS(ROW(F6076)+N$5-1,COLUMN(F6076),4)))</f>
        <v>20700</v>
      </c>
      <c r="K6076" s="18">
        <f t="shared" ca="1" si="1795"/>
        <v>16350</v>
      </c>
      <c r="L6076" s="18">
        <f t="shared" ca="1" si="1807"/>
        <v>0</v>
      </c>
      <c r="M6076" s="18">
        <f t="shared" ca="1" si="1791"/>
        <v>0</v>
      </c>
      <c r="N6076" s="34">
        <f t="shared" ca="1" si="1796"/>
        <v>18349.377062359836</v>
      </c>
      <c r="P6076" s="18">
        <f t="shared" ca="1" si="1808"/>
        <v>1985.260355359849</v>
      </c>
      <c r="Q6076" s="47">
        <f ca="1">SUM(L$15:L6076)-SUM(M$15:M6076)</f>
        <v>16350</v>
      </c>
      <c r="R6076" s="47" t="str">
        <f t="shared" ca="1" si="1809"/>
        <v>M6079</v>
      </c>
      <c r="S6076" s="40">
        <f t="shared" ca="1" si="1797"/>
        <v>0</v>
      </c>
      <c r="T6076" s="46">
        <f t="shared" ca="1" si="1798"/>
        <v>65</v>
      </c>
      <c r="X6076" s="74">
        <f t="shared" ca="1" si="1799"/>
        <v>-1.9852603553598489</v>
      </c>
      <c r="Y6076" s="75">
        <f t="shared" ca="1" si="1800"/>
        <v>-1.9852603553598489</v>
      </c>
      <c r="Z6076" s="74">
        <f t="shared" ca="1" si="1801"/>
        <v>0.13734485099349203</v>
      </c>
      <c r="AA6076" s="76">
        <f t="shared" ca="1" si="1802"/>
        <v>-1985.260355359849</v>
      </c>
      <c r="AB6076" s="76">
        <f t="shared" ca="1" si="1803"/>
        <v>137.34485099349203</v>
      </c>
    </row>
    <row r="6077" spans="1:28" x14ac:dyDescent="0.25">
      <c r="A6077" s="2">
        <f t="shared" si="1804"/>
        <v>3</v>
      </c>
      <c r="B6077" s="16">
        <f ca="1">VLOOKUP(A6077,PERIODS!$O$4:$P$33,2,FALSE)</f>
        <v>2.5000000000000001E-2</v>
      </c>
      <c r="C6077" s="15"/>
      <c r="D6077" s="18">
        <v>5000</v>
      </c>
      <c r="E6077" s="34">
        <f t="shared" ca="1" si="1805"/>
        <v>18349.377062359836</v>
      </c>
      <c r="F6077" s="34">
        <f t="shared" ca="1" si="1806"/>
        <v>2500</v>
      </c>
      <c r="G6077" s="69">
        <f t="shared" ca="1" si="1792"/>
        <v>0</v>
      </c>
      <c r="H6077" s="34">
        <f t="shared" ca="1" si="1793"/>
        <v>-1677.9877884011028</v>
      </c>
      <c r="I6077" s="34">
        <f t="shared" ca="1" si="1794"/>
        <v>822.01221159889724</v>
      </c>
      <c r="J6077" s="18">
        <f ca="1">SUM(INDIRECT(ADDRESS(ROW(F6077),COLUMN(F6077),4)):INDIRECT(ADDRESS(ROW(F6077)+N$5-1,COLUMN(F6077),4)))</f>
        <v>21500</v>
      </c>
      <c r="K6077" s="18">
        <f t="shared" ca="1" si="1795"/>
        <v>16350</v>
      </c>
      <c r="L6077" s="18">
        <f t="shared" ca="1" si="1807"/>
        <v>0</v>
      </c>
      <c r="M6077" s="18">
        <f t="shared" ca="1" si="1791"/>
        <v>0</v>
      </c>
      <c r="N6077" s="34">
        <f t="shared" ca="1" si="1796"/>
        <v>17527.36485076094</v>
      </c>
      <c r="P6077" s="18">
        <f t="shared" ca="1" si="1808"/>
        <v>1677.9877884011028</v>
      </c>
      <c r="Q6077" s="47">
        <f ca="1">SUM(L$15:L6077)-SUM(M$15:M6077)</f>
        <v>16350</v>
      </c>
      <c r="R6077" s="47" t="str">
        <f t="shared" ca="1" si="1809"/>
        <v>M6080</v>
      </c>
      <c r="S6077" s="40">
        <f t="shared" ca="1" si="1797"/>
        <v>0</v>
      </c>
      <c r="T6077" s="46">
        <f t="shared" ca="1" si="1798"/>
        <v>68</v>
      </c>
      <c r="X6077" s="74">
        <f t="shared" ca="1" si="1799"/>
        <v>-1.6779877884011027</v>
      </c>
      <c r="Y6077" s="75">
        <f t="shared" ca="1" si="1800"/>
        <v>-1.6779877884011027</v>
      </c>
      <c r="Z6077" s="74">
        <f t="shared" ca="1" si="1801"/>
        <v>0.18674937748263165</v>
      </c>
      <c r="AA6077" s="76">
        <f t="shared" ca="1" si="1802"/>
        <v>-1677.9877884011028</v>
      </c>
      <c r="AB6077" s="76">
        <f t="shared" ca="1" si="1803"/>
        <v>186.74937748263164</v>
      </c>
    </row>
    <row r="6078" spans="1:28" x14ac:dyDescent="0.25">
      <c r="A6078" s="2">
        <f t="shared" si="1804"/>
        <v>4</v>
      </c>
      <c r="B6078" s="16">
        <f ca="1">VLOOKUP(A6078,PERIODS!$O$4:$P$33,2,FALSE)</f>
        <v>2.5000000000000001E-2</v>
      </c>
      <c r="C6078" s="15"/>
      <c r="D6078" s="18">
        <v>5000</v>
      </c>
      <c r="E6078" s="34">
        <f t="shared" ca="1" si="1805"/>
        <v>17527.36485076094</v>
      </c>
      <c r="F6078" s="34">
        <f t="shared" ca="1" si="1806"/>
        <v>2500</v>
      </c>
      <c r="G6078" s="69">
        <f t="shared" ca="1" si="1792"/>
        <v>0</v>
      </c>
      <c r="H6078" s="34">
        <f t="shared" ca="1" si="1793"/>
        <v>-913.98295870405923</v>
      </c>
      <c r="I6078" s="34">
        <f t="shared" ca="1" si="1794"/>
        <v>1586.0170412959408</v>
      </c>
      <c r="J6078" s="18">
        <f ca="1">SUM(INDIRECT(ADDRESS(ROW(F6078),COLUMN(F6078),4)):INDIRECT(ADDRESS(ROW(F6078)+N$5-1,COLUMN(F6078),4)))</f>
        <v>22300</v>
      </c>
      <c r="K6078" s="18">
        <f t="shared" ca="1" si="1795"/>
        <v>0</v>
      </c>
      <c r="L6078" s="18">
        <f t="shared" ca="1" si="1807"/>
        <v>0</v>
      </c>
      <c r="M6078" s="18">
        <f t="shared" ca="1" si="1791"/>
        <v>16350</v>
      </c>
      <c r="N6078" s="34">
        <f t="shared" ca="1" si="1796"/>
        <v>32291.347809464998</v>
      </c>
      <c r="P6078" s="18">
        <f t="shared" ca="1" si="1808"/>
        <v>913.98295870405923</v>
      </c>
      <c r="Q6078" s="47">
        <f ca="1">SUM(L$15:L6078)-SUM(M$15:M6078)</f>
        <v>0</v>
      </c>
      <c r="R6078" s="47" t="str">
        <f t="shared" ca="1" si="1809"/>
        <v>M6081</v>
      </c>
      <c r="S6078" s="40">
        <f t="shared" ca="1" si="1797"/>
        <v>0</v>
      </c>
      <c r="T6078" s="46">
        <f t="shared" ca="1" si="1798"/>
        <v>2</v>
      </c>
      <c r="X6078" s="74">
        <f t="shared" ca="1" si="1799"/>
        <v>-0.91398295870405921</v>
      </c>
      <c r="Y6078" s="75">
        <f t="shared" ca="1" si="1800"/>
        <v>-0.91398295870405921</v>
      </c>
      <c r="Z6078" s="74">
        <f t="shared" ca="1" si="1801"/>
        <v>0.40092417525129742</v>
      </c>
      <c r="AA6078" s="76">
        <f t="shared" ca="1" si="1802"/>
        <v>-913.98295870405923</v>
      </c>
      <c r="AB6078" s="76">
        <f t="shared" ca="1" si="1803"/>
        <v>400.92417525129741</v>
      </c>
    </row>
    <row r="6079" spans="1:28" x14ac:dyDescent="0.25">
      <c r="A6079" s="2">
        <f t="shared" si="1804"/>
        <v>5</v>
      </c>
      <c r="B6079" s="16">
        <f ca="1">VLOOKUP(A6079,PERIODS!$O$4:$P$33,2,FALSE)</f>
        <v>3.3000000000000002E-2</v>
      </c>
      <c r="C6079" s="15"/>
      <c r="D6079" s="18">
        <v>5000</v>
      </c>
      <c r="E6079" s="34">
        <f t="shared" ca="1" si="1805"/>
        <v>32291.347809464998</v>
      </c>
      <c r="F6079" s="34">
        <f t="shared" ca="1" si="1806"/>
        <v>3300</v>
      </c>
      <c r="G6079" s="69">
        <f t="shared" ca="1" si="1792"/>
        <v>0</v>
      </c>
      <c r="H6079" s="34">
        <f t="shared" ca="1" si="1793"/>
        <v>1271.7564781486878</v>
      </c>
      <c r="I6079" s="34">
        <f t="shared" ca="1" si="1794"/>
        <v>4571.7564781486881</v>
      </c>
      <c r="J6079" s="18">
        <f ca="1">SUM(INDIRECT(ADDRESS(ROW(F6079),COLUMN(F6079),4)):INDIRECT(ADDRESS(ROW(F6079)+N$5-1,COLUMN(F6079),4)))</f>
        <v>23100</v>
      </c>
      <c r="K6079" s="18">
        <f t="shared" ca="1" si="1795"/>
        <v>0</v>
      </c>
      <c r="L6079" s="18">
        <f t="shared" ca="1" si="1807"/>
        <v>0</v>
      </c>
      <c r="M6079" s="18">
        <f t="shared" ca="1" si="1791"/>
        <v>0</v>
      </c>
      <c r="N6079" s="34">
        <f t="shared" ca="1" si="1796"/>
        <v>27719.591331316311</v>
      </c>
      <c r="P6079" s="18">
        <f t="shared" ca="1" si="1808"/>
        <v>1271.7564781486878</v>
      </c>
      <c r="Q6079" s="47">
        <f ca="1">SUM(L$15:L6079)-SUM(M$15:M6079)</f>
        <v>0</v>
      </c>
      <c r="R6079" s="47" t="str">
        <f t="shared" ca="1" si="1809"/>
        <v>M6082</v>
      </c>
      <c r="S6079" s="40">
        <f t="shared" ca="1" si="1797"/>
        <v>0</v>
      </c>
      <c r="T6079" s="46">
        <f t="shared" ca="1" si="1798"/>
        <v>17</v>
      </c>
      <c r="X6079" s="74">
        <f t="shared" ca="1" si="1799"/>
        <v>1.2717564781486879</v>
      </c>
      <c r="Y6079" s="75">
        <f t="shared" ca="1" si="1800"/>
        <v>1.2717564781486879</v>
      </c>
      <c r="Z6079" s="74">
        <f t="shared" ca="1" si="1801"/>
        <v>3.5671126182882564</v>
      </c>
      <c r="AA6079" s="76">
        <f t="shared" ca="1" si="1802"/>
        <v>1271.7564781486878</v>
      </c>
      <c r="AB6079" s="76">
        <f t="shared" ca="1" si="1803"/>
        <v>3567.1126182882563</v>
      </c>
    </row>
    <row r="6080" spans="1:28" x14ac:dyDescent="0.25">
      <c r="A6080" s="2">
        <f t="shared" si="1804"/>
        <v>6</v>
      </c>
      <c r="B6080" s="16">
        <f ca="1">VLOOKUP(A6080,PERIODS!$O$4:$P$33,2,FALSE)</f>
        <v>3.3000000000000002E-2</v>
      </c>
      <c r="C6080" s="15"/>
      <c r="D6080" s="18">
        <v>5000</v>
      </c>
      <c r="E6080" s="34">
        <f t="shared" ca="1" si="1805"/>
        <v>27719.591331316311</v>
      </c>
      <c r="F6080" s="34">
        <f t="shared" ca="1" si="1806"/>
        <v>3300</v>
      </c>
      <c r="G6080" s="69">
        <f t="shared" ca="1" si="1792"/>
        <v>0</v>
      </c>
      <c r="H6080" s="34">
        <f t="shared" ca="1" si="1793"/>
        <v>-1117.1134299477294</v>
      </c>
      <c r="I6080" s="34">
        <f t="shared" ca="1" si="1794"/>
        <v>2182.8865700522706</v>
      </c>
      <c r="J6080" s="18">
        <f ca="1">SUM(INDIRECT(ADDRESS(ROW(F6080),COLUMN(F6080),4)):INDIRECT(ADDRESS(ROW(F6080)+N$5-1,COLUMN(F6080),4)))</f>
        <v>23100</v>
      </c>
      <c r="K6080" s="18">
        <f t="shared" ca="1" si="1795"/>
        <v>0</v>
      </c>
      <c r="L6080" s="18">
        <f t="shared" ca="1" si="1807"/>
        <v>0</v>
      </c>
      <c r="M6080" s="18">
        <f t="shared" ca="1" si="1791"/>
        <v>0</v>
      </c>
      <c r="N6080" s="34">
        <f t="shared" ca="1" si="1796"/>
        <v>25536.704761264042</v>
      </c>
      <c r="P6080" s="18">
        <f t="shared" ca="1" si="1808"/>
        <v>1117.1134299477294</v>
      </c>
      <c r="Q6080" s="47">
        <f ca="1">SUM(L$15:L6080)-SUM(M$15:M6080)</f>
        <v>0</v>
      </c>
      <c r="R6080" s="47" t="str">
        <f t="shared" ca="1" si="1809"/>
        <v>M6083</v>
      </c>
      <c r="S6080" s="40">
        <f t="shared" ca="1" si="1797"/>
        <v>0</v>
      </c>
      <c r="T6080" s="46">
        <f t="shared" ca="1" si="1798"/>
        <v>60</v>
      </c>
      <c r="X6080" s="74">
        <f t="shared" ca="1" si="1799"/>
        <v>-1.1171134299477294</v>
      </c>
      <c r="Y6080" s="75">
        <f t="shared" ca="1" si="1800"/>
        <v>-1.1171134299477294</v>
      </c>
      <c r="Z6080" s="74">
        <f t="shared" ca="1" si="1801"/>
        <v>0.32722298474412714</v>
      </c>
      <c r="AA6080" s="76">
        <f t="shared" ca="1" si="1802"/>
        <v>-1117.1134299477294</v>
      </c>
      <c r="AB6080" s="76">
        <f t="shared" ca="1" si="1803"/>
        <v>327.22298474412713</v>
      </c>
    </row>
    <row r="6081" spans="1:28" x14ac:dyDescent="0.25">
      <c r="A6081" s="2">
        <f t="shared" si="1804"/>
        <v>7</v>
      </c>
      <c r="B6081" s="16">
        <f ca="1">VLOOKUP(A6081,PERIODS!$O$4:$P$33,2,FALSE)</f>
        <v>3.3000000000000002E-2</v>
      </c>
      <c r="C6081" s="15"/>
      <c r="D6081" s="18">
        <v>5000</v>
      </c>
      <c r="E6081" s="34">
        <f t="shared" ca="1" si="1805"/>
        <v>25536.704761264042</v>
      </c>
      <c r="F6081" s="34">
        <f t="shared" ca="1" si="1806"/>
        <v>3300</v>
      </c>
      <c r="G6081" s="69">
        <f t="shared" ca="1" si="1792"/>
        <v>0</v>
      </c>
      <c r="H6081" s="34">
        <f t="shared" ca="1" si="1793"/>
        <v>-714.90636316971518</v>
      </c>
      <c r="I6081" s="34">
        <f t="shared" ca="1" si="1794"/>
        <v>2585.0936368302846</v>
      </c>
      <c r="J6081" s="18">
        <f ca="1">SUM(INDIRECT(ADDRESS(ROW(F6081),COLUMN(F6081),4)):INDIRECT(ADDRESS(ROW(F6081)+N$5-1,COLUMN(F6081),4)))</f>
        <v>23100</v>
      </c>
      <c r="K6081" s="18">
        <f t="shared" ca="1" si="1795"/>
        <v>0</v>
      </c>
      <c r="L6081" s="18">
        <f t="shared" ca="1" si="1807"/>
        <v>0</v>
      </c>
      <c r="M6081" s="18">
        <f t="shared" ca="1" si="1791"/>
        <v>0</v>
      </c>
      <c r="N6081" s="34">
        <f t="shared" ca="1" si="1796"/>
        <v>22951.611124433759</v>
      </c>
      <c r="P6081" s="18">
        <f t="shared" ca="1" si="1808"/>
        <v>714.90636316971518</v>
      </c>
      <c r="Q6081" s="47">
        <f ca="1">SUM(L$15:L6081)-SUM(M$15:M6081)</f>
        <v>0</v>
      </c>
      <c r="R6081" s="47" t="str">
        <f t="shared" ca="1" si="1809"/>
        <v>M6084</v>
      </c>
      <c r="S6081" s="40">
        <f t="shared" ca="1" si="1797"/>
        <v>0</v>
      </c>
      <c r="T6081" s="46">
        <f t="shared" ca="1" si="1798"/>
        <v>71</v>
      </c>
      <c r="X6081" s="74">
        <f t="shared" ca="1" si="1799"/>
        <v>-0.71490636316971523</v>
      </c>
      <c r="Y6081" s="75">
        <f t="shared" ca="1" si="1800"/>
        <v>-0.71490636316971523</v>
      </c>
      <c r="Z6081" s="74">
        <f t="shared" ca="1" si="1801"/>
        <v>0.4892379203397304</v>
      </c>
      <c r="AA6081" s="76">
        <f t="shared" ca="1" si="1802"/>
        <v>-714.90636316971518</v>
      </c>
      <c r="AB6081" s="76">
        <f t="shared" ca="1" si="1803"/>
        <v>489.23792033973041</v>
      </c>
    </row>
    <row r="6082" spans="1:28" x14ac:dyDescent="0.25">
      <c r="A6082" s="2">
        <f t="shared" si="1804"/>
        <v>8</v>
      </c>
      <c r="B6082" s="16">
        <f ca="1">VLOOKUP(A6082,PERIODS!$O$4:$P$33,2,FALSE)</f>
        <v>3.3000000000000002E-2</v>
      </c>
      <c r="C6082" s="15"/>
      <c r="D6082" s="18">
        <v>5000</v>
      </c>
      <c r="E6082" s="34">
        <f t="shared" ca="1" si="1805"/>
        <v>22951.611124433759</v>
      </c>
      <c r="F6082" s="34">
        <f t="shared" ca="1" si="1806"/>
        <v>3300</v>
      </c>
      <c r="G6082" s="69">
        <f t="shared" ca="1" si="1792"/>
        <v>0</v>
      </c>
      <c r="H6082" s="34">
        <f t="shared" ca="1" si="1793"/>
        <v>1209.2098738020045</v>
      </c>
      <c r="I6082" s="34">
        <f t="shared" ca="1" si="1794"/>
        <v>4509.2098738020049</v>
      </c>
      <c r="J6082" s="18">
        <f ca="1">SUM(INDIRECT(ADDRESS(ROW(F6082),COLUMN(F6082),4)):INDIRECT(ADDRESS(ROW(F6082)+N$5-1,COLUMN(F6082),4)))</f>
        <v>23100</v>
      </c>
      <c r="K6082" s="18">
        <f t="shared" ca="1" si="1795"/>
        <v>16350</v>
      </c>
      <c r="L6082" s="18">
        <f t="shared" ca="1" si="1807"/>
        <v>16350</v>
      </c>
      <c r="M6082" s="18">
        <f t="shared" ca="1" si="1791"/>
        <v>0</v>
      </c>
      <c r="N6082" s="34">
        <f t="shared" ca="1" si="1796"/>
        <v>18442.401250631752</v>
      </c>
      <c r="P6082" s="18">
        <f t="shared" ca="1" si="1808"/>
        <v>1209.2098738020045</v>
      </c>
      <c r="Q6082" s="47">
        <f ca="1">SUM(L$15:L6082)-SUM(M$15:M6082)</f>
        <v>16350</v>
      </c>
      <c r="R6082" s="47" t="str">
        <f t="shared" ca="1" si="1809"/>
        <v>M6085</v>
      </c>
      <c r="S6082" s="40">
        <f t="shared" ca="1" si="1797"/>
        <v>0</v>
      </c>
      <c r="T6082" s="46">
        <f t="shared" ca="1" si="1798"/>
        <v>96</v>
      </c>
      <c r="X6082" s="74">
        <f t="shared" ca="1" si="1799"/>
        <v>1.2092098738020045</v>
      </c>
      <c r="Y6082" s="75">
        <f t="shared" ca="1" si="1800"/>
        <v>1.2092098738020045</v>
      </c>
      <c r="Z6082" s="74">
        <f t="shared" ca="1" si="1801"/>
        <v>3.3508360229840677</v>
      </c>
      <c r="AA6082" s="76">
        <f t="shared" ca="1" si="1802"/>
        <v>1209.2098738020045</v>
      </c>
      <c r="AB6082" s="76">
        <f t="shared" ca="1" si="1803"/>
        <v>3350.8360229840678</v>
      </c>
    </row>
    <row r="6083" spans="1:28" x14ac:dyDescent="0.25">
      <c r="A6083" s="2">
        <f t="shared" si="1804"/>
        <v>9</v>
      </c>
      <c r="B6083" s="16">
        <f ca="1">VLOOKUP(A6083,PERIODS!$O$4:$P$33,2,FALSE)</f>
        <v>3.3000000000000002E-2</v>
      </c>
      <c r="C6083" s="15"/>
      <c r="D6083" s="18">
        <v>5000</v>
      </c>
      <c r="E6083" s="34">
        <f t="shared" ca="1" si="1805"/>
        <v>18442.401250631752</v>
      </c>
      <c r="F6083" s="34">
        <f t="shared" ca="1" si="1806"/>
        <v>3300</v>
      </c>
      <c r="G6083" s="69">
        <f t="shared" ca="1" si="1792"/>
        <v>0</v>
      </c>
      <c r="H6083" s="34">
        <f t="shared" ca="1" si="1793"/>
        <v>-228.62796935876531</v>
      </c>
      <c r="I6083" s="34">
        <f t="shared" ca="1" si="1794"/>
        <v>3071.3720306412347</v>
      </c>
      <c r="J6083" s="18">
        <f ca="1">SUM(INDIRECT(ADDRESS(ROW(F6083),COLUMN(F6083),4)):INDIRECT(ADDRESS(ROW(F6083)+N$5-1,COLUMN(F6083),4)))</f>
        <v>23100</v>
      </c>
      <c r="K6083" s="18">
        <f t="shared" ca="1" si="1795"/>
        <v>16350</v>
      </c>
      <c r="L6083" s="18">
        <f t="shared" ca="1" si="1807"/>
        <v>0</v>
      </c>
      <c r="M6083" s="18">
        <f t="shared" ca="1" si="1791"/>
        <v>0</v>
      </c>
      <c r="N6083" s="34">
        <f t="shared" ca="1" si="1796"/>
        <v>15371.029219990518</v>
      </c>
      <c r="P6083" s="18">
        <f t="shared" ca="1" si="1808"/>
        <v>228.62796935876531</v>
      </c>
      <c r="Q6083" s="47">
        <f ca="1">SUM(L$15:L6083)-SUM(M$15:M6083)</f>
        <v>16350</v>
      </c>
      <c r="R6083" s="47" t="str">
        <f t="shared" ca="1" si="1809"/>
        <v>M6086</v>
      </c>
      <c r="S6083" s="40">
        <f t="shared" ca="1" si="1797"/>
        <v>0</v>
      </c>
      <c r="T6083" s="46">
        <f t="shared" ca="1" si="1798"/>
        <v>50</v>
      </c>
      <c r="X6083" s="74">
        <f t="shared" ca="1" si="1799"/>
        <v>-0.22862796935876531</v>
      </c>
      <c r="Y6083" s="75">
        <f t="shared" ca="1" si="1800"/>
        <v>-0.22862796935876531</v>
      </c>
      <c r="Z6083" s="74">
        <f t="shared" ca="1" si="1801"/>
        <v>0.79562447513567003</v>
      </c>
      <c r="AA6083" s="76">
        <f t="shared" ca="1" si="1802"/>
        <v>-228.62796935876531</v>
      </c>
      <c r="AB6083" s="76">
        <f t="shared" ca="1" si="1803"/>
        <v>795.62447513567008</v>
      </c>
    </row>
    <row r="6084" spans="1:28" x14ac:dyDescent="0.25">
      <c r="A6084" s="2">
        <f t="shared" si="1804"/>
        <v>10</v>
      </c>
      <c r="B6084" s="16">
        <f ca="1">VLOOKUP(A6084,PERIODS!$O$4:$P$33,2,FALSE)</f>
        <v>3.3000000000000002E-2</v>
      </c>
      <c r="C6084" s="15"/>
      <c r="D6084" s="18">
        <v>5000</v>
      </c>
      <c r="E6084" s="34">
        <f t="shared" ca="1" si="1805"/>
        <v>15371.029219990518</v>
      </c>
      <c r="F6084" s="34">
        <f t="shared" ca="1" si="1806"/>
        <v>3300</v>
      </c>
      <c r="G6084" s="69">
        <f t="shared" ca="1" si="1792"/>
        <v>0</v>
      </c>
      <c r="H6084" s="34">
        <f t="shared" ca="1" si="1793"/>
        <v>-404.68316123531076</v>
      </c>
      <c r="I6084" s="34">
        <f t="shared" ca="1" si="1794"/>
        <v>2895.3168387646892</v>
      </c>
      <c r="J6084" s="18">
        <f ca="1">SUM(INDIRECT(ADDRESS(ROW(F6084),COLUMN(F6084),4)):INDIRECT(ADDRESS(ROW(F6084)+N$5-1,COLUMN(F6084),4)))</f>
        <v>23100</v>
      </c>
      <c r="K6084" s="18">
        <f t="shared" ca="1" si="1795"/>
        <v>16350</v>
      </c>
      <c r="L6084" s="18">
        <f t="shared" ca="1" si="1807"/>
        <v>0</v>
      </c>
      <c r="M6084" s="18">
        <f t="shared" ca="1" si="1791"/>
        <v>0</v>
      </c>
      <c r="N6084" s="34">
        <f t="shared" ca="1" si="1796"/>
        <v>12475.712381225829</v>
      </c>
      <c r="P6084" s="18">
        <f t="shared" ca="1" si="1808"/>
        <v>404.68316123531076</v>
      </c>
      <c r="Q6084" s="47">
        <f ca="1">SUM(L$15:L6084)-SUM(M$15:M6084)</f>
        <v>16350</v>
      </c>
      <c r="R6084" s="47" t="str">
        <f t="shared" ca="1" si="1809"/>
        <v>M6087</v>
      </c>
      <c r="S6084" s="40">
        <f t="shared" ca="1" si="1797"/>
        <v>0</v>
      </c>
      <c r="T6084" s="46">
        <f t="shared" ca="1" si="1798"/>
        <v>83</v>
      </c>
      <c r="X6084" s="74">
        <f t="shared" ca="1" si="1799"/>
        <v>-0.40468316123531078</v>
      </c>
      <c r="Y6084" s="75">
        <f t="shared" ca="1" si="1800"/>
        <v>-0.40468316123531078</v>
      </c>
      <c r="Z6084" s="74">
        <f t="shared" ca="1" si="1801"/>
        <v>0.6671881684486739</v>
      </c>
      <c r="AA6084" s="76">
        <f t="shared" ca="1" si="1802"/>
        <v>-404.68316123531076</v>
      </c>
      <c r="AB6084" s="76">
        <f t="shared" ca="1" si="1803"/>
        <v>667.18816844867388</v>
      </c>
    </row>
    <row r="6085" spans="1:28" x14ac:dyDescent="0.25">
      <c r="A6085" s="2">
        <f t="shared" si="1804"/>
        <v>11</v>
      </c>
      <c r="B6085" s="16">
        <f ca="1">VLOOKUP(A6085,PERIODS!$O$4:$P$33,2,FALSE)</f>
        <v>3.3000000000000002E-2</v>
      </c>
      <c r="C6085" s="15"/>
      <c r="D6085" s="18">
        <v>5000</v>
      </c>
      <c r="E6085" s="34">
        <f t="shared" ca="1" si="1805"/>
        <v>12475.712381225829</v>
      </c>
      <c r="F6085" s="34">
        <f t="shared" ca="1" si="1806"/>
        <v>3300</v>
      </c>
      <c r="G6085" s="69">
        <f t="shared" ca="1" si="1792"/>
        <v>0</v>
      </c>
      <c r="H6085" s="34">
        <f t="shared" ca="1" si="1793"/>
        <v>140.62584716810488</v>
      </c>
      <c r="I6085" s="34">
        <f t="shared" ca="1" si="1794"/>
        <v>3440.6258471681049</v>
      </c>
      <c r="J6085" s="18">
        <f ca="1">SUM(INDIRECT(ADDRESS(ROW(F6085),COLUMN(F6085),4)):INDIRECT(ADDRESS(ROW(F6085)+N$5-1,COLUMN(F6085),4)))</f>
        <v>23300</v>
      </c>
      <c r="K6085" s="18">
        <f t="shared" ca="1" si="1795"/>
        <v>0</v>
      </c>
      <c r="L6085" s="18">
        <f t="shared" ca="1" si="1807"/>
        <v>0</v>
      </c>
      <c r="M6085" s="18">
        <f t="shared" ca="1" si="1791"/>
        <v>16350</v>
      </c>
      <c r="N6085" s="34">
        <f t="shared" ca="1" si="1796"/>
        <v>25385.086534057722</v>
      </c>
      <c r="P6085" s="18">
        <f t="shared" ca="1" si="1808"/>
        <v>140.62584716810488</v>
      </c>
      <c r="Q6085" s="47">
        <f ca="1">SUM(L$15:L6085)-SUM(M$15:M6085)</f>
        <v>0</v>
      </c>
      <c r="R6085" s="47" t="str">
        <f t="shared" ca="1" si="1809"/>
        <v>M6088</v>
      </c>
      <c r="S6085" s="40">
        <f t="shared" ca="1" si="1797"/>
        <v>0</v>
      </c>
      <c r="T6085" s="46">
        <f t="shared" ca="1" si="1798"/>
        <v>31</v>
      </c>
      <c r="X6085" s="74">
        <f t="shared" ca="1" si="1799"/>
        <v>0.14062584716810489</v>
      </c>
      <c r="Y6085" s="75">
        <f t="shared" ca="1" si="1800"/>
        <v>0.14062584716810489</v>
      </c>
      <c r="Z6085" s="74">
        <f t="shared" ca="1" si="1801"/>
        <v>1.1509939197761012</v>
      </c>
      <c r="AA6085" s="76">
        <f t="shared" ca="1" si="1802"/>
        <v>140.62584716810488</v>
      </c>
      <c r="AB6085" s="76">
        <f t="shared" ca="1" si="1803"/>
        <v>1150.9939197761012</v>
      </c>
    </row>
    <row r="6086" spans="1:28" x14ac:dyDescent="0.25">
      <c r="A6086" s="2">
        <f t="shared" si="1804"/>
        <v>12</v>
      </c>
      <c r="B6086" s="16">
        <f ca="1">VLOOKUP(A6086,PERIODS!$O$4:$P$33,2,FALSE)</f>
        <v>3.3000000000000002E-2</v>
      </c>
      <c r="C6086" s="15"/>
      <c r="D6086" s="18">
        <v>5000</v>
      </c>
      <c r="E6086" s="34">
        <f t="shared" ca="1" si="1805"/>
        <v>25385.086534057722</v>
      </c>
      <c r="F6086" s="34">
        <f t="shared" ca="1" si="1806"/>
        <v>3300</v>
      </c>
      <c r="G6086" s="69">
        <f t="shared" ca="1" si="1792"/>
        <v>0</v>
      </c>
      <c r="H6086" s="34">
        <f t="shared" ca="1" si="1793"/>
        <v>712.53514880239231</v>
      </c>
      <c r="I6086" s="34">
        <f t="shared" ca="1" si="1794"/>
        <v>4012.5351488023925</v>
      </c>
      <c r="J6086" s="18">
        <f ca="1">SUM(INDIRECT(ADDRESS(ROW(F6086),COLUMN(F6086),4)):INDIRECT(ADDRESS(ROW(F6086)+N$5-1,COLUMN(F6086),4)))</f>
        <v>23500</v>
      </c>
      <c r="K6086" s="18">
        <f t="shared" ca="1" si="1795"/>
        <v>0</v>
      </c>
      <c r="L6086" s="18">
        <f t="shared" ca="1" si="1807"/>
        <v>0</v>
      </c>
      <c r="M6086" s="18">
        <f t="shared" ca="1" si="1791"/>
        <v>0</v>
      </c>
      <c r="N6086" s="34">
        <f t="shared" ca="1" si="1796"/>
        <v>21372.55138525533</v>
      </c>
      <c r="P6086" s="18">
        <f t="shared" ca="1" si="1808"/>
        <v>712.53514880239231</v>
      </c>
      <c r="Q6086" s="47">
        <f ca="1">SUM(L$15:L6086)-SUM(M$15:M6086)</f>
        <v>0</v>
      </c>
      <c r="R6086" s="47" t="str">
        <f t="shared" ca="1" si="1809"/>
        <v>M6089</v>
      </c>
      <c r="S6086" s="40">
        <f t="shared" ca="1" si="1797"/>
        <v>0</v>
      </c>
      <c r="T6086" s="46">
        <f t="shared" ca="1" si="1798"/>
        <v>2</v>
      </c>
      <c r="X6086" s="74">
        <f t="shared" ca="1" si="1799"/>
        <v>0.71253514880239233</v>
      </c>
      <c r="Y6086" s="75">
        <f t="shared" ca="1" si="1800"/>
        <v>0.71253514880239233</v>
      </c>
      <c r="Z6086" s="74">
        <f t="shared" ca="1" si="1801"/>
        <v>2.0391542708871202</v>
      </c>
      <c r="AA6086" s="76">
        <f t="shared" ca="1" si="1802"/>
        <v>712.53514880239231</v>
      </c>
      <c r="AB6086" s="76">
        <f t="shared" ca="1" si="1803"/>
        <v>2039.1542708871202</v>
      </c>
    </row>
    <row r="6087" spans="1:28" x14ac:dyDescent="0.25">
      <c r="A6087" s="2">
        <f t="shared" si="1804"/>
        <v>13</v>
      </c>
      <c r="B6087" s="16">
        <f ca="1">VLOOKUP(A6087,PERIODS!$O$4:$P$33,2,FALSE)</f>
        <v>3.3000000000000002E-2</v>
      </c>
      <c r="C6087" s="15"/>
      <c r="D6087" s="18">
        <v>5000</v>
      </c>
      <c r="E6087" s="34">
        <f t="shared" ca="1" si="1805"/>
        <v>21372.55138525533</v>
      </c>
      <c r="F6087" s="34">
        <f t="shared" ca="1" si="1806"/>
        <v>3300</v>
      </c>
      <c r="G6087" s="69">
        <f t="shared" ca="1" si="1792"/>
        <v>0</v>
      </c>
      <c r="H6087" s="34">
        <f t="shared" ca="1" si="1793"/>
        <v>1364.4295043179691</v>
      </c>
      <c r="I6087" s="34">
        <f t="shared" ca="1" si="1794"/>
        <v>4664.4295043179691</v>
      </c>
      <c r="J6087" s="18">
        <f ca="1">SUM(INDIRECT(ADDRESS(ROW(F6087),COLUMN(F6087),4)):INDIRECT(ADDRESS(ROW(F6087)+N$5-1,COLUMN(F6087),4)))</f>
        <v>23700</v>
      </c>
      <c r="K6087" s="18">
        <f t="shared" ca="1" si="1795"/>
        <v>16350</v>
      </c>
      <c r="L6087" s="18">
        <f t="shared" ca="1" si="1807"/>
        <v>16350</v>
      </c>
      <c r="M6087" s="18">
        <f t="shared" ca="1" si="1791"/>
        <v>0</v>
      </c>
      <c r="N6087" s="34">
        <f t="shared" ca="1" si="1796"/>
        <v>16708.12188093736</v>
      </c>
      <c r="P6087" s="18">
        <f t="shared" ca="1" si="1808"/>
        <v>1364.4295043179691</v>
      </c>
      <c r="Q6087" s="47">
        <f ca="1">SUM(L$15:L6087)-SUM(M$15:M6087)</f>
        <v>16350</v>
      </c>
      <c r="R6087" s="47" t="str">
        <f t="shared" ca="1" si="1809"/>
        <v>M6090</v>
      </c>
      <c r="S6087" s="40">
        <f t="shared" ca="1" si="1797"/>
        <v>0</v>
      </c>
      <c r="T6087" s="46">
        <f t="shared" ca="1" si="1798"/>
        <v>23</v>
      </c>
      <c r="X6087" s="74">
        <f t="shared" ca="1" si="1799"/>
        <v>1.3644295043179691</v>
      </c>
      <c r="Y6087" s="75">
        <f t="shared" ca="1" si="1800"/>
        <v>1.3644295043179691</v>
      </c>
      <c r="Z6087" s="74">
        <f t="shared" ca="1" si="1801"/>
        <v>3.9134897859944062</v>
      </c>
      <c r="AA6087" s="76">
        <f t="shared" ca="1" si="1802"/>
        <v>1364.4295043179691</v>
      </c>
      <c r="AB6087" s="76">
        <f t="shared" ca="1" si="1803"/>
        <v>3913.4897859944062</v>
      </c>
    </row>
    <row r="6088" spans="1:28" x14ac:dyDescent="0.25">
      <c r="A6088" s="2">
        <f t="shared" si="1804"/>
        <v>14</v>
      </c>
      <c r="B6088" s="16">
        <f ca="1">VLOOKUP(A6088,PERIODS!$O$4:$P$33,2,FALSE)</f>
        <v>3.3000000000000002E-2</v>
      </c>
      <c r="C6088" s="15"/>
      <c r="D6088" s="18">
        <v>5000</v>
      </c>
      <c r="E6088" s="34">
        <f t="shared" ca="1" si="1805"/>
        <v>16708.12188093736</v>
      </c>
      <c r="F6088" s="34">
        <f t="shared" ca="1" si="1806"/>
        <v>3300</v>
      </c>
      <c r="G6088" s="69">
        <f t="shared" ca="1" si="1792"/>
        <v>0</v>
      </c>
      <c r="H6088" s="34">
        <f t="shared" ca="1" si="1793"/>
        <v>1959.9639845400536</v>
      </c>
      <c r="I6088" s="34">
        <f t="shared" ca="1" si="1794"/>
        <v>5259.9639845400534</v>
      </c>
      <c r="J6088" s="18">
        <f ca="1">SUM(INDIRECT(ADDRESS(ROW(F6088),COLUMN(F6088),4)):INDIRECT(ADDRESS(ROW(F6088)+N$5-1,COLUMN(F6088),4)))</f>
        <v>23900</v>
      </c>
      <c r="K6088" s="18">
        <f t="shared" ca="1" si="1795"/>
        <v>16350</v>
      </c>
      <c r="L6088" s="18">
        <f t="shared" ca="1" si="1807"/>
        <v>0</v>
      </c>
      <c r="M6088" s="18">
        <f t="shared" ca="1" si="1791"/>
        <v>0</v>
      </c>
      <c r="N6088" s="34">
        <f t="shared" ca="1" si="1796"/>
        <v>11448.157896397308</v>
      </c>
      <c r="P6088" s="18">
        <f t="shared" ca="1" si="1808"/>
        <v>1959.9639845400536</v>
      </c>
      <c r="Q6088" s="47">
        <f ca="1">SUM(L$15:L6088)-SUM(M$15:M6088)</f>
        <v>16350</v>
      </c>
      <c r="R6088" s="47" t="str">
        <f t="shared" ca="1" si="1809"/>
        <v>M6091</v>
      </c>
      <c r="S6088" s="40">
        <f t="shared" ca="1" si="1797"/>
        <v>0</v>
      </c>
      <c r="T6088" s="46">
        <f t="shared" ca="1" si="1798"/>
        <v>80</v>
      </c>
      <c r="X6088" s="74">
        <f t="shared" ca="1" si="1799"/>
        <v>2.5155014987745097</v>
      </c>
      <c r="Y6088" s="75">
        <f t="shared" ca="1" si="1800"/>
        <v>1.9599639845400536</v>
      </c>
      <c r="Z6088" s="74">
        <f t="shared" ca="1" si="1801"/>
        <v>7.0990713842313315</v>
      </c>
      <c r="AA6088" s="76">
        <f t="shared" ca="1" si="1802"/>
        <v>1959.9639845400536</v>
      </c>
      <c r="AB6088" s="76">
        <f t="shared" ca="1" si="1803"/>
        <v>7099.0713842313316</v>
      </c>
    </row>
    <row r="6089" spans="1:28" x14ac:dyDescent="0.25">
      <c r="A6089" s="2">
        <f t="shared" si="1804"/>
        <v>15</v>
      </c>
      <c r="B6089" s="16">
        <f ca="1">VLOOKUP(A6089,PERIODS!$O$4:$P$33,2,FALSE)</f>
        <v>3.3000000000000002E-2</v>
      </c>
      <c r="C6089" s="15"/>
      <c r="D6089" s="18">
        <v>5000</v>
      </c>
      <c r="E6089" s="34">
        <f t="shared" ca="1" si="1805"/>
        <v>11448.157896397308</v>
      </c>
      <c r="F6089" s="34">
        <f t="shared" ca="1" si="1806"/>
        <v>3300</v>
      </c>
      <c r="G6089" s="69">
        <f t="shared" ca="1" si="1792"/>
        <v>0</v>
      </c>
      <c r="H6089" s="34">
        <f t="shared" ca="1" si="1793"/>
        <v>-1229.0026363904724</v>
      </c>
      <c r="I6089" s="34">
        <f t="shared" ca="1" si="1794"/>
        <v>2070.9973636095274</v>
      </c>
      <c r="J6089" s="18">
        <f ca="1">SUM(INDIRECT(ADDRESS(ROW(F6089),COLUMN(F6089),4)):INDIRECT(ADDRESS(ROW(F6089)+N$5-1,COLUMN(F6089),4)))</f>
        <v>24100</v>
      </c>
      <c r="K6089" s="18">
        <f t="shared" ca="1" si="1795"/>
        <v>16350</v>
      </c>
      <c r="L6089" s="18">
        <f t="shared" ca="1" si="1807"/>
        <v>0</v>
      </c>
      <c r="M6089" s="18">
        <f t="shared" ca="1" si="1791"/>
        <v>0</v>
      </c>
      <c r="N6089" s="34">
        <f t="shared" ca="1" si="1796"/>
        <v>9377.1605327877805</v>
      </c>
      <c r="P6089" s="18">
        <f t="shared" ca="1" si="1808"/>
        <v>1229.0026363904724</v>
      </c>
      <c r="Q6089" s="47">
        <f ca="1">SUM(L$15:L6089)-SUM(M$15:M6089)</f>
        <v>16350</v>
      </c>
      <c r="R6089" s="47" t="str">
        <f t="shared" ca="1" si="1809"/>
        <v>M6092</v>
      </c>
      <c r="S6089" s="40">
        <f t="shared" ca="1" si="1797"/>
        <v>0</v>
      </c>
      <c r="T6089" s="46">
        <f t="shared" ca="1" si="1798"/>
        <v>76</v>
      </c>
      <c r="X6089" s="74">
        <f t="shared" ca="1" si="1799"/>
        <v>-1.2290026363904725</v>
      </c>
      <c r="Y6089" s="75">
        <f t="shared" ca="1" si="1800"/>
        <v>-1.2290026363904725</v>
      </c>
      <c r="Z6089" s="74">
        <f t="shared" ca="1" si="1801"/>
        <v>0.29258424508622377</v>
      </c>
      <c r="AA6089" s="76">
        <f t="shared" ca="1" si="1802"/>
        <v>-1229.0026363904724</v>
      </c>
      <c r="AB6089" s="76">
        <f t="shared" ca="1" si="1803"/>
        <v>292.58424508622375</v>
      </c>
    </row>
    <row r="6090" spans="1:28" x14ac:dyDescent="0.25">
      <c r="A6090" s="2">
        <f t="shared" si="1804"/>
        <v>16</v>
      </c>
      <c r="B6090" s="16">
        <f ca="1">VLOOKUP(A6090,PERIODS!$O$4:$P$33,2,FALSE)</f>
        <v>3.3000000000000002E-2</v>
      </c>
      <c r="C6090" s="15"/>
      <c r="D6090" s="18">
        <v>5000</v>
      </c>
      <c r="E6090" s="34">
        <f t="shared" ca="1" si="1805"/>
        <v>9377.1605327877805</v>
      </c>
      <c r="F6090" s="34">
        <f t="shared" ca="1" si="1806"/>
        <v>3300</v>
      </c>
      <c r="G6090" s="69">
        <f t="shared" ca="1" si="1792"/>
        <v>0</v>
      </c>
      <c r="H6090" s="34">
        <f t="shared" ca="1" si="1793"/>
        <v>-1349.3435111885676</v>
      </c>
      <c r="I6090" s="34">
        <f t="shared" ca="1" si="1794"/>
        <v>1950.6564888114324</v>
      </c>
      <c r="J6090" s="18">
        <f ca="1">SUM(INDIRECT(ADDRESS(ROW(F6090),COLUMN(F6090),4)):INDIRECT(ADDRESS(ROW(F6090)+N$5-1,COLUMN(F6090),4)))</f>
        <v>24300</v>
      </c>
      <c r="K6090" s="18">
        <f t="shared" ca="1" si="1795"/>
        <v>0</v>
      </c>
      <c r="L6090" s="18">
        <f t="shared" ca="1" si="1807"/>
        <v>0</v>
      </c>
      <c r="M6090" s="18">
        <f t="shared" ca="1" si="1791"/>
        <v>16350</v>
      </c>
      <c r="N6090" s="34">
        <f t="shared" ca="1" si="1796"/>
        <v>23776.504043976347</v>
      </c>
      <c r="P6090" s="18">
        <f t="shared" ca="1" si="1808"/>
        <v>1349.3435111885676</v>
      </c>
      <c r="Q6090" s="47">
        <f ca="1">SUM(L$15:L6090)-SUM(M$15:M6090)</f>
        <v>0</v>
      </c>
      <c r="R6090" s="47" t="str">
        <f t="shared" ca="1" si="1809"/>
        <v>M6093</v>
      </c>
      <c r="S6090" s="40">
        <f t="shared" ca="1" si="1797"/>
        <v>0</v>
      </c>
      <c r="T6090" s="46">
        <f t="shared" ca="1" si="1798"/>
        <v>14</v>
      </c>
      <c r="X6090" s="74">
        <f t="shared" ca="1" si="1799"/>
        <v>-1.3493435111885677</v>
      </c>
      <c r="Y6090" s="75">
        <f t="shared" ca="1" si="1800"/>
        <v>-1.3493435111885677</v>
      </c>
      <c r="Z6090" s="74">
        <f t="shared" ca="1" si="1801"/>
        <v>0.25941050485207234</v>
      </c>
      <c r="AA6090" s="76">
        <f t="shared" ca="1" si="1802"/>
        <v>-1349.3435111885676</v>
      </c>
      <c r="AB6090" s="76">
        <f t="shared" ca="1" si="1803"/>
        <v>259.41050485207234</v>
      </c>
    </row>
    <row r="6091" spans="1:28" x14ac:dyDescent="0.25">
      <c r="A6091" s="2">
        <f t="shared" si="1804"/>
        <v>17</v>
      </c>
      <c r="B6091" s="16">
        <f ca="1">VLOOKUP(A6091,PERIODS!$O$4:$P$33,2,FALSE)</f>
        <v>3.5000000000000003E-2</v>
      </c>
      <c r="C6091" s="15"/>
      <c r="D6091" s="18">
        <v>5000</v>
      </c>
      <c r="E6091" s="34">
        <f t="shared" ca="1" si="1805"/>
        <v>23776.504043976347</v>
      </c>
      <c r="F6091" s="34">
        <f t="shared" ca="1" si="1806"/>
        <v>3500.0000000000005</v>
      </c>
      <c r="G6091" s="69">
        <f t="shared" ca="1" si="1792"/>
        <v>0</v>
      </c>
      <c r="H6091" s="34">
        <f t="shared" ca="1" si="1793"/>
        <v>-968.67413370980364</v>
      </c>
      <c r="I6091" s="34">
        <f t="shared" ca="1" si="1794"/>
        <v>2531.3258662901967</v>
      </c>
      <c r="J6091" s="18">
        <f ca="1">SUM(INDIRECT(ADDRESS(ROW(F6091),COLUMN(F6091),4)):INDIRECT(ADDRESS(ROW(F6091)+N$5-1,COLUMN(F6091),4)))</f>
        <v>24500.000000000004</v>
      </c>
      <c r="K6091" s="18">
        <f t="shared" ca="1" si="1795"/>
        <v>16350</v>
      </c>
      <c r="L6091" s="18">
        <f t="shared" ca="1" si="1807"/>
        <v>16350</v>
      </c>
      <c r="M6091" s="18">
        <f t="shared" ca="1" si="1791"/>
        <v>0</v>
      </c>
      <c r="N6091" s="34">
        <f t="shared" ca="1" si="1796"/>
        <v>21245.17817768615</v>
      </c>
      <c r="P6091" s="18">
        <f t="shared" ca="1" si="1808"/>
        <v>968.67413370980364</v>
      </c>
      <c r="Q6091" s="47">
        <f ca="1">SUM(L$15:L6091)-SUM(M$15:M6091)</f>
        <v>16350</v>
      </c>
      <c r="R6091" s="47" t="str">
        <f t="shared" ca="1" si="1809"/>
        <v>M6094</v>
      </c>
      <c r="S6091" s="40">
        <f t="shared" ca="1" si="1797"/>
        <v>0</v>
      </c>
      <c r="T6091" s="46">
        <f t="shared" ca="1" si="1798"/>
        <v>86</v>
      </c>
      <c r="X6091" s="74">
        <f t="shared" ca="1" si="1799"/>
        <v>-0.9686741337098036</v>
      </c>
      <c r="Y6091" s="75">
        <f t="shared" ca="1" si="1800"/>
        <v>-0.9686741337098036</v>
      </c>
      <c r="Z6091" s="74">
        <f t="shared" ca="1" si="1801"/>
        <v>0.37958598487120954</v>
      </c>
      <c r="AA6091" s="76">
        <f t="shared" ca="1" si="1802"/>
        <v>-968.67413370980364</v>
      </c>
      <c r="AB6091" s="76">
        <f t="shared" ca="1" si="1803"/>
        <v>379.58598487120952</v>
      </c>
    </row>
    <row r="6092" spans="1:28" x14ac:dyDescent="0.25">
      <c r="A6092" s="2">
        <f t="shared" si="1804"/>
        <v>18</v>
      </c>
      <c r="B6092" s="16">
        <f ca="1">VLOOKUP(A6092,PERIODS!$O$4:$P$33,2,FALSE)</f>
        <v>3.5000000000000003E-2</v>
      </c>
      <c r="C6092" s="15"/>
      <c r="D6092" s="18">
        <v>5000</v>
      </c>
      <c r="E6092" s="34">
        <f t="shared" ca="1" si="1805"/>
        <v>21245.17817768615</v>
      </c>
      <c r="F6092" s="34">
        <f t="shared" ca="1" si="1806"/>
        <v>3500.0000000000005</v>
      </c>
      <c r="G6092" s="69">
        <f t="shared" ca="1" si="1792"/>
        <v>0</v>
      </c>
      <c r="H6092" s="34">
        <f t="shared" ca="1" si="1793"/>
        <v>205.76370300585467</v>
      </c>
      <c r="I6092" s="34">
        <f t="shared" ca="1" si="1794"/>
        <v>3705.7637030058549</v>
      </c>
      <c r="J6092" s="18">
        <f ca="1">SUM(INDIRECT(ADDRESS(ROW(F6092),COLUMN(F6092),4)):INDIRECT(ADDRESS(ROW(F6092)+N$5-1,COLUMN(F6092),4)))</f>
        <v>24500.000000000004</v>
      </c>
      <c r="K6092" s="18">
        <f t="shared" ca="1" si="1795"/>
        <v>16350</v>
      </c>
      <c r="L6092" s="18">
        <f t="shared" ca="1" si="1807"/>
        <v>0</v>
      </c>
      <c r="M6092" s="18">
        <f t="shared" ca="1" si="1791"/>
        <v>0</v>
      </c>
      <c r="N6092" s="34">
        <f t="shared" ca="1" si="1796"/>
        <v>17539.414474680296</v>
      </c>
      <c r="P6092" s="18">
        <f t="shared" ca="1" si="1808"/>
        <v>205.76370300585467</v>
      </c>
      <c r="Q6092" s="47">
        <f ca="1">SUM(L$15:L6092)-SUM(M$15:M6092)</f>
        <v>16350</v>
      </c>
      <c r="R6092" s="47" t="str">
        <f t="shared" ca="1" si="1809"/>
        <v>M6095</v>
      </c>
      <c r="S6092" s="40">
        <f t="shared" ca="1" si="1797"/>
        <v>0</v>
      </c>
      <c r="T6092" s="46">
        <f t="shared" ca="1" si="1798"/>
        <v>7</v>
      </c>
      <c r="X6092" s="74">
        <f t="shared" ca="1" si="1799"/>
        <v>0.20576370300585467</v>
      </c>
      <c r="Y6092" s="75">
        <f t="shared" ca="1" si="1800"/>
        <v>0.20576370300585467</v>
      </c>
      <c r="Z6092" s="74">
        <f t="shared" ca="1" si="1801"/>
        <v>1.2284628876084571</v>
      </c>
      <c r="AA6092" s="76">
        <f t="shared" ca="1" si="1802"/>
        <v>205.76370300585467</v>
      </c>
      <c r="AB6092" s="76">
        <f t="shared" ca="1" si="1803"/>
        <v>1228.4628876084571</v>
      </c>
    </row>
    <row r="6093" spans="1:28" x14ac:dyDescent="0.25">
      <c r="A6093" s="2">
        <f t="shared" si="1804"/>
        <v>19</v>
      </c>
      <c r="B6093" s="16">
        <f ca="1">VLOOKUP(A6093,PERIODS!$O$4:$P$33,2,FALSE)</f>
        <v>3.5000000000000003E-2</v>
      </c>
      <c r="C6093" s="15"/>
      <c r="D6093" s="18">
        <v>5000</v>
      </c>
      <c r="E6093" s="34">
        <f t="shared" ca="1" si="1805"/>
        <v>17539.414474680296</v>
      </c>
      <c r="F6093" s="34">
        <f t="shared" ca="1" si="1806"/>
        <v>3500.0000000000005</v>
      </c>
      <c r="G6093" s="69">
        <f t="shared" ca="1" si="1792"/>
        <v>0</v>
      </c>
      <c r="H6093" s="34">
        <f t="shared" ca="1" si="1793"/>
        <v>1253.5354316489459</v>
      </c>
      <c r="I6093" s="34">
        <f t="shared" ca="1" si="1794"/>
        <v>4753.5354316489465</v>
      </c>
      <c r="J6093" s="18">
        <f ca="1">SUM(INDIRECT(ADDRESS(ROW(F6093),COLUMN(F6093),4)):INDIRECT(ADDRESS(ROW(F6093)+N$5-1,COLUMN(F6093),4)))</f>
        <v>24500.000000000004</v>
      </c>
      <c r="K6093" s="18">
        <f t="shared" ca="1" si="1795"/>
        <v>16350</v>
      </c>
      <c r="L6093" s="18">
        <f t="shared" ca="1" si="1807"/>
        <v>0</v>
      </c>
      <c r="M6093" s="18">
        <f t="shared" ca="1" si="1791"/>
        <v>0</v>
      </c>
      <c r="N6093" s="34">
        <f t="shared" ca="1" si="1796"/>
        <v>12785.879043031349</v>
      </c>
      <c r="P6093" s="18">
        <f t="shared" ca="1" si="1808"/>
        <v>1253.5354316489459</v>
      </c>
      <c r="Q6093" s="47">
        <f ca="1">SUM(L$15:L6093)-SUM(M$15:M6093)</f>
        <v>16350</v>
      </c>
      <c r="R6093" s="47" t="str">
        <f t="shared" ca="1" si="1809"/>
        <v>M6096</v>
      </c>
      <c r="S6093" s="40">
        <f t="shared" ca="1" si="1797"/>
        <v>0</v>
      </c>
      <c r="T6093" s="46">
        <f t="shared" ca="1" si="1798"/>
        <v>44</v>
      </c>
      <c r="X6093" s="74">
        <f t="shared" ca="1" si="1799"/>
        <v>1.2535354316489458</v>
      </c>
      <c r="Y6093" s="75">
        <f t="shared" ca="1" si="1800"/>
        <v>1.2535354316489458</v>
      </c>
      <c r="Z6093" s="74">
        <f t="shared" ca="1" si="1801"/>
        <v>3.5027046655302652</v>
      </c>
      <c r="AA6093" s="76">
        <f t="shared" ca="1" si="1802"/>
        <v>1253.5354316489459</v>
      </c>
      <c r="AB6093" s="76">
        <f t="shared" ca="1" si="1803"/>
        <v>3502.7046655302652</v>
      </c>
    </row>
    <row r="6094" spans="1:28" x14ac:dyDescent="0.25">
      <c r="A6094" s="2">
        <f t="shared" si="1804"/>
        <v>20</v>
      </c>
      <c r="B6094" s="16">
        <f ca="1">VLOOKUP(A6094,PERIODS!$O$4:$P$33,2,FALSE)</f>
        <v>3.5000000000000003E-2</v>
      </c>
      <c r="C6094" s="15"/>
      <c r="D6094" s="18">
        <v>5000</v>
      </c>
      <c r="E6094" s="34">
        <f t="shared" ca="1" si="1805"/>
        <v>12785.879043031349</v>
      </c>
      <c r="F6094" s="34">
        <f t="shared" ca="1" si="1806"/>
        <v>3500.0000000000005</v>
      </c>
      <c r="G6094" s="69">
        <f t="shared" ca="1" si="1792"/>
        <v>0</v>
      </c>
      <c r="H6094" s="34">
        <f t="shared" ca="1" si="1793"/>
        <v>-197.47404154036204</v>
      </c>
      <c r="I6094" s="34">
        <f t="shared" ca="1" si="1794"/>
        <v>3302.5259584596383</v>
      </c>
      <c r="J6094" s="18">
        <f ca="1">SUM(INDIRECT(ADDRESS(ROW(F6094),COLUMN(F6094),4)):INDIRECT(ADDRESS(ROW(F6094)+N$5-1,COLUMN(F6094),4)))</f>
        <v>24500.000000000004</v>
      </c>
      <c r="K6094" s="18">
        <f t="shared" ca="1" si="1795"/>
        <v>0</v>
      </c>
      <c r="L6094" s="18">
        <f t="shared" ca="1" si="1807"/>
        <v>0</v>
      </c>
      <c r="M6094" s="18">
        <f t="shared" ca="1" si="1791"/>
        <v>16350</v>
      </c>
      <c r="N6094" s="34">
        <f t="shared" ca="1" si="1796"/>
        <v>25833.35308457171</v>
      </c>
      <c r="P6094" s="18">
        <f t="shared" ca="1" si="1808"/>
        <v>197.47404154036204</v>
      </c>
      <c r="Q6094" s="47">
        <f ca="1">SUM(L$15:L6094)-SUM(M$15:M6094)</f>
        <v>0</v>
      </c>
      <c r="R6094" s="47" t="str">
        <f t="shared" ca="1" si="1809"/>
        <v>M6097</v>
      </c>
      <c r="S6094" s="40">
        <f t="shared" ca="1" si="1797"/>
        <v>0</v>
      </c>
      <c r="T6094" s="46">
        <f t="shared" ca="1" si="1798"/>
        <v>52</v>
      </c>
      <c r="X6094" s="74">
        <f t="shared" ca="1" si="1799"/>
        <v>-0.19747404154036205</v>
      </c>
      <c r="Y6094" s="75">
        <f t="shared" ca="1" si="1800"/>
        <v>-0.19747404154036205</v>
      </c>
      <c r="Z6094" s="74">
        <f t="shared" ca="1" si="1801"/>
        <v>0.8208014470924172</v>
      </c>
      <c r="AA6094" s="76">
        <f t="shared" ca="1" si="1802"/>
        <v>-197.47404154036204</v>
      </c>
      <c r="AB6094" s="76">
        <f t="shared" ca="1" si="1803"/>
        <v>820.80144709241722</v>
      </c>
    </row>
    <row r="6095" spans="1:28" x14ac:dyDescent="0.25">
      <c r="A6095" s="2">
        <f t="shared" si="1804"/>
        <v>21</v>
      </c>
      <c r="B6095" s="16">
        <f ca="1">VLOOKUP(A6095,PERIODS!$O$4:$P$33,2,FALSE)</f>
        <v>3.5000000000000003E-2</v>
      </c>
      <c r="C6095" s="15"/>
      <c r="D6095" s="18">
        <v>5000</v>
      </c>
      <c r="E6095" s="34">
        <f t="shared" ca="1" si="1805"/>
        <v>25833.35308457171</v>
      </c>
      <c r="F6095" s="34">
        <f t="shared" ca="1" si="1806"/>
        <v>3500.0000000000005</v>
      </c>
      <c r="G6095" s="69">
        <f t="shared" ca="1" si="1792"/>
        <v>0</v>
      </c>
      <c r="H6095" s="34">
        <f t="shared" ca="1" si="1793"/>
        <v>-870.54281614768172</v>
      </c>
      <c r="I6095" s="34">
        <f t="shared" ca="1" si="1794"/>
        <v>2629.4571838523188</v>
      </c>
      <c r="J6095" s="18">
        <f ca="1">SUM(INDIRECT(ADDRESS(ROW(F6095),COLUMN(F6095),4)):INDIRECT(ADDRESS(ROW(F6095)+N$5-1,COLUMN(F6095),4)))</f>
        <v>24500.000000000004</v>
      </c>
      <c r="K6095" s="18">
        <f t="shared" ca="1" si="1795"/>
        <v>0</v>
      </c>
      <c r="L6095" s="18">
        <f t="shared" ca="1" si="1807"/>
        <v>0</v>
      </c>
      <c r="M6095" s="18">
        <f t="shared" ref="M6095:M6158" ca="1" si="1810">SUMIF($R$15:$R$8014,ADDRESS(ROW(M6095),COLUMN(M6095),4),$L$15:$L$8014)</f>
        <v>0</v>
      </c>
      <c r="N6095" s="34">
        <f t="shared" ca="1" si="1796"/>
        <v>23203.895900719392</v>
      </c>
      <c r="P6095" s="18">
        <f t="shared" ca="1" si="1808"/>
        <v>870.54281614768172</v>
      </c>
      <c r="Q6095" s="47">
        <f ca="1">SUM(L$15:L6095)-SUM(M$15:M6095)</f>
        <v>0</v>
      </c>
      <c r="R6095" s="47" t="str">
        <f t="shared" ca="1" si="1809"/>
        <v>M6098</v>
      </c>
      <c r="S6095" s="40">
        <f t="shared" ca="1" si="1797"/>
        <v>0</v>
      </c>
      <c r="T6095" s="46">
        <f t="shared" ca="1" si="1798"/>
        <v>83</v>
      </c>
      <c r="X6095" s="74">
        <f t="shared" ca="1" si="1799"/>
        <v>-0.8705428161476817</v>
      </c>
      <c r="Y6095" s="75">
        <f t="shared" ca="1" si="1800"/>
        <v>-0.8705428161476817</v>
      </c>
      <c r="Z6095" s="74">
        <f t="shared" ca="1" si="1801"/>
        <v>0.41872419729234978</v>
      </c>
      <c r="AA6095" s="76">
        <f t="shared" ca="1" si="1802"/>
        <v>-870.54281614768172</v>
      </c>
      <c r="AB6095" s="76">
        <f t="shared" ca="1" si="1803"/>
        <v>418.7241972923498</v>
      </c>
    </row>
    <row r="6096" spans="1:28" x14ac:dyDescent="0.25">
      <c r="A6096" s="2">
        <f t="shared" si="1804"/>
        <v>22</v>
      </c>
      <c r="B6096" s="16">
        <f ca="1">VLOOKUP(A6096,PERIODS!$O$4:$P$33,2,FALSE)</f>
        <v>3.5000000000000003E-2</v>
      </c>
      <c r="C6096" s="15"/>
      <c r="D6096" s="18">
        <v>5000</v>
      </c>
      <c r="E6096" s="34">
        <f t="shared" ca="1" si="1805"/>
        <v>23203.895900719392</v>
      </c>
      <c r="F6096" s="34">
        <f t="shared" ca="1" si="1806"/>
        <v>3500.0000000000005</v>
      </c>
      <c r="G6096" s="69">
        <f t="shared" ref="G6096:G6159" ca="1" si="1811">((2*RAND()*$F$5)-$F$5)*E6096</f>
        <v>0</v>
      </c>
      <c r="H6096" s="34">
        <f t="shared" ref="H6096:H6159" ca="1" si="1812">IF($S$3="NORM",AA6096,IF($S$3="LOGNORM",AB6096,0))</f>
        <v>-833.23911336807703</v>
      </c>
      <c r="I6096" s="34">
        <f t="shared" ref="I6096:I6159" ca="1" si="1813">IF(F6096+H6096&lt;0,0,F6096+H6096)</f>
        <v>2666.7608866319233</v>
      </c>
      <c r="J6096" s="18">
        <f ca="1">SUM(INDIRECT(ADDRESS(ROW(F6096),COLUMN(F6096),4)):INDIRECT(ADDRESS(ROW(F6096)+N$5-1,COLUMN(F6096),4)))</f>
        <v>25000.000000000004</v>
      </c>
      <c r="K6096" s="18">
        <f t="shared" ref="K6096:K6159" ca="1" si="1814">Q6096</f>
        <v>16350</v>
      </c>
      <c r="L6096" s="18">
        <f t="shared" ca="1" si="1807"/>
        <v>16350</v>
      </c>
      <c r="M6096" s="18">
        <f t="shared" ca="1" si="1810"/>
        <v>0</v>
      </c>
      <c r="N6096" s="34">
        <f t="shared" ref="N6096:N6159" ca="1" si="1815">E6096+G6096-I6096+M6096-S6096</f>
        <v>20537.135014087467</v>
      </c>
      <c r="P6096" s="18">
        <f t="shared" ca="1" si="1808"/>
        <v>833.23911336807703</v>
      </c>
      <c r="Q6096" s="47">
        <f ca="1">SUM(L$15:L6096)-SUM(M$15:M6096)</f>
        <v>16350</v>
      </c>
      <c r="R6096" s="47" t="str">
        <f t="shared" ca="1" si="1809"/>
        <v>M6099</v>
      </c>
      <c r="S6096" s="40">
        <f t="shared" ref="S6096:S6159" ca="1" si="1816">IF(T6096&gt;N$6*100,M6096,0)</f>
        <v>0</v>
      </c>
      <c r="T6096" s="46">
        <f t="shared" ref="T6096:T6159" ca="1" si="1817">RANDBETWEEN(0,100)</f>
        <v>53</v>
      </c>
      <c r="X6096" s="74">
        <f t="shared" ref="X6096:X6159" ca="1" si="1818">NORMINV(RAND(),0,1)</f>
        <v>-0.83323911336807699</v>
      </c>
      <c r="Y6096" s="75">
        <f t="shared" ref="Y6096:Y6159" ca="1" si="1819">IF(AND(X6096&gt;$F$6,$F$6&gt;0),$F$6,X6096)</f>
        <v>-0.83323911336807699</v>
      </c>
      <c r="Z6096" s="74">
        <f t="shared" ref="Z6096:Z6159" ca="1" si="1820">EXP(Y6096)</f>
        <v>0.43463915826429628</v>
      </c>
      <c r="AA6096" s="76">
        <f t="shared" ref="AA6096:AA6159" ca="1" si="1821">$F$3*Y6096</f>
        <v>-833.23911336807703</v>
      </c>
      <c r="AB6096" s="76">
        <f t="shared" ref="AB6096:AB6159" ca="1" si="1822">$F$3*Z6096</f>
        <v>434.63915826429627</v>
      </c>
    </row>
    <row r="6097" spans="1:28" x14ac:dyDescent="0.25">
      <c r="A6097" s="2">
        <f t="shared" ref="A6097:A6160" si="1823">IF(AND(A6096=12,OR(A$14="MS",A$14="M0")),1,IF(AND(A6096=4,OR(A$14="WS",A$14="W0")),1,IF(AND(A6096=30,OR(A$14="DS",A$14="D0")),1,A6096+1)))</f>
        <v>23</v>
      </c>
      <c r="B6097" s="16">
        <f ca="1">VLOOKUP(A6097,PERIODS!$O$4:$P$33,2,FALSE)</f>
        <v>3.5000000000000003E-2</v>
      </c>
      <c r="C6097" s="15"/>
      <c r="D6097" s="18">
        <v>5000</v>
      </c>
      <c r="E6097" s="34">
        <f t="shared" ca="1" si="1805"/>
        <v>20537.135014087467</v>
      </c>
      <c r="F6097" s="34">
        <f t="shared" ca="1" si="1806"/>
        <v>3500.0000000000005</v>
      </c>
      <c r="G6097" s="69">
        <f t="shared" ca="1" si="1811"/>
        <v>0</v>
      </c>
      <c r="H6097" s="34">
        <f t="shared" ca="1" si="1812"/>
        <v>321.41545077659111</v>
      </c>
      <c r="I6097" s="34">
        <f t="shared" ca="1" si="1813"/>
        <v>3821.4154507765916</v>
      </c>
      <c r="J6097" s="18">
        <f ca="1">SUM(INDIRECT(ADDRESS(ROW(F6097),COLUMN(F6097),4)):INDIRECT(ADDRESS(ROW(F6097)+N$5-1,COLUMN(F6097),4)))</f>
        <v>25500.000000000004</v>
      </c>
      <c r="K6097" s="18">
        <f t="shared" ca="1" si="1814"/>
        <v>16350</v>
      </c>
      <c r="L6097" s="18">
        <f t="shared" ca="1" si="1807"/>
        <v>0</v>
      </c>
      <c r="M6097" s="18">
        <f t="shared" ca="1" si="1810"/>
        <v>0</v>
      </c>
      <c r="N6097" s="34">
        <f t="shared" ca="1" si="1815"/>
        <v>16715.719563310875</v>
      </c>
      <c r="P6097" s="18">
        <f t="shared" ca="1" si="1808"/>
        <v>321.41545077659111</v>
      </c>
      <c r="Q6097" s="47">
        <f ca="1">SUM(L$15:L6097)-SUM(M$15:M6097)</f>
        <v>16350</v>
      </c>
      <c r="R6097" s="47" t="str">
        <f t="shared" ca="1" si="1809"/>
        <v>M6100</v>
      </c>
      <c r="S6097" s="40">
        <f t="shared" ca="1" si="1816"/>
        <v>0</v>
      </c>
      <c r="T6097" s="46">
        <f t="shared" ca="1" si="1817"/>
        <v>82</v>
      </c>
      <c r="X6097" s="74">
        <f t="shared" ca="1" si="1818"/>
        <v>0.32141545077659112</v>
      </c>
      <c r="Y6097" s="75">
        <f t="shared" ca="1" si="1819"/>
        <v>0.32141545077659112</v>
      </c>
      <c r="Z6097" s="74">
        <f t="shared" ca="1" si="1820"/>
        <v>1.3790784010889299</v>
      </c>
      <c r="AA6097" s="76">
        <f t="shared" ca="1" si="1821"/>
        <v>321.41545077659111</v>
      </c>
      <c r="AB6097" s="76">
        <f t="shared" ca="1" si="1822"/>
        <v>1379.0784010889299</v>
      </c>
    </row>
    <row r="6098" spans="1:28" x14ac:dyDescent="0.25">
      <c r="A6098" s="2">
        <f t="shared" si="1823"/>
        <v>24</v>
      </c>
      <c r="B6098" s="16">
        <f ca="1">VLOOKUP(A6098,PERIODS!$O$4:$P$33,2,FALSE)</f>
        <v>3.5000000000000003E-2</v>
      </c>
      <c r="C6098" s="15"/>
      <c r="D6098" s="18">
        <v>5000</v>
      </c>
      <c r="E6098" s="34">
        <f t="shared" ca="1" si="1805"/>
        <v>16715.719563310875</v>
      </c>
      <c r="F6098" s="34">
        <f t="shared" ca="1" si="1806"/>
        <v>3500.0000000000005</v>
      </c>
      <c r="G6098" s="69">
        <f t="shared" ca="1" si="1811"/>
        <v>0</v>
      </c>
      <c r="H6098" s="34">
        <f t="shared" ca="1" si="1812"/>
        <v>-1035.6703038790019</v>
      </c>
      <c r="I6098" s="34">
        <f t="shared" ca="1" si="1813"/>
        <v>2464.3296961209985</v>
      </c>
      <c r="J6098" s="18">
        <f ca="1">SUM(INDIRECT(ADDRESS(ROW(F6098),COLUMN(F6098),4)):INDIRECT(ADDRESS(ROW(F6098)+N$5-1,COLUMN(F6098),4)))</f>
        <v>26000</v>
      </c>
      <c r="K6098" s="18">
        <f t="shared" ca="1" si="1814"/>
        <v>16350</v>
      </c>
      <c r="L6098" s="18">
        <f t="shared" ca="1" si="1807"/>
        <v>0</v>
      </c>
      <c r="M6098" s="18">
        <f t="shared" ca="1" si="1810"/>
        <v>0</v>
      </c>
      <c r="N6098" s="34">
        <f t="shared" ca="1" si="1815"/>
        <v>14251.389867189877</v>
      </c>
      <c r="P6098" s="18">
        <f t="shared" ca="1" si="1808"/>
        <v>1035.6703038790019</v>
      </c>
      <c r="Q6098" s="47">
        <f ca="1">SUM(L$15:L6098)-SUM(M$15:M6098)</f>
        <v>16350</v>
      </c>
      <c r="R6098" s="47" t="str">
        <f t="shared" ca="1" si="1809"/>
        <v>M6101</v>
      </c>
      <c r="S6098" s="40">
        <f t="shared" ca="1" si="1816"/>
        <v>0</v>
      </c>
      <c r="T6098" s="46">
        <f t="shared" ca="1" si="1817"/>
        <v>67</v>
      </c>
      <c r="X6098" s="74">
        <f t="shared" ca="1" si="1818"/>
        <v>-1.0356703038790021</v>
      </c>
      <c r="Y6098" s="75">
        <f t="shared" ca="1" si="1819"/>
        <v>-1.0356703038790021</v>
      </c>
      <c r="Z6098" s="74">
        <f t="shared" ca="1" si="1820"/>
        <v>0.3549883510889672</v>
      </c>
      <c r="AA6098" s="76">
        <f t="shared" ca="1" si="1821"/>
        <v>-1035.6703038790019</v>
      </c>
      <c r="AB6098" s="76">
        <f t="shared" ca="1" si="1822"/>
        <v>354.98835108896719</v>
      </c>
    </row>
    <row r="6099" spans="1:28" x14ac:dyDescent="0.25">
      <c r="A6099" s="2">
        <f t="shared" si="1823"/>
        <v>25</v>
      </c>
      <c r="B6099" s="16">
        <f ca="1">VLOOKUP(A6099,PERIODS!$O$4:$P$33,2,FALSE)</f>
        <v>3.5000000000000003E-2</v>
      </c>
      <c r="C6099" s="15"/>
      <c r="D6099" s="18">
        <v>5000</v>
      </c>
      <c r="E6099" s="34">
        <f t="shared" ca="1" si="1805"/>
        <v>14251.389867189877</v>
      </c>
      <c r="F6099" s="34">
        <f t="shared" ca="1" si="1806"/>
        <v>3500.0000000000005</v>
      </c>
      <c r="G6099" s="69">
        <f t="shared" ca="1" si="1811"/>
        <v>0</v>
      </c>
      <c r="H6099" s="34">
        <f t="shared" ca="1" si="1812"/>
        <v>35.786154122120053</v>
      </c>
      <c r="I6099" s="34">
        <f t="shared" ca="1" si="1813"/>
        <v>3535.7861541221205</v>
      </c>
      <c r="J6099" s="18">
        <f ca="1">SUM(INDIRECT(ADDRESS(ROW(F6099),COLUMN(F6099),4)):INDIRECT(ADDRESS(ROW(F6099)+N$5-1,COLUMN(F6099),4)))</f>
        <v>24900</v>
      </c>
      <c r="K6099" s="18">
        <f t="shared" ca="1" si="1814"/>
        <v>0</v>
      </c>
      <c r="L6099" s="18">
        <f t="shared" ca="1" si="1807"/>
        <v>0</v>
      </c>
      <c r="M6099" s="18">
        <f t="shared" ca="1" si="1810"/>
        <v>16350</v>
      </c>
      <c r="N6099" s="34">
        <f t="shared" ca="1" si="1815"/>
        <v>27065.603713067758</v>
      </c>
      <c r="P6099" s="18">
        <f t="shared" ca="1" si="1808"/>
        <v>35.786154122120053</v>
      </c>
      <c r="Q6099" s="47">
        <f ca="1">SUM(L$15:L6099)-SUM(M$15:M6099)</f>
        <v>0</v>
      </c>
      <c r="R6099" s="47" t="str">
        <f t="shared" ca="1" si="1809"/>
        <v>M6102</v>
      </c>
      <c r="S6099" s="40">
        <f t="shared" ca="1" si="1816"/>
        <v>0</v>
      </c>
      <c r="T6099" s="46">
        <f t="shared" ca="1" si="1817"/>
        <v>63</v>
      </c>
      <c r="X6099" s="74">
        <f t="shared" ca="1" si="1818"/>
        <v>3.5786154122120051E-2</v>
      </c>
      <c r="Y6099" s="75">
        <f t="shared" ca="1" si="1819"/>
        <v>3.5786154122120051E-2</v>
      </c>
      <c r="Z6099" s="74">
        <f t="shared" ca="1" si="1820"/>
        <v>1.0364341856128487</v>
      </c>
      <c r="AA6099" s="76">
        <f t="shared" ca="1" si="1821"/>
        <v>35.786154122120053</v>
      </c>
      <c r="AB6099" s="76">
        <f t="shared" ca="1" si="1822"/>
        <v>1036.4341856128488</v>
      </c>
    </row>
    <row r="6100" spans="1:28" x14ac:dyDescent="0.25">
      <c r="A6100" s="2">
        <f t="shared" si="1823"/>
        <v>26</v>
      </c>
      <c r="B6100" s="16">
        <f ca="1">VLOOKUP(A6100,PERIODS!$O$4:$P$33,2,FALSE)</f>
        <v>3.5000000000000003E-2</v>
      </c>
      <c r="C6100" s="15"/>
      <c r="D6100" s="18">
        <v>5000</v>
      </c>
      <c r="E6100" s="34">
        <f t="shared" ca="1" si="1805"/>
        <v>27065.603713067758</v>
      </c>
      <c r="F6100" s="34">
        <f t="shared" ca="1" si="1806"/>
        <v>3500.0000000000005</v>
      </c>
      <c r="G6100" s="69">
        <f t="shared" ca="1" si="1811"/>
        <v>0</v>
      </c>
      <c r="H6100" s="34">
        <f t="shared" ca="1" si="1812"/>
        <v>1042.9916308759382</v>
      </c>
      <c r="I6100" s="34">
        <f t="shared" ca="1" si="1813"/>
        <v>4542.9916308759384</v>
      </c>
      <c r="J6100" s="18">
        <f ca="1">SUM(INDIRECT(ADDRESS(ROW(F6100),COLUMN(F6100),4)):INDIRECT(ADDRESS(ROW(F6100)+N$5-1,COLUMN(F6100),4)))</f>
        <v>23900</v>
      </c>
      <c r="K6100" s="18">
        <f t="shared" ca="1" si="1814"/>
        <v>0</v>
      </c>
      <c r="L6100" s="18">
        <f t="shared" ca="1" si="1807"/>
        <v>0</v>
      </c>
      <c r="M6100" s="18">
        <f t="shared" ca="1" si="1810"/>
        <v>0</v>
      </c>
      <c r="N6100" s="34">
        <f t="shared" ca="1" si="1815"/>
        <v>22522.612082191819</v>
      </c>
      <c r="P6100" s="18">
        <f t="shared" ca="1" si="1808"/>
        <v>1042.9916308759382</v>
      </c>
      <c r="Q6100" s="47">
        <f ca="1">SUM(L$15:L6100)-SUM(M$15:M6100)</f>
        <v>0</v>
      </c>
      <c r="R6100" s="47" t="str">
        <f t="shared" ca="1" si="1809"/>
        <v>M6103</v>
      </c>
      <c r="S6100" s="40">
        <f t="shared" ca="1" si="1816"/>
        <v>0</v>
      </c>
      <c r="T6100" s="46">
        <f t="shared" ca="1" si="1817"/>
        <v>4</v>
      </c>
      <c r="X6100" s="74">
        <f t="shared" ca="1" si="1818"/>
        <v>1.0429916308759382</v>
      </c>
      <c r="Y6100" s="75">
        <f t="shared" ca="1" si="1819"/>
        <v>1.0429916308759382</v>
      </c>
      <c r="Z6100" s="74">
        <f t="shared" ca="1" si="1820"/>
        <v>2.837693660502536</v>
      </c>
      <c r="AA6100" s="76">
        <f t="shared" ca="1" si="1821"/>
        <v>1042.9916308759382</v>
      </c>
      <c r="AB6100" s="76">
        <f t="shared" ca="1" si="1822"/>
        <v>2837.6936605025362</v>
      </c>
    </row>
    <row r="6101" spans="1:28" x14ac:dyDescent="0.25">
      <c r="A6101" s="2">
        <f t="shared" si="1823"/>
        <v>27</v>
      </c>
      <c r="B6101" s="16">
        <f ca="1">VLOOKUP(A6101,PERIODS!$O$4:$P$33,2,FALSE)</f>
        <v>3.5000000000000003E-2</v>
      </c>
      <c r="C6101" s="15"/>
      <c r="D6101" s="18">
        <v>5000</v>
      </c>
      <c r="E6101" s="34">
        <f t="shared" ca="1" si="1805"/>
        <v>22522.612082191819</v>
      </c>
      <c r="F6101" s="34">
        <f t="shared" ca="1" si="1806"/>
        <v>3500.0000000000005</v>
      </c>
      <c r="G6101" s="69">
        <f t="shared" ca="1" si="1811"/>
        <v>0</v>
      </c>
      <c r="H6101" s="34">
        <f t="shared" ca="1" si="1812"/>
        <v>1695.5745902039678</v>
      </c>
      <c r="I6101" s="34">
        <f t="shared" ca="1" si="1813"/>
        <v>5195.574590203968</v>
      </c>
      <c r="J6101" s="18">
        <f ca="1">SUM(INDIRECT(ADDRESS(ROW(F6101),COLUMN(F6101),4)):INDIRECT(ADDRESS(ROW(F6101)+N$5-1,COLUMN(F6101),4)))</f>
        <v>22900</v>
      </c>
      <c r="K6101" s="18">
        <f t="shared" ca="1" si="1814"/>
        <v>16350</v>
      </c>
      <c r="L6101" s="18">
        <f t="shared" ca="1" si="1807"/>
        <v>16350</v>
      </c>
      <c r="M6101" s="18">
        <f t="shared" ca="1" si="1810"/>
        <v>0</v>
      </c>
      <c r="N6101" s="34">
        <f t="shared" ca="1" si="1815"/>
        <v>17327.037491987852</v>
      </c>
      <c r="P6101" s="18">
        <f t="shared" ca="1" si="1808"/>
        <v>1695.5745902039678</v>
      </c>
      <c r="Q6101" s="47">
        <f ca="1">SUM(L$15:L6101)-SUM(M$15:M6101)</f>
        <v>16350</v>
      </c>
      <c r="R6101" s="47" t="str">
        <f t="shared" ca="1" si="1809"/>
        <v>M6104</v>
      </c>
      <c r="S6101" s="40">
        <f t="shared" ca="1" si="1816"/>
        <v>0</v>
      </c>
      <c r="T6101" s="46">
        <f t="shared" ca="1" si="1817"/>
        <v>61</v>
      </c>
      <c r="X6101" s="74">
        <f t="shared" ca="1" si="1818"/>
        <v>1.6955745902039678</v>
      </c>
      <c r="Y6101" s="75">
        <f t="shared" ca="1" si="1819"/>
        <v>1.6955745902039678</v>
      </c>
      <c r="Z6101" s="74">
        <f t="shared" ca="1" si="1820"/>
        <v>5.449776453916833</v>
      </c>
      <c r="AA6101" s="76">
        <f t="shared" ca="1" si="1821"/>
        <v>1695.5745902039678</v>
      </c>
      <c r="AB6101" s="76">
        <f t="shared" ca="1" si="1822"/>
        <v>5449.7764539168329</v>
      </c>
    </row>
    <row r="6102" spans="1:28" x14ac:dyDescent="0.25">
      <c r="A6102" s="2">
        <f t="shared" si="1823"/>
        <v>28</v>
      </c>
      <c r="B6102" s="16">
        <f ca="1">VLOOKUP(A6102,PERIODS!$O$4:$P$33,2,FALSE)</f>
        <v>0.04</v>
      </c>
      <c r="C6102" s="15"/>
      <c r="D6102" s="18">
        <v>5000</v>
      </c>
      <c r="E6102" s="34">
        <f t="shared" ca="1" si="1805"/>
        <v>17327.037491987852</v>
      </c>
      <c r="F6102" s="34">
        <f t="shared" ca="1" si="1806"/>
        <v>4000</v>
      </c>
      <c r="G6102" s="69">
        <f t="shared" ca="1" si="1811"/>
        <v>0</v>
      </c>
      <c r="H6102" s="34">
        <f t="shared" ca="1" si="1812"/>
        <v>412.21253974520886</v>
      </c>
      <c r="I6102" s="34">
        <f t="shared" ca="1" si="1813"/>
        <v>4412.2125397452091</v>
      </c>
      <c r="J6102" s="18">
        <f ca="1">SUM(INDIRECT(ADDRESS(ROW(F6102),COLUMN(F6102),4)):INDIRECT(ADDRESS(ROW(F6102)+N$5-1,COLUMN(F6102),4)))</f>
        <v>21900</v>
      </c>
      <c r="K6102" s="18">
        <f t="shared" ca="1" si="1814"/>
        <v>16350</v>
      </c>
      <c r="L6102" s="18">
        <f t="shared" ca="1" si="1807"/>
        <v>0</v>
      </c>
      <c r="M6102" s="18">
        <f t="shared" ca="1" si="1810"/>
        <v>0</v>
      </c>
      <c r="N6102" s="34">
        <f t="shared" ca="1" si="1815"/>
        <v>12914.824952242643</v>
      </c>
      <c r="P6102" s="18">
        <f t="shared" ca="1" si="1808"/>
        <v>412.21253974520886</v>
      </c>
      <c r="Q6102" s="47">
        <f ca="1">SUM(L$15:L6102)-SUM(M$15:M6102)</f>
        <v>16350</v>
      </c>
      <c r="R6102" s="47" t="str">
        <f t="shared" ca="1" si="1809"/>
        <v>M6105</v>
      </c>
      <c r="S6102" s="40">
        <f t="shared" ca="1" si="1816"/>
        <v>0</v>
      </c>
      <c r="T6102" s="46">
        <f t="shared" ca="1" si="1817"/>
        <v>10</v>
      </c>
      <c r="X6102" s="74">
        <f t="shared" ca="1" si="1818"/>
        <v>0.41221253974520888</v>
      </c>
      <c r="Y6102" s="75">
        <f t="shared" ca="1" si="1819"/>
        <v>0.41221253974520888</v>
      </c>
      <c r="Z6102" s="74">
        <f t="shared" ca="1" si="1820"/>
        <v>1.5101553702595496</v>
      </c>
      <c r="AA6102" s="76">
        <f t="shared" ca="1" si="1821"/>
        <v>412.21253974520886</v>
      </c>
      <c r="AB6102" s="76">
        <f t="shared" ca="1" si="1822"/>
        <v>1510.1553702595495</v>
      </c>
    </row>
    <row r="6103" spans="1:28" x14ac:dyDescent="0.25">
      <c r="A6103" s="2">
        <f t="shared" si="1823"/>
        <v>29</v>
      </c>
      <c r="B6103" s="16">
        <f ca="1">VLOOKUP(A6103,PERIODS!$O$4:$P$33,2,FALSE)</f>
        <v>0.04</v>
      </c>
      <c r="C6103" s="15"/>
      <c r="D6103" s="18">
        <v>5000</v>
      </c>
      <c r="E6103" s="34">
        <f t="shared" ref="E6103:E6166" ca="1" si="1824">N6102</f>
        <v>12914.824952242643</v>
      </c>
      <c r="F6103" s="34">
        <f t="shared" ref="F6103:F6166" ca="1" si="1825">F$2*B6103</f>
        <v>4000</v>
      </c>
      <c r="G6103" s="69">
        <f t="shared" ca="1" si="1811"/>
        <v>0</v>
      </c>
      <c r="H6103" s="34">
        <f t="shared" ca="1" si="1812"/>
        <v>-932.8360145275758</v>
      </c>
      <c r="I6103" s="34">
        <f t="shared" ca="1" si="1813"/>
        <v>3067.1639854724244</v>
      </c>
      <c r="J6103" s="18">
        <f ca="1">SUM(INDIRECT(ADDRESS(ROW(F6103),COLUMN(F6103),4)):INDIRECT(ADDRESS(ROW(F6103)+N$5-1,COLUMN(F6103),4)))</f>
        <v>21200</v>
      </c>
      <c r="K6103" s="18">
        <f t="shared" ca="1" si="1814"/>
        <v>16350</v>
      </c>
      <c r="L6103" s="18">
        <f t="shared" ref="L6103:L6166" ca="1" si="1826">IF((E6103+K6102)&lt;J6103,N$2,0)</f>
        <v>0</v>
      </c>
      <c r="M6103" s="18">
        <f t="shared" ca="1" si="1810"/>
        <v>0</v>
      </c>
      <c r="N6103" s="34">
        <f t="shared" ca="1" si="1815"/>
        <v>9847.6609667702178</v>
      </c>
      <c r="P6103" s="18">
        <f t="shared" ref="P6103:P6166" ca="1" si="1827">ABS(H6103)</f>
        <v>932.8360145275758</v>
      </c>
      <c r="Q6103" s="47">
        <f ca="1">SUM(L$15:L6103)-SUM(M$15:M6103)</f>
        <v>16350</v>
      </c>
      <c r="R6103" s="47" t="str">
        <f t="shared" ref="R6103:R6166" ca="1" si="1828">ADDRESS(ROW(M6103)+$N$3+RANDBETWEEN(-$N$4,$N$4),COLUMN(M6103),4)</f>
        <v>M6106</v>
      </c>
      <c r="S6103" s="40">
        <f t="shared" ca="1" si="1816"/>
        <v>0</v>
      </c>
      <c r="T6103" s="46">
        <f t="shared" ca="1" si="1817"/>
        <v>39</v>
      </c>
      <c r="X6103" s="74">
        <f t="shared" ca="1" si="1818"/>
        <v>-0.93283601452757581</v>
      </c>
      <c r="Y6103" s="75">
        <f t="shared" ca="1" si="1819"/>
        <v>-0.93283601452757581</v>
      </c>
      <c r="Z6103" s="74">
        <f t="shared" ca="1" si="1820"/>
        <v>0.39343633551166446</v>
      </c>
      <c r="AA6103" s="76">
        <f t="shared" ca="1" si="1821"/>
        <v>-932.8360145275758</v>
      </c>
      <c r="AB6103" s="76">
        <f t="shared" ca="1" si="1822"/>
        <v>393.43633551166448</v>
      </c>
    </row>
    <row r="6104" spans="1:28" x14ac:dyDescent="0.25">
      <c r="A6104" s="2">
        <f t="shared" si="1823"/>
        <v>30</v>
      </c>
      <c r="B6104" s="16">
        <f ca="1">VLOOKUP(A6104,PERIODS!$O$4:$P$33,2,FALSE)</f>
        <v>0.04</v>
      </c>
      <c r="C6104" s="15"/>
      <c r="D6104" s="18">
        <v>5000</v>
      </c>
      <c r="E6104" s="34">
        <f t="shared" ca="1" si="1824"/>
        <v>9847.6609667702178</v>
      </c>
      <c r="F6104" s="34">
        <f t="shared" ca="1" si="1825"/>
        <v>4000</v>
      </c>
      <c r="G6104" s="69">
        <f t="shared" ca="1" si="1811"/>
        <v>0</v>
      </c>
      <c r="H6104" s="34">
        <f t="shared" ca="1" si="1812"/>
        <v>1032.4987247696324</v>
      </c>
      <c r="I6104" s="34">
        <f t="shared" ca="1" si="1813"/>
        <v>5032.4987247696326</v>
      </c>
      <c r="J6104" s="18">
        <f ca="1">SUM(INDIRECT(ADDRESS(ROW(F6104),COLUMN(F6104),4)):INDIRECT(ADDRESS(ROW(F6104)+N$5-1,COLUMN(F6104),4)))</f>
        <v>20500</v>
      </c>
      <c r="K6104" s="18">
        <f t="shared" ca="1" si="1814"/>
        <v>0</v>
      </c>
      <c r="L6104" s="18">
        <f t="shared" ca="1" si="1826"/>
        <v>0</v>
      </c>
      <c r="M6104" s="18">
        <f t="shared" ca="1" si="1810"/>
        <v>16350</v>
      </c>
      <c r="N6104" s="34">
        <f t="shared" ca="1" si="1815"/>
        <v>21165.162242000584</v>
      </c>
      <c r="P6104" s="18">
        <f t="shared" ca="1" si="1827"/>
        <v>1032.4987247696324</v>
      </c>
      <c r="Q6104" s="47">
        <f ca="1">SUM(L$15:L6104)-SUM(M$15:M6104)</f>
        <v>0</v>
      </c>
      <c r="R6104" s="47" t="str">
        <f t="shared" ca="1" si="1828"/>
        <v>M6107</v>
      </c>
      <c r="S6104" s="40">
        <f t="shared" ca="1" si="1816"/>
        <v>0</v>
      </c>
      <c r="T6104" s="46">
        <f t="shared" ca="1" si="1817"/>
        <v>71</v>
      </c>
      <c r="X6104" s="74">
        <f t="shared" ca="1" si="1818"/>
        <v>1.0324987247696324</v>
      </c>
      <c r="Y6104" s="75">
        <f t="shared" ca="1" si="1819"/>
        <v>1.0324987247696324</v>
      </c>
      <c r="Z6104" s="74">
        <f t="shared" ca="1" si="1820"/>
        <v>2.808073678972451</v>
      </c>
      <c r="AA6104" s="76">
        <f t="shared" ca="1" si="1821"/>
        <v>1032.4987247696324</v>
      </c>
      <c r="AB6104" s="76">
        <f t="shared" ca="1" si="1822"/>
        <v>2808.073678972451</v>
      </c>
    </row>
    <row r="6105" spans="1:28" x14ac:dyDescent="0.25">
      <c r="A6105" s="2">
        <f t="shared" si="1823"/>
        <v>1</v>
      </c>
      <c r="B6105" s="16">
        <f ca="1">VLOOKUP(A6105,PERIODS!$O$4:$P$33,2,FALSE)</f>
        <v>2.4E-2</v>
      </c>
      <c r="C6105" s="15"/>
      <c r="D6105" s="18">
        <v>5000</v>
      </c>
      <c r="E6105" s="34">
        <f t="shared" ca="1" si="1824"/>
        <v>21165.162242000584</v>
      </c>
      <c r="F6105" s="34">
        <f t="shared" ca="1" si="1825"/>
        <v>2400</v>
      </c>
      <c r="G6105" s="69">
        <f t="shared" ca="1" si="1811"/>
        <v>0</v>
      </c>
      <c r="H6105" s="34">
        <f t="shared" ca="1" si="1812"/>
        <v>1897.6019324665208</v>
      </c>
      <c r="I6105" s="34">
        <f t="shared" ca="1" si="1813"/>
        <v>4297.6019324665212</v>
      </c>
      <c r="J6105" s="18">
        <f ca="1">SUM(INDIRECT(ADDRESS(ROW(F6105),COLUMN(F6105),4)):INDIRECT(ADDRESS(ROW(F6105)+N$5-1,COLUMN(F6105),4)))</f>
        <v>19800</v>
      </c>
      <c r="K6105" s="18">
        <f t="shared" ca="1" si="1814"/>
        <v>0</v>
      </c>
      <c r="L6105" s="18">
        <f t="shared" ca="1" si="1826"/>
        <v>0</v>
      </c>
      <c r="M6105" s="18">
        <f t="shared" ca="1" si="1810"/>
        <v>0</v>
      </c>
      <c r="N6105" s="34">
        <f t="shared" ca="1" si="1815"/>
        <v>16867.560309534063</v>
      </c>
      <c r="P6105" s="18">
        <f t="shared" ca="1" si="1827"/>
        <v>1897.6019324665208</v>
      </c>
      <c r="Q6105" s="47">
        <f ca="1">SUM(L$15:L6105)-SUM(M$15:M6105)</f>
        <v>0</v>
      </c>
      <c r="R6105" s="47" t="str">
        <f t="shared" ca="1" si="1828"/>
        <v>M6108</v>
      </c>
      <c r="S6105" s="40">
        <f t="shared" ca="1" si="1816"/>
        <v>0</v>
      </c>
      <c r="T6105" s="46">
        <f t="shared" ca="1" si="1817"/>
        <v>20</v>
      </c>
      <c r="X6105" s="74">
        <f t="shared" ca="1" si="1818"/>
        <v>1.8976019324665208</v>
      </c>
      <c r="Y6105" s="75">
        <f t="shared" ca="1" si="1819"/>
        <v>1.8976019324665208</v>
      </c>
      <c r="Z6105" s="74">
        <f t="shared" ca="1" si="1820"/>
        <v>6.6698804249068946</v>
      </c>
      <c r="AA6105" s="76">
        <f t="shared" ca="1" si="1821"/>
        <v>1897.6019324665208</v>
      </c>
      <c r="AB6105" s="76">
        <f t="shared" ca="1" si="1822"/>
        <v>6669.8804249068944</v>
      </c>
    </row>
    <row r="6106" spans="1:28" x14ac:dyDescent="0.25">
      <c r="A6106" s="2">
        <f t="shared" si="1823"/>
        <v>2</v>
      </c>
      <c r="B6106" s="16">
        <f ca="1">VLOOKUP(A6106,PERIODS!$O$4:$P$33,2,FALSE)</f>
        <v>2.5000000000000001E-2</v>
      </c>
      <c r="C6106" s="15"/>
      <c r="D6106" s="18">
        <v>5000</v>
      </c>
      <c r="E6106" s="34">
        <f t="shared" ca="1" si="1824"/>
        <v>16867.560309534063</v>
      </c>
      <c r="F6106" s="34">
        <f t="shared" ca="1" si="1825"/>
        <v>2500</v>
      </c>
      <c r="G6106" s="69">
        <f t="shared" ca="1" si="1811"/>
        <v>0</v>
      </c>
      <c r="H6106" s="34">
        <f t="shared" ca="1" si="1812"/>
        <v>18.530734512291822</v>
      </c>
      <c r="I6106" s="34">
        <f t="shared" ca="1" si="1813"/>
        <v>2518.5307345122919</v>
      </c>
      <c r="J6106" s="18">
        <f ca="1">SUM(INDIRECT(ADDRESS(ROW(F6106),COLUMN(F6106),4)):INDIRECT(ADDRESS(ROW(F6106)+N$5-1,COLUMN(F6106),4)))</f>
        <v>20700</v>
      </c>
      <c r="K6106" s="18">
        <f t="shared" ca="1" si="1814"/>
        <v>16350</v>
      </c>
      <c r="L6106" s="18">
        <f t="shared" ca="1" si="1826"/>
        <v>16350</v>
      </c>
      <c r="M6106" s="18">
        <f t="shared" ca="1" si="1810"/>
        <v>0</v>
      </c>
      <c r="N6106" s="34">
        <f t="shared" ca="1" si="1815"/>
        <v>14349.02957502177</v>
      </c>
      <c r="P6106" s="18">
        <f t="shared" ca="1" si="1827"/>
        <v>18.530734512291822</v>
      </c>
      <c r="Q6106" s="47">
        <f ca="1">SUM(L$15:L6106)-SUM(M$15:M6106)</f>
        <v>16350</v>
      </c>
      <c r="R6106" s="47" t="str">
        <f t="shared" ca="1" si="1828"/>
        <v>M6109</v>
      </c>
      <c r="S6106" s="40">
        <f t="shared" ca="1" si="1816"/>
        <v>0</v>
      </c>
      <c r="T6106" s="46">
        <f t="shared" ca="1" si="1817"/>
        <v>71</v>
      </c>
      <c r="X6106" s="74">
        <f t="shared" ca="1" si="1818"/>
        <v>1.8530734512291824E-2</v>
      </c>
      <c r="Y6106" s="75">
        <f t="shared" ca="1" si="1819"/>
        <v>1.8530734512291824E-2</v>
      </c>
      <c r="Z6106" s="74">
        <f t="shared" ca="1" si="1820"/>
        <v>1.0187034940435005</v>
      </c>
      <c r="AA6106" s="76">
        <f t="shared" ca="1" si="1821"/>
        <v>18.530734512291822</v>
      </c>
      <c r="AB6106" s="76">
        <f t="shared" ca="1" si="1822"/>
        <v>1018.7034940435004</v>
      </c>
    </row>
    <row r="6107" spans="1:28" x14ac:dyDescent="0.25">
      <c r="A6107" s="2">
        <f t="shared" si="1823"/>
        <v>3</v>
      </c>
      <c r="B6107" s="16">
        <f ca="1">VLOOKUP(A6107,PERIODS!$O$4:$P$33,2,FALSE)</f>
        <v>2.5000000000000001E-2</v>
      </c>
      <c r="C6107" s="15"/>
      <c r="D6107" s="18">
        <v>5000</v>
      </c>
      <c r="E6107" s="34">
        <f t="shared" ca="1" si="1824"/>
        <v>14349.02957502177</v>
      </c>
      <c r="F6107" s="34">
        <f t="shared" ca="1" si="1825"/>
        <v>2500</v>
      </c>
      <c r="G6107" s="69">
        <f t="shared" ca="1" si="1811"/>
        <v>0</v>
      </c>
      <c r="H6107" s="34">
        <f t="shared" ca="1" si="1812"/>
        <v>1140.0706314345141</v>
      </c>
      <c r="I6107" s="34">
        <f t="shared" ca="1" si="1813"/>
        <v>3640.0706314345143</v>
      </c>
      <c r="J6107" s="18">
        <f ca="1">SUM(INDIRECT(ADDRESS(ROW(F6107),COLUMN(F6107),4)):INDIRECT(ADDRESS(ROW(F6107)+N$5-1,COLUMN(F6107),4)))</f>
        <v>21500</v>
      </c>
      <c r="K6107" s="18">
        <f t="shared" ca="1" si="1814"/>
        <v>16350</v>
      </c>
      <c r="L6107" s="18">
        <f t="shared" ca="1" si="1826"/>
        <v>0</v>
      </c>
      <c r="M6107" s="18">
        <f t="shared" ca="1" si="1810"/>
        <v>0</v>
      </c>
      <c r="N6107" s="34">
        <f t="shared" ca="1" si="1815"/>
        <v>10708.958943587255</v>
      </c>
      <c r="P6107" s="18">
        <f t="shared" ca="1" si="1827"/>
        <v>1140.0706314345141</v>
      </c>
      <c r="Q6107" s="47">
        <f ca="1">SUM(L$15:L6107)-SUM(M$15:M6107)</f>
        <v>16350</v>
      </c>
      <c r="R6107" s="47" t="str">
        <f t="shared" ca="1" si="1828"/>
        <v>M6110</v>
      </c>
      <c r="S6107" s="40">
        <f t="shared" ca="1" si="1816"/>
        <v>0</v>
      </c>
      <c r="T6107" s="46">
        <f t="shared" ca="1" si="1817"/>
        <v>98</v>
      </c>
      <c r="X6107" s="74">
        <f t="shared" ca="1" si="1818"/>
        <v>1.1400706314345141</v>
      </c>
      <c r="Y6107" s="75">
        <f t="shared" ca="1" si="1819"/>
        <v>1.1400706314345141</v>
      </c>
      <c r="Z6107" s="74">
        <f t="shared" ca="1" si="1820"/>
        <v>3.1269892211207764</v>
      </c>
      <c r="AA6107" s="76">
        <f t="shared" ca="1" si="1821"/>
        <v>1140.0706314345141</v>
      </c>
      <c r="AB6107" s="76">
        <f t="shared" ca="1" si="1822"/>
        <v>3126.9892211207762</v>
      </c>
    </row>
    <row r="6108" spans="1:28" x14ac:dyDescent="0.25">
      <c r="A6108" s="2">
        <f t="shared" si="1823"/>
        <v>4</v>
      </c>
      <c r="B6108" s="16">
        <f ca="1">VLOOKUP(A6108,PERIODS!$O$4:$P$33,2,FALSE)</f>
        <v>2.5000000000000001E-2</v>
      </c>
      <c r="C6108" s="15"/>
      <c r="D6108" s="18">
        <v>5000</v>
      </c>
      <c r="E6108" s="34">
        <f t="shared" ca="1" si="1824"/>
        <v>10708.958943587255</v>
      </c>
      <c r="F6108" s="34">
        <f t="shared" ca="1" si="1825"/>
        <v>2500</v>
      </c>
      <c r="G6108" s="69">
        <f t="shared" ca="1" si="1811"/>
        <v>0</v>
      </c>
      <c r="H6108" s="34">
        <f t="shared" ca="1" si="1812"/>
        <v>-393.81304444134963</v>
      </c>
      <c r="I6108" s="34">
        <f t="shared" ca="1" si="1813"/>
        <v>2106.1869555586504</v>
      </c>
      <c r="J6108" s="18">
        <f ca="1">SUM(INDIRECT(ADDRESS(ROW(F6108),COLUMN(F6108),4)):INDIRECT(ADDRESS(ROW(F6108)+N$5-1,COLUMN(F6108),4)))</f>
        <v>22300</v>
      </c>
      <c r="K6108" s="18">
        <f t="shared" ca="1" si="1814"/>
        <v>16350</v>
      </c>
      <c r="L6108" s="18">
        <f t="shared" ca="1" si="1826"/>
        <v>0</v>
      </c>
      <c r="M6108" s="18">
        <f t="shared" ca="1" si="1810"/>
        <v>0</v>
      </c>
      <c r="N6108" s="34">
        <f t="shared" ca="1" si="1815"/>
        <v>8602.771988028604</v>
      </c>
      <c r="P6108" s="18">
        <f t="shared" ca="1" si="1827"/>
        <v>393.81304444134963</v>
      </c>
      <c r="Q6108" s="47">
        <f ca="1">SUM(L$15:L6108)-SUM(M$15:M6108)</f>
        <v>16350</v>
      </c>
      <c r="R6108" s="47" t="str">
        <f t="shared" ca="1" si="1828"/>
        <v>M6111</v>
      </c>
      <c r="S6108" s="40">
        <f t="shared" ca="1" si="1816"/>
        <v>0</v>
      </c>
      <c r="T6108" s="46">
        <f t="shared" ca="1" si="1817"/>
        <v>47</v>
      </c>
      <c r="X6108" s="74">
        <f t="shared" ca="1" si="1818"/>
        <v>-0.39381304444134962</v>
      </c>
      <c r="Y6108" s="75">
        <f t="shared" ca="1" si="1819"/>
        <v>-0.39381304444134962</v>
      </c>
      <c r="Z6108" s="74">
        <f t="shared" ca="1" si="1820"/>
        <v>0.67448014226563113</v>
      </c>
      <c r="AA6108" s="76">
        <f t="shared" ca="1" si="1821"/>
        <v>-393.81304444134963</v>
      </c>
      <c r="AB6108" s="76">
        <f t="shared" ca="1" si="1822"/>
        <v>674.48014226563112</v>
      </c>
    </row>
    <row r="6109" spans="1:28" x14ac:dyDescent="0.25">
      <c r="A6109" s="2">
        <f t="shared" si="1823"/>
        <v>5</v>
      </c>
      <c r="B6109" s="16">
        <f ca="1">VLOOKUP(A6109,PERIODS!$O$4:$P$33,2,FALSE)</f>
        <v>3.3000000000000002E-2</v>
      </c>
      <c r="C6109" s="15"/>
      <c r="D6109" s="18">
        <v>5000</v>
      </c>
      <c r="E6109" s="34">
        <f t="shared" ca="1" si="1824"/>
        <v>8602.771988028604</v>
      </c>
      <c r="F6109" s="34">
        <f t="shared" ca="1" si="1825"/>
        <v>3300</v>
      </c>
      <c r="G6109" s="69">
        <f t="shared" ca="1" si="1811"/>
        <v>0</v>
      </c>
      <c r="H6109" s="34">
        <f t="shared" ca="1" si="1812"/>
        <v>-91.988213263868559</v>
      </c>
      <c r="I6109" s="34">
        <f t="shared" ca="1" si="1813"/>
        <v>3208.0117867361314</v>
      </c>
      <c r="J6109" s="18">
        <f ca="1">SUM(INDIRECT(ADDRESS(ROW(F6109),COLUMN(F6109),4)):INDIRECT(ADDRESS(ROW(F6109)+N$5-1,COLUMN(F6109),4)))</f>
        <v>23100</v>
      </c>
      <c r="K6109" s="18">
        <f t="shared" ca="1" si="1814"/>
        <v>0</v>
      </c>
      <c r="L6109" s="18">
        <f t="shared" ca="1" si="1826"/>
        <v>0</v>
      </c>
      <c r="M6109" s="18">
        <f t="shared" ca="1" si="1810"/>
        <v>16350</v>
      </c>
      <c r="N6109" s="34">
        <f t="shared" ca="1" si="1815"/>
        <v>21744.760201292473</v>
      </c>
      <c r="P6109" s="18">
        <f t="shared" ca="1" si="1827"/>
        <v>91.988213263868559</v>
      </c>
      <c r="Q6109" s="47">
        <f ca="1">SUM(L$15:L6109)-SUM(M$15:M6109)</f>
        <v>0</v>
      </c>
      <c r="R6109" s="47" t="str">
        <f t="shared" ca="1" si="1828"/>
        <v>M6112</v>
      </c>
      <c r="S6109" s="40">
        <f t="shared" ca="1" si="1816"/>
        <v>0</v>
      </c>
      <c r="T6109" s="46">
        <f t="shared" ca="1" si="1817"/>
        <v>6</v>
      </c>
      <c r="X6109" s="74">
        <f t="shared" ca="1" si="1818"/>
        <v>-9.1988213263868565E-2</v>
      </c>
      <c r="Y6109" s="75">
        <f t="shared" ca="1" si="1819"/>
        <v>-9.1988213263868565E-2</v>
      </c>
      <c r="Z6109" s="74">
        <f t="shared" ca="1" si="1820"/>
        <v>0.91211590035117052</v>
      </c>
      <c r="AA6109" s="76">
        <f t="shared" ca="1" si="1821"/>
        <v>-91.988213263868559</v>
      </c>
      <c r="AB6109" s="76">
        <f t="shared" ca="1" si="1822"/>
        <v>912.11590035117047</v>
      </c>
    </row>
    <row r="6110" spans="1:28" x14ac:dyDescent="0.25">
      <c r="A6110" s="2">
        <f t="shared" si="1823"/>
        <v>6</v>
      </c>
      <c r="B6110" s="16">
        <f ca="1">VLOOKUP(A6110,PERIODS!$O$4:$P$33,2,FALSE)</f>
        <v>3.3000000000000002E-2</v>
      </c>
      <c r="C6110" s="15"/>
      <c r="D6110" s="18">
        <v>5000</v>
      </c>
      <c r="E6110" s="34">
        <f t="shared" ca="1" si="1824"/>
        <v>21744.760201292473</v>
      </c>
      <c r="F6110" s="34">
        <f t="shared" ca="1" si="1825"/>
        <v>3300</v>
      </c>
      <c r="G6110" s="69">
        <f t="shared" ca="1" si="1811"/>
        <v>0</v>
      </c>
      <c r="H6110" s="34">
        <f t="shared" ca="1" si="1812"/>
        <v>1936.3988569022829</v>
      </c>
      <c r="I6110" s="34">
        <f t="shared" ca="1" si="1813"/>
        <v>5236.3988569022831</v>
      </c>
      <c r="J6110" s="18">
        <f ca="1">SUM(INDIRECT(ADDRESS(ROW(F6110),COLUMN(F6110),4)):INDIRECT(ADDRESS(ROW(F6110)+N$5-1,COLUMN(F6110),4)))</f>
        <v>23100</v>
      </c>
      <c r="K6110" s="18">
        <f t="shared" ca="1" si="1814"/>
        <v>16350</v>
      </c>
      <c r="L6110" s="18">
        <f t="shared" ca="1" si="1826"/>
        <v>16350</v>
      </c>
      <c r="M6110" s="18">
        <f t="shared" ca="1" si="1810"/>
        <v>0</v>
      </c>
      <c r="N6110" s="34">
        <f t="shared" ca="1" si="1815"/>
        <v>16508.361344390189</v>
      </c>
      <c r="P6110" s="18">
        <f t="shared" ca="1" si="1827"/>
        <v>1936.3988569022829</v>
      </c>
      <c r="Q6110" s="47">
        <f ca="1">SUM(L$15:L6110)-SUM(M$15:M6110)</f>
        <v>16350</v>
      </c>
      <c r="R6110" s="47" t="str">
        <f t="shared" ca="1" si="1828"/>
        <v>M6113</v>
      </c>
      <c r="S6110" s="40">
        <f t="shared" ca="1" si="1816"/>
        <v>0</v>
      </c>
      <c r="T6110" s="46">
        <f t="shared" ca="1" si="1817"/>
        <v>21</v>
      </c>
      <c r="X6110" s="74">
        <f t="shared" ca="1" si="1818"/>
        <v>1.936398856902283</v>
      </c>
      <c r="Y6110" s="75">
        <f t="shared" ca="1" si="1819"/>
        <v>1.936398856902283</v>
      </c>
      <c r="Z6110" s="74">
        <f t="shared" ca="1" si="1820"/>
        <v>6.9337365798436998</v>
      </c>
      <c r="AA6110" s="76">
        <f t="shared" ca="1" si="1821"/>
        <v>1936.3988569022829</v>
      </c>
      <c r="AB6110" s="76">
        <f t="shared" ca="1" si="1822"/>
        <v>6933.7365798436995</v>
      </c>
    </row>
    <row r="6111" spans="1:28" x14ac:dyDescent="0.25">
      <c r="A6111" s="2">
        <f t="shared" si="1823"/>
        <v>7</v>
      </c>
      <c r="B6111" s="16">
        <f ca="1">VLOOKUP(A6111,PERIODS!$O$4:$P$33,2,FALSE)</f>
        <v>3.3000000000000002E-2</v>
      </c>
      <c r="C6111" s="15"/>
      <c r="D6111" s="18">
        <v>5000</v>
      </c>
      <c r="E6111" s="34">
        <f t="shared" ca="1" si="1824"/>
        <v>16508.361344390189</v>
      </c>
      <c r="F6111" s="34">
        <f t="shared" ca="1" si="1825"/>
        <v>3300</v>
      </c>
      <c r="G6111" s="69">
        <f t="shared" ca="1" si="1811"/>
        <v>0</v>
      </c>
      <c r="H6111" s="34">
        <f t="shared" ca="1" si="1812"/>
        <v>1026.6616304688043</v>
      </c>
      <c r="I6111" s="34">
        <f t="shared" ca="1" si="1813"/>
        <v>4326.6616304688041</v>
      </c>
      <c r="J6111" s="18">
        <f ca="1">SUM(INDIRECT(ADDRESS(ROW(F6111),COLUMN(F6111),4)):INDIRECT(ADDRESS(ROW(F6111)+N$5-1,COLUMN(F6111),4)))</f>
        <v>23100</v>
      </c>
      <c r="K6111" s="18">
        <f t="shared" ca="1" si="1814"/>
        <v>16350</v>
      </c>
      <c r="L6111" s="18">
        <f t="shared" ca="1" si="1826"/>
        <v>0</v>
      </c>
      <c r="M6111" s="18">
        <f t="shared" ca="1" si="1810"/>
        <v>0</v>
      </c>
      <c r="N6111" s="34">
        <f t="shared" ca="1" si="1815"/>
        <v>12181.699713921385</v>
      </c>
      <c r="P6111" s="18">
        <f t="shared" ca="1" si="1827"/>
        <v>1026.6616304688043</v>
      </c>
      <c r="Q6111" s="47">
        <f ca="1">SUM(L$15:L6111)-SUM(M$15:M6111)</f>
        <v>16350</v>
      </c>
      <c r="R6111" s="47" t="str">
        <f t="shared" ca="1" si="1828"/>
        <v>M6114</v>
      </c>
      <c r="S6111" s="40">
        <f t="shared" ca="1" si="1816"/>
        <v>0</v>
      </c>
      <c r="T6111" s="46">
        <f t="shared" ca="1" si="1817"/>
        <v>30</v>
      </c>
      <c r="X6111" s="74">
        <f t="shared" ca="1" si="1818"/>
        <v>1.0266616304688043</v>
      </c>
      <c r="Y6111" s="75">
        <f t="shared" ca="1" si="1819"/>
        <v>1.0266616304688043</v>
      </c>
      <c r="Z6111" s="74">
        <f t="shared" ca="1" si="1820"/>
        <v>2.7917304330419013</v>
      </c>
      <c r="AA6111" s="76">
        <f t="shared" ca="1" si="1821"/>
        <v>1026.6616304688043</v>
      </c>
      <c r="AB6111" s="76">
        <f t="shared" ca="1" si="1822"/>
        <v>2791.7304330419011</v>
      </c>
    </row>
    <row r="6112" spans="1:28" x14ac:dyDescent="0.25">
      <c r="A6112" s="2">
        <f t="shared" si="1823"/>
        <v>8</v>
      </c>
      <c r="B6112" s="16">
        <f ca="1">VLOOKUP(A6112,PERIODS!$O$4:$P$33,2,FALSE)</f>
        <v>3.3000000000000002E-2</v>
      </c>
      <c r="C6112" s="15"/>
      <c r="D6112" s="18">
        <v>5000</v>
      </c>
      <c r="E6112" s="34">
        <f t="shared" ca="1" si="1824"/>
        <v>12181.699713921385</v>
      </c>
      <c r="F6112" s="34">
        <f t="shared" ca="1" si="1825"/>
        <v>3300</v>
      </c>
      <c r="G6112" s="69">
        <f t="shared" ca="1" si="1811"/>
        <v>0</v>
      </c>
      <c r="H6112" s="34">
        <f t="shared" ca="1" si="1812"/>
        <v>30.169592318329723</v>
      </c>
      <c r="I6112" s="34">
        <f t="shared" ca="1" si="1813"/>
        <v>3330.1695923183297</v>
      </c>
      <c r="J6112" s="18">
        <f ca="1">SUM(INDIRECT(ADDRESS(ROW(F6112),COLUMN(F6112),4)):INDIRECT(ADDRESS(ROW(F6112)+N$5-1,COLUMN(F6112),4)))</f>
        <v>23100</v>
      </c>
      <c r="K6112" s="18">
        <f t="shared" ca="1" si="1814"/>
        <v>16350</v>
      </c>
      <c r="L6112" s="18">
        <f t="shared" ca="1" si="1826"/>
        <v>0</v>
      </c>
      <c r="M6112" s="18">
        <f t="shared" ca="1" si="1810"/>
        <v>0</v>
      </c>
      <c r="N6112" s="34">
        <f t="shared" ca="1" si="1815"/>
        <v>8851.5301216030566</v>
      </c>
      <c r="P6112" s="18">
        <f t="shared" ca="1" si="1827"/>
        <v>30.169592318329723</v>
      </c>
      <c r="Q6112" s="47">
        <f ca="1">SUM(L$15:L6112)-SUM(M$15:M6112)</f>
        <v>16350</v>
      </c>
      <c r="R6112" s="47" t="str">
        <f t="shared" ca="1" si="1828"/>
        <v>M6115</v>
      </c>
      <c r="S6112" s="40">
        <f t="shared" ca="1" si="1816"/>
        <v>0</v>
      </c>
      <c r="T6112" s="46">
        <f t="shared" ca="1" si="1817"/>
        <v>84</v>
      </c>
      <c r="X6112" s="74">
        <f t="shared" ca="1" si="1818"/>
        <v>3.0169592318329722E-2</v>
      </c>
      <c r="Y6112" s="75">
        <f t="shared" ca="1" si="1819"/>
        <v>3.0169592318329722E-2</v>
      </c>
      <c r="Z6112" s="74">
        <f t="shared" ca="1" si="1820"/>
        <v>1.0306293059464382</v>
      </c>
      <c r="AA6112" s="76">
        <f t="shared" ca="1" si="1821"/>
        <v>30.169592318329723</v>
      </c>
      <c r="AB6112" s="76">
        <f t="shared" ca="1" si="1822"/>
        <v>1030.6293059464383</v>
      </c>
    </row>
    <row r="6113" spans="1:28" x14ac:dyDescent="0.25">
      <c r="A6113" s="2">
        <f t="shared" si="1823"/>
        <v>9</v>
      </c>
      <c r="B6113" s="16">
        <f ca="1">VLOOKUP(A6113,PERIODS!$O$4:$P$33,2,FALSE)</f>
        <v>3.3000000000000002E-2</v>
      </c>
      <c r="C6113" s="15"/>
      <c r="D6113" s="18">
        <v>5000</v>
      </c>
      <c r="E6113" s="34">
        <f t="shared" ca="1" si="1824"/>
        <v>8851.5301216030566</v>
      </c>
      <c r="F6113" s="34">
        <f t="shared" ca="1" si="1825"/>
        <v>3300</v>
      </c>
      <c r="G6113" s="69">
        <f t="shared" ca="1" si="1811"/>
        <v>0</v>
      </c>
      <c r="H6113" s="34">
        <f t="shared" ca="1" si="1812"/>
        <v>-6.1490868861035723</v>
      </c>
      <c r="I6113" s="34">
        <f t="shared" ca="1" si="1813"/>
        <v>3293.8509131138962</v>
      </c>
      <c r="J6113" s="18">
        <f ca="1">SUM(INDIRECT(ADDRESS(ROW(F6113),COLUMN(F6113),4)):INDIRECT(ADDRESS(ROW(F6113)+N$5-1,COLUMN(F6113),4)))</f>
        <v>23100</v>
      </c>
      <c r="K6113" s="18">
        <f t="shared" ca="1" si="1814"/>
        <v>0</v>
      </c>
      <c r="L6113" s="18">
        <f t="shared" ca="1" si="1826"/>
        <v>0</v>
      </c>
      <c r="M6113" s="18">
        <f t="shared" ca="1" si="1810"/>
        <v>16350</v>
      </c>
      <c r="N6113" s="34">
        <f t="shared" ca="1" si="1815"/>
        <v>21907.67920848916</v>
      </c>
      <c r="P6113" s="18">
        <f t="shared" ca="1" si="1827"/>
        <v>6.1490868861035723</v>
      </c>
      <c r="Q6113" s="47">
        <f ca="1">SUM(L$15:L6113)-SUM(M$15:M6113)</f>
        <v>0</v>
      </c>
      <c r="R6113" s="47" t="str">
        <f t="shared" ca="1" si="1828"/>
        <v>M6116</v>
      </c>
      <c r="S6113" s="40">
        <f t="shared" ca="1" si="1816"/>
        <v>0</v>
      </c>
      <c r="T6113" s="46">
        <f t="shared" ca="1" si="1817"/>
        <v>4</v>
      </c>
      <c r="X6113" s="74">
        <f t="shared" ca="1" si="1818"/>
        <v>-6.1490868861035722E-3</v>
      </c>
      <c r="Y6113" s="75">
        <f t="shared" ca="1" si="1819"/>
        <v>-6.1490868861035722E-3</v>
      </c>
      <c r="Z6113" s="74">
        <f t="shared" ca="1" si="1820"/>
        <v>0.99386978005736326</v>
      </c>
      <c r="AA6113" s="76">
        <f t="shared" ca="1" si="1821"/>
        <v>-6.1490868861035723</v>
      </c>
      <c r="AB6113" s="76">
        <f t="shared" ca="1" si="1822"/>
        <v>993.8697800573633</v>
      </c>
    </row>
    <row r="6114" spans="1:28" x14ac:dyDescent="0.25">
      <c r="A6114" s="2">
        <f t="shared" si="1823"/>
        <v>10</v>
      </c>
      <c r="B6114" s="16">
        <f ca="1">VLOOKUP(A6114,PERIODS!$O$4:$P$33,2,FALSE)</f>
        <v>3.3000000000000002E-2</v>
      </c>
      <c r="C6114" s="15"/>
      <c r="D6114" s="18">
        <v>5000</v>
      </c>
      <c r="E6114" s="34">
        <f t="shared" ca="1" si="1824"/>
        <v>21907.67920848916</v>
      </c>
      <c r="F6114" s="34">
        <f t="shared" ca="1" si="1825"/>
        <v>3300</v>
      </c>
      <c r="G6114" s="69">
        <f t="shared" ca="1" si="1811"/>
        <v>0</v>
      </c>
      <c r="H6114" s="34">
        <f t="shared" ca="1" si="1812"/>
        <v>-644.21274637547617</v>
      </c>
      <c r="I6114" s="34">
        <f t="shared" ca="1" si="1813"/>
        <v>2655.7872536245241</v>
      </c>
      <c r="J6114" s="18">
        <f ca="1">SUM(INDIRECT(ADDRESS(ROW(F6114),COLUMN(F6114),4)):INDIRECT(ADDRESS(ROW(F6114)+N$5-1,COLUMN(F6114),4)))</f>
        <v>23100</v>
      </c>
      <c r="K6114" s="18">
        <f t="shared" ca="1" si="1814"/>
        <v>16350</v>
      </c>
      <c r="L6114" s="18">
        <f t="shared" ca="1" si="1826"/>
        <v>16350</v>
      </c>
      <c r="M6114" s="18">
        <f t="shared" ca="1" si="1810"/>
        <v>0</v>
      </c>
      <c r="N6114" s="34">
        <f t="shared" ca="1" si="1815"/>
        <v>19251.891954864637</v>
      </c>
      <c r="P6114" s="18">
        <f t="shared" ca="1" si="1827"/>
        <v>644.21274637547617</v>
      </c>
      <c r="Q6114" s="47">
        <f ca="1">SUM(L$15:L6114)-SUM(M$15:M6114)</f>
        <v>16350</v>
      </c>
      <c r="R6114" s="47" t="str">
        <f t="shared" ca="1" si="1828"/>
        <v>M6117</v>
      </c>
      <c r="S6114" s="40">
        <f t="shared" ca="1" si="1816"/>
        <v>0</v>
      </c>
      <c r="T6114" s="46">
        <f t="shared" ca="1" si="1817"/>
        <v>97</v>
      </c>
      <c r="X6114" s="74">
        <f t="shared" ca="1" si="1818"/>
        <v>-0.64421274637547621</v>
      </c>
      <c r="Y6114" s="75">
        <f t="shared" ca="1" si="1819"/>
        <v>-0.64421274637547621</v>
      </c>
      <c r="Z6114" s="74">
        <f t="shared" ca="1" si="1820"/>
        <v>0.52507574722178951</v>
      </c>
      <c r="AA6114" s="76">
        <f t="shared" ca="1" si="1821"/>
        <v>-644.21274637547617</v>
      </c>
      <c r="AB6114" s="76">
        <f t="shared" ca="1" si="1822"/>
        <v>525.07574722178947</v>
      </c>
    </row>
    <row r="6115" spans="1:28" x14ac:dyDescent="0.25">
      <c r="A6115" s="2">
        <f t="shared" si="1823"/>
        <v>11</v>
      </c>
      <c r="B6115" s="16">
        <f ca="1">VLOOKUP(A6115,PERIODS!$O$4:$P$33,2,FALSE)</f>
        <v>3.3000000000000002E-2</v>
      </c>
      <c r="C6115" s="15"/>
      <c r="D6115" s="18">
        <v>5000</v>
      </c>
      <c r="E6115" s="34">
        <f t="shared" ca="1" si="1824"/>
        <v>19251.891954864637</v>
      </c>
      <c r="F6115" s="34">
        <f t="shared" ca="1" si="1825"/>
        <v>3300</v>
      </c>
      <c r="G6115" s="69">
        <f t="shared" ca="1" si="1811"/>
        <v>0</v>
      </c>
      <c r="H6115" s="34">
        <f t="shared" ca="1" si="1812"/>
        <v>-97.401238150184852</v>
      </c>
      <c r="I6115" s="34">
        <f t="shared" ca="1" si="1813"/>
        <v>3202.5987618498152</v>
      </c>
      <c r="J6115" s="18">
        <f ca="1">SUM(INDIRECT(ADDRESS(ROW(F6115),COLUMN(F6115),4)):INDIRECT(ADDRESS(ROW(F6115)+N$5-1,COLUMN(F6115),4)))</f>
        <v>23300</v>
      </c>
      <c r="K6115" s="18">
        <f t="shared" ca="1" si="1814"/>
        <v>16350</v>
      </c>
      <c r="L6115" s="18">
        <f t="shared" ca="1" si="1826"/>
        <v>0</v>
      </c>
      <c r="M6115" s="18">
        <f t="shared" ca="1" si="1810"/>
        <v>0</v>
      </c>
      <c r="N6115" s="34">
        <f t="shared" ca="1" si="1815"/>
        <v>16049.293193014822</v>
      </c>
      <c r="P6115" s="18">
        <f t="shared" ca="1" si="1827"/>
        <v>97.401238150184852</v>
      </c>
      <c r="Q6115" s="47">
        <f ca="1">SUM(L$15:L6115)-SUM(M$15:M6115)</f>
        <v>16350</v>
      </c>
      <c r="R6115" s="47" t="str">
        <f t="shared" ca="1" si="1828"/>
        <v>M6118</v>
      </c>
      <c r="S6115" s="40">
        <f t="shared" ca="1" si="1816"/>
        <v>0</v>
      </c>
      <c r="T6115" s="46">
        <f t="shared" ca="1" si="1817"/>
        <v>89</v>
      </c>
      <c r="X6115" s="74">
        <f t="shared" ca="1" si="1818"/>
        <v>-9.7401238150184852E-2</v>
      </c>
      <c r="Y6115" s="75">
        <f t="shared" ca="1" si="1819"/>
        <v>-9.7401238150184852E-2</v>
      </c>
      <c r="Z6115" s="74">
        <f t="shared" ca="1" si="1820"/>
        <v>0.90719193308506518</v>
      </c>
      <c r="AA6115" s="76">
        <f t="shared" ca="1" si="1821"/>
        <v>-97.401238150184852</v>
      </c>
      <c r="AB6115" s="76">
        <f t="shared" ca="1" si="1822"/>
        <v>907.19193308506522</v>
      </c>
    </row>
    <row r="6116" spans="1:28" x14ac:dyDescent="0.25">
      <c r="A6116" s="2">
        <f t="shared" si="1823"/>
        <v>12</v>
      </c>
      <c r="B6116" s="16">
        <f ca="1">VLOOKUP(A6116,PERIODS!$O$4:$P$33,2,FALSE)</f>
        <v>3.3000000000000002E-2</v>
      </c>
      <c r="C6116" s="15"/>
      <c r="D6116" s="18">
        <v>5000</v>
      </c>
      <c r="E6116" s="34">
        <f t="shared" ca="1" si="1824"/>
        <v>16049.293193014822</v>
      </c>
      <c r="F6116" s="34">
        <f t="shared" ca="1" si="1825"/>
        <v>3300</v>
      </c>
      <c r="G6116" s="69">
        <f t="shared" ca="1" si="1811"/>
        <v>0</v>
      </c>
      <c r="H6116" s="34">
        <f t="shared" ca="1" si="1812"/>
        <v>-331.44833446064058</v>
      </c>
      <c r="I6116" s="34">
        <f t="shared" ca="1" si="1813"/>
        <v>2968.5516655393594</v>
      </c>
      <c r="J6116" s="18">
        <f ca="1">SUM(INDIRECT(ADDRESS(ROW(F6116),COLUMN(F6116),4)):INDIRECT(ADDRESS(ROW(F6116)+N$5-1,COLUMN(F6116),4)))</f>
        <v>23500</v>
      </c>
      <c r="K6116" s="18">
        <f t="shared" ca="1" si="1814"/>
        <v>16350</v>
      </c>
      <c r="L6116" s="18">
        <f t="shared" ca="1" si="1826"/>
        <v>0</v>
      </c>
      <c r="M6116" s="18">
        <f t="shared" ca="1" si="1810"/>
        <v>0</v>
      </c>
      <c r="N6116" s="34">
        <f t="shared" ca="1" si="1815"/>
        <v>13080.741527475464</v>
      </c>
      <c r="P6116" s="18">
        <f t="shared" ca="1" si="1827"/>
        <v>331.44833446064058</v>
      </c>
      <c r="Q6116" s="47">
        <f ca="1">SUM(L$15:L6116)-SUM(M$15:M6116)</f>
        <v>16350</v>
      </c>
      <c r="R6116" s="47" t="str">
        <f t="shared" ca="1" si="1828"/>
        <v>M6119</v>
      </c>
      <c r="S6116" s="40">
        <f t="shared" ca="1" si="1816"/>
        <v>0</v>
      </c>
      <c r="T6116" s="46">
        <f t="shared" ca="1" si="1817"/>
        <v>59</v>
      </c>
      <c r="X6116" s="74">
        <f t="shared" ca="1" si="1818"/>
        <v>-0.33144833446064059</v>
      </c>
      <c r="Y6116" s="75">
        <f t="shared" ca="1" si="1819"/>
        <v>-0.33144833446064059</v>
      </c>
      <c r="Z6116" s="74">
        <f t="shared" ca="1" si="1820"/>
        <v>0.71788324508367329</v>
      </c>
      <c r="AA6116" s="76">
        <f t="shared" ca="1" si="1821"/>
        <v>-331.44833446064058</v>
      </c>
      <c r="AB6116" s="76">
        <f t="shared" ca="1" si="1822"/>
        <v>717.88324508367327</v>
      </c>
    </row>
    <row r="6117" spans="1:28" x14ac:dyDescent="0.25">
      <c r="A6117" s="2">
        <f t="shared" si="1823"/>
        <v>13</v>
      </c>
      <c r="B6117" s="16">
        <f ca="1">VLOOKUP(A6117,PERIODS!$O$4:$P$33,2,FALSE)</f>
        <v>3.3000000000000002E-2</v>
      </c>
      <c r="C6117" s="15"/>
      <c r="D6117" s="18">
        <v>5000</v>
      </c>
      <c r="E6117" s="34">
        <f t="shared" ca="1" si="1824"/>
        <v>13080.741527475464</v>
      </c>
      <c r="F6117" s="34">
        <f t="shared" ca="1" si="1825"/>
        <v>3300</v>
      </c>
      <c r="G6117" s="69">
        <f t="shared" ca="1" si="1811"/>
        <v>0</v>
      </c>
      <c r="H6117" s="34">
        <f t="shared" ca="1" si="1812"/>
        <v>-623.21163416908314</v>
      </c>
      <c r="I6117" s="34">
        <f t="shared" ca="1" si="1813"/>
        <v>2676.788365830917</v>
      </c>
      <c r="J6117" s="18">
        <f ca="1">SUM(INDIRECT(ADDRESS(ROW(F6117),COLUMN(F6117),4)):INDIRECT(ADDRESS(ROW(F6117)+N$5-1,COLUMN(F6117),4)))</f>
        <v>23700</v>
      </c>
      <c r="K6117" s="18">
        <f t="shared" ca="1" si="1814"/>
        <v>0</v>
      </c>
      <c r="L6117" s="18">
        <f t="shared" ca="1" si="1826"/>
        <v>0</v>
      </c>
      <c r="M6117" s="18">
        <f t="shared" ca="1" si="1810"/>
        <v>16350</v>
      </c>
      <c r="N6117" s="34">
        <f t="shared" ca="1" si="1815"/>
        <v>26753.953161644546</v>
      </c>
      <c r="P6117" s="18">
        <f t="shared" ca="1" si="1827"/>
        <v>623.21163416908314</v>
      </c>
      <c r="Q6117" s="47">
        <f ca="1">SUM(L$15:L6117)-SUM(M$15:M6117)</f>
        <v>0</v>
      </c>
      <c r="R6117" s="47" t="str">
        <f t="shared" ca="1" si="1828"/>
        <v>M6120</v>
      </c>
      <c r="S6117" s="40">
        <f t="shared" ca="1" si="1816"/>
        <v>0</v>
      </c>
      <c r="T6117" s="46">
        <f t="shared" ca="1" si="1817"/>
        <v>34</v>
      </c>
      <c r="X6117" s="74">
        <f t="shared" ca="1" si="1818"/>
        <v>-0.6232116341690831</v>
      </c>
      <c r="Y6117" s="75">
        <f t="shared" ca="1" si="1819"/>
        <v>-0.6232116341690831</v>
      </c>
      <c r="Z6117" s="74">
        <f t="shared" ca="1" si="1820"/>
        <v>0.5362195282294</v>
      </c>
      <c r="AA6117" s="76">
        <f t="shared" ca="1" si="1821"/>
        <v>-623.21163416908314</v>
      </c>
      <c r="AB6117" s="76">
        <f t="shared" ca="1" si="1822"/>
        <v>536.2195282294</v>
      </c>
    </row>
    <row r="6118" spans="1:28" x14ac:dyDescent="0.25">
      <c r="A6118" s="2">
        <f t="shared" si="1823"/>
        <v>14</v>
      </c>
      <c r="B6118" s="16">
        <f ca="1">VLOOKUP(A6118,PERIODS!$O$4:$P$33,2,FALSE)</f>
        <v>3.3000000000000002E-2</v>
      </c>
      <c r="C6118" s="15"/>
      <c r="D6118" s="18">
        <v>5000</v>
      </c>
      <c r="E6118" s="34">
        <f t="shared" ca="1" si="1824"/>
        <v>26753.953161644546</v>
      </c>
      <c r="F6118" s="34">
        <f t="shared" ca="1" si="1825"/>
        <v>3300</v>
      </c>
      <c r="G6118" s="69">
        <f t="shared" ca="1" si="1811"/>
        <v>0</v>
      </c>
      <c r="H6118" s="34">
        <f t="shared" ca="1" si="1812"/>
        <v>289.473484555038</v>
      </c>
      <c r="I6118" s="34">
        <f t="shared" ca="1" si="1813"/>
        <v>3589.4734845550379</v>
      </c>
      <c r="J6118" s="18">
        <f ca="1">SUM(INDIRECT(ADDRESS(ROW(F6118),COLUMN(F6118),4)):INDIRECT(ADDRESS(ROW(F6118)+N$5-1,COLUMN(F6118),4)))</f>
        <v>23900</v>
      </c>
      <c r="K6118" s="18">
        <f t="shared" ca="1" si="1814"/>
        <v>0</v>
      </c>
      <c r="L6118" s="18">
        <f t="shared" ca="1" si="1826"/>
        <v>0</v>
      </c>
      <c r="M6118" s="18">
        <f t="shared" ca="1" si="1810"/>
        <v>0</v>
      </c>
      <c r="N6118" s="34">
        <f t="shared" ca="1" si="1815"/>
        <v>23164.479677089508</v>
      </c>
      <c r="P6118" s="18">
        <f t="shared" ca="1" si="1827"/>
        <v>289.473484555038</v>
      </c>
      <c r="Q6118" s="47">
        <f ca="1">SUM(L$15:L6118)-SUM(M$15:M6118)</f>
        <v>0</v>
      </c>
      <c r="R6118" s="47" t="str">
        <f t="shared" ca="1" si="1828"/>
        <v>M6121</v>
      </c>
      <c r="S6118" s="40">
        <f t="shared" ca="1" si="1816"/>
        <v>0</v>
      </c>
      <c r="T6118" s="46">
        <f t="shared" ca="1" si="1817"/>
        <v>70</v>
      </c>
      <c r="X6118" s="74">
        <f t="shared" ca="1" si="1818"/>
        <v>0.28947348455503802</v>
      </c>
      <c r="Y6118" s="75">
        <f t="shared" ca="1" si="1819"/>
        <v>0.28947348455503802</v>
      </c>
      <c r="Z6118" s="74">
        <f t="shared" ca="1" si="1820"/>
        <v>1.3357240235206695</v>
      </c>
      <c r="AA6118" s="76">
        <f t="shared" ca="1" si="1821"/>
        <v>289.473484555038</v>
      </c>
      <c r="AB6118" s="76">
        <f t="shared" ca="1" si="1822"/>
        <v>1335.7240235206696</v>
      </c>
    </row>
    <row r="6119" spans="1:28" x14ac:dyDescent="0.25">
      <c r="A6119" s="2">
        <f t="shared" si="1823"/>
        <v>15</v>
      </c>
      <c r="B6119" s="16">
        <f ca="1">VLOOKUP(A6119,PERIODS!$O$4:$P$33,2,FALSE)</f>
        <v>3.3000000000000002E-2</v>
      </c>
      <c r="C6119" s="15"/>
      <c r="D6119" s="18">
        <v>5000</v>
      </c>
      <c r="E6119" s="34">
        <f t="shared" ca="1" si="1824"/>
        <v>23164.479677089508</v>
      </c>
      <c r="F6119" s="34">
        <f t="shared" ca="1" si="1825"/>
        <v>3300</v>
      </c>
      <c r="G6119" s="69">
        <f t="shared" ca="1" si="1811"/>
        <v>0</v>
      </c>
      <c r="H6119" s="34">
        <f t="shared" ca="1" si="1812"/>
        <v>-406.61028921896695</v>
      </c>
      <c r="I6119" s="34">
        <f t="shared" ca="1" si="1813"/>
        <v>2893.389710781033</v>
      </c>
      <c r="J6119" s="18">
        <f ca="1">SUM(INDIRECT(ADDRESS(ROW(F6119),COLUMN(F6119),4)):INDIRECT(ADDRESS(ROW(F6119)+N$5-1,COLUMN(F6119),4)))</f>
        <v>24100</v>
      </c>
      <c r="K6119" s="18">
        <f t="shared" ca="1" si="1814"/>
        <v>16350</v>
      </c>
      <c r="L6119" s="18">
        <f t="shared" ca="1" si="1826"/>
        <v>16350</v>
      </c>
      <c r="M6119" s="18">
        <f t="shared" ca="1" si="1810"/>
        <v>0</v>
      </c>
      <c r="N6119" s="34">
        <f t="shared" ca="1" si="1815"/>
        <v>20271.089966308475</v>
      </c>
      <c r="P6119" s="18">
        <f t="shared" ca="1" si="1827"/>
        <v>406.61028921896695</v>
      </c>
      <c r="Q6119" s="47">
        <f ca="1">SUM(L$15:L6119)-SUM(M$15:M6119)</f>
        <v>16350</v>
      </c>
      <c r="R6119" s="47" t="str">
        <f t="shared" ca="1" si="1828"/>
        <v>M6122</v>
      </c>
      <c r="S6119" s="40">
        <f t="shared" ca="1" si="1816"/>
        <v>0</v>
      </c>
      <c r="T6119" s="46">
        <f t="shared" ca="1" si="1817"/>
        <v>88</v>
      </c>
      <c r="X6119" s="74">
        <f t="shared" ca="1" si="1818"/>
        <v>-0.40661028921896697</v>
      </c>
      <c r="Y6119" s="75">
        <f t="shared" ca="1" si="1819"/>
        <v>-0.40661028921896697</v>
      </c>
      <c r="Z6119" s="74">
        <f t="shared" ca="1" si="1820"/>
        <v>0.66590364957256754</v>
      </c>
      <c r="AA6119" s="76">
        <f t="shared" ca="1" si="1821"/>
        <v>-406.61028921896695</v>
      </c>
      <c r="AB6119" s="76">
        <f t="shared" ca="1" si="1822"/>
        <v>665.90364957256759</v>
      </c>
    </row>
    <row r="6120" spans="1:28" x14ac:dyDescent="0.25">
      <c r="A6120" s="2">
        <f t="shared" si="1823"/>
        <v>16</v>
      </c>
      <c r="B6120" s="16">
        <f ca="1">VLOOKUP(A6120,PERIODS!$O$4:$P$33,2,FALSE)</f>
        <v>3.3000000000000002E-2</v>
      </c>
      <c r="C6120" s="15"/>
      <c r="D6120" s="18">
        <v>5000</v>
      </c>
      <c r="E6120" s="34">
        <f t="shared" ca="1" si="1824"/>
        <v>20271.089966308475</v>
      </c>
      <c r="F6120" s="34">
        <f t="shared" ca="1" si="1825"/>
        <v>3300</v>
      </c>
      <c r="G6120" s="69">
        <f t="shared" ca="1" si="1811"/>
        <v>0</v>
      </c>
      <c r="H6120" s="34">
        <f t="shared" ca="1" si="1812"/>
        <v>-424.63664840512217</v>
      </c>
      <c r="I6120" s="34">
        <f t="shared" ca="1" si="1813"/>
        <v>2875.3633515948777</v>
      </c>
      <c r="J6120" s="18">
        <f ca="1">SUM(INDIRECT(ADDRESS(ROW(F6120),COLUMN(F6120),4)):INDIRECT(ADDRESS(ROW(F6120)+N$5-1,COLUMN(F6120),4)))</f>
        <v>24300</v>
      </c>
      <c r="K6120" s="18">
        <f t="shared" ca="1" si="1814"/>
        <v>16350</v>
      </c>
      <c r="L6120" s="18">
        <f t="shared" ca="1" si="1826"/>
        <v>0</v>
      </c>
      <c r="M6120" s="18">
        <f t="shared" ca="1" si="1810"/>
        <v>0</v>
      </c>
      <c r="N6120" s="34">
        <f t="shared" ca="1" si="1815"/>
        <v>17395.726614713596</v>
      </c>
      <c r="P6120" s="18">
        <f t="shared" ca="1" si="1827"/>
        <v>424.63664840512217</v>
      </c>
      <c r="Q6120" s="47">
        <f ca="1">SUM(L$15:L6120)-SUM(M$15:M6120)</f>
        <v>16350</v>
      </c>
      <c r="R6120" s="47" t="str">
        <f t="shared" ca="1" si="1828"/>
        <v>M6123</v>
      </c>
      <c r="S6120" s="40">
        <f t="shared" ca="1" si="1816"/>
        <v>0</v>
      </c>
      <c r="T6120" s="46">
        <f t="shared" ca="1" si="1817"/>
        <v>11</v>
      </c>
      <c r="X6120" s="74">
        <f t="shared" ca="1" si="1818"/>
        <v>-0.42463664840512216</v>
      </c>
      <c r="Y6120" s="75">
        <f t="shared" ca="1" si="1819"/>
        <v>-0.42463664840512216</v>
      </c>
      <c r="Z6120" s="74">
        <f t="shared" ca="1" si="1820"/>
        <v>0.65400737658596042</v>
      </c>
      <c r="AA6120" s="76">
        <f t="shared" ca="1" si="1821"/>
        <v>-424.63664840512217</v>
      </c>
      <c r="AB6120" s="76">
        <f t="shared" ca="1" si="1822"/>
        <v>654.0073765859604</v>
      </c>
    </row>
    <row r="6121" spans="1:28" x14ac:dyDescent="0.25">
      <c r="A6121" s="2">
        <f t="shared" si="1823"/>
        <v>17</v>
      </c>
      <c r="B6121" s="16">
        <f ca="1">VLOOKUP(A6121,PERIODS!$O$4:$P$33,2,FALSE)</f>
        <v>3.5000000000000003E-2</v>
      </c>
      <c r="C6121" s="15"/>
      <c r="D6121" s="18">
        <v>5000</v>
      </c>
      <c r="E6121" s="34">
        <f t="shared" ca="1" si="1824"/>
        <v>17395.726614713596</v>
      </c>
      <c r="F6121" s="34">
        <f t="shared" ca="1" si="1825"/>
        <v>3500.0000000000005</v>
      </c>
      <c r="G6121" s="69">
        <f t="shared" ca="1" si="1811"/>
        <v>0</v>
      </c>
      <c r="H6121" s="34">
        <f t="shared" ca="1" si="1812"/>
        <v>175.94905910150769</v>
      </c>
      <c r="I6121" s="34">
        <f t="shared" ca="1" si="1813"/>
        <v>3675.9490591015083</v>
      </c>
      <c r="J6121" s="18">
        <f ca="1">SUM(INDIRECT(ADDRESS(ROW(F6121),COLUMN(F6121),4)):INDIRECT(ADDRESS(ROW(F6121)+N$5-1,COLUMN(F6121),4)))</f>
        <v>24500.000000000004</v>
      </c>
      <c r="K6121" s="18">
        <f t="shared" ca="1" si="1814"/>
        <v>16350</v>
      </c>
      <c r="L6121" s="18">
        <f t="shared" ca="1" si="1826"/>
        <v>0</v>
      </c>
      <c r="M6121" s="18">
        <f t="shared" ca="1" si="1810"/>
        <v>0</v>
      </c>
      <c r="N6121" s="34">
        <f t="shared" ca="1" si="1815"/>
        <v>13719.777555612087</v>
      </c>
      <c r="P6121" s="18">
        <f t="shared" ca="1" si="1827"/>
        <v>175.94905910150769</v>
      </c>
      <c r="Q6121" s="47">
        <f ca="1">SUM(L$15:L6121)-SUM(M$15:M6121)</f>
        <v>16350</v>
      </c>
      <c r="R6121" s="47" t="str">
        <f t="shared" ca="1" si="1828"/>
        <v>M6124</v>
      </c>
      <c r="S6121" s="40">
        <f t="shared" ca="1" si="1816"/>
        <v>0</v>
      </c>
      <c r="T6121" s="46">
        <f t="shared" ca="1" si="1817"/>
        <v>61</v>
      </c>
      <c r="X6121" s="74">
        <f t="shared" ca="1" si="1818"/>
        <v>0.17594905910150768</v>
      </c>
      <c r="Y6121" s="75">
        <f t="shared" ca="1" si="1819"/>
        <v>0.17594905910150768</v>
      </c>
      <c r="Z6121" s="74">
        <f t="shared" ca="1" si="1820"/>
        <v>1.1923773163317126</v>
      </c>
      <c r="AA6121" s="76">
        <f t="shared" ca="1" si="1821"/>
        <v>175.94905910150769</v>
      </c>
      <c r="AB6121" s="76">
        <f t="shared" ca="1" si="1822"/>
        <v>1192.3773163317126</v>
      </c>
    </row>
    <row r="6122" spans="1:28" x14ac:dyDescent="0.25">
      <c r="A6122" s="2">
        <f t="shared" si="1823"/>
        <v>18</v>
      </c>
      <c r="B6122" s="16">
        <f ca="1">VLOOKUP(A6122,PERIODS!$O$4:$P$33,2,FALSE)</f>
        <v>3.5000000000000003E-2</v>
      </c>
      <c r="C6122" s="15"/>
      <c r="D6122" s="18">
        <v>5000</v>
      </c>
      <c r="E6122" s="34">
        <f t="shared" ca="1" si="1824"/>
        <v>13719.777555612087</v>
      </c>
      <c r="F6122" s="34">
        <f t="shared" ca="1" si="1825"/>
        <v>3500.0000000000005</v>
      </c>
      <c r="G6122" s="69">
        <f t="shared" ca="1" si="1811"/>
        <v>0</v>
      </c>
      <c r="H6122" s="34">
        <f t="shared" ca="1" si="1812"/>
        <v>-1142.7460072359961</v>
      </c>
      <c r="I6122" s="34">
        <f t="shared" ca="1" si="1813"/>
        <v>2357.2539927640046</v>
      </c>
      <c r="J6122" s="18">
        <f ca="1">SUM(INDIRECT(ADDRESS(ROW(F6122),COLUMN(F6122),4)):INDIRECT(ADDRESS(ROW(F6122)+N$5-1,COLUMN(F6122),4)))</f>
        <v>24500.000000000004</v>
      </c>
      <c r="K6122" s="18">
        <f t="shared" ca="1" si="1814"/>
        <v>0</v>
      </c>
      <c r="L6122" s="18">
        <f t="shared" ca="1" si="1826"/>
        <v>0</v>
      </c>
      <c r="M6122" s="18">
        <f t="shared" ca="1" si="1810"/>
        <v>16350</v>
      </c>
      <c r="N6122" s="34">
        <f t="shared" ca="1" si="1815"/>
        <v>27712.52356284808</v>
      </c>
      <c r="P6122" s="18">
        <f t="shared" ca="1" si="1827"/>
        <v>1142.7460072359961</v>
      </c>
      <c r="Q6122" s="47">
        <f ca="1">SUM(L$15:L6122)-SUM(M$15:M6122)</f>
        <v>0</v>
      </c>
      <c r="R6122" s="47" t="str">
        <f t="shared" ca="1" si="1828"/>
        <v>M6125</v>
      </c>
      <c r="S6122" s="40">
        <f t="shared" ca="1" si="1816"/>
        <v>0</v>
      </c>
      <c r="T6122" s="46">
        <f t="shared" ca="1" si="1817"/>
        <v>27</v>
      </c>
      <c r="X6122" s="74">
        <f t="shared" ca="1" si="1818"/>
        <v>-1.1427460072359961</v>
      </c>
      <c r="Y6122" s="75">
        <f t="shared" ca="1" si="1819"/>
        <v>-1.1427460072359961</v>
      </c>
      <c r="Z6122" s="74">
        <f t="shared" ca="1" si="1820"/>
        <v>0.31894200117180693</v>
      </c>
      <c r="AA6122" s="76">
        <f t="shared" ca="1" si="1821"/>
        <v>-1142.7460072359961</v>
      </c>
      <c r="AB6122" s="76">
        <f t="shared" ca="1" si="1822"/>
        <v>318.94200117180691</v>
      </c>
    </row>
    <row r="6123" spans="1:28" x14ac:dyDescent="0.25">
      <c r="A6123" s="2">
        <f t="shared" si="1823"/>
        <v>19</v>
      </c>
      <c r="B6123" s="16">
        <f ca="1">VLOOKUP(A6123,PERIODS!$O$4:$P$33,2,FALSE)</f>
        <v>3.5000000000000003E-2</v>
      </c>
      <c r="C6123" s="15"/>
      <c r="D6123" s="18">
        <v>5000</v>
      </c>
      <c r="E6123" s="34">
        <f t="shared" ca="1" si="1824"/>
        <v>27712.52356284808</v>
      </c>
      <c r="F6123" s="34">
        <f t="shared" ca="1" si="1825"/>
        <v>3500.0000000000005</v>
      </c>
      <c r="G6123" s="69">
        <f t="shared" ca="1" si="1811"/>
        <v>0</v>
      </c>
      <c r="H6123" s="34">
        <f t="shared" ca="1" si="1812"/>
        <v>361.427600913888</v>
      </c>
      <c r="I6123" s="34">
        <f t="shared" ca="1" si="1813"/>
        <v>3861.4276009138885</v>
      </c>
      <c r="J6123" s="18">
        <f ca="1">SUM(INDIRECT(ADDRESS(ROW(F6123),COLUMN(F6123),4)):INDIRECT(ADDRESS(ROW(F6123)+N$5-1,COLUMN(F6123),4)))</f>
        <v>24500.000000000004</v>
      </c>
      <c r="K6123" s="18">
        <f t="shared" ca="1" si="1814"/>
        <v>0</v>
      </c>
      <c r="L6123" s="18">
        <f t="shared" ca="1" si="1826"/>
        <v>0</v>
      </c>
      <c r="M6123" s="18">
        <f t="shared" ca="1" si="1810"/>
        <v>0</v>
      </c>
      <c r="N6123" s="34">
        <f t="shared" ca="1" si="1815"/>
        <v>23851.095961934192</v>
      </c>
      <c r="P6123" s="18">
        <f t="shared" ca="1" si="1827"/>
        <v>361.427600913888</v>
      </c>
      <c r="Q6123" s="47">
        <f ca="1">SUM(L$15:L6123)-SUM(M$15:M6123)</f>
        <v>0</v>
      </c>
      <c r="R6123" s="47" t="str">
        <f t="shared" ca="1" si="1828"/>
        <v>M6126</v>
      </c>
      <c r="S6123" s="40">
        <f t="shared" ca="1" si="1816"/>
        <v>0</v>
      </c>
      <c r="T6123" s="46">
        <f t="shared" ca="1" si="1817"/>
        <v>97</v>
      </c>
      <c r="X6123" s="74">
        <f t="shared" ca="1" si="1818"/>
        <v>0.36142760091388798</v>
      </c>
      <c r="Y6123" s="75">
        <f t="shared" ca="1" si="1819"/>
        <v>0.36142760091388798</v>
      </c>
      <c r="Z6123" s="74">
        <f t="shared" ca="1" si="1820"/>
        <v>1.4353770982322374</v>
      </c>
      <c r="AA6123" s="76">
        <f t="shared" ca="1" si="1821"/>
        <v>361.427600913888</v>
      </c>
      <c r="AB6123" s="76">
        <f t="shared" ca="1" si="1822"/>
        <v>1435.3770982322374</v>
      </c>
    </row>
    <row r="6124" spans="1:28" x14ac:dyDescent="0.25">
      <c r="A6124" s="2">
        <f t="shared" si="1823"/>
        <v>20</v>
      </c>
      <c r="B6124" s="16">
        <f ca="1">VLOOKUP(A6124,PERIODS!$O$4:$P$33,2,FALSE)</f>
        <v>3.5000000000000003E-2</v>
      </c>
      <c r="C6124" s="15"/>
      <c r="D6124" s="18">
        <v>5000</v>
      </c>
      <c r="E6124" s="34">
        <f t="shared" ca="1" si="1824"/>
        <v>23851.095961934192</v>
      </c>
      <c r="F6124" s="34">
        <f t="shared" ca="1" si="1825"/>
        <v>3500.0000000000005</v>
      </c>
      <c r="G6124" s="69">
        <f t="shared" ca="1" si="1811"/>
        <v>0</v>
      </c>
      <c r="H6124" s="34">
        <f t="shared" ca="1" si="1812"/>
        <v>232.69180921965039</v>
      </c>
      <c r="I6124" s="34">
        <f t="shared" ca="1" si="1813"/>
        <v>3732.6918092196511</v>
      </c>
      <c r="J6124" s="18">
        <f ca="1">SUM(INDIRECT(ADDRESS(ROW(F6124),COLUMN(F6124),4)):INDIRECT(ADDRESS(ROW(F6124)+N$5-1,COLUMN(F6124),4)))</f>
        <v>24500.000000000004</v>
      </c>
      <c r="K6124" s="18">
        <f t="shared" ca="1" si="1814"/>
        <v>16350</v>
      </c>
      <c r="L6124" s="18">
        <f t="shared" ca="1" si="1826"/>
        <v>16350</v>
      </c>
      <c r="M6124" s="18">
        <f t="shared" ca="1" si="1810"/>
        <v>0</v>
      </c>
      <c r="N6124" s="34">
        <f t="shared" ca="1" si="1815"/>
        <v>20118.404152714542</v>
      </c>
      <c r="P6124" s="18">
        <f t="shared" ca="1" si="1827"/>
        <v>232.69180921965039</v>
      </c>
      <c r="Q6124" s="47">
        <f ca="1">SUM(L$15:L6124)-SUM(M$15:M6124)</f>
        <v>16350</v>
      </c>
      <c r="R6124" s="47" t="str">
        <f t="shared" ca="1" si="1828"/>
        <v>M6127</v>
      </c>
      <c r="S6124" s="40">
        <f t="shared" ca="1" si="1816"/>
        <v>0</v>
      </c>
      <c r="T6124" s="46">
        <f t="shared" ca="1" si="1817"/>
        <v>13</v>
      </c>
      <c r="X6124" s="74">
        <f t="shared" ca="1" si="1818"/>
        <v>0.23269180921965041</v>
      </c>
      <c r="Y6124" s="75">
        <f t="shared" ca="1" si="1819"/>
        <v>0.23269180921965041</v>
      </c>
      <c r="Z6124" s="74">
        <f t="shared" ca="1" si="1820"/>
        <v>1.2619924849393696</v>
      </c>
      <c r="AA6124" s="76">
        <f t="shared" ca="1" si="1821"/>
        <v>232.69180921965039</v>
      </c>
      <c r="AB6124" s="76">
        <f t="shared" ca="1" si="1822"/>
        <v>1261.9924849393697</v>
      </c>
    </row>
    <row r="6125" spans="1:28" x14ac:dyDescent="0.25">
      <c r="A6125" s="2">
        <f t="shared" si="1823"/>
        <v>21</v>
      </c>
      <c r="B6125" s="16">
        <f ca="1">VLOOKUP(A6125,PERIODS!$O$4:$P$33,2,FALSE)</f>
        <v>3.5000000000000003E-2</v>
      </c>
      <c r="C6125" s="15"/>
      <c r="D6125" s="18">
        <v>5000</v>
      </c>
      <c r="E6125" s="34">
        <f t="shared" ca="1" si="1824"/>
        <v>20118.404152714542</v>
      </c>
      <c r="F6125" s="34">
        <f t="shared" ca="1" si="1825"/>
        <v>3500.0000000000005</v>
      </c>
      <c r="G6125" s="69">
        <f t="shared" ca="1" si="1811"/>
        <v>0</v>
      </c>
      <c r="H6125" s="34">
        <f t="shared" ca="1" si="1812"/>
        <v>66.443785655171297</v>
      </c>
      <c r="I6125" s="34">
        <f t="shared" ca="1" si="1813"/>
        <v>3566.4437856551717</v>
      </c>
      <c r="J6125" s="18">
        <f ca="1">SUM(INDIRECT(ADDRESS(ROW(F6125),COLUMN(F6125),4)):INDIRECT(ADDRESS(ROW(F6125)+N$5-1,COLUMN(F6125),4)))</f>
        <v>24500.000000000004</v>
      </c>
      <c r="K6125" s="18">
        <f t="shared" ca="1" si="1814"/>
        <v>16350</v>
      </c>
      <c r="L6125" s="18">
        <f t="shared" ca="1" si="1826"/>
        <v>0</v>
      </c>
      <c r="M6125" s="18">
        <f t="shared" ca="1" si="1810"/>
        <v>0</v>
      </c>
      <c r="N6125" s="34">
        <f t="shared" ca="1" si="1815"/>
        <v>16551.960367059371</v>
      </c>
      <c r="P6125" s="18">
        <f t="shared" ca="1" si="1827"/>
        <v>66.443785655171297</v>
      </c>
      <c r="Q6125" s="47">
        <f ca="1">SUM(L$15:L6125)-SUM(M$15:M6125)</f>
        <v>16350</v>
      </c>
      <c r="R6125" s="47" t="str">
        <f t="shared" ca="1" si="1828"/>
        <v>M6128</v>
      </c>
      <c r="S6125" s="40">
        <f t="shared" ca="1" si="1816"/>
        <v>0</v>
      </c>
      <c r="T6125" s="46">
        <f t="shared" ca="1" si="1817"/>
        <v>5</v>
      </c>
      <c r="X6125" s="74">
        <f t="shared" ca="1" si="1818"/>
        <v>6.6443785655171297E-2</v>
      </c>
      <c r="Y6125" s="75">
        <f t="shared" ca="1" si="1819"/>
        <v>6.6443785655171297E-2</v>
      </c>
      <c r="Z6125" s="74">
        <f t="shared" ca="1" si="1820"/>
        <v>1.0687008860664382</v>
      </c>
      <c r="AA6125" s="76">
        <f t="shared" ca="1" si="1821"/>
        <v>66.443785655171297</v>
      </c>
      <c r="AB6125" s="76">
        <f t="shared" ca="1" si="1822"/>
        <v>1068.7008860664382</v>
      </c>
    </row>
    <row r="6126" spans="1:28" x14ac:dyDescent="0.25">
      <c r="A6126" s="2">
        <f t="shared" si="1823"/>
        <v>22</v>
      </c>
      <c r="B6126" s="16">
        <f ca="1">VLOOKUP(A6126,PERIODS!$O$4:$P$33,2,FALSE)</f>
        <v>3.5000000000000003E-2</v>
      </c>
      <c r="C6126" s="15"/>
      <c r="D6126" s="18">
        <v>5000</v>
      </c>
      <c r="E6126" s="34">
        <f t="shared" ca="1" si="1824"/>
        <v>16551.960367059371</v>
      </c>
      <c r="F6126" s="34">
        <f t="shared" ca="1" si="1825"/>
        <v>3500.0000000000005</v>
      </c>
      <c r="G6126" s="69">
        <f t="shared" ca="1" si="1811"/>
        <v>0</v>
      </c>
      <c r="H6126" s="34">
        <f t="shared" ca="1" si="1812"/>
        <v>-270.51578704298367</v>
      </c>
      <c r="I6126" s="34">
        <f t="shared" ca="1" si="1813"/>
        <v>3229.484212957017</v>
      </c>
      <c r="J6126" s="18">
        <f ca="1">SUM(INDIRECT(ADDRESS(ROW(F6126),COLUMN(F6126),4)):INDIRECT(ADDRESS(ROW(F6126)+N$5-1,COLUMN(F6126),4)))</f>
        <v>25000.000000000004</v>
      </c>
      <c r="K6126" s="18">
        <f t="shared" ca="1" si="1814"/>
        <v>16350</v>
      </c>
      <c r="L6126" s="18">
        <f t="shared" ca="1" si="1826"/>
        <v>0</v>
      </c>
      <c r="M6126" s="18">
        <f t="shared" ca="1" si="1810"/>
        <v>0</v>
      </c>
      <c r="N6126" s="34">
        <f t="shared" ca="1" si="1815"/>
        <v>13322.476154102354</v>
      </c>
      <c r="P6126" s="18">
        <f t="shared" ca="1" si="1827"/>
        <v>270.51578704298367</v>
      </c>
      <c r="Q6126" s="47">
        <f ca="1">SUM(L$15:L6126)-SUM(M$15:M6126)</f>
        <v>16350</v>
      </c>
      <c r="R6126" s="47" t="str">
        <f t="shared" ca="1" si="1828"/>
        <v>M6129</v>
      </c>
      <c r="S6126" s="40">
        <f t="shared" ca="1" si="1816"/>
        <v>0</v>
      </c>
      <c r="T6126" s="46">
        <f t="shared" ca="1" si="1817"/>
        <v>99</v>
      </c>
      <c r="X6126" s="74">
        <f t="shared" ca="1" si="1818"/>
        <v>-0.27051578704298368</v>
      </c>
      <c r="Y6126" s="75">
        <f t="shared" ca="1" si="1819"/>
        <v>-0.27051578704298368</v>
      </c>
      <c r="Z6126" s="74">
        <f t="shared" ca="1" si="1820"/>
        <v>0.76298585461065682</v>
      </c>
      <c r="AA6126" s="76">
        <f t="shared" ca="1" si="1821"/>
        <v>-270.51578704298367</v>
      </c>
      <c r="AB6126" s="76">
        <f t="shared" ca="1" si="1822"/>
        <v>762.98585461065682</v>
      </c>
    </row>
    <row r="6127" spans="1:28" x14ac:dyDescent="0.25">
      <c r="A6127" s="2">
        <f t="shared" si="1823"/>
        <v>23</v>
      </c>
      <c r="B6127" s="16">
        <f ca="1">VLOOKUP(A6127,PERIODS!$O$4:$P$33,2,FALSE)</f>
        <v>3.5000000000000003E-2</v>
      </c>
      <c r="C6127" s="15"/>
      <c r="D6127" s="18">
        <v>5000</v>
      </c>
      <c r="E6127" s="34">
        <f t="shared" ca="1" si="1824"/>
        <v>13322.476154102354</v>
      </c>
      <c r="F6127" s="34">
        <f t="shared" ca="1" si="1825"/>
        <v>3500.0000000000005</v>
      </c>
      <c r="G6127" s="69">
        <f t="shared" ca="1" si="1811"/>
        <v>0</v>
      </c>
      <c r="H6127" s="34">
        <f t="shared" ca="1" si="1812"/>
        <v>-9.2378799401366312</v>
      </c>
      <c r="I6127" s="34">
        <f t="shared" ca="1" si="1813"/>
        <v>3490.7621200598637</v>
      </c>
      <c r="J6127" s="18">
        <f ca="1">SUM(INDIRECT(ADDRESS(ROW(F6127),COLUMN(F6127),4)):INDIRECT(ADDRESS(ROW(F6127)+N$5-1,COLUMN(F6127),4)))</f>
        <v>25500.000000000004</v>
      </c>
      <c r="K6127" s="18">
        <f t="shared" ca="1" si="1814"/>
        <v>0</v>
      </c>
      <c r="L6127" s="18">
        <f t="shared" ca="1" si="1826"/>
        <v>0</v>
      </c>
      <c r="M6127" s="18">
        <f t="shared" ca="1" si="1810"/>
        <v>16350</v>
      </c>
      <c r="N6127" s="34">
        <f t="shared" ca="1" si="1815"/>
        <v>26181.714034042488</v>
      </c>
      <c r="P6127" s="18">
        <f t="shared" ca="1" si="1827"/>
        <v>9.2378799401366312</v>
      </c>
      <c r="Q6127" s="47">
        <f ca="1">SUM(L$15:L6127)-SUM(M$15:M6127)</f>
        <v>0</v>
      </c>
      <c r="R6127" s="47" t="str">
        <f t="shared" ca="1" si="1828"/>
        <v>M6130</v>
      </c>
      <c r="S6127" s="40">
        <f t="shared" ca="1" si="1816"/>
        <v>0</v>
      </c>
      <c r="T6127" s="46">
        <f t="shared" ca="1" si="1817"/>
        <v>71</v>
      </c>
      <c r="X6127" s="74">
        <f t="shared" ca="1" si="1818"/>
        <v>-9.2378799401366309E-3</v>
      </c>
      <c r="Y6127" s="75">
        <f t="shared" ca="1" si="1819"/>
        <v>-9.2378799401366309E-3</v>
      </c>
      <c r="Z6127" s="74">
        <f t="shared" ca="1" si="1820"/>
        <v>0.99080465818461949</v>
      </c>
      <c r="AA6127" s="76">
        <f t="shared" ca="1" si="1821"/>
        <v>-9.2378799401366312</v>
      </c>
      <c r="AB6127" s="76">
        <f t="shared" ca="1" si="1822"/>
        <v>990.80465818461948</v>
      </c>
    </row>
    <row r="6128" spans="1:28" x14ac:dyDescent="0.25">
      <c r="A6128" s="2">
        <f t="shared" si="1823"/>
        <v>24</v>
      </c>
      <c r="B6128" s="16">
        <f ca="1">VLOOKUP(A6128,PERIODS!$O$4:$P$33,2,FALSE)</f>
        <v>3.5000000000000003E-2</v>
      </c>
      <c r="C6128" s="15"/>
      <c r="D6128" s="18">
        <v>5000</v>
      </c>
      <c r="E6128" s="34">
        <f t="shared" ca="1" si="1824"/>
        <v>26181.714034042488</v>
      </c>
      <c r="F6128" s="34">
        <f t="shared" ca="1" si="1825"/>
        <v>3500.0000000000005</v>
      </c>
      <c r="G6128" s="69">
        <f t="shared" ca="1" si="1811"/>
        <v>0</v>
      </c>
      <c r="H6128" s="34">
        <f t="shared" ca="1" si="1812"/>
        <v>-1285.0626729792425</v>
      </c>
      <c r="I6128" s="34">
        <f t="shared" ca="1" si="1813"/>
        <v>2214.9373270207579</v>
      </c>
      <c r="J6128" s="18">
        <f ca="1">SUM(INDIRECT(ADDRESS(ROW(F6128),COLUMN(F6128),4)):INDIRECT(ADDRESS(ROW(F6128)+N$5-1,COLUMN(F6128),4)))</f>
        <v>26000</v>
      </c>
      <c r="K6128" s="18">
        <f t="shared" ca="1" si="1814"/>
        <v>0</v>
      </c>
      <c r="L6128" s="18">
        <f t="shared" ca="1" si="1826"/>
        <v>0</v>
      </c>
      <c r="M6128" s="18">
        <f t="shared" ca="1" si="1810"/>
        <v>0</v>
      </c>
      <c r="N6128" s="34">
        <f t="shared" ca="1" si="1815"/>
        <v>23966.776707021731</v>
      </c>
      <c r="P6128" s="18">
        <f t="shared" ca="1" si="1827"/>
        <v>1285.0626729792425</v>
      </c>
      <c r="Q6128" s="47">
        <f ca="1">SUM(L$15:L6128)-SUM(M$15:M6128)</f>
        <v>0</v>
      </c>
      <c r="R6128" s="47" t="str">
        <f t="shared" ca="1" si="1828"/>
        <v>M6131</v>
      </c>
      <c r="S6128" s="40">
        <f t="shared" ca="1" si="1816"/>
        <v>0</v>
      </c>
      <c r="T6128" s="46">
        <f t="shared" ca="1" si="1817"/>
        <v>7</v>
      </c>
      <c r="X6128" s="74">
        <f t="shared" ca="1" si="1818"/>
        <v>-1.2850626729792425</v>
      </c>
      <c r="Y6128" s="75">
        <f t="shared" ca="1" si="1819"/>
        <v>-1.2850626729792425</v>
      </c>
      <c r="Z6128" s="74">
        <f t="shared" ca="1" si="1820"/>
        <v>0.27663324565900488</v>
      </c>
      <c r="AA6128" s="76">
        <f t="shared" ca="1" si="1821"/>
        <v>-1285.0626729792425</v>
      </c>
      <c r="AB6128" s="76">
        <f t="shared" ca="1" si="1822"/>
        <v>276.6332456590049</v>
      </c>
    </row>
    <row r="6129" spans="1:28" x14ac:dyDescent="0.25">
      <c r="A6129" s="2">
        <f t="shared" si="1823"/>
        <v>25</v>
      </c>
      <c r="B6129" s="16">
        <f ca="1">VLOOKUP(A6129,PERIODS!$O$4:$P$33,2,FALSE)</f>
        <v>3.5000000000000003E-2</v>
      </c>
      <c r="C6129" s="15"/>
      <c r="D6129" s="18">
        <v>5000</v>
      </c>
      <c r="E6129" s="34">
        <f t="shared" ca="1" si="1824"/>
        <v>23966.776707021731</v>
      </c>
      <c r="F6129" s="34">
        <f t="shared" ca="1" si="1825"/>
        <v>3500.0000000000005</v>
      </c>
      <c r="G6129" s="69">
        <f t="shared" ca="1" si="1811"/>
        <v>0</v>
      </c>
      <c r="H6129" s="34">
        <f t="shared" ca="1" si="1812"/>
        <v>116.10651884689712</v>
      </c>
      <c r="I6129" s="34">
        <f t="shared" ca="1" si="1813"/>
        <v>3616.1065188468974</v>
      </c>
      <c r="J6129" s="18">
        <f ca="1">SUM(INDIRECT(ADDRESS(ROW(F6129),COLUMN(F6129),4)):INDIRECT(ADDRESS(ROW(F6129)+N$5-1,COLUMN(F6129),4)))</f>
        <v>24900</v>
      </c>
      <c r="K6129" s="18">
        <f t="shared" ca="1" si="1814"/>
        <v>16350</v>
      </c>
      <c r="L6129" s="18">
        <f t="shared" ca="1" si="1826"/>
        <v>16350</v>
      </c>
      <c r="M6129" s="18">
        <f t="shared" ca="1" si="1810"/>
        <v>0</v>
      </c>
      <c r="N6129" s="34">
        <f t="shared" ca="1" si="1815"/>
        <v>20350.670188174834</v>
      </c>
      <c r="P6129" s="18">
        <f t="shared" ca="1" si="1827"/>
        <v>116.10651884689712</v>
      </c>
      <c r="Q6129" s="47">
        <f ca="1">SUM(L$15:L6129)-SUM(M$15:M6129)</f>
        <v>16350</v>
      </c>
      <c r="R6129" s="47" t="str">
        <f t="shared" ca="1" si="1828"/>
        <v>M6132</v>
      </c>
      <c r="S6129" s="40">
        <f t="shared" ca="1" si="1816"/>
        <v>0</v>
      </c>
      <c r="T6129" s="46">
        <f t="shared" ca="1" si="1817"/>
        <v>66</v>
      </c>
      <c r="X6129" s="74">
        <f t="shared" ca="1" si="1818"/>
        <v>0.11610651884689711</v>
      </c>
      <c r="Y6129" s="75">
        <f t="shared" ca="1" si="1819"/>
        <v>0.11610651884689711</v>
      </c>
      <c r="Z6129" s="74">
        <f t="shared" ca="1" si="1820"/>
        <v>1.1231154987297551</v>
      </c>
      <c r="AA6129" s="76">
        <f t="shared" ca="1" si="1821"/>
        <v>116.10651884689712</v>
      </c>
      <c r="AB6129" s="76">
        <f t="shared" ca="1" si="1822"/>
        <v>1123.1154987297552</v>
      </c>
    </row>
    <row r="6130" spans="1:28" x14ac:dyDescent="0.25">
      <c r="A6130" s="2">
        <f t="shared" si="1823"/>
        <v>26</v>
      </c>
      <c r="B6130" s="16">
        <f ca="1">VLOOKUP(A6130,PERIODS!$O$4:$P$33,2,FALSE)</f>
        <v>3.5000000000000003E-2</v>
      </c>
      <c r="C6130" s="15"/>
      <c r="D6130" s="18">
        <v>5000</v>
      </c>
      <c r="E6130" s="34">
        <f t="shared" ca="1" si="1824"/>
        <v>20350.670188174834</v>
      </c>
      <c r="F6130" s="34">
        <f t="shared" ca="1" si="1825"/>
        <v>3500.0000000000005</v>
      </c>
      <c r="G6130" s="69">
        <f t="shared" ca="1" si="1811"/>
        <v>0</v>
      </c>
      <c r="H6130" s="34">
        <f t="shared" ca="1" si="1812"/>
        <v>74.906149871835893</v>
      </c>
      <c r="I6130" s="34">
        <f t="shared" ca="1" si="1813"/>
        <v>3574.9061498718365</v>
      </c>
      <c r="J6130" s="18">
        <f ca="1">SUM(INDIRECT(ADDRESS(ROW(F6130),COLUMN(F6130),4)):INDIRECT(ADDRESS(ROW(F6130)+N$5-1,COLUMN(F6130),4)))</f>
        <v>23900</v>
      </c>
      <c r="K6130" s="18">
        <f t="shared" ca="1" si="1814"/>
        <v>16350</v>
      </c>
      <c r="L6130" s="18">
        <f t="shared" ca="1" si="1826"/>
        <v>0</v>
      </c>
      <c r="M6130" s="18">
        <f t="shared" ca="1" si="1810"/>
        <v>0</v>
      </c>
      <c r="N6130" s="34">
        <f t="shared" ca="1" si="1815"/>
        <v>16775.764038302998</v>
      </c>
      <c r="P6130" s="18">
        <f t="shared" ca="1" si="1827"/>
        <v>74.906149871835893</v>
      </c>
      <c r="Q6130" s="47">
        <f ca="1">SUM(L$15:L6130)-SUM(M$15:M6130)</f>
        <v>16350</v>
      </c>
      <c r="R6130" s="47" t="str">
        <f t="shared" ca="1" si="1828"/>
        <v>M6133</v>
      </c>
      <c r="S6130" s="40">
        <f t="shared" ca="1" si="1816"/>
        <v>0</v>
      </c>
      <c r="T6130" s="46">
        <f t="shared" ca="1" si="1817"/>
        <v>59</v>
      </c>
      <c r="X6130" s="74">
        <f t="shared" ca="1" si="1818"/>
        <v>7.49061498718359E-2</v>
      </c>
      <c r="Y6130" s="75">
        <f t="shared" ca="1" si="1819"/>
        <v>7.49061498718359E-2</v>
      </c>
      <c r="Z6130" s="74">
        <f t="shared" ca="1" si="1820"/>
        <v>1.0777829960656955</v>
      </c>
      <c r="AA6130" s="76">
        <f t="shared" ca="1" si="1821"/>
        <v>74.906149871835893</v>
      </c>
      <c r="AB6130" s="76">
        <f t="shared" ca="1" si="1822"/>
        <v>1077.7829960656954</v>
      </c>
    </row>
    <row r="6131" spans="1:28" x14ac:dyDescent="0.25">
      <c r="A6131" s="2">
        <f t="shared" si="1823"/>
        <v>27</v>
      </c>
      <c r="B6131" s="16">
        <f ca="1">VLOOKUP(A6131,PERIODS!$O$4:$P$33,2,FALSE)</f>
        <v>3.5000000000000003E-2</v>
      </c>
      <c r="C6131" s="15"/>
      <c r="D6131" s="18">
        <v>5000</v>
      </c>
      <c r="E6131" s="34">
        <f t="shared" ca="1" si="1824"/>
        <v>16775.764038302998</v>
      </c>
      <c r="F6131" s="34">
        <f t="shared" ca="1" si="1825"/>
        <v>3500.0000000000005</v>
      </c>
      <c r="G6131" s="69">
        <f t="shared" ca="1" si="1811"/>
        <v>0</v>
      </c>
      <c r="H6131" s="34">
        <f t="shared" ca="1" si="1812"/>
        <v>302.11704743775618</v>
      </c>
      <c r="I6131" s="34">
        <f t="shared" ca="1" si="1813"/>
        <v>3802.1170474377568</v>
      </c>
      <c r="J6131" s="18">
        <f ca="1">SUM(INDIRECT(ADDRESS(ROW(F6131),COLUMN(F6131),4)):INDIRECT(ADDRESS(ROW(F6131)+N$5-1,COLUMN(F6131),4)))</f>
        <v>22900</v>
      </c>
      <c r="K6131" s="18">
        <f t="shared" ca="1" si="1814"/>
        <v>16350</v>
      </c>
      <c r="L6131" s="18">
        <f t="shared" ca="1" si="1826"/>
        <v>0</v>
      </c>
      <c r="M6131" s="18">
        <f t="shared" ca="1" si="1810"/>
        <v>0</v>
      </c>
      <c r="N6131" s="34">
        <f t="shared" ca="1" si="1815"/>
        <v>12973.64699086524</v>
      </c>
      <c r="P6131" s="18">
        <f t="shared" ca="1" si="1827"/>
        <v>302.11704743775618</v>
      </c>
      <c r="Q6131" s="47">
        <f ca="1">SUM(L$15:L6131)-SUM(M$15:M6131)</f>
        <v>16350</v>
      </c>
      <c r="R6131" s="47" t="str">
        <f t="shared" ca="1" si="1828"/>
        <v>M6134</v>
      </c>
      <c r="S6131" s="40">
        <f t="shared" ca="1" si="1816"/>
        <v>0</v>
      </c>
      <c r="T6131" s="46">
        <f t="shared" ca="1" si="1817"/>
        <v>44</v>
      </c>
      <c r="X6131" s="74">
        <f t="shared" ca="1" si="1818"/>
        <v>0.30211704743775619</v>
      </c>
      <c r="Y6131" s="75">
        <f t="shared" ca="1" si="1819"/>
        <v>0.30211704743775619</v>
      </c>
      <c r="Z6131" s="74">
        <f t="shared" ca="1" si="1820"/>
        <v>1.3527195498009523</v>
      </c>
      <c r="AA6131" s="76">
        <f t="shared" ca="1" si="1821"/>
        <v>302.11704743775618</v>
      </c>
      <c r="AB6131" s="76">
        <f t="shared" ca="1" si="1822"/>
        <v>1352.7195498009523</v>
      </c>
    </row>
    <row r="6132" spans="1:28" x14ac:dyDescent="0.25">
      <c r="A6132" s="2">
        <f t="shared" si="1823"/>
        <v>28</v>
      </c>
      <c r="B6132" s="16">
        <f ca="1">VLOOKUP(A6132,PERIODS!$O$4:$P$33,2,FALSE)</f>
        <v>0.04</v>
      </c>
      <c r="C6132" s="15"/>
      <c r="D6132" s="18">
        <v>5000</v>
      </c>
      <c r="E6132" s="34">
        <f t="shared" ca="1" si="1824"/>
        <v>12973.64699086524</v>
      </c>
      <c r="F6132" s="34">
        <f t="shared" ca="1" si="1825"/>
        <v>4000</v>
      </c>
      <c r="G6132" s="69">
        <f t="shared" ca="1" si="1811"/>
        <v>0</v>
      </c>
      <c r="H6132" s="34">
        <f t="shared" ca="1" si="1812"/>
        <v>728.13648594872529</v>
      </c>
      <c r="I6132" s="34">
        <f t="shared" ca="1" si="1813"/>
        <v>4728.1364859487257</v>
      </c>
      <c r="J6132" s="18">
        <f ca="1">SUM(INDIRECT(ADDRESS(ROW(F6132),COLUMN(F6132),4)):INDIRECT(ADDRESS(ROW(F6132)+N$5-1,COLUMN(F6132),4)))</f>
        <v>21900</v>
      </c>
      <c r="K6132" s="18">
        <f t="shared" ca="1" si="1814"/>
        <v>0</v>
      </c>
      <c r="L6132" s="18">
        <f t="shared" ca="1" si="1826"/>
        <v>0</v>
      </c>
      <c r="M6132" s="18">
        <f t="shared" ca="1" si="1810"/>
        <v>16350</v>
      </c>
      <c r="N6132" s="34">
        <f t="shared" ca="1" si="1815"/>
        <v>24595.510504916514</v>
      </c>
      <c r="P6132" s="18">
        <f t="shared" ca="1" si="1827"/>
        <v>728.13648594872529</v>
      </c>
      <c r="Q6132" s="47">
        <f ca="1">SUM(L$15:L6132)-SUM(M$15:M6132)</f>
        <v>0</v>
      </c>
      <c r="R6132" s="47" t="str">
        <f t="shared" ca="1" si="1828"/>
        <v>M6135</v>
      </c>
      <c r="S6132" s="40">
        <f t="shared" ca="1" si="1816"/>
        <v>0</v>
      </c>
      <c r="T6132" s="46">
        <f t="shared" ca="1" si="1817"/>
        <v>75</v>
      </c>
      <c r="X6132" s="74">
        <f t="shared" ca="1" si="1818"/>
        <v>0.72813648594872526</v>
      </c>
      <c r="Y6132" s="75">
        <f t="shared" ca="1" si="1819"/>
        <v>0.72813648594872526</v>
      </c>
      <c r="Z6132" s="74">
        <f t="shared" ca="1" si="1820"/>
        <v>2.07121726661738</v>
      </c>
      <c r="AA6132" s="76">
        <f t="shared" ca="1" si="1821"/>
        <v>728.13648594872529</v>
      </c>
      <c r="AB6132" s="76">
        <f t="shared" ca="1" si="1822"/>
        <v>2071.2172666173801</v>
      </c>
    </row>
    <row r="6133" spans="1:28" x14ac:dyDescent="0.25">
      <c r="A6133" s="2">
        <f t="shared" si="1823"/>
        <v>29</v>
      </c>
      <c r="B6133" s="16">
        <f ca="1">VLOOKUP(A6133,PERIODS!$O$4:$P$33,2,FALSE)</f>
        <v>0.04</v>
      </c>
      <c r="C6133" s="15"/>
      <c r="D6133" s="18">
        <v>5000</v>
      </c>
      <c r="E6133" s="34">
        <f t="shared" ca="1" si="1824"/>
        <v>24595.510504916514</v>
      </c>
      <c r="F6133" s="34">
        <f t="shared" ca="1" si="1825"/>
        <v>4000</v>
      </c>
      <c r="G6133" s="69">
        <f t="shared" ca="1" si="1811"/>
        <v>0</v>
      </c>
      <c r="H6133" s="34">
        <f t="shared" ca="1" si="1812"/>
        <v>991.71081742890988</v>
      </c>
      <c r="I6133" s="34">
        <f t="shared" ca="1" si="1813"/>
        <v>4991.7108174289096</v>
      </c>
      <c r="J6133" s="18">
        <f ca="1">SUM(INDIRECT(ADDRESS(ROW(F6133),COLUMN(F6133),4)):INDIRECT(ADDRESS(ROW(F6133)+N$5-1,COLUMN(F6133),4)))</f>
        <v>21200</v>
      </c>
      <c r="K6133" s="18">
        <f t="shared" ca="1" si="1814"/>
        <v>0</v>
      </c>
      <c r="L6133" s="18">
        <f t="shared" ca="1" si="1826"/>
        <v>0</v>
      </c>
      <c r="M6133" s="18">
        <f t="shared" ca="1" si="1810"/>
        <v>0</v>
      </c>
      <c r="N6133" s="34">
        <f t="shared" ca="1" si="1815"/>
        <v>19603.799687487604</v>
      </c>
      <c r="P6133" s="18">
        <f t="shared" ca="1" si="1827"/>
        <v>991.71081742890988</v>
      </c>
      <c r="Q6133" s="47">
        <f ca="1">SUM(L$15:L6133)-SUM(M$15:M6133)</f>
        <v>0</v>
      </c>
      <c r="R6133" s="47" t="str">
        <f t="shared" ca="1" si="1828"/>
        <v>M6136</v>
      </c>
      <c r="S6133" s="40">
        <f t="shared" ca="1" si="1816"/>
        <v>0</v>
      </c>
      <c r="T6133" s="46">
        <f t="shared" ca="1" si="1817"/>
        <v>93</v>
      </c>
      <c r="X6133" s="74">
        <f t="shared" ca="1" si="1818"/>
        <v>0.99171081742890987</v>
      </c>
      <c r="Y6133" s="75">
        <f t="shared" ca="1" si="1819"/>
        <v>0.99171081742890987</v>
      </c>
      <c r="Z6133" s="74">
        <f t="shared" ca="1" si="1820"/>
        <v>2.6958426239188857</v>
      </c>
      <c r="AA6133" s="76">
        <f t="shared" ca="1" si="1821"/>
        <v>991.71081742890988</v>
      </c>
      <c r="AB6133" s="76">
        <f t="shared" ca="1" si="1822"/>
        <v>2695.8426239188857</v>
      </c>
    </row>
    <row r="6134" spans="1:28" x14ac:dyDescent="0.25">
      <c r="A6134" s="2">
        <f t="shared" si="1823"/>
        <v>30</v>
      </c>
      <c r="B6134" s="16">
        <f ca="1">VLOOKUP(A6134,PERIODS!$O$4:$P$33,2,FALSE)</f>
        <v>0.04</v>
      </c>
      <c r="C6134" s="15"/>
      <c r="D6134" s="18">
        <v>5000</v>
      </c>
      <c r="E6134" s="34">
        <f t="shared" ca="1" si="1824"/>
        <v>19603.799687487604</v>
      </c>
      <c r="F6134" s="34">
        <f t="shared" ca="1" si="1825"/>
        <v>4000</v>
      </c>
      <c r="G6134" s="69">
        <f t="shared" ca="1" si="1811"/>
        <v>0</v>
      </c>
      <c r="H6134" s="34">
        <f t="shared" ca="1" si="1812"/>
        <v>1959.9639845400536</v>
      </c>
      <c r="I6134" s="34">
        <f t="shared" ca="1" si="1813"/>
        <v>5959.9639845400534</v>
      </c>
      <c r="J6134" s="18">
        <f ca="1">SUM(INDIRECT(ADDRESS(ROW(F6134),COLUMN(F6134),4)):INDIRECT(ADDRESS(ROW(F6134)+N$5-1,COLUMN(F6134),4)))</f>
        <v>20500</v>
      </c>
      <c r="K6134" s="18">
        <f t="shared" ca="1" si="1814"/>
        <v>16350</v>
      </c>
      <c r="L6134" s="18">
        <f t="shared" ca="1" si="1826"/>
        <v>16350</v>
      </c>
      <c r="M6134" s="18">
        <f t="shared" ca="1" si="1810"/>
        <v>0</v>
      </c>
      <c r="N6134" s="34">
        <f t="shared" ca="1" si="1815"/>
        <v>13643.835702947552</v>
      </c>
      <c r="P6134" s="18">
        <f t="shared" ca="1" si="1827"/>
        <v>1959.9639845400536</v>
      </c>
      <c r="Q6134" s="47">
        <f ca="1">SUM(L$15:L6134)-SUM(M$15:M6134)</f>
        <v>16350</v>
      </c>
      <c r="R6134" s="47" t="str">
        <f t="shared" ca="1" si="1828"/>
        <v>M6137</v>
      </c>
      <c r="S6134" s="40">
        <f t="shared" ca="1" si="1816"/>
        <v>0</v>
      </c>
      <c r="T6134" s="46">
        <f t="shared" ca="1" si="1817"/>
        <v>62</v>
      </c>
      <c r="X6134" s="74">
        <f t="shared" ca="1" si="1818"/>
        <v>2.1950109737973933</v>
      </c>
      <c r="Y6134" s="75">
        <f t="shared" ca="1" si="1819"/>
        <v>1.9599639845400536</v>
      </c>
      <c r="Z6134" s="74">
        <f t="shared" ca="1" si="1820"/>
        <v>7.0990713842313315</v>
      </c>
      <c r="AA6134" s="76">
        <f t="shared" ca="1" si="1821"/>
        <v>1959.9639845400536</v>
      </c>
      <c r="AB6134" s="76">
        <f t="shared" ca="1" si="1822"/>
        <v>7099.0713842313316</v>
      </c>
    </row>
    <row r="6135" spans="1:28" x14ac:dyDescent="0.25">
      <c r="A6135" s="2">
        <f t="shared" si="1823"/>
        <v>1</v>
      </c>
      <c r="B6135" s="16">
        <f ca="1">VLOOKUP(A6135,PERIODS!$O$4:$P$33,2,FALSE)</f>
        <v>2.4E-2</v>
      </c>
      <c r="C6135" s="15"/>
      <c r="D6135" s="18">
        <v>5000</v>
      </c>
      <c r="E6135" s="34">
        <f t="shared" ca="1" si="1824"/>
        <v>13643.835702947552</v>
      </c>
      <c r="F6135" s="34">
        <f t="shared" ca="1" si="1825"/>
        <v>2400</v>
      </c>
      <c r="G6135" s="69">
        <f t="shared" ca="1" si="1811"/>
        <v>0</v>
      </c>
      <c r="H6135" s="34">
        <f t="shared" ca="1" si="1812"/>
        <v>1684.6161637324533</v>
      </c>
      <c r="I6135" s="34">
        <f t="shared" ca="1" si="1813"/>
        <v>4084.6161637324531</v>
      </c>
      <c r="J6135" s="18">
        <f ca="1">SUM(INDIRECT(ADDRESS(ROW(F6135),COLUMN(F6135),4)):INDIRECT(ADDRESS(ROW(F6135)+N$5-1,COLUMN(F6135),4)))</f>
        <v>19800</v>
      </c>
      <c r="K6135" s="18">
        <f t="shared" ca="1" si="1814"/>
        <v>16350</v>
      </c>
      <c r="L6135" s="18">
        <f t="shared" ca="1" si="1826"/>
        <v>0</v>
      </c>
      <c r="M6135" s="18">
        <f t="shared" ca="1" si="1810"/>
        <v>0</v>
      </c>
      <c r="N6135" s="34">
        <f t="shared" ca="1" si="1815"/>
        <v>9559.2195392150988</v>
      </c>
      <c r="P6135" s="18">
        <f t="shared" ca="1" si="1827"/>
        <v>1684.6161637324533</v>
      </c>
      <c r="Q6135" s="47">
        <f ca="1">SUM(L$15:L6135)-SUM(M$15:M6135)</f>
        <v>16350</v>
      </c>
      <c r="R6135" s="47" t="str">
        <f t="shared" ca="1" si="1828"/>
        <v>M6138</v>
      </c>
      <c r="S6135" s="40">
        <f t="shared" ca="1" si="1816"/>
        <v>0</v>
      </c>
      <c r="T6135" s="46">
        <f t="shared" ca="1" si="1817"/>
        <v>59</v>
      </c>
      <c r="X6135" s="74">
        <f t="shared" ca="1" si="1818"/>
        <v>1.6846161637324533</v>
      </c>
      <c r="Y6135" s="75">
        <f t="shared" ca="1" si="1819"/>
        <v>1.6846161637324533</v>
      </c>
      <c r="Z6135" s="74">
        <f t="shared" ca="1" si="1820"/>
        <v>5.3903815112955398</v>
      </c>
      <c r="AA6135" s="76">
        <f t="shared" ca="1" si="1821"/>
        <v>1684.6161637324533</v>
      </c>
      <c r="AB6135" s="76">
        <f t="shared" ca="1" si="1822"/>
        <v>5390.3815112955399</v>
      </c>
    </row>
    <row r="6136" spans="1:28" x14ac:dyDescent="0.25">
      <c r="A6136" s="2">
        <f t="shared" si="1823"/>
        <v>2</v>
      </c>
      <c r="B6136" s="16">
        <f ca="1">VLOOKUP(A6136,PERIODS!$O$4:$P$33,2,FALSE)</f>
        <v>2.5000000000000001E-2</v>
      </c>
      <c r="C6136" s="15"/>
      <c r="D6136" s="18">
        <v>5000</v>
      </c>
      <c r="E6136" s="34">
        <f t="shared" ca="1" si="1824"/>
        <v>9559.2195392150988</v>
      </c>
      <c r="F6136" s="34">
        <f t="shared" ca="1" si="1825"/>
        <v>2500</v>
      </c>
      <c r="G6136" s="69">
        <f t="shared" ca="1" si="1811"/>
        <v>0</v>
      </c>
      <c r="H6136" s="34">
        <f t="shared" ca="1" si="1812"/>
        <v>547.23382493233794</v>
      </c>
      <c r="I6136" s="34">
        <f t="shared" ca="1" si="1813"/>
        <v>3047.2338249323379</v>
      </c>
      <c r="J6136" s="18">
        <f ca="1">SUM(INDIRECT(ADDRESS(ROW(F6136),COLUMN(F6136),4)):INDIRECT(ADDRESS(ROW(F6136)+N$5-1,COLUMN(F6136),4)))</f>
        <v>20700</v>
      </c>
      <c r="K6136" s="18">
        <f t="shared" ca="1" si="1814"/>
        <v>16350</v>
      </c>
      <c r="L6136" s="18">
        <f t="shared" ca="1" si="1826"/>
        <v>0</v>
      </c>
      <c r="M6136" s="18">
        <f t="shared" ca="1" si="1810"/>
        <v>0</v>
      </c>
      <c r="N6136" s="34">
        <f t="shared" ca="1" si="1815"/>
        <v>6511.9857142827605</v>
      </c>
      <c r="P6136" s="18">
        <f t="shared" ca="1" si="1827"/>
        <v>547.23382493233794</v>
      </c>
      <c r="Q6136" s="47">
        <f ca="1">SUM(L$15:L6136)-SUM(M$15:M6136)</f>
        <v>16350</v>
      </c>
      <c r="R6136" s="47" t="str">
        <f t="shared" ca="1" si="1828"/>
        <v>M6139</v>
      </c>
      <c r="S6136" s="40">
        <f t="shared" ca="1" si="1816"/>
        <v>0</v>
      </c>
      <c r="T6136" s="46">
        <f t="shared" ca="1" si="1817"/>
        <v>71</v>
      </c>
      <c r="X6136" s="74">
        <f t="shared" ca="1" si="1818"/>
        <v>0.54723382493233796</v>
      </c>
      <c r="Y6136" s="75">
        <f t="shared" ca="1" si="1819"/>
        <v>0.54723382493233796</v>
      </c>
      <c r="Z6136" s="74">
        <f t="shared" ca="1" si="1820"/>
        <v>1.7284651616605999</v>
      </c>
      <c r="AA6136" s="76">
        <f t="shared" ca="1" si="1821"/>
        <v>547.23382493233794</v>
      </c>
      <c r="AB6136" s="76">
        <f t="shared" ca="1" si="1822"/>
        <v>1728.4651616606</v>
      </c>
    </row>
    <row r="6137" spans="1:28" x14ac:dyDescent="0.25">
      <c r="A6137" s="2">
        <f t="shared" si="1823"/>
        <v>3</v>
      </c>
      <c r="B6137" s="16">
        <f ca="1">VLOOKUP(A6137,PERIODS!$O$4:$P$33,2,FALSE)</f>
        <v>2.5000000000000001E-2</v>
      </c>
      <c r="C6137" s="15"/>
      <c r="D6137" s="18">
        <v>5000</v>
      </c>
      <c r="E6137" s="34">
        <f t="shared" ca="1" si="1824"/>
        <v>6511.9857142827605</v>
      </c>
      <c r="F6137" s="34">
        <f t="shared" ca="1" si="1825"/>
        <v>2500</v>
      </c>
      <c r="G6137" s="69">
        <f t="shared" ca="1" si="1811"/>
        <v>0</v>
      </c>
      <c r="H6137" s="34">
        <f t="shared" ca="1" si="1812"/>
        <v>1959.9639845400536</v>
      </c>
      <c r="I6137" s="34">
        <f t="shared" ca="1" si="1813"/>
        <v>4459.9639845400534</v>
      </c>
      <c r="J6137" s="18">
        <f ca="1">SUM(INDIRECT(ADDRESS(ROW(F6137),COLUMN(F6137),4)):INDIRECT(ADDRESS(ROW(F6137)+N$5-1,COLUMN(F6137),4)))</f>
        <v>21500</v>
      </c>
      <c r="K6137" s="18">
        <f t="shared" ca="1" si="1814"/>
        <v>0</v>
      </c>
      <c r="L6137" s="18">
        <f t="shared" ca="1" si="1826"/>
        <v>0</v>
      </c>
      <c r="M6137" s="18">
        <f t="shared" ca="1" si="1810"/>
        <v>16350</v>
      </c>
      <c r="N6137" s="34">
        <f t="shared" ca="1" si="1815"/>
        <v>18402.021729742708</v>
      </c>
      <c r="P6137" s="18">
        <f t="shared" ca="1" si="1827"/>
        <v>1959.9639845400536</v>
      </c>
      <c r="Q6137" s="47">
        <f ca="1">SUM(L$15:L6137)-SUM(M$15:M6137)</f>
        <v>0</v>
      </c>
      <c r="R6137" s="47" t="str">
        <f t="shared" ca="1" si="1828"/>
        <v>M6140</v>
      </c>
      <c r="S6137" s="40">
        <f t="shared" ca="1" si="1816"/>
        <v>0</v>
      </c>
      <c r="T6137" s="46">
        <f t="shared" ca="1" si="1817"/>
        <v>65</v>
      </c>
      <c r="X6137" s="74">
        <f t="shared" ca="1" si="1818"/>
        <v>2.065501590101158</v>
      </c>
      <c r="Y6137" s="75">
        <f t="shared" ca="1" si="1819"/>
        <v>1.9599639845400536</v>
      </c>
      <c r="Z6137" s="74">
        <f t="shared" ca="1" si="1820"/>
        <v>7.0990713842313315</v>
      </c>
      <c r="AA6137" s="76">
        <f t="shared" ca="1" si="1821"/>
        <v>1959.9639845400536</v>
      </c>
      <c r="AB6137" s="76">
        <f t="shared" ca="1" si="1822"/>
        <v>7099.0713842313316</v>
      </c>
    </row>
    <row r="6138" spans="1:28" x14ac:dyDescent="0.25">
      <c r="A6138" s="2">
        <f t="shared" si="1823"/>
        <v>4</v>
      </c>
      <c r="B6138" s="16">
        <f ca="1">VLOOKUP(A6138,PERIODS!$O$4:$P$33,2,FALSE)</f>
        <v>2.5000000000000001E-2</v>
      </c>
      <c r="C6138" s="15"/>
      <c r="D6138" s="18">
        <v>5000</v>
      </c>
      <c r="E6138" s="34">
        <f t="shared" ca="1" si="1824"/>
        <v>18402.021729742708</v>
      </c>
      <c r="F6138" s="34">
        <f t="shared" ca="1" si="1825"/>
        <v>2500</v>
      </c>
      <c r="G6138" s="69">
        <f t="shared" ca="1" si="1811"/>
        <v>0</v>
      </c>
      <c r="H6138" s="34">
        <f t="shared" ca="1" si="1812"/>
        <v>-776.58450693869702</v>
      </c>
      <c r="I6138" s="34">
        <f t="shared" ca="1" si="1813"/>
        <v>1723.4154930613031</v>
      </c>
      <c r="J6138" s="18">
        <f ca="1">SUM(INDIRECT(ADDRESS(ROW(F6138),COLUMN(F6138),4)):INDIRECT(ADDRESS(ROW(F6138)+N$5-1,COLUMN(F6138),4)))</f>
        <v>22300</v>
      </c>
      <c r="K6138" s="18">
        <f t="shared" ca="1" si="1814"/>
        <v>16350</v>
      </c>
      <c r="L6138" s="18">
        <f t="shared" ca="1" si="1826"/>
        <v>16350</v>
      </c>
      <c r="M6138" s="18">
        <f t="shared" ca="1" si="1810"/>
        <v>0</v>
      </c>
      <c r="N6138" s="34">
        <f t="shared" ca="1" si="1815"/>
        <v>16678.606236681404</v>
      </c>
      <c r="P6138" s="18">
        <f t="shared" ca="1" si="1827"/>
        <v>776.58450693869702</v>
      </c>
      <c r="Q6138" s="47">
        <f ca="1">SUM(L$15:L6138)-SUM(M$15:M6138)</f>
        <v>16350</v>
      </c>
      <c r="R6138" s="47" t="str">
        <f t="shared" ca="1" si="1828"/>
        <v>M6141</v>
      </c>
      <c r="S6138" s="40">
        <f t="shared" ca="1" si="1816"/>
        <v>0</v>
      </c>
      <c r="T6138" s="46">
        <f t="shared" ca="1" si="1817"/>
        <v>98</v>
      </c>
      <c r="X6138" s="74">
        <f t="shared" ca="1" si="1818"/>
        <v>-0.77658450693869707</v>
      </c>
      <c r="Y6138" s="75">
        <f t="shared" ca="1" si="1819"/>
        <v>-0.77658450693869707</v>
      </c>
      <c r="Z6138" s="74">
        <f t="shared" ca="1" si="1820"/>
        <v>0.45997437069174402</v>
      </c>
      <c r="AA6138" s="76">
        <f t="shared" ca="1" si="1821"/>
        <v>-776.58450693869702</v>
      </c>
      <c r="AB6138" s="76">
        <f t="shared" ca="1" si="1822"/>
        <v>459.97437069174401</v>
      </c>
    </row>
    <row r="6139" spans="1:28" x14ac:dyDescent="0.25">
      <c r="A6139" s="2">
        <f t="shared" si="1823"/>
        <v>5</v>
      </c>
      <c r="B6139" s="16">
        <f ca="1">VLOOKUP(A6139,PERIODS!$O$4:$P$33,2,FALSE)</f>
        <v>3.3000000000000002E-2</v>
      </c>
      <c r="C6139" s="15"/>
      <c r="D6139" s="18">
        <v>5000</v>
      </c>
      <c r="E6139" s="34">
        <f t="shared" ca="1" si="1824"/>
        <v>16678.606236681404</v>
      </c>
      <c r="F6139" s="34">
        <f t="shared" ca="1" si="1825"/>
        <v>3300</v>
      </c>
      <c r="G6139" s="69">
        <f t="shared" ca="1" si="1811"/>
        <v>0</v>
      </c>
      <c r="H6139" s="34">
        <f t="shared" ca="1" si="1812"/>
        <v>862.6975751591973</v>
      </c>
      <c r="I6139" s="34">
        <f t="shared" ca="1" si="1813"/>
        <v>4162.6975751591972</v>
      </c>
      <c r="J6139" s="18">
        <f ca="1">SUM(INDIRECT(ADDRESS(ROW(F6139),COLUMN(F6139),4)):INDIRECT(ADDRESS(ROW(F6139)+N$5-1,COLUMN(F6139),4)))</f>
        <v>23100</v>
      </c>
      <c r="K6139" s="18">
        <f t="shared" ca="1" si="1814"/>
        <v>16350</v>
      </c>
      <c r="L6139" s="18">
        <f t="shared" ca="1" si="1826"/>
        <v>0</v>
      </c>
      <c r="M6139" s="18">
        <f t="shared" ca="1" si="1810"/>
        <v>0</v>
      </c>
      <c r="N6139" s="34">
        <f t="shared" ca="1" si="1815"/>
        <v>12515.908661522208</v>
      </c>
      <c r="P6139" s="18">
        <f t="shared" ca="1" si="1827"/>
        <v>862.6975751591973</v>
      </c>
      <c r="Q6139" s="47">
        <f ca="1">SUM(L$15:L6139)-SUM(M$15:M6139)</f>
        <v>16350</v>
      </c>
      <c r="R6139" s="47" t="str">
        <f t="shared" ca="1" si="1828"/>
        <v>M6142</v>
      </c>
      <c r="S6139" s="40">
        <f t="shared" ca="1" si="1816"/>
        <v>0</v>
      </c>
      <c r="T6139" s="46">
        <f t="shared" ca="1" si="1817"/>
        <v>61</v>
      </c>
      <c r="X6139" s="74">
        <f t="shared" ca="1" si="1818"/>
        <v>0.86269757515919732</v>
      </c>
      <c r="Y6139" s="75">
        <f t="shared" ca="1" si="1819"/>
        <v>0.86269757515919732</v>
      </c>
      <c r="Z6139" s="74">
        <f t="shared" ca="1" si="1820"/>
        <v>2.3695441032829216</v>
      </c>
      <c r="AA6139" s="76">
        <f t="shared" ca="1" si="1821"/>
        <v>862.6975751591973</v>
      </c>
      <c r="AB6139" s="76">
        <f t="shared" ca="1" si="1822"/>
        <v>2369.5441032829217</v>
      </c>
    </row>
    <row r="6140" spans="1:28" x14ac:dyDescent="0.25">
      <c r="A6140" s="2">
        <f t="shared" si="1823"/>
        <v>6</v>
      </c>
      <c r="B6140" s="16">
        <f ca="1">VLOOKUP(A6140,PERIODS!$O$4:$P$33,2,FALSE)</f>
        <v>3.3000000000000002E-2</v>
      </c>
      <c r="C6140" s="15"/>
      <c r="D6140" s="18">
        <v>5000</v>
      </c>
      <c r="E6140" s="34">
        <f t="shared" ca="1" si="1824"/>
        <v>12515.908661522208</v>
      </c>
      <c r="F6140" s="34">
        <f t="shared" ca="1" si="1825"/>
        <v>3300</v>
      </c>
      <c r="G6140" s="69">
        <f t="shared" ca="1" si="1811"/>
        <v>0</v>
      </c>
      <c r="H6140" s="34">
        <f t="shared" ca="1" si="1812"/>
        <v>-675.36310812798536</v>
      </c>
      <c r="I6140" s="34">
        <f t="shared" ca="1" si="1813"/>
        <v>2624.6368918720145</v>
      </c>
      <c r="J6140" s="18">
        <f ca="1">SUM(INDIRECT(ADDRESS(ROW(F6140),COLUMN(F6140),4)):INDIRECT(ADDRESS(ROW(F6140)+N$5-1,COLUMN(F6140),4)))</f>
        <v>23100</v>
      </c>
      <c r="K6140" s="18">
        <f t="shared" ca="1" si="1814"/>
        <v>16350</v>
      </c>
      <c r="L6140" s="18">
        <f t="shared" ca="1" si="1826"/>
        <v>0</v>
      </c>
      <c r="M6140" s="18">
        <f t="shared" ca="1" si="1810"/>
        <v>0</v>
      </c>
      <c r="N6140" s="34">
        <f t="shared" ca="1" si="1815"/>
        <v>9891.2717696501932</v>
      </c>
      <c r="P6140" s="18">
        <f t="shared" ca="1" si="1827"/>
        <v>675.36310812798536</v>
      </c>
      <c r="Q6140" s="47">
        <f ca="1">SUM(L$15:L6140)-SUM(M$15:M6140)</f>
        <v>16350</v>
      </c>
      <c r="R6140" s="47" t="str">
        <f t="shared" ca="1" si="1828"/>
        <v>M6143</v>
      </c>
      <c r="S6140" s="40">
        <f t="shared" ca="1" si="1816"/>
        <v>0</v>
      </c>
      <c r="T6140" s="46">
        <f t="shared" ca="1" si="1817"/>
        <v>24</v>
      </c>
      <c r="X6140" s="74">
        <f t="shared" ca="1" si="1818"/>
        <v>-0.67536310812798539</v>
      </c>
      <c r="Y6140" s="75">
        <f t="shared" ca="1" si="1819"/>
        <v>-0.67536310812798539</v>
      </c>
      <c r="Z6140" s="74">
        <f t="shared" ca="1" si="1820"/>
        <v>0.50897157533425208</v>
      </c>
      <c r="AA6140" s="76">
        <f t="shared" ca="1" si="1821"/>
        <v>-675.36310812798536</v>
      </c>
      <c r="AB6140" s="76">
        <f t="shared" ca="1" si="1822"/>
        <v>508.97157533425207</v>
      </c>
    </row>
    <row r="6141" spans="1:28" x14ac:dyDescent="0.25">
      <c r="A6141" s="2">
        <f t="shared" si="1823"/>
        <v>7</v>
      </c>
      <c r="B6141" s="16">
        <f ca="1">VLOOKUP(A6141,PERIODS!$O$4:$P$33,2,FALSE)</f>
        <v>3.3000000000000002E-2</v>
      </c>
      <c r="C6141" s="15"/>
      <c r="D6141" s="18">
        <v>5000</v>
      </c>
      <c r="E6141" s="34">
        <f t="shared" ca="1" si="1824"/>
        <v>9891.2717696501932</v>
      </c>
      <c r="F6141" s="34">
        <f t="shared" ca="1" si="1825"/>
        <v>3300</v>
      </c>
      <c r="G6141" s="69">
        <f t="shared" ca="1" si="1811"/>
        <v>0</v>
      </c>
      <c r="H6141" s="34">
        <f t="shared" ca="1" si="1812"/>
        <v>-1260.6967223422919</v>
      </c>
      <c r="I6141" s="34">
        <f t="shared" ca="1" si="1813"/>
        <v>2039.3032776577081</v>
      </c>
      <c r="J6141" s="18">
        <f ca="1">SUM(INDIRECT(ADDRESS(ROW(F6141),COLUMN(F6141),4)):INDIRECT(ADDRESS(ROW(F6141)+N$5-1,COLUMN(F6141),4)))</f>
        <v>23100</v>
      </c>
      <c r="K6141" s="18">
        <f t="shared" ca="1" si="1814"/>
        <v>0</v>
      </c>
      <c r="L6141" s="18">
        <f t="shared" ca="1" si="1826"/>
        <v>0</v>
      </c>
      <c r="M6141" s="18">
        <f t="shared" ca="1" si="1810"/>
        <v>16350</v>
      </c>
      <c r="N6141" s="34">
        <f t="shared" ca="1" si="1815"/>
        <v>24201.968491992484</v>
      </c>
      <c r="P6141" s="18">
        <f t="shared" ca="1" si="1827"/>
        <v>1260.6967223422919</v>
      </c>
      <c r="Q6141" s="47">
        <f ca="1">SUM(L$15:L6141)-SUM(M$15:M6141)</f>
        <v>0</v>
      </c>
      <c r="R6141" s="47" t="str">
        <f t="shared" ca="1" si="1828"/>
        <v>M6144</v>
      </c>
      <c r="S6141" s="40">
        <f t="shared" ca="1" si="1816"/>
        <v>0</v>
      </c>
      <c r="T6141" s="46">
        <f t="shared" ca="1" si="1817"/>
        <v>81</v>
      </c>
      <c r="X6141" s="74">
        <f t="shared" ca="1" si="1818"/>
        <v>-1.2606967223422918</v>
      </c>
      <c r="Y6141" s="75">
        <f t="shared" ca="1" si="1819"/>
        <v>-1.2606967223422918</v>
      </c>
      <c r="Z6141" s="74">
        <f t="shared" ca="1" si="1820"/>
        <v>0.28345646723199647</v>
      </c>
      <c r="AA6141" s="76">
        <f t="shared" ca="1" si="1821"/>
        <v>-1260.6967223422919</v>
      </c>
      <c r="AB6141" s="76">
        <f t="shared" ca="1" si="1822"/>
        <v>283.45646723199644</v>
      </c>
    </row>
    <row r="6142" spans="1:28" x14ac:dyDescent="0.25">
      <c r="A6142" s="2">
        <f t="shared" si="1823"/>
        <v>8</v>
      </c>
      <c r="B6142" s="16">
        <f ca="1">VLOOKUP(A6142,PERIODS!$O$4:$P$33,2,FALSE)</f>
        <v>3.3000000000000002E-2</v>
      </c>
      <c r="C6142" s="15"/>
      <c r="D6142" s="18">
        <v>5000</v>
      </c>
      <c r="E6142" s="34">
        <f t="shared" ca="1" si="1824"/>
        <v>24201.968491992484</v>
      </c>
      <c r="F6142" s="34">
        <f t="shared" ca="1" si="1825"/>
        <v>3300</v>
      </c>
      <c r="G6142" s="69">
        <f t="shared" ca="1" si="1811"/>
        <v>0</v>
      </c>
      <c r="H6142" s="34">
        <f t="shared" ca="1" si="1812"/>
        <v>-192.65294707022542</v>
      </c>
      <c r="I6142" s="34">
        <f t="shared" ca="1" si="1813"/>
        <v>3107.3470529297747</v>
      </c>
      <c r="J6142" s="18">
        <f ca="1">SUM(INDIRECT(ADDRESS(ROW(F6142),COLUMN(F6142),4)):INDIRECT(ADDRESS(ROW(F6142)+N$5-1,COLUMN(F6142),4)))</f>
        <v>23100</v>
      </c>
      <c r="K6142" s="18">
        <f t="shared" ca="1" si="1814"/>
        <v>0</v>
      </c>
      <c r="L6142" s="18">
        <f t="shared" ca="1" si="1826"/>
        <v>0</v>
      </c>
      <c r="M6142" s="18">
        <f t="shared" ca="1" si="1810"/>
        <v>0</v>
      </c>
      <c r="N6142" s="34">
        <f t="shared" ca="1" si="1815"/>
        <v>21094.62143906271</v>
      </c>
      <c r="P6142" s="18">
        <f t="shared" ca="1" si="1827"/>
        <v>192.65294707022542</v>
      </c>
      <c r="Q6142" s="47">
        <f ca="1">SUM(L$15:L6142)-SUM(M$15:M6142)</f>
        <v>0</v>
      </c>
      <c r="R6142" s="47" t="str">
        <f t="shared" ca="1" si="1828"/>
        <v>M6145</v>
      </c>
      <c r="S6142" s="40">
        <f t="shared" ca="1" si="1816"/>
        <v>0</v>
      </c>
      <c r="T6142" s="46">
        <f t="shared" ca="1" si="1817"/>
        <v>87</v>
      </c>
      <c r="X6142" s="74">
        <f t="shared" ca="1" si="1818"/>
        <v>-0.19265294707022543</v>
      </c>
      <c r="Y6142" s="75">
        <f t="shared" ca="1" si="1819"/>
        <v>-0.19265294707022543</v>
      </c>
      <c r="Z6142" s="74">
        <f t="shared" ca="1" si="1820"/>
        <v>0.82476816268219311</v>
      </c>
      <c r="AA6142" s="76">
        <f t="shared" ca="1" si="1821"/>
        <v>-192.65294707022542</v>
      </c>
      <c r="AB6142" s="76">
        <f t="shared" ca="1" si="1822"/>
        <v>824.76816268219306</v>
      </c>
    </row>
    <row r="6143" spans="1:28" x14ac:dyDescent="0.25">
      <c r="A6143" s="2">
        <f t="shared" si="1823"/>
        <v>9</v>
      </c>
      <c r="B6143" s="16">
        <f ca="1">VLOOKUP(A6143,PERIODS!$O$4:$P$33,2,FALSE)</f>
        <v>3.3000000000000002E-2</v>
      </c>
      <c r="C6143" s="15"/>
      <c r="D6143" s="18">
        <v>5000</v>
      </c>
      <c r="E6143" s="34">
        <f t="shared" ca="1" si="1824"/>
        <v>21094.62143906271</v>
      </c>
      <c r="F6143" s="34">
        <f t="shared" ca="1" si="1825"/>
        <v>3300</v>
      </c>
      <c r="G6143" s="69">
        <f t="shared" ca="1" si="1811"/>
        <v>0</v>
      </c>
      <c r="H6143" s="34">
        <f t="shared" ca="1" si="1812"/>
        <v>-1027.2123239309467</v>
      </c>
      <c r="I6143" s="34">
        <f t="shared" ca="1" si="1813"/>
        <v>2272.7876760690533</v>
      </c>
      <c r="J6143" s="18">
        <f ca="1">SUM(INDIRECT(ADDRESS(ROW(F6143),COLUMN(F6143),4)):INDIRECT(ADDRESS(ROW(F6143)+N$5-1,COLUMN(F6143),4)))</f>
        <v>23100</v>
      </c>
      <c r="K6143" s="18">
        <f t="shared" ca="1" si="1814"/>
        <v>16350</v>
      </c>
      <c r="L6143" s="18">
        <f t="shared" ca="1" si="1826"/>
        <v>16350</v>
      </c>
      <c r="M6143" s="18">
        <f t="shared" ca="1" si="1810"/>
        <v>0</v>
      </c>
      <c r="N6143" s="34">
        <f t="shared" ca="1" si="1815"/>
        <v>18821.833762993658</v>
      </c>
      <c r="P6143" s="18">
        <f t="shared" ca="1" si="1827"/>
        <v>1027.2123239309467</v>
      </c>
      <c r="Q6143" s="47">
        <f ca="1">SUM(L$15:L6143)-SUM(M$15:M6143)</f>
        <v>16350</v>
      </c>
      <c r="R6143" s="47" t="str">
        <f t="shared" ca="1" si="1828"/>
        <v>M6146</v>
      </c>
      <c r="S6143" s="40">
        <f t="shared" ca="1" si="1816"/>
        <v>0</v>
      </c>
      <c r="T6143" s="46">
        <f t="shared" ca="1" si="1817"/>
        <v>100</v>
      </c>
      <c r="X6143" s="74">
        <f t="shared" ca="1" si="1818"/>
        <v>-1.0272123239309467</v>
      </c>
      <c r="Y6143" s="75">
        <f t="shared" ca="1" si="1819"/>
        <v>-1.0272123239309467</v>
      </c>
      <c r="Z6143" s="74">
        <f t="shared" ca="1" si="1820"/>
        <v>0.35800356879466344</v>
      </c>
      <c r="AA6143" s="76">
        <f t="shared" ca="1" si="1821"/>
        <v>-1027.2123239309467</v>
      </c>
      <c r="AB6143" s="76">
        <f t="shared" ca="1" si="1822"/>
        <v>358.00356879466347</v>
      </c>
    </row>
    <row r="6144" spans="1:28" x14ac:dyDescent="0.25">
      <c r="A6144" s="2">
        <f t="shared" si="1823"/>
        <v>10</v>
      </c>
      <c r="B6144" s="16">
        <f ca="1">VLOOKUP(A6144,PERIODS!$O$4:$P$33,2,FALSE)</f>
        <v>3.3000000000000002E-2</v>
      </c>
      <c r="C6144" s="15"/>
      <c r="D6144" s="18">
        <v>5000</v>
      </c>
      <c r="E6144" s="34">
        <f t="shared" ca="1" si="1824"/>
        <v>18821.833762993658</v>
      </c>
      <c r="F6144" s="34">
        <f t="shared" ca="1" si="1825"/>
        <v>3300</v>
      </c>
      <c r="G6144" s="69">
        <f t="shared" ca="1" si="1811"/>
        <v>0</v>
      </c>
      <c r="H6144" s="34">
        <f t="shared" ca="1" si="1812"/>
        <v>145.23459625706082</v>
      </c>
      <c r="I6144" s="34">
        <f t="shared" ca="1" si="1813"/>
        <v>3445.2345962570607</v>
      </c>
      <c r="J6144" s="18">
        <f ca="1">SUM(INDIRECT(ADDRESS(ROW(F6144),COLUMN(F6144),4)):INDIRECT(ADDRESS(ROW(F6144)+N$5-1,COLUMN(F6144),4)))</f>
        <v>23100</v>
      </c>
      <c r="K6144" s="18">
        <f t="shared" ca="1" si="1814"/>
        <v>16350</v>
      </c>
      <c r="L6144" s="18">
        <f t="shared" ca="1" si="1826"/>
        <v>0</v>
      </c>
      <c r="M6144" s="18">
        <f t="shared" ca="1" si="1810"/>
        <v>0</v>
      </c>
      <c r="N6144" s="34">
        <f t="shared" ca="1" si="1815"/>
        <v>15376.599166736596</v>
      </c>
      <c r="P6144" s="18">
        <f t="shared" ca="1" si="1827"/>
        <v>145.23459625706082</v>
      </c>
      <c r="Q6144" s="47">
        <f ca="1">SUM(L$15:L6144)-SUM(M$15:M6144)</f>
        <v>16350</v>
      </c>
      <c r="R6144" s="47" t="str">
        <f t="shared" ca="1" si="1828"/>
        <v>M6147</v>
      </c>
      <c r="S6144" s="40">
        <f t="shared" ca="1" si="1816"/>
        <v>0</v>
      </c>
      <c r="T6144" s="46">
        <f t="shared" ca="1" si="1817"/>
        <v>40</v>
      </c>
      <c r="X6144" s="74">
        <f t="shared" ca="1" si="1818"/>
        <v>0.14523459625706081</v>
      </c>
      <c r="Y6144" s="75">
        <f t="shared" ca="1" si="1819"/>
        <v>0.14523459625706081</v>
      </c>
      <c r="Z6144" s="74">
        <f t="shared" ca="1" si="1820"/>
        <v>1.1563108046382609</v>
      </c>
      <c r="AA6144" s="76">
        <f t="shared" ca="1" si="1821"/>
        <v>145.23459625706082</v>
      </c>
      <c r="AB6144" s="76">
        <f t="shared" ca="1" si="1822"/>
        <v>1156.3108046382608</v>
      </c>
    </row>
    <row r="6145" spans="1:28" x14ac:dyDescent="0.25">
      <c r="A6145" s="2">
        <f t="shared" si="1823"/>
        <v>11</v>
      </c>
      <c r="B6145" s="16">
        <f ca="1">VLOOKUP(A6145,PERIODS!$O$4:$P$33,2,FALSE)</f>
        <v>3.3000000000000002E-2</v>
      </c>
      <c r="C6145" s="15"/>
      <c r="D6145" s="18">
        <v>5000</v>
      </c>
      <c r="E6145" s="34">
        <f t="shared" ca="1" si="1824"/>
        <v>15376.599166736596</v>
      </c>
      <c r="F6145" s="34">
        <f t="shared" ca="1" si="1825"/>
        <v>3300</v>
      </c>
      <c r="G6145" s="69">
        <f t="shared" ca="1" si="1811"/>
        <v>0</v>
      </c>
      <c r="H6145" s="34">
        <f t="shared" ca="1" si="1812"/>
        <v>-2246.787766474356</v>
      </c>
      <c r="I6145" s="34">
        <f t="shared" ca="1" si="1813"/>
        <v>1053.212233525644</v>
      </c>
      <c r="J6145" s="18">
        <f ca="1">SUM(INDIRECT(ADDRESS(ROW(F6145),COLUMN(F6145),4)):INDIRECT(ADDRESS(ROW(F6145)+N$5-1,COLUMN(F6145),4)))</f>
        <v>23300</v>
      </c>
      <c r="K6145" s="18">
        <f t="shared" ca="1" si="1814"/>
        <v>16350</v>
      </c>
      <c r="L6145" s="18">
        <f t="shared" ca="1" si="1826"/>
        <v>0</v>
      </c>
      <c r="M6145" s="18">
        <f t="shared" ca="1" si="1810"/>
        <v>0</v>
      </c>
      <c r="N6145" s="34">
        <f t="shared" ca="1" si="1815"/>
        <v>14323.386933210952</v>
      </c>
      <c r="P6145" s="18">
        <f t="shared" ca="1" si="1827"/>
        <v>2246.787766474356</v>
      </c>
      <c r="Q6145" s="47">
        <f ca="1">SUM(L$15:L6145)-SUM(M$15:M6145)</f>
        <v>16350</v>
      </c>
      <c r="R6145" s="47" t="str">
        <f t="shared" ca="1" si="1828"/>
        <v>M6148</v>
      </c>
      <c r="S6145" s="40">
        <f t="shared" ca="1" si="1816"/>
        <v>0</v>
      </c>
      <c r="T6145" s="46">
        <f t="shared" ca="1" si="1817"/>
        <v>48</v>
      </c>
      <c r="X6145" s="74">
        <f t="shared" ca="1" si="1818"/>
        <v>-2.2467877664743559</v>
      </c>
      <c r="Y6145" s="75">
        <f t="shared" ca="1" si="1819"/>
        <v>-2.2467877664743559</v>
      </c>
      <c r="Z6145" s="74">
        <f t="shared" ca="1" si="1820"/>
        <v>0.10573833584530395</v>
      </c>
      <c r="AA6145" s="76">
        <f t="shared" ca="1" si="1821"/>
        <v>-2246.787766474356</v>
      </c>
      <c r="AB6145" s="76">
        <f t="shared" ca="1" si="1822"/>
        <v>105.73833584530395</v>
      </c>
    </row>
    <row r="6146" spans="1:28" x14ac:dyDescent="0.25">
      <c r="A6146" s="2">
        <f t="shared" si="1823"/>
        <v>12</v>
      </c>
      <c r="B6146" s="16">
        <f ca="1">VLOOKUP(A6146,PERIODS!$O$4:$P$33,2,FALSE)</f>
        <v>3.3000000000000002E-2</v>
      </c>
      <c r="C6146" s="15"/>
      <c r="D6146" s="18">
        <v>5000</v>
      </c>
      <c r="E6146" s="34">
        <f t="shared" ca="1" si="1824"/>
        <v>14323.386933210952</v>
      </c>
      <c r="F6146" s="34">
        <f t="shared" ca="1" si="1825"/>
        <v>3300</v>
      </c>
      <c r="G6146" s="69">
        <f t="shared" ca="1" si="1811"/>
        <v>0</v>
      </c>
      <c r="H6146" s="34">
        <f t="shared" ca="1" si="1812"/>
        <v>61.012224988303522</v>
      </c>
      <c r="I6146" s="34">
        <f t="shared" ca="1" si="1813"/>
        <v>3361.0122249883034</v>
      </c>
      <c r="J6146" s="18">
        <f ca="1">SUM(INDIRECT(ADDRESS(ROW(F6146),COLUMN(F6146),4)):INDIRECT(ADDRESS(ROW(F6146)+N$5-1,COLUMN(F6146),4)))</f>
        <v>23500</v>
      </c>
      <c r="K6146" s="18">
        <f t="shared" ca="1" si="1814"/>
        <v>0</v>
      </c>
      <c r="L6146" s="18">
        <f t="shared" ca="1" si="1826"/>
        <v>0</v>
      </c>
      <c r="M6146" s="18">
        <f t="shared" ca="1" si="1810"/>
        <v>16350</v>
      </c>
      <c r="N6146" s="34">
        <f t="shared" ca="1" si="1815"/>
        <v>10962.374708222647</v>
      </c>
      <c r="P6146" s="18">
        <f t="shared" ca="1" si="1827"/>
        <v>61.012224988303522</v>
      </c>
      <c r="Q6146" s="47">
        <f ca="1">SUM(L$15:L6146)-SUM(M$15:M6146)</f>
        <v>0</v>
      </c>
      <c r="R6146" s="47" t="str">
        <f t="shared" ca="1" si="1828"/>
        <v>M6149</v>
      </c>
      <c r="S6146" s="40">
        <f t="shared" ca="1" si="1816"/>
        <v>16350</v>
      </c>
      <c r="T6146" s="46">
        <f t="shared" ca="1" si="1817"/>
        <v>100</v>
      </c>
      <c r="X6146" s="74">
        <f t="shared" ca="1" si="1818"/>
        <v>6.1012224988303519E-2</v>
      </c>
      <c r="Y6146" s="75">
        <f t="shared" ca="1" si="1819"/>
        <v>6.1012224988303519E-2</v>
      </c>
      <c r="Z6146" s="74">
        <f t="shared" ca="1" si="1820"/>
        <v>1.0629119081934146</v>
      </c>
      <c r="AA6146" s="76">
        <f t="shared" ca="1" si="1821"/>
        <v>61.012224988303522</v>
      </c>
      <c r="AB6146" s="76">
        <f t="shared" ca="1" si="1822"/>
        <v>1062.9119081934145</v>
      </c>
    </row>
    <row r="6147" spans="1:28" x14ac:dyDescent="0.25">
      <c r="A6147" s="2">
        <f t="shared" si="1823"/>
        <v>13</v>
      </c>
      <c r="B6147" s="16">
        <f ca="1">VLOOKUP(A6147,PERIODS!$O$4:$P$33,2,FALSE)</f>
        <v>3.3000000000000002E-2</v>
      </c>
      <c r="C6147" s="15"/>
      <c r="D6147" s="18">
        <v>5000</v>
      </c>
      <c r="E6147" s="34">
        <f t="shared" ca="1" si="1824"/>
        <v>10962.374708222647</v>
      </c>
      <c r="F6147" s="34">
        <f t="shared" ca="1" si="1825"/>
        <v>3300</v>
      </c>
      <c r="G6147" s="69">
        <f t="shared" ca="1" si="1811"/>
        <v>0</v>
      </c>
      <c r="H6147" s="34">
        <f t="shared" ca="1" si="1812"/>
        <v>1603.1427222256109</v>
      </c>
      <c r="I6147" s="34">
        <f t="shared" ca="1" si="1813"/>
        <v>4903.1427222256107</v>
      </c>
      <c r="J6147" s="18">
        <f ca="1">SUM(INDIRECT(ADDRESS(ROW(F6147),COLUMN(F6147),4)):INDIRECT(ADDRESS(ROW(F6147)+N$5-1,COLUMN(F6147),4)))</f>
        <v>23700</v>
      </c>
      <c r="K6147" s="18">
        <f t="shared" ca="1" si="1814"/>
        <v>16350</v>
      </c>
      <c r="L6147" s="18">
        <f t="shared" ca="1" si="1826"/>
        <v>16350</v>
      </c>
      <c r="M6147" s="18">
        <f t="shared" ca="1" si="1810"/>
        <v>0</v>
      </c>
      <c r="N6147" s="34">
        <f t="shared" ca="1" si="1815"/>
        <v>6059.2319859970366</v>
      </c>
      <c r="P6147" s="18">
        <f t="shared" ca="1" si="1827"/>
        <v>1603.1427222256109</v>
      </c>
      <c r="Q6147" s="47">
        <f ca="1">SUM(L$15:L6147)-SUM(M$15:M6147)</f>
        <v>16350</v>
      </c>
      <c r="R6147" s="47" t="str">
        <f t="shared" ca="1" si="1828"/>
        <v>M6150</v>
      </c>
      <c r="S6147" s="40">
        <f t="shared" ca="1" si="1816"/>
        <v>0</v>
      </c>
      <c r="T6147" s="46">
        <f t="shared" ca="1" si="1817"/>
        <v>4</v>
      </c>
      <c r="X6147" s="74">
        <f t="shared" ca="1" si="1818"/>
        <v>1.6031427222256109</v>
      </c>
      <c r="Y6147" s="75">
        <f t="shared" ca="1" si="1819"/>
        <v>1.6031427222256109</v>
      </c>
      <c r="Z6147" s="74">
        <f t="shared" ca="1" si="1820"/>
        <v>4.9686229149381171</v>
      </c>
      <c r="AA6147" s="76">
        <f t="shared" ca="1" si="1821"/>
        <v>1603.1427222256109</v>
      </c>
      <c r="AB6147" s="76">
        <f t="shared" ca="1" si="1822"/>
        <v>4968.622914938117</v>
      </c>
    </row>
    <row r="6148" spans="1:28" x14ac:dyDescent="0.25">
      <c r="A6148" s="2">
        <f t="shared" si="1823"/>
        <v>14</v>
      </c>
      <c r="B6148" s="16">
        <f ca="1">VLOOKUP(A6148,PERIODS!$O$4:$P$33,2,FALSE)</f>
        <v>3.3000000000000002E-2</v>
      </c>
      <c r="C6148" s="15"/>
      <c r="D6148" s="18">
        <v>5000</v>
      </c>
      <c r="E6148" s="34">
        <f t="shared" ca="1" si="1824"/>
        <v>6059.2319859970366</v>
      </c>
      <c r="F6148" s="34">
        <f t="shared" ca="1" si="1825"/>
        <v>3300</v>
      </c>
      <c r="G6148" s="69">
        <f t="shared" ca="1" si="1811"/>
        <v>0</v>
      </c>
      <c r="H6148" s="34">
        <f t="shared" ca="1" si="1812"/>
        <v>-2029.4504933480719</v>
      </c>
      <c r="I6148" s="34">
        <f t="shared" ca="1" si="1813"/>
        <v>1270.5495066519281</v>
      </c>
      <c r="J6148" s="18">
        <f ca="1">SUM(INDIRECT(ADDRESS(ROW(F6148),COLUMN(F6148),4)):INDIRECT(ADDRESS(ROW(F6148)+N$5-1,COLUMN(F6148),4)))</f>
        <v>23900</v>
      </c>
      <c r="K6148" s="18">
        <f t="shared" ca="1" si="1814"/>
        <v>32700</v>
      </c>
      <c r="L6148" s="18">
        <f t="shared" ca="1" si="1826"/>
        <v>16350</v>
      </c>
      <c r="M6148" s="18">
        <f t="shared" ca="1" si="1810"/>
        <v>0</v>
      </c>
      <c r="N6148" s="34">
        <f t="shared" ca="1" si="1815"/>
        <v>4788.6824793451087</v>
      </c>
      <c r="P6148" s="18">
        <f t="shared" ca="1" si="1827"/>
        <v>2029.4504933480719</v>
      </c>
      <c r="Q6148" s="47">
        <f ca="1">SUM(L$15:L6148)-SUM(M$15:M6148)</f>
        <v>32700</v>
      </c>
      <c r="R6148" s="47" t="str">
        <f t="shared" ca="1" si="1828"/>
        <v>M6151</v>
      </c>
      <c r="S6148" s="40">
        <f t="shared" ca="1" si="1816"/>
        <v>0</v>
      </c>
      <c r="T6148" s="46">
        <f t="shared" ca="1" si="1817"/>
        <v>91</v>
      </c>
      <c r="X6148" s="74">
        <f t="shared" ca="1" si="1818"/>
        <v>-2.0294504933480719</v>
      </c>
      <c r="Y6148" s="75">
        <f t="shared" ca="1" si="1819"/>
        <v>-2.0294504933480719</v>
      </c>
      <c r="Z6148" s="74">
        <f t="shared" ca="1" si="1820"/>
        <v>0.13140771072350793</v>
      </c>
      <c r="AA6148" s="76">
        <f t="shared" ca="1" si="1821"/>
        <v>-2029.4504933480719</v>
      </c>
      <c r="AB6148" s="76">
        <f t="shared" ca="1" si="1822"/>
        <v>131.40771072350793</v>
      </c>
    </row>
    <row r="6149" spans="1:28" x14ac:dyDescent="0.25">
      <c r="A6149" s="2">
        <f t="shared" si="1823"/>
        <v>15</v>
      </c>
      <c r="B6149" s="16">
        <f ca="1">VLOOKUP(A6149,PERIODS!$O$4:$P$33,2,FALSE)</f>
        <v>3.3000000000000002E-2</v>
      </c>
      <c r="C6149" s="15"/>
      <c r="D6149" s="18">
        <v>5000</v>
      </c>
      <c r="E6149" s="34">
        <f t="shared" ca="1" si="1824"/>
        <v>4788.6824793451087</v>
      </c>
      <c r="F6149" s="34">
        <f t="shared" ca="1" si="1825"/>
        <v>3300</v>
      </c>
      <c r="G6149" s="69">
        <f t="shared" ca="1" si="1811"/>
        <v>0</v>
      </c>
      <c r="H6149" s="34">
        <f t="shared" ca="1" si="1812"/>
        <v>-1947.2985150830179</v>
      </c>
      <c r="I6149" s="34">
        <f t="shared" ca="1" si="1813"/>
        <v>1352.7014849169821</v>
      </c>
      <c r="J6149" s="18">
        <f ca="1">SUM(INDIRECT(ADDRESS(ROW(F6149),COLUMN(F6149),4)):INDIRECT(ADDRESS(ROW(F6149)+N$5-1,COLUMN(F6149),4)))</f>
        <v>24100</v>
      </c>
      <c r="K6149" s="18">
        <f t="shared" ca="1" si="1814"/>
        <v>32700</v>
      </c>
      <c r="L6149" s="18">
        <f t="shared" ca="1" si="1826"/>
        <v>0</v>
      </c>
      <c r="M6149" s="18">
        <f t="shared" ca="1" si="1810"/>
        <v>0</v>
      </c>
      <c r="N6149" s="34">
        <f t="shared" ca="1" si="1815"/>
        <v>3435.9809944281269</v>
      </c>
      <c r="P6149" s="18">
        <f t="shared" ca="1" si="1827"/>
        <v>1947.2985150830179</v>
      </c>
      <c r="Q6149" s="47">
        <f ca="1">SUM(L$15:L6149)-SUM(M$15:M6149)</f>
        <v>32700</v>
      </c>
      <c r="R6149" s="47" t="str">
        <f t="shared" ca="1" si="1828"/>
        <v>M6152</v>
      </c>
      <c r="S6149" s="40">
        <f t="shared" ca="1" si="1816"/>
        <v>0</v>
      </c>
      <c r="T6149" s="46">
        <f t="shared" ca="1" si="1817"/>
        <v>38</v>
      </c>
      <c r="X6149" s="74">
        <f t="shared" ca="1" si="1818"/>
        <v>-1.947298515083018</v>
      </c>
      <c r="Y6149" s="75">
        <f t="shared" ca="1" si="1819"/>
        <v>-1.947298515083018</v>
      </c>
      <c r="Z6149" s="74">
        <f t="shared" ca="1" si="1820"/>
        <v>0.14265894247236244</v>
      </c>
      <c r="AA6149" s="76">
        <f t="shared" ca="1" si="1821"/>
        <v>-1947.2985150830179</v>
      </c>
      <c r="AB6149" s="76">
        <f t="shared" ca="1" si="1822"/>
        <v>142.65894247236244</v>
      </c>
    </row>
    <row r="6150" spans="1:28" x14ac:dyDescent="0.25">
      <c r="A6150" s="2">
        <f t="shared" si="1823"/>
        <v>16</v>
      </c>
      <c r="B6150" s="16">
        <f ca="1">VLOOKUP(A6150,PERIODS!$O$4:$P$33,2,FALSE)</f>
        <v>3.3000000000000002E-2</v>
      </c>
      <c r="C6150" s="15"/>
      <c r="D6150" s="18">
        <v>5000</v>
      </c>
      <c r="E6150" s="34">
        <f t="shared" ca="1" si="1824"/>
        <v>3435.9809944281269</v>
      </c>
      <c r="F6150" s="34">
        <f t="shared" ca="1" si="1825"/>
        <v>3300</v>
      </c>
      <c r="G6150" s="69">
        <f t="shared" ca="1" si="1811"/>
        <v>0</v>
      </c>
      <c r="H6150" s="34">
        <f t="shared" ca="1" si="1812"/>
        <v>925.25765540120005</v>
      </c>
      <c r="I6150" s="34">
        <f t="shared" ca="1" si="1813"/>
        <v>4225.2576554012003</v>
      </c>
      <c r="J6150" s="18">
        <f ca="1">SUM(INDIRECT(ADDRESS(ROW(F6150),COLUMN(F6150),4)):INDIRECT(ADDRESS(ROW(F6150)+N$5-1,COLUMN(F6150),4)))</f>
        <v>24300</v>
      </c>
      <c r="K6150" s="18">
        <f t="shared" ca="1" si="1814"/>
        <v>16350</v>
      </c>
      <c r="L6150" s="18">
        <f t="shared" ca="1" si="1826"/>
        <v>0</v>
      </c>
      <c r="M6150" s="18">
        <f t="shared" ca="1" si="1810"/>
        <v>16350</v>
      </c>
      <c r="N6150" s="34">
        <f t="shared" ca="1" si="1815"/>
        <v>15560.723339026927</v>
      </c>
      <c r="P6150" s="18">
        <f t="shared" ca="1" si="1827"/>
        <v>925.25765540120005</v>
      </c>
      <c r="Q6150" s="47">
        <f ca="1">SUM(L$15:L6150)-SUM(M$15:M6150)</f>
        <v>16350</v>
      </c>
      <c r="R6150" s="47" t="str">
        <f t="shared" ca="1" si="1828"/>
        <v>M6153</v>
      </c>
      <c r="S6150" s="40">
        <f t="shared" ca="1" si="1816"/>
        <v>0</v>
      </c>
      <c r="T6150" s="46">
        <f t="shared" ca="1" si="1817"/>
        <v>12</v>
      </c>
      <c r="X6150" s="74">
        <f t="shared" ca="1" si="1818"/>
        <v>0.92525765540120009</v>
      </c>
      <c r="Y6150" s="75">
        <f t="shared" ca="1" si="1819"/>
        <v>0.92525765540120009</v>
      </c>
      <c r="Z6150" s="74">
        <f t="shared" ca="1" si="1820"/>
        <v>2.5225181170524928</v>
      </c>
      <c r="AA6150" s="76">
        <f t="shared" ca="1" si="1821"/>
        <v>925.25765540120005</v>
      </c>
      <c r="AB6150" s="76">
        <f t="shared" ca="1" si="1822"/>
        <v>2522.5181170524929</v>
      </c>
    </row>
    <row r="6151" spans="1:28" x14ac:dyDescent="0.25">
      <c r="A6151" s="2">
        <f t="shared" si="1823"/>
        <v>17</v>
      </c>
      <c r="B6151" s="16">
        <f ca="1">VLOOKUP(A6151,PERIODS!$O$4:$P$33,2,FALSE)</f>
        <v>3.5000000000000003E-2</v>
      </c>
      <c r="C6151" s="15"/>
      <c r="D6151" s="18">
        <v>5000</v>
      </c>
      <c r="E6151" s="34">
        <f t="shared" ca="1" si="1824"/>
        <v>15560.723339026927</v>
      </c>
      <c r="F6151" s="34">
        <f t="shared" ca="1" si="1825"/>
        <v>3500.0000000000005</v>
      </c>
      <c r="G6151" s="69">
        <f t="shared" ca="1" si="1811"/>
        <v>0</v>
      </c>
      <c r="H6151" s="34">
        <f t="shared" ca="1" si="1812"/>
        <v>900.85011146113334</v>
      </c>
      <c r="I6151" s="34">
        <f t="shared" ca="1" si="1813"/>
        <v>4400.8501114611336</v>
      </c>
      <c r="J6151" s="18">
        <f ca="1">SUM(INDIRECT(ADDRESS(ROW(F6151),COLUMN(F6151),4)):INDIRECT(ADDRESS(ROW(F6151)+N$5-1,COLUMN(F6151),4)))</f>
        <v>24500.000000000004</v>
      </c>
      <c r="K6151" s="18">
        <f t="shared" ca="1" si="1814"/>
        <v>0</v>
      </c>
      <c r="L6151" s="18">
        <f t="shared" ca="1" si="1826"/>
        <v>0</v>
      </c>
      <c r="M6151" s="18">
        <f t="shared" ca="1" si="1810"/>
        <v>16350</v>
      </c>
      <c r="N6151" s="34">
        <f t="shared" ca="1" si="1815"/>
        <v>27509.873227565793</v>
      </c>
      <c r="P6151" s="18">
        <f t="shared" ca="1" si="1827"/>
        <v>900.85011146113334</v>
      </c>
      <c r="Q6151" s="47">
        <f ca="1">SUM(L$15:L6151)-SUM(M$15:M6151)</f>
        <v>0</v>
      </c>
      <c r="R6151" s="47" t="str">
        <f t="shared" ca="1" si="1828"/>
        <v>M6154</v>
      </c>
      <c r="S6151" s="40">
        <f t="shared" ca="1" si="1816"/>
        <v>0</v>
      </c>
      <c r="T6151" s="46">
        <f t="shared" ca="1" si="1817"/>
        <v>9</v>
      </c>
      <c r="X6151" s="74">
        <f t="shared" ca="1" si="1818"/>
        <v>0.90085011146113336</v>
      </c>
      <c r="Y6151" s="75">
        <f t="shared" ca="1" si="1819"/>
        <v>0.90085011146113336</v>
      </c>
      <c r="Z6151" s="74">
        <f t="shared" ca="1" si="1820"/>
        <v>2.4616949369681533</v>
      </c>
      <c r="AA6151" s="76">
        <f t="shared" ca="1" si="1821"/>
        <v>900.85011146113334</v>
      </c>
      <c r="AB6151" s="76">
        <f t="shared" ca="1" si="1822"/>
        <v>2461.6949369681533</v>
      </c>
    </row>
    <row r="6152" spans="1:28" x14ac:dyDescent="0.25">
      <c r="A6152" s="2">
        <f t="shared" si="1823"/>
        <v>18</v>
      </c>
      <c r="B6152" s="16">
        <f ca="1">VLOOKUP(A6152,PERIODS!$O$4:$P$33,2,FALSE)</f>
        <v>3.5000000000000003E-2</v>
      </c>
      <c r="C6152" s="15"/>
      <c r="D6152" s="18">
        <v>5000</v>
      </c>
      <c r="E6152" s="34">
        <f t="shared" ca="1" si="1824"/>
        <v>27509.873227565793</v>
      </c>
      <c r="F6152" s="34">
        <f t="shared" ca="1" si="1825"/>
        <v>3500.0000000000005</v>
      </c>
      <c r="G6152" s="69">
        <f t="shared" ca="1" si="1811"/>
        <v>0</v>
      </c>
      <c r="H6152" s="34">
        <f t="shared" ca="1" si="1812"/>
        <v>500.23561462919599</v>
      </c>
      <c r="I6152" s="34">
        <f t="shared" ca="1" si="1813"/>
        <v>4000.2356146291963</v>
      </c>
      <c r="J6152" s="18">
        <f ca="1">SUM(INDIRECT(ADDRESS(ROW(F6152),COLUMN(F6152),4)):INDIRECT(ADDRESS(ROW(F6152)+N$5-1,COLUMN(F6152),4)))</f>
        <v>24500.000000000004</v>
      </c>
      <c r="K6152" s="18">
        <f t="shared" ca="1" si="1814"/>
        <v>0</v>
      </c>
      <c r="L6152" s="18">
        <f t="shared" ca="1" si="1826"/>
        <v>0</v>
      </c>
      <c r="M6152" s="18">
        <f t="shared" ca="1" si="1810"/>
        <v>0</v>
      </c>
      <c r="N6152" s="34">
        <f t="shared" ca="1" si="1815"/>
        <v>23509.637612936596</v>
      </c>
      <c r="P6152" s="18">
        <f t="shared" ca="1" si="1827"/>
        <v>500.23561462919599</v>
      </c>
      <c r="Q6152" s="47">
        <f ca="1">SUM(L$15:L6152)-SUM(M$15:M6152)</f>
        <v>0</v>
      </c>
      <c r="R6152" s="47" t="str">
        <f t="shared" ca="1" si="1828"/>
        <v>M6155</v>
      </c>
      <c r="S6152" s="40">
        <f t="shared" ca="1" si="1816"/>
        <v>0</v>
      </c>
      <c r="T6152" s="46">
        <f t="shared" ca="1" si="1817"/>
        <v>67</v>
      </c>
      <c r="X6152" s="74">
        <f t="shared" ca="1" si="1818"/>
        <v>0.50023561462919597</v>
      </c>
      <c r="Y6152" s="75">
        <f t="shared" ca="1" si="1819"/>
        <v>0.50023561462919597</v>
      </c>
      <c r="Z6152" s="74">
        <f t="shared" ca="1" si="1820"/>
        <v>1.6491097793183314</v>
      </c>
      <c r="AA6152" s="76">
        <f t="shared" ca="1" si="1821"/>
        <v>500.23561462919599</v>
      </c>
      <c r="AB6152" s="76">
        <f t="shared" ca="1" si="1822"/>
        <v>1649.1097793183314</v>
      </c>
    </row>
    <row r="6153" spans="1:28" x14ac:dyDescent="0.25">
      <c r="A6153" s="2">
        <f t="shared" si="1823"/>
        <v>19</v>
      </c>
      <c r="B6153" s="16">
        <f ca="1">VLOOKUP(A6153,PERIODS!$O$4:$P$33,2,FALSE)</f>
        <v>3.5000000000000003E-2</v>
      </c>
      <c r="C6153" s="15"/>
      <c r="D6153" s="18">
        <v>5000</v>
      </c>
      <c r="E6153" s="34">
        <f t="shared" ca="1" si="1824"/>
        <v>23509.637612936596</v>
      </c>
      <c r="F6153" s="34">
        <f t="shared" ca="1" si="1825"/>
        <v>3500.0000000000005</v>
      </c>
      <c r="G6153" s="69">
        <f t="shared" ca="1" si="1811"/>
        <v>0</v>
      </c>
      <c r="H6153" s="34">
        <f t="shared" ca="1" si="1812"/>
        <v>540.02814373689637</v>
      </c>
      <c r="I6153" s="34">
        <f t="shared" ca="1" si="1813"/>
        <v>4040.0281437368967</v>
      </c>
      <c r="J6153" s="18">
        <f ca="1">SUM(INDIRECT(ADDRESS(ROW(F6153),COLUMN(F6153),4)):INDIRECT(ADDRESS(ROW(F6153)+N$5-1,COLUMN(F6153),4)))</f>
        <v>24500.000000000004</v>
      </c>
      <c r="K6153" s="18">
        <f t="shared" ca="1" si="1814"/>
        <v>16350</v>
      </c>
      <c r="L6153" s="18">
        <f t="shared" ca="1" si="1826"/>
        <v>16350</v>
      </c>
      <c r="M6153" s="18">
        <f t="shared" ca="1" si="1810"/>
        <v>0</v>
      </c>
      <c r="N6153" s="34">
        <f t="shared" ca="1" si="1815"/>
        <v>19469.609469199699</v>
      </c>
      <c r="P6153" s="18">
        <f t="shared" ca="1" si="1827"/>
        <v>540.02814373689637</v>
      </c>
      <c r="Q6153" s="47">
        <f ca="1">SUM(L$15:L6153)-SUM(M$15:M6153)</f>
        <v>16350</v>
      </c>
      <c r="R6153" s="47" t="str">
        <f t="shared" ca="1" si="1828"/>
        <v>M6156</v>
      </c>
      <c r="S6153" s="40">
        <f t="shared" ca="1" si="1816"/>
        <v>0</v>
      </c>
      <c r="T6153" s="46">
        <f t="shared" ca="1" si="1817"/>
        <v>89</v>
      </c>
      <c r="X6153" s="74">
        <f t="shared" ca="1" si="1818"/>
        <v>0.54002814373689634</v>
      </c>
      <c r="Y6153" s="75">
        <f t="shared" ca="1" si="1819"/>
        <v>0.54002814373689634</v>
      </c>
      <c r="Z6153" s="74">
        <f t="shared" ca="1" si="1820"/>
        <v>1.7160551577101051</v>
      </c>
      <c r="AA6153" s="76">
        <f t="shared" ca="1" si="1821"/>
        <v>540.02814373689637</v>
      </c>
      <c r="AB6153" s="76">
        <f t="shared" ca="1" si="1822"/>
        <v>1716.055157710105</v>
      </c>
    </row>
    <row r="6154" spans="1:28" x14ac:dyDescent="0.25">
      <c r="A6154" s="2">
        <f t="shared" si="1823"/>
        <v>20</v>
      </c>
      <c r="B6154" s="16">
        <f ca="1">VLOOKUP(A6154,PERIODS!$O$4:$P$33,2,FALSE)</f>
        <v>3.5000000000000003E-2</v>
      </c>
      <c r="C6154" s="15"/>
      <c r="D6154" s="18">
        <v>5000</v>
      </c>
      <c r="E6154" s="34">
        <f t="shared" ca="1" si="1824"/>
        <v>19469.609469199699</v>
      </c>
      <c r="F6154" s="34">
        <f t="shared" ca="1" si="1825"/>
        <v>3500.0000000000005</v>
      </c>
      <c r="G6154" s="69">
        <f t="shared" ca="1" si="1811"/>
        <v>0</v>
      </c>
      <c r="H6154" s="34">
        <f t="shared" ca="1" si="1812"/>
        <v>419.56841189500659</v>
      </c>
      <c r="I6154" s="34">
        <f t="shared" ca="1" si="1813"/>
        <v>3919.5684118950071</v>
      </c>
      <c r="J6154" s="18">
        <f ca="1">SUM(INDIRECT(ADDRESS(ROW(F6154),COLUMN(F6154),4)):INDIRECT(ADDRESS(ROW(F6154)+N$5-1,COLUMN(F6154),4)))</f>
        <v>24500.000000000004</v>
      </c>
      <c r="K6154" s="18">
        <f t="shared" ca="1" si="1814"/>
        <v>16350</v>
      </c>
      <c r="L6154" s="18">
        <f t="shared" ca="1" si="1826"/>
        <v>0</v>
      </c>
      <c r="M6154" s="18">
        <f t="shared" ca="1" si="1810"/>
        <v>0</v>
      </c>
      <c r="N6154" s="34">
        <f t="shared" ca="1" si="1815"/>
        <v>15550.041057304692</v>
      </c>
      <c r="P6154" s="18">
        <f t="shared" ca="1" si="1827"/>
        <v>419.56841189500659</v>
      </c>
      <c r="Q6154" s="47">
        <f ca="1">SUM(L$15:L6154)-SUM(M$15:M6154)</f>
        <v>16350</v>
      </c>
      <c r="R6154" s="47" t="str">
        <f t="shared" ca="1" si="1828"/>
        <v>M6157</v>
      </c>
      <c r="S6154" s="40">
        <f t="shared" ca="1" si="1816"/>
        <v>0</v>
      </c>
      <c r="T6154" s="46">
        <f t="shared" ca="1" si="1817"/>
        <v>87</v>
      </c>
      <c r="X6154" s="74">
        <f t="shared" ca="1" si="1818"/>
        <v>0.4195684118950066</v>
      </c>
      <c r="Y6154" s="75">
        <f t="shared" ca="1" si="1819"/>
        <v>0.4195684118950066</v>
      </c>
      <c r="Z6154" s="74">
        <f t="shared" ca="1" si="1820"/>
        <v>1.5213048368411717</v>
      </c>
      <c r="AA6154" s="76">
        <f t="shared" ca="1" si="1821"/>
        <v>419.56841189500659</v>
      </c>
      <c r="AB6154" s="76">
        <f t="shared" ca="1" si="1822"/>
        <v>1521.3048368411717</v>
      </c>
    </row>
    <row r="6155" spans="1:28" x14ac:dyDescent="0.25">
      <c r="A6155" s="2">
        <f t="shared" si="1823"/>
        <v>21</v>
      </c>
      <c r="B6155" s="16">
        <f ca="1">VLOOKUP(A6155,PERIODS!$O$4:$P$33,2,FALSE)</f>
        <v>3.5000000000000003E-2</v>
      </c>
      <c r="C6155" s="15"/>
      <c r="D6155" s="18">
        <v>5000</v>
      </c>
      <c r="E6155" s="34">
        <f t="shared" ca="1" si="1824"/>
        <v>15550.041057304692</v>
      </c>
      <c r="F6155" s="34">
        <f t="shared" ca="1" si="1825"/>
        <v>3500.0000000000005</v>
      </c>
      <c r="G6155" s="69">
        <f t="shared" ca="1" si="1811"/>
        <v>0</v>
      </c>
      <c r="H6155" s="34">
        <f t="shared" ca="1" si="1812"/>
        <v>-2549.1230101471178</v>
      </c>
      <c r="I6155" s="34">
        <f t="shared" ca="1" si="1813"/>
        <v>950.87698985288262</v>
      </c>
      <c r="J6155" s="18">
        <f ca="1">SUM(INDIRECT(ADDRESS(ROW(F6155),COLUMN(F6155),4)):INDIRECT(ADDRESS(ROW(F6155)+N$5-1,COLUMN(F6155),4)))</f>
        <v>24500.000000000004</v>
      </c>
      <c r="K6155" s="18">
        <f t="shared" ca="1" si="1814"/>
        <v>16350</v>
      </c>
      <c r="L6155" s="18">
        <f t="shared" ca="1" si="1826"/>
        <v>0</v>
      </c>
      <c r="M6155" s="18">
        <f t="shared" ca="1" si="1810"/>
        <v>0</v>
      </c>
      <c r="N6155" s="34">
        <f t="shared" ca="1" si="1815"/>
        <v>14599.164067451809</v>
      </c>
      <c r="P6155" s="18">
        <f t="shared" ca="1" si="1827"/>
        <v>2549.1230101471178</v>
      </c>
      <c r="Q6155" s="47">
        <f ca="1">SUM(L$15:L6155)-SUM(M$15:M6155)</f>
        <v>16350</v>
      </c>
      <c r="R6155" s="47" t="str">
        <f t="shared" ca="1" si="1828"/>
        <v>M6158</v>
      </c>
      <c r="S6155" s="40">
        <f t="shared" ca="1" si="1816"/>
        <v>0</v>
      </c>
      <c r="T6155" s="46">
        <f t="shared" ca="1" si="1817"/>
        <v>33</v>
      </c>
      <c r="X6155" s="74">
        <f t="shared" ca="1" si="1818"/>
        <v>-2.5491230101471181</v>
      </c>
      <c r="Y6155" s="75">
        <f t="shared" ca="1" si="1819"/>
        <v>-2.5491230101471181</v>
      </c>
      <c r="Z6155" s="74">
        <f t="shared" ca="1" si="1820"/>
        <v>7.8150172865453921E-2</v>
      </c>
      <c r="AA6155" s="76">
        <f t="shared" ca="1" si="1821"/>
        <v>-2549.1230101471178</v>
      </c>
      <c r="AB6155" s="76">
        <f t="shared" ca="1" si="1822"/>
        <v>78.150172865453925</v>
      </c>
    </row>
    <row r="6156" spans="1:28" x14ac:dyDescent="0.25">
      <c r="A6156" s="2">
        <f t="shared" si="1823"/>
        <v>22</v>
      </c>
      <c r="B6156" s="16">
        <f ca="1">VLOOKUP(A6156,PERIODS!$O$4:$P$33,2,FALSE)</f>
        <v>3.5000000000000003E-2</v>
      </c>
      <c r="C6156" s="15"/>
      <c r="D6156" s="18">
        <v>5000</v>
      </c>
      <c r="E6156" s="34">
        <f t="shared" ca="1" si="1824"/>
        <v>14599.164067451809</v>
      </c>
      <c r="F6156" s="34">
        <f t="shared" ca="1" si="1825"/>
        <v>3500.0000000000005</v>
      </c>
      <c r="G6156" s="69">
        <f t="shared" ca="1" si="1811"/>
        <v>0</v>
      </c>
      <c r="H6156" s="34">
        <f t="shared" ca="1" si="1812"/>
        <v>335.21489940250507</v>
      </c>
      <c r="I6156" s="34">
        <f t="shared" ca="1" si="1813"/>
        <v>3835.2148994025056</v>
      </c>
      <c r="J6156" s="18">
        <f ca="1">SUM(INDIRECT(ADDRESS(ROW(F6156),COLUMN(F6156),4)):INDIRECT(ADDRESS(ROW(F6156)+N$5-1,COLUMN(F6156),4)))</f>
        <v>25000.000000000004</v>
      </c>
      <c r="K6156" s="18">
        <f t="shared" ca="1" si="1814"/>
        <v>0</v>
      </c>
      <c r="L6156" s="18">
        <f t="shared" ca="1" si="1826"/>
        <v>0</v>
      </c>
      <c r="M6156" s="18">
        <f t="shared" ca="1" si="1810"/>
        <v>16350</v>
      </c>
      <c r="N6156" s="34">
        <f t="shared" ca="1" si="1815"/>
        <v>27113.949168049305</v>
      </c>
      <c r="P6156" s="18">
        <f t="shared" ca="1" si="1827"/>
        <v>335.21489940250507</v>
      </c>
      <c r="Q6156" s="47">
        <f ca="1">SUM(L$15:L6156)-SUM(M$15:M6156)</f>
        <v>0</v>
      </c>
      <c r="R6156" s="47" t="str">
        <f t="shared" ca="1" si="1828"/>
        <v>M6159</v>
      </c>
      <c r="S6156" s="40">
        <f t="shared" ca="1" si="1816"/>
        <v>0</v>
      </c>
      <c r="T6156" s="46">
        <f t="shared" ca="1" si="1817"/>
        <v>32</v>
      </c>
      <c r="X6156" s="74">
        <f t="shared" ca="1" si="1818"/>
        <v>0.3352148994025051</v>
      </c>
      <c r="Y6156" s="75">
        <f t="shared" ca="1" si="1819"/>
        <v>0.3352148994025051</v>
      </c>
      <c r="Z6156" s="74">
        <f t="shared" ca="1" si="1820"/>
        <v>1.3982408340579704</v>
      </c>
      <c r="AA6156" s="76">
        <f t="shared" ca="1" si="1821"/>
        <v>335.21489940250507</v>
      </c>
      <c r="AB6156" s="76">
        <f t="shared" ca="1" si="1822"/>
        <v>1398.2408340579705</v>
      </c>
    </row>
    <row r="6157" spans="1:28" x14ac:dyDescent="0.25">
      <c r="A6157" s="2">
        <f t="shared" si="1823"/>
        <v>23</v>
      </c>
      <c r="B6157" s="16">
        <f ca="1">VLOOKUP(A6157,PERIODS!$O$4:$P$33,2,FALSE)</f>
        <v>3.5000000000000003E-2</v>
      </c>
      <c r="C6157" s="15"/>
      <c r="D6157" s="18">
        <v>5000</v>
      </c>
      <c r="E6157" s="34">
        <f t="shared" ca="1" si="1824"/>
        <v>27113.949168049305</v>
      </c>
      <c r="F6157" s="34">
        <f t="shared" ca="1" si="1825"/>
        <v>3500.0000000000005</v>
      </c>
      <c r="G6157" s="69">
        <f t="shared" ca="1" si="1811"/>
        <v>0</v>
      </c>
      <c r="H6157" s="34">
        <f t="shared" ca="1" si="1812"/>
        <v>-1402.0605432105478</v>
      </c>
      <c r="I6157" s="34">
        <f t="shared" ca="1" si="1813"/>
        <v>2097.9394567894524</v>
      </c>
      <c r="J6157" s="18">
        <f ca="1">SUM(INDIRECT(ADDRESS(ROW(F6157),COLUMN(F6157),4)):INDIRECT(ADDRESS(ROW(F6157)+N$5-1,COLUMN(F6157),4)))</f>
        <v>25500.000000000004</v>
      </c>
      <c r="K6157" s="18">
        <f t="shared" ca="1" si="1814"/>
        <v>0</v>
      </c>
      <c r="L6157" s="18">
        <f t="shared" ca="1" si="1826"/>
        <v>0</v>
      </c>
      <c r="M6157" s="18">
        <f t="shared" ca="1" si="1810"/>
        <v>0</v>
      </c>
      <c r="N6157" s="34">
        <f t="shared" ca="1" si="1815"/>
        <v>25016.009711259852</v>
      </c>
      <c r="P6157" s="18">
        <f t="shared" ca="1" si="1827"/>
        <v>1402.0605432105478</v>
      </c>
      <c r="Q6157" s="47">
        <f ca="1">SUM(L$15:L6157)-SUM(M$15:M6157)</f>
        <v>0</v>
      </c>
      <c r="R6157" s="47" t="str">
        <f t="shared" ca="1" si="1828"/>
        <v>M6160</v>
      </c>
      <c r="S6157" s="40">
        <f t="shared" ca="1" si="1816"/>
        <v>0</v>
      </c>
      <c r="T6157" s="46">
        <f t="shared" ca="1" si="1817"/>
        <v>48</v>
      </c>
      <c r="X6157" s="74">
        <f t="shared" ca="1" si="1818"/>
        <v>-1.402060543210548</v>
      </c>
      <c r="Y6157" s="75">
        <f t="shared" ca="1" si="1819"/>
        <v>-1.402060543210548</v>
      </c>
      <c r="Z6157" s="74">
        <f t="shared" ca="1" si="1820"/>
        <v>0.24608936338785137</v>
      </c>
      <c r="AA6157" s="76">
        <f t="shared" ca="1" si="1821"/>
        <v>-1402.0605432105478</v>
      </c>
      <c r="AB6157" s="76">
        <f t="shared" ca="1" si="1822"/>
        <v>246.08936338785136</v>
      </c>
    </row>
    <row r="6158" spans="1:28" x14ac:dyDescent="0.25">
      <c r="A6158" s="2">
        <f t="shared" si="1823"/>
        <v>24</v>
      </c>
      <c r="B6158" s="16">
        <f ca="1">VLOOKUP(A6158,PERIODS!$O$4:$P$33,2,FALSE)</f>
        <v>3.5000000000000003E-2</v>
      </c>
      <c r="C6158" s="15"/>
      <c r="D6158" s="18">
        <v>5000</v>
      </c>
      <c r="E6158" s="34">
        <f t="shared" ca="1" si="1824"/>
        <v>25016.009711259852</v>
      </c>
      <c r="F6158" s="34">
        <f t="shared" ca="1" si="1825"/>
        <v>3500.0000000000005</v>
      </c>
      <c r="G6158" s="69">
        <f t="shared" ca="1" si="1811"/>
        <v>0</v>
      </c>
      <c r="H6158" s="34">
        <f t="shared" ca="1" si="1812"/>
        <v>330.18165539964616</v>
      </c>
      <c r="I6158" s="34">
        <f t="shared" ca="1" si="1813"/>
        <v>3830.1816553996468</v>
      </c>
      <c r="J6158" s="18">
        <f ca="1">SUM(INDIRECT(ADDRESS(ROW(F6158),COLUMN(F6158),4)):INDIRECT(ADDRESS(ROW(F6158)+N$5-1,COLUMN(F6158),4)))</f>
        <v>26000</v>
      </c>
      <c r="K6158" s="18">
        <f t="shared" ca="1" si="1814"/>
        <v>16350</v>
      </c>
      <c r="L6158" s="18">
        <f t="shared" ca="1" si="1826"/>
        <v>16350</v>
      </c>
      <c r="M6158" s="18">
        <f t="shared" ca="1" si="1810"/>
        <v>0</v>
      </c>
      <c r="N6158" s="34">
        <f t="shared" ca="1" si="1815"/>
        <v>21185.828055860205</v>
      </c>
      <c r="P6158" s="18">
        <f t="shared" ca="1" si="1827"/>
        <v>330.18165539964616</v>
      </c>
      <c r="Q6158" s="47">
        <f ca="1">SUM(L$15:L6158)-SUM(M$15:M6158)</f>
        <v>16350</v>
      </c>
      <c r="R6158" s="47" t="str">
        <f t="shared" ca="1" si="1828"/>
        <v>M6161</v>
      </c>
      <c r="S6158" s="40">
        <f t="shared" ca="1" si="1816"/>
        <v>0</v>
      </c>
      <c r="T6158" s="46">
        <f t="shared" ca="1" si="1817"/>
        <v>61</v>
      </c>
      <c r="X6158" s="74">
        <f t="shared" ca="1" si="1818"/>
        <v>0.33018165539964617</v>
      </c>
      <c r="Y6158" s="75">
        <f t="shared" ca="1" si="1819"/>
        <v>0.33018165539964617</v>
      </c>
      <c r="Z6158" s="74">
        <f t="shared" ca="1" si="1820"/>
        <v>1.3912208282865002</v>
      </c>
      <c r="AA6158" s="76">
        <f t="shared" ca="1" si="1821"/>
        <v>330.18165539964616</v>
      </c>
      <c r="AB6158" s="76">
        <f t="shared" ca="1" si="1822"/>
        <v>1391.2208282865001</v>
      </c>
    </row>
    <row r="6159" spans="1:28" x14ac:dyDescent="0.25">
      <c r="A6159" s="2">
        <f t="shared" si="1823"/>
        <v>25</v>
      </c>
      <c r="B6159" s="16">
        <f ca="1">VLOOKUP(A6159,PERIODS!$O$4:$P$33,2,FALSE)</f>
        <v>3.5000000000000003E-2</v>
      </c>
      <c r="C6159" s="15"/>
      <c r="D6159" s="18">
        <v>5000</v>
      </c>
      <c r="E6159" s="34">
        <f t="shared" ca="1" si="1824"/>
        <v>21185.828055860205</v>
      </c>
      <c r="F6159" s="34">
        <f t="shared" ca="1" si="1825"/>
        <v>3500.0000000000005</v>
      </c>
      <c r="G6159" s="69">
        <f t="shared" ca="1" si="1811"/>
        <v>0</v>
      </c>
      <c r="H6159" s="34">
        <f t="shared" ca="1" si="1812"/>
        <v>-977.23612060812434</v>
      </c>
      <c r="I6159" s="34">
        <f t="shared" ca="1" si="1813"/>
        <v>2522.7638793918759</v>
      </c>
      <c r="J6159" s="18">
        <f ca="1">SUM(INDIRECT(ADDRESS(ROW(F6159),COLUMN(F6159),4)):INDIRECT(ADDRESS(ROW(F6159)+N$5-1,COLUMN(F6159),4)))</f>
        <v>24900</v>
      </c>
      <c r="K6159" s="18">
        <f t="shared" ca="1" si="1814"/>
        <v>16350</v>
      </c>
      <c r="L6159" s="18">
        <f t="shared" ca="1" si="1826"/>
        <v>0</v>
      </c>
      <c r="M6159" s="18">
        <f t="shared" ref="M6159:M6222" ca="1" si="1829">SUMIF($R$15:$R$8014,ADDRESS(ROW(M6159),COLUMN(M6159),4),$L$15:$L$8014)</f>
        <v>0</v>
      </c>
      <c r="N6159" s="34">
        <f t="shared" ca="1" si="1815"/>
        <v>18663.064176468331</v>
      </c>
      <c r="P6159" s="18">
        <f t="shared" ca="1" si="1827"/>
        <v>977.23612060812434</v>
      </c>
      <c r="Q6159" s="47">
        <f ca="1">SUM(L$15:L6159)-SUM(M$15:M6159)</f>
        <v>16350</v>
      </c>
      <c r="R6159" s="47" t="str">
        <f t="shared" ca="1" si="1828"/>
        <v>M6162</v>
      </c>
      <c r="S6159" s="40">
        <f t="shared" ca="1" si="1816"/>
        <v>0</v>
      </c>
      <c r="T6159" s="46">
        <f t="shared" ca="1" si="1817"/>
        <v>46</v>
      </c>
      <c r="X6159" s="74">
        <f t="shared" ca="1" si="1818"/>
        <v>-0.97723612060812437</v>
      </c>
      <c r="Y6159" s="75">
        <f t="shared" ca="1" si="1819"/>
        <v>-0.97723612060812437</v>
      </c>
      <c r="Z6159" s="74">
        <f t="shared" ca="1" si="1820"/>
        <v>0.37634984829088863</v>
      </c>
      <c r="AA6159" s="76">
        <f t="shared" ca="1" si="1821"/>
        <v>-977.23612060812434</v>
      </c>
      <c r="AB6159" s="76">
        <f t="shared" ca="1" si="1822"/>
        <v>376.34984829088864</v>
      </c>
    </row>
    <row r="6160" spans="1:28" x14ac:dyDescent="0.25">
      <c r="A6160" s="2">
        <f t="shared" si="1823"/>
        <v>26</v>
      </c>
      <c r="B6160" s="16">
        <f ca="1">VLOOKUP(A6160,PERIODS!$O$4:$P$33,2,FALSE)</f>
        <v>3.5000000000000003E-2</v>
      </c>
      <c r="C6160" s="15"/>
      <c r="D6160" s="18">
        <v>5000</v>
      </c>
      <c r="E6160" s="34">
        <f t="shared" ca="1" si="1824"/>
        <v>18663.064176468331</v>
      </c>
      <c r="F6160" s="34">
        <f t="shared" ca="1" si="1825"/>
        <v>3500.0000000000005</v>
      </c>
      <c r="G6160" s="69">
        <f t="shared" ref="G6160:G6223" ca="1" si="1830">((2*RAND()*$F$5)-$F$5)*E6160</f>
        <v>0</v>
      </c>
      <c r="H6160" s="34">
        <f t="shared" ref="H6160:H6223" ca="1" si="1831">IF($S$3="NORM",AA6160,IF($S$3="LOGNORM",AB6160,0))</f>
        <v>1403.3830998220205</v>
      </c>
      <c r="I6160" s="34">
        <f t="shared" ref="I6160:I6223" ca="1" si="1832">IF(F6160+H6160&lt;0,0,F6160+H6160)</f>
        <v>4903.383099822021</v>
      </c>
      <c r="J6160" s="18">
        <f ca="1">SUM(INDIRECT(ADDRESS(ROW(F6160),COLUMN(F6160),4)):INDIRECT(ADDRESS(ROW(F6160)+N$5-1,COLUMN(F6160),4)))</f>
        <v>23900</v>
      </c>
      <c r="K6160" s="18">
        <f t="shared" ref="K6160:K6223" ca="1" si="1833">Q6160</f>
        <v>16350</v>
      </c>
      <c r="L6160" s="18">
        <f t="shared" ca="1" si="1826"/>
        <v>0</v>
      </c>
      <c r="M6160" s="18">
        <f t="shared" ca="1" si="1829"/>
        <v>0</v>
      </c>
      <c r="N6160" s="34">
        <f t="shared" ref="N6160:N6223" ca="1" si="1834">E6160+G6160-I6160+M6160-S6160</f>
        <v>13759.68107664631</v>
      </c>
      <c r="P6160" s="18">
        <f t="shared" ca="1" si="1827"/>
        <v>1403.3830998220205</v>
      </c>
      <c r="Q6160" s="47">
        <f ca="1">SUM(L$15:L6160)-SUM(M$15:M6160)</f>
        <v>16350</v>
      </c>
      <c r="R6160" s="47" t="str">
        <f t="shared" ca="1" si="1828"/>
        <v>M6163</v>
      </c>
      <c r="S6160" s="40">
        <f t="shared" ref="S6160:S6223" ca="1" si="1835">IF(T6160&gt;N$6*100,M6160,0)</f>
        <v>0</v>
      </c>
      <c r="T6160" s="46">
        <f t="shared" ref="T6160:T6223" ca="1" si="1836">RANDBETWEEN(0,100)</f>
        <v>60</v>
      </c>
      <c r="X6160" s="74">
        <f t="shared" ref="X6160:X6223" ca="1" si="1837">NORMINV(RAND(),0,1)</f>
        <v>1.4033830998220205</v>
      </c>
      <c r="Y6160" s="75">
        <f t="shared" ref="Y6160:Y6223" ca="1" si="1838">IF(AND(X6160&gt;$F$6,$F$6&gt;0),$F$6,X6160)</f>
        <v>1.4033830998220205</v>
      </c>
      <c r="Z6160" s="74">
        <f t="shared" ref="Z6160:Z6223" ca="1" si="1839">EXP(Y6160)</f>
        <v>4.0689423459436975</v>
      </c>
      <c r="AA6160" s="76">
        <f t="shared" ref="AA6160:AA6223" ca="1" si="1840">$F$3*Y6160</f>
        <v>1403.3830998220205</v>
      </c>
      <c r="AB6160" s="76">
        <f t="shared" ref="AB6160:AB6223" ca="1" si="1841">$F$3*Z6160</f>
        <v>4068.9423459436975</v>
      </c>
    </row>
    <row r="6161" spans="1:28" x14ac:dyDescent="0.25">
      <c r="A6161" s="2">
        <f t="shared" ref="A6161:A6224" si="1842">IF(AND(A6160=12,OR(A$14="MS",A$14="M0")),1,IF(AND(A6160=4,OR(A$14="WS",A$14="W0")),1,IF(AND(A6160=30,OR(A$14="DS",A$14="D0")),1,A6160+1)))</f>
        <v>27</v>
      </c>
      <c r="B6161" s="16">
        <f ca="1">VLOOKUP(A6161,PERIODS!$O$4:$P$33,2,FALSE)</f>
        <v>3.5000000000000003E-2</v>
      </c>
      <c r="C6161" s="15"/>
      <c r="D6161" s="18">
        <v>5000</v>
      </c>
      <c r="E6161" s="34">
        <f t="shared" ca="1" si="1824"/>
        <v>13759.68107664631</v>
      </c>
      <c r="F6161" s="34">
        <f t="shared" ca="1" si="1825"/>
        <v>3500.0000000000005</v>
      </c>
      <c r="G6161" s="69">
        <f t="shared" ca="1" si="1830"/>
        <v>0</v>
      </c>
      <c r="H6161" s="34">
        <f t="shared" ca="1" si="1831"/>
        <v>-257.39322047252705</v>
      </c>
      <c r="I6161" s="34">
        <f t="shared" ca="1" si="1832"/>
        <v>3242.6067795274735</v>
      </c>
      <c r="J6161" s="18">
        <f ca="1">SUM(INDIRECT(ADDRESS(ROW(F6161),COLUMN(F6161),4)):INDIRECT(ADDRESS(ROW(F6161)+N$5-1,COLUMN(F6161),4)))</f>
        <v>22900</v>
      </c>
      <c r="K6161" s="18">
        <f t="shared" ca="1" si="1833"/>
        <v>0</v>
      </c>
      <c r="L6161" s="18">
        <f t="shared" ca="1" si="1826"/>
        <v>0</v>
      </c>
      <c r="M6161" s="18">
        <f t="shared" ca="1" si="1829"/>
        <v>16350</v>
      </c>
      <c r="N6161" s="34">
        <f t="shared" ca="1" si="1834"/>
        <v>26867.074297118837</v>
      </c>
      <c r="P6161" s="18">
        <f t="shared" ca="1" si="1827"/>
        <v>257.39322047252705</v>
      </c>
      <c r="Q6161" s="47">
        <f ca="1">SUM(L$15:L6161)-SUM(M$15:M6161)</f>
        <v>0</v>
      </c>
      <c r="R6161" s="47" t="str">
        <f t="shared" ca="1" si="1828"/>
        <v>M6164</v>
      </c>
      <c r="S6161" s="40">
        <f t="shared" ca="1" si="1835"/>
        <v>0</v>
      </c>
      <c r="T6161" s="46">
        <f t="shared" ca="1" si="1836"/>
        <v>31</v>
      </c>
      <c r="X6161" s="74">
        <f t="shared" ca="1" si="1837"/>
        <v>-0.25739322047252705</v>
      </c>
      <c r="Y6161" s="75">
        <f t="shared" ca="1" si="1838"/>
        <v>-0.25739322047252705</v>
      </c>
      <c r="Z6161" s="74">
        <f t="shared" ca="1" si="1839"/>
        <v>0.77306416933316013</v>
      </c>
      <c r="AA6161" s="76">
        <f t="shared" ca="1" si="1840"/>
        <v>-257.39322047252705</v>
      </c>
      <c r="AB6161" s="76">
        <f t="shared" ca="1" si="1841"/>
        <v>773.06416933316018</v>
      </c>
    </row>
    <row r="6162" spans="1:28" x14ac:dyDescent="0.25">
      <c r="A6162" s="2">
        <f t="shared" si="1842"/>
        <v>28</v>
      </c>
      <c r="B6162" s="16">
        <f ca="1">VLOOKUP(A6162,PERIODS!$O$4:$P$33,2,FALSE)</f>
        <v>0.04</v>
      </c>
      <c r="C6162" s="15"/>
      <c r="D6162" s="18">
        <v>5000</v>
      </c>
      <c r="E6162" s="34">
        <f t="shared" ca="1" si="1824"/>
        <v>26867.074297118837</v>
      </c>
      <c r="F6162" s="34">
        <f t="shared" ca="1" si="1825"/>
        <v>4000</v>
      </c>
      <c r="G6162" s="69">
        <f t="shared" ca="1" si="1830"/>
        <v>0</v>
      </c>
      <c r="H6162" s="34">
        <f t="shared" ca="1" si="1831"/>
        <v>-850.66461440332296</v>
      </c>
      <c r="I6162" s="34">
        <f t="shared" ca="1" si="1832"/>
        <v>3149.335385596677</v>
      </c>
      <c r="J6162" s="18">
        <f ca="1">SUM(INDIRECT(ADDRESS(ROW(F6162),COLUMN(F6162),4)):INDIRECT(ADDRESS(ROW(F6162)+N$5-1,COLUMN(F6162),4)))</f>
        <v>21900</v>
      </c>
      <c r="K6162" s="18">
        <f t="shared" ca="1" si="1833"/>
        <v>0</v>
      </c>
      <c r="L6162" s="18">
        <f t="shared" ca="1" si="1826"/>
        <v>0</v>
      </c>
      <c r="M6162" s="18">
        <f t="shared" ca="1" si="1829"/>
        <v>0</v>
      </c>
      <c r="N6162" s="34">
        <f t="shared" ca="1" si="1834"/>
        <v>23717.738911522159</v>
      </c>
      <c r="P6162" s="18">
        <f t="shared" ca="1" si="1827"/>
        <v>850.66461440332296</v>
      </c>
      <c r="Q6162" s="47">
        <f ca="1">SUM(L$15:L6162)-SUM(M$15:M6162)</f>
        <v>0</v>
      </c>
      <c r="R6162" s="47" t="str">
        <f t="shared" ca="1" si="1828"/>
        <v>M6165</v>
      </c>
      <c r="S6162" s="40">
        <f t="shared" ca="1" si="1835"/>
        <v>0</v>
      </c>
      <c r="T6162" s="46">
        <f t="shared" ca="1" si="1836"/>
        <v>16</v>
      </c>
      <c r="X6162" s="74">
        <f t="shared" ca="1" si="1837"/>
        <v>-0.85066461440332297</v>
      </c>
      <c r="Y6162" s="75">
        <f t="shared" ca="1" si="1838"/>
        <v>-0.85066461440332297</v>
      </c>
      <c r="Z6162" s="74">
        <f t="shared" ca="1" si="1839"/>
        <v>0.42713096020506652</v>
      </c>
      <c r="AA6162" s="76">
        <f t="shared" ca="1" si="1840"/>
        <v>-850.66461440332296</v>
      </c>
      <c r="AB6162" s="76">
        <f t="shared" ca="1" si="1841"/>
        <v>427.13096020506651</v>
      </c>
    </row>
    <row r="6163" spans="1:28" x14ac:dyDescent="0.25">
      <c r="A6163" s="2">
        <f t="shared" si="1842"/>
        <v>29</v>
      </c>
      <c r="B6163" s="16">
        <f ca="1">VLOOKUP(A6163,PERIODS!$O$4:$P$33,2,FALSE)</f>
        <v>0.04</v>
      </c>
      <c r="C6163" s="15"/>
      <c r="D6163" s="18">
        <v>5000</v>
      </c>
      <c r="E6163" s="34">
        <f t="shared" ca="1" si="1824"/>
        <v>23717.738911522159</v>
      </c>
      <c r="F6163" s="34">
        <f t="shared" ca="1" si="1825"/>
        <v>4000</v>
      </c>
      <c r="G6163" s="69">
        <f t="shared" ca="1" si="1830"/>
        <v>0</v>
      </c>
      <c r="H6163" s="34">
        <f t="shared" ca="1" si="1831"/>
        <v>182.06178600191794</v>
      </c>
      <c r="I6163" s="34">
        <f t="shared" ca="1" si="1832"/>
        <v>4182.0617860019183</v>
      </c>
      <c r="J6163" s="18">
        <f ca="1">SUM(INDIRECT(ADDRESS(ROW(F6163),COLUMN(F6163),4)):INDIRECT(ADDRESS(ROW(F6163)+N$5-1,COLUMN(F6163),4)))</f>
        <v>21200</v>
      </c>
      <c r="K6163" s="18">
        <f t="shared" ca="1" si="1833"/>
        <v>0</v>
      </c>
      <c r="L6163" s="18">
        <f t="shared" ca="1" si="1826"/>
        <v>0</v>
      </c>
      <c r="M6163" s="18">
        <f t="shared" ca="1" si="1829"/>
        <v>0</v>
      </c>
      <c r="N6163" s="34">
        <f t="shared" ca="1" si="1834"/>
        <v>19535.67712552024</v>
      </c>
      <c r="P6163" s="18">
        <f t="shared" ca="1" si="1827"/>
        <v>182.06178600191794</v>
      </c>
      <c r="Q6163" s="47">
        <f ca="1">SUM(L$15:L6163)-SUM(M$15:M6163)</f>
        <v>0</v>
      </c>
      <c r="R6163" s="47" t="str">
        <f t="shared" ca="1" si="1828"/>
        <v>M6166</v>
      </c>
      <c r="S6163" s="40">
        <f t="shared" ca="1" si="1835"/>
        <v>0</v>
      </c>
      <c r="T6163" s="46">
        <f t="shared" ca="1" si="1836"/>
        <v>95</v>
      </c>
      <c r="X6163" s="74">
        <f t="shared" ca="1" si="1837"/>
        <v>0.18206178600191794</v>
      </c>
      <c r="Y6163" s="75">
        <f t="shared" ca="1" si="1838"/>
        <v>0.18206178600191794</v>
      </c>
      <c r="Z6163" s="74">
        <f t="shared" ca="1" si="1839"/>
        <v>1.199688315534569</v>
      </c>
      <c r="AA6163" s="76">
        <f t="shared" ca="1" si="1840"/>
        <v>182.06178600191794</v>
      </c>
      <c r="AB6163" s="76">
        <f t="shared" ca="1" si="1841"/>
        <v>1199.688315534569</v>
      </c>
    </row>
    <row r="6164" spans="1:28" x14ac:dyDescent="0.25">
      <c r="A6164" s="2">
        <f t="shared" si="1842"/>
        <v>30</v>
      </c>
      <c r="B6164" s="16">
        <f ca="1">VLOOKUP(A6164,PERIODS!$O$4:$P$33,2,FALSE)</f>
        <v>0.04</v>
      </c>
      <c r="C6164" s="15"/>
      <c r="D6164" s="18">
        <v>5000</v>
      </c>
      <c r="E6164" s="34">
        <f t="shared" ca="1" si="1824"/>
        <v>19535.67712552024</v>
      </c>
      <c r="F6164" s="34">
        <f t="shared" ca="1" si="1825"/>
        <v>4000</v>
      </c>
      <c r="G6164" s="69">
        <f t="shared" ca="1" si="1830"/>
        <v>0</v>
      </c>
      <c r="H6164" s="34">
        <f t="shared" ca="1" si="1831"/>
        <v>-2070.3125162565539</v>
      </c>
      <c r="I6164" s="34">
        <f t="shared" ca="1" si="1832"/>
        <v>1929.6874837434461</v>
      </c>
      <c r="J6164" s="18">
        <f ca="1">SUM(INDIRECT(ADDRESS(ROW(F6164),COLUMN(F6164),4)):INDIRECT(ADDRESS(ROW(F6164)+N$5-1,COLUMN(F6164),4)))</f>
        <v>20500</v>
      </c>
      <c r="K6164" s="18">
        <f t="shared" ca="1" si="1833"/>
        <v>16350</v>
      </c>
      <c r="L6164" s="18">
        <f t="shared" ca="1" si="1826"/>
        <v>16350</v>
      </c>
      <c r="M6164" s="18">
        <f t="shared" ca="1" si="1829"/>
        <v>0</v>
      </c>
      <c r="N6164" s="34">
        <f t="shared" ca="1" si="1834"/>
        <v>17605.989641776796</v>
      </c>
      <c r="P6164" s="18">
        <f t="shared" ca="1" si="1827"/>
        <v>2070.3125162565539</v>
      </c>
      <c r="Q6164" s="47">
        <f ca="1">SUM(L$15:L6164)-SUM(M$15:M6164)</f>
        <v>16350</v>
      </c>
      <c r="R6164" s="47" t="str">
        <f t="shared" ca="1" si="1828"/>
        <v>M6167</v>
      </c>
      <c r="S6164" s="40">
        <f t="shared" ca="1" si="1835"/>
        <v>0</v>
      </c>
      <c r="T6164" s="46">
        <f t="shared" ca="1" si="1836"/>
        <v>96</v>
      </c>
      <c r="X6164" s="74">
        <f t="shared" ca="1" si="1837"/>
        <v>-2.0703125162565539</v>
      </c>
      <c r="Y6164" s="75">
        <f t="shared" ca="1" si="1838"/>
        <v>-2.0703125162565539</v>
      </c>
      <c r="Z6164" s="74">
        <f t="shared" ca="1" si="1839"/>
        <v>0.12614635275832428</v>
      </c>
      <c r="AA6164" s="76">
        <f t="shared" ca="1" si="1840"/>
        <v>-2070.3125162565539</v>
      </c>
      <c r="AB6164" s="76">
        <f t="shared" ca="1" si="1841"/>
        <v>126.14635275832428</v>
      </c>
    </row>
    <row r="6165" spans="1:28" x14ac:dyDescent="0.25">
      <c r="A6165" s="2">
        <f t="shared" si="1842"/>
        <v>1</v>
      </c>
      <c r="B6165" s="16">
        <f ca="1">VLOOKUP(A6165,PERIODS!$O$4:$P$33,2,FALSE)</f>
        <v>2.4E-2</v>
      </c>
      <c r="C6165" s="15"/>
      <c r="D6165" s="18">
        <v>5000</v>
      </c>
      <c r="E6165" s="34">
        <f t="shared" ca="1" si="1824"/>
        <v>17605.989641776796</v>
      </c>
      <c r="F6165" s="34">
        <f t="shared" ca="1" si="1825"/>
        <v>2400</v>
      </c>
      <c r="G6165" s="69">
        <f t="shared" ca="1" si="1830"/>
        <v>0</v>
      </c>
      <c r="H6165" s="34">
        <f t="shared" ca="1" si="1831"/>
        <v>-597.28218315167976</v>
      </c>
      <c r="I6165" s="34">
        <f t="shared" ca="1" si="1832"/>
        <v>1802.7178168483201</v>
      </c>
      <c r="J6165" s="18">
        <f ca="1">SUM(INDIRECT(ADDRESS(ROW(F6165),COLUMN(F6165),4)):INDIRECT(ADDRESS(ROW(F6165)+N$5-1,COLUMN(F6165),4)))</f>
        <v>19800</v>
      </c>
      <c r="K6165" s="18">
        <f t="shared" ca="1" si="1833"/>
        <v>16350</v>
      </c>
      <c r="L6165" s="18">
        <f t="shared" ca="1" si="1826"/>
        <v>0</v>
      </c>
      <c r="M6165" s="18">
        <f t="shared" ca="1" si="1829"/>
        <v>0</v>
      </c>
      <c r="N6165" s="34">
        <f t="shared" ca="1" si="1834"/>
        <v>15803.271824928475</v>
      </c>
      <c r="P6165" s="18">
        <f t="shared" ca="1" si="1827"/>
        <v>597.28218315167976</v>
      </c>
      <c r="Q6165" s="47">
        <f ca="1">SUM(L$15:L6165)-SUM(M$15:M6165)</f>
        <v>16350</v>
      </c>
      <c r="R6165" s="47" t="str">
        <f t="shared" ca="1" si="1828"/>
        <v>M6168</v>
      </c>
      <c r="S6165" s="40">
        <f t="shared" ca="1" si="1835"/>
        <v>0</v>
      </c>
      <c r="T6165" s="46">
        <f t="shared" ca="1" si="1836"/>
        <v>28</v>
      </c>
      <c r="X6165" s="74">
        <f t="shared" ca="1" si="1837"/>
        <v>-0.5972821831516798</v>
      </c>
      <c r="Y6165" s="75">
        <f t="shared" ca="1" si="1838"/>
        <v>-0.5972821831516798</v>
      </c>
      <c r="Z6165" s="74">
        <f t="shared" ca="1" si="1839"/>
        <v>0.55030523434903256</v>
      </c>
      <c r="AA6165" s="76">
        <f t="shared" ca="1" si="1840"/>
        <v>-597.28218315167976</v>
      </c>
      <c r="AB6165" s="76">
        <f t="shared" ca="1" si="1841"/>
        <v>550.3052343490325</v>
      </c>
    </row>
    <row r="6166" spans="1:28" x14ac:dyDescent="0.25">
      <c r="A6166" s="2">
        <f t="shared" si="1842"/>
        <v>2</v>
      </c>
      <c r="B6166" s="16">
        <f ca="1">VLOOKUP(A6166,PERIODS!$O$4:$P$33,2,FALSE)</f>
        <v>2.5000000000000001E-2</v>
      </c>
      <c r="C6166" s="15"/>
      <c r="D6166" s="18">
        <v>5000</v>
      </c>
      <c r="E6166" s="34">
        <f t="shared" ca="1" si="1824"/>
        <v>15803.271824928475</v>
      </c>
      <c r="F6166" s="34">
        <f t="shared" ca="1" si="1825"/>
        <v>2500</v>
      </c>
      <c r="G6166" s="69">
        <f t="shared" ca="1" si="1830"/>
        <v>0</v>
      </c>
      <c r="H6166" s="34">
        <f t="shared" ca="1" si="1831"/>
        <v>-92.396790636477164</v>
      </c>
      <c r="I6166" s="34">
        <f t="shared" ca="1" si="1832"/>
        <v>2407.6032093635226</v>
      </c>
      <c r="J6166" s="18">
        <f ca="1">SUM(INDIRECT(ADDRESS(ROW(F6166),COLUMN(F6166),4)):INDIRECT(ADDRESS(ROW(F6166)+N$5-1,COLUMN(F6166),4)))</f>
        <v>20700</v>
      </c>
      <c r="K6166" s="18">
        <f t="shared" ca="1" si="1833"/>
        <v>16350</v>
      </c>
      <c r="L6166" s="18">
        <f t="shared" ca="1" si="1826"/>
        <v>0</v>
      </c>
      <c r="M6166" s="18">
        <f t="shared" ca="1" si="1829"/>
        <v>0</v>
      </c>
      <c r="N6166" s="34">
        <f t="shared" ca="1" si="1834"/>
        <v>13395.668615564953</v>
      </c>
      <c r="P6166" s="18">
        <f t="shared" ca="1" si="1827"/>
        <v>92.396790636477164</v>
      </c>
      <c r="Q6166" s="47">
        <f ca="1">SUM(L$15:L6166)-SUM(M$15:M6166)</f>
        <v>16350</v>
      </c>
      <c r="R6166" s="47" t="str">
        <f t="shared" ca="1" si="1828"/>
        <v>M6169</v>
      </c>
      <c r="S6166" s="40">
        <f t="shared" ca="1" si="1835"/>
        <v>0</v>
      </c>
      <c r="T6166" s="46">
        <f t="shared" ca="1" si="1836"/>
        <v>52</v>
      </c>
      <c r="X6166" s="74">
        <f t="shared" ca="1" si="1837"/>
        <v>-9.2396790636477169E-2</v>
      </c>
      <c r="Y6166" s="75">
        <f t="shared" ca="1" si="1838"/>
        <v>-9.2396790636477169E-2</v>
      </c>
      <c r="Z6166" s="74">
        <f t="shared" ca="1" si="1839"/>
        <v>0.91174330655497093</v>
      </c>
      <c r="AA6166" s="76">
        <f t="shared" ca="1" si="1840"/>
        <v>-92.396790636477164</v>
      </c>
      <c r="AB6166" s="76">
        <f t="shared" ca="1" si="1841"/>
        <v>911.7433065549709</v>
      </c>
    </row>
    <row r="6167" spans="1:28" x14ac:dyDescent="0.25">
      <c r="A6167" s="2">
        <f t="shared" si="1842"/>
        <v>3</v>
      </c>
      <c r="B6167" s="16">
        <f ca="1">VLOOKUP(A6167,PERIODS!$O$4:$P$33,2,FALSE)</f>
        <v>2.5000000000000001E-2</v>
      </c>
      <c r="C6167" s="15"/>
      <c r="D6167" s="18">
        <v>5000</v>
      </c>
      <c r="E6167" s="34">
        <f t="shared" ref="E6167:E6230" ca="1" si="1843">N6166</f>
        <v>13395.668615564953</v>
      </c>
      <c r="F6167" s="34">
        <f t="shared" ref="F6167:F6230" ca="1" si="1844">F$2*B6167</f>
        <v>2500</v>
      </c>
      <c r="G6167" s="69">
        <f t="shared" ca="1" si="1830"/>
        <v>0</v>
      </c>
      <c r="H6167" s="34">
        <f t="shared" ca="1" si="1831"/>
        <v>238.72297531621578</v>
      </c>
      <c r="I6167" s="34">
        <f t="shared" ca="1" si="1832"/>
        <v>2738.722975316216</v>
      </c>
      <c r="J6167" s="18">
        <f ca="1">SUM(INDIRECT(ADDRESS(ROW(F6167),COLUMN(F6167),4)):INDIRECT(ADDRESS(ROW(F6167)+N$5-1,COLUMN(F6167),4)))</f>
        <v>21500</v>
      </c>
      <c r="K6167" s="18">
        <f t="shared" ca="1" si="1833"/>
        <v>0</v>
      </c>
      <c r="L6167" s="18">
        <f t="shared" ref="L6167:L6230" ca="1" si="1845">IF((E6167+K6166)&lt;J6167,N$2,0)</f>
        <v>0</v>
      </c>
      <c r="M6167" s="18">
        <f t="shared" ca="1" si="1829"/>
        <v>16350</v>
      </c>
      <c r="N6167" s="34">
        <f t="shared" ca="1" si="1834"/>
        <v>27006.945640248738</v>
      </c>
      <c r="P6167" s="18">
        <f t="shared" ref="P6167:P6230" ca="1" si="1846">ABS(H6167)</f>
        <v>238.72297531621578</v>
      </c>
      <c r="Q6167" s="47">
        <f ca="1">SUM(L$15:L6167)-SUM(M$15:M6167)</f>
        <v>0</v>
      </c>
      <c r="R6167" s="47" t="str">
        <f t="shared" ref="R6167:R6230" ca="1" si="1847">ADDRESS(ROW(M6167)+$N$3+RANDBETWEEN(-$N$4,$N$4),COLUMN(M6167),4)</f>
        <v>M6170</v>
      </c>
      <c r="S6167" s="40">
        <f t="shared" ca="1" si="1835"/>
        <v>0</v>
      </c>
      <c r="T6167" s="46">
        <f t="shared" ca="1" si="1836"/>
        <v>12</v>
      </c>
      <c r="X6167" s="74">
        <f t="shared" ca="1" si="1837"/>
        <v>0.23872297531621578</v>
      </c>
      <c r="Y6167" s="75">
        <f t="shared" ca="1" si="1838"/>
        <v>0.23872297531621578</v>
      </c>
      <c r="Z6167" s="74">
        <f t="shared" ca="1" si="1839"/>
        <v>1.2696267699076025</v>
      </c>
      <c r="AA6167" s="76">
        <f t="shared" ca="1" si="1840"/>
        <v>238.72297531621578</v>
      </c>
      <c r="AB6167" s="76">
        <f t="shared" ca="1" si="1841"/>
        <v>1269.6267699076025</v>
      </c>
    </row>
    <row r="6168" spans="1:28" x14ac:dyDescent="0.25">
      <c r="A6168" s="2">
        <f t="shared" si="1842"/>
        <v>4</v>
      </c>
      <c r="B6168" s="16">
        <f ca="1">VLOOKUP(A6168,PERIODS!$O$4:$P$33,2,FALSE)</f>
        <v>2.5000000000000001E-2</v>
      </c>
      <c r="C6168" s="15"/>
      <c r="D6168" s="18">
        <v>5000</v>
      </c>
      <c r="E6168" s="34">
        <f t="shared" ca="1" si="1843"/>
        <v>27006.945640248738</v>
      </c>
      <c r="F6168" s="34">
        <f t="shared" ca="1" si="1844"/>
        <v>2500</v>
      </c>
      <c r="G6168" s="69">
        <f t="shared" ca="1" si="1830"/>
        <v>0</v>
      </c>
      <c r="H6168" s="34">
        <f t="shared" ca="1" si="1831"/>
        <v>-360.1393216419728</v>
      </c>
      <c r="I6168" s="34">
        <f t="shared" ca="1" si="1832"/>
        <v>2139.8606783580271</v>
      </c>
      <c r="J6168" s="18">
        <f ca="1">SUM(INDIRECT(ADDRESS(ROW(F6168),COLUMN(F6168),4)):INDIRECT(ADDRESS(ROW(F6168)+N$5-1,COLUMN(F6168),4)))</f>
        <v>22300</v>
      </c>
      <c r="K6168" s="18">
        <f t="shared" ca="1" si="1833"/>
        <v>0</v>
      </c>
      <c r="L6168" s="18">
        <f t="shared" ca="1" si="1845"/>
        <v>0</v>
      </c>
      <c r="M6168" s="18">
        <f t="shared" ca="1" si="1829"/>
        <v>0</v>
      </c>
      <c r="N6168" s="34">
        <f t="shared" ca="1" si="1834"/>
        <v>24867.084961890709</v>
      </c>
      <c r="P6168" s="18">
        <f t="shared" ca="1" si="1846"/>
        <v>360.1393216419728</v>
      </c>
      <c r="Q6168" s="47">
        <f ca="1">SUM(L$15:L6168)-SUM(M$15:M6168)</f>
        <v>0</v>
      </c>
      <c r="R6168" s="47" t="str">
        <f t="shared" ca="1" si="1847"/>
        <v>M6171</v>
      </c>
      <c r="S6168" s="40">
        <f t="shared" ca="1" si="1835"/>
        <v>0</v>
      </c>
      <c r="T6168" s="46">
        <f t="shared" ca="1" si="1836"/>
        <v>15</v>
      </c>
      <c r="X6168" s="74">
        <f t="shared" ca="1" si="1837"/>
        <v>-0.36013932164197282</v>
      </c>
      <c r="Y6168" s="75">
        <f t="shared" ca="1" si="1838"/>
        <v>-0.36013932164197282</v>
      </c>
      <c r="Z6168" s="74">
        <f t="shared" ca="1" si="1839"/>
        <v>0.69757913143053296</v>
      </c>
      <c r="AA6168" s="76">
        <f t="shared" ca="1" si="1840"/>
        <v>-360.1393216419728</v>
      </c>
      <c r="AB6168" s="76">
        <f t="shared" ca="1" si="1841"/>
        <v>697.57913143053293</v>
      </c>
    </row>
    <row r="6169" spans="1:28" x14ac:dyDescent="0.25">
      <c r="A6169" s="2">
        <f t="shared" si="1842"/>
        <v>5</v>
      </c>
      <c r="B6169" s="16">
        <f ca="1">VLOOKUP(A6169,PERIODS!$O$4:$P$33,2,FALSE)</f>
        <v>3.3000000000000002E-2</v>
      </c>
      <c r="C6169" s="15"/>
      <c r="D6169" s="18">
        <v>5000</v>
      </c>
      <c r="E6169" s="34">
        <f t="shared" ca="1" si="1843"/>
        <v>24867.084961890709</v>
      </c>
      <c r="F6169" s="34">
        <f t="shared" ca="1" si="1844"/>
        <v>3300</v>
      </c>
      <c r="G6169" s="69">
        <f t="shared" ca="1" si="1830"/>
        <v>0</v>
      </c>
      <c r="H6169" s="34">
        <f t="shared" ca="1" si="1831"/>
        <v>-1226.3546502750555</v>
      </c>
      <c r="I6169" s="34">
        <f t="shared" ca="1" si="1832"/>
        <v>2073.6453497249445</v>
      </c>
      <c r="J6169" s="18">
        <f ca="1">SUM(INDIRECT(ADDRESS(ROW(F6169),COLUMN(F6169),4)):INDIRECT(ADDRESS(ROW(F6169)+N$5-1,COLUMN(F6169),4)))</f>
        <v>23100</v>
      </c>
      <c r="K6169" s="18">
        <f t="shared" ca="1" si="1833"/>
        <v>0</v>
      </c>
      <c r="L6169" s="18">
        <f t="shared" ca="1" si="1845"/>
        <v>0</v>
      </c>
      <c r="M6169" s="18">
        <f t="shared" ca="1" si="1829"/>
        <v>0</v>
      </c>
      <c r="N6169" s="34">
        <f t="shared" ca="1" si="1834"/>
        <v>22793.439612165763</v>
      </c>
      <c r="P6169" s="18">
        <f t="shared" ca="1" si="1846"/>
        <v>1226.3546502750555</v>
      </c>
      <c r="Q6169" s="47">
        <f ca="1">SUM(L$15:L6169)-SUM(M$15:M6169)</f>
        <v>0</v>
      </c>
      <c r="R6169" s="47" t="str">
        <f t="shared" ca="1" si="1847"/>
        <v>M6172</v>
      </c>
      <c r="S6169" s="40">
        <f t="shared" ca="1" si="1835"/>
        <v>0</v>
      </c>
      <c r="T6169" s="46">
        <f t="shared" ca="1" si="1836"/>
        <v>33</v>
      </c>
      <c r="X6169" s="74">
        <f t="shared" ca="1" si="1837"/>
        <v>-1.2263546502750555</v>
      </c>
      <c r="Y6169" s="75">
        <f t="shared" ca="1" si="1838"/>
        <v>-1.2263546502750555</v>
      </c>
      <c r="Z6169" s="74">
        <f t="shared" ca="1" si="1839"/>
        <v>0.29336003078637668</v>
      </c>
      <c r="AA6169" s="76">
        <f t="shared" ca="1" si="1840"/>
        <v>-1226.3546502750555</v>
      </c>
      <c r="AB6169" s="76">
        <f t="shared" ca="1" si="1841"/>
        <v>293.36003078637668</v>
      </c>
    </row>
    <row r="6170" spans="1:28" x14ac:dyDescent="0.25">
      <c r="A6170" s="2">
        <f t="shared" si="1842"/>
        <v>6</v>
      </c>
      <c r="B6170" s="16">
        <f ca="1">VLOOKUP(A6170,PERIODS!$O$4:$P$33,2,FALSE)</f>
        <v>3.3000000000000002E-2</v>
      </c>
      <c r="C6170" s="15"/>
      <c r="D6170" s="18">
        <v>5000</v>
      </c>
      <c r="E6170" s="34">
        <f t="shared" ca="1" si="1843"/>
        <v>22793.439612165763</v>
      </c>
      <c r="F6170" s="34">
        <f t="shared" ca="1" si="1844"/>
        <v>3300</v>
      </c>
      <c r="G6170" s="69">
        <f t="shared" ca="1" si="1830"/>
        <v>0</v>
      </c>
      <c r="H6170" s="34">
        <f t="shared" ca="1" si="1831"/>
        <v>-1273.2343673233408</v>
      </c>
      <c r="I6170" s="34">
        <f t="shared" ca="1" si="1832"/>
        <v>2026.7656326766592</v>
      </c>
      <c r="J6170" s="18">
        <f ca="1">SUM(INDIRECT(ADDRESS(ROW(F6170),COLUMN(F6170),4)):INDIRECT(ADDRESS(ROW(F6170)+N$5-1,COLUMN(F6170),4)))</f>
        <v>23100</v>
      </c>
      <c r="K6170" s="18">
        <f t="shared" ca="1" si="1833"/>
        <v>16350</v>
      </c>
      <c r="L6170" s="18">
        <f t="shared" ca="1" si="1845"/>
        <v>16350</v>
      </c>
      <c r="M6170" s="18">
        <f t="shared" ca="1" si="1829"/>
        <v>0</v>
      </c>
      <c r="N6170" s="34">
        <f t="shared" ca="1" si="1834"/>
        <v>20766.673979489104</v>
      </c>
      <c r="P6170" s="18">
        <f t="shared" ca="1" si="1846"/>
        <v>1273.2343673233408</v>
      </c>
      <c r="Q6170" s="47">
        <f ca="1">SUM(L$15:L6170)-SUM(M$15:M6170)</f>
        <v>16350</v>
      </c>
      <c r="R6170" s="47" t="str">
        <f t="shared" ca="1" si="1847"/>
        <v>M6173</v>
      </c>
      <c r="S6170" s="40">
        <f t="shared" ca="1" si="1835"/>
        <v>0</v>
      </c>
      <c r="T6170" s="46">
        <f t="shared" ca="1" si="1836"/>
        <v>24</v>
      </c>
      <c r="X6170" s="74">
        <f t="shared" ca="1" si="1837"/>
        <v>-1.2732343673233408</v>
      </c>
      <c r="Y6170" s="75">
        <f t="shared" ca="1" si="1838"/>
        <v>-1.2732343673233408</v>
      </c>
      <c r="Z6170" s="74">
        <f t="shared" ca="1" si="1839"/>
        <v>0.27992477648348574</v>
      </c>
      <c r="AA6170" s="76">
        <f t="shared" ca="1" si="1840"/>
        <v>-1273.2343673233408</v>
      </c>
      <c r="AB6170" s="76">
        <f t="shared" ca="1" si="1841"/>
        <v>279.92477648348574</v>
      </c>
    </row>
    <row r="6171" spans="1:28" x14ac:dyDescent="0.25">
      <c r="A6171" s="2">
        <f t="shared" si="1842"/>
        <v>7</v>
      </c>
      <c r="B6171" s="16">
        <f ca="1">VLOOKUP(A6171,PERIODS!$O$4:$P$33,2,FALSE)</f>
        <v>3.3000000000000002E-2</v>
      </c>
      <c r="C6171" s="15"/>
      <c r="D6171" s="18">
        <v>5000</v>
      </c>
      <c r="E6171" s="34">
        <f t="shared" ca="1" si="1843"/>
        <v>20766.673979489104</v>
      </c>
      <c r="F6171" s="34">
        <f t="shared" ca="1" si="1844"/>
        <v>3300</v>
      </c>
      <c r="G6171" s="69">
        <f t="shared" ca="1" si="1830"/>
        <v>0</v>
      </c>
      <c r="H6171" s="34">
        <f t="shared" ca="1" si="1831"/>
        <v>1418.6352463899304</v>
      </c>
      <c r="I6171" s="34">
        <f t="shared" ca="1" si="1832"/>
        <v>4718.6352463899302</v>
      </c>
      <c r="J6171" s="18">
        <f ca="1">SUM(INDIRECT(ADDRESS(ROW(F6171),COLUMN(F6171),4)):INDIRECT(ADDRESS(ROW(F6171)+N$5-1,COLUMN(F6171),4)))</f>
        <v>23100</v>
      </c>
      <c r="K6171" s="18">
        <f t="shared" ca="1" si="1833"/>
        <v>16350</v>
      </c>
      <c r="L6171" s="18">
        <f t="shared" ca="1" si="1845"/>
        <v>0</v>
      </c>
      <c r="M6171" s="18">
        <f t="shared" ca="1" si="1829"/>
        <v>0</v>
      </c>
      <c r="N6171" s="34">
        <f t="shared" ca="1" si="1834"/>
        <v>16048.038733099173</v>
      </c>
      <c r="P6171" s="18">
        <f t="shared" ca="1" si="1846"/>
        <v>1418.6352463899304</v>
      </c>
      <c r="Q6171" s="47">
        <f ca="1">SUM(L$15:L6171)-SUM(M$15:M6171)</f>
        <v>16350</v>
      </c>
      <c r="R6171" s="47" t="str">
        <f t="shared" ca="1" si="1847"/>
        <v>M6174</v>
      </c>
      <c r="S6171" s="40">
        <f t="shared" ca="1" si="1835"/>
        <v>0</v>
      </c>
      <c r="T6171" s="46">
        <f t="shared" ca="1" si="1836"/>
        <v>65</v>
      </c>
      <c r="X6171" s="74">
        <f t="shared" ca="1" si="1837"/>
        <v>1.4186352463899305</v>
      </c>
      <c r="Y6171" s="75">
        <f t="shared" ca="1" si="1838"/>
        <v>1.4186352463899305</v>
      </c>
      <c r="Z6171" s="74">
        <f t="shared" ca="1" si="1839"/>
        <v>4.131478141244993</v>
      </c>
      <c r="AA6171" s="76">
        <f t="shared" ca="1" si="1840"/>
        <v>1418.6352463899304</v>
      </c>
      <c r="AB6171" s="76">
        <f t="shared" ca="1" si="1841"/>
        <v>4131.4781412449929</v>
      </c>
    </row>
    <row r="6172" spans="1:28" x14ac:dyDescent="0.25">
      <c r="A6172" s="2">
        <f t="shared" si="1842"/>
        <v>8</v>
      </c>
      <c r="B6172" s="16">
        <f ca="1">VLOOKUP(A6172,PERIODS!$O$4:$P$33,2,FALSE)</f>
        <v>3.3000000000000002E-2</v>
      </c>
      <c r="C6172" s="15"/>
      <c r="D6172" s="18">
        <v>5000</v>
      </c>
      <c r="E6172" s="34">
        <f t="shared" ca="1" si="1843"/>
        <v>16048.038733099173</v>
      </c>
      <c r="F6172" s="34">
        <f t="shared" ca="1" si="1844"/>
        <v>3300</v>
      </c>
      <c r="G6172" s="69">
        <f t="shared" ca="1" si="1830"/>
        <v>0</v>
      </c>
      <c r="H6172" s="34">
        <f t="shared" ca="1" si="1831"/>
        <v>658.56352617651976</v>
      </c>
      <c r="I6172" s="34">
        <f t="shared" ca="1" si="1832"/>
        <v>3958.5635261765196</v>
      </c>
      <c r="J6172" s="18">
        <f ca="1">SUM(INDIRECT(ADDRESS(ROW(F6172),COLUMN(F6172),4)):INDIRECT(ADDRESS(ROW(F6172)+N$5-1,COLUMN(F6172),4)))</f>
        <v>23100</v>
      </c>
      <c r="K6172" s="18">
        <f t="shared" ca="1" si="1833"/>
        <v>16350</v>
      </c>
      <c r="L6172" s="18">
        <f t="shared" ca="1" si="1845"/>
        <v>0</v>
      </c>
      <c r="M6172" s="18">
        <f t="shared" ca="1" si="1829"/>
        <v>0</v>
      </c>
      <c r="N6172" s="34">
        <f t="shared" ca="1" si="1834"/>
        <v>12089.475206922652</v>
      </c>
      <c r="P6172" s="18">
        <f t="shared" ca="1" si="1846"/>
        <v>658.56352617651976</v>
      </c>
      <c r="Q6172" s="47">
        <f ca="1">SUM(L$15:L6172)-SUM(M$15:M6172)</f>
        <v>16350</v>
      </c>
      <c r="R6172" s="47" t="str">
        <f t="shared" ca="1" si="1847"/>
        <v>M6175</v>
      </c>
      <c r="S6172" s="40">
        <f t="shared" ca="1" si="1835"/>
        <v>0</v>
      </c>
      <c r="T6172" s="46">
        <f t="shared" ca="1" si="1836"/>
        <v>49</v>
      </c>
      <c r="X6172" s="74">
        <f t="shared" ca="1" si="1837"/>
        <v>0.65856352617651981</v>
      </c>
      <c r="Y6172" s="75">
        <f t="shared" ca="1" si="1838"/>
        <v>0.65856352617651981</v>
      </c>
      <c r="Z6172" s="74">
        <f t="shared" ca="1" si="1839"/>
        <v>1.9320150510847527</v>
      </c>
      <c r="AA6172" s="76">
        <f t="shared" ca="1" si="1840"/>
        <v>658.56352617651976</v>
      </c>
      <c r="AB6172" s="76">
        <f t="shared" ca="1" si="1841"/>
        <v>1932.0150510847527</v>
      </c>
    </row>
    <row r="6173" spans="1:28" x14ac:dyDescent="0.25">
      <c r="A6173" s="2">
        <f t="shared" si="1842"/>
        <v>9</v>
      </c>
      <c r="B6173" s="16">
        <f ca="1">VLOOKUP(A6173,PERIODS!$O$4:$P$33,2,FALSE)</f>
        <v>3.3000000000000002E-2</v>
      </c>
      <c r="C6173" s="15"/>
      <c r="D6173" s="18">
        <v>5000</v>
      </c>
      <c r="E6173" s="34">
        <f t="shared" ca="1" si="1843"/>
        <v>12089.475206922652</v>
      </c>
      <c r="F6173" s="34">
        <f t="shared" ca="1" si="1844"/>
        <v>3300</v>
      </c>
      <c r="G6173" s="69">
        <f t="shared" ca="1" si="1830"/>
        <v>0</v>
      </c>
      <c r="H6173" s="34">
        <f t="shared" ca="1" si="1831"/>
        <v>1959.9639845400536</v>
      </c>
      <c r="I6173" s="34">
        <f t="shared" ca="1" si="1832"/>
        <v>5259.9639845400534</v>
      </c>
      <c r="J6173" s="18">
        <f ca="1">SUM(INDIRECT(ADDRESS(ROW(F6173),COLUMN(F6173),4)):INDIRECT(ADDRESS(ROW(F6173)+N$5-1,COLUMN(F6173),4)))</f>
        <v>23100</v>
      </c>
      <c r="K6173" s="18">
        <f t="shared" ca="1" si="1833"/>
        <v>0</v>
      </c>
      <c r="L6173" s="18">
        <f t="shared" ca="1" si="1845"/>
        <v>0</v>
      </c>
      <c r="M6173" s="18">
        <f t="shared" ca="1" si="1829"/>
        <v>16350</v>
      </c>
      <c r="N6173" s="34">
        <f t="shared" ca="1" si="1834"/>
        <v>23179.5112223826</v>
      </c>
      <c r="P6173" s="18">
        <f t="shared" ca="1" si="1846"/>
        <v>1959.9639845400536</v>
      </c>
      <c r="Q6173" s="47">
        <f ca="1">SUM(L$15:L6173)-SUM(M$15:M6173)</f>
        <v>0</v>
      </c>
      <c r="R6173" s="47" t="str">
        <f t="shared" ca="1" si="1847"/>
        <v>M6176</v>
      </c>
      <c r="S6173" s="40">
        <f t="shared" ca="1" si="1835"/>
        <v>0</v>
      </c>
      <c r="T6173" s="46">
        <f t="shared" ca="1" si="1836"/>
        <v>38</v>
      </c>
      <c r="X6173" s="74">
        <f t="shared" ca="1" si="1837"/>
        <v>2.3148568058579442</v>
      </c>
      <c r="Y6173" s="75">
        <f t="shared" ca="1" si="1838"/>
        <v>1.9599639845400536</v>
      </c>
      <c r="Z6173" s="74">
        <f t="shared" ca="1" si="1839"/>
        <v>7.0990713842313315</v>
      </c>
      <c r="AA6173" s="76">
        <f t="shared" ca="1" si="1840"/>
        <v>1959.9639845400536</v>
      </c>
      <c r="AB6173" s="76">
        <f t="shared" ca="1" si="1841"/>
        <v>7099.0713842313316</v>
      </c>
    </row>
    <row r="6174" spans="1:28" x14ac:dyDescent="0.25">
      <c r="A6174" s="2">
        <f t="shared" si="1842"/>
        <v>10</v>
      </c>
      <c r="B6174" s="16">
        <f ca="1">VLOOKUP(A6174,PERIODS!$O$4:$P$33,2,FALSE)</f>
        <v>3.3000000000000002E-2</v>
      </c>
      <c r="C6174" s="15"/>
      <c r="D6174" s="18">
        <v>5000</v>
      </c>
      <c r="E6174" s="34">
        <f t="shared" ca="1" si="1843"/>
        <v>23179.5112223826</v>
      </c>
      <c r="F6174" s="34">
        <f t="shared" ca="1" si="1844"/>
        <v>3300</v>
      </c>
      <c r="G6174" s="69">
        <f t="shared" ca="1" si="1830"/>
        <v>0</v>
      </c>
      <c r="H6174" s="34">
        <f t="shared" ca="1" si="1831"/>
        <v>1566.0946016494781</v>
      </c>
      <c r="I6174" s="34">
        <f t="shared" ca="1" si="1832"/>
        <v>4866.0946016494781</v>
      </c>
      <c r="J6174" s="18">
        <f ca="1">SUM(INDIRECT(ADDRESS(ROW(F6174),COLUMN(F6174),4)):INDIRECT(ADDRESS(ROW(F6174)+N$5-1,COLUMN(F6174),4)))</f>
        <v>23100</v>
      </c>
      <c r="K6174" s="18">
        <f t="shared" ca="1" si="1833"/>
        <v>0</v>
      </c>
      <c r="L6174" s="18">
        <f t="shared" ca="1" si="1845"/>
        <v>0</v>
      </c>
      <c r="M6174" s="18">
        <f t="shared" ca="1" si="1829"/>
        <v>0</v>
      </c>
      <c r="N6174" s="34">
        <f t="shared" ca="1" si="1834"/>
        <v>18313.416620733122</v>
      </c>
      <c r="P6174" s="18">
        <f t="shared" ca="1" si="1846"/>
        <v>1566.0946016494781</v>
      </c>
      <c r="Q6174" s="47">
        <f ca="1">SUM(L$15:L6174)-SUM(M$15:M6174)</f>
        <v>0</v>
      </c>
      <c r="R6174" s="47" t="str">
        <f t="shared" ca="1" si="1847"/>
        <v>M6177</v>
      </c>
      <c r="S6174" s="40">
        <f t="shared" ca="1" si="1835"/>
        <v>0</v>
      </c>
      <c r="T6174" s="46">
        <f t="shared" ca="1" si="1836"/>
        <v>80</v>
      </c>
      <c r="X6174" s="74">
        <f t="shared" ca="1" si="1837"/>
        <v>1.5660946016494781</v>
      </c>
      <c r="Y6174" s="75">
        <f t="shared" ca="1" si="1838"/>
        <v>1.5660946016494781</v>
      </c>
      <c r="Z6174" s="74">
        <f t="shared" ca="1" si="1839"/>
        <v>4.7879129260023303</v>
      </c>
      <c r="AA6174" s="76">
        <f t="shared" ca="1" si="1840"/>
        <v>1566.0946016494781</v>
      </c>
      <c r="AB6174" s="76">
        <f t="shared" ca="1" si="1841"/>
        <v>4787.9129260023301</v>
      </c>
    </row>
    <row r="6175" spans="1:28" x14ac:dyDescent="0.25">
      <c r="A6175" s="2">
        <f t="shared" si="1842"/>
        <v>11</v>
      </c>
      <c r="B6175" s="16">
        <f ca="1">VLOOKUP(A6175,PERIODS!$O$4:$P$33,2,FALSE)</f>
        <v>3.3000000000000002E-2</v>
      </c>
      <c r="C6175" s="15"/>
      <c r="D6175" s="18">
        <v>5000</v>
      </c>
      <c r="E6175" s="34">
        <f t="shared" ca="1" si="1843"/>
        <v>18313.416620733122</v>
      </c>
      <c r="F6175" s="34">
        <f t="shared" ca="1" si="1844"/>
        <v>3300</v>
      </c>
      <c r="G6175" s="69">
        <f t="shared" ca="1" si="1830"/>
        <v>0</v>
      </c>
      <c r="H6175" s="34">
        <f t="shared" ca="1" si="1831"/>
        <v>368.97246778340286</v>
      </c>
      <c r="I6175" s="34">
        <f t="shared" ca="1" si="1832"/>
        <v>3668.9724677834029</v>
      </c>
      <c r="J6175" s="18">
        <f ca="1">SUM(INDIRECT(ADDRESS(ROW(F6175),COLUMN(F6175),4)):INDIRECT(ADDRESS(ROW(F6175)+N$5-1,COLUMN(F6175),4)))</f>
        <v>23300</v>
      </c>
      <c r="K6175" s="18">
        <f t="shared" ca="1" si="1833"/>
        <v>16350</v>
      </c>
      <c r="L6175" s="18">
        <f t="shared" ca="1" si="1845"/>
        <v>16350</v>
      </c>
      <c r="M6175" s="18">
        <f t="shared" ca="1" si="1829"/>
        <v>0</v>
      </c>
      <c r="N6175" s="34">
        <f t="shared" ca="1" si="1834"/>
        <v>14644.44415294972</v>
      </c>
      <c r="P6175" s="18">
        <f t="shared" ca="1" si="1846"/>
        <v>368.97246778340286</v>
      </c>
      <c r="Q6175" s="47">
        <f ca="1">SUM(L$15:L6175)-SUM(M$15:M6175)</f>
        <v>16350</v>
      </c>
      <c r="R6175" s="47" t="str">
        <f t="shared" ca="1" si="1847"/>
        <v>M6178</v>
      </c>
      <c r="S6175" s="40">
        <f t="shared" ca="1" si="1835"/>
        <v>0</v>
      </c>
      <c r="T6175" s="46">
        <f t="shared" ca="1" si="1836"/>
        <v>7</v>
      </c>
      <c r="X6175" s="74">
        <f t="shared" ca="1" si="1837"/>
        <v>0.36897246778340287</v>
      </c>
      <c r="Y6175" s="75">
        <f t="shared" ca="1" si="1838"/>
        <v>0.36897246778340287</v>
      </c>
      <c r="Z6175" s="74">
        <f t="shared" ca="1" si="1839"/>
        <v>1.446247784719328</v>
      </c>
      <c r="AA6175" s="76">
        <f t="shared" ca="1" si="1840"/>
        <v>368.97246778340286</v>
      </c>
      <c r="AB6175" s="76">
        <f t="shared" ca="1" si="1841"/>
        <v>1446.2477847193279</v>
      </c>
    </row>
    <row r="6176" spans="1:28" x14ac:dyDescent="0.25">
      <c r="A6176" s="2">
        <f t="shared" si="1842"/>
        <v>12</v>
      </c>
      <c r="B6176" s="16">
        <f ca="1">VLOOKUP(A6176,PERIODS!$O$4:$P$33,2,FALSE)</f>
        <v>3.3000000000000002E-2</v>
      </c>
      <c r="C6176" s="15"/>
      <c r="D6176" s="18">
        <v>5000</v>
      </c>
      <c r="E6176" s="34">
        <f t="shared" ca="1" si="1843"/>
        <v>14644.44415294972</v>
      </c>
      <c r="F6176" s="34">
        <f t="shared" ca="1" si="1844"/>
        <v>3300</v>
      </c>
      <c r="G6176" s="69">
        <f t="shared" ca="1" si="1830"/>
        <v>0</v>
      </c>
      <c r="H6176" s="34">
        <f t="shared" ca="1" si="1831"/>
        <v>500.92292336043607</v>
      </c>
      <c r="I6176" s="34">
        <f t="shared" ca="1" si="1832"/>
        <v>3800.922923360436</v>
      </c>
      <c r="J6176" s="18">
        <f ca="1">SUM(INDIRECT(ADDRESS(ROW(F6176),COLUMN(F6176),4)):INDIRECT(ADDRESS(ROW(F6176)+N$5-1,COLUMN(F6176),4)))</f>
        <v>23500</v>
      </c>
      <c r="K6176" s="18">
        <f t="shared" ca="1" si="1833"/>
        <v>16350</v>
      </c>
      <c r="L6176" s="18">
        <f t="shared" ca="1" si="1845"/>
        <v>0</v>
      </c>
      <c r="M6176" s="18">
        <f t="shared" ca="1" si="1829"/>
        <v>0</v>
      </c>
      <c r="N6176" s="34">
        <f t="shared" ca="1" si="1834"/>
        <v>10843.521229589283</v>
      </c>
      <c r="P6176" s="18">
        <f t="shared" ca="1" si="1846"/>
        <v>500.92292336043607</v>
      </c>
      <c r="Q6176" s="47">
        <f ca="1">SUM(L$15:L6176)-SUM(M$15:M6176)</f>
        <v>16350</v>
      </c>
      <c r="R6176" s="47" t="str">
        <f t="shared" ca="1" si="1847"/>
        <v>M6179</v>
      </c>
      <c r="S6176" s="40">
        <f t="shared" ca="1" si="1835"/>
        <v>0</v>
      </c>
      <c r="T6176" s="46">
        <f t="shared" ca="1" si="1836"/>
        <v>54</v>
      </c>
      <c r="X6176" s="74">
        <f t="shared" ca="1" si="1837"/>
        <v>0.50092292336043609</v>
      </c>
      <c r="Y6176" s="75">
        <f t="shared" ca="1" si="1838"/>
        <v>0.50092292336043609</v>
      </c>
      <c r="Z6176" s="74">
        <f t="shared" ca="1" si="1839"/>
        <v>1.6502436164718832</v>
      </c>
      <c r="AA6176" s="76">
        <f t="shared" ca="1" si="1840"/>
        <v>500.92292336043607</v>
      </c>
      <c r="AB6176" s="76">
        <f t="shared" ca="1" si="1841"/>
        <v>1650.2436164718831</v>
      </c>
    </row>
    <row r="6177" spans="1:28" x14ac:dyDescent="0.25">
      <c r="A6177" s="2">
        <f t="shared" si="1842"/>
        <v>13</v>
      </c>
      <c r="B6177" s="16">
        <f ca="1">VLOOKUP(A6177,PERIODS!$O$4:$P$33,2,FALSE)</f>
        <v>3.3000000000000002E-2</v>
      </c>
      <c r="C6177" s="15"/>
      <c r="D6177" s="18">
        <v>5000</v>
      </c>
      <c r="E6177" s="34">
        <f t="shared" ca="1" si="1843"/>
        <v>10843.521229589283</v>
      </c>
      <c r="F6177" s="34">
        <f t="shared" ca="1" si="1844"/>
        <v>3300</v>
      </c>
      <c r="G6177" s="69">
        <f t="shared" ca="1" si="1830"/>
        <v>0</v>
      </c>
      <c r="H6177" s="34">
        <f t="shared" ca="1" si="1831"/>
        <v>-1097.4953020335222</v>
      </c>
      <c r="I6177" s="34">
        <f t="shared" ca="1" si="1832"/>
        <v>2202.5046979664776</v>
      </c>
      <c r="J6177" s="18">
        <f ca="1">SUM(INDIRECT(ADDRESS(ROW(F6177),COLUMN(F6177),4)):INDIRECT(ADDRESS(ROW(F6177)+N$5-1,COLUMN(F6177),4)))</f>
        <v>23700</v>
      </c>
      <c r="K6177" s="18">
        <f t="shared" ca="1" si="1833"/>
        <v>16350</v>
      </c>
      <c r="L6177" s="18">
        <f t="shared" ca="1" si="1845"/>
        <v>0</v>
      </c>
      <c r="M6177" s="18">
        <f t="shared" ca="1" si="1829"/>
        <v>0</v>
      </c>
      <c r="N6177" s="34">
        <f t="shared" ca="1" si="1834"/>
        <v>8641.0165316228049</v>
      </c>
      <c r="P6177" s="18">
        <f t="shared" ca="1" si="1846"/>
        <v>1097.4953020335222</v>
      </c>
      <c r="Q6177" s="47">
        <f ca="1">SUM(L$15:L6177)-SUM(M$15:M6177)</f>
        <v>16350</v>
      </c>
      <c r="R6177" s="47" t="str">
        <f t="shared" ca="1" si="1847"/>
        <v>M6180</v>
      </c>
      <c r="S6177" s="40">
        <f t="shared" ca="1" si="1835"/>
        <v>0</v>
      </c>
      <c r="T6177" s="46">
        <f t="shared" ca="1" si="1836"/>
        <v>27</v>
      </c>
      <c r="X6177" s="74">
        <f t="shared" ca="1" si="1837"/>
        <v>-1.0974953020335223</v>
      </c>
      <c r="Y6177" s="75">
        <f t="shared" ca="1" si="1838"/>
        <v>-1.0974953020335223</v>
      </c>
      <c r="Z6177" s="74">
        <f t="shared" ca="1" si="1839"/>
        <v>0.3337058702321643</v>
      </c>
      <c r="AA6177" s="76">
        <f t="shared" ca="1" si="1840"/>
        <v>-1097.4953020335222</v>
      </c>
      <c r="AB6177" s="76">
        <f t="shared" ca="1" si="1841"/>
        <v>333.70587023216433</v>
      </c>
    </row>
    <row r="6178" spans="1:28" x14ac:dyDescent="0.25">
      <c r="A6178" s="2">
        <f t="shared" si="1842"/>
        <v>14</v>
      </c>
      <c r="B6178" s="16">
        <f ca="1">VLOOKUP(A6178,PERIODS!$O$4:$P$33,2,FALSE)</f>
        <v>3.3000000000000002E-2</v>
      </c>
      <c r="C6178" s="15"/>
      <c r="D6178" s="18">
        <v>5000</v>
      </c>
      <c r="E6178" s="34">
        <f t="shared" ca="1" si="1843"/>
        <v>8641.0165316228049</v>
      </c>
      <c r="F6178" s="34">
        <f t="shared" ca="1" si="1844"/>
        <v>3300</v>
      </c>
      <c r="G6178" s="69">
        <f t="shared" ca="1" si="1830"/>
        <v>0</v>
      </c>
      <c r="H6178" s="34">
        <f t="shared" ca="1" si="1831"/>
        <v>72.095535283553261</v>
      </c>
      <c r="I6178" s="34">
        <f t="shared" ca="1" si="1832"/>
        <v>3372.0955352835531</v>
      </c>
      <c r="J6178" s="18">
        <f ca="1">SUM(INDIRECT(ADDRESS(ROW(F6178),COLUMN(F6178),4)):INDIRECT(ADDRESS(ROW(F6178)+N$5-1,COLUMN(F6178),4)))</f>
        <v>23900</v>
      </c>
      <c r="K6178" s="18">
        <f t="shared" ca="1" si="1833"/>
        <v>0</v>
      </c>
      <c r="L6178" s="18">
        <f t="shared" ca="1" si="1845"/>
        <v>0</v>
      </c>
      <c r="M6178" s="18">
        <f t="shared" ca="1" si="1829"/>
        <v>16350</v>
      </c>
      <c r="N6178" s="34">
        <f t="shared" ca="1" si="1834"/>
        <v>21618.92099633925</v>
      </c>
      <c r="P6178" s="18">
        <f t="shared" ca="1" si="1846"/>
        <v>72.095535283553261</v>
      </c>
      <c r="Q6178" s="47">
        <f ca="1">SUM(L$15:L6178)-SUM(M$15:M6178)</f>
        <v>0</v>
      </c>
      <c r="R6178" s="47" t="str">
        <f t="shared" ca="1" si="1847"/>
        <v>M6181</v>
      </c>
      <c r="S6178" s="40">
        <f t="shared" ca="1" si="1835"/>
        <v>0</v>
      </c>
      <c r="T6178" s="46">
        <f t="shared" ca="1" si="1836"/>
        <v>15</v>
      </c>
      <c r="X6178" s="74">
        <f t="shared" ca="1" si="1837"/>
        <v>7.2095535283553266E-2</v>
      </c>
      <c r="Y6178" s="75">
        <f t="shared" ca="1" si="1838"/>
        <v>7.2095535283553266E-2</v>
      </c>
      <c r="Z6178" s="74">
        <f t="shared" ca="1" si="1839"/>
        <v>1.0747580164711714</v>
      </c>
      <c r="AA6178" s="76">
        <f t="shared" ca="1" si="1840"/>
        <v>72.095535283553261</v>
      </c>
      <c r="AB6178" s="76">
        <f t="shared" ca="1" si="1841"/>
        <v>1074.7580164711715</v>
      </c>
    </row>
    <row r="6179" spans="1:28" x14ac:dyDescent="0.25">
      <c r="A6179" s="2">
        <f t="shared" si="1842"/>
        <v>15</v>
      </c>
      <c r="B6179" s="16">
        <f ca="1">VLOOKUP(A6179,PERIODS!$O$4:$P$33,2,FALSE)</f>
        <v>3.3000000000000002E-2</v>
      </c>
      <c r="C6179" s="15"/>
      <c r="D6179" s="18">
        <v>5000</v>
      </c>
      <c r="E6179" s="34">
        <f t="shared" ca="1" si="1843"/>
        <v>21618.92099633925</v>
      </c>
      <c r="F6179" s="34">
        <f t="shared" ca="1" si="1844"/>
        <v>3300</v>
      </c>
      <c r="G6179" s="69">
        <f t="shared" ca="1" si="1830"/>
        <v>0</v>
      </c>
      <c r="H6179" s="34">
        <f t="shared" ca="1" si="1831"/>
        <v>-1031.4720168720346</v>
      </c>
      <c r="I6179" s="34">
        <f t="shared" ca="1" si="1832"/>
        <v>2268.5279831279654</v>
      </c>
      <c r="J6179" s="18">
        <f ca="1">SUM(INDIRECT(ADDRESS(ROW(F6179),COLUMN(F6179),4)):INDIRECT(ADDRESS(ROW(F6179)+N$5-1,COLUMN(F6179),4)))</f>
        <v>24100</v>
      </c>
      <c r="K6179" s="18">
        <f t="shared" ca="1" si="1833"/>
        <v>16350</v>
      </c>
      <c r="L6179" s="18">
        <f t="shared" ca="1" si="1845"/>
        <v>16350</v>
      </c>
      <c r="M6179" s="18">
        <f t="shared" ca="1" si="1829"/>
        <v>0</v>
      </c>
      <c r="N6179" s="34">
        <f t="shared" ca="1" si="1834"/>
        <v>19350.393013211284</v>
      </c>
      <c r="P6179" s="18">
        <f t="shared" ca="1" si="1846"/>
        <v>1031.4720168720346</v>
      </c>
      <c r="Q6179" s="47">
        <f ca="1">SUM(L$15:L6179)-SUM(M$15:M6179)</f>
        <v>16350</v>
      </c>
      <c r="R6179" s="47" t="str">
        <f t="shared" ca="1" si="1847"/>
        <v>M6182</v>
      </c>
      <c r="S6179" s="40">
        <f t="shared" ca="1" si="1835"/>
        <v>0</v>
      </c>
      <c r="T6179" s="46">
        <f t="shared" ca="1" si="1836"/>
        <v>77</v>
      </c>
      <c r="X6179" s="74">
        <f t="shared" ca="1" si="1837"/>
        <v>-1.0314720168720346</v>
      </c>
      <c r="Y6179" s="75">
        <f t="shared" ca="1" si="1838"/>
        <v>-1.0314720168720346</v>
      </c>
      <c r="Z6179" s="74">
        <f t="shared" ca="1" si="1839"/>
        <v>0.35648182689739133</v>
      </c>
      <c r="AA6179" s="76">
        <f t="shared" ca="1" si="1840"/>
        <v>-1031.4720168720346</v>
      </c>
      <c r="AB6179" s="76">
        <f t="shared" ca="1" si="1841"/>
        <v>356.48182689739133</v>
      </c>
    </row>
    <row r="6180" spans="1:28" x14ac:dyDescent="0.25">
      <c r="A6180" s="2">
        <f t="shared" si="1842"/>
        <v>16</v>
      </c>
      <c r="B6180" s="16">
        <f ca="1">VLOOKUP(A6180,PERIODS!$O$4:$P$33,2,FALSE)</f>
        <v>3.3000000000000002E-2</v>
      </c>
      <c r="C6180" s="15"/>
      <c r="D6180" s="18">
        <v>5000</v>
      </c>
      <c r="E6180" s="34">
        <f t="shared" ca="1" si="1843"/>
        <v>19350.393013211284</v>
      </c>
      <c r="F6180" s="34">
        <f t="shared" ca="1" si="1844"/>
        <v>3300</v>
      </c>
      <c r="G6180" s="69">
        <f t="shared" ca="1" si="1830"/>
        <v>0</v>
      </c>
      <c r="H6180" s="34">
        <f t="shared" ca="1" si="1831"/>
        <v>-2603.8756697984377</v>
      </c>
      <c r="I6180" s="34">
        <f t="shared" ca="1" si="1832"/>
        <v>696.12433020156232</v>
      </c>
      <c r="J6180" s="18">
        <f ca="1">SUM(INDIRECT(ADDRESS(ROW(F6180),COLUMN(F6180),4)):INDIRECT(ADDRESS(ROW(F6180)+N$5-1,COLUMN(F6180),4)))</f>
        <v>24300</v>
      </c>
      <c r="K6180" s="18">
        <f t="shared" ca="1" si="1833"/>
        <v>16350</v>
      </c>
      <c r="L6180" s="18">
        <f t="shared" ca="1" si="1845"/>
        <v>0</v>
      </c>
      <c r="M6180" s="18">
        <f t="shared" ca="1" si="1829"/>
        <v>0</v>
      </c>
      <c r="N6180" s="34">
        <f t="shared" ca="1" si="1834"/>
        <v>18654.268683009723</v>
      </c>
      <c r="P6180" s="18">
        <f t="shared" ca="1" si="1846"/>
        <v>2603.8756697984377</v>
      </c>
      <c r="Q6180" s="47">
        <f ca="1">SUM(L$15:L6180)-SUM(M$15:M6180)</f>
        <v>16350</v>
      </c>
      <c r="R6180" s="47" t="str">
        <f t="shared" ca="1" si="1847"/>
        <v>M6183</v>
      </c>
      <c r="S6180" s="40">
        <f t="shared" ca="1" si="1835"/>
        <v>0</v>
      </c>
      <c r="T6180" s="46">
        <f t="shared" ca="1" si="1836"/>
        <v>18</v>
      </c>
      <c r="X6180" s="74">
        <f t="shared" ca="1" si="1837"/>
        <v>-2.6038756697984375</v>
      </c>
      <c r="Y6180" s="75">
        <f t="shared" ca="1" si="1838"/>
        <v>-2.6038756697984375</v>
      </c>
      <c r="Z6180" s="74">
        <f t="shared" ca="1" si="1839"/>
        <v>7.3986275455366415E-2</v>
      </c>
      <c r="AA6180" s="76">
        <f t="shared" ca="1" si="1840"/>
        <v>-2603.8756697984377</v>
      </c>
      <c r="AB6180" s="76">
        <f t="shared" ca="1" si="1841"/>
        <v>73.98627545536641</v>
      </c>
    </row>
    <row r="6181" spans="1:28" x14ac:dyDescent="0.25">
      <c r="A6181" s="2">
        <f t="shared" si="1842"/>
        <v>17</v>
      </c>
      <c r="B6181" s="16">
        <f ca="1">VLOOKUP(A6181,PERIODS!$O$4:$P$33,2,FALSE)</f>
        <v>3.5000000000000003E-2</v>
      </c>
      <c r="C6181" s="15"/>
      <c r="D6181" s="18">
        <v>5000</v>
      </c>
      <c r="E6181" s="34">
        <f t="shared" ca="1" si="1843"/>
        <v>18654.268683009723</v>
      </c>
      <c r="F6181" s="34">
        <f t="shared" ca="1" si="1844"/>
        <v>3500.0000000000005</v>
      </c>
      <c r="G6181" s="69">
        <f t="shared" ca="1" si="1830"/>
        <v>0</v>
      </c>
      <c r="H6181" s="34">
        <f t="shared" ca="1" si="1831"/>
        <v>1042.1649432773895</v>
      </c>
      <c r="I6181" s="34">
        <f t="shared" ca="1" si="1832"/>
        <v>4542.1649432773902</v>
      </c>
      <c r="J6181" s="18">
        <f ca="1">SUM(INDIRECT(ADDRESS(ROW(F6181),COLUMN(F6181),4)):INDIRECT(ADDRESS(ROW(F6181)+N$5-1,COLUMN(F6181),4)))</f>
        <v>24500.000000000004</v>
      </c>
      <c r="K6181" s="18">
        <f t="shared" ca="1" si="1833"/>
        <v>16350</v>
      </c>
      <c r="L6181" s="18">
        <f t="shared" ca="1" si="1845"/>
        <v>0</v>
      </c>
      <c r="M6181" s="18">
        <f t="shared" ca="1" si="1829"/>
        <v>0</v>
      </c>
      <c r="N6181" s="34">
        <f t="shared" ca="1" si="1834"/>
        <v>14112.103739732333</v>
      </c>
      <c r="P6181" s="18">
        <f t="shared" ca="1" si="1846"/>
        <v>1042.1649432773895</v>
      </c>
      <c r="Q6181" s="47">
        <f ca="1">SUM(L$15:L6181)-SUM(M$15:M6181)</f>
        <v>16350</v>
      </c>
      <c r="R6181" s="47" t="str">
        <f t="shared" ca="1" si="1847"/>
        <v>M6184</v>
      </c>
      <c r="S6181" s="40">
        <f t="shared" ca="1" si="1835"/>
        <v>0</v>
      </c>
      <c r="T6181" s="46">
        <f t="shared" ca="1" si="1836"/>
        <v>28</v>
      </c>
      <c r="X6181" s="74">
        <f t="shared" ca="1" si="1837"/>
        <v>1.0421649432773894</v>
      </c>
      <c r="Y6181" s="75">
        <f t="shared" ca="1" si="1838"/>
        <v>1.0421649432773894</v>
      </c>
      <c r="Z6181" s="74">
        <f t="shared" ca="1" si="1839"/>
        <v>2.8353487437352691</v>
      </c>
      <c r="AA6181" s="76">
        <f t="shared" ca="1" si="1840"/>
        <v>1042.1649432773895</v>
      </c>
      <c r="AB6181" s="76">
        <f t="shared" ca="1" si="1841"/>
        <v>2835.3487437352692</v>
      </c>
    </row>
    <row r="6182" spans="1:28" x14ac:dyDescent="0.25">
      <c r="A6182" s="2">
        <f t="shared" si="1842"/>
        <v>18</v>
      </c>
      <c r="B6182" s="16">
        <f ca="1">VLOOKUP(A6182,PERIODS!$O$4:$P$33,2,FALSE)</f>
        <v>3.5000000000000003E-2</v>
      </c>
      <c r="C6182" s="15"/>
      <c r="D6182" s="18">
        <v>5000</v>
      </c>
      <c r="E6182" s="34">
        <f t="shared" ca="1" si="1843"/>
        <v>14112.103739732333</v>
      </c>
      <c r="F6182" s="34">
        <f t="shared" ca="1" si="1844"/>
        <v>3500.0000000000005</v>
      </c>
      <c r="G6182" s="69">
        <f t="shared" ca="1" si="1830"/>
        <v>0</v>
      </c>
      <c r="H6182" s="34">
        <f t="shared" ca="1" si="1831"/>
        <v>-123.18315926354329</v>
      </c>
      <c r="I6182" s="34">
        <f t="shared" ca="1" si="1832"/>
        <v>3376.8168407364574</v>
      </c>
      <c r="J6182" s="18">
        <f ca="1">SUM(INDIRECT(ADDRESS(ROW(F6182),COLUMN(F6182),4)):INDIRECT(ADDRESS(ROW(F6182)+N$5-1,COLUMN(F6182),4)))</f>
        <v>24500.000000000004</v>
      </c>
      <c r="K6182" s="18">
        <f t="shared" ca="1" si="1833"/>
        <v>0</v>
      </c>
      <c r="L6182" s="18">
        <f t="shared" ca="1" si="1845"/>
        <v>0</v>
      </c>
      <c r="M6182" s="18">
        <f t="shared" ca="1" si="1829"/>
        <v>16350</v>
      </c>
      <c r="N6182" s="34">
        <f t="shared" ca="1" si="1834"/>
        <v>27085.286898995873</v>
      </c>
      <c r="P6182" s="18">
        <f t="shared" ca="1" si="1846"/>
        <v>123.18315926354329</v>
      </c>
      <c r="Q6182" s="47">
        <f ca="1">SUM(L$15:L6182)-SUM(M$15:M6182)</f>
        <v>0</v>
      </c>
      <c r="R6182" s="47" t="str">
        <f t="shared" ca="1" si="1847"/>
        <v>M6185</v>
      </c>
      <c r="S6182" s="40">
        <f t="shared" ca="1" si="1835"/>
        <v>0</v>
      </c>
      <c r="T6182" s="46">
        <f t="shared" ca="1" si="1836"/>
        <v>82</v>
      </c>
      <c r="X6182" s="74">
        <f t="shared" ca="1" si="1837"/>
        <v>-0.12318315926354328</v>
      </c>
      <c r="Y6182" s="75">
        <f t="shared" ca="1" si="1838"/>
        <v>-0.12318315926354328</v>
      </c>
      <c r="Z6182" s="74">
        <f t="shared" ca="1" si="1839"/>
        <v>0.88410171631103884</v>
      </c>
      <c r="AA6182" s="76">
        <f t="shared" ca="1" si="1840"/>
        <v>-123.18315926354329</v>
      </c>
      <c r="AB6182" s="76">
        <f t="shared" ca="1" si="1841"/>
        <v>884.1017163110389</v>
      </c>
    </row>
    <row r="6183" spans="1:28" x14ac:dyDescent="0.25">
      <c r="A6183" s="2">
        <f t="shared" si="1842"/>
        <v>19</v>
      </c>
      <c r="B6183" s="16">
        <f ca="1">VLOOKUP(A6183,PERIODS!$O$4:$P$33,2,FALSE)</f>
        <v>3.5000000000000003E-2</v>
      </c>
      <c r="C6183" s="15"/>
      <c r="D6183" s="18">
        <v>5000</v>
      </c>
      <c r="E6183" s="34">
        <f t="shared" ca="1" si="1843"/>
        <v>27085.286898995873</v>
      </c>
      <c r="F6183" s="34">
        <f t="shared" ca="1" si="1844"/>
        <v>3500.0000000000005</v>
      </c>
      <c r="G6183" s="69">
        <f t="shared" ca="1" si="1830"/>
        <v>0</v>
      </c>
      <c r="H6183" s="34">
        <f t="shared" ca="1" si="1831"/>
        <v>563.88398006765294</v>
      </c>
      <c r="I6183" s="34">
        <f t="shared" ca="1" si="1832"/>
        <v>4063.8839800676533</v>
      </c>
      <c r="J6183" s="18">
        <f ca="1">SUM(INDIRECT(ADDRESS(ROW(F6183),COLUMN(F6183),4)):INDIRECT(ADDRESS(ROW(F6183)+N$5-1,COLUMN(F6183),4)))</f>
        <v>24500.000000000004</v>
      </c>
      <c r="K6183" s="18">
        <f t="shared" ca="1" si="1833"/>
        <v>0</v>
      </c>
      <c r="L6183" s="18">
        <f t="shared" ca="1" si="1845"/>
        <v>0</v>
      </c>
      <c r="M6183" s="18">
        <f t="shared" ca="1" si="1829"/>
        <v>0</v>
      </c>
      <c r="N6183" s="34">
        <f t="shared" ca="1" si="1834"/>
        <v>23021.402918928219</v>
      </c>
      <c r="P6183" s="18">
        <f t="shared" ca="1" si="1846"/>
        <v>563.88398006765294</v>
      </c>
      <c r="Q6183" s="47">
        <f ca="1">SUM(L$15:L6183)-SUM(M$15:M6183)</f>
        <v>0</v>
      </c>
      <c r="R6183" s="47" t="str">
        <f t="shared" ca="1" si="1847"/>
        <v>M6186</v>
      </c>
      <c r="S6183" s="40">
        <f t="shared" ca="1" si="1835"/>
        <v>0</v>
      </c>
      <c r="T6183" s="46">
        <f t="shared" ca="1" si="1836"/>
        <v>68</v>
      </c>
      <c r="X6183" s="74">
        <f t="shared" ca="1" si="1837"/>
        <v>0.56388398006765295</v>
      </c>
      <c r="Y6183" s="75">
        <f t="shared" ca="1" si="1838"/>
        <v>0.56388398006765295</v>
      </c>
      <c r="Z6183" s="74">
        <f t="shared" ca="1" si="1839"/>
        <v>1.7574852992154182</v>
      </c>
      <c r="AA6183" s="76">
        <f t="shared" ca="1" si="1840"/>
        <v>563.88398006765294</v>
      </c>
      <c r="AB6183" s="76">
        <f t="shared" ca="1" si="1841"/>
        <v>1757.4852992154181</v>
      </c>
    </row>
    <row r="6184" spans="1:28" x14ac:dyDescent="0.25">
      <c r="A6184" s="2">
        <f t="shared" si="1842"/>
        <v>20</v>
      </c>
      <c r="B6184" s="16">
        <f ca="1">VLOOKUP(A6184,PERIODS!$O$4:$P$33,2,FALSE)</f>
        <v>3.5000000000000003E-2</v>
      </c>
      <c r="C6184" s="15"/>
      <c r="D6184" s="18">
        <v>5000</v>
      </c>
      <c r="E6184" s="34">
        <f t="shared" ca="1" si="1843"/>
        <v>23021.402918928219</v>
      </c>
      <c r="F6184" s="34">
        <f t="shared" ca="1" si="1844"/>
        <v>3500.0000000000005</v>
      </c>
      <c r="G6184" s="69">
        <f t="shared" ca="1" si="1830"/>
        <v>0</v>
      </c>
      <c r="H6184" s="34">
        <f t="shared" ca="1" si="1831"/>
        <v>-973.92115618980847</v>
      </c>
      <c r="I6184" s="34">
        <f t="shared" ca="1" si="1832"/>
        <v>2526.0788438101918</v>
      </c>
      <c r="J6184" s="18">
        <f ca="1">SUM(INDIRECT(ADDRESS(ROW(F6184),COLUMN(F6184),4)):INDIRECT(ADDRESS(ROW(F6184)+N$5-1,COLUMN(F6184),4)))</f>
        <v>24500.000000000004</v>
      </c>
      <c r="K6184" s="18">
        <f t="shared" ca="1" si="1833"/>
        <v>16350</v>
      </c>
      <c r="L6184" s="18">
        <f t="shared" ca="1" si="1845"/>
        <v>16350</v>
      </c>
      <c r="M6184" s="18">
        <f t="shared" ca="1" si="1829"/>
        <v>0</v>
      </c>
      <c r="N6184" s="34">
        <f t="shared" ca="1" si="1834"/>
        <v>20495.324075118027</v>
      </c>
      <c r="P6184" s="18">
        <f t="shared" ca="1" si="1846"/>
        <v>973.92115618980847</v>
      </c>
      <c r="Q6184" s="47">
        <f ca="1">SUM(L$15:L6184)-SUM(M$15:M6184)</f>
        <v>16350</v>
      </c>
      <c r="R6184" s="47" t="str">
        <f t="shared" ca="1" si="1847"/>
        <v>M6187</v>
      </c>
      <c r="S6184" s="40">
        <f t="shared" ca="1" si="1835"/>
        <v>0</v>
      </c>
      <c r="T6184" s="46">
        <f t="shared" ca="1" si="1836"/>
        <v>13</v>
      </c>
      <c r="X6184" s="74">
        <f t="shared" ca="1" si="1837"/>
        <v>-0.97392115618980846</v>
      </c>
      <c r="Y6184" s="75">
        <f t="shared" ca="1" si="1838"/>
        <v>-0.97392115618980846</v>
      </c>
      <c r="Z6184" s="74">
        <f t="shared" ca="1" si="1839"/>
        <v>0.37759950478584792</v>
      </c>
      <c r="AA6184" s="76">
        <f t="shared" ca="1" si="1840"/>
        <v>-973.92115618980847</v>
      </c>
      <c r="AB6184" s="76">
        <f t="shared" ca="1" si="1841"/>
        <v>377.5995047858479</v>
      </c>
    </row>
    <row r="6185" spans="1:28" x14ac:dyDescent="0.25">
      <c r="A6185" s="2">
        <f t="shared" si="1842"/>
        <v>21</v>
      </c>
      <c r="B6185" s="16">
        <f ca="1">VLOOKUP(A6185,PERIODS!$O$4:$P$33,2,FALSE)</f>
        <v>3.5000000000000003E-2</v>
      </c>
      <c r="C6185" s="15"/>
      <c r="D6185" s="18">
        <v>5000</v>
      </c>
      <c r="E6185" s="34">
        <f t="shared" ca="1" si="1843"/>
        <v>20495.324075118027</v>
      </c>
      <c r="F6185" s="34">
        <f t="shared" ca="1" si="1844"/>
        <v>3500.0000000000005</v>
      </c>
      <c r="G6185" s="69">
        <f t="shared" ca="1" si="1830"/>
        <v>0</v>
      </c>
      <c r="H6185" s="34">
        <f t="shared" ca="1" si="1831"/>
        <v>-2077.6173106870806</v>
      </c>
      <c r="I6185" s="34">
        <f t="shared" ca="1" si="1832"/>
        <v>1422.3826893129199</v>
      </c>
      <c r="J6185" s="18">
        <f ca="1">SUM(INDIRECT(ADDRESS(ROW(F6185),COLUMN(F6185),4)):INDIRECT(ADDRESS(ROW(F6185)+N$5-1,COLUMN(F6185),4)))</f>
        <v>24500.000000000004</v>
      </c>
      <c r="K6185" s="18">
        <f t="shared" ca="1" si="1833"/>
        <v>16350</v>
      </c>
      <c r="L6185" s="18">
        <f t="shared" ca="1" si="1845"/>
        <v>0</v>
      </c>
      <c r="M6185" s="18">
        <f t="shared" ca="1" si="1829"/>
        <v>0</v>
      </c>
      <c r="N6185" s="34">
        <f t="shared" ca="1" si="1834"/>
        <v>19072.941385805108</v>
      </c>
      <c r="P6185" s="18">
        <f t="shared" ca="1" si="1846"/>
        <v>2077.6173106870806</v>
      </c>
      <c r="Q6185" s="47">
        <f ca="1">SUM(L$15:L6185)-SUM(M$15:M6185)</f>
        <v>16350</v>
      </c>
      <c r="R6185" s="47" t="str">
        <f t="shared" ca="1" si="1847"/>
        <v>M6188</v>
      </c>
      <c r="S6185" s="40">
        <f t="shared" ca="1" si="1835"/>
        <v>0</v>
      </c>
      <c r="T6185" s="46">
        <f t="shared" ca="1" si="1836"/>
        <v>76</v>
      </c>
      <c r="X6185" s="74">
        <f t="shared" ca="1" si="1837"/>
        <v>-2.0776173106870806</v>
      </c>
      <c r="Y6185" s="75">
        <f t="shared" ca="1" si="1838"/>
        <v>-2.0776173106870806</v>
      </c>
      <c r="Z6185" s="74">
        <f t="shared" ca="1" si="1839"/>
        <v>0.12522823698929494</v>
      </c>
      <c r="AA6185" s="76">
        <f t="shared" ca="1" si="1840"/>
        <v>-2077.6173106870806</v>
      </c>
      <c r="AB6185" s="76">
        <f t="shared" ca="1" si="1841"/>
        <v>125.22823698929494</v>
      </c>
    </row>
    <row r="6186" spans="1:28" x14ac:dyDescent="0.25">
      <c r="A6186" s="2">
        <f t="shared" si="1842"/>
        <v>22</v>
      </c>
      <c r="B6186" s="16">
        <f ca="1">VLOOKUP(A6186,PERIODS!$O$4:$P$33,2,FALSE)</f>
        <v>3.5000000000000003E-2</v>
      </c>
      <c r="C6186" s="15"/>
      <c r="D6186" s="18">
        <v>5000</v>
      </c>
      <c r="E6186" s="34">
        <f t="shared" ca="1" si="1843"/>
        <v>19072.941385805108</v>
      </c>
      <c r="F6186" s="34">
        <f t="shared" ca="1" si="1844"/>
        <v>3500.0000000000005</v>
      </c>
      <c r="G6186" s="69">
        <f t="shared" ca="1" si="1830"/>
        <v>0</v>
      </c>
      <c r="H6186" s="34">
        <f t="shared" ca="1" si="1831"/>
        <v>454.60165978476192</v>
      </c>
      <c r="I6186" s="34">
        <f t="shared" ca="1" si="1832"/>
        <v>3954.6016597847624</v>
      </c>
      <c r="J6186" s="18">
        <f ca="1">SUM(INDIRECT(ADDRESS(ROW(F6186),COLUMN(F6186),4)):INDIRECT(ADDRESS(ROW(F6186)+N$5-1,COLUMN(F6186),4)))</f>
        <v>25000.000000000004</v>
      </c>
      <c r="K6186" s="18">
        <f t="shared" ca="1" si="1833"/>
        <v>16350</v>
      </c>
      <c r="L6186" s="18">
        <f t="shared" ca="1" si="1845"/>
        <v>0</v>
      </c>
      <c r="M6186" s="18">
        <f t="shared" ca="1" si="1829"/>
        <v>0</v>
      </c>
      <c r="N6186" s="34">
        <f t="shared" ca="1" si="1834"/>
        <v>15118.339726020346</v>
      </c>
      <c r="P6186" s="18">
        <f t="shared" ca="1" si="1846"/>
        <v>454.60165978476192</v>
      </c>
      <c r="Q6186" s="47">
        <f ca="1">SUM(L$15:L6186)-SUM(M$15:M6186)</f>
        <v>16350</v>
      </c>
      <c r="R6186" s="47" t="str">
        <f t="shared" ca="1" si="1847"/>
        <v>M6189</v>
      </c>
      <c r="S6186" s="40">
        <f t="shared" ca="1" si="1835"/>
        <v>0</v>
      </c>
      <c r="T6186" s="46">
        <f t="shared" ca="1" si="1836"/>
        <v>87</v>
      </c>
      <c r="X6186" s="74">
        <f t="shared" ca="1" si="1837"/>
        <v>0.45460165978476191</v>
      </c>
      <c r="Y6186" s="75">
        <f t="shared" ca="1" si="1838"/>
        <v>0.45460165978476191</v>
      </c>
      <c r="Z6186" s="74">
        <f t="shared" ca="1" si="1839"/>
        <v>1.5755456548223368</v>
      </c>
      <c r="AA6186" s="76">
        <f t="shared" ca="1" si="1840"/>
        <v>454.60165978476192</v>
      </c>
      <c r="AB6186" s="76">
        <f t="shared" ca="1" si="1841"/>
        <v>1575.5456548223367</v>
      </c>
    </row>
    <row r="6187" spans="1:28" x14ac:dyDescent="0.25">
      <c r="A6187" s="2">
        <f t="shared" si="1842"/>
        <v>23</v>
      </c>
      <c r="B6187" s="16">
        <f ca="1">VLOOKUP(A6187,PERIODS!$O$4:$P$33,2,FALSE)</f>
        <v>3.5000000000000003E-2</v>
      </c>
      <c r="C6187" s="15"/>
      <c r="D6187" s="18">
        <v>5000</v>
      </c>
      <c r="E6187" s="34">
        <f t="shared" ca="1" si="1843"/>
        <v>15118.339726020346</v>
      </c>
      <c r="F6187" s="34">
        <f t="shared" ca="1" si="1844"/>
        <v>3500.0000000000005</v>
      </c>
      <c r="G6187" s="69">
        <f t="shared" ca="1" si="1830"/>
        <v>0</v>
      </c>
      <c r="H6187" s="34">
        <f t="shared" ca="1" si="1831"/>
        <v>-350.79840967236089</v>
      </c>
      <c r="I6187" s="34">
        <f t="shared" ca="1" si="1832"/>
        <v>3149.2015903276397</v>
      </c>
      <c r="J6187" s="18">
        <f ca="1">SUM(INDIRECT(ADDRESS(ROW(F6187),COLUMN(F6187),4)):INDIRECT(ADDRESS(ROW(F6187)+N$5-1,COLUMN(F6187),4)))</f>
        <v>25500.000000000004</v>
      </c>
      <c r="K6187" s="18">
        <f t="shared" ca="1" si="1833"/>
        <v>0</v>
      </c>
      <c r="L6187" s="18">
        <f t="shared" ca="1" si="1845"/>
        <v>0</v>
      </c>
      <c r="M6187" s="18">
        <f t="shared" ca="1" si="1829"/>
        <v>16350</v>
      </c>
      <c r="N6187" s="34">
        <f t="shared" ca="1" si="1834"/>
        <v>28319.138135692705</v>
      </c>
      <c r="P6187" s="18">
        <f t="shared" ca="1" si="1846"/>
        <v>350.79840967236089</v>
      </c>
      <c r="Q6187" s="47">
        <f ca="1">SUM(L$15:L6187)-SUM(M$15:M6187)</f>
        <v>0</v>
      </c>
      <c r="R6187" s="47" t="str">
        <f t="shared" ca="1" si="1847"/>
        <v>M6190</v>
      </c>
      <c r="S6187" s="40">
        <f t="shared" ca="1" si="1835"/>
        <v>0</v>
      </c>
      <c r="T6187" s="46">
        <f t="shared" ca="1" si="1836"/>
        <v>69</v>
      </c>
      <c r="X6187" s="74">
        <f t="shared" ca="1" si="1837"/>
        <v>-0.35079840967236087</v>
      </c>
      <c r="Y6187" s="75">
        <f t="shared" ca="1" si="1838"/>
        <v>-0.35079840967236087</v>
      </c>
      <c r="Z6187" s="74">
        <f t="shared" ca="1" si="1839"/>
        <v>0.7041256844766528</v>
      </c>
      <c r="AA6187" s="76">
        <f t="shared" ca="1" si="1840"/>
        <v>-350.79840967236089</v>
      </c>
      <c r="AB6187" s="76">
        <f t="shared" ca="1" si="1841"/>
        <v>704.12568447665285</v>
      </c>
    </row>
    <row r="6188" spans="1:28" x14ac:dyDescent="0.25">
      <c r="A6188" s="2">
        <f t="shared" si="1842"/>
        <v>24</v>
      </c>
      <c r="B6188" s="16">
        <f ca="1">VLOOKUP(A6188,PERIODS!$O$4:$P$33,2,FALSE)</f>
        <v>3.5000000000000003E-2</v>
      </c>
      <c r="C6188" s="15"/>
      <c r="D6188" s="18">
        <v>5000</v>
      </c>
      <c r="E6188" s="34">
        <f t="shared" ca="1" si="1843"/>
        <v>28319.138135692705</v>
      </c>
      <c r="F6188" s="34">
        <f t="shared" ca="1" si="1844"/>
        <v>3500.0000000000005</v>
      </c>
      <c r="G6188" s="69">
        <f t="shared" ca="1" si="1830"/>
        <v>0</v>
      </c>
      <c r="H6188" s="34">
        <f t="shared" ca="1" si="1831"/>
        <v>1138.4711915041169</v>
      </c>
      <c r="I6188" s="34">
        <f t="shared" ca="1" si="1832"/>
        <v>4638.4711915041171</v>
      </c>
      <c r="J6188" s="18">
        <f ca="1">SUM(INDIRECT(ADDRESS(ROW(F6188),COLUMN(F6188),4)):INDIRECT(ADDRESS(ROW(F6188)+N$5-1,COLUMN(F6188),4)))</f>
        <v>26000</v>
      </c>
      <c r="K6188" s="18">
        <f t="shared" ca="1" si="1833"/>
        <v>0</v>
      </c>
      <c r="L6188" s="18">
        <f t="shared" ca="1" si="1845"/>
        <v>0</v>
      </c>
      <c r="M6188" s="18">
        <f t="shared" ca="1" si="1829"/>
        <v>0</v>
      </c>
      <c r="N6188" s="34">
        <f t="shared" ca="1" si="1834"/>
        <v>23680.66694418859</v>
      </c>
      <c r="P6188" s="18">
        <f t="shared" ca="1" si="1846"/>
        <v>1138.4711915041169</v>
      </c>
      <c r="Q6188" s="47">
        <f ca="1">SUM(L$15:L6188)-SUM(M$15:M6188)</f>
        <v>0</v>
      </c>
      <c r="R6188" s="47" t="str">
        <f t="shared" ca="1" si="1847"/>
        <v>M6191</v>
      </c>
      <c r="S6188" s="40">
        <f t="shared" ca="1" si="1835"/>
        <v>0</v>
      </c>
      <c r="T6188" s="46">
        <f t="shared" ca="1" si="1836"/>
        <v>78</v>
      </c>
      <c r="X6188" s="74">
        <f t="shared" ca="1" si="1837"/>
        <v>1.1384711915041168</v>
      </c>
      <c r="Y6188" s="75">
        <f t="shared" ca="1" si="1838"/>
        <v>1.1384711915041168</v>
      </c>
      <c r="Z6188" s="74">
        <f t="shared" ca="1" si="1839"/>
        <v>3.1219917873115586</v>
      </c>
      <c r="AA6188" s="76">
        <f t="shared" ca="1" si="1840"/>
        <v>1138.4711915041169</v>
      </c>
      <c r="AB6188" s="76">
        <f t="shared" ca="1" si="1841"/>
        <v>3121.9917873115587</v>
      </c>
    </row>
    <row r="6189" spans="1:28" x14ac:dyDescent="0.25">
      <c r="A6189" s="2">
        <f t="shared" si="1842"/>
        <v>25</v>
      </c>
      <c r="B6189" s="16">
        <f ca="1">VLOOKUP(A6189,PERIODS!$O$4:$P$33,2,FALSE)</f>
        <v>3.5000000000000003E-2</v>
      </c>
      <c r="C6189" s="15"/>
      <c r="D6189" s="18">
        <v>5000</v>
      </c>
      <c r="E6189" s="34">
        <f t="shared" ca="1" si="1843"/>
        <v>23680.66694418859</v>
      </c>
      <c r="F6189" s="34">
        <f t="shared" ca="1" si="1844"/>
        <v>3500.0000000000005</v>
      </c>
      <c r="G6189" s="69">
        <f t="shared" ca="1" si="1830"/>
        <v>0</v>
      </c>
      <c r="H6189" s="34">
        <f t="shared" ca="1" si="1831"/>
        <v>-1647.2411380401691</v>
      </c>
      <c r="I6189" s="34">
        <f t="shared" ca="1" si="1832"/>
        <v>1852.7588619598314</v>
      </c>
      <c r="J6189" s="18">
        <f ca="1">SUM(INDIRECT(ADDRESS(ROW(F6189),COLUMN(F6189),4)):INDIRECT(ADDRESS(ROW(F6189)+N$5-1,COLUMN(F6189),4)))</f>
        <v>24900</v>
      </c>
      <c r="K6189" s="18">
        <f t="shared" ca="1" si="1833"/>
        <v>16350</v>
      </c>
      <c r="L6189" s="18">
        <f t="shared" ca="1" si="1845"/>
        <v>16350</v>
      </c>
      <c r="M6189" s="18">
        <f t="shared" ca="1" si="1829"/>
        <v>0</v>
      </c>
      <c r="N6189" s="34">
        <f t="shared" ca="1" si="1834"/>
        <v>21827.908082228758</v>
      </c>
      <c r="P6189" s="18">
        <f t="shared" ca="1" si="1846"/>
        <v>1647.2411380401691</v>
      </c>
      <c r="Q6189" s="47">
        <f ca="1">SUM(L$15:L6189)-SUM(M$15:M6189)</f>
        <v>16350</v>
      </c>
      <c r="R6189" s="47" t="str">
        <f t="shared" ca="1" si="1847"/>
        <v>M6192</v>
      </c>
      <c r="S6189" s="40">
        <f t="shared" ca="1" si="1835"/>
        <v>0</v>
      </c>
      <c r="T6189" s="46">
        <f t="shared" ca="1" si="1836"/>
        <v>54</v>
      </c>
      <c r="X6189" s="74">
        <f t="shared" ca="1" si="1837"/>
        <v>-1.647241138040169</v>
      </c>
      <c r="Y6189" s="75">
        <f t="shared" ca="1" si="1838"/>
        <v>-1.647241138040169</v>
      </c>
      <c r="Z6189" s="74">
        <f t="shared" ca="1" si="1839"/>
        <v>0.19258047935721928</v>
      </c>
      <c r="AA6189" s="76">
        <f t="shared" ca="1" si="1840"/>
        <v>-1647.2411380401691</v>
      </c>
      <c r="AB6189" s="76">
        <f t="shared" ca="1" si="1841"/>
        <v>192.58047935721928</v>
      </c>
    </row>
    <row r="6190" spans="1:28" x14ac:dyDescent="0.25">
      <c r="A6190" s="2">
        <f t="shared" si="1842"/>
        <v>26</v>
      </c>
      <c r="B6190" s="16">
        <f ca="1">VLOOKUP(A6190,PERIODS!$O$4:$P$33,2,FALSE)</f>
        <v>3.5000000000000003E-2</v>
      </c>
      <c r="C6190" s="15"/>
      <c r="D6190" s="18">
        <v>5000</v>
      </c>
      <c r="E6190" s="34">
        <f t="shared" ca="1" si="1843"/>
        <v>21827.908082228758</v>
      </c>
      <c r="F6190" s="34">
        <f t="shared" ca="1" si="1844"/>
        <v>3500.0000000000005</v>
      </c>
      <c r="G6190" s="69">
        <f t="shared" ca="1" si="1830"/>
        <v>0</v>
      </c>
      <c r="H6190" s="34">
        <f t="shared" ca="1" si="1831"/>
        <v>1127.0999655503344</v>
      </c>
      <c r="I6190" s="34">
        <f t="shared" ca="1" si="1832"/>
        <v>4627.0999655503347</v>
      </c>
      <c r="J6190" s="18">
        <f ca="1">SUM(INDIRECT(ADDRESS(ROW(F6190),COLUMN(F6190),4)):INDIRECT(ADDRESS(ROW(F6190)+N$5-1,COLUMN(F6190),4)))</f>
        <v>23900</v>
      </c>
      <c r="K6190" s="18">
        <f t="shared" ca="1" si="1833"/>
        <v>16350</v>
      </c>
      <c r="L6190" s="18">
        <f t="shared" ca="1" si="1845"/>
        <v>0</v>
      </c>
      <c r="M6190" s="18">
        <f t="shared" ca="1" si="1829"/>
        <v>0</v>
      </c>
      <c r="N6190" s="34">
        <f t="shared" ca="1" si="1834"/>
        <v>17200.808116678425</v>
      </c>
      <c r="P6190" s="18">
        <f t="shared" ca="1" si="1846"/>
        <v>1127.0999655503344</v>
      </c>
      <c r="Q6190" s="47">
        <f ca="1">SUM(L$15:L6190)-SUM(M$15:M6190)</f>
        <v>16350</v>
      </c>
      <c r="R6190" s="47" t="str">
        <f t="shared" ca="1" si="1847"/>
        <v>M6193</v>
      </c>
      <c r="S6190" s="40">
        <f t="shared" ca="1" si="1835"/>
        <v>0</v>
      </c>
      <c r="T6190" s="46">
        <f t="shared" ca="1" si="1836"/>
        <v>37</v>
      </c>
      <c r="X6190" s="74">
        <f t="shared" ca="1" si="1837"/>
        <v>1.1270999655503344</v>
      </c>
      <c r="Y6190" s="75">
        <f t="shared" ca="1" si="1838"/>
        <v>1.1270999655503344</v>
      </c>
      <c r="Z6190" s="74">
        <f t="shared" ca="1" si="1839"/>
        <v>3.0866919946002138</v>
      </c>
      <c r="AA6190" s="76">
        <f t="shared" ca="1" si="1840"/>
        <v>1127.0999655503344</v>
      </c>
      <c r="AB6190" s="76">
        <f t="shared" ca="1" si="1841"/>
        <v>3086.691994600214</v>
      </c>
    </row>
    <row r="6191" spans="1:28" x14ac:dyDescent="0.25">
      <c r="A6191" s="2">
        <f t="shared" si="1842"/>
        <v>27</v>
      </c>
      <c r="B6191" s="16">
        <f ca="1">VLOOKUP(A6191,PERIODS!$O$4:$P$33,2,FALSE)</f>
        <v>3.5000000000000003E-2</v>
      </c>
      <c r="C6191" s="15"/>
      <c r="D6191" s="18">
        <v>5000</v>
      </c>
      <c r="E6191" s="34">
        <f t="shared" ca="1" si="1843"/>
        <v>17200.808116678425</v>
      </c>
      <c r="F6191" s="34">
        <f t="shared" ca="1" si="1844"/>
        <v>3500.0000000000005</v>
      </c>
      <c r="G6191" s="69">
        <f t="shared" ca="1" si="1830"/>
        <v>0</v>
      </c>
      <c r="H6191" s="34">
        <f t="shared" ca="1" si="1831"/>
        <v>-274.46369500273954</v>
      </c>
      <c r="I6191" s="34">
        <f t="shared" ca="1" si="1832"/>
        <v>3225.5363049972611</v>
      </c>
      <c r="J6191" s="18">
        <f ca="1">SUM(INDIRECT(ADDRESS(ROW(F6191),COLUMN(F6191),4)):INDIRECT(ADDRESS(ROW(F6191)+N$5-1,COLUMN(F6191),4)))</f>
        <v>22900</v>
      </c>
      <c r="K6191" s="18">
        <f t="shared" ca="1" si="1833"/>
        <v>16350</v>
      </c>
      <c r="L6191" s="18">
        <f t="shared" ca="1" si="1845"/>
        <v>0</v>
      </c>
      <c r="M6191" s="18">
        <f t="shared" ca="1" si="1829"/>
        <v>0</v>
      </c>
      <c r="N6191" s="34">
        <f t="shared" ca="1" si="1834"/>
        <v>13975.271811681163</v>
      </c>
      <c r="P6191" s="18">
        <f t="shared" ca="1" si="1846"/>
        <v>274.46369500273954</v>
      </c>
      <c r="Q6191" s="47">
        <f ca="1">SUM(L$15:L6191)-SUM(M$15:M6191)</f>
        <v>16350</v>
      </c>
      <c r="R6191" s="47" t="str">
        <f t="shared" ca="1" si="1847"/>
        <v>M6194</v>
      </c>
      <c r="S6191" s="40">
        <f t="shared" ca="1" si="1835"/>
        <v>0</v>
      </c>
      <c r="T6191" s="46">
        <f t="shared" ca="1" si="1836"/>
        <v>87</v>
      </c>
      <c r="X6191" s="74">
        <f t="shared" ca="1" si="1837"/>
        <v>-0.27446369500273954</v>
      </c>
      <c r="Y6191" s="75">
        <f t="shared" ca="1" si="1838"/>
        <v>-0.27446369500273954</v>
      </c>
      <c r="Z6191" s="74">
        <f t="shared" ca="1" si="1839"/>
        <v>0.75997959480518962</v>
      </c>
      <c r="AA6191" s="76">
        <f t="shared" ca="1" si="1840"/>
        <v>-274.46369500273954</v>
      </c>
      <c r="AB6191" s="76">
        <f t="shared" ca="1" si="1841"/>
        <v>759.97959480518966</v>
      </c>
    </row>
    <row r="6192" spans="1:28" x14ac:dyDescent="0.25">
      <c r="A6192" s="2">
        <f t="shared" si="1842"/>
        <v>28</v>
      </c>
      <c r="B6192" s="16">
        <f ca="1">VLOOKUP(A6192,PERIODS!$O$4:$P$33,2,FALSE)</f>
        <v>0.04</v>
      </c>
      <c r="C6192" s="15"/>
      <c r="D6192" s="18">
        <v>5000</v>
      </c>
      <c r="E6192" s="34">
        <f t="shared" ca="1" si="1843"/>
        <v>13975.271811681163</v>
      </c>
      <c r="F6192" s="34">
        <f t="shared" ca="1" si="1844"/>
        <v>4000</v>
      </c>
      <c r="G6192" s="69">
        <f t="shared" ca="1" si="1830"/>
        <v>0</v>
      </c>
      <c r="H6192" s="34">
        <f t="shared" ca="1" si="1831"/>
        <v>1907.4352644557277</v>
      </c>
      <c r="I6192" s="34">
        <f t="shared" ca="1" si="1832"/>
        <v>5907.4352644557275</v>
      </c>
      <c r="J6192" s="18">
        <f ca="1">SUM(INDIRECT(ADDRESS(ROW(F6192),COLUMN(F6192),4)):INDIRECT(ADDRESS(ROW(F6192)+N$5-1,COLUMN(F6192),4)))</f>
        <v>21900</v>
      </c>
      <c r="K6192" s="18">
        <f t="shared" ca="1" si="1833"/>
        <v>0</v>
      </c>
      <c r="L6192" s="18">
        <f t="shared" ca="1" si="1845"/>
        <v>0</v>
      </c>
      <c r="M6192" s="18">
        <f t="shared" ca="1" si="1829"/>
        <v>16350</v>
      </c>
      <c r="N6192" s="34">
        <f t="shared" ca="1" si="1834"/>
        <v>24417.836547225437</v>
      </c>
      <c r="P6192" s="18">
        <f t="shared" ca="1" si="1846"/>
        <v>1907.4352644557277</v>
      </c>
      <c r="Q6192" s="47">
        <f ca="1">SUM(L$15:L6192)-SUM(M$15:M6192)</f>
        <v>0</v>
      </c>
      <c r="R6192" s="47" t="str">
        <f t="shared" ca="1" si="1847"/>
        <v>M6195</v>
      </c>
      <c r="S6192" s="40">
        <f t="shared" ca="1" si="1835"/>
        <v>0</v>
      </c>
      <c r="T6192" s="46">
        <f t="shared" ca="1" si="1836"/>
        <v>43</v>
      </c>
      <c r="X6192" s="74">
        <f t="shared" ca="1" si="1837"/>
        <v>1.9074352644557278</v>
      </c>
      <c r="Y6192" s="75">
        <f t="shared" ca="1" si="1838"/>
        <v>1.9074352644557278</v>
      </c>
      <c r="Z6192" s="74">
        <f t="shared" ca="1" si="1839"/>
        <v>6.735791103144992</v>
      </c>
      <c r="AA6192" s="76">
        <f t="shared" ca="1" si="1840"/>
        <v>1907.4352644557277</v>
      </c>
      <c r="AB6192" s="76">
        <f t="shared" ca="1" si="1841"/>
        <v>6735.7911031449921</v>
      </c>
    </row>
    <row r="6193" spans="1:28" x14ac:dyDescent="0.25">
      <c r="A6193" s="2">
        <f t="shared" si="1842"/>
        <v>29</v>
      </c>
      <c r="B6193" s="16">
        <f ca="1">VLOOKUP(A6193,PERIODS!$O$4:$P$33,2,FALSE)</f>
        <v>0.04</v>
      </c>
      <c r="C6193" s="15"/>
      <c r="D6193" s="18">
        <v>5000</v>
      </c>
      <c r="E6193" s="34">
        <f t="shared" ca="1" si="1843"/>
        <v>24417.836547225437</v>
      </c>
      <c r="F6193" s="34">
        <f t="shared" ca="1" si="1844"/>
        <v>4000</v>
      </c>
      <c r="G6193" s="69">
        <f t="shared" ca="1" si="1830"/>
        <v>0</v>
      </c>
      <c r="H6193" s="34">
        <f t="shared" ca="1" si="1831"/>
        <v>727.88777204128451</v>
      </c>
      <c r="I6193" s="34">
        <f t="shared" ca="1" si="1832"/>
        <v>4727.8877720412847</v>
      </c>
      <c r="J6193" s="18">
        <f ca="1">SUM(INDIRECT(ADDRESS(ROW(F6193),COLUMN(F6193),4)):INDIRECT(ADDRESS(ROW(F6193)+N$5-1,COLUMN(F6193),4)))</f>
        <v>21200</v>
      </c>
      <c r="K6193" s="18">
        <f t="shared" ca="1" si="1833"/>
        <v>0</v>
      </c>
      <c r="L6193" s="18">
        <f t="shared" ca="1" si="1845"/>
        <v>0</v>
      </c>
      <c r="M6193" s="18">
        <f t="shared" ca="1" si="1829"/>
        <v>0</v>
      </c>
      <c r="N6193" s="34">
        <f t="shared" ca="1" si="1834"/>
        <v>19689.948775184152</v>
      </c>
      <c r="P6193" s="18">
        <f t="shared" ca="1" si="1846"/>
        <v>727.88777204128451</v>
      </c>
      <c r="Q6193" s="47">
        <f ca="1">SUM(L$15:L6193)-SUM(M$15:M6193)</f>
        <v>0</v>
      </c>
      <c r="R6193" s="47" t="str">
        <f t="shared" ca="1" si="1847"/>
        <v>M6196</v>
      </c>
      <c r="S6193" s="40">
        <f t="shared" ca="1" si="1835"/>
        <v>0</v>
      </c>
      <c r="T6193" s="46">
        <f t="shared" ca="1" si="1836"/>
        <v>13</v>
      </c>
      <c r="X6193" s="74">
        <f t="shared" ca="1" si="1837"/>
        <v>0.72788777204128452</v>
      </c>
      <c r="Y6193" s="75">
        <f t="shared" ca="1" si="1838"/>
        <v>0.72788777204128452</v>
      </c>
      <c r="Z6193" s="74">
        <f t="shared" ca="1" si="1839"/>
        <v>2.0707021901338383</v>
      </c>
      <c r="AA6193" s="76">
        <f t="shared" ca="1" si="1840"/>
        <v>727.88777204128451</v>
      </c>
      <c r="AB6193" s="76">
        <f t="shared" ca="1" si="1841"/>
        <v>2070.7021901338385</v>
      </c>
    </row>
    <row r="6194" spans="1:28" x14ac:dyDescent="0.25">
      <c r="A6194" s="2">
        <f t="shared" si="1842"/>
        <v>30</v>
      </c>
      <c r="B6194" s="16">
        <f ca="1">VLOOKUP(A6194,PERIODS!$O$4:$P$33,2,FALSE)</f>
        <v>0.04</v>
      </c>
      <c r="C6194" s="15"/>
      <c r="D6194" s="18">
        <v>5000</v>
      </c>
      <c r="E6194" s="34">
        <f t="shared" ca="1" si="1843"/>
        <v>19689.948775184152</v>
      </c>
      <c r="F6194" s="34">
        <f t="shared" ca="1" si="1844"/>
        <v>4000</v>
      </c>
      <c r="G6194" s="69">
        <f t="shared" ca="1" si="1830"/>
        <v>0</v>
      </c>
      <c r="H6194" s="34">
        <f t="shared" ca="1" si="1831"/>
        <v>826.21702442208118</v>
      </c>
      <c r="I6194" s="34">
        <f t="shared" ca="1" si="1832"/>
        <v>4826.2170244220815</v>
      </c>
      <c r="J6194" s="18">
        <f ca="1">SUM(INDIRECT(ADDRESS(ROW(F6194),COLUMN(F6194),4)):INDIRECT(ADDRESS(ROW(F6194)+N$5-1,COLUMN(F6194),4)))</f>
        <v>20500</v>
      </c>
      <c r="K6194" s="18">
        <f t="shared" ca="1" si="1833"/>
        <v>16350</v>
      </c>
      <c r="L6194" s="18">
        <f t="shared" ca="1" si="1845"/>
        <v>16350</v>
      </c>
      <c r="M6194" s="18">
        <f t="shared" ca="1" si="1829"/>
        <v>0</v>
      </c>
      <c r="N6194" s="34">
        <f t="shared" ca="1" si="1834"/>
        <v>14863.73175076207</v>
      </c>
      <c r="P6194" s="18">
        <f t="shared" ca="1" si="1846"/>
        <v>826.21702442208118</v>
      </c>
      <c r="Q6194" s="47">
        <f ca="1">SUM(L$15:L6194)-SUM(M$15:M6194)</f>
        <v>16350</v>
      </c>
      <c r="R6194" s="47" t="str">
        <f t="shared" ca="1" si="1847"/>
        <v>M6197</v>
      </c>
      <c r="S6194" s="40">
        <f t="shared" ca="1" si="1835"/>
        <v>0</v>
      </c>
      <c r="T6194" s="46">
        <f t="shared" ca="1" si="1836"/>
        <v>51</v>
      </c>
      <c r="X6194" s="74">
        <f t="shared" ca="1" si="1837"/>
        <v>0.82621702442208123</v>
      </c>
      <c r="Y6194" s="75">
        <f t="shared" ca="1" si="1838"/>
        <v>0.82621702442208123</v>
      </c>
      <c r="Z6194" s="74">
        <f t="shared" ca="1" si="1839"/>
        <v>2.2846595605368187</v>
      </c>
      <c r="AA6194" s="76">
        <f t="shared" ca="1" si="1840"/>
        <v>826.21702442208118</v>
      </c>
      <c r="AB6194" s="76">
        <f t="shared" ca="1" si="1841"/>
        <v>2284.6595605368188</v>
      </c>
    </row>
    <row r="6195" spans="1:28" x14ac:dyDescent="0.25">
      <c r="A6195" s="2">
        <f t="shared" si="1842"/>
        <v>1</v>
      </c>
      <c r="B6195" s="16">
        <f ca="1">VLOOKUP(A6195,PERIODS!$O$4:$P$33,2,FALSE)</f>
        <v>2.4E-2</v>
      </c>
      <c r="C6195" s="15"/>
      <c r="D6195" s="18">
        <v>5000</v>
      </c>
      <c r="E6195" s="34">
        <f t="shared" ca="1" si="1843"/>
        <v>14863.73175076207</v>
      </c>
      <c r="F6195" s="34">
        <f t="shared" ca="1" si="1844"/>
        <v>2400</v>
      </c>
      <c r="G6195" s="69">
        <f t="shared" ca="1" si="1830"/>
        <v>0</v>
      </c>
      <c r="H6195" s="34">
        <f t="shared" ca="1" si="1831"/>
        <v>1208.8660287401144</v>
      </c>
      <c r="I6195" s="34">
        <f t="shared" ca="1" si="1832"/>
        <v>3608.8660287401144</v>
      </c>
      <c r="J6195" s="18">
        <f ca="1">SUM(INDIRECT(ADDRESS(ROW(F6195),COLUMN(F6195),4)):INDIRECT(ADDRESS(ROW(F6195)+N$5-1,COLUMN(F6195),4)))</f>
        <v>19800</v>
      </c>
      <c r="K6195" s="18">
        <f t="shared" ca="1" si="1833"/>
        <v>16350</v>
      </c>
      <c r="L6195" s="18">
        <f t="shared" ca="1" si="1845"/>
        <v>0</v>
      </c>
      <c r="M6195" s="18">
        <f t="shared" ca="1" si="1829"/>
        <v>0</v>
      </c>
      <c r="N6195" s="34">
        <f t="shared" ca="1" si="1834"/>
        <v>11254.865722021956</v>
      </c>
      <c r="P6195" s="18">
        <f t="shared" ca="1" si="1846"/>
        <v>1208.8660287401144</v>
      </c>
      <c r="Q6195" s="47">
        <f ca="1">SUM(L$15:L6195)-SUM(M$15:M6195)</f>
        <v>16350</v>
      </c>
      <c r="R6195" s="47" t="str">
        <f t="shared" ca="1" si="1847"/>
        <v>M6198</v>
      </c>
      <c r="S6195" s="40">
        <f t="shared" ca="1" si="1835"/>
        <v>0</v>
      </c>
      <c r="T6195" s="46">
        <f t="shared" ca="1" si="1836"/>
        <v>41</v>
      </c>
      <c r="X6195" s="74">
        <f t="shared" ca="1" si="1837"/>
        <v>1.2088660287401145</v>
      </c>
      <c r="Y6195" s="75">
        <f t="shared" ca="1" si="1838"/>
        <v>1.2088660287401145</v>
      </c>
      <c r="Z6195" s="74">
        <f t="shared" ca="1" si="1839"/>
        <v>3.3496840526253711</v>
      </c>
      <c r="AA6195" s="76">
        <f t="shared" ca="1" si="1840"/>
        <v>1208.8660287401144</v>
      </c>
      <c r="AB6195" s="76">
        <f t="shared" ca="1" si="1841"/>
        <v>3349.6840526253709</v>
      </c>
    </row>
    <row r="6196" spans="1:28" x14ac:dyDescent="0.25">
      <c r="A6196" s="2">
        <f t="shared" si="1842"/>
        <v>2</v>
      </c>
      <c r="B6196" s="16">
        <f ca="1">VLOOKUP(A6196,PERIODS!$O$4:$P$33,2,FALSE)</f>
        <v>2.5000000000000001E-2</v>
      </c>
      <c r="C6196" s="15"/>
      <c r="D6196" s="18">
        <v>5000</v>
      </c>
      <c r="E6196" s="34">
        <f t="shared" ca="1" si="1843"/>
        <v>11254.865722021956</v>
      </c>
      <c r="F6196" s="34">
        <f t="shared" ca="1" si="1844"/>
        <v>2500</v>
      </c>
      <c r="G6196" s="69">
        <f t="shared" ca="1" si="1830"/>
        <v>0</v>
      </c>
      <c r="H6196" s="34">
        <f t="shared" ca="1" si="1831"/>
        <v>-611.59069931657984</v>
      </c>
      <c r="I6196" s="34">
        <f t="shared" ca="1" si="1832"/>
        <v>1888.40930068342</v>
      </c>
      <c r="J6196" s="18">
        <f ca="1">SUM(INDIRECT(ADDRESS(ROW(F6196),COLUMN(F6196),4)):INDIRECT(ADDRESS(ROW(F6196)+N$5-1,COLUMN(F6196),4)))</f>
        <v>20700</v>
      </c>
      <c r="K6196" s="18">
        <f t="shared" ca="1" si="1833"/>
        <v>16350</v>
      </c>
      <c r="L6196" s="18">
        <f t="shared" ca="1" si="1845"/>
        <v>0</v>
      </c>
      <c r="M6196" s="18">
        <f t="shared" ca="1" si="1829"/>
        <v>0</v>
      </c>
      <c r="N6196" s="34">
        <f t="shared" ca="1" si="1834"/>
        <v>9366.4564213385347</v>
      </c>
      <c r="P6196" s="18">
        <f t="shared" ca="1" si="1846"/>
        <v>611.59069931657984</v>
      </c>
      <c r="Q6196" s="47">
        <f ca="1">SUM(L$15:L6196)-SUM(M$15:M6196)</f>
        <v>16350</v>
      </c>
      <c r="R6196" s="47" t="str">
        <f t="shared" ca="1" si="1847"/>
        <v>M6199</v>
      </c>
      <c r="S6196" s="40">
        <f t="shared" ca="1" si="1835"/>
        <v>0</v>
      </c>
      <c r="T6196" s="46">
        <f t="shared" ca="1" si="1836"/>
        <v>41</v>
      </c>
      <c r="X6196" s="74">
        <f t="shared" ca="1" si="1837"/>
        <v>-0.61159069931657983</v>
      </c>
      <c r="Y6196" s="75">
        <f t="shared" ca="1" si="1838"/>
        <v>-0.61159069931657983</v>
      </c>
      <c r="Z6196" s="74">
        <f t="shared" ca="1" si="1839"/>
        <v>0.54248724828100625</v>
      </c>
      <c r="AA6196" s="76">
        <f t="shared" ca="1" si="1840"/>
        <v>-611.59069931657984</v>
      </c>
      <c r="AB6196" s="76">
        <f t="shared" ca="1" si="1841"/>
        <v>542.48724828100626</v>
      </c>
    </row>
    <row r="6197" spans="1:28" x14ac:dyDescent="0.25">
      <c r="A6197" s="2">
        <f t="shared" si="1842"/>
        <v>3</v>
      </c>
      <c r="B6197" s="16">
        <f ca="1">VLOOKUP(A6197,PERIODS!$O$4:$P$33,2,FALSE)</f>
        <v>2.5000000000000001E-2</v>
      </c>
      <c r="C6197" s="15"/>
      <c r="D6197" s="18">
        <v>5000</v>
      </c>
      <c r="E6197" s="34">
        <f t="shared" ca="1" si="1843"/>
        <v>9366.4564213385347</v>
      </c>
      <c r="F6197" s="34">
        <f t="shared" ca="1" si="1844"/>
        <v>2500</v>
      </c>
      <c r="G6197" s="69">
        <f t="shared" ca="1" si="1830"/>
        <v>0</v>
      </c>
      <c r="H6197" s="34">
        <f t="shared" ca="1" si="1831"/>
        <v>-905.61889982072648</v>
      </c>
      <c r="I6197" s="34">
        <f t="shared" ca="1" si="1832"/>
        <v>1594.3811001792735</v>
      </c>
      <c r="J6197" s="18">
        <f ca="1">SUM(INDIRECT(ADDRESS(ROW(F6197),COLUMN(F6197),4)):INDIRECT(ADDRESS(ROW(F6197)+N$5-1,COLUMN(F6197),4)))</f>
        <v>21500</v>
      </c>
      <c r="K6197" s="18">
        <f t="shared" ca="1" si="1833"/>
        <v>0</v>
      </c>
      <c r="L6197" s="18">
        <f t="shared" ca="1" si="1845"/>
        <v>0</v>
      </c>
      <c r="M6197" s="18">
        <f t="shared" ca="1" si="1829"/>
        <v>16350</v>
      </c>
      <c r="N6197" s="34">
        <f t="shared" ca="1" si="1834"/>
        <v>24122.07532115926</v>
      </c>
      <c r="P6197" s="18">
        <f t="shared" ca="1" si="1846"/>
        <v>905.61889982072648</v>
      </c>
      <c r="Q6197" s="47">
        <f ca="1">SUM(L$15:L6197)-SUM(M$15:M6197)</f>
        <v>0</v>
      </c>
      <c r="R6197" s="47" t="str">
        <f t="shared" ca="1" si="1847"/>
        <v>M6200</v>
      </c>
      <c r="S6197" s="40">
        <f t="shared" ca="1" si="1835"/>
        <v>0</v>
      </c>
      <c r="T6197" s="46">
        <f t="shared" ca="1" si="1836"/>
        <v>42</v>
      </c>
      <c r="X6197" s="74">
        <f t="shared" ca="1" si="1837"/>
        <v>-0.90561889982072652</v>
      </c>
      <c r="Y6197" s="75">
        <f t="shared" ca="1" si="1838"/>
        <v>-0.90561889982072652</v>
      </c>
      <c r="Z6197" s="74">
        <f t="shared" ca="1" si="1839"/>
        <v>0.40429159166412371</v>
      </c>
      <c r="AA6197" s="76">
        <f t="shared" ca="1" si="1840"/>
        <v>-905.61889982072648</v>
      </c>
      <c r="AB6197" s="76">
        <f t="shared" ca="1" si="1841"/>
        <v>404.2915916641237</v>
      </c>
    </row>
    <row r="6198" spans="1:28" x14ac:dyDescent="0.25">
      <c r="A6198" s="2">
        <f t="shared" si="1842"/>
        <v>4</v>
      </c>
      <c r="B6198" s="16">
        <f ca="1">VLOOKUP(A6198,PERIODS!$O$4:$P$33,2,FALSE)</f>
        <v>2.5000000000000001E-2</v>
      </c>
      <c r="C6198" s="15"/>
      <c r="D6198" s="18">
        <v>5000</v>
      </c>
      <c r="E6198" s="34">
        <f t="shared" ca="1" si="1843"/>
        <v>24122.07532115926</v>
      </c>
      <c r="F6198" s="34">
        <f t="shared" ca="1" si="1844"/>
        <v>2500</v>
      </c>
      <c r="G6198" s="69">
        <f t="shared" ca="1" si="1830"/>
        <v>0</v>
      </c>
      <c r="H6198" s="34">
        <f t="shared" ca="1" si="1831"/>
        <v>-616.43690791172708</v>
      </c>
      <c r="I6198" s="34">
        <f t="shared" ca="1" si="1832"/>
        <v>1883.5630920882729</v>
      </c>
      <c r="J6198" s="18">
        <f ca="1">SUM(INDIRECT(ADDRESS(ROW(F6198),COLUMN(F6198),4)):INDIRECT(ADDRESS(ROW(F6198)+N$5-1,COLUMN(F6198),4)))</f>
        <v>22300</v>
      </c>
      <c r="K6198" s="18">
        <f t="shared" ca="1" si="1833"/>
        <v>0</v>
      </c>
      <c r="L6198" s="18">
        <f t="shared" ca="1" si="1845"/>
        <v>0</v>
      </c>
      <c r="M6198" s="18">
        <f t="shared" ca="1" si="1829"/>
        <v>0</v>
      </c>
      <c r="N6198" s="34">
        <f t="shared" ca="1" si="1834"/>
        <v>22238.512229070988</v>
      </c>
      <c r="P6198" s="18">
        <f t="shared" ca="1" si="1846"/>
        <v>616.43690791172708</v>
      </c>
      <c r="Q6198" s="47">
        <f ca="1">SUM(L$15:L6198)-SUM(M$15:M6198)</f>
        <v>0</v>
      </c>
      <c r="R6198" s="47" t="str">
        <f t="shared" ca="1" si="1847"/>
        <v>M6201</v>
      </c>
      <c r="S6198" s="40">
        <f t="shared" ca="1" si="1835"/>
        <v>0</v>
      </c>
      <c r="T6198" s="46">
        <f t="shared" ca="1" si="1836"/>
        <v>74</v>
      </c>
      <c r="X6198" s="74">
        <f t="shared" ca="1" si="1837"/>
        <v>-0.61643690791172712</v>
      </c>
      <c r="Y6198" s="75">
        <f t="shared" ca="1" si="1838"/>
        <v>-0.61643690791172712</v>
      </c>
      <c r="Z6198" s="74">
        <f t="shared" ca="1" si="1839"/>
        <v>0.53986460199401465</v>
      </c>
      <c r="AA6198" s="76">
        <f t="shared" ca="1" si="1840"/>
        <v>-616.43690791172708</v>
      </c>
      <c r="AB6198" s="76">
        <f t="shared" ca="1" si="1841"/>
        <v>539.86460199401461</v>
      </c>
    </row>
    <row r="6199" spans="1:28" x14ac:dyDescent="0.25">
      <c r="A6199" s="2">
        <f t="shared" si="1842"/>
        <v>5</v>
      </c>
      <c r="B6199" s="16">
        <f ca="1">VLOOKUP(A6199,PERIODS!$O$4:$P$33,2,FALSE)</f>
        <v>3.3000000000000002E-2</v>
      </c>
      <c r="C6199" s="15"/>
      <c r="D6199" s="18">
        <v>5000</v>
      </c>
      <c r="E6199" s="34">
        <f t="shared" ca="1" si="1843"/>
        <v>22238.512229070988</v>
      </c>
      <c r="F6199" s="34">
        <f t="shared" ca="1" si="1844"/>
        <v>3300</v>
      </c>
      <c r="G6199" s="69">
        <f t="shared" ca="1" si="1830"/>
        <v>0</v>
      </c>
      <c r="H6199" s="34">
        <f t="shared" ca="1" si="1831"/>
        <v>-1646.920809510488</v>
      </c>
      <c r="I6199" s="34">
        <f t="shared" ca="1" si="1832"/>
        <v>1653.079190489512</v>
      </c>
      <c r="J6199" s="18">
        <f ca="1">SUM(INDIRECT(ADDRESS(ROW(F6199),COLUMN(F6199),4)):INDIRECT(ADDRESS(ROW(F6199)+N$5-1,COLUMN(F6199),4)))</f>
        <v>23100</v>
      </c>
      <c r="K6199" s="18">
        <f t="shared" ca="1" si="1833"/>
        <v>16350</v>
      </c>
      <c r="L6199" s="18">
        <f t="shared" ca="1" si="1845"/>
        <v>16350</v>
      </c>
      <c r="M6199" s="18">
        <f t="shared" ca="1" si="1829"/>
        <v>0</v>
      </c>
      <c r="N6199" s="34">
        <f t="shared" ca="1" si="1834"/>
        <v>20585.433038581476</v>
      </c>
      <c r="P6199" s="18">
        <f t="shared" ca="1" si="1846"/>
        <v>1646.920809510488</v>
      </c>
      <c r="Q6199" s="47">
        <f ca="1">SUM(L$15:L6199)-SUM(M$15:M6199)</f>
        <v>16350</v>
      </c>
      <c r="R6199" s="47" t="str">
        <f t="shared" ca="1" si="1847"/>
        <v>M6202</v>
      </c>
      <c r="S6199" s="40">
        <f t="shared" ca="1" si="1835"/>
        <v>0</v>
      </c>
      <c r="T6199" s="46">
        <f t="shared" ca="1" si="1836"/>
        <v>55</v>
      </c>
      <c r="X6199" s="74">
        <f t="shared" ca="1" si="1837"/>
        <v>-1.6469208095104879</v>
      </c>
      <c r="Y6199" s="75">
        <f t="shared" ca="1" si="1838"/>
        <v>-1.6469208095104879</v>
      </c>
      <c r="Z6199" s="74">
        <f t="shared" ca="1" si="1839"/>
        <v>0.19264217826044897</v>
      </c>
      <c r="AA6199" s="76">
        <f t="shared" ca="1" si="1840"/>
        <v>-1646.920809510488</v>
      </c>
      <c r="AB6199" s="76">
        <f t="shared" ca="1" si="1841"/>
        <v>192.64217826044896</v>
      </c>
    </row>
    <row r="6200" spans="1:28" x14ac:dyDescent="0.25">
      <c r="A6200" s="2">
        <f t="shared" si="1842"/>
        <v>6</v>
      </c>
      <c r="B6200" s="16">
        <f ca="1">VLOOKUP(A6200,PERIODS!$O$4:$P$33,2,FALSE)</f>
        <v>3.3000000000000002E-2</v>
      </c>
      <c r="C6200" s="15"/>
      <c r="D6200" s="18">
        <v>5000</v>
      </c>
      <c r="E6200" s="34">
        <f t="shared" ca="1" si="1843"/>
        <v>20585.433038581476</v>
      </c>
      <c r="F6200" s="34">
        <f t="shared" ca="1" si="1844"/>
        <v>3300</v>
      </c>
      <c r="G6200" s="69">
        <f t="shared" ca="1" si="1830"/>
        <v>0</v>
      </c>
      <c r="H6200" s="34">
        <f t="shared" ca="1" si="1831"/>
        <v>-1028.2761425274653</v>
      </c>
      <c r="I6200" s="34">
        <f t="shared" ca="1" si="1832"/>
        <v>2271.7238574725347</v>
      </c>
      <c r="J6200" s="18">
        <f ca="1">SUM(INDIRECT(ADDRESS(ROW(F6200),COLUMN(F6200),4)):INDIRECT(ADDRESS(ROW(F6200)+N$5-1,COLUMN(F6200),4)))</f>
        <v>23100</v>
      </c>
      <c r="K6200" s="18">
        <f t="shared" ca="1" si="1833"/>
        <v>16350</v>
      </c>
      <c r="L6200" s="18">
        <f t="shared" ca="1" si="1845"/>
        <v>0</v>
      </c>
      <c r="M6200" s="18">
        <f t="shared" ca="1" si="1829"/>
        <v>0</v>
      </c>
      <c r="N6200" s="34">
        <f t="shared" ca="1" si="1834"/>
        <v>18313.709181108941</v>
      </c>
      <c r="P6200" s="18">
        <f t="shared" ca="1" si="1846"/>
        <v>1028.2761425274653</v>
      </c>
      <c r="Q6200" s="47">
        <f ca="1">SUM(L$15:L6200)-SUM(M$15:M6200)</f>
        <v>16350</v>
      </c>
      <c r="R6200" s="47" t="str">
        <f t="shared" ca="1" si="1847"/>
        <v>M6203</v>
      </c>
      <c r="S6200" s="40">
        <f t="shared" ca="1" si="1835"/>
        <v>0</v>
      </c>
      <c r="T6200" s="46">
        <f t="shared" ca="1" si="1836"/>
        <v>2</v>
      </c>
      <c r="X6200" s="74">
        <f t="shared" ca="1" si="1837"/>
        <v>-1.0282761425274654</v>
      </c>
      <c r="Y6200" s="75">
        <f t="shared" ca="1" si="1838"/>
        <v>-1.0282761425274654</v>
      </c>
      <c r="Z6200" s="74">
        <f t="shared" ca="1" si="1839"/>
        <v>0.35762292044685384</v>
      </c>
      <c r="AA6200" s="76">
        <f t="shared" ca="1" si="1840"/>
        <v>-1028.2761425274653</v>
      </c>
      <c r="AB6200" s="76">
        <f t="shared" ca="1" si="1841"/>
        <v>357.62292044685387</v>
      </c>
    </row>
    <row r="6201" spans="1:28" x14ac:dyDescent="0.25">
      <c r="A6201" s="2">
        <f t="shared" si="1842"/>
        <v>7</v>
      </c>
      <c r="B6201" s="16">
        <f ca="1">VLOOKUP(A6201,PERIODS!$O$4:$P$33,2,FALSE)</f>
        <v>3.3000000000000002E-2</v>
      </c>
      <c r="C6201" s="15"/>
      <c r="D6201" s="18">
        <v>5000</v>
      </c>
      <c r="E6201" s="34">
        <f t="shared" ca="1" si="1843"/>
        <v>18313.709181108941</v>
      </c>
      <c r="F6201" s="34">
        <f t="shared" ca="1" si="1844"/>
        <v>3300</v>
      </c>
      <c r="G6201" s="69">
        <f t="shared" ca="1" si="1830"/>
        <v>0</v>
      </c>
      <c r="H6201" s="34">
        <f t="shared" ca="1" si="1831"/>
        <v>-8.3241023190436412</v>
      </c>
      <c r="I6201" s="34">
        <f t="shared" ca="1" si="1832"/>
        <v>3291.6758976809565</v>
      </c>
      <c r="J6201" s="18">
        <f ca="1">SUM(INDIRECT(ADDRESS(ROW(F6201),COLUMN(F6201),4)):INDIRECT(ADDRESS(ROW(F6201)+N$5-1,COLUMN(F6201),4)))</f>
        <v>23100</v>
      </c>
      <c r="K6201" s="18">
        <f t="shared" ca="1" si="1833"/>
        <v>16350</v>
      </c>
      <c r="L6201" s="18">
        <f t="shared" ca="1" si="1845"/>
        <v>0</v>
      </c>
      <c r="M6201" s="18">
        <f t="shared" ca="1" si="1829"/>
        <v>0</v>
      </c>
      <c r="N6201" s="34">
        <f t="shared" ca="1" si="1834"/>
        <v>15022.033283427985</v>
      </c>
      <c r="P6201" s="18">
        <f t="shared" ca="1" si="1846"/>
        <v>8.3241023190436412</v>
      </c>
      <c r="Q6201" s="47">
        <f ca="1">SUM(L$15:L6201)-SUM(M$15:M6201)</f>
        <v>16350</v>
      </c>
      <c r="R6201" s="47" t="str">
        <f t="shared" ca="1" si="1847"/>
        <v>M6204</v>
      </c>
      <c r="S6201" s="40">
        <f t="shared" ca="1" si="1835"/>
        <v>0</v>
      </c>
      <c r="T6201" s="46">
        <f t="shared" ca="1" si="1836"/>
        <v>91</v>
      </c>
      <c r="X6201" s="74">
        <f t="shared" ca="1" si="1837"/>
        <v>-8.3241023190436404E-3</v>
      </c>
      <c r="Y6201" s="75">
        <f t="shared" ca="1" si="1838"/>
        <v>-8.3241023190436404E-3</v>
      </c>
      <c r="Z6201" s="74">
        <f t="shared" ca="1" si="1839"/>
        <v>0.99171044708993183</v>
      </c>
      <c r="AA6201" s="76">
        <f t="shared" ca="1" si="1840"/>
        <v>-8.3241023190436412</v>
      </c>
      <c r="AB6201" s="76">
        <f t="shared" ca="1" si="1841"/>
        <v>991.71044708993179</v>
      </c>
    </row>
    <row r="6202" spans="1:28" x14ac:dyDescent="0.25">
      <c r="A6202" s="2">
        <f t="shared" si="1842"/>
        <v>8</v>
      </c>
      <c r="B6202" s="16">
        <f ca="1">VLOOKUP(A6202,PERIODS!$O$4:$P$33,2,FALSE)</f>
        <v>3.3000000000000002E-2</v>
      </c>
      <c r="C6202" s="15"/>
      <c r="D6202" s="18">
        <v>5000</v>
      </c>
      <c r="E6202" s="34">
        <f t="shared" ca="1" si="1843"/>
        <v>15022.033283427985</v>
      </c>
      <c r="F6202" s="34">
        <f t="shared" ca="1" si="1844"/>
        <v>3300</v>
      </c>
      <c r="G6202" s="69">
        <f t="shared" ca="1" si="1830"/>
        <v>0</v>
      </c>
      <c r="H6202" s="34">
        <f t="shared" ca="1" si="1831"/>
        <v>-494.66212000442204</v>
      </c>
      <c r="I6202" s="34">
        <f t="shared" ca="1" si="1832"/>
        <v>2805.3378799955781</v>
      </c>
      <c r="J6202" s="18">
        <f ca="1">SUM(INDIRECT(ADDRESS(ROW(F6202),COLUMN(F6202),4)):INDIRECT(ADDRESS(ROW(F6202)+N$5-1,COLUMN(F6202),4)))</f>
        <v>23100</v>
      </c>
      <c r="K6202" s="18">
        <f t="shared" ca="1" si="1833"/>
        <v>0</v>
      </c>
      <c r="L6202" s="18">
        <f t="shared" ca="1" si="1845"/>
        <v>0</v>
      </c>
      <c r="M6202" s="18">
        <f t="shared" ca="1" si="1829"/>
        <v>16350</v>
      </c>
      <c r="N6202" s="34">
        <f t="shared" ca="1" si="1834"/>
        <v>28566.695403432408</v>
      </c>
      <c r="P6202" s="18">
        <f t="shared" ca="1" si="1846"/>
        <v>494.66212000442204</v>
      </c>
      <c r="Q6202" s="47">
        <f ca="1">SUM(L$15:L6202)-SUM(M$15:M6202)</f>
        <v>0</v>
      </c>
      <c r="R6202" s="47" t="str">
        <f t="shared" ca="1" si="1847"/>
        <v>M6205</v>
      </c>
      <c r="S6202" s="40">
        <f t="shared" ca="1" si="1835"/>
        <v>0</v>
      </c>
      <c r="T6202" s="46">
        <f t="shared" ca="1" si="1836"/>
        <v>48</v>
      </c>
      <c r="X6202" s="74">
        <f t="shared" ca="1" si="1837"/>
        <v>-0.49466212000442206</v>
      </c>
      <c r="Y6202" s="75">
        <f t="shared" ca="1" si="1838"/>
        <v>-0.49466212000442206</v>
      </c>
      <c r="Z6202" s="74">
        <f t="shared" ca="1" si="1839"/>
        <v>0.6097769039108788</v>
      </c>
      <c r="AA6202" s="76">
        <f t="shared" ca="1" si="1840"/>
        <v>-494.66212000442204</v>
      </c>
      <c r="AB6202" s="76">
        <f t="shared" ca="1" si="1841"/>
        <v>609.77690391087879</v>
      </c>
    </row>
    <row r="6203" spans="1:28" x14ac:dyDescent="0.25">
      <c r="A6203" s="2">
        <f t="shared" si="1842"/>
        <v>9</v>
      </c>
      <c r="B6203" s="16">
        <f ca="1">VLOOKUP(A6203,PERIODS!$O$4:$P$33,2,FALSE)</f>
        <v>3.3000000000000002E-2</v>
      </c>
      <c r="C6203" s="15"/>
      <c r="D6203" s="18">
        <v>5000</v>
      </c>
      <c r="E6203" s="34">
        <f t="shared" ca="1" si="1843"/>
        <v>28566.695403432408</v>
      </c>
      <c r="F6203" s="34">
        <f t="shared" ca="1" si="1844"/>
        <v>3300</v>
      </c>
      <c r="G6203" s="69">
        <f t="shared" ca="1" si="1830"/>
        <v>0</v>
      </c>
      <c r="H6203" s="34">
        <f t="shared" ca="1" si="1831"/>
        <v>1184.9334526458233</v>
      </c>
      <c r="I6203" s="34">
        <f t="shared" ca="1" si="1832"/>
        <v>4484.9334526458233</v>
      </c>
      <c r="J6203" s="18">
        <f ca="1">SUM(INDIRECT(ADDRESS(ROW(F6203),COLUMN(F6203),4)):INDIRECT(ADDRESS(ROW(F6203)+N$5-1,COLUMN(F6203),4)))</f>
        <v>23100</v>
      </c>
      <c r="K6203" s="18">
        <f t="shared" ca="1" si="1833"/>
        <v>0</v>
      </c>
      <c r="L6203" s="18">
        <f t="shared" ca="1" si="1845"/>
        <v>0</v>
      </c>
      <c r="M6203" s="18">
        <f t="shared" ca="1" si="1829"/>
        <v>0</v>
      </c>
      <c r="N6203" s="34">
        <f t="shared" ca="1" si="1834"/>
        <v>24081.761950786586</v>
      </c>
      <c r="P6203" s="18">
        <f t="shared" ca="1" si="1846"/>
        <v>1184.9334526458233</v>
      </c>
      <c r="Q6203" s="47">
        <f ca="1">SUM(L$15:L6203)-SUM(M$15:M6203)</f>
        <v>0</v>
      </c>
      <c r="R6203" s="47" t="str">
        <f t="shared" ca="1" si="1847"/>
        <v>M6206</v>
      </c>
      <c r="S6203" s="40">
        <f t="shared" ca="1" si="1835"/>
        <v>0</v>
      </c>
      <c r="T6203" s="46">
        <f t="shared" ca="1" si="1836"/>
        <v>17</v>
      </c>
      <c r="X6203" s="74">
        <f t="shared" ca="1" si="1837"/>
        <v>1.1849334526458233</v>
      </c>
      <c r="Y6203" s="75">
        <f t="shared" ca="1" si="1838"/>
        <v>1.1849334526458233</v>
      </c>
      <c r="Z6203" s="74">
        <f t="shared" ca="1" si="1839"/>
        <v>3.2704691731536828</v>
      </c>
      <c r="AA6203" s="76">
        <f t="shared" ca="1" si="1840"/>
        <v>1184.9334526458233</v>
      </c>
      <c r="AB6203" s="76">
        <f t="shared" ca="1" si="1841"/>
        <v>3270.4691731536827</v>
      </c>
    </row>
    <row r="6204" spans="1:28" x14ac:dyDescent="0.25">
      <c r="A6204" s="2">
        <f t="shared" si="1842"/>
        <v>10</v>
      </c>
      <c r="B6204" s="16">
        <f ca="1">VLOOKUP(A6204,PERIODS!$O$4:$P$33,2,FALSE)</f>
        <v>3.3000000000000002E-2</v>
      </c>
      <c r="C6204" s="15"/>
      <c r="D6204" s="18">
        <v>5000</v>
      </c>
      <c r="E6204" s="34">
        <f t="shared" ca="1" si="1843"/>
        <v>24081.761950786586</v>
      </c>
      <c r="F6204" s="34">
        <f t="shared" ca="1" si="1844"/>
        <v>3300</v>
      </c>
      <c r="G6204" s="69">
        <f t="shared" ca="1" si="1830"/>
        <v>0</v>
      </c>
      <c r="H6204" s="34">
        <f t="shared" ca="1" si="1831"/>
        <v>760.6966664029718</v>
      </c>
      <c r="I6204" s="34">
        <f t="shared" ca="1" si="1832"/>
        <v>4060.6966664029719</v>
      </c>
      <c r="J6204" s="18">
        <f ca="1">SUM(INDIRECT(ADDRESS(ROW(F6204),COLUMN(F6204),4)):INDIRECT(ADDRESS(ROW(F6204)+N$5-1,COLUMN(F6204),4)))</f>
        <v>23100</v>
      </c>
      <c r="K6204" s="18">
        <f t="shared" ca="1" si="1833"/>
        <v>0</v>
      </c>
      <c r="L6204" s="18">
        <f t="shared" ca="1" si="1845"/>
        <v>0</v>
      </c>
      <c r="M6204" s="18">
        <f t="shared" ca="1" si="1829"/>
        <v>0</v>
      </c>
      <c r="N6204" s="34">
        <f t="shared" ca="1" si="1834"/>
        <v>20021.065284383614</v>
      </c>
      <c r="P6204" s="18">
        <f t="shared" ca="1" si="1846"/>
        <v>760.6966664029718</v>
      </c>
      <c r="Q6204" s="47">
        <f ca="1">SUM(L$15:L6204)-SUM(M$15:M6204)</f>
        <v>0</v>
      </c>
      <c r="R6204" s="47" t="str">
        <f t="shared" ca="1" si="1847"/>
        <v>M6207</v>
      </c>
      <c r="S6204" s="40">
        <f t="shared" ca="1" si="1835"/>
        <v>0</v>
      </c>
      <c r="T6204" s="46">
        <f t="shared" ca="1" si="1836"/>
        <v>13</v>
      </c>
      <c r="X6204" s="74">
        <f t="shared" ca="1" si="1837"/>
        <v>0.76069666640297184</v>
      </c>
      <c r="Y6204" s="75">
        <f t="shared" ca="1" si="1838"/>
        <v>0.76069666640297184</v>
      </c>
      <c r="Z6204" s="74">
        <f t="shared" ca="1" si="1839"/>
        <v>2.1397664047202829</v>
      </c>
      <c r="AA6204" s="76">
        <f t="shared" ca="1" si="1840"/>
        <v>760.6966664029718</v>
      </c>
      <c r="AB6204" s="76">
        <f t="shared" ca="1" si="1841"/>
        <v>2139.7664047202829</v>
      </c>
    </row>
    <row r="6205" spans="1:28" x14ac:dyDescent="0.25">
      <c r="A6205" s="2">
        <f t="shared" si="1842"/>
        <v>11</v>
      </c>
      <c r="B6205" s="16">
        <f ca="1">VLOOKUP(A6205,PERIODS!$O$4:$P$33,2,FALSE)</f>
        <v>3.3000000000000002E-2</v>
      </c>
      <c r="C6205" s="15"/>
      <c r="D6205" s="18">
        <v>5000</v>
      </c>
      <c r="E6205" s="34">
        <f t="shared" ca="1" si="1843"/>
        <v>20021.065284383614</v>
      </c>
      <c r="F6205" s="34">
        <f t="shared" ca="1" si="1844"/>
        <v>3300</v>
      </c>
      <c r="G6205" s="69">
        <f t="shared" ca="1" si="1830"/>
        <v>0</v>
      </c>
      <c r="H6205" s="34">
        <f t="shared" ca="1" si="1831"/>
        <v>461.80584887677168</v>
      </c>
      <c r="I6205" s="34">
        <f t="shared" ca="1" si="1832"/>
        <v>3761.8058488767715</v>
      </c>
      <c r="J6205" s="18">
        <f ca="1">SUM(INDIRECT(ADDRESS(ROW(F6205),COLUMN(F6205),4)):INDIRECT(ADDRESS(ROW(F6205)+N$5-1,COLUMN(F6205),4)))</f>
        <v>23300</v>
      </c>
      <c r="K6205" s="18">
        <f t="shared" ca="1" si="1833"/>
        <v>16350</v>
      </c>
      <c r="L6205" s="18">
        <f t="shared" ca="1" si="1845"/>
        <v>16350</v>
      </c>
      <c r="M6205" s="18">
        <f t="shared" ca="1" si="1829"/>
        <v>0</v>
      </c>
      <c r="N6205" s="34">
        <f t="shared" ca="1" si="1834"/>
        <v>16259.259435506843</v>
      </c>
      <c r="P6205" s="18">
        <f t="shared" ca="1" si="1846"/>
        <v>461.80584887677168</v>
      </c>
      <c r="Q6205" s="47">
        <f ca="1">SUM(L$15:L6205)-SUM(M$15:M6205)</f>
        <v>16350</v>
      </c>
      <c r="R6205" s="47" t="str">
        <f t="shared" ca="1" si="1847"/>
        <v>M6208</v>
      </c>
      <c r="S6205" s="40">
        <f t="shared" ca="1" si="1835"/>
        <v>0</v>
      </c>
      <c r="T6205" s="46">
        <f t="shared" ca="1" si="1836"/>
        <v>47</v>
      </c>
      <c r="X6205" s="74">
        <f t="shared" ca="1" si="1837"/>
        <v>0.46180584887677167</v>
      </c>
      <c r="Y6205" s="75">
        <f t="shared" ca="1" si="1838"/>
        <v>0.46180584887677167</v>
      </c>
      <c r="Z6205" s="74">
        <f t="shared" ca="1" si="1839"/>
        <v>1.5869371676805348</v>
      </c>
      <c r="AA6205" s="76">
        <f t="shared" ca="1" si="1840"/>
        <v>461.80584887677168</v>
      </c>
      <c r="AB6205" s="76">
        <f t="shared" ca="1" si="1841"/>
        <v>1586.9371676805349</v>
      </c>
    </row>
    <row r="6206" spans="1:28" x14ac:dyDescent="0.25">
      <c r="A6206" s="2">
        <f t="shared" si="1842"/>
        <v>12</v>
      </c>
      <c r="B6206" s="16">
        <f ca="1">VLOOKUP(A6206,PERIODS!$O$4:$P$33,2,FALSE)</f>
        <v>3.3000000000000002E-2</v>
      </c>
      <c r="C6206" s="15"/>
      <c r="D6206" s="18">
        <v>5000</v>
      </c>
      <c r="E6206" s="34">
        <f t="shared" ca="1" si="1843"/>
        <v>16259.259435506843</v>
      </c>
      <c r="F6206" s="34">
        <f t="shared" ca="1" si="1844"/>
        <v>3300</v>
      </c>
      <c r="G6206" s="69">
        <f t="shared" ca="1" si="1830"/>
        <v>0</v>
      </c>
      <c r="H6206" s="34">
        <f t="shared" ca="1" si="1831"/>
        <v>206.2237399820275</v>
      </c>
      <c r="I6206" s="34">
        <f t="shared" ca="1" si="1832"/>
        <v>3506.2237399820274</v>
      </c>
      <c r="J6206" s="18">
        <f ca="1">SUM(INDIRECT(ADDRESS(ROW(F6206),COLUMN(F6206),4)):INDIRECT(ADDRESS(ROW(F6206)+N$5-1,COLUMN(F6206),4)))</f>
        <v>23500</v>
      </c>
      <c r="K6206" s="18">
        <f t="shared" ca="1" si="1833"/>
        <v>16350</v>
      </c>
      <c r="L6206" s="18">
        <f t="shared" ca="1" si="1845"/>
        <v>0</v>
      </c>
      <c r="M6206" s="18">
        <f t="shared" ca="1" si="1829"/>
        <v>0</v>
      </c>
      <c r="N6206" s="34">
        <f t="shared" ca="1" si="1834"/>
        <v>12753.035695524815</v>
      </c>
      <c r="P6206" s="18">
        <f t="shared" ca="1" si="1846"/>
        <v>206.2237399820275</v>
      </c>
      <c r="Q6206" s="47">
        <f ca="1">SUM(L$15:L6206)-SUM(M$15:M6206)</f>
        <v>16350</v>
      </c>
      <c r="R6206" s="47" t="str">
        <f t="shared" ca="1" si="1847"/>
        <v>M6209</v>
      </c>
      <c r="S6206" s="40">
        <f t="shared" ca="1" si="1835"/>
        <v>0</v>
      </c>
      <c r="T6206" s="46">
        <f t="shared" ca="1" si="1836"/>
        <v>56</v>
      </c>
      <c r="X6206" s="74">
        <f t="shared" ca="1" si="1837"/>
        <v>0.2062237399820275</v>
      </c>
      <c r="Y6206" s="75">
        <f t="shared" ca="1" si="1838"/>
        <v>0.2062237399820275</v>
      </c>
      <c r="Z6206" s="74">
        <f t="shared" ca="1" si="1839"/>
        <v>1.2290281559728184</v>
      </c>
      <c r="AA6206" s="76">
        <f t="shared" ca="1" si="1840"/>
        <v>206.2237399820275</v>
      </c>
      <c r="AB6206" s="76">
        <f t="shared" ca="1" si="1841"/>
        <v>1229.0281559728185</v>
      </c>
    </row>
    <row r="6207" spans="1:28" x14ac:dyDescent="0.25">
      <c r="A6207" s="2">
        <f t="shared" si="1842"/>
        <v>13</v>
      </c>
      <c r="B6207" s="16">
        <f ca="1">VLOOKUP(A6207,PERIODS!$O$4:$P$33,2,FALSE)</f>
        <v>3.3000000000000002E-2</v>
      </c>
      <c r="C6207" s="15"/>
      <c r="D6207" s="18">
        <v>5000</v>
      </c>
      <c r="E6207" s="34">
        <f t="shared" ca="1" si="1843"/>
        <v>12753.035695524815</v>
      </c>
      <c r="F6207" s="34">
        <f t="shared" ca="1" si="1844"/>
        <v>3300</v>
      </c>
      <c r="G6207" s="69">
        <f t="shared" ca="1" si="1830"/>
        <v>0</v>
      </c>
      <c r="H6207" s="34">
        <f t="shared" ca="1" si="1831"/>
        <v>51.372390562838739</v>
      </c>
      <c r="I6207" s="34">
        <f t="shared" ca="1" si="1832"/>
        <v>3351.3723905628385</v>
      </c>
      <c r="J6207" s="18">
        <f ca="1">SUM(INDIRECT(ADDRESS(ROW(F6207),COLUMN(F6207),4)):INDIRECT(ADDRESS(ROW(F6207)+N$5-1,COLUMN(F6207),4)))</f>
        <v>23700</v>
      </c>
      <c r="K6207" s="18">
        <f t="shared" ca="1" si="1833"/>
        <v>16350</v>
      </c>
      <c r="L6207" s="18">
        <f t="shared" ca="1" si="1845"/>
        <v>0</v>
      </c>
      <c r="M6207" s="18">
        <f t="shared" ca="1" si="1829"/>
        <v>0</v>
      </c>
      <c r="N6207" s="34">
        <f t="shared" ca="1" si="1834"/>
        <v>9401.6633049619777</v>
      </c>
      <c r="P6207" s="18">
        <f t="shared" ca="1" si="1846"/>
        <v>51.372390562838739</v>
      </c>
      <c r="Q6207" s="47">
        <f ca="1">SUM(L$15:L6207)-SUM(M$15:M6207)</f>
        <v>16350</v>
      </c>
      <c r="R6207" s="47" t="str">
        <f t="shared" ca="1" si="1847"/>
        <v>M6210</v>
      </c>
      <c r="S6207" s="40">
        <f t="shared" ca="1" si="1835"/>
        <v>0</v>
      </c>
      <c r="T6207" s="46">
        <f t="shared" ca="1" si="1836"/>
        <v>30</v>
      </c>
      <c r="X6207" s="74">
        <f t="shared" ca="1" si="1837"/>
        <v>5.1372390562838738E-2</v>
      </c>
      <c r="Y6207" s="75">
        <f t="shared" ca="1" si="1838"/>
        <v>5.1372390562838738E-2</v>
      </c>
      <c r="Z6207" s="74">
        <f t="shared" ca="1" si="1839"/>
        <v>1.052714841372077</v>
      </c>
      <c r="AA6207" s="76">
        <f t="shared" ca="1" si="1840"/>
        <v>51.372390562838739</v>
      </c>
      <c r="AB6207" s="76">
        <f t="shared" ca="1" si="1841"/>
        <v>1052.714841372077</v>
      </c>
    </row>
    <row r="6208" spans="1:28" x14ac:dyDescent="0.25">
      <c r="A6208" s="2">
        <f t="shared" si="1842"/>
        <v>14</v>
      </c>
      <c r="B6208" s="16">
        <f ca="1">VLOOKUP(A6208,PERIODS!$O$4:$P$33,2,FALSE)</f>
        <v>3.3000000000000002E-2</v>
      </c>
      <c r="C6208" s="15"/>
      <c r="D6208" s="18">
        <v>5000</v>
      </c>
      <c r="E6208" s="34">
        <f t="shared" ca="1" si="1843"/>
        <v>9401.6633049619777</v>
      </c>
      <c r="F6208" s="34">
        <f t="shared" ca="1" si="1844"/>
        <v>3300</v>
      </c>
      <c r="G6208" s="69">
        <f t="shared" ca="1" si="1830"/>
        <v>0</v>
      </c>
      <c r="H6208" s="34">
        <f t="shared" ca="1" si="1831"/>
        <v>948.48201819492431</v>
      </c>
      <c r="I6208" s="34">
        <f t="shared" ca="1" si="1832"/>
        <v>4248.4820181949244</v>
      </c>
      <c r="J6208" s="18">
        <f ca="1">SUM(INDIRECT(ADDRESS(ROW(F6208),COLUMN(F6208),4)):INDIRECT(ADDRESS(ROW(F6208)+N$5-1,COLUMN(F6208),4)))</f>
        <v>23900</v>
      </c>
      <c r="K6208" s="18">
        <f t="shared" ca="1" si="1833"/>
        <v>0</v>
      </c>
      <c r="L6208" s="18">
        <f t="shared" ca="1" si="1845"/>
        <v>0</v>
      </c>
      <c r="M6208" s="18">
        <f t="shared" ca="1" si="1829"/>
        <v>16350</v>
      </c>
      <c r="N6208" s="34">
        <f t="shared" ca="1" si="1834"/>
        <v>21503.181286767052</v>
      </c>
      <c r="P6208" s="18">
        <f t="shared" ca="1" si="1846"/>
        <v>948.48201819492431</v>
      </c>
      <c r="Q6208" s="47">
        <f ca="1">SUM(L$15:L6208)-SUM(M$15:M6208)</f>
        <v>0</v>
      </c>
      <c r="R6208" s="47" t="str">
        <f t="shared" ca="1" si="1847"/>
        <v>M6211</v>
      </c>
      <c r="S6208" s="40">
        <f t="shared" ca="1" si="1835"/>
        <v>0</v>
      </c>
      <c r="T6208" s="46">
        <f t="shared" ca="1" si="1836"/>
        <v>77</v>
      </c>
      <c r="X6208" s="74">
        <f t="shared" ca="1" si="1837"/>
        <v>0.94848201819492428</v>
      </c>
      <c r="Y6208" s="75">
        <f t="shared" ca="1" si="1838"/>
        <v>0.94848201819492428</v>
      </c>
      <c r="Z6208" s="74">
        <f t="shared" ca="1" si="1839"/>
        <v>2.5817875766779652</v>
      </c>
      <c r="AA6208" s="76">
        <f t="shared" ca="1" si="1840"/>
        <v>948.48201819492431</v>
      </c>
      <c r="AB6208" s="76">
        <f t="shared" ca="1" si="1841"/>
        <v>2581.7875766779653</v>
      </c>
    </row>
    <row r="6209" spans="1:28" x14ac:dyDescent="0.25">
      <c r="A6209" s="2">
        <f t="shared" si="1842"/>
        <v>15</v>
      </c>
      <c r="B6209" s="16">
        <f ca="1">VLOOKUP(A6209,PERIODS!$O$4:$P$33,2,FALSE)</f>
        <v>3.3000000000000002E-2</v>
      </c>
      <c r="C6209" s="15"/>
      <c r="D6209" s="18">
        <v>5000</v>
      </c>
      <c r="E6209" s="34">
        <f t="shared" ca="1" si="1843"/>
        <v>21503.181286767052</v>
      </c>
      <c r="F6209" s="34">
        <f t="shared" ca="1" si="1844"/>
        <v>3300</v>
      </c>
      <c r="G6209" s="69">
        <f t="shared" ca="1" si="1830"/>
        <v>0</v>
      </c>
      <c r="H6209" s="34">
        <f t="shared" ca="1" si="1831"/>
        <v>-5.0588621107122309</v>
      </c>
      <c r="I6209" s="34">
        <f t="shared" ca="1" si="1832"/>
        <v>3294.9411378892878</v>
      </c>
      <c r="J6209" s="18">
        <f ca="1">SUM(INDIRECT(ADDRESS(ROW(F6209),COLUMN(F6209),4)):INDIRECT(ADDRESS(ROW(F6209)+N$5-1,COLUMN(F6209),4)))</f>
        <v>24100</v>
      </c>
      <c r="K6209" s="18">
        <f t="shared" ca="1" si="1833"/>
        <v>16350</v>
      </c>
      <c r="L6209" s="18">
        <f t="shared" ca="1" si="1845"/>
        <v>16350</v>
      </c>
      <c r="M6209" s="18">
        <f t="shared" ca="1" si="1829"/>
        <v>0</v>
      </c>
      <c r="N6209" s="34">
        <f t="shared" ca="1" si="1834"/>
        <v>18208.240148877765</v>
      </c>
      <c r="P6209" s="18">
        <f t="shared" ca="1" si="1846"/>
        <v>5.0588621107122309</v>
      </c>
      <c r="Q6209" s="47">
        <f ca="1">SUM(L$15:L6209)-SUM(M$15:M6209)</f>
        <v>16350</v>
      </c>
      <c r="R6209" s="47" t="str">
        <f t="shared" ca="1" si="1847"/>
        <v>M6212</v>
      </c>
      <c r="S6209" s="40">
        <f t="shared" ca="1" si="1835"/>
        <v>0</v>
      </c>
      <c r="T6209" s="46">
        <f t="shared" ca="1" si="1836"/>
        <v>42</v>
      </c>
      <c r="X6209" s="74">
        <f t="shared" ca="1" si="1837"/>
        <v>-5.058862110712231E-3</v>
      </c>
      <c r="Y6209" s="75">
        <f t="shared" ca="1" si="1838"/>
        <v>-5.058862110712231E-3</v>
      </c>
      <c r="Z6209" s="74">
        <f t="shared" ca="1" si="1839"/>
        <v>0.99495391238167197</v>
      </c>
      <c r="AA6209" s="76">
        <f t="shared" ca="1" si="1840"/>
        <v>-5.0588621107122309</v>
      </c>
      <c r="AB6209" s="76">
        <f t="shared" ca="1" si="1841"/>
        <v>994.95391238167201</v>
      </c>
    </row>
    <row r="6210" spans="1:28" x14ac:dyDescent="0.25">
      <c r="A6210" s="2">
        <f t="shared" si="1842"/>
        <v>16</v>
      </c>
      <c r="B6210" s="16">
        <f ca="1">VLOOKUP(A6210,PERIODS!$O$4:$P$33,2,FALSE)</f>
        <v>3.3000000000000002E-2</v>
      </c>
      <c r="C6210" s="15"/>
      <c r="D6210" s="18">
        <v>5000</v>
      </c>
      <c r="E6210" s="34">
        <f t="shared" ca="1" si="1843"/>
        <v>18208.240148877765</v>
      </c>
      <c r="F6210" s="34">
        <f t="shared" ca="1" si="1844"/>
        <v>3300</v>
      </c>
      <c r="G6210" s="69">
        <f t="shared" ca="1" si="1830"/>
        <v>0</v>
      </c>
      <c r="H6210" s="34">
        <f t="shared" ca="1" si="1831"/>
        <v>-2083.3583541691241</v>
      </c>
      <c r="I6210" s="34">
        <f t="shared" ca="1" si="1832"/>
        <v>1216.6416458308759</v>
      </c>
      <c r="J6210" s="18">
        <f ca="1">SUM(INDIRECT(ADDRESS(ROW(F6210),COLUMN(F6210),4)):INDIRECT(ADDRESS(ROW(F6210)+N$5-1,COLUMN(F6210),4)))</f>
        <v>24300</v>
      </c>
      <c r="K6210" s="18">
        <f t="shared" ca="1" si="1833"/>
        <v>16350</v>
      </c>
      <c r="L6210" s="18">
        <f t="shared" ca="1" si="1845"/>
        <v>0</v>
      </c>
      <c r="M6210" s="18">
        <f t="shared" ca="1" si="1829"/>
        <v>0</v>
      </c>
      <c r="N6210" s="34">
        <f t="shared" ca="1" si="1834"/>
        <v>16991.598503046887</v>
      </c>
      <c r="P6210" s="18">
        <f t="shared" ca="1" si="1846"/>
        <v>2083.3583541691241</v>
      </c>
      <c r="Q6210" s="47">
        <f ca="1">SUM(L$15:L6210)-SUM(M$15:M6210)</f>
        <v>16350</v>
      </c>
      <c r="R6210" s="47" t="str">
        <f t="shared" ca="1" si="1847"/>
        <v>M6213</v>
      </c>
      <c r="S6210" s="40">
        <f t="shared" ca="1" si="1835"/>
        <v>0</v>
      </c>
      <c r="T6210" s="46">
        <f t="shared" ca="1" si="1836"/>
        <v>88</v>
      </c>
      <c r="X6210" s="74">
        <f t="shared" ca="1" si="1837"/>
        <v>-2.0833583541691243</v>
      </c>
      <c r="Y6210" s="75">
        <f t="shared" ca="1" si="1838"/>
        <v>-2.0833583541691243</v>
      </c>
      <c r="Z6210" s="74">
        <f t="shared" ca="1" si="1839"/>
        <v>0.12451135602695472</v>
      </c>
      <c r="AA6210" s="76">
        <f t="shared" ca="1" si="1840"/>
        <v>-2083.3583541691241</v>
      </c>
      <c r="AB6210" s="76">
        <f t="shared" ca="1" si="1841"/>
        <v>124.51135602695472</v>
      </c>
    </row>
    <row r="6211" spans="1:28" x14ac:dyDescent="0.25">
      <c r="A6211" s="2">
        <f t="shared" si="1842"/>
        <v>17</v>
      </c>
      <c r="B6211" s="16">
        <f ca="1">VLOOKUP(A6211,PERIODS!$O$4:$P$33,2,FALSE)</f>
        <v>3.5000000000000003E-2</v>
      </c>
      <c r="C6211" s="15"/>
      <c r="D6211" s="18">
        <v>5000</v>
      </c>
      <c r="E6211" s="34">
        <f t="shared" ca="1" si="1843"/>
        <v>16991.598503046887</v>
      </c>
      <c r="F6211" s="34">
        <f t="shared" ca="1" si="1844"/>
        <v>3500.0000000000005</v>
      </c>
      <c r="G6211" s="69">
        <f t="shared" ca="1" si="1830"/>
        <v>0</v>
      </c>
      <c r="H6211" s="34">
        <f t="shared" ca="1" si="1831"/>
        <v>-521.9100856740987</v>
      </c>
      <c r="I6211" s="34">
        <f t="shared" ca="1" si="1832"/>
        <v>2978.0899143259016</v>
      </c>
      <c r="J6211" s="18">
        <f ca="1">SUM(INDIRECT(ADDRESS(ROW(F6211),COLUMN(F6211),4)):INDIRECT(ADDRESS(ROW(F6211)+N$5-1,COLUMN(F6211),4)))</f>
        <v>24500.000000000004</v>
      </c>
      <c r="K6211" s="18">
        <f t="shared" ca="1" si="1833"/>
        <v>16350</v>
      </c>
      <c r="L6211" s="18">
        <f t="shared" ca="1" si="1845"/>
        <v>0</v>
      </c>
      <c r="M6211" s="18">
        <f t="shared" ca="1" si="1829"/>
        <v>0</v>
      </c>
      <c r="N6211" s="34">
        <f t="shared" ca="1" si="1834"/>
        <v>14013.508588720986</v>
      </c>
      <c r="P6211" s="18">
        <f t="shared" ca="1" si="1846"/>
        <v>521.9100856740987</v>
      </c>
      <c r="Q6211" s="47">
        <f ca="1">SUM(L$15:L6211)-SUM(M$15:M6211)</f>
        <v>16350</v>
      </c>
      <c r="R6211" s="47" t="str">
        <f t="shared" ca="1" si="1847"/>
        <v>M6214</v>
      </c>
      <c r="S6211" s="40">
        <f t="shared" ca="1" si="1835"/>
        <v>0</v>
      </c>
      <c r="T6211" s="46">
        <f t="shared" ca="1" si="1836"/>
        <v>60</v>
      </c>
      <c r="X6211" s="74">
        <f t="shared" ca="1" si="1837"/>
        <v>-0.52191008567409869</v>
      </c>
      <c r="Y6211" s="75">
        <f t="shared" ca="1" si="1838"/>
        <v>-0.52191008567409869</v>
      </c>
      <c r="Z6211" s="74">
        <f t="shared" ca="1" si="1839"/>
        <v>0.59338604663086569</v>
      </c>
      <c r="AA6211" s="76">
        <f t="shared" ca="1" si="1840"/>
        <v>-521.9100856740987</v>
      </c>
      <c r="AB6211" s="76">
        <f t="shared" ca="1" si="1841"/>
        <v>593.38604663086574</v>
      </c>
    </row>
    <row r="6212" spans="1:28" x14ac:dyDescent="0.25">
      <c r="A6212" s="2">
        <f t="shared" si="1842"/>
        <v>18</v>
      </c>
      <c r="B6212" s="16">
        <f ca="1">VLOOKUP(A6212,PERIODS!$O$4:$P$33,2,FALSE)</f>
        <v>3.5000000000000003E-2</v>
      </c>
      <c r="C6212" s="15"/>
      <c r="D6212" s="18">
        <v>5000</v>
      </c>
      <c r="E6212" s="34">
        <f t="shared" ca="1" si="1843"/>
        <v>14013.508588720986</v>
      </c>
      <c r="F6212" s="34">
        <f t="shared" ca="1" si="1844"/>
        <v>3500.0000000000005</v>
      </c>
      <c r="G6212" s="69">
        <f t="shared" ca="1" si="1830"/>
        <v>0</v>
      </c>
      <c r="H6212" s="34">
        <f t="shared" ca="1" si="1831"/>
        <v>-306.15344275365538</v>
      </c>
      <c r="I6212" s="34">
        <f t="shared" ca="1" si="1832"/>
        <v>3193.8465572463451</v>
      </c>
      <c r="J6212" s="18">
        <f ca="1">SUM(INDIRECT(ADDRESS(ROW(F6212),COLUMN(F6212),4)):INDIRECT(ADDRESS(ROW(F6212)+N$5-1,COLUMN(F6212),4)))</f>
        <v>24500.000000000004</v>
      </c>
      <c r="K6212" s="18">
        <f t="shared" ca="1" si="1833"/>
        <v>0</v>
      </c>
      <c r="L6212" s="18">
        <f t="shared" ca="1" si="1845"/>
        <v>0</v>
      </c>
      <c r="M6212" s="18">
        <f t="shared" ca="1" si="1829"/>
        <v>16350</v>
      </c>
      <c r="N6212" s="34">
        <f t="shared" ca="1" si="1834"/>
        <v>27169.66203147464</v>
      </c>
      <c r="P6212" s="18">
        <f t="shared" ca="1" si="1846"/>
        <v>306.15344275365538</v>
      </c>
      <c r="Q6212" s="47">
        <f ca="1">SUM(L$15:L6212)-SUM(M$15:M6212)</f>
        <v>0</v>
      </c>
      <c r="R6212" s="47" t="str">
        <f t="shared" ca="1" si="1847"/>
        <v>M6215</v>
      </c>
      <c r="S6212" s="40">
        <f t="shared" ca="1" si="1835"/>
        <v>0</v>
      </c>
      <c r="T6212" s="46">
        <f t="shared" ca="1" si="1836"/>
        <v>48</v>
      </c>
      <c r="X6212" s="74">
        <f t="shared" ca="1" si="1837"/>
        <v>-0.30615344275365536</v>
      </c>
      <c r="Y6212" s="75">
        <f t="shared" ca="1" si="1838"/>
        <v>-0.30615344275365536</v>
      </c>
      <c r="Z6212" s="74">
        <f t="shared" ca="1" si="1839"/>
        <v>0.73627363493400555</v>
      </c>
      <c r="AA6212" s="76">
        <f t="shared" ca="1" si="1840"/>
        <v>-306.15344275365538</v>
      </c>
      <c r="AB6212" s="76">
        <f t="shared" ca="1" si="1841"/>
        <v>736.2736349340056</v>
      </c>
    </row>
    <row r="6213" spans="1:28" x14ac:dyDescent="0.25">
      <c r="A6213" s="2">
        <f t="shared" si="1842"/>
        <v>19</v>
      </c>
      <c r="B6213" s="16">
        <f ca="1">VLOOKUP(A6213,PERIODS!$O$4:$P$33,2,FALSE)</f>
        <v>3.5000000000000003E-2</v>
      </c>
      <c r="C6213" s="15"/>
      <c r="D6213" s="18">
        <v>5000</v>
      </c>
      <c r="E6213" s="34">
        <f t="shared" ca="1" si="1843"/>
        <v>27169.66203147464</v>
      </c>
      <c r="F6213" s="34">
        <f t="shared" ca="1" si="1844"/>
        <v>3500.0000000000005</v>
      </c>
      <c r="G6213" s="69">
        <f t="shared" ca="1" si="1830"/>
        <v>0</v>
      </c>
      <c r="H6213" s="34">
        <f t="shared" ca="1" si="1831"/>
        <v>-232.51518004632354</v>
      </c>
      <c r="I6213" s="34">
        <f t="shared" ca="1" si="1832"/>
        <v>3267.4848199536768</v>
      </c>
      <c r="J6213" s="18">
        <f ca="1">SUM(INDIRECT(ADDRESS(ROW(F6213),COLUMN(F6213),4)):INDIRECT(ADDRESS(ROW(F6213)+N$5-1,COLUMN(F6213),4)))</f>
        <v>24500.000000000004</v>
      </c>
      <c r="K6213" s="18">
        <f t="shared" ca="1" si="1833"/>
        <v>0</v>
      </c>
      <c r="L6213" s="18">
        <f t="shared" ca="1" si="1845"/>
        <v>0</v>
      </c>
      <c r="M6213" s="18">
        <f t="shared" ca="1" si="1829"/>
        <v>0</v>
      </c>
      <c r="N6213" s="34">
        <f t="shared" ca="1" si="1834"/>
        <v>23902.177211520964</v>
      </c>
      <c r="P6213" s="18">
        <f t="shared" ca="1" si="1846"/>
        <v>232.51518004632354</v>
      </c>
      <c r="Q6213" s="47">
        <f ca="1">SUM(L$15:L6213)-SUM(M$15:M6213)</f>
        <v>0</v>
      </c>
      <c r="R6213" s="47" t="str">
        <f t="shared" ca="1" si="1847"/>
        <v>M6216</v>
      </c>
      <c r="S6213" s="40">
        <f t="shared" ca="1" si="1835"/>
        <v>0</v>
      </c>
      <c r="T6213" s="46">
        <f t="shared" ca="1" si="1836"/>
        <v>34</v>
      </c>
      <c r="X6213" s="74">
        <f t="shared" ca="1" si="1837"/>
        <v>-0.23251518004632354</v>
      </c>
      <c r="Y6213" s="75">
        <f t="shared" ca="1" si="1838"/>
        <v>-0.23251518004632354</v>
      </c>
      <c r="Z6213" s="74">
        <f t="shared" ca="1" si="1839"/>
        <v>0.79253771849618393</v>
      </c>
      <c r="AA6213" s="76">
        <f t="shared" ca="1" si="1840"/>
        <v>-232.51518004632354</v>
      </c>
      <c r="AB6213" s="76">
        <f t="shared" ca="1" si="1841"/>
        <v>792.53771849618397</v>
      </c>
    </row>
    <row r="6214" spans="1:28" x14ac:dyDescent="0.25">
      <c r="A6214" s="2">
        <f t="shared" si="1842"/>
        <v>20</v>
      </c>
      <c r="B6214" s="16">
        <f ca="1">VLOOKUP(A6214,PERIODS!$O$4:$P$33,2,FALSE)</f>
        <v>3.5000000000000003E-2</v>
      </c>
      <c r="C6214" s="15"/>
      <c r="D6214" s="18">
        <v>5000</v>
      </c>
      <c r="E6214" s="34">
        <f t="shared" ca="1" si="1843"/>
        <v>23902.177211520964</v>
      </c>
      <c r="F6214" s="34">
        <f t="shared" ca="1" si="1844"/>
        <v>3500.0000000000005</v>
      </c>
      <c r="G6214" s="69">
        <f t="shared" ca="1" si="1830"/>
        <v>0</v>
      </c>
      <c r="H6214" s="34">
        <f t="shared" ca="1" si="1831"/>
        <v>728.26260865837003</v>
      </c>
      <c r="I6214" s="34">
        <f t="shared" ca="1" si="1832"/>
        <v>4228.2626086583705</v>
      </c>
      <c r="J6214" s="18">
        <f ca="1">SUM(INDIRECT(ADDRESS(ROW(F6214),COLUMN(F6214),4)):INDIRECT(ADDRESS(ROW(F6214)+N$5-1,COLUMN(F6214),4)))</f>
        <v>24500.000000000004</v>
      </c>
      <c r="K6214" s="18">
        <f t="shared" ca="1" si="1833"/>
        <v>16350</v>
      </c>
      <c r="L6214" s="18">
        <f t="shared" ca="1" si="1845"/>
        <v>16350</v>
      </c>
      <c r="M6214" s="18">
        <f t="shared" ca="1" si="1829"/>
        <v>0</v>
      </c>
      <c r="N6214" s="34">
        <f t="shared" ca="1" si="1834"/>
        <v>19673.914602862595</v>
      </c>
      <c r="P6214" s="18">
        <f t="shared" ca="1" si="1846"/>
        <v>728.26260865837003</v>
      </c>
      <c r="Q6214" s="47">
        <f ca="1">SUM(L$15:L6214)-SUM(M$15:M6214)</f>
        <v>16350</v>
      </c>
      <c r="R6214" s="47" t="str">
        <f t="shared" ca="1" si="1847"/>
        <v>M6217</v>
      </c>
      <c r="S6214" s="40">
        <f t="shared" ca="1" si="1835"/>
        <v>0</v>
      </c>
      <c r="T6214" s="46">
        <f t="shared" ca="1" si="1836"/>
        <v>11</v>
      </c>
      <c r="X6214" s="74">
        <f t="shared" ca="1" si="1837"/>
        <v>0.72826260865837</v>
      </c>
      <c r="Y6214" s="75">
        <f t="shared" ca="1" si="1838"/>
        <v>0.72826260865837</v>
      </c>
      <c r="Z6214" s="74">
        <f t="shared" ca="1" si="1839"/>
        <v>2.0714785106253637</v>
      </c>
      <c r="AA6214" s="76">
        <f t="shared" ca="1" si="1840"/>
        <v>728.26260865837003</v>
      </c>
      <c r="AB6214" s="76">
        <f t="shared" ca="1" si="1841"/>
        <v>2071.4785106253639</v>
      </c>
    </row>
    <row r="6215" spans="1:28" x14ac:dyDescent="0.25">
      <c r="A6215" s="2">
        <f t="shared" si="1842"/>
        <v>21</v>
      </c>
      <c r="B6215" s="16">
        <f ca="1">VLOOKUP(A6215,PERIODS!$O$4:$P$33,2,FALSE)</f>
        <v>3.5000000000000003E-2</v>
      </c>
      <c r="C6215" s="15"/>
      <c r="D6215" s="18">
        <v>5000</v>
      </c>
      <c r="E6215" s="34">
        <f t="shared" ca="1" si="1843"/>
        <v>19673.914602862595</v>
      </c>
      <c r="F6215" s="34">
        <f t="shared" ca="1" si="1844"/>
        <v>3500.0000000000005</v>
      </c>
      <c r="G6215" s="69">
        <f t="shared" ca="1" si="1830"/>
        <v>0</v>
      </c>
      <c r="H6215" s="34">
        <f t="shared" ca="1" si="1831"/>
        <v>623.97159659132194</v>
      </c>
      <c r="I6215" s="34">
        <f t="shared" ca="1" si="1832"/>
        <v>4123.9715965913219</v>
      </c>
      <c r="J6215" s="18">
        <f ca="1">SUM(INDIRECT(ADDRESS(ROW(F6215),COLUMN(F6215),4)):INDIRECT(ADDRESS(ROW(F6215)+N$5-1,COLUMN(F6215),4)))</f>
        <v>24500.000000000004</v>
      </c>
      <c r="K6215" s="18">
        <f t="shared" ca="1" si="1833"/>
        <v>16350</v>
      </c>
      <c r="L6215" s="18">
        <f t="shared" ca="1" si="1845"/>
        <v>0</v>
      </c>
      <c r="M6215" s="18">
        <f t="shared" ca="1" si="1829"/>
        <v>0</v>
      </c>
      <c r="N6215" s="34">
        <f t="shared" ca="1" si="1834"/>
        <v>15549.943006271273</v>
      </c>
      <c r="P6215" s="18">
        <f t="shared" ca="1" si="1846"/>
        <v>623.97159659132194</v>
      </c>
      <c r="Q6215" s="47">
        <f ca="1">SUM(L$15:L6215)-SUM(M$15:M6215)</f>
        <v>16350</v>
      </c>
      <c r="R6215" s="47" t="str">
        <f t="shared" ca="1" si="1847"/>
        <v>M6218</v>
      </c>
      <c r="S6215" s="40">
        <f t="shared" ca="1" si="1835"/>
        <v>0</v>
      </c>
      <c r="T6215" s="46">
        <f t="shared" ca="1" si="1836"/>
        <v>3</v>
      </c>
      <c r="X6215" s="74">
        <f t="shared" ca="1" si="1837"/>
        <v>0.62397159659132195</v>
      </c>
      <c r="Y6215" s="75">
        <f t="shared" ca="1" si="1838"/>
        <v>0.62397159659132195</v>
      </c>
      <c r="Z6215" s="74">
        <f t="shared" ca="1" si="1839"/>
        <v>1.866325634523909</v>
      </c>
      <c r="AA6215" s="76">
        <f t="shared" ca="1" si="1840"/>
        <v>623.97159659132194</v>
      </c>
      <c r="AB6215" s="76">
        <f t="shared" ca="1" si="1841"/>
        <v>1866.325634523909</v>
      </c>
    </row>
    <row r="6216" spans="1:28" x14ac:dyDescent="0.25">
      <c r="A6216" s="2">
        <f t="shared" si="1842"/>
        <v>22</v>
      </c>
      <c r="B6216" s="16">
        <f ca="1">VLOOKUP(A6216,PERIODS!$O$4:$P$33,2,FALSE)</f>
        <v>3.5000000000000003E-2</v>
      </c>
      <c r="C6216" s="15"/>
      <c r="D6216" s="18">
        <v>5000</v>
      </c>
      <c r="E6216" s="34">
        <f t="shared" ca="1" si="1843"/>
        <v>15549.943006271273</v>
      </c>
      <c r="F6216" s="34">
        <f t="shared" ca="1" si="1844"/>
        <v>3500.0000000000005</v>
      </c>
      <c r="G6216" s="69">
        <f t="shared" ca="1" si="1830"/>
        <v>0</v>
      </c>
      <c r="H6216" s="34">
        <f t="shared" ca="1" si="1831"/>
        <v>8.9023743077265198</v>
      </c>
      <c r="I6216" s="34">
        <f t="shared" ca="1" si="1832"/>
        <v>3508.9023743077269</v>
      </c>
      <c r="J6216" s="18">
        <f ca="1">SUM(INDIRECT(ADDRESS(ROW(F6216),COLUMN(F6216),4)):INDIRECT(ADDRESS(ROW(F6216)+N$5-1,COLUMN(F6216),4)))</f>
        <v>25000.000000000004</v>
      </c>
      <c r="K6216" s="18">
        <f t="shared" ca="1" si="1833"/>
        <v>16350</v>
      </c>
      <c r="L6216" s="18">
        <f t="shared" ca="1" si="1845"/>
        <v>0</v>
      </c>
      <c r="M6216" s="18">
        <f t="shared" ca="1" si="1829"/>
        <v>0</v>
      </c>
      <c r="N6216" s="34">
        <f t="shared" ca="1" si="1834"/>
        <v>12041.040631963546</v>
      </c>
      <c r="P6216" s="18">
        <f t="shared" ca="1" si="1846"/>
        <v>8.9023743077265198</v>
      </c>
      <c r="Q6216" s="47">
        <f ca="1">SUM(L$15:L6216)-SUM(M$15:M6216)</f>
        <v>16350</v>
      </c>
      <c r="R6216" s="47" t="str">
        <f t="shared" ca="1" si="1847"/>
        <v>M6219</v>
      </c>
      <c r="S6216" s="40">
        <f t="shared" ca="1" si="1835"/>
        <v>0</v>
      </c>
      <c r="T6216" s="46">
        <f t="shared" ca="1" si="1836"/>
        <v>70</v>
      </c>
      <c r="X6216" s="74">
        <f t="shared" ca="1" si="1837"/>
        <v>8.9023743077265207E-3</v>
      </c>
      <c r="Y6216" s="75">
        <f t="shared" ca="1" si="1838"/>
        <v>8.9023743077265207E-3</v>
      </c>
      <c r="Z6216" s="74">
        <f t="shared" ca="1" si="1839"/>
        <v>1.0089421182929486</v>
      </c>
      <c r="AA6216" s="76">
        <f t="shared" ca="1" si="1840"/>
        <v>8.9023743077265198</v>
      </c>
      <c r="AB6216" s="76">
        <f t="shared" ca="1" si="1841"/>
        <v>1008.9421182929485</v>
      </c>
    </row>
    <row r="6217" spans="1:28" x14ac:dyDescent="0.25">
      <c r="A6217" s="2">
        <f t="shared" si="1842"/>
        <v>23</v>
      </c>
      <c r="B6217" s="16">
        <f ca="1">VLOOKUP(A6217,PERIODS!$O$4:$P$33,2,FALSE)</f>
        <v>3.5000000000000003E-2</v>
      </c>
      <c r="C6217" s="15"/>
      <c r="D6217" s="18">
        <v>5000</v>
      </c>
      <c r="E6217" s="34">
        <f t="shared" ca="1" si="1843"/>
        <v>12041.040631963546</v>
      </c>
      <c r="F6217" s="34">
        <f t="shared" ca="1" si="1844"/>
        <v>3500.0000000000005</v>
      </c>
      <c r="G6217" s="69">
        <f t="shared" ca="1" si="1830"/>
        <v>0</v>
      </c>
      <c r="H6217" s="34">
        <f t="shared" ca="1" si="1831"/>
        <v>-97.608534856859308</v>
      </c>
      <c r="I6217" s="34">
        <f t="shared" ca="1" si="1832"/>
        <v>3402.391465143141</v>
      </c>
      <c r="J6217" s="18">
        <f ca="1">SUM(INDIRECT(ADDRESS(ROW(F6217),COLUMN(F6217),4)):INDIRECT(ADDRESS(ROW(F6217)+N$5-1,COLUMN(F6217),4)))</f>
        <v>25500.000000000004</v>
      </c>
      <c r="K6217" s="18">
        <f t="shared" ca="1" si="1833"/>
        <v>0</v>
      </c>
      <c r="L6217" s="18">
        <f t="shared" ca="1" si="1845"/>
        <v>0</v>
      </c>
      <c r="M6217" s="18">
        <f t="shared" ca="1" si="1829"/>
        <v>16350</v>
      </c>
      <c r="N6217" s="34">
        <f t="shared" ca="1" si="1834"/>
        <v>24988.649166820403</v>
      </c>
      <c r="P6217" s="18">
        <f t="shared" ca="1" si="1846"/>
        <v>97.608534856859308</v>
      </c>
      <c r="Q6217" s="47">
        <f ca="1">SUM(L$15:L6217)-SUM(M$15:M6217)</f>
        <v>0</v>
      </c>
      <c r="R6217" s="47" t="str">
        <f t="shared" ca="1" si="1847"/>
        <v>M6220</v>
      </c>
      <c r="S6217" s="40">
        <f t="shared" ca="1" si="1835"/>
        <v>0</v>
      </c>
      <c r="T6217" s="46">
        <f t="shared" ca="1" si="1836"/>
        <v>79</v>
      </c>
      <c r="X6217" s="74">
        <f t="shared" ca="1" si="1837"/>
        <v>-9.7608534856859303E-2</v>
      </c>
      <c r="Y6217" s="75">
        <f t="shared" ca="1" si="1838"/>
        <v>-9.7608534856859303E-2</v>
      </c>
      <c r="Z6217" s="74">
        <f t="shared" ca="1" si="1839"/>
        <v>0.90700389467555986</v>
      </c>
      <c r="AA6217" s="76">
        <f t="shared" ca="1" si="1840"/>
        <v>-97.608534856859308</v>
      </c>
      <c r="AB6217" s="76">
        <f t="shared" ca="1" si="1841"/>
        <v>907.00389467555988</v>
      </c>
    </row>
    <row r="6218" spans="1:28" x14ac:dyDescent="0.25">
      <c r="A6218" s="2">
        <f t="shared" si="1842"/>
        <v>24</v>
      </c>
      <c r="B6218" s="16">
        <f ca="1">VLOOKUP(A6218,PERIODS!$O$4:$P$33,2,FALSE)</f>
        <v>3.5000000000000003E-2</v>
      </c>
      <c r="C6218" s="15"/>
      <c r="D6218" s="18">
        <v>5000</v>
      </c>
      <c r="E6218" s="34">
        <f t="shared" ca="1" si="1843"/>
        <v>24988.649166820403</v>
      </c>
      <c r="F6218" s="34">
        <f t="shared" ca="1" si="1844"/>
        <v>3500.0000000000005</v>
      </c>
      <c r="G6218" s="69">
        <f t="shared" ca="1" si="1830"/>
        <v>0</v>
      </c>
      <c r="H6218" s="34">
        <f t="shared" ca="1" si="1831"/>
        <v>-702.74541630398141</v>
      </c>
      <c r="I6218" s="34">
        <f t="shared" ca="1" si="1832"/>
        <v>2797.2545836960189</v>
      </c>
      <c r="J6218" s="18">
        <f ca="1">SUM(INDIRECT(ADDRESS(ROW(F6218),COLUMN(F6218),4)):INDIRECT(ADDRESS(ROW(F6218)+N$5-1,COLUMN(F6218),4)))</f>
        <v>26000</v>
      </c>
      <c r="K6218" s="18">
        <f t="shared" ca="1" si="1833"/>
        <v>16350</v>
      </c>
      <c r="L6218" s="18">
        <f t="shared" ca="1" si="1845"/>
        <v>16350</v>
      </c>
      <c r="M6218" s="18">
        <f t="shared" ca="1" si="1829"/>
        <v>0</v>
      </c>
      <c r="N6218" s="34">
        <f t="shared" ca="1" si="1834"/>
        <v>22191.394583124384</v>
      </c>
      <c r="P6218" s="18">
        <f t="shared" ca="1" si="1846"/>
        <v>702.74541630398141</v>
      </c>
      <c r="Q6218" s="47">
        <f ca="1">SUM(L$15:L6218)-SUM(M$15:M6218)</f>
        <v>16350</v>
      </c>
      <c r="R6218" s="47" t="str">
        <f t="shared" ca="1" si="1847"/>
        <v>M6221</v>
      </c>
      <c r="S6218" s="40">
        <f t="shared" ca="1" si="1835"/>
        <v>0</v>
      </c>
      <c r="T6218" s="46">
        <f t="shared" ca="1" si="1836"/>
        <v>63</v>
      </c>
      <c r="X6218" s="74">
        <f t="shared" ca="1" si="1837"/>
        <v>-0.70274541630398146</v>
      </c>
      <c r="Y6218" s="75">
        <f t="shared" ca="1" si="1838"/>
        <v>-0.70274541630398146</v>
      </c>
      <c r="Z6218" s="74">
        <f t="shared" ca="1" si="1839"/>
        <v>0.4952238401494507</v>
      </c>
      <c r="AA6218" s="76">
        <f t="shared" ca="1" si="1840"/>
        <v>-702.74541630398141</v>
      </c>
      <c r="AB6218" s="76">
        <f t="shared" ca="1" si="1841"/>
        <v>495.22384014945072</v>
      </c>
    </row>
    <row r="6219" spans="1:28" x14ac:dyDescent="0.25">
      <c r="A6219" s="2">
        <f t="shared" si="1842"/>
        <v>25</v>
      </c>
      <c r="B6219" s="16">
        <f ca="1">VLOOKUP(A6219,PERIODS!$O$4:$P$33,2,FALSE)</f>
        <v>3.5000000000000003E-2</v>
      </c>
      <c r="C6219" s="15"/>
      <c r="D6219" s="18">
        <v>5000</v>
      </c>
      <c r="E6219" s="34">
        <f t="shared" ca="1" si="1843"/>
        <v>22191.394583124384</v>
      </c>
      <c r="F6219" s="34">
        <f t="shared" ca="1" si="1844"/>
        <v>3500.0000000000005</v>
      </c>
      <c r="G6219" s="69">
        <f t="shared" ca="1" si="1830"/>
        <v>0</v>
      </c>
      <c r="H6219" s="34">
        <f t="shared" ca="1" si="1831"/>
        <v>-62.829586562192162</v>
      </c>
      <c r="I6219" s="34">
        <f t="shared" ca="1" si="1832"/>
        <v>3437.1704134378083</v>
      </c>
      <c r="J6219" s="18">
        <f ca="1">SUM(INDIRECT(ADDRESS(ROW(F6219),COLUMN(F6219),4)):INDIRECT(ADDRESS(ROW(F6219)+N$5-1,COLUMN(F6219),4)))</f>
        <v>24900</v>
      </c>
      <c r="K6219" s="18">
        <f t="shared" ca="1" si="1833"/>
        <v>16350</v>
      </c>
      <c r="L6219" s="18">
        <f t="shared" ca="1" si="1845"/>
        <v>0</v>
      </c>
      <c r="M6219" s="18">
        <f t="shared" ca="1" si="1829"/>
        <v>0</v>
      </c>
      <c r="N6219" s="34">
        <f t="shared" ca="1" si="1834"/>
        <v>18754.224169686575</v>
      </c>
      <c r="P6219" s="18">
        <f t="shared" ca="1" si="1846"/>
        <v>62.829586562192162</v>
      </c>
      <c r="Q6219" s="47">
        <f ca="1">SUM(L$15:L6219)-SUM(M$15:M6219)</f>
        <v>16350</v>
      </c>
      <c r="R6219" s="47" t="str">
        <f t="shared" ca="1" si="1847"/>
        <v>M6222</v>
      </c>
      <c r="S6219" s="40">
        <f t="shared" ca="1" si="1835"/>
        <v>0</v>
      </c>
      <c r="T6219" s="46">
        <f t="shared" ca="1" si="1836"/>
        <v>45</v>
      </c>
      <c r="X6219" s="74">
        <f t="shared" ca="1" si="1837"/>
        <v>-6.2829586562192161E-2</v>
      </c>
      <c r="Y6219" s="75">
        <f t="shared" ca="1" si="1838"/>
        <v>-6.2829586562192161E-2</v>
      </c>
      <c r="Z6219" s="74">
        <f t="shared" ca="1" si="1839"/>
        <v>0.93910349590897291</v>
      </c>
      <c r="AA6219" s="76">
        <f t="shared" ca="1" si="1840"/>
        <v>-62.829586562192162</v>
      </c>
      <c r="AB6219" s="76">
        <f t="shared" ca="1" si="1841"/>
        <v>939.10349590897295</v>
      </c>
    </row>
    <row r="6220" spans="1:28" x14ac:dyDescent="0.25">
      <c r="A6220" s="2">
        <f t="shared" si="1842"/>
        <v>26</v>
      </c>
      <c r="B6220" s="16">
        <f ca="1">VLOOKUP(A6220,PERIODS!$O$4:$P$33,2,FALSE)</f>
        <v>3.5000000000000003E-2</v>
      </c>
      <c r="C6220" s="15"/>
      <c r="D6220" s="18">
        <v>5000</v>
      </c>
      <c r="E6220" s="34">
        <f t="shared" ca="1" si="1843"/>
        <v>18754.224169686575</v>
      </c>
      <c r="F6220" s="34">
        <f t="shared" ca="1" si="1844"/>
        <v>3500.0000000000005</v>
      </c>
      <c r="G6220" s="69">
        <f t="shared" ca="1" si="1830"/>
        <v>0</v>
      </c>
      <c r="H6220" s="34">
        <f t="shared" ca="1" si="1831"/>
        <v>-857.46296073257429</v>
      </c>
      <c r="I6220" s="34">
        <f t="shared" ca="1" si="1832"/>
        <v>2642.5370392674263</v>
      </c>
      <c r="J6220" s="18">
        <f ca="1">SUM(INDIRECT(ADDRESS(ROW(F6220),COLUMN(F6220),4)):INDIRECT(ADDRESS(ROW(F6220)+N$5-1,COLUMN(F6220),4)))</f>
        <v>23900</v>
      </c>
      <c r="K6220" s="18">
        <f t="shared" ca="1" si="1833"/>
        <v>16350</v>
      </c>
      <c r="L6220" s="18">
        <f t="shared" ca="1" si="1845"/>
        <v>0</v>
      </c>
      <c r="M6220" s="18">
        <f t="shared" ca="1" si="1829"/>
        <v>0</v>
      </c>
      <c r="N6220" s="34">
        <f t="shared" ca="1" si="1834"/>
        <v>16111.687130419148</v>
      </c>
      <c r="P6220" s="18">
        <f t="shared" ca="1" si="1846"/>
        <v>857.46296073257429</v>
      </c>
      <c r="Q6220" s="47">
        <f ca="1">SUM(L$15:L6220)-SUM(M$15:M6220)</f>
        <v>16350</v>
      </c>
      <c r="R6220" s="47" t="str">
        <f t="shared" ca="1" si="1847"/>
        <v>M6223</v>
      </c>
      <c r="S6220" s="40">
        <f t="shared" ca="1" si="1835"/>
        <v>0</v>
      </c>
      <c r="T6220" s="46">
        <f t="shared" ca="1" si="1836"/>
        <v>14</v>
      </c>
      <c r="X6220" s="74">
        <f t="shared" ca="1" si="1837"/>
        <v>-0.85746296073257433</v>
      </c>
      <c r="Y6220" s="75">
        <f t="shared" ca="1" si="1838"/>
        <v>-0.85746296073257433</v>
      </c>
      <c r="Z6220" s="74">
        <f t="shared" ca="1" si="1839"/>
        <v>0.42423702414530995</v>
      </c>
      <c r="AA6220" s="76">
        <f t="shared" ca="1" si="1840"/>
        <v>-857.46296073257429</v>
      </c>
      <c r="AB6220" s="76">
        <f t="shared" ca="1" si="1841"/>
        <v>424.23702414530993</v>
      </c>
    </row>
    <row r="6221" spans="1:28" x14ac:dyDescent="0.25">
      <c r="A6221" s="2">
        <f t="shared" si="1842"/>
        <v>27</v>
      </c>
      <c r="B6221" s="16">
        <f ca="1">VLOOKUP(A6221,PERIODS!$O$4:$P$33,2,FALSE)</f>
        <v>3.5000000000000003E-2</v>
      </c>
      <c r="C6221" s="15"/>
      <c r="D6221" s="18">
        <v>5000</v>
      </c>
      <c r="E6221" s="34">
        <f t="shared" ca="1" si="1843"/>
        <v>16111.687130419148</v>
      </c>
      <c r="F6221" s="34">
        <f t="shared" ca="1" si="1844"/>
        <v>3500.0000000000005</v>
      </c>
      <c r="G6221" s="69">
        <f t="shared" ca="1" si="1830"/>
        <v>0</v>
      </c>
      <c r="H6221" s="34">
        <f t="shared" ca="1" si="1831"/>
        <v>256.02161316975605</v>
      </c>
      <c r="I6221" s="34">
        <f t="shared" ca="1" si="1832"/>
        <v>3756.0216131697566</v>
      </c>
      <c r="J6221" s="18">
        <f ca="1">SUM(INDIRECT(ADDRESS(ROW(F6221),COLUMN(F6221),4)):INDIRECT(ADDRESS(ROW(F6221)+N$5-1,COLUMN(F6221),4)))</f>
        <v>22900</v>
      </c>
      <c r="K6221" s="18">
        <f t="shared" ca="1" si="1833"/>
        <v>0</v>
      </c>
      <c r="L6221" s="18">
        <f t="shared" ca="1" si="1845"/>
        <v>0</v>
      </c>
      <c r="M6221" s="18">
        <f t="shared" ca="1" si="1829"/>
        <v>16350</v>
      </c>
      <c r="N6221" s="34">
        <f t="shared" ca="1" si="1834"/>
        <v>28705.665517249392</v>
      </c>
      <c r="P6221" s="18">
        <f t="shared" ca="1" si="1846"/>
        <v>256.02161316975605</v>
      </c>
      <c r="Q6221" s="47">
        <f ca="1">SUM(L$15:L6221)-SUM(M$15:M6221)</f>
        <v>0</v>
      </c>
      <c r="R6221" s="47" t="str">
        <f t="shared" ca="1" si="1847"/>
        <v>M6224</v>
      </c>
      <c r="S6221" s="40">
        <f t="shared" ca="1" si="1835"/>
        <v>0</v>
      </c>
      <c r="T6221" s="46">
        <f t="shared" ca="1" si="1836"/>
        <v>36</v>
      </c>
      <c r="X6221" s="74">
        <f t="shared" ca="1" si="1837"/>
        <v>0.25602161316975608</v>
      </c>
      <c r="Y6221" s="75">
        <f t="shared" ca="1" si="1838"/>
        <v>0.25602161316975608</v>
      </c>
      <c r="Z6221" s="74">
        <f t="shared" ca="1" si="1839"/>
        <v>1.2917806471124056</v>
      </c>
      <c r="AA6221" s="76">
        <f t="shared" ca="1" si="1840"/>
        <v>256.02161316975605</v>
      </c>
      <c r="AB6221" s="76">
        <f t="shared" ca="1" si="1841"/>
        <v>1291.7806471124056</v>
      </c>
    </row>
    <row r="6222" spans="1:28" x14ac:dyDescent="0.25">
      <c r="A6222" s="2">
        <f t="shared" si="1842"/>
        <v>28</v>
      </c>
      <c r="B6222" s="16">
        <f ca="1">VLOOKUP(A6222,PERIODS!$O$4:$P$33,2,FALSE)</f>
        <v>0.04</v>
      </c>
      <c r="C6222" s="15"/>
      <c r="D6222" s="18">
        <v>5000</v>
      </c>
      <c r="E6222" s="34">
        <f t="shared" ca="1" si="1843"/>
        <v>28705.665517249392</v>
      </c>
      <c r="F6222" s="34">
        <f t="shared" ca="1" si="1844"/>
        <v>4000</v>
      </c>
      <c r="G6222" s="69">
        <f t="shared" ca="1" si="1830"/>
        <v>0</v>
      </c>
      <c r="H6222" s="34">
        <f t="shared" ca="1" si="1831"/>
        <v>307.83883887130906</v>
      </c>
      <c r="I6222" s="34">
        <f t="shared" ca="1" si="1832"/>
        <v>4307.8388388713092</v>
      </c>
      <c r="J6222" s="18">
        <f ca="1">SUM(INDIRECT(ADDRESS(ROW(F6222),COLUMN(F6222),4)):INDIRECT(ADDRESS(ROW(F6222)+N$5-1,COLUMN(F6222),4)))</f>
        <v>21900</v>
      </c>
      <c r="K6222" s="18">
        <f t="shared" ca="1" si="1833"/>
        <v>0</v>
      </c>
      <c r="L6222" s="18">
        <f t="shared" ca="1" si="1845"/>
        <v>0</v>
      </c>
      <c r="M6222" s="18">
        <f t="shared" ca="1" si="1829"/>
        <v>0</v>
      </c>
      <c r="N6222" s="34">
        <f t="shared" ca="1" si="1834"/>
        <v>24397.826678378082</v>
      </c>
      <c r="P6222" s="18">
        <f t="shared" ca="1" si="1846"/>
        <v>307.83883887130906</v>
      </c>
      <c r="Q6222" s="47">
        <f ca="1">SUM(L$15:L6222)-SUM(M$15:M6222)</f>
        <v>0</v>
      </c>
      <c r="R6222" s="47" t="str">
        <f t="shared" ca="1" si="1847"/>
        <v>M6225</v>
      </c>
      <c r="S6222" s="40">
        <f t="shared" ca="1" si="1835"/>
        <v>0</v>
      </c>
      <c r="T6222" s="46">
        <f t="shared" ca="1" si="1836"/>
        <v>47</v>
      </c>
      <c r="X6222" s="74">
        <f t="shared" ca="1" si="1837"/>
        <v>0.30783883887130908</v>
      </c>
      <c r="Y6222" s="75">
        <f t="shared" ca="1" si="1838"/>
        <v>0.30783883887130908</v>
      </c>
      <c r="Z6222" s="74">
        <f t="shared" ca="1" si="1839"/>
        <v>1.3604817144996948</v>
      </c>
      <c r="AA6222" s="76">
        <f t="shared" ca="1" si="1840"/>
        <v>307.83883887130906</v>
      </c>
      <c r="AB6222" s="76">
        <f t="shared" ca="1" si="1841"/>
        <v>1360.4817144996948</v>
      </c>
    </row>
    <row r="6223" spans="1:28" x14ac:dyDescent="0.25">
      <c r="A6223" s="2">
        <f t="shared" si="1842"/>
        <v>29</v>
      </c>
      <c r="B6223" s="16">
        <f ca="1">VLOOKUP(A6223,PERIODS!$O$4:$P$33,2,FALSE)</f>
        <v>0.04</v>
      </c>
      <c r="C6223" s="15"/>
      <c r="D6223" s="18">
        <v>5000</v>
      </c>
      <c r="E6223" s="34">
        <f t="shared" ca="1" si="1843"/>
        <v>24397.826678378082</v>
      </c>
      <c r="F6223" s="34">
        <f t="shared" ca="1" si="1844"/>
        <v>4000</v>
      </c>
      <c r="G6223" s="69">
        <f t="shared" ca="1" si="1830"/>
        <v>0</v>
      </c>
      <c r="H6223" s="34">
        <f t="shared" ca="1" si="1831"/>
        <v>-42.511960871750034</v>
      </c>
      <c r="I6223" s="34">
        <f t="shared" ca="1" si="1832"/>
        <v>3957.48803912825</v>
      </c>
      <c r="J6223" s="18">
        <f ca="1">SUM(INDIRECT(ADDRESS(ROW(F6223),COLUMN(F6223),4)):INDIRECT(ADDRESS(ROW(F6223)+N$5-1,COLUMN(F6223),4)))</f>
        <v>21200</v>
      </c>
      <c r="K6223" s="18">
        <f t="shared" ca="1" si="1833"/>
        <v>0</v>
      </c>
      <c r="L6223" s="18">
        <f t="shared" ca="1" si="1845"/>
        <v>0</v>
      </c>
      <c r="M6223" s="18">
        <f t="shared" ref="M6223:M6286" ca="1" si="1848">SUMIF($R$15:$R$8014,ADDRESS(ROW(M6223),COLUMN(M6223),4),$L$15:$L$8014)</f>
        <v>0</v>
      </c>
      <c r="N6223" s="34">
        <f t="shared" ca="1" si="1834"/>
        <v>20440.338639249832</v>
      </c>
      <c r="P6223" s="18">
        <f t="shared" ca="1" si="1846"/>
        <v>42.511960871750034</v>
      </c>
      <c r="Q6223" s="47">
        <f ca="1">SUM(L$15:L6223)-SUM(M$15:M6223)</f>
        <v>0</v>
      </c>
      <c r="R6223" s="47" t="str">
        <f t="shared" ca="1" si="1847"/>
        <v>M6226</v>
      </c>
      <c r="S6223" s="40">
        <f t="shared" ca="1" si="1835"/>
        <v>0</v>
      </c>
      <c r="T6223" s="46">
        <f t="shared" ca="1" si="1836"/>
        <v>51</v>
      </c>
      <c r="X6223" s="74">
        <f t="shared" ca="1" si="1837"/>
        <v>-4.2511960871750035E-2</v>
      </c>
      <c r="Y6223" s="75">
        <f t="shared" ca="1" si="1838"/>
        <v>-4.2511960871750035E-2</v>
      </c>
      <c r="Z6223" s="74">
        <f t="shared" ca="1" si="1839"/>
        <v>0.95837900240405693</v>
      </c>
      <c r="AA6223" s="76">
        <f t="shared" ca="1" si="1840"/>
        <v>-42.511960871750034</v>
      </c>
      <c r="AB6223" s="76">
        <f t="shared" ca="1" si="1841"/>
        <v>958.37900240405691</v>
      </c>
    </row>
    <row r="6224" spans="1:28" x14ac:dyDescent="0.25">
      <c r="A6224" s="2">
        <f t="shared" si="1842"/>
        <v>30</v>
      </c>
      <c r="B6224" s="16">
        <f ca="1">VLOOKUP(A6224,PERIODS!$O$4:$P$33,2,FALSE)</f>
        <v>0.04</v>
      </c>
      <c r="C6224" s="15"/>
      <c r="D6224" s="18">
        <v>5000</v>
      </c>
      <c r="E6224" s="34">
        <f t="shared" ca="1" si="1843"/>
        <v>20440.338639249832</v>
      </c>
      <c r="F6224" s="34">
        <f t="shared" ca="1" si="1844"/>
        <v>4000</v>
      </c>
      <c r="G6224" s="69">
        <f t="shared" ref="G6224:G6287" ca="1" si="1849">((2*RAND()*$F$5)-$F$5)*E6224</f>
        <v>0</v>
      </c>
      <c r="H6224" s="34">
        <f t="shared" ref="H6224:H6287" ca="1" si="1850">IF($S$3="NORM",AA6224,IF($S$3="LOGNORM",AB6224,0))</f>
        <v>-58.121625181916066</v>
      </c>
      <c r="I6224" s="34">
        <f t="shared" ref="I6224:I6287" ca="1" si="1851">IF(F6224+H6224&lt;0,0,F6224+H6224)</f>
        <v>3941.878374818084</v>
      </c>
      <c r="J6224" s="18">
        <f ca="1">SUM(INDIRECT(ADDRESS(ROW(F6224),COLUMN(F6224),4)):INDIRECT(ADDRESS(ROW(F6224)+N$5-1,COLUMN(F6224),4)))</f>
        <v>20500</v>
      </c>
      <c r="K6224" s="18">
        <f t="shared" ref="K6224:K6287" ca="1" si="1852">Q6224</f>
        <v>16350</v>
      </c>
      <c r="L6224" s="18">
        <f t="shared" ca="1" si="1845"/>
        <v>16350</v>
      </c>
      <c r="M6224" s="18">
        <f t="shared" ca="1" si="1848"/>
        <v>0</v>
      </c>
      <c r="N6224" s="34">
        <f t="shared" ref="N6224:N6287" ca="1" si="1853">E6224+G6224-I6224+M6224-S6224</f>
        <v>16498.460264431749</v>
      </c>
      <c r="P6224" s="18">
        <f t="shared" ca="1" si="1846"/>
        <v>58.121625181916066</v>
      </c>
      <c r="Q6224" s="47">
        <f ca="1">SUM(L$15:L6224)-SUM(M$15:M6224)</f>
        <v>16350</v>
      </c>
      <c r="R6224" s="47" t="str">
        <f t="shared" ca="1" si="1847"/>
        <v>M6227</v>
      </c>
      <c r="S6224" s="40">
        <f t="shared" ref="S6224:S6287" ca="1" si="1854">IF(T6224&gt;N$6*100,M6224,0)</f>
        <v>0</v>
      </c>
      <c r="T6224" s="46">
        <f t="shared" ref="T6224:T6287" ca="1" si="1855">RANDBETWEEN(0,100)</f>
        <v>66</v>
      </c>
      <c r="X6224" s="74">
        <f t="shared" ref="X6224:X6287" ca="1" si="1856">NORMINV(RAND(),0,1)</f>
        <v>-5.8121625181916069E-2</v>
      </c>
      <c r="Y6224" s="75">
        <f t="shared" ref="Y6224:Y6287" ca="1" si="1857">IF(AND(X6224&gt;$F$6,$F$6&gt;0),$F$6,X6224)</f>
        <v>-5.8121625181916069E-2</v>
      </c>
      <c r="Z6224" s="74">
        <f t="shared" ref="Z6224:Z6287" ca="1" si="1858">EXP(Y6224)</f>
        <v>0.94353518281955162</v>
      </c>
      <c r="AA6224" s="76">
        <f t="shared" ref="AA6224:AA6287" ca="1" si="1859">$F$3*Y6224</f>
        <v>-58.121625181916066</v>
      </c>
      <c r="AB6224" s="76">
        <f t="shared" ref="AB6224:AB6287" ca="1" si="1860">$F$3*Z6224</f>
        <v>943.53518281955166</v>
      </c>
    </row>
    <row r="6225" spans="1:28" x14ac:dyDescent="0.25">
      <c r="A6225" s="2">
        <f t="shared" ref="A6225:A6288" si="1861">IF(AND(A6224=12,OR(A$14="MS",A$14="M0")),1,IF(AND(A6224=4,OR(A$14="WS",A$14="W0")),1,IF(AND(A6224=30,OR(A$14="DS",A$14="D0")),1,A6224+1)))</f>
        <v>1</v>
      </c>
      <c r="B6225" s="16">
        <f ca="1">VLOOKUP(A6225,PERIODS!$O$4:$P$33,2,FALSE)</f>
        <v>2.4E-2</v>
      </c>
      <c r="C6225" s="15"/>
      <c r="D6225" s="18">
        <v>5000</v>
      </c>
      <c r="E6225" s="34">
        <f t="shared" ca="1" si="1843"/>
        <v>16498.460264431749</v>
      </c>
      <c r="F6225" s="34">
        <f t="shared" ca="1" si="1844"/>
        <v>2400</v>
      </c>
      <c r="G6225" s="69">
        <f t="shared" ca="1" si="1849"/>
        <v>0</v>
      </c>
      <c r="H6225" s="34">
        <f t="shared" ca="1" si="1850"/>
        <v>-1187.2015231060559</v>
      </c>
      <c r="I6225" s="34">
        <f t="shared" ca="1" si="1851"/>
        <v>1212.7984768939441</v>
      </c>
      <c r="J6225" s="18">
        <f ca="1">SUM(INDIRECT(ADDRESS(ROW(F6225),COLUMN(F6225),4)):INDIRECT(ADDRESS(ROW(F6225)+N$5-1,COLUMN(F6225),4)))</f>
        <v>19800</v>
      </c>
      <c r="K6225" s="18">
        <f t="shared" ca="1" si="1852"/>
        <v>16350</v>
      </c>
      <c r="L6225" s="18">
        <f t="shared" ca="1" si="1845"/>
        <v>0</v>
      </c>
      <c r="M6225" s="18">
        <f t="shared" ca="1" si="1848"/>
        <v>0</v>
      </c>
      <c r="N6225" s="34">
        <f t="shared" ca="1" si="1853"/>
        <v>15285.661787537805</v>
      </c>
      <c r="P6225" s="18">
        <f t="shared" ca="1" si="1846"/>
        <v>1187.2015231060559</v>
      </c>
      <c r="Q6225" s="47">
        <f ca="1">SUM(L$15:L6225)-SUM(M$15:M6225)</f>
        <v>16350</v>
      </c>
      <c r="R6225" s="47" t="str">
        <f t="shared" ca="1" si="1847"/>
        <v>M6228</v>
      </c>
      <c r="S6225" s="40">
        <f t="shared" ca="1" si="1854"/>
        <v>0</v>
      </c>
      <c r="T6225" s="46">
        <f t="shared" ca="1" si="1855"/>
        <v>31</v>
      </c>
      <c r="X6225" s="74">
        <f t="shared" ca="1" si="1856"/>
        <v>-1.187201523106056</v>
      </c>
      <c r="Y6225" s="75">
        <f t="shared" ca="1" si="1857"/>
        <v>-1.187201523106056</v>
      </c>
      <c r="Z6225" s="74">
        <f t="shared" ca="1" si="1858"/>
        <v>0.30507381260714433</v>
      </c>
      <c r="AA6225" s="76">
        <f t="shared" ca="1" si="1859"/>
        <v>-1187.2015231060559</v>
      </c>
      <c r="AB6225" s="76">
        <f t="shared" ca="1" si="1860"/>
        <v>305.07381260714436</v>
      </c>
    </row>
    <row r="6226" spans="1:28" x14ac:dyDescent="0.25">
      <c r="A6226" s="2">
        <f t="shared" si="1861"/>
        <v>2</v>
      </c>
      <c r="B6226" s="16">
        <f ca="1">VLOOKUP(A6226,PERIODS!$O$4:$P$33,2,FALSE)</f>
        <v>2.5000000000000001E-2</v>
      </c>
      <c r="C6226" s="15"/>
      <c r="D6226" s="18">
        <v>5000</v>
      </c>
      <c r="E6226" s="34">
        <f t="shared" ca="1" si="1843"/>
        <v>15285.661787537805</v>
      </c>
      <c r="F6226" s="34">
        <f t="shared" ca="1" si="1844"/>
        <v>2500</v>
      </c>
      <c r="G6226" s="69">
        <f t="shared" ca="1" si="1849"/>
        <v>0</v>
      </c>
      <c r="H6226" s="34">
        <f t="shared" ca="1" si="1850"/>
        <v>804.92796002712714</v>
      </c>
      <c r="I6226" s="34">
        <f t="shared" ca="1" si="1851"/>
        <v>3304.927960027127</v>
      </c>
      <c r="J6226" s="18">
        <f ca="1">SUM(INDIRECT(ADDRESS(ROW(F6226),COLUMN(F6226),4)):INDIRECT(ADDRESS(ROW(F6226)+N$5-1,COLUMN(F6226),4)))</f>
        <v>20700</v>
      </c>
      <c r="K6226" s="18">
        <f t="shared" ca="1" si="1852"/>
        <v>16350</v>
      </c>
      <c r="L6226" s="18">
        <f t="shared" ca="1" si="1845"/>
        <v>0</v>
      </c>
      <c r="M6226" s="18">
        <f t="shared" ca="1" si="1848"/>
        <v>0</v>
      </c>
      <c r="N6226" s="34">
        <f t="shared" ca="1" si="1853"/>
        <v>11980.733827510678</v>
      </c>
      <c r="P6226" s="18">
        <f t="shared" ca="1" si="1846"/>
        <v>804.92796002712714</v>
      </c>
      <c r="Q6226" s="47">
        <f ca="1">SUM(L$15:L6226)-SUM(M$15:M6226)</f>
        <v>16350</v>
      </c>
      <c r="R6226" s="47" t="str">
        <f t="shared" ca="1" si="1847"/>
        <v>M6229</v>
      </c>
      <c r="S6226" s="40">
        <f t="shared" ca="1" si="1854"/>
        <v>0</v>
      </c>
      <c r="T6226" s="46">
        <f t="shared" ca="1" si="1855"/>
        <v>39</v>
      </c>
      <c r="X6226" s="74">
        <f t="shared" ca="1" si="1856"/>
        <v>0.80492796002712719</v>
      </c>
      <c r="Y6226" s="75">
        <f t="shared" ca="1" si="1857"/>
        <v>0.80492796002712719</v>
      </c>
      <c r="Z6226" s="74">
        <f t="shared" ca="1" si="1858"/>
        <v>2.2365353730687043</v>
      </c>
      <c r="AA6226" s="76">
        <f t="shared" ca="1" si="1859"/>
        <v>804.92796002712714</v>
      </c>
      <c r="AB6226" s="76">
        <f t="shared" ca="1" si="1860"/>
        <v>2236.5353730687043</v>
      </c>
    </row>
    <row r="6227" spans="1:28" x14ac:dyDescent="0.25">
      <c r="A6227" s="2">
        <f t="shared" si="1861"/>
        <v>3</v>
      </c>
      <c r="B6227" s="16">
        <f ca="1">VLOOKUP(A6227,PERIODS!$O$4:$P$33,2,FALSE)</f>
        <v>2.5000000000000001E-2</v>
      </c>
      <c r="C6227" s="15"/>
      <c r="D6227" s="18">
        <v>5000</v>
      </c>
      <c r="E6227" s="34">
        <f t="shared" ca="1" si="1843"/>
        <v>11980.733827510678</v>
      </c>
      <c r="F6227" s="34">
        <f t="shared" ca="1" si="1844"/>
        <v>2500</v>
      </c>
      <c r="G6227" s="69">
        <f t="shared" ca="1" si="1849"/>
        <v>0</v>
      </c>
      <c r="H6227" s="34">
        <f t="shared" ca="1" si="1850"/>
        <v>1718.9929704816971</v>
      </c>
      <c r="I6227" s="34">
        <f t="shared" ca="1" si="1851"/>
        <v>4218.9929704816968</v>
      </c>
      <c r="J6227" s="18">
        <f ca="1">SUM(INDIRECT(ADDRESS(ROW(F6227),COLUMN(F6227),4)):INDIRECT(ADDRESS(ROW(F6227)+N$5-1,COLUMN(F6227),4)))</f>
        <v>21500</v>
      </c>
      <c r="K6227" s="18">
        <f t="shared" ca="1" si="1852"/>
        <v>0</v>
      </c>
      <c r="L6227" s="18">
        <f t="shared" ca="1" si="1845"/>
        <v>0</v>
      </c>
      <c r="M6227" s="18">
        <f t="shared" ca="1" si="1848"/>
        <v>16350</v>
      </c>
      <c r="N6227" s="34">
        <f t="shared" ca="1" si="1853"/>
        <v>24111.740857028981</v>
      </c>
      <c r="P6227" s="18">
        <f t="shared" ca="1" si="1846"/>
        <v>1718.9929704816971</v>
      </c>
      <c r="Q6227" s="47">
        <f ca="1">SUM(L$15:L6227)-SUM(M$15:M6227)</f>
        <v>0</v>
      </c>
      <c r="R6227" s="47" t="str">
        <f t="shared" ca="1" si="1847"/>
        <v>M6230</v>
      </c>
      <c r="S6227" s="40">
        <f t="shared" ca="1" si="1854"/>
        <v>0</v>
      </c>
      <c r="T6227" s="46">
        <f t="shared" ca="1" si="1855"/>
        <v>14</v>
      </c>
      <c r="X6227" s="74">
        <f t="shared" ca="1" si="1856"/>
        <v>1.7189929704816971</v>
      </c>
      <c r="Y6227" s="75">
        <f t="shared" ca="1" si="1857"/>
        <v>1.7189929704816971</v>
      </c>
      <c r="Z6227" s="74">
        <f t="shared" ca="1" si="1858"/>
        <v>5.5789075099751972</v>
      </c>
      <c r="AA6227" s="76">
        <f t="shared" ca="1" si="1859"/>
        <v>1718.9929704816971</v>
      </c>
      <c r="AB6227" s="76">
        <f t="shared" ca="1" si="1860"/>
        <v>5578.9075099751972</v>
      </c>
    </row>
    <row r="6228" spans="1:28" x14ac:dyDescent="0.25">
      <c r="A6228" s="2">
        <f t="shared" si="1861"/>
        <v>4</v>
      </c>
      <c r="B6228" s="16">
        <f ca="1">VLOOKUP(A6228,PERIODS!$O$4:$P$33,2,FALSE)</f>
        <v>2.5000000000000001E-2</v>
      </c>
      <c r="C6228" s="15"/>
      <c r="D6228" s="18">
        <v>5000</v>
      </c>
      <c r="E6228" s="34">
        <f t="shared" ca="1" si="1843"/>
        <v>24111.740857028981</v>
      </c>
      <c r="F6228" s="34">
        <f t="shared" ca="1" si="1844"/>
        <v>2500</v>
      </c>
      <c r="G6228" s="69">
        <f t="shared" ca="1" si="1849"/>
        <v>0</v>
      </c>
      <c r="H6228" s="34">
        <f t="shared" ca="1" si="1850"/>
        <v>-1019.4640420085785</v>
      </c>
      <c r="I6228" s="34">
        <f t="shared" ca="1" si="1851"/>
        <v>1480.5359579914216</v>
      </c>
      <c r="J6228" s="18">
        <f ca="1">SUM(INDIRECT(ADDRESS(ROW(F6228),COLUMN(F6228),4)):INDIRECT(ADDRESS(ROW(F6228)+N$5-1,COLUMN(F6228),4)))</f>
        <v>22300</v>
      </c>
      <c r="K6228" s="18">
        <f t="shared" ca="1" si="1852"/>
        <v>0</v>
      </c>
      <c r="L6228" s="18">
        <f t="shared" ca="1" si="1845"/>
        <v>0</v>
      </c>
      <c r="M6228" s="18">
        <f t="shared" ca="1" si="1848"/>
        <v>0</v>
      </c>
      <c r="N6228" s="34">
        <f t="shared" ca="1" si="1853"/>
        <v>22631.204899037559</v>
      </c>
      <c r="P6228" s="18">
        <f t="shared" ca="1" si="1846"/>
        <v>1019.4640420085785</v>
      </c>
      <c r="Q6228" s="47">
        <f ca="1">SUM(L$15:L6228)-SUM(M$15:M6228)</f>
        <v>0</v>
      </c>
      <c r="R6228" s="47" t="str">
        <f t="shared" ca="1" si="1847"/>
        <v>M6231</v>
      </c>
      <c r="S6228" s="40">
        <f t="shared" ca="1" si="1854"/>
        <v>0</v>
      </c>
      <c r="T6228" s="46">
        <f t="shared" ca="1" si="1855"/>
        <v>38</v>
      </c>
      <c r="X6228" s="74">
        <f t="shared" ca="1" si="1856"/>
        <v>-1.0194640420085785</v>
      </c>
      <c r="Y6228" s="75">
        <f t="shared" ca="1" si="1857"/>
        <v>-1.0194640420085785</v>
      </c>
      <c r="Z6228" s="74">
        <f t="shared" ca="1" si="1858"/>
        <v>0.36078825571280687</v>
      </c>
      <c r="AA6228" s="76">
        <f t="shared" ca="1" si="1859"/>
        <v>-1019.4640420085785</v>
      </c>
      <c r="AB6228" s="76">
        <f t="shared" ca="1" si="1860"/>
        <v>360.78825571280686</v>
      </c>
    </row>
    <row r="6229" spans="1:28" x14ac:dyDescent="0.25">
      <c r="A6229" s="2">
        <f t="shared" si="1861"/>
        <v>5</v>
      </c>
      <c r="B6229" s="16">
        <f ca="1">VLOOKUP(A6229,PERIODS!$O$4:$P$33,2,FALSE)</f>
        <v>3.3000000000000002E-2</v>
      </c>
      <c r="C6229" s="15"/>
      <c r="D6229" s="18">
        <v>5000</v>
      </c>
      <c r="E6229" s="34">
        <f t="shared" ca="1" si="1843"/>
        <v>22631.204899037559</v>
      </c>
      <c r="F6229" s="34">
        <f t="shared" ca="1" si="1844"/>
        <v>3300</v>
      </c>
      <c r="G6229" s="69">
        <f t="shared" ca="1" si="1849"/>
        <v>0</v>
      </c>
      <c r="H6229" s="34">
        <f t="shared" ca="1" si="1850"/>
        <v>-1034.3213385460172</v>
      </c>
      <c r="I6229" s="34">
        <f t="shared" ca="1" si="1851"/>
        <v>2265.6786614539828</v>
      </c>
      <c r="J6229" s="18">
        <f ca="1">SUM(INDIRECT(ADDRESS(ROW(F6229),COLUMN(F6229),4)):INDIRECT(ADDRESS(ROW(F6229)+N$5-1,COLUMN(F6229),4)))</f>
        <v>23100</v>
      </c>
      <c r="K6229" s="18">
        <f t="shared" ca="1" si="1852"/>
        <v>16350</v>
      </c>
      <c r="L6229" s="18">
        <f t="shared" ca="1" si="1845"/>
        <v>16350</v>
      </c>
      <c r="M6229" s="18">
        <f t="shared" ca="1" si="1848"/>
        <v>0</v>
      </c>
      <c r="N6229" s="34">
        <f t="shared" ca="1" si="1853"/>
        <v>20365.526237583577</v>
      </c>
      <c r="P6229" s="18">
        <f t="shared" ca="1" si="1846"/>
        <v>1034.3213385460172</v>
      </c>
      <c r="Q6229" s="47">
        <f ca="1">SUM(L$15:L6229)-SUM(M$15:M6229)</f>
        <v>16350</v>
      </c>
      <c r="R6229" s="47" t="str">
        <f t="shared" ca="1" si="1847"/>
        <v>M6232</v>
      </c>
      <c r="S6229" s="40">
        <f t="shared" ca="1" si="1854"/>
        <v>0</v>
      </c>
      <c r="T6229" s="46">
        <f t="shared" ca="1" si="1855"/>
        <v>44</v>
      </c>
      <c r="X6229" s="74">
        <f t="shared" ca="1" si="1856"/>
        <v>-1.0343213385460173</v>
      </c>
      <c r="Y6229" s="75">
        <f t="shared" ca="1" si="1857"/>
        <v>-1.0343213385460173</v>
      </c>
      <c r="Z6229" s="74">
        <f t="shared" ca="1" si="1858"/>
        <v>0.35546754120095869</v>
      </c>
      <c r="AA6229" s="76">
        <f t="shared" ca="1" si="1859"/>
        <v>-1034.3213385460172</v>
      </c>
      <c r="AB6229" s="76">
        <f t="shared" ca="1" si="1860"/>
        <v>355.46754120095869</v>
      </c>
    </row>
    <row r="6230" spans="1:28" x14ac:dyDescent="0.25">
      <c r="A6230" s="2">
        <f t="shared" si="1861"/>
        <v>6</v>
      </c>
      <c r="B6230" s="16">
        <f ca="1">VLOOKUP(A6230,PERIODS!$O$4:$P$33,2,FALSE)</f>
        <v>3.3000000000000002E-2</v>
      </c>
      <c r="C6230" s="15"/>
      <c r="D6230" s="18">
        <v>5000</v>
      </c>
      <c r="E6230" s="34">
        <f t="shared" ca="1" si="1843"/>
        <v>20365.526237583577</v>
      </c>
      <c r="F6230" s="34">
        <f t="shared" ca="1" si="1844"/>
        <v>3300</v>
      </c>
      <c r="G6230" s="69">
        <f t="shared" ca="1" si="1849"/>
        <v>0</v>
      </c>
      <c r="H6230" s="34">
        <f t="shared" ca="1" si="1850"/>
        <v>867.70636541861757</v>
      </c>
      <c r="I6230" s="34">
        <f t="shared" ca="1" si="1851"/>
        <v>4167.7063654186177</v>
      </c>
      <c r="J6230" s="18">
        <f ca="1">SUM(INDIRECT(ADDRESS(ROW(F6230),COLUMN(F6230),4)):INDIRECT(ADDRESS(ROW(F6230)+N$5-1,COLUMN(F6230),4)))</f>
        <v>23100</v>
      </c>
      <c r="K6230" s="18">
        <f t="shared" ca="1" si="1852"/>
        <v>16350</v>
      </c>
      <c r="L6230" s="18">
        <f t="shared" ca="1" si="1845"/>
        <v>0</v>
      </c>
      <c r="M6230" s="18">
        <f t="shared" ca="1" si="1848"/>
        <v>0</v>
      </c>
      <c r="N6230" s="34">
        <f t="shared" ca="1" si="1853"/>
        <v>16197.819872164961</v>
      </c>
      <c r="P6230" s="18">
        <f t="shared" ca="1" si="1846"/>
        <v>867.70636541861757</v>
      </c>
      <c r="Q6230" s="47">
        <f ca="1">SUM(L$15:L6230)-SUM(M$15:M6230)</f>
        <v>16350</v>
      </c>
      <c r="R6230" s="47" t="str">
        <f t="shared" ca="1" si="1847"/>
        <v>M6233</v>
      </c>
      <c r="S6230" s="40">
        <f t="shared" ca="1" si="1854"/>
        <v>0</v>
      </c>
      <c r="T6230" s="46">
        <f t="shared" ca="1" si="1855"/>
        <v>24</v>
      </c>
      <c r="X6230" s="74">
        <f t="shared" ca="1" si="1856"/>
        <v>0.86770636541861756</v>
      </c>
      <c r="Y6230" s="75">
        <f t="shared" ca="1" si="1857"/>
        <v>0.86770636541861756</v>
      </c>
      <c r="Z6230" s="74">
        <f t="shared" ca="1" si="1858"/>
        <v>2.3814424259326112</v>
      </c>
      <c r="AA6230" s="76">
        <f t="shared" ca="1" si="1859"/>
        <v>867.70636541861757</v>
      </c>
      <c r="AB6230" s="76">
        <f t="shared" ca="1" si="1860"/>
        <v>2381.4424259326111</v>
      </c>
    </row>
    <row r="6231" spans="1:28" x14ac:dyDescent="0.25">
      <c r="A6231" s="2">
        <f t="shared" si="1861"/>
        <v>7</v>
      </c>
      <c r="B6231" s="16">
        <f ca="1">VLOOKUP(A6231,PERIODS!$O$4:$P$33,2,FALSE)</f>
        <v>3.3000000000000002E-2</v>
      </c>
      <c r="C6231" s="15"/>
      <c r="D6231" s="18">
        <v>5000</v>
      </c>
      <c r="E6231" s="34">
        <f t="shared" ref="E6231:E6294" ca="1" si="1862">N6230</f>
        <v>16197.819872164961</v>
      </c>
      <c r="F6231" s="34">
        <f t="shared" ref="F6231:F6294" ca="1" si="1863">F$2*B6231</f>
        <v>3300</v>
      </c>
      <c r="G6231" s="69">
        <f t="shared" ca="1" si="1849"/>
        <v>0</v>
      </c>
      <c r="H6231" s="34">
        <f t="shared" ca="1" si="1850"/>
        <v>-603.59790602417002</v>
      </c>
      <c r="I6231" s="34">
        <f t="shared" ca="1" si="1851"/>
        <v>2696.4020939758302</v>
      </c>
      <c r="J6231" s="18">
        <f ca="1">SUM(INDIRECT(ADDRESS(ROW(F6231),COLUMN(F6231),4)):INDIRECT(ADDRESS(ROW(F6231)+N$5-1,COLUMN(F6231),4)))</f>
        <v>23100</v>
      </c>
      <c r="K6231" s="18">
        <f t="shared" ca="1" si="1852"/>
        <v>16350</v>
      </c>
      <c r="L6231" s="18">
        <f t="shared" ref="L6231:L6294" ca="1" si="1864">IF((E6231+K6230)&lt;J6231,N$2,0)</f>
        <v>0</v>
      </c>
      <c r="M6231" s="18">
        <f t="shared" ca="1" si="1848"/>
        <v>0</v>
      </c>
      <c r="N6231" s="34">
        <f t="shared" ca="1" si="1853"/>
        <v>13501.41777818913</v>
      </c>
      <c r="P6231" s="18">
        <f t="shared" ref="P6231:P6294" ca="1" si="1865">ABS(H6231)</f>
        <v>603.59790602417002</v>
      </c>
      <c r="Q6231" s="47">
        <f ca="1">SUM(L$15:L6231)-SUM(M$15:M6231)</f>
        <v>16350</v>
      </c>
      <c r="R6231" s="47" t="str">
        <f t="shared" ref="R6231:R6294" ca="1" si="1866">ADDRESS(ROW(M6231)+$N$3+RANDBETWEEN(-$N$4,$N$4),COLUMN(M6231),4)</f>
        <v>M6234</v>
      </c>
      <c r="S6231" s="40">
        <f t="shared" ca="1" si="1854"/>
        <v>0</v>
      </c>
      <c r="T6231" s="46">
        <f t="shared" ca="1" si="1855"/>
        <v>21</v>
      </c>
      <c r="X6231" s="74">
        <f t="shared" ca="1" si="1856"/>
        <v>-0.60359790602416996</v>
      </c>
      <c r="Y6231" s="75">
        <f t="shared" ca="1" si="1857"/>
        <v>-0.60359790602416996</v>
      </c>
      <c r="Z6231" s="74">
        <f t="shared" ca="1" si="1858"/>
        <v>0.54684061130959272</v>
      </c>
      <c r="AA6231" s="76">
        <f t="shared" ca="1" si="1859"/>
        <v>-603.59790602417002</v>
      </c>
      <c r="AB6231" s="76">
        <f t="shared" ca="1" si="1860"/>
        <v>546.84061130959276</v>
      </c>
    </row>
    <row r="6232" spans="1:28" x14ac:dyDescent="0.25">
      <c r="A6232" s="2">
        <f t="shared" si="1861"/>
        <v>8</v>
      </c>
      <c r="B6232" s="16">
        <f ca="1">VLOOKUP(A6232,PERIODS!$O$4:$P$33,2,FALSE)</f>
        <v>3.3000000000000002E-2</v>
      </c>
      <c r="C6232" s="15"/>
      <c r="D6232" s="18">
        <v>5000</v>
      </c>
      <c r="E6232" s="34">
        <f t="shared" ca="1" si="1862"/>
        <v>13501.41777818913</v>
      </c>
      <c r="F6232" s="34">
        <f t="shared" ca="1" si="1863"/>
        <v>3300</v>
      </c>
      <c r="G6232" s="69">
        <f t="shared" ca="1" si="1849"/>
        <v>0</v>
      </c>
      <c r="H6232" s="34">
        <f t="shared" ca="1" si="1850"/>
        <v>277.14910377215614</v>
      </c>
      <c r="I6232" s="34">
        <f t="shared" ca="1" si="1851"/>
        <v>3577.1491037721562</v>
      </c>
      <c r="J6232" s="18">
        <f ca="1">SUM(INDIRECT(ADDRESS(ROW(F6232),COLUMN(F6232),4)):INDIRECT(ADDRESS(ROW(F6232)+N$5-1,COLUMN(F6232),4)))</f>
        <v>23100</v>
      </c>
      <c r="K6232" s="18">
        <f t="shared" ca="1" si="1852"/>
        <v>0</v>
      </c>
      <c r="L6232" s="18">
        <f t="shared" ca="1" si="1864"/>
        <v>0</v>
      </c>
      <c r="M6232" s="18">
        <f t="shared" ca="1" si="1848"/>
        <v>16350</v>
      </c>
      <c r="N6232" s="34">
        <f t="shared" ca="1" si="1853"/>
        <v>26274.268674416973</v>
      </c>
      <c r="P6232" s="18">
        <f t="shared" ca="1" si="1865"/>
        <v>277.14910377215614</v>
      </c>
      <c r="Q6232" s="47">
        <f ca="1">SUM(L$15:L6232)-SUM(M$15:M6232)</f>
        <v>0</v>
      </c>
      <c r="R6232" s="47" t="str">
        <f t="shared" ca="1" si="1866"/>
        <v>M6235</v>
      </c>
      <c r="S6232" s="40">
        <f t="shared" ca="1" si="1854"/>
        <v>0</v>
      </c>
      <c r="T6232" s="46">
        <f t="shared" ca="1" si="1855"/>
        <v>34</v>
      </c>
      <c r="X6232" s="74">
        <f t="shared" ca="1" si="1856"/>
        <v>0.27714910377215612</v>
      </c>
      <c r="Y6232" s="75">
        <f t="shared" ca="1" si="1857"/>
        <v>0.27714910377215612</v>
      </c>
      <c r="Z6232" s="74">
        <f t="shared" ca="1" si="1858"/>
        <v>1.3193630783815209</v>
      </c>
      <c r="AA6232" s="76">
        <f t="shared" ca="1" si="1859"/>
        <v>277.14910377215614</v>
      </c>
      <c r="AB6232" s="76">
        <f t="shared" ca="1" si="1860"/>
        <v>1319.3630783815208</v>
      </c>
    </row>
    <row r="6233" spans="1:28" x14ac:dyDescent="0.25">
      <c r="A6233" s="2">
        <f t="shared" si="1861"/>
        <v>9</v>
      </c>
      <c r="B6233" s="16">
        <f ca="1">VLOOKUP(A6233,PERIODS!$O$4:$P$33,2,FALSE)</f>
        <v>3.3000000000000002E-2</v>
      </c>
      <c r="C6233" s="15"/>
      <c r="D6233" s="18">
        <v>5000</v>
      </c>
      <c r="E6233" s="34">
        <f t="shared" ca="1" si="1862"/>
        <v>26274.268674416973</v>
      </c>
      <c r="F6233" s="34">
        <f t="shared" ca="1" si="1863"/>
        <v>3300</v>
      </c>
      <c r="G6233" s="69">
        <f t="shared" ca="1" si="1849"/>
        <v>0</v>
      </c>
      <c r="H6233" s="34">
        <f t="shared" ca="1" si="1850"/>
        <v>-362.86745435153722</v>
      </c>
      <c r="I6233" s="34">
        <f t="shared" ca="1" si="1851"/>
        <v>2937.1325456484628</v>
      </c>
      <c r="J6233" s="18">
        <f ca="1">SUM(INDIRECT(ADDRESS(ROW(F6233),COLUMN(F6233),4)):INDIRECT(ADDRESS(ROW(F6233)+N$5-1,COLUMN(F6233),4)))</f>
        <v>23100</v>
      </c>
      <c r="K6233" s="18">
        <f t="shared" ca="1" si="1852"/>
        <v>0</v>
      </c>
      <c r="L6233" s="18">
        <f t="shared" ca="1" si="1864"/>
        <v>0</v>
      </c>
      <c r="M6233" s="18">
        <f t="shared" ca="1" si="1848"/>
        <v>0</v>
      </c>
      <c r="N6233" s="34">
        <f t="shared" ca="1" si="1853"/>
        <v>23337.13612876851</v>
      </c>
      <c r="P6233" s="18">
        <f t="shared" ca="1" si="1865"/>
        <v>362.86745435153722</v>
      </c>
      <c r="Q6233" s="47">
        <f ca="1">SUM(L$15:L6233)-SUM(M$15:M6233)</f>
        <v>0</v>
      </c>
      <c r="R6233" s="47" t="str">
        <f t="shared" ca="1" si="1866"/>
        <v>M6236</v>
      </c>
      <c r="S6233" s="40">
        <f t="shared" ca="1" si="1854"/>
        <v>0</v>
      </c>
      <c r="T6233" s="46">
        <f t="shared" ca="1" si="1855"/>
        <v>88</v>
      </c>
      <c r="X6233" s="74">
        <f t="shared" ca="1" si="1856"/>
        <v>-0.36286745435153722</v>
      </c>
      <c r="Y6233" s="75">
        <f t="shared" ca="1" si="1857"/>
        <v>-0.36286745435153722</v>
      </c>
      <c r="Z6233" s="74">
        <f t="shared" ca="1" si="1858"/>
        <v>0.69567863656440765</v>
      </c>
      <c r="AA6233" s="76">
        <f t="shared" ca="1" si="1859"/>
        <v>-362.86745435153722</v>
      </c>
      <c r="AB6233" s="76">
        <f t="shared" ca="1" si="1860"/>
        <v>695.67863656440761</v>
      </c>
    </row>
    <row r="6234" spans="1:28" x14ac:dyDescent="0.25">
      <c r="A6234" s="2">
        <f t="shared" si="1861"/>
        <v>10</v>
      </c>
      <c r="B6234" s="16">
        <f ca="1">VLOOKUP(A6234,PERIODS!$O$4:$P$33,2,FALSE)</f>
        <v>3.3000000000000002E-2</v>
      </c>
      <c r="C6234" s="15"/>
      <c r="D6234" s="18">
        <v>5000</v>
      </c>
      <c r="E6234" s="34">
        <f t="shared" ca="1" si="1862"/>
        <v>23337.13612876851</v>
      </c>
      <c r="F6234" s="34">
        <f t="shared" ca="1" si="1863"/>
        <v>3300</v>
      </c>
      <c r="G6234" s="69">
        <f t="shared" ca="1" si="1849"/>
        <v>0</v>
      </c>
      <c r="H6234" s="34">
        <f t="shared" ca="1" si="1850"/>
        <v>336.57456770200218</v>
      </c>
      <c r="I6234" s="34">
        <f t="shared" ca="1" si="1851"/>
        <v>3636.5745677020022</v>
      </c>
      <c r="J6234" s="18">
        <f ca="1">SUM(INDIRECT(ADDRESS(ROW(F6234),COLUMN(F6234),4)):INDIRECT(ADDRESS(ROW(F6234)+N$5-1,COLUMN(F6234),4)))</f>
        <v>23100</v>
      </c>
      <c r="K6234" s="18">
        <f t="shared" ca="1" si="1852"/>
        <v>0</v>
      </c>
      <c r="L6234" s="18">
        <f t="shared" ca="1" si="1864"/>
        <v>0</v>
      </c>
      <c r="M6234" s="18">
        <f t="shared" ca="1" si="1848"/>
        <v>0</v>
      </c>
      <c r="N6234" s="34">
        <f t="shared" ca="1" si="1853"/>
        <v>19700.561561066508</v>
      </c>
      <c r="P6234" s="18">
        <f t="shared" ca="1" si="1865"/>
        <v>336.57456770200218</v>
      </c>
      <c r="Q6234" s="47">
        <f ca="1">SUM(L$15:L6234)-SUM(M$15:M6234)</f>
        <v>0</v>
      </c>
      <c r="R6234" s="47" t="str">
        <f t="shared" ca="1" si="1866"/>
        <v>M6237</v>
      </c>
      <c r="S6234" s="40">
        <f t="shared" ca="1" si="1854"/>
        <v>0</v>
      </c>
      <c r="T6234" s="46">
        <f t="shared" ca="1" si="1855"/>
        <v>22</v>
      </c>
      <c r="X6234" s="74">
        <f t="shared" ca="1" si="1856"/>
        <v>0.33657456770200217</v>
      </c>
      <c r="Y6234" s="75">
        <f t="shared" ca="1" si="1857"/>
        <v>0.33657456770200217</v>
      </c>
      <c r="Z6234" s="74">
        <f t="shared" ca="1" si="1858"/>
        <v>1.40014327084351</v>
      </c>
      <c r="AA6234" s="76">
        <f t="shared" ca="1" si="1859"/>
        <v>336.57456770200218</v>
      </c>
      <c r="AB6234" s="76">
        <f t="shared" ca="1" si="1860"/>
        <v>1400.14327084351</v>
      </c>
    </row>
    <row r="6235" spans="1:28" x14ac:dyDescent="0.25">
      <c r="A6235" s="2">
        <f t="shared" si="1861"/>
        <v>11</v>
      </c>
      <c r="B6235" s="16">
        <f ca="1">VLOOKUP(A6235,PERIODS!$O$4:$P$33,2,FALSE)</f>
        <v>3.3000000000000002E-2</v>
      </c>
      <c r="C6235" s="15"/>
      <c r="D6235" s="18">
        <v>5000</v>
      </c>
      <c r="E6235" s="34">
        <f t="shared" ca="1" si="1862"/>
        <v>19700.561561066508</v>
      </c>
      <c r="F6235" s="34">
        <f t="shared" ca="1" si="1863"/>
        <v>3300</v>
      </c>
      <c r="G6235" s="69">
        <f t="shared" ca="1" si="1849"/>
        <v>0</v>
      </c>
      <c r="H6235" s="34">
        <f t="shared" ca="1" si="1850"/>
        <v>-841.20407004787421</v>
      </c>
      <c r="I6235" s="34">
        <f t="shared" ca="1" si="1851"/>
        <v>2458.7959299521258</v>
      </c>
      <c r="J6235" s="18">
        <f ca="1">SUM(INDIRECT(ADDRESS(ROW(F6235),COLUMN(F6235),4)):INDIRECT(ADDRESS(ROW(F6235)+N$5-1,COLUMN(F6235),4)))</f>
        <v>23300</v>
      </c>
      <c r="K6235" s="18">
        <f t="shared" ca="1" si="1852"/>
        <v>16350</v>
      </c>
      <c r="L6235" s="18">
        <f t="shared" ca="1" si="1864"/>
        <v>16350</v>
      </c>
      <c r="M6235" s="18">
        <f t="shared" ca="1" si="1848"/>
        <v>0</v>
      </c>
      <c r="N6235" s="34">
        <f t="shared" ca="1" si="1853"/>
        <v>17241.765631114384</v>
      </c>
      <c r="P6235" s="18">
        <f t="shared" ca="1" si="1865"/>
        <v>841.20407004787421</v>
      </c>
      <c r="Q6235" s="47">
        <f ca="1">SUM(L$15:L6235)-SUM(M$15:M6235)</f>
        <v>16350</v>
      </c>
      <c r="R6235" s="47" t="str">
        <f t="shared" ca="1" si="1866"/>
        <v>M6238</v>
      </c>
      <c r="S6235" s="40">
        <f t="shared" ca="1" si="1854"/>
        <v>0</v>
      </c>
      <c r="T6235" s="46">
        <f t="shared" ca="1" si="1855"/>
        <v>44</v>
      </c>
      <c r="X6235" s="74">
        <f t="shared" ca="1" si="1856"/>
        <v>-0.84120407004787423</v>
      </c>
      <c r="Y6235" s="75">
        <f t="shared" ca="1" si="1857"/>
        <v>-0.84120407004787423</v>
      </c>
      <c r="Z6235" s="74">
        <f t="shared" ca="1" si="1858"/>
        <v>0.431191026536554</v>
      </c>
      <c r="AA6235" s="76">
        <f t="shared" ca="1" si="1859"/>
        <v>-841.20407004787421</v>
      </c>
      <c r="AB6235" s="76">
        <f t="shared" ca="1" si="1860"/>
        <v>431.19102653655398</v>
      </c>
    </row>
    <row r="6236" spans="1:28" x14ac:dyDescent="0.25">
      <c r="A6236" s="2">
        <f t="shared" si="1861"/>
        <v>12</v>
      </c>
      <c r="B6236" s="16">
        <f ca="1">VLOOKUP(A6236,PERIODS!$O$4:$P$33,2,FALSE)</f>
        <v>3.3000000000000002E-2</v>
      </c>
      <c r="C6236" s="15"/>
      <c r="D6236" s="18">
        <v>5000</v>
      </c>
      <c r="E6236" s="34">
        <f t="shared" ca="1" si="1862"/>
        <v>17241.765631114384</v>
      </c>
      <c r="F6236" s="34">
        <f t="shared" ca="1" si="1863"/>
        <v>3300</v>
      </c>
      <c r="G6236" s="69">
        <f t="shared" ca="1" si="1849"/>
        <v>0</v>
      </c>
      <c r="H6236" s="34">
        <f t="shared" ca="1" si="1850"/>
        <v>-309.86230993128947</v>
      </c>
      <c r="I6236" s="34">
        <f t="shared" ca="1" si="1851"/>
        <v>2990.1376900687105</v>
      </c>
      <c r="J6236" s="18">
        <f ca="1">SUM(INDIRECT(ADDRESS(ROW(F6236),COLUMN(F6236),4)):INDIRECT(ADDRESS(ROW(F6236)+N$5-1,COLUMN(F6236),4)))</f>
        <v>23500</v>
      </c>
      <c r="K6236" s="18">
        <f t="shared" ca="1" si="1852"/>
        <v>16350</v>
      </c>
      <c r="L6236" s="18">
        <f t="shared" ca="1" si="1864"/>
        <v>0</v>
      </c>
      <c r="M6236" s="18">
        <f t="shared" ca="1" si="1848"/>
        <v>0</v>
      </c>
      <c r="N6236" s="34">
        <f t="shared" ca="1" si="1853"/>
        <v>14251.627941045674</v>
      </c>
      <c r="P6236" s="18">
        <f t="shared" ca="1" si="1865"/>
        <v>309.86230993128947</v>
      </c>
      <c r="Q6236" s="47">
        <f ca="1">SUM(L$15:L6236)-SUM(M$15:M6236)</f>
        <v>16350</v>
      </c>
      <c r="R6236" s="47" t="str">
        <f t="shared" ca="1" si="1866"/>
        <v>M6239</v>
      </c>
      <c r="S6236" s="40">
        <f t="shared" ca="1" si="1854"/>
        <v>0</v>
      </c>
      <c r="T6236" s="46">
        <f t="shared" ca="1" si="1855"/>
        <v>80</v>
      </c>
      <c r="X6236" s="74">
        <f t="shared" ca="1" si="1856"/>
        <v>-0.30986230993128949</v>
      </c>
      <c r="Y6236" s="75">
        <f t="shared" ca="1" si="1857"/>
        <v>-0.30986230993128949</v>
      </c>
      <c r="Z6236" s="74">
        <f t="shared" ca="1" si="1858"/>
        <v>0.73354795153895369</v>
      </c>
      <c r="AA6236" s="76">
        <f t="shared" ca="1" si="1859"/>
        <v>-309.86230993128947</v>
      </c>
      <c r="AB6236" s="76">
        <f t="shared" ca="1" si="1860"/>
        <v>733.54795153895373</v>
      </c>
    </row>
    <row r="6237" spans="1:28" x14ac:dyDescent="0.25">
      <c r="A6237" s="2">
        <f t="shared" si="1861"/>
        <v>13</v>
      </c>
      <c r="B6237" s="16">
        <f ca="1">VLOOKUP(A6237,PERIODS!$O$4:$P$33,2,FALSE)</f>
        <v>3.3000000000000002E-2</v>
      </c>
      <c r="C6237" s="15"/>
      <c r="D6237" s="18">
        <v>5000</v>
      </c>
      <c r="E6237" s="34">
        <f t="shared" ca="1" si="1862"/>
        <v>14251.627941045674</v>
      </c>
      <c r="F6237" s="34">
        <f t="shared" ca="1" si="1863"/>
        <v>3300</v>
      </c>
      <c r="G6237" s="69">
        <f t="shared" ca="1" si="1849"/>
        <v>0</v>
      </c>
      <c r="H6237" s="34">
        <f t="shared" ca="1" si="1850"/>
        <v>62.399726499415479</v>
      </c>
      <c r="I6237" s="34">
        <f t="shared" ca="1" si="1851"/>
        <v>3362.3997264994155</v>
      </c>
      <c r="J6237" s="18">
        <f ca="1">SUM(INDIRECT(ADDRESS(ROW(F6237),COLUMN(F6237),4)):INDIRECT(ADDRESS(ROW(F6237)+N$5-1,COLUMN(F6237),4)))</f>
        <v>23700</v>
      </c>
      <c r="K6237" s="18">
        <f t="shared" ca="1" si="1852"/>
        <v>16350</v>
      </c>
      <c r="L6237" s="18">
        <f t="shared" ca="1" si="1864"/>
        <v>0</v>
      </c>
      <c r="M6237" s="18">
        <f t="shared" ca="1" si="1848"/>
        <v>0</v>
      </c>
      <c r="N6237" s="34">
        <f t="shared" ca="1" si="1853"/>
        <v>10889.228214546258</v>
      </c>
      <c r="P6237" s="18">
        <f t="shared" ca="1" si="1865"/>
        <v>62.399726499415479</v>
      </c>
      <c r="Q6237" s="47">
        <f ca="1">SUM(L$15:L6237)-SUM(M$15:M6237)</f>
        <v>16350</v>
      </c>
      <c r="R6237" s="47" t="str">
        <f t="shared" ca="1" si="1866"/>
        <v>M6240</v>
      </c>
      <c r="S6237" s="40">
        <f t="shared" ca="1" si="1854"/>
        <v>0</v>
      </c>
      <c r="T6237" s="46">
        <f t="shared" ca="1" si="1855"/>
        <v>63</v>
      </c>
      <c r="X6237" s="74">
        <f t="shared" ca="1" si="1856"/>
        <v>6.2399726499415477E-2</v>
      </c>
      <c r="Y6237" s="75">
        <f t="shared" ca="1" si="1857"/>
        <v>6.2399726499415477E-2</v>
      </c>
      <c r="Z6237" s="74">
        <f t="shared" ca="1" si="1858"/>
        <v>1.0643877236835582</v>
      </c>
      <c r="AA6237" s="76">
        <f t="shared" ca="1" si="1859"/>
        <v>62.399726499415479</v>
      </c>
      <c r="AB6237" s="76">
        <f t="shared" ca="1" si="1860"/>
        <v>1064.3877236835581</v>
      </c>
    </row>
    <row r="6238" spans="1:28" x14ac:dyDescent="0.25">
      <c r="A6238" s="2">
        <f t="shared" si="1861"/>
        <v>14</v>
      </c>
      <c r="B6238" s="16">
        <f ca="1">VLOOKUP(A6238,PERIODS!$O$4:$P$33,2,FALSE)</f>
        <v>3.3000000000000002E-2</v>
      </c>
      <c r="C6238" s="15"/>
      <c r="D6238" s="18">
        <v>5000</v>
      </c>
      <c r="E6238" s="34">
        <f t="shared" ca="1" si="1862"/>
        <v>10889.228214546258</v>
      </c>
      <c r="F6238" s="34">
        <f t="shared" ca="1" si="1863"/>
        <v>3300</v>
      </c>
      <c r="G6238" s="69">
        <f t="shared" ca="1" si="1849"/>
        <v>0</v>
      </c>
      <c r="H6238" s="34">
        <f t="shared" ca="1" si="1850"/>
        <v>1097.9882346202801</v>
      </c>
      <c r="I6238" s="34">
        <f t="shared" ca="1" si="1851"/>
        <v>4397.9882346202803</v>
      </c>
      <c r="J6238" s="18">
        <f ca="1">SUM(INDIRECT(ADDRESS(ROW(F6238),COLUMN(F6238),4)):INDIRECT(ADDRESS(ROW(F6238)+N$5-1,COLUMN(F6238),4)))</f>
        <v>23900</v>
      </c>
      <c r="K6238" s="18">
        <f t="shared" ca="1" si="1852"/>
        <v>0</v>
      </c>
      <c r="L6238" s="18">
        <f t="shared" ca="1" si="1864"/>
        <v>0</v>
      </c>
      <c r="M6238" s="18">
        <f t="shared" ca="1" si="1848"/>
        <v>16350</v>
      </c>
      <c r="N6238" s="34">
        <f t="shared" ca="1" si="1853"/>
        <v>22841.239979925977</v>
      </c>
      <c r="P6238" s="18">
        <f t="shared" ca="1" si="1865"/>
        <v>1097.9882346202801</v>
      </c>
      <c r="Q6238" s="47">
        <f ca="1">SUM(L$15:L6238)-SUM(M$15:M6238)</f>
        <v>0</v>
      </c>
      <c r="R6238" s="47" t="str">
        <f t="shared" ca="1" si="1866"/>
        <v>M6241</v>
      </c>
      <c r="S6238" s="40">
        <f t="shared" ca="1" si="1854"/>
        <v>0</v>
      </c>
      <c r="T6238" s="46">
        <f t="shared" ca="1" si="1855"/>
        <v>26</v>
      </c>
      <c r="X6238" s="74">
        <f t="shared" ca="1" si="1856"/>
        <v>1.0979882346202801</v>
      </c>
      <c r="Y6238" s="75">
        <f t="shared" ca="1" si="1857"/>
        <v>1.0979882346202801</v>
      </c>
      <c r="Z6238" s="74">
        <f t="shared" ca="1" si="1858"/>
        <v>2.9981284219001951</v>
      </c>
      <c r="AA6238" s="76">
        <f t="shared" ca="1" si="1859"/>
        <v>1097.9882346202801</v>
      </c>
      <c r="AB6238" s="76">
        <f t="shared" ca="1" si="1860"/>
        <v>2998.128421900195</v>
      </c>
    </row>
    <row r="6239" spans="1:28" x14ac:dyDescent="0.25">
      <c r="A6239" s="2">
        <f t="shared" si="1861"/>
        <v>15</v>
      </c>
      <c r="B6239" s="16">
        <f ca="1">VLOOKUP(A6239,PERIODS!$O$4:$P$33,2,FALSE)</f>
        <v>3.3000000000000002E-2</v>
      </c>
      <c r="C6239" s="15"/>
      <c r="D6239" s="18">
        <v>5000</v>
      </c>
      <c r="E6239" s="34">
        <f t="shared" ca="1" si="1862"/>
        <v>22841.239979925977</v>
      </c>
      <c r="F6239" s="34">
        <f t="shared" ca="1" si="1863"/>
        <v>3300</v>
      </c>
      <c r="G6239" s="69">
        <f t="shared" ca="1" si="1849"/>
        <v>0</v>
      </c>
      <c r="H6239" s="34">
        <f t="shared" ca="1" si="1850"/>
        <v>467.87505442546092</v>
      </c>
      <c r="I6239" s="34">
        <f t="shared" ca="1" si="1851"/>
        <v>3767.8750544254608</v>
      </c>
      <c r="J6239" s="18">
        <f ca="1">SUM(INDIRECT(ADDRESS(ROW(F6239),COLUMN(F6239),4)):INDIRECT(ADDRESS(ROW(F6239)+N$5-1,COLUMN(F6239),4)))</f>
        <v>24100</v>
      </c>
      <c r="K6239" s="18">
        <f t="shared" ca="1" si="1852"/>
        <v>16350</v>
      </c>
      <c r="L6239" s="18">
        <f t="shared" ca="1" si="1864"/>
        <v>16350</v>
      </c>
      <c r="M6239" s="18">
        <f t="shared" ca="1" si="1848"/>
        <v>0</v>
      </c>
      <c r="N6239" s="34">
        <f t="shared" ca="1" si="1853"/>
        <v>19073.364925500515</v>
      </c>
      <c r="P6239" s="18">
        <f t="shared" ca="1" si="1865"/>
        <v>467.87505442546092</v>
      </c>
      <c r="Q6239" s="47">
        <f ca="1">SUM(L$15:L6239)-SUM(M$15:M6239)</f>
        <v>16350</v>
      </c>
      <c r="R6239" s="47" t="str">
        <f t="shared" ca="1" si="1866"/>
        <v>M6242</v>
      </c>
      <c r="S6239" s="40">
        <f t="shared" ca="1" si="1854"/>
        <v>0</v>
      </c>
      <c r="T6239" s="46">
        <f t="shared" ca="1" si="1855"/>
        <v>25</v>
      </c>
      <c r="X6239" s="74">
        <f t="shared" ca="1" si="1856"/>
        <v>0.4678750544254609</v>
      </c>
      <c r="Y6239" s="75">
        <f t="shared" ca="1" si="1857"/>
        <v>0.4678750544254609</v>
      </c>
      <c r="Z6239" s="74">
        <f t="shared" ca="1" si="1858"/>
        <v>1.5965979023817509</v>
      </c>
      <c r="AA6239" s="76">
        <f t="shared" ca="1" si="1859"/>
        <v>467.87505442546092</v>
      </c>
      <c r="AB6239" s="76">
        <f t="shared" ca="1" si="1860"/>
        <v>1596.5979023817508</v>
      </c>
    </row>
    <row r="6240" spans="1:28" x14ac:dyDescent="0.25">
      <c r="A6240" s="2">
        <f t="shared" si="1861"/>
        <v>16</v>
      </c>
      <c r="B6240" s="16">
        <f ca="1">VLOOKUP(A6240,PERIODS!$O$4:$P$33,2,FALSE)</f>
        <v>3.3000000000000002E-2</v>
      </c>
      <c r="C6240" s="15"/>
      <c r="D6240" s="18">
        <v>5000</v>
      </c>
      <c r="E6240" s="34">
        <f t="shared" ca="1" si="1862"/>
        <v>19073.364925500515</v>
      </c>
      <c r="F6240" s="34">
        <f t="shared" ca="1" si="1863"/>
        <v>3300</v>
      </c>
      <c r="G6240" s="69">
        <f t="shared" ca="1" si="1849"/>
        <v>0</v>
      </c>
      <c r="H6240" s="34">
        <f t="shared" ca="1" si="1850"/>
        <v>188.78606822695798</v>
      </c>
      <c r="I6240" s="34">
        <f t="shared" ca="1" si="1851"/>
        <v>3488.7860682269579</v>
      </c>
      <c r="J6240" s="18">
        <f ca="1">SUM(INDIRECT(ADDRESS(ROW(F6240),COLUMN(F6240),4)):INDIRECT(ADDRESS(ROW(F6240)+N$5-1,COLUMN(F6240),4)))</f>
        <v>24300</v>
      </c>
      <c r="K6240" s="18">
        <f t="shared" ca="1" si="1852"/>
        <v>16350</v>
      </c>
      <c r="L6240" s="18">
        <f t="shared" ca="1" si="1864"/>
        <v>0</v>
      </c>
      <c r="M6240" s="18">
        <f t="shared" ca="1" si="1848"/>
        <v>0</v>
      </c>
      <c r="N6240" s="34">
        <f t="shared" ca="1" si="1853"/>
        <v>15584.578857273556</v>
      </c>
      <c r="P6240" s="18">
        <f t="shared" ca="1" si="1865"/>
        <v>188.78606822695798</v>
      </c>
      <c r="Q6240" s="47">
        <f ca="1">SUM(L$15:L6240)-SUM(M$15:M6240)</f>
        <v>16350</v>
      </c>
      <c r="R6240" s="47" t="str">
        <f t="shared" ca="1" si="1866"/>
        <v>M6243</v>
      </c>
      <c r="S6240" s="40">
        <f t="shared" ca="1" si="1854"/>
        <v>0</v>
      </c>
      <c r="T6240" s="46">
        <f t="shared" ca="1" si="1855"/>
        <v>86</v>
      </c>
      <c r="X6240" s="74">
        <f t="shared" ca="1" si="1856"/>
        <v>0.18878606822695798</v>
      </c>
      <c r="Y6240" s="75">
        <f t="shared" ca="1" si="1857"/>
        <v>0.18878606822695798</v>
      </c>
      <c r="Z6240" s="74">
        <f t="shared" ca="1" si="1858"/>
        <v>1.2077825417821451</v>
      </c>
      <c r="AA6240" s="76">
        <f t="shared" ca="1" si="1859"/>
        <v>188.78606822695798</v>
      </c>
      <c r="AB6240" s="76">
        <f t="shared" ca="1" si="1860"/>
        <v>1207.782541782145</v>
      </c>
    </row>
    <row r="6241" spans="1:28" x14ac:dyDescent="0.25">
      <c r="A6241" s="2">
        <f t="shared" si="1861"/>
        <v>17</v>
      </c>
      <c r="B6241" s="16">
        <f ca="1">VLOOKUP(A6241,PERIODS!$O$4:$P$33,2,FALSE)</f>
        <v>3.5000000000000003E-2</v>
      </c>
      <c r="C6241" s="15"/>
      <c r="D6241" s="18">
        <v>5000</v>
      </c>
      <c r="E6241" s="34">
        <f t="shared" ca="1" si="1862"/>
        <v>15584.578857273556</v>
      </c>
      <c r="F6241" s="34">
        <f t="shared" ca="1" si="1863"/>
        <v>3500.0000000000005</v>
      </c>
      <c r="G6241" s="69">
        <f t="shared" ca="1" si="1849"/>
        <v>0</v>
      </c>
      <c r="H6241" s="34">
        <f t="shared" ca="1" si="1850"/>
        <v>-1126.4606081181826</v>
      </c>
      <c r="I6241" s="34">
        <f t="shared" ca="1" si="1851"/>
        <v>2373.5393918818181</v>
      </c>
      <c r="J6241" s="18">
        <f ca="1">SUM(INDIRECT(ADDRESS(ROW(F6241),COLUMN(F6241),4)):INDIRECT(ADDRESS(ROW(F6241)+N$5-1,COLUMN(F6241),4)))</f>
        <v>24500.000000000004</v>
      </c>
      <c r="K6241" s="18">
        <f t="shared" ca="1" si="1852"/>
        <v>16350</v>
      </c>
      <c r="L6241" s="18">
        <f t="shared" ca="1" si="1864"/>
        <v>0</v>
      </c>
      <c r="M6241" s="18">
        <f t="shared" ca="1" si="1848"/>
        <v>0</v>
      </c>
      <c r="N6241" s="34">
        <f t="shared" ca="1" si="1853"/>
        <v>13211.039465391739</v>
      </c>
      <c r="P6241" s="18">
        <f t="shared" ca="1" si="1865"/>
        <v>1126.4606081181826</v>
      </c>
      <c r="Q6241" s="47">
        <f ca="1">SUM(L$15:L6241)-SUM(M$15:M6241)</f>
        <v>16350</v>
      </c>
      <c r="R6241" s="47" t="str">
        <f t="shared" ca="1" si="1866"/>
        <v>M6244</v>
      </c>
      <c r="S6241" s="40">
        <f t="shared" ca="1" si="1854"/>
        <v>0</v>
      </c>
      <c r="T6241" s="46">
        <f t="shared" ca="1" si="1855"/>
        <v>53</v>
      </c>
      <c r="X6241" s="74">
        <f t="shared" ca="1" si="1856"/>
        <v>-1.1264606081181825</v>
      </c>
      <c r="Y6241" s="75">
        <f t="shared" ca="1" si="1857"/>
        <v>-1.1264606081181825</v>
      </c>
      <c r="Z6241" s="74">
        <f t="shared" ca="1" si="1858"/>
        <v>0.32417862346329868</v>
      </c>
      <c r="AA6241" s="76">
        <f t="shared" ca="1" si="1859"/>
        <v>-1126.4606081181826</v>
      </c>
      <c r="AB6241" s="76">
        <f t="shared" ca="1" si="1860"/>
        <v>324.17862346329866</v>
      </c>
    </row>
    <row r="6242" spans="1:28" x14ac:dyDescent="0.25">
      <c r="A6242" s="2">
        <f t="shared" si="1861"/>
        <v>18</v>
      </c>
      <c r="B6242" s="16">
        <f ca="1">VLOOKUP(A6242,PERIODS!$O$4:$P$33,2,FALSE)</f>
        <v>3.5000000000000003E-2</v>
      </c>
      <c r="C6242" s="15"/>
      <c r="D6242" s="18">
        <v>5000</v>
      </c>
      <c r="E6242" s="34">
        <f t="shared" ca="1" si="1862"/>
        <v>13211.039465391739</v>
      </c>
      <c r="F6242" s="34">
        <f t="shared" ca="1" si="1863"/>
        <v>3500.0000000000005</v>
      </c>
      <c r="G6242" s="69">
        <f t="shared" ca="1" si="1849"/>
        <v>0</v>
      </c>
      <c r="H6242" s="34">
        <f t="shared" ca="1" si="1850"/>
        <v>409.45078444497841</v>
      </c>
      <c r="I6242" s="34">
        <f t="shared" ca="1" si="1851"/>
        <v>3909.450784444979</v>
      </c>
      <c r="J6242" s="18">
        <f ca="1">SUM(INDIRECT(ADDRESS(ROW(F6242),COLUMN(F6242),4)):INDIRECT(ADDRESS(ROW(F6242)+N$5-1,COLUMN(F6242),4)))</f>
        <v>24500.000000000004</v>
      </c>
      <c r="K6242" s="18">
        <f t="shared" ca="1" si="1852"/>
        <v>0</v>
      </c>
      <c r="L6242" s="18">
        <f t="shared" ca="1" si="1864"/>
        <v>0</v>
      </c>
      <c r="M6242" s="18">
        <f t="shared" ca="1" si="1848"/>
        <v>16350</v>
      </c>
      <c r="N6242" s="34">
        <f t="shared" ca="1" si="1853"/>
        <v>25651.588680946759</v>
      </c>
      <c r="P6242" s="18">
        <f t="shared" ca="1" si="1865"/>
        <v>409.45078444497841</v>
      </c>
      <c r="Q6242" s="47">
        <f ca="1">SUM(L$15:L6242)-SUM(M$15:M6242)</f>
        <v>0</v>
      </c>
      <c r="R6242" s="47" t="str">
        <f t="shared" ca="1" si="1866"/>
        <v>M6245</v>
      </c>
      <c r="S6242" s="40">
        <f t="shared" ca="1" si="1854"/>
        <v>0</v>
      </c>
      <c r="T6242" s="46">
        <f t="shared" ca="1" si="1855"/>
        <v>75</v>
      </c>
      <c r="X6242" s="74">
        <f t="shared" ca="1" si="1856"/>
        <v>0.4094507844449784</v>
      </c>
      <c r="Y6242" s="75">
        <f t="shared" ca="1" si="1857"/>
        <v>0.4094507844449784</v>
      </c>
      <c r="Z6242" s="74">
        <f t="shared" ca="1" si="1858"/>
        <v>1.5059904445616328</v>
      </c>
      <c r="AA6242" s="76">
        <f t="shared" ca="1" si="1859"/>
        <v>409.45078444497841</v>
      </c>
      <c r="AB6242" s="76">
        <f t="shared" ca="1" si="1860"/>
        <v>1505.9904445616328</v>
      </c>
    </row>
    <row r="6243" spans="1:28" x14ac:dyDescent="0.25">
      <c r="A6243" s="2">
        <f t="shared" si="1861"/>
        <v>19</v>
      </c>
      <c r="B6243" s="16">
        <f ca="1">VLOOKUP(A6243,PERIODS!$O$4:$P$33,2,FALSE)</f>
        <v>3.5000000000000003E-2</v>
      </c>
      <c r="C6243" s="15"/>
      <c r="D6243" s="18">
        <v>5000</v>
      </c>
      <c r="E6243" s="34">
        <f t="shared" ca="1" si="1862"/>
        <v>25651.588680946759</v>
      </c>
      <c r="F6243" s="34">
        <f t="shared" ca="1" si="1863"/>
        <v>3500.0000000000005</v>
      </c>
      <c r="G6243" s="69">
        <f t="shared" ca="1" si="1849"/>
        <v>0</v>
      </c>
      <c r="H6243" s="34">
        <f t="shared" ca="1" si="1850"/>
        <v>-395.64169718000204</v>
      </c>
      <c r="I6243" s="34">
        <f t="shared" ca="1" si="1851"/>
        <v>3104.3583028199982</v>
      </c>
      <c r="J6243" s="18">
        <f ca="1">SUM(INDIRECT(ADDRESS(ROW(F6243),COLUMN(F6243),4)):INDIRECT(ADDRESS(ROW(F6243)+N$5-1,COLUMN(F6243),4)))</f>
        <v>24500.000000000004</v>
      </c>
      <c r="K6243" s="18">
        <f t="shared" ca="1" si="1852"/>
        <v>0</v>
      </c>
      <c r="L6243" s="18">
        <f t="shared" ca="1" si="1864"/>
        <v>0</v>
      </c>
      <c r="M6243" s="18">
        <f t="shared" ca="1" si="1848"/>
        <v>0</v>
      </c>
      <c r="N6243" s="34">
        <f t="shared" ca="1" si="1853"/>
        <v>22547.230378126762</v>
      </c>
      <c r="P6243" s="18">
        <f t="shared" ca="1" si="1865"/>
        <v>395.64169718000204</v>
      </c>
      <c r="Q6243" s="47">
        <f ca="1">SUM(L$15:L6243)-SUM(M$15:M6243)</f>
        <v>0</v>
      </c>
      <c r="R6243" s="47" t="str">
        <f t="shared" ca="1" si="1866"/>
        <v>M6246</v>
      </c>
      <c r="S6243" s="40">
        <f t="shared" ca="1" si="1854"/>
        <v>0</v>
      </c>
      <c r="T6243" s="46">
        <f t="shared" ca="1" si="1855"/>
        <v>52</v>
      </c>
      <c r="X6243" s="74">
        <f t="shared" ca="1" si="1856"/>
        <v>-0.39564169718000203</v>
      </c>
      <c r="Y6243" s="75">
        <f t="shared" ca="1" si="1857"/>
        <v>-0.39564169718000203</v>
      </c>
      <c r="Z6243" s="74">
        <f t="shared" ca="1" si="1858"/>
        <v>0.67324787934018471</v>
      </c>
      <c r="AA6243" s="76">
        <f t="shared" ca="1" si="1859"/>
        <v>-395.64169718000204</v>
      </c>
      <c r="AB6243" s="76">
        <f t="shared" ca="1" si="1860"/>
        <v>673.24787934018468</v>
      </c>
    </row>
    <row r="6244" spans="1:28" x14ac:dyDescent="0.25">
      <c r="A6244" s="2">
        <f t="shared" si="1861"/>
        <v>20</v>
      </c>
      <c r="B6244" s="16">
        <f ca="1">VLOOKUP(A6244,PERIODS!$O$4:$P$33,2,FALSE)</f>
        <v>3.5000000000000003E-2</v>
      </c>
      <c r="C6244" s="15"/>
      <c r="D6244" s="18">
        <v>5000</v>
      </c>
      <c r="E6244" s="34">
        <f t="shared" ca="1" si="1862"/>
        <v>22547.230378126762</v>
      </c>
      <c r="F6244" s="34">
        <f t="shared" ca="1" si="1863"/>
        <v>3500.0000000000005</v>
      </c>
      <c r="G6244" s="69">
        <f t="shared" ca="1" si="1849"/>
        <v>0</v>
      </c>
      <c r="H6244" s="34">
        <f t="shared" ca="1" si="1850"/>
        <v>-371.45416160073614</v>
      </c>
      <c r="I6244" s="34">
        <f t="shared" ca="1" si="1851"/>
        <v>3128.5458383992645</v>
      </c>
      <c r="J6244" s="18">
        <f ca="1">SUM(INDIRECT(ADDRESS(ROW(F6244),COLUMN(F6244),4)):INDIRECT(ADDRESS(ROW(F6244)+N$5-1,COLUMN(F6244),4)))</f>
        <v>24500.000000000004</v>
      </c>
      <c r="K6244" s="18">
        <f t="shared" ca="1" si="1852"/>
        <v>16350</v>
      </c>
      <c r="L6244" s="18">
        <f t="shared" ca="1" si="1864"/>
        <v>16350</v>
      </c>
      <c r="M6244" s="18">
        <f t="shared" ca="1" si="1848"/>
        <v>0</v>
      </c>
      <c r="N6244" s="34">
        <f t="shared" ca="1" si="1853"/>
        <v>19418.684539727496</v>
      </c>
      <c r="P6244" s="18">
        <f t="shared" ca="1" si="1865"/>
        <v>371.45416160073614</v>
      </c>
      <c r="Q6244" s="47">
        <f ca="1">SUM(L$15:L6244)-SUM(M$15:M6244)</f>
        <v>16350</v>
      </c>
      <c r="R6244" s="47" t="str">
        <f t="shared" ca="1" si="1866"/>
        <v>M6247</v>
      </c>
      <c r="S6244" s="40">
        <f t="shared" ca="1" si="1854"/>
        <v>0</v>
      </c>
      <c r="T6244" s="46">
        <f t="shared" ca="1" si="1855"/>
        <v>13</v>
      </c>
      <c r="X6244" s="74">
        <f t="shared" ca="1" si="1856"/>
        <v>-0.37145416160073613</v>
      </c>
      <c r="Y6244" s="75">
        <f t="shared" ca="1" si="1857"/>
        <v>-0.37145416160073613</v>
      </c>
      <c r="Z6244" s="74">
        <f t="shared" ca="1" si="1858"/>
        <v>0.68973062125212392</v>
      </c>
      <c r="AA6244" s="76">
        <f t="shared" ca="1" si="1859"/>
        <v>-371.45416160073614</v>
      </c>
      <c r="AB6244" s="76">
        <f t="shared" ca="1" si="1860"/>
        <v>689.73062125212391</v>
      </c>
    </row>
    <row r="6245" spans="1:28" x14ac:dyDescent="0.25">
      <c r="A6245" s="2">
        <f t="shared" si="1861"/>
        <v>21</v>
      </c>
      <c r="B6245" s="16">
        <f ca="1">VLOOKUP(A6245,PERIODS!$O$4:$P$33,2,FALSE)</f>
        <v>3.5000000000000003E-2</v>
      </c>
      <c r="C6245" s="15"/>
      <c r="D6245" s="18">
        <v>5000</v>
      </c>
      <c r="E6245" s="34">
        <f t="shared" ca="1" si="1862"/>
        <v>19418.684539727496</v>
      </c>
      <c r="F6245" s="34">
        <f t="shared" ca="1" si="1863"/>
        <v>3500.0000000000005</v>
      </c>
      <c r="G6245" s="69">
        <f t="shared" ca="1" si="1849"/>
        <v>0</v>
      </c>
      <c r="H6245" s="34">
        <f t="shared" ca="1" si="1850"/>
        <v>-1293.0244392237141</v>
      </c>
      <c r="I6245" s="34">
        <f t="shared" ca="1" si="1851"/>
        <v>2206.9755607762863</v>
      </c>
      <c r="J6245" s="18">
        <f ca="1">SUM(INDIRECT(ADDRESS(ROW(F6245),COLUMN(F6245),4)):INDIRECT(ADDRESS(ROW(F6245)+N$5-1,COLUMN(F6245),4)))</f>
        <v>24500.000000000004</v>
      </c>
      <c r="K6245" s="18">
        <f t="shared" ca="1" si="1852"/>
        <v>16350</v>
      </c>
      <c r="L6245" s="18">
        <f t="shared" ca="1" si="1864"/>
        <v>0</v>
      </c>
      <c r="M6245" s="18">
        <f t="shared" ca="1" si="1848"/>
        <v>0</v>
      </c>
      <c r="N6245" s="34">
        <f t="shared" ca="1" si="1853"/>
        <v>17211.70897895121</v>
      </c>
      <c r="P6245" s="18">
        <f t="shared" ca="1" si="1865"/>
        <v>1293.0244392237141</v>
      </c>
      <c r="Q6245" s="47">
        <f ca="1">SUM(L$15:L6245)-SUM(M$15:M6245)</f>
        <v>16350</v>
      </c>
      <c r="R6245" s="47" t="str">
        <f t="shared" ca="1" si="1866"/>
        <v>M6248</v>
      </c>
      <c r="S6245" s="40">
        <f t="shared" ca="1" si="1854"/>
        <v>0</v>
      </c>
      <c r="T6245" s="46">
        <f t="shared" ca="1" si="1855"/>
        <v>21</v>
      </c>
      <c r="X6245" s="74">
        <f t="shared" ca="1" si="1856"/>
        <v>-1.293024439223714</v>
      </c>
      <c r="Y6245" s="75">
        <f t="shared" ca="1" si="1857"/>
        <v>-1.293024439223714</v>
      </c>
      <c r="Z6245" s="74">
        <f t="shared" ca="1" si="1858"/>
        <v>0.2744395010508961</v>
      </c>
      <c r="AA6245" s="76">
        <f t="shared" ca="1" si="1859"/>
        <v>-1293.0244392237141</v>
      </c>
      <c r="AB6245" s="76">
        <f t="shared" ca="1" si="1860"/>
        <v>274.43950105089607</v>
      </c>
    </row>
    <row r="6246" spans="1:28" x14ac:dyDescent="0.25">
      <c r="A6246" s="2">
        <f t="shared" si="1861"/>
        <v>22</v>
      </c>
      <c r="B6246" s="16">
        <f ca="1">VLOOKUP(A6246,PERIODS!$O$4:$P$33,2,FALSE)</f>
        <v>3.5000000000000003E-2</v>
      </c>
      <c r="C6246" s="15"/>
      <c r="D6246" s="18">
        <v>5000</v>
      </c>
      <c r="E6246" s="34">
        <f t="shared" ca="1" si="1862"/>
        <v>17211.70897895121</v>
      </c>
      <c r="F6246" s="34">
        <f t="shared" ca="1" si="1863"/>
        <v>3500.0000000000005</v>
      </c>
      <c r="G6246" s="69">
        <f t="shared" ca="1" si="1849"/>
        <v>0</v>
      </c>
      <c r="H6246" s="34">
        <f t="shared" ca="1" si="1850"/>
        <v>-155.5036283629122</v>
      </c>
      <c r="I6246" s="34">
        <f t="shared" ca="1" si="1851"/>
        <v>3344.4963716370885</v>
      </c>
      <c r="J6246" s="18">
        <f ca="1">SUM(INDIRECT(ADDRESS(ROW(F6246),COLUMN(F6246),4)):INDIRECT(ADDRESS(ROW(F6246)+N$5-1,COLUMN(F6246),4)))</f>
        <v>25000.000000000004</v>
      </c>
      <c r="K6246" s="18">
        <f t="shared" ca="1" si="1852"/>
        <v>16350</v>
      </c>
      <c r="L6246" s="18">
        <f t="shared" ca="1" si="1864"/>
        <v>0</v>
      </c>
      <c r="M6246" s="18">
        <f t="shared" ca="1" si="1848"/>
        <v>0</v>
      </c>
      <c r="N6246" s="34">
        <f t="shared" ca="1" si="1853"/>
        <v>13867.212607314123</v>
      </c>
      <c r="P6246" s="18">
        <f t="shared" ca="1" si="1865"/>
        <v>155.5036283629122</v>
      </c>
      <c r="Q6246" s="47">
        <f ca="1">SUM(L$15:L6246)-SUM(M$15:M6246)</f>
        <v>16350</v>
      </c>
      <c r="R6246" s="47" t="str">
        <f t="shared" ca="1" si="1866"/>
        <v>M6249</v>
      </c>
      <c r="S6246" s="40">
        <f t="shared" ca="1" si="1854"/>
        <v>0</v>
      </c>
      <c r="T6246" s="46">
        <f t="shared" ca="1" si="1855"/>
        <v>45</v>
      </c>
      <c r="X6246" s="74">
        <f t="shared" ca="1" si="1856"/>
        <v>-0.15550362836291221</v>
      </c>
      <c r="Y6246" s="75">
        <f t="shared" ca="1" si="1857"/>
        <v>-0.15550362836291221</v>
      </c>
      <c r="Z6246" s="74">
        <f t="shared" ca="1" si="1858"/>
        <v>0.85598397110280044</v>
      </c>
      <c r="AA6246" s="76">
        <f t="shared" ca="1" si="1859"/>
        <v>-155.5036283629122</v>
      </c>
      <c r="AB6246" s="76">
        <f t="shared" ca="1" si="1860"/>
        <v>855.98397110280041</v>
      </c>
    </row>
    <row r="6247" spans="1:28" x14ac:dyDescent="0.25">
      <c r="A6247" s="2">
        <f t="shared" si="1861"/>
        <v>23</v>
      </c>
      <c r="B6247" s="16">
        <f ca="1">VLOOKUP(A6247,PERIODS!$O$4:$P$33,2,FALSE)</f>
        <v>3.5000000000000003E-2</v>
      </c>
      <c r="C6247" s="15"/>
      <c r="D6247" s="18">
        <v>5000</v>
      </c>
      <c r="E6247" s="34">
        <f t="shared" ca="1" si="1862"/>
        <v>13867.212607314123</v>
      </c>
      <c r="F6247" s="34">
        <f t="shared" ca="1" si="1863"/>
        <v>3500.0000000000005</v>
      </c>
      <c r="G6247" s="69">
        <f t="shared" ca="1" si="1849"/>
        <v>0</v>
      </c>
      <c r="H6247" s="34">
        <f t="shared" ca="1" si="1850"/>
        <v>-677.5590311157232</v>
      </c>
      <c r="I6247" s="34">
        <f t="shared" ca="1" si="1851"/>
        <v>2822.440968884277</v>
      </c>
      <c r="J6247" s="18">
        <f ca="1">SUM(INDIRECT(ADDRESS(ROW(F6247),COLUMN(F6247),4)):INDIRECT(ADDRESS(ROW(F6247)+N$5-1,COLUMN(F6247),4)))</f>
        <v>25500.000000000004</v>
      </c>
      <c r="K6247" s="18">
        <f t="shared" ca="1" si="1852"/>
        <v>0</v>
      </c>
      <c r="L6247" s="18">
        <f t="shared" ca="1" si="1864"/>
        <v>0</v>
      </c>
      <c r="M6247" s="18">
        <f t="shared" ca="1" si="1848"/>
        <v>16350</v>
      </c>
      <c r="N6247" s="34">
        <f t="shared" ca="1" si="1853"/>
        <v>27394.771638429847</v>
      </c>
      <c r="P6247" s="18">
        <f t="shared" ca="1" si="1865"/>
        <v>677.5590311157232</v>
      </c>
      <c r="Q6247" s="47">
        <f ca="1">SUM(L$15:L6247)-SUM(M$15:M6247)</f>
        <v>0</v>
      </c>
      <c r="R6247" s="47" t="str">
        <f t="shared" ca="1" si="1866"/>
        <v>M6250</v>
      </c>
      <c r="S6247" s="40">
        <f t="shared" ca="1" si="1854"/>
        <v>0</v>
      </c>
      <c r="T6247" s="46">
        <f t="shared" ca="1" si="1855"/>
        <v>66</v>
      </c>
      <c r="X6247" s="74">
        <f t="shared" ca="1" si="1856"/>
        <v>-0.67755903111572324</v>
      </c>
      <c r="Y6247" s="75">
        <f t="shared" ca="1" si="1857"/>
        <v>-0.67755903111572324</v>
      </c>
      <c r="Z6247" s="74">
        <f t="shared" ca="1" si="1858"/>
        <v>0.50785513920437997</v>
      </c>
      <c r="AA6247" s="76">
        <f t="shared" ca="1" si="1859"/>
        <v>-677.5590311157232</v>
      </c>
      <c r="AB6247" s="76">
        <f t="shared" ca="1" si="1860"/>
        <v>507.85513920437995</v>
      </c>
    </row>
    <row r="6248" spans="1:28" x14ac:dyDescent="0.25">
      <c r="A6248" s="2">
        <f t="shared" si="1861"/>
        <v>24</v>
      </c>
      <c r="B6248" s="16">
        <f ca="1">VLOOKUP(A6248,PERIODS!$O$4:$P$33,2,FALSE)</f>
        <v>3.5000000000000003E-2</v>
      </c>
      <c r="C6248" s="15"/>
      <c r="D6248" s="18">
        <v>5000</v>
      </c>
      <c r="E6248" s="34">
        <f t="shared" ca="1" si="1862"/>
        <v>27394.771638429847</v>
      </c>
      <c r="F6248" s="34">
        <f t="shared" ca="1" si="1863"/>
        <v>3500.0000000000005</v>
      </c>
      <c r="G6248" s="69">
        <f t="shared" ca="1" si="1849"/>
        <v>0</v>
      </c>
      <c r="H6248" s="34">
        <f t="shared" ca="1" si="1850"/>
        <v>-1030.0208192419736</v>
      </c>
      <c r="I6248" s="34">
        <f t="shared" ca="1" si="1851"/>
        <v>2469.9791807580268</v>
      </c>
      <c r="J6248" s="18">
        <f ca="1">SUM(INDIRECT(ADDRESS(ROW(F6248),COLUMN(F6248),4)):INDIRECT(ADDRESS(ROW(F6248)+N$5-1,COLUMN(F6248),4)))</f>
        <v>26000</v>
      </c>
      <c r="K6248" s="18">
        <f t="shared" ca="1" si="1852"/>
        <v>0</v>
      </c>
      <c r="L6248" s="18">
        <f t="shared" ca="1" si="1864"/>
        <v>0</v>
      </c>
      <c r="M6248" s="18">
        <f t="shared" ca="1" si="1848"/>
        <v>0</v>
      </c>
      <c r="N6248" s="34">
        <f t="shared" ca="1" si="1853"/>
        <v>24924.792457671821</v>
      </c>
      <c r="P6248" s="18">
        <f t="shared" ca="1" si="1865"/>
        <v>1030.0208192419736</v>
      </c>
      <c r="Q6248" s="47">
        <f ca="1">SUM(L$15:L6248)-SUM(M$15:M6248)</f>
        <v>0</v>
      </c>
      <c r="R6248" s="47" t="str">
        <f t="shared" ca="1" si="1866"/>
        <v>M6251</v>
      </c>
      <c r="S6248" s="40">
        <f t="shared" ca="1" si="1854"/>
        <v>0</v>
      </c>
      <c r="T6248" s="46">
        <f t="shared" ca="1" si="1855"/>
        <v>91</v>
      </c>
      <c r="X6248" s="74">
        <f t="shared" ca="1" si="1856"/>
        <v>-1.0300208192419735</v>
      </c>
      <c r="Y6248" s="75">
        <f t="shared" ca="1" si="1857"/>
        <v>-1.0300208192419735</v>
      </c>
      <c r="Z6248" s="74">
        <f t="shared" ca="1" si="1858"/>
        <v>0.35699952803221918</v>
      </c>
      <c r="AA6248" s="76">
        <f t="shared" ca="1" si="1859"/>
        <v>-1030.0208192419736</v>
      </c>
      <c r="AB6248" s="76">
        <f t="shared" ca="1" si="1860"/>
        <v>356.99952803221919</v>
      </c>
    </row>
    <row r="6249" spans="1:28" x14ac:dyDescent="0.25">
      <c r="A6249" s="2">
        <f t="shared" si="1861"/>
        <v>25</v>
      </c>
      <c r="B6249" s="16">
        <f ca="1">VLOOKUP(A6249,PERIODS!$O$4:$P$33,2,FALSE)</f>
        <v>3.5000000000000003E-2</v>
      </c>
      <c r="C6249" s="15"/>
      <c r="D6249" s="18">
        <v>5000</v>
      </c>
      <c r="E6249" s="34">
        <f t="shared" ca="1" si="1862"/>
        <v>24924.792457671821</v>
      </c>
      <c r="F6249" s="34">
        <f t="shared" ca="1" si="1863"/>
        <v>3500.0000000000005</v>
      </c>
      <c r="G6249" s="69">
        <f t="shared" ca="1" si="1849"/>
        <v>0</v>
      </c>
      <c r="H6249" s="34">
        <f t="shared" ca="1" si="1850"/>
        <v>389.46341035556532</v>
      </c>
      <c r="I6249" s="34">
        <f t="shared" ca="1" si="1851"/>
        <v>3889.4634103555659</v>
      </c>
      <c r="J6249" s="18">
        <f ca="1">SUM(INDIRECT(ADDRESS(ROW(F6249),COLUMN(F6249),4)):INDIRECT(ADDRESS(ROW(F6249)+N$5-1,COLUMN(F6249),4)))</f>
        <v>24900</v>
      </c>
      <c r="K6249" s="18">
        <f t="shared" ca="1" si="1852"/>
        <v>0</v>
      </c>
      <c r="L6249" s="18">
        <f t="shared" ca="1" si="1864"/>
        <v>0</v>
      </c>
      <c r="M6249" s="18">
        <f t="shared" ca="1" si="1848"/>
        <v>0</v>
      </c>
      <c r="N6249" s="34">
        <f t="shared" ca="1" si="1853"/>
        <v>21035.329047316256</v>
      </c>
      <c r="P6249" s="18">
        <f t="shared" ca="1" si="1865"/>
        <v>389.46341035556532</v>
      </c>
      <c r="Q6249" s="47">
        <f ca="1">SUM(L$15:L6249)-SUM(M$15:M6249)</f>
        <v>0</v>
      </c>
      <c r="R6249" s="47" t="str">
        <f t="shared" ca="1" si="1866"/>
        <v>M6252</v>
      </c>
      <c r="S6249" s="40">
        <f t="shared" ca="1" si="1854"/>
        <v>0</v>
      </c>
      <c r="T6249" s="46">
        <f t="shared" ca="1" si="1855"/>
        <v>99</v>
      </c>
      <c r="X6249" s="74">
        <f t="shared" ca="1" si="1856"/>
        <v>0.38946341035556531</v>
      </c>
      <c r="Y6249" s="75">
        <f t="shared" ca="1" si="1857"/>
        <v>0.38946341035556531</v>
      </c>
      <c r="Z6249" s="74">
        <f t="shared" ca="1" si="1858"/>
        <v>1.476188473877982</v>
      </c>
      <c r="AA6249" s="76">
        <f t="shared" ca="1" si="1859"/>
        <v>389.46341035556532</v>
      </c>
      <c r="AB6249" s="76">
        <f t="shared" ca="1" si="1860"/>
        <v>1476.188473877982</v>
      </c>
    </row>
    <row r="6250" spans="1:28" x14ac:dyDescent="0.25">
      <c r="A6250" s="2">
        <f t="shared" si="1861"/>
        <v>26</v>
      </c>
      <c r="B6250" s="16">
        <f ca="1">VLOOKUP(A6250,PERIODS!$O$4:$P$33,2,FALSE)</f>
        <v>3.5000000000000003E-2</v>
      </c>
      <c r="C6250" s="15"/>
      <c r="D6250" s="18">
        <v>5000</v>
      </c>
      <c r="E6250" s="34">
        <f t="shared" ca="1" si="1862"/>
        <v>21035.329047316256</v>
      </c>
      <c r="F6250" s="34">
        <f t="shared" ca="1" si="1863"/>
        <v>3500.0000000000005</v>
      </c>
      <c r="G6250" s="69">
        <f t="shared" ca="1" si="1849"/>
        <v>0</v>
      </c>
      <c r="H6250" s="34">
        <f t="shared" ca="1" si="1850"/>
        <v>-771.35848679794185</v>
      </c>
      <c r="I6250" s="34">
        <f t="shared" ca="1" si="1851"/>
        <v>2728.6415132020584</v>
      </c>
      <c r="J6250" s="18">
        <f ca="1">SUM(INDIRECT(ADDRESS(ROW(F6250),COLUMN(F6250),4)):INDIRECT(ADDRESS(ROW(F6250)+N$5-1,COLUMN(F6250),4)))</f>
        <v>23900</v>
      </c>
      <c r="K6250" s="18">
        <f t="shared" ca="1" si="1852"/>
        <v>16350</v>
      </c>
      <c r="L6250" s="18">
        <f t="shared" ca="1" si="1864"/>
        <v>16350</v>
      </c>
      <c r="M6250" s="18">
        <f t="shared" ca="1" si="1848"/>
        <v>0</v>
      </c>
      <c r="N6250" s="34">
        <f t="shared" ca="1" si="1853"/>
        <v>18306.687534114197</v>
      </c>
      <c r="P6250" s="18">
        <f t="shared" ca="1" si="1865"/>
        <v>771.35848679794185</v>
      </c>
      <c r="Q6250" s="47">
        <f ca="1">SUM(L$15:L6250)-SUM(M$15:M6250)</f>
        <v>16350</v>
      </c>
      <c r="R6250" s="47" t="str">
        <f t="shared" ca="1" si="1866"/>
        <v>M6253</v>
      </c>
      <c r="S6250" s="40">
        <f t="shared" ca="1" si="1854"/>
        <v>0</v>
      </c>
      <c r="T6250" s="46">
        <f t="shared" ca="1" si="1855"/>
        <v>9</v>
      </c>
      <c r="X6250" s="74">
        <f t="shared" ca="1" si="1856"/>
        <v>-0.77135848679794183</v>
      </c>
      <c r="Y6250" s="75">
        <f t="shared" ca="1" si="1857"/>
        <v>-0.77135848679794183</v>
      </c>
      <c r="Z6250" s="74">
        <f t="shared" ca="1" si="1858"/>
        <v>0.46238449821940653</v>
      </c>
      <c r="AA6250" s="76">
        <f t="shared" ca="1" si="1859"/>
        <v>-771.35848679794185</v>
      </c>
      <c r="AB6250" s="76">
        <f t="shared" ca="1" si="1860"/>
        <v>462.38449821940651</v>
      </c>
    </row>
    <row r="6251" spans="1:28" x14ac:dyDescent="0.25">
      <c r="A6251" s="2">
        <f t="shared" si="1861"/>
        <v>27</v>
      </c>
      <c r="B6251" s="16">
        <f ca="1">VLOOKUP(A6251,PERIODS!$O$4:$P$33,2,FALSE)</f>
        <v>3.5000000000000003E-2</v>
      </c>
      <c r="C6251" s="15"/>
      <c r="D6251" s="18">
        <v>5000</v>
      </c>
      <c r="E6251" s="34">
        <f t="shared" ca="1" si="1862"/>
        <v>18306.687534114197</v>
      </c>
      <c r="F6251" s="34">
        <f t="shared" ca="1" si="1863"/>
        <v>3500.0000000000005</v>
      </c>
      <c r="G6251" s="69">
        <f t="shared" ca="1" si="1849"/>
        <v>0</v>
      </c>
      <c r="H6251" s="34">
        <f t="shared" ca="1" si="1850"/>
        <v>-1266.9135130159273</v>
      </c>
      <c r="I6251" s="34">
        <f t="shared" ca="1" si="1851"/>
        <v>2233.0864869840734</v>
      </c>
      <c r="J6251" s="18">
        <f ca="1">SUM(INDIRECT(ADDRESS(ROW(F6251),COLUMN(F6251),4)):INDIRECT(ADDRESS(ROW(F6251)+N$5-1,COLUMN(F6251),4)))</f>
        <v>22900</v>
      </c>
      <c r="K6251" s="18">
        <f t="shared" ca="1" si="1852"/>
        <v>16350</v>
      </c>
      <c r="L6251" s="18">
        <f t="shared" ca="1" si="1864"/>
        <v>0</v>
      </c>
      <c r="M6251" s="18">
        <f t="shared" ca="1" si="1848"/>
        <v>0</v>
      </c>
      <c r="N6251" s="34">
        <f t="shared" ca="1" si="1853"/>
        <v>16073.601047130123</v>
      </c>
      <c r="P6251" s="18">
        <f t="shared" ca="1" si="1865"/>
        <v>1266.9135130159273</v>
      </c>
      <c r="Q6251" s="47">
        <f ca="1">SUM(L$15:L6251)-SUM(M$15:M6251)</f>
        <v>16350</v>
      </c>
      <c r="R6251" s="47" t="str">
        <f t="shared" ca="1" si="1866"/>
        <v>M6254</v>
      </c>
      <c r="S6251" s="40">
        <f t="shared" ca="1" si="1854"/>
        <v>0</v>
      </c>
      <c r="T6251" s="46">
        <f t="shared" ca="1" si="1855"/>
        <v>74</v>
      </c>
      <c r="X6251" s="74">
        <f t="shared" ca="1" si="1856"/>
        <v>-1.2669135130159273</v>
      </c>
      <c r="Y6251" s="75">
        <f t="shared" ca="1" si="1857"/>
        <v>-1.2669135130159273</v>
      </c>
      <c r="Z6251" s="74">
        <f t="shared" ca="1" si="1858"/>
        <v>0.28169974395844616</v>
      </c>
      <c r="AA6251" s="76">
        <f t="shared" ca="1" si="1859"/>
        <v>-1266.9135130159273</v>
      </c>
      <c r="AB6251" s="76">
        <f t="shared" ca="1" si="1860"/>
        <v>281.69974395844616</v>
      </c>
    </row>
    <row r="6252" spans="1:28" x14ac:dyDescent="0.25">
      <c r="A6252" s="2">
        <f t="shared" si="1861"/>
        <v>28</v>
      </c>
      <c r="B6252" s="16">
        <f ca="1">VLOOKUP(A6252,PERIODS!$O$4:$P$33,2,FALSE)</f>
        <v>0.04</v>
      </c>
      <c r="C6252" s="15"/>
      <c r="D6252" s="18">
        <v>5000</v>
      </c>
      <c r="E6252" s="34">
        <f t="shared" ca="1" si="1862"/>
        <v>16073.601047130123</v>
      </c>
      <c r="F6252" s="34">
        <f t="shared" ca="1" si="1863"/>
        <v>4000</v>
      </c>
      <c r="G6252" s="69">
        <f t="shared" ca="1" si="1849"/>
        <v>0</v>
      </c>
      <c r="H6252" s="34">
        <f t="shared" ca="1" si="1850"/>
        <v>1140.1553681371806</v>
      </c>
      <c r="I6252" s="34">
        <f t="shared" ca="1" si="1851"/>
        <v>5140.1553681371806</v>
      </c>
      <c r="J6252" s="18">
        <f ca="1">SUM(INDIRECT(ADDRESS(ROW(F6252),COLUMN(F6252),4)):INDIRECT(ADDRESS(ROW(F6252)+N$5-1,COLUMN(F6252),4)))</f>
        <v>21900</v>
      </c>
      <c r="K6252" s="18">
        <f t="shared" ca="1" si="1852"/>
        <v>16350</v>
      </c>
      <c r="L6252" s="18">
        <f t="shared" ca="1" si="1864"/>
        <v>0</v>
      </c>
      <c r="M6252" s="18">
        <f t="shared" ca="1" si="1848"/>
        <v>0</v>
      </c>
      <c r="N6252" s="34">
        <f t="shared" ca="1" si="1853"/>
        <v>10933.445678992943</v>
      </c>
      <c r="P6252" s="18">
        <f t="shared" ca="1" si="1865"/>
        <v>1140.1553681371806</v>
      </c>
      <c r="Q6252" s="47">
        <f ca="1">SUM(L$15:L6252)-SUM(M$15:M6252)</f>
        <v>16350</v>
      </c>
      <c r="R6252" s="47" t="str">
        <f t="shared" ca="1" si="1866"/>
        <v>M6255</v>
      </c>
      <c r="S6252" s="40">
        <f t="shared" ca="1" si="1854"/>
        <v>0</v>
      </c>
      <c r="T6252" s="46">
        <f t="shared" ca="1" si="1855"/>
        <v>6</v>
      </c>
      <c r="X6252" s="74">
        <f t="shared" ca="1" si="1856"/>
        <v>1.1401553681371805</v>
      </c>
      <c r="Y6252" s="75">
        <f t="shared" ca="1" si="1857"/>
        <v>1.1401553681371805</v>
      </c>
      <c r="Z6252" s="74">
        <f t="shared" ca="1" si="1858"/>
        <v>3.1272542031033383</v>
      </c>
      <c r="AA6252" s="76">
        <f t="shared" ca="1" si="1859"/>
        <v>1140.1553681371806</v>
      </c>
      <c r="AB6252" s="76">
        <f t="shared" ca="1" si="1860"/>
        <v>3127.2542031033386</v>
      </c>
    </row>
    <row r="6253" spans="1:28" x14ac:dyDescent="0.25">
      <c r="A6253" s="2">
        <f t="shared" si="1861"/>
        <v>29</v>
      </c>
      <c r="B6253" s="16">
        <f ca="1">VLOOKUP(A6253,PERIODS!$O$4:$P$33,2,FALSE)</f>
        <v>0.04</v>
      </c>
      <c r="C6253" s="15"/>
      <c r="D6253" s="18">
        <v>5000</v>
      </c>
      <c r="E6253" s="34">
        <f t="shared" ca="1" si="1862"/>
        <v>10933.445678992943</v>
      </c>
      <c r="F6253" s="34">
        <f t="shared" ca="1" si="1863"/>
        <v>4000</v>
      </c>
      <c r="G6253" s="69">
        <f t="shared" ca="1" si="1849"/>
        <v>0</v>
      </c>
      <c r="H6253" s="34">
        <f t="shared" ca="1" si="1850"/>
        <v>-464.63257144400421</v>
      </c>
      <c r="I6253" s="34">
        <f t="shared" ca="1" si="1851"/>
        <v>3535.367428555996</v>
      </c>
      <c r="J6253" s="18">
        <f ca="1">SUM(INDIRECT(ADDRESS(ROW(F6253),COLUMN(F6253),4)):INDIRECT(ADDRESS(ROW(F6253)+N$5-1,COLUMN(F6253),4)))</f>
        <v>21200</v>
      </c>
      <c r="K6253" s="18">
        <f t="shared" ca="1" si="1852"/>
        <v>0</v>
      </c>
      <c r="L6253" s="18">
        <f t="shared" ca="1" si="1864"/>
        <v>0</v>
      </c>
      <c r="M6253" s="18">
        <f t="shared" ca="1" si="1848"/>
        <v>16350</v>
      </c>
      <c r="N6253" s="34">
        <f t="shared" ca="1" si="1853"/>
        <v>23748.078250436949</v>
      </c>
      <c r="P6253" s="18">
        <f t="shared" ca="1" si="1865"/>
        <v>464.63257144400421</v>
      </c>
      <c r="Q6253" s="47">
        <f ca="1">SUM(L$15:L6253)-SUM(M$15:M6253)</f>
        <v>0</v>
      </c>
      <c r="R6253" s="47" t="str">
        <f t="shared" ca="1" si="1866"/>
        <v>M6256</v>
      </c>
      <c r="S6253" s="40">
        <f t="shared" ca="1" si="1854"/>
        <v>0</v>
      </c>
      <c r="T6253" s="46">
        <f t="shared" ca="1" si="1855"/>
        <v>60</v>
      </c>
      <c r="X6253" s="74">
        <f t="shared" ca="1" si="1856"/>
        <v>-0.46463257144400422</v>
      </c>
      <c r="Y6253" s="75">
        <f t="shared" ca="1" si="1857"/>
        <v>-0.46463257144400422</v>
      </c>
      <c r="Z6253" s="74">
        <f t="shared" ca="1" si="1858"/>
        <v>0.62836594236979981</v>
      </c>
      <c r="AA6253" s="76">
        <f t="shared" ca="1" si="1859"/>
        <v>-464.63257144400421</v>
      </c>
      <c r="AB6253" s="76">
        <f t="shared" ca="1" si="1860"/>
        <v>628.36594236979977</v>
      </c>
    </row>
    <row r="6254" spans="1:28" x14ac:dyDescent="0.25">
      <c r="A6254" s="2">
        <f t="shared" si="1861"/>
        <v>30</v>
      </c>
      <c r="B6254" s="16">
        <f ca="1">VLOOKUP(A6254,PERIODS!$O$4:$P$33,2,FALSE)</f>
        <v>0.04</v>
      </c>
      <c r="C6254" s="15"/>
      <c r="D6254" s="18">
        <v>5000</v>
      </c>
      <c r="E6254" s="34">
        <f t="shared" ca="1" si="1862"/>
        <v>23748.078250436949</v>
      </c>
      <c r="F6254" s="34">
        <f t="shared" ca="1" si="1863"/>
        <v>4000</v>
      </c>
      <c r="G6254" s="69">
        <f t="shared" ca="1" si="1849"/>
        <v>0</v>
      </c>
      <c r="H6254" s="34">
        <f t="shared" ca="1" si="1850"/>
        <v>-159.15018992559118</v>
      </c>
      <c r="I6254" s="34">
        <f t="shared" ca="1" si="1851"/>
        <v>3840.8498100744087</v>
      </c>
      <c r="J6254" s="18">
        <f ca="1">SUM(INDIRECT(ADDRESS(ROW(F6254),COLUMN(F6254),4)):INDIRECT(ADDRESS(ROW(F6254)+N$5-1,COLUMN(F6254),4)))</f>
        <v>20500</v>
      </c>
      <c r="K6254" s="18">
        <f t="shared" ca="1" si="1852"/>
        <v>0</v>
      </c>
      <c r="L6254" s="18">
        <f t="shared" ca="1" si="1864"/>
        <v>0</v>
      </c>
      <c r="M6254" s="18">
        <f t="shared" ca="1" si="1848"/>
        <v>0</v>
      </c>
      <c r="N6254" s="34">
        <f t="shared" ca="1" si="1853"/>
        <v>19907.228440362542</v>
      </c>
      <c r="P6254" s="18">
        <f t="shared" ca="1" si="1865"/>
        <v>159.15018992559118</v>
      </c>
      <c r="Q6254" s="47">
        <f ca="1">SUM(L$15:L6254)-SUM(M$15:M6254)</f>
        <v>0</v>
      </c>
      <c r="R6254" s="47" t="str">
        <f t="shared" ca="1" si="1866"/>
        <v>M6257</v>
      </c>
      <c r="S6254" s="40">
        <f t="shared" ca="1" si="1854"/>
        <v>0</v>
      </c>
      <c r="T6254" s="46">
        <f t="shared" ca="1" si="1855"/>
        <v>59</v>
      </c>
      <c r="X6254" s="74">
        <f t="shared" ca="1" si="1856"/>
        <v>-0.15915018992559118</v>
      </c>
      <c r="Y6254" s="75">
        <f t="shared" ca="1" si="1857"/>
        <v>-0.15915018992559118</v>
      </c>
      <c r="Z6254" s="74">
        <f t="shared" ca="1" si="1858"/>
        <v>0.8528682571294921</v>
      </c>
      <c r="AA6254" s="76">
        <f t="shared" ca="1" si="1859"/>
        <v>-159.15018992559118</v>
      </c>
      <c r="AB6254" s="76">
        <f t="shared" ca="1" si="1860"/>
        <v>852.86825712949212</v>
      </c>
    </row>
    <row r="6255" spans="1:28" x14ac:dyDescent="0.25">
      <c r="A6255" s="2">
        <f t="shared" si="1861"/>
        <v>1</v>
      </c>
      <c r="B6255" s="16">
        <f ca="1">VLOOKUP(A6255,PERIODS!$O$4:$P$33,2,FALSE)</f>
        <v>2.4E-2</v>
      </c>
      <c r="C6255" s="15"/>
      <c r="D6255" s="18">
        <v>5000</v>
      </c>
      <c r="E6255" s="34">
        <f t="shared" ca="1" si="1862"/>
        <v>19907.228440362542</v>
      </c>
      <c r="F6255" s="34">
        <f t="shared" ca="1" si="1863"/>
        <v>2400</v>
      </c>
      <c r="G6255" s="69">
        <f t="shared" ca="1" si="1849"/>
        <v>0</v>
      </c>
      <c r="H6255" s="34">
        <f t="shared" ca="1" si="1850"/>
        <v>333.96420713732061</v>
      </c>
      <c r="I6255" s="34">
        <f t="shared" ca="1" si="1851"/>
        <v>2733.9642071373205</v>
      </c>
      <c r="J6255" s="18">
        <f ca="1">SUM(INDIRECT(ADDRESS(ROW(F6255),COLUMN(F6255),4)):INDIRECT(ADDRESS(ROW(F6255)+N$5-1,COLUMN(F6255),4)))</f>
        <v>19800</v>
      </c>
      <c r="K6255" s="18">
        <f t="shared" ca="1" si="1852"/>
        <v>0</v>
      </c>
      <c r="L6255" s="18">
        <f t="shared" ca="1" si="1864"/>
        <v>0</v>
      </c>
      <c r="M6255" s="18">
        <f t="shared" ca="1" si="1848"/>
        <v>0</v>
      </c>
      <c r="N6255" s="34">
        <f t="shared" ca="1" si="1853"/>
        <v>17173.264233225222</v>
      </c>
      <c r="P6255" s="18">
        <f t="shared" ca="1" si="1865"/>
        <v>333.96420713732061</v>
      </c>
      <c r="Q6255" s="47">
        <f ca="1">SUM(L$15:L6255)-SUM(M$15:M6255)</f>
        <v>0</v>
      </c>
      <c r="R6255" s="47" t="str">
        <f t="shared" ca="1" si="1866"/>
        <v>M6258</v>
      </c>
      <c r="S6255" s="40">
        <f t="shared" ca="1" si="1854"/>
        <v>0</v>
      </c>
      <c r="T6255" s="46">
        <f t="shared" ca="1" si="1855"/>
        <v>21</v>
      </c>
      <c r="X6255" s="74">
        <f t="shared" ca="1" si="1856"/>
        <v>0.33396420713732061</v>
      </c>
      <c r="Y6255" s="75">
        <f t="shared" ca="1" si="1857"/>
        <v>0.33396420713732061</v>
      </c>
      <c r="Z6255" s="74">
        <f t="shared" ca="1" si="1858"/>
        <v>1.3964931581921067</v>
      </c>
      <c r="AA6255" s="76">
        <f t="shared" ca="1" si="1859"/>
        <v>333.96420713732061</v>
      </c>
      <c r="AB6255" s="76">
        <f t="shared" ca="1" si="1860"/>
        <v>1396.4931581921066</v>
      </c>
    </row>
    <row r="6256" spans="1:28" x14ac:dyDescent="0.25">
      <c r="A6256" s="2">
        <f t="shared" si="1861"/>
        <v>2</v>
      </c>
      <c r="B6256" s="16">
        <f ca="1">VLOOKUP(A6256,PERIODS!$O$4:$P$33,2,FALSE)</f>
        <v>2.5000000000000001E-2</v>
      </c>
      <c r="C6256" s="15"/>
      <c r="D6256" s="18">
        <v>5000</v>
      </c>
      <c r="E6256" s="34">
        <f t="shared" ca="1" si="1862"/>
        <v>17173.264233225222</v>
      </c>
      <c r="F6256" s="34">
        <f t="shared" ca="1" si="1863"/>
        <v>2500</v>
      </c>
      <c r="G6256" s="69">
        <f t="shared" ca="1" si="1849"/>
        <v>0</v>
      </c>
      <c r="H6256" s="34">
        <f t="shared" ca="1" si="1850"/>
        <v>349.69349243405429</v>
      </c>
      <c r="I6256" s="34">
        <f t="shared" ca="1" si="1851"/>
        <v>2849.6934924340544</v>
      </c>
      <c r="J6256" s="18">
        <f ca="1">SUM(INDIRECT(ADDRESS(ROW(F6256),COLUMN(F6256),4)):INDIRECT(ADDRESS(ROW(F6256)+N$5-1,COLUMN(F6256),4)))</f>
        <v>20700</v>
      </c>
      <c r="K6256" s="18">
        <f t="shared" ca="1" si="1852"/>
        <v>16350</v>
      </c>
      <c r="L6256" s="18">
        <f t="shared" ca="1" si="1864"/>
        <v>16350</v>
      </c>
      <c r="M6256" s="18">
        <f t="shared" ca="1" si="1848"/>
        <v>0</v>
      </c>
      <c r="N6256" s="34">
        <f t="shared" ca="1" si="1853"/>
        <v>14323.570740791167</v>
      </c>
      <c r="P6256" s="18">
        <f t="shared" ca="1" si="1865"/>
        <v>349.69349243405429</v>
      </c>
      <c r="Q6256" s="47">
        <f ca="1">SUM(L$15:L6256)-SUM(M$15:M6256)</f>
        <v>16350</v>
      </c>
      <c r="R6256" s="47" t="str">
        <f t="shared" ca="1" si="1866"/>
        <v>M6259</v>
      </c>
      <c r="S6256" s="40">
        <f t="shared" ca="1" si="1854"/>
        <v>0</v>
      </c>
      <c r="T6256" s="46">
        <f t="shared" ca="1" si="1855"/>
        <v>86</v>
      </c>
      <c r="X6256" s="74">
        <f t="shared" ca="1" si="1856"/>
        <v>0.34969349243405429</v>
      </c>
      <c r="Y6256" s="75">
        <f t="shared" ca="1" si="1857"/>
        <v>0.34969349243405429</v>
      </c>
      <c r="Z6256" s="74">
        <f t="shared" ca="1" si="1858"/>
        <v>1.4186326603047055</v>
      </c>
      <c r="AA6256" s="76">
        <f t="shared" ca="1" si="1859"/>
        <v>349.69349243405429</v>
      </c>
      <c r="AB6256" s="76">
        <f t="shared" ca="1" si="1860"/>
        <v>1418.6326603047055</v>
      </c>
    </row>
    <row r="6257" spans="1:28" x14ac:dyDescent="0.25">
      <c r="A6257" s="2">
        <f t="shared" si="1861"/>
        <v>3</v>
      </c>
      <c r="B6257" s="16">
        <f ca="1">VLOOKUP(A6257,PERIODS!$O$4:$P$33,2,FALSE)</f>
        <v>2.5000000000000001E-2</v>
      </c>
      <c r="C6257" s="15"/>
      <c r="D6257" s="18">
        <v>5000</v>
      </c>
      <c r="E6257" s="34">
        <f t="shared" ca="1" si="1862"/>
        <v>14323.570740791167</v>
      </c>
      <c r="F6257" s="34">
        <f t="shared" ca="1" si="1863"/>
        <v>2500</v>
      </c>
      <c r="G6257" s="69">
        <f t="shared" ca="1" si="1849"/>
        <v>0</v>
      </c>
      <c r="H6257" s="34">
        <f t="shared" ca="1" si="1850"/>
        <v>-2133.2675617315126</v>
      </c>
      <c r="I6257" s="34">
        <f t="shared" ca="1" si="1851"/>
        <v>366.73243826848739</v>
      </c>
      <c r="J6257" s="18">
        <f ca="1">SUM(INDIRECT(ADDRESS(ROW(F6257),COLUMN(F6257),4)):INDIRECT(ADDRESS(ROW(F6257)+N$5-1,COLUMN(F6257),4)))</f>
        <v>21500</v>
      </c>
      <c r="K6257" s="18">
        <f t="shared" ca="1" si="1852"/>
        <v>16350</v>
      </c>
      <c r="L6257" s="18">
        <f t="shared" ca="1" si="1864"/>
        <v>0</v>
      </c>
      <c r="M6257" s="18">
        <f t="shared" ca="1" si="1848"/>
        <v>0</v>
      </c>
      <c r="N6257" s="34">
        <f t="shared" ca="1" si="1853"/>
        <v>13956.838302522679</v>
      </c>
      <c r="P6257" s="18">
        <f t="shared" ca="1" si="1865"/>
        <v>2133.2675617315126</v>
      </c>
      <c r="Q6257" s="47">
        <f ca="1">SUM(L$15:L6257)-SUM(M$15:M6257)</f>
        <v>16350</v>
      </c>
      <c r="R6257" s="47" t="str">
        <f t="shared" ca="1" si="1866"/>
        <v>M6260</v>
      </c>
      <c r="S6257" s="40">
        <f t="shared" ca="1" si="1854"/>
        <v>0</v>
      </c>
      <c r="T6257" s="46">
        <f t="shared" ca="1" si="1855"/>
        <v>85</v>
      </c>
      <c r="X6257" s="74">
        <f t="shared" ca="1" si="1856"/>
        <v>-2.1332675617315124</v>
      </c>
      <c r="Y6257" s="75">
        <f t="shared" ca="1" si="1857"/>
        <v>-2.1332675617315124</v>
      </c>
      <c r="Z6257" s="74">
        <f t="shared" ca="1" si="1858"/>
        <v>0.11844961937881011</v>
      </c>
      <c r="AA6257" s="76">
        <f t="shared" ca="1" si="1859"/>
        <v>-2133.2675617315126</v>
      </c>
      <c r="AB6257" s="76">
        <f t="shared" ca="1" si="1860"/>
        <v>118.44961937881011</v>
      </c>
    </row>
    <row r="6258" spans="1:28" x14ac:dyDescent="0.25">
      <c r="A6258" s="2">
        <f t="shared" si="1861"/>
        <v>4</v>
      </c>
      <c r="B6258" s="16">
        <f ca="1">VLOOKUP(A6258,PERIODS!$O$4:$P$33,2,FALSE)</f>
        <v>2.5000000000000001E-2</v>
      </c>
      <c r="C6258" s="15"/>
      <c r="D6258" s="18">
        <v>5000</v>
      </c>
      <c r="E6258" s="34">
        <f t="shared" ca="1" si="1862"/>
        <v>13956.838302522679</v>
      </c>
      <c r="F6258" s="34">
        <f t="shared" ca="1" si="1863"/>
        <v>2500</v>
      </c>
      <c r="G6258" s="69">
        <f t="shared" ca="1" si="1849"/>
        <v>0</v>
      </c>
      <c r="H6258" s="34">
        <f t="shared" ca="1" si="1850"/>
        <v>782.48333653356929</v>
      </c>
      <c r="I6258" s="34">
        <f t="shared" ca="1" si="1851"/>
        <v>3282.4833365335694</v>
      </c>
      <c r="J6258" s="18">
        <f ca="1">SUM(INDIRECT(ADDRESS(ROW(F6258),COLUMN(F6258),4)):INDIRECT(ADDRESS(ROW(F6258)+N$5-1,COLUMN(F6258),4)))</f>
        <v>22300</v>
      </c>
      <c r="K6258" s="18">
        <f t="shared" ca="1" si="1852"/>
        <v>16350</v>
      </c>
      <c r="L6258" s="18">
        <f t="shared" ca="1" si="1864"/>
        <v>0</v>
      </c>
      <c r="M6258" s="18">
        <f t="shared" ca="1" si="1848"/>
        <v>0</v>
      </c>
      <c r="N6258" s="34">
        <f t="shared" ca="1" si="1853"/>
        <v>10674.35496598911</v>
      </c>
      <c r="P6258" s="18">
        <f t="shared" ca="1" si="1865"/>
        <v>782.48333653356929</v>
      </c>
      <c r="Q6258" s="47">
        <f ca="1">SUM(L$15:L6258)-SUM(M$15:M6258)</f>
        <v>16350</v>
      </c>
      <c r="R6258" s="47" t="str">
        <f t="shared" ca="1" si="1866"/>
        <v>M6261</v>
      </c>
      <c r="S6258" s="40">
        <f t="shared" ca="1" si="1854"/>
        <v>0</v>
      </c>
      <c r="T6258" s="46">
        <f t="shared" ca="1" si="1855"/>
        <v>76</v>
      </c>
      <c r="X6258" s="74">
        <f t="shared" ca="1" si="1856"/>
        <v>0.78248333653356927</v>
      </c>
      <c r="Y6258" s="75">
        <f t="shared" ca="1" si="1857"/>
        <v>0.78248333653356927</v>
      </c>
      <c r="Z6258" s="74">
        <f t="shared" ca="1" si="1858"/>
        <v>2.1868963273700865</v>
      </c>
      <c r="AA6258" s="76">
        <f t="shared" ca="1" si="1859"/>
        <v>782.48333653356929</v>
      </c>
      <c r="AB6258" s="76">
        <f t="shared" ca="1" si="1860"/>
        <v>2186.8963273700865</v>
      </c>
    </row>
    <row r="6259" spans="1:28" x14ac:dyDescent="0.25">
      <c r="A6259" s="2">
        <f t="shared" si="1861"/>
        <v>5</v>
      </c>
      <c r="B6259" s="16">
        <f ca="1">VLOOKUP(A6259,PERIODS!$O$4:$P$33,2,FALSE)</f>
        <v>3.3000000000000002E-2</v>
      </c>
      <c r="C6259" s="15"/>
      <c r="D6259" s="18">
        <v>5000</v>
      </c>
      <c r="E6259" s="34">
        <f t="shared" ca="1" si="1862"/>
        <v>10674.35496598911</v>
      </c>
      <c r="F6259" s="34">
        <f t="shared" ca="1" si="1863"/>
        <v>3300</v>
      </c>
      <c r="G6259" s="69">
        <f t="shared" ca="1" si="1849"/>
        <v>0</v>
      </c>
      <c r="H6259" s="34">
        <f t="shared" ca="1" si="1850"/>
        <v>-284.06205634830309</v>
      </c>
      <c r="I6259" s="34">
        <f t="shared" ca="1" si="1851"/>
        <v>3015.937943651697</v>
      </c>
      <c r="J6259" s="18">
        <f ca="1">SUM(INDIRECT(ADDRESS(ROW(F6259),COLUMN(F6259),4)):INDIRECT(ADDRESS(ROW(F6259)+N$5-1,COLUMN(F6259),4)))</f>
        <v>23100</v>
      </c>
      <c r="K6259" s="18">
        <f t="shared" ca="1" si="1852"/>
        <v>0</v>
      </c>
      <c r="L6259" s="18">
        <f t="shared" ca="1" si="1864"/>
        <v>0</v>
      </c>
      <c r="M6259" s="18">
        <f t="shared" ca="1" si="1848"/>
        <v>16350</v>
      </c>
      <c r="N6259" s="34">
        <f t="shared" ca="1" si="1853"/>
        <v>24008.417022337413</v>
      </c>
      <c r="P6259" s="18">
        <f t="shared" ca="1" si="1865"/>
        <v>284.06205634830309</v>
      </c>
      <c r="Q6259" s="47">
        <f ca="1">SUM(L$15:L6259)-SUM(M$15:M6259)</f>
        <v>0</v>
      </c>
      <c r="R6259" s="47" t="str">
        <f t="shared" ca="1" si="1866"/>
        <v>M6262</v>
      </c>
      <c r="S6259" s="40">
        <f t="shared" ca="1" si="1854"/>
        <v>0</v>
      </c>
      <c r="T6259" s="46">
        <f t="shared" ca="1" si="1855"/>
        <v>63</v>
      </c>
      <c r="X6259" s="74">
        <f t="shared" ca="1" si="1856"/>
        <v>-0.28406205634830312</v>
      </c>
      <c r="Y6259" s="75">
        <f t="shared" ca="1" si="1857"/>
        <v>-0.28406205634830312</v>
      </c>
      <c r="Z6259" s="74">
        <f t="shared" ca="1" si="1858"/>
        <v>0.75271993220651989</v>
      </c>
      <c r="AA6259" s="76">
        <f t="shared" ca="1" si="1859"/>
        <v>-284.06205634830309</v>
      </c>
      <c r="AB6259" s="76">
        <f t="shared" ca="1" si="1860"/>
        <v>752.71993220651984</v>
      </c>
    </row>
    <row r="6260" spans="1:28" x14ac:dyDescent="0.25">
      <c r="A6260" s="2">
        <f t="shared" si="1861"/>
        <v>6</v>
      </c>
      <c r="B6260" s="16">
        <f ca="1">VLOOKUP(A6260,PERIODS!$O$4:$P$33,2,FALSE)</f>
        <v>3.3000000000000002E-2</v>
      </c>
      <c r="C6260" s="15"/>
      <c r="D6260" s="18">
        <v>5000</v>
      </c>
      <c r="E6260" s="34">
        <f t="shared" ca="1" si="1862"/>
        <v>24008.417022337413</v>
      </c>
      <c r="F6260" s="34">
        <f t="shared" ca="1" si="1863"/>
        <v>3300</v>
      </c>
      <c r="G6260" s="69">
        <f t="shared" ca="1" si="1849"/>
        <v>0</v>
      </c>
      <c r="H6260" s="34">
        <f t="shared" ca="1" si="1850"/>
        <v>779.27354276978269</v>
      </c>
      <c r="I6260" s="34">
        <f t="shared" ca="1" si="1851"/>
        <v>4079.2735427697826</v>
      </c>
      <c r="J6260" s="18">
        <f ca="1">SUM(INDIRECT(ADDRESS(ROW(F6260),COLUMN(F6260),4)):INDIRECT(ADDRESS(ROW(F6260)+N$5-1,COLUMN(F6260),4)))</f>
        <v>23100</v>
      </c>
      <c r="K6260" s="18">
        <f t="shared" ca="1" si="1852"/>
        <v>0</v>
      </c>
      <c r="L6260" s="18">
        <f t="shared" ca="1" si="1864"/>
        <v>0</v>
      </c>
      <c r="M6260" s="18">
        <f t="shared" ca="1" si="1848"/>
        <v>0</v>
      </c>
      <c r="N6260" s="34">
        <f t="shared" ca="1" si="1853"/>
        <v>19929.143479567632</v>
      </c>
      <c r="P6260" s="18">
        <f t="shared" ca="1" si="1865"/>
        <v>779.27354276978269</v>
      </c>
      <c r="Q6260" s="47">
        <f ca="1">SUM(L$15:L6260)-SUM(M$15:M6260)</f>
        <v>0</v>
      </c>
      <c r="R6260" s="47" t="str">
        <f t="shared" ca="1" si="1866"/>
        <v>M6263</v>
      </c>
      <c r="S6260" s="40">
        <f t="shared" ca="1" si="1854"/>
        <v>0</v>
      </c>
      <c r="T6260" s="46">
        <f t="shared" ca="1" si="1855"/>
        <v>92</v>
      </c>
      <c r="X6260" s="74">
        <f t="shared" ca="1" si="1856"/>
        <v>0.77927354276978267</v>
      </c>
      <c r="Y6260" s="75">
        <f t="shared" ca="1" si="1857"/>
        <v>0.77927354276978267</v>
      </c>
      <c r="Z6260" s="74">
        <f t="shared" ca="1" si="1858"/>
        <v>2.1798880946842516</v>
      </c>
      <c r="AA6260" s="76">
        <f t="shared" ca="1" si="1859"/>
        <v>779.27354276978269</v>
      </c>
      <c r="AB6260" s="76">
        <f t="shared" ca="1" si="1860"/>
        <v>2179.8880946842514</v>
      </c>
    </row>
    <row r="6261" spans="1:28" x14ac:dyDescent="0.25">
      <c r="A6261" s="2">
        <f t="shared" si="1861"/>
        <v>7</v>
      </c>
      <c r="B6261" s="16">
        <f ca="1">VLOOKUP(A6261,PERIODS!$O$4:$P$33,2,FALSE)</f>
        <v>3.3000000000000002E-2</v>
      </c>
      <c r="C6261" s="15"/>
      <c r="D6261" s="18">
        <v>5000</v>
      </c>
      <c r="E6261" s="34">
        <f t="shared" ca="1" si="1862"/>
        <v>19929.143479567632</v>
      </c>
      <c r="F6261" s="34">
        <f t="shared" ca="1" si="1863"/>
        <v>3300</v>
      </c>
      <c r="G6261" s="69">
        <f t="shared" ca="1" si="1849"/>
        <v>0</v>
      </c>
      <c r="H6261" s="34">
        <f t="shared" ca="1" si="1850"/>
        <v>10.327645678663318</v>
      </c>
      <c r="I6261" s="34">
        <f t="shared" ca="1" si="1851"/>
        <v>3310.3276456786634</v>
      </c>
      <c r="J6261" s="18">
        <f ca="1">SUM(INDIRECT(ADDRESS(ROW(F6261),COLUMN(F6261),4)):INDIRECT(ADDRESS(ROW(F6261)+N$5-1,COLUMN(F6261),4)))</f>
        <v>23100</v>
      </c>
      <c r="K6261" s="18">
        <f t="shared" ca="1" si="1852"/>
        <v>16350</v>
      </c>
      <c r="L6261" s="18">
        <f t="shared" ca="1" si="1864"/>
        <v>16350</v>
      </c>
      <c r="M6261" s="18">
        <f t="shared" ca="1" si="1848"/>
        <v>0</v>
      </c>
      <c r="N6261" s="34">
        <f t="shared" ca="1" si="1853"/>
        <v>16618.81583388897</v>
      </c>
      <c r="P6261" s="18">
        <f t="shared" ca="1" si="1865"/>
        <v>10.327645678663318</v>
      </c>
      <c r="Q6261" s="47">
        <f ca="1">SUM(L$15:L6261)-SUM(M$15:M6261)</f>
        <v>16350</v>
      </c>
      <c r="R6261" s="47" t="str">
        <f t="shared" ca="1" si="1866"/>
        <v>M6264</v>
      </c>
      <c r="S6261" s="40">
        <f t="shared" ca="1" si="1854"/>
        <v>0</v>
      </c>
      <c r="T6261" s="46">
        <f t="shared" ca="1" si="1855"/>
        <v>81</v>
      </c>
      <c r="X6261" s="74">
        <f t="shared" ca="1" si="1856"/>
        <v>1.0327645678663318E-2</v>
      </c>
      <c r="Y6261" s="75">
        <f t="shared" ca="1" si="1857"/>
        <v>1.0327645678663318E-2</v>
      </c>
      <c r="Z6261" s="74">
        <f t="shared" ca="1" si="1858"/>
        <v>1.0103811598778645</v>
      </c>
      <c r="AA6261" s="76">
        <f t="shared" ca="1" si="1859"/>
        <v>10.327645678663318</v>
      </c>
      <c r="AB6261" s="76">
        <f t="shared" ca="1" si="1860"/>
        <v>1010.3811598778644</v>
      </c>
    </row>
    <row r="6262" spans="1:28" x14ac:dyDescent="0.25">
      <c r="A6262" s="2">
        <f t="shared" si="1861"/>
        <v>8</v>
      </c>
      <c r="B6262" s="16">
        <f ca="1">VLOOKUP(A6262,PERIODS!$O$4:$P$33,2,FALSE)</f>
        <v>3.3000000000000002E-2</v>
      </c>
      <c r="C6262" s="15"/>
      <c r="D6262" s="18">
        <v>5000</v>
      </c>
      <c r="E6262" s="34">
        <f t="shared" ca="1" si="1862"/>
        <v>16618.81583388897</v>
      </c>
      <c r="F6262" s="34">
        <f t="shared" ca="1" si="1863"/>
        <v>3300</v>
      </c>
      <c r="G6262" s="69">
        <f t="shared" ca="1" si="1849"/>
        <v>0</v>
      </c>
      <c r="H6262" s="34">
        <f t="shared" ca="1" si="1850"/>
        <v>-198.80729502330607</v>
      </c>
      <c r="I6262" s="34">
        <f t="shared" ca="1" si="1851"/>
        <v>3101.1927049766941</v>
      </c>
      <c r="J6262" s="18">
        <f ca="1">SUM(INDIRECT(ADDRESS(ROW(F6262),COLUMN(F6262),4)):INDIRECT(ADDRESS(ROW(F6262)+N$5-1,COLUMN(F6262),4)))</f>
        <v>23100</v>
      </c>
      <c r="K6262" s="18">
        <f t="shared" ca="1" si="1852"/>
        <v>16350</v>
      </c>
      <c r="L6262" s="18">
        <f t="shared" ca="1" si="1864"/>
        <v>0</v>
      </c>
      <c r="M6262" s="18">
        <f t="shared" ca="1" si="1848"/>
        <v>0</v>
      </c>
      <c r="N6262" s="34">
        <f t="shared" ca="1" si="1853"/>
        <v>13517.623128912275</v>
      </c>
      <c r="P6262" s="18">
        <f t="shared" ca="1" si="1865"/>
        <v>198.80729502330607</v>
      </c>
      <c r="Q6262" s="47">
        <f ca="1">SUM(L$15:L6262)-SUM(M$15:M6262)</f>
        <v>16350</v>
      </c>
      <c r="R6262" s="47" t="str">
        <f t="shared" ca="1" si="1866"/>
        <v>M6265</v>
      </c>
      <c r="S6262" s="40">
        <f t="shared" ca="1" si="1854"/>
        <v>0</v>
      </c>
      <c r="T6262" s="46">
        <f t="shared" ca="1" si="1855"/>
        <v>66</v>
      </c>
      <c r="X6262" s="74">
        <f t="shared" ca="1" si="1856"/>
        <v>-0.19880729502330607</v>
      </c>
      <c r="Y6262" s="75">
        <f t="shared" ca="1" si="1857"/>
        <v>-0.19880729502330607</v>
      </c>
      <c r="Z6262" s="74">
        <f t="shared" ca="1" si="1858"/>
        <v>0.81970783989407525</v>
      </c>
      <c r="AA6262" s="76">
        <f t="shared" ca="1" si="1859"/>
        <v>-198.80729502330607</v>
      </c>
      <c r="AB6262" s="76">
        <f t="shared" ca="1" si="1860"/>
        <v>819.70783989407528</v>
      </c>
    </row>
    <row r="6263" spans="1:28" x14ac:dyDescent="0.25">
      <c r="A6263" s="2">
        <f t="shared" si="1861"/>
        <v>9</v>
      </c>
      <c r="B6263" s="16">
        <f ca="1">VLOOKUP(A6263,PERIODS!$O$4:$P$33,2,FALSE)</f>
        <v>3.3000000000000002E-2</v>
      </c>
      <c r="C6263" s="15"/>
      <c r="D6263" s="18">
        <v>5000</v>
      </c>
      <c r="E6263" s="34">
        <f t="shared" ca="1" si="1862"/>
        <v>13517.623128912275</v>
      </c>
      <c r="F6263" s="34">
        <f t="shared" ca="1" si="1863"/>
        <v>3300</v>
      </c>
      <c r="G6263" s="69">
        <f t="shared" ca="1" si="1849"/>
        <v>0</v>
      </c>
      <c r="H6263" s="34">
        <f t="shared" ca="1" si="1850"/>
        <v>-70.680940159344701</v>
      </c>
      <c r="I6263" s="34">
        <f t="shared" ca="1" si="1851"/>
        <v>3229.3190598406554</v>
      </c>
      <c r="J6263" s="18">
        <f ca="1">SUM(INDIRECT(ADDRESS(ROW(F6263),COLUMN(F6263),4)):INDIRECT(ADDRESS(ROW(F6263)+N$5-1,COLUMN(F6263),4)))</f>
        <v>23100</v>
      </c>
      <c r="K6263" s="18">
        <f t="shared" ca="1" si="1852"/>
        <v>16350</v>
      </c>
      <c r="L6263" s="18">
        <f t="shared" ca="1" si="1864"/>
        <v>0</v>
      </c>
      <c r="M6263" s="18">
        <f t="shared" ca="1" si="1848"/>
        <v>0</v>
      </c>
      <c r="N6263" s="34">
        <f t="shared" ca="1" si="1853"/>
        <v>10288.304069071619</v>
      </c>
      <c r="P6263" s="18">
        <f t="shared" ca="1" si="1865"/>
        <v>70.680940159344701</v>
      </c>
      <c r="Q6263" s="47">
        <f ca="1">SUM(L$15:L6263)-SUM(M$15:M6263)</f>
        <v>16350</v>
      </c>
      <c r="R6263" s="47" t="str">
        <f t="shared" ca="1" si="1866"/>
        <v>M6266</v>
      </c>
      <c r="S6263" s="40">
        <f t="shared" ca="1" si="1854"/>
        <v>0</v>
      </c>
      <c r="T6263" s="46">
        <f t="shared" ca="1" si="1855"/>
        <v>26</v>
      </c>
      <c r="X6263" s="74">
        <f t="shared" ca="1" si="1856"/>
        <v>-7.0680940159344702E-2</v>
      </c>
      <c r="Y6263" s="75">
        <f t="shared" ca="1" si="1857"/>
        <v>-7.0680940159344702E-2</v>
      </c>
      <c r="Z6263" s="74">
        <f t="shared" ca="1" si="1858"/>
        <v>0.93175913162654289</v>
      </c>
      <c r="AA6263" s="76">
        <f t="shared" ca="1" si="1859"/>
        <v>-70.680940159344701</v>
      </c>
      <c r="AB6263" s="76">
        <f t="shared" ca="1" si="1860"/>
        <v>931.75913162654285</v>
      </c>
    </row>
    <row r="6264" spans="1:28" x14ac:dyDescent="0.25">
      <c r="A6264" s="2">
        <f t="shared" si="1861"/>
        <v>10</v>
      </c>
      <c r="B6264" s="16">
        <f ca="1">VLOOKUP(A6264,PERIODS!$O$4:$P$33,2,FALSE)</f>
        <v>3.3000000000000002E-2</v>
      </c>
      <c r="C6264" s="15"/>
      <c r="D6264" s="18">
        <v>5000</v>
      </c>
      <c r="E6264" s="34">
        <f t="shared" ca="1" si="1862"/>
        <v>10288.304069071619</v>
      </c>
      <c r="F6264" s="34">
        <f t="shared" ca="1" si="1863"/>
        <v>3300</v>
      </c>
      <c r="G6264" s="69">
        <f t="shared" ca="1" si="1849"/>
        <v>0</v>
      </c>
      <c r="H6264" s="34">
        <f t="shared" ca="1" si="1850"/>
        <v>807.49729686739954</v>
      </c>
      <c r="I6264" s="34">
        <f t="shared" ca="1" si="1851"/>
        <v>4107.4972968673992</v>
      </c>
      <c r="J6264" s="18">
        <f ca="1">SUM(INDIRECT(ADDRESS(ROW(F6264),COLUMN(F6264),4)):INDIRECT(ADDRESS(ROW(F6264)+N$5-1,COLUMN(F6264),4)))</f>
        <v>23100</v>
      </c>
      <c r="K6264" s="18">
        <f t="shared" ca="1" si="1852"/>
        <v>0</v>
      </c>
      <c r="L6264" s="18">
        <f t="shared" ca="1" si="1864"/>
        <v>0</v>
      </c>
      <c r="M6264" s="18">
        <f t="shared" ca="1" si="1848"/>
        <v>16350</v>
      </c>
      <c r="N6264" s="34">
        <f t="shared" ca="1" si="1853"/>
        <v>22530.806772204218</v>
      </c>
      <c r="P6264" s="18">
        <f t="shared" ca="1" si="1865"/>
        <v>807.49729686739954</v>
      </c>
      <c r="Q6264" s="47">
        <f ca="1">SUM(L$15:L6264)-SUM(M$15:M6264)</f>
        <v>0</v>
      </c>
      <c r="R6264" s="47" t="str">
        <f t="shared" ca="1" si="1866"/>
        <v>M6267</v>
      </c>
      <c r="S6264" s="40">
        <f t="shared" ca="1" si="1854"/>
        <v>0</v>
      </c>
      <c r="T6264" s="46">
        <f t="shared" ca="1" si="1855"/>
        <v>59</v>
      </c>
      <c r="X6264" s="74">
        <f t="shared" ca="1" si="1856"/>
        <v>0.80749729686739957</v>
      </c>
      <c r="Y6264" s="75">
        <f t="shared" ca="1" si="1857"/>
        <v>0.80749729686739957</v>
      </c>
      <c r="Z6264" s="74">
        <f t="shared" ca="1" si="1858"/>
        <v>2.2422891743588096</v>
      </c>
      <c r="AA6264" s="76">
        <f t="shared" ca="1" si="1859"/>
        <v>807.49729686739954</v>
      </c>
      <c r="AB6264" s="76">
        <f t="shared" ca="1" si="1860"/>
        <v>2242.2891743588098</v>
      </c>
    </row>
    <row r="6265" spans="1:28" x14ac:dyDescent="0.25">
      <c r="A6265" s="2">
        <f t="shared" si="1861"/>
        <v>11</v>
      </c>
      <c r="B6265" s="16">
        <f ca="1">VLOOKUP(A6265,PERIODS!$O$4:$P$33,2,FALSE)</f>
        <v>3.3000000000000002E-2</v>
      </c>
      <c r="C6265" s="15"/>
      <c r="D6265" s="18">
        <v>5000</v>
      </c>
      <c r="E6265" s="34">
        <f t="shared" ca="1" si="1862"/>
        <v>22530.806772204218</v>
      </c>
      <c r="F6265" s="34">
        <f t="shared" ca="1" si="1863"/>
        <v>3300</v>
      </c>
      <c r="G6265" s="69">
        <f t="shared" ca="1" si="1849"/>
        <v>0</v>
      </c>
      <c r="H6265" s="34">
        <f t="shared" ca="1" si="1850"/>
        <v>866.74658321109382</v>
      </c>
      <c r="I6265" s="34">
        <f t="shared" ca="1" si="1851"/>
        <v>4166.7465832110938</v>
      </c>
      <c r="J6265" s="18">
        <f ca="1">SUM(INDIRECT(ADDRESS(ROW(F6265),COLUMN(F6265),4)):INDIRECT(ADDRESS(ROW(F6265)+N$5-1,COLUMN(F6265),4)))</f>
        <v>23300</v>
      </c>
      <c r="K6265" s="18">
        <f t="shared" ca="1" si="1852"/>
        <v>16350</v>
      </c>
      <c r="L6265" s="18">
        <f t="shared" ca="1" si="1864"/>
        <v>16350</v>
      </c>
      <c r="M6265" s="18">
        <f t="shared" ca="1" si="1848"/>
        <v>0</v>
      </c>
      <c r="N6265" s="34">
        <f t="shared" ca="1" si="1853"/>
        <v>18364.060188993124</v>
      </c>
      <c r="P6265" s="18">
        <f t="shared" ca="1" si="1865"/>
        <v>866.74658321109382</v>
      </c>
      <c r="Q6265" s="47">
        <f ca="1">SUM(L$15:L6265)-SUM(M$15:M6265)</f>
        <v>16350</v>
      </c>
      <c r="R6265" s="47" t="str">
        <f t="shared" ca="1" si="1866"/>
        <v>M6268</v>
      </c>
      <c r="S6265" s="40">
        <f t="shared" ca="1" si="1854"/>
        <v>0</v>
      </c>
      <c r="T6265" s="46">
        <f t="shared" ca="1" si="1855"/>
        <v>74</v>
      </c>
      <c r="X6265" s="74">
        <f t="shared" ca="1" si="1856"/>
        <v>0.86674658321109377</v>
      </c>
      <c r="Y6265" s="75">
        <f t="shared" ca="1" si="1857"/>
        <v>0.86674658321109377</v>
      </c>
      <c r="Z6265" s="74">
        <f t="shared" ca="1" si="1858"/>
        <v>2.3791578563839368</v>
      </c>
      <c r="AA6265" s="76">
        <f t="shared" ca="1" si="1859"/>
        <v>866.74658321109382</v>
      </c>
      <c r="AB6265" s="76">
        <f t="shared" ca="1" si="1860"/>
        <v>2379.1578563839366</v>
      </c>
    </row>
    <row r="6266" spans="1:28" x14ac:dyDescent="0.25">
      <c r="A6266" s="2">
        <f t="shared" si="1861"/>
        <v>12</v>
      </c>
      <c r="B6266" s="16">
        <f ca="1">VLOOKUP(A6266,PERIODS!$O$4:$P$33,2,FALSE)</f>
        <v>3.3000000000000002E-2</v>
      </c>
      <c r="C6266" s="15"/>
      <c r="D6266" s="18">
        <v>5000</v>
      </c>
      <c r="E6266" s="34">
        <f t="shared" ca="1" si="1862"/>
        <v>18364.060188993124</v>
      </c>
      <c r="F6266" s="34">
        <f t="shared" ca="1" si="1863"/>
        <v>3300</v>
      </c>
      <c r="G6266" s="69">
        <f t="shared" ca="1" si="1849"/>
        <v>0</v>
      </c>
      <c r="H6266" s="34">
        <f t="shared" ca="1" si="1850"/>
        <v>-481.27545922386463</v>
      </c>
      <c r="I6266" s="34">
        <f t="shared" ca="1" si="1851"/>
        <v>2818.7245407761352</v>
      </c>
      <c r="J6266" s="18">
        <f ca="1">SUM(INDIRECT(ADDRESS(ROW(F6266),COLUMN(F6266),4)):INDIRECT(ADDRESS(ROW(F6266)+N$5-1,COLUMN(F6266),4)))</f>
        <v>23500</v>
      </c>
      <c r="K6266" s="18">
        <f t="shared" ca="1" si="1852"/>
        <v>16350</v>
      </c>
      <c r="L6266" s="18">
        <f t="shared" ca="1" si="1864"/>
        <v>0</v>
      </c>
      <c r="M6266" s="18">
        <f t="shared" ca="1" si="1848"/>
        <v>0</v>
      </c>
      <c r="N6266" s="34">
        <f t="shared" ca="1" si="1853"/>
        <v>15545.335648216989</v>
      </c>
      <c r="P6266" s="18">
        <f t="shared" ca="1" si="1865"/>
        <v>481.27545922386463</v>
      </c>
      <c r="Q6266" s="47">
        <f ca="1">SUM(L$15:L6266)-SUM(M$15:M6266)</f>
        <v>16350</v>
      </c>
      <c r="R6266" s="47" t="str">
        <f t="shared" ca="1" si="1866"/>
        <v>M6269</v>
      </c>
      <c r="S6266" s="40">
        <f t="shared" ca="1" si="1854"/>
        <v>0</v>
      </c>
      <c r="T6266" s="46">
        <f t="shared" ca="1" si="1855"/>
        <v>72</v>
      </c>
      <c r="X6266" s="74">
        <f t="shared" ca="1" si="1856"/>
        <v>-0.48127545922386461</v>
      </c>
      <c r="Y6266" s="75">
        <f t="shared" ca="1" si="1857"/>
        <v>-0.48127545922386461</v>
      </c>
      <c r="Z6266" s="74">
        <f t="shared" ca="1" si="1858"/>
        <v>0.61799466192481389</v>
      </c>
      <c r="AA6266" s="76">
        <f t="shared" ca="1" si="1859"/>
        <v>-481.27545922386463</v>
      </c>
      <c r="AB6266" s="76">
        <f t="shared" ca="1" si="1860"/>
        <v>617.99466192481384</v>
      </c>
    </row>
    <row r="6267" spans="1:28" x14ac:dyDescent="0.25">
      <c r="A6267" s="2">
        <f t="shared" si="1861"/>
        <v>13</v>
      </c>
      <c r="B6267" s="16">
        <f ca="1">VLOOKUP(A6267,PERIODS!$O$4:$P$33,2,FALSE)</f>
        <v>3.3000000000000002E-2</v>
      </c>
      <c r="C6267" s="15"/>
      <c r="D6267" s="18">
        <v>5000</v>
      </c>
      <c r="E6267" s="34">
        <f t="shared" ca="1" si="1862"/>
        <v>15545.335648216989</v>
      </c>
      <c r="F6267" s="34">
        <f t="shared" ca="1" si="1863"/>
        <v>3300</v>
      </c>
      <c r="G6267" s="69">
        <f t="shared" ca="1" si="1849"/>
        <v>0</v>
      </c>
      <c r="H6267" s="34">
        <f t="shared" ca="1" si="1850"/>
        <v>-1673.1142127921742</v>
      </c>
      <c r="I6267" s="34">
        <f t="shared" ca="1" si="1851"/>
        <v>1626.8857872078258</v>
      </c>
      <c r="J6267" s="18">
        <f ca="1">SUM(INDIRECT(ADDRESS(ROW(F6267),COLUMN(F6267),4)):INDIRECT(ADDRESS(ROW(F6267)+N$5-1,COLUMN(F6267),4)))</f>
        <v>23700</v>
      </c>
      <c r="K6267" s="18">
        <f t="shared" ca="1" si="1852"/>
        <v>16350</v>
      </c>
      <c r="L6267" s="18">
        <f t="shared" ca="1" si="1864"/>
        <v>0</v>
      </c>
      <c r="M6267" s="18">
        <f t="shared" ca="1" si="1848"/>
        <v>0</v>
      </c>
      <c r="N6267" s="34">
        <f t="shared" ca="1" si="1853"/>
        <v>13918.449861009163</v>
      </c>
      <c r="P6267" s="18">
        <f t="shared" ca="1" si="1865"/>
        <v>1673.1142127921742</v>
      </c>
      <c r="Q6267" s="47">
        <f ca="1">SUM(L$15:L6267)-SUM(M$15:M6267)</f>
        <v>16350</v>
      </c>
      <c r="R6267" s="47" t="str">
        <f t="shared" ca="1" si="1866"/>
        <v>M6270</v>
      </c>
      <c r="S6267" s="40">
        <f t="shared" ca="1" si="1854"/>
        <v>0</v>
      </c>
      <c r="T6267" s="46">
        <f t="shared" ca="1" si="1855"/>
        <v>18</v>
      </c>
      <c r="X6267" s="74">
        <f t="shared" ca="1" si="1856"/>
        <v>-1.6731142127921741</v>
      </c>
      <c r="Y6267" s="75">
        <f t="shared" ca="1" si="1857"/>
        <v>-1.6731142127921741</v>
      </c>
      <c r="Z6267" s="74">
        <f t="shared" ca="1" si="1858"/>
        <v>0.18766173611225428</v>
      </c>
      <c r="AA6267" s="76">
        <f t="shared" ca="1" si="1859"/>
        <v>-1673.1142127921742</v>
      </c>
      <c r="AB6267" s="76">
        <f t="shared" ca="1" si="1860"/>
        <v>187.66173611225429</v>
      </c>
    </row>
    <row r="6268" spans="1:28" x14ac:dyDescent="0.25">
      <c r="A6268" s="2">
        <f t="shared" si="1861"/>
        <v>14</v>
      </c>
      <c r="B6268" s="16">
        <f ca="1">VLOOKUP(A6268,PERIODS!$O$4:$P$33,2,FALSE)</f>
        <v>3.3000000000000002E-2</v>
      </c>
      <c r="C6268" s="15"/>
      <c r="D6268" s="18">
        <v>5000</v>
      </c>
      <c r="E6268" s="34">
        <f t="shared" ca="1" si="1862"/>
        <v>13918.449861009163</v>
      </c>
      <c r="F6268" s="34">
        <f t="shared" ca="1" si="1863"/>
        <v>3300</v>
      </c>
      <c r="G6268" s="69">
        <f t="shared" ca="1" si="1849"/>
        <v>0</v>
      </c>
      <c r="H6268" s="34">
        <f t="shared" ca="1" si="1850"/>
        <v>90.223491709767856</v>
      </c>
      <c r="I6268" s="34">
        <f t="shared" ca="1" si="1851"/>
        <v>3390.223491709768</v>
      </c>
      <c r="J6268" s="18">
        <f ca="1">SUM(INDIRECT(ADDRESS(ROW(F6268),COLUMN(F6268),4)):INDIRECT(ADDRESS(ROW(F6268)+N$5-1,COLUMN(F6268),4)))</f>
        <v>23900</v>
      </c>
      <c r="K6268" s="18">
        <f t="shared" ca="1" si="1852"/>
        <v>0</v>
      </c>
      <c r="L6268" s="18">
        <f t="shared" ca="1" si="1864"/>
        <v>0</v>
      </c>
      <c r="M6268" s="18">
        <f t="shared" ca="1" si="1848"/>
        <v>16350</v>
      </c>
      <c r="N6268" s="34">
        <f t="shared" ca="1" si="1853"/>
        <v>26878.226369299395</v>
      </c>
      <c r="P6268" s="18">
        <f t="shared" ca="1" si="1865"/>
        <v>90.223491709767856</v>
      </c>
      <c r="Q6268" s="47">
        <f ca="1">SUM(L$15:L6268)-SUM(M$15:M6268)</f>
        <v>0</v>
      </c>
      <c r="R6268" s="47" t="str">
        <f t="shared" ca="1" si="1866"/>
        <v>M6271</v>
      </c>
      <c r="S6268" s="40">
        <f t="shared" ca="1" si="1854"/>
        <v>0</v>
      </c>
      <c r="T6268" s="46">
        <f t="shared" ca="1" si="1855"/>
        <v>94</v>
      </c>
      <c r="X6268" s="74">
        <f t="shared" ca="1" si="1856"/>
        <v>9.0223491709767858E-2</v>
      </c>
      <c r="Y6268" s="75">
        <f t="shared" ca="1" si="1857"/>
        <v>9.0223491709767858E-2</v>
      </c>
      <c r="Z6268" s="74">
        <f t="shared" ca="1" si="1858"/>
        <v>1.0944188499149019</v>
      </c>
      <c r="AA6268" s="76">
        <f t="shared" ca="1" si="1859"/>
        <v>90.223491709767856</v>
      </c>
      <c r="AB6268" s="76">
        <f t="shared" ca="1" si="1860"/>
        <v>1094.418849914902</v>
      </c>
    </row>
    <row r="6269" spans="1:28" x14ac:dyDescent="0.25">
      <c r="A6269" s="2">
        <f t="shared" si="1861"/>
        <v>15</v>
      </c>
      <c r="B6269" s="16">
        <f ca="1">VLOOKUP(A6269,PERIODS!$O$4:$P$33,2,FALSE)</f>
        <v>3.3000000000000002E-2</v>
      </c>
      <c r="C6269" s="15"/>
      <c r="D6269" s="18">
        <v>5000</v>
      </c>
      <c r="E6269" s="34">
        <f t="shared" ca="1" si="1862"/>
        <v>26878.226369299395</v>
      </c>
      <c r="F6269" s="34">
        <f t="shared" ca="1" si="1863"/>
        <v>3300</v>
      </c>
      <c r="G6269" s="69">
        <f t="shared" ca="1" si="1849"/>
        <v>0</v>
      </c>
      <c r="H6269" s="34">
        <f t="shared" ca="1" si="1850"/>
        <v>213.38763789581125</v>
      </c>
      <c r="I6269" s="34">
        <f t="shared" ca="1" si="1851"/>
        <v>3513.3876378958112</v>
      </c>
      <c r="J6269" s="18">
        <f ca="1">SUM(INDIRECT(ADDRESS(ROW(F6269),COLUMN(F6269),4)):INDIRECT(ADDRESS(ROW(F6269)+N$5-1,COLUMN(F6269),4)))</f>
        <v>24100</v>
      </c>
      <c r="K6269" s="18">
        <f t="shared" ca="1" si="1852"/>
        <v>0</v>
      </c>
      <c r="L6269" s="18">
        <f t="shared" ca="1" si="1864"/>
        <v>0</v>
      </c>
      <c r="M6269" s="18">
        <f t="shared" ca="1" si="1848"/>
        <v>0</v>
      </c>
      <c r="N6269" s="34">
        <f t="shared" ca="1" si="1853"/>
        <v>23364.838731403583</v>
      </c>
      <c r="P6269" s="18">
        <f t="shared" ca="1" si="1865"/>
        <v>213.38763789581125</v>
      </c>
      <c r="Q6269" s="47">
        <f ca="1">SUM(L$15:L6269)-SUM(M$15:M6269)</f>
        <v>0</v>
      </c>
      <c r="R6269" s="47" t="str">
        <f t="shared" ca="1" si="1866"/>
        <v>M6272</v>
      </c>
      <c r="S6269" s="40">
        <f t="shared" ca="1" si="1854"/>
        <v>0</v>
      </c>
      <c r="T6269" s="46">
        <f t="shared" ca="1" si="1855"/>
        <v>68</v>
      </c>
      <c r="X6269" s="74">
        <f t="shared" ca="1" si="1856"/>
        <v>0.21338763789581125</v>
      </c>
      <c r="Y6269" s="75">
        <f t="shared" ca="1" si="1857"/>
        <v>0.21338763789581125</v>
      </c>
      <c r="Z6269" s="74">
        <f t="shared" ca="1" si="1858"/>
        <v>1.2378644014047819</v>
      </c>
      <c r="AA6269" s="76">
        <f t="shared" ca="1" si="1859"/>
        <v>213.38763789581125</v>
      </c>
      <c r="AB6269" s="76">
        <f t="shared" ca="1" si="1860"/>
        <v>1237.864401404782</v>
      </c>
    </row>
    <row r="6270" spans="1:28" x14ac:dyDescent="0.25">
      <c r="A6270" s="2">
        <f t="shared" si="1861"/>
        <v>16</v>
      </c>
      <c r="B6270" s="16">
        <f ca="1">VLOOKUP(A6270,PERIODS!$O$4:$P$33,2,FALSE)</f>
        <v>3.3000000000000002E-2</v>
      </c>
      <c r="C6270" s="15"/>
      <c r="D6270" s="18">
        <v>5000</v>
      </c>
      <c r="E6270" s="34">
        <f t="shared" ca="1" si="1862"/>
        <v>23364.838731403583</v>
      </c>
      <c r="F6270" s="34">
        <f t="shared" ca="1" si="1863"/>
        <v>3300</v>
      </c>
      <c r="G6270" s="69">
        <f t="shared" ca="1" si="1849"/>
        <v>0</v>
      </c>
      <c r="H6270" s="34">
        <f t="shared" ca="1" si="1850"/>
        <v>1048.2166051748575</v>
      </c>
      <c r="I6270" s="34">
        <f t="shared" ca="1" si="1851"/>
        <v>4348.2166051748572</v>
      </c>
      <c r="J6270" s="18">
        <f ca="1">SUM(INDIRECT(ADDRESS(ROW(F6270),COLUMN(F6270),4)):INDIRECT(ADDRESS(ROW(F6270)+N$5-1,COLUMN(F6270),4)))</f>
        <v>24300</v>
      </c>
      <c r="K6270" s="18">
        <f t="shared" ca="1" si="1852"/>
        <v>16350</v>
      </c>
      <c r="L6270" s="18">
        <f t="shared" ca="1" si="1864"/>
        <v>16350</v>
      </c>
      <c r="M6270" s="18">
        <f t="shared" ca="1" si="1848"/>
        <v>0</v>
      </c>
      <c r="N6270" s="34">
        <f t="shared" ca="1" si="1853"/>
        <v>19016.622126228725</v>
      </c>
      <c r="P6270" s="18">
        <f t="shared" ca="1" si="1865"/>
        <v>1048.2166051748575</v>
      </c>
      <c r="Q6270" s="47">
        <f ca="1">SUM(L$15:L6270)-SUM(M$15:M6270)</f>
        <v>16350</v>
      </c>
      <c r="R6270" s="47" t="str">
        <f t="shared" ca="1" si="1866"/>
        <v>M6273</v>
      </c>
      <c r="S6270" s="40">
        <f t="shared" ca="1" si="1854"/>
        <v>0</v>
      </c>
      <c r="T6270" s="46">
        <f t="shared" ca="1" si="1855"/>
        <v>63</v>
      </c>
      <c r="X6270" s="74">
        <f t="shared" ca="1" si="1856"/>
        <v>1.0482166051748574</v>
      </c>
      <c r="Y6270" s="75">
        <f t="shared" ca="1" si="1857"/>
        <v>1.0482166051748574</v>
      </c>
      <c r="Z6270" s="74">
        <f t="shared" ca="1" si="1858"/>
        <v>2.8525593395224291</v>
      </c>
      <c r="AA6270" s="76">
        <f t="shared" ca="1" si="1859"/>
        <v>1048.2166051748575</v>
      </c>
      <c r="AB6270" s="76">
        <f t="shared" ca="1" si="1860"/>
        <v>2852.5593395224291</v>
      </c>
    </row>
    <row r="6271" spans="1:28" x14ac:dyDescent="0.25">
      <c r="A6271" s="2">
        <f t="shared" si="1861"/>
        <v>17</v>
      </c>
      <c r="B6271" s="16">
        <f ca="1">VLOOKUP(A6271,PERIODS!$O$4:$P$33,2,FALSE)</f>
        <v>3.5000000000000003E-2</v>
      </c>
      <c r="C6271" s="15"/>
      <c r="D6271" s="18">
        <v>5000</v>
      </c>
      <c r="E6271" s="34">
        <f t="shared" ca="1" si="1862"/>
        <v>19016.622126228725</v>
      </c>
      <c r="F6271" s="34">
        <f t="shared" ca="1" si="1863"/>
        <v>3500.0000000000005</v>
      </c>
      <c r="G6271" s="69">
        <f t="shared" ca="1" si="1849"/>
        <v>0</v>
      </c>
      <c r="H6271" s="34">
        <f t="shared" ca="1" si="1850"/>
        <v>1152.5788777414111</v>
      </c>
      <c r="I6271" s="34">
        <f t="shared" ca="1" si="1851"/>
        <v>4652.5788777414118</v>
      </c>
      <c r="J6271" s="18">
        <f ca="1">SUM(INDIRECT(ADDRESS(ROW(F6271),COLUMN(F6271),4)):INDIRECT(ADDRESS(ROW(F6271)+N$5-1,COLUMN(F6271),4)))</f>
        <v>24500.000000000004</v>
      </c>
      <c r="K6271" s="18">
        <f t="shared" ca="1" si="1852"/>
        <v>16350</v>
      </c>
      <c r="L6271" s="18">
        <f t="shared" ca="1" si="1864"/>
        <v>0</v>
      </c>
      <c r="M6271" s="18">
        <f t="shared" ca="1" si="1848"/>
        <v>0</v>
      </c>
      <c r="N6271" s="34">
        <f t="shared" ca="1" si="1853"/>
        <v>14364.043248487313</v>
      </c>
      <c r="P6271" s="18">
        <f t="shared" ca="1" si="1865"/>
        <v>1152.5788777414111</v>
      </c>
      <c r="Q6271" s="47">
        <f ca="1">SUM(L$15:L6271)-SUM(M$15:M6271)</f>
        <v>16350</v>
      </c>
      <c r="R6271" s="47" t="str">
        <f t="shared" ca="1" si="1866"/>
        <v>M6274</v>
      </c>
      <c r="S6271" s="40">
        <f t="shared" ca="1" si="1854"/>
        <v>0</v>
      </c>
      <c r="T6271" s="46">
        <f t="shared" ca="1" si="1855"/>
        <v>26</v>
      </c>
      <c r="X6271" s="74">
        <f t="shared" ca="1" si="1856"/>
        <v>1.1525788777414112</v>
      </c>
      <c r="Y6271" s="75">
        <f t="shared" ca="1" si="1857"/>
        <v>1.1525788777414112</v>
      </c>
      <c r="Z6271" s="74">
        <f t="shared" ca="1" si="1858"/>
        <v>3.1663480140765388</v>
      </c>
      <c r="AA6271" s="76">
        <f t="shared" ca="1" si="1859"/>
        <v>1152.5788777414111</v>
      </c>
      <c r="AB6271" s="76">
        <f t="shared" ca="1" si="1860"/>
        <v>3166.3480140765387</v>
      </c>
    </row>
    <row r="6272" spans="1:28" x14ac:dyDescent="0.25">
      <c r="A6272" s="2">
        <f t="shared" si="1861"/>
        <v>18</v>
      </c>
      <c r="B6272" s="16">
        <f ca="1">VLOOKUP(A6272,PERIODS!$O$4:$P$33,2,FALSE)</f>
        <v>3.5000000000000003E-2</v>
      </c>
      <c r="C6272" s="15"/>
      <c r="D6272" s="18">
        <v>5000</v>
      </c>
      <c r="E6272" s="34">
        <f t="shared" ca="1" si="1862"/>
        <v>14364.043248487313</v>
      </c>
      <c r="F6272" s="34">
        <f t="shared" ca="1" si="1863"/>
        <v>3500.0000000000005</v>
      </c>
      <c r="G6272" s="69">
        <f t="shared" ca="1" si="1849"/>
        <v>0</v>
      </c>
      <c r="H6272" s="34">
        <f t="shared" ca="1" si="1850"/>
        <v>715.66858749526648</v>
      </c>
      <c r="I6272" s="34">
        <f t="shared" ca="1" si="1851"/>
        <v>4215.6685874952673</v>
      </c>
      <c r="J6272" s="18">
        <f ca="1">SUM(INDIRECT(ADDRESS(ROW(F6272),COLUMN(F6272),4)):INDIRECT(ADDRESS(ROW(F6272)+N$5-1,COLUMN(F6272),4)))</f>
        <v>24500.000000000004</v>
      </c>
      <c r="K6272" s="18">
        <f t="shared" ca="1" si="1852"/>
        <v>16350</v>
      </c>
      <c r="L6272" s="18">
        <f t="shared" ca="1" si="1864"/>
        <v>0</v>
      </c>
      <c r="M6272" s="18">
        <f t="shared" ca="1" si="1848"/>
        <v>0</v>
      </c>
      <c r="N6272" s="34">
        <f t="shared" ca="1" si="1853"/>
        <v>10148.374660992045</v>
      </c>
      <c r="P6272" s="18">
        <f t="shared" ca="1" si="1865"/>
        <v>715.66858749526648</v>
      </c>
      <c r="Q6272" s="47">
        <f ca="1">SUM(L$15:L6272)-SUM(M$15:M6272)</f>
        <v>16350</v>
      </c>
      <c r="R6272" s="47" t="str">
        <f t="shared" ca="1" si="1866"/>
        <v>M6275</v>
      </c>
      <c r="S6272" s="40">
        <f t="shared" ca="1" si="1854"/>
        <v>0</v>
      </c>
      <c r="T6272" s="46">
        <f t="shared" ca="1" si="1855"/>
        <v>24</v>
      </c>
      <c r="X6272" s="74">
        <f t="shared" ca="1" si="1856"/>
        <v>0.71566858749526652</v>
      </c>
      <c r="Y6272" s="75">
        <f t="shared" ca="1" si="1857"/>
        <v>0.71566858749526652</v>
      </c>
      <c r="Z6272" s="74">
        <f t="shared" ca="1" si="1858"/>
        <v>2.0455538568993115</v>
      </c>
      <c r="AA6272" s="76">
        <f t="shared" ca="1" si="1859"/>
        <v>715.66858749526648</v>
      </c>
      <c r="AB6272" s="76">
        <f t="shared" ca="1" si="1860"/>
        <v>2045.5538568993115</v>
      </c>
    </row>
    <row r="6273" spans="1:28" x14ac:dyDescent="0.25">
      <c r="A6273" s="2">
        <f t="shared" si="1861"/>
        <v>19</v>
      </c>
      <c r="B6273" s="16">
        <f ca="1">VLOOKUP(A6273,PERIODS!$O$4:$P$33,2,FALSE)</f>
        <v>3.5000000000000003E-2</v>
      </c>
      <c r="C6273" s="15"/>
      <c r="D6273" s="18">
        <v>5000</v>
      </c>
      <c r="E6273" s="34">
        <f t="shared" ca="1" si="1862"/>
        <v>10148.374660992045</v>
      </c>
      <c r="F6273" s="34">
        <f t="shared" ca="1" si="1863"/>
        <v>3500.0000000000005</v>
      </c>
      <c r="G6273" s="69">
        <f t="shared" ca="1" si="1849"/>
        <v>0</v>
      </c>
      <c r="H6273" s="34">
        <f t="shared" ca="1" si="1850"/>
        <v>-722.86342593316874</v>
      </c>
      <c r="I6273" s="34">
        <f t="shared" ca="1" si="1851"/>
        <v>2777.1365740668316</v>
      </c>
      <c r="J6273" s="18">
        <f ca="1">SUM(INDIRECT(ADDRESS(ROW(F6273),COLUMN(F6273),4)):INDIRECT(ADDRESS(ROW(F6273)+N$5-1,COLUMN(F6273),4)))</f>
        <v>24500.000000000004</v>
      </c>
      <c r="K6273" s="18">
        <f t="shared" ca="1" si="1852"/>
        <v>0</v>
      </c>
      <c r="L6273" s="18">
        <f t="shared" ca="1" si="1864"/>
        <v>0</v>
      </c>
      <c r="M6273" s="18">
        <f t="shared" ca="1" si="1848"/>
        <v>16350</v>
      </c>
      <c r="N6273" s="34">
        <f t="shared" ca="1" si="1853"/>
        <v>23721.238086925216</v>
      </c>
      <c r="P6273" s="18">
        <f t="shared" ca="1" si="1865"/>
        <v>722.86342593316874</v>
      </c>
      <c r="Q6273" s="47">
        <f ca="1">SUM(L$15:L6273)-SUM(M$15:M6273)</f>
        <v>0</v>
      </c>
      <c r="R6273" s="47" t="str">
        <f t="shared" ca="1" si="1866"/>
        <v>M6276</v>
      </c>
      <c r="S6273" s="40">
        <f t="shared" ca="1" si="1854"/>
        <v>0</v>
      </c>
      <c r="T6273" s="46">
        <f t="shared" ca="1" si="1855"/>
        <v>62</v>
      </c>
      <c r="X6273" s="74">
        <f t="shared" ca="1" si="1856"/>
        <v>-0.72286342593316877</v>
      </c>
      <c r="Y6273" s="75">
        <f t="shared" ca="1" si="1857"/>
        <v>-0.72286342593316877</v>
      </c>
      <c r="Z6273" s="74">
        <f t="shared" ca="1" si="1858"/>
        <v>0.4853604705154565</v>
      </c>
      <c r="AA6273" s="76">
        <f t="shared" ca="1" si="1859"/>
        <v>-722.86342593316874</v>
      </c>
      <c r="AB6273" s="76">
        <f t="shared" ca="1" si="1860"/>
        <v>485.36047051545648</v>
      </c>
    </row>
    <row r="6274" spans="1:28" x14ac:dyDescent="0.25">
      <c r="A6274" s="2">
        <f t="shared" si="1861"/>
        <v>20</v>
      </c>
      <c r="B6274" s="16">
        <f ca="1">VLOOKUP(A6274,PERIODS!$O$4:$P$33,2,FALSE)</f>
        <v>3.5000000000000003E-2</v>
      </c>
      <c r="C6274" s="15"/>
      <c r="D6274" s="18">
        <v>5000</v>
      </c>
      <c r="E6274" s="34">
        <f t="shared" ca="1" si="1862"/>
        <v>23721.238086925216</v>
      </c>
      <c r="F6274" s="34">
        <f t="shared" ca="1" si="1863"/>
        <v>3500.0000000000005</v>
      </c>
      <c r="G6274" s="69">
        <f t="shared" ca="1" si="1849"/>
        <v>0</v>
      </c>
      <c r="H6274" s="34">
        <f t="shared" ca="1" si="1850"/>
        <v>416.43929289731642</v>
      </c>
      <c r="I6274" s="34">
        <f t="shared" ca="1" si="1851"/>
        <v>3916.439292897317</v>
      </c>
      <c r="J6274" s="18">
        <f ca="1">SUM(INDIRECT(ADDRESS(ROW(F6274),COLUMN(F6274),4)):INDIRECT(ADDRESS(ROW(F6274)+N$5-1,COLUMN(F6274),4)))</f>
        <v>24500.000000000004</v>
      </c>
      <c r="K6274" s="18">
        <f t="shared" ca="1" si="1852"/>
        <v>16350</v>
      </c>
      <c r="L6274" s="18">
        <f t="shared" ca="1" si="1864"/>
        <v>16350</v>
      </c>
      <c r="M6274" s="18">
        <f t="shared" ca="1" si="1848"/>
        <v>0</v>
      </c>
      <c r="N6274" s="34">
        <f t="shared" ca="1" si="1853"/>
        <v>19804.798794027898</v>
      </c>
      <c r="P6274" s="18">
        <f t="shared" ca="1" si="1865"/>
        <v>416.43929289731642</v>
      </c>
      <c r="Q6274" s="47">
        <f ca="1">SUM(L$15:L6274)-SUM(M$15:M6274)</f>
        <v>16350</v>
      </c>
      <c r="R6274" s="47" t="str">
        <f t="shared" ca="1" si="1866"/>
        <v>M6277</v>
      </c>
      <c r="S6274" s="40">
        <f t="shared" ca="1" si="1854"/>
        <v>0</v>
      </c>
      <c r="T6274" s="46">
        <f t="shared" ca="1" si="1855"/>
        <v>23</v>
      </c>
      <c r="X6274" s="74">
        <f t="shared" ca="1" si="1856"/>
        <v>0.4164392928973164</v>
      </c>
      <c r="Y6274" s="75">
        <f t="shared" ca="1" si="1857"/>
        <v>0.4164392928973164</v>
      </c>
      <c r="Z6274" s="74">
        <f t="shared" ca="1" si="1858"/>
        <v>1.5165519330538271</v>
      </c>
      <c r="AA6274" s="76">
        <f t="shared" ca="1" si="1859"/>
        <v>416.43929289731642</v>
      </c>
      <c r="AB6274" s="76">
        <f t="shared" ca="1" si="1860"/>
        <v>1516.551933053827</v>
      </c>
    </row>
    <row r="6275" spans="1:28" x14ac:dyDescent="0.25">
      <c r="A6275" s="2">
        <f t="shared" si="1861"/>
        <v>21</v>
      </c>
      <c r="B6275" s="16">
        <f ca="1">VLOOKUP(A6275,PERIODS!$O$4:$P$33,2,FALSE)</f>
        <v>3.5000000000000003E-2</v>
      </c>
      <c r="C6275" s="15"/>
      <c r="D6275" s="18">
        <v>5000</v>
      </c>
      <c r="E6275" s="34">
        <f t="shared" ca="1" si="1862"/>
        <v>19804.798794027898</v>
      </c>
      <c r="F6275" s="34">
        <f t="shared" ca="1" si="1863"/>
        <v>3500.0000000000005</v>
      </c>
      <c r="G6275" s="69">
        <f t="shared" ca="1" si="1849"/>
        <v>0</v>
      </c>
      <c r="H6275" s="34">
        <f t="shared" ca="1" si="1850"/>
        <v>840.76573525570745</v>
      </c>
      <c r="I6275" s="34">
        <f t="shared" ca="1" si="1851"/>
        <v>4340.765735255708</v>
      </c>
      <c r="J6275" s="18">
        <f ca="1">SUM(INDIRECT(ADDRESS(ROW(F6275),COLUMN(F6275),4)):INDIRECT(ADDRESS(ROW(F6275)+N$5-1,COLUMN(F6275),4)))</f>
        <v>24500.000000000004</v>
      </c>
      <c r="K6275" s="18">
        <f t="shared" ca="1" si="1852"/>
        <v>16350</v>
      </c>
      <c r="L6275" s="18">
        <f t="shared" ca="1" si="1864"/>
        <v>0</v>
      </c>
      <c r="M6275" s="18">
        <f t="shared" ca="1" si="1848"/>
        <v>0</v>
      </c>
      <c r="N6275" s="34">
        <f t="shared" ca="1" si="1853"/>
        <v>15464.033058772191</v>
      </c>
      <c r="P6275" s="18">
        <f t="shared" ca="1" si="1865"/>
        <v>840.76573525570745</v>
      </c>
      <c r="Q6275" s="47">
        <f ca="1">SUM(L$15:L6275)-SUM(M$15:M6275)</f>
        <v>16350</v>
      </c>
      <c r="R6275" s="47" t="str">
        <f t="shared" ca="1" si="1866"/>
        <v>M6278</v>
      </c>
      <c r="S6275" s="40">
        <f t="shared" ca="1" si="1854"/>
        <v>0</v>
      </c>
      <c r="T6275" s="46">
        <f t="shared" ca="1" si="1855"/>
        <v>84</v>
      </c>
      <c r="X6275" s="74">
        <f t="shared" ca="1" si="1856"/>
        <v>0.84076573525570741</v>
      </c>
      <c r="Y6275" s="75">
        <f t="shared" ca="1" si="1857"/>
        <v>0.84076573525570741</v>
      </c>
      <c r="Z6275" s="74">
        <f t="shared" ca="1" si="1858"/>
        <v>2.3181413799151862</v>
      </c>
      <c r="AA6275" s="76">
        <f t="shared" ca="1" si="1859"/>
        <v>840.76573525570745</v>
      </c>
      <c r="AB6275" s="76">
        <f t="shared" ca="1" si="1860"/>
        <v>2318.141379915186</v>
      </c>
    </row>
    <row r="6276" spans="1:28" x14ac:dyDescent="0.25">
      <c r="A6276" s="2">
        <f t="shared" si="1861"/>
        <v>22</v>
      </c>
      <c r="B6276" s="16">
        <f ca="1">VLOOKUP(A6276,PERIODS!$O$4:$P$33,2,FALSE)</f>
        <v>3.5000000000000003E-2</v>
      </c>
      <c r="C6276" s="15"/>
      <c r="D6276" s="18">
        <v>5000</v>
      </c>
      <c r="E6276" s="34">
        <f t="shared" ca="1" si="1862"/>
        <v>15464.033058772191</v>
      </c>
      <c r="F6276" s="34">
        <f t="shared" ca="1" si="1863"/>
        <v>3500.0000000000005</v>
      </c>
      <c r="G6276" s="69">
        <f t="shared" ca="1" si="1849"/>
        <v>0</v>
      </c>
      <c r="H6276" s="34">
        <f t="shared" ca="1" si="1850"/>
        <v>-1211.646918364708</v>
      </c>
      <c r="I6276" s="34">
        <f t="shared" ca="1" si="1851"/>
        <v>2288.3530816352923</v>
      </c>
      <c r="J6276" s="18">
        <f ca="1">SUM(INDIRECT(ADDRESS(ROW(F6276),COLUMN(F6276),4)):INDIRECT(ADDRESS(ROW(F6276)+N$5-1,COLUMN(F6276),4)))</f>
        <v>25000.000000000004</v>
      </c>
      <c r="K6276" s="18">
        <f t="shared" ca="1" si="1852"/>
        <v>16350</v>
      </c>
      <c r="L6276" s="18">
        <f t="shared" ca="1" si="1864"/>
        <v>0</v>
      </c>
      <c r="M6276" s="18">
        <f t="shared" ca="1" si="1848"/>
        <v>0</v>
      </c>
      <c r="N6276" s="34">
        <f t="shared" ca="1" si="1853"/>
        <v>13175.679977136899</v>
      </c>
      <c r="P6276" s="18">
        <f t="shared" ca="1" si="1865"/>
        <v>1211.646918364708</v>
      </c>
      <c r="Q6276" s="47">
        <f ca="1">SUM(L$15:L6276)-SUM(M$15:M6276)</f>
        <v>16350</v>
      </c>
      <c r="R6276" s="47" t="str">
        <f t="shared" ca="1" si="1866"/>
        <v>M6279</v>
      </c>
      <c r="S6276" s="40">
        <f t="shared" ca="1" si="1854"/>
        <v>0</v>
      </c>
      <c r="T6276" s="46">
        <f t="shared" ca="1" si="1855"/>
        <v>26</v>
      </c>
      <c r="X6276" s="74">
        <f t="shared" ca="1" si="1856"/>
        <v>-1.2116469183647081</v>
      </c>
      <c r="Y6276" s="75">
        <f t="shared" ca="1" si="1857"/>
        <v>-1.2116469183647081</v>
      </c>
      <c r="Z6276" s="74">
        <f t="shared" ca="1" si="1858"/>
        <v>0.29770657703839104</v>
      </c>
      <c r="AA6276" s="76">
        <f t="shared" ca="1" si="1859"/>
        <v>-1211.646918364708</v>
      </c>
      <c r="AB6276" s="76">
        <f t="shared" ca="1" si="1860"/>
        <v>297.70657703839106</v>
      </c>
    </row>
    <row r="6277" spans="1:28" x14ac:dyDescent="0.25">
      <c r="A6277" s="2">
        <f t="shared" si="1861"/>
        <v>23</v>
      </c>
      <c r="B6277" s="16">
        <f ca="1">VLOOKUP(A6277,PERIODS!$O$4:$P$33,2,FALSE)</f>
        <v>3.5000000000000003E-2</v>
      </c>
      <c r="C6277" s="15"/>
      <c r="D6277" s="18">
        <v>5000</v>
      </c>
      <c r="E6277" s="34">
        <f t="shared" ca="1" si="1862"/>
        <v>13175.679977136899</v>
      </c>
      <c r="F6277" s="34">
        <f t="shared" ca="1" si="1863"/>
        <v>3500.0000000000005</v>
      </c>
      <c r="G6277" s="69">
        <f t="shared" ca="1" si="1849"/>
        <v>0</v>
      </c>
      <c r="H6277" s="34">
        <f t="shared" ca="1" si="1850"/>
        <v>-763.31707999024707</v>
      </c>
      <c r="I6277" s="34">
        <f t="shared" ca="1" si="1851"/>
        <v>2736.6829200097536</v>
      </c>
      <c r="J6277" s="18">
        <f ca="1">SUM(INDIRECT(ADDRESS(ROW(F6277),COLUMN(F6277),4)):INDIRECT(ADDRESS(ROW(F6277)+N$5-1,COLUMN(F6277),4)))</f>
        <v>25500.000000000004</v>
      </c>
      <c r="K6277" s="18">
        <f t="shared" ca="1" si="1852"/>
        <v>0</v>
      </c>
      <c r="L6277" s="18">
        <f t="shared" ca="1" si="1864"/>
        <v>0</v>
      </c>
      <c r="M6277" s="18">
        <f t="shared" ca="1" si="1848"/>
        <v>16350</v>
      </c>
      <c r="N6277" s="34">
        <f t="shared" ca="1" si="1853"/>
        <v>26788.997057127144</v>
      </c>
      <c r="P6277" s="18">
        <f t="shared" ca="1" si="1865"/>
        <v>763.31707999024707</v>
      </c>
      <c r="Q6277" s="47">
        <f ca="1">SUM(L$15:L6277)-SUM(M$15:M6277)</f>
        <v>0</v>
      </c>
      <c r="R6277" s="47" t="str">
        <f t="shared" ca="1" si="1866"/>
        <v>M6280</v>
      </c>
      <c r="S6277" s="40">
        <f t="shared" ca="1" si="1854"/>
        <v>0</v>
      </c>
      <c r="T6277" s="46">
        <f t="shared" ca="1" si="1855"/>
        <v>68</v>
      </c>
      <c r="X6277" s="74">
        <f t="shared" ca="1" si="1856"/>
        <v>-0.76331707999024712</v>
      </c>
      <c r="Y6277" s="75">
        <f t="shared" ca="1" si="1857"/>
        <v>-0.76331707999024712</v>
      </c>
      <c r="Z6277" s="74">
        <f t="shared" ca="1" si="1858"/>
        <v>0.46611771009176078</v>
      </c>
      <c r="AA6277" s="76">
        <f t="shared" ca="1" si="1859"/>
        <v>-763.31707999024707</v>
      </c>
      <c r="AB6277" s="76">
        <f t="shared" ca="1" si="1860"/>
        <v>466.11771009176078</v>
      </c>
    </row>
    <row r="6278" spans="1:28" x14ac:dyDescent="0.25">
      <c r="A6278" s="2">
        <f t="shared" si="1861"/>
        <v>24</v>
      </c>
      <c r="B6278" s="16">
        <f ca="1">VLOOKUP(A6278,PERIODS!$O$4:$P$33,2,FALSE)</f>
        <v>3.5000000000000003E-2</v>
      </c>
      <c r="C6278" s="15"/>
      <c r="D6278" s="18">
        <v>5000</v>
      </c>
      <c r="E6278" s="34">
        <f t="shared" ca="1" si="1862"/>
        <v>26788.997057127144</v>
      </c>
      <c r="F6278" s="34">
        <f t="shared" ca="1" si="1863"/>
        <v>3500.0000000000005</v>
      </c>
      <c r="G6278" s="69">
        <f t="shared" ca="1" si="1849"/>
        <v>0</v>
      </c>
      <c r="H6278" s="34">
        <f t="shared" ca="1" si="1850"/>
        <v>-460.72609642922532</v>
      </c>
      <c r="I6278" s="34">
        <f t="shared" ca="1" si="1851"/>
        <v>3039.273903570775</v>
      </c>
      <c r="J6278" s="18">
        <f ca="1">SUM(INDIRECT(ADDRESS(ROW(F6278),COLUMN(F6278),4)):INDIRECT(ADDRESS(ROW(F6278)+N$5-1,COLUMN(F6278),4)))</f>
        <v>26000</v>
      </c>
      <c r="K6278" s="18">
        <f t="shared" ca="1" si="1852"/>
        <v>0</v>
      </c>
      <c r="L6278" s="18">
        <f t="shared" ca="1" si="1864"/>
        <v>0</v>
      </c>
      <c r="M6278" s="18">
        <f t="shared" ca="1" si="1848"/>
        <v>0</v>
      </c>
      <c r="N6278" s="34">
        <f t="shared" ca="1" si="1853"/>
        <v>23749.72315355637</v>
      </c>
      <c r="P6278" s="18">
        <f t="shared" ca="1" si="1865"/>
        <v>460.72609642922532</v>
      </c>
      <c r="Q6278" s="47">
        <f ca="1">SUM(L$15:L6278)-SUM(M$15:M6278)</f>
        <v>0</v>
      </c>
      <c r="R6278" s="47" t="str">
        <f t="shared" ca="1" si="1866"/>
        <v>M6281</v>
      </c>
      <c r="S6278" s="40">
        <f t="shared" ca="1" si="1854"/>
        <v>0</v>
      </c>
      <c r="T6278" s="46">
        <f t="shared" ca="1" si="1855"/>
        <v>66</v>
      </c>
      <c r="X6278" s="74">
        <f t="shared" ca="1" si="1856"/>
        <v>-0.4607260964292253</v>
      </c>
      <c r="Y6278" s="75">
        <f t="shared" ca="1" si="1857"/>
        <v>-0.4607260964292253</v>
      </c>
      <c r="Z6278" s="74">
        <f t="shared" ca="1" si="1858"/>
        <v>0.63082543907725241</v>
      </c>
      <c r="AA6278" s="76">
        <f t="shared" ca="1" si="1859"/>
        <v>-460.72609642922532</v>
      </c>
      <c r="AB6278" s="76">
        <f t="shared" ca="1" si="1860"/>
        <v>630.82543907725244</v>
      </c>
    </row>
    <row r="6279" spans="1:28" x14ac:dyDescent="0.25">
      <c r="A6279" s="2">
        <f t="shared" si="1861"/>
        <v>25</v>
      </c>
      <c r="B6279" s="16">
        <f ca="1">VLOOKUP(A6279,PERIODS!$O$4:$P$33,2,FALSE)</f>
        <v>3.5000000000000003E-2</v>
      </c>
      <c r="C6279" s="15"/>
      <c r="D6279" s="18">
        <v>5000</v>
      </c>
      <c r="E6279" s="34">
        <f t="shared" ca="1" si="1862"/>
        <v>23749.72315355637</v>
      </c>
      <c r="F6279" s="34">
        <f t="shared" ca="1" si="1863"/>
        <v>3500.0000000000005</v>
      </c>
      <c r="G6279" s="69">
        <f t="shared" ca="1" si="1849"/>
        <v>0</v>
      </c>
      <c r="H6279" s="34">
        <f t="shared" ca="1" si="1850"/>
        <v>-454.57434534718828</v>
      </c>
      <c r="I6279" s="34">
        <f t="shared" ca="1" si="1851"/>
        <v>3045.4256546528122</v>
      </c>
      <c r="J6279" s="18">
        <f ca="1">SUM(INDIRECT(ADDRESS(ROW(F6279),COLUMN(F6279),4)):INDIRECT(ADDRESS(ROW(F6279)+N$5-1,COLUMN(F6279),4)))</f>
        <v>24900</v>
      </c>
      <c r="K6279" s="18">
        <f t="shared" ca="1" si="1852"/>
        <v>16350</v>
      </c>
      <c r="L6279" s="18">
        <f t="shared" ca="1" si="1864"/>
        <v>16350</v>
      </c>
      <c r="M6279" s="18">
        <f t="shared" ca="1" si="1848"/>
        <v>0</v>
      </c>
      <c r="N6279" s="34">
        <f t="shared" ca="1" si="1853"/>
        <v>20704.297498903557</v>
      </c>
      <c r="P6279" s="18">
        <f t="shared" ca="1" si="1865"/>
        <v>454.57434534718828</v>
      </c>
      <c r="Q6279" s="47">
        <f ca="1">SUM(L$15:L6279)-SUM(M$15:M6279)</f>
        <v>16350</v>
      </c>
      <c r="R6279" s="47" t="str">
        <f t="shared" ca="1" si="1866"/>
        <v>M6282</v>
      </c>
      <c r="S6279" s="40">
        <f t="shared" ca="1" si="1854"/>
        <v>0</v>
      </c>
      <c r="T6279" s="46">
        <f t="shared" ca="1" si="1855"/>
        <v>5</v>
      </c>
      <c r="X6279" s="74">
        <f t="shared" ca="1" si="1856"/>
        <v>-0.45457434534718827</v>
      </c>
      <c r="Y6279" s="75">
        <f t="shared" ca="1" si="1857"/>
        <v>-0.45457434534718827</v>
      </c>
      <c r="Z6279" s="74">
        <f t="shared" ca="1" si="1858"/>
        <v>0.63471808116114692</v>
      </c>
      <c r="AA6279" s="76">
        <f t="shared" ca="1" si="1859"/>
        <v>-454.57434534718828</v>
      </c>
      <c r="AB6279" s="76">
        <f t="shared" ca="1" si="1860"/>
        <v>634.71808116114687</v>
      </c>
    </row>
    <row r="6280" spans="1:28" x14ac:dyDescent="0.25">
      <c r="A6280" s="2">
        <f t="shared" si="1861"/>
        <v>26</v>
      </c>
      <c r="B6280" s="16">
        <f ca="1">VLOOKUP(A6280,PERIODS!$O$4:$P$33,2,FALSE)</f>
        <v>3.5000000000000003E-2</v>
      </c>
      <c r="C6280" s="15"/>
      <c r="D6280" s="18">
        <v>5000</v>
      </c>
      <c r="E6280" s="34">
        <f t="shared" ca="1" si="1862"/>
        <v>20704.297498903557</v>
      </c>
      <c r="F6280" s="34">
        <f t="shared" ca="1" si="1863"/>
        <v>3500.0000000000005</v>
      </c>
      <c r="G6280" s="69">
        <f t="shared" ca="1" si="1849"/>
        <v>0</v>
      </c>
      <c r="H6280" s="34">
        <f t="shared" ca="1" si="1850"/>
        <v>-1428.7857226044264</v>
      </c>
      <c r="I6280" s="34">
        <f t="shared" ca="1" si="1851"/>
        <v>2071.2142773955738</v>
      </c>
      <c r="J6280" s="18">
        <f ca="1">SUM(INDIRECT(ADDRESS(ROW(F6280),COLUMN(F6280),4)):INDIRECT(ADDRESS(ROW(F6280)+N$5-1,COLUMN(F6280),4)))</f>
        <v>23900</v>
      </c>
      <c r="K6280" s="18">
        <f t="shared" ca="1" si="1852"/>
        <v>16350</v>
      </c>
      <c r="L6280" s="18">
        <f t="shared" ca="1" si="1864"/>
        <v>0</v>
      </c>
      <c r="M6280" s="18">
        <f t="shared" ca="1" si="1848"/>
        <v>0</v>
      </c>
      <c r="N6280" s="34">
        <f t="shared" ca="1" si="1853"/>
        <v>18633.083221507983</v>
      </c>
      <c r="P6280" s="18">
        <f t="shared" ca="1" si="1865"/>
        <v>1428.7857226044264</v>
      </c>
      <c r="Q6280" s="47">
        <f ca="1">SUM(L$15:L6280)-SUM(M$15:M6280)</f>
        <v>16350</v>
      </c>
      <c r="R6280" s="47" t="str">
        <f t="shared" ca="1" si="1866"/>
        <v>M6283</v>
      </c>
      <c r="S6280" s="40">
        <f t="shared" ca="1" si="1854"/>
        <v>0</v>
      </c>
      <c r="T6280" s="46">
        <f t="shared" ca="1" si="1855"/>
        <v>24</v>
      </c>
      <c r="X6280" s="74">
        <f t="shared" ca="1" si="1856"/>
        <v>-1.4287857226044265</v>
      </c>
      <c r="Y6280" s="75">
        <f t="shared" ca="1" si="1857"/>
        <v>-1.4287857226044265</v>
      </c>
      <c r="Z6280" s="74">
        <f t="shared" ca="1" si="1858"/>
        <v>0.2395996861568909</v>
      </c>
      <c r="AA6280" s="76">
        <f t="shared" ca="1" si="1859"/>
        <v>-1428.7857226044264</v>
      </c>
      <c r="AB6280" s="76">
        <f t="shared" ca="1" si="1860"/>
        <v>239.5996861568909</v>
      </c>
    </row>
    <row r="6281" spans="1:28" x14ac:dyDescent="0.25">
      <c r="A6281" s="2">
        <f t="shared" si="1861"/>
        <v>27</v>
      </c>
      <c r="B6281" s="16">
        <f ca="1">VLOOKUP(A6281,PERIODS!$O$4:$P$33,2,FALSE)</f>
        <v>3.5000000000000003E-2</v>
      </c>
      <c r="C6281" s="15"/>
      <c r="D6281" s="18">
        <v>5000</v>
      </c>
      <c r="E6281" s="34">
        <f t="shared" ca="1" si="1862"/>
        <v>18633.083221507983</v>
      </c>
      <c r="F6281" s="34">
        <f t="shared" ca="1" si="1863"/>
        <v>3500.0000000000005</v>
      </c>
      <c r="G6281" s="69">
        <f t="shared" ca="1" si="1849"/>
        <v>0</v>
      </c>
      <c r="H6281" s="34">
        <f t="shared" ca="1" si="1850"/>
        <v>-111.2551241243531</v>
      </c>
      <c r="I6281" s="34">
        <f t="shared" ca="1" si="1851"/>
        <v>3388.7448758756473</v>
      </c>
      <c r="J6281" s="18">
        <f ca="1">SUM(INDIRECT(ADDRESS(ROW(F6281),COLUMN(F6281),4)):INDIRECT(ADDRESS(ROW(F6281)+N$5-1,COLUMN(F6281),4)))</f>
        <v>22900</v>
      </c>
      <c r="K6281" s="18">
        <f t="shared" ca="1" si="1852"/>
        <v>16350</v>
      </c>
      <c r="L6281" s="18">
        <f t="shared" ca="1" si="1864"/>
        <v>0</v>
      </c>
      <c r="M6281" s="18">
        <f t="shared" ca="1" si="1848"/>
        <v>0</v>
      </c>
      <c r="N6281" s="34">
        <f t="shared" ca="1" si="1853"/>
        <v>15244.338345632335</v>
      </c>
      <c r="P6281" s="18">
        <f t="shared" ca="1" si="1865"/>
        <v>111.2551241243531</v>
      </c>
      <c r="Q6281" s="47">
        <f ca="1">SUM(L$15:L6281)-SUM(M$15:M6281)</f>
        <v>16350</v>
      </c>
      <c r="R6281" s="47" t="str">
        <f t="shared" ca="1" si="1866"/>
        <v>M6284</v>
      </c>
      <c r="S6281" s="40">
        <f t="shared" ca="1" si="1854"/>
        <v>0</v>
      </c>
      <c r="T6281" s="46">
        <f t="shared" ca="1" si="1855"/>
        <v>34</v>
      </c>
      <c r="X6281" s="74">
        <f t="shared" ca="1" si="1856"/>
        <v>-0.11125512412435311</v>
      </c>
      <c r="Y6281" s="75">
        <f t="shared" ca="1" si="1857"/>
        <v>-0.11125512412435311</v>
      </c>
      <c r="Z6281" s="74">
        <f t="shared" ca="1" si="1858"/>
        <v>0.89471045758691348</v>
      </c>
      <c r="AA6281" s="76">
        <f t="shared" ca="1" si="1859"/>
        <v>-111.2551241243531</v>
      </c>
      <c r="AB6281" s="76">
        <f t="shared" ca="1" si="1860"/>
        <v>894.71045758691344</v>
      </c>
    </row>
    <row r="6282" spans="1:28" x14ac:dyDescent="0.25">
      <c r="A6282" s="2">
        <f t="shared" si="1861"/>
        <v>28</v>
      </c>
      <c r="B6282" s="16">
        <f ca="1">VLOOKUP(A6282,PERIODS!$O$4:$P$33,2,FALSE)</f>
        <v>0.04</v>
      </c>
      <c r="C6282" s="15"/>
      <c r="D6282" s="18">
        <v>5000</v>
      </c>
      <c r="E6282" s="34">
        <f t="shared" ca="1" si="1862"/>
        <v>15244.338345632335</v>
      </c>
      <c r="F6282" s="34">
        <f t="shared" ca="1" si="1863"/>
        <v>4000</v>
      </c>
      <c r="G6282" s="69">
        <f t="shared" ca="1" si="1849"/>
        <v>0</v>
      </c>
      <c r="H6282" s="34">
        <f t="shared" ca="1" si="1850"/>
        <v>-1466.1387091167462</v>
      </c>
      <c r="I6282" s="34">
        <f t="shared" ca="1" si="1851"/>
        <v>2533.8612908832538</v>
      </c>
      <c r="J6282" s="18">
        <f ca="1">SUM(INDIRECT(ADDRESS(ROW(F6282),COLUMN(F6282),4)):INDIRECT(ADDRESS(ROW(F6282)+N$5-1,COLUMN(F6282),4)))</f>
        <v>21900</v>
      </c>
      <c r="K6282" s="18">
        <f t="shared" ca="1" si="1852"/>
        <v>0</v>
      </c>
      <c r="L6282" s="18">
        <f t="shared" ca="1" si="1864"/>
        <v>0</v>
      </c>
      <c r="M6282" s="18">
        <f t="shared" ca="1" si="1848"/>
        <v>16350</v>
      </c>
      <c r="N6282" s="34">
        <f t="shared" ca="1" si="1853"/>
        <v>29060.477054749081</v>
      </c>
      <c r="P6282" s="18">
        <f t="shared" ca="1" si="1865"/>
        <v>1466.1387091167462</v>
      </c>
      <c r="Q6282" s="47">
        <f ca="1">SUM(L$15:L6282)-SUM(M$15:M6282)</f>
        <v>0</v>
      </c>
      <c r="R6282" s="47" t="str">
        <f t="shared" ca="1" si="1866"/>
        <v>M6285</v>
      </c>
      <c r="S6282" s="40">
        <f t="shared" ca="1" si="1854"/>
        <v>0</v>
      </c>
      <c r="T6282" s="46">
        <f t="shared" ca="1" si="1855"/>
        <v>85</v>
      </c>
      <c r="X6282" s="74">
        <f t="shared" ca="1" si="1856"/>
        <v>-1.4661387091167462</v>
      </c>
      <c r="Y6282" s="75">
        <f t="shared" ca="1" si="1857"/>
        <v>-1.4661387091167462</v>
      </c>
      <c r="Z6282" s="74">
        <f t="shared" ca="1" si="1858"/>
        <v>0.23081501061952209</v>
      </c>
      <c r="AA6282" s="76">
        <f t="shared" ca="1" si="1859"/>
        <v>-1466.1387091167462</v>
      </c>
      <c r="AB6282" s="76">
        <f t="shared" ca="1" si="1860"/>
        <v>230.8150106195221</v>
      </c>
    </row>
    <row r="6283" spans="1:28" x14ac:dyDescent="0.25">
      <c r="A6283" s="2">
        <f t="shared" si="1861"/>
        <v>29</v>
      </c>
      <c r="B6283" s="16">
        <f ca="1">VLOOKUP(A6283,PERIODS!$O$4:$P$33,2,FALSE)</f>
        <v>0.04</v>
      </c>
      <c r="C6283" s="15"/>
      <c r="D6283" s="18">
        <v>5000</v>
      </c>
      <c r="E6283" s="34">
        <f t="shared" ca="1" si="1862"/>
        <v>29060.477054749081</v>
      </c>
      <c r="F6283" s="34">
        <f t="shared" ca="1" si="1863"/>
        <v>4000</v>
      </c>
      <c r="G6283" s="69">
        <f t="shared" ca="1" si="1849"/>
        <v>0</v>
      </c>
      <c r="H6283" s="34">
        <f t="shared" ca="1" si="1850"/>
        <v>-896.68403701230341</v>
      </c>
      <c r="I6283" s="34">
        <f t="shared" ca="1" si="1851"/>
        <v>3103.3159629876964</v>
      </c>
      <c r="J6283" s="18">
        <f ca="1">SUM(INDIRECT(ADDRESS(ROW(F6283),COLUMN(F6283),4)):INDIRECT(ADDRESS(ROW(F6283)+N$5-1,COLUMN(F6283),4)))</f>
        <v>21200</v>
      </c>
      <c r="K6283" s="18">
        <f t="shared" ca="1" si="1852"/>
        <v>0</v>
      </c>
      <c r="L6283" s="18">
        <f t="shared" ca="1" si="1864"/>
        <v>0</v>
      </c>
      <c r="M6283" s="18">
        <f t="shared" ca="1" si="1848"/>
        <v>0</v>
      </c>
      <c r="N6283" s="34">
        <f t="shared" ca="1" si="1853"/>
        <v>25957.161091761383</v>
      </c>
      <c r="P6283" s="18">
        <f t="shared" ca="1" si="1865"/>
        <v>896.68403701230341</v>
      </c>
      <c r="Q6283" s="47">
        <f ca="1">SUM(L$15:L6283)-SUM(M$15:M6283)</f>
        <v>0</v>
      </c>
      <c r="R6283" s="47" t="str">
        <f t="shared" ca="1" si="1866"/>
        <v>M6286</v>
      </c>
      <c r="S6283" s="40">
        <f t="shared" ca="1" si="1854"/>
        <v>0</v>
      </c>
      <c r="T6283" s="46">
        <f t="shared" ca="1" si="1855"/>
        <v>60</v>
      </c>
      <c r="X6283" s="74">
        <f t="shared" ca="1" si="1856"/>
        <v>-0.89668403701230337</v>
      </c>
      <c r="Y6283" s="75">
        <f t="shared" ca="1" si="1857"/>
        <v>-0.89668403701230337</v>
      </c>
      <c r="Z6283" s="74">
        <f t="shared" ca="1" si="1858"/>
        <v>0.40792006739774456</v>
      </c>
      <c r="AA6283" s="76">
        <f t="shared" ca="1" si="1859"/>
        <v>-896.68403701230341</v>
      </c>
      <c r="AB6283" s="76">
        <f t="shared" ca="1" si="1860"/>
        <v>407.92006739774456</v>
      </c>
    </row>
    <row r="6284" spans="1:28" x14ac:dyDescent="0.25">
      <c r="A6284" s="2">
        <f t="shared" si="1861"/>
        <v>30</v>
      </c>
      <c r="B6284" s="16">
        <f ca="1">VLOOKUP(A6284,PERIODS!$O$4:$P$33,2,FALSE)</f>
        <v>0.04</v>
      </c>
      <c r="C6284" s="15"/>
      <c r="D6284" s="18">
        <v>5000</v>
      </c>
      <c r="E6284" s="34">
        <f t="shared" ca="1" si="1862"/>
        <v>25957.161091761383</v>
      </c>
      <c r="F6284" s="34">
        <f t="shared" ca="1" si="1863"/>
        <v>4000</v>
      </c>
      <c r="G6284" s="69">
        <f t="shared" ca="1" si="1849"/>
        <v>0</v>
      </c>
      <c r="H6284" s="34">
        <f t="shared" ca="1" si="1850"/>
        <v>686.83205048830928</v>
      </c>
      <c r="I6284" s="34">
        <f t="shared" ca="1" si="1851"/>
        <v>4686.8320504883095</v>
      </c>
      <c r="J6284" s="18">
        <f ca="1">SUM(INDIRECT(ADDRESS(ROW(F6284),COLUMN(F6284),4)):INDIRECT(ADDRESS(ROW(F6284)+N$5-1,COLUMN(F6284),4)))</f>
        <v>20500</v>
      </c>
      <c r="K6284" s="18">
        <f t="shared" ca="1" si="1852"/>
        <v>0</v>
      </c>
      <c r="L6284" s="18">
        <f t="shared" ca="1" si="1864"/>
        <v>0</v>
      </c>
      <c r="M6284" s="18">
        <f t="shared" ca="1" si="1848"/>
        <v>0</v>
      </c>
      <c r="N6284" s="34">
        <f t="shared" ca="1" si="1853"/>
        <v>21270.329041273075</v>
      </c>
      <c r="P6284" s="18">
        <f t="shared" ca="1" si="1865"/>
        <v>686.83205048830928</v>
      </c>
      <c r="Q6284" s="47">
        <f ca="1">SUM(L$15:L6284)-SUM(M$15:M6284)</f>
        <v>0</v>
      </c>
      <c r="R6284" s="47" t="str">
        <f t="shared" ca="1" si="1866"/>
        <v>M6287</v>
      </c>
      <c r="S6284" s="40">
        <f t="shared" ca="1" si="1854"/>
        <v>0</v>
      </c>
      <c r="T6284" s="46">
        <f t="shared" ca="1" si="1855"/>
        <v>0</v>
      </c>
      <c r="X6284" s="74">
        <f t="shared" ca="1" si="1856"/>
        <v>0.68683205048830931</v>
      </c>
      <c r="Y6284" s="75">
        <f t="shared" ca="1" si="1857"/>
        <v>0.68683205048830931</v>
      </c>
      <c r="Z6284" s="74">
        <f t="shared" ca="1" si="1858"/>
        <v>1.9874095369059668</v>
      </c>
      <c r="AA6284" s="76">
        <f t="shared" ca="1" si="1859"/>
        <v>686.83205048830928</v>
      </c>
      <c r="AB6284" s="76">
        <f t="shared" ca="1" si="1860"/>
        <v>1987.4095369059669</v>
      </c>
    </row>
    <row r="6285" spans="1:28" x14ac:dyDescent="0.25">
      <c r="A6285" s="2">
        <f t="shared" si="1861"/>
        <v>1</v>
      </c>
      <c r="B6285" s="16">
        <f ca="1">VLOOKUP(A6285,PERIODS!$O$4:$P$33,2,FALSE)</f>
        <v>2.4E-2</v>
      </c>
      <c r="C6285" s="15"/>
      <c r="D6285" s="18">
        <v>5000</v>
      </c>
      <c r="E6285" s="34">
        <f t="shared" ca="1" si="1862"/>
        <v>21270.329041273075</v>
      </c>
      <c r="F6285" s="34">
        <f t="shared" ca="1" si="1863"/>
        <v>2400</v>
      </c>
      <c r="G6285" s="69">
        <f t="shared" ca="1" si="1849"/>
        <v>0</v>
      </c>
      <c r="H6285" s="34">
        <f t="shared" ca="1" si="1850"/>
        <v>1611.173084355868</v>
      </c>
      <c r="I6285" s="34">
        <f t="shared" ca="1" si="1851"/>
        <v>4011.173084355868</v>
      </c>
      <c r="J6285" s="18">
        <f ca="1">SUM(INDIRECT(ADDRESS(ROW(F6285),COLUMN(F6285),4)):INDIRECT(ADDRESS(ROW(F6285)+N$5-1,COLUMN(F6285),4)))</f>
        <v>19800</v>
      </c>
      <c r="K6285" s="18">
        <f t="shared" ca="1" si="1852"/>
        <v>0</v>
      </c>
      <c r="L6285" s="18">
        <f t="shared" ca="1" si="1864"/>
        <v>0</v>
      </c>
      <c r="M6285" s="18">
        <f t="shared" ca="1" si="1848"/>
        <v>0</v>
      </c>
      <c r="N6285" s="34">
        <f t="shared" ca="1" si="1853"/>
        <v>17259.155956917206</v>
      </c>
      <c r="P6285" s="18">
        <f t="shared" ca="1" si="1865"/>
        <v>1611.173084355868</v>
      </c>
      <c r="Q6285" s="47">
        <f ca="1">SUM(L$15:L6285)-SUM(M$15:M6285)</f>
        <v>0</v>
      </c>
      <c r="R6285" s="47" t="str">
        <f t="shared" ca="1" si="1866"/>
        <v>M6288</v>
      </c>
      <c r="S6285" s="40">
        <f t="shared" ca="1" si="1854"/>
        <v>0</v>
      </c>
      <c r="T6285" s="46">
        <f t="shared" ca="1" si="1855"/>
        <v>74</v>
      </c>
      <c r="X6285" s="74">
        <f t="shared" ca="1" si="1856"/>
        <v>1.611173084355868</v>
      </c>
      <c r="Y6285" s="75">
        <f t="shared" ca="1" si="1857"/>
        <v>1.611173084355868</v>
      </c>
      <c r="Z6285" s="74">
        <f t="shared" ca="1" si="1858"/>
        <v>5.0086833910183</v>
      </c>
      <c r="AA6285" s="76">
        <f t="shared" ca="1" si="1859"/>
        <v>1611.173084355868</v>
      </c>
      <c r="AB6285" s="76">
        <f t="shared" ca="1" si="1860"/>
        <v>5008.6833910182995</v>
      </c>
    </row>
    <row r="6286" spans="1:28" x14ac:dyDescent="0.25">
      <c r="A6286" s="2">
        <f t="shared" si="1861"/>
        <v>2</v>
      </c>
      <c r="B6286" s="16">
        <f ca="1">VLOOKUP(A6286,PERIODS!$O$4:$P$33,2,FALSE)</f>
        <v>2.5000000000000001E-2</v>
      </c>
      <c r="C6286" s="15"/>
      <c r="D6286" s="18">
        <v>5000</v>
      </c>
      <c r="E6286" s="34">
        <f t="shared" ca="1" si="1862"/>
        <v>17259.155956917206</v>
      </c>
      <c r="F6286" s="34">
        <f t="shared" ca="1" si="1863"/>
        <v>2500</v>
      </c>
      <c r="G6286" s="69">
        <f t="shared" ca="1" si="1849"/>
        <v>0</v>
      </c>
      <c r="H6286" s="34">
        <f t="shared" ca="1" si="1850"/>
        <v>690.29491880150249</v>
      </c>
      <c r="I6286" s="34">
        <f t="shared" ca="1" si="1851"/>
        <v>3190.2949188015027</v>
      </c>
      <c r="J6286" s="18">
        <f ca="1">SUM(INDIRECT(ADDRESS(ROW(F6286),COLUMN(F6286),4)):INDIRECT(ADDRESS(ROW(F6286)+N$5-1,COLUMN(F6286),4)))</f>
        <v>20700</v>
      </c>
      <c r="K6286" s="18">
        <f t="shared" ca="1" si="1852"/>
        <v>16350</v>
      </c>
      <c r="L6286" s="18">
        <f t="shared" ca="1" si="1864"/>
        <v>16350</v>
      </c>
      <c r="M6286" s="18">
        <f t="shared" ca="1" si="1848"/>
        <v>0</v>
      </c>
      <c r="N6286" s="34">
        <f t="shared" ca="1" si="1853"/>
        <v>14068.861038115703</v>
      </c>
      <c r="P6286" s="18">
        <f t="shared" ca="1" si="1865"/>
        <v>690.29491880150249</v>
      </c>
      <c r="Q6286" s="47">
        <f ca="1">SUM(L$15:L6286)-SUM(M$15:M6286)</f>
        <v>16350</v>
      </c>
      <c r="R6286" s="47" t="str">
        <f t="shared" ca="1" si="1866"/>
        <v>M6289</v>
      </c>
      <c r="S6286" s="40">
        <f t="shared" ca="1" si="1854"/>
        <v>0</v>
      </c>
      <c r="T6286" s="46">
        <f t="shared" ca="1" si="1855"/>
        <v>50</v>
      </c>
      <c r="X6286" s="74">
        <f t="shared" ca="1" si="1856"/>
        <v>0.69029491880150251</v>
      </c>
      <c r="Y6286" s="75">
        <f t="shared" ca="1" si="1857"/>
        <v>0.69029491880150251</v>
      </c>
      <c r="Z6286" s="74">
        <f t="shared" ca="1" si="1858"/>
        <v>1.9943036041510047</v>
      </c>
      <c r="AA6286" s="76">
        <f t="shared" ca="1" si="1859"/>
        <v>690.29491880150249</v>
      </c>
      <c r="AB6286" s="76">
        <f t="shared" ca="1" si="1860"/>
        <v>1994.3036041510047</v>
      </c>
    </row>
    <row r="6287" spans="1:28" x14ac:dyDescent="0.25">
      <c r="A6287" s="2">
        <f t="shared" si="1861"/>
        <v>3</v>
      </c>
      <c r="B6287" s="16">
        <f ca="1">VLOOKUP(A6287,PERIODS!$O$4:$P$33,2,FALSE)</f>
        <v>2.5000000000000001E-2</v>
      </c>
      <c r="C6287" s="15"/>
      <c r="D6287" s="18">
        <v>5000</v>
      </c>
      <c r="E6287" s="34">
        <f t="shared" ca="1" si="1862"/>
        <v>14068.861038115703</v>
      </c>
      <c r="F6287" s="34">
        <f t="shared" ca="1" si="1863"/>
        <v>2500</v>
      </c>
      <c r="G6287" s="69">
        <f t="shared" ca="1" si="1849"/>
        <v>0</v>
      </c>
      <c r="H6287" s="34">
        <f t="shared" ca="1" si="1850"/>
        <v>-215.55712011546106</v>
      </c>
      <c r="I6287" s="34">
        <f t="shared" ca="1" si="1851"/>
        <v>2284.4428798845388</v>
      </c>
      <c r="J6287" s="18">
        <f ca="1">SUM(INDIRECT(ADDRESS(ROW(F6287),COLUMN(F6287),4)):INDIRECT(ADDRESS(ROW(F6287)+N$5-1,COLUMN(F6287),4)))</f>
        <v>21500</v>
      </c>
      <c r="K6287" s="18">
        <f t="shared" ca="1" si="1852"/>
        <v>16350</v>
      </c>
      <c r="L6287" s="18">
        <f t="shared" ca="1" si="1864"/>
        <v>0</v>
      </c>
      <c r="M6287" s="18">
        <f t="shared" ref="M6287:M6350" ca="1" si="1867">SUMIF($R$15:$R$8014,ADDRESS(ROW(M6287),COLUMN(M6287),4),$L$15:$L$8014)</f>
        <v>0</v>
      </c>
      <c r="N6287" s="34">
        <f t="shared" ca="1" si="1853"/>
        <v>11784.418158231165</v>
      </c>
      <c r="P6287" s="18">
        <f t="shared" ca="1" si="1865"/>
        <v>215.55712011546106</v>
      </c>
      <c r="Q6287" s="47">
        <f ca="1">SUM(L$15:L6287)-SUM(M$15:M6287)</f>
        <v>16350</v>
      </c>
      <c r="R6287" s="47" t="str">
        <f t="shared" ca="1" si="1866"/>
        <v>M6290</v>
      </c>
      <c r="S6287" s="40">
        <f t="shared" ca="1" si="1854"/>
        <v>0</v>
      </c>
      <c r="T6287" s="46">
        <f t="shared" ca="1" si="1855"/>
        <v>19</v>
      </c>
      <c r="X6287" s="74">
        <f t="shared" ca="1" si="1856"/>
        <v>-0.21555712011546105</v>
      </c>
      <c r="Y6287" s="75">
        <f t="shared" ca="1" si="1857"/>
        <v>-0.21555712011546105</v>
      </c>
      <c r="Z6287" s="74">
        <f t="shared" ca="1" si="1858"/>
        <v>0.8060922248621144</v>
      </c>
      <c r="AA6287" s="76">
        <f t="shared" ca="1" si="1859"/>
        <v>-215.55712011546106</v>
      </c>
      <c r="AB6287" s="76">
        <f t="shared" ca="1" si="1860"/>
        <v>806.09222486211445</v>
      </c>
    </row>
    <row r="6288" spans="1:28" x14ac:dyDescent="0.25">
      <c r="A6288" s="2">
        <f t="shared" si="1861"/>
        <v>4</v>
      </c>
      <c r="B6288" s="16">
        <f ca="1">VLOOKUP(A6288,PERIODS!$O$4:$P$33,2,FALSE)</f>
        <v>2.5000000000000001E-2</v>
      </c>
      <c r="C6288" s="15"/>
      <c r="D6288" s="18">
        <v>5000</v>
      </c>
      <c r="E6288" s="34">
        <f t="shared" ca="1" si="1862"/>
        <v>11784.418158231165</v>
      </c>
      <c r="F6288" s="34">
        <f t="shared" ca="1" si="1863"/>
        <v>2500</v>
      </c>
      <c r="G6288" s="69">
        <f t="shared" ref="G6288:G6351" ca="1" si="1868">((2*RAND()*$F$5)-$F$5)*E6288</f>
        <v>0</v>
      </c>
      <c r="H6288" s="34">
        <f t="shared" ref="H6288:H6351" ca="1" si="1869">IF($S$3="NORM",AA6288,IF($S$3="LOGNORM",AB6288,0))</f>
        <v>418.64457456444183</v>
      </c>
      <c r="I6288" s="34">
        <f t="shared" ref="I6288:I6351" ca="1" si="1870">IF(F6288+H6288&lt;0,0,F6288+H6288)</f>
        <v>2918.6445745644419</v>
      </c>
      <c r="J6288" s="18">
        <f ca="1">SUM(INDIRECT(ADDRESS(ROW(F6288),COLUMN(F6288),4)):INDIRECT(ADDRESS(ROW(F6288)+N$5-1,COLUMN(F6288),4)))</f>
        <v>22300</v>
      </c>
      <c r="K6288" s="18">
        <f t="shared" ref="K6288:K6351" ca="1" si="1871">Q6288</f>
        <v>16350</v>
      </c>
      <c r="L6288" s="18">
        <f t="shared" ca="1" si="1864"/>
        <v>0</v>
      </c>
      <c r="M6288" s="18">
        <f t="shared" ca="1" si="1867"/>
        <v>0</v>
      </c>
      <c r="N6288" s="34">
        <f t="shared" ref="N6288:N6351" ca="1" si="1872">E6288+G6288-I6288+M6288-S6288</f>
        <v>8865.7735836667234</v>
      </c>
      <c r="P6288" s="18">
        <f t="shared" ca="1" si="1865"/>
        <v>418.64457456444183</v>
      </c>
      <c r="Q6288" s="47">
        <f ca="1">SUM(L$15:L6288)-SUM(M$15:M6288)</f>
        <v>16350</v>
      </c>
      <c r="R6288" s="47" t="str">
        <f t="shared" ca="1" si="1866"/>
        <v>M6291</v>
      </c>
      <c r="S6288" s="40">
        <f t="shared" ref="S6288:S6351" ca="1" si="1873">IF(T6288&gt;N$6*100,M6288,0)</f>
        <v>0</v>
      </c>
      <c r="T6288" s="46">
        <f t="shared" ref="T6288:T6351" ca="1" si="1874">RANDBETWEEN(0,100)</f>
        <v>68</v>
      </c>
      <c r="X6288" s="74">
        <f t="shared" ref="X6288:X6351" ca="1" si="1875">NORMINV(RAND(),0,1)</f>
        <v>0.41864457456444182</v>
      </c>
      <c r="Y6288" s="75">
        <f t="shared" ref="Y6288:Y6351" ca="1" si="1876">IF(AND(X6288&gt;$F$6,$F$6&gt;0),$F$6,X6288)</f>
        <v>0.41864457456444182</v>
      </c>
      <c r="Z6288" s="74">
        <f t="shared" ref="Z6288:Z6351" ca="1" si="1877">EXP(Y6288)</f>
        <v>1.5199000476399946</v>
      </c>
      <c r="AA6288" s="76">
        <f t="shared" ref="AA6288:AA6351" ca="1" si="1878">$F$3*Y6288</f>
        <v>418.64457456444183</v>
      </c>
      <c r="AB6288" s="76">
        <f t="shared" ref="AB6288:AB6351" ca="1" si="1879">$F$3*Z6288</f>
        <v>1519.9000476399947</v>
      </c>
    </row>
    <row r="6289" spans="1:28" x14ac:dyDescent="0.25">
      <c r="A6289" s="2">
        <f t="shared" ref="A6289:A6352" si="1880">IF(AND(A6288=12,OR(A$14="MS",A$14="M0")),1,IF(AND(A6288=4,OR(A$14="WS",A$14="W0")),1,IF(AND(A6288=30,OR(A$14="DS",A$14="D0")),1,A6288+1)))</f>
        <v>5</v>
      </c>
      <c r="B6289" s="16">
        <f ca="1">VLOOKUP(A6289,PERIODS!$O$4:$P$33,2,FALSE)</f>
        <v>3.3000000000000002E-2</v>
      </c>
      <c r="C6289" s="15"/>
      <c r="D6289" s="18">
        <v>5000</v>
      </c>
      <c r="E6289" s="34">
        <f t="shared" ca="1" si="1862"/>
        <v>8865.7735836667234</v>
      </c>
      <c r="F6289" s="34">
        <f t="shared" ca="1" si="1863"/>
        <v>3300</v>
      </c>
      <c r="G6289" s="69">
        <f t="shared" ca="1" si="1868"/>
        <v>0</v>
      </c>
      <c r="H6289" s="34">
        <f t="shared" ca="1" si="1869"/>
        <v>1652.7088970335305</v>
      </c>
      <c r="I6289" s="34">
        <f t="shared" ca="1" si="1870"/>
        <v>4952.7088970335308</v>
      </c>
      <c r="J6289" s="18">
        <f ca="1">SUM(INDIRECT(ADDRESS(ROW(F6289),COLUMN(F6289),4)):INDIRECT(ADDRESS(ROW(F6289)+N$5-1,COLUMN(F6289),4)))</f>
        <v>23100</v>
      </c>
      <c r="K6289" s="18">
        <f t="shared" ca="1" si="1871"/>
        <v>0</v>
      </c>
      <c r="L6289" s="18">
        <f t="shared" ca="1" si="1864"/>
        <v>0</v>
      </c>
      <c r="M6289" s="18">
        <f t="shared" ca="1" si="1867"/>
        <v>16350</v>
      </c>
      <c r="N6289" s="34">
        <f t="shared" ca="1" si="1872"/>
        <v>20263.064686633192</v>
      </c>
      <c r="P6289" s="18">
        <f t="shared" ca="1" si="1865"/>
        <v>1652.7088970335305</v>
      </c>
      <c r="Q6289" s="47">
        <f ca="1">SUM(L$15:L6289)-SUM(M$15:M6289)</f>
        <v>0</v>
      </c>
      <c r="R6289" s="47" t="str">
        <f t="shared" ca="1" si="1866"/>
        <v>M6292</v>
      </c>
      <c r="S6289" s="40">
        <f t="shared" ca="1" si="1873"/>
        <v>0</v>
      </c>
      <c r="T6289" s="46">
        <f t="shared" ca="1" si="1874"/>
        <v>45</v>
      </c>
      <c r="X6289" s="74">
        <f t="shared" ca="1" si="1875"/>
        <v>1.6527088970335306</v>
      </c>
      <c r="Y6289" s="75">
        <f t="shared" ca="1" si="1876"/>
        <v>1.6527088970335306</v>
      </c>
      <c r="Z6289" s="74">
        <f t="shared" ca="1" si="1877"/>
        <v>5.2211041213795291</v>
      </c>
      <c r="AA6289" s="76">
        <f t="shared" ca="1" si="1878"/>
        <v>1652.7088970335305</v>
      </c>
      <c r="AB6289" s="76">
        <f t="shared" ca="1" si="1879"/>
        <v>5221.1041213795288</v>
      </c>
    </row>
    <row r="6290" spans="1:28" x14ac:dyDescent="0.25">
      <c r="A6290" s="2">
        <f t="shared" si="1880"/>
        <v>6</v>
      </c>
      <c r="B6290" s="16">
        <f ca="1">VLOOKUP(A6290,PERIODS!$O$4:$P$33,2,FALSE)</f>
        <v>3.3000000000000002E-2</v>
      </c>
      <c r="C6290" s="15"/>
      <c r="D6290" s="18">
        <v>5000</v>
      </c>
      <c r="E6290" s="34">
        <f t="shared" ca="1" si="1862"/>
        <v>20263.064686633192</v>
      </c>
      <c r="F6290" s="34">
        <f t="shared" ca="1" si="1863"/>
        <v>3300</v>
      </c>
      <c r="G6290" s="69">
        <f t="shared" ca="1" si="1868"/>
        <v>0</v>
      </c>
      <c r="H6290" s="34">
        <f t="shared" ca="1" si="1869"/>
        <v>1021.3656367303015</v>
      </c>
      <c r="I6290" s="34">
        <f t="shared" ca="1" si="1870"/>
        <v>4321.365636730301</v>
      </c>
      <c r="J6290" s="18">
        <f ca="1">SUM(INDIRECT(ADDRESS(ROW(F6290),COLUMN(F6290),4)):INDIRECT(ADDRESS(ROW(F6290)+N$5-1,COLUMN(F6290),4)))</f>
        <v>23100</v>
      </c>
      <c r="K6290" s="18">
        <f t="shared" ca="1" si="1871"/>
        <v>16350</v>
      </c>
      <c r="L6290" s="18">
        <f t="shared" ca="1" si="1864"/>
        <v>16350</v>
      </c>
      <c r="M6290" s="18">
        <f t="shared" ca="1" si="1867"/>
        <v>0</v>
      </c>
      <c r="N6290" s="34">
        <f t="shared" ca="1" si="1872"/>
        <v>15941.699049902891</v>
      </c>
      <c r="P6290" s="18">
        <f t="shared" ca="1" si="1865"/>
        <v>1021.3656367303015</v>
      </c>
      <c r="Q6290" s="47">
        <f ca="1">SUM(L$15:L6290)-SUM(M$15:M6290)</f>
        <v>16350</v>
      </c>
      <c r="R6290" s="47" t="str">
        <f t="shared" ca="1" si="1866"/>
        <v>M6293</v>
      </c>
      <c r="S6290" s="40">
        <f t="shared" ca="1" si="1873"/>
        <v>0</v>
      </c>
      <c r="T6290" s="46">
        <f t="shared" ca="1" si="1874"/>
        <v>100</v>
      </c>
      <c r="X6290" s="74">
        <f t="shared" ca="1" si="1875"/>
        <v>1.0213656367303015</v>
      </c>
      <c r="Y6290" s="75">
        <f t="shared" ca="1" si="1876"/>
        <v>1.0213656367303015</v>
      </c>
      <c r="Z6290" s="74">
        <f t="shared" ca="1" si="1877"/>
        <v>2.776984527725562</v>
      </c>
      <c r="AA6290" s="76">
        <f t="shared" ca="1" si="1878"/>
        <v>1021.3656367303015</v>
      </c>
      <c r="AB6290" s="76">
        <f t="shared" ca="1" si="1879"/>
        <v>2776.9845277255622</v>
      </c>
    </row>
    <row r="6291" spans="1:28" x14ac:dyDescent="0.25">
      <c r="A6291" s="2">
        <f t="shared" si="1880"/>
        <v>7</v>
      </c>
      <c r="B6291" s="16">
        <f ca="1">VLOOKUP(A6291,PERIODS!$O$4:$P$33,2,FALSE)</f>
        <v>3.3000000000000002E-2</v>
      </c>
      <c r="C6291" s="15"/>
      <c r="D6291" s="18">
        <v>5000</v>
      </c>
      <c r="E6291" s="34">
        <f t="shared" ca="1" si="1862"/>
        <v>15941.699049902891</v>
      </c>
      <c r="F6291" s="34">
        <f t="shared" ca="1" si="1863"/>
        <v>3300</v>
      </c>
      <c r="G6291" s="69">
        <f t="shared" ca="1" si="1868"/>
        <v>0</v>
      </c>
      <c r="H6291" s="34">
        <f t="shared" ca="1" si="1869"/>
        <v>-2355.9633032670258</v>
      </c>
      <c r="I6291" s="34">
        <f t="shared" ca="1" si="1870"/>
        <v>944.03669673297418</v>
      </c>
      <c r="J6291" s="18">
        <f ca="1">SUM(INDIRECT(ADDRESS(ROW(F6291),COLUMN(F6291),4)):INDIRECT(ADDRESS(ROW(F6291)+N$5-1,COLUMN(F6291),4)))</f>
        <v>23100</v>
      </c>
      <c r="K6291" s="18">
        <f t="shared" ca="1" si="1871"/>
        <v>16350</v>
      </c>
      <c r="L6291" s="18">
        <f t="shared" ca="1" si="1864"/>
        <v>0</v>
      </c>
      <c r="M6291" s="18">
        <f t="shared" ca="1" si="1867"/>
        <v>0</v>
      </c>
      <c r="N6291" s="34">
        <f t="shared" ca="1" si="1872"/>
        <v>14997.662353169917</v>
      </c>
      <c r="P6291" s="18">
        <f t="shared" ca="1" si="1865"/>
        <v>2355.9633032670258</v>
      </c>
      <c r="Q6291" s="47">
        <f ca="1">SUM(L$15:L6291)-SUM(M$15:M6291)</f>
        <v>16350</v>
      </c>
      <c r="R6291" s="47" t="str">
        <f t="shared" ca="1" si="1866"/>
        <v>M6294</v>
      </c>
      <c r="S6291" s="40">
        <f t="shared" ca="1" si="1873"/>
        <v>0</v>
      </c>
      <c r="T6291" s="46">
        <f t="shared" ca="1" si="1874"/>
        <v>17</v>
      </c>
      <c r="X6291" s="74">
        <f t="shared" ca="1" si="1875"/>
        <v>-2.3559633032670257</v>
      </c>
      <c r="Y6291" s="75">
        <f t="shared" ca="1" si="1876"/>
        <v>-2.3559633032670257</v>
      </c>
      <c r="Z6291" s="74">
        <f t="shared" ca="1" si="1877"/>
        <v>9.4802139323990398E-2</v>
      </c>
      <c r="AA6291" s="76">
        <f t="shared" ca="1" si="1878"/>
        <v>-2355.9633032670258</v>
      </c>
      <c r="AB6291" s="76">
        <f t="shared" ca="1" si="1879"/>
        <v>94.802139323990403</v>
      </c>
    </row>
    <row r="6292" spans="1:28" x14ac:dyDescent="0.25">
      <c r="A6292" s="2">
        <f t="shared" si="1880"/>
        <v>8</v>
      </c>
      <c r="B6292" s="16">
        <f ca="1">VLOOKUP(A6292,PERIODS!$O$4:$P$33,2,FALSE)</f>
        <v>3.3000000000000002E-2</v>
      </c>
      <c r="C6292" s="15"/>
      <c r="D6292" s="18">
        <v>5000</v>
      </c>
      <c r="E6292" s="34">
        <f t="shared" ca="1" si="1862"/>
        <v>14997.662353169917</v>
      </c>
      <c r="F6292" s="34">
        <f t="shared" ca="1" si="1863"/>
        <v>3300</v>
      </c>
      <c r="G6292" s="69">
        <f t="shared" ca="1" si="1868"/>
        <v>0</v>
      </c>
      <c r="H6292" s="34">
        <f t="shared" ca="1" si="1869"/>
        <v>-492.39984779587252</v>
      </c>
      <c r="I6292" s="34">
        <f t="shared" ca="1" si="1870"/>
        <v>2807.6001522041274</v>
      </c>
      <c r="J6292" s="18">
        <f ca="1">SUM(INDIRECT(ADDRESS(ROW(F6292),COLUMN(F6292),4)):INDIRECT(ADDRESS(ROW(F6292)+N$5-1,COLUMN(F6292),4)))</f>
        <v>23100</v>
      </c>
      <c r="K6292" s="18">
        <f t="shared" ca="1" si="1871"/>
        <v>16350</v>
      </c>
      <c r="L6292" s="18">
        <f t="shared" ca="1" si="1864"/>
        <v>0</v>
      </c>
      <c r="M6292" s="18">
        <f t="shared" ca="1" si="1867"/>
        <v>0</v>
      </c>
      <c r="N6292" s="34">
        <f t="shared" ca="1" si="1872"/>
        <v>12190.062200965789</v>
      </c>
      <c r="P6292" s="18">
        <f t="shared" ca="1" si="1865"/>
        <v>492.39984779587252</v>
      </c>
      <c r="Q6292" s="47">
        <f ca="1">SUM(L$15:L6292)-SUM(M$15:M6292)</f>
        <v>16350</v>
      </c>
      <c r="R6292" s="47" t="str">
        <f t="shared" ca="1" si="1866"/>
        <v>M6295</v>
      </c>
      <c r="S6292" s="40">
        <f t="shared" ca="1" si="1873"/>
        <v>0</v>
      </c>
      <c r="T6292" s="46">
        <f t="shared" ca="1" si="1874"/>
        <v>61</v>
      </c>
      <c r="X6292" s="74">
        <f t="shared" ca="1" si="1875"/>
        <v>-0.49239984779587254</v>
      </c>
      <c r="Y6292" s="75">
        <f t="shared" ca="1" si="1876"/>
        <v>-0.49239984779587254</v>
      </c>
      <c r="Z6292" s="74">
        <f t="shared" ca="1" si="1877"/>
        <v>0.61115794681249891</v>
      </c>
      <c r="AA6292" s="76">
        <f t="shared" ca="1" si="1878"/>
        <v>-492.39984779587252</v>
      </c>
      <c r="AB6292" s="76">
        <f t="shared" ca="1" si="1879"/>
        <v>611.15794681249895</v>
      </c>
    </row>
    <row r="6293" spans="1:28" x14ac:dyDescent="0.25">
      <c r="A6293" s="2">
        <f t="shared" si="1880"/>
        <v>9</v>
      </c>
      <c r="B6293" s="16">
        <f ca="1">VLOOKUP(A6293,PERIODS!$O$4:$P$33,2,FALSE)</f>
        <v>3.3000000000000002E-2</v>
      </c>
      <c r="C6293" s="15"/>
      <c r="D6293" s="18">
        <v>5000</v>
      </c>
      <c r="E6293" s="34">
        <f t="shared" ca="1" si="1862"/>
        <v>12190.062200965789</v>
      </c>
      <c r="F6293" s="34">
        <f t="shared" ca="1" si="1863"/>
        <v>3300</v>
      </c>
      <c r="G6293" s="69">
        <f t="shared" ca="1" si="1868"/>
        <v>0</v>
      </c>
      <c r="H6293" s="34">
        <f t="shared" ca="1" si="1869"/>
        <v>85.18063142043323</v>
      </c>
      <c r="I6293" s="34">
        <f t="shared" ca="1" si="1870"/>
        <v>3385.1806314204332</v>
      </c>
      <c r="J6293" s="18">
        <f ca="1">SUM(INDIRECT(ADDRESS(ROW(F6293),COLUMN(F6293),4)):INDIRECT(ADDRESS(ROW(F6293)+N$5-1,COLUMN(F6293),4)))</f>
        <v>23100</v>
      </c>
      <c r="K6293" s="18">
        <f t="shared" ca="1" si="1871"/>
        <v>0</v>
      </c>
      <c r="L6293" s="18">
        <f t="shared" ca="1" si="1864"/>
        <v>0</v>
      </c>
      <c r="M6293" s="18">
        <f t="shared" ca="1" si="1867"/>
        <v>16350</v>
      </c>
      <c r="N6293" s="34">
        <f t="shared" ca="1" si="1872"/>
        <v>25154.881569545356</v>
      </c>
      <c r="P6293" s="18">
        <f t="shared" ca="1" si="1865"/>
        <v>85.18063142043323</v>
      </c>
      <c r="Q6293" s="47">
        <f ca="1">SUM(L$15:L6293)-SUM(M$15:M6293)</f>
        <v>0</v>
      </c>
      <c r="R6293" s="47" t="str">
        <f t="shared" ca="1" si="1866"/>
        <v>M6296</v>
      </c>
      <c r="S6293" s="40">
        <f t="shared" ca="1" si="1873"/>
        <v>0</v>
      </c>
      <c r="T6293" s="46">
        <f t="shared" ca="1" si="1874"/>
        <v>38</v>
      </c>
      <c r="X6293" s="74">
        <f t="shared" ca="1" si="1875"/>
        <v>8.5180631420433223E-2</v>
      </c>
      <c r="Y6293" s="75">
        <f t="shared" ca="1" si="1876"/>
        <v>8.5180631420433223E-2</v>
      </c>
      <c r="Z6293" s="74">
        <f t="shared" ca="1" si="1877"/>
        <v>1.0889137409708483</v>
      </c>
      <c r="AA6293" s="76">
        <f t="shared" ca="1" si="1878"/>
        <v>85.18063142043323</v>
      </c>
      <c r="AB6293" s="76">
        <f t="shared" ca="1" si="1879"/>
        <v>1088.9137409708483</v>
      </c>
    </row>
    <row r="6294" spans="1:28" x14ac:dyDescent="0.25">
      <c r="A6294" s="2">
        <f t="shared" si="1880"/>
        <v>10</v>
      </c>
      <c r="B6294" s="16">
        <f ca="1">VLOOKUP(A6294,PERIODS!$O$4:$P$33,2,FALSE)</f>
        <v>3.3000000000000002E-2</v>
      </c>
      <c r="C6294" s="15"/>
      <c r="D6294" s="18">
        <v>5000</v>
      </c>
      <c r="E6294" s="34">
        <f t="shared" ca="1" si="1862"/>
        <v>25154.881569545356</v>
      </c>
      <c r="F6294" s="34">
        <f t="shared" ca="1" si="1863"/>
        <v>3300</v>
      </c>
      <c r="G6294" s="69">
        <f t="shared" ca="1" si="1868"/>
        <v>0</v>
      </c>
      <c r="H6294" s="34">
        <f t="shared" ca="1" si="1869"/>
        <v>926.27986778089496</v>
      </c>
      <c r="I6294" s="34">
        <f t="shared" ca="1" si="1870"/>
        <v>4226.2798677808951</v>
      </c>
      <c r="J6294" s="18">
        <f ca="1">SUM(INDIRECT(ADDRESS(ROW(F6294),COLUMN(F6294),4)):INDIRECT(ADDRESS(ROW(F6294)+N$5-1,COLUMN(F6294),4)))</f>
        <v>23100</v>
      </c>
      <c r="K6294" s="18">
        <f t="shared" ca="1" si="1871"/>
        <v>0</v>
      </c>
      <c r="L6294" s="18">
        <f t="shared" ca="1" si="1864"/>
        <v>0</v>
      </c>
      <c r="M6294" s="18">
        <f t="shared" ca="1" si="1867"/>
        <v>0</v>
      </c>
      <c r="N6294" s="34">
        <f t="shared" ca="1" si="1872"/>
        <v>20928.601701764463</v>
      </c>
      <c r="P6294" s="18">
        <f t="shared" ca="1" si="1865"/>
        <v>926.27986778089496</v>
      </c>
      <c r="Q6294" s="47">
        <f ca="1">SUM(L$15:L6294)-SUM(M$15:M6294)</f>
        <v>0</v>
      </c>
      <c r="R6294" s="47" t="str">
        <f t="shared" ca="1" si="1866"/>
        <v>M6297</v>
      </c>
      <c r="S6294" s="40">
        <f t="shared" ca="1" si="1873"/>
        <v>0</v>
      </c>
      <c r="T6294" s="46">
        <f t="shared" ca="1" si="1874"/>
        <v>77</v>
      </c>
      <c r="X6294" s="74">
        <f t="shared" ca="1" si="1875"/>
        <v>0.92627986778089499</v>
      </c>
      <c r="Y6294" s="75">
        <f t="shared" ca="1" si="1876"/>
        <v>0.92627986778089499</v>
      </c>
      <c r="Z6294" s="74">
        <f t="shared" ca="1" si="1877"/>
        <v>2.5250979846614068</v>
      </c>
      <c r="AA6294" s="76">
        <f t="shared" ca="1" si="1878"/>
        <v>926.27986778089496</v>
      </c>
      <c r="AB6294" s="76">
        <f t="shared" ca="1" si="1879"/>
        <v>2525.0979846614068</v>
      </c>
    </row>
    <row r="6295" spans="1:28" x14ac:dyDescent="0.25">
      <c r="A6295" s="2">
        <f t="shared" si="1880"/>
        <v>11</v>
      </c>
      <c r="B6295" s="16">
        <f ca="1">VLOOKUP(A6295,PERIODS!$O$4:$P$33,2,FALSE)</f>
        <v>3.3000000000000002E-2</v>
      </c>
      <c r="C6295" s="15"/>
      <c r="D6295" s="18">
        <v>5000</v>
      </c>
      <c r="E6295" s="34">
        <f t="shared" ref="E6295:E6358" ca="1" si="1881">N6294</f>
        <v>20928.601701764463</v>
      </c>
      <c r="F6295" s="34">
        <f t="shared" ref="F6295:F6358" ca="1" si="1882">F$2*B6295</f>
        <v>3300</v>
      </c>
      <c r="G6295" s="69">
        <f t="shared" ca="1" si="1868"/>
        <v>0</v>
      </c>
      <c r="H6295" s="34">
        <f t="shared" ca="1" si="1869"/>
        <v>662.82406714570232</v>
      </c>
      <c r="I6295" s="34">
        <f t="shared" ca="1" si="1870"/>
        <v>3962.8240671457024</v>
      </c>
      <c r="J6295" s="18">
        <f ca="1">SUM(INDIRECT(ADDRESS(ROW(F6295),COLUMN(F6295),4)):INDIRECT(ADDRESS(ROW(F6295)+N$5-1,COLUMN(F6295),4)))</f>
        <v>23300</v>
      </c>
      <c r="K6295" s="18">
        <f t="shared" ca="1" si="1871"/>
        <v>16350</v>
      </c>
      <c r="L6295" s="18">
        <f t="shared" ref="L6295:L6358" ca="1" si="1883">IF((E6295+K6294)&lt;J6295,N$2,0)</f>
        <v>16350</v>
      </c>
      <c r="M6295" s="18">
        <f t="shared" ca="1" si="1867"/>
        <v>0</v>
      </c>
      <c r="N6295" s="34">
        <f t="shared" ca="1" si="1872"/>
        <v>16965.77763461876</v>
      </c>
      <c r="P6295" s="18">
        <f t="shared" ref="P6295:P6358" ca="1" si="1884">ABS(H6295)</f>
        <v>662.82406714570232</v>
      </c>
      <c r="Q6295" s="47">
        <f ca="1">SUM(L$15:L6295)-SUM(M$15:M6295)</f>
        <v>16350</v>
      </c>
      <c r="R6295" s="47" t="str">
        <f t="shared" ref="R6295:R6358" ca="1" si="1885">ADDRESS(ROW(M6295)+$N$3+RANDBETWEEN(-$N$4,$N$4),COLUMN(M6295),4)</f>
        <v>M6298</v>
      </c>
      <c r="S6295" s="40">
        <f t="shared" ca="1" si="1873"/>
        <v>0</v>
      </c>
      <c r="T6295" s="46">
        <f t="shared" ca="1" si="1874"/>
        <v>43</v>
      </c>
      <c r="X6295" s="74">
        <f t="shared" ca="1" si="1875"/>
        <v>0.6628240671457023</v>
      </c>
      <c r="Y6295" s="75">
        <f t="shared" ca="1" si="1876"/>
        <v>0.6628240671457023</v>
      </c>
      <c r="Z6295" s="74">
        <f t="shared" ca="1" si="1877"/>
        <v>1.9402640404634663</v>
      </c>
      <c r="AA6295" s="76">
        <f t="shared" ca="1" si="1878"/>
        <v>662.82406714570232</v>
      </c>
      <c r="AB6295" s="76">
        <f t="shared" ca="1" si="1879"/>
        <v>1940.2640404634662</v>
      </c>
    </row>
    <row r="6296" spans="1:28" x14ac:dyDescent="0.25">
      <c r="A6296" s="2">
        <f t="shared" si="1880"/>
        <v>12</v>
      </c>
      <c r="B6296" s="16">
        <f ca="1">VLOOKUP(A6296,PERIODS!$O$4:$P$33,2,FALSE)</f>
        <v>3.3000000000000002E-2</v>
      </c>
      <c r="C6296" s="15"/>
      <c r="D6296" s="18">
        <v>5000</v>
      </c>
      <c r="E6296" s="34">
        <f t="shared" ca="1" si="1881"/>
        <v>16965.77763461876</v>
      </c>
      <c r="F6296" s="34">
        <f t="shared" ca="1" si="1882"/>
        <v>3300</v>
      </c>
      <c r="G6296" s="69">
        <f t="shared" ca="1" si="1868"/>
        <v>0</v>
      </c>
      <c r="H6296" s="34">
        <f t="shared" ca="1" si="1869"/>
        <v>498.87215749104058</v>
      </c>
      <c r="I6296" s="34">
        <f t="shared" ca="1" si="1870"/>
        <v>3798.8721574910405</v>
      </c>
      <c r="J6296" s="18">
        <f ca="1">SUM(INDIRECT(ADDRESS(ROW(F6296),COLUMN(F6296),4)):INDIRECT(ADDRESS(ROW(F6296)+N$5-1,COLUMN(F6296),4)))</f>
        <v>23500</v>
      </c>
      <c r="K6296" s="18">
        <f t="shared" ca="1" si="1871"/>
        <v>16350</v>
      </c>
      <c r="L6296" s="18">
        <f t="shared" ca="1" si="1883"/>
        <v>0</v>
      </c>
      <c r="M6296" s="18">
        <f t="shared" ca="1" si="1867"/>
        <v>0</v>
      </c>
      <c r="N6296" s="34">
        <f t="shared" ca="1" si="1872"/>
        <v>13166.905477127719</v>
      </c>
      <c r="P6296" s="18">
        <f t="shared" ca="1" si="1884"/>
        <v>498.87215749104058</v>
      </c>
      <c r="Q6296" s="47">
        <f ca="1">SUM(L$15:L6296)-SUM(M$15:M6296)</f>
        <v>16350</v>
      </c>
      <c r="R6296" s="47" t="str">
        <f t="shared" ca="1" si="1885"/>
        <v>M6299</v>
      </c>
      <c r="S6296" s="40">
        <f t="shared" ca="1" si="1873"/>
        <v>0</v>
      </c>
      <c r="T6296" s="46">
        <f t="shared" ca="1" si="1874"/>
        <v>84</v>
      </c>
      <c r="X6296" s="74">
        <f t="shared" ca="1" si="1875"/>
        <v>0.49887215749104058</v>
      </c>
      <c r="Y6296" s="75">
        <f t="shared" ca="1" si="1876"/>
        <v>0.49887215749104058</v>
      </c>
      <c r="Z6296" s="74">
        <f t="shared" ca="1" si="1877"/>
        <v>1.6468628209819036</v>
      </c>
      <c r="AA6296" s="76">
        <f t="shared" ca="1" si="1878"/>
        <v>498.87215749104058</v>
      </c>
      <c r="AB6296" s="76">
        <f t="shared" ca="1" si="1879"/>
        <v>1646.8628209819037</v>
      </c>
    </row>
    <row r="6297" spans="1:28" x14ac:dyDescent="0.25">
      <c r="A6297" s="2">
        <f t="shared" si="1880"/>
        <v>13</v>
      </c>
      <c r="B6297" s="16">
        <f ca="1">VLOOKUP(A6297,PERIODS!$O$4:$P$33,2,FALSE)</f>
        <v>3.3000000000000002E-2</v>
      </c>
      <c r="C6297" s="15"/>
      <c r="D6297" s="18">
        <v>5000</v>
      </c>
      <c r="E6297" s="34">
        <f t="shared" ca="1" si="1881"/>
        <v>13166.905477127719</v>
      </c>
      <c r="F6297" s="34">
        <f t="shared" ca="1" si="1882"/>
        <v>3300</v>
      </c>
      <c r="G6297" s="69">
        <f t="shared" ca="1" si="1868"/>
        <v>0</v>
      </c>
      <c r="H6297" s="34">
        <f t="shared" ca="1" si="1869"/>
        <v>-1109.1404980200514</v>
      </c>
      <c r="I6297" s="34">
        <f t="shared" ca="1" si="1870"/>
        <v>2190.8595019799486</v>
      </c>
      <c r="J6297" s="18">
        <f ca="1">SUM(INDIRECT(ADDRESS(ROW(F6297),COLUMN(F6297),4)):INDIRECT(ADDRESS(ROW(F6297)+N$5-1,COLUMN(F6297),4)))</f>
        <v>23700</v>
      </c>
      <c r="K6297" s="18">
        <f t="shared" ca="1" si="1871"/>
        <v>16350</v>
      </c>
      <c r="L6297" s="18">
        <f t="shared" ca="1" si="1883"/>
        <v>0</v>
      </c>
      <c r="M6297" s="18">
        <f t="shared" ca="1" si="1867"/>
        <v>0</v>
      </c>
      <c r="N6297" s="34">
        <f t="shared" ca="1" si="1872"/>
        <v>10976.04597514777</v>
      </c>
      <c r="P6297" s="18">
        <f t="shared" ca="1" si="1884"/>
        <v>1109.1404980200514</v>
      </c>
      <c r="Q6297" s="47">
        <f ca="1">SUM(L$15:L6297)-SUM(M$15:M6297)</f>
        <v>16350</v>
      </c>
      <c r="R6297" s="47" t="str">
        <f t="shared" ca="1" si="1885"/>
        <v>M6300</v>
      </c>
      <c r="S6297" s="40">
        <f t="shared" ca="1" si="1873"/>
        <v>0</v>
      </c>
      <c r="T6297" s="46">
        <f t="shared" ca="1" si="1874"/>
        <v>97</v>
      </c>
      <c r="X6297" s="74">
        <f t="shared" ca="1" si="1875"/>
        <v>-1.1091404980200514</v>
      </c>
      <c r="Y6297" s="75">
        <f t="shared" ca="1" si="1876"/>
        <v>-1.1091404980200514</v>
      </c>
      <c r="Z6297" s="74">
        <f t="shared" ca="1" si="1877"/>
        <v>0.32984233941942165</v>
      </c>
      <c r="AA6297" s="76">
        <f t="shared" ca="1" si="1878"/>
        <v>-1109.1404980200514</v>
      </c>
      <c r="AB6297" s="76">
        <f t="shared" ca="1" si="1879"/>
        <v>329.84233941942165</v>
      </c>
    </row>
    <row r="6298" spans="1:28" x14ac:dyDescent="0.25">
      <c r="A6298" s="2">
        <f t="shared" si="1880"/>
        <v>14</v>
      </c>
      <c r="B6298" s="16">
        <f ca="1">VLOOKUP(A6298,PERIODS!$O$4:$P$33,2,FALSE)</f>
        <v>3.3000000000000002E-2</v>
      </c>
      <c r="C6298" s="15"/>
      <c r="D6298" s="18">
        <v>5000</v>
      </c>
      <c r="E6298" s="34">
        <f t="shared" ca="1" si="1881"/>
        <v>10976.04597514777</v>
      </c>
      <c r="F6298" s="34">
        <f t="shared" ca="1" si="1882"/>
        <v>3300</v>
      </c>
      <c r="G6298" s="69">
        <f t="shared" ca="1" si="1868"/>
        <v>0</v>
      </c>
      <c r="H6298" s="34">
        <f t="shared" ca="1" si="1869"/>
        <v>1959.9639845400536</v>
      </c>
      <c r="I6298" s="34">
        <f t="shared" ca="1" si="1870"/>
        <v>5259.9639845400534</v>
      </c>
      <c r="J6298" s="18">
        <f ca="1">SUM(INDIRECT(ADDRESS(ROW(F6298),COLUMN(F6298),4)):INDIRECT(ADDRESS(ROW(F6298)+N$5-1,COLUMN(F6298),4)))</f>
        <v>23900</v>
      </c>
      <c r="K6298" s="18">
        <f t="shared" ca="1" si="1871"/>
        <v>0</v>
      </c>
      <c r="L6298" s="18">
        <f t="shared" ca="1" si="1883"/>
        <v>0</v>
      </c>
      <c r="M6298" s="18">
        <f t="shared" ca="1" si="1867"/>
        <v>16350</v>
      </c>
      <c r="N6298" s="34">
        <f t="shared" ca="1" si="1872"/>
        <v>22066.081990607716</v>
      </c>
      <c r="P6298" s="18">
        <f t="shared" ca="1" si="1884"/>
        <v>1959.9639845400536</v>
      </c>
      <c r="Q6298" s="47">
        <f ca="1">SUM(L$15:L6298)-SUM(M$15:M6298)</f>
        <v>0</v>
      </c>
      <c r="R6298" s="47" t="str">
        <f t="shared" ca="1" si="1885"/>
        <v>M6301</v>
      </c>
      <c r="S6298" s="40">
        <f t="shared" ca="1" si="1873"/>
        <v>0</v>
      </c>
      <c r="T6298" s="46">
        <f t="shared" ca="1" si="1874"/>
        <v>30</v>
      </c>
      <c r="X6298" s="74">
        <f t="shared" ca="1" si="1875"/>
        <v>2.0630613298391931</v>
      </c>
      <c r="Y6298" s="75">
        <f t="shared" ca="1" si="1876"/>
        <v>1.9599639845400536</v>
      </c>
      <c r="Z6298" s="74">
        <f t="shared" ca="1" si="1877"/>
        <v>7.0990713842313315</v>
      </c>
      <c r="AA6298" s="76">
        <f t="shared" ca="1" si="1878"/>
        <v>1959.9639845400536</v>
      </c>
      <c r="AB6298" s="76">
        <f t="shared" ca="1" si="1879"/>
        <v>7099.0713842313316</v>
      </c>
    </row>
    <row r="6299" spans="1:28" x14ac:dyDescent="0.25">
      <c r="A6299" s="2">
        <f t="shared" si="1880"/>
        <v>15</v>
      </c>
      <c r="B6299" s="16">
        <f ca="1">VLOOKUP(A6299,PERIODS!$O$4:$P$33,2,FALSE)</f>
        <v>3.3000000000000002E-2</v>
      </c>
      <c r="C6299" s="15"/>
      <c r="D6299" s="18">
        <v>5000</v>
      </c>
      <c r="E6299" s="34">
        <f t="shared" ca="1" si="1881"/>
        <v>22066.081990607716</v>
      </c>
      <c r="F6299" s="34">
        <f t="shared" ca="1" si="1882"/>
        <v>3300</v>
      </c>
      <c r="G6299" s="69">
        <f t="shared" ca="1" si="1868"/>
        <v>0</v>
      </c>
      <c r="H6299" s="34">
        <f t="shared" ca="1" si="1869"/>
        <v>-424.6058519635917</v>
      </c>
      <c r="I6299" s="34">
        <f t="shared" ca="1" si="1870"/>
        <v>2875.3941480364083</v>
      </c>
      <c r="J6299" s="18">
        <f ca="1">SUM(INDIRECT(ADDRESS(ROW(F6299),COLUMN(F6299),4)):INDIRECT(ADDRESS(ROW(F6299)+N$5-1,COLUMN(F6299),4)))</f>
        <v>24100</v>
      </c>
      <c r="K6299" s="18">
        <f t="shared" ca="1" si="1871"/>
        <v>16350</v>
      </c>
      <c r="L6299" s="18">
        <f t="shared" ca="1" si="1883"/>
        <v>16350</v>
      </c>
      <c r="M6299" s="18">
        <f t="shared" ca="1" si="1867"/>
        <v>0</v>
      </c>
      <c r="N6299" s="34">
        <f t="shared" ca="1" si="1872"/>
        <v>19190.687842571308</v>
      </c>
      <c r="P6299" s="18">
        <f t="shared" ca="1" si="1884"/>
        <v>424.6058519635917</v>
      </c>
      <c r="Q6299" s="47">
        <f ca="1">SUM(L$15:L6299)-SUM(M$15:M6299)</f>
        <v>16350</v>
      </c>
      <c r="R6299" s="47" t="str">
        <f t="shared" ca="1" si="1885"/>
        <v>M6302</v>
      </c>
      <c r="S6299" s="40">
        <f t="shared" ca="1" si="1873"/>
        <v>0</v>
      </c>
      <c r="T6299" s="46">
        <f t="shared" ca="1" si="1874"/>
        <v>26</v>
      </c>
      <c r="X6299" s="74">
        <f t="shared" ca="1" si="1875"/>
        <v>-0.42460585196359169</v>
      </c>
      <c r="Y6299" s="75">
        <f t="shared" ca="1" si="1876"/>
        <v>-0.42460585196359169</v>
      </c>
      <c r="Z6299" s="74">
        <f t="shared" ca="1" si="1877"/>
        <v>0.6540275179960342</v>
      </c>
      <c r="AA6299" s="76">
        <f t="shared" ca="1" si="1878"/>
        <v>-424.6058519635917</v>
      </c>
      <c r="AB6299" s="76">
        <f t="shared" ca="1" si="1879"/>
        <v>654.02751799603425</v>
      </c>
    </row>
    <row r="6300" spans="1:28" x14ac:dyDescent="0.25">
      <c r="A6300" s="2">
        <f t="shared" si="1880"/>
        <v>16</v>
      </c>
      <c r="B6300" s="16">
        <f ca="1">VLOOKUP(A6300,PERIODS!$O$4:$P$33,2,FALSE)</f>
        <v>3.3000000000000002E-2</v>
      </c>
      <c r="C6300" s="15"/>
      <c r="D6300" s="18">
        <v>5000</v>
      </c>
      <c r="E6300" s="34">
        <f t="shared" ca="1" si="1881"/>
        <v>19190.687842571308</v>
      </c>
      <c r="F6300" s="34">
        <f t="shared" ca="1" si="1882"/>
        <v>3300</v>
      </c>
      <c r="G6300" s="69">
        <f t="shared" ca="1" si="1868"/>
        <v>0</v>
      </c>
      <c r="H6300" s="34">
        <f t="shared" ca="1" si="1869"/>
        <v>541.82578258192871</v>
      </c>
      <c r="I6300" s="34">
        <f t="shared" ca="1" si="1870"/>
        <v>3841.8257825819287</v>
      </c>
      <c r="J6300" s="18">
        <f ca="1">SUM(INDIRECT(ADDRESS(ROW(F6300),COLUMN(F6300),4)):INDIRECT(ADDRESS(ROW(F6300)+N$5-1,COLUMN(F6300),4)))</f>
        <v>24300</v>
      </c>
      <c r="K6300" s="18">
        <f t="shared" ca="1" si="1871"/>
        <v>16350</v>
      </c>
      <c r="L6300" s="18">
        <f t="shared" ca="1" si="1883"/>
        <v>0</v>
      </c>
      <c r="M6300" s="18">
        <f t="shared" ca="1" si="1867"/>
        <v>0</v>
      </c>
      <c r="N6300" s="34">
        <f t="shared" ca="1" si="1872"/>
        <v>15348.862059989378</v>
      </c>
      <c r="P6300" s="18">
        <f t="shared" ca="1" si="1884"/>
        <v>541.82578258192871</v>
      </c>
      <c r="Q6300" s="47">
        <f ca="1">SUM(L$15:L6300)-SUM(M$15:M6300)</f>
        <v>16350</v>
      </c>
      <c r="R6300" s="47" t="str">
        <f t="shared" ca="1" si="1885"/>
        <v>M6303</v>
      </c>
      <c r="S6300" s="40">
        <f t="shared" ca="1" si="1873"/>
        <v>0</v>
      </c>
      <c r="T6300" s="46">
        <f t="shared" ca="1" si="1874"/>
        <v>29</v>
      </c>
      <c r="X6300" s="74">
        <f t="shared" ca="1" si="1875"/>
        <v>0.54182578258192871</v>
      </c>
      <c r="Y6300" s="75">
        <f t="shared" ca="1" si="1876"/>
        <v>0.54182578258192871</v>
      </c>
      <c r="Z6300" s="74">
        <f t="shared" ca="1" si="1877"/>
        <v>1.7191427795047893</v>
      </c>
      <c r="AA6300" s="76">
        <f t="shared" ca="1" si="1878"/>
        <v>541.82578258192871</v>
      </c>
      <c r="AB6300" s="76">
        <f t="shared" ca="1" si="1879"/>
        <v>1719.1427795047894</v>
      </c>
    </row>
    <row r="6301" spans="1:28" x14ac:dyDescent="0.25">
      <c r="A6301" s="2">
        <f t="shared" si="1880"/>
        <v>17</v>
      </c>
      <c r="B6301" s="16">
        <f ca="1">VLOOKUP(A6301,PERIODS!$O$4:$P$33,2,FALSE)</f>
        <v>3.5000000000000003E-2</v>
      </c>
      <c r="C6301" s="15"/>
      <c r="D6301" s="18">
        <v>5000</v>
      </c>
      <c r="E6301" s="34">
        <f t="shared" ca="1" si="1881"/>
        <v>15348.862059989378</v>
      </c>
      <c r="F6301" s="34">
        <f t="shared" ca="1" si="1882"/>
        <v>3500.0000000000005</v>
      </c>
      <c r="G6301" s="69">
        <f t="shared" ca="1" si="1868"/>
        <v>0</v>
      </c>
      <c r="H6301" s="34">
        <f t="shared" ca="1" si="1869"/>
        <v>1959.9639845400536</v>
      </c>
      <c r="I6301" s="34">
        <f t="shared" ca="1" si="1870"/>
        <v>5459.9639845400543</v>
      </c>
      <c r="J6301" s="18">
        <f ca="1">SUM(INDIRECT(ADDRESS(ROW(F6301),COLUMN(F6301),4)):INDIRECT(ADDRESS(ROW(F6301)+N$5-1,COLUMN(F6301),4)))</f>
        <v>24500.000000000004</v>
      </c>
      <c r="K6301" s="18">
        <f t="shared" ca="1" si="1871"/>
        <v>16350</v>
      </c>
      <c r="L6301" s="18">
        <f t="shared" ca="1" si="1883"/>
        <v>0</v>
      </c>
      <c r="M6301" s="18">
        <f t="shared" ca="1" si="1867"/>
        <v>0</v>
      </c>
      <c r="N6301" s="34">
        <f t="shared" ca="1" si="1872"/>
        <v>9888.8980754493241</v>
      </c>
      <c r="P6301" s="18">
        <f t="shared" ca="1" si="1884"/>
        <v>1959.9639845400536</v>
      </c>
      <c r="Q6301" s="47">
        <f ca="1">SUM(L$15:L6301)-SUM(M$15:M6301)</f>
        <v>16350</v>
      </c>
      <c r="R6301" s="47" t="str">
        <f t="shared" ca="1" si="1885"/>
        <v>M6304</v>
      </c>
      <c r="S6301" s="40">
        <f t="shared" ca="1" si="1873"/>
        <v>0</v>
      </c>
      <c r="T6301" s="46">
        <f t="shared" ca="1" si="1874"/>
        <v>82</v>
      </c>
      <c r="X6301" s="74">
        <f t="shared" ca="1" si="1875"/>
        <v>1.9885000296513455</v>
      </c>
      <c r="Y6301" s="75">
        <f t="shared" ca="1" si="1876"/>
        <v>1.9599639845400536</v>
      </c>
      <c r="Z6301" s="74">
        <f t="shared" ca="1" si="1877"/>
        <v>7.0990713842313315</v>
      </c>
      <c r="AA6301" s="76">
        <f t="shared" ca="1" si="1878"/>
        <v>1959.9639845400536</v>
      </c>
      <c r="AB6301" s="76">
        <f t="shared" ca="1" si="1879"/>
        <v>7099.0713842313316</v>
      </c>
    </row>
    <row r="6302" spans="1:28" x14ac:dyDescent="0.25">
      <c r="A6302" s="2">
        <f t="shared" si="1880"/>
        <v>18</v>
      </c>
      <c r="B6302" s="16">
        <f ca="1">VLOOKUP(A6302,PERIODS!$O$4:$P$33,2,FALSE)</f>
        <v>3.5000000000000003E-2</v>
      </c>
      <c r="C6302" s="15"/>
      <c r="D6302" s="18">
        <v>5000</v>
      </c>
      <c r="E6302" s="34">
        <f t="shared" ca="1" si="1881"/>
        <v>9888.8980754493241</v>
      </c>
      <c r="F6302" s="34">
        <f t="shared" ca="1" si="1882"/>
        <v>3500.0000000000005</v>
      </c>
      <c r="G6302" s="69">
        <f t="shared" ca="1" si="1868"/>
        <v>0</v>
      </c>
      <c r="H6302" s="34">
        <f t="shared" ca="1" si="1869"/>
        <v>583.96001491429877</v>
      </c>
      <c r="I6302" s="34">
        <f t="shared" ca="1" si="1870"/>
        <v>4083.9600149142993</v>
      </c>
      <c r="J6302" s="18">
        <f ca="1">SUM(INDIRECT(ADDRESS(ROW(F6302),COLUMN(F6302),4)):INDIRECT(ADDRESS(ROW(F6302)+N$5-1,COLUMN(F6302),4)))</f>
        <v>24500.000000000004</v>
      </c>
      <c r="K6302" s="18">
        <f t="shared" ca="1" si="1871"/>
        <v>0</v>
      </c>
      <c r="L6302" s="18">
        <f t="shared" ca="1" si="1883"/>
        <v>0</v>
      </c>
      <c r="M6302" s="18">
        <f t="shared" ca="1" si="1867"/>
        <v>16350</v>
      </c>
      <c r="N6302" s="34">
        <f t="shared" ca="1" si="1872"/>
        <v>22154.938060535023</v>
      </c>
      <c r="P6302" s="18">
        <f t="shared" ca="1" si="1884"/>
        <v>583.96001491429877</v>
      </c>
      <c r="Q6302" s="47">
        <f ca="1">SUM(L$15:L6302)-SUM(M$15:M6302)</f>
        <v>0</v>
      </c>
      <c r="R6302" s="47" t="str">
        <f t="shared" ca="1" si="1885"/>
        <v>M6305</v>
      </c>
      <c r="S6302" s="40">
        <f t="shared" ca="1" si="1873"/>
        <v>0</v>
      </c>
      <c r="T6302" s="46">
        <f t="shared" ca="1" si="1874"/>
        <v>36</v>
      </c>
      <c r="X6302" s="74">
        <f t="shared" ca="1" si="1875"/>
        <v>0.58396001491429872</v>
      </c>
      <c r="Y6302" s="75">
        <f t="shared" ca="1" si="1876"/>
        <v>0.58396001491429872</v>
      </c>
      <c r="Z6302" s="74">
        <f t="shared" ca="1" si="1877"/>
        <v>1.7931251921527316</v>
      </c>
      <c r="AA6302" s="76">
        <f t="shared" ca="1" si="1878"/>
        <v>583.96001491429877</v>
      </c>
      <c r="AB6302" s="76">
        <f t="shared" ca="1" si="1879"/>
        <v>1793.1251921527316</v>
      </c>
    </row>
    <row r="6303" spans="1:28" x14ac:dyDescent="0.25">
      <c r="A6303" s="2">
        <f t="shared" si="1880"/>
        <v>19</v>
      </c>
      <c r="B6303" s="16">
        <f ca="1">VLOOKUP(A6303,PERIODS!$O$4:$P$33,2,FALSE)</f>
        <v>3.5000000000000003E-2</v>
      </c>
      <c r="C6303" s="15"/>
      <c r="D6303" s="18">
        <v>5000</v>
      </c>
      <c r="E6303" s="34">
        <f t="shared" ca="1" si="1881"/>
        <v>22154.938060535023</v>
      </c>
      <c r="F6303" s="34">
        <f t="shared" ca="1" si="1882"/>
        <v>3500.0000000000005</v>
      </c>
      <c r="G6303" s="69">
        <f t="shared" ca="1" si="1868"/>
        <v>0</v>
      </c>
      <c r="H6303" s="34">
        <f t="shared" ca="1" si="1869"/>
        <v>-340.07779566973386</v>
      </c>
      <c r="I6303" s="34">
        <f t="shared" ca="1" si="1870"/>
        <v>3159.9222043302666</v>
      </c>
      <c r="J6303" s="18">
        <f ca="1">SUM(INDIRECT(ADDRESS(ROW(F6303),COLUMN(F6303),4)):INDIRECT(ADDRESS(ROW(F6303)+N$5-1,COLUMN(F6303),4)))</f>
        <v>24500.000000000004</v>
      </c>
      <c r="K6303" s="18">
        <f t="shared" ca="1" si="1871"/>
        <v>16350</v>
      </c>
      <c r="L6303" s="18">
        <f t="shared" ca="1" si="1883"/>
        <v>16350</v>
      </c>
      <c r="M6303" s="18">
        <f t="shared" ca="1" si="1867"/>
        <v>0</v>
      </c>
      <c r="N6303" s="34">
        <f t="shared" ca="1" si="1872"/>
        <v>18995.015856204758</v>
      </c>
      <c r="P6303" s="18">
        <f t="shared" ca="1" si="1884"/>
        <v>340.07779566973386</v>
      </c>
      <c r="Q6303" s="47">
        <f ca="1">SUM(L$15:L6303)-SUM(M$15:M6303)</f>
        <v>16350</v>
      </c>
      <c r="R6303" s="47" t="str">
        <f t="shared" ca="1" si="1885"/>
        <v>M6306</v>
      </c>
      <c r="S6303" s="40">
        <f t="shared" ca="1" si="1873"/>
        <v>0</v>
      </c>
      <c r="T6303" s="46">
        <f t="shared" ca="1" si="1874"/>
        <v>94</v>
      </c>
      <c r="X6303" s="74">
        <f t="shared" ca="1" si="1875"/>
        <v>-0.34007779566973384</v>
      </c>
      <c r="Y6303" s="75">
        <f t="shared" ca="1" si="1876"/>
        <v>-0.34007779566973384</v>
      </c>
      <c r="Z6303" s="74">
        <f t="shared" ca="1" si="1877"/>
        <v>0.71171495226747405</v>
      </c>
      <c r="AA6303" s="76">
        <f t="shared" ca="1" si="1878"/>
        <v>-340.07779566973386</v>
      </c>
      <c r="AB6303" s="76">
        <f t="shared" ca="1" si="1879"/>
        <v>711.71495226747402</v>
      </c>
    </row>
    <row r="6304" spans="1:28" x14ac:dyDescent="0.25">
      <c r="A6304" s="2">
        <f t="shared" si="1880"/>
        <v>20</v>
      </c>
      <c r="B6304" s="16">
        <f ca="1">VLOOKUP(A6304,PERIODS!$O$4:$P$33,2,FALSE)</f>
        <v>3.5000000000000003E-2</v>
      </c>
      <c r="C6304" s="15"/>
      <c r="D6304" s="18">
        <v>5000</v>
      </c>
      <c r="E6304" s="34">
        <f t="shared" ca="1" si="1881"/>
        <v>18995.015856204758</v>
      </c>
      <c r="F6304" s="34">
        <f t="shared" ca="1" si="1882"/>
        <v>3500.0000000000005</v>
      </c>
      <c r="G6304" s="69">
        <f t="shared" ca="1" si="1868"/>
        <v>0</v>
      </c>
      <c r="H6304" s="34">
        <f t="shared" ca="1" si="1869"/>
        <v>1959.9639845400536</v>
      </c>
      <c r="I6304" s="34">
        <f t="shared" ca="1" si="1870"/>
        <v>5459.9639845400543</v>
      </c>
      <c r="J6304" s="18">
        <f ca="1">SUM(INDIRECT(ADDRESS(ROW(F6304),COLUMN(F6304),4)):INDIRECT(ADDRESS(ROW(F6304)+N$5-1,COLUMN(F6304),4)))</f>
        <v>24500.000000000004</v>
      </c>
      <c r="K6304" s="18">
        <f t="shared" ca="1" si="1871"/>
        <v>16350</v>
      </c>
      <c r="L6304" s="18">
        <f t="shared" ca="1" si="1883"/>
        <v>0</v>
      </c>
      <c r="M6304" s="18">
        <f t="shared" ca="1" si="1867"/>
        <v>0</v>
      </c>
      <c r="N6304" s="34">
        <f t="shared" ca="1" si="1872"/>
        <v>13535.051871664704</v>
      </c>
      <c r="P6304" s="18">
        <f t="shared" ca="1" si="1884"/>
        <v>1959.9639845400536</v>
      </c>
      <c r="Q6304" s="47">
        <f ca="1">SUM(L$15:L6304)-SUM(M$15:M6304)</f>
        <v>16350</v>
      </c>
      <c r="R6304" s="47" t="str">
        <f t="shared" ca="1" si="1885"/>
        <v>M6307</v>
      </c>
      <c r="S6304" s="40">
        <f t="shared" ca="1" si="1873"/>
        <v>0</v>
      </c>
      <c r="T6304" s="46">
        <f t="shared" ca="1" si="1874"/>
        <v>34</v>
      </c>
      <c r="X6304" s="74">
        <f t="shared" ca="1" si="1875"/>
        <v>2.1245129226000472</v>
      </c>
      <c r="Y6304" s="75">
        <f t="shared" ca="1" si="1876"/>
        <v>1.9599639845400536</v>
      </c>
      <c r="Z6304" s="74">
        <f t="shared" ca="1" si="1877"/>
        <v>7.0990713842313315</v>
      </c>
      <c r="AA6304" s="76">
        <f t="shared" ca="1" si="1878"/>
        <v>1959.9639845400536</v>
      </c>
      <c r="AB6304" s="76">
        <f t="shared" ca="1" si="1879"/>
        <v>7099.0713842313316</v>
      </c>
    </row>
    <row r="6305" spans="1:28" x14ac:dyDescent="0.25">
      <c r="A6305" s="2">
        <f t="shared" si="1880"/>
        <v>21</v>
      </c>
      <c r="B6305" s="16">
        <f ca="1">VLOOKUP(A6305,PERIODS!$O$4:$P$33,2,FALSE)</f>
        <v>3.5000000000000003E-2</v>
      </c>
      <c r="C6305" s="15"/>
      <c r="D6305" s="18">
        <v>5000</v>
      </c>
      <c r="E6305" s="34">
        <f t="shared" ca="1" si="1881"/>
        <v>13535.051871664704</v>
      </c>
      <c r="F6305" s="34">
        <f t="shared" ca="1" si="1882"/>
        <v>3500.0000000000005</v>
      </c>
      <c r="G6305" s="69">
        <f t="shared" ca="1" si="1868"/>
        <v>0</v>
      </c>
      <c r="H6305" s="34">
        <f t="shared" ca="1" si="1869"/>
        <v>1076.9797716150206</v>
      </c>
      <c r="I6305" s="34">
        <f t="shared" ca="1" si="1870"/>
        <v>4576.9797716150206</v>
      </c>
      <c r="J6305" s="18">
        <f ca="1">SUM(INDIRECT(ADDRESS(ROW(F6305),COLUMN(F6305),4)):INDIRECT(ADDRESS(ROW(F6305)+N$5-1,COLUMN(F6305),4)))</f>
        <v>24500.000000000004</v>
      </c>
      <c r="K6305" s="18">
        <f t="shared" ca="1" si="1871"/>
        <v>16350</v>
      </c>
      <c r="L6305" s="18">
        <f t="shared" ca="1" si="1883"/>
        <v>0</v>
      </c>
      <c r="M6305" s="18">
        <f t="shared" ca="1" si="1867"/>
        <v>0</v>
      </c>
      <c r="N6305" s="34">
        <f t="shared" ca="1" si="1872"/>
        <v>8958.0721000496833</v>
      </c>
      <c r="P6305" s="18">
        <f t="shared" ca="1" si="1884"/>
        <v>1076.9797716150206</v>
      </c>
      <c r="Q6305" s="47">
        <f ca="1">SUM(L$15:L6305)-SUM(M$15:M6305)</f>
        <v>16350</v>
      </c>
      <c r="R6305" s="47" t="str">
        <f t="shared" ca="1" si="1885"/>
        <v>M6308</v>
      </c>
      <c r="S6305" s="40">
        <f t="shared" ca="1" si="1873"/>
        <v>0</v>
      </c>
      <c r="T6305" s="46">
        <f t="shared" ca="1" si="1874"/>
        <v>44</v>
      </c>
      <c r="X6305" s="74">
        <f t="shared" ca="1" si="1875"/>
        <v>1.0769797716150207</v>
      </c>
      <c r="Y6305" s="75">
        <f t="shared" ca="1" si="1876"/>
        <v>1.0769797716150207</v>
      </c>
      <c r="Z6305" s="74">
        <f t="shared" ca="1" si="1877"/>
        <v>2.9357993631487913</v>
      </c>
      <c r="AA6305" s="76">
        <f t="shared" ca="1" si="1878"/>
        <v>1076.9797716150206</v>
      </c>
      <c r="AB6305" s="76">
        <f t="shared" ca="1" si="1879"/>
        <v>2935.7993631487911</v>
      </c>
    </row>
    <row r="6306" spans="1:28" x14ac:dyDescent="0.25">
      <c r="A6306" s="2">
        <f t="shared" si="1880"/>
        <v>22</v>
      </c>
      <c r="B6306" s="16">
        <f ca="1">VLOOKUP(A6306,PERIODS!$O$4:$P$33,2,FALSE)</f>
        <v>3.5000000000000003E-2</v>
      </c>
      <c r="C6306" s="15"/>
      <c r="D6306" s="18">
        <v>5000</v>
      </c>
      <c r="E6306" s="34">
        <f t="shared" ca="1" si="1881"/>
        <v>8958.0721000496833</v>
      </c>
      <c r="F6306" s="34">
        <f t="shared" ca="1" si="1882"/>
        <v>3500.0000000000005</v>
      </c>
      <c r="G6306" s="69">
        <f t="shared" ca="1" si="1868"/>
        <v>0</v>
      </c>
      <c r="H6306" s="34">
        <f t="shared" ca="1" si="1869"/>
        <v>-685.25432587142518</v>
      </c>
      <c r="I6306" s="34">
        <f t="shared" ca="1" si="1870"/>
        <v>2814.745674128575</v>
      </c>
      <c r="J6306" s="18">
        <f ca="1">SUM(INDIRECT(ADDRESS(ROW(F6306),COLUMN(F6306),4)):INDIRECT(ADDRESS(ROW(F6306)+N$5-1,COLUMN(F6306),4)))</f>
        <v>25000.000000000004</v>
      </c>
      <c r="K6306" s="18">
        <f t="shared" ca="1" si="1871"/>
        <v>0</v>
      </c>
      <c r="L6306" s="18">
        <f t="shared" ca="1" si="1883"/>
        <v>0</v>
      </c>
      <c r="M6306" s="18">
        <f t="shared" ca="1" si="1867"/>
        <v>16350</v>
      </c>
      <c r="N6306" s="34">
        <f t="shared" ca="1" si="1872"/>
        <v>22493.326425921106</v>
      </c>
      <c r="P6306" s="18">
        <f t="shared" ca="1" si="1884"/>
        <v>685.25432587142518</v>
      </c>
      <c r="Q6306" s="47">
        <f ca="1">SUM(L$15:L6306)-SUM(M$15:M6306)</f>
        <v>0</v>
      </c>
      <c r="R6306" s="47" t="str">
        <f t="shared" ca="1" si="1885"/>
        <v>M6309</v>
      </c>
      <c r="S6306" s="40">
        <f t="shared" ca="1" si="1873"/>
        <v>0</v>
      </c>
      <c r="T6306" s="46">
        <f t="shared" ca="1" si="1874"/>
        <v>4</v>
      </c>
      <c r="X6306" s="74">
        <f t="shared" ca="1" si="1875"/>
        <v>-0.68525432587142521</v>
      </c>
      <c r="Y6306" s="75">
        <f t="shared" ca="1" si="1876"/>
        <v>-0.68525432587142521</v>
      </c>
      <c r="Z6306" s="74">
        <f t="shared" ca="1" si="1877"/>
        <v>0.50396204268922362</v>
      </c>
      <c r="AA6306" s="76">
        <f t="shared" ca="1" si="1878"/>
        <v>-685.25432587142518</v>
      </c>
      <c r="AB6306" s="76">
        <f t="shared" ca="1" si="1879"/>
        <v>503.96204268922361</v>
      </c>
    </row>
    <row r="6307" spans="1:28" x14ac:dyDescent="0.25">
      <c r="A6307" s="2">
        <f t="shared" si="1880"/>
        <v>23</v>
      </c>
      <c r="B6307" s="16">
        <f ca="1">VLOOKUP(A6307,PERIODS!$O$4:$P$33,2,FALSE)</f>
        <v>3.5000000000000003E-2</v>
      </c>
      <c r="C6307" s="15"/>
      <c r="D6307" s="18">
        <v>5000</v>
      </c>
      <c r="E6307" s="34">
        <f t="shared" ca="1" si="1881"/>
        <v>22493.326425921106</v>
      </c>
      <c r="F6307" s="34">
        <f t="shared" ca="1" si="1882"/>
        <v>3500.0000000000005</v>
      </c>
      <c r="G6307" s="69">
        <f t="shared" ca="1" si="1868"/>
        <v>0</v>
      </c>
      <c r="H6307" s="34">
        <f t="shared" ca="1" si="1869"/>
        <v>-1480.9814805514018</v>
      </c>
      <c r="I6307" s="34">
        <f t="shared" ca="1" si="1870"/>
        <v>2019.0185194485987</v>
      </c>
      <c r="J6307" s="18">
        <f ca="1">SUM(INDIRECT(ADDRESS(ROW(F6307),COLUMN(F6307),4)):INDIRECT(ADDRESS(ROW(F6307)+N$5-1,COLUMN(F6307),4)))</f>
        <v>25500.000000000004</v>
      </c>
      <c r="K6307" s="18">
        <f t="shared" ca="1" si="1871"/>
        <v>16350</v>
      </c>
      <c r="L6307" s="18">
        <f t="shared" ca="1" si="1883"/>
        <v>16350</v>
      </c>
      <c r="M6307" s="18">
        <f t="shared" ca="1" si="1867"/>
        <v>0</v>
      </c>
      <c r="N6307" s="34">
        <f t="shared" ca="1" si="1872"/>
        <v>20474.307906472506</v>
      </c>
      <c r="P6307" s="18">
        <f t="shared" ca="1" si="1884"/>
        <v>1480.9814805514018</v>
      </c>
      <c r="Q6307" s="47">
        <f ca="1">SUM(L$15:L6307)-SUM(M$15:M6307)</f>
        <v>16350</v>
      </c>
      <c r="R6307" s="47" t="str">
        <f t="shared" ca="1" si="1885"/>
        <v>M6310</v>
      </c>
      <c r="S6307" s="40">
        <f t="shared" ca="1" si="1873"/>
        <v>0</v>
      </c>
      <c r="T6307" s="46">
        <f t="shared" ca="1" si="1874"/>
        <v>26</v>
      </c>
      <c r="X6307" s="74">
        <f t="shared" ca="1" si="1875"/>
        <v>-1.4809814805514017</v>
      </c>
      <c r="Y6307" s="75">
        <f t="shared" ca="1" si="1876"/>
        <v>-1.4809814805514017</v>
      </c>
      <c r="Z6307" s="74">
        <f t="shared" ca="1" si="1877"/>
        <v>0.22741437602619241</v>
      </c>
      <c r="AA6307" s="76">
        <f t="shared" ca="1" si="1878"/>
        <v>-1480.9814805514018</v>
      </c>
      <c r="AB6307" s="76">
        <f t="shared" ca="1" si="1879"/>
        <v>227.4143760261924</v>
      </c>
    </row>
    <row r="6308" spans="1:28" x14ac:dyDescent="0.25">
      <c r="A6308" s="2">
        <f t="shared" si="1880"/>
        <v>24</v>
      </c>
      <c r="B6308" s="16">
        <f ca="1">VLOOKUP(A6308,PERIODS!$O$4:$P$33,2,FALSE)</f>
        <v>3.5000000000000003E-2</v>
      </c>
      <c r="C6308" s="15"/>
      <c r="D6308" s="18">
        <v>5000</v>
      </c>
      <c r="E6308" s="34">
        <f t="shared" ca="1" si="1881"/>
        <v>20474.307906472506</v>
      </c>
      <c r="F6308" s="34">
        <f t="shared" ca="1" si="1882"/>
        <v>3500.0000000000005</v>
      </c>
      <c r="G6308" s="69">
        <f t="shared" ca="1" si="1868"/>
        <v>0</v>
      </c>
      <c r="H6308" s="34">
        <f t="shared" ca="1" si="1869"/>
        <v>4.4173387608623971</v>
      </c>
      <c r="I6308" s="34">
        <f t="shared" ca="1" si="1870"/>
        <v>3504.417338760863</v>
      </c>
      <c r="J6308" s="18">
        <f ca="1">SUM(INDIRECT(ADDRESS(ROW(F6308),COLUMN(F6308),4)):INDIRECT(ADDRESS(ROW(F6308)+N$5-1,COLUMN(F6308),4)))</f>
        <v>26000</v>
      </c>
      <c r="K6308" s="18">
        <f t="shared" ca="1" si="1871"/>
        <v>16350</v>
      </c>
      <c r="L6308" s="18">
        <f t="shared" ca="1" si="1883"/>
        <v>0</v>
      </c>
      <c r="M6308" s="18">
        <f t="shared" ca="1" si="1867"/>
        <v>0</v>
      </c>
      <c r="N6308" s="34">
        <f t="shared" ca="1" si="1872"/>
        <v>16969.890567711642</v>
      </c>
      <c r="P6308" s="18">
        <f t="shared" ca="1" si="1884"/>
        <v>4.4173387608623971</v>
      </c>
      <c r="Q6308" s="47">
        <f ca="1">SUM(L$15:L6308)-SUM(M$15:M6308)</f>
        <v>16350</v>
      </c>
      <c r="R6308" s="47" t="str">
        <f t="shared" ca="1" si="1885"/>
        <v>M6311</v>
      </c>
      <c r="S6308" s="40">
        <f t="shared" ca="1" si="1873"/>
        <v>0</v>
      </c>
      <c r="T6308" s="46">
        <f t="shared" ca="1" si="1874"/>
        <v>49</v>
      </c>
      <c r="X6308" s="74">
        <f t="shared" ca="1" si="1875"/>
        <v>4.4173387608623972E-3</v>
      </c>
      <c r="Y6308" s="75">
        <f t="shared" ca="1" si="1876"/>
        <v>4.4173387608623972E-3</v>
      </c>
      <c r="Z6308" s="74">
        <f t="shared" ca="1" si="1877"/>
        <v>1.0044271095834401</v>
      </c>
      <c r="AA6308" s="76">
        <f t="shared" ca="1" si="1878"/>
        <v>4.4173387608623971</v>
      </c>
      <c r="AB6308" s="76">
        <f t="shared" ca="1" si="1879"/>
        <v>1004.42710958344</v>
      </c>
    </row>
    <row r="6309" spans="1:28" x14ac:dyDescent="0.25">
      <c r="A6309" s="2">
        <f t="shared" si="1880"/>
        <v>25</v>
      </c>
      <c r="B6309" s="16">
        <f ca="1">VLOOKUP(A6309,PERIODS!$O$4:$P$33,2,FALSE)</f>
        <v>3.5000000000000003E-2</v>
      </c>
      <c r="C6309" s="15"/>
      <c r="D6309" s="18">
        <v>5000</v>
      </c>
      <c r="E6309" s="34">
        <f t="shared" ca="1" si="1881"/>
        <v>16969.890567711642</v>
      </c>
      <c r="F6309" s="34">
        <f t="shared" ca="1" si="1882"/>
        <v>3500.0000000000005</v>
      </c>
      <c r="G6309" s="69">
        <f t="shared" ca="1" si="1868"/>
        <v>0</v>
      </c>
      <c r="H6309" s="34">
        <f t="shared" ca="1" si="1869"/>
        <v>947.9202030248764</v>
      </c>
      <c r="I6309" s="34">
        <f t="shared" ca="1" si="1870"/>
        <v>4447.9202030248771</v>
      </c>
      <c r="J6309" s="18">
        <f ca="1">SUM(INDIRECT(ADDRESS(ROW(F6309),COLUMN(F6309),4)):INDIRECT(ADDRESS(ROW(F6309)+N$5-1,COLUMN(F6309),4)))</f>
        <v>24900</v>
      </c>
      <c r="K6309" s="18">
        <f t="shared" ca="1" si="1871"/>
        <v>16350</v>
      </c>
      <c r="L6309" s="18">
        <f t="shared" ca="1" si="1883"/>
        <v>0</v>
      </c>
      <c r="M6309" s="18">
        <f t="shared" ca="1" si="1867"/>
        <v>0</v>
      </c>
      <c r="N6309" s="34">
        <f t="shared" ca="1" si="1872"/>
        <v>12521.970364686764</v>
      </c>
      <c r="P6309" s="18">
        <f t="shared" ca="1" si="1884"/>
        <v>947.9202030248764</v>
      </c>
      <c r="Q6309" s="47">
        <f ca="1">SUM(L$15:L6309)-SUM(M$15:M6309)</f>
        <v>16350</v>
      </c>
      <c r="R6309" s="47" t="str">
        <f t="shared" ca="1" si="1885"/>
        <v>M6312</v>
      </c>
      <c r="S6309" s="40">
        <f t="shared" ca="1" si="1873"/>
        <v>0</v>
      </c>
      <c r="T6309" s="46">
        <f t="shared" ca="1" si="1874"/>
        <v>32</v>
      </c>
      <c r="X6309" s="74">
        <f t="shared" ca="1" si="1875"/>
        <v>0.94792020302487645</v>
      </c>
      <c r="Y6309" s="75">
        <f t="shared" ca="1" si="1876"/>
        <v>0.94792020302487645</v>
      </c>
      <c r="Z6309" s="74">
        <f t="shared" ca="1" si="1877"/>
        <v>2.5803374966281729</v>
      </c>
      <c r="AA6309" s="76">
        <f t="shared" ca="1" si="1878"/>
        <v>947.9202030248764</v>
      </c>
      <c r="AB6309" s="76">
        <f t="shared" ca="1" si="1879"/>
        <v>2580.3374966281731</v>
      </c>
    </row>
    <row r="6310" spans="1:28" x14ac:dyDescent="0.25">
      <c r="A6310" s="2">
        <f t="shared" si="1880"/>
        <v>26</v>
      </c>
      <c r="B6310" s="16">
        <f ca="1">VLOOKUP(A6310,PERIODS!$O$4:$P$33,2,FALSE)</f>
        <v>3.5000000000000003E-2</v>
      </c>
      <c r="C6310" s="15"/>
      <c r="D6310" s="18">
        <v>5000</v>
      </c>
      <c r="E6310" s="34">
        <f t="shared" ca="1" si="1881"/>
        <v>12521.970364686764</v>
      </c>
      <c r="F6310" s="34">
        <f t="shared" ca="1" si="1882"/>
        <v>3500.0000000000005</v>
      </c>
      <c r="G6310" s="69">
        <f t="shared" ca="1" si="1868"/>
        <v>0</v>
      </c>
      <c r="H6310" s="34">
        <f t="shared" ca="1" si="1869"/>
        <v>-874.41765713010489</v>
      </c>
      <c r="I6310" s="34">
        <f t="shared" ca="1" si="1870"/>
        <v>2625.5823428698955</v>
      </c>
      <c r="J6310" s="18">
        <f ca="1">SUM(INDIRECT(ADDRESS(ROW(F6310),COLUMN(F6310),4)):INDIRECT(ADDRESS(ROW(F6310)+N$5-1,COLUMN(F6310),4)))</f>
        <v>23900</v>
      </c>
      <c r="K6310" s="18">
        <f t="shared" ca="1" si="1871"/>
        <v>0</v>
      </c>
      <c r="L6310" s="18">
        <f t="shared" ca="1" si="1883"/>
        <v>0</v>
      </c>
      <c r="M6310" s="18">
        <f t="shared" ca="1" si="1867"/>
        <v>16350</v>
      </c>
      <c r="N6310" s="34">
        <f t="shared" ca="1" si="1872"/>
        <v>26246.388021816871</v>
      </c>
      <c r="P6310" s="18">
        <f t="shared" ca="1" si="1884"/>
        <v>874.41765713010489</v>
      </c>
      <c r="Q6310" s="47">
        <f ca="1">SUM(L$15:L6310)-SUM(M$15:M6310)</f>
        <v>0</v>
      </c>
      <c r="R6310" s="47" t="str">
        <f t="shared" ca="1" si="1885"/>
        <v>M6313</v>
      </c>
      <c r="S6310" s="40">
        <f t="shared" ca="1" si="1873"/>
        <v>0</v>
      </c>
      <c r="T6310" s="46">
        <f t="shared" ca="1" si="1874"/>
        <v>85</v>
      </c>
      <c r="X6310" s="74">
        <f t="shared" ca="1" si="1875"/>
        <v>-0.87441765713010489</v>
      </c>
      <c r="Y6310" s="75">
        <f t="shared" ca="1" si="1876"/>
        <v>-0.87441765713010489</v>
      </c>
      <c r="Z6310" s="74">
        <f t="shared" ca="1" si="1877"/>
        <v>0.41710484700091582</v>
      </c>
      <c r="AA6310" s="76">
        <f t="shared" ca="1" si="1878"/>
        <v>-874.41765713010489</v>
      </c>
      <c r="AB6310" s="76">
        <f t="shared" ca="1" si="1879"/>
        <v>417.10484700091581</v>
      </c>
    </row>
    <row r="6311" spans="1:28" x14ac:dyDescent="0.25">
      <c r="A6311" s="2">
        <f t="shared" si="1880"/>
        <v>27</v>
      </c>
      <c r="B6311" s="16">
        <f ca="1">VLOOKUP(A6311,PERIODS!$O$4:$P$33,2,FALSE)</f>
        <v>3.5000000000000003E-2</v>
      </c>
      <c r="C6311" s="15"/>
      <c r="D6311" s="18">
        <v>5000</v>
      </c>
      <c r="E6311" s="34">
        <f t="shared" ca="1" si="1881"/>
        <v>26246.388021816871</v>
      </c>
      <c r="F6311" s="34">
        <f t="shared" ca="1" si="1882"/>
        <v>3500.0000000000005</v>
      </c>
      <c r="G6311" s="69">
        <f t="shared" ca="1" si="1868"/>
        <v>0</v>
      </c>
      <c r="H6311" s="34">
        <f t="shared" ca="1" si="1869"/>
        <v>-1005.4467843054869</v>
      </c>
      <c r="I6311" s="34">
        <f t="shared" ca="1" si="1870"/>
        <v>2494.5532156945137</v>
      </c>
      <c r="J6311" s="18">
        <f ca="1">SUM(INDIRECT(ADDRESS(ROW(F6311),COLUMN(F6311),4)):INDIRECT(ADDRESS(ROW(F6311)+N$5-1,COLUMN(F6311),4)))</f>
        <v>22900</v>
      </c>
      <c r="K6311" s="18">
        <f t="shared" ca="1" si="1871"/>
        <v>0</v>
      </c>
      <c r="L6311" s="18">
        <f t="shared" ca="1" si="1883"/>
        <v>0</v>
      </c>
      <c r="M6311" s="18">
        <f t="shared" ca="1" si="1867"/>
        <v>0</v>
      </c>
      <c r="N6311" s="34">
        <f t="shared" ca="1" si="1872"/>
        <v>23751.834806122359</v>
      </c>
      <c r="P6311" s="18">
        <f t="shared" ca="1" si="1884"/>
        <v>1005.4467843054869</v>
      </c>
      <c r="Q6311" s="47">
        <f ca="1">SUM(L$15:L6311)-SUM(M$15:M6311)</f>
        <v>0</v>
      </c>
      <c r="R6311" s="47" t="str">
        <f t="shared" ca="1" si="1885"/>
        <v>M6314</v>
      </c>
      <c r="S6311" s="40">
        <f t="shared" ca="1" si="1873"/>
        <v>0</v>
      </c>
      <c r="T6311" s="46">
        <f t="shared" ca="1" si="1874"/>
        <v>14</v>
      </c>
      <c r="X6311" s="74">
        <f t="shared" ca="1" si="1875"/>
        <v>-1.0054467843054868</v>
      </c>
      <c r="Y6311" s="75">
        <f t="shared" ca="1" si="1876"/>
        <v>-1.0054467843054868</v>
      </c>
      <c r="Z6311" s="74">
        <f t="shared" ca="1" si="1877"/>
        <v>0.36588112833485925</v>
      </c>
      <c r="AA6311" s="76">
        <f t="shared" ca="1" si="1878"/>
        <v>-1005.4467843054869</v>
      </c>
      <c r="AB6311" s="76">
        <f t="shared" ca="1" si="1879"/>
        <v>365.88112833485923</v>
      </c>
    </row>
    <row r="6312" spans="1:28" x14ac:dyDescent="0.25">
      <c r="A6312" s="2">
        <f t="shared" si="1880"/>
        <v>28</v>
      </c>
      <c r="B6312" s="16">
        <f ca="1">VLOOKUP(A6312,PERIODS!$O$4:$P$33,2,FALSE)</f>
        <v>0.04</v>
      </c>
      <c r="C6312" s="15"/>
      <c r="D6312" s="18">
        <v>5000</v>
      </c>
      <c r="E6312" s="34">
        <f t="shared" ca="1" si="1881"/>
        <v>23751.834806122359</v>
      </c>
      <c r="F6312" s="34">
        <f t="shared" ca="1" si="1882"/>
        <v>4000</v>
      </c>
      <c r="G6312" s="69">
        <f t="shared" ca="1" si="1868"/>
        <v>0</v>
      </c>
      <c r="H6312" s="34">
        <f t="shared" ca="1" si="1869"/>
        <v>-653.05409809134812</v>
      </c>
      <c r="I6312" s="34">
        <f t="shared" ca="1" si="1870"/>
        <v>3346.9459019086516</v>
      </c>
      <c r="J6312" s="18">
        <f ca="1">SUM(INDIRECT(ADDRESS(ROW(F6312),COLUMN(F6312),4)):INDIRECT(ADDRESS(ROW(F6312)+N$5-1,COLUMN(F6312),4)))</f>
        <v>21900</v>
      </c>
      <c r="K6312" s="18">
        <f t="shared" ca="1" si="1871"/>
        <v>0</v>
      </c>
      <c r="L6312" s="18">
        <f t="shared" ca="1" si="1883"/>
        <v>0</v>
      </c>
      <c r="M6312" s="18">
        <f t="shared" ca="1" si="1867"/>
        <v>0</v>
      </c>
      <c r="N6312" s="34">
        <f t="shared" ca="1" si="1872"/>
        <v>20404.888904213709</v>
      </c>
      <c r="P6312" s="18">
        <f t="shared" ca="1" si="1884"/>
        <v>653.05409809134812</v>
      </c>
      <c r="Q6312" s="47">
        <f ca="1">SUM(L$15:L6312)-SUM(M$15:M6312)</f>
        <v>0</v>
      </c>
      <c r="R6312" s="47" t="str">
        <f t="shared" ca="1" si="1885"/>
        <v>M6315</v>
      </c>
      <c r="S6312" s="40">
        <f t="shared" ca="1" si="1873"/>
        <v>0</v>
      </c>
      <c r="T6312" s="46">
        <f t="shared" ca="1" si="1874"/>
        <v>100</v>
      </c>
      <c r="X6312" s="74">
        <f t="shared" ca="1" si="1875"/>
        <v>-0.65305409809134807</v>
      </c>
      <c r="Y6312" s="75">
        <f t="shared" ca="1" si="1876"/>
        <v>-0.65305409809134807</v>
      </c>
      <c r="Z6312" s="74">
        <f t="shared" ca="1" si="1877"/>
        <v>0.52045382996885248</v>
      </c>
      <c r="AA6312" s="76">
        <f t="shared" ca="1" si="1878"/>
        <v>-653.05409809134812</v>
      </c>
      <c r="AB6312" s="76">
        <f t="shared" ca="1" si="1879"/>
        <v>520.45382996885246</v>
      </c>
    </row>
    <row r="6313" spans="1:28" x14ac:dyDescent="0.25">
      <c r="A6313" s="2">
        <f t="shared" si="1880"/>
        <v>29</v>
      </c>
      <c r="B6313" s="16">
        <f ca="1">VLOOKUP(A6313,PERIODS!$O$4:$P$33,2,FALSE)</f>
        <v>0.04</v>
      </c>
      <c r="C6313" s="15"/>
      <c r="D6313" s="18">
        <v>5000</v>
      </c>
      <c r="E6313" s="34">
        <f t="shared" ca="1" si="1881"/>
        <v>20404.888904213709</v>
      </c>
      <c r="F6313" s="34">
        <f t="shared" ca="1" si="1882"/>
        <v>4000</v>
      </c>
      <c r="G6313" s="69">
        <f t="shared" ca="1" si="1868"/>
        <v>0</v>
      </c>
      <c r="H6313" s="34">
        <f t="shared" ca="1" si="1869"/>
        <v>772.00724662404457</v>
      </c>
      <c r="I6313" s="34">
        <f t="shared" ca="1" si="1870"/>
        <v>4772.0072466240445</v>
      </c>
      <c r="J6313" s="18">
        <f ca="1">SUM(INDIRECT(ADDRESS(ROW(F6313),COLUMN(F6313),4)):INDIRECT(ADDRESS(ROW(F6313)+N$5-1,COLUMN(F6313),4)))</f>
        <v>21200</v>
      </c>
      <c r="K6313" s="18">
        <f t="shared" ca="1" si="1871"/>
        <v>16350</v>
      </c>
      <c r="L6313" s="18">
        <f t="shared" ca="1" si="1883"/>
        <v>16350</v>
      </c>
      <c r="M6313" s="18">
        <f t="shared" ca="1" si="1867"/>
        <v>0</v>
      </c>
      <c r="N6313" s="34">
        <f t="shared" ca="1" si="1872"/>
        <v>15632.881657589664</v>
      </c>
      <c r="P6313" s="18">
        <f t="shared" ca="1" si="1884"/>
        <v>772.00724662404457</v>
      </c>
      <c r="Q6313" s="47">
        <f ca="1">SUM(L$15:L6313)-SUM(M$15:M6313)</f>
        <v>16350</v>
      </c>
      <c r="R6313" s="47" t="str">
        <f t="shared" ca="1" si="1885"/>
        <v>M6316</v>
      </c>
      <c r="S6313" s="40">
        <f t="shared" ca="1" si="1873"/>
        <v>0</v>
      </c>
      <c r="T6313" s="46">
        <f t="shared" ca="1" si="1874"/>
        <v>24</v>
      </c>
      <c r="X6313" s="74">
        <f t="shared" ca="1" si="1875"/>
        <v>0.77200724662404452</v>
      </c>
      <c r="Y6313" s="75">
        <f t="shared" ca="1" si="1876"/>
        <v>0.77200724662404452</v>
      </c>
      <c r="Z6313" s="74">
        <f t="shared" ca="1" si="1877"/>
        <v>2.1641057911103596</v>
      </c>
      <c r="AA6313" s="76">
        <f t="shared" ca="1" si="1878"/>
        <v>772.00724662404457</v>
      </c>
      <c r="AB6313" s="76">
        <f t="shared" ca="1" si="1879"/>
        <v>2164.1057911103594</v>
      </c>
    </row>
    <row r="6314" spans="1:28" x14ac:dyDescent="0.25">
      <c r="A6314" s="2">
        <f t="shared" si="1880"/>
        <v>30</v>
      </c>
      <c r="B6314" s="16">
        <f ca="1">VLOOKUP(A6314,PERIODS!$O$4:$P$33,2,FALSE)</f>
        <v>0.04</v>
      </c>
      <c r="C6314" s="15"/>
      <c r="D6314" s="18">
        <v>5000</v>
      </c>
      <c r="E6314" s="34">
        <f t="shared" ca="1" si="1881"/>
        <v>15632.881657589664</v>
      </c>
      <c r="F6314" s="34">
        <f t="shared" ca="1" si="1882"/>
        <v>4000</v>
      </c>
      <c r="G6314" s="69">
        <f t="shared" ca="1" si="1868"/>
        <v>0</v>
      </c>
      <c r="H6314" s="34">
        <f t="shared" ca="1" si="1869"/>
        <v>-1407.2208292687276</v>
      </c>
      <c r="I6314" s="34">
        <f t="shared" ca="1" si="1870"/>
        <v>2592.7791707312726</v>
      </c>
      <c r="J6314" s="18">
        <f ca="1">SUM(INDIRECT(ADDRESS(ROW(F6314),COLUMN(F6314),4)):INDIRECT(ADDRESS(ROW(F6314)+N$5-1,COLUMN(F6314),4)))</f>
        <v>20500</v>
      </c>
      <c r="K6314" s="18">
        <f t="shared" ca="1" si="1871"/>
        <v>16350</v>
      </c>
      <c r="L6314" s="18">
        <f t="shared" ca="1" si="1883"/>
        <v>0</v>
      </c>
      <c r="M6314" s="18">
        <f t="shared" ca="1" si="1867"/>
        <v>0</v>
      </c>
      <c r="N6314" s="34">
        <f t="shared" ca="1" si="1872"/>
        <v>13040.102486858392</v>
      </c>
      <c r="P6314" s="18">
        <f t="shared" ca="1" si="1884"/>
        <v>1407.2208292687276</v>
      </c>
      <c r="Q6314" s="47">
        <f ca="1">SUM(L$15:L6314)-SUM(M$15:M6314)</f>
        <v>16350</v>
      </c>
      <c r="R6314" s="47" t="str">
        <f t="shared" ca="1" si="1885"/>
        <v>M6317</v>
      </c>
      <c r="S6314" s="40">
        <f t="shared" ca="1" si="1873"/>
        <v>0</v>
      </c>
      <c r="T6314" s="46">
        <f t="shared" ca="1" si="1874"/>
        <v>1</v>
      </c>
      <c r="X6314" s="74">
        <f t="shared" ca="1" si="1875"/>
        <v>-1.4072208292687276</v>
      </c>
      <c r="Y6314" s="75">
        <f t="shared" ca="1" si="1876"/>
        <v>-1.4072208292687276</v>
      </c>
      <c r="Z6314" s="74">
        <f t="shared" ca="1" si="1877"/>
        <v>0.24482274274999224</v>
      </c>
      <c r="AA6314" s="76">
        <f t="shared" ca="1" si="1878"/>
        <v>-1407.2208292687276</v>
      </c>
      <c r="AB6314" s="76">
        <f t="shared" ca="1" si="1879"/>
        <v>244.82274274999224</v>
      </c>
    </row>
    <row r="6315" spans="1:28" x14ac:dyDescent="0.25">
      <c r="A6315" s="2">
        <f t="shared" si="1880"/>
        <v>1</v>
      </c>
      <c r="B6315" s="16">
        <f ca="1">VLOOKUP(A6315,PERIODS!$O$4:$P$33,2,FALSE)</f>
        <v>2.4E-2</v>
      </c>
      <c r="C6315" s="15"/>
      <c r="D6315" s="18">
        <v>5000</v>
      </c>
      <c r="E6315" s="34">
        <f t="shared" ca="1" si="1881"/>
        <v>13040.102486858392</v>
      </c>
      <c r="F6315" s="34">
        <f t="shared" ca="1" si="1882"/>
        <v>2400</v>
      </c>
      <c r="G6315" s="69">
        <f t="shared" ca="1" si="1868"/>
        <v>0</v>
      </c>
      <c r="H6315" s="34">
        <f t="shared" ca="1" si="1869"/>
        <v>219.14134632672636</v>
      </c>
      <c r="I6315" s="34">
        <f t="shared" ca="1" si="1870"/>
        <v>2619.1413463267263</v>
      </c>
      <c r="J6315" s="18">
        <f ca="1">SUM(INDIRECT(ADDRESS(ROW(F6315),COLUMN(F6315),4)):INDIRECT(ADDRESS(ROW(F6315)+N$5-1,COLUMN(F6315),4)))</f>
        <v>19800</v>
      </c>
      <c r="K6315" s="18">
        <f t="shared" ca="1" si="1871"/>
        <v>16350</v>
      </c>
      <c r="L6315" s="18">
        <f t="shared" ca="1" si="1883"/>
        <v>0</v>
      </c>
      <c r="M6315" s="18">
        <f t="shared" ca="1" si="1867"/>
        <v>0</v>
      </c>
      <c r="N6315" s="34">
        <f t="shared" ca="1" si="1872"/>
        <v>10420.961140531665</v>
      </c>
      <c r="P6315" s="18">
        <f t="shared" ca="1" si="1884"/>
        <v>219.14134632672636</v>
      </c>
      <c r="Q6315" s="47">
        <f ca="1">SUM(L$15:L6315)-SUM(M$15:M6315)</f>
        <v>16350</v>
      </c>
      <c r="R6315" s="47" t="str">
        <f t="shared" ca="1" si="1885"/>
        <v>M6318</v>
      </c>
      <c r="S6315" s="40">
        <f t="shared" ca="1" si="1873"/>
        <v>0</v>
      </c>
      <c r="T6315" s="46">
        <f t="shared" ca="1" si="1874"/>
        <v>49</v>
      </c>
      <c r="X6315" s="74">
        <f t="shared" ca="1" si="1875"/>
        <v>0.21914134632672636</v>
      </c>
      <c r="Y6315" s="75">
        <f t="shared" ca="1" si="1876"/>
        <v>0.21914134632672636</v>
      </c>
      <c r="Z6315" s="74">
        <f t="shared" ca="1" si="1877"/>
        <v>1.2450072414515787</v>
      </c>
      <c r="AA6315" s="76">
        <f t="shared" ca="1" si="1878"/>
        <v>219.14134632672636</v>
      </c>
      <c r="AB6315" s="76">
        <f t="shared" ca="1" si="1879"/>
        <v>1245.0072414515787</v>
      </c>
    </row>
    <row r="6316" spans="1:28" x14ac:dyDescent="0.25">
      <c r="A6316" s="2">
        <f t="shared" si="1880"/>
        <v>2</v>
      </c>
      <c r="B6316" s="16">
        <f ca="1">VLOOKUP(A6316,PERIODS!$O$4:$P$33,2,FALSE)</f>
        <v>2.5000000000000001E-2</v>
      </c>
      <c r="C6316" s="15"/>
      <c r="D6316" s="18">
        <v>5000</v>
      </c>
      <c r="E6316" s="34">
        <f t="shared" ca="1" si="1881"/>
        <v>10420.961140531665</v>
      </c>
      <c r="F6316" s="34">
        <f t="shared" ca="1" si="1882"/>
        <v>2500</v>
      </c>
      <c r="G6316" s="69">
        <f t="shared" ca="1" si="1868"/>
        <v>0</v>
      </c>
      <c r="H6316" s="34">
        <f t="shared" ca="1" si="1869"/>
        <v>1959.9639845400536</v>
      </c>
      <c r="I6316" s="34">
        <f t="shared" ca="1" si="1870"/>
        <v>4459.9639845400534</v>
      </c>
      <c r="J6316" s="18">
        <f ca="1">SUM(INDIRECT(ADDRESS(ROW(F6316),COLUMN(F6316),4)):INDIRECT(ADDRESS(ROW(F6316)+N$5-1,COLUMN(F6316),4)))</f>
        <v>20700</v>
      </c>
      <c r="K6316" s="18">
        <f t="shared" ca="1" si="1871"/>
        <v>0</v>
      </c>
      <c r="L6316" s="18">
        <f t="shared" ca="1" si="1883"/>
        <v>0</v>
      </c>
      <c r="M6316" s="18">
        <f t="shared" ca="1" si="1867"/>
        <v>16350</v>
      </c>
      <c r="N6316" s="34">
        <f t="shared" ca="1" si="1872"/>
        <v>22310.997155991612</v>
      </c>
      <c r="P6316" s="18">
        <f t="shared" ca="1" si="1884"/>
        <v>1959.9639845400536</v>
      </c>
      <c r="Q6316" s="47">
        <f ca="1">SUM(L$15:L6316)-SUM(M$15:M6316)</f>
        <v>0</v>
      </c>
      <c r="R6316" s="47" t="str">
        <f t="shared" ca="1" si="1885"/>
        <v>M6319</v>
      </c>
      <c r="S6316" s="40">
        <f t="shared" ca="1" si="1873"/>
        <v>0</v>
      </c>
      <c r="T6316" s="46">
        <f t="shared" ca="1" si="1874"/>
        <v>62</v>
      </c>
      <c r="X6316" s="74">
        <f t="shared" ca="1" si="1875"/>
        <v>2.5450668190071144</v>
      </c>
      <c r="Y6316" s="75">
        <f t="shared" ca="1" si="1876"/>
        <v>1.9599639845400536</v>
      </c>
      <c r="Z6316" s="74">
        <f t="shared" ca="1" si="1877"/>
        <v>7.0990713842313315</v>
      </c>
      <c r="AA6316" s="76">
        <f t="shared" ca="1" si="1878"/>
        <v>1959.9639845400536</v>
      </c>
      <c r="AB6316" s="76">
        <f t="shared" ca="1" si="1879"/>
        <v>7099.0713842313316</v>
      </c>
    </row>
    <row r="6317" spans="1:28" x14ac:dyDescent="0.25">
      <c r="A6317" s="2">
        <f t="shared" si="1880"/>
        <v>3</v>
      </c>
      <c r="B6317" s="16">
        <f ca="1">VLOOKUP(A6317,PERIODS!$O$4:$P$33,2,FALSE)</f>
        <v>2.5000000000000001E-2</v>
      </c>
      <c r="C6317" s="15"/>
      <c r="D6317" s="18">
        <v>5000</v>
      </c>
      <c r="E6317" s="34">
        <f t="shared" ca="1" si="1881"/>
        <v>22310.997155991612</v>
      </c>
      <c r="F6317" s="34">
        <f t="shared" ca="1" si="1882"/>
        <v>2500</v>
      </c>
      <c r="G6317" s="69">
        <f t="shared" ca="1" si="1868"/>
        <v>0</v>
      </c>
      <c r="H6317" s="34">
        <f t="shared" ca="1" si="1869"/>
        <v>185.45689833918291</v>
      </c>
      <c r="I6317" s="34">
        <f t="shared" ca="1" si="1870"/>
        <v>2685.4568983391828</v>
      </c>
      <c r="J6317" s="18">
        <f ca="1">SUM(INDIRECT(ADDRESS(ROW(F6317),COLUMN(F6317),4)):INDIRECT(ADDRESS(ROW(F6317)+N$5-1,COLUMN(F6317),4)))</f>
        <v>21500</v>
      </c>
      <c r="K6317" s="18">
        <f t="shared" ca="1" si="1871"/>
        <v>0</v>
      </c>
      <c r="L6317" s="18">
        <f t="shared" ca="1" si="1883"/>
        <v>0</v>
      </c>
      <c r="M6317" s="18">
        <f t="shared" ca="1" si="1867"/>
        <v>0</v>
      </c>
      <c r="N6317" s="34">
        <f t="shared" ca="1" si="1872"/>
        <v>19625.540257652428</v>
      </c>
      <c r="P6317" s="18">
        <f t="shared" ca="1" si="1884"/>
        <v>185.45689833918291</v>
      </c>
      <c r="Q6317" s="47">
        <f ca="1">SUM(L$15:L6317)-SUM(M$15:M6317)</f>
        <v>0</v>
      </c>
      <c r="R6317" s="47" t="str">
        <f t="shared" ca="1" si="1885"/>
        <v>M6320</v>
      </c>
      <c r="S6317" s="40">
        <f t="shared" ca="1" si="1873"/>
        <v>0</v>
      </c>
      <c r="T6317" s="46">
        <f t="shared" ca="1" si="1874"/>
        <v>55</v>
      </c>
      <c r="X6317" s="74">
        <f t="shared" ca="1" si="1875"/>
        <v>0.18545689833918291</v>
      </c>
      <c r="Y6317" s="75">
        <f t="shared" ca="1" si="1876"/>
        <v>0.18545689833918291</v>
      </c>
      <c r="Z6317" s="74">
        <f t="shared" ca="1" si="1877"/>
        <v>1.2037683142433833</v>
      </c>
      <c r="AA6317" s="76">
        <f t="shared" ca="1" si="1878"/>
        <v>185.45689833918291</v>
      </c>
      <c r="AB6317" s="76">
        <f t="shared" ca="1" si="1879"/>
        <v>1203.7683142433832</v>
      </c>
    </row>
    <row r="6318" spans="1:28" x14ac:dyDescent="0.25">
      <c r="A6318" s="2">
        <f t="shared" si="1880"/>
        <v>4</v>
      </c>
      <c r="B6318" s="16">
        <f ca="1">VLOOKUP(A6318,PERIODS!$O$4:$P$33,2,FALSE)</f>
        <v>2.5000000000000001E-2</v>
      </c>
      <c r="C6318" s="15"/>
      <c r="D6318" s="18">
        <v>5000</v>
      </c>
      <c r="E6318" s="34">
        <f t="shared" ca="1" si="1881"/>
        <v>19625.540257652428</v>
      </c>
      <c r="F6318" s="34">
        <f t="shared" ca="1" si="1882"/>
        <v>2500</v>
      </c>
      <c r="G6318" s="69">
        <f t="shared" ca="1" si="1868"/>
        <v>0</v>
      </c>
      <c r="H6318" s="34">
        <f t="shared" ca="1" si="1869"/>
        <v>-813.66085431219562</v>
      </c>
      <c r="I6318" s="34">
        <f t="shared" ca="1" si="1870"/>
        <v>1686.3391456878044</v>
      </c>
      <c r="J6318" s="18">
        <f ca="1">SUM(INDIRECT(ADDRESS(ROW(F6318),COLUMN(F6318),4)):INDIRECT(ADDRESS(ROW(F6318)+N$5-1,COLUMN(F6318),4)))</f>
        <v>22300</v>
      </c>
      <c r="K6318" s="18">
        <f t="shared" ca="1" si="1871"/>
        <v>16350</v>
      </c>
      <c r="L6318" s="18">
        <f t="shared" ca="1" si="1883"/>
        <v>16350</v>
      </c>
      <c r="M6318" s="18">
        <f t="shared" ca="1" si="1867"/>
        <v>0</v>
      </c>
      <c r="N6318" s="34">
        <f t="shared" ca="1" si="1872"/>
        <v>17939.201111964623</v>
      </c>
      <c r="P6318" s="18">
        <f t="shared" ca="1" si="1884"/>
        <v>813.66085431219562</v>
      </c>
      <c r="Q6318" s="47">
        <f ca="1">SUM(L$15:L6318)-SUM(M$15:M6318)</f>
        <v>16350</v>
      </c>
      <c r="R6318" s="47" t="str">
        <f t="shared" ca="1" si="1885"/>
        <v>M6321</v>
      </c>
      <c r="S6318" s="40">
        <f t="shared" ca="1" si="1873"/>
        <v>0</v>
      </c>
      <c r="T6318" s="46">
        <f t="shared" ca="1" si="1874"/>
        <v>82</v>
      </c>
      <c r="X6318" s="74">
        <f t="shared" ca="1" si="1875"/>
        <v>-0.81366085431219559</v>
      </c>
      <c r="Y6318" s="75">
        <f t="shared" ca="1" si="1876"/>
        <v>-0.81366085431219559</v>
      </c>
      <c r="Z6318" s="74">
        <f t="shared" ca="1" si="1877"/>
        <v>0.44323248298009149</v>
      </c>
      <c r="AA6318" s="76">
        <f t="shared" ca="1" si="1878"/>
        <v>-813.66085431219562</v>
      </c>
      <c r="AB6318" s="76">
        <f t="shared" ca="1" si="1879"/>
        <v>443.2324829800915</v>
      </c>
    </row>
    <row r="6319" spans="1:28" x14ac:dyDescent="0.25">
      <c r="A6319" s="2">
        <f t="shared" si="1880"/>
        <v>5</v>
      </c>
      <c r="B6319" s="16">
        <f ca="1">VLOOKUP(A6319,PERIODS!$O$4:$P$33,2,FALSE)</f>
        <v>3.3000000000000002E-2</v>
      </c>
      <c r="C6319" s="15"/>
      <c r="D6319" s="18">
        <v>5000</v>
      </c>
      <c r="E6319" s="34">
        <f t="shared" ca="1" si="1881"/>
        <v>17939.201111964623</v>
      </c>
      <c r="F6319" s="34">
        <f t="shared" ca="1" si="1882"/>
        <v>3300</v>
      </c>
      <c r="G6319" s="69">
        <f t="shared" ca="1" si="1868"/>
        <v>0</v>
      </c>
      <c r="H6319" s="34">
        <f t="shared" ca="1" si="1869"/>
        <v>1338.4348650455333</v>
      </c>
      <c r="I6319" s="34">
        <f t="shared" ca="1" si="1870"/>
        <v>4638.4348650455331</v>
      </c>
      <c r="J6319" s="18">
        <f ca="1">SUM(INDIRECT(ADDRESS(ROW(F6319),COLUMN(F6319),4)):INDIRECT(ADDRESS(ROW(F6319)+N$5-1,COLUMN(F6319),4)))</f>
        <v>23100</v>
      </c>
      <c r="K6319" s="18">
        <f t="shared" ca="1" si="1871"/>
        <v>16350</v>
      </c>
      <c r="L6319" s="18">
        <f t="shared" ca="1" si="1883"/>
        <v>0</v>
      </c>
      <c r="M6319" s="18">
        <f t="shared" ca="1" si="1867"/>
        <v>0</v>
      </c>
      <c r="N6319" s="34">
        <f t="shared" ca="1" si="1872"/>
        <v>13300.766246919091</v>
      </c>
      <c r="P6319" s="18">
        <f t="shared" ca="1" si="1884"/>
        <v>1338.4348650455333</v>
      </c>
      <c r="Q6319" s="47">
        <f ca="1">SUM(L$15:L6319)-SUM(M$15:M6319)</f>
        <v>16350</v>
      </c>
      <c r="R6319" s="47" t="str">
        <f t="shared" ca="1" si="1885"/>
        <v>M6322</v>
      </c>
      <c r="S6319" s="40">
        <f t="shared" ca="1" si="1873"/>
        <v>0</v>
      </c>
      <c r="T6319" s="46">
        <f t="shared" ca="1" si="1874"/>
        <v>42</v>
      </c>
      <c r="X6319" s="74">
        <f t="shared" ca="1" si="1875"/>
        <v>1.3384348650455333</v>
      </c>
      <c r="Y6319" s="75">
        <f t="shared" ca="1" si="1876"/>
        <v>1.3384348650455333</v>
      </c>
      <c r="Z6319" s="74">
        <f t="shared" ca="1" si="1877"/>
        <v>3.8130708620990714</v>
      </c>
      <c r="AA6319" s="76">
        <f t="shared" ca="1" si="1878"/>
        <v>1338.4348650455333</v>
      </c>
      <c r="AB6319" s="76">
        <f t="shared" ca="1" si="1879"/>
        <v>3813.0708620990713</v>
      </c>
    </row>
    <row r="6320" spans="1:28" x14ac:dyDescent="0.25">
      <c r="A6320" s="2">
        <f t="shared" si="1880"/>
        <v>6</v>
      </c>
      <c r="B6320" s="16">
        <f ca="1">VLOOKUP(A6320,PERIODS!$O$4:$P$33,2,FALSE)</f>
        <v>3.3000000000000002E-2</v>
      </c>
      <c r="C6320" s="15"/>
      <c r="D6320" s="18">
        <v>5000</v>
      </c>
      <c r="E6320" s="34">
        <f t="shared" ca="1" si="1881"/>
        <v>13300.766246919091</v>
      </c>
      <c r="F6320" s="34">
        <f t="shared" ca="1" si="1882"/>
        <v>3300</v>
      </c>
      <c r="G6320" s="69">
        <f t="shared" ca="1" si="1868"/>
        <v>0</v>
      </c>
      <c r="H6320" s="34">
        <f t="shared" ca="1" si="1869"/>
        <v>1254.9830381713305</v>
      </c>
      <c r="I6320" s="34">
        <f t="shared" ca="1" si="1870"/>
        <v>4554.9830381713309</v>
      </c>
      <c r="J6320" s="18">
        <f ca="1">SUM(INDIRECT(ADDRESS(ROW(F6320),COLUMN(F6320),4)):INDIRECT(ADDRESS(ROW(F6320)+N$5-1,COLUMN(F6320),4)))</f>
        <v>23100</v>
      </c>
      <c r="K6320" s="18">
        <f t="shared" ca="1" si="1871"/>
        <v>16350</v>
      </c>
      <c r="L6320" s="18">
        <f t="shared" ca="1" si="1883"/>
        <v>0</v>
      </c>
      <c r="M6320" s="18">
        <f t="shared" ca="1" si="1867"/>
        <v>0</v>
      </c>
      <c r="N6320" s="34">
        <f t="shared" ca="1" si="1872"/>
        <v>8745.78320874776</v>
      </c>
      <c r="P6320" s="18">
        <f t="shared" ca="1" si="1884"/>
        <v>1254.9830381713305</v>
      </c>
      <c r="Q6320" s="47">
        <f ca="1">SUM(L$15:L6320)-SUM(M$15:M6320)</f>
        <v>16350</v>
      </c>
      <c r="R6320" s="47" t="str">
        <f t="shared" ca="1" si="1885"/>
        <v>M6323</v>
      </c>
      <c r="S6320" s="40">
        <f t="shared" ca="1" si="1873"/>
        <v>0</v>
      </c>
      <c r="T6320" s="46">
        <f t="shared" ca="1" si="1874"/>
        <v>16</v>
      </c>
      <c r="X6320" s="74">
        <f t="shared" ca="1" si="1875"/>
        <v>1.2549830381713305</v>
      </c>
      <c r="Y6320" s="75">
        <f t="shared" ca="1" si="1876"/>
        <v>1.2549830381713305</v>
      </c>
      <c r="Z6320" s="74">
        <f t="shared" ca="1" si="1877"/>
        <v>3.5077788754936825</v>
      </c>
      <c r="AA6320" s="76">
        <f t="shared" ca="1" si="1878"/>
        <v>1254.9830381713305</v>
      </c>
      <c r="AB6320" s="76">
        <f t="shared" ca="1" si="1879"/>
        <v>3507.7788754936823</v>
      </c>
    </row>
    <row r="6321" spans="1:28" x14ac:dyDescent="0.25">
      <c r="A6321" s="2">
        <f t="shared" si="1880"/>
        <v>7</v>
      </c>
      <c r="B6321" s="16">
        <f ca="1">VLOOKUP(A6321,PERIODS!$O$4:$P$33,2,FALSE)</f>
        <v>3.3000000000000002E-2</v>
      </c>
      <c r="C6321" s="15"/>
      <c r="D6321" s="18">
        <v>5000</v>
      </c>
      <c r="E6321" s="34">
        <f t="shared" ca="1" si="1881"/>
        <v>8745.78320874776</v>
      </c>
      <c r="F6321" s="34">
        <f t="shared" ca="1" si="1882"/>
        <v>3300</v>
      </c>
      <c r="G6321" s="69">
        <f t="shared" ca="1" si="1868"/>
        <v>0</v>
      </c>
      <c r="H6321" s="34">
        <f t="shared" ca="1" si="1869"/>
        <v>180.1170761409274</v>
      </c>
      <c r="I6321" s="34">
        <f t="shared" ca="1" si="1870"/>
        <v>3480.1170761409276</v>
      </c>
      <c r="J6321" s="18">
        <f ca="1">SUM(INDIRECT(ADDRESS(ROW(F6321),COLUMN(F6321),4)):INDIRECT(ADDRESS(ROW(F6321)+N$5-1,COLUMN(F6321),4)))</f>
        <v>23100</v>
      </c>
      <c r="K6321" s="18">
        <f t="shared" ca="1" si="1871"/>
        <v>0</v>
      </c>
      <c r="L6321" s="18">
        <f t="shared" ca="1" si="1883"/>
        <v>0</v>
      </c>
      <c r="M6321" s="18">
        <f t="shared" ca="1" si="1867"/>
        <v>16350</v>
      </c>
      <c r="N6321" s="34">
        <f t="shared" ca="1" si="1872"/>
        <v>21615.666132606832</v>
      </c>
      <c r="P6321" s="18">
        <f t="shared" ca="1" si="1884"/>
        <v>180.1170761409274</v>
      </c>
      <c r="Q6321" s="47">
        <f ca="1">SUM(L$15:L6321)-SUM(M$15:M6321)</f>
        <v>0</v>
      </c>
      <c r="R6321" s="47" t="str">
        <f t="shared" ca="1" si="1885"/>
        <v>M6324</v>
      </c>
      <c r="S6321" s="40">
        <f t="shared" ca="1" si="1873"/>
        <v>0</v>
      </c>
      <c r="T6321" s="46">
        <f t="shared" ca="1" si="1874"/>
        <v>81</v>
      </c>
      <c r="X6321" s="74">
        <f t="shared" ca="1" si="1875"/>
        <v>0.1801170761409274</v>
      </c>
      <c r="Y6321" s="75">
        <f t="shared" ca="1" si="1876"/>
        <v>0.1801170761409274</v>
      </c>
      <c r="Z6321" s="74">
        <f t="shared" ca="1" si="1877"/>
        <v>1.1973575369158791</v>
      </c>
      <c r="AA6321" s="76">
        <f t="shared" ca="1" si="1878"/>
        <v>180.1170761409274</v>
      </c>
      <c r="AB6321" s="76">
        <f t="shared" ca="1" si="1879"/>
        <v>1197.3575369158791</v>
      </c>
    </row>
    <row r="6322" spans="1:28" x14ac:dyDescent="0.25">
      <c r="A6322" s="2">
        <f t="shared" si="1880"/>
        <v>8</v>
      </c>
      <c r="B6322" s="16">
        <f ca="1">VLOOKUP(A6322,PERIODS!$O$4:$P$33,2,FALSE)</f>
        <v>3.3000000000000002E-2</v>
      </c>
      <c r="C6322" s="15"/>
      <c r="D6322" s="18">
        <v>5000</v>
      </c>
      <c r="E6322" s="34">
        <f t="shared" ca="1" si="1881"/>
        <v>21615.666132606832</v>
      </c>
      <c r="F6322" s="34">
        <f t="shared" ca="1" si="1882"/>
        <v>3300</v>
      </c>
      <c r="G6322" s="69">
        <f t="shared" ca="1" si="1868"/>
        <v>0</v>
      </c>
      <c r="H6322" s="34">
        <f t="shared" ca="1" si="1869"/>
        <v>159.74995016875053</v>
      </c>
      <c r="I6322" s="34">
        <f t="shared" ca="1" si="1870"/>
        <v>3459.7499501687507</v>
      </c>
      <c r="J6322" s="18">
        <f ca="1">SUM(INDIRECT(ADDRESS(ROW(F6322),COLUMN(F6322),4)):INDIRECT(ADDRESS(ROW(F6322)+N$5-1,COLUMN(F6322),4)))</f>
        <v>23100</v>
      </c>
      <c r="K6322" s="18">
        <f t="shared" ca="1" si="1871"/>
        <v>16350</v>
      </c>
      <c r="L6322" s="18">
        <f t="shared" ca="1" si="1883"/>
        <v>16350</v>
      </c>
      <c r="M6322" s="18">
        <f t="shared" ca="1" si="1867"/>
        <v>0</v>
      </c>
      <c r="N6322" s="34">
        <f t="shared" ca="1" si="1872"/>
        <v>18155.916182438079</v>
      </c>
      <c r="P6322" s="18">
        <f t="shared" ca="1" si="1884"/>
        <v>159.74995016875053</v>
      </c>
      <c r="Q6322" s="47">
        <f ca="1">SUM(L$15:L6322)-SUM(M$15:M6322)</f>
        <v>16350</v>
      </c>
      <c r="R6322" s="47" t="str">
        <f t="shared" ca="1" si="1885"/>
        <v>M6325</v>
      </c>
      <c r="S6322" s="40">
        <f t="shared" ca="1" si="1873"/>
        <v>0</v>
      </c>
      <c r="T6322" s="46">
        <f t="shared" ca="1" si="1874"/>
        <v>36</v>
      </c>
      <c r="X6322" s="74">
        <f t="shared" ca="1" si="1875"/>
        <v>0.15974995016875054</v>
      </c>
      <c r="Y6322" s="75">
        <f t="shared" ca="1" si="1876"/>
        <v>0.15974995016875054</v>
      </c>
      <c r="Z6322" s="74">
        <f t="shared" ca="1" si="1877"/>
        <v>1.1732174714803272</v>
      </c>
      <c r="AA6322" s="76">
        <f t="shared" ca="1" si="1878"/>
        <v>159.74995016875053</v>
      </c>
      <c r="AB6322" s="76">
        <f t="shared" ca="1" si="1879"/>
        <v>1173.2174714803273</v>
      </c>
    </row>
    <row r="6323" spans="1:28" x14ac:dyDescent="0.25">
      <c r="A6323" s="2">
        <f t="shared" si="1880"/>
        <v>9</v>
      </c>
      <c r="B6323" s="16">
        <f ca="1">VLOOKUP(A6323,PERIODS!$O$4:$P$33,2,FALSE)</f>
        <v>3.3000000000000002E-2</v>
      </c>
      <c r="C6323" s="15"/>
      <c r="D6323" s="18">
        <v>5000</v>
      </c>
      <c r="E6323" s="34">
        <f t="shared" ca="1" si="1881"/>
        <v>18155.916182438079</v>
      </c>
      <c r="F6323" s="34">
        <f t="shared" ca="1" si="1882"/>
        <v>3300</v>
      </c>
      <c r="G6323" s="69">
        <f t="shared" ca="1" si="1868"/>
        <v>0</v>
      </c>
      <c r="H6323" s="34">
        <f t="shared" ca="1" si="1869"/>
        <v>-332.04429319803512</v>
      </c>
      <c r="I6323" s="34">
        <f t="shared" ca="1" si="1870"/>
        <v>2967.9557068019649</v>
      </c>
      <c r="J6323" s="18">
        <f ca="1">SUM(INDIRECT(ADDRESS(ROW(F6323),COLUMN(F6323),4)):INDIRECT(ADDRESS(ROW(F6323)+N$5-1,COLUMN(F6323),4)))</f>
        <v>23100</v>
      </c>
      <c r="K6323" s="18">
        <f t="shared" ca="1" si="1871"/>
        <v>16350</v>
      </c>
      <c r="L6323" s="18">
        <f t="shared" ca="1" si="1883"/>
        <v>0</v>
      </c>
      <c r="M6323" s="18">
        <f t="shared" ca="1" si="1867"/>
        <v>0</v>
      </c>
      <c r="N6323" s="34">
        <f t="shared" ca="1" si="1872"/>
        <v>15187.960475636115</v>
      </c>
      <c r="P6323" s="18">
        <f t="shared" ca="1" si="1884"/>
        <v>332.04429319803512</v>
      </c>
      <c r="Q6323" s="47">
        <f ca="1">SUM(L$15:L6323)-SUM(M$15:M6323)</f>
        <v>16350</v>
      </c>
      <c r="R6323" s="47" t="str">
        <f t="shared" ca="1" si="1885"/>
        <v>M6326</v>
      </c>
      <c r="S6323" s="40">
        <f t="shared" ca="1" si="1873"/>
        <v>0</v>
      </c>
      <c r="T6323" s="46">
        <f t="shared" ca="1" si="1874"/>
        <v>18</v>
      </c>
      <c r="X6323" s="74">
        <f t="shared" ca="1" si="1875"/>
        <v>-0.33204429319803513</v>
      </c>
      <c r="Y6323" s="75">
        <f t="shared" ca="1" si="1876"/>
        <v>-0.33204429319803513</v>
      </c>
      <c r="Z6323" s="74">
        <f t="shared" ca="1" si="1877"/>
        <v>0.71745554375016873</v>
      </c>
      <c r="AA6323" s="76">
        <f t="shared" ca="1" si="1878"/>
        <v>-332.04429319803512</v>
      </c>
      <c r="AB6323" s="76">
        <f t="shared" ca="1" si="1879"/>
        <v>717.45554375016877</v>
      </c>
    </row>
    <row r="6324" spans="1:28" x14ac:dyDescent="0.25">
      <c r="A6324" s="2">
        <f t="shared" si="1880"/>
        <v>10</v>
      </c>
      <c r="B6324" s="16">
        <f ca="1">VLOOKUP(A6324,PERIODS!$O$4:$P$33,2,FALSE)</f>
        <v>3.3000000000000002E-2</v>
      </c>
      <c r="C6324" s="15"/>
      <c r="D6324" s="18">
        <v>5000</v>
      </c>
      <c r="E6324" s="34">
        <f t="shared" ca="1" si="1881"/>
        <v>15187.960475636115</v>
      </c>
      <c r="F6324" s="34">
        <f t="shared" ca="1" si="1882"/>
        <v>3300</v>
      </c>
      <c r="G6324" s="69">
        <f t="shared" ca="1" si="1868"/>
        <v>0</v>
      </c>
      <c r="H6324" s="34">
        <f t="shared" ca="1" si="1869"/>
        <v>558.99049840803559</v>
      </c>
      <c r="I6324" s="34">
        <f t="shared" ca="1" si="1870"/>
        <v>3858.9904984080358</v>
      </c>
      <c r="J6324" s="18">
        <f ca="1">SUM(INDIRECT(ADDRESS(ROW(F6324),COLUMN(F6324),4)):INDIRECT(ADDRESS(ROW(F6324)+N$5-1,COLUMN(F6324),4)))</f>
        <v>23100</v>
      </c>
      <c r="K6324" s="18">
        <f t="shared" ca="1" si="1871"/>
        <v>16350</v>
      </c>
      <c r="L6324" s="18">
        <f t="shared" ca="1" si="1883"/>
        <v>0</v>
      </c>
      <c r="M6324" s="18">
        <f t="shared" ca="1" si="1867"/>
        <v>0</v>
      </c>
      <c r="N6324" s="34">
        <f t="shared" ca="1" si="1872"/>
        <v>11328.96997722808</v>
      </c>
      <c r="P6324" s="18">
        <f t="shared" ca="1" si="1884"/>
        <v>558.99049840803559</v>
      </c>
      <c r="Q6324" s="47">
        <f ca="1">SUM(L$15:L6324)-SUM(M$15:M6324)</f>
        <v>16350</v>
      </c>
      <c r="R6324" s="47" t="str">
        <f t="shared" ca="1" si="1885"/>
        <v>M6327</v>
      </c>
      <c r="S6324" s="40">
        <f t="shared" ca="1" si="1873"/>
        <v>0</v>
      </c>
      <c r="T6324" s="46">
        <f t="shared" ca="1" si="1874"/>
        <v>89</v>
      </c>
      <c r="X6324" s="74">
        <f t="shared" ca="1" si="1875"/>
        <v>0.55899049840803561</v>
      </c>
      <c r="Y6324" s="75">
        <f t="shared" ca="1" si="1876"/>
        <v>0.55899049840803561</v>
      </c>
      <c r="Z6324" s="74">
        <f t="shared" ca="1" si="1877"/>
        <v>1.7489060853693961</v>
      </c>
      <c r="AA6324" s="76">
        <f t="shared" ca="1" si="1878"/>
        <v>558.99049840803559</v>
      </c>
      <c r="AB6324" s="76">
        <f t="shared" ca="1" si="1879"/>
        <v>1748.9060853693961</v>
      </c>
    </row>
    <row r="6325" spans="1:28" x14ac:dyDescent="0.25">
      <c r="A6325" s="2">
        <f t="shared" si="1880"/>
        <v>11</v>
      </c>
      <c r="B6325" s="16">
        <f ca="1">VLOOKUP(A6325,PERIODS!$O$4:$P$33,2,FALSE)</f>
        <v>3.3000000000000002E-2</v>
      </c>
      <c r="C6325" s="15"/>
      <c r="D6325" s="18">
        <v>5000</v>
      </c>
      <c r="E6325" s="34">
        <f t="shared" ca="1" si="1881"/>
        <v>11328.96997722808</v>
      </c>
      <c r="F6325" s="34">
        <f t="shared" ca="1" si="1882"/>
        <v>3300</v>
      </c>
      <c r="G6325" s="69">
        <f t="shared" ca="1" si="1868"/>
        <v>0</v>
      </c>
      <c r="H6325" s="34">
        <f t="shared" ca="1" si="1869"/>
        <v>1015.3641322413196</v>
      </c>
      <c r="I6325" s="34">
        <f t="shared" ca="1" si="1870"/>
        <v>4315.3641322413196</v>
      </c>
      <c r="J6325" s="18">
        <f ca="1">SUM(INDIRECT(ADDRESS(ROW(F6325),COLUMN(F6325),4)):INDIRECT(ADDRESS(ROW(F6325)+N$5-1,COLUMN(F6325),4)))</f>
        <v>23300</v>
      </c>
      <c r="K6325" s="18">
        <f t="shared" ca="1" si="1871"/>
        <v>0</v>
      </c>
      <c r="L6325" s="18">
        <f t="shared" ca="1" si="1883"/>
        <v>0</v>
      </c>
      <c r="M6325" s="18">
        <f t="shared" ca="1" si="1867"/>
        <v>16350</v>
      </c>
      <c r="N6325" s="34">
        <f t="shared" ca="1" si="1872"/>
        <v>23363.60584498676</v>
      </c>
      <c r="P6325" s="18">
        <f t="shared" ca="1" si="1884"/>
        <v>1015.3641322413196</v>
      </c>
      <c r="Q6325" s="47">
        <f ca="1">SUM(L$15:L6325)-SUM(M$15:M6325)</f>
        <v>0</v>
      </c>
      <c r="R6325" s="47" t="str">
        <f t="shared" ca="1" si="1885"/>
        <v>M6328</v>
      </c>
      <c r="S6325" s="40">
        <f t="shared" ca="1" si="1873"/>
        <v>0</v>
      </c>
      <c r="T6325" s="46">
        <f t="shared" ca="1" si="1874"/>
        <v>78</v>
      </c>
      <c r="X6325" s="74">
        <f t="shared" ca="1" si="1875"/>
        <v>1.0153641322413196</v>
      </c>
      <c r="Y6325" s="75">
        <f t="shared" ca="1" si="1876"/>
        <v>1.0153641322413196</v>
      </c>
      <c r="Z6325" s="74">
        <f t="shared" ca="1" si="1877"/>
        <v>2.7603683535121446</v>
      </c>
      <c r="AA6325" s="76">
        <f t="shared" ca="1" si="1878"/>
        <v>1015.3641322413196</v>
      </c>
      <c r="AB6325" s="76">
        <f t="shared" ca="1" si="1879"/>
        <v>2760.3683535121445</v>
      </c>
    </row>
    <row r="6326" spans="1:28" x14ac:dyDescent="0.25">
      <c r="A6326" s="2">
        <f t="shared" si="1880"/>
        <v>12</v>
      </c>
      <c r="B6326" s="16">
        <f ca="1">VLOOKUP(A6326,PERIODS!$O$4:$P$33,2,FALSE)</f>
        <v>3.3000000000000002E-2</v>
      </c>
      <c r="C6326" s="15"/>
      <c r="D6326" s="18">
        <v>5000</v>
      </c>
      <c r="E6326" s="34">
        <f t="shared" ca="1" si="1881"/>
        <v>23363.60584498676</v>
      </c>
      <c r="F6326" s="34">
        <f t="shared" ca="1" si="1882"/>
        <v>3300</v>
      </c>
      <c r="G6326" s="69">
        <f t="shared" ca="1" si="1868"/>
        <v>0</v>
      </c>
      <c r="H6326" s="34">
        <f t="shared" ca="1" si="1869"/>
        <v>-1172.4870377989992</v>
      </c>
      <c r="I6326" s="34">
        <f t="shared" ca="1" si="1870"/>
        <v>2127.5129622010008</v>
      </c>
      <c r="J6326" s="18">
        <f ca="1">SUM(INDIRECT(ADDRESS(ROW(F6326),COLUMN(F6326),4)):INDIRECT(ADDRESS(ROW(F6326)+N$5-1,COLUMN(F6326),4)))</f>
        <v>23500</v>
      </c>
      <c r="K6326" s="18">
        <f t="shared" ca="1" si="1871"/>
        <v>16350</v>
      </c>
      <c r="L6326" s="18">
        <f t="shared" ca="1" si="1883"/>
        <v>16350</v>
      </c>
      <c r="M6326" s="18">
        <f t="shared" ca="1" si="1867"/>
        <v>0</v>
      </c>
      <c r="N6326" s="34">
        <f t="shared" ca="1" si="1872"/>
        <v>21236.092882785757</v>
      </c>
      <c r="P6326" s="18">
        <f t="shared" ca="1" si="1884"/>
        <v>1172.4870377989992</v>
      </c>
      <c r="Q6326" s="47">
        <f ca="1">SUM(L$15:L6326)-SUM(M$15:M6326)</f>
        <v>16350</v>
      </c>
      <c r="R6326" s="47" t="str">
        <f t="shared" ca="1" si="1885"/>
        <v>M6329</v>
      </c>
      <c r="S6326" s="40">
        <f t="shared" ca="1" si="1873"/>
        <v>0</v>
      </c>
      <c r="T6326" s="46">
        <f t="shared" ca="1" si="1874"/>
        <v>84</v>
      </c>
      <c r="X6326" s="74">
        <f t="shared" ca="1" si="1875"/>
        <v>-1.1724870377989991</v>
      </c>
      <c r="Y6326" s="75">
        <f t="shared" ca="1" si="1876"/>
        <v>-1.1724870377989991</v>
      </c>
      <c r="Z6326" s="74">
        <f t="shared" ca="1" si="1877"/>
        <v>0.30959600602092069</v>
      </c>
      <c r="AA6326" s="76">
        <f t="shared" ca="1" si="1878"/>
        <v>-1172.4870377989992</v>
      </c>
      <c r="AB6326" s="76">
        <f t="shared" ca="1" si="1879"/>
        <v>309.5960060209207</v>
      </c>
    </row>
    <row r="6327" spans="1:28" x14ac:dyDescent="0.25">
      <c r="A6327" s="2">
        <f t="shared" si="1880"/>
        <v>13</v>
      </c>
      <c r="B6327" s="16">
        <f ca="1">VLOOKUP(A6327,PERIODS!$O$4:$P$33,2,FALSE)</f>
        <v>3.3000000000000002E-2</v>
      </c>
      <c r="C6327" s="15"/>
      <c r="D6327" s="18">
        <v>5000</v>
      </c>
      <c r="E6327" s="34">
        <f t="shared" ca="1" si="1881"/>
        <v>21236.092882785757</v>
      </c>
      <c r="F6327" s="34">
        <f t="shared" ca="1" si="1882"/>
        <v>3300</v>
      </c>
      <c r="G6327" s="69">
        <f t="shared" ca="1" si="1868"/>
        <v>0</v>
      </c>
      <c r="H6327" s="34">
        <f t="shared" ca="1" si="1869"/>
        <v>-1804.8294401015894</v>
      </c>
      <c r="I6327" s="34">
        <f t="shared" ca="1" si="1870"/>
        <v>1495.1705598984106</v>
      </c>
      <c r="J6327" s="18">
        <f ca="1">SUM(INDIRECT(ADDRESS(ROW(F6327),COLUMN(F6327),4)):INDIRECT(ADDRESS(ROW(F6327)+N$5-1,COLUMN(F6327),4)))</f>
        <v>23700</v>
      </c>
      <c r="K6327" s="18">
        <f t="shared" ca="1" si="1871"/>
        <v>16350</v>
      </c>
      <c r="L6327" s="18">
        <f t="shared" ca="1" si="1883"/>
        <v>0</v>
      </c>
      <c r="M6327" s="18">
        <f t="shared" ca="1" si="1867"/>
        <v>0</v>
      </c>
      <c r="N6327" s="34">
        <f t="shared" ca="1" si="1872"/>
        <v>19740.922322887345</v>
      </c>
      <c r="P6327" s="18">
        <f t="shared" ca="1" si="1884"/>
        <v>1804.8294401015894</v>
      </c>
      <c r="Q6327" s="47">
        <f ca="1">SUM(L$15:L6327)-SUM(M$15:M6327)</f>
        <v>16350</v>
      </c>
      <c r="R6327" s="47" t="str">
        <f t="shared" ca="1" si="1885"/>
        <v>M6330</v>
      </c>
      <c r="S6327" s="40">
        <f t="shared" ca="1" si="1873"/>
        <v>0</v>
      </c>
      <c r="T6327" s="46">
        <f t="shared" ca="1" si="1874"/>
        <v>66</v>
      </c>
      <c r="X6327" s="74">
        <f t="shared" ca="1" si="1875"/>
        <v>-1.8048294401015894</v>
      </c>
      <c r="Y6327" s="75">
        <f t="shared" ca="1" si="1876"/>
        <v>-1.8048294401015894</v>
      </c>
      <c r="Z6327" s="74">
        <f t="shared" ca="1" si="1877"/>
        <v>0.16450251171623265</v>
      </c>
      <c r="AA6327" s="76">
        <f t="shared" ca="1" si="1878"/>
        <v>-1804.8294401015894</v>
      </c>
      <c r="AB6327" s="76">
        <f t="shared" ca="1" si="1879"/>
        <v>164.50251171623265</v>
      </c>
    </row>
    <row r="6328" spans="1:28" x14ac:dyDescent="0.25">
      <c r="A6328" s="2">
        <f t="shared" si="1880"/>
        <v>14</v>
      </c>
      <c r="B6328" s="16">
        <f ca="1">VLOOKUP(A6328,PERIODS!$O$4:$P$33,2,FALSE)</f>
        <v>3.3000000000000002E-2</v>
      </c>
      <c r="C6328" s="15"/>
      <c r="D6328" s="18">
        <v>5000</v>
      </c>
      <c r="E6328" s="34">
        <f t="shared" ca="1" si="1881"/>
        <v>19740.922322887345</v>
      </c>
      <c r="F6328" s="34">
        <f t="shared" ca="1" si="1882"/>
        <v>3300</v>
      </c>
      <c r="G6328" s="69">
        <f t="shared" ca="1" si="1868"/>
        <v>0</v>
      </c>
      <c r="H6328" s="34">
        <f t="shared" ca="1" si="1869"/>
        <v>-680.72842910958559</v>
      </c>
      <c r="I6328" s="34">
        <f t="shared" ca="1" si="1870"/>
        <v>2619.2715708904143</v>
      </c>
      <c r="J6328" s="18">
        <f ca="1">SUM(INDIRECT(ADDRESS(ROW(F6328),COLUMN(F6328),4)):INDIRECT(ADDRESS(ROW(F6328)+N$5-1,COLUMN(F6328),4)))</f>
        <v>23900</v>
      </c>
      <c r="K6328" s="18">
        <f t="shared" ca="1" si="1871"/>
        <v>16350</v>
      </c>
      <c r="L6328" s="18">
        <f t="shared" ca="1" si="1883"/>
        <v>0</v>
      </c>
      <c r="M6328" s="18">
        <f t="shared" ca="1" si="1867"/>
        <v>0</v>
      </c>
      <c r="N6328" s="34">
        <f t="shared" ca="1" si="1872"/>
        <v>17121.650751996931</v>
      </c>
      <c r="P6328" s="18">
        <f t="shared" ca="1" si="1884"/>
        <v>680.72842910958559</v>
      </c>
      <c r="Q6328" s="47">
        <f ca="1">SUM(L$15:L6328)-SUM(M$15:M6328)</f>
        <v>16350</v>
      </c>
      <c r="R6328" s="47" t="str">
        <f t="shared" ca="1" si="1885"/>
        <v>M6331</v>
      </c>
      <c r="S6328" s="40">
        <f t="shared" ca="1" si="1873"/>
        <v>0</v>
      </c>
      <c r="T6328" s="46">
        <f t="shared" ca="1" si="1874"/>
        <v>5</v>
      </c>
      <c r="X6328" s="74">
        <f t="shared" ca="1" si="1875"/>
        <v>-0.68072842910958564</v>
      </c>
      <c r="Y6328" s="75">
        <f t="shared" ca="1" si="1876"/>
        <v>-0.68072842910958564</v>
      </c>
      <c r="Z6328" s="74">
        <f t="shared" ca="1" si="1877"/>
        <v>0.50624809217606992</v>
      </c>
      <c r="AA6328" s="76">
        <f t="shared" ca="1" si="1878"/>
        <v>-680.72842910958559</v>
      </c>
      <c r="AB6328" s="76">
        <f t="shared" ca="1" si="1879"/>
        <v>506.24809217606992</v>
      </c>
    </row>
    <row r="6329" spans="1:28" x14ac:dyDescent="0.25">
      <c r="A6329" s="2">
        <f t="shared" si="1880"/>
        <v>15</v>
      </c>
      <c r="B6329" s="16">
        <f ca="1">VLOOKUP(A6329,PERIODS!$O$4:$P$33,2,FALSE)</f>
        <v>3.3000000000000002E-2</v>
      </c>
      <c r="C6329" s="15"/>
      <c r="D6329" s="18">
        <v>5000</v>
      </c>
      <c r="E6329" s="34">
        <f t="shared" ca="1" si="1881"/>
        <v>17121.650751996931</v>
      </c>
      <c r="F6329" s="34">
        <f t="shared" ca="1" si="1882"/>
        <v>3300</v>
      </c>
      <c r="G6329" s="69">
        <f t="shared" ca="1" si="1868"/>
        <v>0</v>
      </c>
      <c r="H6329" s="34">
        <f t="shared" ca="1" si="1869"/>
        <v>-1199.8073184830555</v>
      </c>
      <c r="I6329" s="34">
        <f t="shared" ca="1" si="1870"/>
        <v>2100.1926815169445</v>
      </c>
      <c r="J6329" s="18">
        <f ca="1">SUM(INDIRECT(ADDRESS(ROW(F6329),COLUMN(F6329),4)):INDIRECT(ADDRESS(ROW(F6329)+N$5-1,COLUMN(F6329),4)))</f>
        <v>24100</v>
      </c>
      <c r="K6329" s="18">
        <f t="shared" ca="1" si="1871"/>
        <v>0</v>
      </c>
      <c r="L6329" s="18">
        <f t="shared" ca="1" si="1883"/>
        <v>0</v>
      </c>
      <c r="M6329" s="18">
        <f t="shared" ca="1" si="1867"/>
        <v>16350</v>
      </c>
      <c r="N6329" s="34">
        <f t="shared" ca="1" si="1872"/>
        <v>31371.458070479988</v>
      </c>
      <c r="P6329" s="18">
        <f t="shared" ca="1" si="1884"/>
        <v>1199.8073184830555</v>
      </c>
      <c r="Q6329" s="47">
        <f ca="1">SUM(L$15:L6329)-SUM(M$15:M6329)</f>
        <v>0</v>
      </c>
      <c r="R6329" s="47" t="str">
        <f t="shared" ca="1" si="1885"/>
        <v>M6332</v>
      </c>
      <c r="S6329" s="40">
        <f t="shared" ca="1" si="1873"/>
        <v>0</v>
      </c>
      <c r="T6329" s="46">
        <f t="shared" ca="1" si="1874"/>
        <v>9</v>
      </c>
      <c r="X6329" s="74">
        <f t="shared" ca="1" si="1875"/>
        <v>-1.1998073184830556</v>
      </c>
      <c r="Y6329" s="75">
        <f t="shared" ca="1" si="1876"/>
        <v>-1.1998073184830556</v>
      </c>
      <c r="Z6329" s="74">
        <f t="shared" ca="1" si="1877"/>
        <v>0.30125225206130063</v>
      </c>
      <c r="AA6329" s="76">
        <f t="shared" ca="1" si="1878"/>
        <v>-1199.8073184830555</v>
      </c>
      <c r="AB6329" s="76">
        <f t="shared" ca="1" si="1879"/>
        <v>301.25225206130062</v>
      </c>
    </row>
    <row r="6330" spans="1:28" x14ac:dyDescent="0.25">
      <c r="A6330" s="2">
        <f t="shared" si="1880"/>
        <v>16</v>
      </c>
      <c r="B6330" s="16">
        <f ca="1">VLOOKUP(A6330,PERIODS!$O$4:$P$33,2,FALSE)</f>
        <v>3.3000000000000002E-2</v>
      </c>
      <c r="C6330" s="15"/>
      <c r="D6330" s="18">
        <v>5000</v>
      </c>
      <c r="E6330" s="34">
        <f t="shared" ca="1" si="1881"/>
        <v>31371.458070479988</v>
      </c>
      <c r="F6330" s="34">
        <f t="shared" ca="1" si="1882"/>
        <v>3300</v>
      </c>
      <c r="G6330" s="69">
        <f t="shared" ca="1" si="1868"/>
        <v>0</v>
      </c>
      <c r="H6330" s="34">
        <f t="shared" ca="1" si="1869"/>
        <v>-669.42878415199323</v>
      </c>
      <c r="I6330" s="34">
        <f t="shared" ca="1" si="1870"/>
        <v>2630.5712158480069</v>
      </c>
      <c r="J6330" s="18">
        <f ca="1">SUM(INDIRECT(ADDRESS(ROW(F6330),COLUMN(F6330),4)):INDIRECT(ADDRESS(ROW(F6330)+N$5-1,COLUMN(F6330),4)))</f>
        <v>24300</v>
      </c>
      <c r="K6330" s="18">
        <f t="shared" ca="1" si="1871"/>
        <v>0</v>
      </c>
      <c r="L6330" s="18">
        <f t="shared" ca="1" si="1883"/>
        <v>0</v>
      </c>
      <c r="M6330" s="18">
        <f t="shared" ca="1" si="1867"/>
        <v>0</v>
      </c>
      <c r="N6330" s="34">
        <f t="shared" ca="1" si="1872"/>
        <v>28740.886854631983</v>
      </c>
      <c r="P6330" s="18">
        <f t="shared" ca="1" si="1884"/>
        <v>669.42878415199323</v>
      </c>
      <c r="Q6330" s="47">
        <f ca="1">SUM(L$15:L6330)-SUM(M$15:M6330)</f>
        <v>0</v>
      </c>
      <c r="R6330" s="47" t="str">
        <f t="shared" ca="1" si="1885"/>
        <v>M6333</v>
      </c>
      <c r="S6330" s="40">
        <f t="shared" ca="1" si="1873"/>
        <v>0</v>
      </c>
      <c r="T6330" s="46">
        <f t="shared" ca="1" si="1874"/>
        <v>15</v>
      </c>
      <c r="X6330" s="74">
        <f t="shared" ca="1" si="1875"/>
        <v>-0.66942878415199325</v>
      </c>
      <c r="Y6330" s="75">
        <f t="shared" ca="1" si="1876"/>
        <v>-0.66942878415199325</v>
      </c>
      <c r="Z6330" s="74">
        <f t="shared" ca="1" si="1877"/>
        <v>0.51200095733370066</v>
      </c>
      <c r="AA6330" s="76">
        <f t="shared" ca="1" si="1878"/>
        <v>-669.42878415199323</v>
      </c>
      <c r="AB6330" s="76">
        <f t="shared" ca="1" si="1879"/>
        <v>512.00095733370063</v>
      </c>
    </row>
    <row r="6331" spans="1:28" x14ac:dyDescent="0.25">
      <c r="A6331" s="2">
        <f t="shared" si="1880"/>
        <v>17</v>
      </c>
      <c r="B6331" s="16">
        <f ca="1">VLOOKUP(A6331,PERIODS!$O$4:$P$33,2,FALSE)</f>
        <v>3.5000000000000003E-2</v>
      </c>
      <c r="C6331" s="15"/>
      <c r="D6331" s="18">
        <v>5000</v>
      </c>
      <c r="E6331" s="34">
        <f t="shared" ca="1" si="1881"/>
        <v>28740.886854631983</v>
      </c>
      <c r="F6331" s="34">
        <f t="shared" ca="1" si="1882"/>
        <v>3500.0000000000005</v>
      </c>
      <c r="G6331" s="69">
        <f t="shared" ca="1" si="1868"/>
        <v>0</v>
      </c>
      <c r="H6331" s="34">
        <f t="shared" ca="1" si="1869"/>
        <v>1550.3591200298647</v>
      </c>
      <c r="I6331" s="34">
        <f t="shared" ca="1" si="1870"/>
        <v>5050.3591200298652</v>
      </c>
      <c r="J6331" s="18">
        <f ca="1">SUM(INDIRECT(ADDRESS(ROW(F6331),COLUMN(F6331),4)):INDIRECT(ADDRESS(ROW(F6331)+N$5-1,COLUMN(F6331),4)))</f>
        <v>24500.000000000004</v>
      </c>
      <c r="K6331" s="18">
        <f t="shared" ca="1" si="1871"/>
        <v>0</v>
      </c>
      <c r="L6331" s="18">
        <f t="shared" ca="1" si="1883"/>
        <v>0</v>
      </c>
      <c r="M6331" s="18">
        <f t="shared" ca="1" si="1867"/>
        <v>0</v>
      </c>
      <c r="N6331" s="34">
        <f t="shared" ca="1" si="1872"/>
        <v>23690.527734602118</v>
      </c>
      <c r="P6331" s="18">
        <f t="shared" ca="1" si="1884"/>
        <v>1550.3591200298647</v>
      </c>
      <c r="Q6331" s="47">
        <f ca="1">SUM(L$15:L6331)-SUM(M$15:M6331)</f>
        <v>0</v>
      </c>
      <c r="R6331" s="47" t="str">
        <f t="shared" ca="1" si="1885"/>
        <v>M6334</v>
      </c>
      <c r="S6331" s="40">
        <f t="shared" ca="1" si="1873"/>
        <v>0</v>
      </c>
      <c r="T6331" s="46">
        <f t="shared" ca="1" si="1874"/>
        <v>8</v>
      </c>
      <c r="X6331" s="74">
        <f t="shared" ca="1" si="1875"/>
        <v>1.5503591200298648</v>
      </c>
      <c r="Y6331" s="75">
        <f t="shared" ca="1" si="1876"/>
        <v>1.5503591200298648</v>
      </c>
      <c r="Z6331" s="74">
        <f t="shared" ca="1" si="1877"/>
        <v>4.7131624697523407</v>
      </c>
      <c r="AA6331" s="76">
        <f t="shared" ca="1" si="1878"/>
        <v>1550.3591200298647</v>
      </c>
      <c r="AB6331" s="76">
        <f t="shared" ca="1" si="1879"/>
        <v>4713.1624697523403</v>
      </c>
    </row>
    <row r="6332" spans="1:28" x14ac:dyDescent="0.25">
      <c r="A6332" s="2">
        <f t="shared" si="1880"/>
        <v>18</v>
      </c>
      <c r="B6332" s="16">
        <f ca="1">VLOOKUP(A6332,PERIODS!$O$4:$P$33,2,FALSE)</f>
        <v>3.5000000000000003E-2</v>
      </c>
      <c r="C6332" s="15"/>
      <c r="D6332" s="18">
        <v>5000</v>
      </c>
      <c r="E6332" s="34">
        <f t="shared" ca="1" si="1881"/>
        <v>23690.527734602118</v>
      </c>
      <c r="F6332" s="34">
        <f t="shared" ca="1" si="1882"/>
        <v>3500.0000000000005</v>
      </c>
      <c r="G6332" s="69">
        <f t="shared" ca="1" si="1868"/>
        <v>0</v>
      </c>
      <c r="H6332" s="34">
        <f t="shared" ca="1" si="1869"/>
        <v>-421.86248373549074</v>
      </c>
      <c r="I6332" s="34">
        <f t="shared" ca="1" si="1870"/>
        <v>3078.1375162645099</v>
      </c>
      <c r="J6332" s="18">
        <f ca="1">SUM(INDIRECT(ADDRESS(ROW(F6332),COLUMN(F6332),4)):INDIRECT(ADDRESS(ROW(F6332)+N$5-1,COLUMN(F6332),4)))</f>
        <v>24500.000000000004</v>
      </c>
      <c r="K6332" s="18">
        <f t="shared" ca="1" si="1871"/>
        <v>16350</v>
      </c>
      <c r="L6332" s="18">
        <f t="shared" ca="1" si="1883"/>
        <v>16350</v>
      </c>
      <c r="M6332" s="18">
        <f t="shared" ca="1" si="1867"/>
        <v>0</v>
      </c>
      <c r="N6332" s="34">
        <f t="shared" ca="1" si="1872"/>
        <v>20612.390218337609</v>
      </c>
      <c r="P6332" s="18">
        <f t="shared" ca="1" si="1884"/>
        <v>421.86248373549074</v>
      </c>
      <c r="Q6332" s="47">
        <f ca="1">SUM(L$15:L6332)-SUM(M$15:M6332)</f>
        <v>16350</v>
      </c>
      <c r="R6332" s="47" t="str">
        <f t="shared" ca="1" si="1885"/>
        <v>M6335</v>
      </c>
      <c r="S6332" s="40">
        <f t="shared" ca="1" si="1873"/>
        <v>0</v>
      </c>
      <c r="T6332" s="46">
        <f t="shared" ca="1" si="1874"/>
        <v>38</v>
      </c>
      <c r="X6332" s="74">
        <f t="shared" ca="1" si="1875"/>
        <v>-0.42186248373549073</v>
      </c>
      <c r="Y6332" s="75">
        <f t="shared" ca="1" si="1876"/>
        <v>-0.42186248373549073</v>
      </c>
      <c r="Z6332" s="74">
        <f t="shared" ca="1" si="1877"/>
        <v>0.6558242196895373</v>
      </c>
      <c r="AA6332" s="76">
        <f t="shared" ca="1" si="1878"/>
        <v>-421.86248373549074</v>
      </c>
      <c r="AB6332" s="76">
        <f t="shared" ca="1" si="1879"/>
        <v>655.82421968953736</v>
      </c>
    </row>
    <row r="6333" spans="1:28" x14ac:dyDescent="0.25">
      <c r="A6333" s="2">
        <f t="shared" si="1880"/>
        <v>19</v>
      </c>
      <c r="B6333" s="16">
        <f ca="1">VLOOKUP(A6333,PERIODS!$O$4:$P$33,2,FALSE)</f>
        <v>3.5000000000000003E-2</v>
      </c>
      <c r="C6333" s="15"/>
      <c r="D6333" s="18">
        <v>5000</v>
      </c>
      <c r="E6333" s="34">
        <f t="shared" ca="1" si="1881"/>
        <v>20612.390218337609</v>
      </c>
      <c r="F6333" s="34">
        <f t="shared" ca="1" si="1882"/>
        <v>3500.0000000000005</v>
      </c>
      <c r="G6333" s="69">
        <f t="shared" ca="1" si="1868"/>
        <v>0</v>
      </c>
      <c r="H6333" s="34">
        <f t="shared" ca="1" si="1869"/>
        <v>1476.1803985064289</v>
      </c>
      <c r="I6333" s="34">
        <f t="shared" ca="1" si="1870"/>
        <v>4976.1803985064289</v>
      </c>
      <c r="J6333" s="18">
        <f ca="1">SUM(INDIRECT(ADDRESS(ROW(F6333),COLUMN(F6333),4)):INDIRECT(ADDRESS(ROW(F6333)+N$5-1,COLUMN(F6333),4)))</f>
        <v>24500.000000000004</v>
      </c>
      <c r="K6333" s="18">
        <f t="shared" ca="1" si="1871"/>
        <v>16350</v>
      </c>
      <c r="L6333" s="18">
        <f t="shared" ca="1" si="1883"/>
        <v>0</v>
      </c>
      <c r="M6333" s="18">
        <f t="shared" ca="1" si="1867"/>
        <v>0</v>
      </c>
      <c r="N6333" s="34">
        <f t="shared" ca="1" si="1872"/>
        <v>15636.20981983118</v>
      </c>
      <c r="P6333" s="18">
        <f t="shared" ca="1" si="1884"/>
        <v>1476.1803985064289</v>
      </c>
      <c r="Q6333" s="47">
        <f ca="1">SUM(L$15:L6333)-SUM(M$15:M6333)</f>
        <v>16350</v>
      </c>
      <c r="R6333" s="47" t="str">
        <f t="shared" ca="1" si="1885"/>
        <v>M6336</v>
      </c>
      <c r="S6333" s="40">
        <f t="shared" ca="1" si="1873"/>
        <v>0</v>
      </c>
      <c r="T6333" s="46">
        <f t="shared" ca="1" si="1874"/>
        <v>7</v>
      </c>
      <c r="X6333" s="74">
        <f t="shared" ca="1" si="1875"/>
        <v>1.476180398506429</v>
      </c>
      <c r="Y6333" s="75">
        <f t="shared" ca="1" si="1876"/>
        <v>1.476180398506429</v>
      </c>
      <c r="Z6333" s="74">
        <f t="shared" ca="1" si="1877"/>
        <v>4.3761983833970746</v>
      </c>
      <c r="AA6333" s="76">
        <f t="shared" ca="1" si="1878"/>
        <v>1476.1803985064289</v>
      </c>
      <c r="AB6333" s="76">
        <f t="shared" ca="1" si="1879"/>
        <v>4376.1983833970744</v>
      </c>
    </row>
    <row r="6334" spans="1:28" x14ac:dyDescent="0.25">
      <c r="A6334" s="2">
        <f t="shared" si="1880"/>
        <v>20</v>
      </c>
      <c r="B6334" s="16">
        <f ca="1">VLOOKUP(A6334,PERIODS!$O$4:$P$33,2,FALSE)</f>
        <v>3.5000000000000003E-2</v>
      </c>
      <c r="C6334" s="15"/>
      <c r="D6334" s="18">
        <v>5000</v>
      </c>
      <c r="E6334" s="34">
        <f t="shared" ca="1" si="1881"/>
        <v>15636.20981983118</v>
      </c>
      <c r="F6334" s="34">
        <f t="shared" ca="1" si="1882"/>
        <v>3500.0000000000005</v>
      </c>
      <c r="G6334" s="69">
        <f t="shared" ca="1" si="1868"/>
        <v>0</v>
      </c>
      <c r="H6334" s="34">
        <f t="shared" ca="1" si="1869"/>
        <v>-1001.0008865365987</v>
      </c>
      <c r="I6334" s="34">
        <f t="shared" ca="1" si="1870"/>
        <v>2498.999113463402</v>
      </c>
      <c r="J6334" s="18">
        <f ca="1">SUM(INDIRECT(ADDRESS(ROW(F6334),COLUMN(F6334),4)):INDIRECT(ADDRESS(ROW(F6334)+N$5-1,COLUMN(F6334),4)))</f>
        <v>24500.000000000004</v>
      </c>
      <c r="K6334" s="18">
        <f t="shared" ca="1" si="1871"/>
        <v>16350</v>
      </c>
      <c r="L6334" s="18">
        <f t="shared" ca="1" si="1883"/>
        <v>0</v>
      </c>
      <c r="M6334" s="18">
        <f t="shared" ca="1" si="1867"/>
        <v>0</v>
      </c>
      <c r="N6334" s="34">
        <f t="shared" ca="1" si="1872"/>
        <v>13137.210706367778</v>
      </c>
      <c r="P6334" s="18">
        <f t="shared" ca="1" si="1884"/>
        <v>1001.0008865365987</v>
      </c>
      <c r="Q6334" s="47">
        <f ca="1">SUM(L$15:L6334)-SUM(M$15:M6334)</f>
        <v>16350</v>
      </c>
      <c r="R6334" s="47" t="str">
        <f t="shared" ca="1" si="1885"/>
        <v>M6337</v>
      </c>
      <c r="S6334" s="40">
        <f t="shared" ca="1" si="1873"/>
        <v>0</v>
      </c>
      <c r="T6334" s="46">
        <f t="shared" ca="1" si="1874"/>
        <v>93</v>
      </c>
      <c r="X6334" s="74">
        <f t="shared" ca="1" si="1875"/>
        <v>-1.0010008865365987</v>
      </c>
      <c r="Y6334" s="75">
        <f t="shared" ca="1" si="1876"/>
        <v>-1.0010008865365987</v>
      </c>
      <c r="Z6334" s="74">
        <f t="shared" ca="1" si="1877"/>
        <v>0.36751141979622504</v>
      </c>
      <c r="AA6334" s="76">
        <f t="shared" ca="1" si="1878"/>
        <v>-1001.0008865365987</v>
      </c>
      <c r="AB6334" s="76">
        <f t="shared" ca="1" si="1879"/>
        <v>367.51141979622503</v>
      </c>
    </row>
    <row r="6335" spans="1:28" x14ac:dyDescent="0.25">
      <c r="A6335" s="2">
        <f t="shared" si="1880"/>
        <v>21</v>
      </c>
      <c r="B6335" s="16">
        <f ca="1">VLOOKUP(A6335,PERIODS!$O$4:$P$33,2,FALSE)</f>
        <v>3.5000000000000003E-2</v>
      </c>
      <c r="C6335" s="15"/>
      <c r="D6335" s="18">
        <v>5000</v>
      </c>
      <c r="E6335" s="34">
        <f t="shared" ca="1" si="1881"/>
        <v>13137.210706367778</v>
      </c>
      <c r="F6335" s="34">
        <f t="shared" ca="1" si="1882"/>
        <v>3500.0000000000005</v>
      </c>
      <c r="G6335" s="69">
        <f t="shared" ca="1" si="1868"/>
        <v>0</v>
      </c>
      <c r="H6335" s="34">
        <f t="shared" ca="1" si="1869"/>
        <v>335.03549774032058</v>
      </c>
      <c r="I6335" s="34">
        <f t="shared" ca="1" si="1870"/>
        <v>3835.0354977403213</v>
      </c>
      <c r="J6335" s="18">
        <f ca="1">SUM(INDIRECT(ADDRESS(ROW(F6335),COLUMN(F6335),4)):INDIRECT(ADDRESS(ROW(F6335)+N$5-1,COLUMN(F6335),4)))</f>
        <v>24500.000000000004</v>
      </c>
      <c r="K6335" s="18">
        <f t="shared" ca="1" si="1871"/>
        <v>0</v>
      </c>
      <c r="L6335" s="18">
        <f t="shared" ca="1" si="1883"/>
        <v>0</v>
      </c>
      <c r="M6335" s="18">
        <f t="shared" ca="1" si="1867"/>
        <v>16350</v>
      </c>
      <c r="N6335" s="34">
        <f t="shared" ca="1" si="1872"/>
        <v>25652.175208627457</v>
      </c>
      <c r="P6335" s="18">
        <f t="shared" ca="1" si="1884"/>
        <v>335.03549774032058</v>
      </c>
      <c r="Q6335" s="47">
        <f ca="1">SUM(L$15:L6335)-SUM(M$15:M6335)</f>
        <v>0</v>
      </c>
      <c r="R6335" s="47" t="str">
        <f t="shared" ca="1" si="1885"/>
        <v>M6338</v>
      </c>
      <c r="S6335" s="40">
        <f t="shared" ca="1" si="1873"/>
        <v>0</v>
      </c>
      <c r="T6335" s="46">
        <f t="shared" ca="1" si="1874"/>
        <v>52</v>
      </c>
      <c r="X6335" s="74">
        <f t="shared" ca="1" si="1875"/>
        <v>0.3350354977403206</v>
      </c>
      <c r="Y6335" s="75">
        <f t="shared" ca="1" si="1876"/>
        <v>0.3350354977403206</v>
      </c>
      <c r="Z6335" s="74">
        <f t="shared" ca="1" si="1877"/>
        <v>1.3979900098280207</v>
      </c>
      <c r="AA6335" s="76">
        <f t="shared" ca="1" si="1878"/>
        <v>335.03549774032058</v>
      </c>
      <c r="AB6335" s="76">
        <f t="shared" ca="1" si="1879"/>
        <v>1397.9900098280207</v>
      </c>
    </row>
    <row r="6336" spans="1:28" x14ac:dyDescent="0.25">
      <c r="A6336" s="2">
        <f t="shared" si="1880"/>
        <v>22</v>
      </c>
      <c r="B6336" s="16">
        <f ca="1">VLOOKUP(A6336,PERIODS!$O$4:$P$33,2,FALSE)</f>
        <v>3.5000000000000003E-2</v>
      </c>
      <c r="C6336" s="15"/>
      <c r="D6336" s="18">
        <v>5000</v>
      </c>
      <c r="E6336" s="34">
        <f t="shared" ca="1" si="1881"/>
        <v>25652.175208627457</v>
      </c>
      <c r="F6336" s="34">
        <f t="shared" ca="1" si="1882"/>
        <v>3500.0000000000005</v>
      </c>
      <c r="G6336" s="69">
        <f t="shared" ca="1" si="1868"/>
        <v>0</v>
      </c>
      <c r="H6336" s="34">
        <f t="shared" ca="1" si="1869"/>
        <v>899.37386488076265</v>
      </c>
      <c r="I6336" s="34">
        <f t="shared" ca="1" si="1870"/>
        <v>4399.373864880763</v>
      </c>
      <c r="J6336" s="18">
        <f ca="1">SUM(INDIRECT(ADDRESS(ROW(F6336),COLUMN(F6336),4)):INDIRECT(ADDRESS(ROW(F6336)+N$5-1,COLUMN(F6336),4)))</f>
        <v>25000.000000000004</v>
      </c>
      <c r="K6336" s="18">
        <f t="shared" ca="1" si="1871"/>
        <v>0</v>
      </c>
      <c r="L6336" s="18">
        <f t="shared" ca="1" si="1883"/>
        <v>0</v>
      </c>
      <c r="M6336" s="18">
        <f t="shared" ca="1" si="1867"/>
        <v>0</v>
      </c>
      <c r="N6336" s="34">
        <f t="shared" ca="1" si="1872"/>
        <v>21252.801343746694</v>
      </c>
      <c r="P6336" s="18">
        <f t="shared" ca="1" si="1884"/>
        <v>899.37386488076265</v>
      </c>
      <c r="Q6336" s="47">
        <f ca="1">SUM(L$15:L6336)-SUM(M$15:M6336)</f>
        <v>0</v>
      </c>
      <c r="R6336" s="47" t="str">
        <f t="shared" ca="1" si="1885"/>
        <v>M6339</v>
      </c>
      <c r="S6336" s="40">
        <f t="shared" ca="1" si="1873"/>
        <v>0</v>
      </c>
      <c r="T6336" s="46">
        <f t="shared" ca="1" si="1874"/>
        <v>89</v>
      </c>
      <c r="X6336" s="74">
        <f t="shared" ca="1" si="1875"/>
        <v>0.89937386488076265</v>
      </c>
      <c r="Y6336" s="75">
        <f t="shared" ca="1" si="1876"/>
        <v>0.89937386488076265</v>
      </c>
      <c r="Z6336" s="74">
        <f t="shared" ca="1" si="1877"/>
        <v>2.4580635493068383</v>
      </c>
      <c r="AA6336" s="76">
        <f t="shared" ca="1" si="1878"/>
        <v>899.37386488076265</v>
      </c>
      <c r="AB6336" s="76">
        <f t="shared" ca="1" si="1879"/>
        <v>2458.0635493068385</v>
      </c>
    </row>
    <row r="6337" spans="1:28" x14ac:dyDescent="0.25">
      <c r="A6337" s="2">
        <f t="shared" si="1880"/>
        <v>23</v>
      </c>
      <c r="B6337" s="16">
        <f ca="1">VLOOKUP(A6337,PERIODS!$O$4:$P$33,2,FALSE)</f>
        <v>3.5000000000000003E-2</v>
      </c>
      <c r="C6337" s="15"/>
      <c r="D6337" s="18">
        <v>5000</v>
      </c>
      <c r="E6337" s="34">
        <f t="shared" ca="1" si="1881"/>
        <v>21252.801343746694</v>
      </c>
      <c r="F6337" s="34">
        <f t="shared" ca="1" si="1882"/>
        <v>3500.0000000000005</v>
      </c>
      <c r="G6337" s="69">
        <f t="shared" ca="1" si="1868"/>
        <v>0</v>
      </c>
      <c r="H6337" s="34">
        <f t="shared" ca="1" si="1869"/>
        <v>-978.57367979516278</v>
      </c>
      <c r="I6337" s="34">
        <f t="shared" ca="1" si="1870"/>
        <v>2521.4263202048378</v>
      </c>
      <c r="J6337" s="18">
        <f ca="1">SUM(INDIRECT(ADDRESS(ROW(F6337),COLUMN(F6337),4)):INDIRECT(ADDRESS(ROW(F6337)+N$5-1,COLUMN(F6337),4)))</f>
        <v>25500.000000000004</v>
      </c>
      <c r="K6337" s="18">
        <f t="shared" ca="1" si="1871"/>
        <v>16350</v>
      </c>
      <c r="L6337" s="18">
        <f t="shared" ca="1" si="1883"/>
        <v>16350</v>
      </c>
      <c r="M6337" s="18">
        <f t="shared" ca="1" si="1867"/>
        <v>0</v>
      </c>
      <c r="N6337" s="34">
        <f t="shared" ca="1" si="1872"/>
        <v>18731.375023541856</v>
      </c>
      <c r="P6337" s="18">
        <f t="shared" ca="1" si="1884"/>
        <v>978.57367979516278</v>
      </c>
      <c r="Q6337" s="47">
        <f ca="1">SUM(L$15:L6337)-SUM(M$15:M6337)</f>
        <v>16350</v>
      </c>
      <c r="R6337" s="47" t="str">
        <f t="shared" ca="1" si="1885"/>
        <v>M6340</v>
      </c>
      <c r="S6337" s="40">
        <f t="shared" ca="1" si="1873"/>
        <v>0</v>
      </c>
      <c r="T6337" s="46">
        <f t="shared" ca="1" si="1874"/>
        <v>54</v>
      </c>
      <c r="X6337" s="74">
        <f t="shared" ca="1" si="1875"/>
        <v>-0.97857367979516274</v>
      </c>
      <c r="Y6337" s="75">
        <f t="shared" ca="1" si="1876"/>
        <v>-0.97857367979516274</v>
      </c>
      <c r="Z6337" s="74">
        <f t="shared" ca="1" si="1877"/>
        <v>0.37584679460080866</v>
      </c>
      <c r="AA6337" s="76">
        <f t="shared" ca="1" si="1878"/>
        <v>-978.57367979516278</v>
      </c>
      <c r="AB6337" s="76">
        <f t="shared" ca="1" si="1879"/>
        <v>375.84679460080866</v>
      </c>
    </row>
    <row r="6338" spans="1:28" x14ac:dyDescent="0.25">
      <c r="A6338" s="2">
        <f t="shared" si="1880"/>
        <v>24</v>
      </c>
      <c r="B6338" s="16">
        <f ca="1">VLOOKUP(A6338,PERIODS!$O$4:$P$33,2,FALSE)</f>
        <v>3.5000000000000003E-2</v>
      </c>
      <c r="C6338" s="15"/>
      <c r="D6338" s="18">
        <v>5000</v>
      </c>
      <c r="E6338" s="34">
        <f t="shared" ca="1" si="1881"/>
        <v>18731.375023541856</v>
      </c>
      <c r="F6338" s="34">
        <f t="shared" ca="1" si="1882"/>
        <v>3500.0000000000005</v>
      </c>
      <c r="G6338" s="69">
        <f t="shared" ca="1" si="1868"/>
        <v>0</v>
      </c>
      <c r="H6338" s="34">
        <f t="shared" ca="1" si="1869"/>
        <v>790.7307418620818</v>
      </c>
      <c r="I6338" s="34">
        <f t="shared" ca="1" si="1870"/>
        <v>4290.7307418620821</v>
      </c>
      <c r="J6338" s="18">
        <f ca="1">SUM(INDIRECT(ADDRESS(ROW(F6338),COLUMN(F6338),4)):INDIRECT(ADDRESS(ROW(F6338)+N$5-1,COLUMN(F6338),4)))</f>
        <v>26000</v>
      </c>
      <c r="K6338" s="18">
        <f t="shared" ca="1" si="1871"/>
        <v>16350</v>
      </c>
      <c r="L6338" s="18">
        <f t="shared" ca="1" si="1883"/>
        <v>0</v>
      </c>
      <c r="M6338" s="18">
        <f t="shared" ca="1" si="1867"/>
        <v>0</v>
      </c>
      <c r="N6338" s="34">
        <f t="shared" ca="1" si="1872"/>
        <v>14440.644281679773</v>
      </c>
      <c r="P6338" s="18">
        <f t="shared" ca="1" si="1884"/>
        <v>790.7307418620818</v>
      </c>
      <c r="Q6338" s="47">
        <f ca="1">SUM(L$15:L6338)-SUM(M$15:M6338)</f>
        <v>16350</v>
      </c>
      <c r="R6338" s="47" t="str">
        <f t="shared" ca="1" si="1885"/>
        <v>M6341</v>
      </c>
      <c r="S6338" s="40">
        <f t="shared" ca="1" si="1873"/>
        <v>0</v>
      </c>
      <c r="T6338" s="46">
        <f t="shared" ca="1" si="1874"/>
        <v>25</v>
      </c>
      <c r="X6338" s="74">
        <f t="shared" ca="1" si="1875"/>
        <v>0.79073074186208181</v>
      </c>
      <c r="Y6338" s="75">
        <f t="shared" ca="1" si="1876"/>
        <v>0.79073074186208181</v>
      </c>
      <c r="Z6338" s="74">
        <f t="shared" ca="1" si="1877"/>
        <v>2.2050071286955393</v>
      </c>
      <c r="AA6338" s="76">
        <f t="shared" ca="1" si="1878"/>
        <v>790.7307418620818</v>
      </c>
      <c r="AB6338" s="76">
        <f t="shared" ca="1" si="1879"/>
        <v>2205.0071286955394</v>
      </c>
    </row>
    <row r="6339" spans="1:28" x14ac:dyDescent="0.25">
      <c r="A6339" s="2">
        <f t="shared" si="1880"/>
        <v>25</v>
      </c>
      <c r="B6339" s="16">
        <f ca="1">VLOOKUP(A6339,PERIODS!$O$4:$P$33,2,FALSE)</f>
        <v>3.5000000000000003E-2</v>
      </c>
      <c r="C6339" s="15"/>
      <c r="D6339" s="18">
        <v>5000</v>
      </c>
      <c r="E6339" s="34">
        <f t="shared" ca="1" si="1881"/>
        <v>14440.644281679773</v>
      </c>
      <c r="F6339" s="34">
        <f t="shared" ca="1" si="1882"/>
        <v>3500.0000000000005</v>
      </c>
      <c r="G6339" s="69">
        <f t="shared" ca="1" si="1868"/>
        <v>0</v>
      </c>
      <c r="H6339" s="34">
        <f t="shared" ca="1" si="1869"/>
        <v>679.93559185516904</v>
      </c>
      <c r="I6339" s="34">
        <f t="shared" ca="1" si="1870"/>
        <v>4179.9355918551692</v>
      </c>
      <c r="J6339" s="18">
        <f ca="1">SUM(INDIRECT(ADDRESS(ROW(F6339),COLUMN(F6339),4)):INDIRECT(ADDRESS(ROW(F6339)+N$5-1,COLUMN(F6339),4)))</f>
        <v>24900</v>
      </c>
      <c r="K6339" s="18">
        <f t="shared" ca="1" si="1871"/>
        <v>16350</v>
      </c>
      <c r="L6339" s="18">
        <f t="shared" ca="1" si="1883"/>
        <v>0</v>
      </c>
      <c r="M6339" s="18">
        <f t="shared" ca="1" si="1867"/>
        <v>0</v>
      </c>
      <c r="N6339" s="34">
        <f t="shared" ca="1" si="1872"/>
        <v>10260.708689824605</v>
      </c>
      <c r="P6339" s="18">
        <f t="shared" ca="1" si="1884"/>
        <v>679.93559185516904</v>
      </c>
      <c r="Q6339" s="47">
        <f ca="1">SUM(L$15:L6339)-SUM(M$15:M6339)</f>
        <v>16350</v>
      </c>
      <c r="R6339" s="47" t="str">
        <f t="shared" ca="1" si="1885"/>
        <v>M6342</v>
      </c>
      <c r="S6339" s="40">
        <f t="shared" ca="1" si="1873"/>
        <v>0</v>
      </c>
      <c r="T6339" s="46">
        <f t="shared" ca="1" si="1874"/>
        <v>9</v>
      </c>
      <c r="X6339" s="74">
        <f t="shared" ca="1" si="1875"/>
        <v>0.67993559185516905</v>
      </c>
      <c r="Y6339" s="75">
        <f t="shared" ca="1" si="1876"/>
        <v>0.67993559185516905</v>
      </c>
      <c r="Z6339" s="74">
        <f t="shared" ca="1" si="1877"/>
        <v>1.9737506025217297</v>
      </c>
      <c r="AA6339" s="76">
        <f t="shared" ca="1" si="1878"/>
        <v>679.93559185516904</v>
      </c>
      <c r="AB6339" s="76">
        <f t="shared" ca="1" si="1879"/>
        <v>1973.7506025217297</v>
      </c>
    </row>
    <row r="6340" spans="1:28" x14ac:dyDescent="0.25">
      <c r="A6340" s="2">
        <f t="shared" si="1880"/>
        <v>26</v>
      </c>
      <c r="B6340" s="16">
        <f ca="1">VLOOKUP(A6340,PERIODS!$O$4:$P$33,2,FALSE)</f>
        <v>3.5000000000000003E-2</v>
      </c>
      <c r="C6340" s="15"/>
      <c r="D6340" s="18">
        <v>5000</v>
      </c>
      <c r="E6340" s="34">
        <f t="shared" ca="1" si="1881"/>
        <v>10260.708689824605</v>
      </c>
      <c r="F6340" s="34">
        <f t="shared" ca="1" si="1882"/>
        <v>3500.0000000000005</v>
      </c>
      <c r="G6340" s="69">
        <f t="shared" ca="1" si="1868"/>
        <v>0</v>
      </c>
      <c r="H6340" s="34">
        <f t="shared" ca="1" si="1869"/>
        <v>1520.1264544547239</v>
      </c>
      <c r="I6340" s="34">
        <f t="shared" ca="1" si="1870"/>
        <v>5020.1264544547248</v>
      </c>
      <c r="J6340" s="18">
        <f ca="1">SUM(INDIRECT(ADDRESS(ROW(F6340),COLUMN(F6340),4)):INDIRECT(ADDRESS(ROW(F6340)+N$5-1,COLUMN(F6340),4)))</f>
        <v>23900</v>
      </c>
      <c r="K6340" s="18">
        <f t="shared" ca="1" si="1871"/>
        <v>0</v>
      </c>
      <c r="L6340" s="18">
        <f t="shared" ca="1" si="1883"/>
        <v>0</v>
      </c>
      <c r="M6340" s="18">
        <f t="shared" ca="1" si="1867"/>
        <v>16350</v>
      </c>
      <c r="N6340" s="34">
        <f t="shared" ca="1" si="1872"/>
        <v>5240.5822353698823</v>
      </c>
      <c r="P6340" s="18">
        <f t="shared" ca="1" si="1884"/>
        <v>1520.1264544547239</v>
      </c>
      <c r="Q6340" s="47">
        <f ca="1">SUM(L$15:L6340)-SUM(M$15:M6340)</f>
        <v>0</v>
      </c>
      <c r="R6340" s="47" t="str">
        <f t="shared" ca="1" si="1885"/>
        <v>M6343</v>
      </c>
      <c r="S6340" s="40">
        <f t="shared" ca="1" si="1873"/>
        <v>16350</v>
      </c>
      <c r="T6340" s="46">
        <f t="shared" ca="1" si="1874"/>
        <v>96</v>
      </c>
      <c r="X6340" s="74">
        <f t="shared" ca="1" si="1875"/>
        <v>1.5201264544547239</v>
      </c>
      <c r="Y6340" s="75">
        <f t="shared" ca="1" si="1876"/>
        <v>1.5201264544547239</v>
      </c>
      <c r="Z6340" s="74">
        <f t="shared" ca="1" si="1877"/>
        <v>4.5728034099442345</v>
      </c>
      <c r="AA6340" s="76">
        <f t="shared" ca="1" si="1878"/>
        <v>1520.1264544547239</v>
      </c>
      <c r="AB6340" s="76">
        <f t="shared" ca="1" si="1879"/>
        <v>4572.8034099442348</v>
      </c>
    </row>
    <row r="6341" spans="1:28" x14ac:dyDescent="0.25">
      <c r="A6341" s="2">
        <f t="shared" si="1880"/>
        <v>27</v>
      </c>
      <c r="B6341" s="16">
        <f ca="1">VLOOKUP(A6341,PERIODS!$O$4:$P$33,2,FALSE)</f>
        <v>3.5000000000000003E-2</v>
      </c>
      <c r="C6341" s="15"/>
      <c r="D6341" s="18">
        <v>5000</v>
      </c>
      <c r="E6341" s="34">
        <f t="shared" ca="1" si="1881"/>
        <v>5240.5822353698823</v>
      </c>
      <c r="F6341" s="34">
        <f t="shared" ca="1" si="1882"/>
        <v>3500.0000000000005</v>
      </c>
      <c r="G6341" s="69">
        <f t="shared" ca="1" si="1868"/>
        <v>0</v>
      </c>
      <c r="H6341" s="34">
        <f t="shared" ca="1" si="1869"/>
        <v>1059.4841961113013</v>
      </c>
      <c r="I6341" s="34">
        <f t="shared" ca="1" si="1870"/>
        <v>4559.4841961113016</v>
      </c>
      <c r="J6341" s="18">
        <f ca="1">SUM(INDIRECT(ADDRESS(ROW(F6341),COLUMN(F6341),4)):INDIRECT(ADDRESS(ROW(F6341)+N$5-1,COLUMN(F6341),4)))</f>
        <v>22900</v>
      </c>
      <c r="K6341" s="18">
        <f t="shared" ca="1" si="1871"/>
        <v>16350</v>
      </c>
      <c r="L6341" s="18">
        <f t="shared" ca="1" si="1883"/>
        <v>16350</v>
      </c>
      <c r="M6341" s="18">
        <f t="shared" ca="1" si="1867"/>
        <v>0</v>
      </c>
      <c r="N6341" s="34">
        <f t="shared" ca="1" si="1872"/>
        <v>681.09803925858068</v>
      </c>
      <c r="P6341" s="18">
        <f t="shared" ca="1" si="1884"/>
        <v>1059.4841961113013</v>
      </c>
      <c r="Q6341" s="47">
        <f ca="1">SUM(L$15:L6341)-SUM(M$15:M6341)</f>
        <v>16350</v>
      </c>
      <c r="R6341" s="47" t="str">
        <f t="shared" ca="1" si="1885"/>
        <v>M6344</v>
      </c>
      <c r="S6341" s="40">
        <f t="shared" ca="1" si="1873"/>
        <v>0</v>
      </c>
      <c r="T6341" s="46">
        <f t="shared" ca="1" si="1874"/>
        <v>38</v>
      </c>
      <c r="X6341" s="74">
        <f t="shared" ca="1" si="1875"/>
        <v>1.0594841961113013</v>
      </c>
      <c r="Y6341" s="75">
        <f t="shared" ca="1" si="1876"/>
        <v>1.0594841961113013</v>
      </c>
      <c r="Z6341" s="74">
        <f t="shared" ca="1" si="1877"/>
        <v>2.8848825717862292</v>
      </c>
      <c r="AA6341" s="76">
        <f t="shared" ca="1" si="1878"/>
        <v>1059.4841961113013</v>
      </c>
      <c r="AB6341" s="76">
        <f t="shared" ca="1" si="1879"/>
        <v>2884.8825717862292</v>
      </c>
    </row>
    <row r="6342" spans="1:28" x14ac:dyDescent="0.25">
      <c r="A6342" s="2">
        <f t="shared" si="1880"/>
        <v>28</v>
      </c>
      <c r="B6342" s="16">
        <f ca="1">VLOOKUP(A6342,PERIODS!$O$4:$P$33,2,FALSE)</f>
        <v>0.04</v>
      </c>
      <c r="C6342" s="15"/>
      <c r="D6342" s="18">
        <v>5000</v>
      </c>
      <c r="E6342" s="34">
        <f t="shared" ca="1" si="1881"/>
        <v>681.09803925858068</v>
      </c>
      <c r="F6342" s="34">
        <f t="shared" ca="1" si="1882"/>
        <v>4000</v>
      </c>
      <c r="G6342" s="69">
        <f t="shared" ca="1" si="1868"/>
        <v>0</v>
      </c>
      <c r="H6342" s="34">
        <f t="shared" ca="1" si="1869"/>
        <v>1959.9639845400536</v>
      </c>
      <c r="I6342" s="34">
        <f t="shared" ca="1" si="1870"/>
        <v>5959.9639845400534</v>
      </c>
      <c r="J6342" s="18">
        <f ca="1">SUM(INDIRECT(ADDRESS(ROW(F6342),COLUMN(F6342),4)):INDIRECT(ADDRESS(ROW(F6342)+N$5-1,COLUMN(F6342),4)))</f>
        <v>21900</v>
      </c>
      <c r="K6342" s="18">
        <f t="shared" ca="1" si="1871"/>
        <v>32700</v>
      </c>
      <c r="L6342" s="18">
        <f t="shared" ca="1" si="1883"/>
        <v>16350</v>
      </c>
      <c r="M6342" s="18">
        <f t="shared" ca="1" si="1867"/>
        <v>0</v>
      </c>
      <c r="N6342" s="34">
        <f t="shared" ca="1" si="1872"/>
        <v>-5278.8659452814727</v>
      </c>
      <c r="P6342" s="18">
        <f t="shared" ca="1" si="1884"/>
        <v>1959.9639845400536</v>
      </c>
      <c r="Q6342" s="47">
        <f ca="1">SUM(L$15:L6342)-SUM(M$15:M6342)</f>
        <v>32700</v>
      </c>
      <c r="R6342" s="47" t="str">
        <f t="shared" ca="1" si="1885"/>
        <v>M6345</v>
      </c>
      <c r="S6342" s="40">
        <f t="shared" ca="1" si="1873"/>
        <v>0</v>
      </c>
      <c r="T6342" s="46">
        <f t="shared" ca="1" si="1874"/>
        <v>92</v>
      </c>
      <c r="X6342" s="74">
        <f t="shared" ca="1" si="1875"/>
        <v>2.5283938245597404</v>
      </c>
      <c r="Y6342" s="75">
        <f t="shared" ca="1" si="1876"/>
        <v>1.9599639845400536</v>
      </c>
      <c r="Z6342" s="74">
        <f t="shared" ca="1" si="1877"/>
        <v>7.0990713842313315</v>
      </c>
      <c r="AA6342" s="76">
        <f t="shared" ca="1" si="1878"/>
        <v>1959.9639845400536</v>
      </c>
      <c r="AB6342" s="76">
        <f t="shared" ca="1" si="1879"/>
        <v>7099.0713842313316</v>
      </c>
    </row>
    <row r="6343" spans="1:28" x14ac:dyDescent="0.25">
      <c r="A6343" s="2">
        <f t="shared" si="1880"/>
        <v>29</v>
      </c>
      <c r="B6343" s="16">
        <f ca="1">VLOOKUP(A6343,PERIODS!$O$4:$P$33,2,FALSE)</f>
        <v>0.04</v>
      </c>
      <c r="C6343" s="15"/>
      <c r="D6343" s="18">
        <v>5000</v>
      </c>
      <c r="E6343" s="34">
        <f t="shared" ca="1" si="1881"/>
        <v>-5278.8659452814727</v>
      </c>
      <c r="F6343" s="34">
        <f t="shared" ca="1" si="1882"/>
        <v>4000</v>
      </c>
      <c r="G6343" s="69">
        <f t="shared" ca="1" si="1868"/>
        <v>0</v>
      </c>
      <c r="H6343" s="34">
        <f t="shared" ca="1" si="1869"/>
        <v>-191.71862235125974</v>
      </c>
      <c r="I6343" s="34">
        <f t="shared" ca="1" si="1870"/>
        <v>3808.2813776487401</v>
      </c>
      <c r="J6343" s="18">
        <f ca="1">SUM(INDIRECT(ADDRESS(ROW(F6343),COLUMN(F6343),4)):INDIRECT(ADDRESS(ROW(F6343)+N$5-1,COLUMN(F6343),4)))</f>
        <v>21200</v>
      </c>
      <c r="K6343" s="18">
        <f t="shared" ca="1" si="1871"/>
        <v>32700</v>
      </c>
      <c r="L6343" s="18">
        <f t="shared" ca="1" si="1883"/>
        <v>0</v>
      </c>
      <c r="M6343" s="18">
        <f t="shared" ca="1" si="1867"/>
        <v>0</v>
      </c>
      <c r="N6343" s="34">
        <f t="shared" ca="1" si="1872"/>
        <v>-9087.1473229302137</v>
      </c>
      <c r="P6343" s="18">
        <f t="shared" ca="1" si="1884"/>
        <v>191.71862235125974</v>
      </c>
      <c r="Q6343" s="47">
        <f ca="1">SUM(L$15:L6343)-SUM(M$15:M6343)</f>
        <v>32700</v>
      </c>
      <c r="R6343" s="47" t="str">
        <f t="shared" ca="1" si="1885"/>
        <v>M6346</v>
      </c>
      <c r="S6343" s="40">
        <f t="shared" ca="1" si="1873"/>
        <v>0</v>
      </c>
      <c r="T6343" s="46">
        <f t="shared" ca="1" si="1874"/>
        <v>39</v>
      </c>
      <c r="X6343" s="74">
        <f t="shared" ca="1" si="1875"/>
        <v>-0.19171862235125975</v>
      </c>
      <c r="Y6343" s="75">
        <f t="shared" ca="1" si="1876"/>
        <v>-0.19171862235125975</v>
      </c>
      <c r="Z6343" s="74">
        <f t="shared" ca="1" si="1877"/>
        <v>0.82553912407205998</v>
      </c>
      <c r="AA6343" s="76">
        <f t="shared" ca="1" si="1878"/>
        <v>-191.71862235125974</v>
      </c>
      <c r="AB6343" s="76">
        <f t="shared" ca="1" si="1879"/>
        <v>825.53912407205996</v>
      </c>
    </row>
    <row r="6344" spans="1:28" x14ac:dyDescent="0.25">
      <c r="A6344" s="2">
        <f t="shared" si="1880"/>
        <v>30</v>
      </c>
      <c r="B6344" s="16">
        <f ca="1">VLOOKUP(A6344,PERIODS!$O$4:$P$33,2,FALSE)</f>
        <v>0.04</v>
      </c>
      <c r="C6344" s="15"/>
      <c r="D6344" s="18">
        <v>5000</v>
      </c>
      <c r="E6344" s="34">
        <f t="shared" ca="1" si="1881"/>
        <v>-9087.1473229302137</v>
      </c>
      <c r="F6344" s="34">
        <f t="shared" ca="1" si="1882"/>
        <v>4000</v>
      </c>
      <c r="G6344" s="69">
        <f t="shared" ca="1" si="1868"/>
        <v>0</v>
      </c>
      <c r="H6344" s="34">
        <f t="shared" ca="1" si="1869"/>
        <v>-1096.7783260958042</v>
      </c>
      <c r="I6344" s="34">
        <f t="shared" ca="1" si="1870"/>
        <v>2903.221673904196</v>
      </c>
      <c r="J6344" s="18">
        <f ca="1">SUM(INDIRECT(ADDRESS(ROW(F6344),COLUMN(F6344),4)):INDIRECT(ADDRESS(ROW(F6344)+N$5-1,COLUMN(F6344),4)))</f>
        <v>20500</v>
      </c>
      <c r="K6344" s="18">
        <f t="shared" ca="1" si="1871"/>
        <v>16350</v>
      </c>
      <c r="L6344" s="18">
        <f t="shared" ca="1" si="1883"/>
        <v>0</v>
      </c>
      <c r="M6344" s="18">
        <f t="shared" ca="1" si="1867"/>
        <v>16350</v>
      </c>
      <c r="N6344" s="34">
        <f t="shared" ca="1" si="1872"/>
        <v>4359.6310031655903</v>
      </c>
      <c r="P6344" s="18">
        <f t="shared" ca="1" si="1884"/>
        <v>1096.7783260958042</v>
      </c>
      <c r="Q6344" s="47">
        <f ca="1">SUM(L$15:L6344)-SUM(M$15:M6344)</f>
        <v>16350</v>
      </c>
      <c r="R6344" s="47" t="str">
        <f t="shared" ca="1" si="1885"/>
        <v>M6347</v>
      </c>
      <c r="S6344" s="40">
        <f t="shared" ca="1" si="1873"/>
        <v>0</v>
      </c>
      <c r="T6344" s="46">
        <f t="shared" ca="1" si="1874"/>
        <v>37</v>
      </c>
      <c r="X6344" s="74">
        <f t="shared" ca="1" si="1875"/>
        <v>-1.0967783260958042</v>
      </c>
      <c r="Y6344" s="75">
        <f t="shared" ca="1" si="1876"/>
        <v>-1.0967783260958042</v>
      </c>
      <c r="Z6344" s="74">
        <f t="shared" ca="1" si="1877"/>
        <v>0.33394521510339981</v>
      </c>
      <c r="AA6344" s="76">
        <f t="shared" ca="1" si="1878"/>
        <v>-1096.7783260958042</v>
      </c>
      <c r="AB6344" s="76">
        <f t="shared" ca="1" si="1879"/>
        <v>333.94521510339979</v>
      </c>
    </row>
    <row r="6345" spans="1:28" x14ac:dyDescent="0.25">
      <c r="A6345" s="2">
        <f t="shared" si="1880"/>
        <v>1</v>
      </c>
      <c r="B6345" s="16">
        <f ca="1">VLOOKUP(A6345,PERIODS!$O$4:$P$33,2,FALSE)</f>
        <v>2.4E-2</v>
      </c>
      <c r="C6345" s="15"/>
      <c r="D6345" s="18">
        <v>5000</v>
      </c>
      <c r="E6345" s="34">
        <f t="shared" ca="1" si="1881"/>
        <v>4359.6310031655903</v>
      </c>
      <c r="F6345" s="34">
        <f t="shared" ca="1" si="1882"/>
        <v>2400</v>
      </c>
      <c r="G6345" s="69">
        <f t="shared" ca="1" si="1868"/>
        <v>0</v>
      </c>
      <c r="H6345" s="34">
        <f t="shared" ca="1" si="1869"/>
        <v>1172.8192564992517</v>
      </c>
      <c r="I6345" s="34">
        <f t="shared" ca="1" si="1870"/>
        <v>3572.8192564992514</v>
      </c>
      <c r="J6345" s="18">
        <f ca="1">SUM(INDIRECT(ADDRESS(ROW(F6345),COLUMN(F6345),4)):INDIRECT(ADDRESS(ROW(F6345)+N$5-1,COLUMN(F6345),4)))</f>
        <v>19800</v>
      </c>
      <c r="K6345" s="18">
        <f t="shared" ca="1" si="1871"/>
        <v>0</v>
      </c>
      <c r="L6345" s="18">
        <f t="shared" ca="1" si="1883"/>
        <v>0</v>
      </c>
      <c r="M6345" s="18">
        <f t="shared" ca="1" si="1867"/>
        <v>16350</v>
      </c>
      <c r="N6345" s="34">
        <f t="shared" ca="1" si="1872"/>
        <v>17136.811746666339</v>
      </c>
      <c r="P6345" s="18">
        <f t="shared" ca="1" si="1884"/>
        <v>1172.8192564992517</v>
      </c>
      <c r="Q6345" s="47">
        <f ca="1">SUM(L$15:L6345)-SUM(M$15:M6345)</f>
        <v>0</v>
      </c>
      <c r="R6345" s="47" t="str">
        <f t="shared" ca="1" si="1885"/>
        <v>M6348</v>
      </c>
      <c r="S6345" s="40">
        <f t="shared" ca="1" si="1873"/>
        <v>0</v>
      </c>
      <c r="T6345" s="46">
        <f t="shared" ca="1" si="1874"/>
        <v>73</v>
      </c>
      <c r="X6345" s="74">
        <f t="shared" ca="1" si="1875"/>
        <v>1.1728192564992517</v>
      </c>
      <c r="Y6345" s="75">
        <f t="shared" ca="1" si="1876"/>
        <v>1.1728192564992517</v>
      </c>
      <c r="Z6345" s="74">
        <f t="shared" ca="1" si="1877"/>
        <v>3.2310890787893434</v>
      </c>
      <c r="AA6345" s="76">
        <f t="shared" ca="1" si="1878"/>
        <v>1172.8192564992517</v>
      </c>
      <c r="AB6345" s="76">
        <f t="shared" ca="1" si="1879"/>
        <v>3231.0890787893431</v>
      </c>
    </row>
    <row r="6346" spans="1:28" x14ac:dyDescent="0.25">
      <c r="A6346" s="2">
        <f t="shared" si="1880"/>
        <v>2</v>
      </c>
      <c r="B6346" s="16">
        <f ca="1">VLOOKUP(A6346,PERIODS!$O$4:$P$33,2,FALSE)</f>
        <v>2.5000000000000001E-2</v>
      </c>
      <c r="C6346" s="15"/>
      <c r="D6346" s="18">
        <v>5000</v>
      </c>
      <c r="E6346" s="34">
        <f t="shared" ca="1" si="1881"/>
        <v>17136.811746666339</v>
      </c>
      <c r="F6346" s="34">
        <f t="shared" ca="1" si="1882"/>
        <v>2500</v>
      </c>
      <c r="G6346" s="69">
        <f t="shared" ca="1" si="1868"/>
        <v>0</v>
      </c>
      <c r="H6346" s="34">
        <f t="shared" ca="1" si="1869"/>
        <v>-316.74604694630585</v>
      </c>
      <c r="I6346" s="34">
        <f t="shared" ca="1" si="1870"/>
        <v>2183.2539530536942</v>
      </c>
      <c r="J6346" s="18">
        <f ca="1">SUM(INDIRECT(ADDRESS(ROW(F6346),COLUMN(F6346),4)):INDIRECT(ADDRESS(ROW(F6346)+N$5-1,COLUMN(F6346),4)))</f>
        <v>20700</v>
      </c>
      <c r="K6346" s="18">
        <f t="shared" ca="1" si="1871"/>
        <v>16350</v>
      </c>
      <c r="L6346" s="18">
        <f t="shared" ca="1" si="1883"/>
        <v>16350</v>
      </c>
      <c r="M6346" s="18">
        <f t="shared" ca="1" si="1867"/>
        <v>0</v>
      </c>
      <c r="N6346" s="34">
        <f t="shared" ca="1" si="1872"/>
        <v>14953.557793612645</v>
      </c>
      <c r="P6346" s="18">
        <f t="shared" ca="1" si="1884"/>
        <v>316.74604694630585</v>
      </c>
      <c r="Q6346" s="47">
        <f ca="1">SUM(L$15:L6346)-SUM(M$15:M6346)</f>
        <v>16350</v>
      </c>
      <c r="R6346" s="47" t="str">
        <f t="shared" ca="1" si="1885"/>
        <v>M6349</v>
      </c>
      <c r="S6346" s="40">
        <f t="shared" ca="1" si="1873"/>
        <v>0</v>
      </c>
      <c r="T6346" s="46">
        <f t="shared" ca="1" si="1874"/>
        <v>14</v>
      </c>
      <c r="X6346" s="74">
        <f t="shared" ca="1" si="1875"/>
        <v>-0.31674604694630587</v>
      </c>
      <c r="Y6346" s="75">
        <f t="shared" ca="1" si="1876"/>
        <v>-0.31674604694630587</v>
      </c>
      <c r="Z6346" s="74">
        <f t="shared" ca="1" si="1877"/>
        <v>0.72851574043286293</v>
      </c>
      <c r="AA6346" s="76">
        <f t="shared" ca="1" si="1878"/>
        <v>-316.74604694630585</v>
      </c>
      <c r="AB6346" s="76">
        <f t="shared" ca="1" si="1879"/>
        <v>728.51574043286291</v>
      </c>
    </row>
    <row r="6347" spans="1:28" x14ac:dyDescent="0.25">
      <c r="A6347" s="2">
        <f t="shared" si="1880"/>
        <v>3</v>
      </c>
      <c r="B6347" s="16">
        <f ca="1">VLOOKUP(A6347,PERIODS!$O$4:$P$33,2,FALSE)</f>
        <v>2.5000000000000001E-2</v>
      </c>
      <c r="C6347" s="15"/>
      <c r="D6347" s="18">
        <v>5000</v>
      </c>
      <c r="E6347" s="34">
        <f t="shared" ca="1" si="1881"/>
        <v>14953.557793612645</v>
      </c>
      <c r="F6347" s="34">
        <f t="shared" ca="1" si="1882"/>
        <v>2500</v>
      </c>
      <c r="G6347" s="69">
        <f t="shared" ca="1" si="1868"/>
        <v>0</v>
      </c>
      <c r="H6347" s="34">
        <f t="shared" ca="1" si="1869"/>
        <v>304.1198564721621</v>
      </c>
      <c r="I6347" s="34">
        <f t="shared" ca="1" si="1870"/>
        <v>2804.1198564721622</v>
      </c>
      <c r="J6347" s="18">
        <f ca="1">SUM(INDIRECT(ADDRESS(ROW(F6347),COLUMN(F6347),4)):INDIRECT(ADDRESS(ROW(F6347)+N$5-1,COLUMN(F6347),4)))</f>
        <v>21500</v>
      </c>
      <c r="K6347" s="18">
        <f t="shared" ca="1" si="1871"/>
        <v>16350</v>
      </c>
      <c r="L6347" s="18">
        <f t="shared" ca="1" si="1883"/>
        <v>0</v>
      </c>
      <c r="M6347" s="18">
        <f t="shared" ca="1" si="1867"/>
        <v>0</v>
      </c>
      <c r="N6347" s="34">
        <f t="shared" ca="1" si="1872"/>
        <v>12149.437937140483</v>
      </c>
      <c r="P6347" s="18">
        <f t="shared" ca="1" si="1884"/>
        <v>304.1198564721621</v>
      </c>
      <c r="Q6347" s="47">
        <f ca="1">SUM(L$15:L6347)-SUM(M$15:M6347)</f>
        <v>16350</v>
      </c>
      <c r="R6347" s="47" t="str">
        <f t="shared" ca="1" si="1885"/>
        <v>M6350</v>
      </c>
      <c r="S6347" s="40">
        <f t="shared" ca="1" si="1873"/>
        <v>0</v>
      </c>
      <c r="T6347" s="46">
        <f t="shared" ca="1" si="1874"/>
        <v>63</v>
      </c>
      <c r="X6347" s="74">
        <f t="shared" ca="1" si="1875"/>
        <v>0.30411985647216211</v>
      </c>
      <c r="Y6347" s="75">
        <f t="shared" ca="1" si="1876"/>
        <v>0.30411985647216211</v>
      </c>
      <c r="Z6347" s="74">
        <f t="shared" ca="1" si="1877"/>
        <v>1.3554315035925628</v>
      </c>
      <c r="AA6347" s="76">
        <f t="shared" ca="1" si="1878"/>
        <v>304.1198564721621</v>
      </c>
      <c r="AB6347" s="76">
        <f t="shared" ca="1" si="1879"/>
        <v>1355.4315035925629</v>
      </c>
    </row>
    <row r="6348" spans="1:28" x14ac:dyDescent="0.25">
      <c r="A6348" s="2">
        <f t="shared" si="1880"/>
        <v>4</v>
      </c>
      <c r="B6348" s="16">
        <f ca="1">VLOOKUP(A6348,PERIODS!$O$4:$P$33,2,FALSE)</f>
        <v>2.5000000000000001E-2</v>
      </c>
      <c r="C6348" s="15"/>
      <c r="D6348" s="18">
        <v>5000</v>
      </c>
      <c r="E6348" s="34">
        <f t="shared" ca="1" si="1881"/>
        <v>12149.437937140483</v>
      </c>
      <c r="F6348" s="34">
        <f t="shared" ca="1" si="1882"/>
        <v>2500</v>
      </c>
      <c r="G6348" s="69">
        <f t="shared" ca="1" si="1868"/>
        <v>0</v>
      </c>
      <c r="H6348" s="34">
        <f t="shared" ca="1" si="1869"/>
        <v>1342.5355271509006</v>
      </c>
      <c r="I6348" s="34">
        <f t="shared" ca="1" si="1870"/>
        <v>3842.5355271509006</v>
      </c>
      <c r="J6348" s="18">
        <f ca="1">SUM(INDIRECT(ADDRESS(ROW(F6348),COLUMN(F6348),4)):INDIRECT(ADDRESS(ROW(F6348)+N$5-1,COLUMN(F6348),4)))</f>
        <v>22300</v>
      </c>
      <c r="K6348" s="18">
        <f t="shared" ca="1" si="1871"/>
        <v>16350</v>
      </c>
      <c r="L6348" s="18">
        <f t="shared" ca="1" si="1883"/>
        <v>0</v>
      </c>
      <c r="M6348" s="18">
        <f t="shared" ca="1" si="1867"/>
        <v>0</v>
      </c>
      <c r="N6348" s="34">
        <f t="shared" ca="1" si="1872"/>
        <v>8306.9024099895832</v>
      </c>
      <c r="P6348" s="18">
        <f t="shared" ca="1" si="1884"/>
        <v>1342.5355271509006</v>
      </c>
      <c r="Q6348" s="47">
        <f ca="1">SUM(L$15:L6348)-SUM(M$15:M6348)</f>
        <v>16350</v>
      </c>
      <c r="R6348" s="47" t="str">
        <f t="shared" ca="1" si="1885"/>
        <v>M6351</v>
      </c>
      <c r="S6348" s="40">
        <f t="shared" ca="1" si="1873"/>
        <v>0</v>
      </c>
      <c r="T6348" s="46">
        <f t="shared" ca="1" si="1874"/>
        <v>16</v>
      </c>
      <c r="X6348" s="74">
        <f t="shared" ca="1" si="1875"/>
        <v>1.3425355271509005</v>
      </c>
      <c r="Y6348" s="75">
        <f t="shared" ca="1" si="1876"/>
        <v>1.3425355271509005</v>
      </c>
      <c r="Z6348" s="74">
        <f t="shared" ca="1" si="1877"/>
        <v>3.8287390803671704</v>
      </c>
      <c r="AA6348" s="76">
        <f t="shared" ca="1" si="1878"/>
        <v>1342.5355271509006</v>
      </c>
      <c r="AB6348" s="76">
        <f t="shared" ca="1" si="1879"/>
        <v>3828.7390803671706</v>
      </c>
    </row>
    <row r="6349" spans="1:28" x14ac:dyDescent="0.25">
      <c r="A6349" s="2">
        <f t="shared" si="1880"/>
        <v>5</v>
      </c>
      <c r="B6349" s="16">
        <f ca="1">VLOOKUP(A6349,PERIODS!$O$4:$P$33,2,FALSE)</f>
        <v>3.3000000000000002E-2</v>
      </c>
      <c r="C6349" s="15"/>
      <c r="D6349" s="18">
        <v>5000</v>
      </c>
      <c r="E6349" s="34">
        <f t="shared" ca="1" si="1881"/>
        <v>8306.9024099895832</v>
      </c>
      <c r="F6349" s="34">
        <f t="shared" ca="1" si="1882"/>
        <v>3300</v>
      </c>
      <c r="G6349" s="69">
        <f t="shared" ca="1" si="1868"/>
        <v>0</v>
      </c>
      <c r="H6349" s="34">
        <f t="shared" ca="1" si="1869"/>
        <v>913.7624726908017</v>
      </c>
      <c r="I6349" s="34">
        <f t="shared" ca="1" si="1870"/>
        <v>4213.7624726908016</v>
      </c>
      <c r="J6349" s="18">
        <f ca="1">SUM(INDIRECT(ADDRESS(ROW(F6349),COLUMN(F6349),4)):INDIRECT(ADDRESS(ROW(F6349)+N$5-1,COLUMN(F6349),4)))</f>
        <v>23100</v>
      </c>
      <c r="K6349" s="18">
        <f t="shared" ca="1" si="1871"/>
        <v>0</v>
      </c>
      <c r="L6349" s="18">
        <f t="shared" ca="1" si="1883"/>
        <v>0</v>
      </c>
      <c r="M6349" s="18">
        <f t="shared" ca="1" si="1867"/>
        <v>16350</v>
      </c>
      <c r="N6349" s="34">
        <f t="shared" ca="1" si="1872"/>
        <v>20443.13993729878</v>
      </c>
      <c r="P6349" s="18">
        <f t="shared" ca="1" si="1884"/>
        <v>913.7624726908017</v>
      </c>
      <c r="Q6349" s="47">
        <f ca="1">SUM(L$15:L6349)-SUM(M$15:M6349)</f>
        <v>0</v>
      </c>
      <c r="R6349" s="47" t="str">
        <f t="shared" ca="1" si="1885"/>
        <v>M6352</v>
      </c>
      <c r="S6349" s="40">
        <f t="shared" ca="1" si="1873"/>
        <v>0</v>
      </c>
      <c r="T6349" s="46">
        <f t="shared" ca="1" si="1874"/>
        <v>81</v>
      </c>
      <c r="X6349" s="74">
        <f t="shared" ca="1" si="1875"/>
        <v>0.91376247269080169</v>
      </c>
      <c r="Y6349" s="75">
        <f t="shared" ca="1" si="1876"/>
        <v>0.91376247269080169</v>
      </c>
      <c r="Z6349" s="74">
        <f t="shared" ca="1" si="1877"/>
        <v>2.4936873354302969</v>
      </c>
      <c r="AA6349" s="76">
        <f t="shared" ca="1" si="1878"/>
        <v>913.7624726908017</v>
      </c>
      <c r="AB6349" s="76">
        <f t="shared" ca="1" si="1879"/>
        <v>2493.687335430297</v>
      </c>
    </row>
    <row r="6350" spans="1:28" x14ac:dyDescent="0.25">
      <c r="A6350" s="2">
        <f t="shared" si="1880"/>
        <v>6</v>
      </c>
      <c r="B6350" s="16">
        <f ca="1">VLOOKUP(A6350,PERIODS!$O$4:$P$33,2,FALSE)</f>
        <v>3.3000000000000002E-2</v>
      </c>
      <c r="C6350" s="15"/>
      <c r="D6350" s="18">
        <v>5000</v>
      </c>
      <c r="E6350" s="34">
        <f t="shared" ca="1" si="1881"/>
        <v>20443.13993729878</v>
      </c>
      <c r="F6350" s="34">
        <f t="shared" ca="1" si="1882"/>
        <v>3300</v>
      </c>
      <c r="G6350" s="69">
        <f t="shared" ca="1" si="1868"/>
        <v>0</v>
      </c>
      <c r="H6350" s="34">
        <f t="shared" ca="1" si="1869"/>
        <v>1959.9639845400536</v>
      </c>
      <c r="I6350" s="34">
        <f t="shared" ca="1" si="1870"/>
        <v>5259.9639845400534</v>
      </c>
      <c r="J6350" s="18">
        <f ca="1">SUM(INDIRECT(ADDRESS(ROW(F6350),COLUMN(F6350),4)):INDIRECT(ADDRESS(ROW(F6350)+N$5-1,COLUMN(F6350),4)))</f>
        <v>23100</v>
      </c>
      <c r="K6350" s="18">
        <f t="shared" ca="1" si="1871"/>
        <v>16350</v>
      </c>
      <c r="L6350" s="18">
        <f t="shared" ca="1" si="1883"/>
        <v>16350</v>
      </c>
      <c r="M6350" s="18">
        <f t="shared" ca="1" si="1867"/>
        <v>0</v>
      </c>
      <c r="N6350" s="34">
        <f t="shared" ca="1" si="1872"/>
        <v>15183.175952758727</v>
      </c>
      <c r="P6350" s="18">
        <f t="shared" ca="1" si="1884"/>
        <v>1959.9639845400536</v>
      </c>
      <c r="Q6350" s="47">
        <f ca="1">SUM(L$15:L6350)-SUM(M$15:M6350)</f>
        <v>16350</v>
      </c>
      <c r="R6350" s="47" t="str">
        <f t="shared" ca="1" si="1885"/>
        <v>M6353</v>
      </c>
      <c r="S6350" s="40">
        <f t="shared" ca="1" si="1873"/>
        <v>0</v>
      </c>
      <c r="T6350" s="46">
        <f t="shared" ca="1" si="1874"/>
        <v>86</v>
      </c>
      <c r="X6350" s="74">
        <f t="shared" ca="1" si="1875"/>
        <v>3.3689075697353021</v>
      </c>
      <c r="Y6350" s="75">
        <f t="shared" ca="1" si="1876"/>
        <v>1.9599639845400536</v>
      </c>
      <c r="Z6350" s="74">
        <f t="shared" ca="1" si="1877"/>
        <v>7.0990713842313315</v>
      </c>
      <c r="AA6350" s="76">
        <f t="shared" ca="1" si="1878"/>
        <v>1959.9639845400536</v>
      </c>
      <c r="AB6350" s="76">
        <f t="shared" ca="1" si="1879"/>
        <v>7099.0713842313316</v>
      </c>
    </row>
    <row r="6351" spans="1:28" x14ac:dyDescent="0.25">
      <c r="A6351" s="2">
        <f t="shared" si="1880"/>
        <v>7</v>
      </c>
      <c r="B6351" s="16">
        <f ca="1">VLOOKUP(A6351,PERIODS!$O$4:$P$33,2,FALSE)</f>
        <v>3.3000000000000002E-2</v>
      </c>
      <c r="C6351" s="15"/>
      <c r="D6351" s="18">
        <v>5000</v>
      </c>
      <c r="E6351" s="34">
        <f t="shared" ca="1" si="1881"/>
        <v>15183.175952758727</v>
      </c>
      <c r="F6351" s="34">
        <f t="shared" ca="1" si="1882"/>
        <v>3300</v>
      </c>
      <c r="G6351" s="69">
        <f t="shared" ca="1" si="1868"/>
        <v>0</v>
      </c>
      <c r="H6351" s="34">
        <f t="shared" ca="1" si="1869"/>
        <v>1086.4074949320379</v>
      </c>
      <c r="I6351" s="34">
        <f t="shared" ca="1" si="1870"/>
        <v>4386.4074949320384</v>
      </c>
      <c r="J6351" s="18">
        <f ca="1">SUM(INDIRECT(ADDRESS(ROW(F6351),COLUMN(F6351),4)):INDIRECT(ADDRESS(ROW(F6351)+N$5-1,COLUMN(F6351),4)))</f>
        <v>23100</v>
      </c>
      <c r="K6351" s="18">
        <f t="shared" ca="1" si="1871"/>
        <v>16350</v>
      </c>
      <c r="L6351" s="18">
        <f t="shared" ca="1" si="1883"/>
        <v>0</v>
      </c>
      <c r="M6351" s="18">
        <f t="shared" ref="M6351:M6414" ca="1" si="1886">SUMIF($R$15:$R$8014,ADDRESS(ROW(M6351),COLUMN(M6351),4),$L$15:$L$8014)</f>
        <v>0</v>
      </c>
      <c r="N6351" s="34">
        <f t="shared" ca="1" si="1872"/>
        <v>10796.768457826689</v>
      </c>
      <c r="P6351" s="18">
        <f t="shared" ca="1" si="1884"/>
        <v>1086.4074949320379</v>
      </c>
      <c r="Q6351" s="47">
        <f ca="1">SUM(L$15:L6351)-SUM(M$15:M6351)</f>
        <v>16350</v>
      </c>
      <c r="R6351" s="47" t="str">
        <f t="shared" ca="1" si="1885"/>
        <v>M6354</v>
      </c>
      <c r="S6351" s="40">
        <f t="shared" ca="1" si="1873"/>
        <v>0</v>
      </c>
      <c r="T6351" s="46">
        <f t="shared" ca="1" si="1874"/>
        <v>54</v>
      </c>
      <c r="X6351" s="74">
        <f t="shared" ca="1" si="1875"/>
        <v>1.0864074949320379</v>
      </c>
      <c r="Y6351" s="75">
        <f t="shared" ca="1" si="1876"/>
        <v>1.0864074949320379</v>
      </c>
      <c r="Z6351" s="74">
        <f t="shared" ca="1" si="1877"/>
        <v>2.9636081480490915</v>
      </c>
      <c r="AA6351" s="76">
        <f t="shared" ca="1" si="1878"/>
        <v>1086.4074949320379</v>
      </c>
      <c r="AB6351" s="76">
        <f t="shared" ca="1" si="1879"/>
        <v>2963.6081480490916</v>
      </c>
    </row>
    <row r="6352" spans="1:28" x14ac:dyDescent="0.25">
      <c r="A6352" s="2">
        <f t="shared" si="1880"/>
        <v>8</v>
      </c>
      <c r="B6352" s="16">
        <f ca="1">VLOOKUP(A6352,PERIODS!$O$4:$P$33,2,FALSE)</f>
        <v>3.3000000000000002E-2</v>
      </c>
      <c r="C6352" s="15"/>
      <c r="D6352" s="18">
        <v>5000</v>
      </c>
      <c r="E6352" s="34">
        <f t="shared" ca="1" si="1881"/>
        <v>10796.768457826689</v>
      </c>
      <c r="F6352" s="34">
        <f t="shared" ca="1" si="1882"/>
        <v>3300</v>
      </c>
      <c r="G6352" s="69">
        <f t="shared" ref="G6352:G6415" ca="1" si="1887">((2*RAND()*$F$5)-$F$5)*E6352</f>
        <v>0</v>
      </c>
      <c r="H6352" s="34">
        <f t="shared" ref="H6352:H6415" ca="1" si="1888">IF($S$3="NORM",AA6352,IF($S$3="LOGNORM",AB6352,0))</f>
        <v>384.16575639147425</v>
      </c>
      <c r="I6352" s="34">
        <f t="shared" ref="I6352:I6415" ca="1" si="1889">IF(F6352+H6352&lt;0,0,F6352+H6352)</f>
        <v>3684.1657563914741</v>
      </c>
      <c r="J6352" s="18">
        <f ca="1">SUM(INDIRECT(ADDRESS(ROW(F6352),COLUMN(F6352),4)):INDIRECT(ADDRESS(ROW(F6352)+N$5-1,COLUMN(F6352),4)))</f>
        <v>23100</v>
      </c>
      <c r="K6352" s="18">
        <f t="shared" ref="K6352:K6415" ca="1" si="1890">Q6352</f>
        <v>16350</v>
      </c>
      <c r="L6352" s="18">
        <f t="shared" ca="1" si="1883"/>
        <v>0</v>
      </c>
      <c r="M6352" s="18">
        <f t="shared" ca="1" si="1886"/>
        <v>0</v>
      </c>
      <c r="N6352" s="34">
        <f t="shared" ref="N6352:N6415" ca="1" si="1891">E6352+G6352-I6352+M6352-S6352</f>
        <v>7112.6027014352148</v>
      </c>
      <c r="P6352" s="18">
        <f t="shared" ca="1" si="1884"/>
        <v>384.16575639147425</v>
      </c>
      <c r="Q6352" s="47">
        <f ca="1">SUM(L$15:L6352)-SUM(M$15:M6352)</f>
        <v>16350</v>
      </c>
      <c r="R6352" s="47" t="str">
        <f t="shared" ca="1" si="1885"/>
        <v>M6355</v>
      </c>
      <c r="S6352" s="40">
        <f t="shared" ref="S6352:S6415" ca="1" si="1892">IF(T6352&gt;N$6*100,M6352,0)</f>
        <v>0</v>
      </c>
      <c r="T6352" s="46">
        <f t="shared" ref="T6352:T6415" ca="1" si="1893">RANDBETWEEN(0,100)</f>
        <v>65</v>
      </c>
      <c r="X6352" s="74">
        <f t="shared" ref="X6352:X6415" ca="1" si="1894">NORMINV(RAND(),0,1)</f>
        <v>0.38416575639147427</v>
      </c>
      <c r="Y6352" s="75">
        <f t="shared" ref="Y6352:Y6415" ca="1" si="1895">IF(AND(X6352&gt;$F$6,$F$6&gt;0),$F$6,X6352)</f>
        <v>0.38416575639147427</v>
      </c>
      <c r="Z6352" s="74">
        <f t="shared" ref="Z6352:Z6415" ca="1" si="1896">EXP(Y6352)</f>
        <v>1.4683888163424574</v>
      </c>
      <c r="AA6352" s="76">
        <f t="shared" ref="AA6352:AA6415" ca="1" si="1897">$F$3*Y6352</f>
        <v>384.16575639147425</v>
      </c>
      <c r="AB6352" s="76">
        <f t="shared" ref="AB6352:AB6415" ca="1" si="1898">$F$3*Z6352</f>
        <v>1468.3888163424574</v>
      </c>
    </row>
    <row r="6353" spans="1:28" x14ac:dyDescent="0.25">
      <c r="A6353" s="2">
        <f t="shared" ref="A6353:A6416" si="1899">IF(AND(A6352=12,OR(A$14="MS",A$14="M0")),1,IF(AND(A6352=4,OR(A$14="WS",A$14="W0")),1,IF(AND(A6352=30,OR(A$14="DS",A$14="D0")),1,A6352+1)))</f>
        <v>9</v>
      </c>
      <c r="B6353" s="16">
        <f ca="1">VLOOKUP(A6353,PERIODS!$O$4:$P$33,2,FALSE)</f>
        <v>3.3000000000000002E-2</v>
      </c>
      <c r="C6353" s="15"/>
      <c r="D6353" s="18">
        <v>5000</v>
      </c>
      <c r="E6353" s="34">
        <f t="shared" ca="1" si="1881"/>
        <v>7112.6027014352148</v>
      </c>
      <c r="F6353" s="34">
        <f t="shared" ca="1" si="1882"/>
        <v>3300</v>
      </c>
      <c r="G6353" s="69">
        <f t="shared" ca="1" si="1887"/>
        <v>0</v>
      </c>
      <c r="H6353" s="34">
        <f t="shared" ca="1" si="1888"/>
        <v>-410.4198349301825</v>
      </c>
      <c r="I6353" s="34">
        <f t="shared" ca="1" si="1889"/>
        <v>2889.5801650698177</v>
      </c>
      <c r="J6353" s="18">
        <f ca="1">SUM(INDIRECT(ADDRESS(ROW(F6353),COLUMN(F6353),4)):INDIRECT(ADDRESS(ROW(F6353)+N$5-1,COLUMN(F6353),4)))</f>
        <v>23100</v>
      </c>
      <c r="K6353" s="18">
        <f t="shared" ca="1" si="1890"/>
        <v>0</v>
      </c>
      <c r="L6353" s="18">
        <f t="shared" ca="1" si="1883"/>
        <v>0</v>
      </c>
      <c r="M6353" s="18">
        <f t="shared" ca="1" si="1886"/>
        <v>16350</v>
      </c>
      <c r="N6353" s="34">
        <f t="shared" ca="1" si="1891"/>
        <v>20573.022536365395</v>
      </c>
      <c r="P6353" s="18">
        <f t="shared" ca="1" si="1884"/>
        <v>410.4198349301825</v>
      </c>
      <c r="Q6353" s="47">
        <f ca="1">SUM(L$15:L6353)-SUM(M$15:M6353)</f>
        <v>0</v>
      </c>
      <c r="R6353" s="47" t="str">
        <f t="shared" ca="1" si="1885"/>
        <v>M6356</v>
      </c>
      <c r="S6353" s="40">
        <f t="shared" ca="1" si="1892"/>
        <v>0</v>
      </c>
      <c r="T6353" s="46">
        <f t="shared" ca="1" si="1893"/>
        <v>40</v>
      </c>
      <c r="X6353" s="74">
        <f t="shared" ca="1" si="1894"/>
        <v>-0.41041983493018253</v>
      </c>
      <c r="Y6353" s="75">
        <f t="shared" ca="1" si="1895"/>
        <v>-0.41041983493018253</v>
      </c>
      <c r="Z6353" s="74">
        <f t="shared" ca="1" si="1896"/>
        <v>0.66337168505965416</v>
      </c>
      <c r="AA6353" s="76">
        <f t="shared" ca="1" si="1897"/>
        <v>-410.4198349301825</v>
      </c>
      <c r="AB6353" s="76">
        <f t="shared" ca="1" si="1898"/>
        <v>663.37168505965417</v>
      </c>
    </row>
    <row r="6354" spans="1:28" x14ac:dyDescent="0.25">
      <c r="A6354" s="2">
        <f t="shared" si="1899"/>
        <v>10</v>
      </c>
      <c r="B6354" s="16">
        <f ca="1">VLOOKUP(A6354,PERIODS!$O$4:$P$33,2,FALSE)</f>
        <v>3.3000000000000002E-2</v>
      </c>
      <c r="C6354" s="15"/>
      <c r="D6354" s="18">
        <v>5000</v>
      </c>
      <c r="E6354" s="34">
        <f t="shared" ca="1" si="1881"/>
        <v>20573.022536365395</v>
      </c>
      <c r="F6354" s="34">
        <f t="shared" ca="1" si="1882"/>
        <v>3300</v>
      </c>
      <c r="G6354" s="69">
        <f t="shared" ca="1" si="1887"/>
        <v>0</v>
      </c>
      <c r="H6354" s="34">
        <f t="shared" ca="1" si="1888"/>
        <v>-270.79734014207156</v>
      </c>
      <c r="I6354" s="34">
        <f t="shared" ca="1" si="1889"/>
        <v>3029.2026598579287</v>
      </c>
      <c r="J6354" s="18">
        <f ca="1">SUM(INDIRECT(ADDRESS(ROW(F6354),COLUMN(F6354),4)):INDIRECT(ADDRESS(ROW(F6354)+N$5-1,COLUMN(F6354),4)))</f>
        <v>23100</v>
      </c>
      <c r="K6354" s="18">
        <f t="shared" ca="1" si="1890"/>
        <v>16350</v>
      </c>
      <c r="L6354" s="18">
        <f t="shared" ca="1" si="1883"/>
        <v>16350</v>
      </c>
      <c r="M6354" s="18">
        <f t="shared" ca="1" si="1886"/>
        <v>0</v>
      </c>
      <c r="N6354" s="34">
        <f t="shared" ca="1" si="1891"/>
        <v>17543.819876507467</v>
      </c>
      <c r="P6354" s="18">
        <f t="shared" ca="1" si="1884"/>
        <v>270.79734014207156</v>
      </c>
      <c r="Q6354" s="47">
        <f ca="1">SUM(L$15:L6354)-SUM(M$15:M6354)</f>
        <v>16350</v>
      </c>
      <c r="R6354" s="47" t="str">
        <f t="shared" ca="1" si="1885"/>
        <v>M6357</v>
      </c>
      <c r="S6354" s="40">
        <f t="shared" ca="1" si="1892"/>
        <v>0</v>
      </c>
      <c r="T6354" s="46">
        <f t="shared" ca="1" si="1893"/>
        <v>97</v>
      </c>
      <c r="X6354" s="74">
        <f t="shared" ca="1" si="1894"/>
        <v>-0.27079734014207157</v>
      </c>
      <c r="Y6354" s="75">
        <f t="shared" ca="1" si="1895"/>
        <v>-0.27079734014207157</v>
      </c>
      <c r="Z6354" s="74">
        <f t="shared" ca="1" si="1896"/>
        <v>0.76277106381765658</v>
      </c>
      <c r="AA6354" s="76">
        <f t="shared" ca="1" si="1897"/>
        <v>-270.79734014207156</v>
      </c>
      <c r="AB6354" s="76">
        <f t="shared" ca="1" si="1898"/>
        <v>762.77106381765657</v>
      </c>
    </row>
    <row r="6355" spans="1:28" x14ac:dyDescent="0.25">
      <c r="A6355" s="2">
        <f t="shared" si="1899"/>
        <v>11</v>
      </c>
      <c r="B6355" s="16">
        <f ca="1">VLOOKUP(A6355,PERIODS!$O$4:$P$33,2,FALSE)</f>
        <v>3.3000000000000002E-2</v>
      </c>
      <c r="C6355" s="15"/>
      <c r="D6355" s="18">
        <v>5000</v>
      </c>
      <c r="E6355" s="34">
        <f t="shared" ca="1" si="1881"/>
        <v>17543.819876507467</v>
      </c>
      <c r="F6355" s="34">
        <f t="shared" ca="1" si="1882"/>
        <v>3300</v>
      </c>
      <c r="G6355" s="69">
        <f t="shared" ca="1" si="1887"/>
        <v>0</v>
      </c>
      <c r="H6355" s="34">
        <f t="shared" ca="1" si="1888"/>
        <v>1372.6585847857361</v>
      </c>
      <c r="I6355" s="34">
        <f t="shared" ca="1" si="1889"/>
        <v>4672.6585847857359</v>
      </c>
      <c r="J6355" s="18">
        <f ca="1">SUM(INDIRECT(ADDRESS(ROW(F6355),COLUMN(F6355),4)):INDIRECT(ADDRESS(ROW(F6355)+N$5-1,COLUMN(F6355),4)))</f>
        <v>23300</v>
      </c>
      <c r="K6355" s="18">
        <f t="shared" ca="1" si="1890"/>
        <v>16350</v>
      </c>
      <c r="L6355" s="18">
        <f t="shared" ca="1" si="1883"/>
        <v>0</v>
      </c>
      <c r="M6355" s="18">
        <f t="shared" ca="1" si="1886"/>
        <v>0</v>
      </c>
      <c r="N6355" s="34">
        <f t="shared" ca="1" si="1891"/>
        <v>12871.161291721732</v>
      </c>
      <c r="P6355" s="18">
        <f t="shared" ca="1" si="1884"/>
        <v>1372.6585847857361</v>
      </c>
      <c r="Q6355" s="47">
        <f ca="1">SUM(L$15:L6355)-SUM(M$15:M6355)</f>
        <v>16350</v>
      </c>
      <c r="R6355" s="47" t="str">
        <f t="shared" ca="1" si="1885"/>
        <v>M6358</v>
      </c>
      <c r="S6355" s="40">
        <f t="shared" ca="1" si="1892"/>
        <v>0</v>
      </c>
      <c r="T6355" s="46">
        <f t="shared" ca="1" si="1893"/>
        <v>61</v>
      </c>
      <c r="X6355" s="74">
        <f t="shared" ca="1" si="1894"/>
        <v>1.3726585847857362</v>
      </c>
      <c r="Y6355" s="75">
        <f t="shared" ca="1" si="1895"/>
        <v>1.3726585847857362</v>
      </c>
      <c r="Z6355" s="74">
        <f t="shared" ca="1" si="1896"/>
        <v>3.9458270789622145</v>
      </c>
      <c r="AA6355" s="76">
        <f t="shared" ca="1" si="1897"/>
        <v>1372.6585847857361</v>
      </c>
      <c r="AB6355" s="76">
        <f t="shared" ca="1" si="1898"/>
        <v>3945.8270789622147</v>
      </c>
    </row>
    <row r="6356" spans="1:28" x14ac:dyDescent="0.25">
      <c r="A6356" s="2">
        <f t="shared" si="1899"/>
        <v>12</v>
      </c>
      <c r="B6356" s="16">
        <f ca="1">VLOOKUP(A6356,PERIODS!$O$4:$P$33,2,FALSE)</f>
        <v>3.3000000000000002E-2</v>
      </c>
      <c r="C6356" s="15"/>
      <c r="D6356" s="18">
        <v>5000</v>
      </c>
      <c r="E6356" s="34">
        <f t="shared" ca="1" si="1881"/>
        <v>12871.161291721732</v>
      </c>
      <c r="F6356" s="34">
        <f t="shared" ca="1" si="1882"/>
        <v>3300</v>
      </c>
      <c r="G6356" s="69">
        <f t="shared" ca="1" si="1887"/>
        <v>0</v>
      </c>
      <c r="H6356" s="34">
        <f t="shared" ca="1" si="1888"/>
        <v>857.74070165303067</v>
      </c>
      <c r="I6356" s="34">
        <f t="shared" ca="1" si="1889"/>
        <v>4157.7407016530306</v>
      </c>
      <c r="J6356" s="18">
        <f ca="1">SUM(INDIRECT(ADDRESS(ROW(F6356),COLUMN(F6356),4)):INDIRECT(ADDRESS(ROW(F6356)+N$5-1,COLUMN(F6356),4)))</f>
        <v>23500</v>
      </c>
      <c r="K6356" s="18">
        <f t="shared" ca="1" si="1890"/>
        <v>16350</v>
      </c>
      <c r="L6356" s="18">
        <f t="shared" ca="1" si="1883"/>
        <v>0</v>
      </c>
      <c r="M6356" s="18">
        <f t="shared" ca="1" si="1886"/>
        <v>0</v>
      </c>
      <c r="N6356" s="34">
        <f t="shared" ca="1" si="1891"/>
        <v>8713.4205900687011</v>
      </c>
      <c r="P6356" s="18">
        <f t="shared" ca="1" si="1884"/>
        <v>857.74070165303067</v>
      </c>
      <c r="Q6356" s="47">
        <f ca="1">SUM(L$15:L6356)-SUM(M$15:M6356)</f>
        <v>16350</v>
      </c>
      <c r="R6356" s="47" t="str">
        <f t="shared" ca="1" si="1885"/>
        <v>M6359</v>
      </c>
      <c r="S6356" s="40">
        <f t="shared" ca="1" si="1892"/>
        <v>0</v>
      </c>
      <c r="T6356" s="46">
        <f t="shared" ca="1" si="1893"/>
        <v>87</v>
      </c>
      <c r="X6356" s="74">
        <f t="shared" ca="1" si="1894"/>
        <v>0.85774070165303062</v>
      </c>
      <c r="Y6356" s="75">
        <f t="shared" ca="1" si="1895"/>
        <v>0.85774070165303062</v>
      </c>
      <c r="Z6356" s="74">
        <f t="shared" ca="1" si="1896"/>
        <v>2.3578276354102958</v>
      </c>
      <c r="AA6356" s="76">
        <f t="shared" ca="1" si="1897"/>
        <v>857.74070165303067</v>
      </c>
      <c r="AB6356" s="76">
        <f t="shared" ca="1" si="1898"/>
        <v>2357.8276354102959</v>
      </c>
    </row>
    <row r="6357" spans="1:28" x14ac:dyDescent="0.25">
      <c r="A6357" s="2">
        <f t="shared" si="1899"/>
        <v>13</v>
      </c>
      <c r="B6357" s="16">
        <f ca="1">VLOOKUP(A6357,PERIODS!$O$4:$P$33,2,FALSE)</f>
        <v>3.3000000000000002E-2</v>
      </c>
      <c r="C6357" s="15"/>
      <c r="D6357" s="18">
        <v>5000</v>
      </c>
      <c r="E6357" s="34">
        <f t="shared" ca="1" si="1881"/>
        <v>8713.4205900687011</v>
      </c>
      <c r="F6357" s="34">
        <f t="shared" ca="1" si="1882"/>
        <v>3300</v>
      </c>
      <c r="G6357" s="69">
        <f t="shared" ca="1" si="1887"/>
        <v>0</v>
      </c>
      <c r="H6357" s="34">
        <f t="shared" ca="1" si="1888"/>
        <v>909.27606698479315</v>
      </c>
      <c r="I6357" s="34">
        <f t="shared" ca="1" si="1889"/>
        <v>4209.276066984793</v>
      </c>
      <c r="J6357" s="18">
        <f ca="1">SUM(INDIRECT(ADDRESS(ROW(F6357),COLUMN(F6357),4)):INDIRECT(ADDRESS(ROW(F6357)+N$5-1,COLUMN(F6357),4)))</f>
        <v>23700</v>
      </c>
      <c r="K6357" s="18">
        <f t="shared" ca="1" si="1890"/>
        <v>0</v>
      </c>
      <c r="L6357" s="18">
        <f t="shared" ca="1" si="1883"/>
        <v>0</v>
      </c>
      <c r="M6357" s="18">
        <f t="shared" ca="1" si="1886"/>
        <v>16350</v>
      </c>
      <c r="N6357" s="34">
        <f t="shared" ca="1" si="1891"/>
        <v>20854.144523083909</v>
      </c>
      <c r="P6357" s="18">
        <f t="shared" ca="1" si="1884"/>
        <v>909.27606698479315</v>
      </c>
      <c r="Q6357" s="47">
        <f ca="1">SUM(L$15:L6357)-SUM(M$15:M6357)</f>
        <v>0</v>
      </c>
      <c r="R6357" s="47" t="str">
        <f t="shared" ca="1" si="1885"/>
        <v>M6360</v>
      </c>
      <c r="S6357" s="40">
        <f t="shared" ca="1" si="1892"/>
        <v>0</v>
      </c>
      <c r="T6357" s="46">
        <f t="shared" ca="1" si="1893"/>
        <v>68</v>
      </c>
      <c r="X6357" s="74">
        <f t="shared" ca="1" si="1894"/>
        <v>0.90927606698479313</v>
      </c>
      <c r="Y6357" s="75">
        <f t="shared" ca="1" si="1895"/>
        <v>0.90927606698479313</v>
      </c>
      <c r="Z6357" s="74">
        <f t="shared" ca="1" si="1896"/>
        <v>2.4825247011160618</v>
      </c>
      <c r="AA6357" s="76">
        <f t="shared" ca="1" si="1897"/>
        <v>909.27606698479315</v>
      </c>
      <c r="AB6357" s="76">
        <f t="shared" ca="1" si="1898"/>
        <v>2482.5247011160618</v>
      </c>
    </row>
    <row r="6358" spans="1:28" x14ac:dyDescent="0.25">
      <c r="A6358" s="2">
        <f t="shared" si="1899"/>
        <v>14</v>
      </c>
      <c r="B6358" s="16">
        <f ca="1">VLOOKUP(A6358,PERIODS!$O$4:$P$33,2,FALSE)</f>
        <v>3.3000000000000002E-2</v>
      </c>
      <c r="C6358" s="15"/>
      <c r="D6358" s="18">
        <v>5000</v>
      </c>
      <c r="E6358" s="34">
        <f t="shared" ca="1" si="1881"/>
        <v>20854.144523083909</v>
      </c>
      <c r="F6358" s="34">
        <f t="shared" ca="1" si="1882"/>
        <v>3300</v>
      </c>
      <c r="G6358" s="69">
        <f t="shared" ca="1" si="1887"/>
        <v>0</v>
      </c>
      <c r="H6358" s="34">
        <f t="shared" ca="1" si="1888"/>
        <v>-242.24035846130673</v>
      </c>
      <c r="I6358" s="34">
        <f t="shared" ca="1" si="1889"/>
        <v>3057.7596415386934</v>
      </c>
      <c r="J6358" s="18">
        <f ca="1">SUM(INDIRECT(ADDRESS(ROW(F6358),COLUMN(F6358),4)):INDIRECT(ADDRESS(ROW(F6358)+N$5-1,COLUMN(F6358),4)))</f>
        <v>23900</v>
      </c>
      <c r="K6358" s="18">
        <f t="shared" ca="1" si="1890"/>
        <v>16350</v>
      </c>
      <c r="L6358" s="18">
        <f t="shared" ca="1" si="1883"/>
        <v>16350</v>
      </c>
      <c r="M6358" s="18">
        <f t="shared" ca="1" si="1886"/>
        <v>0</v>
      </c>
      <c r="N6358" s="34">
        <f t="shared" ca="1" si="1891"/>
        <v>17796.384881545215</v>
      </c>
      <c r="P6358" s="18">
        <f t="shared" ca="1" si="1884"/>
        <v>242.24035846130673</v>
      </c>
      <c r="Q6358" s="47">
        <f ca="1">SUM(L$15:L6358)-SUM(M$15:M6358)</f>
        <v>16350</v>
      </c>
      <c r="R6358" s="47" t="str">
        <f t="shared" ca="1" si="1885"/>
        <v>M6361</v>
      </c>
      <c r="S6358" s="40">
        <f t="shared" ca="1" si="1892"/>
        <v>0</v>
      </c>
      <c r="T6358" s="46">
        <f t="shared" ca="1" si="1893"/>
        <v>73</v>
      </c>
      <c r="X6358" s="74">
        <f t="shared" ca="1" si="1894"/>
        <v>-0.24224035846130673</v>
      </c>
      <c r="Y6358" s="75">
        <f t="shared" ca="1" si="1895"/>
        <v>-0.24224035846130673</v>
      </c>
      <c r="Z6358" s="74">
        <f t="shared" ca="1" si="1896"/>
        <v>0.78486750533234428</v>
      </c>
      <c r="AA6358" s="76">
        <f t="shared" ca="1" si="1897"/>
        <v>-242.24035846130673</v>
      </c>
      <c r="AB6358" s="76">
        <f t="shared" ca="1" si="1898"/>
        <v>784.86750533234431</v>
      </c>
    </row>
    <row r="6359" spans="1:28" x14ac:dyDescent="0.25">
      <c r="A6359" s="2">
        <f t="shared" si="1899"/>
        <v>15</v>
      </c>
      <c r="B6359" s="16">
        <f ca="1">VLOOKUP(A6359,PERIODS!$O$4:$P$33,2,FALSE)</f>
        <v>3.3000000000000002E-2</v>
      </c>
      <c r="C6359" s="15"/>
      <c r="D6359" s="18">
        <v>5000</v>
      </c>
      <c r="E6359" s="34">
        <f t="shared" ref="E6359:E6422" ca="1" si="1900">N6358</f>
        <v>17796.384881545215</v>
      </c>
      <c r="F6359" s="34">
        <f t="shared" ref="F6359:F6422" ca="1" si="1901">F$2*B6359</f>
        <v>3300</v>
      </c>
      <c r="G6359" s="69">
        <f t="shared" ca="1" si="1887"/>
        <v>0</v>
      </c>
      <c r="H6359" s="34">
        <f t="shared" ca="1" si="1888"/>
        <v>732.67123109528495</v>
      </c>
      <c r="I6359" s="34">
        <f t="shared" ca="1" si="1889"/>
        <v>4032.6712310952848</v>
      </c>
      <c r="J6359" s="18">
        <f ca="1">SUM(INDIRECT(ADDRESS(ROW(F6359),COLUMN(F6359),4)):INDIRECT(ADDRESS(ROW(F6359)+N$5-1,COLUMN(F6359),4)))</f>
        <v>24100</v>
      </c>
      <c r="K6359" s="18">
        <f t="shared" ca="1" si="1890"/>
        <v>16350</v>
      </c>
      <c r="L6359" s="18">
        <f t="shared" ref="L6359:L6422" ca="1" si="1902">IF((E6359+K6358)&lt;J6359,N$2,0)</f>
        <v>0</v>
      </c>
      <c r="M6359" s="18">
        <f t="shared" ca="1" si="1886"/>
        <v>0</v>
      </c>
      <c r="N6359" s="34">
        <f t="shared" ca="1" si="1891"/>
        <v>13763.71365044993</v>
      </c>
      <c r="P6359" s="18">
        <f t="shared" ref="P6359:P6422" ca="1" si="1903">ABS(H6359)</f>
        <v>732.67123109528495</v>
      </c>
      <c r="Q6359" s="47">
        <f ca="1">SUM(L$15:L6359)-SUM(M$15:M6359)</f>
        <v>16350</v>
      </c>
      <c r="R6359" s="47" t="str">
        <f t="shared" ref="R6359:R6422" ca="1" si="1904">ADDRESS(ROW(M6359)+$N$3+RANDBETWEEN(-$N$4,$N$4),COLUMN(M6359),4)</f>
        <v>M6362</v>
      </c>
      <c r="S6359" s="40">
        <f t="shared" ca="1" si="1892"/>
        <v>0</v>
      </c>
      <c r="T6359" s="46">
        <f t="shared" ca="1" si="1893"/>
        <v>69</v>
      </c>
      <c r="X6359" s="74">
        <f t="shared" ca="1" si="1894"/>
        <v>0.73267123109528498</v>
      </c>
      <c r="Y6359" s="75">
        <f t="shared" ca="1" si="1895"/>
        <v>0.73267123109528498</v>
      </c>
      <c r="Z6359" s="74">
        <f t="shared" ca="1" si="1896"/>
        <v>2.0806310374584682</v>
      </c>
      <c r="AA6359" s="76">
        <f t="shared" ca="1" si="1897"/>
        <v>732.67123109528495</v>
      </c>
      <c r="AB6359" s="76">
        <f t="shared" ca="1" si="1898"/>
        <v>2080.6310374584682</v>
      </c>
    </row>
    <row r="6360" spans="1:28" x14ac:dyDescent="0.25">
      <c r="A6360" s="2">
        <f t="shared" si="1899"/>
        <v>16</v>
      </c>
      <c r="B6360" s="16">
        <f ca="1">VLOOKUP(A6360,PERIODS!$O$4:$P$33,2,FALSE)</f>
        <v>3.3000000000000002E-2</v>
      </c>
      <c r="C6360" s="15"/>
      <c r="D6360" s="18">
        <v>5000</v>
      </c>
      <c r="E6360" s="34">
        <f t="shared" ca="1" si="1900"/>
        <v>13763.71365044993</v>
      </c>
      <c r="F6360" s="34">
        <f t="shared" ca="1" si="1901"/>
        <v>3300</v>
      </c>
      <c r="G6360" s="69">
        <f t="shared" ca="1" si="1887"/>
        <v>0</v>
      </c>
      <c r="H6360" s="34">
        <f t="shared" ca="1" si="1888"/>
        <v>44.338084162595031</v>
      </c>
      <c r="I6360" s="34">
        <f t="shared" ca="1" si="1889"/>
        <v>3344.3380841625949</v>
      </c>
      <c r="J6360" s="18">
        <f ca="1">SUM(INDIRECT(ADDRESS(ROW(F6360),COLUMN(F6360),4)):INDIRECT(ADDRESS(ROW(F6360)+N$5-1,COLUMN(F6360),4)))</f>
        <v>24300</v>
      </c>
      <c r="K6360" s="18">
        <f t="shared" ca="1" si="1890"/>
        <v>16350</v>
      </c>
      <c r="L6360" s="18">
        <f t="shared" ca="1" si="1902"/>
        <v>0</v>
      </c>
      <c r="M6360" s="18">
        <f t="shared" ca="1" si="1886"/>
        <v>0</v>
      </c>
      <c r="N6360" s="34">
        <f t="shared" ca="1" si="1891"/>
        <v>10419.375566287335</v>
      </c>
      <c r="P6360" s="18">
        <f t="shared" ca="1" si="1903"/>
        <v>44.338084162595031</v>
      </c>
      <c r="Q6360" s="47">
        <f ca="1">SUM(L$15:L6360)-SUM(M$15:M6360)</f>
        <v>16350</v>
      </c>
      <c r="R6360" s="47" t="str">
        <f t="shared" ca="1" si="1904"/>
        <v>M6363</v>
      </c>
      <c r="S6360" s="40">
        <f t="shared" ca="1" si="1892"/>
        <v>0</v>
      </c>
      <c r="T6360" s="46">
        <f t="shared" ca="1" si="1893"/>
        <v>22</v>
      </c>
      <c r="X6360" s="74">
        <f t="shared" ca="1" si="1894"/>
        <v>4.4338084162595028E-2</v>
      </c>
      <c r="Y6360" s="75">
        <f t="shared" ca="1" si="1895"/>
        <v>4.4338084162595028E-2</v>
      </c>
      <c r="Z6360" s="74">
        <f t="shared" ca="1" si="1896"/>
        <v>1.045335706600766</v>
      </c>
      <c r="AA6360" s="76">
        <f t="shared" ca="1" si="1897"/>
        <v>44.338084162595031</v>
      </c>
      <c r="AB6360" s="76">
        <f t="shared" ca="1" si="1898"/>
        <v>1045.3357066007661</v>
      </c>
    </row>
    <row r="6361" spans="1:28" x14ac:dyDescent="0.25">
      <c r="A6361" s="2">
        <f t="shared" si="1899"/>
        <v>17</v>
      </c>
      <c r="B6361" s="16">
        <f ca="1">VLOOKUP(A6361,PERIODS!$O$4:$P$33,2,FALSE)</f>
        <v>3.5000000000000003E-2</v>
      </c>
      <c r="C6361" s="15"/>
      <c r="D6361" s="18">
        <v>5000</v>
      </c>
      <c r="E6361" s="34">
        <f t="shared" ca="1" si="1900"/>
        <v>10419.375566287335</v>
      </c>
      <c r="F6361" s="34">
        <f t="shared" ca="1" si="1901"/>
        <v>3500.0000000000005</v>
      </c>
      <c r="G6361" s="69">
        <f t="shared" ca="1" si="1887"/>
        <v>0</v>
      </c>
      <c r="H6361" s="34">
        <f t="shared" ca="1" si="1888"/>
        <v>-262.45124797982135</v>
      </c>
      <c r="I6361" s="34">
        <f t="shared" ca="1" si="1889"/>
        <v>3237.5487520201791</v>
      </c>
      <c r="J6361" s="18">
        <f ca="1">SUM(INDIRECT(ADDRESS(ROW(F6361),COLUMN(F6361),4)):INDIRECT(ADDRESS(ROW(F6361)+N$5-1,COLUMN(F6361),4)))</f>
        <v>24500.000000000004</v>
      </c>
      <c r="K6361" s="18">
        <f t="shared" ca="1" si="1890"/>
        <v>0</v>
      </c>
      <c r="L6361" s="18">
        <f t="shared" ca="1" si="1902"/>
        <v>0</v>
      </c>
      <c r="M6361" s="18">
        <f t="shared" ca="1" si="1886"/>
        <v>16350</v>
      </c>
      <c r="N6361" s="34">
        <f t="shared" ca="1" si="1891"/>
        <v>23531.826814267159</v>
      </c>
      <c r="P6361" s="18">
        <f t="shared" ca="1" si="1903"/>
        <v>262.45124797982135</v>
      </c>
      <c r="Q6361" s="47">
        <f ca="1">SUM(L$15:L6361)-SUM(M$15:M6361)</f>
        <v>0</v>
      </c>
      <c r="R6361" s="47" t="str">
        <f t="shared" ca="1" si="1904"/>
        <v>M6364</v>
      </c>
      <c r="S6361" s="40">
        <f t="shared" ca="1" si="1892"/>
        <v>0</v>
      </c>
      <c r="T6361" s="46">
        <f t="shared" ca="1" si="1893"/>
        <v>71</v>
      </c>
      <c r="X6361" s="74">
        <f t="shared" ca="1" si="1894"/>
        <v>-0.26245124797982133</v>
      </c>
      <c r="Y6361" s="75">
        <f t="shared" ca="1" si="1895"/>
        <v>-0.26245124797982133</v>
      </c>
      <c r="Z6361" s="74">
        <f t="shared" ca="1" si="1896"/>
        <v>0.7691638617466352</v>
      </c>
      <c r="AA6361" s="76">
        <f t="shared" ca="1" si="1897"/>
        <v>-262.45124797982135</v>
      </c>
      <c r="AB6361" s="76">
        <f t="shared" ca="1" si="1898"/>
        <v>769.16386174663523</v>
      </c>
    </row>
    <row r="6362" spans="1:28" x14ac:dyDescent="0.25">
      <c r="A6362" s="2">
        <f t="shared" si="1899"/>
        <v>18</v>
      </c>
      <c r="B6362" s="16">
        <f ca="1">VLOOKUP(A6362,PERIODS!$O$4:$P$33,2,FALSE)</f>
        <v>3.5000000000000003E-2</v>
      </c>
      <c r="C6362" s="15"/>
      <c r="D6362" s="18">
        <v>5000</v>
      </c>
      <c r="E6362" s="34">
        <f t="shared" ca="1" si="1900"/>
        <v>23531.826814267159</v>
      </c>
      <c r="F6362" s="34">
        <f t="shared" ca="1" si="1901"/>
        <v>3500.0000000000005</v>
      </c>
      <c r="G6362" s="69">
        <f t="shared" ca="1" si="1887"/>
        <v>0</v>
      </c>
      <c r="H6362" s="34">
        <f t="shared" ca="1" si="1888"/>
        <v>1415.676127181719</v>
      </c>
      <c r="I6362" s="34">
        <f t="shared" ca="1" si="1889"/>
        <v>4915.6761271817195</v>
      </c>
      <c r="J6362" s="18">
        <f ca="1">SUM(INDIRECT(ADDRESS(ROW(F6362),COLUMN(F6362),4)):INDIRECT(ADDRESS(ROW(F6362)+N$5-1,COLUMN(F6362),4)))</f>
        <v>24500.000000000004</v>
      </c>
      <c r="K6362" s="18">
        <f t="shared" ca="1" si="1890"/>
        <v>16350</v>
      </c>
      <c r="L6362" s="18">
        <f t="shared" ca="1" si="1902"/>
        <v>16350</v>
      </c>
      <c r="M6362" s="18">
        <f t="shared" ca="1" si="1886"/>
        <v>0</v>
      </c>
      <c r="N6362" s="34">
        <f t="shared" ca="1" si="1891"/>
        <v>18616.150687085439</v>
      </c>
      <c r="P6362" s="18">
        <f t="shared" ca="1" si="1903"/>
        <v>1415.676127181719</v>
      </c>
      <c r="Q6362" s="47">
        <f ca="1">SUM(L$15:L6362)-SUM(M$15:M6362)</f>
        <v>16350</v>
      </c>
      <c r="R6362" s="47" t="str">
        <f t="shared" ca="1" si="1904"/>
        <v>M6365</v>
      </c>
      <c r="S6362" s="40">
        <f t="shared" ca="1" si="1892"/>
        <v>0</v>
      </c>
      <c r="T6362" s="46">
        <f t="shared" ca="1" si="1893"/>
        <v>37</v>
      </c>
      <c r="X6362" s="74">
        <f t="shared" ca="1" si="1894"/>
        <v>1.4156761271817191</v>
      </c>
      <c r="Y6362" s="75">
        <f t="shared" ca="1" si="1895"/>
        <v>1.4156761271817191</v>
      </c>
      <c r="Z6362" s="74">
        <f t="shared" ca="1" si="1896"/>
        <v>4.1192706754998865</v>
      </c>
      <c r="AA6362" s="76">
        <f t="shared" ca="1" si="1897"/>
        <v>1415.676127181719</v>
      </c>
      <c r="AB6362" s="76">
        <f t="shared" ca="1" si="1898"/>
        <v>4119.2706754998862</v>
      </c>
    </row>
    <row r="6363" spans="1:28" x14ac:dyDescent="0.25">
      <c r="A6363" s="2">
        <f t="shared" si="1899"/>
        <v>19</v>
      </c>
      <c r="B6363" s="16">
        <f ca="1">VLOOKUP(A6363,PERIODS!$O$4:$P$33,2,FALSE)</f>
        <v>3.5000000000000003E-2</v>
      </c>
      <c r="C6363" s="15"/>
      <c r="D6363" s="18">
        <v>5000</v>
      </c>
      <c r="E6363" s="34">
        <f t="shared" ca="1" si="1900"/>
        <v>18616.150687085439</v>
      </c>
      <c r="F6363" s="34">
        <f t="shared" ca="1" si="1901"/>
        <v>3500.0000000000005</v>
      </c>
      <c r="G6363" s="69">
        <f t="shared" ca="1" si="1887"/>
        <v>0</v>
      </c>
      <c r="H6363" s="34">
        <f t="shared" ca="1" si="1888"/>
        <v>-1578.5917732638181</v>
      </c>
      <c r="I6363" s="34">
        <f t="shared" ca="1" si="1889"/>
        <v>1921.4082267361823</v>
      </c>
      <c r="J6363" s="18">
        <f ca="1">SUM(INDIRECT(ADDRESS(ROW(F6363),COLUMN(F6363),4)):INDIRECT(ADDRESS(ROW(F6363)+N$5-1,COLUMN(F6363),4)))</f>
        <v>24500.000000000004</v>
      </c>
      <c r="K6363" s="18">
        <f t="shared" ca="1" si="1890"/>
        <v>16350</v>
      </c>
      <c r="L6363" s="18">
        <f t="shared" ca="1" si="1902"/>
        <v>0</v>
      </c>
      <c r="M6363" s="18">
        <f t="shared" ca="1" si="1886"/>
        <v>0</v>
      </c>
      <c r="N6363" s="34">
        <f t="shared" ca="1" si="1891"/>
        <v>16694.742460349258</v>
      </c>
      <c r="P6363" s="18">
        <f t="shared" ca="1" si="1903"/>
        <v>1578.5917732638181</v>
      </c>
      <c r="Q6363" s="47">
        <f ca="1">SUM(L$15:L6363)-SUM(M$15:M6363)</f>
        <v>16350</v>
      </c>
      <c r="R6363" s="47" t="str">
        <f t="shared" ca="1" si="1904"/>
        <v>M6366</v>
      </c>
      <c r="S6363" s="40">
        <f t="shared" ca="1" si="1892"/>
        <v>0</v>
      </c>
      <c r="T6363" s="46">
        <f t="shared" ca="1" si="1893"/>
        <v>51</v>
      </c>
      <c r="X6363" s="74">
        <f t="shared" ca="1" si="1894"/>
        <v>-1.5785917732638182</v>
      </c>
      <c r="Y6363" s="75">
        <f t="shared" ca="1" si="1895"/>
        <v>-1.5785917732638182</v>
      </c>
      <c r="Z6363" s="74">
        <f t="shared" ca="1" si="1896"/>
        <v>0.20626536217593697</v>
      </c>
      <c r="AA6363" s="76">
        <f t="shared" ca="1" si="1897"/>
        <v>-1578.5917732638181</v>
      </c>
      <c r="AB6363" s="76">
        <f t="shared" ca="1" si="1898"/>
        <v>206.26536217593696</v>
      </c>
    </row>
    <row r="6364" spans="1:28" x14ac:dyDescent="0.25">
      <c r="A6364" s="2">
        <f t="shared" si="1899"/>
        <v>20</v>
      </c>
      <c r="B6364" s="16">
        <f ca="1">VLOOKUP(A6364,PERIODS!$O$4:$P$33,2,FALSE)</f>
        <v>3.5000000000000003E-2</v>
      </c>
      <c r="C6364" s="15"/>
      <c r="D6364" s="18">
        <v>5000</v>
      </c>
      <c r="E6364" s="34">
        <f t="shared" ca="1" si="1900"/>
        <v>16694.742460349258</v>
      </c>
      <c r="F6364" s="34">
        <f t="shared" ca="1" si="1901"/>
        <v>3500.0000000000005</v>
      </c>
      <c r="G6364" s="69">
        <f t="shared" ca="1" si="1887"/>
        <v>0</v>
      </c>
      <c r="H6364" s="34">
        <f t="shared" ca="1" si="1888"/>
        <v>-258.85205787750164</v>
      </c>
      <c r="I6364" s="34">
        <f t="shared" ca="1" si="1889"/>
        <v>3241.147942122499</v>
      </c>
      <c r="J6364" s="18">
        <f ca="1">SUM(INDIRECT(ADDRESS(ROW(F6364),COLUMN(F6364),4)):INDIRECT(ADDRESS(ROW(F6364)+N$5-1,COLUMN(F6364),4)))</f>
        <v>24500.000000000004</v>
      </c>
      <c r="K6364" s="18">
        <f t="shared" ca="1" si="1890"/>
        <v>16350</v>
      </c>
      <c r="L6364" s="18">
        <f t="shared" ca="1" si="1902"/>
        <v>0</v>
      </c>
      <c r="M6364" s="18">
        <f t="shared" ca="1" si="1886"/>
        <v>0</v>
      </c>
      <c r="N6364" s="34">
        <f t="shared" ca="1" si="1891"/>
        <v>13453.594518226759</v>
      </c>
      <c r="P6364" s="18">
        <f t="shared" ca="1" si="1903"/>
        <v>258.85205787750164</v>
      </c>
      <c r="Q6364" s="47">
        <f ca="1">SUM(L$15:L6364)-SUM(M$15:M6364)</f>
        <v>16350</v>
      </c>
      <c r="R6364" s="47" t="str">
        <f t="shared" ca="1" si="1904"/>
        <v>M6367</v>
      </c>
      <c r="S6364" s="40">
        <f t="shared" ca="1" si="1892"/>
        <v>0</v>
      </c>
      <c r="T6364" s="46">
        <f t="shared" ca="1" si="1893"/>
        <v>64</v>
      </c>
      <c r="X6364" s="74">
        <f t="shared" ca="1" si="1894"/>
        <v>-0.25885205787750165</v>
      </c>
      <c r="Y6364" s="75">
        <f t="shared" ca="1" si="1895"/>
        <v>-0.25885205787750165</v>
      </c>
      <c r="Z6364" s="74">
        <f t="shared" ca="1" si="1896"/>
        <v>0.77193721662673787</v>
      </c>
      <c r="AA6364" s="76">
        <f t="shared" ca="1" si="1897"/>
        <v>-258.85205787750164</v>
      </c>
      <c r="AB6364" s="76">
        <f t="shared" ca="1" si="1898"/>
        <v>771.93721662673784</v>
      </c>
    </row>
    <row r="6365" spans="1:28" x14ac:dyDescent="0.25">
      <c r="A6365" s="2">
        <f t="shared" si="1899"/>
        <v>21</v>
      </c>
      <c r="B6365" s="16">
        <f ca="1">VLOOKUP(A6365,PERIODS!$O$4:$P$33,2,FALSE)</f>
        <v>3.5000000000000003E-2</v>
      </c>
      <c r="C6365" s="15"/>
      <c r="D6365" s="18">
        <v>5000</v>
      </c>
      <c r="E6365" s="34">
        <f t="shared" ca="1" si="1900"/>
        <v>13453.594518226759</v>
      </c>
      <c r="F6365" s="34">
        <f t="shared" ca="1" si="1901"/>
        <v>3500.0000000000005</v>
      </c>
      <c r="G6365" s="69">
        <f t="shared" ca="1" si="1887"/>
        <v>0</v>
      </c>
      <c r="H6365" s="34">
        <f t="shared" ca="1" si="1888"/>
        <v>-1128.2429748734342</v>
      </c>
      <c r="I6365" s="34">
        <f t="shared" ca="1" si="1889"/>
        <v>2371.7570251265661</v>
      </c>
      <c r="J6365" s="18">
        <f ca="1">SUM(INDIRECT(ADDRESS(ROW(F6365),COLUMN(F6365),4)):INDIRECT(ADDRESS(ROW(F6365)+N$5-1,COLUMN(F6365),4)))</f>
        <v>24500.000000000004</v>
      </c>
      <c r="K6365" s="18">
        <f t="shared" ca="1" si="1890"/>
        <v>0</v>
      </c>
      <c r="L6365" s="18">
        <f t="shared" ca="1" si="1902"/>
        <v>0</v>
      </c>
      <c r="M6365" s="18">
        <f t="shared" ca="1" si="1886"/>
        <v>16350</v>
      </c>
      <c r="N6365" s="34">
        <f t="shared" ca="1" si="1891"/>
        <v>27431.837493100193</v>
      </c>
      <c r="P6365" s="18">
        <f t="shared" ca="1" si="1903"/>
        <v>1128.2429748734342</v>
      </c>
      <c r="Q6365" s="47">
        <f ca="1">SUM(L$15:L6365)-SUM(M$15:M6365)</f>
        <v>0</v>
      </c>
      <c r="R6365" s="47" t="str">
        <f t="shared" ca="1" si="1904"/>
        <v>M6368</v>
      </c>
      <c r="S6365" s="40">
        <f t="shared" ca="1" si="1892"/>
        <v>0</v>
      </c>
      <c r="T6365" s="46">
        <f t="shared" ca="1" si="1893"/>
        <v>33</v>
      </c>
      <c r="X6365" s="74">
        <f t="shared" ca="1" si="1894"/>
        <v>-1.1282429748734342</v>
      </c>
      <c r="Y6365" s="75">
        <f t="shared" ca="1" si="1895"/>
        <v>-1.1282429748734342</v>
      </c>
      <c r="Z6365" s="74">
        <f t="shared" ca="1" si="1896"/>
        <v>0.32360133288666992</v>
      </c>
      <c r="AA6365" s="76">
        <f t="shared" ca="1" si="1897"/>
        <v>-1128.2429748734342</v>
      </c>
      <c r="AB6365" s="76">
        <f t="shared" ca="1" si="1898"/>
        <v>323.60133288666992</v>
      </c>
    </row>
    <row r="6366" spans="1:28" x14ac:dyDescent="0.25">
      <c r="A6366" s="2">
        <f t="shared" si="1899"/>
        <v>22</v>
      </c>
      <c r="B6366" s="16">
        <f ca="1">VLOOKUP(A6366,PERIODS!$O$4:$P$33,2,FALSE)</f>
        <v>3.5000000000000003E-2</v>
      </c>
      <c r="C6366" s="15"/>
      <c r="D6366" s="18">
        <v>5000</v>
      </c>
      <c r="E6366" s="34">
        <f t="shared" ca="1" si="1900"/>
        <v>27431.837493100193</v>
      </c>
      <c r="F6366" s="34">
        <f t="shared" ca="1" si="1901"/>
        <v>3500.0000000000005</v>
      </c>
      <c r="G6366" s="69">
        <f t="shared" ca="1" si="1887"/>
        <v>0</v>
      </c>
      <c r="H6366" s="34">
        <f t="shared" ca="1" si="1888"/>
        <v>-962.26061969689886</v>
      </c>
      <c r="I6366" s="34">
        <f t="shared" ca="1" si="1889"/>
        <v>2537.7393803031018</v>
      </c>
      <c r="J6366" s="18">
        <f ca="1">SUM(INDIRECT(ADDRESS(ROW(F6366),COLUMN(F6366),4)):INDIRECT(ADDRESS(ROW(F6366)+N$5-1,COLUMN(F6366),4)))</f>
        <v>25000.000000000004</v>
      </c>
      <c r="K6366" s="18">
        <f t="shared" ca="1" si="1890"/>
        <v>0</v>
      </c>
      <c r="L6366" s="18">
        <f t="shared" ca="1" si="1902"/>
        <v>0</v>
      </c>
      <c r="M6366" s="18">
        <f t="shared" ca="1" si="1886"/>
        <v>0</v>
      </c>
      <c r="N6366" s="34">
        <f t="shared" ca="1" si="1891"/>
        <v>24894.098112797092</v>
      </c>
      <c r="P6366" s="18">
        <f t="shared" ca="1" si="1903"/>
        <v>962.26061969689886</v>
      </c>
      <c r="Q6366" s="47">
        <f ca="1">SUM(L$15:L6366)-SUM(M$15:M6366)</f>
        <v>0</v>
      </c>
      <c r="R6366" s="47" t="str">
        <f t="shared" ca="1" si="1904"/>
        <v>M6369</v>
      </c>
      <c r="S6366" s="40">
        <f t="shared" ca="1" si="1892"/>
        <v>0</v>
      </c>
      <c r="T6366" s="46">
        <f t="shared" ca="1" si="1893"/>
        <v>64</v>
      </c>
      <c r="X6366" s="74">
        <f t="shared" ca="1" si="1894"/>
        <v>-0.96226061969689891</v>
      </c>
      <c r="Y6366" s="75">
        <f t="shared" ca="1" si="1895"/>
        <v>-0.96226061969689891</v>
      </c>
      <c r="Z6366" s="74">
        <f t="shared" ca="1" si="1896"/>
        <v>0.38202828840662417</v>
      </c>
      <c r="AA6366" s="76">
        <f t="shared" ca="1" si="1897"/>
        <v>-962.26061969689886</v>
      </c>
      <c r="AB6366" s="76">
        <f t="shared" ca="1" si="1898"/>
        <v>382.0282884066242</v>
      </c>
    </row>
    <row r="6367" spans="1:28" x14ac:dyDescent="0.25">
      <c r="A6367" s="2">
        <f t="shared" si="1899"/>
        <v>23</v>
      </c>
      <c r="B6367" s="16">
        <f ca="1">VLOOKUP(A6367,PERIODS!$O$4:$P$33,2,FALSE)</f>
        <v>3.5000000000000003E-2</v>
      </c>
      <c r="C6367" s="15"/>
      <c r="D6367" s="18">
        <v>5000</v>
      </c>
      <c r="E6367" s="34">
        <f t="shared" ca="1" si="1900"/>
        <v>24894.098112797092</v>
      </c>
      <c r="F6367" s="34">
        <f t="shared" ca="1" si="1901"/>
        <v>3500.0000000000005</v>
      </c>
      <c r="G6367" s="69">
        <f t="shared" ca="1" si="1887"/>
        <v>0</v>
      </c>
      <c r="H6367" s="34">
        <f t="shared" ca="1" si="1888"/>
        <v>98.356810569163997</v>
      </c>
      <c r="I6367" s="34">
        <f t="shared" ca="1" si="1889"/>
        <v>3598.3568105691643</v>
      </c>
      <c r="J6367" s="18">
        <f ca="1">SUM(INDIRECT(ADDRESS(ROW(F6367),COLUMN(F6367),4)):INDIRECT(ADDRESS(ROW(F6367)+N$5-1,COLUMN(F6367),4)))</f>
        <v>25500.000000000004</v>
      </c>
      <c r="K6367" s="18">
        <f t="shared" ca="1" si="1890"/>
        <v>16350</v>
      </c>
      <c r="L6367" s="18">
        <f t="shared" ca="1" si="1902"/>
        <v>16350</v>
      </c>
      <c r="M6367" s="18">
        <f t="shared" ca="1" si="1886"/>
        <v>0</v>
      </c>
      <c r="N6367" s="34">
        <f t="shared" ca="1" si="1891"/>
        <v>21295.741302227929</v>
      </c>
      <c r="P6367" s="18">
        <f t="shared" ca="1" si="1903"/>
        <v>98.356810569163997</v>
      </c>
      <c r="Q6367" s="47">
        <f ca="1">SUM(L$15:L6367)-SUM(M$15:M6367)</f>
        <v>16350</v>
      </c>
      <c r="R6367" s="47" t="str">
        <f t="shared" ca="1" si="1904"/>
        <v>M6370</v>
      </c>
      <c r="S6367" s="40">
        <f t="shared" ca="1" si="1892"/>
        <v>0</v>
      </c>
      <c r="T6367" s="46">
        <f t="shared" ca="1" si="1893"/>
        <v>37</v>
      </c>
      <c r="X6367" s="74">
        <f t="shared" ca="1" si="1894"/>
        <v>9.8356810569163997E-2</v>
      </c>
      <c r="Y6367" s="75">
        <f t="shared" ca="1" si="1895"/>
        <v>9.8356810569163997E-2</v>
      </c>
      <c r="Z6367" s="74">
        <f t="shared" ca="1" si="1896"/>
        <v>1.1033564041071624</v>
      </c>
      <c r="AA6367" s="76">
        <f t="shared" ca="1" si="1897"/>
        <v>98.356810569163997</v>
      </c>
      <c r="AB6367" s="76">
        <f t="shared" ca="1" si="1898"/>
        <v>1103.3564041071625</v>
      </c>
    </row>
    <row r="6368" spans="1:28" x14ac:dyDescent="0.25">
      <c r="A6368" s="2">
        <f t="shared" si="1899"/>
        <v>24</v>
      </c>
      <c r="B6368" s="16">
        <f ca="1">VLOOKUP(A6368,PERIODS!$O$4:$P$33,2,FALSE)</f>
        <v>3.5000000000000003E-2</v>
      </c>
      <c r="C6368" s="15"/>
      <c r="D6368" s="18">
        <v>5000</v>
      </c>
      <c r="E6368" s="34">
        <f t="shared" ca="1" si="1900"/>
        <v>21295.741302227929</v>
      </c>
      <c r="F6368" s="34">
        <f t="shared" ca="1" si="1901"/>
        <v>3500.0000000000005</v>
      </c>
      <c r="G6368" s="69">
        <f t="shared" ca="1" si="1887"/>
        <v>0</v>
      </c>
      <c r="H6368" s="34">
        <f t="shared" ca="1" si="1888"/>
        <v>739.99202951300515</v>
      </c>
      <c r="I6368" s="34">
        <f t="shared" ca="1" si="1889"/>
        <v>4239.9920295130059</v>
      </c>
      <c r="J6368" s="18">
        <f ca="1">SUM(INDIRECT(ADDRESS(ROW(F6368),COLUMN(F6368),4)):INDIRECT(ADDRESS(ROW(F6368)+N$5-1,COLUMN(F6368),4)))</f>
        <v>26000</v>
      </c>
      <c r="K6368" s="18">
        <f t="shared" ca="1" si="1890"/>
        <v>16350</v>
      </c>
      <c r="L6368" s="18">
        <f t="shared" ca="1" si="1902"/>
        <v>0</v>
      </c>
      <c r="M6368" s="18">
        <f t="shared" ca="1" si="1886"/>
        <v>0</v>
      </c>
      <c r="N6368" s="34">
        <f t="shared" ca="1" si="1891"/>
        <v>17055.749272714922</v>
      </c>
      <c r="P6368" s="18">
        <f t="shared" ca="1" si="1903"/>
        <v>739.99202951300515</v>
      </c>
      <c r="Q6368" s="47">
        <f ca="1">SUM(L$15:L6368)-SUM(M$15:M6368)</f>
        <v>16350</v>
      </c>
      <c r="R6368" s="47" t="str">
        <f t="shared" ca="1" si="1904"/>
        <v>M6371</v>
      </c>
      <c r="S6368" s="40">
        <f t="shared" ca="1" si="1892"/>
        <v>0</v>
      </c>
      <c r="T6368" s="46">
        <f t="shared" ca="1" si="1893"/>
        <v>87</v>
      </c>
      <c r="X6368" s="74">
        <f t="shared" ca="1" si="1894"/>
        <v>0.73999202951300513</v>
      </c>
      <c r="Y6368" s="75">
        <f t="shared" ca="1" si="1895"/>
        <v>0.73999202951300513</v>
      </c>
      <c r="Z6368" s="74">
        <f t="shared" ca="1" si="1896"/>
        <v>2.0959188089341798</v>
      </c>
      <c r="AA6368" s="76">
        <f t="shared" ca="1" si="1897"/>
        <v>739.99202951300515</v>
      </c>
      <c r="AB6368" s="76">
        <f t="shared" ca="1" si="1898"/>
        <v>2095.9188089341797</v>
      </c>
    </row>
    <row r="6369" spans="1:28" x14ac:dyDescent="0.25">
      <c r="A6369" s="2">
        <f t="shared" si="1899"/>
        <v>25</v>
      </c>
      <c r="B6369" s="16">
        <f ca="1">VLOOKUP(A6369,PERIODS!$O$4:$P$33,2,FALSE)</f>
        <v>3.5000000000000003E-2</v>
      </c>
      <c r="C6369" s="15"/>
      <c r="D6369" s="18">
        <v>5000</v>
      </c>
      <c r="E6369" s="34">
        <f t="shared" ca="1" si="1900"/>
        <v>17055.749272714922</v>
      </c>
      <c r="F6369" s="34">
        <f t="shared" ca="1" si="1901"/>
        <v>3500.0000000000005</v>
      </c>
      <c r="G6369" s="69">
        <f t="shared" ca="1" si="1887"/>
        <v>0</v>
      </c>
      <c r="H6369" s="34">
        <f t="shared" ca="1" si="1888"/>
        <v>-115.0099278656034</v>
      </c>
      <c r="I6369" s="34">
        <f t="shared" ca="1" si="1889"/>
        <v>3384.990072134397</v>
      </c>
      <c r="J6369" s="18">
        <f ca="1">SUM(INDIRECT(ADDRESS(ROW(F6369),COLUMN(F6369),4)):INDIRECT(ADDRESS(ROW(F6369)+N$5-1,COLUMN(F6369),4)))</f>
        <v>24900</v>
      </c>
      <c r="K6369" s="18">
        <f t="shared" ca="1" si="1890"/>
        <v>16350</v>
      </c>
      <c r="L6369" s="18">
        <f t="shared" ca="1" si="1902"/>
        <v>0</v>
      </c>
      <c r="M6369" s="18">
        <f t="shared" ca="1" si="1886"/>
        <v>0</v>
      </c>
      <c r="N6369" s="34">
        <f t="shared" ca="1" si="1891"/>
        <v>13670.759200580525</v>
      </c>
      <c r="P6369" s="18">
        <f t="shared" ca="1" si="1903"/>
        <v>115.0099278656034</v>
      </c>
      <c r="Q6369" s="47">
        <f ca="1">SUM(L$15:L6369)-SUM(M$15:M6369)</f>
        <v>16350</v>
      </c>
      <c r="R6369" s="47" t="str">
        <f t="shared" ca="1" si="1904"/>
        <v>M6372</v>
      </c>
      <c r="S6369" s="40">
        <f t="shared" ca="1" si="1892"/>
        <v>0</v>
      </c>
      <c r="T6369" s="46">
        <f t="shared" ca="1" si="1893"/>
        <v>63</v>
      </c>
      <c r="X6369" s="74">
        <f t="shared" ca="1" si="1894"/>
        <v>-0.11500992786560341</v>
      </c>
      <c r="Y6369" s="75">
        <f t="shared" ca="1" si="1895"/>
        <v>-0.11500992786560341</v>
      </c>
      <c r="Z6369" s="74">
        <f t="shared" ca="1" si="1896"/>
        <v>0.8913572945874787</v>
      </c>
      <c r="AA6369" s="76">
        <f t="shared" ca="1" si="1897"/>
        <v>-115.0099278656034</v>
      </c>
      <c r="AB6369" s="76">
        <f t="shared" ca="1" si="1898"/>
        <v>891.35729458747869</v>
      </c>
    </row>
    <row r="6370" spans="1:28" x14ac:dyDescent="0.25">
      <c r="A6370" s="2">
        <f t="shared" si="1899"/>
        <v>26</v>
      </c>
      <c r="B6370" s="16">
        <f ca="1">VLOOKUP(A6370,PERIODS!$O$4:$P$33,2,FALSE)</f>
        <v>3.5000000000000003E-2</v>
      </c>
      <c r="C6370" s="15"/>
      <c r="D6370" s="18">
        <v>5000</v>
      </c>
      <c r="E6370" s="34">
        <f t="shared" ca="1" si="1900"/>
        <v>13670.759200580525</v>
      </c>
      <c r="F6370" s="34">
        <f t="shared" ca="1" si="1901"/>
        <v>3500.0000000000005</v>
      </c>
      <c r="G6370" s="69">
        <f t="shared" ca="1" si="1887"/>
        <v>0</v>
      </c>
      <c r="H6370" s="34">
        <f t="shared" ca="1" si="1888"/>
        <v>14.463115777166502</v>
      </c>
      <c r="I6370" s="34">
        <f t="shared" ca="1" si="1889"/>
        <v>3514.4631157771669</v>
      </c>
      <c r="J6370" s="18">
        <f ca="1">SUM(INDIRECT(ADDRESS(ROW(F6370),COLUMN(F6370),4)):INDIRECT(ADDRESS(ROW(F6370)+N$5-1,COLUMN(F6370),4)))</f>
        <v>23900</v>
      </c>
      <c r="K6370" s="18">
        <f t="shared" ca="1" si="1890"/>
        <v>0</v>
      </c>
      <c r="L6370" s="18">
        <f t="shared" ca="1" si="1902"/>
        <v>0</v>
      </c>
      <c r="M6370" s="18">
        <f t="shared" ca="1" si="1886"/>
        <v>16350</v>
      </c>
      <c r="N6370" s="34">
        <f t="shared" ca="1" si="1891"/>
        <v>26506.296084803358</v>
      </c>
      <c r="P6370" s="18">
        <f t="shared" ca="1" si="1903"/>
        <v>14.463115777166502</v>
      </c>
      <c r="Q6370" s="47">
        <f ca="1">SUM(L$15:L6370)-SUM(M$15:M6370)</f>
        <v>0</v>
      </c>
      <c r="R6370" s="47" t="str">
        <f t="shared" ca="1" si="1904"/>
        <v>M6373</v>
      </c>
      <c r="S6370" s="40">
        <f t="shared" ca="1" si="1892"/>
        <v>0</v>
      </c>
      <c r="T6370" s="46">
        <f t="shared" ca="1" si="1893"/>
        <v>44</v>
      </c>
      <c r="X6370" s="74">
        <f t="shared" ca="1" si="1894"/>
        <v>1.4463115777166502E-2</v>
      </c>
      <c r="Y6370" s="75">
        <f t="shared" ca="1" si="1895"/>
        <v>1.4463115777166502E-2</v>
      </c>
      <c r="Z6370" s="74">
        <f t="shared" ca="1" si="1896"/>
        <v>1.0145682127012206</v>
      </c>
      <c r="AA6370" s="76">
        <f t="shared" ca="1" si="1897"/>
        <v>14.463115777166502</v>
      </c>
      <c r="AB6370" s="76">
        <f t="shared" ca="1" si="1898"/>
        <v>1014.5682127012205</v>
      </c>
    </row>
    <row r="6371" spans="1:28" x14ac:dyDescent="0.25">
      <c r="A6371" s="2">
        <f t="shared" si="1899"/>
        <v>27</v>
      </c>
      <c r="B6371" s="16">
        <f ca="1">VLOOKUP(A6371,PERIODS!$O$4:$P$33,2,FALSE)</f>
        <v>3.5000000000000003E-2</v>
      </c>
      <c r="C6371" s="15"/>
      <c r="D6371" s="18">
        <v>5000</v>
      </c>
      <c r="E6371" s="34">
        <f t="shared" ca="1" si="1900"/>
        <v>26506.296084803358</v>
      </c>
      <c r="F6371" s="34">
        <f t="shared" ca="1" si="1901"/>
        <v>3500.0000000000005</v>
      </c>
      <c r="G6371" s="69">
        <f t="shared" ca="1" si="1887"/>
        <v>0</v>
      </c>
      <c r="H6371" s="34">
        <f t="shared" ca="1" si="1888"/>
        <v>7.3234883043267356</v>
      </c>
      <c r="I6371" s="34">
        <f t="shared" ca="1" si="1889"/>
        <v>3507.3234883043274</v>
      </c>
      <c r="J6371" s="18">
        <f ca="1">SUM(INDIRECT(ADDRESS(ROW(F6371),COLUMN(F6371),4)):INDIRECT(ADDRESS(ROW(F6371)+N$5-1,COLUMN(F6371),4)))</f>
        <v>22900</v>
      </c>
      <c r="K6371" s="18">
        <f t="shared" ca="1" si="1890"/>
        <v>0</v>
      </c>
      <c r="L6371" s="18">
        <f t="shared" ca="1" si="1902"/>
        <v>0</v>
      </c>
      <c r="M6371" s="18">
        <f t="shared" ca="1" si="1886"/>
        <v>0</v>
      </c>
      <c r="N6371" s="34">
        <f t="shared" ca="1" si="1891"/>
        <v>22998.972596499032</v>
      </c>
      <c r="P6371" s="18">
        <f t="shared" ca="1" si="1903"/>
        <v>7.3234883043267356</v>
      </c>
      <c r="Q6371" s="47">
        <f ca="1">SUM(L$15:L6371)-SUM(M$15:M6371)</f>
        <v>0</v>
      </c>
      <c r="R6371" s="47" t="str">
        <f t="shared" ca="1" si="1904"/>
        <v>M6374</v>
      </c>
      <c r="S6371" s="40">
        <f t="shared" ca="1" si="1892"/>
        <v>0</v>
      </c>
      <c r="T6371" s="46">
        <f t="shared" ca="1" si="1893"/>
        <v>52</v>
      </c>
      <c r="X6371" s="74">
        <f t="shared" ca="1" si="1894"/>
        <v>7.3234883043267352E-3</v>
      </c>
      <c r="Y6371" s="75">
        <f t="shared" ca="1" si="1895"/>
        <v>7.3234883043267352E-3</v>
      </c>
      <c r="Z6371" s="74">
        <f t="shared" ca="1" si="1896"/>
        <v>1.0073503706288589</v>
      </c>
      <c r="AA6371" s="76">
        <f t="shared" ca="1" si="1897"/>
        <v>7.3234883043267356</v>
      </c>
      <c r="AB6371" s="76">
        <f t="shared" ca="1" si="1898"/>
        <v>1007.3503706288589</v>
      </c>
    </row>
    <row r="6372" spans="1:28" x14ac:dyDescent="0.25">
      <c r="A6372" s="2">
        <f t="shared" si="1899"/>
        <v>28</v>
      </c>
      <c r="B6372" s="16">
        <f ca="1">VLOOKUP(A6372,PERIODS!$O$4:$P$33,2,FALSE)</f>
        <v>0.04</v>
      </c>
      <c r="C6372" s="15"/>
      <c r="D6372" s="18">
        <v>5000</v>
      </c>
      <c r="E6372" s="34">
        <f t="shared" ca="1" si="1900"/>
        <v>22998.972596499032</v>
      </c>
      <c r="F6372" s="34">
        <f t="shared" ca="1" si="1901"/>
        <v>4000</v>
      </c>
      <c r="G6372" s="69">
        <f t="shared" ca="1" si="1887"/>
        <v>0</v>
      </c>
      <c r="H6372" s="34">
        <f t="shared" ca="1" si="1888"/>
        <v>52.688196528324006</v>
      </c>
      <c r="I6372" s="34">
        <f t="shared" ca="1" si="1889"/>
        <v>4052.6881965283242</v>
      </c>
      <c r="J6372" s="18">
        <f ca="1">SUM(INDIRECT(ADDRESS(ROW(F6372),COLUMN(F6372),4)):INDIRECT(ADDRESS(ROW(F6372)+N$5-1,COLUMN(F6372),4)))</f>
        <v>21900</v>
      </c>
      <c r="K6372" s="18">
        <f t="shared" ca="1" si="1890"/>
        <v>0</v>
      </c>
      <c r="L6372" s="18">
        <f t="shared" ca="1" si="1902"/>
        <v>0</v>
      </c>
      <c r="M6372" s="18">
        <f t="shared" ca="1" si="1886"/>
        <v>0</v>
      </c>
      <c r="N6372" s="34">
        <f t="shared" ca="1" si="1891"/>
        <v>18946.284399970707</v>
      </c>
      <c r="P6372" s="18">
        <f t="shared" ca="1" si="1903"/>
        <v>52.688196528324006</v>
      </c>
      <c r="Q6372" s="47">
        <f ca="1">SUM(L$15:L6372)-SUM(M$15:M6372)</f>
        <v>0</v>
      </c>
      <c r="R6372" s="47" t="str">
        <f t="shared" ca="1" si="1904"/>
        <v>M6375</v>
      </c>
      <c r="S6372" s="40">
        <f t="shared" ca="1" si="1892"/>
        <v>0</v>
      </c>
      <c r="T6372" s="46">
        <f t="shared" ca="1" si="1893"/>
        <v>33</v>
      </c>
      <c r="X6372" s="74">
        <f t="shared" ca="1" si="1894"/>
        <v>5.2688196528324009E-2</v>
      </c>
      <c r="Y6372" s="75">
        <f t="shared" ca="1" si="1895"/>
        <v>5.2688196528324009E-2</v>
      </c>
      <c r="Z6372" s="74">
        <f t="shared" ca="1" si="1896"/>
        <v>1.0541009215466084</v>
      </c>
      <c r="AA6372" s="76">
        <f t="shared" ca="1" si="1897"/>
        <v>52.688196528324006</v>
      </c>
      <c r="AB6372" s="76">
        <f t="shared" ca="1" si="1898"/>
        <v>1054.1009215466083</v>
      </c>
    </row>
    <row r="6373" spans="1:28" x14ac:dyDescent="0.25">
      <c r="A6373" s="2">
        <f t="shared" si="1899"/>
        <v>29</v>
      </c>
      <c r="B6373" s="16">
        <f ca="1">VLOOKUP(A6373,PERIODS!$O$4:$P$33,2,FALSE)</f>
        <v>0.04</v>
      </c>
      <c r="C6373" s="15"/>
      <c r="D6373" s="18">
        <v>5000</v>
      </c>
      <c r="E6373" s="34">
        <f t="shared" ca="1" si="1900"/>
        <v>18946.284399970707</v>
      </c>
      <c r="F6373" s="34">
        <f t="shared" ca="1" si="1901"/>
        <v>4000</v>
      </c>
      <c r="G6373" s="69">
        <f t="shared" ca="1" si="1887"/>
        <v>0</v>
      </c>
      <c r="H6373" s="34">
        <f t="shared" ca="1" si="1888"/>
        <v>1604.3219580890429</v>
      </c>
      <c r="I6373" s="34">
        <f t="shared" ca="1" si="1889"/>
        <v>5604.3219580890427</v>
      </c>
      <c r="J6373" s="18">
        <f ca="1">SUM(INDIRECT(ADDRESS(ROW(F6373),COLUMN(F6373),4)):INDIRECT(ADDRESS(ROW(F6373)+N$5-1,COLUMN(F6373),4)))</f>
        <v>21200</v>
      </c>
      <c r="K6373" s="18">
        <f t="shared" ca="1" si="1890"/>
        <v>16350</v>
      </c>
      <c r="L6373" s="18">
        <f t="shared" ca="1" si="1902"/>
        <v>16350</v>
      </c>
      <c r="M6373" s="18">
        <f t="shared" ca="1" si="1886"/>
        <v>0</v>
      </c>
      <c r="N6373" s="34">
        <f t="shared" ca="1" si="1891"/>
        <v>13341.962441881664</v>
      </c>
      <c r="P6373" s="18">
        <f t="shared" ca="1" si="1903"/>
        <v>1604.3219580890429</v>
      </c>
      <c r="Q6373" s="47">
        <f ca="1">SUM(L$15:L6373)-SUM(M$15:M6373)</f>
        <v>16350</v>
      </c>
      <c r="R6373" s="47" t="str">
        <f t="shared" ca="1" si="1904"/>
        <v>M6376</v>
      </c>
      <c r="S6373" s="40">
        <f t="shared" ca="1" si="1892"/>
        <v>0</v>
      </c>
      <c r="T6373" s="46">
        <f t="shared" ca="1" si="1893"/>
        <v>44</v>
      </c>
      <c r="X6373" s="74">
        <f t="shared" ca="1" si="1894"/>
        <v>1.6043219580890429</v>
      </c>
      <c r="Y6373" s="75">
        <f t="shared" ca="1" si="1895"/>
        <v>1.6043219580890429</v>
      </c>
      <c r="Z6373" s="74">
        <f t="shared" ca="1" si="1896"/>
        <v>4.9744855493062516</v>
      </c>
      <c r="AA6373" s="76">
        <f t="shared" ca="1" si="1897"/>
        <v>1604.3219580890429</v>
      </c>
      <c r="AB6373" s="76">
        <f t="shared" ca="1" si="1898"/>
        <v>4974.4855493062514</v>
      </c>
    </row>
    <row r="6374" spans="1:28" x14ac:dyDescent="0.25">
      <c r="A6374" s="2">
        <f t="shared" si="1899"/>
        <v>30</v>
      </c>
      <c r="B6374" s="16">
        <f ca="1">VLOOKUP(A6374,PERIODS!$O$4:$P$33,2,FALSE)</f>
        <v>0.04</v>
      </c>
      <c r="C6374" s="15"/>
      <c r="D6374" s="18">
        <v>5000</v>
      </c>
      <c r="E6374" s="34">
        <f t="shared" ca="1" si="1900"/>
        <v>13341.962441881664</v>
      </c>
      <c r="F6374" s="34">
        <f t="shared" ca="1" si="1901"/>
        <v>4000</v>
      </c>
      <c r="G6374" s="69">
        <f t="shared" ca="1" si="1887"/>
        <v>0</v>
      </c>
      <c r="H6374" s="34">
        <f t="shared" ca="1" si="1888"/>
        <v>-105.91790601609583</v>
      </c>
      <c r="I6374" s="34">
        <f t="shared" ca="1" si="1889"/>
        <v>3894.0820939839041</v>
      </c>
      <c r="J6374" s="18">
        <f ca="1">SUM(INDIRECT(ADDRESS(ROW(F6374),COLUMN(F6374),4)):INDIRECT(ADDRESS(ROW(F6374)+N$5-1,COLUMN(F6374),4)))</f>
        <v>20500</v>
      </c>
      <c r="K6374" s="18">
        <f t="shared" ca="1" si="1890"/>
        <v>16350</v>
      </c>
      <c r="L6374" s="18">
        <f t="shared" ca="1" si="1902"/>
        <v>0</v>
      </c>
      <c r="M6374" s="18">
        <f t="shared" ca="1" si="1886"/>
        <v>0</v>
      </c>
      <c r="N6374" s="34">
        <f t="shared" ca="1" si="1891"/>
        <v>9447.8803478977607</v>
      </c>
      <c r="P6374" s="18">
        <f t="shared" ca="1" si="1903"/>
        <v>105.91790601609583</v>
      </c>
      <c r="Q6374" s="47">
        <f ca="1">SUM(L$15:L6374)-SUM(M$15:M6374)</f>
        <v>16350</v>
      </c>
      <c r="R6374" s="47" t="str">
        <f t="shared" ca="1" si="1904"/>
        <v>M6377</v>
      </c>
      <c r="S6374" s="40">
        <f t="shared" ca="1" si="1892"/>
        <v>0</v>
      </c>
      <c r="T6374" s="46">
        <f t="shared" ca="1" si="1893"/>
        <v>21</v>
      </c>
      <c r="X6374" s="74">
        <f t="shared" ca="1" si="1894"/>
        <v>-0.10591790601609583</v>
      </c>
      <c r="Y6374" s="75">
        <f t="shared" ca="1" si="1895"/>
        <v>-0.10591790601609583</v>
      </c>
      <c r="Z6374" s="74">
        <f t="shared" ca="1" si="1896"/>
        <v>0.8994984884593904</v>
      </c>
      <c r="AA6374" s="76">
        <f t="shared" ca="1" si="1897"/>
        <v>-105.91790601609583</v>
      </c>
      <c r="AB6374" s="76">
        <f t="shared" ca="1" si="1898"/>
        <v>899.49848845939039</v>
      </c>
    </row>
    <row r="6375" spans="1:28" x14ac:dyDescent="0.25">
      <c r="A6375" s="2">
        <f t="shared" si="1899"/>
        <v>1</v>
      </c>
      <c r="B6375" s="16">
        <f ca="1">VLOOKUP(A6375,PERIODS!$O$4:$P$33,2,FALSE)</f>
        <v>2.4E-2</v>
      </c>
      <c r="C6375" s="15"/>
      <c r="D6375" s="18">
        <v>5000</v>
      </c>
      <c r="E6375" s="34">
        <f t="shared" ca="1" si="1900"/>
        <v>9447.8803478977607</v>
      </c>
      <c r="F6375" s="34">
        <f t="shared" ca="1" si="1901"/>
        <v>2400</v>
      </c>
      <c r="G6375" s="69">
        <f t="shared" ca="1" si="1887"/>
        <v>0</v>
      </c>
      <c r="H6375" s="34">
        <f t="shared" ca="1" si="1888"/>
        <v>1168.4615609289592</v>
      </c>
      <c r="I6375" s="34">
        <f t="shared" ca="1" si="1889"/>
        <v>3568.4615609289594</v>
      </c>
      <c r="J6375" s="18">
        <f ca="1">SUM(INDIRECT(ADDRESS(ROW(F6375),COLUMN(F6375),4)):INDIRECT(ADDRESS(ROW(F6375)+N$5-1,COLUMN(F6375),4)))</f>
        <v>19800</v>
      </c>
      <c r="K6375" s="18">
        <f t="shared" ca="1" si="1890"/>
        <v>16350</v>
      </c>
      <c r="L6375" s="18">
        <f t="shared" ca="1" si="1902"/>
        <v>0</v>
      </c>
      <c r="M6375" s="18">
        <f t="shared" ca="1" si="1886"/>
        <v>0</v>
      </c>
      <c r="N6375" s="34">
        <f t="shared" ca="1" si="1891"/>
        <v>5879.4187869688012</v>
      </c>
      <c r="P6375" s="18">
        <f t="shared" ca="1" si="1903"/>
        <v>1168.4615609289592</v>
      </c>
      <c r="Q6375" s="47">
        <f ca="1">SUM(L$15:L6375)-SUM(M$15:M6375)</f>
        <v>16350</v>
      </c>
      <c r="R6375" s="47" t="str">
        <f t="shared" ca="1" si="1904"/>
        <v>M6378</v>
      </c>
      <c r="S6375" s="40">
        <f t="shared" ca="1" si="1892"/>
        <v>0</v>
      </c>
      <c r="T6375" s="46">
        <f t="shared" ca="1" si="1893"/>
        <v>32</v>
      </c>
      <c r="X6375" s="74">
        <f t="shared" ca="1" si="1894"/>
        <v>1.1684615609289593</v>
      </c>
      <c r="Y6375" s="75">
        <f t="shared" ca="1" si="1895"/>
        <v>1.1684615609289593</v>
      </c>
      <c r="Z6375" s="74">
        <f t="shared" ca="1" si="1896"/>
        <v>3.2170396101099019</v>
      </c>
      <c r="AA6375" s="76">
        <f t="shared" ca="1" si="1897"/>
        <v>1168.4615609289592</v>
      </c>
      <c r="AB6375" s="76">
        <f t="shared" ca="1" si="1898"/>
        <v>3217.0396101099018</v>
      </c>
    </row>
    <row r="6376" spans="1:28" x14ac:dyDescent="0.25">
      <c r="A6376" s="2">
        <f t="shared" si="1899"/>
        <v>2</v>
      </c>
      <c r="B6376" s="16">
        <f ca="1">VLOOKUP(A6376,PERIODS!$O$4:$P$33,2,FALSE)</f>
        <v>2.5000000000000001E-2</v>
      </c>
      <c r="C6376" s="15"/>
      <c r="D6376" s="18">
        <v>5000</v>
      </c>
      <c r="E6376" s="34">
        <f t="shared" ca="1" si="1900"/>
        <v>5879.4187869688012</v>
      </c>
      <c r="F6376" s="34">
        <f t="shared" ca="1" si="1901"/>
        <v>2500</v>
      </c>
      <c r="G6376" s="69">
        <f t="shared" ca="1" si="1887"/>
        <v>0</v>
      </c>
      <c r="H6376" s="34">
        <f t="shared" ca="1" si="1888"/>
        <v>-2923.8683331495395</v>
      </c>
      <c r="I6376" s="34">
        <f t="shared" ca="1" si="1889"/>
        <v>0</v>
      </c>
      <c r="J6376" s="18">
        <f ca="1">SUM(INDIRECT(ADDRESS(ROW(F6376),COLUMN(F6376),4)):INDIRECT(ADDRESS(ROW(F6376)+N$5-1,COLUMN(F6376),4)))</f>
        <v>20700</v>
      </c>
      <c r="K6376" s="18">
        <f t="shared" ca="1" si="1890"/>
        <v>0</v>
      </c>
      <c r="L6376" s="18">
        <f t="shared" ca="1" si="1902"/>
        <v>0</v>
      </c>
      <c r="M6376" s="18">
        <f t="shared" ca="1" si="1886"/>
        <v>16350</v>
      </c>
      <c r="N6376" s="34">
        <f t="shared" ca="1" si="1891"/>
        <v>22229.418786968803</v>
      </c>
      <c r="P6376" s="18">
        <f t="shared" ca="1" si="1903"/>
        <v>2923.8683331495395</v>
      </c>
      <c r="Q6376" s="47">
        <f ca="1">SUM(L$15:L6376)-SUM(M$15:M6376)</f>
        <v>0</v>
      </c>
      <c r="R6376" s="47" t="str">
        <f t="shared" ca="1" si="1904"/>
        <v>M6379</v>
      </c>
      <c r="S6376" s="40">
        <f t="shared" ca="1" si="1892"/>
        <v>0</v>
      </c>
      <c r="T6376" s="46">
        <f t="shared" ca="1" si="1893"/>
        <v>72</v>
      </c>
      <c r="X6376" s="74">
        <f t="shared" ca="1" si="1894"/>
        <v>-2.9238683331495396</v>
      </c>
      <c r="Y6376" s="75">
        <f t="shared" ca="1" si="1895"/>
        <v>-2.9238683331495396</v>
      </c>
      <c r="Z6376" s="74">
        <f t="shared" ca="1" si="1896"/>
        <v>5.3725456841950979E-2</v>
      </c>
      <c r="AA6376" s="76">
        <f t="shared" ca="1" si="1897"/>
        <v>-2923.8683331495395</v>
      </c>
      <c r="AB6376" s="76">
        <f t="shared" ca="1" si="1898"/>
        <v>53.725456841950979</v>
      </c>
    </row>
    <row r="6377" spans="1:28" x14ac:dyDescent="0.25">
      <c r="A6377" s="2">
        <f t="shared" si="1899"/>
        <v>3</v>
      </c>
      <c r="B6377" s="16">
        <f ca="1">VLOOKUP(A6377,PERIODS!$O$4:$P$33,2,FALSE)</f>
        <v>2.5000000000000001E-2</v>
      </c>
      <c r="C6377" s="15"/>
      <c r="D6377" s="18">
        <v>5000</v>
      </c>
      <c r="E6377" s="34">
        <f t="shared" ca="1" si="1900"/>
        <v>22229.418786968803</v>
      </c>
      <c r="F6377" s="34">
        <f t="shared" ca="1" si="1901"/>
        <v>2500</v>
      </c>
      <c r="G6377" s="69">
        <f t="shared" ca="1" si="1887"/>
        <v>0</v>
      </c>
      <c r="H6377" s="34">
        <f t="shared" ca="1" si="1888"/>
        <v>-461.24482980035685</v>
      </c>
      <c r="I6377" s="34">
        <f t="shared" ca="1" si="1889"/>
        <v>2038.7551701996431</v>
      </c>
      <c r="J6377" s="18">
        <f ca="1">SUM(INDIRECT(ADDRESS(ROW(F6377),COLUMN(F6377),4)):INDIRECT(ADDRESS(ROW(F6377)+N$5-1,COLUMN(F6377),4)))</f>
        <v>21500</v>
      </c>
      <c r="K6377" s="18">
        <f t="shared" ca="1" si="1890"/>
        <v>0</v>
      </c>
      <c r="L6377" s="18">
        <f t="shared" ca="1" si="1902"/>
        <v>0</v>
      </c>
      <c r="M6377" s="18">
        <f t="shared" ca="1" si="1886"/>
        <v>0</v>
      </c>
      <c r="N6377" s="34">
        <f t="shared" ca="1" si="1891"/>
        <v>20190.663616769161</v>
      </c>
      <c r="P6377" s="18">
        <f t="shared" ca="1" si="1903"/>
        <v>461.24482980035685</v>
      </c>
      <c r="Q6377" s="47">
        <f ca="1">SUM(L$15:L6377)-SUM(M$15:M6377)</f>
        <v>0</v>
      </c>
      <c r="R6377" s="47" t="str">
        <f t="shared" ca="1" si="1904"/>
        <v>M6380</v>
      </c>
      <c r="S6377" s="40">
        <f t="shared" ca="1" si="1892"/>
        <v>0</v>
      </c>
      <c r="T6377" s="46">
        <f t="shared" ca="1" si="1893"/>
        <v>86</v>
      </c>
      <c r="X6377" s="74">
        <f t="shared" ca="1" si="1894"/>
        <v>-0.46124482980035686</v>
      </c>
      <c r="Y6377" s="75">
        <f t="shared" ca="1" si="1895"/>
        <v>-0.46124482980035686</v>
      </c>
      <c r="Z6377" s="74">
        <f t="shared" ca="1" si="1896"/>
        <v>0.6304982937285849</v>
      </c>
      <c r="AA6377" s="76">
        <f t="shared" ca="1" si="1897"/>
        <v>-461.24482980035685</v>
      </c>
      <c r="AB6377" s="76">
        <f t="shared" ca="1" si="1898"/>
        <v>630.49829372858494</v>
      </c>
    </row>
    <row r="6378" spans="1:28" x14ac:dyDescent="0.25">
      <c r="A6378" s="2">
        <f t="shared" si="1899"/>
        <v>4</v>
      </c>
      <c r="B6378" s="16">
        <f ca="1">VLOOKUP(A6378,PERIODS!$O$4:$P$33,2,FALSE)</f>
        <v>2.5000000000000001E-2</v>
      </c>
      <c r="C6378" s="15"/>
      <c r="D6378" s="18">
        <v>5000</v>
      </c>
      <c r="E6378" s="34">
        <f t="shared" ca="1" si="1900"/>
        <v>20190.663616769161</v>
      </c>
      <c r="F6378" s="34">
        <f t="shared" ca="1" si="1901"/>
        <v>2500</v>
      </c>
      <c r="G6378" s="69">
        <f t="shared" ca="1" si="1887"/>
        <v>0</v>
      </c>
      <c r="H6378" s="34">
        <f t="shared" ca="1" si="1888"/>
        <v>-2028.1706030563446</v>
      </c>
      <c r="I6378" s="34">
        <f t="shared" ca="1" si="1889"/>
        <v>471.82939694365541</v>
      </c>
      <c r="J6378" s="18">
        <f ca="1">SUM(INDIRECT(ADDRESS(ROW(F6378),COLUMN(F6378),4)):INDIRECT(ADDRESS(ROW(F6378)+N$5-1,COLUMN(F6378),4)))</f>
        <v>22300</v>
      </c>
      <c r="K6378" s="18">
        <f t="shared" ca="1" si="1890"/>
        <v>16350</v>
      </c>
      <c r="L6378" s="18">
        <f t="shared" ca="1" si="1902"/>
        <v>16350</v>
      </c>
      <c r="M6378" s="18">
        <f t="shared" ca="1" si="1886"/>
        <v>0</v>
      </c>
      <c r="N6378" s="34">
        <f t="shared" ca="1" si="1891"/>
        <v>19718.834219825505</v>
      </c>
      <c r="P6378" s="18">
        <f t="shared" ca="1" si="1903"/>
        <v>2028.1706030563446</v>
      </c>
      <c r="Q6378" s="47">
        <f ca="1">SUM(L$15:L6378)-SUM(M$15:M6378)</f>
        <v>16350</v>
      </c>
      <c r="R6378" s="47" t="str">
        <f t="shared" ca="1" si="1904"/>
        <v>M6381</v>
      </c>
      <c r="S6378" s="40">
        <f t="shared" ca="1" si="1892"/>
        <v>0</v>
      </c>
      <c r="T6378" s="46">
        <f t="shared" ca="1" si="1893"/>
        <v>50</v>
      </c>
      <c r="X6378" s="74">
        <f t="shared" ca="1" si="1894"/>
        <v>-2.0281706030563447</v>
      </c>
      <c r="Y6378" s="75">
        <f t="shared" ca="1" si="1895"/>
        <v>-2.0281706030563447</v>
      </c>
      <c r="Z6378" s="74">
        <f t="shared" ca="1" si="1896"/>
        <v>0.13157600585339854</v>
      </c>
      <c r="AA6378" s="76">
        <f t="shared" ca="1" si="1897"/>
        <v>-2028.1706030563446</v>
      </c>
      <c r="AB6378" s="76">
        <f t="shared" ca="1" si="1898"/>
        <v>131.57600585339856</v>
      </c>
    </row>
    <row r="6379" spans="1:28" x14ac:dyDescent="0.25">
      <c r="A6379" s="2">
        <f t="shared" si="1899"/>
        <v>5</v>
      </c>
      <c r="B6379" s="16">
        <f ca="1">VLOOKUP(A6379,PERIODS!$O$4:$P$33,2,FALSE)</f>
        <v>3.3000000000000002E-2</v>
      </c>
      <c r="C6379" s="15"/>
      <c r="D6379" s="18">
        <v>5000</v>
      </c>
      <c r="E6379" s="34">
        <f t="shared" ca="1" si="1900"/>
        <v>19718.834219825505</v>
      </c>
      <c r="F6379" s="34">
        <f t="shared" ca="1" si="1901"/>
        <v>3300</v>
      </c>
      <c r="G6379" s="69">
        <f t="shared" ca="1" si="1887"/>
        <v>0</v>
      </c>
      <c r="H6379" s="34">
        <f t="shared" ca="1" si="1888"/>
        <v>1128.450844177816</v>
      </c>
      <c r="I6379" s="34">
        <f t="shared" ca="1" si="1889"/>
        <v>4428.4508441778162</v>
      </c>
      <c r="J6379" s="18">
        <f ca="1">SUM(INDIRECT(ADDRESS(ROW(F6379),COLUMN(F6379),4)):INDIRECT(ADDRESS(ROW(F6379)+N$5-1,COLUMN(F6379),4)))</f>
        <v>23100</v>
      </c>
      <c r="K6379" s="18">
        <f t="shared" ca="1" si="1890"/>
        <v>16350</v>
      </c>
      <c r="L6379" s="18">
        <f t="shared" ca="1" si="1902"/>
        <v>0</v>
      </c>
      <c r="M6379" s="18">
        <f t="shared" ca="1" si="1886"/>
        <v>0</v>
      </c>
      <c r="N6379" s="34">
        <f t="shared" ca="1" si="1891"/>
        <v>15290.383375647689</v>
      </c>
      <c r="P6379" s="18">
        <f t="shared" ca="1" si="1903"/>
        <v>1128.450844177816</v>
      </c>
      <c r="Q6379" s="47">
        <f ca="1">SUM(L$15:L6379)-SUM(M$15:M6379)</f>
        <v>16350</v>
      </c>
      <c r="R6379" s="47" t="str">
        <f t="shared" ca="1" si="1904"/>
        <v>M6382</v>
      </c>
      <c r="S6379" s="40">
        <f t="shared" ca="1" si="1892"/>
        <v>0</v>
      </c>
      <c r="T6379" s="46">
        <f t="shared" ca="1" si="1893"/>
        <v>34</v>
      </c>
      <c r="X6379" s="74">
        <f t="shared" ca="1" si="1894"/>
        <v>1.128450844177816</v>
      </c>
      <c r="Y6379" s="75">
        <f t="shared" ca="1" si="1895"/>
        <v>1.128450844177816</v>
      </c>
      <c r="Z6379" s="74">
        <f t="shared" ca="1" si="1896"/>
        <v>3.0908645585245185</v>
      </c>
      <c r="AA6379" s="76">
        <f t="shared" ca="1" si="1897"/>
        <v>1128.450844177816</v>
      </c>
      <c r="AB6379" s="76">
        <f t="shared" ca="1" si="1898"/>
        <v>3090.8645585245185</v>
      </c>
    </row>
    <row r="6380" spans="1:28" x14ac:dyDescent="0.25">
      <c r="A6380" s="2">
        <f t="shared" si="1899"/>
        <v>6</v>
      </c>
      <c r="B6380" s="16">
        <f ca="1">VLOOKUP(A6380,PERIODS!$O$4:$P$33,2,FALSE)</f>
        <v>3.3000000000000002E-2</v>
      </c>
      <c r="C6380" s="15"/>
      <c r="D6380" s="18">
        <v>5000</v>
      </c>
      <c r="E6380" s="34">
        <f t="shared" ca="1" si="1900"/>
        <v>15290.383375647689</v>
      </c>
      <c r="F6380" s="34">
        <f t="shared" ca="1" si="1901"/>
        <v>3300</v>
      </c>
      <c r="G6380" s="69">
        <f t="shared" ca="1" si="1887"/>
        <v>0</v>
      </c>
      <c r="H6380" s="34">
        <f t="shared" ca="1" si="1888"/>
        <v>-560.37525700157903</v>
      </c>
      <c r="I6380" s="34">
        <f t="shared" ca="1" si="1889"/>
        <v>2739.624742998421</v>
      </c>
      <c r="J6380" s="18">
        <f ca="1">SUM(INDIRECT(ADDRESS(ROW(F6380),COLUMN(F6380),4)):INDIRECT(ADDRESS(ROW(F6380)+N$5-1,COLUMN(F6380),4)))</f>
        <v>23100</v>
      </c>
      <c r="K6380" s="18">
        <f t="shared" ca="1" si="1890"/>
        <v>16350</v>
      </c>
      <c r="L6380" s="18">
        <f t="shared" ca="1" si="1902"/>
        <v>0</v>
      </c>
      <c r="M6380" s="18">
        <f t="shared" ca="1" si="1886"/>
        <v>0</v>
      </c>
      <c r="N6380" s="34">
        <f t="shared" ca="1" si="1891"/>
        <v>12550.758632649267</v>
      </c>
      <c r="P6380" s="18">
        <f t="shared" ca="1" si="1903"/>
        <v>560.37525700157903</v>
      </c>
      <c r="Q6380" s="47">
        <f ca="1">SUM(L$15:L6380)-SUM(M$15:M6380)</f>
        <v>16350</v>
      </c>
      <c r="R6380" s="47" t="str">
        <f t="shared" ca="1" si="1904"/>
        <v>M6383</v>
      </c>
      <c r="S6380" s="40">
        <f t="shared" ca="1" si="1892"/>
        <v>0</v>
      </c>
      <c r="T6380" s="46">
        <f t="shared" ca="1" si="1893"/>
        <v>16</v>
      </c>
      <c r="X6380" s="74">
        <f t="shared" ca="1" si="1894"/>
        <v>-0.56037525700157909</v>
      </c>
      <c r="Y6380" s="75">
        <f t="shared" ca="1" si="1895"/>
        <v>-0.56037525700157909</v>
      </c>
      <c r="Z6380" s="74">
        <f t="shared" ca="1" si="1896"/>
        <v>0.57099475386141674</v>
      </c>
      <c r="AA6380" s="76">
        <f t="shared" ca="1" si="1897"/>
        <v>-560.37525700157903</v>
      </c>
      <c r="AB6380" s="76">
        <f t="shared" ca="1" si="1898"/>
        <v>570.99475386141671</v>
      </c>
    </row>
    <row r="6381" spans="1:28" x14ac:dyDescent="0.25">
      <c r="A6381" s="2">
        <f t="shared" si="1899"/>
        <v>7</v>
      </c>
      <c r="B6381" s="16">
        <f ca="1">VLOOKUP(A6381,PERIODS!$O$4:$P$33,2,FALSE)</f>
        <v>3.3000000000000002E-2</v>
      </c>
      <c r="C6381" s="15"/>
      <c r="D6381" s="18">
        <v>5000</v>
      </c>
      <c r="E6381" s="34">
        <f t="shared" ca="1" si="1900"/>
        <v>12550.758632649267</v>
      </c>
      <c r="F6381" s="34">
        <f t="shared" ca="1" si="1901"/>
        <v>3300</v>
      </c>
      <c r="G6381" s="69">
        <f t="shared" ca="1" si="1887"/>
        <v>0</v>
      </c>
      <c r="H6381" s="34">
        <f t="shared" ca="1" si="1888"/>
        <v>128.12225677397157</v>
      </c>
      <c r="I6381" s="34">
        <f t="shared" ca="1" si="1889"/>
        <v>3428.1222567739715</v>
      </c>
      <c r="J6381" s="18">
        <f ca="1">SUM(INDIRECT(ADDRESS(ROW(F6381),COLUMN(F6381),4)):INDIRECT(ADDRESS(ROW(F6381)+N$5-1,COLUMN(F6381),4)))</f>
        <v>23100</v>
      </c>
      <c r="K6381" s="18">
        <f t="shared" ca="1" si="1890"/>
        <v>0</v>
      </c>
      <c r="L6381" s="18">
        <f t="shared" ca="1" si="1902"/>
        <v>0</v>
      </c>
      <c r="M6381" s="18">
        <f t="shared" ca="1" si="1886"/>
        <v>16350</v>
      </c>
      <c r="N6381" s="34">
        <f t="shared" ca="1" si="1891"/>
        <v>25472.636375875296</v>
      </c>
      <c r="P6381" s="18">
        <f t="shared" ca="1" si="1903"/>
        <v>128.12225677397157</v>
      </c>
      <c r="Q6381" s="47">
        <f ca="1">SUM(L$15:L6381)-SUM(M$15:M6381)</f>
        <v>0</v>
      </c>
      <c r="R6381" s="47" t="str">
        <f t="shared" ca="1" si="1904"/>
        <v>M6384</v>
      </c>
      <c r="S6381" s="40">
        <f t="shared" ca="1" si="1892"/>
        <v>0</v>
      </c>
      <c r="T6381" s="46">
        <f t="shared" ca="1" si="1893"/>
        <v>54</v>
      </c>
      <c r="X6381" s="74">
        <f t="shared" ca="1" si="1894"/>
        <v>0.12812225677397157</v>
      </c>
      <c r="Y6381" s="75">
        <f t="shared" ca="1" si="1895"/>
        <v>0.12812225677397157</v>
      </c>
      <c r="Z6381" s="74">
        <f t="shared" ca="1" si="1896"/>
        <v>1.1366919624948331</v>
      </c>
      <c r="AA6381" s="76">
        <f t="shared" ca="1" si="1897"/>
        <v>128.12225677397157</v>
      </c>
      <c r="AB6381" s="76">
        <f t="shared" ca="1" si="1898"/>
        <v>1136.691962494833</v>
      </c>
    </row>
    <row r="6382" spans="1:28" x14ac:dyDescent="0.25">
      <c r="A6382" s="2">
        <f t="shared" si="1899"/>
        <v>8</v>
      </c>
      <c r="B6382" s="16">
        <f ca="1">VLOOKUP(A6382,PERIODS!$O$4:$P$33,2,FALSE)</f>
        <v>3.3000000000000002E-2</v>
      </c>
      <c r="C6382" s="15"/>
      <c r="D6382" s="18">
        <v>5000</v>
      </c>
      <c r="E6382" s="34">
        <f t="shared" ca="1" si="1900"/>
        <v>25472.636375875296</v>
      </c>
      <c r="F6382" s="34">
        <f t="shared" ca="1" si="1901"/>
        <v>3300</v>
      </c>
      <c r="G6382" s="69">
        <f t="shared" ca="1" si="1887"/>
        <v>0</v>
      </c>
      <c r="H6382" s="34">
        <f t="shared" ca="1" si="1888"/>
        <v>446.49574464435636</v>
      </c>
      <c r="I6382" s="34">
        <f t="shared" ca="1" si="1889"/>
        <v>3746.4957446443564</v>
      </c>
      <c r="J6382" s="18">
        <f ca="1">SUM(INDIRECT(ADDRESS(ROW(F6382),COLUMN(F6382),4)):INDIRECT(ADDRESS(ROW(F6382)+N$5-1,COLUMN(F6382),4)))</f>
        <v>23100</v>
      </c>
      <c r="K6382" s="18">
        <f t="shared" ca="1" si="1890"/>
        <v>0</v>
      </c>
      <c r="L6382" s="18">
        <f t="shared" ca="1" si="1902"/>
        <v>0</v>
      </c>
      <c r="M6382" s="18">
        <f t="shared" ca="1" si="1886"/>
        <v>0</v>
      </c>
      <c r="N6382" s="34">
        <f t="shared" ca="1" si="1891"/>
        <v>21726.140631230941</v>
      </c>
      <c r="P6382" s="18">
        <f t="shared" ca="1" si="1903"/>
        <v>446.49574464435636</v>
      </c>
      <c r="Q6382" s="47">
        <f ca="1">SUM(L$15:L6382)-SUM(M$15:M6382)</f>
        <v>0</v>
      </c>
      <c r="R6382" s="47" t="str">
        <f t="shared" ca="1" si="1904"/>
        <v>M6385</v>
      </c>
      <c r="S6382" s="40">
        <f t="shared" ca="1" si="1892"/>
        <v>0</v>
      </c>
      <c r="T6382" s="46">
        <f t="shared" ca="1" si="1893"/>
        <v>52</v>
      </c>
      <c r="X6382" s="74">
        <f t="shared" ca="1" si="1894"/>
        <v>0.44649574464435637</v>
      </c>
      <c r="Y6382" s="75">
        <f t="shared" ca="1" si="1895"/>
        <v>0.44649574464435637</v>
      </c>
      <c r="Z6382" s="74">
        <f t="shared" ca="1" si="1896"/>
        <v>1.5628260371612439</v>
      </c>
      <c r="AA6382" s="76">
        <f t="shared" ca="1" si="1897"/>
        <v>446.49574464435636</v>
      </c>
      <c r="AB6382" s="76">
        <f t="shared" ca="1" si="1898"/>
        <v>1562.8260371612439</v>
      </c>
    </row>
    <row r="6383" spans="1:28" x14ac:dyDescent="0.25">
      <c r="A6383" s="2">
        <f t="shared" si="1899"/>
        <v>9</v>
      </c>
      <c r="B6383" s="16">
        <f ca="1">VLOOKUP(A6383,PERIODS!$O$4:$P$33,2,FALSE)</f>
        <v>3.3000000000000002E-2</v>
      </c>
      <c r="C6383" s="15"/>
      <c r="D6383" s="18">
        <v>5000</v>
      </c>
      <c r="E6383" s="34">
        <f t="shared" ca="1" si="1900"/>
        <v>21726.140631230941</v>
      </c>
      <c r="F6383" s="34">
        <f t="shared" ca="1" si="1901"/>
        <v>3300</v>
      </c>
      <c r="G6383" s="69">
        <f t="shared" ca="1" si="1887"/>
        <v>0</v>
      </c>
      <c r="H6383" s="34">
        <f t="shared" ca="1" si="1888"/>
        <v>565.23226084260114</v>
      </c>
      <c r="I6383" s="34">
        <f t="shared" ca="1" si="1889"/>
        <v>3865.2322608426011</v>
      </c>
      <c r="J6383" s="18">
        <f ca="1">SUM(INDIRECT(ADDRESS(ROW(F6383),COLUMN(F6383),4)):INDIRECT(ADDRESS(ROW(F6383)+N$5-1,COLUMN(F6383),4)))</f>
        <v>23100</v>
      </c>
      <c r="K6383" s="18">
        <f t="shared" ca="1" si="1890"/>
        <v>16350</v>
      </c>
      <c r="L6383" s="18">
        <f t="shared" ca="1" si="1902"/>
        <v>16350</v>
      </c>
      <c r="M6383" s="18">
        <f t="shared" ca="1" si="1886"/>
        <v>0</v>
      </c>
      <c r="N6383" s="34">
        <f t="shared" ca="1" si="1891"/>
        <v>17860.908370388341</v>
      </c>
      <c r="P6383" s="18">
        <f t="shared" ca="1" si="1903"/>
        <v>565.23226084260114</v>
      </c>
      <c r="Q6383" s="47">
        <f ca="1">SUM(L$15:L6383)-SUM(M$15:M6383)</f>
        <v>16350</v>
      </c>
      <c r="R6383" s="47" t="str">
        <f t="shared" ca="1" si="1904"/>
        <v>M6386</v>
      </c>
      <c r="S6383" s="40">
        <f t="shared" ca="1" si="1892"/>
        <v>0</v>
      </c>
      <c r="T6383" s="46">
        <f t="shared" ca="1" si="1893"/>
        <v>26</v>
      </c>
      <c r="X6383" s="74">
        <f t="shared" ca="1" si="1894"/>
        <v>0.56523226084260114</v>
      </c>
      <c r="Y6383" s="75">
        <f t="shared" ca="1" si="1895"/>
        <v>0.56523226084260114</v>
      </c>
      <c r="Z6383" s="74">
        <f t="shared" ca="1" si="1896"/>
        <v>1.7598564810068096</v>
      </c>
      <c r="AA6383" s="76">
        <f t="shared" ca="1" si="1897"/>
        <v>565.23226084260114</v>
      </c>
      <c r="AB6383" s="76">
        <f t="shared" ca="1" si="1898"/>
        <v>1759.8564810068096</v>
      </c>
    </row>
    <row r="6384" spans="1:28" x14ac:dyDescent="0.25">
      <c r="A6384" s="2">
        <f t="shared" si="1899"/>
        <v>10</v>
      </c>
      <c r="B6384" s="16">
        <f ca="1">VLOOKUP(A6384,PERIODS!$O$4:$P$33,2,FALSE)</f>
        <v>3.3000000000000002E-2</v>
      </c>
      <c r="C6384" s="15"/>
      <c r="D6384" s="18">
        <v>5000</v>
      </c>
      <c r="E6384" s="34">
        <f t="shared" ca="1" si="1900"/>
        <v>17860.908370388341</v>
      </c>
      <c r="F6384" s="34">
        <f t="shared" ca="1" si="1901"/>
        <v>3300</v>
      </c>
      <c r="G6384" s="69">
        <f t="shared" ca="1" si="1887"/>
        <v>0</v>
      </c>
      <c r="H6384" s="34">
        <f t="shared" ca="1" si="1888"/>
        <v>1005.3471462869657</v>
      </c>
      <c r="I6384" s="34">
        <f t="shared" ca="1" si="1889"/>
        <v>4305.3471462869657</v>
      </c>
      <c r="J6384" s="18">
        <f ca="1">SUM(INDIRECT(ADDRESS(ROW(F6384),COLUMN(F6384),4)):INDIRECT(ADDRESS(ROW(F6384)+N$5-1,COLUMN(F6384),4)))</f>
        <v>23100</v>
      </c>
      <c r="K6384" s="18">
        <f t="shared" ca="1" si="1890"/>
        <v>16350</v>
      </c>
      <c r="L6384" s="18">
        <f t="shared" ca="1" si="1902"/>
        <v>0</v>
      </c>
      <c r="M6384" s="18">
        <f t="shared" ca="1" si="1886"/>
        <v>0</v>
      </c>
      <c r="N6384" s="34">
        <f t="shared" ca="1" si="1891"/>
        <v>13555.561224101375</v>
      </c>
      <c r="P6384" s="18">
        <f t="shared" ca="1" si="1903"/>
        <v>1005.3471462869657</v>
      </c>
      <c r="Q6384" s="47">
        <f ca="1">SUM(L$15:L6384)-SUM(M$15:M6384)</f>
        <v>16350</v>
      </c>
      <c r="R6384" s="47" t="str">
        <f t="shared" ca="1" si="1904"/>
        <v>M6387</v>
      </c>
      <c r="S6384" s="40">
        <f t="shared" ca="1" si="1892"/>
        <v>0</v>
      </c>
      <c r="T6384" s="46">
        <f t="shared" ca="1" si="1893"/>
        <v>29</v>
      </c>
      <c r="X6384" s="74">
        <f t="shared" ca="1" si="1894"/>
        <v>1.0053471462869656</v>
      </c>
      <c r="Y6384" s="75">
        <f t="shared" ca="1" si="1895"/>
        <v>1.0053471462869656</v>
      </c>
      <c r="Z6384" s="74">
        <f t="shared" ca="1" si="1896"/>
        <v>2.7328558089228894</v>
      </c>
      <c r="AA6384" s="76">
        <f t="shared" ca="1" si="1897"/>
        <v>1005.3471462869657</v>
      </c>
      <c r="AB6384" s="76">
        <f t="shared" ca="1" si="1898"/>
        <v>2732.8558089228895</v>
      </c>
    </row>
    <row r="6385" spans="1:28" x14ac:dyDescent="0.25">
      <c r="A6385" s="2">
        <f t="shared" si="1899"/>
        <v>11</v>
      </c>
      <c r="B6385" s="16">
        <f ca="1">VLOOKUP(A6385,PERIODS!$O$4:$P$33,2,FALSE)</f>
        <v>3.3000000000000002E-2</v>
      </c>
      <c r="C6385" s="15"/>
      <c r="D6385" s="18">
        <v>5000</v>
      </c>
      <c r="E6385" s="34">
        <f t="shared" ca="1" si="1900"/>
        <v>13555.561224101375</v>
      </c>
      <c r="F6385" s="34">
        <f t="shared" ca="1" si="1901"/>
        <v>3300</v>
      </c>
      <c r="G6385" s="69">
        <f t="shared" ca="1" si="1887"/>
        <v>0</v>
      </c>
      <c r="H6385" s="34">
        <f t="shared" ca="1" si="1888"/>
        <v>-186.07294231607665</v>
      </c>
      <c r="I6385" s="34">
        <f t="shared" ca="1" si="1889"/>
        <v>3113.9270576839235</v>
      </c>
      <c r="J6385" s="18">
        <f ca="1">SUM(INDIRECT(ADDRESS(ROW(F6385),COLUMN(F6385),4)):INDIRECT(ADDRESS(ROW(F6385)+N$5-1,COLUMN(F6385),4)))</f>
        <v>23300</v>
      </c>
      <c r="K6385" s="18">
        <f t="shared" ca="1" si="1890"/>
        <v>16350</v>
      </c>
      <c r="L6385" s="18">
        <f t="shared" ca="1" si="1902"/>
        <v>0</v>
      </c>
      <c r="M6385" s="18">
        <f t="shared" ca="1" si="1886"/>
        <v>0</v>
      </c>
      <c r="N6385" s="34">
        <f t="shared" ca="1" si="1891"/>
        <v>10441.634166417451</v>
      </c>
      <c r="P6385" s="18">
        <f t="shared" ca="1" si="1903"/>
        <v>186.07294231607665</v>
      </c>
      <c r="Q6385" s="47">
        <f ca="1">SUM(L$15:L6385)-SUM(M$15:M6385)</f>
        <v>16350</v>
      </c>
      <c r="R6385" s="47" t="str">
        <f t="shared" ca="1" si="1904"/>
        <v>M6388</v>
      </c>
      <c r="S6385" s="40">
        <f t="shared" ca="1" si="1892"/>
        <v>0</v>
      </c>
      <c r="T6385" s="46">
        <f t="shared" ca="1" si="1893"/>
        <v>83</v>
      </c>
      <c r="X6385" s="74">
        <f t="shared" ca="1" si="1894"/>
        <v>-0.18607294231607666</v>
      </c>
      <c r="Y6385" s="75">
        <f t="shared" ca="1" si="1895"/>
        <v>-0.18607294231607666</v>
      </c>
      <c r="Z6385" s="74">
        <f t="shared" ca="1" si="1896"/>
        <v>0.8302130351116529</v>
      </c>
      <c r="AA6385" s="76">
        <f t="shared" ca="1" si="1897"/>
        <v>-186.07294231607665</v>
      </c>
      <c r="AB6385" s="76">
        <f t="shared" ca="1" si="1898"/>
        <v>830.21303511165286</v>
      </c>
    </row>
    <row r="6386" spans="1:28" x14ac:dyDescent="0.25">
      <c r="A6386" s="2">
        <f t="shared" si="1899"/>
        <v>12</v>
      </c>
      <c r="B6386" s="16">
        <f ca="1">VLOOKUP(A6386,PERIODS!$O$4:$P$33,2,FALSE)</f>
        <v>3.3000000000000002E-2</v>
      </c>
      <c r="C6386" s="15"/>
      <c r="D6386" s="18">
        <v>5000</v>
      </c>
      <c r="E6386" s="34">
        <f t="shared" ca="1" si="1900"/>
        <v>10441.634166417451</v>
      </c>
      <c r="F6386" s="34">
        <f t="shared" ca="1" si="1901"/>
        <v>3300</v>
      </c>
      <c r="G6386" s="69">
        <f t="shared" ca="1" si="1887"/>
        <v>0</v>
      </c>
      <c r="H6386" s="34">
        <f t="shared" ca="1" si="1888"/>
        <v>-785.50744759717486</v>
      </c>
      <c r="I6386" s="34">
        <f t="shared" ca="1" si="1889"/>
        <v>2514.4925524028249</v>
      </c>
      <c r="J6386" s="18">
        <f ca="1">SUM(INDIRECT(ADDRESS(ROW(F6386),COLUMN(F6386),4)):INDIRECT(ADDRESS(ROW(F6386)+N$5-1,COLUMN(F6386),4)))</f>
        <v>23500</v>
      </c>
      <c r="K6386" s="18">
        <f t="shared" ca="1" si="1890"/>
        <v>0</v>
      </c>
      <c r="L6386" s="18">
        <f t="shared" ca="1" si="1902"/>
        <v>0</v>
      </c>
      <c r="M6386" s="18">
        <f t="shared" ca="1" si="1886"/>
        <v>16350</v>
      </c>
      <c r="N6386" s="34">
        <f t="shared" ca="1" si="1891"/>
        <v>24277.141614014625</v>
      </c>
      <c r="P6386" s="18">
        <f t="shared" ca="1" si="1903"/>
        <v>785.50744759717486</v>
      </c>
      <c r="Q6386" s="47">
        <f ca="1">SUM(L$15:L6386)-SUM(M$15:M6386)</f>
        <v>0</v>
      </c>
      <c r="R6386" s="47" t="str">
        <f t="shared" ca="1" si="1904"/>
        <v>M6389</v>
      </c>
      <c r="S6386" s="40">
        <f t="shared" ca="1" si="1892"/>
        <v>0</v>
      </c>
      <c r="T6386" s="46">
        <f t="shared" ca="1" si="1893"/>
        <v>3</v>
      </c>
      <c r="X6386" s="74">
        <f t="shared" ca="1" si="1894"/>
        <v>-0.78550744759717483</v>
      </c>
      <c r="Y6386" s="75">
        <f t="shared" ca="1" si="1895"/>
        <v>-0.78550744759717483</v>
      </c>
      <c r="Z6386" s="74">
        <f t="shared" ca="1" si="1896"/>
        <v>0.45588830365512217</v>
      </c>
      <c r="AA6386" s="76">
        <f t="shared" ca="1" si="1897"/>
        <v>-785.50744759717486</v>
      </c>
      <c r="AB6386" s="76">
        <f t="shared" ca="1" si="1898"/>
        <v>455.88830365512217</v>
      </c>
    </row>
    <row r="6387" spans="1:28" x14ac:dyDescent="0.25">
      <c r="A6387" s="2">
        <f t="shared" si="1899"/>
        <v>13</v>
      </c>
      <c r="B6387" s="16">
        <f ca="1">VLOOKUP(A6387,PERIODS!$O$4:$P$33,2,FALSE)</f>
        <v>3.3000000000000002E-2</v>
      </c>
      <c r="C6387" s="15"/>
      <c r="D6387" s="18">
        <v>5000</v>
      </c>
      <c r="E6387" s="34">
        <f t="shared" ca="1" si="1900"/>
        <v>24277.141614014625</v>
      </c>
      <c r="F6387" s="34">
        <f t="shared" ca="1" si="1901"/>
        <v>3300</v>
      </c>
      <c r="G6387" s="69">
        <f t="shared" ca="1" si="1887"/>
        <v>0</v>
      </c>
      <c r="H6387" s="34">
        <f t="shared" ca="1" si="1888"/>
        <v>-1310.3408617207369</v>
      </c>
      <c r="I6387" s="34">
        <f t="shared" ca="1" si="1889"/>
        <v>1989.6591382792631</v>
      </c>
      <c r="J6387" s="18">
        <f ca="1">SUM(INDIRECT(ADDRESS(ROW(F6387),COLUMN(F6387),4)):INDIRECT(ADDRESS(ROW(F6387)+N$5-1,COLUMN(F6387),4)))</f>
        <v>23700</v>
      </c>
      <c r="K6387" s="18">
        <f t="shared" ca="1" si="1890"/>
        <v>0</v>
      </c>
      <c r="L6387" s="18">
        <f t="shared" ca="1" si="1902"/>
        <v>0</v>
      </c>
      <c r="M6387" s="18">
        <f t="shared" ca="1" si="1886"/>
        <v>0</v>
      </c>
      <c r="N6387" s="34">
        <f t="shared" ca="1" si="1891"/>
        <v>22287.482475735364</v>
      </c>
      <c r="P6387" s="18">
        <f t="shared" ca="1" si="1903"/>
        <v>1310.3408617207369</v>
      </c>
      <c r="Q6387" s="47">
        <f ca="1">SUM(L$15:L6387)-SUM(M$15:M6387)</f>
        <v>0</v>
      </c>
      <c r="R6387" s="47" t="str">
        <f t="shared" ca="1" si="1904"/>
        <v>M6390</v>
      </c>
      <c r="S6387" s="40">
        <f t="shared" ca="1" si="1892"/>
        <v>0</v>
      </c>
      <c r="T6387" s="46">
        <f t="shared" ca="1" si="1893"/>
        <v>87</v>
      </c>
      <c r="X6387" s="74">
        <f t="shared" ca="1" si="1894"/>
        <v>-1.3103408617207368</v>
      </c>
      <c r="Y6387" s="75">
        <f t="shared" ca="1" si="1895"/>
        <v>-1.3103408617207368</v>
      </c>
      <c r="Z6387" s="74">
        <f t="shared" ca="1" si="1896"/>
        <v>0.26972810072895009</v>
      </c>
      <c r="AA6387" s="76">
        <f t="shared" ca="1" si="1897"/>
        <v>-1310.3408617207369</v>
      </c>
      <c r="AB6387" s="76">
        <f t="shared" ca="1" si="1898"/>
        <v>269.7281007289501</v>
      </c>
    </row>
    <row r="6388" spans="1:28" x14ac:dyDescent="0.25">
      <c r="A6388" s="2">
        <f t="shared" si="1899"/>
        <v>14</v>
      </c>
      <c r="B6388" s="16">
        <f ca="1">VLOOKUP(A6388,PERIODS!$O$4:$P$33,2,FALSE)</f>
        <v>3.3000000000000002E-2</v>
      </c>
      <c r="C6388" s="15"/>
      <c r="D6388" s="18">
        <v>5000</v>
      </c>
      <c r="E6388" s="34">
        <f t="shared" ca="1" si="1900"/>
        <v>22287.482475735364</v>
      </c>
      <c r="F6388" s="34">
        <f t="shared" ca="1" si="1901"/>
        <v>3300</v>
      </c>
      <c r="G6388" s="69">
        <f t="shared" ca="1" si="1887"/>
        <v>0</v>
      </c>
      <c r="H6388" s="34">
        <f t="shared" ca="1" si="1888"/>
        <v>547.84089715051016</v>
      </c>
      <c r="I6388" s="34">
        <f t="shared" ca="1" si="1889"/>
        <v>3847.84089715051</v>
      </c>
      <c r="J6388" s="18">
        <f ca="1">SUM(INDIRECT(ADDRESS(ROW(F6388),COLUMN(F6388),4)):INDIRECT(ADDRESS(ROW(F6388)+N$5-1,COLUMN(F6388),4)))</f>
        <v>23900</v>
      </c>
      <c r="K6388" s="18">
        <f t="shared" ca="1" si="1890"/>
        <v>16350</v>
      </c>
      <c r="L6388" s="18">
        <f t="shared" ca="1" si="1902"/>
        <v>16350</v>
      </c>
      <c r="M6388" s="18">
        <f t="shared" ca="1" si="1886"/>
        <v>0</v>
      </c>
      <c r="N6388" s="34">
        <f t="shared" ca="1" si="1891"/>
        <v>18439.641578584855</v>
      </c>
      <c r="P6388" s="18">
        <f t="shared" ca="1" si="1903"/>
        <v>547.84089715051016</v>
      </c>
      <c r="Q6388" s="47">
        <f ca="1">SUM(L$15:L6388)-SUM(M$15:M6388)</f>
        <v>16350</v>
      </c>
      <c r="R6388" s="47" t="str">
        <f t="shared" ca="1" si="1904"/>
        <v>M6391</v>
      </c>
      <c r="S6388" s="40">
        <f t="shared" ca="1" si="1892"/>
        <v>0</v>
      </c>
      <c r="T6388" s="46">
        <f t="shared" ca="1" si="1893"/>
        <v>34</v>
      </c>
      <c r="X6388" s="74">
        <f t="shared" ca="1" si="1894"/>
        <v>0.54784089715051021</v>
      </c>
      <c r="Y6388" s="75">
        <f t="shared" ca="1" si="1895"/>
        <v>0.54784089715051021</v>
      </c>
      <c r="Z6388" s="74">
        <f t="shared" ca="1" si="1896"/>
        <v>1.7295147834061879</v>
      </c>
      <c r="AA6388" s="76">
        <f t="shared" ca="1" si="1897"/>
        <v>547.84089715051016</v>
      </c>
      <c r="AB6388" s="76">
        <f t="shared" ca="1" si="1898"/>
        <v>1729.5147834061879</v>
      </c>
    </row>
    <row r="6389" spans="1:28" x14ac:dyDescent="0.25">
      <c r="A6389" s="2">
        <f t="shared" si="1899"/>
        <v>15</v>
      </c>
      <c r="B6389" s="16">
        <f ca="1">VLOOKUP(A6389,PERIODS!$O$4:$P$33,2,FALSE)</f>
        <v>3.3000000000000002E-2</v>
      </c>
      <c r="C6389" s="15"/>
      <c r="D6389" s="18">
        <v>5000</v>
      </c>
      <c r="E6389" s="34">
        <f t="shared" ca="1" si="1900"/>
        <v>18439.641578584855</v>
      </c>
      <c r="F6389" s="34">
        <f t="shared" ca="1" si="1901"/>
        <v>3300</v>
      </c>
      <c r="G6389" s="69">
        <f t="shared" ca="1" si="1887"/>
        <v>0</v>
      </c>
      <c r="H6389" s="34">
        <f t="shared" ca="1" si="1888"/>
        <v>-199.50940297513023</v>
      </c>
      <c r="I6389" s="34">
        <f t="shared" ca="1" si="1889"/>
        <v>3100.4905970248697</v>
      </c>
      <c r="J6389" s="18">
        <f ca="1">SUM(INDIRECT(ADDRESS(ROW(F6389),COLUMN(F6389),4)):INDIRECT(ADDRESS(ROW(F6389)+N$5-1,COLUMN(F6389),4)))</f>
        <v>24100</v>
      </c>
      <c r="K6389" s="18">
        <f t="shared" ca="1" si="1890"/>
        <v>16350</v>
      </c>
      <c r="L6389" s="18">
        <f t="shared" ca="1" si="1902"/>
        <v>0</v>
      </c>
      <c r="M6389" s="18">
        <f t="shared" ca="1" si="1886"/>
        <v>0</v>
      </c>
      <c r="N6389" s="34">
        <f t="shared" ca="1" si="1891"/>
        <v>15339.150981559986</v>
      </c>
      <c r="P6389" s="18">
        <f t="shared" ca="1" si="1903"/>
        <v>199.50940297513023</v>
      </c>
      <c r="Q6389" s="47">
        <f ca="1">SUM(L$15:L6389)-SUM(M$15:M6389)</f>
        <v>16350</v>
      </c>
      <c r="R6389" s="47" t="str">
        <f t="shared" ca="1" si="1904"/>
        <v>M6392</v>
      </c>
      <c r="S6389" s="40">
        <f t="shared" ca="1" si="1892"/>
        <v>0</v>
      </c>
      <c r="T6389" s="46">
        <f t="shared" ca="1" si="1893"/>
        <v>14</v>
      </c>
      <c r="X6389" s="74">
        <f t="shared" ca="1" si="1894"/>
        <v>-0.19950940297513023</v>
      </c>
      <c r="Y6389" s="75">
        <f t="shared" ca="1" si="1895"/>
        <v>-0.19950940297513023</v>
      </c>
      <c r="Z6389" s="74">
        <f t="shared" ca="1" si="1896"/>
        <v>0.81913251849401192</v>
      </c>
      <c r="AA6389" s="76">
        <f t="shared" ca="1" si="1897"/>
        <v>-199.50940297513023</v>
      </c>
      <c r="AB6389" s="76">
        <f t="shared" ca="1" si="1898"/>
        <v>819.13251849401195</v>
      </c>
    </row>
    <row r="6390" spans="1:28" x14ac:dyDescent="0.25">
      <c r="A6390" s="2">
        <f t="shared" si="1899"/>
        <v>16</v>
      </c>
      <c r="B6390" s="16">
        <f ca="1">VLOOKUP(A6390,PERIODS!$O$4:$P$33,2,FALSE)</f>
        <v>3.3000000000000002E-2</v>
      </c>
      <c r="C6390" s="15"/>
      <c r="D6390" s="18">
        <v>5000</v>
      </c>
      <c r="E6390" s="34">
        <f t="shared" ca="1" si="1900"/>
        <v>15339.150981559986</v>
      </c>
      <c r="F6390" s="34">
        <f t="shared" ca="1" si="1901"/>
        <v>3300</v>
      </c>
      <c r="G6390" s="69">
        <f t="shared" ca="1" si="1887"/>
        <v>0</v>
      </c>
      <c r="H6390" s="34">
        <f t="shared" ca="1" si="1888"/>
        <v>416.72914353809114</v>
      </c>
      <c r="I6390" s="34">
        <f t="shared" ca="1" si="1889"/>
        <v>3716.7291435380912</v>
      </c>
      <c r="J6390" s="18">
        <f ca="1">SUM(INDIRECT(ADDRESS(ROW(F6390),COLUMN(F6390),4)):INDIRECT(ADDRESS(ROW(F6390)+N$5-1,COLUMN(F6390),4)))</f>
        <v>24300</v>
      </c>
      <c r="K6390" s="18">
        <f t="shared" ca="1" si="1890"/>
        <v>16350</v>
      </c>
      <c r="L6390" s="18">
        <f t="shared" ca="1" si="1902"/>
        <v>0</v>
      </c>
      <c r="M6390" s="18">
        <f t="shared" ca="1" si="1886"/>
        <v>0</v>
      </c>
      <c r="N6390" s="34">
        <f t="shared" ca="1" si="1891"/>
        <v>11622.421838021895</v>
      </c>
      <c r="P6390" s="18">
        <f t="shared" ca="1" si="1903"/>
        <v>416.72914353809114</v>
      </c>
      <c r="Q6390" s="47">
        <f ca="1">SUM(L$15:L6390)-SUM(M$15:M6390)</f>
        <v>16350</v>
      </c>
      <c r="R6390" s="47" t="str">
        <f t="shared" ca="1" si="1904"/>
        <v>M6393</v>
      </c>
      <c r="S6390" s="40">
        <f t="shared" ca="1" si="1892"/>
        <v>0</v>
      </c>
      <c r="T6390" s="46">
        <f t="shared" ca="1" si="1893"/>
        <v>65</v>
      </c>
      <c r="X6390" s="74">
        <f t="shared" ca="1" si="1894"/>
        <v>0.41672914353809115</v>
      </c>
      <c r="Y6390" s="75">
        <f t="shared" ca="1" si="1895"/>
        <v>0.41672914353809115</v>
      </c>
      <c r="Z6390" s="74">
        <f t="shared" ca="1" si="1896"/>
        <v>1.516991570314884</v>
      </c>
      <c r="AA6390" s="76">
        <f t="shared" ca="1" si="1897"/>
        <v>416.72914353809114</v>
      </c>
      <c r="AB6390" s="76">
        <f t="shared" ca="1" si="1898"/>
        <v>1516.991570314884</v>
      </c>
    </row>
    <row r="6391" spans="1:28" x14ac:dyDescent="0.25">
      <c r="A6391" s="2">
        <f t="shared" si="1899"/>
        <v>17</v>
      </c>
      <c r="B6391" s="16">
        <f ca="1">VLOOKUP(A6391,PERIODS!$O$4:$P$33,2,FALSE)</f>
        <v>3.5000000000000003E-2</v>
      </c>
      <c r="C6391" s="15"/>
      <c r="D6391" s="18">
        <v>5000</v>
      </c>
      <c r="E6391" s="34">
        <f t="shared" ca="1" si="1900"/>
        <v>11622.421838021895</v>
      </c>
      <c r="F6391" s="34">
        <f t="shared" ca="1" si="1901"/>
        <v>3500.0000000000005</v>
      </c>
      <c r="G6391" s="69">
        <f t="shared" ca="1" si="1887"/>
        <v>0</v>
      </c>
      <c r="H6391" s="34">
        <f t="shared" ca="1" si="1888"/>
        <v>559.54341568400457</v>
      </c>
      <c r="I6391" s="34">
        <f t="shared" ca="1" si="1889"/>
        <v>4059.5434156840051</v>
      </c>
      <c r="J6391" s="18">
        <f ca="1">SUM(INDIRECT(ADDRESS(ROW(F6391),COLUMN(F6391),4)):INDIRECT(ADDRESS(ROW(F6391)+N$5-1,COLUMN(F6391),4)))</f>
        <v>24500.000000000004</v>
      </c>
      <c r="K6391" s="18">
        <f t="shared" ca="1" si="1890"/>
        <v>0</v>
      </c>
      <c r="L6391" s="18">
        <f t="shared" ca="1" si="1902"/>
        <v>0</v>
      </c>
      <c r="M6391" s="18">
        <f t="shared" ca="1" si="1886"/>
        <v>16350</v>
      </c>
      <c r="N6391" s="34">
        <f t="shared" ca="1" si="1891"/>
        <v>23912.87842233789</v>
      </c>
      <c r="P6391" s="18">
        <f t="shared" ca="1" si="1903"/>
        <v>559.54341568400457</v>
      </c>
      <c r="Q6391" s="47">
        <f ca="1">SUM(L$15:L6391)-SUM(M$15:M6391)</f>
        <v>0</v>
      </c>
      <c r="R6391" s="47" t="str">
        <f t="shared" ca="1" si="1904"/>
        <v>M6394</v>
      </c>
      <c r="S6391" s="40">
        <f t="shared" ca="1" si="1892"/>
        <v>0</v>
      </c>
      <c r="T6391" s="46">
        <f t="shared" ca="1" si="1893"/>
        <v>60</v>
      </c>
      <c r="X6391" s="74">
        <f t="shared" ca="1" si="1894"/>
        <v>0.55954341568400456</v>
      </c>
      <c r="Y6391" s="75">
        <f t="shared" ca="1" si="1895"/>
        <v>0.55954341568400456</v>
      </c>
      <c r="Z6391" s="74">
        <f t="shared" ca="1" si="1896"/>
        <v>1.7498733531429327</v>
      </c>
      <c r="AA6391" s="76">
        <f t="shared" ca="1" si="1897"/>
        <v>559.54341568400457</v>
      </c>
      <c r="AB6391" s="76">
        <f t="shared" ca="1" si="1898"/>
        <v>1749.8733531429327</v>
      </c>
    </row>
    <row r="6392" spans="1:28" x14ac:dyDescent="0.25">
      <c r="A6392" s="2">
        <f t="shared" si="1899"/>
        <v>18</v>
      </c>
      <c r="B6392" s="16">
        <f ca="1">VLOOKUP(A6392,PERIODS!$O$4:$P$33,2,FALSE)</f>
        <v>3.5000000000000003E-2</v>
      </c>
      <c r="C6392" s="15"/>
      <c r="D6392" s="18">
        <v>5000</v>
      </c>
      <c r="E6392" s="34">
        <f t="shared" ca="1" si="1900"/>
        <v>23912.87842233789</v>
      </c>
      <c r="F6392" s="34">
        <f t="shared" ca="1" si="1901"/>
        <v>3500.0000000000005</v>
      </c>
      <c r="G6392" s="69">
        <f t="shared" ca="1" si="1887"/>
        <v>0</v>
      </c>
      <c r="H6392" s="34">
        <f t="shared" ca="1" si="1888"/>
        <v>705.7499173742242</v>
      </c>
      <c r="I6392" s="34">
        <f t="shared" ca="1" si="1889"/>
        <v>4205.7499173742244</v>
      </c>
      <c r="J6392" s="18">
        <f ca="1">SUM(INDIRECT(ADDRESS(ROW(F6392),COLUMN(F6392),4)):INDIRECT(ADDRESS(ROW(F6392)+N$5-1,COLUMN(F6392),4)))</f>
        <v>24500.000000000004</v>
      </c>
      <c r="K6392" s="18">
        <f t="shared" ca="1" si="1890"/>
        <v>16350</v>
      </c>
      <c r="L6392" s="18">
        <f t="shared" ca="1" si="1902"/>
        <v>16350</v>
      </c>
      <c r="M6392" s="18">
        <f t="shared" ca="1" si="1886"/>
        <v>0</v>
      </c>
      <c r="N6392" s="34">
        <f t="shared" ca="1" si="1891"/>
        <v>19707.128504963664</v>
      </c>
      <c r="P6392" s="18">
        <f t="shared" ca="1" si="1903"/>
        <v>705.7499173742242</v>
      </c>
      <c r="Q6392" s="47">
        <f ca="1">SUM(L$15:L6392)-SUM(M$15:M6392)</f>
        <v>16350</v>
      </c>
      <c r="R6392" s="47" t="str">
        <f t="shared" ca="1" si="1904"/>
        <v>M6395</v>
      </c>
      <c r="S6392" s="40">
        <f t="shared" ca="1" si="1892"/>
        <v>0</v>
      </c>
      <c r="T6392" s="46">
        <f t="shared" ca="1" si="1893"/>
        <v>69</v>
      </c>
      <c r="X6392" s="74">
        <f t="shared" ca="1" si="1894"/>
        <v>0.70574991737422421</v>
      </c>
      <c r="Y6392" s="75">
        <f t="shared" ca="1" si="1895"/>
        <v>0.70574991737422421</v>
      </c>
      <c r="Z6392" s="74">
        <f t="shared" ca="1" si="1896"/>
        <v>2.025364971937889</v>
      </c>
      <c r="AA6392" s="76">
        <f t="shared" ca="1" si="1897"/>
        <v>705.7499173742242</v>
      </c>
      <c r="AB6392" s="76">
        <f t="shared" ca="1" si="1898"/>
        <v>2025.3649719378891</v>
      </c>
    </row>
    <row r="6393" spans="1:28" x14ac:dyDescent="0.25">
      <c r="A6393" s="2">
        <f t="shared" si="1899"/>
        <v>19</v>
      </c>
      <c r="B6393" s="16">
        <f ca="1">VLOOKUP(A6393,PERIODS!$O$4:$P$33,2,FALSE)</f>
        <v>3.5000000000000003E-2</v>
      </c>
      <c r="C6393" s="15"/>
      <c r="D6393" s="18">
        <v>5000</v>
      </c>
      <c r="E6393" s="34">
        <f t="shared" ca="1" si="1900"/>
        <v>19707.128504963664</v>
      </c>
      <c r="F6393" s="34">
        <f t="shared" ca="1" si="1901"/>
        <v>3500.0000000000005</v>
      </c>
      <c r="G6393" s="69">
        <f t="shared" ca="1" si="1887"/>
        <v>0</v>
      </c>
      <c r="H6393" s="34">
        <f t="shared" ca="1" si="1888"/>
        <v>940.39686813405035</v>
      </c>
      <c r="I6393" s="34">
        <f t="shared" ca="1" si="1889"/>
        <v>4440.3968681340511</v>
      </c>
      <c r="J6393" s="18">
        <f ca="1">SUM(INDIRECT(ADDRESS(ROW(F6393),COLUMN(F6393),4)):INDIRECT(ADDRESS(ROW(F6393)+N$5-1,COLUMN(F6393),4)))</f>
        <v>24500.000000000004</v>
      </c>
      <c r="K6393" s="18">
        <f t="shared" ca="1" si="1890"/>
        <v>16350</v>
      </c>
      <c r="L6393" s="18">
        <f t="shared" ca="1" si="1902"/>
        <v>0</v>
      </c>
      <c r="M6393" s="18">
        <f t="shared" ca="1" si="1886"/>
        <v>0</v>
      </c>
      <c r="N6393" s="34">
        <f t="shared" ca="1" si="1891"/>
        <v>15266.731636829612</v>
      </c>
      <c r="P6393" s="18">
        <f t="shared" ca="1" si="1903"/>
        <v>940.39686813405035</v>
      </c>
      <c r="Q6393" s="47">
        <f ca="1">SUM(L$15:L6393)-SUM(M$15:M6393)</f>
        <v>16350</v>
      </c>
      <c r="R6393" s="47" t="str">
        <f t="shared" ca="1" si="1904"/>
        <v>M6396</v>
      </c>
      <c r="S6393" s="40">
        <f t="shared" ca="1" si="1892"/>
        <v>0</v>
      </c>
      <c r="T6393" s="46">
        <f t="shared" ca="1" si="1893"/>
        <v>82</v>
      </c>
      <c r="X6393" s="74">
        <f t="shared" ca="1" si="1894"/>
        <v>0.94039686813405032</v>
      </c>
      <c r="Y6393" s="75">
        <f t="shared" ca="1" si="1895"/>
        <v>0.94039686813405032</v>
      </c>
      <c r="Z6393" s="74">
        <f t="shared" ca="1" si="1896"/>
        <v>2.5609975950087009</v>
      </c>
      <c r="AA6393" s="76">
        <f t="shared" ca="1" si="1897"/>
        <v>940.39686813405035</v>
      </c>
      <c r="AB6393" s="76">
        <f t="shared" ca="1" si="1898"/>
        <v>2560.997595008701</v>
      </c>
    </row>
    <row r="6394" spans="1:28" x14ac:dyDescent="0.25">
      <c r="A6394" s="2">
        <f t="shared" si="1899"/>
        <v>20</v>
      </c>
      <c r="B6394" s="16">
        <f ca="1">VLOOKUP(A6394,PERIODS!$O$4:$P$33,2,FALSE)</f>
        <v>3.5000000000000003E-2</v>
      </c>
      <c r="C6394" s="15"/>
      <c r="D6394" s="18">
        <v>5000</v>
      </c>
      <c r="E6394" s="34">
        <f t="shared" ca="1" si="1900"/>
        <v>15266.731636829612</v>
      </c>
      <c r="F6394" s="34">
        <f t="shared" ca="1" si="1901"/>
        <v>3500.0000000000005</v>
      </c>
      <c r="G6394" s="69">
        <f t="shared" ca="1" si="1887"/>
        <v>0</v>
      </c>
      <c r="H6394" s="34">
        <f t="shared" ca="1" si="1888"/>
        <v>-599.47041900395777</v>
      </c>
      <c r="I6394" s="34">
        <f t="shared" ca="1" si="1889"/>
        <v>2900.5295809960426</v>
      </c>
      <c r="J6394" s="18">
        <f ca="1">SUM(INDIRECT(ADDRESS(ROW(F6394),COLUMN(F6394),4)):INDIRECT(ADDRESS(ROW(F6394)+N$5-1,COLUMN(F6394),4)))</f>
        <v>24500.000000000004</v>
      </c>
      <c r="K6394" s="18">
        <f t="shared" ca="1" si="1890"/>
        <v>16350</v>
      </c>
      <c r="L6394" s="18">
        <f t="shared" ca="1" si="1902"/>
        <v>0</v>
      </c>
      <c r="M6394" s="18">
        <f t="shared" ca="1" si="1886"/>
        <v>0</v>
      </c>
      <c r="N6394" s="34">
        <f t="shared" ca="1" si="1891"/>
        <v>12366.20205583357</v>
      </c>
      <c r="P6394" s="18">
        <f t="shared" ca="1" si="1903"/>
        <v>599.47041900395777</v>
      </c>
      <c r="Q6394" s="47">
        <f ca="1">SUM(L$15:L6394)-SUM(M$15:M6394)</f>
        <v>16350</v>
      </c>
      <c r="R6394" s="47" t="str">
        <f t="shared" ca="1" si="1904"/>
        <v>M6397</v>
      </c>
      <c r="S6394" s="40">
        <f t="shared" ca="1" si="1892"/>
        <v>0</v>
      </c>
      <c r="T6394" s="46">
        <f t="shared" ca="1" si="1893"/>
        <v>35</v>
      </c>
      <c r="X6394" s="74">
        <f t="shared" ca="1" si="1894"/>
        <v>-0.59947041900395781</v>
      </c>
      <c r="Y6394" s="75">
        <f t="shared" ca="1" si="1895"/>
        <v>-0.59947041900395781</v>
      </c>
      <c r="Z6394" s="74">
        <f t="shared" ca="1" si="1896"/>
        <v>0.54910235327926249</v>
      </c>
      <c r="AA6394" s="76">
        <f t="shared" ca="1" si="1897"/>
        <v>-599.47041900395777</v>
      </c>
      <c r="AB6394" s="76">
        <f t="shared" ca="1" si="1898"/>
        <v>549.1023532792625</v>
      </c>
    </row>
    <row r="6395" spans="1:28" x14ac:dyDescent="0.25">
      <c r="A6395" s="2">
        <f t="shared" si="1899"/>
        <v>21</v>
      </c>
      <c r="B6395" s="16">
        <f ca="1">VLOOKUP(A6395,PERIODS!$O$4:$P$33,2,FALSE)</f>
        <v>3.5000000000000003E-2</v>
      </c>
      <c r="C6395" s="15"/>
      <c r="D6395" s="18">
        <v>5000</v>
      </c>
      <c r="E6395" s="34">
        <f t="shared" ca="1" si="1900"/>
        <v>12366.20205583357</v>
      </c>
      <c r="F6395" s="34">
        <f t="shared" ca="1" si="1901"/>
        <v>3500.0000000000005</v>
      </c>
      <c r="G6395" s="69">
        <f t="shared" ca="1" si="1887"/>
        <v>0</v>
      </c>
      <c r="H6395" s="34">
        <f t="shared" ca="1" si="1888"/>
        <v>-111.1360900993657</v>
      </c>
      <c r="I6395" s="34">
        <f t="shared" ca="1" si="1889"/>
        <v>3388.8639099006346</v>
      </c>
      <c r="J6395" s="18">
        <f ca="1">SUM(INDIRECT(ADDRESS(ROW(F6395),COLUMN(F6395),4)):INDIRECT(ADDRESS(ROW(F6395)+N$5-1,COLUMN(F6395),4)))</f>
        <v>24500.000000000004</v>
      </c>
      <c r="K6395" s="18">
        <f t="shared" ca="1" si="1890"/>
        <v>0</v>
      </c>
      <c r="L6395" s="18">
        <f t="shared" ca="1" si="1902"/>
        <v>0</v>
      </c>
      <c r="M6395" s="18">
        <f t="shared" ca="1" si="1886"/>
        <v>16350</v>
      </c>
      <c r="N6395" s="34">
        <f t="shared" ca="1" si="1891"/>
        <v>25327.338145932936</v>
      </c>
      <c r="P6395" s="18">
        <f t="shared" ca="1" si="1903"/>
        <v>111.1360900993657</v>
      </c>
      <c r="Q6395" s="47">
        <f ca="1">SUM(L$15:L6395)-SUM(M$15:M6395)</f>
        <v>0</v>
      </c>
      <c r="R6395" s="47" t="str">
        <f t="shared" ca="1" si="1904"/>
        <v>M6398</v>
      </c>
      <c r="S6395" s="40">
        <f t="shared" ca="1" si="1892"/>
        <v>0</v>
      </c>
      <c r="T6395" s="46">
        <f t="shared" ca="1" si="1893"/>
        <v>78</v>
      </c>
      <c r="X6395" s="74">
        <f t="shared" ca="1" si="1894"/>
        <v>-0.1111360900993657</v>
      </c>
      <c r="Y6395" s="75">
        <f t="shared" ca="1" si="1895"/>
        <v>-0.1111360900993657</v>
      </c>
      <c r="Z6395" s="74">
        <f t="shared" ca="1" si="1896"/>
        <v>0.89481696491275042</v>
      </c>
      <c r="AA6395" s="76">
        <f t="shared" ca="1" si="1897"/>
        <v>-111.1360900993657</v>
      </c>
      <c r="AB6395" s="76">
        <f t="shared" ca="1" si="1898"/>
        <v>894.81696491275045</v>
      </c>
    </row>
    <row r="6396" spans="1:28" x14ac:dyDescent="0.25">
      <c r="A6396" s="2">
        <f t="shared" si="1899"/>
        <v>22</v>
      </c>
      <c r="B6396" s="16">
        <f ca="1">VLOOKUP(A6396,PERIODS!$O$4:$P$33,2,FALSE)</f>
        <v>3.5000000000000003E-2</v>
      </c>
      <c r="C6396" s="15"/>
      <c r="D6396" s="18">
        <v>5000</v>
      </c>
      <c r="E6396" s="34">
        <f t="shared" ca="1" si="1900"/>
        <v>25327.338145932936</v>
      </c>
      <c r="F6396" s="34">
        <f t="shared" ca="1" si="1901"/>
        <v>3500.0000000000005</v>
      </c>
      <c r="G6396" s="69">
        <f t="shared" ca="1" si="1887"/>
        <v>0</v>
      </c>
      <c r="H6396" s="34">
        <f t="shared" ca="1" si="1888"/>
        <v>368.71489068247047</v>
      </c>
      <c r="I6396" s="34">
        <f t="shared" ca="1" si="1889"/>
        <v>3868.7148906824709</v>
      </c>
      <c r="J6396" s="18">
        <f ca="1">SUM(INDIRECT(ADDRESS(ROW(F6396),COLUMN(F6396),4)):INDIRECT(ADDRESS(ROW(F6396)+N$5-1,COLUMN(F6396),4)))</f>
        <v>25000.000000000004</v>
      </c>
      <c r="K6396" s="18">
        <f t="shared" ca="1" si="1890"/>
        <v>0</v>
      </c>
      <c r="L6396" s="18">
        <f t="shared" ca="1" si="1902"/>
        <v>0</v>
      </c>
      <c r="M6396" s="18">
        <f t="shared" ca="1" si="1886"/>
        <v>0</v>
      </c>
      <c r="N6396" s="34">
        <f t="shared" ca="1" si="1891"/>
        <v>21458.623255250466</v>
      </c>
      <c r="P6396" s="18">
        <f t="shared" ca="1" si="1903"/>
        <v>368.71489068247047</v>
      </c>
      <c r="Q6396" s="47">
        <f ca="1">SUM(L$15:L6396)-SUM(M$15:M6396)</f>
        <v>0</v>
      </c>
      <c r="R6396" s="47" t="str">
        <f t="shared" ca="1" si="1904"/>
        <v>M6399</v>
      </c>
      <c r="S6396" s="40">
        <f t="shared" ca="1" si="1892"/>
        <v>0</v>
      </c>
      <c r="T6396" s="46">
        <f t="shared" ca="1" si="1893"/>
        <v>38</v>
      </c>
      <c r="X6396" s="74">
        <f t="shared" ca="1" si="1894"/>
        <v>0.36871489068247049</v>
      </c>
      <c r="Y6396" s="75">
        <f t="shared" ca="1" si="1895"/>
        <v>0.36871489068247049</v>
      </c>
      <c r="Z6396" s="74">
        <f t="shared" ca="1" si="1896"/>
        <v>1.4458753123799422</v>
      </c>
      <c r="AA6396" s="76">
        <f t="shared" ca="1" si="1897"/>
        <v>368.71489068247047</v>
      </c>
      <c r="AB6396" s="76">
        <f t="shared" ca="1" si="1898"/>
        <v>1445.8753123799422</v>
      </c>
    </row>
    <row r="6397" spans="1:28" x14ac:dyDescent="0.25">
      <c r="A6397" s="2">
        <f t="shared" si="1899"/>
        <v>23</v>
      </c>
      <c r="B6397" s="16">
        <f ca="1">VLOOKUP(A6397,PERIODS!$O$4:$P$33,2,FALSE)</f>
        <v>3.5000000000000003E-2</v>
      </c>
      <c r="C6397" s="15"/>
      <c r="D6397" s="18">
        <v>5000</v>
      </c>
      <c r="E6397" s="34">
        <f t="shared" ca="1" si="1900"/>
        <v>21458.623255250466</v>
      </c>
      <c r="F6397" s="34">
        <f t="shared" ca="1" si="1901"/>
        <v>3500.0000000000005</v>
      </c>
      <c r="G6397" s="69">
        <f t="shared" ca="1" si="1887"/>
        <v>0</v>
      </c>
      <c r="H6397" s="34">
        <f t="shared" ca="1" si="1888"/>
        <v>-233.68442376086702</v>
      </c>
      <c r="I6397" s="34">
        <f t="shared" ca="1" si="1889"/>
        <v>3266.3155762391334</v>
      </c>
      <c r="J6397" s="18">
        <f ca="1">SUM(INDIRECT(ADDRESS(ROW(F6397),COLUMN(F6397),4)):INDIRECT(ADDRESS(ROW(F6397)+N$5-1,COLUMN(F6397),4)))</f>
        <v>25500.000000000004</v>
      </c>
      <c r="K6397" s="18">
        <f t="shared" ca="1" si="1890"/>
        <v>16350</v>
      </c>
      <c r="L6397" s="18">
        <f t="shared" ca="1" si="1902"/>
        <v>16350</v>
      </c>
      <c r="M6397" s="18">
        <f t="shared" ca="1" si="1886"/>
        <v>0</v>
      </c>
      <c r="N6397" s="34">
        <f t="shared" ca="1" si="1891"/>
        <v>18192.307679011334</v>
      </c>
      <c r="P6397" s="18">
        <f t="shared" ca="1" si="1903"/>
        <v>233.68442376086702</v>
      </c>
      <c r="Q6397" s="47">
        <f ca="1">SUM(L$15:L6397)-SUM(M$15:M6397)</f>
        <v>16350</v>
      </c>
      <c r="R6397" s="47" t="str">
        <f t="shared" ca="1" si="1904"/>
        <v>M6400</v>
      </c>
      <c r="S6397" s="40">
        <f t="shared" ca="1" si="1892"/>
        <v>0</v>
      </c>
      <c r="T6397" s="46">
        <f t="shared" ca="1" si="1893"/>
        <v>47</v>
      </c>
      <c r="X6397" s="74">
        <f t="shared" ca="1" si="1894"/>
        <v>-0.23368442376086701</v>
      </c>
      <c r="Y6397" s="75">
        <f t="shared" ca="1" si="1895"/>
        <v>-0.23368442376086701</v>
      </c>
      <c r="Z6397" s="74">
        <f t="shared" ca="1" si="1896"/>
        <v>0.79161159029059691</v>
      </c>
      <c r="AA6397" s="76">
        <f t="shared" ca="1" si="1897"/>
        <v>-233.68442376086702</v>
      </c>
      <c r="AB6397" s="76">
        <f t="shared" ca="1" si="1898"/>
        <v>791.61159029059695</v>
      </c>
    </row>
    <row r="6398" spans="1:28" x14ac:dyDescent="0.25">
      <c r="A6398" s="2">
        <f t="shared" si="1899"/>
        <v>24</v>
      </c>
      <c r="B6398" s="16">
        <f ca="1">VLOOKUP(A6398,PERIODS!$O$4:$P$33,2,FALSE)</f>
        <v>3.5000000000000003E-2</v>
      </c>
      <c r="C6398" s="15"/>
      <c r="D6398" s="18">
        <v>5000</v>
      </c>
      <c r="E6398" s="34">
        <f t="shared" ca="1" si="1900"/>
        <v>18192.307679011334</v>
      </c>
      <c r="F6398" s="34">
        <f t="shared" ca="1" si="1901"/>
        <v>3500.0000000000005</v>
      </c>
      <c r="G6398" s="69">
        <f t="shared" ca="1" si="1887"/>
        <v>0</v>
      </c>
      <c r="H6398" s="34">
        <f t="shared" ca="1" si="1888"/>
        <v>1655.6287558450192</v>
      </c>
      <c r="I6398" s="34">
        <f t="shared" ca="1" si="1889"/>
        <v>5155.6287558450194</v>
      </c>
      <c r="J6398" s="18">
        <f ca="1">SUM(INDIRECT(ADDRESS(ROW(F6398),COLUMN(F6398),4)):INDIRECT(ADDRESS(ROW(F6398)+N$5-1,COLUMN(F6398),4)))</f>
        <v>26000</v>
      </c>
      <c r="K6398" s="18">
        <f t="shared" ca="1" si="1890"/>
        <v>16350</v>
      </c>
      <c r="L6398" s="18">
        <f t="shared" ca="1" si="1902"/>
        <v>0</v>
      </c>
      <c r="M6398" s="18">
        <f t="shared" ca="1" si="1886"/>
        <v>0</v>
      </c>
      <c r="N6398" s="34">
        <f t="shared" ca="1" si="1891"/>
        <v>13036.678923166313</v>
      </c>
      <c r="P6398" s="18">
        <f t="shared" ca="1" si="1903"/>
        <v>1655.6287558450192</v>
      </c>
      <c r="Q6398" s="47">
        <f ca="1">SUM(L$15:L6398)-SUM(M$15:M6398)</f>
        <v>16350</v>
      </c>
      <c r="R6398" s="47" t="str">
        <f t="shared" ca="1" si="1904"/>
        <v>M6401</v>
      </c>
      <c r="S6398" s="40">
        <f t="shared" ca="1" si="1892"/>
        <v>0</v>
      </c>
      <c r="T6398" s="46">
        <f t="shared" ca="1" si="1893"/>
        <v>60</v>
      </c>
      <c r="X6398" s="74">
        <f t="shared" ca="1" si="1894"/>
        <v>1.6556287558450191</v>
      </c>
      <c r="Y6398" s="75">
        <f t="shared" ca="1" si="1895"/>
        <v>1.6556287558450191</v>
      </c>
      <c r="Z6398" s="74">
        <f t="shared" ca="1" si="1896"/>
        <v>5.2363712863904013</v>
      </c>
      <c r="AA6398" s="76">
        <f t="shared" ca="1" si="1897"/>
        <v>1655.6287558450192</v>
      </c>
      <c r="AB6398" s="76">
        <f t="shared" ca="1" si="1898"/>
        <v>5236.3712863904011</v>
      </c>
    </row>
    <row r="6399" spans="1:28" x14ac:dyDescent="0.25">
      <c r="A6399" s="2">
        <f t="shared" si="1899"/>
        <v>25</v>
      </c>
      <c r="B6399" s="16">
        <f ca="1">VLOOKUP(A6399,PERIODS!$O$4:$P$33,2,FALSE)</f>
        <v>3.5000000000000003E-2</v>
      </c>
      <c r="C6399" s="15"/>
      <c r="D6399" s="18">
        <v>5000</v>
      </c>
      <c r="E6399" s="34">
        <f t="shared" ca="1" si="1900"/>
        <v>13036.678923166313</v>
      </c>
      <c r="F6399" s="34">
        <f t="shared" ca="1" si="1901"/>
        <v>3500.0000000000005</v>
      </c>
      <c r="G6399" s="69">
        <f t="shared" ca="1" si="1887"/>
        <v>0</v>
      </c>
      <c r="H6399" s="34">
        <f t="shared" ca="1" si="1888"/>
        <v>-54.529580206050504</v>
      </c>
      <c r="I6399" s="34">
        <f t="shared" ca="1" si="1889"/>
        <v>3445.47041979395</v>
      </c>
      <c r="J6399" s="18">
        <f ca="1">SUM(INDIRECT(ADDRESS(ROW(F6399),COLUMN(F6399),4)):INDIRECT(ADDRESS(ROW(F6399)+N$5-1,COLUMN(F6399),4)))</f>
        <v>24900</v>
      </c>
      <c r="K6399" s="18">
        <f t="shared" ca="1" si="1890"/>
        <v>16350</v>
      </c>
      <c r="L6399" s="18">
        <f t="shared" ca="1" si="1902"/>
        <v>0</v>
      </c>
      <c r="M6399" s="18">
        <f t="shared" ca="1" si="1886"/>
        <v>0</v>
      </c>
      <c r="N6399" s="34">
        <f t="shared" ca="1" si="1891"/>
        <v>9591.2085033723633</v>
      </c>
      <c r="P6399" s="18">
        <f t="shared" ca="1" si="1903"/>
        <v>54.529580206050504</v>
      </c>
      <c r="Q6399" s="47">
        <f ca="1">SUM(L$15:L6399)-SUM(M$15:M6399)</f>
        <v>16350</v>
      </c>
      <c r="R6399" s="47" t="str">
        <f t="shared" ca="1" si="1904"/>
        <v>M6402</v>
      </c>
      <c r="S6399" s="40">
        <f t="shared" ca="1" si="1892"/>
        <v>0</v>
      </c>
      <c r="T6399" s="46">
        <f t="shared" ca="1" si="1893"/>
        <v>34</v>
      </c>
      <c r="X6399" s="74">
        <f t="shared" ca="1" si="1894"/>
        <v>-5.4529580206050504E-2</v>
      </c>
      <c r="Y6399" s="75">
        <f t="shared" ca="1" si="1895"/>
        <v>-5.4529580206050504E-2</v>
      </c>
      <c r="Z6399" s="74">
        <f t="shared" ca="1" si="1896"/>
        <v>0.94693049804429663</v>
      </c>
      <c r="AA6399" s="76">
        <f t="shared" ca="1" si="1897"/>
        <v>-54.529580206050504</v>
      </c>
      <c r="AB6399" s="76">
        <f t="shared" ca="1" si="1898"/>
        <v>946.93049804429666</v>
      </c>
    </row>
    <row r="6400" spans="1:28" x14ac:dyDescent="0.25">
      <c r="A6400" s="2">
        <f t="shared" si="1899"/>
        <v>26</v>
      </c>
      <c r="B6400" s="16">
        <f ca="1">VLOOKUP(A6400,PERIODS!$O$4:$P$33,2,FALSE)</f>
        <v>3.5000000000000003E-2</v>
      </c>
      <c r="C6400" s="15"/>
      <c r="D6400" s="18">
        <v>5000</v>
      </c>
      <c r="E6400" s="34">
        <f t="shared" ca="1" si="1900"/>
        <v>9591.2085033723633</v>
      </c>
      <c r="F6400" s="34">
        <f t="shared" ca="1" si="1901"/>
        <v>3500.0000000000005</v>
      </c>
      <c r="G6400" s="69">
        <f t="shared" ca="1" si="1887"/>
        <v>0</v>
      </c>
      <c r="H6400" s="34">
        <f t="shared" ca="1" si="1888"/>
        <v>91.067685774967231</v>
      </c>
      <c r="I6400" s="34">
        <f t="shared" ca="1" si="1889"/>
        <v>3591.0676857749677</v>
      </c>
      <c r="J6400" s="18">
        <f ca="1">SUM(INDIRECT(ADDRESS(ROW(F6400),COLUMN(F6400),4)):INDIRECT(ADDRESS(ROW(F6400)+N$5-1,COLUMN(F6400),4)))</f>
        <v>23900</v>
      </c>
      <c r="K6400" s="18">
        <f t="shared" ca="1" si="1890"/>
        <v>0</v>
      </c>
      <c r="L6400" s="18">
        <f t="shared" ca="1" si="1902"/>
        <v>0</v>
      </c>
      <c r="M6400" s="18">
        <f t="shared" ca="1" si="1886"/>
        <v>16350</v>
      </c>
      <c r="N6400" s="34">
        <f t="shared" ca="1" si="1891"/>
        <v>22350.140817597396</v>
      </c>
      <c r="P6400" s="18">
        <f t="shared" ca="1" si="1903"/>
        <v>91.067685774967231</v>
      </c>
      <c r="Q6400" s="47">
        <f ca="1">SUM(L$15:L6400)-SUM(M$15:M6400)</f>
        <v>0</v>
      </c>
      <c r="R6400" s="47" t="str">
        <f t="shared" ca="1" si="1904"/>
        <v>M6403</v>
      </c>
      <c r="S6400" s="40">
        <f t="shared" ca="1" si="1892"/>
        <v>0</v>
      </c>
      <c r="T6400" s="46">
        <f t="shared" ca="1" si="1893"/>
        <v>56</v>
      </c>
      <c r="X6400" s="74">
        <f t="shared" ca="1" si="1894"/>
        <v>9.1067685774967225E-2</v>
      </c>
      <c r="Y6400" s="75">
        <f t="shared" ca="1" si="1895"/>
        <v>9.1067685774967225E-2</v>
      </c>
      <c r="Z6400" s="74">
        <f t="shared" ca="1" si="1896"/>
        <v>1.0953431418988535</v>
      </c>
      <c r="AA6400" s="76">
        <f t="shared" ca="1" si="1897"/>
        <v>91.067685774967231</v>
      </c>
      <c r="AB6400" s="76">
        <f t="shared" ca="1" si="1898"/>
        <v>1095.3431418988534</v>
      </c>
    </row>
    <row r="6401" spans="1:28" x14ac:dyDescent="0.25">
      <c r="A6401" s="2">
        <f t="shared" si="1899"/>
        <v>27</v>
      </c>
      <c r="B6401" s="16">
        <f ca="1">VLOOKUP(A6401,PERIODS!$O$4:$P$33,2,FALSE)</f>
        <v>3.5000000000000003E-2</v>
      </c>
      <c r="C6401" s="15"/>
      <c r="D6401" s="18">
        <v>5000</v>
      </c>
      <c r="E6401" s="34">
        <f t="shared" ca="1" si="1900"/>
        <v>22350.140817597396</v>
      </c>
      <c r="F6401" s="34">
        <f t="shared" ca="1" si="1901"/>
        <v>3500.0000000000005</v>
      </c>
      <c r="G6401" s="69">
        <f t="shared" ca="1" si="1887"/>
        <v>0</v>
      </c>
      <c r="H6401" s="34">
        <f t="shared" ca="1" si="1888"/>
        <v>1216.984672736213</v>
      </c>
      <c r="I6401" s="34">
        <f t="shared" ca="1" si="1889"/>
        <v>4716.9846727362137</v>
      </c>
      <c r="J6401" s="18">
        <f ca="1">SUM(INDIRECT(ADDRESS(ROW(F6401),COLUMN(F6401),4)):INDIRECT(ADDRESS(ROW(F6401)+N$5-1,COLUMN(F6401),4)))</f>
        <v>22900</v>
      </c>
      <c r="K6401" s="18">
        <f t="shared" ca="1" si="1890"/>
        <v>16350</v>
      </c>
      <c r="L6401" s="18">
        <f t="shared" ca="1" si="1902"/>
        <v>16350</v>
      </c>
      <c r="M6401" s="18">
        <f t="shared" ca="1" si="1886"/>
        <v>0</v>
      </c>
      <c r="N6401" s="34">
        <f t="shared" ca="1" si="1891"/>
        <v>17633.156144861183</v>
      </c>
      <c r="P6401" s="18">
        <f t="shared" ca="1" si="1903"/>
        <v>1216.984672736213</v>
      </c>
      <c r="Q6401" s="47">
        <f ca="1">SUM(L$15:L6401)-SUM(M$15:M6401)</f>
        <v>16350</v>
      </c>
      <c r="R6401" s="47" t="str">
        <f t="shared" ca="1" si="1904"/>
        <v>M6404</v>
      </c>
      <c r="S6401" s="40">
        <f t="shared" ca="1" si="1892"/>
        <v>0</v>
      </c>
      <c r="T6401" s="46">
        <f t="shared" ca="1" si="1893"/>
        <v>22</v>
      </c>
      <c r="X6401" s="74">
        <f t="shared" ca="1" si="1894"/>
        <v>1.216984672736213</v>
      </c>
      <c r="Y6401" s="75">
        <f t="shared" ca="1" si="1895"/>
        <v>1.216984672736213</v>
      </c>
      <c r="Z6401" s="74">
        <f t="shared" ca="1" si="1896"/>
        <v>3.3769896371267061</v>
      </c>
      <c r="AA6401" s="76">
        <f t="shared" ca="1" si="1897"/>
        <v>1216.984672736213</v>
      </c>
      <c r="AB6401" s="76">
        <f t="shared" ca="1" si="1898"/>
        <v>3376.9896371267059</v>
      </c>
    </row>
    <row r="6402" spans="1:28" x14ac:dyDescent="0.25">
      <c r="A6402" s="2">
        <f t="shared" si="1899"/>
        <v>28</v>
      </c>
      <c r="B6402" s="16">
        <f ca="1">VLOOKUP(A6402,PERIODS!$O$4:$P$33,2,FALSE)</f>
        <v>0.04</v>
      </c>
      <c r="C6402" s="15"/>
      <c r="D6402" s="18">
        <v>5000</v>
      </c>
      <c r="E6402" s="34">
        <f t="shared" ca="1" si="1900"/>
        <v>17633.156144861183</v>
      </c>
      <c r="F6402" s="34">
        <f t="shared" ca="1" si="1901"/>
        <v>4000</v>
      </c>
      <c r="G6402" s="69">
        <f t="shared" ca="1" si="1887"/>
        <v>0</v>
      </c>
      <c r="H6402" s="34">
        <f t="shared" ca="1" si="1888"/>
        <v>1765.1254490511233</v>
      </c>
      <c r="I6402" s="34">
        <f t="shared" ca="1" si="1889"/>
        <v>5765.1254490511237</v>
      </c>
      <c r="J6402" s="18">
        <f ca="1">SUM(INDIRECT(ADDRESS(ROW(F6402),COLUMN(F6402),4)):INDIRECT(ADDRESS(ROW(F6402)+N$5-1,COLUMN(F6402),4)))</f>
        <v>21900</v>
      </c>
      <c r="K6402" s="18">
        <f t="shared" ca="1" si="1890"/>
        <v>16350</v>
      </c>
      <c r="L6402" s="18">
        <f t="shared" ca="1" si="1902"/>
        <v>0</v>
      </c>
      <c r="M6402" s="18">
        <f t="shared" ca="1" si="1886"/>
        <v>0</v>
      </c>
      <c r="N6402" s="34">
        <f t="shared" ca="1" si="1891"/>
        <v>11868.030695810059</v>
      </c>
      <c r="P6402" s="18">
        <f t="shared" ca="1" si="1903"/>
        <v>1765.1254490511233</v>
      </c>
      <c r="Q6402" s="47">
        <f ca="1">SUM(L$15:L6402)-SUM(M$15:M6402)</f>
        <v>16350</v>
      </c>
      <c r="R6402" s="47" t="str">
        <f t="shared" ca="1" si="1904"/>
        <v>M6405</v>
      </c>
      <c r="S6402" s="40">
        <f t="shared" ca="1" si="1892"/>
        <v>0</v>
      </c>
      <c r="T6402" s="46">
        <f t="shared" ca="1" si="1893"/>
        <v>26</v>
      </c>
      <c r="X6402" s="74">
        <f t="shared" ca="1" si="1894"/>
        <v>1.7651254490511232</v>
      </c>
      <c r="Y6402" s="75">
        <f t="shared" ca="1" si="1895"/>
        <v>1.7651254490511232</v>
      </c>
      <c r="Z6402" s="74">
        <f t="shared" ca="1" si="1896"/>
        <v>5.8423052237630744</v>
      </c>
      <c r="AA6402" s="76">
        <f t="shared" ca="1" si="1897"/>
        <v>1765.1254490511233</v>
      </c>
      <c r="AB6402" s="76">
        <f t="shared" ca="1" si="1898"/>
        <v>5842.3052237630745</v>
      </c>
    </row>
    <row r="6403" spans="1:28" x14ac:dyDescent="0.25">
      <c r="A6403" s="2">
        <f t="shared" si="1899"/>
        <v>29</v>
      </c>
      <c r="B6403" s="16">
        <f ca="1">VLOOKUP(A6403,PERIODS!$O$4:$P$33,2,FALSE)</f>
        <v>0.04</v>
      </c>
      <c r="C6403" s="15"/>
      <c r="D6403" s="18">
        <v>5000</v>
      </c>
      <c r="E6403" s="34">
        <f t="shared" ca="1" si="1900"/>
        <v>11868.030695810059</v>
      </c>
      <c r="F6403" s="34">
        <f t="shared" ca="1" si="1901"/>
        <v>4000</v>
      </c>
      <c r="G6403" s="69">
        <f t="shared" ca="1" si="1887"/>
        <v>0</v>
      </c>
      <c r="H6403" s="34">
        <f t="shared" ca="1" si="1888"/>
        <v>-249.42744324660569</v>
      </c>
      <c r="I6403" s="34">
        <f t="shared" ca="1" si="1889"/>
        <v>3750.5725567533941</v>
      </c>
      <c r="J6403" s="18">
        <f ca="1">SUM(INDIRECT(ADDRESS(ROW(F6403),COLUMN(F6403),4)):INDIRECT(ADDRESS(ROW(F6403)+N$5-1,COLUMN(F6403),4)))</f>
        <v>21200</v>
      </c>
      <c r="K6403" s="18">
        <f t="shared" ca="1" si="1890"/>
        <v>16350</v>
      </c>
      <c r="L6403" s="18">
        <f t="shared" ca="1" si="1902"/>
        <v>0</v>
      </c>
      <c r="M6403" s="18">
        <f t="shared" ca="1" si="1886"/>
        <v>0</v>
      </c>
      <c r="N6403" s="34">
        <f t="shared" ca="1" si="1891"/>
        <v>8117.4581390566655</v>
      </c>
      <c r="P6403" s="18">
        <f t="shared" ca="1" si="1903"/>
        <v>249.42744324660569</v>
      </c>
      <c r="Q6403" s="47">
        <f ca="1">SUM(L$15:L6403)-SUM(M$15:M6403)</f>
        <v>16350</v>
      </c>
      <c r="R6403" s="47" t="str">
        <f t="shared" ca="1" si="1904"/>
        <v>M6406</v>
      </c>
      <c r="S6403" s="40">
        <f t="shared" ca="1" si="1892"/>
        <v>0</v>
      </c>
      <c r="T6403" s="46">
        <f t="shared" ca="1" si="1893"/>
        <v>53</v>
      </c>
      <c r="X6403" s="74">
        <f t="shared" ca="1" si="1894"/>
        <v>-0.24942744324660568</v>
      </c>
      <c r="Y6403" s="75">
        <f t="shared" ca="1" si="1895"/>
        <v>-0.24942744324660568</v>
      </c>
      <c r="Z6403" s="74">
        <f t="shared" ca="1" si="1896"/>
        <v>0.7792468183973853</v>
      </c>
      <c r="AA6403" s="76">
        <f t="shared" ca="1" si="1897"/>
        <v>-249.42744324660569</v>
      </c>
      <c r="AB6403" s="76">
        <f t="shared" ca="1" si="1898"/>
        <v>779.24681839738525</v>
      </c>
    </row>
    <row r="6404" spans="1:28" x14ac:dyDescent="0.25">
      <c r="A6404" s="2">
        <f t="shared" si="1899"/>
        <v>30</v>
      </c>
      <c r="B6404" s="16">
        <f ca="1">VLOOKUP(A6404,PERIODS!$O$4:$P$33,2,FALSE)</f>
        <v>0.04</v>
      </c>
      <c r="C6404" s="15"/>
      <c r="D6404" s="18">
        <v>5000</v>
      </c>
      <c r="E6404" s="34">
        <f t="shared" ca="1" si="1900"/>
        <v>8117.4581390566655</v>
      </c>
      <c r="F6404" s="34">
        <f t="shared" ca="1" si="1901"/>
        <v>4000</v>
      </c>
      <c r="G6404" s="69">
        <f t="shared" ca="1" si="1887"/>
        <v>0</v>
      </c>
      <c r="H6404" s="34">
        <f t="shared" ca="1" si="1888"/>
        <v>-1919.9732566942587</v>
      </c>
      <c r="I6404" s="34">
        <f t="shared" ca="1" si="1889"/>
        <v>2080.0267433057415</v>
      </c>
      <c r="J6404" s="18">
        <f ca="1">SUM(INDIRECT(ADDRESS(ROW(F6404),COLUMN(F6404),4)):INDIRECT(ADDRESS(ROW(F6404)+N$5-1,COLUMN(F6404),4)))</f>
        <v>20500</v>
      </c>
      <c r="K6404" s="18">
        <f t="shared" ca="1" si="1890"/>
        <v>0</v>
      </c>
      <c r="L6404" s="18">
        <f t="shared" ca="1" si="1902"/>
        <v>0</v>
      </c>
      <c r="M6404" s="18">
        <f t="shared" ca="1" si="1886"/>
        <v>16350</v>
      </c>
      <c r="N6404" s="34">
        <f t="shared" ca="1" si="1891"/>
        <v>22387.431395750922</v>
      </c>
      <c r="P6404" s="18">
        <f t="shared" ca="1" si="1903"/>
        <v>1919.9732566942587</v>
      </c>
      <c r="Q6404" s="47">
        <f ca="1">SUM(L$15:L6404)-SUM(M$15:M6404)</f>
        <v>0</v>
      </c>
      <c r="R6404" s="47" t="str">
        <f t="shared" ca="1" si="1904"/>
        <v>M6407</v>
      </c>
      <c r="S6404" s="40">
        <f t="shared" ca="1" si="1892"/>
        <v>0</v>
      </c>
      <c r="T6404" s="46">
        <f t="shared" ca="1" si="1893"/>
        <v>91</v>
      </c>
      <c r="X6404" s="74">
        <f t="shared" ca="1" si="1894"/>
        <v>-1.9199732566942587</v>
      </c>
      <c r="Y6404" s="75">
        <f t="shared" ca="1" si="1895"/>
        <v>-1.9199732566942587</v>
      </c>
      <c r="Z6404" s="74">
        <f t="shared" ca="1" si="1896"/>
        <v>0.14661088293758964</v>
      </c>
      <c r="AA6404" s="76">
        <f t="shared" ca="1" si="1897"/>
        <v>-1919.9732566942587</v>
      </c>
      <c r="AB6404" s="76">
        <f t="shared" ca="1" si="1898"/>
        <v>146.61088293758965</v>
      </c>
    </row>
    <row r="6405" spans="1:28" x14ac:dyDescent="0.25">
      <c r="A6405" s="2">
        <f t="shared" si="1899"/>
        <v>1</v>
      </c>
      <c r="B6405" s="16">
        <f ca="1">VLOOKUP(A6405,PERIODS!$O$4:$P$33,2,FALSE)</f>
        <v>2.4E-2</v>
      </c>
      <c r="C6405" s="15"/>
      <c r="D6405" s="18">
        <v>5000</v>
      </c>
      <c r="E6405" s="34">
        <f t="shared" ca="1" si="1900"/>
        <v>22387.431395750922</v>
      </c>
      <c r="F6405" s="34">
        <f t="shared" ca="1" si="1901"/>
        <v>2400</v>
      </c>
      <c r="G6405" s="69">
        <f t="shared" ca="1" si="1887"/>
        <v>0</v>
      </c>
      <c r="H6405" s="34">
        <f t="shared" ca="1" si="1888"/>
        <v>907.65013157402575</v>
      </c>
      <c r="I6405" s="34">
        <f t="shared" ca="1" si="1889"/>
        <v>3307.6501315740256</v>
      </c>
      <c r="J6405" s="18">
        <f ca="1">SUM(INDIRECT(ADDRESS(ROW(F6405),COLUMN(F6405),4)):INDIRECT(ADDRESS(ROW(F6405)+N$5-1,COLUMN(F6405),4)))</f>
        <v>19800</v>
      </c>
      <c r="K6405" s="18">
        <f t="shared" ca="1" si="1890"/>
        <v>0</v>
      </c>
      <c r="L6405" s="18">
        <f t="shared" ca="1" si="1902"/>
        <v>0</v>
      </c>
      <c r="M6405" s="18">
        <f t="shared" ca="1" si="1886"/>
        <v>0</v>
      </c>
      <c r="N6405" s="34">
        <f t="shared" ca="1" si="1891"/>
        <v>19079.781264176898</v>
      </c>
      <c r="P6405" s="18">
        <f t="shared" ca="1" si="1903"/>
        <v>907.65013157402575</v>
      </c>
      <c r="Q6405" s="47">
        <f ca="1">SUM(L$15:L6405)-SUM(M$15:M6405)</f>
        <v>0</v>
      </c>
      <c r="R6405" s="47" t="str">
        <f t="shared" ca="1" si="1904"/>
        <v>M6408</v>
      </c>
      <c r="S6405" s="40">
        <f t="shared" ca="1" si="1892"/>
        <v>0</v>
      </c>
      <c r="T6405" s="46">
        <f t="shared" ca="1" si="1893"/>
        <v>1</v>
      </c>
      <c r="X6405" s="74">
        <f t="shared" ca="1" si="1894"/>
        <v>0.90765013157402574</v>
      </c>
      <c r="Y6405" s="75">
        <f t="shared" ca="1" si="1895"/>
        <v>0.90765013157402574</v>
      </c>
      <c r="Z6405" s="74">
        <f t="shared" ca="1" si="1896"/>
        <v>2.4784915560016656</v>
      </c>
      <c r="AA6405" s="76">
        <f t="shared" ca="1" si="1897"/>
        <v>907.65013157402575</v>
      </c>
      <c r="AB6405" s="76">
        <f t="shared" ca="1" si="1898"/>
        <v>2478.4915560016657</v>
      </c>
    </row>
    <row r="6406" spans="1:28" x14ac:dyDescent="0.25">
      <c r="A6406" s="2">
        <f t="shared" si="1899"/>
        <v>2</v>
      </c>
      <c r="B6406" s="16">
        <f ca="1">VLOOKUP(A6406,PERIODS!$O$4:$P$33,2,FALSE)</f>
        <v>2.5000000000000001E-2</v>
      </c>
      <c r="C6406" s="15"/>
      <c r="D6406" s="18">
        <v>5000</v>
      </c>
      <c r="E6406" s="34">
        <f t="shared" ca="1" si="1900"/>
        <v>19079.781264176898</v>
      </c>
      <c r="F6406" s="34">
        <f t="shared" ca="1" si="1901"/>
        <v>2500</v>
      </c>
      <c r="G6406" s="69">
        <f t="shared" ca="1" si="1887"/>
        <v>0</v>
      </c>
      <c r="H6406" s="34">
        <f t="shared" ca="1" si="1888"/>
        <v>1212.2476920814238</v>
      </c>
      <c r="I6406" s="34">
        <f t="shared" ca="1" si="1889"/>
        <v>3712.2476920814238</v>
      </c>
      <c r="J6406" s="18">
        <f ca="1">SUM(INDIRECT(ADDRESS(ROW(F6406),COLUMN(F6406),4)):INDIRECT(ADDRESS(ROW(F6406)+N$5-1,COLUMN(F6406),4)))</f>
        <v>20700</v>
      </c>
      <c r="K6406" s="18">
        <f t="shared" ca="1" si="1890"/>
        <v>16350</v>
      </c>
      <c r="L6406" s="18">
        <f t="shared" ca="1" si="1902"/>
        <v>16350</v>
      </c>
      <c r="M6406" s="18">
        <f t="shared" ca="1" si="1886"/>
        <v>0</v>
      </c>
      <c r="N6406" s="34">
        <f t="shared" ca="1" si="1891"/>
        <v>15367.533572095474</v>
      </c>
      <c r="P6406" s="18">
        <f t="shared" ca="1" si="1903"/>
        <v>1212.2476920814238</v>
      </c>
      <c r="Q6406" s="47">
        <f ca="1">SUM(L$15:L6406)-SUM(M$15:M6406)</f>
        <v>16350</v>
      </c>
      <c r="R6406" s="47" t="str">
        <f t="shared" ca="1" si="1904"/>
        <v>M6409</v>
      </c>
      <c r="S6406" s="40">
        <f t="shared" ca="1" si="1892"/>
        <v>0</v>
      </c>
      <c r="T6406" s="46">
        <f t="shared" ca="1" si="1893"/>
        <v>57</v>
      </c>
      <c r="X6406" s="74">
        <f t="shared" ca="1" si="1894"/>
        <v>1.2122476920814238</v>
      </c>
      <c r="Y6406" s="75">
        <f t="shared" ca="1" si="1895"/>
        <v>1.2122476920814238</v>
      </c>
      <c r="Z6406" s="74">
        <f t="shared" ca="1" si="1896"/>
        <v>3.3610307309010392</v>
      </c>
      <c r="AA6406" s="76">
        <f t="shared" ca="1" si="1897"/>
        <v>1212.2476920814238</v>
      </c>
      <c r="AB6406" s="76">
        <f t="shared" ca="1" si="1898"/>
        <v>3361.0307309010391</v>
      </c>
    </row>
    <row r="6407" spans="1:28" x14ac:dyDescent="0.25">
      <c r="A6407" s="2">
        <f t="shared" si="1899"/>
        <v>3</v>
      </c>
      <c r="B6407" s="16">
        <f ca="1">VLOOKUP(A6407,PERIODS!$O$4:$P$33,2,FALSE)</f>
        <v>2.5000000000000001E-2</v>
      </c>
      <c r="C6407" s="15"/>
      <c r="D6407" s="18">
        <v>5000</v>
      </c>
      <c r="E6407" s="34">
        <f t="shared" ca="1" si="1900"/>
        <v>15367.533572095474</v>
      </c>
      <c r="F6407" s="34">
        <f t="shared" ca="1" si="1901"/>
        <v>2500</v>
      </c>
      <c r="G6407" s="69">
        <f t="shared" ca="1" si="1887"/>
        <v>0</v>
      </c>
      <c r="H6407" s="34">
        <f t="shared" ca="1" si="1888"/>
        <v>288.61071702260682</v>
      </c>
      <c r="I6407" s="34">
        <f t="shared" ca="1" si="1889"/>
        <v>2788.6107170226069</v>
      </c>
      <c r="J6407" s="18">
        <f ca="1">SUM(INDIRECT(ADDRESS(ROW(F6407),COLUMN(F6407),4)):INDIRECT(ADDRESS(ROW(F6407)+N$5-1,COLUMN(F6407),4)))</f>
        <v>21500</v>
      </c>
      <c r="K6407" s="18">
        <f t="shared" ca="1" si="1890"/>
        <v>16350</v>
      </c>
      <c r="L6407" s="18">
        <f t="shared" ca="1" si="1902"/>
        <v>0</v>
      </c>
      <c r="M6407" s="18">
        <f t="shared" ca="1" si="1886"/>
        <v>0</v>
      </c>
      <c r="N6407" s="34">
        <f t="shared" ca="1" si="1891"/>
        <v>12578.922855072866</v>
      </c>
      <c r="P6407" s="18">
        <f t="shared" ca="1" si="1903"/>
        <v>288.61071702260682</v>
      </c>
      <c r="Q6407" s="47">
        <f ca="1">SUM(L$15:L6407)-SUM(M$15:M6407)</f>
        <v>16350</v>
      </c>
      <c r="R6407" s="47" t="str">
        <f t="shared" ca="1" si="1904"/>
        <v>M6410</v>
      </c>
      <c r="S6407" s="40">
        <f t="shared" ca="1" si="1892"/>
        <v>0</v>
      </c>
      <c r="T6407" s="46">
        <f t="shared" ca="1" si="1893"/>
        <v>19</v>
      </c>
      <c r="X6407" s="74">
        <f t="shared" ca="1" si="1894"/>
        <v>0.28861071702260682</v>
      </c>
      <c r="Y6407" s="75">
        <f t="shared" ca="1" si="1895"/>
        <v>0.28861071702260682</v>
      </c>
      <c r="Z6407" s="74">
        <f t="shared" ca="1" si="1896"/>
        <v>1.3345721011929341</v>
      </c>
      <c r="AA6407" s="76">
        <f t="shared" ca="1" si="1897"/>
        <v>288.61071702260682</v>
      </c>
      <c r="AB6407" s="76">
        <f t="shared" ca="1" si="1898"/>
        <v>1334.572101192934</v>
      </c>
    </row>
    <row r="6408" spans="1:28" x14ac:dyDescent="0.25">
      <c r="A6408" s="2">
        <f t="shared" si="1899"/>
        <v>4</v>
      </c>
      <c r="B6408" s="16">
        <f ca="1">VLOOKUP(A6408,PERIODS!$O$4:$P$33,2,FALSE)</f>
        <v>2.5000000000000001E-2</v>
      </c>
      <c r="C6408" s="15"/>
      <c r="D6408" s="18">
        <v>5000</v>
      </c>
      <c r="E6408" s="34">
        <f t="shared" ca="1" si="1900"/>
        <v>12578.922855072866</v>
      </c>
      <c r="F6408" s="34">
        <f t="shared" ca="1" si="1901"/>
        <v>2500</v>
      </c>
      <c r="G6408" s="69">
        <f t="shared" ca="1" si="1887"/>
        <v>0</v>
      </c>
      <c r="H6408" s="34">
        <f t="shared" ca="1" si="1888"/>
        <v>-1788.4030494632223</v>
      </c>
      <c r="I6408" s="34">
        <f t="shared" ca="1" si="1889"/>
        <v>711.59695053677774</v>
      </c>
      <c r="J6408" s="18">
        <f ca="1">SUM(INDIRECT(ADDRESS(ROW(F6408),COLUMN(F6408),4)):INDIRECT(ADDRESS(ROW(F6408)+N$5-1,COLUMN(F6408),4)))</f>
        <v>22300</v>
      </c>
      <c r="K6408" s="18">
        <f t="shared" ca="1" si="1890"/>
        <v>16350</v>
      </c>
      <c r="L6408" s="18">
        <f t="shared" ca="1" si="1902"/>
        <v>0</v>
      </c>
      <c r="M6408" s="18">
        <f t="shared" ca="1" si="1886"/>
        <v>0</v>
      </c>
      <c r="N6408" s="34">
        <f t="shared" ca="1" si="1891"/>
        <v>11867.325904536088</v>
      </c>
      <c r="P6408" s="18">
        <f t="shared" ca="1" si="1903"/>
        <v>1788.4030494632223</v>
      </c>
      <c r="Q6408" s="47">
        <f ca="1">SUM(L$15:L6408)-SUM(M$15:M6408)</f>
        <v>16350</v>
      </c>
      <c r="R6408" s="47" t="str">
        <f t="shared" ca="1" si="1904"/>
        <v>M6411</v>
      </c>
      <c r="S6408" s="40">
        <f t="shared" ca="1" si="1892"/>
        <v>0</v>
      </c>
      <c r="T6408" s="46">
        <f t="shared" ca="1" si="1893"/>
        <v>56</v>
      </c>
      <c r="X6408" s="74">
        <f t="shared" ca="1" si="1894"/>
        <v>-1.7884030494632224</v>
      </c>
      <c r="Y6408" s="75">
        <f t="shared" ca="1" si="1895"/>
        <v>-1.7884030494632224</v>
      </c>
      <c r="Z6408" s="74">
        <f t="shared" ca="1" si="1896"/>
        <v>0.16722700980815516</v>
      </c>
      <c r="AA6408" s="76">
        <f t="shared" ca="1" si="1897"/>
        <v>-1788.4030494632223</v>
      </c>
      <c r="AB6408" s="76">
        <f t="shared" ca="1" si="1898"/>
        <v>167.22700980815517</v>
      </c>
    </row>
    <row r="6409" spans="1:28" x14ac:dyDescent="0.25">
      <c r="A6409" s="2">
        <f t="shared" si="1899"/>
        <v>5</v>
      </c>
      <c r="B6409" s="16">
        <f ca="1">VLOOKUP(A6409,PERIODS!$O$4:$P$33,2,FALSE)</f>
        <v>3.3000000000000002E-2</v>
      </c>
      <c r="C6409" s="15"/>
      <c r="D6409" s="18">
        <v>5000</v>
      </c>
      <c r="E6409" s="34">
        <f t="shared" ca="1" si="1900"/>
        <v>11867.325904536088</v>
      </c>
      <c r="F6409" s="34">
        <f t="shared" ca="1" si="1901"/>
        <v>3300</v>
      </c>
      <c r="G6409" s="69">
        <f t="shared" ca="1" si="1887"/>
        <v>0</v>
      </c>
      <c r="H6409" s="34">
        <f t="shared" ca="1" si="1888"/>
        <v>-1588.7545980814484</v>
      </c>
      <c r="I6409" s="34">
        <f t="shared" ca="1" si="1889"/>
        <v>1711.2454019185516</v>
      </c>
      <c r="J6409" s="18">
        <f ca="1">SUM(INDIRECT(ADDRESS(ROW(F6409),COLUMN(F6409),4)):INDIRECT(ADDRESS(ROW(F6409)+N$5-1,COLUMN(F6409),4)))</f>
        <v>23100</v>
      </c>
      <c r="K6409" s="18">
        <f t="shared" ca="1" si="1890"/>
        <v>0</v>
      </c>
      <c r="L6409" s="18">
        <f t="shared" ca="1" si="1902"/>
        <v>0</v>
      </c>
      <c r="M6409" s="18">
        <f t="shared" ca="1" si="1886"/>
        <v>16350</v>
      </c>
      <c r="N6409" s="34">
        <f t="shared" ca="1" si="1891"/>
        <v>26506.080502617537</v>
      </c>
      <c r="P6409" s="18">
        <f t="shared" ca="1" si="1903"/>
        <v>1588.7545980814484</v>
      </c>
      <c r="Q6409" s="47">
        <f ca="1">SUM(L$15:L6409)-SUM(M$15:M6409)</f>
        <v>0</v>
      </c>
      <c r="R6409" s="47" t="str">
        <f t="shared" ca="1" si="1904"/>
        <v>M6412</v>
      </c>
      <c r="S6409" s="40">
        <f t="shared" ca="1" si="1892"/>
        <v>0</v>
      </c>
      <c r="T6409" s="46">
        <f t="shared" ca="1" si="1893"/>
        <v>82</v>
      </c>
      <c r="X6409" s="74">
        <f t="shared" ca="1" si="1894"/>
        <v>-1.5887545980814484</v>
      </c>
      <c r="Y6409" s="75">
        <f t="shared" ca="1" si="1895"/>
        <v>-1.5887545980814484</v>
      </c>
      <c r="Z6409" s="74">
        <f t="shared" ca="1" si="1896"/>
        <v>0.20417973929493835</v>
      </c>
      <c r="AA6409" s="76">
        <f t="shared" ca="1" si="1897"/>
        <v>-1588.7545980814484</v>
      </c>
      <c r="AB6409" s="76">
        <f t="shared" ca="1" si="1898"/>
        <v>204.17973929493834</v>
      </c>
    </row>
    <row r="6410" spans="1:28" x14ac:dyDescent="0.25">
      <c r="A6410" s="2">
        <f t="shared" si="1899"/>
        <v>6</v>
      </c>
      <c r="B6410" s="16">
        <f ca="1">VLOOKUP(A6410,PERIODS!$O$4:$P$33,2,FALSE)</f>
        <v>3.3000000000000002E-2</v>
      </c>
      <c r="C6410" s="15"/>
      <c r="D6410" s="18">
        <v>5000</v>
      </c>
      <c r="E6410" s="34">
        <f t="shared" ca="1" si="1900"/>
        <v>26506.080502617537</v>
      </c>
      <c r="F6410" s="34">
        <f t="shared" ca="1" si="1901"/>
        <v>3300</v>
      </c>
      <c r="G6410" s="69">
        <f t="shared" ca="1" si="1887"/>
        <v>0</v>
      </c>
      <c r="H6410" s="34">
        <f t="shared" ca="1" si="1888"/>
        <v>537.61090568887096</v>
      </c>
      <c r="I6410" s="34">
        <f t="shared" ca="1" si="1889"/>
        <v>3837.6109056888708</v>
      </c>
      <c r="J6410" s="18">
        <f ca="1">SUM(INDIRECT(ADDRESS(ROW(F6410),COLUMN(F6410),4)):INDIRECT(ADDRESS(ROW(F6410)+N$5-1,COLUMN(F6410),4)))</f>
        <v>23100</v>
      </c>
      <c r="K6410" s="18">
        <f t="shared" ca="1" si="1890"/>
        <v>0</v>
      </c>
      <c r="L6410" s="18">
        <f t="shared" ca="1" si="1902"/>
        <v>0</v>
      </c>
      <c r="M6410" s="18">
        <f t="shared" ca="1" si="1886"/>
        <v>0</v>
      </c>
      <c r="N6410" s="34">
        <f t="shared" ca="1" si="1891"/>
        <v>22668.469596928666</v>
      </c>
      <c r="P6410" s="18">
        <f t="shared" ca="1" si="1903"/>
        <v>537.61090568887096</v>
      </c>
      <c r="Q6410" s="47">
        <f ca="1">SUM(L$15:L6410)-SUM(M$15:M6410)</f>
        <v>0</v>
      </c>
      <c r="R6410" s="47" t="str">
        <f t="shared" ca="1" si="1904"/>
        <v>M6413</v>
      </c>
      <c r="S6410" s="40">
        <f t="shared" ca="1" si="1892"/>
        <v>0</v>
      </c>
      <c r="T6410" s="46">
        <f t="shared" ca="1" si="1893"/>
        <v>70</v>
      </c>
      <c r="X6410" s="74">
        <f t="shared" ca="1" si="1894"/>
        <v>0.53761090568887093</v>
      </c>
      <c r="Y6410" s="75">
        <f t="shared" ca="1" si="1895"/>
        <v>0.53761090568887093</v>
      </c>
      <c r="Z6410" s="74">
        <f t="shared" ca="1" si="1896"/>
        <v>1.7119120533424954</v>
      </c>
      <c r="AA6410" s="76">
        <f t="shared" ca="1" si="1897"/>
        <v>537.61090568887096</v>
      </c>
      <c r="AB6410" s="76">
        <f t="shared" ca="1" si="1898"/>
        <v>1711.9120533424955</v>
      </c>
    </row>
    <row r="6411" spans="1:28" x14ac:dyDescent="0.25">
      <c r="A6411" s="2">
        <f t="shared" si="1899"/>
        <v>7</v>
      </c>
      <c r="B6411" s="16">
        <f ca="1">VLOOKUP(A6411,PERIODS!$O$4:$P$33,2,FALSE)</f>
        <v>3.3000000000000002E-2</v>
      </c>
      <c r="C6411" s="15"/>
      <c r="D6411" s="18">
        <v>5000</v>
      </c>
      <c r="E6411" s="34">
        <f t="shared" ca="1" si="1900"/>
        <v>22668.469596928666</v>
      </c>
      <c r="F6411" s="34">
        <f t="shared" ca="1" si="1901"/>
        <v>3300</v>
      </c>
      <c r="G6411" s="69">
        <f t="shared" ca="1" si="1887"/>
        <v>0</v>
      </c>
      <c r="H6411" s="34">
        <f t="shared" ca="1" si="1888"/>
        <v>14.617387826694076</v>
      </c>
      <c r="I6411" s="34">
        <f t="shared" ca="1" si="1889"/>
        <v>3314.6173878266941</v>
      </c>
      <c r="J6411" s="18">
        <f ca="1">SUM(INDIRECT(ADDRESS(ROW(F6411),COLUMN(F6411),4)):INDIRECT(ADDRESS(ROW(F6411)+N$5-1,COLUMN(F6411),4)))</f>
        <v>23100</v>
      </c>
      <c r="K6411" s="18">
        <f t="shared" ca="1" si="1890"/>
        <v>16350</v>
      </c>
      <c r="L6411" s="18">
        <f t="shared" ca="1" si="1902"/>
        <v>16350</v>
      </c>
      <c r="M6411" s="18">
        <f t="shared" ca="1" si="1886"/>
        <v>0</v>
      </c>
      <c r="N6411" s="34">
        <f t="shared" ca="1" si="1891"/>
        <v>19353.852209101973</v>
      </c>
      <c r="P6411" s="18">
        <f t="shared" ca="1" si="1903"/>
        <v>14.617387826694076</v>
      </c>
      <c r="Q6411" s="47">
        <f ca="1">SUM(L$15:L6411)-SUM(M$15:M6411)</f>
        <v>16350</v>
      </c>
      <c r="R6411" s="47" t="str">
        <f t="shared" ca="1" si="1904"/>
        <v>M6414</v>
      </c>
      <c r="S6411" s="40">
        <f t="shared" ca="1" si="1892"/>
        <v>0</v>
      </c>
      <c r="T6411" s="46">
        <f t="shared" ca="1" si="1893"/>
        <v>95</v>
      </c>
      <c r="X6411" s="74">
        <f t="shared" ca="1" si="1894"/>
        <v>1.4617387826694075E-2</v>
      </c>
      <c r="Y6411" s="75">
        <f t="shared" ca="1" si="1895"/>
        <v>1.4617387826694075E-2</v>
      </c>
      <c r="Z6411" s="74">
        <f t="shared" ca="1" si="1896"/>
        <v>1.0147247442926937</v>
      </c>
      <c r="AA6411" s="76">
        <f t="shared" ca="1" si="1897"/>
        <v>14.617387826694076</v>
      </c>
      <c r="AB6411" s="76">
        <f t="shared" ca="1" si="1898"/>
        <v>1014.7247442926937</v>
      </c>
    </row>
    <row r="6412" spans="1:28" x14ac:dyDescent="0.25">
      <c r="A6412" s="2">
        <f t="shared" si="1899"/>
        <v>8</v>
      </c>
      <c r="B6412" s="16">
        <f ca="1">VLOOKUP(A6412,PERIODS!$O$4:$P$33,2,FALSE)</f>
        <v>3.3000000000000002E-2</v>
      </c>
      <c r="C6412" s="15"/>
      <c r="D6412" s="18">
        <v>5000</v>
      </c>
      <c r="E6412" s="34">
        <f t="shared" ca="1" si="1900"/>
        <v>19353.852209101973</v>
      </c>
      <c r="F6412" s="34">
        <f t="shared" ca="1" si="1901"/>
        <v>3300</v>
      </c>
      <c r="G6412" s="69">
        <f t="shared" ca="1" si="1887"/>
        <v>0</v>
      </c>
      <c r="H6412" s="34">
        <f t="shared" ca="1" si="1888"/>
        <v>-1024.1829289071361</v>
      </c>
      <c r="I6412" s="34">
        <f t="shared" ca="1" si="1889"/>
        <v>2275.8170710928639</v>
      </c>
      <c r="J6412" s="18">
        <f ca="1">SUM(INDIRECT(ADDRESS(ROW(F6412),COLUMN(F6412),4)):INDIRECT(ADDRESS(ROW(F6412)+N$5-1,COLUMN(F6412),4)))</f>
        <v>23100</v>
      </c>
      <c r="K6412" s="18">
        <f t="shared" ca="1" si="1890"/>
        <v>16350</v>
      </c>
      <c r="L6412" s="18">
        <f t="shared" ca="1" si="1902"/>
        <v>0</v>
      </c>
      <c r="M6412" s="18">
        <f t="shared" ca="1" si="1886"/>
        <v>0</v>
      </c>
      <c r="N6412" s="34">
        <f t="shared" ca="1" si="1891"/>
        <v>17078.035138009109</v>
      </c>
      <c r="P6412" s="18">
        <f t="shared" ca="1" si="1903"/>
        <v>1024.1829289071361</v>
      </c>
      <c r="Q6412" s="47">
        <f ca="1">SUM(L$15:L6412)-SUM(M$15:M6412)</f>
        <v>16350</v>
      </c>
      <c r="R6412" s="47" t="str">
        <f t="shared" ca="1" si="1904"/>
        <v>M6415</v>
      </c>
      <c r="S6412" s="40">
        <f t="shared" ca="1" si="1892"/>
        <v>0</v>
      </c>
      <c r="T6412" s="46">
        <f t="shared" ca="1" si="1893"/>
        <v>88</v>
      </c>
      <c r="X6412" s="74">
        <f t="shared" ca="1" si="1894"/>
        <v>-1.024182928907136</v>
      </c>
      <c r="Y6412" s="75">
        <f t="shared" ca="1" si="1895"/>
        <v>-1.024182928907136</v>
      </c>
      <c r="Z6412" s="74">
        <f t="shared" ca="1" si="1896"/>
        <v>0.35908974742587046</v>
      </c>
      <c r="AA6412" s="76">
        <f t="shared" ca="1" si="1897"/>
        <v>-1024.1829289071361</v>
      </c>
      <c r="AB6412" s="76">
        <f t="shared" ca="1" si="1898"/>
        <v>359.08974742587048</v>
      </c>
    </row>
    <row r="6413" spans="1:28" x14ac:dyDescent="0.25">
      <c r="A6413" s="2">
        <f t="shared" si="1899"/>
        <v>9</v>
      </c>
      <c r="B6413" s="16">
        <f ca="1">VLOOKUP(A6413,PERIODS!$O$4:$P$33,2,FALSE)</f>
        <v>3.3000000000000002E-2</v>
      </c>
      <c r="C6413" s="15"/>
      <c r="D6413" s="18">
        <v>5000</v>
      </c>
      <c r="E6413" s="34">
        <f t="shared" ca="1" si="1900"/>
        <v>17078.035138009109</v>
      </c>
      <c r="F6413" s="34">
        <f t="shared" ca="1" si="1901"/>
        <v>3300</v>
      </c>
      <c r="G6413" s="69">
        <f t="shared" ca="1" si="1887"/>
        <v>0</v>
      </c>
      <c r="H6413" s="34">
        <f t="shared" ca="1" si="1888"/>
        <v>407.04766690440908</v>
      </c>
      <c r="I6413" s="34">
        <f t="shared" ca="1" si="1889"/>
        <v>3707.0476669044092</v>
      </c>
      <c r="J6413" s="18">
        <f ca="1">SUM(INDIRECT(ADDRESS(ROW(F6413),COLUMN(F6413),4)):INDIRECT(ADDRESS(ROW(F6413)+N$5-1,COLUMN(F6413),4)))</f>
        <v>23100</v>
      </c>
      <c r="K6413" s="18">
        <f t="shared" ca="1" si="1890"/>
        <v>16350</v>
      </c>
      <c r="L6413" s="18">
        <f t="shared" ca="1" si="1902"/>
        <v>0</v>
      </c>
      <c r="M6413" s="18">
        <f t="shared" ca="1" si="1886"/>
        <v>0</v>
      </c>
      <c r="N6413" s="34">
        <f t="shared" ca="1" si="1891"/>
        <v>13370.9874711047</v>
      </c>
      <c r="P6413" s="18">
        <f t="shared" ca="1" si="1903"/>
        <v>407.04766690440908</v>
      </c>
      <c r="Q6413" s="47">
        <f ca="1">SUM(L$15:L6413)-SUM(M$15:M6413)</f>
        <v>16350</v>
      </c>
      <c r="R6413" s="47" t="str">
        <f t="shared" ca="1" si="1904"/>
        <v>M6416</v>
      </c>
      <c r="S6413" s="40">
        <f t="shared" ca="1" si="1892"/>
        <v>0</v>
      </c>
      <c r="T6413" s="46">
        <f t="shared" ca="1" si="1893"/>
        <v>26</v>
      </c>
      <c r="X6413" s="74">
        <f t="shared" ca="1" si="1894"/>
        <v>0.40704766690440908</v>
      </c>
      <c r="Y6413" s="75">
        <f t="shared" ca="1" si="1895"/>
        <v>0.40704766690440908</v>
      </c>
      <c r="Z6413" s="74">
        <f t="shared" ca="1" si="1896"/>
        <v>1.5023757175548935</v>
      </c>
      <c r="AA6413" s="76">
        <f t="shared" ca="1" si="1897"/>
        <v>407.04766690440908</v>
      </c>
      <c r="AB6413" s="76">
        <f t="shared" ca="1" si="1898"/>
        <v>1502.3757175548935</v>
      </c>
    </row>
    <row r="6414" spans="1:28" x14ac:dyDescent="0.25">
      <c r="A6414" s="2">
        <f t="shared" si="1899"/>
        <v>10</v>
      </c>
      <c r="B6414" s="16">
        <f ca="1">VLOOKUP(A6414,PERIODS!$O$4:$P$33,2,FALSE)</f>
        <v>3.3000000000000002E-2</v>
      </c>
      <c r="C6414" s="15"/>
      <c r="D6414" s="18">
        <v>5000</v>
      </c>
      <c r="E6414" s="34">
        <f t="shared" ca="1" si="1900"/>
        <v>13370.9874711047</v>
      </c>
      <c r="F6414" s="34">
        <f t="shared" ca="1" si="1901"/>
        <v>3300</v>
      </c>
      <c r="G6414" s="69">
        <f t="shared" ca="1" si="1887"/>
        <v>0</v>
      </c>
      <c r="H6414" s="34">
        <f t="shared" ca="1" si="1888"/>
        <v>331.75266327684244</v>
      </c>
      <c r="I6414" s="34">
        <f t="shared" ca="1" si="1889"/>
        <v>3631.7526632768422</v>
      </c>
      <c r="J6414" s="18">
        <f ca="1">SUM(INDIRECT(ADDRESS(ROW(F6414),COLUMN(F6414),4)):INDIRECT(ADDRESS(ROW(F6414)+N$5-1,COLUMN(F6414),4)))</f>
        <v>23100</v>
      </c>
      <c r="K6414" s="18">
        <f t="shared" ca="1" si="1890"/>
        <v>0</v>
      </c>
      <c r="L6414" s="18">
        <f t="shared" ca="1" si="1902"/>
        <v>0</v>
      </c>
      <c r="M6414" s="18">
        <f t="shared" ca="1" si="1886"/>
        <v>16350</v>
      </c>
      <c r="N6414" s="34">
        <f t="shared" ca="1" si="1891"/>
        <v>26089.234807827859</v>
      </c>
      <c r="P6414" s="18">
        <f t="shared" ca="1" si="1903"/>
        <v>331.75266327684244</v>
      </c>
      <c r="Q6414" s="47">
        <f ca="1">SUM(L$15:L6414)-SUM(M$15:M6414)</f>
        <v>0</v>
      </c>
      <c r="R6414" s="47" t="str">
        <f t="shared" ca="1" si="1904"/>
        <v>M6417</v>
      </c>
      <c r="S6414" s="40">
        <f t="shared" ca="1" si="1892"/>
        <v>0</v>
      </c>
      <c r="T6414" s="46">
        <f t="shared" ca="1" si="1893"/>
        <v>40</v>
      </c>
      <c r="X6414" s="74">
        <f t="shared" ca="1" si="1894"/>
        <v>0.33175266327684244</v>
      </c>
      <c r="Y6414" s="75">
        <f t="shared" ca="1" si="1895"/>
        <v>0.33175266327684244</v>
      </c>
      <c r="Z6414" s="74">
        <f t="shared" ca="1" si="1896"/>
        <v>1.3934081648782914</v>
      </c>
      <c r="AA6414" s="76">
        <f t="shared" ca="1" si="1897"/>
        <v>331.75266327684244</v>
      </c>
      <c r="AB6414" s="76">
        <f t="shared" ca="1" si="1898"/>
        <v>1393.4081648782915</v>
      </c>
    </row>
    <row r="6415" spans="1:28" x14ac:dyDescent="0.25">
      <c r="A6415" s="2">
        <f t="shared" si="1899"/>
        <v>11</v>
      </c>
      <c r="B6415" s="16">
        <f ca="1">VLOOKUP(A6415,PERIODS!$O$4:$P$33,2,FALSE)</f>
        <v>3.3000000000000002E-2</v>
      </c>
      <c r="C6415" s="15"/>
      <c r="D6415" s="18">
        <v>5000</v>
      </c>
      <c r="E6415" s="34">
        <f t="shared" ca="1" si="1900"/>
        <v>26089.234807827859</v>
      </c>
      <c r="F6415" s="34">
        <f t="shared" ca="1" si="1901"/>
        <v>3300</v>
      </c>
      <c r="G6415" s="69">
        <f t="shared" ca="1" si="1887"/>
        <v>0</v>
      </c>
      <c r="H6415" s="34">
        <f t="shared" ca="1" si="1888"/>
        <v>295.49880091735685</v>
      </c>
      <c r="I6415" s="34">
        <f t="shared" ca="1" si="1889"/>
        <v>3595.4988009173567</v>
      </c>
      <c r="J6415" s="18">
        <f ca="1">SUM(INDIRECT(ADDRESS(ROW(F6415),COLUMN(F6415),4)):INDIRECT(ADDRESS(ROW(F6415)+N$5-1,COLUMN(F6415),4)))</f>
        <v>23300</v>
      </c>
      <c r="K6415" s="18">
        <f t="shared" ca="1" si="1890"/>
        <v>0</v>
      </c>
      <c r="L6415" s="18">
        <f t="shared" ca="1" si="1902"/>
        <v>0</v>
      </c>
      <c r="M6415" s="18">
        <f t="shared" ref="M6415:M6478" ca="1" si="1905">SUMIF($R$15:$R$8014,ADDRESS(ROW(M6415),COLUMN(M6415),4),$L$15:$L$8014)</f>
        <v>0</v>
      </c>
      <c r="N6415" s="34">
        <f t="shared" ca="1" si="1891"/>
        <v>22493.736006910502</v>
      </c>
      <c r="P6415" s="18">
        <f t="shared" ca="1" si="1903"/>
        <v>295.49880091735685</v>
      </c>
      <c r="Q6415" s="47">
        <f ca="1">SUM(L$15:L6415)-SUM(M$15:M6415)</f>
        <v>0</v>
      </c>
      <c r="R6415" s="47" t="str">
        <f t="shared" ca="1" si="1904"/>
        <v>M6418</v>
      </c>
      <c r="S6415" s="40">
        <f t="shared" ca="1" si="1892"/>
        <v>0</v>
      </c>
      <c r="T6415" s="46">
        <f t="shared" ca="1" si="1893"/>
        <v>6</v>
      </c>
      <c r="X6415" s="74">
        <f t="shared" ca="1" si="1894"/>
        <v>0.29549880091735686</v>
      </c>
      <c r="Y6415" s="75">
        <f t="shared" ca="1" si="1895"/>
        <v>0.29549880091735686</v>
      </c>
      <c r="Z6415" s="74">
        <f t="shared" ca="1" si="1896"/>
        <v>1.3437964784604006</v>
      </c>
      <c r="AA6415" s="76">
        <f t="shared" ca="1" si="1897"/>
        <v>295.49880091735685</v>
      </c>
      <c r="AB6415" s="76">
        <f t="shared" ca="1" si="1898"/>
        <v>1343.7964784604005</v>
      </c>
    </row>
    <row r="6416" spans="1:28" x14ac:dyDescent="0.25">
      <c r="A6416" s="2">
        <f t="shared" si="1899"/>
        <v>12</v>
      </c>
      <c r="B6416" s="16">
        <f ca="1">VLOOKUP(A6416,PERIODS!$O$4:$P$33,2,FALSE)</f>
        <v>3.3000000000000002E-2</v>
      </c>
      <c r="C6416" s="15"/>
      <c r="D6416" s="18">
        <v>5000</v>
      </c>
      <c r="E6416" s="34">
        <f t="shared" ca="1" si="1900"/>
        <v>22493.736006910502</v>
      </c>
      <c r="F6416" s="34">
        <f t="shared" ca="1" si="1901"/>
        <v>3300</v>
      </c>
      <c r="G6416" s="69">
        <f t="shared" ref="G6416:G6479" ca="1" si="1906">((2*RAND()*$F$5)-$F$5)*E6416</f>
        <v>0</v>
      </c>
      <c r="H6416" s="34">
        <f t="shared" ref="H6416:H6479" ca="1" si="1907">IF($S$3="NORM",AA6416,IF($S$3="LOGNORM",AB6416,0))</f>
        <v>-819.1694662410639</v>
      </c>
      <c r="I6416" s="34">
        <f t="shared" ref="I6416:I6479" ca="1" si="1908">IF(F6416+H6416&lt;0,0,F6416+H6416)</f>
        <v>2480.8305337589363</v>
      </c>
      <c r="J6416" s="18">
        <f ca="1">SUM(INDIRECT(ADDRESS(ROW(F6416),COLUMN(F6416),4)):INDIRECT(ADDRESS(ROW(F6416)+N$5-1,COLUMN(F6416),4)))</f>
        <v>23500</v>
      </c>
      <c r="K6416" s="18">
        <f t="shared" ref="K6416:K6479" ca="1" si="1909">Q6416</f>
        <v>16350</v>
      </c>
      <c r="L6416" s="18">
        <f t="shared" ca="1" si="1902"/>
        <v>16350</v>
      </c>
      <c r="M6416" s="18">
        <f t="shared" ca="1" si="1905"/>
        <v>0</v>
      </c>
      <c r="N6416" s="34">
        <f t="shared" ref="N6416:N6479" ca="1" si="1910">E6416+G6416-I6416+M6416-S6416</f>
        <v>20012.905473151564</v>
      </c>
      <c r="P6416" s="18">
        <f t="shared" ca="1" si="1903"/>
        <v>819.1694662410639</v>
      </c>
      <c r="Q6416" s="47">
        <f ca="1">SUM(L$15:L6416)-SUM(M$15:M6416)</f>
        <v>16350</v>
      </c>
      <c r="R6416" s="47" t="str">
        <f t="shared" ca="1" si="1904"/>
        <v>M6419</v>
      </c>
      <c r="S6416" s="40">
        <f t="shared" ref="S6416:S6479" ca="1" si="1911">IF(T6416&gt;N$6*100,M6416,0)</f>
        <v>0</v>
      </c>
      <c r="T6416" s="46">
        <f t="shared" ref="T6416:T6479" ca="1" si="1912">RANDBETWEEN(0,100)</f>
        <v>49</v>
      </c>
      <c r="X6416" s="74">
        <f t="shared" ref="X6416:X6479" ca="1" si="1913">NORMINV(RAND(),0,1)</f>
        <v>-0.8191694662410639</v>
      </c>
      <c r="Y6416" s="75">
        <f t="shared" ref="Y6416:Y6479" ca="1" si="1914">IF(AND(X6416&gt;$F$6,$F$6&gt;0),$F$6,X6416)</f>
        <v>-0.8191694662410639</v>
      </c>
      <c r="Z6416" s="74">
        <f t="shared" ref="Z6416:Z6479" ca="1" si="1915">EXP(Y6416)</f>
        <v>0.44079759980749866</v>
      </c>
      <c r="AA6416" s="76">
        <f t="shared" ref="AA6416:AA6479" ca="1" si="1916">$F$3*Y6416</f>
        <v>-819.1694662410639</v>
      </c>
      <c r="AB6416" s="76">
        <f t="shared" ref="AB6416:AB6479" ca="1" si="1917">$F$3*Z6416</f>
        <v>440.79759980749867</v>
      </c>
    </row>
    <row r="6417" spans="1:28" x14ac:dyDescent="0.25">
      <c r="A6417" s="2">
        <f t="shared" ref="A6417:A6480" si="1918">IF(AND(A6416=12,OR(A$14="MS",A$14="M0")),1,IF(AND(A6416=4,OR(A$14="WS",A$14="W0")),1,IF(AND(A6416=30,OR(A$14="DS",A$14="D0")),1,A6416+1)))</f>
        <v>13</v>
      </c>
      <c r="B6417" s="16">
        <f ca="1">VLOOKUP(A6417,PERIODS!$O$4:$P$33,2,FALSE)</f>
        <v>3.3000000000000002E-2</v>
      </c>
      <c r="C6417" s="15"/>
      <c r="D6417" s="18">
        <v>5000</v>
      </c>
      <c r="E6417" s="34">
        <f t="shared" ca="1" si="1900"/>
        <v>20012.905473151564</v>
      </c>
      <c r="F6417" s="34">
        <f t="shared" ca="1" si="1901"/>
        <v>3300</v>
      </c>
      <c r="G6417" s="69">
        <f t="shared" ca="1" si="1906"/>
        <v>0</v>
      </c>
      <c r="H6417" s="34">
        <f t="shared" ca="1" si="1907"/>
        <v>1820.5552241287244</v>
      </c>
      <c r="I6417" s="34">
        <f t="shared" ca="1" si="1908"/>
        <v>5120.5552241287241</v>
      </c>
      <c r="J6417" s="18">
        <f ca="1">SUM(INDIRECT(ADDRESS(ROW(F6417),COLUMN(F6417),4)):INDIRECT(ADDRESS(ROW(F6417)+N$5-1,COLUMN(F6417),4)))</f>
        <v>23700</v>
      </c>
      <c r="K6417" s="18">
        <f t="shared" ca="1" si="1909"/>
        <v>16350</v>
      </c>
      <c r="L6417" s="18">
        <f t="shared" ca="1" si="1902"/>
        <v>0</v>
      </c>
      <c r="M6417" s="18">
        <f t="shared" ca="1" si="1905"/>
        <v>0</v>
      </c>
      <c r="N6417" s="34">
        <f t="shared" ca="1" si="1910"/>
        <v>14892.35024902284</v>
      </c>
      <c r="P6417" s="18">
        <f t="shared" ca="1" si="1903"/>
        <v>1820.5552241287244</v>
      </c>
      <c r="Q6417" s="47">
        <f ca="1">SUM(L$15:L6417)-SUM(M$15:M6417)</f>
        <v>16350</v>
      </c>
      <c r="R6417" s="47" t="str">
        <f t="shared" ca="1" si="1904"/>
        <v>M6420</v>
      </c>
      <c r="S6417" s="40">
        <f t="shared" ca="1" si="1911"/>
        <v>0</v>
      </c>
      <c r="T6417" s="46">
        <f t="shared" ca="1" si="1912"/>
        <v>83</v>
      </c>
      <c r="X6417" s="74">
        <f t="shared" ca="1" si="1913"/>
        <v>1.8205552241287244</v>
      </c>
      <c r="Y6417" s="75">
        <f t="shared" ca="1" si="1914"/>
        <v>1.8205552241287244</v>
      </c>
      <c r="Z6417" s="74">
        <f t="shared" ca="1" si="1915"/>
        <v>6.1752861661013192</v>
      </c>
      <c r="AA6417" s="76">
        <f t="shared" ca="1" si="1916"/>
        <v>1820.5552241287244</v>
      </c>
      <c r="AB6417" s="76">
        <f t="shared" ca="1" si="1917"/>
        <v>6175.2861661013194</v>
      </c>
    </row>
    <row r="6418" spans="1:28" x14ac:dyDescent="0.25">
      <c r="A6418" s="2">
        <f t="shared" si="1918"/>
        <v>14</v>
      </c>
      <c r="B6418" s="16">
        <f ca="1">VLOOKUP(A6418,PERIODS!$O$4:$P$33,2,FALSE)</f>
        <v>3.3000000000000002E-2</v>
      </c>
      <c r="C6418" s="15"/>
      <c r="D6418" s="18">
        <v>5000</v>
      </c>
      <c r="E6418" s="34">
        <f t="shared" ca="1" si="1900"/>
        <v>14892.35024902284</v>
      </c>
      <c r="F6418" s="34">
        <f t="shared" ca="1" si="1901"/>
        <v>3300</v>
      </c>
      <c r="G6418" s="69">
        <f t="shared" ca="1" si="1906"/>
        <v>0</v>
      </c>
      <c r="H6418" s="34">
        <f t="shared" ca="1" si="1907"/>
        <v>-1165.6202309147</v>
      </c>
      <c r="I6418" s="34">
        <f t="shared" ca="1" si="1908"/>
        <v>2134.3797690852998</v>
      </c>
      <c r="J6418" s="18">
        <f ca="1">SUM(INDIRECT(ADDRESS(ROW(F6418),COLUMN(F6418),4)):INDIRECT(ADDRESS(ROW(F6418)+N$5-1,COLUMN(F6418),4)))</f>
        <v>23900</v>
      </c>
      <c r="K6418" s="18">
        <f t="shared" ca="1" si="1909"/>
        <v>16350</v>
      </c>
      <c r="L6418" s="18">
        <f t="shared" ca="1" si="1902"/>
        <v>0</v>
      </c>
      <c r="M6418" s="18">
        <f t="shared" ca="1" si="1905"/>
        <v>0</v>
      </c>
      <c r="N6418" s="34">
        <f t="shared" ca="1" si="1910"/>
        <v>12757.970479937539</v>
      </c>
      <c r="P6418" s="18">
        <f t="shared" ca="1" si="1903"/>
        <v>1165.6202309147</v>
      </c>
      <c r="Q6418" s="47">
        <f ca="1">SUM(L$15:L6418)-SUM(M$15:M6418)</f>
        <v>16350</v>
      </c>
      <c r="R6418" s="47" t="str">
        <f t="shared" ca="1" si="1904"/>
        <v>M6421</v>
      </c>
      <c r="S6418" s="40">
        <f t="shared" ca="1" si="1911"/>
        <v>0</v>
      </c>
      <c r="T6418" s="46">
        <f t="shared" ca="1" si="1912"/>
        <v>87</v>
      </c>
      <c r="X6418" s="74">
        <f t="shared" ca="1" si="1913"/>
        <v>-1.1656202309146999</v>
      </c>
      <c r="Y6418" s="75">
        <f t="shared" ca="1" si="1914"/>
        <v>-1.1656202309146999</v>
      </c>
      <c r="Z6418" s="74">
        <f t="shared" ca="1" si="1915"/>
        <v>0.31172925793845774</v>
      </c>
      <c r="AA6418" s="76">
        <f t="shared" ca="1" si="1916"/>
        <v>-1165.6202309147</v>
      </c>
      <c r="AB6418" s="76">
        <f t="shared" ca="1" si="1917"/>
        <v>311.72925793845775</v>
      </c>
    </row>
    <row r="6419" spans="1:28" x14ac:dyDescent="0.25">
      <c r="A6419" s="2">
        <f t="shared" si="1918"/>
        <v>15</v>
      </c>
      <c r="B6419" s="16">
        <f ca="1">VLOOKUP(A6419,PERIODS!$O$4:$P$33,2,FALSE)</f>
        <v>3.3000000000000002E-2</v>
      </c>
      <c r="C6419" s="15"/>
      <c r="D6419" s="18">
        <v>5000</v>
      </c>
      <c r="E6419" s="34">
        <f t="shared" ca="1" si="1900"/>
        <v>12757.970479937539</v>
      </c>
      <c r="F6419" s="34">
        <f t="shared" ca="1" si="1901"/>
        <v>3300</v>
      </c>
      <c r="G6419" s="69">
        <f t="shared" ca="1" si="1906"/>
        <v>0</v>
      </c>
      <c r="H6419" s="34">
        <f t="shared" ca="1" si="1907"/>
        <v>-299.89201371397604</v>
      </c>
      <c r="I6419" s="34">
        <f t="shared" ca="1" si="1908"/>
        <v>3000.1079862860238</v>
      </c>
      <c r="J6419" s="18">
        <f ca="1">SUM(INDIRECT(ADDRESS(ROW(F6419),COLUMN(F6419),4)):INDIRECT(ADDRESS(ROW(F6419)+N$5-1,COLUMN(F6419),4)))</f>
        <v>24100</v>
      </c>
      <c r="K6419" s="18">
        <f t="shared" ca="1" si="1909"/>
        <v>0</v>
      </c>
      <c r="L6419" s="18">
        <f t="shared" ca="1" si="1902"/>
        <v>0</v>
      </c>
      <c r="M6419" s="18">
        <f t="shared" ca="1" si="1905"/>
        <v>16350</v>
      </c>
      <c r="N6419" s="34">
        <f t="shared" ca="1" si="1910"/>
        <v>26107.862493651515</v>
      </c>
      <c r="P6419" s="18">
        <f t="shared" ca="1" si="1903"/>
        <v>299.89201371397604</v>
      </c>
      <c r="Q6419" s="47">
        <f ca="1">SUM(L$15:L6419)-SUM(M$15:M6419)</f>
        <v>0</v>
      </c>
      <c r="R6419" s="47" t="str">
        <f t="shared" ca="1" si="1904"/>
        <v>M6422</v>
      </c>
      <c r="S6419" s="40">
        <f t="shared" ca="1" si="1911"/>
        <v>0</v>
      </c>
      <c r="T6419" s="46">
        <f t="shared" ca="1" si="1912"/>
        <v>69</v>
      </c>
      <c r="X6419" s="74">
        <f t="shared" ca="1" si="1913"/>
        <v>-0.29989201371397606</v>
      </c>
      <c r="Y6419" s="75">
        <f t="shared" ca="1" si="1914"/>
        <v>-0.29989201371397606</v>
      </c>
      <c r="Z6419" s="74">
        <f t="shared" ca="1" si="1915"/>
        <v>0.74089822320949839</v>
      </c>
      <c r="AA6419" s="76">
        <f t="shared" ca="1" si="1916"/>
        <v>-299.89201371397604</v>
      </c>
      <c r="AB6419" s="76">
        <f t="shared" ca="1" si="1917"/>
        <v>740.89822320949838</v>
      </c>
    </row>
    <row r="6420" spans="1:28" x14ac:dyDescent="0.25">
      <c r="A6420" s="2">
        <f t="shared" si="1918"/>
        <v>16</v>
      </c>
      <c r="B6420" s="16">
        <f ca="1">VLOOKUP(A6420,PERIODS!$O$4:$P$33,2,FALSE)</f>
        <v>3.3000000000000002E-2</v>
      </c>
      <c r="C6420" s="15"/>
      <c r="D6420" s="18">
        <v>5000</v>
      </c>
      <c r="E6420" s="34">
        <f t="shared" ca="1" si="1900"/>
        <v>26107.862493651515</v>
      </c>
      <c r="F6420" s="34">
        <f t="shared" ca="1" si="1901"/>
        <v>3300</v>
      </c>
      <c r="G6420" s="69">
        <f t="shared" ca="1" si="1906"/>
        <v>0</v>
      </c>
      <c r="H6420" s="34">
        <f t="shared" ca="1" si="1907"/>
        <v>-378.55915225529003</v>
      </c>
      <c r="I6420" s="34">
        <f t="shared" ca="1" si="1908"/>
        <v>2921.44084774471</v>
      </c>
      <c r="J6420" s="18">
        <f ca="1">SUM(INDIRECT(ADDRESS(ROW(F6420),COLUMN(F6420),4)):INDIRECT(ADDRESS(ROW(F6420)+N$5-1,COLUMN(F6420),4)))</f>
        <v>24300</v>
      </c>
      <c r="K6420" s="18">
        <f t="shared" ca="1" si="1909"/>
        <v>0</v>
      </c>
      <c r="L6420" s="18">
        <f t="shared" ca="1" si="1902"/>
        <v>0</v>
      </c>
      <c r="M6420" s="18">
        <f t="shared" ca="1" si="1905"/>
        <v>0</v>
      </c>
      <c r="N6420" s="34">
        <f t="shared" ca="1" si="1910"/>
        <v>23186.421645906805</v>
      </c>
      <c r="P6420" s="18">
        <f t="shared" ca="1" si="1903"/>
        <v>378.55915225529003</v>
      </c>
      <c r="Q6420" s="47">
        <f ca="1">SUM(L$15:L6420)-SUM(M$15:M6420)</f>
        <v>0</v>
      </c>
      <c r="R6420" s="47" t="str">
        <f t="shared" ca="1" si="1904"/>
        <v>M6423</v>
      </c>
      <c r="S6420" s="40">
        <f t="shared" ca="1" si="1911"/>
        <v>0</v>
      </c>
      <c r="T6420" s="46">
        <f t="shared" ca="1" si="1912"/>
        <v>43</v>
      </c>
      <c r="X6420" s="74">
        <f t="shared" ca="1" si="1913"/>
        <v>-0.37855915225529002</v>
      </c>
      <c r="Y6420" s="75">
        <f t="shared" ca="1" si="1914"/>
        <v>-0.37855915225529002</v>
      </c>
      <c r="Z6420" s="74">
        <f t="shared" ca="1" si="1915"/>
        <v>0.68484745958515136</v>
      </c>
      <c r="AA6420" s="76">
        <f t="shared" ca="1" si="1916"/>
        <v>-378.55915225529003</v>
      </c>
      <c r="AB6420" s="76">
        <f t="shared" ca="1" si="1917"/>
        <v>684.84745958515134</v>
      </c>
    </row>
    <row r="6421" spans="1:28" x14ac:dyDescent="0.25">
      <c r="A6421" s="2">
        <f t="shared" si="1918"/>
        <v>17</v>
      </c>
      <c r="B6421" s="16">
        <f ca="1">VLOOKUP(A6421,PERIODS!$O$4:$P$33,2,FALSE)</f>
        <v>3.5000000000000003E-2</v>
      </c>
      <c r="C6421" s="15"/>
      <c r="D6421" s="18">
        <v>5000</v>
      </c>
      <c r="E6421" s="34">
        <f t="shared" ca="1" si="1900"/>
        <v>23186.421645906805</v>
      </c>
      <c r="F6421" s="34">
        <f t="shared" ca="1" si="1901"/>
        <v>3500.0000000000005</v>
      </c>
      <c r="G6421" s="69">
        <f t="shared" ca="1" si="1906"/>
        <v>0</v>
      </c>
      <c r="H6421" s="34">
        <f t="shared" ca="1" si="1907"/>
        <v>465.16767356255059</v>
      </c>
      <c r="I6421" s="34">
        <f t="shared" ca="1" si="1908"/>
        <v>3965.167673562551</v>
      </c>
      <c r="J6421" s="18">
        <f ca="1">SUM(INDIRECT(ADDRESS(ROW(F6421),COLUMN(F6421),4)):INDIRECT(ADDRESS(ROW(F6421)+N$5-1,COLUMN(F6421),4)))</f>
        <v>24500.000000000004</v>
      </c>
      <c r="K6421" s="18">
        <f t="shared" ca="1" si="1909"/>
        <v>16350</v>
      </c>
      <c r="L6421" s="18">
        <f t="shared" ca="1" si="1902"/>
        <v>16350</v>
      </c>
      <c r="M6421" s="18">
        <f t="shared" ca="1" si="1905"/>
        <v>0</v>
      </c>
      <c r="N6421" s="34">
        <f t="shared" ca="1" si="1910"/>
        <v>19221.253972344253</v>
      </c>
      <c r="P6421" s="18">
        <f t="shared" ca="1" si="1903"/>
        <v>465.16767356255059</v>
      </c>
      <c r="Q6421" s="47">
        <f ca="1">SUM(L$15:L6421)-SUM(M$15:M6421)</f>
        <v>16350</v>
      </c>
      <c r="R6421" s="47" t="str">
        <f t="shared" ca="1" si="1904"/>
        <v>M6424</v>
      </c>
      <c r="S6421" s="40">
        <f t="shared" ca="1" si="1911"/>
        <v>0</v>
      </c>
      <c r="T6421" s="46">
        <f t="shared" ca="1" si="1912"/>
        <v>1</v>
      </c>
      <c r="X6421" s="74">
        <f t="shared" ca="1" si="1913"/>
        <v>0.46516767356255057</v>
      </c>
      <c r="Y6421" s="75">
        <f t="shared" ca="1" si="1914"/>
        <v>0.46516767356255057</v>
      </c>
      <c r="Z6421" s="74">
        <f t="shared" ca="1" si="1915"/>
        <v>1.5922811499583145</v>
      </c>
      <c r="AA6421" s="76">
        <f t="shared" ca="1" si="1916"/>
        <v>465.16767356255059</v>
      </c>
      <c r="AB6421" s="76">
        <f t="shared" ca="1" si="1917"/>
        <v>1592.2811499583145</v>
      </c>
    </row>
    <row r="6422" spans="1:28" x14ac:dyDescent="0.25">
      <c r="A6422" s="2">
        <f t="shared" si="1918"/>
        <v>18</v>
      </c>
      <c r="B6422" s="16">
        <f ca="1">VLOOKUP(A6422,PERIODS!$O$4:$P$33,2,FALSE)</f>
        <v>3.5000000000000003E-2</v>
      </c>
      <c r="C6422" s="15"/>
      <c r="D6422" s="18">
        <v>5000</v>
      </c>
      <c r="E6422" s="34">
        <f t="shared" ca="1" si="1900"/>
        <v>19221.253972344253</v>
      </c>
      <c r="F6422" s="34">
        <f t="shared" ca="1" si="1901"/>
        <v>3500.0000000000005</v>
      </c>
      <c r="G6422" s="69">
        <f t="shared" ca="1" si="1906"/>
        <v>0</v>
      </c>
      <c r="H6422" s="34">
        <f t="shared" ca="1" si="1907"/>
        <v>-1883.6825869837551</v>
      </c>
      <c r="I6422" s="34">
        <f t="shared" ca="1" si="1908"/>
        <v>1616.3174130162454</v>
      </c>
      <c r="J6422" s="18">
        <f ca="1">SUM(INDIRECT(ADDRESS(ROW(F6422),COLUMN(F6422),4)):INDIRECT(ADDRESS(ROW(F6422)+N$5-1,COLUMN(F6422),4)))</f>
        <v>24500.000000000004</v>
      </c>
      <c r="K6422" s="18">
        <f t="shared" ca="1" si="1909"/>
        <v>16350</v>
      </c>
      <c r="L6422" s="18">
        <f t="shared" ca="1" si="1902"/>
        <v>0</v>
      </c>
      <c r="M6422" s="18">
        <f t="shared" ca="1" si="1905"/>
        <v>0</v>
      </c>
      <c r="N6422" s="34">
        <f t="shared" ca="1" si="1910"/>
        <v>17604.936559328009</v>
      </c>
      <c r="P6422" s="18">
        <f t="shared" ca="1" si="1903"/>
        <v>1883.6825869837551</v>
      </c>
      <c r="Q6422" s="47">
        <f ca="1">SUM(L$15:L6422)-SUM(M$15:M6422)</f>
        <v>16350</v>
      </c>
      <c r="R6422" s="47" t="str">
        <f t="shared" ca="1" si="1904"/>
        <v>M6425</v>
      </c>
      <c r="S6422" s="40">
        <f t="shared" ca="1" si="1911"/>
        <v>0</v>
      </c>
      <c r="T6422" s="46">
        <f t="shared" ca="1" si="1912"/>
        <v>49</v>
      </c>
      <c r="X6422" s="74">
        <f t="shared" ca="1" si="1913"/>
        <v>-1.883682586983755</v>
      </c>
      <c r="Y6422" s="75">
        <f t="shared" ca="1" si="1914"/>
        <v>-1.883682586983755</v>
      </c>
      <c r="Z6422" s="74">
        <f t="shared" ca="1" si="1915"/>
        <v>0.152029212821961</v>
      </c>
      <c r="AA6422" s="76">
        <f t="shared" ca="1" si="1916"/>
        <v>-1883.6825869837551</v>
      </c>
      <c r="AB6422" s="76">
        <f t="shared" ca="1" si="1917"/>
        <v>152.02921282196098</v>
      </c>
    </row>
    <row r="6423" spans="1:28" x14ac:dyDescent="0.25">
      <c r="A6423" s="2">
        <f t="shared" si="1918"/>
        <v>19</v>
      </c>
      <c r="B6423" s="16">
        <f ca="1">VLOOKUP(A6423,PERIODS!$O$4:$P$33,2,FALSE)</f>
        <v>3.5000000000000003E-2</v>
      </c>
      <c r="C6423" s="15"/>
      <c r="D6423" s="18">
        <v>5000</v>
      </c>
      <c r="E6423" s="34">
        <f t="shared" ref="E6423:E6486" ca="1" si="1919">N6422</f>
        <v>17604.936559328009</v>
      </c>
      <c r="F6423" s="34">
        <f t="shared" ref="F6423:F6486" ca="1" si="1920">F$2*B6423</f>
        <v>3500.0000000000005</v>
      </c>
      <c r="G6423" s="69">
        <f t="shared" ca="1" si="1906"/>
        <v>0</v>
      </c>
      <c r="H6423" s="34">
        <f t="shared" ca="1" si="1907"/>
        <v>688.21463812276716</v>
      </c>
      <c r="I6423" s="34">
        <f t="shared" ca="1" si="1908"/>
        <v>4188.2146381227676</v>
      </c>
      <c r="J6423" s="18">
        <f ca="1">SUM(INDIRECT(ADDRESS(ROW(F6423),COLUMN(F6423),4)):INDIRECT(ADDRESS(ROW(F6423)+N$5-1,COLUMN(F6423),4)))</f>
        <v>24500.000000000004</v>
      </c>
      <c r="K6423" s="18">
        <f t="shared" ca="1" si="1909"/>
        <v>16350</v>
      </c>
      <c r="L6423" s="18">
        <f t="shared" ref="L6423:L6486" ca="1" si="1921">IF((E6423+K6422)&lt;J6423,N$2,0)</f>
        <v>0</v>
      </c>
      <c r="M6423" s="18">
        <f t="shared" ca="1" si="1905"/>
        <v>0</v>
      </c>
      <c r="N6423" s="34">
        <f t="shared" ca="1" si="1910"/>
        <v>13416.721921205241</v>
      </c>
      <c r="P6423" s="18">
        <f t="shared" ref="P6423:P6486" ca="1" si="1922">ABS(H6423)</f>
        <v>688.21463812276716</v>
      </c>
      <c r="Q6423" s="47">
        <f ca="1">SUM(L$15:L6423)-SUM(M$15:M6423)</f>
        <v>16350</v>
      </c>
      <c r="R6423" s="47" t="str">
        <f t="shared" ref="R6423:R6486" ca="1" si="1923">ADDRESS(ROW(M6423)+$N$3+RANDBETWEEN(-$N$4,$N$4),COLUMN(M6423),4)</f>
        <v>M6426</v>
      </c>
      <c r="S6423" s="40">
        <f t="shared" ca="1" si="1911"/>
        <v>0</v>
      </c>
      <c r="T6423" s="46">
        <f t="shared" ca="1" si="1912"/>
        <v>71</v>
      </c>
      <c r="X6423" s="74">
        <f t="shared" ca="1" si="1913"/>
        <v>0.68821463812276717</v>
      </c>
      <c r="Y6423" s="75">
        <f t="shared" ca="1" si="1914"/>
        <v>0.68821463812276717</v>
      </c>
      <c r="Z6423" s="74">
        <f t="shared" ca="1" si="1915"/>
        <v>1.9901592051469408</v>
      </c>
      <c r="AA6423" s="76">
        <f t="shared" ca="1" si="1916"/>
        <v>688.21463812276716</v>
      </c>
      <c r="AB6423" s="76">
        <f t="shared" ca="1" si="1917"/>
        <v>1990.1592051469408</v>
      </c>
    </row>
    <row r="6424" spans="1:28" x14ac:dyDescent="0.25">
      <c r="A6424" s="2">
        <f t="shared" si="1918"/>
        <v>20</v>
      </c>
      <c r="B6424" s="16">
        <f ca="1">VLOOKUP(A6424,PERIODS!$O$4:$P$33,2,FALSE)</f>
        <v>3.5000000000000003E-2</v>
      </c>
      <c r="C6424" s="15"/>
      <c r="D6424" s="18">
        <v>5000</v>
      </c>
      <c r="E6424" s="34">
        <f t="shared" ca="1" si="1919"/>
        <v>13416.721921205241</v>
      </c>
      <c r="F6424" s="34">
        <f t="shared" ca="1" si="1920"/>
        <v>3500.0000000000005</v>
      </c>
      <c r="G6424" s="69">
        <f t="shared" ca="1" si="1906"/>
        <v>0</v>
      </c>
      <c r="H6424" s="34">
        <f t="shared" ca="1" si="1907"/>
        <v>845.41349458638672</v>
      </c>
      <c r="I6424" s="34">
        <f t="shared" ca="1" si="1908"/>
        <v>4345.4134945863871</v>
      </c>
      <c r="J6424" s="18">
        <f ca="1">SUM(INDIRECT(ADDRESS(ROW(F6424),COLUMN(F6424),4)):INDIRECT(ADDRESS(ROW(F6424)+N$5-1,COLUMN(F6424),4)))</f>
        <v>24500.000000000004</v>
      </c>
      <c r="K6424" s="18">
        <f t="shared" ca="1" si="1909"/>
        <v>0</v>
      </c>
      <c r="L6424" s="18">
        <f t="shared" ca="1" si="1921"/>
        <v>0</v>
      </c>
      <c r="M6424" s="18">
        <f t="shared" ca="1" si="1905"/>
        <v>16350</v>
      </c>
      <c r="N6424" s="34">
        <f t="shared" ca="1" si="1910"/>
        <v>25421.308426618853</v>
      </c>
      <c r="P6424" s="18">
        <f t="shared" ca="1" si="1922"/>
        <v>845.41349458638672</v>
      </c>
      <c r="Q6424" s="47">
        <f ca="1">SUM(L$15:L6424)-SUM(M$15:M6424)</f>
        <v>0</v>
      </c>
      <c r="R6424" s="47" t="str">
        <f t="shared" ca="1" si="1923"/>
        <v>M6427</v>
      </c>
      <c r="S6424" s="40">
        <f t="shared" ca="1" si="1911"/>
        <v>0</v>
      </c>
      <c r="T6424" s="46">
        <f t="shared" ca="1" si="1912"/>
        <v>86</v>
      </c>
      <c r="X6424" s="74">
        <f t="shared" ca="1" si="1913"/>
        <v>0.8454134945863867</v>
      </c>
      <c r="Y6424" s="75">
        <f t="shared" ca="1" si="1914"/>
        <v>0.8454134945863867</v>
      </c>
      <c r="Z6424" s="74">
        <f t="shared" ca="1" si="1915"/>
        <v>2.3289406198374527</v>
      </c>
      <c r="AA6424" s="76">
        <f t="shared" ca="1" si="1916"/>
        <v>845.41349458638672</v>
      </c>
      <c r="AB6424" s="76">
        <f t="shared" ca="1" si="1917"/>
        <v>2328.9406198374527</v>
      </c>
    </row>
    <row r="6425" spans="1:28" x14ac:dyDescent="0.25">
      <c r="A6425" s="2">
        <f t="shared" si="1918"/>
        <v>21</v>
      </c>
      <c r="B6425" s="16">
        <f ca="1">VLOOKUP(A6425,PERIODS!$O$4:$P$33,2,FALSE)</f>
        <v>3.5000000000000003E-2</v>
      </c>
      <c r="C6425" s="15"/>
      <c r="D6425" s="18">
        <v>5000</v>
      </c>
      <c r="E6425" s="34">
        <f t="shared" ca="1" si="1919"/>
        <v>25421.308426618853</v>
      </c>
      <c r="F6425" s="34">
        <f t="shared" ca="1" si="1920"/>
        <v>3500.0000000000005</v>
      </c>
      <c r="G6425" s="69">
        <f t="shared" ca="1" si="1906"/>
        <v>0</v>
      </c>
      <c r="H6425" s="34">
        <f t="shared" ca="1" si="1907"/>
        <v>-520.82618053114174</v>
      </c>
      <c r="I6425" s="34">
        <f t="shared" ca="1" si="1908"/>
        <v>2979.1738194688587</v>
      </c>
      <c r="J6425" s="18">
        <f ca="1">SUM(INDIRECT(ADDRESS(ROW(F6425),COLUMN(F6425),4)):INDIRECT(ADDRESS(ROW(F6425)+N$5-1,COLUMN(F6425),4)))</f>
        <v>24500.000000000004</v>
      </c>
      <c r="K6425" s="18">
        <f t="shared" ca="1" si="1909"/>
        <v>0</v>
      </c>
      <c r="L6425" s="18">
        <f t="shared" ca="1" si="1921"/>
        <v>0</v>
      </c>
      <c r="M6425" s="18">
        <f t="shared" ca="1" si="1905"/>
        <v>0</v>
      </c>
      <c r="N6425" s="34">
        <f t="shared" ca="1" si="1910"/>
        <v>22442.134607149994</v>
      </c>
      <c r="P6425" s="18">
        <f t="shared" ca="1" si="1922"/>
        <v>520.82618053114174</v>
      </c>
      <c r="Q6425" s="47">
        <f ca="1">SUM(L$15:L6425)-SUM(M$15:M6425)</f>
        <v>0</v>
      </c>
      <c r="R6425" s="47" t="str">
        <f t="shared" ca="1" si="1923"/>
        <v>M6428</v>
      </c>
      <c r="S6425" s="40">
        <f t="shared" ca="1" si="1911"/>
        <v>0</v>
      </c>
      <c r="T6425" s="46">
        <f t="shared" ca="1" si="1912"/>
        <v>48</v>
      </c>
      <c r="X6425" s="74">
        <f t="shared" ca="1" si="1913"/>
        <v>-0.52082618053114171</v>
      </c>
      <c r="Y6425" s="75">
        <f t="shared" ca="1" si="1914"/>
        <v>-0.52082618053114171</v>
      </c>
      <c r="Z6425" s="74">
        <f t="shared" ca="1" si="1915"/>
        <v>0.59402956951444574</v>
      </c>
      <c r="AA6425" s="76">
        <f t="shared" ca="1" si="1916"/>
        <v>-520.82618053114174</v>
      </c>
      <c r="AB6425" s="76">
        <f t="shared" ca="1" si="1917"/>
        <v>594.02956951444571</v>
      </c>
    </row>
    <row r="6426" spans="1:28" x14ac:dyDescent="0.25">
      <c r="A6426" s="2">
        <f t="shared" si="1918"/>
        <v>22</v>
      </c>
      <c r="B6426" s="16">
        <f ca="1">VLOOKUP(A6426,PERIODS!$O$4:$P$33,2,FALSE)</f>
        <v>3.5000000000000003E-2</v>
      </c>
      <c r="C6426" s="15"/>
      <c r="D6426" s="18">
        <v>5000</v>
      </c>
      <c r="E6426" s="34">
        <f t="shared" ca="1" si="1919"/>
        <v>22442.134607149994</v>
      </c>
      <c r="F6426" s="34">
        <f t="shared" ca="1" si="1920"/>
        <v>3500.0000000000005</v>
      </c>
      <c r="G6426" s="69">
        <f t="shared" ca="1" si="1906"/>
        <v>0</v>
      </c>
      <c r="H6426" s="34">
        <f t="shared" ca="1" si="1907"/>
        <v>-459.66340236276147</v>
      </c>
      <c r="I6426" s="34">
        <f t="shared" ca="1" si="1908"/>
        <v>3040.3365976372388</v>
      </c>
      <c r="J6426" s="18">
        <f ca="1">SUM(INDIRECT(ADDRESS(ROW(F6426),COLUMN(F6426),4)):INDIRECT(ADDRESS(ROW(F6426)+N$5-1,COLUMN(F6426),4)))</f>
        <v>25000.000000000004</v>
      </c>
      <c r="K6426" s="18">
        <f t="shared" ca="1" si="1909"/>
        <v>16350</v>
      </c>
      <c r="L6426" s="18">
        <f t="shared" ca="1" si="1921"/>
        <v>16350</v>
      </c>
      <c r="M6426" s="18">
        <f t="shared" ca="1" si="1905"/>
        <v>0</v>
      </c>
      <c r="N6426" s="34">
        <f t="shared" ca="1" si="1910"/>
        <v>19401.798009512757</v>
      </c>
      <c r="P6426" s="18">
        <f t="shared" ca="1" si="1922"/>
        <v>459.66340236276147</v>
      </c>
      <c r="Q6426" s="47">
        <f ca="1">SUM(L$15:L6426)-SUM(M$15:M6426)</f>
        <v>16350</v>
      </c>
      <c r="R6426" s="47" t="str">
        <f t="shared" ca="1" si="1923"/>
        <v>M6429</v>
      </c>
      <c r="S6426" s="40">
        <f t="shared" ca="1" si="1911"/>
        <v>0</v>
      </c>
      <c r="T6426" s="46">
        <f t="shared" ca="1" si="1912"/>
        <v>52</v>
      </c>
      <c r="X6426" s="74">
        <f t="shared" ca="1" si="1913"/>
        <v>-0.45966340236276149</v>
      </c>
      <c r="Y6426" s="75">
        <f t="shared" ca="1" si="1914"/>
        <v>-0.45966340236276149</v>
      </c>
      <c r="Z6426" s="74">
        <f t="shared" ca="1" si="1915"/>
        <v>0.63149616985602119</v>
      </c>
      <c r="AA6426" s="76">
        <f t="shared" ca="1" si="1916"/>
        <v>-459.66340236276147</v>
      </c>
      <c r="AB6426" s="76">
        <f t="shared" ca="1" si="1917"/>
        <v>631.4961698560212</v>
      </c>
    </row>
    <row r="6427" spans="1:28" x14ac:dyDescent="0.25">
      <c r="A6427" s="2">
        <f t="shared" si="1918"/>
        <v>23</v>
      </c>
      <c r="B6427" s="16">
        <f ca="1">VLOOKUP(A6427,PERIODS!$O$4:$P$33,2,FALSE)</f>
        <v>3.5000000000000003E-2</v>
      </c>
      <c r="C6427" s="15"/>
      <c r="D6427" s="18">
        <v>5000</v>
      </c>
      <c r="E6427" s="34">
        <f t="shared" ca="1" si="1919"/>
        <v>19401.798009512757</v>
      </c>
      <c r="F6427" s="34">
        <f t="shared" ca="1" si="1920"/>
        <v>3500.0000000000005</v>
      </c>
      <c r="G6427" s="69">
        <f t="shared" ca="1" si="1906"/>
        <v>0</v>
      </c>
      <c r="H6427" s="34">
        <f t="shared" ca="1" si="1907"/>
        <v>513.23130395330566</v>
      </c>
      <c r="I6427" s="34">
        <f t="shared" ca="1" si="1908"/>
        <v>4013.231303953306</v>
      </c>
      <c r="J6427" s="18">
        <f ca="1">SUM(INDIRECT(ADDRESS(ROW(F6427),COLUMN(F6427),4)):INDIRECT(ADDRESS(ROW(F6427)+N$5-1,COLUMN(F6427),4)))</f>
        <v>25500.000000000004</v>
      </c>
      <c r="K6427" s="18">
        <f t="shared" ca="1" si="1909"/>
        <v>16350</v>
      </c>
      <c r="L6427" s="18">
        <f t="shared" ca="1" si="1921"/>
        <v>0</v>
      </c>
      <c r="M6427" s="18">
        <f t="shared" ca="1" si="1905"/>
        <v>0</v>
      </c>
      <c r="N6427" s="34">
        <f t="shared" ca="1" si="1910"/>
        <v>15388.566705559451</v>
      </c>
      <c r="P6427" s="18">
        <f t="shared" ca="1" si="1922"/>
        <v>513.23130395330566</v>
      </c>
      <c r="Q6427" s="47">
        <f ca="1">SUM(L$15:L6427)-SUM(M$15:M6427)</f>
        <v>16350</v>
      </c>
      <c r="R6427" s="47" t="str">
        <f t="shared" ca="1" si="1923"/>
        <v>M6430</v>
      </c>
      <c r="S6427" s="40">
        <f t="shared" ca="1" si="1911"/>
        <v>0</v>
      </c>
      <c r="T6427" s="46">
        <f t="shared" ca="1" si="1912"/>
        <v>90</v>
      </c>
      <c r="X6427" s="74">
        <f t="shared" ca="1" si="1913"/>
        <v>0.51323130395330563</v>
      </c>
      <c r="Y6427" s="75">
        <f t="shared" ca="1" si="1914"/>
        <v>0.51323130395330563</v>
      </c>
      <c r="Z6427" s="74">
        <f t="shared" ca="1" si="1915"/>
        <v>1.6706809602628179</v>
      </c>
      <c r="AA6427" s="76">
        <f t="shared" ca="1" si="1916"/>
        <v>513.23130395330566</v>
      </c>
      <c r="AB6427" s="76">
        <f t="shared" ca="1" si="1917"/>
        <v>1670.680960262818</v>
      </c>
    </row>
    <row r="6428" spans="1:28" x14ac:dyDescent="0.25">
      <c r="A6428" s="2">
        <f t="shared" si="1918"/>
        <v>24</v>
      </c>
      <c r="B6428" s="16">
        <f ca="1">VLOOKUP(A6428,PERIODS!$O$4:$P$33,2,FALSE)</f>
        <v>3.5000000000000003E-2</v>
      </c>
      <c r="C6428" s="15"/>
      <c r="D6428" s="18">
        <v>5000</v>
      </c>
      <c r="E6428" s="34">
        <f t="shared" ca="1" si="1919"/>
        <v>15388.566705559451</v>
      </c>
      <c r="F6428" s="34">
        <f t="shared" ca="1" si="1920"/>
        <v>3500.0000000000005</v>
      </c>
      <c r="G6428" s="69">
        <f t="shared" ca="1" si="1906"/>
        <v>0</v>
      </c>
      <c r="H6428" s="34">
        <f t="shared" ca="1" si="1907"/>
        <v>-266.41597624648892</v>
      </c>
      <c r="I6428" s="34">
        <f t="shared" ca="1" si="1908"/>
        <v>3233.5840237535117</v>
      </c>
      <c r="J6428" s="18">
        <f ca="1">SUM(INDIRECT(ADDRESS(ROW(F6428),COLUMN(F6428),4)):INDIRECT(ADDRESS(ROW(F6428)+N$5-1,COLUMN(F6428),4)))</f>
        <v>26000</v>
      </c>
      <c r="K6428" s="18">
        <f t="shared" ca="1" si="1909"/>
        <v>16350</v>
      </c>
      <c r="L6428" s="18">
        <f t="shared" ca="1" si="1921"/>
        <v>0</v>
      </c>
      <c r="M6428" s="18">
        <f t="shared" ca="1" si="1905"/>
        <v>0</v>
      </c>
      <c r="N6428" s="34">
        <f t="shared" ca="1" si="1910"/>
        <v>12154.982681805939</v>
      </c>
      <c r="P6428" s="18">
        <f t="shared" ca="1" si="1922"/>
        <v>266.41597624648892</v>
      </c>
      <c r="Q6428" s="47">
        <f ca="1">SUM(L$15:L6428)-SUM(M$15:M6428)</f>
        <v>16350</v>
      </c>
      <c r="R6428" s="47" t="str">
        <f t="shared" ca="1" si="1923"/>
        <v>M6431</v>
      </c>
      <c r="S6428" s="40">
        <f t="shared" ca="1" si="1911"/>
        <v>0</v>
      </c>
      <c r="T6428" s="46">
        <f t="shared" ca="1" si="1912"/>
        <v>68</v>
      </c>
      <c r="X6428" s="74">
        <f t="shared" ca="1" si="1913"/>
        <v>-0.26641597624648894</v>
      </c>
      <c r="Y6428" s="75">
        <f t="shared" ca="1" si="1914"/>
        <v>-0.26641597624648894</v>
      </c>
      <c r="Z6428" s="74">
        <f t="shared" ca="1" si="1915"/>
        <v>0.76612037333127692</v>
      </c>
      <c r="AA6428" s="76">
        <f t="shared" ca="1" si="1916"/>
        <v>-266.41597624648892</v>
      </c>
      <c r="AB6428" s="76">
        <f t="shared" ca="1" si="1917"/>
        <v>766.12037333127694</v>
      </c>
    </row>
    <row r="6429" spans="1:28" x14ac:dyDescent="0.25">
      <c r="A6429" s="2">
        <f t="shared" si="1918"/>
        <v>25</v>
      </c>
      <c r="B6429" s="16">
        <f ca="1">VLOOKUP(A6429,PERIODS!$O$4:$P$33,2,FALSE)</f>
        <v>3.5000000000000003E-2</v>
      </c>
      <c r="C6429" s="15"/>
      <c r="D6429" s="18">
        <v>5000</v>
      </c>
      <c r="E6429" s="34">
        <f t="shared" ca="1" si="1919"/>
        <v>12154.982681805939</v>
      </c>
      <c r="F6429" s="34">
        <f t="shared" ca="1" si="1920"/>
        <v>3500.0000000000005</v>
      </c>
      <c r="G6429" s="69">
        <f t="shared" ca="1" si="1906"/>
        <v>0</v>
      </c>
      <c r="H6429" s="34">
        <f t="shared" ca="1" si="1907"/>
        <v>37.185091420095723</v>
      </c>
      <c r="I6429" s="34">
        <f t="shared" ca="1" si="1908"/>
        <v>3537.1850914200963</v>
      </c>
      <c r="J6429" s="18">
        <f ca="1">SUM(INDIRECT(ADDRESS(ROW(F6429),COLUMN(F6429),4)):INDIRECT(ADDRESS(ROW(F6429)+N$5-1,COLUMN(F6429),4)))</f>
        <v>24900</v>
      </c>
      <c r="K6429" s="18">
        <f t="shared" ca="1" si="1909"/>
        <v>0</v>
      </c>
      <c r="L6429" s="18">
        <f t="shared" ca="1" si="1921"/>
        <v>0</v>
      </c>
      <c r="M6429" s="18">
        <f t="shared" ca="1" si="1905"/>
        <v>16350</v>
      </c>
      <c r="N6429" s="34">
        <f t="shared" ca="1" si="1910"/>
        <v>24967.797590385842</v>
      </c>
      <c r="P6429" s="18">
        <f t="shared" ca="1" si="1922"/>
        <v>37.185091420095723</v>
      </c>
      <c r="Q6429" s="47">
        <f ca="1">SUM(L$15:L6429)-SUM(M$15:M6429)</f>
        <v>0</v>
      </c>
      <c r="R6429" s="47" t="str">
        <f t="shared" ca="1" si="1923"/>
        <v>M6432</v>
      </c>
      <c r="S6429" s="40">
        <f t="shared" ca="1" si="1911"/>
        <v>0</v>
      </c>
      <c r="T6429" s="46">
        <f t="shared" ca="1" si="1912"/>
        <v>2</v>
      </c>
      <c r="X6429" s="74">
        <f t="shared" ca="1" si="1913"/>
        <v>3.7185091420095726E-2</v>
      </c>
      <c r="Y6429" s="75">
        <f t="shared" ca="1" si="1914"/>
        <v>3.7185091420095726E-2</v>
      </c>
      <c r="Z6429" s="74">
        <f t="shared" ca="1" si="1915"/>
        <v>1.0378851066891805</v>
      </c>
      <c r="AA6429" s="76">
        <f t="shared" ca="1" si="1916"/>
        <v>37.185091420095723</v>
      </c>
      <c r="AB6429" s="76">
        <f t="shared" ca="1" si="1917"/>
        <v>1037.8851066891805</v>
      </c>
    </row>
    <row r="6430" spans="1:28" x14ac:dyDescent="0.25">
      <c r="A6430" s="2">
        <f t="shared" si="1918"/>
        <v>26</v>
      </c>
      <c r="B6430" s="16">
        <f ca="1">VLOOKUP(A6430,PERIODS!$O$4:$P$33,2,FALSE)</f>
        <v>3.5000000000000003E-2</v>
      </c>
      <c r="C6430" s="15"/>
      <c r="D6430" s="18">
        <v>5000</v>
      </c>
      <c r="E6430" s="34">
        <f t="shared" ca="1" si="1919"/>
        <v>24967.797590385842</v>
      </c>
      <c r="F6430" s="34">
        <f t="shared" ca="1" si="1920"/>
        <v>3500.0000000000005</v>
      </c>
      <c r="G6430" s="69">
        <f t="shared" ca="1" si="1906"/>
        <v>0</v>
      </c>
      <c r="H6430" s="34">
        <f t="shared" ca="1" si="1907"/>
        <v>-1048.3192843231097</v>
      </c>
      <c r="I6430" s="34">
        <f t="shared" ca="1" si="1908"/>
        <v>2451.6807156768909</v>
      </c>
      <c r="J6430" s="18">
        <f ca="1">SUM(INDIRECT(ADDRESS(ROW(F6430),COLUMN(F6430),4)):INDIRECT(ADDRESS(ROW(F6430)+N$5-1,COLUMN(F6430),4)))</f>
        <v>23900</v>
      </c>
      <c r="K6430" s="18">
        <f t="shared" ca="1" si="1909"/>
        <v>0</v>
      </c>
      <c r="L6430" s="18">
        <f t="shared" ca="1" si="1921"/>
        <v>0</v>
      </c>
      <c r="M6430" s="18">
        <f t="shared" ca="1" si="1905"/>
        <v>0</v>
      </c>
      <c r="N6430" s="34">
        <f t="shared" ca="1" si="1910"/>
        <v>22516.11687470895</v>
      </c>
      <c r="P6430" s="18">
        <f t="shared" ca="1" si="1922"/>
        <v>1048.3192843231097</v>
      </c>
      <c r="Q6430" s="47">
        <f ca="1">SUM(L$15:L6430)-SUM(M$15:M6430)</f>
        <v>0</v>
      </c>
      <c r="R6430" s="47" t="str">
        <f t="shared" ca="1" si="1923"/>
        <v>M6433</v>
      </c>
      <c r="S6430" s="40">
        <f t="shared" ca="1" si="1911"/>
        <v>0</v>
      </c>
      <c r="T6430" s="46">
        <f t="shared" ca="1" si="1912"/>
        <v>90</v>
      </c>
      <c r="X6430" s="74">
        <f t="shared" ca="1" si="1913"/>
        <v>-1.0483192843231097</v>
      </c>
      <c r="Y6430" s="75">
        <f t="shared" ca="1" si="1914"/>
        <v>-1.0483192843231097</v>
      </c>
      <c r="Z6430" s="74">
        <f t="shared" ca="1" si="1915"/>
        <v>0.35052638950202247</v>
      </c>
      <c r="AA6430" s="76">
        <f t="shared" ca="1" si="1916"/>
        <v>-1048.3192843231097</v>
      </c>
      <c r="AB6430" s="76">
        <f t="shared" ca="1" si="1917"/>
        <v>350.52638950202248</v>
      </c>
    </row>
    <row r="6431" spans="1:28" x14ac:dyDescent="0.25">
      <c r="A6431" s="2">
        <f t="shared" si="1918"/>
        <v>27</v>
      </c>
      <c r="B6431" s="16">
        <f ca="1">VLOOKUP(A6431,PERIODS!$O$4:$P$33,2,FALSE)</f>
        <v>3.5000000000000003E-2</v>
      </c>
      <c r="C6431" s="15"/>
      <c r="D6431" s="18">
        <v>5000</v>
      </c>
      <c r="E6431" s="34">
        <f t="shared" ca="1" si="1919"/>
        <v>22516.11687470895</v>
      </c>
      <c r="F6431" s="34">
        <f t="shared" ca="1" si="1920"/>
        <v>3500.0000000000005</v>
      </c>
      <c r="G6431" s="69">
        <f t="shared" ca="1" si="1906"/>
        <v>0</v>
      </c>
      <c r="H6431" s="34">
        <f t="shared" ca="1" si="1907"/>
        <v>-468.23062463333656</v>
      </c>
      <c r="I6431" s="34">
        <f t="shared" ca="1" si="1908"/>
        <v>3031.769375366664</v>
      </c>
      <c r="J6431" s="18">
        <f ca="1">SUM(INDIRECT(ADDRESS(ROW(F6431),COLUMN(F6431),4)):INDIRECT(ADDRESS(ROW(F6431)+N$5-1,COLUMN(F6431),4)))</f>
        <v>22900</v>
      </c>
      <c r="K6431" s="18">
        <f t="shared" ca="1" si="1909"/>
        <v>16350</v>
      </c>
      <c r="L6431" s="18">
        <f t="shared" ca="1" si="1921"/>
        <v>16350</v>
      </c>
      <c r="M6431" s="18">
        <f t="shared" ca="1" si="1905"/>
        <v>0</v>
      </c>
      <c r="N6431" s="34">
        <f t="shared" ca="1" si="1910"/>
        <v>19484.347499342286</v>
      </c>
      <c r="P6431" s="18">
        <f t="shared" ca="1" si="1922"/>
        <v>468.23062463333656</v>
      </c>
      <c r="Q6431" s="47">
        <f ca="1">SUM(L$15:L6431)-SUM(M$15:M6431)</f>
        <v>16350</v>
      </c>
      <c r="R6431" s="47" t="str">
        <f t="shared" ca="1" si="1923"/>
        <v>M6434</v>
      </c>
      <c r="S6431" s="40">
        <f t="shared" ca="1" si="1911"/>
        <v>0</v>
      </c>
      <c r="T6431" s="46">
        <f t="shared" ca="1" si="1912"/>
        <v>56</v>
      </c>
      <c r="X6431" s="74">
        <f t="shared" ca="1" si="1913"/>
        <v>-0.46823062463333653</v>
      </c>
      <c r="Y6431" s="75">
        <f t="shared" ca="1" si="1914"/>
        <v>-0.46823062463333653</v>
      </c>
      <c r="Z6431" s="74">
        <f t="shared" ca="1" si="1915"/>
        <v>0.62610911082150544</v>
      </c>
      <c r="AA6431" s="76">
        <f t="shared" ca="1" si="1916"/>
        <v>-468.23062463333656</v>
      </c>
      <c r="AB6431" s="76">
        <f t="shared" ca="1" si="1917"/>
        <v>626.1091108215054</v>
      </c>
    </row>
    <row r="6432" spans="1:28" x14ac:dyDescent="0.25">
      <c r="A6432" s="2">
        <f t="shared" si="1918"/>
        <v>28</v>
      </c>
      <c r="B6432" s="16">
        <f ca="1">VLOOKUP(A6432,PERIODS!$O$4:$P$33,2,FALSE)</f>
        <v>0.04</v>
      </c>
      <c r="C6432" s="15"/>
      <c r="D6432" s="18">
        <v>5000</v>
      </c>
      <c r="E6432" s="34">
        <f t="shared" ca="1" si="1919"/>
        <v>19484.347499342286</v>
      </c>
      <c r="F6432" s="34">
        <f t="shared" ca="1" si="1920"/>
        <v>4000</v>
      </c>
      <c r="G6432" s="69">
        <f t="shared" ca="1" si="1906"/>
        <v>0</v>
      </c>
      <c r="H6432" s="34">
        <f t="shared" ca="1" si="1907"/>
        <v>-883.73266162390314</v>
      </c>
      <c r="I6432" s="34">
        <f t="shared" ca="1" si="1908"/>
        <v>3116.2673383760966</v>
      </c>
      <c r="J6432" s="18">
        <f ca="1">SUM(INDIRECT(ADDRESS(ROW(F6432),COLUMN(F6432),4)):INDIRECT(ADDRESS(ROW(F6432)+N$5-1,COLUMN(F6432),4)))</f>
        <v>21900</v>
      </c>
      <c r="K6432" s="18">
        <f t="shared" ca="1" si="1909"/>
        <v>16350</v>
      </c>
      <c r="L6432" s="18">
        <f t="shared" ca="1" si="1921"/>
        <v>0</v>
      </c>
      <c r="M6432" s="18">
        <f t="shared" ca="1" si="1905"/>
        <v>0</v>
      </c>
      <c r="N6432" s="34">
        <f t="shared" ca="1" si="1910"/>
        <v>16368.08016096619</v>
      </c>
      <c r="P6432" s="18">
        <f t="shared" ca="1" si="1922"/>
        <v>883.73266162390314</v>
      </c>
      <c r="Q6432" s="47">
        <f ca="1">SUM(L$15:L6432)-SUM(M$15:M6432)</f>
        <v>16350</v>
      </c>
      <c r="R6432" s="47" t="str">
        <f t="shared" ca="1" si="1923"/>
        <v>M6435</v>
      </c>
      <c r="S6432" s="40">
        <f t="shared" ca="1" si="1911"/>
        <v>0</v>
      </c>
      <c r="T6432" s="46">
        <f t="shared" ca="1" si="1912"/>
        <v>69</v>
      </c>
      <c r="X6432" s="74">
        <f t="shared" ca="1" si="1913"/>
        <v>-0.88373266162390318</v>
      </c>
      <c r="Y6432" s="75">
        <f t="shared" ca="1" si="1914"/>
        <v>-0.88373266162390318</v>
      </c>
      <c r="Z6432" s="74">
        <f t="shared" ca="1" si="1915"/>
        <v>0.41323755336898982</v>
      </c>
      <c r="AA6432" s="76">
        <f t="shared" ca="1" si="1916"/>
        <v>-883.73266162390314</v>
      </c>
      <c r="AB6432" s="76">
        <f t="shared" ca="1" si="1917"/>
        <v>413.23755336898984</v>
      </c>
    </row>
    <row r="6433" spans="1:28" x14ac:dyDescent="0.25">
      <c r="A6433" s="2">
        <f t="shared" si="1918"/>
        <v>29</v>
      </c>
      <c r="B6433" s="16">
        <f ca="1">VLOOKUP(A6433,PERIODS!$O$4:$P$33,2,FALSE)</f>
        <v>0.04</v>
      </c>
      <c r="C6433" s="15"/>
      <c r="D6433" s="18">
        <v>5000</v>
      </c>
      <c r="E6433" s="34">
        <f t="shared" ca="1" si="1919"/>
        <v>16368.08016096619</v>
      </c>
      <c r="F6433" s="34">
        <f t="shared" ca="1" si="1920"/>
        <v>4000</v>
      </c>
      <c r="G6433" s="69">
        <f t="shared" ca="1" si="1906"/>
        <v>0</v>
      </c>
      <c r="H6433" s="34">
        <f t="shared" ca="1" si="1907"/>
        <v>-485.34133440795705</v>
      </c>
      <c r="I6433" s="34">
        <f t="shared" ca="1" si="1908"/>
        <v>3514.6586655920428</v>
      </c>
      <c r="J6433" s="18">
        <f ca="1">SUM(INDIRECT(ADDRESS(ROW(F6433),COLUMN(F6433),4)):INDIRECT(ADDRESS(ROW(F6433)+N$5-1,COLUMN(F6433),4)))</f>
        <v>21200</v>
      </c>
      <c r="K6433" s="18">
        <f t="shared" ca="1" si="1909"/>
        <v>16350</v>
      </c>
      <c r="L6433" s="18">
        <f t="shared" ca="1" si="1921"/>
        <v>0</v>
      </c>
      <c r="M6433" s="18">
        <f t="shared" ca="1" si="1905"/>
        <v>0</v>
      </c>
      <c r="N6433" s="34">
        <f t="shared" ca="1" si="1910"/>
        <v>12853.421495374147</v>
      </c>
      <c r="P6433" s="18">
        <f t="shared" ca="1" si="1922"/>
        <v>485.34133440795705</v>
      </c>
      <c r="Q6433" s="47">
        <f ca="1">SUM(L$15:L6433)-SUM(M$15:M6433)</f>
        <v>16350</v>
      </c>
      <c r="R6433" s="47" t="str">
        <f t="shared" ca="1" si="1923"/>
        <v>M6436</v>
      </c>
      <c r="S6433" s="40">
        <f t="shared" ca="1" si="1911"/>
        <v>0</v>
      </c>
      <c r="T6433" s="46">
        <f t="shared" ca="1" si="1912"/>
        <v>32</v>
      </c>
      <c r="X6433" s="74">
        <f t="shared" ca="1" si="1913"/>
        <v>-0.48534133440795707</v>
      </c>
      <c r="Y6433" s="75">
        <f t="shared" ca="1" si="1914"/>
        <v>-0.48534133440795707</v>
      </c>
      <c r="Z6433" s="74">
        <f t="shared" ca="1" si="1915"/>
        <v>0.6154870739892534</v>
      </c>
      <c r="AA6433" s="76">
        <f t="shared" ca="1" si="1916"/>
        <v>-485.34133440795705</v>
      </c>
      <c r="AB6433" s="76">
        <f t="shared" ca="1" si="1917"/>
        <v>615.48707398925342</v>
      </c>
    </row>
    <row r="6434" spans="1:28" x14ac:dyDescent="0.25">
      <c r="A6434" s="2">
        <f t="shared" si="1918"/>
        <v>30</v>
      </c>
      <c r="B6434" s="16">
        <f ca="1">VLOOKUP(A6434,PERIODS!$O$4:$P$33,2,FALSE)</f>
        <v>0.04</v>
      </c>
      <c r="C6434" s="15"/>
      <c r="D6434" s="18">
        <v>5000</v>
      </c>
      <c r="E6434" s="34">
        <f t="shared" ca="1" si="1919"/>
        <v>12853.421495374147</v>
      </c>
      <c r="F6434" s="34">
        <f t="shared" ca="1" si="1920"/>
        <v>4000</v>
      </c>
      <c r="G6434" s="69">
        <f t="shared" ca="1" si="1906"/>
        <v>0</v>
      </c>
      <c r="H6434" s="34">
        <f t="shared" ca="1" si="1907"/>
        <v>91.804823044688533</v>
      </c>
      <c r="I6434" s="34">
        <f t="shared" ca="1" si="1908"/>
        <v>4091.8048230446884</v>
      </c>
      <c r="J6434" s="18">
        <f ca="1">SUM(INDIRECT(ADDRESS(ROW(F6434),COLUMN(F6434),4)):INDIRECT(ADDRESS(ROW(F6434)+N$5-1,COLUMN(F6434),4)))</f>
        <v>20500</v>
      </c>
      <c r="K6434" s="18">
        <f t="shared" ca="1" si="1909"/>
        <v>0</v>
      </c>
      <c r="L6434" s="18">
        <f t="shared" ca="1" si="1921"/>
        <v>0</v>
      </c>
      <c r="M6434" s="18">
        <f t="shared" ca="1" si="1905"/>
        <v>16350</v>
      </c>
      <c r="N6434" s="34">
        <f t="shared" ca="1" si="1910"/>
        <v>25111.616672329459</v>
      </c>
      <c r="P6434" s="18">
        <f t="shared" ca="1" si="1922"/>
        <v>91.804823044688533</v>
      </c>
      <c r="Q6434" s="47">
        <f ca="1">SUM(L$15:L6434)-SUM(M$15:M6434)</f>
        <v>0</v>
      </c>
      <c r="R6434" s="47" t="str">
        <f t="shared" ca="1" si="1923"/>
        <v>M6437</v>
      </c>
      <c r="S6434" s="40">
        <f t="shared" ca="1" si="1911"/>
        <v>0</v>
      </c>
      <c r="T6434" s="46">
        <f t="shared" ca="1" si="1912"/>
        <v>53</v>
      </c>
      <c r="X6434" s="74">
        <f t="shared" ca="1" si="1913"/>
        <v>9.1804823044688538E-2</v>
      </c>
      <c r="Y6434" s="75">
        <f t="shared" ca="1" si="1914"/>
        <v>9.1804823044688538E-2</v>
      </c>
      <c r="Z6434" s="74">
        <f t="shared" ca="1" si="1915"/>
        <v>1.0961508578140589</v>
      </c>
      <c r="AA6434" s="76">
        <f t="shared" ca="1" si="1916"/>
        <v>91.804823044688533</v>
      </c>
      <c r="AB6434" s="76">
        <f t="shared" ca="1" si="1917"/>
        <v>1096.1508578140588</v>
      </c>
    </row>
    <row r="6435" spans="1:28" x14ac:dyDescent="0.25">
      <c r="A6435" s="2">
        <f t="shared" si="1918"/>
        <v>1</v>
      </c>
      <c r="B6435" s="16">
        <f ca="1">VLOOKUP(A6435,PERIODS!$O$4:$P$33,2,FALSE)</f>
        <v>2.4E-2</v>
      </c>
      <c r="C6435" s="15"/>
      <c r="D6435" s="18">
        <v>5000</v>
      </c>
      <c r="E6435" s="34">
        <f t="shared" ca="1" si="1919"/>
        <v>25111.616672329459</v>
      </c>
      <c r="F6435" s="34">
        <f t="shared" ca="1" si="1920"/>
        <v>2400</v>
      </c>
      <c r="G6435" s="69">
        <f t="shared" ca="1" si="1906"/>
        <v>0</v>
      </c>
      <c r="H6435" s="34">
        <f t="shared" ca="1" si="1907"/>
        <v>-1519.1908954118778</v>
      </c>
      <c r="I6435" s="34">
        <f t="shared" ca="1" si="1908"/>
        <v>880.80910458812218</v>
      </c>
      <c r="J6435" s="18">
        <f ca="1">SUM(INDIRECT(ADDRESS(ROW(F6435),COLUMN(F6435),4)):INDIRECT(ADDRESS(ROW(F6435)+N$5-1,COLUMN(F6435),4)))</f>
        <v>19800</v>
      </c>
      <c r="K6435" s="18">
        <f t="shared" ca="1" si="1909"/>
        <v>0</v>
      </c>
      <c r="L6435" s="18">
        <f t="shared" ca="1" si="1921"/>
        <v>0</v>
      </c>
      <c r="M6435" s="18">
        <f t="shared" ca="1" si="1905"/>
        <v>0</v>
      </c>
      <c r="N6435" s="34">
        <f t="shared" ca="1" si="1910"/>
        <v>24230.807567741336</v>
      </c>
      <c r="P6435" s="18">
        <f t="shared" ca="1" si="1922"/>
        <v>1519.1908954118778</v>
      </c>
      <c r="Q6435" s="47">
        <f ca="1">SUM(L$15:L6435)-SUM(M$15:M6435)</f>
        <v>0</v>
      </c>
      <c r="R6435" s="47" t="str">
        <f t="shared" ca="1" si="1923"/>
        <v>M6438</v>
      </c>
      <c r="S6435" s="40">
        <f t="shared" ca="1" si="1911"/>
        <v>0</v>
      </c>
      <c r="T6435" s="46">
        <f t="shared" ca="1" si="1912"/>
        <v>93</v>
      </c>
      <c r="X6435" s="74">
        <f t="shared" ca="1" si="1913"/>
        <v>-1.5191908954118778</v>
      </c>
      <c r="Y6435" s="75">
        <f t="shared" ca="1" si="1914"/>
        <v>-1.5191908954118778</v>
      </c>
      <c r="Z6435" s="74">
        <f t="shared" ca="1" si="1915"/>
        <v>0.21888891935263052</v>
      </c>
      <c r="AA6435" s="76">
        <f t="shared" ca="1" si="1916"/>
        <v>-1519.1908954118778</v>
      </c>
      <c r="AB6435" s="76">
        <f t="shared" ca="1" si="1917"/>
        <v>218.88891935263052</v>
      </c>
    </row>
    <row r="6436" spans="1:28" x14ac:dyDescent="0.25">
      <c r="A6436" s="2">
        <f t="shared" si="1918"/>
        <v>2</v>
      </c>
      <c r="B6436" s="16">
        <f ca="1">VLOOKUP(A6436,PERIODS!$O$4:$P$33,2,FALSE)</f>
        <v>2.5000000000000001E-2</v>
      </c>
      <c r="C6436" s="15"/>
      <c r="D6436" s="18">
        <v>5000</v>
      </c>
      <c r="E6436" s="34">
        <f t="shared" ca="1" si="1919"/>
        <v>24230.807567741336</v>
      </c>
      <c r="F6436" s="34">
        <f t="shared" ca="1" si="1920"/>
        <v>2500</v>
      </c>
      <c r="G6436" s="69">
        <f t="shared" ca="1" si="1906"/>
        <v>0</v>
      </c>
      <c r="H6436" s="34">
        <f t="shared" ca="1" si="1907"/>
        <v>-1617.9561750344631</v>
      </c>
      <c r="I6436" s="34">
        <f t="shared" ca="1" si="1908"/>
        <v>882.04382496553694</v>
      </c>
      <c r="J6436" s="18">
        <f ca="1">SUM(INDIRECT(ADDRESS(ROW(F6436),COLUMN(F6436),4)):INDIRECT(ADDRESS(ROW(F6436)+N$5-1,COLUMN(F6436),4)))</f>
        <v>20700</v>
      </c>
      <c r="K6436" s="18">
        <f t="shared" ca="1" si="1909"/>
        <v>0</v>
      </c>
      <c r="L6436" s="18">
        <f t="shared" ca="1" si="1921"/>
        <v>0</v>
      </c>
      <c r="M6436" s="18">
        <f t="shared" ca="1" si="1905"/>
        <v>0</v>
      </c>
      <c r="N6436" s="34">
        <f t="shared" ca="1" si="1910"/>
        <v>23348.763742775798</v>
      </c>
      <c r="P6436" s="18">
        <f t="shared" ca="1" si="1922"/>
        <v>1617.9561750344631</v>
      </c>
      <c r="Q6436" s="47">
        <f ca="1">SUM(L$15:L6436)-SUM(M$15:M6436)</f>
        <v>0</v>
      </c>
      <c r="R6436" s="47" t="str">
        <f t="shared" ca="1" si="1923"/>
        <v>M6439</v>
      </c>
      <c r="S6436" s="40">
        <f t="shared" ca="1" si="1911"/>
        <v>0</v>
      </c>
      <c r="T6436" s="46">
        <f t="shared" ca="1" si="1912"/>
        <v>31</v>
      </c>
      <c r="X6436" s="74">
        <f t="shared" ca="1" si="1913"/>
        <v>-1.6179561750344631</v>
      </c>
      <c r="Y6436" s="75">
        <f t="shared" ca="1" si="1914"/>
        <v>-1.6179561750344631</v>
      </c>
      <c r="Z6436" s="74">
        <f t="shared" ca="1" si="1915"/>
        <v>0.19830358300043693</v>
      </c>
      <c r="AA6436" s="76">
        <f t="shared" ca="1" si="1916"/>
        <v>-1617.9561750344631</v>
      </c>
      <c r="AB6436" s="76">
        <f t="shared" ca="1" si="1917"/>
        <v>198.30358300043693</v>
      </c>
    </row>
    <row r="6437" spans="1:28" x14ac:dyDescent="0.25">
      <c r="A6437" s="2">
        <f t="shared" si="1918"/>
        <v>3</v>
      </c>
      <c r="B6437" s="16">
        <f ca="1">VLOOKUP(A6437,PERIODS!$O$4:$P$33,2,FALSE)</f>
        <v>2.5000000000000001E-2</v>
      </c>
      <c r="C6437" s="15"/>
      <c r="D6437" s="18">
        <v>5000</v>
      </c>
      <c r="E6437" s="34">
        <f t="shared" ca="1" si="1919"/>
        <v>23348.763742775798</v>
      </c>
      <c r="F6437" s="34">
        <f t="shared" ca="1" si="1920"/>
        <v>2500</v>
      </c>
      <c r="G6437" s="69">
        <f t="shared" ca="1" si="1906"/>
        <v>0</v>
      </c>
      <c r="H6437" s="34">
        <f t="shared" ca="1" si="1907"/>
        <v>-639.40925733021925</v>
      </c>
      <c r="I6437" s="34">
        <f t="shared" ca="1" si="1908"/>
        <v>1860.5907426697809</v>
      </c>
      <c r="J6437" s="18">
        <f ca="1">SUM(INDIRECT(ADDRESS(ROW(F6437),COLUMN(F6437),4)):INDIRECT(ADDRESS(ROW(F6437)+N$5-1,COLUMN(F6437),4)))</f>
        <v>21500</v>
      </c>
      <c r="K6437" s="18">
        <f t="shared" ca="1" si="1909"/>
        <v>0</v>
      </c>
      <c r="L6437" s="18">
        <f t="shared" ca="1" si="1921"/>
        <v>0</v>
      </c>
      <c r="M6437" s="18">
        <f t="shared" ca="1" si="1905"/>
        <v>0</v>
      </c>
      <c r="N6437" s="34">
        <f t="shared" ca="1" si="1910"/>
        <v>21488.173000106017</v>
      </c>
      <c r="P6437" s="18">
        <f t="shared" ca="1" si="1922"/>
        <v>639.40925733021925</v>
      </c>
      <c r="Q6437" s="47">
        <f ca="1">SUM(L$15:L6437)-SUM(M$15:M6437)</f>
        <v>0</v>
      </c>
      <c r="R6437" s="47" t="str">
        <f t="shared" ca="1" si="1923"/>
        <v>M6440</v>
      </c>
      <c r="S6437" s="40">
        <f t="shared" ca="1" si="1911"/>
        <v>0</v>
      </c>
      <c r="T6437" s="46">
        <f t="shared" ca="1" si="1912"/>
        <v>52</v>
      </c>
      <c r="X6437" s="74">
        <f t="shared" ca="1" si="1913"/>
        <v>-0.63940925733021925</v>
      </c>
      <c r="Y6437" s="75">
        <f t="shared" ca="1" si="1914"/>
        <v>-0.63940925733021925</v>
      </c>
      <c r="Z6437" s="74">
        <f t="shared" ca="1" si="1915"/>
        <v>0.52760401020194125</v>
      </c>
      <c r="AA6437" s="76">
        <f t="shared" ca="1" si="1916"/>
        <v>-639.40925733021925</v>
      </c>
      <c r="AB6437" s="76">
        <f t="shared" ca="1" si="1917"/>
        <v>527.60401020194126</v>
      </c>
    </row>
    <row r="6438" spans="1:28" x14ac:dyDescent="0.25">
      <c r="A6438" s="2">
        <f t="shared" si="1918"/>
        <v>4</v>
      </c>
      <c r="B6438" s="16">
        <f ca="1">VLOOKUP(A6438,PERIODS!$O$4:$P$33,2,FALSE)</f>
        <v>2.5000000000000001E-2</v>
      </c>
      <c r="C6438" s="15"/>
      <c r="D6438" s="18">
        <v>5000</v>
      </c>
      <c r="E6438" s="34">
        <f t="shared" ca="1" si="1919"/>
        <v>21488.173000106017</v>
      </c>
      <c r="F6438" s="34">
        <f t="shared" ca="1" si="1920"/>
        <v>2500</v>
      </c>
      <c r="G6438" s="69">
        <f t="shared" ca="1" si="1906"/>
        <v>0</v>
      </c>
      <c r="H6438" s="34">
        <f t="shared" ca="1" si="1907"/>
        <v>-159.73025739907746</v>
      </c>
      <c r="I6438" s="34">
        <f t="shared" ca="1" si="1908"/>
        <v>2340.2697426009227</v>
      </c>
      <c r="J6438" s="18">
        <f ca="1">SUM(INDIRECT(ADDRESS(ROW(F6438),COLUMN(F6438),4)):INDIRECT(ADDRESS(ROW(F6438)+N$5-1,COLUMN(F6438),4)))</f>
        <v>22300</v>
      </c>
      <c r="K6438" s="18">
        <f t="shared" ca="1" si="1909"/>
        <v>16350</v>
      </c>
      <c r="L6438" s="18">
        <f t="shared" ca="1" si="1921"/>
        <v>16350</v>
      </c>
      <c r="M6438" s="18">
        <f t="shared" ca="1" si="1905"/>
        <v>0</v>
      </c>
      <c r="N6438" s="34">
        <f t="shared" ca="1" si="1910"/>
        <v>19147.903257505095</v>
      </c>
      <c r="P6438" s="18">
        <f t="shared" ca="1" si="1922"/>
        <v>159.73025739907746</v>
      </c>
      <c r="Q6438" s="47">
        <f ca="1">SUM(L$15:L6438)-SUM(M$15:M6438)</f>
        <v>16350</v>
      </c>
      <c r="R6438" s="47" t="str">
        <f t="shared" ca="1" si="1923"/>
        <v>M6441</v>
      </c>
      <c r="S6438" s="40">
        <f t="shared" ca="1" si="1911"/>
        <v>0</v>
      </c>
      <c r="T6438" s="46">
        <f t="shared" ca="1" si="1912"/>
        <v>70</v>
      </c>
      <c r="X6438" s="74">
        <f t="shared" ca="1" si="1913"/>
        <v>-0.15973025739907745</v>
      </c>
      <c r="Y6438" s="75">
        <f t="shared" ca="1" si="1914"/>
        <v>-0.15973025739907745</v>
      </c>
      <c r="Z6438" s="74">
        <f t="shared" ca="1" si="1915"/>
        <v>0.85237367945244202</v>
      </c>
      <c r="AA6438" s="76">
        <f t="shared" ca="1" si="1916"/>
        <v>-159.73025739907746</v>
      </c>
      <c r="AB6438" s="76">
        <f t="shared" ca="1" si="1917"/>
        <v>852.37367945244205</v>
      </c>
    </row>
    <row r="6439" spans="1:28" x14ac:dyDescent="0.25">
      <c r="A6439" s="2">
        <f t="shared" si="1918"/>
        <v>5</v>
      </c>
      <c r="B6439" s="16">
        <f ca="1">VLOOKUP(A6439,PERIODS!$O$4:$P$33,2,FALSE)</f>
        <v>3.3000000000000002E-2</v>
      </c>
      <c r="C6439" s="15"/>
      <c r="D6439" s="18">
        <v>5000</v>
      </c>
      <c r="E6439" s="34">
        <f t="shared" ca="1" si="1919"/>
        <v>19147.903257505095</v>
      </c>
      <c r="F6439" s="34">
        <f t="shared" ca="1" si="1920"/>
        <v>3300</v>
      </c>
      <c r="G6439" s="69">
        <f t="shared" ca="1" si="1906"/>
        <v>0</v>
      </c>
      <c r="H6439" s="34">
        <f t="shared" ca="1" si="1907"/>
        <v>173.9896542232903</v>
      </c>
      <c r="I6439" s="34">
        <f t="shared" ca="1" si="1908"/>
        <v>3473.9896542232905</v>
      </c>
      <c r="J6439" s="18">
        <f ca="1">SUM(INDIRECT(ADDRESS(ROW(F6439),COLUMN(F6439),4)):INDIRECT(ADDRESS(ROW(F6439)+N$5-1,COLUMN(F6439),4)))</f>
        <v>23100</v>
      </c>
      <c r="K6439" s="18">
        <f t="shared" ca="1" si="1909"/>
        <v>16350</v>
      </c>
      <c r="L6439" s="18">
        <f t="shared" ca="1" si="1921"/>
        <v>0</v>
      </c>
      <c r="M6439" s="18">
        <f t="shared" ca="1" si="1905"/>
        <v>0</v>
      </c>
      <c r="N6439" s="34">
        <f t="shared" ca="1" si="1910"/>
        <v>15673.913603281804</v>
      </c>
      <c r="P6439" s="18">
        <f t="shared" ca="1" si="1922"/>
        <v>173.9896542232903</v>
      </c>
      <c r="Q6439" s="47">
        <f ca="1">SUM(L$15:L6439)-SUM(M$15:M6439)</f>
        <v>16350</v>
      </c>
      <c r="R6439" s="47" t="str">
        <f t="shared" ca="1" si="1923"/>
        <v>M6442</v>
      </c>
      <c r="S6439" s="40">
        <f t="shared" ca="1" si="1911"/>
        <v>0</v>
      </c>
      <c r="T6439" s="46">
        <f t="shared" ca="1" si="1912"/>
        <v>92</v>
      </c>
      <c r="X6439" s="74">
        <f t="shared" ca="1" si="1913"/>
        <v>0.1739896542232903</v>
      </c>
      <c r="Y6439" s="75">
        <f t="shared" ca="1" si="1914"/>
        <v>0.1739896542232903</v>
      </c>
      <c r="Z6439" s="74">
        <f t="shared" ca="1" si="1915"/>
        <v>1.1900432538348953</v>
      </c>
      <c r="AA6439" s="76">
        <f t="shared" ca="1" si="1916"/>
        <v>173.9896542232903</v>
      </c>
      <c r="AB6439" s="76">
        <f t="shared" ca="1" si="1917"/>
        <v>1190.0432538348953</v>
      </c>
    </row>
    <row r="6440" spans="1:28" x14ac:dyDescent="0.25">
      <c r="A6440" s="2">
        <f t="shared" si="1918"/>
        <v>6</v>
      </c>
      <c r="B6440" s="16">
        <f ca="1">VLOOKUP(A6440,PERIODS!$O$4:$P$33,2,FALSE)</f>
        <v>3.3000000000000002E-2</v>
      </c>
      <c r="C6440" s="15"/>
      <c r="D6440" s="18">
        <v>5000</v>
      </c>
      <c r="E6440" s="34">
        <f t="shared" ca="1" si="1919"/>
        <v>15673.913603281804</v>
      </c>
      <c r="F6440" s="34">
        <f t="shared" ca="1" si="1920"/>
        <v>3300</v>
      </c>
      <c r="G6440" s="69">
        <f t="shared" ca="1" si="1906"/>
        <v>0</v>
      </c>
      <c r="H6440" s="34">
        <f t="shared" ca="1" si="1907"/>
        <v>77.065323520950486</v>
      </c>
      <c r="I6440" s="34">
        <f t="shared" ca="1" si="1908"/>
        <v>3377.0653235209506</v>
      </c>
      <c r="J6440" s="18">
        <f ca="1">SUM(INDIRECT(ADDRESS(ROW(F6440),COLUMN(F6440),4)):INDIRECT(ADDRESS(ROW(F6440)+N$5-1,COLUMN(F6440),4)))</f>
        <v>23100</v>
      </c>
      <c r="K6440" s="18">
        <f t="shared" ca="1" si="1909"/>
        <v>16350</v>
      </c>
      <c r="L6440" s="18">
        <f t="shared" ca="1" si="1921"/>
        <v>0</v>
      </c>
      <c r="M6440" s="18">
        <f t="shared" ca="1" si="1905"/>
        <v>0</v>
      </c>
      <c r="N6440" s="34">
        <f t="shared" ca="1" si="1910"/>
        <v>12296.848279760854</v>
      </c>
      <c r="P6440" s="18">
        <f t="shared" ca="1" si="1922"/>
        <v>77.065323520950486</v>
      </c>
      <c r="Q6440" s="47">
        <f ca="1">SUM(L$15:L6440)-SUM(M$15:M6440)</f>
        <v>16350</v>
      </c>
      <c r="R6440" s="47" t="str">
        <f t="shared" ca="1" si="1923"/>
        <v>M6443</v>
      </c>
      <c r="S6440" s="40">
        <f t="shared" ca="1" si="1911"/>
        <v>0</v>
      </c>
      <c r="T6440" s="46">
        <f t="shared" ca="1" si="1912"/>
        <v>44</v>
      </c>
      <c r="X6440" s="74">
        <f t="shared" ca="1" si="1913"/>
        <v>7.7065323520950482E-2</v>
      </c>
      <c r="Y6440" s="75">
        <f t="shared" ca="1" si="1914"/>
        <v>7.7065323520950482E-2</v>
      </c>
      <c r="Z6440" s="74">
        <f t="shared" ca="1" si="1915"/>
        <v>1.0801126308482125</v>
      </c>
      <c r="AA6440" s="76">
        <f t="shared" ca="1" si="1916"/>
        <v>77.065323520950486</v>
      </c>
      <c r="AB6440" s="76">
        <f t="shared" ca="1" si="1917"/>
        <v>1080.1126308482126</v>
      </c>
    </row>
    <row r="6441" spans="1:28" x14ac:dyDescent="0.25">
      <c r="A6441" s="2">
        <f t="shared" si="1918"/>
        <v>7</v>
      </c>
      <c r="B6441" s="16">
        <f ca="1">VLOOKUP(A6441,PERIODS!$O$4:$P$33,2,FALSE)</f>
        <v>3.3000000000000002E-2</v>
      </c>
      <c r="C6441" s="15"/>
      <c r="D6441" s="18">
        <v>5000</v>
      </c>
      <c r="E6441" s="34">
        <f t="shared" ca="1" si="1919"/>
        <v>12296.848279760854</v>
      </c>
      <c r="F6441" s="34">
        <f t="shared" ca="1" si="1920"/>
        <v>3300</v>
      </c>
      <c r="G6441" s="69">
        <f t="shared" ca="1" si="1906"/>
        <v>0</v>
      </c>
      <c r="H6441" s="34">
        <f t="shared" ca="1" si="1907"/>
        <v>11.46677896380559</v>
      </c>
      <c r="I6441" s="34">
        <f t="shared" ca="1" si="1908"/>
        <v>3311.4667789638056</v>
      </c>
      <c r="J6441" s="18">
        <f ca="1">SUM(INDIRECT(ADDRESS(ROW(F6441),COLUMN(F6441),4)):INDIRECT(ADDRESS(ROW(F6441)+N$5-1,COLUMN(F6441),4)))</f>
        <v>23100</v>
      </c>
      <c r="K6441" s="18">
        <f t="shared" ca="1" si="1909"/>
        <v>0</v>
      </c>
      <c r="L6441" s="18">
        <f t="shared" ca="1" si="1921"/>
        <v>0</v>
      </c>
      <c r="M6441" s="18">
        <f t="shared" ca="1" si="1905"/>
        <v>16350</v>
      </c>
      <c r="N6441" s="34">
        <f t="shared" ca="1" si="1910"/>
        <v>25335.381500797048</v>
      </c>
      <c r="P6441" s="18">
        <f t="shared" ca="1" si="1922"/>
        <v>11.46677896380559</v>
      </c>
      <c r="Q6441" s="47">
        <f ca="1">SUM(L$15:L6441)-SUM(M$15:M6441)</f>
        <v>0</v>
      </c>
      <c r="R6441" s="47" t="str">
        <f t="shared" ca="1" si="1923"/>
        <v>M6444</v>
      </c>
      <c r="S6441" s="40">
        <f t="shared" ca="1" si="1911"/>
        <v>0</v>
      </c>
      <c r="T6441" s="46">
        <f t="shared" ca="1" si="1912"/>
        <v>77</v>
      </c>
      <c r="X6441" s="74">
        <f t="shared" ca="1" si="1913"/>
        <v>1.146677896380559E-2</v>
      </c>
      <c r="Y6441" s="75">
        <f t="shared" ca="1" si="1914"/>
        <v>1.146677896380559E-2</v>
      </c>
      <c r="Z6441" s="74">
        <f t="shared" ca="1" si="1915"/>
        <v>1.0115327744844969</v>
      </c>
      <c r="AA6441" s="76">
        <f t="shared" ca="1" si="1916"/>
        <v>11.46677896380559</v>
      </c>
      <c r="AB6441" s="76">
        <f t="shared" ca="1" si="1917"/>
        <v>1011.5327744844968</v>
      </c>
    </row>
    <row r="6442" spans="1:28" x14ac:dyDescent="0.25">
      <c r="A6442" s="2">
        <f t="shared" si="1918"/>
        <v>8</v>
      </c>
      <c r="B6442" s="16">
        <f ca="1">VLOOKUP(A6442,PERIODS!$O$4:$P$33,2,FALSE)</f>
        <v>3.3000000000000002E-2</v>
      </c>
      <c r="C6442" s="15"/>
      <c r="D6442" s="18">
        <v>5000</v>
      </c>
      <c r="E6442" s="34">
        <f t="shared" ca="1" si="1919"/>
        <v>25335.381500797048</v>
      </c>
      <c r="F6442" s="34">
        <f t="shared" ca="1" si="1920"/>
        <v>3300</v>
      </c>
      <c r="G6442" s="69">
        <f t="shared" ca="1" si="1906"/>
        <v>0</v>
      </c>
      <c r="H6442" s="34">
        <f t="shared" ca="1" si="1907"/>
        <v>608.50416684116726</v>
      </c>
      <c r="I6442" s="34">
        <f t="shared" ca="1" si="1908"/>
        <v>3908.5041668411673</v>
      </c>
      <c r="J6442" s="18">
        <f ca="1">SUM(INDIRECT(ADDRESS(ROW(F6442),COLUMN(F6442),4)):INDIRECT(ADDRESS(ROW(F6442)+N$5-1,COLUMN(F6442),4)))</f>
        <v>23100</v>
      </c>
      <c r="K6442" s="18">
        <f t="shared" ca="1" si="1909"/>
        <v>0</v>
      </c>
      <c r="L6442" s="18">
        <f t="shared" ca="1" si="1921"/>
        <v>0</v>
      </c>
      <c r="M6442" s="18">
        <f t="shared" ca="1" si="1905"/>
        <v>0</v>
      </c>
      <c r="N6442" s="34">
        <f t="shared" ca="1" si="1910"/>
        <v>21426.877333955879</v>
      </c>
      <c r="P6442" s="18">
        <f t="shared" ca="1" si="1922"/>
        <v>608.50416684116726</v>
      </c>
      <c r="Q6442" s="47">
        <f ca="1">SUM(L$15:L6442)-SUM(M$15:M6442)</f>
        <v>0</v>
      </c>
      <c r="R6442" s="47" t="str">
        <f t="shared" ca="1" si="1923"/>
        <v>M6445</v>
      </c>
      <c r="S6442" s="40">
        <f t="shared" ca="1" si="1911"/>
        <v>0</v>
      </c>
      <c r="T6442" s="46">
        <f t="shared" ca="1" si="1912"/>
        <v>28</v>
      </c>
      <c r="X6442" s="74">
        <f t="shared" ca="1" si="1913"/>
        <v>0.60850416684116726</v>
      </c>
      <c r="Y6442" s="75">
        <f t="shared" ca="1" si="1914"/>
        <v>0.60850416684116726</v>
      </c>
      <c r="Z6442" s="74">
        <f t="shared" ca="1" si="1915"/>
        <v>1.8376804784406504</v>
      </c>
      <c r="AA6442" s="76">
        <f t="shared" ca="1" si="1916"/>
        <v>608.50416684116726</v>
      </c>
      <c r="AB6442" s="76">
        <f t="shared" ca="1" si="1917"/>
        <v>1837.6804784406504</v>
      </c>
    </row>
    <row r="6443" spans="1:28" x14ac:dyDescent="0.25">
      <c r="A6443" s="2">
        <f t="shared" si="1918"/>
        <v>9</v>
      </c>
      <c r="B6443" s="16">
        <f ca="1">VLOOKUP(A6443,PERIODS!$O$4:$P$33,2,FALSE)</f>
        <v>3.3000000000000002E-2</v>
      </c>
      <c r="C6443" s="15"/>
      <c r="D6443" s="18">
        <v>5000</v>
      </c>
      <c r="E6443" s="34">
        <f t="shared" ca="1" si="1919"/>
        <v>21426.877333955879</v>
      </c>
      <c r="F6443" s="34">
        <f t="shared" ca="1" si="1920"/>
        <v>3300</v>
      </c>
      <c r="G6443" s="69">
        <f t="shared" ca="1" si="1906"/>
        <v>0</v>
      </c>
      <c r="H6443" s="34">
        <f t="shared" ca="1" si="1907"/>
        <v>-688.33188662550083</v>
      </c>
      <c r="I6443" s="34">
        <f t="shared" ca="1" si="1908"/>
        <v>2611.6681133744992</v>
      </c>
      <c r="J6443" s="18">
        <f ca="1">SUM(INDIRECT(ADDRESS(ROW(F6443),COLUMN(F6443),4)):INDIRECT(ADDRESS(ROW(F6443)+N$5-1,COLUMN(F6443),4)))</f>
        <v>23100</v>
      </c>
      <c r="K6443" s="18">
        <f t="shared" ca="1" si="1909"/>
        <v>16350</v>
      </c>
      <c r="L6443" s="18">
        <f t="shared" ca="1" si="1921"/>
        <v>16350</v>
      </c>
      <c r="M6443" s="18">
        <f t="shared" ca="1" si="1905"/>
        <v>0</v>
      </c>
      <c r="N6443" s="34">
        <f t="shared" ca="1" si="1910"/>
        <v>18815.209220581379</v>
      </c>
      <c r="P6443" s="18">
        <f t="shared" ca="1" si="1922"/>
        <v>688.33188662550083</v>
      </c>
      <c r="Q6443" s="47">
        <f ca="1">SUM(L$15:L6443)-SUM(M$15:M6443)</f>
        <v>16350</v>
      </c>
      <c r="R6443" s="47" t="str">
        <f t="shared" ca="1" si="1923"/>
        <v>M6446</v>
      </c>
      <c r="S6443" s="40">
        <f t="shared" ca="1" si="1911"/>
        <v>0</v>
      </c>
      <c r="T6443" s="46">
        <f t="shared" ca="1" si="1912"/>
        <v>45</v>
      </c>
      <c r="X6443" s="74">
        <f t="shared" ca="1" si="1913"/>
        <v>-0.68833188662550082</v>
      </c>
      <c r="Y6443" s="75">
        <f t="shared" ca="1" si="1914"/>
        <v>-0.68833188662550082</v>
      </c>
      <c r="Z6443" s="74">
        <f t="shared" ca="1" si="1915"/>
        <v>0.50241345304672669</v>
      </c>
      <c r="AA6443" s="76">
        <f t="shared" ca="1" si="1916"/>
        <v>-688.33188662550083</v>
      </c>
      <c r="AB6443" s="76">
        <f t="shared" ca="1" si="1917"/>
        <v>502.41345304672672</v>
      </c>
    </row>
    <row r="6444" spans="1:28" x14ac:dyDescent="0.25">
      <c r="A6444" s="2">
        <f t="shared" si="1918"/>
        <v>10</v>
      </c>
      <c r="B6444" s="16">
        <f ca="1">VLOOKUP(A6444,PERIODS!$O$4:$P$33,2,FALSE)</f>
        <v>3.3000000000000002E-2</v>
      </c>
      <c r="C6444" s="15"/>
      <c r="D6444" s="18">
        <v>5000</v>
      </c>
      <c r="E6444" s="34">
        <f t="shared" ca="1" si="1919"/>
        <v>18815.209220581379</v>
      </c>
      <c r="F6444" s="34">
        <f t="shared" ca="1" si="1920"/>
        <v>3300</v>
      </c>
      <c r="G6444" s="69">
        <f t="shared" ca="1" si="1906"/>
        <v>0</v>
      </c>
      <c r="H6444" s="34">
        <f t="shared" ca="1" si="1907"/>
        <v>1737.3413024473612</v>
      </c>
      <c r="I6444" s="34">
        <f t="shared" ca="1" si="1908"/>
        <v>5037.3413024473612</v>
      </c>
      <c r="J6444" s="18">
        <f ca="1">SUM(INDIRECT(ADDRESS(ROW(F6444),COLUMN(F6444),4)):INDIRECT(ADDRESS(ROW(F6444)+N$5-1,COLUMN(F6444),4)))</f>
        <v>23100</v>
      </c>
      <c r="K6444" s="18">
        <f t="shared" ca="1" si="1909"/>
        <v>16350</v>
      </c>
      <c r="L6444" s="18">
        <f t="shared" ca="1" si="1921"/>
        <v>0</v>
      </c>
      <c r="M6444" s="18">
        <f t="shared" ca="1" si="1905"/>
        <v>0</v>
      </c>
      <c r="N6444" s="34">
        <f t="shared" ca="1" si="1910"/>
        <v>13777.867918134018</v>
      </c>
      <c r="P6444" s="18">
        <f t="shared" ca="1" si="1922"/>
        <v>1737.3413024473612</v>
      </c>
      <c r="Q6444" s="47">
        <f ca="1">SUM(L$15:L6444)-SUM(M$15:M6444)</f>
        <v>16350</v>
      </c>
      <c r="R6444" s="47" t="str">
        <f t="shared" ca="1" si="1923"/>
        <v>M6447</v>
      </c>
      <c r="S6444" s="40">
        <f t="shared" ca="1" si="1911"/>
        <v>0</v>
      </c>
      <c r="T6444" s="46">
        <f t="shared" ca="1" si="1912"/>
        <v>91</v>
      </c>
      <c r="X6444" s="74">
        <f t="shared" ca="1" si="1913"/>
        <v>1.7373413024473612</v>
      </c>
      <c r="Y6444" s="75">
        <f t="shared" ca="1" si="1914"/>
        <v>1.7373413024473612</v>
      </c>
      <c r="Z6444" s="74">
        <f t="shared" ca="1" si="1915"/>
        <v>5.682216028151867</v>
      </c>
      <c r="AA6444" s="76">
        <f t="shared" ca="1" si="1916"/>
        <v>1737.3413024473612</v>
      </c>
      <c r="AB6444" s="76">
        <f t="shared" ca="1" si="1917"/>
        <v>5682.2160281518672</v>
      </c>
    </row>
    <row r="6445" spans="1:28" x14ac:dyDescent="0.25">
      <c r="A6445" s="2">
        <f t="shared" si="1918"/>
        <v>11</v>
      </c>
      <c r="B6445" s="16">
        <f ca="1">VLOOKUP(A6445,PERIODS!$O$4:$P$33,2,FALSE)</f>
        <v>3.3000000000000002E-2</v>
      </c>
      <c r="C6445" s="15"/>
      <c r="D6445" s="18">
        <v>5000</v>
      </c>
      <c r="E6445" s="34">
        <f t="shared" ca="1" si="1919"/>
        <v>13777.867918134018</v>
      </c>
      <c r="F6445" s="34">
        <f t="shared" ca="1" si="1920"/>
        <v>3300</v>
      </c>
      <c r="G6445" s="69">
        <f t="shared" ca="1" si="1906"/>
        <v>0</v>
      </c>
      <c r="H6445" s="34">
        <f t="shared" ca="1" si="1907"/>
        <v>-261.06401207936779</v>
      </c>
      <c r="I6445" s="34">
        <f t="shared" ca="1" si="1908"/>
        <v>3038.9359879206322</v>
      </c>
      <c r="J6445" s="18">
        <f ca="1">SUM(INDIRECT(ADDRESS(ROW(F6445),COLUMN(F6445),4)):INDIRECT(ADDRESS(ROW(F6445)+N$5-1,COLUMN(F6445),4)))</f>
        <v>23300</v>
      </c>
      <c r="K6445" s="18">
        <f t="shared" ca="1" si="1909"/>
        <v>16350</v>
      </c>
      <c r="L6445" s="18">
        <f t="shared" ca="1" si="1921"/>
        <v>0</v>
      </c>
      <c r="M6445" s="18">
        <f t="shared" ca="1" si="1905"/>
        <v>0</v>
      </c>
      <c r="N6445" s="34">
        <f t="shared" ca="1" si="1910"/>
        <v>10738.931930213384</v>
      </c>
      <c r="P6445" s="18">
        <f t="shared" ca="1" si="1922"/>
        <v>261.06401207936779</v>
      </c>
      <c r="Q6445" s="47">
        <f ca="1">SUM(L$15:L6445)-SUM(M$15:M6445)</f>
        <v>16350</v>
      </c>
      <c r="R6445" s="47" t="str">
        <f t="shared" ca="1" si="1923"/>
        <v>M6448</v>
      </c>
      <c r="S6445" s="40">
        <f t="shared" ca="1" si="1911"/>
        <v>0</v>
      </c>
      <c r="T6445" s="46">
        <f t="shared" ca="1" si="1912"/>
        <v>20</v>
      </c>
      <c r="X6445" s="74">
        <f t="shared" ca="1" si="1913"/>
        <v>-0.2610640120793678</v>
      </c>
      <c r="Y6445" s="75">
        <f t="shared" ca="1" si="1914"/>
        <v>-0.2610640120793678</v>
      </c>
      <c r="Z6445" s="74">
        <f t="shared" ca="1" si="1915"/>
        <v>0.77023161390981443</v>
      </c>
      <c r="AA6445" s="76">
        <f t="shared" ca="1" si="1916"/>
        <v>-261.06401207936779</v>
      </c>
      <c r="AB6445" s="76">
        <f t="shared" ca="1" si="1917"/>
        <v>770.23161390981443</v>
      </c>
    </row>
    <row r="6446" spans="1:28" x14ac:dyDescent="0.25">
      <c r="A6446" s="2">
        <f t="shared" si="1918"/>
        <v>12</v>
      </c>
      <c r="B6446" s="16">
        <f ca="1">VLOOKUP(A6446,PERIODS!$O$4:$P$33,2,FALSE)</f>
        <v>3.3000000000000002E-2</v>
      </c>
      <c r="C6446" s="15"/>
      <c r="D6446" s="18">
        <v>5000</v>
      </c>
      <c r="E6446" s="34">
        <f t="shared" ca="1" si="1919"/>
        <v>10738.931930213384</v>
      </c>
      <c r="F6446" s="34">
        <f t="shared" ca="1" si="1920"/>
        <v>3300</v>
      </c>
      <c r="G6446" s="69">
        <f t="shared" ca="1" si="1906"/>
        <v>0</v>
      </c>
      <c r="H6446" s="34">
        <f t="shared" ca="1" si="1907"/>
        <v>-1089.7853472533745</v>
      </c>
      <c r="I6446" s="34">
        <f t="shared" ca="1" si="1908"/>
        <v>2210.2146527466257</v>
      </c>
      <c r="J6446" s="18">
        <f ca="1">SUM(INDIRECT(ADDRESS(ROW(F6446),COLUMN(F6446),4)):INDIRECT(ADDRESS(ROW(F6446)+N$5-1,COLUMN(F6446),4)))</f>
        <v>23500</v>
      </c>
      <c r="K6446" s="18">
        <f t="shared" ca="1" si="1909"/>
        <v>0</v>
      </c>
      <c r="L6446" s="18">
        <f t="shared" ca="1" si="1921"/>
        <v>0</v>
      </c>
      <c r="M6446" s="18">
        <f t="shared" ca="1" si="1905"/>
        <v>16350</v>
      </c>
      <c r="N6446" s="34">
        <f t="shared" ca="1" si="1910"/>
        <v>24878.71727746676</v>
      </c>
      <c r="P6446" s="18">
        <f t="shared" ca="1" si="1922"/>
        <v>1089.7853472533745</v>
      </c>
      <c r="Q6446" s="47">
        <f ca="1">SUM(L$15:L6446)-SUM(M$15:M6446)</f>
        <v>0</v>
      </c>
      <c r="R6446" s="47" t="str">
        <f t="shared" ca="1" si="1923"/>
        <v>M6449</v>
      </c>
      <c r="S6446" s="40">
        <f t="shared" ca="1" si="1911"/>
        <v>0</v>
      </c>
      <c r="T6446" s="46">
        <f t="shared" ca="1" si="1912"/>
        <v>22</v>
      </c>
      <c r="X6446" s="74">
        <f t="shared" ca="1" si="1913"/>
        <v>-1.0897853472533745</v>
      </c>
      <c r="Y6446" s="75">
        <f t="shared" ca="1" si="1914"/>
        <v>-1.0897853472533745</v>
      </c>
      <c r="Z6446" s="74">
        <f t="shared" ca="1" si="1915"/>
        <v>0.33628867124684475</v>
      </c>
      <c r="AA6446" s="76">
        <f t="shared" ca="1" si="1916"/>
        <v>-1089.7853472533745</v>
      </c>
      <c r="AB6446" s="76">
        <f t="shared" ca="1" si="1917"/>
        <v>336.28867124684473</v>
      </c>
    </row>
    <row r="6447" spans="1:28" x14ac:dyDescent="0.25">
      <c r="A6447" s="2">
        <f t="shared" si="1918"/>
        <v>13</v>
      </c>
      <c r="B6447" s="16">
        <f ca="1">VLOOKUP(A6447,PERIODS!$O$4:$P$33,2,FALSE)</f>
        <v>3.3000000000000002E-2</v>
      </c>
      <c r="C6447" s="15"/>
      <c r="D6447" s="18">
        <v>5000</v>
      </c>
      <c r="E6447" s="34">
        <f t="shared" ca="1" si="1919"/>
        <v>24878.71727746676</v>
      </c>
      <c r="F6447" s="34">
        <f t="shared" ca="1" si="1920"/>
        <v>3300</v>
      </c>
      <c r="G6447" s="69">
        <f t="shared" ca="1" si="1906"/>
        <v>0</v>
      </c>
      <c r="H6447" s="34">
        <f t="shared" ca="1" si="1907"/>
        <v>-959.59310214189327</v>
      </c>
      <c r="I6447" s="34">
        <f t="shared" ca="1" si="1908"/>
        <v>2340.4068978581067</v>
      </c>
      <c r="J6447" s="18">
        <f ca="1">SUM(INDIRECT(ADDRESS(ROW(F6447),COLUMN(F6447),4)):INDIRECT(ADDRESS(ROW(F6447)+N$5-1,COLUMN(F6447),4)))</f>
        <v>23700</v>
      </c>
      <c r="K6447" s="18">
        <f t="shared" ca="1" si="1909"/>
        <v>0</v>
      </c>
      <c r="L6447" s="18">
        <f t="shared" ca="1" si="1921"/>
        <v>0</v>
      </c>
      <c r="M6447" s="18">
        <f t="shared" ca="1" si="1905"/>
        <v>0</v>
      </c>
      <c r="N6447" s="34">
        <f t="shared" ca="1" si="1910"/>
        <v>22538.310379608654</v>
      </c>
      <c r="P6447" s="18">
        <f t="shared" ca="1" si="1922"/>
        <v>959.59310214189327</v>
      </c>
      <c r="Q6447" s="47">
        <f ca="1">SUM(L$15:L6447)-SUM(M$15:M6447)</f>
        <v>0</v>
      </c>
      <c r="R6447" s="47" t="str">
        <f t="shared" ca="1" si="1923"/>
        <v>M6450</v>
      </c>
      <c r="S6447" s="40">
        <f t="shared" ca="1" si="1911"/>
        <v>0</v>
      </c>
      <c r="T6447" s="46">
        <f t="shared" ca="1" si="1912"/>
        <v>62</v>
      </c>
      <c r="X6447" s="74">
        <f t="shared" ca="1" si="1913"/>
        <v>-0.95959310214189331</v>
      </c>
      <c r="Y6447" s="75">
        <f t="shared" ca="1" si="1914"/>
        <v>-0.95959310214189331</v>
      </c>
      <c r="Z6447" s="74">
        <f t="shared" ca="1" si="1915"/>
        <v>0.38304871597159545</v>
      </c>
      <c r="AA6447" s="76">
        <f t="shared" ca="1" si="1916"/>
        <v>-959.59310214189327</v>
      </c>
      <c r="AB6447" s="76">
        <f t="shared" ca="1" si="1917"/>
        <v>383.04871597159547</v>
      </c>
    </row>
    <row r="6448" spans="1:28" x14ac:dyDescent="0.25">
      <c r="A6448" s="2">
        <f t="shared" si="1918"/>
        <v>14</v>
      </c>
      <c r="B6448" s="16">
        <f ca="1">VLOOKUP(A6448,PERIODS!$O$4:$P$33,2,FALSE)</f>
        <v>3.3000000000000002E-2</v>
      </c>
      <c r="C6448" s="15"/>
      <c r="D6448" s="18">
        <v>5000</v>
      </c>
      <c r="E6448" s="34">
        <f t="shared" ca="1" si="1919"/>
        <v>22538.310379608654</v>
      </c>
      <c r="F6448" s="34">
        <f t="shared" ca="1" si="1920"/>
        <v>3300</v>
      </c>
      <c r="G6448" s="69">
        <f t="shared" ca="1" si="1906"/>
        <v>0</v>
      </c>
      <c r="H6448" s="34">
        <f t="shared" ca="1" si="1907"/>
        <v>92.130376031343104</v>
      </c>
      <c r="I6448" s="34">
        <f t="shared" ca="1" si="1908"/>
        <v>3392.1303760313431</v>
      </c>
      <c r="J6448" s="18">
        <f ca="1">SUM(INDIRECT(ADDRESS(ROW(F6448),COLUMN(F6448),4)):INDIRECT(ADDRESS(ROW(F6448)+N$5-1,COLUMN(F6448),4)))</f>
        <v>23900</v>
      </c>
      <c r="K6448" s="18">
        <f t="shared" ca="1" si="1909"/>
        <v>16350</v>
      </c>
      <c r="L6448" s="18">
        <f t="shared" ca="1" si="1921"/>
        <v>16350</v>
      </c>
      <c r="M6448" s="18">
        <f t="shared" ca="1" si="1905"/>
        <v>0</v>
      </c>
      <c r="N6448" s="34">
        <f t="shared" ca="1" si="1910"/>
        <v>19146.180003577312</v>
      </c>
      <c r="P6448" s="18">
        <f t="shared" ca="1" si="1922"/>
        <v>92.130376031343104</v>
      </c>
      <c r="Q6448" s="47">
        <f ca="1">SUM(L$15:L6448)-SUM(M$15:M6448)</f>
        <v>16350</v>
      </c>
      <c r="R6448" s="47" t="str">
        <f t="shared" ca="1" si="1923"/>
        <v>M6451</v>
      </c>
      <c r="S6448" s="40">
        <f t="shared" ca="1" si="1911"/>
        <v>0</v>
      </c>
      <c r="T6448" s="46">
        <f t="shared" ca="1" si="1912"/>
        <v>13</v>
      </c>
      <c r="X6448" s="74">
        <f t="shared" ca="1" si="1913"/>
        <v>9.2130376031343109E-2</v>
      </c>
      <c r="Y6448" s="75">
        <f t="shared" ca="1" si="1914"/>
        <v>9.2130376031343109E-2</v>
      </c>
      <c r="Z6448" s="74">
        <f t="shared" ca="1" si="1915"/>
        <v>1.096507771093584</v>
      </c>
      <c r="AA6448" s="76">
        <f t="shared" ca="1" si="1916"/>
        <v>92.130376031343104</v>
      </c>
      <c r="AB6448" s="76">
        <f t="shared" ca="1" si="1917"/>
        <v>1096.5077710935841</v>
      </c>
    </row>
    <row r="6449" spans="1:28" x14ac:dyDescent="0.25">
      <c r="A6449" s="2">
        <f t="shared" si="1918"/>
        <v>15</v>
      </c>
      <c r="B6449" s="16">
        <f ca="1">VLOOKUP(A6449,PERIODS!$O$4:$P$33,2,FALSE)</f>
        <v>3.3000000000000002E-2</v>
      </c>
      <c r="C6449" s="15"/>
      <c r="D6449" s="18">
        <v>5000</v>
      </c>
      <c r="E6449" s="34">
        <f t="shared" ca="1" si="1919"/>
        <v>19146.180003577312</v>
      </c>
      <c r="F6449" s="34">
        <f t="shared" ca="1" si="1920"/>
        <v>3300</v>
      </c>
      <c r="G6449" s="69">
        <f t="shared" ca="1" si="1906"/>
        <v>0</v>
      </c>
      <c r="H6449" s="34">
        <f t="shared" ca="1" si="1907"/>
        <v>-1430.5114095532808</v>
      </c>
      <c r="I6449" s="34">
        <f t="shared" ca="1" si="1908"/>
        <v>1869.4885904467192</v>
      </c>
      <c r="J6449" s="18">
        <f ca="1">SUM(INDIRECT(ADDRESS(ROW(F6449),COLUMN(F6449),4)):INDIRECT(ADDRESS(ROW(F6449)+N$5-1,COLUMN(F6449),4)))</f>
        <v>24100</v>
      </c>
      <c r="K6449" s="18">
        <f t="shared" ca="1" si="1909"/>
        <v>16350</v>
      </c>
      <c r="L6449" s="18">
        <f t="shared" ca="1" si="1921"/>
        <v>0</v>
      </c>
      <c r="M6449" s="18">
        <f t="shared" ca="1" si="1905"/>
        <v>0</v>
      </c>
      <c r="N6449" s="34">
        <f t="shared" ca="1" si="1910"/>
        <v>17276.691413130593</v>
      </c>
      <c r="P6449" s="18">
        <f t="shared" ca="1" si="1922"/>
        <v>1430.5114095532808</v>
      </c>
      <c r="Q6449" s="47">
        <f ca="1">SUM(L$15:L6449)-SUM(M$15:M6449)</f>
        <v>16350</v>
      </c>
      <c r="R6449" s="47" t="str">
        <f t="shared" ca="1" si="1923"/>
        <v>M6452</v>
      </c>
      <c r="S6449" s="40">
        <f t="shared" ca="1" si="1911"/>
        <v>0</v>
      </c>
      <c r="T6449" s="46">
        <f t="shared" ca="1" si="1912"/>
        <v>53</v>
      </c>
      <c r="X6449" s="74">
        <f t="shared" ca="1" si="1913"/>
        <v>-1.4305114095532809</v>
      </c>
      <c r="Y6449" s="75">
        <f t="shared" ca="1" si="1914"/>
        <v>-1.4305114095532809</v>
      </c>
      <c r="Z6449" s="74">
        <f t="shared" ca="1" si="1915"/>
        <v>0.23918656866379523</v>
      </c>
      <c r="AA6449" s="76">
        <f t="shared" ca="1" si="1916"/>
        <v>-1430.5114095532808</v>
      </c>
      <c r="AB6449" s="76">
        <f t="shared" ca="1" si="1917"/>
        <v>239.18656866379524</v>
      </c>
    </row>
    <row r="6450" spans="1:28" x14ac:dyDescent="0.25">
      <c r="A6450" s="2">
        <f t="shared" si="1918"/>
        <v>16</v>
      </c>
      <c r="B6450" s="16">
        <f ca="1">VLOOKUP(A6450,PERIODS!$O$4:$P$33,2,FALSE)</f>
        <v>3.3000000000000002E-2</v>
      </c>
      <c r="C6450" s="15"/>
      <c r="D6450" s="18">
        <v>5000</v>
      </c>
      <c r="E6450" s="34">
        <f t="shared" ca="1" si="1919"/>
        <v>17276.691413130593</v>
      </c>
      <c r="F6450" s="34">
        <f t="shared" ca="1" si="1920"/>
        <v>3300</v>
      </c>
      <c r="G6450" s="69">
        <f t="shared" ca="1" si="1906"/>
        <v>0</v>
      </c>
      <c r="H6450" s="34">
        <f t="shared" ca="1" si="1907"/>
        <v>-869.21100903843228</v>
      </c>
      <c r="I6450" s="34">
        <f t="shared" ca="1" si="1908"/>
        <v>2430.7889909615678</v>
      </c>
      <c r="J6450" s="18">
        <f ca="1">SUM(INDIRECT(ADDRESS(ROW(F6450),COLUMN(F6450),4)):INDIRECT(ADDRESS(ROW(F6450)+N$5-1,COLUMN(F6450),4)))</f>
        <v>24300</v>
      </c>
      <c r="K6450" s="18">
        <f t="shared" ca="1" si="1909"/>
        <v>16350</v>
      </c>
      <c r="L6450" s="18">
        <f t="shared" ca="1" si="1921"/>
        <v>0</v>
      </c>
      <c r="M6450" s="18">
        <f t="shared" ca="1" si="1905"/>
        <v>0</v>
      </c>
      <c r="N6450" s="34">
        <f t="shared" ca="1" si="1910"/>
        <v>14845.902422169025</v>
      </c>
      <c r="P6450" s="18">
        <f t="shared" ca="1" si="1922"/>
        <v>869.21100903843228</v>
      </c>
      <c r="Q6450" s="47">
        <f ca="1">SUM(L$15:L6450)-SUM(M$15:M6450)</f>
        <v>16350</v>
      </c>
      <c r="R6450" s="47" t="str">
        <f t="shared" ca="1" si="1923"/>
        <v>M6453</v>
      </c>
      <c r="S6450" s="40">
        <f t="shared" ca="1" si="1911"/>
        <v>0</v>
      </c>
      <c r="T6450" s="46">
        <f t="shared" ca="1" si="1912"/>
        <v>49</v>
      </c>
      <c r="X6450" s="74">
        <f t="shared" ca="1" si="1913"/>
        <v>-0.86921100903843229</v>
      </c>
      <c r="Y6450" s="75">
        <f t="shared" ca="1" si="1914"/>
        <v>-0.86921100903843229</v>
      </c>
      <c r="Z6450" s="74">
        <f t="shared" ca="1" si="1915"/>
        <v>0.41928222866771281</v>
      </c>
      <c r="AA6450" s="76">
        <f t="shared" ca="1" si="1916"/>
        <v>-869.21100903843228</v>
      </c>
      <c r="AB6450" s="76">
        <f t="shared" ca="1" si="1917"/>
        <v>419.28222866771279</v>
      </c>
    </row>
    <row r="6451" spans="1:28" x14ac:dyDescent="0.25">
      <c r="A6451" s="2">
        <f t="shared" si="1918"/>
        <v>17</v>
      </c>
      <c r="B6451" s="16">
        <f ca="1">VLOOKUP(A6451,PERIODS!$O$4:$P$33,2,FALSE)</f>
        <v>3.5000000000000003E-2</v>
      </c>
      <c r="C6451" s="15"/>
      <c r="D6451" s="18">
        <v>5000</v>
      </c>
      <c r="E6451" s="34">
        <f t="shared" ca="1" si="1919"/>
        <v>14845.902422169025</v>
      </c>
      <c r="F6451" s="34">
        <f t="shared" ca="1" si="1920"/>
        <v>3500.0000000000005</v>
      </c>
      <c r="G6451" s="69">
        <f t="shared" ca="1" si="1906"/>
        <v>0</v>
      </c>
      <c r="H6451" s="34">
        <f t="shared" ca="1" si="1907"/>
        <v>-1881.0057752679782</v>
      </c>
      <c r="I6451" s="34">
        <f t="shared" ca="1" si="1908"/>
        <v>1618.9942247320223</v>
      </c>
      <c r="J6451" s="18">
        <f ca="1">SUM(INDIRECT(ADDRESS(ROW(F6451),COLUMN(F6451),4)):INDIRECT(ADDRESS(ROW(F6451)+N$5-1,COLUMN(F6451),4)))</f>
        <v>24500.000000000004</v>
      </c>
      <c r="K6451" s="18">
        <f t="shared" ca="1" si="1909"/>
        <v>0</v>
      </c>
      <c r="L6451" s="18">
        <f t="shared" ca="1" si="1921"/>
        <v>0</v>
      </c>
      <c r="M6451" s="18">
        <f t="shared" ca="1" si="1905"/>
        <v>16350</v>
      </c>
      <c r="N6451" s="34">
        <f t="shared" ca="1" si="1910"/>
        <v>29576.908197437002</v>
      </c>
      <c r="P6451" s="18">
        <f t="shared" ca="1" si="1922"/>
        <v>1881.0057752679782</v>
      </c>
      <c r="Q6451" s="47">
        <f ca="1">SUM(L$15:L6451)-SUM(M$15:M6451)</f>
        <v>0</v>
      </c>
      <c r="R6451" s="47" t="str">
        <f t="shared" ca="1" si="1923"/>
        <v>M6454</v>
      </c>
      <c r="S6451" s="40">
        <f t="shared" ca="1" si="1911"/>
        <v>0</v>
      </c>
      <c r="T6451" s="46">
        <f t="shared" ca="1" si="1912"/>
        <v>25</v>
      </c>
      <c r="X6451" s="74">
        <f t="shared" ca="1" si="1913"/>
        <v>-1.8810057752679781</v>
      </c>
      <c r="Y6451" s="75">
        <f t="shared" ca="1" si="1914"/>
        <v>-1.8810057752679781</v>
      </c>
      <c r="Z6451" s="74">
        <f t="shared" ca="1" si="1915"/>
        <v>0.15243671155535343</v>
      </c>
      <c r="AA6451" s="76">
        <f t="shared" ca="1" si="1916"/>
        <v>-1881.0057752679782</v>
      </c>
      <c r="AB6451" s="76">
        <f t="shared" ca="1" si="1917"/>
        <v>152.43671155535344</v>
      </c>
    </row>
    <row r="6452" spans="1:28" x14ac:dyDescent="0.25">
      <c r="A6452" s="2">
        <f t="shared" si="1918"/>
        <v>18</v>
      </c>
      <c r="B6452" s="16">
        <f ca="1">VLOOKUP(A6452,PERIODS!$O$4:$P$33,2,FALSE)</f>
        <v>3.5000000000000003E-2</v>
      </c>
      <c r="C6452" s="15"/>
      <c r="D6452" s="18">
        <v>5000</v>
      </c>
      <c r="E6452" s="34">
        <f t="shared" ca="1" si="1919"/>
        <v>29576.908197437002</v>
      </c>
      <c r="F6452" s="34">
        <f t="shared" ca="1" si="1920"/>
        <v>3500.0000000000005</v>
      </c>
      <c r="G6452" s="69">
        <f t="shared" ca="1" si="1906"/>
        <v>0</v>
      </c>
      <c r="H6452" s="34">
        <f t="shared" ca="1" si="1907"/>
        <v>1959.9639845400536</v>
      </c>
      <c r="I6452" s="34">
        <f t="shared" ca="1" si="1908"/>
        <v>5459.9639845400543</v>
      </c>
      <c r="J6452" s="18">
        <f ca="1">SUM(INDIRECT(ADDRESS(ROW(F6452),COLUMN(F6452),4)):INDIRECT(ADDRESS(ROW(F6452)+N$5-1,COLUMN(F6452),4)))</f>
        <v>24500.000000000004</v>
      </c>
      <c r="K6452" s="18">
        <f t="shared" ca="1" si="1909"/>
        <v>0</v>
      </c>
      <c r="L6452" s="18">
        <f t="shared" ca="1" si="1921"/>
        <v>0</v>
      </c>
      <c r="M6452" s="18">
        <f t="shared" ca="1" si="1905"/>
        <v>0</v>
      </c>
      <c r="N6452" s="34">
        <f t="shared" ca="1" si="1910"/>
        <v>24116.944212896946</v>
      </c>
      <c r="P6452" s="18">
        <f t="shared" ca="1" si="1922"/>
        <v>1959.9639845400536</v>
      </c>
      <c r="Q6452" s="47">
        <f ca="1">SUM(L$15:L6452)-SUM(M$15:M6452)</f>
        <v>0</v>
      </c>
      <c r="R6452" s="47" t="str">
        <f t="shared" ca="1" si="1923"/>
        <v>M6455</v>
      </c>
      <c r="S6452" s="40">
        <f t="shared" ca="1" si="1911"/>
        <v>0</v>
      </c>
      <c r="T6452" s="46">
        <f t="shared" ca="1" si="1912"/>
        <v>92</v>
      </c>
      <c r="X6452" s="74">
        <f t="shared" ca="1" si="1913"/>
        <v>2.4615607025635802</v>
      </c>
      <c r="Y6452" s="75">
        <f t="shared" ca="1" si="1914"/>
        <v>1.9599639845400536</v>
      </c>
      <c r="Z6452" s="74">
        <f t="shared" ca="1" si="1915"/>
        <v>7.0990713842313315</v>
      </c>
      <c r="AA6452" s="76">
        <f t="shared" ca="1" si="1916"/>
        <v>1959.9639845400536</v>
      </c>
      <c r="AB6452" s="76">
        <f t="shared" ca="1" si="1917"/>
        <v>7099.0713842313316</v>
      </c>
    </row>
    <row r="6453" spans="1:28" x14ac:dyDescent="0.25">
      <c r="A6453" s="2">
        <f t="shared" si="1918"/>
        <v>19</v>
      </c>
      <c r="B6453" s="16">
        <f ca="1">VLOOKUP(A6453,PERIODS!$O$4:$P$33,2,FALSE)</f>
        <v>3.5000000000000003E-2</v>
      </c>
      <c r="C6453" s="15"/>
      <c r="D6453" s="18">
        <v>5000</v>
      </c>
      <c r="E6453" s="34">
        <f t="shared" ca="1" si="1919"/>
        <v>24116.944212896946</v>
      </c>
      <c r="F6453" s="34">
        <f t="shared" ca="1" si="1920"/>
        <v>3500.0000000000005</v>
      </c>
      <c r="G6453" s="69">
        <f t="shared" ca="1" si="1906"/>
        <v>0</v>
      </c>
      <c r="H6453" s="34">
        <f t="shared" ca="1" si="1907"/>
        <v>-673.89639351341646</v>
      </c>
      <c r="I6453" s="34">
        <f t="shared" ca="1" si="1908"/>
        <v>2826.1036064865839</v>
      </c>
      <c r="J6453" s="18">
        <f ca="1">SUM(INDIRECT(ADDRESS(ROW(F6453),COLUMN(F6453),4)):INDIRECT(ADDRESS(ROW(F6453)+N$5-1,COLUMN(F6453),4)))</f>
        <v>24500.000000000004</v>
      </c>
      <c r="K6453" s="18">
        <f t="shared" ca="1" si="1909"/>
        <v>16350</v>
      </c>
      <c r="L6453" s="18">
        <f t="shared" ca="1" si="1921"/>
        <v>16350</v>
      </c>
      <c r="M6453" s="18">
        <f t="shared" ca="1" si="1905"/>
        <v>0</v>
      </c>
      <c r="N6453" s="34">
        <f t="shared" ca="1" si="1910"/>
        <v>21290.840606410362</v>
      </c>
      <c r="P6453" s="18">
        <f t="shared" ca="1" si="1922"/>
        <v>673.89639351341646</v>
      </c>
      <c r="Q6453" s="47">
        <f ca="1">SUM(L$15:L6453)-SUM(M$15:M6453)</f>
        <v>16350</v>
      </c>
      <c r="R6453" s="47" t="str">
        <f t="shared" ca="1" si="1923"/>
        <v>M6456</v>
      </c>
      <c r="S6453" s="40">
        <f t="shared" ca="1" si="1911"/>
        <v>0</v>
      </c>
      <c r="T6453" s="46">
        <f t="shared" ca="1" si="1912"/>
        <v>99</v>
      </c>
      <c r="X6453" s="74">
        <f t="shared" ca="1" si="1913"/>
        <v>-0.67389639351341646</v>
      </c>
      <c r="Y6453" s="75">
        <f t="shared" ca="1" si="1914"/>
        <v>-0.67389639351341646</v>
      </c>
      <c r="Z6453" s="74">
        <f t="shared" ca="1" si="1915"/>
        <v>0.50971863911294935</v>
      </c>
      <c r="AA6453" s="76">
        <f t="shared" ca="1" si="1916"/>
        <v>-673.89639351341646</v>
      </c>
      <c r="AB6453" s="76">
        <f t="shared" ca="1" si="1917"/>
        <v>509.71863911294935</v>
      </c>
    </row>
    <row r="6454" spans="1:28" x14ac:dyDescent="0.25">
      <c r="A6454" s="2">
        <f t="shared" si="1918"/>
        <v>20</v>
      </c>
      <c r="B6454" s="16">
        <f ca="1">VLOOKUP(A6454,PERIODS!$O$4:$P$33,2,FALSE)</f>
        <v>3.5000000000000003E-2</v>
      </c>
      <c r="C6454" s="15"/>
      <c r="D6454" s="18">
        <v>5000</v>
      </c>
      <c r="E6454" s="34">
        <f t="shared" ca="1" si="1919"/>
        <v>21290.840606410362</v>
      </c>
      <c r="F6454" s="34">
        <f t="shared" ca="1" si="1920"/>
        <v>3500.0000000000005</v>
      </c>
      <c r="G6454" s="69">
        <f t="shared" ca="1" si="1906"/>
        <v>0</v>
      </c>
      <c r="H6454" s="34">
        <f t="shared" ca="1" si="1907"/>
        <v>903.27567160639467</v>
      </c>
      <c r="I6454" s="34">
        <f t="shared" ca="1" si="1908"/>
        <v>4403.275671606395</v>
      </c>
      <c r="J6454" s="18">
        <f ca="1">SUM(INDIRECT(ADDRESS(ROW(F6454),COLUMN(F6454),4)):INDIRECT(ADDRESS(ROW(F6454)+N$5-1,COLUMN(F6454),4)))</f>
        <v>24500.000000000004</v>
      </c>
      <c r="K6454" s="18">
        <f t="shared" ca="1" si="1909"/>
        <v>16350</v>
      </c>
      <c r="L6454" s="18">
        <f t="shared" ca="1" si="1921"/>
        <v>0</v>
      </c>
      <c r="M6454" s="18">
        <f t="shared" ca="1" si="1905"/>
        <v>0</v>
      </c>
      <c r="N6454" s="34">
        <f t="shared" ca="1" si="1910"/>
        <v>16887.564934803966</v>
      </c>
      <c r="P6454" s="18">
        <f t="shared" ca="1" si="1922"/>
        <v>903.27567160639467</v>
      </c>
      <c r="Q6454" s="47">
        <f ca="1">SUM(L$15:L6454)-SUM(M$15:M6454)</f>
        <v>16350</v>
      </c>
      <c r="R6454" s="47" t="str">
        <f t="shared" ca="1" si="1923"/>
        <v>M6457</v>
      </c>
      <c r="S6454" s="40">
        <f t="shared" ca="1" si="1911"/>
        <v>0</v>
      </c>
      <c r="T6454" s="46">
        <f t="shared" ca="1" si="1912"/>
        <v>100</v>
      </c>
      <c r="X6454" s="74">
        <f t="shared" ca="1" si="1913"/>
        <v>0.90327567160639466</v>
      </c>
      <c r="Y6454" s="75">
        <f t="shared" ca="1" si="1914"/>
        <v>0.90327567160639466</v>
      </c>
      <c r="Z6454" s="74">
        <f t="shared" ca="1" si="1915"/>
        <v>2.4676731734521318</v>
      </c>
      <c r="AA6454" s="76">
        <f t="shared" ca="1" si="1916"/>
        <v>903.27567160639467</v>
      </c>
      <c r="AB6454" s="76">
        <f t="shared" ca="1" si="1917"/>
        <v>2467.6731734521318</v>
      </c>
    </row>
    <row r="6455" spans="1:28" x14ac:dyDescent="0.25">
      <c r="A6455" s="2">
        <f t="shared" si="1918"/>
        <v>21</v>
      </c>
      <c r="B6455" s="16">
        <f ca="1">VLOOKUP(A6455,PERIODS!$O$4:$P$33,2,FALSE)</f>
        <v>3.5000000000000003E-2</v>
      </c>
      <c r="C6455" s="15"/>
      <c r="D6455" s="18">
        <v>5000</v>
      </c>
      <c r="E6455" s="34">
        <f t="shared" ca="1" si="1919"/>
        <v>16887.564934803966</v>
      </c>
      <c r="F6455" s="34">
        <f t="shared" ca="1" si="1920"/>
        <v>3500.0000000000005</v>
      </c>
      <c r="G6455" s="69">
        <f t="shared" ca="1" si="1906"/>
        <v>0</v>
      </c>
      <c r="H6455" s="34">
        <f t="shared" ca="1" si="1907"/>
        <v>24.038286374609303</v>
      </c>
      <c r="I6455" s="34">
        <f t="shared" ca="1" si="1908"/>
        <v>3524.0382863746099</v>
      </c>
      <c r="J6455" s="18">
        <f ca="1">SUM(INDIRECT(ADDRESS(ROW(F6455),COLUMN(F6455),4)):INDIRECT(ADDRESS(ROW(F6455)+N$5-1,COLUMN(F6455),4)))</f>
        <v>24500.000000000004</v>
      </c>
      <c r="K6455" s="18">
        <f t="shared" ca="1" si="1909"/>
        <v>16350</v>
      </c>
      <c r="L6455" s="18">
        <f t="shared" ca="1" si="1921"/>
        <v>0</v>
      </c>
      <c r="M6455" s="18">
        <f t="shared" ca="1" si="1905"/>
        <v>0</v>
      </c>
      <c r="N6455" s="34">
        <f t="shared" ca="1" si="1910"/>
        <v>13363.526648429357</v>
      </c>
      <c r="P6455" s="18">
        <f t="shared" ca="1" si="1922"/>
        <v>24.038286374609303</v>
      </c>
      <c r="Q6455" s="47">
        <f ca="1">SUM(L$15:L6455)-SUM(M$15:M6455)</f>
        <v>16350</v>
      </c>
      <c r="R6455" s="47" t="str">
        <f t="shared" ca="1" si="1923"/>
        <v>M6458</v>
      </c>
      <c r="S6455" s="40">
        <f t="shared" ca="1" si="1911"/>
        <v>0</v>
      </c>
      <c r="T6455" s="46">
        <f t="shared" ca="1" si="1912"/>
        <v>68</v>
      </c>
      <c r="X6455" s="74">
        <f t="shared" ca="1" si="1913"/>
        <v>2.4038286374609304E-2</v>
      </c>
      <c r="Y6455" s="75">
        <f t="shared" ca="1" si="1914"/>
        <v>2.4038286374609304E-2</v>
      </c>
      <c r="Z6455" s="74">
        <f t="shared" ca="1" si="1915"/>
        <v>1.0243295350041768</v>
      </c>
      <c r="AA6455" s="76">
        <f t="shared" ca="1" si="1916"/>
        <v>24.038286374609303</v>
      </c>
      <c r="AB6455" s="76">
        <f t="shared" ca="1" si="1917"/>
        <v>1024.3295350041767</v>
      </c>
    </row>
    <row r="6456" spans="1:28" x14ac:dyDescent="0.25">
      <c r="A6456" s="2">
        <f t="shared" si="1918"/>
        <v>22</v>
      </c>
      <c r="B6456" s="16">
        <f ca="1">VLOOKUP(A6456,PERIODS!$O$4:$P$33,2,FALSE)</f>
        <v>3.5000000000000003E-2</v>
      </c>
      <c r="C6456" s="15"/>
      <c r="D6456" s="18">
        <v>5000</v>
      </c>
      <c r="E6456" s="34">
        <f t="shared" ca="1" si="1919"/>
        <v>13363.526648429357</v>
      </c>
      <c r="F6456" s="34">
        <f t="shared" ca="1" si="1920"/>
        <v>3500.0000000000005</v>
      </c>
      <c r="G6456" s="69">
        <f t="shared" ca="1" si="1906"/>
        <v>0</v>
      </c>
      <c r="H6456" s="34">
        <f t="shared" ca="1" si="1907"/>
        <v>-26.002616687563467</v>
      </c>
      <c r="I6456" s="34">
        <f t="shared" ca="1" si="1908"/>
        <v>3473.9973833124368</v>
      </c>
      <c r="J6456" s="18">
        <f ca="1">SUM(INDIRECT(ADDRESS(ROW(F6456),COLUMN(F6456),4)):INDIRECT(ADDRESS(ROW(F6456)+N$5-1,COLUMN(F6456),4)))</f>
        <v>25000.000000000004</v>
      </c>
      <c r="K6456" s="18">
        <f t="shared" ca="1" si="1909"/>
        <v>0</v>
      </c>
      <c r="L6456" s="18">
        <f t="shared" ca="1" si="1921"/>
        <v>0</v>
      </c>
      <c r="M6456" s="18">
        <f t="shared" ca="1" si="1905"/>
        <v>16350</v>
      </c>
      <c r="N6456" s="34">
        <f t="shared" ca="1" si="1910"/>
        <v>26239.529265116922</v>
      </c>
      <c r="P6456" s="18">
        <f t="shared" ca="1" si="1922"/>
        <v>26.002616687563467</v>
      </c>
      <c r="Q6456" s="47">
        <f ca="1">SUM(L$15:L6456)-SUM(M$15:M6456)</f>
        <v>0</v>
      </c>
      <c r="R6456" s="47" t="str">
        <f t="shared" ca="1" si="1923"/>
        <v>M6459</v>
      </c>
      <c r="S6456" s="40">
        <f t="shared" ca="1" si="1911"/>
        <v>0</v>
      </c>
      <c r="T6456" s="46">
        <f t="shared" ca="1" si="1912"/>
        <v>69</v>
      </c>
      <c r="X6456" s="74">
        <f t="shared" ca="1" si="1913"/>
        <v>-2.6002616687563467E-2</v>
      </c>
      <c r="Y6456" s="75">
        <f t="shared" ca="1" si="1914"/>
        <v>-2.6002616687563467E-2</v>
      </c>
      <c r="Z6456" s="74">
        <f t="shared" ca="1" si="1915"/>
        <v>0.97433254008157333</v>
      </c>
      <c r="AA6456" s="76">
        <f t="shared" ca="1" si="1916"/>
        <v>-26.002616687563467</v>
      </c>
      <c r="AB6456" s="76">
        <f t="shared" ca="1" si="1917"/>
        <v>974.33254008157337</v>
      </c>
    </row>
    <row r="6457" spans="1:28" x14ac:dyDescent="0.25">
      <c r="A6457" s="2">
        <f t="shared" si="1918"/>
        <v>23</v>
      </c>
      <c r="B6457" s="16">
        <f ca="1">VLOOKUP(A6457,PERIODS!$O$4:$P$33,2,FALSE)</f>
        <v>3.5000000000000003E-2</v>
      </c>
      <c r="C6457" s="15"/>
      <c r="D6457" s="18">
        <v>5000</v>
      </c>
      <c r="E6457" s="34">
        <f t="shared" ca="1" si="1919"/>
        <v>26239.529265116922</v>
      </c>
      <c r="F6457" s="34">
        <f t="shared" ca="1" si="1920"/>
        <v>3500.0000000000005</v>
      </c>
      <c r="G6457" s="69">
        <f t="shared" ca="1" si="1906"/>
        <v>0</v>
      </c>
      <c r="H6457" s="34">
        <f t="shared" ca="1" si="1907"/>
        <v>-508.85249702615266</v>
      </c>
      <c r="I6457" s="34">
        <f t="shared" ca="1" si="1908"/>
        <v>2991.1475029738476</v>
      </c>
      <c r="J6457" s="18">
        <f ca="1">SUM(INDIRECT(ADDRESS(ROW(F6457),COLUMN(F6457),4)):INDIRECT(ADDRESS(ROW(F6457)+N$5-1,COLUMN(F6457),4)))</f>
        <v>25500.000000000004</v>
      </c>
      <c r="K6457" s="18">
        <f t="shared" ca="1" si="1909"/>
        <v>0</v>
      </c>
      <c r="L6457" s="18">
        <f t="shared" ca="1" si="1921"/>
        <v>0</v>
      </c>
      <c r="M6457" s="18">
        <f t="shared" ca="1" si="1905"/>
        <v>0</v>
      </c>
      <c r="N6457" s="34">
        <f t="shared" ca="1" si="1910"/>
        <v>23248.381762143075</v>
      </c>
      <c r="P6457" s="18">
        <f t="shared" ca="1" si="1922"/>
        <v>508.85249702615266</v>
      </c>
      <c r="Q6457" s="47">
        <f ca="1">SUM(L$15:L6457)-SUM(M$15:M6457)</f>
        <v>0</v>
      </c>
      <c r="R6457" s="47" t="str">
        <f t="shared" ca="1" si="1923"/>
        <v>M6460</v>
      </c>
      <c r="S6457" s="40">
        <f t="shared" ca="1" si="1911"/>
        <v>0</v>
      </c>
      <c r="T6457" s="46">
        <f t="shared" ca="1" si="1912"/>
        <v>12</v>
      </c>
      <c r="X6457" s="74">
        <f t="shared" ca="1" si="1913"/>
        <v>-0.50885249702615265</v>
      </c>
      <c r="Y6457" s="75">
        <f t="shared" ca="1" si="1914"/>
        <v>-0.50885249702615265</v>
      </c>
      <c r="Z6457" s="74">
        <f t="shared" ca="1" si="1915"/>
        <v>0.60118504478120482</v>
      </c>
      <c r="AA6457" s="76">
        <f t="shared" ca="1" si="1916"/>
        <v>-508.85249702615266</v>
      </c>
      <c r="AB6457" s="76">
        <f t="shared" ca="1" si="1917"/>
        <v>601.18504478120485</v>
      </c>
    </row>
    <row r="6458" spans="1:28" x14ac:dyDescent="0.25">
      <c r="A6458" s="2">
        <f t="shared" si="1918"/>
        <v>24</v>
      </c>
      <c r="B6458" s="16">
        <f ca="1">VLOOKUP(A6458,PERIODS!$O$4:$P$33,2,FALSE)</f>
        <v>3.5000000000000003E-2</v>
      </c>
      <c r="C6458" s="15"/>
      <c r="D6458" s="18">
        <v>5000</v>
      </c>
      <c r="E6458" s="34">
        <f t="shared" ca="1" si="1919"/>
        <v>23248.381762143075</v>
      </c>
      <c r="F6458" s="34">
        <f t="shared" ca="1" si="1920"/>
        <v>3500.0000000000005</v>
      </c>
      <c r="G6458" s="69">
        <f t="shared" ca="1" si="1906"/>
        <v>0</v>
      </c>
      <c r="H6458" s="34">
        <f t="shared" ca="1" si="1907"/>
        <v>-1996.4373967262691</v>
      </c>
      <c r="I6458" s="34">
        <f t="shared" ca="1" si="1908"/>
        <v>1503.5626032737314</v>
      </c>
      <c r="J6458" s="18">
        <f ca="1">SUM(INDIRECT(ADDRESS(ROW(F6458),COLUMN(F6458),4)):INDIRECT(ADDRESS(ROW(F6458)+N$5-1,COLUMN(F6458),4)))</f>
        <v>26000</v>
      </c>
      <c r="K6458" s="18">
        <f t="shared" ca="1" si="1909"/>
        <v>16350</v>
      </c>
      <c r="L6458" s="18">
        <f t="shared" ca="1" si="1921"/>
        <v>16350</v>
      </c>
      <c r="M6458" s="18">
        <f t="shared" ca="1" si="1905"/>
        <v>0</v>
      </c>
      <c r="N6458" s="34">
        <f t="shared" ca="1" si="1910"/>
        <v>21744.819158869344</v>
      </c>
      <c r="P6458" s="18">
        <f t="shared" ca="1" si="1922"/>
        <v>1996.4373967262691</v>
      </c>
      <c r="Q6458" s="47">
        <f ca="1">SUM(L$15:L6458)-SUM(M$15:M6458)</f>
        <v>16350</v>
      </c>
      <c r="R6458" s="47" t="str">
        <f t="shared" ca="1" si="1923"/>
        <v>M6461</v>
      </c>
      <c r="S6458" s="40">
        <f t="shared" ca="1" si="1911"/>
        <v>0</v>
      </c>
      <c r="T6458" s="46">
        <f t="shared" ca="1" si="1912"/>
        <v>69</v>
      </c>
      <c r="X6458" s="74">
        <f t="shared" ca="1" si="1913"/>
        <v>-1.996437396726269</v>
      </c>
      <c r="Y6458" s="75">
        <f t="shared" ca="1" si="1914"/>
        <v>-1.996437396726269</v>
      </c>
      <c r="Z6458" s="74">
        <f t="shared" ca="1" si="1915"/>
        <v>0.13581828902786461</v>
      </c>
      <c r="AA6458" s="76">
        <f t="shared" ca="1" si="1916"/>
        <v>-1996.4373967262691</v>
      </c>
      <c r="AB6458" s="76">
        <f t="shared" ca="1" si="1917"/>
        <v>135.81828902786461</v>
      </c>
    </row>
    <row r="6459" spans="1:28" x14ac:dyDescent="0.25">
      <c r="A6459" s="2">
        <f t="shared" si="1918"/>
        <v>25</v>
      </c>
      <c r="B6459" s="16">
        <f ca="1">VLOOKUP(A6459,PERIODS!$O$4:$P$33,2,FALSE)</f>
        <v>3.5000000000000003E-2</v>
      </c>
      <c r="C6459" s="15"/>
      <c r="D6459" s="18">
        <v>5000</v>
      </c>
      <c r="E6459" s="34">
        <f t="shared" ca="1" si="1919"/>
        <v>21744.819158869344</v>
      </c>
      <c r="F6459" s="34">
        <f t="shared" ca="1" si="1920"/>
        <v>3500.0000000000005</v>
      </c>
      <c r="G6459" s="69">
        <f t="shared" ca="1" si="1906"/>
        <v>0</v>
      </c>
      <c r="H6459" s="34">
        <f t="shared" ca="1" si="1907"/>
        <v>1015.1000639979854</v>
      </c>
      <c r="I6459" s="34">
        <f t="shared" ca="1" si="1908"/>
        <v>4515.1000639979857</v>
      </c>
      <c r="J6459" s="18">
        <f ca="1">SUM(INDIRECT(ADDRESS(ROW(F6459),COLUMN(F6459),4)):INDIRECT(ADDRESS(ROW(F6459)+N$5-1,COLUMN(F6459),4)))</f>
        <v>24900</v>
      </c>
      <c r="K6459" s="18">
        <f t="shared" ca="1" si="1909"/>
        <v>16350</v>
      </c>
      <c r="L6459" s="18">
        <f t="shared" ca="1" si="1921"/>
        <v>0</v>
      </c>
      <c r="M6459" s="18">
        <f t="shared" ca="1" si="1905"/>
        <v>0</v>
      </c>
      <c r="N6459" s="34">
        <f t="shared" ca="1" si="1910"/>
        <v>17229.719094871358</v>
      </c>
      <c r="P6459" s="18">
        <f t="shared" ca="1" si="1922"/>
        <v>1015.1000639979854</v>
      </c>
      <c r="Q6459" s="47">
        <f ca="1">SUM(L$15:L6459)-SUM(M$15:M6459)</f>
        <v>16350</v>
      </c>
      <c r="R6459" s="47" t="str">
        <f t="shared" ca="1" si="1923"/>
        <v>M6462</v>
      </c>
      <c r="S6459" s="40">
        <f t="shared" ca="1" si="1911"/>
        <v>0</v>
      </c>
      <c r="T6459" s="46">
        <f t="shared" ca="1" si="1912"/>
        <v>36</v>
      </c>
      <c r="X6459" s="74">
        <f t="shared" ca="1" si="1913"/>
        <v>1.0151000639979855</v>
      </c>
      <c r="Y6459" s="75">
        <f t="shared" ca="1" si="1914"/>
        <v>1.0151000639979855</v>
      </c>
      <c r="Z6459" s="74">
        <f t="shared" ca="1" si="1915"/>
        <v>2.7596395241246605</v>
      </c>
      <c r="AA6459" s="76">
        <f t="shared" ca="1" si="1916"/>
        <v>1015.1000639979854</v>
      </c>
      <c r="AB6459" s="76">
        <f t="shared" ca="1" si="1917"/>
        <v>2759.6395241246605</v>
      </c>
    </row>
    <row r="6460" spans="1:28" x14ac:dyDescent="0.25">
      <c r="A6460" s="2">
        <f t="shared" si="1918"/>
        <v>26</v>
      </c>
      <c r="B6460" s="16">
        <f ca="1">VLOOKUP(A6460,PERIODS!$O$4:$P$33,2,FALSE)</f>
        <v>3.5000000000000003E-2</v>
      </c>
      <c r="C6460" s="15"/>
      <c r="D6460" s="18">
        <v>5000</v>
      </c>
      <c r="E6460" s="34">
        <f t="shared" ca="1" si="1919"/>
        <v>17229.719094871358</v>
      </c>
      <c r="F6460" s="34">
        <f t="shared" ca="1" si="1920"/>
        <v>3500.0000000000005</v>
      </c>
      <c r="G6460" s="69">
        <f t="shared" ca="1" si="1906"/>
        <v>0</v>
      </c>
      <c r="H6460" s="34">
        <f t="shared" ca="1" si="1907"/>
        <v>479.33591101856388</v>
      </c>
      <c r="I6460" s="34">
        <f t="shared" ca="1" si="1908"/>
        <v>3979.3359110185643</v>
      </c>
      <c r="J6460" s="18">
        <f ca="1">SUM(INDIRECT(ADDRESS(ROW(F6460),COLUMN(F6460),4)):INDIRECT(ADDRESS(ROW(F6460)+N$5-1,COLUMN(F6460),4)))</f>
        <v>23900</v>
      </c>
      <c r="K6460" s="18">
        <f t="shared" ca="1" si="1909"/>
        <v>16350</v>
      </c>
      <c r="L6460" s="18">
        <f t="shared" ca="1" si="1921"/>
        <v>0</v>
      </c>
      <c r="M6460" s="18">
        <f t="shared" ca="1" si="1905"/>
        <v>0</v>
      </c>
      <c r="N6460" s="34">
        <f t="shared" ca="1" si="1910"/>
        <v>13250.383183852793</v>
      </c>
      <c r="P6460" s="18">
        <f t="shared" ca="1" si="1922"/>
        <v>479.33591101856388</v>
      </c>
      <c r="Q6460" s="47">
        <f ca="1">SUM(L$15:L6460)-SUM(M$15:M6460)</f>
        <v>16350</v>
      </c>
      <c r="R6460" s="47" t="str">
        <f t="shared" ca="1" si="1923"/>
        <v>M6463</v>
      </c>
      <c r="S6460" s="40">
        <f t="shared" ca="1" si="1911"/>
        <v>0</v>
      </c>
      <c r="T6460" s="46">
        <f t="shared" ca="1" si="1912"/>
        <v>23</v>
      </c>
      <c r="X6460" s="74">
        <f t="shared" ca="1" si="1913"/>
        <v>0.47933591101856388</v>
      </c>
      <c r="Y6460" s="75">
        <f t="shared" ca="1" si="1914"/>
        <v>0.47933591101856388</v>
      </c>
      <c r="Z6460" s="74">
        <f t="shared" ca="1" si="1915"/>
        <v>1.6150015412662051</v>
      </c>
      <c r="AA6460" s="76">
        <f t="shared" ca="1" si="1916"/>
        <v>479.33591101856388</v>
      </c>
      <c r="AB6460" s="76">
        <f t="shared" ca="1" si="1917"/>
        <v>1615.0015412662051</v>
      </c>
    </row>
    <row r="6461" spans="1:28" x14ac:dyDescent="0.25">
      <c r="A6461" s="2">
        <f t="shared" si="1918"/>
        <v>27</v>
      </c>
      <c r="B6461" s="16">
        <f ca="1">VLOOKUP(A6461,PERIODS!$O$4:$P$33,2,FALSE)</f>
        <v>3.5000000000000003E-2</v>
      </c>
      <c r="C6461" s="15"/>
      <c r="D6461" s="18">
        <v>5000</v>
      </c>
      <c r="E6461" s="34">
        <f t="shared" ca="1" si="1919"/>
        <v>13250.383183852793</v>
      </c>
      <c r="F6461" s="34">
        <f t="shared" ca="1" si="1920"/>
        <v>3500.0000000000005</v>
      </c>
      <c r="G6461" s="69">
        <f t="shared" ca="1" si="1906"/>
        <v>0</v>
      </c>
      <c r="H6461" s="34">
        <f t="shared" ca="1" si="1907"/>
        <v>-416.58580744396011</v>
      </c>
      <c r="I6461" s="34">
        <f t="shared" ca="1" si="1908"/>
        <v>3083.4141925560402</v>
      </c>
      <c r="J6461" s="18">
        <f ca="1">SUM(INDIRECT(ADDRESS(ROW(F6461),COLUMN(F6461),4)):INDIRECT(ADDRESS(ROW(F6461)+N$5-1,COLUMN(F6461),4)))</f>
        <v>22900</v>
      </c>
      <c r="K6461" s="18">
        <f t="shared" ca="1" si="1909"/>
        <v>0</v>
      </c>
      <c r="L6461" s="18">
        <f t="shared" ca="1" si="1921"/>
        <v>0</v>
      </c>
      <c r="M6461" s="18">
        <f t="shared" ca="1" si="1905"/>
        <v>16350</v>
      </c>
      <c r="N6461" s="34">
        <f t="shared" ca="1" si="1910"/>
        <v>26516.968991296751</v>
      </c>
      <c r="P6461" s="18">
        <f t="shared" ca="1" si="1922"/>
        <v>416.58580744396011</v>
      </c>
      <c r="Q6461" s="47">
        <f ca="1">SUM(L$15:L6461)-SUM(M$15:M6461)</f>
        <v>0</v>
      </c>
      <c r="R6461" s="47" t="str">
        <f t="shared" ca="1" si="1923"/>
        <v>M6464</v>
      </c>
      <c r="S6461" s="40">
        <f t="shared" ca="1" si="1911"/>
        <v>0</v>
      </c>
      <c r="T6461" s="46">
        <f t="shared" ca="1" si="1912"/>
        <v>70</v>
      </c>
      <c r="X6461" s="74">
        <f t="shared" ca="1" si="1913"/>
        <v>-0.41658580744396012</v>
      </c>
      <c r="Y6461" s="75">
        <f t="shared" ca="1" si="1914"/>
        <v>-0.41658580744396012</v>
      </c>
      <c r="Z6461" s="74">
        <f t="shared" ca="1" si="1915"/>
        <v>0.65929393804056458</v>
      </c>
      <c r="AA6461" s="76">
        <f t="shared" ca="1" si="1916"/>
        <v>-416.58580744396011</v>
      </c>
      <c r="AB6461" s="76">
        <f t="shared" ca="1" si="1917"/>
        <v>659.29393804056463</v>
      </c>
    </row>
    <row r="6462" spans="1:28" x14ac:dyDescent="0.25">
      <c r="A6462" s="2">
        <f t="shared" si="1918"/>
        <v>28</v>
      </c>
      <c r="B6462" s="16">
        <f ca="1">VLOOKUP(A6462,PERIODS!$O$4:$P$33,2,FALSE)</f>
        <v>0.04</v>
      </c>
      <c r="C6462" s="15"/>
      <c r="D6462" s="18">
        <v>5000</v>
      </c>
      <c r="E6462" s="34">
        <f t="shared" ca="1" si="1919"/>
        <v>26516.968991296751</v>
      </c>
      <c r="F6462" s="34">
        <f t="shared" ca="1" si="1920"/>
        <v>4000</v>
      </c>
      <c r="G6462" s="69">
        <f t="shared" ca="1" si="1906"/>
        <v>0</v>
      </c>
      <c r="H6462" s="34">
        <f t="shared" ca="1" si="1907"/>
        <v>1032.8610317658283</v>
      </c>
      <c r="I6462" s="34">
        <f t="shared" ca="1" si="1908"/>
        <v>5032.8610317658286</v>
      </c>
      <c r="J6462" s="18">
        <f ca="1">SUM(INDIRECT(ADDRESS(ROW(F6462),COLUMN(F6462),4)):INDIRECT(ADDRESS(ROW(F6462)+N$5-1,COLUMN(F6462),4)))</f>
        <v>21900</v>
      </c>
      <c r="K6462" s="18">
        <f t="shared" ca="1" si="1909"/>
        <v>0</v>
      </c>
      <c r="L6462" s="18">
        <f t="shared" ca="1" si="1921"/>
        <v>0</v>
      </c>
      <c r="M6462" s="18">
        <f t="shared" ca="1" si="1905"/>
        <v>0</v>
      </c>
      <c r="N6462" s="34">
        <f t="shared" ca="1" si="1910"/>
        <v>21484.107959530924</v>
      </c>
      <c r="P6462" s="18">
        <f t="shared" ca="1" si="1922"/>
        <v>1032.8610317658283</v>
      </c>
      <c r="Q6462" s="47">
        <f ca="1">SUM(L$15:L6462)-SUM(M$15:M6462)</f>
        <v>0</v>
      </c>
      <c r="R6462" s="47" t="str">
        <f t="shared" ca="1" si="1923"/>
        <v>M6465</v>
      </c>
      <c r="S6462" s="40">
        <f t="shared" ca="1" si="1911"/>
        <v>0</v>
      </c>
      <c r="T6462" s="46">
        <f t="shared" ca="1" si="1912"/>
        <v>44</v>
      </c>
      <c r="X6462" s="74">
        <f t="shared" ca="1" si="1913"/>
        <v>1.0328610317658282</v>
      </c>
      <c r="Y6462" s="75">
        <f t="shared" ca="1" si="1914"/>
        <v>1.0328610317658282</v>
      </c>
      <c r="Z6462" s="74">
        <f t="shared" ca="1" si="1915"/>
        <v>2.8090912480372405</v>
      </c>
      <c r="AA6462" s="76">
        <f t="shared" ca="1" si="1916"/>
        <v>1032.8610317658283</v>
      </c>
      <c r="AB6462" s="76">
        <f t="shared" ca="1" si="1917"/>
        <v>2809.0912480372403</v>
      </c>
    </row>
    <row r="6463" spans="1:28" x14ac:dyDescent="0.25">
      <c r="A6463" s="2">
        <f t="shared" si="1918"/>
        <v>29</v>
      </c>
      <c r="B6463" s="16">
        <f ca="1">VLOOKUP(A6463,PERIODS!$O$4:$P$33,2,FALSE)</f>
        <v>0.04</v>
      </c>
      <c r="C6463" s="15"/>
      <c r="D6463" s="18">
        <v>5000</v>
      </c>
      <c r="E6463" s="34">
        <f t="shared" ca="1" si="1919"/>
        <v>21484.107959530924</v>
      </c>
      <c r="F6463" s="34">
        <f t="shared" ca="1" si="1920"/>
        <v>4000</v>
      </c>
      <c r="G6463" s="69">
        <f t="shared" ca="1" si="1906"/>
        <v>0</v>
      </c>
      <c r="H6463" s="34">
        <f t="shared" ca="1" si="1907"/>
        <v>1022.9964728680008</v>
      </c>
      <c r="I6463" s="34">
        <f t="shared" ca="1" si="1908"/>
        <v>5022.9964728680006</v>
      </c>
      <c r="J6463" s="18">
        <f ca="1">SUM(INDIRECT(ADDRESS(ROW(F6463),COLUMN(F6463),4)):INDIRECT(ADDRESS(ROW(F6463)+N$5-1,COLUMN(F6463),4)))</f>
        <v>21200</v>
      </c>
      <c r="K6463" s="18">
        <f t="shared" ca="1" si="1909"/>
        <v>0</v>
      </c>
      <c r="L6463" s="18">
        <f t="shared" ca="1" si="1921"/>
        <v>0</v>
      </c>
      <c r="M6463" s="18">
        <f t="shared" ca="1" si="1905"/>
        <v>0</v>
      </c>
      <c r="N6463" s="34">
        <f t="shared" ca="1" si="1910"/>
        <v>16461.111486662921</v>
      </c>
      <c r="P6463" s="18">
        <f t="shared" ca="1" si="1922"/>
        <v>1022.9964728680008</v>
      </c>
      <c r="Q6463" s="47">
        <f ca="1">SUM(L$15:L6463)-SUM(M$15:M6463)</f>
        <v>0</v>
      </c>
      <c r="R6463" s="47" t="str">
        <f t="shared" ca="1" si="1923"/>
        <v>M6466</v>
      </c>
      <c r="S6463" s="40">
        <f t="shared" ca="1" si="1911"/>
        <v>0</v>
      </c>
      <c r="T6463" s="46">
        <f t="shared" ca="1" si="1912"/>
        <v>99</v>
      </c>
      <c r="X6463" s="74">
        <f t="shared" ca="1" si="1913"/>
        <v>1.0229964728680008</v>
      </c>
      <c r="Y6463" s="75">
        <f t="shared" ca="1" si="1914"/>
        <v>1.0229964728680008</v>
      </c>
      <c r="Z6463" s="74">
        <f t="shared" ca="1" si="1915"/>
        <v>2.7815170293263476</v>
      </c>
      <c r="AA6463" s="76">
        <f t="shared" ca="1" si="1916"/>
        <v>1022.9964728680008</v>
      </c>
      <c r="AB6463" s="76">
        <f t="shared" ca="1" si="1917"/>
        <v>2781.5170293263477</v>
      </c>
    </row>
    <row r="6464" spans="1:28" x14ac:dyDescent="0.25">
      <c r="A6464" s="2">
        <f t="shared" si="1918"/>
        <v>30</v>
      </c>
      <c r="B6464" s="16">
        <f ca="1">VLOOKUP(A6464,PERIODS!$O$4:$P$33,2,FALSE)</f>
        <v>0.04</v>
      </c>
      <c r="C6464" s="15"/>
      <c r="D6464" s="18">
        <v>5000</v>
      </c>
      <c r="E6464" s="34">
        <f t="shared" ca="1" si="1919"/>
        <v>16461.111486662921</v>
      </c>
      <c r="F6464" s="34">
        <f t="shared" ca="1" si="1920"/>
        <v>4000</v>
      </c>
      <c r="G6464" s="69">
        <f t="shared" ca="1" si="1906"/>
        <v>0</v>
      </c>
      <c r="H6464" s="34">
        <f t="shared" ca="1" si="1907"/>
        <v>1584.3580728621234</v>
      </c>
      <c r="I6464" s="34">
        <f t="shared" ca="1" si="1908"/>
        <v>5584.3580728621237</v>
      </c>
      <c r="J6464" s="18">
        <f ca="1">SUM(INDIRECT(ADDRESS(ROW(F6464),COLUMN(F6464),4)):INDIRECT(ADDRESS(ROW(F6464)+N$5-1,COLUMN(F6464),4)))</f>
        <v>20500</v>
      </c>
      <c r="K6464" s="18">
        <f t="shared" ca="1" si="1909"/>
        <v>16350</v>
      </c>
      <c r="L6464" s="18">
        <f t="shared" ca="1" si="1921"/>
        <v>16350</v>
      </c>
      <c r="M6464" s="18">
        <f t="shared" ca="1" si="1905"/>
        <v>0</v>
      </c>
      <c r="N6464" s="34">
        <f t="shared" ca="1" si="1910"/>
        <v>10876.753413800798</v>
      </c>
      <c r="P6464" s="18">
        <f t="shared" ca="1" si="1922"/>
        <v>1584.3580728621234</v>
      </c>
      <c r="Q6464" s="47">
        <f ca="1">SUM(L$15:L6464)-SUM(M$15:M6464)</f>
        <v>16350</v>
      </c>
      <c r="R6464" s="47" t="str">
        <f t="shared" ca="1" si="1923"/>
        <v>M6467</v>
      </c>
      <c r="S6464" s="40">
        <f t="shared" ca="1" si="1911"/>
        <v>0</v>
      </c>
      <c r="T6464" s="46">
        <f t="shared" ca="1" si="1912"/>
        <v>18</v>
      </c>
      <c r="X6464" s="74">
        <f t="shared" ca="1" si="1913"/>
        <v>1.5843580728621234</v>
      </c>
      <c r="Y6464" s="75">
        <f t="shared" ca="1" si="1914"/>
        <v>1.5843580728621234</v>
      </c>
      <c r="Z6464" s="74">
        <f t="shared" ca="1" si="1915"/>
        <v>4.8761602340540779</v>
      </c>
      <c r="AA6464" s="76">
        <f t="shared" ca="1" si="1916"/>
        <v>1584.3580728621234</v>
      </c>
      <c r="AB6464" s="76">
        <f t="shared" ca="1" si="1917"/>
        <v>4876.1602340540776</v>
      </c>
    </row>
    <row r="6465" spans="1:28" x14ac:dyDescent="0.25">
      <c r="A6465" s="2">
        <f t="shared" si="1918"/>
        <v>1</v>
      </c>
      <c r="B6465" s="16">
        <f ca="1">VLOOKUP(A6465,PERIODS!$O$4:$P$33,2,FALSE)</f>
        <v>2.4E-2</v>
      </c>
      <c r="C6465" s="15"/>
      <c r="D6465" s="18">
        <v>5000</v>
      </c>
      <c r="E6465" s="34">
        <f t="shared" ca="1" si="1919"/>
        <v>10876.753413800798</v>
      </c>
      <c r="F6465" s="34">
        <f t="shared" ca="1" si="1920"/>
        <v>2400</v>
      </c>
      <c r="G6465" s="69">
        <f t="shared" ca="1" si="1906"/>
        <v>0</v>
      </c>
      <c r="H6465" s="34">
        <f t="shared" ca="1" si="1907"/>
        <v>605.7089484620974</v>
      </c>
      <c r="I6465" s="34">
        <f t="shared" ca="1" si="1908"/>
        <v>3005.7089484620974</v>
      </c>
      <c r="J6465" s="18">
        <f ca="1">SUM(INDIRECT(ADDRESS(ROW(F6465),COLUMN(F6465),4)):INDIRECT(ADDRESS(ROW(F6465)+N$5-1,COLUMN(F6465),4)))</f>
        <v>19800</v>
      </c>
      <c r="K6465" s="18">
        <f t="shared" ca="1" si="1909"/>
        <v>16350</v>
      </c>
      <c r="L6465" s="18">
        <f t="shared" ca="1" si="1921"/>
        <v>0</v>
      </c>
      <c r="M6465" s="18">
        <f t="shared" ca="1" si="1905"/>
        <v>0</v>
      </c>
      <c r="N6465" s="34">
        <f t="shared" ca="1" si="1910"/>
        <v>7871.0444653387003</v>
      </c>
      <c r="P6465" s="18">
        <f t="shared" ca="1" si="1922"/>
        <v>605.7089484620974</v>
      </c>
      <c r="Q6465" s="47">
        <f ca="1">SUM(L$15:L6465)-SUM(M$15:M6465)</f>
        <v>16350</v>
      </c>
      <c r="R6465" s="47" t="str">
        <f t="shared" ca="1" si="1923"/>
        <v>M6468</v>
      </c>
      <c r="S6465" s="40">
        <f t="shared" ca="1" si="1911"/>
        <v>0</v>
      </c>
      <c r="T6465" s="46">
        <f t="shared" ca="1" si="1912"/>
        <v>60</v>
      </c>
      <c r="X6465" s="74">
        <f t="shared" ca="1" si="1913"/>
        <v>0.60570894846209744</v>
      </c>
      <c r="Y6465" s="75">
        <f t="shared" ca="1" si="1914"/>
        <v>0.60570894846209744</v>
      </c>
      <c r="Z6465" s="74">
        <f t="shared" ca="1" si="1915"/>
        <v>1.8325509326326812</v>
      </c>
      <c r="AA6465" s="76">
        <f t="shared" ca="1" si="1916"/>
        <v>605.7089484620974</v>
      </c>
      <c r="AB6465" s="76">
        <f t="shared" ca="1" si="1917"/>
        <v>1832.5509326326812</v>
      </c>
    </row>
    <row r="6466" spans="1:28" x14ac:dyDescent="0.25">
      <c r="A6466" s="2">
        <f t="shared" si="1918"/>
        <v>2</v>
      </c>
      <c r="B6466" s="16">
        <f ca="1">VLOOKUP(A6466,PERIODS!$O$4:$P$33,2,FALSE)</f>
        <v>2.5000000000000001E-2</v>
      </c>
      <c r="C6466" s="15"/>
      <c r="D6466" s="18">
        <v>5000</v>
      </c>
      <c r="E6466" s="34">
        <f t="shared" ca="1" si="1919"/>
        <v>7871.0444653387003</v>
      </c>
      <c r="F6466" s="34">
        <f t="shared" ca="1" si="1920"/>
        <v>2500</v>
      </c>
      <c r="G6466" s="69">
        <f t="shared" ca="1" si="1906"/>
        <v>0</v>
      </c>
      <c r="H6466" s="34">
        <f t="shared" ca="1" si="1907"/>
        <v>1474.6271766779844</v>
      </c>
      <c r="I6466" s="34">
        <f t="shared" ca="1" si="1908"/>
        <v>3974.6271766779846</v>
      </c>
      <c r="J6466" s="18">
        <f ca="1">SUM(INDIRECT(ADDRESS(ROW(F6466),COLUMN(F6466),4)):INDIRECT(ADDRESS(ROW(F6466)+N$5-1,COLUMN(F6466),4)))</f>
        <v>20700</v>
      </c>
      <c r="K6466" s="18">
        <f t="shared" ca="1" si="1909"/>
        <v>16350</v>
      </c>
      <c r="L6466" s="18">
        <f t="shared" ca="1" si="1921"/>
        <v>0</v>
      </c>
      <c r="M6466" s="18">
        <f t="shared" ca="1" si="1905"/>
        <v>0</v>
      </c>
      <c r="N6466" s="34">
        <f t="shared" ca="1" si="1910"/>
        <v>3896.4172886607157</v>
      </c>
      <c r="P6466" s="18">
        <f t="shared" ca="1" si="1922"/>
        <v>1474.6271766779844</v>
      </c>
      <c r="Q6466" s="47">
        <f ca="1">SUM(L$15:L6466)-SUM(M$15:M6466)</f>
        <v>16350</v>
      </c>
      <c r="R6466" s="47" t="str">
        <f t="shared" ca="1" si="1923"/>
        <v>M6469</v>
      </c>
      <c r="S6466" s="40">
        <f t="shared" ca="1" si="1911"/>
        <v>0</v>
      </c>
      <c r="T6466" s="46">
        <f t="shared" ca="1" si="1912"/>
        <v>11</v>
      </c>
      <c r="X6466" s="74">
        <f t="shared" ca="1" si="1913"/>
        <v>1.4746271766779844</v>
      </c>
      <c r="Y6466" s="75">
        <f t="shared" ca="1" si="1914"/>
        <v>1.4746271766779844</v>
      </c>
      <c r="Z6466" s="74">
        <f t="shared" ca="1" si="1915"/>
        <v>4.3694064525954275</v>
      </c>
      <c r="AA6466" s="76">
        <f t="shared" ca="1" si="1916"/>
        <v>1474.6271766779844</v>
      </c>
      <c r="AB6466" s="76">
        <f t="shared" ca="1" si="1917"/>
        <v>4369.4064525954273</v>
      </c>
    </row>
    <row r="6467" spans="1:28" x14ac:dyDescent="0.25">
      <c r="A6467" s="2">
        <f t="shared" si="1918"/>
        <v>3</v>
      </c>
      <c r="B6467" s="16">
        <f ca="1">VLOOKUP(A6467,PERIODS!$O$4:$P$33,2,FALSE)</f>
        <v>2.5000000000000001E-2</v>
      </c>
      <c r="C6467" s="15"/>
      <c r="D6467" s="18">
        <v>5000</v>
      </c>
      <c r="E6467" s="34">
        <f t="shared" ca="1" si="1919"/>
        <v>3896.4172886607157</v>
      </c>
      <c r="F6467" s="34">
        <f t="shared" ca="1" si="1920"/>
        <v>2500</v>
      </c>
      <c r="G6467" s="69">
        <f t="shared" ca="1" si="1906"/>
        <v>0</v>
      </c>
      <c r="H6467" s="34">
        <f t="shared" ca="1" si="1907"/>
        <v>-1371.2015321177194</v>
      </c>
      <c r="I6467" s="34">
        <f t="shared" ca="1" si="1908"/>
        <v>1128.7984678822806</v>
      </c>
      <c r="J6467" s="18">
        <f ca="1">SUM(INDIRECT(ADDRESS(ROW(F6467),COLUMN(F6467),4)):INDIRECT(ADDRESS(ROW(F6467)+N$5-1,COLUMN(F6467),4)))</f>
        <v>21500</v>
      </c>
      <c r="K6467" s="18">
        <f t="shared" ca="1" si="1909"/>
        <v>16350</v>
      </c>
      <c r="L6467" s="18">
        <f t="shared" ca="1" si="1921"/>
        <v>16350</v>
      </c>
      <c r="M6467" s="18">
        <f t="shared" ca="1" si="1905"/>
        <v>16350</v>
      </c>
      <c r="N6467" s="34">
        <f t="shared" ca="1" si="1910"/>
        <v>19117.618820778436</v>
      </c>
      <c r="P6467" s="18">
        <f t="shared" ca="1" si="1922"/>
        <v>1371.2015321177194</v>
      </c>
      <c r="Q6467" s="47">
        <f ca="1">SUM(L$15:L6467)-SUM(M$15:M6467)</f>
        <v>16350</v>
      </c>
      <c r="R6467" s="47" t="str">
        <f t="shared" ca="1" si="1923"/>
        <v>M6470</v>
      </c>
      <c r="S6467" s="40">
        <f t="shared" ca="1" si="1911"/>
        <v>0</v>
      </c>
      <c r="T6467" s="46">
        <f t="shared" ca="1" si="1912"/>
        <v>48</v>
      </c>
      <c r="X6467" s="74">
        <f t="shared" ca="1" si="1913"/>
        <v>-1.3712015321177193</v>
      </c>
      <c r="Y6467" s="75">
        <f t="shared" ca="1" si="1914"/>
        <v>-1.3712015321177193</v>
      </c>
      <c r="Z6467" s="74">
        <f t="shared" ca="1" si="1915"/>
        <v>0.25380182523061545</v>
      </c>
      <c r="AA6467" s="76">
        <f t="shared" ca="1" si="1916"/>
        <v>-1371.2015321177194</v>
      </c>
      <c r="AB6467" s="76">
        <f t="shared" ca="1" si="1917"/>
        <v>253.80182523061546</v>
      </c>
    </row>
    <row r="6468" spans="1:28" x14ac:dyDescent="0.25">
      <c r="A6468" s="2">
        <f t="shared" si="1918"/>
        <v>4</v>
      </c>
      <c r="B6468" s="16">
        <f ca="1">VLOOKUP(A6468,PERIODS!$O$4:$P$33,2,FALSE)</f>
        <v>2.5000000000000001E-2</v>
      </c>
      <c r="C6468" s="15"/>
      <c r="D6468" s="18">
        <v>5000</v>
      </c>
      <c r="E6468" s="34">
        <f t="shared" ca="1" si="1919"/>
        <v>19117.618820778436</v>
      </c>
      <c r="F6468" s="34">
        <f t="shared" ca="1" si="1920"/>
        <v>2500</v>
      </c>
      <c r="G6468" s="69">
        <f t="shared" ca="1" si="1906"/>
        <v>0</v>
      </c>
      <c r="H6468" s="34">
        <f t="shared" ca="1" si="1907"/>
        <v>749.35828519289316</v>
      </c>
      <c r="I6468" s="34">
        <f t="shared" ca="1" si="1908"/>
        <v>3249.3582851928932</v>
      </c>
      <c r="J6468" s="18">
        <f ca="1">SUM(INDIRECT(ADDRESS(ROW(F6468),COLUMN(F6468),4)):INDIRECT(ADDRESS(ROW(F6468)+N$5-1,COLUMN(F6468),4)))</f>
        <v>22300</v>
      </c>
      <c r="K6468" s="18">
        <f t="shared" ca="1" si="1909"/>
        <v>16350</v>
      </c>
      <c r="L6468" s="18">
        <f t="shared" ca="1" si="1921"/>
        <v>0</v>
      </c>
      <c r="M6468" s="18">
        <f t="shared" ca="1" si="1905"/>
        <v>0</v>
      </c>
      <c r="N6468" s="34">
        <f t="shared" ca="1" si="1910"/>
        <v>15868.260535585543</v>
      </c>
      <c r="P6468" s="18">
        <f t="shared" ca="1" si="1922"/>
        <v>749.35828519289316</v>
      </c>
      <c r="Q6468" s="47">
        <f ca="1">SUM(L$15:L6468)-SUM(M$15:M6468)</f>
        <v>16350</v>
      </c>
      <c r="R6468" s="47" t="str">
        <f t="shared" ca="1" si="1923"/>
        <v>M6471</v>
      </c>
      <c r="S6468" s="40">
        <f t="shared" ca="1" si="1911"/>
        <v>0</v>
      </c>
      <c r="T6468" s="46">
        <f t="shared" ca="1" si="1912"/>
        <v>87</v>
      </c>
      <c r="X6468" s="74">
        <f t="shared" ca="1" si="1913"/>
        <v>0.74935828519289316</v>
      </c>
      <c r="Y6468" s="75">
        <f t="shared" ca="1" si="1914"/>
        <v>0.74935828519289316</v>
      </c>
      <c r="Z6468" s="74">
        <f t="shared" ca="1" si="1915"/>
        <v>2.1156419421502193</v>
      </c>
      <c r="AA6468" s="76">
        <f t="shared" ca="1" si="1916"/>
        <v>749.35828519289316</v>
      </c>
      <c r="AB6468" s="76">
        <f t="shared" ca="1" si="1917"/>
        <v>2115.6419421502192</v>
      </c>
    </row>
    <row r="6469" spans="1:28" x14ac:dyDescent="0.25">
      <c r="A6469" s="2">
        <f t="shared" si="1918"/>
        <v>5</v>
      </c>
      <c r="B6469" s="16">
        <f ca="1">VLOOKUP(A6469,PERIODS!$O$4:$P$33,2,FALSE)</f>
        <v>3.3000000000000002E-2</v>
      </c>
      <c r="C6469" s="15"/>
      <c r="D6469" s="18">
        <v>5000</v>
      </c>
      <c r="E6469" s="34">
        <f t="shared" ca="1" si="1919"/>
        <v>15868.260535585543</v>
      </c>
      <c r="F6469" s="34">
        <f t="shared" ca="1" si="1920"/>
        <v>3300</v>
      </c>
      <c r="G6469" s="69">
        <f t="shared" ca="1" si="1906"/>
        <v>0</v>
      </c>
      <c r="H6469" s="34">
        <f t="shared" ca="1" si="1907"/>
        <v>-822.48507385604626</v>
      </c>
      <c r="I6469" s="34">
        <f t="shared" ca="1" si="1908"/>
        <v>2477.5149261439537</v>
      </c>
      <c r="J6469" s="18">
        <f ca="1">SUM(INDIRECT(ADDRESS(ROW(F6469),COLUMN(F6469),4)):INDIRECT(ADDRESS(ROW(F6469)+N$5-1,COLUMN(F6469),4)))</f>
        <v>23100</v>
      </c>
      <c r="K6469" s="18">
        <f t="shared" ca="1" si="1909"/>
        <v>16350</v>
      </c>
      <c r="L6469" s="18">
        <f t="shared" ca="1" si="1921"/>
        <v>0</v>
      </c>
      <c r="M6469" s="18">
        <f t="shared" ca="1" si="1905"/>
        <v>0</v>
      </c>
      <c r="N6469" s="34">
        <f t="shared" ca="1" si="1910"/>
        <v>13390.74560944159</v>
      </c>
      <c r="P6469" s="18">
        <f t="shared" ca="1" si="1922"/>
        <v>822.48507385604626</v>
      </c>
      <c r="Q6469" s="47">
        <f ca="1">SUM(L$15:L6469)-SUM(M$15:M6469)</f>
        <v>16350</v>
      </c>
      <c r="R6469" s="47" t="str">
        <f t="shared" ca="1" si="1923"/>
        <v>M6472</v>
      </c>
      <c r="S6469" s="40">
        <f t="shared" ca="1" si="1911"/>
        <v>0</v>
      </c>
      <c r="T6469" s="46">
        <f t="shared" ca="1" si="1912"/>
        <v>85</v>
      </c>
      <c r="X6469" s="74">
        <f t="shared" ca="1" si="1913"/>
        <v>-0.8224850738560463</v>
      </c>
      <c r="Y6469" s="75">
        <f t="shared" ca="1" si="1914"/>
        <v>-0.8224850738560463</v>
      </c>
      <c r="Z6469" s="74">
        <f t="shared" ca="1" si="1915"/>
        <v>0.43933850815329095</v>
      </c>
      <c r="AA6469" s="76">
        <f t="shared" ca="1" si="1916"/>
        <v>-822.48507385604626</v>
      </c>
      <c r="AB6469" s="76">
        <f t="shared" ca="1" si="1917"/>
        <v>439.33850815329095</v>
      </c>
    </row>
    <row r="6470" spans="1:28" x14ac:dyDescent="0.25">
      <c r="A6470" s="2">
        <f t="shared" si="1918"/>
        <v>6</v>
      </c>
      <c r="B6470" s="16">
        <f ca="1">VLOOKUP(A6470,PERIODS!$O$4:$P$33,2,FALSE)</f>
        <v>3.3000000000000002E-2</v>
      </c>
      <c r="C6470" s="15"/>
      <c r="D6470" s="18">
        <v>5000</v>
      </c>
      <c r="E6470" s="34">
        <f t="shared" ca="1" si="1919"/>
        <v>13390.74560944159</v>
      </c>
      <c r="F6470" s="34">
        <f t="shared" ca="1" si="1920"/>
        <v>3300</v>
      </c>
      <c r="G6470" s="69">
        <f t="shared" ca="1" si="1906"/>
        <v>0</v>
      </c>
      <c r="H6470" s="34">
        <f t="shared" ca="1" si="1907"/>
        <v>1227.4585969044674</v>
      </c>
      <c r="I6470" s="34">
        <f t="shared" ca="1" si="1908"/>
        <v>4527.4585969044674</v>
      </c>
      <c r="J6470" s="18">
        <f ca="1">SUM(INDIRECT(ADDRESS(ROW(F6470),COLUMN(F6470),4)):INDIRECT(ADDRESS(ROW(F6470)+N$5-1,COLUMN(F6470),4)))</f>
        <v>23100</v>
      </c>
      <c r="K6470" s="18">
        <f t="shared" ca="1" si="1909"/>
        <v>0</v>
      </c>
      <c r="L6470" s="18">
        <f t="shared" ca="1" si="1921"/>
        <v>0</v>
      </c>
      <c r="M6470" s="18">
        <f t="shared" ca="1" si="1905"/>
        <v>16350</v>
      </c>
      <c r="N6470" s="34">
        <f t="shared" ca="1" si="1910"/>
        <v>25213.287012537123</v>
      </c>
      <c r="P6470" s="18">
        <f t="shared" ca="1" si="1922"/>
        <v>1227.4585969044674</v>
      </c>
      <c r="Q6470" s="47">
        <f ca="1">SUM(L$15:L6470)-SUM(M$15:M6470)</f>
        <v>0</v>
      </c>
      <c r="R6470" s="47" t="str">
        <f t="shared" ca="1" si="1923"/>
        <v>M6473</v>
      </c>
      <c r="S6470" s="40">
        <f t="shared" ca="1" si="1911"/>
        <v>0</v>
      </c>
      <c r="T6470" s="46">
        <f t="shared" ca="1" si="1912"/>
        <v>92</v>
      </c>
      <c r="X6470" s="74">
        <f t="shared" ca="1" si="1913"/>
        <v>1.2274585969044673</v>
      </c>
      <c r="Y6470" s="75">
        <f t="shared" ca="1" si="1914"/>
        <v>1.2274585969044673</v>
      </c>
      <c r="Z6470" s="74">
        <f t="shared" ca="1" si="1915"/>
        <v>3.4125458520004828</v>
      </c>
      <c r="AA6470" s="76">
        <f t="shared" ca="1" si="1916"/>
        <v>1227.4585969044674</v>
      </c>
      <c r="AB6470" s="76">
        <f t="shared" ca="1" si="1917"/>
        <v>3412.5458520004827</v>
      </c>
    </row>
    <row r="6471" spans="1:28" x14ac:dyDescent="0.25">
      <c r="A6471" s="2">
        <f t="shared" si="1918"/>
        <v>7</v>
      </c>
      <c r="B6471" s="16">
        <f ca="1">VLOOKUP(A6471,PERIODS!$O$4:$P$33,2,FALSE)</f>
        <v>3.3000000000000002E-2</v>
      </c>
      <c r="C6471" s="15"/>
      <c r="D6471" s="18">
        <v>5000</v>
      </c>
      <c r="E6471" s="34">
        <f t="shared" ca="1" si="1919"/>
        <v>25213.287012537123</v>
      </c>
      <c r="F6471" s="34">
        <f t="shared" ca="1" si="1920"/>
        <v>3300</v>
      </c>
      <c r="G6471" s="69">
        <f t="shared" ca="1" si="1906"/>
        <v>0</v>
      </c>
      <c r="H6471" s="34">
        <f t="shared" ca="1" si="1907"/>
        <v>-267.960523295408</v>
      </c>
      <c r="I6471" s="34">
        <f t="shared" ca="1" si="1908"/>
        <v>3032.0394767045918</v>
      </c>
      <c r="J6471" s="18">
        <f ca="1">SUM(INDIRECT(ADDRESS(ROW(F6471),COLUMN(F6471),4)):INDIRECT(ADDRESS(ROW(F6471)+N$5-1,COLUMN(F6471),4)))</f>
        <v>23100</v>
      </c>
      <c r="K6471" s="18">
        <f t="shared" ca="1" si="1909"/>
        <v>0</v>
      </c>
      <c r="L6471" s="18">
        <f t="shared" ca="1" si="1921"/>
        <v>0</v>
      </c>
      <c r="M6471" s="18">
        <f t="shared" ca="1" si="1905"/>
        <v>0</v>
      </c>
      <c r="N6471" s="34">
        <f t="shared" ca="1" si="1910"/>
        <v>22181.247535832532</v>
      </c>
      <c r="P6471" s="18">
        <f t="shared" ca="1" si="1922"/>
        <v>267.960523295408</v>
      </c>
      <c r="Q6471" s="47">
        <f ca="1">SUM(L$15:L6471)-SUM(M$15:M6471)</f>
        <v>0</v>
      </c>
      <c r="R6471" s="47" t="str">
        <f t="shared" ca="1" si="1923"/>
        <v>M6474</v>
      </c>
      <c r="S6471" s="40">
        <f t="shared" ca="1" si="1911"/>
        <v>0</v>
      </c>
      <c r="T6471" s="46">
        <f t="shared" ca="1" si="1912"/>
        <v>16</v>
      </c>
      <c r="X6471" s="74">
        <f t="shared" ca="1" si="1913"/>
        <v>-0.26796052329540798</v>
      </c>
      <c r="Y6471" s="75">
        <f t="shared" ca="1" si="1914"/>
        <v>-0.26796052329540798</v>
      </c>
      <c r="Z6471" s="74">
        <f t="shared" ca="1" si="1915"/>
        <v>0.76493797773740668</v>
      </c>
      <c r="AA6471" s="76">
        <f t="shared" ca="1" si="1916"/>
        <v>-267.960523295408</v>
      </c>
      <c r="AB6471" s="76">
        <f t="shared" ca="1" si="1917"/>
        <v>764.93797773740664</v>
      </c>
    </row>
    <row r="6472" spans="1:28" x14ac:dyDescent="0.25">
      <c r="A6472" s="2">
        <f t="shared" si="1918"/>
        <v>8</v>
      </c>
      <c r="B6472" s="16">
        <f ca="1">VLOOKUP(A6472,PERIODS!$O$4:$P$33,2,FALSE)</f>
        <v>3.3000000000000002E-2</v>
      </c>
      <c r="C6472" s="15"/>
      <c r="D6472" s="18">
        <v>5000</v>
      </c>
      <c r="E6472" s="34">
        <f t="shared" ca="1" si="1919"/>
        <v>22181.247535832532</v>
      </c>
      <c r="F6472" s="34">
        <f t="shared" ca="1" si="1920"/>
        <v>3300</v>
      </c>
      <c r="G6472" s="69">
        <f t="shared" ca="1" si="1906"/>
        <v>0</v>
      </c>
      <c r="H6472" s="34">
        <f t="shared" ca="1" si="1907"/>
        <v>-1244.5389993440267</v>
      </c>
      <c r="I6472" s="34">
        <f t="shared" ca="1" si="1908"/>
        <v>2055.4610006559733</v>
      </c>
      <c r="J6472" s="18">
        <f ca="1">SUM(INDIRECT(ADDRESS(ROW(F6472),COLUMN(F6472),4)):INDIRECT(ADDRESS(ROW(F6472)+N$5-1,COLUMN(F6472),4)))</f>
        <v>23100</v>
      </c>
      <c r="K6472" s="18">
        <f t="shared" ca="1" si="1909"/>
        <v>16350</v>
      </c>
      <c r="L6472" s="18">
        <f t="shared" ca="1" si="1921"/>
        <v>16350</v>
      </c>
      <c r="M6472" s="18">
        <f t="shared" ca="1" si="1905"/>
        <v>0</v>
      </c>
      <c r="N6472" s="34">
        <f t="shared" ca="1" si="1910"/>
        <v>20125.786535176558</v>
      </c>
      <c r="P6472" s="18">
        <f t="shared" ca="1" si="1922"/>
        <v>1244.5389993440267</v>
      </c>
      <c r="Q6472" s="47">
        <f ca="1">SUM(L$15:L6472)-SUM(M$15:M6472)</f>
        <v>16350</v>
      </c>
      <c r="R6472" s="47" t="str">
        <f t="shared" ca="1" si="1923"/>
        <v>M6475</v>
      </c>
      <c r="S6472" s="40">
        <f t="shared" ca="1" si="1911"/>
        <v>0</v>
      </c>
      <c r="T6472" s="46">
        <f t="shared" ca="1" si="1912"/>
        <v>24</v>
      </c>
      <c r="X6472" s="74">
        <f t="shared" ca="1" si="1913"/>
        <v>-1.2445389993440268</v>
      </c>
      <c r="Y6472" s="75">
        <f t="shared" ca="1" si="1914"/>
        <v>-1.2445389993440268</v>
      </c>
      <c r="Z6472" s="74">
        <f t="shared" ca="1" si="1915"/>
        <v>0.28807367967983427</v>
      </c>
      <c r="AA6472" s="76">
        <f t="shared" ca="1" si="1916"/>
        <v>-1244.5389993440267</v>
      </c>
      <c r="AB6472" s="76">
        <f t="shared" ca="1" si="1917"/>
        <v>288.0736796798343</v>
      </c>
    </row>
    <row r="6473" spans="1:28" x14ac:dyDescent="0.25">
      <c r="A6473" s="2">
        <f t="shared" si="1918"/>
        <v>9</v>
      </c>
      <c r="B6473" s="16">
        <f ca="1">VLOOKUP(A6473,PERIODS!$O$4:$P$33,2,FALSE)</f>
        <v>3.3000000000000002E-2</v>
      </c>
      <c r="C6473" s="15"/>
      <c r="D6473" s="18">
        <v>5000</v>
      </c>
      <c r="E6473" s="34">
        <f t="shared" ca="1" si="1919"/>
        <v>20125.786535176558</v>
      </c>
      <c r="F6473" s="34">
        <f t="shared" ca="1" si="1920"/>
        <v>3300</v>
      </c>
      <c r="G6473" s="69">
        <f t="shared" ca="1" si="1906"/>
        <v>0</v>
      </c>
      <c r="H6473" s="34">
        <f t="shared" ca="1" si="1907"/>
        <v>1403.2927803882515</v>
      </c>
      <c r="I6473" s="34">
        <f t="shared" ca="1" si="1908"/>
        <v>4703.2927803882512</v>
      </c>
      <c r="J6473" s="18">
        <f ca="1">SUM(INDIRECT(ADDRESS(ROW(F6473),COLUMN(F6473),4)):INDIRECT(ADDRESS(ROW(F6473)+N$5-1,COLUMN(F6473),4)))</f>
        <v>23100</v>
      </c>
      <c r="K6473" s="18">
        <f t="shared" ca="1" si="1909"/>
        <v>16350</v>
      </c>
      <c r="L6473" s="18">
        <f t="shared" ca="1" si="1921"/>
        <v>0</v>
      </c>
      <c r="M6473" s="18">
        <f t="shared" ca="1" si="1905"/>
        <v>0</v>
      </c>
      <c r="N6473" s="34">
        <f t="shared" ca="1" si="1910"/>
        <v>15422.493754788306</v>
      </c>
      <c r="P6473" s="18">
        <f t="shared" ca="1" si="1922"/>
        <v>1403.2927803882515</v>
      </c>
      <c r="Q6473" s="47">
        <f ca="1">SUM(L$15:L6473)-SUM(M$15:M6473)</f>
        <v>16350</v>
      </c>
      <c r="R6473" s="47" t="str">
        <f t="shared" ca="1" si="1923"/>
        <v>M6476</v>
      </c>
      <c r="S6473" s="40">
        <f t="shared" ca="1" si="1911"/>
        <v>0</v>
      </c>
      <c r="T6473" s="46">
        <f t="shared" ca="1" si="1912"/>
        <v>68</v>
      </c>
      <c r="X6473" s="74">
        <f t="shared" ca="1" si="1913"/>
        <v>1.4032927803882516</v>
      </c>
      <c r="Y6473" s="75">
        <f t="shared" ca="1" si="1914"/>
        <v>1.4032927803882516</v>
      </c>
      <c r="Z6473" s="74">
        <f t="shared" ca="1" si="1915"/>
        <v>4.0685748579708756</v>
      </c>
      <c r="AA6473" s="76">
        <f t="shared" ca="1" si="1916"/>
        <v>1403.2927803882515</v>
      </c>
      <c r="AB6473" s="76">
        <f t="shared" ca="1" si="1917"/>
        <v>4068.5748579708757</v>
      </c>
    </row>
    <row r="6474" spans="1:28" x14ac:dyDescent="0.25">
      <c r="A6474" s="2">
        <f t="shared" si="1918"/>
        <v>10</v>
      </c>
      <c r="B6474" s="16">
        <f ca="1">VLOOKUP(A6474,PERIODS!$O$4:$P$33,2,FALSE)</f>
        <v>3.3000000000000002E-2</v>
      </c>
      <c r="C6474" s="15"/>
      <c r="D6474" s="18">
        <v>5000</v>
      </c>
      <c r="E6474" s="34">
        <f t="shared" ca="1" si="1919"/>
        <v>15422.493754788306</v>
      </c>
      <c r="F6474" s="34">
        <f t="shared" ca="1" si="1920"/>
        <v>3300</v>
      </c>
      <c r="G6474" s="69">
        <f t="shared" ca="1" si="1906"/>
        <v>0</v>
      </c>
      <c r="H6474" s="34">
        <f t="shared" ca="1" si="1907"/>
        <v>-1539.9406823566212</v>
      </c>
      <c r="I6474" s="34">
        <f t="shared" ca="1" si="1908"/>
        <v>1760.0593176433788</v>
      </c>
      <c r="J6474" s="18">
        <f ca="1">SUM(INDIRECT(ADDRESS(ROW(F6474),COLUMN(F6474),4)):INDIRECT(ADDRESS(ROW(F6474)+N$5-1,COLUMN(F6474),4)))</f>
        <v>23100</v>
      </c>
      <c r="K6474" s="18">
        <f t="shared" ca="1" si="1909"/>
        <v>16350</v>
      </c>
      <c r="L6474" s="18">
        <f t="shared" ca="1" si="1921"/>
        <v>0</v>
      </c>
      <c r="M6474" s="18">
        <f t="shared" ca="1" si="1905"/>
        <v>0</v>
      </c>
      <c r="N6474" s="34">
        <f t="shared" ca="1" si="1910"/>
        <v>13662.434437144926</v>
      </c>
      <c r="P6474" s="18">
        <f t="shared" ca="1" si="1922"/>
        <v>1539.9406823566212</v>
      </c>
      <c r="Q6474" s="47">
        <f ca="1">SUM(L$15:L6474)-SUM(M$15:M6474)</f>
        <v>16350</v>
      </c>
      <c r="R6474" s="47" t="str">
        <f t="shared" ca="1" si="1923"/>
        <v>M6477</v>
      </c>
      <c r="S6474" s="40">
        <f t="shared" ca="1" si="1911"/>
        <v>0</v>
      </c>
      <c r="T6474" s="46">
        <f t="shared" ca="1" si="1912"/>
        <v>82</v>
      </c>
      <c r="X6474" s="74">
        <f t="shared" ca="1" si="1913"/>
        <v>-1.5399406823566213</v>
      </c>
      <c r="Y6474" s="75">
        <f t="shared" ca="1" si="1914"/>
        <v>-1.5399406823566213</v>
      </c>
      <c r="Z6474" s="74">
        <f t="shared" ca="1" si="1915"/>
        <v>0.21439381838586583</v>
      </c>
      <c r="AA6474" s="76">
        <f t="shared" ca="1" si="1916"/>
        <v>-1539.9406823566212</v>
      </c>
      <c r="AB6474" s="76">
        <f t="shared" ca="1" si="1917"/>
        <v>214.39381838586581</v>
      </c>
    </row>
    <row r="6475" spans="1:28" x14ac:dyDescent="0.25">
      <c r="A6475" s="2">
        <f t="shared" si="1918"/>
        <v>11</v>
      </c>
      <c r="B6475" s="16">
        <f ca="1">VLOOKUP(A6475,PERIODS!$O$4:$P$33,2,FALSE)</f>
        <v>3.3000000000000002E-2</v>
      </c>
      <c r="C6475" s="15"/>
      <c r="D6475" s="18">
        <v>5000</v>
      </c>
      <c r="E6475" s="34">
        <f t="shared" ca="1" si="1919"/>
        <v>13662.434437144926</v>
      </c>
      <c r="F6475" s="34">
        <f t="shared" ca="1" si="1920"/>
        <v>3300</v>
      </c>
      <c r="G6475" s="69">
        <f t="shared" ca="1" si="1906"/>
        <v>0</v>
      </c>
      <c r="H6475" s="34">
        <f t="shared" ca="1" si="1907"/>
        <v>-876.20376147525633</v>
      </c>
      <c r="I6475" s="34">
        <f t="shared" ca="1" si="1908"/>
        <v>2423.7962385247438</v>
      </c>
      <c r="J6475" s="18">
        <f ca="1">SUM(INDIRECT(ADDRESS(ROW(F6475),COLUMN(F6475),4)):INDIRECT(ADDRESS(ROW(F6475)+N$5-1,COLUMN(F6475),4)))</f>
        <v>23300</v>
      </c>
      <c r="K6475" s="18">
        <f t="shared" ca="1" si="1909"/>
        <v>0</v>
      </c>
      <c r="L6475" s="18">
        <f t="shared" ca="1" si="1921"/>
        <v>0</v>
      </c>
      <c r="M6475" s="18">
        <f t="shared" ca="1" si="1905"/>
        <v>16350</v>
      </c>
      <c r="N6475" s="34">
        <f t="shared" ca="1" si="1910"/>
        <v>27588.638198620181</v>
      </c>
      <c r="P6475" s="18">
        <f t="shared" ca="1" si="1922"/>
        <v>876.20376147525633</v>
      </c>
      <c r="Q6475" s="47">
        <f ca="1">SUM(L$15:L6475)-SUM(M$15:M6475)</f>
        <v>0</v>
      </c>
      <c r="R6475" s="47" t="str">
        <f t="shared" ca="1" si="1923"/>
        <v>M6478</v>
      </c>
      <c r="S6475" s="40">
        <f t="shared" ca="1" si="1911"/>
        <v>0</v>
      </c>
      <c r="T6475" s="46">
        <f t="shared" ca="1" si="1912"/>
        <v>9</v>
      </c>
      <c r="X6475" s="74">
        <f t="shared" ca="1" si="1913"/>
        <v>-0.87620376147525636</v>
      </c>
      <c r="Y6475" s="75">
        <f t="shared" ca="1" si="1914"/>
        <v>-0.87620376147525636</v>
      </c>
      <c r="Z6475" s="74">
        <f t="shared" ca="1" si="1915"/>
        <v>0.41636051914279215</v>
      </c>
      <c r="AA6475" s="76">
        <f t="shared" ca="1" si="1916"/>
        <v>-876.20376147525633</v>
      </c>
      <c r="AB6475" s="76">
        <f t="shared" ca="1" si="1917"/>
        <v>416.36051914279216</v>
      </c>
    </row>
    <row r="6476" spans="1:28" x14ac:dyDescent="0.25">
      <c r="A6476" s="2">
        <f t="shared" si="1918"/>
        <v>12</v>
      </c>
      <c r="B6476" s="16">
        <f ca="1">VLOOKUP(A6476,PERIODS!$O$4:$P$33,2,FALSE)</f>
        <v>3.3000000000000002E-2</v>
      </c>
      <c r="C6476" s="15"/>
      <c r="D6476" s="18">
        <v>5000</v>
      </c>
      <c r="E6476" s="34">
        <f t="shared" ca="1" si="1919"/>
        <v>27588.638198620181</v>
      </c>
      <c r="F6476" s="34">
        <f t="shared" ca="1" si="1920"/>
        <v>3300</v>
      </c>
      <c r="G6476" s="69">
        <f t="shared" ca="1" si="1906"/>
        <v>0</v>
      </c>
      <c r="H6476" s="34">
        <f t="shared" ca="1" si="1907"/>
        <v>-768.29881130596391</v>
      </c>
      <c r="I6476" s="34">
        <f t="shared" ca="1" si="1908"/>
        <v>2531.7011886940363</v>
      </c>
      <c r="J6476" s="18">
        <f ca="1">SUM(INDIRECT(ADDRESS(ROW(F6476),COLUMN(F6476),4)):INDIRECT(ADDRESS(ROW(F6476)+N$5-1,COLUMN(F6476),4)))</f>
        <v>23500</v>
      </c>
      <c r="K6476" s="18">
        <f t="shared" ca="1" si="1909"/>
        <v>0</v>
      </c>
      <c r="L6476" s="18">
        <f t="shared" ca="1" si="1921"/>
        <v>0</v>
      </c>
      <c r="M6476" s="18">
        <f t="shared" ca="1" si="1905"/>
        <v>0</v>
      </c>
      <c r="N6476" s="34">
        <f t="shared" ca="1" si="1910"/>
        <v>25056.937009926143</v>
      </c>
      <c r="P6476" s="18">
        <f t="shared" ca="1" si="1922"/>
        <v>768.29881130596391</v>
      </c>
      <c r="Q6476" s="47">
        <f ca="1">SUM(L$15:L6476)-SUM(M$15:M6476)</f>
        <v>0</v>
      </c>
      <c r="R6476" s="47" t="str">
        <f t="shared" ca="1" si="1923"/>
        <v>M6479</v>
      </c>
      <c r="S6476" s="40">
        <f t="shared" ca="1" si="1911"/>
        <v>0</v>
      </c>
      <c r="T6476" s="46">
        <f t="shared" ca="1" si="1912"/>
        <v>24</v>
      </c>
      <c r="X6476" s="74">
        <f t="shared" ca="1" si="1913"/>
        <v>-0.76829881130596389</v>
      </c>
      <c r="Y6476" s="75">
        <f t="shared" ca="1" si="1914"/>
        <v>-0.76829881130596389</v>
      </c>
      <c r="Z6476" s="74">
        <f t="shared" ca="1" si="1915"/>
        <v>0.46380141127817642</v>
      </c>
      <c r="AA6476" s="76">
        <f t="shared" ca="1" si="1916"/>
        <v>-768.29881130596391</v>
      </c>
      <c r="AB6476" s="76">
        <f t="shared" ca="1" si="1917"/>
        <v>463.80141127817643</v>
      </c>
    </row>
    <row r="6477" spans="1:28" x14ac:dyDescent="0.25">
      <c r="A6477" s="2">
        <f t="shared" si="1918"/>
        <v>13</v>
      </c>
      <c r="B6477" s="16">
        <f ca="1">VLOOKUP(A6477,PERIODS!$O$4:$P$33,2,FALSE)</f>
        <v>3.3000000000000002E-2</v>
      </c>
      <c r="C6477" s="15"/>
      <c r="D6477" s="18">
        <v>5000</v>
      </c>
      <c r="E6477" s="34">
        <f t="shared" ca="1" si="1919"/>
        <v>25056.937009926143</v>
      </c>
      <c r="F6477" s="34">
        <f t="shared" ca="1" si="1920"/>
        <v>3300</v>
      </c>
      <c r="G6477" s="69">
        <f t="shared" ca="1" si="1906"/>
        <v>0</v>
      </c>
      <c r="H6477" s="34">
        <f t="shared" ca="1" si="1907"/>
        <v>499.22081962277463</v>
      </c>
      <c r="I6477" s="34">
        <f t="shared" ca="1" si="1908"/>
        <v>3799.2208196227748</v>
      </c>
      <c r="J6477" s="18">
        <f ca="1">SUM(INDIRECT(ADDRESS(ROW(F6477),COLUMN(F6477),4)):INDIRECT(ADDRESS(ROW(F6477)+N$5-1,COLUMN(F6477),4)))</f>
        <v>23700</v>
      </c>
      <c r="K6477" s="18">
        <f t="shared" ca="1" si="1909"/>
        <v>0</v>
      </c>
      <c r="L6477" s="18">
        <f t="shared" ca="1" si="1921"/>
        <v>0</v>
      </c>
      <c r="M6477" s="18">
        <f t="shared" ca="1" si="1905"/>
        <v>0</v>
      </c>
      <c r="N6477" s="34">
        <f t="shared" ca="1" si="1910"/>
        <v>21257.71619030337</v>
      </c>
      <c r="P6477" s="18">
        <f t="shared" ca="1" si="1922"/>
        <v>499.22081962277463</v>
      </c>
      <c r="Q6477" s="47">
        <f ca="1">SUM(L$15:L6477)-SUM(M$15:M6477)</f>
        <v>0</v>
      </c>
      <c r="R6477" s="47" t="str">
        <f t="shared" ca="1" si="1923"/>
        <v>M6480</v>
      </c>
      <c r="S6477" s="40">
        <f t="shared" ca="1" si="1911"/>
        <v>0</v>
      </c>
      <c r="T6477" s="46">
        <f t="shared" ca="1" si="1912"/>
        <v>32</v>
      </c>
      <c r="X6477" s="74">
        <f t="shared" ca="1" si="1913"/>
        <v>0.49922081962277465</v>
      </c>
      <c r="Y6477" s="75">
        <f t="shared" ca="1" si="1914"/>
        <v>0.49922081962277465</v>
      </c>
      <c r="Z6477" s="74">
        <f t="shared" ca="1" si="1915"/>
        <v>1.6474371197960471</v>
      </c>
      <c r="AA6477" s="76">
        <f t="shared" ca="1" si="1916"/>
        <v>499.22081962277463</v>
      </c>
      <c r="AB6477" s="76">
        <f t="shared" ca="1" si="1917"/>
        <v>1647.4371197960472</v>
      </c>
    </row>
    <row r="6478" spans="1:28" x14ac:dyDescent="0.25">
      <c r="A6478" s="2">
        <f t="shared" si="1918"/>
        <v>14</v>
      </c>
      <c r="B6478" s="16">
        <f ca="1">VLOOKUP(A6478,PERIODS!$O$4:$P$33,2,FALSE)</f>
        <v>3.3000000000000002E-2</v>
      </c>
      <c r="C6478" s="15"/>
      <c r="D6478" s="18">
        <v>5000</v>
      </c>
      <c r="E6478" s="34">
        <f t="shared" ca="1" si="1919"/>
        <v>21257.71619030337</v>
      </c>
      <c r="F6478" s="34">
        <f t="shared" ca="1" si="1920"/>
        <v>3300</v>
      </c>
      <c r="G6478" s="69">
        <f t="shared" ca="1" si="1906"/>
        <v>0</v>
      </c>
      <c r="H6478" s="34">
        <f t="shared" ca="1" si="1907"/>
        <v>820.8160311934646</v>
      </c>
      <c r="I6478" s="34">
        <f t="shared" ca="1" si="1908"/>
        <v>4120.8160311934644</v>
      </c>
      <c r="J6478" s="18">
        <f ca="1">SUM(INDIRECT(ADDRESS(ROW(F6478),COLUMN(F6478),4)):INDIRECT(ADDRESS(ROW(F6478)+N$5-1,COLUMN(F6478),4)))</f>
        <v>23900</v>
      </c>
      <c r="K6478" s="18">
        <f t="shared" ca="1" si="1909"/>
        <v>16350</v>
      </c>
      <c r="L6478" s="18">
        <f t="shared" ca="1" si="1921"/>
        <v>16350</v>
      </c>
      <c r="M6478" s="18">
        <f t="shared" ca="1" si="1905"/>
        <v>0</v>
      </c>
      <c r="N6478" s="34">
        <f t="shared" ca="1" si="1910"/>
        <v>17136.900159109908</v>
      </c>
      <c r="P6478" s="18">
        <f t="shared" ca="1" si="1922"/>
        <v>820.8160311934646</v>
      </c>
      <c r="Q6478" s="47">
        <f ca="1">SUM(L$15:L6478)-SUM(M$15:M6478)</f>
        <v>16350</v>
      </c>
      <c r="R6478" s="47" t="str">
        <f t="shared" ca="1" si="1923"/>
        <v>M6481</v>
      </c>
      <c r="S6478" s="40">
        <f t="shared" ca="1" si="1911"/>
        <v>0</v>
      </c>
      <c r="T6478" s="46">
        <f t="shared" ca="1" si="1912"/>
        <v>1</v>
      </c>
      <c r="X6478" s="74">
        <f t="shared" ca="1" si="1913"/>
        <v>0.82081603119346458</v>
      </c>
      <c r="Y6478" s="75">
        <f t="shared" ca="1" si="1914"/>
        <v>0.82081603119346458</v>
      </c>
      <c r="Z6478" s="74">
        <f t="shared" ca="1" si="1915"/>
        <v>2.2723533924010262</v>
      </c>
      <c r="AA6478" s="76">
        <f t="shared" ca="1" si="1916"/>
        <v>820.8160311934646</v>
      </c>
      <c r="AB6478" s="76">
        <f t="shared" ca="1" si="1917"/>
        <v>2272.3533924010262</v>
      </c>
    </row>
    <row r="6479" spans="1:28" x14ac:dyDescent="0.25">
      <c r="A6479" s="2">
        <f t="shared" si="1918"/>
        <v>15</v>
      </c>
      <c r="B6479" s="16">
        <f ca="1">VLOOKUP(A6479,PERIODS!$O$4:$P$33,2,FALSE)</f>
        <v>3.3000000000000002E-2</v>
      </c>
      <c r="C6479" s="15"/>
      <c r="D6479" s="18">
        <v>5000</v>
      </c>
      <c r="E6479" s="34">
        <f t="shared" ca="1" si="1919"/>
        <v>17136.900159109908</v>
      </c>
      <c r="F6479" s="34">
        <f t="shared" ca="1" si="1920"/>
        <v>3300</v>
      </c>
      <c r="G6479" s="69">
        <f t="shared" ca="1" si="1906"/>
        <v>0</v>
      </c>
      <c r="H6479" s="34">
        <f t="shared" ca="1" si="1907"/>
        <v>-1245.3706078698031</v>
      </c>
      <c r="I6479" s="34">
        <f t="shared" ca="1" si="1908"/>
        <v>2054.6293921301967</v>
      </c>
      <c r="J6479" s="18">
        <f ca="1">SUM(INDIRECT(ADDRESS(ROW(F6479),COLUMN(F6479),4)):INDIRECT(ADDRESS(ROW(F6479)+N$5-1,COLUMN(F6479),4)))</f>
        <v>24100</v>
      </c>
      <c r="K6479" s="18">
        <f t="shared" ca="1" si="1909"/>
        <v>16350</v>
      </c>
      <c r="L6479" s="18">
        <f t="shared" ca="1" si="1921"/>
        <v>0</v>
      </c>
      <c r="M6479" s="18">
        <f t="shared" ref="M6479:M6542" ca="1" si="1924">SUMIF($R$15:$R$8014,ADDRESS(ROW(M6479),COLUMN(M6479),4),$L$15:$L$8014)</f>
        <v>0</v>
      </c>
      <c r="N6479" s="34">
        <f t="shared" ca="1" si="1910"/>
        <v>15082.270766979711</v>
      </c>
      <c r="P6479" s="18">
        <f t="shared" ca="1" si="1922"/>
        <v>1245.3706078698031</v>
      </c>
      <c r="Q6479" s="47">
        <f ca="1">SUM(L$15:L6479)-SUM(M$15:M6479)</f>
        <v>16350</v>
      </c>
      <c r="R6479" s="47" t="str">
        <f t="shared" ca="1" si="1923"/>
        <v>M6482</v>
      </c>
      <c r="S6479" s="40">
        <f t="shared" ca="1" si="1911"/>
        <v>0</v>
      </c>
      <c r="T6479" s="46">
        <f t="shared" ca="1" si="1912"/>
        <v>82</v>
      </c>
      <c r="X6479" s="74">
        <f t="shared" ca="1" si="1913"/>
        <v>-1.245370607869803</v>
      </c>
      <c r="Y6479" s="75">
        <f t="shared" ca="1" si="1914"/>
        <v>-1.245370607869803</v>
      </c>
      <c r="Z6479" s="74">
        <f t="shared" ca="1" si="1915"/>
        <v>0.28783421473610582</v>
      </c>
      <c r="AA6479" s="76">
        <f t="shared" ca="1" si="1916"/>
        <v>-1245.3706078698031</v>
      </c>
      <c r="AB6479" s="76">
        <f t="shared" ca="1" si="1917"/>
        <v>287.83421473610582</v>
      </c>
    </row>
    <row r="6480" spans="1:28" x14ac:dyDescent="0.25">
      <c r="A6480" s="2">
        <f t="shared" si="1918"/>
        <v>16</v>
      </c>
      <c r="B6480" s="16">
        <f ca="1">VLOOKUP(A6480,PERIODS!$O$4:$P$33,2,FALSE)</f>
        <v>3.3000000000000002E-2</v>
      </c>
      <c r="C6480" s="15"/>
      <c r="D6480" s="18">
        <v>5000</v>
      </c>
      <c r="E6480" s="34">
        <f t="shared" ca="1" si="1919"/>
        <v>15082.270766979711</v>
      </c>
      <c r="F6480" s="34">
        <f t="shared" ca="1" si="1920"/>
        <v>3300</v>
      </c>
      <c r="G6480" s="69">
        <f t="shared" ref="G6480:G6543" ca="1" si="1925">((2*RAND()*$F$5)-$F$5)*E6480</f>
        <v>0</v>
      </c>
      <c r="H6480" s="34">
        <f t="shared" ref="H6480:H6543" ca="1" si="1926">IF($S$3="NORM",AA6480,IF($S$3="LOGNORM",AB6480,0))</f>
        <v>1959.9639845400536</v>
      </c>
      <c r="I6480" s="34">
        <f t="shared" ref="I6480:I6543" ca="1" si="1927">IF(F6480+H6480&lt;0,0,F6480+H6480)</f>
        <v>5259.9639845400534</v>
      </c>
      <c r="J6480" s="18">
        <f ca="1">SUM(INDIRECT(ADDRESS(ROW(F6480),COLUMN(F6480),4)):INDIRECT(ADDRESS(ROW(F6480)+N$5-1,COLUMN(F6480),4)))</f>
        <v>24300</v>
      </c>
      <c r="K6480" s="18">
        <f t="shared" ref="K6480:K6543" ca="1" si="1928">Q6480</f>
        <v>16350</v>
      </c>
      <c r="L6480" s="18">
        <f t="shared" ca="1" si="1921"/>
        <v>0</v>
      </c>
      <c r="M6480" s="18">
        <f t="shared" ca="1" si="1924"/>
        <v>0</v>
      </c>
      <c r="N6480" s="34">
        <f t="shared" ref="N6480:N6543" ca="1" si="1929">E6480+G6480-I6480+M6480-S6480</f>
        <v>9822.3067824396567</v>
      </c>
      <c r="P6480" s="18">
        <f t="shared" ca="1" si="1922"/>
        <v>1959.9639845400536</v>
      </c>
      <c r="Q6480" s="47">
        <f ca="1">SUM(L$15:L6480)-SUM(M$15:M6480)</f>
        <v>16350</v>
      </c>
      <c r="R6480" s="47" t="str">
        <f t="shared" ca="1" si="1923"/>
        <v>M6483</v>
      </c>
      <c r="S6480" s="40">
        <f t="shared" ref="S6480:S6543" ca="1" si="1930">IF(T6480&gt;N$6*100,M6480,0)</f>
        <v>0</v>
      </c>
      <c r="T6480" s="46">
        <f t="shared" ref="T6480:T6543" ca="1" si="1931">RANDBETWEEN(0,100)</f>
        <v>29</v>
      </c>
      <c r="X6480" s="74">
        <f t="shared" ref="X6480:X6543" ca="1" si="1932">NORMINV(RAND(),0,1)</f>
        <v>1.9923316681515615</v>
      </c>
      <c r="Y6480" s="75">
        <f t="shared" ref="Y6480:Y6543" ca="1" si="1933">IF(AND(X6480&gt;$F$6,$F$6&gt;0),$F$6,X6480)</f>
        <v>1.9599639845400536</v>
      </c>
      <c r="Z6480" s="74">
        <f t="shared" ref="Z6480:Z6543" ca="1" si="1934">EXP(Y6480)</f>
        <v>7.0990713842313315</v>
      </c>
      <c r="AA6480" s="76">
        <f t="shared" ref="AA6480:AA6543" ca="1" si="1935">$F$3*Y6480</f>
        <v>1959.9639845400536</v>
      </c>
      <c r="AB6480" s="76">
        <f t="shared" ref="AB6480:AB6543" ca="1" si="1936">$F$3*Z6480</f>
        <v>7099.0713842313316</v>
      </c>
    </row>
    <row r="6481" spans="1:28" x14ac:dyDescent="0.25">
      <c r="A6481" s="2">
        <f t="shared" ref="A6481:A6544" si="1937">IF(AND(A6480=12,OR(A$14="MS",A$14="M0")),1,IF(AND(A6480=4,OR(A$14="WS",A$14="W0")),1,IF(AND(A6480=30,OR(A$14="DS",A$14="D0")),1,A6480+1)))</f>
        <v>17</v>
      </c>
      <c r="B6481" s="16">
        <f ca="1">VLOOKUP(A6481,PERIODS!$O$4:$P$33,2,FALSE)</f>
        <v>3.5000000000000003E-2</v>
      </c>
      <c r="C6481" s="15"/>
      <c r="D6481" s="18">
        <v>5000</v>
      </c>
      <c r="E6481" s="34">
        <f t="shared" ca="1" si="1919"/>
        <v>9822.3067824396567</v>
      </c>
      <c r="F6481" s="34">
        <f t="shared" ca="1" si="1920"/>
        <v>3500.0000000000005</v>
      </c>
      <c r="G6481" s="69">
        <f t="shared" ca="1" si="1925"/>
        <v>0</v>
      </c>
      <c r="H6481" s="34">
        <f t="shared" ca="1" si="1926"/>
        <v>56.563867755419238</v>
      </c>
      <c r="I6481" s="34">
        <f t="shared" ca="1" si="1927"/>
        <v>3556.5638677554198</v>
      </c>
      <c r="J6481" s="18">
        <f ca="1">SUM(INDIRECT(ADDRESS(ROW(F6481),COLUMN(F6481),4)):INDIRECT(ADDRESS(ROW(F6481)+N$5-1,COLUMN(F6481),4)))</f>
        <v>24500.000000000004</v>
      </c>
      <c r="K6481" s="18">
        <f t="shared" ca="1" si="1928"/>
        <v>0</v>
      </c>
      <c r="L6481" s="18">
        <f t="shared" ca="1" si="1921"/>
        <v>0</v>
      </c>
      <c r="M6481" s="18">
        <f t="shared" ca="1" si="1924"/>
        <v>16350</v>
      </c>
      <c r="N6481" s="34">
        <f t="shared" ca="1" si="1929"/>
        <v>22615.742914684237</v>
      </c>
      <c r="P6481" s="18">
        <f t="shared" ca="1" si="1922"/>
        <v>56.563867755419238</v>
      </c>
      <c r="Q6481" s="47">
        <f ca="1">SUM(L$15:L6481)-SUM(M$15:M6481)</f>
        <v>0</v>
      </c>
      <c r="R6481" s="47" t="str">
        <f t="shared" ca="1" si="1923"/>
        <v>M6484</v>
      </c>
      <c r="S6481" s="40">
        <f t="shared" ca="1" si="1930"/>
        <v>0</v>
      </c>
      <c r="T6481" s="46">
        <f t="shared" ca="1" si="1931"/>
        <v>70</v>
      </c>
      <c r="X6481" s="74">
        <f t="shared" ca="1" si="1932"/>
        <v>5.6563867755419238E-2</v>
      </c>
      <c r="Y6481" s="75">
        <f t="shared" ca="1" si="1933"/>
        <v>5.6563867755419238E-2</v>
      </c>
      <c r="Z6481" s="74">
        <f t="shared" ca="1" si="1934"/>
        <v>1.0581941971302056</v>
      </c>
      <c r="AA6481" s="76">
        <f t="shared" ca="1" si="1935"/>
        <v>56.563867755419238</v>
      </c>
      <c r="AB6481" s="76">
        <f t="shared" ca="1" si="1936"/>
        <v>1058.1941971302056</v>
      </c>
    </row>
    <row r="6482" spans="1:28" x14ac:dyDescent="0.25">
      <c r="A6482" s="2">
        <f t="shared" si="1937"/>
        <v>18</v>
      </c>
      <c r="B6482" s="16">
        <f ca="1">VLOOKUP(A6482,PERIODS!$O$4:$P$33,2,FALSE)</f>
        <v>3.5000000000000003E-2</v>
      </c>
      <c r="C6482" s="15"/>
      <c r="D6482" s="18">
        <v>5000</v>
      </c>
      <c r="E6482" s="34">
        <f t="shared" ca="1" si="1919"/>
        <v>22615.742914684237</v>
      </c>
      <c r="F6482" s="34">
        <f t="shared" ca="1" si="1920"/>
        <v>3500.0000000000005</v>
      </c>
      <c r="G6482" s="69">
        <f t="shared" ca="1" si="1925"/>
        <v>0</v>
      </c>
      <c r="H6482" s="34">
        <f t="shared" ca="1" si="1926"/>
        <v>864.96622355304453</v>
      </c>
      <c r="I6482" s="34">
        <f t="shared" ca="1" si="1927"/>
        <v>4364.966223553045</v>
      </c>
      <c r="J6482" s="18">
        <f ca="1">SUM(INDIRECT(ADDRESS(ROW(F6482),COLUMN(F6482),4)):INDIRECT(ADDRESS(ROW(F6482)+N$5-1,COLUMN(F6482),4)))</f>
        <v>24500.000000000004</v>
      </c>
      <c r="K6482" s="18">
        <f t="shared" ca="1" si="1928"/>
        <v>16350</v>
      </c>
      <c r="L6482" s="18">
        <f t="shared" ca="1" si="1921"/>
        <v>16350</v>
      </c>
      <c r="M6482" s="18">
        <f t="shared" ca="1" si="1924"/>
        <v>0</v>
      </c>
      <c r="N6482" s="34">
        <f t="shared" ca="1" si="1929"/>
        <v>18250.776691131192</v>
      </c>
      <c r="P6482" s="18">
        <f t="shared" ca="1" si="1922"/>
        <v>864.96622355304453</v>
      </c>
      <c r="Q6482" s="47">
        <f ca="1">SUM(L$15:L6482)-SUM(M$15:M6482)</f>
        <v>16350</v>
      </c>
      <c r="R6482" s="47" t="str">
        <f t="shared" ca="1" si="1923"/>
        <v>M6485</v>
      </c>
      <c r="S6482" s="40">
        <f t="shared" ca="1" si="1930"/>
        <v>0</v>
      </c>
      <c r="T6482" s="46">
        <f t="shared" ca="1" si="1931"/>
        <v>75</v>
      </c>
      <c r="X6482" s="74">
        <f t="shared" ca="1" si="1932"/>
        <v>0.86496622355304453</v>
      </c>
      <c r="Y6482" s="75">
        <f t="shared" ca="1" si="1933"/>
        <v>0.86496622355304453</v>
      </c>
      <c r="Z6482" s="74">
        <f t="shared" ca="1" si="1934"/>
        <v>2.3749258680647758</v>
      </c>
      <c r="AA6482" s="76">
        <f t="shared" ca="1" si="1935"/>
        <v>864.96622355304453</v>
      </c>
      <c r="AB6482" s="76">
        <f t="shared" ca="1" si="1936"/>
        <v>2374.9258680647758</v>
      </c>
    </row>
    <row r="6483" spans="1:28" x14ac:dyDescent="0.25">
      <c r="A6483" s="2">
        <f t="shared" si="1937"/>
        <v>19</v>
      </c>
      <c r="B6483" s="16">
        <f ca="1">VLOOKUP(A6483,PERIODS!$O$4:$P$33,2,FALSE)</f>
        <v>3.5000000000000003E-2</v>
      </c>
      <c r="C6483" s="15"/>
      <c r="D6483" s="18">
        <v>5000</v>
      </c>
      <c r="E6483" s="34">
        <f t="shared" ca="1" si="1919"/>
        <v>18250.776691131192</v>
      </c>
      <c r="F6483" s="34">
        <f t="shared" ca="1" si="1920"/>
        <v>3500.0000000000005</v>
      </c>
      <c r="G6483" s="69">
        <f t="shared" ca="1" si="1925"/>
        <v>0</v>
      </c>
      <c r="H6483" s="34">
        <f t="shared" ca="1" si="1926"/>
        <v>1856.8187429622267</v>
      </c>
      <c r="I6483" s="34">
        <f t="shared" ca="1" si="1927"/>
        <v>5356.8187429622267</v>
      </c>
      <c r="J6483" s="18">
        <f ca="1">SUM(INDIRECT(ADDRESS(ROW(F6483),COLUMN(F6483),4)):INDIRECT(ADDRESS(ROW(F6483)+N$5-1,COLUMN(F6483),4)))</f>
        <v>24500.000000000004</v>
      </c>
      <c r="K6483" s="18">
        <f t="shared" ca="1" si="1928"/>
        <v>16350</v>
      </c>
      <c r="L6483" s="18">
        <f t="shared" ca="1" si="1921"/>
        <v>0</v>
      </c>
      <c r="M6483" s="18">
        <f t="shared" ca="1" si="1924"/>
        <v>0</v>
      </c>
      <c r="N6483" s="34">
        <f t="shared" ca="1" si="1929"/>
        <v>12893.957948168965</v>
      </c>
      <c r="P6483" s="18">
        <f t="shared" ca="1" si="1922"/>
        <v>1856.8187429622267</v>
      </c>
      <c r="Q6483" s="47">
        <f ca="1">SUM(L$15:L6483)-SUM(M$15:M6483)</f>
        <v>16350</v>
      </c>
      <c r="R6483" s="47" t="str">
        <f t="shared" ca="1" si="1923"/>
        <v>M6486</v>
      </c>
      <c r="S6483" s="40">
        <f t="shared" ca="1" si="1930"/>
        <v>0</v>
      </c>
      <c r="T6483" s="46">
        <f t="shared" ca="1" si="1931"/>
        <v>20</v>
      </c>
      <c r="X6483" s="74">
        <f t="shared" ca="1" si="1932"/>
        <v>1.8568187429622267</v>
      </c>
      <c r="Y6483" s="75">
        <f t="shared" ca="1" si="1933"/>
        <v>1.8568187429622267</v>
      </c>
      <c r="Z6483" s="74">
        <f t="shared" ca="1" si="1934"/>
        <v>6.403333684555351</v>
      </c>
      <c r="AA6483" s="76">
        <f t="shared" ca="1" si="1935"/>
        <v>1856.8187429622267</v>
      </c>
      <c r="AB6483" s="76">
        <f t="shared" ca="1" si="1936"/>
        <v>6403.3336845553513</v>
      </c>
    </row>
    <row r="6484" spans="1:28" x14ac:dyDescent="0.25">
      <c r="A6484" s="2">
        <f t="shared" si="1937"/>
        <v>20</v>
      </c>
      <c r="B6484" s="16">
        <f ca="1">VLOOKUP(A6484,PERIODS!$O$4:$P$33,2,FALSE)</f>
        <v>3.5000000000000003E-2</v>
      </c>
      <c r="C6484" s="15"/>
      <c r="D6484" s="18">
        <v>5000</v>
      </c>
      <c r="E6484" s="34">
        <f t="shared" ca="1" si="1919"/>
        <v>12893.957948168965</v>
      </c>
      <c r="F6484" s="34">
        <f t="shared" ca="1" si="1920"/>
        <v>3500.0000000000005</v>
      </c>
      <c r="G6484" s="69">
        <f t="shared" ca="1" si="1925"/>
        <v>0</v>
      </c>
      <c r="H6484" s="34">
        <f t="shared" ca="1" si="1926"/>
        <v>1623.6052793198255</v>
      </c>
      <c r="I6484" s="34">
        <f t="shared" ca="1" si="1927"/>
        <v>5123.605279319826</v>
      </c>
      <c r="J6484" s="18">
        <f ca="1">SUM(INDIRECT(ADDRESS(ROW(F6484),COLUMN(F6484),4)):INDIRECT(ADDRESS(ROW(F6484)+N$5-1,COLUMN(F6484),4)))</f>
        <v>24500.000000000004</v>
      </c>
      <c r="K6484" s="18">
        <f t="shared" ca="1" si="1928"/>
        <v>16350</v>
      </c>
      <c r="L6484" s="18">
        <f t="shared" ca="1" si="1921"/>
        <v>0</v>
      </c>
      <c r="M6484" s="18">
        <f t="shared" ca="1" si="1924"/>
        <v>0</v>
      </c>
      <c r="N6484" s="34">
        <f t="shared" ca="1" si="1929"/>
        <v>7770.3526688491393</v>
      </c>
      <c r="P6484" s="18">
        <f t="shared" ca="1" si="1922"/>
        <v>1623.6052793198255</v>
      </c>
      <c r="Q6484" s="47">
        <f ca="1">SUM(L$15:L6484)-SUM(M$15:M6484)</f>
        <v>16350</v>
      </c>
      <c r="R6484" s="47" t="str">
        <f t="shared" ca="1" si="1923"/>
        <v>M6487</v>
      </c>
      <c r="S6484" s="40">
        <f t="shared" ca="1" si="1930"/>
        <v>0</v>
      </c>
      <c r="T6484" s="46">
        <f t="shared" ca="1" si="1931"/>
        <v>50</v>
      </c>
      <c r="X6484" s="74">
        <f t="shared" ca="1" si="1932"/>
        <v>1.6236052793198255</v>
      </c>
      <c r="Y6484" s="75">
        <f t="shared" ca="1" si="1933"/>
        <v>1.6236052793198255</v>
      </c>
      <c r="Z6484" s="74">
        <f t="shared" ca="1" si="1934"/>
        <v>5.0713409982173694</v>
      </c>
      <c r="AA6484" s="76">
        <f t="shared" ca="1" si="1935"/>
        <v>1623.6052793198255</v>
      </c>
      <c r="AB6484" s="76">
        <f t="shared" ca="1" si="1936"/>
        <v>5071.3409982173698</v>
      </c>
    </row>
    <row r="6485" spans="1:28" x14ac:dyDescent="0.25">
      <c r="A6485" s="2">
        <f t="shared" si="1937"/>
        <v>21</v>
      </c>
      <c r="B6485" s="16">
        <f ca="1">VLOOKUP(A6485,PERIODS!$O$4:$P$33,2,FALSE)</f>
        <v>3.5000000000000003E-2</v>
      </c>
      <c r="C6485" s="15"/>
      <c r="D6485" s="18">
        <v>5000</v>
      </c>
      <c r="E6485" s="34">
        <f t="shared" ca="1" si="1919"/>
        <v>7770.3526688491393</v>
      </c>
      <c r="F6485" s="34">
        <f t="shared" ca="1" si="1920"/>
        <v>3500.0000000000005</v>
      </c>
      <c r="G6485" s="69">
        <f t="shared" ca="1" si="1925"/>
        <v>0</v>
      </c>
      <c r="H6485" s="34">
        <f t="shared" ca="1" si="1926"/>
        <v>-302.51096900322477</v>
      </c>
      <c r="I6485" s="34">
        <f t="shared" ca="1" si="1927"/>
        <v>3197.4890309967759</v>
      </c>
      <c r="J6485" s="18">
        <f ca="1">SUM(INDIRECT(ADDRESS(ROW(F6485),COLUMN(F6485),4)):INDIRECT(ADDRESS(ROW(F6485)+N$5-1,COLUMN(F6485),4)))</f>
        <v>24500.000000000004</v>
      </c>
      <c r="K6485" s="18">
        <f t="shared" ca="1" si="1928"/>
        <v>16350</v>
      </c>
      <c r="L6485" s="18">
        <f t="shared" ca="1" si="1921"/>
        <v>16350</v>
      </c>
      <c r="M6485" s="18">
        <f t="shared" ca="1" si="1924"/>
        <v>16350</v>
      </c>
      <c r="N6485" s="34">
        <f t="shared" ca="1" si="1929"/>
        <v>20922.863637852362</v>
      </c>
      <c r="P6485" s="18">
        <f t="shared" ca="1" si="1922"/>
        <v>302.51096900322477</v>
      </c>
      <c r="Q6485" s="47">
        <f ca="1">SUM(L$15:L6485)-SUM(M$15:M6485)</f>
        <v>16350</v>
      </c>
      <c r="R6485" s="47" t="str">
        <f t="shared" ca="1" si="1923"/>
        <v>M6488</v>
      </c>
      <c r="S6485" s="40">
        <f t="shared" ca="1" si="1930"/>
        <v>0</v>
      </c>
      <c r="T6485" s="46">
        <f t="shared" ca="1" si="1931"/>
        <v>63</v>
      </c>
      <c r="X6485" s="74">
        <f t="shared" ca="1" si="1932"/>
        <v>-0.30251096900322477</v>
      </c>
      <c r="Y6485" s="75">
        <f t="shared" ca="1" si="1933"/>
        <v>-0.30251096900322477</v>
      </c>
      <c r="Z6485" s="74">
        <f t="shared" ca="1" si="1934"/>
        <v>0.73896038255566932</v>
      </c>
      <c r="AA6485" s="76">
        <f t="shared" ca="1" si="1935"/>
        <v>-302.51096900322477</v>
      </c>
      <c r="AB6485" s="76">
        <f t="shared" ca="1" si="1936"/>
        <v>738.9603825556693</v>
      </c>
    </row>
    <row r="6486" spans="1:28" x14ac:dyDescent="0.25">
      <c r="A6486" s="2">
        <f t="shared" si="1937"/>
        <v>22</v>
      </c>
      <c r="B6486" s="16">
        <f ca="1">VLOOKUP(A6486,PERIODS!$O$4:$P$33,2,FALSE)</f>
        <v>3.5000000000000003E-2</v>
      </c>
      <c r="C6486" s="15"/>
      <c r="D6486" s="18">
        <v>5000</v>
      </c>
      <c r="E6486" s="34">
        <f t="shared" ca="1" si="1919"/>
        <v>20922.863637852362</v>
      </c>
      <c r="F6486" s="34">
        <f t="shared" ca="1" si="1920"/>
        <v>3500.0000000000005</v>
      </c>
      <c r="G6486" s="69">
        <f t="shared" ca="1" si="1925"/>
        <v>0</v>
      </c>
      <c r="H6486" s="34">
        <f t="shared" ca="1" si="1926"/>
        <v>13.921707039997797</v>
      </c>
      <c r="I6486" s="34">
        <f t="shared" ca="1" si="1927"/>
        <v>3513.9217070399982</v>
      </c>
      <c r="J6486" s="18">
        <f ca="1">SUM(INDIRECT(ADDRESS(ROW(F6486),COLUMN(F6486),4)):INDIRECT(ADDRESS(ROW(F6486)+N$5-1,COLUMN(F6486),4)))</f>
        <v>25000.000000000004</v>
      </c>
      <c r="K6486" s="18">
        <f t="shared" ca="1" si="1928"/>
        <v>16350</v>
      </c>
      <c r="L6486" s="18">
        <f t="shared" ca="1" si="1921"/>
        <v>0</v>
      </c>
      <c r="M6486" s="18">
        <f t="shared" ca="1" si="1924"/>
        <v>0</v>
      </c>
      <c r="N6486" s="34">
        <f t="shared" ca="1" si="1929"/>
        <v>17408.941930812365</v>
      </c>
      <c r="P6486" s="18">
        <f t="shared" ca="1" si="1922"/>
        <v>13.921707039997797</v>
      </c>
      <c r="Q6486" s="47">
        <f ca="1">SUM(L$15:L6486)-SUM(M$15:M6486)</f>
        <v>16350</v>
      </c>
      <c r="R6486" s="47" t="str">
        <f t="shared" ca="1" si="1923"/>
        <v>M6489</v>
      </c>
      <c r="S6486" s="40">
        <f t="shared" ca="1" si="1930"/>
        <v>0</v>
      </c>
      <c r="T6486" s="46">
        <f t="shared" ca="1" si="1931"/>
        <v>54</v>
      </c>
      <c r="X6486" s="74">
        <f t="shared" ca="1" si="1932"/>
        <v>1.3921707039997797E-2</v>
      </c>
      <c r="Y6486" s="75">
        <f t="shared" ca="1" si="1933"/>
        <v>1.3921707039997797E-2</v>
      </c>
      <c r="Z6486" s="74">
        <f t="shared" ca="1" si="1934"/>
        <v>1.0140190652764314</v>
      </c>
      <c r="AA6486" s="76">
        <f t="shared" ca="1" si="1935"/>
        <v>13.921707039997797</v>
      </c>
      <c r="AB6486" s="76">
        <f t="shared" ca="1" si="1936"/>
        <v>1014.0190652764313</v>
      </c>
    </row>
    <row r="6487" spans="1:28" x14ac:dyDescent="0.25">
      <c r="A6487" s="2">
        <f t="shared" si="1937"/>
        <v>23</v>
      </c>
      <c r="B6487" s="16">
        <f ca="1">VLOOKUP(A6487,PERIODS!$O$4:$P$33,2,FALSE)</f>
        <v>3.5000000000000003E-2</v>
      </c>
      <c r="C6487" s="15"/>
      <c r="D6487" s="18">
        <v>5000</v>
      </c>
      <c r="E6487" s="34">
        <f t="shared" ref="E6487:E6550" ca="1" si="1938">N6486</f>
        <v>17408.941930812365</v>
      </c>
      <c r="F6487" s="34">
        <f t="shared" ref="F6487:F6550" ca="1" si="1939">F$2*B6487</f>
        <v>3500.0000000000005</v>
      </c>
      <c r="G6487" s="69">
        <f t="shared" ca="1" si="1925"/>
        <v>0</v>
      </c>
      <c r="H6487" s="34">
        <f t="shared" ca="1" si="1926"/>
        <v>549.81505475457743</v>
      </c>
      <c r="I6487" s="34">
        <f t="shared" ca="1" si="1927"/>
        <v>4049.8150547545779</v>
      </c>
      <c r="J6487" s="18">
        <f ca="1">SUM(INDIRECT(ADDRESS(ROW(F6487),COLUMN(F6487),4)):INDIRECT(ADDRESS(ROW(F6487)+N$5-1,COLUMN(F6487),4)))</f>
        <v>25500.000000000004</v>
      </c>
      <c r="K6487" s="18">
        <f t="shared" ca="1" si="1928"/>
        <v>16350</v>
      </c>
      <c r="L6487" s="18">
        <f t="shared" ref="L6487:L6550" ca="1" si="1940">IF((E6487+K6486)&lt;J6487,N$2,0)</f>
        <v>0</v>
      </c>
      <c r="M6487" s="18">
        <f t="shared" ca="1" si="1924"/>
        <v>0</v>
      </c>
      <c r="N6487" s="34">
        <f t="shared" ca="1" si="1929"/>
        <v>13359.126876057788</v>
      </c>
      <c r="P6487" s="18">
        <f t="shared" ref="P6487:P6550" ca="1" si="1941">ABS(H6487)</f>
        <v>549.81505475457743</v>
      </c>
      <c r="Q6487" s="47">
        <f ca="1">SUM(L$15:L6487)-SUM(M$15:M6487)</f>
        <v>16350</v>
      </c>
      <c r="R6487" s="47" t="str">
        <f t="shared" ref="R6487:R6550" ca="1" si="1942">ADDRESS(ROW(M6487)+$N$3+RANDBETWEEN(-$N$4,$N$4),COLUMN(M6487),4)</f>
        <v>M6490</v>
      </c>
      <c r="S6487" s="40">
        <f t="shared" ca="1" si="1930"/>
        <v>0</v>
      </c>
      <c r="T6487" s="46">
        <f t="shared" ca="1" si="1931"/>
        <v>18</v>
      </c>
      <c r="X6487" s="74">
        <f t="shared" ca="1" si="1932"/>
        <v>0.54981505475457748</v>
      </c>
      <c r="Y6487" s="75">
        <f t="shared" ca="1" si="1933"/>
        <v>0.54981505475457748</v>
      </c>
      <c r="Z6487" s="74">
        <f t="shared" ca="1" si="1934"/>
        <v>1.7329324906035368</v>
      </c>
      <c r="AA6487" s="76">
        <f t="shared" ca="1" si="1935"/>
        <v>549.81505475457743</v>
      </c>
      <c r="AB6487" s="76">
        <f t="shared" ca="1" si="1936"/>
        <v>1732.9324906035367</v>
      </c>
    </row>
    <row r="6488" spans="1:28" x14ac:dyDescent="0.25">
      <c r="A6488" s="2">
        <f t="shared" si="1937"/>
        <v>24</v>
      </c>
      <c r="B6488" s="16">
        <f ca="1">VLOOKUP(A6488,PERIODS!$O$4:$P$33,2,FALSE)</f>
        <v>3.5000000000000003E-2</v>
      </c>
      <c r="C6488" s="15"/>
      <c r="D6488" s="18">
        <v>5000</v>
      </c>
      <c r="E6488" s="34">
        <f t="shared" ca="1" si="1938"/>
        <v>13359.126876057788</v>
      </c>
      <c r="F6488" s="34">
        <f t="shared" ca="1" si="1939"/>
        <v>3500.0000000000005</v>
      </c>
      <c r="G6488" s="69">
        <f t="shared" ca="1" si="1925"/>
        <v>0</v>
      </c>
      <c r="H6488" s="34">
        <f t="shared" ca="1" si="1926"/>
        <v>43.553280721500869</v>
      </c>
      <c r="I6488" s="34">
        <f t="shared" ca="1" si="1927"/>
        <v>3543.5532807215013</v>
      </c>
      <c r="J6488" s="18">
        <f ca="1">SUM(INDIRECT(ADDRESS(ROW(F6488),COLUMN(F6488),4)):INDIRECT(ADDRESS(ROW(F6488)+N$5-1,COLUMN(F6488),4)))</f>
        <v>26000</v>
      </c>
      <c r="K6488" s="18">
        <f t="shared" ca="1" si="1928"/>
        <v>0</v>
      </c>
      <c r="L6488" s="18">
        <f t="shared" ca="1" si="1940"/>
        <v>0</v>
      </c>
      <c r="M6488" s="18">
        <f t="shared" ca="1" si="1924"/>
        <v>16350</v>
      </c>
      <c r="N6488" s="34">
        <f t="shared" ca="1" si="1929"/>
        <v>26165.573595336286</v>
      </c>
      <c r="P6488" s="18">
        <f t="shared" ca="1" si="1941"/>
        <v>43.553280721500869</v>
      </c>
      <c r="Q6488" s="47">
        <f ca="1">SUM(L$15:L6488)-SUM(M$15:M6488)</f>
        <v>0</v>
      </c>
      <c r="R6488" s="47" t="str">
        <f t="shared" ca="1" si="1942"/>
        <v>M6491</v>
      </c>
      <c r="S6488" s="40">
        <f t="shared" ca="1" si="1930"/>
        <v>0</v>
      </c>
      <c r="T6488" s="46">
        <f t="shared" ca="1" si="1931"/>
        <v>3</v>
      </c>
      <c r="X6488" s="74">
        <f t="shared" ca="1" si="1932"/>
        <v>4.3553280721500866E-2</v>
      </c>
      <c r="Y6488" s="75">
        <f t="shared" ca="1" si="1933"/>
        <v>4.3553280721500866E-2</v>
      </c>
      <c r="Z6488" s="74">
        <f t="shared" ca="1" si="1934"/>
        <v>1.0445156453766531</v>
      </c>
      <c r="AA6488" s="76">
        <f t="shared" ca="1" si="1935"/>
        <v>43.553280721500869</v>
      </c>
      <c r="AB6488" s="76">
        <f t="shared" ca="1" si="1936"/>
        <v>1044.5156453766531</v>
      </c>
    </row>
    <row r="6489" spans="1:28" x14ac:dyDescent="0.25">
      <c r="A6489" s="2">
        <f t="shared" si="1937"/>
        <v>25</v>
      </c>
      <c r="B6489" s="16">
        <f ca="1">VLOOKUP(A6489,PERIODS!$O$4:$P$33,2,FALSE)</f>
        <v>3.5000000000000003E-2</v>
      </c>
      <c r="C6489" s="15"/>
      <c r="D6489" s="18">
        <v>5000</v>
      </c>
      <c r="E6489" s="34">
        <f t="shared" ca="1" si="1938"/>
        <v>26165.573595336286</v>
      </c>
      <c r="F6489" s="34">
        <f t="shared" ca="1" si="1939"/>
        <v>3500.0000000000005</v>
      </c>
      <c r="G6489" s="69">
        <f t="shared" ca="1" si="1925"/>
        <v>0</v>
      </c>
      <c r="H6489" s="34">
        <f t="shared" ca="1" si="1926"/>
        <v>544.8799279044099</v>
      </c>
      <c r="I6489" s="34">
        <f t="shared" ca="1" si="1927"/>
        <v>4044.8799279044106</v>
      </c>
      <c r="J6489" s="18">
        <f ca="1">SUM(INDIRECT(ADDRESS(ROW(F6489),COLUMN(F6489),4)):INDIRECT(ADDRESS(ROW(F6489)+N$5-1,COLUMN(F6489),4)))</f>
        <v>24900</v>
      </c>
      <c r="K6489" s="18">
        <f t="shared" ca="1" si="1928"/>
        <v>0</v>
      </c>
      <c r="L6489" s="18">
        <f t="shared" ca="1" si="1940"/>
        <v>0</v>
      </c>
      <c r="M6489" s="18">
        <f t="shared" ca="1" si="1924"/>
        <v>0</v>
      </c>
      <c r="N6489" s="34">
        <f t="shared" ca="1" si="1929"/>
        <v>22120.693667431875</v>
      </c>
      <c r="P6489" s="18">
        <f t="shared" ca="1" si="1941"/>
        <v>544.8799279044099</v>
      </c>
      <c r="Q6489" s="47">
        <f ca="1">SUM(L$15:L6489)-SUM(M$15:M6489)</f>
        <v>0</v>
      </c>
      <c r="R6489" s="47" t="str">
        <f t="shared" ca="1" si="1942"/>
        <v>M6492</v>
      </c>
      <c r="S6489" s="40">
        <f t="shared" ca="1" si="1930"/>
        <v>0</v>
      </c>
      <c r="T6489" s="46">
        <f t="shared" ca="1" si="1931"/>
        <v>100</v>
      </c>
      <c r="X6489" s="74">
        <f t="shared" ca="1" si="1932"/>
        <v>0.54487992790440987</v>
      </c>
      <c r="Y6489" s="75">
        <f t="shared" ca="1" si="1933"/>
        <v>0.54487992790440987</v>
      </c>
      <c r="Z6489" s="74">
        <f t="shared" ca="1" si="1934"/>
        <v>1.7244013174654989</v>
      </c>
      <c r="AA6489" s="76">
        <f t="shared" ca="1" si="1935"/>
        <v>544.8799279044099</v>
      </c>
      <c r="AB6489" s="76">
        <f t="shared" ca="1" si="1936"/>
        <v>1724.4013174654988</v>
      </c>
    </row>
    <row r="6490" spans="1:28" x14ac:dyDescent="0.25">
      <c r="A6490" s="2">
        <f t="shared" si="1937"/>
        <v>26</v>
      </c>
      <c r="B6490" s="16">
        <f ca="1">VLOOKUP(A6490,PERIODS!$O$4:$P$33,2,FALSE)</f>
        <v>3.5000000000000003E-2</v>
      </c>
      <c r="C6490" s="15"/>
      <c r="D6490" s="18">
        <v>5000</v>
      </c>
      <c r="E6490" s="34">
        <f t="shared" ca="1" si="1938"/>
        <v>22120.693667431875</v>
      </c>
      <c r="F6490" s="34">
        <f t="shared" ca="1" si="1939"/>
        <v>3500.0000000000005</v>
      </c>
      <c r="G6490" s="69">
        <f t="shared" ca="1" si="1925"/>
        <v>0</v>
      </c>
      <c r="H6490" s="34">
        <f t="shared" ca="1" si="1926"/>
        <v>170.09370958669842</v>
      </c>
      <c r="I6490" s="34">
        <f t="shared" ca="1" si="1927"/>
        <v>3670.0937095866989</v>
      </c>
      <c r="J6490" s="18">
        <f ca="1">SUM(INDIRECT(ADDRESS(ROW(F6490),COLUMN(F6490),4)):INDIRECT(ADDRESS(ROW(F6490)+N$5-1,COLUMN(F6490),4)))</f>
        <v>23900</v>
      </c>
      <c r="K6490" s="18">
        <f t="shared" ca="1" si="1928"/>
        <v>16350</v>
      </c>
      <c r="L6490" s="18">
        <f t="shared" ca="1" si="1940"/>
        <v>16350</v>
      </c>
      <c r="M6490" s="18">
        <f t="shared" ca="1" si="1924"/>
        <v>0</v>
      </c>
      <c r="N6490" s="34">
        <f t="shared" ca="1" si="1929"/>
        <v>18450.599957845177</v>
      </c>
      <c r="P6490" s="18">
        <f t="shared" ca="1" si="1941"/>
        <v>170.09370958669842</v>
      </c>
      <c r="Q6490" s="47">
        <f ca="1">SUM(L$15:L6490)-SUM(M$15:M6490)</f>
        <v>16350</v>
      </c>
      <c r="R6490" s="47" t="str">
        <f t="shared" ca="1" si="1942"/>
        <v>M6493</v>
      </c>
      <c r="S6490" s="40">
        <f t="shared" ca="1" si="1930"/>
        <v>0</v>
      </c>
      <c r="T6490" s="46">
        <f t="shared" ca="1" si="1931"/>
        <v>39</v>
      </c>
      <c r="X6490" s="74">
        <f t="shared" ca="1" si="1932"/>
        <v>0.17009370958669842</v>
      </c>
      <c r="Y6490" s="75">
        <f t="shared" ca="1" si="1933"/>
        <v>0.17009370958669842</v>
      </c>
      <c r="Z6490" s="74">
        <f t="shared" ca="1" si="1934"/>
        <v>1.1854159309526262</v>
      </c>
      <c r="AA6490" s="76">
        <f t="shared" ca="1" si="1935"/>
        <v>170.09370958669842</v>
      </c>
      <c r="AB6490" s="76">
        <f t="shared" ca="1" si="1936"/>
        <v>1185.4159309526262</v>
      </c>
    </row>
    <row r="6491" spans="1:28" x14ac:dyDescent="0.25">
      <c r="A6491" s="2">
        <f t="shared" si="1937"/>
        <v>27</v>
      </c>
      <c r="B6491" s="16">
        <f ca="1">VLOOKUP(A6491,PERIODS!$O$4:$P$33,2,FALSE)</f>
        <v>3.5000000000000003E-2</v>
      </c>
      <c r="C6491" s="15"/>
      <c r="D6491" s="18">
        <v>5000</v>
      </c>
      <c r="E6491" s="34">
        <f t="shared" ca="1" si="1938"/>
        <v>18450.599957845177</v>
      </c>
      <c r="F6491" s="34">
        <f t="shared" ca="1" si="1939"/>
        <v>3500.0000000000005</v>
      </c>
      <c r="G6491" s="69">
        <f t="shared" ca="1" si="1925"/>
        <v>0</v>
      </c>
      <c r="H6491" s="34">
        <f t="shared" ca="1" si="1926"/>
        <v>-692.30700365108021</v>
      </c>
      <c r="I6491" s="34">
        <f t="shared" ca="1" si="1927"/>
        <v>2807.6929963489201</v>
      </c>
      <c r="J6491" s="18">
        <f ca="1">SUM(INDIRECT(ADDRESS(ROW(F6491),COLUMN(F6491),4)):INDIRECT(ADDRESS(ROW(F6491)+N$5-1,COLUMN(F6491),4)))</f>
        <v>22900</v>
      </c>
      <c r="K6491" s="18">
        <f t="shared" ca="1" si="1928"/>
        <v>16350</v>
      </c>
      <c r="L6491" s="18">
        <f t="shared" ca="1" si="1940"/>
        <v>0</v>
      </c>
      <c r="M6491" s="18">
        <f t="shared" ca="1" si="1924"/>
        <v>0</v>
      </c>
      <c r="N6491" s="34">
        <f t="shared" ca="1" si="1929"/>
        <v>15642.906961496257</v>
      </c>
      <c r="P6491" s="18">
        <f t="shared" ca="1" si="1941"/>
        <v>692.30700365108021</v>
      </c>
      <c r="Q6491" s="47">
        <f ca="1">SUM(L$15:L6491)-SUM(M$15:M6491)</f>
        <v>16350</v>
      </c>
      <c r="R6491" s="47" t="str">
        <f t="shared" ca="1" si="1942"/>
        <v>M6494</v>
      </c>
      <c r="S6491" s="40">
        <f t="shared" ca="1" si="1930"/>
        <v>0</v>
      </c>
      <c r="T6491" s="46">
        <f t="shared" ca="1" si="1931"/>
        <v>96</v>
      </c>
      <c r="X6491" s="74">
        <f t="shared" ca="1" si="1932"/>
        <v>-0.69230700365108022</v>
      </c>
      <c r="Y6491" s="75">
        <f t="shared" ca="1" si="1933"/>
        <v>-0.69230700365108022</v>
      </c>
      <c r="Z6491" s="74">
        <f t="shared" ca="1" si="1934"/>
        <v>0.50042026497817571</v>
      </c>
      <c r="AA6491" s="76">
        <f t="shared" ca="1" si="1935"/>
        <v>-692.30700365108021</v>
      </c>
      <c r="AB6491" s="76">
        <f t="shared" ca="1" si="1936"/>
        <v>500.42026497817574</v>
      </c>
    </row>
    <row r="6492" spans="1:28" x14ac:dyDescent="0.25">
      <c r="A6492" s="2">
        <f t="shared" si="1937"/>
        <v>28</v>
      </c>
      <c r="B6492" s="16">
        <f ca="1">VLOOKUP(A6492,PERIODS!$O$4:$P$33,2,FALSE)</f>
        <v>0.04</v>
      </c>
      <c r="C6492" s="15"/>
      <c r="D6492" s="18">
        <v>5000</v>
      </c>
      <c r="E6492" s="34">
        <f t="shared" ca="1" si="1938"/>
        <v>15642.906961496257</v>
      </c>
      <c r="F6492" s="34">
        <f t="shared" ca="1" si="1939"/>
        <v>4000</v>
      </c>
      <c r="G6492" s="69">
        <f t="shared" ca="1" si="1925"/>
        <v>0</v>
      </c>
      <c r="H6492" s="34">
        <f t="shared" ca="1" si="1926"/>
        <v>506.03212024333089</v>
      </c>
      <c r="I6492" s="34">
        <f t="shared" ca="1" si="1927"/>
        <v>4506.0321202433306</v>
      </c>
      <c r="J6492" s="18">
        <f ca="1">SUM(INDIRECT(ADDRESS(ROW(F6492),COLUMN(F6492),4)):INDIRECT(ADDRESS(ROW(F6492)+N$5-1,COLUMN(F6492),4)))</f>
        <v>21900</v>
      </c>
      <c r="K6492" s="18">
        <f t="shared" ca="1" si="1928"/>
        <v>16350</v>
      </c>
      <c r="L6492" s="18">
        <f t="shared" ca="1" si="1940"/>
        <v>0</v>
      </c>
      <c r="M6492" s="18">
        <f t="shared" ca="1" si="1924"/>
        <v>0</v>
      </c>
      <c r="N6492" s="34">
        <f t="shared" ca="1" si="1929"/>
        <v>11136.874841252928</v>
      </c>
      <c r="P6492" s="18">
        <f t="shared" ca="1" si="1941"/>
        <v>506.03212024333089</v>
      </c>
      <c r="Q6492" s="47">
        <f ca="1">SUM(L$15:L6492)-SUM(M$15:M6492)</f>
        <v>16350</v>
      </c>
      <c r="R6492" s="47" t="str">
        <f t="shared" ca="1" si="1942"/>
        <v>M6495</v>
      </c>
      <c r="S6492" s="40">
        <f t="shared" ca="1" si="1930"/>
        <v>0</v>
      </c>
      <c r="T6492" s="46">
        <f t="shared" ca="1" si="1931"/>
        <v>82</v>
      </c>
      <c r="X6492" s="74">
        <f t="shared" ca="1" si="1932"/>
        <v>0.50603212024333089</v>
      </c>
      <c r="Y6492" s="75">
        <f t="shared" ca="1" si="1933"/>
        <v>0.50603212024333089</v>
      </c>
      <c r="Z6492" s="74">
        <f t="shared" ca="1" si="1934"/>
        <v>1.6586966116334452</v>
      </c>
      <c r="AA6492" s="76">
        <f t="shared" ca="1" si="1935"/>
        <v>506.03212024333089</v>
      </c>
      <c r="AB6492" s="76">
        <f t="shared" ca="1" si="1936"/>
        <v>1658.6966116334452</v>
      </c>
    </row>
    <row r="6493" spans="1:28" x14ac:dyDescent="0.25">
      <c r="A6493" s="2">
        <f t="shared" si="1937"/>
        <v>29</v>
      </c>
      <c r="B6493" s="16">
        <f ca="1">VLOOKUP(A6493,PERIODS!$O$4:$P$33,2,FALSE)</f>
        <v>0.04</v>
      </c>
      <c r="C6493" s="15"/>
      <c r="D6493" s="18">
        <v>5000</v>
      </c>
      <c r="E6493" s="34">
        <f t="shared" ca="1" si="1938"/>
        <v>11136.874841252928</v>
      </c>
      <c r="F6493" s="34">
        <f t="shared" ca="1" si="1939"/>
        <v>4000</v>
      </c>
      <c r="G6493" s="69">
        <f t="shared" ca="1" si="1925"/>
        <v>0</v>
      </c>
      <c r="H6493" s="34">
        <f t="shared" ca="1" si="1926"/>
        <v>1652.1544484640528</v>
      </c>
      <c r="I6493" s="34">
        <f t="shared" ca="1" si="1927"/>
        <v>5652.1544484640526</v>
      </c>
      <c r="J6493" s="18">
        <f ca="1">SUM(INDIRECT(ADDRESS(ROW(F6493),COLUMN(F6493),4)):INDIRECT(ADDRESS(ROW(F6493)+N$5-1,COLUMN(F6493),4)))</f>
        <v>21200</v>
      </c>
      <c r="K6493" s="18">
        <f t="shared" ca="1" si="1928"/>
        <v>0</v>
      </c>
      <c r="L6493" s="18">
        <f t="shared" ca="1" si="1940"/>
        <v>0</v>
      </c>
      <c r="M6493" s="18">
        <f t="shared" ca="1" si="1924"/>
        <v>16350</v>
      </c>
      <c r="N6493" s="34">
        <f t="shared" ca="1" si="1929"/>
        <v>21834.720392788877</v>
      </c>
      <c r="P6493" s="18">
        <f t="shared" ca="1" si="1941"/>
        <v>1652.1544484640528</v>
      </c>
      <c r="Q6493" s="47">
        <f ca="1">SUM(L$15:L6493)-SUM(M$15:M6493)</f>
        <v>0</v>
      </c>
      <c r="R6493" s="47" t="str">
        <f t="shared" ca="1" si="1942"/>
        <v>M6496</v>
      </c>
      <c r="S6493" s="40">
        <f t="shared" ca="1" si="1930"/>
        <v>0</v>
      </c>
      <c r="T6493" s="46">
        <f t="shared" ca="1" si="1931"/>
        <v>4</v>
      </c>
      <c r="X6493" s="74">
        <f t="shared" ca="1" si="1932"/>
        <v>1.6521544484640529</v>
      </c>
      <c r="Y6493" s="75">
        <f t="shared" ca="1" si="1933"/>
        <v>1.6521544484640529</v>
      </c>
      <c r="Z6493" s="74">
        <f t="shared" ca="1" si="1934"/>
        <v>5.2182100900382435</v>
      </c>
      <c r="AA6493" s="76">
        <f t="shared" ca="1" si="1935"/>
        <v>1652.1544484640528</v>
      </c>
      <c r="AB6493" s="76">
        <f t="shared" ca="1" si="1936"/>
        <v>5218.2100900382438</v>
      </c>
    </row>
    <row r="6494" spans="1:28" x14ac:dyDescent="0.25">
      <c r="A6494" s="2">
        <f t="shared" si="1937"/>
        <v>30</v>
      </c>
      <c r="B6494" s="16">
        <f ca="1">VLOOKUP(A6494,PERIODS!$O$4:$P$33,2,FALSE)</f>
        <v>0.04</v>
      </c>
      <c r="C6494" s="15"/>
      <c r="D6494" s="18">
        <v>5000</v>
      </c>
      <c r="E6494" s="34">
        <f t="shared" ca="1" si="1938"/>
        <v>21834.720392788877</v>
      </c>
      <c r="F6494" s="34">
        <f t="shared" ca="1" si="1939"/>
        <v>4000</v>
      </c>
      <c r="G6494" s="69">
        <f t="shared" ca="1" si="1925"/>
        <v>0</v>
      </c>
      <c r="H6494" s="34">
        <f t="shared" ca="1" si="1926"/>
        <v>888.5720537909317</v>
      </c>
      <c r="I6494" s="34">
        <f t="shared" ca="1" si="1927"/>
        <v>4888.5720537909319</v>
      </c>
      <c r="J6494" s="18">
        <f ca="1">SUM(INDIRECT(ADDRESS(ROW(F6494),COLUMN(F6494),4)):INDIRECT(ADDRESS(ROW(F6494)+N$5-1,COLUMN(F6494),4)))</f>
        <v>20500</v>
      </c>
      <c r="K6494" s="18">
        <f t="shared" ca="1" si="1928"/>
        <v>0</v>
      </c>
      <c r="L6494" s="18">
        <f t="shared" ca="1" si="1940"/>
        <v>0</v>
      </c>
      <c r="M6494" s="18">
        <f t="shared" ca="1" si="1924"/>
        <v>0</v>
      </c>
      <c r="N6494" s="34">
        <f t="shared" ca="1" si="1929"/>
        <v>16946.148338997944</v>
      </c>
      <c r="P6494" s="18">
        <f t="shared" ca="1" si="1941"/>
        <v>888.5720537909317</v>
      </c>
      <c r="Q6494" s="47">
        <f ca="1">SUM(L$15:L6494)-SUM(M$15:M6494)</f>
        <v>0</v>
      </c>
      <c r="R6494" s="47" t="str">
        <f t="shared" ca="1" si="1942"/>
        <v>M6497</v>
      </c>
      <c r="S6494" s="40">
        <f t="shared" ca="1" si="1930"/>
        <v>0</v>
      </c>
      <c r="T6494" s="46">
        <f t="shared" ca="1" si="1931"/>
        <v>26</v>
      </c>
      <c r="X6494" s="74">
        <f t="shared" ca="1" si="1932"/>
        <v>0.88857205379093174</v>
      </c>
      <c r="Y6494" s="75">
        <f t="shared" ca="1" si="1933"/>
        <v>0.88857205379093174</v>
      </c>
      <c r="Z6494" s="74">
        <f t="shared" ca="1" si="1934"/>
        <v>2.4316548986061135</v>
      </c>
      <c r="AA6494" s="76">
        <f t="shared" ca="1" si="1935"/>
        <v>888.5720537909317</v>
      </c>
      <c r="AB6494" s="76">
        <f t="shared" ca="1" si="1936"/>
        <v>2431.6548986061134</v>
      </c>
    </row>
    <row r="6495" spans="1:28" x14ac:dyDescent="0.25">
      <c r="A6495" s="2">
        <f t="shared" si="1937"/>
        <v>1</v>
      </c>
      <c r="B6495" s="16">
        <f ca="1">VLOOKUP(A6495,PERIODS!$O$4:$P$33,2,FALSE)</f>
        <v>2.4E-2</v>
      </c>
      <c r="C6495" s="15"/>
      <c r="D6495" s="18">
        <v>5000</v>
      </c>
      <c r="E6495" s="34">
        <f t="shared" ca="1" si="1938"/>
        <v>16946.148338997944</v>
      </c>
      <c r="F6495" s="34">
        <f t="shared" ca="1" si="1939"/>
        <v>2400</v>
      </c>
      <c r="G6495" s="69">
        <f t="shared" ca="1" si="1925"/>
        <v>0</v>
      </c>
      <c r="H6495" s="34">
        <f t="shared" ca="1" si="1926"/>
        <v>1231.7503444537742</v>
      </c>
      <c r="I6495" s="34">
        <f t="shared" ca="1" si="1927"/>
        <v>3631.7503444537742</v>
      </c>
      <c r="J6495" s="18">
        <f ca="1">SUM(INDIRECT(ADDRESS(ROW(F6495),COLUMN(F6495),4)):INDIRECT(ADDRESS(ROW(F6495)+N$5-1,COLUMN(F6495),4)))</f>
        <v>19800</v>
      </c>
      <c r="K6495" s="18">
        <f t="shared" ca="1" si="1928"/>
        <v>16350</v>
      </c>
      <c r="L6495" s="18">
        <f t="shared" ca="1" si="1940"/>
        <v>16350</v>
      </c>
      <c r="M6495" s="18">
        <f t="shared" ca="1" si="1924"/>
        <v>0</v>
      </c>
      <c r="N6495" s="34">
        <f t="shared" ca="1" si="1929"/>
        <v>13314.39799454417</v>
      </c>
      <c r="P6495" s="18">
        <f t="shared" ca="1" si="1941"/>
        <v>1231.7503444537742</v>
      </c>
      <c r="Q6495" s="47">
        <f ca="1">SUM(L$15:L6495)-SUM(M$15:M6495)</f>
        <v>16350</v>
      </c>
      <c r="R6495" s="47" t="str">
        <f t="shared" ca="1" si="1942"/>
        <v>M6498</v>
      </c>
      <c r="S6495" s="40">
        <f t="shared" ca="1" si="1930"/>
        <v>0</v>
      </c>
      <c r="T6495" s="46">
        <f t="shared" ca="1" si="1931"/>
        <v>82</v>
      </c>
      <c r="X6495" s="74">
        <f t="shared" ca="1" si="1932"/>
        <v>1.2317503444537743</v>
      </c>
      <c r="Y6495" s="75">
        <f t="shared" ca="1" si="1933"/>
        <v>1.2317503444537743</v>
      </c>
      <c r="Z6495" s="74">
        <f t="shared" ca="1" si="1934"/>
        <v>3.4272231103129198</v>
      </c>
      <c r="AA6495" s="76">
        <f t="shared" ca="1" si="1935"/>
        <v>1231.7503444537742</v>
      </c>
      <c r="AB6495" s="76">
        <f t="shared" ca="1" si="1936"/>
        <v>3427.2231103129197</v>
      </c>
    </row>
    <row r="6496" spans="1:28" x14ac:dyDescent="0.25">
      <c r="A6496" s="2">
        <f t="shared" si="1937"/>
        <v>2</v>
      </c>
      <c r="B6496" s="16">
        <f ca="1">VLOOKUP(A6496,PERIODS!$O$4:$P$33,2,FALSE)</f>
        <v>2.5000000000000001E-2</v>
      </c>
      <c r="C6496" s="15"/>
      <c r="D6496" s="18">
        <v>5000</v>
      </c>
      <c r="E6496" s="34">
        <f t="shared" ca="1" si="1938"/>
        <v>13314.39799454417</v>
      </c>
      <c r="F6496" s="34">
        <f t="shared" ca="1" si="1939"/>
        <v>2500</v>
      </c>
      <c r="G6496" s="69">
        <f t="shared" ca="1" si="1925"/>
        <v>0</v>
      </c>
      <c r="H6496" s="34">
        <f t="shared" ca="1" si="1926"/>
        <v>1411.0191743360911</v>
      </c>
      <c r="I6496" s="34">
        <f t="shared" ca="1" si="1927"/>
        <v>3911.0191743360911</v>
      </c>
      <c r="J6496" s="18">
        <f ca="1">SUM(INDIRECT(ADDRESS(ROW(F6496),COLUMN(F6496),4)):INDIRECT(ADDRESS(ROW(F6496)+N$5-1,COLUMN(F6496),4)))</f>
        <v>20700</v>
      </c>
      <c r="K6496" s="18">
        <f t="shared" ca="1" si="1928"/>
        <v>16350</v>
      </c>
      <c r="L6496" s="18">
        <f t="shared" ca="1" si="1940"/>
        <v>0</v>
      </c>
      <c r="M6496" s="18">
        <f t="shared" ca="1" si="1924"/>
        <v>0</v>
      </c>
      <c r="N6496" s="34">
        <f t="shared" ca="1" si="1929"/>
        <v>9403.3788202080796</v>
      </c>
      <c r="P6496" s="18">
        <f t="shared" ca="1" si="1941"/>
        <v>1411.0191743360911</v>
      </c>
      <c r="Q6496" s="47">
        <f ca="1">SUM(L$15:L6496)-SUM(M$15:M6496)</f>
        <v>16350</v>
      </c>
      <c r="R6496" s="47" t="str">
        <f t="shared" ca="1" si="1942"/>
        <v>M6499</v>
      </c>
      <c r="S6496" s="40">
        <f t="shared" ca="1" si="1930"/>
        <v>0</v>
      </c>
      <c r="T6496" s="46">
        <f t="shared" ca="1" si="1931"/>
        <v>56</v>
      </c>
      <c r="X6496" s="74">
        <f t="shared" ca="1" si="1932"/>
        <v>1.4110191743360911</v>
      </c>
      <c r="Y6496" s="75">
        <f t="shared" ca="1" si="1933"/>
        <v>1.4110191743360911</v>
      </c>
      <c r="Z6496" s="74">
        <f t="shared" ca="1" si="1934"/>
        <v>4.1001320246915265</v>
      </c>
      <c r="AA6496" s="76">
        <f t="shared" ca="1" si="1935"/>
        <v>1411.0191743360911</v>
      </c>
      <c r="AB6496" s="76">
        <f t="shared" ca="1" si="1936"/>
        <v>4100.1320246915266</v>
      </c>
    </row>
    <row r="6497" spans="1:28" x14ac:dyDescent="0.25">
      <c r="A6497" s="2">
        <f t="shared" si="1937"/>
        <v>3</v>
      </c>
      <c r="B6497" s="16">
        <f ca="1">VLOOKUP(A6497,PERIODS!$O$4:$P$33,2,FALSE)</f>
        <v>2.5000000000000001E-2</v>
      </c>
      <c r="C6497" s="15"/>
      <c r="D6497" s="18">
        <v>5000</v>
      </c>
      <c r="E6497" s="34">
        <f t="shared" ca="1" si="1938"/>
        <v>9403.3788202080796</v>
      </c>
      <c r="F6497" s="34">
        <f t="shared" ca="1" si="1939"/>
        <v>2500</v>
      </c>
      <c r="G6497" s="69">
        <f t="shared" ca="1" si="1925"/>
        <v>0</v>
      </c>
      <c r="H6497" s="34">
        <f t="shared" ca="1" si="1926"/>
        <v>1859.4988939192801</v>
      </c>
      <c r="I6497" s="34">
        <f t="shared" ca="1" si="1927"/>
        <v>4359.4988939192799</v>
      </c>
      <c r="J6497" s="18">
        <f ca="1">SUM(INDIRECT(ADDRESS(ROW(F6497),COLUMN(F6497),4)):INDIRECT(ADDRESS(ROW(F6497)+N$5-1,COLUMN(F6497),4)))</f>
        <v>21500</v>
      </c>
      <c r="K6497" s="18">
        <f t="shared" ca="1" si="1928"/>
        <v>16350</v>
      </c>
      <c r="L6497" s="18">
        <f t="shared" ca="1" si="1940"/>
        <v>0</v>
      </c>
      <c r="M6497" s="18">
        <f t="shared" ca="1" si="1924"/>
        <v>0</v>
      </c>
      <c r="N6497" s="34">
        <f t="shared" ca="1" si="1929"/>
        <v>5043.8799262887997</v>
      </c>
      <c r="P6497" s="18">
        <f t="shared" ca="1" si="1941"/>
        <v>1859.4988939192801</v>
      </c>
      <c r="Q6497" s="47">
        <f ca="1">SUM(L$15:L6497)-SUM(M$15:M6497)</f>
        <v>16350</v>
      </c>
      <c r="R6497" s="47" t="str">
        <f t="shared" ca="1" si="1942"/>
        <v>M6500</v>
      </c>
      <c r="S6497" s="40">
        <f t="shared" ca="1" si="1930"/>
        <v>0</v>
      </c>
      <c r="T6497" s="46">
        <f t="shared" ca="1" si="1931"/>
        <v>92</v>
      </c>
      <c r="X6497" s="74">
        <f t="shared" ca="1" si="1932"/>
        <v>1.85949889391928</v>
      </c>
      <c r="Y6497" s="75">
        <f t="shared" ca="1" si="1933"/>
        <v>1.85949889391928</v>
      </c>
      <c r="Z6497" s="74">
        <f t="shared" ca="1" si="1934"/>
        <v>6.4205186042609368</v>
      </c>
      <c r="AA6497" s="76">
        <f t="shared" ca="1" si="1935"/>
        <v>1859.4988939192801</v>
      </c>
      <c r="AB6497" s="76">
        <f t="shared" ca="1" si="1936"/>
        <v>6420.5186042609366</v>
      </c>
    </row>
    <row r="6498" spans="1:28" x14ac:dyDescent="0.25">
      <c r="A6498" s="2">
        <f t="shared" si="1937"/>
        <v>4</v>
      </c>
      <c r="B6498" s="16">
        <f ca="1">VLOOKUP(A6498,PERIODS!$O$4:$P$33,2,FALSE)</f>
        <v>2.5000000000000001E-2</v>
      </c>
      <c r="C6498" s="15"/>
      <c r="D6498" s="18">
        <v>5000</v>
      </c>
      <c r="E6498" s="34">
        <f t="shared" ca="1" si="1938"/>
        <v>5043.8799262887997</v>
      </c>
      <c r="F6498" s="34">
        <f t="shared" ca="1" si="1939"/>
        <v>2500</v>
      </c>
      <c r="G6498" s="69">
        <f t="shared" ca="1" si="1925"/>
        <v>0</v>
      </c>
      <c r="H6498" s="34">
        <f t="shared" ca="1" si="1926"/>
        <v>1243.0178560578161</v>
      </c>
      <c r="I6498" s="34">
        <f t="shared" ca="1" si="1927"/>
        <v>3743.0178560578161</v>
      </c>
      <c r="J6498" s="18">
        <f ca="1">SUM(INDIRECT(ADDRESS(ROW(F6498),COLUMN(F6498),4)):INDIRECT(ADDRESS(ROW(F6498)+N$5-1,COLUMN(F6498),4)))</f>
        <v>22300</v>
      </c>
      <c r="K6498" s="18">
        <f t="shared" ca="1" si="1928"/>
        <v>16350</v>
      </c>
      <c r="L6498" s="18">
        <f t="shared" ca="1" si="1940"/>
        <v>16350</v>
      </c>
      <c r="M6498" s="18">
        <f t="shared" ca="1" si="1924"/>
        <v>16350</v>
      </c>
      <c r="N6498" s="34">
        <f t="shared" ca="1" si="1929"/>
        <v>17650.862070230985</v>
      </c>
      <c r="P6498" s="18">
        <f t="shared" ca="1" si="1941"/>
        <v>1243.0178560578161</v>
      </c>
      <c r="Q6498" s="47">
        <f ca="1">SUM(L$15:L6498)-SUM(M$15:M6498)</f>
        <v>16350</v>
      </c>
      <c r="R6498" s="47" t="str">
        <f t="shared" ca="1" si="1942"/>
        <v>M6501</v>
      </c>
      <c r="S6498" s="40">
        <f t="shared" ca="1" si="1930"/>
        <v>0</v>
      </c>
      <c r="T6498" s="46">
        <f t="shared" ca="1" si="1931"/>
        <v>20</v>
      </c>
      <c r="X6498" s="74">
        <f t="shared" ca="1" si="1932"/>
        <v>1.243017856057816</v>
      </c>
      <c r="Y6498" s="75">
        <f t="shared" ca="1" si="1933"/>
        <v>1.243017856057816</v>
      </c>
      <c r="Z6498" s="74">
        <f t="shared" ca="1" si="1934"/>
        <v>3.4660577605546981</v>
      </c>
      <c r="AA6498" s="76">
        <f t="shared" ca="1" si="1935"/>
        <v>1243.0178560578161</v>
      </c>
      <c r="AB6498" s="76">
        <f t="shared" ca="1" si="1936"/>
        <v>3466.0577605546982</v>
      </c>
    </row>
    <row r="6499" spans="1:28" x14ac:dyDescent="0.25">
      <c r="A6499" s="2">
        <f t="shared" si="1937"/>
        <v>5</v>
      </c>
      <c r="B6499" s="16">
        <f ca="1">VLOOKUP(A6499,PERIODS!$O$4:$P$33,2,FALSE)</f>
        <v>3.3000000000000002E-2</v>
      </c>
      <c r="C6499" s="15"/>
      <c r="D6499" s="18">
        <v>5000</v>
      </c>
      <c r="E6499" s="34">
        <f t="shared" ca="1" si="1938"/>
        <v>17650.862070230985</v>
      </c>
      <c r="F6499" s="34">
        <f t="shared" ca="1" si="1939"/>
        <v>3300</v>
      </c>
      <c r="G6499" s="69">
        <f t="shared" ca="1" si="1925"/>
        <v>0</v>
      </c>
      <c r="H6499" s="34">
        <f t="shared" ca="1" si="1926"/>
        <v>-418.50232781648333</v>
      </c>
      <c r="I6499" s="34">
        <f t="shared" ca="1" si="1927"/>
        <v>2881.4976721835164</v>
      </c>
      <c r="J6499" s="18">
        <f ca="1">SUM(INDIRECT(ADDRESS(ROW(F6499),COLUMN(F6499),4)):INDIRECT(ADDRESS(ROW(F6499)+N$5-1,COLUMN(F6499),4)))</f>
        <v>23100</v>
      </c>
      <c r="K6499" s="18">
        <f t="shared" ca="1" si="1928"/>
        <v>16350</v>
      </c>
      <c r="L6499" s="18">
        <f t="shared" ca="1" si="1940"/>
        <v>0</v>
      </c>
      <c r="M6499" s="18">
        <f t="shared" ca="1" si="1924"/>
        <v>0</v>
      </c>
      <c r="N6499" s="34">
        <f t="shared" ca="1" si="1929"/>
        <v>14769.36439804747</v>
      </c>
      <c r="P6499" s="18">
        <f t="shared" ca="1" si="1941"/>
        <v>418.50232781648333</v>
      </c>
      <c r="Q6499" s="47">
        <f ca="1">SUM(L$15:L6499)-SUM(M$15:M6499)</f>
        <v>16350</v>
      </c>
      <c r="R6499" s="47" t="str">
        <f t="shared" ca="1" si="1942"/>
        <v>M6502</v>
      </c>
      <c r="S6499" s="40">
        <f t="shared" ca="1" si="1930"/>
        <v>0</v>
      </c>
      <c r="T6499" s="46">
        <f t="shared" ca="1" si="1931"/>
        <v>31</v>
      </c>
      <c r="X6499" s="74">
        <f t="shared" ca="1" si="1932"/>
        <v>-0.41850232781648333</v>
      </c>
      <c r="Y6499" s="75">
        <f t="shared" ca="1" si="1933"/>
        <v>-0.41850232781648333</v>
      </c>
      <c r="Z6499" s="74">
        <f t="shared" ca="1" si="1934"/>
        <v>0.65803159781359633</v>
      </c>
      <c r="AA6499" s="76">
        <f t="shared" ca="1" si="1935"/>
        <v>-418.50232781648333</v>
      </c>
      <c r="AB6499" s="76">
        <f t="shared" ca="1" si="1936"/>
        <v>658.03159781359636</v>
      </c>
    </row>
    <row r="6500" spans="1:28" x14ac:dyDescent="0.25">
      <c r="A6500" s="2">
        <f t="shared" si="1937"/>
        <v>6</v>
      </c>
      <c r="B6500" s="16">
        <f ca="1">VLOOKUP(A6500,PERIODS!$O$4:$P$33,2,FALSE)</f>
        <v>3.3000000000000002E-2</v>
      </c>
      <c r="C6500" s="15"/>
      <c r="D6500" s="18">
        <v>5000</v>
      </c>
      <c r="E6500" s="34">
        <f t="shared" ca="1" si="1938"/>
        <v>14769.36439804747</v>
      </c>
      <c r="F6500" s="34">
        <f t="shared" ca="1" si="1939"/>
        <v>3300</v>
      </c>
      <c r="G6500" s="69">
        <f t="shared" ca="1" si="1925"/>
        <v>0</v>
      </c>
      <c r="H6500" s="34">
        <f t="shared" ca="1" si="1926"/>
        <v>-1274.4141736772608</v>
      </c>
      <c r="I6500" s="34">
        <f t="shared" ca="1" si="1927"/>
        <v>2025.5858263227392</v>
      </c>
      <c r="J6500" s="18">
        <f ca="1">SUM(INDIRECT(ADDRESS(ROW(F6500),COLUMN(F6500),4)):INDIRECT(ADDRESS(ROW(F6500)+N$5-1,COLUMN(F6500),4)))</f>
        <v>23100</v>
      </c>
      <c r="K6500" s="18">
        <f t="shared" ca="1" si="1928"/>
        <v>16350</v>
      </c>
      <c r="L6500" s="18">
        <f t="shared" ca="1" si="1940"/>
        <v>0</v>
      </c>
      <c r="M6500" s="18">
        <f t="shared" ca="1" si="1924"/>
        <v>0</v>
      </c>
      <c r="N6500" s="34">
        <f t="shared" ca="1" si="1929"/>
        <v>12743.778571724732</v>
      </c>
      <c r="P6500" s="18">
        <f t="shared" ca="1" si="1941"/>
        <v>1274.4141736772608</v>
      </c>
      <c r="Q6500" s="47">
        <f ca="1">SUM(L$15:L6500)-SUM(M$15:M6500)</f>
        <v>16350</v>
      </c>
      <c r="R6500" s="47" t="str">
        <f t="shared" ca="1" si="1942"/>
        <v>M6503</v>
      </c>
      <c r="S6500" s="40">
        <f t="shared" ca="1" si="1930"/>
        <v>0</v>
      </c>
      <c r="T6500" s="46">
        <f t="shared" ca="1" si="1931"/>
        <v>6</v>
      </c>
      <c r="X6500" s="74">
        <f t="shared" ca="1" si="1932"/>
        <v>-1.2744141736772607</v>
      </c>
      <c r="Y6500" s="75">
        <f t="shared" ca="1" si="1933"/>
        <v>-1.2744141736772607</v>
      </c>
      <c r="Z6500" s="74">
        <f t="shared" ca="1" si="1934"/>
        <v>0.27959471419664816</v>
      </c>
      <c r="AA6500" s="76">
        <f t="shared" ca="1" si="1935"/>
        <v>-1274.4141736772608</v>
      </c>
      <c r="AB6500" s="76">
        <f t="shared" ca="1" si="1936"/>
        <v>279.59471419664817</v>
      </c>
    </row>
    <row r="6501" spans="1:28" x14ac:dyDescent="0.25">
      <c r="A6501" s="2">
        <f t="shared" si="1937"/>
        <v>7</v>
      </c>
      <c r="B6501" s="16">
        <f ca="1">VLOOKUP(A6501,PERIODS!$O$4:$P$33,2,FALSE)</f>
        <v>3.3000000000000002E-2</v>
      </c>
      <c r="C6501" s="15"/>
      <c r="D6501" s="18">
        <v>5000</v>
      </c>
      <c r="E6501" s="34">
        <f t="shared" ca="1" si="1938"/>
        <v>12743.778571724732</v>
      </c>
      <c r="F6501" s="34">
        <f t="shared" ca="1" si="1939"/>
        <v>3300</v>
      </c>
      <c r="G6501" s="69">
        <f t="shared" ca="1" si="1925"/>
        <v>0</v>
      </c>
      <c r="H6501" s="34">
        <f t="shared" ca="1" si="1926"/>
        <v>425.99405283312342</v>
      </c>
      <c r="I6501" s="34">
        <f t="shared" ca="1" si="1927"/>
        <v>3725.9940528331235</v>
      </c>
      <c r="J6501" s="18">
        <f ca="1">SUM(INDIRECT(ADDRESS(ROW(F6501),COLUMN(F6501),4)):INDIRECT(ADDRESS(ROW(F6501)+N$5-1,COLUMN(F6501),4)))</f>
        <v>23100</v>
      </c>
      <c r="K6501" s="18">
        <f t="shared" ca="1" si="1928"/>
        <v>0</v>
      </c>
      <c r="L6501" s="18">
        <f t="shared" ca="1" si="1940"/>
        <v>0</v>
      </c>
      <c r="M6501" s="18">
        <f t="shared" ca="1" si="1924"/>
        <v>16350</v>
      </c>
      <c r="N6501" s="34">
        <f t="shared" ca="1" si="1929"/>
        <v>25367.784518891607</v>
      </c>
      <c r="P6501" s="18">
        <f t="shared" ca="1" si="1941"/>
        <v>425.99405283312342</v>
      </c>
      <c r="Q6501" s="47">
        <f ca="1">SUM(L$15:L6501)-SUM(M$15:M6501)</f>
        <v>0</v>
      </c>
      <c r="R6501" s="47" t="str">
        <f t="shared" ca="1" si="1942"/>
        <v>M6504</v>
      </c>
      <c r="S6501" s="40">
        <f t="shared" ca="1" si="1930"/>
        <v>0</v>
      </c>
      <c r="T6501" s="46">
        <f t="shared" ca="1" si="1931"/>
        <v>80</v>
      </c>
      <c r="X6501" s="74">
        <f t="shared" ca="1" si="1932"/>
        <v>0.42599405283312342</v>
      </c>
      <c r="Y6501" s="75">
        <f t="shared" ca="1" si="1933"/>
        <v>0.42599405283312342</v>
      </c>
      <c r="Z6501" s="74">
        <f t="shared" ca="1" si="1934"/>
        <v>1.5311116693295663</v>
      </c>
      <c r="AA6501" s="76">
        <f t="shared" ca="1" si="1935"/>
        <v>425.99405283312342</v>
      </c>
      <c r="AB6501" s="76">
        <f t="shared" ca="1" si="1936"/>
        <v>1531.1116693295664</v>
      </c>
    </row>
    <row r="6502" spans="1:28" x14ac:dyDescent="0.25">
      <c r="A6502" s="2">
        <f t="shared" si="1937"/>
        <v>8</v>
      </c>
      <c r="B6502" s="16">
        <f ca="1">VLOOKUP(A6502,PERIODS!$O$4:$P$33,2,FALSE)</f>
        <v>3.3000000000000002E-2</v>
      </c>
      <c r="C6502" s="15"/>
      <c r="D6502" s="18">
        <v>5000</v>
      </c>
      <c r="E6502" s="34">
        <f t="shared" ca="1" si="1938"/>
        <v>25367.784518891607</v>
      </c>
      <c r="F6502" s="34">
        <f t="shared" ca="1" si="1939"/>
        <v>3300</v>
      </c>
      <c r="G6502" s="69">
        <f t="shared" ca="1" si="1925"/>
        <v>0</v>
      </c>
      <c r="H6502" s="34">
        <f t="shared" ca="1" si="1926"/>
        <v>1640.2999255451409</v>
      </c>
      <c r="I6502" s="34">
        <f t="shared" ca="1" si="1927"/>
        <v>4940.2999255451414</v>
      </c>
      <c r="J6502" s="18">
        <f ca="1">SUM(INDIRECT(ADDRESS(ROW(F6502),COLUMN(F6502),4)):INDIRECT(ADDRESS(ROW(F6502)+N$5-1,COLUMN(F6502),4)))</f>
        <v>23100</v>
      </c>
      <c r="K6502" s="18">
        <f t="shared" ca="1" si="1928"/>
        <v>0</v>
      </c>
      <c r="L6502" s="18">
        <f t="shared" ca="1" si="1940"/>
        <v>0</v>
      </c>
      <c r="M6502" s="18">
        <f t="shared" ca="1" si="1924"/>
        <v>0</v>
      </c>
      <c r="N6502" s="34">
        <f t="shared" ca="1" si="1929"/>
        <v>20427.484593346468</v>
      </c>
      <c r="P6502" s="18">
        <f t="shared" ca="1" si="1941"/>
        <v>1640.2999255451409</v>
      </c>
      <c r="Q6502" s="47">
        <f ca="1">SUM(L$15:L6502)-SUM(M$15:M6502)</f>
        <v>0</v>
      </c>
      <c r="R6502" s="47" t="str">
        <f t="shared" ca="1" si="1942"/>
        <v>M6505</v>
      </c>
      <c r="S6502" s="40">
        <f t="shared" ca="1" si="1930"/>
        <v>0</v>
      </c>
      <c r="T6502" s="46">
        <f t="shared" ca="1" si="1931"/>
        <v>93</v>
      </c>
      <c r="X6502" s="74">
        <f t="shared" ca="1" si="1932"/>
        <v>1.6402999255451409</v>
      </c>
      <c r="Y6502" s="75">
        <f t="shared" ca="1" si="1933"/>
        <v>1.6402999255451409</v>
      </c>
      <c r="Z6502" s="74">
        <f t="shared" ca="1" si="1934"/>
        <v>5.1567159111516085</v>
      </c>
      <c r="AA6502" s="76">
        <f t="shared" ca="1" si="1935"/>
        <v>1640.2999255451409</v>
      </c>
      <c r="AB6502" s="76">
        <f t="shared" ca="1" si="1936"/>
        <v>5156.7159111516085</v>
      </c>
    </row>
    <row r="6503" spans="1:28" x14ac:dyDescent="0.25">
      <c r="A6503" s="2">
        <f t="shared" si="1937"/>
        <v>9</v>
      </c>
      <c r="B6503" s="16">
        <f ca="1">VLOOKUP(A6503,PERIODS!$O$4:$P$33,2,FALSE)</f>
        <v>3.3000000000000002E-2</v>
      </c>
      <c r="C6503" s="15"/>
      <c r="D6503" s="18">
        <v>5000</v>
      </c>
      <c r="E6503" s="34">
        <f t="shared" ca="1" si="1938"/>
        <v>20427.484593346468</v>
      </c>
      <c r="F6503" s="34">
        <f t="shared" ca="1" si="1939"/>
        <v>3300</v>
      </c>
      <c r="G6503" s="69">
        <f t="shared" ca="1" si="1925"/>
        <v>0</v>
      </c>
      <c r="H6503" s="34">
        <f t="shared" ca="1" si="1926"/>
        <v>673.67021429372426</v>
      </c>
      <c r="I6503" s="34">
        <f t="shared" ca="1" si="1927"/>
        <v>3973.6702142937243</v>
      </c>
      <c r="J6503" s="18">
        <f ca="1">SUM(INDIRECT(ADDRESS(ROW(F6503),COLUMN(F6503),4)):INDIRECT(ADDRESS(ROW(F6503)+N$5-1,COLUMN(F6503),4)))</f>
        <v>23100</v>
      </c>
      <c r="K6503" s="18">
        <f t="shared" ca="1" si="1928"/>
        <v>16350</v>
      </c>
      <c r="L6503" s="18">
        <f t="shared" ca="1" si="1940"/>
        <v>16350</v>
      </c>
      <c r="M6503" s="18">
        <f t="shared" ca="1" si="1924"/>
        <v>0</v>
      </c>
      <c r="N6503" s="34">
        <f t="shared" ca="1" si="1929"/>
        <v>16453.814379052743</v>
      </c>
      <c r="P6503" s="18">
        <f t="shared" ca="1" si="1941"/>
        <v>673.67021429372426</v>
      </c>
      <c r="Q6503" s="47">
        <f ca="1">SUM(L$15:L6503)-SUM(M$15:M6503)</f>
        <v>16350</v>
      </c>
      <c r="R6503" s="47" t="str">
        <f t="shared" ca="1" si="1942"/>
        <v>M6506</v>
      </c>
      <c r="S6503" s="40">
        <f t="shared" ca="1" si="1930"/>
        <v>0</v>
      </c>
      <c r="T6503" s="46">
        <f t="shared" ca="1" si="1931"/>
        <v>57</v>
      </c>
      <c r="X6503" s="74">
        <f t="shared" ca="1" si="1932"/>
        <v>0.67367021429372431</v>
      </c>
      <c r="Y6503" s="75">
        <f t="shared" ca="1" si="1933"/>
        <v>0.67367021429372431</v>
      </c>
      <c r="Z6503" s="74">
        <f t="shared" ca="1" si="1934"/>
        <v>1.9614229687515072</v>
      </c>
      <c r="AA6503" s="76">
        <f t="shared" ca="1" si="1935"/>
        <v>673.67021429372426</v>
      </c>
      <c r="AB6503" s="76">
        <f t="shared" ca="1" si="1936"/>
        <v>1961.4229687515071</v>
      </c>
    </row>
    <row r="6504" spans="1:28" x14ac:dyDescent="0.25">
      <c r="A6504" s="2">
        <f t="shared" si="1937"/>
        <v>10</v>
      </c>
      <c r="B6504" s="16">
        <f ca="1">VLOOKUP(A6504,PERIODS!$O$4:$P$33,2,FALSE)</f>
        <v>3.3000000000000002E-2</v>
      </c>
      <c r="C6504" s="15"/>
      <c r="D6504" s="18">
        <v>5000</v>
      </c>
      <c r="E6504" s="34">
        <f t="shared" ca="1" si="1938"/>
        <v>16453.814379052743</v>
      </c>
      <c r="F6504" s="34">
        <f t="shared" ca="1" si="1939"/>
        <v>3300</v>
      </c>
      <c r="G6504" s="69">
        <f t="shared" ca="1" si="1925"/>
        <v>0</v>
      </c>
      <c r="H6504" s="34">
        <f t="shared" ca="1" si="1926"/>
        <v>1110.7017518878647</v>
      </c>
      <c r="I6504" s="34">
        <f t="shared" ca="1" si="1927"/>
        <v>4410.7017518878647</v>
      </c>
      <c r="J6504" s="18">
        <f ca="1">SUM(INDIRECT(ADDRESS(ROW(F6504),COLUMN(F6504),4)):INDIRECT(ADDRESS(ROW(F6504)+N$5-1,COLUMN(F6504),4)))</f>
        <v>23100</v>
      </c>
      <c r="K6504" s="18">
        <f t="shared" ca="1" si="1928"/>
        <v>16350</v>
      </c>
      <c r="L6504" s="18">
        <f t="shared" ca="1" si="1940"/>
        <v>0</v>
      </c>
      <c r="M6504" s="18">
        <f t="shared" ca="1" si="1924"/>
        <v>0</v>
      </c>
      <c r="N6504" s="34">
        <f t="shared" ca="1" si="1929"/>
        <v>12043.112627164879</v>
      </c>
      <c r="P6504" s="18">
        <f t="shared" ca="1" si="1941"/>
        <v>1110.7017518878647</v>
      </c>
      <c r="Q6504" s="47">
        <f ca="1">SUM(L$15:L6504)-SUM(M$15:M6504)</f>
        <v>16350</v>
      </c>
      <c r="R6504" s="47" t="str">
        <f t="shared" ca="1" si="1942"/>
        <v>M6507</v>
      </c>
      <c r="S6504" s="40">
        <f t="shared" ca="1" si="1930"/>
        <v>0</v>
      </c>
      <c r="T6504" s="46">
        <f t="shared" ca="1" si="1931"/>
        <v>95</v>
      </c>
      <c r="X6504" s="74">
        <f t="shared" ca="1" si="1932"/>
        <v>1.1107017518878648</v>
      </c>
      <c r="Y6504" s="75">
        <f t="shared" ca="1" si="1933"/>
        <v>1.1107017518878648</v>
      </c>
      <c r="Z6504" s="74">
        <f t="shared" ca="1" si="1934"/>
        <v>3.0364885084857915</v>
      </c>
      <c r="AA6504" s="76">
        <f t="shared" ca="1" si="1935"/>
        <v>1110.7017518878647</v>
      </c>
      <c r="AB6504" s="76">
        <f t="shared" ca="1" si="1936"/>
        <v>3036.4885084857915</v>
      </c>
    </row>
    <row r="6505" spans="1:28" x14ac:dyDescent="0.25">
      <c r="A6505" s="2">
        <f t="shared" si="1937"/>
        <v>11</v>
      </c>
      <c r="B6505" s="16">
        <f ca="1">VLOOKUP(A6505,PERIODS!$O$4:$P$33,2,FALSE)</f>
        <v>3.3000000000000002E-2</v>
      </c>
      <c r="C6505" s="15"/>
      <c r="D6505" s="18">
        <v>5000</v>
      </c>
      <c r="E6505" s="34">
        <f t="shared" ca="1" si="1938"/>
        <v>12043.112627164879</v>
      </c>
      <c r="F6505" s="34">
        <f t="shared" ca="1" si="1939"/>
        <v>3300</v>
      </c>
      <c r="G6505" s="69">
        <f t="shared" ca="1" si="1925"/>
        <v>0</v>
      </c>
      <c r="H6505" s="34">
        <f t="shared" ca="1" si="1926"/>
        <v>490.89077079072206</v>
      </c>
      <c r="I6505" s="34">
        <f t="shared" ca="1" si="1927"/>
        <v>3790.8907707907219</v>
      </c>
      <c r="J6505" s="18">
        <f ca="1">SUM(INDIRECT(ADDRESS(ROW(F6505),COLUMN(F6505),4)):INDIRECT(ADDRESS(ROW(F6505)+N$5-1,COLUMN(F6505),4)))</f>
        <v>23300</v>
      </c>
      <c r="K6505" s="18">
        <f t="shared" ca="1" si="1928"/>
        <v>16350</v>
      </c>
      <c r="L6505" s="18">
        <f t="shared" ca="1" si="1940"/>
        <v>0</v>
      </c>
      <c r="M6505" s="18">
        <f t="shared" ca="1" si="1924"/>
        <v>0</v>
      </c>
      <c r="N6505" s="34">
        <f t="shared" ca="1" si="1929"/>
        <v>8252.2218563741571</v>
      </c>
      <c r="P6505" s="18">
        <f t="shared" ca="1" si="1941"/>
        <v>490.89077079072206</v>
      </c>
      <c r="Q6505" s="47">
        <f ca="1">SUM(L$15:L6505)-SUM(M$15:M6505)</f>
        <v>16350</v>
      </c>
      <c r="R6505" s="47" t="str">
        <f t="shared" ca="1" si="1942"/>
        <v>M6508</v>
      </c>
      <c r="S6505" s="40">
        <f t="shared" ca="1" si="1930"/>
        <v>0</v>
      </c>
      <c r="T6505" s="46">
        <f t="shared" ca="1" si="1931"/>
        <v>50</v>
      </c>
      <c r="X6505" s="74">
        <f t="shared" ca="1" si="1932"/>
        <v>0.49089077079072208</v>
      </c>
      <c r="Y6505" s="75">
        <f t="shared" ca="1" si="1933"/>
        <v>0.49089077079072208</v>
      </c>
      <c r="Z6505" s="74">
        <f t="shared" ca="1" si="1934"/>
        <v>1.6337708873567662</v>
      </c>
      <c r="AA6505" s="76">
        <f t="shared" ca="1" si="1935"/>
        <v>490.89077079072206</v>
      </c>
      <c r="AB6505" s="76">
        <f t="shared" ca="1" si="1936"/>
        <v>1633.7708873567663</v>
      </c>
    </row>
    <row r="6506" spans="1:28" x14ac:dyDescent="0.25">
      <c r="A6506" s="2">
        <f t="shared" si="1937"/>
        <v>12</v>
      </c>
      <c r="B6506" s="16">
        <f ca="1">VLOOKUP(A6506,PERIODS!$O$4:$P$33,2,FALSE)</f>
        <v>3.3000000000000002E-2</v>
      </c>
      <c r="C6506" s="15"/>
      <c r="D6506" s="18">
        <v>5000</v>
      </c>
      <c r="E6506" s="34">
        <f t="shared" ca="1" si="1938"/>
        <v>8252.2218563741571</v>
      </c>
      <c r="F6506" s="34">
        <f t="shared" ca="1" si="1939"/>
        <v>3300</v>
      </c>
      <c r="G6506" s="69">
        <f t="shared" ca="1" si="1925"/>
        <v>0</v>
      </c>
      <c r="H6506" s="34">
        <f t="shared" ca="1" si="1926"/>
        <v>-283.23971578134143</v>
      </c>
      <c r="I6506" s="34">
        <f t="shared" ca="1" si="1927"/>
        <v>3016.7602842186584</v>
      </c>
      <c r="J6506" s="18">
        <f ca="1">SUM(INDIRECT(ADDRESS(ROW(F6506),COLUMN(F6506),4)):INDIRECT(ADDRESS(ROW(F6506)+N$5-1,COLUMN(F6506),4)))</f>
        <v>23500</v>
      </c>
      <c r="K6506" s="18">
        <f t="shared" ca="1" si="1928"/>
        <v>0</v>
      </c>
      <c r="L6506" s="18">
        <f t="shared" ca="1" si="1940"/>
        <v>0</v>
      </c>
      <c r="M6506" s="18">
        <f t="shared" ca="1" si="1924"/>
        <v>16350</v>
      </c>
      <c r="N6506" s="34">
        <f t="shared" ca="1" si="1929"/>
        <v>21585.461572155498</v>
      </c>
      <c r="P6506" s="18">
        <f t="shared" ca="1" si="1941"/>
        <v>283.23971578134143</v>
      </c>
      <c r="Q6506" s="47">
        <f ca="1">SUM(L$15:L6506)-SUM(M$15:M6506)</f>
        <v>0</v>
      </c>
      <c r="R6506" s="47" t="str">
        <f t="shared" ca="1" si="1942"/>
        <v>M6509</v>
      </c>
      <c r="S6506" s="40">
        <f t="shared" ca="1" si="1930"/>
        <v>0</v>
      </c>
      <c r="T6506" s="46">
        <f t="shared" ca="1" si="1931"/>
        <v>66</v>
      </c>
      <c r="X6506" s="74">
        <f t="shared" ca="1" si="1932"/>
        <v>-0.28323971578134144</v>
      </c>
      <c r="Y6506" s="75">
        <f t="shared" ca="1" si="1933"/>
        <v>-0.28323971578134144</v>
      </c>
      <c r="Z6506" s="74">
        <f t="shared" ca="1" si="1934"/>
        <v>0.75333917892328528</v>
      </c>
      <c r="AA6506" s="76">
        <f t="shared" ca="1" si="1935"/>
        <v>-283.23971578134143</v>
      </c>
      <c r="AB6506" s="76">
        <f t="shared" ca="1" si="1936"/>
        <v>753.33917892328532</v>
      </c>
    </row>
    <row r="6507" spans="1:28" x14ac:dyDescent="0.25">
      <c r="A6507" s="2">
        <f t="shared" si="1937"/>
        <v>13</v>
      </c>
      <c r="B6507" s="16">
        <f ca="1">VLOOKUP(A6507,PERIODS!$O$4:$P$33,2,FALSE)</f>
        <v>3.3000000000000002E-2</v>
      </c>
      <c r="C6507" s="15"/>
      <c r="D6507" s="18">
        <v>5000</v>
      </c>
      <c r="E6507" s="34">
        <f t="shared" ca="1" si="1938"/>
        <v>21585.461572155498</v>
      </c>
      <c r="F6507" s="34">
        <f t="shared" ca="1" si="1939"/>
        <v>3300</v>
      </c>
      <c r="G6507" s="69">
        <f t="shared" ca="1" si="1925"/>
        <v>0</v>
      </c>
      <c r="H6507" s="34">
        <f t="shared" ca="1" si="1926"/>
        <v>374.82871474242728</v>
      </c>
      <c r="I6507" s="34">
        <f t="shared" ca="1" si="1927"/>
        <v>3674.8287147424271</v>
      </c>
      <c r="J6507" s="18">
        <f ca="1">SUM(INDIRECT(ADDRESS(ROW(F6507),COLUMN(F6507),4)):INDIRECT(ADDRESS(ROW(F6507)+N$5-1,COLUMN(F6507),4)))</f>
        <v>23700</v>
      </c>
      <c r="K6507" s="18">
        <f t="shared" ca="1" si="1928"/>
        <v>16350</v>
      </c>
      <c r="L6507" s="18">
        <f t="shared" ca="1" si="1940"/>
        <v>16350</v>
      </c>
      <c r="M6507" s="18">
        <f t="shared" ca="1" si="1924"/>
        <v>0</v>
      </c>
      <c r="N6507" s="34">
        <f t="shared" ca="1" si="1929"/>
        <v>17910.632857413071</v>
      </c>
      <c r="P6507" s="18">
        <f t="shared" ca="1" si="1941"/>
        <v>374.82871474242728</v>
      </c>
      <c r="Q6507" s="47">
        <f ca="1">SUM(L$15:L6507)-SUM(M$15:M6507)</f>
        <v>16350</v>
      </c>
      <c r="R6507" s="47" t="str">
        <f t="shared" ca="1" si="1942"/>
        <v>M6510</v>
      </c>
      <c r="S6507" s="40">
        <f t="shared" ca="1" si="1930"/>
        <v>0</v>
      </c>
      <c r="T6507" s="46">
        <f t="shared" ca="1" si="1931"/>
        <v>98</v>
      </c>
      <c r="X6507" s="74">
        <f t="shared" ca="1" si="1932"/>
        <v>0.37482871474242729</v>
      </c>
      <c r="Y6507" s="75">
        <f t="shared" ca="1" si="1933"/>
        <v>0.37482871474242729</v>
      </c>
      <c r="Z6507" s="74">
        <f t="shared" ca="1" si="1934"/>
        <v>1.4547422173814981</v>
      </c>
      <c r="AA6507" s="76">
        <f t="shared" ca="1" si="1935"/>
        <v>374.82871474242728</v>
      </c>
      <c r="AB6507" s="76">
        <f t="shared" ca="1" si="1936"/>
        <v>1454.7422173814982</v>
      </c>
    </row>
    <row r="6508" spans="1:28" x14ac:dyDescent="0.25">
      <c r="A6508" s="2">
        <f t="shared" si="1937"/>
        <v>14</v>
      </c>
      <c r="B6508" s="16">
        <f ca="1">VLOOKUP(A6508,PERIODS!$O$4:$P$33,2,FALSE)</f>
        <v>3.3000000000000002E-2</v>
      </c>
      <c r="C6508" s="15"/>
      <c r="D6508" s="18">
        <v>5000</v>
      </c>
      <c r="E6508" s="34">
        <f t="shared" ca="1" si="1938"/>
        <v>17910.632857413071</v>
      </c>
      <c r="F6508" s="34">
        <f t="shared" ca="1" si="1939"/>
        <v>3300</v>
      </c>
      <c r="G6508" s="69">
        <f t="shared" ca="1" si="1925"/>
        <v>0</v>
      </c>
      <c r="H6508" s="34">
        <f t="shared" ca="1" si="1926"/>
        <v>1959.9639845400536</v>
      </c>
      <c r="I6508" s="34">
        <f t="shared" ca="1" si="1927"/>
        <v>5259.9639845400534</v>
      </c>
      <c r="J6508" s="18">
        <f ca="1">SUM(INDIRECT(ADDRESS(ROW(F6508),COLUMN(F6508),4)):INDIRECT(ADDRESS(ROW(F6508)+N$5-1,COLUMN(F6508),4)))</f>
        <v>23900</v>
      </c>
      <c r="K6508" s="18">
        <f t="shared" ca="1" si="1928"/>
        <v>16350</v>
      </c>
      <c r="L6508" s="18">
        <f t="shared" ca="1" si="1940"/>
        <v>0</v>
      </c>
      <c r="M6508" s="18">
        <f t="shared" ca="1" si="1924"/>
        <v>0</v>
      </c>
      <c r="N6508" s="34">
        <f t="shared" ca="1" si="1929"/>
        <v>12650.668872873019</v>
      </c>
      <c r="P6508" s="18">
        <f t="shared" ca="1" si="1941"/>
        <v>1959.9639845400536</v>
      </c>
      <c r="Q6508" s="47">
        <f ca="1">SUM(L$15:L6508)-SUM(M$15:M6508)</f>
        <v>16350</v>
      </c>
      <c r="R6508" s="47" t="str">
        <f t="shared" ca="1" si="1942"/>
        <v>M6511</v>
      </c>
      <c r="S6508" s="40">
        <f t="shared" ca="1" si="1930"/>
        <v>0</v>
      </c>
      <c r="T6508" s="46">
        <f t="shared" ca="1" si="1931"/>
        <v>54</v>
      </c>
      <c r="X6508" s="74">
        <f t="shared" ca="1" si="1932"/>
        <v>2.5284495800746685</v>
      </c>
      <c r="Y6508" s="75">
        <f t="shared" ca="1" si="1933"/>
        <v>1.9599639845400536</v>
      </c>
      <c r="Z6508" s="74">
        <f t="shared" ca="1" si="1934"/>
        <v>7.0990713842313315</v>
      </c>
      <c r="AA6508" s="76">
        <f t="shared" ca="1" si="1935"/>
        <v>1959.9639845400536</v>
      </c>
      <c r="AB6508" s="76">
        <f t="shared" ca="1" si="1936"/>
        <v>7099.0713842313316</v>
      </c>
    </row>
    <row r="6509" spans="1:28" x14ac:dyDescent="0.25">
      <c r="A6509" s="2">
        <f t="shared" si="1937"/>
        <v>15</v>
      </c>
      <c r="B6509" s="16">
        <f ca="1">VLOOKUP(A6509,PERIODS!$O$4:$P$33,2,FALSE)</f>
        <v>3.3000000000000002E-2</v>
      </c>
      <c r="C6509" s="15"/>
      <c r="D6509" s="18">
        <v>5000</v>
      </c>
      <c r="E6509" s="34">
        <f t="shared" ca="1" si="1938"/>
        <v>12650.668872873019</v>
      </c>
      <c r="F6509" s="34">
        <f t="shared" ca="1" si="1939"/>
        <v>3300</v>
      </c>
      <c r="G6509" s="69">
        <f t="shared" ca="1" si="1925"/>
        <v>0</v>
      </c>
      <c r="H6509" s="34">
        <f t="shared" ca="1" si="1926"/>
        <v>-216.2178630801464</v>
      </c>
      <c r="I6509" s="34">
        <f t="shared" ca="1" si="1927"/>
        <v>3083.7821369198537</v>
      </c>
      <c r="J6509" s="18">
        <f ca="1">SUM(INDIRECT(ADDRESS(ROW(F6509),COLUMN(F6509),4)):INDIRECT(ADDRESS(ROW(F6509)+N$5-1,COLUMN(F6509),4)))</f>
        <v>24100</v>
      </c>
      <c r="K6509" s="18">
        <f t="shared" ca="1" si="1928"/>
        <v>16350</v>
      </c>
      <c r="L6509" s="18">
        <f t="shared" ca="1" si="1940"/>
        <v>0</v>
      </c>
      <c r="M6509" s="18">
        <f t="shared" ca="1" si="1924"/>
        <v>0</v>
      </c>
      <c r="N6509" s="34">
        <f t="shared" ca="1" si="1929"/>
        <v>9566.886735953165</v>
      </c>
      <c r="P6509" s="18">
        <f t="shared" ca="1" si="1941"/>
        <v>216.2178630801464</v>
      </c>
      <c r="Q6509" s="47">
        <f ca="1">SUM(L$15:L6509)-SUM(M$15:M6509)</f>
        <v>16350</v>
      </c>
      <c r="R6509" s="47" t="str">
        <f t="shared" ca="1" si="1942"/>
        <v>M6512</v>
      </c>
      <c r="S6509" s="40">
        <f t="shared" ca="1" si="1930"/>
        <v>0</v>
      </c>
      <c r="T6509" s="46">
        <f t="shared" ca="1" si="1931"/>
        <v>2</v>
      </c>
      <c r="X6509" s="74">
        <f t="shared" ca="1" si="1932"/>
        <v>-0.2162178630801464</v>
      </c>
      <c r="Y6509" s="75">
        <f t="shared" ca="1" si="1933"/>
        <v>-0.2162178630801464</v>
      </c>
      <c r="Z6509" s="74">
        <f t="shared" ca="1" si="1934"/>
        <v>0.80555978101928205</v>
      </c>
      <c r="AA6509" s="76">
        <f t="shared" ca="1" si="1935"/>
        <v>-216.2178630801464</v>
      </c>
      <c r="AB6509" s="76">
        <f t="shared" ca="1" si="1936"/>
        <v>805.55978101928201</v>
      </c>
    </row>
    <row r="6510" spans="1:28" x14ac:dyDescent="0.25">
      <c r="A6510" s="2">
        <f t="shared" si="1937"/>
        <v>16</v>
      </c>
      <c r="B6510" s="16">
        <f ca="1">VLOOKUP(A6510,PERIODS!$O$4:$P$33,2,FALSE)</f>
        <v>3.3000000000000002E-2</v>
      </c>
      <c r="C6510" s="15"/>
      <c r="D6510" s="18">
        <v>5000</v>
      </c>
      <c r="E6510" s="34">
        <f t="shared" ca="1" si="1938"/>
        <v>9566.886735953165</v>
      </c>
      <c r="F6510" s="34">
        <f t="shared" ca="1" si="1939"/>
        <v>3300</v>
      </c>
      <c r="G6510" s="69">
        <f t="shared" ca="1" si="1925"/>
        <v>0</v>
      </c>
      <c r="H6510" s="34">
        <f t="shared" ca="1" si="1926"/>
        <v>-698.2831947257755</v>
      </c>
      <c r="I6510" s="34">
        <f t="shared" ca="1" si="1927"/>
        <v>2601.7168052742245</v>
      </c>
      <c r="J6510" s="18">
        <f ca="1">SUM(INDIRECT(ADDRESS(ROW(F6510),COLUMN(F6510),4)):INDIRECT(ADDRESS(ROW(F6510)+N$5-1,COLUMN(F6510),4)))</f>
        <v>24300</v>
      </c>
      <c r="K6510" s="18">
        <f t="shared" ca="1" si="1928"/>
        <v>0</v>
      </c>
      <c r="L6510" s="18">
        <f t="shared" ca="1" si="1940"/>
        <v>0</v>
      </c>
      <c r="M6510" s="18">
        <f t="shared" ca="1" si="1924"/>
        <v>16350</v>
      </c>
      <c r="N6510" s="34">
        <f t="shared" ca="1" si="1929"/>
        <v>23315.169930678941</v>
      </c>
      <c r="P6510" s="18">
        <f t="shared" ca="1" si="1941"/>
        <v>698.2831947257755</v>
      </c>
      <c r="Q6510" s="47">
        <f ca="1">SUM(L$15:L6510)-SUM(M$15:M6510)</f>
        <v>0</v>
      </c>
      <c r="R6510" s="47" t="str">
        <f t="shared" ca="1" si="1942"/>
        <v>M6513</v>
      </c>
      <c r="S6510" s="40">
        <f t="shared" ca="1" si="1930"/>
        <v>0</v>
      </c>
      <c r="T6510" s="46">
        <f t="shared" ca="1" si="1931"/>
        <v>35</v>
      </c>
      <c r="X6510" s="74">
        <f t="shared" ca="1" si="1932"/>
        <v>-0.69828319472577549</v>
      </c>
      <c r="Y6510" s="75">
        <f t="shared" ca="1" si="1933"/>
        <v>-0.69828319472577549</v>
      </c>
      <c r="Z6510" s="74">
        <f t="shared" ca="1" si="1934"/>
        <v>0.49743857630185473</v>
      </c>
      <c r="AA6510" s="76">
        <f t="shared" ca="1" si="1935"/>
        <v>-698.2831947257755</v>
      </c>
      <c r="AB6510" s="76">
        <f t="shared" ca="1" si="1936"/>
        <v>497.43857630185471</v>
      </c>
    </row>
    <row r="6511" spans="1:28" x14ac:dyDescent="0.25">
      <c r="A6511" s="2">
        <f t="shared" si="1937"/>
        <v>17</v>
      </c>
      <c r="B6511" s="16">
        <f ca="1">VLOOKUP(A6511,PERIODS!$O$4:$P$33,2,FALSE)</f>
        <v>3.5000000000000003E-2</v>
      </c>
      <c r="C6511" s="15"/>
      <c r="D6511" s="18">
        <v>5000</v>
      </c>
      <c r="E6511" s="34">
        <f t="shared" ca="1" si="1938"/>
        <v>23315.169930678941</v>
      </c>
      <c r="F6511" s="34">
        <f t="shared" ca="1" si="1939"/>
        <v>3500.0000000000005</v>
      </c>
      <c r="G6511" s="69">
        <f t="shared" ca="1" si="1925"/>
        <v>0</v>
      </c>
      <c r="H6511" s="34">
        <f t="shared" ca="1" si="1926"/>
        <v>1862.5438362099853</v>
      </c>
      <c r="I6511" s="34">
        <f t="shared" ca="1" si="1927"/>
        <v>5362.5438362099858</v>
      </c>
      <c r="J6511" s="18">
        <f ca="1">SUM(INDIRECT(ADDRESS(ROW(F6511),COLUMN(F6511),4)):INDIRECT(ADDRESS(ROW(F6511)+N$5-1,COLUMN(F6511),4)))</f>
        <v>24500.000000000004</v>
      </c>
      <c r="K6511" s="18">
        <f t="shared" ca="1" si="1928"/>
        <v>16350</v>
      </c>
      <c r="L6511" s="18">
        <f t="shared" ca="1" si="1940"/>
        <v>16350</v>
      </c>
      <c r="M6511" s="18">
        <f t="shared" ca="1" si="1924"/>
        <v>0</v>
      </c>
      <c r="N6511" s="34">
        <f t="shared" ca="1" si="1929"/>
        <v>17952.626094468957</v>
      </c>
      <c r="P6511" s="18">
        <f t="shared" ca="1" si="1941"/>
        <v>1862.5438362099853</v>
      </c>
      <c r="Q6511" s="47">
        <f ca="1">SUM(L$15:L6511)-SUM(M$15:M6511)</f>
        <v>16350</v>
      </c>
      <c r="R6511" s="47" t="str">
        <f t="shared" ca="1" si="1942"/>
        <v>M6514</v>
      </c>
      <c r="S6511" s="40">
        <f t="shared" ca="1" si="1930"/>
        <v>0</v>
      </c>
      <c r="T6511" s="46">
        <f t="shared" ca="1" si="1931"/>
        <v>65</v>
      </c>
      <c r="X6511" s="74">
        <f t="shared" ca="1" si="1932"/>
        <v>1.8625438362099853</v>
      </c>
      <c r="Y6511" s="75">
        <f t="shared" ca="1" si="1933"/>
        <v>1.8625438362099853</v>
      </c>
      <c r="Z6511" s="74">
        <f t="shared" ca="1" si="1934"/>
        <v>6.4400985075969652</v>
      </c>
      <c r="AA6511" s="76">
        <f t="shared" ca="1" si="1935"/>
        <v>1862.5438362099853</v>
      </c>
      <c r="AB6511" s="76">
        <f t="shared" ca="1" si="1936"/>
        <v>6440.0985075969656</v>
      </c>
    </row>
    <row r="6512" spans="1:28" x14ac:dyDescent="0.25">
      <c r="A6512" s="2">
        <f t="shared" si="1937"/>
        <v>18</v>
      </c>
      <c r="B6512" s="16">
        <f ca="1">VLOOKUP(A6512,PERIODS!$O$4:$P$33,2,FALSE)</f>
        <v>3.5000000000000003E-2</v>
      </c>
      <c r="C6512" s="15"/>
      <c r="D6512" s="18">
        <v>5000</v>
      </c>
      <c r="E6512" s="34">
        <f t="shared" ca="1" si="1938"/>
        <v>17952.626094468957</v>
      </c>
      <c r="F6512" s="34">
        <f t="shared" ca="1" si="1939"/>
        <v>3500.0000000000005</v>
      </c>
      <c r="G6512" s="69">
        <f t="shared" ca="1" si="1925"/>
        <v>0</v>
      </c>
      <c r="H6512" s="34">
        <f t="shared" ca="1" si="1926"/>
        <v>-653.17805381913013</v>
      </c>
      <c r="I6512" s="34">
        <f t="shared" ca="1" si="1927"/>
        <v>2846.8219461808703</v>
      </c>
      <c r="J6512" s="18">
        <f ca="1">SUM(INDIRECT(ADDRESS(ROW(F6512),COLUMN(F6512),4)):INDIRECT(ADDRESS(ROW(F6512)+N$5-1,COLUMN(F6512),4)))</f>
        <v>24500.000000000004</v>
      </c>
      <c r="K6512" s="18">
        <f t="shared" ca="1" si="1928"/>
        <v>16350</v>
      </c>
      <c r="L6512" s="18">
        <f t="shared" ca="1" si="1940"/>
        <v>0</v>
      </c>
      <c r="M6512" s="18">
        <f t="shared" ca="1" si="1924"/>
        <v>0</v>
      </c>
      <c r="N6512" s="34">
        <f t="shared" ca="1" si="1929"/>
        <v>15105.804148288087</v>
      </c>
      <c r="P6512" s="18">
        <f t="shared" ca="1" si="1941"/>
        <v>653.17805381913013</v>
      </c>
      <c r="Q6512" s="47">
        <f ca="1">SUM(L$15:L6512)-SUM(M$15:M6512)</f>
        <v>16350</v>
      </c>
      <c r="R6512" s="47" t="str">
        <f t="shared" ca="1" si="1942"/>
        <v>M6515</v>
      </c>
      <c r="S6512" s="40">
        <f t="shared" ca="1" si="1930"/>
        <v>0</v>
      </c>
      <c r="T6512" s="46">
        <f t="shared" ca="1" si="1931"/>
        <v>78</v>
      </c>
      <c r="X6512" s="74">
        <f t="shared" ca="1" si="1932"/>
        <v>-0.65317805381913008</v>
      </c>
      <c r="Y6512" s="75">
        <f t="shared" ca="1" si="1933"/>
        <v>-0.65317805381913008</v>
      </c>
      <c r="Z6512" s="74">
        <f t="shared" ca="1" si="1934"/>
        <v>0.52038932073380895</v>
      </c>
      <c r="AA6512" s="76">
        <f t="shared" ca="1" si="1935"/>
        <v>-653.17805381913013</v>
      </c>
      <c r="AB6512" s="76">
        <f t="shared" ca="1" si="1936"/>
        <v>520.38932073380897</v>
      </c>
    </row>
    <row r="6513" spans="1:28" x14ac:dyDescent="0.25">
      <c r="A6513" s="2">
        <f t="shared" si="1937"/>
        <v>19</v>
      </c>
      <c r="B6513" s="16">
        <f ca="1">VLOOKUP(A6513,PERIODS!$O$4:$P$33,2,FALSE)</f>
        <v>3.5000000000000003E-2</v>
      </c>
      <c r="C6513" s="15"/>
      <c r="D6513" s="18">
        <v>5000</v>
      </c>
      <c r="E6513" s="34">
        <f t="shared" ca="1" si="1938"/>
        <v>15105.804148288087</v>
      </c>
      <c r="F6513" s="34">
        <f t="shared" ca="1" si="1939"/>
        <v>3500.0000000000005</v>
      </c>
      <c r="G6513" s="69">
        <f t="shared" ca="1" si="1925"/>
        <v>0</v>
      </c>
      <c r="H6513" s="34">
        <f t="shared" ca="1" si="1926"/>
        <v>-895.25252051554924</v>
      </c>
      <c r="I6513" s="34">
        <f t="shared" ca="1" si="1927"/>
        <v>2604.7474794844511</v>
      </c>
      <c r="J6513" s="18">
        <f ca="1">SUM(INDIRECT(ADDRESS(ROW(F6513),COLUMN(F6513),4)):INDIRECT(ADDRESS(ROW(F6513)+N$5-1,COLUMN(F6513),4)))</f>
        <v>24500.000000000004</v>
      </c>
      <c r="K6513" s="18">
        <f t="shared" ca="1" si="1928"/>
        <v>16350</v>
      </c>
      <c r="L6513" s="18">
        <f t="shared" ca="1" si="1940"/>
        <v>0</v>
      </c>
      <c r="M6513" s="18">
        <f t="shared" ca="1" si="1924"/>
        <v>0</v>
      </c>
      <c r="N6513" s="34">
        <f t="shared" ca="1" si="1929"/>
        <v>12501.056668803636</v>
      </c>
      <c r="P6513" s="18">
        <f t="shared" ca="1" si="1941"/>
        <v>895.25252051554924</v>
      </c>
      <c r="Q6513" s="47">
        <f ca="1">SUM(L$15:L6513)-SUM(M$15:M6513)</f>
        <v>16350</v>
      </c>
      <c r="R6513" s="47" t="str">
        <f t="shared" ca="1" si="1942"/>
        <v>M6516</v>
      </c>
      <c r="S6513" s="40">
        <f t="shared" ca="1" si="1930"/>
        <v>0</v>
      </c>
      <c r="T6513" s="46">
        <f t="shared" ca="1" si="1931"/>
        <v>8</v>
      </c>
      <c r="X6513" s="74">
        <f t="shared" ca="1" si="1932"/>
        <v>-0.89525252051554927</v>
      </c>
      <c r="Y6513" s="75">
        <f t="shared" ca="1" si="1933"/>
        <v>-0.89525252051554927</v>
      </c>
      <c r="Z6513" s="74">
        <f t="shared" ca="1" si="1934"/>
        <v>0.40850442986604663</v>
      </c>
      <c r="AA6513" s="76">
        <f t="shared" ca="1" si="1935"/>
        <v>-895.25252051554924</v>
      </c>
      <c r="AB6513" s="76">
        <f t="shared" ca="1" si="1936"/>
        <v>408.50442986604662</v>
      </c>
    </row>
    <row r="6514" spans="1:28" x14ac:dyDescent="0.25">
      <c r="A6514" s="2">
        <f t="shared" si="1937"/>
        <v>20</v>
      </c>
      <c r="B6514" s="16">
        <f ca="1">VLOOKUP(A6514,PERIODS!$O$4:$P$33,2,FALSE)</f>
        <v>3.5000000000000003E-2</v>
      </c>
      <c r="C6514" s="15"/>
      <c r="D6514" s="18">
        <v>5000</v>
      </c>
      <c r="E6514" s="34">
        <f t="shared" ca="1" si="1938"/>
        <v>12501.056668803636</v>
      </c>
      <c r="F6514" s="34">
        <f t="shared" ca="1" si="1939"/>
        <v>3500.0000000000005</v>
      </c>
      <c r="G6514" s="69">
        <f t="shared" ca="1" si="1925"/>
        <v>0</v>
      </c>
      <c r="H6514" s="34">
        <f t="shared" ca="1" si="1926"/>
        <v>1959.9639845400536</v>
      </c>
      <c r="I6514" s="34">
        <f t="shared" ca="1" si="1927"/>
        <v>5459.9639845400543</v>
      </c>
      <c r="J6514" s="18">
        <f ca="1">SUM(INDIRECT(ADDRESS(ROW(F6514),COLUMN(F6514),4)):INDIRECT(ADDRESS(ROW(F6514)+N$5-1,COLUMN(F6514),4)))</f>
        <v>24500.000000000004</v>
      </c>
      <c r="K6514" s="18">
        <f t="shared" ca="1" si="1928"/>
        <v>0</v>
      </c>
      <c r="L6514" s="18">
        <f t="shared" ca="1" si="1940"/>
        <v>0</v>
      </c>
      <c r="M6514" s="18">
        <f t="shared" ca="1" si="1924"/>
        <v>16350</v>
      </c>
      <c r="N6514" s="34">
        <f t="shared" ca="1" si="1929"/>
        <v>23391.092684263582</v>
      </c>
      <c r="P6514" s="18">
        <f t="shared" ca="1" si="1941"/>
        <v>1959.9639845400536</v>
      </c>
      <c r="Q6514" s="47">
        <f ca="1">SUM(L$15:L6514)-SUM(M$15:M6514)</f>
        <v>0</v>
      </c>
      <c r="R6514" s="47" t="str">
        <f t="shared" ca="1" si="1942"/>
        <v>M6517</v>
      </c>
      <c r="S6514" s="40">
        <f t="shared" ca="1" si="1930"/>
        <v>0</v>
      </c>
      <c r="T6514" s="46">
        <f t="shared" ca="1" si="1931"/>
        <v>77</v>
      </c>
      <c r="X6514" s="74">
        <f t="shared" ca="1" si="1932"/>
        <v>3.2700034853148252</v>
      </c>
      <c r="Y6514" s="75">
        <f t="shared" ca="1" si="1933"/>
        <v>1.9599639845400536</v>
      </c>
      <c r="Z6514" s="74">
        <f t="shared" ca="1" si="1934"/>
        <v>7.0990713842313315</v>
      </c>
      <c r="AA6514" s="76">
        <f t="shared" ca="1" si="1935"/>
        <v>1959.9639845400536</v>
      </c>
      <c r="AB6514" s="76">
        <f t="shared" ca="1" si="1936"/>
        <v>7099.0713842313316</v>
      </c>
    </row>
    <row r="6515" spans="1:28" x14ac:dyDescent="0.25">
      <c r="A6515" s="2">
        <f t="shared" si="1937"/>
        <v>21</v>
      </c>
      <c r="B6515" s="16">
        <f ca="1">VLOOKUP(A6515,PERIODS!$O$4:$P$33,2,FALSE)</f>
        <v>3.5000000000000003E-2</v>
      </c>
      <c r="C6515" s="15"/>
      <c r="D6515" s="18">
        <v>5000</v>
      </c>
      <c r="E6515" s="34">
        <f t="shared" ca="1" si="1938"/>
        <v>23391.092684263582</v>
      </c>
      <c r="F6515" s="34">
        <f t="shared" ca="1" si="1939"/>
        <v>3500.0000000000005</v>
      </c>
      <c r="G6515" s="69">
        <f t="shared" ca="1" si="1925"/>
        <v>0</v>
      </c>
      <c r="H6515" s="34">
        <f t="shared" ca="1" si="1926"/>
        <v>-565.05205798545535</v>
      </c>
      <c r="I6515" s="34">
        <f t="shared" ca="1" si="1927"/>
        <v>2934.9479420145453</v>
      </c>
      <c r="J6515" s="18">
        <f ca="1">SUM(INDIRECT(ADDRESS(ROW(F6515),COLUMN(F6515),4)):INDIRECT(ADDRESS(ROW(F6515)+N$5-1,COLUMN(F6515),4)))</f>
        <v>24500.000000000004</v>
      </c>
      <c r="K6515" s="18">
        <f t="shared" ca="1" si="1928"/>
        <v>16350</v>
      </c>
      <c r="L6515" s="18">
        <f t="shared" ca="1" si="1940"/>
        <v>16350</v>
      </c>
      <c r="M6515" s="18">
        <f t="shared" ca="1" si="1924"/>
        <v>0</v>
      </c>
      <c r="N6515" s="34">
        <f t="shared" ca="1" si="1929"/>
        <v>20456.144742249038</v>
      </c>
      <c r="P6515" s="18">
        <f t="shared" ca="1" si="1941"/>
        <v>565.05205798545535</v>
      </c>
      <c r="Q6515" s="47">
        <f ca="1">SUM(L$15:L6515)-SUM(M$15:M6515)</f>
        <v>16350</v>
      </c>
      <c r="R6515" s="47" t="str">
        <f t="shared" ca="1" si="1942"/>
        <v>M6518</v>
      </c>
      <c r="S6515" s="40">
        <f t="shared" ca="1" si="1930"/>
        <v>0</v>
      </c>
      <c r="T6515" s="46">
        <f t="shared" ca="1" si="1931"/>
        <v>40</v>
      </c>
      <c r="X6515" s="74">
        <f t="shared" ca="1" si="1932"/>
        <v>-0.56505205798545532</v>
      </c>
      <c r="Y6515" s="75">
        <f t="shared" ca="1" si="1933"/>
        <v>-0.56505205798545532</v>
      </c>
      <c r="Z6515" s="74">
        <f t="shared" ca="1" si="1934"/>
        <v>0.56833055984341141</v>
      </c>
      <c r="AA6515" s="76">
        <f t="shared" ca="1" si="1935"/>
        <v>-565.05205798545535</v>
      </c>
      <c r="AB6515" s="76">
        <f t="shared" ca="1" si="1936"/>
        <v>568.33055984341138</v>
      </c>
    </row>
    <row r="6516" spans="1:28" x14ac:dyDescent="0.25">
      <c r="A6516" s="2">
        <f t="shared" si="1937"/>
        <v>22</v>
      </c>
      <c r="B6516" s="16">
        <f ca="1">VLOOKUP(A6516,PERIODS!$O$4:$P$33,2,FALSE)</f>
        <v>3.5000000000000003E-2</v>
      </c>
      <c r="C6516" s="15"/>
      <c r="D6516" s="18">
        <v>5000</v>
      </c>
      <c r="E6516" s="34">
        <f t="shared" ca="1" si="1938"/>
        <v>20456.144742249038</v>
      </c>
      <c r="F6516" s="34">
        <f t="shared" ca="1" si="1939"/>
        <v>3500.0000000000005</v>
      </c>
      <c r="G6516" s="69">
        <f t="shared" ca="1" si="1925"/>
        <v>0</v>
      </c>
      <c r="H6516" s="34">
        <f t="shared" ca="1" si="1926"/>
        <v>-595.29865734103373</v>
      </c>
      <c r="I6516" s="34">
        <f t="shared" ca="1" si="1927"/>
        <v>2904.7013426589665</v>
      </c>
      <c r="J6516" s="18">
        <f ca="1">SUM(INDIRECT(ADDRESS(ROW(F6516),COLUMN(F6516),4)):INDIRECT(ADDRESS(ROW(F6516)+N$5-1,COLUMN(F6516),4)))</f>
        <v>25000.000000000004</v>
      </c>
      <c r="K6516" s="18">
        <f t="shared" ca="1" si="1928"/>
        <v>16350</v>
      </c>
      <c r="L6516" s="18">
        <f t="shared" ca="1" si="1940"/>
        <v>0</v>
      </c>
      <c r="M6516" s="18">
        <f t="shared" ca="1" si="1924"/>
        <v>0</v>
      </c>
      <c r="N6516" s="34">
        <f t="shared" ca="1" si="1929"/>
        <v>17551.443399590073</v>
      </c>
      <c r="P6516" s="18">
        <f t="shared" ca="1" si="1941"/>
        <v>595.29865734103373</v>
      </c>
      <c r="Q6516" s="47">
        <f ca="1">SUM(L$15:L6516)-SUM(M$15:M6516)</f>
        <v>16350</v>
      </c>
      <c r="R6516" s="47" t="str">
        <f t="shared" ca="1" si="1942"/>
        <v>M6519</v>
      </c>
      <c r="S6516" s="40">
        <f t="shared" ca="1" si="1930"/>
        <v>0</v>
      </c>
      <c r="T6516" s="46">
        <f t="shared" ca="1" si="1931"/>
        <v>23</v>
      </c>
      <c r="X6516" s="74">
        <f t="shared" ca="1" si="1932"/>
        <v>-0.59529865734103371</v>
      </c>
      <c r="Y6516" s="75">
        <f t="shared" ca="1" si="1933"/>
        <v>-0.59529865734103371</v>
      </c>
      <c r="Z6516" s="74">
        <f t="shared" ca="1" si="1934"/>
        <v>0.55139786225468979</v>
      </c>
      <c r="AA6516" s="76">
        <f t="shared" ca="1" si="1935"/>
        <v>-595.29865734103373</v>
      </c>
      <c r="AB6516" s="76">
        <f t="shared" ca="1" si="1936"/>
        <v>551.39786225468981</v>
      </c>
    </row>
    <row r="6517" spans="1:28" x14ac:dyDescent="0.25">
      <c r="A6517" s="2">
        <f t="shared" si="1937"/>
        <v>23</v>
      </c>
      <c r="B6517" s="16">
        <f ca="1">VLOOKUP(A6517,PERIODS!$O$4:$P$33,2,FALSE)</f>
        <v>3.5000000000000003E-2</v>
      </c>
      <c r="C6517" s="15"/>
      <c r="D6517" s="18">
        <v>5000</v>
      </c>
      <c r="E6517" s="34">
        <f t="shared" ca="1" si="1938"/>
        <v>17551.443399590073</v>
      </c>
      <c r="F6517" s="34">
        <f t="shared" ca="1" si="1939"/>
        <v>3500.0000000000005</v>
      </c>
      <c r="G6517" s="69">
        <f t="shared" ca="1" si="1925"/>
        <v>0</v>
      </c>
      <c r="H6517" s="34">
        <f t="shared" ca="1" si="1926"/>
        <v>47.703426282098825</v>
      </c>
      <c r="I6517" s="34">
        <f t="shared" ca="1" si="1927"/>
        <v>3547.7034262820994</v>
      </c>
      <c r="J6517" s="18">
        <f ca="1">SUM(INDIRECT(ADDRESS(ROW(F6517),COLUMN(F6517),4)):INDIRECT(ADDRESS(ROW(F6517)+N$5-1,COLUMN(F6517),4)))</f>
        <v>25500.000000000004</v>
      </c>
      <c r="K6517" s="18">
        <f t="shared" ca="1" si="1928"/>
        <v>16350</v>
      </c>
      <c r="L6517" s="18">
        <f t="shared" ca="1" si="1940"/>
        <v>0</v>
      </c>
      <c r="M6517" s="18">
        <f t="shared" ca="1" si="1924"/>
        <v>0</v>
      </c>
      <c r="N6517" s="34">
        <f t="shared" ca="1" si="1929"/>
        <v>14003.739973307973</v>
      </c>
      <c r="P6517" s="18">
        <f t="shared" ca="1" si="1941"/>
        <v>47.703426282098825</v>
      </c>
      <c r="Q6517" s="47">
        <f ca="1">SUM(L$15:L6517)-SUM(M$15:M6517)</f>
        <v>16350</v>
      </c>
      <c r="R6517" s="47" t="str">
        <f t="shared" ca="1" si="1942"/>
        <v>M6520</v>
      </c>
      <c r="S6517" s="40">
        <f t="shared" ca="1" si="1930"/>
        <v>0</v>
      </c>
      <c r="T6517" s="46">
        <f t="shared" ca="1" si="1931"/>
        <v>49</v>
      </c>
      <c r="X6517" s="74">
        <f t="shared" ca="1" si="1932"/>
        <v>4.7703426282098824E-2</v>
      </c>
      <c r="Y6517" s="75">
        <f t="shared" ca="1" si="1933"/>
        <v>4.7703426282098824E-2</v>
      </c>
      <c r="Z6517" s="74">
        <f t="shared" ca="1" si="1934"/>
        <v>1.0488595450183584</v>
      </c>
      <c r="AA6517" s="76">
        <f t="shared" ca="1" si="1935"/>
        <v>47.703426282098825</v>
      </c>
      <c r="AB6517" s="76">
        <f t="shared" ca="1" si="1936"/>
        <v>1048.8595450183584</v>
      </c>
    </row>
    <row r="6518" spans="1:28" x14ac:dyDescent="0.25">
      <c r="A6518" s="2">
        <f t="shared" si="1937"/>
        <v>24</v>
      </c>
      <c r="B6518" s="16">
        <f ca="1">VLOOKUP(A6518,PERIODS!$O$4:$P$33,2,FALSE)</f>
        <v>3.5000000000000003E-2</v>
      </c>
      <c r="C6518" s="15"/>
      <c r="D6518" s="18">
        <v>5000</v>
      </c>
      <c r="E6518" s="34">
        <f t="shared" ca="1" si="1938"/>
        <v>14003.739973307973</v>
      </c>
      <c r="F6518" s="34">
        <f t="shared" ca="1" si="1939"/>
        <v>3500.0000000000005</v>
      </c>
      <c r="G6518" s="69">
        <f t="shared" ca="1" si="1925"/>
        <v>0</v>
      </c>
      <c r="H6518" s="34">
        <f t="shared" ca="1" si="1926"/>
        <v>187.11580474388779</v>
      </c>
      <c r="I6518" s="34">
        <f t="shared" ca="1" si="1927"/>
        <v>3687.1158047438885</v>
      </c>
      <c r="J6518" s="18">
        <f ca="1">SUM(INDIRECT(ADDRESS(ROW(F6518),COLUMN(F6518),4)):INDIRECT(ADDRESS(ROW(F6518)+N$5-1,COLUMN(F6518),4)))</f>
        <v>26000</v>
      </c>
      <c r="K6518" s="18">
        <f t="shared" ca="1" si="1928"/>
        <v>0</v>
      </c>
      <c r="L6518" s="18">
        <f t="shared" ca="1" si="1940"/>
        <v>0</v>
      </c>
      <c r="M6518" s="18">
        <f t="shared" ca="1" si="1924"/>
        <v>16350</v>
      </c>
      <c r="N6518" s="34">
        <f t="shared" ca="1" si="1929"/>
        <v>26666.624168564085</v>
      </c>
      <c r="P6518" s="18">
        <f t="shared" ca="1" si="1941"/>
        <v>187.11580474388779</v>
      </c>
      <c r="Q6518" s="47">
        <f ca="1">SUM(L$15:L6518)-SUM(M$15:M6518)</f>
        <v>0</v>
      </c>
      <c r="R6518" s="47" t="str">
        <f t="shared" ca="1" si="1942"/>
        <v>M6521</v>
      </c>
      <c r="S6518" s="40">
        <f t="shared" ca="1" si="1930"/>
        <v>0</v>
      </c>
      <c r="T6518" s="46">
        <f t="shared" ca="1" si="1931"/>
        <v>60</v>
      </c>
      <c r="X6518" s="74">
        <f t="shared" ca="1" si="1932"/>
        <v>0.18711580474388778</v>
      </c>
      <c r="Y6518" s="75">
        <f t="shared" ca="1" si="1933"/>
        <v>0.18711580474388778</v>
      </c>
      <c r="Z6518" s="74">
        <f t="shared" ca="1" si="1934"/>
        <v>1.2057669104933824</v>
      </c>
      <c r="AA6518" s="76">
        <f t="shared" ca="1" si="1935"/>
        <v>187.11580474388779</v>
      </c>
      <c r="AB6518" s="76">
        <f t="shared" ca="1" si="1936"/>
        <v>1205.7669104933823</v>
      </c>
    </row>
    <row r="6519" spans="1:28" x14ac:dyDescent="0.25">
      <c r="A6519" s="2">
        <f t="shared" si="1937"/>
        <v>25</v>
      </c>
      <c r="B6519" s="16">
        <f ca="1">VLOOKUP(A6519,PERIODS!$O$4:$P$33,2,FALSE)</f>
        <v>3.5000000000000003E-2</v>
      </c>
      <c r="C6519" s="15"/>
      <c r="D6519" s="18">
        <v>5000</v>
      </c>
      <c r="E6519" s="34">
        <f t="shared" ca="1" si="1938"/>
        <v>26666.624168564085</v>
      </c>
      <c r="F6519" s="34">
        <f t="shared" ca="1" si="1939"/>
        <v>3500.0000000000005</v>
      </c>
      <c r="G6519" s="69">
        <f t="shared" ca="1" si="1925"/>
        <v>0</v>
      </c>
      <c r="H6519" s="34">
        <f t="shared" ca="1" si="1926"/>
        <v>1246.4487066032104</v>
      </c>
      <c r="I6519" s="34">
        <f t="shared" ca="1" si="1927"/>
        <v>4746.4487066032107</v>
      </c>
      <c r="J6519" s="18">
        <f ca="1">SUM(INDIRECT(ADDRESS(ROW(F6519),COLUMN(F6519),4)):INDIRECT(ADDRESS(ROW(F6519)+N$5-1,COLUMN(F6519),4)))</f>
        <v>24900</v>
      </c>
      <c r="K6519" s="18">
        <f t="shared" ca="1" si="1928"/>
        <v>0</v>
      </c>
      <c r="L6519" s="18">
        <f t="shared" ca="1" si="1940"/>
        <v>0</v>
      </c>
      <c r="M6519" s="18">
        <f t="shared" ca="1" si="1924"/>
        <v>0</v>
      </c>
      <c r="N6519" s="34">
        <f t="shared" ca="1" si="1929"/>
        <v>21920.175461960876</v>
      </c>
      <c r="P6519" s="18">
        <f t="shared" ca="1" si="1941"/>
        <v>1246.4487066032104</v>
      </c>
      <c r="Q6519" s="47">
        <f ca="1">SUM(L$15:L6519)-SUM(M$15:M6519)</f>
        <v>0</v>
      </c>
      <c r="R6519" s="47" t="str">
        <f t="shared" ca="1" si="1942"/>
        <v>M6522</v>
      </c>
      <c r="S6519" s="40">
        <f t="shared" ca="1" si="1930"/>
        <v>0</v>
      </c>
      <c r="T6519" s="46">
        <f t="shared" ca="1" si="1931"/>
        <v>99</v>
      </c>
      <c r="X6519" s="74">
        <f t="shared" ca="1" si="1932"/>
        <v>1.2464487066032104</v>
      </c>
      <c r="Y6519" s="75">
        <f t="shared" ca="1" si="1933"/>
        <v>1.2464487066032104</v>
      </c>
      <c r="Z6519" s="74">
        <f t="shared" ca="1" si="1934"/>
        <v>3.4779697090860591</v>
      </c>
      <c r="AA6519" s="76">
        <f t="shared" ca="1" si="1935"/>
        <v>1246.4487066032104</v>
      </c>
      <c r="AB6519" s="76">
        <f t="shared" ca="1" si="1936"/>
        <v>3477.9697090860591</v>
      </c>
    </row>
    <row r="6520" spans="1:28" x14ac:dyDescent="0.25">
      <c r="A6520" s="2">
        <f t="shared" si="1937"/>
        <v>26</v>
      </c>
      <c r="B6520" s="16">
        <f ca="1">VLOOKUP(A6520,PERIODS!$O$4:$P$33,2,FALSE)</f>
        <v>3.5000000000000003E-2</v>
      </c>
      <c r="C6520" s="15"/>
      <c r="D6520" s="18">
        <v>5000</v>
      </c>
      <c r="E6520" s="34">
        <f t="shared" ca="1" si="1938"/>
        <v>21920.175461960876</v>
      </c>
      <c r="F6520" s="34">
        <f t="shared" ca="1" si="1939"/>
        <v>3500.0000000000005</v>
      </c>
      <c r="G6520" s="69">
        <f t="shared" ca="1" si="1925"/>
        <v>0</v>
      </c>
      <c r="H6520" s="34">
        <f t="shared" ca="1" si="1926"/>
        <v>-1491.9463171913083</v>
      </c>
      <c r="I6520" s="34">
        <f t="shared" ca="1" si="1927"/>
        <v>2008.0536828086922</v>
      </c>
      <c r="J6520" s="18">
        <f ca="1">SUM(INDIRECT(ADDRESS(ROW(F6520),COLUMN(F6520),4)):INDIRECT(ADDRESS(ROW(F6520)+N$5-1,COLUMN(F6520),4)))</f>
        <v>23900</v>
      </c>
      <c r="K6520" s="18">
        <f t="shared" ca="1" si="1928"/>
        <v>16350</v>
      </c>
      <c r="L6520" s="18">
        <f t="shared" ca="1" si="1940"/>
        <v>16350</v>
      </c>
      <c r="M6520" s="18">
        <f t="shared" ca="1" si="1924"/>
        <v>0</v>
      </c>
      <c r="N6520" s="34">
        <f t="shared" ca="1" si="1929"/>
        <v>19912.121779152185</v>
      </c>
      <c r="P6520" s="18">
        <f t="shared" ca="1" si="1941"/>
        <v>1491.9463171913083</v>
      </c>
      <c r="Q6520" s="47">
        <f ca="1">SUM(L$15:L6520)-SUM(M$15:M6520)</f>
        <v>16350</v>
      </c>
      <c r="R6520" s="47" t="str">
        <f t="shared" ca="1" si="1942"/>
        <v>M6523</v>
      </c>
      <c r="S6520" s="40">
        <f t="shared" ca="1" si="1930"/>
        <v>0</v>
      </c>
      <c r="T6520" s="46">
        <f t="shared" ca="1" si="1931"/>
        <v>5</v>
      </c>
      <c r="X6520" s="74">
        <f t="shared" ca="1" si="1932"/>
        <v>-1.4919463171913083</v>
      </c>
      <c r="Y6520" s="75">
        <f t="shared" ca="1" si="1933"/>
        <v>-1.4919463171913083</v>
      </c>
      <c r="Z6520" s="74">
        <f t="shared" ca="1" si="1934"/>
        <v>0.22493443546148412</v>
      </c>
      <c r="AA6520" s="76">
        <f t="shared" ca="1" si="1935"/>
        <v>-1491.9463171913083</v>
      </c>
      <c r="AB6520" s="76">
        <f t="shared" ca="1" si="1936"/>
        <v>224.93443546148413</v>
      </c>
    </row>
    <row r="6521" spans="1:28" x14ac:dyDescent="0.25">
      <c r="A6521" s="2">
        <f t="shared" si="1937"/>
        <v>27</v>
      </c>
      <c r="B6521" s="16">
        <f ca="1">VLOOKUP(A6521,PERIODS!$O$4:$P$33,2,FALSE)</f>
        <v>3.5000000000000003E-2</v>
      </c>
      <c r="C6521" s="15"/>
      <c r="D6521" s="18">
        <v>5000</v>
      </c>
      <c r="E6521" s="34">
        <f t="shared" ca="1" si="1938"/>
        <v>19912.121779152185</v>
      </c>
      <c r="F6521" s="34">
        <f t="shared" ca="1" si="1939"/>
        <v>3500.0000000000005</v>
      </c>
      <c r="G6521" s="69">
        <f t="shared" ca="1" si="1925"/>
        <v>0</v>
      </c>
      <c r="H6521" s="34">
        <f t="shared" ca="1" si="1926"/>
        <v>148.69380816170209</v>
      </c>
      <c r="I6521" s="34">
        <f t="shared" ca="1" si="1927"/>
        <v>3648.6938081617027</v>
      </c>
      <c r="J6521" s="18">
        <f ca="1">SUM(INDIRECT(ADDRESS(ROW(F6521),COLUMN(F6521),4)):INDIRECT(ADDRESS(ROW(F6521)+N$5-1,COLUMN(F6521),4)))</f>
        <v>22900</v>
      </c>
      <c r="K6521" s="18">
        <f t="shared" ca="1" si="1928"/>
        <v>16350</v>
      </c>
      <c r="L6521" s="18">
        <f t="shared" ca="1" si="1940"/>
        <v>0</v>
      </c>
      <c r="M6521" s="18">
        <f t="shared" ca="1" si="1924"/>
        <v>0</v>
      </c>
      <c r="N6521" s="34">
        <f t="shared" ca="1" si="1929"/>
        <v>16263.427970990482</v>
      </c>
      <c r="P6521" s="18">
        <f t="shared" ca="1" si="1941"/>
        <v>148.69380816170209</v>
      </c>
      <c r="Q6521" s="47">
        <f ca="1">SUM(L$15:L6521)-SUM(M$15:M6521)</f>
        <v>16350</v>
      </c>
      <c r="R6521" s="47" t="str">
        <f t="shared" ca="1" si="1942"/>
        <v>M6524</v>
      </c>
      <c r="S6521" s="40">
        <f t="shared" ca="1" si="1930"/>
        <v>0</v>
      </c>
      <c r="T6521" s="46">
        <f t="shared" ca="1" si="1931"/>
        <v>22</v>
      </c>
      <c r="X6521" s="74">
        <f t="shared" ca="1" si="1932"/>
        <v>0.14869380816170211</v>
      </c>
      <c r="Y6521" s="75">
        <f t="shared" ca="1" si="1933"/>
        <v>0.14869380816170211</v>
      </c>
      <c r="Z6521" s="74">
        <f t="shared" ca="1" si="1934"/>
        <v>1.160317655015848</v>
      </c>
      <c r="AA6521" s="76">
        <f t="shared" ca="1" si="1935"/>
        <v>148.69380816170209</v>
      </c>
      <c r="AB6521" s="76">
        <f t="shared" ca="1" si="1936"/>
        <v>1160.317655015848</v>
      </c>
    </row>
    <row r="6522" spans="1:28" x14ac:dyDescent="0.25">
      <c r="A6522" s="2">
        <f t="shared" si="1937"/>
        <v>28</v>
      </c>
      <c r="B6522" s="16">
        <f ca="1">VLOOKUP(A6522,PERIODS!$O$4:$P$33,2,FALSE)</f>
        <v>0.04</v>
      </c>
      <c r="C6522" s="15"/>
      <c r="D6522" s="18">
        <v>5000</v>
      </c>
      <c r="E6522" s="34">
        <f t="shared" ca="1" si="1938"/>
        <v>16263.427970990482</v>
      </c>
      <c r="F6522" s="34">
        <f t="shared" ca="1" si="1939"/>
        <v>4000</v>
      </c>
      <c r="G6522" s="69">
        <f t="shared" ca="1" si="1925"/>
        <v>0</v>
      </c>
      <c r="H6522" s="34">
        <f t="shared" ca="1" si="1926"/>
        <v>192.1464584876212</v>
      </c>
      <c r="I6522" s="34">
        <f t="shared" ca="1" si="1927"/>
        <v>4192.1464584876212</v>
      </c>
      <c r="J6522" s="18">
        <f ca="1">SUM(INDIRECT(ADDRESS(ROW(F6522),COLUMN(F6522),4)):INDIRECT(ADDRESS(ROW(F6522)+N$5-1,COLUMN(F6522),4)))</f>
        <v>21900</v>
      </c>
      <c r="K6522" s="18">
        <f t="shared" ca="1" si="1928"/>
        <v>16350</v>
      </c>
      <c r="L6522" s="18">
        <f t="shared" ca="1" si="1940"/>
        <v>0</v>
      </c>
      <c r="M6522" s="18">
        <f t="shared" ca="1" si="1924"/>
        <v>0</v>
      </c>
      <c r="N6522" s="34">
        <f t="shared" ca="1" si="1929"/>
        <v>12071.281512502861</v>
      </c>
      <c r="P6522" s="18">
        <f t="shared" ca="1" si="1941"/>
        <v>192.1464584876212</v>
      </c>
      <c r="Q6522" s="47">
        <f ca="1">SUM(L$15:L6522)-SUM(M$15:M6522)</f>
        <v>16350</v>
      </c>
      <c r="R6522" s="47" t="str">
        <f t="shared" ca="1" si="1942"/>
        <v>M6525</v>
      </c>
      <c r="S6522" s="40">
        <f t="shared" ca="1" si="1930"/>
        <v>0</v>
      </c>
      <c r="T6522" s="46">
        <f t="shared" ca="1" si="1931"/>
        <v>82</v>
      </c>
      <c r="X6522" s="74">
        <f t="shared" ca="1" si="1932"/>
        <v>0.19214645848762121</v>
      </c>
      <c r="Y6522" s="75">
        <f t="shared" ca="1" si="1933"/>
        <v>0.19214645848762121</v>
      </c>
      <c r="Z6522" s="74">
        <f t="shared" ca="1" si="1934"/>
        <v>1.2118479893921648</v>
      </c>
      <c r="AA6522" s="76">
        <f t="shared" ca="1" si="1935"/>
        <v>192.1464584876212</v>
      </c>
      <c r="AB6522" s="76">
        <f t="shared" ca="1" si="1936"/>
        <v>1211.8479893921647</v>
      </c>
    </row>
    <row r="6523" spans="1:28" x14ac:dyDescent="0.25">
      <c r="A6523" s="2">
        <f t="shared" si="1937"/>
        <v>29</v>
      </c>
      <c r="B6523" s="16">
        <f ca="1">VLOOKUP(A6523,PERIODS!$O$4:$P$33,2,FALSE)</f>
        <v>0.04</v>
      </c>
      <c r="C6523" s="15"/>
      <c r="D6523" s="18">
        <v>5000</v>
      </c>
      <c r="E6523" s="34">
        <f t="shared" ca="1" si="1938"/>
        <v>12071.281512502861</v>
      </c>
      <c r="F6523" s="34">
        <f t="shared" ca="1" si="1939"/>
        <v>4000</v>
      </c>
      <c r="G6523" s="69">
        <f t="shared" ca="1" si="1925"/>
        <v>0</v>
      </c>
      <c r="H6523" s="34">
        <f t="shared" ca="1" si="1926"/>
        <v>698.90574291483517</v>
      </c>
      <c r="I6523" s="34">
        <f t="shared" ca="1" si="1927"/>
        <v>4698.9057429148352</v>
      </c>
      <c r="J6523" s="18">
        <f ca="1">SUM(INDIRECT(ADDRESS(ROW(F6523),COLUMN(F6523),4)):INDIRECT(ADDRESS(ROW(F6523)+N$5-1,COLUMN(F6523),4)))</f>
        <v>21200</v>
      </c>
      <c r="K6523" s="18">
        <f t="shared" ca="1" si="1928"/>
        <v>0</v>
      </c>
      <c r="L6523" s="18">
        <f t="shared" ca="1" si="1940"/>
        <v>0</v>
      </c>
      <c r="M6523" s="18">
        <f t="shared" ca="1" si="1924"/>
        <v>16350</v>
      </c>
      <c r="N6523" s="34">
        <f t="shared" ca="1" si="1929"/>
        <v>23722.375769588027</v>
      </c>
      <c r="P6523" s="18">
        <f t="shared" ca="1" si="1941"/>
        <v>698.90574291483517</v>
      </c>
      <c r="Q6523" s="47">
        <f ca="1">SUM(L$15:L6523)-SUM(M$15:M6523)</f>
        <v>0</v>
      </c>
      <c r="R6523" s="47" t="str">
        <f t="shared" ca="1" si="1942"/>
        <v>M6526</v>
      </c>
      <c r="S6523" s="40">
        <f t="shared" ca="1" si="1930"/>
        <v>0</v>
      </c>
      <c r="T6523" s="46">
        <f t="shared" ca="1" si="1931"/>
        <v>18</v>
      </c>
      <c r="X6523" s="74">
        <f t="shared" ca="1" si="1932"/>
        <v>0.6989057429148352</v>
      </c>
      <c r="Y6523" s="75">
        <f t="shared" ca="1" si="1933"/>
        <v>0.6989057429148352</v>
      </c>
      <c r="Z6523" s="74">
        <f t="shared" ca="1" si="1934"/>
        <v>2.0115503494952249</v>
      </c>
      <c r="AA6523" s="76">
        <f t="shared" ca="1" si="1935"/>
        <v>698.90574291483517</v>
      </c>
      <c r="AB6523" s="76">
        <f t="shared" ca="1" si="1936"/>
        <v>2011.550349495225</v>
      </c>
    </row>
    <row r="6524" spans="1:28" x14ac:dyDescent="0.25">
      <c r="A6524" s="2">
        <f t="shared" si="1937"/>
        <v>30</v>
      </c>
      <c r="B6524" s="16">
        <f ca="1">VLOOKUP(A6524,PERIODS!$O$4:$P$33,2,FALSE)</f>
        <v>0.04</v>
      </c>
      <c r="C6524" s="15"/>
      <c r="D6524" s="18">
        <v>5000</v>
      </c>
      <c r="E6524" s="34">
        <f t="shared" ca="1" si="1938"/>
        <v>23722.375769588027</v>
      </c>
      <c r="F6524" s="34">
        <f t="shared" ca="1" si="1939"/>
        <v>4000</v>
      </c>
      <c r="G6524" s="69">
        <f t="shared" ca="1" si="1925"/>
        <v>0</v>
      </c>
      <c r="H6524" s="34">
        <f t="shared" ca="1" si="1926"/>
        <v>1490.6659443344802</v>
      </c>
      <c r="I6524" s="34">
        <f t="shared" ca="1" si="1927"/>
        <v>5490.6659443344797</v>
      </c>
      <c r="J6524" s="18">
        <f ca="1">SUM(INDIRECT(ADDRESS(ROW(F6524),COLUMN(F6524),4)):INDIRECT(ADDRESS(ROW(F6524)+N$5-1,COLUMN(F6524),4)))</f>
        <v>20500</v>
      </c>
      <c r="K6524" s="18">
        <f t="shared" ca="1" si="1928"/>
        <v>0</v>
      </c>
      <c r="L6524" s="18">
        <f t="shared" ca="1" si="1940"/>
        <v>0</v>
      </c>
      <c r="M6524" s="18">
        <f t="shared" ca="1" si="1924"/>
        <v>0</v>
      </c>
      <c r="N6524" s="34">
        <f t="shared" ca="1" si="1929"/>
        <v>18231.709825253547</v>
      </c>
      <c r="P6524" s="18">
        <f t="shared" ca="1" si="1941"/>
        <v>1490.6659443344802</v>
      </c>
      <c r="Q6524" s="47">
        <f ca="1">SUM(L$15:L6524)-SUM(M$15:M6524)</f>
        <v>0</v>
      </c>
      <c r="R6524" s="47" t="str">
        <f t="shared" ca="1" si="1942"/>
        <v>M6527</v>
      </c>
      <c r="S6524" s="40">
        <f t="shared" ca="1" si="1930"/>
        <v>0</v>
      </c>
      <c r="T6524" s="46">
        <f t="shared" ca="1" si="1931"/>
        <v>15</v>
      </c>
      <c r="X6524" s="74">
        <f t="shared" ca="1" si="1932"/>
        <v>1.4906659443344801</v>
      </c>
      <c r="Y6524" s="75">
        <f t="shared" ca="1" si="1933"/>
        <v>1.4906659443344801</v>
      </c>
      <c r="Z6524" s="74">
        <f t="shared" ca="1" si="1934"/>
        <v>4.4400513617302124</v>
      </c>
      <c r="AA6524" s="76">
        <f t="shared" ca="1" si="1935"/>
        <v>1490.6659443344802</v>
      </c>
      <c r="AB6524" s="76">
        <f t="shared" ca="1" si="1936"/>
        <v>4440.0513617302122</v>
      </c>
    </row>
    <row r="6525" spans="1:28" x14ac:dyDescent="0.25">
      <c r="A6525" s="2">
        <f t="shared" si="1937"/>
        <v>1</v>
      </c>
      <c r="B6525" s="16">
        <f ca="1">VLOOKUP(A6525,PERIODS!$O$4:$P$33,2,FALSE)</f>
        <v>2.4E-2</v>
      </c>
      <c r="C6525" s="15"/>
      <c r="D6525" s="18">
        <v>5000</v>
      </c>
      <c r="E6525" s="34">
        <f t="shared" ca="1" si="1938"/>
        <v>18231.709825253547</v>
      </c>
      <c r="F6525" s="34">
        <f t="shared" ca="1" si="1939"/>
        <v>2400</v>
      </c>
      <c r="G6525" s="69">
        <f t="shared" ca="1" si="1925"/>
        <v>0</v>
      </c>
      <c r="H6525" s="34">
        <f t="shared" ca="1" si="1926"/>
        <v>433.56303465118657</v>
      </c>
      <c r="I6525" s="34">
        <f t="shared" ca="1" si="1927"/>
        <v>2833.5630346511866</v>
      </c>
      <c r="J6525" s="18">
        <f ca="1">SUM(INDIRECT(ADDRESS(ROW(F6525),COLUMN(F6525),4)):INDIRECT(ADDRESS(ROW(F6525)+N$5-1,COLUMN(F6525),4)))</f>
        <v>19800</v>
      </c>
      <c r="K6525" s="18">
        <f t="shared" ca="1" si="1928"/>
        <v>16350</v>
      </c>
      <c r="L6525" s="18">
        <f t="shared" ca="1" si="1940"/>
        <v>16350</v>
      </c>
      <c r="M6525" s="18">
        <f t="shared" ca="1" si="1924"/>
        <v>0</v>
      </c>
      <c r="N6525" s="34">
        <f t="shared" ca="1" si="1929"/>
        <v>15398.146790602361</v>
      </c>
      <c r="P6525" s="18">
        <f t="shared" ca="1" si="1941"/>
        <v>433.56303465118657</v>
      </c>
      <c r="Q6525" s="47">
        <f ca="1">SUM(L$15:L6525)-SUM(M$15:M6525)</f>
        <v>16350</v>
      </c>
      <c r="R6525" s="47" t="str">
        <f t="shared" ca="1" si="1942"/>
        <v>M6528</v>
      </c>
      <c r="S6525" s="40">
        <f t="shared" ca="1" si="1930"/>
        <v>0</v>
      </c>
      <c r="T6525" s="46">
        <f t="shared" ca="1" si="1931"/>
        <v>97</v>
      </c>
      <c r="X6525" s="74">
        <f t="shared" ca="1" si="1932"/>
        <v>0.43356303465118656</v>
      </c>
      <c r="Y6525" s="75">
        <f t="shared" ca="1" si="1933"/>
        <v>0.43356303465118656</v>
      </c>
      <c r="Z6525" s="74">
        <f t="shared" ca="1" si="1934"/>
        <v>1.5427445948801639</v>
      </c>
      <c r="AA6525" s="76">
        <f t="shared" ca="1" si="1935"/>
        <v>433.56303465118657</v>
      </c>
      <c r="AB6525" s="76">
        <f t="shared" ca="1" si="1936"/>
        <v>1542.744594880164</v>
      </c>
    </row>
    <row r="6526" spans="1:28" x14ac:dyDescent="0.25">
      <c r="A6526" s="2">
        <f t="shared" si="1937"/>
        <v>2</v>
      </c>
      <c r="B6526" s="16">
        <f ca="1">VLOOKUP(A6526,PERIODS!$O$4:$P$33,2,FALSE)</f>
        <v>2.5000000000000001E-2</v>
      </c>
      <c r="C6526" s="15"/>
      <c r="D6526" s="18">
        <v>5000</v>
      </c>
      <c r="E6526" s="34">
        <f t="shared" ca="1" si="1938"/>
        <v>15398.146790602361</v>
      </c>
      <c r="F6526" s="34">
        <f t="shared" ca="1" si="1939"/>
        <v>2500</v>
      </c>
      <c r="G6526" s="69">
        <f t="shared" ca="1" si="1925"/>
        <v>0</v>
      </c>
      <c r="H6526" s="34">
        <f t="shared" ca="1" si="1926"/>
        <v>-659.8821526271646</v>
      </c>
      <c r="I6526" s="34">
        <f t="shared" ca="1" si="1927"/>
        <v>1840.1178473728355</v>
      </c>
      <c r="J6526" s="18">
        <f ca="1">SUM(INDIRECT(ADDRESS(ROW(F6526),COLUMN(F6526),4)):INDIRECT(ADDRESS(ROW(F6526)+N$5-1,COLUMN(F6526),4)))</f>
        <v>20700</v>
      </c>
      <c r="K6526" s="18">
        <f t="shared" ca="1" si="1928"/>
        <v>16350</v>
      </c>
      <c r="L6526" s="18">
        <f t="shared" ca="1" si="1940"/>
        <v>0</v>
      </c>
      <c r="M6526" s="18">
        <f t="shared" ca="1" si="1924"/>
        <v>0</v>
      </c>
      <c r="N6526" s="34">
        <f t="shared" ca="1" si="1929"/>
        <v>13558.028943229525</v>
      </c>
      <c r="P6526" s="18">
        <f t="shared" ca="1" si="1941"/>
        <v>659.8821526271646</v>
      </c>
      <c r="Q6526" s="47">
        <f ca="1">SUM(L$15:L6526)-SUM(M$15:M6526)</f>
        <v>16350</v>
      </c>
      <c r="R6526" s="47" t="str">
        <f t="shared" ca="1" si="1942"/>
        <v>M6529</v>
      </c>
      <c r="S6526" s="40">
        <f t="shared" ca="1" si="1930"/>
        <v>0</v>
      </c>
      <c r="T6526" s="46">
        <f t="shared" ca="1" si="1931"/>
        <v>48</v>
      </c>
      <c r="X6526" s="74">
        <f t="shared" ca="1" si="1932"/>
        <v>-0.65988215262716465</v>
      </c>
      <c r="Y6526" s="75">
        <f t="shared" ca="1" si="1933"/>
        <v>-0.65988215262716465</v>
      </c>
      <c r="Z6526" s="74">
        <f t="shared" ca="1" si="1934"/>
        <v>0.51691224765277299</v>
      </c>
      <c r="AA6526" s="76">
        <f t="shared" ca="1" si="1935"/>
        <v>-659.8821526271646</v>
      </c>
      <c r="AB6526" s="76">
        <f t="shared" ca="1" si="1936"/>
        <v>516.91224765277298</v>
      </c>
    </row>
    <row r="6527" spans="1:28" x14ac:dyDescent="0.25">
      <c r="A6527" s="2">
        <f t="shared" si="1937"/>
        <v>3</v>
      </c>
      <c r="B6527" s="16">
        <f ca="1">VLOOKUP(A6527,PERIODS!$O$4:$P$33,2,FALSE)</f>
        <v>2.5000000000000001E-2</v>
      </c>
      <c r="C6527" s="15"/>
      <c r="D6527" s="18">
        <v>5000</v>
      </c>
      <c r="E6527" s="34">
        <f t="shared" ca="1" si="1938"/>
        <v>13558.028943229525</v>
      </c>
      <c r="F6527" s="34">
        <f t="shared" ca="1" si="1939"/>
        <v>2500</v>
      </c>
      <c r="G6527" s="69">
        <f t="shared" ca="1" si="1925"/>
        <v>0</v>
      </c>
      <c r="H6527" s="34">
        <f t="shared" ca="1" si="1926"/>
        <v>579.69408163108665</v>
      </c>
      <c r="I6527" s="34">
        <f t="shared" ca="1" si="1927"/>
        <v>3079.6940816310866</v>
      </c>
      <c r="J6527" s="18">
        <f ca="1">SUM(INDIRECT(ADDRESS(ROW(F6527),COLUMN(F6527),4)):INDIRECT(ADDRESS(ROW(F6527)+N$5-1,COLUMN(F6527),4)))</f>
        <v>21500</v>
      </c>
      <c r="K6527" s="18">
        <f t="shared" ca="1" si="1928"/>
        <v>16350</v>
      </c>
      <c r="L6527" s="18">
        <f t="shared" ca="1" si="1940"/>
        <v>0</v>
      </c>
      <c r="M6527" s="18">
        <f t="shared" ca="1" si="1924"/>
        <v>0</v>
      </c>
      <c r="N6527" s="34">
        <f t="shared" ca="1" si="1929"/>
        <v>10478.334861598438</v>
      </c>
      <c r="P6527" s="18">
        <f t="shared" ca="1" si="1941"/>
        <v>579.69408163108665</v>
      </c>
      <c r="Q6527" s="47">
        <f ca="1">SUM(L$15:L6527)-SUM(M$15:M6527)</f>
        <v>16350</v>
      </c>
      <c r="R6527" s="47" t="str">
        <f t="shared" ca="1" si="1942"/>
        <v>M6530</v>
      </c>
      <c r="S6527" s="40">
        <f t="shared" ca="1" si="1930"/>
        <v>0</v>
      </c>
      <c r="T6527" s="46">
        <f t="shared" ca="1" si="1931"/>
        <v>27</v>
      </c>
      <c r="X6527" s="74">
        <f t="shared" ca="1" si="1932"/>
        <v>0.5796940816310866</v>
      </c>
      <c r="Y6527" s="75">
        <f t="shared" ca="1" si="1933"/>
        <v>0.5796940816310866</v>
      </c>
      <c r="Z6527" s="74">
        <f t="shared" ca="1" si="1934"/>
        <v>1.7854921323521395</v>
      </c>
      <c r="AA6527" s="76">
        <f t="shared" ca="1" si="1935"/>
        <v>579.69408163108665</v>
      </c>
      <c r="AB6527" s="76">
        <f t="shared" ca="1" si="1936"/>
        <v>1785.4921323521396</v>
      </c>
    </row>
    <row r="6528" spans="1:28" x14ac:dyDescent="0.25">
      <c r="A6528" s="2">
        <f t="shared" si="1937"/>
        <v>4</v>
      </c>
      <c r="B6528" s="16">
        <f ca="1">VLOOKUP(A6528,PERIODS!$O$4:$P$33,2,FALSE)</f>
        <v>2.5000000000000001E-2</v>
      </c>
      <c r="C6528" s="15"/>
      <c r="D6528" s="18">
        <v>5000</v>
      </c>
      <c r="E6528" s="34">
        <f t="shared" ca="1" si="1938"/>
        <v>10478.334861598438</v>
      </c>
      <c r="F6528" s="34">
        <f t="shared" ca="1" si="1939"/>
        <v>2500</v>
      </c>
      <c r="G6528" s="69">
        <f t="shared" ca="1" si="1925"/>
        <v>0</v>
      </c>
      <c r="H6528" s="34">
        <f t="shared" ca="1" si="1926"/>
        <v>-1002.6867337254471</v>
      </c>
      <c r="I6528" s="34">
        <f t="shared" ca="1" si="1927"/>
        <v>1497.3132662745529</v>
      </c>
      <c r="J6528" s="18">
        <f ca="1">SUM(INDIRECT(ADDRESS(ROW(F6528),COLUMN(F6528),4)):INDIRECT(ADDRESS(ROW(F6528)+N$5-1,COLUMN(F6528),4)))</f>
        <v>22300</v>
      </c>
      <c r="K6528" s="18">
        <f t="shared" ca="1" si="1928"/>
        <v>0</v>
      </c>
      <c r="L6528" s="18">
        <f t="shared" ca="1" si="1940"/>
        <v>0</v>
      </c>
      <c r="M6528" s="18">
        <f t="shared" ca="1" si="1924"/>
        <v>16350</v>
      </c>
      <c r="N6528" s="34">
        <f t="shared" ca="1" si="1929"/>
        <v>25331.021595323884</v>
      </c>
      <c r="P6528" s="18">
        <f t="shared" ca="1" si="1941"/>
        <v>1002.6867337254471</v>
      </c>
      <c r="Q6528" s="47">
        <f ca="1">SUM(L$15:L6528)-SUM(M$15:M6528)</f>
        <v>0</v>
      </c>
      <c r="R6528" s="47" t="str">
        <f t="shared" ca="1" si="1942"/>
        <v>M6531</v>
      </c>
      <c r="S6528" s="40">
        <f t="shared" ca="1" si="1930"/>
        <v>0</v>
      </c>
      <c r="T6528" s="46">
        <f t="shared" ca="1" si="1931"/>
        <v>85</v>
      </c>
      <c r="X6528" s="74">
        <f t="shared" ca="1" si="1932"/>
        <v>-1.002686733725447</v>
      </c>
      <c r="Y6528" s="75">
        <f t="shared" ca="1" si="1933"/>
        <v>-1.002686733725447</v>
      </c>
      <c r="Z6528" s="74">
        <f t="shared" ca="1" si="1934"/>
        <v>0.36689237365750321</v>
      </c>
      <c r="AA6528" s="76">
        <f t="shared" ca="1" si="1935"/>
        <v>-1002.6867337254471</v>
      </c>
      <c r="AB6528" s="76">
        <f t="shared" ca="1" si="1936"/>
        <v>366.89237365750319</v>
      </c>
    </row>
    <row r="6529" spans="1:28" x14ac:dyDescent="0.25">
      <c r="A6529" s="2">
        <f t="shared" si="1937"/>
        <v>5</v>
      </c>
      <c r="B6529" s="16">
        <f ca="1">VLOOKUP(A6529,PERIODS!$O$4:$P$33,2,FALSE)</f>
        <v>3.3000000000000002E-2</v>
      </c>
      <c r="C6529" s="15"/>
      <c r="D6529" s="18">
        <v>5000</v>
      </c>
      <c r="E6529" s="34">
        <f t="shared" ca="1" si="1938"/>
        <v>25331.021595323884</v>
      </c>
      <c r="F6529" s="34">
        <f t="shared" ca="1" si="1939"/>
        <v>3300</v>
      </c>
      <c r="G6529" s="69">
        <f t="shared" ca="1" si="1925"/>
        <v>0</v>
      </c>
      <c r="H6529" s="34">
        <f t="shared" ca="1" si="1926"/>
        <v>-1680.5006824705529</v>
      </c>
      <c r="I6529" s="34">
        <f t="shared" ca="1" si="1927"/>
        <v>1619.4993175294471</v>
      </c>
      <c r="J6529" s="18">
        <f ca="1">SUM(INDIRECT(ADDRESS(ROW(F6529),COLUMN(F6529),4)):INDIRECT(ADDRESS(ROW(F6529)+N$5-1,COLUMN(F6529),4)))</f>
        <v>23100</v>
      </c>
      <c r="K6529" s="18">
        <f t="shared" ca="1" si="1928"/>
        <v>0</v>
      </c>
      <c r="L6529" s="18">
        <f t="shared" ca="1" si="1940"/>
        <v>0</v>
      </c>
      <c r="M6529" s="18">
        <f t="shared" ca="1" si="1924"/>
        <v>0</v>
      </c>
      <c r="N6529" s="34">
        <f t="shared" ca="1" si="1929"/>
        <v>23711.522277794436</v>
      </c>
      <c r="P6529" s="18">
        <f t="shared" ca="1" si="1941"/>
        <v>1680.5006824705529</v>
      </c>
      <c r="Q6529" s="47">
        <f ca="1">SUM(L$15:L6529)-SUM(M$15:M6529)</f>
        <v>0</v>
      </c>
      <c r="R6529" s="47" t="str">
        <f t="shared" ca="1" si="1942"/>
        <v>M6532</v>
      </c>
      <c r="S6529" s="40">
        <f t="shared" ca="1" si="1930"/>
        <v>0</v>
      </c>
      <c r="T6529" s="46">
        <f t="shared" ca="1" si="1931"/>
        <v>26</v>
      </c>
      <c r="X6529" s="74">
        <f t="shared" ca="1" si="1932"/>
        <v>-1.6805006824705528</v>
      </c>
      <c r="Y6529" s="75">
        <f t="shared" ca="1" si="1933"/>
        <v>-1.6805006824705528</v>
      </c>
      <c r="Z6529" s="74">
        <f t="shared" ca="1" si="1934"/>
        <v>0.18628068521312935</v>
      </c>
      <c r="AA6529" s="76">
        <f t="shared" ca="1" si="1935"/>
        <v>-1680.5006824705529</v>
      </c>
      <c r="AB6529" s="76">
        <f t="shared" ca="1" si="1936"/>
        <v>186.28068521312935</v>
      </c>
    </row>
    <row r="6530" spans="1:28" x14ac:dyDescent="0.25">
      <c r="A6530" s="2">
        <f t="shared" si="1937"/>
        <v>6</v>
      </c>
      <c r="B6530" s="16">
        <f ca="1">VLOOKUP(A6530,PERIODS!$O$4:$P$33,2,FALSE)</f>
        <v>3.3000000000000002E-2</v>
      </c>
      <c r="C6530" s="15"/>
      <c r="D6530" s="18">
        <v>5000</v>
      </c>
      <c r="E6530" s="34">
        <f t="shared" ca="1" si="1938"/>
        <v>23711.522277794436</v>
      </c>
      <c r="F6530" s="34">
        <f t="shared" ca="1" si="1939"/>
        <v>3300</v>
      </c>
      <c r="G6530" s="69">
        <f t="shared" ca="1" si="1925"/>
        <v>0</v>
      </c>
      <c r="H6530" s="34">
        <f t="shared" ca="1" si="1926"/>
        <v>-2295.4932823558916</v>
      </c>
      <c r="I6530" s="34">
        <f t="shared" ca="1" si="1927"/>
        <v>1004.5067176441084</v>
      </c>
      <c r="J6530" s="18">
        <f ca="1">SUM(INDIRECT(ADDRESS(ROW(F6530),COLUMN(F6530),4)):INDIRECT(ADDRESS(ROW(F6530)+N$5-1,COLUMN(F6530),4)))</f>
        <v>23100</v>
      </c>
      <c r="K6530" s="18">
        <f t="shared" ca="1" si="1928"/>
        <v>0</v>
      </c>
      <c r="L6530" s="18">
        <f t="shared" ca="1" si="1940"/>
        <v>0</v>
      </c>
      <c r="M6530" s="18">
        <f t="shared" ca="1" si="1924"/>
        <v>0</v>
      </c>
      <c r="N6530" s="34">
        <f t="shared" ca="1" si="1929"/>
        <v>22707.015560150328</v>
      </c>
      <c r="P6530" s="18">
        <f t="shared" ca="1" si="1941"/>
        <v>2295.4932823558916</v>
      </c>
      <c r="Q6530" s="47">
        <f ca="1">SUM(L$15:L6530)-SUM(M$15:M6530)</f>
        <v>0</v>
      </c>
      <c r="R6530" s="47" t="str">
        <f t="shared" ca="1" si="1942"/>
        <v>M6533</v>
      </c>
      <c r="S6530" s="40">
        <f t="shared" ca="1" si="1930"/>
        <v>0</v>
      </c>
      <c r="T6530" s="46">
        <f t="shared" ca="1" si="1931"/>
        <v>100</v>
      </c>
      <c r="X6530" s="74">
        <f t="shared" ca="1" si="1932"/>
        <v>-2.2954932823558916</v>
      </c>
      <c r="Y6530" s="75">
        <f t="shared" ca="1" si="1933"/>
        <v>-2.2954932823558916</v>
      </c>
      <c r="Z6530" s="74">
        <f t="shared" ca="1" si="1934"/>
        <v>0.10071170170784204</v>
      </c>
      <c r="AA6530" s="76">
        <f t="shared" ca="1" si="1935"/>
        <v>-2295.4932823558916</v>
      </c>
      <c r="AB6530" s="76">
        <f t="shared" ca="1" si="1936"/>
        <v>100.71170170784204</v>
      </c>
    </row>
    <row r="6531" spans="1:28" x14ac:dyDescent="0.25">
      <c r="A6531" s="2">
        <f t="shared" si="1937"/>
        <v>7</v>
      </c>
      <c r="B6531" s="16">
        <f ca="1">VLOOKUP(A6531,PERIODS!$O$4:$P$33,2,FALSE)</f>
        <v>3.3000000000000002E-2</v>
      </c>
      <c r="C6531" s="15"/>
      <c r="D6531" s="18">
        <v>5000</v>
      </c>
      <c r="E6531" s="34">
        <f t="shared" ca="1" si="1938"/>
        <v>22707.015560150328</v>
      </c>
      <c r="F6531" s="34">
        <f t="shared" ca="1" si="1939"/>
        <v>3300</v>
      </c>
      <c r="G6531" s="69">
        <f t="shared" ca="1" si="1925"/>
        <v>0</v>
      </c>
      <c r="H6531" s="34">
        <f t="shared" ca="1" si="1926"/>
        <v>-547.3138824972973</v>
      </c>
      <c r="I6531" s="34">
        <f t="shared" ca="1" si="1927"/>
        <v>2752.6861175027025</v>
      </c>
      <c r="J6531" s="18">
        <f ca="1">SUM(INDIRECT(ADDRESS(ROW(F6531),COLUMN(F6531),4)):INDIRECT(ADDRESS(ROW(F6531)+N$5-1,COLUMN(F6531),4)))</f>
        <v>23100</v>
      </c>
      <c r="K6531" s="18">
        <f t="shared" ca="1" si="1928"/>
        <v>16350</v>
      </c>
      <c r="L6531" s="18">
        <f t="shared" ca="1" si="1940"/>
        <v>16350</v>
      </c>
      <c r="M6531" s="18">
        <f t="shared" ca="1" si="1924"/>
        <v>0</v>
      </c>
      <c r="N6531" s="34">
        <f t="shared" ca="1" si="1929"/>
        <v>19954.329442647628</v>
      </c>
      <c r="P6531" s="18">
        <f t="shared" ca="1" si="1941"/>
        <v>547.3138824972973</v>
      </c>
      <c r="Q6531" s="47">
        <f ca="1">SUM(L$15:L6531)-SUM(M$15:M6531)</f>
        <v>16350</v>
      </c>
      <c r="R6531" s="47" t="str">
        <f t="shared" ca="1" si="1942"/>
        <v>M6534</v>
      </c>
      <c r="S6531" s="40">
        <f t="shared" ca="1" si="1930"/>
        <v>0</v>
      </c>
      <c r="T6531" s="46">
        <f t="shared" ca="1" si="1931"/>
        <v>4</v>
      </c>
      <c r="X6531" s="74">
        <f t="shared" ca="1" si="1932"/>
        <v>-0.54731388249729729</v>
      </c>
      <c r="Y6531" s="75">
        <f t="shared" ca="1" si="1933"/>
        <v>-0.54731388249729729</v>
      </c>
      <c r="Z6531" s="74">
        <f t="shared" ca="1" si="1934"/>
        <v>0.57850164864121545</v>
      </c>
      <c r="AA6531" s="76">
        <f t="shared" ca="1" si="1935"/>
        <v>-547.3138824972973</v>
      </c>
      <c r="AB6531" s="76">
        <f t="shared" ca="1" si="1936"/>
        <v>578.50164864121541</v>
      </c>
    </row>
    <row r="6532" spans="1:28" x14ac:dyDescent="0.25">
      <c r="A6532" s="2">
        <f t="shared" si="1937"/>
        <v>8</v>
      </c>
      <c r="B6532" s="16">
        <f ca="1">VLOOKUP(A6532,PERIODS!$O$4:$P$33,2,FALSE)</f>
        <v>3.3000000000000002E-2</v>
      </c>
      <c r="C6532" s="15"/>
      <c r="D6532" s="18">
        <v>5000</v>
      </c>
      <c r="E6532" s="34">
        <f t="shared" ca="1" si="1938"/>
        <v>19954.329442647628</v>
      </c>
      <c r="F6532" s="34">
        <f t="shared" ca="1" si="1939"/>
        <v>3300</v>
      </c>
      <c r="G6532" s="69">
        <f t="shared" ca="1" si="1925"/>
        <v>0</v>
      </c>
      <c r="H6532" s="34">
        <f t="shared" ca="1" si="1926"/>
        <v>1392.6387697410159</v>
      </c>
      <c r="I6532" s="34">
        <f t="shared" ca="1" si="1927"/>
        <v>4692.6387697410155</v>
      </c>
      <c r="J6532" s="18">
        <f ca="1">SUM(INDIRECT(ADDRESS(ROW(F6532),COLUMN(F6532),4)):INDIRECT(ADDRESS(ROW(F6532)+N$5-1,COLUMN(F6532),4)))</f>
        <v>23100</v>
      </c>
      <c r="K6532" s="18">
        <f t="shared" ca="1" si="1928"/>
        <v>16350</v>
      </c>
      <c r="L6532" s="18">
        <f t="shared" ca="1" si="1940"/>
        <v>0</v>
      </c>
      <c r="M6532" s="18">
        <f t="shared" ca="1" si="1924"/>
        <v>0</v>
      </c>
      <c r="N6532" s="34">
        <f t="shared" ca="1" si="1929"/>
        <v>15261.690672906612</v>
      </c>
      <c r="P6532" s="18">
        <f t="shared" ca="1" si="1941"/>
        <v>1392.6387697410159</v>
      </c>
      <c r="Q6532" s="47">
        <f ca="1">SUM(L$15:L6532)-SUM(M$15:M6532)</f>
        <v>16350</v>
      </c>
      <c r="R6532" s="47" t="str">
        <f t="shared" ca="1" si="1942"/>
        <v>M6535</v>
      </c>
      <c r="S6532" s="40">
        <f t="shared" ca="1" si="1930"/>
        <v>0</v>
      </c>
      <c r="T6532" s="46">
        <f t="shared" ca="1" si="1931"/>
        <v>99</v>
      </c>
      <c r="X6532" s="74">
        <f t="shared" ca="1" si="1932"/>
        <v>1.3926387697410159</v>
      </c>
      <c r="Y6532" s="75">
        <f t="shared" ca="1" si="1933"/>
        <v>1.3926387697410159</v>
      </c>
      <c r="Z6532" s="74">
        <f t="shared" ca="1" si="1934"/>
        <v>4.0254583080444419</v>
      </c>
      <c r="AA6532" s="76">
        <f t="shared" ca="1" si="1935"/>
        <v>1392.6387697410159</v>
      </c>
      <c r="AB6532" s="76">
        <f t="shared" ca="1" si="1936"/>
        <v>4025.4583080444418</v>
      </c>
    </row>
    <row r="6533" spans="1:28" x14ac:dyDescent="0.25">
      <c r="A6533" s="2">
        <f t="shared" si="1937"/>
        <v>9</v>
      </c>
      <c r="B6533" s="16">
        <f ca="1">VLOOKUP(A6533,PERIODS!$O$4:$P$33,2,FALSE)</f>
        <v>3.3000000000000002E-2</v>
      </c>
      <c r="C6533" s="15"/>
      <c r="D6533" s="18">
        <v>5000</v>
      </c>
      <c r="E6533" s="34">
        <f t="shared" ca="1" si="1938"/>
        <v>15261.690672906612</v>
      </c>
      <c r="F6533" s="34">
        <f t="shared" ca="1" si="1939"/>
        <v>3300</v>
      </c>
      <c r="G6533" s="69">
        <f t="shared" ca="1" si="1925"/>
        <v>0</v>
      </c>
      <c r="H6533" s="34">
        <f t="shared" ca="1" si="1926"/>
        <v>185.71311290842959</v>
      </c>
      <c r="I6533" s="34">
        <f t="shared" ca="1" si="1927"/>
        <v>3485.7131129084296</v>
      </c>
      <c r="J6533" s="18">
        <f ca="1">SUM(INDIRECT(ADDRESS(ROW(F6533),COLUMN(F6533),4)):INDIRECT(ADDRESS(ROW(F6533)+N$5-1,COLUMN(F6533),4)))</f>
        <v>23100</v>
      </c>
      <c r="K6533" s="18">
        <f t="shared" ca="1" si="1928"/>
        <v>16350</v>
      </c>
      <c r="L6533" s="18">
        <f t="shared" ca="1" si="1940"/>
        <v>0</v>
      </c>
      <c r="M6533" s="18">
        <f t="shared" ca="1" si="1924"/>
        <v>0</v>
      </c>
      <c r="N6533" s="34">
        <f t="shared" ca="1" si="1929"/>
        <v>11775.977559998182</v>
      </c>
      <c r="P6533" s="18">
        <f t="shared" ca="1" si="1941"/>
        <v>185.71311290842959</v>
      </c>
      <c r="Q6533" s="47">
        <f ca="1">SUM(L$15:L6533)-SUM(M$15:M6533)</f>
        <v>16350</v>
      </c>
      <c r="R6533" s="47" t="str">
        <f t="shared" ca="1" si="1942"/>
        <v>M6536</v>
      </c>
      <c r="S6533" s="40">
        <f t="shared" ca="1" si="1930"/>
        <v>0</v>
      </c>
      <c r="T6533" s="46">
        <f t="shared" ca="1" si="1931"/>
        <v>43</v>
      </c>
      <c r="X6533" s="74">
        <f t="shared" ca="1" si="1932"/>
        <v>0.1857131129084296</v>
      </c>
      <c r="Y6533" s="75">
        <f t="shared" ca="1" si="1933"/>
        <v>0.1857131129084296</v>
      </c>
      <c r="Z6533" s="74">
        <f t="shared" ca="1" si="1934"/>
        <v>1.2040767767380951</v>
      </c>
      <c r="AA6533" s="76">
        <f t="shared" ca="1" si="1935"/>
        <v>185.71311290842959</v>
      </c>
      <c r="AB6533" s="76">
        <f t="shared" ca="1" si="1936"/>
        <v>1204.0767767380951</v>
      </c>
    </row>
    <row r="6534" spans="1:28" x14ac:dyDescent="0.25">
      <c r="A6534" s="2">
        <f t="shared" si="1937"/>
        <v>10</v>
      </c>
      <c r="B6534" s="16">
        <f ca="1">VLOOKUP(A6534,PERIODS!$O$4:$P$33,2,FALSE)</f>
        <v>3.3000000000000002E-2</v>
      </c>
      <c r="C6534" s="15"/>
      <c r="D6534" s="18">
        <v>5000</v>
      </c>
      <c r="E6534" s="34">
        <f t="shared" ca="1" si="1938"/>
        <v>11775.977559998182</v>
      </c>
      <c r="F6534" s="34">
        <f t="shared" ca="1" si="1939"/>
        <v>3300</v>
      </c>
      <c r="G6534" s="69">
        <f t="shared" ca="1" si="1925"/>
        <v>0</v>
      </c>
      <c r="H6534" s="34">
        <f t="shared" ca="1" si="1926"/>
        <v>554.49252318775996</v>
      </c>
      <c r="I6534" s="34">
        <f t="shared" ca="1" si="1927"/>
        <v>3854.4925231877601</v>
      </c>
      <c r="J6534" s="18">
        <f ca="1">SUM(INDIRECT(ADDRESS(ROW(F6534),COLUMN(F6534),4)):INDIRECT(ADDRESS(ROW(F6534)+N$5-1,COLUMN(F6534),4)))</f>
        <v>23100</v>
      </c>
      <c r="K6534" s="18">
        <f t="shared" ca="1" si="1928"/>
        <v>0</v>
      </c>
      <c r="L6534" s="18">
        <f t="shared" ca="1" si="1940"/>
        <v>0</v>
      </c>
      <c r="M6534" s="18">
        <f t="shared" ca="1" si="1924"/>
        <v>16350</v>
      </c>
      <c r="N6534" s="34">
        <f t="shared" ca="1" si="1929"/>
        <v>24271.485036810423</v>
      </c>
      <c r="P6534" s="18">
        <f t="shared" ca="1" si="1941"/>
        <v>554.49252318775996</v>
      </c>
      <c r="Q6534" s="47">
        <f ca="1">SUM(L$15:L6534)-SUM(M$15:M6534)</f>
        <v>0</v>
      </c>
      <c r="R6534" s="47" t="str">
        <f t="shared" ca="1" si="1942"/>
        <v>M6537</v>
      </c>
      <c r="S6534" s="40">
        <f t="shared" ca="1" si="1930"/>
        <v>0</v>
      </c>
      <c r="T6534" s="46">
        <f t="shared" ca="1" si="1931"/>
        <v>2</v>
      </c>
      <c r="X6534" s="74">
        <f t="shared" ca="1" si="1932"/>
        <v>0.55449252318775999</v>
      </c>
      <c r="Y6534" s="75">
        <f t="shared" ca="1" si="1933"/>
        <v>0.55449252318775999</v>
      </c>
      <c r="Z6534" s="74">
        <f t="shared" ca="1" si="1934"/>
        <v>1.7410572143814695</v>
      </c>
      <c r="AA6534" s="76">
        <f t="shared" ca="1" si="1935"/>
        <v>554.49252318775996</v>
      </c>
      <c r="AB6534" s="76">
        <f t="shared" ca="1" si="1936"/>
        <v>1741.0572143814695</v>
      </c>
    </row>
    <row r="6535" spans="1:28" x14ac:dyDescent="0.25">
      <c r="A6535" s="2">
        <f t="shared" si="1937"/>
        <v>11</v>
      </c>
      <c r="B6535" s="16">
        <f ca="1">VLOOKUP(A6535,PERIODS!$O$4:$P$33,2,FALSE)</f>
        <v>3.3000000000000002E-2</v>
      </c>
      <c r="C6535" s="15"/>
      <c r="D6535" s="18">
        <v>5000</v>
      </c>
      <c r="E6535" s="34">
        <f t="shared" ca="1" si="1938"/>
        <v>24271.485036810423</v>
      </c>
      <c r="F6535" s="34">
        <f t="shared" ca="1" si="1939"/>
        <v>3300</v>
      </c>
      <c r="G6535" s="69">
        <f t="shared" ca="1" si="1925"/>
        <v>0</v>
      </c>
      <c r="H6535" s="34">
        <f t="shared" ca="1" si="1926"/>
        <v>-217.3477580803887</v>
      </c>
      <c r="I6535" s="34">
        <f t="shared" ca="1" si="1927"/>
        <v>3082.6522419196112</v>
      </c>
      <c r="J6535" s="18">
        <f ca="1">SUM(INDIRECT(ADDRESS(ROW(F6535),COLUMN(F6535),4)):INDIRECT(ADDRESS(ROW(F6535)+N$5-1,COLUMN(F6535),4)))</f>
        <v>23300</v>
      </c>
      <c r="K6535" s="18">
        <f t="shared" ca="1" si="1928"/>
        <v>0</v>
      </c>
      <c r="L6535" s="18">
        <f t="shared" ca="1" si="1940"/>
        <v>0</v>
      </c>
      <c r="M6535" s="18">
        <f t="shared" ca="1" si="1924"/>
        <v>0</v>
      </c>
      <c r="N6535" s="34">
        <f t="shared" ca="1" si="1929"/>
        <v>21188.832794890812</v>
      </c>
      <c r="P6535" s="18">
        <f t="shared" ca="1" si="1941"/>
        <v>217.3477580803887</v>
      </c>
      <c r="Q6535" s="47">
        <f ca="1">SUM(L$15:L6535)-SUM(M$15:M6535)</f>
        <v>0</v>
      </c>
      <c r="R6535" s="47" t="str">
        <f t="shared" ca="1" si="1942"/>
        <v>M6538</v>
      </c>
      <c r="S6535" s="40">
        <f t="shared" ca="1" si="1930"/>
        <v>0</v>
      </c>
      <c r="T6535" s="46">
        <f t="shared" ca="1" si="1931"/>
        <v>31</v>
      </c>
      <c r="X6535" s="74">
        <f t="shared" ca="1" si="1932"/>
        <v>-0.2173477580803887</v>
      </c>
      <c r="Y6535" s="75">
        <f t="shared" ca="1" si="1933"/>
        <v>-0.2173477580803887</v>
      </c>
      <c r="Z6535" s="74">
        <f t="shared" ca="1" si="1934"/>
        <v>0.80465009707076462</v>
      </c>
      <c r="AA6535" s="76">
        <f t="shared" ca="1" si="1935"/>
        <v>-217.3477580803887</v>
      </c>
      <c r="AB6535" s="76">
        <f t="shared" ca="1" si="1936"/>
        <v>804.65009707076467</v>
      </c>
    </row>
    <row r="6536" spans="1:28" x14ac:dyDescent="0.25">
      <c r="A6536" s="2">
        <f t="shared" si="1937"/>
        <v>12</v>
      </c>
      <c r="B6536" s="16">
        <f ca="1">VLOOKUP(A6536,PERIODS!$O$4:$P$33,2,FALSE)</f>
        <v>3.3000000000000002E-2</v>
      </c>
      <c r="C6536" s="15"/>
      <c r="D6536" s="18">
        <v>5000</v>
      </c>
      <c r="E6536" s="34">
        <f t="shared" ca="1" si="1938"/>
        <v>21188.832794890812</v>
      </c>
      <c r="F6536" s="34">
        <f t="shared" ca="1" si="1939"/>
        <v>3300</v>
      </c>
      <c r="G6536" s="69">
        <f t="shared" ca="1" si="1925"/>
        <v>0</v>
      </c>
      <c r="H6536" s="34">
        <f t="shared" ca="1" si="1926"/>
        <v>152.83408868946367</v>
      </c>
      <c r="I6536" s="34">
        <f t="shared" ca="1" si="1927"/>
        <v>3452.8340886894639</v>
      </c>
      <c r="J6536" s="18">
        <f ca="1">SUM(INDIRECT(ADDRESS(ROW(F6536),COLUMN(F6536),4)):INDIRECT(ADDRESS(ROW(F6536)+N$5-1,COLUMN(F6536),4)))</f>
        <v>23500</v>
      </c>
      <c r="K6536" s="18">
        <f t="shared" ca="1" si="1928"/>
        <v>16350</v>
      </c>
      <c r="L6536" s="18">
        <f t="shared" ca="1" si="1940"/>
        <v>16350</v>
      </c>
      <c r="M6536" s="18">
        <f t="shared" ca="1" si="1924"/>
        <v>0</v>
      </c>
      <c r="N6536" s="34">
        <f t="shared" ca="1" si="1929"/>
        <v>17735.998706201346</v>
      </c>
      <c r="P6536" s="18">
        <f t="shared" ca="1" si="1941"/>
        <v>152.83408868946367</v>
      </c>
      <c r="Q6536" s="47">
        <f ca="1">SUM(L$15:L6536)-SUM(M$15:M6536)</f>
        <v>16350</v>
      </c>
      <c r="R6536" s="47" t="str">
        <f t="shared" ca="1" si="1942"/>
        <v>M6539</v>
      </c>
      <c r="S6536" s="40">
        <f t="shared" ca="1" si="1930"/>
        <v>0</v>
      </c>
      <c r="T6536" s="46">
        <f t="shared" ca="1" si="1931"/>
        <v>43</v>
      </c>
      <c r="X6536" s="74">
        <f t="shared" ca="1" si="1932"/>
        <v>0.15283408868946366</v>
      </c>
      <c r="Y6536" s="75">
        <f t="shared" ca="1" si="1933"/>
        <v>0.15283408868946366</v>
      </c>
      <c r="Z6536" s="74">
        <f t="shared" ca="1" si="1934"/>
        <v>1.1651316543860895</v>
      </c>
      <c r="AA6536" s="76">
        <f t="shared" ca="1" si="1935"/>
        <v>152.83408868946367</v>
      </c>
      <c r="AB6536" s="76">
        <f t="shared" ca="1" si="1936"/>
        <v>1165.1316543860894</v>
      </c>
    </row>
    <row r="6537" spans="1:28" x14ac:dyDescent="0.25">
      <c r="A6537" s="2">
        <f t="shared" si="1937"/>
        <v>13</v>
      </c>
      <c r="B6537" s="16">
        <f ca="1">VLOOKUP(A6537,PERIODS!$O$4:$P$33,2,FALSE)</f>
        <v>3.3000000000000002E-2</v>
      </c>
      <c r="C6537" s="15"/>
      <c r="D6537" s="18">
        <v>5000</v>
      </c>
      <c r="E6537" s="34">
        <f t="shared" ca="1" si="1938"/>
        <v>17735.998706201346</v>
      </c>
      <c r="F6537" s="34">
        <f t="shared" ca="1" si="1939"/>
        <v>3300</v>
      </c>
      <c r="G6537" s="69">
        <f t="shared" ca="1" si="1925"/>
        <v>0</v>
      </c>
      <c r="H6537" s="34">
        <f t="shared" ca="1" si="1926"/>
        <v>-768.56285086956188</v>
      </c>
      <c r="I6537" s="34">
        <f t="shared" ca="1" si="1927"/>
        <v>2531.4371491304382</v>
      </c>
      <c r="J6537" s="18">
        <f ca="1">SUM(INDIRECT(ADDRESS(ROW(F6537),COLUMN(F6537),4)):INDIRECT(ADDRESS(ROW(F6537)+N$5-1,COLUMN(F6537),4)))</f>
        <v>23700</v>
      </c>
      <c r="K6537" s="18">
        <f t="shared" ca="1" si="1928"/>
        <v>16350</v>
      </c>
      <c r="L6537" s="18">
        <f t="shared" ca="1" si="1940"/>
        <v>0</v>
      </c>
      <c r="M6537" s="18">
        <f t="shared" ca="1" si="1924"/>
        <v>0</v>
      </c>
      <c r="N6537" s="34">
        <f t="shared" ca="1" si="1929"/>
        <v>15204.561557070909</v>
      </c>
      <c r="P6537" s="18">
        <f t="shared" ca="1" si="1941"/>
        <v>768.56285086956188</v>
      </c>
      <c r="Q6537" s="47">
        <f ca="1">SUM(L$15:L6537)-SUM(M$15:M6537)</f>
        <v>16350</v>
      </c>
      <c r="R6537" s="47" t="str">
        <f t="shared" ca="1" si="1942"/>
        <v>M6540</v>
      </c>
      <c r="S6537" s="40">
        <f t="shared" ca="1" si="1930"/>
        <v>0</v>
      </c>
      <c r="T6537" s="46">
        <f t="shared" ca="1" si="1931"/>
        <v>78</v>
      </c>
      <c r="X6537" s="74">
        <f t="shared" ca="1" si="1932"/>
        <v>-0.76856285086956189</v>
      </c>
      <c r="Y6537" s="75">
        <f t="shared" ca="1" si="1933"/>
        <v>-0.76856285086956189</v>
      </c>
      <c r="Z6537" s="74">
        <f t="shared" ca="1" si="1934"/>
        <v>0.46367896552191984</v>
      </c>
      <c r="AA6537" s="76">
        <f t="shared" ca="1" si="1935"/>
        <v>-768.56285086956188</v>
      </c>
      <c r="AB6537" s="76">
        <f t="shared" ca="1" si="1936"/>
        <v>463.67896552191985</v>
      </c>
    </row>
    <row r="6538" spans="1:28" x14ac:dyDescent="0.25">
      <c r="A6538" s="2">
        <f t="shared" si="1937"/>
        <v>14</v>
      </c>
      <c r="B6538" s="16">
        <f ca="1">VLOOKUP(A6538,PERIODS!$O$4:$P$33,2,FALSE)</f>
        <v>3.3000000000000002E-2</v>
      </c>
      <c r="C6538" s="15"/>
      <c r="D6538" s="18">
        <v>5000</v>
      </c>
      <c r="E6538" s="34">
        <f t="shared" ca="1" si="1938"/>
        <v>15204.561557070909</v>
      </c>
      <c r="F6538" s="34">
        <f t="shared" ca="1" si="1939"/>
        <v>3300</v>
      </c>
      <c r="G6538" s="69">
        <f t="shared" ca="1" si="1925"/>
        <v>0</v>
      </c>
      <c r="H6538" s="34">
        <f t="shared" ca="1" si="1926"/>
        <v>1959.9639845400536</v>
      </c>
      <c r="I6538" s="34">
        <f t="shared" ca="1" si="1927"/>
        <v>5259.9639845400534</v>
      </c>
      <c r="J6538" s="18">
        <f ca="1">SUM(INDIRECT(ADDRESS(ROW(F6538),COLUMN(F6538),4)):INDIRECT(ADDRESS(ROW(F6538)+N$5-1,COLUMN(F6538),4)))</f>
        <v>23900</v>
      </c>
      <c r="K6538" s="18">
        <f t="shared" ca="1" si="1928"/>
        <v>16350</v>
      </c>
      <c r="L6538" s="18">
        <f t="shared" ca="1" si="1940"/>
        <v>0</v>
      </c>
      <c r="M6538" s="18">
        <f t="shared" ca="1" si="1924"/>
        <v>0</v>
      </c>
      <c r="N6538" s="34">
        <f t="shared" ca="1" si="1929"/>
        <v>9944.5975725308563</v>
      </c>
      <c r="P6538" s="18">
        <f t="shared" ca="1" si="1941"/>
        <v>1959.9639845400536</v>
      </c>
      <c r="Q6538" s="47">
        <f ca="1">SUM(L$15:L6538)-SUM(M$15:M6538)</f>
        <v>16350</v>
      </c>
      <c r="R6538" s="47" t="str">
        <f t="shared" ca="1" si="1942"/>
        <v>M6541</v>
      </c>
      <c r="S6538" s="40">
        <f t="shared" ca="1" si="1930"/>
        <v>0</v>
      </c>
      <c r="T6538" s="46">
        <f t="shared" ca="1" si="1931"/>
        <v>69</v>
      </c>
      <c r="X6538" s="74">
        <f t="shared" ca="1" si="1932"/>
        <v>2.0375802812259338</v>
      </c>
      <c r="Y6538" s="75">
        <f t="shared" ca="1" si="1933"/>
        <v>1.9599639845400536</v>
      </c>
      <c r="Z6538" s="74">
        <f t="shared" ca="1" si="1934"/>
        <v>7.0990713842313315</v>
      </c>
      <c r="AA6538" s="76">
        <f t="shared" ca="1" si="1935"/>
        <v>1959.9639845400536</v>
      </c>
      <c r="AB6538" s="76">
        <f t="shared" ca="1" si="1936"/>
        <v>7099.0713842313316</v>
      </c>
    </row>
    <row r="6539" spans="1:28" x14ac:dyDescent="0.25">
      <c r="A6539" s="2">
        <f t="shared" si="1937"/>
        <v>15</v>
      </c>
      <c r="B6539" s="16">
        <f ca="1">VLOOKUP(A6539,PERIODS!$O$4:$P$33,2,FALSE)</f>
        <v>3.3000000000000002E-2</v>
      </c>
      <c r="C6539" s="15"/>
      <c r="D6539" s="18">
        <v>5000</v>
      </c>
      <c r="E6539" s="34">
        <f t="shared" ca="1" si="1938"/>
        <v>9944.5975725308563</v>
      </c>
      <c r="F6539" s="34">
        <f t="shared" ca="1" si="1939"/>
        <v>3300</v>
      </c>
      <c r="G6539" s="69">
        <f t="shared" ca="1" si="1925"/>
        <v>0</v>
      </c>
      <c r="H6539" s="34">
        <f t="shared" ca="1" si="1926"/>
        <v>-81.602080749199075</v>
      </c>
      <c r="I6539" s="34">
        <f t="shared" ca="1" si="1927"/>
        <v>3218.3979192508009</v>
      </c>
      <c r="J6539" s="18">
        <f ca="1">SUM(INDIRECT(ADDRESS(ROW(F6539),COLUMN(F6539),4)):INDIRECT(ADDRESS(ROW(F6539)+N$5-1,COLUMN(F6539),4)))</f>
        <v>24100</v>
      </c>
      <c r="K6539" s="18">
        <f t="shared" ca="1" si="1928"/>
        <v>0</v>
      </c>
      <c r="L6539" s="18">
        <f t="shared" ca="1" si="1940"/>
        <v>0</v>
      </c>
      <c r="M6539" s="18">
        <f t="shared" ca="1" si="1924"/>
        <v>16350</v>
      </c>
      <c r="N6539" s="34">
        <f t="shared" ca="1" si="1929"/>
        <v>23076.199653280055</v>
      </c>
      <c r="P6539" s="18">
        <f t="shared" ca="1" si="1941"/>
        <v>81.602080749199075</v>
      </c>
      <c r="Q6539" s="47">
        <f ca="1">SUM(L$15:L6539)-SUM(M$15:M6539)</f>
        <v>0</v>
      </c>
      <c r="R6539" s="47" t="str">
        <f t="shared" ca="1" si="1942"/>
        <v>M6542</v>
      </c>
      <c r="S6539" s="40">
        <f t="shared" ca="1" si="1930"/>
        <v>0</v>
      </c>
      <c r="T6539" s="46">
        <f t="shared" ca="1" si="1931"/>
        <v>69</v>
      </c>
      <c r="X6539" s="74">
        <f t="shared" ca="1" si="1932"/>
        <v>-8.1602080749199071E-2</v>
      </c>
      <c r="Y6539" s="75">
        <f t="shared" ca="1" si="1933"/>
        <v>-8.1602080749199071E-2</v>
      </c>
      <c r="Z6539" s="74">
        <f t="shared" ca="1" si="1934"/>
        <v>0.921638623490589</v>
      </c>
      <c r="AA6539" s="76">
        <f t="shared" ca="1" si="1935"/>
        <v>-81.602080749199075</v>
      </c>
      <c r="AB6539" s="76">
        <f t="shared" ca="1" si="1936"/>
        <v>921.638623490589</v>
      </c>
    </row>
    <row r="6540" spans="1:28" x14ac:dyDescent="0.25">
      <c r="A6540" s="2">
        <f t="shared" si="1937"/>
        <v>16</v>
      </c>
      <c r="B6540" s="16">
        <f ca="1">VLOOKUP(A6540,PERIODS!$O$4:$P$33,2,FALSE)</f>
        <v>3.3000000000000002E-2</v>
      </c>
      <c r="C6540" s="15"/>
      <c r="D6540" s="18">
        <v>5000</v>
      </c>
      <c r="E6540" s="34">
        <f t="shared" ca="1" si="1938"/>
        <v>23076.199653280055</v>
      </c>
      <c r="F6540" s="34">
        <f t="shared" ca="1" si="1939"/>
        <v>3300</v>
      </c>
      <c r="G6540" s="69">
        <f t="shared" ca="1" si="1925"/>
        <v>0</v>
      </c>
      <c r="H6540" s="34">
        <f t="shared" ca="1" si="1926"/>
        <v>1345.5966821543045</v>
      </c>
      <c r="I6540" s="34">
        <f t="shared" ca="1" si="1927"/>
        <v>4645.5966821543043</v>
      </c>
      <c r="J6540" s="18">
        <f ca="1">SUM(INDIRECT(ADDRESS(ROW(F6540),COLUMN(F6540),4)):INDIRECT(ADDRESS(ROW(F6540)+N$5-1,COLUMN(F6540),4)))</f>
        <v>24300</v>
      </c>
      <c r="K6540" s="18">
        <f t="shared" ca="1" si="1928"/>
        <v>16350</v>
      </c>
      <c r="L6540" s="18">
        <f t="shared" ca="1" si="1940"/>
        <v>16350</v>
      </c>
      <c r="M6540" s="18">
        <f t="shared" ca="1" si="1924"/>
        <v>0</v>
      </c>
      <c r="N6540" s="34">
        <f t="shared" ca="1" si="1929"/>
        <v>18430.602971125751</v>
      </c>
      <c r="P6540" s="18">
        <f t="shared" ca="1" si="1941"/>
        <v>1345.5966821543045</v>
      </c>
      <c r="Q6540" s="47">
        <f ca="1">SUM(L$15:L6540)-SUM(M$15:M6540)</f>
        <v>16350</v>
      </c>
      <c r="R6540" s="47" t="str">
        <f t="shared" ca="1" si="1942"/>
        <v>M6543</v>
      </c>
      <c r="S6540" s="40">
        <f t="shared" ca="1" si="1930"/>
        <v>0</v>
      </c>
      <c r="T6540" s="46">
        <f t="shared" ca="1" si="1931"/>
        <v>36</v>
      </c>
      <c r="X6540" s="74">
        <f t="shared" ca="1" si="1932"/>
        <v>1.3455966821543046</v>
      </c>
      <c r="Y6540" s="75">
        <f t="shared" ca="1" si="1933"/>
        <v>1.3455966821543046</v>
      </c>
      <c r="Z6540" s="74">
        <f t="shared" ca="1" si="1934"/>
        <v>3.8404774014035246</v>
      </c>
      <c r="AA6540" s="76">
        <f t="shared" ca="1" si="1935"/>
        <v>1345.5966821543045</v>
      </c>
      <c r="AB6540" s="76">
        <f t="shared" ca="1" si="1936"/>
        <v>3840.4774014035247</v>
      </c>
    </row>
    <row r="6541" spans="1:28" x14ac:dyDescent="0.25">
      <c r="A6541" s="2">
        <f t="shared" si="1937"/>
        <v>17</v>
      </c>
      <c r="B6541" s="16">
        <f ca="1">VLOOKUP(A6541,PERIODS!$O$4:$P$33,2,FALSE)</f>
        <v>3.5000000000000003E-2</v>
      </c>
      <c r="C6541" s="15"/>
      <c r="D6541" s="18">
        <v>5000</v>
      </c>
      <c r="E6541" s="34">
        <f t="shared" ca="1" si="1938"/>
        <v>18430.602971125751</v>
      </c>
      <c r="F6541" s="34">
        <f t="shared" ca="1" si="1939"/>
        <v>3500.0000000000005</v>
      </c>
      <c r="G6541" s="69">
        <f t="shared" ca="1" si="1925"/>
        <v>0</v>
      </c>
      <c r="H6541" s="34">
        <f t="shared" ca="1" si="1926"/>
        <v>-769.35801010441958</v>
      </c>
      <c r="I6541" s="34">
        <f t="shared" ca="1" si="1927"/>
        <v>2730.641989895581</v>
      </c>
      <c r="J6541" s="18">
        <f ca="1">SUM(INDIRECT(ADDRESS(ROW(F6541),COLUMN(F6541),4)):INDIRECT(ADDRESS(ROW(F6541)+N$5-1,COLUMN(F6541),4)))</f>
        <v>24500.000000000004</v>
      </c>
      <c r="K6541" s="18">
        <f t="shared" ca="1" si="1928"/>
        <v>16350</v>
      </c>
      <c r="L6541" s="18">
        <f t="shared" ca="1" si="1940"/>
        <v>0</v>
      </c>
      <c r="M6541" s="18">
        <f t="shared" ca="1" si="1924"/>
        <v>0</v>
      </c>
      <c r="N6541" s="34">
        <f t="shared" ca="1" si="1929"/>
        <v>15699.96098123017</v>
      </c>
      <c r="P6541" s="18">
        <f t="shared" ca="1" si="1941"/>
        <v>769.35801010441958</v>
      </c>
      <c r="Q6541" s="47">
        <f ca="1">SUM(L$15:L6541)-SUM(M$15:M6541)</f>
        <v>16350</v>
      </c>
      <c r="R6541" s="47" t="str">
        <f t="shared" ca="1" si="1942"/>
        <v>M6544</v>
      </c>
      <c r="S6541" s="40">
        <f t="shared" ca="1" si="1930"/>
        <v>0</v>
      </c>
      <c r="T6541" s="46">
        <f t="shared" ca="1" si="1931"/>
        <v>84</v>
      </c>
      <c r="X6541" s="74">
        <f t="shared" ca="1" si="1932"/>
        <v>-0.76935801010441962</v>
      </c>
      <c r="Y6541" s="75">
        <f t="shared" ca="1" si="1933"/>
        <v>-0.76935801010441962</v>
      </c>
      <c r="Z6541" s="74">
        <f t="shared" ca="1" si="1934"/>
        <v>0.46331041345868307</v>
      </c>
      <c r="AA6541" s="76">
        <f t="shared" ca="1" si="1935"/>
        <v>-769.35801010441958</v>
      </c>
      <c r="AB6541" s="76">
        <f t="shared" ca="1" si="1936"/>
        <v>463.31041345868306</v>
      </c>
    </row>
    <row r="6542" spans="1:28" x14ac:dyDescent="0.25">
      <c r="A6542" s="2">
        <f t="shared" si="1937"/>
        <v>18</v>
      </c>
      <c r="B6542" s="16">
        <f ca="1">VLOOKUP(A6542,PERIODS!$O$4:$P$33,2,FALSE)</f>
        <v>3.5000000000000003E-2</v>
      </c>
      <c r="C6542" s="15"/>
      <c r="D6542" s="18">
        <v>5000</v>
      </c>
      <c r="E6542" s="34">
        <f t="shared" ca="1" si="1938"/>
        <v>15699.96098123017</v>
      </c>
      <c r="F6542" s="34">
        <f t="shared" ca="1" si="1939"/>
        <v>3500.0000000000005</v>
      </c>
      <c r="G6542" s="69">
        <f t="shared" ca="1" si="1925"/>
        <v>0</v>
      </c>
      <c r="H6542" s="34">
        <f t="shared" ca="1" si="1926"/>
        <v>1959.9639845400536</v>
      </c>
      <c r="I6542" s="34">
        <f t="shared" ca="1" si="1927"/>
        <v>5459.9639845400543</v>
      </c>
      <c r="J6542" s="18">
        <f ca="1">SUM(INDIRECT(ADDRESS(ROW(F6542),COLUMN(F6542),4)):INDIRECT(ADDRESS(ROW(F6542)+N$5-1,COLUMN(F6542),4)))</f>
        <v>24500.000000000004</v>
      </c>
      <c r="K6542" s="18">
        <f t="shared" ca="1" si="1928"/>
        <v>16350</v>
      </c>
      <c r="L6542" s="18">
        <f t="shared" ca="1" si="1940"/>
        <v>0</v>
      </c>
      <c r="M6542" s="18">
        <f t="shared" ca="1" si="1924"/>
        <v>0</v>
      </c>
      <c r="N6542" s="34">
        <f t="shared" ca="1" si="1929"/>
        <v>10239.996996690115</v>
      </c>
      <c r="P6542" s="18">
        <f t="shared" ca="1" si="1941"/>
        <v>1959.9639845400536</v>
      </c>
      <c r="Q6542" s="47">
        <f ca="1">SUM(L$15:L6542)-SUM(M$15:M6542)</f>
        <v>16350</v>
      </c>
      <c r="R6542" s="47" t="str">
        <f t="shared" ca="1" si="1942"/>
        <v>M6545</v>
      </c>
      <c r="S6542" s="40">
        <f t="shared" ca="1" si="1930"/>
        <v>0</v>
      </c>
      <c r="T6542" s="46">
        <f t="shared" ca="1" si="1931"/>
        <v>59</v>
      </c>
      <c r="X6542" s="74">
        <f t="shared" ca="1" si="1932"/>
        <v>1.980079634697927</v>
      </c>
      <c r="Y6542" s="75">
        <f t="shared" ca="1" si="1933"/>
        <v>1.9599639845400536</v>
      </c>
      <c r="Z6542" s="74">
        <f t="shared" ca="1" si="1934"/>
        <v>7.0990713842313315</v>
      </c>
      <c r="AA6542" s="76">
        <f t="shared" ca="1" si="1935"/>
        <v>1959.9639845400536</v>
      </c>
      <c r="AB6542" s="76">
        <f t="shared" ca="1" si="1936"/>
        <v>7099.0713842313316</v>
      </c>
    </row>
    <row r="6543" spans="1:28" x14ac:dyDescent="0.25">
      <c r="A6543" s="2">
        <f t="shared" si="1937"/>
        <v>19</v>
      </c>
      <c r="B6543" s="16">
        <f ca="1">VLOOKUP(A6543,PERIODS!$O$4:$P$33,2,FALSE)</f>
        <v>3.5000000000000003E-2</v>
      </c>
      <c r="C6543" s="15"/>
      <c r="D6543" s="18">
        <v>5000</v>
      </c>
      <c r="E6543" s="34">
        <f t="shared" ca="1" si="1938"/>
        <v>10239.996996690115</v>
      </c>
      <c r="F6543" s="34">
        <f t="shared" ca="1" si="1939"/>
        <v>3500.0000000000005</v>
      </c>
      <c r="G6543" s="69">
        <f t="shared" ca="1" si="1925"/>
        <v>0</v>
      </c>
      <c r="H6543" s="34">
        <f t="shared" ca="1" si="1926"/>
        <v>1387.5609850256376</v>
      </c>
      <c r="I6543" s="34">
        <f t="shared" ca="1" si="1927"/>
        <v>4887.5609850256378</v>
      </c>
      <c r="J6543" s="18">
        <f ca="1">SUM(INDIRECT(ADDRESS(ROW(F6543),COLUMN(F6543),4)):INDIRECT(ADDRESS(ROW(F6543)+N$5-1,COLUMN(F6543),4)))</f>
        <v>24500.000000000004</v>
      </c>
      <c r="K6543" s="18">
        <f t="shared" ca="1" si="1928"/>
        <v>0</v>
      </c>
      <c r="L6543" s="18">
        <f t="shared" ca="1" si="1940"/>
        <v>0</v>
      </c>
      <c r="M6543" s="18">
        <f t="shared" ref="M6543:M6606" ca="1" si="1943">SUMIF($R$15:$R$8014,ADDRESS(ROW(M6543),COLUMN(M6543),4),$L$15:$L$8014)</f>
        <v>16350</v>
      </c>
      <c r="N6543" s="34">
        <f t="shared" ca="1" si="1929"/>
        <v>21702.436011664478</v>
      </c>
      <c r="P6543" s="18">
        <f t="shared" ca="1" si="1941"/>
        <v>1387.5609850256376</v>
      </c>
      <c r="Q6543" s="47">
        <f ca="1">SUM(L$15:L6543)-SUM(M$15:M6543)</f>
        <v>0</v>
      </c>
      <c r="R6543" s="47" t="str">
        <f t="shared" ca="1" si="1942"/>
        <v>M6546</v>
      </c>
      <c r="S6543" s="40">
        <f t="shared" ca="1" si="1930"/>
        <v>0</v>
      </c>
      <c r="T6543" s="46">
        <f t="shared" ca="1" si="1931"/>
        <v>32</v>
      </c>
      <c r="X6543" s="74">
        <f t="shared" ca="1" si="1932"/>
        <v>1.3875609850256376</v>
      </c>
      <c r="Y6543" s="75">
        <f t="shared" ca="1" si="1933"/>
        <v>1.3875609850256376</v>
      </c>
      <c r="Z6543" s="74">
        <f t="shared" ca="1" si="1934"/>
        <v>4.0050697056503815</v>
      </c>
      <c r="AA6543" s="76">
        <f t="shared" ca="1" si="1935"/>
        <v>1387.5609850256376</v>
      </c>
      <c r="AB6543" s="76">
        <f t="shared" ca="1" si="1936"/>
        <v>4005.0697056503814</v>
      </c>
    </row>
    <row r="6544" spans="1:28" x14ac:dyDescent="0.25">
      <c r="A6544" s="2">
        <f t="shared" si="1937"/>
        <v>20</v>
      </c>
      <c r="B6544" s="16">
        <f ca="1">VLOOKUP(A6544,PERIODS!$O$4:$P$33,2,FALSE)</f>
        <v>3.5000000000000003E-2</v>
      </c>
      <c r="C6544" s="15"/>
      <c r="D6544" s="18">
        <v>5000</v>
      </c>
      <c r="E6544" s="34">
        <f t="shared" ca="1" si="1938"/>
        <v>21702.436011664478</v>
      </c>
      <c r="F6544" s="34">
        <f t="shared" ca="1" si="1939"/>
        <v>3500.0000000000005</v>
      </c>
      <c r="G6544" s="69">
        <f t="shared" ref="G6544:G6607" ca="1" si="1944">((2*RAND()*$F$5)-$F$5)*E6544</f>
        <v>0</v>
      </c>
      <c r="H6544" s="34">
        <f t="shared" ref="H6544:H6607" ca="1" si="1945">IF($S$3="NORM",AA6544,IF($S$3="LOGNORM",AB6544,0))</f>
        <v>1333.1097479560192</v>
      </c>
      <c r="I6544" s="34">
        <f t="shared" ref="I6544:I6607" ca="1" si="1946">IF(F6544+H6544&lt;0,0,F6544+H6544)</f>
        <v>4833.1097479560194</v>
      </c>
      <c r="J6544" s="18">
        <f ca="1">SUM(INDIRECT(ADDRESS(ROW(F6544),COLUMN(F6544),4)):INDIRECT(ADDRESS(ROW(F6544)+N$5-1,COLUMN(F6544),4)))</f>
        <v>24500.000000000004</v>
      </c>
      <c r="K6544" s="18">
        <f t="shared" ref="K6544:K6607" ca="1" si="1947">Q6544</f>
        <v>16350</v>
      </c>
      <c r="L6544" s="18">
        <f t="shared" ca="1" si="1940"/>
        <v>16350</v>
      </c>
      <c r="M6544" s="18">
        <f t="shared" ca="1" si="1943"/>
        <v>0</v>
      </c>
      <c r="N6544" s="34">
        <f t="shared" ref="N6544:N6607" ca="1" si="1948">E6544+G6544-I6544+M6544-S6544</f>
        <v>16869.326263708459</v>
      </c>
      <c r="P6544" s="18">
        <f t="shared" ca="1" si="1941"/>
        <v>1333.1097479560192</v>
      </c>
      <c r="Q6544" s="47">
        <f ca="1">SUM(L$15:L6544)-SUM(M$15:M6544)</f>
        <v>16350</v>
      </c>
      <c r="R6544" s="47" t="str">
        <f t="shared" ca="1" si="1942"/>
        <v>M6547</v>
      </c>
      <c r="S6544" s="40">
        <f t="shared" ref="S6544:S6607" ca="1" si="1949">IF(T6544&gt;N$6*100,M6544,0)</f>
        <v>0</v>
      </c>
      <c r="T6544" s="46">
        <f t="shared" ref="T6544:T6607" ca="1" si="1950">RANDBETWEEN(0,100)</f>
        <v>59</v>
      </c>
      <c r="X6544" s="74">
        <f t="shared" ref="X6544:X6607" ca="1" si="1951">NORMINV(RAND(),0,1)</f>
        <v>1.3331097479560192</v>
      </c>
      <c r="Y6544" s="75">
        <f t="shared" ref="Y6544:Y6607" ca="1" si="1952">IF(AND(X6544&gt;$F$6,$F$6&gt;0),$F$6,X6544)</f>
        <v>1.3331097479560192</v>
      </c>
      <c r="Z6544" s="74">
        <f t="shared" ref="Z6544:Z6607" ca="1" si="1953">EXP(Y6544)</f>
        <v>3.7928197808320014</v>
      </c>
      <c r="AA6544" s="76">
        <f t="shared" ref="AA6544:AA6607" ca="1" si="1954">$F$3*Y6544</f>
        <v>1333.1097479560192</v>
      </c>
      <c r="AB6544" s="76">
        <f t="shared" ref="AB6544:AB6607" ca="1" si="1955">$F$3*Z6544</f>
        <v>3792.8197808320015</v>
      </c>
    </row>
    <row r="6545" spans="1:28" x14ac:dyDescent="0.25">
      <c r="A6545" s="2">
        <f t="shared" ref="A6545:A6608" si="1956">IF(AND(A6544=12,OR(A$14="MS",A$14="M0")),1,IF(AND(A6544=4,OR(A$14="WS",A$14="W0")),1,IF(AND(A6544=30,OR(A$14="DS",A$14="D0")),1,A6544+1)))</f>
        <v>21</v>
      </c>
      <c r="B6545" s="16">
        <f ca="1">VLOOKUP(A6545,PERIODS!$O$4:$P$33,2,FALSE)</f>
        <v>3.5000000000000003E-2</v>
      </c>
      <c r="C6545" s="15"/>
      <c r="D6545" s="18">
        <v>5000</v>
      </c>
      <c r="E6545" s="34">
        <f t="shared" ca="1" si="1938"/>
        <v>16869.326263708459</v>
      </c>
      <c r="F6545" s="34">
        <f t="shared" ca="1" si="1939"/>
        <v>3500.0000000000005</v>
      </c>
      <c r="G6545" s="69">
        <f t="shared" ca="1" si="1944"/>
        <v>0</v>
      </c>
      <c r="H6545" s="34">
        <f t="shared" ca="1" si="1945"/>
        <v>1763.9855329303259</v>
      </c>
      <c r="I6545" s="34">
        <f t="shared" ca="1" si="1946"/>
        <v>5263.9855329303264</v>
      </c>
      <c r="J6545" s="18">
        <f ca="1">SUM(INDIRECT(ADDRESS(ROW(F6545),COLUMN(F6545),4)):INDIRECT(ADDRESS(ROW(F6545)+N$5-1,COLUMN(F6545),4)))</f>
        <v>24500.000000000004</v>
      </c>
      <c r="K6545" s="18">
        <f t="shared" ca="1" si="1947"/>
        <v>16350</v>
      </c>
      <c r="L6545" s="18">
        <f t="shared" ca="1" si="1940"/>
        <v>0</v>
      </c>
      <c r="M6545" s="18">
        <f t="shared" ca="1" si="1943"/>
        <v>0</v>
      </c>
      <c r="N6545" s="34">
        <f t="shared" ca="1" si="1948"/>
        <v>11605.340730778133</v>
      </c>
      <c r="P6545" s="18">
        <f t="shared" ca="1" si="1941"/>
        <v>1763.9855329303259</v>
      </c>
      <c r="Q6545" s="47">
        <f ca="1">SUM(L$15:L6545)-SUM(M$15:M6545)</f>
        <v>16350</v>
      </c>
      <c r="R6545" s="47" t="str">
        <f t="shared" ca="1" si="1942"/>
        <v>M6548</v>
      </c>
      <c r="S6545" s="40">
        <f t="shared" ca="1" si="1949"/>
        <v>0</v>
      </c>
      <c r="T6545" s="46">
        <f t="shared" ca="1" si="1950"/>
        <v>34</v>
      </c>
      <c r="X6545" s="74">
        <f t="shared" ca="1" si="1951"/>
        <v>1.763985532930326</v>
      </c>
      <c r="Y6545" s="75">
        <f t="shared" ca="1" si="1952"/>
        <v>1.763985532930326</v>
      </c>
      <c r="Z6545" s="74">
        <f t="shared" ca="1" si="1953"/>
        <v>5.8356492801853133</v>
      </c>
      <c r="AA6545" s="76">
        <f t="shared" ca="1" si="1954"/>
        <v>1763.9855329303259</v>
      </c>
      <c r="AB6545" s="76">
        <f t="shared" ca="1" si="1955"/>
        <v>5835.6492801853128</v>
      </c>
    </row>
    <row r="6546" spans="1:28" x14ac:dyDescent="0.25">
      <c r="A6546" s="2">
        <f t="shared" si="1956"/>
        <v>22</v>
      </c>
      <c r="B6546" s="16">
        <f ca="1">VLOOKUP(A6546,PERIODS!$O$4:$P$33,2,FALSE)</f>
        <v>3.5000000000000003E-2</v>
      </c>
      <c r="C6546" s="15"/>
      <c r="D6546" s="18">
        <v>5000</v>
      </c>
      <c r="E6546" s="34">
        <f t="shared" ca="1" si="1938"/>
        <v>11605.340730778133</v>
      </c>
      <c r="F6546" s="34">
        <f t="shared" ca="1" si="1939"/>
        <v>3500.0000000000005</v>
      </c>
      <c r="G6546" s="69">
        <f t="shared" ca="1" si="1944"/>
        <v>0</v>
      </c>
      <c r="H6546" s="34">
        <f t="shared" ca="1" si="1945"/>
        <v>788.34666256630487</v>
      </c>
      <c r="I6546" s="34">
        <f t="shared" ca="1" si="1946"/>
        <v>4288.346662566305</v>
      </c>
      <c r="J6546" s="18">
        <f ca="1">SUM(INDIRECT(ADDRESS(ROW(F6546),COLUMN(F6546),4)):INDIRECT(ADDRESS(ROW(F6546)+N$5-1,COLUMN(F6546),4)))</f>
        <v>25000.000000000004</v>
      </c>
      <c r="K6546" s="18">
        <f t="shared" ca="1" si="1947"/>
        <v>16350</v>
      </c>
      <c r="L6546" s="18">
        <f t="shared" ca="1" si="1940"/>
        <v>0</v>
      </c>
      <c r="M6546" s="18">
        <f t="shared" ca="1" si="1943"/>
        <v>0</v>
      </c>
      <c r="N6546" s="34">
        <f t="shared" ca="1" si="1948"/>
        <v>7316.9940682118277</v>
      </c>
      <c r="P6546" s="18">
        <f t="shared" ca="1" si="1941"/>
        <v>788.34666256630487</v>
      </c>
      <c r="Q6546" s="47">
        <f ca="1">SUM(L$15:L6546)-SUM(M$15:M6546)</f>
        <v>16350</v>
      </c>
      <c r="R6546" s="47" t="str">
        <f t="shared" ca="1" si="1942"/>
        <v>M6549</v>
      </c>
      <c r="S6546" s="40">
        <f t="shared" ca="1" si="1949"/>
        <v>0</v>
      </c>
      <c r="T6546" s="46">
        <f t="shared" ca="1" si="1950"/>
        <v>12</v>
      </c>
      <c r="X6546" s="74">
        <f t="shared" ca="1" si="1951"/>
        <v>0.78834666256630492</v>
      </c>
      <c r="Y6546" s="75">
        <f t="shared" ca="1" si="1952"/>
        <v>0.78834666256630492</v>
      </c>
      <c r="Z6546" s="74">
        <f t="shared" ca="1" si="1953"/>
        <v>2.1997564783233816</v>
      </c>
      <c r="AA6546" s="76">
        <f t="shared" ca="1" si="1954"/>
        <v>788.34666256630487</v>
      </c>
      <c r="AB6546" s="76">
        <f t="shared" ca="1" si="1955"/>
        <v>2199.7564783233815</v>
      </c>
    </row>
    <row r="6547" spans="1:28" x14ac:dyDescent="0.25">
      <c r="A6547" s="2">
        <f t="shared" si="1956"/>
        <v>23</v>
      </c>
      <c r="B6547" s="16">
        <f ca="1">VLOOKUP(A6547,PERIODS!$O$4:$P$33,2,FALSE)</f>
        <v>3.5000000000000003E-2</v>
      </c>
      <c r="C6547" s="15"/>
      <c r="D6547" s="18">
        <v>5000</v>
      </c>
      <c r="E6547" s="34">
        <f t="shared" ca="1" si="1938"/>
        <v>7316.9940682118277</v>
      </c>
      <c r="F6547" s="34">
        <f t="shared" ca="1" si="1939"/>
        <v>3500.0000000000005</v>
      </c>
      <c r="G6547" s="69">
        <f t="shared" ca="1" si="1944"/>
        <v>0</v>
      </c>
      <c r="H6547" s="34">
        <f t="shared" ca="1" si="1945"/>
        <v>1298.7400904558253</v>
      </c>
      <c r="I6547" s="34">
        <f t="shared" ca="1" si="1946"/>
        <v>4798.7400904558253</v>
      </c>
      <c r="J6547" s="18">
        <f ca="1">SUM(INDIRECT(ADDRESS(ROW(F6547),COLUMN(F6547),4)):INDIRECT(ADDRESS(ROW(F6547)+N$5-1,COLUMN(F6547),4)))</f>
        <v>25500.000000000004</v>
      </c>
      <c r="K6547" s="18">
        <f t="shared" ca="1" si="1947"/>
        <v>16350</v>
      </c>
      <c r="L6547" s="18">
        <f t="shared" ca="1" si="1940"/>
        <v>16350</v>
      </c>
      <c r="M6547" s="18">
        <f t="shared" ca="1" si="1943"/>
        <v>16350</v>
      </c>
      <c r="N6547" s="34">
        <f t="shared" ca="1" si="1948"/>
        <v>18868.253977756001</v>
      </c>
      <c r="P6547" s="18">
        <f t="shared" ca="1" si="1941"/>
        <v>1298.7400904558253</v>
      </c>
      <c r="Q6547" s="47">
        <f ca="1">SUM(L$15:L6547)-SUM(M$15:M6547)</f>
        <v>16350</v>
      </c>
      <c r="R6547" s="47" t="str">
        <f t="shared" ca="1" si="1942"/>
        <v>M6550</v>
      </c>
      <c r="S6547" s="40">
        <f t="shared" ca="1" si="1949"/>
        <v>0</v>
      </c>
      <c r="T6547" s="46">
        <f t="shared" ca="1" si="1950"/>
        <v>23</v>
      </c>
      <c r="X6547" s="74">
        <f t="shared" ca="1" si="1951"/>
        <v>1.2987400904558253</v>
      </c>
      <c r="Y6547" s="75">
        <f t="shared" ca="1" si="1952"/>
        <v>1.2987400904558253</v>
      </c>
      <c r="Z6547" s="74">
        <f t="shared" ca="1" si="1953"/>
        <v>3.6646765967741262</v>
      </c>
      <c r="AA6547" s="76">
        <f t="shared" ca="1" si="1954"/>
        <v>1298.7400904558253</v>
      </c>
      <c r="AB6547" s="76">
        <f t="shared" ca="1" si="1955"/>
        <v>3664.6765967741262</v>
      </c>
    </row>
    <row r="6548" spans="1:28" x14ac:dyDescent="0.25">
      <c r="A6548" s="2">
        <f t="shared" si="1956"/>
        <v>24</v>
      </c>
      <c r="B6548" s="16">
        <f ca="1">VLOOKUP(A6548,PERIODS!$O$4:$P$33,2,FALSE)</f>
        <v>3.5000000000000003E-2</v>
      </c>
      <c r="C6548" s="15"/>
      <c r="D6548" s="18">
        <v>5000</v>
      </c>
      <c r="E6548" s="34">
        <f t="shared" ca="1" si="1938"/>
        <v>18868.253977756001</v>
      </c>
      <c r="F6548" s="34">
        <f t="shared" ca="1" si="1939"/>
        <v>3500.0000000000005</v>
      </c>
      <c r="G6548" s="69">
        <f t="shared" ca="1" si="1944"/>
        <v>0</v>
      </c>
      <c r="H6548" s="34">
        <f t="shared" ca="1" si="1945"/>
        <v>-115.81155958159884</v>
      </c>
      <c r="I6548" s="34">
        <f t="shared" ca="1" si="1946"/>
        <v>3384.1884404184016</v>
      </c>
      <c r="J6548" s="18">
        <f ca="1">SUM(INDIRECT(ADDRESS(ROW(F6548),COLUMN(F6548),4)):INDIRECT(ADDRESS(ROW(F6548)+N$5-1,COLUMN(F6548),4)))</f>
        <v>26000</v>
      </c>
      <c r="K6548" s="18">
        <f t="shared" ca="1" si="1947"/>
        <v>16350</v>
      </c>
      <c r="L6548" s="18">
        <f t="shared" ca="1" si="1940"/>
        <v>0</v>
      </c>
      <c r="M6548" s="18">
        <f t="shared" ca="1" si="1943"/>
        <v>0</v>
      </c>
      <c r="N6548" s="34">
        <f t="shared" ca="1" si="1948"/>
        <v>15484.065537337599</v>
      </c>
      <c r="P6548" s="18">
        <f t="shared" ca="1" si="1941"/>
        <v>115.81155958159884</v>
      </c>
      <c r="Q6548" s="47">
        <f ca="1">SUM(L$15:L6548)-SUM(M$15:M6548)</f>
        <v>16350</v>
      </c>
      <c r="R6548" s="47" t="str">
        <f t="shared" ca="1" si="1942"/>
        <v>M6551</v>
      </c>
      <c r="S6548" s="40">
        <f t="shared" ca="1" si="1949"/>
        <v>0</v>
      </c>
      <c r="T6548" s="46">
        <f t="shared" ca="1" si="1950"/>
        <v>38</v>
      </c>
      <c r="X6548" s="74">
        <f t="shared" ca="1" si="1951"/>
        <v>-0.11581155958159885</v>
      </c>
      <c r="Y6548" s="75">
        <f t="shared" ca="1" si="1952"/>
        <v>-0.11581155958159885</v>
      </c>
      <c r="Z6548" s="74">
        <f t="shared" ca="1" si="1953"/>
        <v>0.8906430406324144</v>
      </c>
      <c r="AA6548" s="76">
        <f t="shared" ca="1" si="1954"/>
        <v>-115.81155958159884</v>
      </c>
      <c r="AB6548" s="76">
        <f t="shared" ca="1" si="1955"/>
        <v>890.64304063241434</v>
      </c>
    </row>
    <row r="6549" spans="1:28" x14ac:dyDescent="0.25">
      <c r="A6549" s="2">
        <f t="shared" si="1956"/>
        <v>25</v>
      </c>
      <c r="B6549" s="16">
        <f ca="1">VLOOKUP(A6549,PERIODS!$O$4:$P$33,2,FALSE)</f>
        <v>3.5000000000000003E-2</v>
      </c>
      <c r="C6549" s="15"/>
      <c r="D6549" s="18">
        <v>5000</v>
      </c>
      <c r="E6549" s="34">
        <f t="shared" ca="1" si="1938"/>
        <v>15484.065537337599</v>
      </c>
      <c r="F6549" s="34">
        <f t="shared" ca="1" si="1939"/>
        <v>3500.0000000000005</v>
      </c>
      <c r="G6549" s="69">
        <f t="shared" ca="1" si="1944"/>
        <v>0</v>
      </c>
      <c r="H6549" s="34">
        <f t="shared" ca="1" si="1945"/>
        <v>-1118.4418881439722</v>
      </c>
      <c r="I6549" s="34">
        <f t="shared" ca="1" si="1946"/>
        <v>2381.5581118560285</v>
      </c>
      <c r="J6549" s="18">
        <f ca="1">SUM(INDIRECT(ADDRESS(ROW(F6549),COLUMN(F6549),4)):INDIRECT(ADDRESS(ROW(F6549)+N$5-1,COLUMN(F6549),4)))</f>
        <v>24900</v>
      </c>
      <c r="K6549" s="18">
        <f t="shared" ca="1" si="1947"/>
        <v>16350</v>
      </c>
      <c r="L6549" s="18">
        <f t="shared" ca="1" si="1940"/>
        <v>0</v>
      </c>
      <c r="M6549" s="18">
        <f t="shared" ca="1" si="1943"/>
        <v>0</v>
      </c>
      <c r="N6549" s="34">
        <f t="shared" ca="1" si="1948"/>
        <v>13102.50742548157</v>
      </c>
      <c r="P6549" s="18">
        <f t="shared" ca="1" si="1941"/>
        <v>1118.4418881439722</v>
      </c>
      <c r="Q6549" s="47">
        <f ca="1">SUM(L$15:L6549)-SUM(M$15:M6549)</f>
        <v>16350</v>
      </c>
      <c r="R6549" s="47" t="str">
        <f t="shared" ca="1" si="1942"/>
        <v>M6552</v>
      </c>
      <c r="S6549" s="40">
        <f t="shared" ca="1" si="1949"/>
        <v>0</v>
      </c>
      <c r="T6549" s="46">
        <f t="shared" ca="1" si="1950"/>
        <v>84</v>
      </c>
      <c r="X6549" s="74">
        <f t="shared" ca="1" si="1951"/>
        <v>-1.1184418881439722</v>
      </c>
      <c r="Y6549" s="75">
        <f t="shared" ca="1" si="1952"/>
        <v>-1.1184418881439722</v>
      </c>
      <c r="Z6549" s="74">
        <f t="shared" ca="1" si="1953"/>
        <v>0.32678857130198147</v>
      </c>
      <c r="AA6549" s="76">
        <f t="shared" ca="1" si="1954"/>
        <v>-1118.4418881439722</v>
      </c>
      <c r="AB6549" s="76">
        <f t="shared" ca="1" si="1955"/>
        <v>326.78857130198145</v>
      </c>
    </row>
    <row r="6550" spans="1:28" x14ac:dyDescent="0.25">
      <c r="A6550" s="2">
        <f t="shared" si="1956"/>
        <v>26</v>
      </c>
      <c r="B6550" s="16">
        <f ca="1">VLOOKUP(A6550,PERIODS!$O$4:$P$33,2,FALSE)</f>
        <v>3.5000000000000003E-2</v>
      </c>
      <c r="C6550" s="15"/>
      <c r="D6550" s="18">
        <v>5000</v>
      </c>
      <c r="E6550" s="34">
        <f t="shared" ca="1" si="1938"/>
        <v>13102.50742548157</v>
      </c>
      <c r="F6550" s="34">
        <f t="shared" ca="1" si="1939"/>
        <v>3500.0000000000005</v>
      </c>
      <c r="G6550" s="69">
        <f t="shared" ca="1" si="1944"/>
        <v>0</v>
      </c>
      <c r="H6550" s="34">
        <f t="shared" ca="1" si="1945"/>
        <v>5.4990787301312789</v>
      </c>
      <c r="I6550" s="34">
        <f t="shared" ca="1" si="1946"/>
        <v>3505.4990787301317</v>
      </c>
      <c r="J6550" s="18">
        <f ca="1">SUM(INDIRECT(ADDRESS(ROW(F6550),COLUMN(F6550),4)):INDIRECT(ADDRESS(ROW(F6550)+N$5-1,COLUMN(F6550),4)))</f>
        <v>23900</v>
      </c>
      <c r="K6550" s="18">
        <f t="shared" ca="1" si="1947"/>
        <v>0</v>
      </c>
      <c r="L6550" s="18">
        <f t="shared" ca="1" si="1940"/>
        <v>0</v>
      </c>
      <c r="M6550" s="18">
        <f t="shared" ca="1" si="1943"/>
        <v>16350</v>
      </c>
      <c r="N6550" s="34">
        <f t="shared" ca="1" si="1948"/>
        <v>25947.008346751438</v>
      </c>
      <c r="P6550" s="18">
        <f t="shared" ca="1" si="1941"/>
        <v>5.4990787301312789</v>
      </c>
      <c r="Q6550" s="47">
        <f ca="1">SUM(L$15:L6550)-SUM(M$15:M6550)</f>
        <v>0</v>
      </c>
      <c r="R6550" s="47" t="str">
        <f t="shared" ca="1" si="1942"/>
        <v>M6553</v>
      </c>
      <c r="S6550" s="40">
        <f t="shared" ca="1" si="1949"/>
        <v>0</v>
      </c>
      <c r="T6550" s="46">
        <f t="shared" ca="1" si="1950"/>
        <v>13</v>
      </c>
      <c r="X6550" s="74">
        <f t="shared" ca="1" si="1951"/>
        <v>5.4990787301312793E-3</v>
      </c>
      <c r="Y6550" s="75">
        <f t="shared" ca="1" si="1952"/>
        <v>5.4990787301312793E-3</v>
      </c>
      <c r="Z6550" s="74">
        <f t="shared" ca="1" si="1953"/>
        <v>1.0055142264169501</v>
      </c>
      <c r="AA6550" s="76">
        <f t="shared" ca="1" si="1954"/>
        <v>5.4990787301312789</v>
      </c>
      <c r="AB6550" s="76">
        <f t="shared" ca="1" si="1955"/>
        <v>1005.5142264169501</v>
      </c>
    </row>
    <row r="6551" spans="1:28" x14ac:dyDescent="0.25">
      <c r="A6551" s="2">
        <f t="shared" si="1956"/>
        <v>27</v>
      </c>
      <c r="B6551" s="16">
        <f ca="1">VLOOKUP(A6551,PERIODS!$O$4:$P$33,2,FALSE)</f>
        <v>3.5000000000000003E-2</v>
      </c>
      <c r="C6551" s="15"/>
      <c r="D6551" s="18">
        <v>5000</v>
      </c>
      <c r="E6551" s="34">
        <f t="shared" ref="E6551:E6614" ca="1" si="1957">N6550</f>
        <v>25947.008346751438</v>
      </c>
      <c r="F6551" s="34">
        <f t="shared" ref="F6551:F6614" ca="1" si="1958">F$2*B6551</f>
        <v>3500.0000000000005</v>
      </c>
      <c r="G6551" s="69">
        <f t="shared" ca="1" si="1944"/>
        <v>0</v>
      </c>
      <c r="H6551" s="34">
        <f t="shared" ca="1" si="1945"/>
        <v>1007.6964394074355</v>
      </c>
      <c r="I6551" s="34">
        <f t="shared" ca="1" si="1946"/>
        <v>4507.6964394074357</v>
      </c>
      <c r="J6551" s="18">
        <f ca="1">SUM(INDIRECT(ADDRESS(ROW(F6551),COLUMN(F6551),4)):INDIRECT(ADDRESS(ROW(F6551)+N$5-1,COLUMN(F6551),4)))</f>
        <v>22900</v>
      </c>
      <c r="K6551" s="18">
        <f t="shared" ca="1" si="1947"/>
        <v>0</v>
      </c>
      <c r="L6551" s="18">
        <f t="shared" ref="L6551:L6614" ca="1" si="1959">IF((E6551+K6550)&lt;J6551,N$2,0)</f>
        <v>0</v>
      </c>
      <c r="M6551" s="18">
        <f t="shared" ca="1" si="1943"/>
        <v>0</v>
      </c>
      <c r="N6551" s="34">
        <f t="shared" ca="1" si="1948"/>
        <v>21439.311907344003</v>
      </c>
      <c r="P6551" s="18">
        <f t="shared" ref="P6551:P6614" ca="1" si="1960">ABS(H6551)</f>
        <v>1007.6964394074355</v>
      </c>
      <c r="Q6551" s="47">
        <f ca="1">SUM(L$15:L6551)-SUM(M$15:M6551)</f>
        <v>0</v>
      </c>
      <c r="R6551" s="47" t="str">
        <f t="shared" ref="R6551:R6614" ca="1" si="1961">ADDRESS(ROW(M6551)+$N$3+RANDBETWEEN(-$N$4,$N$4),COLUMN(M6551),4)</f>
        <v>M6554</v>
      </c>
      <c r="S6551" s="40">
        <f t="shared" ca="1" si="1949"/>
        <v>0</v>
      </c>
      <c r="T6551" s="46">
        <f t="shared" ca="1" si="1950"/>
        <v>75</v>
      </c>
      <c r="X6551" s="74">
        <f t="shared" ca="1" si="1951"/>
        <v>1.0076964394074355</v>
      </c>
      <c r="Y6551" s="75">
        <f t="shared" ca="1" si="1952"/>
        <v>1.0076964394074355</v>
      </c>
      <c r="Z6551" s="74">
        <f t="shared" ca="1" si="1953"/>
        <v>2.7392836357423311</v>
      </c>
      <c r="AA6551" s="76">
        <f t="shared" ca="1" si="1954"/>
        <v>1007.6964394074355</v>
      </c>
      <c r="AB6551" s="76">
        <f t="shared" ca="1" si="1955"/>
        <v>2739.2836357423312</v>
      </c>
    </row>
    <row r="6552" spans="1:28" x14ac:dyDescent="0.25">
      <c r="A6552" s="2">
        <f t="shared" si="1956"/>
        <v>28</v>
      </c>
      <c r="B6552" s="16">
        <f ca="1">VLOOKUP(A6552,PERIODS!$O$4:$P$33,2,FALSE)</f>
        <v>0.04</v>
      </c>
      <c r="C6552" s="15"/>
      <c r="D6552" s="18">
        <v>5000</v>
      </c>
      <c r="E6552" s="34">
        <f t="shared" ca="1" si="1957"/>
        <v>21439.311907344003</v>
      </c>
      <c r="F6552" s="34">
        <f t="shared" ca="1" si="1958"/>
        <v>4000</v>
      </c>
      <c r="G6552" s="69">
        <f t="shared" ca="1" si="1944"/>
        <v>0</v>
      </c>
      <c r="H6552" s="34">
        <f t="shared" ca="1" si="1945"/>
        <v>987.44231001044602</v>
      </c>
      <c r="I6552" s="34">
        <f t="shared" ca="1" si="1946"/>
        <v>4987.4423100104459</v>
      </c>
      <c r="J6552" s="18">
        <f ca="1">SUM(INDIRECT(ADDRESS(ROW(F6552),COLUMN(F6552),4)):INDIRECT(ADDRESS(ROW(F6552)+N$5-1,COLUMN(F6552),4)))</f>
        <v>21900</v>
      </c>
      <c r="K6552" s="18">
        <f t="shared" ca="1" si="1947"/>
        <v>16350</v>
      </c>
      <c r="L6552" s="18">
        <f t="shared" ca="1" si="1959"/>
        <v>16350</v>
      </c>
      <c r="M6552" s="18">
        <f t="shared" ca="1" si="1943"/>
        <v>0</v>
      </c>
      <c r="N6552" s="34">
        <f t="shared" ca="1" si="1948"/>
        <v>16451.869597333556</v>
      </c>
      <c r="P6552" s="18">
        <f t="shared" ca="1" si="1960"/>
        <v>987.44231001044602</v>
      </c>
      <c r="Q6552" s="47">
        <f ca="1">SUM(L$15:L6552)-SUM(M$15:M6552)</f>
        <v>16350</v>
      </c>
      <c r="R6552" s="47" t="str">
        <f t="shared" ca="1" si="1961"/>
        <v>M6555</v>
      </c>
      <c r="S6552" s="40">
        <f t="shared" ca="1" si="1949"/>
        <v>0</v>
      </c>
      <c r="T6552" s="46">
        <f t="shared" ca="1" si="1950"/>
        <v>37</v>
      </c>
      <c r="X6552" s="74">
        <f t="shared" ca="1" si="1951"/>
        <v>0.98744231001044602</v>
      </c>
      <c r="Y6552" s="75">
        <f t="shared" ca="1" si="1952"/>
        <v>0.98744231001044602</v>
      </c>
      <c r="Z6552" s="74">
        <f t="shared" ca="1" si="1953"/>
        <v>2.6843599241090472</v>
      </c>
      <c r="AA6552" s="76">
        <f t="shared" ca="1" si="1954"/>
        <v>987.44231001044602</v>
      </c>
      <c r="AB6552" s="76">
        <f t="shared" ca="1" si="1955"/>
        <v>2684.3599241090474</v>
      </c>
    </row>
    <row r="6553" spans="1:28" x14ac:dyDescent="0.25">
      <c r="A6553" s="2">
        <f t="shared" si="1956"/>
        <v>29</v>
      </c>
      <c r="B6553" s="16">
        <f ca="1">VLOOKUP(A6553,PERIODS!$O$4:$P$33,2,FALSE)</f>
        <v>0.04</v>
      </c>
      <c r="C6553" s="15"/>
      <c r="D6553" s="18">
        <v>5000</v>
      </c>
      <c r="E6553" s="34">
        <f t="shared" ca="1" si="1957"/>
        <v>16451.869597333556</v>
      </c>
      <c r="F6553" s="34">
        <f t="shared" ca="1" si="1958"/>
        <v>4000</v>
      </c>
      <c r="G6553" s="69">
        <f t="shared" ca="1" si="1944"/>
        <v>0</v>
      </c>
      <c r="H6553" s="34">
        <f t="shared" ca="1" si="1945"/>
        <v>574.56873369436198</v>
      </c>
      <c r="I6553" s="34">
        <f t="shared" ca="1" si="1946"/>
        <v>4574.568733694362</v>
      </c>
      <c r="J6553" s="18">
        <f ca="1">SUM(INDIRECT(ADDRESS(ROW(F6553),COLUMN(F6553),4)):INDIRECT(ADDRESS(ROW(F6553)+N$5-1,COLUMN(F6553),4)))</f>
        <v>21200</v>
      </c>
      <c r="K6553" s="18">
        <f t="shared" ca="1" si="1947"/>
        <v>16350</v>
      </c>
      <c r="L6553" s="18">
        <f t="shared" ca="1" si="1959"/>
        <v>0</v>
      </c>
      <c r="M6553" s="18">
        <f t="shared" ca="1" si="1943"/>
        <v>0</v>
      </c>
      <c r="N6553" s="34">
        <f t="shared" ca="1" si="1948"/>
        <v>11877.300863639193</v>
      </c>
      <c r="P6553" s="18">
        <f t="shared" ca="1" si="1960"/>
        <v>574.56873369436198</v>
      </c>
      <c r="Q6553" s="47">
        <f ca="1">SUM(L$15:L6553)-SUM(M$15:M6553)</f>
        <v>16350</v>
      </c>
      <c r="R6553" s="47" t="str">
        <f t="shared" ca="1" si="1961"/>
        <v>M6556</v>
      </c>
      <c r="S6553" s="40">
        <f t="shared" ca="1" si="1949"/>
        <v>0</v>
      </c>
      <c r="T6553" s="46">
        <f t="shared" ca="1" si="1950"/>
        <v>32</v>
      </c>
      <c r="X6553" s="74">
        <f t="shared" ca="1" si="1951"/>
        <v>0.57456873369436201</v>
      </c>
      <c r="Y6553" s="75">
        <f t="shared" ca="1" si="1952"/>
        <v>0.57456873369436201</v>
      </c>
      <c r="Z6553" s="74">
        <f t="shared" ca="1" si="1953"/>
        <v>1.7763642756381144</v>
      </c>
      <c r="AA6553" s="76">
        <f t="shared" ca="1" si="1954"/>
        <v>574.56873369436198</v>
      </c>
      <c r="AB6553" s="76">
        <f t="shared" ca="1" si="1955"/>
        <v>1776.3642756381143</v>
      </c>
    </row>
    <row r="6554" spans="1:28" x14ac:dyDescent="0.25">
      <c r="A6554" s="2">
        <f t="shared" si="1956"/>
        <v>30</v>
      </c>
      <c r="B6554" s="16">
        <f ca="1">VLOOKUP(A6554,PERIODS!$O$4:$P$33,2,FALSE)</f>
        <v>0.04</v>
      </c>
      <c r="C6554" s="15"/>
      <c r="D6554" s="18">
        <v>5000</v>
      </c>
      <c r="E6554" s="34">
        <f t="shared" ca="1" si="1957"/>
        <v>11877.300863639193</v>
      </c>
      <c r="F6554" s="34">
        <f t="shared" ca="1" si="1958"/>
        <v>4000</v>
      </c>
      <c r="G6554" s="69">
        <f t="shared" ca="1" si="1944"/>
        <v>0</v>
      </c>
      <c r="H6554" s="34">
        <f t="shared" ca="1" si="1945"/>
        <v>-946.67579859239652</v>
      </c>
      <c r="I6554" s="34">
        <f t="shared" ca="1" si="1946"/>
        <v>3053.3242014076036</v>
      </c>
      <c r="J6554" s="18">
        <f ca="1">SUM(INDIRECT(ADDRESS(ROW(F6554),COLUMN(F6554),4)):INDIRECT(ADDRESS(ROW(F6554)+N$5-1,COLUMN(F6554),4)))</f>
        <v>20500</v>
      </c>
      <c r="K6554" s="18">
        <f t="shared" ca="1" si="1947"/>
        <v>16350</v>
      </c>
      <c r="L6554" s="18">
        <f t="shared" ca="1" si="1959"/>
        <v>0</v>
      </c>
      <c r="M6554" s="18">
        <f t="shared" ca="1" si="1943"/>
        <v>0</v>
      </c>
      <c r="N6554" s="34">
        <f t="shared" ca="1" si="1948"/>
        <v>8823.9766622315892</v>
      </c>
      <c r="P6554" s="18">
        <f t="shared" ca="1" si="1960"/>
        <v>946.67579859239652</v>
      </c>
      <c r="Q6554" s="47">
        <f ca="1">SUM(L$15:L6554)-SUM(M$15:M6554)</f>
        <v>16350</v>
      </c>
      <c r="R6554" s="47" t="str">
        <f t="shared" ca="1" si="1961"/>
        <v>M6557</v>
      </c>
      <c r="S6554" s="40">
        <f t="shared" ca="1" si="1949"/>
        <v>0</v>
      </c>
      <c r="T6554" s="46">
        <f t="shared" ca="1" si="1950"/>
        <v>49</v>
      </c>
      <c r="X6554" s="74">
        <f t="shared" ca="1" si="1951"/>
        <v>-0.94667579859239648</v>
      </c>
      <c r="Y6554" s="75">
        <f t="shared" ca="1" si="1952"/>
        <v>-0.94667579859239648</v>
      </c>
      <c r="Z6554" s="74">
        <f t="shared" ca="1" si="1953"/>
        <v>0.38802876768380512</v>
      </c>
      <c r="AA6554" s="76">
        <f t="shared" ca="1" si="1954"/>
        <v>-946.67579859239652</v>
      </c>
      <c r="AB6554" s="76">
        <f t="shared" ca="1" si="1955"/>
        <v>388.02876768380514</v>
      </c>
    </row>
    <row r="6555" spans="1:28" x14ac:dyDescent="0.25">
      <c r="A6555" s="2">
        <f t="shared" si="1956"/>
        <v>1</v>
      </c>
      <c r="B6555" s="16">
        <f ca="1">VLOOKUP(A6555,PERIODS!$O$4:$P$33,2,FALSE)</f>
        <v>2.4E-2</v>
      </c>
      <c r="C6555" s="15"/>
      <c r="D6555" s="18">
        <v>5000</v>
      </c>
      <c r="E6555" s="34">
        <f t="shared" ca="1" si="1957"/>
        <v>8823.9766622315892</v>
      </c>
      <c r="F6555" s="34">
        <f t="shared" ca="1" si="1958"/>
        <v>2400</v>
      </c>
      <c r="G6555" s="69">
        <f t="shared" ca="1" si="1944"/>
        <v>0</v>
      </c>
      <c r="H6555" s="34">
        <f t="shared" ca="1" si="1945"/>
        <v>336.06622400768686</v>
      </c>
      <c r="I6555" s="34">
        <f t="shared" ca="1" si="1946"/>
        <v>2736.0662240076867</v>
      </c>
      <c r="J6555" s="18">
        <f ca="1">SUM(INDIRECT(ADDRESS(ROW(F6555),COLUMN(F6555),4)):INDIRECT(ADDRESS(ROW(F6555)+N$5-1,COLUMN(F6555),4)))</f>
        <v>19800</v>
      </c>
      <c r="K6555" s="18">
        <f t="shared" ca="1" si="1947"/>
        <v>0</v>
      </c>
      <c r="L6555" s="18">
        <f t="shared" ca="1" si="1959"/>
        <v>0</v>
      </c>
      <c r="M6555" s="18">
        <f t="shared" ca="1" si="1943"/>
        <v>16350</v>
      </c>
      <c r="N6555" s="34">
        <f t="shared" ca="1" si="1948"/>
        <v>22437.910438223902</v>
      </c>
      <c r="P6555" s="18">
        <f t="shared" ca="1" si="1960"/>
        <v>336.06622400768686</v>
      </c>
      <c r="Q6555" s="47">
        <f ca="1">SUM(L$15:L6555)-SUM(M$15:M6555)</f>
        <v>0</v>
      </c>
      <c r="R6555" s="47" t="str">
        <f t="shared" ca="1" si="1961"/>
        <v>M6558</v>
      </c>
      <c r="S6555" s="40">
        <f t="shared" ca="1" si="1949"/>
        <v>0</v>
      </c>
      <c r="T6555" s="46">
        <f t="shared" ca="1" si="1950"/>
        <v>81</v>
      </c>
      <c r="X6555" s="74">
        <f t="shared" ca="1" si="1951"/>
        <v>0.33606622400768688</v>
      </c>
      <c r="Y6555" s="75">
        <f t="shared" ca="1" si="1952"/>
        <v>0.33606622400768688</v>
      </c>
      <c r="Z6555" s="74">
        <f t="shared" ca="1" si="1953"/>
        <v>1.3994316977178178</v>
      </c>
      <c r="AA6555" s="76">
        <f t="shared" ca="1" si="1954"/>
        <v>336.06622400768686</v>
      </c>
      <c r="AB6555" s="76">
        <f t="shared" ca="1" si="1955"/>
        <v>1399.4316977178178</v>
      </c>
    </row>
    <row r="6556" spans="1:28" x14ac:dyDescent="0.25">
      <c r="A6556" s="2">
        <f t="shared" si="1956"/>
        <v>2</v>
      </c>
      <c r="B6556" s="16">
        <f ca="1">VLOOKUP(A6556,PERIODS!$O$4:$P$33,2,FALSE)</f>
        <v>2.5000000000000001E-2</v>
      </c>
      <c r="C6556" s="15"/>
      <c r="D6556" s="18">
        <v>5000</v>
      </c>
      <c r="E6556" s="34">
        <f t="shared" ca="1" si="1957"/>
        <v>22437.910438223902</v>
      </c>
      <c r="F6556" s="34">
        <f t="shared" ca="1" si="1958"/>
        <v>2500</v>
      </c>
      <c r="G6556" s="69">
        <f t="shared" ca="1" si="1944"/>
        <v>0</v>
      </c>
      <c r="H6556" s="34">
        <f t="shared" ca="1" si="1945"/>
        <v>27.552557457167325</v>
      </c>
      <c r="I6556" s="34">
        <f t="shared" ca="1" si="1946"/>
        <v>2527.5525574571675</v>
      </c>
      <c r="J6556" s="18">
        <f ca="1">SUM(INDIRECT(ADDRESS(ROW(F6556),COLUMN(F6556),4)):INDIRECT(ADDRESS(ROW(F6556)+N$5-1,COLUMN(F6556),4)))</f>
        <v>20700</v>
      </c>
      <c r="K6556" s="18">
        <f t="shared" ca="1" si="1947"/>
        <v>0</v>
      </c>
      <c r="L6556" s="18">
        <f t="shared" ca="1" si="1959"/>
        <v>0</v>
      </c>
      <c r="M6556" s="18">
        <f t="shared" ca="1" si="1943"/>
        <v>0</v>
      </c>
      <c r="N6556" s="34">
        <f t="shared" ca="1" si="1948"/>
        <v>19910.357880766736</v>
      </c>
      <c r="P6556" s="18">
        <f t="shared" ca="1" si="1960"/>
        <v>27.552557457167325</v>
      </c>
      <c r="Q6556" s="47">
        <f ca="1">SUM(L$15:L6556)-SUM(M$15:M6556)</f>
        <v>0</v>
      </c>
      <c r="R6556" s="47" t="str">
        <f t="shared" ca="1" si="1961"/>
        <v>M6559</v>
      </c>
      <c r="S6556" s="40">
        <f t="shared" ca="1" si="1949"/>
        <v>0</v>
      </c>
      <c r="T6556" s="46">
        <f t="shared" ca="1" si="1950"/>
        <v>23</v>
      </c>
      <c r="X6556" s="74">
        <f t="shared" ca="1" si="1951"/>
        <v>2.7552557457167323E-2</v>
      </c>
      <c r="Y6556" s="75">
        <f t="shared" ca="1" si="1952"/>
        <v>2.7552557457167323E-2</v>
      </c>
      <c r="Z6556" s="74">
        <f t="shared" ca="1" si="1953"/>
        <v>1.0279356393708883</v>
      </c>
      <c r="AA6556" s="76">
        <f t="shared" ca="1" si="1954"/>
        <v>27.552557457167325</v>
      </c>
      <c r="AB6556" s="76">
        <f t="shared" ca="1" si="1955"/>
        <v>1027.9356393708883</v>
      </c>
    </row>
    <row r="6557" spans="1:28" x14ac:dyDescent="0.25">
      <c r="A6557" s="2">
        <f t="shared" si="1956"/>
        <v>3</v>
      </c>
      <c r="B6557" s="16">
        <f ca="1">VLOOKUP(A6557,PERIODS!$O$4:$P$33,2,FALSE)</f>
        <v>2.5000000000000001E-2</v>
      </c>
      <c r="C6557" s="15"/>
      <c r="D6557" s="18">
        <v>5000</v>
      </c>
      <c r="E6557" s="34">
        <f t="shared" ca="1" si="1957"/>
        <v>19910.357880766736</v>
      </c>
      <c r="F6557" s="34">
        <f t="shared" ca="1" si="1958"/>
        <v>2500</v>
      </c>
      <c r="G6557" s="69">
        <f t="shared" ca="1" si="1944"/>
        <v>0</v>
      </c>
      <c r="H6557" s="34">
        <f t="shared" ca="1" si="1945"/>
        <v>-815.01728549565985</v>
      </c>
      <c r="I6557" s="34">
        <f t="shared" ca="1" si="1946"/>
        <v>1684.98271450434</v>
      </c>
      <c r="J6557" s="18">
        <f ca="1">SUM(INDIRECT(ADDRESS(ROW(F6557),COLUMN(F6557),4)):INDIRECT(ADDRESS(ROW(F6557)+N$5-1,COLUMN(F6557),4)))</f>
        <v>21500</v>
      </c>
      <c r="K6557" s="18">
        <f t="shared" ca="1" si="1947"/>
        <v>16350</v>
      </c>
      <c r="L6557" s="18">
        <f t="shared" ca="1" si="1959"/>
        <v>16350</v>
      </c>
      <c r="M6557" s="18">
        <f t="shared" ca="1" si="1943"/>
        <v>0</v>
      </c>
      <c r="N6557" s="34">
        <f t="shared" ca="1" si="1948"/>
        <v>18225.375166262398</v>
      </c>
      <c r="P6557" s="18">
        <f t="shared" ca="1" si="1960"/>
        <v>815.01728549565985</v>
      </c>
      <c r="Q6557" s="47">
        <f ca="1">SUM(L$15:L6557)-SUM(M$15:M6557)</f>
        <v>16350</v>
      </c>
      <c r="R6557" s="47" t="str">
        <f t="shared" ca="1" si="1961"/>
        <v>M6560</v>
      </c>
      <c r="S6557" s="40">
        <f t="shared" ca="1" si="1949"/>
        <v>0</v>
      </c>
      <c r="T6557" s="46">
        <f t="shared" ca="1" si="1950"/>
        <v>46</v>
      </c>
      <c r="X6557" s="74">
        <f t="shared" ca="1" si="1951"/>
        <v>-0.81501728549565988</v>
      </c>
      <c r="Y6557" s="75">
        <f t="shared" ca="1" si="1952"/>
        <v>-0.81501728549565988</v>
      </c>
      <c r="Z6557" s="74">
        <f t="shared" ca="1" si="1953"/>
        <v>0.44263167618730648</v>
      </c>
      <c r="AA6557" s="76">
        <f t="shared" ca="1" si="1954"/>
        <v>-815.01728549565985</v>
      </c>
      <c r="AB6557" s="76">
        <f t="shared" ca="1" si="1955"/>
        <v>442.63167618730648</v>
      </c>
    </row>
    <row r="6558" spans="1:28" x14ac:dyDescent="0.25">
      <c r="A6558" s="2">
        <f t="shared" si="1956"/>
        <v>4</v>
      </c>
      <c r="B6558" s="16">
        <f ca="1">VLOOKUP(A6558,PERIODS!$O$4:$P$33,2,FALSE)</f>
        <v>2.5000000000000001E-2</v>
      </c>
      <c r="C6558" s="15"/>
      <c r="D6558" s="18">
        <v>5000</v>
      </c>
      <c r="E6558" s="34">
        <f t="shared" ca="1" si="1957"/>
        <v>18225.375166262398</v>
      </c>
      <c r="F6558" s="34">
        <f t="shared" ca="1" si="1958"/>
        <v>2500</v>
      </c>
      <c r="G6558" s="69">
        <f t="shared" ca="1" si="1944"/>
        <v>0</v>
      </c>
      <c r="H6558" s="34">
        <f t="shared" ca="1" si="1945"/>
        <v>62.052481013134667</v>
      </c>
      <c r="I6558" s="34">
        <f t="shared" ca="1" si="1946"/>
        <v>2562.0524810131346</v>
      </c>
      <c r="J6558" s="18">
        <f ca="1">SUM(INDIRECT(ADDRESS(ROW(F6558),COLUMN(F6558),4)):INDIRECT(ADDRESS(ROW(F6558)+N$5-1,COLUMN(F6558),4)))</f>
        <v>22300</v>
      </c>
      <c r="K6558" s="18">
        <f t="shared" ca="1" si="1947"/>
        <v>16350</v>
      </c>
      <c r="L6558" s="18">
        <f t="shared" ca="1" si="1959"/>
        <v>0</v>
      </c>
      <c r="M6558" s="18">
        <f t="shared" ca="1" si="1943"/>
        <v>0</v>
      </c>
      <c r="N6558" s="34">
        <f t="shared" ca="1" si="1948"/>
        <v>15663.322685249263</v>
      </c>
      <c r="P6558" s="18">
        <f t="shared" ca="1" si="1960"/>
        <v>62.052481013134667</v>
      </c>
      <c r="Q6558" s="47">
        <f ca="1">SUM(L$15:L6558)-SUM(M$15:M6558)</f>
        <v>16350</v>
      </c>
      <c r="R6558" s="47" t="str">
        <f t="shared" ca="1" si="1961"/>
        <v>M6561</v>
      </c>
      <c r="S6558" s="40">
        <f t="shared" ca="1" si="1949"/>
        <v>0</v>
      </c>
      <c r="T6558" s="46">
        <f t="shared" ca="1" si="1950"/>
        <v>17</v>
      </c>
      <c r="X6558" s="74">
        <f t="shared" ca="1" si="1951"/>
        <v>6.2052481013134667E-2</v>
      </c>
      <c r="Y6558" s="75">
        <f t="shared" ca="1" si="1952"/>
        <v>6.2052481013134667E-2</v>
      </c>
      <c r="Z6558" s="74">
        <f t="shared" ca="1" si="1953"/>
        <v>1.0640181840150604</v>
      </c>
      <c r="AA6558" s="76">
        <f t="shared" ca="1" si="1954"/>
        <v>62.052481013134667</v>
      </c>
      <c r="AB6558" s="76">
        <f t="shared" ca="1" si="1955"/>
        <v>1064.0181840150603</v>
      </c>
    </row>
    <row r="6559" spans="1:28" x14ac:dyDescent="0.25">
      <c r="A6559" s="2">
        <f t="shared" si="1956"/>
        <v>5</v>
      </c>
      <c r="B6559" s="16">
        <f ca="1">VLOOKUP(A6559,PERIODS!$O$4:$P$33,2,FALSE)</f>
        <v>3.3000000000000002E-2</v>
      </c>
      <c r="C6559" s="15"/>
      <c r="D6559" s="18">
        <v>5000</v>
      </c>
      <c r="E6559" s="34">
        <f t="shared" ca="1" si="1957"/>
        <v>15663.322685249263</v>
      </c>
      <c r="F6559" s="34">
        <f t="shared" ca="1" si="1958"/>
        <v>3300</v>
      </c>
      <c r="G6559" s="69">
        <f t="shared" ca="1" si="1944"/>
        <v>0</v>
      </c>
      <c r="H6559" s="34">
        <f t="shared" ca="1" si="1945"/>
        <v>159.82744883664029</v>
      </c>
      <c r="I6559" s="34">
        <f t="shared" ca="1" si="1946"/>
        <v>3459.8274488366401</v>
      </c>
      <c r="J6559" s="18">
        <f ca="1">SUM(INDIRECT(ADDRESS(ROW(F6559),COLUMN(F6559),4)):INDIRECT(ADDRESS(ROW(F6559)+N$5-1,COLUMN(F6559),4)))</f>
        <v>23100</v>
      </c>
      <c r="K6559" s="18">
        <f t="shared" ca="1" si="1947"/>
        <v>16350</v>
      </c>
      <c r="L6559" s="18">
        <f t="shared" ca="1" si="1959"/>
        <v>0</v>
      </c>
      <c r="M6559" s="18">
        <f t="shared" ca="1" si="1943"/>
        <v>0</v>
      </c>
      <c r="N6559" s="34">
        <f t="shared" ca="1" si="1948"/>
        <v>12203.495236412622</v>
      </c>
      <c r="P6559" s="18">
        <f t="shared" ca="1" si="1960"/>
        <v>159.82744883664029</v>
      </c>
      <c r="Q6559" s="47">
        <f ca="1">SUM(L$15:L6559)-SUM(M$15:M6559)</f>
        <v>16350</v>
      </c>
      <c r="R6559" s="47" t="str">
        <f t="shared" ca="1" si="1961"/>
        <v>M6562</v>
      </c>
      <c r="S6559" s="40">
        <f t="shared" ca="1" si="1949"/>
        <v>0</v>
      </c>
      <c r="T6559" s="46">
        <f t="shared" ca="1" si="1950"/>
        <v>76</v>
      </c>
      <c r="X6559" s="74">
        <f t="shared" ca="1" si="1951"/>
        <v>0.1598274488366403</v>
      </c>
      <c r="Y6559" s="75">
        <f t="shared" ca="1" si="1952"/>
        <v>0.1598274488366403</v>
      </c>
      <c r="Z6559" s="74">
        <f t="shared" ca="1" si="1953"/>
        <v>1.1733083977948005</v>
      </c>
      <c r="AA6559" s="76">
        <f t="shared" ca="1" si="1954"/>
        <v>159.82744883664029</v>
      </c>
      <c r="AB6559" s="76">
        <f t="shared" ca="1" si="1955"/>
        <v>1173.3083977948004</v>
      </c>
    </row>
    <row r="6560" spans="1:28" x14ac:dyDescent="0.25">
      <c r="A6560" s="2">
        <f t="shared" si="1956"/>
        <v>6</v>
      </c>
      <c r="B6560" s="16">
        <f ca="1">VLOOKUP(A6560,PERIODS!$O$4:$P$33,2,FALSE)</f>
        <v>3.3000000000000002E-2</v>
      </c>
      <c r="C6560" s="15"/>
      <c r="D6560" s="18">
        <v>5000</v>
      </c>
      <c r="E6560" s="34">
        <f t="shared" ca="1" si="1957"/>
        <v>12203.495236412622</v>
      </c>
      <c r="F6560" s="34">
        <f t="shared" ca="1" si="1958"/>
        <v>3300</v>
      </c>
      <c r="G6560" s="69">
        <f t="shared" ca="1" si="1944"/>
        <v>0</v>
      </c>
      <c r="H6560" s="34">
        <f t="shared" ca="1" si="1945"/>
        <v>-522.05917105837659</v>
      </c>
      <c r="I6560" s="34">
        <f t="shared" ca="1" si="1946"/>
        <v>2777.9408289416233</v>
      </c>
      <c r="J6560" s="18">
        <f ca="1">SUM(INDIRECT(ADDRESS(ROW(F6560),COLUMN(F6560),4)):INDIRECT(ADDRESS(ROW(F6560)+N$5-1,COLUMN(F6560),4)))</f>
        <v>23100</v>
      </c>
      <c r="K6560" s="18">
        <f t="shared" ca="1" si="1947"/>
        <v>0</v>
      </c>
      <c r="L6560" s="18">
        <f t="shared" ca="1" si="1959"/>
        <v>0</v>
      </c>
      <c r="M6560" s="18">
        <f t="shared" ca="1" si="1943"/>
        <v>16350</v>
      </c>
      <c r="N6560" s="34">
        <f t="shared" ca="1" si="1948"/>
        <v>25775.554407470998</v>
      </c>
      <c r="P6560" s="18">
        <f t="shared" ca="1" si="1960"/>
        <v>522.05917105837659</v>
      </c>
      <c r="Q6560" s="47">
        <f ca="1">SUM(L$15:L6560)-SUM(M$15:M6560)</f>
        <v>0</v>
      </c>
      <c r="R6560" s="47" t="str">
        <f t="shared" ca="1" si="1961"/>
        <v>M6563</v>
      </c>
      <c r="S6560" s="40">
        <f t="shared" ca="1" si="1949"/>
        <v>0</v>
      </c>
      <c r="T6560" s="46">
        <f t="shared" ca="1" si="1950"/>
        <v>35</v>
      </c>
      <c r="X6560" s="74">
        <f t="shared" ca="1" si="1951"/>
        <v>-0.52205917105837663</v>
      </c>
      <c r="Y6560" s="75">
        <f t="shared" ca="1" si="1952"/>
        <v>-0.52205917105837663</v>
      </c>
      <c r="Z6560" s="74">
        <f t="shared" ca="1" si="1953"/>
        <v>0.59329758803818411</v>
      </c>
      <c r="AA6560" s="76">
        <f t="shared" ca="1" si="1954"/>
        <v>-522.05917105837659</v>
      </c>
      <c r="AB6560" s="76">
        <f t="shared" ca="1" si="1955"/>
        <v>593.29758803818413</v>
      </c>
    </row>
    <row r="6561" spans="1:28" x14ac:dyDescent="0.25">
      <c r="A6561" s="2">
        <f t="shared" si="1956"/>
        <v>7</v>
      </c>
      <c r="B6561" s="16">
        <f ca="1">VLOOKUP(A6561,PERIODS!$O$4:$P$33,2,FALSE)</f>
        <v>3.3000000000000002E-2</v>
      </c>
      <c r="C6561" s="15"/>
      <c r="D6561" s="18">
        <v>5000</v>
      </c>
      <c r="E6561" s="34">
        <f t="shared" ca="1" si="1957"/>
        <v>25775.554407470998</v>
      </c>
      <c r="F6561" s="34">
        <f t="shared" ca="1" si="1958"/>
        <v>3300</v>
      </c>
      <c r="G6561" s="69">
        <f t="shared" ca="1" si="1944"/>
        <v>0</v>
      </c>
      <c r="H6561" s="34">
        <f t="shared" ca="1" si="1945"/>
        <v>-1479.6244291668997</v>
      </c>
      <c r="I6561" s="34">
        <f t="shared" ca="1" si="1946"/>
        <v>1820.3755708331003</v>
      </c>
      <c r="J6561" s="18">
        <f ca="1">SUM(INDIRECT(ADDRESS(ROW(F6561),COLUMN(F6561),4)):INDIRECT(ADDRESS(ROW(F6561)+N$5-1,COLUMN(F6561),4)))</f>
        <v>23100</v>
      </c>
      <c r="K6561" s="18">
        <f t="shared" ca="1" si="1947"/>
        <v>0</v>
      </c>
      <c r="L6561" s="18">
        <f t="shared" ca="1" si="1959"/>
        <v>0</v>
      </c>
      <c r="M6561" s="18">
        <f t="shared" ca="1" si="1943"/>
        <v>0</v>
      </c>
      <c r="N6561" s="34">
        <f t="shared" ca="1" si="1948"/>
        <v>23955.178836637897</v>
      </c>
      <c r="P6561" s="18">
        <f t="shared" ca="1" si="1960"/>
        <v>1479.6244291668997</v>
      </c>
      <c r="Q6561" s="47">
        <f ca="1">SUM(L$15:L6561)-SUM(M$15:M6561)</f>
        <v>0</v>
      </c>
      <c r="R6561" s="47" t="str">
        <f t="shared" ca="1" si="1961"/>
        <v>M6564</v>
      </c>
      <c r="S6561" s="40">
        <f t="shared" ca="1" si="1949"/>
        <v>0</v>
      </c>
      <c r="T6561" s="46">
        <f t="shared" ca="1" si="1950"/>
        <v>94</v>
      </c>
      <c r="X6561" s="74">
        <f t="shared" ca="1" si="1951"/>
        <v>-1.4796244291668998</v>
      </c>
      <c r="Y6561" s="75">
        <f t="shared" ca="1" si="1952"/>
        <v>-1.4796244291668998</v>
      </c>
      <c r="Z6561" s="74">
        <f t="shared" ca="1" si="1953"/>
        <v>0.22772319851663483</v>
      </c>
      <c r="AA6561" s="76">
        <f t="shared" ca="1" si="1954"/>
        <v>-1479.6244291668997</v>
      </c>
      <c r="AB6561" s="76">
        <f t="shared" ca="1" si="1955"/>
        <v>227.72319851663482</v>
      </c>
    </row>
    <row r="6562" spans="1:28" x14ac:dyDescent="0.25">
      <c r="A6562" s="2">
        <f t="shared" si="1956"/>
        <v>8</v>
      </c>
      <c r="B6562" s="16">
        <f ca="1">VLOOKUP(A6562,PERIODS!$O$4:$P$33,2,FALSE)</f>
        <v>3.3000000000000002E-2</v>
      </c>
      <c r="C6562" s="15"/>
      <c r="D6562" s="18">
        <v>5000</v>
      </c>
      <c r="E6562" s="34">
        <f t="shared" ca="1" si="1957"/>
        <v>23955.178836637897</v>
      </c>
      <c r="F6562" s="34">
        <f t="shared" ca="1" si="1958"/>
        <v>3300</v>
      </c>
      <c r="G6562" s="69">
        <f t="shared" ca="1" si="1944"/>
        <v>0</v>
      </c>
      <c r="H6562" s="34">
        <f t="shared" ca="1" si="1945"/>
        <v>-2230.238847229487</v>
      </c>
      <c r="I6562" s="34">
        <f t="shared" ca="1" si="1946"/>
        <v>1069.761152770513</v>
      </c>
      <c r="J6562" s="18">
        <f ca="1">SUM(INDIRECT(ADDRESS(ROW(F6562),COLUMN(F6562),4)):INDIRECT(ADDRESS(ROW(F6562)+N$5-1,COLUMN(F6562),4)))</f>
        <v>23100</v>
      </c>
      <c r="K6562" s="18">
        <f t="shared" ca="1" si="1947"/>
        <v>0</v>
      </c>
      <c r="L6562" s="18">
        <f t="shared" ca="1" si="1959"/>
        <v>0</v>
      </c>
      <c r="M6562" s="18">
        <f t="shared" ca="1" si="1943"/>
        <v>0</v>
      </c>
      <c r="N6562" s="34">
        <f t="shared" ca="1" si="1948"/>
        <v>22885.417683867385</v>
      </c>
      <c r="P6562" s="18">
        <f t="shared" ca="1" si="1960"/>
        <v>2230.238847229487</v>
      </c>
      <c r="Q6562" s="47">
        <f ca="1">SUM(L$15:L6562)-SUM(M$15:M6562)</f>
        <v>0</v>
      </c>
      <c r="R6562" s="47" t="str">
        <f t="shared" ca="1" si="1961"/>
        <v>M6565</v>
      </c>
      <c r="S6562" s="40">
        <f t="shared" ca="1" si="1949"/>
        <v>0</v>
      </c>
      <c r="T6562" s="46">
        <f t="shared" ca="1" si="1950"/>
        <v>16</v>
      </c>
      <c r="X6562" s="74">
        <f t="shared" ca="1" si="1951"/>
        <v>-2.230238847229487</v>
      </c>
      <c r="Y6562" s="75">
        <f t="shared" ca="1" si="1952"/>
        <v>-2.230238847229487</v>
      </c>
      <c r="Z6562" s="74">
        <f t="shared" ca="1" si="1953"/>
        <v>0.10750275033506265</v>
      </c>
      <c r="AA6562" s="76">
        <f t="shared" ca="1" si="1954"/>
        <v>-2230.238847229487</v>
      </c>
      <c r="AB6562" s="76">
        <f t="shared" ca="1" si="1955"/>
        <v>107.50275033506266</v>
      </c>
    </row>
    <row r="6563" spans="1:28" x14ac:dyDescent="0.25">
      <c r="A6563" s="2">
        <f t="shared" si="1956"/>
        <v>9</v>
      </c>
      <c r="B6563" s="16">
        <f ca="1">VLOOKUP(A6563,PERIODS!$O$4:$P$33,2,FALSE)</f>
        <v>3.3000000000000002E-2</v>
      </c>
      <c r="C6563" s="15"/>
      <c r="D6563" s="18">
        <v>5000</v>
      </c>
      <c r="E6563" s="34">
        <f t="shared" ca="1" si="1957"/>
        <v>22885.417683867385</v>
      </c>
      <c r="F6563" s="34">
        <f t="shared" ca="1" si="1958"/>
        <v>3300</v>
      </c>
      <c r="G6563" s="69">
        <f t="shared" ca="1" si="1944"/>
        <v>0</v>
      </c>
      <c r="H6563" s="34">
        <f t="shared" ca="1" si="1945"/>
        <v>-1015.0597417057394</v>
      </c>
      <c r="I6563" s="34">
        <f t="shared" ca="1" si="1946"/>
        <v>2284.9402582942607</v>
      </c>
      <c r="J6563" s="18">
        <f ca="1">SUM(INDIRECT(ADDRESS(ROW(F6563),COLUMN(F6563),4)):INDIRECT(ADDRESS(ROW(F6563)+N$5-1,COLUMN(F6563),4)))</f>
        <v>23100</v>
      </c>
      <c r="K6563" s="18">
        <f t="shared" ca="1" si="1947"/>
        <v>16350</v>
      </c>
      <c r="L6563" s="18">
        <f t="shared" ca="1" si="1959"/>
        <v>16350</v>
      </c>
      <c r="M6563" s="18">
        <f t="shared" ca="1" si="1943"/>
        <v>0</v>
      </c>
      <c r="N6563" s="34">
        <f t="shared" ca="1" si="1948"/>
        <v>20600.477425573124</v>
      </c>
      <c r="P6563" s="18">
        <f t="shared" ca="1" si="1960"/>
        <v>1015.0597417057394</v>
      </c>
      <c r="Q6563" s="47">
        <f ca="1">SUM(L$15:L6563)-SUM(M$15:M6563)</f>
        <v>16350</v>
      </c>
      <c r="R6563" s="47" t="str">
        <f t="shared" ca="1" si="1961"/>
        <v>M6566</v>
      </c>
      <c r="S6563" s="40">
        <f t="shared" ca="1" si="1949"/>
        <v>0</v>
      </c>
      <c r="T6563" s="46">
        <f t="shared" ca="1" si="1950"/>
        <v>53</v>
      </c>
      <c r="X6563" s="74">
        <f t="shared" ca="1" si="1951"/>
        <v>-1.0150597417057394</v>
      </c>
      <c r="Y6563" s="75">
        <f t="shared" ca="1" si="1952"/>
        <v>-1.0150597417057394</v>
      </c>
      <c r="Z6563" s="74">
        <f t="shared" ca="1" si="1953"/>
        <v>0.36238077993987522</v>
      </c>
      <c r="AA6563" s="76">
        <f t="shared" ca="1" si="1954"/>
        <v>-1015.0597417057394</v>
      </c>
      <c r="AB6563" s="76">
        <f t="shared" ca="1" si="1955"/>
        <v>362.3807799398752</v>
      </c>
    </row>
    <row r="6564" spans="1:28" x14ac:dyDescent="0.25">
      <c r="A6564" s="2">
        <f t="shared" si="1956"/>
        <v>10</v>
      </c>
      <c r="B6564" s="16">
        <f ca="1">VLOOKUP(A6564,PERIODS!$O$4:$P$33,2,FALSE)</f>
        <v>3.3000000000000002E-2</v>
      </c>
      <c r="C6564" s="15"/>
      <c r="D6564" s="18">
        <v>5000</v>
      </c>
      <c r="E6564" s="34">
        <f t="shared" ca="1" si="1957"/>
        <v>20600.477425573124</v>
      </c>
      <c r="F6564" s="34">
        <f t="shared" ca="1" si="1958"/>
        <v>3300</v>
      </c>
      <c r="G6564" s="69">
        <f t="shared" ca="1" si="1944"/>
        <v>0</v>
      </c>
      <c r="H6564" s="34">
        <f t="shared" ca="1" si="1945"/>
        <v>-576.49764338431862</v>
      </c>
      <c r="I6564" s="34">
        <f t="shared" ca="1" si="1946"/>
        <v>2723.5023566156815</v>
      </c>
      <c r="J6564" s="18">
        <f ca="1">SUM(INDIRECT(ADDRESS(ROW(F6564),COLUMN(F6564),4)):INDIRECT(ADDRESS(ROW(F6564)+N$5-1,COLUMN(F6564),4)))</f>
        <v>23100</v>
      </c>
      <c r="K6564" s="18">
        <f t="shared" ca="1" si="1947"/>
        <v>16350</v>
      </c>
      <c r="L6564" s="18">
        <f t="shared" ca="1" si="1959"/>
        <v>0</v>
      </c>
      <c r="M6564" s="18">
        <f t="shared" ca="1" si="1943"/>
        <v>0</v>
      </c>
      <c r="N6564" s="34">
        <f t="shared" ca="1" si="1948"/>
        <v>17876.975068957443</v>
      </c>
      <c r="P6564" s="18">
        <f t="shared" ca="1" si="1960"/>
        <v>576.49764338431862</v>
      </c>
      <c r="Q6564" s="47">
        <f ca="1">SUM(L$15:L6564)-SUM(M$15:M6564)</f>
        <v>16350</v>
      </c>
      <c r="R6564" s="47" t="str">
        <f t="shared" ca="1" si="1961"/>
        <v>M6567</v>
      </c>
      <c r="S6564" s="40">
        <f t="shared" ca="1" si="1949"/>
        <v>0</v>
      </c>
      <c r="T6564" s="46">
        <f t="shared" ca="1" si="1950"/>
        <v>30</v>
      </c>
      <c r="X6564" s="74">
        <f t="shared" ca="1" si="1951"/>
        <v>-0.57649764338431864</v>
      </c>
      <c r="Y6564" s="75">
        <f t="shared" ca="1" si="1952"/>
        <v>-0.57649764338431864</v>
      </c>
      <c r="Z6564" s="74">
        <f t="shared" ca="1" si="1953"/>
        <v>0.56186276832337023</v>
      </c>
      <c r="AA6564" s="76">
        <f t="shared" ca="1" si="1954"/>
        <v>-576.49764338431862</v>
      </c>
      <c r="AB6564" s="76">
        <f t="shared" ca="1" si="1955"/>
        <v>561.86276832337023</v>
      </c>
    </row>
    <row r="6565" spans="1:28" x14ac:dyDescent="0.25">
      <c r="A6565" s="2">
        <f t="shared" si="1956"/>
        <v>11</v>
      </c>
      <c r="B6565" s="16">
        <f ca="1">VLOOKUP(A6565,PERIODS!$O$4:$P$33,2,FALSE)</f>
        <v>3.3000000000000002E-2</v>
      </c>
      <c r="C6565" s="15"/>
      <c r="D6565" s="18">
        <v>5000</v>
      </c>
      <c r="E6565" s="34">
        <f t="shared" ca="1" si="1957"/>
        <v>17876.975068957443</v>
      </c>
      <c r="F6565" s="34">
        <f t="shared" ca="1" si="1958"/>
        <v>3300</v>
      </c>
      <c r="G6565" s="69">
        <f t="shared" ca="1" si="1944"/>
        <v>0</v>
      </c>
      <c r="H6565" s="34">
        <f t="shared" ca="1" si="1945"/>
        <v>-410.08868387401299</v>
      </c>
      <c r="I6565" s="34">
        <f t="shared" ca="1" si="1946"/>
        <v>2889.911316125987</v>
      </c>
      <c r="J6565" s="18">
        <f ca="1">SUM(INDIRECT(ADDRESS(ROW(F6565),COLUMN(F6565),4)):INDIRECT(ADDRESS(ROW(F6565)+N$5-1,COLUMN(F6565),4)))</f>
        <v>23300</v>
      </c>
      <c r="K6565" s="18">
        <f t="shared" ca="1" si="1947"/>
        <v>16350</v>
      </c>
      <c r="L6565" s="18">
        <f t="shared" ca="1" si="1959"/>
        <v>0</v>
      </c>
      <c r="M6565" s="18">
        <f t="shared" ca="1" si="1943"/>
        <v>0</v>
      </c>
      <c r="N6565" s="34">
        <f t="shared" ca="1" si="1948"/>
        <v>14987.063752831456</v>
      </c>
      <c r="P6565" s="18">
        <f t="shared" ca="1" si="1960"/>
        <v>410.08868387401299</v>
      </c>
      <c r="Q6565" s="47">
        <f ca="1">SUM(L$15:L6565)-SUM(M$15:M6565)</f>
        <v>16350</v>
      </c>
      <c r="R6565" s="47" t="str">
        <f t="shared" ca="1" si="1961"/>
        <v>M6568</v>
      </c>
      <c r="S6565" s="40">
        <f t="shared" ca="1" si="1949"/>
        <v>0</v>
      </c>
      <c r="T6565" s="46">
        <f t="shared" ca="1" si="1950"/>
        <v>33</v>
      </c>
      <c r="X6565" s="74">
        <f t="shared" ca="1" si="1951"/>
        <v>-0.41008868387401298</v>
      </c>
      <c r="Y6565" s="75">
        <f t="shared" ca="1" si="1952"/>
        <v>-0.41008868387401298</v>
      </c>
      <c r="Z6565" s="74">
        <f t="shared" ca="1" si="1953"/>
        <v>0.66359139767081843</v>
      </c>
      <c r="AA6565" s="76">
        <f t="shared" ca="1" si="1954"/>
        <v>-410.08868387401299</v>
      </c>
      <c r="AB6565" s="76">
        <f t="shared" ca="1" si="1955"/>
        <v>663.59139767081842</v>
      </c>
    </row>
    <row r="6566" spans="1:28" x14ac:dyDescent="0.25">
      <c r="A6566" s="2">
        <f t="shared" si="1956"/>
        <v>12</v>
      </c>
      <c r="B6566" s="16">
        <f ca="1">VLOOKUP(A6566,PERIODS!$O$4:$P$33,2,FALSE)</f>
        <v>3.3000000000000002E-2</v>
      </c>
      <c r="C6566" s="15"/>
      <c r="D6566" s="18">
        <v>5000</v>
      </c>
      <c r="E6566" s="34">
        <f t="shared" ca="1" si="1957"/>
        <v>14987.063752831456</v>
      </c>
      <c r="F6566" s="34">
        <f t="shared" ca="1" si="1958"/>
        <v>3300</v>
      </c>
      <c r="G6566" s="69">
        <f t="shared" ca="1" si="1944"/>
        <v>0</v>
      </c>
      <c r="H6566" s="34">
        <f t="shared" ca="1" si="1945"/>
        <v>871.88008640995918</v>
      </c>
      <c r="I6566" s="34">
        <f t="shared" ca="1" si="1946"/>
        <v>4171.8800864099594</v>
      </c>
      <c r="J6566" s="18">
        <f ca="1">SUM(INDIRECT(ADDRESS(ROW(F6566),COLUMN(F6566),4)):INDIRECT(ADDRESS(ROW(F6566)+N$5-1,COLUMN(F6566),4)))</f>
        <v>23500</v>
      </c>
      <c r="K6566" s="18">
        <f t="shared" ca="1" si="1947"/>
        <v>0</v>
      </c>
      <c r="L6566" s="18">
        <f t="shared" ca="1" si="1959"/>
        <v>0</v>
      </c>
      <c r="M6566" s="18">
        <f t="shared" ca="1" si="1943"/>
        <v>16350</v>
      </c>
      <c r="N6566" s="34">
        <f t="shared" ca="1" si="1948"/>
        <v>27165.183666421497</v>
      </c>
      <c r="P6566" s="18">
        <f t="shared" ca="1" si="1960"/>
        <v>871.88008640995918</v>
      </c>
      <c r="Q6566" s="47">
        <f ca="1">SUM(L$15:L6566)-SUM(M$15:M6566)</f>
        <v>0</v>
      </c>
      <c r="R6566" s="47" t="str">
        <f t="shared" ca="1" si="1961"/>
        <v>M6569</v>
      </c>
      <c r="S6566" s="40">
        <f t="shared" ca="1" si="1949"/>
        <v>0</v>
      </c>
      <c r="T6566" s="46">
        <f t="shared" ca="1" si="1950"/>
        <v>63</v>
      </c>
      <c r="X6566" s="74">
        <f t="shared" ca="1" si="1951"/>
        <v>0.87188008640995918</v>
      </c>
      <c r="Y6566" s="75">
        <f t="shared" ca="1" si="1952"/>
        <v>0.87188008640995918</v>
      </c>
      <c r="Z6566" s="74">
        <f t="shared" ca="1" si="1953"/>
        <v>2.3914026733633773</v>
      </c>
      <c r="AA6566" s="76">
        <f t="shared" ca="1" si="1954"/>
        <v>871.88008640995918</v>
      </c>
      <c r="AB6566" s="76">
        <f t="shared" ca="1" si="1955"/>
        <v>2391.4026733633773</v>
      </c>
    </row>
    <row r="6567" spans="1:28" x14ac:dyDescent="0.25">
      <c r="A6567" s="2">
        <f t="shared" si="1956"/>
        <v>13</v>
      </c>
      <c r="B6567" s="16">
        <f ca="1">VLOOKUP(A6567,PERIODS!$O$4:$P$33,2,FALSE)</f>
        <v>3.3000000000000002E-2</v>
      </c>
      <c r="C6567" s="15"/>
      <c r="D6567" s="18">
        <v>5000</v>
      </c>
      <c r="E6567" s="34">
        <f t="shared" ca="1" si="1957"/>
        <v>27165.183666421497</v>
      </c>
      <c r="F6567" s="34">
        <f t="shared" ca="1" si="1958"/>
        <v>3300</v>
      </c>
      <c r="G6567" s="69">
        <f t="shared" ca="1" si="1944"/>
        <v>0</v>
      </c>
      <c r="H6567" s="34">
        <f t="shared" ca="1" si="1945"/>
        <v>-1848.855481776616</v>
      </c>
      <c r="I6567" s="34">
        <f t="shared" ca="1" si="1946"/>
        <v>1451.144518223384</v>
      </c>
      <c r="J6567" s="18">
        <f ca="1">SUM(INDIRECT(ADDRESS(ROW(F6567),COLUMN(F6567),4)):INDIRECT(ADDRESS(ROW(F6567)+N$5-1,COLUMN(F6567),4)))</f>
        <v>23700</v>
      </c>
      <c r="K6567" s="18">
        <f t="shared" ca="1" si="1947"/>
        <v>0</v>
      </c>
      <c r="L6567" s="18">
        <f t="shared" ca="1" si="1959"/>
        <v>0</v>
      </c>
      <c r="M6567" s="18">
        <f t="shared" ca="1" si="1943"/>
        <v>0</v>
      </c>
      <c r="N6567" s="34">
        <f t="shared" ca="1" si="1948"/>
        <v>25714.039148198113</v>
      </c>
      <c r="P6567" s="18">
        <f t="shared" ca="1" si="1960"/>
        <v>1848.855481776616</v>
      </c>
      <c r="Q6567" s="47">
        <f ca="1">SUM(L$15:L6567)-SUM(M$15:M6567)</f>
        <v>0</v>
      </c>
      <c r="R6567" s="47" t="str">
        <f t="shared" ca="1" si="1961"/>
        <v>M6570</v>
      </c>
      <c r="S6567" s="40">
        <f t="shared" ca="1" si="1949"/>
        <v>0</v>
      </c>
      <c r="T6567" s="46">
        <f t="shared" ca="1" si="1950"/>
        <v>60</v>
      </c>
      <c r="X6567" s="74">
        <f t="shared" ca="1" si="1951"/>
        <v>-1.8488554817766161</v>
      </c>
      <c r="Y6567" s="75">
        <f t="shared" ca="1" si="1952"/>
        <v>-1.8488554817766161</v>
      </c>
      <c r="Z6567" s="74">
        <f t="shared" ca="1" si="1953"/>
        <v>0.15741723013937597</v>
      </c>
      <c r="AA6567" s="76">
        <f t="shared" ca="1" si="1954"/>
        <v>-1848.855481776616</v>
      </c>
      <c r="AB6567" s="76">
        <f t="shared" ca="1" si="1955"/>
        <v>157.41723013937599</v>
      </c>
    </row>
    <row r="6568" spans="1:28" x14ac:dyDescent="0.25">
      <c r="A6568" s="2">
        <f t="shared" si="1956"/>
        <v>14</v>
      </c>
      <c r="B6568" s="16">
        <f ca="1">VLOOKUP(A6568,PERIODS!$O$4:$P$33,2,FALSE)</f>
        <v>3.3000000000000002E-2</v>
      </c>
      <c r="C6568" s="15"/>
      <c r="D6568" s="18">
        <v>5000</v>
      </c>
      <c r="E6568" s="34">
        <f t="shared" ca="1" si="1957"/>
        <v>25714.039148198113</v>
      </c>
      <c r="F6568" s="34">
        <f t="shared" ca="1" si="1958"/>
        <v>3300</v>
      </c>
      <c r="G6568" s="69">
        <f t="shared" ca="1" si="1944"/>
        <v>0</v>
      </c>
      <c r="H6568" s="34">
        <f t="shared" ca="1" si="1945"/>
        <v>862.7144804554556</v>
      </c>
      <c r="I6568" s="34">
        <f t="shared" ca="1" si="1946"/>
        <v>4162.7144804554555</v>
      </c>
      <c r="J6568" s="18">
        <f ca="1">SUM(INDIRECT(ADDRESS(ROW(F6568),COLUMN(F6568),4)):INDIRECT(ADDRESS(ROW(F6568)+N$5-1,COLUMN(F6568),4)))</f>
        <v>23900</v>
      </c>
      <c r="K6568" s="18">
        <f t="shared" ca="1" si="1947"/>
        <v>0</v>
      </c>
      <c r="L6568" s="18">
        <f t="shared" ca="1" si="1959"/>
        <v>0</v>
      </c>
      <c r="M6568" s="18">
        <f t="shared" ca="1" si="1943"/>
        <v>0</v>
      </c>
      <c r="N6568" s="34">
        <f t="shared" ca="1" si="1948"/>
        <v>21551.324667742658</v>
      </c>
      <c r="P6568" s="18">
        <f t="shared" ca="1" si="1960"/>
        <v>862.7144804554556</v>
      </c>
      <c r="Q6568" s="47">
        <f ca="1">SUM(L$15:L6568)-SUM(M$15:M6568)</f>
        <v>0</v>
      </c>
      <c r="R6568" s="47" t="str">
        <f t="shared" ca="1" si="1961"/>
        <v>M6571</v>
      </c>
      <c r="S6568" s="40">
        <f t="shared" ca="1" si="1949"/>
        <v>0</v>
      </c>
      <c r="T6568" s="46">
        <f t="shared" ca="1" si="1950"/>
        <v>67</v>
      </c>
      <c r="X6568" s="74">
        <f t="shared" ca="1" si="1951"/>
        <v>0.86271448045545562</v>
      </c>
      <c r="Y6568" s="75">
        <f t="shared" ca="1" si="1952"/>
        <v>0.86271448045545562</v>
      </c>
      <c r="Z6568" s="74">
        <f t="shared" ca="1" si="1953"/>
        <v>2.3695841614665816</v>
      </c>
      <c r="AA6568" s="76">
        <f t="shared" ca="1" si="1954"/>
        <v>862.7144804554556</v>
      </c>
      <c r="AB6568" s="76">
        <f t="shared" ca="1" si="1955"/>
        <v>2369.5841614665815</v>
      </c>
    </row>
    <row r="6569" spans="1:28" x14ac:dyDescent="0.25">
      <c r="A6569" s="2">
        <f t="shared" si="1956"/>
        <v>15</v>
      </c>
      <c r="B6569" s="16">
        <f ca="1">VLOOKUP(A6569,PERIODS!$O$4:$P$33,2,FALSE)</f>
        <v>3.3000000000000002E-2</v>
      </c>
      <c r="C6569" s="15"/>
      <c r="D6569" s="18">
        <v>5000</v>
      </c>
      <c r="E6569" s="34">
        <f t="shared" ca="1" si="1957"/>
        <v>21551.324667742658</v>
      </c>
      <c r="F6569" s="34">
        <f t="shared" ca="1" si="1958"/>
        <v>3300</v>
      </c>
      <c r="G6569" s="69">
        <f t="shared" ca="1" si="1944"/>
        <v>0</v>
      </c>
      <c r="H6569" s="34">
        <f t="shared" ca="1" si="1945"/>
        <v>-701.9649435495827</v>
      </c>
      <c r="I6569" s="34">
        <f t="shared" ca="1" si="1946"/>
        <v>2598.0350564504174</v>
      </c>
      <c r="J6569" s="18">
        <f ca="1">SUM(INDIRECT(ADDRESS(ROW(F6569),COLUMN(F6569),4)):INDIRECT(ADDRESS(ROW(F6569)+N$5-1,COLUMN(F6569),4)))</f>
        <v>24100</v>
      </c>
      <c r="K6569" s="18">
        <f t="shared" ca="1" si="1947"/>
        <v>16350</v>
      </c>
      <c r="L6569" s="18">
        <f t="shared" ca="1" si="1959"/>
        <v>16350</v>
      </c>
      <c r="M6569" s="18">
        <f t="shared" ca="1" si="1943"/>
        <v>0</v>
      </c>
      <c r="N6569" s="34">
        <f t="shared" ca="1" si="1948"/>
        <v>18953.289611292239</v>
      </c>
      <c r="P6569" s="18">
        <f t="shared" ca="1" si="1960"/>
        <v>701.9649435495827</v>
      </c>
      <c r="Q6569" s="47">
        <f ca="1">SUM(L$15:L6569)-SUM(M$15:M6569)</f>
        <v>16350</v>
      </c>
      <c r="R6569" s="47" t="str">
        <f t="shared" ca="1" si="1961"/>
        <v>M6572</v>
      </c>
      <c r="S6569" s="40">
        <f t="shared" ca="1" si="1949"/>
        <v>0</v>
      </c>
      <c r="T6569" s="46">
        <f t="shared" ca="1" si="1950"/>
        <v>77</v>
      </c>
      <c r="X6569" s="74">
        <f t="shared" ca="1" si="1951"/>
        <v>-0.70196494354958272</v>
      </c>
      <c r="Y6569" s="75">
        <f t="shared" ca="1" si="1952"/>
        <v>-0.70196494354958272</v>
      </c>
      <c r="Z6569" s="74">
        <f t="shared" ca="1" si="1953"/>
        <v>0.49561049973302379</v>
      </c>
      <c r="AA6569" s="76">
        <f t="shared" ca="1" si="1954"/>
        <v>-701.9649435495827</v>
      </c>
      <c r="AB6569" s="76">
        <f t="shared" ca="1" si="1955"/>
        <v>495.6104997330238</v>
      </c>
    </row>
    <row r="6570" spans="1:28" x14ac:dyDescent="0.25">
      <c r="A6570" s="2">
        <f t="shared" si="1956"/>
        <v>16</v>
      </c>
      <c r="B6570" s="16">
        <f ca="1">VLOOKUP(A6570,PERIODS!$O$4:$P$33,2,FALSE)</f>
        <v>3.3000000000000002E-2</v>
      </c>
      <c r="C6570" s="15"/>
      <c r="D6570" s="18">
        <v>5000</v>
      </c>
      <c r="E6570" s="34">
        <f t="shared" ca="1" si="1957"/>
        <v>18953.289611292239</v>
      </c>
      <c r="F6570" s="34">
        <f t="shared" ca="1" si="1958"/>
        <v>3300</v>
      </c>
      <c r="G6570" s="69">
        <f t="shared" ca="1" si="1944"/>
        <v>0</v>
      </c>
      <c r="H6570" s="34">
        <f t="shared" ca="1" si="1945"/>
        <v>196.78330795908809</v>
      </c>
      <c r="I6570" s="34">
        <f t="shared" ca="1" si="1946"/>
        <v>3496.7833079590882</v>
      </c>
      <c r="J6570" s="18">
        <f ca="1">SUM(INDIRECT(ADDRESS(ROW(F6570),COLUMN(F6570),4)):INDIRECT(ADDRESS(ROW(F6570)+N$5-1,COLUMN(F6570),4)))</f>
        <v>24300</v>
      </c>
      <c r="K6570" s="18">
        <f t="shared" ca="1" si="1947"/>
        <v>16350</v>
      </c>
      <c r="L6570" s="18">
        <f t="shared" ca="1" si="1959"/>
        <v>0</v>
      </c>
      <c r="M6570" s="18">
        <f t="shared" ca="1" si="1943"/>
        <v>0</v>
      </c>
      <c r="N6570" s="34">
        <f t="shared" ca="1" si="1948"/>
        <v>15456.50630333315</v>
      </c>
      <c r="P6570" s="18">
        <f t="shared" ca="1" si="1960"/>
        <v>196.78330795908809</v>
      </c>
      <c r="Q6570" s="47">
        <f ca="1">SUM(L$15:L6570)-SUM(M$15:M6570)</f>
        <v>16350</v>
      </c>
      <c r="R6570" s="47" t="str">
        <f t="shared" ca="1" si="1961"/>
        <v>M6573</v>
      </c>
      <c r="S6570" s="40">
        <f t="shared" ca="1" si="1949"/>
        <v>0</v>
      </c>
      <c r="T6570" s="46">
        <f t="shared" ca="1" si="1950"/>
        <v>73</v>
      </c>
      <c r="X6570" s="74">
        <f t="shared" ca="1" si="1951"/>
        <v>0.19678330795908811</v>
      </c>
      <c r="Y6570" s="75">
        <f t="shared" ca="1" si="1952"/>
        <v>0.19678330795908811</v>
      </c>
      <c r="Z6570" s="74">
        <f t="shared" ca="1" si="1953"/>
        <v>1.2174801938522086</v>
      </c>
      <c r="AA6570" s="76">
        <f t="shared" ca="1" si="1954"/>
        <v>196.78330795908809</v>
      </c>
      <c r="AB6570" s="76">
        <f t="shared" ca="1" si="1955"/>
        <v>1217.4801938522087</v>
      </c>
    </row>
    <row r="6571" spans="1:28" x14ac:dyDescent="0.25">
      <c r="A6571" s="2">
        <f t="shared" si="1956"/>
        <v>17</v>
      </c>
      <c r="B6571" s="16">
        <f ca="1">VLOOKUP(A6571,PERIODS!$O$4:$P$33,2,FALSE)</f>
        <v>3.5000000000000003E-2</v>
      </c>
      <c r="C6571" s="15"/>
      <c r="D6571" s="18">
        <v>5000</v>
      </c>
      <c r="E6571" s="34">
        <f t="shared" ca="1" si="1957"/>
        <v>15456.50630333315</v>
      </c>
      <c r="F6571" s="34">
        <f t="shared" ca="1" si="1958"/>
        <v>3500.0000000000005</v>
      </c>
      <c r="G6571" s="69">
        <f t="shared" ca="1" si="1944"/>
        <v>0</v>
      </c>
      <c r="H6571" s="34">
        <f t="shared" ca="1" si="1945"/>
        <v>613.32846750850103</v>
      </c>
      <c r="I6571" s="34">
        <f t="shared" ca="1" si="1946"/>
        <v>4113.3284675085015</v>
      </c>
      <c r="J6571" s="18">
        <f ca="1">SUM(INDIRECT(ADDRESS(ROW(F6571),COLUMN(F6571),4)):INDIRECT(ADDRESS(ROW(F6571)+N$5-1,COLUMN(F6571),4)))</f>
        <v>24500.000000000004</v>
      </c>
      <c r="K6571" s="18">
        <f t="shared" ca="1" si="1947"/>
        <v>16350</v>
      </c>
      <c r="L6571" s="18">
        <f t="shared" ca="1" si="1959"/>
        <v>0</v>
      </c>
      <c r="M6571" s="18">
        <f t="shared" ca="1" si="1943"/>
        <v>0</v>
      </c>
      <c r="N6571" s="34">
        <f t="shared" ca="1" si="1948"/>
        <v>11343.177835824648</v>
      </c>
      <c r="P6571" s="18">
        <f t="shared" ca="1" si="1960"/>
        <v>613.32846750850103</v>
      </c>
      <c r="Q6571" s="47">
        <f ca="1">SUM(L$15:L6571)-SUM(M$15:M6571)</f>
        <v>16350</v>
      </c>
      <c r="R6571" s="47" t="str">
        <f t="shared" ca="1" si="1961"/>
        <v>M6574</v>
      </c>
      <c r="S6571" s="40">
        <f t="shared" ca="1" si="1949"/>
        <v>0</v>
      </c>
      <c r="T6571" s="46">
        <f t="shared" ca="1" si="1950"/>
        <v>6</v>
      </c>
      <c r="X6571" s="74">
        <f t="shared" ca="1" si="1951"/>
        <v>0.61332846750850101</v>
      </c>
      <c r="Y6571" s="75">
        <f t="shared" ca="1" si="1952"/>
        <v>0.61332846750850101</v>
      </c>
      <c r="Z6571" s="74">
        <f t="shared" ca="1" si="1953"/>
        <v>1.8465674210044813</v>
      </c>
      <c r="AA6571" s="76">
        <f t="shared" ca="1" si="1954"/>
        <v>613.32846750850103</v>
      </c>
      <c r="AB6571" s="76">
        <f t="shared" ca="1" si="1955"/>
        <v>1846.5674210044813</v>
      </c>
    </row>
    <row r="6572" spans="1:28" x14ac:dyDescent="0.25">
      <c r="A6572" s="2">
        <f t="shared" si="1956"/>
        <v>18</v>
      </c>
      <c r="B6572" s="16">
        <f ca="1">VLOOKUP(A6572,PERIODS!$O$4:$P$33,2,FALSE)</f>
        <v>3.5000000000000003E-2</v>
      </c>
      <c r="C6572" s="15"/>
      <c r="D6572" s="18">
        <v>5000</v>
      </c>
      <c r="E6572" s="34">
        <f t="shared" ca="1" si="1957"/>
        <v>11343.177835824648</v>
      </c>
      <c r="F6572" s="34">
        <f t="shared" ca="1" si="1958"/>
        <v>3500.0000000000005</v>
      </c>
      <c r="G6572" s="69">
        <f t="shared" ca="1" si="1944"/>
        <v>0</v>
      </c>
      <c r="H6572" s="34">
        <f t="shared" ca="1" si="1945"/>
        <v>1619.6506071796071</v>
      </c>
      <c r="I6572" s="34">
        <f t="shared" ca="1" si="1946"/>
        <v>5119.6506071796075</v>
      </c>
      <c r="J6572" s="18">
        <f ca="1">SUM(INDIRECT(ADDRESS(ROW(F6572),COLUMN(F6572),4)):INDIRECT(ADDRESS(ROW(F6572)+N$5-1,COLUMN(F6572),4)))</f>
        <v>24500.000000000004</v>
      </c>
      <c r="K6572" s="18">
        <f t="shared" ca="1" si="1947"/>
        <v>0</v>
      </c>
      <c r="L6572" s="18">
        <f t="shared" ca="1" si="1959"/>
        <v>0</v>
      </c>
      <c r="M6572" s="18">
        <f t="shared" ca="1" si="1943"/>
        <v>16350</v>
      </c>
      <c r="N6572" s="34">
        <f t="shared" ca="1" si="1948"/>
        <v>22573.527228645042</v>
      </c>
      <c r="P6572" s="18">
        <f t="shared" ca="1" si="1960"/>
        <v>1619.6506071796071</v>
      </c>
      <c r="Q6572" s="47">
        <f ca="1">SUM(L$15:L6572)-SUM(M$15:M6572)</f>
        <v>0</v>
      </c>
      <c r="R6572" s="47" t="str">
        <f t="shared" ca="1" si="1961"/>
        <v>M6575</v>
      </c>
      <c r="S6572" s="40">
        <f t="shared" ca="1" si="1949"/>
        <v>0</v>
      </c>
      <c r="T6572" s="46">
        <f t="shared" ca="1" si="1950"/>
        <v>14</v>
      </c>
      <c r="X6572" s="74">
        <f t="shared" ca="1" si="1951"/>
        <v>1.6196506071796071</v>
      </c>
      <c r="Y6572" s="75">
        <f t="shared" ca="1" si="1952"/>
        <v>1.6196506071796071</v>
      </c>
      <c r="Z6572" s="74">
        <f t="shared" ca="1" si="1953"/>
        <v>5.0513251114794118</v>
      </c>
      <c r="AA6572" s="76">
        <f t="shared" ca="1" si="1954"/>
        <v>1619.6506071796071</v>
      </c>
      <c r="AB6572" s="76">
        <f t="shared" ca="1" si="1955"/>
        <v>5051.325111479412</v>
      </c>
    </row>
    <row r="6573" spans="1:28" x14ac:dyDescent="0.25">
      <c r="A6573" s="2">
        <f t="shared" si="1956"/>
        <v>19</v>
      </c>
      <c r="B6573" s="16">
        <f ca="1">VLOOKUP(A6573,PERIODS!$O$4:$P$33,2,FALSE)</f>
        <v>3.5000000000000003E-2</v>
      </c>
      <c r="C6573" s="15"/>
      <c r="D6573" s="18">
        <v>5000</v>
      </c>
      <c r="E6573" s="34">
        <f t="shared" ca="1" si="1957"/>
        <v>22573.527228645042</v>
      </c>
      <c r="F6573" s="34">
        <f t="shared" ca="1" si="1958"/>
        <v>3500.0000000000005</v>
      </c>
      <c r="G6573" s="69">
        <f t="shared" ca="1" si="1944"/>
        <v>0</v>
      </c>
      <c r="H6573" s="34">
        <f t="shared" ca="1" si="1945"/>
        <v>1007.1726481153145</v>
      </c>
      <c r="I6573" s="34">
        <f t="shared" ca="1" si="1946"/>
        <v>4507.1726481153146</v>
      </c>
      <c r="J6573" s="18">
        <f ca="1">SUM(INDIRECT(ADDRESS(ROW(F6573),COLUMN(F6573),4)):INDIRECT(ADDRESS(ROW(F6573)+N$5-1,COLUMN(F6573),4)))</f>
        <v>24500.000000000004</v>
      </c>
      <c r="K6573" s="18">
        <f t="shared" ca="1" si="1947"/>
        <v>16350</v>
      </c>
      <c r="L6573" s="18">
        <f t="shared" ca="1" si="1959"/>
        <v>16350</v>
      </c>
      <c r="M6573" s="18">
        <f t="shared" ca="1" si="1943"/>
        <v>0</v>
      </c>
      <c r="N6573" s="34">
        <f t="shared" ca="1" si="1948"/>
        <v>18066.354580529725</v>
      </c>
      <c r="P6573" s="18">
        <f t="shared" ca="1" si="1960"/>
        <v>1007.1726481153145</v>
      </c>
      <c r="Q6573" s="47">
        <f ca="1">SUM(L$15:L6573)-SUM(M$15:M6573)</f>
        <v>16350</v>
      </c>
      <c r="R6573" s="47" t="str">
        <f t="shared" ca="1" si="1961"/>
        <v>M6576</v>
      </c>
      <c r="S6573" s="40">
        <f t="shared" ca="1" si="1949"/>
        <v>0</v>
      </c>
      <c r="T6573" s="46">
        <f t="shared" ca="1" si="1950"/>
        <v>47</v>
      </c>
      <c r="X6573" s="74">
        <f t="shared" ca="1" si="1951"/>
        <v>1.0071726481153145</v>
      </c>
      <c r="Y6573" s="75">
        <f t="shared" ca="1" si="1952"/>
        <v>1.0071726481153145</v>
      </c>
      <c r="Z6573" s="74">
        <f t="shared" ca="1" si="1953"/>
        <v>2.7378491985329352</v>
      </c>
      <c r="AA6573" s="76">
        <f t="shared" ca="1" si="1954"/>
        <v>1007.1726481153145</v>
      </c>
      <c r="AB6573" s="76">
        <f t="shared" ca="1" si="1955"/>
        <v>2737.8491985329351</v>
      </c>
    </row>
    <row r="6574" spans="1:28" x14ac:dyDescent="0.25">
      <c r="A6574" s="2">
        <f t="shared" si="1956"/>
        <v>20</v>
      </c>
      <c r="B6574" s="16">
        <f ca="1">VLOOKUP(A6574,PERIODS!$O$4:$P$33,2,FALSE)</f>
        <v>3.5000000000000003E-2</v>
      </c>
      <c r="C6574" s="15"/>
      <c r="D6574" s="18">
        <v>5000</v>
      </c>
      <c r="E6574" s="34">
        <f t="shared" ca="1" si="1957"/>
        <v>18066.354580529725</v>
      </c>
      <c r="F6574" s="34">
        <f t="shared" ca="1" si="1958"/>
        <v>3500.0000000000005</v>
      </c>
      <c r="G6574" s="69">
        <f t="shared" ca="1" si="1944"/>
        <v>0</v>
      </c>
      <c r="H6574" s="34">
        <f t="shared" ca="1" si="1945"/>
        <v>-374.91964299039824</v>
      </c>
      <c r="I6574" s="34">
        <f t="shared" ca="1" si="1946"/>
        <v>3125.0803570096023</v>
      </c>
      <c r="J6574" s="18">
        <f ca="1">SUM(INDIRECT(ADDRESS(ROW(F6574),COLUMN(F6574),4)):INDIRECT(ADDRESS(ROW(F6574)+N$5-1,COLUMN(F6574),4)))</f>
        <v>24500.000000000004</v>
      </c>
      <c r="K6574" s="18">
        <f t="shared" ca="1" si="1947"/>
        <v>16350</v>
      </c>
      <c r="L6574" s="18">
        <f t="shared" ca="1" si="1959"/>
        <v>0</v>
      </c>
      <c r="M6574" s="18">
        <f t="shared" ca="1" si="1943"/>
        <v>0</v>
      </c>
      <c r="N6574" s="34">
        <f t="shared" ca="1" si="1948"/>
        <v>14941.274223520122</v>
      </c>
      <c r="P6574" s="18">
        <f t="shared" ca="1" si="1960"/>
        <v>374.91964299039824</v>
      </c>
      <c r="Q6574" s="47">
        <f ca="1">SUM(L$15:L6574)-SUM(M$15:M6574)</f>
        <v>16350</v>
      </c>
      <c r="R6574" s="47" t="str">
        <f t="shared" ca="1" si="1961"/>
        <v>M6577</v>
      </c>
      <c r="S6574" s="40">
        <f t="shared" ca="1" si="1949"/>
        <v>0</v>
      </c>
      <c r="T6574" s="46">
        <f t="shared" ca="1" si="1950"/>
        <v>61</v>
      </c>
      <c r="X6574" s="74">
        <f t="shared" ca="1" si="1951"/>
        <v>-0.37491964299039826</v>
      </c>
      <c r="Y6574" s="75">
        <f t="shared" ca="1" si="1952"/>
        <v>-0.37491964299039826</v>
      </c>
      <c r="Z6574" s="74">
        <f t="shared" ca="1" si="1953"/>
        <v>0.68734450952120563</v>
      </c>
      <c r="AA6574" s="76">
        <f t="shared" ca="1" si="1954"/>
        <v>-374.91964299039824</v>
      </c>
      <c r="AB6574" s="76">
        <f t="shared" ca="1" si="1955"/>
        <v>687.34450952120562</v>
      </c>
    </row>
    <row r="6575" spans="1:28" x14ac:dyDescent="0.25">
      <c r="A6575" s="2">
        <f t="shared" si="1956"/>
        <v>21</v>
      </c>
      <c r="B6575" s="16">
        <f ca="1">VLOOKUP(A6575,PERIODS!$O$4:$P$33,2,FALSE)</f>
        <v>3.5000000000000003E-2</v>
      </c>
      <c r="C6575" s="15"/>
      <c r="D6575" s="18">
        <v>5000</v>
      </c>
      <c r="E6575" s="34">
        <f t="shared" ca="1" si="1957"/>
        <v>14941.274223520122</v>
      </c>
      <c r="F6575" s="34">
        <f t="shared" ca="1" si="1958"/>
        <v>3500.0000000000005</v>
      </c>
      <c r="G6575" s="69">
        <f t="shared" ca="1" si="1944"/>
        <v>0</v>
      </c>
      <c r="H6575" s="34">
        <f t="shared" ca="1" si="1945"/>
        <v>2.3998255518989242</v>
      </c>
      <c r="I6575" s="34">
        <f t="shared" ca="1" si="1946"/>
        <v>3502.3998255518995</v>
      </c>
      <c r="J6575" s="18">
        <f ca="1">SUM(INDIRECT(ADDRESS(ROW(F6575),COLUMN(F6575),4)):INDIRECT(ADDRESS(ROW(F6575)+N$5-1,COLUMN(F6575),4)))</f>
        <v>24500.000000000004</v>
      </c>
      <c r="K6575" s="18">
        <f t="shared" ca="1" si="1947"/>
        <v>16350</v>
      </c>
      <c r="L6575" s="18">
        <f t="shared" ca="1" si="1959"/>
        <v>0</v>
      </c>
      <c r="M6575" s="18">
        <f t="shared" ca="1" si="1943"/>
        <v>0</v>
      </c>
      <c r="N6575" s="34">
        <f t="shared" ca="1" si="1948"/>
        <v>11438.874397968222</v>
      </c>
      <c r="P6575" s="18">
        <f t="shared" ca="1" si="1960"/>
        <v>2.3998255518989242</v>
      </c>
      <c r="Q6575" s="47">
        <f ca="1">SUM(L$15:L6575)-SUM(M$15:M6575)</f>
        <v>16350</v>
      </c>
      <c r="R6575" s="47" t="str">
        <f t="shared" ca="1" si="1961"/>
        <v>M6578</v>
      </c>
      <c r="S6575" s="40">
        <f t="shared" ca="1" si="1949"/>
        <v>0</v>
      </c>
      <c r="T6575" s="46">
        <f t="shared" ca="1" si="1950"/>
        <v>30</v>
      </c>
      <c r="X6575" s="74">
        <f t="shared" ca="1" si="1951"/>
        <v>2.3998255518989241E-3</v>
      </c>
      <c r="Y6575" s="75">
        <f t="shared" ca="1" si="1952"/>
        <v>2.3998255518989241E-3</v>
      </c>
      <c r="Z6575" s="74">
        <f t="shared" ca="1" si="1953"/>
        <v>1.002402707438119</v>
      </c>
      <c r="AA6575" s="76">
        <f t="shared" ca="1" si="1954"/>
        <v>2.3998255518989242</v>
      </c>
      <c r="AB6575" s="76">
        <f t="shared" ca="1" si="1955"/>
        <v>1002.402707438119</v>
      </c>
    </row>
    <row r="6576" spans="1:28" x14ac:dyDescent="0.25">
      <c r="A6576" s="2">
        <f t="shared" si="1956"/>
        <v>22</v>
      </c>
      <c r="B6576" s="16">
        <f ca="1">VLOOKUP(A6576,PERIODS!$O$4:$P$33,2,FALSE)</f>
        <v>3.5000000000000003E-2</v>
      </c>
      <c r="C6576" s="15"/>
      <c r="D6576" s="18">
        <v>5000</v>
      </c>
      <c r="E6576" s="34">
        <f t="shared" ca="1" si="1957"/>
        <v>11438.874397968222</v>
      </c>
      <c r="F6576" s="34">
        <f t="shared" ca="1" si="1958"/>
        <v>3500.0000000000005</v>
      </c>
      <c r="G6576" s="69">
        <f t="shared" ca="1" si="1944"/>
        <v>0</v>
      </c>
      <c r="H6576" s="34">
        <f t="shared" ca="1" si="1945"/>
        <v>961.87870284399025</v>
      </c>
      <c r="I6576" s="34">
        <f t="shared" ca="1" si="1946"/>
        <v>4461.8787028439911</v>
      </c>
      <c r="J6576" s="18">
        <f ca="1">SUM(INDIRECT(ADDRESS(ROW(F6576),COLUMN(F6576),4)):INDIRECT(ADDRESS(ROW(F6576)+N$5-1,COLUMN(F6576),4)))</f>
        <v>25000.000000000004</v>
      </c>
      <c r="K6576" s="18">
        <f t="shared" ca="1" si="1947"/>
        <v>0</v>
      </c>
      <c r="L6576" s="18">
        <f t="shared" ca="1" si="1959"/>
        <v>0</v>
      </c>
      <c r="M6576" s="18">
        <f t="shared" ca="1" si="1943"/>
        <v>16350</v>
      </c>
      <c r="N6576" s="34">
        <f t="shared" ca="1" si="1948"/>
        <v>23326.995695124231</v>
      </c>
      <c r="P6576" s="18">
        <f t="shared" ca="1" si="1960"/>
        <v>961.87870284399025</v>
      </c>
      <c r="Q6576" s="47">
        <f ca="1">SUM(L$15:L6576)-SUM(M$15:M6576)</f>
        <v>0</v>
      </c>
      <c r="R6576" s="47" t="str">
        <f t="shared" ca="1" si="1961"/>
        <v>M6579</v>
      </c>
      <c r="S6576" s="40">
        <f t="shared" ca="1" si="1949"/>
        <v>0</v>
      </c>
      <c r="T6576" s="46">
        <f t="shared" ca="1" si="1950"/>
        <v>10</v>
      </c>
      <c r="X6576" s="74">
        <f t="shared" ca="1" si="1951"/>
        <v>0.96187870284399024</v>
      </c>
      <c r="Y6576" s="75">
        <f t="shared" ca="1" si="1952"/>
        <v>0.96187870284399024</v>
      </c>
      <c r="Z6576" s="74">
        <f t="shared" ca="1" si="1953"/>
        <v>2.6166076869262445</v>
      </c>
      <c r="AA6576" s="76">
        <f t="shared" ca="1" si="1954"/>
        <v>961.87870284399025</v>
      </c>
      <c r="AB6576" s="76">
        <f t="shared" ca="1" si="1955"/>
        <v>2616.6076869262442</v>
      </c>
    </row>
    <row r="6577" spans="1:28" x14ac:dyDescent="0.25">
      <c r="A6577" s="2">
        <f t="shared" si="1956"/>
        <v>23</v>
      </c>
      <c r="B6577" s="16">
        <f ca="1">VLOOKUP(A6577,PERIODS!$O$4:$P$33,2,FALSE)</f>
        <v>3.5000000000000003E-2</v>
      </c>
      <c r="C6577" s="15"/>
      <c r="D6577" s="18">
        <v>5000</v>
      </c>
      <c r="E6577" s="34">
        <f t="shared" ca="1" si="1957"/>
        <v>23326.995695124231</v>
      </c>
      <c r="F6577" s="34">
        <f t="shared" ca="1" si="1958"/>
        <v>3500.0000000000005</v>
      </c>
      <c r="G6577" s="69">
        <f t="shared" ca="1" si="1944"/>
        <v>0</v>
      </c>
      <c r="H6577" s="34">
        <f t="shared" ca="1" si="1945"/>
        <v>400.48195553496151</v>
      </c>
      <c r="I6577" s="34">
        <f t="shared" ca="1" si="1946"/>
        <v>3900.4819555349618</v>
      </c>
      <c r="J6577" s="18">
        <f ca="1">SUM(INDIRECT(ADDRESS(ROW(F6577),COLUMN(F6577),4)):INDIRECT(ADDRESS(ROW(F6577)+N$5-1,COLUMN(F6577),4)))</f>
        <v>25500.000000000004</v>
      </c>
      <c r="K6577" s="18">
        <f t="shared" ca="1" si="1947"/>
        <v>16350</v>
      </c>
      <c r="L6577" s="18">
        <f t="shared" ca="1" si="1959"/>
        <v>16350</v>
      </c>
      <c r="M6577" s="18">
        <f t="shared" ca="1" si="1943"/>
        <v>0</v>
      </c>
      <c r="N6577" s="34">
        <f t="shared" ca="1" si="1948"/>
        <v>19426.513739589271</v>
      </c>
      <c r="P6577" s="18">
        <f t="shared" ca="1" si="1960"/>
        <v>400.48195553496151</v>
      </c>
      <c r="Q6577" s="47">
        <f ca="1">SUM(L$15:L6577)-SUM(M$15:M6577)</f>
        <v>16350</v>
      </c>
      <c r="R6577" s="47" t="str">
        <f t="shared" ca="1" si="1961"/>
        <v>M6580</v>
      </c>
      <c r="S6577" s="40">
        <f t="shared" ca="1" si="1949"/>
        <v>0</v>
      </c>
      <c r="T6577" s="46">
        <f t="shared" ca="1" si="1950"/>
        <v>28</v>
      </c>
      <c r="X6577" s="74">
        <f t="shared" ca="1" si="1951"/>
        <v>0.40048195553496152</v>
      </c>
      <c r="Y6577" s="75">
        <f t="shared" ca="1" si="1952"/>
        <v>0.40048195553496152</v>
      </c>
      <c r="Z6577" s="74">
        <f t="shared" ca="1" si="1953"/>
        <v>1.4925438641006978</v>
      </c>
      <c r="AA6577" s="76">
        <f t="shared" ca="1" si="1954"/>
        <v>400.48195553496151</v>
      </c>
      <c r="AB6577" s="76">
        <f t="shared" ca="1" si="1955"/>
        <v>1492.5438641006979</v>
      </c>
    </row>
    <row r="6578" spans="1:28" x14ac:dyDescent="0.25">
      <c r="A6578" s="2">
        <f t="shared" si="1956"/>
        <v>24</v>
      </c>
      <c r="B6578" s="16">
        <f ca="1">VLOOKUP(A6578,PERIODS!$O$4:$P$33,2,FALSE)</f>
        <v>3.5000000000000003E-2</v>
      </c>
      <c r="C6578" s="15"/>
      <c r="D6578" s="18">
        <v>5000</v>
      </c>
      <c r="E6578" s="34">
        <f t="shared" ca="1" si="1957"/>
        <v>19426.513739589271</v>
      </c>
      <c r="F6578" s="34">
        <f t="shared" ca="1" si="1958"/>
        <v>3500.0000000000005</v>
      </c>
      <c r="G6578" s="69">
        <f t="shared" ca="1" si="1944"/>
        <v>0</v>
      </c>
      <c r="H6578" s="34">
        <f t="shared" ca="1" si="1945"/>
        <v>462.82935166502756</v>
      </c>
      <c r="I6578" s="34">
        <f t="shared" ca="1" si="1946"/>
        <v>3962.8293516650278</v>
      </c>
      <c r="J6578" s="18">
        <f ca="1">SUM(INDIRECT(ADDRESS(ROW(F6578),COLUMN(F6578),4)):INDIRECT(ADDRESS(ROW(F6578)+N$5-1,COLUMN(F6578),4)))</f>
        <v>26000</v>
      </c>
      <c r="K6578" s="18">
        <f t="shared" ca="1" si="1947"/>
        <v>16350</v>
      </c>
      <c r="L6578" s="18">
        <f t="shared" ca="1" si="1959"/>
        <v>0</v>
      </c>
      <c r="M6578" s="18">
        <f t="shared" ca="1" si="1943"/>
        <v>0</v>
      </c>
      <c r="N6578" s="34">
        <f t="shared" ca="1" si="1948"/>
        <v>15463.684387924242</v>
      </c>
      <c r="P6578" s="18">
        <f t="shared" ca="1" si="1960"/>
        <v>462.82935166502756</v>
      </c>
      <c r="Q6578" s="47">
        <f ca="1">SUM(L$15:L6578)-SUM(M$15:M6578)</f>
        <v>16350</v>
      </c>
      <c r="R6578" s="47" t="str">
        <f t="shared" ca="1" si="1961"/>
        <v>M6581</v>
      </c>
      <c r="S6578" s="40">
        <f t="shared" ca="1" si="1949"/>
        <v>0</v>
      </c>
      <c r="T6578" s="46">
        <f t="shared" ca="1" si="1950"/>
        <v>20</v>
      </c>
      <c r="X6578" s="74">
        <f t="shared" ca="1" si="1951"/>
        <v>0.46282935166502753</v>
      </c>
      <c r="Y6578" s="75">
        <f t="shared" ca="1" si="1952"/>
        <v>0.46282935166502753</v>
      </c>
      <c r="Z6578" s="74">
        <f t="shared" ca="1" si="1953"/>
        <v>1.5885622337844243</v>
      </c>
      <c r="AA6578" s="76">
        <f t="shared" ca="1" si="1954"/>
        <v>462.82935166502756</v>
      </c>
      <c r="AB6578" s="76">
        <f t="shared" ca="1" si="1955"/>
        <v>1588.5622337844243</v>
      </c>
    </row>
    <row r="6579" spans="1:28" x14ac:dyDescent="0.25">
      <c r="A6579" s="2">
        <f t="shared" si="1956"/>
        <v>25</v>
      </c>
      <c r="B6579" s="16">
        <f ca="1">VLOOKUP(A6579,PERIODS!$O$4:$P$33,2,FALSE)</f>
        <v>3.5000000000000003E-2</v>
      </c>
      <c r="C6579" s="15"/>
      <c r="D6579" s="18">
        <v>5000</v>
      </c>
      <c r="E6579" s="34">
        <f t="shared" ca="1" si="1957"/>
        <v>15463.684387924242</v>
      </c>
      <c r="F6579" s="34">
        <f t="shared" ca="1" si="1958"/>
        <v>3500.0000000000005</v>
      </c>
      <c r="G6579" s="69">
        <f t="shared" ca="1" si="1944"/>
        <v>0</v>
      </c>
      <c r="H6579" s="34">
        <f t="shared" ca="1" si="1945"/>
        <v>-304.92939201534961</v>
      </c>
      <c r="I6579" s="34">
        <f t="shared" ca="1" si="1946"/>
        <v>3195.0706079846509</v>
      </c>
      <c r="J6579" s="18">
        <f ca="1">SUM(INDIRECT(ADDRESS(ROW(F6579),COLUMN(F6579),4)):INDIRECT(ADDRESS(ROW(F6579)+N$5-1,COLUMN(F6579),4)))</f>
        <v>24900</v>
      </c>
      <c r="K6579" s="18">
        <f t="shared" ca="1" si="1947"/>
        <v>16350</v>
      </c>
      <c r="L6579" s="18">
        <f t="shared" ca="1" si="1959"/>
        <v>0</v>
      </c>
      <c r="M6579" s="18">
        <f t="shared" ca="1" si="1943"/>
        <v>0</v>
      </c>
      <c r="N6579" s="34">
        <f t="shared" ca="1" si="1948"/>
        <v>12268.613779939591</v>
      </c>
      <c r="P6579" s="18">
        <f t="shared" ca="1" si="1960"/>
        <v>304.92939201534961</v>
      </c>
      <c r="Q6579" s="47">
        <f ca="1">SUM(L$15:L6579)-SUM(M$15:M6579)</f>
        <v>16350</v>
      </c>
      <c r="R6579" s="47" t="str">
        <f t="shared" ca="1" si="1961"/>
        <v>M6582</v>
      </c>
      <c r="S6579" s="40">
        <f t="shared" ca="1" si="1949"/>
        <v>0</v>
      </c>
      <c r="T6579" s="46">
        <f t="shared" ca="1" si="1950"/>
        <v>50</v>
      </c>
      <c r="X6579" s="74">
        <f t="shared" ca="1" si="1951"/>
        <v>-0.30492939201534963</v>
      </c>
      <c r="Y6579" s="75">
        <f t="shared" ca="1" si="1952"/>
        <v>-0.30492939201534963</v>
      </c>
      <c r="Z6579" s="74">
        <f t="shared" ca="1" si="1953"/>
        <v>0.73717542302503514</v>
      </c>
      <c r="AA6579" s="76">
        <f t="shared" ca="1" si="1954"/>
        <v>-304.92939201534961</v>
      </c>
      <c r="AB6579" s="76">
        <f t="shared" ca="1" si="1955"/>
        <v>737.17542302503512</v>
      </c>
    </row>
    <row r="6580" spans="1:28" x14ac:dyDescent="0.25">
      <c r="A6580" s="2">
        <f t="shared" si="1956"/>
        <v>26</v>
      </c>
      <c r="B6580" s="16">
        <f ca="1">VLOOKUP(A6580,PERIODS!$O$4:$P$33,2,FALSE)</f>
        <v>3.5000000000000003E-2</v>
      </c>
      <c r="C6580" s="15"/>
      <c r="D6580" s="18">
        <v>5000</v>
      </c>
      <c r="E6580" s="34">
        <f t="shared" ca="1" si="1957"/>
        <v>12268.613779939591</v>
      </c>
      <c r="F6580" s="34">
        <f t="shared" ca="1" si="1958"/>
        <v>3500.0000000000005</v>
      </c>
      <c r="G6580" s="69">
        <f t="shared" ca="1" si="1944"/>
        <v>0</v>
      </c>
      <c r="H6580" s="34">
        <f t="shared" ca="1" si="1945"/>
        <v>64.690641874771984</v>
      </c>
      <c r="I6580" s="34">
        <f t="shared" ca="1" si="1946"/>
        <v>3564.6906418747726</v>
      </c>
      <c r="J6580" s="18">
        <f ca="1">SUM(INDIRECT(ADDRESS(ROW(F6580),COLUMN(F6580),4)):INDIRECT(ADDRESS(ROW(F6580)+N$5-1,COLUMN(F6580),4)))</f>
        <v>23900</v>
      </c>
      <c r="K6580" s="18">
        <f t="shared" ca="1" si="1947"/>
        <v>0</v>
      </c>
      <c r="L6580" s="18">
        <f t="shared" ca="1" si="1959"/>
        <v>0</v>
      </c>
      <c r="M6580" s="18">
        <f t="shared" ca="1" si="1943"/>
        <v>16350</v>
      </c>
      <c r="N6580" s="34">
        <f t="shared" ca="1" si="1948"/>
        <v>25053.92313806482</v>
      </c>
      <c r="P6580" s="18">
        <f t="shared" ca="1" si="1960"/>
        <v>64.690641874771984</v>
      </c>
      <c r="Q6580" s="47">
        <f ca="1">SUM(L$15:L6580)-SUM(M$15:M6580)</f>
        <v>0</v>
      </c>
      <c r="R6580" s="47" t="str">
        <f t="shared" ca="1" si="1961"/>
        <v>M6583</v>
      </c>
      <c r="S6580" s="40">
        <f t="shared" ca="1" si="1949"/>
        <v>0</v>
      </c>
      <c r="T6580" s="46">
        <f t="shared" ca="1" si="1950"/>
        <v>79</v>
      </c>
      <c r="X6580" s="74">
        <f t="shared" ca="1" si="1951"/>
        <v>6.4690641874771984E-2</v>
      </c>
      <c r="Y6580" s="75">
        <f t="shared" ca="1" si="1952"/>
        <v>6.4690641874771984E-2</v>
      </c>
      <c r="Z6580" s="74">
        <f t="shared" ca="1" si="1953"/>
        <v>1.06682894112869</v>
      </c>
      <c r="AA6580" s="76">
        <f t="shared" ca="1" si="1954"/>
        <v>64.690641874771984</v>
      </c>
      <c r="AB6580" s="76">
        <f t="shared" ca="1" si="1955"/>
        <v>1066.8289411286901</v>
      </c>
    </row>
    <row r="6581" spans="1:28" x14ac:dyDescent="0.25">
      <c r="A6581" s="2">
        <f t="shared" si="1956"/>
        <v>27</v>
      </c>
      <c r="B6581" s="16">
        <f ca="1">VLOOKUP(A6581,PERIODS!$O$4:$P$33,2,FALSE)</f>
        <v>3.5000000000000003E-2</v>
      </c>
      <c r="C6581" s="15"/>
      <c r="D6581" s="18">
        <v>5000</v>
      </c>
      <c r="E6581" s="34">
        <f t="shared" ca="1" si="1957"/>
        <v>25053.92313806482</v>
      </c>
      <c r="F6581" s="34">
        <f t="shared" ca="1" si="1958"/>
        <v>3500.0000000000005</v>
      </c>
      <c r="G6581" s="69">
        <f t="shared" ca="1" si="1944"/>
        <v>0</v>
      </c>
      <c r="H6581" s="34">
        <f t="shared" ca="1" si="1945"/>
        <v>263.94755502622627</v>
      </c>
      <c r="I6581" s="34">
        <f t="shared" ca="1" si="1946"/>
        <v>3763.9475550262268</v>
      </c>
      <c r="J6581" s="18">
        <f ca="1">SUM(INDIRECT(ADDRESS(ROW(F6581),COLUMN(F6581),4)):INDIRECT(ADDRESS(ROW(F6581)+N$5-1,COLUMN(F6581),4)))</f>
        <v>22900</v>
      </c>
      <c r="K6581" s="18">
        <f t="shared" ca="1" si="1947"/>
        <v>0</v>
      </c>
      <c r="L6581" s="18">
        <f t="shared" ca="1" si="1959"/>
        <v>0</v>
      </c>
      <c r="M6581" s="18">
        <f t="shared" ca="1" si="1943"/>
        <v>0</v>
      </c>
      <c r="N6581" s="34">
        <f t="shared" ca="1" si="1948"/>
        <v>21289.975583038591</v>
      </c>
      <c r="P6581" s="18">
        <f t="shared" ca="1" si="1960"/>
        <v>263.94755502622627</v>
      </c>
      <c r="Q6581" s="47">
        <f ca="1">SUM(L$15:L6581)-SUM(M$15:M6581)</f>
        <v>0</v>
      </c>
      <c r="R6581" s="47" t="str">
        <f t="shared" ca="1" si="1961"/>
        <v>M6584</v>
      </c>
      <c r="S6581" s="40">
        <f t="shared" ca="1" si="1949"/>
        <v>0</v>
      </c>
      <c r="T6581" s="46">
        <f t="shared" ca="1" si="1950"/>
        <v>79</v>
      </c>
      <c r="X6581" s="74">
        <f t="shared" ca="1" si="1951"/>
        <v>0.26394755502622624</v>
      </c>
      <c r="Y6581" s="75">
        <f t="shared" ca="1" si="1952"/>
        <v>0.26394755502622624</v>
      </c>
      <c r="Z6581" s="74">
        <f t="shared" ca="1" si="1953"/>
        <v>1.3020599080124935</v>
      </c>
      <c r="AA6581" s="76">
        <f t="shared" ca="1" si="1954"/>
        <v>263.94755502622627</v>
      </c>
      <c r="AB6581" s="76">
        <f t="shared" ca="1" si="1955"/>
        <v>1302.0599080124935</v>
      </c>
    </row>
    <row r="6582" spans="1:28" x14ac:dyDescent="0.25">
      <c r="A6582" s="2">
        <f t="shared" si="1956"/>
        <v>28</v>
      </c>
      <c r="B6582" s="16">
        <f ca="1">VLOOKUP(A6582,PERIODS!$O$4:$P$33,2,FALSE)</f>
        <v>0.04</v>
      </c>
      <c r="C6582" s="15"/>
      <c r="D6582" s="18">
        <v>5000</v>
      </c>
      <c r="E6582" s="34">
        <f t="shared" ca="1" si="1957"/>
        <v>21289.975583038591</v>
      </c>
      <c r="F6582" s="34">
        <f t="shared" ca="1" si="1958"/>
        <v>4000</v>
      </c>
      <c r="G6582" s="69">
        <f t="shared" ca="1" si="1944"/>
        <v>0</v>
      </c>
      <c r="H6582" s="34">
        <f t="shared" ca="1" si="1945"/>
        <v>891.58870095181635</v>
      </c>
      <c r="I6582" s="34">
        <f t="shared" ca="1" si="1946"/>
        <v>4891.5887009518165</v>
      </c>
      <c r="J6582" s="18">
        <f ca="1">SUM(INDIRECT(ADDRESS(ROW(F6582),COLUMN(F6582),4)):INDIRECT(ADDRESS(ROW(F6582)+N$5-1,COLUMN(F6582),4)))</f>
        <v>21900</v>
      </c>
      <c r="K6582" s="18">
        <f t="shared" ca="1" si="1947"/>
        <v>16350</v>
      </c>
      <c r="L6582" s="18">
        <f t="shared" ca="1" si="1959"/>
        <v>16350</v>
      </c>
      <c r="M6582" s="18">
        <f t="shared" ca="1" si="1943"/>
        <v>0</v>
      </c>
      <c r="N6582" s="34">
        <f t="shared" ca="1" si="1948"/>
        <v>16398.386882086776</v>
      </c>
      <c r="P6582" s="18">
        <f t="shared" ca="1" si="1960"/>
        <v>891.58870095181635</v>
      </c>
      <c r="Q6582" s="47">
        <f ca="1">SUM(L$15:L6582)-SUM(M$15:M6582)</f>
        <v>16350</v>
      </c>
      <c r="R6582" s="47" t="str">
        <f t="shared" ca="1" si="1961"/>
        <v>M6585</v>
      </c>
      <c r="S6582" s="40">
        <f t="shared" ca="1" si="1949"/>
        <v>0</v>
      </c>
      <c r="T6582" s="46">
        <f t="shared" ca="1" si="1950"/>
        <v>13</v>
      </c>
      <c r="X6582" s="74">
        <f t="shared" ca="1" si="1951"/>
        <v>0.8915887009518163</v>
      </c>
      <c r="Y6582" s="75">
        <f t="shared" ca="1" si="1952"/>
        <v>0.8915887009518163</v>
      </c>
      <c r="Z6582" s="74">
        <f t="shared" ca="1" si="1953"/>
        <v>2.4390014188106952</v>
      </c>
      <c r="AA6582" s="76">
        <f t="shared" ca="1" si="1954"/>
        <v>891.58870095181635</v>
      </c>
      <c r="AB6582" s="76">
        <f t="shared" ca="1" si="1955"/>
        <v>2439.0014188106952</v>
      </c>
    </row>
    <row r="6583" spans="1:28" x14ac:dyDescent="0.25">
      <c r="A6583" s="2">
        <f t="shared" si="1956"/>
        <v>29</v>
      </c>
      <c r="B6583" s="16">
        <f ca="1">VLOOKUP(A6583,PERIODS!$O$4:$P$33,2,FALSE)</f>
        <v>0.04</v>
      </c>
      <c r="C6583" s="15"/>
      <c r="D6583" s="18">
        <v>5000</v>
      </c>
      <c r="E6583" s="34">
        <f t="shared" ca="1" si="1957"/>
        <v>16398.386882086776</v>
      </c>
      <c r="F6583" s="34">
        <f t="shared" ca="1" si="1958"/>
        <v>4000</v>
      </c>
      <c r="G6583" s="69">
        <f t="shared" ca="1" si="1944"/>
        <v>0</v>
      </c>
      <c r="H6583" s="34">
        <f t="shared" ca="1" si="1945"/>
        <v>-1116.720890449363</v>
      </c>
      <c r="I6583" s="34">
        <f t="shared" ca="1" si="1946"/>
        <v>2883.2791095506373</v>
      </c>
      <c r="J6583" s="18">
        <f ca="1">SUM(INDIRECT(ADDRESS(ROW(F6583),COLUMN(F6583),4)):INDIRECT(ADDRESS(ROW(F6583)+N$5-1,COLUMN(F6583),4)))</f>
        <v>21200</v>
      </c>
      <c r="K6583" s="18">
        <f t="shared" ca="1" si="1947"/>
        <v>16350</v>
      </c>
      <c r="L6583" s="18">
        <f t="shared" ca="1" si="1959"/>
        <v>0</v>
      </c>
      <c r="M6583" s="18">
        <f t="shared" ca="1" si="1943"/>
        <v>0</v>
      </c>
      <c r="N6583" s="34">
        <f t="shared" ca="1" si="1948"/>
        <v>13515.107772536139</v>
      </c>
      <c r="P6583" s="18">
        <f t="shared" ca="1" si="1960"/>
        <v>1116.720890449363</v>
      </c>
      <c r="Q6583" s="47">
        <f ca="1">SUM(L$15:L6583)-SUM(M$15:M6583)</f>
        <v>16350</v>
      </c>
      <c r="R6583" s="47" t="str">
        <f t="shared" ca="1" si="1961"/>
        <v>M6586</v>
      </c>
      <c r="S6583" s="40">
        <f t="shared" ca="1" si="1949"/>
        <v>0</v>
      </c>
      <c r="T6583" s="46">
        <f t="shared" ca="1" si="1950"/>
        <v>75</v>
      </c>
      <c r="X6583" s="74">
        <f t="shared" ca="1" si="1951"/>
        <v>-1.1167208904493631</v>
      </c>
      <c r="Y6583" s="75">
        <f t="shared" ca="1" si="1952"/>
        <v>-1.1167208904493631</v>
      </c>
      <c r="Z6583" s="74">
        <f t="shared" ca="1" si="1953"/>
        <v>0.32735145790415776</v>
      </c>
      <c r="AA6583" s="76">
        <f t="shared" ca="1" si="1954"/>
        <v>-1116.720890449363</v>
      </c>
      <c r="AB6583" s="76">
        <f t="shared" ca="1" si="1955"/>
        <v>327.35145790415777</v>
      </c>
    </row>
    <row r="6584" spans="1:28" x14ac:dyDescent="0.25">
      <c r="A6584" s="2">
        <f t="shared" si="1956"/>
        <v>30</v>
      </c>
      <c r="B6584" s="16">
        <f ca="1">VLOOKUP(A6584,PERIODS!$O$4:$P$33,2,FALSE)</f>
        <v>0.04</v>
      </c>
      <c r="C6584" s="15"/>
      <c r="D6584" s="18">
        <v>5000</v>
      </c>
      <c r="E6584" s="34">
        <f t="shared" ca="1" si="1957"/>
        <v>13515.107772536139</v>
      </c>
      <c r="F6584" s="34">
        <f t="shared" ca="1" si="1958"/>
        <v>4000</v>
      </c>
      <c r="G6584" s="69">
        <f t="shared" ca="1" si="1944"/>
        <v>0</v>
      </c>
      <c r="H6584" s="34">
        <f t="shared" ca="1" si="1945"/>
        <v>899.03299066055934</v>
      </c>
      <c r="I6584" s="34">
        <f t="shared" ca="1" si="1946"/>
        <v>4899.0329906605593</v>
      </c>
      <c r="J6584" s="18">
        <f ca="1">SUM(INDIRECT(ADDRESS(ROW(F6584),COLUMN(F6584),4)):INDIRECT(ADDRESS(ROW(F6584)+N$5-1,COLUMN(F6584),4)))</f>
        <v>20500</v>
      </c>
      <c r="K6584" s="18">
        <f t="shared" ca="1" si="1947"/>
        <v>16350</v>
      </c>
      <c r="L6584" s="18">
        <f t="shared" ca="1" si="1959"/>
        <v>0</v>
      </c>
      <c r="M6584" s="18">
        <f t="shared" ca="1" si="1943"/>
        <v>0</v>
      </c>
      <c r="N6584" s="34">
        <f t="shared" ca="1" si="1948"/>
        <v>8616.0747818755808</v>
      </c>
      <c r="P6584" s="18">
        <f t="shared" ca="1" si="1960"/>
        <v>899.03299066055934</v>
      </c>
      <c r="Q6584" s="47">
        <f ca="1">SUM(L$15:L6584)-SUM(M$15:M6584)</f>
        <v>16350</v>
      </c>
      <c r="R6584" s="47" t="str">
        <f t="shared" ca="1" si="1961"/>
        <v>M6587</v>
      </c>
      <c r="S6584" s="40">
        <f t="shared" ca="1" si="1949"/>
        <v>0</v>
      </c>
      <c r="T6584" s="46">
        <f t="shared" ca="1" si="1950"/>
        <v>65</v>
      </c>
      <c r="X6584" s="74">
        <f t="shared" ca="1" si="1951"/>
        <v>0.89903299066055931</v>
      </c>
      <c r="Y6584" s="75">
        <f t="shared" ca="1" si="1952"/>
        <v>0.89903299066055931</v>
      </c>
      <c r="Z6584" s="74">
        <f t="shared" ca="1" si="1953"/>
        <v>2.4572258016026676</v>
      </c>
      <c r="AA6584" s="76">
        <f t="shared" ca="1" si="1954"/>
        <v>899.03299066055934</v>
      </c>
      <c r="AB6584" s="76">
        <f t="shared" ca="1" si="1955"/>
        <v>2457.2258016026676</v>
      </c>
    </row>
    <row r="6585" spans="1:28" x14ac:dyDescent="0.25">
      <c r="A6585" s="2">
        <f t="shared" si="1956"/>
        <v>1</v>
      </c>
      <c r="B6585" s="16">
        <f ca="1">VLOOKUP(A6585,PERIODS!$O$4:$P$33,2,FALSE)</f>
        <v>2.4E-2</v>
      </c>
      <c r="C6585" s="15"/>
      <c r="D6585" s="18">
        <v>5000</v>
      </c>
      <c r="E6585" s="34">
        <f t="shared" ca="1" si="1957"/>
        <v>8616.0747818755808</v>
      </c>
      <c r="F6585" s="34">
        <f t="shared" ca="1" si="1958"/>
        <v>2400</v>
      </c>
      <c r="G6585" s="69">
        <f t="shared" ca="1" si="1944"/>
        <v>0</v>
      </c>
      <c r="H6585" s="34">
        <f t="shared" ca="1" si="1945"/>
        <v>-830.97388003268361</v>
      </c>
      <c r="I6585" s="34">
        <f t="shared" ca="1" si="1946"/>
        <v>1569.0261199673164</v>
      </c>
      <c r="J6585" s="18">
        <f ca="1">SUM(INDIRECT(ADDRESS(ROW(F6585),COLUMN(F6585),4)):INDIRECT(ADDRESS(ROW(F6585)+N$5-1,COLUMN(F6585),4)))</f>
        <v>19800</v>
      </c>
      <c r="K6585" s="18">
        <f t="shared" ca="1" si="1947"/>
        <v>0</v>
      </c>
      <c r="L6585" s="18">
        <f t="shared" ca="1" si="1959"/>
        <v>0</v>
      </c>
      <c r="M6585" s="18">
        <f t="shared" ca="1" si="1943"/>
        <v>16350</v>
      </c>
      <c r="N6585" s="34">
        <f t="shared" ca="1" si="1948"/>
        <v>23397.048661908266</v>
      </c>
      <c r="P6585" s="18">
        <f t="shared" ca="1" si="1960"/>
        <v>830.97388003268361</v>
      </c>
      <c r="Q6585" s="47">
        <f ca="1">SUM(L$15:L6585)-SUM(M$15:M6585)</f>
        <v>0</v>
      </c>
      <c r="R6585" s="47" t="str">
        <f t="shared" ca="1" si="1961"/>
        <v>M6588</v>
      </c>
      <c r="S6585" s="40">
        <f t="shared" ca="1" si="1949"/>
        <v>0</v>
      </c>
      <c r="T6585" s="46">
        <f t="shared" ca="1" si="1950"/>
        <v>6</v>
      </c>
      <c r="X6585" s="74">
        <f t="shared" ca="1" si="1951"/>
        <v>-0.83097388003268358</v>
      </c>
      <c r="Y6585" s="75">
        <f t="shared" ca="1" si="1952"/>
        <v>-0.83097388003268358</v>
      </c>
      <c r="Z6585" s="74">
        <f t="shared" ca="1" si="1953"/>
        <v>0.4356248333450079</v>
      </c>
      <c r="AA6585" s="76">
        <f t="shared" ca="1" si="1954"/>
        <v>-830.97388003268361</v>
      </c>
      <c r="AB6585" s="76">
        <f t="shared" ca="1" si="1955"/>
        <v>435.62483334500791</v>
      </c>
    </row>
    <row r="6586" spans="1:28" x14ac:dyDescent="0.25">
      <c r="A6586" s="2">
        <f t="shared" si="1956"/>
        <v>2</v>
      </c>
      <c r="B6586" s="16">
        <f ca="1">VLOOKUP(A6586,PERIODS!$O$4:$P$33,2,FALSE)</f>
        <v>2.5000000000000001E-2</v>
      </c>
      <c r="C6586" s="15"/>
      <c r="D6586" s="18">
        <v>5000</v>
      </c>
      <c r="E6586" s="34">
        <f t="shared" ca="1" si="1957"/>
        <v>23397.048661908266</v>
      </c>
      <c r="F6586" s="34">
        <f t="shared" ca="1" si="1958"/>
        <v>2500</v>
      </c>
      <c r="G6586" s="69">
        <f t="shared" ca="1" si="1944"/>
        <v>0</v>
      </c>
      <c r="H6586" s="34">
        <f t="shared" ca="1" si="1945"/>
        <v>717.01028318190129</v>
      </c>
      <c r="I6586" s="34">
        <f t="shared" ca="1" si="1946"/>
        <v>3217.0102831819013</v>
      </c>
      <c r="J6586" s="18">
        <f ca="1">SUM(INDIRECT(ADDRESS(ROW(F6586),COLUMN(F6586),4)):INDIRECT(ADDRESS(ROW(F6586)+N$5-1,COLUMN(F6586),4)))</f>
        <v>20700</v>
      </c>
      <c r="K6586" s="18">
        <f t="shared" ca="1" si="1947"/>
        <v>0</v>
      </c>
      <c r="L6586" s="18">
        <f t="shared" ca="1" si="1959"/>
        <v>0</v>
      </c>
      <c r="M6586" s="18">
        <f t="shared" ca="1" si="1943"/>
        <v>0</v>
      </c>
      <c r="N6586" s="34">
        <f t="shared" ca="1" si="1948"/>
        <v>20180.038378726364</v>
      </c>
      <c r="P6586" s="18">
        <f t="shared" ca="1" si="1960"/>
        <v>717.01028318190129</v>
      </c>
      <c r="Q6586" s="47">
        <f ca="1">SUM(L$15:L6586)-SUM(M$15:M6586)</f>
        <v>0</v>
      </c>
      <c r="R6586" s="47" t="str">
        <f t="shared" ca="1" si="1961"/>
        <v>M6589</v>
      </c>
      <c r="S6586" s="40">
        <f t="shared" ca="1" si="1949"/>
        <v>0</v>
      </c>
      <c r="T6586" s="46">
        <f t="shared" ca="1" si="1950"/>
        <v>24</v>
      </c>
      <c r="X6586" s="74">
        <f t="shared" ca="1" si="1951"/>
        <v>0.7170102831819013</v>
      </c>
      <c r="Y6586" s="75">
        <f t="shared" ca="1" si="1952"/>
        <v>0.7170102831819013</v>
      </c>
      <c r="Z6586" s="74">
        <f t="shared" ca="1" si="1953"/>
        <v>2.0483002096587315</v>
      </c>
      <c r="AA6586" s="76">
        <f t="shared" ca="1" si="1954"/>
        <v>717.01028318190129</v>
      </c>
      <c r="AB6586" s="76">
        <f t="shared" ca="1" si="1955"/>
        <v>2048.3002096587315</v>
      </c>
    </row>
    <row r="6587" spans="1:28" x14ac:dyDescent="0.25">
      <c r="A6587" s="2">
        <f t="shared" si="1956"/>
        <v>3</v>
      </c>
      <c r="B6587" s="16">
        <f ca="1">VLOOKUP(A6587,PERIODS!$O$4:$P$33,2,FALSE)</f>
        <v>2.5000000000000001E-2</v>
      </c>
      <c r="C6587" s="15"/>
      <c r="D6587" s="18">
        <v>5000</v>
      </c>
      <c r="E6587" s="34">
        <f t="shared" ca="1" si="1957"/>
        <v>20180.038378726364</v>
      </c>
      <c r="F6587" s="34">
        <f t="shared" ca="1" si="1958"/>
        <v>2500</v>
      </c>
      <c r="G6587" s="69">
        <f t="shared" ca="1" si="1944"/>
        <v>0</v>
      </c>
      <c r="H6587" s="34">
        <f t="shared" ca="1" si="1945"/>
        <v>-654.18245504744198</v>
      </c>
      <c r="I6587" s="34">
        <f t="shared" ca="1" si="1946"/>
        <v>1845.8175449525579</v>
      </c>
      <c r="J6587" s="18">
        <f ca="1">SUM(INDIRECT(ADDRESS(ROW(F6587),COLUMN(F6587),4)):INDIRECT(ADDRESS(ROW(F6587)+N$5-1,COLUMN(F6587),4)))</f>
        <v>21500</v>
      </c>
      <c r="K6587" s="18">
        <f t="shared" ca="1" si="1947"/>
        <v>16350</v>
      </c>
      <c r="L6587" s="18">
        <f t="shared" ca="1" si="1959"/>
        <v>16350</v>
      </c>
      <c r="M6587" s="18">
        <f t="shared" ca="1" si="1943"/>
        <v>0</v>
      </c>
      <c r="N6587" s="34">
        <f t="shared" ca="1" si="1948"/>
        <v>18334.220833773805</v>
      </c>
      <c r="P6587" s="18">
        <f t="shared" ca="1" si="1960"/>
        <v>654.18245504744198</v>
      </c>
      <c r="Q6587" s="47">
        <f ca="1">SUM(L$15:L6587)-SUM(M$15:M6587)</f>
        <v>16350</v>
      </c>
      <c r="R6587" s="47" t="str">
        <f t="shared" ca="1" si="1961"/>
        <v>M6590</v>
      </c>
      <c r="S6587" s="40">
        <f t="shared" ca="1" si="1949"/>
        <v>0</v>
      </c>
      <c r="T6587" s="46">
        <f t="shared" ca="1" si="1950"/>
        <v>40</v>
      </c>
      <c r="X6587" s="74">
        <f t="shared" ca="1" si="1951"/>
        <v>-0.65418245504744199</v>
      </c>
      <c r="Y6587" s="75">
        <f t="shared" ca="1" si="1952"/>
        <v>-0.65418245504744199</v>
      </c>
      <c r="Z6587" s="74">
        <f t="shared" ca="1" si="1953"/>
        <v>0.51986690346305653</v>
      </c>
      <c r="AA6587" s="76">
        <f t="shared" ca="1" si="1954"/>
        <v>-654.18245504744198</v>
      </c>
      <c r="AB6587" s="76">
        <f t="shared" ca="1" si="1955"/>
        <v>519.86690346305647</v>
      </c>
    </row>
    <row r="6588" spans="1:28" x14ac:dyDescent="0.25">
      <c r="A6588" s="2">
        <f t="shared" si="1956"/>
        <v>4</v>
      </c>
      <c r="B6588" s="16">
        <f ca="1">VLOOKUP(A6588,PERIODS!$O$4:$P$33,2,FALSE)</f>
        <v>2.5000000000000001E-2</v>
      </c>
      <c r="C6588" s="15"/>
      <c r="D6588" s="18">
        <v>5000</v>
      </c>
      <c r="E6588" s="34">
        <f t="shared" ca="1" si="1957"/>
        <v>18334.220833773805</v>
      </c>
      <c r="F6588" s="34">
        <f t="shared" ca="1" si="1958"/>
        <v>2500</v>
      </c>
      <c r="G6588" s="69">
        <f t="shared" ca="1" si="1944"/>
        <v>0</v>
      </c>
      <c r="H6588" s="34">
        <f t="shared" ca="1" si="1945"/>
        <v>-295.31346914352179</v>
      </c>
      <c r="I6588" s="34">
        <f t="shared" ca="1" si="1946"/>
        <v>2204.6865308564784</v>
      </c>
      <c r="J6588" s="18">
        <f ca="1">SUM(INDIRECT(ADDRESS(ROW(F6588),COLUMN(F6588),4)):INDIRECT(ADDRESS(ROW(F6588)+N$5-1,COLUMN(F6588),4)))</f>
        <v>22300</v>
      </c>
      <c r="K6588" s="18">
        <f t="shared" ca="1" si="1947"/>
        <v>16350</v>
      </c>
      <c r="L6588" s="18">
        <f t="shared" ca="1" si="1959"/>
        <v>0</v>
      </c>
      <c r="M6588" s="18">
        <f t="shared" ca="1" si="1943"/>
        <v>0</v>
      </c>
      <c r="N6588" s="34">
        <f t="shared" ca="1" si="1948"/>
        <v>16129.534302917327</v>
      </c>
      <c r="P6588" s="18">
        <f t="shared" ca="1" si="1960"/>
        <v>295.31346914352179</v>
      </c>
      <c r="Q6588" s="47">
        <f ca="1">SUM(L$15:L6588)-SUM(M$15:M6588)</f>
        <v>16350</v>
      </c>
      <c r="R6588" s="47" t="str">
        <f t="shared" ca="1" si="1961"/>
        <v>M6591</v>
      </c>
      <c r="S6588" s="40">
        <f t="shared" ca="1" si="1949"/>
        <v>0</v>
      </c>
      <c r="T6588" s="46">
        <f t="shared" ca="1" si="1950"/>
        <v>31</v>
      </c>
      <c r="X6588" s="74">
        <f t="shared" ca="1" si="1951"/>
        <v>-0.2953134691435218</v>
      </c>
      <c r="Y6588" s="75">
        <f t="shared" ca="1" si="1952"/>
        <v>-0.2953134691435218</v>
      </c>
      <c r="Z6588" s="74">
        <f t="shared" ca="1" si="1953"/>
        <v>0.74429823636295744</v>
      </c>
      <c r="AA6588" s="76">
        <f t="shared" ca="1" si="1954"/>
        <v>-295.31346914352179</v>
      </c>
      <c r="AB6588" s="76">
        <f t="shared" ca="1" si="1955"/>
        <v>744.29823636295748</v>
      </c>
    </row>
    <row r="6589" spans="1:28" x14ac:dyDescent="0.25">
      <c r="A6589" s="2">
        <f t="shared" si="1956"/>
        <v>5</v>
      </c>
      <c r="B6589" s="16">
        <f ca="1">VLOOKUP(A6589,PERIODS!$O$4:$P$33,2,FALSE)</f>
        <v>3.3000000000000002E-2</v>
      </c>
      <c r="C6589" s="15"/>
      <c r="D6589" s="18">
        <v>5000</v>
      </c>
      <c r="E6589" s="34">
        <f t="shared" ca="1" si="1957"/>
        <v>16129.534302917327</v>
      </c>
      <c r="F6589" s="34">
        <f t="shared" ca="1" si="1958"/>
        <v>3300</v>
      </c>
      <c r="G6589" s="69">
        <f t="shared" ca="1" si="1944"/>
        <v>0</v>
      </c>
      <c r="H6589" s="34">
        <f t="shared" ca="1" si="1945"/>
        <v>473.46517750132369</v>
      </c>
      <c r="I6589" s="34">
        <f t="shared" ca="1" si="1946"/>
        <v>3773.4651775013235</v>
      </c>
      <c r="J6589" s="18">
        <f ca="1">SUM(INDIRECT(ADDRESS(ROW(F6589),COLUMN(F6589),4)):INDIRECT(ADDRESS(ROW(F6589)+N$5-1,COLUMN(F6589),4)))</f>
        <v>23100</v>
      </c>
      <c r="K6589" s="18">
        <f t="shared" ca="1" si="1947"/>
        <v>16350</v>
      </c>
      <c r="L6589" s="18">
        <f t="shared" ca="1" si="1959"/>
        <v>0</v>
      </c>
      <c r="M6589" s="18">
        <f t="shared" ca="1" si="1943"/>
        <v>0</v>
      </c>
      <c r="N6589" s="34">
        <f t="shared" ca="1" si="1948"/>
        <v>12356.069125416005</v>
      </c>
      <c r="P6589" s="18">
        <f t="shared" ca="1" si="1960"/>
        <v>473.46517750132369</v>
      </c>
      <c r="Q6589" s="47">
        <f ca="1">SUM(L$15:L6589)-SUM(M$15:M6589)</f>
        <v>16350</v>
      </c>
      <c r="R6589" s="47" t="str">
        <f t="shared" ca="1" si="1961"/>
        <v>M6592</v>
      </c>
      <c r="S6589" s="40">
        <f t="shared" ca="1" si="1949"/>
        <v>0</v>
      </c>
      <c r="T6589" s="46">
        <f t="shared" ca="1" si="1950"/>
        <v>55</v>
      </c>
      <c r="X6589" s="74">
        <f t="shared" ca="1" si="1951"/>
        <v>0.47346517750132372</v>
      </c>
      <c r="Y6589" s="75">
        <f t="shared" ca="1" si="1952"/>
        <v>0.47346517750132372</v>
      </c>
      <c r="Z6589" s="74">
        <f t="shared" ca="1" si="1953"/>
        <v>1.605548074132211</v>
      </c>
      <c r="AA6589" s="76">
        <f t="shared" ca="1" si="1954"/>
        <v>473.46517750132369</v>
      </c>
      <c r="AB6589" s="76">
        <f t="shared" ca="1" si="1955"/>
        <v>1605.548074132211</v>
      </c>
    </row>
    <row r="6590" spans="1:28" x14ac:dyDescent="0.25">
      <c r="A6590" s="2">
        <f t="shared" si="1956"/>
        <v>6</v>
      </c>
      <c r="B6590" s="16">
        <f ca="1">VLOOKUP(A6590,PERIODS!$O$4:$P$33,2,FALSE)</f>
        <v>3.3000000000000002E-2</v>
      </c>
      <c r="C6590" s="15"/>
      <c r="D6590" s="18">
        <v>5000</v>
      </c>
      <c r="E6590" s="34">
        <f t="shared" ca="1" si="1957"/>
        <v>12356.069125416005</v>
      </c>
      <c r="F6590" s="34">
        <f t="shared" ca="1" si="1958"/>
        <v>3300</v>
      </c>
      <c r="G6590" s="69">
        <f t="shared" ca="1" si="1944"/>
        <v>0</v>
      </c>
      <c r="H6590" s="34">
        <f t="shared" ca="1" si="1945"/>
        <v>-680.79796893215314</v>
      </c>
      <c r="I6590" s="34">
        <f t="shared" ca="1" si="1946"/>
        <v>2619.2020310678467</v>
      </c>
      <c r="J6590" s="18">
        <f ca="1">SUM(INDIRECT(ADDRESS(ROW(F6590),COLUMN(F6590),4)):INDIRECT(ADDRESS(ROW(F6590)+N$5-1,COLUMN(F6590),4)))</f>
        <v>23100</v>
      </c>
      <c r="K6590" s="18">
        <f t="shared" ca="1" si="1947"/>
        <v>0</v>
      </c>
      <c r="L6590" s="18">
        <f t="shared" ca="1" si="1959"/>
        <v>0</v>
      </c>
      <c r="M6590" s="18">
        <f t="shared" ca="1" si="1943"/>
        <v>16350</v>
      </c>
      <c r="N6590" s="34">
        <f t="shared" ca="1" si="1948"/>
        <v>26086.867094348156</v>
      </c>
      <c r="P6590" s="18">
        <f t="shared" ca="1" si="1960"/>
        <v>680.79796893215314</v>
      </c>
      <c r="Q6590" s="47">
        <f ca="1">SUM(L$15:L6590)-SUM(M$15:M6590)</f>
        <v>0</v>
      </c>
      <c r="R6590" s="47" t="str">
        <f t="shared" ca="1" si="1961"/>
        <v>M6593</v>
      </c>
      <c r="S6590" s="40">
        <f t="shared" ca="1" si="1949"/>
        <v>0</v>
      </c>
      <c r="T6590" s="46">
        <f t="shared" ca="1" si="1950"/>
        <v>39</v>
      </c>
      <c r="X6590" s="74">
        <f t="shared" ca="1" si="1951"/>
        <v>-0.68079796893215316</v>
      </c>
      <c r="Y6590" s="75">
        <f t="shared" ca="1" si="1952"/>
        <v>-0.68079796893215316</v>
      </c>
      <c r="Z6590" s="74">
        <f t="shared" ca="1" si="1953"/>
        <v>0.50621288899759043</v>
      </c>
      <c r="AA6590" s="76">
        <f t="shared" ca="1" si="1954"/>
        <v>-680.79796893215314</v>
      </c>
      <c r="AB6590" s="76">
        <f t="shared" ca="1" si="1955"/>
        <v>506.21288899759043</v>
      </c>
    </row>
    <row r="6591" spans="1:28" x14ac:dyDescent="0.25">
      <c r="A6591" s="2">
        <f t="shared" si="1956"/>
        <v>7</v>
      </c>
      <c r="B6591" s="16">
        <f ca="1">VLOOKUP(A6591,PERIODS!$O$4:$P$33,2,FALSE)</f>
        <v>3.3000000000000002E-2</v>
      </c>
      <c r="C6591" s="15"/>
      <c r="D6591" s="18">
        <v>5000</v>
      </c>
      <c r="E6591" s="34">
        <f t="shared" ca="1" si="1957"/>
        <v>26086.867094348156</v>
      </c>
      <c r="F6591" s="34">
        <f t="shared" ca="1" si="1958"/>
        <v>3300</v>
      </c>
      <c r="G6591" s="69">
        <f t="shared" ca="1" si="1944"/>
        <v>0</v>
      </c>
      <c r="H6591" s="34">
        <f t="shared" ca="1" si="1945"/>
        <v>-189.92697762039171</v>
      </c>
      <c r="I6591" s="34">
        <f t="shared" ca="1" si="1946"/>
        <v>3110.0730223796081</v>
      </c>
      <c r="J6591" s="18">
        <f ca="1">SUM(INDIRECT(ADDRESS(ROW(F6591),COLUMN(F6591),4)):INDIRECT(ADDRESS(ROW(F6591)+N$5-1,COLUMN(F6591),4)))</f>
        <v>23100</v>
      </c>
      <c r="K6591" s="18">
        <f t="shared" ca="1" si="1947"/>
        <v>0</v>
      </c>
      <c r="L6591" s="18">
        <f t="shared" ca="1" si="1959"/>
        <v>0</v>
      </c>
      <c r="M6591" s="18">
        <f t="shared" ca="1" si="1943"/>
        <v>0</v>
      </c>
      <c r="N6591" s="34">
        <f t="shared" ca="1" si="1948"/>
        <v>22976.794071968547</v>
      </c>
      <c r="P6591" s="18">
        <f t="shared" ca="1" si="1960"/>
        <v>189.92697762039171</v>
      </c>
      <c r="Q6591" s="47">
        <f ca="1">SUM(L$15:L6591)-SUM(M$15:M6591)</f>
        <v>0</v>
      </c>
      <c r="R6591" s="47" t="str">
        <f t="shared" ca="1" si="1961"/>
        <v>M6594</v>
      </c>
      <c r="S6591" s="40">
        <f t="shared" ca="1" si="1949"/>
        <v>0</v>
      </c>
      <c r="T6591" s="46">
        <f t="shared" ca="1" si="1950"/>
        <v>34</v>
      </c>
      <c r="X6591" s="74">
        <f t="shared" ca="1" si="1951"/>
        <v>-0.18992697762039171</v>
      </c>
      <c r="Y6591" s="75">
        <f t="shared" ca="1" si="1952"/>
        <v>-0.18992697762039171</v>
      </c>
      <c r="Z6591" s="74">
        <f t="shared" ca="1" si="1953"/>
        <v>0.82701952267199919</v>
      </c>
      <c r="AA6591" s="76">
        <f t="shared" ca="1" si="1954"/>
        <v>-189.92697762039171</v>
      </c>
      <c r="AB6591" s="76">
        <f t="shared" ca="1" si="1955"/>
        <v>827.0195226719992</v>
      </c>
    </row>
    <row r="6592" spans="1:28" x14ac:dyDescent="0.25">
      <c r="A6592" s="2">
        <f t="shared" si="1956"/>
        <v>8</v>
      </c>
      <c r="B6592" s="16">
        <f ca="1">VLOOKUP(A6592,PERIODS!$O$4:$P$33,2,FALSE)</f>
        <v>3.3000000000000002E-2</v>
      </c>
      <c r="C6592" s="15"/>
      <c r="D6592" s="18">
        <v>5000</v>
      </c>
      <c r="E6592" s="34">
        <f t="shared" ca="1" si="1957"/>
        <v>22976.794071968547</v>
      </c>
      <c r="F6592" s="34">
        <f t="shared" ca="1" si="1958"/>
        <v>3300</v>
      </c>
      <c r="G6592" s="69">
        <f t="shared" ca="1" si="1944"/>
        <v>0</v>
      </c>
      <c r="H6592" s="34">
        <f t="shared" ca="1" si="1945"/>
        <v>428.39070886661443</v>
      </c>
      <c r="I6592" s="34">
        <f t="shared" ca="1" si="1946"/>
        <v>3728.3907088666147</v>
      </c>
      <c r="J6592" s="18">
        <f ca="1">SUM(INDIRECT(ADDRESS(ROW(F6592),COLUMN(F6592),4)):INDIRECT(ADDRESS(ROW(F6592)+N$5-1,COLUMN(F6592),4)))</f>
        <v>23100</v>
      </c>
      <c r="K6592" s="18">
        <f t="shared" ca="1" si="1947"/>
        <v>16350</v>
      </c>
      <c r="L6592" s="18">
        <f t="shared" ca="1" si="1959"/>
        <v>16350</v>
      </c>
      <c r="M6592" s="18">
        <f t="shared" ca="1" si="1943"/>
        <v>0</v>
      </c>
      <c r="N6592" s="34">
        <f t="shared" ca="1" si="1948"/>
        <v>19248.403363101934</v>
      </c>
      <c r="P6592" s="18">
        <f t="shared" ca="1" si="1960"/>
        <v>428.39070886661443</v>
      </c>
      <c r="Q6592" s="47">
        <f ca="1">SUM(L$15:L6592)-SUM(M$15:M6592)</f>
        <v>16350</v>
      </c>
      <c r="R6592" s="47" t="str">
        <f t="shared" ca="1" si="1961"/>
        <v>M6595</v>
      </c>
      <c r="S6592" s="40">
        <f t="shared" ca="1" si="1949"/>
        <v>0</v>
      </c>
      <c r="T6592" s="46">
        <f t="shared" ca="1" si="1950"/>
        <v>76</v>
      </c>
      <c r="X6592" s="74">
        <f t="shared" ca="1" si="1951"/>
        <v>0.42839070886661446</v>
      </c>
      <c r="Y6592" s="75">
        <f t="shared" ca="1" si="1952"/>
        <v>0.42839070886661446</v>
      </c>
      <c r="Z6592" s="74">
        <f t="shared" ca="1" si="1953"/>
        <v>1.5347856181870771</v>
      </c>
      <c r="AA6592" s="76">
        <f t="shared" ca="1" si="1954"/>
        <v>428.39070886661443</v>
      </c>
      <c r="AB6592" s="76">
        <f t="shared" ca="1" si="1955"/>
        <v>1534.7856181870773</v>
      </c>
    </row>
    <row r="6593" spans="1:28" x14ac:dyDescent="0.25">
      <c r="A6593" s="2">
        <f t="shared" si="1956"/>
        <v>9</v>
      </c>
      <c r="B6593" s="16">
        <f ca="1">VLOOKUP(A6593,PERIODS!$O$4:$P$33,2,FALSE)</f>
        <v>3.3000000000000002E-2</v>
      </c>
      <c r="C6593" s="15"/>
      <c r="D6593" s="18">
        <v>5000</v>
      </c>
      <c r="E6593" s="34">
        <f t="shared" ca="1" si="1957"/>
        <v>19248.403363101934</v>
      </c>
      <c r="F6593" s="34">
        <f t="shared" ca="1" si="1958"/>
        <v>3300</v>
      </c>
      <c r="G6593" s="69">
        <f t="shared" ca="1" si="1944"/>
        <v>0</v>
      </c>
      <c r="H6593" s="34">
        <f t="shared" ca="1" si="1945"/>
        <v>-748.03078883083617</v>
      </c>
      <c r="I6593" s="34">
        <f t="shared" ca="1" si="1946"/>
        <v>2551.9692111691638</v>
      </c>
      <c r="J6593" s="18">
        <f ca="1">SUM(INDIRECT(ADDRESS(ROW(F6593),COLUMN(F6593),4)):INDIRECT(ADDRESS(ROW(F6593)+N$5-1,COLUMN(F6593),4)))</f>
        <v>23100</v>
      </c>
      <c r="K6593" s="18">
        <f t="shared" ca="1" si="1947"/>
        <v>16350</v>
      </c>
      <c r="L6593" s="18">
        <f t="shared" ca="1" si="1959"/>
        <v>0</v>
      </c>
      <c r="M6593" s="18">
        <f t="shared" ca="1" si="1943"/>
        <v>0</v>
      </c>
      <c r="N6593" s="34">
        <f t="shared" ca="1" si="1948"/>
        <v>16696.434151932772</v>
      </c>
      <c r="P6593" s="18">
        <f t="shared" ca="1" si="1960"/>
        <v>748.03078883083617</v>
      </c>
      <c r="Q6593" s="47">
        <f ca="1">SUM(L$15:L6593)-SUM(M$15:M6593)</f>
        <v>16350</v>
      </c>
      <c r="R6593" s="47" t="str">
        <f t="shared" ca="1" si="1961"/>
        <v>M6596</v>
      </c>
      <c r="S6593" s="40">
        <f t="shared" ca="1" si="1949"/>
        <v>0</v>
      </c>
      <c r="T6593" s="46">
        <f t="shared" ca="1" si="1950"/>
        <v>19</v>
      </c>
      <c r="X6593" s="74">
        <f t="shared" ca="1" si="1951"/>
        <v>-0.74803078883083618</v>
      </c>
      <c r="Y6593" s="75">
        <f t="shared" ca="1" si="1952"/>
        <v>-0.74803078883083618</v>
      </c>
      <c r="Z6593" s="74">
        <f t="shared" ca="1" si="1953"/>
        <v>0.47329765870385626</v>
      </c>
      <c r="AA6593" s="76">
        <f t="shared" ca="1" si="1954"/>
        <v>-748.03078883083617</v>
      </c>
      <c r="AB6593" s="76">
        <f t="shared" ca="1" si="1955"/>
        <v>473.29765870385626</v>
      </c>
    </row>
    <row r="6594" spans="1:28" x14ac:dyDescent="0.25">
      <c r="A6594" s="2">
        <f t="shared" si="1956"/>
        <v>10</v>
      </c>
      <c r="B6594" s="16">
        <f ca="1">VLOOKUP(A6594,PERIODS!$O$4:$P$33,2,FALSE)</f>
        <v>3.3000000000000002E-2</v>
      </c>
      <c r="C6594" s="15"/>
      <c r="D6594" s="18">
        <v>5000</v>
      </c>
      <c r="E6594" s="34">
        <f t="shared" ca="1" si="1957"/>
        <v>16696.434151932772</v>
      </c>
      <c r="F6594" s="34">
        <f t="shared" ca="1" si="1958"/>
        <v>3300</v>
      </c>
      <c r="G6594" s="69">
        <f t="shared" ca="1" si="1944"/>
        <v>0</v>
      </c>
      <c r="H6594" s="34">
        <f t="shared" ca="1" si="1945"/>
        <v>544.18043307256653</v>
      </c>
      <c r="I6594" s="34">
        <f t="shared" ca="1" si="1946"/>
        <v>3844.1804330725663</v>
      </c>
      <c r="J6594" s="18">
        <f ca="1">SUM(INDIRECT(ADDRESS(ROW(F6594),COLUMN(F6594),4)):INDIRECT(ADDRESS(ROW(F6594)+N$5-1,COLUMN(F6594),4)))</f>
        <v>23100</v>
      </c>
      <c r="K6594" s="18">
        <f t="shared" ca="1" si="1947"/>
        <v>16350</v>
      </c>
      <c r="L6594" s="18">
        <f t="shared" ca="1" si="1959"/>
        <v>0</v>
      </c>
      <c r="M6594" s="18">
        <f t="shared" ca="1" si="1943"/>
        <v>0</v>
      </c>
      <c r="N6594" s="34">
        <f t="shared" ca="1" si="1948"/>
        <v>12852.253718860205</v>
      </c>
      <c r="P6594" s="18">
        <f t="shared" ca="1" si="1960"/>
        <v>544.18043307256653</v>
      </c>
      <c r="Q6594" s="47">
        <f ca="1">SUM(L$15:L6594)-SUM(M$15:M6594)</f>
        <v>16350</v>
      </c>
      <c r="R6594" s="47" t="str">
        <f t="shared" ca="1" si="1961"/>
        <v>M6597</v>
      </c>
      <c r="S6594" s="40">
        <f t="shared" ca="1" si="1949"/>
        <v>0</v>
      </c>
      <c r="T6594" s="46">
        <f t="shared" ca="1" si="1950"/>
        <v>42</v>
      </c>
      <c r="X6594" s="74">
        <f t="shared" ca="1" si="1951"/>
        <v>0.54418043307256658</v>
      </c>
      <c r="Y6594" s="75">
        <f t="shared" ca="1" si="1952"/>
        <v>0.54418043307256658</v>
      </c>
      <c r="Z6594" s="74">
        <f t="shared" ca="1" si="1953"/>
        <v>1.7231955294263241</v>
      </c>
      <c r="AA6594" s="76">
        <f t="shared" ca="1" si="1954"/>
        <v>544.18043307256653</v>
      </c>
      <c r="AB6594" s="76">
        <f t="shared" ca="1" si="1955"/>
        <v>1723.1955294263241</v>
      </c>
    </row>
    <row r="6595" spans="1:28" x14ac:dyDescent="0.25">
      <c r="A6595" s="2">
        <f t="shared" si="1956"/>
        <v>11</v>
      </c>
      <c r="B6595" s="16">
        <f ca="1">VLOOKUP(A6595,PERIODS!$O$4:$P$33,2,FALSE)</f>
        <v>3.3000000000000002E-2</v>
      </c>
      <c r="C6595" s="15"/>
      <c r="D6595" s="18">
        <v>5000</v>
      </c>
      <c r="E6595" s="34">
        <f t="shared" ca="1" si="1957"/>
        <v>12852.253718860205</v>
      </c>
      <c r="F6595" s="34">
        <f t="shared" ca="1" si="1958"/>
        <v>3300</v>
      </c>
      <c r="G6595" s="69">
        <f t="shared" ca="1" si="1944"/>
        <v>0</v>
      </c>
      <c r="H6595" s="34">
        <f t="shared" ca="1" si="1945"/>
        <v>1365.0412068094629</v>
      </c>
      <c r="I6595" s="34">
        <f t="shared" ca="1" si="1946"/>
        <v>4665.0412068094629</v>
      </c>
      <c r="J6595" s="18">
        <f ca="1">SUM(INDIRECT(ADDRESS(ROW(F6595),COLUMN(F6595),4)):INDIRECT(ADDRESS(ROW(F6595)+N$5-1,COLUMN(F6595),4)))</f>
        <v>23300</v>
      </c>
      <c r="K6595" s="18">
        <f t="shared" ca="1" si="1947"/>
        <v>0</v>
      </c>
      <c r="L6595" s="18">
        <f t="shared" ca="1" si="1959"/>
        <v>0</v>
      </c>
      <c r="M6595" s="18">
        <f t="shared" ca="1" si="1943"/>
        <v>16350</v>
      </c>
      <c r="N6595" s="34">
        <f t="shared" ca="1" si="1948"/>
        <v>24537.212512050741</v>
      </c>
      <c r="P6595" s="18">
        <f t="shared" ca="1" si="1960"/>
        <v>1365.0412068094629</v>
      </c>
      <c r="Q6595" s="47">
        <f ca="1">SUM(L$15:L6595)-SUM(M$15:M6595)</f>
        <v>0</v>
      </c>
      <c r="R6595" s="47" t="str">
        <f t="shared" ca="1" si="1961"/>
        <v>M6598</v>
      </c>
      <c r="S6595" s="40">
        <f t="shared" ca="1" si="1949"/>
        <v>0</v>
      </c>
      <c r="T6595" s="46">
        <f t="shared" ca="1" si="1950"/>
        <v>12</v>
      </c>
      <c r="X6595" s="74">
        <f t="shared" ca="1" si="1951"/>
        <v>1.3650412068094628</v>
      </c>
      <c r="Y6595" s="75">
        <f t="shared" ca="1" si="1952"/>
        <v>1.3650412068094628</v>
      </c>
      <c r="Z6595" s="74">
        <f t="shared" ca="1" si="1953"/>
        <v>3.9158844097709311</v>
      </c>
      <c r="AA6595" s="76">
        <f t="shared" ca="1" si="1954"/>
        <v>1365.0412068094629</v>
      </c>
      <c r="AB6595" s="76">
        <f t="shared" ca="1" si="1955"/>
        <v>3915.8844097709311</v>
      </c>
    </row>
    <row r="6596" spans="1:28" x14ac:dyDescent="0.25">
      <c r="A6596" s="2">
        <f t="shared" si="1956"/>
        <v>12</v>
      </c>
      <c r="B6596" s="16">
        <f ca="1">VLOOKUP(A6596,PERIODS!$O$4:$P$33,2,FALSE)</f>
        <v>3.3000000000000002E-2</v>
      </c>
      <c r="C6596" s="15"/>
      <c r="D6596" s="18">
        <v>5000</v>
      </c>
      <c r="E6596" s="34">
        <f t="shared" ca="1" si="1957"/>
        <v>24537.212512050741</v>
      </c>
      <c r="F6596" s="34">
        <f t="shared" ca="1" si="1958"/>
        <v>3300</v>
      </c>
      <c r="G6596" s="69">
        <f t="shared" ca="1" si="1944"/>
        <v>0</v>
      </c>
      <c r="H6596" s="34">
        <f t="shared" ca="1" si="1945"/>
        <v>-1131.1006981034511</v>
      </c>
      <c r="I6596" s="34">
        <f t="shared" ca="1" si="1946"/>
        <v>2168.8993018965489</v>
      </c>
      <c r="J6596" s="18">
        <f ca="1">SUM(INDIRECT(ADDRESS(ROW(F6596),COLUMN(F6596),4)):INDIRECT(ADDRESS(ROW(F6596)+N$5-1,COLUMN(F6596),4)))</f>
        <v>23500</v>
      </c>
      <c r="K6596" s="18">
        <f t="shared" ca="1" si="1947"/>
        <v>0</v>
      </c>
      <c r="L6596" s="18">
        <f t="shared" ca="1" si="1959"/>
        <v>0</v>
      </c>
      <c r="M6596" s="18">
        <f t="shared" ca="1" si="1943"/>
        <v>0</v>
      </c>
      <c r="N6596" s="34">
        <f t="shared" ca="1" si="1948"/>
        <v>22368.313210154192</v>
      </c>
      <c r="P6596" s="18">
        <f t="shared" ca="1" si="1960"/>
        <v>1131.1006981034511</v>
      </c>
      <c r="Q6596" s="47">
        <f ca="1">SUM(L$15:L6596)-SUM(M$15:M6596)</f>
        <v>0</v>
      </c>
      <c r="R6596" s="47" t="str">
        <f t="shared" ca="1" si="1961"/>
        <v>M6599</v>
      </c>
      <c r="S6596" s="40">
        <f t="shared" ca="1" si="1949"/>
        <v>0</v>
      </c>
      <c r="T6596" s="46">
        <f t="shared" ca="1" si="1950"/>
        <v>81</v>
      </c>
      <c r="X6596" s="74">
        <f t="shared" ca="1" si="1951"/>
        <v>-1.131100698103451</v>
      </c>
      <c r="Y6596" s="75">
        <f t="shared" ca="1" si="1952"/>
        <v>-1.131100698103451</v>
      </c>
      <c r="Z6596" s="74">
        <f t="shared" ca="1" si="1953"/>
        <v>0.32267788994104157</v>
      </c>
      <c r="AA6596" s="76">
        <f t="shared" ca="1" si="1954"/>
        <v>-1131.1006981034511</v>
      </c>
      <c r="AB6596" s="76">
        <f t="shared" ca="1" si="1955"/>
        <v>322.6778899410416</v>
      </c>
    </row>
    <row r="6597" spans="1:28" x14ac:dyDescent="0.25">
      <c r="A6597" s="2">
        <f t="shared" si="1956"/>
        <v>13</v>
      </c>
      <c r="B6597" s="16">
        <f ca="1">VLOOKUP(A6597,PERIODS!$O$4:$P$33,2,FALSE)</f>
        <v>3.3000000000000002E-2</v>
      </c>
      <c r="C6597" s="15"/>
      <c r="D6597" s="18">
        <v>5000</v>
      </c>
      <c r="E6597" s="34">
        <f t="shared" ca="1" si="1957"/>
        <v>22368.313210154192</v>
      </c>
      <c r="F6597" s="34">
        <f t="shared" ca="1" si="1958"/>
        <v>3300</v>
      </c>
      <c r="G6597" s="69">
        <f t="shared" ca="1" si="1944"/>
        <v>0</v>
      </c>
      <c r="H6597" s="34">
        <f t="shared" ca="1" si="1945"/>
        <v>452.58272857943774</v>
      </c>
      <c r="I6597" s="34">
        <f t="shared" ca="1" si="1946"/>
        <v>3752.5827285794376</v>
      </c>
      <c r="J6597" s="18">
        <f ca="1">SUM(INDIRECT(ADDRESS(ROW(F6597),COLUMN(F6597),4)):INDIRECT(ADDRESS(ROW(F6597)+N$5-1,COLUMN(F6597),4)))</f>
        <v>23700</v>
      </c>
      <c r="K6597" s="18">
        <f t="shared" ca="1" si="1947"/>
        <v>16350</v>
      </c>
      <c r="L6597" s="18">
        <f t="shared" ca="1" si="1959"/>
        <v>16350</v>
      </c>
      <c r="M6597" s="18">
        <f t="shared" ca="1" si="1943"/>
        <v>0</v>
      </c>
      <c r="N6597" s="34">
        <f t="shared" ca="1" si="1948"/>
        <v>18615.730481574756</v>
      </c>
      <c r="P6597" s="18">
        <f t="shared" ca="1" si="1960"/>
        <v>452.58272857943774</v>
      </c>
      <c r="Q6597" s="47">
        <f ca="1">SUM(L$15:L6597)-SUM(M$15:M6597)</f>
        <v>16350</v>
      </c>
      <c r="R6597" s="47" t="str">
        <f t="shared" ca="1" si="1961"/>
        <v>M6600</v>
      </c>
      <c r="S6597" s="40">
        <f t="shared" ca="1" si="1949"/>
        <v>0</v>
      </c>
      <c r="T6597" s="46">
        <f t="shared" ca="1" si="1950"/>
        <v>13</v>
      </c>
      <c r="X6597" s="74">
        <f t="shared" ca="1" si="1951"/>
        <v>0.45258272857943777</v>
      </c>
      <c r="Y6597" s="75">
        <f t="shared" ca="1" si="1952"/>
        <v>0.45258272857943777</v>
      </c>
      <c r="Z6597" s="74">
        <f t="shared" ca="1" si="1953"/>
        <v>1.572367945402142</v>
      </c>
      <c r="AA6597" s="76">
        <f t="shared" ca="1" si="1954"/>
        <v>452.58272857943774</v>
      </c>
      <c r="AB6597" s="76">
        <f t="shared" ca="1" si="1955"/>
        <v>1572.3679454021419</v>
      </c>
    </row>
    <row r="6598" spans="1:28" x14ac:dyDescent="0.25">
      <c r="A6598" s="2">
        <f t="shared" si="1956"/>
        <v>14</v>
      </c>
      <c r="B6598" s="16">
        <f ca="1">VLOOKUP(A6598,PERIODS!$O$4:$P$33,2,FALSE)</f>
        <v>3.3000000000000002E-2</v>
      </c>
      <c r="C6598" s="15"/>
      <c r="D6598" s="18">
        <v>5000</v>
      </c>
      <c r="E6598" s="34">
        <f t="shared" ca="1" si="1957"/>
        <v>18615.730481574756</v>
      </c>
      <c r="F6598" s="34">
        <f t="shared" ca="1" si="1958"/>
        <v>3300</v>
      </c>
      <c r="G6598" s="69">
        <f t="shared" ca="1" si="1944"/>
        <v>0</v>
      </c>
      <c r="H6598" s="34">
        <f t="shared" ca="1" si="1945"/>
        <v>232.27114759167904</v>
      </c>
      <c r="I6598" s="34">
        <f t="shared" ca="1" si="1946"/>
        <v>3532.271147591679</v>
      </c>
      <c r="J6598" s="18">
        <f ca="1">SUM(INDIRECT(ADDRESS(ROW(F6598),COLUMN(F6598),4)):INDIRECT(ADDRESS(ROW(F6598)+N$5-1,COLUMN(F6598),4)))</f>
        <v>23900</v>
      </c>
      <c r="K6598" s="18">
        <f t="shared" ca="1" si="1947"/>
        <v>16350</v>
      </c>
      <c r="L6598" s="18">
        <f t="shared" ca="1" si="1959"/>
        <v>0</v>
      </c>
      <c r="M6598" s="18">
        <f t="shared" ca="1" si="1943"/>
        <v>0</v>
      </c>
      <c r="N6598" s="34">
        <f t="shared" ca="1" si="1948"/>
        <v>15083.459333983077</v>
      </c>
      <c r="P6598" s="18">
        <f t="shared" ca="1" si="1960"/>
        <v>232.27114759167904</v>
      </c>
      <c r="Q6598" s="47">
        <f ca="1">SUM(L$15:L6598)-SUM(M$15:M6598)</f>
        <v>16350</v>
      </c>
      <c r="R6598" s="47" t="str">
        <f t="shared" ca="1" si="1961"/>
        <v>M6601</v>
      </c>
      <c r="S6598" s="40">
        <f t="shared" ca="1" si="1949"/>
        <v>0</v>
      </c>
      <c r="T6598" s="46">
        <f t="shared" ca="1" si="1950"/>
        <v>24</v>
      </c>
      <c r="X6598" s="74">
        <f t="shared" ca="1" si="1951"/>
        <v>0.23227114759167905</v>
      </c>
      <c r="Y6598" s="75">
        <f t="shared" ca="1" si="1952"/>
        <v>0.23227114759167905</v>
      </c>
      <c r="Z6598" s="74">
        <f t="shared" ca="1" si="1953"/>
        <v>1.2614617247692128</v>
      </c>
      <c r="AA6598" s="76">
        <f t="shared" ca="1" si="1954"/>
        <v>232.27114759167904</v>
      </c>
      <c r="AB6598" s="76">
        <f t="shared" ca="1" si="1955"/>
        <v>1261.4617247692129</v>
      </c>
    </row>
    <row r="6599" spans="1:28" x14ac:dyDescent="0.25">
      <c r="A6599" s="2">
        <f t="shared" si="1956"/>
        <v>15</v>
      </c>
      <c r="B6599" s="16">
        <f ca="1">VLOOKUP(A6599,PERIODS!$O$4:$P$33,2,FALSE)</f>
        <v>3.3000000000000002E-2</v>
      </c>
      <c r="C6599" s="15"/>
      <c r="D6599" s="18">
        <v>5000</v>
      </c>
      <c r="E6599" s="34">
        <f t="shared" ca="1" si="1957"/>
        <v>15083.459333983077</v>
      </c>
      <c r="F6599" s="34">
        <f t="shared" ca="1" si="1958"/>
        <v>3300</v>
      </c>
      <c r="G6599" s="69">
        <f t="shared" ca="1" si="1944"/>
        <v>0</v>
      </c>
      <c r="H6599" s="34">
        <f t="shared" ca="1" si="1945"/>
        <v>-1232.4444229477342</v>
      </c>
      <c r="I6599" s="34">
        <f t="shared" ca="1" si="1946"/>
        <v>2067.555577052266</v>
      </c>
      <c r="J6599" s="18">
        <f ca="1">SUM(INDIRECT(ADDRESS(ROW(F6599),COLUMN(F6599),4)):INDIRECT(ADDRESS(ROW(F6599)+N$5-1,COLUMN(F6599),4)))</f>
        <v>24100</v>
      </c>
      <c r="K6599" s="18">
        <f t="shared" ca="1" si="1947"/>
        <v>16350</v>
      </c>
      <c r="L6599" s="18">
        <f t="shared" ca="1" si="1959"/>
        <v>0</v>
      </c>
      <c r="M6599" s="18">
        <f t="shared" ca="1" si="1943"/>
        <v>0</v>
      </c>
      <c r="N6599" s="34">
        <f t="shared" ca="1" si="1948"/>
        <v>13015.903756930811</v>
      </c>
      <c r="P6599" s="18">
        <f t="shared" ca="1" si="1960"/>
        <v>1232.4444229477342</v>
      </c>
      <c r="Q6599" s="47">
        <f ca="1">SUM(L$15:L6599)-SUM(M$15:M6599)</f>
        <v>16350</v>
      </c>
      <c r="R6599" s="47" t="str">
        <f t="shared" ca="1" si="1961"/>
        <v>M6602</v>
      </c>
      <c r="S6599" s="40">
        <f t="shared" ca="1" si="1949"/>
        <v>0</v>
      </c>
      <c r="T6599" s="46">
        <f t="shared" ca="1" si="1950"/>
        <v>30</v>
      </c>
      <c r="X6599" s="74">
        <f t="shared" ca="1" si="1951"/>
        <v>-1.2324444229477343</v>
      </c>
      <c r="Y6599" s="75">
        <f t="shared" ca="1" si="1952"/>
        <v>-1.2324444229477343</v>
      </c>
      <c r="Z6599" s="74">
        <f t="shared" ca="1" si="1953"/>
        <v>0.29157896353924817</v>
      </c>
      <c r="AA6599" s="76">
        <f t="shared" ca="1" si="1954"/>
        <v>-1232.4444229477342</v>
      </c>
      <c r="AB6599" s="76">
        <f t="shared" ca="1" si="1955"/>
        <v>291.57896353924815</v>
      </c>
    </row>
    <row r="6600" spans="1:28" x14ac:dyDescent="0.25">
      <c r="A6600" s="2">
        <f t="shared" si="1956"/>
        <v>16</v>
      </c>
      <c r="B6600" s="16">
        <f ca="1">VLOOKUP(A6600,PERIODS!$O$4:$P$33,2,FALSE)</f>
        <v>3.3000000000000002E-2</v>
      </c>
      <c r="C6600" s="15"/>
      <c r="D6600" s="18">
        <v>5000</v>
      </c>
      <c r="E6600" s="34">
        <f t="shared" ca="1" si="1957"/>
        <v>13015.903756930811</v>
      </c>
      <c r="F6600" s="34">
        <f t="shared" ca="1" si="1958"/>
        <v>3300</v>
      </c>
      <c r="G6600" s="69">
        <f t="shared" ca="1" si="1944"/>
        <v>0</v>
      </c>
      <c r="H6600" s="34">
        <f t="shared" ca="1" si="1945"/>
        <v>710.02122806412012</v>
      </c>
      <c r="I6600" s="34">
        <f t="shared" ca="1" si="1946"/>
        <v>4010.0212280641199</v>
      </c>
      <c r="J6600" s="18">
        <f ca="1">SUM(INDIRECT(ADDRESS(ROW(F6600),COLUMN(F6600),4)):INDIRECT(ADDRESS(ROW(F6600)+N$5-1,COLUMN(F6600),4)))</f>
        <v>24300</v>
      </c>
      <c r="K6600" s="18">
        <f t="shared" ca="1" si="1947"/>
        <v>0</v>
      </c>
      <c r="L6600" s="18">
        <f t="shared" ca="1" si="1959"/>
        <v>0</v>
      </c>
      <c r="M6600" s="18">
        <f t="shared" ca="1" si="1943"/>
        <v>16350</v>
      </c>
      <c r="N6600" s="34">
        <f t="shared" ca="1" si="1948"/>
        <v>25355.882528866692</v>
      </c>
      <c r="P6600" s="18">
        <f t="shared" ca="1" si="1960"/>
        <v>710.02122806412012</v>
      </c>
      <c r="Q6600" s="47">
        <f ca="1">SUM(L$15:L6600)-SUM(M$15:M6600)</f>
        <v>0</v>
      </c>
      <c r="R6600" s="47" t="str">
        <f t="shared" ca="1" si="1961"/>
        <v>M6603</v>
      </c>
      <c r="S6600" s="40">
        <f t="shared" ca="1" si="1949"/>
        <v>0</v>
      </c>
      <c r="T6600" s="46">
        <f t="shared" ca="1" si="1950"/>
        <v>42</v>
      </c>
      <c r="X6600" s="74">
        <f t="shared" ca="1" si="1951"/>
        <v>0.71002122806412016</v>
      </c>
      <c r="Y6600" s="75">
        <f t="shared" ca="1" si="1952"/>
        <v>0.71002122806412016</v>
      </c>
      <c r="Z6600" s="74">
        <f t="shared" ca="1" si="1953"/>
        <v>2.0340344368019019</v>
      </c>
      <c r="AA6600" s="76">
        <f t="shared" ca="1" si="1954"/>
        <v>710.02122806412012</v>
      </c>
      <c r="AB6600" s="76">
        <f t="shared" ca="1" si="1955"/>
        <v>2034.0344368019018</v>
      </c>
    </row>
    <row r="6601" spans="1:28" x14ac:dyDescent="0.25">
      <c r="A6601" s="2">
        <f t="shared" si="1956"/>
        <v>17</v>
      </c>
      <c r="B6601" s="16">
        <f ca="1">VLOOKUP(A6601,PERIODS!$O$4:$P$33,2,FALSE)</f>
        <v>3.5000000000000003E-2</v>
      </c>
      <c r="C6601" s="15"/>
      <c r="D6601" s="18">
        <v>5000</v>
      </c>
      <c r="E6601" s="34">
        <f t="shared" ca="1" si="1957"/>
        <v>25355.882528866692</v>
      </c>
      <c r="F6601" s="34">
        <f t="shared" ca="1" si="1958"/>
        <v>3500.0000000000005</v>
      </c>
      <c r="G6601" s="69">
        <f t="shared" ca="1" si="1944"/>
        <v>0</v>
      </c>
      <c r="H6601" s="34">
        <f t="shared" ca="1" si="1945"/>
        <v>1194.3727677070572</v>
      </c>
      <c r="I6601" s="34">
        <f t="shared" ca="1" si="1946"/>
        <v>4694.3727677070574</v>
      </c>
      <c r="J6601" s="18">
        <f ca="1">SUM(INDIRECT(ADDRESS(ROW(F6601),COLUMN(F6601),4)):INDIRECT(ADDRESS(ROW(F6601)+N$5-1,COLUMN(F6601),4)))</f>
        <v>24500.000000000004</v>
      </c>
      <c r="K6601" s="18">
        <f t="shared" ca="1" si="1947"/>
        <v>0</v>
      </c>
      <c r="L6601" s="18">
        <f t="shared" ca="1" si="1959"/>
        <v>0</v>
      </c>
      <c r="M6601" s="18">
        <f t="shared" ca="1" si="1943"/>
        <v>0</v>
      </c>
      <c r="N6601" s="34">
        <f t="shared" ca="1" si="1948"/>
        <v>20661.509761159636</v>
      </c>
      <c r="P6601" s="18">
        <f t="shared" ca="1" si="1960"/>
        <v>1194.3727677070572</v>
      </c>
      <c r="Q6601" s="47">
        <f ca="1">SUM(L$15:L6601)-SUM(M$15:M6601)</f>
        <v>0</v>
      </c>
      <c r="R6601" s="47" t="str">
        <f t="shared" ca="1" si="1961"/>
        <v>M6604</v>
      </c>
      <c r="S6601" s="40">
        <f t="shared" ca="1" si="1949"/>
        <v>0</v>
      </c>
      <c r="T6601" s="46">
        <f t="shared" ca="1" si="1950"/>
        <v>32</v>
      </c>
      <c r="X6601" s="74">
        <f t="shared" ca="1" si="1951"/>
        <v>1.1943727677070572</v>
      </c>
      <c r="Y6601" s="75">
        <f t="shared" ca="1" si="1952"/>
        <v>1.1943727677070572</v>
      </c>
      <c r="Z6601" s="74">
        <f t="shared" ca="1" si="1953"/>
        <v>3.3014863220939903</v>
      </c>
      <c r="AA6601" s="76">
        <f t="shared" ca="1" si="1954"/>
        <v>1194.3727677070572</v>
      </c>
      <c r="AB6601" s="76">
        <f t="shared" ca="1" si="1955"/>
        <v>3301.4863220939901</v>
      </c>
    </row>
    <row r="6602" spans="1:28" x14ac:dyDescent="0.25">
      <c r="A6602" s="2">
        <f t="shared" si="1956"/>
        <v>18</v>
      </c>
      <c r="B6602" s="16">
        <f ca="1">VLOOKUP(A6602,PERIODS!$O$4:$P$33,2,FALSE)</f>
        <v>3.5000000000000003E-2</v>
      </c>
      <c r="C6602" s="15"/>
      <c r="D6602" s="18">
        <v>5000</v>
      </c>
      <c r="E6602" s="34">
        <f t="shared" ca="1" si="1957"/>
        <v>20661.509761159636</v>
      </c>
      <c r="F6602" s="34">
        <f t="shared" ca="1" si="1958"/>
        <v>3500.0000000000005</v>
      </c>
      <c r="G6602" s="69">
        <f t="shared" ca="1" si="1944"/>
        <v>0</v>
      </c>
      <c r="H6602" s="34">
        <f t="shared" ca="1" si="1945"/>
        <v>-1043.9788393263077</v>
      </c>
      <c r="I6602" s="34">
        <f t="shared" ca="1" si="1946"/>
        <v>2456.021160673693</v>
      </c>
      <c r="J6602" s="18">
        <f ca="1">SUM(INDIRECT(ADDRESS(ROW(F6602),COLUMN(F6602),4)):INDIRECT(ADDRESS(ROW(F6602)+N$5-1,COLUMN(F6602),4)))</f>
        <v>24500.000000000004</v>
      </c>
      <c r="K6602" s="18">
        <f t="shared" ca="1" si="1947"/>
        <v>16350</v>
      </c>
      <c r="L6602" s="18">
        <f t="shared" ca="1" si="1959"/>
        <v>16350</v>
      </c>
      <c r="M6602" s="18">
        <f t="shared" ca="1" si="1943"/>
        <v>0</v>
      </c>
      <c r="N6602" s="34">
        <f t="shared" ca="1" si="1948"/>
        <v>18205.488600485944</v>
      </c>
      <c r="P6602" s="18">
        <f t="shared" ca="1" si="1960"/>
        <v>1043.9788393263077</v>
      </c>
      <c r="Q6602" s="47">
        <f ca="1">SUM(L$15:L6602)-SUM(M$15:M6602)</f>
        <v>16350</v>
      </c>
      <c r="R6602" s="47" t="str">
        <f t="shared" ca="1" si="1961"/>
        <v>M6605</v>
      </c>
      <c r="S6602" s="40">
        <f t="shared" ca="1" si="1949"/>
        <v>0</v>
      </c>
      <c r="T6602" s="46">
        <f t="shared" ca="1" si="1950"/>
        <v>32</v>
      </c>
      <c r="X6602" s="74">
        <f t="shared" ca="1" si="1951"/>
        <v>-1.0439788393263076</v>
      </c>
      <c r="Y6602" s="75">
        <f t="shared" ca="1" si="1952"/>
        <v>-1.0439788393263076</v>
      </c>
      <c r="Z6602" s="74">
        <f t="shared" ca="1" si="1953"/>
        <v>0.35205113666239141</v>
      </c>
      <c r="AA6602" s="76">
        <f t="shared" ca="1" si="1954"/>
        <v>-1043.9788393263077</v>
      </c>
      <c r="AB6602" s="76">
        <f t="shared" ca="1" si="1955"/>
        <v>352.0511366623914</v>
      </c>
    </row>
    <row r="6603" spans="1:28" x14ac:dyDescent="0.25">
      <c r="A6603" s="2">
        <f t="shared" si="1956"/>
        <v>19</v>
      </c>
      <c r="B6603" s="16">
        <f ca="1">VLOOKUP(A6603,PERIODS!$O$4:$P$33,2,FALSE)</f>
        <v>3.5000000000000003E-2</v>
      </c>
      <c r="C6603" s="15"/>
      <c r="D6603" s="18">
        <v>5000</v>
      </c>
      <c r="E6603" s="34">
        <f t="shared" ca="1" si="1957"/>
        <v>18205.488600485944</v>
      </c>
      <c r="F6603" s="34">
        <f t="shared" ca="1" si="1958"/>
        <v>3500.0000000000005</v>
      </c>
      <c r="G6603" s="69">
        <f t="shared" ca="1" si="1944"/>
        <v>0</v>
      </c>
      <c r="H6603" s="34">
        <f t="shared" ca="1" si="1945"/>
        <v>-394.44744302673212</v>
      </c>
      <c r="I6603" s="34">
        <f t="shared" ca="1" si="1946"/>
        <v>3105.5525569732681</v>
      </c>
      <c r="J6603" s="18">
        <f ca="1">SUM(INDIRECT(ADDRESS(ROW(F6603),COLUMN(F6603),4)):INDIRECT(ADDRESS(ROW(F6603)+N$5-1,COLUMN(F6603),4)))</f>
        <v>24500.000000000004</v>
      </c>
      <c r="K6603" s="18">
        <f t="shared" ca="1" si="1947"/>
        <v>16350</v>
      </c>
      <c r="L6603" s="18">
        <f t="shared" ca="1" si="1959"/>
        <v>0</v>
      </c>
      <c r="M6603" s="18">
        <f t="shared" ca="1" si="1943"/>
        <v>0</v>
      </c>
      <c r="N6603" s="34">
        <f t="shared" ca="1" si="1948"/>
        <v>15099.936043512676</v>
      </c>
      <c r="P6603" s="18">
        <f t="shared" ca="1" si="1960"/>
        <v>394.44744302673212</v>
      </c>
      <c r="Q6603" s="47">
        <f ca="1">SUM(L$15:L6603)-SUM(M$15:M6603)</f>
        <v>16350</v>
      </c>
      <c r="R6603" s="47" t="str">
        <f t="shared" ca="1" si="1961"/>
        <v>M6606</v>
      </c>
      <c r="S6603" s="40">
        <f t="shared" ca="1" si="1949"/>
        <v>0</v>
      </c>
      <c r="T6603" s="46">
        <f t="shared" ca="1" si="1950"/>
        <v>5</v>
      </c>
      <c r="X6603" s="74">
        <f t="shared" ca="1" si="1951"/>
        <v>-0.39444744302673213</v>
      </c>
      <c r="Y6603" s="75">
        <f t="shared" ca="1" si="1952"/>
        <v>-0.39444744302673213</v>
      </c>
      <c r="Z6603" s="74">
        <f t="shared" ca="1" si="1953"/>
        <v>0.67405238871497919</v>
      </c>
      <c r="AA6603" s="76">
        <f t="shared" ca="1" si="1954"/>
        <v>-394.44744302673212</v>
      </c>
      <c r="AB6603" s="76">
        <f t="shared" ca="1" si="1955"/>
        <v>674.0523887149792</v>
      </c>
    </row>
    <row r="6604" spans="1:28" x14ac:dyDescent="0.25">
      <c r="A6604" s="2">
        <f t="shared" si="1956"/>
        <v>20</v>
      </c>
      <c r="B6604" s="16">
        <f ca="1">VLOOKUP(A6604,PERIODS!$O$4:$P$33,2,FALSE)</f>
        <v>3.5000000000000003E-2</v>
      </c>
      <c r="C6604" s="15"/>
      <c r="D6604" s="18">
        <v>5000</v>
      </c>
      <c r="E6604" s="34">
        <f t="shared" ca="1" si="1957"/>
        <v>15099.936043512676</v>
      </c>
      <c r="F6604" s="34">
        <f t="shared" ca="1" si="1958"/>
        <v>3500.0000000000005</v>
      </c>
      <c r="G6604" s="69">
        <f t="shared" ca="1" si="1944"/>
        <v>0</v>
      </c>
      <c r="H6604" s="34">
        <f t="shared" ca="1" si="1945"/>
        <v>-81.728584378692574</v>
      </c>
      <c r="I6604" s="34">
        <f t="shared" ca="1" si="1946"/>
        <v>3418.2714156213078</v>
      </c>
      <c r="J6604" s="18">
        <f ca="1">SUM(INDIRECT(ADDRESS(ROW(F6604),COLUMN(F6604),4)):INDIRECT(ADDRESS(ROW(F6604)+N$5-1,COLUMN(F6604),4)))</f>
        <v>24500.000000000004</v>
      </c>
      <c r="K6604" s="18">
        <f t="shared" ca="1" si="1947"/>
        <v>16350</v>
      </c>
      <c r="L6604" s="18">
        <f t="shared" ca="1" si="1959"/>
        <v>0</v>
      </c>
      <c r="M6604" s="18">
        <f t="shared" ca="1" si="1943"/>
        <v>0</v>
      </c>
      <c r="N6604" s="34">
        <f t="shared" ca="1" si="1948"/>
        <v>11681.664627891369</v>
      </c>
      <c r="P6604" s="18">
        <f t="shared" ca="1" si="1960"/>
        <v>81.728584378692574</v>
      </c>
      <c r="Q6604" s="47">
        <f ca="1">SUM(L$15:L6604)-SUM(M$15:M6604)</f>
        <v>16350</v>
      </c>
      <c r="R6604" s="47" t="str">
        <f t="shared" ca="1" si="1961"/>
        <v>M6607</v>
      </c>
      <c r="S6604" s="40">
        <f t="shared" ca="1" si="1949"/>
        <v>0</v>
      </c>
      <c r="T6604" s="46">
        <f t="shared" ca="1" si="1950"/>
        <v>32</v>
      </c>
      <c r="X6604" s="74">
        <f t="shared" ca="1" si="1951"/>
        <v>-8.172858437869257E-2</v>
      </c>
      <c r="Y6604" s="75">
        <f t="shared" ca="1" si="1952"/>
        <v>-8.172858437869257E-2</v>
      </c>
      <c r="Z6604" s="74">
        <f t="shared" ca="1" si="1953"/>
        <v>0.92152204023389406</v>
      </c>
      <c r="AA6604" s="76">
        <f t="shared" ca="1" si="1954"/>
        <v>-81.728584378692574</v>
      </c>
      <c r="AB6604" s="76">
        <f t="shared" ca="1" si="1955"/>
        <v>921.52204023389402</v>
      </c>
    </row>
    <row r="6605" spans="1:28" x14ac:dyDescent="0.25">
      <c r="A6605" s="2">
        <f t="shared" si="1956"/>
        <v>21</v>
      </c>
      <c r="B6605" s="16">
        <f ca="1">VLOOKUP(A6605,PERIODS!$O$4:$P$33,2,FALSE)</f>
        <v>3.5000000000000003E-2</v>
      </c>
      <c r="C6605" s="15"/>
      <c r="D6605" s="18">
        <v>5000</v>
      </c>
      <c r="E6605" s="34">
        <f t="shared" ca="1" si="1957"/>
        <v>11681.664627891369</v>
      </c>
      <c r="F6605" s="34">
        <f t="shared" ca="1" si="1958"/>
        <v>3500.0000000000005</v>
      </c>
      <c r="G6605" s="69">
        <f t="shared" ca="1" si="1944"/>
        <v>0</v>
      </c>
      <c r="H6605" s="34">
        <f t="shared" ca="1" si="1945"/>
        <v>-1493.0307635060135</v>
      </c>
      <c r="I6605" s="34">
        <f t="shared" ca="1" si="1946"/>
        <v>2006.969236493987</v>
      </c>
      <c r="J6605" s="18">
        <f ca="1">SUM(INDIRECT(ADDRESS(ROW(F6605),COLUMN(F6605),4)):INDIRECT(ADDRESS(ROW(F6605)+N$5-1,COLUMN(F6605),4)))</f>
        <v>24500.000000000004</v>
      </c>
      <c r="K6605" s="18">
        <f t="shared" ca="1" si="1947"/>
        <v>0</v>
      </c>
      <c r="L6605" s="18">
        <f t="shared" ca="1" si="1959"/>
        <v>0</v>
      </c>
      <c r="M6605" s="18">
        <f t="shared" ca="1" si="1943"/>
        <v>16350</v>
      </c>
      <c r="N6605" s="34">
        <f t="shared" ca="1" si="1948"/>
        <v>26024.695391397381</v>
      </c>
      <c r="P6605" s="18">
        <f t="shared" ca="1" si="1960"/>
        <v>1493.0307635060135</v>
      </c>
      <c r="Q6605" s="47">
        <f ca="1">SUM(L$15:L6605)-SUM(M$15:M6605)</f>
        <v>0</v>
      </c>
      <c r="R6605" s="47" t="str">
        <f t="shared" ca="1" si="1961"/>
        <v>M6608</v>
      </c>
      <c r="S6605" s="40">
        <f t="shared" ca="1" si="1949"/>
        <v>0</v>
      </c>
      <c r="T6605" s="46">
        <f t="shared" ca="1" si="1950"/>
        <v>89</v>
      </c>
      <c r="X6605" s="74">
        <f t="shared" ca="1" si="1951"/>
        <v>-1.4930307635060136</v>
      </c>
      <c r="Y6605" s="75">
        <f t="shared" ca="1" si="1952"/>
        <v>-1.4930307635060136</v>
      </c>
      <c r="Z6605" s="74">
        <f t="shared" ca="1" si="1953"/>
        <v>0.22469063835822528</v>
      </c>
      <c r="AA6605" s="76">
        <f t="shared" ca="1" si="1954"/>
        <v>-1493.0307635060135</v>
      </c>
      <c r="AB6605" s="76">
        <f t="shared" ca="1" si="1955"/>
        <v>224.69063835822527</v>
      </c>
    </row>
    <row r="6606" spans="1:28" x14ac:dyDescent="0.25">
      <c r="A6606" s="2">
        <f t="shared" si="1956"/>
        <v>22</v>
      </c>
      <c r="B6606" s="16">
        <f ca="1">VLOOKUP(A6606,PERIODS!$O$4:$P$33,2,FALSE)</f>
        <v>3.5000000000000003E-2</v>
      </c>
      <c r="C6606" s="15"/>
      <c r="D6606" s="18">
        <v>5000</v>
      </c>
      <c r="E6606" s="34">
        <f t="shared" ca="1" si="1957"/>
        <v>26024.695391397381</v>
      </c>
      <c r="F6606" s="34">
        <f t="shared" ca="1" si="1958"/>
        <v>3500.0000000000005</v>
      </c>
      <c r="G6606" s="69">
        <f t="shared" ca="1" si="1944"/>
        <v>0</v>
      </c>
      <c r="H6606" s="34">
        <f t="shared" ca="1" si="1945"/>
        <v>-1210.957473749469</v>
      </c>
      <c r="I6606" s="34">
        <f t="shared" ca="1" si="1946"/>
        <v>2289.0425262505314</v>
      </c>
      <c r="J6606" s="18">
        <f ca="1">SUM(INDIRECT(ADDRESS(ROW(F6606),COLUMN(F6606),4)):INDIRECT(ADDRESS(ROW(F6606)+N$5-1,COLUMN(F6606),4)))</f>
        <v>25000.000000000004</v>
      </c>
      <c r="K6606" s="18">
        <f t="shared" ca="1" si="1947"/>
        <v>0</v>
      </c>
      <c r="L6606" s="18">
        <f t="shared" ca="1" si="1959"/>
        <v>0</v>
      </c>
      <c r="M6606" s="18">
        <f t="shared" ca="1" si="1943"/>
        <v>0</v>
      </c>
      <c r="N6606" s="34">
        <f t="shared" ca="1" si="1948"/>
        <v>23735.652865146851</v>
      </c>
      <c r="P6606" s="18">
        <f t="shared" ca="1" si="1960"/>
        <v>1210.957473749469</v>
      </c>
      <c r="Q6606" s="47">
        <f ca="1">SUM(L$15:L6606)-SUM(M$15:M6606)</f>
        <v>0</v>
      </c>
      <c r="R6606" s="47" t="str">
        <f t="shared" ca="1" si="1961"/>
        <v>M6609</v>
      </c>
      <c r="S6606" s="40">
        <f t="shared" ca="1" si="1949"/>
        <v>0</v>
      </c>
      <c r="T6606" s="46">
        <f t="shared" ca="1" si="1950"/>
        <v>57</v>
      </c>
      <c r="X6606" s="74">
        <f t="shared" ca="1" si="1951"/>
        <v>-1.210957473749469</v>
      </c>
      <c r="Y6606" s="75">
        <f t="shared" ca="1" si="1952"/>
        <v>-1.210957473749469</v>
      </c>
      <c r="Z6606" s="74">
        <f t="shared" ca="1" si="1953"/>
        <v>0.29791190000612555</v>
      </c>
      <c r="AA6606" s="76">
        <f t="shared" ca="1" si="1954"/>
        <v>-1210.957473749469</v>
      </c>
      <c r="AB6606" s="76">
        <f t="shared" ca="1" si="1955"/>
        <v>297.91190000612556</v>
      </c>
    </row>
    <row r="6607" spans="1:28" x14ac:dyDescent="0.25">
      <c r="A6607" s="2">
        <f t="shared" si="1956"/>
        <v>23</v>
      </c>
      <c r="B6607" s="16">
        <f ca="1">VLOOKUP(A6607,PERIODS!$O$4:$P$33,2,FALSE)</f>
        <v>3.5000000000000003E-2</v>
      </c>
      <c r="C6607" s="15"/>
      <c r="D6607" s="18">
        <v>5000</v>
      </c>
      <c r="E6607" s="34">
        <f t="shared" ca="1" si="1957"/>
        <v>23735.652865146851</v>
      </c>
      <c r="F6607" s="34">
        <f t="shared" ca="1" si="1958"/>
        <v>3500.0000000000005</v>
      </c>
      <c r="G6607" s="69">
        <f t="shared" ca="1" si="1944"/>
        <v>0</v>
      </c>
      <c r="H6607" s="34">
        <f t="shared" ca="1" si="1945"/>
        <v>407.48452482570707</v>
      </c>
      <c r="I6607" s="34">
        <f t="shared" ca="1" si="1946"/>
        <v>3907.4845248257075</v>
      </c>
      <c r="J6607" s="18">
        <f ca="1">SUM(INDIRECT(ADDRESS(ROW(F6607),COLUMN(F6607),4)):INDIRECT(ADDRESS(ROW(F6607)+N$5-1,COLUMN(F6607),4)))</f>
        <v>25500.000000000004</v>
      </c>
      <c r="K6607" s="18">
        <f t="shared" ca="1" si="1947"/>
        <v>16350</v>
      </c>
      <c r="L6607" s="18">
        <f t="shared" ca="1" si="1959"/>
        <v>16350</v>
      </c>
      <c r="M6607" s="18">
        <f t="shared" ref="M6607:M6670" ca="1" si="1962">SUMIF($R$15:$R$8014,ADDRESS(ROW(M6607),COLUMN(M6607),4),$L$15:$L$8014)</f>
        <v>0</v>
      </c>
      <c r="N6607" s="34">
        <f t="shared" ca="1" si="1948"/>
        <v>19828.168340321143</v>
      </c>
      <c r="P6607" s="18">
        <f t="shared" ca="1" si="1960"/>
        <v>407.48452482570707</v>
      </c>
      <c r="Q6607" s="47">
        <f ca="1">SUM(L$15:L6607)-SUM(M$15:M6607)</f>
        <v>16350</v>
      </c>
      <c r="R6607" s="47" t="str">
        <f t="shared" ca="1" si="1961"/>
        <v>M6610</v>
      </c>
      <c r="S6607" s="40">
        <f t="shared" ca="1" si="1949"/>
        <v>0</v>
      </c>
      <c r="T6607" s="46">
        <f t="shared" ca="1" si="1950"/>
        <v>22</v>
      </c>
      <c r="X6607" s="74">
        <f t="shared" ca="1" si="1951"/>
        <v>0.40748452482570707</v>
      </c>
      <c r="Y6607" s="75">
        <f t="shared" ca="1" si="1952"/>
        <v>0.40748452482570707</v>
      </c>
      <c r="Z6607" s="74">
        <f t="shared" ca="1" si="1953"/>
        <v>1.5030321856690807</v>
      </c>
      <c r="AA6607" s="76">
        <f t="shared" ca="1" si="1954"/>
        <v>407.48452482570707</v>
      </c>
      <c r="AB6607" s="76">
        <f t="shared" ca="1" si="1955"/>
        <v>1503.0321856690807</v>
      </c>
    </row>
    <row r="6608" spans="1:28" x14ac:dyDescent="0.25">
      <c r="A6608" s="2">
        <f t="shared" si="1956"/>
        <v>24</v>
      </c>
      <c r="B6608" s="16">
        <f ca="1">VLOOKUP(A6608,PERIODS!$O$4:$P$33,2,FALSE)</f>
        <v>3.5000000000000003E-2</v>
      </c>
      <c r="C6608" s="15"/>
      <c r="D6608" s="18">
        <v>5000</v>
      </c>
      <c r="E6608" s="34">
        <f t="shared" ca="1" si="1957"/>
        <v>19828.168340321143</v>
      </c>
      <c r="F6608" s="34">
        <f t="shared" ca="1" si="1958"/>
        <v>3500.0000000000005</v>
      </c>
      <c r="G6608" s="69">
        <f t="shared" ref="G6608:G6671" ca="1" si="1963">((2*RAND()*$F$5)-$F$5)*E6608</f>
        <v>0</v>
      </c>
      <c r="H6608" s="34">
        <f t="shared" ref="H6608:H6671" ca="1" si="1964">IF($S$3="NORM",AA6608,IF($S$3="LOGNORM",AB6608,0))</f>
        <v>421.19812179950776</v>
      </c>
      <c r="I6608" s="34">
        <f t="shared" ref="I6608:I6671" ca="1" si="1965">IF(F6608+H6608&lt;0,0,F6608+H6608)</f>
        <v>3921.198121799508</v>
      </c>
      <c r="J6608" s="18">
        <f ca="1">SUM(INDIRECT(ADDRESS(ROW(F6608),COLUMN(F6608),4)):INDIRECT(ADDRESS(ROW(F6608)+N$5-1,COLUMN(F6608),4)))</f>
        <v>26000</v>
      </c>
      <c r="K6608" s="18">
        <f t="shared" ref="K6608:K6671" ca="1" si="1966">Q6608</f>
        <v>16350</v>
      </c>
      <c r="L6608" s="18">
        <f t="shared" ca="1" si="1959"/>
        <v>0</v>
      </c>
      <c r="M6608" s="18">
        <f t="shared" ca="1" si="1962"/>
        <v>0</v>
      </c>
      <c r="N6608" s="34">
        <f t="shared" ref="N6608:N6671" ca="1" si="1967">E6608+G6608-I6608+M6608-S6608</f>
        <v>15906.970218521634</v>
      </c>
      <c r="P6608" s="18">
        <f t="shared" ca="1" si="1960"/>
        <v>421.19812179950776</v>
      </c>
      <c r="Q6608" s="47">
        <f ca="1">SUM(L$15:L6608)-SUM(M$15:M6608)</f>
        <v>16350</v>
      </c>
      <c r="R6608" s="47" t="str">
        <f t="shared" ca="1" si="1961"/>
        <v>M6611</v>
      </c>
      <c r="S6608" s="40">
        <f t="shared" ref="S6608:S6671" ca="1" si="1968">IF(T6608&gt;N$6*100,M6608,0)</f>
        <v>0</v>
      </c>
      <c r="T6608" s="46">
        <f t="shared" ref="T6608:T6671" ca="1" si="1969">RANDBETWEEN(0,100)</f>
        <v>70</v>
      </c>
      <c r="X6608" s="74">
        <f t="shared" ref="X6608:X6671" ca="1" si="1970">NORMINV(RAND(),0,1)</f>
        <v>0.42119812179950777</v>
      </c>
      <c r="Y6608" s="75">
        <f t="shared" ref="Y6608:Y6671" ca="1" si="1971">IF(AND(X6608&gt;$F$6,$F$6&gt;0),$F$6,X6608)</f>
        <v>0.42119812179950777</v>
      </c>
      <c r="Z6608" s="74">
        <f t="shared" ref="Z6608:Z6671" ca="1" si="1972">EXP(Y6608)</f>
        <v>1.5237861437575797</v>
      </c>
      <c r="AA6608" s="76">
        <f t="shared" ref="AA6608:AA6671" ca="1" si="1973">$F$3*Y6608</f>
        <v>421.19812179950776</v>
      </c>
      <c r="AB6608" s="76">
        <f t="shared" ref="AB6608:AB6671" ca="1" si="1974">$F$3*Z6608</f>
        <v>1523.7861437575798</v>
      </c>
    </row>
    <row r="6609" spans="1:28" x14ac:dyDescent="0.25">
      <c r="A6609" s="2">
        <f t="shared" ref="A6609:A6672" si="1975">IF(AND(A6608=12,OR(A$14="MS",A$14="M0")),1,IF(AND(A6608=4,OR(A$14="WS",A$14="W0")),1,IF(AND(A6608=30,OR(A$14="DS",A$14="D0")),1,A6608+1)))</f>
        <v>25</v>
      </c>
      <c r="B6609" s="16">
        <f ca="1">VLOOKUP(A6609,PERIODS!$O$4:$P$33,2,FALSE)</f>
        <v>3.5000000000000003E-2</v>
      </c>
      <c r="C6609" s="15"/>
      <c r="D6609" s="18">
        <v>5000</v>
      </c>
      <c r="E6609" s="34">
        <f t="shared" ca="1" si="1957"/>
        <v>15906.970218521634</v>
      </c>
      <c r="F6609" s="34">
        <f t="shared" ca="1" si="1958"/>
        <v>3500.0000000000005</v>
      </c>
      <c r="G6609" s="69">
        <f t="shared" ca="1" si="1963"/>
        <v>0</v>
      </c>
      <c r="H6609" s="34">
        <f t="shared" ca="1" si="1964"/>
        <v>-48.021381440038319</v>
      </c>
      <c r="I6609" s="34">
        <f t="shared" ca="1" si="1965"/>
        <v>3451.9786185599623</v>
      </c>
      <c r="J6609" s="18">
        <f ca="1">SUM(INDIRECT(ADDRESS(ROW(F6609),COLUMN(F6609),4)):INDIRECT(ADDRESS(ROW(F6609)+N$5-1,COLUMN(F6609),4)))</f>
        <v>24900</v>
      </c>
      <c r="K6609" s="18">
        <f t="shared" ca="1" si="1966"/>
        <v>16350</v>
      </c>
      <c r="L6609" s="18">
        <f t="shared" ca="1" si="1959"/>
        <v>0</v>
      </c>
      <c r="M6609" s="18">
        <f t="shared" ca="1" si="1962"/>
        <v>0</v>
      </c>
      <c r="N6609" s="34">
        <f t="shared" ca="1" si="1967"/>
        <v>12454.991599961671</v>
      </c>
      <c r="P6609" s="18">
        <f t="shared" ca="1" si="1960"/>
        <v>48.021381440038319</v>
      </c>
      <c r="Q6609" s="47">
        <f ca="1">SUM(L$15:L6609)-SUM(M$15:M6609)</f>
        <v>16350</v>
      </c>
      <c r="R6609" s="47" t="str">
        <f t="shared" ca="1" si="1961"/>
        <v>M6612</v>
      </c>
      <c r="S6609" s="40">
        <f t="shared" ca="1" si="1968"/>
        <v>0</v>
      </c>
      <c r="T6609" s="46">
        <f t="shared" ca="1" si="1969"/>
        <v>67</v>
      </c>
      <c r="X6609" s="74">
        <f t="shared" ca="1" si="1970"/>
        <v>-4.802138144003832E-2</v>
      </c>
      <c r="Y6609" s="75">
        <f t="shared" ca="1" si="1971"/>
        <v>-4.802138144003832E-2</v>
      </c>
      <c r="Z6609" s="74">
        <f t="shared" ca="1" si="1972"/>
        <v>0.95311340792245647</v>
      </c>
      <c r="AA6609" s="76">
        <f t="shared" ca="1" si="1973"/>
        <v>-48.021381440038319</v>
      </c>
      <c r="AB6609" s="76">
        <f t="shared" ca="1" si="1974"/>
        <v>953.11340792245642</v>
      </c>
    </row>
    <row r="6610" spans="1:28" x14ac:dyDescent="0.25">
      <c r="A6610" s="2">
        <f t="shared" si="1975"/>
        <v>26</v>
      </c>
      <c r="B6610" s="16">
        <f ca="1">VLOOKUP(A6610,PERIODS!$O$4:$P$33,2,FALSE)</f>
        <v>3.5000000000000003E-2</v>
      </c>
      <c r="C6610" s="15"/>
      <c r="D6610" s="18">
        <v>5000</v>
      </c>
      <c r="E6610" s="34">
        <f t="shared" ca="1" si="1957"/>
        <v>12454.991599961671</v>
      </c>
      <c r="F6610" s="34">
        <f t="shared" ca="1" si="1958"/>
        <v>3500.0000000000005</v>
      </c>
      <c r="G6610" s="69">
        <f t="shared" ca="1" si="1963"/>
        <v>0</v>
      </c>
      <c r="H6610" s="34">
        <f t="shared" ca="1" si="1964"/>
        <v>-486.35043765090307</v>
      </c>
      <c r="I6610" s="34">
        <f t="shared" ca="1" si="1965"/>
        <v>3013.6495623490973</v>
      </c>
      <c r="J6610" s="18">
        <f ca="1">SUM(INDIRECT(ADDRESS(ROW(F6610),COLUMN(F6610),4)):INDIRECT(ADDRESS(ROW(F6610)+N$5-1,COLUMN(F6610),4)))</f>
        <v>23900</v>
      </c>
      <c r="K6610" s="18">
        <f t="shared" ca="1" si="1966"/>
        <v>0</v>
      </c>
      <c r="L6610" s="18">
        <f t="shared" ca="1" si="1959"/>
        <v>0</v>
      </c>
      <c r="M6610" s="18">
        <f t="shared" ca="1" si="1962"/>
        <v>16350</v>
      </c>
      <c r="N6610" s="34">
        <f t="shared" ca="1" si="1967"/>
        <v>25791.342037612572</v>
      </c>
      <c r="P6610" s="18">
        <f t="shared" ca="1" si="1960"/>
        <v>486.35043765090307</v>
      </c>
      <c r="Q6610" s="47">
        <f ca="1">SUM(L$15:L6610)-SUM(M$15:M6610)</f>
        <v>0</v>
      </c>
      <c r="R6610" s="47" t="str">
        <f t="shared" ca="1" si="1961"/>
        <v>M6613</v>
      </c>
      <c r="S6610" s="40">
        <f t="shared" ca="1" si="1968"/>
        <v>0</v>
      </c>
      <c r="T6610" s="46">
        <f t="shared" ca="1" si="1969"/>
        <v>75</v>
      </c>
      <c r="X6610" s="74">
        <f t="shared" ca="1" si="1970"/>
        <v>-0.48635043765090308</v>
      </c>
      <c r="Y6610" s="75">
        <f t="shared" ca="1" si="1971"/>
        <v>-0.48635043765090308</v>
      </c>
      <c r="Z6610" s="74">
        <f t="shared" ca="1" si="1972"/>
        <v>0.61486629725348563</v>
      </c>
      <c r="AA6610" s="76">
        <f t="shared" ca="1" si="1973"/>
        <v>-486.35043765090307</v>
      </c>
      <c r="AB6610" s="76">
        <f t="shared" ca="1" si="1974"/>
        <v>614.86629725348564</v>
      </c>
    </row>
    <row r="6611" spans="1:28" x14ac:dyDescent="0.25">
      <c r="A6611" s="2">
        <f t="shared" si="1975"/>
        <v>27</v>
      </c>
      <c r="B6611" s="16">
        <f ca="1">VLOOKUP(A6611,PERIODS!$O$4:$P$33,2,FALSE)</f>
        <v>3.5000000000000003E-2</v>
      </c>
      <c r="C6611" s="15"/>
      <c r="D6611" s="18">
        <v>5000</v>
      </c>
      <c r="E6611" s="34">
        <f t="shared" ca="1" si="1957"/>
        <v>25791.342037612572</v>
      </c>
      <c r="F6611" s="34">
        <f t="shared" ca="1" si="1958"/>
        <v>3500.0000000000005</v>
      </c>
      <c r="G6611" s="69">
        <f t="shared" ca="1" si="1963"/>
        <v>0</v>
      </c>
      <c r="H6611" s="34">
        <f t="shared" ca="1" si="1964"/>
        <v>-1675.1345243983096</v>
      </c>
      <c r="I6611" s="34">
        <f t="shared" ca="1" si="1965"/>
        <v>1824.8654756016908</v>
      </c>
      <c r="J6611" s="18">
        <f ca="1">SUM(INDIRECT(ADDRESS(ROW(F6611),COLUMN(F6611),4)):INDIRECT(ADDRESS(ROW(F6611)+N$5-1,COLUMN(F6611),4)))</f>
        <v>22900</v>
      </c>
      <c r="K6611" s="18">
        <f t="shared" ca="1" si="1966"/>
        <v>0</v>
      </c>
      <c r="L6611" s="18">
        <f t="shared" ca="1" si="1959"/>
        <v>0</v>
      </c>
      <c r="M6611" s="18">
        <f t="shared" ca="1" si="1962"/>
        <v>0</v>
      </c>
      <c r="N6611" s="34">
        <f t="shared" ca="1" si="1967"/>
        <v>23966.476562010881</v>
      </c>
      <c r="P6611" s="18">
        <f t="shared" ca="1" si="1960"/>
        <v>1675.1345243983096</v>
      </c>
      <c r="Q6611" s="47">
        <f ca="1">SUM(L$15:L6611)-SUM(M$15:M6611)</f>
        <v>0</v>
      </c>
      <c r="R6611" s="47" t="str">
        <f t="shared" ca="1" si="1961"/>
        <v>M6614</v>
      </c>
      <c r="S6611" s="40">
        <f t="shared" ca="1" si="1968"/>
        <v>0</v>
      </c>
      <c r="T6611" s="46">
        <f t="shared" ca="1" si="1969"/>
        <v>63</v>
      </c>
      <c r="X6611" s="74">
        <f t="shared" ca="1" si="1970"/>
        <v>-1.6751345243983096</v>
      </c>
      <c r="Y6611" s="75">
        <f t="shared" ca="1" si="1971"/>
        <v>-1.6751345243983096</v>
      </c>
      <c r="Z6611" s="74">
        <f t="shared" ca="1" si="1972"/>
        <v>0.18728298365657836</v>
      </c>
      <c r="AA6611" s="76">
        <f t="shared" ca="1" si="1973"/>
        <v>-1675.1345243983096</v>
      </c>
      <c r="AB6611" s="76">
        <f t="shared" ca="1" si="1974"/>
        <v>187.28298365657835</v>
      </c>
    </row>
    <row r="6612" spans="1:28" x14ac:dyDescent="0.25">
      <c r="A6612" s="2">
        <f t="shared" si="1975"/>
        <v>28</v>
      </c>
      <c r="B6612" s="16">
        <f ca="1">VLOOKUP(A6612,PERIODS!$O$4:$P$33,2,FALSE)</f>
        <v>0.04</v>
      </c>
      <c r="C6612" s="15"/>
      <c r="D6612" s="18">
        <v>5000</v>
      </c>
      <c r="E6612" s="34">
        <f t="shared" ca="1" si="1957"/>
        <v>23966.476562010881</v>
      </c>
      <c r="F6612" s="34">
        <f t="shared" ca="1" si="1958"/>
        <v>4000</v>
      </c>
      <c r="G6612" s="69">
        <f t="shared" ca="1" si="1963"/>
        <v>0</v>
      </c>
      <c r="H6612" s="34">
        <f t="shared" ca="1" si="1964"/>
        <v>1383.2592429457472</v>
      </c>
      <c r="I6612" s="34">
        <f t="shared" ca="1" si="1965"/>
        <v>5383.2592429457472</v>
      </c>
      <c r="J6612" s="18">
        <f ca="1">SUM(INDIRECT(ADDRESS(ROW(F6612),COLUMN(F6612),4)):INDIRECT(ADDRESS(ROW(F6612)+N$5-1,COLUMN(F6612),4)))</f>
        <v>21900</v>
      </c>
      <c r="K6612" s="18">
        <f t="shared" ca="1" si="1966"/>
        <v>0</v>
      </c>
      <c r="L6612" s="18">
        <f t="shared" ca="1" si="1959"/>
        <v>0</v>
      </c>
      <c r="M6612" s="18">
        <f t="shared" ca="1" si="1962"/>
        <v>0</v>
      </c>
      <c r="N6612" s="34">
        <f t="shared" ca="1" si="1967"/>
        <v>18583.217319065134</v>
      </c>
      <c r="P6612" s="18">
        <f t="shared" ca="1" si="1960"/>
        <v>1383.2592429457472</v>
      </c>
      <c r="Q6612" s="47">
        <f ca="1">SUM(L$15:L6612)-SUM(M$15:M6612)</f>
        <v>0</v>
      </c>
      <c r="R6612" s="47" t="str">
        <f t="shared" ca="1" si="1961"/>
        <v>M6615</v>
      </c>
      <c r="S6612" s="40">
        <f t="shared" ca="1" si="1968"/>
        <v>0</v>
      </c>
      <c r="T6612" s="46">
        <f t="shared" ca="1" si="1969"/>
        <v>8</v>
      </c>
      <c r="X6612" s="74">
        <f t="shared" ca="1" si="1970"/>
        <v>1.3832592429457473</v>
      </c>
      <c r="Y6612" s="75">
        <f t="shared" ca="1" si="1971"/>
        <v>1.3832592429457473</v>
      </c>
      <c r="Z6612" s="74">
        <f t="shared" ca="1" si="1972"/>
        <v>3.9878779325626676</v>
      </c>
      <c r="AA6612" s="76">
        <f t="shared" ca="1" si="1973"/>
        <v>1383.2592429457472</v>
      </c>
      <c r="AB6612" s="76">
        <f t="shared" ca="1" si="1974"/>
        <v>3987.8779325626679</v>
      </c>
    </row>
    <row r="6613" spans="1:28" x14ac:dyDescent="0.25">
      <c r="A6613" s="2">
        <f t="shared" si="1975"/>
        <v>29</v>
      </c>
      <c r="B6613" s="16">
        <f ca="1">VLOOKUP(A6613,PERIODS!$O$4:$P$33,2,FALSE)</f>
        <v>0.04</v>
      </c>
      <c r="C6613" s="15"/>
      <c r="D6613" s="18">
        <v>5000</v>
      </c>
      <c r="E6613" s="34">
        <f t="shared" ca="1" si="1957"/>
        <v>18583.217319065134</v>
      </c>
      <c r="F6613" s="34">
        <f t="shared" ca="1" si="1958"/>
        <v>4000</v>
      </c>
      <c r="G6613" s="69">
        <f t="shared" ca="1" si="1963"/>
        <v>0</v>
      </c>
      <c r="H6613" s="34">
        <f t="shared" ca="1" si="1964"/>
        <v>1396.086378481742</v>
      </c>
      <c r="I6613" s="34">
        <f t="shared" ca="1" si="1965"/>
        <v>5396.086378481742</v>
      </c>
      <c r="J6613" s="18">
        <f ca="1">SUM(INDIRECT(ADDRESS(ROW(F6613),COLUMN(F6613),4)):INDIRECT(ADDRESS(ROW(F6613)+N$5-1,COLUMN(F6613),4)))</f>
        <v>21200</v>
      </c>
      <c r="K6613" s="18">
        <f t="shared" ca="1" si="1966"/>
        <v>16350</v>
      </c>
      <c r="L6613" s="18">
        <f t="shared" ca="1" si="1959"/>
        <v>16350</v>
      </c>
      <c r="M6613" s="18">
        <f t="shared" ca="1" si="1962"/>
        <v>0</v>
      </c>
      <c r="N6613" s="34">
        <f t="shared" ca="1" si="1967"/>
        <v>13187.130940583393</v>
      </c>
      <c r="P6613" s="18">
        <f t="shared" ca="1" si="1960"/>
        <v>1396.086378481742</v>
      </c>
      <c r="Q6613" s="47">
        <f ca="1">SUM(L$15:L6613)-SUM(M$15:M6613)</f>
        <v>16350</v>
      </c>
      <c r="R6613" s="47" t="str">
        <f t="shared" ca="1" si="1961"/>
        <v>M6616</v>
      </c>
      <c r="S6613" s="40">
        <f t="shared" ca="1" si="1968"/>
        <v>0</v>
      </c>
      <c r="T6613" s="46">
        <f t="shared" ca="1" si="1969"/>
        <v>33</v>
      </c>
      <c r="X6613" s="74">
        <f t="shared" ca="1" si="1970"/>
        <v>1.3960863784817421</v>
      </c>
      <c r="Y6613" s="75">
        <f t="shared" ca="1" si="1971"/>
        <v>1.3960863784817421</v>
      </c>
      <c r="Z6613" s="74">
        <f t="shared" ca="1" si="1972"/>
        <v>4.0393604641199961</v>
      </c>
      <c r="AA6613" s="76">
        <f t="shared" ca="1" si="1973"/>
        <v>1396.086378481742</v>
      </c>
      <c r="AB6613" s="76">
        <f t="shared" ca="1" si="1974"/>
        <v>4039.3604641199959</v>
      </c>
    </row>
    <row r="6614" spans="1:28" x14ac:dyDescent="0.25">
      <c r="A6614" s="2">
        <f t="shared" si="1975"/>
        <v>30</v>
      </c>
      <c r="B6614" s="16">
        <f ca="1">VLOOKUP(A6614,PERIODS!$O$4:$P$33,2,FALSE)</f>
        <v>0.04</v>
      </c>
      <c r="C6614" s="15"/>
      <c r="D6614" s="18">
        <v>5000</v>
      </c>
      <c r="E6614" s="34">
        <f t="shared" ca="1" si="1957"/>
        <v>13187.130940583393</v>
      </c>
      <c r="F6614" s="34">
        <f t="shared" ca="1" si="1958"/>
        <v>4000</v>
      </c>
      <c r="G6614" s="69">
        <f t="shared" ca="1" si="1963"/>
        <v>0</v>
      </c>
      <c r="H6614" s="34">
        <f t="shared" ca="1" si="1964"/>
        <v>140.44182371152127</v>
      </c>
      <c r="I6614" s="34">
        <f t="shared" ca="1" si="1965"/>
        <v>4140.4418237115215</v>
      </c>
      <c r="J6614" s="18">
        <f ca="1">SUM(INDIRECT(ADDRESS(ROW(F6614),COLUMN(F6614),4)):INDIRECT(ADDRESS(ROW(F6614)+N$5-1,COLUMN(F6614),4)))</f>
        <v>20500</v>
      </c>
      <c r="K6614" s="18">
        <f t="shared" ca="1" si="1966"/>
        <v>16350</v>
      </c>
      <c r="L6614" s="18">
        <f t="shared" ca="1" si="1959"/>
        <v>0</v>
      </c>
      <c r="M6614" s="18">
        <f t="shared" ca="1" si="1962"/>
        <v>0</v>
      </c>
      <c r="N6614" s="34">
        <f t="shared" ca="1" si="1967"/>
        <v>9046.6891168718721</v>
      </c>
      <c r="P6614" s="18">
        <f t="shared" ca="1" si="1960"/>
        <v>140.44182371152127</v>
      </c>
      <c r="Q6614" s="47">
        <f ca="1">SUM(L$15:L6614)-SUM(M$15:M6614)</f>
        <v>16350</v>
      </c>
      <c r="R6614" s="47" t="str">
        <f t="shared" ca="1" si="1961"/>
        <v>M6617</v>
      </c>
      <c r="S6614" s="40">
        <f t="shared" ca="1" si="1968"/>
        <v>0</v>
      </c>
      <c r="T6614" s="46">
        <f t="shared" ca="1" si="1969"/>
        <v>99</v>
      </c>
      <c r="X6614" s="74">
        <f t="shared" ca="1" si="1970"/>
        <v>0.14044182371152128</v>
      </c>
      <c r="Y6614" s="75">
        <f t="shared" ca="1" si="1971"/>
        <v>0.14044182371152128</v>
      </c>
      <c r="Z6614" s="74">
        <f t="shared" ca="1" si="1972"/>
        <v>1.1507821293842748</v>
      </c>
      <c r="AA6614" s="76">
        <f t="shared" ca="1" si="1973"/>
        <v>140.44182371152127</v>
      </c>
      <c r="AB6614" s="76">
        <f t="shared" ca="1" si="1974"/>
        <v>1150.7821293842749</v>
      </c>
    </row>
    <row r="6615" spans="1:28" x14ac:dyDescent="0.25">
      <c r="A6615" s="2">
        <f t="shared" si="1975"/>
        <v>1</v>
      </c>
      <c r="B6615" s="16">
        <f ca="1">VLOOKUP(A6615,PERIODS!$O$4:$P$33,2,FALSE)</f>
        <v>2.4E-2</v>
      </c>
      <c r="C6615" s="15"/>
      <c r="D6615" s="18">
        <v>5000</v>
      </c>
      <c r="E6615" s="34">
        <f t="shared" ref="E6615:E6678" ca="1" si="1976">N6614</f>
        <v>9046.6891168718721</v>
      </c>
      <c r="F6615" s="34">
        <f t="shared" ref="F6615:F6678" ca="1" si="1977">F$2*B6615</f>
        <v>2400</v>
      </c>
      <c r="G6615" s="69">
        <f t="shared" ca="1" si="1963"/>
        <v>0</v>
      </c>
      <c r="H6615" s="34">
        <f t="shared" ca="1" si="1964"/>
        <v>62.131806320794361</v>
      </c>
      <c r="I6615" s="34">
        <f t="shared" ca="1" si="1965"/>
        <v>2462.1318063207946</v>
      </c>
      <c r="J6615" s="18">
        <f ca="1">SUM(INDIRECT(ADDRESS(ROW(F6615),COLUMN(F6615),4)):INDIRECT(ADDRESS(ROW(F6615)+N$5-1,COLUMN(F6615),4)))</f>
        <v>19800</v>
      </c>
      <c r="K6615" s="18">
        <f t="shared" ca="1" si="1966"/>
        <v>16350</v>
      </c>
      <c r="L6615" s="18">
        <f t="shared" ref="L6615:L6678" ca="1" si="1978">IF((E6615+K6614)&lt;J6615,N$2,0)</f>
        <v>0</v>
      </c>
      <c r="M6615" s="18">
        <f t="shared" ca="1" si="1962"/>
        <v>0</v>
      </c>
      <c r="N6615" s="34">
        <f t="shared" ca="1" si="1967"/>
        <v>6584.5573105510775</v>
      </c>
      <c r="P6615" s="18">
        <f t="shared" ref="P6615:P6678" ca="1" si="1979">ABS(H6615)</f>
        <v>62.131806320794361</v>
      </c>
      <c r="Q6615" s="47">
        <f ca="1">SUM(L$15:L6615)-SUM(M$15:M6615)</f>
        <v>16350</v>
      </c>
      <c r="R6615" s="47" t="str">
        <f t="shared" ref="R6615:R6678" ca="1" si="1980">ADDRESS(ROW(M6615)+$N$3+RANDBETWEEN(-$N$4,$N$4),COLUMN(M6615),4)</f>
        <v>M6618</v>
      </c>
      <c r="S6615" s="40">
        <f t="shared" ca="1" si="1968"/>
        <v>0</v>
      </c>
      <c r="T6615" s="46">
        <f t="shared" ca="1" si="1969"/>
        <v>83</v>
      </c>
      <c r="X6615" s="74">
        <f t="shared" ca="1" si="1970"/>
        <v>6.2131806320794361E-2</v>
      </c>
      <c r="Y6615" s="75">
        <f t="shared" ca="1" si="1971"/>
        <v>6.2131806320794361E-2</v>
      </c>
      <c r="Z6615" s="74">
        <f t="shared" ca="1" si="1972"/>
        <v>1.0641025909326212</v>
      </c>
      <c r="AA6615" s="76">
        <f t="shared" ca="1" si="1973"/>
        <v>62.131806320794361</v>
      </c>
      <c r="AB6615" s="76">
        <f t="shared" ca="1" si="1974"/>
        <v>1064.1025909326211</v>
      </c>
    </row>
    <row r="6616" spans="1:28" x14ac:dyDescent="0.25">
      <c r="A6616" s="2">
        <f t="shared" si="1975"/>
        <v>2</v>
      </c>
      <c r="B6616" s="16">
        <f ca="1">VLOOKUP(A6616,PERIODS!$O$4:$P$33,2,FALSE)</f>
        <v>2.5000000000000001E-2</v>
      </c>
      <c r="C6616" s="15"/>
      <c r="D6616" s="18">
        <v>5000</v>
      </c>
      <c r="E6616" s="34">
        <f t="shared" ca="1" si="1976"/>
        <v>6584.5573105510775</v>
      </c>
      <c r="F6616" s="34">
        <f t="shared" ca="1" si="1977"/>
        <v>2500</v>
      </c>
      <c r="G6616" s="69">
        <f t="shared" ca="1" si="1963"/>
        <v>0</v>
      </c>
      <c r="H6616" s="34">
        <f t="shared" ca="1" si="1964"/>
        <v>-158.9823145495848</v>
      </c>
      <c r="I6616" s="34">
        <f t="shared" ca="1" si="1965"/>
        <v>2341.0176854504152</v>
      </c>
      <c r="J6616" s="18">
        <f ca="1">SUM(INDIRECT(ADDRESS(ROW(F6616),COLUMN(F6616),4)):INDIRECT(ADDRESS(ROW(F6616)+N$5-1,COLUMN(F6616),4)))</f>
        <v>20700</v>
      </c>
      <c r="K6616" s="18">
        <f t="shared" ca="1" si="1966"/>
        <v>0</v>
      </c>
      <c r="L6616" s="18">
        <f t="shared" ca="1" si="1978"/>
        <v>0</v>
      </c>
      <c r="M6616" s="18">
        <f t="shared" ca="1" si="1962"/>
        <v>16350</v>
      </c>
      <c r="N6616" s="34">
        <f t="shared" ca="1" si="1967"/>
        <v>20593.53962510066</v>
      </c>
      <c r="P6616" s="18">
        <f t="shared" ca="1" si="1979"/>
        <v>158.9823145495848</v>
      </c>
      <c r="Q6616" s="47">
        <f ca="1">SUM(L$15:L6616)-SUM(M$15:M6616)</f>
        <v>0</v>
      </c>
      <c r="R6616" s="47" t="str">
        <f t="shared" ca="1" si="1980"/>
        <v>M6619</v>
      </c>
      <c r="S6616" s="40">
        <f t="shared" ca="1" si="1968"/>
        <v>0</v>
      </c>
      <c r="T6616" s="46">
        <f t="shared" ca="1" si="1969"/>
        <v>87</v>
      </c>
      <c r="X6616" s="74">
        <f t="shared" ca="1" si="1970"/>
        <v>-0.15898231454958481</v>
      </c>
      <c r="Y6616" s="75">
        <f t="shared" ca="1" si="1971"/>
        <v>-0.15898231454958481</v>
      </c>
      <c r="Z6616" s="74">
        <f t="shared" ca="1" si="1972"/>
        <v>0.85301144472734125</v>
      </c>
      <c r="AA6616" s="76">
        <f t="shared" ca="1" si="1973"/>
        <v>-158.9823145495848</v>
      </c>
      <c r="AB6616" s="76">
        <f t="shared" ca="1" si="1974"/>
        <v>853.0114447273412</v>
      </c>
    </row>
    <row r="6617" spans="1:28" x14ac:dyDescent="0.25">
      <c r="A6617" s="2">
        <f t="shared" si="1975"/>
        <v>3</v>
      </c>
      <c r="B6617" s="16">
        <f ca="1">VLOOKUP(A6617,PERIODS!$O$4:$P$33,2,FALSE)</f>
        <v>2.5000000000000001E-2</v>
      </c>
      <c r="C6617" s="15"/>
      <c r="D6617" s="18">
        <v>5000</v>
      </c>
      <c r="E6617" s="34">
        <f t="shared" ca="1" si="1976"/>
        <v>20593.53962510066</v>
      </c>
      <c r="F6617" s="34">
        <f t="shared" ca="1" si="1977"/>
        <v>2500</v>
      </c>
      <c r="G6617" s="69">
        <f t="shared" ca="1" si="1963"/>
        <v>0</v>
      </c>
      <c r="H6617" s="34">
        <f t="shared" ca="1" si="1964"/>
        <v>-211.76800060689601</v>
      </c>
      <c r="I6617" s="34">
        <f t="shared" ca="1" si="1965"/>
        <v>2288.2319993931042</v>
      </c>
      <c r="J6617" s="18">
        <f ca="1">SUM(INDIRECT(ADDRESS(ROW(F6617),COLUMN(F6617),4)):INDIRECT(ADDRESS(ROW(F6617)+N$5-1,COLUMN(F6617),4)))</f>
        <v>21500</v>
      </c>
      <c r="K6617" s="18">
        <f t="shared" ca="1" si="1966"/>
        <v>16350</v>
      </c>
      <c r="L6617" s="18">
        <f t="shared" ca="1" si="1978"/>
        <v>16350</v>
      </c>
      <c r="M6617" s="18">
        <f t="shared" ca="1" si="1962"/>
        <v>0</v>
      </c>
      <c r="N6617" s="34">
        <f t="shared" ca="1" si="1967"/>
        <v>18305.307625707555</v>
      </c>
      <c r="P6617" s="18">
        <f t="shared" ca="1" si="1979"/>
        <v>211.76800060689601</v>
      </c>
      <c r="Q6617" s="47">
        <f ca="1">SUM(L$15:L6617)-SUM(M$15:M6617)</f>
        <v>16350</v>
      </c>
      <c r="R6617" s="47" t="str">
        <f t="shared" ca="1" si="1980"/>
        <v>M6620</v>
      </c>
      <c r="S6617" s="40">
        <f t="shared" ca="1" si="1968"/>
        <v>0</v>
      </c>
      <c r="T6617" s="46">
        <f t="shared" ca="1" si="1969"/>
        <v>95</v>
      </c>
      <c r="X6617" s="74">
        <f t="shared" ca="1" si="1970"/>
        <v>-0.21176800060689602</v>
      </c>
      <c r="Y6617" s="75">
        <f t="shared" ca="1" si="1971"/>
        <v>-0.21176800060689602</v>
      </c>
      <c r="Z6617" s="74">
        <f t="shared" ca="1" si="1972"/>
        <v>0.80915239865780553</v>
      </c>
      <c r="AA6617" s="76">
        <f t="shared" ca="1" si="1973"/>
        <v>-211.76800060689601</v>
      </c>
      <c r="AB6617" s="76">
        <f t="shared" ca="1" si="1974"/>
        <v>809.15239865780552</v>
      </c>
    </row>
    <row r="6618" spans="1:28" x14ac:dyDescent="0.25">
      <c r="A6618" s="2">
        <f t="shared" si="1975"/>
        <v>4</v>
      </c>
      <c r="B6618" s="16">
        <f ca="1">VLOOKUP(A6618,PERIODS!$O$4:$P$33,2,FALSE)</f>
        <v>2.5000000000000001E-2</v>
      </c>
      <c r="C6618" s="15"/>
      <c r="D6618" s="18">
        <v>5000</v>
      </c>
      <c r="E6618" s="34">
        <f t="shared" ca="1" si="1976"/>
        <v>18305.307625707555</v>
      </c>
      <c r="F6618" s="34">
        <f t="shared" ca="1" si="1977"/>
        <v>2500</v>
      </c>
      <c r="G6618" s="69">
        <f t="shared" ca="1" si="1963"/>
        <v>0</v>
      </c>
      <c r="H6618" s="34">
        <f t="shared" ca="1" si="1964"/>
        <v>-42.333371179873303</v>
      </c>
      <c r="I6618" s="34">
        <f t="shared" ca="1" si="1965"/>
        <v>2457.6666288201268</v>
      </c>
      <c r="J6618" s="18">
        <f ca="1">SUM(INDIRECT(ADDRESS(ROW(F6618),COLUMN(F6618),4)):INDIRECT(ADDRESS(ROW(F6618)+N$5-1,COLUMN(F6618),4)))</f>
        <v>22300</v>
      </c>
      <c r="K6618" s="18">
        <f t="shared" ca="1" si="1966"/>
        <v>16350</v>
      </c>
      <c r="L6618" s="18">
        <f t="shared" ca="1" si="1978"/>
        <v>0</v>
      </c>
      <c r="M6618" s="18">
        <f t="shared" ca="1" si="1962"/>
        <v>0</v>
      </c>
      <c r="N6618" s="34">
        <f t="shared" ca="1" si="1967"/>
        <v>15847.640996887429</v>
      </c>
      <c r="P6618" s="18">
        <f t="shared" ca="1" si="1979"/>
        <v>42.333371179873303</v>
      </c>
      <c r="Q6618" s="47">
        <f ca="1">SUM(L$15:L6618)-SUM(M$15:M6618)</f>
        <v>16350</v>
      </c>
      <c r="R6618" s="47" t="str">
        <f t="shared" ca="1" si="1980"/>
        <v>M6621</v>
      </c>
      <c r="S6618" s="40">
        <f t="shared" ca="1" si="1968"/>
        <v>0</v>
      </c>
      <c r="T6618" s="46">
        <f t="shared" ca="1" si="1969"/>
        <v>26</v>
      </c>
      <c r="X6618" s="74">
        <f t="shared" ca="1" si="1970"/>
        <v>-4.2333371179873305E-2</v>
      </c>
      <c r="Y6618" s="75">
        <f t="shared" ca="1" si="1971"/>
        <v>-4.2333371179873305E-2</v>
      </c>
      <c r="Z6618" s="74">
        <f t="shared" ca="1" si="1972"/>
        <v>0.95855017429911049</v>
      </c>
      <c r="AA6618" s="76">
        <f t="shared" ca="1" si="1973"/>
        <v>-42.333371179873303</v>
      </c>
      <c r="AB6618" s="76">
        <f t="shared" ca="1" si="1974"/>
        <v>958.55017429911049</v>
      </c>
    </row>
    <row r="6619" spans="1:28" x14ac:dyDescent="0.25">
      <c r="A6619" s="2">
        <f t="shared" si="1975"/>
        <v>5</v>
      </c>
      <c r="B6619" s="16">
        <f ca="1">VLOOKUP(A6619,PERIODS!$O$4:$P$33,2,FALSE)</f>
        <v>3.3000000000000002E-2</v>
      </c>
      <c r="C6619" s="15"/>
      <c r="D6619" s="18">
        <v>5000</v>
      </c>
      <c r="E6619" s="34">
        <f t="shared" ca="1" si="1976"/>
        <v>15847.640996887429</v>
      </c>
      <c r="F6619" s="34">
        <f t="shared" ca="1" si="1977"/>
        <v>3300</v>
      </c>
      <c r="G6619" s="69">
        <f t="shared" ca="1" si="1963"/>
        <v>0</v>
      </c>
      <c r="H6619" s="34">
        <f t="shared" ca="1" si="1964"/>
        <v>-1104.1770829308216</v>
      </c>
      <c r="I6619" s="34">
        <f t="shared" ca="1" si="1965"/>
        <v>2195.8229170691784</v>
      </c>
      <c r="J6619" s="18">
        <f ca="1">SUM(INDIRECT(ADDRESS(ROW(F6619),COLUMN(F6619),4)):INDIRECT(ADDRESS(ROW(F6619)+N$5-1,COLUMN(F6619),4)))</f>
        <v>23100</v>
      </c>
      <c r="K6619" s="18">
        <f t="shared" ca="1" si="1966"/>
        <v>16350</v>
      </c>
      <c r="L6619" s="18">
        <f t="shared" ca="1" si="1978"/>
        <v>0</v>
      </c>
      <c r="M6619" s="18">
        <f t="shared" ca="1" si="1962"/>
        <v>0</v>
      </c>
      <c r="N6619" s="34">
        <f t="shared" ca="1" si="1967"/>
        <v>13651.818079818251</v>
      </c>
      <c r="P6619" s="18">
        <f t="shared" ca="1" si="1979"/>
        <v>1104.1770829308216</v>
      </c>
      <c r="Q6619" s="47">
        <f ca="1">SUM(L$15:L6619)-SUM(M$15:M6619)</f>
        <v>16350</v>
      </c>
      <c r="R6619" s="47" t="str">
        <f t="shared" ca="1" si="1980"/>
        <v>M6622</v>
      </c>
      <c r="S6619" s="40">
        <f t="shared" ca="1" si="1968"/>
        <v>0</v>
      </c>
      <c r="T6619" s="46">
        <f t="shared" ca="1" si="1969"/>
        <v>67</v>
      </c>
      <c r="X6619" s="74">
        <f t="shared" ca="1" si="1970"/>
        <v>-1.1041770829308215</v>
      </c>
      <c r="Y6619" s="75">
        <f t="shared" ca="1" si="1971"/>
        <v>-1.1041770829308215</v>
      </c>
      <c r="Z6619" s="74">
        <f t="shared" ca="1" si="1972"/>
        <v>0.33148355350800757</v>
      </c>
      <c r="AA6619" s="76">
        <f t="shared" ca="1" si="1973"/>
        <v>-1104.1770829308216</v>
      </c>
      <c r="AB6619" s="76">
        <f t="shared" ca="1" si="1974"/>
        <v>331.48355350800756</v>
      </c>
    </row>
    <row r="6620" spans="1:28" x14ac:dyDescent="0.25">
      <c r="A6620" s="2">
        <f t="shared" si="1975"/>
        <v>6</v>
      </c>
      <c r="B6620" s="16">
        <f ca="1">VLOOKUP(A6620,PERIODS!$O$4:$P$33,2,FALSE)</f>
        <v>3.3000000000000002E-2</v>
      </c>
      <c r="C6620" s="15"/>
      <c r="D6620" s="18">
        <v>5000</v>
      </c>
      <c r="E6620" s="34">
        <f t="shared" ca="1" si="1976"/>
        <v>13651.818079818251</v>
      </c>
      <c r="F6620" s="34">
        <f t="shared" ca="1" si="1977"/>
        <v>3300</v>
      </c>
      <c r="G6620" s="69">
        <f t="shared" ca="1" si="1963"/>
        <v>0</v>
      </c>
      <c r="H6620" s="34">
        <f t="shared" ca="1" si="1964"/>
        <v>-783.52013785933377</v>
      </c>
      <c r="I6620" s="34">
        <f t="shared" ca="1" si="1965"/>
        <v>2516.4798621406662</v>
      </c>
      <c r="J6620" s="18">
        <f ca="1">SUM(INDIRECT(ADDRESS(ROW(F6620),COLUMN(F6620),4)):INDIRECT(ADDRESS(ROW(F6620)+N$5-1,COLUMN(F6620),4)))</f>
        <v>23100</v>
      </c>
      <c r="K6620" s="18">
        <f t="shared" ca="1" si="1966"/>
        <v>0</v>
      </c>
      <c r="L6620" s="18">
        <f t="shared" ca="1" si="1978"/>
        <v>0</v>
      </c>
      <c r="M6620" s="18">
        <f t="shared" ca="1" si="1962"/>
        <v>16350</v>
      </c>
      <c r="N6620" s="34">
        <f t="shared" ca="1" si="1967"/>
        <v>27485.338217677585</v>
      </c>
      <c r="P6620" s="18">
        <f t="shared" ca="1" si="1979"/>
        <v>783.52013785933377</v>
      </c>
      <c r="Q6620" s="47">
        <f ca="1">SUM(L$15:L6620)-SUM(M$15:M6620)</f>
        <v>0</v>
      </c>
      <c r="R6620" s="47" t="str">
        <f t="shared" ca="1" si="1980"/>
        <v>M6623</v>
      </c>
      <c r="S6620" s="40">
        <f t="shared" ca="1" si="1968"/>
        <v>0</v>
      </c>
      <c r="T6620" s="46">
        <f t="shared" ca="1" si="1969"/>
        <v>41</v>
      </c>
      <c r="X6620" s="74">
        <f t="shared" ca="1" si="1970"/>
        <v>-0.78352013785933372</v>
      </c>
      <c r="Y6620" s="75">
        <f t="shared" ca="1" si="1971"/>
        <v>-0.78352013785933372</v>
      </c>
      <c r="Z6620" s="74">
        <f t="shared" ca="1" si="1972"/>
        <v>0.45679519575962579</v>
      </c>
      <c r="AA6620" s="76">
        <f t="shared" ca="1" si="1973"/>
        <v>-783.52013785933377</v>
      </c>
      <c r="AB6620" s="76">
        <f t="shared" ca="1" si="1974"/>
        <v>456.79519575962581</v>
      </c>
    </row>
    <row r="6621" spans="1:28" x14ac:dyDescent="0.25">
      <c r="A6621" s="2">
        <f t="shared" si="1975"/>
        <v>7</v>
      </c>
      <c r="B6621" s="16">
        <f ca="1">VLOOKUP(A6621,PERIODS!$O$4:$P$33,2,FALSE)</f>
        <v>3.3000000000000002E-2</v>
      </c>
      <c r="C6621" s="15"/>
      <c r="D6621" s="18">
        <v>5000</v>
      </c>
      <c r="E6621" s="34">
        <f t="shared" ca="1" si="1976"/>
        <v>27485.338217677585</v>
      </c>
      <c r="F6621" s="34">
        <f t="shared" ca="1" si="1977"/>
        <v>3300</v>
      </c>
      <c r="G6621" s="69">
        <f t="shared" ca="1" si="1963"/>
        <v>0</v>
      </c>
      <c r="H6621" s="34">
        <f t="shared" ca="1" si="1964"/>
        <v>-180.31902862958455</v>
      </c>
      <c r="I6621" s="34">
        <f t="shared" ca="1" si="1965"/>
        <v>3119.6809713704156</v>
      </c>
      <c r="J6621" s="18">
        <f ca="1">SUM(INDIRECT(ADDRESS(ROW(F6621),COLUMN(F6621),4)):INDIRECT(ADDRESS(ROW(F6621)+N$5-1,COLUMN(F6621),4)))</f>
        <v>23100</v>
      </c>
      <c r="K6621" s="18">
        <f t="shared" ca="1" si="1966"/>
        <v>0</v>
      </c>
      <c r="L6621" s="18">
        <f t="shared" ca="1" si="1978"/>
        <v>0</v>
      </c>
      <c r="M6621" s="18">
        <f t="shared" ca="1" si="1962"/>
        <v>0</v>
      </c>
      <c r="N6621" s="34">
        <f t="shared" ca="1" si="1967"/>
        <v>24365.657246307168</v>
      </c>
      <c r="P6621" s="18">
        <f t="shared" ca="1" si="1979"/>
        <v>180.31902862958455</v>
      </c>
      <c r="Q6621" s="47">
        <f ca="1">SUM(L$15:L6621)-SUM(M$15:M6621)</f>
        <v>0</v>
      </c>
      <c r="R6621" s="47" t="str">
        <f t="shared" ca="1" si="1980"/>
        <v>M6624</v>
      </c>
      <c r="S6621" s="40">
        <f t="shared" ca="1" si="1968"/>
        <v>0</v>
      </c>
      <c r="T6621" s="46">
        <f t="shared" ca="1" si="1969"/>
        <v>25</v>
      </c>
      <c r="X6621" s="74">
        <f t="shared" ca="1" si="1970"/>
        <v>-0.18031902862958454</v>
      </c>
      <c r="Y6621" s="75">
        <f t="shared" ca="1" si="1971"/>
        <v>-0.18031902862958454</v>
      </c>
      <c r="Z6621" s="74">
        <f t="shared" ca="1" si="1972"/>
        <v>0.83500377880246746</v>
      </c>
      <c r="AA6621" s="76">
        <f t="shared" ca="1" si="1973"/>
        <v>-180.31902862958455</v>
      </c>
      <c r="AB6621" s="76">
        <f t="shared" ca="1" si="1974"/>
        <v>835.00377880246742</v>
      </c>
    </row>
    <row r="6622" spans="1:28" x14ac:dyDescent="0.25">
      <c r="A6622" s="2">
        <f t="shared" si="1975"/>
        <v>8</v>
      </c>
      <c r="B6622" s="16">
        <f ca="1">VLOOKUP(A6622,PERIODS!$O$4:$P$33,2,FALSE)</f>
        <v>3.3000000000000002E-2</v>
      </c>
      <c r="C6622" s="15"/>
      <c r="D6622" s="18">
        <v>5000</v>
      </c>
      <c r="E6622" s="34">
        <f t="shared" ca="1" si="1976"/>
        <v>24365.657246307168</v>
      </c>
      <c r="F6622" s="34">
        <f t="shared" ca="1" si="1977"/>
        <v>3300</v>
      </c>
      <c r="G6622" s="69">
        <f t="shared" ca="1" si="1963"/>
        <v>0</v>
      </c>
      <c r="H6622" s="34">
        <f t="shared" ca="1" si="1964"/>
        <v>994.75510592673606</v>
      </c>
      <c r="I6622" s="34">
        <f t="shared" ca="1" si="1965"/>
        <v>4294.7551059267362</v>
      </c>
      <c r="J6622" s="18">
        <f ca="1">SUM(INDIRECT(ADDRESS(ROW(F6622),COLUMN(F6622),4)):INDIRECT(ADDRESS(ROW(F6622)+N$5-1,COLUMN(F6622),4)))</f>
        <v>23100</v>
      </c>
      <c r="K6622" s="18">
        <f t="shared" ca="1" si="1966"/>
        <v>0</v>
      </c>
      <c r="L6622" s="18">
        <f t="shared" ca="1" si="1978"/>
        <v>0</v>
      </c>
      <c r="M6622" s="18">
        <f t="shared" ca="1" si="1962"/>
        <v>0</v>
      </c>
      <c r="N6622" s="34">
        <f t="shared" ca="1" si="1967"/>
        <v>20070.902140380433</v>
      </c>
      <c r="P6622" s="18">
        <f t="shared" ca="1" si="1979"/>
        <v>994.75510592673606</v>
      </c>
      <c r="Q6622" s="47">
        <f ca="1">SUM(L$15:L6622)-SUM(M$15:M6622)</f>
        <v>0</v>
      </c>
      <c r="R6622" s="47" t="str">
        <f t="shared" ca="1" si="1980"/>
        <v>M6625</v>
      </c>
      <c r="S6622" s="40">
        <f t="shared" ca="1" si="1968"/>
        <v>0</v>
      </c>
      <c r="T6622" s="46">
        <f t="shared" ca="1" si="1969"/>
        <v>35</v>
      </c>
      <c r="X6622" s="74">
        <f t="shared" ca="1" si="1970"/>
        <v>0.99475510592673611</v>
      </c>
      <c r="Y6622" s="75">
        <f t="shared" ca="1" si="1971"/>
        <v>0.99475510592673611</v>
      </c>
      <c r="Z6622" s="74">
        <f t="shared" ca="1" si="1972"/>
        <v>2.7040620514172011</v>
      </c>
      <c r="AA6622" s="76">
        <f t="shared" ca="1" si="1973"/>
        <v>994.75510592673606</v>
      </c>
      <c r="AB6622" s="76">
        <f t="shared" ca="1" si="1974"/>
        <v>2704.062051417201</v>
      </c>
    </row>
    <row r="6623" spans="1:28" x14ac:dyDescent="0.25">
      <c r="A6623" s="2">
        <f t="shared" si="1975"/>
        <v>9</v>
      </c>
      <c r="B6623" s="16">
        <f ca="1">VLOOKUP(A6623,PERIODS!$O$4:$P$33,2,FALSE)</f>
        <v>3.3000000000000002E-2</v>
      </c>
      <c r="C6623" s="15"/>
      <c r="D6623" s="18">
        <v>5000</v>
      </c>
      <c r="E6623" s="34">
        <f t="shared" ca="1" si="1976"/>
        <v>20070.902140380433</v>
      </c>
      <c r="F6623" s="34">
        <f t="shared" ca="1" si="1977"/>
        <v>3300</v>
      </c>
      <c r="G6623" s="69">
        <f t="shared" ca="1" si="1963"/>
        <v>0</v>
      </c>
      <c r="H6623" s="34">
        <f t="shared" ca="1" si="1964"/>
        <v>-3.3048875818494796</v>
      </c>
      <c r="I6623" s="34">
        <f t="shared" ca="1" si="1965"/>
        <v>3296.6951124181505</v>
      </c>
      <c r="J6623" s="18">
        <f ca="1">SUM(INDIRECT(ADDRESS(ROW(F6623),COLUMN(F6623),4)):INDIRECT(ADDRESS(ROW(F6623)+N$5-1,COLUMN(F6623),4)))</f>
        <v>23100</v>
      </c>
      <c r="K6623" s="18">
        <f t="shared" ca="1" si="1966"/>
        <v>16350</v>
      </c>
      <c r="L6623" s="18">
        <f t="shared" ca="1" si="1978"/>
        <v>16350</v>
      </c>
      <c r="M6623" s="18">
        <f t="shared" ca="1" si="1962"/>
        <v>0</v>
      </c>
      <c r="N6623" s="34">
        <f t="shared" ca="1" si="1967"/>
        <v>16774.207027962282</v>
      </c>
      <c r="P6623" s="18">
        <f t="shared" ca="1" si="1979"/>
        <v>3.3048875818494796</v>
      </c>
      <c r="Q6623" s="47">
        <f ca="1">SUM(L$15:L6623)-SUM(M$15:M6623)</f>
        <v>16350</v>
      </c>
      <c r="R6623" s="47" t="str">
        <f t="shared" ca="1" si="1980"/>
        <v>M6626</v>
      </c>
      <c r="S6623" s="40">
        <f t="shared" ca="1" si="1968"/>
        <v>0</v>
      </c>
      <c r="T6623" s="46">
        <f t="shared" ca="1" si="1969"/>
        <v>21</v>
      </c>
      <c r="X6623" s="74">
        <f t="shared" ca="1" si="1970"/>
        <v>-3.3048875818494795E-3</v>
      </c>
      <c r="Y6623" s="75">
        <f t="shared" ca="1" si="1971"/>
        <v>-3.3048875818494795E-3</v>
      </c>
      <c r="Z6623" s="74">
        <f t="shared" ca="1" si="1972"/>
        <v>0.99670056754792991</v>
      </c>
      <c r="AA6623" s="76">
        <f t="shared" ca="1" si="1973"/>
        <v>-3.3048875818494796</v>
      </c>
      <c r="AB6623" s="76">
        <f t="shared" ca="1" si="1974"/>
        <v>996.70056754792995</v>
      </c>
    </row>
    <row r="6624" spans="1:28" x14ac:dyDescent="0.25">
      <c r="A6624" s="2">
        <f t="shared" si="1975"/>
        <v>10</v>
      </c>
      <c r="B6624" s="16">
        <f ca="1">VLOOKUP(A6624,PERIODS!$O$4:$P$33,2,FALSE)</f>
        <v>3.3000000000000002E-2</v>
      </c>
      <c r="C6624" s="15"/>
      <c r="D6624" s="18">
        <v>5000</v>
      </c>
      <c r="E6624" s="34">
        <f t="shared" ca="1" si="1976"/>
        <v>16774.207027962282</v>
      </c>
      <c r="F6624" s="34">
        <f t="shared" ca="1" si="1977"/>
        <v>3300</v>
      </c>
      <c r="G6624" s="69">
        <f t="shared" ca="1" si="1963"/>
        <v>0</v>
      </c>
      <c r="H6624" s="34">
        <f t="shared" ca="1" si="1964"/>
        <v>-1828.994870260201</v>
      </c>
      <c r="I6624" s="34">
        <f t="shared" ca="1" si="1965"/>
        <v>1471.005129739799</v>
      </c>
      <c r="J6624" s="18">
        <f ca="1">SUM(INDIRECT(ADDRESS(ROW(F6624),COLUMN(F6624),4)):INDIRECT(ADDRESS(ROW(F6624)+N$5-1,COLUMN(F6624),4)))</f>
        <v>23100</v>
      </c>
      <c r="K6624" s="18">
        <f t="shared" ca="1" si="1966"/>
        <v>16350</v>
      </c>
      <c r="L6624" s="18">
        <f t="shared" ca="1" si="1978"/>
        <v>0</v>
      </c>
      <c r="M6624" s="18">
        <f t="shared" ca="1" si="1962"/>
        <v>0</v>
      </c>
      <c r="N6624" s="34">
        <f t="shared" ca="1" si="1967"/>
        <v>15303.201898222484</v>
      </c>
      <c r="P6624" s="18">
        <f t="shared" ca="1" si="1979"/>
        <v>1828.994870260201</v>
      </c>
      <c r="Q6624" s="47">
        <f ca="1">SUM(L$15:L6624)-SUM(M$15:M6624)</f>
        <v>16350</v>
      </c>
      <c r="R6624" s="47" t="str">
        <f t="shared" ca="1" si="1980"/>
        <v>M6627</v>
      </c>
      <c r="S6624" s="40">
        <f t="shared" ca="1" si="1968"/>
        <v>0</v>
      </c>
      <c r="T6624" s="46">
        <f t="shared" ca="1" si="1969"/>
        <v>75</v>
      </c>
      <c r="X6624" s="74">
        <f t="shared" ca="1" si="1970"/>
        <v>-1.828994870260201</v>
      </c>
      <c r="Y6624" s="75">
        <f t="shared" ca="1" si="1971"/>
        <v>-1.828994870260201</v>
      </c>
      <c r="Z6624" s="74">
        <f t="shared" ca="1" si="1972"/>
        <v>0.16057488528174116</v>
      </c>
      <c r="AA6624" s="76">
        <f t="shared" ca="1" si="1973"/>
        <v>-1828.994870260201</v>
      </c>
      <c r="AB6624" s="76">
        <f t="shared" ca="1" si="1974"/>
        <v>160.57488528174116</v>
      </c>
    </row>
    <row r="6625" spans="1:28" x14ac:dyDescent="0.25">
      <c r="A6625" s="2">
        <f t="shared" si="1975"/>
        <v>11</v>
      </c>
      <c r="B6625" s="16">
        <f ca="1">VLOOKUP(A6625,PERIODS!$O$4:$P$33,2,FALSE)</f>
        <v>3.3000000000000002E-2</v>
      </c>
      <c r="C6625" s="15"/>
      <c r="D6625" s="18">
        <v>5000</v>
      </c>
      <c r="E6625" s="34">
        <f t="shared" ca="1" si="1976"/>
        <v>15303.201898222484</v>
      </c>
      <c r="F6625" s="34">
        <f t="shared" ca="1" si="1977"/>
        <v>3300</v>
      </c>
      <c r="G6625" s="69">
        <f t="shared" ca="1" si="1963"/>
        <v>0</v>
      </c>
      <c r="H6625" s="34">
        <f t="shared" ca="1" si="1964"/>
        <v>-663.17633251787595</v>
      </c>
      <c r="I6625" s="34">
        <f t="shared" ca="1" si="1965"/>
        <v>2636.8236674821242</v>
      </c>
      <c r="J6625" s="18">
        <f ca="1">SUM(INDIRECT(ADDRESS(ROW(F6625),COLUMN(F6625),4)):INDIRECT(ADDRESS(ROW(F6625)+N$5-1,COLUMN(F6625),4)))</f>
        <v>23300</v>
      </c>
      <c r="K6625" s="18">
        <f t="shared" ca="1" si="1966"/>
        <v>16350</v>
      </c>
      <c r="L6625" s="18">
        <f t="shared" ca="1" si="1978"/>
        <v>0</v>
      </c>
      <c r="M6625" s="18">
        <f t="shared" ca="1" si="1962"/>
        <v>0</v>
      </c>
      <c r="N6625" s="34">
        <f t="shared" ca="1" si="1967"/>
        <v>12666.37823074036</v>
      </c>
      <c r="P6625" s="18">
        <f t="shared" ca="1" si="1979"/>
        <v>663.17633251787595</v>
      </c>
      <c r="Q6625" s="47">
        <f ca="1">SUM(L$15:L6625)-SUM(M$15:M6625)</f>
        <v>16350</v>
      </c>
      <c r="R6625" s="47" t="str">
        <f t="shared" ca="1" si="1980"/>
        <v>M6628</v>
      </c>
      <c r="S6625" s="40">
        <f t="shared" ca="1" si="1968"/>
        <v>0</v>
      </c>
      <c r="T6625" s="46">
        <f t="shared" ca="1" si="1969"/>
        <v>69</v>
      </c>
      <c r="X6625" s="74">
        <f t="shared" ca="1" si="1970"/>
        <v>-0.663176332517876</v>
      </c>
      <c r="Y6625" s="75">
        <f t="shared" ca="1" si="1971"/>
        <v>-0.663176332517876</v>
      </c>
      <c r="Z6625" s="74">
        <f t="shared" ca="1" si="1972"/>
        <v>0.51521224731207416</v>
      </c>
      <c r="AA6625" s="76">
        <f t="shared" ca="1" si="1973"/>
        <v>-663.17633251787595</v>
      </c>
      <c r="AB6625" s="76">
        <f t="shared" ca="1" si="1974"/>
        <v>515.21224731207417</v>
      </c>
    </row>
    <row r="6626" spans="1:28" x14ac:dyDescent="0.25">
      <c r="A6626" s="2">
        <f t="shared" si="1975"/>
        <v>12</v>
      </c>
      <c r="B6626" s="16">
        <f ca="1">VLOOKUP(A6626,PERIODS!$O$4:$P$33,2,FALSE)</f>
        <v>3.3000000000000002E-2</v>
      </c>
      <c r="C6626" s="15"/>
      <c r="D6626" s="18">
        <v>5000</v>
      </c>
      <c r="E6626" s="34">
        <f t="shared" ca="1" si="1976"/>
        <v>12666.37823074036</v>
      </c>
      <c r="F6626" s="34">
        <f t="shared" ca="1" si="1977"/>
        <v>3300</v>
      </c>
      <c r="G6626" s="69">
        <f t="shared" ca="1" si="1963"/>
        <v>0</v>
      </c>
      <c r="H6626" s="34">
        <f t="shared" ca="1" si="1964"/>
        <v>273.45757296562181</v>
      </c>
      <c r="I6626" s="34">
        <f t="shared" ca="1" si="1965"/>
        <v>3573.4575729656217</v>
      </c>
      <c r="J6626" s="18">
        <f ca="1">SUM(INDIRECT(ADDRESS(ROW(F6626),COLUMN(F6626),4)):INDIRECT(ADDRESS(ROW(F6626)+N$5-1,COLUMN(F6626),4)))</f>
        <v>23500</v>
      </c>
      <c r="K6626" s="18">
        <f t="shared" ca="1" si="1966"/>
        <v>0</v>
      </c>
      <c r="L6626" s="18">
        <f t="shared" ca="1" si="1978"/>
        <v>0</v>
      </c>
      <c r="M6626" s="18">
        <f t="shared" ca="1" si="1962"/>
        <v>16350</v>
      </c>
      <c r="N6626" s="34">
        <f t="shared" ca="1" si="1967"/>
        <v>25442.920657774739</v>
      </c>
      <c r="P6626" s="18">
        <f t="shared" ca="1" si="1979"/>
        <v>273.45757296562181</v>
      </c>
      <c r="Q6626" s="47">
        <f ca="1">SUM(L$15:L6626)-SUM(M$15:M6626)</f>
        <v>0</v>
      </c>
      <c r="R6626" s="47" t="str">
        <f t="shared" ca="1" si="1980"/>
        <v>M6629</v>
      </c>
      <c r="S6626" s="40">
        <f t="shared" ca="1" si="1968"/>
        <v>0</v>
      </c>
      <c r="T6626" s="46">
        <f t="shared" ca="1" si="1969"/>
        <v>79</v>
      </c>
      <c r="X6626" s="74">
        <f t="shared" ca="1" si="1970"/>
        <v>0.27345757296562179</v>
      </c>
      <c r="Y6626" s="75">
        <f t="shared" ca="1" si="1971"/>
        <v>0.27345757296562179</v>
      </c>
      <c r="Z6626" s="74">
        <f t="shared" ca="1" si="1972"/>
        <v>1.3145015876249071</v>
      </c>
      <c r="AA6626" s="76">
        <f t="shared" ca="1" si="1973"/>
        <v>273.45757296562181</v>
      </c>
      <c r="AB6626" s="76">
        <f t="shared" ca="1" si="1974"/>
        <v>1314.5015876249072</v>
      </c>
    </row>
    <row r="6627" spans="1:28" x14ac:dyDescent="0.25">
      <c r="A6627" s="2">
        <f t="shared" si="1975"/>
        <v>13</v>
      </c>
      <c r="B6627" s="16">
        <f ca="1">VLOOKUP(A6627,PERIODS!$O$4:$P$33,2,FALSE)</f>
        <v>3.3000000000000002E-2</v>
      </c>
      <c r="C6627" s="15"/>
      <c r="D6627" s="18">
        <v>5000</v>
      </c>
      <c r="E6627" s="34">
        <f t="shared" ca="1" si="1976"/>
        <v>25442.920657774739</v>
      </c>
      <c r="F6627" s="34">
        <f t="shared" ca="1" si="1977"/>
        <v>3300</v>
      </c>
      <c r="G6627" s="69">
        <f t="shared" ca="1" si="1963"/>
        <v>0</v>
      </c>
      <c r="H6627" s="34">
        <f t="shared" ca="1" si="1964"/>
        <v>665.16854319338097</v>
      </c>
      <c r="I6627" s="34">
        <f t="shared" ca="1" si="1965"/>
        <v>3965.1685431933811</v>
      </c>
      <c r="J6627" s="18">
        <f ca="1">SUM(INDIRECT(ADDRESS(ROW(F6627),COLUMN(F6627),4)):INDIRECT(ADDRESS(ROW(F6627)+N$5-1,COLUMN(F6627),4)))</f>
        <v>23700</v>
      </c>
      <c r="K6627" s="18">
        <f t="shared" ca="1" si="1966"/>
        <v>0</v>
      </c>
      <c r="L6627" s="18">
        <f t="shared" ca="1" si="1978"/>
        <v>0</v>
      </c>
      <c r="M6627" s="18">
        <f t="shared" ca="1" si="1962"/>
        <v>0</v>
      </c>
      <c r="N6627" s="34">
        <f t="shared" ca="1" si="1967"/>
        <v>21477.752114581359</v>
      </c>
      <c r="P6627" s="18">
        <f t="shared" ca="1" si="1979"/>
        <v>665.16854319338097</v>
      </c>
      <c r="Q6627" s="47">
        <f ca="1">SUM(L$15:L6627)-SUM(M$15:M6627)</f>
        <v>0</v>
      </c>
      <c r="R6627" s="47" t="str">
        <f t="shared" ca="1" si="1980"/>
        <v>M6630</v>
      </c>
      <c r="S6627" s="40">
        <f t="shared" ca="1" si="1968"/>
        <v>0</v>
      </c>
      <c r="T6627" s="46">
        <f t="shared" ca="1" si="1969"/>
        <v>90</v>
      </c>
      <c r="X6627" s="74">
        <f t="shared" ca="1" si="1970"/>
        <v>0.66516854319338092</v>
      </c>
      <c r="Y6627" s="75">
        <f t="shared" ca="1" si="1971"/>
        <v>0.66516854319338092</v>
      </c>
      <c r="Z6627" s="74">
        <f t="shared" ca="1" si="1972"/>
        <v>1.9448182795987321</v>
      </c>
      <c r="AA6627" s="76">
        <f t="shared" ca="1" si="1973"/>
        <v>665.16854319338097</v>
      </c>
      <c r="AB6627" s="76">
        <f t="shared" ca="1" si="1974"/>
        <v>1944.818279598732</v>
      </c>
    </row>
    <row r="6628" spans="1:28" x14ac:dyDescent="0.25">
      <c r="A6628" s="2">
        <f t="shared" si="1975"/>
        <v>14</v>
      </c>
      <c r="B6628" s="16">
        <f ca="1">VLOOKUP(A6628,PERIODS!$O$4:$P$33,2,FALSE)</f>
        <v>3.3000000000000002E-2</v>
      </c>
      <c r="C6628" s="15"/>
      <c r="D6628" s="18">
        <v>5000</v>
      </c>
      <c r="E6628" s="34">
        <f t="shared" ca="1" si="1976"/>
        <v>21477.752114581359</v>
      </c>
      <c r="F6628" s="34">
        <f t="shared" ca="1" si="1977"/>
        <v>3300</v>
      </c>
      <c r="G6628" s="69">
        <f t="shared" ca="1" si="1963"/>
        <v>0</v>
      </c>
      <c r="H6628" s="34">
        <f t="shared" ca="1" si="1964"/>
        <v>-336.49297819338102</v>
      </c>
      <c r="I6628" s="34">
        <f t="shared" ca="1" si="1965"/>
        <v>2963.5070218066189</v>
      </c>
      <c r="J6628" s="18">
        <f ca="1">SUM(INDIRECT(ADDRESS(ROW(F6628),COLUMN(F6628),4)):INDIRECT(ADDRESS(ROW(F6628)+N$5-1,COLUMN(F6628),4)))</f>
        <v>23900</v>
      </c>
      <c r="K6628" s="18">
        <f t="shared" ca="1" si="1966"/>
        <v>16350</v>
      </c>
      <c r="L6628" s="18">
        <f t="shared" ca="1" si="1978"/>
        <v>16350</v>
      </c>
      <c r="M6628" s="18">
        <f t="shared" ca="1" si="1962"/>
        <v>0</v>
      </c>
      <c r="N6628" s="34">
        <f t="shared" ca="1" si="1967"/>
        <v>18514.245092774741</v>
      </c>
      <c r="P6628" s="18">
        <f t="shared" ca="1" si="1979"/>
        <v>336.49297819338102</v>
      </c>
      <c r="Q6628" s="47">
        <f ca="1">SUM(L$15:L6628)-SUM(M$15:M6628)</f>
        <v>16350</v>
      </c>
      <c r="R6628" s="47" t="str">
        <f t="shared" ca="1" si="1980"/>
        <v>M6631</v>
      </c>
      <c r="S6628" s="40">
        <f t="shared" ca="1" si="1968"/>
        <v>0</v>
      </c>
      <c r="T6628" s="46">
        <f t="shared" ca="1" si="1969"/>
        <v>98</v>
      </c>
      <c r="X6628" s="74">
        <f t="shared" ca="1" si="1970"/>
        <v>-0.33649297819338103</v>
      </c>
      <c r="Y6628" s="75">
        <f t="shared" ca="1" si="1971"/>
        <v>-0.33649297819338103</v>
      </c>
      <c r="Z6628" s="74">
        <f t="shared" ca="1" si="1972"/>
        <v>0.7142708990306692</v>
      </c>
      <c r="AA6628" s="76">
        <f t="shared" ca="1" si="1973"/>
        <v>-336.49297819338102</v>
      </c>
      <c r="AB6628" s="76">
        <f t="shared" ca="1" si="1974"/>
        <v>714.27089903066917</v>
      </c>
    </row>
    <row r="6629" spans="1:28" x14ac:dyDescent="0.25">
      <c r="A6629" s="2">
        <f t="shared" si="1975"/>
        <v>15</v>
      </c>
      <c r="B6629" s="16">
        <f ca="1">VLOOKUP(A6629,PERIODS!$O$4:$P$33,2,FALSE)</f>
        <v>3.3000000000000002E-2</v>
      </c>
      <c r="C6629" s="15"/>
      <c r="D6629" s="18">
        <v>5000</v>
      </c>
      <c r="E6629" s="34">
        <f t="shared" ca="1" si="1976"/>
        <v>18514.245092774741</v>
      </c>
      <c r="F6629" s="34">
        <f t="shared" ca="1" si="1977"/>
        <v>3300</v>
      </c>
      <c r="G6629" s="69">
        <f t="shared" ca="1" si="1963"/>
        <v>0</v>
      </c>
      <c r="H6629" s="34">
        <f t="shared" ca="1" si="1964"/>
        <v>1165.2378429254748</v>
      </c>
      <c r="I6629" s="34">
        <f t="shared" ca="1" si="1965"/>
        <v>4465.237842925475</v>
      </c>
      <c r="J6629" s="18">
        <f ca="1">SUM(INDIRECT(ADDRESS(ROW(F6629),COLUMN(F6629),4)):INDIRECT(ADDRESS(ROW(F6629)+N$5-1,COLUMN(F6629),4)))</f>
        <v>24100</v>
      </c>
      <c r="K6629" s="18">
        <f t="shared" ca="1" si="1966"/>
        <v>16350</v>
      </c>
      <c r="L6629" s="18">
        <f t="shared" ca="1" si="1978"/>
        <v>0</v>
      </c>
      <c r="M6629" s="18">
        <f t="shared" ca="1" si="1962"/>
        <v>0</v>
      </c>
      <c r="N6629" s="34">
        <f t="shared" ca="1" si="1967"/>
        <v>14049.007249849266</v>
      </c>
      <c r="P6629" s="18">
        <f t="shared" ca="1" si="1979"/>
        <v>1165.2378429254748</v>
      </c>
      <c r="Q6629" s="47">
        <f ca="1">SUM(L$15:L6629)-SUM(M$15:M6629)</f>
        <v>16350</v>
      </c>
      <c r="R6629" s="47" t="str">
        <f t="shared" ca="1" si="1980"/>
        <v>M6632</v>
      </c>
      <c r="S6629" s="40">
        <f t="shared" ca="1" si="1968"/>
        <v>0</v>
      </c>
      <c r="T6629" s="46">
        <f t="shared" ca="1" si="1969"/>
        <v>55</v>
      </c>
      <c r="X6629" s="74">
        <f t="shared" ca="1" si="1970"/>
        <v>1.1652378429254748</v>
      </c>
      <c r="Y6629" s="75">
        <f t="shared" ca="1" si="1971"/>
        <v>1.1652378429254748</v>
      </c>
      <c r="Z6629" s="74">
        <f t="shared" ca="1" si="1972"/>
        <v>3.2066854799657301</v>
      </c>
      <c r="AA6629" s="76">
        <f t="shared" ca="1" si="1973"/>
        <v>1165.2378429254748</v>
      </c>
      <c r="AB6629" s="76">
        <f t="shared" ca="1" si="1974"/>
        <v>3206.6854799657299</v>
      </c>
    </row>
    <row r="6630" spans="1:28" x14ac:dyDescent="0.25">
      <c r="A6630" s="2">
        <f t="shared" si="1975"/>
        <v>16</v>
      </c>
      <c r="B6630" s="16">
        <f ca="1">VLOOKUP(A6630,PERIODS!$O$4:$P$33,2,FALSE)</f>
        <v>3.3000000000000002E-2</v>
      </c>
      <c r="C6630" s="15"/>
      <c r="D6630" s="18">
        <v>5000</v>
      </c>
      <c r="E6630" s="34">
        <f t="shared" ca="1" si="1976"/>
        <v>14049.007249849266</v>
      </c>
      <c r="F6630" s="34">
        <f t="shared" ca="1" si="1977"/>
        <v>3300</v>
      </c>
      <c r="G6630" s="69">
        <f t="shared" ca="1" si="1963"/>
        <v>0</v>
      </c>
      <c r="H6630" s="34">
        <f t="shared" ca="1" si="1964"/>
        <v>-1061.8920625194405</v>
      </c>
      <c r="I6630" s="34">
        <f t="shared" ca="1" si="1965"/>
        <v>2238.1079374805595</v>
      </c>
      <c r="J6630" s="18">
        <f ca="1">SUM(INDIRECT(ADDRESS(ROW(F6630),COLUMN(F6630),4)):INDIRECT(ADDRESS(ROW(F6630)+N$5-1,COLUMN(F6630),4)))</f>
        <v>24300</v>
      </c>
      <c r="K6630" s="18">
        <f t="shared" ca="1" si="1966"/>
        <v>16350</v>
      </c>
      <c r="L6630" s="18">
        <f t="shared" ca="1" si="1978"/>
        <v>0</v>
      </c>
      <c r="M6630" s="18">
        <f t="shared" ca="1" si="1962"/>
        <v>0</v>
      </c>
      <c r="N6630" s="34">
        <f t="shared" ca="1" si="1967"/>
        <v>11810.899312368707</v>
      </c>
      <c r="P6630" s="18">
        <f t="shared" ca="1" si="1979"/>
        <v>1061.8920625194405</v>
      </c>
      <c r="Q6630" s="47">
        <f ca="1">SUM(L$15:L6630)-SUM(M$15:M6630)</f>
        <v>16350</v>
      </c>
      <c r="R6630" s="47" t="str">
        <f t="shared" ca="1" si="1980"/>
        <v>M6633</v>
      </c>
      <c r="S6630" s="40">
        <f t="shared" ca="1" si="1968"/>
        <v>0</v>
      </c>
      <c r="T6630" s="46">
        <f t="shared" ca="1" si="1969"/>
        <v>57</v>
      </c>
      <c r="X6630" s="74">
        <f t="shared" ca="1" si="1970"/>
        <v>-1.0618920625194406</v>
      </c>
      <c r="Y6630" s="75">
        <f t="shared" ca="1" si="1971"/>
        <v>-1.0618920625194406</v>
      </c>
      <c r="Z6630" s="74">
        <f t="shared" ca="1" si="1972"/>
        <v>0.34580091402443847</v>
      </c>
      <c r="AA6630" s="76">
        <f t="shared" ca="1" si="1973"/>
        <v>-1061.8920625194405</v>
      </c>
      <c r="AB6630" s="76">
        <f t="shared" ca="1" si="1974"/>
        <v>345.80091402443844</v>
      </c>
    </row>
    <row r="6631" spans="1:28" x14ac:dyDescent="0.25">
      <c r="A6631" s="2">
        <f t="shared" si="1975"/>
        <v>17</v>
      </c>
      <c r="B6631" s="16">
        <f ca="1">VLOOKUP(A6631,PERIODS!$O$4:$P$33,2,FALSE)</f>
        <v>3.5000000000000003E-2</v>
      </c>
      <c r="C6631" s="15"/>
      <c r="D6631" s="18">
        <v>5000</v>
      </c>
      <c r="E6631" s="34">
        <f t="shared" ca="1" si="1976"/>
        <v>11810.899312368707</v>
      </c>
      <c r="F6631" s="34">
        <f t="shared" ca="1" si="1977"/>
        <v>3500.0000000000005</v>
      </c>
      <c r="G6631" s="69">
        <f t="shared" ca="1" si="1963"/>
        <v>0</v>
      </c>
      <c r="H6631" s="34">
        <f t="shared" ca="1" si="1964"/>
        <v>1959.9639845400536</v>
      </c>
      <c r="I6631" s="34">
        <f t="shared" ca="1" si="1965"/>
        <v>5459.9639845400543</v>
      </c>
      <c r="J6631" s="18">
        <f ca="1">SUM(INDIRECT(ADDRESS(ROW(F6631),COLUMN(F6631),4)):INDIRECT(ADDRESS(ROW(F6631)+N$5-1,COLUMN(F6631),4)))</f>
        <v>24500.000000000004</v>
      </c>
      <c r="K6631" s="18">
        <f t="shared" ca="1" si="1966"/>
        <v>0</v>
      </c>
      <c r="L6631" s="18">
        <f t="shared" ca="1" si="1978"/>
        <v>0</v>
      </c>
      <c r="M6631" s="18">
        <f t="shared" ca="1" si="1962"/>
        <v>16350</v>
      </c>
      <c r="N6631" s="34">
        <f t="shared" ca="1" si="1967"/>
        <v>22700.935327828651</v>
      </c>
      <c r="P6631" s="18">
        <f t="shared" ca="1" si="1979"/>
        <v>1959.9639845400536</v>
      </c>
      <c r="Q6631" s="47">
        <f ca="1">SUM(L$15:L6631)-SUM(M$15:M6631)</f>
        <v>0</v>
      </c>
      <c r="R6631" s="47" t="str">
        <f t="shared" ca="1" si="1980"/>
        <v>M6634</v>
      </c>
      <c r="S6631" s="40">
        <f t="shared" ca="1" si="1968"/>
        <v>0</v>
      </c>
      <c r="T6631" s="46">
        <f t="shared" ca="1" si="1969"/>
        <v>31</v>
      </c>
      <c r="X6631" s="74">
        <f t="shared" ca="1" si="1970"/>
        <v>2.3477752601980661</v>
      </c>
      <c r="Y6631" s="75">
        <f t="shared" ca="1" si="1971"/>
        <v>1.9599639845400536</v>
      </c>
      <c r="Z6631" s="74">
        <f t="shared" ca="1" si="1972"/>
        <v>7.0990713842313315</v>
      </c>
      <c r="AA6631" s="76">
        <f t="shared" ca="1" si="1973"/>
        <v>1959.9639845400536</v>
      </c>
      <c r="AB6631" s="76">
        <f t="shared" ca="1" si="1974"/>
        <v>7099.0713842313316</v>
      </c>
    </row>
    <row r="6632" spans="1:28" x14ac:dyDescent="0.25">
      <c r="A6632" s="2">
        <f t="shared" si="1975"/>
        <v>18</v>
      </c>
      <c r="B6632" s="16">
        <f ca="1">VLOOKUP(A6632,PERIODS!$O$4:$P$33,2,FALSE)</f>
        <v>3.5000000000000003E-2</v>
      </c>
      <c r="C6632" s="15"/>
      <c r="D6632" s="18">
        <v>5000</v>
      </c>
      <c r="E6632" s="34">
        <f t="shared" ca="1" si="1976"/>
        <v>22700.935327828651</v>
      </c>
      <c r="F6632" s="34">
        <f t="shared" ca="1" si="1977"/>
        <v>3500.0000000000005</v>
      </c>
      <c r="G6632" s="69">
        <f t="shared" ca="1" si="1963"/>
        <v>0</v>
      </c>
      <c r="H6632" s="34">
        <f t="shared" ca="1" si="1964"/>
        <v>261.80898307407546</v>
      </c>
      <c r="I6632" s="34">
        <f t="shared" ca="1" si="1965"/>
        <v>3761.808983074076</v>
      </c>
      <c r="J6632" s="18">
        <f ca="1">SUM(INDIRECT(ADDRESS(ROW(F6632),COLUMN(F6632),4)):INDIRECT(ADDRESS(ROW(F6632)+N$5-1,COLUMN(F6632),4)))</f>
        <v>24500.000000000004</v>
      </c>
      <c r="K6632" s="18">
        <f t="shared" ca="1" si="1966"/>
        <v>16350</v>
      </c>
      <c r="L6632" s="18">
        <f t="shared" ca="1" si="1978"/>
        <v>16350</v>
      </c>
      <c r="M6632" s="18">
        <f t="shared" ca="1" si="1962"/>
        <v>0</v>
      </c>
      <c r="N6632" s="34">
        <f t="shared" ca="1" si="1967"/>
        <v>18939.126344754575</v>
      </c>
      <c r="P6632" s="18">
        <f t="shared" ca="1" si="1979"/>
        <v>261.80898307407546</v>
      </c>
      <c r="Q6632" s="47">
        <f ca="1">SUM(L$15:L6632)-SUM(M$15:M6632)</f>
        <v>16350</v>
      </c>
      <c r="R6632" s="47" t="str">
        <f t="shared" ca="1" si="1980"/>
        <v>M6635</v>
      </c>
      <c r="S6632" s="40">
        <f t="shared" ca="1" si="1968"/>
        <v>0</v>
      </c>
      <c r="T6632" s="46">
        <f t="shared" ca="1" si="1969"/>
        <v>23</v>
      </c>
      <c r="X6632" s="74">
        <f t="shared" ca="1" si="1970"/>
        <v>0.26180898307407546</v>
      </c>
      <c r="Y6632" s="75">
        <f t="shared" ca="1" si="1971"/>
        <v>0.26180898307407546</v>
      </c>
      <c r="Z6632" s="74">
        <f t="shared" ca="1" si="1972"/>
        <v>1.2992783345707952</v>
      </c>
      <c r="AA6632" s="76">
        <f t="shared" ca="1" si="1973"/>
        <v>261.80898307407546</v>
      </c>
      <c r="AB6632" s="76">
        <f t="shared" ca="1" si="1974"/>
        <v>1299.2783345707953</v>
      </c>
    </row>
    <row r="6633" spans="1:28" x14ac:dyDescent="0.25">
      <c r="A6633" s="2">
        <f t="shared" si="1975"/>
        <v>19</v>
      </c>
      <c r="B6633" s="16">
        <f ca="1">VLOOKUP(A6633,PERIODS!$O$4:$P$33,2,FALSE)</f>
        <v>3.5000000000000003E-2</v>
      </c>
      <c r="C6633" s="15"/>
      <c r="D6633" s="18">
        <v>5000</v>
      </c>
      <c r="E6633" s="34">
        <f t="shared" ca="1" si="1976"/>
        <v>18939.126344754575</v>
      </c>
      <c r="F6633" s="34">
        <f t="shared" ca="1" si="1977"/>
        <v>3500.0000000000005</v>
      </c>
      <c r="G6633" s="69">
        <f t="shared" ca="1" si="1963"/>
        <v>0</v>
      </c>
      <c r="H6633" s="34">
        <f t="shared" ca="1" si="1964"/>
        <v>-771.42270689923998</v>
      </c>
      <c r="I6633" s="34">
        <f t="shared" ca="1" si="1965"/>
        <v>2728.5772931007605</v>
      </c>
      <c r="J6633" s="18">
        <f ca="1">SUM(INDIRECT(ADDRESS(ROW(F6633),COLUMN(F6633),4)):INDIRECT(ADDRESS(ROW(F6633)+N$5-1,COLUMN(F6633),4)))</f>
        <v>24500.000000000004</v>
      </c>
      <c r="K6633" s="18">
        <f t="shared" ca="1" si="1966"/>
        <v>16350</v>
      </c>
      <c r="L6633" s="18">
        <f t="shared" ca="1" si="1978"/>
        <v>0</v>
      </c>
      <c r="M6633" s="18">
        <f t="shared" ca="1" si="1962"/>
        <v>0</v>
      </c>
      <c r="N6633" s="34">
        <f t="shared" ca="1" si="1967"/>
        <v>16210.549051653816</v>
      </c>
      <c r="P6633" s="18">
        <f t="shared" ca="1" si="1979"/>
        <v>771.42270689923998</v>
      </c>
      <c r="Q6633" s="47">
        <f ca="1">SUM(L$15:L6633)-SUM(M$15:M6633)</f>
        <v>16350</v>
      </c>
      <c r="R6633" s="47" t="str">
        <f t="shared" ca="1" si="1980"/>
        <v>M6636</v>
      </c>
      <c r="S6633" s="40">
        <f t="shared" ca="1" si="1968"/>
        <v>0</v>
      </c>
      <c r="T6633" s="46">
        <f t="shared" ca="1" si="1969"/>
        <v>94</v>
      </c>
      <c r="X6633" s="74">
        <f t="shared" ca="1" si="1970"/>
        <v>-0.77142270689923997</v>
      </c>
      <c r="Y6633" s="75">
        <f t="shared" ca="1" si="1971"/>
        <v>-0.77142270689923997</v>
      </c>
      <c r="Z6633" s="74">
        <f t="shared" ca="1" si="1972"/>
        <v>0.46235480479355978</v>
      </c>
      <c r="AA6633" s="76">
        <f t="shared" ca="1" si="1973"/>
        <v>-771.42270689923998</v>
      </c>
      <c r="AB6633" s="76">
        <f t="shared" ca="1" si="1974"/>
        <v>462.35480479355977</v>
      </c>
    </row>
    <row r="6634" spans="1:28" x14ac:dyDescent="0.25">
      <c r="A6634" s="2">
        <f t="shared" si="1975"/>
        <v>20</v>
      </c>
      <c r="B6634" s="16">
        <f ca="1">VLOOKUP(A6634,PERIODS!$O$4:$P$33,2,FALSE)</f>
        <v>3.5000000000000003E-2</v>
      </c>
      <c r="C6634" s="15"/>
      <c r="D6634" s="18">
        <v>5000</v>
      </c>
      <c r="E6634" s="34">
        <f t="shared" ca="1" si="1976"/>
        <v>16210.549051653816</v>
      </c>
      <c r="F6634" s="34">
        <f t="shared" ca="1" si="1977"/>
        <v>3500.0000000000005</v>
      </c>
      <c r="G6634" s="69">
        <f t="shared" ca="1" si="1963"/>
        <v>0</v>
      </c>
      <c r="H6634" s="34">
        <f t="shared" ca="1" si="1964"/>
        <v>1012.5494130685986</v>
      </c>
      <c r="I6634" s="34">
        <f t="shared" ca="1" si="1965"/>
        <v>4512.5494130685993</v>
      </c>
      <c r="J6634" s="18">
        <f ca="1">SUM(INDIRECT(ADDRESS(ROW(F6634),COLUMN(F6634),4)):INDIRECT(ADDRESS(ROW(F6634)+N$5-1,COLUMN(F6634),4)))</f>
        <v>24500.000000000004</v>
      </c>
      <c r="K6634" s="18">
        <f t="shared" ca="1" si="1966"/>
        <v>16350</v>
      </c>
      <c r="L6634" s="18">
        <f t="shared" ca="1" si="1978"/>
        <v>0</v>
      </c>
      <c r="M6634" s="18">
        <f t="shared" ca="1" si="1962"/>
        <v>0</v>
      </c>
      <c r="N6634" s="34">
        <f t="shared" ca="1" si="1967"/>
        <v>11697.999638585217</v>
      </c>
      <c r="P6634" s="18">
        <f t="shared" ca="1" si="1979"/>
        <v>1012.5494130685986</v>
      </c>
      <c r="Q6634" s="47">
        <f ca="1">SUM(L$15:L6634)-SUM(M$15:M6634)</f>
        <v>16350</v>
      </c>
      <c r="R6634" s="47" t="str">
        <f t="shared" ca="1" si="1980"/>
        <v>M6637</v>
      </c>
      <c r="S6634" s="40">
        <f t="shared" ca="1" si="1968"/>
        <v>0</v>
      </c>
      <c r="T6634" s="46">
        <f t="shared" ca="1" si="1969"/>
        <v>27</v>
      </c>
      <c r="X6634" s="74">
        <f t="shared" ca="1" si="1970"/>
        <v>1.0125494130685986</v>
      </c>
      <c r="Y6634" s="75">
        <f t="shared" ca="1" si="1971"/>
        <v>1.0125494130685986</v>
      </c>
      <c r="Z6634" s="74">
        <f t="shared" ca="1" si="1972"/>
        <v>2.7526096162394955</v>
      </c>
      <c r="AA6634" s="76">
        <f t="shared" ca="1" si="1973"/>
        <v>1012.5494130685986</v>
      </c>
      <c r="AB6634" s="76">
        <f t="shared" ca="1" si="1974"/>
        <v>2752.6096162394956</v>
      </c>
    </row>
    <row r="6635" spans="1:28" x14ac:dyDescent="0.25">
      <c r="A6635" s="2">
        <f t="shared" si="1975"/>
        <v>21</v>
      </c>
      <c r="B6635" s="16">
        <f ca="1">VLOOKUP(A6635,PERIODS!$O$4:$P$33,2,FALSE)</f>
        <v>3.5000000000000003E-2</v>
      </c>
      <c r="C6635" s="15"/>
      <c r="D6635" s="18">
        <v>5000</v>
      </c>
      <c r="E6635" s="34">
        <f t="shared" ca="1" si="1976"/>
        <v>11697.999638585217</v>
      </c>
      <c r="F6635" s="34">
        <f t="shared" ca="1" si="1977"/>
        <v>3500.0000000000005</v>
      </c>
      <c r="G6635" s="69">
        <f t="shared" ca="1" si="1963"/>
        <v>0</v>
      </c>
      <c r="H6635" s="34">
        <f t="shared" ca="1" si="1964"/>
        <v>-1286.8933503084488</v>
      </c>
      <c r="I6635" s="34">
        <f t="shared" ca="1" si="1965"/>
        <v>2213.1066496915519</v>
      </c>
      <c r="J6635" s="18">
        <f ca="1">SUM(INDIRECT(ADDRESS(ROW(F6635),COLUMN(F6635),4)):INDIRECT(ADDRESS(ROW(F6635)+N$5-1,COLUMN(F6635),4)))</f>
        <v>24500.000000000004</v>
      </c>
      <c r="K6635" s="18">
        <f t="shared" ca="1" si="1966"/>
        <v>0</v>
      </c>
      <c r="L6635" s="18">
        <f t="shared" ca="1" si="1978"/>
        <v>0</v>
      </c>
      <c r="M6635" s="18">
        <f t="shared" ca="1" si="1962"/>
        <v>16350</v>
      </c>
      <c r="N6635" s="34">
        <f t="shared" ca="1" si="1967"/>
        <v>25834.892988893665</v>
      </c>
      <c r="P6635" s="18">
        <f t="shared" ca="1" si="1979"/>
        <v>1286.8933503084488</v>
      </c>
      <c r="Q6635" s="47">
        <f ca="1">SUM(L$15:L6635)-SUM(M$15:M6635)</f>
        <v>0</v>
      </c>
      <c r="R6635" s="47" t="str">
        <f t="shared" ca="1" si="1980"/>
        <v>M6638</v>
      </c>
      <c r="S6635" s="40">
        <f t="shared" ca="1" si="1968"/>
        <v>0</v>
      </c>
      <c r="T6635" s="46">
        <f t="shared" ca="1" si="1969"/>
        <v>15</v>
      </c>
      <c r="X6635" s="74">
        <f t="shared" ca="1" si="1970"/>
        <v>-1.2868933503084488</v>
      </c>
      <c r="Y6635" s="75">
        <f t="shared" ca="1" si="1971"/>
        <v>-1.2868933503084488</v>
      </c>
      <c r="Z6635" s="74">
        <f t="shared" ca="1" si="1972"/>
        <v>0.27612728271642256</v>
      </c>
      <c r="AA6635" s="76">
        <f t="shared" ca="1" si="1973"/>
        <v>-1286.8933503084488</v>
      </c>
      <c r="AB6635" s="76">
        <f t="shared" ca="1" si="1974"/>
        <v>276.12728271642254</v>
      </c>
    </row>
    <row r="6636" spans="1:28" x14ac:dyDescent="0.25">
      <c r="A6636" s="2">
        <f t="shared" si="1975"/>
        <v>22</v>
      </c>
      <c r="B6636" s="16">
        <f ca="1">VLOOKUP(A6636,PERIODS!$O$4:$P$33,2,FALSE)</f>
        <v>3.5000000000000003E-2</v>
      </c>
      <c r="C6636" s="15"/>
      <c r="D6636" s="18">
        <v>5000</v>
      </c>
      <c r="E6636" s="34">
        <f t="shared" ca="1" si="1976"/>
        <v>25834.892988893665</v>
      </c>
      <c r="F6636" s="34">
        <f t="shared" ca="1" si="1977"/>
        <v>3500.0000000000005</v>
      </c>
      <c r="G6636" s="69">
        <f t="shared" ca="1" si="1963"/>
        <v>0</v>
      </c>
      <c r="H6636" s="34">
        <f t="shared" ca="1" si="1964"/>
        <v>-588.00999841570115</v>
      </c>
      <c r="I6636" s="34">
        <f t="shared" ca="1" si="1965"/>
        <v>2911.9900015842995</v>
      </c>
      <c r="J6636" s="18">
        <f ca="1">SUM(INDIRECT(ADDRESS(ROW(F6636),COLUMN(F6636),4)):INDIRECT(ADDRESS(ROW(F6636)+N$5-1,COLUMN(F6636),4)))</f>
        <v>25000.000000000004</v>
      </c>
      <c r="K6636" s="18">
        <f t="shared" ca="1" si="1966"/>
        <v>0</v>
      </c>
      <c r="L6636" s="18">
        <f t="shared" ca="1" si="1978"/>
        <v>0</v>
      </c>
      <c r="M6636" s="18">
        <f t="shared" ca="1" si="1962"/>
        <v>0</v>
      </c>
      <c r="N6636" s="34">
        <f t="shared" ca="1" si="1967"/>
        <v>22922.902987309368</v>
      </c>
      <c r="P6636" s="18">
        <f t="shared" ca="1" si="1979"/>
        <v>588.00999841570115</v>
      </c>
      <c r="Q6636" s="47">
        <f ca="1">SUM(L$15:L6636)-SUM(M$15:M6636)</f>
        <v>0</v>
      </c>
      <c r="R6636" s="47" t="str">
        <f t="shared" ca="1" si="1980"/>
        <v>M6639</v>
      </c>
      <c r="S6636" s="40">
        <f t="shared" ca="1" si="1968"/>
        <v>0</v>
      </c>
      <c r="T6636" s="46">
        <f t="shared" ca="1" si="1969"/>
        <v>88</v>
      </c>
      <c r="X6636" s="74">
        <f t="shared" ca="1" si="1970"/>
        <v>-0.58800999841570112</v>
      </c>
      <c r="Y6636" s="75">
        <f t="shared" ca="1" si="1971"/>
        <v>-0.58800999841570112</v>
      </c>
      <c r="Z6636" s="74">
        <f t="shared" ca="1" si="1972"/>
        <v>0.55543149523527258</v>
      </c>
      <c r="AA6636" s="76">
        <f t="shared" ca="1" si="1973"/>
        <v>-588.00999841570115</v>
      </c>
      <c r="AB6636" s="76">
        <f t="shared" ca="1" si="1974"/>
        <v>555.43149523527256</v>
      </c>
    </row>
    <row r="6637" spans="1:28" x14ac:dyDescent="0.25">
      <c r="A6637" s="2">
        <f t="shared" si="1975"/>
        <v>23</v>
      </c>
      <c r="B6637" s="16">
        <f ca="1">VLOOKUP(A6637,PERIODS!$O$4:$P$33,2,FALSE)</f>
        <v>3.5000000000000003E-2</v>
      </c>
      <c r="C6637" s="15"/>
      <c r="D6637" s="18">
        <v>5000</v>
      </c>
      <c r="E6637" s="34">
        <f t="shared" ca="1" si="1976"/>
        <v>22922.902987309368</v>
      </c>
      <c r="F6637" s="34">
        <f t="shared" ca="1" si="1977"/>
        <v>3500.0000000000005</v>
      </c>
      <c r="G6637" s="69">
        <f t="shared" ca="1" si="1963"/>
        <v>0</v>
      </c>
      <c r="H6637" s="34">
        <f t="shared" ca="1" si="1964"/>
        <v>-788.63899364543715</v>
      </c>
      <c r="I6637" s="34">
        <f t="shared" ca="1" si="1965"/>
        <v>2711.3610063545634</v>
      </c>
      <c r="J6637" s="18">
        <f ca="1">SUM(INDIRECT(ADDRESS(ROW(F6637),COLUMN(F6637),4)):INDIRECT(ADDRESS(ROW(F6637)+N$5-1,COLUMN(F6637),4)))</f>
        <v>25500.000000000004</v>
      </c>
      <c r="K6637" s="18">
        <f t="shared" ca="1" si="1966"/>
        <v>16350</v>
      </c>
      <c r="L6637" s="18">
        <f t="shared" ca="1" si="1978"/>
        <v>16350</v>
      </c>
      <c r="M6637" s="18">
        <f t="shared" ca="1" si="1962"/>
        <v>0</v>
      </c>
      <c r="N6637" s="34">
        <f t="shared" ca="1" si="1967"/>
        <v>20211.541980954804</v>
      </c>
      <c r="P6637" s="18">
        <f t="shared" ca="1" si="1979"/>
        <v>788.63899364543715</v>
      </c>
      <c r="Q6637" s="47">
        <f ca="1">SUM(L$15:L6637)-SUM(M$15:M6637)</f>
        <v>16350</v>
      </c>
      <c r="R6637" s="47" t="str">
        <f t="shared" ca="1" si="1980"/>
        <v>M6640</v>
      </c>
      <c r="S6637" s="40">
        <f t="shared" ca="1" si="1968"/>
        <v>0</v>
      </c>
      <c r="T6637" s="46">
        <f t="shared" ca="1" si="1969"/>
        <v>13</v>
      </c>
      <c r="X6637" s="74">
        <f t="shared" ca="1" si="1970"/>
        <v>-0.7886389936454371</v>
      </c>
      <c r="Y6637" s="75">
        <f t="shared" ca="1" si="1971"/>
        <v>-0.7886389936454371</v>
      </c>
      <c r="Z6637" s="74">
        <f t="shared" ca="1" si="1972"/>
        <v>0.45446290146052676</v>
      </c>
      <c r="AA6637" s="76">
        <f t="shared" ca="1" si="1973"/>
        <v>-788.63899364543715</v>
      </c>
      <c r="AB6637" s="76">
        <f t="shared" ca="1" si="1974"/>
        <v>454.46290146052678</v>
      </c>
    </row>
    <row r="6638" spans="1:28" x14ac:dyDescent="0.25">
      <c r="A6638" s="2">
        <f t="shared" si="1975"/>
        <v>24</v>
      </c>
      <c r="B6638" s="16">
        <f ca="1">VLOOKUP(A6638,PERIODS!$O$4:$P$33,2,FALSE)</f>
        <v>3.5000000000000003E-2</v>
      </c>
      <c r="C6638" s="15"/>
      <c r="D6638" s="18">
        <v>5000</v>
      </c>
      <c r="E6638" s="34">
        <f t="shared" ca="1" si="1976"/>
        <v>20211.541980954804</v>
      </c>
      <c r="F6638" s="34">
        <f t="shared" ca="1" si="1977"/>
        <v>3500.0000000000005</v>
      </c>
      <c r="G6638" s="69">
        <f t="shared" ca="1" si="1963"/>
        <v>0</v>
      </c>
      <c r="H6638" s="34">
        <f t="shared" ca="1" si="1964"/>
        <v>237.08912192234109</v>
      </c>
      <c r="I6638" s="34">
        <f t="shared" ca="1" si="1965"/>
        <v>3737.0891219223417</v>
      </c>
      <c r="J6638" s="18">
        <f ca="1">SUM(INDIRECT(ADDRESS(ROW(F6638),COLUMN(F6638),4)):INDIRECT(ADDRESS(ROW(F6638)+N$5-1,COLUMN(F6638),4)))</f>
        <v>26000</v>
      </c>
      <c r="K6638" s="18">
        <f t="shared" ca="1" si="1966"/>
        <v>16350</v>
      </c>
      <c r="L6638" s="18">
        <f t="shared" ca="1" si="1978"/>
        <v>0</v>
      </c>
      <c r="M6638" s="18">
        <f t="shared" ca="1" si="1962"/>
        <v>0</v>
      </c>
      <c r="N6638" s="34">
        <f t="shared" ca="1" si="1967"/>
        <v>16474.452859032463</v>
      </c>
      <c r="P6638" s="18">
        <f t="shared" ca="1" si="1979"/>
        <v>237.08912192234109</v>
      </c>
      <c r="Q6638" s="47">
        <f ca="1">SUM(L$15:L6638)-SUM(M$15:M6638)</f>
        <v>16350</v>
      </c>
      <c r="R6638" s="47" t="str">
        <f t="shared" ca="1" si="1980"/>
        <v>M6641</v>
      </c>
      <c r="S6638" s="40">
        <f t="shared" ca="1" si="1968"/>
        <v>0</v>
      </c>
      <c r="T6638" s="46">
        <f t="shared" ca="1" si="1969"/>
        <v>80</v>
      </c>
      <c r="X6638" s="74">
        <f t="shared" ca="1" si="1970"/>
        <v>0.23708912192234111</v>
      </c>
      <c r="Y6638" s="75">
        <f t="shared" ca="1" si="1971"/>
        <v>0.23708912192234111</v>
      </c>
      <c r="Z6638" s="74">
        <f t="shared" ca="1" si="1972"/>
        <v>1.2675540795977664</v>
      </c>
      <c r="AA6638" s="76">
        <f t="shared" ca="1" si="1973"/>
        <v>237.08912192234109</v>
      </c>
      <c r="AB6638" s="76">
        <f t="shared" ca="1" si="1974"/>
        <v>1267.5540795977665</v>
      </c>
    </row>
    <row r="6639" spans="1:28" x14ac:dyDescent="0.25">
      <c r="A6639" s="2">
        <f t="shared" si="1975"/>
        <v>25</v>
      </c>
      <c r="B6639" s="16">
        <f ca="1">VLOOKUP(A6639,PERIODS!$O$4:$P$33,2,FALSE)</f>
        <v>3.5000000000000003E-2</v>
      </c>
      <c r="C6639" s="15"/>
      <c r="D6639" s="18">
        <v>5000</v>
      </c>
      <c r="E6639" s="34">
        <f t="shared" ca="1" si="1976"/>
        <v>16474.452859032463</v>
      </c>
      <c r="F6639" s="34">
        <f t="shared" ca="1" si="1977"/>
        <v>3500.0000000000005</v>
      </c>
      <c r="G6639" s="69">
        <f t="shared" ca="1" si="1963"/>
        <v>0</v>
      </c>
      <c r="H6639" s="34">
        <f t="shared" ca="1" si="1964"/>
        <v>-1684.0176292361061</v>
      </c>
      <c r="I6639" s="34">
        <f t="shared" ca="1" si="1965"/>
        <v>1815.9823707638943</v>
      </c>
      <c r="J6639" s="18">
        <f ca="1">SUM(INDIRECT(ADDRESS(ROW(F6639),COLUMN(F6639),4)):INDIRECT(ADDRESS(ROW(F6639)+N$5-1,COLUMN(F6639),4)))</f>
        <v>24900</v>
      </c>
      <c r="K6639" s="18">
        <f t="shared" ca="1" si="1966"/>
        <v>16350</v>
      </c>
      <c r="L6639" s="18">
        <f t="shared" ca="1" si="1978"/>
        <v>0</v>
      </c>
      <c r="M6639" s="18">
        <f t="shared" ca="1" si="1962"/>
        <v>0</v>
      </c>
      <c r="N6639" s="34">
        <f t="shared" ca="1" si="1967"/>
        <v>14658.470488268569</v>
      </c>
      <c r="P6639" s="18">
        <f t="shared" ca="1" si="1979"/>
        <v>1684.0176292361061</v>
      </c>
      <c r="Q6639" s="47">
        <f ca="1">SUM(L$15:L6639)-SUM(M$15:M6639)</f>
        <v>16350</v>
      </c>
      <c r="R6639" s="47" t="str">
        <f t="shared" ca="1" si="1980"/>
        <v>M6642</v>
      </c>
      <c r="S6639" s="40">
        <f t="shared" ca="1" si="1968"/>
        <v>0</v>
      </c>
      <c r="T6639" s="46">
        <f t="shared" ca="1" si="1969"/>
        <v>34</v>
      </c>
      <c r="X6639" s="74">
        <f t="shared" ca="1" si="1970"/>
        <v>-1.6840176292361062</v>
      </c>
      <c r="Y6639" s="75">
        <f t="shared" ca="1" si="1971"/>
        <v>-1.6840176292361062</v>
      </c>
      <c r="Z6639" s="74">
        <f t="shared" ca="1" si="1972"/>
        <v>0.18562669665534939</v>
      </c>
      <c r="AA6639" s="76">
        <f t="shared" ca="1" si="1973"/>
        <v>-1684.0176292361061</v>
      </c>
      <c r="AB6639" s="76">
        <f t="shared" ca="1" si="1974"/>
        <v>185.62669665534941</v>
      </c>
    </row>
    <row r="6640" spans="1:28" x14ac:dyDescent="0.25">
      <c r="A6640" s="2">
        <f t="shared" si="1975"/>
        <v>26</v>
      </c>
      <c r="B6640" s="16">
        <f ca="1">VLOOKUP(A6640,PERIODS!$O$4:$P$33,2,FALSE)</f>
        <v>3.5000000000000003E-2</v>
      </c>
      <c r="C6640" s="15"/>
      <c r="D6640" s="18">
        <v>5000</v>
      </c>
      <c r="E6640" s="34">
        <f t="shared" ca="1" si="1976"/>
        <v>14658.470488268569</v>
      </c>
      <c r="F6640" s="34">
        <f t="shared" ca="1" si="1977"/>
        <v>3500.0000000000005</v>
      </c>
      <c r="G6640" s="69">
        <f t="shared" ca="1" si="1963"/>
        <v>0</v>
      </c>
      <c r="H6640" s="34">
        <f t="shared" ca="1" si="1964"/>
        <v>1711.6997139792875</v>
      </c>
      <c r="I6640" s="34">
        <f t="shared" ca="1" si="1965"/>
        <v>5211.6997139792875</v>
      </c>
      <c r="J6640" s="18">
        <f ca="1">SUM(INDIRECT(ADDRESS(ROW(F6640),COLUMN(F6640),4)):INDIRECT(ADDRESS(ROW(F6640)+N$5-1,COLUMN(F6640),4)))</f>
        <v>23900</v>
      </c>
      <c r="K6640" s="18">
        <f t="shared" ca="1" si="1966"/>
        <v>0</v>
      </c>
      <c r="L6640" s="18">
        <f t="shared" ca="1" si="1978"/>
        <v>0</v>
      </c>
      <c r="M6640" s="18">
        <f t="shared" ca="1" si="1962"/>
        <v>16350</v>
      </c>
      <c r="N6640" s="34">
        <f t="shared" ca="1" si="1967"/>
        <v>25796.770774289282</v>
      </c>
      <c r="P6640" s="18">
        <f t="shared" ca="1" si="1979"/>
        <v>1711.6997139792875</v>
      </c>
      <c r="Q6640" s="47">
        <f ca="1">SUM(L$15:L6640)-SUM(M$15:M6640)</f>
        <v>0</v>
      </c>
      <c r="R6640" s="47" t="str">
        <f t="shared" ca="1" si="1980"/>
        <v>M6643</v>
      </c>
      <c r="S6640" s="40">
        <f t="shared" ca="1" si="1968"/>
        <v>0</v>
      </c>
      <c r="T6640" s="46">
        <f t="shared" ca="1" si="1969"/>
        <v>51</v>
      </c>
      <c r="X6640" s="74">
        <f t="shared" ca="1" si="1970"/>
        <v>1.7116997139792876</v>
      </c>
      <c r="Y6640" s="75">
        <f t="shared" ca="1" si="1971"/>
        <v>1.7116997139792876</v>
      </c>
      <c r="Z6640" s="74">
        <f t="shared" ca="1" si="1972"/>
        <v>5.5383671219265862</v>
      </c>
      <c r="AA6640" s="76">
        <f t="shared" ca="1" si="1973"/>
        <v>1711.6997139792875</v>
      </c>
      <c r="AB6640" s="76">
        <f t="shared" ca="1" si="1974"/>
        <v>5538.3671219265862</v>
      </c>
    </row>
    <row r="6641" spans="1:28" x14ac:dyDescent="0.25">
      <c r="A6641" s="2">
        <f t="shared" si="1975"/>
        <v>27</v>
      </c>
      <c r="B6641" s="16">
        <f ca="1">VLOOKUP(A6641,PERIODS!$O$4:$P$33,2,FALSE)</f>
        <v>3.5000000000000003E-2</v>
      </c>
      <c r="C6641" s="15"/>
      <c r="D6641" s="18">
        <v>5000</v>
      </c>
      <c r="E6641" s="34">
        <f t="shared" ca="1" si="1976"/>
        <v>25796.770774289282</v>
      </c>
      <c r="F6641" s="34">
        <f t="shared" ca="1" si="1977"/>
        <v>3500.0000000000005</v>
      </c>
      <c r="G6641" s="69">
        <f t="shared" ca="1" si="1963"/>
        <v>0</v>
      </c>
      <c r="H6641" s="34">
        <f t="shared" ca="1" si="1964"/>
        <v>109.35791876742812</v>
      </c>
      <c r="I6641" s="34">
        <f t="shared" ca="1" si="1965"/>
        <v>3609.3579187674286</v>
      </c>
      <c r="J6641" s="18">
        <f ca="1">SUM(INDIRECT(ADDRESS(ROW(F6641),COLUMN(F6641),4)):INDIRECT(ADDRESS(ROW(F6641)+N$5-1,COLUMN(F6641),4)))</f>
        <v>22900</v>
      </c>
      <c r="K6641" s="18">
        <f t="shared" ca="1" si="1966"/>
        <v>0</v>
      </c>
      <c r="L6641" s="18">
        <f t="shared" ca="1" si="1978"/>
        <v>0</v>
      </c>
      <c r="M6641" s="18">
        <f t="shared" ca="1" si="1962"/>
        <v>0</v>
      </c>
      <c r="N6641" s="34">
        <f t="shared" ca="1" si="1967"/>
        <v>22187.412855521852</v>
      </c>
      <c r="P6641" s="18">
        <f t="shared" ca="1" si="1979"/>
        <v>109.35791876742812</v>
      </c>
      <c r="Q6641" s="47">
        <f ca="1">SUM(L$15:L6641)-SUM(M$15:M6641)</f>
        <v>0</v>
      </c>
      <c r="R6641" s="47" t="str">
        <f t="shared" ca="1" si="1980"/>
        <v>M6644</v>
      </c>
      <c r="S6641" s="40">
        <f t="shared" ca="1" si="1968"/>
        <v>0</v>
      </c>
      <c r="T6641" s="46">
        <f t="shared" ca="1" si="1969"/>
        <v>89</v>
      </c>
      <c r="X6641" s="74">
        <f t="shared" ca="1" si="1970"/>
        <v>0.10935791876742812</v>
      </c>
      <c r="Y6641" s="75">
        <f t="shared" ca="1" si="1971"/>
        <v>0.10935791876742812</v>
      </c>
      <c r="Z6641" s="74">
        <f t="shared" ca="1" si="1972"/>
        <v>1.1155615593132941</v>
      </c>
      <c r="AA6641" s="76">
        <f t="shared" ca="1" si="1973"/>
        <v>109.35791876742812</v>
      </c>
      <c r="AB6641" s="76">
        <f t="shared" ca="1" si="1974"/>
        <v>1115.5615593132941</v>
      </c>
    </row>
    <row r="6642" spans="1:28" x14ac:dyDescent="0.25">
      <c r="A6642" s="2">
        <f t="shared" si="1975"/>
        <v>28</v>
      </c>
      <c r="B6642" s="16">
        <f ca="1">VLOOKUP(A6642,PERIODS!$O$4:$P$33,2,FALSE)</f>
        <v>0.04</v>
      </c>
      <c r="C6642" s="15"/>
      <c r="D6642" s="18">
        <v>5000</v>
      </c>
      <c r="E6642" s="34">
        <f t="shared" ca="1" si="1976"/>
        <v>22187.412855521852</v>
      </c>
      <c r="F6642" s="34">
        <f t="shared" ca="1" si="1977"/>
        <v>4000</v>
      </c>
      <c r="G6642" s="69">
        <f t="shared" ca="1" si="1963"/>
        <v>0</v>
      </c>
      <c r="H6642" s="34">
        <f t="shared" ca="1" si="1964"/>
        <v>-742.49523969417237</v>
      </c>
      <c r="I6642" s="34">
        <f t="shared" ca="1" si="1965"/>
        <v>3257.5047603058274</v>
      </c>
      <c r="J6642" s="18">
        <f ca="1">SUM(INDIRECT(ADDRESS(ROW(F6642),COLUMN(F6642),4)):INDIRECT(ADDRESS(ROW(F6642)+N$5-1,COLUMN(F6642),4)))</f>
        <v>21900</v>
      </c>
      <c r="K6642" s="18">
        <f t="shared" ca="1" si="1966"/>
        <v>0</v>
      </c>
      <c r="L6642" s="18">
        <f t="shared" ca="1" si="1978"/>
        <v>0</v>
      </c>
      <c r="M6642" s="18">
        <f t="shared" ca="1" si="1962"/>
        <v>0</v>
      </c>
      <c r="N6642" s="34">
        <f t="shared" ca="1" si="1967"/>
        <v>18929.908095216026</v>
      </c>
      <c r="P6642" s="18">
        <f t="shared" ca="1" si="1979"/>
        <v>742.49523969417237</v>
      </c>
      <c r="Q6642" s="47">
        <f ca="1">SUM(L$15:L6642)-SUM(M$15:M6642)</f>
        <v>0</v>
      </c>
      <c r="R6642" s="47" t="str">
        <f t="shared" ca="1" si="1980"/>
        <v>M6645</v>
      </c>
      <c r="S6642" s="40">
        <f t="shared" ca="1" si="1968"/>
        <v>0</v>
      </c>
      <c r="T6642" s="46">
        <f t="shared" ca="1" si="1969"/>
        <v>23</v>
      </c>
      <c r="X6642" s="74">
        <f t="shared" ca="1" si="1970"/>
        <v>-0.74249523969417242</v>
      </c>
      <c r="Y6642" s="75">
        <f t="shared" ca="1" si="1971"/>
        <v>-0.74249523969417242</v>
      </c>
      <c r="Z6642" s="74">
        <f t="shared" ca="1" si="1972"/>
        <v>0.47592488601412586</v>
      </c>
      <c r="AA6642" s="76">
        <f t="shared" ca="1" si="1973"/>
        <v>-742.49523969417237</v>
      </c>
      <c r="AB6642" s="76">
        <f t="shared" ca="1" si="1974"/>
        <v>475.92488601412583</v>
      </c>
    </row>
    <row r="6643" spans="1:28" x14ac:dyDescent="0.25">
      <c r="A6643" s="2">
        <f t="shared" si="1975"/>
        <v>29</v>
      </c>
      <c r="B6643" s="16">
        <f ca="1">VLOOKUP(A6643,PERIODS!$O$4:$P$33,2,FALSE)</f>
        <v>0.04</v>
      </c>
      <c r="C6643" s="15"/>
      <c r="D6643" s="18">
        <v>5000</v>
      </c>
      <c r="E6643" s="34">
        <f t="shared" ca="1" si="1976"/>
        <v>18929.908095216026</v>
      </c>
      <c r="F6643" s="34">
        <f t="shared" ca="1" si="1977"/>
        <v>4000</v>
      </c>
      <c r="G6643" s="69">
        <f t="shared" ca="1" si="1963"/>
        <v>0</v>
      </c>
      <c r="H6643" s="34">
        <f t="shared" ca="1" si="1964"/>
        <v>-605.11804777352711</v>
      </c>
      <c r="I6643" s="34">
        <f t="shared" ca="1" si="1965"/>
        <v>3394.881952226473</v>
      </c>
      <c r="J6643" s="18">
        <f ca="1">SUM(INDIRECT(ADDRESS(ROW(F6643),COLUMN(F6643),4)):INDIRECT(ADDRESS(ROW(F6643)+N$5-1,COLUMN(F6643),4)))</f>
        <v>21200</v>
      </c>
      <c r="K6643" s="18">
        <f t="shared" ca="1" si="1966"/>
        <v>16350</v>
      </c>
      <c r="L6643" s="18">
        <f t="shared" ca="1" si="1978"/>
        <v>16350</v>
      </c>
      <c r="M6643" s="18">
        <f t="shared" ca="1" si="1962"/>
        <v>0</v>
      </c>
      <c r="N6643" s="34">
        <f t="shared" ca="1" si="1967"/>
        <v>15535.026142989553</v>
      </c>
      <c r="P6643" s="18">
        <f t="shared" ca="1" si="1979"/>
        <v>605.11804777352711</v>
      </c>
      <c r="Q6643" s="47">
        <f ca="1">SUM(L$15:L6643)-SUM(M$15:M6643)</f>
        <v>16350</v>
      </c>
      <c r="R6643" s="47" t="str">
        <f t="shared" ca="1" si="1980"/>
        <v>M6646</v>
      </c>
      <c r="S6643" s="40">
        <f t="shared" ca="1" si="1968"/>
        <v>0</v>
      </c>
      <c r="T6643" s="46">
        <f t="shared" ca="1" si="1969"/>
        <v>58</v>
      </c>
      <c r="X6643" s="74">
        <f t="shared" ca="1" si="1970"/>
        <v>-0.60511804777352707</v>
      </c>
      <c r="Y6643" s="75">
        <f t="shared" ca="1" si="1971"/>
        <v>-0.60511804777352707</v>
      </c>
      <c r="Z6643" s="74">
        <f t="shared" ca="1" si="1972"/>
        <v>0.54600996757416398</v>
      </c>
      <c r="AA6643" s="76">
        <f t="shared" ca="1" si="1973"/>
        <v>-605.11804777352711</v>
      </c>
      <c r="AB6643" s="76">
        <f t="shared" ca="1" si="1974"/>
        <v>546.00996757416397</v>
      </c>
    </row>
    <row r="6644" spans="1:28" x14ac:dyDescent="0.25">
      <c r="A6644" s="2">
        <f t="shared" si="1975"/>
        <v>30</v>
      </c>
      <c r="B6644" s="16">
        <f ca="1">VLOOKUP(A6644,PERIODS!$O$4:$P$33,2,FALSE)</f>
        <v>0.04</v>
      </c>
      <c r="C6644" s="15"/>
      <c r="D6644" s="18">
        <v>5000</v>
      </c>
      <c r="E6644" s="34">
        <f t="shared" ca="1" si="1976"/>
        <v>15535.026142989553</v>
      </c>
      <c r="F6644" s="34">
        <f t="shared" ca="1" si="1977"/>
        <v>4000</v>
      </c>
      <c r="G6644" s="69">
        <f t="shared" ca="1" si="1963"/>
        <v>0</v>
      </c>
      <c r="H6644" s="34">
        <f t="shared" ca="1" si="1964"/>
        <v>141.37868953979682</v>
      </c>
      <c r="I6644" s="34">
        <f t="shared" ca="1" si="1965"/>
        <v>4141.3786895397971</v>
      </c>
      <c r="J6644" s="18">
        <f ca="1">SUM(INDIRECT(ADDRESS(ROW(F6644),COLUMN(F6644),4)):INDIRECT(ADDRESS(ROW(F6644)+N$5-1,COLUMN(F6644),4)))</f>
        <v>20500</v>
      </c>
      <c r="K6644" s="18">
        <f t="shared" ca="1" si="1966"/>
        <v>16350</v>
      </c>
      <c r="L6644" s="18">
        <f t="shared" ca="1" si="1978"/>
        <v>0</v>
      </c>
      <c r="M6644" s="18">
        <f t="shared" ca="1" si="1962"/>
        <v>0</v>
      </c>
      <c r="N6644" s="34">
        <f t="shared" ca="1" si="1967"/>
        <v>11393.647453449756</v>
      </c>
      <c r="P6644" s="18">
        <f t="shared" ca="1" si="1979"/>
        <v>141.37868953979682</v>
      </c>
      <c r="Q6644" s="47">
        <f ca="1">SUM(L$15:L6644)-SUM(M$15:M6644)</f>
        <v>16350</v>
      </c>
      <c r="R6644" s="47" t="str">
        <f t="shared" ca="1" si="1980"/>
        <v>M6647</v>
      </c>
      <c r="S6644" s="40">
        <f t="shared" ca="1" si="1968"/>
        <v>0</v>
      </c>
      <c r="T6644" s="46">
        <f t="shared" ca="1" si="1969"/>
        <v>34</v>
      </c>
      <c r="X6644" s="74">
        <f t="shared" ca="1" si="1970"/>
        <v>0.14137868953979682</v>
      </c>
      <c r="Y6644" s="75">
        <f t="shared" ca="1" si="1971"/>
        <v>0.14137868953979682</v>
      </c>
      <c r="Z6644" s="74">
        <f t="shared" ca="1" si="1972"/>
        <v>1.1518607630256905</v>
      </c>
      <c r="AA6644" s="76">
        <f t="shared" ca="1" si="1973"/>
        <v>141.37868953979682</v>
      </c>
      <c r="AB6644" s="76">
        <f t="shared" ca="1" si="1974"/>
        <v>1151.8607630256904</v>
      </c>
    </row>
    <row r="6645" spans="1:28" x14ac:dyDescent="0.25">
      <c r="A6645" s="2">
        <f t="shared" si="1975"/>
        <v>1</v>
      </c>
      <c r="B6645" s="16">
        <f ca="1">VLOOKUP(A6645,PERIODS!$O$4:$P$33,2,FALSE)</f>
        <v>2.4E-2</v>
      </c>
      <c r="C6645" s="15"/>
      <c r="D6645" s="18">
        <v>5000</v>
      </c>
      <c r="E6645" s="34">
        <f t="shared" ca="1" si="1976"/>
        <v>11393.647453449756</v>
      </c>
      <c r="F6645" s="34">
        <f t="shared" ca="1" si="1977"/>
        <v>2400</v>
      </c>
      <c r="G6645" s="69">
        <f t="shared" ca="1" si="1963"/>
        <v>0</v>
      </c>
      <c r="H6645" s="34">
        <f t="shared" ca="1" si="1964"/>
        <v>-1144.3663270056618</v>
      </c>
      <c r="I6645" s="34">
        <f t="shared" ca="1" si="1965"/>
        <v>1255.6336729943382</v>
      </c>
      <c r="J6645" s="18">
        <f ca="1">SUM(INDIRECT(ADDRESS(ROW(F6645),COLUMN(F6645),4)):INDIRECT(ADDRESS(ROW(F6645)+N$5-1,COLUMN(F6645),4)))</f>
        <v>19800</v>
      </c>
      <c r="K6645" s="18">
        <f t="shared" ca="1" si="1966"/>
        <v>16350</v>
      </c>
      <c r="L6645" s="18">
        <f t="shared" ca="1" si="1978"/>
        <v>0</v>
      </c>
      <c r="M6645" s="18">
        <f t="shared" ca="1" si="1962"/>
        <v>0</v>
      </c>
      <c r="N6645" s="34">
        <f t="shared" ca="1" si="1967"/>
        <v>10138.013780455418</v>
      </c>
      <c r="P6645" s="18">
        <f t="shared" ca="1" si="1979"/>
        <v>1144.3663270056618</v>
      </c>
      <c r="Q6645" s="47">
        <f ca="1">SUM(L$15:L6645)-SUM(M$15:M6645)</f>
        <v>16350</v>
      </c>
      <c r="R6645" s="47" t="str">
        <f t="shared" ca="1" si="1980"/>
        <v>M6648</v>
      </c>
      <c r="S6645" s="40">
        <f t="shared" ca="1" si="1968"/>
        <v>0</v>
      </c>
      <c r="T6645" s="46">
        <f t="shared" ca="1" si="1969"/>
        <v>35</v>
      </c>
      <c r="X6645" s="74">
        <f t="shared" ca="1" si="1970"/>
        <v>-1.1443663270056619</v>
      </c>
      <c r="Y6645" s="75">
        <f t="shared" ca="1" si="1971"/>
        <v>-1.1443663270056619</v>
      </c>
      <c r="Z6645" s="74">
        <f t="shared" ca="1" si="1972"/>
        <v>0.31842563159682152</v>
      </c>
      <c r="AA6645" s="76">
        <f t="shared" ca="1" si="1973"/>
        <v>-1144.3663270056618</v>
      </c>
      <c r="AB6645" s="76">
        <f t="shared" ca="1" si="1974"/>
        <v>318.42563159682152</v>
      </c>
    </row>
    <row r="6646" spans="1:28" x14ac:dyDescent="0.25">
      <c r="A6646" s="2">
        <f t="shared" si="1975"/>
        <v>2</v>
      </c>
      <c r="B6646" s="16">
        <f ca="1">VLOOKUP(A6646,PERIODS!$O$4:$P$33,2,FALSE)</f>
        <v>2.5000000000000001E-2</v>
      </c>
      <c r="C6646" s="15"/>
      <c r="D6646" s="18">
        <v>5000</v>
      </c>
      <c r="E6646" s="34">
        <f t="shared" ca="1" si="1976"/>
        <v>10138.013780455418</v>
      </c>
      <c r="F6646" s="34">
        <f t="shared" ca="1" si="1977"/>
        <v>2500</v>
      </c>
      <c r="G6646" s="69">
        <f t="shared" ca="1" si="1963"/>
        <v>0</v>
      </c>
      <c r="H6646" s="34">
        <f t="shared" ca="1" si="1964"/>
        <v>-2261.9488217398261</v>
      </c>
      <c r="I6646" s="34">
        <f t="shared" ca="1" si="1965"/>
        <v>238.05117826017386</v>
      </c>
      <c r="J6646" s="18">
        <f ca="1">SUM(INDIRECT(ADDRESS(ROW(F6646),COLUMN(F6646),4)):INDIRECT(ADDRESS(ROW(F6646)+N$5-1,COLUMN(F6646),4)))</f>
        <v>20700</v>
      </c>
      <c r="K6646" s="18">
        <f t="shared" ca="1" si="1966"/>
        <v>0</v>
      </c>
      <c r="L6646" s="18">
        <f t="shared" ca="1" si="1978"/>
        <v>0</v>
      </c>
      <c r="M6646" s="18">
        <f t="shared" ca="1" si="1962"/>
        <v>16350</v>
      </c>
      <c r="N6646" s="34">
        <f t="shared" ca="1" si="1967"/>
        <v>26249.962602195243</v>
      </c>
      <c r="P6646" s="18">
        <f t="shared" ca="1" si="1979"/>
        <v>2261.9488217398261</v>
      </c>
      <c r="Q6646" s="47">
        <f ca="1">SUM(L$15:L6646)-SUM(M$15:M6646)</f>
        <v>0</v>
      </c>
      <c r="R6646" s="47" t="str">
        <f t="shared" ca="1" si="1980"/>
        <v>M6649</v>
      </c>
      <c r="S6646" s="40">
        <f t="shared" ca="1" si="1968"/>
        <v>0</v>
      </c>
      <c r="T6646" s="46">
        <f t="shared" ca="1" si="1969"/>
        <v>32</v>
      </c>
      <c r="X6646" s="74">
        <f t="shared" ca="1" si="1970"/>
        <v>-2.2619488217398263</v>
      </c>
      <c r="Y6646" s="75">
        <f t="shared" ca="1" si="1971"/>
        <v>-2.2619488217398263</v>
      </c>
      <c r="Z6646" s="74">
        <f t="shared" ca="1" si="1972"/>
        <v>0.10414732228952733</v>
      </c>
      <c r="AA6646" s="76">
        <f t="shared" ca="1" si="1973"/>
        <v>-2261.9488217398261</v>
      </c>
      <c r="AB6646" s="76">
        <f t="shared" ca="1" si="1974"/>
        <v>104.14732228952734</v>
      </c>
    </row>
    <row r="6647" spans="1:28" x14ac:dyDescent="0.25">
      <c r="A6647" s="2">
        <f t="shared" si="1975"/>
        <v>3</v>
      </c>
      <c r="B6647" s="16">
        <f ca="1">VLOOKUP(A6647,PERIODS!$O$4:$P$33,2,FALSE)</f>
        <v>2.5000000000000001E-2</v>
      </c>
      <c r="C6647" s="15"/>
      <c r="D6647" s="18">
        <v>5000</v>
      </c>
      <c r="E6647" s="34">
        <f t="shared" ca="1" si="1976"/>
        <v>26249.962602195243</v>
      </c>
      <c r="F6647" s="34">
        <f t="shared" ca="1" si="1977"/>
        <v>2500</v>
      </c>
      <c r="G6647" s="69">
        <f t="shared" ca="1" si="1963"/>
        <v>0</v>
      </c>
      <c r="H6647" s="34">
        <f t="shared" ca="1" si="1964"/>
        <v>-1881.2068454111943</v>
      </c>
      <c r="I6647" s="34">
        <f t="shared" ca="1" si="1965"/>
        <v>618.79315458880569</v>
      </c>
      <c r="J6647" s="18">
        <f ca="1">SUM(INDIRECT(ADDRESS(ROW(F6647),COLUMN(F6647),4)):INDIRECT(ADDRESS(ROW(F6647)+N$5-1,COLUMN(F6647),4)))</f>
        <v>21500</v>
      </c>
      <c r="K6647" s="18">
        <f t="shared" ca="1" si="1966"/>
        <v>0</v>
      </c>
      <c r="L6647" s="18">
        <f t="shared" ca="1" si="1978"/>
        <v>0</v>
      </c>
      <c r="M6647" s="18">
        <f t="shared" ca="1" si="1962"/>
        <v>0</v>
      </c>
      <c r="N6647" s="34">
        <f t="shared" ca="1" si="1967"/>
        <v>25631.169447606437</v>
      </c>
      <c r="P6647" s="18">
        <f t="shared" ca="1" si="1979"/>
        <v>1881.2068454111943</v>
      </c>
      <c r="Q6647" s="47">
        <f ca="1">SUM(L$15:L6647)-SUM(M$15:M6647)</f>
        <v>0</v>
      </c>
      <c r="R6647" s="47" t="str">
        <f t="shared" ca="1" si="1980"/>
        <v>M6650</v>
      </c>
      <c r="S6647" s="40">
        <f t="shared" ca="1" si="1968"/>
        <v>0</v>
      </c>
      <c r="T6647" s="46">
        <f t="shared" ca="1" si="1969"/>
        <v>56</v>
      </c>
      <c r="X6647" s="74">
        <f t="shared" ca="1" si="1970"/>
        <v>-1.8812068454111943</v>
      </c>
      <c r="Y6647" s="75">
        <f t="shared" ca="1" si="1971"/>
        <v>-1.8812068454111943</v>
      </c>
      <c r="Z6647" s="74">
        <f t="shared" ca="1" si="1972"/>
        <v>0.15240606416517041</v>
      </c>
      <c r="AA6647" s="76">
        <f t="shared" ca="1" si="1973"/>
        <v>-1881.2068454111943</v>
      </c>
      <c r="AB6647" s="76">
        <f t="shared" ca="1" si="1974"/>
        <v>152.40606416517042</v>
      </c>
    </row>
    <row r="6648" spans="1:28" x14ac:dyDescent="0.25">
      <c r="A6648" s="2">
        <f t="shared" si="1975"/>
        <v>4</v>
      </c>
      <c r="B6648" s="16">
        <f ca="1">VLOOKUP(A6648,PERIODS!$O$4:$P$33,2,FALSE)</f>
        <v>2.5000000000000001E-2</v>
      </c>
      <c r="C6648" s="15"/>
      <c r="D6648" s="18">
        <v>5000</v>
      </c>
      <c r="E6648" s="34">
        <f t="shared" ca="1" si="1976"/>
        <v>25631.169447606437</v>
      </c>
      <c r="F6648" s="34">
        <f t="shared" ca="1" si="1977"/>
        <v>2500</v>
      </c>
      <c r="G6648" s="69">
        <f t="shared" ca="1" si="1963"/>
        <v>0</v>
      </c>
      <c r="H6648" s="34">
        <f t="shared" ca="1" si="1964"/>
        <v>1162.3540402116178</v>
      </c>
      <c r="I6648" s="34">
        <f t="shared" ca="1" si="1965"/>
        <v>3662.3540402116178</v>
      </c>
      <c r="J6648" s="18">
        <f ca="1">SUM(INDIRECT(ADDRESS(ROW(F6648),COLUMN(F6648),4)):INDIRECT(ADDRESS(ROW(F6648)+N$5-1,COLUMN(F6648),4)))</f>
        <v>22300</v>
      </c>
      <c r="K6648" s="18">
        <f t="shared" ca="1" si="1966"/>
        <v>0</v>
      </c>
      <c r="L6648" s="18">
        <f t="shared" ca="1" si="1978"/>
        <v>0</v>
      </c>
      <c r="M6648" s="18">
        <f t="shared" ca="1" si="1962"/>
        <v>0</v>
      </c>
      <c r="N6648" s="34">
        <f t="shared" ca="1" si="1967"/>
        <v>21968.815407394817</v>
      </c>
      <c r="P6648" s="18">
        <f t="shared" ca="1" si="1979"/>
        <v>1162.3540402116178</v>
      </c>
      <c r="Q6648" s="47">
        <f ca="1">SUM(L$15:L6648)-SUM(M$15:M6648)</f>
        <v>0</v>
      </c>
      <c r="R6648" s="47" t="str">
        <f t="shared" ca="1" si="1980"/>
        <v>M6651</v>
      </c>
      <c r="S6648" s="40">
        <f t="shared" ca="1" si="1968"/>
        <v>0</v>
      </c>
      <c r="T6648" s="46">
        <f t="shared" ca="1" si="1969"/>
        <v>95</v>
      </c>
      <c r="X6648" s="74">
        <f t="shared" ca="1" si="1970"/>
        <v>1.1623540402116177</v>
      </c>
      <c r="Y6648" s="75">
        <f t="shared" ca="1" si="1971"/>
        <v>1.1623540402116177</v>
      </c>
      <c r="Z6648" s="74">
        <f t="shared" ca="1" si="1972"/>
        <v>3.1974513527761372</v>
      </c>
      <c r="AA6648" s="76">
        <f t="shared" ca="1" si="1973"/>
        <v>1162.3540402116178</v>
      </c>
      <c r="AB6648" s="76">
        <f t="shared" ca="1" si="1974"/>
        <v>3197.4513527761374</v>
      </c>
    </row>
    <row r="6649" spans="1:28" x14ac:dyDescent="0.25">
      <c r="A6649" s="2">
        <f t="shared" si="1975"/>
        <v>5</v>
      </c>
      <c r="B6649" s="16">
        <f ca="1">VLOOKUP(A6649,PERIODS!$O$4:$P$33,2,FALSE)</f>
        <v>3.3000000000000002E-2</v>
      </c>
      <c r="C6649" s="15"/>
      <c r="D6649" s="18">
        <v>5000</v>
      </c>
      <c r="E6649" s="34">
        <f t="shared" ca="1" si="1976"/>
        <v>21968.815407394817</v>
      </c>
      <c r="F6649" s="34">
        <f t="shared" ca="1" si="1977"/>
        <v>3300</v>
      </c>
      <c r="G6649" s="69">
        <f t="shared" ca="1" si="1963"/>
        <v>0</v>
      </c>
      <c r="H6649" s="34">
        <f t="shared" ca="1" si="1964"/>
        <v>131.70420304869779</v>
      </c>
      <c r="I6649" s="34">
        <f t="shared" ca="1" si="1965"/>
        <v>3431.7042030486978</v>
      </c>
      <c r="J6649" s="18">
        <f ca="1">SUM(INDIRECT(ADDRESS(ROW(F6649),COLUMN(F6649),4)):INDIRECT(ADDRESS(ROW(F6649)+N$5-1,COLUMN(F6649),4)))</f>
        <v>23100</v>
      </c>
      <c r="K6649" s="18">
        <f t="shared" ca="1" si="1966"/>
        <v>16350</v>
      </c>
      <c r="L6649" s="18">
        <f t="shared" ca="1" si="1978"/>
        <v>16350</v>
      </c>
      <c r="M6649" s="18">
        <f t="shared" ca="1" si="1962"/>
        <v>0</v>
      </c>
      <c r="N6649" s="34">
        <f t="shared" ca="1" si="1967"/>
        <v>18537.111204346118</v>
      </c>
      <c r="P6649" s="18">
        <f t="shared" ca="1" si="1979"/>
        <v>131.70420304869779</v>
      </c>
      <c r="Q6649" s="47">
        <f ca="1">SUM(L$15:L6649)-SUM(M$15:M6649)</f>
        <v>16350</v>
      </c>
      <c r="R6649" s="47" t="str">
        <f t="shared" ca="1" si="1980"/>
        <v>M6652</v>
      </c>
      <c r="S6649" s="40">
        <f t="shared" ca="1" si="1968"/>
        <v>0</v>
      </c>
      <c r="T6649" s="46">
        <f t="shared" ca="1" si="1969"/>
        <v>19</v>
      </c>
      <c r="X6649" s="74">
        <f t="shared" ca="1" si="1970"/>
        <v>0.13170420304869779</v>
      </c>
      <c r="Y6649" s="75">
        <f t="shared" ca="1" si="1971"/>
        <v>0.13170420304869779</v>
      </c>
      <c r="Z6649" s="74">
        <f t="shared" ca="1" si="1972"/>
        <v>1.1407708328214818</v>
      </c>
      <c r="AA6649" s="76">
        <f t="shared" ca="1" si="1973"/>
        <v>131.70420304869779</v>
      </c>
      <c r="AB6649" s="76">
        <f t="shared" ca="1" si="1974"/>
        <v>1140.7708328214819</v>
      </c>
    </row>
    <row r="6650" spans="1:28" x14ac:dyDescent="0.25">
      <c r="A6650" s="2">
        <f t="shared" si="1975"/>
        <v>6</v>
      </c>
      <c r="B6650" s="16">
        <f ca="1">VLOOKUP(A6650,PERIODS!$O$4:$P$33,2,FALSE)</f>
        <v>3.3000000000000002E-2</v>
      </c>
      <c r="C6650" s="15"/>
      <c r="D6650" s="18">
        <v>5000</v>
      </c>
      <c r="E6650" s="34">
        <f t="shared" ca="1" si="1976"/>
        <v>18537.111204346118</v>
      </c>
      <c r="F6650" s="34">
        <f t="shared" ca="1" si="1977"/>
        <v>3300</v>
      </c>
      <c r="G6650" s="69">
        <f t="shared" ca="1" si="1963"/>
        <v>0</v>
      </c>
      <c r="H6650" s="34">
        <f t="shared" ca="1" si="1964"/>
        <v>704.77022585278098</v>
      </c>
      <c r="I6650" s="34">
        <f t="shared" ca="1" si="1965"/>
        <v>4004.7702258527811</v>
      </c>
      <c r="J6650" s="18">
        <f ca="1">SUM(INDIRECT(ADDRESS(ROW(F6650),COLUMN(F6650),4)):INDIRECT(ADDRESS(ROW(F6650)+N$5-1,COLUMN(F6650),4)))</f>
        <v>23100</v>
      </c>
      <c r="K6650" s="18">
        <f t="shared" ca="1" si="1966"/>
        <v>16350</v>
      </c>
      <c r="L6650" s="18">
        <f t="shared" ca="1" si="1978"/>
        <v>0</v>
      </c>
      <c r="M6650" s="18">
        <f t="shared" ca="1" si="1962"/>
        <v>0</v>
      </c>
      <c r="N6650" s="34">
        <f t="shared" ca="1" si="1967"/>
        <v>14532.340978493337</v>
      </c>
      <c r="P6650" s="18">
        <f t="shared" ca="1" si="1979"/>
        <v>704.77022585278098</v>
      </c>
      <c r="Q6650" s="47">
        <f ca="1">SUM(L$15:L6650)-SUM(M$15:M6650)</f>
        <v>16350</v>
      </c>
      <c r="R6650" s="47" t="str">
        <f t="shared" ca="1" si="1980"/>
        <v>M6653</v>
      </c>
      <c r="S6650" s="40">
        <f t="shared" ca="1" si="1968"/>
        <v>0</v>
      </c>
      <c r="T6650" s="46">
        <f t="shared" ca="1" si="1969"/>
        <v>74</v>
      </c>
      <c r="X6650" s="74">
        <f t="shared" ca="1" si="1970"/>
        <v>0.70477022585278093</v>
      </c>
      <c r="Y6650" s="75">
        <f t="shared" ca="1" si="1971"/>
        <v>0.70477022585278093</v>
      </c>
      <c r="Z6650" s="74">
        <f t="shared" ca="1" si="1972"/>
        <v>2.0233817106977914</v>
      </c>
      <c r="AA6650" s="76">
        <f t="shared" ca="1" si="1973"/>
        <v>704.77022585278098</v>
      </c>
      <c r="AB6650" s="76">
        <f t="shared" ca="1" si="1974"/>
        <v>2023.3817106977913</v>
      </c>
    </row>
    <row r="6651" spans="1:28" x14ac:dyDescent="0.25">
      <c r="A6651" s="2">
        <f t="shared" si="1975"/>
        <v>7</v>
      </c>
      <c r="B6651" s="16">
        <f ca="1">VLOOKUP(A6651,PERIODS!$O$4:$P$33,2,FALSE)</f>
        <v>3.3000000000000002E-2</v>
      </c>
      <c r="C6651" s="15"/>
      <c r="D6651" s="18">
        <v>5000</v>
      </c>
      <c r="E6651" s="34">
        <f t="shared" ca="1" si="1976"/>
        <v>14532.340978493337</v>
      </c>
      <c r="F6651" s="34">
        <f t="shared" ca="1" si="1977"/>
        <v>3300</v>
      </c>
      <c r="G6651" s="69">
        <f t="shared" ca="1" si="1963"/>
        <v>0</v>
      </c>
      <c r="H6651" s="34">
        <f t="shared" ca="1" si="1964"/>
        <v>-275.70170810553145</v>
      </c>
      <c r="I6651" s="34">
        <f t="shared" ca="1" si="1965"/>
        <v>3024.2982918944685</v>
      </c>
      <c r="J6651" s="18">
        <f ca="1">SUM(INDIRECT(ADDRESS(ROW(F6651),COLUMN(F6651),4)):INDIRECT(ADDRESS(ROW(F6651)+N$5-1,COLUMN(F6651),4)))</f>
        <v>23100</v>
      </c>
      <c r="K6651" s="18">
        <f t="shared" ca="1" si="1966"/>
        <v>16350</v>
      </c>
      <c r="L6651" s="18">
        <f t="shared" ca="1" si="1978"/>
        <v>0</v>
      </c>
      <c r="M6651" s="18">
        <f t="shared" ca="1" si="1962"/>
        <v>0</v>
      </c>
      <c r="N6651" s="34">
        <f t="shared" ca="1" si="1967"/>
        <v>11508.042686598868</v>
      </c>
      <c r="P6651" s="18">
        <f t="shared" ca="1" si="1979"/>
        <v>275.70170810553145</v>
      </c>
      <c r="Q6651" s="47">
        <f ca="1">SUM(L$15:L6651)-SUM(M$15:M6651)</f>
        <v>16350</v>
      </c>
      <c r="R6651" s="47" t="str">
        <f t="shared" ca="1" si="1980"/>
        <v>M6654</v>
      </c>
      <c r="S6651" s="40">
        <f t="shared" ca="1" si="1968"/>
        <v>0</v>
      </c>
      <c r="T6651" s="46">
        <f t="shared" ca="1" si="1969"/>
        <v>11</v>
      </c>
      <c r="X6651" s="74">
        <f t="shared" ca="1" si="1970"/>
        <v>-0.27570170810553146</v>
      </c>
      <c r="Y6651" s="75">
        <f t="shared" ca="1" si="1971"/>
        <v>-0.27570170810553146</v>
      </c>
      <c r="Z6651" s="74">
        <f t="shared" ca="1" si="1972"/>
        <v>0.75903931227011134</v>
      </c>
      <c r="AA6651" s="76">
        <f t="shared" ca="1" si="1973"/>
        <v>-275.70170810553145</v>
      </c>
      <c r="AB6651" s="76">
        <f t="shared" ca="1" si="1974"/>
        <v>759.0393122701114</v>
      </c>
    </row>
    <row r="6652" spans="1:28" x14ac:dyDescent="0.25">
      <c r="A6652" s="2">
        <f t="shared" si="1975"/>
        <v>8</v>
      </c>
      <c r="B6652" s="16">
        <f ca="1">VLOOKUP(A6652,PERIODS!$O$4:$P$33,2,FALSE)</f>
        <v>3.3000000000000002E-2</v>
      </c>
      <c r="C6652" s="15"/>
      <c r="D6652" s="18">
        <v>5000</v>
      </c>
      <c r="E6652" s="34">
        <f t="shared" ca="1" si="1976"/>
        <v>11508.042686598868</v>
      </c>
      <c r="F6652" s="34">
        <f t="shared" ca="1" si="1977"/>
        <v>3300</v>
      </c>
      <c r="G6652" s="69">
        <f t="shared" ca="1" si="1963"/>
        <v>0</v>
      </c>
      <c r="H6652" s="34">
        <f t="shared" ca="1" si="1964"/>
        <v>-1768.1292889601348</v>
      </c>
      <c r="I6652" s="34">
        <f t="shared" ca="1" si="1965"/>
        <v>1531.8707110398652</v>
      </c>
      <c r="J6652" s="18">
        <f ca="1">SUM(INDIRECT(ADDRESS(ROW(F6652),COLUMN(F6652),4)):INDIRECT(ADDRESS(ROW(F6652)+N$5-1,COLUMN(F6652),4)))</f>
        <v>23100</v>
      </c>
      <c r="K6652" s="18">
        <f t="shared" ca="1" si="1966"/>
        <v>0</v>
      </c>
      <c r="L6652" s="18">
        <f t="shared" ca="1" si="1978"/>
        <v>0</v>
      </c>
      <c r="M6652" s="18">
        <f t="shared" ca="1" si="1962"/>
        <v>16350</v>
      </c>
      <c r="N6652" s="34">
        <f t="shared" ca="1" si="1967"/>
        <v>26326.171975559002</v>
      </c>
      <c r="P6652" s="18">
        <f t="shared" ca="1" si="1979"/>
        <v>1768.1292889601348</v>
      </c>
      <c r="Q6652" s="47">
        <f ca="1">SUM(L$15:L6652)-SUM(M$15:M6652)</f>
        <v>0</v>
      </c>
      <c r="R6652" s="47" t="str">
        <f t="shared" ca="1" si="1980"/>
        <v>M6655</v>
      </c>
      <c r="S6652" s="40">
        <f t="shared" ca="1" si="1968"/>
        <v>0</v>
      </c>
      <c r="T6652" s="46">
        <f t="shared" ca="1" si="1969"/>
        <v>20</v>
      </c>
      <c r="X6652" s="74">
        <f t="shared" ca="1" si="1970"/>
        <v>-1.7681292889601348</v>
      </c>
      <c r="Y6652" s="75">
        <f t="shared" ca="1" si="1971"/>
        <v>-1.7681292889601348</v>
      </c>
      <c r="Z6652" s="74">
        <f t="shared" ca="1" si="1972"/>
        <v>0.17065193085923719</v>
      </c>
      <c r="AA6652" s="76">
        <f t="shared" ca="1" si="1973"/>
        <v>-1768.1292889601348</v>
      </c>
      <c r="AB6652" s="76">
        <f t="shared" ca="1" si="1974"/>
        <v>170.65193085923718</v>
      </c>
    </row>
    <row r="6653" spans="1:28" x14ac:dyDescent="0.25">
      <c r="A6653" s="2">
        <f t="shared" si="1975"/>
        <v>9</v>
      </c>
      <c r="B6653" s="16">
        <f ca="1">VLOOKUP(A6653,PERIODS!$O$4:$P$33,2,FALSE)</f>
        <v>3.3000000000000002E-2</v>
      </c>
      <c r="C6653" s="15"/>
      <c r="D6653" s="18">
        <v>5000</v>
      </c>
      <c r="E6653" s="34">
        <f t="shared" ca="1" si="1976"/>
        <v>26326.171975559002</v>
      </c>
      <c r="F6653" s="34">
        <f t="shared" ca="1" si="1977"/>
        <v>3300</v>
      </c>
      <c r="G6653" s="69">
        <f t="shared" ca="1" si="1963"/>
        <v>0</v>
      </c>
      <c r="H6653" s="34">
        <f t="shared" ca="1" si="1964"/>
        <v>-105.69598953100207</v>
      </c>
      <c r="I6653" s="34">
        <f t="shared" ca="1" si="1965"/>
        <v>3194.3040104689981</v>
      </c>
      <c r="J6653" s="18">
        <f ca="1">SUM(INDIRECT(ADDRESS(ROW(F6653),COLUMN(F6653),4)):INDIRECT(ADDRESS(ROW(F6653)+N$5-1,COLUMN(F6653),4)))</f>
        <v>23100</v>
      </c>
      <c r="K6653" s="18">
        <f t="shared" ca="1" si="1966"/>
        <v>0</v>
      </c>
      <c r="L6653" s="18">
        <f t="shared" ca="1" si="1978"/>
        <v>0</v>
      </c>
      <c r="M6653" s="18">
        <f t="shared" ca="1" si="1962"/>
        <v>0</v>
      </c>
      <c r="N6653" s="34">
        <f t="shared" ca="1" si="1967"/>
        <v>23131.867965090005</v>
      </c>
      <c r="P6653" s="18">
        <f t="shared" ca="1" si="1979"/>
        <v>105.69598953100207</v>
      </c>
      <c r="Q6653" s="47">
        <f ca="1">SUM(L$15:L6653)-SUM(M$15:M6653)</f>
        <v>0</v>
      </c>
      <c r="R6653" s="47" t="str">
        <f t="shared" ca="1" si="1980"/>
        <v>M6656</v>
      </c>
      <c r="S6653" s="40">
        <f t="shared" ca="1" si="1968"/>
        <v>0</v>
      </c>
      <c r="T6653" s="46">
        <f t="shared" ca="1" si="1969"/>
        <v>16</v>
      </c>
      <c r="X6653" s="74">
        <f t="shared" ca="1" si="1970"/>
        <v>-0.10569598953100207</v>
      </c>
      <c r="Y6653" s="75">
        <f t="shared" ca="1" si="1971"/>
        <v>-0.10569598953100207</v>
      </c>
      <c r="Z6653" s="74">
        <f t="shared" ca="1" si="1972"/>
        <v>0.89969812415270278</v>
      </c>
      <c r="AA6653" s="76">
        <f t="shared" ca="1" si="1973"/>
        <v>-105.69598953100207</v>
      </c>
      <c r="AB6653" s="76">
        <f t="shared" ca="1" si="1974"/>
        <v>899.6981241527028</v>
      </c>
    </row>
    <row r="6654" spans="1:28" x14ac:dyDescent="0.25">
      <c r="A6654" s="2">
        <f t="shared" si="1975"/>
        <v>10</v>
      </c>
      <c r="B6654" s="16">
        <f ca="1">VLOOKUP(A6654,PERIODS!$O$4:$P$33,2,FALSE)</f>
        <v>3.3000000000000002E-2</v>
      </c>
      <c r="C6654" s="15"/>
      <c r="D6654" s="18">
        <v>5000</v>
      </c>
      <c r="E6654" s="34">
        <f t="shared" ca="1" si="1976"/>
        <v>23131.867965090005</v>
      </c>
      <c r="F6654" s="34">
        <f t="shared" ca="1" si="1977"/>
        <v>3300</v>
      </c>
      <c r="G6654" s="69">
        <f t="shared" ca="1" si="1963"/>
        <v>0</v>
      </c>
      <c r="H6654" s="34">
        <f t="shared" ca="1" si="1964"/>
        <v>481.24904452153208</v>
      </c>
      <c r="I6654" s="34">
        <f t="shared" ca="1" si="1965"/>
        <v>3781.2490445215321</v>
      </c>
      <c r="J6654" s="18">
        <f ca="1">SUM(INDIRECT(ADDRESS(ROW(F6654),COLUMN(F6654),4)):INDIRECT(ADDRESS(ROW(F6654)+N$5-1,COLUMN(F6654),4)))</f>
        <v>23100</v>
      </c>
      <c r="K6654" s="18">
        <f t="shared" ca="1" si="1966"/>
        <v>0</v>
      </c>
      <c r="L6654" s="18">
        <f t="shared" ca="1" si="1978"/>
        <v>0</v>
      </c>
      <c r="M6654" s="18">
        <f t="shared" ca="1" si="1962"/>
        <v>0</v>
      </c>
      <c r="N6654" s="34">
        <f t="shared" ca="1" si="1967"/>
        <v>19350.618920568471</v>
      </c>
      <c r="P6654" s="18">
        <f t="shared" ca="1" si="1979"/>
        <v>481.24904452153208</v>
      </c>
      <c r="Q6654" s="47">
        <f ca="1">SUM(L$15:L6654)-SUM(M$15:M6654)</f>
        <v>0</v>
      </c>
      <c r="R6654" s="47" t="str">
        <f t="shared" ca="1" si="1980"/>
        <v>M6657</v>
      </c>
      <c r="S6654" s="40">
        <f t="shared" ca="1" si="1968"/>
        <v>0</v>
      </c>
      <c r="T6654" s="46">
        <f t="shared" ca="1" si="1969"/>
        <v>69</v>
      </c>
      <c r="X6654" s="74">
        <f t="shared" ca="1" si="1970"/>
        <v>0.48124904452153211</v>
      </c>
      <c r="Y6654" s="75">
        <f t="shared" ca="1" si="1971"/>
        <v>0.48124904452153211</v>
      </c>
      <c r="Z6654" s="74">
        <f t="shared" ca="1" si="1972"/>
        <v>1.6180942122250741</v>
      </c>
      <c r="AA6654" s="76">
        <f t="shared" ca="1" si="1973"/>
        <v>481.24904452153208</v>
      </c>
      <c r="AB6654" s="76">
        <f t="shared" ca="1" si="1974"/>
        <v>1618.094212225074</v>
      </c>
    </row>
    <row r="6655" spans="1:28" x14ac:dyDescent="0.25">
      <c r="A6655" s="2">
        <f t="shared" si="1975"/>
        <v>11</v>
      </c>
      <c r="B6655" s="16">
        <f ca="1">VLOOKUP(A6655,PERIODS!$O$4:$P$33,2,FALSE)</f>
        <v>3.3000000000000002E-2</v>
      </c>
      <c r="C6655" s="15"/>
      <c r="D6655" s="18">
        <v>5000</v>
      </c>
      <c r="E6655" s="34">
        <f t="shared" ca="1" si="1976"/>
        <v>19350.618920568471</v>
      </c>
      <c r="F6655" s="34">
        <f t="shared" ca="1" si="1977"/>
        <v>3300</v>
      </c>
      <c r="G6655" s="69">
        <f t="shared" ca="1" si="1963"/>
        <v>0</v>
      </c>
      <c r="H6655" s="34">
        <f t="shared" ca="1" si="1964"/>
        <v>-243.20915069068985</v>
      </c>
      <c r="I6655" s="34">
        <f t="shared" ca="1" si="1965"/>
        <v>3056.79084930931</v>
      </c>
      <c r="J6655" s="18">
        <f ca="1">SUM(INDIRECT(ADDRESS(ROW(F6655),COLUMN(F6655),4)):INDIRECT(ADDRESS(ROW(F6655)+N$5-1,COLUMN(F6655),4)))</f>
        <v>23300</v>
      </c>
      <c r="K6655" s="18">
        <f t="shared" ca="1" si="1966"/>
        <v>16350</v>
      </c>
      <c r="L6655" s="18">
        <f t="shared" ca="1" si="1978"/>
        <v>16350</v>
      </c>
      <c r="M6655" s="18">
        <f t="shared" ca="1" si="1962"/>
        <v>0</v>
      </c>
      <c r="N6655" s="34">
        <f t="shared" ca="1" si="1967"/>
        <v>16293.828071259162</v>
      </c>
      <c r="P6655" s="18">
        <f t="shared" ca="1" si="1979"/>
        <v>243.20915069068985</v>
      </c>
      <c r="Q6655" s="47">
        <f ca="1">SUM(L$15:L6655)-SUM(M$15:M6655)</f>
        <v>16350</v>
      </c>
      <c r="R6655" s="47" t="str">
        <f t="shared" ca="1" si="1980"/>
        <v>M6658</v>
      </c>
      <c r="S6655" s="40">
        <f t="shared" ca="1" si="1968"/>
        <v>0</v>
      </c>
      <c r="T6655" s="46">
        <f t="shared" ca="1" si="1969"/>
        <v>45</v>
      </c>
      <c r="X6655" s="74">
        <f t="shared" ca="1" si="1970"/>
        <v>-0.24320915069068985</v>
      </c>
      <c r="Y6655" s="75">
        <f t="shared" ca="1" si="1971"/>
        <v>-0.24320915069068985</v>
      </c>
      <c r="Z6655" s="74">
        <f t="shared" ca="1" si="1972"/>
        <v>0.78410749999515794</v>
      </c>
      <c r="AA6655" s="76">
        <f t="shared" ca="1" si="1973"/>
        <v>-243.20915069068985</v>
      </c>
      <c r="AB6655" s="76">
        <f t="shared" ca="1" si="1974"/>
        <v>784.10749999515792</v>
      </c>
    </row>
    <row r="6656" spans="1:28" x14ac:dyDescent="0.25">
      <c r="A6656" s="2">
        <f t="shared" si="1975"/>
        <v>12</v>
      </c>
      <c r="B6656" s="16">
        <f ca="1">VLOOKUP(A6656,PERIODS!$O$4:$P$33,2,FALSE)</f>
        <v>3.3000000000000002E-2</v>
      </c>
      <c r="C6656" s="15"/>
      <c r="D6656" s="18">
        <v>5000</v>
      </c>
      <c r="E6656" s="34">
        <f t="shared" ca="1" si="1976"/>
        <v>16293.828071259162</v>
      </c>
      <c r="F6656" s="34">
        <f t="shared" ca="1" si="1977"/>
        <v>3300</v>
      </c>
      <c r="G6656" s="69">
        <f t="shared" ca="1" si="1963"/>
        <v>0</v>
      </c>
      <c r="H6656" s="34">
        <f t="shared" ca="1" si="1964"/>
        <v>715.70680110933222</v>
      </c>
      <c r="I6656" s="34">
        <f t="shared" ca="1" si="1965"/>
        <v>4015.7068011093324</v>
      </c>
      <c r="J6656" s="18">
        <f ca="1">SUM(INDIRECT(ADDRESS(ROW(F6656),COLUMN(F6656),4)):INDIRECT(ADDRESS(ROW(F6656)+N$5-1,COLUMN(F6656),4)))</f>
        <v>23500</v>
      </c>
      <c r="K6656" s="18">
        <f t="shared" ca="1" si="1966"/>
        <v>16350</v>
      </c>
      <c r="L6656" s="18">
        <f t="shared" ca="1" si="1978"/>
        <v>0</v>
      </c>
      <c r="M6656" s="18">
        <f t="shared" ca="1" si="1962"/>
        <v>0</v>
      </c>
      <c r="N6656" s="34">
        <f t="shared" ca="1" si="1967"/>
        <v>12278.12127014983</v>
      </c>
      <c r="P6656" s="18">
        <f t="shared" ca="1" si="1979"/>
        <v>715.70680110933222</v>
      </c>
      <c r="Q6656" s="47">
        <f ca="1">SUM(L$15:L6656)-SUM(M$15:M6656)</f>
        <v>16350</v>
      </c>
      <c r="R6656" s="47" t="str">
        <f t="shared" ca="1" si="1980"/>
        <v>M6659</v>
      </c>
      <c r="S6656" s="40">
        <f t="shared" ca="1" si="1968"/>
        <v>0</v>
      </c>
      <c r="T6656" s="46">
        <f t="shared" ca="1" si="1969"/>
        <v>46</v>
      </c>
      <c r="X6656" s="74">
        <f t="shared" ca="1" si="1970"/>
        <v>0.71570680110933227</v>
      </c>
      <c r="Y6656" s="75">
        <f t="shared" ca="1" si="1971"/>
        <v>0.71570680110933227</v>
      </c>
      <c r="Z6656" s="74">
        <f t="shared" ca="1" si="1972"/>
        <v>2.0456320263985095</v>
      </c>
      <c r="AA6656" s="76">
        <f t="shared" ca="1" si="1973"/>
        <v>715.70680110933222</v>
      </c>
      <c r="AB6656" s="76">
        <f t="shared" ca="1" si="1974"/>
        <v>2045.6320263985094</v>
      </c>
    </row>
    <row r="6657" spans="1:28" x14ac:dyDescent="0.25">
      <c r="A6657" s="2">
        <f t="shared" si="1975"/>
        <v>13</v>
      </c>
      <c r="B6657" s="16">
        <f ca="1">VLOOKUP(A6657,PERIODS!$O$4:$P$33,2,FALSE)</f>
        <v>3.3000000000000002E-2</v>
      </c>
      <c r="C6657" s="15"/>
      <c r="D6657" s="18">
        <v>5000</v>
      </c>
      <c r="E6657" s="34">
        <f t="shared" ca="1" si="1976"/>
        <v>12278.12127014983</v>
      </c>
      <c r="F6657" s="34">
        <f t="shared" ca="1" si="1977"/>
        <v>3300</v>
      </c>
      <c r="G6657" s="69">
        <f t="shared" ca="1" si="1963"/>
        <v>0</v>
      </c>
      <c r="H6657" s="34">
        <f t="shared" ca="1" si="1964"/>
        <v>332.12423330603031</v>
      </c>
      <c r="I6657" s="34">
        <f t="shared" ca="1" si="1965"/>
        <v>3632.1242333060304</v>
      </c>
      <c r="J6657" s="18">
        <f ca="1">SUM(INDIRECT(ADDRESS(ROW(F6657),COLUMN(F6657),4)):INDIRECT(ADDRESS(ROW(F6657)+N$5-1,COLUMN(F6657),4)))</f>
        <v>23700</v>
      </c>
      <c r="K6657" s="18">
        <f t="shared" ca="1" si="1966"/>
        <v>16350</v>
      </c>
      <c r="L6657" s="18">
        <f t="shared" ca="1" si="1978"/>
        <v>0</v>
      </c>
      <c r="M6657" s="18">
        <f t="shared" ca="1" si="1962"/>
        <v>0</v>
      </c>
      <c r="N6657" s="34">
        <f t="shared" ca="1" si="1967"/>
        <v>8645.9970368437989</v>
      </c>
      <c r="P6657" s="18">
        <f t="shared" ca="1" si="1979"/>
        <v>332.12423330603031</v>
      </c>
      <c r="Q6657" s="47">
        <f ca="1">SUM(L$15:L6657)-SUM(M$15:M6657)</f>
        <v>16350</v>
      </c>
      <c r="R6657" s="47" t="str">
        <f t="shared" ca="1" si="1980"/>
        <v>M6660</v>
      </c>
      <c r="S6657" s="40">
        <f t="shared" ca="1" si="1968"/>
        <v>0</v>
      </c>
      <c r="T6657" s="46">
        <f t="shared" ca="1" si="1969"/>
        <v>84</v>
      </c>
      <c r="X6657" s="74">
        <f t="shared" ca="1" si="1970"/>
        <v>0.3321242333060303</v>
      </c>
      <c r="Y6657" s="75">
        <f t="shared" ca="1" si="1971"/>
        <v>0.3321242333060303</v>
      </c>
      <c r="Z6657" s="74">
        <f t="shared" ca="1" si="1972"/>
        <v>1.3939260097926529</v>
      </c>
      <c r="AA6657" s="76">
        <f t="shared" ca="1" si="1973"/>
        <v>332.12423330603031</v>
      </c>
      <c r="AB6657" s="76">
        <f t="shared" ca="1" si="1974"/>
        <v>1393.9260097926528</v>
      </c>
    </row>
    <row r="6658" spans="1:28" x14ac:dyDescent="0.25">
      <c r="A6658" s="2">
        <f t="shared" si="1975"/>
        <v>14</v>
      </c>
      <c r="B6658" s="16">
        <f ca="1">VLOOKUP(A6658,PERIODS!$O$4:$P$33,2,FALSE)</f>
        <v>3.3000000000000002E-2</v>
      </c>
      <c r="C6658" s="15"/>
      <c r="D6658" s="18">
        <v>5000</v>
      </c>
      <c r="E6658" s="34">
        <f t="shared" ca="1" si="1976"/>
        <v>8645.9970368437989</v>
      </c>
      <c r="F6658" s="34">
        <f t="shared" ca="1" si="1977"/>
        <v>3300</v>
      </c>
      <c r="G6658" s="69">
        <f t="shared" ca="1" si="1963"/>
        <v>0</v>
      </c>
      <c r="H6658" s="34">
        <f t="shared" ca="1" si="1964"/>
        <v>-219.42558870356876</v>
      </c>
      <c r="I6658" s="34">
        <f t="shared" ca="1" si="1965"/>
        <v>3080.5744112964312</v>
      </c>
      <c r="J6658" s="18">
        <f ca="1">SUM(INDIRECT(ADDRESS(ROW(F6658),COLUMN(F6658),4)):INDIRECT(ADDRESS(ROW(F6658)+N$5-1,COLUMN(F6658),4)))</f>
        <v>23900</v>
      </c>
      <c r="K6658" s="18">
        <f t="shared" ca="1" si="1966"/>
        <v>0</v>
      </c>
      <c r="L6658" s="18">
        <f t="shared" ca="1" si="1978"/>
        <v>0</v>
      </c>
      <c r="M6658" s="18">
        <f t="shared" ca="1" si="1962"/>
        <v>16350</v>
      </c>
      <c r="N6658" s="34">
        <f t="shared" ca="1" si="1967"/>
        <v>21915.42262554737</v>
      </c>
      <c r="P6658" s="18">
        <f t="shared" ca="1" si="1979"/>
        <v>219.42558870356876</v>
      </c>
      <c r="Q6658" s="47">
        <f ca="1">SUM(L$15:L6658)-SUM(M$15:M6658)</f>
        <v>0</v>
      </c>
      <c r="R6658" s="47" t="str">
        <f t="shared" ca="1" si="1980"/>
        <v>M6661</v>
      </c>
      <c r="S6658" s="40">
        <f t="shared" ca="1" si="1968"/>
        <v>0</v>
      </c>
      <c r="T6658" s="46">
        <f t="shared" ca="1" si="1969"/>
        <v>47</v>
      </c>
      <c r="X6658" s="74">
        <f t="shared" ca="1" si="1970"/>
        <v>-0.21942558870356876</v>
      </c>
      <c r="Y6658" s="75">
        <f t="shared" ca="1" si="1971"/>
        <v>-0.21942558870356876</v>
      </c>
      <c r="Z6658" s="74">
        <f t="shared" ca="1" si="1972"/>
        <v>0.80297990624585147</v>
      </c>
      <c r="AA6658" s="76">
        <f t="shared" ca="1" si="1973"/>
        <v>-219.42558870356876</v>
      </c>
      <c r="AB6658" s="76">
        <f t="shared" ca="1" si="1974"/>
        <v>802.97990624585145</v>
      </c>
    </row>
    <row r="6659" spans="1:28" x14ac:dyDescent="0.25">
      <c r="A6659" s="2">
        <f t="shared" si="1975"/>
        <v>15</v>
      </c>
      <c r="B6659" s="16">
        <f ca="1">VLOOKUP(A6659,PERIODS!$O$4:$P$33,2,FALSE)</f>
        <v>3.3000000000000002E-2</v>
      </c>
      <c r="C6659" s="15"/>
      <c r="D6659" s="18">
        <v>5000</v>
      </c>
      <c r="E6659" s="34">
        <f t="shared" ca="1" si="1976"/>
        <v>21915.42262554737</v>
      </c>
      <c r="F6659" s="34">
        <f t="shared" ca="1" si="1977"/>
        <v>3300</v>
      </c>
      <c r="G6659" s="69">
        <f t="shared" ca="1" si="1963"/>
        <v>0</v>
      </c>
      <c r="H6659" s="34">
        <f t="shared" ca="1" si="1964"/>
        <v>1075.699000708564</v>
      </c>
      <c r="I6659" s="34">
        <f t="shared" ca="1" si="1965"/>
        <v>4375.6990007085642</v>
      </c>
      <c r="J6659" s="18">
        <f ca="1">SUM(INDIRECT(ADDRESS(ROW(F6659),COLUMN(F6659),4)):INDIRECT(ADDRESS(ROW(F6659)+N$5-1,COLUMN(F6659),4)))</f>
        <v>24100</v>
      </c>
      <c r="K6659" s="18">
        <f t="shared" ca="1" si="1966"/>
        <v>16350</v>
      </c>
      <c r="L6659" s="18">
        <f t="shared" ca="1" si="1978"/>
        <v>16350</v>
      </c>
      <c r="M6659" s="18">
        <f t="shared" ca="1" si="1962"/>
        <v>0</v>
      </c>
      <c r="N6659" s="34">
        <f t="shared" ca="1" si="1967"/>
        <v>17539.723624838807</v>
      </c>
      <c r="P6659" s="18">
        <f t="shared" ca="1" si="1979"/>
        <v>1075.699000708564</v>
      </c>
      <c r="Q6659" s="47">
        <f ca="1">SUM(L$15:L6659)-SUM(M$15:M6659)</f>
        <v>16350</v>
      </c>
      <c r="R6659" s="47" t="str">
        <f t="shared" ca="1" si="1980"/>
        <v>M6662</v>
      </c>
      <c r="S6659" s="40">
        <f t="shared" ca="1" si="1968"/>
        <v>0</v>
      </c>
      <c r="T6659" s="46">
        <f t="shared" ca="1" si="1969"/>
        <v>87</v>
      </c>
      <c r="X6659" s="74">
        <f t="shared" ca="1" si="1970"/>
        <v>1.0756990007085641</v>
      </c>
      <c r="Y6659" s="75">
        <f t="shared" ca="1" si="1971"/>
        <v>1.0756990007085641</v>
      </c>
      <c r="Z6659" s="74">
        <f t="shared" ca="1" si="1972"/>
        <v>2.9320416836142549</v>
      </c>
      <c r="AA6659" s="76">
        <f t="shared" ca="1" si="1973"/>
        <v>1075.699000708564</v>
      </c>
      <c r="AB6659" s="76">
        <f t="shared" ca="1" si="1974"/>
        <v>2932.0416836142549</v>
      </c>
    </row>
    <row r="6660" spans="1:28" x14ac:dyDescent="0.25">
      <c r="A6660" s="2">
        <f t="shared" si="1975"/>
        <v>16</v>
      </c>
      <c r="B6660" s="16">
        <f ca="1">VLOOKUP(A6660,PERIODS!$O$4:$P$33,2,FALSE)</f>
        <v>3.3000000000000002E-2</v>
      </c>
      <c r="C6660" s="15"/>
      <c r="D6660" s="18">
        <v>5000</v>
      </c>
      <c r="E6660" s="34">
        <f t="shared" ca="1" si="1976"/>
        <v>17539.723624838807</v>
      </c>
      <c r="F6660" s="34">
        <f t="shared" ca="1" si="1977"/>
        <v>3300</v>
      </c>
      <c r="G6660" s="69">
        <f t="shared" ca="1" si="1963"/>
        <v>0</v>
      </c>
      <c r="H6660" s="34">
        <f t="shared" ca="1" si="1964"/>
        <v>1372.9844028639193</v>
      </c>
      <c r="I6660" s="34">
        <f t="shared" ca="1" si="1965"/>
        <v>4672.9844028639191</v>
      </c>
      <c r="J6660" s="18">
        <f ca="1">SUM(INDIRECT(ADDRESS(ROW(F6660),COLUMN(F6660),4)):INDIRECT(ADDRESS(ROW(F6660)+N$5-1,COLUMN(F6660),4)))</f>
        <v>24300</v>
      </c>
      <c r="K6660" s="18">
        <f t="shared" ca="1" si="1966"/>
        <v>16350</v>
      </c>
      <c r="L6660" s="18">
        <f t="shared" ca="1" si="1978"/>
        <v>0</v>
      </c>
      <c r="M6660" s="18">
        <f t="shared" ca="1" si="1962"/>
        <v>0</v>
      </c>
      <c r="N6660" s="34">
        <f t="shared" ca="1" si="1967"/>
        <v>12866.739221974887</v>
      </c>
      <c r="P6660" s="18">
        <f t="shared" ca="1" si="1979"/>
        <v>1372.9844028639193</v>
      </c>
      <c r="Q6660" s="47">
        <f ca="1">SUM(L$15:L6660)-SUM(M$15:M6660)</f>
        <v>16350</v>
      </c>
      <c r="R6660" s="47" t="str">
        <f t="shared" ca="1" si="1980"/>
        <v>M6663</v>
      </c>
      <c r="S6660" s="40">
        <f t="shared" ca="1" si="1968"/>
        <v>0</v>
      </c>
      <c r="T6660" s="46">
        <f t="shared" ca="1" si="1969"/>
        <v>60</v>
      </c>
      <c r="X6660" s="74">
        <f t="shared" ca="1" si="1970"/>
        <v>1.3729844028639193</v>
      </c>
      <c r="Y6660" s="75">
        <f t="shared" ca="1" si="1971"/>
        <v>1.3729844028639193</v>
      </c>
      <c r="Z6660" s="74">
        <f t="shared" ca="1" si="1972"/>
        <v>3.9471129102200844</v>
      </c>
      <c r="AA6660" s="76">
        <f t="shared" ca="1" si="1973"/>
        <v>1372.9844028639193</v>
      </c>
      <c r="AB6660" s="76">
        <f t="shared" ca="1" si="1974"/>
        <v>3947.1129102200844</v>
      </c>
    </row>
    <row r="6661" spans="1:28" x14ac:dyDescent="0.25">
      <c r="A6661" s="2">
        <f t="shared" si="1975"/>
        <v>17</v>
      </c>
      <c r="B6661" s="16">
        <f ca="1">VLOOKUP(A6661,PERIODS!$O$4:$P$33,2,FALSE)</f>
        <v>3.5000000000000003E-2</v>
      </c>
      <c r="C6661" s="15"/>
      <c r="D6661" s="18">
        <v>5000</v>
      </c>
      <c r="E6661" s="34">
        <f t="shared" ca="1" si="1976"/>
        <v>12866.739221974887</v>
      </c>
      <c r="F6661" s="34">
        <f t="shared" ca="1" si="1977"/>
        <v>3500.0000000000005</v>
      </c>
      <c r="G6661" s="69">
        <f t="shared" ca="1" si="1963"/>
        <v>0</v>
      </c>
      <c r="H6661" s="34">
        <f t="shared" ca="1" si="1964"/>
        <v>891.35452664265449</v>
      </c>
      <c r="I6661" s="34">
        <f t="shared" ca="1" si="1965"/>
        <v>4391.3545266426554</v>
      </c>
      <c r="J6661" s="18">
        <f ca="1">SUM(INDIRECT(ADDRESS(ROW(F6661),COLUMN(F6661),4)):INDIRECT(ADDRESS(ROW(F6661)+N$5-1,COLUMN(F6661),4)))</f>
        <v>24500.000000000004</v>
      </c>
      <c r="K6661" s="18">
        <f t="shared" ca="1" si="1966"/>
        <v>16350</v>
      </c>
      <c r="L6661" s="18">
        <f t="shared" ca="1" si="1978"/>
        <v>0</v>
      </c>
      <c r="M6661" s="18">
        <f t="shared" ca="1" si="1962"/>
        <v>0</v>
      </c>
      <c r="N6661" s="34">
        <f t="shared" ca="1" si="1967"/>
        <v>8475.3846953322318</v>
      </c>
      <c r="P6661" s="18">
        <f t="shared" ca="1" si="1979"/>
        <v>891.35452664265449</v>
      </c>
      <c r="Q6661" s="47">
        <f ca="1">SUM(L$15:L6661)-SUM(M$15:M6661)</f>
        <v>16350</v>
      </c>
      <c r="R6661" s="47" t="str">
        <f t="shared" ca="1" si="1980"/>
        <v>M6664</v>
      </c>
      <c r="S6661" s="40">
        <f t="shared" ca="1" si="1968"/>
        <v>0</v>
      </c>
      <c r="T6661" s="46">
        <f t="shared" ca="1" si="1969"/>
        <v>70</v>
      </c>
      <c r="X6661" s="74">
        <f t="shared" ca="1" si="1970"/>
        <v>0.89135452664265447</v>
      </c>
      <c r="Y6661" s="75">
        <f t="shared" ca="1" si="1971"/>
        <v>0.89135452664265447</v>
      </c>
      <c r="Z6661" s="74">
        <f t="shared" ca="1" si="1972"/>
        <v>2.4384303342076814</v>
      </c>
      <c r="AA6661" s="76">
        <f t="shared" ca="1" si="1973"/>
        <v>891.35452664265449</v>
      </c>
      <c r="AB6661" s="76">
        <f t="shared" ca="1" si="1974"/>
        <v>2438.4303342076814</v>
      </c>
    </row>
    <row r="6662" spans="1:28" x14ac:dyDescent="0.25">
      <c r="A6662" s="2">
        <f t="shared" si="1975"/>
        <v>18</v>
      </c>
      <c r="B6662" s="16">
        <f ca="1">VLOOKUP(A6662,PERIODS!$O$4:$P$33,2,FALSE)</f>
        <v>3.5000000000000003E-2</v>
      </c>
      <c r="C6662" s="15"/>
      <c r="D6662" s="18">
        <v>5000</v>
      </c>
      <c r="E6662" s="34">
        <f t="shared" ca="1" si="1976"/>
        <v>8475.3846953322318</v>
      </c>
      <c r="F6662" s="34">
        <f t="shared" ca="1" si="1977"/>
        <v>3500.0000000000005</v>
      </c>
      <c r="G6662" s="69">
        <f t="shared" ca="1" si="1963"/>
        <v>0</v>
      </c>
      <c r="H6662" s="34">
        <f t="shared" ca="1" si="1964"/>
        <v>1374.1619427199328</v>
      </c>
      <c r="I6662" s="34">
        <f t="shared" ca="1" si="1965"/>
        <v>4874.161942719933</v>
      </c>
      <c r="J6662" s="18">
        <f ca="1">SUM(INDIRECT(ADDRESS(ROW(F6662),COLUMN(F6662),4)):INDIRECT(ADDRESS(ROW(F6662)+N$5-1,COLUMN(F6662),4)))</f>
        <v>24500.000000000004</v>
      </c>
      <c r="K6662" s="18">
        <f t="shared" ca="1" si="1966"/>
        <v>0</v>
      </c>
      <c r="L6662" s="18">
        <f t="shared" ca="1" si="1978"/>
        <v>0</v>
      </c>
      <c r="M6662" s="18">
        <f t="shared" ca="1" si="1962"/>
        <v>16350</v>
      </c>
      <c r="N6662" s="34">
        <f t="shared" ca="1" si="1967"/>
        <v>19951.222752612299</v>
      </c>
      <c r="P6662" s="18">
        <f t="shared" ca="1" si="1979"/>
        <v>1374.1619427199328</v>
      </c>
      <c r="Q6662" s="47">
        <f ca="1">SUM(L$15:L6662)-SUM(M$15:M6662)</f>
        <v>0</v>
      </c>
      <c r="R6662" s="47" t="str">
        <f t="shared" ca="1" si="1980"/>
        <v>M6665</v>
      </c>
      <c r="S6662" s="40">
        <f t="shared" ca="1" si="1968"/>
        <v>0</v>
      </c>
      <c r="T6662" s="46">
        <f t="shared" ca="1" si="1969"/>
        <v>45</v>
      </c>
      <c r="X6662" s="74">
        <f t="shared" ca="1" si="1970"/>
        <v>1.3741619427199327</v>
      </c>
      <c r="Y6662" s="75">
        <f t="shared" ca="1" si="1971"/>
        <v>1.3741619427199327</v>
      </c>
      <c r="Z6662" s="74">
        <f t="shared" ca="1" si="1972"/>
        <v>3.9517635305960988</v>
      </c>
      <c r="AA6662" s="76">
        <f t="shared" ca="1" si="1973"/>
        <v>1374.1619427199328</v>
      </c>
      <c r="AB6662" s="76">
        <f t="shared" ca="1" si="1974"/>
        <v>3951.7635305960989</v>
      </c>
    </row>
    <row r="6663" spans="1:28" x14ac:dyDescent="0.25">
      <c r="A6663" s="2">
        <f t="shared" si="1975"/>
        <v>19</v>
      </c>
      <c r="B6663" s="16">
        <f ca="1">VLOOKUP(A6663,PERIODS!$O$4:$P$33,2,FALSE)</f>
        <v>3.5000000000000003E-2</v>
      </c>
      <c r="C6663" s="15"/>
      <c r="D6663" s="18">
        <v>5000</v>
      </c>
      <c r="E6663" s="34">
        <f t="shared" ca="1" si="1976"/>
        <v>19951.222752612299</v>
      </c>
      <c r="F6663" s="34">
        <f t="shared" ca="1" si="1977"/>
        <v>3500.0000000000005</v>
      </c>
      <c r="G6663" s="69">
        <f t="shared" ca="1" si="1963"/>
        <v>0</v>
      </c>
      <c r="H6663" s="34">
        <f t="shared" ca="1" si="1964"/>
        <v>-482.55836536116726</v>
      </c>
      <c r="I6663" s="34">
        <f t="shared" ca="1" si="1965"/>
        <v>3017.4416346388334</v>
      </c>
      <c r="J6663" s="18">
        <f ca="1">SUM(INDIRECT(ADDRESS(ROW(F6663),COLUMN(F6663),4)):INDIRECT(ADDRESS(ROW(F6663)+N$5-1,COLUMN(F6663),4)))</f>
        <v>24500.000000000004</v>
      </c>
      <c r="K6663" s="18">
        <f t="shared" ca="1" si="1966"/>
        <v>16350</v>
      </c>
      <c r="L6663" s="18">
        <f t="shared" ca="1" si="1978"/>
        <v>16350</v>
      </c>
      <c r="M6663" s="18">
        <f t="shared" ca="1" si="1962"/>
        <v>0</v>
      </c>
      <c r="N6663" s="34">
        <f t="shared" ca="1" si="1967"/>
        <v>16933.781117973464</v>
      </c>
      <c r="P6663" s="18">
        <f t="shared" ca="1" si="1979"/>
        <v>482.55836536116726</v>
      </c>
      <c r="Q6663" s="47">
        <f ca="1">SUM(L$15:L6663)-SUM(M$15:M6663)</f>
        <v>16350</v>
      </c>
      <c r="R6663" s="47" t="str">
        <f t="shared" ca="1" si="1980"/>
        <v>M6666</v>
      </c>
      <c r="S6663" s="40">
        <f t="shared" ca="1" si="1968"/>
        <v>0</v>
      </c>
      <c r="T6663" s="46">
        <f t="shared" ca="1" si="1969"/>
        <v>98</v>
      </c>
      <c r="X6663" s="74">
        <f t="shared" ca="1" si="1970"/>
        <v>-0.48255836536116725</v>
      </c>
      <c r="Y6663" s="75">
        <f t="shared" ca="1" si="1971"/>
        <v>-0.48255836536116725</v>
      </c>
      <c r="Z6663" s="74">
        <f t="shared" ca="1" si="1972"/>
        <v>0.61720234112548833</v>
      </c>
      <c r="AA6663" s="76">
        <f t="shared" ca="1" si="1973"/>
        <v>-482.55836536116726</v>
      </c>
      <c r="AB6663" s="76">
        <f t="shared" ca="1" si="1974"/>
        <v>617.20234112548837</v>
      </c>
    </row>
    <row r="6664" spans="1:28" x14ac:dyDescent="0.25">
      <c r="A6664" s="2">
        <f t="shared" si="1975"/>
        <v>20</v>
      </c>
      <c r="B6664" s="16">
        <f ca="1">VLOOKUP(A6664,PERIODS!$O$4:$P$33,2,FALSE)</f>
        <v>3.5000000000000003E-2</v>
      </c>
      <c r="C6664" s="15"/>
      <c r="D6664" s="18">
        <v>5000</v>
      </c>
      <c r="E6664" s="34">
        <f t="shared" ca="1" si="1976"/>
        <v>16933.781117973464</v>
      </c>
      <c r="F6664" s="34">
        <f t="shared" ca="1" si="1977"/>
        <v>3500.0000000000005</v>
      </c>
      <c r="G6664" s="69">
        <f t="shared" ca="1" si="1963"/>
        <v>0</v>
      </c>
      <c r="H6664" s="34">
        <f t="shared" ca="1" si="1964"/>
        <v>-195.06062049724966</v>
      </c>
      <c r="I6664" s="34">
        <f t="shared" ca="1" si="1965"/>
        <v>3304.9393795027509</v>
      </c>
      <c r="J6664" s="18">
        <f ca="1">SUM(INDIRECT(ADDRESS(ROW(F6664),COLUMN(F6664),4)):INDIRECT(ADDRESS(ROW(F6664)+N$5-1,COLUMN(F6664),4)))</f>
        <v>24500.000000000004</v>
      </c>
      <c r="K6664" s="18">
        <f t="shared" ca="1" si="1966"/>
        <v>16350</v>
      </c>
      <c r="L6664" s="18">
        <f t="shared" ca="1" si="1978"/>
        <v>0</v>
      </c>
      <c r="M6664" s="18">
        <f t="shared" ca="1" si="1962"/>
        <v>0</v>
      </c>
      <c r="N6664" s="34">
        <f t="shared" ca="1" si="1967"/>
        <v>13628.841738470714</v>
      </c>
      <c r="P6664" s="18">
        <f t="shared" ca="1" si="1979"/>
        <v>195.06062049724966</v>
      </c>
      <c r="Q6664" s="47">
        <f ca="1">SUM(L$15:L6664)-SUM(M$15:M6664)</f>
        <v>16350</v>
      </c>
      <c r="R6664" s="47" t="str">
        <f t="shared" ca="1" si="1980"/>
        <v>M6667</v>
      </c>
      <c r="S6664" s="40">
        <f t="shared" ca="1" si="1968"/>
        <v>0</v>
      </c>
      <c r="T6664" s="46">
        <f t="shared" ca="1" si="1969"/>
        <v>51</v>
      </c>
      <c r="X6664" s="74">
        <f t="shared" ca="1" si="1970"/>
        <v>-0.19506062049724965</v>
      </c>
      <c r="Y6664" s="75">
        <f t="shared" ca="1" si="1971"/>
        <v>-0.19506062049724965</v>
      </c>
      <c r="Z6664" s="74">
        <f t="shared" ca="1" si="1972"/>
        <v>0.82278477892175705</v>
      </c>
      <c r="AA6664" s="76">
        <f t="shared" ca="1" si="1973"/>
        <v>-195.06062049724966</v>
      </c>
      <c r="AB6664" s="76">
        <f t="shared" ca="1" si="1974"/>
        <v>822.78477892175704</v>
      </c>
    </row>
    <row r="6665" spans="1:28" x14ac:dyDescent="0.25">
      <c r="A6665" s="2">
        <f t="shared" si="1975"/>
        <v>21</v>
      </c>
      <c r="B6665" s="16">
        <f ca="1">VLOOKUP(A6665,PERIODS!$O$4:$P$33,2,FALSE)</f>
        <v>3.5000000000000003E-2</v>
      </c>
      <c r="C6665" s="15"/>
      <c r="D6665" s="18">
        <v>5000</v>
      </c>
      <c r="E6665" s="34">
        <f t="shared" ca="1" si="1976"/>
        <v>13628.841738470714</v>
      </c>
      <c r="F6665" s="34">
        <f t="shared" ca="1" si="1977"/>
        <v>3500.0000000000005</v>
      </c>
      <c r="G6665" s="69">
        <f t="shared" ca="1" si="1963"/>
        <v>0</v>
      </c>
      <c r="H6665" s="34">
        <f t="shared" ca="1" si="1964"/>
        <v>-115.95146693313851</v>
      </c>
      <c r="I6665" s="34">
        <f t="shared" ca="1" si="1965"/>
        <v>3384.0485330668621</v>
      </c>
      <c r="J6665" s="18">
        <f ca="1">SUM(INDIRECT(ADDRESS(ROW(F6665),COLUMN(F6665),4)):INDIRECT(ADDRESS(ROW(F6665)+N$5-1,COLUMN(F6665),4)))</f>
        <v>24500.000000000004</v>
      </c>
      <c r="K6665" s="18">
        <f t="shared" ca="1" si="1966"/>
        <v>16350</v>
      </c>
      <c r="L6665" s="18">
        <f t="shared" ca="1" si="1978"/>
        <v>0</v>
      </c>
      <c r="M6665" s="18">
        <f t="shared" ca="1" si="1962"/>
        <v>0</v>
      </c>
      <c r="N6665" s="34">
        <f t="shared" ca="1" si="1967"/>
        <v>10244.793205403852</v>
      </c>
      <c r="P6665" s="18">
        <f t="shared" ca="1" si="1979"/>
        <v>115.95146693313851</v>
      </c>
      <c r="Q6665" s="47">
        <f ca="1">SUM(L$15:L6665)-SUM(M$15:M6665)</f>
        <v>16350</v>
      </c>
      <c r="R6665" s="47" t="str">
        <f t="shared" ca="1" si="1980"/>
        <v>M6668</v>
      </c>
      <c r="S6665" s="40">
        <f t="shared" ca="1" si="1968"/>
        <v>0</v>
      </c>
      <c r="T6665" s="46">
        <f t="shared" ca="1" si="1969"/>
        <v>81</v>
      </c>
      <c r="X6665" s="74">
        <f t="shared" ca="1" si="1970"/>
        <v>-0.1159514669331385</v>
      </c>
      <c r="Y6665" s="75">
        <f t="shared" ca="1" si="1971"/>
        <v>-0.1159514669331385</v>
      </c>
      <c r="Z6665" s="74">
        <f t="shared" ca="1" si="1972"/>
        <v>0.89051844183977913</v>
      </c>
      <c r="AA6665" s="76">
        <f t="shared" ca="1" si="1973"/>
        <v>-115.95146693313851</v>
      </c>
      <c r="AB6665" s="76">
        <f t="shared" ca="1" si="1974"/>
        <v>890.51844183977914</v>
      </c>
    </row>
    <row r="6666" spans="1:28" x14ac:dyDescent="0.25">
      <c r="A6666" s="2">
        <f t="shared" si="1975"/>
        <v>22</v>
      </c>
      <c r="B6666" s="16">
        <f ca="1">VLOOKUP(A6666,PERIODS!$O$4:$P$33,2,FALSE)</f>
        <v>3.5000000000000003E-2</v>
      </c>
      <c r="C6666" s="15"/>
      <c r="D6666" s="18">
        <v>5000</v>
      </c>
      <c r="E6666" s="34">
        <f t="shared" ca="1" si="1976"/>
        <v>10244.793205403852</v>
      </c>
      <c r="F6666" s="34">
        <f t="shared" ca="1" si="1977"/>
        <v>3500.0000000000005</v>
      </c>
      <c r="G6666" s="69">
        <f t="shared" ca="1" si="1963"/>
        <v>0</v>
      </c>
      <c r="H6666" s="34">
        <f t="shared" ca="1" si="1964"/>
        <v>-899.65895865643677</v>
      </c>
      <c r="I6666" s="34">
        <f t="shared" ca="1" si="1965"/>
        <v>2600.3410413435636</v>
      </c>
      <c r="J6666" s="18">
        <f ca="1">SUM(INDIRECT(ADDRESS(ROW(F6666),COLUMN(F6666),4)):INDIRECT(ADDRESS(ROW(F6666)+N$5-1,COLUMN(F6666),4)))</f>
        <v>25000.000000000004</v>
      </c>
      <c r="K6666" s="18">
        <f t="shared" ca="1" si="1966"/>
        <v>0</v>
      </c>
      <c r="L6666" s="18">
        <f t="shared" ca="1" si="1978"/>
        <v>0</v>
      </c>
      <c r="M6666" s="18">
        <f t="shared" ca="1" si="1962"/>
        <v>16350</v>
      </c>
      <c r="N6666" s="34">
        <f t="shared" ca="1" si="1967"/>
        <v>23994.452164060291</v>
      </c>
      <c r="P6666" s="18">
        <f t="shared" ca="1" si="1979"/>
        <v>899.65895865643677</v>
      </c>
      <c r="Q6666" s="47">
        <f ca="1">SUM(L$15:L6666)-SUM(M$15:M6666)</f>
        <v>0</v>
      </c>
      <c r="R6666" s="47" t="str">
        <f t="shared" ca="1" si="1980"/>
        <v>M6669</v>
      </c>
      <c r="S6666" s="40">
        <f t="shared" ca="1" si="1968"/>
        <v>0</v>
      </c>
      <c r="T6666" s="46">
        <f t="shared" ca="1" si="1969"/>
        <v>40</v>
      </c>
      <c r="X6666" s="74">
        <f t="shared" ca="1" si="1970"/>
        <v>-0.89965895865643675</v>
      </c>
      <c r="Y6666" s="75">
        <f t="shared" ca="1" si="1971"/>
        <v>-0.89965895865643675</v>
      </c>
      <c r="Z6666" s="74">
        <f t="shared" ca="1" si="1972"/>
        <v>0.40670834045019272</v>
      </c>
      <c r="AA6666" s="76">
        <f t="shared" ca="1" si="1973"/>
        <v>-899.65895865643677</v>
      </c>
      <c r="AB6666" s="76">
        <f t="shared" ca="1" si="1974"/>
        <v>406.70834045019274</v>
      </c>
    </row>
    <row r="6667" spans="1:28" x14ac:dyDescent="0.25">
      <c r="A6667" s="2">
        <f t="shared" si="1975"/>
        <v>23</v>
      </c>
      <c r="B6667" s="16">
        <f ca="1">VLOOKUP(A6667,PERIODS!$O$4:$P$33,2,FALSE)</f>
        <v>3.5000000000000003E-2</v>
      </c>
      <c r="C6667" s="15"/>
      <c r="D6667" s="18">
        <v>5000</v>
      </c>
      <c r="E6667" s="34">
        <f t="shared" ca="1" si="1976"/>
        <v>23994.452164060291</v>
      </c>
      <c r="F6667" s="34">
        <f t="shared" ca="1" si="1977"/>
        <v>3500.0000000000005</v>
      </c>
      <c r="G6667" s="69">
        <f t="shared" ca="1" si="1963"/>
        <v>0</v>
      </c>
      <c r="H6667" s="34">
        <f t="shared" ca="1" si="1964"/>
        <v>-661.03084130503919</v>
      </c>
      <c r="I6667" s="34">
        <f t="shared" ca="1" si="1965"/>
        <v>2838.9691586949612</v>
      </c>
      <c r="J6667" s="18">
        <f ca="1">SUM(INDIRECT(ADDRESS(ROW(F6667),COLUMN(F6667),4)):INDIRECT(ADDRESS(ROW(F6667)+N$5-1,COLUMN(F6667),4)))</f>
        <v>25500.000000000004</v>
      </c>
      <c r="K6667" s="18">
        <f t="shared" ca="1" si="1966"/>
        <v>16350</v>
      </c>
      <c r="L6667" s="18">
        <f t="shared" ca="1" si="1978"/>
        <v>16350</v>
      </c>
      <c r="M6667" s="18">
        <f t="shared" ca="1" si="1962"/>
        <v>0</v>
      </c>
      <c r="N6667" s="34">
        <f t="shared" ca="1" si="1967"/>
        <v>21155.483005365328</v>
      </c>
      <c r="P6667" s="18">
        <f t="shared" ca="1" si="1979"/>
        <v>661.03084130503919</v>
      </c>
      <c r="Q6667" s="47">
        <f ca="1">SUM(L$15:L6667)-SUM(M$15:M6667)</f>
        <v>16350</v>
      </c>
      <c r="R6667" s="47" t="str">
        <f t="shared" ca="1" si="1980"/>
        <v>M6670</v>
      </c>
      <c r="S6667" s="40">
        <f t="shared" ca="1" si="1968"/>
        <v>0</v>
      </c>
      <c r="T6667" s="46">
        <f t="shared" ca="1" si="1969"/>
        <v>58</v>
      </c>
      <c r="X6667" s="74">
        <f t="shared" ca="1" si="1970"/>
        <v>-0.6610308413050392</v>
      </c>
      <c r="Y6667" s="75">
        <f t="shared" ca="1" si="1971"/>
        <v>-0.6610308413050392</v>
      </c>
      <c r="Z6667" s="74">
        <f t="shared" ca="1" si="1972"/>
        <v>0.51631881730505225</v>
      </c>
      <c r="AA6667" s="76">
        <f t="shared" ca="1" si="1973"/>
        <v>-661.03084130503919</v>
      </c>
      <c r="AB6667" s="76">
        <f t="shared" ca="1" si="1974"/>
        <v>516.31881730505222</v>
      </c>
    </row>
    <row r="6668" spans="1:28" x14ac:dyDescent="0.25">
      <c r="A6668" s="2">
        <f t="shared" si="1975"/>
        <v>24</v>
      </c>
      <c r="B6668" s="16">
        <f ca="1">VLOOKUP(A6668,PERIODS!$O$4:$P$33,2,FALSE)</f>
        <v>3.5000000000000003E-2</v>
      </c>
      <c r="C6668" s="15"/>
      <c r="D6668" s="18">
        <v>5000</v>
      </c>
      <c r="E6668" s="34">
        <f t="shared" ca="1" si="1976"/>
        <v>21155.483005365328</v>
      </c>
      <c r="F6668" s="34">
        <f t="shared" ca="1" si="1977"/>
        <v>3500.0000000000005</v>
      </c>
      <c r="G6668" s="69">
        <f t="shared" ca="1" si="1963"/>
        <v>0</v>
      </c>
      <c r="H6668" s="34">
        <f t="shared" ca="1" si="1964"/>
        <v>1375.7645147773644</v>
      </c>
      <c r="I6668" s="34">
        <f t="shared" ca="1" si="1965"/>
        <v>4875.7645147773646</v>
      </c>
      <c r="J6668" s="18">
        <f ca="1">SUM(INDIRECT(ADDRESS(ROW(F6668),COLUMN(F6668),4)):INDIRECT(ADDRESS(ROW(F6668)+N$5-1,COLUMN(F6668),4)))</f>
        <v>26000</v>
      </c>
      <c r="K6668" s="18">
        <f t="shared" ca="1" si="1966"/>
        <v>16350</v>
      </c>
      <c r="L6668" s="18">
        <f t="shared" ca="1" si="1978"/>
        <v>0</v>
      </c>
      <c r="M6668" s="18">
        <f t="shared" ca="1" si="1962"/>
        <v>0</v>
      </c>
      <c r="N6668" s="34">
        <f t="shared" ca="1" si="1967"/>
        <v>16279.718490587962</v>
      </c>
      <c r="P6668" s="18">
        <f t="shared" ca="1" si="1979"/>
        <v>1375.7645147773644</v>
      </c>
      <c r="Q6668" s="47">
        <f ca="1">SUM(L$15:L6668)-SUM(M$15:M6668)</f>
        <v>16350</v>
      </c>
      <c r="R6668" s="47" t="str">
        <f t="shared" ca="1" si="1980"/>
        <v>M6671</v>
      </c>
      <c r="S6668" s="40">
        <f t="shared" ca="1" si="1968"/>
        <v>0</v>
      </c>
      <c r="T6668" s="46">
        <f t="shared" ca="1" si="1969"/>
        <v>59</v>
      </c>
      <c r="X6668" s="74">
        <f t="shared" ca="1" si="1970"/>
        <v>1.3757645147773645</v>
      </c>
      <c r="Y6668" s="75">
        <f t="shared" ca="1" si="1971"/>
        <v>1.3757645147773645</v>
      </c>
      <c r="Z6668" s="74">
        <f t="shared" ca="1" si="1972"/>
        <v>3.9581015936527155</v>
      </c>
      <c r="AA6668" s="76">
        <f t="shared" ca="1" si="1973"/>
        <v>1375.7645147773644</v>
      </c>
      <c r="AB6668" s="76">
        <f t="shared" ca="1" si="1974"/>
        <v>3958.1015936527156</v>
      </c>
    </row>
    <row r="6669" spans="1:28" x14ac:dyDescent="0.25">
      <c r="A6669" s="2">
        <f t="shared" si="1975"/>
        <v>25</v>
      </c>
      <c r="B6669" s="16">
        <f ca="1">VLOOKUP(A6669,PERIODS!$O$4:$P$33,2,FALSE)</f>
        <v>3.5000000000000003E-2</v>
      </c>
      <c r="C6669" s="15"/>
      <c r="D6669" s="18">
        <v>5000</v>
      </c>
      <c r="E6669" s="34">
        <f t="shared" ca="1" si="1976"/>
        <v>16279.718490587962</v>
      </c>
      <c r="F6669" s="34">
        <f t="shared" ca="1" si="1977"/>
        <v>3500.0000000000005</v>
      </c>
      <c r="G6669" s="69">
        <f t="shared" ca="1" si="1963"/>
        <v>0</v>
      </c>
      <c r="H6669" s="34">
        <f t="shared" ca="1" si="1964"/>
        <v>400.03422187078866</v>
      </c>
      <c r="I6669" s="34">
        <f t="shared" ca="1" si="1965"/>
        <v>3900.0342218707892</v>
      </c>
      <c r="J6669" s="18">
        <f ca="1">SUM(INDIRECT(ADDRESS(ROW(F6669),COLUMN(F6669),4)):INDIRECT(ADDRESS(ROW(F6669)+N$5-1,COLUMN(F6669),4)))</f>
        <v>24900</v>
      </c>
      <c r="K6669" s="18">
        <f t="shared" ca="1" si="1966"/>
        <v>16350</v>
      </c>
      <c r="L6669" s="18">
        <f t="shared" ca="1" si="1978"/>
        <v>0</v>
      </c>
      <c r="M6669" s="18">
        <f t="shared" ca="1" si="1962"/>
        <v>0</v>
      </c>
      <c r="N6669" s="34">
        <f t="shared" ca="1" si="1967"/>
        <v>12379.684268717174</v>
      </c>
      <c r="P6669" s="18">
        <f t="shared" ca="1" si="1979"/>
        <v>400.03422187078866</v>
      </c>
      <c r="Q6669" s="47">
        <f ca="1">SUM(L$15:L6669)-SUM(M$15:M6669)</f>
        <v>16350</v>
      </c>
      <c r="R6669" s="47" t="str">
        <f t="shared" ca="1" si="1980"/>
        <v>M6672</v>
      </c>
      <c r="S6669" s="40">
        <f t="shared" ca="1" si="1968"/>
        <v>0</v>
      </c>
      <c r="T6669" s="46">
        <f t="shared" ca="1" si="1969"/>
        <v>99</v>
      </c>
      <c r="X6669" s="74">
        <f t="shared" ca="1" si="1970"/>
        <v>0.40003422187078863</v>
      </c>
      <c r="Y6669" s="75">
        <f t="shared" ca="1" si="1971"/>
        <v>0.40003422187078863</v>
      </c>
      <c r="Z6669" s="74">
        <f t="shared" ca="1" si="1972"/>
        <v>1.4918757515468875</v>
      </c>
      <c r="AA6669" s="76">
        <f t="shared" ca="1" si="1973"/>
        <v>400.03422187078866</v>
      </c>
      <c r="AB6669" s="76">
        <f t="shared" ca="1" si="1974"/>
        <v>1491.8757515468874</v>
      </c>
    </row>
    <row r="6670" spans="1:28" x14ac:dyDescent="0.25">
      <c r="A6670" s="2">
        <f t="shared" si="1975"/>
        <v>26</v>
      </c>
      <c r="B6670" s="16">
        <f ca="1">VLOOKUP(A6670,PERIODS!$O$4:$P$33,2,FALSE)</f>
        <v>3.5000000000000003E-2</v>
      </c>
      <c r="C6670" s="15"/>
      <c r="D6670" s="18">
        <v>5000</v>
      </c>
      <c r="E6670" s="34">
        <f t="shared" ca="1" si="1976"/>
        <v>12379.684268717174</v>
      </c>
      <c r="F6670" s="34">
        <f t="shared" ca="1" si="1977"/>
        <v>3500.0000000000005</v>
      </c>
      <c r="G6670" s="69">
        <f t="shared" ca="1" si="1963"/>
        <v>0</v>
      </c>
      <c r="H6670" s="34">
        <f t="shared" ca="1" si="1964"/>
        <v>203.11110907629453</v>
      </c>
      <c r="I6670" s="34">
        <f t="shared" ca="1" si="1965"/>
        <v>3703.1111090762952</v>
      </c>
      <c r="J6670" s="18">
        <f ca="1">SUM(INDIRECT(ADDRESS(ROW(F6670),COLUMN(F6670),4)):INDIRECT(ADDRESS(ROW(F6670)+N$5-1,COLUMN(F6670),4)))</f>
        <v>23900</v>
      </c>
      <c r="K6670" s="18">
        <f t="shared" ca="1" si="1966"/>
        <v>0</v>
      </c>
      <c r="L6670" s="18">
        <f t="shared" ca="1" si="1978"/>
        <v>0</v>
      </c>
      <c r="M6670" s="18">
        <f t="shared" ca="1" si="1962"/>
        <v>16350</v>
      </c>
      <c r="N6670" s="34">
        <f t="shared" ca="1" si="1967"/>
        <v>25026.57315964088</v>
      </c>
      <c r="P6670" s="18">
        <f t="shared" ca="1" si="1979"/>
        <v>203.11110907629453</v>
      </c>
      <c r="Q6670" s="47">
        <f ca="1">SUM(L$15:L6670)-SUM(M$15:M6670)</f>
        <v>0</v>
      </c>
      <c r="R6670" s="47" t="str">
        <f t="shared" ca="1" si="1980"/>
        <v>M6673</v>
      </c>
      <c r="S6670" s="40">
        <f t="shared" ca="1" si="1968"/>
        <v>0</v>
      </c>
      <c r="T6670" s="46">
        <f t="shared" ca="1" si="1969"/>
        <v>45</v>
      </c>
      <c r="X6670" s="74">
        <f t="shared" ca="1" si="1970"/>
        <v>0.20311110907629454</v>
      </c>
      <c r="Y6670" s="75">
        <f t="shared" ca="1" si="1971"/>
        <v>0.20311110907629454</v>
      </c>
      <c r="Z6670" s="74">
        <f t="shared" ca="1" si="1972"/>
        <v>1.2252085924800189</v>
      </c>
      <c r="AA6670" s="76">
        <f t="shared" ca="1" si="1973"/>
        <v>203.11110907629453</v>
      </c>
      <c r="AB6670" s="76">
        <f t="shared" ca="1" si="1974"/>
        <v>1225.208592480019</v>
      </c>
    </row>
    <row r="6671" spans="1:28" x14ac:dyDescent="0.25">
      <c r="A6671" s="2">
        <f t="shared" si="1975"/>
        <v>27</v>
      </c>
      <c r="B6671" s="16">
        <f ca="1">VLOOKUP(A6671,PERIODS!$O$4:$P$33,2,FALSE)</f>
        <v>3.5000000000000003E-2</v>
      </c>
      <c r="C6671" s="15"/>
      <c r="D6671" s="18">
        <v>5000</v>
      </c>
      <c r="E6671" s="34">
        <f t="shared" ca="1" si="1976"/>
        <v>25026.57315964088</v>
      </c>
      <c r="F6671" s="34">
        <f t="shared" ca="1" si="1977"/>
        <v>3500.0000000000005</v>
      </c>
      <c r="G6671" s="69">
        <f t="shared" ca="1" si="1963"/>
        <v>0</v>
      </c>
      <c r="H6671" s="34">
        <f t="shared" ca="1" si="1964"/>
        <v>1674.3171058568732</v>
      </c>
      <c r="I6671" s="34">
        <f t="shared" ca="1" si="1965"/>
        <v>5174.3171058568732</v>
      </c>
      <c r="J6671" s="18">
        <f ca="1">SUM(INDIRECT(ADDRESS(ROW(F6671),COLUMN(F6671),4)):INDIRECT(ADDRESS(ROW(F6671)+N$5-1,COLUMN(F6671),4)))</f>
        <v>22900</v>
      </c>
      <c r="K6671" s="18">
        <f t="shared" ca="1" si="1966"/>
        <v>0</v>
      </c>
      <c r="L6671" s="18">
        <f t="shared" ca="1" si="1978"/>
        <v>0</v>
      </c>
      <c r="M6671" s="18">
        <f t="shared" ref="M6671:M6734" ca="1" si="1981">SUMIF($R$15:$R$8014,ADDRESS(ROW(M6671),COLUMN(M6671),4),$L$15:$L$8014)</f>
        <v>0</v>
      </c>
      <c r="N6671" s="34">
        <f t="shared" ca="1" si="1967"/>
        <v>19852.256053784007</v>
      </c>
      <c r="P6671" s="18">
        <f t="shared" ca="1" si="1979"/>
        <v>1674.3171058568732</v>
      </c>
      <c r="Q6671" s="47">
        <f ca="1">SUM(L$15:L6671)-SUM(M$15:M6671)</f>
        <v>0</v>
      </c>
      <c r="R6671" s="47" t="str">
        <f t="shared" ca="1" si="1980"/>
        <v>M6674</v>
      </c>
      <c r="S6671" s="40">
        <f t="shared" ca="1" si="1968"/>
        <v>0</v>
      </c>
      <c r="T6671" s="46">
        <f t="shared" ca="1" si="1969"/>
        <v>75</v>
      </c>
      <c r="X6671" s="74">
        <f t="shared" ca="1" si="1970"/>
        <v>1.6743171058568733</v>
      </c>
      <c r="Y6671" s="75">
        <f t="shared" ca="1" si="1971"/>
        <v>1.6743171058568733</v>
      </c>
      <c r="Z6671" s="74">
        <f t="shared" ca="1" si="1972"/>
        <v>5.3351505617098391</v>
      </c>
      <c r="AA6671" s="76">
        <f t="shared" ca="1" si="1973"/>
        <v>1674.3171058568732</v>
      </c>
      <c r="AB6671" s="76">
        <f t="shared" ca="1" si="1974"/>
        <v>5335.1505617098392</v>
      </c>
    </row>
    <row r="6672" spans="1:28" x14ac:dyDescent="0.25">
      <c r="A6672" s="2">
        <f t="shared" si="1975"/>
        <v>28</v>
      </c>
      <c r="B6672" s="16">
        <f ca="1">VLOOKUP(A6672,PERIODS!$O$4:$P$33,2,FALSE)</f>
        <v>0.04</v>
      </c>
      <c r="C6672" s="15"/>
      <c r="D6672" s="18">
        <v>5000</v>
      </c>
      <c r="E6672" s="34">
        <f t="shared" ca="1" si="1976"/>
        <v>19852.256053784007</v>
      </c>
      <c r="F6672" s="34">
        <f t="shared" ca="1" si="1977"/>
        <v>4000</v>
      </c>
      <c r="G6672" s="69">
        <f t="shared" ref="G6672:G6735" ca="1" si="1982">((2*RAND()*$F$5)-$F$5)*E6672</f>
        <v>0</v>
      </c>
      <c r="H6672" s="34">
        <f t="shared" ref="H6672:H6735" ca="1" si="1983">IF($S$3="NORM",AA6672,IF($S$3="LOGNORM",AB6672,0))</f>
        <v>288.182389414272</v>
      </c>
      <c r="I6672" s="34">
        <f t="shared" ref="I6672:I6735" ca="1" si="1984">IF(F6672+H6672&lt;0,0,F6672+H6672)</f>
        <v>4288.1823894142717</v>
      </c>
      <c r="J6672" s="18">
        <f ca="1">SUM(INDIRECT(ADDRESS(ROW(F6672),COLUMN(F6672),4)):INDIRECT(ADDRESS(ROW(F6672)+N$5-1,COLUMN(F6672),4)))</f>
        <v>21900</v>
      </c>
      <c r="K6672" s="18">
        <f t="shared" ref="K6672:K6735" ca="1" si="1985">Q6672</f>
        <v>16350</v>
      </c>
      <c r="L6672" s="18">
        <f t="shared" ca="1" si="1978"/>
        <v>16350</v>
      </c>
      <c r="M6672" s="18">
        <f t="shared" ca="1" si="1981"/>
        <v>0</v>
      </c>
      <c r="N6672" s="34">
        <f t="shared" ref="N6672:N6735" ca="1" si="1986">E6672+G6672-I6672+M6672-S6672</f>
        <v>15564.073664369735</v>
      </c>
      <c r="P6672" s="18">
        <f t="shared" ca="1" si="1979"/>
        <v>288.182389414272</v>
      </c>
      <c r="Q6672" s="47">
        <f ca="1">SUM(L$15:L6672)-SUM(M$15:M6672)</f>
        <v>16350</v>
      </c>
      <c r="R6672" s="47" t="str">
        <f t="shared" ca="1" si="1980"/>
        <v>M6675</v>
      </c>
      <c r="S6672" s="40">
        <f t="shared" ref="S6672:S6735" ca="1" si="1987">IF(T6672&gt;N$6*100,M6672,0)</f>
        <v>0</v>
      </c>
      <c r="T6672" s="46">
        <f t="shared" ref="T6672:T6735" ca="1" si="1988">RANDBETWEEN(0,100)</f>
        <v>96</v>
      </c>
      <c r="X6672" s="74">
        <f t="shared" ref="X6672:X6735" ca="1" si="1989">NORMINV(RAND(),0,1)</f>
        <v>0.28818238941427199</v>
      </c>
      <c r="Y6672" s="75">
        <f t="shared" ref="Y6672:Y6735" ca="1" si="1990">IF(AND(X6672&gt;$F$6,$F$6&gt;0),$F$6,X6672)</f>
        <v>0.28818238941427199</v>
      </c>
      <c r="Z6672" s="74">
        <f t="shared" ref="Z6672:Z6735" ca="1" si="1991">EXP(Y6672)</f>
        <v>1.3340005895225309</v>
      </c>
      <c r="AA6672" s="76">
        <f t="shared" ref="AA6672:AA6735" ca="1" si="1992">$F$3*Y6672</f>
        <v>288.182389414272</v>
      </c>
      <c r="AB6672" s="76">
        <f t="shared" ref="AB6672:AB6735" ca="1" si="1993">$F$3*Z6672</f>
        <v>1334.0005895225308</v>
      </c>
    </row>
    <row r="6673" spans="1:28" x14ac:dyDescent="0.25">
      <c r="A6673" s="2">
        <f t="shared" ref="A6673:A6736" si="1994">IF(AND(A6672=12,OR(A$14="MS",A$14="M0")),1,IF(AND(A6672=4,OR(A$14="WS",A$14="W0")),1,IF(AND(A6672=30,OR(A$14="DS",A$14="D0")),1,A6672+1)))</f>
        <v>29</v>
      </c>
      <c r="B6673" s="16">
        <f ca="1">VLOOKUP(A6673,PERIODS!$O$4:$P$33,2,FALSE)</f>
        <v>0.04</v>
      </c>
      <c r="C6673" s="15"/>
      <c r="D6673" s="18">
        <v>5000</v>
      </c>
      <c r="E6673" s="34">
        <f t="shared" ca="1" si="1976"/>
        <v>15564.073664369735</v>
      </c>
      <c r="F6673" s="34">
        <f t="shared" ca="1" si="1977"/>
        <v>4000</v>
      </c>
      <c r="G6673" s="69">
        <f t="shared" ca="1" si="1982"/>
        <v>0</v>
      </c>
      <c r="H6673" s="34">
        <f t="shared" ca="1" si="1983"/>
        <v>-1105.8362148844908</v>
      </c>
      <c r="I6673" s="34">
        <f t="shared" ca="1" si="1984"/>
        <v>2894.1637851155092</v>
      </c>
      <c r="J6673" s="18">
        <f ca="1">SUM(INDIRECT(ADDRESS(ROW(F6673),COLUMN(F6673),4)):INDIRECT(ADDRESS(ROW(F6673)+N$5-1,COLUMN(F6673),4)))</f>
        <v>21200</v>
      </c>
      <c r="K6673" s="18">
        <f t="shared" ca="1" si="1985"/>
        <v>16350</v>
      </c>
      <c r="L6673" s="18">
        <f t="shared" ca="1" si="1978"/>
        <v>0</v>
      </c>
      <c r="M6673" s="18">
        <f t="shared" ca="1" si="1981"/>
        <v>0</v>
      </c>
      <c r="N6673" s="34">
        <f t="shared" ca="1" si="1986"/>
        <v>12669.909879254225</v>
      </c>
      <c r="P6673" s="18">
        <f t="shared" ca="1" si="1979"/>
        <v>1105.8362148844908</v>
      </c>
      <c r="Q6673" s="47">
        <f ca="1">SUM(L$15:L6673)-SUM(M$15:M6673)</f>
        <v>16350</v>
      </c>
      <c r="R6673" s="47" t="str">
        <f t="shared" ca="1" si="1980"/>
        <v>M6676</v>
      </c>
      <c r="S6673" s="40">
        <f t="shared" ca="1" si="1987"/>
        <v>0</v>
      </c>
      <c r="T6673" s="46">
        <f t="shared" ca="1" si="1988"/>
        <v>6</v>
      </c>
      <c r="X6673" s="74">
        <f t="shared" ca="1" si="1989"/>
        <v>-1.1058362148844907</v>
      </c>
      <c r="Y6673" s="75">
        <f t="shared" ca="1" si="1990"/>
        <v>-1.1058362148844907</v>
      </c>
      <c r="Z6673" s="74">
        <f t="shared" ca="1" si="1991"/>
        <v>0.33093403454056158</v>
      </c>
      <c r="AA6673" s="76">
        <f t="shared" ca="1" si="1992"/>
        <v>-1105.8362148844908</v>
      </c>
      <c r="AB6673" s="76">
        <f t="shared" ca="1" si="1993"/>
        <v>330.93403454056158</v>
      </c>
    </row>
    <row r="6674" spans="1:28" x14ac:dyDescent="0.25">
      <c r="A6674" s="2">
        <f t="shared" si="1994"/>
        <v>30</v>
      </c>
      <c r="B6674" s="16">
        <f ca="1">VLOOKUP(A6674,PERIODS!$O$4:$P$33,2,FALSE)</f>
        <v>0.04</v>
      </c>
      <c r="C6674" s="15"/>
      <c r="D6674" s="18">
        <v>5000</v>
      </c>
      <c r="E6674" s="34">
        <f t="shared" ca="1" si="1976"/>
        <v>12669.909879254225</v>
      </c>
      <c r="F6674" s="34">
        <f t="shared" ca="1" si="1977"/>
        <v>4000</v>
      </c>
      <c r="G6674" s="69">
        <f t="shared" ca="1" si="1982"/>
        <v>0</v>
      </c>
      <c r="H6674" s="34">
        <f t="shared" ca="1" si="1983"/>
        <v>828.27797110322479</v>
      </c>
      <c r="I6674" s="34">
        <f t="shared" ca="1" si="1984"/>
        <v>4828.2779711032244</v>
      </c>
      <c r="J6674" s="18">
        <f ca="1">SUM(INDIRECT(ADDRESS(ROW(F6674),COLUMN(F6674),4)):INDIRECT(ADDRESS(ROW(F6674)+N$5-1,COLUMN(F6674),4)))</f>
        <v>20500</v>
      </c>
      <c r="K6674" s="18">
        <f t="shared" ca="1" si="1985"/>
        <v>16350</v>
      </c>
      <c r="L6674" s="18">
        <f t="shared" ca="1" si="1978"/>
        <v>0</v>
      </c>
      <c r="M6674" s="18">
        <f t="shared" ca="1" si="1981"/>
        <v>0</v>
      </c>
      <c r="N6674" s="34">
        <f t="shared" ca="1" si="1986"/>
        <v>7841.6319081510001</v>
      </c>
      <c r="P6674" s="18">
        <f t="shared" ca="1" si="1979"/>
        <v>828.27797110322479</v>
      </c>
      <c r="Q6674" s="47">
        <f ca="1">SUM(L$15:L6674)-SUM(M$15:M6674)</f>
        <v>16350</v>
      </c>
      <c r="R6674" s="47" t="str">
        <f t="shared" ca="1" si="1980"/>
        <v>M6677</v>
      </c>
      <c r="S6674" s="40">
        <f t="shared" ca="1" si="1987"/>
        <v>0</v>
      </c>
      <c r="T6674" s="46">
        <f t="shared" ca="1" si="1988"/>
        <v>6</v>
      </c>
      <c r="X6674" s="74">
        <f t="shared" ca="1" si="1989"/>
        <v>0.82827797110322476</v>
      </c>
      <c r="Y6674" s="75">
        <f t="shared" ca="1" si="1990"/>
        <v>0.82827797110322476</v>
      </c>
      <c r="Z6674" s="74">
        <f t="shared" ca="1" si="1991"/>
        <v>2.2893729774577762</v>
      </c>
      <c r="AA6674" s="76">
        <f t="shared" ca="1" si="1992"/>
        <v>828.27797110322479</v>
      </c>
      <c r="AB6674" s="76">
        <f t="shared" ca="1" si="1993"/>
        <v>2289.3729774577764</v>
      </c>
    </row>
    <row r="6675" spans="1:28" x14ac:dyDescent="0.25">
      <c r="A6675" s="2">
        <f t="shared" si="1994"/>
        <v>1</v>
      </c>
      <c r="B6675" s="16">
        <f ca="1">VLOOKUP(A6675,PERIODS!$O$4:$P$33,2,FALSE)</f>
        <v>2.4E-2</v>
      </c>
      <c r="C6675" s="15"/>
      <c r="D6675" s="18">
        <v>5000</v>
      </c>
      <c r="E6675" s="34">
        <f t="shared" ca="1" si="1976"/>
        <v>7841.6319081510001</v>
      </c>
      <c r="F6675" s="34">
        <f t="shared" ca="1" si="1977"/>
        <v>2400</v>
      </c>
      <c r="G6675" s="69">
        <f t="shared" ca="1" si="1982"/>
        <v>0</v>
      </c>
      <c r="H6675" s="34">
        <f t="shared" ca="1" si="1983"/>
        <v>-251.1529817306683</v>
      </c>
      <c r="I6675" s="34">
        <f t="shared" ca="1" si="1984"/>
        <v>2148.8470182693318</v>
      </c>
      <c r="J6675" s="18">
        <f ca="1">SUM(INDIRECT(ADDRESS(ROW(F6675),COLUMN(F6675),4)):INDIRECT(ADDRESS(ROW(F6675)+N$5-1,COLUMN(F6675),4)))</f>
        <v>19800</v>
      </c>
      <c r="K6675" s="18">
        <f t="shared" ca="1" si="1985"/>
        <v>0</v>
      </c>
      <c r="L6675" s="18">
        <f t="shared" ca="1" si="1978"/>
        <v>0</v>
      </c>
      <c r="M6675" s="18">
        <f t="shared" ca="1" si="1981"/>
        <v>16350</v>
      </c>
      <c r="N6675" s="34">
        <f t="shared" ca="1" si="1986"/>
        <v>22042.784889881666</v>
      </c>
      <c r="P6675" s="18">
        <f t="shared" ca="1" si="1979"/>
        <v>251.1529817306683</v>
      </c>
      <c r="Q6675" s="47">
        <f ca="1">SUM(L$15:L6675)-SUM(M$15:M6675)</f>
        <v>0</v>
      </c>
      <c r="R6675" s="47" t="str">
        <f t="shared" ca="1" si="1980"/>
        <v>M6678</v>
      </c>
      <c r="S6675" s="40">
        <f t="shared" ca="1" si="1987"/>
        <v>0</v>
      </c>
      <c r="T6675" s="46">
        <f t="shared" ca="1" si="1988"/>
        <v>72</v>
      </c>
      <c r="X6675" s="74">
        <f t="shared" ca="1" si="1989"/>
        <v>-0.2511529817306683</v>
      </c>
      <c r="Y6675" s="75">
        <f t="shared" ca="1" si="1990"/>
        <v>-0.2511529817306683</v>
      </c>
      <c r="Z6675" s="74">
        <f t="shared" ca="1" si="1991"/>
        <v>0.77790335745378159</v>
      </c>
      <c r="AA6675" s="76">
        <f t="shared" ca="1" si="1992"/>
        <v>-251.1529817306683</v>
      </c>
      <c r="AB6675" s="76">
        <f t="shared" ca="1" si="1993"/>
        <v>777.90335745378161</v>
      </c>
    </row>
    <row r="6676" spans="1:28" x14ac:dyDescent="0.25">
      <c r="A6676" s="2">
        <f t="shared" si="1994"/>
        <v>2</v>
      </c>
      <c r="B6676" s="16">
        <f ca="1">VLOOKUP(A6676,PERIODS!$O$4:$P$33,2,FALSE)</f>
        <v>2.5000000000000001E-2</v>
      </c>
      <c r="C6676" s="15"/>
      <c r="D6676" s="18">
        <v>5000</v>
      </c>
      <c r="E6676" s="34">
        <f t="shared" ca="1" si="1976"/>
        <v>22042.784889881666</v>
      </c>
      <c r="F6676" s="34">
        <f t="shared" ca="1" si="1977"/>
        <v>2500</v>
      </c>
      <c r="G6676" s="69">
        <f t="shared" ca="1" si="1982"/>
        <v>0</v>
      </c>
      <c r="H6676" s="34">
        <f t="shared" ca="1" si="1983"/>
        <v>597.47447197799011</v>
      </c>
      <c r="I6676" s="34">
        <f t="shared" ca="1" si="1984"/>
        <v>3097.4744719779901</v>
      </c>
      <c r="J6676" s="18">
        <f ca="1">SUM(INDIRECT(ADDRESS(ROW(F6676),COLUMN(F6676),4)):INDIRECT(ADDRESS(ROW(F6676)+N$5-1,COLUMN(F6676),4)))</f>
        <v>20700</v>
      </c>
      <c r="K6676" s="18">
        <f t="shared" ca="1" si="1985"/>
        <v>0</v>
      </c>
      <c r="L6676" s="18">
        <f t="shared" ca="1" si="1978"/>
        <v>0</v>
      </c>
      <c r="M6676" s="18">
        <f t="shared" ca="1" si="1981"/>
        <v>0</v>
      </c>
      <c r="N6676" s="34">
        <f t="shared" ca="1" si="1986"/>
        <v>18945.310417903675</v>
      </c>
      <c r="P6676" s="18">
        <f t="shared" ca="1" si="1979"/>
        <v>597.47447197799011</v>
      </c>
      <c r="Q6676" s="47">
        <f ca="1">SUM(L$15:L6676)-SUM(M$15:M6676)</f>
        <v>0</v>
      </c>
      <c r="R6676" s="47" t="str">
        <f t="shared" ca="1" si="1980"/>
        <v>M6679</v>
      </c>
      <c r="S6676" s="40">
        <f t="shared" ca="1" si="1987"/>
        <v>0</v>
      </c>
      <c r="T6676" s="46">
        <f t="shared" ca="1" si="1988"/>
        <v>23</v>
      </c>
      <c r="X6676" s="74">
        <f t="shared" ca="1" si="1989"/>
        <v>0.59747447197799008</v>
      </c>
      <c r="Y6676" s="75">
        <f t="shared" ca="1" si="1990"/>
        <v>0.59747447197799008</v>
      </c>
      <c r="Z6676" s="74">
        <f t="shared" ca="1" si="1991"/>
        <v>1.8175227944145211</v>
      </c>
      <c r="AA6676" s="76">
        <f t="shared" ca="1" si="1992"/>
        <v>597.47447197799011</v>
      </c>
      <c r="AB6676" s="76">
        <f t="shared" ca="1" si="1993"/>
        <v>1817.5227944145211</v>
      </c>
    </row>
    <row r="6677" spans="1:28" x14ac:dyDescent="0.25">
      <c r="A6677" s="2">
        <f t="shared" si="1994"/>
        <v>3</v>
      </c>
      <c r="B6677" s="16">
        <f ca="1">VLOOKUP(A6677,PERIODS!$O$4:$P$33,2,FALSE)</f>
        <v>2.5000000000000001E-2</v>
      </c>
      <c r="C6677" s="15"/>
      <c r="D6677" s="18">
        <v>5000</v>
      </c>
      <c r="E6677" s="34">
        <f t="shared" ca="1" si="1976"/>
        <v>18945.310417903675</v>
      </c>
      <c r="F6677" s="34">
        <f t="shared" ca="1" si="1977"/>
        <v>2500</v>
      </c>
      <c r="G6677" s="69">
        <f t="shared" ca="1" si="1982"/>
        <v>0</v>
      </c>
      <c r="H6677" s="34">
        <f t="shared" ca="1" si="1983"/>
        <v>-1736.4769250472502</v>
      </c>
      <c r="I6677" s="34">
        <f t="shared" ca="1" si="1984"/>
        <v>763.52307495274977</v>
      </c>
      <c r="J6677" s="18">
        <f ca="1">SUM(INDIRECT(ADDRESS(ROW(F6677),COLUMN(F6677),4)):INDIRECT(ADDRESS(ROW(F6677)+N$5-1,COLUMN(F6677),4)))</f>
        <v>21500</v>
      </c>
      <c r="K6677" s="18">
        <f t="shared" ca="1" si="1985"/>
        <v>16350</v>
      </c>
      <c r="L6677" s="18">
        <f t="shared" ca="1" si="1978"/>
        <v>16350</v>
      </c>
      <c r="M6677" s="18">
        <f t="shared" ca="1" si="1981"/>
        <v>0</v>
      </c>
      <c r="N6677" s="34">
        <f t="shared" ca="1" si="1986"/>
        <v>18181.787342950924</v>
      </c>
      <c r="P6677" s="18">
        <f t="shared" ca="1" si="1979"/>
        <v>1736.4769250472502</v>
      </c>
      <c r="Q6677" s="47">
        <f ca="1">SUM(L$15:L6677)-SUM(M$15:M6677)</f>
        <v>16350</v>
      </c>
      <c r="R6677" s="47" t="str">
        <f t="shared" ca="1" si="1980"/>
        <v>M6680</v>
      </c>
      <c r="S6677" s="40">
        <f t="shared" ca="1" si="1987"/>
        <v>0</v>
      </c>
      <c r="T6677" s="46">
        <f t="shared" ca="1" si="1988"/>
        <v>11</v>
      </c>
      <c r="X6677" s="74">
        <f t="shared" ca="1" si="1989"/>
        <v>-1.7364769250472503</v>
      </c>
      <c r="Y6677" s="75">
        <f t="shared" ca="1" si="1990"/>
        <v>-1.7364769250472503</v>
      </c>
      <c r="Z6677" s="74">
        <f t="shared" ca="1" si="1991"/>
        <v>0.17613986270906448</v>
      </c>
      <c r="AA6677" s="76">
        <f t="shared" ca="1" si="1992"/>
        <v>-1736.4769250472502</v>
      </c>
      <c r="AB6677" s="76">
        <f t="shared" ca="1" si="1993"/>
        <v>176.13986270906449</v>
      </c>
    </row>
    <row r="6678" spans="1:28" x14ac:dyDescent="0.25">
      <c r="A6678" s="2">
        <f t="shared" si="1994"/>
        <v>4</v>
      </c>
      <c r="B6678" s="16">
        <f ca="1">VLOOKUP(A6678,PERIODS!$O$4:$P$33,2,FALSE)</f>
        <v>2.5000000000000001E-2</v>
      </c>
      <c r="C6678" s="15"/>
      <c r="D6678" s="18">
        <v>5000</v>
      </c>
      <c r="E6678" s="34">
        <f t="shared" ca="1" si="1976"/>
        <v>18181.787342950924</v>
      </c>
      <c r="F6678" s="34">
        <f t="shared" ca="1" si="1977"/>
        <v>2500</v>
      </c>
      <c r="G6678" s="69">
        <f t="shared" ca="1" si="1982"/>
        <v>0</v>
      </c>
      <c r="H6678" s="34">
        <f t="shared" ca="1" si="1983"/>
        <v>232.86151765647222</v>
      </c>
      <c r="I6678" s="34">
        <f t="shared" ca="1" si="1984"/>
        <v>2732.8615176564722</v>
      </c>
      <c r="J6678" s="18">
        <f ca="1">SUM(INDIRECT(ADDRESS(ROW(F6678),COLUMN(F6678),4)):INDIRECT(ADDRESS(ROW(F6678)+N$5-1,COLUMN(F6678),4)))</f>
        <v>22300</v>
      </c>
      <c r="K6678" s="18">
        <f t="shared" ca="1" si="1985"/>
        <v>16350</v>
      </c>
      <c r="L6678" s="18">
        <f t="shared" ca="1" si="1978"/>
        <v>0</v>
      </c>
      <c r="M6678" s="18">
        <f t="shared" ca="1" si="1981"/>
        <v>0</v>
      </c>
      <c r="N6678" s="34">
        <f t="shared" ca="1" si="1986"/>
        <v>15448.925825294451</v>
      </c>
      <c r="P6678" s="18">
        <f t="shared" ca="1" si="1979"/>
        <v>232.86151765647222</v>
      </c>
      <c r="Q6678" s="47">
        <f ca="1">SUM(L$15:L6678)-SUM(M$15:M6678)</f>
        <v>16350</v>
      </c>
      <c r="R6678" s="47" t="str">
        <f t="shared" ca="1" si="1980"/>
        <v>M6681</v>
      </c>
      <c r="S6678" s="40">
        <f t="shared" ca="1" si="1987"/>
        <v>0</v>
      </c>
      <c r="T6678" s="46">
        <f t="shared" ca="1" si="1988"/>
        <v>58</v>
      </c>
      <c r="X6678" s="74">
        <f t="shared" ca="1" si="1989"/>
        <v>0.23286151765647223</v>
      </c>
      <c r="Y6678" s="75">
        <f t="shared" ca="1" si="1990"/>
        <v>0.23286151765647223</v>
      </c>
      <c r="Z6678" s="74">
        <f t="shared" ca="1" si="1991"/>
        <v>1.262206673885591</v>
      </c>
      <c r="AA6678" s="76">
        <f t="shared" ca="1" si="1992"/>
        <v>232.86151765647222</v>
      </c>
      <c r="AB6678" s="76">
        <f t="shared" ca="1" si="1993"/>
        <v>1262.206673885591</v>
      </c>
    </row>
    <row r="6679" spans="1:28" x14ac:dyDescent="0.25">
      <c r="A6679" s="2">
        <f t="shared" si="1994"/>
        <v>5</v>
      </c>
      <c r="B6679" s="16">
        <f ca="1">VLOOKUP(A6679,PERIODS!$O$4:$P$33,2,FALSE)</f>
        <v>3.3000000000000002E-2</v>
      </c>
      <c r="C6679" s="15"/>
      <c r="D6679" s="18">
        <v>5000</v>
      </c>
      <c r="E6679" s="34">
        <f t="shared" ref="E6679:E6742" ca="1" si="1995">N6678</f>
        <v>15448.925825294451</v>
      </c>
      <c r="F6679" s="34">
        <f t="shared" ref="F6679:F6742" ca="1" si="1996">F$2*B6679</f>
        <v>3300</v>
      </c>
      <c r="G6679" s="69">
        <f t="shared" ca="1" si="1982"/>
        <v>0</v>
      </c>
      <c r="H6679" s="34">
        <f t="shared" ca="1" si="1983"/>
        <v>-1009.062120061865</v>
      </c>
      <c r="I6679" s="34">
        <f t="shared" ca="1" si="1984"/>
        <v>2290.9378799381348</v>
      </c>
      <c r="J6679" s="18">
        <f ca="1">SUM(INDIRECT(ADDRESS(ROW(F6679),COLUMN(F6679),4)):INDIRECT(ADDRESS(ROW(F6679)+N$5-1,COLUMN(F6679),4)))</f>
        <v>23100</v>
      </c>
      <c r="K6679" s="18">
        <f t="shared" ca="1" si="1985"/>
        <v>16350</v>
      </c>
      <c r="L6679" s="18">
        <f t="shared" ref="L6679:L6742" ca="1" si="1997">IF((E6679+K6678)&lt;J6679,N$2,0)</f>
        <v>0</v>
      </c>
      <c r="M6679" s="18">
        <f t="shared" ca="1" si="1981"/>
        <v>0</v>
      </c>
      <c r="N6679" s="34">
        <f t="shared" ca="1" si="1986"/>
        <v>13157.987945356315</v>
      </c>
      <c r="P6679" s="18">
        <f t="shared" ref="P6679:P6742" ca="1" si="1998">ABS(H6679)</f>
        <v>1009.062120061865</v>
      </c>
      <c r="Q6679" s="47">
        <f ca="1">SUM(L$15:L6679)-SUM(M$15:M6679)</f>
        <v>16350</v>
      </c>
      <c r="R6679" s="47" t="str">
        <f t="shared" ref="R6679:R6742" ca="1" si="1999">ADDRESS(ROW(M6679)+$N$3+RANDBETWEEN(-$N$4,$N$4),COLUMN(M6679),4)</f>
        <v>M6682</v>
      </c>
      <c r="S6679" s="40">
        <f t="shared" ca="1" si="1987"/>
        <v>0</v>
      </c>
      <c r="T6679" s="46">
        <f t="shared" ca="1" si="1988"/>
        <v>48</v>
      </c>
      <c r="X6679" s="74">
        <f t="shared" ca="1" si="1989"/>
        <v>-1.009062120061865</v>
      </c>
      <c r="Y6679" s="75">
        <f t="shared" ca="1" si="1990"/>
        <v>-1.009062120061865</v>
      </c>
      <c r="Z6679" s="74">
        <f t="shared" ca="1" si="1991"/>
        <v>0.36456073348256884</v>
      </c>
      <c r="AA6679" s="76">
        <f t="shared" ca="1" si="1992"/>
        <v>-1009.062120061865</v>
      </c>
      <c r="AB6679" s="76">
        <f t="shared" ca="1" si="1993"/>
        <v>364.56073348256882</v>
      </c>
    </row>
    <row r="6680" spans="1:28" x14ac:dyDescent="0.25">
      <c r="A6680" s="2">
        <f t="shared" si="1994"/>
        <v>6</v>
      </c>
      <c r="B6680" s="16">
        <f ca="1">VLOOKUP(A6680,PERIODS!$O$4:$P$33,2,FALSE)</f>
        <v>3.3000000000000002E-2</v>
      </c>
      <c r="C6680" s="15"/>
      <c r="D6680" s="18">
        <v>5000</v>
      </c>
      <c r="E6680" s="34">
        <f t="shared" ca="1" si="1995"/>
        <v>13157.987945356315</v>
      </c>
      <c r="F6680" s="34">
        <f t="shared" ca="1" si="1996"/>
        <v>3300</v>
      </c>
      <c r="G6680" s="69">
        <f t="shared" ca="1" si="1982"/>
        <v>0</v>
      </c>
      <c r="H6680" s="34">
        <f t="shared" ca="1" si="1983"/>
        <v>-1483.2738705510465</v>
      </c>
      <c r="I6680" s="34">
        <f t="shared" ca="1" si="1984"/>
        <v>1816.7261294489535</v>
      </c>
      <c r="J6680" s="18">
        <f ca="1">SUM(INDIRECT(ADDRESS(ROW(F6680),COLUMN(F6680),4)):INDIRECT(ADDRESS(ROW(F6680)+N$5-1,COLUMN(F6680),4)))</f>
        <v>23100</v>
      </c>
      <c r="K6680" s="18">
        <f t="shared" ca="1" si="1985"/>
        <v>0</v>
      </c>
      <c r="L6680" s="18">
        <f t="shared" ca="1" si="1997"/>
        <v>0</v>
      </c>
      <c r="M6680" s="18">
        <f t="shared" ca="1" si="1981"/>
        <v>16350</v>
      </c>
      <c r="N6680" s="34">
        <f t="shared" ca="1" si="1986"/>
        <v>27691.261815907361</v>
      </c>
      <c r="P6680" s="18">
        <f t="shared" ca="1" si="1998"/>
        <v>1483.2738705510465</v>
      </c>
      <c r="Q6680" s="47">
        <f ca="1">SUM(L$15:L6680)-SUM(M$15:M6680)</f>
        <v>0</v>
      </c>
      <c r="R6680" s="47" t="str">
        <f t="shared" ca="1" si="1999"/>
        <v>M6683</v>
      </c>
      <c r="S6680" s="40">
        <f t="shared" ca="1" si="1987"/>
        <v>0</v>
      </c>
      <c r="T6680" s="46">
        <f t="shared" ca="1" si="1988"/>
        <v>91</v>
      </c>
      <c r="X6680" s="74">
        <f t="shared" ca="1" si="1989"/>
        <v>-1.4832738705510464</v>
      </c>
      <c r="Y6680" s="75">
        <f t="shared" ca="1" si="1990"/>
        <v>-1.4832738705510464</v>
      </c>
      <c r="Z6680" s="74">
        <f t="shared" ca="1" si="1991"/>
        <v>0.22689365066565559</v>
      </c>
      <c r="AA6680" s="76">
        <f t="shared" ca="1" si="1992"/>
        <v>-1483.2738705510465</v>
      </c>
      <c r="AB6680" s="76">
        <f t="shared" ca="1" si="1993"/>
        <v>226.8936506656556</v>
      </c>
    </row>
    <row r="6681" spans="1:28" x14ac:dyDescent="0.25">
      <c r="A6681" s="2">
        <f t="shared" si="1994"/>
        <v>7</v>
      </c>
      <c r="B6681" s="16">
        <f ca="1">VLOOKUP(A6681,PERIODS!$O$4:$P$33,2,FALSE)</f>
        <v>3.3000000000000002E-2</v>
      </c>
      <c r="C6681" s="15"/>
      <c r="D6681" s="18">
        <v>5000</v>
      </c>
      <c r="E6681" s="34">
        <f t="shared" ca="1" si="1995"/>
        <v>27691.261815907361</v>
      </c>
      <c r="F6681" s="34">
        <f t="shared" ca="1" si="1996"/>
        <v>3300</v>
      </c>
      <c r="G6681" s="69">
        <f t="shared" ca="1" si="1982"/>
        <v>0</v>
      </c>
      <c r="H6681" s="34">
        <f t="shared" ca="1" si="1983"/>
        <v>-1399.6785780182915</v>
      </c>
      <c r="I6681" s="34">
        <f t="shared" ca="1" si="1984"/>
        <v>1900.3214219817085</v>
      </c>
      <c r="J6681" s="18">
        <f ca="1">SUM(INDIRECT(ADDRESS(ROW(F6681),COLUMN(F6681),4)):INDIRECT(ADDRESS(ROW(F6681)+N$5-1,COLUMN(F6681),4)))</f>
        <v>23100</v>
      </c>
      <c r="K6681" s="18">
        <f t="shared" ca="1" si="1985"/>
        <v>0</v>
      </c>
      <c r="L6681" s="18">
        <f t="shared" ca="1" si="1997"/>
        <v>0</v>
      </c>
      <c r="M6681" s="18">
        <f t="shared" ca="1" si="1981"/>
        <v>0</v>
      </c>
      <c r="N6681" s="34">
        <f t="shared" ca="1" si="1986"/>
        <v>25790.940393925652</v>
      </c>
      <c r="P6681" s="18">
        <f t="shared" ca="1" si="1998"/>
        <v>1399.6785780182915</v>
      </c>
      <c r="Q6681" s="47">
        <f ca="1">SUM(L$15:L6681)-SUM(M$15:M6681)</f>
        <v>0</v>
      </c>
      <c r="R6681" s="47" t="str">
        <f t="shared" ca="1" si="1999"/>
        <v>M6684</v>
      </c>
      <c r="S6681" s="40">
        <f t="shared" ca="1" si="1987"/>
        <v>0</v>
      </c>
      <c r="T6681" s="46">
        <f t="shared" ca="1" si="1988"/>
        <v>100</v>
      </c>
      <c r="X6681" s="74">
        <f t="shared" ca="1" si="1989"/>
        <v>-1.3996785780182917</v>
      </c>
      <c r="Y6681" s="75">
        <f t="shared" ca="1" si="1990"/>
        <v>-1.3996785780182917</v>
      </c>
      <c r="Z6681" s="74">
        <f t="shared" ca="1" si="1991"/>
        <v>0.24667623836602864</v>
      </c>
      <c r="AA6681" s="76">
        <f t="shared" ca="1" si="1992"/>
        <v>-1399.6785780182915</v>
      </c>
      <c r="AB6681" s="76">
        <f t="shared" ca="1" si="1993"/>
        <v>246.67623836602866</v>
      </c>
    </row>
    <row r="6682" spans="1:28" x14ac:dyDescent="0.25">
      <c r="A6682" s="2">
        <f t="shared" si="1994"/>
        <v>8</v>
      </c>
      <c r="B6682" s="16">
        <f ca="1">VLOOKUP(A6682,PERIODS!$O$4:$P$33,2,FALSE)</f>
        <v>3.3000000000000002E-2</v>
      </c>
      <c r="C6682" s="15"/>
      <c r="D6682" s="18">
        <v>5000</v>
      </c>
      <c r="E6682" s="34">
        <f t="shared" ca="1" si="1995"/>
        <v>25790.940393925652</v>
      </c>
      <c r="F6682" s="34">
        <f t="shared" ca="1" si="1996"/>
        <v>3300</v>
      </c>
      <c r="G6682" s="69">
        <f t="shared" ca="1" si="1982"/>
        <v>0</v>
      </c>
      <c r="H6682" s="34">
        <f t="shared" ca="1" si="1983"/>
        <v>-1711.6544771734239</v>
      </c>
      <c r="I6682" s="34">
        <f t="shared" ca="1" si="1984"/>
        <v>1588.3455228265761</v>
      </c>
      <c r="J6682" s="18">
        <f ca="1">SUM(INDIRECT(ADDRESS(ROW(F6682),COLUMN(F6682),4)):INDIRECT(ADDRESS(ROW(F6682)+N$5-1,COLUMN(F6682),4)))</f>
        <v>23100</v>
      </c>
      <c r="K6682" s="18">
        <f t="shared" ca="1" si="1985"/>
        <v>0</v>
      </c>
      <c r="L6682" s="18">
        <f t="shared" ca="1" si="1997"/>
        <v>0</v>
      </c>
      <c r="M6682" s="18">
        <f t="shared" ca="1" si="1981"/>
        <v>0</v>
      </c>
      <c r="N6682" s="34">
        <f t="shared" ca="1" si="1986"/>
        <v>24202.594871099074</v>
      </c>
      <c r="P6682" s="18">
        <f t="shared" ca="1" si="1998"/>
        <v>1711.6544771734239</v>
      </c>
      <c r="Q6682" s="47">
        <f ca="1">SUM(L$15:L6682)-SUM(M$15:M6682)</f>
        <v>0</v>
      </c>
      <c r="R6682" s="47" t="str">
        <f t="shared" ca="1" si="1999"/>
        <v>M6685</v>
      </c>
      <c r="S6682" s="40">
        <f t="shared" ca="1" si="1987"/>
        <v>0</v>
      </c>
      <c r="T6682" s="46">
        <f t="shared" ca="1" si="1988"/>
        <v>24</v>
      </c>
      <c r="X6682" s="74">
        <f t="shared" ca="1" si="1989"/>
        <v>-1.7116544771734239</v>
      </c>
      <c r="Y6682" s="75">
        <f t="shared" ca="1" si="1990"/>
        <v>-1.7116544771734239</v>
      </c>
      <c r="Z6682" s="74">
        <f t="shared" ca="1" si="1991"/>
        <v>0.18056680169681238</v>
      </c>
      <c r="AA6682" s="76">
        <f t="shared" ca="1" si="1992"/>
        <v>-1711.6544771734239</v>
      </c>
      <c r="AB6682" s="76">
        <f t="shared" ca="1" si="1993"/>
        <v>180.56680169681238</v>
      </c>
    </row>
    <row r="6683" spans="1:28" x14ac:dyDescent="0.25">
      <c r="A6683" s="2">
        <f t="shared" si="1994"/>
        <v>9</v>
      </c>
      <c r="B6683" s="16">
        <f ca="1">VLOOKUP(A6683,PERIODS!$O$4:$P$33,2,FALSE)</f>
        <v>3.3000000000000002E-2</v>
      </c>
      <c r="C6683" s="15"/>
      <c r="D6683" s="18">
        <v>5000</v>
      </c>
      <c r="E6683" s="34">
        <f t="shared" ca="1" si="1995"/>
        <v>24202.594871099074</v>
      </c>
      <c r="F6683" s="34">
        <f t="shared" ca="1" si="1996"/>
        <v>3300</v>
      </c>
      <c r="G6683" s="69">
        <f t="shared" ca="1" si="1982"/>
        <v>0</v>
      </c>
      <c r="H6683" s="34">
        <f t="shared" ca="1" si="1983"/>
        <v>363.85397745500273</v>
      </c>
      <c r="I6683" s="34">
        <f t="shared" ca="1" si="1984"/>
        <v>3663.8539774550027</v>
      </c>
      <c r="J6683" s="18">
        <f ca="1">SUM(INDIRECT(ADDRESS(ROW(F6683),COLUMN(F6683),4)):INDIRECT(ADDRESS(ROW(F6683)+N$5-1,COLUMN(F6683),4)))</f>
        <v>23100</v>
      </c>
      <c r="K6683" s="18">
        <f t="shared" ca="1" si="1985"/>
        <v>0</v>
      </c>
      <c r="L6683" s="18">
        <f t="shared" ca="1" si="1997"/>
        <v>0</v>
      </c>
      <c r="M6683" s="18">
        <f t="shared" ca="1" si="1981"/>
        <v>0</v>
      </c>
      <c r="N6683" s="34">
        <f t="shared" ca="1" si="1986"/>
        <v>20538.74089364407</v>
      </c>
      <c r="P6683" s="18">
        <f t="shared" ca="1" si="1998"/>
        <v>363.85397745500273</v>
      </c>
      <c r="Q6683" s="47">
        <f ca="1">SUM(L$15:L6683)-SUM(M$15:M6683)</f>
        <v>0</v>
      </c>
      <c r="R6683" s="47" t="str">
        <f t="shared" ca="1" si="1999"/>
        <v>M6686</v>
      </c>
      <c r="S6683" s="40">
        <f t="shared" ca="1" si="1987"/>
        <v>0</v>
      </c>
      <c r="T6683" s="46">
        <f t="shared" ca="1" si="1988"/>
        <v>59</v>
      </c>
      <c r="X6683" s="74">
        <f t="shared" ca="1" si="1989"/>
        <v>0.36385397745500275</v>
      </c>
      <c r="Y6683" s="75">
        <f t="shared" ca="1" si="1990"/>
        <v>0.36385397745500275</v>
      </c>
      <c r="Z6683" s="74">
        <f t="shared" ca="1" si="1991"/>
        <v>1.4388640922204985</v>
      </c>
      <c r="AA6683" s="76">
        <f t="shared" ca="1" si="1992"/>
        <v>363.85397745500273</v>
      </c>
      <c r="AB6683" s="76">
        <f t="shared" ca="1" si="1993"/>
        <v>1438.8640922204986</v>
      </c>
    </row>
    <row r="6684" spans="1:28" x14ac:dyDescent="0.25">
      <c r="A6684" s="2">
        <f t="shared" si="1994"/>
        <v>10</v>
      </c>
      <c r="B6684" s="16">
        <f ca="1">VLOOKUP(A6684,PERIODS!$O$4:$P$33,2,FALSE)</f>
        <v>3.3000000000000002E-2</v>
      </c>
      <c r="C6684" s="15"/>
      <c r="D6684" s="18">
        <v>5000</v>
      </c>
      <c r="E6684" s="34">
        <f t="shared" ca="1" si="1995"/>
        <v>20538.74089364407</v>
      </c>
      <c r="F6684" s="34">
        <f t="shared" ca="1" si="1996"/>
        <v>3300</v>
      </c>
      <c r="G6684" s="69">
        <f t="shared" ca="1" si="1982"/>
        <v>0</v>
      </c>
      <c r="H6684" s="34">
        <f t="shared" ca="1" si="1983"/>
        <v>-226.15025101897481</v>
      </c>
      <c r="I6684" s="34">
        <f t="shared" ca="1" si="1984"/>
        <v>3073.8497489810252</v>
      </c>
      <c r="J6684" s="18">
        <f ca="1">SUM(INDIRECT(ADDRESS(ROW(F6684),COLUMN(F6684),4)):INDIRECT(ADDRESS(ROW(F6684)+N$5-1,COLUMN(F6684),4)))</f>
        <v>23100</v>
      </c>
      <c r="K6684" s="18">
        <f t="shared" ca="1" si="1985"/>
        <v>16350</v>
      </c>
      <c r="L6684" s="18">
        <f t="shared" ca="1" si="1997"/>
        <v>16350</v>
      </c>
      <c r="M6684" s="18">
        <f t="shared" ca="1" si="1981"/>
        <v>0</v>
      </c>
      <c r="N6684" s="34">
        <f t="shared" ca="1" si="1986"/>
        <v>17464.891144663045</v>
      </c>
      <c r="P6684" s="18">
        <f t="shared" ca="1" si="1998"/>
        <v>226.15025101897481</v>
      </c>
      <c r="Q6684" s="47">
        <f ca="1">SUM(L$15:L6684)-SUM(M$15:M6684)</f>
        <v>16350</v>
      </c>
      <c r="R6684" s="47" t="str">
        <f t="shared" ca="1" si="1999"/>
        <v>M6687</v>
      </c>
      <c r="S6684" s="40">
        <f t="shared" ca="1" si="1987"/>
        <v>0</v>
      </c>
      <c r="T6684" s="46">
        <f t="shared" ca="1" si="1988"/>
        <v>36</v>
      </c>
      <c r="X6684" s="74">
        <f t="shared" ca="1" si="1989"/>
        <v>-0.22615025101897482</v>
      </c>
      <c r="Y6684" s="75">
        <f t="shared" ca="1" si="1990"/>
        <v>-0.22615025101897482</v>
      </c>
      <c r="Z6684" s="74">
        <f t="shared" ca="1" si="1991"/>
        <v>0.79759825271198348</v>
      </c>
      <c r="AA6684" s="76">
        <f t="shared" ca="1" si="1992"/>
        <v>-226.15025101897481</v>
      </c>
      <c r="AB6684" s="76">
        <f t="shared" ca="1" si="1993"/>
        <v>797.59825271198349</v>
      </c>
    </row>
    <row r="6685" spans="1:28" x14ac:dyDescent="0.25">
      <c r="A6685" s="2">
        <f t="shared" si="1994"/>
        <v>11</v>
      </c>
      <c r="B6685" s="16">
        <f ca="1">VLOOKUP(A6685,PERIODS!$O$4:$P$33,2,FALSE)</f>
        <v>3.3000000000000002E-2</v>
      </c>
      <c r="C6685" s="15"/>
      <c r="D6685" s="18">
        <v>5000</v>
      </c>
      <c r="E6685" s="34">
        <f t="shared" ca="1" si="1995"/>
        <v>17464.891144663045</v>
      </c>
      <c r="F6685" s="34">
        <f t="shared" ca="1" si="1996"/>
        <v>3300</v>
      </c>
      <c r="G6685" s="69">
        <f t="shared" ca="1" si="1982"/>
        <v>0</v>
      </c>
      <c r="H6685" s="34">
        <f t="shared" ca="1" si="1983"/>
        <v>791.63090215479656</v>
      </c>
      <c r="I6685" s="34">
        <f t="shared" ca="1" si="1984"/>
        <v>4091.6309021547968</v>
      </c>
      <c r="J6685" s="18">
        <f ca="1">SUM(INDIRECT(ADDRESS(ROW(F6685),COLUMN(F6685),4)):INDIRECT(ADDRESS(ROW(F6685)+N$5-1,COLUMN(F6685),4)))</f>
        <v>23300</v>
      </c>
      <c r="K6685" s="18">
        <f t="shared" ca="1" si="1985"/>
        <v>16350</v>
      </c>
      <c r="L6685" s="18">
        <f t="shared" ca="1" si="1997"/>
        <v>0</v>
      </c>
      <c r="M6685" s="18">
        <f t="shared" ca="1" si="1981"/>
        <v>0</v>
      </c>
      <c r="N6685" s="34">
        <f t="shared" ca="1" si="1986"/>
        <v>13373.260242508248</v>
      </c>
      <c r="P6685" s="18">
        <f t="shared" ca="1" si="1998"/>
        <v>791.63090215479656</v>
      </c>
      <c r="Q6685" s="47">
        <f ca="1">SUM(L$15:L6685)-SUM(M$15:M6685)</f>
        <v>16350</v>
      </c>
      <c r="R6685" s="47" t="str">
        <f t="shared" ca="1" si="1999"/>
        <v>M6688</v>
      </c>
      <c r="S6685" s="40">
        <f t="shared" ca="1" si="1987"/>
        <v>0</v>
      </c>
      <c r="T6685" s="46">
        <f t="shared" ca="1" si="1988"/>
        <v>38</v>
      </c>
      <c r="X6685" s="74">
        <f t="shared" ca="1" si="1989"/>
        <v>0.79163090215479659</v>
      </c>
      <c r="Y6685" s="75">
        <f t="shared" ca="1" si="1990"/>
        <v>0.79163090215479659</v>
      </c>
      <c r="Z6685" s="74">
        <f t="shared" ca="1" si="1991"/>
        <v>2.2069928821720732</v>
      </c>
      <c r="AA6685" s="76">
        <f t="shared" ca="1" si="1992"/>
        <v>791.63090215479656</v>
      </c>
      <c r="AB6685" s="76">
        <f t="shared" ca="1" si="1993"/>
        <v>2206.9928821720732</v>
      </c>
    </row>
    <row r="6686" spans="1:28" x14ac:dyDescent="0.25">
      <c r="A6686" s="2">
        <f t="shared" si="1994"/>
        <v>12</v>
      </c>
      <c r="B6686" s="16">
        <f ca="1">VLOOKUP(A6686,PERIODS!$O$4:$P$33,2,FALSE)</f>
        <v>3.3000000000000002E-2</v>
      </c>
      <c r="C6686" s="15"/>
      <c r="D6686" s="18">
        <v>5000</v>
      </c>
      <c r="E6686" s="34">
        <f t="shared" ca="1" si="1995"/>
        <v>13373.260242508248</v>
      </c>
      <c r="F6686" s="34">
        <f t="shared" ca="1" si="1996"/>
        <v>3300</v>
      </c>
      <c r="G6686" s="69">
        <f t="shared" ca="1" si="1982"/>
        <v>0</v>
      </c>
      <c r="H6686" s="34">
        <f t="shared" ca="1" si="1983"/>
        <v>255.81436819082882</v>
      </c>
      <c r="I6686" s="34">
        <f t="shared" ca="1" si="1984"/>
        <v>3555.8143681908286</v>
      </c>
      <c r="J6686" s="18">
        <f ca="1">SUM(INDIRECT(ADDRESS(ROW(F6686),COLUMN(F6686),4)):INDIRECT(ADDRESS(ROW(F6686)+N$5-1,COLUMN(F6686),4)))</f>
        <v>23500</v>
      </c>
      <c r="K6686" s="18">
        <f t="shared" ca="1" si="1985"/>
        <v>16350</v>
      </c>
      <c r="L6686" s="18">
        <f t="shared" ca="1" si="1997"/>
        <v>0</v>
      </c>
      <c r="M6686" s="18">
        <f t="shared" ca="1" si="1981"/>
        <v>0</v>
      </c>
      <c r="N6686" s="34">
        <f t="shared" ca="1" si="1986"/>
        <v>9817.4458743174182</v>
      </c>
      <c r="P6686" s="18">
        <f t="shared" ca="1" si="1998"/>
        <v>255.81436819082882</v>
      </c>
      <c r="Q6686" s="47">
        <f ca="1">SUM(L$15:L6686)-SUM(M$15:M6686)</f>
        <v>16350</v>
      </c>
      <c r="R6686" s="47" t="str">
        <f t="shared" ca="1" si="1999"/>
        <v>M6689</v>
      </c>
      <c r="S6686" s="40">
        <f t="shared" ca="1" si="1987"/>
        <v>0</v>
      </c>
      <c r="T6686" s="46">
        <f t="shared" ca="1" si="1988"/>
        <v>14</v>
      </c>
      <c r="X6686" s="74">
        <f t="shared" ca="1" si="1989"/>
        <v>0.25581436819082881</v>
      </c>
      <c r="Y6686" s="75">
        <f t="shared" ca="1" si="1990"/>
        <v>0.25581436819082881</v>
      </c>
      <c r="Z6686" s="74">
        <f t="shared" ca="1" si="1991"/>
        <v>1.2915129597988002</v>
      </c>
      <c r="AA6686" s="76">
        <f t="shared" ca="1" si="1992"/>
        <v>255.81436819082882</v>
      </c>
      <c r="AB6686" s="76">
        <f t="shared" ca="1" si="1993"/>
        <v>1291.5129597988002</v>
      </c>
    </row>
    <row r="6687" spans="1:28" x14ac:dyDescent="0.25">
      <c r="A6687" s="2">
        <f t="shared" si="1994"/>
        <v>13</v>
      </c>
      <c r="B6687" s="16">
        <f ca="1">VLOOKUP(A6687,PERIODS!$O$4:$P$33,2,FALSE)</f>
        <v>3.3000000000000002E-2</v>
      </c>
      <c r="C6687" s="15"/>
      <c r="D6687" s="18">
        <v>5000</v>
      </c>
      <c r="E6687" s="34">
        <f t="shared" ca="1" si="1995"/>
        <v>9817.4458743174182</v>
      </c>
      <c r="F6687" s="34">
        <f t="shared" ca="1" si="1996"/>
        <v>3300</v>
      </c>
      <c r="G6687" s="69">
        <f t="shared" ca="1" si="1982"/>
        <v>0</v>
      </c>
      <c r="H6687" s="34">
        <f t="shared" ca="1" si="1983"/>
        <v>446.54313157004816</v>
      </c>
      <c r="I6687" s="34">
        <f t="shared" ca="1" si="1984"/>
        <v>3746.543131570048</v>
      </c>
      <c r="J6687" s="18">
        <f ca="1">SUM(INDIRECT(ADDRESS(ROW(F6687),COLUMN(F6687),4)):INDIRECT(ADDRESS(ROW(F6687)+N$5-1,COLUMN(F6687),4)))</f>
        <v>23700</v>
      </c>
      <c r="K6687" s="18">
        <f t="shared" ca="1" si="1985"/>
        <v>0</v>
      </c>
      <c r="L6687" s="18">
        <f t="shared" ca="1" si="1997"/>
        <v>0</v>
      </c>
      <c r="M6687" s="18">
        <f t="shared" ca="1" si="1981"/>
        <v>16350</v>
      </c>
      <c r="N6687" s="34">
        <f t="shared" ca="1" si="1986"/>
        <v>22420.90274274737</v>
      </c>
      <c r="P6687" s="18">
        <f t="shared" ca="1" si="1998"/>
        <v>446.54313157004816</v>
      </c>
      <c r="Q6687" s="47">
        <f ca="1">SUM(L$15:L6687)-SUM(M$15:M6687)</f>
        <v>0</v>
      </c>
      <c r="R6687" s="47" t="str">
        <f t="shared" ca="1" si="1999"/>
        <v>M6690</v>
      </c>
      <c r="S6687" s="40">
        <f t="shared" ca="1" si="1987"/>
        <v>0</v>
      </c>
      <c r="T6687" s="46">
        <f t="shared" ca="1" si="1988"/>
        <v>78</v>
      </c>
      <c r="X6687" s="74">
        <f t="shared" ca="1" si="1989"/>
        <v>0.44654313157004816</v>
      </c>
      <c r="Y6687" s="75">
        <f t="shared" ca="1" si="1990"/>
        <v>0.44654313157004816</v>
      </c>
      <c r="Z6687" s="74">
        <f t="shared" ca="1" si="1991"/>
        <v>1.5629000964372428</v>
      </c>
      <c r="AA6687" s="76">
        <f t="shared" ca="1" si="1992"/>
        <v>446.54313157004816</v>
      </c>
      <c r="AB6687" s="76">
        <f t="shared" ca="1" si="1993"/>
        <v>1562.9000964372428</v>
      </c>
    </row>
    <row r="6688" spans="1:28" x14ac:dyDescent="0.25">
      <c r="A6688" s="2">
        <f t="shared" si="1994"/>
        <v>14</v>
      </c>
      <c r="B6688" s="16">
        <f ca="1">VLOOKUP(A6688,PERIODS!$O$4:$P$33,2,FALSE)</f>
        <v>3.3000000000000002E-2</v>
      </c>
      <c r="C6688" s="15"/>
      <c r="D6688" s="18">
        <v>5000</v>
      </c>
      <c r="E6688" s="34">
        <f t="shared" ca="1" si="1995"/>
        <v>22420.90274274737</v>
      </c>
      <c r="F6688" s="34">
        <f t="shared" ca="1" si="1996"/>
        <v>3300</v>
      </c>
      <c r="G6688" s="69">
        <f t="shared" ca="1" si="1982"/>
        <v>0</v>
      </c>
      <c r="H6688" s="34">
        <f t="shared" ca="1" si="1983"/>
        <v>-446.83028284140272</v>
      </c>
      <c r="I6688" s="34">
        <f t="shared" ca="1" si="1984"/>
        <v>2853.1697171585975</v>
      </c>
      <c r="J6688" s="18">
        <f ca="1">SUM(INDIRECT(ADDRESS(ROW(F6688),COLUMN(F6688),4)):INDIRECT(ADDRESS(ROW(F6688)+N$5-1,COLUMN(F6688),4)))</f>
        <v>23900</v>
      </c>
      <c r="K6688" s="18">
        <f t="shared" ca="1" si="1985"/>
        <v>16350</v>
      </c>
      <c r="L6688" s="18">
        <f t="shared" ca="1" si="1997"/>
        <v>16350</v>
      </c>
      <c r="M6688" s="18">
        <f t="shared" ca="1" si="1981"/>
        <v>0</v>
      </c>
      <c r="N6688" s="34">
        <f t="shared" ca="1" si="1986"/>
        <v>19567.733025588772</v>
      </c>
      <c r="P6688" s="18">
        <f t="shared" ca="1" si="1998"/>
        <v>446.83028284140272</v>
      </c>
      <c r="Q6688" s="47">
        <f ca="1">SUM(L$15:L6688)-SUM(M$15:M6688)</f>
        <v>16350</v>
      </c>
      <c r="R6688" s="47" t="str">
        <f t="shared" ca="1" si="1999"/>
        <v>M6691</v>
      </c>
      <c r="S6688" s="40">
        <f t="shared" ca="1" si="1987"/>
        <v>0</v>
      </c>
      <c r="T6688" s="46">
        <f t="shared" ca="1" si="1988"/>
        <v>90</v>
      </c>
      <c r="X6688" s="74">
        <f t="shared" ca="1" si="1989"/>
        <v>-0.44683028284140275</v>
      </c>
      <c r="Y6688" s="75">
        <f t="shared" ca="1" si="1990"/>
        <v>-0.44683028284140275</v>
      </c>
      <c r="Z6688" s="74">
        <f t="shared" ca="1" si="1991"/>
        <v>0.63965245906091639</v>
      </c>
      <c r="AA6688" s="76">
        <f t="shared" ca="1" si="1992"/>
        <v>-446.83028284140272</v>
      </c>
      <c r="AB6688" s="76">
        <f t="shared" ca="1" si="1993"/>
        <v>639.65245906091639</v>
      </c>
    </row>
    <row r="6689" spans="1:28" x14ac:dyDescent="0.25">
      <c r="A6689" s="2">
        <f t="shared" si="1994"/>
        <v>15</v>
      </c>
      <c r="B6689" s="16">
        <f ca="1">VLOOKUP(A6689,PERIODS!$O$4:$P$33,2,FALSE)</f>
        <v>3.3000000000000002E-2</v>
      </c>
      <c r="C6689" s="15"/>
      <c r="D6689" s="18">
        <v>5000</v>
      </c>
      <c r="E6689" s="34">
        <f t="shared" ca="1" si="1995"/>
        <v>19567.733025588772</v>
      </c>
      <c r="F6689" s="34">
        <f t="shared" ca="1" si="1996"/>
        <v>3300</v>
      </c>
      <c r="G6689" s="69">
        <f t="shared" ca="1" si="1982"/>
        <v>0</v>
      </c>
      <c r="H6689" s="34">
        <f t="shared" ca="1" si="1983"/>
        <v>-2206.0150282592222</v>
      </c>
      <c r="I6689" s="34">
        <f t="shared" ca="1" si="1984"/>
        <v>1093.9849717407778</v>
      </c>
      <c r="J6689" s="18">
        <f ca="1">SUM(INDIRECT(ADDRESS(ROW(F6689),COLUMN(F6689),4)):INDIRECT(ADDRESS(ROW(F6689)+N$5-1,COLUMN(F6689),4)))</f>
        <v>24100</v>
      </c>
      <c r="K6689" s="18">
        <f t="shared" ca="1" si="1985"/>
        <v>16350</v>
      </c>
      <c r="L6689" s="18">
        <f t="shared" ca="1" si="1997"/>
        <v>0</v>
      </c>
      <c r="M6689" s="18">
        <f t="shared" ca="1" si="1981"/>
        <v>0</v>
      </c>
      <c r="N6689" s="34">
        <f t="shared" ca="1" si="1986"/>
        <v>18473.748053847994</v>
      </c>
      <c r="P6689" s="18">
        <f t="shared" ca="1" si="1998"/>
        <v>2206.0150282592222</v>
      </c>
      <c r="Q6689" s="47">
        <f ca="1">SUM(L$15:L6689)-SUM(M$15:M6689)</f>
        <v>16350</v>
      </c>
      <c r="R6689" s="47" t="str">
        <f t="shared" ca="1" si="1999"/>
        <v>M6692</v>
      </c>
      <c r="S6689" s="40">
        <f t="shared" ca="1" si="1987"/>
        <v>0</v>
      </c>
      <c r="T6689" s="46">
        <f t="shared" ca="1" si="1988"/>
        <v>92</v>
      </c>
      <c r="X6689" s="74">
        <f t="shared" ca="1" si="1989"/>
        <v>-2.2060150282592224</v>
      </c>
      <c r="Y6689" s="75">
        <f t="shared" ca="1" si="1990"/>
        <v>-2.2060150282592224</v>
      </c>
      <c r="Z6689" s="74">
        <f t="shared" ca="1" si="1991"/>
        <v>0.11013867468108199</v>
      </c>
      <c r="AA6689" s="76">
        <f t="shared" ca="1" si="1992"/>
        <v>-2206.0150282592222</v>
      </c>
      <c r="AB6689" s="76">
        <f t="shared" ca="1" si="1993"/>
        <v>110.13867468108199</v>
      </c>
    </row>
    <row r="6690" spans="1:28" x14ac:dyDescent="0.25">
      <c r="A6690" s="2">
        <f t="shared" si="1994"/>
        <v>16</v>
      </c>
      <c r="B6690" s="16">
        <f ca="1">VLOOKUP(A6690,PERIODS!$O$4:$P$33,2,FALSE)</f>
        <v>3.3000000000000002E-2</v>
      </c>
      <c r="C6690" s="15"/>
      <c r="D6690" s="18">
        <v>5000</v>
      </c>
      <c r="E6690" s="34">
        <f t="shared" ca="1" si="1995"/>
        <v>18473.748053847994</v>
      </c>
      <c r="F6690" s="34">
        <f t="shared" ca="1" si="1996"/>
        <v>3300</v>
      </c>
      <c r="G6690" s="69">
        <f t="shared" ca="1" si="1982"/>
        <v>0</v>
      </c>
      <c r="H6690" s="34">
        <f t="shared" ca="1" si="1983"/>
        <v>-699.31846881229683</v>
      </c>
      <c r="I6690" s="34">
        <f t="shared" ca="1" si="1984"/>
        <v>2600.6815311877031</v>
      </c>
      <c r="J6690" s="18">
        <f ca="1">SUM(INDIRECT(ADDRESS(ROW(F6690),COLUMN(F6690),4)):INDIRECT(ADDRESS(ROW(F6690)+N$5-1,COLUMN(F6690),4)))</f>
        <v>24300</v>
      </c>
      <c r="K6690" s="18">
        <f t="shared" ca="1" si="1985"/>
        <v>16350</v>
      </c>
      <c r="L6690" s="18">
        <f t="shared" ca="1" si="1997"/>
        <v>0</v>
      </c>
      <c r="M6690" s="18">
        <f t="shared" ca="1" si="1981"/>
        <v>0</v>
      </c>
      <c r="N6690" s="34">
        <f t="shared" ca="1" si="1986"/>
        <v>15873.066522660291</v>
      </c>
      <c r="P6690" s="18">
        <f t="shared" ca="1" si="1998"/>
        <v>699.31846881229683</v>
      </c>
      <c r="Q6690" s="47">
        <f ca="1">SUM(L$15:L6690)-SUM(M$15:M6690)</f>
        <v>16350</v>
      </c>
      <c r="R6690" s="47" t="str">
        <f t="shared" ca="1" si="1999"/>
        <v>M6693</v>
      </c>
      <c r="S6690" s="40">
        <f t="shared" ca="1" si="1987"/>
        <v>0</v>
      </c>
      <c r="T6690" s="46">
        <f t="shared" ca="1" si="1988"/>
        <v>66</v>
      </c>
      <c r="X6690" s="74">
        <f t="shared" ca="1" si="1989"/>
        <v>-0.69931846881229687</v>
      </c>
      <c r="Y6690" s="75">
        <f t="shared" ca="1" si="1990"/>
        <v>-0.69931846881229687</v>
      </c>
      <c r="Z6690" s="74">
        <f t="shared" ca="1" si="1991"/>
        <v>0.49692385751765555</v>
      </c>
      <c r="AA6690" s="76">
        <f t="shared" ca="1" si="1992"/>
        <v>-699.31846881229683</v>
      </c>
      <c r="AB6690" s="76">
        <f t="shared" ca="1" si="1993"/>
        <v>496.92385751765556</v>
      </c>
    </row>
    <row r="6691" spans="1:28" x14ac:dyDescent="0.25">
      <c r="A6691" s="2">
        <f t="shared" si="1994"/>
        <v>17</v>
      </c>
      <c r="B6691" s="16">
        <f ca="1">VLOOKUP(A6691,PERIODS!$O$4:$P$33,2,FALSE)</f>
        <v>3.5000000000000003E-2</v>
      </c>
      <c r="C6691" s="15"/>
      <c r="D6691" s="18">
        <v>5000</v>
      </c>
      <c r="E6691" s="34">
        <f t="shared" ca="1" si="1995"/>
        <v>15873.066522660291</v>
      </c>
      <c r="F6691" s="34">
        <f t="shared" ca="1" si="1996"/>
        <v>3500.0000000000005</v>
      </c>
      <c r="G6691" s="69">
        <f t="shared" ca="1" si="1982"/>
        <v>0</v>
      </c>
      <c r="H6691" s="34">
        <f t="shared" ca="1" si="1983"/>
        <v>-1248.3596005250442</v>
      </c>
      <c r="I6691" s="34">
        <f t="shared" ca="1" si="1984"/>
        <v>2251.6403994749562</v>
      </c>
      <c r="J6691" s="18">
        <f ca="1">SUM(INDIRECT(ADDRESS(ROW(F6691),COLUMN(F6691),4)):INDIRECT(ADDRESS(ROW(F6691)+N$5-1,COLUMN(F6691),4)))</f>
        <v>24500.000000000004</v>
      </c>
      <c r="K6691" s="18">
        <f t="shared" ca="1" si="1985"/>
        <v>0</v>
      </c>
      <c r="L6691" s="18">
        <f t="shared" ca="1" si="1997"/>
        <v>0</v>
      </c>
      <c r="M6691" s="18">
        <f t="shared" ca="1" si="1981"/>
        <v>16350</v>
      </c>
      <c r="N6691" s="34">
        <f t="shared" ca="1" si="1986"/>
        <v>29971.426123185334</v>
      </c>
      <c r="P6691" s="18">
        <f t="shared" ca="1" si="1998"/>
        <v>1248.3596005250442</v>
      </c>
      <c r="Q6691" s="47">
        <f ca="1">SUM(L$15:L6691)-SUM(M$15:M6691)</f>
        <v>0</v>
      </c>
      <c r="R6691" s="47" t="str">
        <f t="shared" ca="1" si="1999"/>
        <v>M6694</v>
      </c>
      <c r="S6691" s="40">
        <f t="shared" ca="1" si="1987"/>
        <v>0</v>
      </c>
      <c r="T6691" s="46">
        <f t="shared" ca="1" si="1988"/>
        <v>52</v>
      </c>
      <c r="X6691" s="74">
        <f t="shared" ca="1" si="1989"/>
        <v>-1.2483596005250441</v>
      </c>
      <c r="Y6691" s="75">
        <f t="shared" ca="1" si="1990"/>
        <v>-1.2483596005250441</v>
      </c>
      <c r="Z6691" s="74">
        <f t="shared" ca="1" si="1991"/>
        <v>0.28697516486877256</v>
      </c>
      <c r="AA6691" s="76">
        <f t="shared" ca="1" si="1992"/>
        <v>-1248.3596005250442</v>
      </c>
      <c r="AB6691" s="76">
        <f t="shared" ca="1" si="1993"/>
        <v>286.97516486877254</v>
      </c>
    </row>
    <row r="6692" spans="1:28" x14ac:dyDescent="0.25">
      <c r="A6692" s="2">
        <f t="shared" si="1994"/>
        <v>18</v>
      </c>
      <c r="B6692" s="16">
        <f ca="1">VLOOKUP(A6692,PERIODS!$O$4:$P$33,2,FALSE)</f>
        <v>3.5000000000000003E-2</v>
      </c>
      <c r="C6692" s="15"/>
      <c r="D6692" s="18">
        <v>5000</v>
      </c>
      <c r="E6692" s="34">
        <f t="shared" ca="1" si="1995"/>
        <v>29971.426123185334</v>
      </c>
      <c r="F6692" s="34">
        <f t="shared" ca="1" si="1996"/>
        <v>3500.0000000000005</v>
      </c>
      <c r="G6692" s="69">
        <f t="shared" ca="1" si="1982"/>
        <v>0</v>
      </c>
      <c r="H6692" s="34">
        <f t="shared" ca="1" si="1983"/>
        <v>1166.3563762611157</v>
      </c>
      <c r="I6692" s="34">
        <f t="shared" ca="1" si="1984"/>
        <v>4666.3563762611157</v>
      </c>
      <c r="J6692" s="18">
        <f ca="1">SUM(INDIRECT(ADDRESS(ROW(F6692),COLUMN(F6692),4)):INDIRECT(ADDRESS(ROW(F6692)+N$5-1,COLUMN(F6692),4)))</f>
        <v>24500.000000000004</v>
      </c>
      <c r="K6692" s="18">
        <f t="shared" ca="1" si="1985"/>
        <v>0</v>
      </c>
      <c r="L6692" s="18">
        <f t="shared" ca="1" si="1997"/>
        <v>0</v>
      </c>
      <c r="M6692" s="18">
        <f t="shared" ca="1" si="1981"/>
        <v>0</v>
      </c>
      <c r="N6692" s="34">
        <f t="shared" ca="1" si="1986"/>
        <v>25305.069746924219</v>
      </c>
      <c r="P6692" s="18">
        <f t="shared" ca="1" si="1998"/>
        <v>1166.3563762611157</v>
      </c>
      <c r="Q6692" s="47">
        <f ca="1">SUM(L$15:L6692)-SUM(M$15:M6692)</f>
        <v>0</v>
      </c>
      <c r="R6692" s="47" t="str">
        <f t="shared" ca="1" si="1999"/>
        <v>M6695</v>
      </c>
      <c r="S6692" s="40">
        <f t="shared" ca="1" si="1987"/>
        <v>0</v>
      </c>
      <c r="T6692" s="46">
        <f t="shared" ca="1" si="1988"/>
        <v>52</v>
      </c>
      <c r="X6692" s="74">
        <f t="shared" ca="1" si="1989"/>
        <v>1.1663563762611158</v>
      </c>
      <c r="Y6692" s="75">
        <f t="shared" ca="1" si="1990"/>
        <v>1.1663563762611158</v>
      </c>
      <c r="Z6692" s="74">
        <f t="shared" ca="1" si="1991"/>
        <v>3.2102742712891859</v>
      </c>
      <c r="AA6692" s="76">
        <f t="shared" ca="1" si="1992"/>
        <v>1166.3563762611157</v>
      </c>
      <c r="AB6692" s="76">
        <f t="shared" ca="1" si="1993"/>
        <v>3210.2742712891859</v>
      </c>
    </row>
    <row r="6693" spans="1:28" x14ac:dyDescent="0.25">
      <c r="A6693" s="2">
        <f t="shared" si="1994"/>
        <v>19</v>
      </c>
      <c r="B6693" s="16">
        <f ca="1">VLOOKUP(A6693,PERIODS!$O$4:$P$33,2,FALSE)</f>
        <v>3.5000000000000003E-2</v>
      </c>
      <c r="C6693" s="15"/>
      <c r="D6693" s="18">
        <v>5000</v>
      </c>
      <c r="E6693" s="34">
        <f t="shared" ca="1" si="1995"/>
        <v>25305.069746924219</v>
      </c>
      <c r="F6693" s="34">
        <f t="shared" ca="1" si="1996"/>
        <v>3500.0000000000005</v>
      </c>
      <c r="G6693" s="69">
        <f t="shared" ca="1" si="1982"/>
        <v>0</v>
      </c>
      <c r="H6693" s="34">
        <f t="shared" ca="1" si="1983"/>
        <v>1554.4162843724562</v>
      </c>
      <c r="I6693" s="34">
        <f t="shared" ca="1" si="1984"/>
        <v>5054.4162843724571</v>
      </c>
      <c r="J6693" s="18">
        <f ca="1">SUM(INDIRECT(ADDRESS(ROW(F6693),COLUMN(F6693),4)):INDIRECT(ADDRESS(ROW(F6693)+N$5-1,COLUMN(F6693),4)))</f>
        <v>24500.000000000004</v>
      </c>
      <c r="K6693" s="18">
        <f t="shared" ca="1" si="1985"/>
        <v>0</v>
      </c>
      <c r="L6693" s="18">
        <f t="shared" ca="1" si="1997"/>
        <v>0</v>
      </c>
      <c r="M6693" s="18">
        <f t="shared" ca="1" si="1981"/>
        <v>0</v>
      </c>
      <c r="N6693" s="34">
        <f t="shared" ca="1" si="1986"/>
        <v>20250.65346255176</v>
      </c>
      <c r="P6693" s="18">
        <f t="shared" ca="1" si="1998"/>
        <v>1554.4162843724562</v>
      </c>
      <c r="Q6693" s="47">
        <f ca="1">SUM(L$15:L6693)-SUM(M$15:M6693)</f>
        <v>0</v>
      </c>
      <c r="R6693" s="47" t="str">
        <f t="shared" ca="1" si="1999"/>
        <v>M6696</v>
      </c>
      <c r="S6693" s="40">
        <f t="shared" ca="1" si="1987"/>
        <v>0</v>
      </c>
      <c r="T6693" s="46">
        <f t="shared" ca="1" si="1988"/>
        <v>1</v>
      </c>
      <c r="X6693" s="74">
        <f t="shared" ca="1" si="1989"/>
        <v>1.5544162843724563</v>
      </c>
      <c r="Y6693" s="75">
        <f t="shared" ca="1" si="1990"/>
        <v>1.5544162843724563</v>
      </c>
      <c r="Z6693" s="74">
        <f t="shared" ca="1" si="1991"/>
        <v>4.7323233876786359</v>
      </c>
      <c r="AA6693" s="76">
        <f t="shared" ca="1" si="1992"/>
        <v>1554.4162843724562</v>
      </c>
      <c r="AB6693" s="76">
        <f t="shared" ca="1" si="1993"/>
        <v>4732.3233876786362</v>
      </c>
    </row>
    <row r="6694" spans="1:28" x14ac:dyDescent="0.25">
      <c r="A6694" s="2">
        <f t="shared" si="1994"/>
        <v>20</v>
      </c>
      <c r="B6694" s="16">
        <f ca="1">VLOOKUP(A6694,PERIODS!$O$4:$P$33,2,FALSE)</f>
        <v>3.5000000000000003E-2</v>
      </c>
      <c r="C6694" s="15"/>
      <c r="D6694" s="18">
        <v>5000</v>
      </c>
      <c r="E6694" s="34">
        <f t="shared" ca="1" si="1995"/>
        <v>20250.65346255176</v>
      </c>
      <c r="F6694" s="34">
        <f t="shared" ca="1" si="1996"/>
        <v>3500.0000000000005</v>
      </c>
      <c r="G6694" s="69">
        <f t="shared" ca="1" si="1982"/>
        <v>0</v>
      </c>
      <c r="H6694" s="34">
        <f t="shared" ca="1" si="1983"/>
        <v>42.716745379924113</v>
      </c>
      <c r="I6694" s="34">
        <f t="shared" ca="1" si="1984"/>
        <v>3542.7167453799248</v>
      </c>
      <c r="J6694" s="18">
        <f ca="1">SUM(INDIRECT(ADDRESS(ROW(F6694),COLUMN(F6694),4)):INDIRECT(ADDRESS(ROW(F6694)+N$5-1,COLUMN(F6694),4)))</f>
        <v>24500.000000000004</v>
      </c>
      <c r="K6694" s="18">
        <f t="shared" ca="1" si="1985"/>
        <v>16350</v>
      </c>
      <c r="L6694" s="18">
        <f t="shared" ca="1" si="1997"/>
        <v>16350</v>
      </c>
      <c r="M6694" s="18">
        <f t="shared" ca="1" si="1981"/>
        <v>0</v>
      </c>
      <c r="N6694" s="34">
        <f t="shared" ca="1" si="1986"/>
        <v>16707.936717171833</v>
      </c>
      <c r="P6694" s="18">
        <f t="shared" ca="1" si="1998"/>
        <v>42.716745379924113</v>
      </c>
      <c r="Q6694" s="47">
        <f ca="1">SUM(L$15:L6694)-SUM(M$15:M6694)</f>
        <v>16350</v>
      </c>
      <c r="R6694" s="47" t="str">
        <f t="shared" ca="1" si="1999"/>
        <v>M6697</v>
      </c>
      <c r="S6694" s="40">
        <f t="shared" ca="1" si="1987"/>
        <v>0</v>
      </c>
      <c r="T6694" s="46">
        <f t="shared" ca="1" si="1988"/>
        <v>12</v>
      </c>
      <c r="X6694" s="74">
        <f t="shared" ca="1" si="1989"/>
        <v>4.2716745379924113E-2</v>
      </c>
      <c r="Y6694" s="75">
        <f t="shared" ca="1" si="1990"/>
        <v>4.2716745379924113E-2</v>
      </c>
      <c r="Z6694" s="74">
        <f t="shared" ca="1" si="1991"/>
        <v>1.0436422364940985</v>
      </c>
      <c r="AA6694" s="76">
        <f t="shared" ca="1" si="1992"/>
        <v>42.716745379924113</v>
      </c>
      <c r="AB6694" s="76">
        <f t="shared" ca="1" si="1993"/>
        <v>1043.6422364940986</v>
      </c>
    </row>
    <row r="6695" spans="1:28" x14ac:dyDescent="0.25">
      <c r="A6695" s="2">
        <f t="shared" si="1994"/>
        <v>21</v>
      </c>
      <c r="B6695" s="16">
        <f ca="1">VLOOKUP(A6695,PERIODS!$O$4:$P$33,2,FALSE)</f>
        <v>3.5000000000000003E-2</v>
      </c>
      <c r="C6695" s="15"/>
      <c r="D6695" s="18">
        <v>5000</v>
      </c>
      <c r="E6695" s="34">
        <f t="shared" ca="1" si="1995"/>
        <v>16707.936717171833</v>
      </c>
      <c r="F6695" s="34">
        <f t="shared" ca="1" si="1996"/>
        <v>3500.0000000000005</v>
      </c>
      <c r="G6695" s="69">
        <f t="shared" ca="1" si="1982"/>
        <v>0</v>
      </c>
      <c r="H6695" s="34">
        <f t="shared" ca="1" si="1983"/>
        <v>-717.55143261148839</v>
      </c>
      <c r="I6695" s="34">
        <f t="shared" ca="1" si="1984"/>
        <v>2782.4485673885119</v>
      </c>
      <c r="J6695" s="18">
        <f ca="1">SUM(INDIRECT(ADDRESS(ROW(F6695),COLUMN(F6695),4)):INDIRECT(ADDRESS(ROW(F6695)+N$5-1,COLUMN(F6695),4)))</f>
        <v>24500.000000000004</v>
      </c>
      <c r="K6695" s="18">
        <f t="shared" ca="1" si="1985"/>
        <v>16350</v>
      </c>
      <c r="L6695" s="18">
        <f t="shared" ca="1" si="1997"/>
        <v>0</v>
      </c>
      <c r="M6695" s="18">
        <f t="shared" ca="1" si="1981"/>
        <v>0</v>
      </c>
      <c r="N6695" s="34">
        <f t="shared" ca="1" si="1986"/>
        <v>13925.488149783321</v>
      </c>
      <c r="P6695" s="18">
        <f t="shared" ca="1" si="1998"/>
        <v>717.55143261148839</v>
      </c>
      <c r="Q6695" s="47">
        <f ca="1">SUM(L$15:L6695)-SUM(M$15:M6695)</f>
        <v>16350</v>
      </c>
      <c r="R6695" s="47" t="str">
        <f t="shared" ca="1" si="1999"/>
        <v>M6698</v>
      </c>
      <c r="S6695" s="40">
        <f t="shared" ca="1" si="1987"/>
        <v>0</v>
      </c>
      <c r="T6695" s="46">
        <f t="shared" ca="1" si="1988"/>
        <v>59</v>
      </c>
      <c r="X6695" s="74">
        <f t="shared" ca="1" si="1989"/>
        <v>-0.71755143261148835</v>
      </c>
      <c r="Y6695" s="75">
        <f t="shared" ca="1" si="1990"/>
        <v>-0.71755143261148835</v>
      </c>
      <c r="Z6695" s="74">
        <f t="shared" ca="1" si="1991"/>
        <v>0.48794556200913425</v>
      </c>
      <c r="AA6695" s="76">
        <f t="shared" ca="1" si="1992"/>
        <v>-717.55143261148839</v>
      </c>
      <c r="AB6695" s="76">
        <f t="shared" ca="1" si="1993"/>
        <v>487.94556200913422</v>
      </c>
    </row>
    <row r="6696" spans="1:28" x14ac:dyDescent="0.25">
      <c r="A6696" s="2">
        <f t="shared" si="1994"/>
        <v>22</v>
      </c>
      <c r="B6696" s="16">
        <f ca="1">VLOOKUP(A6696,PERIODS!$O$4:$P$33,2,FALSE)</f>
        <v>3.5000000000000003E-2</v>
      </c>
      <c r="C6696" s="15"/>
      <c r="D6696" s="18">
        <v>5000</v>
      </c>
      <c r="E6696" s="34">
        <f t="shared" ca="1" si="1995"/>
        <v>13925.488149783321</v>
      </c>
      <c r="F6696" s="34">
        <f t="shared" ca="1" si="1996"/>
        <v>3500.0000000000005</v>
      </c>
      <c r="G6696" s="69">
        <f t="shared" ca="1" si="1982"/>
        <v>0</v>
      </c>
      <c r="H6696" s="34">
        <f t="shared" ca="1" si="1983"/>
        <v>1036.0690022486981</v>
      </c>
      <c r="I6696" s="34">
        <f t="shared" ca="1" si="1984"/>
        <v>4536.0690022486988</v>
      </c>
      <c r="J6696" s="18">
        <f ca="1">SUM(INDIRECT(ADDRESS(ROW(F6696),COLUMN(F6696),4)):INDIRECT(ADDRESS(ROW(F6696)+N$5-1,COLUMN(F6696),4)))</f>
        <v>25000.000000000004</v>
      </c>
      <c r="K6696" s="18">
        <f t="shared" ca="1" si="1985"/>
        <v>16350</v>
      </c>
      <c r="L6696" s="18">
        <f t="shared" ca="1" si="1997"/>
        <v>0</v>
      </c>
      <c r="M6696" s="18">
        <f t="shared" ca="1" si="1981"/>
        <v>0</v>
      </c>
      <c r="N6696" s="34">
        <f t="shared" ca="1" si="1986"/>
        <v>9389.4191475346233</v>
      </c>
      <c r="P6696" s="18">
        <f t="shared" ca="1" si="1998"/>
        <v>1036.0690022486981</v>
      </c>
      <c r="Q6696" s="47">
        <f ca="1">SUM(L$15:L6696)-SUM(M$15:M6696)</f>
        <v>16350</v>
      </c>
      <c r="R6696" s="47" t="str">
        <f t="shared" ca="1" si="1999"/>
        <v>M6699</v>
      </c>
      <c r="S6696" s="40">
        <f t="shared" ca="1" si="1987"/>
        <v>0</v>
      </c>
      <c r="T6696" s="46">
        <f t="shared" ca="1" si="1988"/>
        <v>14</v>
      </c>
      <c r="X6696" s="74">
        <f t="shared" ca="1" si="1989"/>
        <v>1.036069002248698</v>
      </c>
      <c r="Y6696" s="75">
        <f t="shared" ca="1" si="1990"/>
        <v>1.036069002248698</v>
      </c>
      <c r="Z6696" s="74">
        <f t="shared" ca="1" si="1991"/>
        <v>2.8181171995971632</v>
      </c>
      <c r="AA6696" s="76">
        <f t="shared" ca="1" si="1992"/>
        <v>1036.0690022486981</v>
      </c>
      <c r="AB6696" s="76">
        <f t="shared" ca="1" si="1993"/>
        <v>2818.1171995971631</v>
      </c>
    </row>
    <row r="6697" spans="1:28" x14ac:dyDescent="0.25">
      <c r="A6697" s="2">
        <f t="shared" si="1994"/>
        <v>23</v>
      </c>
      <c r="B6697" s="16">
        <f ca="1">VLOOKUP(A6697,PERIODS!$O$4:$P$33,2,FALSE)</f>
        <v>3.5000000000000003E-2</v>
      </c>
      <c r="C6697" s="15"/>
      <c r="D6697" s="18">
        <v>5000</v>
      </c>
      <c r="E6697" s="34">
        <f t="shared" ca="1" si="1995"/>
        <v>9389.4191475346233</v>
      </c>
      <c r="F6697" s="34">
        <f t="shared" ca="1" si="1996"/>
        <v>3500.0000000000005</v>
      </c>
      <c r="G6697" s="69">
        <f t="shared" ca="1" si="1982"/>
        <v>0</v>
      </c>
      <c r="H6697" s="34">
        <f t="shared" ca="1" si="1983"/>
        <v>1270.6393849364079</v>
      </c>
      <c r="I6697" s="34">
        <f t="shared" ca="1" si="1984"/>
        <v>4770.6393849364085</v>
      </c>
      <c r="J6697" s="18">
        <f ca="1">SUM(INDIRECT(ADDRESS(ROW(F6697),COLUMN(F6697),4)):INDIRECT(ADDRESS(ROW(F6697)+N$5-1,COLUMN(F6697),4)))</f>
        <v>25500.000000000004</v>
      </c>
      <c r="K6697" s="18">
        <f t="shared" ca="1" si="1985"/>
        <v>0</v>
      </c>
      <c r="L6697" s="18">
        <f t="shared" ca="1" si="1997"/>
        <v>0</v>
      </c>
      <c r="M6697" s="18">
        <f t="shared" ca="1" si="1981"/>
        <v>16350</v>
      </c>
      <c r="N6697" s="34">
        <f t="shared" ca="1" si="1986"/>
        <v>20968.779762598213</v>
      </c>
      <c r="P6697" s="18">
        <f t="shared" ca="1" si="1998"/>
        <v>1270.6393849364079</v>
      </c>
      <c r="Q6697" s="47">
        <f ca="1">SUM(L$15:L6697)-SUM(M$15:M6697)</f>
        <v>0</v>
      </c>
      <c r="R6697" s="47" t="str">
        <f t="shared" ca="1" si="1999"/>
        <v>M6700</v>
      </c>
      <c r="S6697" s="40">
        <f t="shared" ca="1" si="1987"/>
        <v>0</v>
      </c>
      <c r="T6697" s="46">
        <f t="shared" ca="1" si="1988"/>
        <v>14</v>
      </c>
      <c r="X6697" s="74">
        <f t="shared" ca="1" si="1989"/>
        <v>1.2706393849364079</v>
      </c>
      <c r="Y6697" s="75">
        <f t="shared" ca="1" si="1990"/>
        <v>1.2706393849364079</v>
      </c>
      <c r="Z6697" s="74">
        <f t="shared" ca="1" si="1991"/>
        <v>3.5631300458613948</v>
      </c>
      <c r="AA6697" s="76">
        <f t="shared" ca="1" si="1992"/>
        <v>1270.6393849364079</v>
      </c>
      <c r="AB6697" s="76">
        <f t="shared" ca="1" si="1993"/>
        <v>3563.1300458613946</v>
      </c>
    </row>
    <row r="6698" spans="1:28" x14ac:dyDescent="0.25">
      <c r="A6698" s="2">
        <f t="shared" si="1994"/>
        <v>24</v>
      </c>
      <c r="B6698" s="16">
        <f ca="1">VLOOKUP(A6698,PERIODS!$O$4:$P$33,2,FALSE)</f>
        <v>3.5000000000000003E-2</v>
      </c>
      <c r="C6698" s="15"/>
      <c r="D6698" s="18">
        <v>5000</v>
      </c>
      <c r="E6698" s="34">
        <f t="shared" ca="1" si="1995"/>
        <v>20968.779762598213</v>
      </c>
      <c r="F6698" s="34">
        <f t="shared" ca="1" si="1996"/>
        <v>3500.0000000000005</v>
      </c>
      <c r="G6698" s="69">
        <f t="shared" ca="1" si="1982"/>
        <v>0</v>
      </c>
      <c r="H6698" s="34">
        <f t="shared" ca="1" si="1983"/>
        <v>101.72088881338435</v>
      </c>
      <c r="I6698" s="34">
        <f t="shared" ca="1" si="1984"/>
        <v>3601.7208888133846</v>
      </c>
      <c r="J6698" s="18">
        <f ca="1">SUM(INDIRECT(ADDRESS(ROW(F6698),COLUMN(F6698),4)):INDIRECT(ADDRESS(ROW(F6698)+N$5-1,COLUMN(F6698),4)))</f>
        <v>26000</v>
      </c>
      <c r="K6698" s="18">
        <f t="shared" ca="1" si="1985"/>
        <v>16350</v>
      </c>
      <c r="L6698" s="18">
        <f t="shared" ca="1" si="1997"/>
        <v>16350</v>
      </c>
      <c r="M6698" s="18">
        <f t="shared" ca="1" si="1981"/>
        <v>0</v>
      </c>
      <c r="N6698" s="34">
        <f t="shared" ca="1" si="1986"/>
        <v>17367.05887378483</v>
      </c>
      <c r="P6698" s="18">
        <f t="shared" ca="1" si="1998"/>
        <v>101.72088881338435</v>
      </c>
      <c r="Q6698" s="47">
        <f ca="1">SUM(L$15:L6698)-SUM(M$15:M6698)</f>
        <v>16350</v>
      </c>
      <c r="R6698" s="47" t="str">
        <f t="shared" ca="1" si="1999"/>
        <v>M6701</v>
      </c>
      <c r="S6698" s="40">
        <f t="shared" ca="1" si="1987"/>
        <v>0</v>
      </c>
      <c r="T6698" s="46">
        <f t="shared" ca="1" si="1988"/>
        <v>49</v>
      </c>
      <c r="X6698" s="74">
        <f t="shared" ca="1" si="1989"/>
        <v>0.10172088881338436</v>
      </c>
      <c r="Y6698" s="75">
        <f t="shared" ca="1" si="1990"/>
        <v>0.10172088881338436</v>
      </c>
      <c r="Z6698" s="74">
        <f t="shared" ca="1" si="1991"/>
        <v>1.1070744317433654</v>
      </c>
      <c r="AA6698" s="76">
        <f t="shared" ca="1" si="1992"/>
        <v>101.72088881338435</v>
      </c>
      <c r="AB6698" s="76">
        <f t="shared" ca="1" si="1993"/>
        <v>1107.0744317433655</v>
      </c>
    </row>
    <row r="6699" spans="1:28" x14ac:dyDescent="0.25">
      <c r="A6699" s="2">
        <f t="shared" si="1994"/>
        <v>25</v>
      </c>
      <c r="B6699" s="16">
        <f ca="1">VLOOKUP(A6699,PERIODS!$O$4:$P$33,2,FALSE)</f>
        <v>3.5000000000000003E-2</v>
      </c>
      <c r="C6699" s="15"/>
      <c r="D6699" s="18">
        <v>5000</v>
      </c>
      <c r="E6699" s="34">
        <f t="shared" ca="1" si="1995"/>
        <v>17367.05887378483</v>
      </c>
      <c r="F6699" s="34">
        <f t="shared" ca="1" si="1996"/>
        <v>3500.0000000000005</v>
      </c>
      <c r="G6699" s="69">
        <f t="shared" ca="1" si="1982"/>
        <v>0</v>
      </c>
      <c r="H6699" s="34">
        <f t="shared" ca="1" si="1983"/>
        <v>333.31588480948398</v>
      </c>
      <c r="I6699" s="34">
        <f t="shared" ca="1" si="1984"/>
        <v>3833.3158848094845</v>
      </c>
      <c r="J6699" s="18">
        <f ca="1">SUM(INDIRECT(ADDRESS(ROW(F6699),COLUMN(F6699),4)):INDIRECT(ADDRESS(ROW(F6699)+N$5-1,COLUMN(F6699),4)))</f>
        <v>24900</v>
      </c>
      <c r="K6699" s="18">
        <f t="shared" ca="1" si="1985"/>
        <v>16350</v>
      </c>
      <c r="L6699" s="18">
        <f t="shared" ca="1" si="1997"/>
        <v>0</v>
      </c>
      <c r="M6699" s="18">
        <f t="shared" ca="1" si="1981"/>
        <v>0</v>
      </c>
      <c r="N6699" s="34">
        <f t="shared" ca="1" si="1986"/>
        <v>13533.742988975346</v>
      </c>
      <c r="P6699" s="18">
        <f t="shared" ca="1" si="1998"/>
        <v>333.31588480948398</v>
      </c>
      <c r="Q6699" s="47">
        <f ca="1">SUM(L$15:L6699)-SUM(M$15:M6699)</f>
        <v>16350</v>
      </c>
      <c r="R6699" s="47" t="str">
        <f t="shared" ca="1" si="1999"/>
        <v>M6702</v>
      </c>
      <c r="S6699" s="40">
        <f t="shared" ca="1" si="1987"/>
        <v>0</v>
      </c>
      <c r="T6699" s="46">
        <f t="shared" ca="1" si="1988"/>
        <v>65</v>
      </c>
      <c r="X6699" s="74">
        <f t="shared" ca="1" si="1989"/>
        <v>0.33331588480948399</v>
      </c>
      <c r="Y6699" s="75">
        <f t="shared" ca="1" si="1990"/>
        <v>0.33331588480948399</v>
      </c>
      <c r="Z6699" s="74">
        <f t="shared" ca="1" si="1991"/>
        <v>1.3955880739218525</v>
      </c>
      <c r="AA6699" s="76">
        <f t="shared" ca="1" si="1992"/>
        <v>333.31588480948398</v>
      </c>
      <c r="AB6699" s="76">
        <f t="shared" ca="1" si="1993"/>
        <v>1395.5880739218524</v>
      </c>
    </row>
    <row r="6700" spans="1:28" x14ac:dyDescent="0.25">
      <c r="A6700" s="2">
        <f t="shared" si="1994"/>
        <v>26</v>
      </c>
      <c r="B6700" s="16">
        <f ca="1">VLOOKUP(A6700,PERIODS!$O$4:$P$33,2,FALSE)</f>
        <v>3.5000000000000003E-2</v>
      </c>
      <c r="C6700" s="15"/>
      <c r="D6700" s="18">
        <v>5000</v>
      </c>
      <c r="E6700" s="34">
        <f t="shared" ca="1" si="1995"/>
        <v>13533.742988975346</v>
      </c>
      <c r="F6700" s="34">
        <f t="shared" ca="1" si="1996"/>
        <v>3500.0000000000005</v>
      </c>
      <c r="G6700" s="69">
        <f t="shared" ca="1" si="1982"/>
        <v>0</v>
      </c>
      <c r="H6700" s="34">
        <f t="shared" ca="1" si="1983"/>
        <v>-1385.2635373328887</v>
      </c>
      <c r="I6700" s="34">
        <f t="shared" ca="1" si="1984"/>
        <v>2114.7364626671115</v>
      </c>
      <c r="J6700" s="18">
        <f ca="1">SUM(INDIRECT(ADDRESS(ROW(F6700),COLUMN(F6700),4)):INDIRECT(ADDRESS(ROW(F6700)+N$5-1,COLUMN(F6700),4)))</f>
        <v>23900</v>
      </c>
      <c r="K6700" s="18">
        <f t="shared" ca="1" si="1985"/>
        <v>16350</v>
      </c>
      <c r="L6700" s="18">
        <f t="shared" ca="1" si="1997"/>
        <v>0</v>
      </c>
      <c r="M6700" s="18">
        <f t="shared" ca="1" si="1981"/>
        <v>0</v>
      </c>
      <c r="N6700" s="34">
        <f t="shared" ca="1" si="1986"/>
        <v>11419.006526308234</v>
      </c>
      <c r="P6700" s="18">
        <f t="shared" ca="1" si="1998"/>
        <v>1385.2635373328887</v>
      </c>
      <c r="Q6700" s="47">
        <f ca="1">SUM(L$15:L6700)-SUM(M$15:M6700)</f>
        <v>16350</v>
      </c>
      <c r="R6700" s="47" t="str">
        <f t="shared" ca="1" si="1999"/>
        <v>M6703</v>
      </c>
      <c r="S6700" s="40">
        <f t="shared" ca="1" si="1987"/>
        <v>0</v>
      </c>
      <c r="T6700" s="46">
        <f t="shared" ca="1" si="1988"/>
        <v>20</v>
      </c>
      <c r="X6700" s="74">
        <f t="shared" ca="1" si="1989"/>
        <v>-1.3852635373328888</v>
      </c>
      <c r="Y6700" s="75">
        <f t="shared" ca="1" si="1990"/>
        <v>-1.3852635373328888</v>
      </c>
      <c r="Z6700" s="74">
        <f t="shared" ca="1" si="1991"/>
        <v>0.25025783881711183</v>
      </c>
      <c r="AA6700" s="76">
        <f t="shared" ca="1" si="1992"/>
        <v>-1385.2635373328887</v>
      </c>
      <c r="AB6700" s="76">
        <f t="shared" ca="1" si="1993"/>
        <v>250.25783881711183</v>
      </c>
    </row>
    <row r="6701" spans="1:28" x14ac:dyDescent="0.25">
      <c r="A6701" s="2">
        <f t="shared" si="1994"/>
        <v>27</v>
      </c>
      <c r="B6701" s="16">
        <f ca="1">VLOOKUP(A6701,PERIODS!$O$4:$P$33,2,FALSE)</f>
        <v>3.5000000000000003E-2</v>
      </c>
      <c r="C6701" s="15"/>
      <c r="D6701" s="18">
        <v>5000</v>
      </c>
      <c r="E6701" s="34">
        <f t="shared" ca="1" si="1995"/>
        <v>11419.006526308234</v>
      </c>
      <c r="F6701" s="34">
        <f t="shared" ca="1" si="1996"/>
        <v>3500.0000000000005</v>
      </c>
      <c r="G6701" s="69">
        <f t="shared" ca="1" si="1982"/>
        <v>0</v>
      </c>
      <c r="H6701" s="34">
        <f t="shared" ca="1" si="1983"/>
        <v>1228.627989176244</v>
      </c>
      <c r="I6701" s="34">
        <f t="shared" ca="1" si="1984"/>
        <v>4728.6279891762442</v>
      </c>
      <c r="J6701" s="18">
        <f ca="1">SUM(INDIRECT(ADDRESS(ROW(F6701),COLUMN(F6701),4)):INDIRECT(ADDRESS(ROW(F6701)+N$5-1,COLUMN(F6701),4)))</f>
        <v>22900</v>
      </c>
      <c r="K6701" s="18">
        <f t="shared" ca="1" si="1985"/>
        <v>0</v>
      </c>
      <c r="L6701" s="18">
        <f t="shared" ca="1" si="1997"/>
        <v>0</v>
      </c>
      <c r="M6701" s="18">
        <f t="shared" ca="1" si="1981"/>
        <v>16350</v>
      </c>
      <c r="N6701" s="34">
        <f t="shared" ca="1" si="1986"/>
        <v>23040.37853713199</v>
      </c>
      <c r="P6701" s="18">
        <f t="shared" ca="1" si="1998"/>
        <v>1228.627989176244</v>
      </c>
      <c r="Q6701" s="47">
        <f ca="1">SUM(L$15:L6701)-SUM(M$15:M6701)</f>
        <v>0</v>
      </c>
      <c r="R6701" s="47" t="str">
        <f t="shared" ca="1" si="1999"/>
        <v>M6704</v>
      </c>
      <c r="S6701" s="40">
        <f t="shared" ca="1" si="1987"/>
        <v>0</v>
      </c>
      <c r="T6701" s="46">
        <f t="shared" ca="1" si="1988"/>
        <v>40</v>
      </c>
      <c r="X6701" s="74">
        <f t="shared" ca="1" si="1989"/>
        <v>1.2286279891762439</v>
      </c>
      <c r="Y6701" s="75">
        <f t="shared" ca="1" si="1990"/>
        <v>1.2286279891762439</v>
      </c>
      <c r="Z6701" s="74">
        <f t="shared" ca="1" si="1991"/>
        <v>3.4165387909478473</v>
      </c>
      <c r="AA6701" s="76">
        <f t="shared" ca="1" si="1992"/>
        <v>1228.627989176244</v>
      </c>
      <c r="AB6701" s="76">
        <f t="shared" ca="1" si="1993"/>
        <v>3416.5387909478472</v>
      </c>
    </row>
    <row r="6702" spans="1:28" x14ac:dyDescent="0.25">
      <c r="A6702" s="2">
        <f t="shared" si="1994"/>
        <v>28</v>
      </c>
      <c r="B6702" s="16">
        <f ca="1">VLOOKUP(A6702,PERIODS!$O$4:$P$33,2,FALSE)</f>
        <v>0.04</v>
      </c>
      <c r="C6702" s="15"/>
      <c r="D6702" s="18">
        <v>5000</v>
      </c>
      <c r="E6702" s="34">
        <f t="shared" ca="1" si="1995"/>
        <v>23040.37853713199</v>
      </c>
      <c r="F6702" s="34">
        <f t="shared" ca="1" si="1996"/>
        <v>4000</v>
      </c>
      <c r="G6702" s="69">
        <f t="shared" ca="1" si="1982"/>
        <v>0</v>
      </c>
      <c r="H6702" s="34">
        <f t="shared" ca="1" si="1983"/>
        <v>-68.440159556575907</v>
      </c>
      <c r="I6702" s="34">
        <f t="shared" ca="1" si="1984"/>
        <v>3931.559840443424</v>
      </c>
      <c r="J6702" s="18">
        <f ca="1">SUM(INDIRECT(ADDRESS(ROW(F6702),COLUMN(F6702),4)):INDIRECT(ADDRESS(ROW(F6702)+N$5-1,COLUMN(F6702),4)))</f>
        <v>21900</v>
      </c>
      <c r="K6702" s="18">
        <f t="shared" ca="1" si="1985"/>
        <v>0</v>
      </c>
      <c r="L6702" s="18">
        <f t="shared" ca="1" si="1997"/>
        <v>0</v>
      </c>
      <c r="M6702" s="18">
        <f t="shared" ca="1" si="1981"/>
        <v>0</v>
      </c>
      <c r="N6702" s="34">
        <f t="shared" ca="1" si="1986"/>
        <v>19108.818696688566</v>
      </c>
      <c r="P6702" s="18">
        <f t="shared" ca="1" si="1998"/>
        <v>68.440159556575907</v>
      </c>
      <c r="Q6702" s="47">
        <f ca="1">SUM(L$15:L6702)-SUM(M$15:M6702)</f>
        <v>0</v>
      </c>
      <c r="R6702" s="47" t="str">
        <f t="shared" ca="1" si="1999"/>
        <v>M6705</v>
      </c>
      <c r="S6702" s="40">
        <f t="shared" ca="1" si="1987"/>
        <v>0</v>
      </c>
      <c r="T6702" s="46">
        <f t="shared" ca="1" si="1988"/>
        <v>76</v>
      </c>
      <c r="X6702" s="74">
        <f t="shared" ca="1" si="1989"/>
        <v>-6.8440159556575911E-2</v>
      </c>
      <c r="Y6702" s="75">
        <f t="shared" ca="1" si="1990"/>
        <v>-6.8440159556575911E-2</v>
      </c>
      <c r="Z6702" s="74">
        <f t="shared" ca="1" si="1991"/>
        <v>0.93384934039017575</v>
      </c>
      <c r="AA6702" s="76">
        <f t="shared" ca="1" si="1992"/>
        <v>-68.440159556575907</v>
      </c>
      <c r="AB6702" s="76">
        <f t="shared" ca="1" si="1993"/>
        <v>933.84934039017571</v>
      </c>
    </row>
    <row r="6703" spans="1:28" x14ac:dyDescent="0.25">
      <c r="A6703" s="2">
        <f t="shared" si="1994"/>
        <v>29</v>
      </c>
      <c r="B6703" s="16">
        <f ca="1">VLOOKUP(A6703,PERIODS!$O$4:$P$33,2,FALSE)</f>
        <v>0.04</v>
      </c>
      <c r="C6703" s="15"/>
      <c r="D6703" s="18">
        <v>5000</v>
      </c>
      <c r="E6703" s="34">
        <f t="shared" ca="1" si="1995"/>
        <v>19108.818696688566</v>
      </c>
      <c r="F6703" s="34">
        <f t="shared" ca="1" si="1996"/>
        <v>4000</v>
      </c>
      <c r="G6703" s="69">
        <f t="shared" ca="1" si="1982"/>
        <v>0</v>
      </c>
      <c r="H6703" s="34">
        <f t="shared" ca="1" si="1983"/>
        <v>732.4452104658501</v>
      </c>
      <c r="I6703" s="34">
        <f t="shared" ca="1" si="1984"/>
        <v>4732.4452104658503</v>
      </c>
      <c r="J6703" s="18">
        <f ca="1">SUM(INDIRECT(ADDRESS(ROW(F6703),COLUMN(F6703),4)):INDIRECT(ADDRESS(ROW(F6703)+N$5-1,COLUMN(F6703),4)))</f>
        <v>21200</v>
      </c>
      <c r="K6703" s="18">
        <f t="shared" ca="1" si="1985"/>
        <v>16350</v>
      </c>
      <c r="L6703" s="18">
        <f t="shared" ca="1" si="1997"/>
        <v>16350</v>
      </c>
      <c r="M6703" s="18">
        <f t="shared" ca="1" si="1981"/>
        <v>0</v>
      </c>
      <c r="N6703" s="34">
        <f t="shared" ca="1" si="1986"/>
        <v>14376.373486222716</v>
      </c>
      <c r="P6703" s="18">
        <f t="shared" ca="1" si="1998"/>
        <v>732.4452104658501</v>
      </c>
      <c r="Q6703" s="47">
        <f ca="1">SUM(L$15:L6703)-SUM(M$15:M6703)</f>
        <v>16350</v>
      </c>
      <c r="R6703" s="47" t="str">
        <f t="shared" ca="1" si="1999"/>
        <v>M6706</v>
      </c>
      <c r="S6703" s="40">
        <f t="shared" ca="1" si="1987"/>
        <v>0</v>
      </c>
      <c r="T6703" s="46">
        <f t="shared" ca="1" si="1988"/>
        <v>9</v>
      </c>
      <c r="X6703" s="74">
        <f t="shared" ca="1" si="1989"/>
        <v>0.73244521046585009</v>
      </c>
      <c r="Y6703" s="75">
        <f t="shared" ca="1" si="1990"/>
        <v>0.73244521046585009</v>
      </c>
      <c r="Z6703" s="74">
        <f t="shared" ca="1" si="1991"/>
        <v>2.0801608250626127</v>
      </c>
      <c r="AA6703" s="76">
        <f t="shared" ca="1" si="1992"/>
        <v>732.4452104658501</v>
      </c>
      <c r="AB6703" s="76">
        <f t="shared" ca="1" si="1993"/>
        <v>2080.1608250626127</v>
      </c>
    </row>
    <row r="6704" spans="1:28" x14ac:dyDescent="0.25">
      <c r="A6704" s="2">
        <f t="shared" si="1994"/>
        <v>30</v>
      </c>
      <c r="B6704" s="16">
        <f ca="1">VLOOKUP(A6704,PERIODS!$O$4:$P$33,2,FALSE)</f>
        <v>0.04</v>
      </c>
      <c r="C6704" s="15"/>
      <c r="D6704" s="18">
        <v>5000</v>
      </c>
      <c r="E6704" s="34">
        <f t="shared" ca="1" si="1995"/>
        <v>14376.373486222716</v>
      </c>
      <c r="F6704" s="34">
        <f t="shared" ca="1" si="1996"/>
        <v>4000</v>
      </c>
      <c r="G6704" s="69">
        <f t="shared" ca="1" si="1982"/>
        <v>0</v>
      </c>
      <c r="H6704" s="34">
        <f t="shared" ca="1" si="1983"/>
        <v>31.656120266466996</v>
      </c>
      <c r="I6704" s="34">
        <f t="shared" ca="1" si="1984"/>
        <v>4031.656120266467</v>
      </c>
      <c r="J6704" s="18">
        <f ca="1">SUM(INDIRECT(ADDRESS(ROW(F6704),COLUMN(F6704),4)):INDIRECT(ADDRESS(ROW(F6704)+N$5-1,COLUMN(F6704),4)))</f>
        <v>20500</v>
      </c>
      <c r="K6704" s="18">
        <f t="shared" ca="1" si="1985"/>
        <v>16350</v>
      </c>
      <c r="L6704" s="18">
        <f t="shared" ca="1" si="1997"/>
        <v>0</v>
      </c>
      <c r="M6704" s="18">
        <f t="shared" ca="1" si="1981"/>
        <v>0</v>
      </c>
      <c r="N6704" s="34">
        <f t="shared" ca="1" si="1986"/>
        <v>10344.717365956249</v>
      </c>
      <c r="P6704" s="18">
        <f t="shared" ca="1" si="1998"/>
        <v>31.656120266466996</v>
      </c>
      <c r="Q6704" s="47">
        <f ca="1">SUM(L$15:L6704)-SUM(M$15:M6704)</f>
        <v>16350</v>
      </c>
      <c r="R6704" s="47" t="str">
        <f t="shared" ca="1" si="1999"/>
        <v>M6707</v>
      </c>
      <c r="S6704" s="40">
        <f t="shared" ca="1" si="1987"/>
        <v>0</v>
      </c>
      <c r="T6704" s="46">
        <f t="shared" ca="1" si="1988"/>
        <v>60</v>
      </c>
      <c r="X6704" s="74">
        <f t="shared" ca="1" si="1989"/>
        <v>3.1656120266466997E-2</v>
      </c>
      <c r="Y6704" s="75">
        <f t="shared" ca="1" si="1990"/>
        <v>3.1656120266466997E-2</v>
      </c>
      <c r="Z6704" s="74">
        <f t="shared" ca="1" si="1991"/>
        <v>1.0321625045028149</v>
      </c>
      <c r="AA6704" s="76">
        <f t="shared" ca="1" si="1992"/>
        <v>31.656120266466996</v>
      </c>
      <c r="AB6704" s="76">
        <f t="shared" ca="1" si="1993"/>
        <v>1032.162504502815</v>
      </c>
    </row>
    <row r="6705" spans="1:28" x14ac:dyDescent="0.25">
      <c r="A6705" s="2">
        <f t="shared" si="1994"/>
        <v>1</v>
      </c>
      <c r="B6705" s="16">
        <f ca="1">VLOOKUP(A6705,PERIODS!$O$4:$P$33,2,FALSE)</f>
        <v>2.4E-2</v>
      </c>
      <c r="C6705" s="15"/>
      <c r="D6705" s="18">
        <v>5000</v>
      </c>
      <c r="E6705" s="34">
        <f t="shared" ca="1" si="1995"/>
        <v>10344.717365956249</v>
      </c>
      <c r="F6705" s="34">
        <f t="shared" ca="1" si="1996"/>
        <v>2400</v>
      </c>
      <c r="G6705" s="69">
        <f t="shared" ca="1" si="1982"/>
        <v>0</v>
      </c>
      <c r="H6705" s="34">
        <f t="shared" ca="1" si="1983"/>
        <v>1206.4758726615717</v>
      </c>
      <c r="I6705" s="34">
        <f t="shared" ca="1" si="1984"/>
        <v>3606.4758726615719</v>
      </c>
      <c r="J6705" s="18">
        <f ca="1">SUM(INDIRECT(ADDRESS(ROW(F6705),COLUMN(F6705),4)):INDIRECT(ADDRESS(ROW(F6705)+N$5-1,COLUMN(F6705),4)))</f>
        <v>19800</v>
      </c>
      <c r="K6705" s="18">
        <f t="shared" ca="1" si="1985"/>
        <v>16350</v>
      </c>
      <c r="L6705" s="18">
        <f t="shared" ca="1" si="1997"/>
        <v>0</v>
      </c>
      <c r="M6705" s="18">
        <f t="shared" ca="1" si="1981"/>
        <v>0</v>
      </c>
      <c r="N6705" s="34">
        <f t="shared" ca="1" si="1986"/>
        <v>6738.2414932946767</v>
      </c>
      <c r="P6705" s="18">
        <f t="shared" ca="1" si="1998"/>
        <v>1206.4758726615717</v>
      </c>
      <c r="Q6705" s="47">
        <f ca="1">SUM(L$15:L6705)-SUM(M$15:M6705)</f>
        <v>16350</v>
      </c>
      <c r="R6705" s="47" t="str">
        <f t="shared" ca="1" si="1999"/>
        <v>M6708</v>
      </c>
      <c r="S6705" s="40">
        <f t="shared" ca="1" si="1987"/>
        <v>0</v>
      </c>
      <c r="T6705" s="46">
        <f t="shared" ca="1" si="1988"/>
        <v>75</v>
      </c>
      <c r="X6705" s="74">
        <f t="shared" ca="1" si="1989"/>
        <v>1.2064758726615716</v>
      </c>
      <c r="Y6705" s="75">
        <f t="shared" ca="1" si="1990"/>
        <v>1.2064758726615716</v>
      </c>
      <c r="Z6705" s="74">
        <f t="shared" ca="1" si="1991"/>
        <v>3.3416873454219518</v>
      </c>
      <c r="AA6705" s="76">
        <f t="shared" ca="1" si="1992"/>
        <v>1206.4758726615717</v>
      </c>
      <c r="AB6705" s="76">
        <f t="shared" ca="1" si="1993"/>
        <v>3341.6873454219517</v>
      </c>
    </row>
    <row r="6706" spans="1:28" x14ac:dyDescent="0.25">
      <c r="A6706" s="2">
        <f t="shared" si="1994"/>
        <v>2</v>
      </c>
      <c r="B6706" s="16">
        <f ca="1">VLOOKUP(A6706,PERIODS!$O$4:$P$33,2,FALSE)</f>
        <v>2.5000000000000001E-2</v>
      </c>
      <c r="C6706" s="15"/>
      <c r="D6706" s="18">
        <v>5000</v>
      </c>
      <c r="E6706" s="34">
        <f t="shared" ca="1" si="1995"/>
        <v>6738.2414932946767</v>
      </c>
      <c r="F6706" s="34">
        <f t="shared" ca="1" si="1996"/>
        <v>2500</v>
      </c>
      <c r="G6706" s="69">
        <f t="shared" ca="1" si="1982"/>
        <v>0</v>
      </c>
      <c r="H6706" s="34">
        <f t="shared" ca="1" si="1983"/>
        <v>-848.48030478422925</v>
      </c>
      <c r="I6706" s="34">
        <f t="shared" ca="1" si="1984"/>
        <v>1651.5196952157708</v>
      </c>
      <c r="J6706" s="18">
        <f ca="1">SUM(INDIRECT(ADDRESS(ROW(F6706),COLUMN(F6706),4)):INDIRECT(ADDRESS(ROW(F6706)+N$5-1,COLUMN(F6706),4)))</f>
        <v>20700</v>
      </c>
      <c r="K6706" s="18">
        <f t="shared" ca="1" si="1985"/>
        <v>0</v>
      </c>
      <c r="L6706" s="18">
        <f t="shared" ca="1" si="1997"/>
        <v>0</v>
      </c>
      <c r="M6706" s="18">
        <f t="shared" ca="1" si="1981"/>
        <v>16350</v>
      </c>
      <c r="N6706" s="34">
        <f t="shared" ca="1" si="1986"/>
        <v>21436.721798078906</v>
      </c>
      <c r="P6706" s="18">
        <f t="shared" ca="1" si="1998"/>
        <v>848.48030478422925</v>
      </c>
      <c r="Q6706" s="47">
        <f ca="1">SUM(L$15:L6706)-SUM(M$15:M6706)</f>
        <v>0</v>
      </c>
      <c r="R6706" s="47" t="str">
        <f t="shared" ca="1" si="1999"/>
        <v>M6709</v>
      </c>
      <c r="S6706" s="40">
        <f t="shared" ca="1" si="1987"/>
        <v>0</v>
      </c>
      <c r="T6706" s="46">
        <f t="shared" ca="1" si="1988"/>
        <v>41</v>
      </c>
      <c r="X6706" s="74">
        <f t="shared" ca="1" si="1989"/>
        <v>-0.8484803047842292</v>
      </c>
      <c r="Y6706" s="75">
        <f t="shared" ca="1" si="1990"/>
        <v>-0.8484803047842292</v>
      </c>
      <c r="Z6706" s="74">
        <f t="shared" ca="1" si="1991"/>
        <v>0.42806496617780909</v>
      </c>
      <c r="AA6706" s="76">
        <f t="shared" ca="1" si="1992"/>
        <v>-848.48030478422925</v>
      </c>
      <c r="AB6706" s="76">
        <f t="shared" ca="1" si="1993"/>
        <v>428.06496617780908</v>
      </c>
    </row>
    <row r="6707" spans="1:28" x14ac:dyDescent="0.25">
      <c r="A6707" s="2">
        <f t="shared" si="1994"/>
        <v>3</v>
      </c>
      <c r="B6707" s="16">
        <f ca="1">VLOOKUP(A6707,PERIODS!$O$4:$P$33,2,FALSE)</f>
        <v>2.5000000000000001E-2</v>
      </c>
      <c r="C6707" s="15"/>
      <c r="D6707" s="18">
        <v>5000</v>
      </c>
      <c r="E6707" s="34">
        <f t="shared" ca="1" si="1995"/>
        <v>21436.721798078906</v>
      </c>
      <c r="F6707" s="34">
        <f t="shared" ca="1" si="1996"/>
        <v>2500</v>
      </c>
      <c r="G6707" s="69">
        <f t="shared" ca="1" si="1982"/>
        <v>0</v>
      </c>
      <c r="H6707" s="34">
        <f t="shared" ca="1" si="1983"/>
        <v>-297.2695342102715</v>
      </c>
      <c r="I6707" s="34">
        <f t="shared" ca="1" si="1984"/>
        <v>2202.7304657897284</v>
      </c>
      <c r="J6707" s="18">
        <f ca="1">SUM(INDIRECT(ADDRESS(ROW(F6707),COLUMN(F6707),4)):INDIRECT(ADDRESS(ROW(F6707)+N$5-1,COLUMN(F6707),4)))</f>
        <v>21500</v>
      </c>
      <c r="K6707" s="18">
        <f t="shared" ca="1" si="1985"/>
        <v>16350</v>
      </c>
      <c r="L6707" s="18">
        <f t="shared" ca="1" si="1997"/>
        <v>16350</v>
      </c>
      <c r="M6707" s="18">
        <f t="shared" ca="1" si="1981"/>
        <v>0</v>
      </c>
      <c r="N6707" s="34">
        <f t="shared" ca="1" si="1986"/>
        <v>19233.991332289177</v>
      </c>
      <c r="P6707" s="18">
        <f t="shared" ca="1" si="1998"/>
        <v>297.2695342102715</v>
      </c>
      <c r="Q6707" s="47">
        <f ca="1">SUM(L$15:L6707)-SUM(M$15:M6707)</f>
        <v>16350</v>
      </c>
      <c r="R6707" s="47" t="str">
        <f t="shared" ca="1" si="1999"/>
        <v>M6710</v>
      </c>
      <c r="S6707" s="40">
        <f t="shared" ca="1" si="1987"/>
        <v>0</v>
      </c>
      <c r="T6707" s="46">
        <f t="shared" ca="1" si="1988"/>
        <v>1</v>
      </c>
      <c r="X6707" s="74">
        <f t="shared" ca="1" si="1989"/>
        <v>-0.29726953421027152</v>
      </c>
      <c r="Y6707" s="75">
        <f t="shared" ca="1" si="1990"/>
        <v>-0.29726953421027152</v>
      </c>
      <c r="Z6707" s="74">
        <f t="shared" ca="1" si="1991"/>
        <v>0.74284376356903337</v>
      </c>
      <c r="AA6707" s="76">
        <f t="shared" ca="1" si="1992"/>
        <v>-297.2695342102715</v>
      </c>
      <c r="AB6707" s="76">
        <f t="shared" ca="1" si="1993"/>
        <v>742.8437635690334</v>
      </c>
    </row>
    <row r="6708" spans="1:28" x14ac:dyDescent="0.25">
      <c r="A6708" s="2">
        <f t="shared" si="1994"/>
        <v>4</v>
      </c>
      <c r="B6708" s="16">
        <f ca="1">VLOOKUP(A6708,PERIODS!$O$4:$P$33,2,FALSE)</f>
        <v>2.5000000000000001E-2</v>
      </c>
      <c r="C6708" s="15"/>
      <c r="D6708" s="18">
        <v>5000</v>
      </c>
      <c r="E6708" s="34">
        <f t="shared" ca="1" si="1995"/>
        <v>19233.991332289177</v>
      </c>
      <c r="F6708" s="34">
        <f t="shared" ca="1" si="1996"/>
        <v>2500</v>
      </c>
      <c r="G6708" s="69">
        <f t="shared" ca="1" si="1982"/>
        <v>0</v>
      </c>
      <c r="H6708" s="34">
        <f t="shared" ca="1" si="1983"/>
        <v>-150.07376721116393</v>
      </c>
      <c r="I6708" s="34">
        <f t="shared" ca="1" si="1984"/>
        <v>2349.9262327888359</v>
      </c>
      <c r="J6708" s="18">
        <f ca="1">SUM(INDIRECT(ADDRESS(ROW(F6708),COLUMN(F6708),4)):INDIRECT(ADDRESS(ROW(F6708)+N$5-1,COLUMN(F6708),4)))</f>
        <v>22300</v>
      </c>
      <c r="K6708" s="18">
        <f t="shared" ca="1" si="1985"/>
        <v>16350</v>
      </c>
      <c r="L6708" s="18">
        <f t="shared" ca="1" si="1997"/>
        <v>0</v>
      </c>
      <c r="M6708" s="18">
        <f t="shared" ca="1" si="1981"/>
        <v>0</v>
      </c>
      <c r="N6708" s="34">
        <f t="shared" ca="1" si="1986"/>
        <v>16884.065099500342</v>
      </c>
      <c r="P6708" s="18">
        <f t="shared" ca="1" si="1998"/>
        <v>150.07376721116393</v>
      </c>
      <c r="Q6708" s="47">
        <f ca="1">SUM(L$15:L6708)-SUM(M$15:M6708)</f>
        <v>16350</v>
      </c>
      <c r="R6708" s="47" t="str">
        <f t="shared" ca="1" si="1999"/>
        <v>M6711</v>
      </c>
      <c r="S6708" s="40">
        <f t="shared" ca="1" si="1987"/>
        <v>0</v>
      </c>
      <c r="T6708" s="46">
        <f t="shared" ca="1" si="1988"/>
        <v>54</v>
      </c>
      <c r="X6708" s="74">
        <f t="shared" ca="1" si="1989"/>
        <v>-0.15007376721116392</v>
      </c>
      <c r="Y6708" s="75">
        <f t="shared" ca="1" si="1990"/>
        <v>-0.15007376721116392</v>
      </c>
      <c r="Z6708" s="74">
        <f t="shared" ca="1" si="1991"/>
        <v>0.86064448673976768</v>
      </c>
      <c r="AA6708" s="76">
        <f t="shared" ca="1" si="1992"/>
        <v>-150.07376721116393</v>
      </c>
      <c r="AB6708" s="76">
        <f t="shared" ca="1" si="1993"/>
        <v>860.64448673976767</v>
      </c>
    </row>
    <row r="6709" spans="1:28" x14ac:dyDescent="0.25">
      <c r="A6709" s="2">
        <f t="shared" si="1994"/>
        <v>5</v>
      </c>
      <c r="B6709" s="16">
        <f ca="1">VLOOKUP(A6709,PERIODS!$O$4:$P$33,2,FALSE)</f>
        <v>3.3000000000000002E-2</v>
      </c>
      <c r="C6709" s="15"/>
      <c r="D6709" s="18">
        <v>5000</v>
      </c>
      <c r="E6709" s="34">
        <f t="shared" ca="1" si="1995"/>
        <v>16884.065099500342</v>
      </c>
      <c r="F6709" s="34">
        <f t="shared" ca="1" si="1996"/>
        <v>3300</v>
      </c>
      <c r="G6709" s="69">
        <f t="shared" ca="1" si="1982"/>
        <v>0</v>
      </c>
      <c r="H6709" s="34">
        <f t="shared" ca="1" si="1983"/>
        <v>-936.4295619508149</v>
      </c>
      <c r="I6709" s="34">
        <f t="shared" ca="1" si="1984"/>
        <v>2363.5704380491852</v>
      </c>
      <c r="J6709" s="18">
        <f ca="1">SUM(INDIRECT(ADDRESS(ROW(F6709),COLUMN(F6709),4)):INDIRECT(ADDRESS(ROW(F6709)+N$5-1,COLUMN(F6709),4)))</f>
        <v>23100</v>
      </c>
      <c r="K6709" s="18">
        <f t="shared" ca="1" si="1985"/>
        <v>16350</v>
      </c>
      <c r="L6709" s="18">
        <f t="shared" ca="1" si="1997"/>
        <v>0</v>
      </c>
      <c r="M6709" s="18">
        <f t="shared" ca="1" si="1981"/>
        <v>0</v>
      </c>
      <c r="N6709" s="34">
        <f t="shared" ca="1" si="1986"/>
        <v>14520.494661451157</v>
      </c>
      <c r="P6709" s="18">
        <f t="shared" ca="1" si="1998"/>
        <v>936.4295619508149</v>
      </c>
      <c r="Q6709" s="47">
        <f ca="1">SUM(L$15:L6709)-SUM(M$15:M6709)</f>
        <v>16350</v>
      </c>
      <c r="R6709" s="47" t="str">
        <f t="shared" ca="1" si="1999"/>
        <v>M6712</v>
      </c>
      <c r="S6709" s="40">
        <f t="shared" ca="1" si="1987"/>
        <v>0</v>
      </c>
      <c r="T6709" s="46">
        <f t="shared" ca="1" si="1988"/>
        <v>63</v>
      </c>
      <c r="X6709" s="74">
        <f t="shared" ca="1" si="1989"/>
        <v>-0.93642956195081495</v>
      </c>
      <c r="Y6709" s="75">
        <f t="shared" ca="1" si="1990"/>
        <v>-0.93642956195081495</v>
      </c>
      <c r="Z6709" s="74">
        <f t="shared" ca="1" si="1991"/>
        <v>0.39202504067817318</v>
      </c>
      <c r="AA6709" s="76">
        <f t="shared" ca="1" si="1992"/>
        <v>-936.4295619508149</v>
      </c>
      <c r="AB6709" s="76">
        <f t="shared" ca="1" si="1993"/>
        <v>392.02504067817318</v>
      </c>
    </row>
    <row r="6710" spans="1:28" x14ac:dyDescent="0.25">
      <c r="A6710" s="2">
        <f t="shared" si="1994"/>
        <v>6</v>
      </c>
      <c r="B6710" s="16">
        <f ca="1">VLOOKUP(A6710,PERIODS!$O$4:$P$33,2,FALSE)</f>
        <v>3.3000000000000002E-2</v>
      </c>
      <c r="C6710" s="15"/>
      <c r="D6710" s="18">
        <v>5000</v>
      </c>
      <c r="E6710" s="34">
        <f t="shared" ca="1" si="1995"/>
        <v>14520.494661451157</v>
      </c>
      <c r="F6710" s="34">
        <f t="shared" ca="1" si="1996"/>
        <v>3300</v>
      </c>
      <c r="G6710" s="69">
        <f t="shared" ca="1" si="1982"/>
        <v>0</v>
      </c>
      <c r="H6710" s="34">
        <f t="shared" ca="1" si="1983"/>
        <v>1329.2195200930867</v>
      </c>
      <c r="I6710" s="34">
        <f t="shared" ca="1" si="1984"/>
        <v>4629.2195200930864</v>
      </c>
      <c r="J6710" s="18">
        <f ca="1">SUM(INDIRECT(ADDRESS(ROW(F6710),COLUMN(F6710),4)):INDIRECT(ADDRESS(ROW(F6710)+N$5-1,COLUMN(F6710),4)))</f>
        <v>23100</v>
      </c>
      <c r="K6710" s="18">
        <f t="shared" ca="1" si="1985"/>
        <v>0</v>
      </c>
      <c r="L6710" s="18">
        <f t="shared" ca="1" si="1997"/>
        <v>0</v>
      </c>
      <c r="M6710" s="18">
        <f t="shared" ca="1" si="1981"/>
        <v>16350</v>
      </c>
      <c r="N6710" s="34">
        <f t="shared" ca="1" si="1986"/>
        <v>26241.27514135807</v>
      </c>
      <c r="P6710" s="18">
        <f t="shared" ca="1" si="1998"/>
        <v>1329.2195200930867</v>
      </c>
      <c r="Q6710" s="47">
        <f ca="1">SUM(L$15:L6710)-SUM(M$15:M6710)</f>
        <v>0</v>
      </c>
      <c r="R6710" s="47" t="str">
        <f t="shared" ca="1" si="1999"/>
        <v>M6713</v>
      </c>
      <c r="S6710" s="40">
        <f t="shared" ca="1" si="1987"/>
        <v>0</v>
      </c>
      <c r="T6710" s="46">
        <f t="shared" ca="1" si="1988"/>
        <v>56</v>
      </c>
      <c r="X6710" s="74">
        <f t="shared" ca="1" si="1989"/>
        <v>1.3292195200930867</v>
      </c>
      <c r="Y6710" s="75">
        <f t="shared" ca="1" si="1990"/>
        <v>1.3292195200930867</v>
      </c>
      <c r="Z6710" s="74">
        <f t="shared" ca="1" si="1991"/>
        <v>3.7780935104872539</v>
      </c>
      <c r="AA6710" s="76">
        <f t="shared" ca="1" si="1992"/>
        <v>1329.2195200930867</v>
      </c>
      <c r="AB6710" s="76">
        <f t="shared" ca="1" si="1993"/>
        <v>3778.0935104872538</v>
      </c>
    </row>
    <row r="6711" spans="1:28" x14ac:dyDescent="0.25">
      <c r="A6711" s="2">
        <f t="shared" si="1994"/>
        <v>7</v>
      </c>
      <c r="B6711" s="16">
        <f ca="1">VLOOKUP(A6711,PERIODS!$O$4:$P$33,2,FALSE)</f>
        <v>3.3000000000000002E-2</v>
      </c>
      <c r="C6711" s="15"/>
      <c r="D6711" s="18">
        <v>5000</v>
      </c>
      <c r="E6711" s="34">
        <f t="shared" ca="1" si="1995"/>
        <v>26241.27514135807</v>
      </c>
      <c r="F6711" s="34">
        <f t="shared" ca="1" si="1996"/>
        <v>3300</v>
      </c>
      <c r="G6711" s="69">
        <f t="shared" ca="1" si="1982"/>
        <v>0</v>
      </c>
      <c r="H6711" s="34">
        <f t="shared" ca="1" si="1983"/>
        <v>187.67237505263637</v>
      </c>
      <c r="I6711" s="34">
        <f t="shared" ca="1" si="1984"/>
        <v>3487.6723750526362</v>
      </c>
      <c r="J6711" s="18">
        <f ca="1">SUM(INDIRECT(ADDRESS(ROW(F6711),COLUMN(F6711),4)):INDIRECT(ADDRESS(ROW(F6711)+N$5-1,COLUMN(F6711),4)))</f>
        <v>23100</v>
      </c>
      <c r="K6711" s="18">
        <f t="shared" ca="1" si="1985"/>
        <v>0</v>
      </c>
      <c r="L6711" s="18">
        <f t="shared" ca="1" si="1997"/>
        <v>0</v>
      </c>
      <c r="M6711" s="18">
        <f t="shared" ca="1" si="1981"/>
        <v>0</v>
      </c>
      <c r="N6711" s="34">
        <f t="shared" ca="1" si="1986"/>
        <v>22753.602766305434</v>
      </c>
      <c r="P6711" s="18">
        <f t="shared" ca="1" si="1998"/>
        <v>187.67237505263637</v>
      </c>
      <c r="Q6711" s="47">
        <f ca="1">SUM(L$15:L6711)-SUM(M$15:M6711)</f>
        <v>0</v>
      </c>
      <c r="R6711" s="47" t="str">
        <f t="shared" ca="1" si="1999"/>
        <v>M6714</v>
      </c>
      <c r="S6711" s="40">
        <f t="shared" ca="1" si="1987"/>
        <v>0</v>
      </c>
      <c r="T6711" s="46">
        <f t="shared" ca="1" si="1988"/>
        <v>9</v>
      </c>
      <c r="X6711" s="74">
        <f t="shared" ca="1" si="1989"/>
        <v>0.18767237505263637</v>
      </c>
      <c r="Y6711" s="75">
        <f t="shared" ca="1" si="1990"/>
        <v>0.18767237505263637</v>
      </c>
      <c r="Z6711" s="74">
        <f t="shared" ca="1" si="1991"/>
        <v>1.2064381913452014</v>
      </c>
      <c r="AA6711" s="76">
        <f t="shared" ca="1" si="1992"/>
        <v>187.67237505263637</v>
      </c>
      <c r="AB6711" s="76">
        <f t="shared" ca="1" si="1993"/>
        <v>1206.4381913452014</v>
      </c>
    </row>
    <row r="6712" spans="1:28" x14ac:dyDescent="0.25">
      <c r="A6712" s="2">
        <f t="shared" si="1994"/>
        <v>8</v>
      </c>
      <c r="B6712" s="16">
        <f ca="1">VLOOKUP(A6712,PERIODS!$O$4:$P$33,2,FALSE)</f>
        <v>3.3000000000000002E-2</v>
      </c>
      <c r="C6712" s="15"/>
      <c r="D6712" s="18">
        <v>5000</v>
      </c>
      <c r="E6712" s="34">
        <f t="shared" ca="1" si="1995"/>
        <v>22753.602766305434</v>
      </c>
      <c r="F6712" s="34">
        <f t="shared" ca="1" si="1996"/>
        <v>3300</v>
      </c>
      <c r="G6712" s="69">
        <f t="shared" ca="1" si="1982"/>
        <v>0</v>
      </c>
      <c r="H6712" s="34">
        <f t="shared" ca="1" si="1983"/>
        <v>706.70228915444591</v>
      </c>
      <c r="I6712" s="34">
        <f t="shared" ca="1" si="1984"/>
        <v>4006.7022891544457</v>
      </c>
      <c r="J6712" s="18">
        <f ca="1">SUM(INDIRECT(ADDRESS(ROW(F6712),COLUMN(F6712),4)):INDIRECT(ADDRESS(ROW(F6712)+N$5-1,COLUMN(F6712),4)))</f>
        <v>23100</v>
      </c>
      <c r="K6712" s="18">
        <f t="shared" ca="1" si="1985"/>
        <v>16350</v>
      </c>
      <c r="L6712" s="18">
        <f t="shared" ca="1" si="1997"/>
        <v>16350</v>
      </c>
      <c r="M6712" s="18">
        <f t="shared" ca="1" si="1981"/>
        <v>0</v>
      </c>
      <c r="N6712" s="34">
        <f t="shared" ca="1" si="1986"/>
        <v>18746.900477150986</v>
      </c>
      <c r="P6712" s="18">
        <f t="shared" ca="1" si="1998"/>
        <v>706.70228915444591</v>
      </c>
      <c r="Q6712" s="47">
        <f ca="1">SUM(L$15:L6712)-SUM(M$15:M6712)</f>
        <v>16350</v>
      </c>
      <c r="R6712" s="47" t="str">
        <f t="shared" ca="1" si="1999"/>
        <v>M6715</v>
      </c>
      <c r="S6712" s="40">
        <f t="shared" ca="1" si="1987"/>
        <v>0</v>
      </c>
      <c r="T6712" s="46">
        <f t="shared" ca="1" si="1988"/>
        <v>15</v>
      </c>
      <c r="X6712" s="74">
        <f t="shared" ca="1" si="1989"/>
        <v>0.70670228915444588</v>
      </c>
      <c r="Y6712" s="75">
        <f t="shared" ca="1" si="1990"/>
        <v>0.70670228915444588</v>
      </c>
      <c r="Z6712" s="74">
        <f t="shared" ca="1" si="1991"/>
        <v>2.0272947911886456</v>
      </c>
      <c r="AA6712" s="76">
        <f t="shared" ca="1" si="1992"/>
        <v>706.70228915444591</v>
      </c>
      <c r="AB6712" s="76">
        <f t="shared" ca="1" si="1993"/>
        <v>2027.2947911886456</v>
      </c>
    </row>
    <row r="6713" spans="1:28" x14ac:dyDescent="0.25">
      <c r="A6713" s="2">
        <f t="shared" si="1994"/>
        <v>9</v>
      </c>
      <c r="B6713" s="16">
        <f ca="1">VLOOKUP(A6713,PERIODS!$O$4:$P$33,2,FALSE)</f>
        <v>3.3000000000000002E-2</v>
      </c>
      <c r="C6713" s="15"/>
      <c r="D6713" s="18">
        <v>5000</v>
      </c>
      <c r="E6713" s="34">
        <f t="shared" ca="1" si="1995"/>
        <v>18746.900477150986</v>
      </c>
      <c r="F6713" s="34">
        <f t="shared" ca="1" si="1996"/>
        <v>3300</v>
      </c>
      <c r="G6713" s="69">
        <f t="shared" ca="1" si="1982"/>
        <v>0</v>
      </c>
      <c r="H6713" s="34">
        <f t="shared" ca="1" si="1983"/>
        <v>505.27652910274543</v>
      </c>
      <c r="I6713" s="34">
        <f t="shared" ca="1" si="1984"/>
        <v>3805.2765291027454</v>
      </c>
      <c r="J6713" s="18">
        <f ca="1">SUM(INDIRECT(ADDRESS(ROW(F6713),COLUMN(F6713),4)):INDIRECT(ADDRESS(ROW(F6713)+N$5-1,COLUMN(F6713),4)))</f>
        <v>23100</v>
      </c>
      <c r="K6713" s="18">
        <f t="shared" ca="1" si="1985"/>
        <v>16350</v>
      </c>
      <c r="L6713" s="18">
        <f t="shared" ca="1" si="1997"/>
        <v>0</v>
      </c>
      <c r="M6713" s="18">
        <f t="shared" ca="1" si="1981"/>
        <v>0</v>
      </c>
      <c r="N6713" s="34">
        <f t="shared" ca="1" si="1986"/>
        <v>14941.62394804824</v>
      </c>
      <c r="P6713" s="18">
        <f t="shared" ca="1" si="1998"/>
        <v>505.27652910274543</v>
      </c>
      <c r="Q6713" s="47">
        <f ca="1">SUM(L$15:L6713)-SUM(M$15:M6713)</f>
        <v>16350</v>
      </c>
      <c r="R6713" s="47" t="str">
        <f t="shared" ca="1" si="1999"/>
        <v>M6716</v>
      </c>
      <c r="S6713" s="40">
        <f t="shared" ca="1" si="1987"/>
        <v>0</v>
      </c>
      <c r="T6713" s="46">
        <f t="shared" ca="1" si="1988"/>
        <v>15</v>
      </c>
      <c r="X6713" s="74">
        <f t="shared" ca="1" si="1989"/>
        <v>0.50527652910274545</v>
      </c>
      <c r="Y6713" s="75">
        <f t="shared" ca="1" si="1990"/>
        <v>0.50527652910274545</v>
      </c>
      <c r="Z6713" s="74">
        <f t="shared" ca="1" si="1991"/>
        <v>1.657443788539396</v>
      </c>
      <c r="AA6713" s="76">
        <f t="shared" ca="1" si="1992"/>
        <v>505.27652910274543</v>
      </c>
      <c r="AB6713" s="76">
        <f t="shared" ca="1" si="1993"/>
        <v>1657.4437885393961</v>
      </c>
    </row>
    <row r="6714" spans="1:28" x14ac:dyDescent="0.25">
      <c r="A6714" s="2">
        <f t="shared" si="1994"/>
        <v>10</v>
      </c>
      <c r="B6714" s="16">
        <f ca="1">VLOOKUP(A6714,PERIODS!$O$4:$P$33,2,FALSE)</f>
        <v>3.3000000000000002E-2</v>
      </c>
      <c r="C6714" s="15"/>
      <c r="D6714" s="18">
        <v>5000</v>
      </c>
      <c r="E6714" s="34">
        <f t="shared" ca="1" si="1995"/>
        <v>14941.62394804824</v>
      </c>
      <c r="F6714" s="34">
        <f t="shared" ca="1" si="1996"/>
        <v>3300</v>
      </c>
      <c r="G6714" s="69">
        <f t="shared" ca="1" si="1982"/>
        <v>0</v>
      </c>
      <c r="H6714" s="34">
        <f t="shared" ca="1" si="1983"/>
        <v>923.48786689944779</v>
      </c>
      <c r="I6714" s="34">
        <f t="shared" ca="1" si="1984"/>
        <v>4223.4878668994479</v>
      </c>
      <c r="J6714" s="18">
        <f ca="1">SUM(INDIRECT(ADDRESS(ROW(F6714),COLUMN(F6714),4)):INDIRECT(ADDRESS(ROW(F6714)+N$5-1,COLUMN(F6714),4)))</f>
        <v>23100</v>
      </c>
      <c r="K6714" s="18">
        <f t="shared" ca="1" si="1985"/>
        <v>16350</v>
      </c>
      <c r="L6714" s="18">
        <f t="shared" ca="1" si="1997"/>
        <v>0</v>
      </c>
      <c r="M6714" s="18">
        <f t="shared" ca="1" si="1981"/>
        <v>0</v>
      </c>
      <c r="N6714" s="34">
        <f t="shared" ca="1" si="1986"/>
        <v>10718.136081148792</v>
      </c>
      <c r="P6714" s="18">
        <f t="shared" ca="1" si="1998"/>
        <v>923.48786689944779</v>
      </c>
      <c r="Q6714" s="47">
        <f ca="1">SUM(L$15:L6714)-SUM(M$15:M6714)</f>
        <v>16350</v>
      </c>
      <c r="R6714" s="47" t="str">
        <f t="shared" ca="1" si="1999"/>
        <v>M6717</v>
      </c>
      <c r="S6714" s="40">
        <f t="shared" ca="1" si="1987"/>
        <v>0</v>
      </c>
      <c r="T6714" s="46">
        <f t="shared" ca="1" si="1988"/>
        <v>39</v>
      </c>
      <c r="X6714" s="74">
        <f t="shared" ca="1" si="1989"/>
        <v>0.92348786689944784</v>
      </c>
      <c r="Y6714" s="75">
        <f t="shared" ca="1" si="1990"/>
        <v>0.92348786689944784</v>
      </c>
      <c r="Z6714" s="74">
        <f t="shared" ca="1" si="1991"/>
        <v>2.5180577416182643</v>
      </c>
      <c r="AA6714" s="76">
        <f t="shared" ca="1" si="1992"/>
        <v>923.48786689944779</v>
      </c>
      <c r="AB6714" s="76">
        <f t="shared" ca="1" si="1993"/>
        <v>2518.0577416182641</v>
      </c>
    </row>
    <row r="6715" spans="1:28" x14ac:dyDescent="0.25">
      <c r="A6715" s="2">
        <f t="shared" si="1994"/>
        <v>11</v>
      </c>
      <c r="B6715" s="16">
        <f ca="1">VLOOKUP(A6715,PERIODS!$O$4:$P$33,2,FALSE)</f>
        <v>3.3000000000000002E-2</v>
      </c>
      <c r="C6715" s="15"/>
      <c r="D6715" s="18">
        <v>5000</v>
      </c>
      <c r="E6715" s="34">
        <f t="shared" ca="1" si="1995"/>
        <v>10718.136081148792</v>
      </c>
      <c r="F6715" s="34">
        <f t="shared" ca="1" si="1996"/>
        <v>3300</v>
      </c>
      <c r="G6715" s="69">
        <f t="shared" ca="1" si="1982"/>
        <v>0</v>
      </c>
      <c r="H6715" s="34">
        <f t="shared" ca="1" si="1983"/>
        <v>173.29492745803987</v>
      </c>
      <c r="I6715" s="34">
        <f t="shared" ca="1" si="1984"/>
        <v>3473.2949274580396</v>
      </c>
      <c r="J6715" s="18">
        <f ca="1">SUM(INDIRECT(ADDRESS(ROW(F6715),COLUMN(F6715),4)):INDIRECT(ADDRESS(ROW(F6715)+N$5-1,COLUMN(F6715),4)))</f>
        <v>23300</v>
      </c>
      <c r="K6715" s="18">
        <f t="shared" ca="1" si="1985"/>
        <v>0</v>
      </c>
      <c r="L6715" s="18">
        <f t="shared" ca="1" si="1997"/>
        <v>0</v>
      </c>
      <c r="M6715" s="18">
        <f t="shared" ca="1" si="1981"/>
        <v>16350</v>
      </c>
      <c r="N6715" s="34">
        <f t="shared" ca="1" si="1986"/>
        <v>23594.841153690752</v>
      </c>
      <c r="P6715" s="18">
        <f t="shared" ca="1" si="1998"/>
        <v>173.29492745803987</v>
      </c>
      <c r="Q6715" s="47">
        <f ca="1">SUM(L$15:L6715)-SUM(M$15:M6715)</f>
        <v>0</v>
      </c>
      <c r="R6715" s="47" t="str">
        <f t="shared" ca="1" si="1999"/>
        <v>M6718</v>
      </c>
      <c r="S6715" s="40">
        <f t="shared" ca="1" si="1987"/>
        <v>0</v>
      </c>
      <c r="T6715" s="46">
        <f t="shared" ca="1" si="1988"/>
        <v>72</v>
      </c>
      <c r="X6715" s="74">
        <f t="shared" ca="1" si="1989"/>
        <v>0.17329492745803987</v>
      </c>
      <c r="Y6715" s="75">
        <f t="shared" ca="1" si="1990"/>
        <v>0.17329492745803987</v>
      </c>
      <c r="Z6715" s="74">
        <f t="shared" ca="1" si="1991"/>
        <v>1.1892167860525358</v>
      </c>
      <c r="AA6715" s="76">
        <f t="shared" ca="1" si="1992"/>
        <v>173.29492745803987</v>
      </c>
      <c r="AB6715" s="76">
        <f t="shared" ca="1" si="1993"/>
        <v>1189.2167860525358</v>
      </c>
    </row>
    <row r="6716" spans="1:28" x14ac:dyDescent="0.25">
      <c r="A6716" s="2">
        <f t="shared" si="1994"/>
        <v>12</v>
      </c>
      <c r="B6716" s="16">
        <f ca="1">VLOOKUP(A6716,PERIODS!$O$4:$P$33,2,FALSE)</f>
        <v>3.3000000000000002E-2</v>
      </c>
      <c r="C6716" s="15"/>
      <c r="D6716" s="18">
        <v>5000</v>
      </c>
      <c r="E6716" s="34">
        <f t="shared" ca="1" si="1995"/>
        <v>23594.841153690752</v>
      </c>
      <c r="F6716" s="34">
        <f t="shared" ca="1" si="1996"/>
        <v>3300</v>
      </c>
      <c r="G6716" s="69">
        <f t="shared" ca="1" si="1982"/>
        <v>0</v>
      </c>
      <c r="H6716" s="34">
        <f t="shared" ca="1" si="1983"/>
        <v>847.3469141643767</v>
      </c>
      <c r="I6716" s="34">
        <f t="shared" ca="1" si="1984"/>
        <v>4147.3469141643764</v>
      </c>
      <c r="J6716" s="18">
        <f ca="1">SUM(INDIRECT(ADDRESS(ROW(F6716),COLUMN(F6716),4)):INDIRECT(ADDRESS(ROW(F6716)+N$5-1,COLUMN(F6716),4)))</f>
        <v>23500</v>
      </c>
      <c r="K6716" s="18">
        <f t="shared" ca="1" si="1985"/>
        <v>0</v>
      </c>
      <c r="L6716" s="18">
        <f t="shared" ca="1" si="1997"/>
        <v>0</v>
      </c>
      <c r="M6716" s="18">
        <f t="shared" ca="1" si="1981"/>
        <v>0</v>
      </c>
      <c r="N6716" s="34">
        <f t="shared" ca="1" si="1986"/>
        <v>19447.494239526375</v>
      </c>
      <c r="P6716" s="18">
        <f t="shared" ca="1" si="1998"/>
        <v>847.3469141643767</v>
      </c>
      <c r="Q6716" s="47">
        <f ca="1">SUM(L$15:L6716)-SUM(M$15:M6716)</f>
        <v>0</v>
      </c>
      <c r="R6716" s="47" t="str">
        <f t="shared" ca="1" si="1999"/>
        <v>M6719</v>
      </c>
      <c r="S6716" s="40">
        <f t="shared" ca="1" si="1987"/>
        <v>0</v>
      </c>
      <c r="T6716" s="46">
        <f t="shared" ca="1" si="1988"/>
        <v>45</v>
      </c>
      <c r="X6716" s="74">
        <f t="shared" ca="1" si="1989"/>
        <v>0.84734691416437669</v>
      </c>
      <c r="Y6716" s="75">
        <f t="shared" ca="1" si="1990"/>
        <v>0.84734691416437669</v>
      </c>
      <c r="Z6716" s="74">
        <f t="shared" ca="1" si="1991"/>
        <v>2.3334477949541017</v>
      </c>
      <c r="AA6716" s="76">
        <f t="shared" ca="1" si="1992"/>
        <v>847.3469141643767</v>
      </c>
      <c r="AB6716" s="76">
        <f t="shared" ca="1" si="1993"/>
        <v>2333.4477949541015</v>
      </c>
    </row>
    <row r="6717" spans="1:28" x14ac:dyDescent="0.25">
      <c r="A6717" s="2">
        <f t="shared" si="1994"/>
        <v>13</v>
      </c>
      <c r="B6717" s="16">
        <f ca="1">VLOOKUP(A6717,PERIODS!$O$4:$P$33,2,FALSE)</f>
        <v>3.3000000000000002E-2</v>
      </c>
      <c r="C6717" s="15"/>
      <c r="D6717" s="18">
        <v>5000</v>
      </c>
      <c r="E6717" s="34">
        <f t="shared" ca="1" si="1995"/>
        <v>19447.494239526375</v>
      </c>
      <c r="F6717" s="34">
        <f t="shared" ca="1" si="1996"/>
        <v>3300</v>
      </c>
      <c r="G6717" s="69">
        <f t="shared" ca="1" si="1982"/>
        <v>0</v>
      </c>
      <c r="H6717" s="34">
        <f t="shared" ca="1" si="1983"/>
        <v>170.25329612846872</v>
      </c>
      <c r="I6717" s="34">
        <f t="shared" ca="1" si="1984"/>
        <v>3470.2532961284687</v>
      </c>
      <c r="J6717" s="18">
        <f ca="1">SUM(INDIRECT(ADDRESS(ROW(F6717),COLUMN(F6717),4)):INDIRECT(ADDRESS(ROW(F6717)+N$5-1,COLUMN(F6717),4)))</f>
        <v>23700</v>
      </c>
      <c r="K6717" s="18">
        <f t="shared" ca="1" si="1985"/>
        <v>16350</v>
      </c>
      <c r="L6717" s="18">
        <f t="shared" ca="1" si="1997"/>
        <v>16350</v>
      </c>
      <c r="M6717" s="18">
        <f t="shared" ca="1" si="1981"/>
        <v>0</v>
      </c>
      <c r="N6717" s="34">
        <f t="shared" ca="1" si="1986"/>
        <v>15977.240943397906</v>
      </c>
      <c r="P6717" s="18">
        <f t="shared" ca="1" si="1998"/>
        <v>170.25329612846872</v>
      </c>
      <c r="Q6717" s="47">
        <f ca="1">SUM(L$15:L6717)-SUM(M$15:M6717)</f>
        <v>16350</v>
      </c>
      <c r="R6717" s="47" t="str">
        <f t="shared" ca="1" si="1999"/>
        <v>M6720</v>
      </c>
      <c r="S6717" s="40">
        <f t="shared" ca="1" si="1987"/>
        <v>0</v>
      </c>
      <c r="T6717" s="46">
        <f t="shared" ca="1" si="1988"/>
        <v>68</v>
      </c>
      <c r="X6717" s="74">
        <f t="shared" ca="1" si="1989"/>
        <v>0.17025329612846871</v>
      </c>
      <c r="Y6717" s="75">
        <f t="shared" ca="1" si="1990"/>
        <v>0.17025329612846871</v>
      </c>
      <c r="Z6717" s="74">
        <f t="shared" ca="1" si="1991"/>
        <v>1.1856051224774156</v>
      </c>
      <c r="AA6717" s="76">
        <f t="shared" ca="1" si="1992"/>
        <v>170.25329612846872</v>
      </c>
      <c r="AB6717" s="76">
        <f t="shared" ca="1" si="1993"/>
        <v>1185.6051224774155</v>
      </c>
    </row>
    <row r="6718" spans="1:28" x14ac:dyDescent="0.25">
      <c r="A6718" s="2">
        <f t="shared" si="1994"/>
        <v>14</v>
      </c>
      <c r="B6718" s="16">
        <f ca="1">VLOOKUP(A6718,PERIODS!$O$4:$P$33,2,FALSE)</f>
        <v>3.3000000000000002E-2</v>
      </c>
      <c r="C6718" s="15"/>
      <c r="D6718" s="18">
        <v>5000</v>
      </c>
      <c r="E6718" s="34">
        <f t="shared" ca="1" si="1995"/>
        <v>15977.240943397906</v>
      </c>
      <c r="F6718" s="34">
        <f t="shared" ca="1" si="1996"/>
        <v>3300</v>
      </c>
      <c r="G6718" s="69">
        <f t="shared" ca="1" si="1982"/>
        <v>0</v>
      </c>
      <c r="H6718" s="34">
        <f t="shared" ca="1" si="1983"/>
        <v>-13.457586416587686</v>
      </c>
      <c r="I6718" s="34">
        <f t="shared" ca="1" si="1984"/>
        <v>3286.5424135834123</v>
      </c>
      <c r="J6718" s="18">
        <f ca="1">SUM(INDIRECT(ADDRESS(ROW(F6718),COLUMN(F6718),4)):INDIRECT(ADDRESS(ROW(F6718)+N$5-1,COLUMN(F6718),4)))</f>
        <v>23900</v>
      </c>
      <c r="K6718" s="18">
        <f t="shared" ca="1" si="1985"/>
        <v>16350</v>
      </c>
      <c r="L6718" s="18">
        <f t="shared" ca="1" si="1997"/>
        <v>0</v>
      </c>
      <c r="M6718" s="18">
        <f t="shared" ca="1" si="1981"/>
        <v>0</v>
      </c>
      <c r="N6718" s="34">
        <f t="shared" ca="1" si="1986"/>
        <v>12690.698529814494</v>
      </c>
      <c r="P6718" s="18">
        <f t="shared" ca="1" si="1998"/>
        <v>13.457586416587686</v>
      </c>
      <c r="Q6718" s="47">
        <f ca="1">SUM(L$15:L6718)-SUM(M$15:M6718)</f>
        <v>16350</v>
      </c>
      <c r="R6718" s="47" t="str">
        <f t="shared" ca="1" si="1999"/>
        <v>M6721</v>
      </c>
      <c r="S6718" s="40">
        <f t="shared" ca="1" si="1987"/>
        <v>0</v>
      </c>
      <c r="T6718" s="46">
        <f t="shared" ca="1" si="1988"/>
        <v>10</v>
      </c>
      <c r="X6718" s="74">
        <f t="shared" ca="1" si="1989"/>
        <v>-1.3457586416587687E-2</v>
      </c>
      <c r="Y6718" s="75">
        <f t="shared" ca="1" si="1990"/>
        <v>-1.3457586416587687E-2</v>
      </c>
      <c r="Z6718" s="74">
        <f t="shared" ca="1" si="1991"/>
        <v>0.98663256205278049</v>
      </c>
      <c r="AA6718" s="76">
        <f t="shared" ca="1" si="1992"/>
        <v>-13.457586416587686</v>
      </c>
      <c r="AB6718" s="76">
        <f t="shared" ca="1" si="1993"/>
        <v>986.63256205278049</v>
      </c>
    </row>
    <row r="6719" spans="1:28" x14ac:dyDescent="0.25">
      <c r="A6719" s="2">
        <f t="shared" si="1994"/>
        <v>15</v>
      </c>
      <c r="B6719" s="16">
        <f ca="1">VLOOKUP(A6719,PERIODS!$O$4:$P$33,2,FALSE)</f>
        <v>3.3000000000000002E-2</v>
      </c>
      <c r="C6719" s="15"/>
      <c r="D6719" s="18">
        <v>5000</v>
      </c>
      <c r="E6719" s="34">
        <f t="shared" ca="1" si="1995"/>
        <v>12690.698529814494</v>
      </c>
      <c r="F6719" s="34">
        <f t="shared" ca="1" si="1996"/>
        <v>3300</v>
      </c>
      <c r="G6719" s="69">
        <f t="shared" ca="1" si="1982"/>
        <v>0</v>
      </c>
      <c r="H6719" s="34">
        <f t="shared" ca="1" si="1983"/>
        <v>-1658.8810970676316</v>
      </c>
      <c r="I6719" s="34">
        <f t="shared" ca="1" si="1984"/>
        <v>1641.1189029323684</v>
      </c>
      <c r="J6719" s="18">
        <f ca="1">SUM(INDIRECT(ADDRESS(ROW(F6719),COLUMN(F6719),4)):INDIRECT(ADDRESS(ROW(F6719)+N$5-1,COLUMN(F6719),4)))</f>
        <v>24100</v>
      </c>
      <c r="K6719" s="18">
        <f t="shared" ca="1" si="1985"/>
        <v>16350</v>
      </c>
      <c r="L6719" s="18">
        <f t="shared" ca="1" si="1997"/>
        <v>0</v>
      </c>
      <c r="M6719" s="18">
        <f t="shared" ca="1" si="1981"/>
        <v>0</v>
      </c>
      <c r="N6719" s="34">
        <f t="shared" ca="1" si="1986"/>
        <v>11049.579626882125</v>
      </c>
      <c r="P6719" s="18">
        <f t="shared" ca="1" si="1998"/>
        <v>1658.8810970676316</v>
      </c>
      <c r="Q6719" s="47">
        <f ca="1">SUM(L$15:L6719)-SUM(M$15:M6719)</f>
        <v>16350</v>
      </c>
      <c r="R6719" s="47" t="str">
        <f t="shared" ca="1" si="1999"/>
        <v>M6722</v>
      </c>
      <c r="S6719" s="40">
        <f t="shared" ca="1" si="1987"/>
        <v>0</v>
      </c>
      <c r="T6719" s="46">
        <f t="shared" ca="1" si="1988"/>
        <v>73</v>
      </c>
      <c r="X6719" s="74">
        <f t="shared" ca="1" si="1989"/>
        <v>-1.6588810970676315</v>
      </c>
      <c r="Y6719" s="75">
        <f t="shared" ca="1" si="1990"/>
        <v>-1.6588810970676315</v>
      </c>
      <c r="Z6719" s="74">
        <f t="shared" ca="1" si="1991"/>
        <v>0.19035184622997331</v>
      </c>
      <c r="AA6719" s="76">
        <f t="shared" ca="1" si="1992"/>
        <v>-1658.8810970676316</v>
      </c>
      <c r="AB6719" s="76">
        <f t="shared" ca="1" si="1993"/>
        <v>190.35184622997332</v>
      </c>
    </row>
    <row r="6720" spans="1:28" x14ac:dyDescent="0.25">
      <c r="A6720" s="2">
        <f t="shared" si="1994"/>
        <v>16</v>
      </c>
      <c r="B6720" s="16">
        <f ca="1">VLOOKUP(A6720,PERIODS!$O$4:$P$33,2,FALSE)</f>
        <v>3.3000000000000002E-2</v>
      </c>
      <c r="C6720" s="15"/>
      <c r="D6720" s="18">
        <v>5000</v>
      </c>
      <c r="E6720" s="34">
        <f t="shared" ca="1" si="1995"/>
        <v>11049.579626882125</v>
      </c>
      <c r="F6720" s="34">
        <f t="shared" ca="1" si="1996"/>
        <v>3300</v>
      </c>
      <c r="G6720" s="69">
        <f t="shared" ca="1" si="1982"/>
        <v>0</v>
      </c>
      <c r="H6720" s="34">
        <f t="shared" ca="1" si="1983"/>
        <v>-159.04825805320198</v>
      </c>
      <c r="I6720" s="34">
        <f t="shared" ca="1" si="1984"/>
        <v>3140.9517419467979</v>
      </c>
      <c r="J6720" s="18">
        <f ca="1">SUM(INDIRECT(ADDRESS(ROW(F6720),COLUMN(F6720),4)):INDIRECT(ADDRESS(ROW(F6720)+N$5-1,COLUMN(F6720),4)))</f>
        <v>24300</v>
      </c>
      <c r="K6720" s="18">
        <f t="shared" ca="1" si="1985"/>
        <v>0</v>
      </c>
      <c r="L6720" s="18">
        <f t="shared" ca="1" si="1997"/>
        <v>0</v>
      </c>
      <c r="M6720" s="18">
        <f t="shared" ca="1" si="1981"/>
        <v>16350</v>
      </c>
      <c r="N6720" s="34">
        <f t="shared" ca="1" si="1986"/>
        <v>7908.6278849353257</v>
      </c>
      <c r="P6720" s="18">
        <f t="shared" ca="1" si="1998"/>
        <v>159.04825805320198</v>
      </c>
      <c r="Q6720" s="47">
        <f ca="1">SUM(L$15:L6720)-SUM(M$15:M6720)</f>
        <v>0</v>
      </c>
      <c r="R6720" s="47" t="str">
        <f t="shared" ca="1" si="1999"/>
        <v>M6723</v>
      </c>
      <c r="S6720" s="40">
        <f t="shared" ca="1" si="1987"/>
        <v>16350</v>
      </c>
      <c r="T6720" s="46">
        <f t="shared" ca="1" si="1988"/>
        <v>98</v>
      </c>
      <c r="X6720" s="74">
        <f t="shared" ca="1" si="1989"/>
        <v>-0.15904825805320197</v>
      </c>
      <c r="Y6720" s="75">
        <f t="shared" ca="1" si="1990"/>
        <v>-0.15904825805320197</v>
      </c>
      <c r="Z6720" s="74">
        <f t="shared" ca="1" si="1991"/>
        <v>0.85295519601868919</v>
      </c>
      <c r="AA6720" s="76">
        <f t="shared" ca="1" si="1992"/>
        <v>-159.04825805320198</v>
      </c>
      <c r="AB6720" s="76">
        <f t="shared" ca="1" si="1993"/>
        <v>852.95519601868921</v>
      </c>
    </row>
    <row r="6721" spans="1:28" x14ac:dyDescent="0.25">
      <c r="A6721" s="2">
        <f t="shared" si="1994"/>
        <v>17</v>
      </c>
      <c r="B6721" s="16">
        <f ca="1">VLOOKUP(A6721,PERIODS!$O$4:$P$33,2,FALSE)</f>
        <v>3.5000000000000003E-2</v>
      </c>
      <c r="C6721" s="15"/>
      <c r="D6721" s="18">
        <v>5000</v>
      </c>
      <c r="E6721" s="34">
        <f t="shared" ca="1" si="1995"/>
        <v>7908.6278849353257</v>
      </c>
      <c r="F6721" s="34">
        <f t="shared" ca="1" si="1996"/>
        <v>3500.0000000000005</v>
      </c>
      <c r="G6721" s="69">
        <f t="shared" ca="1" si="1982"/>
        <v>0</v>
      </c>
      <c r="H6721" s="34">
        <f t="shared" ca="1" si="1983"/>
        <v>-1255.3939521057378</v>
      </c>
      <c r="I6721" s="34">
        <f t="shared" ca="1" si="1984"/>
        <v>2244.6060478942627</v>
      </c>
      <c r="J6721" s="18">
        <f ca="1">SUM(INDIRECT(ADDRESS(ROW(F6721),COLUMN(F6721),4)):INDIRECT(ADDRESS(ROW(F6721)+N$5-1,COLUMN(F6721),4)))</f>
        <v>24500.000000000004</v>
      </c>
      <c r="K6721" s="18">
        <f t="shared" ca="1" si="1985"/>
        <v>16350</v>
      </c>
      <c r="L6721" s="18">
        <f t="shared" ca="1" si="1997"/>
        <v>16350</v>
      </c>
      <c r="M6721" s="18">
        <f t="shared" ca="1" si="1981"/>
        <v>0</v>
      </c>
      <c r="N6721" s="34">
        <f t="shared" ca="1" si="1986"/>
        <v>5664.021837041063</v>
      </c>
      <c r="P6721" s="18">
        <f t="shared" ca="1" si="1998"/>
        <v>1255.3939521057378</v>
      </c>
      <c r="Q6721" s="47">
        <f ca="1">SUM(L$15:L6721)-SUM(M$15:M6721)</f>
        <v>16350</v>
      </c>
      <c r="R6721" s="47" t="str">
        <f t="shared" ca="1" si="1999"/>
        <v>M6724</v>
      </c>
      <c r="S6721" s="40">
        <f t="shared" ca="1" si="1987"/>
        <v>0</v>
      </c>
      <c r="T6721" s="46">
        <f t="shared" ca="1" si="1988"/>
        <v>32</v>
      </c>
      <c r="X6721" s="74">
        <f t="shared" ca="1" si="1989"/>
        <v>-1.2553939521057378</v>
      </c>
      <c r="Y6721" s="75">
        <f t="shared" ca="1" si="1990"/>
        <v>-1.2553939521057378</v>
      </c>
      <c r="Z6721" s="74">
        <f t="shared" ca="1" si="1991"/>
        <v>0.28496356411248391</v>
      </c>
      <c r="AA6721" s="76">
        <f t="shared" ca="1" si="1992"/>
        <v>-1255.3939521057378</v>
      </c>
      <c r="AB6721" s="76">
        <f t="shared" ca="1" si="1993"/>
        <v>284.96356411248394</v>
      </c>
    </row>
    <row r="6722" spans="1:28" x14ac:dyDescent="0.25">
      <c r="A6722" s="2">
        <f t="shared" si="1994"/>
        <v>18</v>
      </c>
      <c r="B6722" s="16">
        <f ca="1">VLOOKUP(A6722,PERIODS!$O$4:$P$33,2,FALSE)</f>
        <v>3.5000000000000003E-2</v>
      </c>
      <c r="C6722" s="15"/>
      <c r="D6722" s="18">
        <v>5000</v>
      </c>
      <c r="E6722" s="34">
        <f t="shared" ca="1" si="1995"/>
        <v>5664.021837041063</v>
      </c>
      <c r="F6722" s="34">
        <f t="shared" ca="1" si="1996"/>
        <v>3500.0000000000005</v>
      </c>
      <c r="G6722" s="69">
        <f t="shared" ca="1" si="1982"/>
        <v>0</v>
      </c>
      <c r="H6722" s="34">
        <f t="shared" ca="1" si="1983"/>
        <v>-22.585549283132138</v>
      </c>
      <c r="I6722" s="34">
        <f t="shared" ca="1" si="1984"/>
        <v>3477.4144507168685</v>
      </c>
      <c r="J6722" s="18">
        <f ca="1">SUM(INDIRECT(ADDRESS(ROW(F6722),COLUMN(F6722),4)):INDIRECT(ADDRESS(ROW(F6722)+N$5-1,COLUMN(F6722),4)))</f>
        <v>24500.000000000004</v>
      </c>
      <c r="K6722" s="18">
        <f t="shared" ca="1" si="1985"/>
        <v>32700</v>
      </c>
      <c r="L6722" s="18">
        <f t="shared" ca="1" si="1997"/>
        <v>16350</v>
      </c>
      <c r="M6722" s="18">
        <f t="shared" ca="1" si="1981"/>
        <v>0</v>
      </c>
      <c r="N6722" s="34">
        <f t="shared" ca="1" si="1986"/>
        <v>2186.6073863241945</v>
      </c>
      <c r="P6722" s="18">
        <f t="shared" ca="1" si="1998"/>
        <v>22.585549283132138</v>
      </c>
      <c r="Q6722" s="47">
        <f ca="1">SUM(L$15:L6722)-SUM(M$15:M6722)</f>
        <v>32700</v>
      </c>
      <c r="R6722" s="47" t="str">
        <f t="shared" ca="1" si="1999"/>
        <v>M6725</v>
      </c>
      <c r="S6722" s="40">
        <f t="shared" ca="1" si="1987"/>
        <v>0</v>
      </c>
      <c r="T6722" s="46">
        <f t="shared" ca="1" si="1988"/>
        <v>44</v>
      </c>
      <c r="X6722" s="74">
        <f t="shared" ca="1" si="1989"/>
        <v>-2.2585549283132139E-2</v>
      </c>
      <c r="Y6722" s="75">
        <f t="shared" ca="1" si="1990"/>
        <v>-2.2585549283132139E-2</v>
      </c>
      <c r="Z6722" s="74">
        <f t="shared" ca="1" si="1991"/>
        <v>0.977667594853735</v>
      </c>
      <c r="AA6722" s="76">
        <f t="shared" ca="1" si="1992"/>
        <v>-22.585549283132138</v>
      </c>
      <c r="AB6722" s="76">
        <f t="shared" ca="1" si="1993"/>
        <v>977.66759485373495</v>
      </c>
    </row>
    <row r="6723" spans="1:28" x14ac:dyDescent="0.25">
      <c r="A6723" s="2">
        <f t="shared" si="1994"/>
        <v>19</v>
      </c>
      <c r="B6723" s="16">
        <f ca="1">VLOOKUP(A6723,PERIODS!$O$4:$P$33,2,FALSE)</f>
        <v>3.5000000000000003E-2</v>
      </c>
      <c r="C6723" s="15"/>
      <c r="D6723" s="18">
        <v>5000</v>
      </c>
      <c r="E6723" s="34">
        <f t="shared" ca="1" si="1995"/>
        <v>2186.6073863241945</v>
      </c>
      <c r="F6723" s="34">
        <f t="shared" ca="1" si="1996"/>
        <v>3500.0000000000005</v>
      </c>
      <c r="G6723" s="69">
        <f t="shared" ca="1" si="1982"/>
        <v>0</v>
      </c>
      <c r="H6723" s="34">
        <f t="shared" ca="1" si="1983"/>
        <v>430.59598615605637</v>
      </c>
      <c r="I6723" s="34">
        <f t="shared" ca="1" si="1984"/>
        <v>3930.5959861560568</v>
      </c>
      <c r="J6723" s="18">
        <f ca="1">SUM(INDIRECT(ADDRESS(ROW(F6723),COLUMN(F6723),4)):INDIRECT(ADDRESS(ROW(F6723)+N$5-1,COLUMN(F6723),4)))</f>
        <v>24500.000000000004</v>
      </c>
      <c r="K6723" s="18">
        <f t="shared" ca="1" si="1985"/>
        <v>32700</v>
      </c>
      <c r="L6723" s="18">
        <f t="shared" ca="1" si="1997"/>
        <v>0</v>
      </c>
      <c r="M6723" s="18">
        <f t="shared" ca="1" si="1981"/>
        <v>0</v>
      </c>
      <c r="N6723" s="34">
        <f t="shared" ca="1" si="1986"/>
        <v>-1743.9885998318623</v>
      </c>
      <c r="P6723" s="18">
        <f t="shared" ca="1" si="1998"/>
        <v>430.59598615605637</v>
      </c>
      <c r="Q6723" s="47">
        <f ca="1">SUM(L$15:L6723)-SUM(M$15:M6723)</f>
        <v>32700</v>
      </c>
      <c r="R6723" s="47" t="str">
        <f t="shared" ca="1" si="1999"/>
        <v>M6726</v>
      </c>
      <c r="S6723" s="40">
        <f t="shared" ca="1" si="1987"/>
        <v>0</v>
      </c>
      <c r="T6723" s="46">
        <f t="shared" ca="1" si="1988"/>
        <v>22</v>
      </c>
      <c r="X6723" s="74">
        <f t="shared" ca="1" si="1989"/>
        <v>0.43059598615605638</v>
      </c>
      <c r="Y6723" s="75">
        <f t="shared" ca="1" si="1990"/>
        <v>0.43059598615605638</v>
      </c>
      <c r="Z6723" s="74">
        <f t="shared" ca="1" si="1991"/>
        <v>1.5381739808214063</v>
      </c>
      <c r="AA6723" s="76">
        <f t="shared" ca="1" si="1992"/>
        <v>430.59598615605637</v>
      </c>
      <c r="AB6723" s="76">
        <f t="shared" ca="1" si="1993"/>
        <v>1538.1739808214063</v>
      </c>
    </row>
    <row r="6724" spans="1:28" x14ac:dyDescent="0.25">
      <c r="A6724" s="2">
        <f t="shared" si="1994"/>
        <v>20</v>
      </c>
      <c r="B6724" s="16">
        <f ca="1">VLOOKUP(A6724,PERIODS!$O$4:$P$33,2,FALSE)</f>
        <v>3.5000000000000003E-2</v>
      </c>
      <c r="C6724" s="15"/>
      <c r="D6724" s="18">
        <v>5000</v>
      </c>
      <c r="E6724" s="34">
        <f t="shared" ca="1" si="1995"/>
        <v>-1743.9885998318623</v>
      </c>
      <c r="F6724" s="34">
        <f t="shared" ca="1" si="1996"/>
        <v>3500.0000000000005</v>
      </c>
      <c r="G6724" s="69">
        <f t="shared" ca="1" si="1982"/>
        <v>0</v>
      </c>
      <c r="H6724" s="34">
        <f t="shared" ca="1" si="1983"/>
        <v>-497.8277289625866</v>
      </c>
      <c r="I6724" s="34">
        <f t="shared" ca="1" si="1984"/>
        <v>3002.1722710374138</v>
      </c>
      <c r="J6724" s="18">
        <f ca="1">SUM(INDIRECT(ADDRESS(ROW(F6724),COLUMN(F6724),4)):INDIRECT(ADDRESS(ROW(F6724)+N$5-1,COLUMN(F6724),4)))</f>
        <v>24500.000000000004</v>
      </c>
      <c r="K6724" s="18">
        <f t="shared" ca="1" si="1985"/>
        <v>16350</v>
      </c>
      <c r="L6724" s="18">
        <f t="shared" ca="1" si="1997"/>
        <v>0</v>
      </c>
      <c r="M6724" s="18">
        <f t="shared" ca="1" si="1981"/>
        <v>16350</v>
      </c>
      <c r="N6724" s="34">
        <f t="shared" ca="1" si="1986"/>
        <v>11603.839129130723</v>
      </c>
      <c r="P6724" s="18">
        <f t="shared" ca="1" si="1998"/>
        <v>497.8277289625866</v>
      </c>
      <c r="Q6724" s="47">
        <f ca="1">SUM(L$15:L6724)-SUM(M$15:M6724)</f>
        <v>16350</v>
      </c>
      <c r="R6724" s="47" t="str">
        <f t="shared" ca="1" si="1999"/>
        <v>M6727</v>
      </c>
      <c r="S6724" s="40">
        <f t="shared" ca="1" si="1987"/>
        <v>0</v>
      </c>
      <c r="T6724" s="46">
        <f t="shared" ca="1" si="1988"/>
        <v>87</v>
      </c>
      <c r="X6724" s="74">
        <f t="shared" ca="1" si="1989"/>
        <v>-0.49782772896258659</v>
      </c>
      <c r="Y6724" s="75">
        <f t="shared" ca="1" si="1990"/>
        <v>-0.49782772896258659</v>
      </c>
      <c r="Z6724" s="74">
        <f t="shared" ca="1" si="1991"/>
        <v>0.60784964077154402</v>
      </c>
      <c r="AA6724" s="76">
        <f t="shared" ca="1" si="1992"/>
        <v>-497.8277289625866</v>
      </c>
      <c r="AB6724" s="76">
        <f t="shared" ca="1" si="1993"/>
        <v>607.84964077154405</v>
      </c>
    </row>
    <row r="6725" spans="1:28" x14ac:dyDescent="0.25">
      <c r="A6725" s="2">
        <f t="shared" si="1994"/>
        <v>21</v>
      </c>
      <c r="B6725" s="16">
        <f ca="1">VLOOKUP(A6725,PERIODS!$O$4:$P$33,2,FALSE)</f>
        <v>3.5000000000000003E-2</v>
      </c>
      <c r="C6725" s="15"/>
      <c r="D6725" s="18">
        <v>5000</v>
      </c>
      <c r="E6725" s="34">
        <f t="shared" ca="1" si="1995"/>
        <v>11603.839129130723</v>
      </c>
      <c r="F6725" s="34">
        <f t="shared" ca="1" si="1996"/>
        <v>3500.0000000000005</v>
      </c>
      <c r="G6725" s="69">
        <f t="shared" ca="1" si="1982"/>
        <v>0</v>
      </c>
      <c r="H6725" s="34">
        <f t="shared" ca="1" si="1983"/>
        <v>1554.0614467029773</v>
      </c>
      <c r="I6725" s="34">
        <f t="shared" ca="1" si="1984"/>
        <v>5054.0614467029773</v>
      </c>
      <c r="J6725" s="18">
        <f ca="1">SUM(INDIRECT(ADDRESS(ROW(F6725),COLUMN(F6725),4)):INDIRECT(ADDRESS(ROW(F6725)+N$5-1,COLUMN(F6725),4)))</f>
        <v>24500.000000000004</v>
      </c>
      <c r="K6725" s="18">
        <f t="shared" ca="1" si="1985"/>
        <v>0</v>
      </c>
      <c r="L6725" s="18">
        <f t="shared" ca="1" si="1997"/>
        <v>0</v>
      </c>
      <c r="M6725" s="18">
        <f t="shared" ca="1" si="1981"/>
        <v>16350</v>
      </c>
      <c r="N6725" s="34">
        <f t="shared" ca="1" si="1986"/>
        <v>22899.777682427746</v>
      </c>
      <c r="P6725" s="18">
        <f t="shared" ca="1" si="1998"/>
        <v>1554.0614467029773</v>
      </c>
      <c r="Q6725" s="47">
        <f ca="1">SUM(L$15:L6725)-SUM(M$15:M6725)</f>
        <v>0</v>
      </c>
      <c r="R6725" s="47" t="str">
        <f t="shared" ca="1" si="1999"/>
        <v>M6728</v>
      </c>
      <c r="S6725" s="40">
        <f t="shared" ca="1" si="1987"/>
        <v>0</v>
      </c>
      <c r="T6725" s="46">
        <f t="shared" ca="1" si="1988"/>
        <v>16</v>
      </c>
      <c r="X6725" s="74">
        <f t="shared" ca="1" si="1989"/>
        <v>1.5540614467029772</v>
      </c>
      <c r="Y6725" s="75">
        <f t="shared" ca="1" si="1990"/>
        <v>1.5540614467029772</v>
      </c>
      <c r="Z6725" s="74">
        <f t="shared" ca="1" si="1991"/>
        <v>4.7306444789641748</v>
      </c>
      <c r="AA6725" s="76">
        <f t="shared" ca="1" si="1992"/>
        <v>1554.0614467029773</v>
      </c>
      <c r="AB6725" s="76">
        <f t="shared" ca="1" si="1993"/>
        <v>4730.6444789641746</v>
      </c>
    </row>
    <row r="6726" spans="1:28" x14ac:dyDescent="0.25">
      <c r="A6726" s="2">
        <f t="shared" si="1994"/>
        <v>22</v>
      </c>
      <c r="B6726" s="16">
        <f ca="1">VLOOKUP(A6726,PERIODS!$O$4:$P$33,2,FALSE)</f>
        <v>3.5000000000000003E-2</v>
      </c>
      <c r="C6726" s="15"/>
      <c r="D6726" s="18">
        <v>5000</v>
      </c>
      <c r="E6726" s="34">
        <f t="shared" ca="1" si="1995"/>
        <v>22899.777682427746</v>
      </c>
      <c r="F6726" s="34">
        <f t="shared" ca="1" si="1996"/>
        <v>3500.0000000000005</v>
      </c>
      <c r="G6726" s="69">
        <f t="shared" ca="1" si="1982"/>
        <v>0</v>
      </c>
      <c r="H6726" s="34">
        <f t="shared" ca="1" si="1983"/>
        <v>-304.22946937164528</v>
      </c>
      <c r="I6726" s="34">
        <f t="shared" ca="1" si="1984"/>
        <v>3195.7705306283551</v>
      </c>
      <c r="J6726" s="18">
        <f ca="1">SUM(INDIRECT(ADDRESS(ROW(F6726),COLUMN(F6726),4)):INDIRECT(ADDRESS(ROW(F6726)+N$5-1,COLUMN(F6726),4)))</f>
        <v>25000.000000000004</v>
      </c>
      <c r="K6726" s="18">
        <f t="shared" ca="1" si="1985"/>
        <v>16350</v>
      </c>
      <c r="L6726" s="18">
        <f t="shared" ca="1" si="1997"/>
        <v>16350</v>
      </c>
      <c r="M6726" s="18">
        <f t="shared" ca="1" si="1981"/>
        <v>0</v>
      </c>
      <c r="N6726" s="34">
        <f t="shared" ca="1" si="1986"/>
        <v>19704.007151799393</v>
      </c>
      <c r="P6726" s="18">
        <f t="shared" ca="1" si="1998"/>
        <v>304.22946937164528</v>
      </c>
      <c r="Q6726" s="47">
        <f ca="1">SUM(L$15:L6726)-SUM(M$15:M6726)</f>
        <v>16350</v>
      </c>
      <c r="R6726" s="47" t="str">
        <f t="shared" ca="1" si="1999"/>
        <v>M6729</v>
      </c>
      <c r="S6726" s="40">
        <f t="shared" ca="1" si="1987"/>
        <v>0</v>
      </c>
      <c r="T6726" s="46">
        <f t="shared" ca="1" si="1988"/>
        <v>58</v>
      </c>
      <c r="X6726" s="74">
        <f t="shared" ca="1" si="1989"/>
        <v>-0.3042294693716453</v>
      </c>
      <c r="Y6726" s="75">
        <f t="shared" ca="1" si="1990"/>
        <v>-0.3042294693716453</v>
      </c>
      <c r="Z6726" s="74">
        <f t="shared" ca="1" si="1991"/>
        <v>0.73769156940619118</v>
      </c>
      <c r="AA6726" s="76">
        <f t="shared" ca="1" si="1992"/>
        <v>-304.22946937164528</v>
      </c>
      <c r="AB6726" s="76">
        <f t="shared" ca="1" si="1993"/>
        <v>737.69156940619121</v>
      </c>
    </row>
    <row r="6727" spans="1:28" x14ac:dyDescent="0.25">
      <c r="A6727" s="2">
        <f t="shared" si="1994"/>
        <v>23</v>
      </c>
      <c r="B6727" s="16">
        <f ca="1">VLOOKUP(A6727,PERIODS!$O$4:$P$33,2,FALSE)</f>
        <v>3.5000000000000003E-2</v>
      </c>
      <c r="C6727" s="15"/>
      <c r="D6727" s="18">
        <v>5000</v>
      </c>
      <c r="E6727" s="34">
        <f t="shared" ca="1" si="1995"/>
        <v>19704.007151799393</v>
      </c>
      <c r="F6727" s="34">
        <f t="shared" ca="1" si="1996"/>
        <v>3500.0000000000005</v>
      </c>
      <c r="G6727" s="69">
        <f t="shared" ca="1" si="1982"/>
        <v>0</v>
      </c>
      <c r="H6727" s="34">
        <f t="shared" ca="1" si="1983"/>
        <v>896.18209268933379</v>
      </c>
      <c r="I6727" s="34">
        <f t="shared" ca="1" si="1984"/>
        <v>4396.1820926893342</v>
      </c>
      <c r="J6727" s="18">
        <f ca="1">SUM(INDIRECT(ADDRESS(ROW(F6727),COLUMN(F6727),4)):INDIRECT(ADDRESS(ROW(F6727)+N$5-1,COLUMN(F6727),4)))</f>
        <v>25500.000000000004</v>
      </c>
      <c r="K6727" s="18">
        <f t="shared" ca="1" si="1985"/>
        <v>16350</v>
      </c>
      <c r="L6727" s="18">
        <f t="shared" ca="1" si="1997"/>
        <v>0</v>
      </c>
      <c r="M6727" s="18">
        <f t="shared" ca="1" si="1981"/>
        <v>0</v>
      </c>
      <c r="N6727" s="34">
        <f t="shared" ca="1" si="1986"/>
        <v>15307.825059110059</v>
      </c>
      <c r="P6727" s="18">
        <f t="shared" ca="1" si="1998"/>
        <v>896.18209268933379</v>
      </c>
      <c r="Q6727" s="47">
        <f ca="1">SUM(L$15:L6727)-SUM(M$15:M6727)</f>
        <v>16350</v>
      </c>
      <c r="R6727" s="47" t="str">
        <f t="shared" ca="1" si="1999"/>
        <v>M6730</v>
      </c>
      <c r="S6727" s="40">
        <f t="shared" ca="1" si="1987"/>
        <v>0</v>
      </c>
      <c r="T6727" s="46">
        <f t="shared" ca="1" si="1988"/>
        <v>40</v>
      </c>
      <c r="X6727" s="74">
        <f t="shared" ca="1" si="1989"/>
        <v>0.8961820926893338</v>
      </c>
      <c r="Y6727" s="75">
        <f t="shared" ca="1" si="1990"/>
        <v>0.8961820926893338</v>
      </c>
      <c r="Z6727" s="74">
        <f t="shared" ca="1" si="1991"/>
        <v>2.4502304777652473</v>
      </c>
      <c r="AA6727" s="76">
        <f t="shared" ca="1" si="1992"/>
        <v>896.18209268933379</v>
      </c>
      <c r="AB6727" s="76">
        <f t="shared" ca="1" si="1993"/>
        <v>2450.2304777652471</v>
      </c>
    </row>
    <row r="6728" spans="1:28" x14ac:dyDescent="0.25">
      <c r="A6728" s="2">
        <f t="shared" si="1994"/>
        <v>24</v>
      </c>
      <c r="B6728" s="16">
        <f ca="1">VLOOKUP(A6728,PERIODS!$O$4:$P$33,2,FALSE)</f>
        <v>3.5000000000000003E-2</v>
      </c>
      <c r="C6728" s="15"/>
      <c r="D6728" s="18">
        <v>5000</v>
      </c>
      <c r="E6728" s="34">
        <f t="shared" ca="1" si="1995"/>
        <v>15307.825059110059</v>
      </c>
      <c r="F6728" s="34">
        <f t="shared" ca="1" si="1996"/>
        <v>3500.0000000000005</v>
      </c>
      <c r="G6728" s="69">
        <f t="shared" ca="1" si="1982"/>
        <v>0</v>
      </c>
      <c r="H6728" s="34">
        <f t="shared" ca="1" si="1983"/>
        <v>-426.4595443516294</v>
      </c>
      <c r="I6728" s="34">
        <f t="shared" ca="1" si="1984"/>
        <v>3073.5404556483709</v>
      </c>
      <c r="J6728" s="18">
        <f ca="1">SUM(INDIRECT(ADDRESS(ROW(F6728),COLUMN(F6728),4)):INDIRECT(ADDRESS(ROW(F6728)+N$5-1,COLUMN(F6728),4)))</f>
        <v>26000</v>
      </c>
      <c r="K6728" s="18">
        <f t="shared" ca="1" si="1985"/>
        <v>16350</v>
      </c>
      <c r="L6728" s="18">
        <f t="shared" ca="1" si="1997"/>
        <v>0</v>
      </c>
      <c r="M6728" s="18">
        <f t="shared" ca="1" si="1981"/>
        <v>0</v>
      </c>
      <c r="N6728" s="34">
        <f t="shared" ca="1" si="1986"/>
        <v>12234.284603461689</v>
      </c>
      <c r="P6728" s="18">
        <f t="shared" ca="1" si="1998"/>
        <v>426.4595443516294</v>
      </c>
      <c r="Q6728" s="47">
        <f ca="1">SUM(L$15:L6728)-SUM(M$15:M6728)</f>
        <v>16350</v>
      </c>
      <c r="R6728" s="47" t="str">
        <f t="shared" ca="1" si="1999"/>
        <v>M6731</v>
      </c>
      <c r="S6728" s="40">
        <f t="shared" ca="1" si="1987"/>
        <v>0</v>
      </c>
      <c r="T6728" s="46">
        <f t="shared" ca="1" si="1988"/>
        <v>46</v>
      </c>
      <c r="X6728" s="74">
        <f t="shared" ca="1" si="1989"/>
        <v>-0.42645954435162942</v>
      </c>
      <c r="Y6728" s="75">
        <f t="shared" ca="1" si="1990"/>
        <v>-0.42645954435162942</v>
      </c>
      <c r="Z6728" s="74">
        <f t="shared" ca="1" si="1991"/>
        <v>0.65281627514701934</v>
      </c>
      <c r="AA6728" s="76">
        <f t="shared" ca="1" si="1992"/>
        <v>-426.4595443516294</v>
      </c>
      <c r="AB6728" s="76">
        <f t="shared" ca="1" si="1993"/>
        <v>652.81627514701938</v>
      </c>
    </row>
    <row r="6729" spans="1:28" x14ac:dyDescent="0.25">
      <c r="A6729" s="2">
        <f t="shared" si="1994"/>
        <v>25</v>
      </c>
      <c r="B6729" s="16">
        <f ca="1">VLOOKUP(A6729,PERIODS!$O$4:$P$33,2,FALSE)</f>
        <v>3.5000000000000003E-2</v>
      </c>
      <c r="C6729" s="15"/>
      <c r="D6729" s="18">
        <v>5000</v>
      </c>
      <c r="E6729" s="34">
        <f t="shared" ca="1" si="1995"/>
        <v>12234.284603461689</v>
      </c>
      <c r="F6729" s="34">
        <f t="shared" ca="1" si="1996"/>
        <v>3500.0000000000005</v>
      </c>
      <c r="G6729" s="69">
        <f t="shared" ca="1" si="1982"/>
        <v>0</v>
      </c>
      <c r="H6729" s="34">
        <f t="shared" ca="1" si="1983"/>
        <v>1190.5788157839672</v>
      </c>
      <c r="I6729" s="34">
        <f t="shared" ca="1" si="1984"/>
        <v>4690.5788157839679</v>
      </c>
      <c r="J6729" s="18">
        <f ca="1">SUM(INDIRECT(ADDRESS(ROW(F6729),COLUMN(F6729),4)):INDIRECT(ADDRESS(ROW(F6729)+N$5-1,COLUMN(F6729),4)))</f>
        <v>24900</v>
      </c>
      <c r="K6729" s="18">
        <f t="shared" ca="1" si="1985"/>
        <v>0</v>
      </c>
      <c r="L6729" s="18">
        <f t="shared" ca="1" si="1997"/>
        <v>0</v>
      </c>
      <c r="M6729" s="18">
        <f t="shared" ca="1" si="1981"/>
        <v>16350</v>
      </c>
      <c r="N6729" s="34">
        <f t="shared" ca="1" si="1986"/>
        <v>23893.705787677722</v>
      </c>
      <c r="P6729" s="18">
        <f t="shared" ca="1" si="1998"/>
        <v>1190.5788157839672</v>
      </c>
      <c r="Q6729" s="47">
        <f ca="1">SUM(L$15:L6729)-SUM(M$15:M6729)</f>
        <v>0</v>
      </c>
      <c r="R6729" s="47" t="str">
        <f t="shared" ca="1" si="1999"/>
        <v>M6732</v>
      </c>
      <c r="S6729" s="40">
        <f t="shared" ca="1" si="1987"/>
        <v>0</v>
      </c>
      <c r="T6729" s="46">
        <f t="shared" ca="1" si="1988"/>
        <v>11</v>
      </c>
      <c r="X6729" s="74">
        <f t="shared" ca="1" si="1989"/>
        <v>1.1905788157839672</v>
      </c>
      <c r="Y6729" s="75">
        <f t="shared" ca="1" si="1990"/>
        <v>1.1905788157839672</v>
      </c>
      <c r="Z6729" s="74">
        <f t="shared" ca="1" si="1991"/>
        <v>3.2889843726070347</v>
      </c>
      <c r="AA6729" s="76">
        <f t="shared" ca="1" si="1992"/>
        <v>1190.5788157839672</v>
      </c>
      <c r="AB6729" s="76">
        <f t="shared" ca="1" si="1993"/>
        <v>3288.9843726070349</v>
      </c>
    </row>
    <row r="6730" spans="1:28" x14ac:dyDescent="0.25">
      <c r="A6730" s="2">
        <f t="shared" si="1994"/>
        <v>26</v>
      </c>
      <c r="B6730" s="16">
        <f ca="1">VLOOKUP(A6730,PERIODS!$O$4:$P$33,2,FALSE)</f>
        <v>3.5000000000000003E-2</v>
      </c>
      <c r="C6730" s="15"/>
      <c r="D6730" s="18">
        <v>5000</v>
      </c>
      <c r="E6730" s="34">
        <f t="shared" ca="1" si="1995"/>
        <v>23893.705787677722</v>
      </c>
      <c r="F6730" s="34">
        <f t="shared" ca="1" si="1996"/>
        <v>3500.0000000000005</v>
      </c>
      <c r="G6730" s="69">
        <f t="shared" ca="1" si="1982"/>
        <v>0</v>
      </c>
      <c r="H6730" s="34">
        <f t="shared" ca="1" si="1983"/>
        <v>-496.07141924869029</v>
      </c>
      <c r="I6730" s="34">
        <f t="shared" ca="1" si="1984"/>
        <v>3003.9285807513102</v>
      </c>
      <c r="J6730" s="18">
        <f ca="1">SUM(INDIRECT(ADDRESS(ROW(F6730),COLUMN(F6730),4)):INDIRECT(ADDRESS(ROW(F6730)+N$5-1,COLUMN(F6730),4)))</f>
        <v>23900</v>
      </c>
      <c r="K6730" s="18">
        <f t="shared" ca="1" si="1985"/>
        <v>16350</v>
      </c>
      <c r="L6730" s="18">
        <f t="shared" ca="1" si="1997"/>
        <v>16350</v>
      </c>
      <c r="M6730" s="18">
        <f t="shared" ca="1" si="1981"/>
        <v>0</v>
      </c>
      <c r="N6730" s="34">
        <f t="shared" ca="1" si="1986"/>
        <v>20889.77720692641</v>
      </c>
      <c r="P6730" s="18">
        <f t="shared" ca="1" si="1998"/>
        <v>496.07141924869029</v>
      </c>
      <c r="Q6730" s="47">
        <f ca="1">SUM(L$15:L6730)-SUM(M$15:M6730)</f>
        <v>16350</v>
      </c>
      <c r="R6730" s="47" t="str">
        <f t="shared" ca="1" si="1999"/>
        <v>M6733</v>
      </c>
      <c r="S6730" s="40">
        <f t="shared" ca="1" si="1987"/>
        <v>0</v>
      </c>
      <c r="T6730" s="46">
        <f t="shared" ca="1" si="1988"/>
        <v>89</v>
      </c>
      <c r="X6730" s="74">
        <f t="shared" ca="1" si="1989"/>
        <v>-0.4960714192486903</v>
      </c>
      <c r="Y6730" s="75">
        <f t="shared" ca="1" si="1990"/>
        <v>-0.4960714192486903</v>
      </c>
      <c r="Z6730" s="74">
        <f t="shared" ca="1" si="1991"/>
        <v>0.60891815104304137</v>
      </c>
      <c r="AA6730" s="76">
        <f t="shared" ca="1" si="1992"/>
        <v>-496.07141924869029</v>
      </c>
      <c r="AB6730" s="76">
        <f t="shared" ca="1" si="1993"/>
        <v>608.91815104304135</v>
      </c>
    </row>
    <row r="6731" spans="1:28" x14ac:dyDescent="0.25">
      <c r="A6731" s="2">
        <f t="shared" si="1994"/>
        <v>27</v>
      </c>
      <c r="B6731" s="16">
        <f ca="1">VLOOKUP(A6731,PERIODS!$O$4:$P$33,2,FALSE)</f>
        <v>3.5000000000000003E-2</v>
      </c>
      <c r="C6731" s="15"/>
      <c r="D6731" s="18">
        <v>5000</v>
      </c>
      <c r="E6731" s="34">
        <f t="shared" ca="1" si="1995"/>
        <v>20889.77720692641</v>
      </c>
      <c r="F6731" s="34">
        <f t="shared" ca="1" si="1996"/>
        <v>3500.0000000000005</v>
      </c>
      <c r="G6731" s="69">
        <f t="shared" ca="1" si="1982"/>
        <v>0</v>
      </c>
      <c r="H6731" s="34">
        <f t="shared" ca="1" si="1983"/>
        <v>1063.5202910873334</v>
      </c>
      <c r="I6731" s="34">
        <f t="shared" ca="1" si="1984"/>
        <v>4563.520291087334</v>
      </c>
      <c r="J6731" s="18">
        <f ca="1">SUM(INDIRECT(ADDRESS(ROW(F6731),COLUMN(F6731),4)):INDIRECT(ADDRESS(ROW(F6731)+N$5-1,COLUMN(F6731),4)))</f>
        <v>22900</v>
      </c>
      <c r="K6731" s="18">
        <f t="shared" ca="1" si="1985"/>
        <v>16350</v>
      </c>
      <c r="L6731" s="18">
        <f t="shared" ca="1" si="1997"/>
        <v>0</v>
      </c>
      <c r="M6731" s="18">
        <f t="shared" ca="1" si="1981"/>
        <v>0</v>
      </c>
      <c r="N6731" s="34">
        <f t="shared" ca="1" si="1986"/>
        <v>16326.256915839076</v>
      </c>
      <c r="P6731" s="18">
        <f t="shared" ca="1" si="1998"/>
        <v>1063.5202910873334</v>
      </c>
      <c r="Q6731" s="47">
        <f ca="1">SUM(L$15:L6731)-SUM(M$15:M6731)</f>
        <v>16350</v>
      </c>
      <c r="R6731" s="47" t="str">
        <f t="shared" ca="1" si="1999"/>
        <v>M6734</v>
      </c>
      <c r="S6731" s="40">
        <f t="shared" ca="1" si="1987"/>
        <v>0</v>
      </c>
      <c r="T6731" s="46">
        <f t="shared" ca="1" si="1988"/>
        <v>51</v>
      </c>
      <c r="X6731" s="74">
        <f t="shared" ca="1" si="1989"/>
        <v>1.0635202910873334</v>
      </c>
      <c r="Y6731" s="75">
        <f t="shared" ca="1" si="1990"/>
        <v>1.0635202910873334</v>
      </c>
      <c r="Z6731" s="74">
        <f t="shared" ca="1" si="1991"/>
        <v>2.8965497609441644</v>
      </c>
      <c r="AA6731" s="76">
        <f t="shared" ca="1" si="1992"/>
        <v>1063.5202910873334</v>
      </c>
      <c r="AB6731" s="76">
        <f t="shared" ca="1" si="1993"/>
        <v>2896.5497609441645</v>
      </c>
    </row>
    <row r="6732" spans="1:28" x14ac:dyDescent="0.25">
      <c r="A6732" s="2">
        <f t="shared" si="1994"/>
        <v>28</v>
      </c>
      <c r="B6732" s="16">
        <f ca="1">VLOOKUP(A6732,PERIODS!$O$4:$P$33,2,FALSE)</f>
        <v>0.04</v>
      </c>
      <c r="C6732" s="15"/>
      <c r="D6732" s="18">
        <v>5000</v>
      </c>
      <c r="E6732" s="34">
        <f t="shared" ca="1" si="1995"/>
        <v>16326.256915839076</v>
      </c>
      <c r="F6732" s="34">
        <f t="shared" ca="1" si="1996"/>
        <v>4000</v>
      </c>
      <c r="G6732" s="69">
        <f t="shared" ca="1" si="1982"/>
        <v>0</v>
      </c>
      <c r="H6732" s="34">
        <f t="shared" ca="1" si="1983"/>
        <v>-1619.2794407864953</v>
      </c>
      <c r="I6732" s="34">
        <f t="shared" ca="1" si="1984"/>
        <v>2380.7205592135047</v>
      </c>
      <c r="J6732" s="18">
        <f ca="1">SUM(INDIRECT(ADDRESS(ROW(F6732),COLUMN(F6732),4)):INDIRECT(ADDRESS(ROW(F6732)+N$5-1,COLUMN(F6732),4)))</f>
        <v>21900</v>
      </c>
      <c r="K6732" s="18">
        <f t="shared" ca="1" si="1985"/>
        <v>16350</v>
      </c>
      <c r="L6732" s="18">
        <f t="shared" ca="1" si="1997"/>
        <v>0</v>
      </c>
      <c r="M6732" s="18">
        <f t="shared" ca="1" si="1981"/>
        <v>0</v>
      </c>
      <c r="N6732" s="34">
        <f t="shared" ca="1" si="1986"/>
        <v>13945.536356625571</v>
      </c>
      <c r="P6732" s="18">
        <f t="shared" ca="1" si="1998"/>
        <v>1619.2794407864953</v>
      </c>
      <c r="Q6732" s="47">
        <f ca="1">SUM(L$15:L6732)-SUM(M$15:M6732)</f>
        <v>16350</v>
      </c>
      <c r="R6732" s="47" t="str">
        <f t="shared" ca="1" si="1999"/>
        <v>M6735</v>
      </c>
      <c r="S6732" s="40">
        <f t="shared" ca="1" si="1987"/>
        <v>0</v>
      </c>
      <c r="T6732" s="46">
        <f t="shared" ca="1" si="1988"/>
        <v>50</v>
      </c>
      <c r="X6732" s="74">
        <f t="shared" ca="1" si="1989"/>
        <v>-1.6192794407864954</v>
      </c>
      <c r="Y6732" s="75">
        <f t="shared" ca="1" si="1990"/>
        <v>-1.6192794407864954</v>
      </c>
      <c r="Z6732" s="74">
        <f t="shared" ca="1" si="1991"/>
        <v>0.19804134820197619</v>
      </c>
      <c r="AA6732" s="76">
        <f t="shared" ca="1" si="1992"/>
        <v>-1619.2794407864953</v>
      </c>
      <c r="AB6732" s="76">
        <f t="shared" ca="1" si="1993"/>
        <v>198.04134820197621</v>
      </c>
    </row>
    <row r="6733" spans="1:28" x14ac:dyDescent="0.25">
      <c r="A6733" s="2">
        <f t="shared" si="1994"/>
        <v>29</v>
      </c>
      <c r="B6733" s="16">
        <f ca="1">VLOOKUP(A6733,PERIODS!$O$4:$P$33,2,FALSE)</f>
        <v>0.04</v>
      </c>
      <c r="C6733" s="15"/>
      <c r="D6733" s="18">
        <v>5000</v>
      </c>
      <c r="E6733" s="34">
        <f t="shared" ca="1" si="1995"/>
        <v>13945.536356625571</v>
      </c>
      <c r="F6733" s="34">
        <f t="shared" ca="1" si="1996"/>
        <v>4000</v>
      </c>
      <c r="G6733" s="69">
        <f t="shared" ca="1" si="1982"/>
        <v>0</v>
      </c>
      <c r="H6733" s="34">
        <f t="shared" ca="1" si="1983"/>
        <v>775.09823877446343</v>
      </c>
      <c r="I6733" s="34">
        <f t="shared" ca="1" si="1984"/>
        <v>4775.0982387744634</v>
      </c>
      <c r="J6733" s="18">
        <f ca="1">SUM(INDIRECT(ADDRESS(ROW(F6733),COLUMN(F6733),4)):INDIRECT(ADDRESS(ROW(F6733)+N$5-1,COLUMN(F6733),4)))</f>
        <v>21200</v>
      </c>
      <c r="K6733" s="18">
        <f t="shared" ca="1" si="1985"/>
        <v>0</v>
      </c>
      <c r="L6733" s="18">
        <f t="shared" ca="1" si="1997"/>
        <v>0</v>
      </c>
      <c r="M6733" s="18">
        <f t="shared" ca="1" si="1981"/>
        <v>16350</v>
      </c>
      <c r="N6733" s="34">
        <f t="shared" ca="1" si="1986"/>
        <v>25520.438117851107</v>
      </c>
      <c r="P6733" s="18">
        <f t="shared" ca="1" si="1998"/>
        <v>775.09823877446343</v>
      </c>
      <c r="Q6733" s="47">
        <f ca="1">SUM(L$15:L6733)-SUM(M$15:M6733)</f>
        <v>0</v>
      </c>
      <c r="R6733" s="47" t="str">
        <f t="shared" ca="1" si="1999"/>
        <v>M6736</v>
      </c>
      <c r="S6733" s="40">
        <f t="shared" ca="1" si="1987"/>
        <v>0</v>
      </c>
      <c r="T6733" s="46">
        <f t="shared" ca="1" si="1988"/>
        <v>49</v>
      </c>
      <c r="X6733" s="74">
        <f t="shared" ca="1" si="1989"/>
        <v>0.77509823877446338</v>
      </c>
      <c r="Y6733" s="75">
        <f t="shared" ca="1" si="1990"/>
        <v>0.77509823877446338</v>
      </c>
      <c r="Z6733" s="74">
        <f t="shared" ca="1" si="1991"/>
        <v>2.1708053739682565</v>
      </c>
      <c r="AA6733" s="76">
        <f t="shared" ca="1" si="1992"/>
        <v>775.09823877446343</v>
      </c>
      <c r="AB6733" s="76">
        <f t="shared" ca="1" si="1993"/>
        <v>2170.8053739682564</v>
      </c>
    </row>
    <row r="6734" spans="1:28" x14ac:dyDescent="0.25">
      <c r="A6734" s="2">
        <f t="shared" si="1994"/>
        <v>30</v>
      </c>
      <c r="B6734" s="16">
        <f ca="1">VLOOKUP(A6734,PERIODS!$O$4:$P$33,2,FALSE)</f>
        <v>0.04</v>
      </c>
      <c r="C6734" s="15"/>
      <c r="D6734" s="18">
        <v>5000</v>
      </c>
      <c r="E6734" s="34">
        <f t="shared" ca="1" si="1995"/>
        <v>25520.438117851107</v>
      </c>
      <c r="F6734" s="34">
        <f t="shared" ca="1" si="1996"/>
        <v>4000</v>
      </c>
      <c r="G6734" s="69">
        <f t="shared" ca="1" si="1982"/>
        <v>0</v>
      </c>
      <c r="H6734" s="34">
        <f t="shared" ca="1" si="1983"/>
        <v>-690.43812951412121</v>
      </c>
      <c r="I6734" s="34">
        <f t="shared" ca="1" si="1984"/>
        <v>3309.5618704858789</v>
      </c>
      <c r="J6734" s="18">
        <f ca="1">SUM(INDIRECT(ADDRESS(ROW(F6734),COLUMN(F6734),4)):INDIRECT(ADDRESS(ROW(F6734)+N$5-1,COLUMN(F6734),4)))</f>
        <v>20500</v>
      </c>
      <c r="K6734" s="18">
        <f t="shared" ca="1" si="1985"/>
        <v>0</v>
      </c>
      <c r="L6734" s="18">
        <f t="shared" ca="1" si="1997"/>
        <v>0</v>
      </c>
      <c r="M6734" s="18">
        <f t="shared" ca="1" si="1981"/>
        <v>0</v>
      </c>
      <c r="N6734" s="34">
        <f t="shared" ca="1" si="1986"/>
        <v>22210.876247365228</v>
      </c>
      <c r="P6734" s="18">
        <f t="shared" ca="1" si="1998"/>
        <v>690.43812951412121</v>
      </c>
      <c r="Q6734" s="47">
        <f ca="1">SUM(L$15:L6734)-SUM(M$15:M6734)</f>
        <v>0</v>
      </c>
      <c r="R6734" s="47" t="str">
        <f t="shared" ca="1" si="1999"/>
        <v>M6737</v>
      </c>
      <c r="S6734" s="40">
        <f t="shared" ca="1" si="1987"/>
        <v>0</v>
      </c>
      <c r="T6734" s="46">
        <f t="shared" ca="1" si="1988"/>
        <v>38</v>
      </c>
      <c r="X6734" s="74">
        <f t="shared" ca="1" si="1989"/>
        <v>-0.6904381295141212</v>
      </c>
      <c r="Y6734" s="75">
        <f t="shared" ca="1" si="1990"/>
        <v>-0.6904381295141212</v>
      </c>
      <c r="Z6734" s="74">
        <f t="shared" ca="1" si="1991"/>
        <v>0.50135636192022781</v>
      </c>
      <c r="AA6734" s="76">
        <f t="shared" ca="1" si="1992"/>
        <v>-690.43812951412121</v>
      </c>
      <c r="AB6734" s="76">
        <f t="shared" ca="1" si="1993"/>
        <v>501.35636192022781</v>
      </c>
    </row>
    <row r="6735" spans="1:28" x14ac:dyDescent="0.25">
      <c r="A6735" s="2">
        <f t="shared" si="1994"/>
        <v>1</v>
      </c>
      <c r="B6735" s="16">
        <f ca="1">VLOOKUP(A6735,PERIODS!$O$4:$P$33,2,FALSE)</f>
        <v>2.4E-2</v>
      </c>
      <c r="C6735" s="15"/>
      <c r="D6735" s="18">
        <v>5000</v>
      </c>
      <c r="E6735" s="34">
        <f t="shared" ca="1" si="1995"/>
        <v>22210.876247365228</v>
      </c>
      <c r="F6735" s="34">
        <f t="shared" ca="1" si="1996"/>
        <v>2400</v>
      </c>
      <c r="G6735" s="69">
        <f t="shared" ca="1" si="1982"/>
        <v>0</v>
      </c>
      <c r="H6735" s="34">
        <f t="shared" ca="1" si="1983"/>
        <v>-2029.993609123891</v>
      </c>
      <c r="I6735" s="34">
        <f t="shared" ca="1" si="1984"/>
        <v>370.00639087610898</v>
      </c>
      <c r="J6735" s="18">
        <f ca="1">SUM(INDIRECT(ADDRESS(ROW(F6735),COLUMN(F6735),4)):INDIRECT(ADDRESS(ROW(F6735)+N$5-1,COLUMN(F6735),4)))</f>
        <v>19800</v>
      </c>
      <c r="K6735" s="18">
        <f t="shared" ca="1" si="1985"/>
        <v>0</v>
      </c>
      <c r="L6735" s="18">
        <f t="shared" ca="1" si="1997"/>
        <v>0</v>
      </c>
      <c r="M6735" s="18">
        <f t="shared" ref="M6735:M6798" ca="1" si="2000">SUMIF($R$15:$R$8014,ADDRESS(ROW(M6735),COLUMN(M6735),4),$L$15:$L$8014)</f>
        <v>0</v>
      </c>
      <c r="N6735" s="34">
        <f t="shared" ca="1" si="1986"/>
        <v>21840.86985648912</v>
      </c>
      <c r="P6735" s="18">
        <f t="shared" ca="1" si="1998"/>
        <v>2029.993609123891</v>
      </c>
      <c r="Q6735" s="47">
        <f ca="1">SUM(L$15:L6735)-SUM(M$15:M6735)</f>
        <v>0</v>
      </c>
      <c r="R6735" s="47" t="str">
        <f t="shared" ca="1" si="1999"/>
        <v>M6738</v>
      </c>
      <c r="S6735" s="40">
        <f t="shared" ca="1" si="1987"/>
        <v>0</v>
      </c>
      <c r="T6735" s="46">
        <f t="shared" ca="1" si="1988"/>
        <v>18</v>
      </c>
      <c r="X6735" s="74">
        <f t="shared" ca="1" si="1989"/>
        <v>-2.029993609123891</v>
      </c>
      <c r="Y6735" s="75">
        <f t="shared" ca="1" si="1990"/>
        <v>-2.029993609123891</v>
      </c>
      <c r="Z6735" s="74">
        <f t="shared" ca="1" si="1991"/>
        <v>0.13133636050021955</v>
      </c>
      <c r="AA6735" s="76">
        <f t="shared" ca="1" si="1992"/>
        <v>-2029.993609123891</v>
      </c>
      <c r="AB6735" s="76">
        <f t="shared" ca="1" si="1993"/>
        <v>131.33636050021954</v>
      </c>
    </row>
    <row r="6736" spans="1:28" x14ac:dyDescent="0.25">
      <c r="A6736" s="2">
        <f t="shared" si="1994"/>
        <v>2</v>
      </c>
      <c r="B6736" s="16">
        <f ca="1">VLOOKUP(A6736,PERIODS!$O$4:$P$33,2,FALSE)</f>
        <v>2.5000000000000001E-2</v>
      </c>
      <c r="C6736" s="15"/>
      <c r="D6736" s="18">
        <v>5000</v>
      </c>
      <c r="E6736" s="34">
        <f t="shared" ca="1" si="1995"/>
        <v>21840.86985648912</v>
      </c>
      <c r="F6736" s="34">
        <f t="shared" ca="1" si="1996"/>
        <v>2500</v>
      </c>
      <c r="G6736" s="69">
        <f t="shared" ref="G6736:G6799" ca="1" si="2001">((2*RAND()*$F$5)-$F$5)*E6736</f>
        <v>0</v>
      </c>
      <c r="H6736" s="34">
        <f t="shared" ref="H6736:H6799" ca="1" si="2002">IF($S$3="NORM",AA6736,IF($S$3="LOGNORM",AB6736,0))</f>
        <v>-1993.3965187041076</v>
      </c>
      <c r="I6736" s="34">
        <f t="shared" ref="I6736:I6799" ca="1" si="2003">IF(F6736+H6736&lt;0,0,F6736+H6736)</f>
        <v>506.60348129589238</v>
      </c>
      <c r="J6736" s="18">
        <f ca="1">SUM(INDIRECT(ADDRESS(ROW(F6736),COLUMN(F6736),4)):INDIRECT(ADDRESS(ROW(F6736)+N$5-1,COLUMN(F6736),4)))</f>
        <v>20700</v>
      </c>
      <c r="K6736" s="18">
        <f t="shared" ref="K6736:K6799" ca="1" si="2004">Q6736</f>
        <v>0</v>
      </c>
      <c r="L6736" s="18">
        <f t="shared" ca="1" si="1997"/>
        <v>0</v>
      </c>
      <c r="M6736" s="18">
        <f t="shared" ca="1" si="2000"/>
        <v>0</v>
      </c>
      <c r="N6736" s="34">
        <f t="shared" ref="N6736:N6799" ca="1" si="2005">E6736+G6736-I6736+M6736-S6736</f>
        <v>21334.266375193227</v>
      </c>
      <c r="P6736" s="18">
        <f t="shared" ca="1" si="1998"/>
        <v>1993.3965187041076</v>
      </c>
      <c r="Q6736" s="47">
        <f ca="1">SUM(L$15:L6736)-SUM(M$15:M6736)</f>
        <v>0</v>
      </c>
      <c r="R6736" s="47" t="str">
        <f t="shared" ca="1" si="1999"/>
        <v>M6739</v>
      </c>
      <c r="S6736" s="40">
        <f t="shared" ref="S6736:S6799" ca="1" si="2006">IF(T6736&gt;N$6*100,M6736,0)</f>
        <v>0</v>
      </c>
      <c r="T6736" s="46">
        <f t="shared" ref="T6736:T6799" ca="1" si="2007">RANDBETWEEN(0,100)</f>
        <v>42</v>
      </c>
      <c r="X6736" s="74">
        <f t="shared" ref="X6736:X6799" ca="1" si="2008">NORMINV(RAND(),0,1)</f>
        <v>-1.9933965187041076</v>
      </c>
      <c r="Y6736" s="75">
        <f t="shared" ref="Y6736:Y6799" ca="1" si="2009">IF(AND(X6736&gt;$F$6,$F$6&gt;0),$F$6,X6736)</f>
        <v>-1.9933965187041076</v>
      </c>
      <c r="Z6736" s="74">
        <f t="shared" ref="Z6736:Z6799" ca="1" si="2010">EXP(Y6736)</f>
        <v>0.13623192446669613</v>
      </c>
      <c r="AA6736" s="76">
        <f t="shared" ref="AA6736:AA6799" ca="1" si="2011">$F$3*Y6736</f>
        <v>-1993.3965187041076</v>
      </c>
      <c r="AB6736" s="76">
        <f t="shared" ref="AB6736:AB6799" ca="1" si="2012">$F$3*Z6736</f>
        <v>136.23192446669614</v>
      </c>
    </row>
    <row r="6737" spans="1:28" x14ac:dyDescent="0.25">
      <c r="A6737" s="2">
        <f t="shared" ref="A6737:A6800" si="2013">IF(AND(A6736=12,OR(A$14="MS",A$14="M0")),1,IF(AND(A6736=4,OR(A$14="WS",A$14="W0")),1,IF(AND(A6736=30,OR(A$14="DS",A$14="D0")),1,A6736+1)))</f>
        <v>3</v>
      </c>
      <c r="B6737" s="16">
        <f ca="1">VLOOKUP(A6737,PERIODS!$O$4:$P$33,2,FALSE)</f>
        <v>2.5000000000000001E-2</v>
      </c>
      <c r="C6737" s="15"/>
      <c r="D6737" s="18">
        <v>5000</v>
      </c>
      <c r="E6737" s="34">
        <f t="shared" ca="1" si="1995"/>
        <v>21334.266375193227</v>
      </c>
      <c r="F6737" s="34">
        <f t="shared" ca="1" si="1996"/>
        <v>2500</v>
      </c>
      <c r="G6737" s="69">
        <f t="shared" ca="1" si="2001"/>
        <v>0</v>
      </c>
      <c r="H6737" s="34">
        <f t="shared" ca="1" si="2002"/>
        <v>-1709.3631628246344</v>
      </c>
      <c r="I6737" s="34">
        <f t="shared" ca="1" si="2003"/>
        <v>790.6368371753656</v>
      </c>
      <c r="J6737" s="18">
        <f ca="1">SUM(INDIRECT(ADDRESS(ROW(F6737),COLUMN(F6737),4)):INDIRECT(ADDRESS(ROW(F6737)+N$5-1,COLUMN(F6737),4)))</f>
        <v>21500</v>
      </c>
      <c r="K6737" s="18">
        <f t="shared" ca="1" si="2004"/>
        <v>16350</v>
      </c>
      <c r="L6737" s="18">
        <f t="shared" ca="1" si="1997"/>
        <v>16350</v>
      </c>
      <c r="M6737" s="18">
        <f t="shared" ca="1" si="2000"/>
        <v>0</v>
      </c>
      <c r="N6737" s="34">
        <f t="shared" ca="1" si="2005"/>
        <v>20543.62953801786</v>
      </c>
      <c r="P6737" s="18">
        <f t="shared" ca="1" si="1998"/>
        <v>1709.3631628246344</v>
      </c>
      <c r="Q6737" s="47">
        <f ca="1">SUM(L$15:L6737)-SUM(M$15:M6737)</f>
        <v>16350</v>
      </c>
      <c r="R6737" s="47" t="str">
        <f t="shared" ca="1" si="1999"/>
        <v>M6740</v>
      </c>
      <c r="S6737" s="40">
        <f t="shared" ca="1" si="2006"/>
        <v>0</v>
      </c>
      <c r="T6737" s="46">
        <f t="shared" ca="1" si="2007"/>
        <v>19</v>
      </c>
      <c r="X6737" s="74">
        <f t="shared" ca="1" si="2008"/>
        <v>-1.7093631628246344</v>
      </c>
      <c r="Y6737" s="75">
        <f t="shared" ca="1" si="2009"/>
        <v>-1.7093631628246344</v>
      </c>
      <c r="Z6737" s="74">
        <f t="shared" ca="1" si="2010"/>
        <v>0.18098101136150846</v>
      </c>
      <c r="AA6737" s="76">
        <f t="shared" ca="1" si="2011"/>
        <v>-1709.3631628246344</v>
      </c>
      <c r="AB6737" s="76">
        <f t="shared" ca="1" si="2012"/>
        <v>180.98101136150845</v>
      </c>
    </row>
    <row r="6738" spans="1:28" x14ac:dyDescent="0.25">
      <c r="A6738" s="2">
        <f t="shared" si="2013"/>
        <v>4</v>
      </c>
      <c r="B6738" s="16">
        <f ca="1">VLOOKUP(A6738,PERIODS!$O$4:$P$33,2,FALSE)</f>
        <v>2.5000000000000001E-2</v>
      </c>
      <c r="C6738" s="15"/>
      <c r="D6738" s="18">
        <v>5000</v>
      </c>
      <c r="E6738" s="34">
        <f t="shared" ca="1" si="1995"/>
        <v>20543.62953801786</v>
      </c>
      <c r="F6738" s="34">
        <f t="shared" ca="1" si="1996"/>
        <v>2500</v>
      </c>
      <c r="G6738" s="69">
        <f t="shared" ca="1" si="2001"/>
        <v>0</v>
      </c>
      <c r="H6738" s="34">
        <f t="shared" ca="1" si="2002"/>
        <v>-633.31001294090629</v>
      </c>
      <c r="I6738" s="34">
        <f t="shared" ca="1" si="2003"/>
        <v>1866.6899870590937</v>
      </c>
      <c r="J6738" s="18">
        <f ca="1">SUM(INDIRECT(ADDRESS(ROW(F6738),COLUMN(F6738),4)):INDIRECT(ADDRESS(ROW(F6738)+N$5-1,COLUMN(F6738),4)))</f>
        <v>22300</v>
      </c>
      <c r="K6738" s="18">
        <f t="shared" ca="1" si="2004"/>
        <v>16350</v>
      </c>
      <c r="L6738" s="18">
        <f t="shared" ca="1" si="1997"/>
        <v>0</v>
      </c>
      <c r="M6738" s="18">
        <f t="shared" ca="1" si="2000"/>
        <v>0</v>
      </c>
      <c r="N6738" s="34">
        <f t="shared" ca="1" si="2005"/>
        <v>18676.939550958767</v>
      </c>
      <c r="P6738" s="18">
        <f t="shared" ca="1" si="1998"/>
        <v>633.31001294090629</v>
      </c>
      <c r="Q6738" s="47">
        <f ca="1">SUM(L$15:L6738)-SUM(M$15:M6738)</f>
        <v>16350</v>
      </c>
      <c r="R6738" s="47" t="str">
        <f t="shared" ca="1" si="1999"/>
        <v>M6741</v>
      </c>
      <c r="S6738" s="40">
        <f t="shared" ca="1" si="2006"/>
        <v>0</v>
      </c>
      <c r="T6738" s="46">
        <f t="shared" ca="1" si="2007"/>
        <v>85</v>
      </c>
      <c r="X6738" s="74">
        <f t="shared" ca="1" si="2008"/>
        <v>-0.63331001294090628</v>
      </c>
      <c r="Y6738" s="75">
        <f t="shared" ca="1" si="2009"/>
        <v>-0.63331001294090628</v>
      </c>
      <c r="Z6738" s="74">
        <f t="shared" ca="1" si="2010"/>
        <v>0.53083182962425068</v>
      </c>
      <c r="AA6738" s="76">
        <f t="shared" ca="1" si="2011"/>
        <v>-633.31001294090629</v>
      </c>
      <c r="AB6738" s="76">
        <f t="shared" ca="1" si="2012"/>
        <v>530.83182962425064</v>
      </c>
    </row>
    <row r="6739" spans="1:28" x14ac:dyDescent="0.25">
      <c r="A6739" s="2">
        <f t="shared" si="2013"/>
        <v>5</v>
      </c>
      <c r="B6739" s="16">
        <f ca="1">VLOOKUP(A6739,PERIODS!$O$4:$P$33,2,FALSE)</f>
        <v>3.3000000000000002E-2</v>
      </c>
      <c r="C6739" s="15"/>
      <c r="D6739" s="18">
        <v>5000</v>
      </c>
      <c r="E6739" s="34">
        <f t="shared" ca="1" si="1995"/>
        <v>18676.939550958767</v>
      </c>
      <c r="F6739" s="34">
        <f t="shared" ca="1" si="1996"/>
        <v>3300</v>
      </c>
      <c r="G6739" s="69">
        <f t="shared" ca="1" si="2001"/>
        <v>0</v>
      </c>
      <c r="H6739" s="34">
        <f t="shared" ca="1" si="2002"/>
        <v>-233.38348188439323</v>
      </c>
      <c r="I6739" s="34">
        <f t="shared" ca="1" si="2003"/>
        <v>3066.6165181156066</v>
      </c>
      <c r="J6739" s="18">
        <f ca="1">SUM(INDIRECT(ADDRESS(ROW(F6739),COLUMN(F6739),4)):INDIRECT(ADDRESS(ROW(F6739)+N$5-1,COLUMN(F6739),4)))</f>
        <v>23100</v>
      </c>
      <c r="K6739" s="18">
        <f t="shared" ca="1" si="2004"/>
        <v>16350</v>
      </c>
      <c r="L6739" s="18">
        <f t="shared" ca="1" si="1997"/>
        <v>0</v>
      </c>
      <c r="M6739" s="18">
        <f t="shared" ca="1" si="2000"/>
        <v>0</v>
      </c>
      <c r="N6739" s="34">
        <f t="shared" ca="1" si="2005"/>
        <v>15610.32303284316</v>
      </c>
      <c r="P6739" s="18">
        <f t="shared" ca="1" si="1998"/>
        <v>233.38348188439323</v>
      </c>
      <c r="Q6739" s="47">
        <f ca="1">SUM(L$15:L6739)-SUM(M$15:M6739)</f>
        <v>16350</v>
      </c>
      <c r="R6739" s="47" t="str">
        <f t="shared" ca="1" si="1999"/>
        <v>M6742</v>
      </c>
      <c r="S6739" s="40">
        <f t="shared" ca="1" si="2006"/>
        <v>0</v>
      </c>
      <c r="T6739" s="46">
        <f t="shared" ca="1" si="2007"/>
        <v>31</v>
      </c>
      <c r="X6739" s="74">
        <f t="shared" ca="1" si="2008"/>
        <v>-0.23338348188439323</v>
      </c>
      <c r="Y6739" s="75">
        <f t="shared" ca="1" si="2009"/>
        <v>-0.23338348188439323</v>
      </c>
      <c r="Z6739" s="74">
        <f t="shared" ca="1" si="2010"/>
        <v>0.79184985521816631</v>
      </c>
      <c r="AA6739" s="76">
        <f t="shared" ca="1" si="2011"/>
        <v>-233.38348188439323</v>
      </c>
      <c r="AB6739" s="76">
        <f t="shared" ca="1" si="2012"/>
        <v>791.84985521816634</v>
      </c>
    </row>
    <row r="6740" spans="1:28" x14ac:dyDescent="0.25">
      <c r="A6740" s="2">
        <f t="shared" si="2013"/>
        <v>6</v>
      </c>
      <c r="B6740" s="16">
        <f ca="1">VLOOKUP(A6740,PERIODS!$O$4:$P$33,2,FALSE)</f>
        <v>3.3000000000000002E-2</v>
      </c>
      <c r="C6740" s="15"/>
      <c r="D6740" s="18">
        <v>5000</v>
      </c>
      <c r="E6740" s="34">
        <f t="shared" ca="1" si="1995"/>
        <v>15610.32303284316</v>
      </c>
      <c r="F6740" s="34">
        <f t="shared" ca="1" si="1996"/>
        <v>3300</v>
      </c>
      <c r="G6740" s="69">
        <f t="shared" ca="1" si="2001"/>
        <v>0</v>
      </c>
      <c r="H6740" s="34">
        <f t="shared" ca="1" si="2002"/>
        <v>-709.26769647880781</v>
      </c>
      <c r="I6740" s="34">
        <f t="shared" ca="1" si="2003"/>
        <v>2590.7323035211921</v>
      </c>
      <c r="J6740" s="18">
        <f ca="1">SUM(INDIRECT(ADDRESS(ROW(F6740),COLUMN(F6740),4)):INDIRECT(ADDRESS(ROW(F6740)+N$5-1,COLUMN(F6740),4)))</f>
        <v>23100</v>
      </c>
      <c r="K6740" s="18">
        <f t="shared" ca="1" si="2004"/>
        <v>0</v>
      </c>
      <c r="L6740" s="18">
        <f t="shared" ca="1" si="1997"/>
        <v>0</v>
      </c>
      <c r="M6740" s="18">
        <f t="shared" ca="1" si="2000"/>
        <v>16350</v>
      </c>
      <c r="N6740" s="34">
        <f t="shared" ca="1" si="2005"/>
        <v>29369.590729321968</v>
      </c>
      <c r="P6740" s="18">
        <f t="shared" ca="1" si="1998"/>
        <v>709.26769647880781</v>
      </c>
      <c r="Q6740" s="47">
        <f ca="1">SUM(L$15:L6740)-SUM(M$15:M6740)</f>
        <v>0</v>
      </c>
      <c r="R6740" s="47" t="str">
        <f t="shared" ca="1" si="1999"/>
        <v>M6743</v>
      </c>
      <c r="S6740" s="40">
        <f t="shared" ca="1" si="2006"/>
        <v>0</v>
      </c>
      <c r="T6740" s="46">
        <f t="shared" ca="1" si="2007"/>
        <v>11</v>
      </c>
      <c r="X6740" s="74">
        <f t="shared" ca="1" si="2008"/>
        <v>-0.70926769647880783</v>
      </c>
      <c r="Y6740" s="75">
        <f t="shared" ca="1" si="2009"/>
        <v>-0.70926769647880783</v>
      </c>
      <c r="Z6740" s="74">
        <f t="shared" ca="1" si="2010"/>
        <v>0.49200436209675957</v>
      </c>
      <c r="AA6740" s="76">
        <f t="shared" ca="1" si="2011"/>
        <v>-709.26769647880781</v>
      </c>
      <c r="AB6740" s="76">
        <f t="shared" ca="1" si="2012"/>
        <v>492.00436209675956</v>
      </c>
    </row>
    <row r="6741" spans="1:28" x14ac:dyDescent="0.25">
      <c r="A6741" s="2">
        <f t="shared" si="2013"/>
        <v>7</v>
      </c>
      <c r="B6741" s="16">
        <f ca="1">VLOOKUP(A6741,PERIODS!$O$4:$P$33,2,FALSE)</f>
        <v>3.3000000000000002E-2</v>
      </c>
      <c r="C6741" s="15"/>
      <c r="D6741" s="18">
        <v>5000</v>
      </c>
      <c r="E6741" s="34">
        <f t="shared" ca="1" si="1995"/>
        <v>29369.590729321968</v>
      </c>
      <c r="F6741" s="34">
        <f t="shared" ca="1" si="1996"/>
        <v>3300</v>
      </c>
      <c r="G6741" s="69">
        <f t="shared" ca="1" si="2001"/>
        <v>0</v>
      </c>
      <c r="H6741" s="34">
        <f t="shared" ca="1" si="2002"/>
        <v>-614.08392025449007</v>
      </c>
      <c r="I6741" s="34">
        <f t="shared" ca="1" si="2003"/>
        <v>2685.9160797455097</v>
      </c>
      <c r="J6741" s="18">
        <f ca="1">SUM(INDIRECT(ADDRESS(ROW(F6741),COLUMN(F6741),4)):INDIRECT(ADDRESS(ROW(F6741)+N$5-1,COLUMN(F6741),4)))</f>
        <v>23100</v>
      </c>
      <c r="K6741" s="18">
        <f t="shared" ca="1" si="2004"/>
        <v>0</v>
      </c>
      <c r="L6741" s="18">
        <f t="shared" ca="1" si="1997"/>
        <v>0</v>
      </c>
      <c r="M6741" s="18">
        <f t="shared" ca="1" si="2000"/>
        <v>0</v>
      </c>
      <c r="N6741" s="34">
        <f t="shared" ca="1" si="2005"/>
        <v>26683.67464957646</v>
      </c>
      <c r="P6741" s="18">
        <f t="shared" ca="1" si="1998"/>
        <v>614.08392025449007</v>
      </c>
      <c r="Q6741" s="47">
        <f ca="1">SUM(L$15:L6741)-SUM(M$15:M6741)</f>
        <v>0</v>
      </c>
      <c r="R6741" s="47" t="str">
        <f t="shared" ca="1" si="1999"/>
        <v>M6744</v>
      </c>
      <c r="S6741" s="40">
        <f t="shared" ca="1" si="2006"/>
        <v>0</v>
      </c>
      <c r="T6741" s="46">
        <f t="shared" ca="1" si="2007"/>
        <v>39</v>
      </c>
      <c r="X6741" s="74">
        <f t="shared" ca="1" si="2008"/>
        <v>-0.6140839202544901</v>
      </c>
      <c r="Y6741" s="75">
        <f t="shared" ca="1" si="2009"/>
        <v>-0.6140839202544901</v>
      </c>
      <c r="Z6741" s="74">
        <f t="shared" ca="1" si="2010"/>
        <v>0.54113639240587896</v>
      </c>
      <c r="AA6741" s="76">
        <f t="shared" ca="1" si="2011"/>
        <v>-614.08392025449007</v>
      </c>
      <c r="AB6741" s="76">
        <f t="shared" ca="1" si="2012"/>
        <v>541.13639240587895</v>
      </c>
    </row>
    <row r="6742" spans="1:28" x14ac:dyDescent="0.25">
      <c r="A6742" s="2">
        <f t="shared" si="2013"/>
        <v>8</v>
      </c>
      <c r="B6742" s="16">
        <f ca="1">VLOOKUP(A6742,PERIODS!$O$4:$P$33,2,FALSE)</f>
        <v>3.3000000000000002E-2</v>
      </c>
      <c r="C6742" s="15"/>
      <c r="D6742" s="18">
        <v>5000</v>
      </c>
      <c r="E6742" s="34">
        <f t="shared" ca="1" si="1995"/>
        <v>26683.67464957646</v>
      </c>
      <c r="F6742" s="34">
        <f t="shared" ca="1" si="1996"/>
        <v>3300</v>
      </c>
      <c r="G6742" s="69">
        <f t="shared" ca="1" si="2001"/>
        <v>0</v>
      </c>
      <c r="H6742" s="34">
        <f t="shared" ca="1" si="2002"/>
        <v>-1891.1677355887814</v>
      </c>
      <c r="I6742" s="34">
        <f t="shared" ca="1" si="2003"/>
        <v>1408.8322644112186</v>
      </c>
      <c r="J6742" s="18">
        <f ca="1">SUM(INDIRECT(ADDRESS(ROW(F6742),COLUMN(F6742),4)):INDIRECT(ADDRESS(ROW(F6742)+N$5-1,COLUMN(F6742),4)))</f>
        <v>23100</v>
      </c>
      <c r="K6742" s="18">
        <f t="shared" ca="1" si="2004"/>
        <v>0</v>
      </c>
      <c r="L6742" s="18">
        <f t="shared" ca="1" si="1997"/>
        <v>0</v>
      </c>
      <c r="M6742" s="18">
        <f t="shared" ca="1" si="2000"/>
        <v>0</v>
      </c>
      <c r="N6742" s="34">
        <f t="shared" ca="1" si="2005"/>
        <v>25274.842385165241</v>
      </c>
      <c r="P6742" s="18">
        <f t="shared" ca="1" si="1998"/>
        <v>1891.1677355887814</v>
      </c>
      <c r="Q6742" s="47">
        <f ca="1">SUM(L$15:L6742)-SUM(M$15:M6742)</f>
        <v>0</v>
      </c>
      <c r="R6742" s="47" t="str">
        <f t="shared" ca="1" si="1999"/>
        <v>M6745</v>
      </c>
      <c r="S6742" s="40">
        <f t="shared" ca="1" si="2006"/>
        <v>0</v>
      </c>
      <c r="T6742" s="46">
        <f t="shared" ca="1" si="2007"/>
        <v>98</v>
      </c>
      <c r="X6742" s="74">
        <f t="shared" ca="1" si="2008"/>
        <v>-1.8911677355887815</v>
      </c>
      <c r="Y6742" s="75">
        <f t="shared" ca="1" si="2009"/>
        <v>-1.8911677355887815</v>
      </c>
      <c r="Z6742" s="74">
        <f t="shared" ca="1" si="2010"/>
        <v>0.15089549986989309</v>
      </c>
      <c r="AA6742" s="76">
        <f t="shared" ca="1" si="2011"/>
        <v>-1891.1677355887814</v>
      </c>
      <c r="AB6742" s="76">
        <f t="shared" ca="1" si="2012"/>
        <v>150.89549986989309</v>
      </c>
    </row>
    <row r="6743" spans="1:28" x14ac:dyDescent="0.25">
      <c r="A6743" s="2">
        <f t="shared" si="2013"/>
        <v>9</v>
      </c>
      <c r="B6743" s="16">
        <f ca="1">VLOOKUP(A6743,PERIODS!$O$4:$P$33,2,FALSE)</f>
        <v>3.3000000000000002E-2</v>
      </c>
      <c r="C6743" s="15"/>
      <c r="D6743" s="18">
        <v>5000</v>
      </c>
      <c r="E6743" s="34">
        <f t="shared" ref="E6743:E6806" ca="1" si="2014">N6742</f>
        <v>25274.842385165241</v>
      </c>
      <c r="F6743" s="34">
        <f t="shared" ref="F6743:F6806" ca="1" si="2015">F$2*B6743</f>
        <v>3300</v>
      </c>
      <c r="G6743" s="69">
        <f t="shared" ca="1" si="2001"/>
        <v>0</v>
      </c>
      <c r="H6743" s="34">
        <f t="shared" ca="1" si="2002"/>
        <v>905.67250308178791</v>
      </c>
      <c r="I6743" s="34">
        <f t="shared" ca="1" si="2003"/>
        <v>4205.6725030817879</v>
      </c>
      <c r="J6743" s="18">
        <f ca="1">SUM(INDIRECT(ADDRESS(ROW(F6743),COLUMN(F6743),4)):INDIRECT(ADDRESS(ROW(F6743)+N$5-1,COLUMN(F6743),4)))</f>
        <v>23100</v>
      </c>
      <c r="K6743" s="18">
        <f t="shared" ca="1" si="2004"/>
        <v>0</v>
      </c>
      <c r="L6743" s="18">
        <f t="shared" ref="L6743:L6806" ca="1" si="2016">IF((E6743+K6742)&lt;J6743,N$2,0)</f>
        <v>0</v>
      </c>
      <c r="M6743" s="18">
        <f t="shared" ca="1" si="2000"/>
        <v>0</v>
      </c>
      <c r="N6743" s="34">
        <f t="shared" ca="1" si="2005"/>
        <v>21069.169882083454</v>
      </c>
      <c r="P6743" s="18">
        <f t="shared" ref="P6743:P6806" ca="1" si="2017">ABS(H6743)</f>
        <v>905.67250308178791</v>
      </c>
      <c r="Q6743" s="47">
        <f ca="1">SUM(L$15:L6743)-SUM(M$15:M6743)</f>
        <v>0</v>
      </c>
      <c r="R6743" s="47" t="str">
        <f t="shared" ref="R6743:R6806" ca="1" si="2018">ADDRESS(ROW(M6743)+$N$3+RANDBETWEEN(-$N$4,$N$4),COLUMN(M6743),4)</f>
        <v>M6746</v>
      </c>
      <c r="S6743" s="40">
        <f t="shared" ca="1" si="2006"/>
        <v>0</v>
      </c>
      <c r="T6743" s="46">
        <f t="shared" ca="1" si="2007"/>
        <v>24</v>
      </c>
      <c r="X6743" s="74">
        <f t="shared" ca="1" si="2008"/>
        <v>0.90567250308178793</v>
      </c>
      <c r="Y6743" s="75">
        <f t="shared" ca="1" si="2009"/>
        <v>0.90567250308178793</v>
      </c>
      <c r="Z6743" s="74">
        <f t="shared" ca="1" si="2010"/>
        <v>2.4735948639974779</v>
      </c>
      <c r="AA6743" s="76">
        <f t="shared" ca="1" si="2011"/>
        <v>905.67250308178791</v>
      </c>
      <c r="AB6743" s="76">
        <f t="shared" ca="1" si="2012"/>
        <v>2473.5948639974777</v>
      </c>
    </row>
    <row r="6744" spans="1:28" x14ac:dyDescent="0.25">
      <c r="A6744" s="2">
        <f t="shared" si="2013"/>
        <v>10</v>
      </c>
      <c r="B6744" s="16">
        <f ca="1">VLOOKUP(A6744,PERIODS!$O$4:$P$33,2,FALSE)</f>
        <v>3.3000000000000002E-2</v>
      </c>
      <c r="C6744" s="15"/>
      <c r="D6744" s="18">
        <v>5000</v>
      </c>
      <c r="E6744" s="34">
        <f t="shared" ca="1" si="2014"/>
        <v>21069.169882083454</v>
      </c>
      <c r="F6744" s="34">
        <f t="shared" ca="1" si="2015"/>
        <v>3300</v>
      </c>
      <c r="G6744" s="69">
        <f t="shared" ca="1" si="2001"/>
        <v>0</v>
      </c>
      <c r="H6744" s="34">
        <f t="shared" ca="1" si="2002"/>
        <v>-3309.846537163718</v>
      </c>
      <c r="I6744" s="34">
        <f t="shared" ca="1" si="2003"/>
        <v>0</v>
      </c>
      <c r="J6744" s="18">
        <f ca="1">SUM(INDIRECT(ADDRESS(ROW(F6744),COLUMN(F6744),4)):INDIRECT(ADDRESS(ROW(F6744)+N$5-1,COLUMN(F6744),4)))</f>
        <v>23100</v>
      </c>
      <c r="K6744" s="18">
        <f t="shared" ca="1" si="2004"/>
        <v>16350</v>
      </c>
      <c r="L6744" s="18">
        <f t="shared" ca="1" si="2016"/>
        <v>16350</v>
      </c>
      <c r="M6744" s="18">
        <f t="shared" ca="1" si="2000"/>
        <v>0</v>
      </c>
      <c r="N6744" s="34">
        <f t="shared" ca="1" si="2005"/>
        <v>21069.169882083454</v>
      </c>
      <c r="P6744" s="18">
        <f t="shared" ca="1" si="2017"/>
        <v>3309.846537163718</v>
      </c>
      <c r="Q6744" s="47">
        <f ca="1">SUM(L$15:L6744)-SUM(M$15:M6744)</f>
        <v>16350</v>
      </c>
      <c r="R6744" s="47" t="str">
        <f t="shared" ca="1" si="2018"/>
        <v>M6747</v>
      </c>
      <c r="S6744" s="40">
        <f t="shared" ca="1" si="2006"/>
        <v>0</v>
      </c>
      <c r="T6744" s="46">
        <f t="shared" ca="1" si="2007"/>
        <v>59</v>
      </c>
      <c r="X6744" s="74">
        <f t="shared" ca="1" si="2008"/>
        <v>-3.3098465371637182</v>
      </c>
      <c r="Y6744" s="75">
        <f t="shared" ca="1" si="2009"/>
        <v>-3.3098465371637182</v>
      </c>
      <c r="Z6744" s="74">
        <f t="shared" ca="1" si="2010"/>
        <v>3.6521778059350127E-2</v>
      </c>
      <c r="AA6744" s="76">
        <f t="shared" ca="1" si="2011"/>
        <v>-3309.846537163718</v>
      </c>
      <c r="AB6744" s="76">
        <f t="shared" ca="1" si="2012"/>
        <v>36.521778059350126</v>
      </c>
    </row>
    <row r="6745" spans="1:28" x14ac:dyDescent="0.25">
      <c r="A6745" s="2">
        <f t="shared" si="2013"/>
        <v>11</v>
      </c>
      <c r="B6745" s="16">
        <f ca="1">VLOOKUP(A6745,PERIODS!$O$4:$P$33,2,FALSE)</f>
        <v>3.3000000000000002E-2</v>
      </c>
      <c r="C6745" s="15"/>
      <c r="D6745" s="18">
        <v>5000</v>
      </c>
      <c r="E6745" s="34">
        <f t="shared" ca="1" si="2014"/>
        <v>21069.169882083454</v>
      </c>
      <c r="F6745" s="34">
        <f t="shared" ca="1" si="2015"/>
        <v>3300</v>
      </c>
      <c r="G6745" s="69">
        <f t="shared" ca="1" si="2001"/>
        <v>0</v>
      </c>
      <c r="H6745" s="34">
        <f t="shared" ca="1" si="2002"/>
        <v>306.9573388112907</v>
      </c>
      <c r="I6745" s="34">
        <f t="shared" ca="1" si="2003"/>
        <v>3606.9573388112908</v>
      </c>
      <c r="J6745" s="18">
        <f ca="1">SUM(INDIRECT(ADDRESS(ROW(F6745),COLUMN(F6745),4)):INDIRECT(ADDRESS(ROW(F6745)+N$5-1,COLUMN(F6745),4)))</f>
        <v>23300</v>
      </c>
      <c r="K6745" s="18">
        <f t="shared" ca="1" si="2004"/>
        <v>16350</v>
      </c>
      <c r="L6745" s="18">
        <f t="shared" ca="1" si="2016"/>
        <v>0</v>
      </c>
      <c r="M6745" s="18">
        <f t="shared" ca="1" si="2000"/>
        <v>0</v>
      </c>
      <c r="N6745" s="34">
        <f t="shared" ca="1" si="2005"/>
        <v>17462.212543272162</v>
      </c>
      <c r="P6745" s="18">
        <f t="shared" ca="1" si="2017"/>
        <v>306.9573388112907</v>
      </c>
      <c r="Q6745" s="47">
        <f ca="1">SUM(L$15:L6745)-SUM(M$15:M6745)</f>
        <v>16350</v>
      </c>
      <c r="R6745" s="47" t="str">
        <f t="shared" ca="1" si="2018"/>
        <v>M6748</v>
      </c>
      <c r="S6745" s="40">
        <f t="shared" ca="1" si="2006"/>
        <v>0</v>
      </c>
      <c r="T6745" s="46">
        <f t="shared" ca="1" si="2007"/>
        <v>40</v>
      </c>
      <c r="X6745" s="74">
        <f t="shared" ca="1" si="2008"/>
        <v>0.30695733881129067</v>
      </c>
      <c r="Y6745" s="75">
        <f t="shared" ca="1" si="2009"/>
        <v>0.30695733881129067</v>
      </c>
      <c r="Z6745" s="74">
        <f t="shared" ca="1" si="2010"/>
        <v>1.3592829782073885</v>
      </c>
      <c r="AA6745" s="76">
        <f t="shared" ca="1" si="2011"/>
        <v>306.9573388112907</v>
      </c>
      <c r="AB6745" s="76">
        <f t="shared" ca="1" si="2012"/>
        <v>1359.2829782073886</v>
      </c>
    </row>
    <row r="6746" spans="1:28" x14ac:dyDescent="0.25">
      <c r="A6746" s="2">
        <f t="shared" si="2013"/>
        <v>12</v>
      </c>
      <c r="B6746" s="16">
        <f ca="1">VLOOKUP(A6746,PERIODS!$O$4:$P$33,2,FALSE)</f>
        <v>3.3000000000000002E-2</v>
      </c>
      <c r="C6746" s="15"/>
      <c r="D6746" s="18">
        <v>5000</v>
      </c>
      <c r="E6746" s="34">
        <f t="shared" ca="1" si="2014"/>
        <v>17462.212543272162</v>
      </c>
      <c r="F6746" s="34">
        <f t="shared" ca="1" si="2015"/>
        <v>3300</v>
      </c>
      <c r="G6746" s="69">
        <f t="shared" ca="1" si="2001"/>
        <v>0</v>
      </c>
      <c r="H6746" s="34">
        <f t="shared" ca="1" si="2002"/>
        <v>-121.38616741718926</v>
      </c>
      <c r="I6746" s="34">
        <f t="shared" ca="1" si="2003"/>
        <v>3178.6138325828106</v>
      </c>
      <c r="J6746" s="18">
        <f ca="1">SUM(INDIRECT(ADDRESS(ROW(F6746),COLUMN(F6746),4)):INDIRECT(ADDRESS(ROW(F6746)+N$5-1,COLUMN(F6746),4)))</f>
        <v>23500</v>
      </c>
      <c r="K6746" s="18">
        <f t="shared" ca="1" si="2004"/>
        <v>16350</v>
      </c>
      <c r="L6746" s="18">
        <f t="shared" ca="1" si="2016"/>
        <v>0</v>
      </c>
      <c r="M6746" s="18">
        <f t="shared" ca="1" si="2000"/>
        <v>0</v>
      </c>
      <c r="N6746" s="34">
        <f t="shared" ca="1" si="2005"/>
        <v>14283.598710689352</v>
      </c>
      <c r="P6746" s="18">
        <f t="shared" ca="1" si="2017"/>
        <v>121.38616741718926</v>
      </c>
      <c r="Q6746" s="47">
        <f ca="1">SUM(L$15:L6746)-SUM(M$15:M6746)</f>
        <v>16350</v>
      </c>
      <c r="R6746" s="47" t="str">
        <f t="shared" ca="1" si="2018"/>
        <v>M6749</v>
      </c>
      <c r="S6746" s="40">
        <f t="shared" ca="1" si="2006"/>
        <v>0</v>
      </c>
      <c r="T6746" s="46">
        <f t="shared" ca="1" si="2007"/>
        <v>49</v>
      </c>
      <c r="X6746" s="74">
        <f t="shared" ca="1" si="2008"/>
        <v>-0.12138616741718926</v>
      </c>
      <c r="Y6746" s="75">
        <f t="shared" ca="1" si="2009"/>
        <v>-0.12138616741718926</v>
      </c>
      <c r="Z6746" s="74">
        <f t="shared" ca="1" si="2010"/>
        <v>0.88569186820368295</v>
      </c>
      <c r="AA6746" s="76">
        <f t="shared" ca="1" si="2011"/>
        <v>-121.38616741718926</v>
      </c>
      <c r="AB6746" s="76">
        <f t="shared" ca="1" si="2012"/>
        <v>885.69186820368293</v>
      </c>
    </row>
    <row r="6747" spans="1:28" x14ac:dyDescent="0.25">
      <c r="A6747" s="2">
        <f t="shared" si="2013"/>
        <v>13</v>
      </c>
      <c r="B6747" s="16">
        <f ca="1">VLOOKUP(A6747,PERIODS!$O$4:$P$33,2,FALSE)</f>
        <v>3.3000000000000002E-2</v>
      </c>
      <c r="C6747" s="15"/>
      <c r="D6747" s="18">
        <v>5000</v>
      </c>
      <c r="E6747" s="34">
        <f t="shared" ca="1" si="2014"/>
        <v>14283.598710689352</v>
      </c>
      <c r="F6747" s="34">
        <f t="shared" ca="1" si="2015"/>
        <v>3300</v>
      </c>
      <c r="G6747" s="69">
        <f t="shared" ca="1" si="2001"/>
        <v>0</v>
      </c>
      <c r="H6747" s="34">
        <f t="shared" ca="1" si="2002"/>
        <v>-215.9532601074317</v>
      </c>
      <c r="I6747" s="34">
        <f t="shared" ca="1" si="2003"/>
        <v>3084.0467398925684</v>
      </c>
      <c r="J6747" s="18">
        <f ca="1">SUM(INDIRECT(ADDRESS(ROW(F6747),COLUMN(F6747),4)):INDIRECT(ADDRESS(ROW(F6747)+N$5-1,COLUMN(F6747),4)))</f>
        <v>23700</v>
      </c>
      <c r="K6747" s="18">
        <f t="shared" ca="1" si="2004"/>
        <v>0</v>
      </c>
      <c r="L6747" s="18">
        <f t="shared" ca="1" si="2016"/>
        <v>0</v>
      </c>
      <c r="M6747" s="18">
        <f t="shared" ca="1" si="2000"/>
        <v>16350</v>
      </c>
      <c r="N6747" s="34">
        <f t="shared" ca="1" si="2005"/>
        <v>27549.551970796783</v>
      </c>
      <c r="P6747" s="18">
        <f t="shared" ca="1" si="2017"/>
        <v>215.9532601074317</v>
      </c>
      <c r="Q6747" s="47">
        <f ca="1">SUM(L$15:L6747)-SUM(M$15:M6747)</f>
        <v>0</v>
      </c>
      <c r="R6747" s="47" t="str">
        <f t="shared" ca="1" si="2018"/>
        <v>M6750</v>
      </c>
      <c r="S6747" s="40">
        <f t="shared" ca="1" si="2006"/>
        <v>0</v>
      </c>
      <c r="T6747" s="46">
        <f t="shared" ca="1" si="2007"/>
        <v>46</v>
      </c>
      <c r="X6747" s="74">
        <f t="shared" ca="1" si="2008"/>
        <v>-0.21595326010743171</v>
      </c>
      <c r="Y6747" s="75">
        <f t="shared" ca="1" si="2009"/>
        <v>-0.21595326010743171</v>
      </c>
      <c r="Z6747" s="74">
        <f t="shared" ca="1" si="2010"/>
        <v>0.80577296273505317</v>
      </c>
      <c r="AA6747" s="76">
        <f t="shared" ca="1" si="2011"/>
        <v>-215.9532601074317</v>
      </c>
      <c r="AB6747" s="76">
        <f t="shared" ca="1" si="2012"/>
        <v>805.77296273505317</v>
      </c>
    </row>
    <row r="6748" spans="1:28" x14ac:dyDescent="0.25">
      <c r="A6748" s="2">
        <f t="shared" si="2013"/>
        <v>14</v>
      </c>
      <c r="B6748" s="16">
        <f ca="1">VLOOKUP(A6748,PERIODS!$O$4:$P$33,2,FALSE)</f>
        <v>3.3000000000000002E-2</v>
      </c>
      <c r="C6748" s="15"/>
      <c r="D6748" s="18">
        <v>5000</v>
      </c>
      <c r="E6748" s="34">
        <f t="shared" ca="1" si="2014"/>
        <v>27549.551970796783</v>
      </c>
      <c r="F6748" s="34">
        <f t="shared" ca="1" si="2015"/>
        <v>3300</v>
      </c>
      <c r="G6748" s="69">
        <f t="shared" ca="1" si="2001"/>
        <v>0</v>
      </c>
      <c r="H6748" s="34">
        <f t="shared" ca="1" si="2002"/>
        <v>-470.91322406392959</v>
      </c>
      <c r="I6748" s="34">
        <f t="shared" ca="1" si="2003"/>
        <v>2829.0867759360704</v>
      </c>
      <c r="J6748" s="18">
        <f ca="1">SUM(INDIRECT(ADDRESS(ROW(F6748),COLUMN(F6748),4)):INDIRECT(ADDRESS(ROW(F6748)+N$5-1,COLUMN(F6748),4)))</f>
        <v>23900</v>
      </c>
      <c r="K6748" s="18">
        <f t="shared" ca="1" si="2004"/>
        <v>0</v>
      </c>
      <c r="L6748" s="18">
        <f t="shared" ca="1" si="2016"/>
        <v>0</v>
      </c>
      <c r="M6748" s="18">
        <f t="shared" ca="1" si="2000"/>
        <v>0</v>
      </c>
      <c r="N6748" s="34">
        <f t="shared" ca="1" si="2005"/>
        <v>24720.465194860713</v>
      </c>
      <c r="P6748" s="18">
        <f t="shared" ca="1" si="2017"/>
        <v>470.91322406392959</v>
      </c>
      <c r="Q6748" s="47">
        <f ca="1">SUM(L$15:L6748)-SUM(M$15:M6748)</f>
        <v>0</v>
      </c>
      <c r="R6748" s="47" t="str">
        <f t="shared" ca="1" si="2018"/>
        <v>M6751</v>
      </c>
      <c r="S6748" s="40">
        <f t="shared" ca="1" si="2006"/>
        <v>0</v>
      </c>
      <c r="T6748" s="46">
        <f t="shared" ca="1" si="2007"/>
        <v>83</v>
      </c>
      <c r="X6748" s="74">
        <f t="shared" ca="1" si="2008"/>
        <v>-0.4709132240639296</v>
      </c>
      <c r="Y6748" s="75">
        <f t="shared" ca="1" si="2009"/>
        <v>-0.4709132240639296</v>
      </c>
      <c r="Z6748" s="74">
        <f t="shared" ca="1" si="2010"/>
        <v>0.62443176171110848</v>
      </c>
      <c r="AA6748" s="76">
        <f t="shared" ca="1" si="2011"/>
        <v>-470.91322406392959</v>
      </c>
      <c r="AB6748" s="76">
        <f t="shared" ca="1" si="2012"/>
        <v>624.43176171110849</v>
      </c>
    </row>
    <row r="6749" spans="1:28" x14ac:dyDescent="0.25">
      <c r="A6749" s="2">
        <f t="shared" si="2013"/>
        <v>15</v>
      </c>
      <c r="B6749" s="16">
        <f ca="1">VLOOKUP(A6749,PERIODS!$O$4:$P$33,2,FALSE)</f>
        <v>3.3000000000000002E-2</v>
      </c>
      <c r="C6749" s="15"/>
      <c r="D6749" s="18">
        <v>5000</v>
      </c>
      <c r="E6749" s="34">
        <f t="shared" ca="1" si="2014"/>
        <v>24720.465194860713</v>
      </c>
      <c r="F6749" s="34">
        <f t="shared" ca="1" si="2015"/>
        <v>3300</v>
      </c>
      <c r="G6749" s="69">
        <f t="shared" ca="1" si="2001"/>
        <v>0</v>
      </c>
      <c r="H6749" s="34">
        <f t="shared" ca="1" si="2002"/>
        <v>60.821333428124952</v>
      </c>
      <c r="I6749" s="34">
        <f t="shared" ca="1" si="2003"/>
        <v>3360.8213334281249</v>
      </c>
      <c r="J6749" s="18">
        <f ca="1">SUM(INDIRECT(ADDRESS(ROW(F6749),COLUMN(F6749),4)):INDIRECT(ADDRESS(ROW(F6749)+N$5-1,COLUMN(F6749),4)))</f>
        <v>24100</v>
      </c>
      <c r="K6749" s="18">
        <f t="shared" ca="1" si="2004"/>
        <v>0</v>
      </c>
      <c r="L6749" s="18">
        <f t="shared" ca="1" si="2016"/>
        <v>0</v>
      </c>
      <c r="M6749" s="18">
        <f t="shared" ca="1" si="2000"/>
        <v>0</v>
      </c>
      <c r="N6749" s="34">
        <f t="shared" ca="1" si="2005"/>
        <v>21359.643861432589</v>
      </c>
      <c r="P6749" s="18">
        <f t="shared" ca="1" si="2017"/>
        <v>60.821333428124952</v>
      </c>
      <c r="Q6749" s="47">
        <f ca="1">SUM(L$15:L6749)-SUM(M$15:M6749)</f>
        <v>0</v>
      </c>
      <c r="R6749" s="47" t="str">
        <f t="shared" ca="1" si="2018"/>
        <v>M6752</v>
      </c>
      <c r="S6749" s="40">
        <f t="shared" ca="1" si="2006"/>
        <v>0</v>
      </c>
      <c r="T6749" s="46">
        <f t="shared" ca="1" si="2007"/>
        <v>82</v>
      </c>
      <c r="X6749" s="74">
        <f t="shared" ca="1" si="2008"/>
        <v>6.082133342812495E-2</v>
      </c>
      <c r="Y6749" s="75">
        <f t="shared" ca="1" si="2009"/>
        <v>6.082133342812495E-2</v>
      </c>
      <c r="Z6749" s="74">
        <f t="shared" ca="1" si="2010"/>
        <v>1.0627090266457309</v>
      </c>
      <c r="AA6749" s="76">
        <f t="shared" ca="1" si="2011"/>
        <v>60.821333428124952</v>
      </c>
      <c r="AB6749" s="76">
        <f t="shared" ca="1" si="2012"/>
        <v>1062.7090266457308</v>
      </c>
    </row>
    <row r="6750" spans="1:28" x14ac:dyDescent="0.25">
      <c r="A6750" s="2">
        <f t="shared" si="2013"/>
        <v>16</v>
      </c>
      <c r="B6750" s="16">
        <f ca="1">VLOOKUP(A6750,PERIODS!$O$4:$P$33,2,FALSE)</f>
        <v>3.3000000000000002E-2</v>
      </c>
      <c r="C6750" s="15"/>
      <c r="D6750" s="18">
        <v>5000</v>
      </c>
      <c r="E6750" s="34">
        <f t="shared" ca="1" si="2014"/>
        <v>21359.643861432589</v>
      </c>
      <c r="F6750" s="34">
        <f t="shared" ca="1" si="2015"/>
        <v>3300</v>
      </c>
      <c r="G6750" s="69">
        <f t="shared" ca="1" si="2001"/>
        <v>0</v>
      </c>
      <c r="H6750" s="34">
        <f t="shared" ca="1" si="2002"/>
        <v>1396.6785854338414</v>
      </c>
      <c r="I6750" s="34">
        <f t="shared" ca="1" si="2003"/>
        <v>4696.6785854338414</v>
      </c>
      <c r="J6750" s="18">
        <f ca="1">SUM(INDIRECT(ADDRESS(ROW(F6750),COLUMN(F6750),4)):INDIRECT(ADDRESS(ROW(F6750)+N$5-1,COLUMN(F6750),4)))</f>
        <v>24300</v>
      </c>
      <c r="K6750" s="18">
        <f t="shared" ca="1" si="2004"/>
        <v>16350</v>
      </c>
      <c r="L6750" s="18">
        <f t="shared" ca="1" si="2016"/>
        <v>16350</v>
      </c>
      <c r="M6750" s="18">
        <f t="shared" ca="1" si="2000"/>
        <v>0</v>
      </c>
      <c r="N6750" s="34">
        <f t="shared" ca="1" si="2005"/>
        <v>16662.965275998748</v>
      </c>
      <c r="P6750" s="18">
        <f t="shared" ca="1" si="2017"/>
        <v>1396.6785854338414</v>
      </c>
      <c r="Q6750" s="47">
        <f ca="1">SUM(L$15:L6750)-SUM(M$15:M6750)</f>
        <v>16350</v>
      </c>
      <c r="R6750" s="47" t="str">
        <f t="shared" ca="1" si="2018"/>
        <v>M6753</v>
      </c>
      <c r="S6750" s="40">
        <f t="shared" ca="1" si="2006"/>
        <v>0</v>
      </c>
      <c r="T6750" s="46">
        <f t="shared" ca="1" si="2007"/>
        <v>68</v>
      </c>
      <c r="X6750" s="74">
        <f t="shared" ca="1" si="2008"/>
        <v>1.3966785854338413</v>
      </c>
      <c r="Y6750" s="75">
        <f t="shared" ca="1" si="2009"/>
        <v>1.3966785854338413</v>
      </c>
      <c r="Z6750" s="74">
        <f t="shared" ca="1" si="2010"/>
        <v>4.0417533099289109</v>
      </c>
      <c r="AA6750" s="76">
        <f t="shared" ca="1" si="2011"/>
        <v>1396.6785854338414</v>
      </c>
      <c r="AB6750" s="76">
        <f t="shared" ca="1" si="2012"/>
        <v>4041.7533099289108</v>
      </c>
    </row>
    <row r="6751" spans="1:28" x14ac:dyDescent="0.25">
      <c r="A6751" s="2">
        <f t="shared" si="2013"/>
        <v>17</v>
      </c>
      <c r="B6751" s="16">
        <f ca="1">VLOOKUP(A6751,PERIODS!$O$4:$P$33,2,FALSE)</f>
        <v>3.5000000000000003E-2</v>
      </c>
      <c r="C6751" s="15"/>
      <c r="D6751" s="18">
        <v>5000</v>
      </c>
      <c r="E6751" s="34">
        <f t="shared" ca="1" si="2014"/>
        <v>16662.965275998748</v>
      </c>
      <c r="F6751" s="34">
        <f t="shared" ca="1" si="2015"/>
        <v>3500.0000000000005</v>
      </c>
      <c r="G6751" s="69">
        <f t="shared" ca="1" si="2001"/>
        <v>0</v>
      </c>
      <c r="H6751" s="34">
        <f t="shared" ca="1" si="2002"/>
        <v>-106.54718009004895</v>
      </c>
      <c r="I6751" s="34">
        <f t="shared" ca="1" si="2003"/>
        <v>3393.4528199099514</v>
      </c>
      <c r="J6751" s="18">
        <f ca="1">SUM(INDIRECT(ADDRESS(ROW(F6751),COLUMN(F6751),4)):INDIRECT(ADDRESS(ROW(F6751)+N$5-1,COLUMN(F6751),4)))</f>
        <v>24500.000000000004</v>
      </c>
      <c r="K6751" s="18">
        <f t="shared" ca="1" si="2004"/>
        <v>16350</v>
      </c>
      <c r="L6751" s="18">
        <f t="shared" ca="1" si="2016"/>
        <v>0</v>
      </c>
      <c r="M6751" s="18">
        <f t="shared" ca="1" si="2000"/>
        <v>0</v>
      </c>
      <c r="N6751" s="34">
        <f t="shared" ca="1" si="2005"/>
        <v>13269.512456088796</v>
      </c>
      <c r="P6751" s="18">
        <f t="shared" ca="1" si="2017"/>
        <v>106.54718009004895</v>
      </c>
      <c r="Q6751" s="47">
        <f ca="1">SUM(L$15:L6751)-SUM(M$15:M6751)</f>
        <v>16350</v>
      </c>
      <c r="R6751" s="47" t="str">
        <f t="shared" ca="1" si="2018"/>
        <v>M6754</v>
      </c>
      <c r="S6751" s="40">
        <f t="shared" ca="1" si="2006"/>
        <v>0</v>
      </c>
      <c r="T6751" s="46">
        <f t="shared" ca="1" si="2007"/>
        <v>49</v>
      </c>
      <c r="X6751" s="74">
        <f t="shared" ca="1" si="2008"/>
        <v>-0.10654718009004896</v>
      </c>
      <c r="Y6751" s="75">
        <f t="shared" ca="1" si="2009"/>
        <v>-0.10654718009004896</v>
      </c>
      <c r="Z6751" s="74">
        <f t="shared" ca="1" si="2010"/>
        <v>0.89893263543803337</v>
      </c>
      <c r="AA6751" s="76">
        <f t="shared" ca="1" si="2011"/>
        <v>-106.54718009004895</v>
      </c>
      <c r="AB6751" s="76">
        <f t="shared" ca="1" si="2012"/>
        <v>898.93263543803334</v>
      </c>
    </row>
    <row r="6752" spans="1:28" x14ac:dyDescent="0.25">
      <c r="A6752" s="2">
        <f t="shared" si="2013"/>
        <v>18</v>
      </c>
      <c r="B6752" s="16">
        <f ca="1">VLOOKUP(A6752,PERIODS!$O$4:$P$33,2,FALSE)</f>
        <v>3.5000000000000003E-2</v>
      </c>
      <c r="C6752" s="15"/>
      <c r="D6752" s="18">
        <v>5000</v>
      </c>
      <c r="E6752" s="34">
        <f t="shared" ca="1" si="2014"/>
        <v>13269.512456088796</v>
      </c>
      <c r="F6752" s="34">
        <f t="shared" ca="1" si="2015"/>
        <v>3500.0000000000005</v>
      </c>
      <c r="G6752" s="69">
        <f t="shared" ca="1" si="2001"/>
        <v>0</v>
      </c>
      <c r="H6752" s="34">
        <f t="shared" ca="1" si="2002"/>
        <v>1405.5630714823903</v>
      </c>
      <c r="I6752" s="34">
        <f t="shared" ca="1" si="2003"/>
        <v>4905.563071482391</v>
      </c>
      <c r="J6752" s="18">
        <f ca="1">SUM(INDIRECT(ADDRESS(ROW(F6752),COLUMN(F6752),4)):INDIRECT(ADDRESS(ROW(F6752)+N$5-1,COLUMN(F6752),4)))</f>
        <v>24500.000000000004</v>
      </c>
      <c r="K6752" s="18">
        <f t="shared" ca="1" si="2004"/>
        <v>16350</v>
      </c>
      <c r="L6752" s="18">
        <f t="shared" ca="1" si="2016"/>
        <v>0</v>
      </c>
      <c r="M6752" s="18">
        <f t="shared" ca="1" si="2000"/>
        <v>0</v>
      </c>
      <c r="N6752" s="34">
        <f t="shared" ca="1" si="2005"/>
        <v>8363.9493846064051</v>
      </c>
      <c r="P6752" s="18">
        <f t="shared" ca="1" si="2017"/>
        <v>1405.5630714823903</v>
      </c>
      <c r="Q6752" s="47">
        <f ca="1">SUM(L$15:L6752)-SUM(M$15:M6752)</f>
        <v>16350</v>
      </c>
      <c r="R6752" s="47" t="str">
        <f t="shared" ca="1" si="2018"/>
        <v>M6755</v>
      </c>
      <c r="S6752" s="40">
        <f t="shared" ca="1" si="2006"/>
        <v>0</v>
      </c>
      <c r="T6752" s="46">
        <f t="shared" ca="1" si="2007"/>
        <v>66</v>
      </c>
      <c r="X6752" s="74">
        <f t="shared" ca="1" si="2008"/>
        <v>1.4055630714823903</v>
      </c>
      <c r="Y6752" s="75">
        <f t="shared" ca="1" si="2009"/>
        <v>1.4055630714823903</v>
      </c>
      <c r="Z6752" s="74">
        <f t="shared" ca="1" si="2010"/>
        <v>4.0778222003443778</v>
      </c>
      <c r="AA6752" s="76">
        <f t="shared" ca="1" si="2011"/>
        <v>1405.5630714823903</v>
      </c>
      <c r="AB6752" s="76">
        <f t="shared" ca="1" si="2012"/>
        <v>4077.822200344378</v>
      </c>
    </row>
    <row r="6753" spans="1:28" x14ac:dyDescent="0.25">
      <c r="A6753" s="2">
        <f t="shared" si="2013"/>
        <v>19</v>
      </c>
      <c r="B6753" s="16">
        <f ca="1">VLOOKUP(A6753,PERIODS!$O$4:$P$33,2,FALSE)</f>
        <v>3.5000000000000003E-2</v>
      </c>
      <c r="C6753" s="15"/>
      <c r="D6753" s="18">
        <v>5000</v>
      </c>
      <c r="E6753" s="34">
        <f t="shared" ca="1" si="2014"/>
        <v>8363.9493846064051</v>
      </c>
      <c r="F6753" s="34">
        <f t="shared" ca="1" si="2015"/>
        <v>3500.0000000000005</v>
      </c>
      <c r="G6753" s="69">
        <f t="shared" ca="1" si="2001"/>
        <v>0</v>
      </c>
      <c r="H6753" s="34">
        <f t="shared" ca="1" si="2002"/>
        <v>-1314.2583992527</v>
      </c>
      <c r="I6753" s="34">
        <f t="shared" ca="1" si="2003"/>
        <v>2185.7416007473003</v>
      </c>
      <c r="J6753" s="18">
        <f ca="1">SUM(INDIRECT(ADDRESS(ROW(F6753),COLUMN(F6753),4)):INDIRECT(ADDRESS(ROW(F6753)+N$5-1,COLUMN(F6753),4)))</f>
        <v>24500.000000000004</v>
      </c>
      <c r="K6753" s="18">
        <f t="shared" ca="1" si="2004"/>
        <v>0</v>
      </c>
      <c r="L6753" s="18">
        <f t="shared" ca="1" si="2016"/>
        <v>0</v>
      </c>
      <c r="M6753" s="18">
        <f t="shared" ca="1" si="2000"/>
        <v>16350</v>
      </c>
      <c r="N6753" s="34">
        <f t="shared" ca="1" si="2005"/>
        <v>22528.207783859107</v>
      </c>
      <c r="P6753" s="18">
        <f t="shared" ca="1" si="2017"/>
        <v>1314.2583992527</v>
      </c>
      <c r="Q6753" s="47">
        <f ca="1">SUM(L$15:L6753)-SUM(M$15:M6753)</f>
        <v>0</v>
      </c>
      <c r="R6753" s="47" t="str">
        <f t="shared" ca="1" si="2018"/>
        <v>M6756</v>
      </c>
      <c r="S6753" s="40">
        <f t="shared" ca="1" si="2006"/>
        <v>0</v>
      </c>
      <c r="T6753" s="46">
        <f t="shared" ca="1" si="2007"/>
        <v>74</v>
      </c>
      <c r="X6753" s="74">
        <f t="shared" ca="1" si="2008"/>
        <v>-1.3142583992526999</v>
      </c>
      <c r="Y6753" s="75">
        <f t="shared" ca="1" si="2009"/>
        <v>-1.3142583992526999</v>
      </c>
      <c r="Z6753" s="74">
        <f t="shared" ca="1" si="2010"/>
        <v>0.26867349784287076</v>
      </c>
      <c r="AA6753" s="76">
        <f t="shared" ca="1" si="2011"/>
        <v>-1314.2583992527</v>
      </c>
      <c r="AB6753" s="76">
        <f t="shared" ca="1" si="2012"/>
        <v>268.67349784287074</v>
      </c>
    </row>
    <row r="6754" spans="1:28" x14ac:dyDescent="0.25">
      <c r="A6754" s="2">
        <f t="shared" si="2013"/>
        <v>20</v>
      </c>
      <c r="B6754" s="16">
        <f ca="1">VLOOKUP(A6754,PERIODS!$O$4:$P$33,2,FALSE)</f>
        <v>3.5000000000000003E-2</v>
      </c>
      <c r="C6754" s="15"/>
      <c r="D6754" s="18">
        <v>5000</v>
      </c>
      <c r="E6754" s="34">
        <f t="shared" ca="1" si="2014"/>
        <v>22528.207783859107</v>
      </c>
      <c r="F6754" s="34">
        <f t="shared" ca="1" si="2015"/>
        <v>3500.0000000000005</v>
      </c>
      <c r="G6754" s="69">
        <f t="shared" ca="1" si="2001"/>
        <v>0</v>
      </c>
      <c r="H6754" s="34">
        <f t="shared" ca="1" si="2002"/>
        <v>-2242.1000785709743</v>
      </c>
      <c r="I6754" s="34">
        <f t="shared" ca="1" si="2003"/>
        <v>1257.8999214290261</v>
      </c>
      <c r="J6754" s="18">
        <f ca="1">SUM(INDIRECT(ADDRESS(ROW(F6754),COLUMN(F6754),4)):INDIRECT(ADDRESS(ROW(F6754)+N$5-1,COLUMN(F6754),4)))</f>
        <v>24500.000000000004</v>
      </c>
      <c r="K6754" s="18">
        <f t="shared" ca="1" si="2004"/>
        <v>16350</v>
      </c>
      <c r="L6754" s="18">
        <f t="shared" ca="1" si="2016"/>
        <v>16350</v>
      </c>
      <c r="M6754" s="18">
        <f t="shared" ca="1" si="2000"/>
        <v>0</v>
      </c>
      <c r="N6754" s="34">
        <f t="shared" ca="1" si="2005"/>
        <v>21270.30786243008</v>
      </c>
      <c r="P6754" s="18">
        <f t="shared" ca="1" si="2017"/>
        <v>2242.1000785709743</v>
      </c>
      <c r="Q6754" s="47">
        <f ca="1">SUM(L$15:L6754)-SUM(M$15:M6754)</f>
        <v>16350</v>
      </c>
      <c r="R6754" s="47" t="str">
        <f t="shared" ca="1" si="2018"/>
        <v>M6757</v>
      </c>
      <c r="S6754" s="40">
        <f t="shared" ca="1" si="2006"/>
        <v>0</v>
      </c>
      <c r="T6754" s="46">
        <f t="shared" ca="1" si="2007"/>
        <v>60</v>
      </c>
      <c r="X6754" s="74">
        <f t="shared" ca="1" si="2008"/>
        <v>-2.2421000785709744</v>
      </c>
      <c r="Y6754" s="75">
        <f t="shared" ca="1" si="2009"/>
        <v>-2.2421000785709744</v>
      </c>
      <c r="Z6754" s="74">
        <f t="shared" ca="1" si="2010"/>
        <v>0.10623516774982511</v>
      </c>
      <c r="AA6754" s="76">
        <f t="shared" ca="1" si="2011"/>
        <v>-2242.1000785709743</v>
      </c>
      <c r="AB6754" s="76">
        <f t="shared" ca="1" si="2012"/>
        <v>106.23516774982511</v>
      </c>
    </row>
    <row r="6755" spans="1:28" x14ac:dyDescent="0.25">
      <c r="A6755" s="2">
        <f t="shared" si="2013"/>
        <v>21</v>
      </c>
      <c r="B6755" s="16">
        <f ca="1">VLOOKUP(A6755,PERIODS!$O$4:$P$33,2,FALSE)</f>
        <v>3.5000000000000003E-2</v>
      </c>
      <c r="C6755" s="15"/>
      <c r="D6755" s="18">
        <v>5000</v>
      </c>
      <c r="E6755" s="34">
        <f t="shared" ca="1" si="2014"/>
        <v>21270.30786243008</v>
      </c>
      <c r="F6755" s="34">
        <f t="shared" ca="1" si="2015"/>
        <v>3500.0000000000005</v>
      </c>
      <c r="G6755" s="69">
        <f t="shared" ca="1" si="2001"/>
        <v>0</v>
      </c>
      <c r="H6755" s="34">
        <f t="shared" ca="1" si="2002"/>
        <v>-488.15908763060378</v>
      </c>
      <c r="I6755" s="34">
        <f t="shared" ca="1" si="2003"/>
        <v>3011.8409123693968</v>
      </c>
      <c r="J6755" s="18">
        <f ca="1">SUM(INDIRECT(ADDRESS(ROW(F6755),COLUMN(F6755),4)):INDIRECT(ADDRESS(ROW(F6755)+N$5-1,COLUMN(F6755),4)))</f>
        <v>24500.000000000004</v>
      </c>
      <c r="K6755" s="18">
        <f t="shared" ca="1" si="2004"/>
        <v>16350</v>
      </c>
      <c r="L6755" s="18">
        <f t="shared" ca="1" si="2016"/>
        <v>0</v>
      </c>
      <c r="M6755" s="18">
        <f t="shared" ca="1" si="2000"/>
        <v>0</v>
      </c>
      <c r="N6755" s="34">
        <f t="shared" ca="1" si="2005"/>
        <v>18258.466950060683</v>
      </c>
      <c r="P6755" s="18">
        <f t="shared" ca="1" si="2017"/>
        <v>488.15908763060378</v>
      </c>
      <c r="Q6755" s="47">
        <f ca="1">SUM(L$15:L6755)-SUM(M$15:M6755)</f>
        <v>16350</v>
      </c>
      <c r="R6755" s="47" t="str">
        <f t="shared" ca="1" si="2018"/>
        <v>M6758</v>
      </c>
      <c r="S6755" s="40">
        <f t="shared" ca="1" si="2006"/>
        <v>0</v>
      </c>
      <c r="T6755" s="46">
        <f t="shared" ca="1" si="2007"/>
        <v>80</v>
      </c>
      <c r="X6755" s="74">
        <f t="shared" ca="1" si="2008"/>
        <v>-0.48815908763060378</v>
      </c>
      <c r="Y6755" s="75">
        <f t="shared" ca="1" si="2009"/>
        <v>-0.48815908763060378</v>
      </c>
      <c r="Z6755" s="74">
        <f t="shared" ca="1" si="2010"/>
        <v>0.61375522441125596</v>
      </c>
      <c r="AA6755" s="76">
        <f t="shared" ca="1" si="2011"/>
        <v>-488.15908763060378</v>
      </c>
      <c r="AB6755" s="76">
        <f t="shared" ca="1" si="2012"/>
        <v>613.75522441125599</v>
      </c>
    </row>
    <row r="6756" spans="1:28" x14ac:dyDescent="0.25">
      <c r="A6756" s="2">
        <f t="shared" si="2013"/>
        <v>22</v>
      </c>
      <c r="B6756" s="16">
        <f ca="1">VLOOKUP(A6756,PERIODS!$O$4:$P$33,2,FALSE)</f>
        <v>3.5000000000000003E-2</v>
      </c>
      <c r="C6756" s="15"/>
      <c r="D6756" s="18">
        <v>5000</v>
      </c>
      <c r="E6756" s="34">
        <f t="shared" ca="1" si="2014"/>
        <v>18258.466950060683</v>
      </c>
      <c r="F6756" s="34">
        <f t="shared" ca="1" si="2015"/>
        <v>3500.0000000000005</v>
      </c>
      <c r="G6756" s="69">
        <f t="shared" ca="1" si="2001"/>
        <v>0</v>
      </c>
      <c r="H6756" s="34">
        <f t="shared" ca="1" si="2002"/>
        <v>1404.1104529020583</v>
      </c>
      <c r="I6756" s="34">
        <f t="shared" ca="1" si="2003"/>
        <v>4904.1104529020586</v>
      </c>
      <c r="J6756" s="18">
        <f ca="1">SUM(INDIRECT(ADDRESS(ROW(F6756),COLUMN(F6756),4)):INDIRECT(ADDRESS(ROW(F6756)+N$5-1,COLUMN(F6756),4)))</f>
        <v>25000.000000000004</v>
      </c>
      <c r="K6756" s="18">
        <f t="shared" ca="1" si="2004"/>
        <v>16350</v>
      </c>
      <c r="L6756" s="18">
        <f t="shared" ca="1" si="2016"/>
        <v>0</v>
      </c>
      <c r="M6756" s="18">
        <f t="shared" ca="1" si="2000"/>
        <v>0</v>
      </c>
      <c r="N6756" s="34">
        <f t="shared" ca="1" si="2005"/>
        <v>13354.356497158624</v>
      </c>
      <c r="P6756" s="18">
        <f t="shared" ca="1" si="2017"/>
        <v>1404.1104529020583</v>
      </c>
      <c r="Q6756" s="47">
        <f ca="1">SUM(L$15:L6756)-SUM(M$15:M6756)</f>
        <v>16350</v>
      </c>
      <c r="R6756" s="47" t="str">
        <f t="shared" ca="1" si="2018"/>
        <v>M6759</v>
      </c>
      <c r="S6756" s="40">
        <f t="shared" ca="1" si="2006"/>
        <v>0</v>
      </c>
      <c r="T6756" s="46">
        <f t="shared" ca="1" si="2007"/>
        <v>79</v>
      </c>
      <c r="X6756" s="74">
        <f t="shared" ca="1" si="2008"/>
        <v>1.4041104529020583</v>
      </c>
      <c r="Y6756" s="75">
        <f t="shared" ca="1" si="2009"/>
        <v>1.4041104529020583</v>
      </c>
      <c r="Z6756" s="74">
        <f t="shared" ca="1" si="2010"/>
        <v>4.0719029802742401</v>
      </c>
      <c r="AA6756" s="76">
        <f t="shared" ca="1" si="2011"/>
        <v>1404.1104529020583</v>
      </c>
      <c r="AB6756" s="76">
        <f t="shared" ca="1" si="2012"/>
        <v>4071.9029802742402</v>
      </c>
    </row>
    <row r="6757" spans="1:28" x14ac:dyDescent="0.25">
      <c r="A6757" s="2">
        <f t="shared" si="2013"/>
        <v>23</v>
      </c>
      <c r="B6757" s="16">
        <f ca="1">VLOOKUP(A6757,PERIODS!$O$4:$P$33,2,FALSE)</f>
        <v>3.5000000000000003E-2</v>
      </c>
      <c r="C6757" s="15"/>
      <c r="D6757" s="18">
        <v>5000</v>
      </c>
      <c r="E6757" s="34">
        <f t="shared" ca="1" si="2014"/>
        <v>13354.356497158624</v>
      </c>
      <c r="F6757" s="34">
        <f t="shared" ca="1" si="2015"/>
        <v>3500.0000000000005</v>
      </c>
      <c r="G6757" s="69">
        <f t="shared" ca="1" si="2001"/>
        <v>0</v>
      </c>
      <c r="H6757" s="34">
        <f t="shared" ca="1" si="2002"/>
        <v>-881.9082279552506</v>
      </c>
      <c r="I6757" s="34">
        <f t="shared" ca="1" si="2003"/>
        <v>2618.0917720447496</v>
      </c>
      <c r="J6757" s="18">
        <f ca="1">SUM(INDIRECT(ADDRESS(ROW(F6757),COLUMN(F6757),4)):INDIRECT(ADDRESS(ROW(F6757)+N$5-1,COLUMN(F6757),4)))</f>
        <v>25500.000000000004</v>
      </c>
      <c r="K6757" s="18">
        <f t="shared" ca="1" si="2004"/>
        <v>0</v>
      </c>
      <c r="L6757" s="18">
        <f t="shared" ca="1" si="2016"/>
        <v>0</v>
      </c>
      <c r="M6757" s="18">
        <f t="shared" ca="1" si="2000"/>
        <v>16350</v>
      </c>
      <c r="N6757" s="34">
        <f t="shared" ca="1" si="2005"/>
        <v>27086.264725113873</v>
      </c>
      <c r="P6757" s="18">
        <f t="shared" ca="1" si="2017"/>
        <v>881.9082279552506</v>
      </c>
      <c r="Q6757" s="47">
        <f ca="1">SUM(L$15:L6757)-SUM(M$15:M6757)</f>
        <v>0</v>
      </c>
      <c r="R6757" s="47" t="str">
        <f t="shared" ca="1" si="2018"/>
        <v>M6760</v>
      </c>
      <c r="S6757" s="40">
        <f t="shared" ca="1" si="2006"/>
        <v>0</v>
      </c>
      <c r="T6757" s="46">
        <f t="shared" ca="1" si="2007"/>
        <v>58</v>
      </c>
      <c r="X6757" s="74">
        <f t="shared" ca="1" si="2008"/>
        <v>-0.88190822795525059</v>
      </c>
      <c r="Y6757" s="75">
        <f t="shared" ca="1" si="2009"/>
        <v>-0.88190822795525059</v>
      </c>
      <c r="Z6757" s="74">
        <f t="shared" ca="1" si="2010"/>
        <v>0.41399216603557132</v>
      </c>
      <c r="AA6757" s="76">
        <f t="shared" ca="1" si="2011"/>
        <v>-881.9082279552506</v>
      </c>
      <c r="AB6757" s="76">
        <f t="shared" ca="1" si="2012"/>
        <v>413.9921660355713</v>
      </c>
    </row>
    <row r="6758" spans="1:28" x14ac:dyDescent="0.25">
      <c r="A6758" s="2">
        <f t="shared" si="2013"/>
        <v>24</v>
      </c>
      <c r="B6758" s="16">
        <f ca="1">VLOOKUP(A6758,PERIODS!$O$4:$P$33,2,FALSE)</f>
        <v>3.5000000000000003E-2</v>
      </c>
      <c r="C6758" s="15"/>
      <c r="D6758" s="18">
        <v>5000</v>
      </c>
      <c r="E6758" s="34">
        <f t="shared" ca="1" si="2014"/>
        <v>27086.264725113873</v>
      </c>
      <c r="F6758" s="34">
        <f t="shared" ca="1" si="2015"/>
        <v>3500.0000000000005</v>
      </c>
      <c r="G6758" s="69">
        <f t="shared" ca="1" si="2001"/>
        <v>0</v>
      </c>
      <c r="H6758" s="34">
        <f t="shared" ca="1" si="2002"/>
        <v>-208.44699418007107</v>
      </c>
      <c r="I6758" s="34">
        <f t="shared" ca="1" si="2003"/>
        <v>3291.5530058199292</v>
      </c>
      <c r="J6758" s="18">
        <f ca="1">SUM(INDIRECT(ADDRESS(ROW(F6758),COLUMN(F6758),4)):INDIRECT(ADDRESS(ROW(F6758)+N$5-1,COLUMN(F6758),4)))</f>
        <v>26000</v>
      </c>
      <c r="K6758" s="18">
        <f t="shared" ca="1" si="2004"/>
        <v>0</v>
      </c>
      <c r="L6758" s="18">
        <f t="shared" ca="1" si="2016"/>
        <v>0</v>
      </c>
      <c r="M6758" s="18">
        <f t="shared" ca="1" si="2000"/>
        <v>0</v>
      </c>
      <c r="N6758" s="34">
        <f t="shared" ca="1" si="2005"/>
        <v>23794.711719293944</v>
      </c>
      <c r="P6758" s="18">
        <f t="shared" ca="1" si="2017"/>
        <v>208.44699418007107</v>
      </c>
      <c r="Q6758" s="47">
        <f ca="1">SUM(L$15:L6758)-SUM(M$15:M6758)</f>
        <v>0</v>
      </c>
      <c r="R6758" s="47" t="str">
        <f t="shared" ca="1" si="2018"/>
        <v>M6761</v>
      </c>
      <c r="S6758" s="40">
        <f t="shared" ca="1" si="2006"/>
        <v>0</v>
      </c>
      <c r="T6758" s="46">
        <f t="shared" ca="1" si="2007"/>
        <v>8</v>
      </c>
      <c r="X6758" s="74">
        <f t="shared" ca="1" si="2008"/>
        <v>-0.20844699418007107</v>
      </c>
      <c r="Y6758" s="75">
        <f t="shared" ca="1" si="2009"/>
        <v>-0.20844699418007107</v>
      </c>
      <c r="Z6758" s="74">
        <f t="shared" ca="1" si="2010"/>
        <v>0.8118440660224524</v>
      </c>
      <c r="AA6758" s="76">
        <f t="shared" ca="1" si="2011"/>
        <v>-208.44699418007107</v>
      </c>
      <c r="AB6758" s="76">
        <f t="shared" ca="1" si="2012"/>
        <v>811.84406602245235</v>
      </c>
    </row>
    <row r="6759" spans="1:28" x14ac:dyDescent="0.25">
      <c r="A6759" s="2">
        <f t="shared" si="2013"/>
        <v>25</v>
      </c>
      <c r="B6759" s="16">
        <f ca="1">VLOOKUP(A6759,PERIODS!$O$4:$P$33,2,FALSE)</f>
        <v>3.5000000000000003E-2</v>
      </c>
      <c r="C6759" s="15"/>
      <c r="D6759" s="18">
        <v>5000</v>
      </c>
      <c r="E6759" s="34">
        <f t="shared" ca="1" si="2014"/>
        <v>23794.711719293944</v>
      </c>
      <c r="F6759" s="34">
        <f t="shared" ca="1" si="2015"/>
        <v>3500.0000000000005</v>
      </c>
      <c r="G6759" s="69">
        <f t="shared" ca="1" si="2001"/>
        <v>0</v>
      </c>
      <c r="H6759" s="34">
        <f t="shared" ca="1" si="2002"/>
        <v>552.09777588782413</v>
      </c>
      <c r="I6759" s="34">
        <f t="shared" ca="1" si="2003"/>
        <v>4052.0977758878244</v>
      </c>
      <c r="J6759" s="18">
        <f ca="1">SUM(INDIRECT(ADDRESS(ROW(F6759),COLUMN(F6759),4)):INDIRECT(ADDRESS(ROW(F6759)+N$5-1,COLUMN(F6759),4)))</f>
        <v>24900</v>
      </c>
      <c r="K6759" s="18">
        <f t="shared" ca="1" si="2004"/>
        <v>16350</v>
      </c>
      <c r="L6759" s="18">
        <f t="shared" ca="1" si="2016"/>
        <v>16350</v>
      </c>
      <c r="M6759" s="18">
        <f t="shared" ca="1" si="2000"/>
        <v>0</v>
      </c>
      <c r="N6759" s="34">
        <f t="shared" ca="1" si="2005"/>
        <v>19742.613943406119</v>
      </c>
      <c r="P6759" s="18">
        <f t="shared" ca="1" si="2017"/>
        <v>552.09777588782413</v>
      </c>
      <c r="Q6759" s="47">
        <f ca="1">SUM(L$15:L6759)-SUM(M$15:M6759)</f>
        <v>16350</v>
      </c>
      <c r="R6759" s="47" t="str">
        <f t="shared" ca="1" si="2018"/>
        <v>M6762</v>
      </c>
      <c r="S6759" s="40">
        <f t="shared" ca="1" si="2006"/>
        <v>0</v>
      </c>
      <c r="T6759" s="46">
        <f t="shared" ca="1" si="2007"/>
        <v>94</v>
      </c>
      <c r="X6759" s="74">
        <f t="shared" ca="1" si="2008"/>
        <v>0.55209777588782416</v>
      </c>
      <c r="Y6759" s="75">
        <f t="shared" ca="1" si="2009"/>
        <v>0.55209777588782416</v>
      </c>
      <c r="Z6759" s="74">
        <f t="shared" ca="1" si="2010"/>
        <v>1.7368928106557582</v>
      </c>
      <c r="AA6759" s="76">
        <f t="shared" ca="1" si="2011"/>
        <v>552.09777588782413</v>
      </c>
      <c r="AB6759" s="76">
        <f t="shared" ca="1" si="2012"/>
        <v>1736.8928106557582</v>
      </c>
    </row>
    <row r="6760" spans="1:28" x14ac:dyDescent="0.25">
      <c r="A6760" s="2">
        <f t="shared" si="2013"/>
        <v>26</v>
      </c>
      <c r="B6760" s="16">
        <f ca="1">VLOOKUP(A6760,PERIODS!$O$4:$P$33,2,FALSE)</f>
        <v>3.5000000000000003E-2</v>
      </c>
      <c r="C6760" s="15"/>
      <c r="D6760" s="18">
        <v>5000</v>
      </c>
      <c r="E6760" s="34">
        <f t="shared" ca="1" si="2014"/>
        <v>19742.613943406119</v>
      </c>
      <c r="F6760" s="34">
        <f t="shared" ca="1" si="2015"/>
        <v>3500.0000000000005</v>
      </c>
      <c r="G6760" s="69">
        <f t="shared" ca="1" si="2001"/>
        <v>0</v>
      </c>
      <c r="H6760" s="34">
        <f t="shared" ca="1" si="2002"/>
        <v>227.96193076798977</v>
      </c>
      <c r="I6760" s="34">
        <f t="shared" ca="1" si="2003"/>
        <v>3727.9619307679905</v>
      </c>
      <c r="J6760" s="18">
        <f ca="1">SUM(INDIRECT(ADDRESS(ROW(F6760),COLUMN(F6760),4)):INDIRECT(ADDRESS(ROW(F6760)+N$5-1,COLUMN(F6760),4)))</f>
        <v>23900</v>
      </c>
      <c r="K6760" s="18">
        <f t="shared" ca="1" si="2004"/>
        <v>16350</v>
      </c>
      <c r="L6760" s="18">
        <f t="shared" ca="1" si="2016"/>
        <v>0</v>
      </c>
      <c r="M6760" s="18">
        <f t="shared" ca="1" si="2000"/>
        <v>0</v>
      </c>
      <c r="N6760" s="34">
        <f t="shared" ca="1" si="2005"/>
        <v>16014.652012638129</v>
      </c>
      <c r="P6760" s="18">
        <f t="shared" ca="1" si="2017"/>
        <v>227.96193076798977</v>
      </c>
      <c r="Q6760" s="47">
        <f ca="1">SUM(L$15:L6760)-SUM(M$15:M6760)</f>
        <v>16350</v>
      </c>
      <c r="R6760" s="47" t="str">
        <f t="shared" ca="1" si="2018"/>
        <v>M6763</v>
      </c>
      <c r="S6760" s="40">
        <f t="shared" ca="1" si="2006"/>
        <v>0</v>
      </c>
      <c r="T6760" s="46">
        <f t="shared" ca="1" si="2007"/>
        <v>1</v>
      </c>
      <c r="X6760" s="74">
        <f t="shared" ca="1" si="2008"/>
        <v>0.22796193076798976</v>
      </c>
      <c r="Y6760" s="75">
        <f t="shared" ca="1" si="2009"/>
        <v>0.22796193076798976</v>
      </c>
      <c r="Z6760" s="74">
        <f t="shared" ca="1" si="2010"/>
        <v>1.2560375081388553</v>
      </c>
      <c r="AA6760" s="76">
        <f t="shared" ca="1" si="2011"/>
        <v>227.96193076798977</v>
      </c>
      <c r="AB6760" s="76">
        <f t="shared" ca="1" si="2012"/>
        <v>1256.0375081388552</v>
      </c>
    </row>
    <row r="6761" spans="1:28" x14ac:dyDescent="0.25">
      <c r="A6761" s="2">
        <f t="shared" si="2013"/>
        <v>27</v>
      </c>
      <c r="B6761" s="16">
        <f ca="1">VLOOKUP(A6761,PERIODS!$O$4:$P$33,2,FALSE)</f>
        <v>3.5000000000000003E-2</v>
      </c>
      <c r="C6761" s="15"/>
      <c r="D6761" s="18">
        <v>5000</v>
      </c>
      <c r="E6761" s="34">
        <f t="shared" ca="1" si="2014"/>
        <v>16014.652012638129</v>
      </c>
      <c r="F6761" s="34">
        <f t="shared" ca="1" si="2015"/>
        <v>3500.0000000000005</v>
      </c>
      <c r="G6761" s="69">
        <f t="shared" ca="1" si="2001"/>
        <v>0</v>
      </c>
      <c r="H6761" s="34">
        <f t="shared" ca="1" si="2002"/>
        <v>686.3884650748281</v>
      </c>
      <c r="I6761" s="34">
        <f t="shared" ca="1" si="2003"/>
        <v>4186.3884650748287</v>
      </c>
      <c r="J6761" s="18">
        <f ca="1">SUM(INDIRECT(ADDRESS(ROW(F6761),COLUMN(F6761),4)):INDIRECT(ADDRESS(ROW(F6761)+N$5-1,COLUMN(F6761),4)))</f>
        <v>22900</v>
      </c>
      <c r="K6761" s="18">
        <f t="shared" ca="1" si="2004"/>
        <v>16350</v>
      </c>
      <c r="L6761" s="18">
        <f t="shared" ca="1" si="2016"/>
        <v>0</v>
      </c>
      <c r="M6761" s="18">
        <f t="shared" ca="1" si="2000"/>
        <v>0</v>
      </c>
      <c r="N6761" s="34">
        <f t="shared" ca="1" si="2005"/>
        <v>11828.2635475633</v>
      </c>
      <c r="P6761" s="18">
        <f t="shared" ca="1" si="2017"/>
        <v>686.3884650748281</v>
      </c>
      <c r="Q6761" s="47">
        <f ca="1">SUM(L$15:L6761)-SUM(M$15:M6761)</f>
        <v>16350</v>
      </c>
      <c r="R6761" s="47" t="str">
        <f t="shared" ca="1" si="2018"/>
        <v>M6764</v>
      </c>
      <c r="S6761" s="40">
        <f t="shared" ca="1" si="2006"/>
        <v>0</v>
      </c>
      <c r="T6761" s="46">
        <f t="shared" ca="1" si="2007"/>
        <v>65</v>
      </c>
      <c r="X6761" s="74">
        <f t="shared" ca="1" si="2008"/>
        <v>0.68638846507482809</v>
      </c>
      <c r="Y6761" s="75">
        <f t="shared" ca="1" si="2009"/>
        <v>0.68638846507482809</v>
      </c>
      <c r="Z6761" s="74">
        <f t="shared" ca="1" si="2010"/>
        <v>1.9865281465251927</v>
      </c>
      <c r="AA6761" s="76">
        <f t="shared" ca="1" si="2011"/>
        <v>686.3884650748281</v>
      </c>
      <c r="AB6761" s="76">
        <f t="shared" ca="1" si="2012"/>
        <v>1986.5281465251928</v>
      </c>
    </row>
    <row r="6762" spans="1:28" x14ac:dyDescent="0.25">
      <c r="A6762" s="2">
        <f t="shared" si="2013"/>
        <v>28</v>
      </c>
      <c r="B6762" s="16">
        <f ca="1">VLOOKUP(A6762,PERIODS!$O$4:$P$33,2,FALSE)</f>
        <v>0.04</v>
      </c>
      <c r="C6762" s="15"/>
      <c r="D6762" s="18">
        <v>5000</v>
      </c>
      <c r="E6762" s="34">
        <f t="shared" ca="1" si="2014"/>
        <v>11828.2635475633</v>
      </c>
      <c r="F6762" s="34">
        <f t="shared" ca="1" si="2015"/>
        <v>4000</v>
      </c>
      <c r="G6762" s="69">
        <f t="shared" ca="1" si="2001"/>
        <v>0</v>
      </c>
      <c r="H6762" s="34">
        <f t="shared" ca="1" si="2002"/>
        <v>1710.5440224113606</v>
      </c>
      <c r="I6762" s="34">
        <f t="shared" ca="1" si="2003"/>
        <v>5710.5440224113609</v>
      </c>
      <c r="J6762" s="18">
        <f ca="1">SUM(INDIRECT(ADDRESS(ROW(F6762),COLUMN(F6762),4)):INDIRECT(ADDRESS(ROW(F6762)+N$5-1,COLUMN(F6762),4)))</f>
        <v>21900</v>
      </c>
      <c r="K6762" s="18">
        <f t="shared" ca="1" si="2004"/>
        <v>0</v>
      </c>
      <c r="L6762" s="18">
        <f t="shared" ca="1" si="2016"/>
        <v>0</v>
      </c>
      <c r="M6762" s="18">
        <f t="shared" ca="1" si="2000"/>
        <v>16350</v>
      </c>
      <c r="N6762" s="34">
        <f t="shared" ca="1" si="2005"/>
        <v>22467.719525151937</v>
      </c>
      <c r="P6762" s="18">
        <f t="shared" ca="1" si="2017"/>
        <v>1710.5440224113606</v>
      </c>
      <c r="Q6762" s="47">
        <f ca="1">SUM(L$15:L6762)-SUM(M$15:M6762)</f>
        <v>0</v>
      </c>
      <c r="R6762" s="47" t="str">
        <f t="shared" ca="1" si="2018"/>
        <v>M6765</v>
      </c>
      <c r="S6762" s="40">
        <f t="shared" ca="1" si="2006"/>
        <v>0</v>
      </c>
      <c r="T6762" s="46">
        <f t="shared" ca="1" si="2007"/>
        <v>70</v>
      </c>
      <c r="X6762" s="74">
        <f t="shared" ca="1" si="2008"/>
        <v>1.7105440224113606</v>
      </c>
      <c r="Y6762" s="75">
        <f t="shared" ca="1" si="2009"/>
        <v>1.7105440224113606</v>
      </c>
      <c r="Z6762" s="74">
        <f t="shared" ca="1" si="2010"/>
        <v>5.5319701749045516</v>
      </c>
      <c r="AA6762" s="76">
        <f t="shared" ca="1" si="2011"/>
        <v>1710.5440224113606</v>
      </c>
      <c r="AB6762" s="76">
        <f t="shared" ca="1" si="2012"/>
        <v>5531.9701749045516</v>
      </c>
    </row>
    <row r="6763" spans="1:28" x14ac:dyDescent="0.25">
      <c r="A6763" s="2">
        <f t="shared" si="2013"/>
        <v>29</v>
      </c>
      <c r="B6763" s="16">
        <f ca="1">VLOOKUP(A6763,PERIODS!$O$4:$P$33,2,FALSE)</f>
        <v>0.04</v>
      </c>
      <c r="C6763" s="15"/>
      <c r="D6763" s="18">
        <v>5000</v>
      </c>
      <c r="E6763" s="34">
        <f t="shared" ca="1" si="2014"/>
        <v>22467.719525151937</v>
      </c>
      <c r="F6763" s="34">
        <f t="shared" ca="1" si="2015"/>
        <v>4000</v>
      </c>
      <c r="G6763" s="69">
        <f t="shared" ca="1" si="2001"/>
        <v>0</v>
      </c>
      <c r="H6763" s="34">
        <f t="shared" ca="1" si="2002"/>
        <v>-1412.9076640899109</v>
      </c>
      <c r="I6763" s="34">
        <f t="shared" ca="1" si="2003"/>
        <v>2587.0923359100889</v>
      </c>
      <c r="J6763" s="18">
        <f ca="1">SUM(INDIRECT(ADDRESS(ROW(F6763),COLUMN(F6763),4)):INDIRECT(ADDRESS(ROW(F6763)+N$5-1,COLUMN(F6763),4)))</f>
        <v>21200</v>
      </c>
      <c r="K6763" s="18">
        <f t="shared" ca="1" si="2004"/>
        <v>0</v>
      </c>
      <c r="L6763" s="18">
        <f t="shared" ca="1" si="2016"/>
        <v>0</v>
      </c>
      <c r="M6763" s="18">
        <f t="shared" ca="1" si="2000"/>
        <v>0</v>
      </c>
      <c r="N6763" s="34">
        <f t="shared" ca="1" si="2005"/>
        <v>19880.627189241848</v>
      </c>
      <c r="P6763" s="18">
        <f t="shared" ca="1" si="2017"/>
        <v>1412.9076640899109</v>
      </c>
      <c r="Q6763" s="47">
        <f ca="1">SUM(L$15:L6763)-SUM(M$15:M6763)</f>
        <v>0</v>
      </c>
      <c r="R6763" s="47" t="str">
        <f t="shared" ca="1" si="2018"/>
        <v>M6766</v>
      </c>
      <c r="S6763" s="40">
        <f t="shared" ca="1" si="2006"/>
        <v>0</v>
      </c>
      <c r="T6763" s="46">
        <f t="shared" ca="1" si="2007"/>
        <v>72</v>
      </c>
      <c r="X6763" s="74">
        <f t="shared" ca="1" si="2008"/>
        <v>-1.412907664089911</v>
      </c>
      <c r="Y6763" s="75">
        <f t="shared" ca="1" si="2009"/>
        <v>-1.412907664089911</v>
      </c>
      <c r="Z6763" s="74">
        <f t="shared" ca="1" si="2010"/>
        <v>0.24343442755262543</v>
      </c>
      <c r="AA6763" s="76">
        <f t="shared" ca="1" si="2011"/>
        <v>-1412.9076640899109</v>
      </c>
      <c r="AB6763" s="76">
        <f t="shared" ca="1" si="2012"/>
        <v>243.43442755262544</v>
      </c>
    </row>
    <row r="6764" spans="1:28" x14ac:dyDescent="0.25">
      <c r="A6764" s="2">
        <f t="shared" si="2013"/>
        <v>30</v>
      </c>
      <c r="B6764" s="16">
        <f ca="1">VLOOKUP(A6764,PERIODS!$O$4:$P$33,2,FALSE)</f>
        <v>0.04</v>
      </c>
      <c r="C6764" s="15"/>
      <c r="D6764" s="18">
        <v>5000</v>
      </c>
      <c r="E6764" s="34">
        <f t="shared" ca="1" si="2014"/>
        <v>19880.627189241848</v>
      </c>
      <c r="F6764" s="34">
        <f t="shared" ca="1" si="2015"/>
        <v>4000</v>
      </c>
      <c r="G6764" s="69">
        <f t="shared" ca="1" si="2001"/>
        <v>0</v>
      </c>
      <c r="H6764" s="34">
        <f t="shared" ca="1" si="2002"/>
        <v>-1988.2414355511851</v>
      </c>
      <c r="I6764" s="34">
        <f t="shared" ca="1" si="2003"/>
        <v>2011.7585644488149</v>
      </c>
      <c r="J6764" s="18">
        <f ca="1">SUM(INDIRECT(ADDRESS(ROW(F6764),COLUMN(F6764),4)):INDIRECT(ADDRESS(ROW(F6764)+N$5-1,COLUMN(F6764),4)))</f>
        <v>20500</v>
      </c>
      <c r="K6764" s="18">
        <f t="shared" ca="1" si="2004"/>
        <v>16350</v>
      </c>
      <c r="L6764" s="18">
        <f t="shared" ca="1" si="2016"/>
        <v>16350</v>
      </c>
      <c r="M6764" s="18">
        <f t="shared" ca="1" si="2000"/>
        <v>0</v>
      </c>
      <c r="N6764" s="34">
        <f t="shared" ca="1" si="2005"/>
        <v>17868.868624793035</v>
      </c>
      <c r="P6764" s="18">
        <f t="shared" ca="1" si="2017"/>
        <v>1988.2414355511851</v>
      </c>
      <c r="Q6764" s="47">
        <f ca="1">SUM(L$15:L6764)-SUM(M$15:M6764)</f>
        <v>16350</v>
      </c>
      <c r="R6764" s="47" t="str">
        <f t="shared" ca="1" si="2018"/>
        <v>M6767</v>
      </c>
      <c r="S6764" s="40">
        <f t="shared" ca="1" si="2006"/>
        <v>0</v>
      </c>
      <c r="T6764" s="46">
        <f t="shared" ca="1" si="2007"/>
        <v>100</v>
      </c>
      <c r="X6764" s="74">
        <f t="shared" ca="1" si="2008"/>
        <v>-1.988241435551185</v>
      </c>
      <c r="Y6764" s="75">
        <f t="shared" ca="1" si="2009"/>
        <v>-1.988241435551185</v>
      </c>
      <c r="Z6764" s="74">
        <f t="shared" ca="1" si="2010"/>
        <v>0.13693602465362947</v>
      </c>
      <c r="AA6764" s="76">
        <f t="shared" ca="1" si="2011"/>
        <v>-1988.2414355511851</v>
      </c>
      <c r="AB6764" s="76">
        <f t="shared" ca="1" si="2012"/>
        <v>136.93602465362946</v>
      </c>
    </row>
    <row r="6765" spans="1:28" x14ac:dyDescent="0.25">
      <c r="A6765" s="2">
        <f t="shared" si="2013"/>
        <v>1</v>
      </c>
      <c r="B6765" s="16">
        <f ca="1">VLOOKUP(A6765,PERIODS!$O$4:$P$33,2,FALSE)</f>
        <v>2.4E-2</v>
      </c>
      <c r="C6765" s="15"/>
      <c r="D6765" s="18">
        <v>5000</v>
      </c>
      <c r="E6765" s="34">
        <f t="shared" ca="1" si="2014"/>
        <v>17868.868624793035</v>
      </c>
      <c r="F6765" s="34">
        <f t="shared" ca="1" si="2015"/>
        <v>2400</v>
      </c>
      <c r="G6765" s="69">
        <f t="shared" ca="1" si="2001"/>
        <v>0</v>
      </c>
      <c r="H6765" s="34">
        <f t="shared" ca="1" si="2002"/>
        <v>-424.87967564203126</v>
      </c>
      <c r="I6765" s="34">
        <f t="shared" ca="1" si="2003"/>
        <v>1975.1203243579687</v>
      </c>
      <c r="J6765" s="18">
        <f ca="1">SUM(INDIRECT(ADDRESS(ROW(F6765),COLUMN(F6765),4)):INDIRECT(ADDRESS(ROW(F6765)+N$5-1,COLUMN(F6765),4)))</f>
        <v>19800</v>
      </c>
      <c r="K6765" s="18">
        <f t="shared" ca="1" si="2004"/>
        <v>16350</v>
      </c>
      <c r="L6765" s="18">
        <f t="shared" ca="1" si="2016"/>
        <v>0</v>
      </c>
      <c r="M6765" s="18">
        <f t="shared" ca="1" si="2000"/>
        <v>0</v>
      </c>
      <c r="N6765" s="34">
        <f t="shared" ca="1" si="2005"/>
        <v>15893.748300435065</v>
      </c>
      <c r="P6765" s="18">
        <f t="shared" ca="1" si="2017"/>
        <v>424.87967564203126</v>
      </c>
      <c r="Q6765" s="47">
        <f ca="1">SUM(L$15:L6765)-SUM(M$15:M6765)</f>
        <v>16350</v>
      </c>
      <c r="R6765" s="47" t="str">
        <f t="shared" ca="1" si="2018"/>
        <v>M6768</v>
      </c>
      <c r="S6765" s="40">
        <f t="shared" ca="1" si="2006"/>
        <v>0</v>
      </c>
      <c r="T6765" s="46">
        <f t="shared" ca="1" si="2007"/>
        <v>63</v>
      </c>
      <c r="X6765" s="74">
        <f t="shared" ca="1" si="2008"/>
        <v>-0.42487967564203127</v>
      </c>
      <c r="Y6765" s="75">
        <f t="shared" ca="1" si="2009"/>
        <v>-0.42487967564203127</v>
      </c>
      <c r="Z6765" s="74">
        <f t="shared" ca="1" si="2010"/>
        <v>0.65384845429231564</v>
      </c>
      <c r="AA6765" s="76">
        <f t="shared" ca="1" si="2011"/>
        <v>-424.87967564203126</v>
      </c>
      <c r="AB6765" s="76">
        <f t="shared" ca="1" si="2012"/>
        <v>653.84845429231564</v>
      </c>
    </row>
    <row r="6766" spans="1:28" x14ac:dyDescent="0.25">
      <c r="A6766" s="2">
        <f t="shared" si="2013"/>
        <v>2</v>
      </c>
      <c r="B6766" s="16">
        <f ca="1">VLOOKUP(A6766,PERIODS!$O$4:$P$33,2,FALSE)</f>
        <v>2.5000000000000001E-2</v>
      </c>
      <c r="C6766" s="15"/>
      <c r="D6766" s="18">
        <v>5000</v>
      </c>
      <c r="E6766" s="34">
        <f t="shared" ca="1" si="2014"/>
        <v>15893.748300435065</v>
      </c>
      <c r="F6766" s="34">
        <f t="shared" ca="1" si="2015"/>
        <v>2500</v>
      </c>
      <c r="G6766" s="69">
        <f t="shared" ca="1" si="2001"/>
        <v>0</v>
      </c>
      <c r="H6766" s="34">
        <f t="shared" ca="1" si="2002"/>
        <v>669.22194417576122</v>
      </c>
      <c r="I6766" s="34">
        <f t="shared" ca="1" si="2003"/>
        <v>3169.2219441757611</v>
      </c>
      <c r="J6766" s="18">
        <f ca="1">SUM(INDIRECT(ADDRESS(ROW(F6766),COLUMN(F6766),4)):INDIRECT(ADDRESS(ROW(F6766)+N$5-1,COLUMN(F6766),4)))</f>
        <v>20700</v>
      </c>
      <c r="K6766" s="18">
        <f t="shared" ca="1" si="2004"/>
        <v>16350</v>
      </c>
      <c r="L6766" s="18">
        <f t="shared" ca="1" si="2016"/>
        <v>0</v>
      </c>
      <c r="M6766" s="18">
        <f t="shared" ca="1" si="2000"/>
        <v>0</v>
      </c>
      <c r="N6766" s="34">
        <f t="shared" ca="1" si="2005"/>
        <v>12724.526356259305</v>
      </c>
      <c r="P6766" s="18">
        <f t="shared" ca="1" si="2017"/>
        <v>669.22194417576122</v>
      </c>
      <c r="Q6766" s="47">
        <f ca="1">SUM(L$15:L6766)-SUM(M$15:M6766)</f>
        <v>16350</v>
      </c>
      <c r="R6766" s="47" t="str">
        <f t="shared" ca="1" si="2018"/>
        <v>M6769</v>
      </c>
      <c r="S6766" s="40">
        <f t="shared" ca="1" si="2006"/>
        <v>0</v>
      </c>
      <c r="T6766" s="46">
        <f t="shared" ca="1" si="2007"/>
        <v>52</v>
      </c>
      <c r="X6766" s="74">
        <f t="shared" ca="1" si="2008"/>
        <v>0.6692219441757612</v>
      </c>
      <c r="Y6766" s="75">
        <f t="shared" ca="1" si="2009"/>
        <v>0.6692219441757612</v>
      </c>
      <c r="Z6766" s="74">
        <f t="shared" ca="1" si="2010"/>
        <v>1.9527174062724613</v>
      </c>
      <c r="AA6766" s="76">
        <f t="shared" ca="1" si="2011"/>
        <v>669.22194417576122</v>
      </c>
      <c r="AB6766" s="76">
        <f t="shared" ca="1" si="2012"/>
        <v>1952.7174062724612</v>
      </c>
    </row>
    <row r="6767" spans="1:28" x14ac:dyDescent="0.25">
      <c r="A6767" s="2">
        <f t="shared" si="2013"/>
        <v>3</v>
      </c>
      <c r="B6767" s="16">
        <f ca="1">VLOOKUP(A6767,PERIODS!$O$4:$P$33,2,FALSE)</f>
        <v>2.5000000000000001E-2</v>
      </c>
      <c r="C6767" s="15"/>
      <c r="D6767" s="18">
        <v>5000</v>
      </c>
      <c r="E6767" s="34">
        <f t="shared" ca="1" si="2014"/>
        <v>12724.526356259305</v>
      </c>
      <c r="F6767" s="34">
        <f t="shared" ca="1" si="2015"/>
        <v>2500</v>
      </c>
      <c r="G6767" s="69">
        <f t="shared" ca="1" si="2001"/>
        <v>0</v>
      </c>
      <c r="H6767" s="34">
        <f t="shared" ca="1" si="2002"/>
        <v>-442.35815035522342</v>
      </c>
      <c r="I6767" s="34">
        <f t="shared" ca="1" si="2003"/>
        <v>2057.6418496447768</v>
      </c>
      <c r="J6767" s="18">
        <f ca="1">SUM(INDIRECT(ADDRESS(ROW(F6767),COLUMN(F6767),4)):INDIRECT(ADDRESS(ROW(F6767)+N$5-1,COLUMN(F6767),4)))</f>
        <v>21500</v>
      </c>
      <c r="K6767" s="18">
        <f t="shared" ca="1" si="2004"/>
        <v>0</v>
      </c>
      <c r="L6767" s="18">
        <f t="shared" ca="1" si="2016"/>
        <v>0</v>
      </c>
      <c r="M6767" s="18">
        <f t="shared" ca="1" si="2000"/>
        <v>16350</v>
      </c>
      <c r="N6767" s="34">
        <f t="shared" ca="1" si="2005"/>
        <v>27016.88450661453</v>
      </c>
      <c r="P6767" s="18">
        <f t="shared" ca="1" si="2017"/>
        <v>442.35815035522342</v>
      </c>
      <c r="Q6767" s="47">
        <f ca="1">SUM(L$15:L6767)-SUM(M$15:M6767)</f>
        <v>0</v>
      </c>
      <c r="R6767" s="47" t="str">
        <f t="shared" ca="1" si="2018"/>
        <v>M6770</v>
      </c>
      <c r="S6767" s="40">
        <f t="shared" ca="1" si="2006"/>
        <v>0</v>
      </c>
      <c r="T6767" s="46">
        <f t="shared" ca="1" si="2007"/>
        <v>61</v>
      </c>
      <c r="X6767" s="74">
        <f t="shared" ca="1" si="2008"/>
        <v>-0.44235815035522341</v>
      </c>
      <c r="Y6767" s="75">
        <f t="shared" ca="1" si="2009"/>
        <v>-0.44235815035522341</v>
      </c>
      <c r="Z6767" s="74">
        <f t="shared" ca="1" si="2010"/>
        <v>0.64251947566363898</v>
      </c>
      <c r="AA6767" s="76">
        <f t="shared" ca="1" si="2011"/>
        <v>-442.35815035522342</v>
      </c>
      <c r="AB6767" s="76">
        <f t="shared" ca="1" si="2012"/>
        <v>642.51947566363901</v>
      </c>
    </row>
    <row r="6768" spans="1:28" x14ac:dyDescent="0.25">
      <c r="A6768" s="2">
        <f t="shared" si="2013"/>
        <v>4</v>
      </c>
      <c r="B6768" s="16">
        <f ca="1">VLOOKUP(A6768,PERIODS!$O$4:$P$33,2,FALSE)</f>
        <v>2.5000000000000001E-2</v>
      </c>
      <c r="C6768" s="15"/>
      <c r="D6768" s="18">
        <v>5000</v>
      </c>
      <c r="E6768" s="34">
        <f t="shared" ca="1" si="2014"/>
        <v>27016.88450661453</v>
      </c>
      <c r="F6768" s="34">
        <f t="shared" ca="1" si="2015"/>
        <v>2500</v>
      </c>
      <c r="G6768" s="69">
        <f t="shared" ca="1" si="2001"/>
        <v>0</v>
      </c>
      <c r="H6768" s="34">
        <f t="shared" ca="1" si="2002"/>
        <v>261.97455862788559</v>
      </c>
      <c r="I6768" s="34">
        <f t="shared" ca="1" si="2003"/>
        <v>2761.9745586278855</v>
      </c>
      <c r="J6768" s="18">
        <f ca="1">SUM(INDIRECT(ADDRESS(ROW(F6768),COLUMN(F6768),4)):INDIRECT(ADDRESS(ROW(F6768)+N$5-1,COLUMN(F6768),4)))</f>
        <v>22300</v>
      </c>
      <c r="K6768" s="18">
        <f t="shared" ca="1" si="2004"/>
        <v>0</v>
      </c>
      <c r="L6768" s="18">
        <f t="shared" ca="1" si="2016"/>
        <v>0</v>
      </c>
      <c r="M6768" s="18">
        <f t="shared" ca="1" si="2000"/>
        <v>0</v>
      </c>
      <c r="N6768" s="34">
        <f t="shared" ca="1" si="2005"/>
        <v>24254.909947986645</v>
      </c>
      <c r="P6768" s="18">
        <f t="shared" ca="1" si="2017"/>
        <v>261.97455862788559</v>
      </c>
      <c r="Q6768" s="47">
        <f ca="1">SUM(L$15:L6768)-SUM(M$15:M6768)</f>
        <v>0</v>
      </c>
      <c r="R6768" s="47" t="str">
        <f t="shared" ca="1" si="2018"/>
        <v>M6771</v>
      </c>
      <c r="S6768" s="40">
        <f t="shared" ca="1" si="2006"/>
        <v>0</v>
      </c>
      <c r="T6768" s="46">
        <f t="shared" ca="1" si="2007"/>
        <v>69</v>
      </c>
      <c r="X6768" s="74">
        <f t="shared" ca="1" si="2008"/>
        <v>0.2619745586278856</v>
      </c>
      <c r="Y6768" s="75">
        <f t="shared" ca="1" si="2009"/>
        <v>0.2619745586278856</v>
      </c>
      <c r="Z6768" s="74">
        <f t="shared" ca="1" si="2010"/>
        <v>1.2994934811116077</v>
      </c>
      <c r="AA6768" s="76">
        <f t="shared" ca="1" si="2011"/>
        <v>261.97455862788559</v>
      </c>
      <c r="AB6768" s="76">
        <f t="shared" ca="1" si="2012"/>
        <v>1299.4934811116077</v>
      </c>
    </row>
    <row r="6769" spans="1:28" x14ac:dyDescent="0.25">
      <c r="A6769" s="2">
        <f t="shared" si="2013"/>
        <v>5</v>
      </c>
      <c r="B6769" s="16">
        <f ca="1">VLOOKUP(A6769,PERIODS!$O$4:$P$33,2,FALSE)</f>
        <v>3.3000000000000002E-2</v>
      </c>
      <c r="C6769" s="15"/>
      <c r="D6769" s="18">
        <v>5000</v>
      </c>
      <c r="E6769" s="34">
        <f t="shared" ca="1" si="2014"/>
        <v>24254.909947986645</v>
      </c>
      <c r="F6769" s="34">
        <f t="shared" ca="1" si="2015"/>
        <v>3300</v>
      </c>
      <c r="G6769" s="69">
        <f t="shared" ca="1" si="2001"/>
        <v>0</v>
      </c>
      <c r="H6769" s="34">
        <f t="shared" ca="1" si="2002"/>
        <v>-900.59964043223124</v>
      </c>
      <c r="I6769" s="34">
        <f t="shared" ca="1" si="2003"/>
        <v>2399.4003595677686</v>
      </c>
      <c r="J6769" s="18">
        <f ca="1">SUM(INDIRECT(ADDRESS(ROW(F6769),COLUMN(F6769),4)):INDIRECT(ADDRESS(ROW(F6769)+N$5-1,COLUMN(F6769),4)))</f>
        <v>23100</v>
      </c>
      <c r="K6769" s="18">
        <f t="shared" ca="1" si="2004"/>
        <v>0</v>
      </c>
      <c r="L6769" s="18">
        <f t="shared" ca="1" si="2016"/>
        <v>0</v>
      </c>
      <c r="M6769" s="18">
        <f t="shared" ca="1" si="2000"/>
        <v>0</v>
      </c>
      <c r="N6769" s="34">
        <f t="shared" ca="1" si="2005"/>
        <v>21855.509588418878</v>
      </c>
      <c r="P6769" s="18">
        <f t="shared" ca="1" si="2017"/>
        <v>900.59964043223124</v>
      </c>
      <c r="Q6769" s="47">
        <f ca="1">SUM(L$15:L6769)-SUM(M$15:M6769)</f>
        <v>0</v>
      </c>
      <c r="R6769" s="47" t="str">
        <f t="shared" ca="1" si="2018"/>
        <v>M6772</v>
      </c>
      <c r="S6769" s="40">
        <f t="shared" ca="1" si="2006"/>
        <v>0</v>
      </c>
      <c r="T6769" s="46">
        <f t="shared" ca="1" si="2007"/>
        <v>48</v>
      </c>
      <c r="X6769" s="74">
        <f t="shared" ca="1" si="2008"/>
        <v>-0.90059964043223129</v>
      </c>
      <c r="Y6769" s="75">
        <f t="shared" ca="1" si="2009"/>
        <v>-0.90059964043223129</v>
      </c>
      <c r="Z6769" s="74">
        <f t="shared" ca="1" si="2010"/>
        <v>0.40632593721434357</v>
      </c>
      <c r="AA6769" s="76">
        <f t="shared" ca="1" si="2011"/>
        <v>-900.59964043223124</v>
      </c>
      <c r="AB6769" s="76">
        <f t="shared" ca="1" si="2012"/>
        <v>406.32593721434358</v>
      </c>
    </row>
    <row r="6770" spans="1:28" x14ac:dyDescent="0.25">
      <c r="A6770" s="2">
        <f t="shared" si="2013"/>
        <v>6</v>
      </c>
      <c r="B6770" s="16">
        <f ca="1">VLOOKUP(A6770,PERIODS!$O$4:$P$33,2,FALSE)</f>
        <v>3.3000000000000002E-2</v>
      </c>
      <c r="C6770" s="15"/>
      <c r="D6770" s="18">
        <v>5000</v>
      </c>
      <c r="E6770" s="34">
        <f t="shared" ca="1" si="2014"/>
        <v>21855.509588418878</v>
      </c>
      <c r="F6770" s="34">
        <f t="shared" ca="1" si="2015"/>
        <v>3300</v>
      </c>
      <c r="G6770" s="69">
        <f t="shared" ca="1" si="2001"/>
        <v>0</v>
      </c>
      <c r="H6770" s="34">
        <f t="shared" ca="1" si="2002"/>
        <v>849.62274188524759</v>
      </c>
      <c r="I6770" s="34">
        <f t="shared" ca="1" si="2003"/>
        <v>4149.6227418852477</v>
      </c>
      <c r="J6770" s="18">
        <f ca="1">SUM(INDIRECT(ADDRESS(ROW(F6770),COLUMN(F6770),4)):INDIRECT(ADDRESS(ROW(F6770)+N$5-1,COLUMN(F6770),4)))</f>
        <v>23100</v>
      </c>
      <c r="K6770" s="18">
        <f t="shared" ca="1" si="2004"/>
        <v>16350</v>
      </c>
      <c r="L6770" s="18">
        <f t="shared" ca="1" si="2016"/>
        <v>16350</v>
      </c>
      <c r="M6770" s="18">
        <f t="shared" ca="1" si="2000"/>
        <v>0</v>
      </c>
      <c r="N6770" s="34">
        <f t="shared" ca="1" si="2005"/>
        <v>17705.886846533631</v>
      </c>
      <c r="P6770" s="18">
        <f t="shared" ca="1" si="2017"/>
        <v>849.62274188524759</v>
      </c>
      <c r="Q6770" s="47">
        <f ca="1">SUM(L$15:L6770)-SUM(M$15:M6770)</f>
        <v>16350</v>
      </c>
      <c r="R6770" s="47" t="str">
        <f t="shared" ca="1" si="2018"/>
        <v>M6773</v>
      </c>
      <c r="S6770" s="40">
        <f t="shared" ca="1" si="2006"/>
        <v>0</v>
      </c>
      <c r="T6770" s="46">
        <f t="shared" ca="1" si="2007"/>
        <v>2</v>
      </c>
      <c r="X6770" s="74">
        <f t="shared" ca="1" si="2008"/>
        <v>0.84962274188524756</v>
      </c>
      <c r="Y6770" s="75">
        <f t="shared" ca="1" si="2009"/>
        <v>0.84962274188524756</v>
      </c>
      <c r="Z6770" s="74">
        <f t="shared" ca="1" si="2010"/>
        <v>2.3387643676380927</v>
      </c>
      <c r="AA6770" s="76">
        <f t="shared" ca="1" si="2011"/>
        <v>849.62274188524759</v>
      </c>
      <c r="AB6770" s="76">
        <f t="shared" ca="1" si="2012"/>
        <v>2338.7643676380926</v>
      </c>
    </row>
    <row r="6771" spans="1:28" x14ac:dyDescent="0.25">
      <c r="A6771" s="2">
        <f t="shared" si="2013"/>
        <v>7</v>
      </c>
      <c r="B6771" s="16">
        <f ca="1">VLOOKUP(A6771,PERIODS!$O$4:$P$33,2,FALSE)</f>
        <v>3.3000000000000002E-2</v>
      </c>
      <c r="C6771" s="15"/>
      <c r="D6771" s="18">
        <v>5000</v>
      </c>
      <c r="E6771" s="34">
        <f t="shared" ca="1" si="2014"/>
        <v>17705.886846533631</v>
      </c>
      <c r="F6771" s="34">
        <f t="shared" ca="1" si="2015"/>
        <v>3300</v>
      </c>
      <c r="G6771" s="69">
        <f t="shared" ca="1" si="2001"/>
        <v>0</v>
      </c>
      <c r="H6771" s="34">
        <f t="shared" ca="1" si="2002"/>
        <v>-782.66771189739131</v>
      </c>
      <c r="I6771" s="34">
        <f t="shared" ca="1" si="2003"/>
        <v>2517.3322881026088</v>
      </c>
      <c r="J6771" s="18">
        <f ca="1">SUM(INDIRECT(ADDRESS(ROW(F6771),COLUMN(F6771),4)):INDIRECT(ADDRESS(ROW(F6771)+N$5-1,COLUMN(F6771),4)))</f>
        <v>23100</v>
      </c>
      <c r="K6771" s="18">
        <f t="shared" ca="1" si="2004"/>
        <v>16350</v>
      </c>
      <c r="L6771" s="18">
        <f t="shared" ca="1" si="2016"/>
        <v>0</v>
      </c>
      <c r="M6771" s="18">
        <f t="shared" ca="1" si="2000"/>
        <v>0</v>
      </c>
      <c r="N6771" s="34">
        <f t="shared" ca="1" si="2005"/>
        <v>15188.554558431022</v>
      </c>
      <c r="P6771" s="18">
        <f t="shared" ca="1" si="2017"/>
        <v>782.66771189739131</v>
      </c>
      <c r="Q6771" s="47">
        <f ca="1">SUM(L$15:L6771)-SUM(M$15:M6771)</f>
        <v>16350</v>
      </c>
      <c r="R6771" s="47" t="str">
        <f t="shared" ca="1" si="2018"/>
        <v>M6774</v>
      </c>
      <c r="S6771" s="40">
        <f t="shared" ca="1" si="2006"/>
        <v>0</v>
      </c>
      <c r="T6771" s="46">
        <f t="shared" ca="1" si="2007"/>
        <v>31</v>
      </c>
      <c r="X6771" s="74">
        <f t="shared" ca="1" si="2008"/>
        <v>-0.78266771189739126</v>
      </c>
      <c r="Y6771" s="75">
        <f t="shared" ca="1" si="2009"/>
        <v>-0.78266771189739126</v>
      </c>
      <c r="Z6771" s="74">
        <f t="shared" ca="1" si="2010"/>
        <v>0.45718474585149954</v>
      </c>
      <c r="AA6771" s="76">
        <f t="shared" ca="1" si="2011"/>
        <v>-782.66771189739131</v>
      </c>
      <c r="AB6771" s="76">
        <f t="shared" ca="1" si="2012"/>
        <v>457.18474585149954</v>
      </c>
    </row>
    <row r="6772" spans="1:28" x14ac:dyDescent="0.25">
      <c r="A6772" s="2">
        <f t="shared" si="2013"/>
        <v>8</v>
      </c>
      <c r="B6772" s="16">
        <f ca="1">VLOOKUP(A6772,PERIODS!$O$4:$P$33,2,FALSE)</f>
        <v>3.3000000000000002E-2</v>
      </c>
      <c r="C6772" s="15"/>
      <c r="D6772" s="18">
        <v>5000</v>
      </c>
      <c r="E6772" s="34">
        <f t="shared" ca="1" si="2014"/>
        <v>15188.554558431022</v>
      </c>
      <c r="F6772" s="34">
        <f t="shared" ca="1" si="2015"/>
        <v>3300</v>
      </c>
      <c r="G6772" s="69">
        <f t="shared" ca="1" si="2001"/>
        <v>0</v>
      </c>
      <c r="H6772" s="34">
        <f t="shared" ca="1" si="2002"/>
        <v>-443.51826404624757</v>
      </c>
      <c r="I6772" s="34">
        <f t="shared" ca="1" si="2003"/>
        <v>2856.4817359537524</v>
      </c>
      <c r="J6772" s="18">
        <f ca="1">SUM(INDIRECT(ADDRESS(ROW(F6772),COLUMN(F6772),4)):INDIRECT(ADDRESS(ROW(F6772)+N$5-1,COLUMN(F6772),4)))</f>
        <v>23100</v>
      </c>
      <c r="K6772" s="18">
        <f t="shared" ca="1" si="2004"/>
        <v>16350</v>
      </c>
      <c r="L6772" s="18">
        <f t="shared" ca="1" si="2016"/>
        <v>0</v>
      </c>
      <c r="M6772" s="18">
        <f t="shared" ca="1" si="2000"/>
        <v>0</v>
      </c>
      <c r="N6772" s="34">
        <f t="shared" ca="1" si="2005"/>
        <v>12332.07282247727</v>
      </c>
      <c r="P6772" s="18">
        <f t="shared" ca="1" si="2017"/>
        <v>443.51826404624757</v>
      </c>
      <c r="Q6772" s="47">
        <f ca="1">SUM(L$15:L6772)-SUM(M$15:M6772)</f>
        <v>16350</v>
      </c>
      <c r="R6772" s="47" t="str">
        <f t="shared" ca="1" si="2018"/>
        <v>M6775</v>
      </c>
      <c r="S6772" s="40">
        <f t="shared" ca="1" si="2006"/>
        <v>0</v>
      </c>
      <c r="T6772" s="46">
        <f t="shared" ca="1" si="2007"/>
        <v>42</v>
      </c>
      <c r="X6772" s="74">
        <f t="shared" ca="1" si="2008"/>
        <v>-0.44351826404624756</v>
      </c>
      <c r="Y6772" s="75">
        <f t="shared" ca="1" si="2009"/>
        <v>-0.44351826404624756</v>
      </c>
      <c r="Z6772" s="74">
        <f t="shared" ca="1" si="2010"/>
        <v>0.64177451222786408</v>
      </c>
      <c r="AA6772" s="76">
        <f t="shared" ca="1" si="2011"/>
        <v>-443.51826404624757</v>
      </c>
      <c r="AB6772" s="76">
        <f t="shared" ca="1" si="2012"/>
        <v>641.77451222786408</v>
      </c>
    </row>
    <row r="6773" spans="1:28" x14ac:dyDescent="0.25">
      <c r="A6773" s="2">
        <f t="shared" si="2013"/>
        <v>9</v>
      </c>
      <c r="B6773" s="16">
        <f ca="1">VLOOKUP(A6773,PERIODS!$O$4:$P$33,2,FALSE)</f>
        <v>3.3000000000000002E-2</v>
      </c>
      <c r="C6773" s="15"/>
      <c r="D6773" s="18">
        <v>5000</v>
      </c>
      <c r="E6773" s="34">
        <f t="shared" ca="1" si="2014"/>
        <v>12332.07282247727</v>
      </c>
      <c r="F6773" s="34">
        <f t="shared" ca="1" si="2015"/>
        <v>3300</v>
      </c>
      <c r="G6773" s="69">
        <f t="shared" ca="1" si="2001"/>
        <v>0</v>
      </c>
      <c r="H6773" s="34">
        <f t="shared" ca="1" si="2002"/>
        <v>-1233.1983939743768</v>
      </c>
      <c r="I6773" s="34">
        <f t="shared" ca="1" si="2003"/>
        <v>2066.8016060256232</v>
      </c>
      <c r="J6773" s="18">
        <f ca="1">SUM(INDIRECT(ADDRESS(ROW(F6773),COLUMN(F6773),4)):INDIRECT(ADDRESS(ROW(F6773)+N$5-1,COLUMN(F6773),4)))</f>
        <v>23100</v>
      </c>
      <c r="K6773" s="18">
        <f t="shared" ca="1" si="2004"/>
        <v>0</v>
      </c>
      <c r="L6773" s="18">
        <f t="shared" ca="1" si="2016"/>
        <v>0</v>
      </c>
      <c r="M6773" s="18">
        <f t="shared" ca="1" si="2000"/>
        <v>16350</v>
      </c>
      <c r="N6773" s="34">
        <f t="shared" ca="1" si="2005"/>
        <v>26615.271216451649</v>
      </c>
      <c r="P6773" s="18">
        <f t="shared" ca="1" si="2017"/>
        <v>1233.1983939743768</v>
      </c>
      <c r="Q6773" s="47">
        <f ca="1">SUM(L$15:L6773)-SUM(M$15:M6773)</f>
        <v>0</v>
      </c>
      <c r="R6773" s="47" t="str">
        <f t="shared" ca="1" si="2018"/>
        <v>M6776</v>
      </c>
      <c r="S6773" s="40">
        <f t="shared" ca="1" si="2006"/>
        <v>0</v>
      </c>
      <c r="T6773" s="46">
        <f t="shared" ca="1" si="2007"/>
        <v>64</v>
      </c>
      <c r="X6773" s="74">
        <f t="shared" ca="1" si="2008"/>
        <v>-1.2331983939743769</v>
      </c>
      <c r="Y6773" s="75">
        <f t="shared" ca="1" si="2009"/>
        <v>-1.2331983939743769</v>
      </c>
      <c r="Z6773" s="74">
        <f t="shared" ca="1" si="2010"/>
        <v>0.29135920430521928</v>
      </c>
      <c r="AA6773" s="76">
        <f t="shared" ca="1" si="2011"/>
        <v>-1233.1983939743768</v>
      </c>
      <c r="AB6773" s="76">
        <f t="shared" ca="1" si="2012"/>
        <v>291.35920430521929</v>
      </c>
    </row>
    <row r="6774" spans="1:28" x14ac:dyDescent="0.25">
      <c r="A6774" s="2">
        <f t="shared" si="2013"/>
        <v>10</v>
      </c>
      <c r="B6774" s="16">
        <f ca="1">VLOOKUP(A6774,PERIODS!$O$4:$P$33,2,FALSE)</f>
        <v>3.3000000000000002E-2</v>
      </c>
      <c r="C6774" s="15"/>
      <c r="D6774" s="18">
        <v>5000</v>
      </c>
      <c r="E6774" s="34">
        <f t="shared" ca="1" si="2014"/>
        <v>26615.271216451649</v>
      </c>
      <c r="F6774" s="34">
        <f t="shared" ca="1" si="2015"/>
        <v>3300</v>
      </c>
      <c r="G6774" s="69">
        <f t="shared" ca="1" si="2001"/>
        <v>0</v>
      </c>
      <c r="H6774" s="34">
        <f t="shared" ca="1" si="2002"/>
        <v>1467.1097911656593</v>
      </c>
      <c r="I6774" s="34">
        <f t="shared" ca="1" si="2003"/>
        <v>4767.1097911656598</v>
      </c>
      <c r="J6774" s="18">
        <f ca="1">SUM(INDIRECT(ADDRESS(ROW(F6774),COLUMN(F6774),4)):INDIRECT(ADDRESS(ROW(F6774)+N$5-1,COLUMN(F6774),4)))</f>
        <v>23100</v>
      </c>
      <c r="K6774" s="18">
        <f t="shared" ca="1" si="2004"/>
        <v>0</v>
      </c>
      <c r="L6774" s="18">
        <f t="shared" ca="1" si="2016"/>
        <v>0</v>
      </c>
      <c r="M6774" s="18">
        <f t="shared" ca="1" si="2000"/>
        <v>0</v>
      </c>
      <c r="N6774" s="34">
        <f t="shared" ca="1" si="2005"/>
        <v>21848.161425285987</v>
      </c>
      <c r="P6774" s="18">
        <f t="shared" ca="1" si="2017"/>
        <v>1467.1097911656593</v>
      </c>
      <c r="Q6774" s="47">
        <f ca="1">SUM(L$15:L6774)-SUM(M$15:M6774)</f>
        <v>0</v>
      </c>
      <c r="R6774" s="47" t="str">
        <f t="shared" ca="1" si="2018"/>
        <v>M6777</v>
      </c>
      <c r="S6774" s="40">
        <f t="shared" ca="1" si="2006"/>
        <v>0</v>
      </c>
      <c r="T6774" s="46">
        <f t="shared" ca="1" si="2007"/>
        <v>46</v>
      </c>
      <c r="X6774" s="74">
        <f t="shared" ca="1" si="2008"/>
        <v>1.4671097911656592</v>
      </c>
      <c r="Y6774" s="75">
        <f t="shared" ca="1" si="2009"/>
        <v>1.4671097911656592</v>
      </c>
      <c r="Z6774" s="74">
        <f t="shared" ca="1" si="2010"/>
        <v>4.3366830909960044</v>
      </c>
      <c r="AA6774" s="76">
        <f t="shared" ca="1" si="2011"/>
        <v>1467.1097911656593</v>
      </c>
      <c r="AB6774" s="76">
        <f t="shared" ca="1" si="2012"/>
        <v>4336.6830909960045</v>
      </c>
    </row>
    <row r="6775" spans="1:28" x14ac:dyDescent="0.25">
      <c r="A6775" s="2">
        <f t="shared" si="2013"/>
        <v>11</v>
      </c>
      <c r="B6775" s="16">
        <f ca="1">VLOOKUP(A6775,PERIODS!$O$4:$P$33,2,FALSE)</f>
        <v>3.3000000000000002E-2</v>
      </c>
      <c r="C6775" s="15"/>
      <c r="D6775" s="18">
        <v>5000</v>
      </c>
      <c r="E6775" s="34">
        <f t="shared" ca="1" si="2014"/>
        <v>21848.161425285987</v>
      </c>
      <c r="F6775" s="34">
        <f t="shared" ca="1" si="2015"/>
        <v>3300</v>
      </c>
      <c r="G6775" s="69">
        <f t="shared" ca="1" si="2001"/>
        <v>0</v>
      </c>
      <c r="H6775" s="34">
        <f t="shared" ca="1" si="2002"/>
        <v>-2549.0077647202547</v>
      </c>
      <c r="I6775" s="34">
        <f t="shared" ca="1" si="2003"/>
        <v>750.99223527974527</v>
      </c>
      <c r="J6775" s="18">
        <f ca="1">SUM(INDIRECT(ADDRESS(ROW(F6775),COLUMN(F6775),4)):INDIRECT(ADDRESS(ROW(F6775)+N$5-1,COLUMN(F6775),4)))</f>
        <v>23300</v>
      </c>
      <c r="K6775" s="18">
        <f t="shared" ca="1" si="2004"/>
        <v>16350</v>
      </c>
      <c r="L6775" s="18">
        <f t="shared" ca="1" si="2016"/>
        <v>16350</v>
      </c>
      <c r="M6775" s="18">
        <f t="shared" ca="1" si="2000"/>
        <v>0</v>
      </c>
      <c r="N6775" s="34">
        <f t="shared" ca="1" si="2005"/>
        <v>21097.169190006243</v>
      </c>
      <c r="P6775" s="18">
        <f t="shared" ca="1" si="2017"/>
        <v>2549.0077647202547</v>
      </c>
      <c r="Q6775" s="47">
        <f ca="1">SUM(L$15:L6775)-SUM(M$15:M6775)</f>
        <v>16350</v>
      </c>
      <c r="R6775" s="47" t="str">
        <f t="shared" ca="1" si="2018"/>
        <v>M6778</v>
      </c>
      <c r="S6775" s="40">
        <f t="shared" ca="1" si="2006"/>
        <v>0</v>
      </c>
      <c r="T6775" s="46">
        <f t="shared" ca="1" si="2007"/>
        <v>41</v>
      </c>
      <c r="X6775" s="74">
        <f t="shared" ca="1" si="2008"/>
        <v>-2.5490077647202547</v>
      </c>
      <c r="Y6775" s="75">
        <f t="shared" ca="1" si="2009"/>
        <v>-2.5490077647202547</v>
      </c>
      <c r="Z6775" s="74">
        <f t="shared" ca="1" si="2010"/>
        <v>7.8159179834481271E-2</v>
      </c>
      <c r="AA6775" s="76">
        <f t="shared" ca="1" si="2011"/>
        <v>-2549.0077647202547</v>
      </c>
      <c r="AB6775" s="76">
        <f t="shared" ca="1" si="2012"/>
        <v>78.159179834481264</v>
      </c>
    </row>
    <row r="6776" spans="1:28" x14ac:dyDescent="0.25">
      <c r="A6776" s="2">
        <f t="shared" si="2013"/>
        <v>12</v>
      </c>
      <c r="B6776" s="16">
        <f ca="1">VLOOKUP(A6776,PERIODS!$O$4:$P$33,2,FALSE)</f>
        <v>3.3000000000000002E-2</v>
      </c>
      <c r="C6776" s="15"/>
      <c r="D6776" s="18">
        <v>5000</v>
      </c>
      <c r="E6776" s="34">
        <f t="shared" ca="1" si="2014"/>
        <v>21097.169190006243</v>
      </c>
      <c r="F6776" s="34">
        <f t="shared" ca="1" si="2015"/>
        <v>3300</v>
      </c>
      <c r="G6776" s="69">
        <f t="shared" ca="1" si="2001"/>
        <v>0</v>
      </c>
      <c r="H6776" s="34">
        <f t="shared" ca="1" si="2002"/>
        <v>81.438305646075747</v>
      </c>
      <c r="I6776" s="34">
        <f t="shared" ca="1" si="2003"/>
        <v>3381.4383056460756</v>
      </c>
      <c r="J6776" s="18">
        <f ca="1">SUM(INDIRECT(ADDRESS(ROW(F6776),COLUMN(F6776),4)):INDIRECT(ADDRESS(ROW(F6776)+N$5-1,COLUMN(F6776),4)))</f>
        <v>23500</v>
      </c>
      <c r="K6776" s="18">
        <f t="shared" ca="1" si="2004"/>
        <v>16350</v>
      </c>
      <c r="L6776" s="18">
        <f t="shared" ca="1" si="2016"/>
        <v>0</v>
      </c>
      <c r="M6776" s="18">
        <f t="shared" ca="1" si="2000"/>
        <v>0</v>
      </c>
      <c r="N6776" s="34">
        <f t="shared" ca="1" si="2005"/>
        <v>17715.730884360168</v>
      </c>
      <c r="P6776" s="18">
        <f t="shared" ca="1" si="2017"/>
        <v>81.438305646075747</v>
      </c>
      <c r="Q6776" s="47">
        <f ca="1">SUM(L$15:L6776)-SUM(M$15:M6776)</f>
        <v>16350</v>
      </c>
      <c r="R6776" s="47" t="str">
        <f t="shared" ca="1" si="2018"/>
        <v>M6779</v>
      </c>
      <c r="S6776" s="40">
        <f t="shared" ca="1" si="2006"/>
        <v>0</v>
      </c>
      <c r="T6776" s="46">
        <f t="shared" ca="1" si="2007"/>
        <v>24</v>
      </c>
      <c r="X6776" s="74">
        <f t="shared" ca="1" si="2008"/>
        <v>8.1438305646075751E-2</v>
      </c>
      <c r="Y6776" s="75">
        <f t="shared" ca="1" si="2009"/>
        <v>8.1438305646075751E-2</v>
      </c>
      <c r="Z6776" s="74">
        <f t="shared" ca="1" si="2010"/>
        <v>1.0848462866286293</v>
      </c>
      <c r="AA6776" s="76">
        <f t="shared" ca="1" si="2011"/>
        <v>81.438305646075747</v>
      </c>
      <c r="AB6776" s="76">
        <f t="shared" ca="1" si="2012"/>
        <v>1084.8462866286293</v>
      </c>
    </row>
    <row r="6777" spans="1:28" x14ac:dyDescent="0.25">
      <c r="A6777" s="2">
        <f t="shared" si="2013"/>
        <v>13</v>
      </c>
      <c r="B6777" s="16">
        <f ca="1">VLOOKUP(A6777,PERIODS!$O$4:$P$33,2,FALSE)</f>
        <v>3.3000000000000002E-2</v>
      </c>
      <c r="C6777" s="15"/>
      <c r="D6777" s="18">
        <v>5000</v>
      </c>
      <c r="E6777" s="34">
        <f t="shared" ca="1" si="2014"/>
        <v>17715.730884360168</v>
      </c>
      <c r="F6777" s="34">
        <f t="shared" ca="1" si="2015"/>
        <v>3300</v>
      </c>
      <c r="G6777" s="69">
        <f t="shared" ca="1" si="2001"/>
        <v>0</v>
      </c>
      <c r="H6777" s="34">
        <f t="shared" ca="1" si="2002"/>
        <v>799.24971104500185</v>
      </c>
      <c r="I6777" s="34">
        <f t="shared" ca="1" si="2003"/>
        <v>4099.2497110450022</v>
      </c>
      <c r="J6777" s="18">
        <f ca="1">SUM(INDIRECT(ADDRESS(ROW(F6777),COLUMN(F6777),4)):INDIRECT(ADDRESS(ROW(F6777)+N$5-1,COLUMN(F6777),4)))</f>
        <v>23700</v>
      </c>
      <c r="K6777" s="18">
        <f t="shared" ca="1" si="2004"/>
        <v>16350</v>
      </c>
      <c r="L6777" s="18">
        <f t="shared" ca="1" si="2016"/>
        <v>0</v>
      </c>
      <c r="M6777" s="18">
        <f t="shared" ca="1" si="2000"/>
        <v>0</v>
      </c>
      <c r="N6777" s="34">
        <f t="shared" ca="1" si="2005"/>
        <v>13616.481173315166</v>
      </c>
      <c r="P6777" s="18">
        <f t="shared" ca="1" si="2017"/>
        <v>799.24971104500185</v>
      </c>
      <c r="Q6777" s="47">
        <f ca="1">SUM(L$15:L6777)-SUM(M$15:M6777)</f>
        <v>16350</v>
      </c>
      <c r="R6777" s="47" t="str">
        <f t="shared" ca="1" si="2018"/>
        <v>M6780</v>
      </c>
      <c r="S6777" s="40">
        <f t="shared" ca="1" si="2006"/>
        <v>0</v>
      </c>
      <c r="T6777" s="46">
        <f t="shared" ca="1" si="2007"/>
        <v>39</v>
      </c>
      <c r="X6777" s="74">
        <f t="shared" ca="1" si="2008"/>
        <v>0.79924971104500186</v>
      </c>
      <c r="Y6777" s="75">
        <f t="shared" ca="1" si="2009"/>
        <v>0.79924971104500186</v>
      </c>
      <c r="Z6777" s="74">
        <f t="shared" ca="1" si="2010"/>
        <v>2.2238717559740784</v>
      </c>
      <c r="AA6777" s="76">
        <f t="shared" ca="1" si="2011"/>
        <v>799.24971104500185</v>
      </c>
      <c r="AB6777" s="76">
        <f t="shared" ca="1" si="2012"/>
        <v>2223.8717559740785</v>
      </c>
    </row>
    <row r="6778" spans="1:28" x14ac:dyDescent="0.25">
      <c r="A6778" s="2">
        <f t="shared" si="2013"/>
        <v>14</v>
      </c>
      <c r="B6778" s="16">
        <f ca="1">VLOOKUP(A6778,PERIODS!$O$4:$P$33,2,FALSE)</f>
        <v>3.3000000000000002E-2</v>
      </c>
      <c r="C6778" s="15"/>
      <c r="D6778" s="18">
        <v>5000</v>
      </c>
      <c r="E6778" s="34">
        <f t="shared" ca="1" si="2014"/>
        <v>13616.481173315166</v>
      </c>
      <c r="F6778" s="34">
        <f t="shared" ca="1" si="2015"/>
        <v>3300</v>
      </c>
      <c r="G6778" s="69">
        <f t="shared" ca="1" si="2001"/>
        <v>0</v>
      </c>
      <c r="H6778" s="34">
        <f t="shared" ca="1" si="2002"/>
        <v>-1639.3081041763287</v>
      </c>
      <c r="I6778" s="34">
        <f t="shared" ca="1" si="2003"/>
        <v>1660.6918958236713</v>
      </c>
      <c r="J6778" s="18">
        <f ca="1">SUM(INDIRECT(ADDRESS(ROW(F6778),COLUMN(F6778),4)):INDIRECT(ADDRESS(ROW(F6778)+N$5-1,COLUMN(F6778),4)))</f>
        <v>23900</v>
      </c>
      <c r="K6778" s="18">
        <f t="shared" ca="1" si="2004"/>
        <v>0</v>
      </c>
      <c r="L6778" s="18">
        <f t="shared" ca="1" si="2016"/>
        <v>0</v>
      </c>
      <c r="M6778" s="18">
        <f t="shared" ca="1" si="2000"/>
        <v>16350</v>
      </c>
      <c r="N6778" s="34">
        <f t="shared" ca="1" si="2005"/>
        <v>28305.789277491494</v>
      </c>
      <c r="P6778" s="18">
        <f t="shared" ca="1" si="2017"/>
        <v>1639.3081041763287</v>
      </c>
      <c r="Q6778" s="47">
        <f ca="1">SUM(L$15:L6778)-SUM(M$15:M6778)</f>
        <v>0</v>
      </c>
      <c r="R6778" s="47" t="str">
        <f t="shared" ca="1" si="2018"/>
        <v>M6781</v>
      </c>
      <c r="S6778" s="40">
        <f t="shared" ca="1" si="2006"/>
        <v>0</v>
      </c>
      <c r="T6778" s="46">
        <f t="shared" ca="1" si="2007"/>
        <v>6</v>
      </c>
      <c r="X6778" s="74">
        <f t="shared" ca="1" si="2008"/>
        <v>-1.6393081041763287</v>
      </c>
      <c r="Y6778" s="75">
        <f t="shared" ca="1" si="2009"/>
        <v>-1.6393081041763287</v>
      </c>
      <c r="Z6778" s="74">
        <f t="shared" ca="1" si="2010"/>
        <v>0.19411430271378541</v>
      </c>
      <c r="AA6778" s="76">
        <f t="shared" ca="1" si="2011"/>
        <v>-1639.3081041763287</v>
      </c>
      <c r="AB6778" s="76">
        <f t="shared" ca="1" si="2012"/>
        <v>194.11430271378541</v>
      </c>
    </row>
    <row r="6779" spans="1:28" x14ac:dyDescent="0.25">
      <c r="A6779" s="2">
        <f t="shared" si="2013"/>
        <v>15</v>
      </c>
      <c r="B6779" s="16">
        <f ca="1">VLOOKUP(A6779,PERIODS!$O$4:$P$33,2,FALSE)</f>
        <v>3.3000000000000002E-2</v>
      </c>
      <c r="C6779" s="15"/>
      <c r="D6779" s="18">
        <v>5000</v>
      </c>
      <c r="E6779" s="34">
        <f t="shared" ca="1" si="2014"/>
        <v>28305.789277491494</v>
      </c>
      <c r="F6779" s="34">
        <f t="shared" ca="1" si="2015"/>
        <v>3300</v>
      </c>
      <c r="G6779" s="69">
        <f t="shared" ca="1" si="2001"/>
        <v>0</v>
      </c>
      <c r="H6779" s="34">
        <f t="shared" ca="1" si="2002"/>
        <v>-584.7437904568967</v>
      </c>
      <c r="I6779" s="34">
        <f t="shared" ca="1" si="2003"/>
        <v>2715.2562095431031</v>
      </c>
      <c r="J6779" s="18">
        <f ca="1">SUM(INDIRECT(ADDRESS(ROW(F6779),COLUMN(F6779),4)):INDIRECT(ADDRESS(ROW(F6779)+N$5-1,COLUMN(F6779),4)))</f>
        <v>24100</v>
      </c>
      <c r="K6779" s="18">
        <f t="shared" ca="1" si="2004"/>
        <v>0</v>
      </c>
      <c r="L6779" s="18">
        <f t="shared" ca="1" si="2016"/>
        <v>0</v>
      </c>
      <c r="M6779" s="18">
        <f t="shared" ca="1" si="2000"/>
        <v>0</v>
      </c>
      <c r="N6779" s="34">
        <f t="shared" ca="1" si="2005"/>
        <v>25590.533067948392</v>
      </c>
      <c r="P6779" s="18">
        <f t="shared" ca="1" si="2017"/>
        <v>584.7437904568967</v>
      </c>
      <c r="Q6779" s="47">
        <f ca="1">SUM(L$15:L6779)-SUM(M$15:M6779)</f>
        <v>0</v>
      </c>
      <c r="R6779" s="47" t="str">
        <f t="shared" ca="1" si="2018"/>
        <v>M6782</v>
      </c>
      <c r="S6779" s="40">
        <f t="shared" ca="1" si="2006"/>
        <v>0</v>
      </c>
      <c r="T6779" s="46">
        <f t="shared" ca="1" si="2007"/>
        <v>2</v>
      </c>
      <c r="X6779" s="74">
        <f t="shared" ca="1" si="2008"/>
        <v>-0.58474379045689673</v>
      </c>
      <c r="Y6779" s="75">
        <f t="shared" ca="1" si="2009"/>
        <v>-0.58474379045689673</v>
      </c>
      <c r="Z6779" s="74">
        <f t="shared" ca="1" si="2010"/>
        <v>0.55724861593719266</v>
      </c>
      <c r="AA6779" s="76">
        <f t="shared" ca="1" si="2011"/>
        <v>-584.7437904568967</v>
      </c>
      <c r="AB6779" s="76">
        <f t="shared" ca="1" si="2012"/>
        <v>557.24861593719265</v>
      </c>
    </row>
    <row r="6780" spans="1:28" x14ac:dyDescent="0.25">
      <c r="A6780" s="2">
        <f t="shared" si="2013"/>
        <v>16</v>
      </c>
      <c r="B6780" s="16">
        <f ca="1">VLOOKUP(A6780,PERIODS!$O$4:$P$33,2,FALSE)</f>
        <v>3.3000000000000002E-2</v>
      </c>
      <c r="C6780" s="15"/>
      <c r="D6780" s="18">
        <v>5000</v>
      </c>
      <c r="E6780" s="34">
        <f t="shared" ca="1" si="2014"/>
        <v>25590.533067948392</v>
      </c>
      <c r="F6780" s="34">
        <f t="shared" ca="1" si="2015"/>
        <v>3300</v>
      </c>
      <c r="G6780" s="69">
        <f t="shared" ca="1" si="2001"/>
        <v>0</v>
      </c>
      <c r="H6780" s="34">
        <f t="shared" ca="1" si="2002"/>
        <v>1757.3397608374592</v>
      </c>
      <c r="I6780" s="34">
        <f t="shared" ca="1" si="2003"/>
        <v>5057.3397608374589</v>
      </c>
      <c r="J6780" s="18">
        <f ca="1">SUM(INDIRECT(ADDRESS(ROW(F6780),COLUMN(F6780),4)):INDIRECT(ADDRESS(ROW(F6780)+N$5-1,COLUMN(F6780),4)))</f>
        <v>24300</v>
      </c>
      <c r="K6780" s="18">
        <f t="shared" ca="1" si="2004"/>
        <v>0</v>
      </c>
      <c r="L6780" s="18">
        <f t="shared" ca="1" si="2016"/>
        <v>0</v>
      </c>
      <c r="M6780" s="18">
        <f t="shared" ca="1" si="2000"/>
        <v>0</v>
      </c>
      <c r="N6780" s="34">
        <f t="shared" ca="1" si="2005"/>
        <v>20533.193307110934</v>
      </c>
      <c r="P6780" s="18">
        <f t="shared" ca="1" si="2017"/>
        <v>1757.3397608374592</v>
      </c>
      <c r="Q6780" s="47">
        <f ca="1">SUM(L$15:L6780)-SUM(M$15:M6780)</f>
        <v>0</v>
      </c>
      <c r="R6780" s="47" t="str">
        <f t="shared" ca="1" si="2018"/>
        <v>M6783</v>
      </c>
      <c r="S6780" s="40">
        <f t="shared" ca="1" si="2006"/>
        <v>0</v>
      </c>
      <c r="T6780" s="46">
        <f t="shared" ca="1" si="2007"/>
        <v>41</v>
      </c>
      <c r="X6780" s="74">
        <f t="shared" ca="1" si="2008"/>
        <v>1.7573397608374592</v>
      </c>
      <c r="Y6780" s="75">
        <f t="shared" ca="1" si="2009"/>
        <v>1.7573397608374592</v>
      </c>
      <c r="Z6780" s="74">
        <f t="shared" ca="1" si="2010"/>
        <v>5.7969954695295387</v>
      </c>
      <c r="AA6780" s="76">
        <f t="shared" ca="1" si="2011"/>
        <v>1757.3397608374592</v>
      </c>
      <c r="AB6780" s="76">
        <f t="shared" ca="1" si="2012"/>
        <v>5796.9954695295392</v>
      </c>
    </row>
    <row r="6781" spans="1:28" x14ac:dyDescent="0.25">
      <c r="A6781" s="2">
        <f t="shared" si="2013"/>
        <v>17</v>
      </c>
      <c r="B6781" s="16">
        <f ca="1">VLOOKUP(A6781,PERIODS!$O$4:$P$33,2,FALSE)</f>
        <v>3.5000000000000003E-2</v>
      </c>
      <c r="C6781" s="15"/>
      <c r="D6781" s="18">
        <v>5000</v>
      </c>
      <c r="E6781" s="34">
        <f t="shared" ca="1" si="2014"/>
        <v>20533.193307110934</v>
      </c>
      <c r="F6781" s="34">
        <f t="shared" ca="1" si="2015"/>
        <v>3500.0000000000005</v>
      </c>
      <c r="G6781" s="69">
        <f t="shared" ca="1" si="2001"/>
        <v>0</v>
      </c>
      <c r="H6781" s="34">
        <f t="shared" ca="1" si="2002"/>
        <v>-1502.0435515831784</v>
      </c>
      <c r="I6781" s="34">
        <f t="shared" ca="1" si="2003"/>
        <v>1997.956448416822</v>
      </c>
      <c r="J6781" s="18">
        <f ca="1">SUM(INDIRECT(ADDRESS(ROW(F6781),COLUMN(F6781),4)):INDIRECT(ADDRESS(ROW(F6781)+N$5-1,COLUMN(F6781),4)))</f>
        <v>24500.000000000004</v>
      </c>
      <c r="K6781" s="18">
        <f t="shared" ca="1" si="2004"/>
        <v>16350</v>
      </c>
      <c r="L6781" s="18">
        <f t="shared" ca="1" si="2016"/>
        <v>16350</v>
      </c>
      <c r="M6781" s="18">
        <f t="shared" ca="1" si="2000"/>
        <v>0</v>
      </c>
      <c r="N6781" s="34">
        <f t="shared" ca="1" si="2005"/>
        <v>18535.236858694112</v>
      </c>
      <c r="P6781" s="18">
        <f t="shared" ca="1" si="2017"/>
        <v>1502.0435515831784</v>
      </c>
      <c r="Q6781" s="47">
        <f ca="1">SUM(L$15:L6781)-SUM(M$15:M6781)</f>
        <v>16350</v>
      </c>
      <c r="R6781" s="47" t="str">
        <f t="shared" ca="1" si="2018"/>
        <v>M6784</v>
      </c>
      <c r="S6781" s="40">
        <f t="shared" ca="1" si="2006"/>
        <v>0</v>
      </c>
      <c r="T6781" s="46">
        <f t="shared" ca="1" si="2007"/>
        <v>40</v>
      </c>
      <c r="X6781" s="74">
        <f t="shared" ca="1" si="2008"/>
        <v>-1.5020435515831785</v>
      </c>
      <c r="Y6781" s="75">
        <f t="shared" ca="1" si="2009"/>
        <v>-1.5020435515831785</v>
      </c>
      <c r="Z6781" s="74">
        <f t="shared" ca="1" si="2010"/>
        <v>0.22267464774647094</v>
      </c>
      <c r="AA6781" s="76">
        <f t="shared" ca="1" si="2011"/>
        <v>-1502.0435515831784</v>
      </c>
      <c r="AB6781" s="76">
        <f t="shared" ca="1" si="2012"/>
        <v>222.67464774647095</v>
      </c>
    </row>
    <row r="6782" spans="1:28" x14ac:dyDescent="0.25">
      <c r="A6782" s="2">
        <f t="shared" si="2013"/>
        <v>18</v>
      </c>
      <c r="B6782" s="16">
        <f ca="1">VLOOKUP(A6782,PERIODS!$O$4:$P$33,2,FALSE)</f>
        <v>3.5000000000000003E-2</v>
      </c>
      <c r="C6782" s="15"/>
      <c r="D6782" s="18">
        <v>5000</v>
      </c>
      <c r="E6782" s="34">
        <f t="shared" ca="1" si="2014"/>
        <v>18535.236858694112</v>
      </c>
      <c r="F6782" s="34">
        <f t="shared" ca="1" si="2015"/>
        <v>3500.0000000000005</v>
      </c>
      <c r="G6782" s="69">
        <f t="shared" ca="1" si="2001"/>
        <v>0</v>
      </c>
      <c r="H6782" s="34">
        <f t="shared" ca="1" si="2002"/>
        <v>-1832.8130900193064</v>
      </c>
      <c r="I6782" s="34">
        <f t="shared" ca="1" si="2003"/>
        <v>1667.1869099806941</v>
      </c>
      <c r="J6782" s="18">
        <f ca="1">SUM(INDIRECT(ADDRESS(ROW(F6782),COLUMN(F6782),4)):INDIRECT(ADDRESS(ROW(F6782)+N$5-1,COLUMN(F6782),4)))</f>
        <v>24500.000000000004</v>
      </c>
      <c r="K6782" s="18">
        <f t="shared" ca="1" si="2004"/>
        <v>16350</v>
      </c>
      <c r="L6782" s="18">
        <f t="shared" ca="1" si="2016"/>
        <v>0</v>
      </c>
      <c r="M6782" s="18">
        <f t="shared" ca="1" si="2000"/>
        <v>0</v>
      </c>
      <c r="N6782" s="34">
        <f t="shared" ca="1" si="2005"/>
        <v>16868.049948713418</v>
      </c>
      <c r="P6782" s="18">
        <f t="shared" ca="1" si="2017"/>
        <v>1832.8130900193064</v>
      </c>
      <c r="Q6782" s="47">
        <f ca="1">SUM(L$15:L6782)-SUM(M$15:M6782)</f>
        <v>16350</v>
      </c>
      <c r="R6782" s="47" t="str">
        <f t="shared" ca="1" si="2018"/>
        <v>M6785</v>
      </c>
      <c r="S6782" s="40">
        <f t="shared" ca="1" si="2006"/>
        <v>0</v>
      </c>
      <c r="T6782" s="46">
        <f t="shared" ca="1" si="2007"/>
        <v>12</v>
      </c>
      <c r="X6782" s="74">
        <f t="shared" ca="1" si="2008"/>
        <v>-1.8328130900193065</v>
      </c>
      <c r="Y6782" s="75">
        <f t="shared" ca="1" si="2009"/>
        <v>-1.8328130900193065</v>
      </c>
      <c r="Z6782" s="74">
        <f t="shared" ca="1" si="2010"/>
        <v>0.15996294408836756</v>
      </c>
      <c r="AA6782" s="76">
        <f t="shared" ca="1" si="2011"/>
        <v>-1832.8130900193064</v>
      </c>
      <c r="AB6782" s="76">
        <f t="shared" ca="1" si="2012"/>
        <v>159.96294408836755</v>
      </c>
    </row>
    <row r="6783" spans="1:28" x14ac:dyDescent="0.25">
      <c r="A6783" s="2">
        <f t="shared" si="2013"/>
        <v>19</v>
      </c>
      <c r="B6783" s="16">
        <f ca="1">VLOOKUP(A6783,PERIODS!$O$4:$P$33,2,FALSE)</f>
        <v>3.5000000000000003E-2</v>
      </c>
      <c r="C6783" s="15"/>
      <c r="D6783" s="18">
        <v>5000</v>
      </c>
      <c r="E6783" s="34">
        <f t="shared" ca="1" si="2014"/>
        <v>16868.049948713418</v>
      </c>
      <c r="F6783" s="34">
        <f t="shared" ca="1" si="2015"/>
        <v>3500.0000000000005</v>
      </c>
      <c r="G6783" s="69">
        <f t="shared" ca="1" si="2001"/>
        <v>0</v>
      </c>
      <c r="H6783" s="34">
        <f t="shared" ca="1" si="2002"/>
        <v>-133.78851933947055</v>
      </c>
      <c r="I6783" s="34">
        <f t="shared" ca="1" si="2003"/>
        <v>3366.21148066053</v>
      </c>
      <c r="J6783" s="18">
        <f ca="1">SUM(INDIRECT(ADDRESS(ROW(F6783),COLUMN(F6783),4)):INDIRECT(ADDRESS(ROW(F6783)+N$5-1,COLUMN(F6783),4)))</f>
        <v>24500.000000000004</v>
      </c>
      <c r="K6783" s="18">
        <f t="shared" ca="1" si="2004"/>
        <v>16350</v>
      </c>
      <c r="L6783" s="18">
        <f t="shared" ca="1" si="2016"/>
        <v>0</v>
      </c>
      <c r="M6783" s="18">
        <f t="shared" ca="1" si="2000"/>
        <v>0</v>
      </c>
      <c r="N6783" s="34">
        <f t="shared" ca="1" si="2005"/>
        <v>13501.838468052889</v>
      </c>
      <c r="P6783" s="18">
        <f t="shared" ca="1" si="2017"/>
        <v>133.78851933947055</v>
      </c>
      <c r="Q6783" s="47">
        <f ca="1">SUM(L$15:L6783)-SUM(M$15:M6783)</f>
        <v>16350</v>
      </c>
      <c r="R6783" s="47" t="str">
        <f t="shared" ca="1" si="2018"/>
        <v>M6786</v>
      </c>
      <c r="S6783" s="40">
        <f t="shared" ca="1" si="2006"/>
        <v>0</v>
      </c>
      <c r="T6783" s="46">
        <f t="shared" ca="1" si="2007"/>
        <v>4</v>
      </c>
      <c r="X6783" s="74">
        <f t="shared" ca="1" si="2008"/>
        <v>-0.13378851933947056</v>
      </c>
      <c r="Y6783" s="75">
        <f t="shared" ca="1" si="2009"/>
        <v>-0.13378851933947056</v>
      </c>
      <c r="Z6783" s="74">
        <f t="shared" ca="1" si="2010"/>
        <v>0.87477504304688114</v>
      </c>
      <c r="AA6783" s="76">
        <f t="shared" ca="1" si="2011"/>
        <v>-133.78851933947055</v>
      </c>
      <c r="AB6783" s="76">
        <f t="shared" ca="1" si="2012"/>
        <v>874.77504304688114</v>
      </c>
    </row>
    <row r="6784" spans="1:28" x14ac:dyDescent="0.25">
      <c r="A6784" s="2">
        <f t="shared" si="2013"/>
        <v>20</v>
      </c>
      <c r="B6784" s="16">
        <f ca="1">VLOOKUP(A6784,PERIODS!$O$4:$P$33,2,FALSE)</f>
        <v>3.5000000000000003E-2</v>
      </c>
      <c r="C6784" s="15"/>
      <c r="D6784" s="18">
        <v>5000</v>
      </c>
      <c r="E6784" s="34">
        <f t="shared" ca="1" si="2014"/>
        <v>13501.838468052889</v>
      </c>
      <c r="F6784" s="34">
        <f t="shared" ca="1" si="2015"/>
        <v>3500.0000000000005</v>
      </c>
      <c r="G6784" s="69">
        <f t="shared" ca="1" si="2001"/>
        <v>0</v>
      </c>
      <c r="H6784" s="34">
        <f t="shared" ca="1" si="2002"/>
        <v>867.7974465919325</v>
      </c>
      <c r="I6784" s="34">
        <f t="shared" ca="1" si="2003"/>
        <v>4367.7974465919333</v>
      </c>
      <c r="J6784" s="18">
        <f ca="1">SUM(INDIRECT(ADDRESS(ROW(F6784),COLUMN(F6784),4)):INDIRECT(ADDRESS(ROW(F6784)+N$5-1,COLUMN(F6784),4)))</f>
        <v>24500.000000000004</v>
      </c>
      <c r="K6784" s="18">
        <f t="shared" ca="1" si="2004"/>
        <v>0</v>
      </c>
      <c r="L6784" s="18">
        <f t="shared" ca="1" si="2016"/>
        <v>0</v>
      </c>
      <c r="M6784" s="18">
        <f t="shared" ca="1" si="2000"/>
        <v>16350</v>
      </c>
      <c r="N6784" s="34">
        <f t="shared" ca="1" si="2005"/>
        <v>25484.041021460955</v>
      </c>
      <c r="P6784" s="18">
        <f t="shared" ca="1" si="2017"/>
        <v>867.7974465919325</v>
      </c>
      <c r="Q6784" s="47">
        <f ca="1">SUM(L$15:L6784)-SUM(M$15:M6784)</f>
        <v>0</v>
      </c>
      <c r="R6784" s="47" t="str">
        <f t="shared" ca="1" si="2018"/>
        <v>M6787</v>
      </c>
      <c r="S6784" s="40">
        <f t="shared" ca="1" si="2006"/>
        <v>0</v>
      </c>
      <c r="T6784" s="46">
        <f t="shared" ca="1" si="2007"/>
        <v>82</v>
      </c>
      <c r="X6784" s="74">
        <f t="shared" ca="1" si="2008"/>
        <v>0.86779744659193248</v>
      </c>
      <c r="Y6784" s="75">
        <f t="shared" ca="1" si="2009"/>
        <v>0.86779744659193248</v>
      </c>
      <c r="Z6784" s="74">
        <f t="shared" ca="1" si="2010"/>
        <v>2.3816593403812085</v>
      </c>
      <c r="AA6784" s="76">
        <f t="shared" ca="1" si="2011"/>
        <v>867.7974465919325</v>
      </c>
      <c r="AB6784" s="76">
        <f t="shared" ca="1" si="2012"/>
        <v>2381.6593403812085</v>
      </c>
    </row>
    <row r="6785" spans="1:28" x14ac:dyDescent="0.25">
      <c r="A6785" s="2">
        <f t="shared" si="2013"/>
        <v>21</v>
      </c>
      <c r="B6785" s="16">
        <f ca="1">VLOOKUP(A6785,PERIODS!$O$4:$P$33,2,FALSE)</f>
        <v>3.5000000000000003E-2</v>
      </c>
      <c r="C6785" s="15"/>
      <c r="D6785" s="18">
        <v>5000</v>
      </c>
      <c r="E6785" s="34">
        <f t="shared" ca="1" si="2014"/>
        <v>25484.041021460955</v>
      </c>
      <c r="F6785" s="34">
        <f t="shared" ca="1" si="2015"/>
        <v>3500.0000000000005</v>
      </c>
      <c r="G6785" s="69">
        <f t="shared" ca="1" si="2001"/>
        <v>0</v>
      </c>
      <c r="H6785" s="34">
        <f t="shared" ca="1" si="2002"/>
        <v>1461.6957555348888</v>
      </c>
      <c r="I6785" s="34">
        <f t="shared" ca="1" si="2003"/>
        <v>4961.695755534889</v>
      </c>
      <c r="J6785" s="18">
        <f ca="1">SUM(INDIRECT(ADDRESS(ROW(F6785),COLUMN(F6785),4)):INDIRECT(ADDRESS(ROW(F6785)+N$5-1,COLUMN(F6785),4)))</f>
        <v>24500.000000000004</v>
      </c>
      <c r="K6785" s="18">
        <f t="shared" ca="1" si="2004"/>
        <v>0</v>
      </c>
      <c r="L6785" s="18">
        <f t="shared" ca="1" si="2016"/>
        <v>0</v>
      </c>
      <c r="M6785" s="18">
        <f t="shared" ca="1" si="2000"/>
        <v>0</v>
      </c>
      <c r="N6785" s="34">
        <f t="shared" ca="1" si="2005"/>
        <v>20522.345265926066</v>
      </c>
      <c r="P6785" s="18">
        <f t="shared" ca="1" si="2017"/>
        <v>1461.6957555348888</v>
      </c>
      <c r="Q6785" s="47">
        <f ca="1">SUM(L$15:L6785)-SUM(M$15:M6785)</f>
        <v>0</v>
      </c>
      <c r="R6785" s="47" t="str">
        <f t="shared" ca="1" si="2018"/>
        <v>M6788</v>
      </c>
      <c r="S6785" s="40">
        <f t="shared" ca="1" si="2006"/>
        <v>0</v>
      </c>
      <c r="T6785" s="46">
        <f t="shared" ca="1" si="2007"/>
        <v>26</v>
      </c>
      <c r="X6785" s="74">
        <f t="shared" ca="1" si="2008"/>
        <v>1.4616957555348888</v>
      </c>
      <c r="Y6785" s="75">
        <f t="shared" ca="1" si="2009"/>
        <v>1.4616957555348888</v>
      </c>
      <c r="Z6785" s="74">
        <f t="shared" ca="1" si="2010"/>
        <v>4.3132675776296727</v>
      </c>
      <c r="AA6785" s="76">
        <f t="shared" ca="1" si="2011"/>
        <v>1461.6957555348888</v>
      </c>
      <c r="AB6785" s="76">
        <f t="shared" ca="1" si="2012"/>
        <v>4313.2675776296728</v>
      </c>
    </row>
    <row r="6786" spans="1:28" x14ac:dyDescent="0.25">
      <c r="A6786" s="2">
        <f t="shared" si="2013"/>
        <v>22</v>
      </c>
      <c r="B6786" s="16">
        <f ca="1">VLOOKUP(A6786,PERIODS!$O$4:$P$33,2,FALSE)</f>
        <v>3.5000000000000003E-2</v>
      </c>
      <c r="C6786" s="15"/>
      <c r="D6786" s="18">
        <v>5000</v>
      </c>
      <c r="E6786" s="34">
        <f t="shared" ca="1" si="2014"/>
        <v>20522.345265926066</v>
      </c>
      <c r="F6786" s="34">
        <f t="shared" ca="1" si="2015"/>
        <v>3500.0000000000005</v>
      </c>
      <c r="G6786" s="69">
        <f t="shared" ca="1" si="2001"/>
        <v>0</v>
      </c>
      <c r="H6786" s="34">
        <f t="shared" ca="1" si="2002"/>
        <v>228.19574263331489</v>
      </c>
      <c r="I6786" s="34">
        <f t="shared" ca="1" si="2003"/>
        <v>3728.1957426333151</v>
      </c>
      <c r="J6786" s="18">
        <f ca="1">SUM(INDIRECT(ADDRESS(ROW(F6786),COLUMN(F6786),4)):INDIRECT(ADDRESS(ROW(F6786)+N$5-1,COLUMN(F6786),4)))</f>
        <v>25000.000000000004</v>
      </c>
      <c r="K6786" s="18">
        <f t="shared" ca="1" si="2004"/>
        <v>16350</v>
      </c>
      <c r="L6786" s="18">
        <f t="shared" ca="1" si="2016"/>
        <v>16350</v>
      </c>
      <c r="M6786" s="18">
        <f t="shared" ca="1" si="2000"/>
        <v>0</v>
      </c>
      <c r="N6786" s="34">
        <f t="shared" ca="1" si="2005"/>
        <v>16794.149523292752</v>
      </c>
      <c r="P6786" s="18">
        <f t="shared" ca="1" si="2017"/>
        <v>228.19574263331489</v>
      </c>
      <c r="Q6786" s="47">
        <f ca="1">SUM(L$15:L6786)-SUM(M$15:M6786)</f>
        <v>16350</v>
      </c>
      <c r="R6786" s="47" t="str">
        <f t="shared" ca="1" si="2018"/>
        <v>M6789</v>
      </c>
      <c r="S6786" s="40">
        <f t="shared" ca="1" si="2006"/>
        <v>0</v>
      </c>
      <c r="T6786" s="46">
        <f t="shared" ca="1" si="2007"/>
        <v>77</v>
      </c>
      <c r="X6786" s="74">
        <f t="shared" ca="1" si="2008"/>
        <v>0.22819574263331488</v>
      </c>
      <c r="Y6786" s="75">
        <f t="shared" ca="1" si="2009"/>
        <v>0.22819574263331488</v>
      </c>
      <c r="Z6786" s="74">
        <f t="shared" ca="1" si="2010"/>
        <v>1.2563312189467493</v>
      </c>
      <c r="AA6786" s="76">
        <f t="shared" ca="1" si="2011"/>
        <v>228.19574263331489</v>
      </c>
      <c r="AB6786" s="76">
        <f t="shared" ca="1" si="2012"/>
        <v>1256.3312189467492</v>
      </c>
    </row>
    <row r="6787" spans="1:28" x14ac:dyDescent="0.25">
      <c r="A6787" s="2">
        <f t="shared" si="2013"/>
        <v>23</v>
      </c>
      <c r="B6787" s="16">
        <f ca="1">VLOOKUP(A6787,PERIODS!$O$4:$P$33,2,FALSE)</f>
        <v>3.5000000000000003E-2</v>
      </c>
      <c r="C6787" s="15"/>
      <c r="D6787" s="18">
        <v>5000</v>
      </c>
      <c r="E6787" s="34">
        <f t="shared" ca="1" si="2014"/>
        <v>16794.149523292752</v>
      </c>
      <c r="F6787" s="34">
        <f t="shared" ca="1" si="2015"/>
        <v>3500.0000000000005</v>
      </c>
      <c r="G6787" s="69">
        <f t="shared" ca="1" si="2001"/>
        <v>0</v>
      </c>
      <c r="H6787" s="34">
        <f t="shared" ca="1" si="2002"/>
        <v>841.84428185870217</v>
      </c>
      <c r="I6787" s="34">
        <f t="shared" ca="1" si="2003"/>
        <v>4341.8442818587027</v>
      </c>
      <c r="J6787" s="18">
        <f ca="1">SUM(INDIRECT(ADDRESS(ROW(F6787),COLUMN(F6787),4)):INDIRECT(ADDRESS(ROW(F6787)+N$5-1,COLUMN(F6787),4)))</f>
        <v>25500.000000000004</v>
      </c>
      <c r="K6787" s="18">
        <f t="shared" ca="1" si="2004"/>
        <v>16350</v>
      </c>
      <c r="L6787" s="18">
        <f t="shared" ca="1" si="2016"/>
        <v>0</v>
      </c>
      <c r="M6787" s="18">
        <f t="shared" ca="1" si="2000"/>
        <v>0</v>
      </c>
      <c r="N6787" s="34">
        <f t="shared" ca="1" si="2005"/>
        <v>12452.305241434049</v>
      </c>
      <c r="P6787" s="18">
        <f t="shared" ca="1" si="2017"/>
        <v>841.84428185870217</v>
      </c>
      <c r="Q6787" s="47">
        <f ca="1">SUM(L$15:L6787)-SUM(M$15:M6787)</f>
        <v>16350</v>
      </c>
      <c r="R6787" s="47" t="str">
        <f t="shared" ca="1" si="2018"/>
        <v>M6790</v>
      </c>
      <c r="S6787" s="40">
        <f t="shared" ca="1" si="2006"/>
        <v>0</v>
      </c>
      <c r="T6787" s="46">
        <f t="shared" ca="1" si="2007"/>
        <v>26</v>
      </c>
      <c r="X6787" s="74">
        <f t="shared" ca="1" si="2008"/>
        <v>0.84184428185870219</v>
      </c>
      <c r="Y6787" s="75">
        <f t="shared" ca="1" si="2009"/>
        <v>0.84184428185870219</v>
      </c>
      <c r="Z6787" s="74">
        <f t="shared" ca="1" si="2010"/>
        <v>2.3206429522144094</v>
      </c>
      <c r="AA6787" s="76">
        <f t="shared" ca="1" si="2011"/>
        <v>841.84428185870217</v>
      </c>
      <c r="AB6787" s="76">
        <f t="shared" ca="1" si="2012"/>
        <v>2320.6429522144094</v>
      </c>
    </row>
    <row r="6788" spans="1:28" x14ac:dyDescent="0.25">
      <c r="A6788" s="2">
        <f t="shared" si="2013"/>
        <v>24</v>
      </c>
      <c r="B6788" s="16">
        <f ca="1">VLOOKUP(A6788,PERIODS!$O$4:$P$33,2,FALSE)</f>
        <v>3.5000000000000003E-2</v>
      </c>
      <c r="C6788" s="15"/>
      <c r="D6788" s="18">
        <v>5000</v>
      </c>
      <c r="E6788" s="34">
        <f t="shared" ca="1" si="2014"/>
        <v>12452.305241434049</v>
      </c>
      <c r="F6788" s="34">
        <f t="shared" ca="1" si="2015"/>
        <v>3500.0000000000005</v>
      </c>
      <c r="G6788" s="69">
        <f t="shared" ca="1" si="2001"/>
        <v>0</v>
      </c>
      <c r="H6788" s="34">
        <f t="shared" ca="1" si="2002"/>
        <v>-50.801358180906945</v>
      </c>
      <c r="I6788" s="34">
        <f t="shared" ca="1" si="2003"/>
        <v>3449.1986418190936</v>
      </c>
      <c r="J6788" s="18">
        <f ca="1">SUM(INDIRECT(ADDRESS(ROW(F6788),COLUMN(F6788),4)):INDIRECT(ADDRESS(ROW(F6788)+N$5-1,COLUMN(F6788),4)))</f>
        <v>26000</v>
      </c>
      <c r="K6788" s="18">
        <f t="shared" ca="1" si="2004"/>
        <v>16350</v>
      </c>
      <c r="L6788" s="18">
        <f t="shared" ca="1" si="2016"/>
        <v>0</v>
      </c>
      <c r="M6788" s="18">
        <f t="shared" ca="1" si="2000"/>
        <v>0</v>
      </c>
      <c r="N6788" s="34">
        <f t="shared" ca="1" si="2005"/>
        <v>9003.1065996149555</v>
      </c>
      <c r="P6788" s="18">
        <f t="shared" ca="1" si="2017"/>
        <v>50.801358180906945</v>
      </c>
      <c r="Q6788" s="47">
        <f ca="1">SUM(L$15:L6788)-SUM(M$15:M6788)</f>
        <v>16350</v>
      </c>
      <c r="R6788" s="47" t="str">
        <f t="shared" ca="1" si="2018"/>
        <v>M6791</v>
      </c>
      <c r="S6788" s="40">
        <f t="shared" ca="1" si="2006"/>
        <v>0</v>
      </c>
      <c r="T6788" s="46">
        <f t="shared" ca="1" si="2007"/>
        <v>85</v>
      </c>
      <c r="X6788" s="74">
        <f t="shared" ca="1" si="2008"/>
        <v>-5.0801358180906947E-2</v>
      </c>
      <c r="Y6788" s="75">
        <f t="shared" ca="1" si="2009"/>
        <v>-5.0801358180906947E-2</v>
      </c>
      <c r="Z6788" s="74">
        <f t="shared" ca="1" si="2010"/>
        <v>0.95046745436574809</v>
      </c>
      <c r="AA6788" s="76">
        <f t="shared" ca="1" si="2011"/>
        <v>-50.801358180906945</v>
      </c>
      <c r="AB6788" s="76">
        <f t="shared" ca="1" si="2012"/>
        <v>950.46745436574804</v>
      </c>
    </row>
    <row r="6789" spans="1:28" x14ac:dyDescent="0.25">
      <c r="A6789" s="2">
        <f t="shared" si="2013"/>
        <v>25</v>
      </c>
      <c r="B6789" s="16">
        <f ca="1">VLOOKUP(A6789,PERIODS!$O$4:$P$33,2,FALSE)</f>
        <v>3.5000000000000003E-2</v>
      </c>
      <c r="C6789" s="15"/>
      <c r="D6789" s="18">
        <v>5000</v>
      </c>
      <c r="E6789" s="34">
        <f t="shared" ca="1" si="2014"/>
        <v>9003.1065996149555</v>
      </c>
      <c r="F6789" s="34">
        <f t="shared" ca="1" si="2015"/>
        <v>3500.0000000000005</v>
      </c>
      <c r="G6789" s="69">
        <f t="shared" ca="1" si="2001"/>
        <v>0</v>
      </c>
      <c r="H6789" s="34">
        <f t="shared" ca="1" si="2002"/>
        <v>-257.13481949587458</v>
      </c>
      <c r="I6789" s="34">
        <f t="shared" ca="1" si="2003"/>
        <v>3242.8651805041259</v>
      </c>
      <c r="J6789" s="18">
        <f ca="1">SUM(INDIRECT(ADDRESS(ROW(F6789),COLUMN(F6789),4)):INDIRECT(ADDRESS(ROW(F6789)+N$5-1,COLUMN(F6789),4)))</f>
        <v>24900</v>
      </c>
      <c r="K6789" s="18">
        <f t="shared" ca="1" si="2004"/>
        <v>0</v>
      </c>
      <c r="L6789" s="18">
        <f t="shared" ca="1" si="2016"/>
        <v>0</v>
      </c>
      <c r="M6789" s="18">
        <f t="shared" ca="1" si="2000"/>
        <v>16350</v>
      </c>
      <c r="N6789" s="34">
        <f t="shared" ca="1" si="2005"/>
        <v>5760.2414191108292</v>
      </c>
      <c r="P6789" s="18">
        <f t="shared" ca="1" si="2017"/>
        <v>257.13481949587458</v>
      </c>
      <c r="Q6789" s="47">
        <f ca="1">SUM(L$15:L6789)-SUM(M$15:M6789)</f>
        <v>0</v>
      </c>
      <c r="R6789" s="47" t="str">
        <f t="shared" ca="1" si="2018"/>
        <v>M6792</v>
      </c>
      <c r="S6789" s="40">
        <f t="shared" ca="1" si="2006"/>
        <v>16350</v>
      </c>
      <c r="T6789" s="46">
        <f t="shared" ca="1" si="2007"/>
        <v>98</v>
      </c>
      <c r="X6789" s="74">
        <f t="shared" ca="1" si="2008"/>
        <v>-0.25713481949587458</v>
      </c>
      <c r="Y6789" s="75">
        <f t="shared" ca="1" si="2009"/>
        <v>-0.25713481949587458</v>
      </c>
      <c r="Z6789" s="74">
        <f t="shared" ca="1" si="2010"/>
        <v>0.77326395568091288</v>
      </c>
      <c r="AA6789" s="76">
        <f t="shared" ca="1" si="2011"/>
        <v>-257.13481949587458</v>
      </c>
      <c r="AB6789" s="76">
        <f t="shared" ca="1" si="2012"/>
        <v>773.26395568091289</v>
      </c>
    </row>
    <row r="6790" spans="1:28" x14ac:dyDescent="0.25">
      <c r="A6790" s="2">
        <f t="shared" si="2013"/>
        <v>26</v>
      </c>
      <c r="B6790" s="16">
        <f ca="1">VLOOKUP(A6790,PERIODS!$O$4:$P$33,2,FALSE)</f>
        <v>3.5000000000000003E-2</v>
      </c>
      <c r="C6790" s="15"/>
      <c r="D6790" s="18">
        <v>5000</v>
      </c>
      <c r="E6790" s="34">
        <f t="shared" ca="1" si="2014"/>
        <v>5760.2414191108292</v>
      </c>
      <c r="F6790" s="34">
        <f t="shared" ca="1" si="2015"/>
        <v>3500.0000000000005</v>
      </c>
      <c r="G6790" s="69">
        <f t="shared" ca="1" si="2001"/>
        <v>0</v>
      </c>
      <c r="H6790" s="34">
        <f t="shared" ca="1" si="2002"/>
        <v>-802.3683413119121</v>
      </c>
      <c r="I6790" s="34">
        <f t="shared" ca="1" si="2003"/>
        <v>2697.6316586880885</v>
      </c>
      <c r="J6790" s="18">
        <f ca="1">SUM(INDIRECT(ADDRESS(ROW(F6790),COLUMN(F6790),4)):INDIRECT(ADDRESS(ROW(F6790)+N$5-1,COLUMN(F6790),4)))</f>
        <v>23900</v>
      </c>
      <c r="K6790" s="18">
        <f t="shared" ca="1" si="2004"/>
        <v>16350</v>
      </c>
      <c r="L6790" s="18">
        <f t="shared" ca="1" si="2016"/>
        <v>16350</v>
      </c>
      <c r="M6790" s="18">
        <f t="shared" ca="1" si="2000"/>
        <v>0</v>
      </c>
      <c r="N6790" s="34">
        <f t="shared" ca="1" si="2005"/>
        <v>3062.6097604227407</v>
      </c>
      <c r="P6790" s="18">
        <f t="shared" ca="1" si="2017"/>
        <v>802.3683413119121</v>
      </c>
      <c r="Q6790" s="47">
        <f ca="1">SUM(L$15:L6790)-SUM(M$15:M6790)</f>
        <v>16350</v>
      </c>
      <c r="R6790" s="47" t="str">
        <f t="shared" ca="1" si="2018"/>
        <v>M6793</v>
      </c>
      <c r="S6790" s="40">
        <f t="shared" ca="1" si="2006"/>
        <v>0</v>
      </c>
      <c r="T6790" s="46">
        <f t="shared" ca="1" si="2007"/>
        <v>9</v>
      </c>
      <c r="X6790" s="74">
        <f t="shared" ca="1" si="2008"/>
        <v>-0.80236834131191215</v>
      </c>
      <c r="Y6790" s="75">
        <f t="shared" ca="1" si="2009"/>
        <v>-0.80236834131191215</v>
      </c>
      <c r="Z6790" s="74">
        <f t="shared" ca="1" si="2010"/>
        <v>0.44826605892682375</v>
      </c>
      <c r="AA6790" s="76">
        <f t="shared" ca="1" si="2011"/>
        <v>-802.3683413119121</v>
      </c>
      <c r="AB6790" s="76">
        <f t="shared" ca="1" si="2012"/>
        <v>448.26605892682375</v>
      </c>
    </row>
    <row r="6791" spans="1:28" x14ac:dyDescent="0.25">
      <c r="A6791" s="2">
        <f t="shared" si="2013"/>
        <v>27</v>
      </c>
      <c r="B6791" s="16">
        <f ca="1">VLOOKUP(A6791,PERIODS!$O$4:$P$33,2,FALSE)</f>
        <v>3.5000000000000003E-2</v>
      </c>
      <c r="C6791" s="15"/>
      <c r="D6791" s="18">
        <v>5000</v>
      </c>
      <c r="E6791" s="34">
        <f t="shared" ca="1" si="2014"/>
        <v>3062.6097604227407</v>
      </c>
      <c r="F6791" s="34">
        <f t="shared" ca="1" si="2015"/>
        <v>3500.0000000000005</v>
      </c>
      <c r="G6791" s="69">
        <f t="shared" ca="1" si="2001"/>
        <v>0</v>
      </c>
      <c r="H6791" s="34">
        <f t="shared" ca="1" si="2002"/>
        <v>-600.8572458040959</v>
      </c>
      <c r="I6791" s="34">
        <f t="shared" ca="1" si="2003"/>
        <v>2899.1427541959047</v>
      </c>
      <c r="J6791" s="18">
        <f ca="1">SUM(INDIRECT(ADDRESS(ROW(F6791),COLUMN(F6791),4)):INDIRECT(ADDRESS(ROW(F6791)+N$5-1,COLUMN(F6791),4)))</f>
        <v>22900</v>
      </c>
      <c r="K6791" s="18">
        <f t="shared" ca="1" si="2004"/>
        <v>32700</v>
      </c>
      <c r="L6791" s="18">
        <f t="shared" ca="1" si="2016"/>
        <v>16350</v>
      </c>
      <c r="M6791" s="18">
        <f t="shared" ca="1" si="2000"/>
        <v>0</v>
      </c>
      <c r="N6791" s="34">
        <f t="shared" ca="1" si="2005"/>
        <v>163.46700622683602</v>
      </c>
      <c r="P6791" s="18">
        <f t="shared" ca="1" si="2017"/>
        <v>600.8572458040959</v>
      </c>
      <c r="Q6791" s="47">
        <f ca="1">SUM(L$15:L6791)-SUM(M$15:M6791)</f>
        <v>32700</v>
      </c>
      <c r="R6791" s="47" t="str">
        <f t="shared" ca="1" si="2018"/>
        <v>M6794</v>
      </c>
      <c r="S6791" s="40">
        <f t="shared" ca="1" si="2006"/>
        <v>0</v>
      </c>
      <c r="T6791" s="46">
        <f t="shared" ca="1" si="2007"/>
        <v>23</v>
      </c>
      <c r="X6791" s="74">
        <f t="shared" ca="1" si="2008"/>
        <v>-0.60085724580409594</v>
      </c>
      <c r="Y6791" s="75">
        <f t="shared" ca="1" si="2009"/>
        <v>-0.60085724580409594</v>
      </c>
      <c r="Z6791" s="74">
        <f t="shared" ca="1" si="2010"/>
        <v>0.54834137121684079</v>
      </c>
      <c r="AA6791" s="76">
        <f t="shared" ca="1" si="2011"/>
        <v>-600.8572458040959</v>
      </c>
      <c r="AB6791" s="76">
        <f t="shared" ca="1" si="2012"/>
        <v>548.3413712168408</v>
      </c>
    </row>
    <row r="6792" spans="1:28" x14ac:dyDescent="0.25">
      <c r="A6792" s="2">
        <f t="shared" si="2013"/>
        <v>28</v>
      </c>
      <c r="B6792" s="16">
        <f ca="1">VLOOKUP(A6792,PERIODS!$O$4:$P$33,2,FALSE)</f>
        <v>0.04</v>
      </c>
      <c r="C6792" s="15"/>
      <c r="D6792" s="18">
        <v>5000</v>
      </c>
      <c r="E6792" s="34">
        <f t="shared" ca="1" si="2014"/>
        <v>163.46700622683602</v>
      </c>
      <c r="F6792" s="34">
        <f t="shared" ca="1" si="2015"/>
        <v>4000</v>
      </c>
      <c r="G6792" s="69">
        <f t="shared" ca="1" si="2001"/>
        <v>0</v>
      </c>
      <c r="H6792" s="34">
        <f t="shared" ca="1" si="2002"/>
        <v>-233.13257530906665</v>
      </c>
      <c r="I6792" s="34">
        <f t="shared" ca="1" si="2003"/>
        <v>3766.8674246909331</v>
      </c>
      <c r="J6792" s="18">
        <f ca="1">SUM(INDIRECT(ADDRESS(ROW(F6792),COLUMN(F6792),4)):INDIRECT(ADDRESS(ROW(F6792)+N$5-1,COLUMN(F6792),4)))</f>
        <v>21900</v>
      </c>
      <c r="K6792" s="18">
        <f t="shared" ca="1" si="2004"/>
        <v>32700</v>
      </c>
      <c r="L6792" s="18">
        <f t="shared" ca="1" si="2016"/>
        <v>0</v>
      </c>
      <c r="M6792" s="18">
        <f t="shared" ca="1" si="2000"/>
        <v>0</v>
      </c>
      <c r="N6792" s="34">
        <f t="shared" ca="1" si="2005"/>
        <v>-3603.4004184640971</v>
      </c>
      <c r="P6792" s="18">
        <f t="shared" ca="1" si="2017"/>
        <v>233.13257530906665</v>
      </c>
      <c r="Q6792" s="47">
        <f ca="1">SUM(L$15:L6792)-SUM(M$15:M6792)</f>
        <v>32700</v>
      </c>
      <c r="R6792" s="47" t="str">
        <f t="shared" ca="1" si="2018"/>
        <v>M6795</v>
      </c>
      <c r="S6792" s="40">
        <f t="shared" ca="1" si="2006"/>
        <v>0</v>
      </c>
      <c r="T6792" s="46">
        <f t="shared" ca="1" si="2007"/>
        <v>14</v>
      </c>
      <c r="X6792" s="74">
        <f t="shared" ca="1" si="2008"/>
        <v>-0.23313257530906664</v>
      </c>
      <c r="Y6792" s="75">
        <f t="shared" ca="1" si="2009"/>
        <v>-0.23313257530906664</v>
      </c>
      <c r="Z6792" s="74">
        <f t="shared" ca="1" si="2010"/>
        <v>0.79204856048069794</v>
      </c>
      <c r="AA6792" s="76">
        <f t="shared" ca="1" si="2011"/>
        <v>-233.13257530906665</v>
      </c>
      <c r="AB6792" s="76">
        <f t="shared" ca="1" si="2012"/>
        <v>792.04856048069792</v>
      </c>
    </row>
    <row r="6793" spans="1:28" x14ac:dyDescent="0.25">
      <c r="A6793" s="2">
        <f t="shared" si="2013"/>
        <v>29</v>
      </c>
      <c r="B6793" s="16">
        <f ca="1">VLOOKUP(A6793,PERIODS!$O$4:$P$33,2,FALSE)</f>
        <v>0.04</v>
      </c>
      <c r="C6793" s="15"/>
      <c r="D6793" s="18">
        <v>5000</v>
      </c>
      <c r="E6793" s="34">
        <f t="shared" ca="1" si="2014"/>
        <v>-3603.4004184640971</v>
      </c>
      <c r="F6793" s="34">
        <f t="shared" ca="1" si="2015"/>
        <v>4000</v>
      </c>
      <c r="G6793" s="69">
        <f t="shared" ca="1" si="2001"/>
        <v>0</v>
      </c>
      <c r="H6793" s="34">
        <f t="shared" ca="1" si="2002"/>
        <v>22.500219123016855</v>
      </c>
      <c r="I6793" s="34">
        <f t="shared" ca="1" si="2003"/>
        <v>4022.5002191230169</v>
      </c>
      <c r="J6793" s="18">
        <f ca="1">SUM(INDIRECT(ADDRESS(ROW(F6793),COLUMN(F6793),4)):INDIRECT(ADDRESS(ROW(F6793)+N$5-1,COLUMN(F6793),4)))</f>
        <v>21200</v>
      </c>
      <c r="K6793" s="18">
        <f t="shared" ca="1" si="2004"/>
        <v>16350</v>
      </c>
      <c r="L6793" s="18">
        <f t="shared" ca="1" si="2016"/>
        <v>0</v>
      </c>
      <c r="M6793" s="18">
        <f t="shared" ca="1" si="2000"/>
        <v>16350</v>
      </c>
      <c r="N6793" s="34">
        <f t="shared" ca="1" si="2005"/>
        <v>8724.099362412886</v>
      </c>
      <c r="P6793" s="18">
        <f t="shared" ca="1" si="2017"/>
        <v>22.500219123016855</v>
      </c>
      <c r="Q6793" s="47">
        <f ca="1">SUM(L$15:L6793)-SUM(M$15:M6793)</f>
        <v>16350</v>
      </c>
      <c r="R6793" s="47" t="str">
        <f t="shared" ca="1" si="2018"/>
        <v>M6796</v>
      </c>
      <c r="S6793" s="40">
        <f t="shared" ca="1" si="2006"/>
        <v>0</v>
      </c>
      <c r="T6793" s="46">
        <f t="shared" ca="1" si="2007"/>
        <v>55</v>
      </c>
      <c r="X6793" s="74">
        <f t="shared" ca="1" si="2008"/>
        <v>2.2500219123016856E-2</v>
      </c>
      <c r="Y6793" s="75">
        <f t="shared" ca="1" si="2009"/>
        <v>2.2500219123016856E-2</v>
      </c>
      <c r="Z6793" s="74">
        <f t="shared" ca="1" si="2010"/>
        <v>1.022755258273639</v>
      </c>
      <c r="AA6793" s="76">
        <f t="shared" ca="1" si="2011"/>
        <v>22.500219123016855</v>
      </c>
      <c r="AB6793" s="76">
        <f t="shared" ca="1" si="2012"/>
        <v>1022.755258273639</v>
      </c>
    </row>
    <row r="6794" spans="1:28" x14ac:dyDescent="0.25">
      <c r="A6794" s="2">
        <f t="shared" si="2013"/>
        <v>30</v>
      </c>
      <c r="B6794" s="16">
        <f ca="1">VLOOKUP(A6794,PERIODS!$O$4:$P$33,2,FALSE)</f>
        <v>0.04</v>
      </c>
      <c r="C6794" s="15"/>
      <c r="D6794" s="18">
        <v>5000</v>
      </c>
      <c r="E6794" s="34">
        <f t="shared" ca="1" si="2014"/>
        <v>8724.099362412886</v>
      </c>
      <c r="F6794" s="34">
        <f t="shared" ca="1" si="2015"/>
        <v>4000</v>
      </c>
      <c r="G6794" s="69">
        <f t="shared" ca="1" si="2001"/>
        <v>0</v>
      </c>
      <c r="H6794" s="34">
        <f t="shared" ca="1" si="2002"/>
        <v>336.58295419854136</v>
      </c>
      <c r="I6794" s="34">
        <f t="shared" ca="1" si="2003"/>
        <v>4336.5829541985413</v>
      </c>
      <c r="J6794" s="18">
        <f ca="1">SUM(INDIRECT(ADDRESS(ROW(F6794),COLUMN(F6794),4)):INDIRECT(ADDRESS(ROW(F6794)+N$5-1,COLUMN(F6794),4)))</f>
        <v>20500</v>
      </c>
      <c r="K6794" s="18">
        <f t="shared" ca="1" si="2004"/>
        <v>0</v>
      </c>
      <c r="L6794" s="18">
        <f t="shared" ca="1" si="2016"/>
        <v>0</v>
      </c>
      <c r="M6794" s="18">
        <f t="shared" ca="1" si="2000"/>
        <v>16350</v>
      </c>
      <c r="N6794" s="34">
        <f t="shared" ca="1" si="2005"/>
        <v>20737.516408214346</v>
      </c>
      <c r="P6794" s="18">
        <f t="shared" ca="1" si="2017"/>
        <v>336.58295419854136</v>
      </c>
      <c r="Q6794" s="47">
        <f ca="1">SUM(L$15:L6794)-SUM(M$15:M6794)</f>
        <v>0</v>
      </c>
      <c r="R6794" s="47" t="str">
        <f t="shared" ca="1" si="2018"/>
        <v>M6797</v>
      </c>
      <c r="S6794" s="40">
        <f t="shared" ca="1" si="2006"/>
        <v>0</v>
      </c>
      <c r="T6794" s="46">
        <f t="shared" ca="1" si="2007"/>
        <v>52</v>
      </c>
      <c r="X6794" s="74">
        <f t="shared" ca="1" si="2008"/>
        <v>0.33658295419854134</v>
      </c>
      <c r="Y6794" s="75">
        <f t="shared" ca="1" si="2009"/>
        <v>0.33658295419854134</v>
      </c>
      <c r="Z6794" s="74">
        <f t="shared" ca="1" si="2010"/>
        <v>1.4001550131894438</v>
      </c>
      <c r="AA6794" s="76">
        <f t="shared" ca="1" si="2011"/>
        <v>336.58295419854136</v>
      </c>
      <c r="AB6794" s="76">
        <f t="shared" ca="1" si="2012"/>
        <v>1400.1550131894437</v>
      </c>
    </row>
    <row r="6795" spans="1:28" x14ac:dyDescent="0.25">
      <c r="A6795" s="2">
        <f t="shared" si="2013"/>
        <v>1</v>
      </c>
      <c r="B6795" s="16">
        <f ca="1">VLOOKUP(A6795,PERIODS!$O$4:$P$33,2,FALSE)</f>
        <v>2.4E-2</v>
      </c>
      <c r="C6795" s="15"/>
      <c r="D6795" s="18">
        <v>5000</v>
      </c>
      <c r="E6795" s="34">
        <f t="shared" ca="1" si="2014"/>
        <v>20737.516408214346</v>
      </c>
      <c r="F6795" s="34">
        <f t="shared" ca="1" si="2015"/>
        <v>2400</v>
      </c>
      <c r="G6795" s="69">
        <f t="shared" ca="1" si="2001"/>
        <v>0</v>
      </c>
      <c r="H6795" s="34">
        <f t="shared" ca="1" si="2002"/>
        <v>548.54650915372713</v>
      </c>
      <c r="I6795" s="34">
        <f t="shared" ca="1" si="2003"/>
        <v>2948.5465091537271</v>
      </c>
      <c r="J6795" s="18">
        <f ca="1">SUM(INDIRECT(ADDRESS(ROW(F6795),COLUMN(F6795),4)):INDIRECT(ADDRESS(ROW(F6795)+N$5-1,COLUMN(F6795),4)))</f>
        <v>19800</v>
      </c>
      <c r="K6795" s="18">
        <f t="shared" ca="1" si="2004"/>
        <v>0</v>
      </c>
      <c r="L6795" s="18">
        <f t="shared" ca="1" si="2016"/>
        <v>0</v>
      </c>
      <c r="M6795" s="18">
        <f t="shared" ca="1" si="2000"/>
        <v>0</v>
      </c>
      <c r="N6795" s="34">
        <f t="shared" ca="1" si="2005"/>
        <v>17788.969899060619</v>
      </c>
      <c r="P6795" s="18">
        <f t="shared" ca="1" si="2017"/>
        <v>548.54650915372713</v>
      </c>
      <c r="Q6795" s="47">
        <f ca="1">SUM(L$15:L6795)-SUM(M$15:M6795)</f>
        <v>0</v>
      </c>
      <c r="R6795" s="47" t="str">
        <f t="shared" ca="1" si="2018"/>
        <v>M6798</v>
      </c>
      <c r="S6795" s="40">
        <f t="shared" ca="1" si="2006"/>
        <v>0</v>
      </c>
      <c r="T6795" s="46">
        <f t="shared" ca="1" si="2007"/>
        <v>34</v>
      </c>
      <c r="X6795" s="74">
        <f t="shared" ca="1" si="2008"/>
        <v>0.54854650915372716</v>
      </c>
      <c r="Y6795" s="75">
        <f t="shared" ca="1" si="2009"/>
        <v>0.54854650915372716</v>
      </c>
      <c r="Z6795" s="74">
        <f t="shared" ca="1" si="2010"/>
        <v>1.730735580450973</v>
      </c>
      <c r="AA6795" s="76">
        <f t="shared" ca="1" si="2011"/>
        <v>548.54650915372713</v>
      </c>
      <c r="AB6795" s="76">
        <f t="shared" ca="1" si="2012"/>
        <v>1730.735580450973</v>
      </c>
    </row>
    <row r="6796" spans="1:28" x14ac:dyDescent="0.25">
      <c r="A6796" s="2">
        <f t="shared" si="2013"/>
        <v>2</v>
      </c>
      <c r="B6796" s="16">
        <f ca="1">VLOOKUP(A6796,PERIODS!$O$4:$P$33,2,FALSE)</f>
        <v>2.5000000000000001E-2</v>
      </c>
      <c r="C6796" s="15"/>
      <c r="D6796" s="18">
        <v>5000</v>
      </c>
      <c r="E6796" s="34">
        <f t="shared" ca="1" si="2014"/>
        <v>17788.969899060619</v>
      </c>
      <c r="F6796" s="34">
        <f t="shared" ca="1" si="2015"/>
        <v>2500</v>
      </c>
      <c r="G6796" s="69">
        <f t="shared" ca="1" si="2001"/>
        <v>0</v>
      </c>
      <c r="H6796" s="34">
        <f t="shared" ca="1" si="2002"/>
        <v>163.2836449509995</v>
      </c>
      <c r="I6796" s="34">
        <f t="shared" ca="1" si="2003"/>
        <v>2663.2836449509996</v>
      </c>
      <c r="J6796" s="18">
        <f ca="1">SUM(INDIRECT(ADDRESS(ROW(F6796),COLUMN(F6796),4)):INDIRECT(ADDRESS(ROW(F6796)+N$5-1,COLUMN(F6796),4)))</f>
        <v>20700</v>
      </c>
      <c r="K6796" s="18">
        <f t="shared" ca="1" si="2004"/>
        <v>16350</v>
      </c>
      <c r="L6796" s="18">
        <f t="shared" ca="1" si="2016"/>
        <v>16350</v>
      </c>
      <c r="M6796" s="18">
        <f t="shared" ca="1" si="2000"/>
        <v>0</v>
      </c>
      <c r="N6796" s="34">
        <f t="shared" ca="1" si="2005"/>
        <v>15125.68625410962</v>
      </c>
      <c r="P6796" s="18">
        <f t="shared" ca="1" si="2017"/>
        <v>163.2836449509995</v>
      </c>
      <c r="Q6796" s="47">
        <f ca="1">SUM(L$15:L6796)-SUM(M$15:M6796)</f>
        <v>16350</v>
      </c>
      <c r="R6796" s="47" t="str">
        <f t="shared" ca="1" si="2018"/>
        <v>M6799</v>
      </c>
      <c r="S6796" s="40">
        <f t="shared" ca="1" si="2006"/>
        <v>0</v>
      </c>
      <c r="T6796" s="46">
        <f t="shared" ca="1" si="2007"/>
        <v>64</v>
      </c>
      <c r="X6796" s="74">
        <f t="shared" ca="1" si="2008"/>
        <v>0.16328364495099951</v>
      </c>
      <c r="Y6796" s="75">
        <f t="shared" ca="1" si="2009"/>
        <v>0.16328364495099951</v>
      </c>
      <c r="Z6796" s="74">
        <f t="shared" ca="1" si="2010"/>
        <v>1.17737059755604</v>
      </c>
      <c r="AA6796" s="76">
        <f t="shared" ca="1" si="2011"/>
        <v>163.2836449509995</v>
      </c>
      <c r="AB6796" s="76">
        <f t="shared" ca="1" si="2012"/>
        <v>1177.3705975560399</v>
      </c>
    </row>
    <row r="6797" spans="1:28" x14ac:dyDescent="0.25">
      <c r="A6797" s="2">
        <f t="shared" si="2013"/>
        <v>3</v>
      </c>
      <c r="B6797" s="16">
        <f ca="1">VLOOKUP(A6797,PERIODS!$O$4:$P$33,2,FALSE)</f>
        <v>2.5000000000000001E-2</v>
      </c>
      <c r="C6797" s="15"/>
      <c r="D6797" s="18">
        <v>5000</v>
      </c>
      <c r="E6797" s="34">
        <f t="shared" ca="1" si="2014"/>
        <v>15125.68625410962</v>
      </c>
      <c r="F6797" s="34">
        <f t="shared" ca="1" si="2015"/>
        <v>2500</v>
      </c>
      <c r="G6797" s="69">
        <f t="shared" ca="1" si="2001"/>
        <v>0</v>
      </c>
      <c r="H6797" s="34">
        <f t="shared" ca="1" si="2002"/>
        <v>-462.14957580628476</v>
      </c>
      <c r="I6797" s="34">
        <f t="shared" ca="1" si="2003"/>
        <v>2037.8504241937153</v>
      </c>
      <c r="J6797" s="18">
        <f ca="1">SUM(INDIRECT(ADDRESS(ROW(F6797),COLUMN(F6797),4)):INDIRECT(ADDRESS(ROW(F6797)+N$5-1,COLUMN(F6797),4)))</f>
        <v>21500</v>
      </c>
      <c r="K6797" s="18">
        <f t="shared" ca="1" si="2004"/>
        <v>16350</v>
      </c>
      <c r="L6797" s="18">
        <f t="shared" ca="1" si="2016"/>
        <v>0</v>
      </c>
      <c r="M6797" s="18">
        <f t="shared" ca="1" si="2000"/>
        <v>0</v>
      </c>
      <c r="N6797" s="34">
        <f t="shared" ca="1" si="2005"/>
        <v>13087.835829915904</v>
      </c>
      <c r="P6797" s="18">
        <f t="shared" ca="1" si="2017"/>
        <v>462.14957580628476</v>
      </c>
      <c r="Q6797" s="47">
        <f ca="1">SUM(L$15:L6797)-SUM(M$15:M6797)</f>
        <v>16350</v>
      </c>
      <c r="R6797" s="47" t="str">
        <f t="shared" ca="1" si="2018"/>
        <v>M6800</v>
      </c>
      <c r="S6797" s="40">
        <f t="shared" ca="1" si="2006"/>
        <v>0</v>
      </c>
      <c r="T6797" s="46">
        <f t="shared" ca="1" si="2007"/>
        <v>54</v>
      </c>
      <c r="X6797" s="74">
        <f t="shared" ca="1" si="2008"/>
        <v>-0.46214957580628474</v>
      </c>
      <c r="Y6797" s="75">
        <f t="shared" ca="1" si="2009"/>
        <v>-0.46214957580628474</v>
      </c>
      <c r="Z6797" s="74">
        <f t="shared" ca="1" si="2010"/>
        <v>0.62992811088980694</v>
      </c>
      <c r="AA6797" s="76">
        <f t="shared" ca="1" si="2011"/>
        <v>-462.14957580628476</v>
      </c>
      <c r="AB6797" s="76">
        <f t="shared" ca="1" si="2012"/>
        <v>629.92811088980693</v>
      </c>
    </row>
    <row r="6798" spans="1:28" x14ac:dyDescent="0.25">
      <c r="A6798" s="2">
        <f t="shared" si="2013"/>
        <v>4</v>
      </c>
      <c r="B6798" s="16">
        <f ca="1">VLOOKUP(A6798,PERIODS!$O$4:$P$33,2,FALSE)</f>
        <v>2.5000000000000001E-2</v>
      </c>
      <c r="C6798" s="15"/>
      <c r="D6798" s="18">
        <v>5000</v>
      </c>
      <c r="E6798" s="34">
        <f t="shared" ca="1" si="2014"/>
        <v>13087.835829915904</v>
      </c>
      <c r="F6798" s="34">
        <f t="shared" ca="1" si="2015"/>
        <v>2500</v>
      </c>
      <c r="G6798" s="69">
        <f t="shared" ca="1" si="2001"/>
        <v>0</v>
      </c>
      <c r="H6798" s="34">
        <f t="shared" ca="1" si="2002"/>
        <v>1642.9554912815001</v>
      </c>
      <c r="I6798" s="34">
        <f t="shared" ca="1" si="2003"/>
        <v>4142.9554912815001</v>
      </c>
      <c r="J6798" s="18">
        <f ca="1">SUM(INDIRECT(ADDRESS(ROW(F6798),COLUMN(F6798),4)):INDIRECT(ADDRESS(ROW(F6798)+N$5-1,COLUMN(F6798),4)))</f>
        <v>22300</v>
      </c>
      <c r="K6798" s="18">
        <f t="shared" ca="1" si="2004"/>
        <v>16350</v>
      </c>
      <c r="L6798" s="18">
        <f t="shared" ca="1" si="2016"/>
        <v>0</v>
      </c>
      <c r="M6798" s="18">
        <f t="shared" ca="1" si="2000"/>
        <v>0</v>
      </c>
      <c r="N6798" s="34">
        <f t="shared" ca="1" si="2005"/>
        <v>8944.8803386344043</v>
      </c>
      <c r="P6798" s="18">
        <f t="shared" ca="1" si="2017"/>
        <v>1642.9554912815001</v>
      </c>
      <c r="Q6798" s="47">
        <f ca="1">SUM(L$15:L6798)-SUM(M$15:M6798)</f>
        <v>16350</v>
      </c>
      <c r="R6798" s="47" t="str">
        <f t="shared" ca="1" si="2018"/>
        <v>M6801</v>
      </c>
      <c r="S6798" s="40">
        <f t="shared" ca="1" si="2006"/>
        <v>0</v>
      </c>
      <c r="T6798" s="46">
        <f t="shared" ca="1" si="2007"/>
        <v>30</v>
      </c>
      <c r="X6798" s="74">
        <f t="shared" ca="1" si="2008"/>
        <v>1.6429554912815001</v>
      </c>
      <c r="Y6798" s="75">
        <f t="shared" ca="1" si="2009"/>
        <v>1.6429554912815001</v>
      </c>
      <c r="Z6798" s="74">
        <f t="shared" ca="1" si="2010"/>
        <v>5.1704281079992267</v>
      </c>
      <c r="AA6798" s="76">
        <f t="shared" ca="1" si="2011"/>
        <v>1642.9554912815001</v>
      </c>
      <c r="AB6798" s="76">
        <f t="shared" ca="1" si="2012"/>
        <v>5170.428107999227</v>
      </c>
    </row>
    <row r="6799" spans="1:28" x14ac:dyDescent="0.25">
      <c r="A6799" s="2">
        <f t="shared" si="2013"/>
        <v>5</v>
      </c>
      <c r="B6799" s="16">
        <f ca="1">VLOOKUP(A6799,PERIODS!$O$4:$P$33,2,FALSE)</f>
        <v>3.3000000000000002E-2</v>
      </c>
      <c r="C6799" s="15"/>
      <c r="D6799" s="18">
        <v>5000</v>
      </c>
      <c r="E6799" s="34">
        <f t="shared" ca="1" si="2014"/>
        <v>8944.8803386344043</v>
      </c>
      <c r="F6799" s="34">
        <f t="shared" ca="1" si="2015"/>
        <v>3300</v>
      </c>
      <c r="G6799" s="69">
        <f t="shared" ca="1" si="2001"/>
        <v>0</v>
      </c>
      <c r="H6799" s="34">
        <f t="shared" ca="1" si="2002"/>
        <v>917.10502995531192</v>
      </c>
      <c r="I6799" s="34">
        <f t="shared" ca="1" si="2003"/>
        <v>4217.1050299553117</v>
      </c>
      <c r="J6799" s="18">
        <f ca="1">SUM(INDIRECT(ADDRESS(ROW(F6799),COLUMN(F6799),4)):INDIRECT(ADDRESS(ROW(F6799)+N$5-1,COLUMN(F6799),4)))</f>
        <v>23100</v>
      </c>
      <c r="K6799" s="18">
        <f t="shared" ca="1" si="2004"/>
        <v>0</v>
      </c>
      <c r="L6799" s="18">
        <f t="shared" ca="1" si="2016"/>
        <v>0</v>
      </c>
      <c r="M6799" s="18">
        <f t="shared" ref="M6799:M6862" ca="1" si="2019">SUMIF($R$15:$R$8014,ADDRESS(ROW(M6799),COLUMN(M6799),4),$L$15:$L$8014)</f>
        <v>16350</v>
      </c>
      <c r="N6799" s="34">
        <f t="shared" ca="1" si="2005"/>
        <v>21077.775308679091</v>
      </c>
      <c r="P6799" s="18">
        <f t="shared" ca="1" si="2017"/>
        <v>917.10502995531192</v>
      </c>
      <c r="Q6799" s="47">
        <f ca="1">SUM(L$15:L6799)-SUM(M$15:M6799)</f>
        <v>0</v>
      </c>
      <c r="R6799" s="47" t="str">
        <f t="shared" ca="1" si="2018"/>
        <v>M6802</v>
      </c>
      <c r="S6799" s="40">
        <f t="shared" ca="1" si="2006"/>
        <v>0</v>
      </c>
      <c r="T6799" s="46">
        <f t="shared" ca="1" si="2007"/>
        <v>5</v>
      </c>
      <c r="X6799" s="74">
        <f t="shared" ca="1" si="2008"/>
        <v>0.91710502995531196</v>
      </c>
      <c r="Y6799" s="75">
        <f t="shared" ca="1" si="2009"/>
        <v>0.91710502995531196</v>
      </c>
      <c r="Z6799" s="74">
        <f t="shared" ca="1" si="2010"/>
        <v>2.5020365742796216</v>
      </c>
      <c r="AA6799" s="76">
        <f t="shared" ca="1" si="2011"/>
        <v>917.10502995531192</v>
      </c>
      <c r="AB6799" s="76">
        <f t="shared" ca="1" si="2012"/>
        <v>2502.0365742796216</v>
      </c>
    </row>
    <row r="6800" spans="1:28" x14ac:dyDescent="0.25">
      <c r="A6800" s="2">
        <f t="shared" si="2013"/>
        <v>6</v>
      </c>
      <c r="B6800" s="16">
        <f ca="1">VLOOKUP(A6800,PERIODS!$O$4:$P$33,2,FALSE)</f>
        <v>3.3000000000000002E-2</v>
      </c>
      <c r="C6800" s="15"/>
      <c r="D6800" s="18">
        <v>5000</v>
      </c>
      <c r="E6800" s="34">
        <f t="shared" ca="1" si="2014"/>
        <v>21077.775308679091</v>
      </c>
      <c r="F6800" s="34">
        <f t="shared" ca="1" si="2015"/>
        <v>3300</v>
      </c>
      <c r="G6800" s="69">
        <f t="shared" ref="G6800:G6863" ca="1" si="2020">((2*RAND()*$F$5)-$F$5)*E6800</f>
        <v>0</v>
      </c>
      <c r="H6800" s="34">
        <f t="shared" ref="H6800:H6863" ca="1" si="2021">IF($S$3="NORM",AA6800,IF($S$3="LOGNORM",AB6800,0))</f>
        <v>365.83558754467191</v>
      </c>
      <c r="I6800" s="34">
        <f t="shared" ref="I6800:I6863" ca="1" si="2022">IF(F6800+H6800&lt;0,0,F6800+H6800)</f>
        <v>3665.8355875446719</v>
      </c>
      <c r="J6800" s="18">
        <f ca="1">SUM(INDIRECT(ADDRESS(ROW(F6800),COLUMN(F6800),4)):INDIRECT(ADDRESS(ROW(F6800)+N$5-1,COLUMN(F6800),4)))</f>
        <v>23100</v>
      </c>
      <c r="K6800" s="18">
        <f t="shared" ref="K6800:K6863" ca="1" si="2023">Q6800</f>
        <v>16350</v>
      </c>
      <c r="L6800" s="18">
        <f t="shared" ca="1" si="2016"/>
        <v>16350</v>
      </c>
      <c r="M6800" s="18">
        <f t="shared" ca="1" si="2019"/>
        <v>0</v>
      </c>
      <c r="N6800" s="34">
        <f t="shared" ref="N6800:N6863" ca="1" si="2024">E6800+G6800-I6800+M6800-S6800</f>
        <v>17411.939721134419</v>
      </c>
      <c r="P6800" s="18">
        <f t="shared" ca="1" si="2017"/>
        <v>365.83558754467191</v>
      </c>
      <c r="Q6800" s="47">
        <f ca="1">SUM(L$15:L6800)-SUM(M$15:M6800)</f>
        <v>16350</v>
      </c>
      <c r="R6800" s="47" t="str">
        <f t="shared" ca="1" si="2018"/>
        <v>M6803</v>
      </c>
      <c r="S6800" s="40">
        <f t="shared" ref="S6800:S6863" ca="1" si="2025">IF(T6800&gt;N$6*100,M6800,0)</f>
        <v>0</v>
      </c>
      <c r="T6800" s="46">
        <f t="shared" ref="T6800:T6863" ca="1" si="2026">RANDBETWEEN(0,100)</f>
        <v>100</v>
      </c>
      <c r="X6800" s="74">
        <f t="shared" ref="X6800:X6863" ca="1" si="2027">NORMINV(RAND(),0,1)</f>
        <v>0.36583558754467194</v>
      </c>
      <c r="Y6800" s="75">
        <f t="shared" ref="Y6800:Y6863" ca="1" si="2028">IF(AND(X6800&gt;$F$6,$F$6&gt;0),$F$6,X6800)</f>
        <v>0.36583558754467194</v>
      </c>
      <c r="Z6800" s="74">
        <f t="shared" ref="Z6800:Z6863" ca="1" si="2029">EXP(Y6800)</f>
        <v>1.4417181867406046</v>
      </c>
      <c r="AA6800" s="76">
        <f t="shared" ref="AA6800:AA6863" ca="1" si="2030">$F$3*Y6800</f>
        <v>365.83558754467191</v>
      </c>
      <c r="AB6800" s="76">
        <f t="shared" ref="AB6800:AB6863" ca="1" si="2031">$F$3*Z6800</f>
        <v>1441.7181867406046</v>
      </c>
    </row>
    <row r="6801" spans="1:28" x14ac:dyDescent="0.25">
      <c r="A6801" s="2">
        <f t="shared" ref="A6801:A6864" si="2032">IF(AND(A6800=12,OR(A$14="MS",A$14="M0")),1,IF(AND(A6800=4,OR(A$14="WS",A$14="W0")),1,IF(AND(A6800=30,OR(A$14="DS",A$14="D0")),1,A6800+1)))</f>
        <v>7</v>
      </c>
      <c r="B6801" s="16">
        <f ca="1">VLOOKUP(A6801,PERIODS!$O$4:$P$33,2,FALSE)</f>
        <v>3.3000000000000002E-2</v>
      </c>
      <c r="C6801" s="15"/>
      <c r="D6801" s="18">
        <v>5000</v>
      </c>
      <c r="E6801" s="34">
        <f t="shared" ca="1" si="2014"/>
        <v>17411.939721134419</v>
      </c>
      <c r="F6801" s="34">
        <f t="shared" ca="1" si="2015"/>
        <v>3300</v>
      </c>
      <c r="G6801" s="69">
        <f t="shared" ca="1" si="2020"/>
        <v>0</v>
      </c>
      <c r="H6801" s="34">
        <f t="shared" ca="1" si="2021"/>
        <v>1753.4540801295627</v>
      </c>
      <c r="I6801" s="34">
        <f t="shared" ca="1" si="2022"/>
        <v>5053.4540801295625</v>
      </c>
      <c r="J6801" s="18">
        <f ca="1">SUM(INDIRECT(ADDRESS(ROW(F6801),COLUMN(F6801),4)):INDIRECT(ADDRESS(ROW(F6801)+N$5-1,COLUMN(F6801),4)))</f>
        <v>23100</v>
      </c>
      <c r="K6801" s="18">
        <f t="shared" ca="1" si="2023"/>
        <v>16350</v>
      </c>
      <c r="L6801" s="18">
        <f t="shared" ca="1" si="2016"/>
        <v>0</v>
      </c>
      <c r="M6801" s="18">
        <f t="shared" ca="1" si="2019"/>
        <v>0</v>
      </c>
      <c r="N6801" s="34">
        <f t="shared" ca="1" si="2024"/>
        <v>12358.485641004856</v>
      </c>
      <c r="P6801" s="18">
        <f t="shared" ca="1" si="2017"/>
        <v>1753.4540801295627</v>
      </c>
      <c r="Q6801" s="47">
        <f ca="1">SUM(L$15:L6801)-SUM(M$15:M6801)</f>
        <v>16350</v>
      </c>
      <c r="R6801" s="47" t="str">
        <f t="shared" ca="1" si="2018"/>
        <v>M6804</v>
      </c>
      <c r="S6801" s="40">
        <f t="shared" ca="1" si="2025"/>
        <v>0</v>
      </c>
      <c r="T6801" s="46">
        <f t="shared" ca="1" si="2026"/>
        <v>75</v>
      </c>
      <c r="X6801" s="74">
        <f t="shared" ca="1" si="2027"/>
        <v>1.7534540801295628</v>
      </c>
      <c r="Y6801" s="75">
        <f t="shared" ca="1" si="2028"/>
        <v>1.7534540801295628</v>
      </c>
      <c r="Z6801" s="74">
        <f t="shared" ca="1" si="2029"/>
        <v>5.7745139024520782</v>
      </c>
      <c r="AA6801" s="76">
        <f t="shared" ca="1" si="2030"/>
        <v>1753.4540801295627</v>
      </c>
      <c r="AB6801" s="76">
        <f t="shared" ca="1" si="2031"/>
        <v>5774.5139024520786</v>
      </c>
    </row>
    <row r="6802" spans="1:28" x14ac:dyDescent="0.25">
      <c r="A6802" s="2">
        <f t="shared" si="2032"/>
        <v>8</v>
      </c>
      <c r="B6802" s="16">
        <f ca="1">VLOOKUP(A6802,PERIODS!$O$4:$P$33,2,FALSE)</f>
        <v>3.3000000000000002E-2</v>
      </c>
      <c r="C6802" s="15"/>
      <c r="D6802" s="18">
        <v>5000</v>
      </c>
      <c r="E6802" s="34">
        <f t="shared" ca="1" si="2014"/>
        <v>12358.485641004856</v>
      </c>
      <c r="F6802" s="34">
        <f t="shared" ca="1" si="2015"/>
        <v>3300</v>
      </c>
      <c r="G6802" s="69">
        <f t="shared" ca="1" si="2020"/>
        <v>0</v>
      </c>
      <c r="H6802" s="34">
        <f t="shared" ca="1" si="2021"/>
        <v>613.52361489889722</v>
      </c>
      <c r="I6802" s="34">
        <f t="shared" ca="1" si="2022"/>
        <v>3913.523614898897</v>
      </c>
      <c r="J6802" s="18">
        <f ca="1">SUM(INDIRECT(ADDRESS(ROW(F6802),COLUMN(F6802),4)):INDIRECT(ADDRESS(ROW(F6802)+N$5-1,COLUMN(F6802),4)))</f>
        <v>23100</v>
      </c>
      <c r="K6802" s="18">
        <f t="shared" ca="1" si="2023"/>
        <v>16350</v>
      </c>
      <c r="L6802" s="18">
        <f t="shared" ca="1" si="2016"/>
        <v>0</v>
      </c>
      <c r="M6802" s="18">
        <f t="shared" ca="1" si="2019"/>
        <v>0</v>
      </c>
      <c r="N6802" s="34">
        <f t="shared" ca="1" si="2024"/>
        <v>8444.962026105959</v>
      </c>
      <c r="P6802" s="18">
        <f t="shared" ca="1" si="2017"/>
        <v>613.52361489889722</v>
      </c>
      <c r="Q6802" s="47">
        <f ca="1">SUM(L$15:L6802)-SUM(M$15:M6802)</f>
        <v>16350</v>
      </c>
      <c r="R6802" s="47" t="str">
        <f t="shared" ca="1" si="2018"/>
        <v>M6805</v>
      </c>
      <c r="S6802" s="40">
        <f t="shared" ca="1" si="2025"/>
        <v>0</v>
      </c>
      <c r="T6802" s="46">
        <f t="shared" ca="1" si="2026"/>
        <v>52</v>
      </c>
      <c r="X6802" s="74">
        <f t="shared" ca="1" si="2027"/>
        <v>0.61352361489889717</v>
      </c>
      <c r="Y6802" s="75">
        <f t="shared" ca="1" si="2028"/>
        <v>0.61352361489889717</v>
      </c>
      <c r="Z6802" s="74">
        <f t="shared" ca="1" si="2029"/>
        <v>1.8469278089811239</v>
      </c>
      <c r="AA6802" s="76">
        <f t="shared" ca="1" si="2030"/>
        <v>613.52361489889722</v>
      </c>
      <c r="AB6802" s="76">
        <f t="shared" ca="1" si="2031"/>
        <v>1846.9278089811239</v>
      </c>
    </row>
    <row r="6803" spans="1:28" x14ac:dyDescent="0.25">
      <c r="A6803" s="2">
        <f t="shared" si="2032"/>
        <v>9</v>
      </c>
      <c r="B6803" s="16">
        <f ca="1">VLOOKUP(A6803,PERIODS!$O$4:$P$33,2,FALSE)</f>
        <v>3.3000000000000002E-2</v>
      </c>
      <c r="C6803" s="15"/>
      <c r="D6803" s="18">
        <v>5000</v>
      </c>
      <c r="E6803" s="34">
        <f t="shared" ca="1" si="2014"/>
        <v>8444.962026105959</v>
      </c>
      <c r="F6803" s="34">
        <f t="shared" ca="1" si="2015"/>
        <v>3300</v>
      </c>
      <c r="G6803" s="69">
        <f t="shared" ca="1" si="2020"/>
        <v>0</v>
      </c>
      <c r="H6803" s="34">
        <f t="shared" ca="1" si="2021"/>
        <v>-2221.7206494604402</v>
      </c>
      <c r="I6803" s="34">
        <f t="shared" ca="1" si="2022"/>
        <v>1078.2793505395598</v>
      </c>
      <c r="J6803" s="18">
        <f ca="1">SUM(INDIRECT(ADDRESS(ROW(F6803),COLUMN(F6803),4)):INDIRECT(ADDRESS(ROW(F6803)+N$5-1,COLUMN(F6803),4)))</f>
        <v>23100</v>
      </c>
      <c r="K6803" s="18">
        <f t="shared" ca="1" si="2023"/>
        <v>0</v>
      </c>
      <c r="L6803" s="18">
        <f t="shared" ca="1" si="2016"/>
        <v>0</v>
      </c>
      <c r="M6803" s="18">
        <f t="shared" ca="1" si="2019"/>
        <v>16350</v>
      </c>
      <c r="N6803" s="34">
        <f t="shared" ca="1" si="2024"/>
        <v>23716.682675566401</v>
      </c>
      <c r="P6803" s="18">
        <f t="shared" ca="1" si="2017"/>
        <v>2221.7206494604402</v>
      </c>
      <c r="Q6803" s="47">
        <f ca="1">SUM(L$15:L6803)-SUM(M$15:M6803)</f>
        <v>0</v>
      </c>
      <c r="R6803" s="47" t="str">
        <f t="shared" ca="1" si="2018"/>
        <v>M6806</v>
      </c>
      <c r="S6803" s="40">
        <f t="shared" ca="1" si="2025"/>
        <v>0</v>
      </c>
      <c r="T6803" s="46">
        <f t="shared" ca="1" si="2026"/>
        <v>27</v>
      </c>
      <c r="X6803" s="74">
        <f t="shared" ca="1" si="2027"/>
        <v>-2.22172064946044</v>
      </c>
      <c r="Y6803" s="75">
        <f t="shared" ca="1" si="2028"/>
        <v>-2.22172064946044</v>
      </c>
      <c r="Z6803" s="74">
        <f t="shared" ca="1" si="2029"/>
        <v>0.10842239130422696</v>
      </c>
      <c r="AA6803" s="76">
        <f t="shared" ca="1" si="2030"/>
        <v>-2221.7206494604402</v>
      </c>
      <c r="AB6803" s="76">
        <f t="shared" ca="1" si="2031"/>
        <v>108.42239130422696</v>
      </c>
    </row>
    <row r="6804" spans="1:28" x14ac:dyDescent="0.25">
      <c r="A6804" s="2">
        <f t="shared" si="2032"/>
        <v>10</v>
      </c>
      <c r="B6804" s="16">
        <f ca="1">VLOOKUP(A6804,PERIODS!$O$4:$P$33,2,FALSE)</f>
        <v>3.3000000000000002E-2</v>
      </c>
      <c r="C6804" s="15"/>
      <c r="D6804" s="18">
        <v>5000</v>
      </c>
      <c r="E6804" s="34">
        <f t="shared" ca="1" si="2014"/>
        <v>23716.682675566401</v>
      </c>
      <c r="F6804" s="34">
        <f t="shared" ca="1" si="2015"/>
        <v>3300</v>
      </c>
      <c r="G6804" s="69">
        <f t="shared" ca="1" si="2020"/>
        <v>0</v>
      </c>
      <c r="H6804" s="34">
        <f t="shared" ca="1" si="2021"/>
        <v>-353.37674056513396</v>
      </c>
      <c r="I6804" s="34">
        <f t="shared" ca="1" si="2022"/>
        <v>2946.6232594348662</v>
      </c>
      <c r="J6804" s="18">
        <f ca="1">SUM(INDIRECT(ADDRESS(ROW(F6804),COLUMN(F6804),4)):INDIRECT(ADDRESS(ROW(F6804)+N$5-1,COLUMN(F6804),4)))</f>
        <v>23100</v>
      </c>
      <c r="K6804" s="18">
        <f t="shared" ca="1" si="2023"/>
        <v>0</v>
      </c>
      <c r="L6804" s="18">
        <f t="shared" ca="1" si="2016"/>
        <v>0</v>
      </c>
      <c r="M6804" s="18">
        <f t="shared" ca="1" si="2019"/>
        <v>0</v>
      </c>
      <c r="N6804" s="34">
        <f t="shared" ca="1" si="2024"/>
        <v>20770.059416131535</v>
      </c>
      <c r="P6804" s="18">
        <f t="shared" ca="1" si="2017"/>
        <v>353.37674056513396</v>
      </c>
      <c r="Q6804" s="47">
        <f ca="1">SUM(L$15:L6804)-SUM(M$15:M6804)</f>
        <v>0</v>
      </c>
      <c r="R6804" s="47" t="str">
        <f t="shared" ca="1" si="2018"/>
        <v>M6807</v>
      </c>
      <c r="S6804" s="40">
        <f t="shared" ca="1" si="2025"/>
        <v>0</v>
      </c>
      <c r="T6804" s="46">
        <f t="shared" ca="1" si="2026"/>
        <v>57</v>
      </c>
      <c r="X6804" s="74">
        <f t="shared" ca="1" si="2027"/>
        <v>-0.35337674056513396</v>
      </c>
      <c r="Y6804" s="75">
        <f t="shared" ca="1" si="2028"/>
        <v>-0.35337674056513396</v>
      </c>
      <c r="Z6804" s="74">
        <f t="shared" ca="1" si="2029"/>
        <v>0.70231255390170122</v>
      </c>
      <c r="AA6804" s="76">
        <f t="shared" ca="1" si="2030"/>
        <v>-353.37674056513396</v>
      </c>
      <c r="AB6804" s="76">
        <f t="shared" ca="1" si="2031"/>
        <v>702.31255390170122</v>
      </c>
    </row>
    <row r="6805" spans="1:28" x14ac:dyDescent="0.25">
      <c r="A6805" s="2">
        <f t="shared" si="2032"/>
        <v>11</v>
      </c>
      <c r="B6805" s="16">
        <f ca="1">VLOOKUP(A6805,PERIODS!$O$4:$P$33,2,FALSE)</f>
        <v>3.3000000000000002E-2</v>
      </c>
      <c r="C6805" s="15"/>
      <c r="D6805" s="18">
        <v>5000</v>
      </c>
      <c r="E6805" s="34">
        <f t="shared" ca="1" si="2014"/>
        <v>20770.059416131535</v>
      </c>
      <c r="F6805" s="34">
        <f t="shared" ca="1" si="2015"/>
        <v>3300</v>
      </c>
      <c r="G6805" s="69">
        <f t="shared" ca="1" si="2020"/>
        <v>0</v>
      </c>
      <c r="H6805" s="34">
        <f t="shared" ca="1" si="2021"/>
        <v>324.20138200547188</v>
      </c>
      <c r="I6805" s="34">
        <f t="shared" ca="1" si="2022"/>
        <v>3624.2013820054717</v>
      </c>
      <c r="J6805" s="18">
        <f ca="1">SUM(INDIRECT(ADDRESS(ROW(F6805),COLUMN(F6805),4)):INDIRECT(ADDRESS(ROW(F6805)+N$5-1,COLUMN(F6805),4)))</f>
        <v>23300</v>
      </c>
      <c r="K6805" s="18">
        <f t="shared" ca="1" si="2023"/>
        <v>16350</v>
      </c>
      <c r="L6805" s="18">
        <f t="shared" ca="1" si="2016"/>
        <v>16350</v>
      </c>
      <c r="M6805" s="18">
        <f t="shared" ca="1" si="2019"/>
        <v>0</v>
      </c>
      <c r="N6805" s="34">
        <f t="shared" ca="1" si="2024"/>
        <v>17145.858034126064</v>
      </c>
      <c r="P6805" s="18">
        <f t="shared" ca="1" si="2017"/>
        <v>324.20138200547188</v>
      </c>
      <c r="Q6805" s="47">
        <f ca="1">SUM(L$15:L6805)-SUM(M$15:M6805)</f>
        <v>16350</v>
      </c>
      <c r="R6805" s="47" t="str">
        <f t="shared" ca="1" si="2018"/>
        <v>M6808</v>
      </c>
      <c r="S6805" s="40">
        <f t="shared" ca="1" si="2025"/>
        <v>0</v>
      </c>
      <c r="T6805" s="46">
        <f t="shared" ca="1" si="2026"/>
        <v>89</v>
      </c>
      <c r="X6805" s="74">
        <f t="shared" ca="1" si="2027"/>
        <v>0.32420138200547188</v>
      </c>
      <c r="Y6805" s="75">
        <f t="shared" ca="1" si="2028"/>
        <v>0.32420138200547188</v>
      </c>
      <c r="Z6805" s="74">
        <f t="shared" ca="1" si="2029"/>
        <v>1.3829257754453614</v>
      </c>
      <c r="AA6805" s="76">
        <f t="shared" ca="1" si="2030"/>
        <v>324.20138200547188</v>
      </c>
      <c r="AB6805" s="76">
        <f t="shared" ca="1" si="2031"/>
        <v>1382.9257754453615</v>
      </c>
    </row>
    <row r="6806" spans="1:28" x14ac:dyDescent="0.25">
      <c r="A6806" s="2">
        <f t="shared" si="2032"/>
        <v>12</v>
      </c>
      <c r="B6806" s="16">
        <f ca="1">VLOOKUP(A6806,PERIODS!$O$4:$P$33,2,FALSE)</f>
        <v>3.3000000000000002E-2</v>
      </c>
      <c r="C6806" s="15"/>
      <c r="D6806" s="18">
        <v>5000</v>
      </c>
      <c r="E6806" s="34">
        <f t="shared" ca="1" si="2014"/>
        <v>17145.858034126064</v>
      </c>
      <c r="F6806" s="34">
        <f t="shared" ca="1" si="2015"/>
        <v>3300</v>
      </c>
      <c r="G6806" s="69">
        <f t="shared" ca="1" si="2020"/>
        <v>0</v>
      </c>
      <c r="H6806" s="34">
        <f t="shared" ca="1" si="2021"/>
        <v>-785.04352791849794</v>
      </c>
      <c r="I6806" s="34">
        <f t="shared" ca="1" si="2022"/>
        <v>2514.9564720815019</v>
      </c>
      <c r="J6806" s="18">
        <f ca="1">SUM(INDIRECT(ADDRESS(ROW(F6806),COLUMN(F6806),4)):INDIRECT(ADDRESS(ROW(F6806)+N$5-1,COLUMN(F6806),4)))</f>
        <v>23500</v>
      </c>
      <c r="K6806" s="18">
        <f t="shared" ca="1" si="2023"/>
        <v>16350</v>
      </c>
      <c r="L6806" s="18">
        <f t="shared" ca="1" si="2016"/>
        <v>0</v>
      </c>
      <c r="M6806" s="18">
        <f t="shared" ca="1" si="2019"/>
        <v>0</v>
      </c>
      <c r="N6806" s="34">
        <f t="shared" ca="1" si="2024"/>
        <v>14630.901562044563</v>
      </c>
      <c r="P6806" s="18">
        <f t="shared" ca="1" si="2017"/>
        <v>785.04352791849794</v>
      </c>
      <c r="Q6806" s="47">
        <f ca="1">SUM(L$15:L6806)-SUM(M$15:M6806)</f>
        <v>16350</v>
      </c>
      <c r="R6806" s="47" t="str">
        <f t="shared" ca="1" si="2018"/>
        <v>M6809</v>
      </c>
      <c r="S6806" s="40">
        <f t="shared" ca="1" si="2025"/>
        <v>0</v>
      </c>
      <c r="T6806" s="46">
        <f t="shared" ca="1" si="2026"/>
        <v>13</v>
      </c>
      <c r="X6806" s="74">
        <f t="shared" ca="1" si="2027"/>
        <v>-0.78504352791849796</v>
      </c>
      <c r="Y6806" s="75">
        <f t="shared" ca="1" si="2028"/>
        <v>-0.78504352791849796</v>
      </c>
      <c r="Z6806" s="74">
        <f t="shared" ca="1" si="2029"/>
        <v>0.45609984827652872</v>
      </c>
      <c r="AA6806" s="76">
        <f t="shared" ca="1" si="2030"/>
        <v>-785.04352791849794</v>
      </c>
      <c r="AB6806" s="76">
        <f t="shared" ca="1" si="2031"/>
        <v>456.09984827652875</v>
      </c>
    </row>
    <row r="6807" spans="1:28" x14ac:dyDescent="0.25">
      <c r="A6807" s="2">
        <f t="shared" si="2032"/>
        <v>13</v>
      </c>
      <c r="B6807" s="16">
        <f ca="1">VLOOKUP(A6807,PERIODS!$O$4:$P$33,2,FALSE)</f>
        <v>3.3000000000000002E-2</v>
      </c>
      <c r="C6807" s="15"/>
      <c r="D6807" s="18">
        <v>5000</v>
      </c>
      <c r="E6807" s="34">
        <f t="shared" ref="E6807:E6870" ca="1" si="2033">N6806</f>
        <v>14630.901562044563</v>
      </c>
      <c r="F6807" s="34">
        <f t="shared" ref="F6807:F6870" ca="1" si="2034">F$2*B6807</f>
        <v>3300</v>
      </c>
      <c r="G6807" s="69">
        <f t="shared" ca="1" si="2020"/>
        <v>0</v>
      </c>
      <c r="H6807" s="34">
        <f t="shared" ca="1" si="2021"/>
        <v>-483.82192416195574</v>
      </c>
      <c r="I6807" s="34">
        <f t="shared" ca="1" si="2022"/>
        <v>2816.1780758380442</v>
      </c>
      <c r="J6807" s="18">
        <f ca="1">SUM(INDIRECT(ADDRESS(ROW(F6807),COLUMN(F6807),4)):INDIRECT(ADDRESS(ROW(F6807)+N$5-1,COLUMN(F6807),4)))</f>
        <v>23700</v>
      </c>
      <c r="K6807" s="18">
        <f t="shared" ca="1" si="2023"/>
        <v>16350</v>
      </c>
      <c r="L6807" s="18">
        <f t="shared" ref="L6807:L6870" ca="1" si="2035">IF((E6807+K6806)&lt;J6807,N$2,0)</f>
        <v>0</v>
      </c>
      <c r="M6807" s="18">
        <f t="shared" ca="1" si="2019"/>
        <v>0</v>
      </c>
      <c r="N6807" s="34">
        <f t="shared" ca="1" si="2024"/>
        <v>11814.723486206518</v>
      </c>
      <c r="P6807" s="18">
        <f t="shared" ref="P6807:P6870" ca="1" si="2036">ABS(H6807)</f>
        <v>483.82192416195574</v>
      </c>
      <c r="Q6807" s="47">
        <f ca="1">SUM(L$15:L6807)-SUM(M$15:M6807)</f>
        <v>16350</v>
      </c>
      <c r="R6807" s="47" t="str">
        <f t="shared" ref="R6807:R6870" ca="1" si="2037">ADDRESS(ROW(M6807)+$N$3+RANDBETWEEN(-$N$4,$N$4),COLUMN(M6807),4)</f>
        <v>M6810</v>
      </c>
      <c r="S6807" s="40">
        <f t="shared" ca="1" si="2025"/>
        <v>0</v>
      </c>
      <c r="T6807" s="46">
        <f t="shared" ca="1" si="2026"/>
        <v>93</v>
      </c>
      <c r="X6807" s="74">
        <f t="shared" ca="1" si="2027"/>
        <v>-0.48382192416195574</v>
      </c>
      <c r="Y6807" s="75">
        <f t="shared" ca="1" si="2028"/>
        <v>-0.48382192416195574</v>
      </c>
      <c r="Z6807" s="74">
        <f t="shared" ca="1" si="2029"/>
        <v>0.61642296217475323</v>
      </c>
      <c r="AA6807" s="76">
        <f t="shared" ca="1" si="2030"/>
        <v>-483.82192416195574</v>
      </c>
      <c r="AB6807" s="76">
        <f t="shared" ca="1" si="2031"/>
        <v>616.42296217475325</v>
      </c>
    </row>
    <row r="6808" spans="1:28" x14ac:dyDescent="0.25">
      <c r="A6808" s="2">
        <f t="shared" si="2032"/>
        <v>14</v>
      </c>
      <c r="B6808" s="16">
        <f ca="1">VLOOKUP(A6808,PERIODS!$O$4:$P$33,2,FALSE)</f>
        <v>3.3000000000000002E-2</v>
      </c>
      <c r="C6808" s="15"/>
      <c r="D6808" s="18">
        <v>5000</v>
      </c>
      <c r="E6808" s="34">
        <f t="shared" ca="1" si="2033"/>
        <v>11814.723486206518</v>
      </c>
      <c r="F6808" s="34">
        <f t="shared" ca="1" si="2034"/>
        <v>3300</v>
      </c>
      <c r="G6808" s="69">
        <f t="shared" ca="1" si="2020"/>
        <v>0</v>
      </c>
      <c r="H6808" s="34">
        <f t="shared" ca="1" si="2021"/>
        <v>-2934.3321437089407</v>
      </c>
      <c r="I6808" s="34">
        <f t="shared" ca="1" si="2022"/>
        <v>365.66785629105925</v>
      </c>
      <c r="J6808" s="18">
        <f ca="1">SUM(INDIRECT(ADDRESS(ROW(F6808),COLUMN(F6808),4)):INDIRECT(ADDRESS(ROW(F6808)+N$5-1,COLUMN(F6808),4)))</f>
        <v>23900</v>
      </c>
      <c r="K6808" s="18">
        <f t="shared" ca="1" si="2023"/>
        <v>0</v>
      </c>
      <c r="L6808" s="18">
        <f t="shared" ca="1" si="2035"/>
        <v>0</v>
      </c>
      <c r="M6808" s="18">
        <f t="shared" ca="1" si="2019"/>
        <v>16350</v>
      </c>
      <c r="N6808" s="34">
        <f t="shared" ca="1" si="2024"/>
        <v>11449.05562991546</v>
      </c>
      <c r="P6808" s="18">
        <f t="shared" ca="1" si="2036"/>
        <v>2934.3321437089407</v>
      </c>
      <c r="Q6808" s="47">
        <f ca="1">SUM(L$15:L6808)-SUM(M$15:M6808)</f>
        <v>0</v>
      </c>
      <c r="R6808" s="47" t="str">
        <f t="shared" ca="1" si="2037"/>
        <v>M6811</v>
      </c>
      <c r="S6808" s="40">
        <f t="shared" ca="1" si="2025"/>
        <v>16350</v>
      </c>
      <c r="T6808" s="46">
        <f t="shared" ca="1" si="2026"/>
        <v>97</v>
      </c>
      <c r="X6808" s="74">
        <f t="shared" ca="1" si="2027"/>
        <v>-2.9343321437089407</v>
      </c>
      <c r="Y6808" s="75">
        <f t="shared" ca="1" si="2028"/>
        <v>-2.9343321437089407</v>
      </c>
      <c r="Z6808" s="74">
        <f t="shared" ca="1" si="2029"/>
        <v>5.3166214843175491E-2</v>
      </c>
      <c r="AA6808" s="76">
        <f t="shared" ca="1" si="2030"/>
        <v>-2934.3321437089407</v>
      </c>
      <c r="AB6808" s="76">
        <f t="shared" ca="1" si="2031"/>
        <v>53.166214843175489</v>
      </c>
    </row>
    <row r="6809" spans="1:28" x14ac:dyDescent="0.25">
      <c r="A6809" s="2">
        <f t="shared" si="2032"/>
        <v>15</v>
      </c>
      <c r="B6809" s="16">
        <f ca="1">VLOOKUP(A6809,PERIODS!$O$4:$P$33,2,FALSE)</f>
        <v>3.3000000000000002E-2</v>
      </c>
      <c r="C6809" s="15"/>
      <c r="D6809" s="18">
        <v>5000</v>
      </c>
      <c r="E6809" s="34">
        <f t="shared" ca="1" si="2033"/>
        <v>11449.05562991546</v>
      </c>
      <c r="F6809" s="34">
        <f t="shared" ca="1" si="2034"/>
        <v>3300</v>
      </c>
      <c r="G6809" s="69">
        <f t="shared" ca="1" si="2020"/>
        <v>0</v>
      </c>
      <c r="H6809" s="34">
        <f t="shared" ca="1" si="2021"/>
        <v>1230.7286704556145</v>
      </c>
      <c r="I6809" s="34">
        <f t="shared" ca="1" si="2022"/>
        <v>4530.7286704556145</v>
      </c>
      <c r="J6809" s="18">
        <f ca="1">SUM(INDIRECT(ADDRESS(ROW(F6809),COLUMN(F6809),4)):INDIRECT(ADDRESS(ROW(F6809)+N$5-1,COLUMN(F6809),4)))</f>
        <v>24100</v>
      </c>
      <c r="K6809" s="18">
        <f t="shared" ca="1" si="2023"/>
        <v>16350</v>
      </c>
      <c r="L6809" s="18">
        <f t="shared" ca="1" si="2035"/>
        <v>16350</v>
      </c>
      <c r="M6809" s="18">
        <f t="shared" ca="1" si="2019"/>
        <v>0</v>
      </c>
      <c r="N6809" s="34">
        <f t="shared" ca="1" si="2024"/>
        <v>6918.3269594598451</v>
      </c>
      <c r="P6809" s="18">
        <f t="shared" ca="1" si="2036"/>
        <v>1230.7286704556145</v>
      </c>
      <c r="Q6809" s="47">
        <f ca="1">SUM(L$15:L6809)-SUM(M$15:M6809)</f>
        <v>16350</v>
      </c>
      <c r="R6809" s="47" t="str">
        <f t="shared" ca="1" si="2037"/>
        <v>M6812</v>
      </c>
      <c r="S6809" s="40">
        <f t="shared" ca="1" si="2025"/>
        <v>0</v>
      </c>
      <c r="T6809" s="46">
        <f t="shared" ca="1" si="2026"/>
        <v>82</v>
      </c>
      <c r="X6809" s="74">
        <f t="shared" ca="1" si="2027"/>
        <v>1.2307286704556146</v>
      </c>
      <c r="Y6809" s="75">
        <f t="shared" ca="1" si="2028"/>
        <v>1.2307286704556146</v>
      </c>
      <c r="Z6809" s="74">
        <f t="shared" ca="1" si="2029"/>
        <v>3.4237233936643938</v>
      </c>
      <c r="AA6809" s="76">
        <f t="shared" ca="1" si="2030"/>
        <v>1230.7286704556145</v>
      </c>
      <c r="AB6809" s="76">
        <f t="shared" ca="1" si="2031"/>
        <v>3423.7233936643938</v>
      </c>
    </row>
    <row r="6810" spans="1:28" x14ac:dyDescent="0.25">
      <c r="A6810" s="2">
        <f t="shared" si="2032"/>
        <v>16</v>
      </c>
      <c r="B6810" s="16">
        <f ca="1">VLOOKUP(A6810,PERIODS!$O$4:$P$33,2,FALSE)</f>
        <v>3.3000000000000002E-2</v>
      </c>
      <c r="C6810" s="15"/>
      <c r="D6810" s="18">
        <v>5000</v>
      </c>
      <c r="E6810" s="34">
        <f t="shared" ca="1" si="2033"/>
        <v>6918.3269594598451</v>
      </c>
      <c r="F6810" s="34">
        <f t="shared" ca="1" si="2034"/>
        <v>3300</v>
      </c>
      <c r="G6810" s="69">
        <f t="shared" ca="1" si="2020"/>
        <v>0</v>
      </c>
      <c r="H6810" s="34">
        <f t="shared" ca="1" si="2021"/>
        <v>899.20517108277227</v>
      </c>
      <c r="I6810" s="34">
        <f t="shared" ca="1" si="2022"/>
        <v>4199.2051710827727</v>
      </c>
      <c r="J6810" s="18">
        <f ca="1">SUM(INDIRECT(ADDRESS(ROW(F6810),COLUMN(F6810),4)):INDIRECT(ADDRESS(ROW(F6810)+N$5-1,COLUMN(F6810),4)))</f>
        <v>24300</v>
      </c>
      <c r="K6810" s="18">
        <f t="shared" ca="1" si="2023"/>
        <v>32700</v>
      </c>
      <c r="L6810" s="18">
        <f t="shared" ca="1" si="2035"/>
        <v>16350</v>
      </c>
      <c r="M6810" s="18">
        <f t="shared" ca="1" si="2019"/>
        <v>0</v>
      </c>
      <c r="N6810" s="34">
        <f t="shared" ca="1" si="2024"/>
        <v>2719.1217883770723</v>
      </c>
      <c r="P6810" s="18">
        <f t="shared" ca="1" si="2036"/>
        <v>899.20517108277227</v>
      </c>
      <c r="Q6810" s="47">
        <f ca="1">SUM(L$15:L6810)-SUM(M$15:M6810)</f>
        <v>32700</v>
      </c>
      <c r="R6810" s="47" t="str">
        <f t="shared" ca="1" si="2037"/>
        <v>M6813</v>
      </c>
      <c r="S6810" s="40">
        <f t="shared" ca="1" si="2025"/>
        <v>0</v>
      </c>
      <c r="T6810" s="46">
        <f t="shared" ca="1" si="2026"/>
        <v>55</v>
      </c>
      <c r="X6810" s="74">
        <f t="shared" ca="1" si="2027"/>
        <v>0.89920517108277231</v>
      </c>
      <c r="Y6810" s="75">
        <f t="shared" ca="1" si="2028"/>
        <v>0.89920517108277231</v>
      </c>
      <c r="Z6810" s="74">
        <f t="shared" ca="1" si="2029"/>
        <v>2.4576489242043289</v>
      </c>
      <c r="AA6810" s="76">
        <f t="shared" ca="1" si="2030"/>
        <v>899.20517108277227</v>
      </c>
      <c r="AB6810" s="76">
        <f t="shared" ca="1" si="2031"/>
        <v>2457.648924204329</v>
      </c>
    </row>
    <row r="6811" spans="1:28" x14ac:dyDescent="0.25">
      <c r="A6811" s="2">
        <f t="shared" si="2032"/>
        <v>17</v>
      </c>
      <c r="B6811" s="16">
        <f ca="1">VLOOKUP(A6811,PERIODS!$O$4:$P$33,2,FALSE)</f>
        <v>3.5000000000000003E-2</v>
      </c>
      <c r="C6811" s="15"/>
      <c r="D6811" s="18">
        <v>5000</v>
      </c>
      <c r="E6811" s="34">
        <f t="shared" ca="1" si="2033"/>
        <v>2719.1217883770723</v>
      </c>
      <c r="F6811" s="34">
        <f t="shared" ca="1" si="2034"/>
        <v>3500.0000000000005</v>
      </c>
      <c r="G6811" s="69">
        <f t="shared" ca="1" si="2020"/>
        <v>0</v>
      </c>
      <c r="H6811" s="34">
        <f t="shared" ca="1" si="2021"/>
        <v>600.67560116354969</v>
      </c>
      <c r="I6811" s="34">
        <f t="shared" ca="1" si="2022"/>
        <v>4100.6756011635498</v>
      </c>
      <c r="J6811" s="18">
        <f ca="1">SUM(INDIRECT(ADDRESS(ROW(F6811),COLUMN(F6811),4)):INDIRECT(ADDRESS(ROW(F6811)+N$5-1,COLUMN(F6811),4)))</f>
        <v>24500.000000000004</v>
      </c>
      <c r="K6811" s="18">
        <f t="shared" ca="1" si="2023"/>
        <v>32700</v>
      </c>
      <c r="L6811" s="18">
        <f t="shared" ca="1" si="2035"/>
        <v>0</v>
      </c>
      <c r="M6811" s="18">
        <f t="shared" ca="1" si="2019"/>
        <v>0</v>
      </c>
      <c r="N6811" s="34">
        <f t="shared" ca="1" si="2024"/>
        <v>-1381.5538127864775</v>
      </c>
      <c r="P6811" s="18">
        <f t="shared" ca="1" si="2036"/>
        <v>600.67560116354969</v>
      </c>
      <c r="Q6811" s="47">
        <f ca="1">SUM(L$15:L6811)-SUM(M$15:M6811)</f>
        <v>32700</v>
      </c>
      <c r="R6811" s="47" t="str">
        <f t="shared" ca="1" si="2037"/>
        <v>M6814</v>
      </c>
      <c r="S6811" s="40">
        <f t="shared" ca="1" si="2025"/>
        <v>0</v>
      </c>
      <c r="T6811" s="46">
        <f t="shared" ca="1" si="2026"/>
        <v>41</v>
      </c>
      <c r="X6811" s="74">
        <f t="shared" ca="1" si="2027"/>
        <v>0.60067560116354968</v>
      </c>
      <c r="Y6811" s="75">
        <f t="shared" ca="1" si="2028"/>
        <v>0.60067560116354968</v>
      </c>
      <c r="Z6811" s="74">
        <f t="shared" ca="1" si="2029"/>
        <v>1.8233502419069996</v>
      </c>
      <c r="AA6811" s="76">
        <f t="shared" ca="1" si="2030"/>
        <v>600.67560116354969</v>
      </c>
      <c r="AB6811" s="76">
        <f t="shared" ca="1" si="2031"/>
        <v>1823.3502419069996</v>
      </c>
    </row>
    <row r="6812" spans="1:28" x14ac:dyDescent="0.25">
      <c r="A6812" s="2">
        <f t="shared" si="2032"/>
        <v>18</v>
      </c>
      <c r="B6812" s="16">
        <f ca="1">VLOOKUP(A6812,PERIODS!$O$4:$P$33,2,FALSE)</f>
        <v>3.5000000000000003E-2</v>
      </c>
      <c r="C6812" s="15"/>
      <c r="D6812" s="18">
        <v>5000</v>
      </c>
      <c r="E6812" s="34">
        <f t="shared" ca="1" si="2033"/>
        <v>-1381.5538127864775</v>
      </c>
      <c r="F6812" s="34">
        <f t="shared" ca="1" si="2034"/>
        <v>3500.0000000000005</v>
      </c>
      <c r="G6812" s="69">
        <f t="shared" ca="1" si="2020"/>
        <v>0</v>
      </c>
      <c r="H6812" s="34">
        <f t="shared" ca="1" si="2021"/>
        <v>-518.09233069049867</v>
      </c>
      <c r="I6812" s="34">
        <f t="shared" ca="1" si="2022"/>
        <v>2981.9076693095017</v>
      </c>
      <c r="J6812" s="18">
        <f ca="1">SUM(INDIRECT(ADDRESS(ROW(F6812),COLUMN(F6812),4)):INDIRECT(ADDRESS(ROW(F6812)+N$5-1,COLUMN(F6812),4)))</f>
        <v>24500.000000000004</v>
      </c>
      <c r="K6812" s="18">
        <f t="shared" ca="1" si="2023"/>
        <v>16350</v>
      </c>
      <c r="L6812" s="18">
        <f t="shared" ca="1" si="2035"/>
        <v>0</v>
      </c>
      <c r="M6812" s="18">
        <f t="shared" ca="1" si="2019"/>
        <v>16350</v>
      </c>
      <c r="N6812" s="34">
        <f t="shared" ca="1" si="2024"/>
        <v>11986.53851790402</v>
      </c>
      <c r="P6812" s="18">
        <f t="shared" ca="1" si="2036"/>
        <v>518.09233069049867</v>
      </c>
      <c r="Q6812" s="47">
        <f ca="1">SUM(L$15:L6812)-SUM(M$15:M6812)</f>
        <v>16350</v>
      </c>
      <c r="R6812" s="47" t="str">
        <f t="shared" ca="1" si="2037"/>
        <v>M6815</v>
      </c>
      <c r="S6812" s="40">
        <f t="shared" ca="1" si="2025"/>
        <v>0</v>
      </c>
      <c r="T6812" s="46">
        <f t="shared" ca="1" si="2026"/>
        <v>7</v>
      </c>
      <c r="X6812" s="74">
        <f t="shared" ca="1" si="2027"/>
        <v>-0.51809233069049865</v>
      </c>
      <c r="Y6812" s="75">
        <f t="shared" ca="1" si="2028"/>
        <v>-0.51809233069049865</v>
      </c>
      <c r="Z6812" s="74">
        <f t="shared" ca="1" si="2029"/>
        <v>0.59565577905189393</v>
      </c>
      <c r="AA6812" s="76">
        <f t="shared" ca="1" si="2030"/>
        <v>-518.09233069049867</v>
      </c>
      <c r="AB6812" s="76">
        <f t="shared" ca="1" si="2031"/>
        <v>595.65577905189389</v>
      </c>
    </row>
    <row r="6813" spans="1:28" x14ac:dyDescent="0.25">
      <c r="A6813" s="2">
        <f t="shared" si="2032"/>
        <v>19</v>
      </c>
      <c r="B6813" s="16">
        <f ca="1">VLOOKUP(A6813,PERIODS!$O$4:$P$33,2,FALSE)</f>
        <v>3.5000000000000003E-2</v>
      </c>
      <c r="C6813" s="15"/>
      <c r="D6813" s="18">
        <v>5000</v>
      </c>
      <c r="E6813" s="34">
        <f t="shared" ca="1" si="2033"/>
        <v>11986.53851790402</v>
      </c>
      <c r="F6813" s="34">
        <f t="shared" ca="1" si="2034"/>
        <v>3500.0000000000005</v>
      </c>
      <c r="G6813" s="69">
        <f t="shared" ca="1" si="2020"/>
        <v>0</v>
      </c>
      <c r="H6813" s="34">
        <f t="shared" ca="1" si="2021"/>
        <v>569.92946558665903</v>
      </c>
      <c r="I6813" s="34">
        <f t="shared" ca="1" si="2022"/>
        <v>4069.9294655866597</v>
      </c>
      <c r="J6813" s="18">
        <f ca="1">SUM(INDIRECT(ADDRESS(ROW(F6813),COLUMN(F6813),4)):INDIRECT(ADDRESS(ROW(F6813)+N$5-1,COLUMN(F6813),4)))</f>
        <v>24500.000000000004</v>
      </c>
      <c r="K6813" s="18">
        <f t="shared" ca="1" si="2023"/>
        <v>0</v>
      </c>
      <c r="L6813" s="18">
        <f t="shared" ca="1" si="2035"/>
        <v>0</v>
      </c>
      <c r="M6813" s="18">
        <f t="shared" ca="1" si="2019"/>
        <v>16350</v>
      </c>
      <c r="N6813" s="34">
        <f t="shared" ca="1" si="2024"/>
        <v>24266.609052317363</v>
      </c>
      <c r="P6813" s="18">
        <f t="shared" ca="1" si="2036"/>
        <v>569.92946558665903</v>
      </c>
      <c r="Q6813" s="47">
        <f ca="1">SUM(L$15:L6813)-SUM(M$15:M6813)</f>
        <v>0</v>
      </c>
      <c r="R6813" s="47" t="str">
        <f t="shared" ca="1" si="2037"/>
        <v>M6816</v>
      </c>
      <c r="S6813" s="40">
        <f t="shared" ca="1" si="2025"/>
        <v>0</v>
      </c>
      <c r="T6813" s="46">
        <f t="shared" ca="1" si="2026"/>
        <v>55</v>
      </c>
      <c r="X6813" s="74">
        <f t="shared" ca="1" si="2027"/>
        <v>0.56992946558665902</v>
      </c>
      <c r="Y6813" s="75">
        <f t="shared" ca="1" si="2028"/>
        <v>0.56992946558665902</v>
      </c>
      <c r="Z6813" s="74">
        <f t="shared" ca="1" si="2029"/>
        <v>1.7681423321531844</v>
      </c>
      <c r="AA6813" s="76">
        <f t="shared" ca="1" si="2030"/>
        <v>569.92946558665903</v>
      </c>
      <c r="AB6813" s="76">
        <f t="shared" ca="1" si="2031"/>
        <v>1768.1423321531845</v>
      </c>
    </row>
    <row r="6814" spans="1:28" x14ac:dyDescent="0.25">
      <c r="A6814" s="2">
        <f t="shared" si="2032"/>
        <v>20</v>
      </c>
      <c r="B6814" s="16">
        <f ca="1">VLOOKUP(A6814,PERIODS!$O$4:$P$33,2,FALSE)</f>
        <v>3.5000000000000003E-2</v>
      </c>
      <c r="C6814" s="15"/>
      <c r="D6814" s="18">
        <v>5000</v>
      </c>
      <c r="E6814" s="34">
        <f t="shared" ca="1" si="2033"/>
        <v>24266.609052317363</v>
      </c>
      <c r="F6814" s="34">
        <f t="shared" ca="1" si="2034"/>
        <v>3500.0000000000005</v>
      </c>
      <c r="G6814" s="69">
        <f t="shared" ca="1" si="2020"/>
        <v>0</v>
      </c>
      <c r="H6814" s="34">
        <f t="shared" ca="1" si="2021"/>
        <v>-961.8223419719609</v>
      </c>
      <c r="I6814" s="34">
        <f t="shared" ca="1" si="2022"/>
        <v>2538.1776580280393</v>
      </c>
      <c r="J6814" s="18">
        <f ca="1">SUM(INDIRECT(ADDRESS(ROW(F6814),COLUMN(F6814),4)):INDIRECT(ADDRESS(ROW(F6814)+N$5-1,COLUMN(F6814),4)))</f>
        <v>24500.000000000004</v>
      </c>
      <c r="K6814" s="18">
        <f t="shared" ca="1" si="2023"/>
        <v>16350</v>
      </c>
      <c r="L6814" s="18">
        <f t="shared" ca="1" si="2035"/>
        <v>16350</v>
      </c>
      <c r="M6814" s="18">
        <f t="shared" ca="1" si="2019"/>
        <v>0</v>
      </c>
      <c r="N6814" s="34">
        <f t="shared" ca="1" si="2024"/>
        <v>21728.431394289324</v>
      </c>
      <c r="P6814" s="18">
        <f t="shared" ca="1" si="2036"/>
        <v>961.8223419719609</v>
      </c>
      <c r="Q6814" s="47">
        <f ca="1">SUM(L$15:L6814)-SUM(M$15:M6814)</f>
        <v>16350</v>
      </c>
      <c r="R6814" s="47" t="str">
        <f t="shared" ca="1" si="2037"/>
        <v>M6817</v>
      </c>
      <c r="S6814" s="40">
        <f t="shared" ca="1" si="2025"/>
        <v>0</v>
      </c>
      <c r="T6814" s="46">
        <f t="shared" ca="1" si="2026"/>
        <v>99</v>
      </c>
      <c r="X6814" s="74">
        <f t="shared" ca="1" si="2027"/>
        <v>-0.96182234197196093</v>
      </c>
      <c r="Y6814" s="75">
        <f t="shared" ca="1" si="2028"/>
        <v>-0.96182234197196093</v>
      </c>
      <c r="Z6814" s="74">
        <f t="shared" ca="1" si="2029"/>
        <v>0.38219575959249341</v>
      </c>
      <c r="AA6814" s="76">
        <f t="shared" ca="1" si="2030"/>
        <v>-961.8223419719609</v>
      </c>
      <c r="AB6814" s="76">
        <f t="shared" ca="1" si="2031"/>
        <v>382.1957595924934</v>
      </c>
    </row>
    <row r="6815" spans="1:28" x14ac:dyDescent="0.25">
      <c r="A6815" s="2">
        <f t="shared" si="2032"/>
        <v>21</v>
      </c>
      <c r="B6815" s="16">
        <f ca="1">VLOOKUP(A6815,PERIODS!$O$4:$P$33,2,FALSE)</f>
        <v>3.5000000000000003E-2</v>
      </c>
      <c r="C6815" s="15"/>
      <c r="D6815" s="18">
        <v>5000</v>
      </c>
      <c r="E6815" s="34">
        <f t="shared" ca="1" si="2033"/>
        <v>21728.431394289324</v>
      </c>
      <c r="F6815" s="34">
        <f t="shared" ca="1" si="2034"/>
        <v>3500.0000000000005</v>
      </c>
      <c r="G6815" s="69">
        <f t="shared" ca="1" si="2020"/>
        <v>0</v>
      </c>
      <c r="H6815" s="34">
        <f t="shared" ca="1" si="2021"/>
        <v>-1020.2279937774467</v>
      </c>
      <c r="I6815" s="34">
        <f t="shared" ca="1" si="2022"/>
        <v>2479.7720062225535</v>
      </c>
      <c r="J6815" s="18">
        <f ca="1">SUM(INDIRECT(ADDRESS(ROW(F6815),COLUMN(F6815),4)):INDIRECT(ADDRESS(ROW(F6815)+N$5-1,COLUMN(F6815),4)))</f>
        <v>24500.000000000004</v>
      </c>
      <c r="K6815" s="18">
        <f t="shared" ca="1" si="2023"/>
        <v>16350</v>
      </c>
      <c r="L6815" s="18">
        <f t="shared" ca="1" si="2035"/>
        <v>0</v>
      </c>
      <c r="M6815" s="18">
        <f t="shared" ca="1" si="2019"/>
        <v>0</v>
      </c>
      <c r="N6815" s="34">
        <f t="shared" ca="1" si="2024"/>
        <v>19248.659388066771</v>
      </c>
      <c r="P6815" s="18">
        <f t="shared" ca="1" si="2036"/>
        <v>1020.2279937774467</v>
      </c>
      <c r="Q6815" s="47">
        <f ca="1">SUM(L$15:L6815)-SUM(M$15:M6815)</f>
        <v>16350</v>
      </c>
      <c r="R6815" s="47" t="str">
        <f t="shared" ca="1" si="2037"/>
        <v>M6818</v>
      </c>
      <c r="S6815" s="40">
        <f t="shared" ca="1" si="2025"/>
        <v>0</v>
      </c>
      <c r="T6815" s="46">
        <f t="shared" ca="1" si="2026"/>
        <v>28</v>
      </c>
      <c r="X6815" s="74">
        <f t="shared" ca="1" si="2027"/>
        <v>-1.0202279937774468</v>
      </c>
      <c r="Y6815" s="75">
        <f t="shared" ca="1" si="2028"/>
        <v>-1.0202279937774468</v>
      </c>
      <c r="Z6815" s="74">
        <f t="shared" ca="1" si="2029"/>
        <v>0.36051273614189994</v>
      </c>
      <c r="AA6815" s="76">
        <f t="shared" ca="1" si="2030"/>
        <v>-1020.2279937774467</v>
      </c>
      <c r="AB6815" s="76">
        <f t="shared" ca="1" si="2031"/>
        <v>360.51273614189995</v>
      </c>
    </row>
    <row r="6816" spans="1:28" x14ac:dyDescent="0.25">
      <c r="A6816" s="2">
        <f t="shared" si="2032"/>
        <v>22</v>
      </c>
      <c r="B6816" s="16">
        <f ca="1">VLOOKUP(A6816,PERIODS!$O$4:$P$33,2,FALSE)</f>
        <v>3.5000000000000003E-2</v>
      </c>
      <c r="C6816" s="15"/>
      <c r="D6816" s="18">
        <v>5000</v>
      </c>
      <c r="E6816" s="34">
        <f t="shared" ca="1" si="2033"/>
        <v>19248.659388066771</v>
      </c>
      <c r="F6816" s="34">
        <f t="shared" ca="1" si="2034"/>
        <v>3500.0000000000005</v>
      </c>
      <c r="G6816" s="69">
        <f t="shared" ca="1" si="2020"/>
        <v>0</v>
      </c>
      <c r="H6816" s="34">
        <f t="shared" ca="1" si="2021"/>
        <v>-534.90204902256119</v>
      </c>
      <c r="I6816" s="34">
        <f t="shared" ca="1" si="2022"/>
        <v>2965.0979509774393</v>
      </c>
      <c r="J6816" s="18">
        <f ca="1">SUM(INDIRECT(ADDRESS(ROW(F6816),COLUMN(F6816),4)):INDIRECT(ADDRESS(ROW(F6816)+N$5-1,COLUMN(F6816),4)))</f>
        <v>25000.000000000004</v>
      </c>
      <c r="K6816" s="18">
        <f t="shared" ca="1" si="2023"/>
        <v>16350</v>
      </c>
      <c r="L6816" s="18">
        <f t="shared" ca="1" si="2035"/>
        <v>0</v>
      </c>
      <c r="M6816" s="18">
        <f t="shared" ca="1" si="2019"/>
        <v>0</v>
      </c>
      <c r="N6816" s="34">
        <f t="shared" ca="1" si="2024"/>
        <v>16283.561437089333</v>
      </c>
      <c r="P6816" s="18">
        <f t="shared" ca="1" si="2036"/>
        <v>534.90204902256119</v>
      </c>
      <c r="Q6816" s="47">
        <f ca="1">SUM(L$15:L6816)-SUM(M$15:M6816)</f>
        <v>16350</v>
      </c>
      <c r="R6816" s="47" t="str">
        <f t="shared" ca="1" si="2037"/>
        <v>M6819</v>
      </c>
      <c r="S6816" s="40">
        <f t="shared" ca="1" si="2025"/>
        <v>0</v>
      </c>
      <c r="T6816" s="46">
        <f t="shared" ca="1" si="2026"/>
        <v>17</v>
      </c>
      <c r="X6816" s="74">
        <f t="shared" ca="1" si="2027"/>
        <v>-0.53490204902256122</v>
      </c>
      <c r="Y6816" s="75">
        <f t="shared" ca="1" si="2028"/>
        <v>-0.53490204902256122</v>
      </c>
      <c r="Z6816" s="74">
        <f t="shared" ca="1" si="2029"/>
        <v>0.58572665983388206</v>
      </c>
      <c r="AA6816" s="76">
        <f t="shared" ca="1" si="2030"/>
        <v>-534.90204902256119</v>
      </c>
      <c r="AB6816" s="76">
        <f t="shared" ca="1" si="2031"/>
        <v>585.72665983388208</v>
      </c>
    </row>
    <row r="6817" spans="1:28" x14ac:dyDescent="0.25">
      <c r="A6817" s="2">
        <f t="shared" si="2032"/>
        <v>23</v>
      </c>
      <c r="B6817" s="16">
        <f ca="1">VLOOKUP(A6817,PERIODS!$O$4:$P$33,2,FALSE)</f>
        <v>3.5000000000000003E-2</v>
      </c>
      <c r="C6817" s="15"/>
      <c r="D6817" s="18">
        <v>5000</v>
      </c>
      <c r="E6817" s="34">
        <f t="shared" ca="1" si="2033"/>
        <v>16283.561437089333</v>
      </c>
      <c r="F6817" s="34">
        <f t="shared" ca="1" si="2034"/>
        <v>3500.0000000000005</v>
      </c>
      <c r="G6817" s="69">
        <f t="shared" ca="1" si="2020"/>
        <v>0</v>
      </c>
      <c r="H6817" s="34">
        <f t="shared" ca="1" si="2021"/>
        <v>-57.411161230912079</v>
      </c>
      <c r="I6817" s="34">
        <f t="shared" ca="1" si="2022"/>
        <v>3442.5888387690884</v>
      </c>
      <c r="J6817" s="18">
        <f ca="1">SUM(INDIRECT(ADDRESS(ROW(F6817),COLUMN(F6817),4)):INDIRECT(ADDRESS(ROW(F6817)+N$5-1,COLUMN(F6817),4)))</f>
        <v>25500.000000000004</v>
      </c>
      <c r="K6817" s="18">
        <f t="shared" ca="1" si="2023"/>
        <v>0</v>
      </c>
      <c r="L6817" s="18">
        <f t="shared" ca="1" si="2035"/>
        <v>0</v>
      </c>
      <c r="M6817" s="18">
        <f t="shared" ca="1" si="2019"/>
        <v>16350</v>
      </c>
      <c r="N6817" s="34">
        <f t="shared" ca="1" si="2024"/>
        <v>29190.972598320244</v>
      </c>
      <c r="P6817" s="18">
        <f t="shared" ca="1" si="2036"/>
        <v>57.411161230912079</v>
      </c>
      <c r="Q6817" s="47">
        <f ca="1">SUM(L$15:L6817)-SUM(M$15:M6817)</f>
        <v>0</v>
      </c>
      <c r="R6817" s="47" t="str">
        <f t="shared" ca="1" si="2037"/>
        <v>M6820</v>
      </c>
      <c r="S6817" s="40">
        <f t="shared" ca="1" si="2025"/>
        <v>0</v>
      </c>
      <c r="T6817" s="46">
        <f t="shared" ca="1" si="2026"/>
        <v>76</v>
      </c>
      <c r="X6817" s="74">
        <f t="shared" ca="1" si="2027"/>
        <v>-5.7411161230912076E-2</v>
      </c>
      <c r="Y6817" s="75">
        <f t="shared" ca="1" si="2028"/>
        <v>-5.7411161230912076E-2</v>
      </c>
      <c r="Z6817" s="74">
        <f t="shared" ca="1" si="2029"/>
        <v>0.94420576873880269</v>
      </c>
      <c r="AA6817" s="76">
        <f t="shared" ca="1" si="2030"/>
        <v>-57.411161230912079</v>
      </c>
      <c r="AB6817" s="76">
        <f t="shared" ca="1" si="2031"/>
        <v>944.2057687388027</v>
      </c>
    </row>
    <row r="6818" spans="1:28" x14ac:dyDescent="0.25">
      <c r="A6818" s="2">
        <f t="shared" si="2032"/>
        <v>24</v>
      </c>
      <c r="B6818" s="16">
        <f ca="1">VLOOKUP(A6818,PERIODS!$O$4:$P$33,2,FALSE)</f>
        <v>3.5000000000000003E-2</v>
      </c>
      <c r="C6818" s="15"/>
      <c r="D6818" s="18">
        <v>5000</v>
      </c>
      <c r="E6818" s="34">
        <f t="shared" ca="1" si="2033"/>
        <v>29190.972598320244</v>
      </c>
      <c r="F6818" s="34">
        <f t="shared" ca="1" si="2034"/>
        <v>3500.0000000000005</v>
      </c>
      <c r="G6818" s="69">
        <f t="shared" ca="1" si="2020"/>
        <v>0</v>
      </c>
      <c r="H6818" s="34">
        <f t="shared" ca="1" si="2021"/>
        <v>-1172.842091434725</v>
      </c>
      <c r="I6818" s="34">
        <f t="shared" ca="1" si="2022"/>
        <v>2327.1579085652756</v>
      </c>
      <c r="J6818" s="18">
        <f ca="1">SUM(INDIRECT(ADDRESS(ROW(F6818),COLUMN(F6818),4)):INDIRECT(ADDRESS(ROW(F6818)+N$5-1,COLUMN(F6818),4)))</f>
        <v>26000</v>
      </c>
      <c r="K6818" s="18">
        <f t="shared" ca="1" si="2023"/>
        <v>0</v>
      </c>
      <c r="L6818" s="18">
        <f t="shared" ca="1" si="2035"/>
        <v>0</v>
      </c>
      <c r="M6818" s="18">
        <f t="shared" ca="1" si="2019"/>
        <v>0</v>
      </c>
      <c r="N6818" s="34">
        <f t="shared" ca="1" si="2024"/>
        <v>26863.814689754967</v>
      </c>
      <c r="P6818" s="18">
        <f t="shared" ca="1" si="2036"/>
        <v>1172.842091434725</v>
      </c>
      <c r="Q6818" s="47">
        <f ca="1">SUM(L$15:L6818)-SUM(M$15:M6818)</f>
        <v>0</v>
      </c>
      <c r="R6818" s="47" t="str">
        <f t="shared" ca="1" si="2037"/>
        <v>M6821</v>
      </c>
      <c r="S6818" s="40">
        <f t="shared" ca="1" si="2025"/>
        <v>0</v>
      </c>
      <c r="T6818" s="46">
        <f t="shared" ca="1" si="2026"/>
        <v>65</v>
      </c>
      <c r="X6818" s="74">
        <f t="shared" ca="1" si="2027"/>
        <v>-1.1728420914347251</v>
      </c>
      <c r="Y6818" s="75">
        <f t="shared" ca="1" si="2028"/>
        <v>-1.1728420914347251</v>
      </c>
      <c r="Z6818" s="74">
        <f t="shared" ca="1" si="2029"/>
        <v>0.3094861023453811</v>
      </c>
      <c r="AA6818" s="76">
        <f t="shared" ca="1" si="2030"/>
        <v>-1172.842091434725</v>
      </c>
      <c r="AB6818" s="76">
        <f t="shared" ca="1" si="2031"/>
        <v>309.48610234538108</v>
      </c>
    </row>
    <row r="6819" spans="1:28" x14ac:dyDescent="0.25">
      <c r="A6819" s="2">
        <f t="shared" si="2032"/>
        <v>25</v>
      </c>
      <c r="B6819" s="16">
        <f ca="1">VLOOKUP(A6819,PERIODS!$O$4:$P$33,2,FALSE)</f>
        <v>3.5000000000000003E-2</v>
      </c>
      <c r="C6819" s="15"/>
      <c r="D6819" s="18">
        <v>5000</v>
      </c>
      <c r="E6819" s="34">
        <f t="shared" ca="1" si="2033"/>
        <v>26863.814689754967</v>
      </c>
      <c r="F6819" s="34">
        <f t="shared" ca="1" si="2034"/>
        <v>3500.0000000000005</v>
      </c>
      <c r="G6819" s="69">
        <f t="shared" ca="1" si="2020"/>
        <v>0</v>
      </c>
      <c r="H6819" s="34">
        <f t="shared" ca="1" si="2021"/>
        <v>-115.88907412906667</v>
      </c>
      <c r="I6819" s="34">
        <f t="shared" ca="1" si="2022"/>
        <v>3384.1109258709339</v>
      </c>
      <c r="J6819" s="18">
        <f ca="1">SUM(INDIRECT(ADDRESS(ROW(F6819),COLUMN(F6819),4)):INDIRECT(ADDRESS(ROW(F6819)+N$5-1,COLUMN(F6819),4)))</f>
        <v>24900</v>
      </c>
      <c r="K6819" s="18">
        <f t="shared" ca="1" si="2023"/>
        <v>0</v>
      </c>
      <c r="L6819" s="18">
        <f t="shared" ca="1" si="2035"/>
        <v>0</v>
      </c>
      <c r="M6819" s="18">
        <f t="shared" ca="1" si="2019"/>
        <v>0</v>
      </c>
      <c r="N6819" s="34">
        <f t="shared" ca="1" si="2024"/>
        <v>23479.703763884034</v>
      </c>
      <c r="P6819" s="18">
        <f t="shared" ca="1" si="2036"/>
        <v>115.88907412906667</v>
      </c>
      <c r="Q6819" s="47">
        <f ca="1">SUM(L$15:L6819)-SUM(M$15:M6819)</f>
        <v>0</v>
      </c>
      <c r="R6819" s="47" t="str">
        <f t="shared" ca="1" si="2037"/>
        <v>M6822</v>
      </c>
      <c r="S6819" s="40">
        <f t="shared" ca="1" si="2025"/>
        <v>0</v>
      </c>
      <c r="T6819" s="46">
        <f t="shared" ca="1" si="2026"/>
        <v>90</v>
      </c>
      <c r="X6819" s="74">
        <f t="shared" ca="1" si="2027"/>
        <v>-0.11588907412906667</v>
      </c>
      <c r="Y6819" s="75">
        <f t="shared" ca="1" si="2028"/>
        <v>-0.11588907412906667</v>
      </c>
      <c r="Z6819" s="74">
        <f t="shared" ca="1" si="2029"/>
        <v>0.8905740055158119</v>
      </c>
      <c r="AA6819" s="76">
        <f t="shared" ca="1" si="2030"/>
        <v>-115.88907412906667</v>
      </c>
      <c r="AB6819" s="76">
        <f t="shared" ca="1" si="2031"/>
        <v>890.5740055158119</v>
      </c>
    </row>
    <row r="6820" spans="1:28" x14ac:dyDescent="0.25">
      <c r="A6820" s="2">
        <f t="shared" si="2032"/>
        <v>26</v>
      </c>
      <c r="B6820" s="16">
        <f ca="1">VLOOKUP(A6820,PERIODS!$O$4:$P$33,2,FALSE)</f>
        <v>3.5000000000000003E-2</v>
      </c>
      <c r="C6820" s="15"/>
      <c r="D6820" s="18">
        <v>5000</v>
      </c>
      <c r="E6820" s="34">
        <f t="shared" ca="1" si="2033"/>
        <v>23479.703763884034</v>
      </c>
      <c r="F6820" s="34">
        <f t="shared" ca="1" si="2034"/>
        <v>3500.0000000000005</v>
      </c>
      <c r="G6820" s="69">
        <f t="shared" ca="1" si="2020"/>
        <v>0</v>
      </c>
      <c r="H6820" s="34">
        <f t="shared" ca="1" si="2021"/>
        <v>-2021.8557991409809</v>
      </c>
      <c r="I6820" s="34">
        <f t="shared" ca="1" si="2022"/>
        <v>1478.1442008590195</v>
      </c>
      <c r="J6820" s="18">
        <f ca="1">SUM(INDIRECT(ADDRESS(ROW(F6820),COLUMN(F6820),4)):INDIRECT(ADDRESS(ROW(F6820)+N$5-1,COLUMN(F6820),4)))</f>
        <v>23900</v>
      </c>
      <c r="K6820" s="18">
        <f t="shared" ca="1" si="2023"/>
        <v>16350</v>
      </c>
      <c r="L6820" s="18">
        <f t="shared" ca="1" si="2035"/>
        <v>16350</v>
      </c>
      <c r="M6820" s="18">
        <f t="shared" ca="1" si="2019"/>
        <v>0</v>
      </c>
      <c r="N6820" s="34">
        <f t="shared" ca="1" si="2024"/>
        <v>22001.559563025014</v>
      </c>
      <c r="P6820" s="18">
        <f t="shared" ca="1" si="2036"/>
        <v>2021.8557991409809</v>
      </c>
      <c r="Q6820" s="47">
        <f ca="1">SUM(L$15:L6820)-SUM(M$15:M6820)</f>
        <v>16350</v>
      </c>
      <c r="R6820" s="47" t="str">
        <f t="shared" ca="1" si="2037"/>
        <v>M6823</v>
      </c>
      <c r="S6820" s="40">
        <f t="shared" ca="1" si="2025"/>
        <v>0</v>
      </c>
      <c r="T6820" s="46">
        <f t="shared" ca="1" si="2026"/>
        <v>75</v>
      </c>
      <c r="X6820" s="74">
        <f t="shared" ca="1" si="2027"/>
        <v>-2.0218557991409809</v>
      </c>
      <c r="Y6820" s="75">
        <f t="shared" ca="1" si="2028"/>
        <v>-2.0218557991409809</v>
      </c>
      <c r="Z6820" s="74">
        <f t="shared" ca="1" si="2029"/>
        <v>0.13240951147281468</v>
      </c>
      <c r="AA6820" s="76">
        <f t="shared" ca="1" si="2030"/>
        <v>-2021.8557991409809</v>
      </c>
      <c r="AB6820" s="76">
        <f t="shared" ca="1" si="2031"/>
        <v>132.40951147281467</v>
      </c>
    </row>
    <row r="6821" spans="1:28" x14ac:dyDescent="0.25">
      <c r="A6821" s="2">
        <f t="shared" si="2032"/>
        <v>27</v>
      </c>
      <c r="B6821" s="16">
        <f ca="1">VLOOKUP(A6821,PERIODS!$O$4:$P$33,2,FALSE)</f>
        <v>3.5000000000000003E-2</v>
      </c>
      <c r="C6821" s="15"/>
      <c r="D6821" s="18">
        <v>5000</v>
      </c>
      <c r="E6821" s="34">
        <f t="shared" ca="1" si="2033"/>
        <v>22001.559563025014</v>
      </c>
      <c r="F6821" s="34">
        <f t="shared" ca="1" si="2034"/>
        <v>3500.0000000000005</v>
      </c>
      <c r="G6821" s="69">
        <f t="shared" ca="1" si="2020"/>
        <v>0</v>
      </c>
      <c r="H6821" s="34">
        <f t="shared" ca="1" si="2021"/>
        <v>-1689.5990917754257</v>
      </c>
      <c r="I6821" s="34">
        <f t="shared" ca="1" si="2022"/>
        <v>1810.4009082245748</v>
      </c>
      <c r="J6821" s="18">
        <f ca="1">SUM(INDIRECT(ADDRESS(ROW(F6821),COLUMN(F6821),4)):INDIRECT(ADDRESS(ROW(F6821)+N$5-1,COLUMN(F6821),4)))</f>
        <v>22900</v>
      </c>
      <c r="K6821" s="18">
        <f t="shared" ca="1" si="2023"/>
        <v>16350</v>
      </c>
      <c r="L6821" s="18">
        <f t="shared" ca="1" si="2035"/>
        <v>0</v>
      </c>
      <c r="M6821" s="18">
        <f t="shared" ca="1" si="2019"/>
        <v>0</v>
      </c>
      <c r="N6821" s="34">
        <f t="shared" ca="1" si="2024"/>
        <v>20191.158654800438</v>
      </c>
      <c r="P6821" s="18">
        <f t="shared" ca="1" si="2036"/>
        <v>1689.5990917754257</v>
      </c>
      <c r="Q6821" s="47">
        <f ca="1">SUM(L$15:L6821)-SUM(M$15:M6821)</f>
        <v>16350</v>
      </c>
      <c r="R6821" s="47" t="str">
        <f t="shared" ca="1" si="2037"/>
        <v>M6824</v>
      </c>
      <c r="S6821" s="40">
        <f t="shared" ca="1" si="2025"/>
        <v>0</v>
      </c>
      <c r="T6821" s="46">
        <f t="shared" ca="1" si="2026"/>
        <v>1</v>
      </c>
      <c r="X6821" s="74">
        <f t="shared" ca="1" si="2027"/>
        <v>-1.6895990917754258</v>
      </c>
      <c r="Y6821" s="75">
        <f t="shared" ca="1" si="2028"/>
        <v>-1.6895990917754258</v>
      </c>
      <c r="Z6821" s="74">
        <f t="shared" ca="1" si="2029"/>
        <v>0.1845935142184065</v>
      </c>
      <c r="AA6821" s="76">
        <f t="shared" ca="1" si="2030"/>
        <v>-1689.5990917754257</v>
      </c>
      <c r="AB6821" s="76">
        <f t="shared" ca="1" si="2031"/>
        <v>184.59351421840651</v>
      </c>
    </row>
    <row r="6822" spans="1:28" x14ac:dyDescent="0.25">
      <c r="A6822" s="2">
        <f t="shared" si="2032"/>
        <v>28</v>
      </c>
      <c r="B6822" s="16">
        <f ca="1">VLOOKUP(A6822,PERIODS!$O$4:$P$33,2,FALSE)</f>
        <v>0.04</v>
      </c>
      <c r="C6822" s="15"/>
      <c r="D6822" s="18">
        <v>5000</v>
      </c>
      <c r="E6822" s="34">
        <f t="shared" ca="1" si="2033"/>
        <v>20191.158654800438</v>
      </c>
      <c r="F6822" s="34">
        <f t="shared" ca="1" si="2034"/>
        <v>4000</v>
      </c>
      <c r="G6822" s="69">
        <f t="shared" ca="1" si="2020"/>
        <v>0</v>
      </c>
      <c r="H6822" s="34">
        <f t="shared" ca="1" si="2021"/>
        <v>53.065673051278942</v>
      </c>
      <c r="I6822" s="34">
        <f t="shared" ca="1" si="2022"/>
        <v>4053.0656730512787</v>
      </c>
      <c r="J6822" s="18">
        <f ca="1">SUM(INDIRECT(ADDRESS(ROW(F6822),COLUMN(F6822),4)):INDIRECT(ADDRESS(ROW(F6822)+N$5-1,COLUMN(F6822),4)))</f>
        <v>21900</v>
      </c>
      <c r="K6822" s="18">
        <f t="shared" ca="1" si="2023"/>
        <v>16350</v>
      </c>
      <c r="L6822" s="18">
        <f t="shared" ca="1" si="2035"/>
        <v>0</v>
      </c>
      <c r="M6822" s="18">
        <f t="shared" ca="1" si="2019"/>
        <v>0</v>
      </c>
      <c r="N6822" s="34">
        <f t="shared" ca="1" si="2024"/>
        <v>16138.09298174916</v>
      </c>
      <c r="P6822" s="18">
        <f t="shared" ca="1" si="2036"/>
        <v>53.065673051278942</v>
      </c>
      <c r="Q6822" s="47">
        <f ca="1">SUM(L$15:L6822)-SUM(M$15:M6822)</f>
        <v>16350</v>
      </c>
      <c r="R6822" s="47" t="str">
        <f t="shared" ca="1" si="2037"/>
        <v>M6825</v>
      </c>
      <c r="S6822" s="40">
        <f t="shared" ca="1" si="2025"/>
        <v>0</v>
      </c>
      <c r="T6822" s="46">
        <f t="shared" ca="1" si="2026"/>
        <v>54</v>
      </c>
      <c r="X6822" s="74">
        <f t="shared" ca="1" si="2027"/>
        <v>5.306567305127894E-2</v>
      </c>
      <c r="Y6822" s="75">
        <f t="shared" ca="1" si="2028"/>
        <v>5.306567305127894E-2</v>
      </c>
      <c r="Z6822" s="74">
        <f t="shared" ca="1" si="2029"/>
        <v>1.0544988950054106</v>
      </c>
      <c r="AA6822" s="76">
        <f t="shared" ca="1" si="2030"/>
        <v>53.065673051278942</v>
      </c>
      <c r="AB6822" s="76">
        <f t="shared" ca="1" si="2031"/>
        <v>1054.4988950054105</v>
      </c>
    </row>
    <row r="6823" spans="1:28" x14ac:dyDescent="0.25">
      <c r="A6823" s="2">
        <f t="shared" si="2032"/>
        <v>29</v>
      </c>
      <c r="B6823" s="16">
        <f ca="1">VLOOKUP(A6823,PERIODS!$O$4:$P$33,2,FALSE)</f>
        <v>0.04</v>
      </c>
      <c r="C6823" s="15"/>
      <c r="D6823" s="18">
        <v>5000</v>
      </c>
      <c r="E6823" s="34">
        <f t="shared" ca="1" si="2033"/>
        <v>16138.09298174916</v>
      </c>
      <c r="F6823" s="34">
        <f t="shared" ca="1" si="2034"/>
        <v>4000</v>
      </c>
      <c r="G6823" s="69">
        <f t="shared" ca="1" si="2020"/>
        <v>0</v>
      </c>
      <c r="H6823" s="34">
        <f t="shared" ca="1" si="2021"/>
        <v>-413.00375545233771</v>
      </c>
      <c r="I6823" s="34">
        <f t="shared" ca="1" si="2022"/>
        <v>3586.9962445476622</v>
      </c>
      <c r="J6823" s="18">
        <f ca="1">SUM(INDIRECT(ADDRESS(ROW(F6823),COLUMN(F6823),4)):INDIRECT(ADDRESS(ROW(F6823)+N$5-1,COLUMN(F6823),4)))</f>
        <v>21200</v>
      </c>
      <c r="K6823" s="18">
        <f t="shared" ca="1" si="2023"/>
        <v>0</v>
      </c>
      <c r="L6823" s="18">
        <f t="shared" ca="1" si="2035"/>
        <v>0</v>
      </c>
      <c r="M6823" s="18">
        <f t="shared" ca="1" si="2019"/>
        <v>16350</v>
      </c>
      <c r="N6823" s="34">
        <f t="shared" ca="1" si="2024"/>
        <v>28901.096737201497</v>
      </c>
      <c r="P6823" s="18">
        <f t="shared" ca="1" si="2036"/>
        <v>413.00375545233771</v>
      </c>
      <c r="Q6823" s="47">
        <f ca="1">SUM(L$15:L6823)-SUM(M$15:M6823)</f>
        <v>0</v>
      </c>
      <c r="R6823" s="47" t="str">
        <f t="shared" ca="1" si="2037"/>
        <v>M6826</v>
      </c>
      <c r="S6823" s="40">
        <f t="shared" ca="1" si="2025"/>
        <v>0</v>
      </c>
      <c r="T6823" s="46">
        <f t="shared" ca="1" si="2026"/>
        <v>80</v>
      </c>
      <c r="X6823" s="74">
        <f t="shared" ca="1" si="2027"/>
        <v>-0.4130037554523377</v>
      </c>
      <c r="Y6823" s="75">
        <f t="shared" ca="1" si="2028"/>
        <v>-0.4130037554523377</v>
      </c>
      <c r="Z6823" s="74">
        <f t="shared" ca="1" si="2029"/>
        <v>0.66165979799134744</v>
      </c>
      <c r="AA6823" s="76">
        <f t="shared" ca="1" si="2030"/>
        <v>-413.00375545233771</v>
      </c>
      <c r="AB6823" s="76">
        <f t="shared" ca="1" si="2031"/>
        <v>661.65979799134743</v>
      </c>
    </row>
    <row r="6824" spans="1:28" x14ac:dyDescent="0.25">
      <c r="A6824" s="2">
        <f t="shared" si="2032"/>
        <v>30</v>
      </c>
      <c r="B6824" s="16">
        <f ca="1">VLOOKUP(A6824,PERIODS!$O$4:$P$33,2,FALSE)</f>
        <v>0.04</v>
      </c>
      <c r="C6824" s="15"/>
      <c r="D6824" s="18">
        <v>5000</v>
      </c>
      <c r="E6824" s="34">
        <f t="shared" ca="1" si="2033"/>
        <v>28901.096737201497</v>
      </c>
      <c r="F6824" s="34">
        <f t="shared" ca="1" si="2034"/>
        <v>4000</v>
      </c>
      <c r="G6824" s="69">
        <f t="shared" ca="1" si="2020"/>
        <v>0</v>
      </c>
      <c r="H6824" s="34">
        <f t="shared" ca="1" si="2021"/>
        <v>-311.76877681179047</v>
      </c>
      <c r="I6824" s="34">
        <f t="shared" ca="1" si="2022"/>
        <v>3688.2312231882097</v>
      </c>
      <c r="J6824" s="18">
        <f ca="1">SUM(INDIRECT(ADDRESS(ROW(F6824),COLUMN(F6824),4)):INDIRECT(ADDRESS(ROW(F6824)+N$5-1,COLUMN(F6824),4)))</f>
        <v>20500</v>
      </c>
      <c r="K6824" s="18">
        <f t="shared" ca="1" si="2023"/>
        <v>0</v>
      </c>
      <c r="L6824" s="18">
        <f t="shared" ca="1" si="2035"/>
        <v>0</v>
      </c>
      <c r="M6824" s="18">
        <f t="shared" ca="1" si="2019"/>
        <v>0</v>
      </c>
      <c r="N6824" s="34">
        <f t="shared" ca="1" si="2024"/>
        <v>25212.865514013287</v>
      </c>
      <c r="P6824" s="18">
        <f t="shared" ca="1" si="2036"/>
        <v>311.76877681179047</v>
      </c>
      <c r="Q6824" s="47">
        <f ca="1">SUM(L$15:L6824)-SUM(M$15:M6824)</f>
        <v>0</v>
      </c>
      <c r="R6824" s="47" t="str">
        <f t="shared" ca="1" si="2037"/>
        <v>M6827</v>
      </c>
      <c r="S6824" s="40">
        <f t="shared" ca="1" si="2025"/>
        <v>0</v>
      </c>
      <c r="T6824" s="46">
        <f t="shared" ca="1" si="2026"/>
        <v>93</v>
      </c>
      <c r="X6824" s="74">
        <f t="shared" ca="1" si="2027"/>
        <v>-0.31176877681179049</v>
      </c>
      <c r="Y6824" s="75">
        <f t="shared" ca="1" si="2028"/>
        <v>-0.31176877681179049</v>
      </c>
      <c r="Z6824" s="74">
        <f t="shared" ca="1" si="2029"/>
        <v>0.73215079889987811</v>
      </c>
      <c r="AA6824" s="76">
        <f t="shared" ca="1" si="2030"/>
        <v>-311.76877681179047</v>
      </c>
      <c r="AB6824" s="76">
        <f t="shared" ca="1" si="2031"/>
        <v>732.15079889987805</v>
      </c>
    </row>
    <row r="6825" spans="1:28" x14ac:dyDescent="0.25">
      <c r="A6825" s="2">
        <f t="shared" si="2032"/>
        <v>1</v>
      </c>
      <c r="B6825" s="16">
        <f ca="1">VLOOKUP(A6825,PERIODS!$O$4:$P$33,2,FALSE)</f>
        <v>2.4E-2</v>
      </c>
      <c r="C6825" s="15"/>
      <c r="D6825" s="18">
        <v>5000</v>
      </c>
      <c r="E6825" s="34">
        <f t="shared" ca="1" si="2033"/>
        <v>25212.865514013287</v>
      </c>
      <c r="F6825" s="34">
        <f t="shared" ca="1" si="2034"/>
        <v>2400</v>
      </c>
      <c r="G6825" s="69">
        <f t="shared" ca="1" si="2020"/>
        <v>0</v>
      </c>
      <c r="H6825" s="34">
        <f t="shared" ca="1" si="2021"/>
        <v>506.23086537609652</v>
      </c>
      <c r="I6825" s="34">
        <f t="shared" ca="1" si="2022"/>
        <v>2906.2308653760965</v>
      </c>
      <c r="J6825" s="18">
        <f ca="1">SUM(INDIRECT(ADDRESS(ROW(F6825),COLUMN(F6825),4)):INDIRECT(ADDRESS(ROW(F6825)+N$5-1,COLUMN(F6825),4)))</f>
        <v>19800</v>
      </c>
      <c r="K6825" s="18">
        <f t="shared" ca="1" si="2023"/>
        <v>0</v>
      </c>
      <c r="L6825" s="18">
        <f t="shared" ca="1" si="2035"/>
        <v>0</v>
      </c>
      <c r="M6825" s="18">
        <f t="shared" ca="1" si="2019"/>
        <v>0</v>
      </c>
      <c r="N6825" s="34">
        <f t="shared" ca="1" si="2024"/>
        <v>22306.634648637191</v>
      </c>
      <c r="P6825" s="18">
        <f t="shared" ca="1" si="2036"/>
        <v>506.23086537609652</v>
      </c>
      <c r="Q6825" s="47">
        <f ca="1">SUM(L$15:L6825)-SUM(M$15:M6825)</f>
        <v>0</v>
      </c>
      <c r="R6825" s="47" t="str">
        <f t="shared" ca="1" si="2037"/>
        <v>M6828</v>
      </c>
      <c r="S6825" s="40">
        <f t="shared" ca="1" si="2025"/>
        <v>0</v>
      </c>
      <c r="T6825" s="46">
        <f t="shared" ca="1" si="2026"/>
        <v>64</v>
      </c>
      <c r="X6825" s="74">
        <f t="shared" ca="1" si="2027"/>
        <v>0.50623086537609652</v>
      </c>
      <c r="Y6825" s="75">
        <f t="shared" ca="1" si="2028"/>
        <v>0.50623086537609652</v>
      </c>
      <c r="Z6825" s="74">
        <f t="shared" ca="1" si="2029"/>
        <v>1.659026302272862</v>
      </c>
      <c r="AA6825" s="76">
        <f t="shared" ca="1" si="2030"/>
        <v>506.23086537609652</v>
      </c>
      <c r="AB6825" s="76">
        <f t="shared" ca="1" si="2031"/>
        <v>1659.026302272862</v>
      </c>
    </row>
    <row r="6826" spans="1:28" x14ac:dyDescent="0.25">
      <c r="A6826" s="2">
        <f t="shared" si="2032"/>
        <v>2</v>
      </c>
      <c r="B6826" s="16">
        <f ca="1">VLOOKUP(A6826,PERIODS!$O$4:$P$33,2,FALSE)</f>
        <v>2.5000000000000001E-2</v>
      </c>
      <c r="C6826" s="15"/>
      <c r="D6826" s="18">
        <v>5000</v>
      </c>
      <c r="E6826" s="34">
        <f t="shared" ca="1" si="2033"/>
        <v>22306.634648637191</v>
      </c>
      <c r="F6826" s="34">
        <f t="shared" ca="1" si="2034"/>
        <v>2500</v>
      </c>
      <c r="G6826" s="69">
        <f t="shared" ca="1" si="2020"/>
        <v>0</v>
      </c>
      <c r="H6826" s="34">
        <f t="shared" ca="1" si="2021"/>
        <v>411.2524578845854</v>
      </c>
      <c r="I6826" s="34">
        <f t="shared" ca="1" si="2022"/>
        <v>2911.2524578845855</v>
      </c>
      <c r="J6826" s="18">
        <f ca="1">SUM(INDIRECT(ADDRESS(ROW(F6826),COLUMN(F6826),4)):INDIRECT(ADDRESS(ROW(F6826)+N$5-1,COLUMN(F6826),4)))</f>
        <v>20700</v>
      </c>
      <c r="K6826" s="18">
        <f t="shared" ca="1" si="2023"/>
        <v>0</v>
      </c>
      <c r="L6826" s="18">
        <f t="shared" ca="1" si="2035"/>
        <v>0</v>
      </c>
      <c r="M6826" s="18">
        <f t="shared" ca="1" si="2019"/>
        <v>0</v>
      </c>
      <c r="N6826" s="34">
        <f t="shared" ca="1" si="2024"/>
        <v>19395.382190752607</v>
      </c>
      <c r="P6826" s="18">
        <f t="shared" ca="1" si="2036"/>
        <v>411.2524578845854</v>
      </c>
      <c r="Q6826" s="47">
        <f ca="1">SUM(L$15:L6826)-SUM(M$15:M6826)</f>
        <v>0</v>
      </c>
      <c r="R6826" s="47" t="str">
        <f t="shared" ca="1" si="2037"/>
        <v>M6829</v>
      </c>
      <c r="S6826" s="40">
        <f t="shared" ca="1" si="2025"/>
        <v>0</v>
      </c>
      <c r="T6826" s="46">
        <f t="shared" ca="1" si="2026"/>
        <v>39</v>
      </c>
      <c r="X6826" s="74">
        <f t="shared" ca="1" si="2027"/>
        <v>0.41125245788458542</v>
      </c>
      <c r="Y6826" s="75">
        <f t="shared" ca="1" si="2028"/>
        <v>0.41125245788458542</v>
      </c>
      <c r="Z6826" s="74">
        <f t="shared" ca="1" si="2029"/>
        <v>1.5087061932574324</v>
      </c>
      <c r="AA6826" s="76">
        <f t="shared" ca="1" si="2030"/>
        <v>411.2524578845854</v>
      </c>
      <c r="AB6826" s="76">
        <f t="shared" ca="1" si="2031"/>
        <v>1508.7061932574325</v>
      </c>
    </row>
    <row r="6827" spans="1:28" x14ac:dyDescent="0.25">
      <c r="A6827" s="2">
        <f t="shared" si="2032"/>
        <v>3</v>
      </c>
      <c r="B6827" s="16">
        <f ca="1">VLOOKUP(A6827,PERIODS!$O$4:$P$33,2,FALSE)</f>
        <v>2.5000000000000001E-2</v>
      </c>
      <c r="C6827" s="15"/>
      <c r="D6827" s="18">
        <v>5000</v>
      </c>
      <c r="E6827" s="34">
        <f t="shared" ca="1" si="2033"/>
        <v>19395.382190752607</v>
      </c>
      <c r="F6827" s="34">
        <f t="shared" ca="1" si="2034"/>
        <v>2500</v>
      </c>
      <c r="G6827" s="69">
        <f t="shared" ca="1" si="2020"/>
        <v>0</v>
      </c>
      <c r="H6827" s="34">
        <f t="shared" ca="1" si="2021"/>
        <v>228.39812017909688</v>
      </c>
      <c r="I6827" s="34">
        <f t="shared" ca="1" si="2022"/>
        <v>2728.3981201790971</v>
      </c>
      <c r="J6827" s="18">
        <f ca="1">SUM(INDIRECT(ADDRESS(ROW(F6827),COLUMN(F6827),4)):INDIRECT(ADDRESS(ROW(F6827)+N$5-1,COLUMN(F6827),4)))</f>
        <v>21500</v>
      </c>
      <c r="K6827" s="18">
        <f t="shared" ca="1" si="2023"/>
        <v>16350</v>
      </c>
      <c r="L6827" s="18">
        <f t="shared" ca="1" si="2035"/>
        <v>16350</v>
      </c>
      <c r="M6827" s="18">
        <f t="shared" ca="1" si="2019"/>
        <v>0</v>
      </c>
      <c r="N6827" s="34">
        <f t="shared" ca="1" si="2024"/>
        <v>16666.984070573511</v>
      </c>
      <c r="P6827" s="18">
        <f t="shared" ca="1" si="2036"/>
        <v>228.39812017909688</v>
      </c>
      <c r="Q6827" s="47">
        <f ca="1">SUM(L$15:L6827)-SUM(M$15:M6827)</f>
        <v>16350</v>
      </c>
      <c r="R6827" s="47" t="str">
        <f t="shared" ca="1" si="2037"/>
        <v>M6830</v>
      </c>
      <c r="S6827" s="40">
        <f t="shared" ca="1" si="2025"/>
        <v>0</v>
      </c>
      <c r="T6827" s="46">
        <f t="shared" ca="1" si="2026"/>
        <v>27</v>
      </c>
      <c r="X6827" s="74">
        <f t="shared" ca="1" si="2027"/>
        <v>0.22839812017909689</v>
      </c>
      <c r="Y6827" s="75">
        <f t="shared" ca="1" si="2028"/>
        <v>0.22839812017909689</v>
      </c>
      <c r="Z6827" s="74">
        <f t="shared" ca="1" si="2029"/>
        <v>1.256585497904837</v>
      </c>
      <c r="AA6827" s="76">
        <f t="shared" ca="1" si="2030"/>
        <v>228.39812017909688</v>
      </c>
      <c r="AB6827" s="76">
        <f t="shared" ca="1" si="2031"/>
        <v>1256.585497904837</v>
      </c>
    </row>
    <row r="6828" spans="1:28" x14ac:dyDescent="0.25">
      <c r="A6828" s="2">
        <f t="shared" si="2032"/>
        <v>4</v>
      </c>
      <c r="B6828" s="16">
        <f ca="1">VLOOKUP(A6828,PERIODS!$O$4:$P$33,2,FALSE)</f>
        <v>2.5000000000000001E-2</v>
      </c>
      <c r="C6828" s="15"/>
      <c r="D6828" s="18">
        <v>5000</v>
      </c>
      <c r="E6828" s="34">
        <f t="shared" ca="1" si="2033"/>
        <v>16666.984070573511</v>
      </c>
      <c r="F6828" s="34">
        <f t="shared" ca="1" si="2034"/>
        <v>2500</v>
      </c>
      <c r="G6828" s="69">
        <f t="shared" ca="1" si="2020"/>
        <v>0</v>
      </c>
      <c r="H6828" s="34">
        <f t="shared" ca="1" si="2021"/>
        <v>1130.0147443175085</v>
      </c>
      <c r="I6828" s="34">
        <f t="shared" ca="1" si="2022"/>
        <v>3630.0147443175083</v>
      </c>
      <c r="J6828" s="18">
        <f ca="1">SUM(INDIRECT(ADDRESS(ROW(F6828),COLUMN(F6828),4)):INDIRECT(ADDRESS(ROW(F6828)+N$5-1,COLUMN(F6828),4)))</f>
        <v>22300</v>
      </c>
      <c r="K6828" s="18">
        <f t="shared" ca="1" si="2023"/>
        <v>16350</v>
      </c>
      <c r="L6828" s="18">
        <f t="shared" ca="1" si="2035"/>
        <v>0</v>
      </c>
      <c r="M6828" s="18">
        <f t="shared" ca="1" si="2019"/>
        <v>0</v>
      </c>
      <c r="N6828" s="34">
        <f t="shared" ca="1" si="2024"/>
        <v>13036.969326256003</v>
      </c>
      <c r="P6828" s="18">
        <f t="shared" ca="1" si="2036"/>
        <v>1130.0147443175085</v>
      </c>
      <c r="Q6828" s="47">
        <f ca="1">SUM(L$15:L6828)-SUM(M$15:M6828)</f>
        <v>16350</v>
      </c>
      <c r="R6828" s="47" t="str">
        <f t="shared" ca="1" si="2037"/>
        <v>M6831</v>
      </c>
      <c r="S6828" s="40">
        <f t="shared" ca="1" si="2025"/>
        <v>0</v>
      </c>
      <c r="T6828" s="46">
        <f t="shared" ca="1" si="2026"/>
        <v>16</v>
      </c>
      <c r="X6828" s="74">
        <f t="shared" ca="1" si="2027"/>
        <v>1.1300147443175086</v>
      </c>
      <c r="Y6828" s="75">
        <f t="shared" ca="1" si="2028"/>
        <v>1.1300147443175086</v>
      </c>
      <c r="Z6828" s="74">
        <f t="shared" ca="1" si="2029"/>
        <v>3.0957021438035386</v>
      </c>
      <c r="AA6828" s="76">
        <f t="shared" ca="1" si="2030"/>
        <v>1130.0147443175085</v>
      </c>
      <c r="AB6828" s="76">
        <f t="shared" ca="1" si="2031"/>
        <v>3095.7021438035385</v>
      </c>
    </row>
    <row r="6829" spans="1:28" x14ac:dyDescent="0.25">
      <c r="A6829" s="2">
        <f t="shared" si="2032"/>
        <v>5</v>
      </c>
      <c r="B6829" s="16">
        <f ca="1">VLOOKUP(A6829,PERIODS!$O$4:$P$33,2,FALSE)</f>
        <v>3.3000000000000002E-2</v>
      </c>
      <c r="C6829" s="15"/>
      <c r="D6829" s="18">
        <v>5000</v>
      </c>
      <c r="E6829" s="34">
        <f t="shared" ca="1" si="2033"/>
        <v>13036.969326256003</v>
      </c>
      <c r="F6829" s="34">
        <f t="shared" ca="1" si="2034"/>
        <v>3300</v>
      </c>
      <c r="G6829" s="69">
        <f t="shared" ca="1" si="2020"/>
        <v>0</v>
      </c>
      <c r="H6829" s="34">
        <f t="shared" ca="1" si="2021"/>
        <v>-798.08667897438147</v>
      </c>
      <c r="I6829" s="34">
        <f t="shared" ca="1" si="2022"/>
        <v>2501.9133210256186</v>
      </c>
      <c r="J6829" s="18">
        <f ca="1">SUM(INDIRECT(ADDRESS(ROW(F6829),COLUMN(F6829),4)):INDIRECT(ADDRESS(ROW(F6829)+N$5-1,COLUMN(F6829),4)))</f>
        <v>23100</v>
      </c>
      <c r="K6829" s="18">
        <f t="shared" ca="1" si="2023"/>
        <v>16350</v>
      </c>
      <c r="L6829" s="18">
        <f t="shared" ca="1" si="2035"/>
        <v>0</v>
      </c>
      <c r="M6829" s="18">
        <f t="shared" ca="1" si="2019"/>
        <v>0</v>
      </c>
      <c r="N6829" s="34">
        <f t="shared" ca="1" si="2024"/>
        <v>10535.056005230384</v>
      </c>
      <c r="P6829" s="18">
        <f t="shared" ca="1" si="2036"/>
        <v>798.08667897438147</v>
      </c>
      <c r="Q6829" s="47">
        <f ca="1">SUM(L$15:L6829)-SUM(M$15:M6829)</f>
        <v>16350</v>
      </c>
      <c r="R6829" s="47" t="str">
        <f t="shared" ca="1" si="2037"/>
        <v>M6832</v>
      </c>
      <c r="S6829" s="40">
        <f t="shared" ca="1" si="2025"/>
        <v>0</v>
      </c>
      <c r="T6829" s="46">
        <f t="shared" ca="1" si="2026"/>
        <v>29</v>
      </c>
      <c r="X6829" s="74">
        <f t="shared" ca="1" si="2027"/>
        <v>-0.79808667897438146</v>
      </c>
      <c r="Y6829" s="75">
        <f t="shared" ca="1" si="2028"/>
        <v>-0.79808667897438146</v>
      </c>
      <c r="Z6829" s="74">
        <f t="shared" ca="1" si="2029"/>
        <v>0.45018949764761507</v>
      </c>
      <c r="AA6829" s="76">
        <f t="shared" ca="1" si="2030"/>
        <v>-798.08667897438147</v>
      </c>
      <c r="AB6829" s="76">
        <f t="shared" ca="1" si="2031"/>
        <v>450.18949764761504</v>
      </c>
    </row>
    <row r="6830" spans="1:28" x14ac:dyDescent="0.25">
      <c r="A6830" s="2">
        <f t="shared" si="2032"/>
        <v>6</v>
      </c>
      <c r="B6830" s="16">
        <f ca="1">VLOOKUP(A6830,PERIODS!$O$4:$P$33,2,FALSE)</f>
        <v>3.3000000000000002E-2</v>
      </c>
      <c r="C6830" s="15"/>
      <c r="D6830" s="18">
        <v>5000</v>
      </c>
      <c r="E6830" s="34">
        <f t="shared" ca="1" si="2033"/>
        <v>10535.056005230384</v>
      </c>
      <c r="F6830" s="34">
        <f t="shared" ca="1" si="2034"/>
        <v>3300</v>
      </c>
      <c r="G6830" s="69">
        <f t="shared" ca="1" si="2020"/>
        <v>0</v>
      </c>
      <c r="H6830" s="34">
        <f t="shared" ca="1" si="2021"/>
        <v>1207.5393688704576</v>
      </c>
      <c r="I6830" s="34">
        <f t="shared" ca="1" si="2022"/>
        <v>4507.5393688704571</v>
      </c>
      <c r="J6830" s="18">
        <f ca="1">SUM(INDIRECT(ADDRESS(ROW(F6830),COLUMN(F6830),4)):INDIRECT(ADDRESS(ROW(F6830)+N$5-1,COLUMN(F6830),4)))</f>
        <v>23100</v>
      </c>
      <c r="K6830" s="18">
        <f t="shared" ca="1" si="2023"/>
        <v>0</v>
      </c>
      <c r="L6830" s="18">
        <f t="shared" ca="1" si="2035"/>
        <v>0</v>
      </c>
      <c r="M6830" s="18">
        <f t="shared" ca="1" si="2019"/>
        <v>16350</v>
      </c>
      <c r="N6830" s="34">
        <f t="shared" ca="1" si="2024"/>
        <v>22377.516636359927</v>
      </c>
      <c r="P6830" s="18">
        <f t="shared" ca="1" si="2036"/>
        <v>1207.5393688704576</v>
      </c>
      <c r="Q6830" s="47">
        <f ca="1">SUM(L$15:L6830)-SUM(M$15:M6830)</f>
        <v>0</v>
      </c>
      <c r="R6830" s="47" t="str">
        <f t="shared" ca="1" si="2037"/>
        <v>M6833</v>
      </c>
      <c r="S6830" s="40">
        <f t="shared" ca="1" si="2025"/>
        <v>0</v>
      </c>
      <c r="T6830" s="46">
        <f t="shared" ca="1" si="2026"/>
        <v>93</v>
      </c>
      <c r="X6830" s="74">
        <f t="shared" ca="1" si="2027"/>
        <v>1.2075393688704577</v>
      </c>
      <c r="Y6830" s="75">
        <f t="shared" ca="1" si="2028"/>
        <v>1.2075393688704577</v>
      </c>
      <c r="Z6830" s="74">
        <f t="shared" ca="1" si="2029"/>
        <v>3.345243107679793</v>
      </c>
      <c r="AA6830" s="76">
        <f t="shared" ca="1" si="2030"/>
        <v>1207.5393688704576</v>
      </c>
      <c r="AB6830" s="76">
        <f t="shared" ca="1" si="2031"/>
        <v>3345.243107679793</v>
      </c>
    </row>
    <row r="6831" spans="1:28" x14ac:dyDescent="0.25">
      <c r="A6831" s="2">
        <f t="shared" si="2032"/>
        <v>7</v>
      </c>
      <c r="B6831" s="16">
        <f ca="1">VLOOKUP(A6831,PERIODS!$O$4:$P$33,2,FALSE)</f>
        <v>3.3000000000000002E-2</v>
      </c>
      <c r="C6831" s="15"/>
      <c r="D6831" s="18">
        <v>5000</v>
      </c>
      <c r="E6831" s="34">
        <f t="shared" ca="1" si="2033"/>
        <v>22377.516636359927</v>
      </c>
      <c r="F6831" s="34">
        <f t="shared" ca="1" si="2034"/>
        <v>3300</v>
      </c>
      <c r="G6831" s="69">
        <f t="shared" ca="1" si="2020"/>
        <v>0</v>
      </c>
      <c r="H6831" s="34">
        <f t="shared" ca="1" si="2021"/>
        <v>702.98824803290915</v>
      </c>
      <c r="I6831" s="34">
        <f t="shared" ca="1" si="2022"/>
        <v>4002.9882480329093</v>
      </c>
      <c r="J6831" s="18">
        <f ca="1">SUM(INDIRECT(ADDRESS(ROW(F6831),COLUMN(F6831),4)):INDIRECT(ADDRESS(ROW(F6831)+N$5-1,COLUMN(F6831),4)))</f>
        <v>23100</v>
      </c>
      <c r="K6831" s="18">
        <f t="shared" ca="1" si="2023"/>
        <v>16350</v>
      </c>
      <c r="L6831" s="18">
        <f t="shared" ca="1" si="2035"/>
        <v>16350</v>
      </c>
      <c r="M6831" s="18">
        <f t="shared" ca="1" si="2019"/>
        <v>0</v>
      </c>
      <c r="N6831" s="34">
        <f t="shared" ca="1" si="2024"/>
        <v>18374.528388327017</v>
      </c>
      <c r="P6831" s="18">
        <f t="shared" ca="1" si="2036"/>
        <v>702.98824803290915</v>
      </c>
      <c r="Q6831" s="47">
        <f ca="1">SUM(L$15:L6831)-SUM(M$15:M6831)</f>
        <v>16350</v>
      </c>
      <c r="R6831" s="47" t="str">
        <f t="shared" ca="1" si="2037"/>
        <v>M6834</v>
      </c>
      <c r="S6831" s="40">
        <f t="shared" ca="1" si="2025"/>
        <v>0</v>
      </c>
      <c r="T6831" s="46">
        <f t="shared" ca="1" si="2026"/>
        <v>18</v>
      </c>
      <c r="X6831" s="74">
        <f t="shared" ca="1" si="2027"/>
        <v>0.70298824803290916</v>
      </c>
      <c r="Y6831" s="75">
        <f t="shared" ca="1" si="2028"/>
        <v>0.70298824803290916</v>
      </c>
      <c r="Z6831" s="74">
        <f t="shared" ca="1" si="2029"/>
        <v>2.0197793000294193</v>
      </c>
      <c r="AA6831" s="76">
        <f t="shared" ca="1" si="2030"/>
        <v>702.98824803290915</v>
      </c>
      <c r="AB6831" s="76">
        <f t="shared" ca="1" si="2031"/>
        <v>2019.7793000294193</v>
      </c>
    </row>
    <row r="6832" spans="1:28" x14ac:dyDescent="0.25">
      <c r="A6832" s="2">
        <f t="shared" si="2032"/>
        <v>8</v>
      </c>
      <c r="B6832" s="16">
        <f ca="1">VLOOKUP(A6832,PERIODS!$O$4:$P$33,2,FALSE)</f>
        <v>3.3000000000000002E-2</v>
      </c>
      <c r="C6832" s="15"/>
      <c r="D6832" s="18">
        <v>5000</v>
      </c>
      <c r="E6832" s="34">
        <f t="shared" ca="1" si="2033"/>
        <v>18374.528388327017</v>
      </c>
      <c r="F6832" s="34">
        <f t="shared" ca="1" si="2034"/>
        <v>3300</v>
      </c>
      <c r="G6832" s="69">
        <f t="shared" ca="1" si="2020"/>
        <v>0</v>
      </c>
      <c r="H6832" s="34">
        <f t="shared" ca="1" si="2021"/>
        <v>-921.26600724398122</v>
      </c>
      <c r="I6832" s="34">
        <f t="shared" ca="1" si="2022"/>
        <v>2378.7339927560188</v>
      </c>
      <c r="J6832" s="18">
        <f ca="1">SUM(INDIRECT(ADDRESS(ROW(F6832),COLUMN(F6832),4)):INDIRECT(ADDRESS(ROW(F6832)+N$5-1,COLUMN(F6832),4)))</f>
        <v>23100</v>
      </c>
      <c r="K6832" s="18">
        <f t="shared" ca="1" si="2023"/>
        <v>16350</v>
      </c>
      <c r="L6832" s="18">
        <f t="shared" ca="1" si="2035"/>
        <v>0</v>
      </c>
      <c r="M6832" s="18">
        <f t="shared" ca="1" si="2019"/>
        <v>0</v>
      </c>
      <c r="N6832" s="34">
        <f t="shared" ca="1" si="2024"/>
        <v>15995.794395570998</v>
      </c>
      <c r="P6832" s="18">
        <f t="shared" ca="1" si="2036"/>
        <v>921.26600724398122</v>
      </c>
      <c r="Q6832" s="47">
        <f ca="1">SUM(L$15:L6832)-SUM(M$15:M6832)</f>
        <v>16350</v>
      </c>
      <c r="R6832" s="47" t="str">
        <f t="shared" ca="1" si="2037"/>
        <v>M6835</v>
      </c>
      <c r="S6832" s="40">
        <f t="shared" ca="1" si="2025"/>
        <v>0</v>
      </c>
      <c r="T6832" s="46">
        <f t="shared" ca="1" si="2026"/>
        <v>40</v>
      </c>
      <c r="X6832" s="74">
        <f t="shared" ca="1" si="2027"/>
        <v>-0.92126600724398122</v>
      </c>
      <c r="Y6832" s="75">
        <f t="shared" ca="1" si="2028"/>
        <v>-0.92126600724398122</v>
      </c>
      <c r="Z6832" s="74">
        <f t="shared" ca="1" si="2029"/>
        <v>0.39801483232495216</v>
      </c>
      <c r="AA6832" s="76">
        <f t="shared" ca="1" si="2030"/>
        <v>-921.26600724398122</v>
      </c>
      <c r="AB6832" s="76">
        <f t="shared" ca="1" si="2031"/>
        <v>398.01483232495218</v>
      </c>
    </row>
    <row r="6833" spans="1:28" x14ac:dyDescent="0.25">
      <c r="A6833" s="2">
        <f t="shared" si="2032"/>
        <v>9</v>
      </c>
      <c r="B6833" s="16">
        <f ca="1">VLOOKUP(A6833,PERIODS!$O$4:$P$33,2,FALSE)</f>
        <v>3.3000000000000002E-2</v>
      </c>
      <c r="C6833" s="15"/>
      <c r="D6833" s="18">
        <v>5000</v>
      </c>
      <c r="E6833" s="34">
        <f t="shared" ca="1" si="2033"/>
        <v>15995.794395570998</v>
      </c>
      <c r="F6833" s="34">
        <f t="shared" ca="1" si="2034"/>
        <v>3300</v>
      </c>
      <c r="G6833" s="69">
        <f t="shared" ca="1" si="2020"/>
        <v>0</v>
      </c>
      <c r="H6833" s="34">
        <f t="shared" ca="1" si="2021"/>
        <v>-1056.8290183999809</v>
      </c>
      <c r="I6833" s="34">
        <f t="shared" ca="1" si="2022"/>
        <v>2243.1709816000193</v>
      </c>
      <c r="J6833" s="18">
        <f ca="1">SUM(INDIRECT(ADDRESS(ROW(F6833),COLUMN(F6833),4)):INDIRECT(ADDRESS(ROW(F6833)+N$5-1,COLUMN(F6833),4)))</f>
        <v>23100</v>
      </c>
      <c r="K6833" s="18">
        <f t="shared" ca="1" si="2023"/>
        <v>16350</v>
      </c>
      <c r="L6833" s="18">
        <f t="shared" ca="1" si="2035"/>
        <v>0</v>
      </c>
      <c r="M6833" s="18">
        <f t="shared" ca="1" si="2019"/>
        <v>0</v>
      </c>
      <c r="N6833" s="34">
        <f t="shared" ca="1" si="2024"/>
        <v>13752.623413970978</v>
      </c>
      <c r="P6833" s="18">
        <f t="shared" ca="1" si="2036"/>
        <v>1056.8290183999809</v>
      </c>
      <c r="Q6833" s="47">
        <f ca="1">SUM(L$15:L6833)-SUM(M$15:M6833)</f>
        <v>16350</v>
      </c>
      <c r="R6833" s="47" t="str">
        <f t="shared" ca="1" si="2037"/>
        <v>M6836</v>
      </c>
      <c r="S6833" s="40">
        <f t="shared" ca="1" si="2025"/>
        <v>0</v>
      </c>
      <c r="T6833" s="46">
        <f t="shared" ca="1" si="2026"/>
        <v>72</v>
      </c>
      <c r="X6833" s="74">
        <f t="shared" ca="1" si="2027"/>
        <v>-1.0568290183999809</v>
      </c>
      <c r="Y6833" s="75">
        <f t="shared" ca="1" si="2028"/>
        <v>-1.0568290183999809</v>
      </c>
      <c r="Z6833" s="74">
        <f t="shared" ca="1" si="2029"/>
        <v>0.34755615900051584</v>
      </c>
      <c r="AA6833" s="76">
        <f t="shared" ca="1" si="2030"/>
        <v>-1056.8290183999809</v>
      </c>
      <c r="AB6833" s="76">
        <f t="shared" ca="1" si="2031"/>
        <v>347.55615900051583</v>
      </c>
    </row>
    <row r="6834" spans="1:28" x14ac:dyDescent="0.25">
      <c r="A6834" s="2">
        <f t="shared" si="2032"/>
        <v>10</v>
      </c>
      <c r="B6834" s="16">
        <f ca="1">VLOOKUP(A6834,PERIODS!$O$4:$P$33,2,FALSE)</f>
        <v>3.3000000000000002E-2</v>
      </c>
      <c r="C6834" s="15"/>
      <c r="D6834" s="18">
        <v>5000</v>
      </c>
      <c r="E6834" s="34">
        <f t="shared" ca="1" si="2033"/>
        <v>13752.623413970978</v>
      </c>
      <c r="F6834" s="34">
        <f t="shared" ca="1" si="2034"/>
        <v>3300</v>
      </c>
      <c r="G6834" s="69">
        <f t="shared" ca="1" si="2020"/>
        <v>0</v>
      </c>
      <c r="H6834" s="34">
        <f t="shared" ca="1" si="2021"/>
        <v>892.21817469238965</v>
      </c>
      <c r="I6834" s="34">
        <f t="shared" ca="1" si="2022"/>
        <v>4192.2181746923898</v>
      </c>
      <c r="J6834" s="18">
        <f ca="1">SUM(INDIRECT(ADDRESS(ROW(F6834),COLUMN(F6834),4)):INDIRECT(ADDRESS(ROW(F6834)+N$5-1,COLUMN(F6834),4)))</f>
        <v>23100</v>
      </c>
      <c r="K6834" s="18">
        <f t="shared" ca="1" si="2023"/>
        <v>0</v>
      </c>
      <c r="L6834" s="18">
        <f t="shared" ca="1" si="2035"/>
        <v>0</v>
      </c>
      <c r="M6834" s="18">
        <f t="shared" ca="1" si="2019"/>
        <v>16350</v>
      </c>
      <c r="N6834" s="34">
        <f t="shared" ca="1" si="2024"/>
        <v>25910.405239278589</v>
      </c>
      <c r="P6834" s="18">
        <f t="shared" ca="1" si="2036"/>
        <v>892.21817469238965</v>
      </c>
      <c r="Q6834" s="47">
        <f ca="1">SUM(L$15:L6834)-SUM(M$15:M6834)</f>
        <v>0</v>
      </c>
      <c r="R6834" s="47" t="str">
        <f t="shared" ca="1" si="2037"/>
        <v>M6837</v>
      </c>
      <c r="S6834" s="40">
        <f t="shared" ca="1" si="2025"/>
        <v>0</v>
      </c>
      <c r="T6834" s="46">
        <f t="shared" ca="1" si="2026"/>
        <v>28</v>
      </c>
      <c r="X6834" s="74">
        <f t="shared" ca="1" si="2027"/>
        <v>0.89221817469238962</v>
      </c>
      <c r="Y6834" s="75">
        <f t="shared" ca="1" si="2028"/>
        <v>0.89221817469238962</v>
      </c>
      <c r="Z6834" s="74">
        <f t="shared" ca="1" si="2029"/>
        <v>2.4405371894699979</v>
      </c>
      <c r="AA6834" s="76">
        <f t="shared" ca="1" si="2030"/>
        <v>892.21817469238965</v>
      </c>
      <c r="AB6834" s="76">
        <f t="shared" ca="1" si="2031"/>
        <v>2440.5371894699979</v>
      </c>
    </row>
    <row r="6835" spans="1:28" x14ac:dyDescent="0.25">
      <c r="A6835" s="2">
        <f t="shared" si="2032"/>
        <v>11</v>
      </c>
      <c r="B6835" s="16">
        <f ca="1">VLOOKUP(A6835,PERIODS!$O$4:$P$33,2,FALSE)</f>
        <v>3.3000000000000002E-2</v>
      </c>
      <c r="C6835" s="15"/>
      <c r="D6835" s="18">
        <v>5000</v>
      </c>
      <c r="E6835" s="34">
        <f t="shared" ca="1" si="2033"/>
        <v>25910.405239278589</v>
      </c>
      <c r="F6835" s="34">
        <f t="shared" ca="1" si="2034"/>
        <v>3300</v>
      </c>
      <c r="G6835" s="69">
        <f t="shared" ca="1" si="2020"/>
        <v>0</v>
      </c>
      <c r="H6835" s="34">
        <f t="shared" ca="1" si="2021"/>
        <v>-51.592145782687574</v>
      </c>
      <c r="I6835" s="34">
        <f t="shared" ca="1" si="2022"/>
        <v>3248.4078542173124</v>
      </c>
      <c r="J6835" s="18">
        <f ca="1">SUM(INDIRECT(ADDRESS(ROW(F6835),COLUMN(F6835),4)):INDIRECT(ADDRESS(ROW(F6835)+N$5-1,COLUMN(F6835),4)))</f>
        <v>23300</v>
      </c>
      <c r="K6835" s="18">
        <f t="shared" ca="1" si="2023"/>
        <v>0</v>
      </c>
      <c r="L6835" s="18">
        <f t="shared" ca="1" si="2035"/>
        <v>0</v>
      </c>
      <c r="M6835" s="18">
        <f t="shared" ca="1" si="2019"/>
        <v>0</v>
      </c>
      <c r="N6835" s="34">
        <f t="shared" ca="1" si="2024"/>
        <v>22661.997385061277</v>
      </c>
      <c r="P6835" s="18">
        <f t="shared" ca="1" si="2036"/>
        <v>51.592145782687574</v>
      </c>
      <c r="Q6835" s="47">
        <f ca="1">SUM(L$15:L6835)-SUM(M$15:M6835)</f>
        <v>0</v>
      </c>
      <c r="R6835" s="47" t="str">
        <f t="shared" ca="1" si="2037"/>
        <v>M6838</v>
      </c>
      <c r="S6835" s="40">
        <f t="shared" ca="1" si="2025"/>
        <v>0</v>
      </c>
      <c r="T6835" s="46">
        <f t="shared" ca="1" si="2026"/>
        <v>93</v>
      </c>
      <c r="X6835" s="74">
        <f t="shared" ca="1" si="2027"/>
        <v>-5.1592145782687573E-2</v>
      </c>
      <c r="Y6835" s="75">
        <f t="shared" ca="1" si="2028"/>
        <v>-5.1592145782687573E-2</v>
      </c>
      <c r="Z6835" s="74">
        <f t="shared" ca="1" si="2029"/>
        <v>0.94971613359366835</v>
      </c>
      <c r="AA6835" s="76">
        <f t="shared" ca="1" si="2030"/>
        <v>-51.592145782687574</v>
      </c>
      <c r="AB6835" s="76">
        <f t="shared" ca="1" si="2031"/>
        <v>949.71613359366836</v>
      </c>
    </row>
    <row r="6836" spans="1:28" x14ac:dyDescent="0.25">
      <c r="A6836" s="2">
        <f t="shared" si="2032"/>
        <v>12</v>
      </c>
      <c r="B6836" s="16">
        <f ca="1">VLOOKUP(A6836,PERIODS!$O$4:$P$33,2,FALSE)</f>
        <v>3.3000000000000002E-2</v>
      </c>
      <c r="C6836" s="15"/>
      <c r="D6836" s="18">
        <v>5000</v>
      </c>
      <c r="E6836" s="34">
        <f t="shared" ca="1" si="2033"/>
        <v>22661.997385061277</v>
      </c>
      <c r="F6836" s="34">
        <f t="shared" ca="1" si="2034"/>
        <v>3300</v>
      </c>
      <c r="G6836" s="69">
        <f t="shared" ca="1" si="2020"/>
        <v>0</v>
      </c>
      <c r="H6836" s="34">
        <f t="shared" ca="1" si="2021"/>
        <v>-178.70923517543292</v>
      </c>
      <c r="I6836" s="34">
        <f t="shared" ca="1" si="2022"/>
        <v>3121.2907648245673</v>
      </c>
      <c r="J6836" s="18">
        <f ca="1">SUM(INDIRECT(ADDRESS(ROW(F6836),COLUMN(F6836),4)):INDIRECT(ADDRESS(ROW(F6836)+N$5-1,COLUMN(F6836),4)))</f>
        <v>23500</v>
      </c>
      <c r="K6836" s="18">
        <f t="shared" ca="1" si="2023"/>
        <v>16350</v>
      </c>
      <c r="L6836" s="18">
        <f t="shared" ca="1" si="2035"/>
        <v>16350</v>
      </c>
      <c r="M6836" s="18">
        <f t="shared" ca="1" si="2019"/>
        <v>0</v>
      </c>
      <c r="N6836" s="34">
        <f t="shared" ca="1" si="2024"/>
        <v>19540.70662023671</v>
      </c>
      <c r="P6836" s="18">
        <f t="shared" ca="1" si="2036"/>
        <v>178.70923517543292</v>
      </c>
      <c r="Q6836" s="47">
        <f ca="1">SUM(L$15:L6836)-SUM(M$15:M6836)</f>
        <v>16350</v>
      </c>
      <c r="R6836" s="47" t="str">
        <f t="shared" ca="1" si="2037"/>
        <v>M6839</v>
      </c>
      <c r="S6836" s="40">
        <f t="shared" ca="1" si="2025"/>
        <v>0</v>
      </c>
      <c r="T6836" s="46">
        <f t="shared" ca="1" si="2026"/>
        <v>90</v>
      </c>
      <c r="X6836" s="74">
        <f t="shared" ca="1" si="2027"/>
        <v>-0.17870923517543291</v>
      </c>
      <c r="Y6836" s="75">
        <f t="shared" ca="1" si="2028"/>
        <v>-0.17870923517543291</v>
      </c>
      <c r="Z6836" s="74">
        <f t="shared" ca="1" si="2029"/>
        <v>0.83634904492956419</v>
      </c>
      <c r="AA6836" s="76">
        <f t="shared" ca="1" si="2030"/>
        <v>-178.70923517543292</v>
      </c>
      <c r="AB6836" s="76">
        <f t="shared" ca="1" si="2031"/>
        <v>836.34904492956423</v>
      </c>
    </row>
    <row r="6837" spans="1:28" x14ac:dyDescent="0.25">
      <c r="A6837" s="2">
        <f t="shared" si="2032"/>
        <v>13</v>
      </c>
      <c r="B6837" s="16">
        <f ca="1">VLOOKUP(A6837,PERIODS!$O$4:$P$33,2,FALSE)</f>
        <v>3.3000000000000002E-2</v>
      </c>
      <c r="C6837" s="15"/>
      <c r="D6837" s="18">
        <v>5000</v>
      </c>
      <c r="E6837" s="34">
        <f t="shared" ca="1" si="2033"/>
        <v>19540.70662023671</v>
      </c>
      <c r="F6837" s="34">
        <f t="shared" ca="1" si="2034"/>
        <v>3300</v>
      </c>
      <c r="G6837" s="69">
        <f t="shared" ca="1" si="2020"/>
        <v>0</v>
      </c>
      <c r="H6837" s="34">
        <f t="shared" ca="1" si="2021"/>
        <v>-161.53661769563021</v>
      </c>
      <c r="I6837" s="34">
        <f t="shared" ca="1" si="2022"/>
        <v>3138.4633823043696</v>
      </c>
      <c r="J6837" s="18">
        <f ca="1">SUM(INDIRECT(ADDRESS(ROW(F6837),COLUMN(F6837),4)):INDIRECT(ADDRESS(ROW(F6837)+N$5-1,COLUMN(F6837),4)))</f>
        <v>23700</v>
      </c>
      <c r="K6837" s="18">
        <f t="shared" ca="1" si="2023"/>
        <v>16350</v>
      </c>
      <c r="L6837" s="18">
        <f t="shared" ca="1" si="2035"/>
        <v>0</v>
      </c>
      <c r="M6837" s="18">
        <f t="shared" ca="1" si="2019"/>
        <v>0</v>
      </c>
      <c r="N6837" s="34">
        <f t="shared" ca="1" si="2024"/>
        <v>16402.24323793234</v>
      </c>
      <c r="P6837" s="18">
        <f t="shared" ca="1" si="2036"/>
        <v>161.53661769563021</v>
      </c>
      <c r="Q6837" s="47">
        <f ca="1">SUM(L$15:L6837)-SUM(M$15:M6837)</f>
        <v>16350</v>
      </c>
      <c r="R6837" s="47" t="str">
        <f t="shared" ca="1" si="2037"/>
        <v>M6840</v>
      </c>
      <c r="S6837" s="40">
        <f t="shared" ca="1" si="2025"/>
        <v>0</v>
      </c>
      <c r="T6837" s="46">
        <f t="shared" ca="1" si="2026"/>
        <v>7</v>
      </c>
      <c r="X6837" s="74">
        <f t="shared" ca="1" si="2027"/>
        <v>-0.16153661769563021</v>
      </c>
      <c r="Y6837" s="75">
        <f t="shared" ca="1" si="2028"/>
        <v>-0.16153661769563021</v>
      </c>
      <c r="Z6837" s="74">
        <f t="shared" ca="1" si="2029"/>
        <v>0.85083537526413988</v>
      </c>
      <c r="AA6837" s="76">
        <f t="shared" ca="1" si="2030"/>
        <v>-161.53661769563021</v>
      </c>
      <c r="AB6837" s="76">
        <f t="shared" ca="1" si="2031"/>
        <v>850.83537526413988</v>
      </c>
    </row>
    <row r="6838" spans="1:28" x14ac:dyDescent="0.25">
      <c r="A6838" s="2">
        <f t="shared" si="2032"/>
        <v>14</v>
      </c>
      <c r="B6838" s="16">
        <f ca="1">VLOOKUP(A6838,PERIODS!$O$4:$P$33,2,FALSE)</f>
        <v>3.3000000000000002E-2</v>
      </c>
      <c r="C6838" s="15"/>
      <c r="D6838" s="18">
        <v>5000</v>
      </c>
      <c r="E6838" s="34">
        <f t="shared" ca="1" si="2033"/>
        <v>16402.24323793234</v>
      </c>
      <c r="F6838" s="34">
        <f t="shared" ca="1" si="2034"/>
        <v>3300</v>
      </c>
      <c r="G6838" s="69">
        <f t="shared" ca="1" si="2020"/>
        <v>0</v>
      </c>
      <c r="H6838" s="34">
        <f t="shared" ca="1" si="2021"/>
        <v>15.662853526303259</v>
      </c>
      <c r="I6838" s="34">
        <f t="shared" ca="1" si="2022"/>
        <v>3315.6628535263035</v>
      </c>
      <c r="J6838" s="18">
        <f ca="1">SUM(INDIRECT(ADDRESS(ROW(F6838),COLUMN(F6838),4)):INDIRECT(ADDRESS(ROW(F6838)+N$5-1,COLUMN(F6838),4)))</f>
        <v>23900</v>
      </c>
      <c r="K6838" s="18">
        <f t="shared" ca="1" si="2023"/>
        <v>16350</v>
      </c>
      <c r="L6838" s="18">
        <f t="shared" ca="1" si="2035"/>
        <v>0</v>
      </c>
      <c r="M6838" s="18">
        <f t="shared" ca="1" si="2019"/>
        <v>0</v>
      </c>
      <c r="N6838" s="34">
        <f t="shared" ca="1" si="2024"/>
        <v>13086.580384406036</v>
      </c>
      <c r="P6838" s="18">
        <f t="shared" ca="1" si="2036"/>
        <v>15.662853526303259</v>
      </c>
      <c r="Q6838" s="47">
        <f ca="1">SUM(L$15:L6838)-SUM(M$15:M6838)</f>
        <v>16350</v>
      </c>
      <c r="R6838" s="47" t="str">
        <f t="shared" ca="1" si="2037"/>
        <v>M6841</v>
      </c>
      <c r="S6838" s="40">
        <f t="shared" ca="1" si="2025"/>
        <v>0</v>
      </c>
      <c r="T6838" s="46">
        <f t="shared" ca="1" si="2026"/>
        <v>25</v>
      </c>
      <c r="X6838" s="74">
        <f t="shared" ca="1" si="2027"/>
        <v>1.5662853526303259E-2</v>
      </c>
      <c r="Y6838" s="75">
        <f t="shared" ca="1" si="2028"/>
        <v>1.5662853526303259E-2</v>
      </c>
      <c r="Z6838" s="74">
        <f t="shared" ca="1" si="2029"/>
        <v>1.0157861589470265</v>
      </c>
      <c r="AA6838" s="76">
        <f t="shared" ca="1" si="2030"/>
        <v>15.662853526303259</v>
      </c>
      <c r="AB6838" s="76">
        <f t="shared" ca="1" si="2031"/>
        <v>1015.7861589470265</v>
      </c>
    </row>
    <row r="6839" spans="1:28" x14ac:dyDescent="0.25">
      <c r="A6839" s="2">
        <f t="shared" si="2032"/>
        <v>15</v>
      </c>
      <c r="B6839" s="16">
        <f ca="1">VLOOKUP(A6839,PERIODS!$O$4:$P$33,2,FALSE)</f>
        <v>3.3000000000000002E-2</v>
      </c>
      <c r="C6839" s="15"/>
      <c r="D6839" s="18">
        <v>5000</v>
      </c>
      <c r="E6839" s="34">
        <f t="shared" ca="1" si="2033"/>
        <v>13086.580384406036</v>
      </c>
      <c r="F6839" s="34">
        <f t="shared" ca="1" si="2034"/>
        <v>3300</v>
      </c>
      <c r="G6839" s="69">
        <f t="shared" ca="1" si="2020"/>
        <v>0</v>
      </c>
      <c r="H6839" s="34">
        <f t="shared" ca="1" si="2021"/>
        <v>315.2516733225122</v>
      </c>
      <c r="I6839" s="34">
        <f t="shared" ca="1" si="2022"/>
        <v>3615.251673322512</v>
      </c>
      <c r="J6839" s="18">
        <f ca="1">SUM(INDIRECT(ADDRESS(ROW(F6839),COLUMN(F6839),4)):INDIRECT(ADDRESS(ROW(F6839)+N$5-1,COLUMN(F6839),4)))</f>
        <v>24100</v>
      </c>
      <c r="K6839" s="18">
        <f t="shared" ca="1" si="2023"/>
        <v>0</v>
      </c>
      <c r="L6839" s="18">
        <f t="shared" ca="1" si="2035"/>
        <v>0</v>
      </c>
      <c r="M6839" s="18">
        <f t="shared" ca="1" si="2019"/>
        <v>16350</v>
      </c>
      <c r="N6839" s="34">
        <f t="shared" ca="1" si="2024"/>
        <v>25821.328711083523</v>
      </c>
      <c r="P6839" s="18">
        <f t="shared" ca="1" si="2036"/>
        <v>315.2516733225122</v>
      </c>
      <c r="Q6839" s="47">
        <f ca="1">SUM(L$15:L6839)-SUM(M$15:M6839)</f>
        <v>0</v>
      </c>
      <c r="R6839" s="47" t="str">
        <f t="shared" ca="1" si="2037"/>
        <v>M6842</v>
      </c>
      <c r="S6839" s="40">
        <f t="shared" ca="1" si="2025"/>
        <v>0</v>
      </c>
      <c r="T6839" s="46">
        <f t="shared" ca="1" si="2026"/>
        <v>67</v>
      </c>
      <c r="X6839" s="74">
        <f t="shared" ca="1" si="2027"/>
        <v>0.31525167332251219</v>
      </c>
      <c r="Y6839" s="75">
        <f t="shared" ca="1" si="2028"/>
        <v>0.31525167332251219</v>
      </c>
      <c r="Z6839" s="74">
        <f t="shared" ca="1" si="2029"/>
        <v>1.3706042120698725</v>
      </c>
      <c r="AA6839" s="76">
        <f t="shared" ca="1" si="2030"/>
        <v>315.2516733225122</v>
      </c>
      <c r="AB6839" s="76">
        <f t="shared" ca="1" si="2031"/>
        <v>1370.6042120698726</v>
      </c>
    </row>
    <row r="6840" spans="1:28" x14ac:dyDescent="0.25">
      <c r="A6840" s="2">
        <f t="shared" si="2032"/>
        <v>16</v>
      </c>
      <c r="B6840" s="16">
        <f ca="1">VLOOKUP(A6840,PERIODS!$O$4:$P$33,2,FALSE)</f>
        <v>3.3000000000000002E-2</v>
      </c>
      <c r="C6840" s="15"/>
      <c r="D6840" s="18">
        <v>5000</v>
      </c>
      <c r="E6840" s="34">
        <f t="shared" ca="1" si="2033"/>
        <v>25821.328711083523</v>
      </c>
      <c r="F6840" s="34">
        <f t="shared" ca="1" si="2034"/>
        <v>3300</v>
      </c>
      <c r="G6840" s="69">
        <f t="shared" ca="1" si="2020"/>
        <v>0</v>
      </c>
      <c r="H6840" s="34">
        <f t="shared" ca="1" si="2021"/>
        <v>559.33073409311794</v>
      </c>
      <c r="I6840" s="34">
        <f t="shared" ca="1" si="2022"/>
        <v>3859.3307340931178</v>
      </c>
      <c r="J6840" s="18">
        <f ca="1">SUM(INDIRECT(ADDRESS(ROW(F6840),COLUMN(F6840),4)):INDIRECT(ADDRESS(ROW(F6840)+N$5-1,COLUMN(F6840),4)))</f>
        <v>24300</v>
      </c>
      <c r="K6840" s="18">
        <f t="shared" ca="1" si="2023"/>
        <v>0</v>
      </c>
      <c r="L6840" s="18">
        <f t="shared" ca="1" si="2035"/>
        <v>0</v>
      </c>
      <c r="M6840" s="18">
        <f t="shared" ca="1" si="2019"/>
        <v>0</v>
      </c>
      <c r="N6840" s="34">
        <f t="shared" ca="1" si="2024"/>
        <v>21961.997976990406</v>
      </c>
      <c r="P6840" s="18">
        <f t="shared" ca="1" si="2036"/>
        <v>559.33073409311794</v>
      </c>
      <c r="Q6840" s="47">
        <f ca="1">SUM(L$15:L6840)-SUM(M$15:M6840)</f>
        <v>0</v>
      </c>
      <c r="R6840" s="47" t="str">
        <f t="shared" ca="1" si="2037"/>
        <v>M6843</v>
      </c>
      <c r="S6840" s="40">
        <f t="shared" ca="1" si="2025"/>
        <v>0</v>
      </c>
      <c r="T6840" s="46">
        <f t="shared" ca="1" si="2026"/>
        <v>74</v>
      </c>
      <c r="X6840" s="74">
        <f t="shared" ca="1" si="2027"/>
        <v>0.55933073409311795</v>
      </c>
      <c r="Y6840" s="75">
        <f t="shared" ca="1" si="2028"/>
        <v>0.55933073409311795</v>
      </c>
      <c r="Z6840" s="74">
        <f t="shared" ca="1" si="2029"/>
        <v>1.7495012268679428</v>
      </c>
      <c r="AA6840" s="76">
        <f t="shared" ca="1" si="2030"/>
        <v>559.33073409311794</v>
      </c>
      <c r="AB6840" s="76">
        <f t="shared" ca="1" si="2031"/>
        <v>1749.5012268679429</v>
      </c>
    </row>
    <row r="6841" spans="1:28" x14ac:dyDescent="0.25">
      <c r="A6841" s="2">
        <f t="shared" si="2032"/>
        <v>17</v>
      </c>
      <c r="B6841" s="16">
        <f ca="1">VLOOKUP(A6841,PERIODS!$O$4:$P$33,2,FALSE)</f>
        <v>3.5000000000000003E-2</v>
      </c>
      <c r="C6841" s="15"/>
      <c r="D6841" s="18">
        <v>5000</v>
      </c>
      <c r="E6841" s="34">
        <f t="shared" ca="1" si="2033"/>
        <v>21961.997976990406</v>
      </c>
      <c r="F6841" s="34">
        <f t="shared" ca="1" si="2034"/>
        <v>3500.0000000000005</v>
      </c>
      <c r="G6841" s="69">
        <f t="shared" ca="1" si="2020"/>
        <v>0</v>
      </c>
      <c r="H6841" s="34">
        <f t="shared" ca="1" si="2021"/>
        <v>-1021.7841811765988</v>
      </c>
      <c r="I6841" s="34">
        <f t="shared" ca="1" si="2022"/>
        <v>2478.2158188234016</v>
      </c>
      <c r="J6841" s="18">
        <f ca="1">SUM(INDIRECT(ADDRESS(ROW(F6841),COLUMN(F6841),4)):INDIRECT(ADDRESS(ROW(F6841)+N$5-1,COLUMN(F6841),4)))</f>
        <v>24500.000000000004</v>
      </c>
      <c r="K6841" s="18">
        <f t="shared" ca="1" si="2023"/>
        <v>16350</v>
      </c>
      <c r="L6841" s="18">
        <f t="shared" ca="1" si="2035"/>
        <v>16350</v>
      </c>
      <c r="M6841" s="18">
        <f t="shared" ca="1" si="2019"/>
        <v>0</v>
      </c>
      <c r="N6841" s="34">
        <f t="shared" ca="1" si="2024"/>
        <v>19483.782158167003</v>
      </c>
      <c r="P6841" s="18">
        <f t="shared" ca="1" si="2036"/>
        <v>1021.7841811765988</v>
      </c>
      <c r="Q6841" s="47">
        <f ca="1">SUM(L$15:L6841)-SUM(M$15:M6841)</f>
        <v>16350</v>
      </c>
      <c r="R6841" s="47" t="str">
        <f t="shared" ca="1" si="2037"/>
        <v>M6844</v>
      </c>
      <c r="S6841" s="40">
        <f t="shared" ca="1" si="2025"/>
        <v>0</v>
      </c>
      <c r="T6841" s="46">
        <f t="shared" ca="1" si="2026"/>
        <v>29</v>
      </c>
      <c r="X6841" s="74">
        <f t="shared" ca="1" si="2027"/>
        <v>-1.0217841811765989</v>
      </c>
      <c r="Y6841" s="75">
        <f t="shared" ca="1" si="2028"/>
        <v>-1.0217841811765989</v>
      </c>
      <c r="Z6841" s="74">
        <f t="shared" ca="1" si="2029"/>
        <v>0.35995214706864048</v>
      </c>
      <c r="AA6841" s="76">
        <f t="shared" ca="1" si="2030"/>
        <v>-1021.7841811765988</v>
      </c>
      <c r="AB6841" s="76">
        <f t="shared" ca="1" si="2031"/>
        <v>359.9521470686405</v>
      </c>
    </row>
    <row r="6842" spans="1:28" x14ac:dyDescent="0.25">
      <c r="A6842" s="2">
        <f t="shared" si="2032"/>
        <v>18</v>
      </c>
      <c r="B6842" s="16">
        <f ca="1">VLOOKUP(A6842,PERIODS!$O$4:$P$33,2,FALSE)</f>
        <v>3.5000000000000003E-2</v>
      </c>
      <c r="C6842" s="15"/>
      <c r="D6842" s="18">
        <v>5000</v>
      </c>
      <c r="E6842" s="34">
        <f t="shared" ca="1" si="2033"/>
        <v>19483.782158167003</v>
      </c>
      <c r="F6842" s="34">
        <f t="shared" ca="1" si="2034"/>
        <v>3500.0000000000005</v>
      </c>
      <c r="G6842" s="69">
        <f t="shared" ca="1" si="2020"/>
        <v>0</v>
      </c>
      <c r="H6842" s="34">
        <f t="shared" ca="1" si="2021"/>
        <v>992.14723280595456</v>
      </c>
      <c r="I6842" s="34">
        <f t="shared" ca="1" si="2022"/>
        <v>4492.1472328059554</v>
      </c>
      <c r="J6842" s="18">
        <f ca="1">SUM(INDIRECT(ADDRESS(ROW(F6842),COLUMN(F6842),4)):INDIRECT(ADDRESS(ROW(F6842)+N$5-1,COLUMN(F6842),4)))</f>
        <v>24500.000000000004</v>
      </c>
      <c r="K6842" s="18">
        <f t="shared" ca="1" si="2023"/>
        <v>16350</v>
      </c>
      <c r="L6842" s="18">
        <f t="shared" ca="1" si="2035"/>
        <v>0</v>
      </c>
      <c r="M6842" s="18">
        <f t="shared" ca="1" si="2019"/>
        <v>0</v>
      </c>
      <c r="N6842" s="34">
        <f t="shared" ca="1" si="2024"/>
        <v>14991.634925361048</v>
      </c>
      <c r="P6842" s="18">
        <f t="shared" ca="1" si="2036"/>
        <v>992.14723280595456</v>
      </c>
      <c r="Q6842" s="47">
        <f ca="1">SUM(L$15:L6842)-SUM(M$15:M6842)</f>
        <v>16350</v>
      </c>
      <c r="R6842" s="47" t="str">
        <f t="shared" ca="1" si="2037"/>
        <v>M6845</v>
      </c>
      <c r="S6842" s="40">
        <f t="shared" ca="1" si="2025"/>
        <v>0</v>
      </c>
      <c r="T6842" s="46">
        <f t="shared" ca="1" si="2026"/>
        <v>18</v>
      </c>
      <c r="X6842" s="74">
        <f t="shared" ca="1" si="2027"/>
        <v>0.99214723280595452</v>
      </c>
      <c r="Y6842" s="75">
        <f t="shared" ca="1" si="2028"/>
        <v>0.99214723280595452</v>
      </c>
      <c r="Z6842" s="74">
        <f t="shared" ca="1" si="2029"/>
        <v>2.6970193878543176</v>
      </c>
      <c r="AA6842" s="76">
        <f t="shared" ca="1" si="2030"/>
        <v>992.14723280595456</v>
      </c>
      <c r="AB6842" s="76">
        <f t="shared" ca="1" si="2031"/>
        <v>2697.0193878543178</v>
      </c>
    </row>
    <row r="6843" spans="1:28" x14ac:dyDescent="0.25">
      <c r="A6843" s="2">
        <f t="shared" si="2032"/>
        <v>19</v>
      </c>
      <c r="B6843" s="16">
        <f ca="1">VLOOKUP(A6843,PERIODS!$O$4:$P$33,2,FALSE)</f>
        <v>3.5000000000000003E-2</v>
      </c>
      <c r="C6843" s="15"/>
      <c r="D6843" s="18">
        <v>5000</v>
      </c>
      <c r="E6843" s="34">
        <f t="shared" ca="1" si="2033"/>
        <v>14991.634925361048</v>
      </c>
      <c r="F6843" s="34">
        <f t="shared" ca="1" si="2034"/>
        <v>3500.0000000000005</v>
      </c>
      <c r="G6843" s="69">
        <f t="shared" ca="1" si="2020"/>
        <v>0</v>
      </c>
      <c r="H6843" s="34">
        <f t="shared" ca="1" si="2021"/>
        <v>1959.9639845400536</v>
      </c>
      <c r="I6843" s="34">
        <f t="shared" ca="1" si="2022"/>
        <v>5459.9639845400543</v>
      </c>
      <c r="J6843" s="18">
        <f ca="1">SUM(INDIRECT(ADDRESS(ROW(F6843),COLUMN(F6843),4)):INDIRECT(ADDRESS(ROW(F6843)+N$5-1,COLUMN(F6843),4)))</f>
        <v>24500.000000000004</v>
      </c>
      <c r="K6843" s="18">
        <f t="shared" ca="1" si="2023"/>
        <v>16350</v>
      </c>
      <c r="L6843" s="18">
        <f t="shared" ca="1" si="2035"/>
        <v>0</v>
      </c>
      <c r="M6843" s="18">
        <f t="shared" ca="1" si="2019"/>
        <v>0</v>
      </c>
      <c r="N6843" s="34">
        <f t="shared" ca="1" si="2024"/>
        <v>9531.6709408209936</v>
      </c>
      <c r="P6843" s="18">
        <f t="shared" ca="1" si="2036"/>
        <v>1959.9639845400536</v>
      </c>
      <c r="Q6843" s="47">
        <f ca="1">SUM(L$15:L6843)-SUM(M$15:M6843)</f>
        <v>16350</v>
      </c>
      <c r="R6843" s="47" t="str">
        <f t="shared" ca="1" si="2037"/>
        <v>M6846</v>
      </c>
      <c r="S6843" s="40">
        <f t="shared" ca="1" si="2025"/>
        <v>0</v>
      </c>
      <c r="T6843" s="46">
        <f t="shared" ca="1" si="2026"/>
        <v>17</v>
      </c>
      <c r="X6843" s="74">
        <f t="shared" ca="1" si="2027"/>
        <v>2.4945041909513943</v>
      </c>
      <c r="Y6843" s="75">
        <f t="shared" ca="1" si="2028"/>
        <v>1.9599639845400536</v>
      </c>
      <c r="Z6843" s="74">
        <f t="shared" ca="1" si="2029"/>
        <v>7.0990713842313315</v>
      </c>
      <c r="AA6843" s="76">
        <f t="shared" ca="1" si="2030"/>
        <v>1959.9639845400536</v>
      </c>
      <c r="AB6843" s="76">
        <f t="shared" ca="1" si="2031"/>
        <v>7099.0713842313316</v>
      </c>
    </row>
    <row r="6844" spans="1:28" x14ac:dyDescent="0.25">
      <c r="A6844" s="2">
        <f t="shared" si="2032"/>
        <v>20</v>
      </c>
      <c r="B6844" s="16">
        <f ca="1">VLOOKUP(A6844,PERIODS!$O$4:$P$33,2,FALSE)</f>
        <v>3.5000000000000003E-2</v>
      </c>
      <c r="C6844" s="15"/>
      <c r="D6844" s="18">
        <v>5000</v>
      </c>
      <c r="E6844" s="34">
        <f t="shared" ca="1" si="2033"/>
        <v>9531.6709408209936</v>
      </c>
      <c r="F6844" s="34">
        <f t="shared" ca="1" si="2034"/>
        <v>3500.0000000000005</v>
      </c>
      <c r="G6844" s="69">
        <f t="shared" ca="1" si="2020"/>
        <v>0</v>
      </c>
      <c r="H6844" s="34">
        <f t="shared" ca="1" si="2021"/>
        <v>-352.61477381168623</v>
      </c>
      <c r="I6844" s="34">
        <f t="shared" ca="1" si="2022"/>
        <v>3147.3852261883144</v>
      </c>
      <c r="J6844" s="18">
        <f ca="1">SUM(INDIRECT(ADDRESS(ROW(F6844),COLUMN(F6844),4)):INDIRECT(ADDRESS(ROW(F6844)+N$5-1,COLUMN(F6844),4)))</f>
        <v>24500.000000000004</v>
      </c>
      <c r="K6844" s="18">
        <f t="shared" ca="1" si="2023"/>
        <v>0</v>
      </c>
      <c r="L6844" s="18">
        <f t="shared" ca="1" si="2035"/>
        <v>0</v>
      </c>
      <c r="M6844" s="18">
        <f t="shared" ca="1" si="2019"/>
        <v>16350</v>
      </c>
      <c r="N6844" s="34">
        <f t="shared" ca="1" si="2024"/>
        <v>22734.285714632679</v>
      </c>
      <c r="P6844" s="18">
        <f t="shared" ca="1" si="2036"/>
        <v>352.61477381168623</v>
      </c>
      <c r="Q6844" s="47">
        <f ca="1">SUM(L$15:L6844)-SUM(M$15:M6844)</f>
        <v>0</v>
      </c>
      <c r="R6844" s="47" t="str">
        <f t="shared" ca="1" si="2037"/>
        <v>M6847</v>
      </c>
      <c r="S6844" s="40">
        <f t="shared" ca="1" si="2025"/>
        <v>0</v>
      </c>
      <c r="T6844" s="46">
        <f t="shared" ca="1" si="2026"/>
        <v>67</v>
      </c>
      <c r="X6844" s="74">
        <f t="shared" ca="1" si="2027"/>
        <v>-0.35261477381168621</v>
      </c>
      <c r="Y6844" s="75">
        <f t="shared" ca="1" si="2028"/>
        <v>-0.35261477381168621</v>
      </c>
      <c r="Z6844" s="74">
        <f t="shared" ca="1" si="2029"/>
        <v>0.70284789664908953</v>
      </c>
      <c r="AA6844" s="76">
        <f t="shared" ca="1" si="2030"/>
        <v>-352.61477381168623</v>
      </c>
      <c r="AB6844" s="76">
        <f t="shared" ca="1" si="2031"/>
        <v>702.84789664908953</v>
      </c>
    </row>
    <row r="6845" spans="1:28" x14ac:dyDescent="0.25">
      <c r="A6845" s="2">
        <f t="shared" si="2032"/>
        <v>21</v>
      </c>
      <c r="B6845" s="16">
        <f ca="1">VLOOKUP(A6845,PERIODS!$O$4:$P$33,2,FALSE)</f>
        <v>3.5000000000000003E-2</v>
      </c>
      <c r="C6845" s="15"/>
      <c r="D6845" s="18">
        <v>5000</v>
      </c>
      <c r="E6845" s="34">
        <f t="shared" ca="1" si="2033"/>
        <v>22734.285714632679</v>
      </c>
      <c r="F6845" s="34">
        <f t="shared" ca="1" si="2034"/>
        <v>3500.0000000000005</v>
      </c>
      <c r="G6845" s="69">
        <f t="shared" ca="1" si="2020"/>
        <v>0</v>
      </c>
      <c r="H6845" s="34">
        <f t="shared" ca="1" si="2021"/>
        <v>-231.29459029764158</v>
      </c>
      <c r="I6845" s="34">
        <f t="shared" ca="1" si="2022"/>
        <v>3268.7054097023588</v>
      </c>
      <c r="J6845" s="18">
        <f ca="1">SUM(INDIRECT(ADDRESS(ROW(F6845),COLUMN(F6845),4)):INDIRECT(ADDRESS(ROW(F6845)+N$5-1,COLUMN(F6845),4)))</f>
        <v>24500.000000000004</v>
      </c>
      <c r="K6845" s="18">
        <f t="shared" ca="1" si="2023"/>
        <v>16350</v>
      </c>
      <c r="L6845" s="18">
        <f t="shared" ca="1" si="2035"/>
        <v>16350</v>
      </c>
      <c r="M6845" s="18">
        <f t="shared" ca="1" si="2019"/>
        <v>0</v>
      </c>
      <c r="N6845" s="34">
        <f t="shared" ca="1" si="2024"/>
        <v>19465.580304930321</v>
      </c>
      <c r="P6845" s="18">
        <f t="shared" ca="1" si="2036"/>
        <v>231.29459029764158</v>
      </c>
      <c r="Q6845" s="47">
        <f ca="1">SUM(L$15:L6845)-SUM(M$15:M6845)</f>
        <v>16350</v>
      </c>
      <c r="R6845" s="47" t="str">
        <f t="shared" ca="1" si="2037"/>
        <v>M6848</v>
      </c>
      <c r="S6845" s="40">
        <f t="shared" ca="1" si="2025"/>
        <v>0</v>
      </c>
      <c r="T6845" s="46">
        <f t="shared" ca="1" si="2026"/>
        <v>32</v>
      </c>
      <c r="X6845" s="74">
        <f t="shared" ca="1" si="2027"/>
        <v>-0.23129459029764157</v>
      </c>
      <c r="Y6845" s="75">
        <f t="shared" ca="1" si="2028"/>
        <v>-0.23129459029764157</v>
      </c>
      <c r="Z6845" s="74">
        <f t="shared" ca="1" si="2029"/>
        <v>0.79350567252803383</v>
      </c>
      <c r="AA6845" s="76">
        <f t="shared" ca="1" si="2030"/>
        <v>-231.29459029764158</v>
      </c>
      <c r="AB6845" s="76">
        <f t="shared" ca="1" si="2031"/>
        <v>793.50567252803387</v>
      </c>
    </row>
    <row r="6846" spans="1:28" x14ac:dyDescent="0.25">
      <c r="A6846" s="2">
        <f t="shared" si="2032"/>
        <v>22</v>
      </c>
      <c r="B6846" s="16">
        <f ca="1">VLOOKUP(A6846,PERIODS!$O$4:$P$33,2,FALSE)</f>
        <v>3.5000000000000003E-2</v>
      </c>
      <c r="C6846" s="15"/>
      <c r="D6846" s="18">
        <v>5000</v>
      </c>
      <c r="E6846" s="34">
        <f t="shared" ca="1" si="2033"/>
        <v>19465.580304930321</v>
      </c>
      <c r="F6846" s="34">
        <f t="shared" ca="1" si="2034"/>
        <v>3500.0000000000005</v>
      </c>
      <c r="G6846" s="69">
        <f t="shared" ca="1" si="2020"/>
        <v>0</v>
      </c>
      <c r="H6846" s="34">
        <f t="shared" ca="1" si="2021"/>
        <v>1186.6621329612126</v>
      </c>
      <c r="I6846" s="34">
        <f t="shared" ca="1" si="2022"/>
        <v>4686.6621329612135</v>
      </c>
      <c r="J6846" s="18">
        <f ca="1">SUM(INDIRECT(ADDRESS(ROW(F6846),COLUMN(F6846),4)):INDIRECT(ADDRESS(ROW(F6846)+N$5-1,COLUMN(F6846),4)))</f>
        <v>25000.000000000004</v>
      </c>
      <c r="K6846" s="18">
        <f t="shared" ca="1" si="2023"/>
        <v>16350</v>
      </c>
      <c r="L6846" s="18">
        <f t="shared" ca="1" si="2035"/>
        <v>0</v>
      </c>
      <c r="M6846" s="18">
        <f t="shared" ca="1" si="2019"/>
        <v>0</v>
      </c>
      <c r="N6846" s="34">
        <f t="shared" ca="1" si="2024"/>
        <v>14778.918171969108</v>
      </c>
      <c r="P6846" s="18">
        <f t="shared" ca="1" si="2036"/>
        <v>1186.6621329612126</v>
      </c>
      <c r="Q6846" s="47">
        <f ca="1">SUM(L$15:L6846)-SUM(M$15:M6846)</f>
        <v>16350</v>
      </c>
      <c r="R6846" s="47" t="str">
        <f t="shared" ca="1" si="2037"/>
        <v>M6849</v>
      </c>
      <c r="S6846" s="40">
        <f t="shared" ca="1" si="2025"/>
        <v>0</v>
      </c>
      <c r="T6846" s="46">
        <f t="shared" ca="1" si="2026"/>
        <v>12</v>
      </c>
      <c r="X6846" s="74">
        <f t="shared" ca="1" si="2027"/>
        <v>1.1866621329612126</v>
      </c>
      <c r="Y6846" s="75">
        <f t="shared" ca="1" si="2028"/>
        <v>1.1866621329612126</v>
      </c>
      <c r="Z6846" s="74">
        <f t="shared" ca="1" si="2029"/>
        <v>3.2761276582822085</v>
      </c>
      <c r="AA6846" s="76">
        <f t="shared" ca="1" si="2030"/>
        <v>1186.6621329612126</v>
      </c>
      <c r="AB6846" s="76">
        <f t="shared" ca="1" si="2031"/>
        <v>3276.1276582822084</v>
      </c>
    </row>
    <row r="6847" spans="1:28" x14ac:dyDescent="0.25">
      <c r="A6847" s="2">
        <f t="shared" si="2032"/>
        <v>23</v>
      </c>
      <c r="B6847" s="16">
        <f ca="1">VLOOKUP(A6847,PERIODS!$O$4:$P$33,2,FALSE)</f>
        <v>3.5000000000000003E-2</v>
      </c>
      <c r="C6847" s="15"/>
      <c r="D6847" s="18">
        <v>5000</v>
      </c>
      <c r="E6847" s="34">
        <f t="shared" ca="1" si="2033"/>
        <v>14778.918171969108</v>
      </c>
      <c r="F6847" s="34">
        <f t="shared" ca="1" si="2034"/>
        <v>3500.0000000000005</v>
      </c>
      <c r="G6847" s="69">
        <f t="shared" ca="1" si="2020"/>
        <v>0</v>
      </c>
      <c r="H6847" s="34">
        <f t="shared" ca="1" si="2021"/>
        <v>-1716.402986673198</v>
      </c>
      <c r="I6847" s="34">
        <f t="shared" ca="1" si="2022"/>
        <v>1783.5970133268024</v>
      </c>
      <c r="J6847" s="18">
        <f ca="1">SUM(INDIRECT(ADDRESS(ROW(F6847),COLUMN(F6847),4)):INDIRECT(ADDRESS(ROW(F6847)+N$5-1,COLUMN(F6847),4)))</f>
        <v>25500.000000000004</v>
      </c>
      <c r="K6847" s="18">
        <f t="shared" ca="1" si="2023"/>
        <v>16350</v>
      </c>
      <c r="L6847" s="18">
        <f t="shared" ca="1" si="2035"/>
        <v>0</v>
      </c>
      <c r="M6847" s="18">
        <f t="shared" ca="1" si="2019"/>
        <v>0</v>
      </c>
      <c r="N6847" s="34">
        <f t="shared" ca="1" si="2024"/>
        <v>12995.321158642306</v>
      </c>
      <c r="P6847" s="18">
        <f t="shared" ca="1" si="2036"/>
        <v>1716.402986673198</v>
      </c>
      <c r="Q6847" s="47">
        <f ca="1">SUM(L$15:L6847)-SUM(M$15:M6847)</f>
        <v>16350</v>
      </c>
      <c r="R6847" s="47" t="str">
        <f t="shared" ca="1" si="2037"/>
        <v>M6850</v>
      </c>
      <c r="S6847" s="40">
        <f t="shared" ca="1" si="2025"/>
        <v>0</v>
      </c>
      <c r="T6847" s="46">
        <f t="shared" ca="1" si="2026"/>
        <v>75</v>
      </c>
      <c r="X6847" s="74">
        <f t="shared" ca="1" si="2027"/>
        <v>-1.716402986673198</v>
      </c>
      <c r="Y6847" s="75">
        <f t="shared" ca="1" si="2028"/>
        <v>-1.716402986673198</v>
      </c>
      <c r="Z6847" s="74">
        <f t="shared" ca="1" si="2029"/>
        <v>0.17971141104622923</v>
      </c>
      <c r="AA6847" s="76">
        <f t="shared" ca="1" si="2030"/>
        <v>-1716.402986673198</v>
      </c>
      <c r="AB6847" s="76">
        <f t="shared" ca="1" si="2031"/>
        <v>179.71141104622922</v>
      </c>
    </row>
    <row r="6848" spans="1:28" x14ac:dyDescent="0.25">
      <c r="A6848" s="2">
        <f t="shared" si="2032"/>
        <v>24</v>
      </c>
      <c r="B6848" s="16">
        <f ca="1">VLOOKUP(A6848,PERIODS!$O$4:$P$33,2,FALSE)</f>
        <v>3.5000000000000003E-2</v>
      </c>
      <c r="C6848" s="15"/>
      <c r="D6848" s="18">
        <v>5000</v>
      </c>
      <c r="E6848" s="34">
        <f t="shared" ca="1" si="2033"/>
        <v>12995.321158642306</v>
      </c>
      <c r="F6848" s="34">
        <f t="shared" ca="1" si="2034"/>
        <v>3500.0000000000005</v>
      </c>
      <c r="G6848" s="69">
        <f t="shared" ca="1" si="2020"/>
        <v>0</v>
      </c>
      <c r="H6848" s="34">
        <f t="shared" ca="1" si="2021"/>
        <v>-479.04452343541089</v>
      </c>
      <c r="I6848" s="34">
        <f t="shared" ca="1" si="2022"/>
        <v>3020.9554765645894</v>
      </c>
      <c r="J6848" s="18">
        <f ca="1">SUM(INDIRECT(ADDRESS(ROW(F6848),COLUMN(F6848),4)):INDIRECT(ADDRESS(ROW(F6848)+N$5-1,COLUMN(F6848),4)))</f>
        <v>26000</v>
      </c>
      <c r="K6848" s="18">
        <f t="shared" ca="1" si="2023"/>
        <v>0</v>
      </c>
      <c r="L6848" s="18">
        <f t="shared" ca="1" si="2035"/>
        <v>0</v>
      </c>
      <c r="M6848" s="18">
        <f t="shared" ca="1" si="2019"/>
        <v>16350</v>
      </c>
      <c r="N6848" s="34">
        <f t="shared" ca="1" si="2024"/>
        <v>26324.365682077718</v>
      </c>
      <c r="P6848" s="18">
        <f t="shared" ca="1" si="2036"/>
        <v>479.04452343541089</v>
      </c>
      <c r="Q6848" s="47">
        <f ca="1">SUM(L$15:L6848)-SUM(M$15:M6848)</f>
        <v>0</v>
      </c>
      <c r="R6848" s="47" t="str">
        <f t="shared" ca="1" si="2037"/>
        <v>M6851</v>
      </c>
      <c r="S6848" s="40">
        <f t="shared" ca="1" si="2025"/>
        <v>0</v>
      </c>
      <c r="T6848" s="46">
        <f t="shared" ca="1" si="2026"/>
        <v>39</v>
      </c>
      <c r="X6848" s="74">
        <f t="shared" ca="1" si="2027"/>
        <v>-0.47904452343541087</v>
      </c>
      <c r="Y6848" s="75">
        <f t="shared" ca="1" si="2028"/>
        <v>-0.47904452343541087</v>
      </c>
      <c r="Z6848" s="74">
        <f t="shared" ca="1" si="2029"/>
        <v>0.61937490738020162</v>
      </c>
      <c r="AA6848" s="76">
        <f t="shared" ca="1" si="2030"/>
        <v>-479.04452343541089</v>
      </c>
      <c r="AB6848" s="76">
        <f t="shared" ca="1" si="2031"/>
        <v>619.37490738020165</v>
      </c>
    </row>
    <row r="6849" spans="1:28" x14ac:dyDescent="0.25">
      <c r="A6849" s="2">
        <f t="shared" si="2032"/>
        <v>25</v>
      </c>
      <c r="B6849" s="16">
        <f ca="1">VLOOKUP(A6849,PERIODS!$O$4:$P$33,2,FALSE)</f>
        <v>3.5000000000000003E-2</v>
      </c>
      <c r="C6849" s="15"/>
      <c r="D6849" s="18">
        <v>5000</v>
      </c>
      <c r="E6849" s="34">
        <f t="shared" ca="1" si="2033"/>
        <v>26324.365682077718</v>
      </c>
      <c r="F6849" s="34">
        <f t="shared" ca="1" si="2034"/>
        <v>3500.0000000000005</v>
      </c>
      <c r="G6849" s="69">
        <f t="shared" ca="1" si="2020"/>
        <v>0</v>
      </c>
      <c r="H6849" s="34">
        <f t="shared" ca="1" si="2021"/>
        <v>411.76072217180376</v>
      </c>
      <c r="I6849" s="34">
        <f t="shared" ca="1" si="2022"/>
        <v>3911.7607221718044</v>
      </c>
      <c r="J6849" s="18">
        <f ca="1">SUM(INDIRECT(ADDRESS(ROW(F6849),COLUMN(F6849),4)):INDIRECT(ADDRESS(ROW(F6849)+N$5-1,COLUMN(F6849),4)))</f>
        <v>24900</v>
      </c>
      <c r="K6849" s="18">
        <f t="shared" ca="1" si="2023"/>
        <v>0</v>
      </c>
      <c r="L6849" s="18">
        <f t="shared" ca="1" si="2035"/>
        <v>0</v>
      </c>
      <c r="M6849" s="18">
        <f t="shared" ca="1" si="2019"/>
        <v>0</v>
      </c>
      <c r="N6849" s="34">
        <f t="shared" ca="1" si="2024"/>
        <v>22412.604959905912</v>
      </c>
      <c r="P6849" s="18">
        <f t="shared" ca="1" si="2036"/>
        <v>411.76072217180376</v>
      </c>
      <c r="Q6849" s="47">
        <f ca="1">SUM(L$15:L6849)-SUM(M$15:M6849)</f>
        <v>0</v>
      </c>
      <c r="R6849" s="47" t="str">
        <f t="shared" ca="1" si="2037"/>
        <v>M6852</v>
      </c>
      <c r="S6849" s="40">
        <f t="shared" ca="1" si="2025"/>
        <v>0</v>
      </c>
      <c r="T6849" s="46">
        <f t="shared" ca="1" si="2026"/>
        <v>63</v>
      </c>
      <c r="X6849" s="74">
        <f t="shared" ca="1" si="2027"/>
        <v>0.41176072217180376</v>
      </c>
      <c r="Y6849" s="75">
        <f t="shared" ca="1" si="2028"/>
        <v>0.41176072217180376</v>
      </c>
      <c r="Z6849" s="74">
        <f t="shared" ca="1" si="2029"/>
        <v>1.5094732096423762</v>
      </c>
      <c r="AA6849" s="76">
        <f t="shared" ca="1" si="2030"/>
        <v>411.76072217180376</v>
      </c>
      <c r="AB6849" s="76">
        <f t="shared" ca="1" si="2031"/>
        <v>1509.4732096423761</v>
      </c>
    </row>
    <row r="6850" spans="1:28" x14ac:dyDescent="0.25">
      <c r="A6850" s="2">
        <f t="shared" si="2032"/>
        <v>26</v>
      </c>
      <c r="B6850" s="16">
        <f ca="1">VLOOKUP(A6850,PERIODS!$O$4:$P$33,2,FALSE)</f>
        <v>3.5000000000000003E-2</v>
      </c>
      <c r="C6850" s="15"/>
      <c r="D6850" s="18">
        <v>5000</v>
      </c>
      <c r="E6850" s="34">
        <f t="shared" ca="1" si="2033"/>
        <v>22412.604959905912</v>
      </c>
      <c r="F6850" s="34">
        <f t="shared" ca="1" si="2034"/>
        <v>3500.0000000000005</v>
      </c>
      <c r="G6850" s="69">
        <f t="shared" ca="1" si="2020"/>
        <v>0</v>
      </c>
      <c r="H6850" s="34">
        <f t="shared" ca="1" si="2021"/>
        <v>-666.43891335485944</v>
      </c>
      <c r="I6850" s="34">
        <f t="shared" ca="1" si="2022"/>
        <v>2833.5610866451411</v>
      </c>
      <c r="J6850" s="18">
        <f ca="1">SUM(INDIRECT(ADDRESS(ROW(F6850),COLUMN(F6850),4)):INDIRECT(ADDRESS(ROW(F6850)+N$5-1,COLUMN(F6850),4)))</f>
        <v>23900</v>
      </c>
      <c r="K6850" s="18">
        <f t="shared" ca="1" si="2023"/>
        <v>16350</v>
      </c>
      <c r="L6850" s="18">
        <f t="shared" ca="1" si="2035"/>
        <v>16350</v>
      </c>
      <c r="M6850" s="18">
        <f t="shared" ca="1" si="2019"/>
        <v>0</v>
      </c>
      <c r="N6850" s="34">
        <f t="shared" ca="1" si="2024"/>
        <v>19579.043873260769</v>
      </c>
      <c r="P6850" s="18">
        <f t="shared" ca="1" si="2036"/>
        <v>666.43891335485944</v>
      </c>
      <c r="Q6850" s="47">
        <f ca="1">SUM(L$15:L6850)-SUM(M$15:M6850)</f>
        <v>16350</v>
      </c>
      <c r="R6850" s="47" t="str">
        <f t="shared" ca="1" si="2037"/>
        <v>M6853</v>
      </c>
      <c r="S6850" s="40">
        <f t="shared" ca="1" si="2025"/>
        <v>0</v>
      </c>
      <c r="T6850" s="46">
        <f t="shared" ca="1" si="2026"/>
        <v>79</v>
      </c>
      <c r="X6850" s="74">
        <f t="shared" ca="1" si="2027"/>
        <v>-0.66643891335485939</v>
      </c>
      <c r="Y6850" s="75">
        <f t="shared" ca="1" si="2028"/>
        <v>-0.66643891335485939</v>
      </c>
      <c r="Z6850" s="74">
        <f t="shared" ca="1" si="2029"/>
        <v>0.51353406479867747</v>
      </c>
      <c r="AA6850" s="76">
        <f t="shared" ca="1" si="2030"/>
        <v>-666.43891335485944</v>
      </c>
      <c r="AB6850" s="76">
        <f t="shared" ca="1" si="2031"/>
        <v>513.53406479867749</v>
      </c>
    </row>
    <row r="6851" spans="1:28" x14ac:dyDescent="0.25">
      <c r="A6851" s="2">
        <f t="shared" si="2032"/>
        <v>27</v>
      </c>
      <c r="B6851" s="16">
        <f ca="1">VLOOKUP(A6851,PERIODS!$O$4:$P$33,2,FALSE)</f>
        <v>3.5000000000000003E-2</v>
      </c>
      <c r="C6851" s="15"/>
      <c r="D6851" s="18">
        <v>5000</v>
      </c>
      <c r="E6851" s="34">
        <f t="shared" ca="1" si="2033"/>
        <v>19579.043873260769</v>
      </c>
      <c r="F6851" s="34">
        <f t="shared" ca="1" si="2034"/>
        <v>3500.0000000000005</v>
      </c>
      <c r="G6851" s="69">
        <f t="shared" ca="1" si="2020"/>
        <v>0</v>
      </c>
      <c r="H6851" s="34">
        <f t="shared" ca="1" si="2021"/>
        <v>1220.9014070713285</v>
      </c>
      <c r="I6851" s="34">
        <f t="shared" ca="1" si="2022"/>
        <v>4720.9014070713292</v>
      </c>
      <c r="J6851" s="18">
        <f ca="1">SUM(INDIRECT(ADDRESS(ROW(F6851),COLUMN(F6851),4)):INDIRECT(ADDRESS(ROW(F6851)+N$5-1,COLUMN(F6851),4)))</f>
        <v>22900</v>
      </c>
      <c r="K6851" s="18">
        <f t="shared" ca="1" si="2023"/>
        <v>16350</v>
      </c>
      <c r="L6851" s="18">
        <f t="shared" ca="1" si="2035"/>
        <v>0</v>
      </c>
      <c r="M6851" s="18">
        <f t="shared" ca="1" si="2019"/>
        <v>0</v>
      </c>
      <c r="N6851" s="34">
        <f t="shared" ca="1" si="2024"/>
        <v>14858.14246618944</v>
      </c>
      <c r="P6851" s="18">
        <f t="shared" ca="1" si="2036"/>
        <v>1220.9014070713285</v>
      </c>
      <c r="Q6851" s="47">
        <f ca="1">SUM(L$15:L6851)-SUM(M$15:M6851)</f>
        <v>16350</v>
      </c>
      <c r="R6851" s="47" t="str">
        <f t="shared" ca="1" si="2037"/>
        <v>M6854</v>
      </c>
      <c r="S6851" s="40">
        <f t="shared" ca="1" si="2025"/>
        <v>0</v>
      </c>
      <c r="T6851" s="46">
        <f t="shared" ca="1" si="2026"/>
        <v>19</v>
      </c>
      <c r="X6851" s="74">
        <f t="shared" ca="1" si="2027"/>
        <v>1.2209014070713287</v>
      </c>
      <c r="Y6851" s="75">
        <f t="shared" ca="1" si="2028"/>
        <v>1.2209014070713287</v>
      </c>
      <c r="Z6851" s="74">
        <f t="shared" ca="1" si="2029"/>
        <v>3.3902423451137067</v>
      </c>
      <c r="AA6851" s="76">
        <f t="shared" ca="1" si="2030"/>
        <v>1220.9014070713285</v>
      </c>
      <c r="AB6851" s="76">
        <f t="shared" ca="1" si="2031"/>
        <v>3390.2423451137065</v>
      </c>
    </row>
    <row r="6852" spans="1:28" x14ac:dyDescent="0.25">
      <c r="A6852" s="2">
        <f t="shared" si="2032"/>
        <v>28</v>
      </c>
      <c r="B6852" s="16">
        <f ca="1">VLOOKUP(A6852,PERIODS!$O$4:$P$33,2,FALSE)</f>
        <v>0.04</v>
      </c>
      <c r="C6852" s="15"/>
      <c r="D6852" s="18">
        <v>5000</v>
      </c>
      <c r="E6852" s="34">
        <f t="shared" ca="1" si="2033"/>
        <v>14858.14246618944</v>
      </c>
      <c r="F6852" s="34">
        <f t="shared" ca="1" si="2034"/>
        <v>4000</v>
      </c>
      <c r="G6852" s="69">
        <f t="shared" ca="1" si="2020"/>
        <v>0</v>
      </c>
      <c r="H6852" s="34">
        <f t="shared" ca="1" si="2021"/>
        <v>19.026446590672073</v>
      </c>
      <c r="I6852" s="34">
        <f t="shared" ca="1" si="2022"/>
        <v>4019.0264465906721</v>
      </c>
      <c r="J6852" s="18">
        <f ca="1">SUM(INDIRECT(ADDRESS(ROW(F6852),COLUMN(F6852),4)):INDIRECT(ADDRESS(ROW(F6852)+N$5-1,COLUMN(F6852),4)))</f>
        <v>21900</v>
      </c>
      <c r="K6852" s="18">
        <f t="shared" ca="1" si="2023"/>
        <v>16350</v>
      </c>
      <c r="L6852" s="18">
        <f t="shared" ca="1" si="2035"/>
        <v>0</v>
      </c>
      <c r="M6852" s="18">
        <f t="shared" ca="1" si="2019"/>
        <v>0</v>
      </c>
      <c r="N6852" s="34">
        <f t="shared" ca="1" si="2024"/>
        <v>10839.116019598769</v>
      </c>
      <c r="P6852" s="18">
        <f t="shared" ca="1" si="2036"/>
        <v>19.026446590672073</v>
      </c>
      <c r="Q6852" s="47">
        <f ca="1">SUM(L$15:L6852)-SUM(M$15:M6852)</f>
        <v>16350</v>
      </c>
      <c r="R6852" s="47" t="str">
        <f t="shared" ca="1" si="2037"/>
        <v>M6855</v>
      </c>
      <c r="S6852" s="40">
        <f t="shared" ca="1" si="2025"/>
        <v>0</v>
      </c>
      <c r="T6852" s="46">
        <f t="shared" ca="1" si="2026"/>
        <v>73</v>
      </c>
      <c r="X6852" s="74">
        <f t="shared" ca="1" si="2027"/>
        <v>1.9026446590672073E-2</v>
      </c>
      <c r="Y6852" s="75">
        <f t="shared" ca="1" si="2028"/>
        <v>1.9026446590672073E-2</v>
      </c>
      <c r="Z6852" s="74">
        <f t="shared" ca="1" si="2029"/>
        <v>1.0192086028537117</v>
      </c>
      <c r="AA6852" s="76">
        <f t="shared" ca="1" si="2030"/>
        <v>19.026446590672073</v>
      </c>
      <c r="AB6852" s="76">
        <f t="shared" ca="1" si="2031"/>
        <v>1019.2086028537117</v>
      </c>
    </row>
    <row r="6853" spans="1:28" x14ac:dyDescent="0.25">
      <c r="A6853" s="2">
        <f t="shared" si="2032"/>
        <v>29</v>
      </c>
      <c r="B6853" s="16">
        <f ca="1">VLOOKUP(A6853,PERIODS!$O$4:$P$33,2,FALSE)</f>
        <v>0.04</v>
      </c>
      <c r="C6853" s="15"/>
      <c r="D6853" s="18">
        <v>5000</v>
      </c>
      <c r="E6853" s="34">
        <f t="shared" ca="1" si="2033"/>
        <v>10839.116019598769</v>
      </c>
      <c r="F6853" s="34">
        <f t="shared" ca="1" si="2034"/>
        <v>4000</v>
      </c>
      <c r="G6853" s="69">
        <f t="shared" ca="1" si="2020"/>
        <v>0</v>
      </c>
      <c r="H6853" s="34">
        <f t="shared" ca="1" si="2021"/>
        <v>-1480.4287613298072</v>
      </c>
      <c r="I6853" s="34">
        <f t="shared" ca="1" si="2022"/>
        <v>2519.5712386701925</v>
      </c>
      <c r="J6853" s="18">
        <f ca="1">SUM(INDIRECT(ADDRESS(ROW(F6853),COLUMN(F6853),4)):INDIRECT(ADDRESS(ROW(F6853)+N$5-1,COLUMN(F6853),4)))</f>
        <v>21200</v>
      </c>
      <c r="K6853" s="18">
        <f t="shared" ca="1" si="2023"/>
        <v>0</v>
      </c>
      <c r="L6853" s="18">
        <f t="shared" ca="1" si="2035"/>
        <v>0</v>
      </c>
      <c r="M6853" s="18">
        <f t="shared" ca="1" si="2019"/>
        <v>16350</v>
      </c>
      <c r="N6853" s="34">
        <f t="shared" ca="1" si="2024"/>
        <v>24669.544780928576</v>
      </c>
      <c r="P6853" s="18">
        <f t="shared" ca="1" si="2036"/>
        <v>1480.4287613298072</v>
      </c>
      <c r="Q6853" s="47">
        <f ca="1">SUM(L$15:L6853)-SUM(M$15:M6853)</f>
        <v>0</v>
      </c>
      <c r="R6853" s="47" t="str">
        <f t="shared" ca="1" si="2037"/>
        <v>M6856</v>
      </c>
      <c r="S6853" s="40">
        <f t="shared" ca="1" si="2025"/>
        <v>0</v>
      </c>
      <c r="T6853" s="46">
        <f t="shared" ca="1" si="2026"/>
        <v>25</v>
      </c>
      <c r="X6853" s="74">
        <f t="shared" ca="1" si="2027"/>
        <v>-1.4804287613298073</v>
      </c>
      <c r="Y6853" s="75">
        <f t="shared" ca="1" si="2028"/>
        <v>-1.4804287613298073</v>
      </c>
      <c r="Z6853" s="74">
        <f t="shared" ca="1" si="2029"/>
        <v>0.22754010706686956</v>
      </c>
      <c r="AA6853" s="76">
        <f t="shared" ca="1" si="2030"/>
        <v>-1480.4287613298072</v>
      </c>
      <c r="AB6853" s="76">
        <f t="shared" ca="1" si="2031"/>
        <v>227.54010706686955</v>
      </c>
    </row>
    <row r="6854" spans="1:28" x14ac:dyDescent="0.25">
      <c r="A6854" s="2">
        <f t="shared" si="2032"/>
        <v>30</v>
      </c>
      <c r="B6854" s="16">
        <f ca="1">VLOOKUP(A6854,PERIODS!$O$4:$P$33,2,FALSE)</f>
        <v>0.04</v>
      </c>
      <c r="C6854" s="15"/>
      <c r="D6854" s="18">
        <v>5000</v>
      </c>
      <c r="E6854" s="34">
        <f t="shared" ca="1" si="2033"/>
        <v>24669.544780928576</v>
      </c>
      <c r="F6854" s="34">
        <f t="shared" ca="1" si="2034"/>
        <v>4000</v>
      </c>
      <c r="G6854" s="69">
        <f t="shared" ca="1" si="2020"/>
        <v>0</v>
      </c>
      <c r="H6854" s="34">
        <f t="shared" ca="1" si="2021"/>
        <v>1122.5409964860019</v>
      </c>
      <c r="I6854" s="34">
        <f t="shared" ca="1" si="2022"/>
        <v>5122.5409964860019</v>
      </c>
      <c r="J6854" s="18">
        <f ca="1">SUM(INDIRECT(ADDRESS(ROW(F6854),COLUMN(F6854),4)):INDIRECT(ADDRESS(ROW(F6854)+N$5-1,COLUMN(F6854),4)))</f>
        <v>20500</v>
      </c>
      <c r="K6854" s="18">
        <f t="shared" ca="1" si="2023"/>
        <v>0</v>
      </c>
      <c r="L6854" s="18">
        <f t="shared" ca="1" si="2035"/>
        <v>0</v>
      </c>
      <c r="M6854" s="18">
        <f t="shared" ca="1" si="2019"/>
        <v>0</v>
      </c>
      <c r="N6854" s="34">
        <f t="shared" ca="1" si="2024"/>
        <v>19547.003784442575</v>
      </c>
      <c r="P6854" s="18">
        <f t="shared" ca="1" si="2036"/>
        <v>1122.5409964860019</v>
      </c>
      <c r="Q6854" s="47">
        <f ca="1">SUM(L$15:L6854)-SUM(M$15:M6854)</f>
        <v>0</v>
      </c>
      <c r="R6854" s="47" t="str">
        <f t="shared" ca="1" si="2037"/>
        <v>M6857</v>
      </c>
      <c r="S6854" s="40">
        <f t="shared" ca="1" si="2025"/>
        <v>0</v>
      </c>
      <c r="T6854" s="46">
        <f t="shared" ca="1" si="2026"/>
        <v>60</v>
      </c>
      <c r="X6854" s="74">
        <f t="shared" ca="1" si="2027"/>
        <v>1.1225409964860018</v>
      </c>
      <c r="Y6854" s="75">
        <f t="shared" ca="1" si="2028"/>
        <v>1.1225409964860018</v>
      </c>
      <c r="Z6854" s="74">
        <f t="shared" ca="1" si="2029"/>
        <v>3.0726518898051047</v>
      </c>
      <c r="AA6854" s="76">
        <f t="shared" ca="1" si="2030"/>
        <v>1122.5409964860019</v>
      </c>
      <c r="AB6854" s="76">
        <f t="shared" ca="1" si="2031"/>
        <v>3072.6518898051049</v>
      </c>
    </row>
    <row r="6855" spans="1:28" x14ac:dyDescent="0.25">
      <c r="A6855" s="2">
        <f t="shared" si="2032"/>
        <v>1</v>
      </c>
      <c r="B6855" s="16">
        <f ca="1">VLOOKUP(A6855,PERIODS!$O$4:$P$33,2,FALSE)</f>
        <v>2.4E-2</v>
      </c>
      <c r="C6855" s="15"/>
      <c r="D6855" s="18">
        <v>5000</v>
      </c>
      <c r="E6855" s="34">
        <f t="shared" ca="1" si="2033"/>
        <v>19547.003784442575</v>
      </c>
      <c r="F6855" s="34">
        <f t="shared" ca="1" si="2034"/>
        <v>2400</v>
      </c>
      <c r="G6855" s="69">
        <f t="shared" ca="1" si="2020"/>
        <v>0</v>
      </c>
      <c r="H6855" s="34">
        <f t="shared" ca="1" si="2021"/>
        <v>-1367.6084845284774</v>
      </c>
      <c r="I6855" s="34">
        <f t="shared" ca="1" si="2022"/>
        <v>1032.3915154715226</v>
      </c>
      <c r="J6855" s="18">
        <f ca="1">SUM(INDIRECT(ADDRESS(ROW(F6855),COLUMN(F6855),4)):INDIRECT(ADDRESS(ROW(F6855)+N$5-1,COLUMN(F6855),4)))</f>
        <v>19800</v>
      </c>
      <c r="K6855" s="18">
        <f t="shared" ca="1" si="2023"/>
        <v>16350</v>
      </c>
      <c r="L6855" s="18">
        <f t="shared" ca="1" si="2035"/>
        <v>16350</v>
      </c>
      <c r="M6855" s="18">
        <f t="shared" ca="1" si="2019"/>
        <v>0</v>
      </c>
      <c r="N6855" s="34">
        <f t="shared" ca="1" si="2024"/>
        <v>18514.612268971054</v>
      </c>
      <c r="P6855" s="18">
        <f t="shared" ca="1" si="2036"/>
        <v>1367.6084845284774</v>
      </c>
      <c r="Q6855" s="47">
        <f ca="1">SUM(L$15:L6855)-SUM(M$15:M6855)</f>
        <v>16350</v>
      </c>
      <c r="R6855" s="47" t="str">
        <f t="shared" ca="1" si="2037"/>
        <v>M6858</v>
      </c>
      <c r="S6855" s="40">
        <f t="shared" ca="1" si="2025"/>
        <v>0</v>
      </c>
      <c r="T6855" s="46">
        <f t="shared" ca="1" si="2026"/>
        <v>32</v>
      </c>
      <c r="X6855" s="74">
        <f t="shared" ca="1" si="2027"/>
        <v>-1.3676084845284775</v>
      </c>
      <c r="Y6855" s="75">
        <f t="shared" ca="1" si="2028"/>
        <v>-1.3676084845284775</v>
      </c>
      <c r="Z6855" s="74">
        <f t="shared" ca="1" si="2029"/>
        <v>0.25471538752045719</v>
      </c>
      <c r="AA6855" s="76">
        <f t="shared" ca="1" si="2030"/>
        <v>-1367.6084845284774</v>
      </c>
      <c r="AB6855" s="76">
        <f t="shared" ca="1" si="2031"/>
        <v>254.7153875204572</v>
      </c>
    </row>
    <row r="6856" spans="1:28" x14ac:dyDescent="0.25">
      <c r="A6856" s="2">
        <f t="shared" si="2032"/>
        <v>2</v>
      </c>
      <c r="B6856" s="16">
        <f ca="1">VLOOKUP(A6856,PERIODS!$O$4:$P$33,2,FALSE)</f>
        <v>2.5000000000000001E-2</v>
      </c>
      <c r="C6856" s="15"/>
      <c r="D6856" s="18">
        <v>5000</v>
      </c>
      <c r="E6856" s="34">
        <f t="shared" ca="1" si="2033"/>
        <v>18514.612268971054</v>
      </c>
      <c r="F6856" s="34">
        <f t="shared" ca="1" si="2034"/>
        <v>2500</v>
      </c>
      <c r="G6856" s="69">
        <f t="shared" ca="1" si="2020"/>
        <v>0</v>
      </c>
      <c r="H6856" s="34">
        <f t="shared" ca="1" si="2021"/>
        <v>-527.62610766538762</v>
      </c>
      <c r="I6856" s="34">
        <f t="shared" ca="1" si="2022"/>
        <v>1972.3738923346123</v>
      </c>
      <c r="J6856" s="18">
        <f ca="1">SUM(INDIRECT(ADDRESS(ROW(F6856),COLUMN(F6856),4)):INDIRECT(ADDRESS(ROW(F6856)+N$5-1,COLUMN(F6856),4)))</f>
        <v>20700</v>
      </c>
      <c r="K6856" s="18">
        <f t="shared" ca="1" si="2023"/>
        <v>16350</v>
      </c>
      <c r="L6856" s="18">
        <f t="shared" ca="1" si="2035"/>
        <v>0</v>
      </c>
      <c r="M6856" s="18">
        <f t="shared" ca="1" si="2019"/>
        <v>0</v>
      </c>
      <c r="N6856" s="34">
        <f t="shared" ca="1" si="2024"/>
        <v>16542.23837663644</v>
      </c>
      <c r="P6856" s="18">
        <f t="shared" ca="1" si="2036"/>
        <v>527.62610766538762</v>
      </c>
      <c r="Q6856" s="47">
        <f ca="1">SUM(L$15:L6856)-SUM(M$15:M6856)</f>
        <v>16350</v>
      </c>
      <c r="R6856" s="47" t="str">
        <f t="shared" ca="1" si="2037"/>
        <v>M6859</v>
      </c>
      <c r="S6856" s="40">
        <f t="shared" ca="1" si="2025"/>
        <v>0</v>
      </c>
      <c r="T6856" s="46">
        <f t="shared" ca="1" si="2026"/>
        <v>34</v>
      </c>
      <c r="X6856" s="74">
        <f t="shared" ca="1" si="2027"/>
        <v>-0.52762610766538764</v>
      </c>
      <c r="Y6856" s="75">
        <f t="shared" ca="1" si="2028"/>
        <v>-0.52762610766538764</v>
      </c>
      <c r="Z6856" s="74">
        <f t="shared" ca="1" si="2029"/>
        <v>0.59000391431900534</v>
      </c>
      <c r="AA6856" s="76">
        <f t="shared" ca="1" si="2030"/>
        <v>-527.62610766538762</v>
      </c>
      <c r="AB6856" s="76">
        <f t="shared" ca="1" si="2031"/>
        <v>590.00391431900539</v>
      </c>
    </row>
    <row r="6857" spans="1:28" x14ac:dyDescent="0.25">
      <c r="A6857" s="2">
        <f t="shared" si="2032"/>
        <v>3</v>
      </c>
      <c r="B6857" s="16">
        <f ca="1">VLOOKUP(A6857,PERIODS!$O$4:$P$33,2,FALSE)</f>
        <v>2.5000000000000001E-2</v>
      </c>
      <c r="C6857" s="15"/>
      <c r="D6857" s="18">
        <v>5000</v>
      </c>
      <c r="E6857" s="34">
        <f t="shared" ca="1" si="2033"/>
        <v>16542.23837663644</v>
      </c>
      <c r="F6857" s="34">
        <f t="shared" ca="1" si="2034"/>
        <v>2500</v>
      </c>
      <c r="G6857" s="69">
        <f t="shared" ca="1" si="2020"/>
        <v>0</v>
      </c>
      <c r="H6857" s="34">
        <f t="shared" ca="1" si="2021"/>
        <v>-2057.4817530115429</v>
      </c>
      <c r="I6857" s="34">
        <f t="shared" ca="1" si="2022"/>
        <v>442.51824698845712</v>
      </c>
      <c r="J6857" s="18">
        <f ca="1">SUM(INDIRECT(ADDRESS(ROW(F6857),COLUMN(F6857),4)):INDIRECT(ADDRESS(ROW(F6857)+N$5-1,COLUMN(F6857),4)))</f>
        <v>21500</v>
      </c>
      <c r="K6857" s="18">
        <f t="shared" ca="1" si="2023"/>
        <v>16350</v>
      </c>
      <c r="L6857" s="18">
        <f t="shared" ca="1" si="2035"/>
        <v>0</v>
      </c>
      <c r="M6857" s="18">
        <f t="shared" ca="1" si="2019"/>
        <v>0</v>
      </c>
      <c r="N6857" s="34">
        <f t="shared" ca="1" si="2024"/>
        <v>16099.720129647983</v>
      </c>
      <c r="P6857" s="18">
        <f t="shared" ca="1" si="2036"/>
        <v>2057.4817530115429</v>
      </c>
      <c r="Q6857" s="47">
        <f ca="1">SUM(L$15:L6857)-SUM(M$15:M6857)</f>
        <v>16350</v>
      </c>
      <c r="R6857" s="47" t="str">
        <f t="shared" ca="1" si="2037"/>
        <v>M6860</v>
      </c>
      <c r="S6857" s="40">
        <f t="shared" ca="1" si="2025"/>
        <v>0</v>
      </c>
      <c r="T6857" s="46">
        <f t="shared" ca="1" si="2026"/>
        <v>13</v>
      </c>
      <c r="X6857" s="74">
        <f t="shared" ca="1" si="2027"/>
        <v>-2.057481753011543</v>
      </c>
      <c r="Y6857" s="75">
        <f t="shared" ca="1" si="2028"/>
        <v>-2.057481753011543</v>
      </c>
      <c r="Z6857" s="74">
        <f t="shared" ca="1" si="2029"/>
        <v>0.12777533493912294</v>
      </c>
      <c r="AA6857" s="76">
        <f t="shared" ca="1" si="2030"/>
        <v>-2057.4817530115429</v>
      </c>
      <c r="AB6857" s="76">
        <f t="shared" ca="1" si="2031"/>
        <v>127.77533493912294</v>
      </c>
    </row>
    <row r="6858" spans="1:28" x14ac:dyDescent="0.25">
      <c r="A6858" s="2">
        <f t="shared" si="2032"/>
        <v>4</v>
      </c>
      <c r="B6858" s="16">
        <f ca="1">VLOOKUP(A6858,PERIODS!$O$4:$P$33,2,FALSE)</f>
        <v>2.5000000000000001E-2</v>
      </c>
      <c r="C6858" s="15"/>
      <c r="D6858" s="18">
        <v>5000</v>
      </c>
      <c r="E6858" s="34">
        <f t="shared" ca="1" si="2033"/>
        <v>16099.720129647983</v>
      </c>
      <c r="F6858" s="34">
        <f t="shared" ca="1" si="2034"/>
        <v>2500</v>
      </c>
      <c r="G6858" s="69">
        <f t="shared" ca="1" si="2020"/>
        <v>0</v>
      </c>
      <c r="H6858" s="34">
        <f t="shared" ca="1" si="2021"/>
        <v>-516.1106623525875</v>
      </c>
      <c r="I6858" s="34">
        <f t="shared" ca="1" si="2022"/>
        <v>1983.8893376474125</v>
      </c>
      <c r="J6858" s="18">
        <f ca="1">SUM(INDIRECT(ADDRESS(ROW(F6858),COLUMN(F6858),4)):INDIRECT(ADDRESS(ROW(F6858)+N$5-1,COLUMN(F6858),4)))</f>
        <v>22300</v>
      </c>
      <c r="K6858" s="18">
        <f t="shared" ca="1" si="2023"/>
        <v>0</v>
      </c>
      <c r="L6858" s="18">
        <f t="shared" ca="1" si="2035"/>
        <v>0</v>
      </c>
      <c r="M6858" s="18">
        <f t="shared" ca="1" si="2019"/>
        <v>16350</v>
      </c>
      <c r="N6858" s="34">
        <f t="shared" ca="1" si="2024"/>
        <v>30465.830792000572</v>
      </c>
      <c r="P6858" s="18">
        <f t="shared" ca="1" si="2036"/>
        <v>516.1106623525875</v>
      </c>
      <c r="Q6858" s="47">
        <f ca="1">SUM(L$15:L6858)-SUM(M$15:M6858)</f>
        <v>0</v>
      </c>
      <c r="R6858" s="47" t="str">
        <f t="shared" ca="1" si="2037"/>
        <v>M6861</v>
      </c>
      <c r="S6858" s="40">
        <f t="shared" ca="1" si="2025"/>
        <v>0</v>
      </c>
      <c r="T6858" s="46">
        <f t="shared" ca="1" si="2026"/>
        <v>38</v>
      </c>
      <c r="X6858" s="74">
        <f t="shared" ca="1" si="2027"/>
        <v>-0.51611066235258751</v>
      </c>
      <c r="Y6858" s="75">
        <f t="shared" ca="1" si="2028"/>
        <v>-0.51611066235258751</v>
      </c>
      <c r="Z6858" s="74">
        <f t="shared" ca="1" si="2029"/>
        <v>0.59683734159540847</v>
      </c>
      <c r="AA6858" s="76">
        <f t="shared" ca="1" si="2030"/>
        <v>-516.1106623525875</v>
      </c>
      <c r="AB6858" s="76">
        <f t="shared" ca="1" si="2031"/>
        <v>596.83734159540847</v>
      </c>
    </row>
    <row r="6859" spans="1:28" x14ac:dyDescent="0.25">
      <c r="A6859" s="2">
        <f t="shared" si="2032"/>
        <v>5</v>
      </c>
      <c r="B6859" s="16">
        <f ca="1">VLOOKUP(A6859,PERIODS!$O$4:$P$33,2,FALSE)</f>
        <v>3.3000000000000002E-2</v>
      </c>
      <c r="C6859" s="15"/>
      <c r="D6859" s="18">
        <v>5000</v>
      </c>
      <c r="E6859" s="34">
        <f t="shared" ca="1" si="2033"/>
        <v>30465.830792000572</v>
      </c>
      <c r="F6859" s="34">
        <f t="shared" ca="1" si="2034"/>
        <v>3300</v>
      </c>
      <c r="G6859" s="69">
        <f t="shared" ca="1" si="2020"/>
        <v>0</v>
      </c>
      <c r="H6859" s="34">
        <f t="shared" ca="1" si="2021"/>
        <v>-1327.6926859798616</v>
      </c>
      <c r="I6859" s="34">
        <f t="shared" ca="1" si="2022"/>
        <v>1972.3073140201384</v>
      </c>
      <c r="J6859" s="18">
        <f ca="1">SUM(INDIRECT(ADDRESS(ROW(F6859),COLUMN(F6859),4)):INDIRECT(ADDRESS(ROW(F6859)+N$5-1,COLUMN(F6859),4)))</f>
        <v>23100</v>
      </c>
      <c r="K6859" s="18">
        <f t="shared" ca="1" si="2023"/>
        <v>0</v>
      </c>
      <c r="L6859" s="18">
        <f t="shared" ca="1" si="2035"/>
        <v>0</v>
      </c>
      <c r="M6859" s="18">
        <f t="shared" ca="1" si="2019"/>
        <v>0</v>
      </c>
      <c r="N6859" s="34">
        <f t="shared" ca="1" si="2024"/>
        <v>28493.523477980434</v>
      </c>
      <c r="P6859" s="18">
        <f t="shared" ca="1" si="2036"/>
        <v>1327.6926859798616</v>
      </c>
      <c r="Q6859" s="47">
        <f ca="1">SUM(L$15:L6859)-SUM(M$15:M6859)</f>
        <v>0</v>
      </c>
      <c r="R6859" s="47" t="str">
        <f t="shared" ca="1" si="2037"/>
        <v>M6862</v>
      </c>
      <c r="S6859" s="40">
        <f t="shared" ca="1" si="2025"/>
        <v>0</v>
      </c>
      <c r="T6859" s="46">
        <f t="shared" ca="1" si="2026"/>
        <v>91</v>
      </c>
      <c r="X6859" s="74">
        <f t="shared" ca="1" si="2027"/>
        <v>-1.3276926859798617</v>
      </c>
      <c r="Y6859" s="75">
        <f t="shared" ca="1" si="2028"/>
        <v>-1.3276926859798617</v>
      </c>
      <c r="Z6859" s="74">
        <f t="shared" ca="1" si="2029"/>
        <v>0.26508819793312172</v>
      </c>
      <c r="AA6859" s="76">
        <f t="shared" ca="1" si="2030"/>
        <v>-1327.6926859798616</v>
      </c>
      <c r="AB6859" s="76">
        <f t="shared" ca="1" si="2031"/>
        <v>265.08819793312171</v>
      </c>
    </row>
    <row r="6860" spans="1:28" x14ac:dyDescent="0.25">
      <c r="A6860" s="2">
        <f t="shared" si="2032"/>
        <v>6</v>
      </c>
      <c r="B6860" s="16">
        <f ca="1">VLOOKUP(A6860,PERIODS!$O$4:$P$33,2,FALSE)</f>
        <v>3.3000000000000002E-2</v>
      </c>
      <c r="C6860" s="15"/>
      <c r="D6860" s="18">
        <v>5000</v>
      </c>
      <c r="E6860" s="34">
        <f t="shared" ca="1" si="2033"/>
        <v>28493.523477980434</v>
      </c>
      <c r="F6860" s="34">
        <f t="shared" ca="1" si="2034"/>
        <v>3300</v>
      </c>
      <c r="G6860" s="69">
        <f t="shared" ca="1" si="2020"/>
        <v>0</v>
      </c>
      <c r="H6860" s="34">
        <f t="shared" ca="1" si="2021"/>
        <v>-84.048001710536539</v>
      </c>
      <c r="I6860" s="34">
        <f t="shared" ca="1" si="2022"/>
        <v>3215.9519982894635</v>
      </c>
      <c r="J6860" s="18">
        <f ca="1">SUM(INDIRECT(ADDRESS(ROW(F6860),COLUMN(F6860),4)):INDIRECT(ADDRESS(ROW(F6860)+N$5-1,COLUMN(F6860),4)))</f>
        <v>23100</v>
      </c>
      <c r="K6860" s="18">
        <f t="shared" ca="1" si="2023"/>
        <v>0</v>
      </c>
      <c r="L6860" s="18">
        <f t="shared" ca="1" si="2035"/>
        <v>0</v>
      </c>
      <c r="M6860" s="18">
        <f t="shared" ca="1" si="2019"/>
        <v>0</v>
      </c>
      <c r="N6860" s="34">
        <f t="shared" ca="1" si="2024"/>
        <v>25277.571479690971</v>
      </c>
      <c r="P6860" s="18">
        <f t="shared" ca="1" si="2036"/>
        <v>84.048001710536539</v>
      </c>
      <c r="Q6860" s="47">
        <f ca="1">SUM(L$15:L6860)-SUM(M$15:M6860)</f>
        <v>0</v>
      </c>
      <c r="R6860" s="47" t="str">
        <f t="shared" ca="1" si="2037"/>
        <v>M6863</v>
      </c>
      <c r="S6860" s="40">
        <f t="shared" ca="1" si="2025"/>
        <v>0</v>
      </c>
      <c r="T6860" s="46">
        <f t="shared" ca="1" si="2026"/>
        <v>22</v>
      </c>
      <c r="X6860" s="74">
        <f t="shared" ca="1" si="2027"/>
        <v>-8.4048001710536543E-2</v>
      </c>
      <c r="Y6860" s="75">
        <f t="shared" ca="1" si="2028"/>
        <v>-8.4048001710536543E-2</v>
      </c>
      <c r="Z6860" s="74">
        <f t="shared" ca="1" si="2029"/>
        <v>0.91938712288135471</v>
      </c>
      <c r="AA6860" s="76">
        <f t="shared" ca="1" si="2030"/>
        <v>-84.048001710536539</v>
      </c>
      <c r="AB6860" s="76">
        <f t="shared" ca="1" si="2031"/>
        <v>919.38712288135468</v>
      </c>
    </row>
    <row r="6861" spans="1:28" x14ac:dyDescent="0.25">
      <c r="A6861" s="2">
        <f t="shared" si="2032"/>
        <v>7</v>
      </c>
      <c r="B6861" s="16">
        <f ca="1">VLOOKUP(A6861,PERIODS!$O$4:$P$33,2,FALSE)</f>
        <v>3.3000000000000002E-2</v>
      </c>
      <c r="C6861" s="15"/>
      <c r="D6861" s="18">
        <v>5000</v>
      </c>
      <c r="E6861" s="34">
        <f t="shared" ca="1" si="2033"/>
        <v>25277.571479690971</v>
      </c>
      <c r="F6861" s="34">
        <f t="shared" ca="1" si="2034"/>
        <v>3300</v>
      </c>
      <c r="G6861" s="69">
        <f t="shared" ca="1" si="2020"/>
        <v>0</v>
      </c>
      <c r="H6861" s="34">
        <f t="shared" ca="1" si="2021"/>
        <v>-344.77534396470946</v>
      </c>
      <c r="I6861" s="34">
        <f t="shared" ca="1" si="2022"/>
        <v>2955.2246560352905</v>
      </c>
      <c r="J6861" s="18">
        <f ca="1">SUM(INDIRECT(ADDRESS(ROW(F6861),COLUMN(F6861),4)):INDIRECT(ADDRESS(ROW(F6861)+N$5-1,COLUMN(F6861),4)))</f>
        <v>23100</v>
      </c>
      <c r="K6861" s="18">
        <f t="shared" ca="1" si="2023"/>
        <v>0</v>
      </c>
      <c r="L6861" s="18">
        <f t="shared" ca="1" si="2035"/>
        <v>0</v>
      </c>
      <c r="M6861" s="18">
        <f t="shared" ca="1" si="2019"/>
        <v>0</v>
      </c>
      <c r="N6861" s="34">
        <f t="shared" ca="1" si="2024"/>
        <v>22322.34682365568</v>
      </c>
      <c r="P6861" s="18">
        <f t="shared" ca="1" si="2036"/>
        <v>344.77534396470946</v>
      </c>
      <c r="Q6861" s="47">
        <f ca="1">SUM(L$15:L6861)-SUM(M$15:M6861)</f>
        <v>0</v>
      </c>
      <c r="R6861" s="47" t="str">
        <f t="shared" ca="1" si="2037"/>
        <v>M6864</v>
      </c>
      <c r="S6861" s="40">
        <f t="shared" ca="1" si="2025"/>
        <v>0</v>
      </c>
      <c r="T6861" s="46">
        <f t="shared" ca="1" si="2026"/>
        <v>54</v>
      </c>
      <c r="X6861" s="74">
        <f t="shared" ca="1" si="2027"/>
        <v>-0.34477534396470949</v>
      </c>
      <c r="Y6861" s="75">
        <f t="shared" ca="1" si="2028"/>
        <v>-0.34477534396470949</v>
      </c>
      <c r="Z6861" s="74">
        <f t="shared" ca="1" si="2029"/>
        <v>0.7083794773179195</v>
      </c>
      <c r="AA6861" s="76">
        <f t="shared" ca="1" si="2030"/>
        <v>-344.77534396470946</v>
      </c>
      <c r="AB6861" s="76">
        <f t="shared" ca="1" si="2031"/>
        <v>708.37947731791951</v>
      </c>
    </row>
    <row r="6862" spans="1:28" x14ac:dyDescent="0.25">
      <c r="A6862" s="2">
        <f t="shared" si="2032"/>
        <v>8</v>
      </c>
      <c r="B6862" s="16">
        <f ca="1">VLOOKUP(A6862,PERIODS!$O$4:$P$33,2,FALSE)</f>
        <v>3.3000000000000002E-2</v>
      </c>
      <c r="C6862" s="15"/>
      <c r="D6862" s="18">
        <v>5000</v>
      </c>
      <c r="E6862" s="34">
        <f t="shared" ca="1" si="2033"/>
        <v>22322.34682365568</v>
      </c>
      <c r="F6862" s="34">
        <f t="shared" ca="1" si="2034"/>
        <v>3300</v>
      </c>
      <c r="G6862" s="69">
        <f t="shared" ca="1" si="2020"/>
        <v>0</v>
      </c>
      <c r="H6862" s="34">
        <f t="shared" ca="1" si="2021"/>
        <v>1441.8047979918886</v>
      </c>
      <c r="I6862" s="34">
        <f t="shared" ca="1" si="2022"/>
        <v>4741.8047979918883</v>
      </c>
      <c r="J6862" s="18">
        <f ca="1">SUM(INDIRECT(ADDRESS(ROW(F6862),COLUMN(F6862),4)):INDIRECT(ADDRESS(ROW(F6862)+N$5-1,COLUMN(F6862),4)))</f>
        <v>23100</v>
      </c>
      <c r="K6862" s="18">
        <f t="shared" ca="1" si="2023"/>
        <v>16350</v>
      </c>
      <c r="L6862" s="18">
        <f t="shared" ca="1" si="2035"/>
        <v>16350</v>
      </c>
      <c r="M6862" s="18">
        <f t="shared" ca="1" si="2019"/>
        <v>0</v>
      </c>
      <c r="N6862" s="34">
        <f t="shared" ca="1" si="2024"/>
        <v>17580.542025663792</v>
      </c>
      <c r="P6862" s="18">
        <f t="shared" ca="1" si="2036"/>
        <v>1441.8047979918886</v>
      </c>
      <c r="Q6862" s="47">
        <f ca="1">SUM(L$15:L6862)-SUM(M$15:M6862)</f>
        <v>16350</v>
      </c>
      <c r="R6862" s="47" t="str">
        <f t="shared" ca="1" si="2037"/>
        <v>M6865</v>
      </c>
      <c r="S6862" s="40">
        <f t="shared" ca="1" si="2025"/>
        <v>0</v>
      </c>
      <c r="T6862" s="46">
        <f t="shared" ca="1" si="2026"/>
        <v>74</v>
      </c>
      <c r="X6862" s="74">
        <f t="shared" ca="1" si="2027"/>
        <v>1.4418047979918887</v>
      </c>
      <c r="Y6862" s="75">
        <f t="shared" ca="1" si="2028"/>
        <v>1.4418047979918887</v>
      </c>
      <c r="Z6862" s="74">
        <f t="shared" ca="1" si="2029"/>
        <v>4.2283201984960792</v>
      </c>
      <c r="AA6862" s="76">
        <f t="shared" ca="1" si="2030"/>
        <v>1441.8047979918886</v>
      </c>
      <c r="AB6862" s="76">
        <f t="shared" ca="1" si="2031"/>
        <v>4228.3201984960788</v>
      </c>
    </row>
    <row r="6863" spans="1:28" x14ac:dyDescent="0.25">
      <c r="A6863" s="2">
        <f t="shared" si="2032"/>
        <v>9</v>
      </c>
      <c r="B6863" s="16">
        <f ca="1">VLOOKUP(A6863,PERIODS!$O$4:$P$33,2,FALSE)</f>
        <v>3.3000000000000002E-2</v>
      </c>
      <c r="C6863" s="15"/>
      <c r="D6863" s="18">
        <v>5000</v>
      </c>
      <c r="E6863" s="34">
        <f t="shared" ca="1" si="2033"/>
        <v>17580.542025663792</v>
      </c>
      <c r="F6863" s="34">
        <f t="shared" ca="1" si="2034"/>
        <v>3300</v>
      </c>
      <c r="G6863" s="69">
        <f t="shared" ca="1" si="2020"/>
        <v>0</v>
      </c>
      <c r="H6863" s="34">
        <f t="shared" ca="1" si="2021"/>
        <v>-1775.6257093571705</v>
      </c>
      <c r="I6863" s="34">
        <f t="shared" ca="1" si="2022"/>
        <v>1524.3742906428295</v>
      </c>
      <c r="J6863" s="18">
        <f ca="1">SUM(INDIRECT(ADDRESS(ROW(F6863),COLUMN(F6863),4)):INDIRECT(ADDRESS(ROW(F6863)+N$5-1,COLUMN(F6863),4)))</f>
        <v>23100</v>
      </c>
      <c r="K6863" s="18">
        <f t="shared" ca="1" si="2023"/>
        <v>16350</v>
      </c>
      <c r="L6863" s="18">
        <f t="shared" ca="1" si="2035"/>
        <v>0</v>
      </c>
      <c r="M6863" s="18">
        <f t="shared" ref="M6863:M6926" ca="1" si="2038">SUMIF($R$15:$R$8014,ADDRESS(ROW(M6863),COLUMN(M6863),4),$L$15:$L$8014)</f>
        <v>0</v>
      </c>
      <c r="N6863" s="34">
        <f t="shared" ca="1" si="2024"/>
        <v>16056.167735020963</v>
      </c>
      <c r="P6863" s="18">
        <f t="shared" ca="1" si="2036"/>
        <v>1775.6257093571705</v>
      </c>
      <c r="Q6863" s="47">
        <f ca="1">SUM(L$15:L6863)-SUM(M$15:M6863)</f>
        <v>16350</v>
      </c>
      <c r="R6863" s="47" t="str">
        <f t="shared" ca="1" si="2037"/>
        <v>M6866</v>
      </c>
      <c r="S6863" s="40">
        <f t="shared" ca="1" si="2025"/>
        <v>0</v>
      </c>
      <c r="T6863" s="46">
        <f t="shared" ca="1" si="2026"/>
        <v>90</v>
      </c>
      <c r="X6863" s="74">
        <f t="shared" ca="1" si="2027"/>
        <v>-1.7756257093571706</v>
      </c>
      <c r="Y6863" s="75">
        <f t="shared" ca="1" si="2028"/>
        <v>-1.7756257093571706</v>
      </c>
      <c r="Z6863" s="74">
        <f t="shared" ca="1" si="2029"/>
        <v>0.16937743528973306</v>
      </c>
      <c r="AA6863" s="76">
        <f t="shared" ca="1" si="2030"/>
        <v>-1775.6257093571705</v>
      </c>
      <c r="AB6863" s="76">
        <f t="shared" ca="1" si="2031"/>
        <v>169.37743528973306</v>
      </c>
    </row>
    <row r="6864" spans="1:28" x14ac:dyDescent="0.25">
      <c r="A6864" s="2">
        <f t="shared" si="2032"/>
        <v>10</v>
      </c>
      <c r="B6864" s="16">
        <f ca="1">VLOOKUP(A6864,PERIODS!$O$4:$P$33,2,FALSE)</f>
        <v>3.3000000000000002E-2</v>
      </c>
      <c r="C6864" s="15"/>
      <c r="D6864" s="18">
        <v>5000</v>
      </c>
      <c r="E6864" s="34">
        <f t="shared" ca="1" si="2033"/>
        <v>16056.167735020963</v>
      </c>
      <c r="F6864" s="34">
        <f t="shared" ca="1" si="2034"/>
        <v>3300</v>
      </c>
      <c r="G6864" s="69">
        <f t="shared" ref="G6864:G6927" ca="1" si="2039">((2*RAND()*$F$5)-$F$5)*E6864</f>
        <v>0</v>
      </c>
      <c r="H6864" s="34">
        <f t="shared" ref="H6864:H6927" ca="1" si="2040">IF($S$3="NORM",AA6864,IF($S$3="LOGNORM",AB6864,0))</f>
        <v>1856.3568219772039</v>
      </c>
      <c r="I6864" s="34">
        <f t="shared" ref="I6864:I6927" ca="1" si="2041">IF(F6864+H6864&lt;0,0,F6864+H6864)</f>
        <v>5156.3568219772042</v>
      </c>
      <c r="J6864" s="18">
        <f ca="1">SUM(INDIRECT(ADDRESS(ROW(F6864),COLUMN(F6864),4)):INDIRECT(ADDRESS(ROW(F6864)+N$5-1,COLUMN(F6864),4)))</f>
        <v>23100</v>
      </c>
      <c r="K6864" s="18">
        <f t="shared" ref="K6864:K6927" ca="1" si="2042">Q6864</f>
        <v>16350</v>
      </c>
      <c r="L6864" s="18">
        <f t="shared" ca="1" si="2035"/>
        <v>0</v>
      </c>
      <c r="M6864" s="18">
        <f t="shared" ca="1" si="2038"/>
        <v>0</v>
      </c>
      <c r="N6864" s="34">
        <f t="shared" ref="N6864:N6927" ca="1" si="2043">E6864+G6864-I6864+M6864-S6864</f>
        <v>10899.810913043759</v>
      </c>
      <c r="P6864" s="18">
        <f t="shared" ca="1" si="2036"/>
        <v>1856.3568219772039</v>
      </c>
      <c r="Q6864" s="47">
        <f ca="1">SUM(L$15:L6864)-SUM(M$15:M6864)</f>
        <v>16350</v>
      </c>
      <c r="R6864" s="47" t="str">
        <f t="shared" ca="1" si="2037"/>
        <v>M6867</v>
      </c>
      <c r="S6864" s="40">
        <f t="shared" ref="S6864:S6927" ca="1" si="2044">IF(T6864&gt;N$6*100,M6864,0)</f>
        <v>0</v>
      </c>
      <c r="T6864" s="46">
        <f t="shared" ref="T6864:T6927" ca="1" si="2045">RANDBETWEEN(0,100)</f>
        <v>75</v>
      </c>
      <c r="X6864" s="74">
        <f t="shared" ref="X6864:X6927" ca="1" si="2046">NORMINV(RAND(),0,1)</f>
        <v>1.856356821977204</v>
      </c>
      <c r="Y6864" s="75">
        <f t="shared" ref="Y6864:Y6927" ca="1" si="2047">IF(AND(X6864&gt;$F$6,$F$6&gt;0),$F$6,X6864)</f>
        <v>1.856356821977204</v>
      </c>
      <c r="Z6864" s="74">
        <f t="shared" ref="Z6864:Z6927" ca="1" si="2048">EXP(Y6864)</f>
        <v>6.4003765333900224</v>
      </c>
      <c r="AA6864" s="76">
        <f t="shared" ref="AA6864:AA6927" ca="1" si="2049">$F$3*Y6864</f>
        <v>1856.3568219772039</v>
      </c>
      <c r="AB6864" s="76">
        <f t="shared" ref="AB6864:AB6927" ca="1" si="2050">$F$3*Z6864</f>
        <v>6400.3765333900228</v>
      </c>
    </row>
    <row r="6865" spans="1:28" x14ac:dyDescent="0.25">
      <c r="A6865" s="2">
        <f t="shared" ref="A6865:A6928" si="2051">IF(AND(A6864=12,OR(A$14="MS",A$14="M0")),1,IF(AND(A6864=4,OR(A$14="WS",A$14="W0")),1,IF(AND(A6864=30,OR(A$14="DS",A$14="D0")),1,A6864+1)))</f>
        <v>11</v>
      </c>
      <c r="B6865" s="16">
        <f ca="1">VLOOKUP(A6865,PERIODS!$O$4:$P$33,2,FALSE)</f>
        <v>3.3000000000000002E-2</v>
      </c>
      <c r="C6865" s="15"/>
      <c r="D6865" s="18">
        <v>5000</v>
      </c>
      <c r="E6865" s="34">
        <f t="shared" ca="1" si="2033"/>
        <v>10899.810913043759</v>
      </c>
      <c r="F6865" s="34">
        <f t="shared" ca="1" si="2034"/>
        <v>3300</v>
      </c>
      <c r="G6865" s="69">
        <f t="shared" ca="1" si="2039"/>
        <v>0</v>
      </c>
      <c r="H6865" s="34">
        <f t="shared" ca="1" si="2040"/>
        <v>-569.5746979059561</v>
      </c>
      <c r="I6865" s="34">
        <f t="shared" ca="1" si="2041"/>
        <v>2730.4253020940441</v>
      </c>
      <c r="J6865" s="18">
        <f ca="1">SUM(INDIRECT(ADDRESS(ROW(F6865),COLUMN(F6865),4)):INDIRECT(ADDRESS(ROW(F6865)+N$5-1,COLUMN(F6865),4)))</f>
        <v>23300</v>
      </c>
      <c r="K6865" s="18">
        <f t="shared" ca="1" si="2042"/>
        <v>0</v>
      </c>
      <c r="L6865" s="18">
        <f t="shared" ca="1" si="2035"/>
        <v>0</v>
      </c>
      <c r="M6865" s="18">
        <f t="shared" ca="1" si="2038"/>
        <v>16350</v>
      </c>
      <c r="N6865" s="34">
        <f t="shared" ca="1" si="2043"/>
        <v>24519.385610949714</v>
      </c>
      <c r="P6865" s="18">
        <f t="shared" ca="1" si="2036"/>
        <v>569.5746979059561</v>
      </c>
      <c r="Q6865" s="47">
        <f ca="1">SUM(L$15:L6865)-SUM(M$15:M6865)</f>
        <v>0</v>
      </c>
      <c r="R6865" s="47" t="str">
        <f t="shared" ca="1" si="2037"/>
        <v>M6868</v>
      </c>
      <c r="S6865" s="40">
        <f t="shared" ca="1" si="2044"/>
        <v>0</v>
      </c>
      <c r="T6865" s="46">
        <f t="shared" ca="1" si="2045"/>
        <v>94</v>
      </c>
      <c r="X6865" s="74">
        <f t="shared" ca="1" si="2046"/>
        <v>-0.56957469790595605</v>
      </c>
      <c r="Y6865" s="75">
        <f t="shared" ca="1" si="2047"/>
        <v>-0.56957469790595605</v>
      </c>
      <c r="Z6865" s="74">
        <f t="shared" ca="1" si="2048"/>
        <v>0.56576600900675256</v>
      </c>
      <c r="AA6865" s="76">
        <f t="shared" ca="1" si="2049"/>
        <v>-569.5746979059561</v>
      </c>
      <c r="AB6865" s="76">
        <f t="shared" ca="1" si="2050"/>
        <v>565.7660090067526</v>
      </c>
    </row>
    <row r="6866" spans="1:28" x14ac:dyDescent="0.25">
      <c r="A6866" s="2">
        <f t="shared" si="2051"/>
        <v>12</v>
      </c>
      <c r="B6866" s="16">
        <f ca="1">VLOOKUP(A6866,PERIODS!$O$4:$P$33,2,FALSE)</f>
        <v>3.3000000000000002E-2</v>
      </c>
      <c r="C6866" s="15"/>
      <c r="D6866" s="18">
        <v>5000</v>
      </c>
      <c r="E6866" s="34">
        <f t="shared" ca="1" si="2033"/>
        <v>24519.385610949714</v>
      </c>
      <c r="F6866" s="34">
        <f t="shared" ca="1" si="2034"/>
        <v>3300</v>
      </c>
      <c r="G6866" s="69">
        <f t="shared" ca="1" si="2039"/>
        <v>0</v>
      </c>
      <c r="H6866" s="34">
        <f t="shared" ca="1" si="2040"/>
        <v>-141.73777368208255</v>
      </c>
      <c r="I6866" s="34">
        <f t="shared" ca="1" si="2041"/>
        <v>3158.2622263179173</v>
      </c>
      <c r="J6866" s="18">
        <f ca="1">SUM(INDIRECT(ADDRESS(ROW(F6866),COLUMN(F6866),4)):INDIRECT(ADDRESS(ROW(F6866)+N$5-1,COLUMN(F6866),4)))</f>
        <v>23500</v>
      </c>
      <c r="K6866" s="18">
        <f t="shared" ca="1" si="2042"/>
        <v>0</v>
      </c>
      <c r="L6866" s="18">
        <f t="shared" ca="1" si="2035"/>
        <v>0</v>
      </c>
      <c r="M6866" s="18">
        <f t="shared" ca="1" si="2038"/>
        <v>0</v>
      </c>
      <c r="N6866" s="34">
        <f t="shared" ca="1" si="2043"/>
        <v>21361.123384631795</v>
      </c>
      <c r="P6866" s="18">
        <f t="shared" ca="1" si="2036"/>
        <v>141.73777368208255</v>
      </c>
      <c r="Q6866" s="47">
        <f ca="1">SUM(L$15:L6866)-SUM(M$15:M6866)</f>
        <v>0</v>
      </c>
      <c r="R6866" s="47" t="str">
        <f t="shared" ca="1" si="2037"/>
        <v>M6869</v>
      </c>
      <c r="S6866" s="40">
        <f t="shared" ca="1" si="2044"/>
        <v>0</v>
      </c>
      <c r="T6866" s="46">
        <f t="shared" ca="1" si="2045"/>
        <v>14</v>
      </c>
      <c r="X6866" s="74">
        <f t="shared" ca="1" si="2046"/>
        <v>-0.14173777368208254</v>
      </c>
      <c r="Y6866" s="75">
        <f t="shared" ca="1" si="2047"/>
        <v>-0.14173777368208254</v>
      </c>
      <c r="Z6866" s="74">
        <f t="shared" ca="1" si="2048"/>
        <v>0.86784879944592164</v>
      </c>
      <c r="AA6866" s="76">
        <f t="shared" ca="1" si="2049"/>
        <v>-141.73777368208255</v>
      </c>
      <c r="AB6866" s="76">
        <f t="shared" ca="1" si="2050"/>
        <v>867.8487994459216</v>
      </c>
    </row>
    <row r="6867" spans="1:28" x14ac:dyDescent="0.25">
      <c r="A6867" s="2">
        <f t="shared" si="2051"/>
        <v>13</v>
      </c>
      <c r="B6867" s="16">
        <f ca="1">VLOOKUP(A6867,PERIODS!$O$4:$P$33,2,FALSE)</f>
        <v>3.3000000000000002E-2</v>
      </c>
      <c r="C6867" s="15"/>
      <c r="D6867" s="18">
        <v>5000</v>
      </c>
      <c r="E6867" s="34">
        <f t="shared" ca="1" si="2033"/>
        <v>21361.123384631795</v>
      </c>
      <c r="F6867" s="34">
        <f t="shared" ca="1" si="2034"/>
        <v>3300</v>
      </c>
      <c r="G6867" s="69">
        <f t="shared" ca="1" si="2039"/>
        <v>0</v>
      </c>
      <c r="H6867" s="34">
        <f t="shared" ca="1" si="2040"/>
        <v>928.62541073292186</v>
      </c>
      <c r="I6867" s="34">
        <f t="shared" ca="1" si="2041"/>
        <v>4228.6254107329223</v>
      </c>
      <c r="J6867" s="18">
        <f ca="1">SUM(INDIRECT(ADDRESS(ROW(F6867),COLUMN(F6867),4)):INDIRECT(ADDRESS(ROW(F6867)+N$5-1,COLUMN(F6867),4)))</f>
        <v>23700</v>
      </c>
      <c r="K6867" s="18">
        <f t="shared" ca="1" si="2042"/>
        <v>16350</v>
      </c>
      <c r="L6867" s="18">
        <f t="shared" ca="1" si="2035"/>
        <v>16350</v>
      </c>
      <c r="M6867" s="18">
        <f t="shared" ca="1" si="2038"/>
        <v>0</v>
      </c>
      <c r="N6867" s="34">
        <f t="shared" ca="1" si="2043"/>
        <v>17132.497973898873</v>
      </c>
      <c r="P6867" s="18">
        <f t="shared" ca="1" si="2036"/>
        <v>928.62541073292186</v>
      </c>
      <c r="Q6867" s="47">
        <f ca="1">SUM(L$15:L6867)-SUM(M$15:M6867)</f>
        <v>16350</v>
      </c>
      <c r="R6867" s="47" t="str">
        <f t="shared" ca="1" si="2037"/>
        <v>M6870</v>
      </c>
      <c r="S6867" s="40">
        <f t="shared" ca="1" si="2044"/>
        <v>0</v>
      </c>
      <c r="T6867" s="46">
        <f t="shared" ca="1" si="2045"/>
        <v>44</v>
      </c>
      <c r="X6867" s="74">
        <f t="shared" ca="1" si="2046"/>
        <v>0.92862541073292182</v>
      </c>
      <c r="Y6867" s="75">
        <f t="shared" ca="1" si="2047"/>
        <v>0.92862541073292182</v>
      </c>
      <c r="Z6867" s="74">
        <f t="shared" ca="1" si="2048"/>
        <v>2.5310276618802656</v>
      </c>
      <c r="AA6867" s="76">
        <f t="shared" ca="1" si="2049"/>
        <v>928.62541073292186</v>
      </c>
      <c r="AB6867" s="76">
        <f t="shared" ca="1" si="2050"/>
        <v>2531.0276618802654</v>
      </c>
    </row>
    <row r="6868" spans="1:28" x14ac:dyDescent="0.25">
      <c r="A6868" s="2">
        <f t="shared" si="2051"/>
        <v>14</v>
      </c>
      <c r="B6868" s="16">
        <f ca="1">VLOOKUP(A6868,PERIODS!$O$4:$P$33,2,FALSE)</f>
        <v>3.3000000000000002E-2</v>
      </c>
      <c r="C6868" s="15"/>
      <c r="D6868" s="18">
        <v>5000</v>
      </c>
      <c r="E6868" s="34">
        <f t="shared" ca="1" si="2033"/>
        <v>17132.497973898873</v>
      </c>
      <c r="F6868" s="34">
        <f t="shared" ca="1" si="2034"/>
        <v>3300</v>
      </c>
      <c r="G6868" s="69">
        <f t="shared" ca="1" si="2039"/>
        <v>0</v>
      </c>
      <c r="H6868" s="34">
        <f t="shared" ca="1" si="2040"/>
        <v>240.18792521142657</v>
      </c>
      <c r="I6868" s="34">
        <f t="shared" ca="1" si="2041"/>
        <v>3540.1879252114268</v>
      </c>
      <c r="J6868" s="18">
        <f ca="1">SUM(INDIRECT(ADDRESS(ROW(F6868),COLUMN(F6868),4)):INDIRECT(ADDRESS(ROW(F6868)+N$5-1,COLUMN(F6868),4)))</f>
        <v>23900</v>
      </c>
      <c r="K6868" s="18">
        <f t="shared" ca="1" si="2042"/>
        <v>16350</v>
      </c>
      <c r="L6868" s="18">
        <f t="shared" ca="1" si="2035"/>
        <v>0</v>
      </c>
      <c r="M6868" s="18">
        <f t="shared" ca="1" si="2038"/>
        <v>0</v>
      </c>
      <c r="N6868" s="34">
        <f t="shared" ca="1" si="2043"/>
        <v>13592.310048687446</v>
      </c>
      <c r="P6868" s="18">
        <f t="shared" ca="1" si="2036"/>
        <v>240.18792521142657</v>
      </c>
      <c r="Q6868" s="47">
        <f ca="1">SUM(L$15:L6868)-SUM(M$15:M6868)</f>
        <v>16350</v>
      </c>
      <c r="R6868" s="47" t="str">
        <f t="shared" ca="1" si="2037"/>
        <v>M6871</v>
      </c>
      <c r="S6868" s="40">
        <f t="shared" ca="1" si="2044"/>
        <v>0</v>
      </c>
      <c r="T6868" s="46">
        <f t="shared" ca="1" si="2045"/>
        <v>69</v>
      </c>
      <c r="X6868" s="74">
        <f t="shared" ca="1" si="2046"/>
        <v>0.24018792521142657</v>
      </c>
      <c r="Y6868" s="75">
        <f t="shared" ca="1" si="2047"/>
        <v>0.24018792521142657</v>
      </c>
      <c r="Z6868" s="74">
        <f t="shared" ca="1" si="2048"/>
        <v>1.2714880725358053</v>
      </c>
      <c r="AA6868" s="76">
        <f t="shared" ca="1" si="2049"/>
        <v>240.18792521142657</v>
      </c>
      <c r="AB6868" s="76">
        <f t="shared" ca="1" si="2050"/>
        <v>1271.4880725358053</v>
      </c>
    </row>
    <row r="6869" spans="1:28" x14ac:dyDescent="0.25">
      <c r="A6869" s="2">
        <f t="shared" si="2051"/>
        <v>15</v>
      </c>
      <c r="B6869" s="16">
        <f ca="1">VLOOKUP(A6869,PERIODS!$O$4:$P$33,2,FALSE)</f>
        <v>3.3000000000000002E-2</v>
      </c>
      <c r="C6869" s="15"/>
      <c r="D6869" s="18">
        <v>5000</v>
      </c>
      <c r="E6869" s="34">
        <f t="shared" ca="1" si="2033"/>
        <v>13592.310048687446</v>
      </c>
      <c r="F6869" s="34">
        <f t="shared" ca="1" si="2034"/>
        <v>3300</v>
      </c>
      <c r="G6869" s="69">
        <f t="shared" ca="1" si="2039"/>
        <v>0</v>
      </c>
      <c r="H6869" s="34">
        <f t="shared" ca="1" si="2040"/>
        <v>-1165.3418408854322</v>
      </c>
      <c r="I6869" s="34">
        <f t="shared" ca="1" si="2041"/>
        <v>2134.6581591145678</v>
      </c>
      <c r="J6869" s="18">
        <f ca="1">SUM(INDIRECT(ADDRESS(ROW(F6869),COLUMN(F6869),4)):INDIRECT(ADDRESS(ROW(F6869)+N$5-1,COLUMN(F6869),4)))</f>
        <v>24100</v>
      </c>
      <c r="K6869" s="18">
        <f t="shared" ca="1" si="2042"/>
        <v>16350</v>
      </c>
      <c r="L6869" s="18">
        <f t="shared" ca="1" si="2035"/>
        <v>0</v>
      </c>
      <c r="M6869" s="18">
        <f t="shared" ca="1" si="2038"/>
        <v>0</v>
      </c>
      <c r="N6869" s="34">
        <f t="shared" ca="1" si="2043"/>
        <v>11457.651889572879</v>
      </c>
      <c r="P6869" s="18">
        <f t="shared" ca="1" si="2036"/>
        <v>1165.3418408854322</v>
      </c>
      <c r="Q6869" s="47">
        <f ca="1">SUM(L$15:L6869)-SUM(M$15:M6869)</f>
        <v>16350</v>
      </c>
      <c r="R6869" s="47" t="str">
        <f t="shared" ca="1" si="2037"/>
        <v>M6872</v>
      </c>
      <c r="S6869" s="40">
        <f t="shared" ca="1" si="2044"/>
        <v>0</v>
      </c>
      <c r="T6869" s="46">
        <f t="shared" ca="1" si="2045"/>
        <v>15</v>
      </c>
      <c r="X6869" s="74">
        <f t="shared" ca="1" si="2046"/>
        <v>-1.1653418408854324</v>
      </c>
      <c r="Y6869" s="75">
        <f t="shared" ca="1" si="2047"/>
        <v>-1.1653418408854324</v>
      </c>
      <c r="Z6869" s="74">
        <f t="shared" ca="1" si="2048"/>
        <v>0.31181605233648574</v>
      </c>
      <c r="AA6869" s="76">
        <f t="shared" ca="1" si="2049"/>
        <v>-1165.3418408854322</v>
      </c>
      <c r="AB6869" s="76">
        <f t="shared" ca="1" si="2050"/>
        <v>311.81605233648571</v>
      </c>
    </row>
    <row r="6870" spans="1:28" x14ac:dyDescent="0.25">
      <c r="A6870" s="2">
        <f t="shared" si="2051"/>
        <v>16</v>
      </c>
      <c r="B6870" s="16">
        <f ca="1">VLOOKUP(A6870,PERIODS!$O$4:$P$33,2,FALSE)</f>
        <v>3.3000000000000002E-2</v>
      </c>
      <c r="C6870" s="15"/>
      <c r="D6870" s="18">
        <v>5000</v>
      </c>
      <c r="E6870" s="34">
        <f t="shared" ca="1" si="2033"/>
        <v>11457.651889572879</v>
      </c>
      <c r="F6870" s="34">
        <f t="shared" ca="1" si="2034"/>
        <v>3300</v>
      </c>
      <c r="G6870" s="69">
        <f t="shared" ca="1" si="2039"/>
        <v>0</v>
      </c>
      <c r="H6870" s="34">
        <f t="shared" ca="1" si="2040"/>
        <v>-246.10452028258842</v>
      </c>
      <c r="I6870" s="34">
        <f t="shared" ca="1" si="2041"/>
        <v>3053.8954797174115</v>
      </c>
      <c r="J6870" s="18">
        <f ca="1">SUM(INDIRECT(ADDRESS(ROW(F6870),COLUMN(F6870),4)):INDIRECT(ADDRESS(ROW(F6870)+N$5-1,COLUMN(F6870),4)))</f>
        <v>24300</v>
      </c>
      <c r="K6870" s="18">
        <f t="shared" ca="1" si="2042"/>
        <v>0</v>
      </c>
      <c r="L6870" s="18">
        <f t="shared" ca="1" si="2035"/>
        <v>0</v>
      </c>
      <c r="M6870" s="18">
        <f t="shared" ca="1" si="2038"/>
        <v>16350</v>
      </c>
      <c r="N6870" s="34">
        <f t="shared" ca="1" si="2043"/>
        <v>24753.756409855465</v>
      </c>
      <c r="P6870" s="18">
        <f t="shared" ca="1" si="2036"/>
        <v>246.10452028258842</v>
      </c>
      <c r="Q6870" s="47">
        <f ca="1">SUM(L$15:L6870)-SUM(M$15:M6870)</f>
        <v>0</v>
      </c>
      <c r="R6870" s="47" t="str">
        <f t="shared" ca="1" si="2037"/>
        <v>M6873</v>
      </c>
      <c r="S6870" s="40">
        <f t="shared" ca="1" si="2044"/>
        <v>0</v>
      </c>
      <c r="T6870" s="46">
        <f t="shared" ca="1" si="2045"/>
        <v>67</v>
      </c>
      <c r="X6870" s="74">
        <f t="shared" ca="1" si="2046"/>
        <v>-0.24610452028258842</v>
      </c>
      <c r="Y6870" s="75">
        <f t="shared" ca="1" si="2047"/>
        <v>-0.24610452028258842</v>
      </c>
      <c r="Z6870" s="74">
        <f t="shared" ca="1" si="2048"/>
        <v>0.78184050246446768</v>
      </c>
      <c r="AA6870" s="76">
        <f t="shared" ca="1" si="2049"/>
        <v>-246.10452028258842</v>
      </c>
      <c r="AB6870" s="76">
        <f t="shared" ca="1" si="2050"/>
        <v>781.8405024644677</v>
      </c>
    </row>
    <row r="6871" spans="1:28" x14ac:dyDescent="0.25">
      <c r="A6871" s="2">
        <f t="shared" si="2051"/>
        <v>17</v>
      </c>
      <c r="B6871" s="16">
        <f ca="1">VLOOKUP(A6871,PERIODS!$O$4:$P$33,2,FALSE)</f>
        <v>3.5000000000000003E-2</v>
      </c>
      <c r="C6871" s="15"/>
      <c r="D6871" s="18">
        <v>5000</v>
      </c>
      <c r="E6871" s="34">
        <f t="shared" ref="E6871:E6934" ca="1" si="2052">N6870</f>
        <v>24753.756409855465</v>
      </c>
      <c r="F6871" s="34">
        <f t="shared" ref="F6871:F6934" ca="1" si="2053">F$2*B6871</f>
        <v>3500.0000000000005</v>
      </c>
      <c r="G6871" s="69">
        <f t="shared" ca="1" si="2039"/>
        <v>0</v>
      </c>
      <c r="H6871" s="34">
        <f t="shared" ca="1" si="2040"/>
        <v>457.48563664134355</v>
      </c>
      <c r="I6871" s="34">
        <f t="shared" ca="1" si="2041"/>
        <v>3957.4856366413442</v>
      </c>
      <c r="J6871" s="18">
        <f ca="1">SUM(INDIRECT(ADDRESS(ROW(F6871),COLUMN(F6871),4)):INDIRECT(ADDRESS(ROW(F6871)+N$5-1,COLUMN(F6871),4)))</f>
        <v>24500.000000000004</v>
      </c>
      <c r="K6871" s="18">
        <f t="shared" ca="1" si="2042"/>
        <v>0</v>
      </c>
      <c r="L6871" s="18">
        <f t="shared" ref="L6871:L6934" ca="1" si="2054">IF((E6871+K6870)&lt;J6871,N$2,0)</f>
        <v>0</v>
      </c>
      <c r="M6871" s="18">
        <f t="shared" ca="1" si="2038"/>
        <v>0</v>
      </c>
      <c r="N6871" s="34">
        <f t="shared" ca="1" si="2043"/>
        <v>20796.270773214121</v>
      </c>
      <c r="P6871" s="18">
        <f t="shared" ref="P6871:P6934" ca="1" si="2055">ABS(H6871)</f>
        <v>457.48563664134355</v>
      </c>
      <c r="Q6871" s="47">
        <f ca="1">SUM(L$15:L6871)-SUM(M$15:M6871)</f>
        <v>0</v>
      </c>
      <c r="R6871" s="47" t="str">
        <f t="shared" ref="R6871:R6934" ca="1" si="2056">ADDRESS(ROW(M6871)+$N$3+RANDBETWEEN(-$N$4,$N$4),COLUMN(M6871),4)</f>
        <v>M6874</v>
      </c>
      <c r="S6871" s="40">
        <f t="shared" ca="1" si="2044"/>
        <v>0</v>
      </c>
      <c r="T6871" s="46">
        <f t="shared" ca="1" si="2045"/>
        <v>93</v>
      </c>
      <c r="X6871" s="74">
        <f t="shared" ca="1" si="2046"/>
        <v>0.45748563664134356</v>
      </c>
      <c r="Y6871" s="75">
        <f t="shared" ca="1" si="2047"/>
        <v>0.45748563664134356</v>
      </c>
      <c r="Z6871" s="74">
        <f t="shared" ca="1" si="2048"/>
        <v>1.5800960504913057</v>
      </c>
      <c r="AA6871" s="76">
        <f t="shared" ca="1" si="2049"/>
        <v>457.48563664134355</v>
      </c>
      <c r="AB6871" s="76">
        <f t="shared" ca="1" si="2050"/>
        <v>1580.0960504913057</v>
      </c>
    </row>
    <row r="6872" spans="1:28" x14ac:dyDescent="0.25">
      <c r="A6872" s="2">
        <f t="shared" si="2051"/>
        <v>18</v>
      </c>
      <c r="B6872" s="16">
        <f ca="1">VLOOKUP(A6872,PERIODS!$O$4:$P$33,2,FALSE)</f>
        <v>3.5000000000000003E-2</v>
      </c>
      <c r="C6872" s="15"/>
      <c r="D6872" s="18">
        <v>5000</v>
      </c>
      <c r="E6872" s="34">
        <f t="shared" ca="1" si="2052"/>
        <v>20796.270773214121</v>
      </c>
      <c r="F6872" s="34">
        <f t="shared" ca="1" si="2053"/>
        <v>3500.0000000000005</v>
      </c>
      <c r="G6872" s="69">
        <f t="shared" ca="1" si="2039"/>
        <v>0</v>
      </c>
      <c r="H6872" s="34">
        <f t="shared" ca="1" si="2040"/>
        <v>788.6103554906864</v>
      </c>
      <c r="I6872" s="34">
        <f t="shared" ca="1" si="2041"/>
        <v>4288.6103554906867</v>
      </c>
      <c r="J6872" s="18">
        <f ca="1">SUM(INDIRECT(ADDRESS(ROW(F6872),COLUMN(F6872),4)):INDIRECT(ADDRESS(ROW(F6872)+N$5-1,COLUMN(F6872),4)))</f>
        <v>24500.000000000004</v>
      </c>
      <c r="K6872" s="18">
        <f t="shared" ca="1" si="2042"/>
        <v>16350</v>
      </c>
      <c r="L6872" s="18">
        <f t="shared" ca="1" si="2054"/>
        <v>16350</v>
      </c>
      <c r="M6872" s="18">
        <f t="shared" ca="1" si="2038"/>
        <v>0</v>
      </c>
      <c r="N6872" s="34">
        <f t="shared" ca="1" si="2043"/>
        <v>16507.660417723433</v>
      </c>
      <c r="P6872" s="18">
        <f t="shared" ca="1" si="2055"/>
        <v>788.6103554906864</v>
      </c>
      <c r="Q6872" s="47">
        <f ca="1">SUM(L$15:L6872)-SUM(M$15:M6872)</f>
        <v>16350</v>
      </c>
      <c r="R6872" s="47" t="str">
        <f t="shared" ca="1" si="2056"/>
        <v>M6875</v>
      </c>
      <c r="S6872" s="40">
        <f t="shared" ca="1" si="2044"/>
        <v>0</v>
      </c>
      <c r="T6872" s="46">
        <f t="shared" ca="1" si="2045"/>
        <v>3</v>
      </c>
      <c r="X6872" s="74">
        <f t="shared" ca="1" si="2046"/>
        <v>0.78861035549068637</v>
      </c>
      <c r="Y6872" s="75">
        <f t="shared" ca="1" si="2047"/>
        <v>0.78861035549068637</v>
      </c>
      <c r="Z6872" s="74">
        <f t="shared" ca="1" si="2048"/>
        <v>2.2003366150276884</v>
      </c>
      <c r="AA6872" s="76">
        <f t="shared" ca="1" si="2049"/>
        <v>788.6103554906864</v>
      </c>
      <c r="AB6872" s="76">
        <f t="shared" ca="1" si="2050"/>
        <v>2200.3366150276884</v>
      </c>
    </row>
    <row r="6873" spans="1:28" x14ac:dyDescent="0.25">
      <c r="A6873" s="2">
        <f t="shared" si="2051"/>
        <v>19</v>
      </c>
      <c r="B6873" s="16">
        <f ca="1">VLOOKUP(A6873,PERIODS!$O$4:$P$33,2,FALSE)</f>
        <v>3.5000000000000003E-2</v>
      </c>
      <c r="C6873" s="15"/>
      <c r="D6873" s="18">
        <v>5000</v>
      </c>
      <c r="E6873" s="34">
        <f t="shared" ca="1" si="2052"/>
        <v>16507.660417723433</v>
      </c>
      <c r="F6873" s="34">
        <f t="shared" ca="1" si="2053"/>
        <v>3500.0000000000005</v>
      </c>
      <c r="G6873" s="69">
        <f t="shared" ca="1" si="2039"/>
        <v>0</v>
      </c>
      <c r="H6873" s="34">
        <f t="shared" ca="1" si="2040"/>
        <v>67.003464634522246</v>
      </c>
      <c r="I6873" s="34">
        <f t="shared" ca="1" si="2041"/>
        <v>3567.0034646345225</v>
      </c>
      <c r="J6873" s="18">
        <f ca="1">SUM(INDIRECT(ADDRESS(ROW(F6873),COLUMN(F6873),4)):INDIRECT(ADDRESS(ROW(F6873)+N$5-1,COLUMN(F6873),4)))</f>
        <v>24500.000000000004</v>
      </c>
      <c r="K6873" s="18">
        <f t="shared" ca="1" si="2042"/>
        <v>16350</v>
      </c>
      <c r="L6873" s="18">
        <f t="shared" ca="1" si="2054"/>
        <v>0</v>
      </c>
      <c r="M6873" s="18">
        <f t="shared" ca="1" si="2038"/>
        <v>0</v>
      </c>
      <c r="N6873" s="34">
        <f t="shared" ca="1" si="2043"/>
        <v>12940.65695308891</v>
      </c>
      <c r="P6873" s="18">
        <f t="shared" ca="1" si="2055"/>
        <v>67.003464634522246</v>
      </c>
      <c r="Q6873" s="47">
        <f ca="1">SUM(L$15:L6873)-SUM(M$15:M6873)</f>
        <v>16350</v>
      </c>
      <c r="R6873" s="47" t="str">
        <f t="shared" ca="1" si="2056"/>
        <v>M6876</v>
      </c>
      <c r="S6873" s="40">
        <f t="shared" ca="1" si="2044"/>
        <v>0</v>
      </c>
      <c r="T6873" s="46">
        <f t="shared" ca="1" si="2045"/>
        <v>39</v>
      </c>
      <c r="X6873" s="74">
        <f t="shared" ca="1" si="2046"/>
        <v>6.7003464634522239E-2</v>
      </c>
      <c r="Y6873" s="75">
        <f t="shared" ca="1" si="2047"/>
        <v>6.7003464634522239E-2</v>
      </c>
      <c r="Z6873" s="74">
        <f t="shared" ca="1" si="2048"/>
        <v>1.0692991828990461</v>
      </c>
      <c r="AA6873" s="76">
        <f t="shared" ca="1" si="2049"/>
        <v>67.003464634522246</v>
      </c>
      <c r="AB6873" s="76">
        <f t="shared" ca="1" si="2050"/>
        <v>1069.2991828990462</v>
      </c>
    </row>
    <row r="6874" spans="1:28" x14ac:dyDescent="0.25">
      <c r="A6874" s="2">
        <f t="shared" si="2051"/>
        <v>20</v>
      </c>
      <c r="B6874" s="16">
        <f ca="1">VLOOKUP(A6874,PERIODS!$O$4:$P$33,2,FALSE)</f>
        <v>3.5000000000000003E-2</v>
      </c>
      <c r="C6874" s="15"/>
      <c r="D6874" s="18">
        <v>5000</v>
      </c>
      <c r="E6874" s="34">
        <f t="shared" ca="1" si="2052"/>
        <v>12940.65695308891</v>
      </c>
      <c r="F6874" s="34">
        <f t="shared" ca="1" si="2053"/>
        <v>3500.0000000000005</v>
      </c>
      <c r="G6874" s="69">
        <f t="shared" ca="1" si="2039"/>
        <v>0</v>
      </c>
      <c r="H6874" s="34">
        <f t="shared" ca="1" si="2040"/>
        <v>-0.24977844102331956</v>
      </c>
      <c r="I6874" s="34">
        <f t="shared" ca="1" si="2041"/>
        <v>3499.750221558977</v>
      </c>
      <c r="J6874" s="18">
        <f ca="1">SUM(INDIRECT(ADDRESS(ROW(F6874),COLUMN(F6874),4)):INDIRECT(ADDRESS(ROW(F6874)+N$5-1,COLUMN(F6874),4)))</f>
        <v>24500.000000000004</v>
      </c>
      <c r="K6874" s="18">
        <f t="shared" ca="1" si="2042"/>
        <v>16350</v>
      </c>
      <c r="L6874" s="18">
        <f t="shared" ca="1" si="2054"/>
        <v>0</v>
      </c>
      <c r="M6874" s="18">
        <f t="shared" ca="1" si="2038"/>
        <v>0</v>
      </c>
      <c r="N6874" s="34">
        <f t="shared" ca="1" si="2043"/>
        <v>9440.9067315299326</v>
      </c>
      <c r="P6874" s="18">
        <f t="shared" ca="1" si="2055"/>
        <v>0.24977844102331956</v>
      </c>
      <c r="Q6874" s="47">
        <f ca="1">SUM(L$15:L6874)-SUM(M$15:M6874)</f>
        <v>16350</v>
      </c>
      <c r="R6874" s="47" t="str">
        <f t="shared" ca="1" si="2056"/>
        <v>M6877</v>
      </c>
      <c r="S6874" s="40">
        <f t="shared" ca="1" si="2044"/>
        <v>0</v>
      </c>
      <c r="T6874" s="46">
        <f t="shared" ca="1" si="2045"/>
        <v>6</v>
      </c>
      <c r="X6874" s="74">
        <f t="shared" ca="1" si="2046"/>
        <v>-2.4977844102331957E-4</v>
      </c>
      <c r="Y6874" s="75">
        <f t="shared" ca="1" si="2047"/>
        <v>-2.4977844102331957E-4</v>
      </c>
      <c r="Z6874" s="74">
        <f t="shared" ca="1" si="2048"/>
        <v>0.99975025275101437</v>
      </c>
      <c r="AA6874" s="76">
        <f t="shared" ca="1" si="2049"/>
        <v>-0.24977844102331956</v>
      </c>
      <c r="AB6874" s="76">
        <f t="shared" ca="1" si="2050"/>
        <v>999.75025275101439</v>
      </c>
    </row>
    <row r="6875" spans="1:28" x14ac:dyDescent="0.25">
      <c r="A6875" s="2">
        <f t="shared" si="2051"/>
        <v>21</v>
      </c>
      <c r="B6875" s="16">
        <f ca="1">VLOOKUP(A6875,PERIODS!$O$4:$P$33,2,FALSE)</f>
        <v>3.5000000000000003E-2</v>
      </c>
      <c r="C6875" s="15"/>
      <c r="D6875" s="18">
        <v>5000</v>
      </c>
      <c r="E6875" s="34">
        <f t="shared" ca="1" si="2052"/>
        <v>9440.9067315299326</v>
      </c>
      <c r="F6875" s="34">
        <f t="shared" ca="1" si="2053"/>
        <v>3500.0000000000005</v>
      </c>
      <c r="G6875" s="69">
        <f t="shared" ca="1" si="2039"/>
        <v>0</v>
      </c>
      <c r="H6875" s="34">
        <f t="shared" ca="1" si="2040"/>
        <v>510.13383920493374</v>
      </c>
      <c r="I6875" s="34">
        <f t="shared" ca="1" si="2041"/>
        <v>4010.1338392049342</v>
      </c>
      <c r="J6875" s="18">
        <f ca="1">SUM(INDIRECT(ADDRESS(ROW(F6875),COLUMN(F6875),4)):INDIRECT(ADDRESS(ROW(F6875)+N$5-1,COLUMN(F6875),4)))</f>
        <v>24500.000000000004</v>
      </c>
      <c r="K6875" s="18">
        <f t="shared" ca="1" si="2042"/>
        <v>0</v>
      </c>
      <c r="L6875" s="18">
        <f t="shared" ca="1" si="2054"/>
        <v>0</v>
      </c>
      <c r="M6875" s="18">
        <f t="shared" ca="1" si="2038"/>
        <v>16350</v>
      </c>
      <c r="N6875" s="34">
        <f t="shared" ca="1" si="2043"/>
        <v>21780.772892324996</v>
      </c>
      <c r="P6875" s="18">
        <f t="shared" ca="1" si="2055"/>
        <v>510.13383920493374</v>
      </c>
      <c r="Q6875" s="47">
        <f ca="1">SUM(L$15:L6875)-SUM(M$15:M6875)</f>
        <v>0</v>
      </c>
      <c r="R6875" s="47" t="str">
        <f t="shared" ca="1" si="2056"/>
        <v>M6878</v>
      </c>
      <c r="S6875" s="40">
        <f t="shared" ca="1" si="2044"/>
        <v>0</v>
      </c>
      <c r="T6875" s="46">
        <f t="shared" ca="1" si="2045"/>
        <v>39</v>
      </c>
      <c r="X6875" s="74">
        <f t="shared" ca="1" si="2046"/>
        <v>0.51013383920493371</v>
      </c>
      <c r="Y6875" s="75">
        <f t="shared" ca="1" si="2047"/>
        <v>0.51013383920493371</v>
      </c>
      <c r="Z6875" s="74">
        <f t="shared" ca="1" si="2048"/>
        <v>1.665514091111191</v>
      </c>
      <c r="AA6875" s="76">
        <f t="shared" ca="1" si="2049"/>
        <v>510.13383920493374</v>
      </c>
      <c r="AB6875" s="76">
        <f t="shared" ca="1" si="2050"/>
        <v>1665.514091111191</v>
      </c>
    </row>
    <row r="6876" spans="1:28" x14ac:dyDescent="0.25">
      <c r="A6876" s="2">
        <f t="shared" si="2051"/>
        <v>22</v>
      </c>
      <c r="B6876" s="16">
        <f ca="1">VLOOKUP(A6876,PERIODS!$O$4:$P$33,2,FALSE)</f>
        <v>3.5000000000000003E-2</v>
      </c>
      <c r="C6876" s="15"/>
      <c r="D6876" s="18">
        <v>5000</v>
      </c>
      <c r="E6876" s="34">
        <f t="shared" ca="1" si="2052"/>
        <v>21780.772892324996</v>
      </c>
      <c r="F6876" s="34">
        <f t="shared" ca="1" si="2053"/>
        <v>3500.0000000000005</v>
      </c>
      <c r="G6876" s="69">
        <f t="shared" ca="1" si="2039"/>
        <v>0</v>
      </c>
      <c r="H6876" s="34">
        <f t="shared" ca="1" si="2040"/>
        <v>23.894268473138016</v>
      </c>
      <c r="I6876" s="34">
        <f t="shared" ca="1" si="2041"/>
        <v>3523.8942684731383</v>
      </c>
      <c r="J6876" s="18">
        <f ca="1">SUM(INDIRECT(ADDRESS(ROW(F6876),COLUMN(F6876),4)):INDIRECT(ADDRESS(ROW(F6876)+N$5-1,COLUMN(F6876),4)))</f>
        <v>25000.000000000004</v>
      </c>
      <c r="K6876" s="18">
        <f t="shared" ca="1" si="2042"/>
        <v>16350</v>
      </c>
      <c r="L6876" s="18">
        <f t="shared" ca="1" si="2054"/>
        <v>16350</v>
      </c>
      <c r="M6876" s="18">
        <f t="shared" ca="1" si="2038"/>
        <v>0</v>
      </c>
      <c r="N6876" s="34">
        <f t="shared" ca="1" si="2043"/>
        <v>18256.878623851859</v>
      </c>
      <c r="P6876" s="18">
        <f t="shared" ca="1" si="2055"/>
        <v>23.894268473138016</v>
      </c>
      <c r="Q6876" s="47">
        <f ca="1">SUM(L$15:L6876)-SUM(M$15:M6876)</f>
        <v>16350</v>
      </c>
      <c r="R6876" s="47" t="str">
        <f t="shared" ca="1" si="2056"/>
        <v>M6879</v>
      </c>
      <c r="S6876" s="40">
        <f t="shared" ca="1" si="2044"/>
        <v>0</v>
      </c>
      <c r="T6876" s="46">
        <f t="shared" ca="1" si="2045"/>
        <v>65</v>
      </c>
      <c r="X6876" s="74">
        <f t="shared" ca="1" si="2046"/>
        <v>2.3894268473138015E-2</v>
      </c>
      <c r="Y6876" s="75">
        <f t="shared" ca="1" si="2047"/>
        <v>2.3894268473138015E-2</v>
      </c>
      <c r="Z6876" s="74">
        <f t="shared" ca="1" si="2048"/>
        <v>1.0241820238365098</v>
      </c>
      <c r="AA6876" s="76">
        <f t="shared" ca="1" si="2049"/>
        <v>23.894268473138016</v>
      </c>
      <c r="AB6876" s="76">
        <f t="shared" ca="1" si="2050"/>
        <v>1024.1820238365099</v>
      </c>
    </row>
    <row r="6877" spans="1:28" x14ac:dyDescent="0.25">
      <c r="A6877" s="2">
        <f t="shared" si="2051"/>
        <v>23</v>
      </c>
      <c r="B6877" s="16">
        <f ca="1">VLOOKUP(A6877,PERIODS!$O$4:$P$33,2,FALSE)</f>
        <v>3.5000000000000003E-2</v>
      </c>
      <c r="C6877" s="15"/>
      <c r="D6877" s="18">
        <v>5000</v>
      </c>
      <c r="E6877" s="34">
        <f t="shared" ca="1" si="2052"/>
        <v>18256.878623851859</v>
      </c>
      <c r="F6877" s="34">
        <f t="shared" ca="1" si="2053"/>
        <v>3500.0000000000005</v>
      </c>
      <c r="G6877" s="69">
        <f t="shared" ca="1" si="2039"/>
        <v>0</v>
      </c>
      <c r="H6877" s="34">
        <f t="shared" ca="1" si="2040"/>
        <v>790.45040727125217</v>
      </c>
      <c r="I6877" s="34">
        <f t="shared" ca="1" si="2041"/>
        <v>4290.4504072712525</v>
      </c>
      <c r="J6877" s="18">
        <f ca="1">SUM(INDIRECT(ADDRESS(ROW(F6877),COLUMN(F6877),4)):INDIRECT(ADDRESS(ROW(F6877)+N$5-1,COLUMN(F6877),4)))</f>
        <v>25500.000000000004</v>
      </c>
      <c r="K6877" s="18">
        <f t="shared" ca="1" si="2042"/>
        <v>16350</v>
      </c>
      <c r="L6877" s="18">
        <f t="shared" ca="1" si="2054"/>
        <v>0</v>
      </c>
      <c r="M6877" s="18">
        <f t="shared" ca="1" si="2038"/>
        <v>0</v>
      </c>
      <c r="N6877" s="34">
        <f t="shared" ca="1" si="2043"/>
        <v>13966.428216580607</v>
      </c>
      <c r="P6877" s="18">
        <f t="shared" ca="1" si="2055"/>
        <v>790.45040727125217</v>
      </c>
      <c r="Q6877" s="47">
        <f ca="1">SUM(L$15:L6877)-SUM(M$15:M6877)</f>
        <v>16350</v>
      </c>
      <c r="R6877" s="47" t="str">
        <f t="shared" ca="1" si="2056"/>
        <v>M6880</v>
      </c>
      <c r="S6877" s="40">
        <f t="shared" ca="1" si="2044"/>
        <v>0</v>
      </c>
      <c r="T6877" s="46">
        <f t="shared" ca="1" si="2045"/>
        <v>91</v>
      </c>
      <c r="X6877" s="74">
        <f t="shared" ca="1" si="2046"/>
        <v>0.79045040727125215</v>
      </c>
      <c r="Y6877" s="75">
        <f t="shared" ca="1" si="2047"/>
        <v>0.79045040727125215</v>
      </c>
      <c r="Z6877" s="74">
        <f t="shared" ca="1" si="2048"/>
        <v>2.2043890755592241</v>
      </c>
      <c r="AA6877" s="76">
        <f t="shared" ca="1" si="2049"/>
        <v>790.45040727125217</v>
      </c>
      <c r="AB6877" s="76">
        <f t="shared" ca="1" si="2050"/>
        <v>2204.3890755592242</v>
      </c>
    </row>
    <row r="6878" spans="1:28" x14ac:dyDescent="0.25">
      <c r="A6878" s="2">
        <f t="shared" si="2051"/>
        <v>24</v>
      </c>
      <c r="B6878" s="16">
        <f ca="1">VLOOKUP(A6878,PERIODS!$O$4:$P$33,2,FALSE)</f>
        <v>3.5000000000000003E-2</v>
      </c>
      <c r="C6878" s="15"/>
      <c r="D6878" s="18">
        <v>5000</v>
      </c>
      <c r="E6878" s="34">
        <f t="shared" ca="1" si="2052"/>
        <v>13966.428216580607</v>
      </c>
      <c r="F6878" s="34">
        <f t="shared" ca="1" si="2053"/>
        <v>3500.0000000000005</v>
      </c>
      <c r="G6878" s="69">
        <f t="shared" ca="1" si="2039"/>
        <v>0</v>
      </c>
      <c r="H6878" s="34">
        <f t="shared" ca="1" si="2040"/>
        <v>784.84748493555128</v>
      </c>
      <c r="I6878" s="34">
        <f t="shared" ca="1" si="2041"/>
        <v>4284.8474849355516</v>
      </c>
      <c r="J6878" s="18">
        <f ca="1">SUM(INDIRECT(ADDRESS(ROW(F6878),COLUMN(F6878),4)):INDIRECT(ADDRESS(ROW(F6878)+N$5-1,COLUMN(F6878),4)))</f>
        <v>26000</v>
      </c>
      <c r="K6878" s="18">
        <f t="shared" ca="1" si="2042"/>
        <v>16350</v>
      </c>
      <c r="L6878" s="18">
        <f t="shared" ca="1" si="2054"/>
        <v>0</v>
      </c>
      <c r="M6878" s="18">
        <f t="shared" ca="1" si="2038"/>
        <v>0</v>
      </c>
      <c r="N6878" s="34">
        <f t="shared" ca="1" si="2043"/>
        <v>9681.5807316450555</v>
      </c>
      <c r="P6878" s="18">
        <f t="shared" ca="1" si="2055"/>
        <v>784.84748493555128</v>
      </c>
      <c r="Q6878" s="47">
        <f ca="1">SUM(L$15:L6878)-SUM(M$15:M6878)</f>
        <v>16350</v>
      </c>
      <c r="R6878" s="47" t="str">
        <f t="shared" ca="1" si="2056"/>
        <v>M6881</v>
      </c>
      <c r="S6878" s="40">
        <f t="shared" ca="1" si="2044"/>
        <v>0</v>
      </c>
      <c r="T6878" s="46">
        <f t="shared" ca="1" si="2045"/>
        <v>68</v>
      </c>
      <c r="X6878" s="74">
        <f t="shared" ca="1" si="2046"/>
        <v>0.78484748493555123</v>
      </c>
      <c r="Y6878" s="75">
        <f t="shared" ca="1" si="2047"/>
        <v>0.78484748493555123</v>
      </c>
      <c r="Z6878" s="74">
        <f t="shared" ca="1" si="2048"/>
        <v>2.1920725911446746</v>
      </c>
      <c r="AA6878" s="76">
        <f t="shared" ca="1" si="2049"/>
        <v>784.84748493555128</v>
      </c>
      <c r="AB6878" s="76">
        <f t="shared" ca="1" si="2050"/>
        <v>2192.0725911446748</v>
      </c>
    </row>
    <row r="6879" spans="1:28" x14ac:dyDescent="0.25">
      <c r="A6879" s="2">
        <f t="shared" si="2051"/>
        <v>25</v>
      </c>
      <c r="B6879" s="16">
        <f ca="1">VLOOKUP(A6879,PERIODS!$O$4:$P$33,2,FALSE)</f>
        <v>3.5000000000000003E-2</v>
      </c>
      <c r="C6879" s="15"/>
      <c r="D6879" s="18">
        <v>5000</v>
      </c>
      <c r="E6879" s="34">
        <f t="shared" ca="1" si="2052"/>
        <v>9681.5807316450555</v>
      </c>
      <c r="F6879" s="34">
        <f t="shared" ca="1" si="2053"/>
        <v>3500.0000000000005</v>
      </c>
      <c r="G6879" s="69">
        <f t="shared" ca="1" si="2039"/>
        <v>0</v>
      </c>
      <c r="H6879" s="34">
        <f t="shared" ca="1" si="2040"/>
        <v>-465.84770642717427</v>
      </c>
      <c r="I6879" s="34">
        <f t="shared" ca="1" si="2041"/>
        <v>3034.1522935728262</v>
      </c>
      <c r="J6879" s="18">
        <f ca="1">SUM(INDIRECT(ADDRESS(ROW(F6879),COLUMN(F6879),4)):INDIRECT(ADDRESS(ROW(F6879)+N$5-1,COLUMN(F6879),4)))</f>
        <v>24900</v>
      </c>
      <c r="K6879" s="18">
        <f t="shared" ca="1" si="2042"/>
        <v>0</v>
      </c>
      <c r="L6879" s="18">
        <f t="shared" ca="1" si="2054"/>
        <v>0</v>
      </c>
      <c r="M6879" s="18">
        <f t="shared" ca="1" si="2038"/>
        <v>16350</v>
      </c>
      <c r="N6879" s="34">
        <f t="shared" ca="1" si="2043"/>
        <v>22997.428438072231</v>
      </c>
      <c r="P6879" s="18">
        <f t="shared" ca="1" si="2055"/>
        <v>465.84770642717427</v>
      </c>
      <c r="Q6879" s="47">
        <f ca="1">SUM(L$15:L6879)-SUM(M$15:M6879)</f>
        <v>0</v>
      </c>
      <c r="R6879" s="47" t="str">
        <f t="shared" ca="1" si="2056"/>
        <v>M6882</v>
      </c>
      <c r="S6879" s="40">
        <f t="shared" ca="1" si="2044"/>
        <v>0</v>
      </c>
      <c r="T6879" s="46">
        <f t="shared" ca="1" si="2045"/>
        <v>11</v>
      </c>
      <c r="X6879" s="74">
        <f t="shared" ca="1" si="2046"/>
        <v>-0.46584770642717427</v>
      </c>
      <c r="Y6879" s="75">
        <f t="shared" ca="1" si="2047"/>
        <v>-0.46584770642717427</v>
      </c>
      <c r="Z6879" s="74">
        <f t="shared" ca="1" si="2048"/>
        <v>0.62760285665096438</v>
      </c>
      <c r="AA6879" s="76">
        <f t="shared" ca="1" si="2049"/>
        <v>-465.84770642717427</v>
      </c>
      <c r="AB6879" s="76">
        <f t="shared" ca="1" si="2050"/>
        <v>627.60285665096433</v>
      </c>
    </row>
    <row r="6880" spans="1:28" x14ac:dyDescent="0.25">
      <c r="A6880" s="2">
        <f t="shared" si="2051"/>
        <v>26</v>
      </c>
      <c r="B6880" s="16">
        <f ca="1">VLOOKUP(A6880,PERIODS!$O$4:$P$33,2,FALSE)</f>
        <v>3.5000000000000003E-2</v>
      </c>
      <c r="C6880" s="15"/>
      <c r="D6880" s="18">
        <v>5000</v>
      </c>
      <c r="E6880" s="34">
        <f t="shared" ca="1" si="2052"/>
        <v>22997.428438072231</v>
      </c>
      <c r="F6880" s="34">
        <f t="shared" ca="1" si="2053"/>
        <v>3500.0000000000005</v>
      </c>
      <c r="G6880" s="69">
        <f t="shared" ca="1" si="2039"/>
        <v>0</v>
      </c>
      <c r="H6880" s="34">
        <f t="shared" ca="1" si="2040"/>
        <v>-1527.2047541593372</v>
      </c>
      <c r="I6880" s="34">
        <f t="shared" ca="1" si="2041"/>
        <v>1972.7952458406633</v>
      </c>
      <c r="J6880" s="18">
        <f ca="1">SUM(INDIRECT(ADDRESS(ROW(F6880),COLUMN(F6880),4)):INDIRECT(ADDRESS(ROW(F6880)+N$5-1,COLUMN(F6880),4)))</f>
        <v>23900</v>
      </c>
      <c r="K6880" s="18">
        <f t="shared" ca="1" si="2042"/>
        <v>16350</v>
      </c>
      <c r="L6880" s="18">
        <f t="shared" ca="1" si="2054"/>
        <v>16350</v>
      </c>
      <c r="M6880" s="18">
        <f t="shared" ca="1" si="2038"/>
        <v>0</v>
      </c>
      <c r="N6880" s="34">
        <f t="shared" ca="1" si="2043"/>
        <v>21024.633192231569</v>
      </c>
      <c r="P6880" s="18">
        <f t="shared" ca="1" si="2055"/>
        <v>1527.2047541593372</v>
      </c>
      <c r="Q6880" s="47">
        <f ca="1">SUM(L$15:L6880)-SUM(M$15:M6880)</f>
        <v>16350</v>
      </c>
      <c r="R6880" s="47" t="str">
        <f t="shared" ca="1" si="2056"/>
        <v>M6883</v>
      </c>
      <c r="S6880" s="40">
        <f t="shared" ca="1" si="2044"/>
        <v>0</v>
      </c>
      <c r="T6880" s="46">
        <f t="shared" ca="1" si="2045"/>
        <v>95</v>
      </c>
      <c r="X6880" s="74">
        <f t="shared" ca="1" si="2046"/>
        <v>-1.5272047541593372</v>
      </c>
      <c r="Y6880" s="75">
        <f t="shared" ca="1" si="2047"/>
        <v>-1.5272047541593372</v>
      </c>
      <c r="Z6880" s="74">
        <f t="shared" ca="1" si="2048"/>
        <v>0.21714178446799842</v>
      </c>
      <c r="AA6880" s="76">
        <f t="shared" ca="1" si="2049"/>
        <v>-1527.2047541593372</v>
      </c>
      <c r="AB6880" s="76">
        <f t="shared" ca="1" si="2050"/>
        <v>217.14178446799843</v>
      </c>
    </row>
    <row r="6881" spans="1:28" x14ac:dyDescent="0.25">
      <c r="A6881" s="2">
        <f t="shared" si="2051"/>
        <v>27</v>
      </c>
      <c r="B6881" s="16">
        <f ca="1">VLOOKUP(A6881,PERIODS!$O$4:$P$33,2,FALSE)</f>
        <v>3.5000000000000003E-2</v>
      </c>
      <c r="C6881" s="15"/>
      <c r="D6881" s="18">
        <v>5000</v>
      </c>
      <c r="E6881" s="34">
        <f t="shared" ca="1" si="2052"/>
        <v>21024.633192231569</v>
      </c>
      <c r="F6881" s="34">
        <f t="shared" ca="1" si="2053"/>
        <v>3500.0000000000005</v>
      </c>
      <c r="G6881" s="69">
        <f t="shared" ca="1" si="2039"/>
        <v>0</v>
      </c>
      <c r="H6881" s="34">
        <f t="shared" ca="1" si="2040"/>
        <v>174.54643521088079</v>
      </c>
      <c r="I6881" s="34">
        <f t="shared" ca="1" si="2041"/>
        <v>3674.5464352108811</v>
      </c>
      <c r="J6881" s="18">
        <f ca="1">SUM(INDIRECT(ADDRESS(ROW(F6881),COLUMN(F6881),4)):INDIRECT(ADDRESS(ROW(F6881)+N$5-1,COLUMN(F6881),4)))</f>
        <v>22900</v>
      </c>
      <c r="K6881" s="18">
        <f t="shared" ca="1" si="2042"/>
        <v>16350</v>
      </c>
      <c r="L6881" s="18">
        <f t="shared" ca="1" si="2054"/>
        <v>0</v>
      </c>
      <c r="M6881" s="18">
        <f t="shared" ca="1" si="2038"/>
        <v>0</v>
      </c>
      <c r="N6881" s="34">
        <f t="shared" ca="1" si="2043"/>
        <v>17350.08675702069</v>
      </c>
      <c r="P6881" s="18">
        <f t="shared" ca="1" si="2055"/>
        <v>174.54643521088079</v>
      </c>
      <c r="Q6881" s="47">
        <f ca="1">SUM(L$15:L6881)-SUM(M$15:M6881)</f>
        <v>16350</v>
      </c>
      <c r="R6881" s="47" t="str">
        <f t="shared" ca="1" si="2056"/>
        <v>M6884</v>
      </c>
      <c r="S6881" s="40">
        <f t="shared" ca="1" si="2044"/>
        <v>0</v>
      </c>
      <c r="T6881" s="46">
        <f t="shared" ca="1" si="2045"/>
        <v>91</v>
      </c>
      <c r="X6881" s="74">
        <f t="shared" ca="1" si="2046"/>
        <v>0.17454643521088078</v>
      </c>
      <c r="Y6881" s="75">
        <f t="shared" ca="1" si="2047"/>
        <v>0.17454643521088078</v>
      </c>
      <c r="Z6881" s="74">
        <f t="shared" ca="1" si="2048"/>
        <v>1.1907060317870002</v>
      </c>
      <c r="AA6881" s="76">
        <f t="shared" ca="1" si="2049"/>
        <v>174.54643521088079</v>
      </c>
      <c r="AB6881" s="76">
        <f t="shared" ca="1" si="2050"/>
        <v>1190.7060317870003</v>
      </c>
    </row>
    <row r="6882" spans="1:28" x14ac:dyDescent="0.25">
      <c r="A6882" s="2">
        <f t="shared" si="2051"/>
        <v>28</v>
      </c>
      <c r="B6882" s="16">
        <f ca="1">VLOOKUP(A6882,PERIODS!$O$4:$P$33,2,FALSE)</f>
        <v>0.04</v>
      </c>
      <c r="C6882" s="15"/>
      <c r="D6882" s="18">
        <v>5000</v>
      </c>
      <c r="E6882" s="34">
        <f t="shared" ca="1" si="2052"/>
        <v>17350.08675702069</v>
      </c>
      <c r="F6882" s="34">
        <f t="shared" ca="1" si="2053"/>
        <v>4000</v>
      </c>
      <c r="G6882" s="69">
        <f t="shared" ca="1" si="2039"/>
        <v>0</v>
      </c>
      <c r="H6882" s="34">
        <f t="shared" ca="1" si="2040"/>
        <v>419.67108546283703</v>
      </c>
      <c r="I6882" s="34">
        <f t="shared" ca="1" si="2041"/>
        <v>4419.6710854628373</v>
      </c>
      <c r="J6882" s="18">
        <f ca="1">SUM(INDIRECT(ADDRESS(ROW(F6882),COLUMN(F6882),4)):INDIRECT(ADDRESS(ROW(F6882)+N$5-1,COLUMN(F6882),4)))</f>
        <v>21900</v>
      </c>
      <c r="K6882" s="18">
        <f t="shared" ca="1" si="2042"/>
        <v>16350</v>
      </c>
      <c r="L6882" s="18">
        <f t="shared" ca="1" si="2054"/>
        <v>0</v>
      </c>
      <c r="M6882" s="18">
        <f t="shared" ca="1" si="2038"/>
        <v>0</v>
      </c>
      <c r="N6882" s="34">
        <f t="shared" ca="1" si="2043"/>
        <v>12930.415671557854</v>
      </c>
      <c r="P6882" s="18">
        <f t="shared" ca="1" si="2055"/>
        <v>419.67108546283703</v>
      </c>
      <c r="Q6882" s="47">
        <f ca="1">SUM(L$15:L6882)-SUM(M$15:M6882)</f>
        <v>16350</v>
      </c>
      <c r="R6882" s="47" t="str">
        <f t="shared" ca="1" si="2056"/>
        <v>M6885</v>
      </c>
      <c r="S6882" s="40">
        <f t="shared" ca="1" si="2044"/>
        <v>0</v>
      </c>
      <c r="T6882" s="46">
        <f t="shared" ca="1" si="2045"/>
        <v>9</v>
      </c>
      <c r="X6882" s="74">
        <f t="shared" ca="1" si="2046"/>
        <v>0.41967108546283705</v>
      </c>
      <c r="Y6882" s="75">
        <f t="shared" ca="1" si="2047"/>
        <v>0.41967108546283705</v>
      </c>
      <c r="Z6882" s="74">
        <f t="shared" ca="1" si="2048"/>
        <v>1.5214610426554949</v>
      </c>
      <c r="AA6882" s="76">
        <f t="shared" ca="1" si="2049"/>
        <v>419.67108546283703</v>
      </c>
      <c r="AB6882" s="76">
        <f t="shared" ca="1" si="2050"/>
        <v>1521.4610426554948</v>
      </c>
    </row>
    <row r="6883" spans="1:28" x14ac:dyDescent="0.25">
      <c r="A6883" s="2">
        <f t="shared" si="2051"/>
        <v>29</v>
      </c>
      <c r="B6883" s="16">
        <f ca="1">VLOOKUP(A6883,PERIODS!$O$4:$P$33,2,FALSE)</f>
        <v>0.04</v>
      </c>
      <c r="C6883" s="15"/>
      <c r="D6883" s="18">
        <v>5000</v>
      </c>
      <c r="E6883" s="34">
        <f t="shared" ca="1" si="2052"/>
        <v>12930.415671557854</v>
      </c>
      <c r="F6883" s="34">
        <f t="shared" ca="1" si="2053"/>
        <v>4000</v>
      </c>
      <c r="G6883" s="69">
        <f t="shared" ca="1" si="2039"/>
        <v>0</v>
      </c>
      <c r="H6883" s="34">
        <f t="shared" ca="1" si="2040"/>
        <v>577.69470268563862</v>
      </c>
      <c r="I6883" s="34">
        <f t="shared" ca="1" si="2041"/>
        <v>4577.6947026856387</v>
      </c>
      <c r="J6883" s="18">
        <f ca="1">SUM(INDIRECT(ADDRESS(ROW(F6883),COLUMN(F6883),4)):INDIRECT(ADDRESS(ROW(F6883)+N$5-1,COLUMN(F6883),4)))</f>
        <v>21200</v>
      </c>
      <c r="K6883" s="18">
        <f t="shared" ca="1" si="2042"/>
        <v>0</v>
      </c>
      <c r="L6883" s="18">
        <f t="shared" ca="1" si="2054"/>
        <v>0</v>
      </c>
      <c r="M6883" s="18">
        <f t="shared" ca="1" si="2038"/>
        <v>16350</v>
      </c>
      <c r="N6883" s="34">
        <f t="shared" ca="1" si="2043"/>
        <v>24702.720968872214</v>
      </c>
      <c r="P6883" s="18">
        <f t="shared" ca="1" si="2055"/>
        <v>577.69470268563862</v>
      </c>
      <c r="Q6883" s="47">
        <f ca="1">SUM(L$15:L6883)-SUM(M$15:M6883)</f>
        <v>0</v>
      </c>
      <c r="R6883" s="47" t="str">
        <f t="shared" ca="1" si="2056"/>
        <v>M6886</v>
      </c>
      <c r="S6883" s="40">
        <f t="shared" ca="1" si="2044"/>
        <v>0</v>
      </c>
      <c r="T6883" s="46">
        <f t="shared" ca="1" si="2045"/>
        <v>2</v>
      </c>
      <c r="X6883" s="74">
        <f t="shared" ca="1" si="2046"/>
        <v>0.57769470268563861</v>
      </c>
      <c r="Y6883" s="75">
        <f t="shared" ca="1" si="2047"/>
        <v>0.57769470268563861</v>
      </c>
      <c r="Z6883" s="74">
        <f t="shared" ca="1" si="2048"/>
        <v>1.7819258233650339</v>
      </c>
      <c r="AA6883" s="76">
        <f t="shared" ca="1" si="2049"/>
        <v>577.69470268563862</v>
      </c>
      <c r="AB6883" s="76">
        <f t="shared" ca="1" si="2050"/>
        <v>1781.9258233650339</v>
      </c>
    </row>
    <row r="6884" spans="1:28" x14ac:dyDescent="0.25">
      <c r="A6884" s="2">
        <f t="shared" si="2051"/>
        <v>30</v>
      </c>
      <c r="B6884" s="16">
        <f ca="1">VLOOKUP(A6884,PERIODS!$O$4:$P$33,2,FALSE)</f>
        <v>0.04</v>
      </c>
      <c r="C6884" s="15"/>
      <c r="D6884" s="18">
        <v>5000</v>
      </c>
      <c r="E6884" s="34">
        <f t="shared" ca="1" si="2052"/>
        <v>24702.720968872214</v>
      </c>
      <c r="F6884" s="34">
        <f t="shared" ca="1" si="2053"/>
        <v>4000</v>
      </c>
      <c r="G6884" s="69">
        <f t="shared" ca="1" si="2039"/>
        <v>0</v>
      </c>
      <c r="H6884" s="34">
        <f t="shared" ca="1" si="2040"/>
        <v>403.01996814885183</v>
      </c>
      <c r="I6884" s="34">
        <f t="shared" ca="1" si="2041"/>
        <v>4403.0199681488521</v>
      </c>
      <c r="J6884" s="18">
        <f ca="1">SUM(INDIRECT(ADDRESS(ROW(F6884),COLUMN(F6884),4)):INDIRECT(ADDRESS(ROW(F6884)+N$5-1,COLUMN(F6884),4)))</f>
        <v>20500</v>
      </c>
      <c r="K6884" s="18">
        <f t="shared" ca="1" si="2042"/>
        <v>0</v>
      </c>
      <c r="L6884" s="18">
        <f t="shared" ca="1" si="2054"/>
        <v>0</v>
      </c>
      <c r="M6884" s="18">
        <f t="shared" ca="1" si="2038"/>
        <v>0</v>
      </c>
      <c r="N6884" s="34">
        <f t="shared" ca="1" si="2043"/>
        <v>20299.701000723362</v>
      </c>
      <c r="P6884" s="18">
        <f t="shared" ca="1" si="2055"/>
        <v>403.01996814885183</v>
      </c>
      <c r="Q6884" s="47">
        <f ca="1">SUM(L$15:L6884)-SUM(M$15:M6884)</f>
        <v>0</v>
      </c>
      <c r="R6884" s="47" t="str">
        <f t="shared" ca="1" si="2056"/>
        <v>M6887</v>
      </c>
      <c r="S6884" s="40">
        <f t="shared" ca="1" si="2044"/>
        <v>0</v>
      </c>
      <c r="T6884" s="46">
        <f t="shared" ca="1" si="2045"/>
        <v>74</v>
      </c>
      <c r="X6884" s="74">
        <f t="shared" ca="1" si="2046"/>
        <v>0.40301996814885183</v>
      </c>
      <c r="Y6884" s="75">
        <f t="shared" ca="1" si="2047"/>
        <v>0.40301996814885183</v>
      </c>
      <c r="Z6884" s="74">
        <f t="shared" ca="1" si="2048"/>
        <v>1.4963367704406343</v>
      </c>
      <c r="AA6884" s="76">
        <f t="shared" ca="1" si="2049"/>
        <v>403.01996814885183</v>
      </c>
      <c r="AB6884" s="76">
        <f t="shared" ca="1" si="2050"/>
        <v>1496.3367704406344</v>
      </c>
    </row>
    <row r="6885" spans="1:28" x14ac:dyDescent="0.25">
      <c r="A6885" s="2">
        <f t="shared" si="2051"/>
        <v>1</v>
      </c>
      <c r="B6885" s="16">
        <f ca="1">VLOOKUP(A6885,PERIODS!$O$4:$P$33,2,FALSE)</f>
        <v>2.4E-2</v>
      </c>
      <c r="C6885" s="15"/>
      <c r="D6885" s="18">
        <v>5000</v>
      </c>
      <c r="E6885" s="34">
        <f t="shared" ca="1" si="2052"/>
        <v>20299.701000723362</v>
      </c>
      <c r="F6885" s="34">
        <f t="shared" ca="1" si="2053"/>
        <v>2400</v>
      </c>
      <c r="G6885" s="69">
        <f t="shared" ca="1" si="2039"/>
        <v>0</v>
      </c>
      <c r="H6885" s="34">
        <f t="shared" ca="1" si="2040"/>
        <v>305.60622316428498</v>
      </c>
      <c r="I6885" s="34">
        <f t="shared" ca="1" si="2041"/>
        <v>2705.606223164285</v>
      </c>
      <c r="J6885" s="18">
        <f ca="1">SUM(INDIRECT(ADDRESS(ROW(F6885),COLUMN(F6885),4)):INDIRECT(ADDRESS(ROW(F6885)+N$5-1,COLUMN(F6885),4)))</f>
        <v>19800</v>
      </c>
      <c r="K6885" s="18">
        <f t="shared" ca="1" si="2042"/>
        <v>0</v>
      </c>
      <c r="L6885" s="18">
        <f t="shared" ca="1" si="2054"/>
        <v>0</v>
      </c>
      <c r="M6885" s="18">
        <f t="shared" ca="1" si="2038"/>
        <v>0</v>
      </c>
      <c r="N6885" s="34">
        <f t="shared" ca="1" si="2043"/>
        <v>17594.094777559076</v>
      </c>
      <c r="P6885" s="18">
        <f t="shared" ca="1" si="2055"/>
        <v>305.60622316428498</v>
      </c>
      <c r="Q6885" s="47">
        <f ca="1">SUM(L$15:L6885)-SUM(M$15:M6885)</f>
        <v>0</v>
      </c>
      <c r="R6885" s="47" t="str">
        <f t="shared" ca="1" si="2056"/>
        <v>M6888</v>
      </c>
      <c r="S6885" s="40">
        <f t="shared" ca="1" si="2044"/>
        <v>0</v>
      </c>
      <c r="T6885" s="46">
        <f t="shared" ca="1" si="2045"/>
        <v>34</v>
      </c>
      <c r="X6885" s="74">
        <f t="shared" ca="1" si="2046"/>
        <v>0.30560622316428498</v>
      </c>
      <c r="Y6885" s="75">
        <f t="shared" ca="1" si="2047"/>
        <v>0.30560622316428498</v>
      </c>
      <c r="Z6885" s="74">
        <f t="shared" ca="1" si="2048"/>
        <v>1.3574476698429465</v>
      </c>
      <c r="AA6885" s="76">
        <f t="shared" ca="1" si="2049"/>
        <v>305.60622316428498</v>
      </c>
      <c r="AB6885" s="76">
        <f t="shared" ca="1" si="2050"/>
        <v>1357.4476698429464</v>
      </c>
    </row>
    <row r="6886" spans="1:28" x14ac:dyDescent="0.25">
      <c r="A6886" s="2">
        <f t="shared" si="2051"/>
        <v>2</v>
      </c>
      <c r="B6886" s="16">
        <f ca="1">VLOOKUP(A6886,PERIODS!$O$4:$P$33,2,FALSE)</f>
        <v>2.5000000000000001E-2</v>
      </c>
      <c r="C6886" s="15"/>
      <c r="D6886" s="18">
        <v>5000</v>
      </c>
      <c r="E6886" s="34">
        <f t="shared" ca="1" si="2052"/>
        <v>17594.094777559076</v>
      </c>
      <c r="F6886" s="34">
        <f t="shared" ca="1" si="2053"/>
        <v>2500</v>
      </c>
      <c r="G6886" s="69">
        <f t="shared" ca="1" si="2039"/>
        <v>0</v>
      </c>
      <c r="H6886" s="34">
        <f t="shared" ca="1" si="2040"/>
        <v>-2044.7057896827343</v>
      </c>
      <c r="I6886" s="34">
        <f t="shared" ca="1" si="2041"/>
        <v>455.29421031726565</v>
      </c>
      <c r="J6886" s="18">
        <f ca="1">SUM(INDIRECT(ADDRESS(ROW(F6886),COLUMN(F6886),4)):INDIRECT(ADDRESS(ROW(F6886)+N$5-1,COLUMN(F6886),4)))</f>
        <v>20700</v>
      </c>
      <c r="K6886" s="18">
        <f t="shared" ca="1" si="2042"/>
        <v>16350</v>
      </c>
      <c r="L6886" s="18">
        <f t="shared" ca="1" si="2054"/>
        <v>16350</v>
      </c>
      <c r="M6886" s="18">
        <f t="shared" ca="1" si="2038"/>
        <v>0</v>
      </c>
      <c r="N6886" s="34">
        <f t="shared" ca="1" si="2043"/>
        <v>17138.800567241811</v>
      </c>
      <c r="P6886" s="18">
        <f t="shared" ca="1" si="2055"/>
        <v>2044.7057896827343</v>
      </c>
      <c r="Q6886" s="47">
        <f ca="1">SUM(L$15:L6886)-SUM(M$15:M6886)</f>
        <v>16350</v>
      </c>
      <c r="R6886" s="47" t="str">
        <f t="shared" ca="1" si="2056"/>
        <v>M6889</v>
      </c>
      <c r="S6886" s="40">
        <f t="shared" ca="1" si="2044"/>
        <v>0</v>
      </c>
      <c r="T6886" s="46">
        <f t="shared" ca="1" si="2045"/>
        <v>28</v>
      </c>
      <c r="X6886" s="74">
        <f t="shared" ca="1" si="2046"/>
        <v>-2.0447057896827343</v>
      </c>
      <c r="Y6886" s="75">
        <f t="shared" ca="1" si="2047"/>
        <v>-2.0447057896827343</v>
      </c>
      <c r="Z6886" s="74">
        <f t="shared" ca="1" si="2048"/>
        <v>0.12941826056421732</v>
      </c>
      <c r="AA6886" s="76">
        <f t="shared" ca="1" si="2049"/>
        <v>-2044.7057896827343</v>
      </c>
      <c r="AB6886" s="76">
        <f t="shared" ca="1" si="2050"/>
        <v>129.41826056421732</v>
      </c>
    </row>
    <row r="6887" spans="1:28" x14ac:dyDescent="0.25">
      <c r="A6887" s="2">
        <f t="shared" si="2051"/>
        <v>3</v>
      </c>
      <c r="B6887" s="16">
        <f ca="1">VLOOKUP(A6887,PERIODS!$O$4:$P$33,2,FALSE)</f>
        <v>2.5000000000000001E-2</v>
      </c>
      <c r="C6887" s="15"/>
      <c r="D6887" s="18">
        <v>5000</v>
      </c>
      <c r="E6887" s="34">
        <f t="shared" ca="1" si="2052"/>
        <v>17138.800567241811</v>
      </c>
      <c r="F6887" s="34">
        <f t="shared" ca="1" si="2053"/>
        <v>2500</v>
      </c>
      <c r="G6887" s="69">
        <f t="shared" ca="1" si="2039"/>
        <v>0</v>
      </c>
      <c r="H6887" s="34">
        <f t="shared" ca="1" si="2040"/>
        <v>369.94767122045187</v>
      </c>
      <c r="I6887" s="34">
        <f t="shared" ca="1" si="2041"/>
        <v>2869.9476712204519</v>
      </c>
      <c r="J6887" s="18">
        <f ca="1">SUM(INDIRECT(ADDRESS(ROW(F6887),COLUMN(F6887),4)):INDIRECT(ADDRESS(ROW(F6887)+N$5-1,COLUMN(F6887),4)))</f>
        <v>21500</v>
      </c>
      <c r="K6887" s="18">
        <f t="shared" ca="1" si="2042"/>
        <v>16350</v>
      </c>
      <c r="L6887" s="18">
        <f t="shared" ca="1" si="2054"/>
        <v>0</v>
      </c>
      <c r="M6887" s="18">
        <f t="shared" ca="1" si="2038"/>
        <v>0</v>
      </c>
      <c r="N6887" s="34">
        <f t="shared" ca="1" si="2043"/>
        <v>14268.852896021359</v>
      </c>
      <c r="P6887" s="18">
        <f t="shared" ca="1" si="2055"/>
        <v>369.94767122045187</v>
      </c>
      <c r="Q6887" s="47">
        <f ca="1">SUM(L$15:L6887)-SUM(M$15:M6887)</f>
        <v>16350</v>
      </c>
      <c r="R6887" s="47" t="str">
        <f t="shared" ca="1" si="2056"/>
        <v>M6890</v>
      </c>
      <c r="S6887" s="40">
        <f t="shared" ca="1" si="2044"/>
        <v>0</v>
      </c>
      <c r="T6887" s="46">
        <f t="shared" ca="1" si="2045"/>
        <v>27</v>
      </c>
      <c r="X6887" s="74">
        <f t="shared" ca="1" si="2046"/>
        <v>0.36994767122045186</v>
      </c>
      <c r="Y6887" s="75">
        <f t="shared" ca="1" si="2047"/>
        <v>0.36994767122045186</v>
      </c>
      <c r="Z6887" s="74">
        <f t="shared" ca="1" si="2048"/>
        <v>1.4476588584599617</v>
      </c>
      <c r="AA6887" s="76">
        <f t="shared" ca="1" si="2049"/>
        <v>369.94767122045187</v>
      </c>
      <c r="AB6887" s="76">
        <f t="shared" ca="1" si="2050"/>
        <v>1447.6588584599617</v>
      </c>
    </row>
    <row r="6888" spans="1:28" x14ac:dyDescent="0.25">
      <c r="A6888" s="2">
        <f t="shared" si="2051"/>
        <v>4</v>
      </c>
      <c r="B6888" s="16">
        <f ca="1">VLOOKUP(A6888,PERIODS!$O$4:$P$33,2,FALSE)</f>
        <v>2.5000000000000001E-2</v>
      </c>
      <c r="C6888" s="15"/>
      <c r="D6888" s="18">
        <v>5000</v>
      </c>
      <c r="E6888" s="34">
        <f t="shared" ca="1" si="2052"/>
        <v>14268.852896021359</v>
      </c>
      <c r="F6888" s="34">
        <f t="shared" ca="1" si="2053"/>
        <v>2500</v>
      </c>
      <c r="G6888" s="69">
        <f t="shared" ca="1" si="2039"/>
        <v>0</v>
      </c>
      <c r="H6888" s="34">
        <f t="shared" ca="1" si="2040"/>
        <v>1959.9639845400536</v>
      </c>
      <c r="I6888" s="34">
        <f t="shared" ca="1" si="2041"/>
        <v>4459.9639845400534</v>
      </c>
      <c r="J6888" s="18">
        <f ca="1">SUM(INDIRECT(ADDRESS(ROW(F6888),COLUMN(F6888),4)):INDIRECT(ADDRESS(ROW(F6888)+N$5-1,COLUMN(F6888),4)))</f>
        <v>22300</v>
      </c>
      <c r="K6888" s="18">
        <f t="shared" ca="1" si="2042"/>
        <v>16350</v>
      </c>
      <c r="L6888" s="18">
        <f t="shared" ca="1" si="2054"/>
        <v>0</v>
      </c>
      <c r="M6888" s="18">
        <f t="shared" ca="1" si="2038"/>
        <v>0</v>
      </c>
      <c r="N6888" s="34">
        <f t="shared" ca="1" si="2043"/>
        <v>9808.8889114813064</v>
      </c>
      <c r="P6888" s="18">
        <f t="shared" ca="1" si="2055"/>
        <v>1959.9639845400536</v>
      </c>
      <c r="Q6888" s="47">
        <f ca="1">SUM(L$15:L6888)-SUM(M$15:M6888)</f>
        <v>16350</v>
      </c>
      <c r="R6888" s="47" t="str">
        <f t="shared" ca="1" si="2056"/>
        <v>M6891</v>
      </c>
      <c r="S6888" s="40">
        <f t="shared" ca="1" si="2044"/>
        <v>0</v>
      </c>
      <c r="T6888" s="46">
        <f t="shared" ca="1" si="2045"/>
        <v>38</v>
      </c>
      <c r="X6888" s="74">
        <f t="shared" ca="1" si="2046"/>
        <v>2.0170140679729487</v>
      </c>
      <c r="Y6888" s="75">
        <f t="shared" ca="1" si="2047"/>
        <v>1.9599639845400536</v>
      </c>
      <c r="Z6888" s="74">
        <f t="shared" ca="1" si="2048"/>
        <v>7.0990713842313315</v>
      </c>
      <c r="AA6888" s="76">
        <f t="shared" ca="1" si="2049"/>
        <v>1959.9639845400536</v>
      </c>
      <c r="AB6888" s="76">
        <f t="shared" ca="1" si="2050"/>
        <v>7099.0713842313316</v>
      </c>
    </row>
    <row r="6889" spans="1:28" x14ac:dyDescent="0.25">
      <c r="A6889" s="2">
        <f t="shared" si="2051"/>
        <v>5</v>
      </c>
      <c r="B6889" s="16">
        <f ca="1">VLOOKUP(A6889,PERIODS!$O$4:$P$33,2,FALSE)</f>
        <v>3.3000000000000002E-2</v>
      </c>
      <c r="C6889" s="15"/>
      <c r="D6889" s="18">
        <v>5000</v>
      </c>
      <c r="E6889" s="34">
        <f t="shared" ca="1" si="2052"/>
        <v>9808.8889114813064</v>
      </c>
      <c r="F6889" s="34">
        <f t="shared" ca="1" si="2053"/>
        <v>3300</v>
      </c>
      <c r="G6889" s="69">
        <f t="shared" ca="1" si="2039"/>
        <v>0</v>
      </c>
      <c r="H6889" s="34">
        <f t="shared" ca="1" si="2040"/>
        <v>1226.6483078044228</v>
      </c>
      <c r="I6889" s="34">
        <f t="shared" ca="1" si="2041"/>
        <v>4526.648307804423</v>
      </c>
      <c r="J6889" s="18">
        <f ca="1">SUM(INDIRECT(ADDRESS(ROW(F6889),COLUMN(F6889),4)):INDIRECT(ADDRESS(ROW(F6889)+N$5-1,COLUMN(F6889),4)))</f>
        <v>23100</v>
      </c>
      <c r="K6889" s="18">
        <f t="shared" ca="1" si="2042"/>
        <v>0</v>
      </c>
      <c r="L6889" s="18">
        <f t="shared" ca="1" si="2054"/>
        <v>0</v>
      </c>
      <c r="M6889" s="18">
        <f t="shared" ca="1" si="2038"/>
        <v>16350</v>
      </c>
      <c r="N6889" s="34">
        <f t="shared" ca="1" si="2043"/>
        <v>21632.240603676884</v>
      </c>
      <c r="P6889" s="18">
        <f t="shared" ca="1" si="2055"/>
        <v>1226.6483078044228</v>
      </c>
      <c r="Q6889" s="47">
        <f ca="1">SUM(L$15:L6889)-SUM(M$15:M6889)</f>
        <v>0</v>
      </c>
      <c r="R6889" s="47" t="str">
        <f t="shared" ca="1" si="2056"/>
        <v>M6892</v>
      </c>
      <c r="S6889" s="40">
        <f t="shared" ca="1" si="2044"/>
        <v>0</v>
      </c>
      <c r="T6889" s="46">
        <f t="shared" ca="1" si="2045"/>
        <v>66</v>
      </c>
      <c r="X6889" s="74">
        <f t="shared" ca="1" si="2046"/>
        <v>1.2266483078044228</v>
      </c>
      <c r="Y6889" s="75">
        <f t="shared" ca="1" si="2047"/>
        <v>1.2266483078044228</v>
      </c>
      <c r="Z6889" s="74">
        <f t="shared" ca="1" si="2048"/>
        <v>3.4097818232756096</v>
      </c>
      <c r="AA6889" s="76">
        <f t="shared" ca="1" si="2049"/>
        <v>1226.6483078044228</v>
      </c>
      <c r="AB6889" s="76">
        <f t="shared" ca="1" si="2050"/>
        <v>3409.7818232756094</v>
      </c>
    </row>
    <row r="6890" spans="1:28" x14ac:dyDescent="0.25">
      <c r="A6890" s="2">
        <f t="shared" si="2051"/>
        <v>6</v>
      </c>
      <c r="B6890" s="16">
        <f ca="1">VLOOKUP(A6890,PERIODS!$O$4:$P$33,2,FALSE)</f>
        <v>3.3000000000000002E-2</v>
      </c>
      <c r="C6890" s="15"/>
      <c r="D6890" s="18">
        <v>5000</v>
      </c>
      <c r="E6890" s="34">
        <f t="shared" ca="1" si="2052"/>
        <v>21632.240603676884</v>
      </c>
      <c r="F6890" s="34">
        <f t="shared" ca="1" si="2053"/>
        <v>3300</v>
      </c>
      <c r="G6890" s="69">
        <f t="shared" ca="1" si="2039"/>
        <v>0</v>
      </c>
      <c r="H6890" s="34">
        <f t="shared" ca="1" si="2040"/>
        <v>230.45355983923955</v>
      </c>
      <c r="I6890" s="34">
        <f t="shared" ca="1" si="2041"/>
        <v>3530.4535598392395</v>
      </c>
      <c r="J6890" s="18">
        <f ca="1">SUM(INDIRECT(ADDRESS(ROW(F6890),COLUMN(F6890),4)):INDIRECT(ADDRESS(ROW(F6890)+N$5-1,COLUMN(F6890),4)))</f>
        <v>23100</v>
      </c>
      <c r="K6890" s="18">
        <f t="shared" ca="1" si="2042"/>
        <v>16350</v>
      </c>
      <c r="L6890" s="18">
        <f t="shared" ca="1" si="2054"/>
        <v>16350</v>
      </c>
      <c r="M6890" s="18">
        <f t="shared" ca="1" si="2038"/>
        <v>0</v>
      </c>
      <c r="N6890" s="34">
        <f t="shared" ca="1" si="2043"/>
        <v>18101.787043837645</v>
      </c>
      <c r="P6890" s="18">
        <f t="shared" ca="1" si="2055"/>
        <v>230.45355983923955</v>
      </c>
      <c r="Q6890" s="47">
        <f ca="1">SUM(L$15:L6890)-SUM(M$15:M6890)</f>
        <v>16350</v>
      </c>
      <c r="R6890" s="47" t="str">
        <f t="shared" ca="1" si="2056"/>
        <v>M6893</v>
      </c>
      <c r="S6890" s="40">
        <f t="shared" ca="1" si="2044"/>
        <v>0</v>
      </c>
      <c r="T6890" s="46">
        <f t="shared" ca="1" si="2045"/>
        <v>73</v>
      </c>
      <c r="X6890" s="74">
        <f t="shared" ca="1" si="2046"/>
        <v>0.23045355983923954</v>
      </c>
      <c r="Y6890" s="75">
        <f t="shared" ca="1" si="2047"/>
        <v>0.23045355983923954</v>
      </c>
      <c r="Z6890" s="74">
        <f t="shared" ca="1" si="2048"/>
        <v>1.2591709898246348</v>
      </c>
      <c r="AA6890" s="76">
        <f t="shared" ca="1" si="2049"/>
        <v>230.45355983923955</v>
      </c>
      <c r="AB6890" s="76">
        <f t="shared" ca="1" si="2050"/>
        <v>1259.1709898246347</v>
      </c>
    </row>
    <row r="6891" spans="1:28" x14ac:dyDescent="0.25">
      <c r="A6891" s="2">
        <f t="shared" si="2051"/>
        <v>7</v>
      </c>
      <c r="B6891" s="16">
        <f ca="1">VLOOKUP(A6891,PERIODS!$O$4:$P$33,2,FALSE)</f>
        <v>3.3000000000000002E-2</v>
      </c>
      <c r="C6891" s="15"/>
      <c r="D6891" s="18">
        <v>5000</v>
      </c>
      <c r="E6891" s="34">
        <f t="shared" ca="1" si="2052"/>
        <v>18101.787043837645</v>
      </c>
      <c r="F6891" s="34">
        <f t="shared" ca="1" si="2053"/>
        <v>3300</v>
      </c>
      <c r="G6891" s="69">
        <f t="shared" ca="1" si="2039"/>
        <v>0</v>
      </c>
      <c r="H6891" s="34">
        <f t="shared" ca="1" si="2040"/>
        <v>1307.2599273409235</v>
      </c>
      <c r="I6891" s="34">
        <f t="shared" ca="1" si="2041"/>
        <v>4607.2599273409232</v>
      </c>
      <c r="J6891" s="18">
        <f ca="1">SUM(INDIRECT(ADDRESS(ROW(F6891),COLUMN(F6891),4)):INDIRECT(ADDRESS(ROW(F6891)+N$5-1,COLUMN(F6891),4)))</f>
        <v>23100</v>
      </c>
      <c r="K6891" s="18">
        <f t="shared" ca="1" si="2042"/>
        <v>16350</v>
      </c>
      <c r="L6891" s="18">
        <f t="shared" ca="1" si="2054"/>
        <v>0</v>
      </c>
      <c r="M6891" s="18">
        <f t="shared" ca="1" si="2038"/>
        <v>0</v>
      </c>
      <c r="N6891" s="34">
        <f t="shared" ca="1" si="2043"/>
        <v>13494.527116496722</v>
      </c>
      <c r="P6891" s="18">
        <f t="shared" ca="1" si="2055"/>
        <v>1307.2599273409235</v>
      </c>
      <c r="Q6891" s="47">
        <f ca="1">SUM(L$15:L6891)-SUM(M$15:M6891)</f>
        <v>16350</v>
      </c>
      <c r="R6891" s="47" t="str">
        <f t="shared" ca="1" si="2056"/>
        <v>M6894</v>
      </c>
      <c r="S6891" s="40">
        <f t="shared" ca="1" si="2044"/>
        <v>0</v>
      </c>
      <c r="T6891" s="46">
        <f t="shared" ca="1" si="2045"/>
        <v>88</v>
      </c>
      <c r="X6891" s="74">
        <f t="shared" ca="1" si="2046"/>
        <v>1.3072599273409236</v>
      </c>
      <c r="Y6891" s="75">
        <f t="shared" ca="1" si="2047"/>
        <v>1.3072599273409236</v>
      </c>
      <c r="Z6891" s="74">
        <f t="shared" ca="1" si="2048"/>
        <v>3.6960324272255027</v>
      </c>
      <c r="AA6891" s="76">
        <f t="shared" ca="1" si="2049"/>
        <v>1307.2599273409235</v>
      </c>
      <c r="AB6891" s="76">
        <f t="shared" ca="1" si="2050"/>
        <v>3696.0324272255029</v>
      </c>
    </row>
    <row r="6892" spans="1:28" x14ac:dyDescent="0.25">
      <c r="A6892" s="2">
        <f t="shared" si="2051"/>
        <v>8</v>
      </c>
      <c r="B6892" s="16">
        <f ca="1">VLOOKUP(A6892,PERIODS!$O$4:$P$33,2,FALSE)</f>
        <v>3.3000000000000002E-2</v>
      </c>
      <c r="C6892" s="15"/>
      <c r="D6892" s="18">
        <v>5000</v>
      </c>
      <c r="E6892" s="34">
        <f t="shared" ca="1" si="2052"/>
        <v>13494.527116496722</v>
      </c>
      <c r="F6892" s="34">
        <f t="shared" ca="1" si="2053"/>
        <v>3300</v>
      </c>
      <c r="G6892" s="69">
        <f t="shared" ca="1" si="2039"/>
        <v>0</v>
      </c>
      <c r="H6892" s="34">
        <f t="shared" ca="1" si="2040"/>
        <v>-799.14789248113482</v>
      </c>
      <c r="I6892" s="34">
        <f t="shared" ca="1" si="2041"/>
        <v>2500.8521075188651</v>
      </c>
      <c r="J6892" s="18">
        <f ca="1">SUM(INDIRECT(ADDRESS(ROW(F6892),COLUMN(F6892),4)):INDIRECT(ADDRESS(ROW(F6892)+N$5-1,COLUMN(F6892),4)))</f>
        <v>23100</v>
      </c>
      <c r="K6892" s="18">
        <f t="shared" ca="1" si="2042"/>
        <v>16350</v>
      </c>
      <c r="L6892" s="18">
        <f t="shared" ca="1" si="2054"/>
        <v>0</v>
      </c>
      <c r="M6892" s="18">
        <f t="shared" ca="1" si="2038"/>
        <v>0</v>
      </c>
      <c r="N6892" s="34">
        <f t="shared" ca="1" si="2043"/>
        <v>10993.675008977856</v>
      </c>
      <c r="P6892" s="18">
        <f t="shared" ca="1" si="2055"/>
        <v>799.14789248113482</v>
      </c>
      <c r="Q6892" s="47">
        <f ca="1">SUM(L$15:L6892)-SUM(M$15:M6892)</f>
        <v>16350</v>
      </c>
      <c r="R6892" s="47" t="str">
        <f t="shared" ca="1" si="2056"/>
        <v>M6895</v>
      </c>
      <c r="S6892" s="40">
        <f t="shared" ca="1" si="2044"/>
        <v>0</v>
      </c>
      <c r="T6892" s="46">
        <f t="shared" ca="1" si="2045"/>
        <v>15</v>
      </c>
      <c r="X6892" s="74">
        <f t="shared" ca="1" si="2046"/>
        <v>-0.79914789248113483</v>
      </c>
      <c r="Y6892" s="75">
        <f t="shared" ca="1" si="2047"/>
        <v>-0.79914789248113483</v>
      </c>
      <c r="Z6892" s="74">
        <f t="shared" ca="1" si="2048"/>
        <v>0.44971200387834331</v>
      </c>
      <c r="AA6892" s="76">
        <f t="shared" ca="1" si="2049"/>
        <v>-799.14789248113482</v>
      </c>
      <c r="AB6892" s="76">
        <f t="shared" ca="1" si="2050"/>
        <v>449.7120038783433</v>
      </c>
    </row>
    <row r="6893" spans="1:28" x14ac:dyDescent="0.25">
      <c r="A6893" s="2">
        <f t="shared" si="2051"/>
        <v>9</v>
      </c>
      <c r="B6893" s="16">
        <f ca="1">VLOOKUP(A6893,PERIODS!$O$4:$P$33,2,FALSE)</f>
        <v>3.3000000000000002E-2</v>
      </c>
      <c r="C6893" s="15"/>
      <c r="D6893" s="18">
        <v>5000</v>
      </c>
      <c r="E6893" s="34">
        <f t="shared" ca="1" si="2052"/>
        <v>10993.675008977856</v>
      </c>
      <c r="F6893" s="34">
        <f t="shared" ca="1" si="2053"/>
        <v>3300</v>
      </c>
      <c r="G6893" s="69">
        <f t="shared" ca="1" si="2039"/>
        <v>0</v>
      </c>
      <c r="H6893" s="34">
        <f t="shared" ca="1" si="2040"/>
        <v>206.34499920341014</v>
      </c>
      <c r="I6893" s="34">
        <f t="shared" ca="1" si="2041"/>
        <v>3506.3449992034102</v>
      </c>
      <c r="J6893" s="18">
        <f ca="1">SUM(INDIRECT(ADDRESS(ROW(F6893),COLUMN(F6893),4)):INDIRECT(ADDRESS(ROW(F6893)+N$5-1,COLUMN(F6893),4)))</f>
        <v>23100</v>
      </c>
      <c r="K6893" s="18">
        <f t="shared" ca="1" si="2042"/>
        <v>0</v>
      </c>
      <c r="L6893" s="18">
        <f t="shared" ca="1" si="2054"/>
        <v>0</v>
      </c>
      <c r="M6893" s="18">
        <f t="shared" ca="1" si="2038"/>
        <v>16350</v>
      </c>
      <c r="N6893" s="34">
        <f t="shared" ca="1" si="2043"/>
        <v>23837.330009774447</v>
      </c>
      <c r="P6893" s="18">
        <f t="shared" ca="1" si="2055"/>
        <v>206.34499920341014</v>
      </c>
      <c r="Q6893" s="47">
        <f ca="1">SUM(L$15:L6893)-SUM(M$15:M6893)</f>
        <v>0</v>
      </c>
      <c r="R6893" s="47" t="str">
        <f t="shared" ca="1" si="2056"/>
        <v>M6896</v>
      </c>
      <c r="S6893" s="40">
        <f t="shared" ca="1" si="2044"/>
        <v>0</v>
      </c>
      <c r="T6893" s="46">
        <f t="shared" ca="1" si="2045"/>
        <v>17</v>
      </c>
      <c r="X6893" s="74">
        <f t="shared" ca="1" si="2046"/>
        <v>0.20634499920341015</v>
      </c>
      <c r="Y6893" s="75">
        <f t="shared" ca="1" si="2047"/>
        <v>0.20634499920341015</v>
      </c>
      <c r="Z6893" s="74">
        <f t="shared" ca="1" si="2048"/>
        <v>1.2291771960061255</v>
      </c>
      <c r="AA6893" s="76">
        <f t="shared" ca="1" si="2049"/>
        <v>206.34499920341014</v>
      </c>
      <c r="AB6893" s="76">
        <f t="shared" ca="1" si="2050"/>
        <v>1229.1771960061255</v>
      </c>
    </row>
    <row r="6894" spans="1:28" x14ac:dyDescent="0.25">
      <c r="A6894" s="2">
        <f t="shared" si="2051"/>
        <v>10</v>
      </c>
      <c r="B6894" s="16">
        <f ca="1">VLOOKUP(A6894,PERIODS!$O$4:$P$33,2,FALSE)</f>
        <v>3.3000000000000002E-2</v>
      </c>
      <c r="C6894" s="15"/>
      <c r="D6894" s="18">
        <v>5000</v>
      </c>
      <c r="E6894" s="34">
        <f t="shared" ca="1" si="2052"/>
        <v>23837.330009774447</v>
      </c>
      <c r="F6894" s="34">
        <f t="shared" ca="1" si="2053"/>
        <v>3300</v>
      </c>
      <c r="G6894" s="69">
        <f t="shared" ca="1" si="2039"/>
        <v>0</v>
      </c>
      <c r="H6894" s="34">
        <f t="shared" ca="1" si="2040"/>
        <v>-297.10231952075037</v>
      </c>
      <c r="I6894" s="34">
        <f t="shared" ca="1" si="2041"/>
        <v>3002.8976804792496</v>
      </c>
      <c r="J6894" s="18">
        <f ca="1">SUM(INDIRECT(ADDRESS(ROW(F6894),COLUMN(F6894),4)):INDIRECT(ADDRESS(ROW(F6894)+N$5-1,COLUMN(F6894),4)))</f>
        <v>23100</v>
      </c>
      <c r="K6894" s="18">
        <f t="shared" ca="1" si="2042"/>
        <v>0</v>
      </c>
      <c r="L6894" s="18">
        <f t="shared" ca="1" si="2054"/>
        <v>0</v>
      </c>
      <c r="M6894" s="18">
        <f t="shared" ca="1" si="2038"/>
        <v>0</v>
      </c>
      <c r="N6894" s="34">
        <f t="shared" ca="1" si="2043"/>
        <v>20834.432329295196</v>
      </c>
      <c r="P6894" s="18">
        <f t="shared" ca="1" si="2055"/>
        <v>297.10231952075037</v>
      </c>
      <c r="Q6894" s="47">
        <f ca="1">SUM(L$15:L6894)-SUM(M$15:M6894)</f>
        <v>0</v>
      </c>
      <c r="R6894" s="47" t="str">
        <f t="shared" ca="1" si="2056"/>
        <v>M6897</v>
      </c>
      <c r="S6894" s="40">
        <f t="shared" ca="1" si="2044"/>
        <v>0</v>
      </c>
      <c r="T6894" s="46">
        <f t="shared" ca="1" si="2045"/>
        <v>68</v>
      </c>
      <c r="X6894" s="74">
        <f t="shared" ca="1" si="2046"/>
        <v>-0.29710231952075039</v>
      </c>
      <c r="Y6894" s="75">
        <f t="shared" ca="1" si="2047"/>
        <v>-0.29710231952075039</v>
      </c>
      <c r="Z6894" s="74">
        <f t="shared" ca="1" si="2048"/>
        <v>0.74296798834413535</v>
      </c>
      <c r="AA6894" s="76">
        <f t="shared" ca="1" si="2049"/>
        <v>-297.10231952075037</v>
      </c>
      <c r="AB6894" s="76">
        <f t="shared" ca="1" si="2050"/>
        <v>742.96798834413539</v>
      </c>
    </row>
    <row r="6895" spans="1:28" x14ac:dyDescent="0.25">
      <c r="A6895" s="2">
        <f t="shared" si="2051"/>
        <v>11</v>
      </c>
      <c r="B6895" s="16">
        <f ca="1">VLOOKUP(A6895,PERIODS!$O$4:$P$33,2,FALSE)</f>
        <v>3.3000000000000002E-2</v>
      </c>
      <c r="C6895" s="15"/>
      <c r="D6895" s="18">
        <v>5000</v>
      </c>
      <c r="E6895" s="34">
        <f t="shared" ca="1" si="2052"/>
        <v>20834.432329295196</v>
      </c>
      <c r="F6895" s="34">
        <f t="shared" ca="1" si="2053"/>
        <v>3300</v>
      </c>
      <c r="G6895" s="69">
        <f t="shared" ca="1" si="2039"/>
        <v>0</v>
      </c>
      <c r="H6895" s="34">
        <f t="shared" ca="1" si="2040"/>
        <v>-58.566149838249643</v>
      </c>
      <c r="I6895" s="34">
        <f t="shared" ca="1" si="2041"/>
        <v>3241.4338501617503</v>
      </c>
      <c r="J6895" s="18">
        <f ca="1">SUM(INDIRECT(ADDRESS(ROW(F6895),COLUMN(F6895),4)):INDIRECT(ADDRESS(ROW(F6895)+N$5-1,COLUMN(F6895),4)))</f>
        <v>23300</v>
      </c>
      <c r="K6895" s="18">
        <f t="shared" ca="1" si="2042"/>
        <v>16350</v>
      </c>
      <c r="L6895" s="18">
        <f t="shared" ca="1" si="2054"/>
        <v>16350</v>
      </c>
      <c r="M6895" s="18">
        <f t="shared" ca="1" si="2038"/>
        <v>0</v>
      </c>
      <c r="N6895" s="34">
        <f t="shared" ca="1" si="2043"/>
        <v>17592.998479133446</v>
      </c>
      <c r="P6895" s="18">
        <f t="shared" ca="1" si="2055"/>
        <v>58.566149838249643</v>
      </c>
      <c r="Q6895" s="47">
        <f ca="1">SUM(L$15:L6895)-SUM(M$15:M6895)</f>
        <v>16350</v>
      </c>
      <c r="R6895" s="47" t="str">
        <f t="shared" ca="1" si="2056"/>
        <v>M6898</v>
      </c>
      <c r="S6895" s="40">
        <f t="shared" ca="1" si="2044"/>
        <v>0</v>
      </c>
      <c r="T6895" s="46">
        <f t="shared" ca="1" si="2045"/>
        <v>63</v>
      </c>
      <c r="X6895" s="74">
        <f t="shared" ca="1" si="2046"/>
        <v>-5.8566149838249641E-2</v>
      </c>
      <c r="Y6895" s="75">
        <f t="shared" ca="1" si="2047"/>
        <v>-5.8566149838249641E-2</v>
      </c>
      <c r="Z6895" s="74">
        <f t="shared" ca="1" si="2048"/>
        <v>0.9431158513751583</v>
      </c>
      <c r="AA6895" s="76">
        <f t="shared" ca="1" si="2049"/>
        <v>-58.566149838249643</v>
      </c>
      <c r="AB6895" s="76">
        <f t="shared" ca="1" si="2050"/>
        <v>943.11585137515829</v>
      </c>
    </row>
    <row r="6896" spans="1:28" x14ac:dyDescent="0.25">
      <c r="A6896" s="2">
        <f t="shared" si="2051"/>
        <v>12</v>
      </c>
      <c r="B6896" s="16">
        <f ca="1">VLOOKUP(A6896,PERIODS!$O$4:$P$33,2,FALSE)</f>
        <v>3.3000000000000002E-2</v>
      </c>
      <c r="C6896" s="15"/>
      <c r="D6896" s="18">
        <v>5000</v>
      </c>
      <c r="E6896" s="34">
        <f t="shared" ca="1" si="2052"/>
        <v>17592.998479133446</v>
      </c>
      <c r="F6896" s="34">
        <f t="shared" ca="1" si="2053"/>
        <v>3300</v>
      </c>
      <c r="G6896" s="69">
        <f t="shared" ca="1" si="2039"/>
        <v>0</v>
      </c>
      <c r="H6896" s="34">
        <f t="shared" ca="1" si="2040"/>
        <v>955.62378993129494</v>
      </c>
      <c r="I6896" s="34">
        <f t="shared" ca="1" si="2041"/>
        <v>4255.6237899312946</v>
      </c>
      <c r="J6896" s="18">
        <f ca="1">SUM(INDIRECT(ADDRESS(ROW(F6896),COLUMN(F6896),4)):INDIRECT(ADDRESS(ROW(F6896)+N$5-1,COLUMN(F6896),4)))</f>
        <v>23500</v>
      </c>
      <c r="K6896" s="18">
        <f t="shared" ca="1" si="2042"/>
        <v>16350</v>
      </c>
      <c r="L6896" s="18">
        <f t="shared" ca="1" si="2054"/>
        <v>0</v>
      </c>
      <c r="M6896" s="18">
        <f t="shared" ca="1" si="2038"/>
        <v>0</v>
      </c>
      <c r="N6896" s="34">
        <f t="shared" ca="1" si="2043"/>
        <v>13337.374689202152</v>
      </c>
      <c r="P6896" s="18">
        <f t="shared" ca="1" si="2055"/>
        <v>955.62378993129494</v>
      </c>
      <c r="Q6896" s="47">
        <f ca="1">SUM(L$15:L6896)-SUM(M$15:M6896)</f>
        <v>16350</v>
      </c>
      <c r="R6896" s="47" t="str">
        <f t="shared" ca="1" si="2056"/>
        <v>M6899</v>
      </c>
      <c r="S6896" s="40">
        <f t="shared" ca="1" si="2044"/>
        <v>0</v>
      </c>
      <c r="T6896" s="46">
        <f t="shared" ca="1" si="2045"/>
        <v>57</v>
      </c>
      <c r="X6896" s="74">
        <f t="shared" ca="1" si="2046"/>
        <v>0.95562378993129493</v>
      </c>
      <c r="Y6896" s="75">
        <f t="shared" ca="1" si="2047"/>
        <v>0.95562378993129493</v>
      </c>
      <c r="Z6896" s="74">
        <f t="shared" ca="1" si="2048"/>
        <v>2.6002921131584373</v>
      </c>
      <c r="AA6896" s="76">
        <f t="shared" ca="1" si="2049"/>
        <v>955.62378993129494</v>
      </c>
      <c r="AB6896" s="76">
        <f t="shared" ca="1" si="2050"/>
        <v>2600.2921131584371</v>
      </c>
    </row>
    <row r="6897" spans="1:28" x14ac:dyDescent="0.25">
      <c r="A6897" s="2">
        <f t="shared" si="2051"/>
        <v>13</v>
      </c>
      <c r="B6897" s="16">
        <f ca="1">VLOOKUP(A6897,PERIODS!$O$4:$P$33,2,FALSE)</f>
        <v>3.3000000000000002E-2</v>
      </c>
      <c r="C6897" s="15"/>
      <c r="D6897" s="18">
        <v>5000</v>
      </c>
      <c r="E6897" s="34">
        <f t="shared" ca="1" si="2052"/>
        <v>13337.374689202152</v>
      </c>
      <c r="F6897" s="34">
        <f t="shared" ca="1" si="2053"/>
        <v>3300</v>
      </c>
      <c r="G6897" s="69">
        <f t="shared" ca="1" si="2039"/>
        <v>0</v>
      </c>
      <c r="H6897" s="34">
        <f t="shared" ca="1" si="2040"/>
        <v>-239.13109306483636</v>
      </c>
      <c r="I6897" s="34">
        <f t="shared" ca="1" si="2041"/>
        <v>3060.8689069351635</v>
      </c>
      <c r="J6897" s="18">
        <f ca="1">SUM(INDIRECT(ADDRESS(ROW(F6897),COLUMN(F6897),4)):INDIRECT(ADDRESS(ROW(F6897)+N$5-1,COLUMN(F6897),4)))</f>
        <v>23700</v>
      </c>
      <c r="K6897" s="18">
        <f t="shared" ca="1" si="2042"/>
        <v>16350</v>
      </c>
      <c r="L6897" s="18">
        <f t="shared" ca="1" si="2054"/>
        <v>0</v>
      </c>
      <c r="M6897" s="18">
        <f t="shared" ca="1" si="2038"/>
        <v>0</v>
      </c>
      <c r="N6897" s="34">
        <f t="shared" ca="1" si="2043"/>
        <v>10276.505782266988</v>
      </c>
      <c r="P6897" s="18">
        <f t="shared" ca="1" si="2055"/>
        <v>239.13109306483636</v>
      </c>
      <c r="Q6897" s="47">
        <f ca="1">SUM(L$15:L6897)-SUM(M$15:M6897)</f>
        <v>16350</v>
      </c>
      <c r="R6897" s="47" t="str">
        <f t="shared" ca="1" si="2056"/>
        <v>M6900</v>
      </c>
      <c r="S6897" s="40">
        <f t="shared" ca="1" si="2044"/>
        <v>0</v>
      </c>
      <c r="T6897" s="46">
        <f t="shared" ca="1" si="2045"/>
        <v>25</v>
      </c>
      <c r="X6897" s="74">
        <f t="shared" ca="1" si="2046"/>
        <v>-0.23913109306483638</v>
      </c>
      <c r="Y6897" s="75">
        <f t="shared" ca="1" si="2047"/>
        <v>-0.23913109306483638</v>
      </c>
      <c r="Z6897" s="74">
        <f t="shared" ca="1" si="2048"/>
        <v>0.7873116645081808</v>
      </c>
      <c r="AA6897" s="76">
        <f t="shared" ca="1" si="2049"/>
        <v>-239.13109306483636</v>
      </c>
      <c r="AB6897" s="76">
        <f t="shared" ca="1" si="2050"/>
        <v>787.3116645081808</v>
      </c>
    </row>
    <row r="6898" spans="1:28" x14ac:dyDescent="0.25">
      <c r="A6898" s="2">
        <f t="shared" si="2051"/>
        <v>14</v>
      </c>
      <c r="B6898" s="16">
        <f ca="1">VLOOKUP(A6898,PERIODS!$O$4:$P$33,2,FALSE)</f>
        <v>3.3000000000000002E-2</v>
      </c>
      <c r="C6898" s="15"/>
      <c r="D6898" s="18">
        <v>5000</v>
      </c>
      <c r="E6898" s="34">
        <f t="shared" ca="1" si="2052"/>
        <v>10276.505782266988</v>
      </c>
      <c r="F6898" s="34">
        <f t="shared" ca="1" si="2053"/>
        <v>3300</v>
      </c>
      <c r="G6898" s="69">
        <f t="shared" ca="1" si="2039"/>
        <v>0</v>
      </c>
      <c r="H6898" s="34">
        <f t="shared" ca="1" si="2040"/>
        <v>-293.49194792134477</v>
      </c>
      <c r="I6898" s="34">
        <f t="shared" ca="1" si="2041"/>
        <v>3006.5080520786551</v>
      </c>
      <c r="J6898" s="18">
        <f ca="1">SUM(INDIRECT(ADDRESS(ROW(F6898),COLUMN(F6898),4)):INDIRECT(ADDRESS(ROW(F6898)+N$5-1,COLUMN(F6898),4)))</f>
        <v>23900</v>
      </c>
      <c r="K6898" s="18">
        <f t="shared" ca="1" si="2042"/>
        <v>0</v>
      </c>
      <c r="L6898" s="18">
        <f t="shared" ca="1" si="2054"/>
        <v>0</v>
      </c>
      <c r="M6898" s="18">
        <f t="shared" ca="1" si="2038"/>
        <v>16350</v>
      </c>
      <c r="N6898" s="34">
        <f t="shared" ca="1" si="2043"/>
        <v>23619.997730188334</v>
      </c>
      <c r="P6898" s="18">
        <f t="shared" ca="1" si="2055"/>
        <v>293.49194792134477</v>
      </c>
      <c r="Q6898" s="47">
        <f ca="1">SUM(L$15:L6898)-SUM(M$15:M6898)</f>
        <v>0</v>
      </c>
      <c r="R6898" s="47" t="str">
        <f t="shared" ca="1" si="2056"/>
        <v>M6901</v>
      </c>
      <c r="S6898" s="40">
        <f t="shared" ca="1" si="2044"/>
        <v>0</v>
      </c>
      <c r="T6898" s="46">
        <f t="shared" ca="1" si="2045"/>
        <v>20</v>
      </c>
      <c r="X6898" s="74">
        <f t="shared" ca="1" si="2046"/>
        <v>-0.29349194792134475</v>
      </c>
      <c r="Y6898" s="75">
        <f t="shared" ca="1" si="2047"/>
        <v>-0.29349194792134475</v>
      </c>
      <c r="Z6898" s="74">
        <f t="shared" ca="1" si="2048"/>
        <v>0.74565522691446451</v>
      </c>
      <c r="AA6898" s="76">
        <f t="shared" ca="1" si="2049"/>
        <v>-293.49194792134477</v>
      </c>
      <c r="AB6898" s="76">
        <f t="shared" ca="1" si="2050"/>
        <v>745.65522691446449</v>
      </c>
    </row>
    <row r="6899" spans="1:28" x14ac:dyDescent="0.25">
      <c r="A6899" s="2">
        <f t="shared" si="2051"/>
        <v>15</v>
      </c>
      <c r="B6899" s="16">
        <f ca="1">VLOOKUP(A6899,PERIODS!$O$4:$P$33,2,FALSE)</f>
        <v>3.3000000000000002E-2</v>
      </c>
      <c r="C6899" s="15"/>
      <c r="D6899" s="18">
        <v>5000</v>
      </c>
      <c r="E6899" s="34">
        <f t="shared" ca="1" si="2052"/>
        <v>23619.997730188334</v>
      </c>
      <c r="F6899" s="34">
        <f t="shared" ca="1" si="2053"/>
        <v>3300</v>
      </c>
      <c r="G6899" s="69">
        <f t="shared" ca="1" si="2039"/>
        <v>0</v>
      </c>
      <c r="H6899" s="34">
        <f t="shared" ca="1" si="2040"/>
        <v>455.00323251620625</v>
      </c>
      <c r="I6899" s="34">
        <f t="shared" ca="1" si="2041"/>
        <v>3755.0032325162065</v>
      </c>
      <c r="J6899" s="18">
        <f ca="1">SUM(INDIRECT(ADDRESS(ROW(F6899),COLUMN(F6899),4)):INDIRECT(ADDRESS(ROW(F6899)+N$5-1,COLUMN(F6899),4)))</f>
        <v>24100</v>
      </c>
      <c r="K6899" s="18">
        <f t="shared" ca="1" si="2042"/>
        <v>16350</v>
      </c>
      <c r="L6899" s="18">
        <f t="shared" ca="1" si="2054"/>
        <v>16350</v>
      </c>
      <c r="M6899" s="18">
        <f t="shared" ca="1" si="2038"/>
        <v>0</v>
      </c>
      <c r="N6899" s="34">
        <f t="shared" ca="1" si="2043"/>
        <v>19864.994497672127</v>
      </c>
      <c r="P6899" s="18">
        <f t="shared" ca="1" si="2055"/>
        <v>455.00323251620625</v>
      </c>
      <c r="Q6899" s="47">
        <f ca="1">SUM(L$15:L6899)-SUM(M$15:M6899)</f>
        <v>16350</v>
      </c>
      <c r="R6899" s="47" t="str">
        <f t="shared" ca="1" si="2056"/>
        <v>M6902</v>
      </c>
      <c r="S6899" s="40">
        <f t="shared" ca="1" si="2044"/>
        <v>0</v>
      </c>
      <c r="T6899" s="46">
        <f t="shared" ca="1" si="2045"/>
        <v>2</v>
      </c>
      <c r="X6899" s="74">
        <f t="shared" ca="1" si="2046"/>
        <v>0.45500323251620628</v>
      </c>
      <c r="Y6899" s="75">
        <f t="shared" ca="1" si="2047"/>
        <v>0.45500323251620628</v>
      </c>
      <c r="Z6899" s="74">
        <f t="shared" ca="1" si="2048"/>
        <v>1.5761784780482306</v>
      </c>
      <c r="AA6899" s="76">
        <f t="shared" ca="1" si="2049"/>
        <v>455.00323251620625</v>
      </c>
      <c r="AB6899" s="76">
        <f t="shared" ca="1" si="2050"/>
        <v>1576.1784780482305</v>
      </c>
    </row>
    <row r="6900" spans="1:28" x14ac:dyDescent="0.25">
      <c r="A6900" s="2">
        <f t="shared" si="2051"/>
        <v>16</v>
      </c>
      <c r="B6900" s="16">
        <f ca="1">VLOOKUP(A6900,PERIODS!$O$4:$P$33,2,FALSE)</f>
        <v>3.3000000000000002E-2</v>
      </c>
      <c r="C6900" s="15"/>
      <c r="D6900" s="18">
        <v>5000</v>
      </c>
      <c r="E6900" s="34">
        <f t="shared" ca="1" si="2052"/>
        <v>19864.994497672127</v>
      </c>
      <c r="F6900" s="34">
        <f t="shared" ca="1" si="2053"/>
        <v>3300</v>
      </c>
      <c r="G6900" s="69">
        <f t="shared" ca="1" si="2039"/>
        <v>0</v>
      </c>
      <c r="H6900" s="34">
        <f t="shared" ca="1" si="2040"/>
        <v>1341.8703425184933</v>
      </c>
      <c r="I6900" s="34">
        <f t="shared" ca="1" si="2041"/>
        <v>4641.8703425184931</v>
      </c>
      <c r="J6900" s="18">
        <f ca="1">SUM(INDIRECT(ADDRESS(ROW(F6900),COLUMN(F6900),4)):INDIRECT(ADDRESS(ROW(F6900)+N$5-1,COLUMN(F6900),4)))</f>
        <v>24300</v>
      </c>
      <c r="K6900" s="18">
        <f t="shared" ca="1" si="2042"/>
        <v>16350</v>
      </c>
      <c r="L6900" s="18">
        <f t="shared" ca="1" si="2054"/>
        <v>0</v>
      </c>
      <c r="M6900" s="18">
        <f t="shared" ca="1" si="2038"/>
        <v>0</v>
      </c>
      <c r="N6900" s="34">
        <f t="shared" ca="1" si="2043"/>
        <v>15223.124155153633</v>
      </c>
      <c r="P6900" s="18">
        <f t="shared" ca="1" si="2055"/>
        <v>1341.8703425184933</v>
      </c>
      <c r="Q6900" s="47">
        <f ca="1">SUM(L$15:L6900)-SUM(M$15:M6900)</f>
        <v>16350</v>
      </c>
      <c r="R6900" s="47" t="str">
        <f t="shared" ca="1" si="2056"/>
        <v>M6903</v>
      </c>
      <c r="S6900" s="40">
        <f t="shared" ca="1" si="2044"/>
        <v>0</v>
      </c>
      <c r="T6900" s="46">
        <f t="shared" ca="1" si="2045"/>
        <v>9</v>
      </c>
      <c r="X6900" s="74">
        <f t="shared" ca="1" si="2046"/>
        <v>1.3418703425184932</v>
      </c>
      <c r="Y6900" s="75">
        <f t="shared" ca="1" si="2047"/>
        <v>1.3418703425184932</v>
      </c>
      <c r="Z6900" s="74">
        <f t="shared" ca="1" si="2048"/>
        <v>3.8261931088338588</v>
      </c>
      <c r="AA6900" s="76">
        <f t="shared" ca="1" si="2049"/>
        <v>1341.8703425184933</v>
      </c>
      <c r="AB6900" s="76">
        <f t="shared" ca="1" si="2050"/>
        <v>3826.1931088338588</v>
      </c>
    </row>
    <row r="6901" spans="1:28" x14ac:dyDescent="0.25">
      <c r="A6901" s="2">
        <f t="shared" si="2051"/>
        <v>17</v>
      </c>
      <c r="B6901" s="16">
        <f ca="1">VLOOKUP(A6901,PERIODS!$O$4:$P$33,2,FALSE)</f>
        <v>3.5000000000000003E-2</v>
      </c>
      <c r="C6901" s="15"/>
      <c r="D6901" s="18">
        <v>5000</v>
      </c>
      <c r="E6901" s="34">
        <f t="shared" ca="1" si="2052"/>
        <v>15223.124155153633</v>
      </c>
      <c r="F6901" s="34">
        <f t="shared" ca="1" si="2053"/>
        <v>3500.0000000000005</v>
      </c>
      <c r="G6901" s="69">
        <f t="shared" ca="1" si="2039"/>
        <v>0</v>
      </c>
      <c r="H6901" s="34">
        <f t="shared" ca="1" si="2040"/>
        <v>1141.0995106948099</v>
      </c>
      <c r="I6901" s="34">
        <f t="shared" ca="1" si="2041"/>
        <v>4641.0995106948103</v>
      </c>
      <c r="J6901" s="18">
        <f ca="1">SUM(INDIRECT(ADDRESS(ROW(F6901),COLUMN(F6901),4)):INDIRECT(ADDRESS(ROW(F6901)+N$5-1,COLUMN(F6901),4)))</f>
        <v>24500.000000000004</v>
      </c>
      <c r="K6901" s="18">
        <f t="shared" ca="1" si="2042"/>
        <v>16350</v>
      </c>
      <c r="L6901" s="18">
        <f t="shared" ca="1" si="2054"/>
        <v>0</v>
      </c>
      <c r="M6901" s="18">
        <f t="shared" ca="1" si="2038"/>
        <v>0</v>
      </c>
      <c r="N6901" s="34">
        <f t="shared" ca="1" si="2043"/>
        <v>10582.024644458823</v>
      </c>
      <c r="P6901" s="18">
        <f t="shared" ca="1" si="2055"/>
        <v>1141.0995106948099</v>
      </c>
      <c r="Q6901" s="47">
        <f ca="1">SUM(L$15:L6901)-SUM(M$15:M6901)</f>
        <v>16350</v>
      </c>
      <c r="R6901" s="47" t="str">
        <f t="shared" ca="1" si="2056"/>
        <v>M6904</v>
      </c>
      <c r="S6901" s="40">
        <f t="shared" ca="1" si="2044"/>
        <v>0</v>
      </c>
      <c r="T6901" s="46">
        <f t="shared" ca="1" si="2045"/>
        <v>46</v>
      </c>
      <c r="X6901" s="74">
        <f t="shared" ca="1" si="2046"/>
        <v>1.1410995106948099</v>
      </c>
      <c r="Y6901" s="75">
        <f t="shared" ca="1" si="2047"/>
        <v>1.1410995106948099</v>
      </c>
      <c r="Z6901" s="74">
        <f t="shared" ca="1" si="2048"/>
        <v>3.1302081711490546</v>
      </c>
      <c r="AA6901" s="76">
        <f t="shared" ca="1" si="2049"/>
        <v>1141.0995106948099</v>
      </c>
      <c r="AB6901" s="76">
        <f t="shared" ca="1" si="2050"/>
        <v>3130.2081711490546</v>
      </c>
    </row>
    <row r="6902" spans="1:28" x14ac:dyDescent="0.25">
      <c r="A6902" s="2">
        <f t="shared" si="2051"/>
        <v>18</v>
      </c>
      <c r="B6902" s="16">
        <f ca="1">VLOOKUP(A6902,PERIODS!$O$4:$P$33,2,FALSE)</f>
        <v>3.5000000000000003E-2</v>
      </c>
      <c r="C6902" s="15"/>
      <c r="D6902" s="18">
        <v>5000</v>
      </c>
      <c r="E6902" s="34">
        <f t="shared" ca="1" si="2052"/>
        <v>10582.024644458823</v>
      </c>
      <c r="F6902" s="34">
        <f t="shared" ca="1" si="2053"/>
        <v>3500.0000000000005</v>
      </c>
      <c r="G6902" s="69">
        <f t="shared" ca="1" si="2039"/>
        <v>0</v>
      </c>
      <c r="H6902" s="34">
        <f t="shared" ca="1" si="2040"/>
        <v>457.97929911939474</v>
      </c>
      <c r="I6902" s="34">
        <f t="shared" ca="1" si="2041"/>
        <v>3957.9792991193954</v>
      </c>
      <c r="J6902" s="18">
        <f ca="1">SUM(INDIRECT(ADDRESS(ROW(F6902),COLUMN(F6902),4)):INDIRECT(ADDRESS(ROW(F6902)+N$5-1,COLUMN(F6902),4)))</f>
        <v>24500.000000000004</v>
      </c>
      <c r="K6902" s="18">
        <f t="shared" ca="1" si="2042"/>
        <v>0</v>
      </c>
      <c r="L6902" s="18">
        <f t="shared" ca="1" si="2054"/>
        <v>0</v>
      </c>
      <c r="M6902" s="18">
        <f t="shared" ca="1" si="2038"/>
        <v>16350</v>
      </c>
      <c r="N6902" s="34">
        <f t="shared" ca="1" si="2043"/>
        <v>22974.045345339429</v>
      </c>
      <c r="P6902" s="18">
        <f t="shared" ca="1" si="2055"/>
        <v>457.97929911939474</v>
      </c>
      <c r="Q6902" s="47">
        <f ca="1">SUM(L$15:L6902)-SUM(M$15:M6902)</f>
        <v>0</v>
      </c>
      <c r="R6902" s="47" t="str">
        <f t="shared" ca="1" si="2056"/>
        <v>M6905</v>
      </c>
      <c r="S6902" s="40">
        <f t="shared" ca="1" si="2044"/>
        <v>0</v>
      </c>
      <c r="T6902" s="46">
        <f t="shared" ca="1" si="2045"/>
        <v>67</v>
      </c>
      <c r="X6902" s="74">
        <f t="shared" ca="1" si="2046"/>
        <v>0.45797929911939472</v>
      </c>
      <c r="Y6902" s="75">
        <f t="shared" ca="1" si="2047"/>
        <v>0.45797929911939472</v>
      </c>
      <c r="Z6902" s="74">
        <f t="shared" ca="1" si="2048"/>
        <v>1.5808762771916278</v>
      </c>
      <c r="AA6902" s="76">
        <f t="shared" ca="1" si="2049"/>
        <v>457.97929911939474</v>
      </c>
      <c r="AB6902" s="76">
        <f t="shared" ca="1" si="2050"/>
        <v>1580.8762771916279</v>
      </c>
    </row>
    <row r="6903" spans="1:28" x14ac:dyDescent="0.25">
      <c r="A6903" s="2">
        <f t="shared" si="2051"/>
        <v>19</v>
      </c>
      <c r="B6903" s="16">
        <f ca="1">VLOOKUP(A6903,PERIODS!$O$4:$P$33,2,FALSE)</f>
        <v>3.5000000000000003E-2</v>
      </c>
      <c r="C6903" s="15"/>
      <c r="D6903" s="18">
        <v>5000</v>
      </c>
      <c r="E6903" s="34">
        <f t="shared" ca="1" si="2052"/>
        <v>22974.045345339429</v>
      </c>
      <c r="F6903" s="34">
        <f t="shared" ca="1" si="2053"/>
        <v>3500.0000000000005</v>
      </c>
      <c r="G6903" s="69">
        <f t="shared" ca="1" si="2039"/>
        <v>0</v>
      </c>
      <c r="H6903" s="34">
        <f t="shared" ca="1" si="2040"/>
        <v>530.96706428197547</v>
      </c>
      <c r="I6903" s="34">
        <f t="shared" ca="1" si="2041"/>
        <v>4030.967064281976</v>
      </c>
      <c r="J6903" s="18">
        <f ca="1">SUM(INDIRECT(ADDRESS(ROW(F6903),COLUMN(F6903),4)):INDIRECT(ADDRESS(ROW(F6903)+N$5-1,COLUMN(F6903),4)))</f>
        <v>24500.000000000004</v>
      </c>
      <c r="K6903" s="18">
        <f t="shared" ca="1" si="2042"/>
        <v>16350</v>
      </c>
      <c r="L6903" s="18">
        <f t="shared" ca="1" si="2054"/>
        <v>16350</v>
      </c>
      <c r="M6903" s="18">
        <f t="shared" ca="1" si="2038"/>
        <v>0</v>
      </c>
      <c r="N6903" s="34">
        <f t="shared" ca="1" si="2043"/>
        <v>18943.078281057453</v>
      </c>
      <c r="P6903" s="18">
        <f t="shared" ca="1" si="2055"/>
        <v>530.96706428197547</v>
      </c>
      <c r="Q6903" s="47">
        <f ca="1">SUM(L$15:L6903)-SUM(M$15:M6903)</f>
        <v>16350</v>
      </c>
      <c r="R6903" s="47" t="str">
        <f t="shared" ca="1" si="2056"/>
        <v>M6906</v>
      </c>
      <c r="S6903" s="40">
        <f t="shared" ca="1" si="2044"/>
        <v>0</v>
      </c>
      <c r="T6903" s="46">
        <f t="shared" ca="1" si="2045"/>
        <v>14</v>
      </c>
      <c r="X6903" s="74">
        <f t="shared" ca="1" si="2046"/>
        <v>0.53096706428197549</v>
      </c>
      <c r="Y6903" s="75">
        <f t="shared" ca="1" si="2047"/>
        <v>0.53096706428197549</v>
      </c>
      <c r="Z6903" s="74">
        <f t="shared" ca="1" si="2048"/>
        <v>1.7005760800599277</v>
      </c>
      <c r="AA6903" s="76">
        <f t="shared" ca="1" si="2049"/>
        <v>530.96706428197547</v>
      </c>
      <c r="AB6903" s="76">
        <f t="shared" ca="1" si="2050"/>
        <v>1700.5760800599276</v>
      </c>
    </row>
    <row r="6904" spans="1:28" x14ac:dyDescent="0.25">
      <c r="A6904" s="2">
        <f t="shared" si="2051"/>
        <v>20</v>
      </c>
      <c r="B6904" s="16">
        <f ca="1">VLOOKUP(A6904,PERIODS!$O$4:$P$33,2,FALSE)</f>
        <v>3.5000000000000003E-2</v>
      </c>
      <c r="C6904" s="15"/>
      <c r="D6904" s="18">
        <v>5000</v>
      </c>
      <c r="E6904" s="34">
        <f t="shared" ca="1" si="2052"/>
        <v>18943.078281057453</v>
      </c>
      <c r="F6904" s="34">
        <f t="shared" ca="1" si="2053"/>
        <v>3500.0000000000005</v>
      </c>
      <c r="G6904" s="69">
        <f t="shared" ca="1" si="2039"/>
        <v>0</v>
      </c>
      <c r="H6904" s="34">
        <f t="shared" ca="1" si="2040"/>
        <v>-158.04568676324357</v>
      </c>
      <c r="I6904" s="34">
        <f t="shared" ca="1" si="2041"/>
        <v>3341.9543132367571</v>
      </c>
      <c r="J6904" s="18">
        <f ca="1">SUM(INDIRECT(ADDRESS(ROW(F6904),COLUMN(F6904),4)):INDIRECT(ADDRESS(ROW(F6904)+N$5-1,COLUMN(F6904),4)))</f>
        <v>24500.000000000004</v>
      </c>
      <c r="K6904" s="18">
        <f t="shared" ca="1" si="2042"/>
        <v>16350</v>
      </c>
      <c r="L6904" s="18">
        <f t="shared" ca="1" si="2054"/>
        <v>0</v>
      </c>
      <c r="M6904" s="18">
        <f t="shared" ca="1" si="2038"/>
        <v>0</v>
      </c>
      <c r="N6904" s="34">
        <f t="shared" ca="1" si="2043"/>
        <v>15601.123967820695</v>
      </c>
      <c r="P6904" s="18">
        <f t="shared" ca="1" si="2055"/>
        <v>158.04568676324357</v>
      </c>
      <c r="Q6904" s="47">
        <f ca="1">SUM(L$15:L6904)-SUM(M$15:M6904)</f>
        <v>16350</v>
      </c>
      <c r="R6904" s="47" t="str">
        <f t="shared" ca="1" si="2056"/>
        <v>M6907</v>
      </c>
      <c r="S6904" s="40">
        <f t="shared" ca="1" si="2044"/>
        <v>0</v>
      </c>
      <c r="T6904" s="46">
        <f t="shared" ca="1" si="2045"/>
        <v>14</v>
      </c>
      <c r="X6904" s="74">
        <f t="shared" ca="1" si="2046"/>
        <v>-0.15804568676324357</v>
      </c>
      <c r="Y6904" s="75">
        <f t="shared" ca="1" si="2047"/>
        <v>-0.15804568676324357</v>
      </c>
      <c r="Z6904" s="74">
        <f t="shared" ca="1" si="2048"/>
        <v>0.8538107732267457</v>
      </c>
      <c r="AA6904" s="76">
        <f t="shared" ca="1" si="2049"/>
        <v>-158.04568676324357</v>
      </c>
      <c r="AB6904" s="76">
        <f t="shared" ca="1" si="2050"/>
        <v>853.81077322674571</v>
      </c>
    </row>
    <row r="6905" spans="1:28" x14ac:dyDescent="0.25">
      <c r="A6905" s="2">
        <f t="shared" si="2051"/>
        <v>21</v>
      </c>
      <c r="B6905" s="16">
        <f ca="1">VLOOKUP(A6905,PERIODS!$O$4:$P$33,2,FALSE)</f>
        <v>3.5000000000000003E-2</v>
      </c>
      <c r="C6905" s="15"/>
      <c r="D6905" s="18">
        <v>5000</v>
      </c>
      <c r="E6905" s="34">
        <f t="shared" ca="1" si="2052"/>
        <v>15601.123967820695</v>
      </c>
      <c r="F6905" s="34">
        <f t="shared" ca="1" si="2053"/>
        <v>3500.0000000000005</v>
      </c>
      <c r="G6905" s="69">
        <f t="shared" ca="1" si="2039"/>
        <v>0</v>
      </c>
      <c r="H6905" s="34">
        <f t="shared" ca="1" si="2040"/>
        <v>920.2293654954309</v>
      </c>
      <c r="I6905" s="34">
        <f t="shared" ca="1" si="2041"/>
        <v>4420.229365495431</v>
      </c>
      <c r="J6905" s="18">
        <f ca="1">SUM(INDIRECT(ADDRESS(ROW(F6905),COLUMN(F6905),4)):INDIRECT(ADDRESS(ROW(F6905)+N$5-1,COLUMN(F6905),4)))</f>
        <v>24500.000000000004</v>
      </c>
      <c r="K6905" s="18">
        <f t="shared" ca="1" si="2042"/>
        <v>16350</v>
      </c>
      <c r="L6905" s="18">
        <f t="shared" ca="1" si="2054"/>
        <v>0</v>
      </c>
      <c r="M6905" s="18">
        <f t="shared" ca="1" si="2038"/>
        <v>0</v>
      </c>
      <c r="N6905" s="34">
        <f t="shared" ca="1" si="2043"/>
        <v>11180.894602325265</v>
      </c>
      <c r="P6905" s="18">
        <f t="shared" ca="1" si="2055"/>
        <v>920.2293654954309</v>
      </c>
      <c r="Q6905" s="47">
        <f ca="1">SUM(L$15:L6905)-SUM(M$15:M6905)</f>
        <v>16350</v>
      </c>
      <c r="R6905" s="47" t="str">
        <f t="shared" ca="1" si="2056"/>
        <v>M6908</v>
      </c>
      <c r="S6905" s="40">
        <f t="shared" ca="1" si="2044"/>
        <v>0</v>
      </c>
      <c r="T6905" s="46">
        <f t="shared" ca="1" si="2045"/>
        <v>22</v>
      </c>
      <c r="X6905" s="74">
        <f t="shared" ca="1" si="2046"/>
        <v>0.92022936549543088</v>
      </c>
      <c r="Y6905" s="75">
        <f t="shared" ca="1" si="2047"/>
        <v>0.92022936549543088</v>
      </c>
      <c r="Z6905" s="74">
        <f t="shared" ca="1" si="2048"/>
        <v>2.5098660005798519</v>
      </c>
      <c r="AA6905" s="76">
        <f t="shared" ca="1" si="2049"/>
        <v>920.2293654954309</v>
      </c>
      <c r="AB6905" s="76">
        <f t="shared" ca="1" si="2050"/>
        <v>2509.866000579852</v>
      </c>
    </row>
    <row r="6906" spans="1:28" x14ac:dyDescent="0.25">
      <c r="A6906" s="2">
        <f t="shared" si="2051"/>
        <v>22</v>
      </c>
      <c r="B6906" s="16">
        <f ca="1">VLOOKUP(A6906,PERIODS!$O$4:$P$33,2,FALSE)</f>
        <v>3.5000000000000003E-2</v>
      </c>
      <c r="C6906" s="15"/>
      <c r="D6906" s="18">
        <v>5000</v>
      </c>
      <c r="E6906" s="34">
        <f t="shared" ca="1" si="2052"/>
        <v>11180.894602325265</v>
      </c>
      <c r="F6906" s="34">
        <f t="shared" ca="1" si="2053"/>
        <v>3500.0000000000005</v>
      </c>
      <c r="G6906" s="69">
        <f t="shared" ca="1" si="2039"/>
        <v>0</v>
      </c>
      <c r="H6906" s="34">
        <f t="shared" ca="1" si="2040"/>
        <v>-823.96558882922534</v>
      </c>
      <c r="I6906" s="34">
        <f t="shared" ca="1" si="2041"/>
        <v>2676.034411170775</v>
      </c>
      <c r="J6906" s="18">
        <f ca="1">SUM(INDIRECT(ADDRESS(ROW(F6906),COLUMN(F6906),4)):INDIRECT(ADDRESS(ROW(F6906)+N$5-1,COLUMN(F6906),4)))</f>
        <v>25000.000000000004</v>
      </c>
      <c r="K6906" s="18">
        <f t="shared" ca="1" si="2042"/>
        <v>0</v>
      </c>
      <c r="L6906" s="18">
        <f t="shared" ca="1" si="2054"/>
        <v>0</v>
      </c>
      <c r="M6906" s="18">
        <f t="shared" ca="1" si="2038"/>
        <v>16350</v>
      </c>
      <c r="N6906" s="34">
        <f t="shared" ca="1" si="2043"/>
        <v>24854.86019115449</v>
      </c>
      <c r="P6906" s="18">
        <f t="shared" ca="1" si="2055"/>
        <v>823.96558882922534</v>
      </c>
      <c r="Q6906" s="47">
        <f ca="1">SUM(L$15:L6906)-SUM(M$15:M6906)</f>
        <v>0</v>
      </c>
      <c r="R6906" s="47" t="str">
        <f t="shared" ca="1" si="2056"/>
        <v>M6909</v>
      </c>
      <c r="S6906" s="40">
        <f t="shared" ca="1" si="2044"/>
        <v>0</v>
      </c>
      <c r="T6906" s="46">
        <f t="shared" ca="1" si="2045"/>
        <v>38</v>
      </c>
      <c r="X6906" s="74">
        <f t="shared" ca="1" si="2046"/>
        <v>-0.82396558882922533</v>
      </c>
      <c r="Y6906" s="75">
        <f t="shared" ca="1" si="2047"/>
        <v>-0.82396558882922533</v>
      </c>
      <c r="Z6906" s="74">
        <f t="shared" ca="1" si="2048"/>
        <v>0.43868854217458064</v>
      </c>
      <c r="AA6906" s="76">
        <f t="shared" ca="1" si="2049"/>
        <v>-823.96558882922534</v>
      </c>
      <c r="AB6906" s="76">
        <f t="shared" ca="1" si="2050"/>
        <v>438.68854217458062</v>
      </c>
    </row>
    <row r="6907" spans="1:28" x14ac:dyDescent="0.25">
      <c r="A6907" s="2">
        <f t="shared" si="2051"/>
        <v>23</v>
      </c>
      <c r="B6907" s="16">
        <f ca="1">VLOOKUP(A6907,PERIODS!$O$4:$P$33,2,FALSE)</f>
        <v>3.5000000000000003E-2</v>
      </c>
      <c r="C6907" s="15"/>
      <c r="D6907" s="18">
        <v>5000</v>
      </c>
      <c r="E6907" s="34">
        <f t="shared" ca="1" si="2052"/>
        <v>24854.86019115449</v>
      </c>
      <c r="F6907" s="34">
        <f t="shared" ca="1" si="2053"/>
        <v>3500.0000000000005</v>
      </c>
      <c r="G6907" s="69">
        <f t="shared" ca="1" si="2039"/>
        <v>0</v>
      </c>
      <c r="H6907" s="34">
        <f t="shared" ca="1" si="2040"/>
        <v>817.92357650141344</v>
      </c>
      <c r="I6907" s="34">
        <f t="shared" ca="1" si="2041"/>
        <v>4317.9235765014137</v>
      </c>
      <c r="J6907" s="18">
        <f ca="1">SUM(INDIRECT(ADDRESS(ROW(F6907),COLUMN(F6907),4)):INDIRECT(ADDRESS(ROW(F6907)+N$5-1,COLUMN(F6907),4)))</f>
        <v>25500.000000000004</v>
      </c>
      <c r="K6907" s="18">
        <f t="shared" ca="1" si="2042"/>
        <v>16350</v>
      </c>
      <c r="L6907" s="18">
        <f t="shared" ca="1" si="2054"/>
        <v>16350</v>
      </c>
      <c r="M6907" s="18">
        <f t="shared" ca="1" si="2038"/>
        <v>0</v>
      </c>
      <c r="N6907" s="34">
        <f t="shared" ca="1" si="2043"/>
        <v>20536.936614653077</v>
      </c>
      <c r="P6907" s="18">
        <f t="shared" ca="1" si="2055"/>
        <v>817.92357650141344</v>
      </c>
      <c r="Q6907" s="47">
        <f ca="1">SUM(L$15:L6907)-SUM(M$15:M6907)</f>
        <v>16350</v>
      </c>
      <c r="R6907" s="47" t="str">
        <f t="shared" ca="1" si="2056"/>
        <v>M6910</v>
      </c>
      <c r="S6907" s="40">
        <f t="shared" ca="1" si="2044"/>
        <v>0</v>
      </c>
      <c r="T6907" s="46">
        <f t="shared" ca="1" si="2045"/>
        <v>70</v>
      </c>
      <c r="X6907" s="74">
        <f t="shared" ca="1" si="2046"/>
        <v>0.81792357650141345</v>
      </c>
      <c r="Y6907" s="75">
        <f t="shared" ca="1" si="2047"/>
        <v>0.81792357650141345</v>
      </c>
      <c r="Z6907" s="74">
        <f t="shared" ca="1" si="2048"/>
        <v>2.2657902095994147</v>
      </c>
      <c r="AA6907" s="76">
        <f t="shared" ca="1" si="2049"/>
        <v>817.92357650141344</v>
      </c>
      <c r="AB6907" s="76">
        <f t="shared" ca="1" si="2050"/>
        <v>2265.7902095994145</v>
      </c>
    </row>
    <row r="6908" spans="1:28" x14ac:dyDescent="0.25">
      <c r="A6908" s="2">
        <f t="shared" si="2051"/>
        <v>24</v>
      </c>
      <c r="B6908" s="16">
        <f ca="1">VLOOKUP(A6908,PERIODS!$O$4:$P$33,2,FALSE)</f>
        <v>3.5000000000000003E-2</v>
      </c>
      <c r="C6908" s="15"/>
      <c r="D6908" s="18">
        <v>5000</v>
      </c>
      <c r="E6908" s="34">
        <f t="shared" ca="1" si="2052"/>
        <v>20536.936614653077</v>
      </c>
      <c r="F6908" s="34">
        <f t="shared" ca="1" si="2053"/>
        <v>3500.0000000000005</v>
      </c>
      <c r="G6908" s="69">
        <f t="shared" ca="1" si="2039"/>
        <v>0</v>
      </c>
      <c r="H6908" s="34">
        <f t="shared" ca="1" si="2040"/>
        <v>252.04039535420603</v>
      </c>
      <c r="I6908" s="34">
        <f t="shared" ca="1" si="2041"/>
        <v>3752.0403953542063</v>
      </c>
      <c r="J6908" s="18">
        <f ca="1">SUM(INDIRECT(ADDRESS(ROW(F6908),COLUMN(F6908),4)):INDIRECT(ADDRESS(ROW(F6908)+N$5-1,COLUMN(F6908),4)))</f>
        <v>26000</v>
      </c>
      <c r="K6908" s="18">
        <f t="shared" ca="1" si="2042"/>
        <v>16350</v>
      </c>
      <c r="L6908" s="18">
        <f t="shared" ca="1" si="2054"/>
        <v>0</v>
      </c>
      <c r="M6908" s="18">
        <f t="shared" ca="1" si="2038"/>
        <v>0</v>
      </c>
      <c r="N6908" s="34">
        <f t="shared" ca="1" si="2043"/>
        <v>16784.896219298869</v>
      </c>
      <c r="P6908" s="18">
        <f t="shared" ca="1" si="2055"/>
        <v>252.04039535420603</v>
      </c>
      <c r="Q6908" s="47">
        <f ca="1">SUM(L$15:L6908)-SUM(M$15:M6908)</f>
        <v>16350</v>
      </c>
      <c r="R6908" s="47" t="str">
        <f t="shared" ca="1" si="2056"/>
        <v>M6911</v>
      </c>
      <c r="S6908" s="40">
        <f t="shared" ca="1" si="2044"/>
        <v>0</v>
      </c>
      <c r="T6908" s="46">
        <f t="shared" ca="1" si="2045"/>
        <v>11</v>
      </c>
      <c r="X6908" s="74">
        <f t="shared" ca="1" si="2046"/>
        <v>0.25204039535420603</v>
      </c>
      <c r="Y6908" s="75">
        <f t="shared" ca="1" si="2047"/>
        <v>0.25204039535420603</v>
      </c>
      <c r="Z6908" s="74">
        <f t="shared" ca="1" si="2048"/>
        <v>1.2866480108372247</v>
      </c>
      <c r="AA6908" s="76">
        <f t="shared" ca="1" si="2049"/>
        <v>252.04039535420603</v>
      </c>
      <c r="AB6908" s="76">
        <f t="shared" ca="1" si="2050"/>
        <v>1286.6480108372248</v>
      </c>
    </row>
    <row r="6909" spans="1:28" x14ac:dyDescent="0.25">
      <c r="A6909" s="2">
        <f t="shared" si="2051"/>
        <v>25</v>
      </c>
      <c r="B6909" s="16">
        <f ca="1">VLOOKUP(A6909,PERIODS!$O$4:$P$33,2,FALSE)</f>
        <v>3.5000000000000003E-2</v>
      </c>
      <c r="C6909" s="15"/>
      <c r="D6909" s="18">
        <v>5000</v>
      </c>
      <c r="E6909" s="34">
        <f t="shared" ca="1" si="2052"/>
        <v>16784.896219298869</v>
      </c>
      <c r="F6909" s="34">
        <f t="shared" ca="1" si="2053"/>
        <v>3500.0000000000005</v>
      </c>
      <c r="G6909" s="69">
        <f t="shared" ca="1" si="2039"/>
        <v>0</v>
      </c>
      <c r="H6909" s="34">
        <f t="shared" ca="1" si="2040"/>
        <v>-1977.2375562491266</v>
      </c>
      <c r="I6909" s="34">
        <f t="shared" ca="1" si="2041"/>
        <v>1522.7624437508739</v>
      </c>
      <c r="J6909" s="18">
        <f ca="1">SUM(INDIRECT(ADDRESS(ROW(F6909),COLUMN(F6909),4)):INDIRECT(ADDRESS(ROW(F6909)+N$5-1,COLUMN(F6909),4)))</f>
        <v>24900</v>
      </c>
      <c r="K6909" s="18">
        <f t="shared" ca="1" si="2042"/>
        <v>16350</v>
      </c>
      <c r="L6909" s="18">
        <f t="shared" ca="1" si="2054"/>
        <v>0</v>
      </c>
      <c r="M6909" s="18">
        <f t="shared" ca="1" si="2038"/>
        <v>0</v>
      </c>
      <c r="N6909" s="34">
        <f t="shared" ca="1" si="2043"/>
        <v>15262.133775547994</v>
      </c>
      <c r="P6909" s="18">
        <f t="shared" ca="1" si="2055"/>
        <v>1977.2375562491266</v>
      </c>
      <c r="Q6909" s="47">
        <f ca="1">SUM(L$15:L6909)-SUM(M$15:M6909)</f>
        <v>16350</v>
      </c>
      <c r="R6909" s="47" t="str">
        <f t="shared" ca="1" si="2056"/>
        <v>M6912</v>
      </c>
      <c r="S6909" s="40">
        <f t="shared" ca="1" si="2044"/>
        <v>0</v>
      </c>
      <c r="T6909" s="46">
        <f t="shared" ca="1" si="2045"/>
        <v>78</v>
      </c>
      <c r="X6909" s="74">
        <f t="shared" ca="1" si="2046"/>
        <v>-1.9772375562491264</v>
      </c>
      <c r="Y6909" s="75">
        <f t="shared" ca="1" si="2047"/>
        <v>-1.9772375562491264</v>
      </c>
      <c r="Z6909" s="74">
        <f t="shared" ca="1" si="2048"/>
        <v>0.13845117310788563</v>
      </c>
      <c r="AA6909" s="76">
        <f t="shared" ca="1" si="2049"/>
        <v>-1977.2375562491266</v>
      </c>
      <c r="AB6909" s="76">
        <f t="shared" ca="1" si="2050"/>
        <v>138.45117310788564</v>
      </c>
    </row>
    <row r="6910" spans="1:28" x14ac:dyDescent="0.25">
      <c r="A6910" s="2">
        <f t="shared" si="2051"/>
        <v>26</v>
      </c>
      <c r="B6910" s="16">
        <f ca="1">VLOOKUP(A6910,PERIODS!$O$4:$P$33,2,FALSE)</f>
        <v>3.5000000000000003E-2</v>
      </c>
      <c r="C6910" s="15"/>
      <c r="D6910" s="18">
        <v>5000</v>
      </c>
      <c r="E6910" s="34">
        <f t="shared" ca="1" si="2052"/>
        <v>15262.133775547994</v>
      </c>
      <c r="F6910" s="34">
        <f t="shared" ca="1" si="2053"/>
        <v>3500.0000000000005</v>
      </c>
      <c r="G6910" s="69">
        <f t="shared" ca="1" si="2039"/>
        <v>0</v>
      </c>
      <c r="H6910" s="34">
        <f t="shared" ca="1" si="2040"/>
        <v>539.37107524320049</v>
      </c>
      <c r="I6910" s="34">
        <f t="shared" ca="1" si="2041"/>
        <v>4039.3710752432007</v>
      </c>
      <c r="J6910" s="18">
        <f ca="1">SUM(INDIRECT(ADDRESS(ROW(F6910),COLUMN(F6910),4)):INDIRECT(ADDRESS(ROW(F6910)+N$5-1,COLUMN(F6910),4)))</f>
        <v>23900</v>
      </c>
      <c r="K6910" s="18">
        <f t="shared" ca="1" si="2042"/>
        <v>0</v>
      </c>
      <c r="L6910" s="18">
        <f t="shared" ca="1" si="2054"/>
        <v>0</v>
      </c>
      <c r="M6910" s="18">
        <f t="shared" ca="1" si="2038"/>
        <v>16350</v>
      </c>
      <c r="N6910" s="34">
        <f t="shared" ca="1" si="2043"/>
        <v>27572.762700304793</v>
      </c>
      <c r="P6910" s="18">
        <f t="shared" ca="1" si="2055"/>
        <v>539.37107524320049</v>
      </c>
      <c r="Q6910" s="47">
        <f ca="1">SUM(L$15:L6910)-SUM(M$15:M6910)</f>
        <v>0</v>
      </c>
      <c r="R6910" s="47" t="str">
        <f t="shared" ca="1" si="2056"/>
        <v>M6913</v>
      </c>
      <c r="S6910" s="40">
        <f t="shared" ca="1" si="2044"/>
        <v>0</v>
      </c>
      <c r="T6910" s="46">
        <f t="shared" ca="1" si="2045"/>
        <v>83</v>
      </c>
      <c r="X6910" s="74">
        <f t="shared" ca="1" si="2046"/>
        <v>0.53937107524320049</v>
      </c>
      <c r="Y6910" s="75">
        <f t="shared" ca="1" si="2047"/>
        <v>0.53937107524320049</v>
      </c>
      <c r="Z6910" s="74">
        <f t="shared" ca="1" si="2048"/>
        <v>1.7149279622953808</v>
      </c>
      <c r="AA6910" s="76">
        <f t="shared" ca="1" si="2049"/>
        <v>539.37107524320049</v>
      </c>
      <c r="AB6910" s="76">
        <f t="shared" ca="1" si="2050"/>
        <v>1714.9279622953809</v>
      </c>
    </row>
    <row r="6911" spans="1:28" x14ac:dyDescent="0.25">
      <c r="A6911" s="2">
        <f t="shared" si="2051"/>
        <v>27</v>
      </c>
      <c r="B6911" s="16">
        <f ca="1">VLOOKUP(A6911,PERIODS!$O$4:$P$33,2,FALSE)</f>
        <v>3.5000000000000003E-2</v>
      </c>
      <c r="C6911" s="15"/>
      <c r="D6911" s="18">
        <v>5000</v>
      </c>
      <c r="E6911" s="34">
        <f t="shared" ca="1" si="2052"/>
        <v>27572.762700304793</v>
      </c>
      <c r="F6911" s="34">
        <f t="shared" ca="1" si="2053"/>
        <v>3500.0000000000005</v>
      </c>
      <c r="G6911" s="69">
        <f t="shared" ca="1" si="2039"/>
        <v>0</v>
      </c>
      <c r="H6911" s="34">
        <f t="shared" ca="1" si="2040"/>
        <v>-329.65348083819077</v>
      </c>
      <c r="I6911" s="34">
        <f t="shared" ca="1" si="2041"/>
        <v>3170.3465191618097</v>
      </c>
      <c r="J6911" s="18">
        <f ca="1">SUM(INDIRECT(ADDRESS(ROW(F6911),COLUMN(F6911),4)):INDIRECT(ADDRESS(ROW(F6911)+N$5-1,COLUMN(F6911),4)))</f>
        <v>22900</v>
      </c>
      <c r="K6911" s="18">
        <f t="shared" ca="1" si="2042"/>
        <v>0</v>
      </c>
      <c r="L6911" s="18">
        <f t="shared" ca="1" si="2054"/>
        <v>0</v>
      </c>
      <c r="M6911" s="18">
        <f t="shared" ca="1" si="2038"/>
        <v>0</v>
      </c>
      <c r="N6911" s="34">
        <f t="shared" ca="1" si="2043"/>
        <v>24402.416181142984</v>
      </c>
      <c r="P6911" s="18">
        <f t="shared" ca="1" si="2055"/>
        <v>329.65348083819077</v>
      </c>
      <c r="Q6911" s="47">
        <f ca="1">SUM(L$15:L6911)-SUM(M$15:M6911)</f>
        <v>0</v>
      </c>
      <c r="R6911" s="47" t="str">
        <f t="shared" ca="1" si="2056"/>
        <v>M6914</v>
      </c>
      <c r="S6911" s="40">
        <f t="shared" ca="1" si="2044"/>
        <v>0</v>
      </c>
      <c r="T6911" s="46">
        <f t="shared" ca="1" si="2045"/>
        <v>39</v>
      </c>
      <c r="X6911" s="74">
        <f t="shared" ca="1" si="2046"/>
        <v>-0.32965348083819079</v>
      </c>
      <c r="Y6911" s="75">
        <f t="shared" ca="1" si="2047"/>
        <v>-0.32965348083819079</v>
      </c>
      <c r="Z6911" s="74">
        <f t="shared" ca="1" si="2048"/>
        <v>0.7191728974489997</v>
      </c>
      <c r="AA6911" s="76">
        <f t="shared" ca="1" si="2049"/>
        <v>-329.65348083819077</v>
      </c>
      <c r="AB6911" s="76">
        <f t="shared" ca="1" si="2050"/>
        <v>719.17289744899972</v>
      </c>
    </row>
    <row r="6912" spans="1:28" x14ac:dyDescent="0.25">
      <c r="A6912" s="2">
        <f t="shared" si="2051"/>
        <v>28</v>
      </c>
      <c r="B6912" s="16">
        <f ca="1">VLOOKUP(A6912,PERIODS!$O$4:$P$33,2,FALSE)</f>
        <v>0.04</v>
      </c>
      <c r="C6912" s="15"/>
      <c r="D6912" s="18">
        <v>5000</v>
      </c>
      <c r="E6912" s="34">
        <f t="shared" ca="1" si="2052"/>
        <v>24402.416181142984</v>
      </c>
      <c r="F6912" s="34">
        <f t="shared" ca="1" si="2053"/>
        <v>4000</v>
      </c>
      <c r="G6912" s="69">
        <f t="shared" ca="1" si="2039"/>
        <v>0</v>
      </c>
      <c r="H6912" s="34">
        <f t="shared" ca="1" si="2040"/>
        <v>-415.10224204937265</v>
      </c>
      <c r="I6912" s="34">
        <f t="shared" ca="1" si="2041"/>
        <v>3584.8977579506272</v>
      </c>
      <c r="J6912" s="18">
        <f ca="1">SUM(INDIRECT(ADDRESS(ROW(F6912),COLUMN(F6912),4)):INDIRECT(ADDRESS(ROW(F6912)+N$5-1,COLUMN(F6912),4)))</f>
        <v>21900</v>
      </c>
      <c r="K6912" s="18">
        <f t="shared" ca="1" si="2042"/>
        <v>0</v>
      </c>
      <c r="L6912" s="18">
        <f t="shared" ca="1" si="2054"/>
        <v>0</v>
      </c>
      <c r="M6912" s="18">
        <f t="shared" ca="1" si="2038"/>
        <v>0</v>
      </c>
      <c r="N6912" s="34">
        <f t="shared" ca="1" si="2043"/>
        <v>20817.518423192356</v>
      </c>
      <c r="P6912" s="18">
        <f t="shared" ca="1" si="2055"/>
        <v>415.10224204937265</v>
      </c>
      <c r="Q6912" s="47">
        <f ca="1">SUM(L$15:L6912)-SUM(M$15:M6912)</f>
        <v>0</v>
      </c>
      <c r="R6912" s="47" t="str">
        <f t="shared" ca="1" si="2056"/>
        <v>M6915</v>
      </c>
      <c r="S6912" s="40">
        <f t="shared" ca="1" si="2044"/>
        <v>0</v>
      </c>
      <c r="T6912" s="46">
        <f t="shared" ca="1" si="2045"/>
        <v>80</v>
      </c>
      <c r="X6912" s="74">
        <f t="shared" ca="1" si="2046"/>
        <v>-0.41510224204937263</v>
      </c>
      <c r="Y6912" s="75">
        <f t="shared" ca="1" si="2047"/>
        <v>-0.41510224204937263</v>
      </c>
      <c r="Z6912" s="74">
        <f t="shared" ca="1" si="2048"/>
        <v>0.66027276961269532</v>
      </c>
      <c r="AA6912" s="76">
        <f t="shared" ca="1" si="2049"/>
        <v>-415.10224204937265</v>
      </c>
      <c r="AB6912" s="76">
        <f t="shared" ca="1" si="2050"/>
        <v>660.27276961269536</v>
      </c>
    </row>
    <row r="6913" spans="1:28" x14ac:dyDescent="0.25">
      <c r="A6913" s="2">
        <f t="shared" si="2051"/>
        <v>29</v>
      </c>
      <c r="B6913" s="16">
        <f ca="1">VLOOKUP(A6913,PERIODS!$O$4:$P$33,2,FALSE)</f>
        <v>0.04</v>
      </c>
      <c r="C6913" s="15"/>
      <c r="D6913" s="18">
        <v>5000</v>
      </c>
      <c r="E6913" s="34">
        <f t="shared" ca="1" si="2052"/>
        <v>20817.518423192356</v>
      </c>
      <c r="F6913" s="34">
        <f t="shared" ca="1" si="2053"/>
        <v>4000</v>
      </c>
      <c r="G6913" s="69">
        <f t="shared" ca="1" si="2039"/>
        <v>0</v>
      </c>
      <c r="H6913" s="34">
        <f t="shared" ca="1" si="2040"/>
        <v>905.41629763634364</v>
      </c>
      <c r="I6913" s="34">
        <f t="shared" ca="1" si="2041"/>
        <v>4905.4162976363441</v>
      </c>
      <c r="J6913" s="18">
        <f ca="1">SUM(INDIRECT(ADDRESS(ROW(F6913),COLUMN(F6913),4)):INDIRECT(ADDRESS(ROW(F6913)+N$5-1,COLUMN(F6913),4)))</f>
        <v>21200</v>
      </c>
      <c r="K6913" s="18">
        <f t="shared" ca="1" si="2042"/>
        <v>16350</v>
      </c>
      <c r="L6913" s="18">
        <f t="shared" ca="1" si="2054"/>
        <v>16350</v>
      </c>
      <c r="M6913" s="18">
        <f t="shared" ca="1" si="2038"/>
        <v>0</v>
      </c>
      <c r="N6913" s="34">
        <f t="shared" ca="1" si="2043"/>
        <v>15912.102125556012</v>
      </c>
      <c r="P6913" s="18">
        <f t="shared" ca="1" si="2055"/>
        <v>905.41629763634364</v>
      </c>
      <c r="Q6913" s="47">
        <f ca="1">SUM(L$15:L6913)-SUM(M$15:M6913)</f>
        <v>16350</v>
      </c>
      <c r="R6913" s="47" t="str">
        <f t="shared" ca="1" si="2056"/>
        <v>M6916</v>
      </c>
      <c r="S6913" s="40">
        <f t="shared" ca="1" si="2044"/>
        <v>0</v>
      </c>
      <c r="T6913" s="46">
        <f t="shared" ca="1" si="2045"/>
        <v>24</v>
      </c>
      <c r="X6913" s="74">
        <f t="shared" ca="1" si="2046"/>
        <v>0.90541629763634368</v>
      </c>
      <c r="Y6913" s="75">
        <f t="shared" ca="1" si="2047"/>
        <v>0.90541629763634368</v>
      </c>
      <c r="Z6913" s="74">
        <f t="shared" ca="1" si="2048"/>
        <v>2.4729611967014709</v>
      </c>
      <c r="AA6913" s="76">
        <f t="shared" ca="1" si="2049"/>
        <v>905.41629763634364</v>
      </c>
      <c r="AB6913" s="76">
        <f t="shared" ca="1" si="2050"/>
        <v>2472.9611967014707</v>
      </c>
    </row>
    <row r="6914" spans="1:28" x14ac:dyDescent="0.25">
      <c r="A6914" s="2">
        <f t="shared" si="2051"/>
        <v>30</v>
      </c>
      <c r="B6914" s="16">
        <f ca="1">VLOOKUP(A6914,PERIODS!$O$4:$P$33,2,FALSE)</f>
        <v>0.04</v>
      </c>
      <c r="C6914" s="15"/>
      <c r="D6914" s="18">
        <v>5000</v>
      </c>
      <c r="E6914" s="34">
        <f t="shared" ca="1" si="2052"/>
        <v>15912.102125556012</v>
      </c>
      <c r="F6914" s="34">
        <f t="shared" ca="1" si="2053"/>
        <v>4000</v>
      </c>
      <c r="G6914" s="69">
        <f t="shared" ca="1" si="2039"/>
        <v>0</v>
      </c>
      <c r="H6914" s="34">
        <f t="shared" ca="1" si="2040"/>
        <v>345.73409719355237</v>
      </c>
      <c r="I6914" s="34">
        <f t="shared" ca="1" si="2041"/>
        <v>4345.7340971935528</v>
      </c>
      <c r="J6914" s="18">
        <f ca="1">SUM(INDIRECT(ADDRESS(ROW(F6914),COLUMN(F6914),4)):INDIRECT(ADDRESS(ROW(F6914)+N$5-1,COLUMN(F6914),4)))</f>
        <v>20500</v>
      </c>
      <c r="K6914" s="18">
        <f t="shared" ca="1" si="2042"/>
        <v>16350</v>
      </c>
      <c r="L6914" s="18">
        <f t="shared" ca="1" si="2054"/>
        <v>0</v>
      </c>
      <c r="M6914" s="18">
        <f t="shared" ca="1" si="2038"/>
        <v>0</v>
      </c>
      <c r="N6914" s="34">
        <f t="shared" ca="1" si="2043"/>
        <v>11566.36802836246</v>
      </c>
      <c r="P6914" s="18">
        <f t="shared" ca="1" si="2055"/>
        <v>345.73409719355237</v>
      </c>
      <c r="Q6914" s="47">
        <f ca="1">SUM(L$15:L6914)-SUM(M$15:M6914)</f>
        <v>16350</v>
      </c>
      <c r="R6914" s="47" t="str">
        <f t="shared" ca="1" si="2056"/>
        <v>M6917</v>
      </c>
      <c r="S6914" s="40">
        <f t="shared" ca="1" si="2044"/>
        <v>0</v>
      </c>
      <c r="T6914" s="46">
        <f t="shared" ca="1" si="2045"/>
        <v>98</v>
      </c>
      <c r="X6914" s="74">
        <f t="shared" ca="1" si="2046"/>
        <v>0.34573409719355236</v>
      </c>
      <c r="Y6914" s="75">
        <f t="shared" ca="1" si="2047"/>
        <v>0.34573409719355236</v>
      </c>
      <c r="Z6914" s="74">
        <f t="shared" ca="1" si="2048"/>
        <v>1.4130268380578852</v>
      </c>
      <c r="AA6914" s="76">
        <f t="shared" ca="1" si="2049"/>
        <v>345.73409719355237</v>
      </c>
      <c r="AB6914" s="76">
        <f t="shared" ca="1" si="2050"/>
        <v>1413.0268380578852</v>
      </c>
    </row>
    <row r="6915" spans="1:28" x14ac:dyDescent="0.25">
      <c r="A6915" s="2">
        <f t="shared" si="2051"/>
        <v>1</v>
      </c>
      <c r="B6915" s="16">
        <f ca="1">VLOOKUP(A6915,PERIODS!$O$4:$P$33,2,FALSE)</f>
        <v>2.4E-2</v>
      </c>
      <c r="C6915" s="15"/>
      <c r="D6915" s="18">
        <v>5000</v>
      </c>
      <c r="E6915" s="34">
        <f t="shared" ca="1" si="2052"/>
        <v>11566.36802836246</v>
      </c>
      <c r="F6915" s="34">
        <f t="shared" ca="1" si="2053"/>
        <v>2400</v>
      </c>
      <c r="G6915" s="69">
        <f t="shared" ca="1" si="2039"/>
        <v>0</v>
      </c>
      <c r="H6915" s="34">
        <f t="shared" ca="1" si="2040"/>
        <v>1017.6769043738121</v>
      </c>
      <c r="I6915" s="34">
        <f t="shared" ca="1" si="2041"/>
        <v>3417.6769043738122</v>
      </c>
      <c r="J6915" s="18">
        <f ca="1">SUM(INDIRECT(ADDRESS(ROW(F6915),COLUMN(F6915),4)):INDIRECT(ADDRESS(ROW(F6915)+N$5-1,COLUMN(F6915),4)))</f>
        <v>19800</v>
      </c>
      <c r="K6915" s="18">
        <f t="shared" ca="1" si="2042"/>
        <v>16350</v>
      </c>
      <c r="L6915" s="18">
        <f t="shared" ca="1" si="2054"/>
        <v>0</v>
      </c>
      <c r="M6915" s="18">
        <f t="shared" ca="1" si="2038"/>
        <v>0</v>
      </c>
      <c r="N6915" s="34">
        <f t="shared" ca="1" si="2043"/>
        <v>8148.6911239886476</v>
      </c>
      <c r="P6915" s="18">
        <f t="shared" ca="1" si="2055"/>
        <v>1017.6769043738121</v>
      </c>
      <c r="Q6915" s="47">
        <f ca="1">SUM(L$15:L6915)-SUM(M$15:M6915)</f>
        <v>16350</v>
      </c>
      <c r="R6915" s="47" t="str">
        <f t="shared" ca="1" si="2056"/>
        <v>M6918</v>
      </c>
      <c r="S6915" s="40">
        <f t="shared" ca="1" si="2044"/>
        <v>0</v>
      </c>
      <c r="T6915" s="46">
        <f t="shared" ca="1" si="2045"/>
        <v>92</v>
      </c>
      <c r="X6915" s="74">
        <f t="shared" ca="1" si="2046"/>
        <v>1.0176769043738121</v>
      </c>
      <c r="Y6915" s="75">
        <f t="shared" ca="1" si="2047"/>
        <v>1.0176769043738121</v>
      </c>
      <c r="Z6915" s="74">
        <f t="shared" ca="1" si="2048"/>
        <v>2.7667598446979498</v>
      </c>
      <c r="AA6915" s="76">
        <f t="shared" ca="1" si="2049"/>
        <v>1017.6769043738121</v>
      </c>
      <c r="AB6915" s="76">
        <f t="shared" ca="1" si="2050"/>
        <v>2766.7598446979496</v>
      </c>
    </row>
    <row r="6916" spans="1:28" x14ac:dyDescent="0.25">
      <c r="A6916" s="2">
        <f t="shared" si="2051"/>
        <v>2</v>
      </c>
      <c r="B6916" s="16">
        <f ca="1">VLOOKUP(A6916,PERIODS!$O$4:$P$33,2,FALSE)</f>
        <v>2.5000000000000001E-2</v>
      </c>
      <c r="C6916" s="15"/>
      <c r="D6916" s="18">
        <v>5000</v>
      </c>
      <c r="E6916" s="34">
        <f t="shared" ca="1" si="2052"/>
        <v>8148.6911239886476</v>
      </c>
      <c r="F6916" s="34">
        <f t="shared" ca="1" si="2053"/>
        <v>2500</v>
      </c>
      <c r="G6916" s="69">
        <f t="shared" ca="1" si="2039"/>
        <v>0</v>
      </c>
      <c r="H6916" s="34">
        <f t="shared" ca="1" si="2040"/>
        <v>62.393088114344771</v>
      </c>
      <c r="I6916" s="34">
        <f t="shared" ca="1" si="2041"/>
        <v>2562.3930881143447</v>
      </c>
      <c r="J6916" s="18">
        <f ca="1">SUM(INDIRECT(ADDRESS(ROW(F6916),COLUMN(F6916),4)):INDIRECT(ADDRESS(ROW(F6916)+N$5-1,COLUMN(F6916),4)))</f>
        <v>20700</v>
      </c>
      <c r="K6916" s="18">
        <f t="shared" ca="1" si="2042"/>
        <v>0</v>
      </c>
      <c r="L6916" s="18">
        <f t="shared" ca="1" si="2054"/>
        <v>0</v>
      </c>
      <c r="M6916" s="18">
        <f t="shared" ca="1" si="2038"/>
        <v>16350</v>
      </c>
      <c r="N6916" s="34">
        <f t="shared" ca="1" si="2043"/>
        <v>21936.298035874301</v>
      </c>
      <c r="P6916" s="18">
        <f t="shared" ca="1" si="2055"/>
        <v>62.393088114344771</v>
      </c>
      <c r="Q6916" s="47">
        <f ca="1">SUM(L$15:L6916)-SUM(M$15:M6916)</f>
        <v>0</v>
      </c>
      <c r="R6916" s="47" t="str">
        <f t="shared" ca="1" si="2056"/>
        <v>M6919</v>
      </c>
      <c r="S6916" s="40">
        <f t="shared" ca="1" si="2044"/>
        <v>0</v>
      </c>
      <c r="T6916" s="46">
        <f t="shared" ca="1" si="2045"/>
        <v>94</v>
      </c>
      <c r="X6916" s="74">
        <f t="shared" ca="1" si="2046"/>
        <v>6.2393088114344769E-2</v>
      </c>
      <c r="Y6916" s="75">
        <f t="shared" ca="1" si="2047"/>
        <v>6.2393088114344769E-2</v>
      </c>
      <c r="Z6916" s="74">
        <f t="shared" ca="1" si="2048"/>
        <v>1.0643806578914365</v>
      </c>
      <c r="AA6916" s="76">
        <f t="shared" ca="1" si="2049"/>
        <v>62.393088114344771</v>
      </c>
      <c r="AB6916" s="76">
        <f t="shared" ca="1" si="2050"/>
        <v>1064.3806578914366</v>
      </c>
    </row>
    <row r="6917" spans="1:28" x14ac:dyDescent="0.25">
      <c r="A6917" s="2">
        <f t="shared" si="2051"/>
        <v>3</v>
      </c>
      <c r="B6917" s="16">
        <f ca="1">VLOOKUP(A6917,PERIODS!$O$4:$P$33,2,FALSE)</f>
        <v>2.5000000000000001E-2</v>
      </c>
      <c r="C6917" s="15"/>
      <c r="D6917" s="18">
        <v>5000</v>
      </c>
      <c r="E6917" s="34">
        <f t="shared" ca="1" si="2052"/>
        <v>21936.298035874301</v>
      </c>
      <c r="F6917" s="34">
        <f t="shared" ca="1" si="2053"/>
        <v>2500</v>
      </c>
      <c r="G6917" s="69">
        <f t="shared" ca="1" si="2039"/>
        <v>0</v>
      </c>
      <c r="H6917" s="34">
        <f t="shared" ca="1" si="2040"/>
        <v>1489.0377702471228</v>
      </c>
      <c r="I6917" s="34">
        <f t="shared" ca="1" si="2041"/>
        <v>3989.0377702471228</v>
      </c>
      <c r="J6917" s="18">
        <f ca="1">SUM(INDIRECT(ADDRESS(ROW(F6917),COLUMN(F6917),4)):INDIRECT(ADDRESS(ROW(F6917)+N$5-1,COLUMN(F6917),4)))</f>
        <v>21500</v>
      </c>
      <c r="K6917" s="18">
        <f t="shared" ca="1" si="2042"/>
        <v>0</v>
      </c>
      <c r="L6917" s="18">
        <f t="shared" ca="1" si="2054"/>
        <v>0</v>
      </c>
      <c r="M6917" s="18">
        <f t="shared" ca="1" si="2038"/>
        <v>0</v>
      </c>
      <c r="N6917" s="34">
        <f t="shared" ca="1" si="2043"/>
        <v>17947.260265627177</v>
      </c>
      <c r="P6917" s="18">
        <f t="shared" ca="1" si="2055"/>
        <v>1489.0377702471228</v>
      </c>
      <c r="Q6917" s="47">
        <f ca="1">SUM(L$15:L6917)-SUM(M$15:M6917)</f>
        <v>0</v>
      </c>
      <c r="R6917" s="47" t="str">
        <f t="shared" ca="1" si="2056"/>
        <v>M6920</v>
      </c>
      <c r="S6917" s="40">
        <f t="shared" ca="1" si="2044"/>
        <v>0</v>
      </c>
      <c r="T6917" s="46">
        <f t="shared" ca="1" si="2045"/>
        <v>28</v>
      </c>
      <c r="X6917" s="74">
        <f t="shared" ca="1" si="2046"/>
        <v>1.4890377702471229</v>
      </c>
      <c r="Y6917" s="75">
        <f t="shared" ca="1" si="2047"/>
        <v>1.4890377702471229</v>
      </c>
      <c r="Z6917" s="74">
        <f t="shared" ca="1" si="2048"/>
        <v>4.4328280671427613</v>
      </c>
      <c r="AA6917" s="76">
        <f t="shared" ca="1" si="2049"/>
        <v>1489.0377702471228</v>
      </c>
      <c r="AB6917" s="76">
        <f t="shared" ca="1" si="2050"/>
        <v>4432.828067142761</v>
      </c>
    </row>
    <row r="6918" spans="1:28" x14ac:dyDescent="0.25">
      <c r="A6918" s="2">
        <f t="shared" si="2051"/>
        <v>4</v>
      </c>
      <c r="B6918" s="16">
        <f ca="1">VLOOKUP(A6918,PERIODS!$O$4:$P$33,2,FALSE)</f>
        <v>2.5000000000000001E-2</v>
      </c>
      <c r="C6918" s="15"/>
      <c r="D6918" s="18">
        <v>5000</v>
      </c>
      <c r="E6918" s="34">
        <f t="shared" ca="1" si="2052"/>
        <v>17947.260265627177</v>
      </c>
      <c r="F6918" s="34">
        <f t="shared" ca="1" si="2053"/>
        <v>2500</v>
      </c>
      <c r="G6918" s="69">
        <f t="shared" ca="1" si="2039"/>
        <v>0</v>
      </c>
      <c r="H6918" s="34">
        <f t="shared" ca="1" si="2040"/>
        <v>-222.50655433161569</v>
      </c>
      <c r="I6918" s="34">
        <f t="shared" ca="1" si="2041"/>
        <v>2277.4934456683841</v>
      </c>
      <c r="J6918" s="18">
        <f ca="1">SUM(INDIRECT(ADDRESS(ROW(F6918),COLUMN(F6918),4)):INDIRECT(ADDRESS(ROW(F6918)+N$5-1,COLUMN(F6918),4)))</f>
        <v>22300</v>
      </c>
      <c r="K6918" s="18">
        <f t="shared" ca="1" si="2042"/>
        <v>16350</v>
      </c>
      <c r="L6918" s="18">
        <f t="shared" ca="1" si="2054"/>
        <v>16350</v>
      </c>
      <c r="M6918" s="18">
        <f t="shared" ca="1" si="2038"/>
        <v>0</v>
      </c>
      <c r="N6918" s="34">
        <f t="shared" ca="1" si="2043"/>
        <v>15669.766819958793</v>
      </c>
      <c r="P6918" s="18">
        <f t="shared" ca="1" si="2055"/>
        <v>222.50655433161569</v>
      </c>
      <c r="Q6918" s="47">
        <f ca="1">SUM(L$15:L6918)-SUM(M$15:M6918)</f>
        <v>16350</v>
      </c>
      <c r="R6918" s="47" t="str">
        <f t="shared" ca="1" si="2056"/>
        <v>M6921</v>
      </c>
      <c r="S6918" s="40">
        <f t="shared" ca="1" si="2044"/>
        <v>0</v>
      </c>
      <c r="T6918" s="46">
        <f t="shared" ca="1" si="2045"/>
        <v>33</v>
      </c>
      <c r="X6918" s="74">
        <f t="shared" ca="1" si="2046"/>
        <v>-0.2225065543316157</v>
      </c>
      <c r="Y6918" s="75">
        <f t="shared" ca="1" si="2047"/>
        <v>-0.2225065543316157</v>
      </c>
      <c r="Z6918" s="74">
        <f t="shared" ca="1" si="2048"/>
        <v>0.80050975992660589</v>
      </c>
      <c r="AA6918" s="76">
        <f t="shared" ca="1" si="2049"/>
        <v>-222.50655433161569</v>
      </c>
      <c r="AB6918" s="76">
        <f t="shared" ca="1" si="2050"/>
        <v>800.50975992660585</v>
      </c>
    </row>
    <row r="6919" spans="1:28" x14ac:dyDescent="0.25">
      <c r="A6919" s="2">
        <f t="shared" si="2051"/>
        <v>5</v>
      </c>
      <c r="B6919" s="16">
        <f ca="1">VLOOKUP(A6919,PERIODS!$O$4:$P$33,2,FALSE)</f>
        <v>3.3000000000000002E-2</v>
      </c>
      <c r="C6919" s="15"/>
      <c r="D6919" s="18">
        <v>5000</v>
      </c>
      <c r="E6919" s="34">
        <f t="shared" ca="1" si="2052"/>
        <v>15669.766819958793</v>
      </c>
      <c r="F6919" s="34">
        <f t="shared" ca="1" si="2053"/>
        <v>3300</v>
      </c>
      <c r="G6919" s="69">
        <f t="shared" ca="1" si="2039"/>
        <v>0</v>
      </c>
      <c r="H6919" s="34">
        <f t="shared" ca="1" si="2040"/>
        <v>485.32889785399334</v>
      </c>
      <c r="I6919" s="34">
        <f t="shared" ca="1" si="2041"/>
        <v>3785.3288978539931</v>
      </c>
      <c r="J6919" s="18">
        <f ca="1">SUM(INDIRECT(ADDRESS(ROW(F6919),COLUMN(F6919),4)):INDIRECT(ADDRESS(ROW(F6919)+N$5-1,COLUMN(F6919),4)))</f>
        <v>23100</v>
      </c>
      <c r="K6919" s="18">
        <f t="shared" ca="1" si="2042"/>
        <v>16350</v>
      </c>
      <c r="L6919" s="18">
        <f t="shared" ca="1" si="2054"/>
        <v>0</v>
      </c>
      <c r="M6919" s="18">
        <f t="shared" ca="1" si="2038"/>
        <v>0</v>
      </c>
      <c r="N6919" s="34">
        <f t="shared" ca="1" si="2043"/>
        <v>11884.4379221048</v>
      </c>
      <c r="P6919" s="18">
        <f t="shared" ca="1" si="2055"/>
        <v>485.32889785399334</v>
      </c>
      <c r="Q6919" s="47">
        <f ca="1">SUM(L$15:L6919)-SUM(M$15:M6919)</f>
        <v>16350</v>
      </c>
      <c r="R6919" s="47" t="str">
        <f t="shared" ca="1" si="2056"/>
        <v>M6922</v>
      </c>
      <c r="S6919" s="40">
        <f t="shared" ca="1" si="2044"/>
        <v>0</v>
      </c>
      <c r="T6919" s="46">
        <f t="shared" ca="1" si="2045"/>
        <v>52</v>
      </c>
      <c r="X6919" s="74">
        <f t="shared" ca="1" si="2046"/>
        <v>0.48532889785399336</v>
      </c>
      <c r="Y6919" s="75">
        <f t="shared" ca="1" si="2047"/>
        <v>0.48532889785399336</v>
      </c>
      <c r="Z6919" s="74">
        <f t="shared" ca="1" si="2048"/>
        <v>1.6247092843753694</v>
      </c>
      <c r="AA6919" s="76">
        <f t="shared" ca="1" si="2049"/>
        <v>485.32889785399334</v>
      </c>
      <c r="AB6919" s="76">
        <f t="shared" ca="1" si="2050"/>
        <v>1624.7092843753694</v>
      </c>
    </row>
    <row r="6920" spans="1:28" x14ac:dyDescent="0.25">
      <c r="A6920" s="2">
        <f t="shared" si="2051"/>
        <v>6</v>
      </c>
      <c r="B6920" s="16">
        <f ca="1">VLOOKUP(A6920,PERIODS!$O$4:$P$33,2,FALSE)</f>
        <v>3.3000000000000002E-2</v>
      </c>
      <c r="C6920" s="15"/>
      <c r="D6920" s="18">
        <v>5000</v>
      </c>
      <c r="E6920" s="34">
        <f t="shared" ca="1" si="2052"/>
        <v>11884.4379221048</v>
      </c>
      <c r="F6920" s="34">
        <f t="shared" ca="1" si="2053"/>
        <v>3300</v>
      </c>
      <c r="G6920" s="69">
        <f t="shared" ca="1" si="2039"/>
        <v>0</v>
      </c>
      <c r="H6920" s="34">
        <f t="shared" ca="1" si="2040"/>
        <v>-405.48676245039286</v>
      </c>
      <c r="I6920" s="34">
        <f t="shared" ca="1" si="2041"/>
        <v>2894.5132375496073</v>
      </c>
      <c r="J6920" s="18">
        <f ca="1">SUM(INDIRECT(ADDRESS(ROW(F6920),COLUMN(F6920),4)):INDIRECT(ADDRESS(ROW(F6920)+N$5-1,COLUMN(F6920),4)))</f>
        <v>23100</v>
      </c>
      <c r="K6920" s="18">
        <f t="shared" ca="1" si="2042"/>
        <v>16350</v>
      </c>
      <c r="L6920" s="18">
        <f t="shared" ca="1" si="2054"/>
        <v>0</v>
      </c>
      <c r="M6920" s="18">
        <f t="shared" ca="1" si="2038"/>
        <v>0</v>
      </c>
      <c r="N6920" s="34">
        <f t="shared" ca="1" si="2043"/>
        <v>8989.9246845551934</v>
      </c>
      <c r="P6920" s="18">
        <f t="shared" ca="1" si="2055"/>
        <v>405.48676245039286</v>
      </c>
      <c r="Q6920" s="47">
        <f ca="1">SUM(L$15:L6920)-SUM(M$15:M6920)</f>
        <v>16350</v>
      </c>
      <c r="R6920" s="47" t="str">
        <f t="shared" ca="1" si="2056"/>
        <v>M6923</v>
      </c>
      <c r="S6920" s="40">
        <f t="shared" ca="1" si="2044"/>
        <v>0</v>
      </c>
      <c r="T6920" s="46">
        <f t="shared" ca="1" si="2045"/>
        <v>62</v>
      </c>
      <c r="X6920" s="74">
        <f t="shared" ca="1" si="2046"/>
        <v>-0.40548676245039283</v>
      </c>
      <c r="Y6920" s="75">
        <f t="shared" ca="1" si="2047"/>
        <v>-0.40548676245039283</v>
      </c>
      <c r="Z6920" s="74">
        <f t="shared" ca="1" si="2048"/>
        <v>0.66665223059481671</v>
      </c>
      <c r="AA6920" s="76">
        <f t="shared" ca="1" si="2049"/>
        <v>-405.48676245039286</v>
      </c>
      <c r="AB6920" s="76">
        <f t="shared" ca="1" si="2050"/>
        <v>666.65223059481673</v>
      </c>
    </row>
    <row r="6921" spans="1:28" x14ac:dyDescent="0.25">
      <c r="A6921" s="2">
        <f t="shared" si="2051"/>
        <v>7</v>
      </c>
      <c r="B6921" s="16">
        <f ca="1">VLOOKUP(A6921,PERIODS!$O$4:$P$33,2,FALSE)</f>
        <v>3.3000000000000002E-2</v>
      </c>
      <c r="C6921" s="15"/>
      <c r="D6921" s="18">
        <v>5000</v>
      </c>
      <c r="E6921" s="34">
        <f t="shared" ca="1" si="2052"/>
        <v>8989.9246845551934</v>
      </c>
      <c r="F6921" s="34">
        <f t="shared" ca="1" si="2053"/>
        <v>3300</v>
      </c>
      <c r="G6921" s="69">
        <f t="shared" ca="1" si="2039"/>
        <v>0</v>
      </c>
      <c r="H6921" s="34">
        <f t="shared" ca="1" si="2040"/>
        <v>-671.79783736038189</v>
      </c>
      <c r="I6921" s="34">
        <f t="shared" ca="1" si="2041"/>
        <v>2628.2021626396181</v>
      </c>
      <c r="J6921" s="18">
        <f ca="1">SUM(INDIRECT(ADDRESS(ROW(F6921),COLUMN(F6921),4)):INDIRECT(ADDRESS(ROW(F6921)+N$5-1,COLUMN(F6921),4)))</f>
        <v>23100</v>
      </c>
      <c r="K6921" s="18">
        <f t="shared" ca="1" si="2042"/>
        <v>0</v>
      </c>
      <c r="L6921" s="18">
        <f t="shared" ca="1" si="2054"/>
        <v>0</v>
      </c>
      <c r="M6921" s="18">
        <f t="shared" ca="1" si="2038"/>
        <v>16350</v>
      </c>
      <c r="N6921" s="34">
        <f t="shared" ca="1" si="2043"/>
        <v>22711.722521915573</v>
      </c>
      <c r="P6921" s="18">
        <f t="shared" ca="1" si="2055"/>
        <v>671.79783736038189</v>
      </c>
      <c r="Q6921" s="47">
        <f ca="1">SUM(L$15:L6921)-SUM(M$15:M6921)</f>
        <v>0</v>
      </c>
      <c r="R6921" s="47" t="str">
        <f t="shared" ca="1" si="2056"/>
        <v>M6924</v>
      </c>
      <c r="S6921" s="40">
        <f t="shared" ca="1" si="2044"/>
        <v>0</v>
      </c>
      <c r="T6921" s="46">
        <f t="shared" ca="1" si="2045"/>
        <v>13</v>
      </c>
      <c r="X6921" s="74">
        <f t="shared" ca="1" si="2046"/>
        <v>-0.6717978373603819</v>
      </c>
      <c r="Y6921" s="75">
        <f t="shared" ca="1" si="2047"/>
        <v>-0.6717978373603819</v>
      </c>
      <c r="Z6921" s="74">
        <f t="shared" ca="1" si="2048"/>
        <v>0.51078943546954092</v>
      </c>
      <c r="AA6921" s="76">
        <f t="shared" ca="1" si="2049"/>
        <v>-671.79783736038189</v>
      </c>
      <c r="AB6921" s="76">
        <f t="shared" ca="1" si="2050"/>
        <v>510.78943546954093</v>
      </c>
    </row>
    <row r="6922" spans="1:28" x14ac:dyDescent="0.25">
      <c r="A6922" s="2">
        <f t="shared" si="2051"/>
        <v>8</v>
      </c>
      <c r="B6922" s="16">
        <f ca="1">VLOOKUP(A6922,PERIODS!$O$4:$P$33,2,FALSE)</f>
        <v>3.3000000000000002E-2</v>
      </c>
      <c r="C6922" s="15"/>
      <c r="D6922" s="18">
        <v>5000</v>
      </c>
      <c r="E6922" s="34">
        <f t="shared" ca="1" si="2052"/>
        <v>22711.722521915573</v>
      </c>
      <c r="F6922" s="34">
        <f t="shared" ca="1" si="2053"/>
        <v>3300</v>
      </c>
      <c r="G6922" s="69">
        <f t="shared" ca="1" si="2039"/>
        <v>0</v>
      </c>
      <c r="H6922" s="34">
        <f t="shared" ca="1" si="2040"/>
        <v>-1369.2614474298725</v>
      </c>
      <c r="I6922" s="34">
        <f t="shared" ca="1" si="2041"/>
        <v>1930.7385525701275</v>
      </c>
      <c r="J6922" s="18">
        <f ca="1">SUM(INDIRECT(ADDRESS(ROW(F6922),COLUMN(F6922),4)):INDIRECT(ADDRESS(ROW(F6922)+N$5-1,COLUMN(F6922),4)))</f>
        <v>23100</v>
      </c>
      <c r="K6922" s="18">
        <f t="shared" ca="1" si="2042"/>
        <v>16350</v>
      </c>
      <c r="L6922" s="18">
        <f t="shared" ca="1" si="2054"/>
        <v>16350</v>
      </c>
      <c r="M6922" s="18">
        <f t="shared" ca="1" si="2038"/>
        <v>0</v>
      </c>
      <c r="N6922" s="34">
        <f t="shared" ca="1" si="2043"/>
        <v>20780.983969345445</v>
      </c>
      <c r="P6922" s="18">
        <f t="shared" ca="1" si="2055"/>
        <v>1369.2614474298725</v>
      </c>
      <c r="Q6922" s="47">
        <f ca="1">SUM(L$15:L6922)-SUM(M$15:M6922)</f>
        <v>16350</v>
      </c>
      <c r="R6922" s="47" t="str">
        <f t="shared" ca="1" si="2056"/>
        <v>M6925</v>
      </c>
      <c r="S6922" s="40">
        <f t="shared" ca="1" si="2044"/>
        <v>0</v>
      </c>
      <c r="T6922" s="46">
        <f t="shared" ca="1" si="2045"/>
        <v>90</v>
      </c>
      <c r="X6922" s="74">
        <f t="shared" ca="1" si="2046"/>
        <v>-1.3692614474298725</v>
      </c>
      <c r="Y6922" s="75">
        <f t="shared" ca="1" si="2047"/>
        <v>-1.3692614474298725</v>
      </c>
      <c r="Z6922" s="74">
        <f t="shared" ca="1" si="2048"/>
        <v>0.25429470022050787</v>
      </c>
      <c r="AA6922" s="76">
        <f t="shared" ca="1" si="2049"/>
        <v>-1369.2614474298725</v>
      </c>
      <c r="AB6922" s="76">
        <f t="shared" ca="1" si="2050"/>
        <v>254.29470022050788</v>
      </c>
    </row>
    <row r="6923" spans="1:28" x14ac:dyDescent="0.25">
      <c r="A6923" s="2">
        <f t="shared" si="2051"/>
        <v>9</v>
      </c>
      <c r="B6923" s="16">
        <f ca="1">VLOOKUP(A6923,PERIODS!$O$4:$P$33,2,FALSE)</f>
        <v>3.3000000000000002E-2</v>
      </c>
      <c r="C6923" s="15"/>
      <c r="D6923" s="18">
        <v>5000</v>
      </c>
      <c r="E6923" s="34">
        <f t="shared" ca="1" si="2052"/>
        <v>20780.983969345445</v>
      </c>
      <c r="F6923" s="34">
        <f t="shared" ca="1" si="2053"/>
        <v>3300</v>
      </c>
      <c r="G6923" s="69">
        <f t="shared" ca="1" si="2039"/>
        <v>0</v>
      </c>
      <c r="H6923" s="34">
        <f t="shared" ca="1" si="2040"/>
        <v>231.4959040070184</v>
      </c>
      <c r="I6923" s="34">
        <f t="shared" ca="1" si="2041"/>
        <v>3531.4959040070185</v>
      </c>
      <c r="J6923" s="18">
        <f ca="1">SUM(INDIRECT(ADDRESS(ROW(F6923),COLUMN(F6923),4)):INDIRECT(ADDRESS(ROW(F6923)+N$5-1,COLUMN(F6923),4)))</f>
        <v>23100</v>
      </c>
      <c r="K6923" s="18">
        <f t="shared" ca="1" si="2042"/>
        <v>16350</v>
      </c>
      <c r="L6923" s="18">
        <f t="shared" ca="1" si="2054"/>
        <v>0</v>
      </c>
      <c r="M6923" s="18">
        <f t="shared" ca="1" si="2038"/>
        <v>0</v>
      </c>
      <c r="N6923" s="34">
        <f t="shared" ca="1" si="2043"/>
        <v>17249.488065338428</v>
      </c>
      <c r="P6923" s="18">
        <f t="shared" ca="1" si="2055"/>
        <v>231.4959040070184</v>
      </c>
      <c r="Q6923" s="47">
        <f ca="1">SUM(L$15:L6923)-SUM(M$15:M6923)</f>
        <v>16350</v>
      </c>
      <c r="R6923" s="47" t="str">
        <f t="shared" ca="1" si="2056"/>
        <v>M6926</v>
      </c>
      <c r="S6923" s="40">
        <f t="shared" ca="1" si="2044"/>
        <v>0</v>
      </c>
      <c r="T6923" s="46">
        <f t="shared" ca="1" si="2045"/>
        <v>35</v>
      </c>
      <c r="X6923" s="74">
        <f t="shared" ca="1" si="2046"/>
        <v>0.23149590400701839</v>
      </c>
      <c r="Y6923" s="75">
        <f t="shared" ca="1" si="2047"/>
        <v>0.23149590400701839</v>
      </c>
      <c r="Z6923" s="74">
        <f t="shared" ca="1" si="2048"/>
        <v>1.26048416363275</v>
      </c>
      <c r="AA6923" s="76">
        <f t="shared" ca="1" si="2049"/>
        <v>231.4959040070184</v>
      </c>
      <c r="AB6923" s="76">
        <f t="shared" ca="1" si="2050"/>
        <v>1260.4841636327499</v>
      </c>
    </row>
    <row r="6924" spans="1:28" x14ac:dyDescent="0.25">
      <c r="A6924" s="2">
        <f t="shared" si="2051"/>
        <v>10</v>
      </c>
      <c r="B6924" s="16">
        <f ca="1">VLOOKUP(A6924,PERIODS!$O$4:$P$33,2,FALSE)</f>
        <v>3.3000000000000002E-2</v>
      </c>
      <c r="C6924" s="15"/>
      <c r="D6924" s="18">
        <v>5000</v>
      </c>
      <c r="E6924" s="34">
        <f t="shared" ca="1" si="2052"/>
        <v>17249.488065338428</v>
      </c>
      <c r="F6924" s="34">
        <f t="shared" ca="1" si="2053"/>
        <v>3300</v>
      </c>
      <c r="G6924" s="69">
        <f t="shared" ca="1" si="2039"/>
        <v>0</v>
      </c>
      <c r="H6924" s="34">
        <f t="shared" ca="1" si="2040"/>
        <v>715.36752439686086</v>
      </c>
      <c r="I6924" s="34">
        <f t="shared" ca="1" si="2041"/>
        <v>4015.367524396861</v>
      </c>
      <c r="J6924" s="18">
        <f ca="1">SUM(INDIRECT(ADDRESS(ROW(F6924),COLUMN(F6924),4)):INDIRECT(ADDRESS(ROW(F6924)+N$5-1,COLUMN(F6924),4)))</f>
        <v>23100</v>
      </c>
      <c r="K6924" s="18">
        <f t="shared" ca="1" si="2042"/>
        <v>16350</v>
      </c>
      <c r="L6924" s="18">
        <f t="shared" ca="1" si="2054"/>
        <v>0</v>
      </c>
      <c r="M6924" s="18">
        <f t="shared" ca="1" si="2038"/>
        <v>0</v>
      </c>
      <c r="N6924" s="34">
        <f t="shared" ca="1" si="2043"/>
        <v>13234.120540941567</v>
      </c>
      <c r="P6924" s="18">
        <f t="shared" ca="1" si="2055"/>
        <v>715.36752439686086</v>
      </c>
      <c r="Q6924" s="47">
        <f ca="1">SUM(L$15:L6924)-SUM(M$15:M6924)</f>
        <v>16350</v>
      </c>
      <c r="R6924" s="47" t="str">
        <f t="shared" ca="1" si="2056"/>
        <v>M6927</v>
      </c>
      <c r="S6924" s="40">
        <f t="shared" ca="1" si="2044"/>
        <v>0</v>
      </c>
      <c r="T6924" s="46">
        <f t="shared" ca="1" si="2045"/>
        <v>79</v>
      </c>
      <c r="X6924" s="74">
        <f t="shared" ca="1" si="2046"/>
        <v>0.71536752439686091</v>
      </c>
      <c r="Y6924" s="75">
        <f t="shared" ca="1" si="2047"/>
        <v>0.71536752439686091</v>
      </c>
      <c r="Z6924" s="74">
        <f t="shared" ca="1" si="2048"/>
        <v>2.0449381088113623</v>
      </c>
      <c r="AA6924" s="76">
        <f t="shared" ca="1" si="2049"/>
        <v>715.36752439686086</v>
      </c>
      <c r="AB6924" s="76">
        <f t="shared" ca="1" si="2050"/>
        <v>2044.9381088113623</v>
      </c>
    </row>
    <row r="6925" spans="1:28" x14ac:dyDescent="0.25">
      <c r="A6925" s="2">
        <f t="shared" si="2051"/>
        <v>11</v>
      </c>
      <c r="B6925" s="16">
        <f ca="1">VLOOKUP(A6925,PERIODS!$O$4:$P$33,2,FALSE)</f>
        <v>3.3000000000000002E-2</v>
      </c>
      <c r="C6925" s="15"/>
      <c r="D6925" s="18">
        <v>5000</v>
      </c>
      <c r="E6925" s="34">
        <f t="shared" ca="1" si="2052"/>
        <v>13234.120540941567</v>
      </c>
      <c r="F6925" s="34">
        <f t="shared" ca="1" si="2053"/>
        <v>3300</v>
      </c>
      <c r="G6925" s="69">
        <f t="shared" ca="1" si="2039"/>
        <v>0</v>
      </c>
      <c r="H6925" s="34">
        <f t="shared" ca="1" si="2040"/>
        <v>-2453.9892061292267</v>
      </c>
      <c r="I6925" s="34">
        <f t="shared" ca="1" si="2041"/>
        <v>846.01079387077334</v>
      </c>
      <c r="J6925" s="18">
        <f ca="1">SUM(INDIRECT(ADDRESS(ROW(F6925),COLUMN(F6925),4)):INDIRECT(ADDRESS(ROW(F6925)+N$5-1,COLUMN(F6925),4)))</f>
        <v>23300</v>
      </c>
      <c r="K6925" s="18">
        <f t="shared" ca="1" si="2042"/>
        <v>0</v>
      </c>
      <c r="L6925" s="18">
        <f t="shared" ca="1" si="2054"/>
        <v>0</v>
      </c>
      <c r="M6925" s="18">
        <f t="shared" ca="1" si="2038"/>
        <v>16350</v>
      </c>
      <c r="N6925" s="34">
        <f t="shared" ca="1" si="2043"/>
        <v>28738.109747070794</v>
      </c>
      <c r="P6925" s="18">
        <f t="shared" ca="1" si="2055"/>
        <v>2453.9892061292267</v>
      </c>
      <c r="Q6925" s="47">
        <f ca="1">SUM(L$15:L6925)-SUM(M$15:M6925)</f>
        <v>0</v>
      </c>
      <c r="R6925" s="47" t="str">
        <f t="shared" ca="1" si="2056"/>
        <v>M6928</v>
      </c>
      <c r="S6925" s="40">
        <f t="shared" ca="1" si="2044"/>
        <v>0</v>
      </c>
      <c r="T6925" s="46">
        <f t="shared" ca="1" si="2045"/>
        <v>52</v>
      </c>
      <c r="X6925" s="74">
        <f t="shared" ca="1" si="2046"/>
        <v>-2.4539892061292266</v>
      </c>
      <c r="Y6925" s="75">
        <f t="shared" ca="1" si="2047"/>
        <v>-2.4539892061292266</v>
      </c>
      <c r="Z6925" s="74">
        <f t="shared" ca="1" si="2048"/>
        <v>8.5950029311022288E-2</v>
      </c>
      <c r="AA6925" s="76">
        <f t="shared" ca="1" si="2049"/>
        <v>-2453.9892061292267</v>
      </c>
      <c r="AB6925" s="76">
        <f t="shared" ca="1" si="2050"/>
        <v>85.950029311022291</v>
      </c>
    </row>
    <row r="6926" spans="1:28" x14ac:dyDescent="0.25">
      <c r="A6926" s="2">
        <f t="shared" si="2051"/>
        <v>12</v>
      </c>
      <c r="B6926" s="16">
        <f ca="1">VLOOKUP(A6926,PERIODS!$O$4:$P$33,2,FALSE)</f>
        <v>3.3000000000000002E-2</v>
      </c>
      <c r="C6926" s="15"/>
      <c r="D6926" s="18">
        <v>5000</v>
      </c>
      <c r="E6926" s="34">
        <f t="shared" ca="1" si="2052"/>
        <v>28738.109747070794</v>
      </c>
      <c r="F6926" s="34">
        <f t="shared" ca="1" si="2053"/>
        <v>3300</v>
      </c>
      <c r="G6926" s="69">
        <f t="shared" ca="1" si="2039"/>
        <v>0</v>
      </c>
      <c r="H6926" s="34">
        <f t="shared" ca="1" si="2040"/>
        <v>391.34944491913092</v>
      </c>
      <c r="I6926" s="34">
        <f t="shared" ca="1" si="2041"/>
        <v>3691.3494449191307</v>
      </c>
      <c r="J6926" s="18">
        <f ca="1">SUM(INDIRECT(ADDRESS(ROW(F6926),COLUMN(F6926),4)):INDIRECT(ADDRESS(ROW(F6926)+N$5-1,COLUMN(F6926),4)))</f>
        <v>23500</v>
      </c>
      <c r="K6926" s="18">
        <f t="shared" ca="1" si="2042"/>
        <v>0</v>
      </c>
      <c r="L6926" s="18">
        <f t="shared" ca="1" si="2054"/>
        <v>0</v>
      </c>
      <c r="M6926" s="18">
        <f t="shared" ca="1" si="2038"/>
        <v>0</v>
      </c>
      <c r="N6926" s="34">
        <f t="shared" ca="1" si="2043"/>
        <v>25046.760302151662</v>
      </c>
      <c r="P6926" s="18">
        <f t="shared" ca="1" si="2055"/>
        <v>391.34944491913092</v>
      </c>
      <c r="Q6926" s="47">
        <f ca="1">SUM(L$15:L6926)-SUM(M$15:M6926)</f>
        <v>0</v>
      </c>
      <c r="R6926" s="47" t="str">
        <f t="shared" ca="1" si="2056"/>
        <v>M6929</v>
      </c>
      <c r="S6926" s="40">
        <f t="shared" ca="1" si="2044"/>
        <v>0</v>
      </c>
      <c r="T6926" s="46">
        <f t="shared" ca="1" si="2045"/>
        <v>75</v>
      </c>
      <c r="X6926" s="74">
        <f t="shared" ca="1" si="2046"/>
        <v>0.39134944491913093</v>
      </c>
      <c r="Y6926" s="75">
        <f t="shared" ca="1" si="2047"/>
        <v>0.39134944491913093</v>
      </c>
      <c r="Z6926" s="74">
        <f t="shared" ca="1" si="2048"/>
        <v>1.4789752435079002</v>
      </c>
      <c r="AA6926" s="76">
        <f t="shared" ca="1" si="2049"/>
        <v>391.34944491913092</v>
      </c>
      <c r="AB6926" s="76">
        <f t="shared" ca="1" si="2050"/>
        <v>1478.9752435079001</v>
      </c>
    </row>
    <row r="6927" spans="1:28" x14ac:dyDescent="0.25">
      <c r="A6927" s="2">
        <f t="shared" si="2051"/>
        <v>13</v>
      </c>
      <c r="B6927" s="16">
        <f ca="1">VLOOKUP(A6927,PERIODS!$O$4:$P$33,2,FALSE)</f>
        <v>3.3000000000000002E-2</v>
      </c>
      <c r="C6927" s="15"/>
      <c r="D6927" s="18">
        <v>5000</v>
      </c>
      <c r="E6927" s="34">
        <f t="shared" ca="1" si="2052"/>
        <v>25046.760302151662</v>
      </c>
      <c r="F6927" s="34">
        <f t="shared" ca="1" si="2053"/>
        <v>3300</v>
      </c>
      <c r="G6927" s="69">
        <f t="shared" ca="1" si="2039"/>
        <v>0</v>
      </c>
      <c r="H6927" s="34">
        <f t="shared" ca="1" si="2040"/>
        <v>-802.13725002789124</v>
      </c>
      <c r="I6927" s="34">
        <f t="shared" ca="1" si="2041"/>
        <v>2497.8627499721088</v>
      </c>
      <c r="J6927" s="18">
        <f ca="1">SUM(INDIRECT(ADDRESS(ROW(F6927),COLUMN(F6927),4)):INDIRECT(ADDRESS(ROW(F6927)+N$5-1,COLUMN(F6927),4)))</f>
        <v>23700</v>
      </c>
      <c r="K6927" s="18">
        <f t="shared" ca="1" si="2042"/>
        <v>0</v>
      </c>
      <c r="L6927" s="18">
        <f t="shared" ca="1" si="2054"/>
        <v>0</v>
      </c>
      <c r="M6927" s="18">
        <f t="shared" ref="M6927:M6990" ca="1" si="2057">SUMIF($R$15:$R$8014,ADDRESS(ROW(M6927),COLUMN(M6927),4),$L$15:$L$8014)</f>
        <v>0</v>
      </c>
      <c r="N6927" s="34">
        <f t="shared" ca="1" si="2043"/>
        <v>22548.897552179555</v>
      </c>
      <c r="P6927" s="18">
        <f t="shared" ca="1" si="2055"/>
        <v>802.13725002789124</v>
      </c>
      <c r="Q6927" s="47">
        <f ca="1">SUM(L$15:L6927)-SUM(M$15:M6927)</f>
        <v>0</v>
      </c>
      <c r="R6927" s="47" t="str">
        <f t="shared" ca="1" si="2056"/>
        <v>M6930</v>
      </c>
      <c r="S6927" s="40">
        <f t="shared" ca="1" si="2044"/>
        <v>0</v>
      </c>
      <c r="T6927" s="46">
        <f t="shared" ca="1" si="2045"/>
        <v>74</v>
      </c>
      <c r="X6927" s="74">
        <f t="shared" ca="1" si="2046"/>
        <v>-0.80213725002789127</v>
      </c>
      <c r="Y6927" s="75">
        <f t="shared" ca="1" si="2047"/>
        <v>-0.80213725002789127</v>
      </c>
      <c r="Z6927" s="74">
        <f t="shared" ca="1" si="2048"/>
        <v>0.44836966127630307</v>
      </c>
      <c r="AA6927" s="76">
        <f t="shared" ca="1" si="2049"/>
        <v>-802.13725002789124</v>
      </c>
      <c r="AB6927" s="76">
        <f t="shared" ca="1" si="2050"/>
        <v>448.36966127630308</v>
      </c>
    </row>
    <row r="6928" spans="1:28" x14ac:dyDescent="0.25">
      <c r="A6928" s="2">
        <f t="shared" si="2051"/>
        <v>14</v>
      </c>
      <c r="B6928" s="16">
        <f ca="1">VLOOKUP(A6928,PERIODS!$O$4:$P$33,2,FALSE)</f>
        <v>3.3000000000000002E-2</v>
      </c>
      <c r="C6928" s="15"/>
      <c r="D6928" s="18">
        <v>5000</v>
      </c>
      <c r="E6928" s="34">
        <f t="shared" ca="1" si="2052"/>
        <v>22548.897552179555</v>
      </c>
      <c r="F6928" s="34">
        <f t="shared" ca="1" si="2053"/>
        <v>3300</v>
      </c>
      <c r="G6928" s="69">
        <f t="shared" ref="G6928:G6991" ca="1" si="2058">((2*RAND()*$F$5)-$F$5)*E6928</f>
        <v>0</v>
      </c>
      <c r="H6928" s="34">
        <f t="shared" ref="H6928:H6991" ca="1" si="2059">IF($S$3="NORM",AA6928,IF($S$3="LOGNORM",AB6928,0))</f>
        <v>-804.57393282657142</v>
      </c>
      <c r="I6928" s="34">
        <f t="shared" ref="I6928:I6991" ca="1" si="2060">IF(F6928+H6928&lt;0,0,F6928+H6928)</f>
        <v>2495.4260671734287</v>
      </c>
      <c r="J6928" s="18">
        <f ca="1">SUM(INDIRECT(ADDRESS(ROW(F6928),COLUMN(F6928),4)):INDIRECT(ADDRESS(ROW(F6928)+N$5-1,COLUMN(F6928),4)))</f>
        <v>23900</v>
      </c>
      <c r="K6928" s="18">
        <f t="shared" ref="K6928:K6991" ca="1" si="2061">Q6928</f>
        <v>16350</v>
      </c>
      <c r="L6928" s="18">
        <f t="shared" ca="1" si="2054"/>
        <v>16350</v>
      </c>
      <c r="M6928" s="18">
        <f t="shared" ca="1" si="2057"/>
        <v>0</v>
      </c>
      <c r="N6928" s="34">
        <f t="shared" ref="N6928:N6991" ca="1" si="2062">E6928+G6928-I6928+M6928-S6928</f>
        <v>20053.471485006125</v>
      </c>
      <c r="P6928" s="18">
        <f t="shared" ca="1" si="2055"/>
        <v>804.57393282657142</v>
      </c>
      <c r="Q6928" s="47">
        <f ca="1">SUM(L$15:L6928)-SUM(M$15:M6928)</f>
        <v>16350</v>
      </c>
      <c r="R6928" s="47" t="str">
        <f t="shared" ca="1" si="2056"/>
        <v>M6931</v>
      </c>
      <c r="S6928" s="40">
        <f t="shared" ref="S6928:S6991" ca="1" si="2063">IF(T6928&gt;N$6*100,M6928,0)</f>
        <v>0</v>
      </c>
      <c r="T6928" s="46">
        <f t="shared" ref="T6928:T6991" ca="1" si="2064">RANDBETWEEN(0,100)</f>
        <v>61</v>
      </c>
      <c r="X6928" s="74">
        <f t="shared" ref="X6928:X6991" ca="1" si="2065">NORMINV(RAND(),0,1)</f>
        <v>-0.80457393282657141</v>
      </c>
      <c r="Y6928" s="75">
        <f t="shared" ref="Y6928:Y6991" ca="1" si="2066">IF(AND(X6928&gt;$F$6,$F$6&gt;0),$F$6,X6928)</f>
        <v>-0.80457393282657141</v>
      </c>
      <c r="Z6928" s="74">
        <f t="shared" ref="Z6928:Z6991" ca="1" si="2067">EXP(Y6928)</f>
        <v>0.44727845663492272</v>
      </c>
      <c r="AA6928" s="76">
        <f t="shared" ref="AA6928:AA6991" ca="1" si="2068">$F$3*Y6928</f>
        <v>-804.57393282657142</v>
      </c>
      <c r="AB6928" s="76">
        <f t="shared" ref="AB6928:AB6991" ca="1" si="2069">$F$3*Z6928</f>
        <v>447.27845663492269</v>
      </c>
    </row>
    <row r="6929" spans="1:28" x14ac:dyDescent="0.25">
      <c r="A6929" s="2">
        <f t="shared" ref="A6929:A6992" si="2070">IF(AND(A6928=12,OR(A$14="MS",A$14="M0")),1,IF(AND(A6928=4,OR(A$14="WS",A$14="W0")),1,IF(AND(A6928=30,OR(A$14="DS",A$14="D0")),1,A6928+1)))</f>
        <v>15</v>
      </c>
      <c r="B6929" s="16">
        <f ca="1">VLOOKUP(A6929,PERIODS!$O$4:$P$33,2,FALSE)</f>
        <v>3.3000000000000002E-2</v>
      </c>
      <c r="C6929" s="15"/>
      <c r="D6929" s="18">
        <v>5000</v>
      </c>
      <c r="E6929" s="34">
        <f t="shared" ca="1" si="2052"/>
        <v>20053.471485006125</v>
      </c>
      <c r="F6929" s="34">
        <f t="shared" ca="1" si="2053"/>
        <v>3300</v>
      </c>
      <c r="G6929" s="69">
        <f t="shared" ca="1" si="2058"/>
        <v>0</v>
      </c>
      <c r="H6929" s="34">
        <f t="shared" ca="1" si="2059"/>
        <v>-2.6407660787041199E-2</v>
      </c>
      <c r="I6929" s="34">
        <f t="shared" ca="1" si="2060"/>
        <v>3299.9735923392132</v>
      </c>
      <c r="J6929" s="18">
        <f ca="1">SUM(INDIRECT(ADDRESS(ROW(F6929),COLUMN(F6929),4)):INDIRECT(ADDRESS(ROW(F6929)+N$5-1,COLUMN(F6929),4)))</f>
        <v>24100</v>
      </c>
      <c r="K6929" s="18">
        <f t="shared" ca="1" si="2061"/>
        <v>16350</v>
      </c>
      <c r="L6929" s="18">
        <f t="shared" ca="1" si="2054"/>
        <v>0</v>
      </c>
      <c r="M6929" s="18">
        <f t="shared" ca="1" si="2057"/>
        <v>0</v>
      </c>
      <c r="N6929" s="34">
        <f t="shared" ca="1" si="2062"/>
        <v>16753.49789266691</v>
      </c>
      <c r="P6929" s="18">
        <f t="shared" ca="1" si="2055"/>
        <v>2.6407660787041199E-2</v>
      </c>
      <c r="Q6929" s="47">
        <f ca="1">SUM(L$15:L6929)-SUM(M$15:M6929)</f>
        <v>16350</v>
      </c>
      <c r="R6929" s="47" t="str">
        <f t="shared" ca="1" si="2056"/>
        <v>M6932</v>
      </c>
      <c r="S6929" s="40">
        <f t="shared" ca="1" si="2063"/>
        <v>0</v>
      </c>
      <c r="T6929" s="46">
        <f t="shared" ca="1" si="2064"/>
        <v>64</v>
      </c>
      <c r="X6929" s="74">
        <f t="shared" ca="1" si="2065"/>
        <v>-2.64076607870412E-5</v>
      </c>
      <c r="Y6929" s="75">
        <f t="shared" ca="1" si="2066"/>
        <v>-2.64076607870412E-5</v>
      </c>
      <c r="Z6929" s="74">
        <f t="shared" ca="1" si="2067"/>
        <v>0.99997359268789221</v>
      </c>
      <c r="AA6929" s="76">
        <f t="shared" ca="1" si="2068"/>
        <v>-2.6407660787041199E-2</v>
      </c>
      <c r="AB6929" s="76">
        <f t="shared" ca="1" si="2069"/>
        <v>999.97359268789216</v>
      </c>
    </row>
    <row r="6930" spans="1:28" x14ac:dyDescent="0.25">
      <c r="A6930" s="2">
        <f t="shared" si="2070"/>
        <v>16</v>
      </c>
      <c r="B6930" s="16">
        <f ca="1">VLOOKUP(A6930,PERIODS!$O$4:$P$33,2,FALSE)</f>
        <v>3.3000000000000002E-2</v>
      </c>
      <c r="C6930" s="15"/>
      <c r="D6930" s="18">
        <v>5000</v>
      </c>
      <c r="E6930" s="34">
        <f t="shared" ca="1" si="2052"/>
        <v>16753.49789266691</v>
      </c>
      <c r="F6930" s="34">
        <f t="shared" ca="1" si="2053"/>
        <v>3300</v>
      </c>
      <c r="G6930" s="69">
        <f t="shared" ca="1" si="2058"/>
        <v>0</v>
      </c>
      <c r="H6930" s="34">
        <f t="shared" ca="1" si="2059"/>
        <v>-2037.845815122329</v>
      </c>
      <c r="I6930" s="34">
        <f t="shared" ca="1" si="2060"/>
        <v>1262.154184877671</v>
      </c>
      <c r="J6930" s="18">
        <f ca="1">SUM(INDIRECT(ADDRESS(ROW(F6930),COLUMN(F6930),4)):INDIRECT(ADDRESS(ROW(F6930)+N$5-1,COLUMN(F6930),4)))</f>
        <v>24300</v>
      </c>
      <c r="K6930" s="18">
        <f t="shared" ca="1" si="2061"/>
        <v>16350</v>
      </c>
      <c r="L6930" s="18">
        <f t="shared" ca="1" si="2054"/>
        <v>0</v>
      </c>
      <c r="M6930" s="18">
        <f t="shared" ca="1" si="2057"/>
        <v>0</v>
      </c>
      <c r="N6930" s="34">
        <f t="shared" ca="1" si="2062"/>
        <v>15491.343707789239</v>
      </c>
      <c r="P6930" s="18">
        <f t="shared" ca="1" si="2055"/>
        <v>2037.845815122329</v>
      </c>
      <c r="Q6930" s="47">
        <f ca="1">SUM(L$15:L6930)-SUM(M$15:M6930)</f>
        <v>16350</v>
      </c>
      <c r="R6930" s="47" t="str">
        <f t="shared" ca="1" si="2056"/>
        <v>M6933</v>
      </c>
      <c r="S6930" s="40">
        <f t="shared" ca="1" si="2063"/>
        <v>0</v>
      </c>
      <c r="T6930" s="46">
        <f t="shared" ca="1" si="2064"/>
        <v>34</v>
      </c>
      <c r="X6930" s="74">
        <f t="shared" ca="1" si="2065"/>
        <v>-2.0378458151223291</v>
      </c>
      <c r="Y6930" s="75">
        <f t="shared" ca="1" si="2066"/>
        <v>-2.0378458151223291</v>
      </c>
      <c r="Z6930" s="74">
        <f t="shared" ca="1" si="2067"/>
        <v>0.13030911867774739</v>
      </c>
      <c r="AA6930" s="76">
        <f t="shared" ca="1" si="2068"/>
        <v>-2037.845815122329</v>
      </c>
      <c r="AB6930" s="76">
        <f t="shared" ca="1" si="2069"/>
        <v>130.30911867774739</v>
      </c>
    </row>
    <row r="6931" spans="1:28" x14ac:dyDescent="0.25">
      <c r="A6931" s="2">
        <f t="shared" si="2070"/>
        <v>17</v>
      </c>
      <c r="B6931" s="16">
        <f ca="1">VLOOKUP(A6931,PERIODS!$O$4:$P$33,2,FALSE)</f>
        <v>3.5000000000000003E-2</v>
      </c>
      <c r="C6931" s="15"/>
      <c r="D6931" s="18">
        <v>5000</v>
      </c>
      <c r="E6931" s="34">
        <f t="shared" ca="1" si="2052"/>
        <v>15491.343707789239</v>
      </c>
      <c r="F6931" s="34">
        <f t="shared" ca="1" si="2053"/>
        <v>3500.0000000000005</v>
      </c>
      <c r="G6931" s="69">
        <f t="shared" ca="1" si="2058"/>
        <v>0</v>
      </c>
      <c r="H6931" s="34">
        <f t="shared" ca="1" si="2059"/>
        <v>-636.96529280274763</v>
      </c>
      <c r="I6931" s="34">
        <f t="shared" ca="1" si="2060"/>
        <v>2863.0347071972528</v>
      </c>
      <c r="J6931" s="18">
        <f ca="1">SUM(INDIRECT(ADDRESS(ROW(F6931),COLUMN(F6931),4)):INDIRECT(ADDRESS(ROW(F6931)+N$5-1,COLUMN(F6931),4)))</f>
        <v>24500.000000000004</v>
      </c>
      <c r="K6931" s="18">
        <f t="shared" ca="1" si="2061"/>
        <v>0</v>
      </c>
      <c r="L6931" s="18">
        <f t="shared" ca="1" si="2054"/>
        <v>0</v>
      </c>
      <c r="M6931" s="18">
        <f t="shared" ca="1" si="2057"/>
        <v>16350</v>
      </c>
      <c r="N6931" s="34">
        <f t="shared" ca="1" si="2062"/>
        <v>28978.309000591988</v>
      </c>
      <c r="P6931" s="18">
        <f t="shared" ca="1" si="2055"/>
        <v>636.96529280274763</v>
      </c>
      <c r="Q6931" s="47">
        <f ca="1">SUM(L$15:L6931)-SUM(M$15:M6931)</f>
        <v>0</v>
      </c>
      <c r="R6931" s="47" t="str">
        <f t="shared" ca="1" si="2056"/>
        <v>M6934</v>
      </c>
      <c r="S6931" s="40">
        <f t="shared" ca="1" si="2063"/>
        <v>0</v>
      </c>
      <c r="T6931" s="46">
        <f t="shared" ca="1" si="2064"/>
        <v>91</v>
      </c>
      <c r="X6931" s="74">
        <f t="shared" ca="1" si="2065"/>
        <v>-0.63696529280274761</v>
      </c>
      <c r="Y6931" s="75">
        <f t="shared" ca="1" si="2066"/>
        <v>-0.63696529280274761</v>
      </c>
      <c r="Z6931" s="74">
        <f t="shared" ca="1" si="2067"/>
        <v>0.52889503265135951</v>
      </c>
      <c r="AA6931" s="76">
        <f t="shared" ca="1" si="2068"/>
        <v>-636.96529280274763</v>
      </c>
      <c r="AB6931" s="76">
        <f t="shared" ca="1" si="2069"/>
        <v>528.89503265135954</v>
      </c>
    </row>
    <row r="6932" spans="1:28" x14ac:dyDescent="0.25">
      <c r="A6932" s="2">
        <f t="shared" si="2070"/>
        <v>18</v>
      </c>
      <c r="B6932" s="16">
        <f ca="1">VLOOKUP(A6932,PERIODS!$O$4:$P$33,2,FALSE)</f>
        <v>3.5000000000000003E-2</v>
      </c>
      <c r="C6932" s="15"/>
      <c r="D6932" s="18">
        <v>5000</v>
      </c>
      <c r="E6932" s="34">
        <f t="shared" ca="1" si="2052"/>
        <v>28978.309000591988</v>
      </c>
      <c r="F6932" s="34">
        <f t="shared" ca="1" si="2053"/>
        <v>3500.0000000000005</v>
      </c>
      <c r="G6932" s="69">
        <f t="shared" ca="1" si="2058"/>
        <v>0</v>
      </c>
      <c r="H6932" s="34">
        <f t="shared" ca="1" si="2059"/>
        <v>476.52201465522575</v>
      </c>
      <c r="I6932" s="34">
        <f t="shared" ca="1" si="2060"/>
        <v>3976.522014655226</v>
      </c>
      <c r="J6932" s="18">
        <f ca="1">SUM(INDIRECT(ADDRESS(ROW(F6932),COLUMN(F6932),4)):INDIRECT(ADDRESS(ROW(F6932)+N$5-1,COLUMN(F6932),4)))</f>
        <v>24500.000000000004</v>
      </c>
      <c r="K6932" s="18">
        <f t="shared" ca="1" si="2061"/>
        <v>0</v>
      </c>
      <c r="L6932" s="18">
        <f t="shared" ca="1" si="2054"/>
        <v>0</v>
      </c>
      <c r="M6932" s="18">
        <f t="shared" ca="1" si="2057"/>
        <v>0</v>
      </c>
      <c r="N6932" s="34">
        <f t="shared" ca="1" si="2062"/>
        <v>25001.78698593676</v>
      </c>
      <c r="P6932" s="18">
        <f t="shared" ca="1" si="2055"/>
        <v>476.52201465522575</v>
      </c>
      <c r="Q6932" s="47">
        <f ca="1">SUM(L$15:L6932)-SUM(M$15:M6932)</f>
        <v>0</v>
      </c>
      <c r="R6932" s="47" t="str">
        <f t="shared" ca="1" si="2056"/>
        <v>M6935</v>
      </c>
      <c r="S6932" s="40">
        <f t="shared" ca="1" si="2063"/>
        <v>0</v>
      </c>
      <c r="T6932" s="46">
        <f t="shared" ca="1" si="2064"/>
        <v>89</v>
      </c>
      <c r="X6932" s="74">
        <f t="shared" ca="1" si="2065"/>
        <v>0.47652201465522576</v>
      </c>
      <c r="Y6932" s="75">
        <f t="shared" ca="1" si="2066"/>
        <v>0.47652201465522576</v>
      </c>
      <c r="Z6932" s="74">
        <f t="shared" ca="1" si="2067"/>
        <v>1.6104634821108945</v>
      </c>
      <c r="AA6932" s="76">
        <f t="shared" ca="1" si="2068"/>
        <v>476.52201465522575</v>
      </c>
      <c r="AB6932" s="76">
        <f t="shared" ca="1" si="2069"/>
        <v>1610.4634821108946</v>
      </c>
    </row>
    <row r="6933" spans="1:28" x14ac:dyDescent="0.25">
      <c r="A6933" s="2">
        <f t="shared" si="2070"/>
        <v>19</v>
      </c>
      <c r="B6933" s="16">
        <f ca="1">VLOOKUP(A6933,PERIODS!$O$4:$P$33,2,FALSE)</f>
        <v>3.5000000000000003E-2</v>
      </c>
      <c r="C6933" s="15"/>
      <c r="D6933" s="18">
        <v>5000</v>
      </c>
      <c r="E6933" s="34">
        <f t="shared" ca="1" si="2052"/>
        <v>25001.78698593676</v>
      </c>
      <c r="F6933" s="34">
        <f t="shared" ca="1" si="2053"/>
        <v>3500.0000000000005</v>
      </c>
      <c r="G6933" s="69">
        <f t="shared" ca="1" si="2058"/>
        <v>0</v>
      </c>
      <c r="H6933" s="34">
        <f t="shared" ca="1" si="2059"/>
        <v>-1738.6556537111439</v>
      </c>
      <c r="I6933" s="34">
        <f t="shared" ca="1" si="2060"/>
        <v>1761.3443462888565</v>
      </c>
      <c r="J6933" s="18">
        <f ca="1">SUM(INDIRECT(ADDRESS(ROW(F6933),COLUMN(F6933),4)):INDIRECT(ADDRESS(ROW(F6933)+N$5-1,COLUMN(F6933),4)))</f>
        <v>24500.000000000004</v>
      </c>
      <c r="K6933" s="18">
        <f t="shared" ca="1" si="2061"/>
        <v>0</v>
      </c>
      <c r="L6933" s="18">
        <f t="shared" ca="1" si="2054"/>
        <v>0</v>
      </c>
      <c r="M6933" s="18">
        <f t="shared" ca="1" si="2057"/>
        <v>0</v>
      </c>
      <c r="N6933" s="34">
        <f t="shared" ca="1" si="2062"/>
        <v>23240.442639647903</v>
      </c>
      <c r="P6933" s="18">
        <f t="shared" ca="1" si="2055"/>
        <v>1738.6556537111439</v>
      </c>
      <c r="Q6933" s="47">
        <f ca="1">SUM(L$15:L6933)-SUM(M$15:M6933)</f>
        <v>0</v>
      </c>
      <c r="R6933" s="47" t="str">
        <f t="shared" ca="1" si="2056"/>
        <v>M6936</v>
      </c>
      <c r="S6933" s="40">
        <f t="shared" ca="1" si="2063"/>
        <v>0</v>
      </c>
      <c r="T6933" s="46">
        <f t="shared" ca="1" si="2064"/>
        <v>40</v>
      </c>
      <c r="X6933" s="74">
        <f t="shared" ca="1" si="2065"/>
        <v>-1.7386556537111439</v>
      </c>
      <c r="Y6933" s="75">
        <f t="shared" ca="1" si="2066"/>
        <v>-1.7386556537111439</v>
      </c>
      <c r="Z6933" s="74">
        <f t="shared" ca="1" si="2067"/>
        <v>0.17575651949339163</v>
      </c>
      <c r="AA6933" s="76">
        <f t="shared" ca="1" si="2068"/>
        <v>-1738.6556537111439</v>
      </c>
      <c r="AB6933" s="76">
        <f t="shared" ca="1" si="2069"/>
        <v>175.75651949339164</v>
      </c>
    </row>
    <row r="6934" spans="1:28" x14ac:dyDescent="0.25">
      <c r="A6934" s="2">
        <f t="shared" si="2070"/>
        <v>20</v>
      </c>
      <c r="B6934" s="16">
        <f ca="1">VLOOKUP(A6934,PERIODS!$O$4:$P$33,2,FALSE)</f>
        <v>3.5000000000000003E-2</v>
      </c>
      <c r="C6934" s="15"/>
      <c r="D6934" s="18">
        <v>5000</v>
      </c>
      <c r="E6934" s="34">
        <f t="shared" ca="1" si="2052"/>
        <v>23240.442639647903</v>
      </c>
      <c r="F6934" s="34">
        <f t="shared" ca="1" si="2053"/>
        <v>3500.0000000000005</v>
      </c>
      <c r="G6934" s="69">
        <f t="shared" ca="1" si="2058"/>
        <v>0</v>
      </c>
      <c r="H6934" s="34">
        <f t="shared" ca="1" si="2059"/>
        <v>-467.10446655276343</v>
      </c>
      <c r="I6934" s="34">
        <f t="shared" ca="1" si="2060"/>
        <v>3032.8955334472371</v>
      </c>
      <c r="J6934" s="18">
        <f ca="1">SUM(INDIRECT(ADDRESS(ROW(F6934),COLUMN(F6934),4)):INDIRECT(ADDRESS(ROW(F6934)+N$5-1,COLUMN(F6934),4)))</f>
        <v>24500.000000000004</v>
      </c>
      <c r="K6934" s="18">
        <f t="shared" ca="1" si="2061"/>
        <v>16350</v>
      </c>
      <c r="L6934" s="18">
        <f t="shared" ca="1" si="2054"/>
        <v>16350</v>
      </c>
      <c r="M6934" s="18">
        <f t="shared" ca="1" si="2057"/>
        <v>0</v>
      </c>
      <c r="N6934" s="34">
        <f t="shared" ca="1" si="2062"/>
        <v>20207.547106200665</v>
      </c>
      <c r="P6934" s="18">
        <f t="shared" ca="1" si="2055"/>
        <v>467.10446655276343</v>
      </c>
      <c r="Q6934" s="47">
        <f ca="1">SUM(L$15:L6934)-SUM(M$15:M6934)</f>
        <v>16350</v>
      </c>
      <c r="R6934" s="47" t="str">
        <f t="shared" ca="1" si="2056"/>
        <v>M6937</v>
      </c>
      <c r="S6934" s="40">
        <f t="shared" ca="1" si="2063"/>
        <v>0</v>
      </c>
      <c r="T6934" s="46">
        <f t="shared" ca="1" si="2064"/>
        <v>23</v>
      </c>
      <c r="X6934" s="74">
        <f t="shared" ca="1" si="2065"/>
        <v>-0.46710446655276344</v>
      </c>
      <c r="Y6934" s="75">
        <f t="shared" ca="1" si="2066"/>
        <v>-0.46710446655276344</v>
      </c>
      <c r="Z6934" s="74">
        <f t="shared" ca="1" si="2067"/>
        <v>0.62681460583086945</v>
      </c>
      <c r="AA6934" s="76">
        <f t="shared" ca="1" si="2068"/>
        <v>-467.10446655276343</v>
      </c>
      <c r="AB6934" s="76">
        <f t="shared" ca="1" si="2069"/>
        <v>626.81460583086948</v>
      </c>
    </row>
    <row r="6935" spans="1:28" x14ac:dyDescent="0.25">
      <c r="A6935" s="2">
        <f t="shared" si="2070"/>
        <v>21</v>
      </c>
      <c r="B6935" s="16">
        <f ca="1">VLOOKUP(A6935,PERIODS!$O$4:$P$33,2,FALSE)</f>
        <v>3.5000000000000003E-2</v>
      </c>
      <c r="C6935" s="15"/>
      <c r="D6935" s="18">
        <v>5000</v>
      </c>
      <c r="E6935" s="34">
        <f t="shared" ref="E6935:E6998" ca="1" si="2071">N6934</f>
        <v>20207.547106200665</v>
      </c>
      <c r="F6935" s="34">
        <f t="shared" ref="F6935:F6998" ca="1" si="2072">F$2*B6935</f>
        <v>3500.0000000000005</v>
      </c>
      <c r="G6935" s="69">
        <f t="shared" ca="1" si="2058"/>
        <v>0</v>
      </c>
      <c r="H6935" s="34">
        <f t="shared" ca="1" si="2059"/>
        <v>-635.95665709293633</v>
      </c>
      <c r="I6935" s="34">
        <f t="shared" ca="1" si="2060"/>
        <v>2864.043342907064</v>
      </c>
      <c r="J6935" s="18">
        <f ca="1">SUM(INDIRECT(ADDRESS(ROW(F6935),COLUMN(F6935),4)):INDIRECT(ADDRESS(ROW(F6935)+N$5-1,COLUMN(F6935),4)))</f>
        <v>24500.000000000004</v>
      </c>
      <c r="K6935" s="18">
        <f t="shared" ca="1" si="2061"/>
        <v>16350</v>
      </c>
      <c r="L6935" s="18">
        <f t="shared" ref="L6935:L6998" ca="1" si="2073">IF((E6935+K6934)&lt;J6935,N$2,0)</f>
        <v>0</v>
      </c>
      <c r="M6935" s="18">
        <f t="shared" ca="1" si="2057"/>
        <v>0</v>
      </c>
      <c r="N6935" s="34">
        <f t="shared" ca="1" si="2062"/>
        <v>17343.5037632936</v>
      </c>
      <c r="P6935" s="18">
        <f t="shared" ref="P6935:P6998" ca="1" si="2074">ABS(H6935)</f>
        <v>635.95665709293633</v>
      </c>
      <c r="Q6935" s="47">
        <f ca="1">SUM(L$15:L6935)-SUM(M$15:M6935)</f>
        <v>16350</v>
      </c>
      <c r="R6935" s="47" t="str">
        <f t="shared" ref="R6935:R6998" ca="1" si="2075">ADDRESS(ROW(M6935)+$N$3+RANDBETWEEN(-$N$4,$N$4),COLUMN(M6935),4)</f>
        <v>M6938</v>
      </c>
      <c r="S6935" s="40">
        <f t="shared" ca="1" si="2063"/>
        <v>0</v>
      </c>
      <c r="T6935" s="46">
        <f t="shared" ca="1" si="2064"/>
        <v>100</v>
      </c>
      <c r="X6935" s="74">
        <f t="shared" ca="1" si="2065"/>
        <v>-0.63595665709293636</v>
      </c>
      <c r="Y6935" s="75">
        <f t="shared" ca="1" si="2066"/>
        <v>-0.63595665709293636</v>
      </c>
      <c r="Z6935" s="74">
        <f t="shared" ca="1" si="2067"/>
        <v>0.52942876419313056</v>
      </c>
      <c r="AA6935" s="76">
        <f t="shared" ca="1" si="2068"/>
        <v>-635.95665709293633</v>
      </c>
      <c r="AB6935" s="76">
        <f t="shared" ca="1" si="2069"/>
        <v>529.42876419313052</v>
      </c>
    </row>
    <row r="6936" spans="1:28" x14ac:dyDescent="0.25">
      <c r="A6936" s="2">
        <f t="shared" si="2070"/>
        <v>22</v>
      </c>
      <c r="B6936" s="16">
        <f ca="1">VLOOKUP(A6936,PERIODS!$O$4:$P$33,2,FALSE)</f>
        <v>3.5000000000000003E-2</v>
      </c>
      <c r="C6936" s="15"/>
      <c r="D6936" s="18">
        <v>5000</v>
      </c>
      <c r="E6936" s="34">
        <f t="shared" ca="1" si="2071"/>
        <v>17343.5037632936</v>
      </c>
      <c r="F6936" s="34">
        <f t="shared" ca="1" si="2072"/>
        <v>3500.0000000000005</v>
      </c>
      <c r="G6936" s="69">
        <f t="shared" ca="1" si="2058"/>
        <v>0</v>
      </c>
      <c r="H6936" s="34">
        <f t="shared" ca="1" si="2059"/>
        <v>-463.2076238843855</v>
      </c>
      <c r="I6936" s="34">
        <f t="shared" ca="1" si="2060"/>
        <v>3036.7923761156148</v>
      </c>
      <c r="J6936" s="18">
        <f ca="1">SUM(INDIRECT(ADDRESS(ROW(F6936),COLUMN(F6936),4)):INDIRECT(ADDRESS(ROW(F6936)+N$5-1,COLUMN(F6936),4)))</f>
        <v>25000.000000000004</v>
      </c>
      <c r="K6936" s="18">
        <f t="shared" ca="1" si="2061"/>
        <v>16350</v>
      </c>
      <c r="L6936" s="18">
        <f t="shared" ca="1" si="2073"/>
        <v>0</v>
      </c>
      <c r="M6936" s="18">
        <f t="shared" ca="1" si="2057"/>
        <v>0</v>
      </c>
      <c r="N6936" s="34">
        <f t="shared" ca="1" si="2062"/>
        <v>14306.711387177986</v>
      </c>
      <c r="P6936" s="18">
        <f t="shared" ca="1" si="2074"/>
        <v>463.2076238843855</v>
      </c>
      <c r="Q6936" s="47">
        <f ca="1">SUM(L$15:L6936)-SUM(M$15:M6936)</f>
        <v>16350</v>
      </c>
      <c r="R6936" s="47" t="str">
        <f t="shared" ca="1" si="2075"/>
        <v>M6939</v>
      </c>
      <c r="S6936" s="40">
        <f t="shared" ca="1" si="2063"/>
        <v>0</v>
      </c>
      <c r="T6936" s="46">
        <f t="shared" ca="1" si="2064"/>
        <v>41</v>
      </c>
      <c r="X6936" s="74">
        <f t="shared" ca="1" si="2065"/>
        <v>-0.46320762388438552</v>
      </c>
      <c r="Y6936" s="75">
        <f t="shared" ca="1" si="2066"/>
        <v>-0.46320762388438552</v>
      </c>
      <c r="Z6936" s="74">
        <f t="shared" ca="1" si="2067"/>
        <v>0.6292619691298863</v>
      </c>
      <c r="AA6936" s="76">
        <f t="shared" ca="1" si="2068"/>
        <v>-463.2076238843855</v>
      </c>
      <c r="AB6936" s="76">
        <f t="shared" ca="1" si="2069"/>
        <v>629.26196912988632</v>
      </c>
    </row>
    <row r="6937" spans="1:28" x14ac:dyDescent="0.25">
      <c r="A6937" s="2">
        <f t="shared" si="2070"/>
        <v>23</v>
      </c>
      <c r="B6937" s="16">
        <f ca="1">VLOOKUP(A6937,PERIODS!$O$4:$P$33,2,FALSE)</f>
        <v>3.5000000000000003E-2</v>
      </c>
      <c r="C6937" s="15"/>
      <c r="D6937" s="18">
        <v>5000</v>
      </c>
      <c r="E6937" s="34">
        <f t="shared" ca="1" si="2071"/>
        <v>14306.711387177986</v>
      </c>
      <c r="F6937" s="34">
        <f t="shared" ca="1" si="2072"/>
        <v>3500.0000000000005</v>
      </c>
      <c r="G6937" s="69">
        <f t="shared" ca="1" si="2058"/>
        <v>0</v>
      </c>
      <c r="H6937" s="34">
        <f t="shared" ca="1" si="2059"/>
        <v>318.55631025918996</v>
      </c>
      <c r="I6937" s="34">
        <f t="shared" ca="1" si="2060"/>
        <v>3818.5563102591905</v>
      </c>
      <c r="J6937" s="18">
        <f ca="1">SUM(INDIRECT(ADDRESS(ROW(F6937),COLUMN(F6937),4)):INDIRECT(ADDRESS(ROW(F6937)+N$5-1,COLUMN(F6937),4)))</f>
        <v>25500.000000000004</v>
      </c>
      <c r="K6937" s="18">
        <f t="shared" ca="1" si="2061"/>
        <v>0</v>
      </c>
      <c r="L6937" s="18">
        <f t="shared" ca="1" si="2073"/>
        <v>0</v>
      </c>
      <c r="M6937" s="18">
        <f t="shared" ca="1" si="2057"/>
        <v>16350</v>
      </c>
      <c r="N6937" s="34">
        <f t="shared" ca="1" si="2062"/>
        <v>26838.155076918796</v>
      </c>
      <c r="P6937" s="18">
        <f t="shared" ca="1" si="2074"/>
        <v>318.55631025918996</v>
      </c>
      <c r="Q6937" s="47">
        <f ca="1">SUM(L$15:L6937)-SUM(M$15:M6937)</f>
        <v>0</v>
      </c>
      <c r="R6937" s="47" t="str">
        <f t="shared" ca="1" si="2075"/>
        <v>M6940</v>
      </c>
      <c r="S6937" s="40">
        <f t="shared" ca="1" si="2063"/>
        <v>0</v>
      </c>
      <c r="T6937" s="46">
        <f t="shared" ca="1" si="2064"/>
        <v>85</v>
      </c>
      <c r="X6937" s="74">
        <f t="shared" ca="1" si="2065"/>
        <v>0.31855631025918996</v>
      </c>
      <c r="Y6937" s="75">
        <f t="shared" ca="1" si="2066"/>
        <v>0.31855631025918996</v>
      </c>
      <c r="Z6937" s="74">
        <f t="shared" ca="1" si="2067"/>
        <v>1.3751410535528534</v>
      </c>
      <c r="AA6937" s="76">
        <f t="shared" ca="1" si="2068"/>
        <v>318.55631025918996</v>
      </c>
      <c r="AB6937" s="76">
        <f t="shared" ca="1" si="2069"/>
        <v>1375.1410535528535</v>
      </c>
    </row>
    <row r="6938" spans="1:28" x14ac:dyDescent="0.25">
      <c r="A6938" s="2">
        <f t="shared" si="2070"/>
        <v>24</v>
      </c>
      <c r="B6938" s="16">
        <f ca="1">VLOOKUP(A6938,PERIODS!$O$4:$P$33,2,FALSE)</f>
        <v>3.5000000000000003E-2</v>
      </c>
      <c r="C6938" s="15"/>
      <c r="D6938" s="18">
        <v>5000</v>
      </c>
      <c r="E6938" s="34">
        <f t="shared" ca="1" si="2071"/>
        <v>26838.155076918796</v>
      </c>
      <c r="F6938" s="34">
        <f t="shared" ca="1" si="2072"/>
        <v>3500.0000000000005</v>
      </c>
      <c r="G6938" s="69">
        <f t="shared" ca="1" si="2058"/>
        <v>0</v>
      </c>
      <c r="H6938" s="34">
        <f t="shared" ca="1" si="2059"/>
        <v>477.51301210757379</v>
      </c>
      <c r="I6938" s="34">
        <f t="shared" ca="1" si="2060"/>
        <v>3977.5130121075745</v>
      </c>
      <c r="J6938" s="18">
        <f ca="1">SUM(INDIRECT(ADDRESS(ROW(F6938),COLUMN(F6938),4)):INDIRECT(ADDRESS(ROW(F6938)+N$5-1,COLUMN(F6938),4)))</f>
        <v>26000</v>
      </c>
      <c r="K6938" s="18">
        <f t="shared" ca="1" si="2061"/>
        <v>0</v>
      </c>
      <c r="L6938" s="18">
        <f t="shared" ca="1" si="2073"/>
        <v>0</v>
      </c>
      <c r="M6938" s="18">
        <f t="shared" ca="1" si="2057"/>
        <v>0</v>
      </c>
      <c r="N6938" s="34">
        <f t="shared" ca="1" si="2062"/>
        <v>22860.642064811222</v>
      </c>
      <c r="P6938" s="18">
        <f t="shared" ca="1" si="2074"/>
        <v>477.51301210757379</v>
      </c>
      <c r="Q6938" s="47">
        <f ca="1">SUM(L$15:L6938)-SUM(M$15:M6938)</f>
        <v>0</v>
      </c>
      <c r="R6938" s="47" t="str">
        <f t="shared" ca="1" si="2075"/>
        <v>M6941</v>
      </c>
      <c r="S6938" s="40">
        <f t="shared" ca="1" si="2063"/>
        <v>0</v>
      </c>
      <c r="T6938" s="46">
        <f t="shared" ca="1" si="2064"/>
        <v>75</v>
      </c>
      <c r="X6938" s="74">
        <f t="shared" ca="1" si="2065"/>
        <v>0.4775130121075738</v>
      </c>
      <c r="Y6938" s="75">
        <f t="shared" ca="1" si="2066"/>
        <v>0.4775130121075738</v>
      </c>
      <c r="Z6938" s="74">
        <f t="shared" ca="1" si="2067"/>
        <v>1.6120602383787848</v>
      </c>
      <c r="AA6938" s="76">
        <f t="shared" ca="1" si="2068"/>
        <v>477.51301210757379</v>
      </c>
      <c r="AB6938" s="76">
        <f t="shared" ca="1" si="2069"/>
        <v>1612.0602383787848</v>
      </c>
    </row>
    <row r="6939" spans="1:28" x14ac:dyDescent="0.25">
      <c r="A6939" s="2">
        <f t="shared" si="2070"/>
        <v>25</v>
      </c>
      <c r="B6939" s="16">
        <f ca="1">VLOOKUP(A6939,PERIODS!$O$4:$P$33,2,FALSE)</f>
        <v>3.5000000000000003E-2</v>
      </c>
      <c r="C6939" s="15"/>
      <c r="D6939" s="18">
        <v>5000</v>
      </c>
      <c r="E6939" s="34">
        <f t="shared" ca="1" si="2071"/>
        <v>22860.642064811222</v>
      </c>
      <c r="F6939" s="34">
        <f t="shared" ca="1" si="2072"/>
        <v>3500.0000000000005</v>
      </c>
      <c r="G6939" s="69">
        <f t="shared" ca="1" si="2058"/>
        <v>0</v>
      </c>
      <c r="H6939" s="34">
        <f t="shared" ca="1" si="2059"/>
        <v>532.9051677855083</v>
      </c>
      <c r="I6939" s="34">
        <f t="shared" ca="1" si="2060"/>
        <v>4032.9051677855086</v>
      </c>
      <c r="J6939" s="18">
        <f ca="1">SUM(INDIRECT(ADDRESS(ROW(F6939),COLUMN(F6939),4)):INDIRECT(ADDRESS(ROW(F6939)+N$5-1,COLUMN(F6939),4)))</f>
        <v>24900</v>
      </c>
      <c r="K6939" s="18">
        <f t="shared" ca="1" si="2061"/>
        <v>16350</v>
      </c>
      <c r="L6939" s="18">
        <f t="shared" ca="1" si="2073"/>
        <v>16350</v>
      </c>
      <c r="M6939" s="18">
        <f t="shared" ca="1" si="2057"/>
        <v>0</v>
      </c>
      <c r="N6939" s="34">
        <f t="shared" ca="1" si="2062"/>
        <v>18827.736897025712</v>
      </c>
      <c r="P6939" s="18">
        <f t="shared" ca="1" si="2074"/>
        <v>532.9051677855083</v>
      </c>
      <c r="Q6939" s="47">
        <f ca="1">SUM(L$15:L6939)-SUM(M$15:M6939)</f>
        <v>16350</v>
      </c>
      <c r="R6939" s="47" t="str">
        <f t="shared" ca="1" si="2075"/>
        <v>M6942</v>
      </c>
      <c r="S6939" s="40">
        <f t="shared" ca="1" si="2063"/>
        <v>0</v>
      </c>
      <c r="T6939" s="46">
        <f t="shared" ca="1" si="2064"/>
        <v>100</v>
      </c>
      <c r="X6939" s="74">
        <f t="shared" ca="1" si="2065"/>
        <v>0.53290516778550834</v>
      </c>
      <c r="Y6939" s="75">
        <f t="shared" ca="1" si="2066"/>
        <v>0.53290516778550834</v>
      </c>
      <c r="Z6939" s="74">
        <f t="shared" ca="1" si="2067"/>
        <v>1.7038751684734403</v>
      </c>
      <c r="AA6939" s="76">
        <f t="shared" ca="1" si="2068"/>
        <v>532.9051677855083</v>
      </c>
      <c r="AB6939" s="76">
        <f t="shared" ca="1" si="2069"/>
        <v>1703.8751684734402</v>
      </c>
    </row>
    <row r="6940" spans="1:28" x14ac:dyDescent="0.25">
      <c r="A6940" s="2">
        <f t="shared" si="2070"/>
        <v>26</v>
      </c>
      <c r="B6940" s="16">
        <f ca="1">VLOOKUP(A6940,PERIODS!$O$4:$P$33,2,FALSE)</f>
        <v>3.5000000000000003E-2</v>
      </c>
      <c r="C6940" s="15"/>
      <c r="D6940" s="18">
        <v>5000</v>
      </c>
      <c r="E6940" s="34">
        <f t="shared" ca="1" si="2071"/>
        <v>18827.736897025712</v>
      </c>
      <c r="F6940" s="34">
        <f t="shared" ca="1" si="2072"/>
        <v>3500.0000000000005</v>
      </c>
      <c r="G6940" s="69">
        <f t="shared" ca="1" si="2058"/>
        <v>0</v>
      </c>
      <c r="H6940" s="34">
        <f t="shared" ca="1" si="2059"/>
        <v>-463.30627838174661</v>
      </c>
      <c r="I6940" s="34">
        <f t="shared" ca="1" si="2060"/>
        <v>3036.6937216182537</v>
      </c>
      <c r="J6940" s="18">
        <f ca="1">SUM(INDIRECT(ADDRESS(ROW(F6940),COLUMN(F6940),4)):INDIRECT(ADDRESS(ROW(F6940)+N$5-1,COLUMN(F6940),4)))</f>
        <v>23900</v>
      </c>
      <c r="K6940" s="18">
        <f t="shared" ca="1" si="2061"/>
        <v>16350</v>
      </c>
      <c r="L6940" s="18">
        <f t="shared" ca="1" si="2073"/>
        <v>0</v>
      </c>
      <c r="M6940" s="18">
        <f t="shared" ca="1" si="2057"/>
        <v>0</v>
      </c>
      <c r="N6940" s="34">
        <f t="shared" ca="1" si="2062"/>
        <v>15791.043175407458</v>
      </c>
      <c r="P6940" s="18">
        <f t="shared" ca="1" si="2074"/>
        <v>463.30627838174661</v>
      </c>
      <c r="Q6940" s="47">
        <f ca="1">SUM(L$15:L6940)-SUM(M$15:M6940)</f>
        <v>16350</v>
      </c>
      <c r="R6940" s="47" t="str">
        <f t="shared" ca="1" si="2075"/>
        <v>M6943</v>
      </c>
      <c r="S6940" s="40">
        <f t="shared" ca="1" si="2063"/>
        <v>0</v>
      </c>
      <c r="T6940" s="46">
        <f t="shared" ca="1" si="2064"/>
        <v>24</v>
      </c>
      <c r="X6940" s="74">
        <f t="shared" ca="1" si="2065"/>
        <v>-0.46330627838174659</v>
      </c>
      <c r="Y6940" s="75">
        <f t="shared" ca="1" si="2066"/>
        <v>-0.46330627838174659</v>
      </c>
      <c r="Z6940" s="74">
        <f t="shared" ca="1" si="2067"/>
        <v>0.62919989266872478</v>
      </c>
      <c r="AA6940" s="76">
        <f t="shared" ca="1" si="2068"/>
        <v>-463.30627838174661</v>
      </c>
      <c r="AB6940" s="76">
        <f t="shared" ca="1" si="2069"/>
        <v>629.19989266872483</v>
      </c>
    </row>
    <row r="6941" spans="1:28" x14ac:dyDescent="0.25">
      <c r="A6941" s="2">
        <f t="shared" si="2070"/>
        <v>27</v>
      </c>
      <c r="B6941" s="16">
        <f ca="1">VLOOKUP(A6941,PERIODS!$O$4:$P$33,2,FALSE)</f>
        <v>3.5000000000000003E-2</v>
      </c>
      <c r="C6941" s="15"/>
      <c r="D6941" s="18">
        <v>5000</v>
      </c>
      <c r="E6941" s="34">
        <f t="shared" ca="1" si="2071"/>
        <v>15791.043175407458</v>
      </c>
      <c r="F6941" s="34">
        <f t="shared" ca="1" si="2072"/>
        <v>3500.0000000000005</v>
      </c>
      <c r="G6941" s="69">
        <f t="shared" ca="1" si="2058"/>
        <v>0</v>
      </c>
      <c r="H6941" s="34">
        <f t="shared" ca="1" si="2059"/>
        <v>-1091.9428348192412</v>
      </c>
      <c r="I6941" s="34">
        <f t="shared" ca="1" si="2060"/>
        <v>2408.0571651807595</v>
      </c>
      <c r="J6941" s="18">
        <f ca="1">SUM(INDIRECT(ADDRESS(ROW(F6941),COLUMN(F6941),4)):INDIRECT(ADDRESS(ROW(F6941)+N$5-1,COLUMN(F6941),4)))</f>
        <v>22900</v>
      </c>
      <c r="K6941" s="18">
        <f t="shared" ca="1" si="2061"/>
        <v>16350</v>
      </c>
      <c r="L6941" s="18">
        <f t="shared" ca="1" si="2073"/>
        <v>0</v>
      </c>
      <c r="M6941" s="18">
        <f t="shared" ca="1" si="2057"/>
        <v>0</v>
      </c>
      <c r="N6941" s="34">
        <f t="shared" ca="1" si="2062"/>
        <v>13382.986010226698</v>
      </c>
      <c r="P6941" s="18">
        <f t="shared" ca="1" si="2074"/>
        <v>1091.9428348192412</v>
      </c>
      <c r="Q6941" s="47">
        <f ca="1">SUM(L$15:L6941)-SUM(M$15:M6941)</f>
        <v>16350</v>
      </c>
      <c r="R6941" s="47" t="str">
        <f t="shared" ca="1" si="2075"/>
        <v>M6944</v>
      </c>
      <c r="S6941" s="40">
        <f t="shared" ca="1" si="2063"/>
        <v>0</v>
      </c>
      <c r="T6941" s="46">
        <f t="shared" ca="1" si="2064"/>
        <v>69</v>
      </c>
      <c r="X6941" s="74">
        <f t="shared" ca="1" si="2065"/>
        <v>-1.0919428348192413</v>
      </c>
      <c r="Y6941" s="75">
        <f t="shared" ca="1" si="2066"/>
        <v>-1.0919428348192413</v>
      </c>
      <c r="Z6941" s="74">
        <f t="shared" ca="1" si="2067"/>
        <v>0.33556391472780706</v>
      </c>
      <c r="AA6941" s="76">
        <f t="shared" ca="1" si="2068"/>
        <v>-1091.9428348192412</v>
      </c>
      <c r="AB6941" s="76">
        <f t="shared" ca="1" si="2069"/>
        <v>335.56391472780706</v>
      </c>
    </row>
    <row r="6942" spans="1:28" x14ac:dyDescent="0.25">
      <c r="A6942" s="2">
        <f t="shared" si="2070"/>
        <v>28</v>
      </c>
      <c r="B6942" s="16">
        <f ca="1">VLOOKUP(A6942,PERIODS!$O$4:$P$33,2,FALSE)</f>
        <v>0.04</v>
      </c>
      <c r="C6942" s="15"/>
      <c r="D6942" s="18">
        <v>5000</v>
      </c>
      <c r="E6942" s="34">
        <f t="shared" ca="1" si="2071"/>
        <v>13382.986010226698</v>
      </c>
      <c r="F6942" s="34">
        <f t="shared" ca="1" si="2072"/>
        <v>4000</v>
      </c>
      <c r="G6942" s="69">
        <f t="shared" ca="1" si="2058"/>
        <v>0</v>
      </c>
      <c r="H6942" s="34">
        <f t="shared" ca="1" si="2059"/>
        <v>-373.91983392168106</v>
      </c>
      <c r="I6942" s="34">
        <f t="shared" ca="1" si="2060"/>
        <v>3626.0801660783191</v>
      </c>
      <c r="J6942" s="18">
        <f ca="1">SUM(INDIRECT(ADDRESS(ROW(F6942),COLUMN(F6942),4)):INDIRECT(ADDRESS(ROW(F6942)+N$5-1,COLUMN(F6942),4)))</f>
        <v>21900</v>
      </c>
      <c r="K6942" s="18">
        <f t="shared" ca="1" si="2061"/>
        <v>0</v>
      </c>
      <c r="L6942" s="18">
        <f t="shared" ca="1" si="2073"/>
        <v>0</v>
      </c>
      <c r="M6942" s="18">
        <f t="shared" ca="1" si="2057"/>
        <v>16350</v>
      </c>
      <c r="N6942" s="34">
        <f t="shared" ca="1" si="2062"/>
        <v>26106.905844148379</v>
      </c>
      <c r="P6942" s="18">
        <f t="shared" ca="1" si="2074"/>
        <v>373.91983392168106</v>
      </c>
      <c r="Q6942" s="47">
        <f ca="1">SUM(L$15:L6942)-SUM(M$15:M6942)</f>
        <v>0</v>
      </c>
      <c r="R6942" s="47" t="str">
        <f t="shared" ca="1" si="2075"/>
        <v>M6945</v>
      </c>
      <c r="S6942" s="40">
        <f t="shared" ca="1" si="2063"/>
        <v>0</v>
      </c>
      <c r="T6942" s="46">
        <f t="shared" ca="1" si="2064"/>
        <v>36</v>
      </c>
      <c r="X6942" s="74">
        <f t="shared" ca="1" si="2065"/>
        <v>-0.37391983392168104</v>
      </c>
      <c r="Y6942" s="75">
        <f t="shared" ca="1" si="2066"/>
        <v>-0.37391983392168104</v>
      </c>
      <c r="Z6942" s="74">
        <f t="shared" ca="1" si="2067"/>
        <v>0.68803206645071002</v>
      </c>
      <c r="AA6942" s="76">
        <f t="shared" ca="1" si="2068"/>
        <v>-373.91983392168106</v>
      </c>
      <c r="AB6942" s="76">
        <f t="shared" ca="1" si="2069"/>
        <v>688.03206645070998</v>
      </c>
    </row>
    <row r="6943" spans="1:28" x14ac:dyDescent="0.25">
      <c r="A6943" s="2">
        <f t="shared" si="2070"/>
        <v>29</v>
      </c>
      <c r="B6943" s="16">
        <f ca="1">VLOOKUP(A6943,PERIODS!$O$4:$P$33,2,FALSE)</f>
        <v>0.04</v>
      </c>
      <c r="C6943" s="15"/>
      <c r="D6943" s="18">
        <v>5000</v>
      </c>
      <c r="E6943" s="34">
        <f t="shared" ca="1" si="2071"/>
        <v>26106.905844148379</v>
      </c>
      <c r="F6943" s="34">
        <f t="shared" ca="1" si="2072"/>
        <v>4000</v>
      </c>
      <c r="G6943" s="69">
        <f t="shared" ca="1" si="2058"/>
        <v>0</v>
      </c>
      <c r="H6943" s="34">
        <f t="shared" ca="1" si="2059"/>
        <v>1142.9311753127106</v>
      </c>
      <c r="I6943" s="34">
        <f t="shared" ca="1" si="2060"/>
        <v>5142.9311753127104</v>
      </c>
      <c r="J6943" s="18">
        <f ca="1">SUM(INDIRECT(ADDRESS(ROW(F6943),COLUMN(F6943),4)):INDIRECT(ADDRESS(ROW(F6943)+N$5-1,COLUMN(F6943),4)))</f>
        <v>21200</v>
      </c>
      <c r="K6943" s="18">
        <f t="shared" ca="1" si="2061"/>
        <v>0</v>
      </c>
      <c r="L6943" s="18">
        <f t="shared" ca="1" si="2073"/>
        <v>0</v>
      </c>
      <c r="M6943" s="18">
        <f t="shared" ca="1" si="2057"/>
        <v>0</v>
      </c>
      <c r="N6943" s="34">
        <f t="shared" ca="1" si="2062"/>
        <v>20963.974668835668</v>
      </c>
      <c r="P6943" s="18">
        <f t="shared" ca="1" si="2074"/>
        <v>1142.9311753127106</v>
      </c>
      <c r="Q6943" s="47">
        <f ca="1">SUM(L$15:L6943)-SUM(M$15:M6943)</f>
        <v>0</v>
      </c>
      <c r="R6943" s="47" t="str">
        <f t="shared" ca="1" si="2075"/>
        <v>M6946</v>
      </c>
      <c r="S6943" s="40">
        <f t="shared" ca="1" si="2063"/>
        <v>0</v>
      </c>
      <c r="T6943" s="46">
        <f t="shared" ca="1" si="2064"/>
        <v>51</v>
      </c>
      <c r="X6943" s="74">
        <f t="shared" ca="1" si="2065"/>
        <v>1.1429311753127105</v>
      </c>
      <c r="Y6943" s="75">
        <f t="shared" ca="1" si="2066"/>
        <v>1.1429311753127105</v>
      </c>
      <c r="Z6943" s="74">
        <f t="shared" ca="1" si="2067"/>
        <v>3.1359469168270611</v>
      </c>
      <c r="AA6943" s="76">
        <f t="shared" ca="1" si="2068"/>
        <v>1142.9311753127106</v>
      </c>
      <c r="AB6943" s="76">
        <f t="shared" ca="1" si="2069"/>
        <v>3135.9469168270612</v>
      </c>
    </row>
    <row r="6944" spans="1:28" x14ac:dyDescent="0.25">
      <c r="A6944" s="2">
        <f t="shared" si="2070"/>
        <v>30</v>
      </c>
      <c r="B6944" s="16">
        <f ca="1">VLOOKUP(A6944,PERIODS!$O$4:$P$33,2,FALSE)</f>
        <v>0.04</v>
      </c>
      <c r="C6944" s="15"/>
      <c r="D6944" s="18">
        <v>5000</v>
      </c>
      <c r="E6944" s="34">
        <f t="shared" ca="1" si="2071"/>
        <v>20963.974668835668</v>
      </c>
      <c r="F6944" s="34">
        <f t="shared" ca="1" si="2072"/>
        <v>4000</v>
      </c>
      <c r="G6944" s="69">
        <f t="shared" ca="1" si="2058"/>
        <v>0</v>
      </c>
      <c r="H6944" s="34">
        <f t="shared" ca="1" si="2059"/>
        <v>1720.0297304054588</v>
      </c>
      <c r="I6944" s="34">
        <f t="shared" ca="1" si="2060"/>
        <v>5720.0297304054584</v>
      </c>
      <c r="J6944" s="18">
        <f ca="1">SUM(INDIRECT(ADDRESS(ROW(F6944),COLUMN(F6944),4)):INDIRECT(ADDRESS(ROW(F6944)+N$5-1,COLUMN(F6944),4)))</f>
        <v>20500</v>
      </c>
      <c r="K6944" s="18">
        <f t="shared" ca="1" si="2061"/>
        <v>0</v>
      </c>
      <c r="L6944" s="18">
        <f t="shared" ca="1" si="2073"/>
        <v>0</v>
      </c>
      <c r="M6944" s="18">
        <f t="shared" ca="1" si="2057"/>
        <v>0</v>
      </c>
      <c r="N6944" s="34">
        <f t="shared" ca="1" si="2062"/>
        <v>15243.94493843021</v>
      </c>
      <c r="P6944" s="18">
        <f t="shared" ca="1" si="2074"/>
        <v>1720.0297304054588</v>
      </c>
      <c r="Q6944" s="47">
        <f ca="1">SUM(L$15:L6944)-SUM(M$15:M6944)</f>
        <v>0</v>
      </c>
      <c r="R6944" s="47" t="str">
        <f t="shared" ca="1" si="2075"/>
        <v>M6947</v>
      </c>
      <c r="S6944" s="40">
        <f t="shared" ca="1" si="2063"/>
        <v>0</v>
      </c>
      <c r="T6944" s="46">
        <f t="shared" ca="1" si="2064"/>
        <v>68</v>
      </c>
      <c r="X6944" s="74">
        <f t="shared" ca="1" si="2065"/>
        <v>1.7200297304054588</v>
      </c>
      <c r="Y6944" s="75">
        <f t="shared" ca="1" si="2066"/>
        <v>1.7200297304054588</v>
      </c>
      <c r="Z6944" s="74">
        <f t="shared" ca="1" si="2067"/>
        <v>5.5846944970396919</v>
      </c>
      <c r="AA6944" s="76">
        <f t="shared" ca="1" si="2068"/>
        <v>1720.0297304054588</v>
      </c>
      <c r="AB6944" s="76">
        <f t="shared" ca="1" si="2069"/>
        <v>5584.6944970396917</v>
      </c>
    </row>
    <row r="6945" spans="1:28" x14ac:dyDescent="0.25">
      <c r="A6945" s="2">
        <f t="shared" si="2070"/>
        <v>1</v>
      </c>
      <c r="B6945" s="16">
        <f ca="1">VLOOKUP(A6945,PERIODS!$O$4:$P$33,2,FALSE)</f>
        <v>2.4E-2</v>
      </c>
      <c r="C6945" s="15"/>
      <c r="D6945" s="18">
        <v>5000</v>
      </c>
      <c r="E6945" s="34">
        <f t="shared" ca="1" si="2071"/>
        <v>15243.94493843021</v>
      </c>
      <c r="F6945" s="34">
        <f t="shared" ca="1" si="2072"/>
        <v>2400</v>
      </c>
      <c r="G6945" s="69">
        <f t="shared" ca="1" si="2058"/>
        <v>0</v>
      </c>
      <c r="H6945" s="34">
        <f t="shared" ca="1" si="2059"/>
        <v>-2229.4780730384573</v>
      </c>
      <c r="I6945" s="34">
        <f t="shared" ca="1" si="2060"/>
        <v>170.5219269615427</v>
      </c>
      <c r="J6945" s="18">
        <f ca="1">SUM(INDIRECT(ADDRESS(ROW(F6945),COLUMN(F6945),4)):INDIRECT(ADDRESS(ROW(F6945)+N$5-1,COLUMN(F6945),4)))</f>
        <v>19800</v>
      </c>
      <c r="K6945" s="18">
        <f t="shared" ca="1" si="2061"/>
        <v>16350</v>
      </c>
      <c r="L6945" s="18">
        <f t="shared" ca="1" si="2073"/>
        <v>16350</v>
      </c>
      <c r="M6945" s="18">
        <f t="shared" ca="1" si="2057"/>
        <v>0</v>
      </c>
      <c r="N6945" s="34">
        <f t="shared" ca="1" si="2062"/>
        <v>15073.423011468667</v>
      </c>
      <c r="P6945" s="18">
        <f t="shared" ca="1" si="2074"/>
        <v>2229.4780730384573</v>
      </c>
      <c r="Q6945" s="47">
        <f ca="1">SUM(L$15:L6945)-SUM(M$15:M6945)</f>
        <v>16350</v>
      </c>
      <c r="R6945" s="47" t="str">
        <f t="shared" ca="1" si="2075"/>
        <v>M6948</v>
      </c>
      <c r="S6945" s="40">
        <f t="shared" ca="1" si="2063"/>
        <v>0</v>
      </c>
      <c r="T6945" s="46">
        <f t="shared" ca="1" si="2064"/>
        <v>48</v>
      </c>
      <c r="X6945" s="74">
        <f t="shared" ca="1" si="2065"/>
        <v>-2.2294780730384574</v>
      </c>
      <c r="Y6945" s="75">
        <f t="shared" ca="1" si="2066"/>
        <v>-2.2294780730384574</v>
      </c>
      <c r="Z6945" s="74">
        <f t="shared" ca="1" si="2067"/>
        <v>0.10758456677095254</v>
      </c>
      <c r="AA6945" s="76">
        <f t="shared" ca="1" si="2068"/>
        <v>-2229.4780730384573</v>
      </c>
      <c r="AB6945" s="76">
        <f t="shared" ca="1" si="2069"/>
        <v>107.58456677095255</v>
      </c>
    </row>
    <row r="6946" spans="1:28" x14ac:dyDescent="0.25">
      <c r="A6946" s="2">
        <f t="shared" si="2070"/>
        <v>2</v>
      </c>
      <c r="B6946" s="16">
        <f ca="1">VLOOKUP(A6946,PERIODS!$O$4:$P$33,2,FALSE)</f>
        <v>2.5000000000000001E-2</v>
      </c>
      <c r="C6946" s="15"/>
      <c r="D6946" s="18">
        <v>5000</v>
      </c>
      <c r="E6946" s="34">
        <f t="shared" ca="1" si="2071"/>
        <v>15073.423011468667</v>
      </c>
      <c r="F6946" s="34">
        <f t="shared" ca="1" si="2072"/>
        <v>2500</v>
      </c>
      <c r="G6946" s="69">
        <f t="shared" ca="1" si="2058"/>
        <v>0</v>
      </c>
      <c r="H6946" s="34">
        <f t="shared" ca="1" si="2059"/>
        <v>1024.3822241617265</v>
      </c>
      <c r="I6946" s="34">
        <f t="shared" ca="1" si="2060"/>
        <v>3524.3822241617263</v>
      </c>
      <c r="J6946" s="18">
        <f ca="1">SUM(INDIRECT(ADDRESS(ROW(F6946),COLUMN(F6946),4)):INDIRECT(ADDRESS(ROW(F6946)+N$5-1,COLUMN(F6946),4)))</f>
        <v>20700</v>
      </c>
      <c r="K6946" s="18">
        <f t="shared" ca="1" si="2061"/>
        <v>16350</v>
      </c>
      <c r="L6946" s="18">
        <f t="shared" ca="1" si="2073"/>
        <v>0</v>
      </c>
      <c r="M6946" s="18">
        <f t="shared" ca="1" si="2057"/>
        <v>0</v>
      </c>
      <c r="N6946" s="34">
        <f t="shared" ca="1" si="2062"/>
        <v>11549.040787306942</v>
      </c>
      <c r="P6946" s="18">
        <f t="shared" ca="1" si="2074"/>
        <v>1024.3822241617265</v>
      </c>
      <c r="Q6946" s="47">
        <f ca="1">SUM(L$15:L6946)-SUM(M$15:M6946)</f>
        <v>16350</v>
      </c>
      <c r="R6946" s="47" t="str">
        <f t="shared" ca="1" si="2075"/>
        <v>M6949</v>
      </c>
      <c r="S6946" s="40">
        <f t="shared" ca="1" si="2063"/>
        <v>0</v>
      </c>
      <c r="T6946" s="46">
        <f t="shared" ca="1" si="2064"/>
        <v>51</v>
      </c>
      <c r="X6946" s="74">
        <f t="shared" ca="1" si="2065"/>
        <v>1.0243822241617264</v>
      </c>
      <c r="Y6946" s="75">
        <f t="shared" ca="1" si="2066"/>
        <v>1.0243822241617264</v>
      </c>
      <c r="Z6946" s="74">
        <f t="shared" ca="1" si="2067"/>
        <v>2.7853741920651398</v>
      </c>
      <c r="AA6946" s="76">
        <f t="shared" ca="1" si="2068"/>
        <v>1024.3822241617265</v>
      </c>
      <c r="AB6946" s="76">
        <f t="shared" ca="1" si="2069"/>
        <v>2785.3741920651396</v>
      </c>
    </row>
    <row r="6947" spans="1:28" x14ac:dyDescent="0.25">
      <c r="A6947" s="2">
        <f t="shared" si="2070"/>
        <v>3</v>
      </c>
      <c r="B6947" s="16">
        <f ca="1">VLOOKUP(A6947,PERIODS!$O$4:$P$33,2,FALSE)</f>
        <v>2.5000000000000001E-2</v>
      </c>
      <c r="C6947" s="15"/>
      <c r="D6947" s="18">
        <v>5000</v>
      </c>
      <c r="E6947" s="34">
        <f t="shared" ca="1" si="2071"/>
        <v>11549.040787306942</v>
      </c>
      <c r="F6947" s="34">
        <f t="shared" ca="1" si="2072"/>
        <v>2500</v>
      </c>
      <c r="G6947" s="69">
        <f t="shared" ca="1" si="2058"/>
        <v>0</v>
      </c>
      <c r="H6947" s="34">
        <f t="shared" ca="1" si="2059"/>
        <v>-442.20381000678657</v>
      </c>
      <c r="I6947" s="34">
        <f t="shared" ca="1" si="2060"/>
        <v>2057.7961899932134</v>
      </c>
      <c r="J6947" s="18">
        <f ca="1">SUM(INDIRECT(ADDRESS(ROW(F6947),COLUMN(F6947),4)):INDIRECT(ADDRESS(ROW(F6947)+N$5-1,COLUMN(F6947),4)))</f>
        <v>21500</v>
      </c>
      <c r="K6947" s="18">
        <f t="shared" ca="1" si="2061"/>
        <v>16350</v>
      </c>
      <c r="L6947" s="18">
        <f t="shared" ca="1" si="2073"/>
        <v>0</v>
      </c>
      <c r="M6947" s="18">
        <f t="shared" ca="1" si="2057"/>
        <v>0</v>
      </c>
      <c r="N6947" s="34">
        <f t="shared" ca="1" si="2062"/>
        <v>9491.2445973137292</v>
      </c>
      <c r="P6947" s="18">
        <f t="shared" ca="1" si="2074"/>
        <v>442.20381000678657</v>
      </c>
      <c r="Q6947" s="47">
        <f ca="1">SUM(L$15:L6947)-SUM(M$15:M6947)</f>
        <v>16350</v>
      </c>
      <c r="R6947" s="47" t="str">
        <f t="shared" ca="1" si="2075"/>
        <v>M6950</v>
      </c>
      <c r="S6947" s="40">
        <f t="shared" ca="1" si="2063"/>
        <v>0</v>
      </c>
      <c r="T6947" s="46">
        <f t="shared" ca="1" si="2064"/>
        <v>10</v>
      </c>
      <c r="X6947" s="74">
        <f t="shared" ca="1" si="2065"/>
        <v>-0.44220381000678655</v>
      </c>
      <c r="Y6947" s="75">
        <f t="shared" ca="1" si="2066"/>
        <v>-0.44220381000678655</v>
      </c>
      <c r="Z6947" s="74">
        <f t="shared" ca="1" si="2067"/>
        <v>0.64261864999649398</v>
      </c>
      <c r="AA6947" s="76">
        <f t="shared" ca="1" si="2068"/>
        <v>-442.20381000678657</v>
      </c>
      <c r="AB6947" s="76">
        <f t="shared" ca="1" si="2069"/>
        <v>642.61864999649401</v>
      </c>
    </row>
    <row r="6948" spans="1:28" x14ac:dyDescent="0.25">
      <c r="A6948" s="2">
        <f t="shared" si="2070"/>
        <v>4</v>
      </c>
      <c r="B6948" s="16">
        <f ca="1">VLOOKUP(A6948,PERIODS!$O$4:$P$33,2,FALSE)</f>
        <v>2.5000000000000001E-2</v>
      </c>
      <c r="C6948" s="15"/>
      <c r="D6948" s="18">
        <v>5000</v>
      </c>
      <c r="E6948" s="34">
        <f t="shared" ca="1" si="2071"/>
        <v>9491.2445973137292</v>
      </c>
      <c r="F6948" s="34">
        <f t="shared" ca="1" si="2072"/>
        <v>2500</v>
      </c>
      <c r="G6948" s="69">
        <f t="shared" ca="1" si="2058"/>
        <v>0</v>
      </c>
      <c r="H6948" s="34">
        <f t="shared" ca="1" si="2059"/>
        <v>1100.2354030051031</v>
      </c>
      <c r="I6948" s="34">
        <f t="shared" ca="1" si="2060"/>
        <v>3600.2354030051029</v>
      </c>
      <c r="J6948" s="18">
        <f ca="1">SUM(INDIRECT(ADDRESS(ROW(F6948),COLUMN(F6948),4)):INDIRECT(ADDRESS(ROW(F6948)+N$5-1,COLUMN(F6948),4)))</f>
        <v>22300</v>
      </c>
      <c r="K6948" s="18">
        <f t="shared" ca="1" si="2061"/>
        <v>0</v>
      </c>
      <c r="L6948" s="18">
        <f t="shared" ca="1" si="2073"/>
        <v>0</v>
      </c>
      <c r="M6948" s="18">
        <f t="shared" ca="1" si="2057"/>
        <v>16350</v>
      </c>
      <c r="N6948" s="34">
        <f t="shared" ca="1" si="2062"/>
        <v>22241.009194308626</v>
      </c>
      <c r="P6948" s="18">
        <f t="shared" ca="1" si="2074"/>
        <v>1100.2354030051031</v>
      </c>
      <c r="Q6948" s="47">
        <f ca="1">SUM(L$15:L6948)-SUM(M$15:M6948)</f>
        <v>0</v>
      </c>
      <c r="R6948" s="47" t="str">
        <f t="shared" ca="1" si="2075"/>
        <v>M6951</v>
      </c>
      <c r="S6948" s="40">
        <f t="shared" ca="1" si="2063"/>
        <v>0</v>
      </c>
      <c r="T6948" s="46">
        <f t="shared" ca="1" si="2064"/>
        <v>32</v>
      </c>
      <c r="X6948" s="74">
        <f t="shared" ca="1" si="2065"/>
        <v>1.1002354030051031</v>
      </c>
      <c r="Y6948" s="75">
        <f t="shared" ca="1" si="2066"/>
        <v>1.1002354030051031</v>
      </c>
      <c r="Z6948" s="74">
        <f t="shared" ca="1" si="2067"/>
        <v>3.0048732969001222</v>
      </c>
      <c r="AA6948" s="76">
        <f t="shared" ca="1" si="2068"/>
        <v>1100.2354030051031</v>
      </c>
      <c r="AB6948" s="76">
        <f t="shared" ca="1" si="2069"/>
        <v>3004.8732969001221</v>
      </c>
    </row>
    <row r="6949" spans="1:28" x14ac:dyDescent="0.25">
      <c r="A6949" s="2">
        <f t="shared" si="2070"/>
        <v>5</v>
      </c>
      <c r="B6949" s="16">
        <f ca="1">VLOOKUP(A6949,PERIODS!$O$4:$P$33,2,FALSE)</f>
        <v>3.3000000000000002E-2</v>
      </c>
      <c r="C6949" s="15"/>
      <c r="D6949" s="18">
        <v>5000</v>
      </c>
      <c r="E6949" s="34">
        <f t="shared" ca="1" si="2071"/>
        <v>22241.009194308626</v>
      </c>
      <c r="F6949" s="34">
        <f t="shared" ca="1" si="2072"/>
        <v>3300</v>
      </c>
      <c r="G6949" s="69">
        <f t="shared" ca="1" si="2058"/>
        <v>0</v>
      </c>
      <c r="H6949" s="34">
        <f t="shared" ca="1" si="2059"/>
        <v>-186.91111968990757</v>
      </c>
      <c r="I6949" s="34">
        <f t="shared" ca="1" si="2060"/>
        <v>3113.0888803100925</v>
      </c>
      <c r="J6949" s="18">
        <f ca="1">SUM(INDIRECT(ADDRESS(ROW(F6949),COLUMN(F6949),4)):INDIRECT(ADDRESS(ROW(F6949)+N$5-1,COLUMN(F6949),4)))</f>
        <v>23100</v>
      </c>
      <c r="K6949" s="18">
        <f t="shared" ca="1" si="2061"/>
        <v>16350</v>
      </c>
      <c r="L6949" s="18">
        <f t="shared" ca="1" si="2073"/>
        <v>16350</v>
      </c>
      <c r="M6949" s="18">
        <f t="shared" ca="1" si="2057"/>
        <v>0</v>
      </c>
      <c r="N6949" s="34">
        <f t="shared" ca="1" si="2062"/>
        <v>19127.920313998533</v>
      </c>
      <c r="P6949" s="18">
        <f t="shared" ca="1" si="2074"/>
        <v>186.91111968990757</v>
      </c>
      <c r="Q6949" s="47">
        <f ca="1">SUM(L$15:L6949)-SUM(M$15:M6949)</f>
        <v>16350</v>
      </c>
      <c r="R6949" s="47" t="str">
        <f t="shared" ca="1" si="2075"/>
        <v>M6952</v>
      </c>
      <c r="S6949" s="40">
        <f t="shared" ca="1" si="2063"/>
        <v>0</v>
      </c>
      <c r="T6949" s="46">
        <f t="shared" ca="1" si="2064"/>
        <v>81</v>
      </c>
      <c r="X6949" s="74">
        <f t="shared" ca="1" si="2065"/>
        <v>-0.18691111968990756</v>
      </c>
      <c r="Y6949" s="75">
        <f t="shared" ca="1" si="2066"/>
        <v>-0.18691111968990756</v>
      </c>
      <c r="Z6949" s="74">
        <f t="shared" ca="1" si="2067"/>
        <v>0.82951746087817746</v>
      </c>
      <c r="AA6949" s="76">
        <f t="shared" ca="1" si="2068"/>
        <v>-186.91111968990757</v>
      </c>
      <c r="AB6949" s="76">
        <f t="shared" ca="1" si="2069"/>
        <v>829.51746087817742</v>
      </c>
    </row>
    <row r="6950" spans="1:28" x14ac:dyDescent="0.25">
      <c r="A6950" s="2">
        <f t="shared" si="2070"/>
        <v>6</v>
      </c>
      <c r="B6950" s="16">
        <f ca="1">VLOOKUP(A6950,PERIODS!$O$4:$P$33,2,FALSE)</f>
        <v>3.3000000000000002E-2</v>
      </c>
      <c r="C6950" s="15"/>
      <c r="D6950" s="18">
        <v>5000</v>
      </c>
      <c r="E6950" s="34">
        <f t="shared" ca="1" si="2071"/>
        <v>19127.920313998533</v>
      </c>
      <c r="F6950" s="34">
        <f t="shared" ca="1" si="2072"/>
        <v>3300</v>
      </c>
      <c r="G6950" s="69">
        <f t="shared" ca="1" si="2058"/>
        <v>0</v>
      </c>
      <c r="H6950" s="34">
        <f t="shared" ca="1" si="2059"/>
        <v>-2697.0881621907583</v>
      </c>
      <c r="I6950" s="34">
        <f t="shared" ca="1" si="2060"/>
        <v>602.91183780924166</v>
      </c>
      <c r="J6950" s="18">
        <f ca="1">SUM(INDIRECT(ADDRESS(ROW(F6950),COLUMN(F6950),4)):INDIRECT(ADDRESS(ROW(F6950)+N$5-1,COLUMN(F6950),4)))</f>
        <v>23100</v>
      </c>
      <c r="K6950" s="18">
        <f t="shared" ca="1" si="2061"/>
        <v>16350</v>
      </c>
      <c r="L6950" s="18">
        <f t="shared" ca="1" si="2073"/>
        <v>0</v>
      </c>
      <c r="M6950" s="18">
        <f t="shared" ca="1" si="2057"/>
        <v>0</v>
      </c>
      <c r="N6950" s="34">
        <f t="shared" ca="1" si="2062"/>
        <v>18525.00847618929</v>
      </c>
      <c r="P6950" s="18">
        <f t="shared" ca="1" si="2074"/>
        <v>2697.0881621907583</v>
      </c>
      <c r="Q6950" s="47">
        <f ca="1">SUM(L$15:L6950)-SUM(M$15:M6950)</f>
        <v>16350</v>
      </c>
      <c r="R6950" s="47" t="str">
        <f t="shared" ca="1" si="2075"/>
        <v>M6953</v>
      </c>
      <c r="S6950" s="40">
        <f t="shared" ca="1" si="2063"/>
        <v>0</v>
      </c>
      <c r="T6950" s="46">
        <f t="shared" ca="1" si="2064"/>
        <v>38</v>
      </c>
      <c r="X6950" s="74">
        <f t="shared" ca="1" si="2065"/>
        <v>-2.6970881621907585</v>
      </c>
      <c r="Y6950" s="75">
        <f t="shared" ca="1" si="2066"/>
        <v>-2.6970881621907585</v>
      </c>
      <c r="Z6950" s="74">
        <f t="shared" ca="1" si="2067"/>
        <v>6.7401489480505963E-2</v>
      </c>
      <c r="AA6950" s="76">
        <f t="shared" ca="1" si="2068"/>
        <v>-2697.0881621907583</v>
      </c>
      <c r="AB6950" s="76">
        <f t="shared" ca="1" si="2069"/>
        <v>67.401489480505958</v>
      </c>
    </row>
    <row r="6951" spans="1:28" x14ac:dyDescent="0.25">
      <c r="A6951" s="2">
        <f t="shared" si="2070"/>
        <v>7</v>
      </c>
      <c r="B6951" s="16">
        <f ca="1">VLOOKUP(A6951,PERIODS!$O$4:$P$33,2,FALSE)</f>
        <v>3.3000000000000002E-2</v>
      </c>
      <c r="C6951" s="15"/>
      <c r="D6951" s="18">
        <v>5000</v>
      </c>
      <c r="E6951" s="34">
        <f t="shared" ca="1" si="2071"/>
        <v>18525.00847618929</v>
      </c>
      <c r="F6951" s="34">
        <f t="shared" ca="1" si="2072"/>
        <v>3300</v>
      </c>
      <c r="G6951" s="69">
        <f t="shared" ca="1" si="2058"/>
        <v>0</v>
      </c>
      <c r="H6951" s="34">
        <f t="shared" ca="1" si="2059"/>
        <v>792.73528334356308</v>
      </c>
      <c r="I6951" s="34">
        <f t="shared" ca="1" si="2060"/>
        <v>4092.735283343563</v>
      </c>
      <c r="J6951" s="18">
        <f ca="1">SUM(INDIRECT(ADDRESS(ROW(F6951),COLUMN(F6951),4)):INDIRECT(ADDRESS(ROW(F6951)+N$5-1,COLUMN(F6951),4)))</f>
        <v>23100</v>
      </c>
      <c r="K6951" s="18">
        <f t="shared" ca="1" si="2061"/>
        <v>16350</v>
      </c>
      <c r="L6951" s="18">
        <f t="shared" ca="1" si="2073"/>
        <v>0</v>
      </c>
      <c r="M6951" s="18">
        <f t="shared" ca="1" si="2057"/>
        <v>0</v>
      </c>
      <c r="N6951" s="34">
        <f t="shared" ca="1" si="2062"/>
        <v>14432.273192845727</v>
      </c>
      <c r="P6951" s="18">
        <f t="shared" ca="1" si="2074"/>
        <v>792.73528334356308</v>
      </c>
      <c r="Q6951" s="47">
        <f ca="1">SUM(L$15:L6951)-SUM(M$15:M6951)</f>
        <v>16350</v>
      </c>
      <c r="R6951" s="47" t="str">
        <f t="shared" ca="1" si="2075"/>
        <v>M6954</v>
      </c>
      <c r="S6951" s="40">
        <f t="shared" ca="1" si="2063"/>
        <v>0</v>
      </c>
      <c r="T6951" s="46">
        <f t="shared" ca="1" si="2064"/>
        <v>10</v>
      </c>
      <c r="X6951" s="74">
        <f t="shared" ca="1" si="2065"/>
        <v>0.79273528334356314</v>
      </c>
      <c r="Y6951" s="75">
        <f t="shared" ca="1" si="2066"/>
        <v>0.79273528334356314</v>
      </c>
      <c r="Z6951" s="74">
        <f t="shared" ca="1" si="2067"/>
        <v>2.2094315899785331</v>
      </c>
      <c r="AA6951" s="76">
        <f t="shared" ca="1" si="2068"/>
        <v>792.73528334356308</v>
      </c>
      <c r="AB6951" s="76">
        <f t="shared" ca="1" si="2069"/>
        <v>2209.4315899785329</v>
      </c>
    </row>
    <row r="6952" spans="1:28" x14ac:dyDescent="0.25">
      <c r="A6952" s="2">
        <f t="shared" si="2070"/>
        <v>8</v>
      </c>
      <c r="B6952" s="16">
        <f ca="1">VLOOKUP(A6952,PERIODS!$O$4:$P$33,2,FALSE)</f>
        <v>3.3000000000000002E-2</v>
      </c>
      <c r="C6952" s="15"/>
      <c r="D6952" s="18">
        <v>5000</v>
      </c>
      <c r="E6952" s="34">
        <f t="shared" ca="1" si="2071"/>
        <v>14432.273192845727</v>
      </c>
      <c r="F6952" s="34">
        <f t="shared" ca="1" si="2072"/>
        <v>3300</v>
      </c>
      <c r="G6952" s="69">
        <f t="shared" ca="1" si="2058"/>
        <v>0</v>
      </c>
      <c r="H6952" s="34">
        <f t="shared" ca="1" si="2059"/>
        <v>1216.3902451256438</v>
      </c>
      <c r="I6952" s="34">
        <f t="shared" ca="1" si="2060"/>
        <v>4516.3902451256436</v>
      </c>
      <c r="J6952" s="18">
        <f ca="1">SUM(INDIRECT(ADDRESS(ROW(F6952),COLUMN(F6952),4)):INDIRECT(ADDRESS(ROW(F6952)+N$5-1,COLUMN(F6952),4)))</f>
        <v>23100</v>
      </c>
      <c r="K6952" s="18">
        <f t="shared" ca="1" si="2061"/>
        <v>0</v>
      </c>
      <c r="L6952" s="18">
        <f t="shared" ca="1" si="2073"/>
        <v>0</v>
      </c>
      <c r="M6952" s="18">
        <f t="shared" ca="1" si="2057"/>
        <v>16350</v>
      </c>
      <c r="N6952" s="34">
        <f t="shared" ca="1" si="2062"/>
        <v>26265.882947720085</v>
      </c>
      <c r="P6952" s="18">
        <f t="shared" ca="1" si="2074"/>
        <v>1216.3902451256438</v>
      </c>
      <c r="Q6952" s="47">
        <f ca="1">SUM(L$15:L6952)-SUM(M$15:M6952)</f>
        <v>0</v>
      </c>
      <c r="R6952" s="47" t="str">
        <f t="shared" ca="1" si="2075"/>
        <v>M6955</v>
      </c>
      <c r="S6952" s="40">
        <f t="shared" ca="1" si="2063"/>
        <v>0</v>
      </c>
      <c r="T6952" s="46">
        <f t="shared" ca="1" si="2064"/>
        <v>2</v>
      </c>
      <c r="X6952" s="74">
        <f t="shared" ca="1" si="2065"/>
        <v>1.2163902451256439</v>
      </c>
      <c r="Y6952" s="75">
        <f t="shared" ca="1" si="2066"/>
        <v>1.2163902451256439</v>
      </c>
      <c r="Z6952" s="74">
        <f t="shared" ca="1" si="2067"/>
        <v>3.3749828577474181</v>
      </c>
      <c r="AA6952" s="76">
        <f t="shared" ca="1" si="2068"/>
        <v>1216.3902451256438</v>
      </c>
      <c r="AB6952" s="76">
        <f t="shared" ca="1" si="2069"/>
        <v>3374.9828577474182</v>
      </c>
    </row>
    <row r="6953" spans="1:28" x14ac:dyDescent="0.25">
      <c r="A6953" s="2">
        <f t="shared" si="2070"/>
        <v>9</v>
      </c>
      <c r="B6953" s="16">
        <f ca="1">VLOOKUP(A6953,PERIODS!$O$4:$P$33,2,FALSE)</f>
        <v>3.3000000000000002E-2</v>
      </c>
      <c r="C6953" s="15"/>
      <c r="D6953" s="18">
        <v>5000</v>
      </c>
      <c r="E6953" s="34">
        <f t="shared" ca="1" si="2071"/>
        <v>26265.882947720085</v>
      </c>
      <c r="F6953" s="34">
        <f t="shared" ca="1" si="2072"/>
        <v>3300</v>
      </c>
      <c r="G6953" s="69">
        <f t="shared" ca="1" si="2058"/>
        <v>0</v>
      </c>
      <c r="H6953" s="34">
        <f t="shared" ca="1" si="2059"/>
        <v>-600.66587307177269</v>
      </c>
      <c r="I6953" s="34">
        <f t="shared" ca="1" si="2060"/>
        <v>2699.3341269282273</v>
      </c>
      <c r="J6953" s="18">
        <f ca="1">SUM(INDIRECT(ADDRESS(ROW(F6953),COLUMN(F6953),4)):INDIRECT(ADDRESS(ROW(F6953)+N$5-1,COLUMN(F6953),4)))</f>
        <v>23100</v>
      </c>
      <c r="K6953" s="18">
        <f t="shared" ca="1" si="2061"/>
        <v>0</v>
      </c>
      <c r="L6953" s="18">
        <f t="shared" ca="1" si="2073"/>
        <v>0</v>
      </c>
      <c r="M6953" s="18">
        <f t="shared" ca="1" si="2057"/>
        <v>0</v>
      </c>
      <c r="N6953" s="34">
        <f t="shared" ca="1" si="2062"/>
        <v>23566.548820791857</v>
      </c>
      <c r="P6953" s="18">
        <f t="shared" ca="1" si="2074"/>
        <v>600.66587307177269</v>
      </c>
      <c r="Q6953" s="47">
        <f ca="1">SUM(L$15:L6953)-SUM(M$15:M6953)</f>
        <v>0</v>
      </c>
      <c r="R6953" s="47" t="str">
        <f t="shared" ca="1" si="2075"/>
        <v>M6956</v>
      </c>
      <c r="S6953" s="40">
        <f t="shared" ca="1" si="2063"/>
        <v>0</v>
      </c>
      <c r="T6953" s="46">
        <f t="shared" ca="1" si="2064"/>
        <v>23</v>
      </c>
      <c r="X6953" s="74">
        <f t="shared" ca="1" si="2065"/>
        <v>-0.60066587307177266</v>
      </c>
      <c r="Y6953" s="75">
        <f t="shared" ca="1" si="2066"/>
        <v>-0.60066587307177266</v>
      </c>
      <c r="Z6953" s="74">
        <f t="shared" ca="1" si="2067"/>
        <v>0.54844631884503336</v>
      </c>
      <c r="AA6953" s="76">
        <f t="shared" ca="1" si="2068"/>
        <v>-600.66587307177269</v>
      </c>
      <c r="AB6953" s="76">
        <f t="shared" ca="1" si="2069"/>
        <v>548.44631884503337</v>
      </c>
    </row>
    <row r="6954" spans="1:28" x14ac:dyDescent="0.25">
      <c r="A6954" s="2">
        <f t="shared" si="2070"/>
        <v>10</v>
      </c>
      <c r="B6954" s="16">
        <f ca="1">VLOOKUP(A6954,PERIODS!$O$4:$P$33,2,FALSE)</f>
        <v>3.3000000000000002E-2</v>
      </c>
      <c r="C6954" s="15"/>
      <c r="D6954" s="18">
        <v>5000</v>
      </c>
      <c r="E6954" s="34">
        <f t="shared" ca="1" si="2071"/>
        <v>23566.548820791857</v>
      </c>
      <c r="F6954" s="34">
        <f t="shared" ca="1" si="2072"/>
        <v>3300</v>
      </c>
      <c r="G6954" s="69">
        <f t="shared" ca="1" si="2058"/>
        <v>0</v>
      </c>
      <c r="H6954" s="34">
        <f t="shared" ca="1" si="2059"/>
        <v>-360.92163113144898</v>
      </c>
      <c r="I6954" s="34">
        <f t="shared" ca="1" si="2060"/>
        <v>2939.078368868551</v>
      </c>
      <c r="J6954" s="18">
        <f ca="1">SUM(INDIRECT(ADDRESS(ROW(F6954),COLUMN(F6954),4)):INDIRECT(ADDRESS(ROW(F6954)+N$5-1,COLUMN(F6954),4)))</f>
        <v>23100</v>
      </c>
      <c r="K6954" s="18">
        <f t="shared" ca="1" si="2061"/>
        <v>0</v>
      </c>
      <c r="L6954" s="18">
        <f t="shared" ca="1" si="2073"/>
        <v>0</v>
      </c>
      <c r="M6954" s="18">
        <f t="shared" ca="1" si="2057"/>
        <v>0</v>
      </c>
      <c r="N6954" s="34">
        <f t="shared" ca="1" si="2062"/>
        <v>20627.470451923306</v>
      </c>
      <c r="P6954" s="18">
        <f t="shared" ca="1" si="2074"/>
        <v>360.92163113144898</v>
      </c>
      <c r="Q6954" s="47">
        <f ca="1">SUM(L$15:L6954)-SUM(M$15:M6954)</f>
        <v>0</v>
      </c>
      <c r="R6954" s="47" t="str">
        <f t="shared" ca="1" si="2075"/>
        <v>M6957</v>
      </c>
      <c r="S6954" s="40">
        <f t="shared" ca="1" si="2063"/>
        <v>0</v>
      </c>
      <c r="T6954" s="46">
        <f t="shared" ca="1" si="2064"/>
        <v>18</v>
      </c>
      <c r="X6954" s="74">
        <f t="shared" ca="1" si="2065"/>
        <v>-0.36092163113144898</v>
      </c>
      <c r="Y6954" s="75">
        <f t="shared" ca="1" si="2066"/>
        <v>-0.36092163113144898</v>
      </c>
      <c r="Z6954" s="74">
        <f t="shared" ca="1" si="2067"/>
        <v>0.6970336220627531</v>
      </c>
      <c r="AA6954" s="76">
        <f t="shared" ca="1" si="2068"/>
        <v>-360.92163113144898</v>
      </c>
      <c r="AB6954" s="76">
        <f t="shared" ca="1" si="2069"/>
        <v>697.03362206275312</v>
      </c>
    </row>
    <row r="6955" spans="1:28" x14ac:dyDescent="0.25">
      <c r="A6955" s="2">
        <f t="shared" si="2070"/>
        <v>11</v>
      </c>
      <c r="B6955" s="16">
        <f ca="1">VLOOKUP(A6955,PERIODS!$O$4:$P$33,2,FALSE)</f>
        <v>3.3000000000000002E-2</v>
      </c>
      <c r="C6955" s="15"/>
      <c r="D6955" s="18">
        <v>5000</v>
      </c>
      <c r="E6955" s="34">
        <f t="shared" ca="1" si="2071"/>
        <v>20627.470451923306</v>
      </c>
      <c r="F6955" s="34">
        <f t="shared" ca="1" si="2072"/>
        <v>3300</v>
      </c>
      <c r="G6955" s="69">
        <f t="shared" ca="1" si="2058"/>
        <v>0</v>
      </c>
      <c r="H6955" s="34">
        <f t="shared" ca="1" si="2059"/>
        <v>1236.7824263166372</v>
      </c>
      <c r="I6955" s="34">
        <f t="shared" ca="1" si="2060"/>
        <v>4536.7824263166367</v>
      </c>
      <c r="J6955" s="18">
        <f ca="1">SUM(INDIRECT(ADDRESS(ROW(F6955),COLUMN(F6955),4)):INDIRECT(ADDRESS(ROW(F6955)+N$5-1,COLUMN(F6955),4)))</f>
        <v>23300</v>
      </c>
      <c r="K6955" s="18">
        <f t="shared" ca="1" si="2061"/>
        <v>16350</v>
      </c>
      <c r="L6955" s="18">
        <f t="shared" ca="1" si="2073"/>
        <v>16350</v>
      </c>
      <c r="M6955" s="18">
        <f t="shared" ca="1" si="2057"/>
        <v>0</v>
      </c>
      <c r="N6955" s="34">
        <f t="shared" ca="1" si="2062"/>
        <v>16090.688025606669</v>
      </c>
      <c r="P6955" s="18">
        <f t="shared" ca="1" si="2074"/>
        <v>1236.7824263166372</v>
      </c>
      <c r="Q6955" s="47">
        <f ca="1">SUM(L$15:L6955)-SUM(M$15:M6955)</f>
        <v>16350</v>
      </c>
      <c r="R6955" s="47" t="str">
        <f t="shared" ca="1" si="2075"/>
        <v>M6958</v>
      </c>
      <c r="S6955" s="40">
        <f t="shared" ca="1" si="2063"/>
        <v>0</v>
      </c>
      <c r="T6955" s="46">
        <f t="shared" ca="1" si="2064"/>
        <v>57</v>
      </c>
      <c r="X6955" s="74">
        <f t="shared" ca="1" si="2065"/>
        <v>1.2367824263166372</v>
      </c>
      <c r="Y6955" s="75">
        <f t="shared" ca="1" si="2066"/>
        <v>1.2367824263166372</v>
      </c>
      <c r="Z6955" s="74">
        <f t="shared" ca="1" si="2067"/>
        <v>3.4445126422527963</v>
      </c>
      <c r="AA6955" s="76">
        <f t="shared" ca="1" si="2068"/>
        <v>1236.7824263166372</v>
      </c>
      <c r="AB6955" s="76">
        <f t="shared" ca="1" si="2069"/>
        <v>3444.5126422527965</v>
      </c>
    </row>
    <row r="6956" spans="1:28" x14ac:dyDescent="0.25">
      <c r="A6956" s="2">
        <f t="shared" si="2070"/>
        <v>12</v>
      </c>
      <c r="B6956" s="16">
        <f ca="1">VLOOKUP(A6956,PERIODS!$O$4:$P$33,2,FALSE)</f>
        <v>3.3000000000000002E-2</v>
      </c>
      <c r="C6956" s="15"/>
      <c r="D6956" s="18">
        <v>5000</v>
      </c>
      <c r="E6956" s="34">
        <f t="shared" ca="1" si="2071"/>
        <v>16090.688025606669</v>
      </c>
      <c r="F6956" s="34">
        <f t="shared" ca="1" si="2072"/>
        <v>3300</v>
      </c>
      <c r="G6956" s="69">
        <f t="shared" ca="1" si="2058"/>
        <v>0</v>
      </c>
      <c r="H6956" s="34">
        <f t="shared" ca="1" si="2059"/>
        <v>-398.69242127631463</v>
      </c>
      <c r="I6956" s="34">
        <f t="shared" ca="1" si="2060"/>
        <v>2901.3075787236853</v>
      </c>
      <c r="J6956" s="18">
        <f ca="1">SUM(INDIRECT(ADDRESS(ROW(F6956),COLUMN(F6956),4)):INDIRECT(ADDRESS(ROW(F6956)+N$5-1,COLUMN(F6956),4)))</f>
        <v>23500</v>
      </c>
      <c r="K6956" s="18">
        <f t="shared" ca="1" si="2061"/>
        <v>16350</v>
      </c>
      <c r="L6956" s="18">
        <f t="shared" ca="1" si="2073"/>
        <v>0</v>
      </c>
      <c r="M6956" s="18">
        <f t="shared" ca="1" si="2057"/>
        <v>0</v>
      </c>
      <c r="N6956" s="34">
        <f t="shared" ca="1" si="2062"/>
        <v>13189.380446882984</v>
      </c>
      <c r="P6956" s="18">
        <f t="shared" ca="1" si="2074"/>
        <v>398.69242127631463</v>
      </c>
      <c r="Q6956" s="47">
        <f ca="1">SUM(L$15:L6956)-SUM(M$15:M6956)</f>
        <v>16350</v>
      </c>
      <c r="R6956" s="47" t="str">
        <f t="shared" ca="1" si="2075"/>
        <v>M6959</v>
      </c>
      <c r="S6956" s="40">
        <f t="shared" ca="1" si="2063"/>
        <v>0</v>
      </c>
      <c r="T6956" s="46">
        <f t="shared" ca="1" si="2064"/>
        <v>78</v>
      </c>
      <c r="X6956" s="74">
        <f t="shared" ca="1" si="2065"/>
        <v>-0.39869242127631466</v>
      </c>
      <c r="Y6956" s="75">
        <f t="shared" ca="1" si="2066"/>
        <v>-0.39869242127631466</v>
      </c>
      <c r="Z6956" s="74">
        <f t="shared" ca="1" si="2067"/>
        <v>0.67119711555965467</v>
      </c>
      <c r="AA6956" s="76">
        <f t="shared" ca="1" si="2068"/>
        <v>-398.69242127631463</v>
      </c>
      <c r="AB6956" s="76">
        <f t="shared" ca="1" si="2069"/>
        <v>671.19711555965466</v>
      </c>
    </row>
    <row r="6957" spans="1:28" x14ac:dyDescent="0.25">
      <c r="A6957" s="2">
        <f t="shared" si="2070"/>
        <v>13</v>
      </c>
      <c r="B6957" s="16">
        <f ca="1">VLOOKUP(A6957,PERIODS!$O$4:$P$33,2,FALSE)</f>
        <v>3.3000000000000002E-2</v>
      </c>
      <c r="C6957" s="15"/>
      <c r="D6957" s="18">
        <v>5000</v>
      </c>
      <c r="E6957" s="34">
        <f t="shared" ca="1" si="2071"/>
        <v>13189.380446882984</v>
      </c>
      <c r="F6957" s="34">
        <f t="shared" ca="1" si="2072"/>
        <v>3300</v>
      </c>
      <c r="G6957" s="69">
        <f t="shared" ca="1" si="2058"/>
        <v>0</v>
      </c>
      <c r="H6957" s="34">
        <f t="shared" ca="1" si="2059"/>
        <v>-800.0824903266232</v>
      </c>
      <c r="I6957" s="34">
        <f t="shared" ca="1" si="2060"/>
        <v>2499.917509673377</v>
      </c>
      <c r="J6957" s="18">
        <f ca="1">SUM(INDIRECT(ADDRESS(ROW(F6957),COLUMN(F6957),4)):INDIRECT(ADDRESS(ROW(F6957)+N$5-1,COLUMN(F6957),4)))</f>
        <v>23700</v>
      </c>
      <c r="K6957" s="18">
        <f t="shared" ca="1" si="2061"/>
        <v>16350</v>
      </c>
      <c r="L6957" s="18">
        <f t="shared" ca="1" si="2073"/>
        <v>0</v>
      </c>
      <c r="M6957" s="18">
        <f t="shared" ca="1" si="2057"/>
        <v>0</v>
      </c>
      <c r="N6957" s="34">
        <f t="shared" ca="1" si="2062"/>
        <v>10689.462937209606</v>
      </c>
      <c r="P6957" s="18">
        <f t="shared" ca="1" si="2074"/>
        <v>800.0824903266232</v>
      </c>
      <c r="Q6957" s="47">
        <f ca="1">SUM(L$15:L6957)-SUM(M$15:M6957)</f>
        <v>16350</v>
      </c>
      <c r="R6957" s="47" t="str">
        <f t="shared" ca="1" si="2075"/>
        <v>M6960</v>
      </c>
      <c r="S6957" s="40">
        <f t="shared" ca="1" si="2063"/>
        <v>0</v>
      </c>
      <c r="T6957" s="46">
        <f t="shared" ca="1" si="2064"/>
        <v>21</v>
      </c>
      <c r="X6957" s="74">
        <f t="shared" ca="1" si="2065"/>
        <v>-0.80008249032662315</v>
      </c>
      <c r="Y6957" s="75">
        <f t="shared" ca="1" si="2066"/>
        <v>-0.80008249032662315</v>
      </c>
      <c r="Z6957" s="74">
        <f t="shared" ca="1" si="2067"/>
        <v>0.44929190035293237</v>
      </c>
      <c r="AA6957" s="76">
        <f t="shared" ca="1" si="2068"/>
        <v>-800.0824903266232</v>
      </c>
      <c r="AB6957" s="76">
        <f t="shared" ca="1" si="2069"/>
        <v>449.29190035293237</v>
      </c>
    </row>
    <row r="6958" spans="1:28" x14ac:dyDescent="0.25">
      <c r="A6958" s="2">
        <f t="shared" si="2070"/>
        <v>14</v>
      </c>
      <c r="B6958" s="16">
        <f ca="1">VLOOKUP(A6958,PERIODS!$O$4:$P$33,2,FALSE)</f>
        <v>3.3000000000000002E-2</v>
      </c>
      <c r="C6958" s="15"/>
      <c r="D6958" s="18">
        <v>5000</v>
      </c>
      <c r="E6958" s="34">
        <f t="shared" ca="1" si="2071"/>
        <v>10689.462937209606</v>
      </c>
      <c r="F6958" s="34">
        <f t="shared" ca="1" si="2072"/>
        <v>3300</v>
      </c>
      <c r="G6958" s="69">
        <f t="shared" ca="1" si="2058"/>
        <v>0</v>
      </c>
      <c r="H6958" s="34">
        <f t="shared" ca="1" si="2059"/>
        <v>26.402301322483908</v>
      </c>
      <c r="I6958" s="34">
        <f t="shared" ca="1" si="2060"/>
        <v>3326.4023013224837</v>
      </c>
      <c r="J6958" s="18">
        <f ca="1">SUM(INDIRECT(ADDRESS(ROW(F6958),COLUMN(F6958),4)):INDIRECT(ADDRESS(ROW(F6958)+N$5-1,COLUMN(F6958),4)))</f>
        <v>23900</v>
      </c>
      <c r="K6958" s="18">
        <f t="shared" ca="1" si="2061"/>
        <v>0</v>
      </c>
      <c r="L6958" s="18">
        <f t="shared" ca="1" si="2073"/>
        <v>0</v>
      </c>
      <c r="M6958" s="18">
        <f t="shared" ca="1" si="2057"/>
        <v>16350</v>
      </c>
      <c r="N6958" s="34">
        <f t="shared" ca="1" si="2062"/>
        <v>23713.060635887123</v>
      </c>
      <c r="P6958" s="18">
        <f t="shared" ca="1" si="2074"/>
        <v>26.402301322483908</v>
      </c>
      <c r="Q6958" s="47">
        <f ca="1">SUM(L$15:L6958)-SUM(M$15:M6958)</f>
        <v>0</v>
      </c>
      <c r="R6958" s="47" t="str">
        <f t="shared" ca="1" si="2075"/>
        <v>M6961</v>
      </c>
      <c r="S6958" s="40">
        <f t="shared" ca="1" si="2063"/>
        <v>0</v>
      </c>
      <c r="T6958" s="46">
        <f t="shared" ca="1" si="2064"/>
        <v>42</v>
      </c>
      <c r="X6958" s="74">
        <f t="shared" ca="1" si="2065"/>
        <v>2.6402301322483907E-2</v>
      </c>
      <c r="Y6958" s="75">
        <f t="shared" ca="1" si="2066"/>
        <v>2.6402301322483907E-2</v>
      </c>
      <c r="Z6958" s="74">
        <f t="shared" ca="1" si="2067"/>
        <v>1.0267539298602415</v>
      </c>
      <c r="AA6958" s="76">
        <f t="shared" ca="1" si="2068"/>
        <v>26.402301322483908</v>
      </c>
      <c r="AB6958" s="76">
        <f t="shared" ca="1" si="2069"/>
        <v>1026.7539298602414</v>
      </c>
    </row>
    <row r="6959" spans="1:28" x14ac:dyDescent="0.25">
      <c r="A6959" s="2">
        <f t="shared" si="2070"/>
        <v>15</v>
      </c>
      <c r="B6959" s="16">
        <f ca="1">VLOOKUP(A6959,PERIODS!$O$4:$P$33,2,FALSE)</f>
        <v>3.3000000000000002E-2</v>
      </c>
      <c r="C6959" s="15"/>
      <c r="D6959" s="18">
        <v>5000</v>
      </c>
      <c r="E6959" s="34">
        <f t="shared" ca="1" si="2071"/>
        <v>23713.060635887123</v>
      </c>
      <c r="F6959" s="34">
        <f t="shared" ca="1" si="2072"/>
        <v>3300</v>
      </c>
      <c r="G6959" s="69">
        <f t="shared" ca="1" si="2058"/>
        <v>0</v>
      </c>
      <c r="H6959" s="34">
        <f t="shared" ca="1" si="2059"/>
        <v>71.886334229960227</v>
      </c>
      <c r="I6959" s="34">
        <f t="shared" ca="1" si="2060"/>
        <v>3371.8863342299601</v>
      </c>
      <c r="J6959" s="18">
        <f ca="1">SUM(INDIRECT(ADDRESS(ROW(F6959),COLUMN(F6959),4)):INDIRECT(ADDRESS(ROW(F6959)+N$5-1,COLUMN(F6959),4)))</f>
        <v>24100</v>
      </c>
      <c r="K6959" s="18">
        <f t="shared" ca="1" si="2061"/>
        <v>16350</v>
      </c>
      <c r="L6959" s="18">
        <f t="shared" ca="1" si="2073"/>
        <v>16350</v>
      </c>
      <c r="M6959" s="18">
        <f t="shared" ca="1" si="2057"/>
        <v>0</v>
      </c>
      <c r="N6959" s="34">
        <f t="shared" ca="1" si="2062"/>
        <v>20341.174301657164</v>
      </c>
      <c r="P6959" s="18">
        <f t="shared" ca="1" si="2074"/>
        <v>71.886334229960227</v>
      </c>
      <c r="Q6959" s="47">
        <f ca="1">SUM(L$15:L6959)-SUM(M$15:M6959)</f>
        <v>16350</v>
      </c>
      <c r="R6959" s="47" t="str">
        <f t="shared" ca="1" si="2075"/>
        <v>M6962</v>
      </c>
      <c r="S6959" s="40">
        <f t="shared" ca="1" si="2063"/>
        <v>0</v>
      </c>
      <c r="T6959" s="46">
        <f t="shared" ca="1" si="2064"/>
        <v>43</v>
      </c>
      <c r="X6959" s="74">
        <f t="shared" ca="1" si="2065"/>
        <v>7.1886334229960228E-2</v>
      </c>
      <c r="Y6959" s="75">
        <f t="shared" ca="1" si="2066"/>
        <v>7.1886334229960228E-2</v>
      </c>
      <c r="Z6959" s="74">
        <f t="shared" ca="1" si="2067"/>
        <v>1.0745331994785638</v>
      </c>
      <c r="AA6959" s="76">
        <f t="shared" ca="1" si="2068"/>
        <v>71.886334229960227</v>
      </c>
      <c r="AB6959" s="76">
        <f t="shared" ca="1" si="2069"/>
        <v>1074.5331994785638</v>
      </c>
    </row>
    <row r="6960" spans="1:28" x14ac:dyDescent="0.25">
      <c r="A6960" s="2">
        <f t="shared" si="2070"/>
        <v>16</v>
      </c>
      <c r="B6960" s="16">
        <f ca="1">VLOOKUP(A6960,PERIODS!$O$4:$P$33,2,FALSE)</f>
        <v>3.3000000000000002E-2</v>
      </c>
      <c r="C6960" s="15"/>
      <c r="D6960" s="18">
        <v>5000</v>
      </c>
      <c r="E6960" s="34">
        <f t="shared" ca="1" si="2071"/>
        <v>20341.174301657164</v>
      </c>
      <c r="F6960" s="34">
        <f t="shared" ca="1" si="2072"/>
        <v>3300</v>
      </c>
      <c r="G6960" s="69">
        <f t="shared" ca="1" si="2058"/>
        <v>0</v>
      </c>
      <c r="H6960" s="34">
        <f t="shared" ca="1" si="2059"/>
        <v>-762.5284191100867</v>
      </c>
      <c r="I6960" s="34">
        <f t="shared" ca="1" si="2060"/>
        <v>2537.4715808899132</v>
      </c>
      <c r="J6960" s="18">
        <f ca="1">SUM(INDIRECT(ADDRESS(ROW(F6960),COLUMN(F6960),4)):INDIRECT(ADDRESS(ROW(F6960)+N$5-1,COLUMN(F6960),4)))</f>
        <v>24300</v>
      </c>
      <c r="K6960" s="18">
        <f t="shared" ca="1" si="2061"/>
        <v>16350</v>
      </c>
      <c r="L6960" s="18">
        <f t="shared" ca="1" si="2073"/>
        <v>0</v>
      </c>
      <c r="M6960" s="18">
        <f t="shared" ca="1" si="2057"/>
        <v>0</v>
      </c>
      <c r="N6960" s="34">
        <f t="shared" ca="1" si="2062"/>
        <v>17803.702720767251</v>
      </c>
      <c r="P6960" s="18">
        <f t="shared" ca="1" si="2074"/>
        <v>762.5284191100867</v>
      </c>
      <c r="Q6960" s="47">
        <f ca="1">SUM(L$15:L6960)-SUM(M$15:M6960)</f>
        <v>16350</v>
      </c>
      <c r="R6960" s="47" t="str">
        <f t="shared" ca="1" si="2075"/>
        <v>M6963</v>
      </c>
      <c r="S6960" s="40">
        <f t="shared" ca="1" si="2063"/>
        <v>0</v>
      </c>
      <c r="T6960" s="46">
        <f t="shared" ca="1" si="2064"/>
        <v>78</v>
      </c>
      <c r="X6960" s="74">
        <f t="shared" ca="1" si="2065"/>
        <v>-0.76252841911008673</v>
      </c>
      <c r="Y6960" s="75">
        <f t="shared" ca="1" si="2066"/>
        <v>-0.76252841911008673</v>
      </c>
      <c r="Z6960" s="74">
        <f t="shared" ca="1" si="2067"/>
        <v>0.46648546389271683</v>
      </c>
      <c r="AA6960" s="76">
        <f t="shared" ca="1" si="2068"/>
        <v>-762.5284191100867</v>
      </c>
      <c r="AB6960" s="76">
        <f t="shared" ca="1" si="2069"/>
        <v>466.48546389271684</v>
      </c>
    </row>
    <row r="6961" spans="1:28" x14ac:dyDescent="0.25">
      <c r="A6961" s="2">
        <f t="shared" si="2070"/>
        <v>17</v>
      </c>
      <c r="B6961" s="16">
        <f ca="1">VLOOKUP(A6961,PERIODS!$O$4:$P$33,2,FALSE)</f>
        <v>3.5000000000000003E-2</v>
      </c>
      <c r="C6961" s="15"/>
      <c r="D6961" s="18">
        <v>5000</v>
      </c>
      <c r="E6961" s="34">
        <f t="shared" ca="1" si="2071"/>
        <v>17803.702720767251</v>
      </c>
      <c r="F6961" s="34">
        <f t="shared" ca="1" si="2072"/>
        <v>3500.0000000000005</v>
      </c>
      <c r="G6961" s="69">
        <f t="shared" ca="1" si="2058"/>
        <v>0</v>
      </c>
      <c r="H6961" s="34">
        <f t="shared" ca="1" si="2059"/>
        <v>-1176.8677575524248</v>
      </c>
      <c r="I6961" s="34">
        <f t="shared" ca="1" si="2060"/>
        <v>2323.1322424475757</v>
      </c>
      <c r="J6961" s="18">
        <f ca="1">SUM(INDIRECT(ADDRESS(ROW(F6961),COLUMN(F6961),4)):INDIRECT(ADDRESS(ROW(F6961)+N$5-1,COLUMN(F6961),4)))</f>
        <v>24500.000000000004</v>
      </c>
      <c r="K6961" s="18">
        <f t="shared" ca="1" si="2061"/>
        <v>16350</v>
      </c>
      <c r="L6961" s="18">
        <f t="shared" ca="1" si="2073"/>
        <v>0</v>
      </c>
      <c r="M6961" s="18">
        <f t="shared" ca="1" si="2057"/>
        <v>0</v>
      </c>
      <c r="N6961" s="34">
        <f t="shared" ca="1" si="2062"/>
        <v>15480.570478319674</v>
      </c>
      <c r="P6961" s="18">
        <f t="shared" ca="1" si="2074"/>
        <v>1176.8677575524248</v>
      </c>
      <c r="Q6961" s="47">
        <f ca="1">SUM(L$15:L6961)-SUM(M$15:M6961)</f>
        <v>16350</v>
      </c>
      <c r="R6961" s="47" t="str">
        <f t="shared" ca="1" si="2075"/>
        <v>M6964</v>
      </c>
      <c r="S6961" s="40">
        <f t="shared" ca="1" si="2063"/>
        <v>0</v>
      </c>
      <c r="T6961" s="46">
        <f t="shared" ca="1" si="2064"/>
        <v>18</v>
      </c>
      <c r="X6961" s="74">
        <f t="shared" ca="1" si="2065"/>
        <v>-1.1768677575524249</v>
      </c>
      <c r="Y6961" s="75">
        <f t="shared" ca="1" si="2066"/>
        <v>-1.1768677575524249</v>
      </c>
      <c r="Z6961" s="74">
        <f t="shared" ca="1" si="2067"/>
        <v>0.30824271903149675</v>
      </c>
      <c r="AA6961" s="76">
        <f t="shared" ca="1" si="2068"/>
        <v>-1176.8677575524248</v>
      </c>
      <c r="AB6961" s="76">
        <f t="shared" ca="1" si="2069"/>
        <v>308.24271903149673</v>
      </c>
    </row>
    <row r="6962" spans="1:28" x14ac:dyDescent="0.25">
      <c r="A6962" s="2">
        <f t="shared" si="2070"/>
        <v>18</v>
      </c>
      <c r="B6962" s="16">
        <f ca="1">VLOOKUP(A6962,PERIODS!$O$4:$P$33,2,FALSE)</f>
        <v>3.5000000000000003E-2</v>
      </c>
      <c r="C6962" s="15"/>
      <c r="D6962" s="18">
        <v>5000</v>
      </c>
      <c r="E6962" s="34">
        <f t="shared" ca="1" si="2071"/>
        <v>15480.570478319674</v>
      </c>
      <c r="F6962" s="34">
        <f t="shared" ca="1" si="2072"/>
        <v>3500.0000000000005</v>
      </c>
      <c r="G6962" s="69">
        <f t="shared" ca="1" si="2058"/>
        <v>0</v>
      </c>
      <c r="H6962" s="34">
        <f t="shared" ca="1" si="2059"/>
        <v>379.69967754369628</v>
      </c>
      <c r="I6962" s="34">
        <f t="shared" ca="1" si="2060"/>
        <v>3879.6996775436969</v>
      </c>
      <c r="J6962" s="18">
        <f ca="1">SUM(INDIRECT(ADDRESS(ROW(F6962),COLUMN(F6962),4)):INDIRECT(ADDRESS(ROW(F6962)+N$5-1,COLUMN(F6962),4)))</f>
        <v>24500.000000000004</v>
      </c>
      <c r="K6962" s="18">
        <f t="shared" ca="1" si="2061"/>
        <v>0</v>
      </c>
      <c r="L6962" s="18">
        <f t="shared" ca="1" si="2073"/>
        <v>0</v>
      </c>
      <c r="M6962" s="18">
        <f t="shared" ca="1" si="2057"/>
        <v>16350</v>
      </c>
      <c r="N6962" s="34">
        <f t="shared" ca="1" si="2062"/>
        <v>27950.870800775978</v>
      </c>
      <c r="P6962" s="18">
        <f t="shared" ca="1" si="2074"/>
        <v>379.69967754369628</v>
      </c>
      <c r="Q6962" s="47">
        <f ca="1">SUM(L$15:L6962)-SUM(M$15:M6962)</f>
        <v>0</v>
      </c>
      <c r="R6962" s="47" t="str">
        <f t="shared" ca="1" si="2075"/>
        <v>M6965</v>
      </c>
      <c r="S6962" s="40">
        <f t="shared" ca="1" si="2063"/>
        <v>0</v>
      </c>
      <c r="T6962" s="46">
        <f t="shared" ca="1" si="2064"/>
        <v>75</v>
      </c>
      <c r="X6962" s="74">
        <f t="shared" ca="1" si="2065"/>
        <v>0.37969967754369627</v>
      </c>
      <c r="Y6962" s="75">
        <f t="shared" ca="1" si="2066"/>
        <v>0.37969967754369627</v>
      </c>
      <c r="Z6962" s="74">
        <f t="shared" ca="1" si="2067"/>
        <v>1.4618454984722489</v>
      </c>
      <c r="AA6962" s="76">
        <f t="shared" ca="1" si="2068"/>
        <v>379.69967754369628</v>
      </c>
      <c r="AB6962" s="76">
        <f t="shared" ca="1" si="2069"/>
        <v>1461.8454984722489</v>
      </c>
    </row>
    <row r="6963" spans="1:28" x14ac:dyDescent="0.25">
      <c r="A6963" s="2">
        <f t="shared" si="2070"/>
        <v>19</v>
      </c>
      <c r="B6963" s="16">
        <f ca="1">VLOOKUP(A6963,PERIODS!$O$4:$P$33,2,FALSE)</f>
        <v>3.5000000000000003E-2</v>
      </c>
      <c r="C6963" s="15"/>
      <c r="D6963" s="18">
        <v>5000</v>
      </c>
      <c r="E6963" s="34">
        <f t="shared" ca="1" si="2071"/>
        <v>27950.870800775978</v>
      </c>
      <c r="F6963" s="34">
        <f t="shared" ca="1" si="2072"/>
        <v>3500.0000000000005</v>
      </c>
      <c r="G6963" s="69">
        <f t="shared" ca="1" si="2058"/>
        <v>0</v>
      </c>
      <c r="H6963" s="34">
        <f t="shared" ca="1" si="2059"/>
        <v>-529.24629000245704</v>
      </c>
      <c r="I6963" s="34">
        <f t="shared" ca="1" si="2060"/>
        <v>2970.7537099975434</v>
      </c>
      <c r="J6963" s="18">
        <f ca="1">SUM(INDIRECT(ADDRESS(ROW(F6963),COLUMN(F6963),4)):INDIRECT(ADDRESS(ROW(F6963)+N$5-1,COLUMN(F6963),4)))</f>
        <v>24500.000000000004</v>
      </c>
      <c r="K6963" s="18">
        <f t="shared" ca="1" si="2061"/>
        <v>0</v>
      </c>
      <c r="L6963" s="18">
        <f t="shared" ca="1" si="2073"/>
        <v>0</v>
      </c>
      <c r="M6963" s="18">
        <f t="shared" ca="1" si="2057"/>
        <v>0</v>
      </c>
      <c r="N6963" s="34">
        <f t="shared" ca="1" si="2062"/>
        <v>24980.117090778433</v>
      </c>
      <c r="P6963" s="18">
        <f t="shared" ca="1" si="2074"/>
        <v>529.24629000245704</v>
      </c>
      <c r="Q6963" s="47">
        <f ca="1">SUM(L$15:L6963)-SUM(M$15:M6963)</f>
        <v>0</v>
      </c>
      <c r="R6963" s="47" t="str">
        <f t="shared" ca="1" si="2075"/>
        <v>M6966</v>
      </c>
      <c r="S6963" s="40">
        <f t="shared" ca="1" si="2063"/>
        <v>0</v>
      </c>
      <c r="T6963" s="46">
        <f t="shared" ca="1" si="2064"/>
        <v>97</v>
      </c>
      <c r="X6963" s="74">
        <f t="shared" ca="1" si="2065"/>
        <v>-0.52924629000245704</v>
      </c>
      <c r="Y6963" s="75">
        <f t="shared" ca="1" si="2066"/>
        <v>-0.52924629000245704</v>
      </c>
      <c r="Z6963" s="74">
        <f t="shared" ca="1" si="2067"/>
        <v>0.58904877435760739</v>
      </c>
      <c r="AA6963" s="76">
        <f t="shared" ca="1" si="2068"/>
        <v>-529.24629000245704</v>
      </c>
      <c r="AB6963" s="76">
        <f t="shared" ca="1" si="2069"/>
        <v>589.04877435760739</v>
      </c>
    </row>
    <row r="6964" spans="1:28" x14ac:dyDescent="0.25">
      <c r="A6964" s="2">
        <f t="shared" si="2070"/>
        <v>20</v>
      </c>
      <c r="B6964" s="16">
        <f ca="1">VLOOKUP(A6964,PERIODS!$O$4:$P$33,2,FALSE)</f>
        <v>3.5000000000000003E-2</v>
      </c>
      <c r="C6964" s="15"/>
      <c r="D6964" s="18">
        <v>5000</v>
      </c>
      <c r="E6964" s="34">
        <f t="shared" ca="1" si="2071"/>
        <v>24980.117090778433</v>
      </c>
      <c r="F6964" s="34">
        <f t="shared" ca="1" si="2072"/>
        <v>3500.0000000000005</v>
      </c>
      <c r="G6964" s="69">
        <f t="shared" ca="1" si="2058"/>
        <v>0</v>
      </c>
      <c r="H6964" s="34">
        <f t="shared" ca="1" si="2059"/>
        <v>-855.62723481051898</v>
      </c>
      <c r="I6964" s="34">
        <f t="shared" ca="1" si="2060"/>
        <v>2644.3727651894815</v>
      </c>
      <c r="J6964" s="18">
        <f ca="1">SUM(INDIRECT(ADDRESS(ROW(F6964),COLUMN(F6964),4)):INDIRECT(ADDRESS(ROW(F6964)+N$5-1,COLUMN(F6964),4)))</f>
        <v>24500.000000000004</v>
      </c>
      <c r="K6964" s="18">
        <f t="shared" ca="1" si="2061"/>
        <v>0</v>
      </c>
      <c r="L6964" s="18">
        <f t="shared" ca="1" si="2073"/>
        <v>0</v>
      </c>
      <c r="M6964" s="18">
        <f t="shared" ca="1" si="2057"/>
        <v>0</v>
      </c>
      <c r="N6964" s="34">
        <f t="shared" ca="1" si="2062"/>
        <v>22335.744325588952</v>
      </c>
      <c r="P6964" s="18">
        <f t="shared" ca="1" si="2074"/>
        <v>855.62723481051898</v>
      </c>
      <c r="Q6964" s="47">
        <f ca="1">SUM(L$15:L6964)-SUM(M$15:M6964)</f>
        <v>0</v>
      </c>
      <c r="R6964" s="47" t="str">
        <f t="shared" ca="1" si="2075"/>
        <v>M6967</v>
      </c>
      <c r="S6964" s="40">
        <f t="shared" ca="1" si="2063"/>
        <v>0</v>
      </c>
      <c r="T6964" s="46">
        <f t="shared" ca="1" si="2064"/>
        <v>33</v>
      </c>
      <c r="X6964" s="74">
        <f t="shared" ca="1" si="2065"/>
        <v>-0.85562723481051894</v>
      </c>
      <c r="Y6964" s="75">
        <f t="shared" ca="1" si="2066"/>
        <v>-0.85562723481051894</v>
      </c>
      <c r="Z6964" s="74">
        <f t="shared" ca="1" si="2067"/>
        <v>0.42501652230121273</v>
      </c>
      <c r="AA6964" s="76">
        <f t="shared" ca="1" si="2068"/>
        <v>-855.62723481051898</v>
      </c>
      <c r="AB6964" s="76">
        <f t="shared" ca="1" si="2069"/>
        <v>425.01652230121272</v>
      </c>
    </row>
    <row r="6965" spans="1:28" x14ac:dyDescent="0.25">
      <c r="A6965" s="2">
        <f t="shared" si="2070"/>
        <v>21</v>
      </c>
      <c r="B6965" s="16">
        <f ca="1">VLOOKUP(A6965,PERIODS!$O$4:$P$33,2,FALSE)</f>
        <v>3.5000000000000003E-2</v>
      </c>
      <c r="C6965" s="15"/>
      <c r="D6965" s="18">
        <v>5000</v>
      </c>
      <c r="E6965" s="34">
        <f t="shared" ca="1" si="2071"/>
        <v>22335.744325588952</v>
      </c>
      <c r="F6965" s="34">
        <f t="shared" ca="1" si="2072"/>
        <v>3500.0000000000005</v>
      </c>
      <c r="G6965" s="69">
        <f t="shared" ca="1" si="2058"/>
        <v>0</v>
      </c>
      <c r="H6965" s="34">
        <f t="shared" ca="1" si="2059"/>
        <v>-1053.9228744862576</v>
      </c>
      <c r="I6965" s="34">
        <f t="shared" ca="1" si="2060"/>
        <v>2446.0771255137429</v>
      </c>
      <c r="J6965" s="18">
        <f ca="1">SUM(INDIRECT(ADDRESS(ROW(F6965),COLUMN(F6965),4)):INDIRECT(ADDRESS(ROW(F6965)+N$5-1,COLUMN(F6965),4)))</f>
        <v>24500.000000000004</v>
      </c>
      <c r="K6965" s="18">
        <f t="shared" ca="1" si="2061"/>
        <v>16350</v>
      </c>
      <c r="L6965" s="18">
        <f t="shared" ca="1" si="2073"/>
        <v>16350</v>
      </c>
      <c r="M6965" s="18">
        <f t="shared" ca="1" si="2057"/>
        <v>0</v>
      </c>
      <c r="N6965" s="34">
        <f t="shared" ca="1" si="2062"/>
        <v>19889.667200075208</v>
      </c>
      <c r="P6965" s="18">
        <f t="shared" ca="1" si="2074"/>
        <v>1053.9228744862576</v>
      </c>
      <c r="Q6965" s="47">
        <f ca="1">SUM(L$15:L6965)-SUM(M$15:M6965)</f>
        <v>16350</v>
      </c>
      <c r="R6965" s="47" t="str">
        <f t="shared" ca="1" si="2075"/>
        <v>M6968</v>
      </c>
      <c r="S6965" s="40">
        <f t="shared" ca="1" si="2063"/>
        <v>0</v>
      </c>
      <c r="T6965" s="46">
        <f t="shared" ca="1" si="2064"/>
        <v>82</v>
      </c>
      <c r="X6965" s="74">
        <f t="shared" ca="1" si="2065"/>
        <v>-1.0539228744862577</v>
      </c>
      <c r="Y6965" s="75">
        <f t="shared" ca="1" si="2066"/>
        <v>-1.0539228744862577</v>
      </c>
      <c r="Z6965" s="74">
        <f t="shared" ca="1" si="2067"/>
        <v>0.34856767631219981</v>
      </c>
      <c r="AA6965" s="76">
        <f t="shared" ca="1" si="2068"/>
        <v>-1053.9228744862576</v>
      </c>
      <c r="AB6965" s="76">
        <f t="shared" ca="1" si="2069"/>
        <v>348.56767631219981</v>
      </c>
    </row>
    <row r="6966" spans="1:28" x14ac:dyDescent="0.25">
      <c r="A6966" s="2">
        <f t="shared" si="2070"/>
        <v>22</v>
      </c>
      <c r="B6966" s="16">
        <f ca="1">VLOOKUP(A6966,PERIODS!$O$4:$P$33,2,FALSE)</f>
        <v>3.5000000000000003E-2</v>
      </c>
      <c r="C6966" s="15"/>
      <c r="D6966" s="18">
        <v>5000</v>
      </c>
      <c r="E6966" s="34">
        <f t="shared" ca="1" si="2071"/>
        <v>19889.667200075208</v>
      </c>
      <c r="F6966" s="34">
        <f t="shared" ca="1" si="2072"/>
        <v>3500.0000000000005</v>
      </c>
      <c r="G6966" s="69">
        <f t="shared" ca="1" si="2058"/>
        <v>0</v>
      </c>
      <c r="H6966" s="34">
        <f t="shared" ca="1" si="2059"/>
        <v>-635.29644135868216</v>
      </c>
      <c r="I6966" s="34">
        <f t="shared" ca="1" si="2060"/>
        <v>2864.7035586413185</v>
      </c>
      <c r="J6966" s="18">
        <f ca="1">SUM(INDIRECT(ADDRESS(ROW(F6966),COLUMN(F6966),4)):INDIRECT(ADDRESS(ROW(F6966)+N$5-1,COLUMN(F6966),4)))</f>
        <v>25000.000000000004</v>
      </c>
      <c r="K6966" s="18">
        <f t="shared" ca="1" si="2061"/>
        <v>16350</v>
      </c>
      <c r="L6966" s="18">
        <f t="shared" ca="1" si="2073"/>
        <v>0</v>
      </c>
      <c r="M6966" s="18">
        <f t="shared" ca="1" si="2057"/>
        <v>0</v>
      </c>
      <c r="N6966" s="34">
        <f t="shared" ca="1" si="2062"/>
        <v>17024.963641433889</v>
      </c>
      <c r="P6966" s="18">
        <f t="shared" ca="1" si="2074"/>
        <v>635.29644135868216</v>
      </c>
      <c r="Q6966" s="47">
        <f ca="1">SUM(L$15:L6966)-SUM(M$15:M6966)</f>
        <v>16350</v>
      </c>
      <c r="R6966" s="47" t="str">
        <f t="shared" ca="1" si="2075"/>
        <v>M6969</v>
      </c>
      <c r="S6966" s="40">
        <f t="shared" ca="1" si="2063"/>
        <v>0</v>
      </c>
      <c r="T6966" s="46">
        <f t="shared" ca="1" si="2064"/>
        <v>51</v>
      </c>
      <c r="X6966" s="74">
        <f t="shared" ca="1" si="2065"/>
        <v>-0.63529644135868213</v>
      </c>
      <c r="Y6966" s="75">
        <f t="shared" ca="1" si="2066"/>
        <v>-0.63529644135868213</v>
      </c>
      <c r="Z6966" s="74">
        <f t="shared" ca="1" si="2067"/>
        <v>0.52977841680379445</v>
      </c>
      <c r="AA6966" s="76">
        <f t="shared" ca="1" si="2068"/>
        <v>-635.29644135868216</v>
      </c>
      <c r="AB6966" s="76">
        <f t="shared" ca="1" si="2069"/>
        <v>529.77841680379447</v>
      </c>
    </row>
    <row r="6967" spans="1:28" x14ac:dyDescent="0.25">
      <c r="A6967" s="2">
        <f t="shared" si="2070"/>
        <v>23</v>
      </c>
      <c r="B6967" s="16">
        <f ca="1">VLOOKUP(A6967,PERIODS!$O$4:$P$33,2,FALSE)</f>
        <v>3.5000000000000003E-2</v>
      </c>
      <c r="C6967" s="15"/>
      <c r="D6967" s="18">
        <v>5000</v>
      </c>
      <c r="E6967" s="34">
        <f t="shared" ca="1" si="2071"/>
        <v>17024.963641433889</v>
      </c>
      <c r="F6967" s="34">
        <f t="shared" ca="1" si="2072"/>
        <v>3500.0000000000005</v>
      </c>
      <c r="G6967" s="69">
        <f t="shared" ca="1" si="2058"/>
        <v>0</v>
      </c>
      <c r="H6967" s="34">
        <f t="shared" ca="1" si="2059"/>
        <v>28.047898379491464</v>
      </c>
      <c r="I6967" s="34">
        <f t="shared" ca="1" si="2060"/>
        <v>3528.0478983794919</v>
      </c>
      <c r="J6967" s="18">
        <f ca="1">SUM(INDIRECT(ADDRESS(ROW(F6967),COLUMN(F6967),4)):INDIRECT(ADDRESS(ROW(F6967)+N$5-1,COLUMN(F6967),4)))</f>
        <v>25500.000000000004</v>
      </c>
      <c r="K6967" s="18">
        <f t="shared" ca="1" si="2061"/>
        <v>16350</v>
      </c>
      <c r="L6967" s="18">
        <f t="shared" ca="1" si="2073"/>
        <v>0</v>
      </c>
      <c r="M6967" s="18">
        <f t="shared" ca="1" si="2057"/>
        <v>0</v>
      </c>
      <c r="N6967" s="34">
        <f t="shared" ca="1" si="2062"/>
        <v>13496.915743054396</v>
      </c>
      <c r="P6967" s="18">
        <f t="shared" ca="1" si="2074"/>
        <v>28.047898379491464</v>
      </c>
      <c r="Q6967" s="47">
        <f ca="1">SUM(L$15:L6967)-SUM(M$15:M6967)</f>
        <v>16350</v>
      </c>
      <c r="R6967" s="47" t="str">
        <f t="shared" ca="1" si="2075"/>
        <v>M6970</v>
      </c>
      <c r="S6967" s="40">
        <f t="shared" ca="1" si="2063"/>
        <v>0</v>
      </c>
      <c r="T6967" s="46">
        <f t="shared" ca="1" si="2064"/>
        <v>27</v>
      </c>
      <c r="X6967" s="74">
        <f t="shared" ca="1" si="2065"/>
        <v>2.8047898379491464E-2</v>
      </c>
      <c r="Y6967" s="75">
        <f t="shared" ca="1" si="2066"/>
        <v>2.8047898379491464E-2</v>
      </c>
      <c r="Z6967" s="74">
        <f t="shared" ca="1" si="2067"/>
        <v>1.0284449440879044</v>
      </c>
      <c r="AA6967" s="76">
        <f t="shared" ca="1" si="2068"/>
        <v>28.047898379491464</v>
      </c>
      <c r="AB6967" s="76">
        <f t="shared" ca="1" si="2069"/>
        <v>1028.4449440879043</v>
      </c>
    </row>
    <row r="6968" spans="1:28" x14ac:dyDescent="0.25">
      <c r="A6968" s="2">
        <f t="shared" si="2070"/>
        <v>24</v>
      </c>
      <c r="B6968" s="16">
        <f ca="1">VLOOKUP(A6968,PERIODS!$O$4:$P$33,2,FALSE)</f>
        <v>3.5000000000000003E-2</v>
      </c>
      <c r="C6968" s="15"/>
      <c r="D6968" s="18">
        <v>5000</v>
      </c>
      <c r="E6968" s="34">
        <f t="shared" ca="1" si="2071"/>
        <v>13496.915743054396</v>
      </c>
      <c r="F6968" s="34">
        <f t="shared" ca="1" si="2072"/>
        <v>3500.0000000000005</v>
      </c>
      <c r="G6968" s="69">
        <f t="shared" ca="1" si="2058"/>
        <v>0</v>
      </c>
      <c r="H6968" s="34">
        <f t="shared" ca="1" si="2059"/>
        <v>-1302.1162186662145</v>
      </c>
      <c r="I6968" s="34">
        <f t="shared" ca="1" si="2060"/>
        <v>2197.8837813337859</v>
      </c>
      <c r="J6968" s="18">
        <f ca="1">SUM(INDIRECT(ADDRESS(ROW(F6968),COLUMN(F6968),4)):INDIRECT(ADDRESS(ROW(F6968)+N$5-1,COLUMN(F6968),4)))</f>
        <v>26000</v>
      </c>
      <c r="K6968" s="18">
        <f t="shared" ca="1" si="2061"/>
        <v>0</v>
      </c>
      <c r="L6968" s="18">
        <f t="shared" ca="1" si="2073"/>
        <v>0</v>
      </c>
      <c r="M6968" s="18">
        <f t="shared" ca="1" si="2057"/>
        <v>16350</v>
      </c>
      <c r="N6968" s="34">
        <f t="shared" ca="1" si="2062"/>
        <v>27649.031961720611</v>
      </c>
      <c r="P6968" s="18">
        <f t="shared" ca="1" si="2074"/>
        <v>1302.1162186662145</v>
      </c>
      <c r="Q6968" s="47">
        <f ca="1">SUM(L$15:L6968)-SUM(M$15:M6968)</f>
        <v>0</v>
      </c>
      <c r="R6968" s="47" t="str">
        <f t="shared" ca="1" si="2075"/>
        <v>M6971</v>
      </c>
      <c r="S6968" s="40">
        <f t="shared" ca="1" si="2063"/>
        <v>0</v>
      </c>
      <c r="T6968" s="46">
        <f t="shared" ca="1" si="2064"/>
        <v>73</v>
      </c>
      <c r="X6968" s="74">
        <f t="shared" ca="1" si="2065"/>
        <v>-1.3021162186662145</v>
      </c>
      <c r="Y6968" s="75">
        <f t="shared" ca="1" si="2066"/>
        <v>-1.3021162186662145</v>
      </c>
      <c r="Z6968" s="74">
        <f t="shared" ca="1" si="2067"/>
        <v>0.27195566598687243</v>
      </c>
      <c r="AA6968" s="76">
        <f t="shared" ca="1" si="2068"/>
        <v>-1302.1162186662145</v>
      </c>
      <c r="AB6968" s="76">
        <f t="shared" ca="1" si="2069"/>
        <v>271.95566598687242</v>
      </c>
    </row>
    <row r="6969" spans="1:28" x14ac:dyDescent="0.25">
      <c r="A6969" s="2">
        <f t="shared" si="2070"/>
        <v>25</v>
      </c>
      <c r="B6969" s="16">
        <f ca="1">VLOOKUP(A6969,PERIODS!$O$4:$P$33,2,FALSE)</f>
        <v>3.5000000000000003E-2</v>
      </c>
      <c r="C6969" s="15"/>
      <c r="D6969" s="18">
        <v>5000</v>
      </c>
      <c r="E6969" s="34">
        <f t="shared" ca="1" si="2071"/>
        <v>27649.031961720611</v>
      </c>
      <c r="F6969" s="34">
        <f t="shared" ca="1" si="2072"/>
        <v>3500.0000000000005</v>
      </c>
      <c r="G6969" s="69">
        <f t="shared" ca="1" si="2058"/>
        <v>0</v>
      </c>
      <c r="H6969" s="34">
        <f t="shared" ca="1" si="2059"/>
        <v>-133.85978834810706</v>
      </c>
      <c r="I6969" s="34">
        <f t="shared" ca="1" si="2060"/>
        <v>3366.1402116518934</v>
      </c>
      <c r="J6969" s="18">
        <f ca="1">SUM(INDIRECT(ADDRESS(ROW(F6969),COLUMN(F6969),4)):INDIRECT(ADDRESS(ROW(F6969)+N$5-1,COLUMN(F6969),4)))</f>
        <v>24900</v>
      </c>
      <c r="K6969" s="18">
        <f t="shared" ca="1" si="2061"/>
        <v>0</v>
      </c>
      <c r="L6969" s="18">
        <f t="shared" ca="1" si="2073"/>
        <v>0</v>
      </c>
      <c r="M6969" s="18">
        <f t="shared" ca="1" si="2057"/>
        <v>0</v>
      </c>
      <c r="N6969" s="34">
        <f t="shared" ca="1" si="2062"/>
        <v>24282.891750068717</v>
      </c>
      <c r="P6969" s="18">
        <f t="shared" ca="1" si="2074"/>
        <v>133.85978834810706</v>
      </c>
      <c r="Q6969" s="47">
        <f ca="1">SUM(L$15:L6969)-SUM(M$15:M6969)</f>
        <v>0</v>
      </c>
      <c r="R6969" s="47" t="str">
        <f t="shared" ca="1" si="2075"/>
        <v>M6972</v>
      </c>
      <c r="S6969" s="40">
        <f t="shared" ca="1" si="2063"/>
        <v>0</v>
      </c>
      <c r="T6969" s="46">
        <f t="shared" ca="1" si="2064"/>
        <v>11</v>
      </c>
      <c r="X6969" s="74">
        <f t="shared" ca="1" si="2065"/>
        <v>-0.13385978834810705</v>
      </c>
      <c r="Y6969" s="75">
        <f t="shared" ca="1" si="2066"/>
        <v>-0.13385978834810705</v>
      </c>
      <c r="Z6969" s="74">
        <f t="shared" ca="1" si="2067"/>
        <v>0.87471270091834052</v>
      </c>
      <c r="AA6969" s="76">
        <f t="shared" ca="1" si="2068"/>
        <v>-133.85978834810706</v>
      </c>
      <c r="AB6969" s="76">
        <f t="shared" ca="1" si="2069"/>
        <v>874.71270091834049</v>
      </c>
    </row>
    <row r="6970" spans="1:28" x14ac:dyDescent="0.25">
      <c r="A6970" s="2">
        <f t="shared" si="2070"/>
        <v>26</v>
      </c>
      <c r="B6970" s="16">
        <f ca="1">VLOOKUP(A6970,PERIODS!$O$4:$P$33,2,FALSE)</f>
        <v>3.5000000000000003E-2</v>
      </c>
      <c r="C6970" s="15"/>
      <c r="D6970" s="18">
        <v>5000</v>
      </c>
      <c r="E6970" s="34">
        <f t="shared" ca="1" si="2071"/>
        <v>24282.891750068717</v>
      </c>
      <c r="F6970" s="34">
        <f t="shared" ca="1" si="2072"/>
        <v>3500.0000000000005</v>
      </c>
      <c r="G6970" s="69">
        <f t="shared" ca="1" si="2058"/>
        <v>0</v>
      </c>
      <c r="H6970" s="34">
        <f t="shared" ca="1" si="2059"/>
        <v>2.3419622725982805</v>
      </c>
      <c r="I6970" s="34">
        <f t="shared" ca="1" si="2060"/>
        <v>3502.3419622725987</v>
      </c>
      <c r="J6970" s="18">
        <f ca="1">SUM(INDIRECT(ADDRESS(ROW(F6970),COLUMN(F6970),4)):INDIRECT(ADDRESS(ROW(F6970)+N$5-1,COLUMN(F6970),4)))</f>
        <v>23900</v>
      </c>
      <c r="K6970" s="18">
        <f t="shared" ca="1" si="2061"/>
        <v>0</v>
      </c>
      <c r="L6970" s="18">
        <f t="shared" ca="1" si="2073"/>
        <v>0</v>
      </c>
      <c r="M6970" s="18">
        <f t="shared" ca="1" si="2057"/>
        <v>0</v>
      </c>
      <c r="N6970" s="34">
        <f t="shared" ca="1" si="2062"/>
        <v>20780.549787796117</v>
      </c>
      <c r="P6970" s="18">
        <f t="shared" ca="1" si="2074"/>
        <v>2.3419622725982805</v>
      </c>
      <c r="Q6970" s="47">
        <f ca="1">SUM(L$15:L6970)-SUM(M$15:M6970)</f>
        <v>0</v>
      </c>
      <c r="R6970" s="47" t="str">
        <f t="shared" ca="1" si="2075"/>
        <v>M6973</v>
      </c>
      <c r="S6970" s="40">
        <f t="shared" ca="1" si="2063"/>
        <v>0</v>
      </c>
      <c r="T6970" s="46">
        <f t="shared" ca="1" si="2064"/>
        <v>68</v>
      </c>
      <c r="X6970" s="74">
        <f t="shared" ca="1" si="2065"/>
        <v>2.3419622725982803E-3</v>
      </c>
      <c r="Y6970" s="75">
        <f t="shared" ca="1" si="2066"/>
        <v>2.3419622725982803E-3</v>
      </c>
      <c r="Z6970" s="74">
        <f t="shared" ca="1" si="2067"/>
        <v>1.0023447068083562</v>
      </c>
      <c r="AA6970" s="76">
        <f t="shared" ca="1" si="2068"/>
        <v>2.3419622725982805</v>
      </c>
      <c r="AB6970" s="76">
        <f t="shared" ca="1" si="2069"/>
        <v>1002.3447068083561</v>
      </c>
    </row>
    <row r="6971" spans="1:28" x14ac:dyDescent="0.25">
      <c r="A6971" s="2">
        <f t="shared" si="2070"/>
        <v>27</v>
      </c>
      <c r="B6971" s="16">
        <f ca="1">VLOOKUP(A6971,PERIODS!$O$4:$P$33,2,FALSE)</f>
        <v>3.5000000000000003E-2</v>
      </c>
      <c r="C6971" s="15"/>
      <c r="D6971" s="18">
        <v>5000</v>
      </c>
      <c r="E6971" s="34">
        <f t="shared" ca="1" si="2071"/>
        <v>20780.549787796117</v>
      </c>
      <c r="F6971" s="34">
        <f t="shared" ca="1" si="2072"/>
        <v>3500.0000000000005</v>
      </c>
      <c r="G6971" s="69">
        <f t="shared" ca="1" si="2058"/>
        <v>0</v>
      </c>
      <c r="H6971" s="34">
        <f t="shared" ca="1" si="2059"/>
        <v>-805.67367171888668</v>
      </c>
      <c r="I6971" s="34">
        <f t="shared" ca="1" si="2060"/>
        <v>2694.326328281114</v>
      </c>
      <c r="J6971" s="18">
        <f ca="1">SUM(INDIRECT(ADDRESS(ROW(F6971),COLUMN(F6971),4)):INDIRECT(ADDRESS(ROW(F6971)+N$5-1,COLUMN(F6971),4)))</f>
        <v>22900</v>
      </c>
      <c r="K6971" s="18">
        <f t="shared" ca="1" si="2061"/>
        <v>16350</v>
      </c>
      <c r="L6971" s="18">
        <f t="shared" ca="1" si="2073"/>
        <v>16350</v>
      </c>
      <c r="M6971" s="18">
        <f t="shared" ca="1" si="2057"/>
        <v>0</v>
      </c>
      <c r="N6971" s="34">
        <f t="shared" ca="1" si="2062"/>
        <v>18086.223459515004</v>
      </c>
      <c r="P6971" s="18">
        <f t="shared" ca="1" si="2074"/>
        <v>805.67367171888668</v>
      </c>
      <c r="Q6971" s="47">
        <f ca="1">SUM(L$15:L6971)-SUM(M$15:M6971)</f>
        <v>16350</v>
      </c>
      <c r="R6971" s="47" t="str">
        <f t="shared" ca="1" si="2075"/>
        <v>M6974</v>
      </c>
      <c r="S6971" s="40">
        <f t="shared" ca="1" si="2063"/>
        <v>0</v>
      </c>
      <c r="T6971" s="46">
        <f t="shared" ca="1" si="2064"/>
        <v>0</v>
      </c>
      <c r="X6971" s="74">
        <f t="shared" ca="1" si="2065"/>
        <v>-0.80567367171888671</v>
      </c>
      <c r="Y6971" s="75">
        <f t="shared" ca="1" si="2066"/>
        <v>-0.80567367171888671</v>
      </c>
      <c r="Z6971" s="74">
        <f t="shared" ca="1" si="2067"/>
        <v>0.44678683749635806</v>
      </c>
      <c r="AA6971" s="76">
        <f t="shared" ca="1" si="2068"/>
        <v>-805.67367171888668</v>
      </c>
      <c r="AB6971" s="76">
        <f t="shared" ca="1" si="2069"/>
        <v>446.78683749635803</v>
      </c>
    </row>
    <row r="6972" spans="1:28" x14ac:dyDescent="0.25">
      <c r="A6972" s="2">
        <f t="shared" si="2070"/>
        <v>28</v>
      </c>
      <c r="B6972" s="16">
        <f ca="1">VLOOKUP(A6972,PERIODS!$O$4:$P$33,2,FALSE)</f>
        <v>0.04</v>
      </c>
      <c r="C6972" s="15"/>
      <c r="D6972" s="18">
        <v>5000</v>
      </c>
      <c r="E6972" s="34">
        <f t="shared" ca="1" si="2071"/>
        <v>18086.223459515004</v>
      </c>
      <c r="F6972" s="34">
        <f t="shared" ca="1" si="2072"/>
        <v>4000</v>
      </c>
      <c r="G6972" s="69">
        <f t="shared" ca="1" si="2058"/>
        <v>0</v>
      </c>
      <c r="H6972" s="34">
        <f t="shared" ca="1" si="2059"/>
        <v>1407.815310887655</v>
      </c>
      <c r="I6972" s="34">
        <f t="shared" ca="1" si="2060"/>
        <v>5407.815310887655</v>
      </c>
      <c r="J6972" s="18">
        <f ca="1">SUM(INDIRECT(ADDRESS(ROW(F6972),COLUMN(F6972),4)):INDIRECT(ADDRESS(ROW(F6972)+N$5-1,COLUMN(F6972),4)))</f>
        <v>21900</v>
      </c>
      <c r="K6972" s="18">
        <f t="shared" ca="1" si="2061"/>
        <v>16350</v>
      </c>
      <c r="L6972" s="18">
        <f t="shared" ca="1" si="2073"/>
        <v>0</v>
      </c>
      <c r="M6972" s="18">
        <f t="shared" ca="1" si="2057"/>
        <v>0</v>
      </c>
      <c r="N6972" s="34">
        <f t="shared" ca="1" si="2062"/>
        <v>12678.40814862735</v>
      </c>
      <c r="P6972" s="18">
        <f t="shared" ca="1" si="2074"/>
        <v>1407.815310887655</v>
      </c>
      <c r="Q6972" s="47">
        <f ca="1">SUM(L$15:L6972)-SUM(M$15:M6972)</f>
        <v>16350</v>
      </c>
      <c r="R6972" s="47" t="str">
        <f t="shared" ca="1" si="2075"/>
        <v>M6975</v>
      </c>
      <c r="S6972" s="40">
        <f t="shared" ca="1" si="2063"/>
        <v>0</v>
      </c>
      <c r="T6972" s="46">
        <f t="shared" ca="1" si="2064"/>
        <v>65</v>
      </c>
      <c r="X6972" s="74">
        <f t="shared" ca="1" si="2065"/>
        <v>1.407815310887655</v>
      </c>
      <c r="Y6972" s="75">
        <f t="shared" ca="1" si="2066"/>
        <v>1.407815310887655</v>
      </c>
      <c r="Z6972" s="74">
        <f t="shared" ca="1" si="2067"/>
        <v>4.0870167825050956</v>
      </c>
      <c r="AA6972" s="76">
        <f t="shared" ca="1" si="2068"/>
        <v>1407.815310887655</v>
      </c>
      <c r="AB6972" s="76">
        <f t="shared" ca="1" si="2069"/>
        <v>4087.0167825050958</v>
      </c>
    </row>
    <row r="6973" spans="1:28" x14ac:dyDescent="0.25">
      <c r="A6973" s="2">
        <f t="shared" si="2070"/>
        <v>29</v>
      </c>
      <c r="B6973" s="16">
        <f ca="1">VLOOKUP(A6973,PERIODS!$O$4:$P$33,2,FALSE)</f>
        <v>0.04</v>
      </c>
      <c r="C6973" s="15"/>
      <c r="D6973" s="18">
        <v>5000</v>
      </c>
      <c r="E6973" s="34">
        <f t="shared" ca="1" si="2071"/>
        <v>12678.40814862735</v>
      </c>
      <c r="F6973" s="34">
        <f t="shared" ca="1" si="2072"/>
        <v>4000</v>
      </c>
      <c r="G6973" s="69">
        <f t="shared" ca="1" si="2058"/>
        <v>0</v>
      </c>
      <c r="H6973" s="34">
        <f t="shared" ca="1" si="2059"/>
        <v>-1634.7387299030545</v>
      </c>
      <c r="I6973" s="34">
        <f t="shared" ca="1" si="2060"/>
        <v>2365.2612700969457</v>
      </c>
      <c r="J6973" s="18">
        <f ca="1">SUM(INDIRECT(ADDRESS(ROW(F6973),COLUMN(F6973),4)):INDIRECT(ADDRESS(ROW(F6973)+N$5-1,COLUMN(F6973),4)))</f>
        <v>21200</v>
      </c>
      <c r="K6973" s="18">
        <f t="shared" ca="1" si="2061"/>
        <v>16350</v>
      </c>
      <c r="L6973" s="18">
        <f t="shared" ca="1" si="2073"/>
        <v>0</v>
      </c>
      <c r="M6973" s="18">
        <f t="shared" ca="1" si="2057"/>
        <v>0</v>
      </c>
      <c r="N6973" s="34">
        <f t="shared" ca="1" si="2062"/>
        <v>10313.146878530404</v>
      </c>
      <c r="P6973" s="18">
        <f t="shared" ca="1" si="2074"/>
        <v>1634.7387299030545</v>
      </c>
      <c r="Q6973" s="47">
        <f ca="1">SUM(L$15:L6973)-SUM(M$15:M6973)</f>
        <v>16350</v>
      </c>
      <c r="R6973" s="47" t="str">
        <f t="shared" ca="1" si="2075"/>
        <v>M6976</v>
      </c>
      <c r="S6973" s="40">
        <f t="shared" ca="1" si="2063"/>
        <v>0</v>
      </c>
      <c r="T6973" s="46">
        <f t="shared" ca="1" si="2064"/>
        <v>58</v>
      </c>
      <c r="X6973" s="74">
        <f t="shared" ca="1" si="2065"/>
        <v>-1.6347387299030545</v>
      </c>
      <c r="Y6973" s="75">
        <f t="shared" ca="1" si="2066"/>
        <v>-1.6347387299030545</v>
      </c>
      <c r="Z6973" s="74">
        <f t="shared" ca="1" si="2067"/>
        <v>0.1950033131786367</v>
      </c>
      <c r="AA6973" s="76">
        <f t="shared" ca="1" si="2068"/>
        <v>-1634.7387299030545</v>
      </c>
      <c r="AB6973" s="76">
        <f t="shared" ca="1" si="2069"/>
        <v>195.00331317863669</v>
      </c>
    </row>
    <row r="6974" spans="1:28" x14ac:dyDescent="0.25">
      <c r="A6974" s="2">
        <f t="shared" si="2070"/>
        <v>30</v>
      </c>
      <c r="B6974" s="16">
        <f ca="1">VLOOKUP(A6974,PERIODS!$O$4:$P$33,2,FALSE)</f>
        <v>0.04</v>
      </c>
      <c r="C6974" s="15"/>
      <c r="D6974" s="18">
        <v>5000</v>
      </c>
      <c r="E6974" s="34">
        <f t="shared" ca="1" si="2071"/>
        <v>10313.146878530404</v>
      </c>
      <c r="F6974" s="34">
        <f t="shared" ca="1" si="2072"/>
        <v>4000</v>
      </c>
      <c r="G6974" s="69">
        <f t="shared" ca="1" si="2058"/>
        <v>0</v>
      </c>
      <c r="H6974" s="34">
        <f t="shared" ca="1" si="2059"/>
        <v>-1218.3448955914632</v>
      </c>
      <c r="I6974" s="34">
        <f t="shared" ca="1" si="2060"/>
        <v>2781.6551044085368</v>
      </c>
      <c r="J6974" s="18">
        <f ca="1">SUM(INDIRECT(ADDRESS(ROW(F6974),COLUMN(F6974),4)):INDIRECT(ADDRESS(ROW(F6974)+N$5-1,COLUMN(F6974),4)))</f>
        <v>20500</v>
      </c>
      <c r="K6974" s="18">
        <f t="shared" ca="1" si="2061"/>
        <v>0</v>
      </c>
      <c r="L6974" s="18">
        <f t="shared" ca="1" si="2073"/>
        <v>0</v>
      </c>
      <c r="M6974" s="18">
        <f t="shared" ca="1" si="2057"/>
        <v>16350</v>
      </c>
      <c r="N6974" s="34">
        <f t="shared" ca="1" si="2062"/>
        <v>23881.491774121867</v>
      </c>
      <c r="P6974" s="18">
        <f t="shared" ca="1" si="2074"/>
        <v>1218.3448955914632</v>
      </c>
      <c r="Q6974" s="47">
        <f ca="1">SUM(L$15:L6974)-SUM(M$15:M6974)</f>
        <v>0</v>
      </c>
      <c r="R6974" s="47" t="str">
        <f t="shared" ca="1" si="2075"/>
        <v>M6977</v>
      </c>
      <c r="S6974" s="40">
        <f t="shared" ca="1" si="2063"/>
        <v>0</v>
      </c>
      <c r="T6974" s="46">
        <f t="shared" ca="1" si="2064"/>
        <v>43</v>
      </c>
      <c r="X6974" s="74">
        <f t="shared" ca="1" si="2065"/>
        <v>-1.2183448955914633</v>
      </c>
      <c r="Y6974" s="75">
        <f t="shared" ca="1" si="2066"/>
        <v>-1.2183448955914633</v>
      </c>
      <c r="Z6974" s="74">
        <f t="shared" ca="1" si="2067"/>
        <v>0.29571920827042858</v>
      </c>
      <c r="AA6974" s="76">
        <f t="shared" ca="1" si="2068"/>
        <v>-1218.3448955914632</v>
      </c>
      <c r="AB6974" s="76">
        <f t="shared" ca="1" si="2069"/>
        <v>295.71920827042857</v>
      </c>
    </row>
    <row r="6975" spans="1:28" x14ac:dyDescent="0.25">
      <c r="A6975" s="2">
        <f t="shared" si="2070"/>
        <v>1</v>
      </c>
      <c r="B6975" s="16">
        <f ca="1">VLOOKUP(A6975,PERIODS!$O$4:$P$33,2,FALSE)</f>
        <v>2.4E-2</v>
      </c>
      <c r="C6975" s="15"/>
      <c r="D6975" s="18">
        <v>5000</v>
      </c>
      <c r="E6975" s="34">
        <f t="shared" ca="1" si="2071"/>
        <v>23881.491774121867</v>
      </c>
      <c r="F6975" s="34">
        <f t="shared" ca="1" si="2072"/>
        <v>2400</v>
      </c>
      <c r="G6975" s="69">
        <f t="shared" ca="1" si="2058"/>
        <v>0</v>
      </c>
      <c r="H6975" s="34">
        <f t="shared" ca="1" si="2059"/>
        <v>-445.07886581337158</v>
      </c>
      <c r="I6975" s="34">
        <f t="shared" ca="1" si="2060"/>
        <v>1954.9211341866285</v>
      </c>
      <c r="J6975" s="18">
        <f ca="1">SUM(INDIRECT(ADDRESS(ROW(F6975),COLUMN(F6975),4)):INDIRECT(ADDRESS(ROW(F6975)+N$5-1,COLUMN(F6975),4)))</f>
        <v>19800</v>
      </c>
      <c r="K6975" s="18">
        <f t="shared" ca="1" si="2061"/>
        <v>0</v>
      </c>
      <c r="L6975" s="18">
        <f t="shared" ca="1" si="2073"/>
        <v>0</v>
      </c>
      <c r="M6975" s="18">
        <f t="shared" ca="1" si="2057"/>
        <v>0</v>
      </c>
      <c r="N6975" s="34">
        <f t="shared" ca="1" si="2062"/>
        <v>21926.570639935238</v>
      </c>
      <c r="P6975" s="18">
        <f t="shared" ca="1" si="2074"/>
        <v>445.07886581337158</v>
      </c>
      <c r="Q6975" s="47">
        <f ca="1">SUM(L$15:L6975)-SUM(M$15:M6975)</f>
        <v>0</v>
      </c>
      <c r="R6975" s="47" t="str">
        <f t="shared" ca="1" si="2075"/>
        <v>M6978</v>
      </c>
      <c r="S6975" s="40">
        <f t="shared" ca="1" si="2063"/>
        <v>0</v>
      </c>
      <c r="T6975" s="46">
        <f t="shared" ca="1" si="2064"/>
        <v>69</v>
      </c>
      <c r="X6975" s="74">
        <f t="shared" ca="1" si="2065"/>
        <v>-0.44507886581337158</v>
      </c>
      <c r="Y6975" s="75">
        <f t="shared" ca="1" si="2066"/>
        <v>-0.44507886581337158</v>
      </c>
      <c r="Z6975" s="74">
        <f t="shared" ca="1" si="2067"/>
        <v>0.64077373889741351</v>
      </c>
      <c r="AA6975" s="76">
        <f t="shared" ca="1" si="2068"/>
        <v>-445.07886581337158</v>
      </c>
      <c r="AB6975" s="76">
        <f t="shared" ca="1" si="2069"/>
        <v>640.77373889741352</v>
      </c>
    </row>
    <row r="6976" spans="1:28" x14ac:dyDescent="0.25">
      <c r="A6976" s="2">
        <f t="shared" si="2070"/>
        <v>2</v>
      </c>
      <c r="B6976" s="16">
        <f ca="1">VLOOKUP(A6976,PERIODS!$O$4:$P$33,2,FALSE)</f>
        <v>2.5000000000000001E-2</v>
      </c>
      <c r="C6976" s="15"/>
      <c r="D6976" s="18">
        <v>5000</v>
      </c>
      <c r="E6976" s="34">
        <f t="shared" ca="1" si="2071"/>
        <v>21926.570639935238</v>
      </c>
      <c r="F6976" s="34">
        <f t="shared" ca="1" si="2072"/>
        <v>2500</v>
      </c>
      <c r="G6976" s="69">
        <f t="shared" ca="1" si="2058"/>
        <v>0</v>
      </c>
      <c r="H6976" s="34">
        <f t="shared" ca="1" si="2059"/>
        <v>1416.9146225176805</v>
      </c>
      <c r="I6976" s="34">
        <f t="shared" ca="1" si="2060"/>
        <v>3916.9146225176805</v>
      </c>
      <c r="J6976" s="18">
        <f ca="1">SUM(INDIRECT(ADDRESS(ROW(F6976),COLUMN(F6976),4)):INDIRECT(ADDRESS(ROW(F6976)+N$5-1,COLUMN(F6976),4)))</f>
        <v>20700</v>
      </c>
      <c r="K6976" s="18">
        <f t="shared" ca="1" si="2061"/>
        <v>0</v>
      </c>
      <c r="L6976" s="18">
        <f t="shared" ca="1" si="2073"/>
        <v>0</v>
      </c>
      <c r="M6976" s="18">
        <f t="shared" ca="1" si="2057"/>
        <v>0</v>
      </c>
      <c r="N6976" s="34">
        <f t="shared" ca="1" si="2062"/>
        <v>18009.656017417557</v>
      </c>
      <c r="P6976" s="18">
        <f t="shared" ca="1" si="2074"/>
        <v>1416.9146225176805</v>
      </c>
      <c r="Q6976" s="47">
        <f ca="1">SUM(L$15:L6976)-SUM(M$15:M6976)</f>
        <v>0</v>
      </c>
      <c r="R6976" s="47" t="str">
        <f t="shared" ca="1" si="2075"/>
        <v>M6979</v>
      </c>
      <c r="S6976" s="40">
        <f t="shared" ca="1" si="2063"/>
        <v>0</v>
      </c>
      <c r="T6976" s="46">
        <f t="shared" ca="1" si="2064"/>
        <v>88</v>
      </c>
      <c r="X6976" s="74">
        <f t="shared" ca="1" si="2065"/>
        <v>1.4169146225176805</v>
      </c>
      <c r="Y6976" s="75">
        <f t="shared" ca="1" si="2066"/>
        <v>1.4169146225176805</v>
      </c>
      <c r="Z6976" s="74">
        <f t="shared" ca="1" si="2067"/>
        <v>4.1243755335379753</v>
      </c>
      <c r="AA6976" s="76">
        <f t="shared" ca="1" si="2068"/>
        <v>1416.9146225176805</v>
      </c>
      <c r="AB6976" s="76">
        <f t="shared" ca="1" si="2069"/>
        <v>4124.3755335379756</v>
      </c>
    </row>
    <row r="6977" spans="1:28" x14ac:dyDescent="0.25">
      <c r="A6977" s="2">
        <f t="shared" si="2070"/>
        <v>3</v>
      </c>
      <c r="B6977" s="16">
        <f ca="1">VLOOKUP(A6977,PERIODS!$O$4:$P$33,2,FALSE)</f>
        <v>2.5000000000000001E-2</v>
      </c>
      <c r="C6977" s="15"/>
      <c r="D6977" s="18">
        <v>5000</v>
      </c>
      <c r="E6977" s="34">
        <f t="shared" ca="1" si="2071"/>
        <v>18009.656017417557</v>
      </c>
      <c r="F6977" s="34">
        <f t="shared" ca="1" si="2072"/>
        <v>2500</v>
      </c>
      <c r="G6977" s="69">
        <f t="shared" ca="1" si="2058"/>
        <v>0</v>
      </c>
      <c r="H6977" s="34">
        <f t="shared" ca="1" si="2059"/>
        <v>131.71940078605419</v>
      </c>
      <c r="I6977" s="34">
        <f t="shared" ca="1" si="2060"/>
        <v>2631.7194007860544</v>
      </c>
      <c r="J6977" s="18">
        <f ca="1">SUM(INDIRECT(ADDRESS(ROW(F6977),COLUMN(F6977),4)):INDIRECT(ADDRESS(ROW(F6977)+N$5-1,COLUMN(F6977),4)))</f>
        <v>21500</v>
      </c>
      <c r="K6977" s="18">
        <f t="shared" ca="1" si="2061"/>
        <v>16350</v>
      </c>
      <c r="L6977" s="18">
        <f t="shared" ca="1" si="2073"/>
        <v>16350</v>
      </c>
      <c r="M6977" s="18">
        <f t="shared" ca="1" si="2057"/>
        <v>0</v>
      </c>
      <c r="N6977" s="34">
        <f t="shared" ca="1" si="2062"/>
        <v>15377.936616631503</v>
      </c>
      <c r="P6977" s="18">
        <f t="shared" ca="1" si="2074"/>
        <v>131.71940078605419</v>
      </c>
      <c r="Q6977" s="47">
        <f ca="1">SUM(L$15:L6977)-SUM(M$15:M6977)</f>
        <v>16350</v>
      </c>
      <c r="R6977" s="47" t="str">
        <f t="shared" ca="1" si="2075"/>
        <v>M6980</v>
      </c>
      <c r="S6977" s="40">
        <f t="shared" ca="1" si="2063"/>
        <v>0</v>
      </c>
      <c r="T6977" s="46">
        <f t="shared" ca="1" si="2064"/>
        <v>19</v>
      </c>
      <c r="X6977" s="74">
        <f t="shared" ca="1" si="2065"/>
        <v>0.13171940078605418</v>
      </c>
      <c r="Y6977" s="75">
        <f t="shared" ca="1" si="2066"/>
        <v>0.13171940078605418</v>
      </c>
      <c r="Z6977" s="74">
        <f t="shared" ca="1" si="2067"/>
        <v>1.1407881700887261</v>
      </c>
      <c r="AA6977" s="76">
        <f t="shared" ca="1" si="2068"/>
        <v>131.71940078605419</v>
      </c>
      <c r="AB6977" s="76">
        <f t="shared" ca="1" si="2069"/>
        <v>1140.788170088726</v>
      </c>
    </row>
    <row r="6978" spans="1:28" x14ac:dyDescent="0.25">
      <c r="A6978" s="2">
        <f t="shared" si="2070"/>
        <v>4</v>
      </c>
      <c r="B6978" s="16">
        <f ca="1">VLOOKUP(A6978,PERIODS!$O$4:$P$33,2,FALSE)</f>
        <v>2.5000000000000001E-2</v>
      </c>
      <c r="C6978" s="15"/>
      <c r="D6978" s="18">
        <v>5000</v>
      </c>
      <c r="E6978" s="34">
        <f t="shared" ca="1" si="2071"/>
        <v>15377.936616631503</v>
      </c>
      <c r="F6978" s="34">
        <f t="shared" ca="1" si="2072"/>
        <v>2500</v>
      </c>
      <c r="G6978" s="69">
        <f t="shared" ca="1" si="2058"/>
        <v>0</v>
      </c>
      <c r="H6978" s="34">
        <f t="shared" ca="1" si="2059"/>
        <v>826.05432317296743</v>
      </c>
      <c r="I6978" s="34">
        <f t="shared" ca="1" si="2060"/>
        <v>3326.0543231729675</v>
      </c>
      <c r="J6978" s="18">
        <f ca="1">SUM(INDIRECT(ADDRESS(ROW(F6978),COLUMN(F6978),4)):INDIRECT(ADDRESS(ROW(F6978)+N$5-1,COLUMN(F6978),4)))</f>
        <v>22300</v>
      </c>
      <c r="K6978" s="18">
        <f t="shared" ca="1" si="2061"/>
        <v>16350</v>
      </c>
      <c r="L6978" s="18">
        <f t="shared" ca="1" si="2073"/>
        <v>0</v>
      </c>
      <c r="M6978" s="18">
        <f t="shared" ca="1" si="2057"/>
        <v>0</v>
      </c>
      <c r="N6978" s="34">
        <f t="shared" ca="1" si="2062"/>
        <v>12051.882293458535</v>
      </c>
      <c r="P6978" s="18">
        <f t="shared" ca="1" si="2074"/>
        <v>826.05432317296743</v>
      </c>
      <c r="Q6978" s="47">
        <f ca="1">SUM(L$15:L6978)-SUM(M$15:M6978)</f>
        <v>16350</v>
      </c>
      <c r="R6978" s="47" t="str">
        <f t="shared" ca="1" si="2075"/>
        <v>M6981</v>
      </c>
      <c r="S6978" s="40">
        <f t="shared" ca="1" si="2063"/>
        <v>0</v>
      </c>
      <c r="T6978" s="46">
        <f t="shared" ca="1" si="2064"/>
        <v>50</v>
      </c>
      <c r="X6978" s="74">
        <f t="shared" ca="1" si="2065"/>
        <v>0.82605432317296745</v>
      </c>
      <c r="Y6978" s="75">
        <f t="shared" ca="1" si="2066"/>
        <v>0.82605432317296745</v>
      </c>
      <c r="Z6978" s="74">
        <f t="shared" ca="1" si="2067"/>
        <v>2.2842878738102868</v>
      </c>
      <c r="AA6978" s="76">
        <f t="shared" ca="1" si="2068"/>
        <v>826.05432317296743</v>
      </c>
      <c r="AB6978" s="76">
        <f t="shared" ca="1" si="2069"/>
        <v>2284.2878738102868</v>
      </c>
    </row>
    <row r="6979" spans="1:28" x14ac:dyDescent="0.25">
      <c r="A6979" s="2">
        <f t="shared" si="2070"/>
        <v>5</v>
      </c>
      <c r="B6979" s="16">
        <f ca="1">VLOOKUP(A6979,PERIODS!$O$4:$P$33,2,FALSE)</f>
        <v>3.3000000000000002E-2</v>
      </c>
      <c r="C6979" s="15"/>
      <c r="D6979" s="18">
        <v>5000</v>
      </c>
      <c r="E6979" s="34">
        <f t="shared" ca="1" si="2071"/>
        <v>12051.882293458535</v>
      </c>
      <c r="F6979" s="34">
        <f t="shared" ca="1" si="2072"/>
        <v>3300</v>
      </c>
      <c r="G6979" s="69">
        <f t="shared" ca="1" si="2058"/>
        <v>0</v>
      </c>
      <c r="H6979" s="34">
        <f t="shared" ca="1" si="2059"/>
        <v>521.41388554869445</v>
      </c>
      <c r="I6979" s="34">
        <f t="shared" ca="1" si="2060"/>
        <v>3821.4138855486945</v>
      </c>
      <c r="J6979" s="18">
        <f ca="1">SUM(INDIRECT(ADDRESS(ROW(F6979),COLUMN(F6979),4)):INDIRECT(ADDRESS(ROW(F6979)+N$5-1,COLUMN(F6979),4)))</f>
        <v>23100</v>
      </c>
      <c r="K6979" s="18">
        <f t="shared" ca="1" si="2061"/>
        <v>16350</v>
      </c>
      <c r="L6979" s="18">
        <f t="shared" ca="1" si="2073"/>
        <v>0</v>
      </c>
      <c r="M6979" s="18">
        <f t="shared" ca="1" si="2057"/>
        <v>0</v>
      </c>
      <c r="N6979" s="34">
        <f t="shared" ca="1" si="2062"/>
        <v>8230.4684079098406</v>
      </c>
      <c r="P6979" s="18">
        <f t="shared" ca="1" si="2074"/>
        <v>521.41388554869445</v>
      </c>
      <c r="Q6979" s="47">
        <f ca="1">SUM(L$15:L6979)-SUM(M$15:M6979)</f>
        <v>16350</v>
      </c>
      <c r="R6979" s="47" t="str">
        <f t="shared" ca="1" si="2075"/>
        <v>M6982</v>
      </c>
      <c r="S6979" s="40">
        <f t="shared" ca="1" si="2063"/>
        <v>0</v>
      </c>
      <c r="T6979" s="46">
        <f t="shared" ca="1" si="2064"/>
        <v>14</v>
      </c>
      <c r="X6979" s="74">
        <f t="shared" ca="1" si="2065"/>
        <v>0.5214138855486945</v>
      </c>
      <c r="Y6979" s="75">
        <f t="shared" ca="1" si="2066"/>
        <v>0.5214138855486945</v>
      </c>
      <c r="Z6979" s="74">
        <f t="shared" ca="1" si="2067"/>
        <v>1.684407526325423</v>
      </c>
      <c r="AA6979" s="76">
        <f t="shared" ca="1" si="2068"/>
        <v>521.41388554869445</v>
      </c>
      <c r="AB6979" s="76">
        <f t="shared" ca="1" si="2069"/>
        <v>1684.4075263254231</v>
      </c>
    </row>
    <row r="6980" spans="1:28" x14ac:dyDescent="0.25">
      <c r="A6980" s="2">
        <f t="shared" si="2070"/>
        <v>6</v>
      </c>
      <c r="B6980" s="16">
        <f ca="1">VLOOKUP(A6980,PERIODS!$O$4:$P$33,2,FALSE)</f>
        <v>3.3000000000000002E-2</v>
      </c>
      <c r="C6980" s="15"/>
      <c r="D6980" s="18">
        <v>5000</v>
      </c>
      <c r="E6980" s="34">
        <f t="shared" ca="1" si="2071"/>
        <v>8230.4684079098406</v>
      </c>
      <c r="F6980" s="34">
        <f t="shared" ca="1" si="2072"/>
        <v>3300</v>
      </c>
      <c r="G6980" s="69">
        <f t="shared" ca="1" si="2058"/>
        <v>0</v>
      </c>
      <c r="H6980" s="34">
        <f t="shared" ca="1" si="2059"/>
        <v>1800.8946503460734</v>
      </c>
      <c r="I6980" s="34">
        <f t="shared" ca="1" si="2060"/>
        <v>5100.8946503460738</v>
      </c>
      <c r="J6980" s="18">
        <f ca="1">SUM(INDIRECT(ADDRESS(ROW(F6980),COLUMN(F6980),4)):INDIRECT(ADDRESS(ROW(F6980)+N$5-1,COLUMN(F6980),4)))</f>
        <v>23100</v>
      </c>
      <c r="K6980" s="18">
        <f t="shared" ca="1" si="2061"/>
        <v>0</v>
      </c>
      <c r="L6980" s="18">
        <f t="shared" ca="1" si="2073"/>
        <v>0</v>
      </c>
      <c r="M6980" s="18">
        <f t="shared" ca="1" si="2057"/>
        <v>16350</v>
      </c>
      <c r="N6980" s="34">
        <f t="shared" ca="1" si="2062"/>
        <v>19479.573757563769</v>
      </c>
      <c r="P6980" s="18">
        <f t="shared" ca="1" si="2074"/>
        <v>1800.8946503460734</v>
      </c>
      <c r="Q6980" s="47">
        <f ca="1">SUM(L$15:L6980)-SUM(M$15:M6980)</f>
        <v>0</v>
      </c>
      <c r="R6980" s="47" t="str">
        <f t="shared" ca="1" si="2075"/>
        <v>M6983</v>
      </c>
      <c r="S6980" s="40">
        <f t="shared" ca="1" si="2063"/>
        <v>0</v>
      </c>
      <c r="T6980" s="46">
        <f t="shared" ca="1" si="2064"/>
        <v>29</v>
      </c>
      <c r="X6980" s="74">
        <f t="shared" ca="1" si="2065"/>
        <v>1.8008946503460734</v>
      </c>
      <c r="Y6980" s="75">
        <f t="shared" ca="1" si="2066"/>
        <v>1.8008946503460734</v>
      </c>
      <c r="Z6980" s="74">
        <f t="shared" ca="1" si="2067"/>
        <v>6.0550622053993912</v>
      </c>
      <c r="AA6980" s="76">
        <f t="shared" ca="1" si="2068"/>
        <v>1800.8946503460734</v>
      </c>
      <c r="AB6980" s="76">
        <f t="shared" ca="1" si="2069"/>
        <v>6055.0622053993911</v>
      </c>
    </row>
    <row r="6981" spans="1:28" x14ac:dyDescent="0.25">
      <c r="A6981" s="2">
        <f t="shared" si="2070"/>
        <v>7</v>
      </c>
      <c r="B6981" s="16">
        <f ca="1">VLOOKUP(A6981,PERIODS!$O$4:$P$33,2,FALSE)</f>
        <v>3.3000000000000002E-2</v>
      </c>
      <c r="C6981" s="15"/>
      <c r="D6981" s="18">
        <v>5000</v>
      </c>
      <c r="E6981" s="34">
        <f t="shared" ca="1" si="2071"/>
        <v>19479.573757563769</v>
      </c>
      <c r="F6981" s="34">
        <f t="shared" ca="1" si="2072"/>
        <v>3300</v>
      </c>
      <c r="G6981" s="69">
        <f t="shared" ca="1" si="2058"/>
        <v>0</v>
      </c>
      <c r="H6981" s="34">
        <f t="shared" ca="1" si="2059"/>
        <v>-499.50854704551148</v>
      </c>
      <c r="I6981" s="34">
        <f t="shared" ca="1" si="2060"/>
        <v>2800.4914529544885</v>
      </c>
      <c r="J6981" s="18">
        <f ca="1">SUM(INDIRECT(ADDRESS(ROW(F6981),COLUMN(F6981),4)):INDIRECT(ADDRESS(ROW(F6981)+N$5-1,COLUMN(F6981),4)))</f>
        <v>23100</v>
      </c>
      <c r="K6981" s="18">
        <f t="shared" ca="1" si="2061"/>
        <v>16350</v>
      </c>
      <c r="L6981" s="18">
        <f t="shared" ca="1" si="2073"/>
        <v>16350</v>
      </c>
      <c r="M6981" s="18">
        <f t="shared" ca="1" si="2057"/>
        <v>0</v>
      </c>
      <c r="N6981" s="34">
        <f t="shared" ca="1" si="2062"/>
        <v>16679.082304609281</v>
      </c>
      <c r="P6981" s="18">
        <f t="shared" ca="1" si="2074"/>
        <v>499.50854704551148</v>
      </c>
      <c r="Q6981" s="47">
        <f ca="1">SUM(L$15:L6981)-SUM(M$15:M6981)</f>
        <v>16350</v>
      </c>
      <c r="R6981" s="47" t="str">
        <f t="shared" ca="1" si="2075"/>
        <v>M6984</v>
      </c>
      <c r="S6981" s="40">
        <f t="shared" ca="1" si="2063"/>
        <v>0</v>
      </c>
      <c r="T6981" s="46">
        <f t="shared" ca="1" si="2064"/>
        <v>47</v>
      </c>
      <c r="X6981" s="74">
        <f t="shared" ca="1" si="2065"/>
        <v>-0.49950854704551145</v>
      </c>
      <c r="Y6981" s="75">
        <f t="shared" ca="1" si="2066"/>
        <v>-0.49950854704551145</v>
      </c>
      <c r="Z6981" s="74">
        <f t="shared" ca="1" si="2067"/>
        <v>0.6068288142558016</v>
      </c>
      <c r="AA6981" s="76">
        <f t="shared" ca="1" si="2068"/>
        <v>-499.50854704551148</v>
      </c>
      <c r="AB6981" s="76">
        <f t="shared" ca="1" si="2069"/>
        <v>606.8288142558016</v>
      </c>
    </row>
    <row r="6982" spans="1:28" x14ac:dyDescent="0.25">
      <c r="A6982" s="2">
        <f t="shared" si="2070"/>
        <v>8</v>
      </c>
      <c r="B6982" s="16">
        <f ca="1">VLOOKUP(A6982,PERIODS!$O$4:$P$33,2,FALSE)</f>
        <v>3.3000000000000002E-2</v>
      </c>
      <c r="C6982" s="15"/>
      <c r="D6982" s="18">
        <v>5000</v>
      </c>
      <c r="E6982" s="34">
        <f t="shared" ca="1" si="2071"/>
        <v>16679.082304609281</v>
      </c>
      <c r="F6982" s="34">
        <f t="shared" ca="1" si="2072"/>
        <v>3300</v>
      </c>
      <c r="G6982" s="69">
        <f t="shared" ca="1" si="2058"/>
        <v>0</v>
      </c>
      <c r="H6982" s="34">
        <f t="shared" ca="1" si="2059"/>
        <v>55.162666890773771</v>
      </c>
      <c r="I6982" s="34">
        <f t="shared" ca="1" si="2060"/>
        <v>3355.1626668907738</v>
      </c>
      <c r="J6982" s="18">
        <f ca="1">SUM(INDIRECT(ADDRESS(ROW(F6982),COLUMN(F6982),4)):INDIRECT(ADDRESS(ROW(F6982)+N$5-1,COLUMN(F6982),4)))</f>
        <v>23100</v>
      </c>
      <c r="K6982" s="18">
        <f t="shared" ca="1" si="2061"/>
        <v>16350</v>
      </c>
      <c r="L6982" s="18">
        <f t="shared" ca="1" si="2073"/>
        <v>0</v>
      </c>
      <c r="M6982" s="18">
        <f t="shared" ca="1" si="2057"/>
        <v>0</v>
      </c>
      <c r="N6982" s="34">
        <f t="shared" ca="1" si="2062"/>
        <v>13323.919637718507</v>
      </c>
      <c r="P6982" s="18">
        <f t="shared" ca="1" si="2074"/>
        <v>55.162666890773771</v>
      </c>
      <c r="Q6982" s="47">
        <f ca="1">SUM(L$15:L6982)-SUM(M$15:M6982)</f>
        <v>16350</v>
      </c>
      <c r="R6982" s="47" t="str">
        <f t="shared" ca="1" si="2075"/>
        <v>M6985</v>
      </c>
      <c r="S6982" s="40">
        <f t="shared" ca="1" si="2063"/>
        <v>0</v>
      </c>
      <c r="T6982" s="46">
        <f t="shared" ca="1" si="2064"/>
        <v>54</v>
      </c>
      <c r="X6982" s="74">
        <f t="shared" ca="1" si="2065"/>
        <v>5.5162666890773773E-2</v>
      </c>
      <c r="Y6982" s="75">
        <f t="shared" ca="1" si="2066"/>
        <v>5.5162666890773773E-2</v>
      </c>
      <c r="Z6982" s="74">
        <f t="shared" ca="1" si="2067"/>
        <v>1.0567124928313234</v>
      </c>
      <c r="AA6982" s="76">
        <f t="shared" ca="1" si="2068"/>
        <v>55.162666890773771</v>
      </c>
      <c r="AB6982" s="76">
        <f t="shared" ca="1" si="2069"/>
        <v>1056.7124928313233</v>
      </c>
    </row>
    <row r="6983" spans="1:28" x14ac:dyDescent="0.25">
      <c r="A6983" s="2">
        <f t="shared" si="2070"/>
        <v>9</v>
      </c>
      <c r="B6983" s="16">
        <f ca="1">VLOOKUP(A6983,PERIODS!$O$4:$P$33,2,FALSE)</f>
        <v>3.3000000000000002E-2</v>
      </c>
      <c r="C6983" s="15"/>
      <c r="D6983" s="18">
        <v>5000</v>
      </c>
      <c r="E6983" s="34">
        <f t="shared" ca="1" si="2071"/>
        <v>13323.919637718507</v>
      </c>
      <c r="F6983" s="34">
        <f t="shared" ca="1" si="2072"/>
        <v>3300</v>
      </c>
      <c r="G6983" s="69">
        <f t="shared" ca="1" si="2058"/>
        <v>0</v>
      </c>
      <c r="H6983" s="34">
        <f t="shared" ca="1" si="2059"/>
        <v>1304.4002838150229</v>
      </c>
      <c r="I6983" s="34">
        <f t="shared" ca="1" si="2060"/>
        <v>4604.4002838150227</v>
      </c>
      <c r="J6983" s="18">
        <f ca="1">SUM(INDIRECT(ADDRESS(ROW(F6983),COLUMN(F6983),4)):INDIRECT(ADDRESS(ROW(F6983)+N$5-1,COLUMN(F6983),4)))</f>
        <v>23100</v>
      </c>
      <c r="K6983" s="18">
        <f t="shared" ca="1" si="2061"/>
        <v>16350</v>
      </c>
      <c r="L6983" s="18">
        <f t="shared" ca="1" si="2073"/>
        <v>0</v>
      </c>
      <c r="M6983" s="18">
        <f t="shared" ca="1" si="2057"/>
        <v>0</v>
      </c>
      <c r="N6983" s="34">
        <f t="shared" ca="1" si="2062"/>
        <v>8719.5193539034844</v>
      </c>
      <c r="P6983" s="18">
        <f t="shared" ca="1" si="2074"/>
        <v>1304.4002838150229</v>
      </c>
      <c r="Q6983" s="47">
        <f ca="1">SUM(L$15:L6983)-SUM(M$15:M6983)</f>
        <v>16350</v>
      </c>
      <c r="R6983" s="47" t="str">
        <f t="shared" ca="1" si="2075"/>
        <v>M6986</v>
      </c>
      <c r="S6983" s="40">
        <f t="shared" ca="1" si="2063"/>
        <v>0</v>
      </c>
      <c r="T6983" s="46">
        <f t="shared" ca="1" si="2064"/>
        <v>69</v>
      </c>
      <c r="X6983" s="74">
        <f t="shared" ca="1" si="2065"/>
        <v>1.3044002838150228</v>
      </c>
      <c r="Y6983" s="75">
        <f t="shared" ca="1" si="2066"/>
        <v>1.3044002838150228</v>
      </c>
      <c r="Z6983" s="74">
        <f t="shared" ca="1" si="2067"/>
        <v>3.6854781898940217</v>
      </c>
      <c r="AA6983" s="76">
        <f t="shared" ca="1" si="2068"/>
        <v>1304.4002838150229</v>
      </c>
      <c r="AB6983" s="76">
        <f t="shared" ca="1" si="2069"/>
        <v>3685.4781898940219</v>
      </c>
    </row>
    <row r="6984" spans="1:28" x14ac:dyDescent="0.25">
      <c r="A6984" s="2">
        <f t="shared" si="2070"/>
        <v>10</v>
      </c>
      <c r="B6984" s="16">
        <f ca="1">VLOOKUP(A6984,PERIODS!$O$4:$P$33,2,FALSE)</f>
        <v>3.3000000000000002E-2</v>
      </c>
      <c r="C6984" s="15"/>
      <c r="D6984" s="18">
        <v>5000</v>
      </c>
      <c r="E6984" s="34">
        <f t="shared" ca="1" si="2071"/>
        <v>8719.5193539034844</v>
      </c>
      <c r="F6984" s="34">
        <f t="shared" ca="1" si="2072"/>
        <v>3300</v>
      </c>
      <c r="G6984" s="69">
        <f t="shared" ca="1" si="2058"/>
        <v>0</v>
      </c>
      <c r="H6984" s="34">
        <f t="shared" ca="1" si="2059"/>
        <v>548.16825086968015</v>
      </c>
      <c r="I6984" s="34">
        <f t="shared" ca="1" si="2060"/>
        <v>3848.1682508696804</v>
      </c>
      <c r="J6984" s="18">
        <f ca="1">SUM(INDIRECT(ADDRESS(ROW(F6984),COLUMN(F6984),4)):INDIRECT(ADDRESS(ROW(F6984)+N$5-1,COLUMN(F6984),4)))</f>
        <v>23100</v>
      </c>
      <c r="K6984" s="18">
        <f t="shared" ca="1" si="2061"/>
        <v>0</v>
      </c>
      <c r="L6984" s="18">
        <f t="shared" ca="1" si="2073"/>
        <v>0</v>
      </c>
      <c r="M6984" s="18">
        <f t="shared" ca="1" si="2057"/>
        <v>16350</v>
      </c>
      <c r="N6984" s="34">
        <f t="shared" ca="1" si="2062"/>
        <v>21221.351103033805</v>
      </c>
      <c r="P6984" s="18">
        <f t="shared" ca="1" si="2074"/>
        <v>548.16825086968015</v>
      </c>
      <c r="Q6984" s="47">
        <f ca="1">SUM(L$15:L6984)-SUM(M$15:M6984)</f>
        <v>0</v>
      </c>
      <c r="R6984" s="47" t="str">
        <f t="shared" ca="1" si="2075"/>
        <v>M6987</v>
      </c>
      <c r="S6984" s="40">
        <f t="shared" ca="1" si="2063"/>
        <v>0</v>
      </c>
      <c r="T6984" s="46">
        <f t="shared" ca="1" si="2064"/>
        <v>31</v>
      </c>
      <c r="X6984" s="74">
        <f t="shared" ca="1" si="2065"/>
        <v>0.54816825086968013</v>
      </c>
      <c r="Y6984" s="75">
        <f t="shared" ca="1" si="2066"/>
        <v>0.54816825086968013</v>
      </c>
      <c r="Z6984" s="74">
        <f t="shared" ca="1" si="2067"/>
        <v>1.7300810391808055</v>
      </c>
      <c r="AA6984" s="76">
        <f t="shared" ca="1" si="2068"/>
        <v>548.16825086968015</v>
      </c>
      <c r="AB6984" s="76">
        <f t="shared" ca="1" si="2069"/>
        <v>1730.0810391808054</v>
      </c>
    </row>
    <row r="6985" spans="1:28" x14ac:dyDescent="0.25">
      <c r="A6985" s="2">
        <f t="shared" si="2070"/>
        <v>11</v>
      </c>
      <c r="B6985" s="16">
        <f ca="1">VLOOKUP(A6985,PERIODS!$O$4:$P$33,2,FALSE)</f>
        <v>3.3000000000000002E-2</v>
      </c>
      <c r="C6985" s="15"/>
      <c r="D6985" s="18">
        <v>5000</v>
      </c>
      <c r="E6985" s="34">
        <f t="shared" ca="1" si="2071"/>
        <v>21221.351103033805</v>
      </c>
      <c r="F6985" s="34">
        <f t="shared" ca="1" si="2072"/>
        <v>3300</v>
      </c>
      <c r="G6985" s="69">
        <f t="shared" ca="1" si="2058"/>
        <v>0</v>
      </c>
      <c r="H6985" s="34">
        <f t="shared" ca="1" si="2059"/>
        <v>1959.9639845400536</v>
      </c>
      <c r="I6985" s="34">
        <f t="shared" ca="1" si="2060"/>
        <v>5259.9639845400534</v>
      </c>
      <c r="J6985" s="18">
        <f ca="1">SUM(INDIRECT(ADDRESS(ROW(F6985),COLUMN(F6985),4)):INDIRECT(ADDRESS(ROW(F6985)+N$5-1,COLUMN(F6985),4)))</f>
        <v>23300</v>
      </c>
      <c r="K6985" s="18">
        <f t="shared" ca="1" si="2061"/>
        <v>16350</v>
      </c>
      <c r="L6985" s="18">
        <f t="shared" ca="1" si="2073"/>
        <v>16350</v>
      </c>
      <c r="M6985" s="18">
        <f t="shared" ca="1" si="2057"/>
        <v>0</v>
      </c>
      <c r="N6985" s="34">
        <f t="shared" ca="1" si="2062"/>
        <v>15961.387118493752</v>
      </c>
      <c r="P6985" s="18">
        <f t="shared" ca="1" si="2074"/>
        <v>1959.9639845400536</v>
      </c>
      <c r="Q6985" s="47">
        <f ca="1">SUM(L$15:L6985)-SUM(M$15:M6985)</f>
        <v>16350</v>
      </c>
      <c r="R6985" s="47" t="str">
        <f t="shared" ca="1" si="2075"/>
        <v>M6988</v>
      </c>
      <c r="S6985" s="40">
        <f t="shared" ca="1" si="2063"/>
        <v>0</v>
      </c>
      <c r="T6985" s="46">
        <f t="shared" ca="1" si="2064"/>
        <v>49</v>
      </c>
      <c r="X6985" s="74">
        <f t="shared" ca="1" si="2065"/>
        <v>2.3341961574696319</v>
      </c>
      <c r="Y6985" s="75">
        <f t="shared" ca="1" si="2066"/>
        <v>1.9599639845400536</v>
      </c>
      <c r="Z6985" s="74">
        <f t="shared" ca="1" si="2067"/>
        <v>7.0990713842313315</v>
      </c>
      <c r="AA6985" s="76">
        <f t="shared" ca="1" si="2068"/>
        <v>1959.9639845400536</v>
      </c>
      <c r="AB6985" s="76">
        <f t="shared" ca="1" si="2069"/>
        <v>7099.0713842313316</v>
      </c>
    </row>
    <row r="6986" spans="1:28" x14ac:dyDescent="0.25">
      <c r="A6986" s="2">
        <f t="shared" si="2070"/>
        <v>12</v>
      </c>
      <c r="B6986" s="16">
        <f ca="1">VLOOKUP(A6986,PERIODS!$O$4:$P$33,2,FALSE)</f>
        <v>3.3000000000000002E-2</v>
      </c>
      <c r="C6986" s="15"/>
      <c r="D6986" s="18">
        <v>5000</v>
      </c>
      <c r="E6986" s="34">
        <f t="shared" ca="1" si="2071"/>
        <v>15961.387118493752</v>
      </c>
      <c r="F6986" s="34">
        <f t="shared" ca="1" si="2072"/>
        <v>3300</v>
      </c>
      <c r="G6986" s="69">
        <f t="shared" ca="1" si="2058"/>
        <v>0</v>
      </c>
      <c r="H6986" s="34">
        <f t="shared" ca="1" si="2059"/>
        <v>1477.2436594878645</v>
      </c>
      <c r="I6986" s="34">
        <f t="shared" ca="1" si="2060"/>
        <v>4777.2436594878645</v>
      </c>
      <c r="J6986" s="18">
        <f ca="1">SUM(INDIRECT(ADDRESS(ROW(F6986),COLUMN(F6986),4)):INDIRECT(ADDRESS(ROW(F6986)+N$5-1,COLUMN(F6986),4)))</f>
        <v>23500</v>
      </c>
      <c r="K6986" s="18">
        <f t="shared" ca="1" si="2061"/>
        <v>16350</v>
      </c>
      <c r="L6986" s="18">
        <f t="shared" ca="1" si="2073"/>
        <v>0</v>
      </c>
      <c r="M6986" s="18">
        <f t="shared" ca="1" si="2057"/>
        <v>0</v>
      </c>
      <c r="N6986" s="34">
        <f t="shared" ca="1" si="2062"/>
        <v>11184.143459005889</v>
      </c>
      <c r="P6986" s="18">
        <f t="shared" ca="1" si="2074"/>
        <v>1477.2436594878645</v>
      </c>
      <c r="Q6986" s="47">
        <f ca="1">SUM(L$15:L6986)-SUM(M$15:M6986)</f>
        <v>16350</v>
      </c>
      <c r="R6986" s="47" t="str">
        <f t="shared" ca="1" si="2075"/>
        <v>M6989</v>
      </c>
      <c r="S6986" s="40">
        <f t="shared" ca="1" si="2063"/>
        <v>0</v>
      </c>
      <c r="T6986" s="46">
        <f t="shared" ca="1" si="2064"/>
        <v>30</v>
      </c>
      <c r="X6986" s="74">
        <f t="shared" ca="1" si="2065"/>
        <v>1.4772436594878646</v>
      </c>
      <c r="Y6986" s="75">
        <f t="shared" ca="1" si="2066"/>
        <v>1.4772436594878646</v>
      </c>
      <c r="Z6986" s="74">
        <f t="shared" ca="1" si="2067"/>
        <v>4.3808538989605887</v>
      </c>
      <c r="AA6986" s="76">
        <f t="shared" ca="1" si="2068"/>
        <v>1477.2436594878645</v>
      </c>
      <c r="AB6986" s="76">
        <f t="shared" ca="1" si="2069"/>
        <v>4380.8538989605886</v>
      </c>
    </row>
    <row r="6987" spans="1:28" x14ac:dyDescent="0.25">
      <c r="A6987" s="2">
        <f t="shared" si="2070"/>
        <v>13</v>
      </c>
      <c r="B6987" s="16">
        <f ca="1">VLOOKUP(A6987,PERIODS!$O$4:$P$33,2,FALSE)</f>
        <v>3.3000000000000002E-2</v>
      </c>
      <c r="C6987" s="15"/>
      <c r="D6987" s="18">
        <v>5000</v>
      </c>
      <c r="E6987" s="34">
        <f t="shared" ca="1" si="2071"/>
        <v>11184.143459005889</v>
      </c>
      <c r="F6987" s="34">
        <f t="shared" ca="1" si="2072"/>
        <v>3300</v>
      </c>
      <c r="G6987" s="69">
        <f t="shared" ca="1" si="2058"/>
        <v>0</v>
      </c>
      <c r="H6987" s="34">
        <f t="shared" ca="1" si="2059"/>
        <v>-129.81430828607449</v>
      </c>
      <c r="I6987" s="34">
        <f t="shared" ca="1" si="2060"/>
        <v>3170.1856917139257</v>
      </c>
      <c r="J6987" s="18">
        <f ca="1">SUM(INDIRECT(ADDRESS(ROW(F6987),COLUMN(F6987),4)):INDIRECT(ADDRESS(ROW(F6987)+N$5-1,COLUMN(F6987),4)))</f>
        <v>23700</v>
      </c>
      <c r="K6987" s="18">
        <f t="shared" ca="1" si="2061"/>
        <v>16350</v>
      </c>
      <c r="L6987" s="18">
        <f t="shared" ca="1" si="2073"/>
        <v>0</v>
      </c>
      <c r="M6987" s="18">
        <f t="shared" ca="1" si="2057"/>
        <v>0</v>
      </c>
      <c r="N6987" s="34">
        <f t="shared" ca="1" si="2062"/>
        <v>8013.9577672919631</v>
      </c>
      <c r="P6987" s="18">
        <f t="shared" ca="1" si="2074"/>
        <v>129.81430828607449</v>
      </c>
      <c r="Q6987" s="47">
        <f ca="1">SUM(L$15:L6987)-SUM(M$15:M6987)</f>
        <v>16350</v>
      </c>
      <c r="R6987" s="47" t="str">
        <f t="shared" ca="1" si="2075"/>
        <v>M6990</v>
      </c>
      <c r="S6987" s="40">
        <f t="shared" ca="1" si="2063"/>
        <v>0</v>
      </c>
      <c r="T6987" s="46">
        <f t="shared" ca="1" si="2064"/>
        <v>10</v>
      </c>
      <c r="X6987" s="74">
        <f t="shared" ca="1" si="2065"/>
        <v>-0.12981430828607449</v>
      </c>
      <c r="Y6987" s="75">
        <f t="shared" ca="1" si="2066"/>
        <v>-0.12981430828607449</v>
      </c>
      <c r="Z6987" s="74">
        <f t="shared" ca="1" si="2067"/>
        <v>0.87825850110604164</v>
      </c>
      <c r="AA6987" s="76">
        <f t="shared" ca="1" si="2068"/>
        <v>-129.81430828607449</v>
      </c>
      <c r="AB6987" s="76">
        <f t="shared" ca="1" si="2069"/>
        <v>878.25850110604165</v>
      </c>
    </row>
    <row r="6988" spans="1:28" x14ac:dyDescent="0.25">
      <c r="A6988" s="2">
        <f t="shared" si="2070"/>
        <v>14</v>
      </c>
      <c r="B6988" s="16">
        <f ca="1">VLOOKUP(A6988,PERIODS!$O$4:$P$33,2,FALSE)</f>
        <v>3.3000000000000002E-2</v>
      </c>
      <c r="C6988" s="15"/>
      <c r="D6988" s="18">
        <v>5000</v>
      </c>
      <c r="E6988" s="34">
        <f t="shared" ca="1" si="2071"/>
        <v>8013.9577672919631</v>
      </c>
      <c r="F6988" s="34">
        <f t="shared" ca="1" si="2072"/>
        <v>3300</v>
      </c>
      <c r="G6988" s="69">
        <f t="shared" ca="1" si="2058"/>
        <v>0</v>
      </c>
      <c r="H6988" s="34">
        <f t="shared" ca="1" si="2059"/>
        <v>-1064.7878407557751</v>
      </c>
      <c r="I6988" s="34">
        <f t="shared" ca="1" si="2060"/>
        <v>2235.2121592442249</v>
      </c>
      <c r="J6988" s="18">
        <f ca="1">SUM(INDIRECT(ADDRESS(ROW(F6988),COLUMN(F6988),4)):INDIRECT(ADDRESS(ROW(F6988)+N$5-1,COLUMN(F6988),4)))</f>
        <v>23900</v>
      </c>
      <c r="K6988" s="18">
        <f t="shared" ca="1" si="2061"/>
        <v>0</v>
      </c>
      <c r="L6988" s="18">
        <f t="shared" ca="1" si="2073"/>
        <v>0</v>
      </c>
      <c r="M6988" s="18">
        <f t="shared" ca="1" si="2057"/>
        <v>16350</v>
      </c>
      <c r="N6988" s="34">
        <f t="shared" ca="1" si="2062"/>
        <v>22128.745608047739</v>
      </c>
      <c r="P6988" s="18">
        <f t="shared" ca="1" si="2074"/>
        <v>1064.7878407557751</v>
      </c>
      <c r="Q6988" s="47">
        <f ca="1">SUM(L$15:L6988)-SUM(M$15:M6988)</f>
        <v>0</v>
      </c>
      <c r="R6988" s="47" t="str">
        <f t="shared" ca="1" si="2075"/>
        <v>M6991</v>
      </c>
      <c r="S6988" s="40">
        <f t="shared" ca="1" si="2063"/>
        <v>0</v>
      </c>
      <c r="T6988" s="46">
        <f t="shared" ca="1" si="2064"/>
        <v>70</v>
      </c>
      <c r="X6988" s="74">
        <f t="shared" ca="1" si="2065"/>
        <v>-1.0647878407557752</v>
      </c>
      <c r="Y6988" s="75">
        <f t="shared" ca="1" si="2066"/>
        <v>-1.0647878407557752</v>
      </c>
      <c r="Z6988" s="74">
        <f t="shared" ca="1" si="2067"/>
        <v>0.34480099972726619</v>
      </c>
      <c r="AA6988" s="76">
        <f t="shared" ca="1" si="2068"/>
        <v>-1064.7878407557751</v>
      </c>
      <c r="AB6988" s="76">
        <f t="shared" ca="1" si="2069"/>
        <v>344.80099972726617</v>
      </c>
    </row>
    <row r="6989" spans="1:28" x14ac:dyDescent="0.25">
      <c r="A6989" s="2">
        <f t="shared" si="2070"/>
        <v>15</v>
      </c>
      <c r="B6989" s="16">
        <f ca="1">VLOOKUP(A6989,PERIODS!$O$4:$P$33,2,FALSE)</f>
        <v>3.3000000000000002E-2</v>
      </c>
      <c r="C6989" s="15"/>
      <c r="D6989" s="18">
        <v>5000</v>
      </c>
      <c r="E6989" s="34">
        <f t="shared" ca="1" si="2071"/>
        <v>22128.745608047739</v>
      </c>
      <c r="F6989" s="34">
        <f t="shared" ca="1" si="2072"/>
        <v>3300</v>
      </c>
      <c r="G6989" s="69">
        <f t="shared" ca="1" si="2058"/>
        <v>0</v>
      </c>
      <c r="H6989" s="34">
        <f t="shared" ca="1" si="2059"/>
        <v>429.21440470153436</v>
      </c>
      <c r="I6989" s="34">
        <f t="shared" ca="1" si="2060"/>
        <v>3729.2144047015345</v>
      </c>
      <c r="J6989" s="18">
        <f ca="1">SUM(INDIRECT(ADDRESS(ROW(F6989),COLUMN(F6989),4)):INDIRECT(ADDRESS(ROW(F6989)+N$5-1,COLUMN(F6989),4)))</f>
        <v>24100</v>
      </c>
      <c r="K6989" s="18">
        <f t="shared" ca="1" si="2061"/>
        <v>16350</v>
      </c>
      <c r="L6989" s="18">
        <f t="shared" ca="1" si="2073"/>
        <v>16350</v>
      </c>
      <c r="M6989" s="18">
        <f t="shared" ca="1" si="2057"/>
        <v>0</v>
      </c>
      <c r="N6989" s="34">
        <f t="shared" ca="1" si="2062"/>
        <v>18399.531203346203</v>
      </c>
      <c r="P6989" s="18">
        <f t="shared" ca="1" si="2074"/>
        <v>429.21440470153436</v>
      </c>
      <c r="Q6989" s="47">
        <f ca="1">SUM(L$15:L6989)-SUM(M$15:M6989)</f>
        <v>16350</v>
      </c>
      <c r="R6989" s="47" t="str">
        <f t="shared" ca="1" si="2075"/>
        <v>M6992</v>
      </c>
      <c r="S6989" s="40">
        <f t="shared" ca="1" si="2063"/>
        <v>0</v>
      </c>
      <c r="T6989" s="46">
        <f t="shared" ca="1" si="2064"/>
        <v>55</v>
      </c>
      <c r="X6989" s="74">
        <f t="shared" ca="1" si="2065"/>
        <v>0.42921440470153438</v>
      </c>
      <c r="Y6989" s="75">
        <f t="shared" ca="1" si="2066"/>
        <v>0.42921440470153438</v>
      </c>
      <c r="Z6989" s="74">
        <f t="shared" ca="1" si="2067"/>
        <v>1.5360503355079611</v>
      </c>
      <c r="AA6989" s="76">
        <f t="shared" ca="1" si="2068"/>
        <v>429.21440470153436</v>
      </c>
      <c r="AB6989" s="76">
        <f t="shared" ca="1" si="2069"/>
        <v>1536.0503355079611</v>
      </c>
    </row>
    <row r="6990" spans="1:28" x14ac:dyDescent="0.25">
      <c r="A6990" s="2">
        <f t="shared" si="2070"/>
        <v>16</v>
      </c>
      <c r="B6990" s="16">
        <f ca="1">VLOOKUP(A6990,PERIODS!$O$4:$P$33,2,FALSE)</f>
        <v>3.3000000000000002E-2</v>
      </c>
      <c r="C6990" s="15"/>
      <c r="D6990" s="18">
        <v>5000</v>
      </c>
      <c r="E6990" s="34">
        <f t="shared" ca="1" si="2071"/>
        <v>18399.531203346203</v>
      </c>
      <c r="F6990" s="34">
        <f t="shared" ca="1" si="2072"/>
        <v>3300</v>
      </c>
      <c r="G6990" s="69">
        <f t="shared" ca="1" si="2058"/>
        <v>0</v>
      </c>
      <c r="H6990" s="34">
        <f t="shared" ca="1" si="2059"/>
        <v>-1033.599473987161</v>
      </c>
      <c r="I6990" s="34">
        <f t="shared" ca="1" si="2060"/>
        <v>2266.4005260128388</v>
      </c>
      <c r="J6990" s="18">
        <f ca="1">SUM(INDIRECT(ADDRESS(ROW(F6990),COLUMN(F6990),4)):INDIRECT(ADDRESS(ROW(F6990)+N$5-1,COLUMN(F6990),4)))</f>
        <v>24300</v>
      </c>
      <c r="K6990" s="18">
        <f t="shared" ca="1" si="2061"/>
        <v>16350</v>
      </c>
      <c r="L6990" s="18">
        <f t="shared" ca="1" si="2073"/>
        <v>0</v>
      </c>
      <c r="M6990" s="18">
        <f t="shared" ca="1" si="2057"/>
        <v>0</v>
      </c>
      <c r="N6990" s="34">
        <f t="shared" ca="1" si="2062"/>
        <v>16133.130677333364</v>
      </c>
      <c r="P6990" s="18">
        <f t="shared" ca="1" si="2074"/>
        <v>1033.599473987161</v>
      </c>
      <c r="Q6990" s="47">
        <f ca="1">SUM(L$15:L6990)-SUM(M$15:M6990)</f>
        <v>16350</v>
      </c>
      <c r="R6990" s="47" t="str">
        <f t="shared" ca="1" si="2075"/>
        <v>M6993</v>
      </c>
      <c r="S6990" s="40">
        <f t="shared" ca="1" si="2063"/>
        <v>0</v>
      </c>
      <c r="T6990" s="46">
        <f t="shared" ca="1" si="2064"/>
        <v>3</v>
      </c>
      <c r="X6990" s="74">
        <f t="shared" ca="1" si="2065"/>
        <v>-1.033599473987161</v>
      </c>
      <c r="Y6990" s="75">
        <f t="shared" ca="1" si="2066"/>
        <v>-1.033599473987161</v>
      </c>
      <c r="Z6990" s="74">
        <f t="shared" ca="1" si="2067"/>
        <v>0.35572423325807812</v>
      </c>
      <c r="AA6990" s="76">
        <f t="shared" ca="1" si="2068"/>
        <v>-1033.599473987161</v>
      </c>
      <c r="AB6990" s="76">
        <f t="shared" ca="1" si="2069"/>
        <v>355.72423325807813</v>
      </c>
    </row>
    <row r="6991" spans="1:28" x14ac:dyDescent="0.25">
      <c r="A6991" s="2">
        <f t="shared" si="2070"/>
        <v>17</v>
      </c>
      <c r="B6991" s="16">
        <f ca="1">VLOOKUP(A6991,PERIODS!$O$4:$P$33,2,FALSE)</f>
        <v>3.5000000000000003E-2</v>
      </c>
      <c r="C6991" s="15"/>
      <c r="D6991" s="18">
        <v>5000</v>
      </c>
      <c r="E6991" s="34">
        <f t="shared" ca="1" si="2071"/>
        <v>16133.130677333364</v>
      </c>
      <c r="F6991" s="34">
        <f t="shared" ca="1" si="2072"/>
        <v>3500.0000000000005</v>
      </c>
      <c r="G6991" s="69">
        <f t="shared" ca="1" si="2058"/>
        <v>0</v>
      </c>
      <c r="H6991" s="34">
        <f t="shared" ca="1" si="2059"/>
        <v>158.12728038159923</v>
      </c>
      <c r="I6991" s="34">
        <f t="shared" ca="1" si="2060"/>
        <v>3658.1272803815996</v>
      </c>
      <c r="J6991" s="18">
        <f ca="1">SUM(INDIRECT(ADDRESS(ROW(F6991),COLUMN(F6991),4)):INDIRECT(ADDRESS(ROW(F6991)+N$5-1,COLUMN(F6991),4)))</f>
        <v>24500.000000000004</v>
      </c>
      <c r="K6991" s="18">
        <f t="shared" ca="1" si="2061"/>
        <v>16350</v>
      </c>
      <c r="L6991" s="18">
        <f t="shared" ca="1" si="2073"/>
        <v>0</v>
      </c>
      <c r="M6991" s="18">
        <f t="shared" ref="M6991:M7054" ca="1" si="2076">SUMIF($R$15:$R$8014,ADDRESS(ROW(M6991),COLUMN(M6991),4),$L$15:$L$8014)</f>
        <v>0</v>
      </c>
      <c r="N6991" s="34">
        <f t="shared" ca="1" si="2062"/>
        <v>12475.003396951764</v>
      </c>
      <c r="P6991" s="18">
        <f t="shared" ca="1" si="2074"/>
        <v>158.12728038159923</v>
      </c>
      <c r="Q6991" s="47">
        <f ca="1">SUM(L$15:L6991)-SUM(M$15:M6991)</f>
        <v>16350</v>
      </c>
      <c r="R6991" s="47" t="str">
        <f t="shared" ca="1" si="2075"/>
        <v>M6994</v>
      </c>
      <c r="S6991" s="40">
        <f t="shared" ca="1" si="2063"/>
        <v>0</v>
      </c>
      <c r="T6991" s="46">
        <f t="shared" ca="1" si="2064"/>
        <v>30</v>
      </c>
      <c r="X6991" s="74">
        <f t="shared" ca="1" si="2065"/>
        <v>0.15812728038159923</v>
      </c>
      <c r="Y6991" s="75">
        <f t="shared" ca="1" si="2066"/>
        <v>0.15812728038159923</v>
      </c>
      <c r="Z6991" s="74">
        <f t="shared" ca="1" si="2067"/>
        <v>1.1713152706748697</v>
      </c>
      <c r="AA6991" s="76">
        <f t="shared" ca="1" si="2068"/>
        <v>158.12728038159923</v>
      </c>
      <c r="AB6991" s="76">
        <f t="shared" ca="1" si="2069"/>
        <v>1171.3152706748697</v>
      </c>
    </row>
    <row r="6992" spans="1:28" x14ac:dyDescent="0.25">
      <c r="A6992" s="2">
        <f t="shared" si="2070"/>
        <v>18</v>
      </c>
      <c r="B6992" s="16">
        <f ca="1">VLOOKUP(A6992,PERIODS!$O$4:$P$33,2,FALSE)</f>
        <v>3.5000000000000003E-2</v>
      </c>
      <c r="C6992" s="15"/>
      <c r="D6992" s="18">
        <v>5000</v>
      </c>
      <c r="E6992" s="34">
        <f t="shared" ca="1" si="2071"/>
        <v>12475.003396951764</v>
      </c>
      <c r="F6992" s="34">
        <f t="shared" ca="1" si="2072"/>
        <v>3500.0000000000005</v>
      </c>
      <c r="G6992" s="69">
        <f t="shared" ref="G6992:G7055" ca="1" si="2077">((2*RAND()*$F$5)-$F$5)*E6992</f>
        <v>0</v>
      </c>
      <c r="H6992" s="34">
        <f t="shared" ref="H6992:H7055" ca="1" si="2078">IF($S$3="NORM",AA6992,IF($S$3="LOGNORM",AB6992,0))</f>
        <v>1393.9344635715338</v>
      </c>
      <c r="I6992" s="34">
        <f t="shared" ref="I6992:I7055" ca="1" si="2079">IF(F6992+H6992&lt;0,0,F6992+H6992)</f>
        <v>4893.9344635715343</v>
      </c>
      <c r="J6992" s="18">
        <f ca="1">SUM(INDIRECT(ADDRESS(ROW(F6992),COLUMN(F6992),4)):INDIRECT(ADDRESS(ROW(F6992)+N$5-1,COLUMN(F6992),4)))</f>
        <v>24500.000000000004</v>
      </c>
      <c r="K6992" s="18">
        <f t="shared" ref="K6992:K7055" ca="1" si="2080">Q6992</f>
        <v>0</v>
      </c>
      <c r="L6992" s="18">
        <f t="shared" ca="1" si="2073"/>
        <v>0</v>
      </c>
      <c r="M6992" s="18">
        <f t="shared" ca="1" si="2076"/>
        <v>16350</v>
      </c>
      <c r="N6992" s="34">
        <f t="shared" ref="N6992:N7055" ca="1" si="2081">E6992+G6992-I6992+M6992-S6992</f>
        <v>23931.068933380229</v>
      </c>
      <c r="P6992" s="18">
        <f t="shared" ca="1" si="2074"/>
        <v>1393.9344635715338</v>
      </c>
      <c r="Q6992" s="47">
        <f ca="1">SUM(L$15:L6992)-SUM(M$15:M6992)</f>
        <v>0</v>
      </c>
      <c r="R6992" s="47" t="str">
        <f t="shared" ca="1" si="2075"/>
        <v>M6995</v>
      </c>
      <c r="S6992" s="40">
        <f t="shared" ref="S6992:S7055" ca="1" si="2082">IF(T6992&gt;N$6*100,M6992,0)</f>
        <v>0</v>
      </c>
      <c r="T6992" s="46">
        <f t="shared" ref="T6992:T7055" ca="1" si="2083">RANDBETWEEN(0,100)</f>
        <v>17</v>
      </c>
      <c r="X6992" s="74">
        <f t="shared" ref="X6992:X7055" ca="1" si="2084">NORMINV(RAND(),0,1)</f>
        <v>1.3939344635715338</v>
      </c>
      <c r="Y6992" s="75">
        <f t="shared" ref="Y6992:Y7055" ca="1" si="2085">IF(AND(X6992&gt;$F$6,$F$6&gt;0),$F$6,X6992)</f>
        <v>1.3939344635715338</v>
      </c>
      <c r="Z6992" s="74">
        <f t="shared" ref="Z6992:Z7055" ca="1" si="2086">EXP(Y6992)</f>
        <v>4.0306774500140401</v>
      </c>
      <c r="AA6992" s="76">
        <f t="shared" ref="AA6992:AA7055" ca="1" si="2087">$F$3*Y6992</f>
        <v>1393.9344635715338</v>
      </c>
      <c r="AB6992" s="76">
        <f t="shared" ref="AB6992:AB7055" ca="1" si="2088">$F$3*Z6992</f>
        <v>4030.67745001404</v>
      </c>
    </row>
    <row r="6993" spans="1:28" x14ac:dyDescent="0.25">
      <c r="A6993" s="2">
        <f t="shared" ref="A6993:A7056" si="2089">IF(AND(A6992=12,OR(A$14="MS",A$14="M0")),1,IF(AND(A6992=4,OR(A$14="WS",A$14="W0")),1,IF(AND(A6992=30,OR(A$14="DS",A$14="D0")),1,A6992+1)))</f>
        <v>19</v>
      </c>
      <c r="B6993" s="16">
        <f ca="1">VLOOKUP(A6993,PERIODS!$O$4:$P$33,2,FALSE)</f>
        <v>3.5000000000000003E-2</v>
      </c>
      <c r="C6993" s="15"/>
      <c r="D6993" s="18">
        <v>5000</v>
      </c>
      <c r="E6993" s="34">
        <f t="shared" ca="1" si="2071"/>
        <v>23931.068933380229</v>
      </c>
      <c r="F6993" s="34">
        <f t="shared" ca="1" si="2072"/>
        <v>3500.0000000000005</v>
      </c>
      <c r="G6993" s="69">
        <f t="shared" ca="1" si="2077"/>
        <v>0</v>
      </c>
      <c r="H6993" s="34">
        <f t="shared" ca="1" si="2078"/>
        <v>-17.482812280555308</v>
      </c>
      <c r="I6993" s="34">
        <f t="shared" ca="1" si="2079"/>
        <v>3482.5171877194452</v>
      </c>
      <c r="J6993" s="18">
        <f ca="1">SUM(INDIRECT(ADDRESS(ROW(F6993),COLUMN(F6993),4)):INDIRECT(ADDRESS(ROW(F6993)+N$5-1,COLUMN(F6993),4)))</f>
        <v>24500.000000000004</v>
      </c>
      <c r="K6993" s="18">
        <f t="shared" ca="1" si="2080"/>
        <v>16350</v>
      </c>
      <c r="L6993" s="18">
        <f t="shared" ca="1" si="2073"/>
        <v>16350</v>
      </c>
      <c r="M6993" s="18">
        <f t="shared" ca="1" si="2076"/>
        <v>0</v>
      </c>
      <c r="N6993" s="34">
        <f t="shared" ca="1" si="2081"/>
        <v>20448.551745660785</v>
      </c>
      <c r="P6993" s="18">
        <f t="shared" ca="1" si="2074"/>
        <v>17.482812280555308</v>
      </c>
      <c r="Q6993" s="47">
        <f ca="1">SUM(L$15:L6993)-SUM(M$15:M6993)</f>
        <v>16350</v>
      </c>
      <c r="R6993" s="47" t="str">
        <f t="shared" ca="1" si="2075"/>
        <v>M6996</v>
      </c>
      <c r="S6993" s="40">
        <f t="shared" ca="1" si="2082"/>
        <v>0</v>
      </c>
      <c r="T6993" s="46">
        <f t="shared" ca="1" si="2083"/>
        <v>84</v>
      </c>
      <c r="X6993" s="74">
        <f t="shared" ca="1" si="2084"/>
        <v>-1.7482812280555309E-2</v>
      </c>
      <c r="Y6993" s="75">
        <f t="shared" ca="1" si="2085"/>
        <v>-1.7482812280555309E-2</v>
      </c>
      <c r="Z6993" s="74">
        <f t="shared" ca="1" si="2086"/>
        <v>0.98266912536115869</v>
      </c>
      <c r="AA6993" s="76">
        <f t="shared" ca="1" si="2087"/>
        <v>-17.482812280555308</v>
      </c>
      <c r="AB6993" s="76">
        <f t="shared" ca="1" si="2088"/>
        <v>982.66912536115865</v>
      </c>
    </row>
    <row r="6994" spans="1:28" x14ac:dyDescent="0.25">
      <c r="A6994" s="2">
        <f t="shared" si="2089"/>
        <v>20</v>
      </c>
      <c r="B6994" s="16">
        <f ca="1">VLOOKUP(A6994,PERIODS!$O$4:$P$33,2,FALSE)</f>
        <v>3.5000000000000003E-2</v>
      </c>
      <c r="C6994" s="15"/>
      <c r="D6994" s="18">
        <v>5000</v>
      </c>
      <c r="E6994" s="34">
        <f t="shared" ca="1" si="2071"/>
        <v>20448.551745660785</v>
      </c>
      <c r="F6994" s="34">
        <f t="shared" ca="1" si="2072"/>
        <v>3500.0000000000005</v>
      </c>
      <c r="G6994" s="69">
        <f t="shared" ca="1" si="2077"/>
        <v>0</v>
      </c>
      <c r="H6994" s="34">
        <f t="shared" ca="1" si="2078"/>
        <v>976.25787102784989</v>
      </c>
      <c r="I6994" s="34">
        <f t="shared" ca="1" si="2079"/>
        <v>4476.2578710278503</v>
      </c>
      <c r="J6994" s="18">
        <f ca="1">SUM(INDIRECT(ADDRESS(ROW(F6994),COLUMN(F6994),4)):INDIRECT(ADDRESS(ROW(F6994)+N$5-1,COLUMN(F6994),4)))</f>
        <v>24500.000000000004</v>
      </c>
      <c r="K6994" s="18">
        <f t="shared" ca="1" si="2080"/>
        <v>16350</v>
      </c>
      <c r="L6994" s="18">
        <f t="shared" ca="1" si="2073"/>
        <v>0</v>
      </c>
      <c r="M6994" s="18">
        <f t="shared" ca="1" si="2076"/>
        <v>0</v>
      </c>
      <c r="N6994" s="34">
        <f t="shared" ca="1" si="2081"/>
        <v>15972.293874632935</v>
      </c>
      <c r="P6994" s="18">
        <f t="shared" ca="1" si="2074"/>
        <v>976.25787102784989</v>
      </c>
      <c r="Q6994" s="47">
        <f ca="1">SUM(L$15:L6994)-SUM(M$15:M6994)</f>
        <v>16350</v>
      </c>
      <c r="R6994" s="47" t="str">
        <f t="shared" ca="1" si="2075"/>
        <v>M6997</v>
      </c>
      <c r="S6994" s="40">
        <f t="shared" ca="1" si="2082"/>
        <v>0</v>
      </c>
      <c r="T6994" s="46">
        <f t="shared" ca="1" si="2083"/>
        <v>50</v>
      </c>
      <c r="X6994" s="74">
        <f t="shared" ca="1" si="2084"/>
        <v>0.97625787102784989</v>
      </c>
      <c r="Y6994" s="75">
        <f t="shared" ca="1" si="2085"/>
        <v>0.97625787102784989</v>
      </c>
      <c r="Z6994" s="74">
        <f t="shared" ca="1" si="2086"/>
        <v>2.654504135677751</v>
      </c>
      <c r="AA6994" s="76">
        <f t="shared" ca="1" si="2087"/>
        <v>976.25787102784989</v>
      </c>
      <c r="AB6994" s="76">
        <f t="shared" ca="1" si="2088"/>
        <v>2654.504135677751</v>
      </c>
    </row>
    <row r="6995" spans="1:28" x14ac:dyDescent="0.25">
      <c r="A6995" s="2">
        <f t="shared" si="2089"/>
        <v>21</v>
      </c>
      <c r="B6995" s="16">
        <f ca="1">VLOOKUP(A6995,PERIODS!$O$4:$P$33,2,FALSE)</f>
        <v>3.5000000000000003E-2</v>
      </c>
      <c r="C6995" s="15"/>
      <c r="D6995" s="18">
        <v>5000</v>
      </c>
      <c r="E6995" s="34">
        <f t="shared" ca="1" si="2071"/>
        <v>15972.293874632935</v>
      </c>
      <c r="F6995" s="34">
        <f t="shared" ca="1" si="2072"/>
        <v>3500.0000000000005</v>
      </c>
      <c r="G6995" s="69">
        <f t="shared" ca="1" si="2077"/>
        <v>0</v>
      </c>
      <c r="H6995" s="34">
        <f t="shared" ca="1" si="2078"/>
        <v>-104.76323727981304</v>
      </c>
      <c r="I6995" s="34">
        <f t="shared" ca="1" si="2079"/>
        <v>3395.2367627201875</v>
      </c>
      <c r="J6995" s="18">
        <f ca="1">SUM(INDIRECT(ADDRESS(ROW(F6995),COLUMN(F6995),4)):INDIRECT(ADDRESS(ROW(F6995)+N$5-1,COLUMN(F6995),4)))</f>
        <v>24500.000000000004</v>
      </c>
      <c r="K6995" s="18">
        <f t="shared" ca="1" si="2080"/>
        <v>16350</v>
      </c>
      <c r="L6995" s="18">
        <f t="shared" ca="1" si="2073"/>
        <v>0</v>
      </c>
      <c r="M6995" s="18">
        <f t="shared" ca="1" si="2076"/>
        <v>0</v>
      </c>
      <c r="N6995" s="34">
        <f t="shared" ca="1" si="2081"/>
        <v>12577.057111912747</v>
      </c>
      <c r="P6995" s="18">
        <f t="shared" ca="1" si="2074"/>
        <v>104.76323727981304</v>
      </c>
      <c r="Q6995" s="47">
        <f ca="1">SUM(L$15:L6995)-SUM(M$15:M6995)</f>
        <v>16350</v>
      </c>
      <c r="R6995" s="47" t="str">
        <f t="shared" ca="1" si="2075"/>
        <v>M6998</v>
      </c>
      <c r="S6995" s="40">
        <f t="shared" ca="1" si="2082"/>
        <v>0</v>
      </c>
      <c r="T6995" s="46">
        <f t="shared" ca="1" si="2083"/>
        <v>64</v>
      </c>
      <c r="X6995" s="74">
        <f t="shared" ca="1" si="2084"/>
        <v>-0.10476323727981304</v>
      </c>
      <c r="Y6995" s="75">
        <f t="shared" ca="1" si="2085"/>
        <v>-0.10476323727981304</v>
      </c>
      <c r="Z6995" s="74">
        <f t="shared" ca="1" si="2086"/>
        <v>0.90053771110583514</v>
      </c>
      <c r="AA6995" s="76">
        <f t="shared" ca="1" si="2087"/>
        <v>-104.76323727981304</v>
      </c>
      <c r="AB6995" s="76">
        <f t="shared" ca="1" si="2088"/>
        <v>900.53771110583511</v>
      </c>
    </row>
    <row r="6996" spans="1:28" x14ac:dyDescent="0.25">
      <c r="A6996" s="2">
        <f t="shared" si="2089"/>
        <v>22</v>
      </c>
      <c r="B6996" s="16">
        <f ca="1">VLOOKUP(A6996,PERIODS!$O$4:$P$33,2,FALSE)</f>
        <v>3.5000000000000003E-2</v>
      </c>
      <c r="C6996" s="15"/>
      <c r="D6996" s="18">
        <v>5000</v>
      </c>
      <c r="E6996" s="34">
        <f t="shared" ca="1" si="2071"/>
        <v>12577.057111912747</v>
      </c>
      <c r="F6996" s="34">
        <f t="shared" ca="1" si="2072"/>
        <v>3500.0000000000005</v>
      </c>
      <c r="G6996" s="69">
        <f t="shared" ca="1" si="2077"/>
        <v>0</v>
      </c>
      <c r="H6996" s="34">
        <f t="shared" ca="1" si="2078"/>
        <v>-1168.3249857203348</v>
      </c>
      <c r="I6996" s="34">
        <f t="shared" ca="1" si="2079"/>
        <v>2331.6750142796654</v>
      </c>
      <c r="J6996" s="18">
        <f ca="1">SUM(INDIRECT(ADDRESS(ROW(F6996),COLUMN(F6996),4)):INDIRECT(ADDRESS(ROW(F6996)+N$5-1,COLUMN(F6996),4)))</f>
        <v>25000.000000000004</v>
      </c>
      <c r="K6996" s="18">
        <f t="shared" ca="1" si="2080"/>
        <v>0</v>
      </c>
      <c r="L6996" s="18">
        <f t="shared" ca="1" si="2073"/>
        <v>0</v>
      </c>
      <c r="M6996" s="18">
        <f t="shared" ca="1" si="2076"/>
        <v>16350</v>
      </c>
      <c r="N6996" s="34">
        <f t="shared" ca="1" si="2081"/>
        <v>26595.382097633083</v>
      </c>
      <c r="P6996" s="18">
        <f t="shared" ca="1" si="2074"/>
        <v>1168.3249857203348</v>
      </c>
      <c r="Q6996" s="47">
        <f ca="1">SUM(L$15:L6996)-SUM(M$15:M6996)</f>
        <v>0</v>
      </c>
      <c r="R6996" s="47" t="str">
        <f t="shared" ca="1" si="2075"/>
        <v>M6999</v>
      </c>
      <c r="S6996" s="40">
        <f t="shared" ca="1" si="2082"/>
        <v>0</v>
      </c>
      <c r="T6996" s="46">
        <f t="shared" ca="1" si="2083"/>
        <v>12</v>
      </c>
      <c r="X6996" s="74">
        <f t="shared" ca="1" si="2084"/>
        <v>-1.1683249857203348</v>
      </c>
      <c r="Y6996" s="75">
        <f t="shared" ca="1" si="2085"/>
        <v>-1.1683249857203348</v>
      </c>
      <c r="Z6996" s="74">
        <f t="shared" ca="1" si="2086"/>
        <v>0.31088724596128792</v>
      </c>
      <c r="AA6996" s="76">
        <f t="shared" ca="1" si="2087"/>
        <v>-1168.3249857203348</v>
      </c>
      <c r="AB6996" s="76">
        <f t="shared" ca="1" si="2088"/>
        <v>310.88724596128793</v>
      </c>
    </row>
    <row r="6997" spans="1:28" x14ac:dyDescent="0.25">
      <c r="A6997" s="2">
        <f t="shared" si="2089"/>
        <v>23</v>
      </c>
      <c r="B6997" s="16">
        <f ca="1">VLOOKUP(A6997,PERIODS!$O$4:$P$33,2,FALSE)</f>
        <v>3.5000000000000003E-2</v>
      </c>
      <c r="C6997" s="15"/>
      <c r="D6997" s="18">
        <v>5000</v>
      </c>
      <c r="E6997" s="34">
        <f t="shared" ca="1" si="2071"/>
        <v>26595.382097633083</v>
      </c>
      <c r="F6997" s="34">
        <f t="shared" ca="1" si="2072"/>
        <v>3500.0000000000005</v>
      </c>
      <c r="G6997" s="69">
        <f t="shared" ca="1" si="2077"/>
        <v>0</v>
      </c>
      <c r="H6997" s="34">
        <f t="shared" ca="1" si="2078"/>
        <v>467.23991239526714</v>
      </c>
      <c r="I6997" s="34">
        <f t="shared" ca="1" si="2079"/>
        <v>3967.2399123952678</v>
      </c>
      <c r="J6997" s="18">
        <f ca="1">SUM(INDIRECT(ADDRESS(ROW(F6997),COLUMN(F6997),4)):INDIRECT(ADDRESS(ROW(F6997)+N$5-1,COLUMN(F6997),4)))</f>
        <v>25500.000000000004</v>
      </c>
      <c r="K6997" s="18">
        <f t="shared" ca="1" si="2080"/>
        <v>0</v>
      </c>
      <c r="L6997" s="18">
        <f t="shared" ca="1" si="2073"/>
        <v>0</v>
      </c>
      <c r="M6997" s="18">
        <f t="shared" ca="1" si="2076"/>
        <v>0</v>
      </c>
      <c r="N6997" s="34">
        <f t="shared" ca="1" si="2081"/>
        <v>22628.142185237815</v>
      </c>
      <c r="P6997" s="18">
        <f t="shared" ca="1" si="2074"/>
        <v>467.23991239526714</v>
      </c>
      <c r="Q6997" s="47">
        <f ca="1">SUM(L$15:L6997)-SUM(M$15:M6997)</f>
        <v>0</v>
      </c>
      <c r="R6997" s="47" t="str">
        <f t="shared" ca="1" si="2075"/>
        <v>M7000</v>
      </c>
      <c r="S6997" s="40">
        <f t="shared" ca="1" si="2082"/>
        <v>0</v>
      </c>
      <c r="T6997" s="46">
        <f t="shared" ca="1" si="2083"/>
        <v>32</v>
      </c>
      <c r="X6997" s="74">
        <f t="shared" ca="1" si="2084"/>
        <v>0.46723991239526713</v>
      </c>
      <c r="Y6997" s="75">
        <f t="shared" ca="1" si="2085"/>
        <v>0.46723991239526713</v>
      </c>
      <c r="Z6997" s="74">
        <f t="shared" ca="1" si="2086"/>
        <v>1.5955841579185666</v>
      </c>
      <c r="AA6997" s="76">
        <f t="shared" ca="1" si="2087"/>
        <v>467.23991239526714</v>
      </c>
      <c r="AB6997" s="76">
        <f t="shared" ca="1" si="2088"/>
        <v>1595.5841579185665</v>
      </c>
    </row>
    <row r="6998" spans="1:28" x14ac:dyDescent="0.25">
      <c r="A6998" s="2">
        <f t="shared" si="2089"/>
        <v>24</v>
      </c>
      <c r="B6998" s="16">
        <f ca="1">VLOOKUP(A6998,PERIODS!$O$4:$P$33,2,FALSE)</f>
        <v>3.5000000000000003E-2</v>
      </c>
      <c r="C6998" s="15"/>
      <c r="D6998" s="18">
        <v>5000</v>
      </c>
      <c r="E6998" s="34">
        <f t="shared" ca="1" si="2071"/>
        <v>22628.142185237815</v>
      </c>
      <c r="F6998" s="34">
        <f t="shared" ca="1" si="2072"/>
        <v>3500.0000000000005</v>
      </c>
      <c r="G6998" s="69">
        <f t="shared" ca="1" si="2077"/>
        <v>0</v>
      </c>
      <c r="H6998" s="34">
        <f t="shared" ca="1" si="2078"/>
        <v>-231.40724460769005</v>
      </c>
      <c r="I6998" s="34">
        <f t="shared" ca="1" si="2079"/>
        <v>3268.5927553923102</v>
      </c>
      <c r="J6998" s="18">
        <f ca="1">SUM(INDIRECT(ADDRESS(ROW(F6998),COLUMN(F6998),4)):INDIRECT(ADDRESS(ROW(F6998)+N$5-1,COLUMN(F6998),4)))</f>
        <v>26000</v>
      </c>
      <c r="K6998" s="18">
        <f t="shared" ca="1" si="2080"/>
        <v>16350</v>
      </c>
      <c r="L6998" s="18">
        <f t="shared" ca="1" si="2073"/>
        <v>16350</v>
      </c>
      <c r="M6998" s="18">
        <f t="shared" ca="1" si="2076"/>
        <v>0</v>
      </c>
      <c r="N6998" s="34">
        <f t="shared" ca="1" si="2081"/>
        <v>19359.549429845505</v>
      </c>
      <c r="P6998" s="18">
        <f t="shared" ca="1" si="2074"/>
        <v>231.40724460769005</v>
      </c>
      <c r="Q6998" s="47">
        <f ca="1">SUM(L$15:L6998)-SUM(M$15:M6998)</f>
        <v>16350</v>
      </c>
      <c r="R6998" s="47" t="str">
        <f t="shared" ca="1" si="2075"/>
        <v>M7001</v>
      </c>
      <c r="S6998" s="40">
        <f t="shared" ca="1" si="2082"/>
        <v>0</v>
      </c>
      <c r="T6998" s="46">
        <f t="shared" ca="1" si="2083"/>
        <v>95</v>
      </c>
      <c r="X6998" s="74">
        <f t="shared" ca="1" si="2084"/>
        <v>-0.23140724460769005</v>
      </c>
      <c r="Y6998" s="75">
        <f t="shared" ca="1" si="2085"/>
        <v>-0.23140724460769005</v>
      </c>
      <c r="Z6998" s="74">
        <f t="shared" ca="1" si="2086"/>
        <v>0.79341628572897427</v>
      </c>
      <c r="AA6998" s="76">
        <f t="shared" ca="1" si="2087"/>
        <v>-231.40724460769005</v>
      </c>
      <c r="AB6998" s="76">
        <f t="shared" ca="1" si="2088"/>
        <v>793.41628572897423</v>
      </c>
    </row>
    <row r="6999" spans="1:28" x14ac:dyDescent="0.25">
      <c r="A6999" s="2">
        <f t="shared" si="2089"/>
        <v>25</v>
      </c>
      <c r="B6999" s="16">
        <f ca="1">VLOOKUP(A6999,PERIODS!$O$4:$P$33,2,FALSE)</f>
        <v>3.5000000000000003E-2</v>
      </c>
      <c r="C6999" s="15"/>
      <c r="D6999" s="18">
        <v>5000</v>
      </c>
      <c r="E6999" s="34">
        <f t="shared" ref="E6999:E7062" ca="1" si="2090">N6998</f>
        <v>19359.549429845505</v>
      </c>
      <c r="F6999" s="34">
        <f t="shared" ref="F6999:F7062" ca="1" si="2091">F$2*B6999</f>
        <v>3500.0000000000005</v>
      </c>
      <c r="G6999" s="69">
        <f t="shared" ca="1" si="2077"/>
        <v>0</v>
      </c>
      <c r="H6999" s="34">
        <f t="shared" ca="1" si="2078"/>
        <v>1535.2614070800043</v>
      </c>
      <c r="I6999" s="34">
        <f t="shared" ca="1" si="2079"/>
        <v>5035.2614070800046</v>
      </c>
      <c r="J6999" s="18">
        <f ca="1">SUM(INDIRECT(ADDRESS(ROW(F6999),COLUMN(F6999),4)):INDIRECT(ADDRESS(ROW(F6999)+N$5-1,COLUMN(F6999),4)))</f>
        <v>24900</v>
      </c>
      <c r="K6999" s="18">
        <f t="shared" ca="1" si="2080"/>
        <v>16350</v>
      </c>
      <c r="L6999" s="18">
        <f t="shared" ref="L6999:L7062" ca="1" si="2092">IF((E6999+K6998)&lt;J6999,N$2,0)</f>
        <v>0</v>
      </c>
      <c r="M6999" s="18">
        <f t="shared" ca="1" si="2076"/>
        <v>0</v>
      </c>
      <c r="N6999" s="34">
        <f t="shared" ca="1" si="2081"/>
        <v>14324.288022765501</v>
      </c>
      <c r="P6999" s="18">
        <f t="shared" ref="P6999:P7062" ca="1" si="2093">ABS(H6999)</f>
        <v>1535.2614070800043</v>
      </c>
      <c r="Q6999" s="47">
        <f ca="1">SUM(L$15:L6999)-SUM(M$15:M6999)</f>
        <v>16350</v>
      </c>
      <c r="R6999" s="47" t="str">
        <f t="shared" ref="R6999:R7062" ca="1" si="2094">ADDRESS(ROW(M6999)+$N$3+RANDBETWEEN(-$N$4,$N$4),COLUMN(M6999),4)</f>
        <v>M7002</v>
      </c>
      <c r="S6999" s="40">
        <f t="shared" ca="1" si="2082"/>
        <v>0</v>
      </c>
      <c r="T6999" s="46">
        <f t="shared" ca="1" si="2083"/>
        <v>73</v>
      </c>
      <c r="X6999" s="74">
        <f t="shared" ca="1" si="2084"/>
        <v>1.5352614070800044</v>
      </c>
      <c r="Y6999" s="75">
        <f t="shared" ca="1" si="2085"/>
        <v>1.5352614070800044</v>
      </c>
      <c r="Z6999" s="74">
        <f t="shared" ca="1" si="2086"/>
        <v>4.6425389639012984</v>
      </c>
      <c r="AA6999" s="76">
        <f t="shared" ca="1" si="2087"/>
        <v>1535.2614070800043</v>
      </c>
      <c r="AB6999" s="76">
        <f t="shared" ca="1" si="2088"/>
        <v>4642.5389639012983</v>
      </c>
    </row>
    <row r="7000" spans="1:28" x14ac:dyDescent="0.25">
      <c r="A7000" s="2">
        <f t="shared" si="2089"/>
        <v>26</v>
      </c>
      <c r="B7000" s="16">
        <f ca="1">VLOOKUP(A7000,PERIODS!$O$4:$P$33,2,FALSE)</f>
        <v>3.5000000000000003E-2</v>
      </c>
      <c r="C7000" s="15"/>
      <c r="D7000" s="18">
        <v>5000</v>
      </c>
      <c r="E7000" s="34">
        <f t="shared" ca="1" si="2090"/>
        <v>14324.288022765501</v>
      </c>
      <c r="F7000" s="34">
        <f t="shared" ca="1" si="2091"/>
        <v>3500.0000000000005</v>
      </c>
      <c r="G7000" s="69">
        <f t="shared" ca="1" si="2077"/>
        <v>0</v>
      </c>
      <c r="H7000" s="34">
        <f t="shared" ca="1" si="2078"/>
        <v>-2020.1797093449331</v>
      </c>
      <c r="I7000" s="34">
        <f t="shared" ca="1" si="2079"/>
        <v>1479.8202906550673</v>
      </c>
      <c r="J7000" s="18">
        <f ca="1">SUM(INDIRECT(ADDRESS(ROW(F7000),COLUMN(F7000),4)):INDIRECT(ADDRESS(ROW(F7000)+N$5-1,COLUMN(F7000),4)))</f>
        <v>23900</v>
      </c>
      <c r="K7000" s="18">
        <f t="shared" ca="1" si="2080"/>
        <v>16350</v>
      </c>
      <c r="L7000" s="18">
        <f t="shared" ca="1" si="2092"/>
        <v>0</v>
      </c>
      <c r="M7000" s="18">
        <f t="shared" ca="1" si="2076"/>
        <v>0</v>
      </c>
      <c r="N7000" s="34">
        <f t="shared" ca="1" si="2081"/>
        <v>12844.467732110434</v>
      </c>
      <c r="P7000" s="18">
        <f t="shared" ca="1" si="2093"/>
        <v>2020.1797093449331</v>
      </c>
      <c r="Q7000" s="47">
        <f ca="1">SUM(L$15:L7000)-SUM(M$15:M7000)</f>
        <v>16350</v>
      </c>
      <c r="R7000" s="47" t="str">
        <f t="shared" ca="1" si="2094"/>
        <v>M7003</v>
      </c>
      <c r="S7000" s="40">
        <f t="shared" ca="1" si="2082"/>
        <v>0</v>
      </c>
      <c r="T7000" s="46">
        <f t="shared" ca="1" si="2083"/>
        <v>44</v>
      </c>
      <c r="X7000" s="74">
        <f t="shared" ca="1" si="2084"/>
        <v>-2.0201797093449332</v>
      </c>
      <c r="Y7000" s="75">
        <f t="shared" ca="1" si="2085"/>
        <v>-2.0201797093449332</v>
      </c>
      <c r="Z7000" s="74">
        <f t="shared" ca="1" si="2086"/>
        <v>0.13263162779534593</v>
      </c>
      <c r="AA7000" s="76">
        <f t="shared" ca="1" si="2087"/>
        <v>-2020.1797093449331</v>
      </c>
      <c r="AB7000" s="76">
        <f t="shared" ca="1" si="2088"/>
        <v>132.63162779534593</v>
      </c>
    </row>
    <row r="7001" spans="1:28" x14ac:dyDescent="0.25">
      <c r="A7001" s="2">
        <f t="shared" si="2089"/>
        <v>27</v>
      </c>
      <c r="B7001" s="16">
        <f ca="1">VLOOKUP(A7001,PERIODS!$O$4:$P$33,2,FALSE)</f>
        <v>3.5000000000000003E-2</v>
      </c>
      <c r="C7001" s="15"/>
      <c r="D7001" s="18">
        <v>5000</v>
      </c>
      <c r="E7001" s="34">
        <f t="shared" ca="1" si="2090"/>
        <v>12844.467732110434</v>
      </c>
      <c r="F7001" s="34">
        <f t="shared" ca="1" si="2091"/>
        <v>3500.0000000000005</v>
      </c>
      <c r="G7001" s="69">
        <f t="shared" ca="1" si="2077"/>
        <v>0</v>
      </c>
      <c r="H7001" s="34">
        <f t="shared" ca="1" si="2078"/>
        <v>-1841.1190868916674</v>
      </c>
      <c r="I7001" s="34">
        <f t="shared" ca="1" si="2079"/>
        <v>1658.8809131083331</v>
      </c>
      <c r="J7001" s="18">
        <f ca="1">SUM(INDIRECT(ADDRESS(ROW(F7001),COLUMN(F7001),4)):INDIRECT(ADDRESS(ROW(F7001)+N$5-1,COLUMN(F7001),4)))</f>
        <v>22900</v>
      </c>
      <c r="K7001" s="18">
        <f t="shared" ca="1" si="2080"/>
        <v>0</v>
      </c>
      <c r="L7001" s="18">
        <f t="shared" ca="1" si="2092"/>
        <v>0</v>
      </c>
      <c r="M7001" s="18">
        <f t="shared" ca="1" si="2076"/>
        <v>16350</v>
      </c>
      <c r="N7001" s="34">
        <f t="shared" ca="1" si="2081"/>
        <v>27535.586819002099</v>
      </c>
      <c r="P7001" s="18">
        <f t="shared" ca="1" si="2093"/>
        <v>1841.1190868916674</v>
      </c>
      <c r="Q7001" s="47">
        <f ca="1">SUM(L$15:L7001)-SUM(M$15:M7001)</f>
        <v>0</v>
      </c>
      <c r="R7001" s="47" t="str">
        <f t="shared" ca="1" si="2094"/>
        <v>M7004</v>
      </c>
      <c r="S7001" s="40">
        <f t="shared" ca="1" si="2082"/>
        <v>0</v>
      </c>
      <c r="T7001" s="46">
        <f t="shared" ca="1" si="2083"/>
        <v>11</v>
      </c>
      <c r="X7001" s="74">
        <f t="shared" ca="1" si="2084"/>
        <v>-1.8411190868916674</v>
      </c>
      <c r="Y7001" s="75">
        <f t="shared" ca="1" si="2085"/>
        <v>-1.8411190868916674</v>
      </c>
      <c r="Z7001" s="74">
        <f t="shared" ca="1" si="2086"/>
        <v>0.15863979501804576</v>
      </c>
      <c r="AA7001" s="76">
        <f t="shared" ca="1" si="2087"/>
        <v>-1841.1190868916674</v>
      </c>
      <c r="AB7001" s="76">
        <f t="shared" ca="1" si="2088"/>
        <v>158.63979501804576</v>
      </c>
    </row>
    <row r="7002" spans="1:28" x14ac:dyDescent="0.25">
      <c r="A7002" s="2">
        <f t="shared" si="2089"/>
        <v>28</v>
      </c>
      <c r="B7002" s="16">
        <f ca="1">VLOOKUP(A7002,PERIODS!$O$4:$P$33,2,FALSE)</f>
        <v>0.04</v>
      </c>
      <c r="C7002" s="15"/>
      <c r="D7002" s="18">
        <v>5000</v>
      </c>
      <c r="E7002" s="34">
        <f t="shared" ca="1" si="2090"/>
        <v>27535.586819002099</v>
      </c>
      <c r="F7002" s="34">
        <f t="shared" ca="1" si="2091"/>
        <v>4000</v>
      </c>
      <c r="G7002" s="69">
        <f t="shared" ca="1" si="2077"/>
        <v>0</v>
      </c>
      <c r="H7002" s="34">
        <f t="shared" ca="1" si="2078"/>
        <v>-1698.2970690647908</v>
      </c>
      <c r="I7002" s="34">
        <f t="shared" ca="1" si="2079"/>
        <v>2301.7029309352092</v>
      </c>
      <c r="J7002" s="18">
        <f ca="1">SUM(INDIRECT(ADDRESS(ROW(F7002),COLUMN(F7002),4)):INDIRECT(ADDRESS(ROW(F7002)+N$5-1,COLUMN(F7002),4)))</f>
        <v>21900</v>
      </c>
      <c r="K7002" s="18">
        <f t="shared" ca="1" si="2080"/>
        <v>0</v>
      </c>
      <c r="L7002" s="18">
        <f t="shared" ca="1" si="2092"/>
        <v>0</v>
      </c>
      <c r="M7002" s="18">
        <f t="shared" ca="1" si="2076"/>
        <v>0</v>
      </c>
      <c r="N7002" s="34">
        <f t="shared" ca="1" si="2081"/>
        <v>25233.883888066892</v>
      </c>
      <c r="P7002" s="18">
        <f t="shared" ca="1" si="2093"/>
        <v>1698.2970690647908</v>
      </c>
      <c r="Q7002" s="47">
        <f ca="1">SUM(L$15:L7002)-SUM(M$15:M7002)</f>
        <v>0</v>
      </c>
      <c r="R7002" s="47" t="str">
        <f t="shared" ca="1" si="2094"/>
        <v>M7005</v>
      </c>
      <c r="S7002" s="40">
        <f t="shared" ca="1" si="2082"/>
        <v>0</v>
      </c>
      <c r="T7002" s="46">
        <f t="shared" ca="1" si="2083"/>
        <v>13</v>
      </c>
      <c r="X7002" s="74">
        <f t="shared" ca="1" si="2084"/>
        <v>-1.6982970690647907</v>
      </c>
      <c r="Y7002" s="75">
        <f t="shared" ca="1" si="2085"/>
        <v>-1.6982970690647907</v>
      </c>
      <c r="Z7002" s="74">
        <f t="shared" ca="1" si="2086"/>
        <v>0.18299488651633752</v>
      </c>
      <c r="AA7002" s="76">
        <f t="shared" ca="1" si="2087"/>
        <v>-1698.2970690647908</v>
      </c>
      <c r="AB7002" s="76">
        <f t="shared" ca="1" si="2088"/>
        <v>182.99488651633752</v>
      </c>
    </row>
    <row r="7003" spans="1:28" x14ac:dyDescent="0.25">
      <c r="A7003" s="2">
        <f t="shared" si="2089"/>
        <v>29</v>
      </c>
      <c r="B7003" s="16">
        <f ca="1">VLOOKUP(A7003,PERIODS!$O$4:$P$33,2,FALSE)</f>
        <v>0.04</v>
      </c>
      <c r="C7003" s="15"/>
      <c r="D7003" s="18">
        <v>5000</v>
      </c>
      <c r="E7003" s="34">
        <f t="shared" ca="1" si="2090"/>
        <v>25233.883888066892</v>
      </c>
      <c r="F7003" s="34">
        <f t="shared" ca="1" si="2091"/>
        <v>4000</v>
      </c>
      <c r="G7003" s="69">
        <f t="shared" ca="1" si="2077"/>
        <v>0</v>
      </c>
      <c r="H7003" s="34">
        <f t="shared" ca="1" si="2078"/>
        <v>716.37470275500903</v>
      </c>
      <c r="I7003" s="34">
        <f t="shared" ca="1" si="2079"/>
        <v>4716.3747027550089</v>
      </c>
      <c r="J7003" s="18">
        <f ca="1">SUM(INDIRECT(ADDRESS(ROW(F7003),COLUMN(F7003),4)):INDIRECT(ADDRESS(ROW(F7003)+N$5-1,COLUMN(F7003),4)))</f>
        <v>21200</v>
      </c>
      <c r="K7003" s="18">
        <f t="shared" ca="1" si="2080"/>
        <v>0</v>
      </c>
      <c r="L7003" s="18">
        <f t="shared" ca="1" si="2092"/>
        <v>0</v>
      </c>
      <c r="M7003" s="18">
        <f t="shared" ca="1" si="2076"/>
        <v>0</v>
      </c>
      <c r="N7003" s="34">
        <f t="shared" ca="1" si="2081"/>
        <v>20517.509185311883</v>
      </c>
      <c r="P7003" s="18">
        <f t="shared" ca="1" si="2093"/>
        <v>716.37470275500903</v>
      </c>
      <c r="Q7003" s="47">
        <f ca="1">SUM(L$15:L7003)-SUM(M$15:M7003)</f>
        <v>0</v>
      </c>
      <c r="R7003" s="47" t="str">
        <f t="shared" ca="1" si="2094"/>
        <v>M7006</v>
      </c>
      <c r="S7003" s="40">
        <f t="shared" ca="1" si="2082"/>
        <v>0</v>
      </c>
      <c r="T7003" s="46">
        <f t="shared" ca="1" si="2083"/>
        <v>48</v>
      </c>
      <c r="X7003" s="74">
        <f t="shared" ca="1" si="2084"/>
        <v>0.71637470275500903</v>
      </c>
      <c r="Y7003" s="75">
        <f t="shared" ca="1" si="2085"/>
        <v>0.71637470275500903</v>
      </c>
      <c r="Z7003" s="74">
        <f t="shared" ca="1" si="2086"/>
        <v>2.0469987637676517</v>
      </c>
      <c r="AA7003" s="76">
        <f t="shared" ca="1" si="2087"/>
        <v>716.37470275500903</v>
      </c>
      <c r="AB7003" s="76">
        <f t="shared" ca="1" si="2088"/>
        <v>2046.9987637676516</v>
      </c>
    </row>
    <row r="7004" spans="1:28" x14ac:dyDescent="0.25">
      <c r="A7004" s="2">
        <f t="shared" si="2089"/>
        <v>30</v>
      </c>
      <c r="B7004" s="16">
        <f ca="1">VLOOKUP(A7004,PERIODS!$O$4:$P$33,2,FALSE)</f>
        <v>0.04</v>
      </c>
      <c r="C7004" s="15"/>
      <c r="D7004" s="18">
        <v>5000</v>
      </c>
      <c r="E7004" s="34">
        <f t="shared" ca="1" si="2090"/>
        <v>20517.509185311883</v>
      </c>
      <c r="F7004" s="34">
        <f t="shared" ca="1" si="2091"/>
        <v>4000</v>
      </c>
      <c r="G7004" s="69">
        <f t="shared" ca="1" si="2077"/>
        <v>0</v>
      </c>
      <c r="H7004" s="34">
        <f t="shared" ca="1" si="2078"/>
        <v>224.61769473420367</v>
      </c>
      <c r="I7004" s="34">
        <f t="shared" ca="1" si="2079"/>
        <v>4224.6176947342037</v>
      </c>
      <c r="J7004" s="18">
        <f ca="1">SUM(INDIRECT(ADDRESS(ROW(F7004),COLUMN(F7004),4)):INDIRECT(ADDRESS(ROW(F7004)+N$5-1,COLUMN(F7004),4)))</f>
        <v>20500</v>
      </c>
      <c r="K7004" s="18">
        <f t="shared" ca="1" si="2080"/>
        <v>0</v>
      </c>
      <c r="L7004" s="18">
        <f t="shared" ca="1" si="2092"/>
        <v>0</v>
      </c>
      <c r="M7004" s="18">
        <f t="shared" ca="1" si="2076"/>
        <v>0</v>
      </c>
      <c r="N7004" s="34">
        <f t="shared" ca="1" si="2081"/>
        <v>16292.89149057768</v>
      </c>
      <c r="P7004" s="18">
        <f t="shared" ca="1" si="2093"/>
        <v>224.61769473420367</v>
      </c>
      <c r="Q7004" s="47">
        <f ca="1">SUM(L$15:L7004)-SUM(M$15:M7004)</f>
        <v>0</v>
      </c>
      <c r="R7004" s="47" t="str">
        <f t="shared" ca="1" si="2094"/>
        <v>M7007</v>
      </c>
      <c r="S7004" s="40">
        <f t="shared" ca="1" si="2082"/>
        <v>0</v>
      </c>
      <c r="T7004" s="46">
        <f t="shared" ca="1" si="2083"/>
        <v>44</v>
      </c>
      <c r="X7004" s="74">
        <f t="shared" ca="1" si="2084"/>
        <v>0.22461769473420368</v>
      </c>
      <c r="Y7004" s="75">
        <f t="shared" ca="1" si="2085"/>
        <v>0.22461769473420368</v>
      </c>
      <c r="Z7004" s="74">
        <f t="shared" ca="1" si="2086"/>
        <v>1.25184403812939</v>
      </c>
      <c r="AA7004" s="76">
        <f t="shared" ca="1" si="2087"/>
        <v>224.61769473420367</v>
      </c>
      <c r="AB7004" s="76">
        <f t="shared" ca="1" si="2088"/>
        <v>1251.8440381293901</v>
      </c>
    </row>
    <row r="7005" spans="1:28" x14ac:dyDescent="0.25">
      <c r="A7005" s="2">
        <f t="shared" si="2089"/>
        <v>1</v>
      </c>
      <c r="B7005" s="16">
        <f ca="1">VLOOKUP(A7005,PERIODS!$O$4:$P$33,2,FALSE)</f>
        <v>2.4E-2</v>
      </c>
      <c r="C7005" s="15"/>
      <c r="D7005" s="18">
        <v>5000</v>
      </c>
      <c r="E7005" s="34">
        <f t="shared" ca="1" si="2090"/>
        <v>16292.89149057768</v>
      </c>
      <c r="F7005" s="34">
        <f t="shared" ca="1" si="2091"/>
        <v>2400</v>
      </c>
      <c r="G7005" s="69">
        <f t="shared" ca="1" si="2077"/>
        <v>0</v>
      </c>
      <c r="H7005" s="34">
        <f t="shared" ca="1" si="2078"/>
        <v>738.3806681929118</v>
      </c>
      <c r="I7005" s="34">
        <f t="shared" ca="1" si="2079"/>
        <v>3138.3806681929118</v>
      </c>
      <c r="J7005" s="18">
        <f ca="1">SUM(INDIRECT(ADDRESS(ROW(F7005),COLUMN(F7005),4)):INDIRECT(ADDRESS(ROW(F7005)+N$5-1,COLUMN(F7005),4)))</f>
        <v>19800</v>
      </c>
      <c r="K7005" s="18">
        <f t="shared" ca="1" si="2080"/>
        <v>16350</v>
      </c>
      <c r="L7005" s="18">
        <f t="shared" ca="1" si="2092"/>
        <v>16350</v>
      </c>
      <c r="M7005" s="18">
        <f t="shared" ca="1" si="2076"/>
        <v>0</v>
      </c>
      <c r="N7005" s="34">
        <f t="shared" ca="1" si="2081"/>
        <v>13154.510822384767</v>
      </c>
      <c r="P7005" s="18">
        <f t="shared" ca="1" si="2093"/>
        <v>738.3806681929118</v>
      </c>
      <c r="Q7005" s="47">
        <f ca="1">SUM(L$15:L7005)-SUM(M$15:M7005)</f>
        <v>16350</v>
      </c>
      <c r="R7005" s="47" t="str">
        <f t="shared" ca="1" si="2094"/>
        <v>M7008</v>
      </c>
      <c r="S7005" s="40">
        <f t="shared" ca="1" si="2082"/>
        <v>0</v>
      </c>
      <c r="T7005" s="46">
        <f t="shared" ca="1" si="2083"/>
        <v>79</v>
      </c>
      <c r="X7005" s="74">
        <f t="shared" ca="1" si="2084"/>
        <v>0.73838066819291182</v>
      </c>
      <c r="Y7005" s="75">
        <f t="shared" ca="1" si="2085"/>
        <v>0.73838066819291182</v>
      </c>
      <c r="Z7005" s="74">
        <f t="shared" ca="1" si="2086"/>
        <v>2.0925442459856782</v>
      </c>
      <c r="AA7005" s="76">
        <f t="shared" ca="1" si="2087"/>
        <v>738.3806681929118</v>
      </c>
      <c r="AB7005" s="76">
        <f t="shared" ca="1" si="2088"/>
        <v>2092.5442459856781</v>
      </c>
    </row>
    <row r="7006" spans="1:28" x14ac:dyDescent="0.25">
      <c r="A7006" s="2">
        <f t="shared" si="2089"/>
        <v>2</v>
      </c>
      <c r="B7006" s="16">
        <f ca="1">VLOOKUP(A7006,PERIODS!$O$4:$P$33,2,FALSE)</f>
        <v>2.5000000000000001E-2</v>
      </c>
      <c r="C7006" s="15"/>
      <c r="D7006" s="18">
        <v>5000</v>
      </c>
      <c r="E7006" s="34">
        <f t="shared" ca="1" si="2090"/>
        <v>13154.510822384767</v>
      </c>
      <c r="F7006" s="34">
        <f t="shared" ca="1" si="2091"/>
        <v>2500</v>
      </c>
      <c r="G7006" s="69">
        <f t="shared" ca="1" si="2077"/>
        <v>0</v>
      </c>
      <c r="H7006" s="34">
        <f t="shared" ca="1" si="2078"/>
        <v>657.58113276436234</v>
      </c>
      <c r="I7006" s="34">
        <f t="shared" ca="1" si="2079"/>
        <v>3157.5811327643623</v>
      </c>
      <c r="J7006" s="18">
        <f ca="1">SUM(INDIRECT(ADDRESS(ROW(F7006),COLUMN(F7006),4)):INDIRECT(ADDRESS(ROW(F7006)+N$5-1,COLUMN(F7006),4)))</f>
        <v>20700</v>
      </c>
      <c r="K7006" s="18">
        <f t="shared" ca="1" si="2080"/>
        <v>16350</v>
      </c>
      <c r="L7006" s="18">
        <f t="shared" ca="1" si="2092"/>
        <v>0</v>
      </c>
      <c r="M7006" s="18">
        <f t="shared" ca="1" si="2076"/>
        <v>0</v>
      </c>
      <c r="N7006" s="34">
        <f t="shared" ca="1" si="2081"/>
        <v>9996.929689620405</v>
      </c>
      <c r="P7006" s="18">
        <f t="shared" ca="1" si="2093"/>
        <v>657.58113276436234</v>
      </c>
      <c r="Q7006" s="47">
        <f ca="1">SUM(L$15:L7006)-SUM(M$15:M7006)</f>
        <v>16350</v>
      </c>
      <c r="R7006" s="47" t="str">
        <f t="shared" ca="1" si="2094"/>
        <v>M7009</v>
      </c>
      <c r="S7006" s="40">
        <f t="shared" ca="1" si="2082"/>
        <v>0</v>
      </c>
      <c r="T7006" s="46">
        <f t="shared" ca="1" si="2083"/>
        <v>36</v>
      </c>
      <c r="X7006" s="74">
        <f t="shared" ca="1" si="2084"/>
        <v>0.65758113276436236</v>
      </c>
      <c r="Y7006" s="75">
        <f t="shared" ca="1" si="2085"/>
        <v>0.65758113276436236</v>
      </c>
      <c r="Z7006" s="74">
        <f t="shared" ca="1" si="2086"/>
        <v>1.9301179842119482</v>
      </c>
      <c r="AA7006" s="76">
        <f t="shared" ca="1" si="2087"/>
        <v>657.58113276436234</v>
      </c>
      <c r="AB7006" s="76">
        <f t="shared" ca="1" si="2088"/>
        <v>1930.1179842119482</v>
      </c>
    </row>
    <row r="7007" spans="1:28" x14ac:dyDescent="0.25">
      <c r="A7007" s="2">
        <f t="shared" si="2089"/>
        <v>3</v>
      </c>
      <c r="B7007" s="16">
        <f ca="1">VLOOKUP(A7007,PERIODS!$O$4:$P$33,2,FALSE)</f>
        <v>2.5000000000000001E-2</v>
      </c>
      <c r="C7007" s="15"/>
      <c r="D7007" s="18">
        <v>5000</v>
      </c>
      <c r="E7007" s="34">
        <f t="shared" ca="1" si="2090"/>
        <v>9996.929689620405</v>
      </c>
      <c r="F7007" s="34">
        <f t="shared" ca="1" si="2091"/>
        <v>2500</v>
      </c>
      <c r="G7007" s="69">
        <f t="shared" ca="1" si="2077"/>
        <v>0</v>
      </c>
      <c r="H7007" s="34">
        <f t="shared" ca="1" si="2078"/>
        <v>317.60890048002523</v>
      </c>
      <c r="I7007" s="34">
        <f t="shared" ca="1" si="2079"/>
        <v>2817.6089004800251</v>
      </c>
      <c r="J7007" s="18">
        <f ca="1">SUM(INDIRECT(ADDRESS(ROW(F7007),COLUMN(F7007),4)):INDIRECT(ADDRESS(ROW(F7007)+N$5-1,COLUMN(F7007),4)))</f>
        <v>21500</v>
      </c>
      <c r="K7007" s="18">
        <f t="shared" ca="1" si="2080"/>
        <v>16350</v>
      </c>
      <c r="L7007" s="18">
        <f t="shared" ca="1" si="2092"/>
        <v>0</v>
      </c>
      <c r="M7007" s="18">
        <f t="shared" ca="1" si="2076"/>
        <v>0</v>
      </c>
      <c r="N7007" s="34">
        <f t="shared" ca="1" si="2081"/>
        <v>7179.3207891403799</v>
      </c>
      <c r="P7007" s="18">
        <f t="shared" ca="1" si="2093"/>
        <v>317.60890048002523</v>
      </c>
      <c r="Q7007" s="47">
        <f ca="1">SUM(L$15:L7007)-SUM(M$15:M7007)</f>
        <v>16350</v>
      </c>
      <c r="R7007" s="47" t="str">
        <f t="shared" ca="1" si="2094"/>
        <v>M7010</v>
      </c>
      <c r="S7007" s="40">
        <f t="shared" ca="1" si="2082"/>
        <v>0</v>
      </c>
      <c r="T7007" s="46">
        <f t="shared" ca="1" si="2083"/>
        <v>85</v>
      </c>
      <c r="X7007" s="74">
        <f t="shared" ca="1" si="2084"/>
        <v>0.31760890048002521</v>
      </c>
      <c r="Y7007" s="75">
        <f t="shared" ca="1" si="2085"/>
        <v>0.31760890048002521</v>
      </c>
      <c r="Z7007" s="74">
        <f t="shared" ca="1" si="2086"/>
        <v>1.3738388484293242</v>
      </c>
      <c r="AA7007" s="76">
        <f t="shared" ca="1" si="2087"/>
        <v>317.60890048002523</v>
      </c>
      <c r="AB7007" s="76">
        <f t="shared" ca="1" si="2088"/>
        <v>1373.8388484293243</v>
      </c>
    </row>
    <row r="7008" spans="1:28" x14ac:dyDescent="0.25">
      <c r="A7008" s="2">
        <f t="shared" si="2089"/>
        <v>4</v>
      </c>
      <c r="B7008" s="16">
        <f ca="1">VLOOKUP(A7008,PERIODS!$O$4:$P$33,2,FALSE)</f>
        <v>2.5000000000000001E-2</v>
      </c>
      <c r="C7008" s="15"/>
      <c r="D7008" s="18">
        <v>5000</v>
      </c>
      <c r="E7008" s="34">
        <f t="shared" ca="1" si="2090"/>
        <v>7179.3207891403799</v>
      </c>
      <c r="F7008" s="34">
        <f t="shared" ca="1" si="2091"/>
        <v>2500</v>
      </c>
      <c r="G7008" s="69">
        <f t="shared" ca="1" si="2077"/>
        <v>0</v>
      </c>
      <c r="H7008" s="34">
        <f t="shared" ca="1" si="2078"/>
        <v>-362.41334015102063</v>
      </c>
      <c r="I7008" s="34">
        <f t="shared" ca="1" si="2079"/>
        <v>2137.5866598489793</v>
      </c>
      <c r="J7008" s="18">
        <f ca="1">SUM(INDIRECT(ADDRESS(ROW(F7008),COLUMN(F7008),4)):INDIRECT(ADDRESS(ROW(F7008)+N$5-1,COLUMN(F7008),4)))</f>
        <v>22300</v>
      </c>
      <c r="K7008" s="18">
        <f t="shared" ca="1" si="2080"/>
        <v>0</v>
      </c>
      <c r="L7008" s="18">
        <f t="shared" ca="1" si="2092"/>
        <v>0</v>
      </c>
      <c r="M7008" s="18">
        <f t="shared" ca="1" si="2076"/>
        <v>16350</v>
      </c>
      <c r="N7008" s="34">
        <f t="shared" ca="1" si="2081"/>
        <v>21391.734129291399</v>
      </c>
      <c r="P7008" s="18">
        <f t="shared" ca="1" si="2093"/>
        <v>362.41334015102063</v>
      </c>
      <c r="Q7008" s="47">
        <f ca="1">SUM(L$15:L7008)-SUM(M$15:M7008)</f>
        <v>0</v>
      </c>
      <c r="R7008" s="47" t="str">
        <f t="shared" ca="1" si="2094"/>
        <v>M7011</v>
      </c>
      <c r="S7008" s="40">
        <f t="shared" ca="1" si="2082"/>
        <v>0</v>
      </c>
      <c r="T7008" s="46">
        <f t="shared" ca="1" si="2083"/>
        <v>6</v>
      </c>
      <c r="X7008" s="74">
        <f t="shared" ca="1" si="2084"/>
        <v>-0.36241334015102061</v>
      </c>
      <c r="Y7008" s="75">
        <f t="shared" ca="1" si="2085"/>
        <v>-0.36241334015102061</v>
      </c>
      <c r="Z7008" s="74">
        <f t="shared" ca="1" si="2086"/>
        <v>0.69599462585444927</v>
      </c>
      <c r="AA7008" s="76">
        <f t="shared" ca="1" si="2087"/>
        <v>-362.41334015102063</v>
      </c>
      <c r="AB7008" s="76">
        <f t="shared" ca="1" si="2088"/>
        <v>695.99462585444928</v>
      </c>
    </row>
    <row r="7009" spans="1:28" x14ac:dyDescent="0.25">
      <c r="A7009" s="2">
        <f t="shared" si="2089"/>
        <v>5</v>
      </c>
      <c r="B7009" s="16">
        <f ca="1">VLOOKUP(A7009,PERIODS!$O$4:$P$33,2,FALSE)</f>
        <v>3.3000000000000002E-2</v>
      </c>
      <c r="C7009" s="15"/>
      <c r="D7009" s="18">
        <v>5000</v>
      </c>
      <c r="E7009" s="34">
        <f t="shared" ca="1" si="2090"/>
        <v>21391.734129291399</v>
      </c>
      <c r="F7009" s="34">
        <f t="shared" ca="1" si="2091"/>
        <v>3300</v>
      </c>
      <c r="G7009" s="69">
        <f t="shared" ca="1" si="2077"/>
        <v>0</v>
      </c>
      <c r="H7009" s="34">
        <f t="shared" ca="1" si="2078"/>
        <v>1959.9639845400536</v>
      </c>
      <c r="I7009" s="34">
        <f t="shared" ca="1" si="2079"/>
        <v>5259.9639845400534</v>
      </c>
      <c r="J7009" s="18">
        <f ca="1">SUM(INDIRECT(ADDRESS(ROW(F7009),COLUMN(F7009),4)):INDIRECT(ADDRESS(ROW(F7009)+N$5-1,COLUMN(F7009),4)))</f>
        <v>23100</v>
      </c>
      <c r="K7009" s="18">
        <f t="shared" ca="1" si="2080"/>
        <v>16350</v>
      </c>
      <c r="L7009" s="18">
        <f t="shared" ca="1" si="2092"/>
        <v>16350</v>
      </c>
      <c r="M7009" s="18">
        <f t="shared" ca="1" si="2076"/>
        <v>0</v>
      </c>
      <c r="N7009" s="34">
        <f t="shared" ca="1" si="2081"/>
        <v>16131.770144751346</v>
      </c>
      <c r="P7009" s="18">
        <f t="shared" ca="1" si="2093"/>
        <v>1959.9639845400536</v>
      </c>
      <c r="Q7009" s="47">
        <f ca="1">SUM(L$15:L7009)-SUM(M$15:M7009)</f>
        <v>16350</v>
      </c>
      <c r="R7009" s="47" t="str">
        <f t="shared" ca="1" si="2094"/>
        <v>M7012</v>
      </c>
      <c r="S7009" s="40">
        <f t="shared" ca="1" si="2082"/>
        <v>0</v>
      </c>
      <c r="T7009" s="46">
        <f t="shared" ca="1" si="2083"/>
        <v>41</v>
      </c>
      <c r="X7009" s="74">
        <f t="shared" ca="1" si="2084"/>
        <v>2.4878005458545944</v>
      </c>
      <c r="Y7009" s="75">
        <f t="shared" ca="1" si="2085"/>
        <v>1.9599639845400536</v>
      </c>
      <c r="Z7009" s="74">
        <f t="shared" ca="1" si="2086"/>
        <v>7.0990713842313315</v>
      </c>
      <c r="AA7009" s="76">
        <f t="shared" ca="1" si="2087"/>
        <v>1959.9639845400536</v>
      </c>
      <c r="AB7009" s="76">
        <f t="shared" ca="1" si="2088"/>
        <v>7099.0713842313316</v>
      </c>
    </row>
    <row r="7010" spans="1:28" x14ac:dyDescent="0.25">
      <c r="A7010" s="2">
        <f t="shared" si="2089"/>
        <v>6</v>
      </c>
      <c r="B7010" s="16">
        <f ca="1">VLOOKUP(A7010,PERIODS!$O$4:$P$33,2,FALSE)</f>
        <v>3.3000000000000002E-2</v>
      </c>
      <c r="C7010" s="15"/>
      <c r="D7010" s="18">
        <v>5000</v>
      </c>
      <c r="E7010" s="34">
        <f t="shared" ca="1" si="2090"/>
        <v>16131.770144751346</v>
      </c>
      <c r="F7010" s="34">
        <f t="shared" ca="1" si="2091"/>
        <v>3300</v>
      </c>
      <c r="G7010" s="69">
        <f t="shared" ca="1" si="2077"/>
        <v>0</v>
      </c>
      <c r="H7010" s="34">
        <f t="shared" ca="1" si="2078"/>
        <v>293.42520940441136</v>
      </c>
      <c r="I7010" s="34">
        <f t="shared" ca="1" si="2079"/>
        <v>3593.4252094044114</v>
      </c>
      <c r="J7010" s="18">
        <f ca="1">SUM(INDIRECT(ADDRESS(ROW(F7010),COLUMN(F7010),4)):INDIRECT(ADDRESS(ROW(F7010)+N$5-1,COLUMN(F7010),4)))</f>
        <v>23100</v>
      </c>
      <c r="K7010" s="18">
        <f t="shared" ca="1" si="2080"/>
        <v>16350</v>
      </c>
      <c r="L7010" s="18">
        <f t="shared" ca="1" si="2092"/>
        <v>0</v>
      </c>
      <c r="M7010" s="18">
        <f t="shared" ca="1" si="2076"/>
        <v>0</v>
      </c>
      <c r="N7010" s="34">
        <f t="shared" ca="1" si="2081"/>
        <v>12538.344935346935</v>
      </c>
      <c r="P7010" s="18">
        <f t="shared" ca="1" si="2093"/>
        <v>293.42520940441136</v>
      </c>
      <c r="Q7010" s="47">
        <f ca="1">SUM(L$15:L7010)-SUM(M$15:M7010)</f>
        <v>16350</v>
      </c>
      <c r="R7010" s="47" t="str">
        <f t="shared" ca="1" si="2094"/>
        <v>M7013</v>
      </c>
      <c r="S7010" s="40">
        <f t="shared" ca="1" si="2082"/>
        <v>0</v>
      </c>
      <c r="T7010" s="46">
        <f t="shared" ca="1" si="2083"/>
        <v>13</v>
      </c>
      <c r="X7010" s="74">
        <f t="shared" ca="1" si="2084"/>
        <v>0.29342520940441136</v>
      </c>
      <c r="Y7010" s="75">
        <f t="shared" ca="1" si="2085"/>
        <v>0.29342520940441136</v>
      </c>
      <c r="Z7010" s="74">
        <f t="shared" ca="1" si="2086"/>
        <v>1.3410128805074897</v>
      </c>
      <c r="AA7010" s="76">
        <f t="shared" ca="1" si="2087"/>
        <v>293.42520940441136</v>
      </c>
      <c r="AB7010" s="76">
        <f t="shared" ca="1" si="2088"/>
        <v>1341.0128805074896</v>
      </c>
    </row>
    <row r="7011" spans="1:28" x14ac:dyDescent="0.25">
      <c r="A7011" s="2">
        <f t="shared" si="2089"/>
        <v>7</v>
      </c>
      <c r="B7011" s="16">
        <f ca="1">VLOOKUP(A7011,PERIODS!$O$4:$P$33,2,FALSE)</f>
        <v>3.3000000000000002E-2</v>
      </c>
      <c r="C7011" s="15"/>
      <c r="D7011" s="18">
        <v>5000</v>
      </c>
      <c r="E7011" s="34">
        <f t="shared" ca="1" si="2090"/>
        <v>12538.344935346935</v>
      </c>
      <c r="F7011" s="34">
        <f t="shared" ca="1" si="2091"/>
        <v>3300</v>
      </c>
      <c r="G7011" s="69">
        <f t="shared" ca="1" si="2077"/>
        <v>0</v>
      </c>
      <c r="H7011" s="34">
        <f t="shared" ca="1" si="2078"/>
        <v>780.49938333295484</v>
      </c>
      <c r="I7011" s="34">
        <f t="shared" ca="1" si="2079"/>
        <v>4080.4993833329549</v>
      </c>
      <c r="J7011" s="18">
        <f ca="1">SUM(INDIRECT(ADDRESS(ROW(F7011),COLUMN(F7011),4)):INDIRECT(ADDRESS(ROW(F7011)+N$5-1,COLUMN(F7011),4)))</f>
        <v>23100</v>
      </c>
      <c r="K7011" s="18">
        <f t="shared" ca="1" si="2080"/>
        <v>16350</v>
      </c>
      <c r="L7011" s="18">
        <f t="shared" ca="1" si="2092"/>
        <v>0</v>
      </c>
      <c r="M7011" s="18">
        <f t="shared" ca="1" si="2076"/>
        <v>0</v>
      </c>
      <c r="N7011" s="34">
        <f t="shared" ca="1" si="2081"/>
        <v>8457.8455520139796</v>
      </c>
      <c r="P7011" s="18">
        <f t="shared" ca="1" si="2093"/>
        <v>780.49938333295484</v>
      </c>
      <c r="Q7011" s="47">
        <f ca="1">SUM(L$15:L7011)-SUM(M$15:M7011)</f>
        <v>16350</v>
      </c>
      <c r="R7011" s="47" t="str">
        <f t="shared" ca="1" si="2094"/>
        <v>M7014</v>
      </c>
      <c r="S7011" s="40">
        <f t="shared" ca="1" si="2082"/>
        <v>0</v>
      </c>
      <c r="T7011" s="46">
        <f t="shared" ca="1" si="2083"/>
        <v>91</v>
      </c>
      <c r="X7011" s="74">
        <f t="shared" ca="1" si="2084"/>
        <v>0.78049938333295488</v>
      </c>
      <c r="Y7011" s="75">
        <f t="shared" ca="1" si="2085"/>
        <v>0.78049938333295488</v>
      </c>
      <c r="Z7011" s="74">
        <f t="shared" ca="1" si="2086"/>
        <v>2.182561928446006</v>
      </c>
      <c r="AA7011" s="76">
        <f t="shared" ca="1" si="2087"/>
        <v>780.49938333295484</v>
      </c>
      <c r="AB7011" s="76">
        <f t="shared" ca="1" si="2088"/>
        <v>2182.5619284460063</v>
      </c>
    </row>
    <row r="7012" spans="1:28" x14ac:dyDescent="0.25">
      <c r="A7012" s="2">
        <f t="shared" si="2089"/>
        <v>8</v>
      </c>
      <c r="B7012" s="16">
        <f ca="1">VLOOKUP(A7012,PERIODS!$O$4:$P$33,2,FALSE)</f>
        <v>3.3000000000000002E-2</v>
      </c>
      <c r="C7012" s="15"/>
      <c r="D7012" s="18">
        <v>5000</v>
      </c>
      <c r="E7012" s="34">
        <f t="shared" ca="1" si="2090"/>
        <v>8457.8455520139796</v>
      </c>
      <c r="F7012" s="34">
        <f t="shared" ca="1" si="2091"/>
        <v>3300</v>
      </c>
      <c r="G7012" s="69">
        <f t="shared" ca="1" si="2077"/>
        <v>0</v>
      </c>
      <c r="H7012" s="34">
        <f t="shared" ca="1" si="2078"/>
        <v>912.47275889679531</v>
      </c>
      <c r="I7012" s="34">
        <f t="shared" ca="1" si="2079"/>
        <v>4212.4727588967953</v>
      </c>
      <c r="J7012" s="18">
        <f ca="1">SUM(INDIRECT(ADDRESS(ROW(F7012),COLUMN(F7012),4)):INDIRECT(ADDRESS(ROW(F7012)+N$5-1,COLUMN(F7012),4)))</f>
        <v>23100</v>
      </c>
      <c r="K7012" s="18">
        <f t="shared" ca="1" si="2080"/>
        <v>0</v>
      </c>
      <c r="L7012" s="18">
        <f t="shared" ca="1" si="2092"/>
        <v>0</v>
      </c>
      <c r="M7012" s="18">
        <f t="shared" ca="1" si="2076"/>
        <v>16350</v>
      </c>
      <c r="N7012" s="34">
        <f t="shared" ca="1" si="2081"/>
        <v>20595.372793117185</v>
      </c>
      <c r="P7012" s="18">
        <f t="shared" ca="1" si="2093"/>
        <v>912.47275889679531</v>
      </c>
      <c r="Q7012" s="47">
        <f ca="1">SUM(L$15:L7012)-SUM(M$15:M7012)</f>
        <v>0</v>
      </c>
      <c r="R7012" s="47" t="str">
        <f t="shared" ca="1" si="2094"/>
        <v>M7015</v>
      </c>
      <c r="S7012" s="40">
        <f t="shared" ca="1" si="2082"/>
        <v>0</v>
      </c>
      <c r="T7012" s="46">
        <f t="shared" ca="1" si="2083"/>
        <v>66</v>
      </c>
      <c r="X7012" s="74">
        <f t="shared" ca="1" si="2084"/>
        <v>0.91247275889679536</v>
      </c>
      <c r="Y7012" s="75">
        <f t="shared" ca="1" si="2085"/>
        <v>0.91247275889679536</v>
      </c>
      <c r="Z7012" s="74">
        <f t="shared" ca="1" si="2086"/>
        <v>2.4904732655365054</v>
      </c>
      <c r="AA7012" s="76">
        <f t="shared" ca="1" si="2087"/>
        <v>912.47275889679531</v>
      </c>
      <c r="AB7012" s="76">
        <f t="shared" ca="1" si="2088"/>
        <v>2490.4732655365056</v>
      </c>
    </row>
    <row r="7013" spans="1:28" x14ac:dyDescent="0.25">
      <c r="A7013" s="2">
        <f t="shared" si="2089"/>
        <v>9</v>
      </c>
      <c r="B7013" s="16">
        <f ca="1">VLOOKUP(A7013,PERIODS!$O$4:$P$33,2,FALSE)</f>
        <v>3.3000000000000002E-2</v>
      </c>
      <c r="C7013" s="15"/>
      <c r="D7013" s="18">
        <v>5000</v>
      </c>
      <c r="E7013" s="34">
        <f t="shared" ca="1" si="2090"/>
        <v>20595.372793117185</v>
      </c>
      <c r="F7013" s="34">
        <f t="shared" ca="1" si="2091"/>
        <v>3300</v>
      </c>
      <c r="G7013" s="69">
        <f t="shared" ca="1" si="2077"/>
        <v>0</v>
      </c>
      <c r="H7013" s="34">
        <f t="shared" ca="1" si="2078"/>
        <v>-739.96430407479841</v>
      </c>
      <c r="I7013" s="34">
        <f t="shared" ca="1" si="2079"/>
        <v>2560.0356959252017</v>
      </c>
      <c r="J7013" s="18">
        <f ca="1">SUM(INDIRECT(ADDRESS(ROW(F7013),COLUMN(F7013),4)):INDIRECT(ADDRESS(ROW(F7013)+N$5-1,COLUMN(F7013),4)))</f>
        <v>23100</v>
      </c>
      <c r="K7013" s="18">
        <f t="shared" ca="1" si="2080"/>
        <v>16350</v>
      </c>
      <c r="L7013" s="18">
        <f t="shared" ca="1" si="2092"/>
        <v>16350</v>
      </c>
      <c r="M7013" s="18">
        <f t="shared" ca="1" si="2076"/>
        <v>0</v>
      </c>
      <c r="N7013" s="34">
        <f t="shared" ca="1" si="2081"/>
        <v>18035.337097191983</v>
      </c>
      <c r="P7013" s="18">
        <f t="shared" ca="1" si="2093"/>
        <v>739.96430407479841</v>
      </c>
      <c r="Q7013" s="47">
        <f ca="1">SUM(L$15:L7013)-SUM(M$15:M7013)</f>
        <v>16350</v>
      </c>
      <c r="R7013" s="47" t="str">
        <f t="shared" ca="1" si="2094"/>
        <v>M7016</v>
      </c>
      <c r="S7013" s="40">
        <f t="shared" ca="1" si="2082"/>
        <v>0</v>
      </c>
      <c r="T7013" s="46">
        <f t="shared" ca="1" si="2083"/>
        <v>67</v>
      </c>
      <c r="X7013" s="74">
        <f t="shared" ca="1" si="2084"/>
        <v>-0.73996430407479841</v>
      </c>
      <c r="Y7013" s="75">
        <f t="shared" ca="1" si="2085"/>
        <v>-0.73996430407479841</v>
      </c>
      <c r="Z7013" s="74">
        <f t="shared" ca="1" si="2086"/>
        <v>0.47713094684764812</v>
      </c>
      <c r="AA7013" s="76">
        <f t="shared" ca="1" si="2087"/>
        <v>-739.96430407479841</v>
      </c>
      <c r="AB7013" s="76">
        <f t="shared" ca="1" si="2088"/>
        <v>477.13094684764815</v>
      </c>
    </row>
    <row r="7014" spans="1:28" x14ac:dyDescent="0.25">
      <c r="A7014" s="2">
        <f t="shared" si="2089"/>
        <v>10</v>
      </c>
      <c r="B7014" s="16">
        <f ca="1">VLOOKUP(A7014,PERIODS!$O$4:$P$33,2,FALSE)</f>
        <v>3.3000000000000002E-2</v>
      </c>
      <c r="C7014" s="15"/>
      <c r="D7014" s="18">
        <v>5000</v>
      </c>
      <c r="E7014" s="34">
        <f t="shared" ca="1" si="2090"/>
        <v>18035.337097191983</v>
      </c>
      <c r="F7014" s="34">
        <f t="shared" ca="1" si="2091"/>
        <v>3300</v>
      </c>
      <c r="G7014" s="69">
        <f t="shared" ca="1" si="2077"/>
        <v>0</v>
      </c>
      <c r="H7014" s="34">
        <f t="shared" ca="1" si="2078"/>
        <v>-1505.760039645221</v>
      </c>
      <c r="I7014" s="34">
        <f t="shared" ca="1" si="2079"/>
        <v>1794.239960354779</v>
      </c>
      <c r="J7014" s="18">
        <f ca="1">SUM(INDIRECT(ADDRESS(ROW(F7014),COLUMN(F7014),4)):INDIRECT(ADDRESS(ROW(F7014)+N$5-1,COLUMN(F7014),4)))</f>
        <v>23100</v>
      </c>
      <c r="K7014" s="18">
        <f t="shared" ca="1" si="2080"/>
        <v>16350</v>
      </c>
      <c r="L7014" s="18">
        <f t="shared" ca="1" si="2092"/>
        <v>0</v>
      </c>
      <c r="M7014" s="18">
        <f t="shared" ca="1" si="2076"/>
        <v>0</v>
      </c>
      <c r="N7014" s="34">
        <f t="shared" ca="1" si="2081"/>
        <v>16241.097136837205</v>
      </c>
      <c r="P7014" s="18">
        <f t="shared" ca="1" si="2093"/>
        <v>1505.760039645221</v>
      </c>
      <c r="Q7014" s="47">
        <f ca="1">SUM(L$15:L7014)-SUM(M$15:M7014)</f>
        <v>16350</v>
      </c>
      <c r="R7014" s="47" t="str">
        <f t="shared" ca="1" si="2094"/>
        <v>M7017</v>
      </c>
      <c r="S7014" s="40">
        <f t="shared" ca="1" si="2082"/>
        <v>0</v>
      </c>
      <c r="T7014" s="46">
        <f t="shared" ca="1" si="2083"/>
        <v>45</v>
      </c>
      <c r="X7014" s="74">
        <f t="shared" ca="1" si="2084"/>
        <v>-1.5057600396452211</v>
      </c>
      <c r="Y7014" s="75">
        <f t="shared" ca="1" si="2085"/>
        <v>-1.5057600396452211</v>
      </c>
      <c r="Z7014" s="74">
        <f t="shared" ca="1" si="2086"/>
        <v>0.2218486159957537</v>
      </c>
      <c r="AA7014" s="76">
        <f t="shared" ca="1" si="2087"/>
        <v>-1505.760039645221</v>
      </c>
      <c r="AB7014" s="76">
        <f t="shared" ca="1" si="2088"/>
        <v>221.8486159957537</v>
      </c>
    </row>
    <row r="7015" spans="1:28" x14ac:dyDescent="0.25">
      <c r="A7015" s="2">
        <f t="shared" si="2089"/>
        <v>11</v>
      </c>
      <c r="B7015" s="16">
        <f ca="1">VLOOKUP(A7015,PERIODS!$O$4:$P$33,2,FALSE)</f>
        <v>3.3000000000000002E-2</v>
      </c>
      <c r="C7015" s="15"/>
      <c r="D7015" s="18">
        <v>5000</v>
      </c>
      <c r="E7015" s="34">
        <f t="shared" ca="1" si="2090"/>
        <v>16241.097136837205</v>
      </c>
      <c r="F7015" s="34">
        <f t="shared" ca="1" si="2091"/>
        <v>3300</v>
      </c>
      <c r="G7015" s="69">
        <f t="shared" ca="1" si="2077"/>
        <v>0</v>
      </c>
      <c r="H7015" s="34">
        <f t="shared" ca="1" si="2078"/>
        <v>992.24628952057117</v>
      </c>
      <c r="I7015" s="34">
        <f t="shared" ca="1" si="2079"/>
        <v>4292.2462895205708</v>
      </c>
      <c r="J7015" s="18">
        <f ca="1">SUM(INDIRECT(ADDRESS(ROW(F7015),COLUMN(F7015),4)):INDIRECT(ADDRESS(ROW(F7015)+N$5-1,COLUMN(F7015),4)))</f>
        <v>23300</v>
      </c>
      <c r="K7015" s="18">
        <f t="shared" ca="1" si="2080"/>
        <v>16350</v>
      </c>
      <c r="L7015" s="18">
        <f t="shared" ca="1" si="2092"/>
        <v>0</v>
      </c>
      <c r="M7015" s="18">
        <f t="shared" ca="1" si="2076"/>
        <v>0</v>
      </c>
      <c r="N7015" s="34">
        <f t="shared" ca="1" si="2081"/>
        <v>11948.850847316633</v>
      </c>
      <c r="P7015" s="18">
        <f t="shared" ca="1" si="2093"/>
        <v>992.24628952057117</v>
      </c>
      <c r="Q7015" s="47">
        <f ca="1">SUM(L$15:L7015)-SUM(M$15:M7015)</f>
        <v>16350</v>
      </c>
      <c r="R7015" s="47" t="str">
        <f t="shared" ca="1" si="2094"/>
        <v>M7018</v>
      </c>
      <c r="S7015" s="40">
        <f t="shared" ca="1" si="2082"/>
        <v>0</v>
      </c>
      <c r="T7015" s="46">
        <f t="shared" ca="1" si="2083"/>
        <v>56</v>
      </c>
      <c r="X7015" s="74">
        <f t="shared" ca="1" si="2084"/>
        <v>0.99224628952057115</v>
      </c>
      <c r="Y7015" s="75">
        <f t="shared" ca="1" si="2085"/>
        <v>0.99224628952057115</v>
      </c>
      <c r="Z7015" s="74">
        <f t="shared" ca="1" si="2086"/>
        <v>2.6972865589664634</v>
      </c>
      <c r="AA7015" s="76">
        <f t="shared" ca="1" si="2087"/>
        <v>992.24628952057117</v>
      </c>
      <c r="AB7015" s="76">
        <f t="shared" ca="1" si="2088"/>
        <v>2697.2865589664634</v>
      </c>
    </row>
    <row r="7016" spans="1:28" x14ac:dyDescent="0.25">
      <c r="A7016" s="2">
        <f t="shared" si="2089"/>
        <v>12</v>
      </c>
      <c r="B7016" s="16">
        <f ca="1">VLOOKUP(A7016,PERIODS!$O$4:$P$33,2,FALSE)</f>
        <v>3.3000000000000002E-2</v>
      </c>
      <c r="C7016" s="15"/>
      <c r="D7016" s="18">
        <v>5000</v>
      </c>
      <c r="E7016" s="34">
        <f t="shared" ca="1" si="2090"/>
        <v>11948.850847316633</v>
      </c>
      <c r="F7016" s="34">
        <f t="shared" ca="1" si="2091"/>
        <v>3300</v>
      </c>
      <c r="G7016" s="69">
        <f t="shared" ca="1" si="2077"/>
        <v>0</v>
      </c>
      <c r="H7016" s="34">
        <f t="shared" ca="1" si="2078"/>
        <v>1959.9639845400536</v>
      </c>
      <c r="I7016" s="34">
        <f t="shared" ca="1" si="2079"/>
        <v>5259.9639845400534</v>
      </c>
      <c r="J7016" s="18">
        <f ca="1">SUM(INDIRECT(ADDRESS(ROW(F7016),COLUMN(F7016),4)):INDIRECT(ADDRESS(ROW(F7016)+N$5-1,COLUMN(F7016),4)))</f>
        <v>23500</v>
      </c>
      <c r="K7016" s="18">
        <f t="shared" ca="1" si="2080"/>
        <v>0</v>
      </c>
      <c r="L7016" s="18">
        <f t="shared" ca="1" si="2092"/>
        <v>0</v>
      </c>
      <c r="M7016" s="18">
        <f t="shared" ca="1" si="2076"/>
        <v>16350</v>
      </c>
      <c r="N7016" s="34">
        <f t="shared" ca="1" si="2081"/>
        <v>23038.886862776581</v>
      </c>
      <c r="P7016" s="18">
        <f t="shared" ca="1" si="2093"/>
        <v>1959.9639845400536</v>
      </c>
      <c r="Q7016" s="47">
        <f ca="1">SUM(L$15:L7016)-SUM(M$15:M7016)</f>
        <v>0</v>
      </c>
      <c r="R7016" s="47" t="str">
        <f t="shared" ca="1" si="2094"/>
        <v>M7019</v>
      </c>
      <c r="S7016" s="40">
        <f t="shared" ca="1" si="2082"/>
        <v>0</v>
      </c>
      <c r="T7016" s="46">
        <f t="shared" ca="1" si="2083"/>
        <v>1</v>
      </c>
      <c r="X7016" s="74">
        <f t="shared" ca="1" si="2084"/>
        <v>2.3208447683777211</v>
      </c>
      <c r="Y7016" s="75">
        <f t="shared" ca="1" si="2085"/>
        <v>1.9599639845400536</v>
      </c>
      <c r="Z7016" s="74">
        <f t="shared" ca="1" si="2086"/>
        <v>7.0990713842313315</v>
      </c>
      <c r="AA7016" s="76">
        <f t="shared" ca="1" si="2087"/>
        <v>1959.9639845400536</v>
      </c>
      <c r="AB7016" s="76">
        <f t="shared" ca="1" si="2088"/>
        <v>7099.0713842313316</v>
      </c>
    </row>
    <row r="7017" spans="1:28" x14ac:dyDescent="0.25">
      <c r="A7017" s="2">
        <f t="shared" si="2089"/>
        <v>13</v>
      </c>
      <c r="B7017" s="16">
        <f ca="1">VLOOKUP(A7017,PERIODS!$O$4:$P$33,2,FALSE)</f>
        <v>3.3000000000000002E-2</v>
      </c>
      <c r="C7017" s="15"/>
      <c r="D7017" s="18">
        <v>5000</v>
      </c>
      <c r="E7017" s="34">
        <f t="shared" ca="1" si="2090"/>
        <v>23038.886862776581</v>
      </c>
      <c r="F7017" s="34">
        <f t="shared" ca="1" si="2091"/>
        <v>3300</v>
      </c>
      <c r="G7017" s="69">
        <f t="shared" ca="1" si="2077"/>
        <v>0</v>
      </c>
      <c r="H7017" s="34">
        <f t="shared" ca="1" si="2078"/>
        <v>-278.18255571569642</v>
      </c>
      <c r="I7017" s="34">
        <f t="shared" ca="1" si="2079"/>
        <v>3021.8174442843037</v>
      </c>
      <c r="J7017" s="18">
        <f ca="1">SUM(INDIRECT(ADDRESS(ROW(F7017),COLUMN(F7017),4)):INDIRECT(ADDRESS(ROW(F7017)+N$5-1,COLUMN(F7017),4)))</f>
        <v>23700</v>
      </c>
      <c r="K7017" s="18">
        <f t="shared" ca="1" si="2080"/>
        <v>16350</v>
      </c>
      <c r="L7017" s="18">
        <f t="shared" ca="1" si="2092"/>
        <v>16350</v>
      </c>
      <c r="M7017" s="18">
        <f t="shared" ca="1" si="2076"/>
        <v>0</v>
      </c>
      <c r="N7017" s="34">
        <f t="shared" ca="1" si="2081"/>
        <v>20017.069418492276</v>
      </c>
      <c r="P7017" s="18">
        <f t="shared" ca="1" si="2093"/>
        <v>278.18255571569642</v>
      </c>
      <c r="Q7017" s="47">
        <f ca="1">SUM(L$15:L7017)-SUM(M$15:M7017)</f>
        <v>16350</v>
      </c>
      <c r="R7017" s="47" t="str">
        <f t="shared" ca="1" si="2094"/>
        <v>M7020</v>
      </c>
      <c r="S7017" s="40">
        <f t="shared" ca="1" si="2082"/>
        <v>0</v>
      </c>
      <c r="T7017" s="46">
        <f t="shared" ca="1" si="2083"/>
        <v>33</v>
      </c>
      <c r="X7017" s="74">
        <f t="shared" ca="1" si="2084"/>
        <v>-0.27818255571569644</v>
      </c>
      <c r="Y7017" s="75">
        <f t="shared" ca="1" si="2085"/>
        <v>-0.27818255571569644</v>
      </c>
      <c r="Z7017" s="74">
        <f t="shared" ca="1" si="2086"/>
        <v>0.75715858526938162</v>
      </c>
      <c r="AA7017" s="76">
        <f t="shared" ca="1" si="2087"/>
        <v>-278.18255571569642</v>
      </c>
      <c r="AB7017" s="76">
        <f t="shared" ca="1" si="2088"/>
        <v>757.15858526938166</v>
      </c>
    </row>
    <row r="7018" spans="1:28" x14ac:dyDescent="0.25">
      <c r="A7018" s="2">
        <f t="shared" si="2089"/>
        <v>14</v>
      </c>
      <c r="B7018" s="16">
        <f ca="1">VLOOKUP(A7018,PERIODS!$O$4:$P$33,2,FALSE)</f>
        <v>3.3000000000000002E-2</v>
      </c>
      <c r="C7018" s="15"/>
      <c r="D7018" s="18">
        <v>5000</v>
      </c>
      <c r="E7018" s="34">
        <f t="shared" ca="1" si="2090"/>
        <v>20017.069418492276</v>
      </c>
      <c r="F7018" s="34">
        <f t="shared" ca="1" si="2091"/>
        <v>3300</v>
      </c>
      <c r="G7018" s="69">
        <f t="shared" ca="1" si="2077"/>
        <v>0</v>
      </c>
      <c r="H7018" s="34">
        <f t="shared" ca="1" si="2078"/>
        <v>1342.8791268966509</v>
      </c>
      <c r="I7018" s="34">
        <f t="shared" ca="1" si="2079"/>
        <v>4642.8791268966506</v>
      </c>
      <c r="J7018" s="18">
        <f ca="1">SUM(INDIRECT(ADDRESS(ROW(F7018),COLUMN(F7018),4)):INDIRECT(ADDRESS(ROW(F7018)+N$5-1,COLUMN(F7018),4)))</f>
        <v>23900</v>
      </c>
      <c r="K7018" s="18">
        <f t="shared" ca="1" si="2080"/>
        <v>16350</v>
      </c>
      <c r="L7018" s="18">
        <f t="shared" ca="1" si="2092"/>
        <v>0</v>
      </c>
      <c r="M7018" s="18">
        <f t="shared" ca="1" si="2076"/>
        <v>0</v>
      </c>
      <c r="N7018" s="34">
        <f t="shared" ca="1" si="2081"/>
        <v>15374.190291595625</v>
      </c>
      <c r="P7018" s="18">
        <f t="shared" ca="1" si="2093"/>
        <v>1342.8791268966509</v>
      </c>
      <c r="Q7018" s="47">
        <f ca="1">SUM(L$15:L7018)-SUM(M$15:M7018)</f>
        <v>16350</v>
      </c>
      <c r="R7018" s="47" t="str">
        <f t="shared" ca="1" si="2094"/>
        <v>M7021</v>
      </c>
      <c r="S7018" s="40">
        <f t="shared" ca="1" si="2082"/>
        <v>0</v>
      </c>
      <c r="T7018" s="46">
        <f t="shared" ca="1" si="2083"/>
        <v>57</v>
      </c>
      <c r="X7018" s="74">
        <f t="shared" ca="1" si="2084"/>
        <v>1.3428791268966509</v>
      </c>
      <c r="Y7018" s="75">
        <f t="shared" ca="1" si="2085"/>
        <v>1.3428791268966509</v>
      </c>
      <c r="Z7018" s="74">
        <f t="shared" ca="1" si="2086"/>
        <v>3.8300548601795881</v>
      </c>
      <c r="AA7018" s="76">
        <f t="shared" ca="1" si="2087"/>
        <v>1342.8791268966509</v>
      </c>
      <c r="AB7018" s="76">
        <f t="shared" ca="1" si="2088"/>
        <v>3830.0548601795881</v>
      </c>
    </row>
    <row r="7019" spans="1:28" x14ac:dyDescent="0.25">
      <c r="A7019" s="2">
        <f t="shared" si="2089"/>
        <v>15</v>
      </c>
      <c r="B7019" s="16">
        <f ca="1">VLOOKUP(A7019,PERIODS!$O$4:$P$33,2,FALSE)</f>
        <v>3.3000000000000002E-2</v>
      </c>
      <c r="C7019" s="15"/>
      <c r="D7019" s="18">
        <v>5000</v>
      </c>
      <c r="E7019" s="34">
        <f t="shared" ca="1" si="2090"/>
        <v>15374.190291595625</v>
      </c>
      <c r="F7019" s="34">
        <f t="shared" ca="1" si="2091"/>
        <v>3300</v>
      </c>
      <c r="G7019" s="69">
        <f t="shared" ca="1" si="2077"/>
        <v>0</v>
      </c>
      <c r="H7019" s="34">
        <f t="shared" ca="1" si="2078"/>
        <v>-124.96506073869818</v>
      </c>
      <c r="I7019" s="34">
        <f t="shared" ca="1" si="2079"/>
        <v>3175.0349392613016</v>
      </c>
      <c r="J7019" s="18">
        <f ca="1">SUM(INDIRECT(ADDRESS(ROW(F7019),COLUMN(F7019),4)):INDIRECT(ADDRESS(ROW(F7019)+N$5-1,COLUMN(F7019),4)))</f>
        <v>24100</v>
      </c>
      <c r="K7019" s="18">
        <f t="shared" ca="1" si="2080"/>
        <v>16350</v>
      </c>
      <c r="L7019" s="18">
        <f t="shared" ca="1" si="2092"/>
        <v>0</v>
      </c>
      <c r="M7019" s="18">
        <f t="shared" ca="1" si="2076"/>
        <v>0</v>
      </c>
      <c r="N7019" s="34">
        <f t="shared" ca="1" si="2081"/>
        <v>12199.155352334325</v>
      </c>
      <c r="P7019" s="18">
        <f t="shared" ca="1" si="2093"/>
        <v>124.96506073869818</v>
      </c>
      <c r="Q7019" s="47">
        <f ca="1">SUM(L$15:L7019)-SUM(M$15:M7019)</f>
        <v>16350</v>
      </c>
      <c r="R7019" s="47" t="str">
        <f t="shared" ca="1" si="2094"/>
        <v>M7022</v>
      </c>
      <c r="S7019" s="40">
        <f t="shared" ca="1" si="2082"/>
        <v>0</v>
      </c>
      <c r="T7019" s="46">
        <f t="shared" ca="1" si="2083"/>
        <v>72</v>
      </c>
      <c r="X7019" s="74">
        <f t="shared" ca="1" si="2084"/>
        <v>-0.12496506073869819</v>
      </c>
      <c r="Y7019" s="75">
        <f t="shared" ca="1" si="2085"/>
        <v>-0.12496506073869819</v>
      </c>
      <c r="Z7019" s="74">
        <f t="shared" ca="1" si="2086"/>
        <v>0.88252773691313402</v>
      </c>
      <c r="AA7019" s="76">
        <f t="shared" ca="1" si="2087"/>
        <v>-124.96506073869818</v>
      </c>
      <c r="AB7019" s="76">
        <f t="shared" ca="1" si="2088"/>
        <v>882.52773691313405</v>
      </c>
    </row>
    <row r="7020" spans="1:28" x14ac:dyDescent="0.25">
      <c r="A7020" s="2">
        <f t="shared" si="2089"/>
        <v>16</v>
      </c>
      <c r="B7020" s="16">
        <f ca="1">VLOOKUP(A7020,PERIODS!$O$4:$P$33,2,FALSE)</f>
        <v>3.3000000000000002E-2</v>
      </c>
      <c r="C7020" s="15"/>
      <c r="D7020" s="18">
        <v>5000</v>
      </c>
      <c r="E7020" s="34">
        <f t="shared" ca="1" si="2090"/>
        <v>12199.155352334325</v>
      </c>
      <c r="F7020" s="34">
        <f t="shared" ca="1" si="2091"/>
        <v>3300</v>
      </c>
      <c r="G7020" s="69">
        <f t="shared" ca="1" si="2077"/>
        <v>0</v>
      </c>
      <c r="H7020" s="34">
        <f t="shared" ca="1" si="2078"/>
        <v>-171.04272824480313</v>
      </c>
      <c r="I7020" s="34">
        <f t="shared" ca="1" si="2079"/>
        <v>3128.9572717551969</v>
      </c>
      <c r="J7020" s="18">
        <f ca="1">SUM(INDIRECT(ADDRESS(ROW(F7020),COLUMN(F7020),4)):INDIRECT(ADDRESS(ROW(F7020)+N$5-1,COLUMN(F7020),4)))</f>
        <v>24300</v>
      </c>
      <c r="K7020" s="18">
        <f t="shared" ca="1" si="2080"/>
        <v>0</v>
      </c>
      <c r="L7020" s="18">
        <f t="shared" ca="1" si="2092"/>
        <v>0</v>
      </c>
      <c r="M7020" s="18">
        <f t="shared" ca="1" si="2076"/>
        <v>16350</v>
      </c>
      <c r="N7020" s="34">
        <f t="shared" ca="1" si="2081"/>
        <v>9070.1980805791281</v>
      </c>
      <c r="P7020" s="18">
        <f t="shared" ca="1" si="2093"/>
        <v>171.04272824480313</v>
      </c>
      <c r="Q7020" s="47">
        <f ca="1">SUM(L$15:L7020)-SUM(M$15:M7020)</f>
        <v>0</v>
      </c>
      <c r="R7020" s="47" t="str">
        <f t="shared" ca="1" si="2094"/>
        <v>M7023</v>
      </c>
      <c r="S7020" s="40">
        <f t="shared" ca="1" si="2082"/>
        <v>16350</v>
      </c>
      <c r="T7020" s="46">
        <f t="shared" ca="1" si="2083"/>
        <v>97</v>
      </c>
      <c r="X7020" s="74">
        <f t="shared" ca="1" si="2084"/>
        <v>-0.17104272824480313</v>
      </c>
      <c r="Y7020" s="75">
        <f t="shared" ca="1" si="2085"/>
        <v>-0.17104272824480313</v>
      </c>
      <c r="Z7020" s="74">
        <f t="shared" ca="1" si="2086"/>
        <v>0.84278556195446319</v>
      </c>
      <c r="AA7020" s="76">
        <f t="shared" ca="1" si="2087"/>
        <v>-171.04272824480313</v>
      </c>
      <c r="AB7020" s="76">
        <f t="shared" ca="1" si="2088"/>
        <v>842.78556195446322</v>
      </c>
    </row>
    <row r="7021" spans="1:28" x14ac:dyDescent="0.25">
      <c r="A7021" s="2">
        <f t="shared" si="2089"/>
        <v>17</v>
      </c>
      <c r="B7021" s="16">
        <f ca="1">VLOOKUP(A7021,PERIODS!$O$4:$P$33,2,FALSE)</f>
        <v>3.5000000000000003E-2</v>
      </c>
      <c r="C7021" s="15"/>
      <c r="D7021" s="18">
        <v>5000</v>
      </c>
      <c r="E7021" s="34">
        <f t="shared" ca="1" si="2090"/>
        <v>9070.1980805791281</v>
      </c>
      <c r="F7021" s="34">
        <f t="shared" ca="1" si="2091"/>
        <v>3500.0000000000005</v>
      </c>
      <c r="G7021" s="69">
        <f t="shared" ca="1" si="2077"/>
        <v>0</v>
      </c>
      <c r="H7021" s="34">
        <f t="shared" ca="1" si="2078"/>
        <v>1021.3558072110092</v>
      </c>
      <c r="I7021" s="34">
        <f t="shared" ca="1" si="2079"/>
        <v>4521.35580721101</v>
      </c>
      <c r="J7021" s="18">
        <f ca="1">SUM(INDIRECT(ADDRESS(ROW(F7021),COLUMN(F7021),4)):INDIRECT(ADDRESS(ROW(F7021)+N$5-1,COLUMN(F7021),4)))</f>
        <v>24500.000000000004</v>
      </c>
      <c r="K7021" s="18">
        <f t="shared" ca="1" si="2080"/>
        <v>16350</v>
      </c>
      <c r="L7021" s="18">
        <f t="shared" ca="1" si="2092"/>
        <v>16350</v>
      </c>
      <c r="M7021" s="18">
        <f t="shared" ca="1" si="2076"/>
        <v>0</v>
      </c>
      <c r="N7021" s="34">
        <f t="shared" ca="1" si="2081"/>
        <v>4548.8422733681182</v>
      </c>
      <c r="P7021" s="18">
        <f t="shared" ca="1" si="2093"/>
        <v>1021.3558072110092</v>
      </c>
      <c r="Q7021" s="47">
        <f ca="1">SUM(L$15:L7021)-SUM(M$15:M7021)</f>
        <v>16350</v>
      </c>
      <c r="R7021" s="47" t="str">
        <f t="shared" ca="1" si="2094"/>
        <v>M7024</v>
      </c>
      <c r="S7021" s="40">
        <f t="shared" ca="1" si="2082"/>
        <v>0</v>
      </c>
      <c r="T7021" s="46">
        <f t="shared" ca="1" si="2083"/>
        <v>55</v>
      </c>
      <c r="X7021" s="74">
        <f t="shared" ca="1" si="2084"/>
        <v>1.0213558072110092</v>
      </c>
      <c r="Y7021" s="75">
        <f t="shared" ca="1" si="2085"/>
        <v>1.0213558072110092</v>
      </c>
      <c r="Z7021" s="74">
        <f t="shared" ca="1" si="2086"/>
        <v>2.7769572314367275</v>
      </c>
      <c r="AA7021" s="76">
        <f t="shared" ca="1" si="2087"/>
        <v>1021.3558072110092</v>
      </c>
      <c r="AB7021" s="76">
        <f t="shared" ca="1" si="2088"/>
        <v>2776.9572314367274</v>
      </c>
    </row>
    <row r="7022" spans="1:28" x14ac:dyDescent="0.25">
      <c r="A7022" s="2">
        <f t="shared" si="2089"/>
        <v>18</v>
      </c>
      <c r="B7022" s="16">
        <f ca="1">VLOOKUP(A7022,PERIODS!$O$4:$P$33,2,FALSE)</f>
        <v>3.5000000000000003E-2</v>
      </c>
      <c r="C7022" s="15"/>
      <c r="D7022" s="18">
        <v>5000</v>
      </c>
      <c r="E7022" s="34">
        <f t="shared" ca="1" si="2090"/>
        <v>4548.8422733681182</v>
      </c>
      <c r="F7022" s="34">
        <f t="shared" ca="1" si="2091"/>
        <v>3500.0000000000005</v>
      </c>
      <c r="G7022" s="69">
        <f t="shared" ca="1" si="2077"/>
        <v>0</v>
      </c>
      <c r="H7022" s="34">
        <f t="shared" ca="1" si="2078"/>
        <v>1959.9639845400536</v>
      </c>
      <c r="I7022" s="34">
        <f t="shared" ca="1" si="2079"/>
        <v>5459.9639845400543</v>
      </c>
      <c r="J7022" s="18">
        <f ca="1">SUM(INDIRECT(ADDRESS(ROW(F7022),COLUMN(F7022),4)):INDIRECT(ADDRESS(ROW(F7022)+N$5-1,COLUMN(F7022),4)))</f>
        <v>24500.000000000004</v>
      </c>
      <c r="K7022" s="18">
        <f t="shared" ca="1" si="2080"/>
        <v>32700</v>
      </c>
      <c r="L7022" s="18">
        <f t="shared" ca="1" si="2092"/>
        <v>16350</v>
      </c>
      <c r="M7022" s="18">
        <f t="shared" ca="1" si="2076"/>
        <v>0</v>
      </c>
      <c r="N7022" s="34">
        <f t="shared" ca="1" si="2081"/>
        <v>-911.12171117193611</v>
      </c>
      <c r="P7022" s="18">
        <f t="shared" ca="1" si="2093"/>
        <v>1959.9639845400536</v>
      </c>
      <c r="Q7022" s="47">
        <f ca="1">SUM(L$15:L7022)-SUM(M$15:M7022)</f>
        <v>32700</v>
      </c>
      <c r="R7022" s="47" t="str">
        <f t="shared" ca="1" si="2094"/>
        <v>M7025</v>
      </c>
      <c r="S7022" s="40">
        <f t="shared" ca="1" si="2082"/>
        <v>0</v>
      </c>
      <c r="T7022" s="46">
        <f t="shared" ca="1" si="2083"/>
        <v>99</v>
      </c>
      <c r="X7022" s="74">
        <f t="shared" ca="1" si="2084"/>
        <v>2.4839033734746283</v>
      </c>
      <c r="Y7022" s="75">
        <f t="shared" ca="1" si="2085"/>
        <v>1.9599639845400536</v>
      </c>
      <c r="Z7022" s="74">
        <f t="shared" ca="1" si="2086"/>
        <v>7.0990713842313315</v>
      </c>
      <c r="AA7022" s="76">
        <f t="shared" ca="1" si="2087"/>
        <v>1959.9639845400536</v>
      </c>
      <c r="AB7022" s="76">
        <f t="shared" ca="1" si="2088"/>
        <v>7099.0713842313316</v>
      </c>
    </row>
    <row r="7023" spans="1:28" x14ac:dyDescent="0.25">
      <c r="A7023" s="2">
        <f t="shared" si="2089"/>
        <v>19</v>
      </c>
      <c r="B7023" s="16">
        <f ca="1">VLOOKUP(A7023,PERIODS!$O$4:$P$33,2,FALSE)</f>
        <v>3.5000000000000003E-2</v>
      </c>
      <c r="C7023" s="15"/>
      <c r="D7023" s="18">
        <v>5000</v>
      </c>
      <c r="E7023" s="34">
        <f t="shared" ca="1" si="2090"/>
        <v>-911.12171117193611</v>
      </c>
      <c r="F7023" s="34">
        <f t="shared" ca="1" si="2091"/>
        <v>3500.0000000000005</v>
      </c>
      <c r="G7023" s="69">
        <f t="shared" ca="1" si="2077"/>
        <v>0</v>
      </c>
      <c r="H7023" s="34">
        <f t="shared" ca="1" si="2078"/>
        <v>275.0188066129453</v>
      </c>
      <c r="I7023" s="34">
        <f t="shared" ca="1" si="2079"/>
        <v>3775.0188066129458</v>
      </c>
      <c r="J7023" s="18">
        <f ca="1">SUM(INDIRECT(ADDRESS(ROW(F7023),COLUMN(F7023),4)):INDIRECT(ADDRESS(ROW(F7023)+N$5-1,COLUMN(F7023),4)))</f>
        <v>24500.000000000004</v>
      </c>
      <c r="K7023" s="18">
        <f t="shared" ca="1" si="2080"/>
        <v>32700</v>
      </c>
      <c r="L7023" s="18">
        <f t="shared" ca="1" si="2092"/>
        <v>0</v>
      </c>
      <c r="M7023" s="18">
        <f t="shared" ca="1" si="2076"/>
        <v>0</v>
      </c>
      <c r="N7023" s="34">
        <f t="shared" ca="1" si="2081"/>
        <v>-4686.1405177848819</v>
      </c>
      <c r="P7023" s="18">
        <f t="shared" ca="1" si="2093"/>
        <v>275.0188066129453</v>
      </c>
      <c r="Q7023" s="47">
        <f ca="1">SUM(L$15:L7023)-SUM(M$15:M7023)</f>
        <v>32700</v>
      </c>
      <c r="R7023" s="47" t="str">
        <f t="shared" ca="1" si="2094"/>
        <v>M7026</v>
      </c>
      <c r="S7023" s="40">
        <f t="shared" ca="1" si="2082"/>
        <v>0</v>
      </c>
      <c r="T7023" s="46">
        <f t="shared" ca="1" si="2083"/>
        <v>21</v>
      </c>
      <c r="X7023" s="74">
        <f t="shared" ca="1" si="2084"/>
        <v>0.27501880661294531</v>
      </c>
      <c r="Y7023" s="75">
        <f t="shared" ca="1" si="2085"/>
        <v>0.27501880661294531</v>
      </c>
      <c r="Z7023" s="74">
        <f t="shared" ca="1" si="2086"/>
        <v>1.3165554345832768</v>
      </c>
      <c r="AA7023" s="76">
        <f t="shared" ca="1" si="2087"/>
        <v>275.0188066129453</v>
      </c>
      <c r="AB7023" s="76">
        <f t="shared" ca="1" si="2088"/>
        <v>1316.5554345832768</v>
      </c>
    </row>
    <row r="7024" spans="1:28" x14ac:dyDescent="0.25">
      <c r="A7024" s="2">
        <f t="shared" si="2089"/>
        <v>20</v>
      </c>
      <c r="B7024" s="16">
        <f ca="1">VLOOKUP(A7024,PERIODS!$O$4:$P$33,2,FALSE)</f>
        <v>3.5000000000000003E-2</v>
      </c>
      <c r="C7024" s="15"/>
      <c r="D7024" s="18">
        <v>5000</v>
      </c>
      <c r="E7024" s="34">
        <f t="shared" ca="1" si="2090"/>
        <v>-4686.1405177848819</v>
      </c>
      <c r="F7024" s="34">
        <f t="shared" ca="1" si="2091"/>
        <v>3500.0000000000005</v>
      </c>
      <c r="G7024" s="69">
        <f t="shared" ca="1" si="2077"/>
        <v>0</v>
      </c>
      <c r="H7024" s="34">
        <f t="shared" ca="1" si="2078"/>
        <v>758.50086718623288</v>
      </c>
      <c r="I7024" s="34">
        <f t="shared" ca="1" si="2079"/>
        <v>4258.5008671862333</v>
      </c>
      <c r="J7024" s="18">
        <f ca="1">SUM(INDIRECT(ADDRESS(ROW(F7024),COLUMN(F7024),4)):INDIRECT(ADDRESS(ROW(F7024)+N$5-1,COLUMN(F7024),4)))</f>
        <v>24500.000000000004</v>
      </c>
      <c r="K7024" s="18">
        <f t="shared" ca="1" si="2080"/>
        <v>16350</v>
      </c>
      <c r="L7024" s="18">
        <f t="shared" ca="1" si="2092"/>
        <v>0</v>
      </c>
      <c r="M7024" s="18">
        <f t="shared" ca="1" si="2076"/>
        <v>16350</v>
      </c>
      <c r="N7024" s="34">
        <f t="shared" ca="1" si="2081"/>
        <v>7405.3586150288847</v>
      </c>
      <c r="P7024" s="18">
        <f t="shared" ca="1" si="2093"/>
        <v>758.50086718623288</v>
      </c>
      <c r="Q7024" s="47">
        <f ca="1">SUM(L$15:L7024)-SUM(M$15:M7024)</f>
        <v>16350</v>
      </c>
      <c r="R7024" s="47" t="str">
        <f t="shared" ca="1" si="2094"/>
        <v>M7027</v>
      </c>
      <c r="S7024" s="40">
        <f t="shared" ca="1" si="2082"/>
        <v>0</v>
      </c>
      <c r="T7024" s="46">
        <f t="shared" ca="1" si="2083"/>
        <v>54</v>
      </c>
      <c r="X7024" s="74">
        <f t="shared" ca="1" si="2084"/>
        <v>0.75850086718623289</v>
      </c>
      <c r="Y7024" s="75">
        <f t="shared" ca="1" si="2085"/>
        <v>0.75850086718623289</v>
      </c>
      <c r="Z7024" s="74">
        <f t="shared" ca="1" si="2086"/>
        <v>2.135073062029655</v>
      </c>
      <c r="AA7024" s="76">
        <f t="shared" ca="1" si="2087"/>
        <v>758.50086718623288</v>
      </c>
      <c r="AB7024" s="76">
        <f t="shared" ca="1" si="2088"/>
        <v>2135.0730620296549</v>
      </c>
    </row>
    <row r="7025" spans="1:28" x14ac:dyDescent="0.25">
      <c r="A7025" s="2">
        <f t="shared" si="2089"/>
        <v>21</v>
      </c>
      <c r="B7025" s="16">
        <f ca="1">VLOOKUP(A7025,PERIODS!$O$4:$P$33,2,FALSE)</f>
        <v>3.5000000000000003E-2</v>
      </c>
      <c r="C7025" s="15"/>
      <c r="D7025" s="18">
        <v>5000</v>
      </c>
      <c r="E7025" s="34">
        <f t="shared" ca="1" si="2090"/>
        <v>7405.3586150288847</v>
      </c>
      <c r="F7025" s="34">
        <f t="shared" ca="1" si="2091"/>
        <v>3500.0000000000005</v>
      </c>
      <c r="G7025" s="69">
        <f t="shared" ca="1" si="2077"/>
        <v>0</v>
      </c>
      <c r="H7025" s="34">
        <f t="shared" ca="1" si="2078"/>
        <v>437.06839112782382</v>
      </c>
      <c r="I7025" s="34">
        <f t="shared" ca="1" si="2079"/>
        <v>3937.0683911278243</v>
      </c>
      <c r="J7025" s="18">
        <f ca="1">SUM(INDIRECT(ADDRESS(ROW(F7025),COLUMN(F7025),4)):INDIRECT(ADDRESS(ROW(F7025)+N$5-1,COLUMN(F7025),4)))</f>
        <v>24500.000000000004</v>
      </c>
      <c r="K7025" s="18">
        <f t="shared" ca="1" si="2080"/>
        <v>16350</v>
      </c>
      <c r="L7025" s="18">
        <f t="shared" ca="1" si="2092"/>
        <v>16350</v>
      </c>
      <c r="M7025" s="18">
        <f t="shared" ca="1" si="2076"/>
        <v>16350</v>
      </c>
      <c r="N7025" s="34">
        <f t="shared" ca="1" si="2081"/>
        <v>19818.290223901062</v>
      </c>
      <c r="P7025" s="18">
        <f t="shared" ca="1" si="2093"/>
        <v>437.06839112782382</v>
      </c>
      <c r="Q7025" s="47">
        <f ca="1">SUM(L$15:L7025)-SUM(M$15:M7025)</f>
        <v>16350</v>
      </c>
      <c r="R7025" s="47" t="str">
        <f t="shared" ca="1" si="2094"/>
        <v>M7028</v>
      </c>
      <c r="S7025" s="40">
        <f t="shared" ca="1" si="2082"/>
        <v>0</v>
      </c>
      <c r="T7025" s="46">
        <f t="shared" ca="1" si="2083"/>
        <v>47</v>
      </c>
      <c r="X7025" s="74">
        <f t="shared" ca="1" si="2084"/>
        <v>0.43706839112782381</v>
      </c>
      <c r="Y7025" s="75">
        <f t="shared" ca="1" si="2085"/>
        <v>0.43706839112782381</v>
      </c>
      <c r="Z7025" s="74">
        <f t="shared" ca="1" si="2086"/>
        <v>1.5481619539778642</v>
      </c>
      <c r="AA7025" s="76">
        <f t="shared" ca="1" si="2087"/>
        <v>437.06839112782382</v>
      </c>
      <c r="AB7025" s="76">
        <f t="shared" ca="1" si="2088"/>
        <v>1548.1619539778642</v>
      </c>
    </row>
    <row r="7026" spans="1:28" x14ac:dyDescent="0.25">
      <c r="A7026" s="2">
        <f t="shared" si="2089"/>
        <v>22</v>
      </c>
      <c r="B7026" s="16">
        <f ca="1">VLOOKUP(A7026,PERIODS!$O$4:$P$33,2,FALSE)</f>
        <v>3.5000000000000003E-2</v>
      </c>
      <c r="C7026" s="15"/>
      <c r="D7026" s="18">
        <v>5000</v>
      </c>
      <c r="E7026" s="34">
        <f t="shared" ca="1" si="2090"/>
        <v>19818.290223901062</v>
      </c>
      <c r="F7026" s="34">
        <f t="shared" ca="1" si="2091"/>
        <v>3500.0000000000005</v>
      </c>
      <c r="G7026" s="69">
        <f t="shared" ca="1" si="2077"/>
        <v>0</v>
      </c>
      <c r="H7026" s="34">
        <f t="shared" ca="1" si="2078"/>
        <v>-1993.0506936135816</v>
      </c>
      <c r="I7026" s="34">
        <f t="shared" ca="1" si="2079"/>
        <v>1506.9493063864188</v>
      </c>
      <c r="J7026" s="18">
        <f ca="1">SUM(INDIRECT(ADDRESS(ROW(F7026),COLUMN(F7026),4)):INDIRECT(ADDRESS(ROW(F7026)+N$5-1,COLUMN(F7026),4)))</f>
        <v>25000.000000000004</v>
      </c>
      <c r="K7026" s="18">
        <f t="shared" ca="1" si="2080"/>
        <v>16350</v>
      </c>
      <c r="L7026" s="18">
        <f t="shared" ca="1" si="2092"/>
        <v>0</v>
      </c>
      <c r="M7026" s="18">
        <f t="shared" ca="1" si="2076"/>
        <v>0</v>
      </c>
      <c r="N7026" s="34">
        <f t="shared" ca="1" si="2081"/>
        <v>18311.340917514644</v>
      </c>
      <c r="P7026" s="18">
        <f t="shared" ca="1" si="2093"/>
        <v>1993.0506936135816</v>
      </c>
      <c r="Q7026" s="47">
        <f ca="1">SUM(L$15:L7026)-SUM(M$15:M7026)</f>
        <v>16350</v>
      </c>
      <c r="R7026" s="47" t="str">
        <f t="shared" ca="1" si="2094"/>
        <v>M7029</v>
      </c>
      <c r="S7026" s="40">
        <f t="shared" ca="1" si="2082"/>
        <v>0</v>
      </c>
      <c r="T7026" s="46">
        <f t="shared" ca="1" si="2083"/>
        <v>79</v>
      </c>
      <c r="X7026" s="74">
        <f t="shared" ca="1" si="2084"/>
        <v>-1.9930506936135817</v>
      </c>
      <c r="Y7026" s="75">
        <f t="shared" ca="1" si="2085"/>
        <v>-1.9930506936135817</v>
      </c>
      <c r="Z7026" s="74">
        <f t="shared" ca="1" si="2086"/>
        <v>0.13627904503157454</v>
      </c>
      <c r="AA7026" s="76">
        <f t="shared" ca="1" si="2087"/>
        <v>-1993.0506936135816</v>
      </c>
      <c r="AB7026" s="76">
        <f t="shared" ca="1" si="2088"/>
        <v>136.27904503157453</v>
      </c>
    </row>
    <row r="7027" spans="1:28" x14ac:dyDescent="0.25">
      <c r="A7027" s="2">
        <f t="shared" si="2089"/>
        <v>23</v>
      </c>
      <c r="B7027" s="16">
        <f ca="1">VLOOKUP(A7027,PERIODS!$O$4:$P$33,2,FALSE)</f>
        <v>3.5000000000000003E-2</v>
      </c>
      <c r="C7027" s="15"/>
      <c r="D7027" s="18">
        <v>5000</v>
      </c>
      <c r="E7027" s="34">
        <f t="shared" ca="1" si="2090"/>
        <v>18311.340917514644</v>
      </c>
      <c r="F7027" s="34">
        <f t="shared" ca="1" si="2091"/>
        <v>3500.0000000000005</v>
      </c>
      <c r="G7027" s="69">
        <f t="shared" ca="1" si="2077"/>
        <v>0</v>
      </c>
      <c r="H7027" s="34">
        <f t="shared" ca="1" si="2078"/>
        <v>627.2481120581441</v>
      </c>
      <c r="I7027" s="34">
        <f t="shared" ca="1" si="2079"/>
        <v>4127.2481120581442</v>
      </c>
      <c r="J7027" s="18">
        <f ca="1">SUM(INDIRECT(ADDRESS(ROW(F7027),COLUMN(F7027),4)):INDIRECT(ADDRESS(ROW(F7027)+N$5-1,COLUMN(F7027),4)))</f>
        <v>25500.000000000004</v>
      </c>
      <c r="K7027" s="18">
        <f t="shared" ca="1" si="2080"/>
        <v>16350</v>
      </c>
      <c r="L7027" s="18">
        <f t="shared" ca="1" si="2092"/>
        <v>0</v>
      </c>
      <c r="M7027" s="18">
        <f t="shared" ca="1" si="2076"/>
        <v>0</v>
      </c>
      <c r="N7027" s="34">
        <f t="shared" ca="1" si="2081"/>
        <v>14184.092805456501</v>
      </c>
      <c r="P7027" s="18">
        <f t="shared" ca="1" si="2093"/>
        <v>627.2481120581441</v>
      </c>
      <c r="Q7027" s="47">
        <f ca="1">SUM(L$15:L7027)-SUM(M$15:M7027)</f>
        <v>16350</v>
      </c>
      <c r="R7027" s="47" t="str">
        <f t="shared" ca="1" si="2094"/>
        <v>M7030</v>
      </c>
      <c r="S7027" s="40">
        <f t="shared" ca="1" si="2082"/>
        <v>0</v>
      </c>
      <c r="T7027" s="46">
        <f t="shared" ca="1" si="2083"/>
        <v>77</v>
      </c>
      <c r="X7027" s="74">
        <f t="shared" ca="1" si="2084"/>
        <v>0.62724811205814412</v>
      </c>
      <c r="Y7027" s="75">
        <f t="shared" ca="1" si="2085"/>
        <v>0.62724811205814412</v>
      </c>
      <c r="Z7027" s="74">
        <f t="shared" ca="1" si="2086"/>
        <v>1.8724507083013666</v>
      </c>
      <c r="AA7027" s="76">
        <f t="shared" ca="1" si="2087"/>
        <v>627.2481120581441</v>
      </c>
      <c r="AB7027" s="76">
        <f t="shared" ca="1" si="2088"/>
        <v>1872.4507083013666</v>
      </c>
    </row>
    <row r="7028" spans="1:28" x14ac:dyDescent="0.25">
      <c r="A7028" s="2">
        <f t="shared" si="2089"/>
        <v>24</v>
      </c>
      <c r="B7028" s="16">
        <f ca="1">VLOOKUP(A7028,PERIODS!$O$4:$P$33,2,FALSE)</f>
        <v>3.5000000000000003E-2</v>
      </c>
      <c r="C7028" s="15"/>
      <c r="D7028" s="18">
        <v>5000</v>
      </c>
      <c r="E7028" s="34">
        <f t="shared" ca="1" si="2090"/>
        <v>14184.092805456501</v>
      </c>
      <c r="F7028" s="34">
        <f t="shared" ca="1" si="2091"/>
        <v>3500.0000000000005</v>
      </c>
      <c r="G7028" s="69">
        <f t="shared" ca="1" si="2077"/>
        <v>0</v>
      </c>
      <c r="H7028" s="34">
        <f t="shared" ca="1" si="2078"/>
        <v>1959.9639845400536</v>
      </c>
      <c r="I7028" s="34">
        <f t="shared" ca="1" si="2079"/>
        <v>5459.9639845400543</v>
      </c>
      <c r="J7028" s="18">
        <f ca="1">SUM(INDIRECT(ADDRESS(ROW(F7028),COLUMN(F7028),4)):INDIRECT(ADDRESS(ROW(F7028)+N$5-1,COLUMN(F7028),4)))</f>
        <v>26000</v>
      </c>
      <c r="K7028" s="18">
        <f t="shared" ca="1" si="2080"/>
        <v>0</v>
      </c>
      <c r="L7028" s="18">
        <f t="shared" ca="1" si="2092"/>
        <v>0</v>
      </c>
      <c r="M7028" s="18">
        <f t="shared" ca="1" si="2076"/>
        <v>16350</v>
      </c>
      <c r="N7028" s="34">
        <f t="shared" ca="1" si="2081"/>
        <v>25074.128820916449</v>
      </c>
      <c r="P7028" s="18">
        <f t="shared" ca="1" si="2093"/>
        <v>1959.9639845400536</v>
      </c>
      <c r="Q7028" s="47">
        <f ca="1">SUM(L$15:L7028)-SUM(M$15:M7028)</f>
        <v>0</v>
      </c>
      <c r="R7028" s="47" t="str">
        <f t="shared" ca="1" si="2094"/>
        <v>M7031</v>
      </c>
      <c r="S7028" s="40">
        <f t="shared" ca="1" si="2082"/>
        <v>0</v>
      </c>
      <c r="T7028" s="46">
        <f t="shared" ca="1" si="2083"/>
        <v>8</v>
      </c>
      <c r="X7028" s="74">
        <f t="shared" ca="1" si="2084"/>
        <v>2.9490493031725986</v>
      </c>
      <c r="Y7028" s="75">
        <f t="shared" ca="1" si="2085"/>
        <v>1.9599639845400536</v>
      </c>
      <c r="Z7028" s="74">
        <f t="shared" ca="1" si="2086"/>
        <v>7.0990713842313315</v>
      </c>
      <c r="AA7028" s="76">
        <f t="shared" ca="1" si="2087"/>
        <v>1959.9639845400536</v>
      </c>
      <c r="AB7028" s="76">
        <f t="shared" ca="1" si="2088"/>
        <v>7099.0713842313316</v>
      </c>
    </row>
    <row r="7029" spans="1:28" x14ac:dyDescent="0.25">
      <c r="A7029" s="2">
        <f t="shared" si="2089"/>
        <v>25</v>
      </c>
      <c r="B7029" s="16">
        <f ca="1">VLOOKUP(A7029,PERIODS!$O$4:$P$33,2,FALSE)</f>
        <v>3.5000000000000003E-2</v>
      </c>
      <c r="C7029" s="15"/>
      <c r="D7029" s="18">
        <v>5000</v>
      </c>
      <c r="E7029" s="34">
        <f t="shared" ca="1" si="2090"/>
        <v>25074.128820916449</v>
      </c>
      <c r="F7029" s="34">
        <f t="shared" ca="1" si="2091"/>
        <v>3500.0000000000005</v>
      </c>
      <c r="G7029" s="69">
        <f t="shared" ca="1" si="2077"/>
        <v>0</v>
      </c>
      <c r="H7029" s="34">
        <f t="shared" ca="1" si="2078"/>
        <v>-445.23798939098987</v>
      </c>
      <c r="I7029" s="34">
        <f t="shared" ca="1" si="2079"/>
        <v>3054.7620106090108</v>
      </c>
      <c r="J7029" s="18">
        <f ca="1">SUM(INDIRECT(ADDRESS(ROW(F7029),COLUMN(F7029),4)):INDIRECT(ADDRESS(ROW(F7029)+N$5-1,COLUMN(F7029),4)))</f>
        <v>24900</v>
      </c>
      <c r="K7029" s="18">
        <f t="shared" ca="1" si="2080"/>
        <v>0</v>
      </c>
      <c r="L7029" s="18">
        <f t="shared" ca="1" si="2092"/>
        <v>0</v>
      </c>
      <c r="M7029" s="18">
        <f t="shared" ca="1" si="2076"/>
        <v>0</v>
      </c>
      <c r="N7029" s="34">
        <f t="shared" ca="1" si="2081"/>
        <v>22019.366810307438</v>
      </c>
      <c r="P7029" s="18">
        <f t="shared" ca="1" si="2093"/>
        <v>445.23798939098987</v>
      </c>
      <c r="Q7029" s="47">
        <f ca="1">SUM(L$15:L7029)-SUM(M$15:M7029)</f>
        <v>0</v>
      </c>
      <c r="R7029" s="47" t="str">
        <f t="shared" ca="1" si="2094"/>
        <v>M7032</v>
      </c>
      <c r="S7029" s="40">
        <f t="shared" ca="1" si="2082"/>
        <v>0</v>
      </c>
      <c r="T7029" s="46">
        <f t="shared" ca="1" si="2083"/>
        <v>26</v>
      </c>
      <c r="X7029" s="74">
        <f t="shared" ca="1" si="2084"/>
        <v>-0.44523798939098985</v>
      </c>
      <c r="Y7029" s="75">
        <f t="shared" ca="1" si="2085"/>
        <v>-0.44523798939098985</v>
      </c>
      <c r="Z7029" s="74">
        <f t="shared" ca="1" si="2086"/>
        <v>0.64067178479950193</v>
      </c>
      <c r="AA7029" s="76">
        <f t="shared" ca="1" si="2087"/>
        <v>-445.23798939098987</v>
      </c>
      <c r="AB7029" s="76">
        <f t="shared" ca="1" si="2088"/>
        <v>640.67178479950189</v>
      </c>
    </row>
    <row r="7030" spans="1:28" x14ac:dyDescent="0.25">
      <c r="A7030" s="2">
        <f t="shared" si="2089"/>
        <v>26</v>
      </c>
      <c r="B7030" s="16">
        <f ca="1">VLOOKUP(A7030,PERIODS!$O$4:$P$33,2,FALSE)</f>
        <v>3.5000000000000003E-2</v>
      </c>
      <c r="C7030" s="15"/>
      <c r="D7030" s="18">
        <v>5000</v>
      </c>
      <c r="E7030" s="34">
        <f t="shared" ca="1" si="2090"/>
        <v>22019.366810307438</v>
      </c>
      <c r="F7030" s="34">
        <f t="shared" ca="1" si="2091"/>
        <v>3500.0000000000005</v>
      </c>
      <c r="G7030" s="69">
        <f t="shared" ca="1" si="2077"/>
        <v>0</v>
      </c>
      <c r="H7030" s="34">
        <f t="shared" ca="1" si="2078"/>
        <v>108.19148413332408</v>
      </c>
      <c r="I7030" s="34">
        <f t="shared" ca="1" si="2079"/>
        <v>3608.1914841333246</v>
      </c>
      <c r="J7030" s="18">
        <f ca="1">SUM(INDIRECT(ADDRESS(ROW(F7030),COLUMN(F7030),4)):INDIRECT(ADDRESS(ROW(F7030)+N$5-1,COLUMN(F7030),4)))</f>
        <v>23900</v>
      </c>
      <c r="K7030" s="18">
        <f t="shared" ca="1" si="2080"/>
        <v>16350</v>
      </c>
      <c r="L7030" s="18">
        <f t="shared" ca="1" si="2092"/>
        <v>16350</v>
      </c>
      <c r="M7030" s="18">
        <f t="shared" ca="1" si="2076"/>
        <v>0</v>
      </c>
      <c r="N7030" s="34">
        <f t="shared" ca="1" si="2081"/>
        <v>18411.175326174114</v>
      </c>
      <c r="P7030" s="18">
        <f t="shared" ca="1" si="2093"/>
        <v>108.19148413332408</v>
      </c>
      <c r="Q7030" s="47">
        <f ca="1">SUM(L$15:L7030)-SUM(M$15:M7030)</f>
        <v>16350</v>
      </c>
      <c r="R7030" s="47" t="str">
        <f t="shared" ca="1" si="2094"/>
        <v>M7033</v>
      </c>
      <c r="S7030" s="40">
        <f t="shared" ca="1" si="2082"/>
        <v>0</v>
      </c>
      <c r="T7030" s="46">
        <f t="shared" ca="1" si="2083"/>
        <v>20</v>
      </c>
      <c r="X7030" s="74">
        <f t="shared" ca="1" si="2084"/>
        <v>0.10819148413332408</v>
      </c>
      <c r="Y7030" s="75">
        <f t="shared" ca="1" si="2085"/>
        <v>0.10819148413332408</v>
      </c>
      <c r="Z7030" s="74">
        <f t="shared" ca="1" si="2086"/>
        <v>1.1142610882787121</v>
      </c>
      <c r="AA7030" s="76">
        <f t="shared" ca="1" si="2087"/>
        <v>108.19148413332408</v>
      </c>
      <c r="AB7030" s="76">
        <f t="shared" ca="1" si="2088"/>
        <v>1114.2610882787121</v>
      </c>
    </row>
    <row r="7031" spans="1:28" x14ac:dyDescent="0.25">
      <c r="A7031" s="2">
        <f t="shared" si="2089"/>
        <v>27</v>
      </c>
      <c r="B7031" s="16">
        <f ca="1">VLOOKUP(A7031,PERIODS!$O$4:$P$33,2,FALSE)</f>
        <v>3.5000000000000003E-2</v>
      </c>
      <c r="C7031" s="15"/>
      <c r="D7031" s="18">
        <v>5000</v>
      </c>
      <c r="E7031" s="34">
        <f t="shared" ca="1" si="2090"/>
        <v>18411.175326174114</v>
      </c>
      <c r="F7031" s="34">
        <f t="shared" ca="1" si="2091"/>
        <v>3500.0000000000005</v>
      </c>
      <c r="G7031" s="69">
        <f t="shared" ca="1" si="2077"/>
        <v>0</v>
      </c>
      <c r="H7031" s="34">
        <f t="shared" ca="1" si="2078"/>
        <v>365.51414152070765</v>
      </c>
      <c r="I7031" s="34">
        <f t="shared" ca="1" si="2079"/>
        <v>3865.5141415207081</v>
      </c>
      <c r="J7031" s="18">
        <f ca="1">SUM(INDIRECT(ADDRESS(ROW(F7031),COLUMN(F7031),4)):INDIRECT(ADDRESS(ROW(F7031)+N$5-1,COLUMN(F7031),4)))</f>
        <v>22900</v>
      </c>
      <c r="K7031" s="18">
        <f t="shared" ca="1" si="2080"/>
        <v>16350</v>
      </c>
      <c r="L7031" s="18">
        <f t="shared" ca="1" si="2092"/>
        <v>0</v>
      </c>
      <c r="M7031" s="18">
        <f t="shared" ca="1" si="2076"/>
        <v>0</v>
      </c>
      <c r="N7031" s="34">
        <f t="shared" ca="1" si="2081"/>
        <v>14545.661184653407</v>
      </c>
      <c r="P7031" s="18">
        <f t="shared" ca="1" si="2093"/>
        <v>365.51414152070765</v>
      </c>
      <c r="Q7031" s="47">
        <f ca="1">SUM(L$15:L7031)-SUM(M$15:M7031)</f>
        <v>16350</v>
      </c>
      <c r="R7031" s="47" t="str">
        <f t="shared" ca="1" si="2094"/>
        <v>M7034</v>
      </c>
      <c r="S7031" s="40">
        <f t="shared" ca="1" si="2082"/>
        <v>0</v>
      </c>
      <c r="T7031" s="46">
        <f t="shared" ca="1" si="2083"/>
        <v>68</v>
      </c>
      <c r="X7031" s="74">
        <f t="shared" ca="1" si="2084"/>
        <v>0.36551414152070766</v>
      </c>
      <c r="Y7031" s="75">
        <f t="shared" ca="1" si="2085"/>
        <v>0.36551414152070766</v>
      </c>
      <c r="Z7031" s="74">
        <f t="shared" ca="1" si="2086"/>
        <v>1.4412548266384209</v>
      </c>
      <c r="AA7031" s="76">
        <f t="shared" ca="1" si="2087"/>
        <v>365.51414152070765</v>
      </c>
      <c r="AB7031" s="76">
        <f t="shared" ca="1" si="2088"/>
        <v>1441.2548266384208</v>
      </c>
    </row>
    <row r="7032" spans="1:28" x14ac:dyDescent="0.25">
      <c r="A7032" s="2">
        <f t="shared" si="2089"/>
        <v>28</v>
      </c>
      <c r="B7032" s="16">
        <f ca="1">VLOOKUP(A7032,PERIODS!$O$4:$P$33,2,FALSE)</f>
        <v>0.04</v>
      </c>
      <c r="C7032" s="15"/>
      <c r="D7032" s="18">
        <v>5000</v>
      </c>
      <c r="E7032" s="34">
        <f t="shared" ca="1" si="2090"/>
        <v>14545.661184653407</v>
      </c>
      <c r="F7032" s="34">
        <f t="shared" ca="1" si="2091"/>
        <v>4000</v>
      </c>
      <c r="G7032" s="69">
        <f t="shared" ca="1" si="2077"/>
        <v>0</v>
      </c>
      <c r="H7032" s="34">
        <f t="shared" ca="1" si="2078"/>
        <v>1717.3680908788444</v>
      </c>
      <c r="I7032" s="34">
        <f t="shared" ca="1" si="2079"/>
        <v>5717.3680908788447</v>
      </c>
      <c r="J7032" s="18">
        <f ca="1">SUM(INDIRECT(ADDRESS(ROW(F7032),COLUMN(F7032),4)):INDIRECT(ADDRESS(ROW(F7032)+N$5-1,COLUMN(F7032),4)))</f>
        <v>21900</v>
      </c>
      <c r="K7032" s="18">
        <f t="shared" ca="1" si="2080"/>
        <v>16350</v>
      </c>
      <c r="L7032" s="18">
        <f t="shared" ca="1" si="2092"/>
        <v>0</v>
      </c>
      <c r="M7032" s="18">
        <f t="shared" ca="1" si="2076"/>
        <v>0</v>
      </c>
      <c r="N7032" s="34">
        <f t="shared" ca="1" si="2081"/>
        <v>8828.2930937745623</v>
      </c>
      <c r="P7032" s="18">
        <f t="shared" ca="1" si="2093"/>
        <v>1717.3680908788444</v>
      </c>
      <c r="Q7032" s="47">
        <f ca="1">SUM(L$15:L7032)-SUM(M$15:M7032)</f>
        <v>16350</v>
      </c>
      <c r="R7032" s="47" t="str">
        <f t="shared" ca="1" si="2094"/>
        <v>M7035</v>
      </c>
      <c r="S7032" s="40">
        <f t="shared" ca="1" si="2082"/>
        <v>0</v>
      </c>
      <c r="T7032" s="46">
        <f t="shared" ca="1" si="2083"/>
        <v>94</v>
      </c>
      <c r="X7032" s="74">
        <f t="shared" ca="1" si="2084"/>
        <v>1.7173680908788445</v>
      </c>
      <c r="Y7032" s="75">
        <f t="shared" ca="1" si="2085"/>
        <v>1.7173680908788445</v>
      </c>
      <c r="Z7032" s="74">
        <f t="shared" ca="1" si="2086"/>
        <v>5.5698498177785556</v>
      </c>
      <c r="AA7032" s="76">
        <f t="shared" ca="1" si="2087"/>
        <v>1717.3680908788444</v>
      </c>
      <c r="AB7032" s="76">
        <f t="shared" ca="1" si="2088"/>
        <v>5569.8498177785559</v>
      </c>
    </row>
    <row r="7033" spans="1:28" x14ac:dyDescent="0.25">
      <c r="A7033" s="2">
        <f t="shared" si="2089"/>
        <v>29</v>
      </c>
      <c r="B7033" s="16">
        <f ca="1">VLOOKUP(A7033,PERIODS!$O$4:$P$33,2,FALSE)</f>
        <v>0.04</v>
      </c>
      <c r="C7033" s="15"/>
      <c r="D7033" s="18">
        <v>5000</v>
      </c>
      <c r="E7033" s="34">
        <f t="shared" ca="1" si="2090"/>
        <v>8828.2930937745623</v>
      </c>
      <c r="F7033" s="34">
        <f t="shared" ca="1" si="2091"/>
        <v>4000</v>
      </c>
      <c r="G7033" s="69">
        <f t="shared" ca="1" si="2077"/>
        <v>0</v>
      </c>
      <c r="H7033" s="34">
        <f t="shared" ca="1" si="2078"/>
        <v>-522.62222005615342</v>
      </c>
      <c r="I7033" s="34">
        <f t="shared" ca="1" si="2079"/>
        <v>3477.3777799438467</v>
      </c>
      <c r="J7033" s="18">
        <f ca="1">SUM(INDIRECT(ADDRESS(ROW(F7033),COLUMN(F7033),4)):INDIRECT(ADDRESS(ROW(F7033)+N$5-1,COLUMN(F7033),4)))</f>
        <v>21200</v>
      </c>
      <c r="K7033" s="18">
        <f t="shared" ca="1" si="2080"/>
        <v>0</v>
      </c>
      <c r="L7033" s="18">
        <f t="shared" ca="1" si="2092"/>
        <v>0</v>
      </c>
      <c r="M7033" s="18">
        <f t="shared" ca="1" si="2076"/>
        <v>16350</v>
      </c>
      <c r="N7033" s="34">
        <f t="shared" ca="1" si="2081"/>
        <v>21700.915313830716</v>
      </c>
      <c r="P7033" s="18">
        <f t="shared" ca="1" si="2093"/>
        <v>522.62222005615342</v>
      </c>
      <c r="Q7033" s="47">
        <f ca="1">SUM(L$15:L7033)-SUM(M$15:M7033)</f>
        <v>0</v>
      </c>
      <c r="R7033" s="47" t="str">
        <f t="shared" ca="1" si="2094"/>
        <v>M7036</v>
      </c>
      <c r="S7033" s="40">
        <f t="shared" ca="1" si="2082"/>
        <v>0</v>
      </c>
      <c r="T7033" s="46">
        <f t="shared" ca="1" si="2083"/>
        <v>32</v>
      </c>
      <c r="X7033" s="74">
        <f t="shared" ca="1" si="2084"/>
        <v>-0.52262222005615344</v>
      </c>
      <c r="Y7033" s="75">
        <f t="shared" ca="1" si="2085"/>
        <v>-0.52262222005615344</v>
      </c>
      <c r="Z7033" s="74">
        <f t="shared" ca="1" si="2086"/>
        <v>0.59296362645304646</v>
      </c>
      <c r="AA7033" s="76">
        <f t="shared" ca="1" si="2087"/>
        <v>-522.62222005615342</v>
      </c>
      <c r="AB7033" s="76">
        <f t="shared" ca="1" si="2088"/>
        <v>592.96362645304646</v>
      </c>
    </row>
    <row r="7034" spans="1:28" x14ac:dyDescent="0.25">
      <c r="A7034" s="2">
        <f t="shared" si="2089"/>
        <v>30</v>
      </c>
      <c r="B7034" s="16">
        <f ca="1">VLOOKUP(A7034,PERIODS!$O$4:$P$33,2,FALSE)</f>
        <v>0.04</v>
      </c>
      <c r="C7034" s="15"/>
      <c r="D7034" s="18">
        <v>5000</v>
      </c>
      <c r="E7034" s="34">
        <f t="shared" ca="1" si="2090"/>
        <v>21700.915313830716</v>
      </c>
      <c r="F7034" s="34">
        <f t="shared" ca="1" si="2091"/>
        <v>4000</v>
      </c>
      <c r="G7034" s="69">
        <f t="shared" ca="1" si="2077"/>
        <v>0</v>
      </c>
      <c r="H7034" s="34">
        <f t="shared" ca="1" si="2078"/>
        <v>-875.93576756696621</v>
      </c>
      <c r="I7034" s="34">
        <f t="shared" ca="1" si="2079"/>
        <v>3124.0642324330338</v>
      </c>
      <c r="J7034" s="18">
        <f ca="1">SUM(INDIRECT(ADDRESS(ROW(F7034),COLUMN(F7034),4)):INDIRECT(ADDRESS(ROW(F7034)+N$5-1,COLUMN(F7034),4)))</f>
        <v>20500</v>
      </c>
      <c r="K7034" s="18">
        <f t="shared" ca="1" si="2080"/>
        <v>0</v>
      </c>
      <c r="L7034" s="18">
        <f t="shared" ca="1" si="2092"/>
        <v>0</v>
      </c>
      <c r="M7034" s="18">
        <f t="shared" ca="1" si="2076"/>
        <v>0</v>
      </c>
      <c r="N7034" s="34">
        <f t="shared" ca="1" si="2081"/>
        <v>18576.851081397683</v>
      </c>
      <c r="P7034" s="18">
        <f t="shared" ca="1" si="2093"/>
        <v>875.93576756696621</v>
      </c>
      <c r="Q7034" s="47">
        <f ca="1">SUM(L$15:L7034)-SUM(M$15:M7034)</f>
        <v>0</v>
      </c>
      <c r="R7034" s="47" t="str">
        <f t="shared" ca="1" si="2094"/>
        <v>M7037</v>
      </c>
      <c r="S7034" s="40">
        <f t="shared" ca="1" si="2082"/>
        <v>0</v>
      </c>
      <c r="T7034" s="46">
        <f t="shared" ca="1" si="2083"/>
        <v>7</v>
      </c>
      <c r="X7034" s="74">
        <f t="shared" ca="1" si="2084"/>
        <v>-0.87593576756696623</v>
      </c>
      <c r="Y7034" s="75">
        <f t="shared" ca="1" si="2085"/>
        <v>-0.87593576756696623</v>
      </c>
      <c r="Z7034" s="74">
        <f t="shared" ca="1" si="2086"/>
        <v>0.41647211617856988</v>
      </c>
      <c r="AA7034" s="76">
        <f t="shared" ca="1" si="2087"/>
        <v>-875.93576756696621</v>
      </c>
      <c r="AB7034" s="76">
        <f t="shared" ca="1" si="2088"/>
        <v>416.47211617856988</v>
      </c>
    </row>
    <row r="7035" spans="1:28" x14ac:dyDescent="0.25">
      <c r="A7035" s="2">
        <f t="shared" si="2089"/>
        <v>1</v>
      </c>
      <c r="B7035" s="16">
        <f ca="1">VLOOKUP(A7035,PERIODS!$O$4:$P$33,2,FALSE)</f>
        <v>2.4E-2</v>
      </c>
      <c r="C7035" s="15"/>
      <c r="D7035" s="18">
        <v>5000</v>
      </c>
      <c r="E7035" s="34">
        <f t="shared" ca="1" si="2090"/>
        <v>18576.851081397683</v>
      </c>
      <c r="F7035" s="34">
        <f t="shared" ca="1" si="2091"/>
        <v>2400</v>
      </c>
      <c r="G7035" s="69">
        <f t="shared" ca="1" si="2077"/>
        <v>0</v>
      </c>
      <c r="H7035" s="34">
        <f t="shared" ca="1" si="2078"/>
        <v>-355.44548394033529</v>
      </c>
      <c r="I7035" s="34">
        <f t="shared" ca="1" si="2079"/>
        <v>2044.5545160596648</v>
      </c>
      <c r="J7035" s="18">
        <f ca="1">SUM(INDIRECT(ADDRESS(ROW(F7035),COLUMN(F7035),4)):INDIRECT(ADDRESS(ROW(F7035)+N$5-1,COLUMN(F7035),4)))</f>
        <v>19800</v>
      </c>
      <c r="K7035" s="18">
        <f t="shared" ca="1" si="2080"/>
        <v>16350</v>
      </c>
      <c r="L7035" s="18">
        <f t="shared" ca="1" si="2092"/>
        <v>16350</v>
      </c>
      <c r="M7035" s="18">
        <f t="shared" ca="1" si="2076"/>
        <v>0</v>
      </c>
      <c r="N7035" s="34">
        <f t="shared" ca="1" si="2081"/>
        <v>16532.296565338016</v>
      </c>
      <c r="P7035" s="18">
        <f t="shared" ca="1" si="2093"/>
        <v>355.44548394033529</v>
      </c>
      <c r="Q7035" s="47">
        <f ca="1">SUM(L$15:L7035)-SUM(M$15:M7035)</f>
        <v>16350</v>
      </c>
      <c r="R7035" s="47" t="str">
        <f t="shared" ca="1" si="2094"/>
        <v>M7038</v>
      </c>
      <c r="S7035" s="40">
        <f t="shared" ca="1" si="2082"/>
        <v>0</v>
      </c>
      <c r="T7035" s="46">
        <f t="shared" ca="1" si="2083"/>
        <v>11</v>
      </c>
      <c r="X7035" s="74">
        <f t="shared" ca="1" si="2084"/>
        <v>-0.35544548394033532</v>
      </c>
      <c r="Y7035" s="75">
        <f t="shared" ca="1" si="2085"/>
        <v>-0.35544548394033532</v>
      </c>
      <c r="Z7035" s="74">
        <f t="shared" ca="1" si="2086"/>
        <v>0.70086115126592063</v>
      </c>
      <c r="AA7035" s="76">
        <f t="shared" ca="1" si="2087"/>
        <v>-355.44548394033529</v>
      </c>
      <c r="AB7035" s="76">
        <f t="shared" ca="1" si="2088"/>
        <v>700.86115126592063</v>
      </c>
    </row>
    <row r="7036" spans="1:28" x14ac:dyDescent="0.25">
      <c r="A7036" s="2">
        <f t="shared" si="2089"/>
        <v>2</v>
      </c>
      <c r="B7036" s="16">
        <f ca="1">VLOOKUP(A7036,PERIODS!$O$4:$P$33,2,FALSE)</f>
        <v>2.5000000000000001E-2</v>
      </c>
      <c r="C7036" s="15"/>
      <c r="D7036" s="18">
        <v>5000</v>
      </c>
      <c r="E7036" s="34">
        <f t="shared" ca="1" si="2090"/>
        <v>16532.296565338016</v>
      </c>
      <c r="F7036" s="34">
        <f t="shared" ca="1" si="2091"/>
        <v>2500</v>
      </c>
      <c r="G7036" s="69">
        <f t="shared" ca="1" si="2077"/>
        <v>0</v>
      </c>
      <c r="H7036" s="34">
        <f t="shared" ca="1" si="2078"/>
        <v>314.39013089885827</v>
      </c>
      <c r="I7036" s="34">
        <f t="shared" ca="1" si="2079"/>
        <v>2814.3901308988584</v>
      </c>
      <c r="J7036" s="18">
        <f ca="1">SUM(INDIRECT(ADDRESS(ROW(F7036),COLUMN(F7036),4)):INDIRECT(ADDRESS(ROW(F7036)+N$5-1,COLUMN(F7036),4)))</f>
        <v>20700</v>
      </c>
      <c r="K7036" s="18">
        <f t="shared" ca="1" si="2080"/>
        <v>16350</v>
      </c>
      <c r="L7036" s="18">
        <f t="shared" ca="1" si="2092"/>
        <v>0</v>
      </c>
      <c r="M7036" s="18">
        <f t="shared" ca="1" si="2076"/>
        <v>0</v>
      </c>
      <c r="N7036" s="34">
        <f t="shared" ca="1" si="2081"/>
        <v>13717.906434439157</v>
      </c>
      <c r="P7036" s="18">
        <f t="shared" ca="1" si="2093"/>
        <v>314.39013089885827</v>
      </c>
      <c r="Q7036" s="47">
        <f ca="1">SUM(L$15:L7036)-SUM(M$15:M7036)</f>
        <v>16350</v>
      </c>
      <c r="R7036" s="47" t="str">
        <f t="shared" ca="1" si="2094"/>
        <v>M7039</v>
      </c>
      <c r="S7036" s="40">
        <f t="shared" ca="1" si="2082"/>
        <v>0</v>
      </c>
      <c r="T7036" s="46">
        <f t="shared" ca="1" si="2083"/>
        <v>59</v>
      </c>
      <c r="X7036" s="74">
        <f t="shared" ca="1" si="2084"/>
        <v>0.31439013089885826</v>
      </c>
      <c r="Y7036" s="75">
        <f t="shared" ca="1" si="2085"/>
        <v>0.31439013089885826</v>
      </c>
      <c r="Z7036" s="74">
        <f t="shared" ca="1" si="2086"/>
        <v>1.36942388691824</v>
      </c>
      <c r="AA7036" s="76">
        <f t="shared" ca="1" si="2087"/>
        <v>314.39013089885827</v>
      </c>
      <c r="AB7036" s="76">
        <f t="shared" ca="1" si="2088"/>
        <v>1369.42388691824</v>
      </c>
    </row>
    <row r="7037" spans="1:28" x14ac:dyDescent="0.25">
      <c r="A7037" s="2">
        <f t="shared" si="2089"/>
        <v>3</v>
      </c>
      <c r="B7037" s="16">
        <f ca="1">VLOOKUP(A7037,PERIODS!$O$4:$P$33,2,FALSE)</f>
        <v>2.5000000000000001E-2</v>
      </c>
      <c r="C7037" s="15"/>
      <c r="D7037" s="18">
        <v>5000</v>
      </c>
      <c r="E7037" s="34">
        <f t="shared" ca="1" si="2090"/>
        <v>13717.906434439157</v>
      </c>
      <c r="F7037" s="34">
        <f t="shared" ca="1" si="2091"/>
        <v>2500</v>
      </c>
      <c r="G7037" s="69">
        <f t="shared" ca="1" si="2077"/>
        <v>0</v>
      </c>
      <c r="H7037" s="34">
        <f t="shared" ca="1" si="2078"/>
        <v>208.94312709448621</v>
      </c>
      <c r="I7037" s="34">
        <f t="shared" ca="1" si="2079"/>
        <v>2708.943127094486</v>
      </c>
      <c r="J7037" s="18">
        <f ca="1">SUM(INDIRECT(ADDRESS(ROW(F7037),COLUMN(F7037),4)):INDIRECT(ADDRESS(ROW(F7037)+N$5-1,COLUMN(F7037),4)))</f>
        <v>21500</v>
      </c>
      <c r="K7037" s="18">
        <f t="shared" ca="1" si="2080"/>
        <v>16350</v>
      </c>
      <c r="L7037" s="18">
        <f t="shared" ca="1" si="2092"/>
        <v>0</v>
      </c>
      <c r="M7037" s="18">
        <f t="shared" ca="1" si="2076"/>
        <v>0</v>
      </c>
      <c r="N7037" s="34">
        <f t="shared" ca="1" si="2081"/>
        <v>11008.963307344671</v>
      </c>
      <c r="P7037" s="18">
        <f t="shared" ca="1" si="2093"/>
        <v>208.94312709448621</v>
      </c>
      <c r="Q7037" s="47">
        <f ca="1">SUM(L$15:L7037)-SUM(M$15:M7037)</f>
        <v>16350</v>
      </c>
      <c r="R7037" s="47" t="str">
        <f t="shared" ca="1" si="2094"/>
        <v>M7040</v>
      </c>
      <c r="S7037" s="40">
        <f t="shared" ca="1" si="2082"/>
        <v>0</v>
      </c>
      <c r="T7037" s="46">
        <f t="shared" ca="1" si="2083"/>
        <v>80</v>
      </c>
      <c r="X7037" s="74">
        <f t="shared" ca="1" si="2084"/>
        <v>0.2089431270944862</v>
      </c>
      <c r="Y7037" s="75">
        <f t="shared" ca="1" si="2085"/>
        <v>0.2089431270944862</v>
      </c>
      <c r="Z7037" s="74">
        <f t="shared" ca="1" si="2086"/>
        <v>1.2323749077954533</v>
      </c>
      <c r="AA7037" s="76">
        <f t="shared" ca="1" si="2087"/>
        <v>208.94312709448621</v>
      </c>
      <c r="AB7037" s="76">
        <f t="shared" ca="1" si="2088"/>
        <v>1232.3749077954533</v>
      </c>
    </row>
    <row r="7038" spans="1:28" x14ac:dyDescent="0.25">
      <c r="A7038" s="2">
        <f t="shared" si="2089"/>
        <v>4</v>
      </c>
      <c r="B7038" s="16">
        <f ca="1">VLOOKUP(A7038,PERIODS!$O$4:$P$33,2,FALSE)</f>
        <v>2.5000000000000001E-2</v>
      </c>
      <c r="C7038" s="15"/>
      <c r="D7038" s="18">
        <v>5000</v>
      </c>
      <c r="E7038" s="34">
        <f t="shared" ca="1" si="2090"/>
        <v>11008.963307344671</v>
      </c>
      <c r="F7038" s="34">
        <f t="shared" ca="1" si="2091"/>
        <v>2500</v>
      </c>
      <c r="G7038" s="69">
        <f t="shared" ca="1" si="2077"/>
        <v>0</v>
      </c>
      <c r="H7038" s="34">
        <f t="shared" ca="1" si="2078"/>
        <v>-202.70391737500921</v>
      </c>
      <c r="I7038" s="34">
        <f t="shared" ca="1" si="2079"/>
        <v>2297.296082624991</v>
      </c>
      <c r="J7038" s="18">
        <f ca="1">SUM(INDIRECT(ADDRESS(ROW(F7038),COLUMN(F7038),4)):INDIRECT(ADDRESS(ROW(F7038)+N$5-1,COLUMN(F7038),4)))</f>
        <v>22300</v>
      </c>
      <c r="K7038" s="18">
        <f t="shared" ca="1" si="2080"/>
        <v>0</v>
      </c>
      <c r="L7038" s="18">
        <f t="shared" ca="1" si="2092"/>
        <v>0</v>
      </c>
      <c r="M7038" s="18">
        <f t="shared" ca="1" si="2076"/>
        <v>16350</v>
      </c>
      <c r="N7038" s="34">
        <f t="shared" ca="1" si="2081"/>
        <v>25061.66722471968</v>
      </c>
      <c r="P7038" s="18">
        <f t="shared" ca="1" si="2093"/>
        <v>202.70391737500921</v>
      </c>
      <c r="Q7038" s="47">
        <f ca="1">SUM(L$15:L7038)-SUM(M$15:M7038)</f>
        <v>0</v>
      </c>
      <c r="R7038" s="47" t="str">
        <f t="shared" ca="1" si="2094"/>
        <v>M7041</v>
      </c>
      <c r="S7038" s="40">
        <f t="shared" ca="1" si="2082"/>
        <v>0</v>
      </c>
      <c r="T7038" s="46">
        <f t="shared" ca="1" si="2083"/>
        <v>95</v>
      </c>
      <c r="X7038" s="74">
        <f t="shared" ca="1" si="2084"/>
        <v>-0.2027039173750092</v>
      </c>
      <c r="Y7038" s="75">
        <f t="shared" ca="1" si="2085"/>
        <v>-0.2027039173750092</v>
      </c>
      <c r="Z7038" s="74">
        <f t="shared" ca="1" si="2086"/>
        <v>0.81651996301306928</v>
      </c>
      <c r="AA7038" s="76">
        <f t="shared" ca="1" si="2087"/>
        <v>-202.70391737500921</v>
      </c>
      <c r="AB7038" s="76">
        <f t="shared" ca="1" si="2088"/>
        <v>816.51996301306929</v>
      </c>
    </row>
    <row r="7039" spans="1:28" x14ac:dyDescent="0.25">
      <c r="A7039" s="2">
        <f t="shared" si="2089"/>
        <v>5</v>
      </c>
      <c r="B7039" s="16">
        <f ca="1">VLOOKUP(A7039,PERIODS!$O$4:$P$33,2,FALSE)</f>
        <v>3.3000000000000002E-2</v>
      </c>
      <c r="C7039" s="15"/>
      <c r="D7039" s="18">
        <v>5000</v>
      </c>
      <c r="E7039" s="34">
        <f t="shared" ca="1" si="2090"/>
        <v>25061.66722471968</v>
      </c>
      <c r="F7039" s="34">
        <f t="shared" ca="1" si="2091"/>
        <v>3300</v>
      </c>
      <c r="G7039" s="69">
        <f t="shared" ca="1" si="2077"/>
        <v>0</v>
      </c>
      <c r="H7039" s="34">
        <f t="shared" ca="1" si="2078"/>
        <v>-262.73838478013602</v>
      </c>
      <c r="I7039" s="34">
        <f t="shared" ca="1" si="2079"/>
        <v>3037.2616152198639</v>
      </c>
      <c r="J7039" s="18">
        <f ca="1">SUM(INDIRECT(ADDRESS(ROW(F7039),COLUMN(F7039),4)):INDIRECT(ADDRESS(ROW(F7039)+N$5-1,COLUMN(F7039),4)))</f>
        <v>23100</v>
      </c>
      <c r="K7039" s="18">
        <f t="shared" ca="1" si="2080"/>
        <v>0</v>
      </c>
      <c r="L7039" s="18">
        <f t="shared" ca="1" si="2092"/>
        <v>0</v>
      </c>
      <c r="M7039" s="18">
        <f t="shared" ca="1" si="2076"/>
        <v>0</v>
      </c>
      <c r="N7039" s="34">
        <f t="shared" ca="1" si="2081"/>
        <v>22024.405609499816</v>
      </c>
      <c r="P7039" s="18">
        <f t="shared" ca="1" si="2093"/>
        <v>262.73838478013602</v>
      </c>
      <c r="Q7039" s="47">
        <f ca="1">SUM(L$15:L7039)-SUM(M$15:M7039)</f>
        <v>0</v>
      </c>
      <c r="R7039" s="47" t="str">
        <f t="shared" ca="1" si="2094"/>
        <v>M7042</v>
      </c>
      <c r="S7039" s="40">
        <f t="shared" ca="1" si="2082"/>
        <v>0</v>
      </c>
      <c r="T7039" s="46">
        <f t="shared" ca="1" si="2083"/>
        <v>35</v>
      </c>
      <c r="X7039" s="74">
        <f t="shared" ca="1" si="2084"/>
        <v>-0.262738384780136</v>
      </c>
      <c r="Y7039" s="75">
        <f t="shared" ca="1" si="2085"/>
        <v>-0.262738384780136</v>
      </c>
      <c r="Z7039" s="74">
        <f t="shared" ca="1" si="2086"/>
        <v>0.76894303820125587</v>
      </c>
      <c r="AA7039" s="76">
        <f t="shared" ca="1" si="2087"/>
        <v>-262.73838478013602</v>
      </c>
      <c r="AB7039" s="76">
        <f t="shared" ca="1" si="2088"/>
        <v>768.94303820125583</v>
      </c>
    </row>
    <row r="7040" spans="1:28" x14ac:dyDescent="0.25">
      <c r="A7040" s="2">
        <f t="shared" si="2089"/>
        <v>6</v>
      </c>
      <c r="B7040" s="16">
        <f ca="1">VLOOKUP(A7040,PERIODS!$O$4:$P$33,2,FALSE)</f>
        <v>3.3000000000000002E-2</v>
      </c>
      <c r="C7040" s="15"/>
      <c r="D7040" s="18">
        <v>5000</v>
      </c>
      <c r="E7040" s="34">
        <f t="shared" ca="1" si="2090"/>
        <v>22024.405609499816</v>
      </c>
      <c r="F7040" s="34">
        <f t="shared" ca="1" si="2091"/>
        <v>3300</v>
      </c>
      <c r="G7040" s="69">
        <f t="shared" ca="1" si="2077"/>
        <v>0</v>
      </c>
      <c r="H7040" s="34">
        <f t="shared" ca="1" si="2078"/>
        <v>883.31547180065638</v>
      </c>
      <c r="I7040" s="34">
        <f t="shared" ca="1" si="2079"/>
        <v>4183.3154718006563</v>
      </c>
      <c r="J7040" s="18">
        <f ca="1">SUM(INDIRECT(ADDRESS(ROW(F7040),COLUMN(F7040),4)):INDIRECT(ADDRESS(ROW(F7040)+N$5-1,COLUMN(F7040),4)))</f>
        <v>23100</v>
      </c>
      <c r="K7040" s="18">
        <f t="shared" ca="1" si="2080"/>
        <v>16350</v>
      </c>
      <c r="L7040" s="18">
        <f t="shared" ca="1" si="2092"/>
        <v>16350</v>
      </c>
      <c r="M7040" s="18">
        <f t="shared" ca="1" si="2076"/>
        <v>0</v>
      </c>
      <c r="N7040" s="34">
        <f t="shared" ca="1" si="2081"/>
        <v>17841.090137699161</v>
      </c>
      <c r="P7040" s="18">
        <f t="shared" ca="1" si="2093"/>
        <v>883.31547180065638</v>
      </c>
      <c r="Q7040" s="47">
        <f ca="1">SUM(L$15:L7040)-SUM(M$15:M7040)</f>
        <v>16350</v>
      </c>
      <c r="R7040" s="47" t="str">
        <f t="shared" ca="1" si="2094"/>
        <v>M7043</v>
      </c>
      <c r="S7040" s="40">
        <f t="shared" ca="1" si="2082"/>
        <v>0</v>
      </c>
      <c r="T7040" s="46">
        <f t="shared" ca="1" si="2083"/>
        <v>28</v>
      </c>
      <c r="X7040" s="74">
        <f t="shared" ca="1" si="2084"/>
        <v>0.88331547180065639</v>
      </c>
      <c r="Y7040" s="75">
        <f t="shared" ca="1" si="2085"/>
        <v>0.88331547180065639</v>
      </c>
      <c r="Z7040" s="74">
        <f t="shared" ca="1" si="2086"/>
        <v>2.4189062417949589</v>
      </c>
      <c r="AA7040" s="76">
        <f t="shared" ca="1" si="2087"/>
        <v>883.31547180065638</v>
      </c>
      <c r="AB7040" s="76">
        <f t="shared" ca="1" si="2088"/>
        <v>2418.906241794959</v>
      </c>
    </row>
    <row r="7041" spans="1:28" x14ac:dyDescent="0.25">
      <c r="A7041" s="2">
        <f t="shared" si="2089"/>
        <v>7</v>
      </c>
      <c r="B7041" s="16">
        <f ca="1">VLOOKUP(A7041,PERIODS!$O$4:$P$33,2,FALSE)</f>
        <v>3.3000000000000002E-2</v>
      </c>
      <c r="C7041" s="15"/>
      <c r="D7041" s="18">
        <v>5000</v>
      </c>
      <c r="E7041" s="34">
        <f t="shared" ca="1" si="2090"/>
        <v>17841.090137699161</v>
      </c>
      <c r="F7041" s="34">
        <f t="shared" ca="1" si="2091"/>
        <v>3300</v>
      </c>
      <c r="G7041" s="69">
        <f t="shared" ca="1" si="2077"/>
        <v>0</v>
      </c>
      <c r="H7041" s="34">
        <f t="shared" ca="1" si="2078"/>
        <v>-592.75415785782491</v>
      </c>
      <c r="I7041" s="34">
        <f t="shared" ca="1" si="2079"/>
        <v>2707.2458421421752</v>
      </c>
      <c r="J7041" s="18">
        <f ca="1">SUM(INDIRECT(ADDRESS(ROW(F7041),COLUMN(F7041),4)):INDIRECT(ADDRESS(ROW(F7041)+N$5-1,COLUMN(F7041),4)))</f>
        <v>23100</v>
      </c>
      <c r="K7041" s="18">
        <f t="shared" ca="1" si="2080"/>
        <v>16350</v>
      </c>
      <c r="L7041" s="18">
        <f t="shared" ca="1" si="2092"/>
        <v>0</v>
      </c>
      <c r="M7041" s="18">
        <f t="shared" ca="1" si="2076"/>
        <v>0</v>
      </c>
      <c r="N7041" s="34">
        <f t="shared" ca="1" si="2081"/>
        <v>15133.844295556984</v>
      </c>
      <c r="P7041" s="18">
        <f t="shared" ca="1" si="2093"/>
        <v>592.75415785782491</v>
      </c>
      <c r="Q7041" s="47">
        <f ca="1">SUM(L$15:L7041)-SUM(M$15:M7041)</f>
        <v>16350</v>
      </c>
      <c r="R7041" s="47" t="str">
        <f t="shared" ca="1" si="2094"/>
        <v>M7044</v>
      </c>
      <c r="S7041" s="40">
        <f t="shared" ca="1" si="2082"/>
        <v>0</v>
      </c>
      <c r="T7041" s="46">
        <f t="shared" ca="1" si="2083"/>
        <v>89</v>
      </c>
      <c r="X7041" s="74">
        <f t="shared" ca="1" si="2084"/>
        <v>-0.59275415785782493</v>
      </c>
      <c r="Y7041" s="75">
        <f t="shared" ca="1" si="2085"/>
        <v>-0.59275415785782493</v>
      </c>
      <c r="Z7041" s="74">
        <f t="shared" ca="1" si="2086"/>
        <v>0.55280268035174507</v>
      </c>
      <c r="AA7041" s="76">
        <f t="shared" ca="1" si="2087"/>
        <v>-592.75415785782491</v>
      </c>
      <c r="AB7041" s="76">
        <f t="shared" ca="1" si="2088"/>
        <v>552.80268035174504</v>
      </c>
    </row>
    <row r="7042" spans="1:28" x14ac:dyDescent="0.25">
      <c r="A7042" s="2">
        <f t="shared" si="2089"/>
        <v>8</v>
      </c>
      <c r="B7042" s="16">
        <f ca="1">VLOOKUP(A7042,PERIODS!$O$4:$P$33,2,FALSE)</f>
        <v>3.3000000000000002E-2</v>
      </c>
      <c r="C7042" s="15"/>
      <c r="D7042" s="18">
        <v>5000</v>
      </c>
      <c r="E7042" s="34">
        <f t="shared" ca="1" si="2090"/>
        <v>15133.844295556984</v>
      </c>
      <c r="F7042" s="34">
        <f t="shared" ca="1" si="2091"/>
        <v>3300</v>
      </c>
      <c r="G7042" s="69">
        <f t="shared" ca="1" si="2077"/>
        <v>0</v>
      </c>
      <c r="H7042" s="34">
        <f t="shared" ca="1" si="2078"/>
        <v>956.67196542872068</v>
      </c>
      <c r="I7042" s="34">
        <f t="shared" ca="1" si="2079"/>
        <v>4256.6719654287208</v>
      </c>
      <c r="J7042" s="18">
        <f ca="1">SUM(INDIRECT(ADDRESS(ROW(F7042),COLUMN(F7042),4)):INDIRECT(ADDRESS(ROW(F7042)+N$5-1,COLUMN(F7042),4)))</f>
        <v>23100</v>
      </c>
      <c r="K7042" s="18">
        <f t="shared" ca="1" si="2080"/>
        <v>16350</v>
      </c>
      <c r="L7042" s="18">
        <f t="shared" ca="1" si="2092"/>
        <v>0</v>
      </c>
      <c r="M7042" s="18">
        <f t="shared" ca="1" si="2076"/>
        <v>0</v>
      </c>
      <c r="N7042" s="34">
        <f t="shared" ca="1" si="2081"/>
        <v>10877.172330128264</v>
      </c>
      <c r="P7042" s="18">
        <f t="shared" ca="1" si="2093"/>
        <v>956.67196542872068</v>
      </c>
      <c r="Q7042" s="47">
        <f ca="1">SUM(L$15:L7042)-SUM(M$15:M7042)</f>
        <v>16350</v>
      </c>
      <c r="R7042" s="47" t="str">
        <f t="shared" ca="1" si="2094"/>
        <v>M7045</v>
      </c>
      <c r="S7042" s="40">
        <f t="shared" ca="1" si="2082"/>
        <v>0</v>
      </c>
      <c r="T7042" s="46">
        <f t="shared" ca="1" si="2083"/>
        <v>48</v>
      </c>
      <c r="X7042" s="74">
        <f t="shared" ca="1" si="2084"/>
        <v>0.95667196542872068</v>
      </c>
      <c r="Y7042" s="75">
        <f t="shared" ca="1" si="2085"/>
        <v>0.95667196542872068</v>
      </c>
      <c r="Z7042" s="74">
        <f t="shared" ca="1" si="2086"/>
        <v>2.6030191045707172</v>
      </c>
      <c r="AA7042" s="76">
        <f t="shared" ca="1" si="2087"/>
        <v>956.67196542872068</v>
      </c>
      <c r="AB7042" s="76">
        <f t="shared" ca="1" si="2088"/>
        <v>2603.019104570717</v>
      </c>
    </row>
    <row r="7043" spans="1:28" x14ac:dyDescent="0.25">
      <c r="A7043" s="2">
        <f t="shared" si="2089"/>
        <v>9</v>
      </c>
      <c r="B7043" s="16">
        <f ca="1">VLOOKUP(A7043,PERIODS!$O$4:$P$33,2,FALSE)</f>
        <v>3.3000000000000002E-2</v>
      </c>
      <c r="C7043" s="15"/>
      <c r="D7043" s="18">
        <v>5000</v>
      </c>
      <c r="E7043" s="34">
        <f t="shared" ca="1" si="2090"/>
        <v>10877.172330128264</v>
      </c>
      <c r="F7043" s="34">
        <f t="shared" ca="1" si="2091"/>
        <v>3300</v>
      </c>
      <c r="G7043" s="69">
        <f t="shared" ca="1" si="2077"/>
        <v>0</v>
      </c>
      <c r="H7043" s="34">
        <f t="shared" ca="1" si="2078"/>
        <v>1888.7233399493387</v>
      </c>
      <c r="I7043" s="34">
        <f t="shared" ca="1" si="2079"/>
        <v>5188.7233399493389</v>
      </c>
      <c r="J7043" s="18">
        <f ca="1">SUM(INDIRECT(ADDRESS(ROW(F7043),COLUMN(F7043),4)):INDIRECT(ADDRESS(ROW(F7043)+N$5-1,COLUMN(F7043),4)))</f>
        <v>23100</v>
      </c>
      <c r="K7043" s="18">
        <f t="shared" ca="1" si="2080"/>
        <v>0</v>
      </c>
      <c r="L7043" s="18">
        <f t="shared" ca="1" si="2092"/>
        <v>0</v>
      </c>
      <c r="M7043" s="18">
        <f t="shared" ca="1" si="2076"/>
        <v>16350</v>
      </c>
      <c r="N7043" s="34">
        <f t="shared" ca="1" si="2081"/>
        <v>5688.4489901789239</v>
      </c>
      <c r="P7043" s="18">
        <f t="shared" ca="1" si="2093"/>
        <v>1888.7233399493387</v>
      </c>
      <c r="Q7043" s="47">
        <f ca="1">SUM(L$15:L7043)-SUM(M$15:M7043)</f>
        <v>0</v>
      </c>
      <c r="R7043" s="47" t="str">
        <f t="shared" ca="1" si="2094"/>
        <v>M7046</v>
      </c>
      <c r="S7043" s="40">
        <f t="shared" ca="1" si="2082"/>
        <v>16350</v>
      </c>
      <c r="T7043" s="46">
        <f t="shared" ca="1" si="2083"/>
        <v>100</v>
      </c>
      <c r="X7043" s="74">
        <f t="shared" ca="1" si="2084"/>
        <v>1.8887233399493386</v>
      </c>
      <c r="Y7043" s="75">
        <f t="shared" ca="1" si="2085"/>
        <v>1.8887233399493386</v>
      </c>
      <c r="Z7043" s="74">
        <f t="shared" ca="1" si="2086"/>
        <v>6.6109233895175983</v>
      </c>
      <c r="AA7043" s="76">
        <f t="shared" ca="1" si="2087"/>
        <v>1888.7233399493387</v>
      </c>
      <c r="AB7043" s="76">
        <f t="shared" ca="1" si="2088"/>
        <v>6610.9233895175985</v>
      </c>
    </row>
    <row r="7044" spans="1:28" x14ac:dyDescent="0.25">
      <c r="A7044" s="2">
        <f t="shared" si="2089"/>
        <v>10</v>
      </c>
      <c r="B7044" s="16">
        <f ca="1">VLOOKUP(A7044,PERIODS!$O$4:$P$33,2,FALSE)</f>
        <v>3.3000000000000002E-2</v>
      </c>
      <c r="C7044" s="15"/>
      <c r="D7044" s="18">
        <v>5000</v>
      </c>
      <c r="E7044" s="34">
        <f t="shared" ca="1" si="2090"/>
        <v>5688.4489901789239</v>
      </c>
      <c r="F7044" s="34">
        <f t="shared" ca="1" si="2091"/>
        <v>3300</v>
      </c>
      <c r="G7044" s="69">
        <f t="shared" ca="1" si="2077"/>
        <v>0</v>
      </c>
      <c r="H7044" s="34">
        <f t="shared" ca="1" si="2078"/>
        <v>-366.06335998672188</v>
      </c>
      <c r="I7044" s="34">
        <f t="shared" ca="1" si="2079"/>
        <v>2933.9366400132781</v>
      </c>
      <c r="J7044" s="18">
        <f ca="1">SUM(INDIRECT(ADDRESS(ROW(F7044),COLUMN(F7044),4)):INDIRECT(ADDRESS(ROW(F7044)+N$5-1,COLUMN(F7044),4)))</f>
        <v>23100</v>
      </c>
      <c r="K7044" s="18">
        <f t="shared" ca="1" si="2080"/>
        <v>16350</v>
      </c>
      <c r="L7044" s="18">
        <f t="shared" ca="1" si="2092"/>
        <v>16350</v>
      </c>
      <c r="M7044" s="18">
        <f t="shared" ca="1" si="2076"/>
        <v>0</v>
      </c>
      <c r="N7044" s="34">
        <f t="shared" ca="1" si="2081"/>
        <v>2754.5123501656458</v>
      </c>
      <c r="P7044" s="18">
        <f t="shared" ca="1" si="2093"/>
        <v>366.06335998672188</v>
      </c>
      <c r="Q7044" s="47">
        <f ca="1">SUM(L$15:L7044)-SUM(M$15:M7044)</f>
        <v>16350</v>
      </c>
      <c r="R7044" s="47" t="str">
        <f t="shared" ca="1" si="2094"/>
        <v>M7047</v>
      </c>
      <c r="S7044" s="40">
        <f t="shared" ca="1" si="2082"/>
        <v>0</v>
      </c>
      <c r="T7044" s="46">
        <f t="shared" ca="1" si="2083"/>
        <v>83</v>
      </c>
      <c r="X7044" s="74">
        <f t="shared" ca="1" si="2084"/>
        <v>-0.3660633599867219</v>
      </c>
      <c r="Y7044" s="75">
        <f t="shared" ca="1" si="2085"/>
        <v>-0.3660633599867219</v>
      </c>
      <c r="Z7044" s="74">
        <f t="shared" ca="1" si="2086"/>
        <v>0.69345886227347941</v>
      </c>
      <c r="AA7044" s="76">
        <f t="shared" ca="1" si="2087"/>
        <v>-366.06335998672188</v>
      </c>
      <c r="AB7044" s="76">
        <f t="shared" ca="1" si="2088"/>
        <v>693.45886227347944</v>
      </c>
    </row>
    <row r="7045" spans="1:28" x14ac:dyDescent="0.25">
      <c r="A7045" s="2">
        <f t="shared" si="2089"/>
        <v>11</v>
      </c>
      <c r="B7045" s="16">
        <f ca="1">VLOOKUP(A7045,PERIODS!$O$4:$P$33,2,FALSE)</f>
        <v>3.3000000000000002E-2</v>
      </c>
      <c r="C7045" s="15"/>
      <c r="D7045" s="18">
        <v>5000</v>
      </c>
      <c r="E7045" s="34">
        <f t="shared" ca="1" si="2090"/>
        <v>2754.5123501656458</v>
      </c>
      <c r="F7045" s="34">
        <f t="shared" ca="1" si="2091"/>
        <v>3300</v>
      </c>
      <c r="G7045" s="69">
        <f t="shared" ca="1" si="2077"/>
        <v>0</v>
      </c>
      <c r="H7045" s="34">
        <f t="shared" ca="1" si="2078"/>
        <v>1470.4204911872198</v>
      </c>
      <c r="I7045" s="34">
        <f t="shared" ca="1" si="2079"/>
        <v>4770.4204911872203</v>
      </c>
      <c r="J7045" s="18">
        <f ca="1">SUM(INDIRECT(ADDRESS(ROW(F7045),COLUMN(F7045),4)):INDIRECT(ADDRESS(ROW(F7045)+N$5-1,COLUMN(F7045),4)))</f>
        <v>23300</v>
      </c>
      <c r="K7045" s="18">
        <f t="shared" ca="1" si="2080"/>
        <v>32700</v>
      </c>
      <c r="L7045" s="18">
        <f t="shared" ca="1" si="2092"/>
        <v>16350</v>
      </c>
      <c r="M7045" s="18">
        <f t="shared" ca="1" si="2076"/>
        <v>0</v>
      </c>
      <c r="N7045" s="34">
        <f t="shared" ca="1" si="2081"/>
        <v>-2015.9081410215745</v>
      </c>
      <c r="P7045" s="18">
        <f t="shared" ca="1" si="2093"/>
        <v>1470.4204911872198</v>
      </c>
      <c r="Q7045" s="47">
        <f ca="1">SUM(L$15:L7045)-SUM(M$15:M7045)</f>
        <v>32700</v>
      </c>
      <c r="R7045" s="47" t="str">
        <f t="shared" ca="1" si="2094"/>
        <v>M7048</v>
      </c>
      <c r="S7045" s="40">
        <f t="shared" ca="1" si="2082"/>
        <v>0</v>
      </c>
      <c r="T7045" s="46">
        <f t="shared" ca="1" si="2083"/>
        <v>28</v>
      </c>
      <c r="X7045" s="74">
        <f t="shared" ca="1" si="2084"/>
        <v>1.4704204911872198</v>
      </c>
      <c r="Y7045" s="75">
        <f t="shared" ca="1" si="2085"/>
        <v>1.4704204911872198</v>
      </c>
      <c r="Z7045" s="74">
        <f t="shared" ca="1" si="2086"/>
        <v>4.3510643406649088</v>
      </c>
      <c r="AA7045" s="76">
        <f t="shared" ca="1" si="2087"/>
        <v>1470.4204911872198</v>
      </c>
      <c r="AB7045" s="76">
        <f t="shared" ca="1" si="2088"/>
        <v>4351.0643406649087</v>
      </c>
    </row>
    <row r="7046" spans="1:28" x14ac:dyDescent="0.25">
      <c r="A7046" s="2">
        <f t="shared" si="2089"/>
        <v>12</v>
      </c>
      <c r="B7046" s="16">
        <f ca="1">VLOOKUP(A7046,PERIODS!$O$4:$P$33,2,FALSE)</f>
        <v>3.3000000000000002E-2</v>
      </c>
      <c r="C7046" s="15"/>
      <c r="D7046" s="18">
        <v>5000</v>
      </c>
      <c r="E7046" s="34">
        <f t="shared" ca="1" si="2090"/>
        <v>-2015.9081410215745</v>
      </c>
      <c r="F7046" s="34">
        <f t="shared" ca="1" si="2091"/>
        <v>3300</v>
      </c>
      <c r="G7046" s="69">
        <f t="shared" ca="1" si="2077"/>
        <v>0</v>
      </c>
      <c r="H7046" s="34">
        <f t="shared" ca="1" si="2078"/>
        <v>1959.9639845400536</v>
      </c>
      <c r="I7046" s="34">
        <f t="shared" ca="1" si="2079"/>
        <v>5259.9639845400534</v>
      </c>
      <c r="J7046" s="18">
        <f ca="1">SUM(INDIRECT(ADDRESS(ROW(F7046),COLUMN(F7046),4)):INDIRECT(ADDRESS(ROW(F7046)+N$5-1,COLUMN(F7046),4)))</f>
        <v>23500</v>
      </c>
      <c r="K7046" s="18">
        <f t="shared" ca="1" si="2080"/>
        <v>32700</v>
      </c>
      <c r="L7046" s="18">
        <f t="shared" ca="1" si="2092"/>
        <v>0</v>
      </c>
      <c r="M7046" s="18">
        <f t="shared" ca="1" si="2076"/>
        <v>0</v>
      </c>
      <c r="N7046" s="34">
        <f t="shared" ca="1" si="2081"/>
        <v>-7275.8721255616274</v>
      </c>
      <c r="P7046" s="18">
        <f t="shared" ca="1" si="2093"/>
        <v>1959.9639845400536</v>
      </c>
      <c r="Q7046" s="47">
        <f ca="1">SUM(L$15:L7046)-SUM(M$15:M7046)</f>
        <v>32700</v>
      </c>
      <c r="R7046" s="47" t="str">
        <f t="shared" ca="1" si="2094"/>
        <v>M7049</v>
      </c>
      <c r="S7046" s="40">
        <f t="shared" ca="1" si="2082"/>
        <v>0</v>
      </c>
      <c r="T7046" s="46">
        <f t="shared" ca="1" si="2083"/>
        <v>86</v>
      </c>
      <c r="X7046" s="74">
        <f t="shared" ca="1" si="2084"/>
        <v>1.9907635587436858</v>
      </c>
      <c r="Y7046" s="75">
        <f t="shared" ca="1" si="2085"/>
        <v>1.9599639845400536</v>
      </c>
      <c r="Z7046" s="74">
        <f t="shared" ca="1" si="2086"/>
        <v>7.0990713842313315</v>
      </c>
      <c r="AA7046" s="76">
        <f t="shared" ca="1" si="2087"/>
        <v>1959.9639845400536</v>
      </c>
      <c r="AB7046" s="76">
        <f t="shared" ca="1" si="2088"/>
        <v>7099.0713842313316</v>
      </c>
    </row>
    <row r="7047" spans="1:28" x14ac:dyDescent="0.25">
      <c r="A7047" s="2">
        <f t="shared" si="2089"/>
        <v>13</v>
      </c>
      <c r="B7047" s="16">
        <f ca="1">VLOOKUP(A7047,PERIODS!$O$4:$P$33,2,FALSE)</f>
        <v>3.3000000000000002E-2</v>
      </c>
      <c r="C7047" s="15"/>
      <c r="D7047" s="18">
        <v>5000</v>
      </c>
      <c r="E7047" s="34">
        <f t="shared" ca="1" si="2090"/>
        <v>-7275.8721255616274</v>
      </c>
      <c r="F7047" s="34">
        <f t="shared" ca="1" si="2091"/>
        <v>3300</v>
      </c>
      <c r="G7047" s="69">
        <f t="shared" ca="1" si="2077"/>
        <v>0</v>
      </c>
      <c r="H7047" s="34">
        <f t="shared" ca="1" si="2078"/>
        <v>152.34297479034538</v>
      </c>
      <c r="I7047" s="34">
        <f t="shared" ca="1" si="2079"/>
        <v>3452.3429747903456</v>
      </c>
      <c r="J7047" s="18">
        <f ca="1">SUM(INDIRECT(ADDRESS(ROW(F7047),COLUMN(F7047),4)):INDIRECT(ADDRESS(ROW(F7047)+N$5-1,COLUMN(F7047),4)))</f>
        <v>23700</v>
      </c>
      <c r="K7047" s="18">
        <f t="shared" ca="1" si="2080"/>
        <v>16350</v>
      </c>
      <c r="L7047" s="18">
        <f t="shared" ca="1" si="2092"/>
        <v>0</v>
      </c>
      <c r="M7047" s="18">
        <f t="shared" ca="1" si="2076"/>
        <v>16350</v>
      </c>
      <c r="N7047" s="34">
        <f t="shared" ca="1" si="2081"/>
        <v>5621.7848996480279</v>
      </c>
      <c r="P7047" s="18">
        <f t="shared" ca="1" si="2093"/>
        <v>152.34297479034538</v>
      </c>
      <c r="Q7047" s="47">
        <f ca="1">SUM(L$15:L7047)-SUM(M$15:M7047)</f>
        <v>16350</v>
      </c>
      <c r="R7047" s="47" t="str">
        <f t="shared" ca="1" si="2094"/>
        <v>M7050</v>
      </c>
      <c r="S7047" s="40">
        <f t="shared" ca="1" si="2082"/>
        <v>0</v>
      </c>
      <c r="T7047" s="46">
        <f t="shared" ca="1" si="2083"/>
        <v>77</v>
      </c>
      <c r="X7047" s="74">
        <f t="shared" ca="1" si="2084"/>
        <v>0.15234297479034539</v>
      </c>
      <c r="Y7047" s="75">
        <f t="shared" ca="1" si="2085"/>
        <v>0.15234297479034539</v>
      </c>
      <c r="Z7047" s="74">
        <f t="shared" ca="1" si="2086"/>
        <v>1.1645595825240376</v>
      </c>
      <c r="AA7047" s="76">
        <f t="shared" ca="1" si="2087"/>
        <v>152.34297479034538</v>
      </c>
      <c r="AB7047" s="76">
        <f t="shared" ca="1" si="2088"/>
        <v>1164.5595825240375</v>
      </c>
    </row>
    <row r="7048" spans="1:28" x14ac:dyDescent="0.25">
      <c r="A7048" s="2">
        <f t="shared" si="2089"/>
        <v>14</v>
      </c>
      <c r="B7048" s="16">
        <f ca="1">VLOOKUP(A7048,PERIODS!$O$4:$P$33,2,FALSE)</f>
        <v>3.3000000000000002E-2</v>
      </c>
      <c r="C7048" s="15"/>
      <c r="D7048" s="18">
        <v>5000</v>
      </c>
      <c r="E7048" s="34">
        <f t="shared" ca="1" si="2090"/>
        <v>5621.7848996480279</v>
      </c>
      <c r="F7048" s="34">
        <f t="shared" ca="1" si="2091"/>
        <v>3300</v>
      </c>
      <c r="G7048" s="69">
        <f t="shared" ca="1" si="2077"/>
        <v>0</v>
      </c>
      <c r="H7048" s="34">
        <f t="shared" ca="1" si="2078"/>
        <v>1598.893580697795</v>
      </c>
      <c r="I7048" s="34">
        <f t="shared" ca="1" si="2079"/>
        <v>4898.8935806977952</v>
      </c>
      <c r="J7048" s="18">
        <f ca="1">SUM(INDIRECT(ADDRESS(ROW(F7048),COLUMN(F7048),4)):INDIRECT(ADDRESS(ROW(F7048)+N$5-1,COLUMN(F7048),4)))</f>
        <v>23900</v>
      </c>
      <c r="K7048" s="18">
        <f t="shared" ca="1" si="2080"/>
        <v>16350</v>
      </c>
      <c r="L7048" s="18">
        <f t="shared" ca="1" si="2092"/>
        <v>16350</v>
      </c>
      <c r="M7048" s="18">
        <f t="shared" ca="1" si="2076"/>
        <v>16350</v>
      </c>
      <c r="N7048" s="34">
        <f t="shared" ca="1" si="2081"/>
        <v>17072.891318950235</v>
      </c>
      <c r="P7048" s="18">
        <f t="shared" ca="1" si="2093"/>
        <v>1598.893580697795</v>
      </c>
      <c r="Q7048" s="47">
        <f ca="1">SUM(L$15:L7048)-SUM(M$15:M7048)</f>
        <v>16350</v>
      </c>
      <c r="R7048" s="47" t="str">
        <f t="shared" ca="1" si="2094"/>
        <v>M7051</v>
      </c>
      <c r="S7048" s="40">
        <f t="shared" ca="1" si="2082"/>
        <v>0</v>
      </c>
      <c r="T7048" s="46">
        <f t="shared" ca="1" si="2083"/>
        <v>28</v>
      </c>
      <c r="X7048" s="74">
        <f t="shared" ca="1" si="2084"/>
        <v>1.5988935806977949</v>
      </c>
      <c r="Y7048" s="75">
        <f t="shared" ca="1" si="2085"/>
        <v>1.5988935806977949</v>
      </c>
      <c r="Z7048" s="74">
        <f t="shared" ca="1" si="2086"/>
        <v>4.9475553242597101</v>
      </c>
      <c r="AA7048" s="76">
        <f t="shared" ca="1" si="2087"/>
        <v>1598.893580697795</v>
      </c>
      <c r="AB7048" s="76">
        <f t="shared" ca="1" si="2088"/>
        <v>4947.5553242597098</v>
      </c>
    </row>
    <row r="7049" spans="1:28" x14ac:dyDescent="0.25">
      <c r="A7049" s="2">
        <f t="shared" si="2089"/>
        <v>15</v>
      </c>
      <c r="B7049" s="16">
        <f ca="1">VLOOKUP(A7049,PERIODS!$O$4:$P$33,2,FALSE)</f>
        <v>3.3000000000000002E-2</v>
      </c>
      <c r="C7049" s="15"/>
      <c r="D7049" s="18">
        <v>5000</v>
      </c>
      <c r="E7049" s="34">
        <f t="shared" ca="1" si="2090"/>
        <v>17072.891318950235</v>
      </c>
      <c r="F7049" s="34">
        <f t="shared" ca="1" si="2091"/>
        <v>3300</v>
      </c>
      <c r="G7049" s="69">
        <f t="shared" ca="1" si="2077"/>
        <v>0</v>
      </c>
      <c r="H7049" s="34">
        <f t="shared" ca="1" si="2078"/>
        <v>-2036.1285747450872</v>
      </c>
      <c r="I7049" s="34">
        <f t="shared" ca="1" si="2079"/>
        <v>1263.8714252549128</v>
      </c>
      <c r="J7049" s="18">
        <f ca="1">SUM(INDIRECT(ADDRESS(ROW(F7049),COLUMN(F7049),4)):INDIRECT(ADDRESS(ROW(F7049)+N$5-1,COLUMN(F7049),4)))</f>
        <v>24100</v>
      </c>
      <c r="K7049" s="18">
        <f t="shared" ca="1" si="2080"/>
        <v>16350</v>
      </c>
      <c r="L7049" s="18">
        <f t="shared" ca="1" si="2092"/>
        <v>0</v>
      </c>
      <c r="M7049" s="18">
        <f t="shared" ca="1" si="2076"/>
        <v>0</v>
      </c>
      <c r="N7049" s="34">
        <f t="shared" ca="1" si="2081"/>
        <v>15809.019893695322</v>
      </c>
      <c r="P7049" s="18">
        <f t="shared" ca="1" si="2093"/>
        <v>2036.1285747450872</v>
      </c>
      <c r="Q7049" s="47">
        <f ca="1">SUM(L$15:L7049)-SUM(M$15:M7049)</f>
        <v>16350</v>
      </c>
      <c r="R7049" s="47" t="str">
        <f t="shared" ca="1" si="2094"/>
        <v>M7052</v>
      </c>
      <c r="S7049" s="40">
        <f t="shared" ca="1" si="2082"/>
        <v>0</v>
      </c>
      <c r="T7049" s="46">
        <f t="shared" ca="1" si="2083"/>
        <v>1</v>
      </c>
      <c r="X7049" s="74">
        <f t="shared" ca="1" si="2084"/>
        <v>-2.0361285747450872</v>
      </c>
      <c r="Y7049" s="75">
        <f t="shared" ca="1" si="2085"/>
        <v>-2.0361285747450872</v>
      </c>
      <c r="Z7049" s="74">
        <f t="shared" ca="1" si="2086"/>
        <v>0.13053308300311728</v>
      </c>
      <c r="AA7049" s="76">
        <f t="shared" ca="1" si="2087"/>
        <v>-2036.1285747450872</v>
      </c>
      <c r="AB7049" s="76">
        <f t="shared" ca="1" si="2088"/>
        <v>130.53308300311727</v>
      </c>
    </row>
    <row r="7050" spans="1:28" x14ac:dyDescent="0.25">
      <c r="A7050" s="2">
        <f t="shared" si="2089"/>
        <v>16</v>
      </c>
      <c r="B7050" s="16">
        <f ca="1">VLOOKUP(A7050,PERIODS!$O$4:$P$33,2,FALSE)</f>
        <v>3.3000000000000002E-2</v>
      </c>
      <c r="C7050" s="15"/>
      <c r="D7050" s="18">
        <v>5000</v>
      </c>
      <c r="E7050" s="34">
        <f t="shared" ca="1" si="2090"/>
        <v>15809.019893695322</v>
      </c>
      <c r="F7050" s="34">
        <f t="shared" ca="1" si="2091"/>
        <v>3300</v>
      </c>
      <c r="G7050" s="69">
        <f t="shared" ca="1" si="2077"/>
        <v>0</v>
      </c>
      <c r="H7050" s="34">
        <f t="shared" ca="1" si="2078"/>
        <v>-13.658631466194249</v>
      </c>
      <c r="I7050" s="34">
        <f t="shared" ca="1" si="2079"/>
        <v>3286.341368533806</v>
      </c>
      <c r="J7050" s="18">
        <f ca="1">SUM(INDIRECT(ADDRESS(ROW(F7050),COLUMN(F7050),4)):INDIRECT(ADDRESS(ROW(F7050)+N$5-1,COLUMN(F7050),4)))</f>
        <v>24300</v>
      </c>
      <c r="K7050" s="18">
        <f t="shared" ca="1" si="2080"/>
        <v>16350</v>
      </c>
      <c r="L7050" s="18">
        <f t="shared" ca="1" si="2092"/>
        <v>0</v>
      </c>
      <c r="M7050" s="18">
        <f t="shared" ca="1" si="2076"/>
        <v>0</v>
      </c>
      <c r="N7050" s="34">
        <f t="shared" ca="1" si="2081"/>
        <v>12522.678525161517</v>
      </c>
      <c r="P7050" s="18">
        <f t="shared" ca="1" si="2093"/>
        <v>13.658631466194249</v>
      </c>
      <c r="Q7050" s="47">
        <f ca="1">SUM(L$15:L7050)-SUM(M$15:M7050)</f>
        <v>16350</v>
      </c>
      <c r="R7050" s="47" t="str">
        <f t="shared" ca="1" si="2094"/>
        <v>M7053</v>
      </c>
      <c r="S7050" s="40">
        <f t="shared" ca="1" si="2082"/>
        <v>0</v>
      </c>
      <c r="T7050" s="46">
        <f t="shared" ca="1" si="2083"/>
        <v>60</v>
      </c>
      <c r="X7050" s="74">
        <f t="shared" ca="1" si="2084"/>
        <v>-1.3658631466194249E-2</v>
      </c>
      <c r="Y7050" s="75">
        <f t="shared" ca="1" si="2085"/>
        <v>-1.3658631466194249E-2</v>
      </c>
      <c r="Z7050" s="74">
        <f t="shared" ca="1" si="2086"/>
        <v>0.98643422439846895</v>
      </c>
      <c r="AA7050" s="76">
        <f t="shared" ca="1" si="2087"/>
        <v>-13.658631466194249</v>
      </c>
      <c r="AB7050" s="76">
        <f t="shared" ca="1" si="2088"/>
        <v>986.43422439846893</v>
      </c>
    </row>
    <row r="7051" spans="1:28" x14ac:dyDescent="0.25">
      <c r="A7051" s="2">
        <f t="shared" si="2089"/>
        <v>17</v>
      </c>
      <c r="B7051" s="16">
        <f ca="1">VLOOKUP(A7051,PERIODS!$O$4:$P$33,2,FALSE)</f>
        <v>3.5000000000000003E-2</v>
      </c>
      <c r="C7051" s="15"/>
      <c r="D7051" s="18">
        <v>5000</v>
      </c>
      <c r="E7051" s="34">
        <f t="shared" ca="1" si="2090"/>
        <v>12522.678525161517</v>
      </c>
      <c r="F7051" s="34">
        <f t="shared" ca="1" si="2091"/>
        <v>3500.0000000000005</v>
      </c>
      <c r="G7051" s="69">
        <f t="shared" ca="1" si="2077"/>
        <v>0</v>
      </c>
      <c r="H7051" s="34">
        <f t="shared" ca="1" si="2078"/>
        <v>-1118.0529222539974</v>
      </c>
      <c r="I7051" s="34">
        <f t="shared" ca="1" si="2079"/>
        <v>2381.9470777460028</v>
      </c>
      <c r="J7051" s="18">
        <f ca="1">SUM(INDIRECT(ADDRESS(ROW(F7051),COLUMN(F7051),4)):INDIRECT(ADDRESS(ROW(F7051)+N$5-1,COLUMN(F7051),4)))</f>
        <v>24500.000000000004</v>
      </c>
      <c r="K7051" s="18">
        <f t="shared" ca="1" si="2080"/>
        <v>0</v>
      </c>
      <c r="L7051" s="18">
        <f t="shared" ca="1" si="2092"/>
        <v>0</v>
      </c>
      <c r="M7051" s="18">
        <f t="shared" ca="1" si="2076"/>
        <v>16350</v>
      </c>
      <c r="N7051" s="34">
        <f t="shared" ca="1" si="2081"/>
        <v>26490.731447415514</v>
      </c>
      <c r="P7051" s="18">
        <f t="shared" ca="1" si="2093"/>
        <v>1118.0529222539974</v>
      </c>
      <c r="Q7051" s="47">
        <f ca="1">SUM(L$15:L7051)-SUM(M$15:M7051)</f>
        <v>0</v>
      </c>
      <c r="R7051" s="47" t="str">
        <f t="shared" ca="1" si="2094"/>
        <v>M7054</v>
      </c>
      <c r="S7051" s="40">
        <f t="shared" ca="1" si="2082"/>
        <v>0</v>
      </c>
      <c r="T7051" s="46">
        <f t="shared" ca="1" si="2083"/>
        <v>70</v>
      </c>
      <c r="X7051" s="74">
        <f t="shared" ca="1" si="2084"/>
        <v>-1.1180529222539974</v>
      </c>
      <c r="Y7051" s="75">
        <f t="shared" ca="1" si="2085"/>
        <v>-1.1180529222539974</v>
      </c>
      <c r="Z7051" s="74">
        <f t="shared" ca="1" si="2086"/>
        <v>0.32691570563330774</v>
      </c>
      <c r="AA7051" s="76">
        <f t="shared" ca="1" si="2087"/>
        <v>-1118.0529222539974</v>
      </c>
      <c r="AB7051" s="76">
        <f t="shared" ca="1" si="2088"/>
        <v>326.91570563330777</v>
      </c>
    </row>
    <row r="7052" spans="1:28" x14ac:dyDescent="0.25">
      <c r="A7052" s="2">
        <f t="shared" si="2089"/>
        <v>18</v>
      </c>
      <c r="B7052" s="16">
        <f ca="1">VLOOKUP(A7052,PERIODS!$O$4:$P$33,2,FALSE)</f>
        <v>3.5000000000000003E-2</v>
      </c>
      <c r="C7052" s="15"/>
      <c r="D7052" s="18">
        <v>5000</v>
      </c>
      <c r="E7052" s="34">
        <f t="shared" ca="1" si="2090"/>
        <v>26490.731447415514</v>
      </c>
      <c r="F7052" s="34">
        <f t="shared" ca="1" si="2091"/>
        <v>3500.0000000000005</v>
      </c>
      <c r="G7052" s="69">
        <f t="shared" ca="1" si="2077"/>
        <v>0</v>
      </c>
      <c r="H7052" s="34">
        <f t="shared" ca="1" si="2078"/>
        <v>192.99226090075919</v>
      </c>
      <c r="I7052" s="34">
        <f t="shared" ca="1" si="2079"/>
        <v>3692.9922609007594</v>
      </c>
      <c r="J7052" s="18">
        <f ca="1">SUM(INDIRECT(ADDRESS(ROW(F7052),COLUMN(F7052),4)):INDIRECT(ADDRESS(ROW(F7052)+N$5-1,COLUMN(F7052),4)))</f>
        <v>24500.000000000004</v>
      </c>
      <c r="K7052" s="18">
        <f t="shared" ca="1" si="2080"/>
        <v>0</v>
      </c>
      <c r="L7052" s="18">
        <f t="shared" ca="1" si="2092"/>
        <v>0</v>
      </c>
      <c r="M7052" s="18">
        <f t="shared" ca="1" si="2076"/>
        <v>0</v>
      </c>
      <c r="N7052" s="34">
        <f t="shared" ca="1" si="2081"/>
        <v>22797.739186514755</v>
      </c>
      <c r="P7052" s="18">
        <f t="shared" ca="1" si="2093"/>
        <v>192.99226090075919</v>
      </c>
      <c r="Q7052" s="47">
        <f ca="1">SUM(L$15:L7052)-SUM(M$15:M7052)</f>
        <v>0</v>
      </c>
      <c r="R7052" s="47" t="str">
        <f t="shared" ca="1" si="2094"/>
        <v>M7055</v>
      </c>
      <c r="S7052" s="40">
        <f t="shared" ca="1" si="2082"/>
        <v>0</v>
      </c>
      <c r="T7052" s="46">
        <f t="shared" ca="1" si="2083"/>
        <v>78</v>
      </c>
      <c r="X7052" s="74">
        <f t="shared" ca="1" si="2084"/>
        <v>0.19299226090075919</v>
      </c>
      <c r="Y7052" s="75">
        <f t="shared" ca="1" si="2085"/>
        <v>0.19299226090075919</v>
      </c>
      <c r="Z7052" s="74">
        <f t="shared" ca="1" si="2086"/>
        <v>1.212873406935135</v>
      </c>
      <c r="AA7052" s="76">
        <f t="shared" ca="1" si="2087"/>
        <v>192.99226090075919</v>
      </c>
      <c r="AB7052" s="76">
        <f t="shared" ca="1" si="2088"/>
        <v>1212.8734069351351</v>
      </c>
    </row>
    <row r="7053" spans="1:28" x14ac:dyDescent="0.25">
      <c r="A7053" s="2">
        <f t="shared" si="2089"/>
        <v>19</v>
      </c>
      <c r="B7053" s="16">
        <f ca="1">VLOOKUP(A7053,PERIODS!$O$4:$P$33,2,FALSE)</f>
        <v>3.5000000000000003E-2</v>
      </c>
      <c r="C7053" s="15"/>
      <c r="D7053" s="18">
        <v>5000</v>
      </c>
      <c r="E7053" s="34">
        <f t="shared" ca="1" si="2090"/>
        <v>22797.739186514755</v>
      </c>
      <c r="F7053" s="34">
        <f t="shared" ca="1" si="2091"/>
        <v>3500.0000000000005</v>
      </c>
      <c r="G7053" s="69">
        <f t="shared" ca="1" si="2077"/>
        <v>0</v>
      </c>
      <c r="H7053" s="34">
        <f t="shared" ca="1" si="2078"/>
        <v>-582.7420668187666</v>
      </c>
      <c r="I7053" s="34">
        <f t="shared" ca="1" si="2079"/>
        <v>2917.257933181234</v>
      </c>
      <c r="J7053" s="18">
        <f ca="1">SUM(INDIRECT(ADDRESS(ROW(F7053),COLUMN(F7053),4)):INDIRECT(ADDRESS(ROW(F7053)+N$5-1,COLUMN(F7053),4)))</f>
        <v>24500.000000000004</v>
      </c>
      <c r="K7053" s="18">
        <f t="shared" ca="1" si="2080"/>
        <v>16350</v>
      </c>
      <c r="L7053" s="18">
        <f t="shared" ca="1" si="2092"/>
        <v>16350</v>
      </c>
      <c r="M7053" s="18">
        <f t="shared" ca="1" si="2076"/>
        <v>0</v>
      </c>
      <c r="N7053" s="34">
        <f t="shared" ca="1" si="2081"/>
        <v>19880.481253333521</v>
      </c>
      <c r="P7053" s="18">
        <f t="shared" ca="1" si="2093"/>
        <v>582.7420668187666</v>
      </c>
      <c r="Q7053" s="47">
        <f ca="1">SUM(L$15:L7053)-SUM(M$15:M7053)</f>
        <v>16350</v>
      </c>
      <c r="R7053" s="47" t="str">
        <f t="shared" ca="1" si="2094"/>
        <v>M7056</v>
      </c>
      <c r="S7053" s="40">
        <f t="shared" ca="1" si="2082"/>
        <v>0</v>
      </c>
      <c r="T7053" s="46">
        <f t="shared" ca="1" si="2083"/>
        <v>49</v>
      </c>
      <c r="X7053" s="74">
        <f t="shared" ca="1" si="2084"/>
        <v>-0.58274206681876661</v>
      </c>
      <c r="Y7053" s="75">
        <f t="shared" ca="1" si="2085"/>
        <v>-0.58274206681876661</v>
      </c>
      <c r="Z7053" s="74">
        <f t="shared" ca="1" si="2086"/>
        <v>0.55836519082837266</v>
      </c>
      <c r="AA7053" s="76">
        <f t="shared" ca="1" si="2087"/>
        <v>-582.7420668187666</v>
      </c>
      <c r="AB7053" s="76">
        <f t="shared" ca="1" si="2088"/>
        <v>558.36519082837265</v>
      </c>
    </row>
    <row r="7054" spans="1:28" x14ac:dyDescent="0.25">
      <c r="A7054" s="2">
        <f t="shared" si="2089"/>
        <v>20</v>
      </c>
      <c r="B7054" s="16">
        <f ca="1">VLOOKUP(A7054,PERIODS!$O$4:$P$33,2,FALSE)</f>
        <v>3.5000000000000003E-2</v>
      </c>
      <c r="C7054" s="15"/>
      <c r="D7054" s="18">
        <v>5000</v>
      </c>
      <c r="E7054" s="34">
        <f t="shared" ca="1" si="2090"/>
        <v>19880.481253333521</v>
      </c>
      <c r="F7054" s="34">
        <f t="shared" ca="1" si="2091"/>
        <v>3500.0000000000005</v>
      </c>
      <c r="G7054" s="69">
        <f t="shared" ca="1" si="2077"/>
        <v>0</v>
      </c>
      <c r="H7054" s="34">
        <f t="shared" ca="1" si="2078"/>
        <v>1329.0975933227228</v>
      </c>
      <c r="I7054" s="34">
        <f t="shared" ca="1" si="2079"/>
        <v>4829.0975933227237</v>
      </c>
      <c r="J7054" s="18">
        <f ca="1">SUM(INDIRECT(ADDRESS(ROW(F7054),COLUMN(F7054),4)):INDIRECT(ADDRESS(ROW(F7054)+N$5-1,COLUMN(F7054),4)))</f>
        <v>24500.000000000004</v>
      </c>
      <c r="K7054" s="18">
        <f t="shared" ca="1" si="2080"/>
        <v>16350</v>
      </c>
      <c r="L7054" s="18">
        <f t="shared" ca="1" si="2092"/>
        <v>0</v>
      </c>
      <c r="M7054" s="18">
        <f t="shared" ca="1" si="2076"/>
        <v>0</v>
      </c>
      <c r="N7054" s="34">
        <f t="shared" ca="1" si="2081"/>
        <v>15051.383660010797</v>
      </c>
      <c r="P7054" s="18">
        <f t="shared" ca="1" si="2093"/>
        <v>1329.0975933227228</v>
      </c>
      <c r="Q7054" s="47">
        <f ca="1">SUM(L$15:L7054)-SUM(M$15:M7054)</f>
        <v>16350</v>
      </c>
      <c r="R7054" s="47" t="str">
        <f t="shared" ca="1" si="2094"/>
        <v>M7057</v>
      </c>
      <c r="S7054" s="40">
        <f t="shared" ca="1" si="2082"/>
        <v>0</v>
      </c>
      <c r="T7054" s="46">
        <f t="shared" ca="1" si="2083"/>
        <v>5</v>
      </c>
      <c r="X7054" s="74">
        <f t="shared" ca="1" si="2084"/>
        <v>1.3290975933227227</v>
      </c>
      <c r="Y7054" s="75">
        <f t="shared" ca="1" si="2085"/>
        <v>1.3290975933227227</v>
      </c>
      <c r="Z7054" s="74">
        <f t="shared" ca="1" si="2086"/>
        <v>3.7776328878290739</v>
      </c>
      <c r="AA7054" s="76">
        <f t="shared" ca="1" si="2087"/>
        <v>1329.0975933227228</v>
      </c>
      <c r="AB7054" s="76">
        <f t="shared" ca="1" si="2088"/>
        <v>3777.6328878290738</v>
      </c>
    </row>
    <row r="7055" spans="1:28" x14ac:dyDescent="0.25">
      <c r="A7055" s="2">
        <f t="shared" si="2089"/>
        <v>21</v>
      </c>
      <c r="B7055" s="16">
        <f ca="1">VLOOKUP(A7055,PERIODS!$O$4:$P$33,2,FALSE)</f>
        <v>3.5000000000000003E-2</v>
      </c>
      <c r="C7055" s="15"/>
      <c r="D7055" s="18">
        <v>5000</v>
      </c>
      <c r="E7055" s="34">
        <f t="shared" ca="1" si="2090"/>
        <v>15051.383660010797</v>
      </c>
      <c r="F7055" s="34">
        <f t="shared" ca="1" si="2091"/>
        <v>3500.0000000000005</v>
      </c>
      <c r="G7055" s="69">
        <f t="shared" ca="1" si="2077"/>
        <v>0</v>
      </c>
      <c r="H7055" s="34">
        <f t="shared" ca="1" si="2078"/>
        <v>-1435.4887580777415</v>
      </c>
      <c r="I7055" s="34">
        <f t="shared" ca="1" si="2079"/>
        <v>2064.5112419222587</v>
      </c>
      <c r="J7055" s="18">
        <f ca="1">SUM(INDIRECT(ADDRESS(ROW(F7055),COLUMN(F7055),4)):INDIRECT(ADDRESS(ROW(F7055)+N$5-1,COLUMN(F7055),4)))</f>
        <v>24500.000000000004</v>
      </c>
      <c r="K7055" s="18">
        <f t="shared" ca="1" si="2080"/>
        <v>16350</v>
      </c>
      <c r="L7055" s="18">
        <f t="shared" ca="1" si="2092"/>
        <v>0</v>
      </c>
      <c r="M7055" s="18">
        <f t="shared" ref="M7055:M7118" ca="1" si="2095">SUMIF($R$15:$R$8014,ADDRESS(ROW(M7055),COLUMN(M7055),4),$L$15:$L$8014)</f>
        <v>0</v>
      </c>
      <c r="N7055" s="34">
        <f t="shared" ca="1" si="2081"/>
        <v>12986.872418088538</v>
      </c>
      <c r="P7055" s="18">
        <f t="shared" ca="1" si="2093"/>
        <v>1435.4887580777415</v>
      </c>
      <c r="Q7055" s="47">
        <f ca="1">SUM(L$15:L7055)-SUM(M$15:M7055)</f>
        <v>16350</v>
      </c>
      <c r="R7055" s="47" t="str">
        <f t="shared" ca="1" si="2094"/>
        <v>M7058</v>
      </c>
      <c r="S7055" s="40">
        <f t="shared" ca="1" si="2082"/>
        <v>0</v>
      </c>
      <c r="T7055" s="46">
        <f t="shared" ca="1" si="2083"/>
        <v>35</v>
      </c>
      <c r="X7055" s="74">
        <f t="shared" ca="1" si="2084"/>
        <v>-1.4354887580777416</v>
      </c>
      <c r="Y7055" s="75">
        <f t="shared" ca="1" si="2085"/>
        <v>-1.4354887580777416</v>
      </c>
      <c r="Z7055" s="74">
        <f t="shared" ca="1" si="2086"/>
        <v>0.23799901164348736</v>
      </c>
      <c r="AA7055" s="76">
        <f t="shared" ca="1" si="2087"/>
        <v>-1435.4887580777415</v>
      </c>
      <c r="AB7055" s="76">
        <f t="shared" ca="1" si="2088"/>
        <v>237.99901164348736</v>
      </c>
    </row>
    <row r="7056" spans="1:28" x14ac:dyDescent="0.25">
      <c r="A7056" s="2">
        <f t="shared" si="2089"/>
        <v>22</v>
      </c>
      <c r="B7056" s="16">
        <f ca="1">VLOOKUP(A7056,PERIODS!$O$4:$P$33,2,FALSE)</f>
        <v>3.5000000000000003E-2</v>
      </c>
      <c r="C7056" s="15"/>
      <c r="D7056" s="18">
        <v>5000</v>
      </c>
      <c r="E7056" s="34">
        <f t="shared" ca="1" si="2090"/>
        <v>12986.872418088538</v>
      </c>
      <c r="F7056" s="34">
        <f t="shared" ca="1" si="2091"/>
        <v>3500.0000000000005</v>
      </c>
      <c r="G7056" s="69">
        <f t="shared" ref="G7056:G7119" ca="1" si="2096">((2*RAND()*$F$5)-$F$5)*E7056</f>
        <v>0</v>
      </c>
      <c r="H7056" s="34">
        <f t="shared" ref="H7056:H7119" ca="1" si="2097">IF($S$3="NORM",AA7056,IF($S$3="LOGNORM",AB7056,0))</f>
        <v>910.49128448908675</v>
      </c>
      <c r="I7056" s="34">
        <f t="shared" ref="I7056:I7119" ca="1" si="2098">IF(F7056+H7056&lt;0,0,F7056+H7056)</f>
        <v>4410.4912844890869</v>
      </c>
      <c r="J7056" s="18">
        <f ca="1">SUM(INDIRECT(ADDRESS(ROW(F7056),COLUMN(F7056),4)):INDIRECT(ADDRESS(ROW(F7056)+N$5-1,COLUMN(F7056),4)))</f>
        <v>25000.000000000004</v>
      </c>
      <c r="K7056" s="18">
        <f t="shared" ref="K7056:K7119" ca="1" si="2099">Q7056</f>
        <v>0</v>
      </c>
      <c r="L7056" s="18">
        <f t="shared" ca="1" si="2092"/>
        <v>0</v>
      </c>
      <c r="M7056" s="18">
        <f t="shared" ca="1" si="2095"/>
        <v>16350</v>
      </c>
      <c r="N7056" s="34">
        <f t="shared" ref="N7056:N7119" ca="1" si="2100">E7056+G7056-I7056+M7056-S7056</f>
        <v>24926.381133599451</v>
      </c>
      <c r="P7056" s="18">
        <f t="shared" ca="1" si="2093"/>
        <v>910.49128448908675</v>
      </c>
      <c r="Q7056" s="47">
        <f ca="1">SUM(L$15:L7056)-SUM(M$15:M7056)</f>
        <v>0</v>
      </c>
      <c r="R7056" s="47" t="str">
        <f t="shared" ca="1" si="2094"/>
        <v>M7059</v>
      </c>
      <c r="S7056" s="40">
        <f t="shared" ref="S7056:S7119" ca="1" si="2101">IF(T7056&gt;N$6*100,M7056,0)</f>
        <v>0</v>
      </c>
      <c r="T7056" s="46">
        <f t="shared" ref="T7056:T7119" ca="1" si="2102">RANDBETWEEN(0,100)</f>
        <v>75</v>
      </c>
      <c r="X7056" s="74">
        <f t="shared" ref="X7056:X7119" ca="1" si="2103">NORMINV(RAND(),0,1)</f>
        <v>0.91049128448908678</v>
      </c>
      <c r="Y7056" s="75">
        <f t="shared" ref="Y7056:Y7119" ca="1" si="2104">IF(AND(X7056&gt;$F$6,$F$6&gt;0),$F$6,X7056)</f>
        <v>0.91049128448908678</v>
      </c>
      <c r="Z7056" s="74">
        <f t="shared" ref="Z7056:Z7119" ca="1" si="2105">EXP(Y7056)</f>
        <v>2.4855433423690618</v>
      </c>
      <c r="AA7056" s="76">
        <f t="shared" ref="AA7056:AA7119" ca="1" si="2106">$F$3*Y7056</f>
        <v>910.49128448908675</v>
      </c>
      <c r="AB7056" s="76">
        <f t="shared" ref="AB7056:AB7119" ca="1" si="2107">$F$3*Z7056</f>
        <v>2485.543342369062</v>
      </c>
    </row>
    <row r="7057" spans="1:28" x14ac:dyDescent="0.25">
      <c r="A7057" s="2">
        <f t="shared" ref="A7057:A7120" si="2108">IF(AND(A7056=12,OR(A$14="MS",A$14="M0")),1,IF(AND(A7056=4,OR(A$14="WS",A$14="W0")),1,IF(AND(A7056=30,OR(A$14="DS",A$14="D0")),1,A7056+1)))</f>
        <v>23</v>
      </c>
      <c r="B7057" s="16">
        <f ca="1">VLOOKUP(A7057,PERIODS!$O$4:$P$33,2,FALSE)</f>
        <v>3.5000000000000003E-2</v>
      </c>
      <c r="C7057" s="15"/>
      <c r="D7057" s="18">
        <v>5000</v>
      </c>
      <c r="E7057" s="34">
        <f t="shared" ca="1" si="2090"/>
        <v>24926.381133599451</v>
      </c>
      <c r="F7057" s="34">
        <f t="shared" ca="1" si="2091"/>
        <v>3500.0000000000005</v>
      </c>
      <c r="G7057" s="69">
        <f t="shared" ca="1" si="2096"/>
        <v>0</v>
      </c>
      <c r="H7057" s="34">
        <f t="shared" ca="1" si="2097"/>
        <v>495.04815204729601</v>
      </c>
      <c r="I7057" s="34">
        <f t="shared" ca="1" si="2098"/>
        <v>3995.0481520472963</v>
      </c>
      <c r="J7057" s="18">
        <f ca="1">SUM(INDIRECT(ADDRESS(ROW(F7057),COLUMN(F7057),4)):INDIRECT(ADDRESS(ROW(F7057)+N$5-1,COLUMN(F7057),4)))</f>
        <v>25500.000000000004</v>
      </c>
      <c r="K7057" s="18">
        <f t="shared" ca="1" si="2099"/>
        <v>16350</v>
      </c>
      <c r="L7057" s="18">
        <f t="shared" ca="1" si="2092"/>
        <v>16350</v>
      </c>
      <c r="M7057" s="18">
        <f t="shared" ca="1" si="2095"/>
        <v>0</v>
      </c>
      <c r="N7057" s="34">
        <f t="shared" ca="1" si="2100"/>
        <v>20931.332981552154</v>
      </c>
      <c r="P7057" s="18">
        <f t="shared" ca="1" si="2093"/>
        <v>495.04815204729601</v>
      </c>
      <c r="Q7057" s="47">
        <f ca="1">SUM(L$15:L7057)-SUM(M$15:M7057)</f>
        <v>16350</v>
      </c>
      <c r="R7057" s="47" t="str">
        <f t="shared" ca="1" si="2094"/>
        <v>M7060</v>
      </c>
      <c r="S7057" s="40">
        <f t="shared" ca="1" si="2101"/>
        <v>0</v>
      </c>
      <c r="T7057" s="46">
        <f t="shared" ca="1" si="2102"/>
        <v>20</v>
      </c>
      <c r="X7057" s="74">
        <f t="shared" ca="1" si="2103"/>
        <v>0.49504815204729602</v>
      </c>
      <c r="Y7057" s="75">
        <f t="shared" ca="1" si="2104"/>
        <v>0.49504815204729602</v>
      </c>
      <c r="Z7057" s="74">
        <f t="shared" ca="1" si="2105"/>
        <v>1.6405772343077163</v>
      </c>
      <c r="AA7057" s="76">
        <f t="shared" ca="1" si="2106"/>
        <v>495.04815204729601</v>
      </c>
      <c r="AB7057" s="76">
        <f t="shared" ca="1" si="2107"/>
        <v>1640.5772343077163</v>
      </c>
    </row>
    <row r="7058" spans="1:28" x14ac:dyDescent="0.25">
      <c r="A7058" s="2">
        <f t="shared" si="2108"/>
        <v>24</v>
      </c>
      <c r="B7058" s="16">
        <f ca="1">VLOOKUP(A7058,PERIODS!$O$4:$P$33,2,FALSE)</f>
        <v>3.5000000000000003E-2</v>
      </c>
      <c r="C7058" s="15"/>
      <c r="D7058" s="18">
        <v>5000</v>
      </c>
      <c r="E7058" s="34">
        <f t="shared" ca="1" si="2090"/>
        <v>20931.332981552154</v>
      </c>
      <c r="F7058" s="34">
        <f t="shared" ca="1" si="2091"/>
        <v>3500.0000000000005</v>
      </c>
      <c r="G7058" s="69">
        <f t="shared" ca="1" si="2096"/>
        <v>0</v>
      </c>
      <c r="H7058" s="34">
        <f t="shared" ca="1" si="2097"/>
        <v>-516.27288729796192</v>
      </c>
      <c r="I7058" s="34">
        <f t="shared" ca="1" si="2098"/>
        <v>2983.7271127020385</v>
      </c>
      <c r="J7058" s="18">
        <f ca="1">SUM(INDIRECT(ADDRESS(ROW(F7058),COLUMN(F7058),4)):INDIRECT(ADDRESS(ROW(F7058)+N$5-1,COLUMN(F7058),4)))</f>
        <v>26000</v>
      </c>
      <c r="K7058" s="18">
        <f t="shared" ca="1" si="2099"/>
        <v>16350</v>
      </c>
      <c r="L7058" s="18">
        <f t="shared" ca="1" si="2092"/>
        <v>0</v>
      </c>
      <c r="M7058" s="18">
        <f t="shared" ca="1" si="2095"/>
        <v>0</v>
      </c>
      <c r="N7058" s="34">
        <f t="shared" ca="1" si="2100"/>
        <v>17947.605868850114</v>
      </c>
      <c r="P7058" s="18">
        <f t="shared" ca="1" si="2093"/>
        <v>516.27288729796192</v>
      </c>
      <c r="Q7058" s="47">
        <f ca="1">SUM(L$15:L7058)-SUM(M$15:M7058)</f>
        <v>16350</v>
      </c>
      <c r="R7058" s="47" t="str">
        <f t="shared" ca="1" si="2094"/>
        <v>M7061</v>
      </c>
      <c r="S7058" s="40">
        <f t="shared" ca="1" si="2101"/>
        <v>0</v>
      </c>
      <c r="T7058" s="46">
        <f t="shared" ca="1" si="2102"/>
        <v>67</v>
      </c>
      <c r="X7058" s="74">
        <f t="shared" ca="1" si="2103"/>
        <v>-0.51627288729796195</v>
      </c>
      <c r="Y7058" s="75">
        <f t="shared" ca="1" si="2104"/>
        <v>-0.51627288729796195</v>
      </c>
      <c r="Z7058" s="74">
        <f t="shared" ca="1" si="2105"/>
        <v>0.5967405275433102</v>
      </c>
      <c r="AA7058" s="76">
        <f t="shared" ca="1" si="2106"/>
        <v>-516.27288729796192</v>
      </c>
      <c r="AB7058" s="76">
        <f t="shared" ca="1" si="2107"/>
        <v>596.74052754331024</v>
      </c>
    </row>
    <row r="7059" spans="1:28" x14ac:dyDescent="0.25">
      <c r="A7059" s="2">
        <f t="shared" si="2108"/>
        <v>25</v>
      </c>
      <c r="B7059" s="16">
        <f ca="1">VLOOKUP(A7059,PERIODS!$O$4:$P$33,2,FALSE)</f>
        <v>3.5000000000000003E-2</v>
      </c>
      <c r="C7059" s="15"/>
      <c r="D7059" s="18">
        <v>5000</v>
      </c>
      <c r="E7059" s="34">
        <f t="shared" ca="1" si="2090"/>
        <v>17947.605868850114</v>
      </c>
      <c r="F7059" s="34">
        <f t="shared" ca="1" si="2091"/>
        <v>3500.0000000000005</v>
      </c>
      <c r="G7059" s="69">
        <f t="shared" ca="1" si="2096"/>
        <v>0</v>
      </c>
      <c r="H7059" s="34">
        <f t="shared" ca="1" si="2097"/>
        <v>1159.1788610983454</v>
      </c>
      <c r="I7059" s="34">
        <f t="shared" ca="1" si="2098"/>
        <v>4659.1788610983458</v>
      </c>
      <c r="J7059" s="18">
        <f ca="1">SUM(INDIRECT(ADDRESS(ROW(F7059),COLUMN(F7059),4)):INDIRECT(ADDRESS(ROW(F7059)+N$5-1,COLUMN(F7059),4)))</f>
        <v>24900</v>
      </c>
      <c r="K7059" s="18">
        <f t="shared" ca="1" si="2099"/>
        <v>16350</v>
      </c>
      <c r="L7059" s="18">
        <f t="shared" ca="1" si="2092"/>
        <v>0</v>
      </c>
      <c r="M7059" s="18">
        <f t="shared" ca="1" si="2095"/>
        <v>0</v>
      </c>
      <c r="N7059" s="34">
        <f t="shared" ca="1" si="2100"/>
        <v>13288.427007751769</v>
      </c>
      <c r="P7059" s="18">
        <f t="shared" ca="1" si="2093"/>
        <v>1159.1788610983454</v>
      </c>
      <c r="Q7059" s="47">
        <f ca="1">SUM(L$15:L7059)-SUM(M$15:M7059)</f>
        <v>16350</v>
      </c>
      <c r="R7059" s="47" t="str">
        <f t="shared" ca="1" si="2094"/>
        <v>M7062</v>
      </c>
      <c r="S7059" s="40">
        <f t="shared" ca="1" si="2101"/>
        <v>0</v>
      </c>
      <c r="T7059" s="46">
        <f t="shared" ca="1" si="2102"/>
        <v>5</v>
      </c>
      <c r="X7059" s="74">
        <f t="shared" ca="1" si="2103"/>
        <v>1.1591788610983453</v>
      </c>
      <c r="Y7059" s="75">
        <f t="shared" ca="1" si="2104"/>
        <v>1.1591788610983453</v>
      </c>
      <c r="Z7059" s="74">
        <f t="shared" ca="1" si="2105"/>
        <v>3.1873149729518953</v>
      </c>
      <c r="AA7059" s="76">
        <f t="shared" ca="1" si="2106"/>
        <v>1159.1788610983454</v>
      </c>
      <c r="AB7059" s="76">
        <f t="shared" ca="1" si="2107"/>
        <v>3187.3149729518955</v>
      </c>
    </row>
    <row r="7060" spans="1:28" x14ac:dyDescent="0.25">
      <c r="A7060" s="2">
        <f t="shared" si="2108"/>
        <v>26</v>
      </c>
      <c r="B7060" s="16">
        <f ca="1">VLOOKUP(A7060,PERIODS!$O$4:$P$33,2,FALSE)</f>
        <v>3.5000000000000003E-2</v>
      </c>
      <c r="C7060" s="15"/>
      <c r="D7060" s="18">
        <v>5000</v>
      </c>
      <c r="E7060" s="34">
        <f t="shared" ca="1" si="2090"/>
        <v>13288.427007751769</v>
      </c>
      <c r="F7060" s="34">
        <f t="shared" ca="1" si="2091"/>
        <v>3500.0000000000005</v>
      </c>
      <c r="G7060" s="69">
        <f t="shared" ca="1" si="2096"/>
        <v>0</v>
      </c>
      <c r="H7060" s="34">
        <f t="shared" ca="1" si="2097"/>
        <v>1959.9639845400536</v>
      </c>
      <c r="I7060" s="34">
        <f t="shared" ca="1" si="2098"/>
        <v>5459.9639845400543</v>
      </c>
      <c r="J7060" s="18">
        <f ca="1">SUM(INDIRECT(ADDRESS(ROW(F7060),COLUMN(F7060),4)):INDIRECT(ADDRESS(ROW(F7060)+N$5-1,COLUMN(F7060),4)))</f>
        <v>23900</v>
      </c>
      <c r="K7060" s="18">
        <f t="shared" ca="1" si="2099"/>
        <v>0</v>
      </c>
      <c r="L7060" s="18">
        <f t="shared" ca="1" si="2092"/>
        <v>0</v>
      </c>
      <c r="M7060" s="18">
        <f t="shared" ca="1" si="2095"/>
        <v>16350</v>
      </c>
      <c r="N7060" s="34">
        <f t="shared" ca="1" si="2100"/>
        <v>24178.463023211712</v>
      </c>
      <c r="P7060" s="18">
        <f t="shared" ca="1" si="2093"/>
        <v>1959.9639845400536</v>
      </c>
      <c r="Q7060" s="47">
        <f ca="1">SUM(L$15:L7060)-SUM(M$15:M7060)</f>
        <v>0</v>
      </c>
      <c r="R7060" s="47" t="str">
        <f t="shared" ca="1" si="2094"/>
        <v>M7063</v>
      </c>
      <c r="S7060" s="40">
        <f t="shared" ca="1" si="2101"/>
        <v>0</v>
      </c>
      <c r="T7060" s="46">
        <f t="shared" ca="1" si="2102"/>
        <v>83</v>
      </c>
      <c r="X7060" s="74">
        <f t="shared" ca="1" si="2103"/>
        <v>2.3004713024768053</v>
      </c>
      <c r="Y7060" s="75">
        <f t="shared" ca="1" si="2104"/>
        <v>1.9599639845400536</v>
      </c>
      <c r="Z7060" s="74">
        <f t="shared" ca="1" si="2105"/>
        <v>7.0990713842313315</v>
      </c>
      <c r="AA7060" s="76">
        <f t="shared" ca="1" si="2106"/>
        <v>1959.9639845400536</v>
      </c>
      <c r="AB7060" s="76">
        <f t="shared" ca="1" si="2107"/>
        <v>7099.0713842313316</v>
      </c>
    </row>
    <row r="7061" spans="1:28" x14ac:dyDescent="0.25">
      <c r="A7061" s="2">
        <f t="shared" si="2108"/>
        <v>27</v>
      </c>
      <c r="B7061" s="16">
        <f ca="1">VLOOKUP(A7061,PERIODS!$O$4:$P$33,2,FALSE)</f>
        <v>3.5000000000000003E-2</v>
      </c>
      <c r="C7061" s="15"/>
      <c r="D7061" s="18">
        <v>5000</v>
      </c>
      <c r="E7061" s="34">
        <f t="shared" ca="1" si="2090"/>
        <v>24178.463023211712</v>
      </c>
      <c r="F7061" s="34">
        <f t="shared" ca="1" si="2091"/>
        <v>3500.0000000000005</v>
      </c>
      <c r="G7061" s="69">
        <f t="shared" ca="1" si="2096"/>
        <v>0</v>
      </c>
      <c r="H7061" s="34">
        <f t="shared" ca="1" si="2097"/>
        <v>918.78254025637455</v>
      </c>
      <c r="I7061" s="34">
        <f t="shared" ca="1" si="2098"/>
        <v>4418.7825402563749</v>
      </c>
      <c r="J7061" s="18">
        <f ca="1">SUM(INDIRECT(ADDRESS(ROW(F7061),COLUMN(F7061),4)):INDIRECT(ADDRESS(ROW(F7061)+N$5-1,COLUMN(F7061),4)))</f>
        <v>22900</v>
      </c>
      <c r="K7061" s="18">
        <f t="shared" ca="1" si="2099"/>
        <v>0</v>
      </c>
      <c r="L7061" s="18">
        <f t="shared" ca="1" si="2092"/>
        <v>0</v>
      </c>
      <c r="M7061" s="18">
        <f t="shared" ca="1" si="2095"/>
        <v>0</v>
      </c>
      <c r="N7061" s="34">
        <f t="shared" ca="1" si="2100"/>
        <v>19759.680482955337</v>
      </c>
      <c r="P7061" s="18">
        <f t="shared" ca="1" si="2093"/>
        <v>918.78254025637455</v>
      </c>
      <c r="Q7061" s="47">
        <f ca="1">SUM(L$15:L7061)-SUM(M$15:M7061)</f>
        <v>0</v>
      </c>
      <c r="R7061" s="47" t="str">
        <f t="shared" ca="1" si="2094"/>
        <v>M7064</v>
      </c>
      <c r="S7061" s="40">
        <f t="shared" ca="1" si="2101"/>
        <v>0</v>
      </c>
      <c r="T7061" s="46">
        <f t="shared" ca="1" si="2102"/>
        <v>7</v>
      </c>
      <c r="X7061" s="74">
        <f t="shared" ca="1" si="2103"/>
        <v>0.91878254025637451</v>
      </c>
      <c r="Y7061" s="75">
        <f t="shared" ca="1" si="2104"/>
        <v>0.91878254025637451</v>
      </c>
      <c r="Z7061" s="74">
        <f t="shared" ca="1" si="2105"/>
        <v>2.5062372887924629</v>
      </c>
      <c r="AA7061" s="76">
        <f t="shared" ca="1" si="2106"/>
        <v>918.78254025637455</v>
      </c>
      <c r="AB7061" s="76">
        <f t="shared" ca="1" si="2107"/>
        <v>2506.237288792463</v>
      </c>
    </row>
    <row r="7062" spans="1:28" x14ac:dyDescent="0.25">
      <c r="A7062" s="2">
        <f t="shared" si="2108"/>
        <v>28</v>
      </c>
      <c r="B7062" s="16">
        <f ca="1">VLOOKUP(A7062,PERIODS!$O$4:$P$33,2,FALSE)</f>
        <v>0.04</v>
      </c>
      <c r="C7062" s="15"/>
      <c r="D7062" s="18">
        <v>5000</v>
      </c>
      <c r="E7062" s="34">
        <f t="shared" ca="1" si="2090"/>
        <v>19759.680482955337</v>
      </c>
      <c r="F7062" s="34">
        <f t="shared" ca="1" si="2091"/>
        <v>4000</v>
      </c>
      <c r="G7062" s="69">
        <f t="shared" ca="1" si="2096"/>
        <v>0</v>
      </c>
      <c r="H7062" s="34">
        <f t="shared" ca="1" si="2097"/>
        <v>1444.2747714132036</v>
      </c>
      <c r="I7062" s="34">
        <f t="shared" ca="1" si="2098"/>
        <v>5444.2747714132038</v>
      </c>
      <c r="J7062" s="18">
        <f ca="1">SUM(INDIRECT(ADDRESS(ROW(F7062),COLUMN(F7062),4)):INDIRECT(ADDRESS(ROW(F7062)+N$5-1,COLUMN(F7062),4)))</f>
        <v>21900</v>
      </c>
      <c r="K7062" s="18">
        <f t="shared" ca="1" si="2099"/>
        <v>16350</v>
      </c>
      <c r="L7062" s="18">
        <f t="shared" ca="1" si="2092"/>
        <v>16350</v>
      </c>
      <c r="M7062" s="18">
        <f t="shared" ca="1" si="2095"/>
        <v>0</v>
      </c>
      <c r="N7062" s="34">
        <f t="shared" ca="1" si="2100"/>
        <v>14315.405711542133</v>
      </c>
      <c r="P7062" s="18">
        <f t="shared" ca="1" si="2093"/>
        <v>1444.2747714132036</v>
      </c>
      <c r="Q7062" s="47">
        <f ca="1">SUM(L$15:L7062)-SUM(M$15:M7062)</f>
        <v>16350</v>
      </c>
      <c r="R7062" s="47" t="str">
        <f t="shared" ca="1" si="2094"/>
        <v>M7065</v>
      </c>
      <c r="S7062" s="40">
        <f t="shared" ca="1" si="2101"/>
        <v>0</v>
      </c>
      <c r="T7062" s="46">
        <f t="shared" ca="1" si="2102"/>
        <v>77</v>
      </c>
      <c r="X7062" s="74">
        <f t="shared" ca="1" si="2103"/>
        <v>1.4442747714132036</v>
      </c>
      <c r="Y7062" s="75">
        <f t="shared" ca="1" si="2104"/>
        <v>1.4442747714132036</v>
      </c>
      <c r="Z7062" s="74">
        <f t="shared" ca="1" si="2105"/>
        <v>4.2387769456307387</v>
      </c>
      <c r="AA7062" s="76">
        <f t="shared" ca="1" si="2106"/>
        <v>1444.2747714132036</v>
      </c>
      <c r="AB7062" s="76">
        <f t="shared" ca="1" si="2107"/>
        <v>4238.7769456307387</v>
      </c>
    </row>
    <row r="7063" spans="1:28" x14ac:dyDescent="0.25">
      <c r="A7063" s="2">
        <f t="shared" si="2108"/>
        <v>29</v>
      </c>
      <c r="B7063" s="16">
        <f ca="1">VLOOKUP(A7063,PERIODS!$O$4:$P$33,2,FALSE)</f>
        <v>0.04</v>
      </c>
      <c r="C7063" s="15"/>
      <c r="D7063" s="18">
        <v>5000</v>
      </c>
      <c r="E7063" s="34">
        <f t="shared" ref="E7063:E7126" ca="1" si="2109">N7062</f>
        <v>14315.405711542133</v>
      </c>
      <c r="F7063" s="34">
        <f t="shared" ref="F7063:F7126" ca="1" si="2110">F$2*B7063</f>
        <v>4000</v>
      </c>
      <c r="G7063" s="69">
        <f t="shared" ca="1" si="2096"/>
        <v>0</v>
      </c>
      <c r="H7063" s="34">
        <f t="shared" ca="1" si="2097"/>
        <v>-1388.2551505658248</v>
      </c>
      <c r="I7063" s="34">
        <f t="shared" ca="1" si="2098"/>
        <v>2611.7448494341752</v>
      </c>
      <c r="J7063" s="18">
        <f ca="1">SUM(INDIRECT(ADDRESS(ROW(F7063),COLUMN(F7063),4)):INDIRECT(ADDRESS(ROW(F7063)+N$5-1,COLUMN(F7063),4)))</f>
        <v>21200</v>
      </c>
      <c r="K7063" s="18">
        <f t="shared" ca="1" si="2099"/>
        <v>16350</v>
      </c>
      <c r="L7063" s="18">
        <f t="shared" ref="L7063:L7126" ca="1" si="2111">IF((E7063+K7062)&lt;J7063,N$2,0)</f>
        <v>0</v>
      </c>
      <c r="M7063" s="18">
        <f t="shared" ca="1" si="2095"/>
        <v>0</v>
      </c>
      <c r="N7063" s="34">
        <f t="shared" ca="1" si="2100"/>
        <v>11703.660862107958</v>
      </c>
      <c r="P7063" s="18">
        <f t="shared" ref="P7063:P7126" ca="1" si="2112">ABS(H7063)</f>
        <v>1388.2551505658248</v>
      </c>
      <c r="Q7063" s="47">
        <f ca="1">SUM(L$15:L7063)-SUM(M$15:M7063)</f>
        <v>16350</v>
      </c>
      <c r="R7063" s="47" t="str">
        <f t="shared" ref="R7063:R7126" ca="1" si="2113">ADDRESS(ROW(M7063)+$N$3+RANDBETWEEN(-$N$4,$N$4),COLUMN(M7063),4)</f>
        <v>M7066</v>
      </c>
      <c r="S7063" s="40">
        <f t="shared" ca="1" si="2101"/>
        <v>0</v>
      </c>
      <c r="T7063" s="46">
        <f t="shared" ca="1" si="2102"/>
        <v>29</v>
      </c>
      <c r="X7063" s="74">
        <f t="shared" ca="1" si="2103"/>
        <v>-1.3882551505658247</v>
      </c>
      <c r="Y7063" s="75">
        <f t="shared" ca="1" si="2104"/>
        <v>-1.3882551505658247</v>
      </c>
      <c r="Z7063" s="74">
        <f t="shared" ca="1" si="2105"/>
        <v>0.2495102829114669</v>
      </c>
      <c r="AA7063" s="76">
        <f t="shared" ca="1" si="2106"/>
        <v>-1388.2551505658248</v>
      </c>
      <c r="AB7063" s="76">
        <f t="shared" ca="1" si="2107"/>
        <v>249.5102829114669</v>
      </c>
    </row>
    <row r="7064" spans="1:28" x14ac:dyDescent="0.25">
      <c r="A7064" s="2">
        <f t="shared" si="2108"/>
        <v>30</v>
      </c>
      <c r="B7064" s="16">
        <f ca="1">VLOOKUP(A7064,PERIODS!$O$4:$P$33,2,FALSE)</f>
        <v>0.04</v>
      </c>
      <c r="C7064" s="15"/>
      <c r="D7064" s="18">
        <v>5000</v>
      </c>
      <c r="E7064" s="34">
        <f t="shared" ca="1" si="2109"/>
        <v>11703.660862107958</v>
      </c>
      <c r="F7064" s="34">
        <f t="shared" ca="1" si="2110"/>
        <v>4000</v>
      </c>
      <c r="G7064" s="69">
        <f t="shared" ca="1" si="2096"/>
        <v>0</v>
      </c>
      <c r="H7064" s="34">
        <f t="shared" ca="1" si="2097"/>
        <v>-528.68651434021353</v>
      </c>
      <c r="I7064" s="34">
        <f t="shared" ca="1" si="2098"/>
        <v>3471.3134856597862</v>
      </c>
      <c r="J7064" s="18">
        <f ca="1">SUM(INDIRECT(ADDRESS(ROW(F7064),COLUMN(F7064),4)):INDIRECT(ADDRESS(ROW(F7064)+N$5-1,COLUMN(F7064),4)))</f>
        <v>20500</v>
      </c>
      <c r="K7064" s="18">
        <f t="shared" ca="1" si="2099"/>
        <v>16350</v>
      </c>
      <c r="L7064" s="18">
        <f t="shared" ca="1" si="2111"/>
        <v>0</v>
      </c>
      <c r="M7064" s="18">
        <f t="shared" ca="1" si="2095"/>
        <v>0</v>
      </c>
      <c r="N7064" s="34">
        <f t="shared" ca="1" si="2100"/>
        <v>8232.3473764481714</v>
      </c>
      <c r="P7064" s="18">
        <f t="shared" ca="1" si="2112"/>
        <v>528.68651434021353</v>
      </c>
      <c r="Q7064" s="47">
        <f ca="1">SUM(L$15:L7064)-SUM(M$15:M7064)</f>
        <v>16350</v>
      </c>
      <c r="R7064" s="47" t="str">
        <f t="shared" ca="1" si="2113"/>
        <v>M7067</v>
      </c>
      <c r="S7064" s="40">
        <f t="shared" ca="1" si="2101"/>
        <v>0</v>
      </c>
      <c r="T7064" s="46">
        <f t="shared" ca="1" si="2102"/>
        <v>38</v>
      </c>
      <c r="X7064" s="74">
        <f t="shared" ca="1" si="2103"/>
        <v>-0.52868651434021352</v>
      </c>
      <c r="Y7064" s="75">
        <f t="shared" ca="1" si="2104"/>
        <v>-0.52868651434021352</v>
      </c>
      <c r="Z7064" s="74">
        <f t="shared" ca="1" si="2105"/>
        <v>0.58937860183145085</v>
      </c>
      <c r="AA7064" s="76">
        <f t="shared" ca="1" si="2106"/>
        <v>-528.68651434021353</v>
      </c>
      <c r="AB7064" s="76">
        <f t="shared" ca="1" si="2107"/>
        <v>589.37860183145085</v>
      </c>
    </row>
    <row r="7065" spans="1:28" x14ac:dyDescent="0.25">
      <c r="A7065" s="2">
        <f t="shared" si="2108"/>
        <v>1</v>
      </c>
      <c r="B7065" s="16">
        <f ca="1">VLOOKUP(A7065,PERIODS!$O$4:$P$33,2,FALSE)</f>
        <v>2.4E-2</v>
      </c>
      <c r="C7065" s="15"/>
      <c r="D7065" s="18">
        <v>5000</v>
      </c>
      <c r="E7065" s="34">
        <f t="shared" ca="1" si="2109"/>
        <v>8232.3473764481714</v>
      </c>
      <c r="F7065" s="34">
        <f t="shared" ca="1" si="2110"/>
        <v>2400</v>
      </c>
      <c r="G7065" s="69">
        <f t="shared" ca="1" si="2096"/>
        <v>0</v>
      </c>
      <c r="H7065" s="34">
        <f t="shared" ca="1" si="2097"/>
        <v>-896.49186727849326</v>
      </c>
      <c r="I7065" s="34">
        <f t="shared" ca="1" si="2098"/>
        <v>1503.5081327215066</v>
      </c>
      <c r="J7065" s="18">
        <f ca="1">SUM(INDIRECT(ADDRESS(ROW(F7065),COLUMN(F7065),4)):INDIRECT(ADDRESS(ROW(F7065)+N$5-1,COLUMN(F7065),4)))</f>
        <v>19800</v>
      </c>
      <c r="K7065" s="18">
        <f t="shared" ca="1" si="2099"/>
        <v>0</v>
      </c>
      <c r="L7065" s="18">
        <f t="shared" ca="1" si="2111"/>
        <v>0</v>
      </c>
      <c r="M7065" s="18">
        <f t="shared" ca="1" si="2095"/>
        <v>16350</v>
      </c>
      <c r="N7065" s="34">
        <f t="shared" ca="1" si="2100"/>
        <v>23078.839243726667</v>
      </c>
      <c r="P7065" s="18">
        <f t="shared" ca="1" si="2112"/>
        <v>896.49186727849326</v>
      </c>
      <c r="Q7065" s="47">
        <f ca="1">SUM(L$15:L7065)-SUM(M$15:M7065)</f>
        <v>0</v>
      </c>
      <c r="R7065" s="47" t="str">
        <f t="shared" ca="1" si="2113"/>
        <v>M7068</v>
      </c>
      <c r="S7065" s="40">
        <f t="shared" ca="1" si="2101"/>
        <v>0</v>
      </c>
      <c r="T7065" s="46">
        <f t="shared" ca="1" si="2102"/>
        <v>42</v>
      </c>
      <c r="X7065" s="74">
        <f t="shared" ca="1" si="2103"/>
        <v>-0.89649186727849328</v>
      </c>
      <c r="Y7065" s="75">
        <f t="shared" ca="1" si="2104"/>
        <v>-0.89649186727849328</v>
      </c>
      <c r="Z7065" s="74">
        <f t="shared" ca="1" si="2105"/>
        <v>0.40799846482107688</v>
      </c>
      <c r="AA7065" s="76">
        <f t="shared" ca="1" si="2106"/>
        <v>-896.49186727849326</v>
      </c>
      <c r="AB7065" s="76">
        <f t="shared" ca="1" si="2107"/>
        <v>407.99846482107688</v>
      </c>
    </row>
    <row r="7066" spans="1:28" x14ac:dyDescent="0.25">
      <c r="A7066" s="2">
        <f t="shared" si="2108"/>
        <v>2</v>
      </c>
      <c r="B7066" s="16">
        <f ca="1">VLOOKUP(A7066,PERIODS!$O$4:$P$33,2,FALSE)</f>
        <v>2.5000000000000001E-2</v>
      </c>
      <c r="C7066" s="15"/>
      <c r="D7066" s="18">
        <v>5000</v>
      </c>
      <c r="E7066" s="34">
        <f t="shared" ca="1" si="2109"/>
        <v>23078.839243726667</v>
      </c>
      <c r="F7066" s="34">
        <f t="shared" ca="1" si="2110"/>
        <v>2500</v>
      </c>
      <c r="G7066" s="69">
        <f t="shared" ca="1" si="2096"/>
        <v>0</v>
      </c>
      <c r="H7066" s="34">
        <f t="shared" ca="1" si="2097"/>
        <v>1272.6296823027935</v>
      </c>
      <c r="I7066" s="34">
        <f t="shared" ca="1" si="2098"/>
        <v>3772.6296823027933</v>
      </c>
      <c r="J7066" s="18">
        <f ca="1">SUM(INDIRECT(ADDRESS(ROW(F7066),COLUMN(F7066),4)):INDIRECT(ADDRESS(ROW(F7066)+N$5-1,COLUMN(F7066),4)))</f>
        <v>20700</v>
      </c>
      <c r="K7066" s="18">
        <f t="shared" ca="1" si="2099"/>
        <v>0</v>
      </c>
      <c r="L7066" s="18">
        <f t="shared" ca="1" si="2111"/>
        <v>0</v>
      </c>
      <c r="M7066" s="18">
        <f t="shared" ca="1" si="2095"/>
        <v>0</v>
      </c>
      <c r="N7066" s="34">
        <f t="shared" ca="1" si="2100"/>
        <v>19306.209561423871</v>
      </c>
      <c r="P7066" s="18">
        <f t="shared" ca="1" si="2112"/>
        <v>1272.6296823027935</v>
      </c>
      <c r="Q7066" s="47">
        <f ca="1">SUM(L$15:L7066)-SUM(M$15:M7066)</f>
        <v>0</v>
      </c>
      <c r="R7066" s="47" t="str">
        <f t="shared" ca="1" si="2113"/>
        <v>M7069</v>
      </c>
      <c r="S7066" s="40">
        <f t="shared" ca="1" si="2101"/>
        <v>0</v>
      </c>
      <c r="T7066" s="46">
        <f t="shared" ca="1" si="2102"/>
        <v>51</v>
      </c>
      <c r="X7066" s="74">
        <f t="shared" ca="1" si="2103"/>
        <v>1.2726296823027936</v>
      </c>
      <c r="Y7066" s="75">
        <f t="shared" ca="1" si="2104"/>
        <v>1.2726296823027936</v>
      </c>
      <c r="Z7066" s="74">
        <f t="shared" ca="1" si="2105"/>
        <v>3.5702287961764441</v>
      </c>
      <c r="AA7066" s="76">
        <f t="shared" ca="1" si="2106"/>
        <v>1272.6296823027935</v>
      </c>
      <c r="AB7066" s="76">
        <f t="shared" ca="1" si="2107"/>
        <v>3570.2287961764441</v>
      </c>
    </row>
    <row r="7067" spans="1:28" x14ac:dyDescent="0.25">
      <c r="A7067" s="2">
        <f t="shared" si="2108"/>
        <v>3</v>
      </c>
      <c r="B7067" s="16">
        <f ca="1">VLOOKUP(A7067,PERIODS!$O$4:$P$33,2,FALSE)</f>
        <v>2.5000000000000001E-2</v>
      </c>
      <c r="C7067" s="15"/>
      <c r="D7067" s="18">
        <v>5000</v>
      </c>
      <c r="E7067" s="34">
        <f t="shared" ca="1" si="2109"/>
        <v>19306.209561423871</v>
      </c>
      <c r="F7067" s="34">
        <f t="shared" ca="1" si="2110"/>
        <v>2500</v>
      </c>
      <c r="G7067" s="69">
        <f t="shared" ca="1" si="2096"/>
        <v>0</v>
      </c>
      <c r="H7067" s="34">
        <f t="shared" ca="1" si="2097"/>
        <v>106.54419224801377</v>
      </c>
      <c r="I7067" s="34">
        <f t="shared" ca="1" si="2098"/>
        <v>2606.5441922480136</v>
      </c>
      <c r="J7067" s="18">
        <f ca="1">SUM(INDIRECT(ADDRESS(ROW(F7067),COLUMN(F7067),4)):INDIRECT(ADDRESS(ROW(F7067)+N$5-1,COLUMN(F7067),4)))</f>
        <v>21500</v>
      </c>
      <c r="K7067" s="18">
        <f t="shared" ca="1" si="2099"/>
        <v>16350</v>
      </c>
      <c r="L7067" s="18">
        <f t="shared" ca="1" si="2111"/>
        <v>16350</v>
      </c>
      <c r="M7067" s="18">
        <f t="shared" ca="1" si="2095"/>
        <v>0</v>
      </c>
      <c r="N7067" s="34">
        <f t="shared" ca="1" si="2100"/>
        <v>16699.665369175858</v>
      </c>
      <c r="P7067" s="18">
        <f t="shared" ca="1" si="2112"/>
        <v>106.54419224801377</v>
      </c>
      <c r="Q7067" s="47">
        <f ca="1">SUM(L$15:L7067)-SUM(M$15:M7067)</f>
        <v>16350</v>
      </c>
      <c r="R7067" s="47" t="str">
        <f t="shared" ca="1" si="2113"/>
        <v>M7070</v>
      </c>
      <c r="S7067" s="40">
        <f t="shared" ca="1" si="2101"/>
        <v>0</v>
      </c>
      <c r="T7067" s="46">
        <f t="shared" ca="1" si="2102"/>
        <v>92</v>
      </c>
      <c r="X7067" s="74">
        <f t="shared" ca="1" si="2103"/>
        <v>0.10654419224801377</v>
      </c>
      <c r="Y7067" s="75">
        <f t="shared" ca="1" si="2104"/>
        <v>0.10654419224801377</v>
      </c>
      <c r="Z7067" s="74">
        <f t="shared" ca="1" si="2105"/>
        <v>1.1124270860131229</v>
      </c>
      <c r="AA7067" s="76">
        <f t="shared" ca="1" si="2106"/>
        <v>106.54419224801377</v>
      </c>
      <c r="AB7067" s="76">
        <f t="shared" ca="1" si="2107"/>
        <v>1112.4270860131228</v>
      </c>
    </row>
    <row r="7068" spans="1:28" x14ac:dyDescent="0.25">
      <c r="A7068" s="2">
        <f t="shared" si="2108"/>
        <v>4</v>
      </c>
      <c r="B7068" s="16">
        <f ca="1">VLOOKUP(A7068,PERIODS!$O$4:$P$33,2,FALSE)</f>
        <v>2.5000000000000001E-2</v>
      </c>
      <c r="C7068" s="15"/>
      <c r="D7068" s="18">
        <v>5000</v>
      </c>
      <c r="E7068" s="34">
        <f t="shared" ca="1" si="2109"/>
        <v>16699.665369175858</v>
      </c>
      <c r="F7068" s="34">
        <f t="shared" ca="1" si="2110"/>
        <v>2500</v>
      </c>
      <c r="G7068" s="69">
        <f t="shared" ca="1" si="2096"/>
        <v>0</v>
      </c>
      <c r="H7068" s="34">
        <f t="shared" ca="1" si="2097"/>
        <v>-220.82296790397365</v>
      </c>
      <c r="I7068" s="34">
        <f t="shared" ca="1" si="2098"/>
        <v>2279.1770320960263</v>
      </c>
      <c r="J7068" s="18">
        <f ca="1">SUM(INDIRECT(ADDRESS(ROW(F7068),COLUMN(F7068),4)):INDIRECT(ADDRESS(ROW(F7068)+N$5-1,COLUMN(F7068),4)))</f>
        <v>22300</v>
      </c>
      <c r="K7068" s="18">
        <f t="shared" ca="1" si="2099"/>
        <v>16350</v>
      </c>
      <c r="L7068" s="18">
        <f t="shared" ca="1" si="2111"/>
        <v>0</v>
      </c>
      <c r="M7068" s="18">
        <f t="shared" ca="1" si="2095"/>
        <v>0</v>
      </c>
      <c r="N7068" s="34">
        <f t="shared" ca="1" si="2100"/>
        <v>14420.488337079832</v>
      </c>
      <c r="P7068" s="18">
        <f t="shared" ca="1" si="2112"/>
        <v>220.82296790397365</v>
      </c>
      <c r="Q7068" s="47">
        <f ca="1">SUM(L$15:L7068)-SUM(M$15:M7068)</f>
        <v>16350</v>
      </c>
      <c r="R7068" s="47" t="str">
        <f t="shared" ca="1" si="2113"/>
        <v>M7071</v>
      </c>
      <c r="S7068" s="40">
        <f t="shared" ca="1" si="2101"/>
        <v>0</v>
      </c>
      <c r="T7068" s="46">
        <f t="shared" ca="1" si="2102"/>
        <v>28</v>
      </c>
      <c r="X7068" s="74">
        <f t="shared" ca="1" si="2103"/>
        <v>-0.22082296790397365</v>
      </c>
      <c r="Y7068" s="75">
        <f t="shared" ca="1" si="2104"/>
        <v>-0.22082296790397365</v>
      </c>
      <c r="Z7068" s="74">
        <f t="shared" ca="1" si="2105"/>
        <v>0.80185862243831363</v>
      </c>
      <c r="AA7068" s="76">
        <f t="shared" ca="1" si="2106"/>
        <v>-220.82296790397365</v>
      </c>
      <c r="AB7068" s="76">
        <f t="shared" ca="1" si="2107"/>
        <v>801.85862243831366</v>
      </c>
    </row>
    <row r="7069" spans="1:28" x14ac:dyDescent="0.25">
      <c r="A7069" s="2">
        <f t="shared" si="2108"/>
        <v>5</v>
      </c>
      <c r="B7069" s="16">
        <f ca="1">VLOOKUP(A7069,PERIODS!$O$4:$P$33,2,FALSE)</f>
        <v>3.3000000000000002E-2</v>
      </c>
      <c r="C7069" s="15"/>
      <c r="D7069" s="18">
        <v>5000</v>
      </c>
      <c r="E7069" s="34">
        <f t="shared" ca="1" si="2109"/>
        <v>14420.488337079832</v>
      </c>
      <c r="F7069" s="34">
        <f t="shared" ca="1" si="2110"/>
        <v>3300</v>
      </c>
      <c r="G7069" s="69">
        <f t="shared" ca="1" si="2096"/>
        <v>0</v>
      </c>
      <c r="H7069" s="34">
        <f t="shared" ca="1" si="2097"/>
        <v>-2322.2317529336115</v>
      </c>
      <c r="I7069" s="34">
        <f t="shared" ca="1" si="2098"/>
        <v>977.76824706638854</v>
      </c>
      <c r="J7069" s="18">
        <f ca="1">SUM(INDIRECT(ADDRESS(ROW(F7069),COLUMN(F7069),4)):INDIRECT(ADDRESS(ROW(F7069)+N$5-1,COLUMN(F7069),4)))</f>
        <v>23100</v>
      </c>
      <c r="K7069" s="18">
        <f t="shared" ca="1" si="2099"/>
        <v>16350</v>
      </c>
      <c r="L7069" s="18">
        <f t="shared" ca="1" si="2111"/>
        <v>0</v>
      </c>
      <c r="M7069" s="18">
        <f t="shared" ca="1" si="2095"/>
        <v>0</v>
      </c>
      <c r="N7069" s="34">
        <f t="shared" ca="1" si="2100"/>
        <v>13442.720090013445</v>
      </c>
      <c r="P7069" s="18">
        <f t="shared" ca="1" si="2112"/>
        <v>2322.2317529336115</v>
      </c>
      <c r="Q7069" s="47">
        <f ca="1">SUM(L$15:L7069)-SUM(M$15:M7069)</f>
        <v>16350</v>
      </c>
      <c r="R7069" s="47" t="str">
        <f t="shared" ca="1" si="2113"/>
        <v>M7072</v>
      </c>
      <c r="S7069" s="40">
        <f t="shared" ca="1" si="2101"/>
        <v>0</v>
      </c>
      <c r="T7069" s="46">
        <f t="shared" ca="1" si="2102"/>
        <v>35</v>
      </c>
      <c r="X7069" s="74">
        <f t="shared" ca="1" si="2103"/>
        <v>-2.3222317529336114</v>
      </c>
      <c r="Y7069" s="75">
        <f t="shared" ca="1" si="2104"/>
        <v>-2.3222317529336114</v>
      </c>
      <c r="Z7069" s="74">
        <f t="shared" ca="1" si="2105"/>
        <v>9.8054507796093579E-2</v>
      </c>
      <c r="AA7069" s="76">
        <f t="shared" ca="1" si="2106"/>
        <v>-2322.2317529336115</v>
      </c>
      <c r="AB7069" s="76">
        <f t="shared" ca="1" si="2107"/>
        <v>98.054507796093574</v>
      </c>
    </row>
    <row r="7070" spans="1:28" x14ac:dyDescent="0.25">
      <c r="A7070" s="2">
        <f t="shared" si="2108"/>
        <v>6</v>
      </c>
      <c r="B7070" s="16">
        <f ca="1">VLOOKUP(A7070,PERIODS!$O$4:$P$33,2,FALSE)</f>
        <v>3.3000000000000002E-2</v>
      </c>
      <c r="C7070" s="15"/>
      <c r="D7070" s="18">
        <v>5000</v>
      </c>
      <c r="E7070" s="34">
        <f t="shared" ca="1" si="2109"/>
        <v>13442.720090013445</v>
      </c>
      <c r="F7070" s="34">
        <f t="shared" ca="1" si="2110"/>
        <v>3300</v>
      </c>
      <c r="G7070" s="69">
        <f t="shared" ca="1" si="2096"/>
        <v>0</v>
      </c>
      <c r="H7070" s="34">
        <f t="shared" ca="1" si="2097"/>
        <v>1245.4067836459551</v>
      </c>
      <c r="I7070" s="34">
        <f t="shared" ca="1" si="2098"/>
        <v>4545.4067836459553</v>
      </c>
      <c r="J7070" s="18">
        <f ca="1">SUM(INDIRECT(ADDRESS(ROW(F7070),COLUMN(F7070),4)):INDIRECT(ADDRESS(ROW(F7070)+N$5-1,COLUMN(F7070),4)))</f>
        <v>23100</v>
      </c>
      <c r="K7070" s="18">
        <f t="shared" ca="1" si="2099"/>
        <v>0</v>
      </c>
      <c r="L7070" s="18">
        <f t="shared" ca="1" si="2111"/>
        <v>0</v>
      </c>
      <c r="M7070" s="18">
        <f t="shared" ca="1" si="2095"/>
        <v>16350</v>
      </c>
      <c r="N7070" s="34">
        <f t="shared" ca="1" si="2100"/>
        <v>25247.31330636749</v>
      </c>
      <c r="P7070" s="18">
        <f t="shared" ca="1" si="2112"/>
        <v>1245.4067836459551</v>
      </c>
      <c r="Q7070" s="47">
        <f ca="1">SUM(L$15:L7070)-SUM(M$15:M7070)</f>
        <v>0</v>
      </c>
      <c r="R7070" s="47" t="str">
        <f t="shared" ca="1" si="2113"/>
        <v>M7073</v>
      </c>
      <c r="S7070" s="40">
        <f t="shared" ca="1" si="2101"/>
        <v>0</v>
      </c>
      <c r="T7070" s="46">
        <f t="shared" ca="1" si="2102"/>
        <v>10</v>
      </c>
      <c r="X7070" s="74">
        <f t="shared" ca="1" si="2103"/>
        <v>1.245406783645955</v>
      </c>
      <c r="Y7070" s="75">
        <f t="shared" ca="1" si="2104"/>
        <v>1.245406783645955</v>
      </c>
      <c r="Z7070" s="74">
        <f t="shared" ca="1" si="2105"/>
        <v>3.4743478197939859</v>
      </c>
      <c r="AA7070" s="76">
        <f t="shared" ca="1" si="2106"/>
        <v>1245.4067836459551</v>
      </c>
      <c r="AB7070" s="76">
        <f t="shared" ca="1" si="2107"/>
        <v>3474.3478197939858</v>
      </c>
    </row>
    <row r="7071" spans="1:28" x14ac:dyDescent="0.25">
      <c r="A7071" s="2">
        <f t="shared" si="2108"/>
        <v>7</v>
      </c>
      <c r="B7071" s="16">
        <f ca="1">VLOOKUP(A7071,PERIODS!$O$4:$P$33,2,FALSE)</f>
        <v>3.3000000000000002E-2</v>
      </c>
      <c r="C7071" s="15"/>
      <c r="D7071" s="18">
        <v>5000</v>
      </c>
      <c r="E7071" s="34">
        <f t="shared" ca="1" si="2109"/>
        <v>25247.31330636749</v>
      </c>
      <c r="F7071" s="34">
        <f t="shared" ca="1" si="2110"/>
        <v>3300</v>
      </c>
      <c r="G7071" s="69">
        <f t="shared" ca="1" si="2096"/>
        <v>0</v>
      </c>
      <c r="H7071" s="34">
        <f t="shared" ca="1" si="2097"/>
        <v>-1082.560037996514</v>
      </c>
      <c r="I7071" s="34">
        <f t="shared" ca="1" si="2098"/>
        <v>2217.439962003486</v>
      </c>
      <c r="J7071" s="18">
        <f ca="1">SUM(INDIRECT(ADDRESS(ROW(F7071),COLUMN(F7071),4)):INDIRECT(ADDRESS(ROW(F7071)+N$5-1,COLUMN(F7071),4)))</f>
        <v>23100</v>
      </c>
      <c r="K7071" s="18">
        <f t="shared" ca="1" si="2099"/>
        <v>0</v>
      </c>
      <c r="L7071" s="18">
        <f t="shared" ca="1" si="2111"/>
        <v>0</v>
      </c>
      <c r="M7071" s="18">
        <f t="shared" ca="1" si="2095"/>
        <v>0</v>
      </c>
      <c r="N7071" s="34">
        <f t="shared" ca="1" si="2100"/>
        <v>23029.873344364005</v>
      </c>
      <c r="P7071" s="18">
        <f t="shared" ca="1" si="2112"/>
        <v>1082.560037996514</v>
      </c>
      <c r="Q7071" s="47">
        <f ca="1">SUM(L$15:L7071)-SUM(M$15:M7071)</f>
        <v>0</v>
      </c>
      <c r="R7071" s="47" t="str">
        <f t="shared" ca="1" si="2113"/>
        <v>M7074</v>
      </c>
      <c r="S7071" s="40">
        <f t="shared" ca="1" si="2101"/>
        <v>0</v>
      </c>
      <c r="T7071" s="46">
        <f t="shared" ca="1" si="2102"/>
        <v>22</v>
      </c>
      <c r="X7071" s="74">
        <f t="shared" ca="1" si="2103"/>
        <v>-1.0825600379965139</v>
      </c>
      <c r="Y7071" s="75">
        <f t="shared" ca="1" si="2104"/>
        <v>-1.0825600379965139</v>
      </c>
      <c r="Z7071" s="74">
        <f t="shared" ca="1" si="2105"/>
        <v>0.33872726006648074</v>
      </c>
      <c r="AA7071" s="76">
        <f t="shared" ca="1" si="2106"/>
        <v>-1082.560037996514</v>
      </c>
      <c r="AB7071" s="76">
        <f t="shared" ca="1" si="2107"/>
        <v>338.72726006648077</v>
      </c>
    </row>
    <row r="7072" spans="1:28" x14ac:dyDescent="0.25">
      <c r="A7072" s="2">
        <f t="shared" si="2108"/>
        <v>8</v>
      </c>
      <c r="B7072" s="16">
        <f ca="1">VLOOKUP(A7072,PERIODS!$O$4:$P$33,2,FALSE)</f>
        <v>3.3000000000000002E-2</v>
      </c>
      <c r="C7072" s="15"/>
      <c r="D7072" s="18">
        <v>5000</v>
      </c>
      <c r="E7072" s="34">
        <f t="shared" ca="1" si="2109"/>
        <v>23029.873344364005</v>
      </c>
      <c r="F7072" s="34">
        <f t="shared" ca="1" si="2110"/>
        <v>3300</v>
      </c>
      <c r="G7072" s="69">
        <f t="shared" ca="1" si="2096"/>
        <v>0</v>
      </c>
      <c r="H7072" s="34">
        <f t="shared" ca="1" si="2097"/>
        <v>-1290.9513676898841</v>
      </c>
      <c r="I7072" s="34">
        <f t="shared" ca="1" si="2098"/>
        <v>2009.0486323101159</v>
      </c>
      <c r="J7072" s="18">
        <f ca="1">SUM(INDIRECT(ADDRESS(ROW(F7072),COLUMN(F7072),4)):INDIRECT(ADDRESS(ROW(F7072)+N$5-1,COLUMN(F7072),4)))</f>
        <v>23100</v>
      </c>
      <c r="K7072" s="18">
        <f t="shared" ca="1" si="2099"/>
        <v>16350</v>
      </c>
      <c r="L7072" s="18">
        <f t="shared" ca="1" si="2111"/>
        <v>16350</v>
      </c>
      <c r="M7072" s="18">
        <f t="shared" ca="1" si="2095"/>
        <v>0</v>
      </c>
      <c r="N7072" s="34">
        <f t="shared" ca="1" si="2100"/>
        <v>21020.824712053887</v>
      </c>
      <c r="P7072" s="18">
        <f t="shared" ca="1" si="2112"/>
        <v>1290.9513676898841</v>
      </c>
      <c r="Q7072" s="47">
        <f ca="1">SUM(L$15:L7072)-SUM(M$15:M7072)</f>
        <v>16350</v>
      </c>
      <c r="R7072" s="47" t="str">
        <f t="shared" ca="1" si="2113"/>
        <v>M7075</v>
      </c>
      <c r="S7072" s="40">
        <f t="shared" ca="1" si="2101"/>
        <v>0</v>
      </c>
      <c r="T7072" s="46">
        <f t="shared" ca="1" si="2102"/>
        <v>33</v>
      </c>
      <c r="X7072" s="74">
        <f t="shared" ca="1" si="2103"/>
        <v>-1.2909513676898841</v>
      </c>
      <c r="Y7072" s="75">
        <f t="shared" ca="1" si="2104"/>
        <v>-1.2909513676898841</v>
      </c>
      <c r="Z7072" s="74">
        <f t="shared" ca="1" si="2105"/>
        <v>0.275009023895115</v>
      </c>
      <c r="AA7072" s="76">
        <f t="shared" ca="1" si="2106"/>
        <v>-1290.9513676898841</v>
      </c>
      <c r="AB7072" s="76">
        <f t="shared" ca="1" si="2107"/>
        <v>275.00902389511498</v>
      </c>
    </row>
    <row r="7073" spans="1:28" x14ac:dyDescent="0.25">
      <c r="A7073" s="2">
        <f t="shared" si="2108"/>
        <v>9</v>
      </c>
      <c r="B7073" s="16">
        <f ca="1">VLOOKUP(A7073,PERIODS!$O$4:$P$33,2,FALSE)</f>
        <v>3.3000000000000002E-2</v>
      </c>
      <c r="C7073" s="15"/>
      <c r="D7073" s="18">
        <v>5000</v>
      </c>
      <c r="E7073" s="34">
        <f t="shared" ca="1" si="2109"/>
        <v>21020.824712053887</v>
      </c>
      <c r="F7073" s="34">
        <f t="shared" ca="1" si="2110"/>
        <v>3300</v>
      </c>
      <c r="G7073" s="69">
        <f t="shared" ca="1" si="2096"/>
        <v>0</v>
      </c>
      <c r="H7073" s="34">
        <f t="shared" ca="1" si="2097"/>
        <v>-914.60502827901394</v>
      </c>
      <c r="I7073" s="34">
        <f t="shared" ca="1" si="2098"/>
        <v>2385.3949717209862</v>
      </c>
      <c r="J7073" s="18">
        <f ca="1">SUM(INDIRECT(ADDRESS(ROW(F7073),COLUMN(F7073),4)):INDIRECT(ADDRESS(ROW(F7073)+N$5-1,COLUMN(F7073),4)))</f>
        <v>23100</v>
      </c>
      <c r="K7073" s="18">
        <f t="shared" ca="1" si="2099"/>
        <v>16350</v>
      </c>
      <c r="L7073" s="18">
        <f t="shared" ca="1" si="2111"/>
        <v>0</v>
      </c>
      <c r="M7073" s="18">
        <f t="shared" ca="1" si="2095"/>
        <v>0</v>
      </c>
      <c r="N7073" s="34">
        <f t="shared" ca="1" si="2100"/>
        <v>18635.4297403329</v>
      </c>
      <c r="P7073" s="18">
        <f t="shared" ca="1" si="2112"/>
        <v>914.60502827901394</v>
      </c>
      <c r="Q7073" s="47">
        <f ca="1">SUM(L$15:L7073)-SUM(M$15:M7073)</f>
        <v>16350</v>
      </c>
      <c r="R7073" s="47" t="str">
        <f t="shared" ca="1" si="2113"/>
        <v>M7076</v>
      </c>
      <c r="S7073" s="40">
        <f t="shared" ca="1" si="2101"/>
        <v>0</v>
      </c>
      <c r="T7073" s="46">
        <f t="shared" ca="1" si="2102"/>
        <v>88</v>
      </c>
      <c r="X7073" s="74">
        <f t="shared" ca="1" si="2103"/>
        <v>-0.91460502827901391</v>
      </c>
      <c r="Y7073" s="75">
        <f t="shared" ca="1" si="2104"/>
        <v>-0.91460502827901391</v>
      </c>
      <c r="Z7073" s="74">
        <f t="shared" ca="1" si="2105"/>
        <v>0.40067485007685255</v>
      </c>
      <c r="AA7073" s="76">
        <f t="shared" ca="1" si="2106"/>
        <v>-914.60502827901394</v>
      </c>
      <c r="AB7073" s="76">
        <f t="shared" ca="1" si="2107"/>
        <v>400.67485007685258</v>
      </c>
    </row>
    <row r="7074" spans="1:28" x14ac:dyDescent="0.25">
      <c r="A7074" s="2">
        <f t="shared" si="2108"/>
        <v>10</v>
      </c>
      <c r="B7074" s="16">
        <f ca="1">VLOOKUP(A7074,PERIODS!$O$4:$P$33,2,FALSE)</f>
        <v>3.3000000000000002E-2</v>
      </c>
      <c r="C7074" s="15"/>
      <c r="D7074" s="18">
        <v>5000</v>
      </c>
      <c r="E7074" s="34">
        <f t="shared" ca="1" si="2109"/>
        <v>18635.4297403329</v>
      </c>
      <c r="F7074" s="34">
        <f t="shared" ca="1" si="2110"/>
        <v>3300</v>
      </c>
      <c r="G7074" s="69">
        <f t="shared" ca="1" si="2096"/>
        <v>0</v>
      </c>
      <c r="H7074" s="34">
        <f t="shared" ca="1" si="2097"/>
        <v>480.49267342398963</v>
      </c>
      <c r="I7074" s="34">
        <f t="shared" ca="1" si="2098"/>
        <v>3780.4926734239898</v>
      </c>
      <c r="J7074" s="18">
        <f ca="1">SUM(INDIRECT(ADDRESS(ROW(F7074),COLUMN(F7074),4)):INDIRECT(ADDRESS(ROW(F7074)+N$5-1,COLUMN(F7074),4)))</f>
        <v>23100</v>
      </c>
      <c r="K7074" s="18">
        <f t="shared" ca="1" si="2099"/>
        <v>16350</v>
      </c>
      <c r="L7074" s="18">
        <f t="shared" ca="1" si="2111"/>
        <v>0</v>
      </c>
      <c r="M7074" s="18">
        <f t="shared" ca="1" si="2095"/>
        <v>0</v>
      </c>
      <c r="N7074" s="34">
        <f t="shared" ca="1" si="2100"/>
        <v>14854.937066908911</v>
      </c>
      <c r="P7074" s="18">
        <f t="shared" ca="1" si="2112"/>
        <v>480.49267342398963</v>
      </c>
      <c r="Q7074" s="47">
        <f ca="1">SUM(L$15:L7074)-SUM(M$15:M7074)</f>
        <v>16350</v>
      </c>
      <c r="R7074" s="47" t="str">
        <f t="shared" ca="1" si="2113"/>
        <v>M7077</v>
      </c>
      <c r="S7074" s="40">
        <f t="shared" ca="1" si="2101"/>
        <v>0</v>
      </c>
      <c r="T7074" s="46">
        <f t="shared" ca="1" si="2102"/>
        <v>6</v>
      </c>
      <c r="X7074" s="74">
        <f t="shared" ca="1" si="2103"/>
        <v>0.4804926734239896</v>
      </c>
      <c r="Y7074" s="75">
        <f t="shared" ca="1" si="2104"/>
        <v>0.4804926734239896</v>
      </c>
      <c r="Z7074" s="74">
        <f t="shared" ca="1" si="2105"/>
        <v>1.6168707952667862</v>
      </c>
      <c r="AA7074" s="76">
        <f t="shared" ca="1" si="2106"/>
        <v>480.49267342398963</v>
      </c>
      <c r="AB7074" s="76">
        <f t="shared" ca="1" si="2107"/>
        <v>1616.8707952667862</v>
      </c>
    </row>
    <row r="7075" spans="1:28" x14ac:dyDescent="0.25">
      <c r="A7075" s="2">
        <f t="shared" si="2108"/>
        <v>11</v>
      </c>
      <c r="B7075" s="16">
        <f ca="1">VLOOKUP(A7075,PERIODS!$O$4:$P$33,2,FALSE)</f>
        <v>3.3000000000000002E-2</v>
      </c>
      <c r="C7075" s="15"/>
      <c r="D7075" s="18">
        <v>5000</v>
      </c>
      <c r="E7075" s="34">
        <f t="shared" ca="1" si="2109"/>
        <v>14854.937066908911</v>
      </c>
      <c r="F7075" s="34">
        <f t="shared" ca="1" si="2110"/>
        <v>3300</v>
      </c>
      <c r="G7075" s="69">
        <f t="shared" ca="1" si="2096"/>
        <v>0</v>
      </c>
      <c r="H7075" s="34">
        <f t="shared" ca="1" si="2097"/>
        <v>-906.46105664119796</v>
      </c>
      <c r="I7075" s="34">
        <f t="shared" ca="1" si="2098"/>
        <v>2393.538943358802</v>
      </c>
      <c r="J7075" s="18">
        <f ca="1">SUM(INDIRECT(ADDRESS(ROW(F7075),COLUMN(F7075),4)):INDIRECT(ADDRESS(ROW(F7075)+N$5-1,COLUMN(F7075),4)))</f>
        <v>23300</v>
      </c>
      <c r="K7075" s="18">
        <f t="shared" ca="1" si="2099"/>
        <v>0</v>
      </c>
      <c r="L7075" s="18">
        <f t="shared" ca="1" si="2111"/>
        <v>0</v>
      </c>
      <c r="M7075" s="18">
        <f t="shared" ca="1" si="2095"/>
        <v>16350</v>
      </c>
      <c r="N7075" s="34">
        <f t="shared" ca="1" si="2100"/>
        <v>28811.398123550109</v>
      </c>
      <c r="P7075" s="18">
        <f t="shared" ca="1" si="2112"/>
        <v>906.46105664119796</v>
      </c>
      <c r="Q7075" s="47">
        <f ca="1">SUM(L$15:L7075)-SUM(M$15:M7075)</f>
        <v>0</v>
      </c>
      <c r="R7075" s="47" t="str">
        <f t="shared" ca="1" si="2113"/>
        <v>M7078</v>
      </c>
      <c r="S7075" s="40">
        <f t="shared" ca="1" si="2101"/>
        <v>0</v>
      </c>
      <c r="T7075" s="46">
        <f t="shared" ca="1" si="2102"/>
        <v>51</v>
      </c>
      <c r="X7075" s="74">
        <f t="shared" ca="1" si="2103"/>
        <v>-0.90646105664119792</v>
      </c>
      <c r="Y7075" s="75">
        <f t="shared" ca="1" si="2104"/>
        <v>-0.90646105664119792</v>
      </c>
      <c r="Z7075" s="74">
        <f t="shared" ca="1" si="2105"/>
        <v>0.40395125806998783</v>
      </c>
      <c r="AA7075" s="76">
        <f t="shared" ca="1" si="2106"/>
        <v>-906.46105664119796</v>
      </c>
      <c r="AB7075" s="76">
        <f t="shared" ca="1" si="2107"/>
        <v>403.95125806998783</v>
      </c>
    </row>
    <row r="7076" spans="1:28" x14ac:dyDescent="0.25">
      <c r="A7076" s="2">
        <f t="shared" si="2108"/>
        <v>12</v>
      </c>
      <c r="B7076" s="16">
        <f ca="1">VLOOKUP(A7076,PERIODS!$O$4:$P$33,2,FALSE)</f>
        <v>3.3000000000000002E-2</v>
      </c>
      <c r="C7076" s="15"/>
      <c r="D7076" s="18">
        <v>5000</v>
      </c>
      <c r="E7076" s="34">
        <f t="shared" ca="1" si="2109"/>
        <v>28811.398123550109</v>
      </c>
      <c r="F7076" s="34">
        <f t="shared" ca="1" si="2110"/>
        <v>3300</v>
      </c>
      <c r="G7076" s="69">
        <f t="shared" ca="1" si="2096"/>
        <v>0</v>
      </c>
      <c r="H7076" s="34">
        <f t="shared" ca="1" si="2097"/>
        <v>1832.5294480341781</v>
      </c>
      <c r="I7076" s="34">
        <f t="shared" ca="1" si="2098"/>
        <v>5132.5294480341781</v>
      </c>
      <c r="J7076" s="18">
        <f ca="1">SUM(INDIRECT(ADDRESS(ROW(F7076),COLUMN(F7076),4)):INDIRECT(ADDRESS(ROW(F7076)+N$5-1,COLUMN(F7076),4)))</f>
        <v>23500</v>
      </c>
      <c r="K7076" s="18">
        <f t="shared" ca="1" si="2099"/>
        <v>0</v>
      </c>
      <c r="L7076" s="18">
        <f t="shared" ca="1" si="2111"/>
        <v>0</v>
      </c>
      <c r="M7076" s="18">
        <f t="shared" ca="1" si="2095"/>
        <v>0</v>
      </c>
      <c r="N7076" s="34">
        <f t="shared" ca="1" si="2100"/>
        <v>23678.868675515929</v>
      </c>
      <c r="P7076" s="18">
        <f t="shared" ca="1" si="2112"/>
        <v>1832.5294480341781</v>
      </c>
      <c r="Q7076" s="47">
        <f ca="1">SUM(L$15:L7076)-SUM(M$15:M7076)</f>
        <v>0</v>
      </c>
      <c r="R7076" s="47" t="str">
        <f t="shared" ca="1" si="2113"/>
        <v>M7079</v>
      </c>
      <c r="S7076" s="40">
        <f t="shared" ca="1" si="2101"/>
        <v>0</v>
      </c>
      <c r="T7076" s="46">
        <f t="shared" ca="1" si="2102"/>
        <v>61</v>
      </c>
      <c r="X7076" s="74">
        <f t="shared" ca="1" si="2103"/>
        <v>1.8325294480341781</v>
      </c>
      <c r="Y7076" s="75">
        <f t="shared" ca="1" si="2104"/>
        <v>1.8325294480341781</v>
      </c>
      <c r="Z7076" s="74">
        <f t="shared" ca="1" si="2105"/>
        <v>6.2496749102416356</v>
      </c>
      <c r="AA7076" s="76">
        <f t="shared" ca="1" si="2106"/>
        <v>1832.5294480341781</v>
      </c>
      <c r="AB7076" s="76">
        <f t="shared" ca="1" si="2107"/>
        <v>6249.6749102416352</v>
      </c>
    </row>
    <row r="7077" spans="1:28" x14ac:dyDescent="0.25">
      <c r="A7077" s="2">
        <f t="shared" si="2108"/>
        <v>13</v>
      </c>
      <c r="B7077" s="16">
        <f ca="1">VLOOKUP(A7077,PERIODS!$O$4:$P$33,2,FALSE)</f>
        <v>3.3000000000000002E-2</v>
      </c>
      <c r="C7077" s="15"/>
      <c r="D7077" s="18">
        <v>5000</v>
      </c>
      <c r="E7077" s="34">
        <f t="shared" ca="1" si="2109"/>
        <v>23678.868675515929</v>
      </c>
      <c r="F7077" s="34">
        <f t="shared" ca="1" si="2110"/>
        <v>3300</v>
      </c>
      <c r="G7077" s="69">
        <f t="shared" ca="1" si="2096"/>
        <v>0</v>
      </c>
      <c r="H7077" s="34">
        <f t="shared" ca="1" si="2097"/>
        <v>-275.13958031660218</v>
      </c>
      <c r="I7077" s="34">
        <f t="shared" ca="1" si="2098"/>
        <v>3024.8604196833976</v>
      </c>
      <c r="J7077" s="18">
        <f ca="1">SUM(INDIRECT(ADDRESS(ROW(F7077),COLUMN(F7077),4)):INDIRECT(ADDRESS(ROW(F7077)+N$5-1,COLUMN(F7077),4)))</f>
        <v>23700</v>
      </c>
      <c r="K7077" s="18">
        <f t="shared" ca="1" si="2099"/>
        <v>16350</v>
      </c>
      <c r="L7077" s="18">
        <f t="shared" ca="1" si="2111"/>
        <v>16350</v>
      </c>
      <c r="M7077" s="18">
        <f t="shared" ca="1" si="2095"/>
        <v>0</v>
      </c>
      <c r="N7077" s="34">
        <f t="shared" ca="1" si="2100"/>
        <v>20654.00825583253</v>
      </c>
      <c r="P7077" s="18">
        <f t="shared" ca="1" si="2112"/>
        <v>275.13958031660218</v>
      </c>
      <c r="Q7077" s="47">
        <f ca="1">SUM(L$15:L7077)-SUM(M$15:M7077)</f>
        <v>16350</v>
      </c>
      <c r="R7077" s="47" t="str">
        <f t="shared" ca="1" si="2113"/>
        <v>M7080</v>
      </c>
      <c r="S7077" s="40">
        <f t="shared" ca="1" si="2101"/>
        <v>0</v>
      </c>
      <c r="T7077" s="46">
        <f t="shared" ca="1" si="2102"/>
        <v>79</v>
      </c>
      <c r="X7077" s="74">
        <f t="shared" ca="1" si="2103"/>
        <v>-0.27513958031660218</v>
      </c>
      <c r="Y7077" s="75">
        <f t="shared" ca="1" si="2104"/>
        <v>-0.27513958031660218</v>
      </c>
      <c r="Z7077" s="74">
        <f t="shared" ca="1" si="2105"/>
        <v>0.75946610930642677</v>
      </c>
      <c r="AA7077" s="76">
        <f t="shared" ca="1" si="2106"/>
        <v>-275.13958031660218</v>
      </c>
      <c r="AB7077" s="76">
        <f t="shared" ca="1" si="2107"/>
        <v>759.4661093064268</v>
      </c>
    </row>
    <row r="7078" spans="1:28" x14ac:dyDescent="0.25">
      <c r="A7078" s="2">
        <f t="shared" si="2108"/>
        <v>14</v>
      </c>
      <c r="B7078" s="16">
        <f ca="1">VLOOKUP(A7078,PERIODS!$O$4:$P$33,2,FALSE)</f>
        <v>3.3000000000000002E-2</v>
      </c>
      <c r="C7078" s="15"/>
      <c r="D7078" s="18">
        <v>5000</v>
      </c>
      <c r="E7078" s="34">
        <f t="shared" ca="1" si="2109"/>
        <v>20654.00825583253</v>
      </c>
      <c r="F7078" s="34">
        <f t="shared" ca="1" si="2110"/>
        <v>3300</v>
      </c>
      <c r="G7078" s="69">
        <f t="shared" ca="1" si="2096"/>
        <v>0</v>
      </c>
      <c r="H7078" s="34">
        <f t="shared" ca="1" si="2097"/>
        <v>1446.2350557047307</v>
      </c>
      <c r="I7078" s="34">
        <f t="shared" ca="1" si="2098"/>
        <v>4746.2350557047303</v>
      </c>
      <c r="J7078" s="18">
        <f ca="1">SUM(INDIRECT(ADDRESS(ROW(F7078),COLUMN(F7078),4)):INDIRECT(ADDRESS(ROW(F7078)+N$5-1,COLUMN(F7078),4)))</f>
        <v>23900</v>
      </c>
      <c r="K7078" s="18">
        <f t="shared" ca="1" si="2099"/>
        <v>16350</v>
      </c>
      <c r="L7078" s="18">
        <f t="shared" ca="1" si="2111"/>
        <v>0</v>
      </c>
      <c r="M7078" s="18">
        <f t="shared" ca="1" si="2095"/>
        <v>0</v>
      </c>
      <c r="N7078" s="34">
        <f t="shared" ca="1" si="2100"/>
        <v>15907.7732001278</v>
      </c>
      <c r="P7078" s="18">
        <f t="shared" ca="1" si="2112"/>
        <v>1446.2350557047307</v>
      </c>
      <c r="Q7078" s="47">
        <f ca="1">SUM(L$15:L7078)-SUM(M$15:M7078)</f>
        <v>16350</v>
      </c>
      <c r="R7078" s="47" t="str">
        <f t="shared" ca="1" si="2113"/>
        <v>M7081</v>
      </c>
      <c r="S7078" s="40">
        <f t="shared" ca="1" si="2101"/>
        <v>0</v>
      </c>
      <c r="T7078" s="46">
        <f t="shared" ca="1" si="2102"/>
        <v>59</v>
      </c>
      <c r="X7078" s="74">
        <f t="shared" ca="1" si="2103"/>
        <v>1.4462350557047308</v>
      </c>
      <c r="Y7078" s="75">
        <f t="shared" ca="1" si="2104"/>
        <v>1.4462350557047308</v>
      </c>
      <c r="Z7078" s="74">
        <f t="shared" ca="1" si="2105"/>
        <v>4.2470943030216306</v>
      </c>
      <c r="AA7078" s="76">
        <f t="shared" ca="1" si="2106"/>
        <v>1446.2350557047307</v>
      </c>
      <c r="AB7078" s="76">
        <f t="shared" ca="1" si="2107"/>
        <v>4247.0943030216304</v>
      </c>
    </row>
    <row r="7079" spans="1:28" x14ac:dyDescent="0.25">
      <c r="A7079" s="2">
        <f t="shared" si="2108"/>
        <v>15</v>
      </c>
      <c r="B7079" s="16">
        <f ca="1">VLOOKUP(A7079,PERIODS!$O$4:$P$33,2,FALSE)</f>
        <v>3.3000000000000002E-2</v>
      </c>
      <c r="C7079" s="15"/>
      <c r="D7079" s="18">
        <v>5000</v>
      </c>
      <c r="E7079" s="34">
        <f t="shared" ca="1" si="2109"/>
        <v>15907.7732001278</v>
      </c>
      <c r="F7079" s="34">
        <f t="shared" ca="1" si="2110"/>
        <v>3300</v>
      </c>
      <c r="G7079" s="69">
        <f t="shared" ca="1" si="2096"/>
        <v>0</v>
      </c>
      <c r="H7079" s="34">
        <f t="shared" ca="1" si="2097"/>
        <v>-503.55856864844486</v>
      </c>
      <c r="I7079" s="34">
        <f t="shared" ca="1" si="2098"/>
        <v>2796.4414313515554</v>
      </c>
      <c r="J7079" s="18">
        <f ca="1">SUM(INDIRECT(ADDRESS(ROW(F7079),COLUMN(F7079),4)):INDIRECT(ADDRESS(ROW(F7079)+N$5-1,COLUMN(F7079),4)))</f>
        <v>24100</v>
      </c>
      <c r="K7079" s="18">
        <f t="shared" ca="1" si="2099"/>
        <v>16350</v>
      </c>
      <c r="L7079" s="18">
        <f t="shared" ca="1" si="2111"/>
        <v>0</v>
      </c>
      <c r="M7079" s="18">
        <f t="shared" ca="1" si="2095"/>
        <v>0</v>
      </c>
      <c r="N7079" s="34">
        <f t="shared" ca="1" si="2100"/>
        <v>13111.331768776245</v>
      </c>
      <c r="P7079" s="18">
        <f t="shared" ca="1" si="2112"/>
        <v>503.55856864844486</v>
      </c>
      <c r="Q7079" s="47">
        <f ca="1">SUM(L$15:L7079)-SUM(M$15:M7079)</f>
        <v>16350</v>
      </c>
      <c r="R7079" s="47" t="str">
        <f t="shared" ca="1" si="2113"/>
        <v>M7082</v>
      </c>
      <c r="S7079" s="40">
        <f t="shared" ca="1" si="2101"/>
        <v>0</v>
      </c>
      <c r="T7079" s="46">
        <f t="shared" ca="1" si="2102"/>
        <v>18</v>
      </c>
      <c r="X7079" s="74">
        <f t="shared" ca="1" si="2103"/>
        <v>-0.50355856864844484</v>
      </c>
      <c r="Y7079" s="75">
        <f t="shared" ca="1" si="2104"/>
        <v>-0.50355856864844484</v>
      </c>
      <c r="Z7079" s="74">
        <f t="shared" ca="1" si="2105"/>
        <v>0.60437611454475959</v>
      </c>
      <c r="AA7079" s="76">
        <f t="shared" ca="1" si="2106"/>
        <v>-503.55856864844486</v>
      </c>
      <c r="AB7079" s="76">
        <f t="shared" ca="1" si="2107"/>
        <v>604.37611454475962</v>
      </c>
    </row>
    <row r="7080" spans="1:28" x14ac:dyDescent="0.25">
      <c r="A7080" s="2">
        <f t="shared" si="2108"/>
        <v>16</v>
      </c>
      <c r="B7080" s="16">
        <f ca="1">VLOOKUP(A7080,PERIODS!$O$4:$P$33,2,FALSE)</f>
        <v>3.3000000000000002E-2</v>
      </c>
      <c r="C7080" s="15"/>
      <c r="D7080" s="18">
        <v>5000</v>
      </c>
      <c r="E7080" s="34">
        <f t="shared" ca="1" si="2109"/>
        <v>13111.331768776245</v>
      </c>
      <c r="F7080" s="34">
        <f t="shared" ca="1" si="2110"/>
        <v>3300</v>
      </c>
      <c r="G7080" s="69">
        <f t="shared" ca="1" si="2096"/>
        <v>0</v>
      </c>
      <c r="H7080" s="34">
        <f t="shared" ca="1" si="2097"/>
        <v>572.27166694580387</v>
      </c>
      <c r="I7080" s="34">
        <f t="shared" ca="1" si="2098"/>
        <v>3872.2716669458041</v>
      </c>
      <c r="J7080" s="18">
        <f ca="1">SUM(INDIRECT(ADDRESS(ROW(F7080),COLUMN(F7080),4)):INDIRECT(ADDRESS(ROW(F7080)+N$5-1,COLUMN(F7080),4)))</f>
        <v>24300</v>
      </c>
      <c r="K7080" s="18">
        <f t="shared" ca="1" si="2099"/>
        <v>0</v>
      </c>
      <c r="L7080" s="18">
        <f t="shared" ca="1" si="2111"/>
        <v>0</v>
      </c>
      <c r="M7080" s="18">
        <f t="shared" ca="1" si="2095"/>
        <v>16350</v>
      </c>
      <c r="N7080" s="34">
        <f t="shared" ca="1" si="2100"/>
        <v>25589.060101830441</v>
      </c>
      <c r="P7080" s="18">
        <f t="shared" ca="1" si="2112"/>
        <v>572.27166694580387</v>
      </c>
      <c r="Q7080" s="47">
        <f ca="1">SUM(L$15:L7080)-SUM(M$15:M7080)</f>
        <v>0</v>
      </c>
      <c r="R7080" s="47" t="str">
        <f t="shared" ca="1" si="2113"/>
        <v>M7083</v>
      </c>
      <c r="S7080" s="40">
        <f t="shared" ca="1" si="2101"/>
        <v>0</v>
      </c>
      <c r="T7080" s="46">
        <f t="shared" ca="1" si="2102"/>
        <v>15</v>
      </c>
      <c r="X7080" s="74">
        <f t="shared" ca="1" si="2103"/>
        <v>0.57227166694580389</v>
      </c>
      <c r="Y7080" s="75">
        <f t="shared" ca="1" si="2104"/>
        <v>0.57227166694580389</v>
      </c>
      <c r="Z7080" s="74">
        <f t="shared" ca="1" si="2105"/>
        <v>1.7722885312478207</v>
      </c>
      <c r="AA7080" s="76">
        <f t="shared" ca="1" si="2106"/>
        <v>572.27166694580387</v>
      </c>
      <c r="AB7080" s="76">
        <f t="shared" ca="1" si="2107"/>
        <v>1772.2885312478206</v>
      </c>
    </row>
    <row r="7081" spans="1:28" x14ac:dyDescent="0.25">
      <c r="A7081" s="2">
        <f t="shared" si="2108"/>
        <v>17</v>
      </c>
      <c r="B7081" s="16">
        <f ca="1">VLOOKUP(A7081,PERIODS!$O$4:$P$33,2,FALSE)</f>
        <v>3.5000000000000003E-2</v>
      </c>
      <c r="C7081" s="15"/>
      <c r="D7081" s="18">
        <v>5000</v>
      </c>
      <c r="E7081" s="34">
        <f t="shared" ca="1" si="2109"/>
        <v>25589.060101830441</v>
      </c>
      <c r="F7081" s="34">
        <f t="shared" ca="1" si="2110"/>
        <v>3500.0000000000005</v>
      </c>
      <c r="G7081" s="69">
        <f t="shared" ca="1" si="2096"/>
        <v>0</v>
      </c>
      <c r="H7081" s="34">
        <f t="shared" ca="1" si="2097"/>
        <v>-662.6090282241953</v>
      </c>
      <c r="I7081" s="34">
        <f t="shared" ca="1" si="2098"/>
        <v>2837.3909717758052</v>
      </c>
      <c r="J7081" s="18">
        <f ca="1">SUM(INDIRECT(ADDRESS(ROW(F7081),COLUMN(F7081),4)):INDIRECT(ADDRESS(ROW(F7081)+N$5-1,COLUMN(F7081),4)))</f>
        <v>24500.000000000004</v>
      </c>
      <c r="K7081" s="18">
        <f t="shared" ca="1" si="2099"/>
        <v>0</v>
      </c>
      <c r="L7081" s="18">
        <f t="shared" ca="1" si="2111"/>
        <v>0</v>
      </c>
      <c r="M7081" s="18">
        <f t="shared" ca="1" si="2095"/>
        <v>0</v>
      </c>
      <c r="N7081" s="34">
        <f t="shared" ca="1" si="2100"/>
        <v>22751.669130054637</v>
      </c>
      <c r="P7081" s="18">
        <f t="shared" ca="1" si="2112"/>
        <v>662.6090282241953</v>
      </c>
      <c r="Q7081" s="47">
        <f ca="1">SUM(L$15:L7081)-SUM(M$15:M7081)</f>
        <v>0</v>
      </c>
      <c r="R7081" s="47" t="str">
        <f t="shared" ca="1" si="2113"/>
        <v>M7084</v>
      </c>
      <c r="S7081" s="40">
        <f t="shared" ca="1" si="2101"/>
        <v>0</v>
      </c>
      <c r="T7081" s="46">
        <f t="shared" ca="1" si="2102"/>
        <v>42</v>
      </c>
      <c r="X7081" s="74">
        <f t="shared" ca="1" si="2103"/>
        <v>-0.66260902822419532</v>
      </c>
      <c r="Y7081" s="75">
        <f t="shared" ca="1" si="2104"/>
        <v>-0.66260902822419532</v>
      </c>
      <c r="Z7081" s="74">
        <f t="shared" ca="1" si="2105"/>
        <v>0.51550461235426193</v>
      </c>
      <c r="AA7081" s="76">
        <f t="shared" ca="1" si="2106"/>
        <v>-662.6090282241953</v>
      </c>
      <c r="AB7081" s="76">
        <f t="shared" ca="1" si="2107"/>
        <v>515.50461235426189</v>
      </c>
    </row>
    <row r="7082" spans="1:28" x14ac:dyDescent="0.25">
      <c r="A7082" s="2">
        <f t="shared" si="2108"/>
        <v>18</v>
      </c>
      <c r="B7082" s="16">
        <f ca="1">VLOOKUP(A7082,PERIODS!$O$4:$P$33,2,FALSE)</f>
        <v>3.5000000000000003E-2</v>
      </c>
      <c r="C7082" s="15"/>
      <c r="D7082" s="18">
        <v>5000</v>
      </c>
      <c r="E7082" s="34">
        <f t="shared" ca="1" si="2109"/>
        <v>22751.669130054637</v>
      </c>
      <c r="F7082" s="34">
        <f t="shared" ca="1" si="2110"/>
        <v>3500.0000000000005</v>
      </c>
      <c r="G7082" s="69">
        <f t="shared" ca="1" si="2096"/>
        <v>0</v>
      </c>
      <c r="H7082" s="34">
        <f t="shared" ca="1" si="2097"/>
        <v>-515.08396724026238</v>
      </c>
      <c r="I7082" s="34">
        <f t="shared" ca="1" si="2098"/>
        <v>2984.9160327597383</v>
      </c>
      <c r="J7082" s="18">
        <f ca="1">SUM(INDIRECT(ADDRESS(ROW(F7082),COLUMN(F7082),4)):INDIRECT(ADDRESS(ROW(F7082)+N$5-1,COLUMN(F7082),4)))</f>
        <v>24500.000000000004</v>
      </c>
      <c r="K7082" s="18">
        <f t="shared" ca="1" si="2099"/>
        <v>16350</v>
      </c>
      <c r="L7082" s="18">
        <f t="shared" ca="1" si="2111"/>
        <v>16350</v>
      </c>
      <c r="M7082" s="18">
        <f t="shared" ca="1" si="2095"/>
        <v>0</v>
      </c>
      <c r="N7082" s="34">
        <f t="shared" ca="1" si="2100"/>
        <v>19766.753097294899</v>
      </c>
      <c r="P7082" s="18">
        <f t="shared" ca="1" si="2112"/>
        <v>515.08396724026238</v>
      </c>
      <c r="Q7082" s="47">
        <f ca="1">SUM(L$15:L7082)-SUM(M$15:M7082)</f>
        <v>16350</v>
      </c>
      <c r="R7082" s="47" t="str">
        <f t="shared" ca="1" si="2113"/>
        <v>M7085</v>
      </c>
      <c r="S7082" s="40">
        <f t="shared" ca="1" si="2101"/>
        <v>0</v>
      </c>
      <c r="T7082" s="46">
        <f t="shared" ca="1" si="2102"/>
        <v>59</v>
      </c>
      <c r="X7082" s="74">
        <f t="shared" ca="1" si="2103"/>
        <v>-0.5150839672402624</v>
      </c>
      <c r="Y7082" s="75">
        <f t="shared" ca="1" si="2104"/>
        <v>-0.5150839672402624</v>
      </c>
      <c r="Z7082" s="74">
        <f t="shared" ca="1" si="2105"/>
        <v>0.59745042624853151</v>
      </c>
      <c r="AA7082" s="76">
        <f t="shared" ca="1" si="2106"/>
        <v>-515.08396724026238</v>
      </c>
      <c r="AB7082" s="76">
        <f t="shared" ca="1" si="2107"/>
        <v>597.45042624853147</v>
      </c>
    </row>
    <row r="7083" spans="1:28" x14ac:dyDescent="0.25">
      <c r="A7083" s="2">
        <f t="shared" si="2108"/>
        <v>19</v>
      </c>
      <c r="B7083" s="16">
        <f ca="1">VLOOKUP(A7083,PERIODS!$O$4:$P$33,2,FALSE)</f>
        <v>3.5000000000000003E-2</v>
      </c>
      <c r="C7083" s="15"/>
      <c r="D7083" s="18">
        <v>5000</v>
      </c>
      <c r="E7083" s="34">
        <f t="shared" ca="1" si="2109"/>
        <v>19766.753097294899</v>
      </c>
      <c r="F7083" s="34">
        <f t="shared" ca="1" si="2110"/>
        <v>3500.0000000000005</v>
      </c>
      <c r="G7083" s="69">
        <f t="shared" ca="1" si="2096"/>
        <v>0</v>
      </c>
      <c r="H7083" s="34">
        <f t="shared" ca="1" si="2097"/>
        <v>777.33367237139396</v>
      </c>
      <c r="I7083" s="34">
        <f t="shared" ca="1" si="2098"/>
        <v>4277.3336723713946</v>
      </c>
      <c r="J7083" s="18">
        <f ca="1">SUM(INDIRECT(ADDRESS(ROW(F7083),COLUMN(F7083),4)):INDIRECT(ADDRESS(ROW(F7083)+N$5-1,COLUMN(F7083),4)))</f>
        <v>24500.000000000004</v>
      </c>
      <c r="K7083" s="18">
        <f t="shared" ca="1" si="2099"/>
        <v>16350</v>
      </c>
      <c r="L7083" s="18">
        <f t="shared" ca="1" si="2111"/>
        <v>0</v>
      </c>
      <c r="M7083" s="18">
        <f t="shared" ca="1" si="2095"/>
        <v>0</v>
      </c>
      <c r="N7083" s="34">
        <f t="shared" ca="1" si="2100"/>
        <v>15489.419424923504</v>
      </c>
      <c r="P7083" s="18">
        <f t="shared" ca="1" si="2112"/>
        <v>777.33367237139396</v>
      </c>
      <c r="Q7083" s="47">
        <f ca="1">SUM(L$15:L7083)-SUM(M$15:M7083)</f>
        <v>16350</v>
      </c>
      <c r="R7083" s="47" t="str">
        <f t="shared" ca="1" si="2113"/>
        <v>M7086</v>
      </c>
      <c r="S7083" s="40">
        <f t="shared" ca="1" si="2101"/>
        <v>0</v>
      </c>
      <c r="T7083" s="46">
        <f t="shared" ca="1" si="2102"/>
        <v>93</v>
      </c>
      <c r="X7083" s="74">
        <f t="shared" ca="1" si="2103"/>
        <v>0.77733367237139395</v>
      </c>
      <c r="Y7083" s="75">
        <f t="shared" ca="1" si="2104"/>
        <v>0.77733367237139395</v>
      </c>
      <c r="Z7083" s="74">
        <f t="shared" ca="1" si="2105"/>
        <v>2.1756634932120424</v>
      </c>
      <c r="AA7083" s="76">
        <f t="shared" ca="1" si="2106"/>
        <v>777.33367237139396</v>
      </c>
      <c r="AB7083" s="76">
        <f t="shared" ca="1" si="2107"/>
        <v>2175.6634932120423</v>
      </c>
    </row>
    <row r="7084" spans="1:28" x14ac:dyDescent="0.25">
      <c r="A7084" s="2">
        <f t="shared" si="2108"/>
        <v>20</v>
      </c>
      <c r="B7084" s="16">
        <f ca="1">VLOOKUP(A7084,PERIODS!$O$4:$P$33,2,FALSE)</f>
        <v>3.5000000000000003E-2</v>
      </c>
      <c r="C7084" s="15"/>
      <c r="D7084" s="18">
        <v>5000</v>
      </c>
      <c r="E7084" s="34">
        <f t="shared" ca="1" si="2109"/>
        <v>15489.419424923504</v>
      </c>
      <c r="F7084" s="34">
        <f t="shared" ca="1" si="2110"/>
        <v>3500.0000000000005</v>
      </c>
      <c r="G7084" s="69">
        <f t="shared" ca="1" si="2096"/>
        <v>0</v>
      </c>
      <c r="H7084" s="34">
        <f t="shared" ca="1" si="2097"/>
        <v>-980.4881339071577</v>
      </c>
      <c r="I7084" s="34">
        <f t="shared" ca="1" si="2098"/>
        <v>2519.5118660928429</v>
      </c>
      <c r="J7084" s="18">
        <f ca="1">SUM(INDIRECT(ADDRESS(ROW(F7084),COLUMN(F7084),4)):INDIRECT(ADDRESS(ROW(F7084)+N$5-1,COLUMN(F7084),4)))</f>
        <v>24500.000000000004</v>
      </c>
      <c r="K7084" s="18">
        <f t="shared" ca="1" si="2099"/>
        <v>16350</v>
      </c>
      <c r="L7084" s="18">
        <f t="shared" ca="1" si="2111"/>
        <v>0</v>
      </c>
      <c r="M7084" s="18">
        <f t="shared" ca="1" si="2095"/>
        <v>0</v>
      </c>
      <c r="N7084" s="34">
        <f t="shared" ca="1" si="2100"/>
        <v>12969.907558830662</v>
      </c>
      <c r="P7084" s="18">
        <f t="shared" ca="1" si="2112"/>
        <v>980.4881339071577</v>
      </c>
      <c r="Q7084" s="47">
        <f ca="1">SUM(L$15:L7084)-SUM(M$15:M7084)</f>
        <v>16350</v>
      </c>
      <c r="R7084" s="47" t="str">
        <f t="shared" ca="1" si="2113"/>
        <v>M7087</v>
      </c>
      <c r="S7084" s="40">
        <f t="shared" ca="1" si="2101"/>
        <v>0</v>
      </c>
      <c r="T7084" s="46">
        <f t="shared" ca="1" si="2102"/>
        <v>36</v>
      </c>
      <c r="X7084" s="74">
        <f t="shared" ca="1" si="2103"/>
        <v>-0.98048813390715772</v>
      </c>
      <c r="Y7084" s="75">
        <f t="shared" ca="1" si="2104"/>
        <v>-0.98048813390715772</v>
      </c>
      <c r="Z7084" s="74">
        <f t="shared" ca="1" si="2105"/>
        <v>0.37512794148461492</v>
      </c>
      <c r="AA7084" s="76">
        <f t="shared" ca="1" si="2106"/>
        <v>-980.4881339071577</v>
      </c>
      <c r="AB7084" s="76">
        <f t="shared" ca="1" si="2107"/>
        <v>375.12794148461495</v>
      </c>
    </row>
    <row r="7085" spans="1:28" x14ac:dyDescent="0.25">
      <c r="A7085" s="2">
        <f t="shared" si="2108"/>
        <v>21</v>
      </c>
      <c r="B7085" s="16">
        <f ca="1">VLOOKUP(A7085,PERIODS!$O$4:$P$33,2,FALSE)</f>
        <v>3.5000000000000003E-2</v>
      </c>
      <c r="C7085" s="15"/>
      <c r="D7085" s="18">
        <v>5000</v>
      </c>
      <c r="E7085" s="34">
        <f t="shared" ca="1" si="2109"/>
        <v>12969.907558830662</v>
      </c>
      <c r="F7085" s="34">
        <f t="shared" ca="1" si="2110"/>
        <v>3500.0000000000005</v>
      </c>
      <c r="G7085" s="69">
        <f t="shared" ca="1" si="2096"/>
        <v>0</v>
      </c>
      <c r="H7085" s="34">
        <f t="shared" ca="1" si="2097"/>
        <v>-511.54690102456016</v>
      </c>
      <c r="I7085" s="34">
        <f t="shared" ca="1" si="2098"/>
        <v>2988.4530989754403</v>
      </c>
      <c r="J7085" s="18">
        <f ca="1">SUM(INDIRECT(ADDRESS(ROW(F7085),COLUMN(F7085),4)):INDIRECT(ADDRESS(ROW(F7085)+N$5-1,COLUMN(F7085),4)))</f>
        <v>24500.000000000004</v>
      </c>
      <c r="K7085" s="18">
        <f t="shared" ca="1" si="2099"/>
        <v>0</v>
      </c>
      <c r="L7085" s="18">
        <f t="shared" ca="1" si="2111"/>
        <v>0</v>
      </c>
      <c r="M7085" s="18">
        <f t="shared" ca="1" si="2095"/>
        <v>16350</v>
      </c>
      <c r="N7085" s="34">
        <f t="shared" ca="1" si="2100"/>
        <v>26331.454459855224</v>
      </c>
      <c r="P7085" s="18">
        <f t="shared" ca="1" si="2112"/>
        <v>511.54690102456016</v>
      </c>
      <c r="Q7085" s="47">
        <f ca="1">SUM(L$15:L7085)-SUM(M$15:M7085)</f>
        <v>0</v>
      </c>
      <c r="R7085" s="47" t="str">
        <f t="shared" ca="1" si="2113"/>
        <v>M7088</v>
      </c>
      <c r="S7085" s="40">
        <f t="shared" ca="1" si="2101"/>
        <v>0</v>
      </c>
      <c r="T7085" s="46">
        <f t="shared" ca="1" si="2102"/>
        <v>77</v>
      </c>
      <c r="X7085" s="74">
        <f t="shared" ca="1" si="2103"/>
        <v>-0.51154690102456013</v>
      </c>
      <c r="Y7085" s="75">
        <f t="shared" ca="1" si="2104"/>
        <v>-0.51154690102456013</v>
      </c>
      <c r="Z7085" s="74">
        <f t="shared" ca="1" si="2105"/>
        <v>0.59956738967960643</v>
      </c>
      <c r="AA7085" s="76">
        <f t="shared" ca="1" si="2106"/>
        <v>-511.54690102456016</v>
      </c>
      <c r="AB7085" s="76">
        <f t="shared" ca="1" si="2107"/>
        <v>599.56738967960644</v>
      </c>
    </row>
    <row r="7086" spans="1:28" x14ac:dyDescent="0.25">
      <c r="A7086" s="2">
        <f t="shared" si="2108"/>
        <v>22</v>
      </c>
      <c r="B7086" s="16">
        <f ca="1">VLOOKUP(A7086,PERIODS!$O$4:$P$33,2,FALSE)</f>
        <v>3.5000000000000003E-2</v>
      </c>
      <c r="C7086" s="15"/>
      <c r="D7086" s="18">
        <v>5000</v>
      </c>
      <c r="E7086" s="34">
        <f t="shared" ca="1" si="2109"/>
        <v>26331.454459855224</v>
      </c>
      <c r="F7086" s="34">
        <f t="shared" ca="1" si="2110"/>
        <v>3500.0000000000005</v>
      </c>
      <c r="G7086" s="69">
        <f t="shared" ca="1" si="2096"/>
        <v>0</v>
      </c>
      <c r="H7086" s="34">
        <f t="shared" ca="1" si="2097"/>
        <v>-1446.8282060532947</v>
      </c>
      <c r="I7086" s="34">
        <f t="shared" ca="1" si="2098"/>
        <v>2053.1717939467057</v>
      </c>
      <c r="J7086" s="18">
        <f ca="1">SUM(INDIRECT(ADDRESS(ROW(F7086),COLUMN(F7086),4)):INDIRECT(ADDRESS(ROW(F7086)+N$5-1,COLUMN(F7086),4)))</f>
        <v>25000.000000000004</v>
      </c>
      <c r="K7086" s="18">
        <f t="shared" ca="1" si="2099"/>
        <v>0</v>
      </c>
      <c r="L7086" s="18">
        <f t="shared" ca="1" si="2111"/>
        <v>0</v>
      </c>
      <c r="M7086" s="18">
        <f t="shared" ca="1" si="2095"/>
        <v>0</v>
      </c>
      <c r="N7086" s="34">
        <f t="shared" ca="1" si="2100"/>
        <v>24278.282665908519</v>
      </c>
      <c r="P7086" s="18">
        <f t="shared" ca="1" si="2112"/>
        <v>1446.8282060532947</v>
      </c>
      <c r="Q7086" s="47">
        <f ca="1">SUM(L$15:L7086)-SUM(M$15:M7086)</f>
        <v>0</v>
      </c>
      <c r="R7086" s="47" t="str">
        <f t="shared" ca="1" si="2113"/>
        <v>M7089</v>
      </c>
      <c r="S7086" s="40">
        <f t="shared" ca="1" si="2101"/>
        <v>0</v>
      </c>
      <c r="T7086" s="46">
        <f t="shared" ca="1" si="2102"/>
        <v>70</v>
      </c>
      <c r="X7086" s="74">
        <f t="shared" ca="1" si="2103"/>
        <v>-1.4468282060532947</v>
      </c>
      <c r="Y7086" s="75">
        <f t="shared" ca="1" si="2104"/>
        <v>-1.4468282060532947</v>
      </c>
      <c r="Z7086" s="74">
        <f t="shared" ca="1" si="2105"/>
        <v>0.23531547788314747</v>
      </c>
      <c r="AA7086" s="76">
        <f t="shared" ca="1" si="2106"/>
        <v>-1446.8282060532947</v>
      </c>
      <c r="AB7086" s="76">
        <f t="shared" ca="1" si="2107"/>
        <v>235.31547788314748</v>
      </c>
    </row>
    <row r="7087" spans="1:28" x14ac:dyDescent="0.25">
      <c r="A7087" s="2">
        <f t="shared" si="2108"/>
        <v>23</v>
      </c>
      <c r="B7087" s="16">
        <f ca="1">VLOOKUP(A7087,PERIODS!$O$4:$P$33,2,FALSE)</f>
        <v>3.5000000000000003E-2</v>
      </c>
      <c r="C7087" s="15"/>
      <c r="D7087" s="18">
        <v>5000</v>
      </c>
      <c r="E7087" s="34">
        <f t="shared" ca="1" si="2109"/>
        <v>24278.282665908519</v>
      </c>
      <c r="F7087" s="34">
        <f t="shared" ca="1" si="2110"/>
        <v>3500.0000000000005</v>
      </c>
      <c r="G7087" s="69">
        <f t="shared" ca="1" si="2096"/>
        <v>0</v>
      </c>
      <c r="H7087" s="34">
        <f t="shared" ca="1" si="2097"/>
        <v>-1418.5446974120832</v>
      </c>
      <c r="I7087" s="34">
        <f t="shared" ca="1" si="2098"/>
        <v>2081.4553025879172</v>
      </c>
      <c r="J7087" s="18">
        <f ca="1">SUM(INDIRECT(ADDRESS(ROW(F7087),COLUMN(F7087),4)):INDIRECT(ADDRESS(ROW(F7087)+N$5-1,COLUMN(F7087),4)))</f>
        <v>25500.000000000004</v>
      </c>
      <c r="K7087" s="18">
        <f t="shared" ca="1" si="2099"/>
        <v>16350</v>
      </c>
      <c r="L7087" s="18">
        <f t="shared" ca="1" si="2111"/>
        <v>16350</v>
      </c>
      <c r="M7087" s="18">
        <f t="shared" ca="1" si="2095"/>
        <v>0</v>
      </c>
      <c r="N7087" s="34">
        <f t="shared" ca="1" si="2100"/>
        <v>22196.827363320601</v>
      </c>
      <c r="P7087" s="18">
        <f t="shared" ca="1" si="2112"/>
        <v>1418.5446974120832</v>
      </c>
      <c r="Q7087" s="47">
        <f ca="1">SUM(L$15:L7087)-SUM(M$15:M7087)</f>
        <v>16350</v>
      </c>
      <c r="R7087" s="47" t="str">
        <f t="shared" ca="1" si="2113"/>
        <v>M7090</v>
      </c>
      <c r="S7087" s="40">
        <f t="shared" ca="1" si="2101"/>
        <v>0</v>
      </c>
      <c r="T7087" s="46">
        <f t="shared" ca="1" si="2102"/>
        <v>34</v>
      </c>
      <c r="X7087" s="74">
        <f t="shared" ca="1" si="2103"/>
        <v>-1.4185446974120832</v>
      </c>
      <c r="Y7087" s="75">
        <f t="shared" ca="1" si="2104"/>
        <v>-1.4185446974120832</v>
      </c>
      <c r="Z7087" s="74">
        <f t="shared" ca="1" si="2105"/>
        <v>0.24206604001931359</v>
      </c>
      <c r="AA7087" s="76">
        <f t="shared" ca="1" si="2106"/>
        <v>-1418.5446974120832</v>
      </c>
      <c r="AB7087" s="76">
        <f t="shared" ca="1" si="2107"/>
        <v>242.06604001931359</v>
      </c>
    </row>
    <row r="7088" spans="1:28" x14ac:dyDescent="0.25">
      <c r="A7088" s="2">
        <f t="shared" si="2108"/>
        <v>24</v>
      </c>
      <c r="B7088" s="16">
        <f ca="1">VLOOKUP(A7088,PERIODS!$O$4:$P$33,2,FALSE)</f>
        <v>3.5000000000000003E-2</v>
      </c>
      <c r="C7088" s="15"/>
      <c r="D7088" s="18">
        <v>5000</v>
      </c>
      <c r="E7088" s="34">
        <f t="shared" ca="1" si="2109"/>
        <v>22196.827363320601</v>
      </c>
      <c r="F7088" s="34">
        <f t="shared" ca="1" si="2110"/>
        <v>3500.0000000000005</v>
      </c>
      <c r="G7088" s="69">
        <f t="shared" ca="1" si="2096"/>
        <v>0</v>
      </c>
      <c r="H7088" s="34">
        <f t="shared" ca="1" si="2097"/>
        <v>1959.9639845400536</v>
      </c>
      <c r="I7088" s="34">
        <f t="shared" ca="1" si="2098"/>
        <v>5459.9639845400543</v>
      </c>
      <c r="J7088" s="18">
        <f ca="1">SUM(INDIRECT(ADDRESS(ROW(F7088),COLUMN(F7088),4)):INDIRECT(ADDRESS(ROW(F7088)+N$5-1,COLUMN(F7088),4)))</f>
        <v>26000</v>
      </c>
      <c r="K7088" s="18">
        <f t="shared" ca="1" si="2099"/>
        <v>16350</v>
      </c>
      <c r="L7088" s="18">
        <f t="shared" ca="1" si="2111"/>
        <v>0</v>
      </c>
      <c r="M7088" s="18">
        <f t="shared" ca="1" si="2095"/>
        <v>0</v>
      </c>
      <c r="N7088" s="34">
        <f t="shared" ca="1" si="2100"/>
        <v>16736.863378780545</v>
      </c>
      <c r="P7088" s="18">
        <f t="shared" ca="1" si="2112"/>
        <v>1959.9639845400536</v>
      </c>
      <c r="Q7088" s="47">
        <f ca="1">SUM(L$15:L7088)-SUM(M$15:M7088)</f>
        <v>16350</v>
      </c>
      <c r="R7088" s="47" t="str">
        <f t="shared" ca="1" si="2113"/>
        <v>M7091</v>
      </c>
      <c r="S7088" s="40">
        <f t="shared" ca="1" si="2101"/>
        <v>0</v>
      </c>
      <c r="T7088" s="46">
        <f t="shared" ca="1" si="2102"/>
        <v>86</v>
      </c>
      <c r="X7088" s="74">
        <f t="shared" ca="1" si="2103"/>
        <v>2.0092875238861887</v>
      </c>
      <c r="Y7088" s="75">
        <f t="shared" ca="1" si="2104"/>
        <v>1.9599639845400536</v>
      </c>
      <c r="Z7088" s="74">
        <f t="shared" ca="1" si="2105"/>
        <v>7.0990713842313315</v>
      </c>
      <c r="AA7088" s="76">
        <f t="shared" ca="1" si="2106"/>
        <v>1959.9639845400536</v>
      </c>
      <c r="AB7088" s="76">
        <f t="shared" ca="1" si="2107"/>
        <v>7099.0713842313316</v>
      </c>
    </row>
    <row r="7089" spans="1:28" x14ac:dyDescent="0.25">
      <c r="A7089" s="2">
        <f t="shared" si="2108"/>
        <v>25</v>
      </c>
      <c r="B7089" s="16">
        <f ca="1">VLOOKUP(A7089,PERIODS!$O$4:$P$33,2,FALSE)</f>
        <v>3.5000000000000003E-2</v>
      </c>
      <c r="C7089" s="15"/>
      <c r="D7089" s="18">
        <v>5000</v>
      </c>
      <c r="E7089" s="34">
        <f t="shared" ca="1" si="2109"/>
        <v>16736.863378780545</v>
      </c>
      <c r="F7089" s="34">
        <f t="shared" ca="1" si="2110"/>
        <v>3500.0000000000005</v>
      </c>
      <c r="G7089" s="69">
        <f t="shared" ca="1" si="2096"/>
        <v>0</v>
      </c>
      <c r="H7089" s="34">
        <f t="shared" ca="1" si="2097"/>
        <v>1959.9639845400536</v>
      </c>
      <c r="I7089" s="34">
        <f t="shared" ca="1" si="2098"/>
        <v>5459.9639845400543</v>
      </c>
      <c r="J7089" s="18">
        <f ca="1">SUM(INDIRECT(ADDRESS(ROW(F7089),COLUMN(F7089),4)):INDIRECT(ADDRESS(ROW(F7089)+N$5-1,COLUMN(F7089),4)))</f>
        <v>24900</v>
      </c>
      <c r="K7089" s="18">
        <f t="shared" ca="1" si="2099"/>
        <v>16350</v>
      </c>
      <c r="L7089" s="18">
        <f t="shared" ca="1" si="2111"/>
        <v>0</v>
      </c>
      <c r="M7089" s="18">
        <f t="shared" ca="1" si="2095"/>
        <v>0</v>
      </c>
      <c r="N7089" s="34">
        <f t="shared" ca="1" si="2100"/>
        <v>11276.89939424049</v>
      </c>
      <c r="P7089" s="18">
        <f t="shared" ca="1" si="2112"/>
        <v>1959.9639845400536</v>
      </c>
      <c r="Q7089" s="47">
        <f ca="1">SUM(L$15:L7089)-SUM(M$15:M7089)</f>
        <v>16350</v>
      </c>
      <c r="R7089" s="47" t="str">
        <f t="shared" ca="1" si="2113"/>
        <v>M7092</v>
      </c>
      <c r="S7089" s="40">
        <f t="shared" ca="1" si="2101"/>
        <v>0</v>
      </c>
      <c r="T7089" s="46">
        <f t="shared" ca="1" si="2102"/>
        <v>58</v>
      </c>
      <c r="X7089" s="74">
        <f t="shared" ca="1" si="2103"/>
        <v>2.7451245726928275</v>
      </c>
      <c r="Y7089" s="75">
        <f t="shared" ca="1" si="2104"/>
        <v>1.9599639845400536</v>
      </c>
      <c r="Z7089" s="74">
        <f t="shared" ca="1" si="2105"/>
        <v>7.0990713842313315</v>
      </c>
      <c r="AA7089" s="76">
        <f t="shared" ca="1" si="2106"/>
        <v>1959.9639845400536</v>
      </c>
      <c r="AB7089" s="76">
        <f t="shared" ca="1" si="2107"/>
        <v>7099.0713842313316</v>
      </c>
    </row>
    <row r="7090" spans="1:28" x14ac:dyDescent="0.25">
      <c r="A7090" s="2">
        <f t="shared" si="2108"/>
        <v>26</v>
      </c>
      <c r="B7090" s="16">
        <f ca="1">VLOOKUP(A7090,PERIODS!$O$4:$P$33,2,FALSE)</f>
        <v>3.5000000000000003E-2</v>
      </c>
      <c r="C7090" s="15"/>
      <c r="D7090" s="18">
        <v>5000</v>
      </c>
      <c r="E7090" s="34">
        <f t="shared" ca="1" si="2109"/>
        <v>11276.89939424049</v>
      </c>
      <c r="F7090" s="34">
        <f t="shared" ca="1" si="2110"/>
        <v>3500.0000000000005</v>
      </c>
      <c r="G7090" s="69">
        <f t="shared" ca="1" si="2096"/>
        <v>0</v>
      </c>
      <c r="H7090" s="34">
        <f t="shared" ca="1" si="2097"/>
        <v>638.4989851608475</v>
      </c>
      <c r="I7090" s="34">
        <f t="shared" ca="1" si="2098"/>
        <v>4138.498985160848</v>
      </c>
      <c r="J7090" s="18">
        <f ca="1">SUM(INDIRECT(ADDRESS(ROW(F7090),COLUMN(F7090),4)):INDIRECT(ADDRESS(ROW(F7090)+N$5-1,COLUMN(F7090),4)))</f>
        <v>23900</v>
      </c>
      <c r="K7090" s="18">
        <f t="shared" ca="1" si="2099"/>
        <v>0</v>
      </c>
      <c r="L7090" s="18">
        <f t="shared" ca="1" si="2111"/>
        <v>0</v>
      </c>
      <c r="M7090" s="18">
        <f t="shared" ca="1" si="2095"/>
        <v>16350</v>
      </c>
      <c r="N7090" s="34">
        <f t="shared" ca="1" si="2100"/>
        <v>23488.400409079644</v>
      </c>
      <c r="P7090" s="18">
        <f t="shared" ca="1" si="2112"/>
        <v>638.4989851608475</v>
      </c>
      <c r="Q7090" s="47">
        <f ca="1">SUM(L$15:L7090)-SUM(M$15:M7090)</f>
        <v>0</v>
      </c>
      <c r="R7090" s="47" t="str">
        <f t="shared" ca="1" si="2113"/>
        <v>M7093</v>
      </c>
      <c r="S7090" s="40">
        <f t="shared" ca="1" si="2101"/>
        <v>0</v>
      </c>
      <c r="T7090" s="46">
        <f t="shared" ca="1" si="2102"/>
        <v>87</v>
      </c>
      <c r="X7090" s="74">
        <f t="shared" ca="1" si="2103"/>
        <v>0.63849898516084747</v>
      </c>
      <c r="Y7090" s="75">
        <f t="shared" ca="1" si="2104"/>
        <v>0.63849898516084747</v>
      </c>
      <c r="Z7090" s="74">
        <f t="shared" ca="1" si="2105"/>
        <v>1.8936363687233098</v>
      </c>
      <c r="AA7090" s="76">
        <f t="shared" ca="1" si="2106"/>
        <v>638.4989851608475</v>
      </c>
      <c r="AB7090" s="76">
        <f t="shared" ca="1" si="2107"/>
        <v>1893.6363687233097</v>
      </c>
    </row>
    <row r="7091" spans="1:28" x14ac:dyDescent="0.25">
      <c r="A7091" s="2">
        <f t="shared" si="2108"/>
        <v>27</v>
      </c>
      <c r="B7091" s="16">
        <f ca="1">VLOOKUP(A7091,PERIODS!$O$4:$P$33,2,FALSE)</f>
        <v>3.5000000000000003E-2</v>
      </c>
      <c r="C7091" s="15"/>
      <c r="D7091" s="18">
        <v>5000</v>
      </c>
      <c r="E7091" s="34">
        <f t="shared" ca="1" si="2109"/>
        <v>23488.400409079644</v>
      </c>
      <c r="F7091" s="34">
        <f t="shared" ca="1" si="2110"/>
        <v>3500.0000000000005</v>
      </c>
      <c r="G7091" s="69">
        <f t="shared" ca="1" si="2096"/>
        <v>0</v>
      </c>
      <c r="H7091" s="34">
        <f t="shared" ca="1" si="2097"/>
        <v>448.82659144315687</v>
      </c>
      <c r="I7091" s="34">
        <f t="shared" ca="1" si="2098"/>
        <v>3948.8265914431572</v>
      </c>
      <c r="J7091" s="18">
        <f ca="1">SUM(INDIRECT(ADDRESS(ROW(F7091),COLUMN(F7091),4)):INDIRECT(ADDRESS(ROW(F7091)+N$5-1,COLUMN(F7091),4)))</f>
        <v>22900</v>
      </c>
      <c r="K7091" s="18">
        <f t="shared" ca="1" si="2099"/>
        <v>0</v>
      </c>
      <c r="L7091" s="18">
        <f t="shared" ca="1" si="2111"/>
        <v>0</v>
      </c>
      <c r="M7091" s="18">
        <f t="shared" ca="1" si="2095"/>
        <v>0</v>
      </c>
      <c r="N7091" s="34">
        <f t="shared" ca="1" si="2100"/>
        <v>19539.573817636487</v>
      </c>
      <c r="P7091" s="18">
        <f t="shared" ca="1" si="2112"/>
        <v>448.82659144315687</v>
      </c>
      <c r="Q7091" s="47">
        <f ca="1">SUM(L$15:L7091)-SUM(M$15:M7091)</f>
        <v>0</v>
      </c>
      <c r="R7091" s="47" t="str">
        <f t="shared" ca="1" si="2113"/>
        <v>M7094</v>
      </c>
      <c r="S7091" s="40">
        <f t="shared" ca="1" si="2101"/>
        <v>0</v>
      </c>
      <c r="T7091" s="46">
        <f t="shared" ca="1" si="2102"/>
        <v>96</v>
      </c>
      <c r="X7091" s="74">
        <f t="shared" ca="1" si="2103"/>
        <v>0.4488265914431569</v>
      </c>
      <c r="Y7091" s="75">
        <f t="shared" ca="1" si="2104"/>
        <v>0.4488265914431569</v>
      </c>
      <c r="Z7091" s="74">
        <f t="shared" ca="1" si="2105"/>
        <v>1.5664729938245625</v>
      </c>
      <c r="AA7091" s="76">
        <f t="shared" ca="1" si="2106"/>
        <v>448.82659144315687</v>
      </c>
      <c r="AB7091" s="76">
        <f t="shared" ca="1" si="2107"/>
        <v>1566.4729938245625</v>
      </c>
    </row>
    <row r="7092" spans="1:28" x14ac:dyDescent="0.25">
      <c r="A7092" s="2">
        <f t="shared" si="2108"/>
        <v>28</v>
      </c>
      <c r="B7092" s="16">
        <f ca="1">VLOOKUP(A7092,PERIODS!$O$4:$P$33,2,FALSE)</f>
        <v>0.04</v>
      </c>
      <c r="C7092" s="15"/>
      <c r="D7092" s="18">
        <v>5000</v>
      </c>
      <c r="E7092" s="34">
        <f t="shared" ca="1" si="2109"/>
        <v>19539.573817636487</v>
      </c>
      <c r="F7092" s="34">
        <f t="shared" ca="1" si="2110"/>
        <v>4000</v>
      </c>
      <c r="G7092" s="69">
        <f t="shared" ca="1" si="2096"/>
        <v>0</v>
      </c>
      <c r="H7092" s="34">
        <f t="shared" ca="1" si="2097"/>
        <v>802.02087529020253</v>
      </c>
      <c r="I7092" s="34">
        <f t="shared" ca="1" si="2098"/>
        <v>4802.0208752902026</v>
      </c>
      <c r="J7092" s="18">
        <f ca="1">SUM(INDIRECT(ADDRESS(ROW(F7092),COLUMN(F7092),4)):INDIRECT(ADDRESS(ROW(F7092)+N$5-1,COLUMN(F7092),4)))</f>
        <v>21900</v>
      </c>
      <c r="K7092" s="18">
        <f t="shared" ca="1" si="2099"/>
        <v>16350</v>
      </c>
      <c r="L7092" s="18">
        <f t="shared" ca="1" si="2111"/>
        <v>16350</v>
      </c>
      <c r="M7092" s="18">
        <f t="shared" ca="1" si="2095"/>
        <v>0</v>
      </c>
      <c r="N7092" s="34">
        <f t="shared" ca="1" si="2100"/>
        <v>14737.552942346283</v>
      </c>
      <c r="P7092" s="18">
        <f t="shared" ca="1" si="2112"/>
        <v>802.02087529020253</v>
      </c>
      <c r="Q7092" s="47">
        <f ca="1">SUM(L$15:L7092)-SUM(M$15:M7092)</f>
        <v>16350</v>
      </c>
      <c r="R7092" s="47" t="str">
        <f t="shared" ca="1" si="2113"/>
        <v>M7095</v>
      </c>
      <c r="S7092" s="40">
        <f t="shared" ca="1" si="2101"/>
        <v>0</v>
      </c>
      <c r="T7092" s="46">
        <f t="shared" ca="1" si="2102"/>
        <v>30</v>
      </c>
      <c r="X7092" s="74">
        <f t="shared" ca="1" si="2103"/>
        <v>0.8020208752902025</v>
      </c>
      <c r="Y7092" s="75">
        <f t="shared" ca="1" si="2104"/>
        <v>0.8020208752902025</v>
      </c>
      <c r="Z7092" s="74">
        <f t="shared" ca="1" si="2105"/>
        <v>2.2300430167094216</v>
      </c>
      <c r="AA7092" s="76">
        <f t="shared" ca="1" si="2106"/>
        <v>802.02087529020253</v>
      </c>
      <c r="AB7092" s="76">
        <f t="shared" ca="1" si="2107"/>
        <v>2230.0430167094214</v>
      </c>
    </row>
    <row r="7093" spans="1:28" x14ac:dyDescent="0.25">
      <c r="A7093" s="2">
        <f t="shared" si="2108"/>
        <v>29</v>
      </c>
      <c r="B7093" s="16">
        <f ca="1">VLOOKUP(A7093,PERIODS!$O$4:$P$33,2,FALSE)</f>
        <v>0.04</v>
      </c>
      <c r="C7093" s="15"/>
      <c r="D7093" s="18">
        <v>5000</v>
      </c>
      <c r="E7093" s="34">
        <f t="shared" ca="1" si="2109"/>
        <v>14737.552942346283</v>
      </c>
      <c r="F7093" s="34">
        <f t="shared" ca="1" si="2110"/>
        <v>4000</v>
      </c>
      <c r="G7093" s="69">
        <f t="shared" ca="1" si="2096"/>
        <v>0</v>
      </c>
      <c r="H7093" s="34">
        <f t="shared" ca="1" si="2097"/>
        <v>170.50569467641532</v>
      </c>
      <c r="I7093" s="34">
        <f t="shared" ca="1" si="2098"/>
        <v>4170.5056946764153</v>
      </c>
      <c r="J7093" s="18">
        <f ca="1">SUM(INDIRECT(ADDRESS(ROW(F7093),COLUMN(F7093),4)):INDIRECT(ADDRESS(ROW(F7093)+N$5-1,COLUMN(F7093),4)))</f>
        <v>21200</v>
      </c>
      <c r="K7093" s="18">
        <f t="shared" ca="1" si="2099"/>
        <v>16350</v>
      </c>
      <c r="L7093" s="18">
        <f t="shared" ca="1" si="2111"/>
        <v>0</v>
      </c>
      <c r="M7093" s="18">
        <f t="shared" ca="1" si="2095"/>
        <v>0</v>
      </c>
      <c r="N7093" s="34">
        <f t="shared" ca="1" si="2100"/>
        <v>10567.047247669867</v>
      </c>
      <c r="P7093" s="18">
        <f t="shared" ca="1" si="2112"/>
        <v>170.50569467641532</v>
      </c>
      <c r="Q7093" s="47">
        <f ca="1">SUM(L$15:L7093)-SUM(M$15:M7093)</f>
        <v>16350</v>
      </c>
      <c r="R7093" s="47" t="str">
        <f t="shared" ca="1" si="2113"/>
        <v>M7096</v>
      </c>
      <c r="S7093" s="40">
        <f t="shared" ca="1" si="2101"/>
        <v>0</v>
      </c>
      <c r="T7093" s="46">
        <f t="shared" ca="1" si="2102"/>
        <v>47</v>
      </c>
      <c r="X7093" s="74">
        <f t="shared" ca="1" si="2103"/>
        <v>0.17050569467641533</v>
      </c>
      <c r="Y7093" s="75">
        <f t="shared" ca="1" si="2104"/>
        <v>0.17050569467641533</v>
      </c>
      <c r="Z7093" s="74">
        <f t="shared" ca="1" si="2105"/>
        <v>1.1859044052564476</v>
      </c>
      <c r="AA7093" s="76">
        <f t="shared" ca="1" si="2106"/>
        <v>170.50569467641532</v>
      </c>
      <c r="AB7093" s="76">
        <f t="shared" ca="1" si="2107"/>
        <v>1185.9044052564475</v>
      </c>
    </row>
    <row r="7094" spans="1:28" x14ac:dyDescent="0.25">
      <c r="A7094" s="2">
        <f t="shared" si="2108"/>
        <v>30</v>
      </c>
      <c r="B7094" s="16">
        <f ca="1">VLOOKUP(A7094,PERIODS!$O$4:$P$33,2,FALSE)</f>
        <v>0.04</v>
      </c>
      <c r="C7094" s="15"/>
      <c r="D7094" s="18">
        <v>5000</v>
      </c>
      <c r="E7094" s="34">
        <f t="shared" ca="1" si="2109"/>
        <v>10567.047247669867</v>
      </c>
      <c r="F7094" s="34">
        <f t="shared" ca="1" si="2110"/>
        <v>4000</v>
      </c>
      <c r="G7094" s="69">
        <f t="shared" ca="1" si="2096"/>
        <v>0</v>
      </c>
      <c r="H7094" s="34">
        <f t="shared" ca="1" si="2097"/>
        <v>-1683.3015131155782</v>
      </c>
      <c r="I7094" s="34">
        <f t="shared" ca="1" si="2098"/>
        <v>2316.698486884422</v>
      </c>
      <c r="J7094" s="18">
        <f ca="1">SUM(INDIRECT(ADDRESS(ROW(F7094),COLUMN(F7094),4)):INDIRECT(ADDRESS(ROW(F7094)+N$5-1,COLUMN(F7094),4)))</f>
        <v>20500</v>
      </c>
      <c r="K7094" s="18">
        <f t="shared" ca="1" si="2099"/>
        <v>16350</v>
      </c>
      <c r="L7094" s="18">
        <f t="shared" ca="1" si="2111"/>
        <v>0</v>
      </c>
      <c r="M7094" s="18">
        <f t="shared" ca="1" si="2095"/>
        <v>0</v>
      </c>
      <c r="N7094" s="34">
        <f t="shared" ca="1" si="2100"/>
        <v>8250.348760785444</v>
      </c>
      <c r="P7094" s="18">
        <f t="shared" ca="1" si="2112"/>
        <v>1683.3015131155782</v>
      </c>
      <c r="Q7094" s="47">
        <f ca="1">SUM(L$15:L7094)-SUM(M$15:M7094)</f>
        <v>16350</v>
      </c>
      <c r="R7094" s="47" t="str">
        <f t="shared" ca="1" si="2113"/>
        <v>M7097</v>
      </c>
      <c r="S7094" s="40">
        <f t="shared" ca="1" si="2101"/>
        <v>0</v>
      </c>
      <c r="T7094" s="46">
        <f t="shared" ca="1" si="2102"/>
        <v>13</v>
      </c>
      <c r="X7094" s="74">
        <f t="shared" ca="1" si="2103"/>
        <v>-1.6833015131155782</v>
      </c>
      <c r="Y7094" s="75">
        <f t="shared" ca="1" si="2104"/>
        <v>-1.6833015131155782</v>
      </c>
      <c r="Z7094" s="74">
        <f t="shared" ca="1" si="2105"/>
        <v>0.18575967453334286</v>
      </c>
      <c r="AA7094" s="76">
        <f t="shared" ca="1" si="2106"/>
        <v>-1683.3015131155782</v>
      </c>
      <c r="AB7094" s="76">
        <f t="shared" ca="1" si="2107"/>
        <v>185.75967453334286</v>
      </c>
    </row>
    <row r="7095" spans="1:28" x14ac:dyDescent="0.25">
      <c r="A7095" s="2">
        <f t="shared" si="2108"/>
        <v>1</v>
      </c>
      <c r="B7095" s="16">
        <f ca="1">VLOOKUP(A7095,PERIODS!$O$4:$P$33,2,FALSE)</f>
        <v>2.4E-2</v>
      </c>
      <c r="C7095" s="15"/>
      <c r="D7095" s="18">
        <v>5000</v>
      </c>
      <c r="E7095" s="34">
        <f t="shared" ca="1" si="2109"/>
        <v>8250.348760785444</v>
      </c>
      <c r="F7095" s="34">
        <f t="shared" ca="1" si="2110"/>
        <v>2400</v>
      </c>
      <c r="G7095" s="69">
        <f t="shared" ca="1" si="2096"/>
        <v>0</v>
      </c>
      <c r="H7095" s="34">
        <f t="shared" ca="1" si="2097"/>
        <v>157.01033446423608</v>
      </c>
      <c r="I7095" s="34">
        <f t="shared" ca="1" si="2098"/>
        <v>2557.0103344642362</v>
      </c>
      <c r="J7095" s="18">
        <f ca="1">SUM(INDIRECT(ADDRESS(ROW(F7095),COLUMN(F7095),4)):INDIRECT(ADDRESS(ROW(F7095)+N$5-1,COLUMN(F7095),4)))</f>
        <v>19800</v>
      </c>
      <c r="K7095" s="18">
        <f t="shared" ca="1" si="2099"/>
        <v>0</v>
      </c>
      <c r="L7095" s="18">
        <f t="shared" ca="1" si="2111"/>
        <v>0</v>
      </c>
      <c r="M7095" s="18">
        <f t="shared" ca="1" si="2095"/>
        <v>16350</v>
      </c>
      <c r="N7095" s="34">
        <f t="shared" ca="1" si="2100"/>
        <v>22043.338426321206</v>
      </c>
      <c r="P7095" s="18">
        <f t="shared" ca="1" si="2112"/>
        <v>157.01033446423608</v>
      </c>
      <c r="Q7095" s="47">
        <f ca="1">SUM(L$15:L7095)-SUM(M$15:M7095)</f>
        <v>0</v>
      </c>
      <c r="R7095" s="47" t="str">
        <f t="shared" ca="1" si="2113"/>
        <v>M7098</v>
      </c>
      <c r="S7095" s="40">
        <f t="shared" ca="1" si="2101"/>
        <v>0</v>
      </c>
      <c r="T7095" s="46">
        <f t="shared" ca="1" si="2102"/>
        <v>38</v>
      </c>
      <c r="X7095" s="74">
        <f t="shared" ca="1" si="2103"/>
        <v>0.15701033446423607</v>
      </c>
      <c r="Y7095" s="75">
        <f t="shared" ca="1" si="2104"/>
        <v>0.15701033446423607</v>
      </c>
      <c r="Z7095" s="74">
        <f t="shared" ca="1" si="2105"/>
        <v>1.1700077052412203</v>
      </c>
      <c r="AA7095" s="76">
        <f t="shared" ca="1" si="2106"/>
        <v>157.01033446423608</v>
      </c>
      <c r="AB7095" s="76">
        <f t="shared" ca="1" si="2107"/>
        <v>1170.0077052412203</v>
      </c>
    </row>
    <row r="7096" spans="1:28" x14ac:dyDescent="0.25">
      <c r="A7096" s="2">
        <f t="shared" si="2108"/>
        <v>2</v>
      </c>
      <c r="B7096" s="16">
        <f ca="1">VLOOKUP(A7096,PERIODS!$O$4:$P$33,2,FALSE)</f>
        <v>2.5000000000000001E-2</v>
      </c>
      <c r="C7096" s="15"/>
      <c r="D7096" s="18">
        <v>5000</v>
      </c>
      <c r="E7096" s="34">
        <f t="shared" ca="1" si="2109"/>
        <v>22043.338426321206</v>
      </c>
      <c r="F7096" s="34">
        <f t="shared" ca="1" si="2110"/>
        <v>2500</v>
      </c>
      <c r="G7096" s="69">
        <f t="shared" ca="1" si="2096"/>
        <v>0</v>
      </c>
      <c r="H7096" s="34">
        <f t="shared" ca="1" si="2097"/>
        <v>-411.77664255276608</v>
      </c>
      <c r="I7096" s="34">
        <f t="shared" ca="1" si="2098"/>
        <v>2088.2233574472339</v>
      </c>
      <c r="J7096" s="18">
        <f ca="1">SUM(INDIRECT(ADDRESS(ROW(F7096),COLUMN(F7096),4)):INDIRECT(ADDRESS(ROW(F7096)+N$5-1,COLUMN(F7096),4)))</f>
        <v>20700</v>
      </c>
      <c r="K7096" s="18">
        <f t="shared" ca="1" si="2099"/>
        <v>0</v>
      </c>
      <c r="L7096" s="18">
        <f t="shared" ca="1" si="2111"/>
        <v>0</v>
      </c>
      <c r="M7096" s="18">
        <f t="shared" ca="1" si="2095"/>
        <v>0</v>
      </c>
      <c r="N7096" s="34">
        <f t="shared" ca="1" si="2100"/>
        <v>19955.115068873973</v>
      </c>
      <c r="P7096" s="18">
        <f t="shared" ca="1" si="2112"/>
        <v>411.77664255276608</v>
      </c>
      <c r="Q7096" s="47">
        <f ca="1">SUM(L$15:L7096)-SUM(M$15:M7096)</f>
        <v>0</v>
      </c>
      <c r="R7096" s="47" t="str">
        <f t="shared" ca="1" si="2113"/>
        <v>M7099</v>
      </c>
      <c r="S7096" s="40">
        <f t="shared" ca="1" si="2101"/>
        <v>0</v>
      </c>
      <c r="T7096" s="46">
        <f t="shared" ca="1" si="2102"/>
        <v>17</v>
      </c>
      <c r="X7096" s="74">
        <f t="shared" ca="1" si="2103"/>
        <v>-0.41177664255276608</v>
      </c>
      <c r="Y7096" s="75">
        <f t="shared" ca="1" si="2104"/>
        <v>-0.41177664255276608</v>
      </c>
      <c r="Z7096" s="74">
        <f t="shared" ca="1" si="2105"/>
        <v>0.66247222763409108</v>
      </c>
      <c r="AA7096" s="76">
        <f t="shared" ca="1" si="2106"/>
        <v>-411.77664255276608</v>
      </c>
      <c r="AB7096" s="76">
        <f t="shared" ca="1" si="2107"/>
        <v>662.47222763409104</v>
      </c>
    </row>
    <row r="7097" spans="1:28" x14ac:dyDescent="0.25">
      <c r="A7097" s="2">
        <f t="shared" si="2108"/>
        <v>3</v>
      </c>
      <c r="B7097" s="16">
        <f ca="1">VLOOKUP(A7097,PERIODS!$O$4:$P$33,2,FALSE)</f>
        <v>2.5000000000000001E-2</v>
      </c>
      <c r="C7097" s="15"/>
      <c r="D7097" s="18">
        <v>5000</v>
      </c>
      <c r="E7097" s="34">
        <f t="shared" ca="1" si="2109"/>
        <v>19955.115068873973</v>
      </c>
      <c r="F7097" s="34">
        <f t="shared" ca="1" si="2110"/>
        <v>2500</v>
      </c>
      <c r="G7097" s="69">
        <f t="shared" ca="1" si="2096"/>
        <v>0</v>
      </c>
      <c r="H7097" s="34">
        <f t="shared" ca="1" si="2097"/>
        <v>-989.22825535684547</v>
      </c>
      <c r="I7097" s="34">
        <f t="shared" ca="1" si="2098"/>
        <v>1510.7717446431545</v>
      </c>
      <c r="J7097" s="18">
        <f ca="1">SUM(INDIRECT(ADDRESS(ROW(F7097),COLUMN(F7097),4)):INDIRECT(ADDRESS(ROW(F7097)+N$5-1,COLUMN(F7097),4)))</f>
        <v>21500</v>
      </c>
      <c r="K7097" s="18">
        <f t="shared" ca="1" si="2099"/>
        <v>16350</v>
      </c>
      <c r="L7097" s="18">
        <f t="shared" ca="1" si="2111"/>
        <v>16350</v>
      </c>
      <c r="M7097" s="18">
        <f t="shared" ca="1" si="2095"/>
        <v>0</v>
      </c>
      <c r="N7097" s="34">
        <f t="shared" ca="1" si="2100"/>
        <v>18444.343324230817</v>
      </c>
      <c r="P7097" s="18">
        <f t="shared" ca="1" si="2112"/>
        <v>989.22825535684547</v>
      </c>
      <c r="Q7097" s="47">
        <f ca="1">SUM(L$15:L7097)-SUM(M$15:M7097)</f>
        <v>16350</v>
      </c>
      <c r="R7097" s="47" t="str">
        <f t="shared" ca="1" si="2113"/>
        <v>M7100</v>
      </c>
      <c r="S7097" s="40">
        <f t="shared" ca="1" si="2101"/>
        <v>0</v>
      </c>
      <c r="T7097" s="46">
        <f t="shared" ca="1" si="2102"/>
        <v>67</v>
      </c>
      <c r="X7097" s="74">
        <f t="shared" ca="1" si="2103"/>
        <v>-0.98922825535684544</v>
      </c>
      <c r="Y7097" s="75">
        <f t="shared" ca="1" si="2104"/>
        <v>-0.98922825535684544</v>
      </c>
      <c r="Z7097" s="74">
        <f t="shared" ca="1" si="2105"/>
        <v>0.37186356402497645</v>
      </c>
      <c r="AA7097" s="76">
        <f t="shared" ca="1" si="2106"/>
        <v>-989.22825535684547</v>
      </c>
      <c r="AB7097" s="76">
        <f t="shared" ca="1" si="2107"/>
        <v>371.86356402497643</v>
      </c>
    </row>
    <row r="7098" spans="1:28" x14ac:dyDescent="0.25">
      <c r="A7098" s="2">
        <f t="shared" si="2108"/>
        <v>4</v>
      </c>
      <c r="B7098" s="16">
        <f ca="1">VLOOKUP(A7098,PERIODS!$O$4:$P$33,2,FALSE)</f>
        <v>2.5000000000000001E-2</v>
      </c>
      <c r="C7098" s="15"/>
      <c r="D7098" s="18">
        <v>5000</v>
      </c>
      <c r="E7098" s="34">
        <f t="shared" ca="1" si="2109"/>
        <v>18444.343324230817</v>
      </c>
      <c r="F7098" s="34">
        <f t="shared" ca="1" si="2110"/>
        <v>2500</v>
      </c>
      <c r="G7098" s="69">
        <f t="shared" ca="1" si="2096"/>
        <v>0</v>
      </c>
      <c r="H7098" s="34">
        <f t="shared" ca="1" si="2097"/>
        <v>1056.1170060406757</v>
      </c>
      <c r="I7098" s="34">
        <f t="shared" ca="1" si="2098"/>
        <v>3556.1170060406757</v>
      </c>
      <c r="J7098" s="18">
        <f ca="1">SUM(INDIRECT(ADDRESS(ROW(F7098),COLUMN(F7098),4)):INDIRECT(ADDRESS(ROW(F7098)+N$5-1,COLUMN(F7098),4)))</f>
        <v>22300</v>
      </c>
      <c r="K7098" s="18">
        <f t="shared" ca="1" si="2099"/>
        <v>16350</v>
      </c>
      <c r="L7098" s="18">
        <f t="shared" ca="1" si="2111"/>
        <v>0</v>
      </c>
      <c r="M7098" s="18">
        <f t="shared" ca="1" si="2095"/>
        <v>0</v>
      </c>
      <c r="N7098" s="34">
        <f t="shared" ca="1" si="2100"/>
        <v>14888.22631819014</v>
      </c>
      <c r="P7098" s="18">
        <f t="shared" ca="1" si="2112"/>
        <v>1056.1170060406757</v>
      </c>
      <c r="Q7098" s="47">
        <f ca="1">SUM(L$15:L7098)-SUM(M$15:M7098)</f>
        <v>16350</v>
      </c>
      <c r="R7098" s="47" t="str">
        <f t="shared" ca="1" si="2113"/>
        <v>M7101</v>
      </c>
      <c r="S7098" s="40">
        <f t="shared" ca="1" si="2101"/>
        <v>0</v>
      </c>
      <c r="T7098" s="46">
        <f t="shared" ca="1" si="2102"/>
        <v>53</v>
      </c>
      <c r="X7098" s="74">
        <f t="shared" ca="1" si="2103"/>
        <v>1.0561170060406757</v>
      </c>
      <c r="Y7098" s="75">
        <f t="shared" ca="1" si="2104"/>
        <v>1.0561170060406757</v>
      </c>
      <c r="Z7098" s="74">
        <f t="shared" ca="1" si="2105"/>
        <v>2.8751849598495012</v>
      </c>
      <c r="AA7098" s="76">
        <f t="shared" ca="1" si="2106"/>
        <v>1056.1170060406757</v>
      </c>
      <c r="AB7098" s="76">
        <f t="shared" ca="1" si="2107"/>
        <v>2875.184959849501</v>
      </c>
    </row>
    <row r="7099" spans="1:28" x14ac:dyDescent="0.25">
      <c r="A7099" s="2">
        <f t="shared" si="2108"/>
        <v>5</v>
      </c>
      <c r="B7099" s="16">
        <f ca="1">VLOOKUP(A7099,PERIODS!$O$4:$P$33,2,FALSE)</f>
        <v>3.3000000000000002E-2</v>
      </c>
      <c r="C7099" s="15"/>
      <c r="D7099" s="18">
        <v>5000</v>
      </c>
      <c r="E7099" s="34">
        <f t="shared" ca="1" si="2109"/>
        <v>14888.22631819014</v>
      </c>
      <c r="F7099" s="34">
        <f t="shared" ca="1" si="2110"/>
        <v>3300</v>
      </c>
      <c r="G7099" s="69">
        <f t="shared" ca="1" si="2096"/>
        <v>0</v>
      </c>
      <c r="H7099" s="34">
        <f t="shared" ca="1" si="2097"/>
        <v>-1718.2238948029153</v>
      </c>
      <c r="I7099" s="34">
        <f t="shared" ca="1" si="2098"/>
        <v>1581.7761051970847</v>
      </c>
      <c r="J7099" s="18">
        <f ca="1">SUM(INDIRECT(ADDRESS(ROW(F7099),COLUMN(F7099),4)):INDIRECT(ADDRESS(ROW(F7099)+N$5-1,COLUMN(F7099),4)))</f>
        <v>23100</v>
      </c>
      <c r="K7099" s="18">
        <f t="shared" ca="1" si="2099"/>
        <v>16350</v>
      </c>
      <c r="L7099" s="18">
        <f t="shared" ca="1" si="2111"/>
        <v>0</v>
      </c>
      <c r="M7099" s="18">
        <f t="shared" ca="1" si="2095"/>
        <v>0</v>
      </c>
      <c r="N7099" s="34">
        <f t="shared" ca="1" si="2100"/>
        <v>13306.450212993055</v>
      </c>
      <c r="P7099" s="18">
        <f t="shared" ca="1" si="2112"/>
        <v>1718.2238948029153</v>
      </c>
      <c r="Q7099" s="47">
        <f ca="1">SUM(L$15:L7099)-SUM(M$15:M7099)</f>
        <v>16350</v>
      </c>
      <c r="R7099" s="47" t="str">
        <f t="shared" ca="1" si="2113"/>
        <v>M7102</v>
      </c>
      <c r="S7099" s="40">
        <f t="shared" ca="1" si="2101"/>
        <v>0</v>
      </c>
      <c r="T7099" s="46">
        <f t="shared" ca="1" si="2102"/>
        <v>47</v>
      </c>
      <c r="X7099" s="74">
        <f t="shared" ca="1" si="2103"/>
        <v>-1.7182238948029154</v>
      </c>
      <c r="Y7099" s="75">
        <f t="shared" ca="1" si="2104"/>
        <v>-1.7182238948029154</v>
      </c>
      <c r="Z7099" s="74">
        <f t="shared" ca="1" si="2105"/>
        <v>0.17938447083123635</v>
      </c>
      <c r="AA7099" s="76">
        <f t="shared" ca="1" si="2106"/>
        <v>-1718.2238948029153</v>
      </c>
      <c r="AB7099" s="76">
        <f t="shared" ca="1" si="2107"/>
        <v>179.38447083123634</v>
      </c>
    </row>
    <row r="7100" spans="1:28" x14ac:dyDescent="0.25">
      <c r="A7100" s="2">
        <f t="shared" si="2108"/>
        <v>6</v>
      </c>
      <c r="B7100" s="16">
        <f ca="1">VLOOKUP(A7100,PERIODS!$O$4:$P$33,2,FALSE)</f>
        <v>3.3000000000000002E-2</v>
      </c>
      <c r="C7100" s="15"/>
      <c r="D7100" s="18">
        <v>5000</v>
      </c>
      <c r="E7100" s="34">
        <f t="shared" ca="1" si="2109"/>
        <v>13306.450212993055</v>
      </c>
      <c r="F7100" s="34">
        <f t="shared" ca="1" si="2110"/>
        <v>3300</v>
      </c>
      <c r="G7100" s="69">
        <f t="shared" ca="1" si="2096"/>
        <v>0</v>
      </c>
      <c r="H7100" s="34">
        <f t="shared" ca="1" si="2097"/>
        <v>750.15060240577895</v>
      </c>
      <c r="I7100" s="34">
        <f t="shared" ca="1" si="2098"/>
        <v>4050.150602405779</v>
      </c>
      <c r="J7100" s="18">
        <f ca="1">SUM(INDIRECT(ADDRESS(ROW(F7100),COLUMN(F7100),4)):INDIRECT(ADDRESS(ROW(F7100)+N$5-1,COLUMN(F7100),4)))</f>
        <v>23100</v>
      </c>
      <c r="K7100" s="18">
        <f t="shared" ca="1" si="2099"/>
        <v>0</v>
      </c>
      <c r="L7100" s="18">
        <f t="shared" ca="1" si="2111"/>
        <v>0</v>
      </c>
      <c r="M7100" s="18">
        <f t="shared" ca="1" si="2095"/>
        <v>16350</v>
      </c>
      <c r="N7100" s="34">
        <f t="shared" ca="1" si="2100"/>
        <v>25606.299610587277</v>
      </c>
      <c r="P7100" s="18">
        <f t="shared" ca="1" si="2112"/>
        <v>750.15060240577895</v>
      </c>
      <c r="Q7100" s="47">
        <f ca="1">SUM(L$15:L7100)-SUM(M$15:M7100)</f>
        <v>0</v>
      </c>
      <c r="R7100" s="47" t="str">
        <f t="shared" ca="1" si="2113"/>
        <v>M7103</v>
      </c>
      <c r="S7100" s="40">
        <f t="shared" ca="1" si="2101"/>
        <v>0</v>
      </c>
      <c r="T7100" s="46">
        <f t="shared" ca="1" si="2102"/>
        <v>94</v>
      </c>
      <c r="X7100" s="74">
        <f t="shared" ca="1" si="2103"/>
        <v>0.75015060240577891</v>
      </c>
      <c r="Y7100" s="75">
        <f t="shared" ca="1" si="2104"/>
        <v>0.75015060240577891</v>
      </c>
      <c r="Z7100" s="74">
        <f t="shared" ca="1" si="2105"/>
        <v>2.1173188659173441</v>
      </c>
      <c r="AA7100" s="76">
        <f t="shared" ca="1" si="2106"/>
        <v>750.15060240577895</v>
      </c>
      <c r="AB7100" s="76">
        <f t="shared" ca="1" si="2107"/>
        <v>2117.3188659173443</v>
      </c>
    </row>
    <row r="7101" spans="1:28" x14ac:dyDescent="0.25">
      <c r="A7101" s="2">
        <f t="shared" si="2108"/>
        <v>7</v>
      </c>
      <c r="B7101" s="16">
        <f ca="1">VLOOKUP(A7101,PERIODS!$O$4:$P$33,2,FALSE)</f>
        <v>3.3000000000000002E-2</v>
      </c>
      <c r="C7101" s="15"/>
      <c r="D7101" s="18">
        <v>5000</v>
      </c>
      <c r="E7101" s="34">
        <f t="shared" ca="1" si="2109"/>
        <v>25606.299610587277</v>
      </c>
      <c r="F7101" s="34">
        <f t="shared" ca="1" si="2110"/>
        <v>3300</v>
      </c>
      <c r="G7101" s="69">
        <f t="shared" ca="1" si="2096"/>
        <v>0</v>
      </c>
      <c r="H7101" s="34">
        <f t="shared" ca="1" si="2097"/>
        <v>831.13259956539571</v>
      </c>
      <c r="I7101" s="34">
        <f t="shared" ca="1" si="2098"/>
        <v>4131.132599565396</v>
      </c>
      <c r="J7101" s="18">
        <f ca="1">SUM(INDIRECT(ADDRESS(ROW(F7101),COLUMN(F7101),4)):INDIRECT(ADDRESS(ROW(F7101)+N$5-1,COLUMN(F7101),4)))</f>
        <v>23100</v>
      </c>
      <c r="K7101" s="18">
        <f t="shared" ca="1" si="2099"/>
        <v>0</v>
      </c>
      <c r="L7101" s="18">
        <f t="shared" ca="1" si="2111"/>
        <v>0</v>
      </c>
      <c r="M7101" s="18">
        <f t="shared" ca="1" si="2095"/>
        <v>0</v>
      </c>
      <c r="N7101" s="34">
        <f t="shared" ca="1" si="2100"/>
        <v>21475.16701102188</v>
      </c>
      <c r="P7101" s="18">
        <f t="shared" ca="1" si="2112"/>
        <v>831.13259956539571</v>
      </c>
      <c r="Q7101" s="47">
        <f ca="1">SUM(L$15:L7101)-SUM(M$15:M7101)</f>
        <v>0</v>
      </c>
      <c r="R7101" s="47" t="str">
        <f t="shared" ca="1" si="2113"/>
        <v>M7104</v>
      </c>
      <c r="S7101" s="40">
        <f t="shared" ca="1" si="2101"/>
        <v>0</v>
      </c>
      <c r="T7101" s="46">
        <f t="shared" ca="1" si="2102"/>
        <v>52</v>
      </c>
      <c r="X7101" s="74">
        <f t="shared" ca="1" si="2103"/>
        <v>0.83113259956539576</v>
      </c>
      <c r="Y7101" s="75">
        <f t="shared" ca="1" si="2104"/>
        <v>0.83113259956539576</v>
      </c>
      <c r="Z7101" s="74">
        <f t="shared" ca="1" si="2105"/>
        <v>2.2959176235419387</v>
      </c>
      <c r="AA7101" s="76">
        <f t="shared" ca="1" si="2106"/>
        <v>831.13259956539571</v>
      </c>
      <c r="AB7101" s="76">
        <f t="shared" ca="1" si="2107"/>
        <v>2295.9176235419386</v>
      </c>
    </row>
    <row r="7102" spans="1:28" x14ac:dyDescent="0.25">
      <c r="A7102" s="2">
        <f t="shared" si="2108"/>
        <v>8</v>
      </c>
      <c r="B7102" s="16">
        <f ca="1">VLOOKUP(A7102,PERIODS!$O$4:$P$33,2,FALSE)</f>
        <v>3.3000000000000002E-2</v>
      </c>
      <c r="C7102" s="15"/>
      <c r="D7102" s="18">
        <v>5000</v>
      </c>
      <c r="E7102" s="34">
        <f t="shared" ca="1" si="2109"/>
        <v>21475.16701102188</v>
      </c>
      <c r="F7102" s="34">
        <f t="shared" ca="1" si="2110"/>
        <v>3300</v>
      </c>
      <c r="G7102" s="69">
        <f t="shared" ca="1" si="2096"/>
        <v>0</v>
      </c>
      <c r="H7102" s="34">
        <f t="shared" ca="1" si="2097"/>
        <v>-1148.4164890114566</v>
      </c>
      <c r="I7102" s="34">
        <f t="shared" ca="1" si="2098"/>
        <v>2151.5835109885434</v>
      </c>
      <c r="J7102" s="18">
        <f ca="1">SUM(INDIRECT(ADDRESS(ROW(F7102),COLUMN(F7102),4)):INDIRECT(ADDRESS(ROW(F7102)+N$5-1,COLUMN(F7102),4)))</f>
        <v>23100</v>
      </c>
      <c r="K7102" s="18">
        <f t="shared" ca="1" si="2099"/>
        <v>16350</v>
      </c>
      <c r="L7102" s="18">
        <f t="shared" ca="1" si="2111"/>
        <v>16350</v>
      </c>
      <c r="M7102" s="18">
        <f t="shared" ca="1" si="2095"/>
        <v>0</v>
      </c>
      <c r="N7102" s="34">
        <f t="shared" ca="1" si="2100"/>
        <v>19323.583500033335</v>
      </c>
      <c r="P7102" s="18">
        <f t="shared" ca="1" si="2112"/>
        <v>1148.4164890114566</v>
      </c>
      <c r="Q7102" s="47">
        <f ca="1">SUM(L$15:L7102)-SUM(M$15:M7102)</f>
        <v>16350</v>
      </c>
      <c r="R7102" s="47" t="str">
        <f t="shared" ca="1" si="2113"/>
        <v>M7105</v>
      </c>
      <c r="S7102" s="40">
        <f t="shared" ca="1" si="2101"/>
        <v>0</v>
      </c>
      <c r="T7102" s="46">
        <f t="shared" ca="1" si="2102"/>
        <v>9</v>
      </c>
      <c r="X7102" s="74">
        <f t="shared" ca="1" si="2103"/>
        <v>-1.1484164890114565</v>
      </c>
      <c r="Y7102" s="75">
        <f t="shared" ca="1" si="2104"/>
        <v>-1.1484164890114565</v>
      </c>
      <c r="Z7102" s="74">
        <f t="shared" ca="1" si="2105"/>
        <v>0.3171385643768338</v>
      </c>
      <c r="AA7102" s="76">
        <f t="shared" ca="1" si="2106"/>
        <v>-1148.4164890114566</v>
      </c>
      <c r="AB7102" s="76">
        <f t="shared" ca="1" si="2107"/>
        <v>317.13856437683381</v>
      </c>
    </row>
    <row r="7103" spans="1:28" x14ac:dyDescent="0.25">
      <c r="A7103" s="2">
        <f t="shared" si="2108"/>
        <v>9</v>
      </c>
      <c r="B7103" s="16">
        <f ca="1">VLOOKUP(A7103,PERIODS!$O$4:$P$33,2,FALSE)</f>
        <v>3.3000000000000002E-2</v>
      </c>
      <c r="C7103" s="15"/>
      <c r="D7103" s="18">
        <v>5000</v>
      </c>
      <c r="E7103" s="34">
        <f t="shared" ca="1" si="2109"/>
        <v>19323.583500033335</v>
      </c>
      <c r="F7103" s="34">
        <f t="shared" ca="1" si="2110"/>
        <v>3300</v>
      </c>
      <c r="G7103" s="69">
        <f t="shared" ca="1" si="2096"/>
        <v>0</v>
      </c>
      <c r="H7103" s="34">
        <f t="shared" ca="1" si="2097"/>
        <v>-268.17114996574225</v>
      </c>
      <c r="I7103" s="34">
        <f t="shared" ca="1" si="2098"/>
        <v>3031.8288500342578</v>
      </c>
      <c r="J7103" s="18">
        <f ca="1">SUM(INDIRECT(ADDRESS(ROW(F7103),COLUMN(F7103),4)):INDIRECT(ADDRESS(ROW(F7103)+N$5-1,COLUMN(F7103),4)))</f>
        <v>23100</v>
      </c>
      <c r="K7103" s="18">
        <f t="shared" ca="1" si="2099"/>
        <v>16350</v>
      </c>
      <c r="L7103" s="18">
        <f t="shared" ca="1" si="2111"/>
        <v>0</v>
      </c>
      <c r="M7103" s="18">
        <f t="shared" ca="1" si="2095"/>
        <v>0</v>
      </c>
      <c r="N7103" s="34">
        <f t="shared" ca="1" si="2100"/>
        <v>16291.754649999079</v>
      </c>
      <c r="P7103" s="18">
        <f t="shared" ca="1" si="2112"/>
        <v>268.17114996574225</v>
      </c>
      <c r="Q7103" s="47">
        <f ca="1">SUM(L$15:L7103)-SUM(M$15:M7103)</f>
        <v>16350</v>
      </c>
      <c r="R7103" s="47" t="str">
        <f t="shared" ca="1" si="2113"/>
        <v>M7106</v>
      </c>
      <c r="S7103" s="40">
        <f t="shared" ca="1" si="2101"/>
        <v>0</v>
      </c>
      <c r="T7103" s="46">
        <f t="shared" ca="1" si="2102"/>
        <v>71</v>
      </c>
      <c r="X7103" s="74">
        <f t="shared" ca="1" si="2103"/>
        <v>-0.26817114996574226</v>
      </c>
      <c r="Y7103" s="75">
        <f t="shared" ca="1" si="2104"/>
        <v>-0.26817114996574226</v>
      </c>
      <c r="Z7103" s="74">
        <f t="shared" ca="1" si="2105"/>
        <v>0.76477687836465136</v>
      </c>
      <c r="AA7103" s="76">
        <f t="shared" ca="1" si="2106"/>
        <v>-268.17114996574225</v>
      </c>
      <c r="AB7103" s="76">
        <f t="shared" ca="1" si="2107"/>
        <v>764.77687836465134</v>
      </c>
    </row>
    <row r="7104" spans="1:28" x14ac:dyDescent="0.25">
      <c r="A7104" s="2">
        <f t="shared" si="2108"/>
        <v>10</v>
      </c>
      <c r="B7104" s="16">
        <f ca="1">VLOOKUP(A7104,PERIODS!$O$4:$P$33,2,FALSE)</f>
        <v>3.3000000000000002E-2</v>
      </c>
      <c r="C7104" s="15"/>
      <c r="D7104" s="18">
        <v>5000</v>
      </c>
      <c r="E7104" s="34">
        <f t="shared" ca="1" si="2109"/>
        <v>16291.754649999079</v>
      </c>
      <c r="F7104" s="34">
        <f t="shared" ca="1" si="2110"/>
        <v>3300</v>
      </c>
      <c r="G7104" s="69">
        <f t="shared" ca="1" si="2096"/>
        <v>0</v>
      </c>
      <c r="H7104" s="34">
        <f t="shared" ca="1" si="2097"/>
        <v>85.872055439809898</v>
      </c>
      <c r="I7104" s="34">
        <f t="shared" ca="1" si="2098"/>
        <v>3385.8720554398101</v>
      </c>
      <c r="J7104" s="18">
        <f ca="1">SUM(INDIRECT(ADDRESS(ROW(F7104),COLUMN(F7104),4)):INDIRECT(ADDRESS(ROW(F7104)+N$5-1,COLUMN(F7104),4)))</f>
        <v>23100</v>
      </c>
      <c r="K7104" s="18">
        <f t="shared" ca="1" si="2099"/>
        <v>16350</v>
      </c>
      <c r="L7104" s="18">
        <f t="shared" ca="1" si="2111"/>
        <v>0</v>
      </c>
      <c r="M7104" s="18">
        <f t="shared" ca="1" si="2095"/>
        <v>0</v>
      </c>
      <c r="N7104" s="34">
        <f t="shared" ca="1" si="2100"/>
        <v>12905.882594559269</v>
      </c>
      <c r="P7104" s="18">
        <f t="shared" ca="1" si="2112"/>
        <v>85.872055439809898</v>
      </c>
      <c r="Q7104" s="47">
        <f ca="1">SUM(L$15:L7104)-SUM(M$15:M7104)</f>
        <v>16350</v>
      </c>
      <c r="R7104" s="47" t="str">
        <f t="shared" ca="1" si="2113"/>
        <v>M7107</v>
      </c>
      <c r="S7104" s="40">
        <f t="shared" ca="1" si="2101"/>
        <v>0</v>
      </c>
      <c r="T7104" s="46">
        <f t="shared" ca="1" si="2102"/>
        <v>49</v>
      </c>
      <c r="X7104" s="74">
        <f t="shared" ca="1" si="2103"/>
        <v>8.58720554398099E-2</v>
      </c>
      <c r="Y7104" s="75">
        <f t="shared" ca="1" si="2104"/>
        <v>8.58720554398099E-2</v>
      </c>
      <c r="Z7104" s="74">
        <f t="shared" ca="1" si="2105"/>
        <v>1.0896669024333423</v>
      </c>
      <c r="AA7104" s="76">
        <f t="shared" ca="1" si="2106"/>
        <v>85.872055439809898</v>
      </c>
      <c r="AB7104" s="76">
        <f t="shared" ca="1" si="2107"/>
        <v>1089.6669024333423</v>
      </c>
    </row>
    <row r="7105" spans="1:28" x14ac:dyDescent="0.25">
      <c r="A7105" s="2">
        <f t="shared" si="2108"/>
        <v>11</v>
      </c>
      <c r="B7105" s="16">
        <f ca="1">VLOOKUP(A7105,PERIODS!$O$4:$P$33,2,FALSE)</f>
        <v>3.3000000000000002E-2</v>
      </c>
      <c r="C7105" s="15"/>
      <c r="D7105" s="18">
        <v>5000</v>
      </c>
      <c r="E7105" s="34">
        <f t="shared" ca="1" si="2109"/>
        <v>12905.882594559269</v>
      </c>
      <c r="F7105" s="34">
        <f t="shared" ca="1" si="2110"/>
        <v>3300</v>
      </c>
      <c r="G7105" s="69">
        <f t="shared" ca="1" si="2096"/>
        <v>0</v>
      </c>
      <c r="H7105" s="34">
        <f t="shared" ca="1" si="2097"/>
        <v>-135.14553998200577</v>
      </c>
      <c r="I7105" s="34">
        <f t="shared" ca="1" si="2098"/>
        <v>3164.8544600179944</v>
      </c>
      <c r="J7105" s="18">
        <f ca="1">SUM(INDIRECT(ADDRESS(ROW(F7105),COLUMN(F7105),4)):INDIRECT(ADDRESS(ROW(F7105)+N$5-1,COLUMN(F7105),4)))</f>
        <v>23300</v>
      </c>
      <c r="K7105" s="18">
        <f t="shared" ca="1" si="2099"/>
        <v>0</v>
      </c>
      <c r="L7105" s="18">
        <f t="shared" ca="1" si="2111"/>
        <v>0</v>
      </c>
      <c r="M7105" s="18">
        <f t="shared" ca="1" si="2095"/>
        <v>16350</v>
      </c>
      <c r="N7105" s="34">
        <f t="shared" ca="1" si="2100"/>
        <v>26091.028134541273</v>
      </c>
      <c r="P7105" s="18">
        <f t="shared" ca="1" si="2112"/>
        <v>135.14553998200577</v>
      </c>
      <c r="Q7105" s="47">
        <f ca="1">SUM(L$15:L7105)-SUM(M$15:M7105)</f>
        <v>0</v>
      </c>
      <c r="R7105" s="47" t="str">
        <f t="shared" ca="1" si="2113"/>
        <v>M7108</v>
      </c>
      <c r="S7105" s="40">
        <f t="shared" ca="1" si="2101"/>
        <v>0</v>
      </c>
      <c r="T7105" s="46">
        <f t="shared" ca="1" si="2102"/>
        <v>9</v>
      </c>
      <c r="X7105" s="74">
        <f t="shared" ca="1" si="2103"/>
        <v>-0.13514553998200576</v>
      </c>
      <c r="Y7105" s="75">
        <f t="shared" ca="1" si="2104"/>
        <v>-0.13514553998200576</v>
      </c>
      <c r="Z7105" s="74">
        <f t="shared" ca="1" si="2105"/>
        <v>0.87358876034299593</v>
      </c>
      <c r="AA7105" s="76">
        <f t="shared" ca="1" si="2106"/>
        <v>-135.14553998200577</v>
      </c>
      <c r="AB7105" s="76">
        <f t="shared" ca="1" si="2107"/>
        <v>873.5887603429959</v>
      </c>
    </row>
    <row r="7106" spans="1:28" x14ac:dyDescent="0.25">
      <c r="A7106" s="2">
        <f t="shared" si="2108"/>
        <v>12</v>
      </c>
      <c r="B7106" s="16">
        <f ca="1">VLOOKUP(A7106,PERIODS!$O$4:$P$33,2,FALSE)</f>
        <v>3.3000000000000002E-2</v>
      </c>
      <c r="C7106" s="15"/>
      <c r="D7106" s="18">
        <v>5000</v>
      </c>
      <c r="E7106" s="34">
        <f t="shared" ca="1" si="2109"/>
        <v>26091.028134541273</v>
      </c>
      <c r="F7106" s="34">
        <f t="shared" ca="1" si="2110"/>
        <v>3300</v>
      </c>
      <c r="G7106" s="69">
        <f t="shared" ca="1" si="2096"/>
        <v>0</v>
      </c>
      <c r="H7106" s="34">
        <f t="shared" ca="1" si="2097"/>
        <v>-2296.2256780208036</v>
      </c>
      <c r="I7106" s="34">
        <f t="shared" ca="1" si="2098"/>
        <v>1003.7743219791964</v>
      </c>
      <c r="J7106" s="18">
        <f ca="1">SUM(INDIRECT(ADDRESS(ROW(F7106),COLUMN(F7106),4)):INDIRECT(ADDRESS(ROW(F7106)+N$5-1,COLUMN(F7106),4)))</f>
        <v>23500</v>
      </c>
      <c r="K7106" s="18">
        <f t="shared" ca="1" si="2099"/>
        <v>0</v>
      </c>
      <c r="L7106" s="18">
        <f t="shared" ca="1" si="2111"/>
        <v>0</v>
      </c>
      <c r="M7106" s="18">
        <f t="shared" ca="1" si="2095"/>
        <v>0</v>
      </c>
      <c r="N7106" s="34">
        <f t="shared" ca="1" si="2100"/>
        <v>25087.253812562078</v>
      </c>
      <c r="P7106" s="18">
        <f t="shared" ca="1" si="2112"/>
        <v>2296.2256780208036</v>
      </c>
      <c r="Q7106" s="47">
        <f ca="1">SUM(L$15:L7106)-SUM(M$15:M7106)</f>
        <v>0</v>
      </c>
      <c r="R7106" s="47" t="str">
        <f t="shared" ca="1" si="2113"/>
        <v>M7109</v>
      </c>
      <c r="S7106" s="40">
        <f t="shared" ca="1" si="2101"/>
        <v>0</v>
      </c>
      <c r="T7106" s="46">
        <f t="shared" ca="1" si="2102"/>
        <v>34</v>
      </c>
      <c r="X7106" s="74">
        <f t="shared" ca="1" si="2103"/>
        <v>-2.2962256780208037</v>
      </c>
      <c r="Y7106" s="75">
        <f t="shared" ca="1" si="2104"/>
        <v>-2.2962256780208037</v>
      </c>
      <c r="Z7106" s="74">
        <f t="shared" ca="1" si="2105"/>
        <v>0.10063796789856234</v>
      </c>
      <c r="AA7106" s="76">
        <f t="shared" ca="1" si="2106"/>
        <v>-2296.2256780208036</v>
      </c>
      <c r="AB7106" s="76">
        <f t="shared" ca="1" si="2107"/>
        <v>100.63796789856235</v>
      </c>
    </row>
    <row r="7107" spans="1:28" x14ac:dyDescent="0.25">
      <c r="A7107" s="2">
        <f t="shared" si="2108"/>
        <v>13</v>
      </c>
      <c r="B7107" s="16">
        <f ca="1">VLOOKUP(A7107,PERIODS!$O$4:$P$33,2,FALSE)</f>
        <v>3.3000000000000002E-2</v>
      </c>
      <c r="C7107" s="15"/>
      <c r="D7107" s="18">
        <v>5000</v>
      </c>
      <c r="E7107" s="34">
        <f t="shared" ca="1" si="2109"/>
        <v>25087.253812562078</v>
      </c>
      <c r="F7107" s="34">
        <f t="shared" ca="1" si="2110"/>
        <v>3300</v>
      </c>
      <c r="G7107" s="69">
        <f t="shared" ca="1" si="2096"/>
        <v>0</v>
      </c>
      <c r="H7107" s="34">
        <f t="shared" ca="1" si="2097"/>
        <v>679.39113053968674</v>
      </c>
      <c r="I7107" s="34">
        <f t="shared" ca="1" si="2098"/>
        <v>3979.3911305396869</v>
      </c>
      <c r="J7107" s="18">
        <f ca="1">SUM(INDIRECT(ADDRESS(ROW(F7107),COLUMN(F7107),4)):INDIRECT(ADDRESS(ROW(F7107)+N$5-1,COLUMN(F7107),4)))</f>
        <v>23700</v>
      </c>
      <c r="K7107" s="18">
        <f t="shared" ca="1" si="2099"/>
        <v>0</v>
      </c>
      <c r="L7107" s="18">
        <f t="shared" ca="1" si="2111"/>
        <v>0</v>
      </c>
      <c r="M7107" s="18">
        <f t="shared" ca="1" si="2095"/>
        <v>0</v>
      </c>
      <c r="N7107" s="34">
        <f t="shared" ca="1" si="2100"/>
        <v>21107.862682022391</v>
      </c>
      <c r="P7107" s="18">
        <f t="shared" ca="1" si="2112"/>
        <v>679.39113053968674</v>
      </c>
      <c r="Q7107" s="47">
        <f ca="1">SUM(L$15:L7107)-SUM(M$15:M7107)</f>
        <v>0</v>
      </c>
      <c r="R7107" s="47" t="str">
        <f t="shared" ca="1" si="2113"/>
        <v>M7110</v>
      </c>
      <c r="S7107" s="40">
        <f t="shared" ca="1" si="2101"/>
        <v>0</v>
      </c>
      <c r="T7107" s="46">
        <f t="shared" ca="1" si="2102"/>
        <v>15</v>
      </c>
      <c r="X7107" s="74">
        <f t="shared" ca="1" si="2103"/>
        <v>0.67939113053968669</v>
      </c>
      <c r="Y7107" s="75">
        <f t="shared" ca="1" si="2104"/>
        <v>0.67939113053968669</v>
      </c>
      <c r="Z7107" s="74">
        <f t="shared" ca="1" si="2105"/>
        <v>1.9726762641666233</v>
      </c>
      <c r="AA7107" s="76">
        <f t="shared" ca="1" si="2106"/>
        <v>679.39113053968674</v>
      </c>
      <c r="AB7107" s="76">
        <f t="shared" ca="1" si="2107"/>
        <v>1972.6762641666232</v>
      </c>
    </row>
    <row r="7108" spans="1:28" x14ac:dyDescent="0.25">
      <c r="A7108" s="2">
        <f t="shared" si="2108"/>
        <v>14</v>
      </c>
      <c r="B7108" s="16">
        <f ca="1">VLOOKUP(A7108,PERIODS!$O$4:$P$33,2,FALSE)</f>
        <v>3.3000000000000002E-2</v>
      </c>
      <c r="C7108" s="15"/>
      <c r="D7108" s="18">
        <v>5000</v>
      </c>
      <c r="E7108" s="34">
        <f t="shared" ca="1" si="2109"/>
        <v>21107.862682022391</v>
      </c>
      <c r="F7108" s="34">
        <f t="shared" ca="1" si="2110"/>
        <v>3300</v>
      </c>
      <c r="G7108" s="69">
        <f t="shared" ca="1" si="2096"/>
        <v>0</v>
      </c>
      <c r="H7108" s="34">
        <f t="shared" ca="1" si="2097"/>
        <v>1501.3181405371954</v>
      </c>
      <c r="I7108" s="34">
        <f t="shared" ca="1" si="2098"/>
        <v>4801.3181405371952</v>
      </c>
      <c r="J7108" s="18">
        <f ca="1">SUM(INDIRECT(ADDRESS(ROW(F7108),COLUMN(F7108),4)):INDIRECT(ADDRESS(ROW(F7108)+N$5-1,COLUMN(F7108),4)))</f>
        <v>23900</v>
      </c>
      <c r="K7108" s="18">
        <f t="shared" ca="1" si="2099"/>
        <v>16350</v>
      </c>
      <c r="L7108" s="18">
        <f t="shared" ca="1" si="2111"/>
        <v>16350</v>
      </c>
      <c r="M7108" s="18">
        <f t="shared" ca="1" si="2095"/>
        <v>0</v>
      </c>
      <c r="N7108" s="34">
        <f t="shared" ca="1" si="2100"/>
        <v>16306.544541485197</v>
      </c>
      <c r="P7108" s="18">
        <f t="shared" ca="1" si="2112"/>
        <v>1501.3181405371954</v>
      </c>
      <c r="Q7108" s="47">
        <f ca="1">SUM(L$15:L7108)-SUM(M$15:M7108)</f>
        <v>16350</v>
      </c>
      <c r="R7108" s="47" t="str">
        <f t="shared" ca="1" si="2113"/>
        <v>M7111</v>
      </c>
      <c r="S7108" s="40">
        <f t="shared" ca="1" si="2101"/>
        <v>0</v>
      </c>
      <c r="T7108" s="46">
        <f t="shared" ca="1" si="2102"/>
        <v>4</v>
      </c>
      <c r="X7108" s="74">
        <f t="shared" ca="1" si="2103"/>
        <v>1.5013181405371954</v>
      </c>
      <c r="Y7108" s="75">
        <f t="shared" ca="1" si="2104"/>
        <v>1.5013181405371954</v>
      </c>
      <c r="Z7108" s="74">
        <f t="shared" ca="1" si="2105"/>
        <v>4.4876004615430549</v>
      </c>
      <c r="AA7108" s="76">
        <f t="shared" ca="1" si="2106"/>
        <v>1501.3181405371954</v>
      </c>
      <c r="AB7108" s="76">
        <f t="shared" ca="1" si="2107"/>
        <v>4487.6004615430547</v>
      </c>
    </row>
    <row r="7109" spans="1:28" x14ac:dyDescent="0.25">
      <c r="A7109" s="2">
        <f t="shared" si="2108"/>
        <v>15</v>
      </c>
      <c r="B7109" s="16">
        <f ca="1">VLOOKUP(A7109,PERIODS!$O$4:$P$33,2,FALSE)</f>
        <v>3.3000000000000002E-2</v>
      </c>
      <c r="C7109" s="15"/>
      <c r="D7109" s="18">
        <v>5000</v>
      </c>
      <c r="E7109" s="34">
        <f t="shared" ca="1" si="2109"/>
        <v>16306.544541485197</v>
      </c>
      <c r="F7109" s="34">
        <f t="shared" ca="1" si="2110"/>
        <v>3300</v>
      </c>
      <c r="G7109" s="69">
        <f t="shared" ca="1" si="2096"/>
        <v>0</v>
      </c>
      <c r="H7109" s="34">
        <f t="shared" ca="1" si="2097"/>
        <v>-984.50050368983034</v>
      </c>
      <c r="I7109" s="34">
        <f t="shared" ca="1" si="2098"/>
        <v>2315.4994963101699</v>
      </c>
      <c r="J7109" s="18">
        <f ca="1">SUM(INDIRECT(ADDRESS(ROW(F7109),COLUMN(F7109),4)):INDIRECT(ADDRESS(ROW(F7109)+N$5-1,COLUMN(F7109),4)))</f>
        <v>24100</v>
      </c>
      <c r="K7109" s="18">
        <f t="shared" ca="1" si="2099"/>
        <v>16350</v>
      </c>
      <c r="L7109" s="18">
        <f t="shared" ca="1" si="2111"/>
        <v>0</v>
      </c>
      <c r="M7109" s="18">
        <f t="shared" ca="1" si="2095"/>
        <v>0</v>
      </c>
      <c r="N7109" s="34">
        <f t="shared" ca="1" si="2100"/>
        <v>13991.045045175026</v>
      </c>
      <c r="P7109" s="18">
        <f t="shared" ca="1" si="2112"/>
        <v>984.50050368983034</v>
      </c>
      <c r="Q7109" s="47">
        <f ca="1">SUM(L$15:L7109)-SUM(M$15:M7109)</f>
        <v>16350</v>
      </c>
      <c r="R7109" s="47" t="str">
        <f t="shared" ca="1" si="2113"/>
        <v>M7112</v>
      </c>
      <c r="S7109" s="40">
        <f t="shared" ca="1" si="2101"/>
        <v>0</v>
      </c>
      <c r="T7109" s="46">
        <f t="shared" ca="1" si="2102"/>
        <v>96</v>
      </c>
      <c r="X7109" s="74">
        <f t="shared" ca="1" si="2103"/>
        <v>-0.98450050368983033</v>
      </c>
      <c r="Y7109" s="75">
        <f t="shared" ca="1" si="2104"/>
        <v>-0.98450050368983033</v>
      </c>
      <c r="Z7109" s="74">
        <f t="shared" ca="1" si="2105"/>
        <v>0.37362580504624782</v>
      </c>
      <c r="AA7109" s="76">
        <f t="shared" ca="1" si="2106"/>
        <v>-984.50050368983034</v>
      </c>
      <c r="AB7109" s="76">
        <f t="shared" ca="1" si="2107"/>
        <v>373.62580504624782</v>
      </c>
    </row>
    <row r="7110" spans="1:28" x14ac:dyDescent="0.25">
      <c r="A7110" s="2">
        <f t="shared" si="2108"/>
        <v>16</v>
      </c>
      <c r="B7110" s="16">
        <f ca="1">VLOOKUP(A7110,PERIODS!$O$4:$P$33,2,FALSE)</f>
        <v>3.3000000000000002E-2</v>
      </c>
      <c r="C7110" s="15"/>
      <c r="D7110" s="18">
        <v>5000</v>
      </c>
      <c r="E7110" s="34">
        <f t="shared" ca="1" si="2109"/>
        <v>13991.045045175026</v>
      </c>
      <c r="F7110" s="34">
        <f t="shared" ca="1" si="2110"/>
        <v>3300</v>
      </c>
      <c r="G7110" s="69">
        <f t="shared" ca="1" si="2096"/>
        <v>0</v>
      </c>
      <c r="H7110" s="34">
        <f t="shared" ca="1" si="2097"/>
        <v>-180.36558663382499</v>
      </c>
      <c r="I7110" s="34">
        <f t="shared" ca="1" si="2098"/>
        <v>3119.6344133661751</v>
      </c>
      <c r="J7110" s="18">
        <f ca="1">SUM(INDIRECT(ADDRESS(ROW(F7110),COLUMN(F7110),4)):INDIRECT(ADDRESS(ROW(F7110)+N$5-1,COLUMN(F7110),4)))</f>
        <v>24300</v>
      </c>
      <c r="K7110" s="18">
        <f t="shared" ca="1" si="2099"/>
        <v>16350</v>
      </c>
      <c r="L7110" s="18">
        <f t="shared" ca="1" si="2111"/>
        <v>0</v>
      </c>
      <c r="M7110" s="18">
        <f t="shared" ca="1" si="2095"/>
        <v>0</v>
      </c>
      <c r="N7110" s="34">
        <f t="shared" ca="1" si="2100"/>
        <v>10871.410631808851</v>
      </c>
      <c r="P7110" s="18">
        <f t="shared" ca="1" si="2112"/>
        <v>180.36558663382499</v>
      </c>
      <c r="Q7110" s="47">
        <f ca="1">SUM(L$15:L7110)-SUM(M$15:M7110)</f>
        <v>16350</v>
      </c>
      <c r="R7110" s="47" t="str">
        <f t="shared" ca="1" si="2113"/>
        <v>M7113</v>
      </c>
      <c r="S7110" s="40">
        <f t="shared" ca="1" si="2101"/>
        <v>0</v>
      </c>
      <c r="T7110" s="46">
        <f t="shared" ca="1" si="2102"/>
        <v>28</v>
      </c>
      <c r="X7110" s="74">
        <f t="shared" ca="1" si="2103"/>
        <v>-0.18036558663382499</v>
      </c>
      <c r="Y7110" s="75">
        <f t="shared" ca="1" si="2104"/>
        <v>-0.18036558663382499</v>
      </c>
      <c r="Z7110" s="74">
        <f t="shared" ca="1" si="2105"/>
        <v>0.83496490359797626</v>
      </c>
      <c r="AA7110" s="76">
        <f t="shared" ca="1" si="2106"/>
        <v>-180.36558663382499</v>
      </c>
      <c r="AB7110" s="76">
        <f t="shared" ca="1" si="2107"/>
        <v>834.96490359797622</v>
      </c>
    </row>
    <row r="7111" spans="1:28" x14ac:dyDescent="0.25">
      <c r="A7111" s="2">
        <f t="shared" si="2108"/>
        <v>17</v>
      </c>
      <c r="B7111" s="16">
        <f ca="1">VLOOKUP(A7111,PERIODS!$O$4:$P$33,2,FALSE)</f>
        <v>3.5000000000000003E-2</v>
      </c>
      <c r="C7111" s="15"/>
      <c r="D7111" s="18">
        <v>5000</v>
      </c>
      <c r="E7111" s="34">
        <f t="shared" ca="1" si="2109"/>
        <v>10871.410631808851</v>
      </c>
      <c r="F7111" s="34">
        <f t="shared" ca="1" si="2110"/>
        <v>3500.0000000000005</v>
      </c>
      <c r="G7111" s="69">
        <f t="shared" ca="1" si="2096"/>
        <v>0</v>
      </c>
      <c r="H7111" s="34">
        <f t="shared" ca="1" si="2097"/>
        <v>1507.747966166633</v>
      </c>
      <c r="I7111" s="34">
        <f t="shared" ca="1" si="2098"/>
        <v>5007.747966166633</v>
      </c>
      <c r="J7111" s="18">
        <f ca="1">SUM(INDIRECT(ADDRESS(ROW(F7111),COLUMN(F7111),4)):INDIRECT(ADDRESS(ROW(F7111)+N$5-1,COLUMN(F7111),4)))</f>
        <v>24500.000000000004</v>
      </c>
      <c r="K7111" s="18">
        <f t="shared" ca="1" si="2099"/>
        <v>0</v>
      </c>
      <c r="L7111" s="18">
        <f t="shared" ca="1" si="2111"/>
        <v>0</v>
      </c>
      <c r="M7111" s="18">
        <f t="shared" ca="1" si="2095"/>
        <v>16350</v>
      </c>
      <c r="N7111" s="34">
        <f t="shared" ca="1" si="2100"/>
        <v>22213.662665642216</v>
      </c>
      <c r="P7111" s="18">
        <f t="shared" ca="1" si="2112"/>
        <v>1507.747966166633</v>
      </c>
      <c r="Q7111" s="47">
        <f ca="1">SUM(L$15:L7111)-SUM(M$15:M7111)</f>
        <v>0</v>
      </c>
      <c r="R7111" s="47" t="str">
        <f t="shared" ca="1" si="2113"/>
        <v>M7114</v>
      </c>
      <c r="S7111" s="40">
        <f t="shared" ca="1" si="2101"/>
        <v>0</v>
      </c>
      <c r="T7111" s="46">
        <f t="shared" ca="1" si="2102"/>
        <v>83</v>
      </c>
      <c r="X7111" s="74">
        <f t="shared" ca="1" si="2103"/>
        <v>1.5077479661666329</v>
      </c>
      <c r="Y7111" s="75">
        <f t="shared" ca="1" si="2104"/>
        <v>1.5077479661666329</v>
      </c>
      <c r="Z7111" s="74">
        <f t="shared" ca="1" si="2105"/>
        <v>4.5165479138102915</v>
      </c>
      <c r="AA7111" s="76">
        <f t="shared" ca="1" si="2106"/>
        <v>1507.747966166633</v>
      </c>
      <c r="AB7111" s="76">
        <f t="shared" ca="1" si="2107"/>
        <v>4516.5479138102919</v>
      </c>
    </row>
    <row r="7112" spans="1:28" x14ac:dyDescent="0.25">
      <c r="A7112" s="2">
        <f t="shared" si="2108"/>
        <v>18</v>
      </c>
      <c r="B7112" s="16">
        <f ca="1">VLOOKUP(A7112,PERIODS!$O$4:$P$33,2,FALSE)</f>
        <v>3.5000000000000003E-2</v>
      </c>
      <c r="C7112" s="15"/>
      <c r="D7112" s="18">
        <v>5000</v>
      </c>
      <c r="E7112" s="34">
        <f t="shared" ca="1" si="2109"/>
        <v>22213.662665642216</v>
      </c>
      <c r="F7112" s="34">
        <f t="shared" ca="1" si="2110"/>
        <v>3500.0000000000005</v>
      </c>
      <c r="G7112" s="69">
        <f t="shared" ca="1" si="2096"/>
        <v>0</v>
      </c>
      <c r="H7112" s="34">
        <f t="shared" ca="1" si="2097"/>
        <v>-121.81248708393369</v>
      </c>
      <c r="I7112" s="34">
        <f t="shared" ca="1" si="2098"/>
        <v>3378.1875129160667</v>
      </c>
      <c r="J7112" s="18">
        <f ca="1">SUM(INDIRECT(ADDRESS(ROW(F7112),COLUMN(F7112),4)):INDIRECT(ADDRESS(ROW(F7112)+N$5-1,COLUMN(F7112),4)))</f>
        <v>24500.000000000004</v>
      </c>
      <c r="K7112" s="18">
        <f t="shared" ca="1" si="2099"/>
        <v>16350</v>
      </c>
      <c r="L7112" s="18">
        <f t="shared" ca="1" si="2111"/>
        <v>16350</v>
      </c>
      <c r="M7112" s="18">
        <f t="shared" ca="1" si="2095"/>
        <v>0</v>
      </c>
      <c r="N7112" s="34">
        <f t="shared" ca="1" si="2100"/>
        <v>18835.475152726151</v>
      </c>
      <c r="P7112" s="18">
        <f t="shared" ca="1" si="2112"/>
        <v>121.81248708393369</v>
      </c>
      <c r="Q7112" s="47">
        <f ca="1">SUM(L$15:L7112)-SUM(M$15:M7112)</f>
        <v>16350</v>
      </c>
      <c r="R7112" s="47" t="str">
        <f t="shared" ca="1" si="2113"/>
        <v>M7115</v>
      </c>
      <c r="S7112" s="40">
        <f t="shared" ca="1" si="2101"/>
        <v>0</v>
      </c>
      <c r="T7112" s="46">
        <f t="shared" ca="1" si="2102"/>
        <v>47</v>
      </c>
      <c r="X7112" s="74">
        <f t="shared" ca="1" si="2103"/>
        <v>-0.12181248708393369</v>
      </c>
      <c r="Y7112" s="75">
        <f t="shared" ca="1" si="2104"/>
        <v>-0.12181248708393369</v>
      </c>
      <c r="Z7112" s="74">
        <f t="shared" ca="1" si="2105"/>
        <v>0.88531436081672144</v>
      </c>
      <c r="AA7112" s="76">
        <f t="shared" ca="1" si="2106"/>
        <v>-121.81248708393369</v>
      </c>
      <c r="AB7112" s="76">
        <f t="shared" ca="1" si="2107"/>
        <v>885.31436081672143</v>
      </c>
    </row>
    <row r="7113" spans="1:28" x14ac:dyDescent="0.25">
      <c r="A7113" s="2">
        <f t="shared" si="2108"/>
        <v>19</v>
      </c>
      <c r="B7113" s="16">
        <f ca="1">VLOOKUP(A7113,PERIODS!$O$4:$P$33,2,FALSE)</f>
        <v>3.5000000000000003E-2</v>
      </c>
      <c r="C7113" s="15"/>
      <c r="D7113" s="18">
        <v>5000</v>
      </c>
      <c r="E7113" s="34">
        <f t="shared" ca="1" si="2109"/>
        <v>18835.475152726151</v>
      </c>
      <c r="F7113" s="34">
        <f t="shared" ca="1" si="2110"/>
        <v>3500.0000000000005</v>
      </c>
      <c r="G7113" s="69">
        <f t="shared" ca="1" si="2096"/>
        <v>0</v>
      </c>
      <c r="H7113" s="34">
        <f t="shared" ca="1" si="2097"/>
        <v>300.39559531695534</v>
      </c>
      <c r="I7113" s="34">
        <f t="shared" ca="1" si="2098"/>
        <v>3800.3955953169557</v>
      </c>
      <c r="J7113" s="18">
        <f ca="1">SUM(INDIRECT(ADDRESS(ROW(F7113),COLUMN(F7113),4)):INDIRECT(ADDRESS(ROW(F7113)+N$5-1,COLUMN(F7113),4)))</f>
        <v>24500.000000000004</v>
      </c>
      <c r="K7113" s="18">
        <f t="shared" ca="1" si="2099"/>
        <v>16350</v>
      </c>
      <c r="L7113" s="18">
        <f t="shared" ca="1" si="2111"/>
        <v>0</v>
      </c>
      <c r="M7113" s="18">
        <f t="shared" ca="1" si="2095"/>
        <v>0</v>
      </c>
      <c r="N7113" s="34">
        <f t="shared" ca="1" si="2100"/>
        <v>15035.079557409195</v>
      </c>
      <c r="P7113" s="18">
        <f t="shared" ca="1" si="2112"/>
        <v>300.39559531695534</v>
      </c>
      <c r="Q7113" s="47">
        <f ca="1">SUM(L$15:L7113)-SUM(M$15:M7113)</f>
        <v>16350</v>
      </c>
      <c r="R7113" s="47" t="str">
        <f t="shared" ca="1" si="2113"/>
        <v>M7116</v>
      </c>
      <c r="S7113" s="40">
        <f t="shared" ca="1" si="2101"/>
        <v>0</v>
      </c>
      <c r="T7113" s="46">
        <f t="shared" ca="1" si="2102"/>
        <v>89</v>
      </c>
      <c r="X7113" s="74">
        <f t="shared" ca="1" si="2103"/>
        <v>0.30039559531695531</v>
      </c>
      <c r="Y7113" s="75">
        <f t="shared" ca="1" si="2104"/>
        <v>0.30039559531695531</v>
      </c>
      <c r="Z7113" s="74">
        <f t="shared" ca="1" si="2105"/>
        <v>1.3503929110362796</v>
      </c>
      <c r="AA7113" s="76">
        <f t="shared" ca="1" si="2106"/>
        <v>300.39559531695534</v>
      </c>
      <c r="AB7113" s="76">
        <f t="shared" ca="1" si="2107"/>
        <v>1350.3929110362797</v>
      </c>
    </row>
    <row r="7114" spans="1:28" x14ac:dyDescent="0.25">
      <c r="A7114" s="2">
        <f t="shared" si="2108"/>
        <v>20</v>
      </c>
      <c r="B7114" s="16">
        <f ca="1">VLOOKUP(A7114,PERIODS!$O$4:$P$33,2,FALSE)</f>
        <v>3.5000000000000003E-2</v>
      </c>
      <c r="C7114" s="15"/>
      <c r="D7114" s="18">
        <v>5000</v>
      </c>
      <c r="E7114" s="34">
        <f t="shared" ca="1" si="2109"/>
        <v>15035.079557409195</v>
      </c>
      <c r="F7114" s="34">
        <f t="shared" ca="1" si="2110"/>
        <v>3500.0000000000005</v>
      </c>
      <c r="G7114" s="69">
        <f t="shared" ca="1" si="2096"/>
        <v>0</v>
      </c>
      <c r="H7114" s="34">
        <f t="shared" ca="1" si="2097"/>
        <v>-575.50816196559083</v>
      </c>
      <c r="I7114" s="34">
        <f t="shared" ca="1" si="2098"/>
        <v>2924.4918380344097</v>
      </c>
      <c r="J7114" s="18">
        <f ca="1">SUM(INDIRECT(ADDRESS(ROW(F7114),COLUMN(F7114),4)):INDIRECT(ADDRESS(ROW(F7114)+N$5-1,COLUMN(F7114),4)))</f>
        <v>24500.000000000004</v>
      </c>
      <c r="K7114" s="18">
        <f t="shared" ca="1" si="2099"/>
        <v>16350</v>
      </c>
      <c r="L7114" s="18">
        <f t="shared" ca="1" si="2111"/>
        <v>0</v>
      </c>
      <c r="M7114" s="18">
        <f t="shared" ca="1" si="2095"/>
        <v>0</v>
      </c>
      <c r="N7114" s="34">
        <f t="shared" ca="1" si="2100"/>
        <v>12110.587719374786</v>
      </c>
      <c r="P7114" s="18">
        <f t="shared" ca="1" si="2112"/>
        <v>575.50816196559083</v>
      </c>
      <c r="Q7114" s="47">
        <f ca="1">SUM(L$15:L7114)-SUM(M$15:M7114)</f>
        <v>16350</v>
      </c>
      <c r="R7114" s="47" t="str">
        <f t="shared" ca="1" si="2113"/>
        <v>M7117</v>
      </c>
      <c r="S7114" s="40">
        <f t="shared" ca="1" si="2101"/>
        <v>0</v>
      </c>
      <c r="T7114" s="46">
        <f t="shared" ca="1" si="2102"/>
        <v>100</v>
      </c>
      <c r="X7114" s="74">
        <f t="shared" ca="1" si="2103"/>
        <v>-0.57550816196559085</v>
      </c>
      <c r="Y7114" s="75">
        <f t="shared" ca="1" si="2104"/>
        <v>-0.57550816196559085</v>
      </c>
      <c r="Z7114" s="74">
        <f t="shared" ca="1" si="2105"/>
        <v>0.56241899623571079</v>
      </c>
      <c r="AA7114" s="76">
        <f t="shared" ca="1" si="2106"/>
        <v>-575.50816196559083</v>
      </c>
      <c r="AB7114" s="76">
        <f t="shared" ca="1" si="2107"/>
        <v>562.41899623571078</v>
      </c>
    </row>
    <row r="7115" spans="1:28" x14ac:dyDescent="0.25">
      <c r="A7115" s="2">
        <f t="shared" si="2108"/>
        <v>21</v>
      </c>
      <c r="B7115" s="16">
        <f ca="1">VLOOKUP(A7115,PERIODS!$O$4:$P$33,2,FALSE)</f>
        <v>3.5000000000000003E-2</v>
      </c>
      <c r="C7115" s="15"/>
      <c r="D7115" s="18">
        <v>5000</v>
      </c>
      <c r="E7115" s="34">
        <f t="shared" ca="1" si="2109"/>
        <v>12110.587719374786</v>
      </c>
      <c r="F7115" s="34">
        <f t="shared" ca="1" si="2110"/>
        <v>3500.0000000000005</v>
      </c>
      <c r="G7115" s="69">
        <f t="shared" ca="1" si="2096"/>
        <v>0</v>
      </c>
      <c r="H7115" s="34">
        <f t="shared" ca="1" si="2097"/>
        <v>-295.1258478383499</v>
      </c>
      <c r="I7115" s="34">
        <f t="shared" ca="1" si="2098"/>
        <v>3204.8741521616507</v>
      </c>
      <c r="J7115" s="18">
        <f ca="1">SUM(INDIRECT(ADDRESS(ROW(F7115),COLUMN(F7115),4)):INDIRECT(ADDRESS(ROW(F7115)+N$5-1,COLUMN(F7115),4)))</f>
        <v>24500.000000000004</v>
      </c>
      <c r="K7115" s="18">
        <f t="shared" ca="1" si="2099"/>
        <v>0</v>
      </c>
      <c r="L7115" s="18">
        <f t="shared" ca="1" si="2111"/>
        <v>0</v>
      </c>
      <c r="M7115" s="18">
        <f t="shared" ca="1" si="2095"/>
        <v>16350</v>
      </c>
      <c r="N7115" s="34">
        <f t="shared" ca="1" si="2100"/>
        <v>25255.713567213134</v>
      </c>
      <c r="P7115" s="18">
        <f t="shared" ca="1" si="2112"/>
        <v>295.1258478383499</v>
      </c>
      <c r="Q7115" s="47">
        <f ca="1">SUM(L$15:L7115)-SUM(M$15:M7115)</f>
        <v>0</v>
      </c>
      <c r="R7115" s="47" t="str">
        <f t="shared" ca="1" si="2113"/>
        <v>M7118</v>
      </c>
      <c r="S7115" s="40">
        <f t="shared" ca="1" si="2101"/>
        <v>0</v>
      </c>
      <c r="T7115" s="46">
        <f t="shared" ca="1" si="2102"/>
        <v>7</v>
      </c>
      <c r="X7115" s="74">
        <f t="shared" ca="1" si="2103"/>
        <v>-0.29512584783834989</v>
      </c>
      <c r="Y7115" s="75">
        <f t="shared" ca="1" si="2104"/>
        <v>-0.29512584783834989</v>
      </c>
      <c r="Z7115" s="74">
        <f t="shared" ca="1" si="2105"/>
        <v>0.74443789567062213</v>
      </c>
      <c r="AA7115" s="76">
        <f t="shared" ca="1" si="2106"/>
        <v>-295.1258478383499</v>
      </c>
      <c r="AB7115" s="76">
        <f t="shared" ca="1" si="2107"/>
        <v>744.43789567062208</v>
      </c>
    </row>
    <row r="7116" spans="1:28" x14ac:dyDescent="0.25">
      <c r="A7116" s="2">
        <f t="shared" si="2108"/>
        <v>22</v>
      </c>
      <c r="B7116" s="16">
        <f ca="1">VLOOKUP(A7116,PERIODS!$O$4:$P$33,2,FALSE)</f>
        <v>3.5000000000000003E-2</v>
      </c>
      <c r="C7116" s="15"/>
      <c r="D7116" s="18">
        <v>5000</v>
      </c>
      <c r="E7116" s="34">
        <f t="shared" ca="1" si="2109"/>
        <v>25255.713567213134</v>
      </c>
      <c r="F7116" s="34">
        <f t="shared" ca="1" si="2110"/>
        <v>3500.0000000000005</v>
      </c>
      <c r="G7116" s="69">
        <f t="shared" ca="1" si="2096"/>
        <v>0</v>
      </c>
      <c r="H7116" s="34">
        <f t="shared" ca="1" si="2097"/>
        <v>-1274.4120055580979</v>
      </c>
      <c r="I7116" s="34">
        <f t="shared" ca="1" si="2098"/>
        <v>2225.5879944419025</v>
      </c>
      <c r="J7116" s="18">
        <f ca="1">SUM(INDIRECT(ADDRESS(ROW(F7116),COLUMN(F7116),4)):INDIRECT(ADDRESS(ROW(F7116)+N$5-1,COLUMN(F7116),4)))</f>
        <v>25000.000000000004</v>
      </c>
      <c r="K7116" s="18">
        <f t="shared" ca="1" si="2099"/>
        <v>0</v>
      </c>
      <c r="L7116" s="18">
        <f t="shared" ca="1" si="2111"/>
        <v>0</v>
      </c>
      <c r="M7116" s="18">
        <f t="shared" ca="1" si="2095"/>
        <v>0</v>
      </c>
      <c r="N7116" s="34">
        <f t="shared" ca="1" si="2100"/>
        <v>23030.125572771231</v>
      </c>
      <c r="P7116" s="18">
        <f t="shared" ca="1" si="2112"/>
        <v>1274.4120055580979</v>
      </c>
      <c r="Q7116" s="47">
        <f ca="1">SUM(L$15:L7116)-SUM(M$15:M7116)</f>
        <v>0</v>
      </c>
      <c r="R7116" s="47" t="str">
        <f t="shared" ca="1" si="2113"/>
        <v>M7119</v>
      </c>
      <c r="S7116" s="40">
        <f t="shared" ca="1" si="2101"/>
        <v>0</v>
      </c>
      <c r="T7116" s="46">
        <f t="shared" ca="1" si="2102"/>
        <v>46</v>
      </c>
      <c r="X7116" s="74">
        <f t="shared" ca="1" si="2103"/>
        <v>-1.2744120055580979</v>
      </c>
      <c r="Y7116" s="75">
        <f t="shared" ca="1" si="2104"/>
        <v>-1.2744120055580979</v>
      </c>
      <c r="Z7116" s="74">
        <f t="shared" ca="1" si="2105"/>
        <v>0.279595320391963</v>
      </c>
      <c r="AA7116" s="76">
        <f t="shared" ca="1" si="2106"/>
        <v>-1274.4120055580979</v>
      </c>
      <c r="AB7116" s="76">
        <f t="shared" ca="1" si="2107"/>
        <v>279.59532039196301</v>
      </c>
    </row>
    <row r="7117" spans="1:28" x14ac:dyDescent="0.25">
      <c r="A7117" s="2">
        <f t="shared" si="2108"/>
        <v>23</v>
      </c>
      <c r="B7117" s="16">
        <f ca="1">VLOOKUP(A7117,PERIODS!$O$4:$P$33,2,FALSE)</f>
        <v>3.5000000000000003E-2</v>
      </c>
      <c r="C7117" s="15"/>
      <c r="D7117" s="18">
        <v>5000</v>
      </c>
      <c r="E7117" s="34">
        <f t="shared" ca="1" si="2109"/>
        <v>23030.125572771231</v>
      </c>
      <c r="F7117" s="34">
        <f t="shared" ca="1" si="2110"/>
        <v>3500.0000000000005</v>
      </c>
      <c r="G7117" s="69">
        <f t="shared" ca="1" si="2096"/>
        <v>0</v>
      </c>
      <c r="H7117" s="34">
        <f t="shared" ca="1" si="2097"/>
        <v>-900.65291641658257</v>
      </c>
      <c r="I7117" s="34">
        <f t="shared" ca="1" si="2098"/>
        <v>2599.3470835834178</v>
      </c>
      <c r="J7117" s="18">
        <f ca="1">SUM(INDIRECT(ADDRESS(ROW(F7117),COLUMN(F7117),4)):INDIRECT(ADDRESS(ROW(F7117)+N$5-1,COLUMN(F7117),4)))</f>
        <v>25500.000000000004</v>
      </c>
      <c r="K7117" s="18">
        <f t="shared" ca="1" si="2099"/>
        <v>16350</v>
      </c>
      <c r="L7117" s="18">
        <f t="shared" ca="1" si="2111"/>
        <v>16350</v>
      </c>
      <c r="M7117" s="18">
        <f t="shared" ca="1" si="2095"/>
        <v>0</v>
      </c>
      <c r="N7117" s="34">
        <f t="shared" ca="1" si="2100"/>
        <v>20430.778489187811</v>
      </c>
      <c r="P7117" s="18">
        <f t="shared" ca="1" si="2112"/>
        <v>900.65291641658257</v>
      </c>
      <c r="Q7117" s="47">
        <f ca="1">SUM(L$15:L7117)-SUM(M$15:M7117)</f>
        <v>16350</v>
      </c>
      <c r="R7117" s="47" t="str">
        <f t="shared" ca="1" si="2113"/>
        <v>M7120</v>
      </c>
      <c r="S7117" s="40">
        <f t="shared" ca="1" si="2101"/>
        <v>0</v>
      </c>
      <c r="T7117" s="46">
        <f t="shared" ca="1" si="2102"/>
        <v>53</v>
      </c>
      <c r="X7117" s="74">
        <f t="shared" ca="1" si="2103"/>
        <v>-0.90065291641658252</v>
      </c>
      <c r="Y7117" s="75">
        <f t="shared" ca="1" si="2104"/>
        <v>-0.90065291641658252</v>
      </c>
      <c r="Z7117" s="74">
        <f t="shared" ca="1" si="2105"/>
        <v>0.4063042903767044</v>
      </c>
      <c r="AA7117" s="76">
        <f t="shared" ca="1" si="2106"/>
        <v>-900.65291641658257</v>
      </c>
      <c r="AB7117" s="76">
        <f t="shared" ca="1" si="2107"/>
        <v>406.30429037670439</v>
      </c>
    </row>
    <row r="7118" spans="1:28" x14ac:dyDescent="0.25">
      <c r="A7118" s="2">
        <f t="shared" si="2108"/>
        <v>24</v>
      </c>
      <c r="B7118" s="16">
        <f ca="1">VLOOKUP(A7118,PERIODS!$O$4:$P$33,2,FALSE)</f>
        <v>3.5000000000000003E-2</v>
      </c>
      <c r="C7118" s="15"/>
      <c r="D7118" s="18">
        <v>5000</v>
      </c>
      <c r="E7118" s="34">
        <f t="shared" ca="1" si="2109"/>
        <v>20430.778489187811</v>
      </c>
      <c r="F7118" s="34">
        <f t="shared" ca="1" si="2110"/>
        <v>3500.0000000000005</v>
      </c>
      <c r="G7118" s="69">
        <f t="shared" ca="1" si="2096"/>
        <v>0</v>
      </c>
      <c r="H7118" s="34">
        <f t="shared" ca="1" si="2097"/>
        <v>-1440.9018956189173</v>
      </c>
      <c r="I7118" s="34">
        <f t="shared" ca="1" si="2098"/>
        <v>2059.0981043810834</v>
      </c>
      <c r="J7118" s="18">
        <f ca="1">SUM(INDIRECT(ADDRESS(ROW(F7118),COLUMN(F7118),4)):INDIRECT(ADDRESS(ROW(F7118)+N$5-1,COLUMN(F7118),4)))</f>
        <v>26000</v>
      </c>
      <c r="K7118" s="18">
        <f t="shared" ca="1" si="2099"/>
        <v>16350</v>
      </c>
      <c r="L7118" s="18">
        <f t="shared" ca="1" si="2111"/>
        <v>0</v>
      </c>
      <c r="M7118" s="18">
        <f t="shared" ca="1" si="2095"/>
        <v>0</v>
      </c>
      <c r="N7118" s="34">
        <f t="shared" ca="1" si="2100"/>
        <v>18371.680384806728</v>
      </c>
      <c r="P7118" s="18">
        <f t="shared" ca="1" si="2112"/>
        <v>1440.9018956189173</v>
      </c>
      <c r="Q7118" s="47">
        <f ca="1">SUM(L$15:L7118)-SUM(M$15:M7118)</f>
        <v>16350</v>
      </c>
      <c r="R7118" s="47" t="str">
        <f t="shared" ca="1" si="2113"/>
        <v>M7121</v>
      </c>
      <c r="S7118" s="40">
        <f t="shared" ca="1" si="2101"/>
        <v>0</v>
      </c>
      <c r="T7118" s="46">
        <f t="shared" ca="1" si="2102"/>
        <v>85</v>
      </c>
      <c r="X7118" s="74">
        <f t="shared" ca="1" si="2103"/>
        <v>-1.4409018956189172</v>
      </c>
      <c r="Y7118" s="75">
        <f t="shared" ca="1" si="2104"/>
        <v>-1.4409018956189172</v>
      </c>
      <c r="Z7118" s="74">
        <f t="shared" ca="1" si="2105"/>
        <v>0.23671417090598421</v>
      </c>
      <c r="AA7118" s="76">
        <f t="shared" ca="1" si="2106"/>
        <v>-1440.9018956189173</v>
      </c>
      <c r="AB7118" s="76">
        <f t="shared" ca="1" si="2107"/>
        <v>236.71417090598422</v>
      </c>
    </row>
    <row r="7119" spans="1:28" x14ac:dyDescent="0.25">
      <c r="A7119" s="2">
        <f t="shared" si="2108"/>
        <v>25</v>
      </c>
      <c r="B7119" s="16">
        <f ca="1">VLOOKUP(A7119,PERIODS!$O$4:$P$33,2,FALSE)</f>
        <v>3.5000000000000003E-2</v>
      </c>
      <c r="C7119" s="15"/>
      <c r="D7119" s="18">
        <v>5000</v>
      </c>
      <c r="E7119" s="34">
        <f t="shared" ca="1" si="2109"/>
        <v>18371.680384806728</v>
      </c>
      <c r="F7119" s="34">
        <f t="shared" ca="1" si="2110"/>
        <v>3500.0000000000005</v>
      </c>
      <c r="G7119" s="69">
        <f t="shared" ca="1" si="2096"/>
        <v>0</v>
      </c>
      <c r="H7119" s="34">
        <f t="shared" ca="1" si="2097"/>
        <v>-651.99166499322621</v>
      </c>
      <c r="I7119" s="34">
        <f t="shared" ca="1" si="2098"/>
        <v>2848.0083350067744</v>
      </c>
      <c r="J7119" s="18">
        <f ca="1">SUM(INDIRECT(ADDRESS(ROW(F7119),COLUMN(F7119),4)):INDIRECT(ADDRESS(ROW(F7119)+N$5-1,COLUMN(F7119),4)))</f>
        <v>24900</v>
      </c>
      <c r="K7119" s="18">
        <f t="shared" ca="1" si="2099"/>
        <v>16350</v>
      </c>
      <c r="L7119" s="18">
        <f t="shared" ca="1" si="2111"/>
        <v>0</v>
      </c>
      <c r="M7119" s="18">
        <f t="shared" ref="M7119:M7182" ca="1" si="2114">SUMIF($R$15:$R$8014,ADDRESS(ROW(M7119),COLUMN(M7119),4),$L$15:$L$8014)</f>
        <v>0</v>
      </c>
      <c r="N7119" s="34">
        <f t="shared" ca="1" si="2100"/>
        <v>15523.672049799954</v>
      </c>
      <c r="P7119" s="18">
        <f t="shared" ca="1" si="2112"/>
        <v>651.99166499322621</v>
      </c>
      <c r="Q7119" s="47">
        <f ca="1">SUM(L$15:L7119)-SUM(M$15:M7119)</f>
        <v>16350</v>
      </c>
      <c r="R7119" s="47" t="str">
        <f t="shared" ca="1" si="2113"/>
        <v>M7122</v>
      </c>
      <c r="S7119" s="40">
        <f t="shared" ca="1" si="2101"/>
        <v>0</v>
      </c>
      <c r="T7119" s="46">
        <f t="shared" ca="1" si="2102"/>
        <v>0</v>
      </c>
      <c r="X7119" s="74">
        <f t="shared" ca="1" si="2103"/>
        <v>-0.65199166499322625</v>
      </c>
      <c r="Y7119" s="75">
        <f t="shared" ca="1" si="2104"/>
        <v>-0.65199166499322625</v>
      </c>
      <c r="Z7119" s="74">
        <f t="shared" ca="1" si="2105"/>
        <v>0.52100707118270417</v>
      </c>
      <c r="AA7119" s="76">
        <f t="shared" ca="1" si="2106"/>
        <v>-651.99166499322621</v>
      </c>
      <c r="AB7119" s="76">
        <f t="shared" ca="1" si="2107"/>
        <v>521.00707118270418</v>
      </c>
    </row>
    <row r="7120" spans="1:28" x14ac:dyDescent="0.25">
      <c r="A7120" s="2">
        <f t="shared" si="2108"/>
        <v>26</v>
      </c>
      <c r="B7120" s="16">
        <f ca="1">VLOOKUP(A7120,PERIODS!$O$4:$P$33,2,FALSE)</f>
        <v>3.5000000000000003E-2</v>
      </c>
      <c r="C7120" s="15"/>
      <c r="D7120" s="18">
        <v>5000</v>
      </c>
      <c r="E7120" s="34">
        <f t="shared" ca="1" si="2109"/>
        <v>15523.672049799954</v>
      </c>
      <c r="F7120" s="34">
        <f t="shared" ca="1" si="2110"/>
        <v>3500.0000000000005</v>
      </c>
      <c r="G7120" s="69">
        <f t="shared" ref="G7120:G7183" ca="1" si="2115">((2*RAND()*$F$5)-$F$5)*E7120</f>
        <v>0</v>
      </c>
      <c r="H7120" s="34">
        <f t="shared" ref="H7120:H7183" ca="1" si="2116">IF($S$3="NORM",AA7120,IF($S$3="LOGNORM",AB7120,0))</f>
        <v>-918.15864498661017</v>
      </c>
      <c r="I7120" s="34">
        <f t="shared" ref="I7120:I7183" ca="1" si="2117">IF(F7120+H7120&lt;0,0,F7120+H7120)</f>
        <v>2581.8413550133901</v>
      </c>
      <c r="J7120" s="18">
        <f ca="1">SUM(INDIRECT(ADDRESS(ROW(F7120),COLUMN(F7120),4)):INDIRECT(ADDRESS(ROW(F7120)+N$5-1,COLUMN(F7120),4)))</f>
        <v>23900</v>
      </c>
      <c r="K7120" s="18">
        <f t="shared" ref="K7120:K7183" ca="1" si="2118">Q7120</f>
        <v>0</v>
      </c>
      <c r="L7120" s="18">
        <f t="shared" ca="1" si="2111"/>
        <v>0</v>
      </c>
      <c r="M7120" s="18">
        <f t="shared" ca="1" si="2114"/>
        <v>16350</v>
      </c>
      <c r="N7120" s="34">
        <f t="shared" ref="N7120:N7183" ca="1" si="2119">E7120+G7120-I7120+M7120-S7120</f>
        <v>12941.830694786564</v>
      </c>
      <c r="P7120" s="18">
        <f t="shared" ca="1" si="2112"/>
        <v>918.15864498661017</v>
      </c>
      <c r="Q7120" s="47">
        <f ca="1">SUM(L$15:L7120)-SUM(M$15:M7120)</f>
        <v>0</v>
      </c>
      <c r="R7120" s="47" t="str">
        <f t="shared" ca="1" si="2113"/>
        <v>M7123</v>
      </c>
      <c r="S7120" s="40">
        <f t="shared" ref="S7120:S7183" ca="1" si="2120">IF(T7120&gt;N$6*100,M7120,0)</f>
        <v>16350</v>
      </c>
      <c r="T7120" s="46">
        <f t="shared" ref="T7120:T7183" ca="1" si="2121">RANDBETWEEN(0,100)</f>
        <v>98</v>
      </c>
      <c r="X7120" s="74">
        <f t="shared" ref="X7120:X7183" ca="1" si="2122">NORMINV(RAND(),0,1)</f>
        <v>-0.91815864498661015</v>
      </c>
      <c r="Y7120" s="75">
        <f t="shared" ref="Y7120:Y7183" ca="1" si="2123">IF(AND(X7120&gt;$F$6,$F$6&gt;0),$F$6,X7120)</f>
        <v>-0.91815864498661015</v>
      </c>
      <c r="Z7120" s="74">
        <f t="shared" ref="Z7120:Z7183" ca="1" si="2124">EXP(Y7120)</f>
        <v>0.39925353214061093</v>
      </c>
      <c r="AA7120" s="76">
        <f t="shared" ref="AA7120:AA7183" ca="1" si="2125">$F$3*Y7120</f>
        <v>-918.15864498661017</v>
      </c>
      <c r="AB7120" s="76">
        <f t="shared" ref="AB7120:AB7183" ca="1" si="2126">$F$3*Z7120</f>
        <v>399.25353214061096</v>
      </c>
    </row>
    <row r="7121" spans="1:28" x14ac:dyDescent="0.25">
      <c r="A7121" s="2">
        <f t="shared" ref="A7121:A7184" si="2127">IF(AND(A7120=12,OR(A$14="MS",A$14="M0")),1,IF(AND(A7120=4,OR(A$14="WS",A$14="W0")),1,IF(AND(A7120=30,OR(A$14="DS",A$14="D0")),1,A7120+1)))</f>
        <v>27</v>
      </c>
      <c r="B7121" s="16">
        <f ca="1">VLOOKUP(A7121,PERIODS!$O$4:$P$33,2,FALSE)</f>
        <v>3.5000000000000003E-2</v>
      </c>
      <c r="C7121" s="15"/>
      <c r="D7121" s="18">
        <v>5000</v>
      </c>
      <c r="E7121" s="34">
        <f t="shared" ca="1" si="2109"/>
        <v>12941.830694786564</v>
      </c>
      <c r="F7121" s="34">
        <f t="shared" ca="1" si="2110"/>
        <v>3500.0000000000005</v>
      </c>
      <c r="G7121" s="69">
        <f t="shared" ca="1" si="2115"/>
        <v>0</v>
      </c>
      <c r="H7121" s="34">
        <f t="shared" ca="1" si="2116"/>
        <v>-1348.4429393724517</v>
      </c>
      <c r="I7121" s="34">
        <f t="shared" ca="1" si="2117"/>
        <v>2151.5570606275487</v>
      </c>
      <c r="J7121" s="18">
        <f ca="1">SUM(INDIRECT(ADDRESS(ROW(F7121),COLUMN(F7121),4)):INDIRECT(ADDRESS(ROW(F7121)+N$5-1,COLUMN(F7121),4)))</f>
        <v>22900</v>
      </c>
      <c r="K7121" s="18">
        <f t="shared" ca="1" si="2118"/>
        <v>16350</v>
      </c>
      <c r="L7121" s="18">
        <f t="shared" ca="1" si="2111"/>
        <v>16350</v>
      </c>
      <c r="M7121" s="18">
        <f t="shared" ca="1" si="2114"/>
        <v>0</v>
      </c>
      <c r="N7121" s="34">
        <f t="shared" ca="1" si="2119"/>
        <v>10790.273634159015</v>
      </c>
      <c r="P7121" s="18">
        <f t="shared" ca="1" si="2112"/>
        <v>1348.4429393724517</v>
      </c>
      <c r="Q7121" s="47">
        <f ca="1">SUM(L$15:L7121)-SUM(M$15:M7121)</f>
        <v>16350</v>
      </c>
      <c r="R7121" s="47" t="str">
        <f t="shared" ca="1" si="2113"/>
        <v>M7124</v>
      </c>
      <c r="S7121" s="40">
        <f t="shared" ca="1" si="2120"/>
        <v>0</v>
      </c>
      <c r="T7121" s="46">
        <f t="shared" ca="1" si="2121"/>
        <v>98</v>
      </c>
      <c r="X7121" s="74">
        <f t="shared" ca="1" si="2122"/>
        <v>-1.3484429393724517</v>
      </c>
      <c r="Y7121" s="75">
        <f t="shared" ca="1" si="2123"/>
        <v>-1.3484429393724517</v>
      </c>
      <c r="Z7121" s="74">
        <f t="shared" ca="1" si="2124"/>
        <v>0.25964422786793057</v>
      </c>
      <c r="AA7121" s="76">
        <f t="shared" ca="1" si="2125"/>
        <v>-1348.4429393724517</v>
      </c>
      <c r="AB7121" s="76">
        <f t="shared" ca="1" si="2126"/>
        <v>259.64422786793057</v>
      </c>
    </row>
    <row r="7122" spans="1:28" x14ac:dyDescent="0.25">
      <c r="A7122" s="2">
        <f t="shared" si="2127"/>
        <v>28</v>
      </c>
      <c r="B7122" s="16">
        <f ca="1">VLOOKUP(A7122,PERIODS!$O$4:$P$33,2,FALSE)</f>
        <v>0.04</v>
      </c>
      <c r="C7122" s="15"/>
      <c r="D7122" s="18">
        <v>5000</v>
      </c>
      <c r="E7122" s="34">
        <f t="shared" ca="1" si="2109"/>
        <v>10790.273634159015</v>
      </c>
      <c r="F7122" s="34">
        <f t="shared" ca="1" si="2110"/>
        <v>4000</v>
      </c>
      <c r="G7122" s="69">
        <f t="shared" ca="1" si="2115"/>
        <v>0</v>
      </c>
      <c r="H7122" s="34">
        <f t="shared" ca="1" si="2116"/>
        <v>1959.9639845400536</v>
      </c>
      <c r="I7122" s="34">
        <f t="shared" ca="1" si="2117"/>
        <v>5959.9639845400534</v>
      </c>
      <c r="J7122" s="18">
        <f ca="1">SUM(INDIRECT(ADDRESS(ROW(F7122),COLUMN(F7122),4)):INDIRECT(ADDRESS(ROW(F7122)+N$5-1,COLUMN(F7122),4)))</f>
        <v>21900</v>
      </c>
      <c r="K7122" s="18">
        <f t="shared" ca="1" si="2118"/>
        <v>16350</v>
      </c>
      <c r="L7122" s="18">
        <f t="shared" ca="1" si="2111"/>
        <v>0</v>
      </c>
      <c r="M7122" s="18">
        <f t="shared" ca="1" si="2114"/>
        <v>0</v>
      </c>
      <c r="N7122" s="34">
        <f t="shared" ca="1" si="2119"/>
        <v>4830.3096496189619</v>
      </c>
      <c r="P7122" s="18">
        <f t="shared" ca="1" si="2112"/>
        <v>1959.9639845400536</v>
      </c>
      <c r="Q7122" s="47">
        <f ca="1">SUM(L$15:L7122)-SUM(M$15:M7122)</f>
        <v>16350</v>
      </c>
      <c r="R7122" s="47" t="str">
        <f t="shared" ca="1" si="2113"/>
        <v>M7125</v>
      </c>
      <c r="S7122" s="40">
        <f t="shared" ca="1" si="2120"/>
        <v>0</v>
      </c>
      <c r="T7122" s="46">
        <f t="shared" ca="1" si="2121"/>
        <v>98</v>
      </c>
      <c r="X7122" s="74">
        <f t="shared" ca="1" si="2122"/>
        <v>2.2010757948939967</v>
      </c>
      <c r="Y7122" s="75">
        <f t="shared" ca="1" si="2123"/>
        <v>1.9599639845400536</v>
      </c>
      <c r="Z7122" s="74">
        <f t="shared" ca="1" si="2124"/>
        <v>7.0990713842313315</v>
      </c>
      <c r="AA7122" s="76">
        <f t="shared" ca="1" si="2125"/>
        <v>1959.9639845400536</v>
      </c>
      <c r="AB7122" s="76">
        <f t="shared" ca="1" si="2126"/>
        <v>7099.0713842313316</v>
      </c>
    </row>
    <row r="7123" spans="1:28" x14ac:dyDescent="0.25">
      <c r="A7123" s="2">
        <f t="shared" si="2127"/>
        <v>29</v>
      </c>
      <c r="B7123" s="16">
        <f ca="1">VLOOKUP(A7123,PERIODS!$O$4:$P$33,2,FALSE)</f>
        <v>0.04</v>
      </c>
      <c r="C7123" s="15"/>
      <c r="D7123" s="18">
        <v>5000</v>
      </c>
      <c r="E7123" s="34">
        <f t="shared" ca="1" si="2109"/>
        <v>4830.3096496189619</v>
      </c>
      <c r="F7123" s="34">
        <f t="shared" ca="1" si="2110"/>
        <v>4000</v>
      </c>
      <c r="G7123" s="69">
        <f t="shared" ca="1" si="2115"/>
        <v>0</v>
      </c>
      <c r="H7123" s="34">
        <f t="shared" ca="1" si="2116"/>
        <v>-1255.9495547771869</v>
      </c>
      <c r="I7123" s="34">
        <f t="shared" ca="1" si="2117"/>
        <v>2744.0504452228133</v>
      </c>
      <c r="J7123" s="18">
        <f ca="1">SUM(INDIRECT(ADDRESS(ROW(F7123),COLUMN(F7123),4)):INDIRECT(ADDRESS(ROW(F7123)+N$5-1,COLUMN(F7123),4)))</f>
        <v>21200</v>
      </c>
      <c r="K7123" s="18">
        <f t="shared" ca="1" si="2118"/>
        <v>32700</v>
      </c>
      <c r="L7123" s="18">
        <f t="shared" ca="1" si="2111"/>
        <v>16350</v>
      </c>
      <c r="M7123" s="18">
        <f t="shared" ca="1" si="2114"/>
        <v>0</v>
      </c>
      <c r="N7123" s="34">
        <f t="shared" ca="1" si="2119"/>
        <v>2086.2592043961486</v>
      </c>
      <c r="P7123" s="18">
        <f t="shared" ca="1" si="2112"/>
        <v>1255.9495547771869</v>
      </c>
      <c r="Q7123" s="47">
        <f ca="1">SUM(L$15:L7123)-SUM(M$15:M7123)</f>
        <v>32700</v>
      </c>
      <c r="R7123" s="47" t="str">
        <f t="shared" ca="1" si="2113"/>
        <v>M7126</v>
      </c>
      <c r="S7123" s="40">
        <f t="shared" ca="1" si="2120"/>
        <v>0</v>
      </c>
      <c r="T7123" s="46">
        <f t="shared" ca="1" si="2121"/>
        <v>89</v>
      </c>
      <c r="X7123" s="74">
        <f t="shared" ca="1" si="2122"/>
        <v>-1.2559495547771868</v>
      </c>
      <c r="Y7123" s="75">
        <f t="shared" ca="1" si="2123"/>
        <v>-1.2559495547771868</v>
      </c>
      <c r="Z7123" s="74">
        <f t="shared" ca="1" si="2124"/>
        <v>0.28480528157017082</v>
      </c>
      <c r="AA7123" s="76">
        <f t="shared" ca="1" si="2125"/>
        <v>-1255.9495547771869</v>
      </c>
      <c r="AB7123" s="76">
        <f t="shared" ca="1" si="2126"/>
        <v>284.80528157017085</v>
      </c>
    </row>
    <row r="7124" spans="1:28" x14ac:dyDescent="0.25">
      <c r="A7124" s="2">
        <f t="shared" si="2127"/>
        <v>30</v>
      </c>
      <c r="B7124" s="16">
        <f ca="1">VLOOKUP(A7124,PERIODS!$O$4:$P$33,2,FALSE)</f>
        <v>0.04</v>
      </c>
      <c r="C7124" s="15"/>
      <c r="D7124" s="18">
        <v>5000</v>
      </c>
      <c r="E7124" s="34">
        <f t="shared" ca="1" si="2109"/>
        <v>2086.2592043961486</v>
      </c>
      <c r="F7124" s="34">
        <f t="shared" ca="1" si="2110"/>
        <v>4000</v>
      </c>
      <c r="G7124" s="69">
        <f t="shared" ca="1" si="2115"/>
        <v>0</v>
      </c>
      <c r="H7124" s="34">
        <f t="shared" ca="1" si="2116"/>
        <v>455.26207640062069</v>
      </c>
      <c r="I7124" s="34">
        <f t="shared" ca="1" si="2117"/>
        <v>4455.2620764006206</v>
      </c>
      <c r="J7124" s="18">
        <f ca="1">SUM(INDIRECT(ADDRESS(ROW(F7124),COLUMN(F7124),4)):INDIRECT(ADDRESS(ROW(F7124)+N$5-1,COLUMN(F7124),4)))</f>
        <v>20500</v>
      </c>
      <c r="K7124" s="18">
        <f t="shared" ca="1" si="2118"/>
        <v>16350</v>
      </c>
      <c r="L7124" s="18">
        <f t="shared" ca="1" si="2111"/>
        <v>0</v>
      </c>
      <c r="M7124" s="18">
        <f t="shared" ca="1" si="2114"/>
        <v>16350</v>
      </c>
      <c r="N7124" s="34">
        <f t="shared" ca="1" si="2119"/>
        <v>13980.997127995528</v>
      </c>
      <c r="P7124" s="18">
        <f t="shared" ca="1" si="2112"/>
        <v>455.26207640062069</v>
      </c>
      <c r="Q7124" s="47">
        <f ca="1">SUM(L$15:L7124)-SUM(M$15:M7124)</f>
        <v>16350</v>
      </c>
      <c r="R7124" s="47" t="str">
        <f t="shared" ca="1" si="2113"/>
        <v>M7127</v>
      </c>
      <c r="S7124" s="40">
        <f t="shared" ca="1" si="2120"/>
        <v>0</v>
      </c>
      <c r="T7124" s="46">
        <f t="shared" ca="1" si="2121"/>
        <v>73</v>
      </c>
      <c r="X7124" s="74">
        <f t="shared" ca="1" si="2122"/>
        <v>0.45526207640062066</v>
      </c>
      <c r="Y7124" s="75">
        <f t="shared" ca="1" si="2123"/>
        <v>0.45526207640062066</v>
      </c>
      <c r="Z7124" s="74">
        <f t="shared" ca="1" si="2124"/>
        <v>1.5765865150146774</v>
      </c>
      <c r="AA7124" s="76">
        <f t="shared" ca="1" si="2125"/>
        <v>455.26207640062069</v>
      </c>
      <c r="AB7124" s="76">
        <f t="shared" ca="1" si="2126"/>
        <v>1576.5865150146774</v>
      </c>
    </row>
    <row r="7125" spans="1:28" x14ac:dyDescent="0.25">
      <c r="A7125" s="2">
        <f t="shared" si="2127"/>
        <v>1</v>
      </c>
      <c r="B7125" s="16">
        <f ca="1">VLOOKUP(A7125,PERIODS!$O$4:$P$33,2,FALSE)</f>
        <v>2.4E-2</v>
      </c>
      <c r="C7125" s="15"/>
      <c r="D7125" s="18">
        <v>5000</v>
      </c>
      <c r="E7125" s="34">
        <f t="shared" ca="1" si="2109"/>
        <v>13980.997127995528</v>
      </c>
      <c r="F7125" s="34">
        <f t="shared" ca="1" si="2110"/>
        <v>2400</v>
      </c>
      <c r="G7125" s="69">
        <f t="shared" ca="1" si="2115"/>
        <v>0</v>
      </c>
      <c r="H7125" s="34">
        <f t="shared" ca="1" si="2116"/>
        <v>-129.11484989432321</v>
      </c>
      <c r="I7125" s="34">
        <f t="shared" ca="1" si="2117"/>
        <v>2270.885150105677</v>
      </c>
      <c r="J7125" s="18">
        <f ca="1">SUM(INDIRECT(ADDRESS(ROW(F7125),COLUMN(F7125),4)):INDIRECT(ADDRESS(ROW(F7125)+N$5-1,COLUMN(F7125),4)))</f>
        <v>19800</v>
      </c>
      <c r="K7125" s="18">
        <f t="shared" ca="1" si="2118"/>
        <v>16350</v>
      </c>
      <c r="L7125" s="18">
        <f t="shared" ca="1" si="2111"/>
        <v>0</v>
      </c>
      <c r="M7125" s="18">
        <f t="shared" ca="1" si="2114"/>
        <v>0</v>
      </c>
      <c r="N7125" s="34">
        <f t="shared" ca="1" si="2119"/>
        <v>11710.11197788985</v>
      </c>
      <c r="P7125" s="18">
        <f t="shared" ca="1" si="2112"/>
        <v>129.11484989432321</v>
      </c>
      <c r="Q7125" s="47">
        <f ca="1">SUM(L$15:L7125)-SUM(M$15:M7125)</f>
        <v>16350</v>
      </c>
      <c r="R7125" s="47" t="str">
        <f t="shared" ca="1" si="2113"/>
        <v>M7128</v>
      </c>
      <c r="S7125" s="40">
        <f t="shared" ca="1" si="2120"/>
        <v>0</v>
      </c>
      <c r="T7125" s="46">
        <f t="shared" ca="1" si="2121"/>
        <v>97</v>
      </c>
      <c r="X7125" s="74">
        <f t="shared" ca="1" si="2122"/>
        <v>-0.1291148498943232</v>
      </c>
      <c r="Y7125" s="75">
        <f t="shared" ca="1" si="2123"/>
        <v>-0.1291148498943232</v>
      </c>
      <c r="Z7125" s="74">
        <f t="shared" ca="1" si="2124"/>
        <v>0.87887302127535771</v>
      </c>
      <c r="AA7125" s="76">
        <f t="shared" ca="1" si="2125"/>
        <v>-129.11484989432321</v>
      </c>
      <c r="AB7125" s="76">
        <f t="shared" ca="1" si="2126"/>
        <v>878.8730212753577</v>
      </c>
    </row>
    <row r="7126" spans="1:28" x14ac:dyDescent="0.25">
      <c r="A7126" s="2">
        <f t="shared" si="2127"/>
        <v>2</v>
      </c>
      <c r="B7126" s="16">
        <f ca="1">VLOOKUP(A7126,PERIODS!$O$4:$P$33,2,FALSE)</f>
        <v>2.5000000000000001E-2</v>
      </c>
      <c r="C7126" s="15"/>
      <c r="D7126" s="18">
        <v>5000</v>
      </c>
      <c r="E7126" s="34">
        <f t="shared" ca="1" si="2109"/>
        <v>11710.11197788985</v>
      </c>
      <c r="F7126" s="34">
        <f t="shared" ca="1" si="2110"/>
        <v>2500</v>
      </c>
      <c r="G7126" s="69">
        <f t="shared" ca="1" si="2115"/>
        <v>0</v>
      </c>
      <c r="H7126" s="34">
        <f t="shared" ca="1" si="2116"/>
        <v>935.05169031409196</v>
      </c>
      <c r="I7126" s="34">
        <f t="shared" ca="1" si="2117"/>
        <v>3435.051690314092</v>
      </c>
      <c r="J7126" s="18">
        <f ca="1">SUM(INDIRECT(ADDRESS(ROW(F7126),COLUMN(F7126),4)):INDIRECT(ADDRESS(ROW(F7126)+N$5-1,COLUMN(F7126),4)))</f>
        <v>20700</v>
      </c>
      <c r="K7126" s="18">
        <f t="shared" ca="1" si="2118"/>
        <v>0</v>
      </c>
      <c r="L7126" s="18">
        <f t="shared" ca="1" si="2111"/>
        <v>0</v>
      </c>
      <c r="M7126" s="18">
        <f t="shared" ca="1" si="2114"/>
        <v>16350</v>
      </c>
      <c r="N7126" s="34">
        <f t="shared" ca="1" si="2119"/>
        <v>24625.060287575758</v>
      </c>
      <c r="P7126" s="18">
        <f t="shared" ca="1" si="2112"/>
        <v>935.05169031409196</v>
      </c>
      <c r="Q7126" s="47">
        <f ca="1">SUM(L$15:L7126)-SUM(M$15:M7126)</f>
        <v>0</v>
      </c>
      <c r="R7126" s="47" t="str">
        <f t="shared" ca="1" si="2113"/>
        <v>M7129</v>
      </c>
      <c r="S7126" s="40">
        <f t="shared" ca="1" si="2120"/>
        <v>0</v>
      </c>
      <c r="T7126" s="46">
        <f t="shared" ca="1" si="2121"/>
        <v>29</v>
      </c>
      <c r="X7126" s="74">
        <f t="shared" ca="1" si="2122"/>
        <v>0.93505169031409197</v>
      </c>
      <c r="Y7126" s="75">
        <f t="shared" ca="1" si="2123"/>
        <v>0.93505169031409197</v>
      </c>
      <c r="Z7126" s="74">
        <f t="shared" ca="1" si="2124"/>
        <v>2.5473451274056913</v>
      </c>
      <c r="AA7126" s="76">
        <f t="shared" ca="1" si="2125"/>
        <v>935.05169031409196</v>
      </c>
      <c r="AB7126" s="76">
        <f t="shared" ca="1" si="2126"/>
        <v>2547.3451274056915</v>
      </c>
    </row>
    <row r="7127" spans="1:28" x14ac:dyDescent="0.25">
      <c r="A7127" s="2">
        <f t="shared" si="2127"/>
        <v>3</v>
      </c>
      <c r="B7127" s="16">
        <f ca="1">VLOOKUP(A7127,PERIODS!$O$4:$P$33,2,FALSE)</f>
        <v>2.5000000000000001E-2</v>
      </c>
      <c r="C7127" s="15"/>
      <c r="D7127" s="18">
        <v>5000</v>
      </c>
      <c r="E7127" s="34">
        <f t="shared" ref="E7127:E7190" ca="1" si="2128">N7126</f>
        <v>24625.060287575758</v>
      </c>
      <c r="F7127" s="34">
        <f t="shared" ref="F7127:F7190" ca="1" si="2129">F$2*B7127</f>
        <v>2500</v>
      </c>
      <c r="G7127" s="69">
        <f t="shared" ca="1" si="2115"/>
        <v>0</v>
      </c>
      <c r="H7127" s="34">
        <f t="shared" ca="1" si="2116"/>
        <v>-416.52347133068702</v>
      </c>
      <c r="I7127" s="34">
        <f t="shared" ca="1" si="2117"/>
        <v>2083.4765286693128</v>
      </c>
      <c r="J7127" s="18">
        <f ca="1">SUM(INDIRECT(ADDRESS(ROW(F7127),COLUMN(F7127),4)):INDIRECT(ADDRESS(ROW(F7127)+N$5-1,COLUMN(F7127),4)))</f>
        <v>21500</v>
      </c>
      <c r="K7127" s="18">
        <f t="shared" ca="1" si="2118"/>
        <v>0</v>
      </c>
      <c r="L7127" s="18">
        <f t="shared" ref="L7127:L7190" ca="1" si="2130">IF((E7127+K7126)&lt;J7127,N$2,0)</f>
        <v>0</v>
      </c>
      <c r="M7127" s="18">
        <f t="shared" ca="1" si="2114"/>
        <v>0</v>
      </c>
      <c r="N7127" s="34">
        <f t="shared" ca="1" si="2119"/>
        <v>22541.583758906447</v>
      </c>
      <c r="P7127" s="18">
        <f t="shared" ref="P7127:P7190" ca="1" si="2131">ABS(H7127)</f>
        <v>416.52347133068702</v>
      </c>
      <c r="Q7127" s="47">
        <f ca="1">SUM(L$15:L7127)-SUM(M$15:M7127)</f>
        <v>0</v>
      </c>
      <c r="R7127" s="47" t="str">
        <f t="shared" ref="R7127:R7190" ca="1" si="2132">ADDRESS(ROW(M7127)+$N$3+RANDBETWEEN(-$N$4,$N$4),COLUMN(M7127),4)</f>
        <v>M7130</v>
      </c>
      <c r="S7127" s="40">
        <f t="shared" ca="1" si="2120"/>
        <v>0</v>
      </c>
      <c r="T7127" s="46">
        <f t="shared" ca="1" si="2121"/>
        <v>23</v>
      </c>
      <c r="X7127" s="74">
        <f t="shared" ca="1" si="2122"/>
        <v>-0.41652347133068701</v>
      </c>
      <c r="Y7127" s="75">
        <f t="shared" ca="1" si="2123"/>
        <v>-0.41652347133068701</v>
      </c>
      <c r="Z7127" s="74">
        <f t="shared" ca="1" si="2124"/>
        <v>0.65933503714313235</v>
      </c>
      <c r="AA7127" s="76">
        <f t="shared" ca="1" si="2125"/>
        <v>-416.52347133068702</v>
      </c>
      <c r="AB7127" s="76">
        <f t="shared" ca="1" si="2126"/>
        <v>659.33503714313235</v>
      </c>
    </row>
    <row r="7128" spans="1:28" x14ac:dyDescent="0.25">
      <c r="A7128" s="2">
        <f t="shared" si="2127"/>
        <v>4</v>
      </c>
      <c r="B7128" s="16">
        <f ca="1">VLOOKUP(A7128,PERIODS!$O$4:$P$33,2,FALSE)</f>
        <v>2.5000000000000001E-2</v>
      </c>
      <c r="C7128" s="15"/>
      <c r="D7128" s="18">
        <v>5000</v>
      </c>
      <c r="E7128" s="34">
        <f t="shared" ca="1" si="2128"/>
        <v>22541.583758906447</v>
      </c>
      <c r="F7128" s="34">
        <f t="shared" ca="1" si="2129"/>
        <v>2500</v>
      </c>
      <c r="G7128" s="69">
        <f t="shared" ca="1" si="2115"/>
        <v>0</v>
      </c>
      <c r="H7128" s="34">
        <f t="shared" ca="1" si="2116"/>
        <v>719.68653356067068</v>
      </c>
      <c r="I7128" s="34">
        <f t="shared" ca="1" si="2117"/>
        <v>3219.6865335606708</v>
      </c>
      <c r="J7128" s="18">
        <f ca="1">SUM(INDIRECT(ADDRESS(ROW(F7128),COLUMN(F7128),4)):INDIRECT(ADDRESS(ROW(F7128)+N$5-1,COLUMN(F7128),4)))</f>
        <v>22300</v>
      </c>
      <c r="K7128" s="18">
        <f t="shared" ca="1" si="2118"/>
        <v>0</v>
      </c>
      <c r="L7128" s="18">
        <f t="shared" ca="1" si="2130"/>
        <v>0</v>
      </c>
      <c r="M7128" s="18">
        <f t="shared" ca="1" si="2114"/>
        <v>0</v>
      </c>
      <c r="N7128" s="34">
        <f t="shared" ca="1" si="2119"/>
        <v>19321.897225345776</v>
      </c>
      <c r="P7128" s="18">
        <f t="shared" ca="1" si="2131"/>
        <v>719.68653356067068</v>
      </c>
      <c r="Q7128" s="47">
        <f ca="1">SUM(L$15:L7128)-SUM(M$15:M7128)</f>
        <v>0</v>
      </c>
      <c r="R7128" s="47" t="str">
        <f t="shared" ca="1" si="2132"/>
        <v>M7131</v>
      </c>
      <c r="S7128" s="40">
        <f t="shared" ca="1" si="2120"/>
        <v>0</v>
      </c>
      <c r="T7128" s="46">
        <f t="shared" ca="1" si="2121"/>
        <v>53</v>
      </c>
      <c r="X7128" s="74">
        <f t="shared" ca="1" si="2122"/>
        <v>0.71968653356067069</v>
      </c>
      <c r="Y7128" s="75">
        <f t="shared" ca="1" si="2123"/>
        <v>0.71968653356067069</v>
      </c>
      <c r="Z7128" s="74">
        <f t="shared" ca="1" si="2124"/>
        <v>2.0537893157055067</v>
      </c>
      <c r="AA7128" s="76">
        <f t="shared" ca="1" si="2125"/>
        <v>719.68653356067068</v>
      </c>
      <c r="AB7128" s="76">
        <f t="shared" ca="1" si="2126"/>
        <v>2053.7893157055069</v>
      </c>
    </row>
    <row r="7129" spans="1:28" x14ac:dyDescent="0.25">
      <c r="A7129" s="2">
        <f t="shared" si="2127"/>
        <v>5</v>
      </c>
      <c r="B7129" s="16">
        <f ca="1">VLOOKUP(A7129,PERIODS!$O$4:$P$33,2,FALSE)</f>
        <v>3.3000000000000002E-2</v>
      </c>
      <c r="C7129" s="15"/>
      <c r="D7129" s="18">
        <v>5000</v>
      </c>
      <c r="E7129" s="34">
        <f t="shared" ca="1" si="2128"/>
        <v>19321.897225345776</v>
      </c>
      <c r="F7129" s="34">
        <f t="shared" ca="1" si="2129"/>
        <v>3300</v>
      </c>
      <c r="G7129" s="69">
        <f t="shared" ca="1" si="2115"/>
        <v>0</v>
      </c>
      <c r="H7129" s="34">
        <f t="shared" ca="1" si="2116"/>
        <v>-125.18118395377425</v>
      </c>
      <c r="I7129" s="34">
        <f t="shared" ca="1" si="2117"/>
        <v>3174.8188160462259</v>
      </c>
      <c r="J7129" s="18">
        <f ca="1">SUM(INDIRECT(ADDRESS(ROW(F7129),COLUMN(F7129),4)):INDIRECT(ADDRESS(ROW(F7129)+N$5-1,COLUMN(F7129),4)))</f>
        <v>23100</v>
      </c>
      <c r="K7129" s="18">
        <f t="shared" ca="1" si="2118"/>
        <v>16350</v>
      </c>
      <c r="L7129" s="18">
        <f t="shared" ca="1" si="2130"/>
        <v>16350</v>
      </c>
      <c r="M7129" s="18">
        <f t="shared" ca="1" si="2114"/>
        <v>0</v>
      </c>
      <c r="N7129" s="34">
        <f t="shared" ca="1" si="2119"/>
        <v>16147.078409299549</v>
      </c>
      <c r="P7129" s="18">
        <f t="shared" ca="1" si="2131"/>
        <v>125.18118395377425</v>
      </c>
      <c r="Q7129" s="47">
        <f ca="1">SUM(L$15:L7129)-SUM(M$15:M7129)</f>
        <v>16350</v>
      </c>
      <c r="R7129" s="47" t="str">
        <f t="shared" ca="1" si="2132"/>
        <v>M7132</v>
      </c>
      <c r="S7129" s="40">
        <f t="shared" ca="1" si="2120"/>
        <v>0</v>
      </c>
      <c r="T7129" s="46">
        <f t="shared" ca="1" si="2121"/>
        <v>40</v>
      </c>
      <c r="X7129" s="74">
        <f t="shared" ca="1" si="2122"/>
        <v>-0.12518118395377426</v>
      </c>
      <c r="Y7129" s="75">
        <f t="shared" ca="1" si="2123"/>
        <v>-0.12518118395377426</v>
      </c>
      <c r="Z7129" s="74">
        <f t="shared" ca="1" si="2124"/>
        <v>0.88233702279085557</v>
      </c>
      <c r="AA7129" s="76">
        <f t="shared" ca="1" si="2125"/>
        <v>-125.18118395377425</v>
      </c>
      <c r="AB7129" s="76">
        <f t="shared" ca="1" si="2126"/>
        <v>882.3370227908556</v>
      </c>
    </row>
    <row r="7130" spans="1:28" x14ac:dyDescent="0.25">
      <c r="A7130" s="2">
        <f t="shared" si="2127"/>
        <v>6</v>
      </c>
      <c r="B7130" s="16">
        <f ca="1">VLOOKUP(A7130,PERIODS!$O$4:$P$33,2,FALSE)</f>
        <v>3.3000000000000002E-2</v>
      </c>
      <c r="C7130" s="15"/>
      <c r="D7130" s="18">
        <v>5000</v>
      </c>
      <c r="E7130" s="34">
        <f t="shared" ca="1" si="2128"/>
        <v>16147.078409299549</v>
      </c>
      <c r="F7130" s="34">
        <f t="shared" ca="1" si="2129"/>
        <v>3300</v>
      </c>
      <c r="G7130" s="69">
        <f t="shared" ca="1" si="2115"/>
        <v>0</v>
      </c>
      <c r="H7130" s="34">
        <f t="shared" ca="1" si="2116"/>
        <v>486.29703870680282</v>
      </c>
      <c r="I7130" s="34">
        <f t="shared" ca="1" si="2117"/>
        <v>3786.2970387068026</v>
      </c>
      <c r="J7130" s="18">
        <f ca="1">SUM(INDIRECT(ADDRESS(ROW(F7130),COLUMN(F7130),4)):INDIRECT(ADDRESS(ROW(F7130)+N$5-1,COLUMN(F7130),4)))</f>
        <v>23100</v>
      </c>
      <c r="K7130" s="18">
        <f t="shared" ca="1" si="2118"/>
        <v>16350</v>
      </c>
      <c r="L7130" s="18">
        <f t="shared" ca="1" si="2130"/>
        <v>0</v>
      </c>
      <c r="M7130" s="18">
        <f t="shared" ca="1" si="2114"/>
        <v>0</v>
      </c>
      <c r="N7130" s="34">
        <f t="shared" ca="1" si="2119"/>
        <v>12360.781370592747</v>
      </c>
      <c r="P7130" s="18">
        <f t="shared" ca="1" si="2131"/>
        <v>486.29703870680282</v>
      </c>
      <c r="Q7130" s="47">
        <f ca="1">SUM(L$15:L7130)-SUM(M$15:M7130)</f>
        <v>16350</v>
      </c>
      <c r="R7130" s="47" t="str">
        <f t="shared" ca="1" si="2132"/>
        <v>M7133</v>
      </c>
      <c r="S7130" s="40">
        <f t="shared" ca="1" si="2120"/>
        <v>0</v>
      </c>
      <c r="T7130" s="46">
        <f t="shared" ca="1" si="2121"/>
        <v>46</v>
      </c>
      <c r="X7130" s="74">
        <f t="shared" ca="1" si="2122"/>
        <v>0.4862970387068028</v>
      </c>
      <c r="Y7130" s="75">
        <f t="shared" ca="1" si="2123"/>
        <v>0.4862970387068028</v>
      </c>
      <c r="Z7130" s="74">
        <f t="shared" ca="1" si="2124"/>
        <v>1.6262829934706255</v>
      </c>
      <c r="AA7130" s="76">
        <f t="shared" ca="1" si="2125"/>
        <v>486.29703870680282</v>
      </c>
      <c r="AB7130" s="76">
        <f t="shared" ca="1" si="2126"/>
        <v>1626.2829934706256</v>
      </c>
    </row>
    <row r="7131" spans="1:28" x14ac:dyDescent="0.25">
      <c r="A7131" s="2">
        <f t="shared" si="2127"/>
        <v>7</v>
      </c>
      <c r="B7131" s="16">
        <f ca="1">VLOOKUP(A7131,PERIODS!$O$4:$P$33,2,FALSE)</f>
        <v>3.3000000000000002E-2</v>
      </c>
      <c r="C7131" s="15"/>
      <c r="D7131" s="18">
        <v>5000</v>
      </c>
      <c r="E7131" s="34">
        <f t="shared" ca="1" si="2128"/>
        <v>12360.781370592747</v>
      </c>
      <c r="F7131" s="34">
        <f t="shared" ca="1" si="2129"/>
        <v>3300</v>
      </c>
      <c r="G7131" s="69">
        <f t="shared" ca="1" si="2115"/>
        <v>0</v>
      </c>
      <c r="H7131" s="34">
        <f t="shared" ca="1" si="2116"/>
        <v>459.20785530486529</v>
      </c>
      <c r="I7131" s="34">
        <f t="shared" ca="1" si="2117"/>
        <v>3759.2078553048655</v>
      </c>
      <c r="J7131" s="18">
        <f ca="1">SUM(INDIRECT(ADDRESS(ROW(F7131),COLUMN(F7131),4)):INDIRECT(ADDRESS(ROW(F7131)+N$5-1,COLUMN(F7131),4)))</f>
        <v>23100</v>
      </c>
      <c r="K7131" s="18">
        <f t="shared" ca="1" si="2118"/>
        <v>16350</v>
      </c>
      <c r="L7131" s="18">
        <f t="shared" ca="1" si="2130"/>
        <v>0</v>
      </c>
      <c r="M7131" s="18">
        <f t="shared" ca="1" si="2114"/>
        <v>0</v>
      </c>
      <c r="N7131" s="34">
        <f t="shared" ca="1" si="2119"/>
        <v>8601.5735152878824</v>
      </c>
      <c r="P7131" s="18">
        <f t="shared" ca="1" si="2131"/>
        <v>459.20785530486529</v>
      </c>
      <c r="Q7131" s="47">
        <f ca="1">SUM(L$15:L7131)-SUM(M$15:M7131)</f>
        <v>16350</v>
      </c>
      <c r="R7131" s="47" t="str">
        <f t="shared" ca="1" si="2132"/>
        <v>M7134</v>
      </c>
      <c r="S7131" s="40">
        <f t="shared" ca="1" si="2120"/>
        <v>0</v>
      </c>
      <c r="T7131" s="46">
        <f t="shared" ca="1" si="2121"/>
        <v>59</v>
      </c>
      <c r="X7131" s="74">
        <f t="shared" ca="1" si="2122"/>
        <v>0.4592078553048653</v>
      </c>
      <c r="Y7131" s="75">
        <f t="shared" ca="1" si="2123"/>
        <v>0.4592078553048653</v>
      </c>
      <c r="Z7131" s="74">
        <f t="shared" ca="1" si="2124"/>
        <v>1.5828196660572034</v>
      </c>
      <c r="AA7131" s="76">
        <f t="shared" ca="1" si="2125"/>
        <v>459.20785530486529</v>
      </c>
      <c r="AB7131" s="76">
        <f t="shared" ca="1" si="2126"/>
        <v>1582.8196660572034</v>
      </c>
    </row>
    <row r="7132" spans="1:28" x14ac:dyDescent="0.25">
      <c r="A7132" s="2">
        <f t="shared" si="2127"/>
        <v>8</v>
      </c>
      <c r="B7132" s="16">
        <f ca="1">VLOOKUP(A7132,PERIODS!$O$4:$P$33,2,FALSE)</f>
        <v>3.3000000000000002E-2</v>
      </c>
      <c r="C7132" s="15"/>
      <c r="D7132" s="18">
        <v>5000</v>
      </c>
      <c r="E7132" s="34">
        <f t="shared" ca="1" si="2128"/>
        <v>8601.5735152878824</v>
      </c>
      <c r="F7132" s="34">
        <f t="shared" ca="1" si="2129"/>
        <v>3300</v>
      </c>
      <c r="G7132" s="69">
        <f t="shared" ca="1" si="2115"/>
        <v>0</v>
      </c>
      <c r="H7132" s="34">
        <f t="shared" ca="1" si="2116"/>
        <v>314.02252822493455</v>
      </c>
      <c r="I7132" s="34">
        <f t="shared" ca="1" si="2117"/>
        <v>3614.0225282249344</v>
      </c>
      <c r="J7132" s="18">
        <f ca="1">SUM(INDIRECT(ADDRESS(ROW(F7132),COLUMN(F7132),4)):INDIRECT(ADDRESS(ROW(F7132)+N$5-1,COLUMN(F7132),4)))</f>
        <v>23100</v>
      </c>
      <c r="K7132" s="18">
        <f t="shared" ca="1" si="2118"/>
        <v>0</v>
      </c>
      <c r="L7132" s="18">
        <f t="shared" ca="1" si="2130"/>
        <v>0</v>
      </c>
      <c r="M7132" s="18">
        <f t="shared" ca="1" si="2114"/>
        <v>16350</v>
      </c>
      <c r="N7132" s="34">
        <f t="shared" ca="1" si="2119"/>
        <v>21337.550987062947</v>
      </c>
      <c r="P7132" s="18">
        <f t="shared" ca="1" si="2131"/>
        <v>314.02252822493455</v>
      </c>
      <c r="Q7132" s="47">
        <f ca="1">SUM(L$15:L7132)-SUM(M$15:M7132)</f>
        <v>0</v>
      </c>
      <c r="R7132" s="47" t="str">
        <f t="shared" ca="1" si="2132"/>
        <v>M7135</v>
      </c>
      <c r="S7132" s="40">
        <f t="shared" ca="1" si="2120"/>
        <v>0</v>
      </c>
      <c r="T7132" s="46">
        <f t="shared" ca="1" si="2121"/>
        <v>92</v>
      </c>
      <c r="X7132" s="74">
        <f t="shared" ca="1" si="2122"/>
        <v>0.31402252822493454</v>
      </c>
      <c r="Y7132" s="75">
        <f t="shared" ca="1" si="2123"/>
        <v>0.31402252822493454</v>
      </c>
      <c r="Z7132" s="74">
        <f t="shared" ca="1" si="2124"/>
        <v>1.3689205755506439</v>
      </c>
      <c r="AA7132" s="76">
        <f t="shared" ca="1" si="2125"/>
        <v>314.02252822493455</v>
      </c>
      <c r="AB7132" s="76">
        <f t="shared" ca="1" si="2126"/>
        <v>1368.9205755506439</v>
      </c>
    </row>
    <row r="7133" spans="1:28" x14ac:dyDescent="0.25">
      <c r="A7133" s="2">
        <f t="shared" si="2127"/>
        <v>9</v>
      </c>
      <c r="B7133" s="16">
        <f ca="1">VLOOKUP(A7133,PERIODS!$O$4:$P$33,2,FALSE)</f>
        <v>3.3000000000000002E-2</v>
      </c>
      <c r="C7133" s="15"/>
      <c r="D7133" s="18">
        <v>5000</v>
      </c>
      <c r="E7133" s="34">
        <f t="shared" ca="1" si="2128"/>
        <v>21337.550987062947</v>
      </c>
      <c r="F7133" s="34">
        <f t="shared" ca="1" si="2129"/>
        <v>3300</v>
      </c>
      <c r="G7133" s="69">
        <f t="shared" ca="1" si="2115"/>
        <v>0</v>
      </c>
      <c r="H7133" s="34">
        <f t="shared" ca="1" si="2116"/>
        <v>1802.8917918789596</v>
      </c>
      <c r="I7133" s="34">
        <f t="shared" ca="1" si="2117"/>
        <v>5102.8917918789593</v>
      </c>
      <c r="J7133" s="18">
        <f ca="1">SUM(INDIRECT(ADDRESS(ROW(F7133),COLUMN(F7133),4)):INDIRECT(ADDRESS(ROW(F7133)+N$5-1,COLUMN(F7133),4)))</f>
        <v>23100</v>
      </c>
      <c r="K7133" s="18">
        <f t="shared" ca="1" si="2118"/>
        <v>16350</v>
      </c>
      <c r="L7133" s="18">
        <f t="shared" ca="1" si="2130"/>
        <v>16350</v>
      </c>
      <c r="M7133" s="18">
        <f t="shared" ca="1" si="2114"/>
        <v>0</v>
      </c>
      <c r="N7133" s="34">
        <f t="shared" ca="1" si="2119"/>
        <v>16234.659195183987</v>
      </c>
      <c r="P7133" s="18">
        <f t="shared" ca="1" si="2131"/>
        <v>1802.8917918789596</v>
      </c>
      <c r="Q7133" s="47">
        <f ca="1">SUM(L$15:L7133)-SUM(M$15:M7133)</f>
        <v>16350</v>
      </c>
      <c r="R7133" s="47" t="str">
        <f t="shared" ca="1" si="2132"/>
        <v>M7136</v>
      </c>
      <c r="S7133" s="40">
        <f t="shared" ca="1" si="2120"/>
        <v>0</v>
      </c>
      <c r="T7133" s="46">
        <f t="shared" ca="1" si="2121"/>
        <v>72</v>
      </c>
      <c r="X7133" s="74">
        <f t="shared" ca="1" si="2122"/>
        <v>1.8028917918789595</v>
      </c>
      <c r="Y7133" s="75">
        <f t="shared" ca="1" si="2123"/>
        <v>1.8028917918789595</v>
      </c>
      <c r="Z7133" s="74">
        <f t="shared" ca="1" si="2124"/>
        <v>6.0671671051896237</v>
      </c>
      <c r="AA7133" s="76">
        <f t="shared" ca="1" si="2125"/>
        <v>1802.8917918789596</v>
      </c>
      <c r="AB7133" s="76">
        <f t="shared" ca="1" si="2126"/>
        <v>6067.1671051896237</v>
      </c>
    </row>
    <row r="7134" spans="1:28" x14ac:dyDescent="0.25">
      <c r="A7134" s="2">
        <f t="shared" si="2127"/>
        <v>10</v>
      </c>
      <c r="B7134" s="16">
        <f ca="1">VLOOKUP(A7134,PERIODS!$O$4:$P$33,2,FALSE)</f>
        <v>3.3000000000000002E-2</v>
      </c>
      <c r="C7134" s="15"/>
      <c r="D7134" s="18">
        <v>5000</v>
      </c>
      <c r="E7134" s="34">
        <f t="shared" ca="1" si="2128"/>
        <v>16234.659195183987</v>
      </c>
      <c r="F7134" s="34">
        <f t="shared" ca="1" si="2129"/>
        <v>3300</v>
      </c>
      <c r="G7134" s="69">
        <f t="shared" ca="1" si="2115"/>
        <v>0</v>
      </c>
      <c r="H7134" s="34">
        <f t="shared" ca="1" si="2116"/>
        <v>-1318.9140765386758</v>
      </c>
      <c r="I7134" s="34">
        <f t="shared" ca="1" si="2117"/>
        <v>1981.0859234613242</v>
      </c>
      <c r="J7134" s="18">
        <f ca="1">SUM(INDIRECT(ADDRESS(ROW(F7134),COLUMN(F7134),4)):INDIRECT(ADDRESS(ROW(F7134)+N$5-1,COLUMN(F7134),4)))</f>
        <v>23100</v>
      </c>
      <c r="K7134" s="18">
        <f t="shared" ca="1" si="2118"/>
        <v>16350</v>
      </c>
      <c r="L7134" s="18">
        <f t="shared" ca="1" si="2130"/>
        <v>0</v>
      </c>
      <c r="M7134" s="18">
        <f t="shared" ca="1" si="2114"/>
        <v>0</v>
      </c>
      <c r="N7134" s="34">
        <f t="shared" ca="1" si="2119"/>
        <v>14253.573271722664</v>
      </c>
      <c r="P7134" s="18">
        <f t="shared" ca="1" si="2131"/>
        <v>1318.9140765386758</v>
      </c>
      <c r="Q7134" s="47">
        <f ca="1">SUM(L$15:L7134)-SUM(M$15:M7134)</f>
        <v>16350</v>
      </c>
      <c r="R7134" s="47" t="str">
        <f t="shared" ca="1" si="2132"/>
        <v>M7137</v>
      </c>
      <c r="S7134" s="40">
        <f t="shared" ca="1" si="2120"/>
        <v>0</v>
      </c>
      <c r="T7134" s="46">
        <f t="shared" ca="1" si="2121"/>
        <v>5</v>
      </c>
      <c r="X7134" s="74">
        <f t="shared" ca="1" si="2122"/>
        <v>-1.3189140765386758</v>
      </c>
      <c r="Y7134" s="75">
        <f t="shared" ca="1" si="2123"/>
        <v>-1.3189140765386758</v>
      </c>
      <c r="Z7134" s="74">
        <f t="shared" ca="1" si="2124"/>
        <v>0.26742554802158153</v>
      </c>
      <c r="AA7134" s="76">
        <f t="shared" ca="1" si="2125"/>
        <v>-1318.9140765386758</v>
      </c>
      <c r="AB7134" s="76">
        <f t="shared" ca="1" si="2126"/>
        <v>267.42554802158151</v>
      </c>
    </row>
    <row r="7135" spans="1:28" x14ac:dyDescent="0.25">
      <c r="A7135" s="2">
        <f t="shared" si="2127"/>
        <v>11</v>
      </c>
      <c r="B7135" s="16">
        <f ca="1">VLOOKUP(A7135,PERIODS!$O$4:$P$33,2,FALSE)</f>
        <v>3.3000000000000002E-2</v>
      </c>
      <c r="C7135" s="15"/>
      <c r="D7135" s="18">
        <v>5000</v>
      </c>
      <c r="E7135" s="34">
        <f t="shared" ca="1" si="2128"/>
        <v>14253.573271722664</v>
      </c>
      <c r="F7135" s="34">
        <f t="shared" ca="1" si="2129"/>
        <v>3300</v>
      </c>
      <c r="G7135" s="69">
        <f t="shared" ca="1" si="2115"/>
        <v>0</v>
      </c>
      <c r="H7135" s="34">
        <f t="shared" ca="1" si="2116"/>
        <v>564.84658562811762</v>
      </c>
      <c r="I7135" s="34">
        <f t="shared" ca="1" si="2117"/>
        <v>3864.8465856281177</v>
      </c>
      <c r="J7135" s="18">
        <f ca="1">SUM(INDIRECT(ADDRESS(ROW(F7135),COLUMN(F7135),4)):INDIRECT(ADDRESS(ROW(F7135)+N$5-1,COLUMN(F7135),4)))</f>
        <v>23300</v>
      </c>
      <c r="K7135" s="18">
        <f t="shared" ca="1" si="2118"/>
        <v>16350</v>
      </c>
      <c r="L7135" s="18">
        <f t="shared" ca="1" si="2130"/>
        <v>0</v>
      </c>
      <c r="M7135" s="18">
        <f t="shared" ca="1" si="2114"/>
        <v>0</v>
      </c>
      <c r="N7135" s="34">
        <f t="shared" ca="1" si="2119"/>
        <v>10388.726686094546</v>
      </c>
      <c r="P7135" s="18">
        <f t="shared" ca="1" si="2131"/>
        <v>564.84658562811762</v>
      </c>
      <c r="Q7135" s="47">
        <f ca="1">SUM(L$15:L7135)-SUM(M$15:M7135)</f>
        <v>16350</v>
      </c>
      <c r="R7135" s="47" t="str">
        <f t="shared" ca="1" si="2132"/>
        <v>M7138</v>
      </c>
      <c r="S7135" s="40">
        <f t="shared" ca="1" si="2120"/>
        <v>0</v>
      </c>
      <c r="T7135" s="46">
        <f t="shared" ca="1" si="2121"/>
        <v>47</v>
      </c>
      <c r="X7135" s="74">
        <f t="shared" ca="1" si="2122"/>
        <v>0.56484658562811763</v>
      </c>
      <c r="Y7135" s="75">
        <f t="shared" ca="1" si="2123"/>
        <v>0.56484658562811763</v>
      </c>
      <c r="Z7135" s="74">
        <f t="shared" ca="1" si="2124"/>
        <v>1.759177878849465</v>
      </c>
      <c r="AA7135" s="76">
        <f t="shared" ca="1" si="2125"/>
        <v>564.84658562811762</v>
      </c>
      <c r="AB7135" s="76">
        <f t="shared" ca="1" si="2126"/>
        <v>1759.1778788494651</v>
      </c>
    </row>
    <row r="7136" spans="1:28" x14ac:dyDescent="0.25">
      <c r="A7136" s="2">
        <f t="shared" si="2127"/>
        <v>12</v>
      </c>
      <c r="B7136" s="16">
        <f ca="1">VLOOKUP(A7136,PERIODS!$O$4:$P$33,2,FALSE)</f>
        <v>3.3000000000000002E-2</v>
      </c>
      <c r="C7136" s="15"/>
      <c r="D7136" s="18">
        <v>5000</v>
      </c>
      <c r="E7136" s="34">
        <f t="shared" ca="1" si="2128"/>
        <v>10388.726686094546</v>
      </c>
      <c r="F7136" s="34">
        <f t="shared" ca="1" si="2129"/>
        <v>3300</v>
      </c>
      <c r="G7136" s="69">
        <f t="shared" ca="1" si="2115"/>
        <v>0</v>
      </c>
      <c r="H7136" s="34">
        <f t="shared" ca="1" si="2116"/>
        <v>-647.66614296533339</v>
      </c>
      <c r="I7136" s="34">
        <f t="shared" ca="1" si="2117"/>
        <v>2652.3338570346668</v>
      </c>
      <c r="J7136" s="18">
        <f ca="1">SUM(INDIRECT(ADDRESS(ROW(F7136),COLUMN(F7136),4)):INDIRECT(ADDRESS(ROW(F7136)+N$5-1,COLUMN(F7136),4)))</f>
        <v>23500</v>
      </c>
      <c r="K7136" s="18">
        <f t="shared" ca="1" si="2118"/>
        <v>0</v>
      </c>
      <c r="L7136" s="18">
        <f t="shared" ca="1" si="2130"/>
        <v>0</v>
      </c>
      <c r="M7136" s="18">
        <f t="shared" ca="1" si="2114"/>
        <v>16350</v>
      </c>
      <c r="N7136" s="34">
        <f t="shared" ca="1" si="2119"/>
        <v>24086.392829059878</v>
      </c>
      <c r="P7136" s="18">
        <f t="shared" ca="1" si="2131"/>
        <v>647.66614296533339</v>
      </c>
      <c r="Q7136" s="47">
        <f ca="1">SUM(L$15:L7136)-SUM(M$15:M7136)</f>
        <v>0</v>
      </c>
      <c r="R7136" s="47" t="str">
        <f t="shared" ca="1" si="2132"/>
        <v>M7139</v>
      </c>
      <c r="S7136" s="40">
        <f t="shared" ca="1" si="2120"/>
        <v>0</v>
      </c>
      <c r="T7136" s="46">
        <f t="shared" ca="1" si="2121"/>
        <v>92</v>
      </c>
      <c r="X7136" s="74">
        <f t="shared" ca="1" si="2122"/>
        <v>-0.64766614296533342</v>
      </c>
      <c r="Y7136" s="75">
        <f t="shared" ca="1" si="2123"/>
        <v>-0.64766614296533342</v>
      </c>
      <c r="Z7136" s="74">
        <f t="shared" ca="1" si="2124"/>
        <v>0.52326557983884725</v>
      </c>
      <c r="AA7136" s="76">
        <f t="shared" ca="1" si="2125"/>
        <v>-647.66614296533339</v>
      </c>
      <c r="AB7136" s="76">
        <f t="shared" ca="1" si="2126"/>
        <v>523.2655798388472</v>
      </c>
    </row>
    <row r="7137" spans="1:28" x14ac:dyDescent="0.25">
      <c r="A7137" s="2">
        <f t="shared" si="2127"/>
        <v>13</v>
      </c>
      <c r="B7137" s="16">
        <f ca="1">VLOOKUP(A7137,PERIODS!$O$4:$P$33,2,FALSE)</f>
        <v>3.3000000000000002E-2</v>
      </c>
      <c r="C7137" s="15"/>
      <c r="D7137" s="18">
        <v>5000</v>
      </c>
      <c r="E7137" s="34">
        <f t="shared" ca="1" si="2128"/>
        <v>24086.392829059878</v>
      </c>
      <c r="F7137" s="34">
        <f t="shared" ca="1" si="2129"/>
        <v>3300</v>
      </c>
      <c r="G7137" s="69">
        <f t="shared" ca="1" si="2115"/>
        <v>0</v>
      </c>
      <c r="H7137" s="34">
        <f t="shared" ca="1" si="2116"/>
        <v>971.09895082125252</v>
      </c>
      <c r="I7137" s="34">
        <f t="shared" ca="1" si="2117"/>
        <v>4271.0989508212524</v>
      </c>
      <c r="J7137" s="18">
        <f ca="1">SUM(INDIRECT(ADDRESS(ROW(F7137),COLUMN(F7137),4)):INDIRECT(ADDRESS(ROW(F7137)+N$5-1,COLUMN(F7137),4)))</f>
        <v>23700</v>
      </c>
      <c r="K7137" s="18">
        <f t="shared" ca="1" si="2118"/>
        <v>0</v>
      </c>
      <c r="L7137" s="18">
        <f t="shared" ca="1" si="2130"/>
        <v>0</v>
      </c>
      <c r="M7137" s="18">
        <f t="shared" ca="1" si="2114"/>
        <v>0</v>
      </c>
      <c r="N7137" s="34">
        <f t="shared" ca="1" si="2119"/>
        <v>19815.293878238626</v>
      </c>
      <c r="P7137" s="18">
        <f t="shared" ca="1" si="2131"/>
        <v>971.09895082125252</v>
      </c>
      <c r="Q7137" s="47">
        <f ca="1">SUM(L$15:L7137)-SUM(M$15:M7137)</f>
        <v>0</v>
      </c>
      <c r="R7137" s="47" t="str">
        <f t="shared" ca="1" si="2132"/>
        <v>M7140</v>
      </c>
      <c r="S7137" s="40">
        <f t="shared" ca="1" si="2120"/>
        <v>0</v>
      </c>
      <c r="T7137" s="46">
        <f t="shared" ca="1" si="2121"/>
        <v>77</v>
      </c>
      <c r="X7137" s="74">
        <f t="shared" ca="1" si="2122"/>
        <v>0.97109895082125253</v>
      </c>
      <c r="Y7137" s="75">
        <f t="shared" ca="1" si="2123"/>
        <v>0.97109895082125253</v>
      </c>
      <c r="Z7137" s="74">
        <f t="shared" ca="1" si="2124"/>
        <v>2.6408450240812567</v>
      </c>
      <c r="AA7137" s="76">
        <f t="shared" ca="1" si="2125"/>
        <v>971.09895082125252</v>
      </c>
      <c r="AB7137" s="76">
        <f t="shared" ca="1" si="2126"/>
        <v>2640.8450240812567</v>
      </c>
    </row>
    <row r="7138" spans="1:28" x14ac:dyDescent="0.25">
      <c r="A7138" s="2">
        <f t="shared" si="2127"/>
        <v>14</v>
      </c>
      <c r="B7138" s="16">
        <f ca="1">VLOOKUP(A7138,PERIODS!$O$4:$P$33,2,FALSE)</f>
        <v>3.3000000000000002E-2</v>
      </c>
      <c r="C7138" s="15"/>
      <c r="D7138" s="18">
        <v>5000</v>
      </c>
      <c r="E7138" s="34">
        <f t="shared" ca="1" si="2128"/>
        <v>19815.293878238626</v>
      </c>
      <c r="F7138" s="34">
        <f t="shared" ca="1" si="2129"/>
        <v>3300</v>
      </c>
      <c r="G7138" s="69">
        <f t="shared" ca="1" si="2115"/>
        <v>0</v>
      </c>
      <c r="H7138" s="34">
        <f t="shared" ca="1" si="2116"/>
        <v>908.08818201708186</v>
      </c>
      <c r="I7138" s="34">
        <f t="shared" ca="1" si="2117"/>
        <v>4208.0881820170816</v>
      </c>
      <c r="J7138" s="18">
        <f ca="1">SUM(INDIRECT(ADDRESS(ROW(F7138),COLUMN(F7138),4)):INDIRECT(ADDRESS(ROW(F7138)+N$5-1,COLUMN(F7138),4)))</f>
        <v>23900</v>
      </c>
      <c r="K7138" s="18">
        <f t="shared" ca="1" si="2118"/>
        <v>16350</v>
      </c>
      <c r="L7138" s="18">
        <f t="shared" ca="1" si="2130"/>
        <v>16350</v>
      </c>
      <c r="M7138" s="18">
        <f t="shared" ca="1" si="2114"/>
        <v>0</v>
      </c>
      <c r="N7138" s="34">
        <f t="shared" ca="1" si="2119"/>
        <v>15607.205696221545</v>
      </c>
      <c r="P7138" s="18">
        <f t="shared" ca="1" si="2131"/>
        <v>908.08818201708186</v>
      </c>
      <c r="Q7138" s="47">
        <f ca="1">SUM(L$15:L7138)-SUM(M$15:M7138)</f>
        <v>16350</v>
      </c>
      <c r="R7138" s="47" t="str">
        <f t="shared" ca="1" si="2132"/>
        <v>M7141</v>
      </c>
      <c r="S7138" s="40">
        <f t="shared" ca="1" si="2120"/>
        <v>0</v>
      </c>
      <c r="T7138" s="46">
        <f t="shared" ca="1" si="2121"/>
        <v>65</v>
      </c>
      <c r="X7138" s="74">
        <f t="shared" ca="1" si="2122"/>
        <v>0.90808818201708186</v>
      </c>
      <c r="Y7138" s="75">
        <f t="shared" ca="1" si="2123"/>
        <v>0.90808818201708186</v>
      </c>
      <c r="Z7138" s="74">
        <f t="shared" ca="1" si="2124"/>
        <v>2.4795774981572389</v>
      </c>
      <c r="AA7138" s="76">
        <f t="shared" ca="1" si="2125"/>
        <v>908.08818201708186</v>
      </c>
      <c r="AB7138" s="76">
        <f t="shared" ca="1" si="2126"/>
        <v>2479.577498157239</v>
      </c>
    </row>
    <row r="7139" spans="1:28" x14ac:dyDescent="0.25">
      <c r="A7139" s="2">
        <f t="shared" si="2127"/>
        <v>15</v>
      </c>
      <c r="B7139" s="16">
        <f ca="1">VLOOKUP(A7139,PERIODS!$O$4:$P$33,2,FALSE)</f>
        <v>3.3000000000000002E-2</v>
      </c>
      <c r="C7139" s="15"/>
      <c r="D7139" s="18">
        <v>5000</v>
      </c>
      <c r="E7139" s="34">
        <f t="shared" ca="1" si="2128"/>
        <v>15607.205696221545</v>
      </c>
      <c r="F7139" s="34">
        <f t="shared" ca="1" si="2129"/>
        <v>3300</v>
      </c>
      <c r="G7139" s="69">
        <f t="shared" ca="1" si="2115"/>
        <v>0</v>
      </c>
      <c r="H7139" s="34">
        <f t="shared" ca="1" si="2116"/>
        <v>-1065.7906107784547</v>
      </c>
      <c r="I7139" s="34">
        <f t="shared" ca="1" si="2117"/>
        <v>2234.2093892215453</v>
      </c>
      <c r="J7139" s="18">
        <f ca="1">SUM(INDIRECT(ADDRESS(ROW(F7139),COLUMN(F7139),4)):INDIRECT(ADDRESS(ROW(F7139)+N$5-1,COLUMN(F7139),4)))</f>
        <v>24100</v>
      </c>
      <c r="K7139" s="18">
        <f t="shared" ca="1" si="2118"/>
        <v>16350</v>
      </c>
      <c r="L7139" s="18">
        <f t="shared" ca="1" si="2130"/>
        <v>0</v>
      </c>
      <c r="M7139" s="18">
        <f t="shared" ca="1" si="2114"/>
        <v>0</v>
      </c>
      <c r="N7139" s="34">
        <f t="shared" ca="1" si="2119"/>
        <v>13372.996306999999</v>
      </c>
      <c r="P7139" s="18">
        <f t="shared" ca="1" si="2131"/>
        <v>1065.7906107784547</v>
      </c>
      <c r="Q7139" s="47">
        <f ca="1">SUM(L$15:L7139)-SUM(M$15:M7139)</f>
        <v>16350</v>
      </c>
      <c r="R7139" s="47" t="str">
        <f t="shared" ca="1" si="2132"/>
        <v>M7142</v>
      </c>
      <c r="S7139" s="40">
        <f t="shared" ca="1" si="2120"/>
        <v>0</v>
      </c>
      <c r="T7139" s="46">
        <f t="shared" ca="1" si="2121"/>
        <v>80</v>
      </c>
      <c r="X7139" s="74">
        <f t="shared" ca="1" si="2122"/>
        <v>-1.0657906107784547</v>
      </c>
      <c r="Y7139" s="75">
        <f t="shared" ca="1" si="2123"/>
        <v>-1.0657906107784547</v>
      </c>
      <c r="Z7139" s="74">
        <f t="shared" ca="1" si="2124"/>
        <v>0.34445541691994785</v>
      </c>
      <c r="AA7139" s="76">
        <f t="shared" ca="1" si="2125"/>
        <v>-1065.7906107784547</v>
      </c>
      <c r="AB7139" s="76">
        <f t="shared" ca="1" si="2126"/>
        <v>344.45541691994788</v>
      </c>
    </row>
    <row r="7140" spans="1:28" x14ac:dyDescent="0.25">
      <c r="A7140" s="2">
        <f t="shared" si="2127"/>
        <v>16</v>
      </c>
      <c r="B7140" s="16">
        <f ca="1">VLOOKUP(A7140,PERIODS!$O$4:$P$33,2,FALSE)</f>
        <v>3.3000000000000002E-2</v>
      </c>
      <c r="C7140" s="15"/>
      <c r="D7140" s="18">
        <v>5000</v>
      </c>
      <c r="E7140" s="34">
        <f t="shared" ca="1" si="2128"/>
        <v>13372.996306999999</v>
      </c>
      <c r="F7140" s="34">
        <f t="shared" ca="1" si="2129"/>
        <v>3300</v>
      </c>
      <c r="G7140" s="69">
        <f t="shared" ca="1" si="2115"/>
        <v>0</v>
      </c>
      <c r="H7140" s="34">
        <f t="shared" ca="1" si="2116"/>
        <v>372.67031493484637</v>
      </c>
      <c r="I7140" s="34">
        <f t="shared" ca="1" si="2117"/>
        <v>3672.6703149348464</v>
      </c>
      <c r="J7140" s="18">
        <f ca="1">SUM(INDIRECT(ADDRESS(ROW(F7140),COLUMN(F7140),4)):INDIRECT(ADDRESS(ROW(F7140)+N$5-1,COLUMN(F7140),4)))</f>
        <v>24300</v>
      </c>
      <c r="K7140" s="18">
        <f t="shared" ca="1" si="2118"/>
        <v>16350</v>
      </c>
      <c r="L7140" s="18">
        <f t="shared" ca="1" si="2130"/>
        <v>0</v>
      </c>
      <c r="M7140" s="18">
        <f t="shared" ca="1" si="2114"/>
        <v>0</v>
      </c>
      <c r="N7140" s="34">
        <f t="shared" ca="1" si="2119"/>
        <v>9700.3259920651526</v>
      </c>
      <c r="P7140" s="18">
        <f t="shared" ca="1" si="2131"/>
        <v>372.67031493484637</v>
      </c>
      <c r="Q7140" s="47">
        <f ca="1">SUM(L$15:L7140)-SUM(M$15:M7140)</f>
        <v>16350</v>
      </c>
      <c r="R7140" s="47" t="str">
        <f t="shared" ca="1" si="2132"/>
        <v>M7143</v>
      </c>
      <c r="S7140" s="40">
        <f t="shared" ca="1" si="2120"/>
        <v>0</v>
      </c>
      <c r="T7140" s="46">
        <f t="shared" ca="1" si="2121"/>
        <v>47</v>
      </c>
      <c r="X7140" s="74">
        <f t="shared" ca="1" si="2122"/>
        <v>0.37267031493484637</v>
      </c>
      <c r="Y7140" s="75">
        <f t="shared" ca="1" si="2123"/>
        <v>0.37267031493484637</v>
      </c>
      <c r="Z7140" s="74">
        <f t="shared" ca="1" si="2124"/>
        <v>1.4516056882190687</v>
      </c>
      <c r="AA7140" s="76">
        <f t="shared" ca="1" si="2125"/>
        <v>372.67031493484637</v>
      </c>
      <c r="AB7140" s="76">
        <f t="shared" ca="1" si="2126"/>
        <v>1451.6056882190687</v>
      </c>
    </row>
    <row r="7141" spans="1:28" x14ac:dyDescent="0.25">
      <c r="A7141" s="2">
        <f t="shared" si="2127"/>
        <v>17</v>
      </c>
      <c r="B7141" s="16">
        <f ca="1">VLOOKUP(A7141,PERIODS!$O$4:$P$33,2,FALSE)</f>
        <v>3.5000000000000003E-2</v>
      </c>
      <c r="C7141" s="15"/>
      <c r="D7141" s="18">
        <v>5000</v>
      </c>
      <c r="E7141" s="34">
        <f t="shared" ca="1" si="2128"/>
        <v>9700.3259920651526</v>
      </c>
      <c r="F7141" s="34">
        <f t="shared" ca="1" si="2129"/>
        <v>3500.0000000000005</v>
      </c>
      <c r="G7141" s="69">
        <f t="shared" ca="1" si="2115"/>
        <v>0</v>
      </c>
      <c r="H7141" s="34">
        <f t="shared" ca="1" si="2116"/>
        <v>173.55748390674938</v>
      </c>
      <c r="I7141" s="34">
        <f t="shared" ca="1" si="2117"/>
        <v>3673.5574839067499</v>
      </c>
      <c r="J7141" s="18">
        <f ca="1">SUM(INDIRECT(ADDRESS(ROW(F7141),COLUMN(F7141),4)):INDIRECT(ADDRESS(ROW(F7141)+N$5-1,COLUMN(F7141),4)))</f>
        <v>24500.000000000004</v>
      </c>
      <c r="K7141" s="18">
        <f t="shared" ca="1" si="2118"/>
        <v>0</v>
      </c>
      <c r="L7141" s="18">
        <f t="shared" ca="1" si="2130"/>
        <v>0</v>
      </c>
      <c r="M7141" s="18">
        <f t="shared" ca="1" si="2114"/>
        <v>16350</v>
      </c>
      <c r="N7141" s="34">
        <f t="shared" ca="1" si="2119"/>
        <v>22376.768508158402</v>
      </c>
      <c r="P7141" s="18">
        <f t="shared" ca="1" si="2131"/>
        <v>173.55748390674938</v>
      </c>
      <c r="Q7141" s="47">
        <f ca="1">SUM(L$15:L7141)-SUM(M$15:M7141)</f>
        <v>0</v>
      </c>
      <c r="R7141" s="47" t="str">
        <f t="shared" ca="1" si="2132"/>
        <v>M7144</v>
      </c>
      <c r="S7141" s="40">
        <f t="shared" ca="1" si="2120"/>
        <v>0</v>
      </c>
      <c r="T7141" s="46">
        <f t="shared" ca="1" si="2121"/>
        <v>6</v>
      </c>
      <c r="X7141" s="74">
        <f t="shared" ca="1" si="2122"/>
        <v>0.17355748390674938</v>
      </c>
      <c r="Y7141" s="75">
        <f t="shared" ca="1" si="2123"/>
        <v>0.17355748390674938</v>
      </c>
      <c r="Z7141" s="74">
        <f t="shared" ca="1" si="2124"/>
        <v>1.1895290635820732</v>
      </c>
      <c r="AA7141" s="76">
        <f t="shared" ca="1" si="2125"/>
        <v>173.55748390674938</v>
      </c>
      <c r="AB7141" s="76">
        <f t="shared" ca="1" si="2126"/>
        <v>1189.5290635820731</v>
      </c>
    </row>
    <row r="7142" spans="1:28" x14ac:dyDescent="0.25">
      <c r="A7142" s="2">
        <f t="shared" si="2127"/>
        <v>18</v>
      </c>
      <c r="B7142" s="16">
        <f ca="1">VLOOKUP(A7142,PERIODS!$O$4:$P$33,2,FALSE)</f>
        <v>3.5000000000000003E-2</v>
      </c>
      <c r="C7142" s="15"/>
      <c r="D7142" s="18">
        <v>5000</v>
      </c>
      <c r="E7142" s="34">
        <f t="shared" ca="1" si="2128"/>
        <v>22376.768508158402</v>
      </c>
      <c r="F7142" s="34">
        <f t="shared" ca="1" si="2129"/>
        <v>3500.0000000000005</v>
      </c>
      <c r="G7142" s="69">
        <f t="shared" ca="1" si="2115"/>
        <v>0</v>
      </c>
      <c r="H7142" s="34">
        <f t="shared" ca="1" si="2116"/>
        <v>1234.5601711802472</v>
      </c>
      <c r="I7142" s="34">
        <f t="shared" ca="1" si="2117"/>
        <v>4734.5601711802474</v>
      </c>
      <c r="J7142" s="18">
        <f ca="1">SUM(INDIRECT(ADDRESS(ROW(F7142),COLUMN(F7142),4)):INDIRECT(ADDRESS(ROW(F7142)+N$5-1,COLUMN(F7142),4)))</f>
        <v>24500.000000000004</v>
      </c>
      <c r="K7142" s="18">
        <f t="shared" ca="1" si="2118"/>
        <v>16350</v>
      </c>
      <c r="L7142" s="18">
        <f t="shared" ca="1" si="2130"/>
        <v>16350</v>
      </c>
      <c r="M7142" s="18">
        <f t="shared" ca="1" si="2114"/>
        <v>0</v>
      </c>
      <c r="N7142" s="34">
        <f t="shared" ca="1" si="2119"/>
        <v>17642.208336978154</v>
      </c>
      <c r="P7142" s="18">
        <f t="shared" ca="1" si="2131"/>
        <v>1234.5601711802472</v>
      </c>
      <c r="Q7142" s="47">
        <f ca="1">SUM(L$15:L7142)-SUM(M$15:M7142)</f>
        <v>16350</v>
      </c>
      <c r="R7142" s="47" t="str">
        <f t="shared" ca="1" si="2132"/>
        <v>M7145</v>
      </c>
      <c r="S7142" s="40">
        <f t="shared" ca="1" si="2120"/>
        <v>0</v>
      </c>
      <c r="T7142" s="46">
        <f t="shared" ca="1" si="2121"/>
        <v>0</v>
      </c>
      <c r="X7142" s="74">
        <f t="shared" ca="1" si="2122"/>
        <v>1.2345601711802472</v>
      </c>
      <c r="Y7142" s="75">
        <f t="shared" ca="1" si="2123"/>
        <v>1.2345601711802472</v>
      </c>
      <c r="Z7142" s="74">
        <f t="shared" ca="1" si="2124"/>
        <v>3.436866555265861</v>
      </c>
      <c r="AA7142" s="76">
        <f t="shared" ca="1" si="2125"/>
        <v>1234.5601711802472</v>
      </c>
      <c r="AB7142" s="76">
        <f t="shared" ca="1" si="2126"/>
        <v>3436.8665552658608</v>
      </c>
    </row>
    <row r="7143" spans="1:28" x14ac:dyDescent="0.25">
      <c r="A7143" s="2">
        <f t="shared" si="2127"/>
        <v>19</v>
      </c>
      <c r="B7143" s="16">
        <f ca="1">VLOOKUP(A7143,PERIODS!$O$4:$P$33,2,FALSE)</f>
        <v>3.5000000000000003E-2</v>
      </c>
      <c r="C7143" s="15"/>
      <c r="D7143" s="18">
        <v>5000</v>
      </c>
      <c r="E7143" s="34">
        <f t="shared" ca="1" si="2128"/>
        <v>17642.208336978154</v>
      </c>
      <c r="F7143" s="34">
        <f t="shared" ca="1" si="2129"/>
        <v>3500.0000000000005</v>
      </c>
      <c r="G7143" s="69">
        <f t="shared" ca="1" si="2115"/>
        <v>0</v>
      </c>
      <c r="H7143" s="34">
        <f t="shared" ca="1" si="2116"/>
        <v>-140.450321674641</v>
      </c>
      <c r="I7143" s="34">
        <f t="shared" ca="1" si="2117"/>
        <v>3359.5496783253593</v>
      </c>
      <c r="J7143" s="18">
        <f ca="1">SUM(INDIRECT(ADDRESS(ROW(F7143),COLUMN(F7143),4)):INDIRECT(ADDRESS(ROW(F7143)+N$5-1,COLUMN(F7143),4)))</f>
        <v>24500.000000000004</v>
      </c>
      <c r="K7143" s="18">
        <f t="shared" ca="1" si="2118"/>
        <v>16350</v>
      </c>
      <c r="L7143" s="18">
        <f t="shared" ca="1" si="2130"/>
        <v>0</v>
      </c>
      <c r="M7143" s="18">
        <f t="shared" ca="1" si="2114"/>
        <v>0</v>
      </c>
      <c r="N7143" s="34">
        <f t="shared" ca="1" si="2119"/>
        <v>14282.658658652796</v>
      </c>
      <c r="P7143" s="18">
        <f t="shared" ca="1" si="2131"/>
        <v>140.450321674641</v>
      </c>
      <c r="Q7143" s="47">
        <f ca="1">SUM(L$15:L7143)-SUM(M$15:M7143)</f>
        <v>16350</v>
      </c>
      <c r="R7143" s="47" t="str">
        <f t="shared" ca="1" si="2132"/>
        <v>M7146</v>
      </c>
      <c r="S7143" s="40">
        <f t="shared" ca="1" si="2120"/>
        <v>0</v>
      </c>
      <c r="T7143" s="46">
        <f t="shared" ca="1" si="2121"/>
        <v>9</v>
      </c>
      <c r="X7143" s="74">
        <f t="shared" ca="1" si="2122"/>
        <v>-0.140450321674641</v>
      </c>
      <c r="Y7143" s="75">
        <f t="shared" ca="1" si="2123"/>
        <v>-0.140450321674641</v>
      </c>
      <c r="Z7143" s="74">
        <f t="shared" ca="1" si="2124"/>
        <v>0.86896683267755692</v>
      </c>
      <c r="AA7143" s="76">
        <f t="shared" ca="1" si="2125"/>
        <v>-140.450321674641</v>
      </c>
      <c r="AB7143" s="76">
        <f t="shared" ca="1" si="2126"/>
        <v>868.96683267755691</v>
      </c>
    </row>
    <row r="7144" spans="1:28" x14ac:dyDescent="0.25">
      <c r="A7144" s="2">
        <f t="shared" si="2127"/>
        <v>20</v>
      </c>
      <c r="B7144" s="16">
        <f ca="1">VLOOKUP(A7144,PERIODS!$O$4:$P$33,2,FALSE)</f>
        <v>3.5000000000000003E-2</v>
      </c>
      <c r="C7144" s="15"/>
      <c r="D7144" s="18">
        <v>5000</v>
      </c>
      <c r="E7144" s="34">
        <f t="shared" ca="1" si="2128"/>
        <v>14282.658658652796</v>
      </c>
      <c r="F7144" s="34">
        <f t="shared" ca="1" si="2129"/>
        <v>3500.0000000000005</v>
      </c>
      <c r="G7144" s="69">
        <f t="shared" ca="1" si="2115"/>
        <v>0</v>
      </c>
      <c r="H7144" s="34">
        <f t="shared" ca="1" si="2116"/>
        <v>284.37050412121863</v>
      </c>
      <c r="I7144" s="34">
        <f t="shared" ca="1" si="2117"/>
        <v>3784.3705041212193</v>
      </c>
      <c r="J7144" s="18">
        <f ca="1">SUM(INDIRECT(ADDRESS(ROW(F7144),COLUMN(F7144),4)):INDIRECT(ADDRESS(ROW(F7144)+N$5-1,COLUMN(F7144),4)))</f>
        <v>24500.000000000004</v>
      </c>
      <c r="K7144" s="18">
        <f t="shared" ca="1" si="2118"/>
        <v>16350</v>
      </c>
      <c r="L7144" s="18">
        <f t="shared" ca="1" si="2130"/>
        <v>0</v>
      </c>
      <c r="M7144" s="18">
        <f t="shared" ca="1" si="2114"/>
        <v>0</v>
      </c>
      <c r="N7144" s="34">
        <f t="shared" ca="1" si="2119"/>
        <v>10498.288154531576</v>
      </c>
      <c r="P7144" s="18">
        <f t="shared" ca="1" si="2131"/>
        <v>284.37050412121863</v>
      </c>
      <c r="Q7144" s="47">
        <f ca="1">SUM(L$15:L7144)-SUM(M$15:M7144)</f>
        <v>16350</v>
      </c>
      <c r="R7144" s="47" t="str">
        <f t="shared" ca="1" si="2132"/>
        <v>M7147</v>
      </c>
      <c r="S7144" s="40">
        <f t="shared" ca="1" si="2120"/>
        <v>0</v>
      </c>
      <c r="T7144" s="46">
        <f t="shared" ca="1" si="2121"/>
        <v>82</v>
      </c>
      <c r="X7144" s="74">
        <f t="shared" ca="1" si="2122"/>
        <v>0.28437050412121861</v>
      </c>
      <c r="Y7144" s="75">
        <f t="shared" ca="1" si="2123"/>
        <v>0.28437050412121861</v>
      </c>
      <c r="Z7144" s="74">
        <f t="shared" ca="1" si="2124"/>
        <v>1.3289252118188517</v>
      </c>
      <c r="AA7144" s="76">
        <f t="shared" ca="1" si="2125"/>
        <v>284.37050412121863</v>
      </c>
      <c r="AB7144" s="76">
        <f t="shared" ca="1" si="2126"/>
        <v>1328.9252118188517</v>
      </c>
    </row>
    <row r="7145" spans="1:28" x14ac:dyDescent="0.25">
      <c r="A7145" s="2">
        <f t="shared" si="2127"/>
        <v>21</v>
      </c>
      <c r="B7145" s="16">
        <f ca="1">VLOOKUP(A7145,PERIODS!$O$4:$P$33,2,FALSE)</f>
        <v>3.5000000000000003E-2</v>
      </c>
      <c r="C7145" s="15"/>
      <c r="D7145" s="18">
        <v>5000</v>
      </c>
      <c r="E7145" s="34">
        <f t="shared" ca="1" si="2128"/>
        <v>10498.288154531576</v>
      </c>
      <c r="F7145" s="34">
        <f t="shared" ca="1" si="2129"/>
        <v>3500.0000000000005</v>
      </c>
      <c r="G7145" s="69">
        <f t="shared" ca="1" si="2115"/>
        <v>0</v>
      </c>
      <c r="H7145" s="34">
        <f t="shared" ca="1" si="2116"/>
        <v>-743.23809292951137</v>
      </c>
      <c r="I7145" s="34">
        <f t="shared" ca="1" si="2117"/>
        <v>2756.7619070704891</v>
      </c>
      <c r="J7145" s="18">
        <f ca="1">SUM(INDIRECT(ADDRESS(ROW(F7145),COLUMN(F7145),4)):INDIRECT(ADDRESS(ROW(F7145)+N$5-1,COLUMN(F7145),4)))</f>
        <v>24500.000000000004</v>
      </c>
      <c r="K7145" s="18">
        <f t="shared" ca="1" si="2118"/>
        <v>0</v>
      </c>
      <c r="L7145" s="18">
        <f t="shared" ca="1" si="2130"/>
        <v>0</v>
      </c>
      <c r="M7145" s="18">
        <f t="shared" ca="1" si="2114"/>
        <v>16350</v>
      </c>
      <c r="N7145" s="34">
        <f t="shared" ca="1" si="2119"/>
        <v>24091.526247461086</v>
      </c>
      <c r="P7145" s="18">
        <f t="shared" ca="1" si="2131"/>
        <v>743.23809292951137</v>
      </c>
      <c r="Q7145" s="47">
        <f ca="1">SUM(L$15:L7145)-SUM(M$15:M7145)</f>
        <v>0</v>
      </c>
      <c r="R7145" s="47" t="str">
        <f t="shared" ca="1" si="2132"/>
        <v>M7148</v>
      </c>
      <c r="S7145" s="40">
        <f t="shared" ca="1" si="2120"/>
        <v>0</v>
      </c>
      <c r="T7145" s="46">
        <f t="shared" ca="1" si="2121"/>
        <v>22</v>
      </c>
      <c r="X7145" s="74">
        <f t="shared" ca="1" si="2122"/>
        <v>-0.74323809292951137</v>
      </c>
      <c r="Y7145" s="75">
        <f t="shared" ca="1" si="2123"/>
        <v>-0.74323809292951137</v>
      </c>
      <c r="Z7145" s="74">
        <f t="shared" ca="1" si="2124"/>
        <v>0.47557147495529811</v>
      </c>
      <c r="AA7145" s="76">
        <f t="shared" ca="1" si="2125"/>
        <v>-743.23809292951137</v>
      </c>
      <c r="AB7145" s="76">
        <f t="shared" ca="1" si="2126"/>
        <v>475.57147495529813</v>
      </c>
    </row>
    <row r="7146" spans="1:28" x14ac:dyDescent="0.25">
      <c r="A7146" s="2">
        <f t="shared" si="2127"/>
        <v>22</v>
      </c>
      <c r="B7146" s="16">
        <f ca="1">VLOOKUP(A7146,PERIODS!$O$4:$P$33,2,FALSE)</f>
        <v>3.5000000000000003E-2</v>
      </c>
      <c r="C7146" s="15"/>
      <c r="D7146" s="18">
        <v>5000</v>
      </c>
      <c r="E7146" s="34">
        <f t="shared" ca="1" si="2128"/>
        <v>24091.526247461086</v>
      </c>
      <c r="F7146" s="34">
        <f t="shared" ca="1" si="2129"/>
        <v>3500.0000000000005</v>
      </c>
      <c r="G7146" s="69">
        <f t="shared" ca="1" si="2115"/>
        <v>0</v>
      </c>
      <c r="H7146" s="34">
        <f t="shared" ca="1" si="2116"/>
        <v>159.08577056349776</v>
      </c>
      <c r="I7146" s="34">
        <f t="shared" ca="1" si="2117"/>
        <v>3659.085770563498</v>
      </c>
      <c r="J7146" s="18">
        <f ca="1">SUM(INDIRECT(ADDRESS(ROW(F7146),COLUMN(F7146),4)):INDIRECT(ADDRESS(ROW(F7146)+N$5-1,COLUMN(F7146),4)))</f>
        <v>25000.000000000004</v>
      </c>
      <c r="K7146" s="18">
        <f t="shared" ca="1" si="2118"/>
        <v>16350</v>
      </c>
      <c r="L7146" s="18">
        <f t="shared" ca="1" si="2130"/>
        <v>16350</v>
      </c>
      <c r="M7146" s="18">
        <f t="shared" ca="1" si="2114"/>
        <v>0</v>
      </c>
      <c r="N7146" s="34">
        <f t="shared" ca="1" si="2119"/>
        <v>20432.440476897587</v>
      </c>
      <c r="P7146" s="18">
        <f t="shared" ca="1" si="2131"/>
        <v>159.08577056349776</v>
      </c>
      <c r="Q7146" s="47">
        <f ca="1">SUM(L$15:L7146)-SUM(M$15:M7146)</f>
        <v>16350</v>
      </c>
      <c r="R7146" s="47" t="str">
        <f t="shared" ca="1" si="2132"/>
        <v>M7149</v>
      </c>
      <c r="S7146" s="40">
        <f t="shared" ca="1" si="2120"/>
        <v>0</v>
      </c>
      <c r="T7146" s="46">
        <f t="shared" ca="1" si="2121"/>
        <v>0</v>
      </c>
      <c r="X7146" s="74">
        <f t="shared" ca="1" si="2122"/>
        <v>0.15908577056349776</v>
      </c>
      <c r="Y7146" s="75">
        <f t="shared" ca="1" si="2123"/>
        <v>0.15908577056349776</v>
      </c>
      <c r="Z7146" s="74">
        <f t="shared" ca="1" si="2124"/>
        <v>1.1724385030793421</v>
      </c>
      <c r="AA7146" s="76">
        <f t="shared" ca="1" si="2125"/>
        <v>159.08577056349776</v>
      </c>
      <c r="AB7146" s="76">
        <f t="shared" ca="1" si="2126"/>
        <v>1172.4385030793421</v>
      </c>
    </row>
    <row r="7147" spans="1:28" x14ac:dyDescent="0.25">
      <c r="A7147" s="2">
        <f t="shared" si="2127"/>
        <v>23</v>
      </c>
      <c r="B7147" s="16">
        <f ca="1">VLOOKUP(A7147,PERIODS!$O$4:$P$33,2,FALSE)</f>
        <v>3.5000000000000003E-2</v>
      </c>
      <c r="C7147" s="15"/>
      <c r="D7147" s="18">
        <v>5000</v>
      </c>
      <c r="E7147" s="34">
        <f t="shared" ca="1" si="2128"/>
        <v>20432.440476897587</v>
      </c>
      <c r="F7147" s="34">
        <f t="shared" ca="1" si="2129"/>
        <v>3500.0000000000005</v>
      </c>
      <c r="G7147" s="69">
        <f t="shared" ca="1" si="2115"/>
        <v>0</v>
      </c>
      <c r="H7147" s="34">
        <f t="shared" ca="1" si="2116"/>
        <v>1422.443121401162</v>
      </c>
      <c r="I7147" s="34">
        <f t="shared" ca="1" si="2117"/>
        <v>4922.443121401162</v>
      </c>
      <c r="J7147" s="18">
        <f ca="1">SUM(INDIRECT(ADDRESS(ROW(F7147),COLUMN(F7147),4)):INDIRECT(ADDRESS(ROW(F7147)+N$5-1,COLUMN(F7147),4)))</f>
        <v>25500.000000000004</v>
      </c>
      <c r="K7147" s="18">
        <f t="shared" ca="1" si="2118"/>
        <v>16350</v>
      </c>
      <c r="L7147" s="18">
        <f t="shared" ca="1" si="2130"/>
        <v>0</v>
      </c>
      <c r="M7147" s="18">
        <f t="shared" ca="1" si="2114"/>
        <v>0</v>
      </c>
      <c r="N7147" s="34">
        <f t="shared" ca="1" si="2119"/>
        <v>15509.997355496425</v>
      </c>
      <c r="P7147" s="18">
        <f t="shared" ca="1" si="2131"/>
        <v>1422.443121401162</v>
      </c>
      <c r="Q7147" s="47">
        <f ca="1">SUM(L$15:L7147)-SUM(M$15:M7147)</f>
        <v>16350</v>
      </c>
      <c r="R7147" s="47" t="str">
        <f t="shared" ca="1" si="2132"/>
        <v>M7150</v>
      </c>
      <c r="S7147" s="40">
        <f t="shared" ca="1" si="2120"/>
        <v>0</v>
      </c>
      <c r="T7147" s="46">
        <f t="shared" ca="1" si="2121"/>
        <v>72</v>
      </c>
      <c r="X7147" s="74">
        <f t="shared" ca="1" si="2122"/>
        <v>1.4224431214011619</v>
      </c>
      <c r="Y7147" s="75">
        <f t="shared" ca="1" si="2123"/>
        <v>1.4224431214011619</v>
      </c>
      <c r="Z7147" s="74">
        <f t="shared" ca="1" si="2124"/>
        <v>4.1472402847087944</v>
      </c>
      <c r="AA7147" s="76">
        <f t="shared" ca="1" si="2125"/>
        <v>1422.443121401162</v>
      </c>
      <c r="AB7147" s="76">
        <f t="shared" ca="1" si="2126"/>
        <v>4147.2402847087942</v>
      </c>
    </row>
    <row r="7148" spans="1:28" x14ac:dyDescent="0.25">
      <c r="A7148" s="2">
        <f t="shared" si="2127"/>
        <v>24</v>
      </c>
      <c r="B7148" s="16">
        <f ca="1">VLOOKUP(A7148,PERIODS!$O$4:$P$33,2,FALSE)</f>
        <v>3.5000000000000003E-2</v>
      </c>
      <c r="C7148" s="15"/>
      <c r="D7148" s="18">
        <v>5000</v>
      </c>
      <c r="E7148" s="34">
        <f t="shared" ca="1" si="2128"/>
        <v>15509.997355496425</v>
      </c>
      <c r="F7148" s="34">
        <f t="shared" ca="1" si="2129"/>
        <v>3500.0000000000005</v>
      </c>
      <c r="G7148" s="69">
        <f t="shared" ca="1" si="2115"/>
        <v>0</v>
      </c>
      <c r="H7148" s="34">
        <f t="shared" ca="1" si="2116"/>
        <v>405.08783043111697</v>
      </c>
      <c r="I7148" s="34">
        <f t="shared" ca="1" si="2117"/>
        <v>3905.0878304311173</v>
      </c>
      <c r="J7148" s="18">
        <f ca="1">SUM(INDIRECT(ADDRESS(ROW(F7148),COLUMN(F7148),4)):INDIRECT(ADDRESS(ROW(F7148)+N$5-1,COLUMN(F7148),4)))</f>
        <v>26000</v>
      </c>
      <c r="K7148" s="18">
        <f t="shared" ca="1" si="2118"/>
        <v>16350</v>
      </c>
      <c r="L7148" s="18">
        <f t="shared" ca="1" si="2130"/>
        <v>0</v>
      </c>
      <c r="M7148" s="18">
        <f t="shared" ca="1" si="2114"/>
        <v>0</v>
      </c>
      <c r="N7148" s="34">
        <f t="shared" ca="1" si="2119"/>
        <v>11604.909525065308</v>
      </c>
      <c r="P7148" s="18">
        <f t="shared" ca="1" si="2131"/>
        <v>405.08783043111697</v>
      </c>
      <c r="Q7148" s="47">
        <f ca="1">SUM(L$15:L7148)-SUM(M$15:M7148)</f>
        <v>16350</v>
      </c>
      <c r="R7148" s="47" t="str">
        <f t="shared" ca="1" si="2132"/>
        <v>M7151</v>
      </c>
      <c r="S7148" s="40">
        <f t="shared" ca="1" si="2120"/>
        <v>0</v>
      </c>
      <c r="T7148" s="46">
        <f t="shared" ca="1" si="2121"/>
        <v>65</v>
      </c>
      <c r="X7148" s="74">
        <f t="shared" ca="1" si="2122"/>
        <v>0.40508783043111696</v>
      </c>
      <c r="Y7148" s="75">
        <f t="shared" ca="1" si="2123"/>
        <v>0.40508783043111696</v>
      </c>
      <c r="Z7148" s="74">
        <f t="shared" ca="1" si="2124"/>
        <v>1.4994341902248391</v>
      </c>
      <c r="AA7148" s="76">
        <f t="shared" ca="1" si="2125"/>
        <v>405.08783043111697</v>
      </c>
      <c r="AB7148" s="76">
        <f t="shared" ca="1" si="2126"/>
        <v>1499.4341902248391</v>
      </c>
    </row>
    <row r="7149" spans="1:28" x14ac:dyDescent="0.25">
      <c r="A7149" s="2">
        <f t="shared" si="2127"/>
        <v>25</v>
      </c>
      <c r="B7149" s="16">
        <f ca="1">VLOOKUP(A7149,PERIODS!$O$4:$P$33,2,FALSE)</f>
        <v>3.5000000000000003E-2</v>
      </c>
      <c r="C7149" s="15"/>
      <c r="D7149" s="18">
        <v>5000</v>
      </c>
      <c r="E7149" s="34">
        <f t="shared" ca="1" si="2128"/>
        <v>11604.909525065308</v>
      </c>
      <c r="F7149" s="34">
        <f t="shared" ca="1" si="2129"/>
        <v>3500.0000000000005</v>
      </c>
      <c r="G7149" s="69">
        <f t="shared" ca="1" si="2115"/>
        <v>0</v>
      </c>
      <c r="H7149" s="34">
        <f t="shared" ca="1" si="2116"/>
        <v>-1402.6651213563675</v>
      </c>
      <c r="I7149" s="34">
        <f t="shared" ca="1" si="2117"/>
        <v>2097.3348786436327</v>
      </c>
      <c r="J7149" s="18">
        <f ca="1">SUM(INDIRECT(ADDRESS(ROW(F7149),COLUMN(F7149),4)):INDIRECT(ADDRESS(ROW(F7149)+N$5-1,COLUMN(F7149),4)))</f>
        <v>24900</v>
      </c>
      <c r="K7149" s="18">
        <f t="shared" ca="1" si="2118"/>
        <v>0</v>
      </c>
      <c r="L7149" s="18">
        <f t="shared" ca="1" si="2130"/>
        <v>0</v>
      </c>
      <c r="M7149" s="18">
        <f t="shared" ca="1" si="2114"/>
        <v>16350</v>
      </c>
      <c r="N7149" s="34">
        <f t="shared" ca="1" si="2119"/>
        <v>25857.574646421675</v>
      </c>
      <c r="P7149" s="18">
        <f t="shared" ca="1" si="2131"/>
        <v>1402.6651213563675</v>
      </c>
      <c r="Q7149" s="47">
        <f ca="1">SUM(L$15:L7149)-SUM(M$15:M7149)</f>
        <v>0</v>
      </c>
      <c r="R7149" s="47" t="str">
        <f t="shared" ca="1" si="2132"/>
        <v>M7152</v>
      </c>
      <c r="S7149" s="40">
        <f t="shared" ca="1" si="2120"/>
        <v>0</v>
      </c>
      <c r="T7149" s="46">
        <f t="shared" ca="1" si="2121"/>
        <v>30</v>
      </c>
      <c r="X7149" s="74">
        <f t="shared" ca="1" si="2122"/>
        <v>-1.4026651213563675</v>
      </c>
      <c r="Y7149" s="75">
        <f t="shared" ca="1" si="2123"/>
        <v>-1.4026651213563675</v>
      </c>
      <c r="Z7149" s="74">
        <f t="shared" ca="1" si="2124"/>
        <v>0.24594062810241038</v>
      </c>
      <c r="AA7149" s="76">
        <f t="shared" ca="1" si="2125"/>
        <v>-1402.6651213563675</v>
      </c>
      <c r="AB7149" s="76">
        <f t="shared" ca="1" si="2126"/>
        <v>245.94062810241039</v>
      </c>
    </row>
    <row r="7150" spans="1:28" x14ac:dyDescent="0.25">
      <c r="A7150" s="2">
        <f t="shared" si="2127"/>
        <v>26</v>
      </c>
      <c r="B7150" s="16">
        <f ca="1">VLOOKUP(A7150,PERIODS!$O$4:$P$33,2,FALSE)</f>
        <v>3.5000000000000003E-2</v>
      </c>
      <c r="C7150" s="15"/>
      <c r="D7150" s="18">
        <v>5000</v>
      </c>
      <c r="E7150" s="34">
        <f t="shared" ca="1" si="2128"/>
        <v>25857.574646421675</v>
      </c>
      <c r="F7150" s="34">
        <f t="shared" ca="1" si="2129"/>
        <v>3500.0000000000005</v>
      </c>
      <c r="G7150" s="69">
        <f t="shared" ca="1" si="2115"/>
        <v>0</v>
      </c>
      <c r="H7150" s="34">
        <f t="shared" ca="1" si="2116"/>
        <v>190.52958293405766</v>
      </c>
      <c r="I7150" s="34">
        <f t="shared" ca="1" si="2117"/>
        <v>3690.529582934058</v>
      </c>
      <c r="J7150" s="18">
        <f ca="1">SUM(INDIRECT(ADDRESS(ROW(F7150),COLUMN(F7150),4)):INDIRECT(ADDRESS(ROW(F7150)+N$5-1,COLUMN(F7150),4)))</f>
        <v>23900</v>
      </c>
      <c r="K7150" s="18">
        <f t="shared" ca="1" si="2118"/>
        <v>0</v>
      </c>
      <c r="L7150" s="18">
        <f t="shared" ca="1" si="2130"/>
        <v>0</v>
      </c>
      <c r="M7150" s="18">
        <f t="shared" ca="1" si="2114"/>
        <v>0</v>
      </c>
      <c r="N7150" s="34">
        <f t="shared" ca="1" si="2119"/>
        <v>22167.045063487618</v>
      </c>
      <c r="P7150" s="18">
        <f t="shared" ca="1" si="2131"/>
        <v>190.52958293405766</v>
      </c>
      <c r="Q7150" s="47">
        <f ca="1">SUM(L$15:L7150)-SUM(M$15:M7150)</f>
        <v>0</v>
      </c>
      <c r="R7150" s="47" t="str">
        <f t="shared" ca="1" si="2132"/>
        <v>M7153</v>
      </c>
      <c r="S7150" s="40">
        <f t="shared" ca="1" si="2120"/>
        <v>0</v>
      </c>
      <c r="T7150" s="46">
        <f t="shared" ca="1" si="2121"/>
        <v>78</v>
      </c>
      <c r="X7150" s="74">
        <f t="shared" ca="1" si="2122"/>
        <v>0.19052958293405767</v>
      </c>
      <c r="Y7150" s="75">
        <f t="shared" ca="1" si="2123"/>
        <v>0.19052958293405767</v>
      </c>
      <c r="Z7150" s="74">
        <f t="shared" ca="1" si="2124"/>
        <v>1.2098901652090375</v>
      </c>
      <c r="AA7150" s="76">
        <f t="shared" ca="1" si="2125"/>
        <v>190.52958293405766</v>
      </c>
      <c r="AB7150" s="76">
        <f t="shared" ca="1" si="2126"/>
        <v>1209.8901652090374</v>
      </c>
    </row>
    <row r="7151" spans="1:28" x14ac:dyDescent="0.25">
      <c r="A7151" s="2">
        <f t="shared" si="2127"/>
        <v>27</v>
      </c>
      <c r="B7151" s="16">
        <f ca="1">VLOOKUP(A7151,PERIODS!$O$4:$P$33,2,FALSE)</f>
        <v>3.5000000000000003E-2</v>
      </c>
      <c r="C7151" s="15"/>
      <c r="D7151" s="18">
        <v>5000</v>
      </c>
      <c r="E7151" s="34">
        <f t="shared" ca="1" si="2128"/>
        <v>22167.045063487618</v>
      </c>
      <c r="F7151" s="34">
        <f t="shared" ca="1" si="2129"/>
        <v>3500.0000000000005</v>
      </c>
      <c r="G7151" s="69">
        <f t="shared" ca="1" si="2115"/>
        <v>0</v>
      </c>
      <c r="H7151" s="34">
        <f t="shared" ca="1" si="2116"/>
        <v>1469.8353791003417</v>
      </c>
      <c r="I7151" s="34">
        <f t="shared" ca="1" si="2117"/>
        <v>4969.8353791003419</v>
      </c>
      <c r="J7151" s="18">
        <f ca="1">SUM(INDIRECT(ADDRESS(ROW(F7151),COLUMN(F7151),4)):INDIRECT(ADDRESS(ROW(F7151)+N$5-1,COLUMN(F7151),4)))</f>
        <v>22900</v>
      </c>
      <c r="K7151" s="18">
        <f t="shared" ca="1" si="2118"/>
        <v>16350</v>
      </c>
      <c r="L7151" s="18">
        <f t="shared" ca="1" si="2130"/>
        <v>16350</v>
      </c>
      <c r="M7151" s="18">
        <f t="shared" ca="1" si="2114"/>
        <v>0</v>
      </c>
      <c r="N7151" s="34">
        <f t="shared" ca="1" si="2119"/>
        <v>17197.209684387275</v>
      </c>
      <c r="P7151" s="18">
        <f t="shared" ca="1" si="2131"/>
        <v>1469.8353791003417</v>
      </c>
      <c r="Q7151" s="47">
        <f ca="1">SUM(L$15:L7151)-SUM(M$15:M7151)</f>
        <v>16350</v>
      </c>
      <c r="R7151" s="47" t="str">
        <f t="shared" ca="1" si="2132"/>
        <v>M7154</v>
      </c>
      <c r="S7151" s="40">
        <f t="shared" ca="1" si="2120"/>
        <v>0</v>
      </c>
      <c r="T7151" s="46">
        <f t="shared" ca="1" si="2121"/>
        <v>54</v>
      </c>
      <c r="X7151" s="74">
        <f t="shared" ca="1" si="2122"/>
        <v>1.4698353791003418</v>
      </c>
      <c r="Y7151" s="75">
        <f t="shared" ca="1" si="2123"/>
        <v>1.4698353791003418</v>
      </c>
      <c r="Z7151" s="74">
        <f t="shared" ca="1" si="2124"/>
        <v>4.3485192249899844</v>
      </c>
      <c r="AA7151" s="76">
        <f t="shared" ca="1" si="2125"/>
        <v>1469.8353791003417</v>
      </c>
      <c r="AB7151" s="76">
        <f t="shared" ca="1" si="2126"/>
        <v>4348.5192249899847</v>
      </c>
    </row>
    <row r="7152" spans="1:28" x14ac:dyDescent="0.25">
      <c r="A7152" s="2">
        <f t="shared" si="2127"/>
        <v>28</v>
      </c>
      <c r="B7152" s="16">
        <f ca="1">VLOOKUP(A7152,PERIODS!$O$4:$P$33,2,FALSE)</f>
        <v>0.04</v>
      </c>
      <c r="C7152" s="15"/>
      <c r="D7152" s="18">
        <v>5000</v>
      </c>
      <c r="E7152" s="34">
        <f t="shared" ca="1" si="2128"/>
        <v>17197.209684387275</v>
      </c>
      <c r="F7152" s="34">
        <f t="shared" ca="1" si="2129"/>
        <v>4000</v>
      </c>
      <c r="G7152" s="69">
        <f t="shared" ca="1" si="2115"/>
        <v>0</v>
      </c>
      <c r="H7152" s="34">
        <f t="shared" ca="1" si="2116"/>
        <v>445.48341643063395</v>
      </c>
      <c r="I7152" s="34">
        <f t="shared" ca="1" si="2117"/>
        <v>4445.483416430634</v>
      </c>
      <c r="J7152" s="18">
        <f ca="1">SUM(INDIRECT(ADDRESS(ROW(F7152),COLUMN(F7152),4)):INDIRECT(ADDRESS(ROW(F7152)+N$5-1,COLUMN(F7152),4)))</f>
        <v>21900</v>
      </c>
      <c r="K7152" s="18">
        <f t="shared" ca="1" si="2118"/>
        <v>16350</v>
      </c>
      <c r="L7152" s="18">
        <f t="shared" ca="1" si="2130"/>
        <v>0</v>
      </c>
      <c r="M7152" s="18">
        <f t="shared" ca="1" si="2114"/>
        <v>0</v>
      </c>
      <c r="N7152" s="34">
        <f t="shared" ca="1" si="2119"/>
        <v>12751.726267956641</v>
      </c>
      <c r="P7152" s="18">
        <f t="shared" ca="1" si="2131"/>
        <v>445.48341643063395</v>
      </c>
      <c r="Q7152" s="47">
        <f ca="1">SUM(L$15:L7152)-SUM(M$15:M7152)</f>
        <v>16350</v>
      </c>
      <c r="R7152" s="47" t="str">
        <f t="shared" ca="1" si="2132"/>
        <v>M7155</v>
      </c>
      <c r="S7152" s="40">
        <f t="shared" ca="1" si="2120"/>
        <v>0</v>
      </c>
      <c r="T7152" s="46">
        <f t="shared" ca="1" si="2121"/>
        <v>22</v>
      </c>
      <c r="X7152" s="74">
        <f t="shared" ca="1" si="2122"/>
        <v>0.44548341643063394</v>
      </c>
      <c r="Y7152" s="75">
        <f t="shared" ca="1" si="2123"/>
        <v>0.44548341643063394</v>
      </c>
      <c r="Z7152" s="74">
        <f t="shared" ca="1" si="2124"/>
        <v>1.5612447447991651</v>
      </c>
      <c r="AA7152" s="76">
        <f t="shared" ca="1" si="2125"/>
        <v>445.48341643063395</v>
      </c>
      <c r="AB7152" s="76">
        <f t="shared" ca="1" si="2126"/>
        <v>1561.2447447991651</v>
      </c>
    </row>
    <row r="7153" spans="1:28" x14ac:dyDescent="0.25">
      <c r="A7153" s="2">
        <f t="shared" si="2127"/>
        <v>29</v>
      </c>
      <c r="B7153" s="16">
        <f ca="1">VLOOKUP(A7153,PERIODS!$O$4:$P$33,2,FALSE)</f>
        <v>0.04</v>
      </c>
      <c r="C7153" s="15"/>
      <c r="D7153" s="18">
        <v>5000</v>
      </c>
      <c r="E7153" s="34">
        <f t="shared" ca="1" si="2128"/>
        <v>12751.726267956641</v>
      </c>
      <c r="F7153" s="34">
        <f t="shared" ca="1" si="2129"/>
        <v>4000</v>
      </c>
      <c r="G7153" s="69">
        <f t="shared" ca="1" si="2115"/>
        <v>0</v>
      </c>
      <c r="H7153" s="34">
        <f t="shared" ca="1" si="2116"/>
        <v>1559.1508779668716</v>
      </c>
      <c r="I7153" s="34">
        <f t="shared" ca="1" si="2117"/>
        <v>5559.1508779668711</v>
      </c>
      <c r="J7153" s="18">
        <f ca="1">SUM(INDIRECT(ADDRESS(ROW(F7153),COLUMN(F7153),4)):INDIRECT(ADDRESS(ROW(F7153)+N$5-1,COLUMN(F7153),4)))</f>
        <v>21200</v>
      </c>
      <c r="K7153" s="18">
        <f t="shared" ca="1" si="2118"/>
        <v>16350</v>
      </c>
      <c r="L7153" s="18">
        <f t="shared" ca="1" si="2130"/>
        <v>0</v>
      </c>
      <c r="M7153" s="18">
        <f t="shared" ca="1" si="2114"/>
        <v>0</v>
      </c>
      <c r="N7153" s="34">
        <f t="shared" ca="1" si="2119"/>
        <v>7192.57538998977</v>
      </c>
      <c r="P7153" s="18">
        <f t="shared" ca="1" si="2131"/>
        <v>1559.1508779668716</v>
      </c>
      <c r="Q7153" s="47">
        <f ca="1">SUM(L$15:L7153)-SUM(M$15:M7153)</f>
        <v>16350</v>
      </c>
      <c r="R7153" s="47" t="str">
        <f t="shared" ca="1" si="2132"/>
        <v>M7156</v>
      </c>
      <c r="S7153" s="40">
        <f t="shared" ca="1" si="2120"/>
        <v>0</v>
      </c>
      <c r="T7153" s="46">
        <f t="shared" ca="1" si="2121"/>
        <v>27</v>
      </c>
      <c r="X7153" s="74">
        <f t="shared" ca="1" si="2122"/>
        <v>1.5591508779668717</v>
      </c>
      <c r="Y7153" s="75">
        <f t="shared" ca="1" si="2123"/>
        <v>1.5591508779668717</v>
      </c>
      <c r="Z7153" s="74">
        <f t="shared" ca="1" si="2124"/>
        <v>4.7547821402560491</v>
      </c>
      <c r="AA7153" s="76">
        <f t="shared" ca="1" si="2125"/>
        <v>1559.1508779668716</v>
      </c>
      <c r="AB7153" s="76">
        <f t="shared" ca="1" si="2126"/>
        <v>4754.7821402560494</v>
      </c>
    </row>
    <row r="7154" spans="1:28" x14ac:dyDescent="0.25">
      <c r="A7154" s="2">
        <f t="shared" si="2127"/>
        <v>30</v>
      </c>
      <c r="B7154" s="16">
        <f ca="1">VLOOKUP(A7154,PERIODS!$O$4:$P$33,2,FALSE)</f>
        <v>0.04</v>
      </c>
      <c r="C7154" s="15"/>
      <c r="D7154" s="18">
        <v>5000</v>
      </c>
      <c r="E7154" s="34">
        <f t="shared" ca="1" si="2128"/>
        <v>7192.57538998977</v>
      </c>
      <c r="F7154" s="34">
        <f t="shared" ca="1" si="2129"/>
        <v>4000</v>
      </c>
      <c r="G7154" s="69">
        <f t="shared" ca="1" si="2115"/>
        <v>0</v>
      </c>
      <c r="H7154" s="34">
        <f t="shared" ca="1" si="2116"/>
        <v>826.56690434271934</v>
      </c>
      <c r="I7154" s="34">
        <f t="shared" ca="1" si="2117"/>
        <v>4826.5669043427197</v>
      </c>
      <c r="J7154" s="18">
        <f ca="1">SUM(INDIRECT(ADDRESS(ROW(F7154),COLUMN(F7154),4)):INDIRECT(ADDRESS(ROW(F7154)+N$5-1,COLUMN(F7154),4)))</f>
        <v>20500</v>
      </c>
      <c r="K7154" s="18">
        <f t="shared" ca="1" si="2118"/>
        <v>0</v>
      </c>
      <c r="L7154" s="18">
        <f t="shared" ca="1" si="2130"/>
        <v>0</v>
      </c>
      <c r="M7154" s="18">
        <f t="shared" ca="1" si="2114"/>
        <v>16350</v>
      </c>
      <c r="N7154" s="34">
        <f t="shared" ca="1" si="2119"/>
        <v>18716.008485647049</v>
      </c>
      <c r="P7154" s="18">
        <f t="shared" ca="1" si="2131"/>
        <v>826.56690434271934</v>
      </c>
      <c r="Q7154" s="47">
        <f ca="1">SUM(L$15:L7154)-SUM(M$15:M7154)</f>
        <v>0</v>
      </c>
      <c r="R7154" s="47" t="str">
        <f t="shared" ca="1" si="2132"/>
        <v>M7157</v>
      </c>
      <c r="S7154" s="40">
        <f t="shared" ca="1" si="2120"/>
        <v>0</v>
      </c>
      <c r="T7154" s="46">
        <f t="shared" ca="1" si="2121"/>
        <v>16</v>
      </c>
      <c r="X7154" s="74">
        <f t="shared" ca="1" si="2122"/>
        <v>0.82656690434271929</v>
      </c>
      <c r="Y7154" s="75">
        <f t="shared" ca="1" si="2123"/>
        <v>0.82656690434271929</v>
      </c>
      <c r="Z7154" s="74">
        <f t="shared" ca="1" si="2124"/>
        <v>2.28545905689825</v>
      </c>
      <c r="AA7154" s="76">
        <f t="shared" ca="1" si="2125"/>
        <v>826.56690434271934</v>
      </c>
      <c r="AB7154" s="76">
        <f t="shared" ca="1" si="2126"/>
        <v>2285.4590568982499</v>
      </c>
    </row>
    <row r="7155" spans="1:28" x14ac:dyDescent="0.25">
      <c r="A7155" s="2">
        <f t="shared" si="2127"/>
        <v>1</v>
      </c>
      <c r="B7155" s="16">
        <f ca="1">VLOOKUP(A7155,PERIODS!$O$4:$P$33,2,FALSE)</f>
        <v>2.4E-2</v>
      </c>
      <c r="C7155" s="15"/>
      <c r="D7155" s="18">
        <v>5000</v>
      </c>
      <c r="E7155" s="34">
        <f t="shared" ca="1" si="2128"/>
        <v>18716.008485647049</v>
      </c>
      <c r="F7155" s="34">
        <f t="shared" ca="1" si="2129"/>
        <v>2400</v>
      </c>
      <c r="G7155" s="69">
        <f t="shared" ca="1" si="2115"/>
        <v>0</v>
      </c>
      <c r="H7155" s="34">
        <f t="shared" ca="1" si="2116"/>
        <v>355.67122759348894</v>
      </c>
      <c r="I7155" s="34">
        <f t="shared" ca="1" si="2117"/>
        <v>2755.6712275934888</v>
      </c>
      <c r="J7155" s="18">
        <f ca="1">SUM(INDIRECT(ADDRESS(ROW(F7155),COLUMN(F7155),4)):INDIRECT(ADDRESS(ROW(F7155)+N$5-1,COLUMN(F7155),4)))</f>
        <v>19800</v>
      </c>
      <c r="K7155" s="18">
        <f t="shared" ca="1" si="2118"/>
        <v>16350</v>
      </c>
      <c r="L7155" s="18">
        <f t="shared" ca="1" si="2130"/>
        <v>16350</v>
      </c>
      <c r="M7155" s="18">
        <f t="shared" ca="1" si="2114"/>
        <v>0</v>
      </c>
      <c r="N7155" s="34">
        <f t="shared" ca="1" si="2119"/>
        <v>15960.337258053562</v>
      </c>
      <c r="P7155" s="18">
        <f t="shared" ca="1" si="2131"/>
        <v>355.67122759348894</v>
      </c>
      <c r="Q7155" s="47">
        <f ca="1">SUM(L$15:L7155)-SUM(M$15:M7155)</f>
        <v>16350</v>
      </c>
      <c r="R7155" s="47" t="str">
        <f t="shared" ca="1" si="2132"/>
        <v>M7158</v>
      </c>
      <c r="S7155" s="40">
        <f t="shared" ca="1" si="2120"/>
        <v>0</v>
      </c>
      <c r="T7155" s="46">
        <f t="shared" ca="1" si="2121"/>
        <v>96</v>
      </c>
      <c r="X7155" s="74">
        <f t="shared" ca="1" si="2122"/>
        <v>0.35567122759348896</v>
      </c>
      <c r="Y7155" s="75">
        <f t="shared" ca="1" si="2123"/>
        <v>0.35567122759348896</v>
      </c>
      <c r="Z7155" s="74">
        <f t="shared" ca="1" si="2124"/>
        <v>1.4271382674421684</v>
      </c>
      <c r="AA7155" s="76">
        <f t="shared" ca="1" si="2125"/>
        <v>355.67122759348894</v>
      </c>
      <c r="AB7155" s="76">
        <f t="shared" ca="1" si="2126"/>
        <v>1427.1382674421684</v>
      </c>
    </row>
    <row r="7156" spans="1:28" x14ac:dyDescent="0.25">
      <c r="A7156" s="2">
        <f t="shared" si="2127"/>
        <v>2</v>
      </c>
      <c r="B7156" s="16">
        <f ca="1">VLOOKUP(A7156,PERIODS!$O$4:$P$33,2,FALSE)</f>
        <v>2.5000000000000001E-2</v>
      </c>
      <c r="C7156" s="15"/>
      <c r="D7156" s="18">
        <v>5000</v>
      </c>
      <c r="E7156" s="34">
        <f t="shared" ca="1" si="2128"/>
        <v>15960.337258053562</v>
      </c>
      <c r="F7156" s="34">
        <f t="shared" ca="1" si="2129"/>
        <v>2500</v>
      </c>
      <c r="G7156" s="69">
        <f t="shared" ca="1" si="2115"/>
        <v>0</v>
      </c>
      <c r="H7156" s="34">
        <f t="shared" ca="1" si="2116"/>
        <v>-601.01085417487911</v>
      </c>
      <c r="I7156" s="34">
        <f t="shared" ca="1" si="2117"/>
        <v>1898.9891458251209</v>
      </c>
      <c r="J7156" s="18">
        <f ca="1">SUM(INDIRECT(ADDRESS(ROW(F7156),COLUMN(F7156),4)):INDIRECT(ADDRESS(ROW(F7156)+N$5-1,COLUMN(F7156),4)))</f>
        <v>20700</v>
      </c>
      <c r="K7156" s="18">
        <f t="shared" ca="1" si="2118"/>
        <v>16350</v>
      </c>
      <c r="L7156" s="18">
        <f t="shared" ca="1" si="2130"/>
        <v>0</v>
      </c>
      <c r="M7156" s="18">
        <f t="shared" ca="1" si="2114"/>
        <v>0</v>
      </c>
      <c r="N7156" s="34">
        <f t="shared" ca="1" si="2119"/>
        <v>14061.348112228441</v>
      </c>
      <c r="P7156" s="18">
        <f t="shared" ca="1" si="2131"/>
        <v>601.01085417487911</v>
      </c>
      <c r="Q7156" s="47">
        <f ca="1">SUM(L$15:L7156)-SUM(M$15:M7156)</f>
        <v>16350</v>
      </c>
      <c r="R7156" s="47" t="str">
        <f t="shared" ca="1" si="2132"/>
        <v>M7159</v>
      </c>
      <c r="S7156" s="40">
        <f t="shared" ca="1" si="2120"/>
        <v>0</v>
      </c>
      <c r="T7156" s="46">
        <f t="shared" ca="1" si="2121"/>
        <v>98</v>
      </c>
      <c r="X7156" s="74">
        <f t="shared" ca="1" si="2122"/>
        <v>-0.60101085417487909</v>
      </c>
      <c r="Y7156" s="75">
        <f t="shared" ca="1" si="2123"/>
        <v>-0.60101085417487909</v>
      </c>
      <c r="Z7156" s="74">
        <f t="shared" ca="1" si="2124"/>
        <v>0.54825714786104707</v>
      </c>
      <c r="AA7156" s="76">
        <f t="shared" ca="1" si="2125"/>
        <v>-601.01085417487911</v>
      </c>
      <c r="AB7156" s="76">
        <f t="shared" ca="1" si="2126"/>
        <v>548.25714786104709</v>
      </c>
    </row>
    <row r="7157" spans="1:28" x14ac:dyDescent="0.25">
      <c r="A7157" s="2">
        <f t="shared" si="2127"/>
        <v>3</v>
      </c>
      <c r="B7157" s="16">
        <f ca="1">VLOOKUP(A7157,PERIODS!$O$4:$P$33,2,FALSE)</f>
        <v>2.5000000000000001E-2</v>
      </c>
      <c r="C7157" s="15"/>
      <c r="D7157" s="18">
        <v>5000</v>
      </c>
      <c r="E7157" s="34">
        <f t="shared" ca="1" si="2128"/>
        <v>14061.348112228441</v>
      </c>
      <c r="F7157" s="34">
        <f t="shared" ca="1" si="2129"/>
        <v>2500</v>
      </c>
      <c r="G7157" s="69">
        <f t="shared" ca="1" si="2115"/>
        <v>0</v>
      </c>
      <c r="H7157" s="34">
        <f t="shared" ca="1" si="2116"/>
        <v>17.297668274616957</v>
      </c>
      <c r="I7157" s="34">
        <f t="shared" ca="1" si="2117"/>
        <v>2517.2976682746171</v>
      </c>
      <c r="J7157" s="18">
        <f ca="1">SUM(INDIRECT(ADDRESS(ROW(F7157),COLUMN(F7157),4)):INDIRECT(ADDRESS(ROW(F7157)+N$5-1,COLUMN(F7157),4)))</f>
        <v>21500</v>
      </c>
      <c r="K7157" s="18">
        <f t="shared" ca="1" si="2118"/>
        <v>16350</v>
      </c>
      <c r="L7157" s="18">
        <f t="shared" ca="1" si="2130"/>
        <v>0</v>
      </c>
      <c r="M7157" s="18">
        <f t="shared" ca="1" si="2114"/>
        <v>0</v>
      </c>
      <c r="N7157" s="34">
        <f t="shared" ca="1" si="2119"/>
        <v>11544.050443953824</v>
      </c>
      <c r="P7157" s="18">
        <f t="shared" ca="1" si="2131"/>
        <v>17.297668274616957</v>
      </c>
      <c r="Q7157" s="47">
        <f ca="1">SUM(L$15:L7157)-SUM(M$15:M7157)</f>
        <v>16350</v>
      </c>
      <c r="R7157" s="47" t="str">
        <f t="shared" ca="1" si="2132"/>
        <v>M7160</v>
      </c>
      <c r="S7157" s="40">
        <f t="shared" ca="1" si="2120"/>
        <v>0</v>
      </c>
      <c r="T7157" s="46">
        <f t="shared" ca="1" si="2121"/>
        <v>62</v>
      </c>
      <c r="X7157" s="74">
        <f t="shared" ca="1" si="2122"/>
        <v>1.7297668274616956E-2</v>
      </c>
      <c r="Y7157" s="75">
        <f t="shared" ca="1" si="2123"/>
        <v>1.7297668274616956E-2</v>
      </c>
      <c r="Z7157" s="74">
        <f t="shared" ca="1" si="2124"/>
        <v>1.0174481392856372</v>
      </c>
      <c r="AA7157" s="76">
        <f t="shared" ca="1" si="2125"/>
        <v>17.297668274616957</v>
      </c>
      <c r="AB7157" s="76">
        <f t="shared" ca="1" si="2126"/>
        <v>1017.4481392856371</v>
      </c>
    </row>
    <row r="7158" spans="1:28" x14ac:dyDescent="0.25">
      <c r="A7158" s="2">
        <f t="shared" si="2127"/>
        <v>4</v>
      </c>
      <c r="B7158" s="16">
        <f ca="1">VLOOKUP(A7158,PERIODS!$O$4:$P$33,2,FALSE)</f>
        <v>2.5000000000000001E-2</v>
      </c>
      <c r="C7158" s="15"/>
      <c r="D7158" s="18">
        <v>5000</v>
      </c>
      <c r="E7158" s="34">
        <f t="shared" ca="1" si="2128"/>
        <v>11544.050443953824</v>
      </c>
      <c r="F7158" s="34">
        <f t="shared" ca="1" si="2129"/>
        <v>2500</v>
      </c>
      <c r="G7158" s="69">
        <f t="shared" ca="1" si="2115"/>
        <v>0</v>
      </c>
      <c r="H7158" s="34">
        <f t="shared" ca="1" si="2116"/>
        <v>513.95837569310299</v>
      </c>
      <c r="I7158" s="34">
        <f t="shared" ca="1" si="2117"/>
        <v>3013.9583756931029</v>
      </c>
      <c r="J7158" s="18">
        <f ca="1">SUM(INDIRECT(ADDRESS(ROW(F7158),COLUMN(F7158),4)):INDIRECT(ADDRESS(ROW(F7158)+N$5-1,COLUMN(F7158),4)))</f>
        <v>22300</v>
      </c>
      <c r="K7158" s="18">
        <f t="shared" ca="1" si="2118"/>
        <v>0</v>
      </c>
      <c r="L7158" s="18">
        <f t="shared" ca="1" si="2130"/>
        <v>0</v>
      </c>
      <c r="M7158" s="18">
        <f t="shared" ca="1" si="2114"/>
        <v>16350</v>
      </c>
      <c r="N7158" s="34">
        <f t="shared" ca="1" si="2119"/>
        <v>24880.092068260721</v>
      </c>
      <c r="P7158" s="18">
        <f t="shared" ca="1" si="2131"/>
        <v>513.95837569310299</v>
      </c>
      <c r="Q7158" s="47">
        <f ca="1">SUM(L$15:L7158)-SUM(M$15:M7158)</f>
        <v>0</v>
      </c>
      <c r="R7158" s="47" t="str">
        <f t="shared" ca="1" si="2132"/>
        <v>M7161</v>
      </c>
      <c r="S7158" s="40">
        <f t="shared" ca="1" si="2120"/>
        <v>0</v>
      </c>
      <c r="T7158" s="46">
        <f t="shared" ca="1" si="2121"/>
        <v>75</v>
      </c>
      <c r="X7158" s="74">
        <f t="shared" ca="1" si="2122"/>
        <v>0.51395837569310299</v>
      </c>
      <c r="Y7158" s="75">
        <f t="shared" ca="1" si="2123"/>
        <v>0.51395837569310299</v>
      </c>
      <c r="Z7158" s="74">
        <f t="shared" ca="1" si="2124"/>
        <v>1.6718961068710911</v>
      </c>
      <c r="AA7158" s="76">
        <f t="shared" ca="1" si="2125"/>
        <v>513.95837569310299</v>
      </c>
      <c r="AB7158" s="76">
        <f t="shared" ca="1" si="2126"/>
        <v>1671.8961068710912</v>
      </c>
    </row>
    <row r="7159" spans="1:28" x14ac:dyDescent="0.25">
      <c r="A7159" s="2">
        <f t="shared" si="2127"/>
        <v>5</v>
      </c>
      <c r="B7159" s="16">
        <f ca="1">VLOOKUP(A7159,PERIODS!$O$4:$P$33,2,FALSE)</f>
        <v>3.3000000000000002E-2</v>
      </c>
      <c r="C7159" s="15"/>
      <c r="D7159" s="18">
        <v>5000</v>
      </c>
      <c r="E7159" s="34">
        <f t="shared" ca="1" si="2128"/>
        <v>24880.092068260721</v>
      </c>
      <c r="F7159" s="34">
        <f t="shared" ca="1" si="2129"/>
        <v>3300</v>
      </c>
      <c r="G7159" s="69">
        <f t="shared" ca="1" si="2115"/>
        <v>0</v>
      </c>
      <c r="H7159" s="34">
        <f t="shared" ca="1" si="2116"/>
        <v>-247.59565936953999</v>
      </c>
      <c r="I7159" s="34">
        <f t="shared" ca="1" si="2117"/>
        <v>3052.40434063046</v>
      </c>
      <c r="J7159" s="18">
        <f ca="1">SUM(INDIRECT(ADDRESS(ROW(F7159),COLUMN(F7159),4)):INDIRECT(ADDRESS(ROW(F7159)+N$5-1,COLUMN(F7159),4)))</f>
        <v>23100</v>
      </c>
      <c r="K7159" s="18">
        <f t="shared" ca="1" si="2118"/>
        <v>0</v>
      </c>
      <c r="L7159" s="18">
        <f t="shared" ca="1" si="2130"/>
        <v>0</v>
      </c>
      <c r="M7159" s="18">
        <f t="shared" ca="1" si="2114"/>
        <v>0</v>
      </c>
      <c r="N7159" s="34">
        <f t="shared" ca="1" si="2119"/>
        <v>21827.687727630262</v>
      </c>
      <c r="P7159" s="18">
        <f t="shared" ca="1" si="2131"/>
        <v>247.59565936953999</v>
      </c>
      <c r="Q7159" s="47">
        <f ca="1">SUM(L$15:L7159)-SUM(M$15:M7159)</f>
        <v>0</v>
      </c>
      <c r="R7159" s="47" t="str">
        <f t="shared" ca="1" si="2132"/>
        <v>M7162</v>
      </c>
      <c r="S7159" s="40">
        <f t="shared" ca="1" si="2120"/>
        <v>0</v>
      </c>
      <c r="T7159" s="46">
        <f t="shared" ca="1" si="2121"/>
        <v>89</v>
      </c>
      <c r="X7159" s="74">
        <f t="shared" ca="1" si="2122"/>
        <v>-0.24759565936953998</v>
      </c>
      <c r="Y7159" s="75">
        <f t="shared" ca="1" si="2123"/>
        <v>-0.24759565936953998</v>
      </c>
      <c r="Z7159" s="74">
        <f t="shared" ca="1" si="2124"/>
        <v>0.78067553830913228</v>
      </c>
      <c r="AA7159" s="76">
        <f t="shared" ca="1" si="2125"/>
        <v>-247.59565936953999</v>
      </c>
      <c r="AB7159" s="76">
        <f t="shared" ca="1" si="2126"/>
        <v>780.67553830913232</v>
      </c>
    </row>
    <row r="7160" spans="1:28" x14ac:dyDescent="0.25">
      <c r="A7160" s="2">
        <f t="shared" si="2127"/>
        <v>6</v>
      </c>
      <c r="B7160" s="16">
        <f ca="1">VLOOKUP(A7160,PERIODS!$O$4:$P$33,2,FALSE)</f>
        <v>3.3000000000000002E-2</v>
      </c>
      <c r="C7160" s="15"/>
      <c r="D7160" s="18">
        <v>5000</v>
      </c>
      <c r="E7160" s="34">
        <f t="shared" ca="1" si="2128"/>
        <v>21827.687727630262</v>
      </c>
      <c r="F7160" s="34">
        <f t="shared" ca="1" si="2129"/>
        <v>3300</v>
      </c>
      <c r="G7160" s="69">
        <f t="shared" ca="1" si="2115"/>
        <v>0</v>
      </c>
      <c r="H7160" s="34">
        <f t="shared" ca="1" si="2116"/>
        <v>669.47924863366541</v>
      </c>
      <c r="I7160" s="34">
        <f t="shared" ca="1" si="2117"/>
        <v>3969.4792486336655</v>
      </c>
      <c r="J7160" s="18">
        <f ca="1">SUM(INDIRECT(ADDRESS(ROW(F7160),COLUMN(F7160),4)):INDIRECT(ADDRESS(ROW(F7160)+N$5-1,COLUMN(F7160),4)))</f>
        <v>23100</v>
      </c>
      <c r="K7160" s="18">
        <f t="shared" ca="1" si="2118"/>
        <v>16350</v>
      </c>
      <c r="L7160" s="18">
        <f t="shared" ca="1" si="2130"/>
        <v>16350</v>
      </c>
      <c r="M7160" s="18">
        <f t="shared" ca="1" si="2114"/>
        <v>0</v>
      </c>
      <c r="N7160" s="34">
        <f t="shared" ca="1" si="2119"/>
        <v>17858.208478996596</v>
      </c>
      <c r="P7160" s="18">
        <f t="shared" ca="1" si="2131"/>
        <v>669.47924863366541</v>
      </c>
      <c r="Q7160" s="47">
        <f ca="1">SUM(L$15:L7160)-SUM(M$15:M7160)</f>
        <v>16350</v>
      </c>
      <c r="R7160" s="47" t="str">
        <f t="shared" ca="1" si="2132"/>
        <v>M7163</v>
      </c>
      <c r="S7160" s="40">
        <f t="shared" ca="1" si="2120"/>
        <v>0</v>
      </c>
      <c r="T7160" s="46">
        <f t="shared" ca="1" si="2121"/>
        <v>31</v>
      </c>
      <c r="X7160" s="74">
        <f t="shared" ca="1" si="2122"/>
        <v>0.66947924863366537</v>
      </c>
      <c r="Y7160" s="75">
        <f t="shared" ca="1" si="2123"/>
        <v>0.66947924863366537</v>
      </c>
      <c r="Z7160" s="74">
        <f t="shared" ca="1" si="2124"/>
        <v>1.9532199138120649</v>
      </c>
      <c r="AA7160" s="76">
        <f t="shared" ca="1" si="2125"/>
        <v>669.47924863366541</v>
      </c>
      <c r="AB7160" s="76">
        <f t="shared" ca="1" si="2126"/>
        <v>1953.219913812065</v>
      </c>
    </row>
    <row r="7161" spans="1:28" x14ac:dyDescent="0.25">
      <c r="A7161" s="2">
        <f t="shared" si="2127"/>
        <v>7</v>
      </c>
      <c r="B7161" s="16">
        <f ca="1">VLOOKUP(A7161,PERIODS!$O$4:$P$33,2,FALSE)</f>
        <v>3.3000000000000002E-2</v>
      </c>
      <c r="C7161" s="15"/>
      <c r="D7161" s="18">
        <v>5000</v>
      </c>
      <c r="E7161" s="34">
        <f t="shared" ca="1" si="2128"/>
        <v>17858.208478996596</v>
      </c>
      <c r="F7161" s="34">
        <f t="shared" ca="1" si="2129"/>
        <v>3300</v>
      </c>
      <c r="G7161" s="69">
        <f t="shared" ca="1" si="2115"/>
        <v>0</v>
      </c>
      <c r="H7161" s="34">
        <f t="shared" ca="1" si="2116"/>
        <v>-498.8310465188037</v>
      </c>
      <c r="I7161" s="34">
        <f t="shared" ca="1" si="2117"/>
        <v>2801.1689534811962</v>
      </c>
      <c r="J7161" s="18">
        <f ca="1">SUM(INDIRECT(ADDRESS(ROW(F7161),COLUMN(F7161),4)):INDIRECT(ADDRESS(ROW(F7161)+N$5-1,COLUMN(F7161),4)))</f>
        <v>23100</v>
      </c>
      <c r="K7161" s="18">
        <f t="shared" ca="1" si="2118"/>
        <v>16350</v>
      </c>
      <c r="L7161" s="18">
        <f t="shared" ca="1" si="2130"/>
        <v>0</v>
      </c>
      <c r="M7161" s="18">
        <f t="shared" ca="1" si="2114"/>
        <v>0</v>
      </c>
      <c r="N7161" s="34">
        <f t="shared" ca="1" si="2119"/>
        <v>15057.0395255154</v>
      </c>
      <c r="P7161" s="18">
        <f t="shared" ca="1" si="2131"/>
        <v>498.8310465188037</v>
      </c>
      <c r="Q7161" s="47">
        <f ca="1">SUM(L$15:L7161)-SUM(M$15:M7161)</f>
        <v>16350</v>
      </c>
      <c r="R7161" s="47" t="str">
        <f t="shared" ca="1" si="2132"/>
        <v>M7164</v>
      </c>
      <c r="S7161" s="40">
        <f t="shared" ca="1" si="2120"/>
        <v>0</v>
      </c>
      <c r="T7161" s="46">
        <f t="shared" ca="1" si="2121"/>
        <v>71</v>
      </c>
      <c r="X7161" s="74">
        <f t="shared" ca="1" si="2122"/>
        <v>-0.49883104651880372</v>
      </c>
      <c r="Y7161" s="75">
        <f t="shared" ca="1" si="2123"/>
        <v>-0.49883104651880372</v>
      </c>
      <c r="Z7161" s="74">
        <f t="shared" ca="1" si="2124"/>
        <v>0.60724008039786415</v>
      </c>
      <c r="AA7161" s="76">
        <f t="shared" ca="1" si="2125"/>
        <v>-498.8310465188037</v>
      </c>
      <c r="AB7161" s="76">
        <f t="shared" ca="1" si="2126"/>
        <v>607.24008039786418</v>
      </c>
    </row>
    <row r="7162" spans="1:28" x14ac:dyDescent="0.25">
      <c r="A7162" s="2">
        <f t="shared" si="2127"/>
        <v>8</v>
      </c>
      <c r="B7162" s="16">
        <f ca="1">VLOOKUP(A7162,PERIODS!$O$4:$P$33,2,FALSE)</f>
        <v>3.3000000000000002E-2</v>
      </c>
      <c r="C7162" s="15"/>
      <c r="D7162" s="18">
        <v>5000</v>
      </c>
      <c r="E7162" s="34">
        <f t="shared" ca="1" si="2128"/>
        <v>15057.0395255154</v>
      </c>
      <c r="F7162" s="34">
        <f t="shared" ca="1" si="2129"/>
        <v>3300</v>
      </c>
      <c r="G7162" s="69">
        <f t="shared" ca="1" si="2115"/>
        <v>0</v>
      </c>
      <c r="H7162" s="34">
        <f t="shared" ca="1" si="2116"/>
        <v>309.15430322145517</v>
      </c>
      <c r="I7162" s="34">
        <f t="shared" ca="1" si="2117"/>
        <v>3609.1543032214549</v>
      </c>
      <c r="J7162" s="18">
        <f ca="1">SUM(INDIRECT(ADDRESS(ROW(F7162),COLUMN(F7162),4)):INDIRECT(ADDRESS(ROW(F7162)+N$5-1,COLUMN(F7162),4)))</f>
        <v>23100</v>
      </c>
      <c r="K7162" s="18">
        <f t="shared" ca="1" si="2118"/>
        <v>16350</v>
      </c>
      <c r="L7162" s="18">
        <f t="shared" ca="1" si="2130"/>
        <v>0</v>
      </c>
      <c r="M7162" s="18">
        <f t="shared" ca="1" si="2114"/>
        <v>0</v>
      </c>
      <c r="N7162" s="34">
        <f t="shared" ca="1" si="2119"/>
        <v>11447.885222293946</v>
      </c>
      <c r="P7162" s="18">
        <f t="shared" ca="1" si="2131"/>
        <v>309.15430322145517</v>
      </c>
      <c r="Q7162" s="47">
        <f ca="1">SUM(L$15:L7162)-SUM(M$15:M7162)</f>
        <v>16350</v>
      </c>
      <c r="R7162" s="47" t="str">
        <f t="shared" ca="1" si="2132"/>
        <v>M7165</v>
      </c>
      <c r="S7162" s="40">
        <f t="shared" ca="1" si="2120"/>
        <v>0</v>
      </c>
      <c r="T7162" s="46">
        <f t="shared" ca="1" si="2121"/>
        <v>85</v>
      </c>
      <c r="X7162" s="74">
        <f t="shared" ca="1" si="2122"/>
        <v>0.30915430322145515</v>
      </c>
      <c r="Y7162" s="75">
        <f t="shared" ca="1" si="2123"/>
        <v>0.30915430322145515</v>
      </c>
      <c r="Z7162" s="74">
        <f t="shared" ca="1" si="2124"/>
        <v>1.3622725573308487</v>
      </c>
      <c r="AA7162" s="76">
        <f t="shared" ca="1" si="2125"/>
        <v>309.15430322145517</v>
      </c>
      <c r="AB7162" s="76">
        <f t="shared" ca="1" si="2126"/>
        <v>1362.2725573308487</v>
      </c>
    </row>
    <row r="7163" spans="1:28" x14ac:dyDescent="0.25">
      <c r="A7163" s="2">
        <f t="shared" si="2127"/>
        <v>9</v>
      </c>
      <c r="B7163" s="16">
        <f ca="1">VLOOKUP(A7163,PERIODS!$O$4:$P$33,2,FALSE)</f>
        <v>3.3000000000000002E-2</v>
      </c>
      <c r="C7163" s="15"/>
      <c r="D7163" s="18">
        <v>5000</v>
      </c>
      <c r="E7163" s="34">
        <f t="shared" ca="1" si="2128"/>
        <v>11447.885222293946</v>
      </c>
      <c r="F7163" s="34">
        <f t="shared" ca="1" si="2129"/>
        <v>3300</v>
      </c>
      <c r="G7163" s="69">
        <f t="shared" ca="1" si="2115"/>
        <v>0</v>
      </c>
      <c r="H7163" s="34">
        <f t="shared" ca="1" si="2116"/>
        <v>1959.9639845400536</v>
      </c>
      <c r="I7163" s="34">
        <f t="shared" ca="1" si="2117"/>
        <v>5259.9639845400534</v>
      </c>
      <c r="J7163" s="18">
        <f ca="1">SUM(INDIRECT(ADDRESS(ROW(F7163),COLUMN(F7163),4)):INDIRECT(ADDRESS(ROW(F7163)+N$5-1,COLUMN(F7163),4)))</f>
        <v>23100</v>
      </c>
      <c r="K7163" s="18">
        <f t="shared" ca="1" si="2118"/>
        <v>0</v>
      </c>
      <c r="L7163" s="18">
        <f t="shared" ca="1" si="2130"/>
        <v>0</v>
      </c>
      <c r="M7163" s="18">
        <f t="shared" ca="1" si="2114"/>
        <v>16350</v>
      </c>
      <c r="N7163" s="34">
        <f t="shared" ca="1" si="2119"/>
        <v>22537.921237753893</v>
      </c>
      <c r="P7163" s="18">
        <f t="shared" ca="1" si="2131"/>
        <v>1959.9639845400536</v>
      </c>
      <c r="Q7163" s="47">
        <f ca="1">SUM(L$15:L7163)-SUM(M$15:M7163)</f>
        <v>0</v>
      </c>
      <c r="R7163" s="47" t="str">
        <f t="shared" ca="1" si="2132"/>
        <v>M7166</v>
      </c>
      <c r="S7163" s="40">
        <f t="shared" ca="1" si="2120"/>
        <v>0</v>
      </c>
      <c r="T7163" s="46">
        <f t="shared" ca="1" si="2121"/>
        <v>37</v>
      </c>
      <c r="X7163" s="74">
        <f t="shared" ca="1" si="2122"/>
        <v>2.1212399544257732</v>
      </c>
      <c r="Y7163" s="75">
        <f t="shared" ca="1" si="2123"/>
        <v>1.9599639845400536</v>
      </c>
      <c r="Z7163" s="74">
        <f t="shared" ca="1" si="2124"/>
        <v>7.0990713842313315</v>
      </c>
      <c r="AA7163" s="76">
        <f t="shared" ca="1" si="2125"/>
        <v>1959.9639845400536</v>
      </c>
      <c r="AB7163" s="76">
        <f t="shared" ca="1" si="2126"/>
        <v>7099.0713842313316</v>
      </c>
    </row>
    <row r="7164" spans="1:28" x14ac:dyDescent="0.25">
      <c r="A7164" s="2">
        <f t="shared" si="2127"/>
        <v>10</v>
      </c>
      <c r="B7164" s="16">
        <f ca="1">VLOOKUP(A7164,PERIODS!$O$4:$P$33,2,FALSE)</f>
        <v>3.3000000000000002E-2</v>
      </c>
      <c r="C7164" s="15"/>
      <c r="D7164" s="18">
        <v>5000</v>
      </c>
      <c r="E7164" s="34">
        <f t="shared" ca="1" si="2128"/>
        <v>22537.921237753893</v>
      </c>
      <c r="F7164" s="34">
        <f t="shared" ca="1" si="2129"/>
        <v>3300</v>
      </c>
      <c r="G7164" s="69">
        <f t="shared" ca="1" si="2115"/>
        <v>0</v>
      </c>
      <c r="H7164" s="34">
        <f t="shared" ca="1" si="2116"/>
        <v>-1423.2651701247867</v>
      </c>
      <c r="I7164" s="34">
        <f t="shared" ca="1" si="2117"/>
        <v>1876.7348298752133</v>
      </c>
      <c r="J7164" s="18">
        <f ca="1">SUM(INDIRECT(ADDRESS(ROW(F7164),COLUMN(F7164),4)):INDIRECT(ADDRESS(ROW(F7164)+N$5-1,COLUMN(F7164),4)))</f>
        <v>23100</v>
      </c>
      <c r="K7164" s="18">
        <f t="shared" ca="1" si="2118"/>
        <v>16350</v>
      </c>
      <c r="L7164" s="18">
        <f t="shared" ca="1" si="2130"/>
        <v>16350</v>
      </c>
      <c r="M7164" s="18">
        <f t="shared" ca="1" si="2114"/>
        <v>0</v>
      </c>
      <c r="N7164" s="34">
        <f t="shared" ca="1" si="2119"/>
        <v>20661.186407878678</v>
      </c>
      <c r="P7164" s="18">
        <f t="shared" ca="1" si="2131"/>
        <v>1423.2651701247867</v>
      </c>
      <c r="Q7164" s="47">
        <f ca="1">SUM(L$15:L7164)-SUM(M$15:M7164)</f>
        <v>16350</v>
      </c>
      <c r="R7164" s="47" t="str">
        <f t="shared" ca="1" si="2132"/>
        <v>M7167</v>
      </c>
      <c r="S7164" s="40">
        <f t="shared" ca="1" si="2120"/>
        <v>0</v>
      </c>
      <c r="T7164" s="46">
        <f t="shared" ca="1" si="2121"/>
        <v>14</v>
      </c>
      <c r="X7164" s="74">
        <f t="shared" ca="1" si="2122"/>
        <v>-1.4232651701247867</v>
      </c>
      <c r="Y7164" s="75">
        <f t="shared" ca="1" si="2123"/>
        <v>-1.4232651701247867</v>
      </c>
      <c r="Z7164" s="74">
        <f t="shared" ca="1" si="2124"/>
        <v>0.2409260666062468</v>
      </c>
      <c r="AA7164" s="76">
        <f t="shared" ca="1" si="2125"/>
        <v>-1423.2651701247867</v>
      </c>
      <c r="AB7164" s="76">
        <f t="shared" ca="1" si="2126"/>
        <v>240.92606660624679</v>
      </c>
    </row>
    <row r="7165" spans="1:28" x14ac:dyDescent="0.25">
      <c r="A7165" s="2">
        <f t="shared" si="2127"/>
        <v>11</v>
      </c>
      <c r="B7165" s="16">
        <f ca="1">VLOOKUP(A7165,PERIODS!$O$4:$P$33,2,FALSE)</f>
        <v>3.3000000000000002E-2</v>
      </c>
      <c r="C7165" s="15"/>
      <c r="D7165" s="18">
        <v>5000</v>
      </c>
      <c r="E7165" s="34">
        <f t="shared" ca="1" si="2128"/>
        <v>20661.186407878678</v>
      </c>
      <c r="F7165" s="34">
        <f t="shared" ca="1" si="2129"/>
        <v>3300</v>
      </c>
      <c r="G7165" s="69">
        <f t="shared" ca="1" si="2115"/>
        <v>0</v>
      </c>
      <c r="H7165" s="34">
        <f t="shared" ca="1" si="2116"/>
        <v>-172.05343876248023</v>
      </c>
      <c r="I7165" s="34">
        <f t="shared" ca="1" si="2117"/>
        <v>3127.9465612375197</v>
      </c>
      <c r="J7165" s="18">
        <f ca="1">SUM(INDIRECT(ADDRESS(ROW(F7165),COLUMN(F7165),4)):INDIRECT(ADDRESS(ROW(F7165)+N$5-1,COLUMN(F7165),4)))</f>
        <v>23300</v>
      </c>
      <c r="K7165" s="18">
        <f t="shared" ca="1" si="2118"/>
        <v>16350</v>
      </c>
      <c r="L7165" s="18">
        <f t="shared" ca="1" si="2130"/>
        <v>0</v>
      </c>
      <c r="M7165" s="18">
        <f t="shared" ca="1" si="2114"/>
        <v>0</v>
      </c>
      <c r="N7165" s="34">
        <f t="shared" ca="1" si="2119"/>
        <v>17533.239846641158</v>
      </c>
      <c r="P7165" s="18">
        <f t="shared" ca="1" si="2131"/>
        <v>172.05343876248023</v>
      </c>
      <c r="Q7165" s="47">
        <f ca="1">SUM(L$15:L7165)-SUM(M$15:M7165)</f>
        <v>16350</v>
      </c>
      <c r="R7165" s="47" t="str">
        <f t="shared" ca="1" si="2132"/>
        <v>M7168</v>
      </c>
      <c r="S7165" s="40">
        <f t="shared" ca="1" si="2120"/>
        <v>0</v>
      </c>
      <c r="T7165" s="46">
        <f t="shared" ca="1" si="2121"/>
        <v>95</v>
      </c>
      <c r="X7165" s="74">
        <f t="shared" ca="1" si="2122"/>
        <v>-0.17205343876248022</v>
      </c>
      <c r="Y7165" s="75">
        <f t="shared" ca="1" si="2123"/>
        <v>-0.17205343876248022</v>
      </c>
      <c r="Z7165" s="74">
        <f t="shared" ca="1" si="2124"/>
        <v>0.84193418004565079</v>
      </c>
      <c r="AA7165" s="76">
        <f t="shared" ca="1" si="2125"/>
        <v>-172.05343876248023</v>
      </c>
      <c r="AB7165" s="76">
        <f t="shared" ca="1" si="2126"/>
        <v>841.93418004565081</v>
      </c>
    </row>
    <row r="7166" spans="1:28" x14ac:dyDescent="0.25">
      <c r="A7166" s="2">
        <f t="shared" si="2127"/>
        <v>12</v>
      </c>
      <c r="B7166" s="16">
        <f ca="1">VLOOKUP(A7166,PERIODS!$O$4:$P$33,2,FALSE)</f>
        <v>3.3000000000000002E-2</v>
      </c>
      <c r="C7166" s="15"/>
      <c r="D7166" s="18">
        <v>5000</v>
      </c>
      <c r="E7166" s="34">
        <f t="shared" ca="1" si="2128"/>
        <v>17533.239846641158</v>
      </c>
      <c r="F7166" s="34">
        <f t="shared" ca="1" si="2129"/>
        <v>3300</v>
      </c>
      <c r="G7166" s="69">
        <f t="shared" ca="1" si="2115"/>
        <v>0</v>
      </c>
      <c r="H7166" s="34">
        <f t="shared" ca="1" si="2116"/>
        <v>-892.98493300571567</v>
      </c>
      <c r="I7166" s="34">
        <f t="shared" ca="1" si="2117"/>
        <v>2407.0150669942841</v>
      </c>
      <c r="J7166" s="18">
        <f ca="1">SUM(INDIRECT(ADDRESS(ROW(F7166),COLUMN(F7166),4)):INDIRECT(ADDRESS(ROW(F7166)+N$5-1,COLUMN(F7166),4)))</f>
        <v>23500</v>
      </c>
      <c r="K7166" s="18">
        <f t="shared" ca="1" si="2118"/>
        <v>16350</v>
      </c>
      <c r="L7166" s="18">
        <f t="shared" ca="1" si="2130"/>
        <v>0</v>
      </c>
      <c r="M7166" s="18">
        <f t="shared" ca="1" si="2114"/>
        <v>0</v>
      </c>
      <c r="N7166" s="34">
        <f t="shared" ca="1" si="2119"/>
        <v>15126.224779646873</v>
      </c>
      <c r="P7166" s="18">
        <f t="shared" ca="1" si="2131"/>
        <v>892.98493300571567</v>
      </c>
      <c r="Q7166" s="47">
        <f ca="1">SUM(L$15:L7166)-SUM(M$15:M7166)</f>
        <v>16350</v>
      </c>
      <c r="R7166" s="47" t="str">
        <f t="shared" ca="1" si="2132"/>
        <v>M7169</v>
      </c>
      <c r="S7166" s="40">
        <f t="shared" ca="1" si="2120"/>
        <v>0</v>
      </c>
      <c r="T7166" s="46">
        <f t="shared" ca="1" si="2121"/>
        <v>26</v>
      </c>
      <c r="X7166" s="74">
        <f t="shared" ca="1" si="2122"/>
        <v>-0.89298493300571569</v>
      </c>
      <c r="Y7166" s="75">
        <f t="shared" ca="1" si="2123"/>
        <v>-0.89298493300571569</v>
      </c>
      <c r="Z7166" s="74">
        <f t="shared" ca="1" si="2124"/>
        <v>0.40943180045853422</v>
      </c>
      <c r="AA7166" s="76">
        <f t="shared" ca="1" si="2125"/>
        <v>-892.98493300571567</v>
      </c>
      <c r="AB7166" s="76">
        <f t="shared" ca="1" si="2126"/>
        <v>409.43180045853421</v>
      </c>
    </row>
    <row r="7167" spans="1:28" x14ac:dyDescent="0.25">
      <c r="A7167" s="2">
        <f t="shared" si="2127"/>
        <v>13</v>
      </c>
      <c r="B7167" s="16">
        <f ca="1">VLOOKUP(A7167,PERIODS!$O$4:$P$33,2,FALSE)</f>
        <v>3.3000000000000002E-2</v>
      </c>
      <c r="C7167" s="15"/>
      <c r="D7167" s="18">
        <v>5000</v>
      </c>
      <c r="E7167" s="34">
        <f t="shared" ca="1" si="2128"/>
        <v>15126.224779646873</v>
      </c>
      <c r="F7167" s="34">
        <f t="shared" ca="1" si="2129"/>
        <v>3300</v>
      </c>
      <c r="G7167" s="69">
        <f t="shared" ca="1" si="2115"/>
        <v>0</v>
      </c>
      <c r="H7167" s="34">
        <f t="shared" ca="1" si="2116"/>
        <v>1065.9128201864214</v>
      </c>
      <c r="I7167" s="34">
        <f t="shared" ca="1" si="2117"/>
        <v>4365.9128201864214</v>
      </c>
      <c r="J7167" s="18">
        <f ca="1">SUM(INDIRECT(ADDRESS(ROW(F7167),COLUMN(F7167),4)):INDIRECT(ADDRESS(ROW(F7167)+N$5-1,COLUMN(F7167),4)))</f>
        <v>23700</v>
      </c>
      <c r="K7167" s="18">
        <f t="shared" ca="1" si="2118"/>
        <v>0</v>
      </c>
      <c r="L7167" s="18">
        <f t="shared" ca="1" si="2130"/>
        <v>0</v>
      </c>
      <c r="M7167" s="18">
        <f t="shared" ca="1" si="2114"/>
        <v>16350</v>
      </c>
      <c r="N7167" s="34">
        <f t="shared" ca="1" si="2119"/>
        <v>27110.31195946045</v>
      </c>
      <c r="P7167" s="18">
        <f t="shared" ca="1" si="2131"/>
        <v>1065.9128201864214</v>
      </c>
      <c r="Q7167" s="47">
        <f ca="1">SUM(L$15:L7167)-SUM(M$15:M7167)</f>
        <v>0</v>
      </c>
      <c r="R7167" s="47" t="str">
        <f t="shared" ca="1" si="2132"/>
        <v>M7170</v>
      </c>
      <c r="S7167" s="40">
        <f t="shared" ca="1" si="2120"/>
        <v>0</v>
      </c>
      <c r="T7167" s="46">
        <f t="shared" ca="1" si="2121"/>
        <v>89</v>
      </c>
      <c r="X7167" s="74">
        <f t="shared" ca="1" si="2122"/>
        <v>1.0659128201864214</v>
      </c>
      <c r="Y7167" s="75">
        <f t="shared" ca="1" si="2123"/>
        <v>1.0659128201864214</v>
      </c>
      <c r="Z7167" s="74">
        <f t="shared" ca="1" si="2124"/>
        <v>2.9034881373581971</v>
      </c>
      <c r="AA7167" s="76">
        <f t="shared" ca="1" si="2125"/>
        <v>1065.9128201864214</v>
      </c>
      <c r="AB7167" s="76">
        <f t="shared" ca="1" si="2126"/>
        <v>2903.488137358197</v>
      </c>
    </row>
    <row r="7168" spans="1:28" x14ac:dyDescent="0.25">
      <c r="A7168" s="2">
        <f t="shared" si="2127"/>
        <v>14</v>
      </c>
      <c r="B7168" s="16">
        <f ca="1">VLOOKUP(A7168,PERIODS!$O$4:$P$33,2,FALSE)</f>
        <v>3.3000000000000002E-2</v>
      </c>
      <c r="C7168" s="15"/>
      <c r="D7168" s="18">
        <v>5000</v>
      </c>
      <c r="E7168" s="34">
        <f t="shared" ca="1" si="2128"/>
        <v>27110.31195946045</v>
      </c>
      <c r="F7168" s="34">
        <f t="shared" ca="1" si="2129"/>
        <v>3300</v>
      </c>
      <c r="G7168" s="69">
        <f t="shared" ca="1" si="2115"/>
        <v>0</v>
      </c>
      <c r="H7168" s="34">
        <f t="shared" ca="1" si="2116"/>
        <v>1959.9639845400536</v>
      </c>
      <c r="I7168" s="34">
        <f t="shared" ca="1" si="2117"/>
        <v>5259.9639845400534</v>
      </c>
      <c r="J7168" s="18">
        <f ca="1">SUM(INDIRECT(ADDRESS(ROW(F7168),COLUMN(F7168),4)):INDIRECT(ADDRESS(ROW(F7168)+N$5-1,COLUMN(F7168),4)))</f>
        <v>23900</v>
      </c>
      <c r="K7168" s="18">
        <f t="shared" ca="1" si="2118"/>
        <v>0</v>
      </c>
      <c r="L7168" s="18">
        <f t="shared" ca="1" si="2130"/>
        <v>0</v>
      </c>
      <c r="M7168" s="18">
        <f t="shared" ca="1" si="2114"/>
        <v>0</v>
      </c>
      <c r="N7168" s="34">
        <f t="shared" ca="1" si="2119"/>
        <v>21850.347974920398</v>
      </c>
      <c r="P7168" s="18">
        <f t="shared" ca="1" si="2131"/>
        <v>1959.9639845400536</v>
      </c>
      <c r="Q7168" s="47">
        <f ca="1">SUM(L$15:L7168)-SUM(M$15:M7168)</f>
        <v>0</v>
      </c>
      <c r="R7168" s="47" t="str">
        <f t="shared" ca="1" si="2132"/>
        <v>M7171</v>
      </c>
      <c r="S7168" s="40">
        <f t="shared" ca="1" si="2120"/>
        <v>0</v>
      </c>
      <c r="T7168" s="46">
        <f t="shared" ca="1" si="2121"/>
        <v>90</v>
      </c>
      <c r="X7168" s="74">
        <f t="shared" ca="1" si="2122"/>
        <v>1.974549440251536</v>
      </c>
      <c r="Y7168" s="75">
        <f t="shared" ca="1" si="2123"/>
        <v>1.9599639845400536</v>
      </c>
      <c r="Z7168" s="74">
        <f t="shared" ca="1" si="2124"/>
        <v>7.0990713842313315</v>
      </c>
      <c r="AA7168" s="76">
        <f t="shared" ca="1" si="2125"/>
        <v>1959.9639845400536</v>
      </c>
      <c r="AB7168" s="76">
        <f t="shared" ca="1" si="2126"/>
        <v>7099.0713842313316</v>
      </c>
    </row>
    <row r="7169" spans="1:28" x14ac:dyDescent="0.25">
      <c r="A7169" s="2">
        <f t="shared" si="2127"/>
        <v>15</v>
      </c>
      <c r="B7169" s="16">
        <f ca="1">VLOOKUP(A7169,PERIODS!$O$4:$P$33,2,FALSE)</f>
        <v>3.3000000000000002E-2</v>
      </c>
      <c r="C7169" s="15"/>
      <c r="D7169" s="18">
        <v>5000</v>
      </c>
      <c r="E7169" s="34">
        <f t="shared" ca="1" si="2128"/>
        <v>21850.347974920398</v>
      </c>
      <c r="F7169" s="34">
        <f t="shared" ca="1" si="2129"/>
        <v>3300</v>
      </c>
      <c r="G7169" s="69">
        <f t="shared" ca="1" si="2115"/>
        <v>0</v>
      </c>
      <c r="H7169" s="34">
        <f t="shared" ca="1" si="2116"/>
        <v>-835.85772021165155</v>
      </c>
      <c r="I7169" s="34">
        <f t="shared" ca="1" si="2117"/>
        <v>2464.1422797883483</v>
      </c>
      <c r="J7169" s="18">
        <f ca="1">SUM(INDIRECT(ADDRESS(ROW(F7169),COLUMN(F7169),4)):INDIRECT(ADDRESS(ROW(F7169)+N$5-1,COLUMN(F7169),4)))</f>
        <v>24100</v>
      </c>
      <c r="K7169" s="18">
        <f t="shared" ca="1" si="2118"/>
        <v>16350</v>
      </c>
      <c r="L7169" s="18">
        <f t="shared" ca="1" si="2130"/>
        <v>16350</v>
      </c>
      <c r="M7169" s="18">
        <f t="shared" ca="1" si="2114"/>
        <v>0</v>
      </c>
      <c r="N7169" s="34">
        <f t="shared" ca="1" si="2119"/>
        <v>19386.205695132048</v>
      </c>
      <c r="P7169" s="18">
        <f t="shared" ca="1" si="2131"/>
        <v>835.85772021165155</v>
      </c>
      <c r="Q7169" s="47">
        <f ca="1">SUM(L$15:L7169)-SUM(M$15:M7169)</f>
        <v>16350</v>
      </c>
      <c r="R7169" s="47" t="str">
        <f t="shared" ca="1" si="2132"/>
        <v>M7172</v>
      </c>
      <c r="S7169" s="40">
        <f t="shared" ca="1" si="2120"/>
        <v>0</v>
      </c>
      <c r="T7169" s="46">
        <f t="shared" ca="1" si="2121"/>
        <v>64</v>
      </c>
      <c r="X7169" s="74">
        <f t="shared" ca="1" si="2122"/>
        <v>-0.8358577202116515</v>
      </c>
      <c r="Y7169" s="75">
        <f t="shared" ca="1" si="2123"/>
        <v>-0.8358577202116515</v>
      </c>
      <c r="Z7169" s="74">
        <f t="shared" ca="1" si="2124"/>
        <v>0.43350249807257452</v>
      </c>
      <c r="AA7169" s="76">
        <f t="shared" ca="1" si="2125"/>
        <v>-835.85772021165155</v>
      </c>
      <c r="AB7169" s="76">
        <f t="shared" ca="1" si="2126"/>
        <v>433.5024980725745</v>
      </c>
    </row>
    <row r="7170" spans="1:28" x14ac:dyDescent="0.25">
      <c r="A7170" s="2">
        <f t="shared" si="2127"/>
        <v>16</v>
      </c>
      <c r="B7170" s="16">
        <f ca="1">VLOOKUP(A7170,PERIODS!$O$4:$P$33,2,FALSE)</f>
        <v>3.3000000000000002E-2</v>
      </c>
      <c r="C7170" s="15"/>
      <c r="D7170" s="18">
        <v>5000</v>
      </c>
      <c r="E7170" s="34">
        <f t="shared" ca="1" si="2128"/>
        <v>19386.205695132048</v>
      </c>
      <c r="F7170" s="34">
        <f t="shared" ca="1" si="2129"/>
        <v>3300</v>
      </c>
      <c r="G7170" s="69">
        <f t="shared" ca="1" si="2115"/>
        <v>0</v>
      </c>
      <c r="H7170" s="34">
        <f t="shared" ca="1" si="2116"/>
        <v>440.7983466142407</v>
      </c>
      <c r="I7170" s="34">
        <f t="shared" ca="1" si="2117"/>
        <v>3740.7983466142405</v>
      </c>
      <c r="J7170" s="18">
        <f ca="1">SUM(INDIRECT(ADDRESS(ROW(F7170),COLUMN(F7170),4)):INDIRECT(ADDRESS(ROW(F7170)+N$5-1,COLUMN(F7170),4)))</f>
        <v>24300</v>
      </c>
      <c r="K7170" s="18">
        <f t="shared" ca="1" si="2118"/>
        <v>16350</v>
      </c>
      <c r="L7170" s="18">
        <f t="shared" ca="1" si="2130"/>
        <v>0</v>
      </c>
      <c r="M7170" s="18">
        <f t="shared" ca="1" si="2114"/>
        <v>0</v>
      </c>
      <c r="N7170" s="34">
        <f t="shared" ca="1" si="2119"/>
        <v>15645.407348517809</v>
      </c>
      <c r="P7170" s="18">
        <f t="shared" ca="1" si="2131"/>
        <v>440.7983466142407</v>
      </c>
      <c r="Q7170" s="47">
        <f ca="1">SUM(L$15:L7170)-SUM(M$15:M7170)</f>
        <v>16350</v>
      </c>
      <c r="R7170" s="47" t="str">
        <f t="shared" ca="1" si="2132"/>
        <v>M7173</v>
      </c>
      <c r="S7170" s="40">
        <f t="shared" ca="1" si="2120"/>
        <v>0</v>
      </c>
      <c r="T7170" s="46">
        <f t="shared" ca="1" si="2121"/>
        <v>79</v>
      </c>
      <c r="X7170" s="74">
        <f t="shared" ca="1" si="2122"/>
        <v>0.44079834661424072</v>
      </c>
      <c r="Y7170" s="75">
        <f t="shared" ca="1" si="2123"/>
        <v>0.44079834661424072</v>
      </c>
      <c r="Z7170" s="74">
        <f t="shared" ca="1" si="2124"/>
        <v>1.5539473120084988</v>
      </c>
      <c r="AA7170" s="76">
        <f t="shared" ca="1" si="2125"/>
        <v>440.7983466142407</v>
      </c>
      <c r="AB7170" s="76">
        <f t="shared" ca="1" si="2126"/>
        <v>1553.9473120084988</v>
      </c>
    </row>
    <row r="7171" spans="1:28" x14ac:dyDescent="0.25">
      <c r="A7171" s="2">
        <f t="shared" si="2127"/>
        <v>17</v>
      </c>
      <c r="B7171" s="16">
        <f ca="1">VLOOKUP(A7171,PERIODS!$O$4:$P$33,2,FALSE)</f>
        <v>3.5000000000000003E-2</v>
      </c>
      <c r="C7171" s="15"/>
      <c r="D7171" s="18">
        <v>5000</v>
      </c>
      <c r="E7171" s="34">
        <f t="shared" ca="1" si="2128"/>
        <v>15645.407348517809</v>
      </c>
      <c r="F7171" s="34">
        <f t="shared" ca="1" si="2129"/>
        <v>3500.0000000000005</v>
      </c>
      <c r="G7171" s="69">
        <f t="shared" ca="1" si="2115"/>
        <v>0</v>
      </c>
      <c r="H7171" s="34">
        <f t="shared" ca="1" si="2116"/>
        <v>-922.34060839646259</v>
      </c>
      <c r="I7171" s="34">
        <f t="shared" ca="1" si="2117"/>
        <v>2577.6593916035381</v>
      </c>
      <c r="J7171" s="18">
        <f ca="1">SUM(INDIRECT(ADDRESS(ROW(F7171),COLUMN(F7171),4)):INDIRECT(ADDRESS(ROW(F7171)+N$5-1,COLUMN(F7171),4)))</f>
        <v>24500.000000000004</v>
      </c>
      <c r="K7171" s="18">
        <f t="shared" ca="1" si="2118"/>
        <v>16350</v>
      </c>
      <c r="L7171" s="18">
        <f t="shared" ca="1" si="2130"/>
        <v>0</v>
      </c>
      <c r="M7171" s="18">
        <f t="shared" ca="1" si="2114"/>
        <v>0</v>
      </c>
      <c r="N7171" s="34">
        <f t="shared" ca="1" si="2119"/>
        <v>13067.747956914271</v>
      </c>
      <c r="P7171" s="18">
        <f t="shared" ca="1" si="2131"/>
        <v>922.34060839646259</v>
      </c>
      <c r="Q7171" s="47">
        <f ca="1">SUM(L$15:L7171)-SUM(M$15:M7171)</f>
        <v>16350</v>
      </c>
      <c r="R7171" s="47" t="str">
        <f t="shared" ca="1" si="2132"/>
        <v>M7174</v>
      </c>
      <c r="S7171" s="40">
        <f t="shared" ca="1" si="2120"/>
        <v>0</v>
      </c>
      <c r="T7171" s="46">
        <f t="shared" ca="1" si="2121"/>
        <v>21</v>
      </c>
      <c r="X7171" s="74">
        <f t="shared" ca="1" si="2122"/>
        <v>-0.92234060839646259</v>
      </c>
      <c r="Y7171" s="75">
        <f t="shared" ca="1" si="2123"/>
        <v>-0.92234060839646259</v>
      </c>
      <c r="Z7171" s="74">
        <f t="shared" ca="1" si="2124"/>
        <v>0.39758735485245983</v>
      </c>
      <c r="AA7171" s="76">
        <f t="shared" ca="1" si="2125"/>
        <v>-922.34060839646259</v>
      </c>
      <c r="AB7171" s="76">
        <f t="shared" ca="1" si="2126"/>
        <v>397.58735485245984</v>
      </c>
    </row>
    <row r="7172" spans="1:28" x14ac:dyDescent="0.25">
      <c r="A7172" s="2">
        <f t="shared" si="2127"/>
        <v>18</v>
      </c>
      <c r="B7172" s="16">
        <f ca="1">VLOOKUP(A7172,PERIODS!$O$4:$P$33,2,FALSE)</f>
        <v>3.5000000000000003E-2</v>
      </c>
      <c r="C7172" s="15"/>
      <c r="D7172" s="18">
        <v>5000</v>
      </c>
      <c r="E7172" s="34">
        <f t="shared" ca="1" si="2128"/>
        <v>13067.747956914271</v>
      </c>
      <c r="F7172" s="34">
        <f t="shared" ca="1" si="2129"/>
        <v>3500.0000000000005</v>
      </c>
      <c r="G7172" s="69">
        <f t="shared" ca="1" si="2115"/>
        <v>0</v>
      </c>
      <c r="H7172" s="34">
        <f t="shared" ca="1" si="2116"/>
        <v>21.052920191920645</v>
      </c>
      <c r="I7172" s="34">
        <f t="shared" ca="1" si="2117"/>
        <v>3521.0529201919212</v>
      </c>
      <c r="J7172" s="18">
        <f ca="1">SUM(INDIRECT(ADDRESS(ROW(F7172),COLUMN(F7172),4)):INDIRECT(ADDRESS(ROW(F7172)+N$5-1,COLUMN(F7172),4)))</f>
        <v>24500.000000000004</v>
      </c>
      <c r="K7172" s="18">
        <f t="shared" ca="1" si="2118"/>
        <v>0</v>
      </c>
      <c r="L7172" s="18">
        <f t="shared" ca="1" si="2130"/>
        <v>0</v>
      </c>
      <c r="M7172" s="18">
        <f t="shared" ca="1" si="2114"/>
        <v>16350</v>
      </c>
      <c r="N7172" s="34">
        <f t="shared" ca="1" si="2119"/>
        <v>25896.695036722347</v>
      </c>
      <c r="P7172" s="18">
        <f t="shared" ca="1" si="2131"/>
        <v>21.052920191920645</v>
      </c>
      <c r="Q7172" s="47">
        <f ca="1">SUM(L$15:L7172)-SUM(M$15:M7172)</f>
        <v>0</v>
      </c>
      <c r="R7172" s="47" t="str">
        <f t="shared" ca="1" si="2132"/>
        <v>M7175</v>
      </c>
      <c r="S7172" s="40">
        <f t="shared" ca="1" si="2120"/>
        <v>0</v>
      </c>
      <c r="T7172" s="46">
        <f t="shared" ca="1" si="2121"/>
        <v>43</v>
      </c>
      <c r="X7172" s="74">
        <f t="shared" ca="1" si="2122"/>
        <v>2.1052920191920645E-2</v>
      </c>
      <c r="Y7172" s="75">
        <f t="shared" ca="1" si="2123"/>
        <v>2.1052920191920645E-2</v>
      </c>
      <c r="Z7172" s="74">
        <f t="shared" ca="1" si="2124"/>
        <v>1.0212760963345102</v>
      </c>
      <c r="AA7172" s="76">
        <f t="shared" ca="1" si="2125"/>
        <v>21.052920191920645</v>
      </c>
      <c r="AB7172" s="76">
        <f t="shared" ca="1" si="2126"/>
        <v>1021.2760963345103</v>
      </c>
    </row>
    <row r="7173" spans="1:28" x14ac:dyDescent="0.25">
      <c r="A7173" s="2">
        <f t="shared" si="2127"/>
        <v>19</v>
      </c>
      <c r="B7173" s="16">
        <f ca="1">VLOOKUP(A7173,PERIODS!$O$4:$P$33,2,FALSE)</f>
        <v>3.5000000000000003E-2</v>
      </c>
      <c r="C7173" s="15"/>
      <c r="D7173" s="18">
        <v>5000</v>
      </c>
      <c r="E7173" s="34">
        <f t="shared" ca="1" si="2128"/>
        <v>25896.695036722347</v>
      </c>
      <c r="F7173" s="34">
        <f t="shared" ca="1" si="2129"/>
        <v>3500.0000000000005</v>
      </c>
      <c r="G7173" s="69">
        <f t="shared" ca="1" si="2115"/>
        <v>0</v>
      </c>
      <c r="H7173" s="34">
        <f t="shared" ca="1" si="2116"/>
        <v>-859.21556323230288</v>
      </c>
      <c r="I7173" s="34">
        <f t="shared" ca="1" si="2117"/>
        <v>2640.7844367676976</v>
      </c>
      <c r="J7173" s="18">
        <f ca="1">SUM(INDIRECT(ADDRESS(ROW(F7173),COLUMN(F7173),4)):INDIRECT(ADDRESS(ROW(F7173)+N$5-1,COLUMN(F7173),4)))</f>
        <v>24500.000000000004</v>
      </c>
      <c r="K7173" s="18">
        <f t="shared" ca="1" si="2118"/>
        <v>0</v>
      </c>
      <c r="L7173" s="18">
        <f t="shared" ca="1" si="2130"/>
        <v>0</v>
      </c>
      <c r="M7173" s="18">
        <f t="shared" ca="1" si="2114"/>
        <v>0</v>
      </c>
      <c r="N7173" s="34">
        <f t="shared" ca="1" si="2119"/>
        <v>23255.910599954648</v>
      </c>
      <c r="P7173" s="18">
        <f t="shared" ca="1" si="2131"/>
        <v>859.21556323230288</v>
      </c>
      <c r="Q7173" s="47">
        <f ca="1">SUM(L$15:L7173)-SUM(M$15:M7173)</f>
        <v>0</v>
      </c>
      <c r="R7173" s="47" t="str">
        <f t="shared" ca="1" si="2132"/>
        <v>M7176</v>
      </c>
      <c r="S7173" s="40">
        <f t="shared" ca="1" si="2120"/>
        <v>0</v>
      </c>
      <c r="T7173" s="46">
        <f t="shared" ca="1" si="2121"/>
        <v>15</v>
      </c>
      <c r="X7173" s="74">
        <f t="shared" ca="1" si="2122"/>
        <v>-0.85921556323230286</v>
      </c>
      <c r="Y7173" s="75">
        <f t="shared" ca="1" si="2123"/>
        <v>-0.85921556323230286</v>
      </c>
      <c r="Z7173" s="74">
        <f t="shared" ca="1" si="2124"/>
        <v>0.42349415644236238</v>
      </c>
      <c r="AA7173" s="76">
        <f t="shared" ca="1" si="2125"/>
        <v>-859.21556323230288</v>
      </c>
      <c r="AB7173" s="76">
        <f t="shared" ca="1" si="2126"/>
        <v>423.4941564423624</v>
      </c>
    </row>
    <row r="7174" spans="1:28" x14ac:dyDescent="0.25">
      <c r="A7174" s="2">
        <f t="shared" si="2127"/>
        <v>20</v>
      </c>
      <c r="B7174" s="16">
        <f ca="1">VLOOKUP(A7174,PERIODS!$O$4:$P$33,2,FALSE)</f>
        <v>3.5000000000000003E-2</v>
      </c>
      <c r="C7174" s="15"/>
      <c r="D7174" s="18">
        <v>5000</v>
      </c>
      <c r="E7174" s="34">
        <f t="shared" ca="1" si="2128"/>
        <v>23255.910599954648</v>
      </c>
      <c r="F7174" s="34">
        <f t="shared" ca="1" si="2129"/>
        <v>3500.0000000000005</v>
      </c>
      <c r="G7174" s="69">
        <f t="shared" ca="1" si="2115"/>
        <v>0</v>
      </c>
      <c r="H7174" s="34">
        <f t="shared" ca="1" si="2116"/>
        <v>743.22502834417628</v>
      </c>
      <c r="I7174" s="34">
        <f t="shared" ca="1" si="2117"/>
        <v>4243.2250283441772</v>
      </c>
      <c r="J7174" s="18">
        <f ca="1">SUM(INDIRECT(ADDRESS(ROW(F7174),COLUMN(F7174),4)):INDIRECT(ADDRESS(ROW(F7174)+N$5-1,COLUMN(F7174),4)))</f>
        <v>24500.000000000004</v>
      </c>
      <c r="K7174" s="18">
        <f t="shared" ca="1" si="2118"/>
        <v>16350</v>
      </c>
      <c r="L7174" s="18">
        <f t="shared" ca="1" si="2130"/>
        <v>16350</v>
      </c>
      <c r="M7174" s="18">
        <f t="shared" ca="1" si="2114"/>
        <v>0</v>
      </c>
      <c r="N7174" s="34">
        <f t="shared" ca="1" si="2119"/>
        <v>19012.685571610469</v>
      </c>
      <c r="P7174" s="18">
        <f t="shared" ca="1" si="2131"/>
        <v>743.22502834417628</v>
      </c>
      <c r="Q7174" s="47">
        <f ca="1">SUM(L$15:L7174)-SUM(M$15:M7174)</f>
        <v>16350</v>
      </c>
      <c r="R7174" s="47" t="str">
        <f t="shared" ca="1" si="2132"/>
        <v>M7177</v>
      </c>
      <c r="S7174" s="40">
        <f t="shared" ca="1" si="2120"/>
        <v>0</v>
      </c>
      <c r="T7174" s="46">
        <f t="shared" ca="1" si="2121"/>
        <v>4</v>
      </c>
      <c r="X7174" s="74">
        <f t="shared" ca="1" si="2122"/>
        <v>0.74322502834417625</v>
      </c>
      <c r="Y7174" s="75">
        <f t="shared" ca="1" si="2123"/>
        <v>0.74322502834417625</v>
      </c>
      <c r="Z7174" s="74">
        <f t="shared" ca="1" si="2124"/>
        <v>2.1027058773741656</v>
      </c>
      <c r="AA7174" s="76">
        <f t="shared" ca="1" si="2125"/>
        <v>743.22502834417628</v>
      </c>
      <c r="AB7174" s="76">
        <f t="shared" ca="1" si="2126"/>
        <v>2102.7058773741655</v>
      </c>
    </row>
    <row r="7175" spans="1:28" x14ac:dyDescent="0.25">
      <c r="A7175" s="2">
        <f t="shared" si="2127"/>
        <v>21</v>
      </c>
      <c r="B7175" s="16">
        <f ca="1">VLOOKUP(A7175,PERIODS!$O$4:$P$33,2,FALSE)</f>
        <v>3.5000000000000003E-2</v>
      </c>
      <c r="C7175" s="15"/>
      <c r="D7175" s="18">
        <v>5000</v>
      </c>
      <c r="E7175" s="34">
        <f t="shared" ca="1" si="2128"/>
        <v>19012.685571610469</v>
      </c>
      <c r="F7175" s="34">
        <f t="shared" ca="1" si="2129"/>
        <v>3500.0000000000005</v>
      </c>
      <c r="G7175" s="69">
        <f t="shared" ca="1" si="2115"/>
        <v>0</v>
      </c>
      <c r="H7175" s="34">
        <f t="shared" ca="1" si="2116"/>
        <v>1404.2586866355039</v>
      </c>
      <c r="I7175" s="34">
        <f t="shared" ca="1" si="2117"/>
        <v>4904.2586866355041</v>
      </c>
      <c r="J7175" s="18">
        <f ca="1">SUM(INDIRECT(ADDRESS(ROW(F7175),COLUMN(F7175),4)):INDIRECT(ADDRESS(ROW(F7175)+N$5-1,COLUMN(F7175),4)))</f>
        <v>24500.000000000004</v>
      </c>
      <c r="K7175" s="18">
        <f t="shared" ca="1" si="2118"/>
        <v>16350</v>
      </c>
      <c r="L7175" s="18">
        <f t="shared" ca="1" si="2130"/>
        <v>0</v>
      </c>
      <c r="M7175" s="18">
        <f t="shared" ca="1" si="2114"/>
        <v>0</v>
      </c>
      <c r="N7175" s="34">
        <f t="shared" ca="1" si="2119"/>
        <v>14108.426884974964</v>
      </c>
      <c r="P7175" s="18">
        <f t="shared" ca="1" si="2131"/>
        <v>1404.2586866355039</v>
      </c>
      <c r="Q7175" s="47">
        <f ca="1">SUM(L$15:L7175)-SUM(M$15:M7175)</f>
        <v>16350</v>
      </c>
      <c r="R7175" s="47" t="str">
        <f t="shared" ca="1" si="2132"/>
        <v>M7178</v>
      </c>
      <c r="S7175" s="40">
        <f t="shared" ca="1" si="2120"/>
        <v>0</v>
      </c>
      <c r="T7175" s="46">
        <f t="shared" ca="1" si="2121"/>
        <v>59</v>
      </c>
      <c r="X7175" s="74">
        <f t="shared" ca="1" si="2122"/>
        <v>1.4042586866355038</v>
      </c>
      <c r="Y7175" s="75">
        <f t="shared" ca="1" si="2123"/>
        <v>1.4042586866355038</v>
      </c>
      <c r="Z7175" s="74">
        <f t="shared" ca="1" si="2124"/>
        <v>4.0725066183938949</v>
      </c>
      <c r="AA7175" s="76">
        <f t="shared" ca="1" si="2125"/>
        <v>1404.2586866355039</v>
      </c>
      <c r="AB7175" s="76">
        <f t="shared" ca="1" si="2126"/>
        <v>4072.5066183938948</v>
      </c>
    </row>
    <row r="7176" spans="1:28" x14ac:dyDescent="0.25">
      <c r="A7176" s="2">
        <f t="shared" si="2127"/>
        <v>22</v>
      </c>
      <c r="B7176" s="16">
        <f ca="1">VLOOKUP(A7176,PERIODS!$O$4:$P$33,2,FALSE)</f>
        <v>3.5000000000000003E-2</v>
      </c>
      <c r="C7176" s="15"/>
      <c r="D7176" s="18">
        <v>5000</v>
      </c>
      <c r="E7176" s="34">
        <f t="shared" ca="1" si="2128"/>
        <v>14108.426884974964</v>
      </c>
      <c r="F7176" s="34">
        <f t="shared" ca="1" si="2129"/>
        <v>3500.0000000000005</v>
      </c>
      <c r="G7176" s="69">
        <f t="shared" ca="1" si="2115"/>
        <v>0</v>
      </c>
      <c r="H7176" s="34">
        <f t="shared" ca="1" si="2116"/>
        <v>-1239.2260562796935</v>
      </c>
      <c r="I7176" s="34">
        <f t="shared" ca="1" si="2117"/>
        <v>2260.7739437203072</v>
      </c>
      <c r="J7176" s="18">
        <f ca="1">SUM(INDIRECT(ADDRESS(ROW(F7176),COLUMN(F7176),4)):INDIRECT(ADDRESS(ROW(F7176)+N$5-1,COLUMN(F7176),4)))</f>
        <v>25000.000000000004</v>
      </c>
      <c r="K7176" s="18">
        <f t="shared" ca="1" si="2118"/>
        <v>16350</v>
      </c>
      <c r="L7176" s="18">
        <f t="shared" ca="1" si="2130"/>
        <v>0</v>
      </c>
      <c r="M7176" s="18">
        <f t="shared" ca="1" si="2114"/>
        <v>0</v>
      </c>
      <c r="N7176" s="34">
        <f t="shared" ca="1" si="2119"/>
        <v>11847.652941254657</v>
      </c>
      <c r="P7176" s="18">
        <f t="shared" ca="1" si="2131"/>
        <v>1239.2260562796935</v>
      </c>
      <c r="Q7176" s="47">
        <f ca="1">SUM(L$15:L7176)-SUM(M$15:M7176)</f>
        <v>16350</v>
      </c>
      <c r="R7176" s="47" t="str">
        <f t="shared" ca="1" si="2132"/>
        <v>M7179</v>
      </c>
      <c r="S7176" s="40">
        <f t="shared" ca="1" si="2120"/>
        <v>0</v>
      </c>
      <c r="T7176" s="46">
        <f t="shared" ca="1" si="2121"/>
        <v>31</v>
      </c>
      <c r="X7176" s="74">
        <f t="shared" ca="1" si="2122"/>
        <v>-1.2392260562796935</v>
      </c>
      <c r="Y7176" s="75">
        <f t="shared" ca="1" si="2123"/>
        <v>-1.2392260562796935</v>
      </c>
      <c r="Z7176" s="74">
        <f t="shared" ca="1" si="2124"/>
        <v>0.28960827172860826</v>
      </c>
      <c r="AA7176" s="76">
        <f t="shared" ca="1" si="2125"/>
        <v>-1239.2260562796935</v>
      </c>
      <c r="AB7176" s="76">
        <f t="shared" ca="1" si="2126"/>
        <v>289.60827172860826</v>
      </c>
    </row>
    <row r="7177" spans="1:28" x14ac:dyDescent="0.25">
      <c r="A7177" s="2">
        <f t="shared" si="2127"/>
        <v>23</v>
      </c>
      <c r="B7177" s="16">
        <f ca="1">VLOOKUP(A7177,PERIODS!$O$4:$P$33,2,FALSE)</f>
        <v>3.5000000000000003E-2</v>
      </c>
      <c r="C7177" s="15"/>
      <c r="D7177" s="18">
        <v>5000</v>
      </c>
      <c r="E7177" s="34">
        <f t="shared" ca="1" si="2128"/>
        <v>11847.652941254657</v>
      </c>
      <c r="F7177" s="34">
        <f t="shared" ca="1" si="2129"/>
        <v>3500.0000000000005</v>
      </c>
      <c r="G7177" s="69">
        <f t="shared" ca="1" si="2115"/>
        <v>0</v>
      </c>
      <c r="H7177" s="34">
        <f t="shared" ca="1" si="2116"/>
        <v>649.08454689472467</v>
      </c>
      <c r="I7177" s="34">
        <f t="shared" ca="1" si="2117"/>
        <v>4149.0845468947255</v>
      </c>
      <c r="J7177" s="18">
        <f ca="1">SUM(INDIRECT(ADDRESS(ROW(F7177),COLUMN(F7177),4)):INDIRECT(ADDRESS(ROW(F7177)+N$5-1,COLUMN(F7177),4)))</f>
        <v>25500.000000000004</v>
      </c>
      <c r="K7177" s="18">
        <f t="shared" ca="1" si="2118"/>
        <v>0</v>
      </c>
      <c r="L7177" s="18">
        <f t="shared" ca="1" si="2130"/>
        <v>0</v>
      </c>
      <c r="M7177" s="18">
        <f t="shared" ca="1" si="2114"/>
        <v>16350</v>
      </c>
      <c r="N7177" s="34">
        <f t="shared" ca="1" si="2119"/>
        <v>24048.568394359932</v>
      </c>
      <c r="P7177" s="18">
        <f t="shared" ca="1" si="2131"/>
        <v>649.08454689472467</v>
      </c>
      <c r="Q7177" s="47">
        <f ca="1">SUM(L$15:L7177)-SUM(M$15:M7177)</f>
        <v>0</v>
      </c>
      <c r="R7177" s="47" t="str">
        <f t="shared" ca="1" si="2132"/>
        <v>M7180</v>
      </c>
      <c r="S7177" s="40">
        <f t="shared" ca="1" si="2120"/>
        <v>0</v>
      </c>
      <c r="T7177" s="46">
        <f t="shared" ca="1" si="2121"/>
        <v>45</v>
      </c>
      <c r="X7177" s="74">
        <f t="shared" ca="1" si="2122"/>
        <v>0.64908454689472472</v>
      </c>
      <c r="Y7177" s="75">
        <f t="shared" ca="1" si="2123"/>
        <v>0.64908454689472472</v>
      </c>
      <c r="Z7177" s="74">
        <f t="shared" ca="1" si="2124"/>
        <v>1.9137880436325145</v>
      </c>
      <c r="AA7177" s="76">
        <f t="shared" ca="1" si="2125"/>
        <v>649.08454689472467</v>
      </c>
      <c r="AB7177" s="76">
        <f t="shared" ca="1" si="2126"/>
        <v>1913.7880436325145</v>
      </c>
    </row>
    <row r="7178" spans="1:28" x14ac:dyDescent="0.25">
      <c r="A7178" s="2">
        <f t="shared" si="2127"/>
        <v>24</v>
      </c>
      <c r="B7178" s="16">
        <f ca="1">VLOOKUP(A7178,PERIODS!$O$4:$P$33,2,FALSE)</f>
        <v>3.5000000000000003E-2</v>
      </c>
      <c r="C7178" s="15"/>
      <c r="D7178" s="18">
        <v>5000</v>
      </c>
      <c r="E7178" s="34">
        <f t="shared" ca="1" si="2128"/>
        <v>24048.568394359932</v>
      </c>
      <c r="F7178" s="34">
        <f t="shared" ca="1" si="2129"/>
        <v>3500.0000000000005</v>
      </c>
      <c r="G7178" s="69">
        <f t="shared" ca="1" si="2115"/>
        <v>0</v>
      </c>
      <c r="H7178" s="34">
        <f t="shared" ca="1" si="2116"/>
        <v>683.95338593341705</v>
      </c>
      <c r="I7178" s="34">
        <f t="shared" ca="1" si="2117"/>
        <v>4183.9533859334178</v>
      </c>
      <c r="J7178" s="18">
        <f ca="1">SUM(INDIRECT(ADDRESS(ROW(F7178),COLUMN(F7178),4)):INDIRECT(ADDRESS(ROW(F7178)+N$5-1,COLUMN(F7178),4)))</f>
        <v>26000</v>
      </c>
      <c r="K7178" s="18">
        <f t="shared" ca="1" si="2118"/>
        <v>16350</v>
      </c>
      <c r="L7178" s="18">
        <f t="shared" ca="1" si="2130"/>
        <v>16350</v>
      </c>
      <c r="M7178" s="18">
        <f t="shared" ca="1" si="2114"/>
        <v>0</v>
      </c>
      <c r="N7178" s="34">
        <f t="shared" ca="1" si="2119"/>
        <v>19864.615008426514</v>
      </c>
      <c r="P7178" s="18">
        <f t="shared" ca="1" si="2131"/>
        <v>683.95338593341705</v>
      </c>
      <c r="Q7178" s="47">
        <f ca="1">SUM(L$15:L7178)-SUM(M$15:M7178)</f>
        <v>16350</v>
      </c>
      <c r="R7178" s="47" t="str">
        <f t="shared" ca="1" si="2132"/>
        <v>M7181</v>
      </c>
      <c r="S7178" s="40">
        <f t="shared" ca="1" si="2120"/>
        <v>0</v>
      </c>
      <c r="T7178" s="46">
        <f t="shared" ca="1" si="2121"/>
        <v>98</v>
      </c>
      <c r="X7178" s="74">
        <f t="shared" ca="1" si="2122"/>
        <v>0.68395338593341704</v>
      </c>
      <c r="Y7178" s="75">
        <f t="shared" ca="1" si="2123"/>
        <v>0.68395338593341704</v>
      </c>
      <c r="Z7178" s="74">
        <f t="shared" ca="1" si="2124"/>
        <v>1.9816966781630723</v>
      </c>
      <c r="AA7178" s="76">
        <f t="shared" ca="1" si="2125"/>
        <v>683.95338593341705</v>
      </c>
      <c r="AB7178" s="76">
        <f t="shared" ca="1" si="2126"/>
        <v>1981.6966781630722</v>
      </c>
    </row>
    <row r="7179" spans="1:28" x14ac:dyDescent="0.25">
      <c r="A7179" s="2">
        <f t="shared" si="2127"/>
        <v>25</v>
      </c>
      <c r="B7179" s="16">
        <f ca="1">VLOOKUP(A7179,PERIODS!$O$4:$P$33,2,FALSE)</f>
        <v>3.5000000000000003E-2</v>
      </c>
      <c r="C7179" s="15"/>
      <c r="D7179" s="18">
        <v>5000</v>
      </c>
      <c r="E7179" s="34">
        <f t="shared" ca="1" si="2128"/>
        <v>19864.615008426514</v>
      </c>
      <c r="F7179" s="34">
        <f t="shared" ca="1" si="2129"/>
        <v>3500.0000000000005</v>
      </c>
      <c r="G7179" s="69">
        <f t="shared" ca="1" si="2115"/>
        <v>0</v>
      </c>
      <c r="H7179" s="34">
        <f t="shared" ca="1" si="2116"/>
        <v>1210.276095165211</v>
      </c>
      <c r="I7179" s="34">
        <f t="shared" ca="1" si="2117"/>
        <v>4710.2760951652117</v>
      </c>
      <c r="J7179" s="18">
        <f ca="1">SUM(INDIRECT(ADDRESS(ROW(F7179),COLUMN(F7179),4)):INDIRECT(ADDRESS(ROW(F7179)+N$5-1,COLUMN(F7179),4)))</f>
        <v>24900</v>
      </c>
      <c r="K7179" s="18">
        <f t="shared" ca="1" si="2118"/>
        <v>16350</v>
      </c>
      <c r="L7179" s="18">
        <f t="shared" ca="1" si="2130"/>
        <v>0</v>
      </c>
      <c r="M7179" s="18">
        <f t="shared" ca="1" si="2114"/>
        <v>0</v>
      </c>
      <c r="N7179" s="34">
        <f t="shared" ca="1" si="2119"/>
        <v>15154.338913261301</v>
      </c>
      <c r="P7179" s="18">
        <f t="shared" ca="1" si="2131"/>
        <v>1210.276095165211</v>
      </c>
      <c r="Q7179" s="47">
        <f ca="1">SUM(L$15:L7179)-SUM(M$15:M7179)</f>
        <v>16350</v>
      </c>
      <c r="R7179" s="47" t="str">
        <f t="shared" ca="1" si="2132"/>
        <v>M7182</v>
      </c>
      <c r="S7179" s="40">
        <f t="shared" ca="1" si="2120"/>
        <v>0</v>
      </c>
      <c r="T7179" s="46">
        <f t="shared" ca="1" si="2121"/>
        <v>31</v>
      </c>
      <c r="X7179" s="74">
        <f t="shared" ca="1" si="2122"/>
        <v>1.210276095165211</v>
      </c>
      <c r="Y7179" s="75">
        <f t="shared" ca="1" si="2123"/>
        <v>1.210276095165211</v>
      </c>
      <c r="Z7179" s="74">
        <f t="shared" ca="1" si="2124"/>
        <v>3.3544106612755855</v>
      </c>
      <c r="AA7179" s="76">
        <f t="shared" ca="1" si="2125"/>
        <v>1210.276095165211</v>
      </c>
      <c r="AB7179" s="76">
        <f t="shared" ca="1" si="2126"/>
        <v>3354.4106612755854</v>
      </c>
    </row>
    <row r="7180" spans="1:28" x14ac:dyDescent="0.25">
      <c r="A7180" s="2">
        <f t="shared" si="2127"/>
        <v>26</v>
      </c>
      <c r="B7180" s="16">
        <f ca="1">VLOOKUP(A7180,PERIODS!$O$4:$P$33,2,FALSE)</f>
        <v>3.5000000000000003E-2</v>
      </c>
      <c r="C7180" s="15"/>
      <c r="D7180" s="18">
        <v>5000</v>
      </c>
      <c r="E7180" s="34">
        <f t="shared" ca="1" si="2128"/>
        <v>15154.338913261301</v>
      </c>
      <c r="F7180" s="34">
        <f t="shared" ca="1" si="2129"/>
        <v>3500.0000000000005</v>
      </c>
      <c r="G7180" s="69">
        <f t="shared" ca="1" si="2115"/>
        <v>0</v>
      </c>
      <c r="H7180" s="34">
        <f t="shared" ca="1" si="2116"/>
        <v>-612.11910142118438</v>
      </c>
      <c r="I7180" s="34">
        <f t="shared" ca="1" si="2117"/>
        <v>2887.880898578816</v>
      </c>
      <c r="J7180" s="18">
        <f ca="1">SUM(INDIRECT(ADDRESS(ROW(F7180),COLUMN(F7180),4)):INDIRECT(ADDRESS(ROW(F7180)+N$5-1,COLUMN(F7180),4)))</f>
        <v>23900</v>
      </c>
      <c r="K7180" s="18">
        <f t="shared" ca="1" si="2118"/>
        <v>16350</v>
      </c>
      <c r="L7180" s="18">
        <f t="shared" ca="1" si="2130"/>
        <v>0</v>
      </c>
      <c r="M7180" s="18">
        <f t="shared" ca="1" si="2114"/>
        <v>0</v>
      </c>
      <c r="N7180" s="34">
        <f t="shared" ca="1" si="2119"/>
        <v>12266.458014682485</v>
      </c>
      <c r="P7180" s="18">
        <f t="shared" ca="1" si="2131"/>
        <v>612.11910142118438</v>
      </c>
      <c r="Q7180" s="47">
        <f ca="1">SUM(L$15:L7180)-SUM(M$15:M7180)</f>
        <v>16350</v>
      </c>
      <c r="R7180" s="47" t="str">
        <f t="shared" ca="1" si="2132"/>
        <v>M7183</v>
      </c>
      <c r="S7180" s="40">
        <f t="shared" ca="1" si="2120"/>
        <v>0</v>
      </c>
      <c r="T7180" s="46">
        <f t="shared" ca="1" si="2121"/>
        <v>65</v>
      </c>
      <c r="X7180" s="74">
        <f t="shared" ca="1" si="2122"/>
        <v>-0.61211910142118442</v>
      </c>
      <c r="Y7180" s="75">
        <f t="shared" ca="1" si="2123"/>
        <v>-0.61211910142118442</v>
      </c>
      <c r="Z7180" s="74">
        <f t="shared" ca="1" si="2124"/>
        <v>0.54220067259755844</v>
      </c>
      <c r="AA7180" s="76">
        <f t="shared" ca="1" si="2125"/>
        <v>-612.11910142118438</v>
      </c>
      <c r="AB7180" s="76">
        <f t="shared" ca="1" si="2126"/>
        <v>542.20067259755842</v>
      </c>
    </row>
    <row r="7181" spans="1:28" x14ac:dyDescent="0.25">
      <c r="A7181" s="2">
        <f t="shared" si="2127"/>
        <v>27</v>
      </c>
      <c r="B7181" s="16">
        <f ca="1">VLOOKUP(A7181,PERIODS!$O$4:$P$33,2,FALSE)</f>
        <v>3.5000000000000003E-2</v>
      </c>
      <c r="C7181" s="15"/>
      <c r="D7181" s="18">
        <v>5000</v>
      </c>
      <c r="E7181" s="34">
        <f t="shared" ca="1" si="2128"/>
        <v>12266.458014682485</v>
      </c>
      <c r="F7181" s="34">
        <f t="shared" ca="1" si="2129"/>
        <v>3500.0000000000005</v>
      </c>
      <c r="G7181" s="69">
        <f t="shared" ca="1" si="2115"/>
        <v>0</v>
      </c>
      <c r="H7181" s="34">
        <f t="shared" ca="1" si="2116"/>
        <v>100.47708489608827</v>
      </c>
      <c r="I7181" s="34">
        <f t="shared" ca="1" si="2117"/>
        <v>3600.4770848960889</v>
      </c>
      <c r="J7181" s="18">
        <f ca="1">SUM(INDIRECT(ADDRESS(ROW(F7181),COLUMN(F7181),4)):INDIRECT(ADDRESS(ROW(F7181)+N$5-1,COLUMN(F7181),4)))</f>
        <v>22900</v>
      </c>
      <c r="K7181" s="18">
        <f t="shared" ca="1" si="2118"/>
        <v>0</v>
      </c>
      <c r="L7181" s="18">
        <f t="shared" ca="1" si="2130"/>
        <v>0</v>
      </c>
      <c r="M7181" s="18">
        <f t="shared" ca="1" si="2114"/>
        <v>16350</v>
      </c>
      <c r="N7181" s="34">
        <f t="shared" ca="1" si="2119"/>
        <v>25015.980929786398</v>
      </c>
      <c r="P7181" s="18">
        <f t="shared" ca="1" si="2131"/>
        <v>100.47708489608827</v>
      </c>
      <c r="Q7181" s="47">
        <f ca="1">SUM(L$15:L7181)-SUM(M$15:M7181)</f>
        <v>0</v>
      </c>
      <c r="R7181" s="47" t="str">
        <f t="shared" ca="1" si="2132"/>
        <v>M7184</v>
      </c>
      <c r="S7181" s="40">
        <f t="shared" ca="1" si="2120"/>
        <v>0</v>
      </c>
      <c r="T7181" s="46">
        <f t="shared" ca="1" si="2121"/>
        <v>91</v>
      </c>
      <c r="X7181" s="74">
        <f t="shared" ca="1" si="2122"/>
        <v>0.10047708489608827</v>
      </c>
      <c r="Y7181" s="75">
        <f t="shared" ca="1" si="2123"/>
        <v>0.10047708489608827</v>
      </c>
      <c r="Z7181" s="74">
        <f t="shared" ca="1" si="2124"/>
        <v>1.1056983042222368</v>
      </c>
      <c r="AA7181" s="76">
        <f t="shared" ca="1" si="2125"/>
        <v>100.47708489608827</v>
      </c>
      <c r="AB7181" s="76">
        <f t="shared" ca="1" si="2126"/>
        <v>1105.6983042222369</v>
      </c>
    </row>
    <row r="7182" spans="1:28" x14ac:dyDescent="0.25">
      <c r="A7182" s="2">
        <f t="shared" si="2127"/>
        <v>28</v>
      </c>
      <c r="B7182" s="16">
        <f ca="1">VLOOKUP(A7182,PERIODS!$O$4:$P$33,2,FALSE)</f>
        <v>0.04</v>
      </c>
      <c r="C7182" s="15"/>
      <c r="D7182" s="18">
        <v>5000</v>
      </c>
      <c r="E7182" s="34">
        <f t="shared" ca="1" si="2128"/>
        <v>25015.980929786398</v>
      </c>
      <c r="F7182" s="34">
        <f t="shared" ca="1" si="2129"/>
        <v>4000</v>
      </c>
      <c r="G7182" s="69">
        <f t="shared" ca="1" si="2115"/>
        <v>0</v>
      </c>
      <c r="H7182" s="34">
        <f t="shared" ca="1" si="2116"/>
        <v>1026.4090662122294</v>
      </c>
      <c r="I7182" s="34">
        <f t="shared" ca="1" si="2117"/>
        <v>5026.4090662122289</v>
      </c>
      <c r="J7182" s="18">
        <f ca="1">SUM(INDIRECT(ADDRESS(ROW(F7182),COLUMN(F7182),4)):INDIRECT(ADDRESS(ROW(F7182)+N$5-1,COLUMN(F7182),4)))</f>
        <v>21900</v>
      </c>
      <c r="K7182" s="18">
        <f t="shared" ca="1" si="2118"/>
        <v>0</v>
      </c>
      <c r="L7182" s="18">
        <f t="shared" ca="1" si="2130"/>
        <v>0</v>
      </c>
      <c r="M7182" s="18">
        <f t="shared" ca="1" si="2114"/>
        <v>0</v>
      </c>
      <c r="N7182" s="34">
        <f t="shared" ca="1" si="2119"/>
        <v>19989.571863574169</v>
      </c>
      <c r="P7182" s="18">
        <f t="shared" ca="1" si="2131"/>
        <v>1026.4090662122294</v>
      </c>
      <c r="Q7182" s="47">
        <f ca="1">SUM(L$15:L7182)-SUM(M$15:M7182)</f>
        <v>0</v>
      </c>
      <c r="R7182" s="47" t="str">
        <f t="shared" ca="1" si="2132"/>
        <v>M7185</v>
      </c>
      <c r="S7182" s="40">
        <f t="shared" ca="1" si="2120"/>
        <v>0</v>
      </c>
      <c r="T7182" s="46">
        <f t="shared" ca="1" si="2121"/>
        <v>57</v>
      </c>
      <c r="X7182" s="74">
        <f t="shared" ca="1" si="2122"/>
        <v>1.0264090662122294</v>
      </c>
      <c r="Y7182" s="75">
        <f t="shared" ca="1" si="2123"/>
        <v>1.0264090662122294</v>
      </c>
      <c r="Z7182" s="74">
        <f t="shared" ca="1" si="2124"/>
        <v>2.7910254307534594</v>
      </c>
      <c r="AA7182" s="76">
        <f t="shared" ca="1" si="2125"/>
        <v>1026.4090662122294</v>
      </c>
      <c r="AB7182" s="76">
        <f t="shared" ca="1" si="2126"/>
        <v>2791.0254307534597</v>
      </c>
    </row>
    <row r="7183" spans="1:28" x14ac:dyDescent="0.25">
      <c r="A7183" s="2">
        <f t="shared" si="2127"/>
        <v>29</v>
      </c>
      <c r="B7183" s="16">
        <f ca="1">VLOOKUP(A7183,PERIODS!$O$4:$P$33,2,FALSE)</f>
        <v>0.04</v>
      </c>
      <c r="C7183" s="15"/>
      <c r="D7183" s="18">
        <v>5000</v>
      </c>
      <c r="E7183" s="34">
        <f t="shared" ca="1" si="2128"/>
        <v>19989.571863574169</v>
      </c>
      <c r="F7183" s="34">
        <f t="shared" ca="1" si="2129"/>
        <v>4000</v>
      </c>
      <c r="G7183" s="69">
        <f t="shared" ca="1" si="2115"/>
        <v>0</v>
      </c>
      <c r="H7183" s="34">
        <f t="shared" ca="1" si="2116"/>
        <v>702.24209725845174</v>
      </c>
      <c r="I7183" s="34">
        <f t="shared" ca="1" si="2117"/>
        <v>4702.2420972584514</v>
      </c>
      <c r="J7183" s="18">
        <f ca="1">SUM(INDIRECT(ADDRESS(ROW(F7183),COLUMN(F7183),4)):INDIRECT(ADDRESS(ROW(F7183)+N$5-1,COLUMN(F7183),4)))</f>
        <v>21200</v>
      </c>
      <c r="K7183" s="18">
        <f t="shared" ca="1" si="2118"/>
        <v>16350</v>
      </c>
      <c r="L7183" s="18">
        <f t="shared" ca="1" si="2130"/>
        <v>16350</v>
      </c>
      <c r="M7183" s="18">
        <f t="shared" ref="M7183:M7246" ca="1" si="2133">SUMIF($R$15:$R$8014,ADDRESS(ROW(M7183),COLUMN(M7183),4),$L$15:$L$8014)</f>
        <v>0</v>
      </c>
      <c r="N7183" s="34">
        <f t="shared" ca="1" si="2119"/>
        <v>15287.329766315717</v>
      </c>
      <c r="P7183" s="18">
        <f t="shared" ca="1" si="2131"/>
        <v>702.24209725845174</v>
      </c>
      <c r="Q7183" s="47">
        <f ca="1">SUM(L$15:L7183)-SUM(M$15:M7183)</f>
        <v>16350</v>
      </c>
      <c r="R7183" s="47" t="str">
        <f t="shared" ca="1" si="2132"/>
        <v>M7186</v>
      </c>
      <c r="S7183" s="40">
        <f t="shared" ca="1" si="2120"/>
        <v>0</v>
      </c>
      <c r="T7183" s="46">
        <f t="shared" ca="1" si="2121"/>
        <v>21</v>
      </c>
      <c r="X7183" s="74">
        <f t="shared" ca="1" si="2122"/>
        <v>0.70224209725845177</v>
      </c>
      <c r="Y7183" s="75">
        <f t="shared" ca="1" si="2123"/>
        <v>0.70224209725845177</v>
      </c>
      <c r="Z7183" s="74">
        <f t="shared" ca="1" si="2124"/>
        <v>2.0182728022476066</v>
      </c>
      <c r="AA7183" s="76">
        <f t="shared" ca="1" si="2125"/>
        <v>702.24209725845174</v>
      </c>
      <c r="AB7183" s="76">
        <f t="shared" ca="1" si="2126"/>
        <v>2018.2728022476067</v>
      </c>
    </row>
    <row r="7184" spans="1:28" x14ac:dyDescent="0.25">
      <c r="A7184" s="2">
        <f t="shared" si="2127"/>
        <v>30</v>
      </c>
      <c r="B7184" s="16">
        <f ca="1">VLOOKUP(A7184,PERIODS!$O$4:$P$33,2,FALSE)</f>
        <v>0.04</v>
      </c>
      <c r="C7184" s="15"/>
      <c r="D7184" s="18">
        <v>5000</v>
      </c>
      <c r="E7184" s="34">
        <f t="shared" ca="1" si="2128"/>
        <v>15287.329766315717</v>
      </c>
      <c r="F7184" s="34">
        <f t="shared" ca="1" si="2129"/>
        <v>4000</v>
      </c>
      <c r="G7184" s="69">
        <f t="shared" ref="G7184:G7247" ca="1" si="2134">((2*RAND()*$F$5)-$F$5)*E7184</f>
        <v>0</v>
      </c>
      <c r="H7184" s="34">
        <f t="shared" ref="H7184:H7247" ca="1" si="2135">IF($S$3="NORM",AA7184,IF($S$3="LOGNORM",AB7184,0))</f>
        <v>-850.96480842796245</v>
      </c>
      <c r="I7184" s="34">
        <f t="shared" ref="I7184:I7247" ca="1" si="2136">IF(F7184+H7184&lt;0,0,F7184+H7184)</f>
        <v>3149.0351915720375</v>
      </c>
      <c r="J7184" s="18">
        <f ca="1">SUM(INDIRECT(ADDRESS(ROW(F7184),COLUMN(F7184),4)):INDIRECT(ADDRESS(ROW(F7184)+N$5-1,COLUMN(F7184),4)))</f>
        <v>20500</v>
      </c>
      <c r="K7184" s="18">
        <f t="shared" ref="K7184:K7247" ca="1" si="2137">Q7184</f>
        <v>16350</v>
      </c>
      <c r="L7184" s="18">
        <f t="shared" ca="1" si="2130"/>
        <v>0</v>
      </c>
      <c r="M7184" s="18">
        <f t="shared" ca="1" si="2133"/>
        <v>0</v>
      </c>
      <c r="N7184" s="34">
        <f t="shared" ref="N7184:N7247" ca="1" si="2138">E7184+G7184-I7184+M7184-S7184</f>
        <v>12138.294574743679</v>
      </c>
      <c r="P7184" s="18">
        <f t="shared" ca="1" si="2131"/>
        <v>850.96480842796245</v>
      </c>
      <c r="Q7184" s="47">
        <f ca="1">SUM(L$15:L7184)-SUM(M$15:M7184)</f>
        <v>16350</v>
      </c>
      <c r="R7184" s="47" t="str">
        <f t="shared" ca="1" si="2132"/>
        <v>M7187</v>
      </c>
      <c r="S7184" s="40">
        <f t="shared" ref="S7184:S7247" ca="1" si="2139">IF(T7184&gt;N$6*100,M7184,0)</f>
        <v>0</v>
      </c>
      <c r="T7184" s="46">
        <f t="shared" ref="T7184:T7247" ca="1" si="2140">RANDBETWEEN(0,100)</f>
        <v>77</v>
      </c>
      <c r="X7184" s="74">
        <f t="shared" ref="X7184:X7247" ca="1" si="2141">NORMINV(RAND(),0,1)</f>
        <v>-0.8509648084279624</v>
      </c>
      <c r="Y7184" s="75">
        <f t="shared" ref="Y7184:Y7247" ca="1" si="2142">IF(AND(X7184&gt;$F$6,$F$6&gt;0),$F$6,X7184)</f>
        <v>-0.8509648084279624</v>
      </c>
      <c r="Z7184" s="74">
        <f t="shared" ref="Z7184:Z7247" ca="1" si="2143">EXP(Y7184)</f>
        <v>0.42700275728691223</v>
      </c>
      <c r="AA7184" s="76">
        <f t="shared" ref="AA7184:AA7247" ca="1" si="2144">$F$3*Y7184</f>
        <v>-850.96480842796245</v>
      </c>
      <c r="AB7184" s="76">
        <f t="shared" ref="AB7184:AB7247" ca="1" si="2145">$F$3*Z7184</f>
        <v>427.00275728691224</v>
      </c>
    </row>
    <row r="7185" spans="1:28" x14ac:dyDescent="0.25">
      <c r="A7185" s="2">
        <f t="shared" ref="A7185:A7248" si="2146">IF(AND(A7184=12,OR(A$14="MS",A$14="M0")),1,IF(AND(A7184=4,OR(A$14="WS",A$14="W0")),1,IF(AND(A7184=30,OR(A$14="DS",A$14="D0")),1,A7184+1)))</f>
        <v>1</v>
      </c>
      <c r="B7185" s="16">
        <f ca="1">VLOOKUP(A7185,PERIODS!$O$4:$P$33,2,FALSE)</f>
        <v>2.4E-2</v>
      </c>
      <c r="C7185" s="15"/>
      <c r="D7185" s="18">
        <v>5000</v>
      </c>
      <c r="E7185" s="34">
        <f t="shared" ca="1" si="2128"/>
        <v>12138.294574743679</v>
      </c>
      <c r="F7185" s="34">
        <f t="shared" ca="1" si="2129"/>
        <v>2400</v>
      </c>
      <c r="G7185" s="69">
        <f t="shared" ca="1" si="2134"/>
        <v>0</v>
      </c>
      <c r="H7185" s="34">
        <f t="shared" ca="1" si="2135"/>
        <v>-924.40862612769092</v>
      </c>
      <c r="I7185" s="34">
        <f t="shared" ca="1" si="2136"/>
        <v>1475.5913738723091</v>
      </c>
      <c r="J7185" s="18">
        <f ca="1">SUM(INDIRECT(ADDRESS(ROW(F7185),COLUMN(F7185),4)):INDIRECT(ADDRESS(ROW(F7185)+N$5-1,COLUMN(F7185),4)))</f>
        <v>19800</v>
      </c>
      <c r="K7185" s="18">
        <f t="shared" ca="1" si="2137"/>
        <v>16350</v>
      </c>
      <c r="L7185" s="18">
        <f t="shared" ca="1" si="2130"/>
        <v>0</v>
      </c>
      <c r="M7185" s="18">
        <f t="shared" ca="1" si="2133"/>
        <v>0</v>
      </c>
      <c r="N7185" s="34">
        <f t="shared" ca="1" si="2138"/>
        <v>10662.70320087137</v>
      </c>
      <c r="P7185" s="18">
        <f t="shared" ca="1" si="2131"/>
        <v>924.40862612769092</v>
      </c>
      <c r="Q7185" s="47">
        <f ca="1">SUM(L$15:L7185)-SUM(M$15:M7185)</f>
        <v>16350</v>
      </c>
      <c r="R7185" s="47" t="str">
        <f t="shared" ca="1" si="2132"/>
        <v>M7188</v>
      </c>
      <c r="S7185" s="40">
        <f t="shared" ca="1" si="2139"/>
        <v>0</v>
      </c>
      <c r="T7185" s="46">
        <f t="shared" ca="1" si="2140"/>
        <v>50</v>
      </c>
      <c r="X7185" s="74">
        <f t="shared" ca="1" si="2141"/>
        <v>-0.92440862612769092</v>
      </c>
      <c r="Y7185" s="75">
        <f t="shared" ca="1" si="2142"/>
        <v>-0.92440862612769092</v>
      </c>
      <c r="Z7185" s="74">
        <f t="shared" ca="1" si="2143"/>
        <v>0.39676598674754371</v>
      </c>
      <c r="AA7185" s="76">
        <f t="shared" ca="1" si="2144"/>
        <v>-924.40862612769092</v>
      </c>
      <c r="AB7185" s="76">
        <f t="shared" ca="1" si="2145"/>
        <v>396.76598674754371</v>
      </c>
    </row>
    <row r="7186" spans="1:28" x14ac:dyDescent="0.25">
      <c r="A7186" s="2">
        <f t="shared" si="2146"/>
        <v>2</v>
      </c>
      <c r="B7186" s="16">
        <f ca="1">VLOOKUP(A7186,PERIODS!$O$4:$P$33,2,FALSE)</f>
        <v>2.5000000000000001E-2</v>
      </c>
      <c r="C7186" s="15"/>
      <c r="D7186" s="18">
        <v>5000</v>
      </c>
      <c r="E7186" s="34">
        <f t="shared" ca="1" si="2128"/>
        <v>10662.70320087137</v>
      </c>
      <c r="F7186" s="34">
        <f t="shared" ca="1" si="2129"/>
        <v>2500</v>
      </c>
      <c r="G7186" s="69">
        <f t="shared" ca="1" si="2134"/>
        <v>0</v>
      </c>
      <c r="H7186" s="34">
        <f t="shared" ca="1" si="2135"/>
        <v>-655.81974078886788</v>
      </c>
      <c r="I7186" s="34">
        <f t="shared" ca="1" si="2136"/>
        <v>1844.1802592111321</v>
      </c>
      <c r="J7186" s="18">
        <f ca="1">SUM(INDIRECT(ADDRESS(ROW(F7186),COLUMN(F7186),4)):INDIRECT(ADDRESS(ROW(F7186)+N$5-1,COLUMN(F7186),4)))</f>
        <v>20700</v>
      </c>
      <c r="K7186" s="18">
        <f t="shared" ca="1" si="2137"/>
        <v>0</v>
      </c>
      <c r="L7186" s="18">
        <f t="shared" ca="1" si="2130"/>
        <v>0</v>
      </c>
      <c r="M7186" s="18">
        <f t="shared" ca="1" si="2133"/>
        <v>16350</v>
      </c>
      <c r="N7186" s="34">
        <f t="shared" ca="1" si="2138"/>
        <v>25168.522941660238</v>
      </c>
      <c r="P7186" s="18">
        <f t="shared" ca="1" si="2131"/>
        <v>655.81974078886788</v>
      </c>
      <c r="Q7186" s="47">
        <f ca="1">SUM(L$15:L7186)-SUM(M$15:M7186)</f>
        <v>0</v>
      </c>
      <c r="R7186" s="47" t="str">
        <f t="shared" ca="1" si="2132"/>
        <v>M7189</v>
      </c>
      <c r="S7186" s="40">
        <f t="shared" ca="1" si="2139"/>
        <v>0</v>
      </c>
      <c r="T7186" s="46">
        <f t="shared" ca="1" si="2140"/>
        <v>41</v>
      </c>
      <c r="X7186" s="74">
        <f t="shared" ca="1" si="2141"/>
        <v>-0.65581974078886784</v>
      </c>
      <c r="Y7186" s="75">
        <f t="shared" ca="1" si="2142"/>
        <v>-0.65581974078886784</v>
      </c>
      <c r="Z7186" s="74">
        <f t="shared" ca="1" si="2143"/>
        <v>0.51901642921924285</v>
      </c>
      <c r="AA7186" s="76">
        <f t="shared" ca="1" si="2144"/>
        <v>-655.81974078886788</v>
      </c>
      <c r="AB7186" s="76">
        <f t="shared" ca="1" si="2145"/>
        <v>519.01642921924281</v>
      </c>
    </row>
    <row r="7187" spans="1:28" x14ac:dyDescent="0.25">
      <c r="A7187" s="2">
        <f t="shared" si="2146"/>
        <v>3</v>
      </c>
      <c r="B7187" s="16">
        <f ca="1">VLOOKUP(A7187,PERIODS!$O$4:$P$33,2,FALSE)</f>
        <v>2.5000000000000001E-2</v>
      </c>
      <c r="C7187" s="15"/>
      <c r="D7187" s="18">
        <v>5000</v>
      </c>
      <c r="E7187" s="34">
        <f t="shared" ca="1" si="2128"/>
        <v>25168.522941660238</v>
      </c>
      <c r="F7187" s="34">
        <f t="shared" ca="1" si="2129"/>
        <v>2500</v>
      </c>
      <c r="G7187" s="69">
        <f t="shared" ca="1" si="2134"/>
        <v>0</v>
      </c>
      <c r="H7187" s="34">
        <f t="shared" ca="1" si="2135"/>
        <v>525.37397149452875</v>
      </c>
      <c r="I7187" s="34">
        <f t="shared" ca="1" si="2136"/>
        <v>3025.3739714945286</v>
      </c>
      <c r="J7187" s="18">
        <f ca="1">SUM(INDIRECT(ADDRESS(ROW(F7187),COLUMN(F7187),4)):INDIRECT(ADDRESS(ROW(F7187)+N$5-1,COLUMN(F7187),4)))</f>
        <v>21500</v>
      </c>
      <c r="K7187" s="18">
        <f t="shared" ca="1" si="2137"/>
        <v>0</v>
      </c>
      <c r="L7187" s="18">
        <f t="shared" ca="1" si="2130"/>
        <v>0</v>
      </c>
      <c r="M7187" s="18">
        <f t="shared" ca="1" si="2133"/>
        <v>0</v>
      </c>
      <c r="N7187" s="34">
        <f t="shared" ca="1" si="2138"/>
        <v>22143.148970165708</v>
      </c>
      <c r="P7187" s="18">
        <f t="shared" ca="1" si="2131"/>
        <v>525.37397149452875</v>
      </c>
      <c r="Q7187" s="47">
        <f ca="1">SUM(L$15:L7187)-SUM(M$15:M7187)</f>
        <v>0</v>
      </c>
      <c r="R7187" s="47" t="str">
        <f t="shared" ca="1" si="2132"/>
        <v>M7190</v>
      </c>
      <c r="S7187" s="40">
        <f t="shared" ca="1" si="2139"/>
        <v>0</v>
      </c>
      <c r="T7187" s="46">
        <f t="shared" ca="1" si="2140"/>
        <v>22</v>
      </c>
      <c r="X7187" s="74">
        <f t="shared" ca="1" si="2141"/>
        <v>0.5253739714945288</v>
      </c>
      <c r="Y7187" s="75">
        <f t="shared" ca="1" si="2142"/>
        <v>0.5253739714945288</v>
      </c>
      <c r="Z7187" s="74">
        <f t="shared" ca="1" si="2143"/>
        <v>1.6910911500250858</v>
      </c>
      <c r="AA7187" s="76">
        <f t="shared" ca="1" si="2144"/>
        <v>525.37397149452875</v>
      </c>
      <c r="AB7187" s="76">
        <f t="shared" ca="1" si="2145"/>
        <v>1691.0911500250859</v>
      </c>
    </row>
    <row r="7188" spans="1:28" x14ac:dyDescent="0.25">
      <c r="A7188" s="2">
        <f t="shared" si="2146"/>
        <v>4</v>
      </c>
      <c r="B7188" s="16">
        <f ca="1">VLOOKUP(A7188,PERIODS!$O$4:$P$33,2,FALSE)</f>
        <v>2.5000000000000001E-2</v>
      </c>
      <c r="C7188" s="15"/>
      <c r="D7188" s="18">
        <v>5000</v>
      </c>
      <c r="E7188" s="34">
        <f t="shared" ca="1" si="2128"/>
        <v>22143.148970165708</v>
      </c>
      <c r="F7188" s="34">
        <f t="shared" ca="1" si="2129"/>
        <v>2500</v>
      </c>
      <c r="G7188" s="69">
        <f t="shared" ca="1" si="2134"/>
        <v>0</v>
      </c>
      <c r="H7188" s="34">
        <f t="shared" ca="1" si="2135"/>
        <v>-505.83576760500159</v>
      </c>
      <c r="I7188" s="34">
        <f t="shared" ca="1" si="2136"/>
        <v>1994.1642323949984</v>
      </c>
      <c r="J7188" s="18">
        <f ca="1">SUM(INDIRECT(ADDRESS(ROW(F7188),COLUMN(F7188),4)):INDIRECT(ADDRESS(ROW(F7188)+N$5-1,COLUMN(F7188),4)))</f>
        <v>22300</v>
      </c>
      <c r="K7188" s="18">
        <f t="shared" ca="1" si="2137"/>
        <v>16350</v>
      </c>
      <c r="L7188" s="18">
        <f t="shared" ca="1" si="2130"/>
        <v>16350</v>
      </c>
      <c r="M7188" s="18">
        <f t="shared" ca="1" si="2133"/>
        <v>0</v>
      </c>
      <c r="N7188" s="34">
        <f t="shared" ca="1" si="2138"/>
        <v>20148.984737770708</v>
      </c>
      <c r="P7188" s="18">
        <f t="shared" ca="1" si="2131"/>
        <v>505.83576760500159</v>
      </c>
      <c r="Q7188" s="47">
        <f ca="1">SUM(L$15:L7188)-SUM(M$15:M7188)</f>
        <v>16350</v>
      </c>
      <c r="R7188" s="47" t="str">
        <f t="shared" ca="1" si="2132"/>
        <v>M7191</v>
      </c>
      <c r="S7188" s="40">
        <f t="shared" ca="1" si="2139"/>
        <v>0</v>
      </c>
      <c r="T7188" s="46">
        <f t="shared" ca="1" si="2140"/>
        <v>1</v>
      </c>
      <c r="X7188" s="74">
        <f t="shared" ca="1" si="2141"/>
        <v>-0.5058357676050016</v>
      </c>
      <c r="Y7188" s="75">
        <f t="shared" ca="1" si="2142"/>
        <v>-0.5058357676050016</v>
      </c>
      <c r="Z7188" s="74">
        <f t="shared" ca="1" si="2143"/>
        <v>0.60300139573553513</v>
      </c>
      <c r="AA7188" s="76">
        <f t="shared" ca="1" si="2144"/>
        <v>-505.83576760500159</v>
      </c>
      <c r="AB7188" s="76">
        <f t="shared" ca="1" si="2145"/>
        <v>603.00139573553508</v>
      </c>
    </row>
    <row r="7189" spans="1:28" x14ac:dyDescent="0.25">
      <c r="A7189" s="2">
        <f t="shared" si="2146"/>
        <v>5</v>
      </c>
      <c r="B7189" s="16">
        <f ca="1">VLOOKUP(A7189,PERIODS!$O$4:$P$33,2,FALSE)</f>
        <v>3.3000000000000002E-2</v>
      </c>
      <c r="C7189" s="15"/>
      <c r="D7189" s="18">
        <v>5000</v>
      </c>
      <c r="E7189" s="34">
        <f t="shared" ca="1" si="2128"/>
        <v>20148.984737770708</v>
      </c>
      <c r="F7189" s="34">
        <f t="shared" ca="1" si="2129"/>
        <v>3300</v>
      </c>
      <c r="G7189" s="69">
        <f t="shared" ca="1" si="2134"/>
        <v>0</v>
      </c>
      <c r="H7189" s="34">
        <f t="shared" ca="1" si="2135"/>
        <v>-786.62747705845175</v>
      </c>
      <c r="I7189" s="34">
        <f t="shared" ca="1" si="2136"/>
        <v>2513.3725229415481</v>
      </c>
      <c r="J7189" s="18">
        <f ca="1">SUM(INDIRECT(ADDRESS(ROW(F7189),COLUMN(F7189),4)):INDIRECT(ADDRESS(ROW(F7189)+N$5-1,COLUMN(F7189),4)))</f>
        <v>23100</v>
      </c>
      <c r="K7189" s="18">
        <f t="shared" ca="1" si="2137"/>
        <v>16350</v>
      </c>
      <c r="L7189" s="18">
        <f t="shared" ca="1" si="2130"/>
        <v>0</v>
      </c>
      <c r="M7189" s="18">
        <f t="shared" ca="1" si="2133"/>
        <v>0</v>
      </c>
      <c r="N7189" s="34">
        <f t="shared" ca="1" si="2138"/>
        <v>17635.612214829162</v>
      </c>
      <c r="P7189" s="18">
        <f t="shared" ca="1" si="2131"/>
        <v>786.62747705845175</v>
      </c>
      <c r="Q7189" s="47">
        <f ca="1">SUM(L$15:L7189)-SUM(M$15:M7189)</f>
        <v>16350</v>
      </c>
      <c r="R7189" s="47" t="str">
        <f t="shared" ca="1" si="2132"/>
        <v>M7192</v>
      </c>
      <c r="S7189" s="40">
        <f t="shared" ca="1" si="2139"/>
        <v>0</v>
      </c>
      <c r="T7189" s="46">
        <f t="shared" ca="1" si="2140"/>
        <v>55</v>
      </c>
      <c r="X7189" s="74">
        <f t="shared" ca="1" si="2141"/>
        <v>-0.78662747705845171</v>
      </c>
      <c r="Y7189" s="75">
        <f t="shared" ca="1" si="2142"/>
        <v>-0.78662747705845171</v>
      </c>
      <c r="Z7189" s="74">
        <f t="shared" ca="1" si="2143"/>
        <v>0.45537798116543698</v>
      </c>
      <c r="AA7189" s="76">
        <f t="shared" ca="1" si="2144"/>
        <v>-786.62747705845175</v>
      </c>
      <c r="AB7189" s="76">
        <f t="shared" ca="1" si="2145"/>
        <v>455.37798116543701</v>
      </c>
    </row>
    <row r="7190" spans="1:28" x14ac:dyDescent="0.25">
      <c r="A7190" s="2">
        <f t="shared" si="2146"/>
        <v>6</v>
      </c>
      <c r="B7190" s="16">
        <f ca="1">VLOOKUP(A7190,PERIODS!$O$4:$P$33,2,FALSE)</f>
        <v>3.3000000000000002E-2</v>
      </c>
      <c r="C7190" s="15"/>
      <c r="D7190" s="18">
        <v>5000</v>
      </c>
      <c r="E7190" s="34">
        <f t="shared" ca="1" si="2128"/>
        <v>17635.612214829162</v>
      </c>
      <c r="F7190" s="34">
        <f t="shared" ca="1" si="2129"/>
        <v>3300</v>
      </c>
      <c r="G7190" s="69">
        <f t="shared" ca="1" si="2134"/>
        <v>0</v>
      </c>
      <c r="H7190" s="34">
        <f t="shared" ca="1" si="2135"/>
        <v>324.12497589936243</v>
      </c>
      <c r="I7190" s="34">
        <f t="shared" ca="1" si="2136"/>
        <v>3624.1249758993627</v>
      </c>
      <c r="J7190" s="18">
        <f ca="1">SUM(INDIRECT(ADDRESS(ROW(F7190),COLUMN(F7190),4)):INDIRECT(ADDRESS(ROW(F7190)+N$5-1,COLUMN(F7190),4)))</f>
        <v>23100</v>
      </c>
      <c r="K7190" s="18">
        <f t="shared" ca="1" si="2137"/>
        <v>16350</v>
      </c>
      <c r="L7190" s="18">
        <f t="shared" ca="1" si="2130"/>
        <v>0</v>
      </c>
      <c r="M7190" s="18">
        <f t="shared" ca="1" si="2133"/>
        <v>0</v>
      </c>
      <c r="N7190" s="34">
        <f t="shared" ca="1" si="2138"/>
        <v>14011.4872389298</v>
      </c>
      <c r="P7190" s="18">
        <f t="shared" ca="1" si="2131"/>
        <v>324.12497589936243</v>
      </c>
      <c r="Q7190" s="47">
        <f ca="1">SUM(L$15:L7190)-SUM(M$15:M7190)</f>
        <v>16350</v>
      </c>
      <c r="R7190" s="47" t="str">
        <f t="shared" ca="1" si="2132"/>
        <v>M7193</v>
      </c>
      <c r="S7190" s="40">
        <f t="shared" ca="1" si="2139"/>
        <v>0</v>
      </c>
      <c r="T7190" s="46">
        <f t="shared" ca="1" si="2140"/>
        <v>7</v>
      </c>
      <c r="X7190" s="74">
        <f t="shared" ca="1" si="2141"/>
        <v>0.3241249758993624</v>
      </c>
      <c r="Y7190" s="75">
        <f t="shared" ca="1" si="2142"/>
        <v>0.3241249758993624</v>
      </c>
      <c r="Z7190" s="74">
        <f t="shared" ca="1" si="2143"/>
        <v>1.3828201155084048</v>
      </c>
      <c r="AA7190" s="76">
        <f t="shared" ca="1" si="2144"/>
        <v>324.12497589936243</v>
      </c>
      <c r="AB7190" s="76">
        <f t="shared" ca="1" si="2145"/>
        <v>1382.8201155084048</v>
      </c>
    </row>
    <row r="7191" spans="1:28" x14ac:dyDescent="0.25">
      <c r="A7191" s="2">
        <f t="shared" si="2146"/>
        <v>7</v>
      </c>
      <c r="B7191" s="16">
        <f ca="1">VLOOKUP(A7191,PERIODS!$O$4:$P$33,2,FALSE)</f>
        <v>3.3000000000000002E-2</v>
      </c>
      <c r="C7191" s="15"/>
      <c r="D7191" s="18">
        <v>5000</v>
      </c>
      <c r="E7191" s="34">
        <f t="shared" ref="E7191:E7254" ca="1" si="2147">N7190</f>
        <v>14011.4872389298</v>
      </c>
      <c r="F7191" s="34">
        <f t="shared" ref="F7191:F7254" ca="1" si="2148">F$2*B7191</f>
        <v>3300</v>
      </c>
      <c r="G7191" s="69">
        <f t="shared" ca="1" si="2134"/>
        <v>0</v>
      </c>
      <c r="H7191" s="34">
        <f t="shared" ca="1" si="2135"/>
        <v>1959.9639845400536</v>
      </c>
      <c r="I7191" s="34">
        <f t="shared" ca="1" si="2136"/>
        <v>5259.9639845400534</v>
      </c>
      <c r="J7191" s="18">
        <f ca="1">SUM(INDIRECT(ADDRESS(ROW(F7191),COLUMN(F7191),4)):INDIRECT(ADDRESS(ROW(F7191)+N$5-1,COLUMN(F7191),4)))</f>
        <v>23100</v>
      </c>
      <c r="K7191" s="18">
        <f t="shared" ca="1" si="2137"/>
        <v>0</v>
      </c>
      <c r="L7191" s="18">
        <f t="shared" ref="L7191:L7254" ca="1" si="2149">IF((E7191+K7190)&lt;J7191,N$2,0)</f>
        <v>0</v>
      </c>
      <c r="M7191" s="18">
        <f t="shared" ca="1" si="2133"/>
        <v>16350</v>
      </c>
      <c r="N7191" s="34">
        <f t="shared" ca="1" si="2138"/>
        <v>25101.523254389747</v>
      </c>
      <c r="P7191" s="18">
        <f t="shared" ref="P7191:P7254" ca="1" si="2150">ABS(H7191)</f>
        <v>1959.9639845400536</v>
      </c>
      <c r="Q7191" s="47">
        <f ca="1">SUM(L$15:L7191)-SUM(M$15:M7191)</f>
        <v>0</v>
      </c>
      <c r="R7191" s="47" t="str">
        <f t="shared" ref="R7191:R7254" ca="1" si="2151">ADDRESS(ROW(M7191)+$N$3+RANDBETWEEN(-$N$4,$N$4),COLUMN(M7191),4)</f>
        <v>M7194</v>
      </c>
      <c r="S7191" s="40">
        <f t="shared" ca="1" si="2139"/>
        <v>0</v>
      </c>
      <c r="T7191" s="46">
        <f t="shared" ca="1" si="2140"/>
        <v>93</v>
      </c>
      <c r="X7191" s="74">
        <f t="shared" ca="1" si="2141"/>
        <v>2.0953606203208439</v>
      </c>
      <c r="Y7191" s="75">
        <f t="shared" ca="1" si="2142"/>
        <v>1.9599639845400536</v>
      </c>
      <c r="Z7191" s="74">
        <f t="shared" ca="1" si="2143"/>
        <v>7.0990713842313315</v>
      </c>
      <c r="AA7191" s="76">
        <f t="shared" ca="1" si="2144"/>
        <v>1959.9639845400536</v>
      </c>
      <c r="AB7191" s="76">
        <f t="shared" ca="1" si="2145"/>
        <v>7099.0713842313316</v>
      </c>
    </row>
    <row r="7192" spans="1:28" x14ac:dyDescent="0.25">
      <c r="A7192" s="2">
        <f t="shared" si="2146"/>
        <v>8</v>
      </c>
      <c r="B7192" s="16">
        <f ca="1">VLOOKUP(A7192,PERIODS!$O$4:$P$33,2,FALSE)</f>
        <v>3.3000000000000002E-2</v>
      </c>
      <c r="C7192" s="15"/>
      <c r="D7192" s="18">
        <v>5000</v>
      </c>
      <c r="E7192" s="34">
        <f t="shared" ca="1" si="2147"/>
        <v>25101.523254389747</v>
      </c>
      <c r="F7192" s="34">
        <f t="shared" ca="1" si="2148"/>
        <v>3300</v>
      </c>
      <c r="G7192" s="69">
        <f t="shared" ca="1" si="2134"/>
        <v>0</v>
      </c>
      <c r="H7192" s="34">
        <f t="shared" ca="1" si="2135"/>
        <v>-494.59684191103628</v>
      </c>
      <c r="I7192" s="34">
        <f t="shared" ca="1" si="2136"/>
        <v>2805.4031580889637</v>
      </c>
      <c r="J7192" s="18">
        <f ca="1">SUM(INDIRECT(ADDRESS(ROW(F7192),COLUMN(F7192),4)):INDIRECT(ADDRESS(ROW(F7192)+N$5-1,COLUMN(F7192),4)))</f>
        <v>23100</v>
      </c>
      <c r="K7192" s="18">
        <f t="shared" ca="1" si="2137"/>
        <v>0</v>
      </c>
      <c r="L7192" s="18">
        <f t="shared" ca="1" si="2149"/>
        <v>0</v>
      </c>
      <c r="M7192" s="18">
        <f t="shared" ca="1" si="2133"/>
        <v>0</v>
      </c>
      <c r="N7192" s="34">
        <f t="shared" ca="1" si="2138"/>
        <v>22296.120096300783</v>
      </c>
      <c r="P7192" s="18">
        <f t="shared" ca="1" si="2150"/>
        <v>494.59684191103628</v>
      </c>
      <c r="Q7192" s="47">
        <f ca="1">SUM(L$15:L7192)-SUM(M$15:M7192)</f>
        <v>0</v>
      </c>
      <c r="R7192" s="47" t="str">
        <f t="shared" ca="1" si="2151"/>
        <v>M7195</v>
      </c>
      <c r="S7192" s="40">
        <f t="shared" ca="1" si="2139"/>
        <v>0</v>
      </c>
      <c r="T7192" s="46">
        <f t="shared" ca="1" si="2140"/>
        <v>1</v>
      </c>
      <c r="X7192" s="74">
        <f t="shared" ca="1" si="2141"/>
        <v>-0.49459684191103626</v>
      </c>
      <c r="Y7192" s="75">
        <f t="shared" ca="1" si="2142"/>
        <v>-0.49459684191103626</v>
      </c>
      <c r="Z7192" s="74">
        <f t="shared" ca="1" si="2143"/>
        <v>0.60981671028378481</v>
      </c>
      <c r="AA7192" s="76">
        <f t="shared" ca="1" si="2144"/>
        <v>-494.59684191103628</v>
      </c>
      <c r="AB7192" s="76">
        <f t="shared" ca="1" si="2145"/>
        <v>609.8167102837848</v>
      </c>
    </row>
    <row r="7193" spans="1:28" x14ac:dyDescent="0.25">
      <c r="A7193" s="2">
        <f t="shared" si="2146"/>
        <v>9</v>
      </c>
      <c r="B7193" s="16">
        <f ca="1">VLOOKUP(A7193,PERIODS!$O$4:$P$33,2,FALSE)</f>
        <v>3.3000000000000002E-2</v>
      </c>
      <c r="C7193" s="15"/>
      <c r="D7193" s="18">
        <v>5000</v>
      </c>
      <c r="E7193" s="34">
        <f t="shared" ca="1" si="2147"/>
        <v>22296.120096300783</v>
      </c>
      <c r="F7193" s="34">
        <f t="shared" ca="1" si="2148"/>
        <v>3300</v>
      </c>
      <c r="G7193" s="69">
        <f t="shared" ca="1" si="2134"/>
        <v>0</v>
      </c>
      <c r="H7193" s="34">
        <f t="shared" ca="1" si="2135"/>
        <v>-1198.1575530018067</v>
      </c>
      <c r="I7193" s="34">
        <f t="shared" ca="1" si="2136"/>
        <v>2101.8424469981933</v>
      </c>
      <c r="J7193" s="18">
        <f ca="1">SUM(INDIRECT(ADDRESS(ROW(F7193),COLUMN(F7193),4)):INDIRECT(ADDRESS(ROW(F7193)+N$5-1,COLUMN(F7193),4)))</f>
        <v>23100</v>
      </c>
      <c r="K7193" s="18">
        <f t="shared" ca="1" si="2137"/>
        <v>16350</v>
      </c>
      <c r="L7193" s="18">
        <f t="shared" ca="1" si="2149"/>
        <v>16350</v>
      </c>
      <c r="M7193" s="18">
        <f t="shared" ca="1" si="2133"/>
        <v>0</v>
      </c>
      <c r="N7193" s="34">
        <f t="shared" ca="1" si="2138"/>
        <v>20194.277649302589</v>
      </c>
      <c r="P7193" s="18">
        <f t="shared" ca="1" si="2150"/>
        <v>1198.1575530018067</v>
      </c>
      <c r="Q7193" s="47">
        <f ca="1">SUM(L$15:L7193)-SUM(M$15:M7193)</f>
        <v>16350</v>
      </c>
      <c r="R7193" s="47" t="str">
        <f t="shared" ca="1" si="2151"/>
        <v>M7196</v>
      </c>
      <c r="S7193" s="40">
        <f t="shared" ca="1" si="2139"/>
        <v>0</v>
      </c>
      <c r="T7193" s="46">
        <f t="shared" ca="1" si="2140"/>
        <v>24</v>
      </c>
      <c r="X7193" s="74">
        <f t="shared" ca="1" si="2141"/>
        <v>-1.1981575530018067</v>
      </c>
      <c r="Y7193" s="75">
        <f t="shared" ca="1" si="2142"/>
        <v>-1.1981575530018067</v>
      </c>
      <c r="Z7193" s="74">
        <f t="shared" ca="1" si="2143"/>
        <v>0.30174965781650559</v>
      </c>
      <c r="AA7193" s="76">
        <f t="shared" ca="1" si="2144"/>
        <v>-1198.1575530018067</v>
      </c>
      <c r="AB7193" s="76">
        <f t="shared" ca="1" si="2145"/>
        <v>301.74965781650559</v>
      </c>
    </row>
    <row r="7194" spans="1:28" x14ac:dyDescent="0.25">
      <c r="A7194" s="2">
        <f t="shared" si="2146"/>
        <v>10</v>
      </c>
      <c r="B7194" s="16">
        <f ca="1">VLOOKUP(A7194,PERIODS!$O$4:$P$33,2,FALSE)</f>
        <v>3.3000000000000002E-2</v>
      </c>
      <c r="C7194" s="15"/>
      <c r="D7194" s="18">
        <v>5000</v>
      </c>
      <c r="E7194" s="34">
        <f t="shared" ca="1" si="2147"/>
        <v>20194.277649302589</v>
      </c>
      <c r="F7194" s="34">
        <f t="shared" ca="1" si="2148"/>
        <v>3300</v>
      </c>
      <c r="G7194" s="69">
        <f t="shared" ca="1" si="2134"/>
        <v>0</v>
      </c>
      <c r="H7194" s="34">
        <f t="shared" ca="1" si="2135"/>
        <v>217.05478282637014</v>
      </c>
      <c r="I7194" s="34">
        <f t="shared" ca="1" si="2136"/>
        <v>3517.0547828263702</v>
      </c>
      <c r="J7194" s="18">
        <f ca="1">SUM(INDIRECT(ADDRESS(ROW(F7194),COLUMN(F7194),4)):INDIRECT(ADDRESS(ROW(F7194)+N$5-1,COLUMN(F7194),4)))</f>
        <v>23100</v>
      </c>
      <c r="K7194" s="18">
        <f t="shared" ca="1" si="2137"/>
        <v>16350</v>
      </c>
      <c r="L7194" s="18">
        <f t="shared" ca="1" si="2149"/>
        <v>0</v>
      </c>
      <c r="M7194" s="18">
        <f t="shared" ca="1" si="2133"/>
        <v>0</v>
      </c>
      <c r="N7194" s="34">
        <f t="shared" ca="1" si="2138"/>
        <v>16677.222866476219</v>
      </c>
      <c r="P7194" s="18">
        <f t="shared" ca="1" si="2150"/>
        <v>217.05478282637014</v>
      </c>
      <c r="Q7194" s="47">
        <f ca="1">SUM(L$15:L7194)-SUM(M$15:M7194)</f>
        <v>16350</v>
      </c>
      <c r="R7194" s="47" t="str">
        <f t="shared" ca="1" si="2151"/>
        <v>M7197</v>
      </c>
      <c r="S7194" s="40">
        <f t="shared" ca="1" si="2139"/>
        <v>0</v>
      </c>
      <c r="T7194" s="46">
        <f t="shared" ca="1" si="2140"/>
        <v>88</v>
      </c>
      <c r="X7194" s="74">
        <f t="shared" ca="1" si="2141"/>
        <v>0.21705478282637014</v>
      </c>
      <c r="Y7194" s="75">
        <f t="shared" ca="1" si="2142"/>
        <v>0.21705478282637014</v>
      </c>
      <c r="Z7194" s="74">
        <f t="shared" ca="1" si="2143"/>
        <v>1.242412163123273</v>
      </c>
      <c r="AA7194" s="76">
        <f t="shared" ca="1" si="2144"/>
        <v>217.05478282637014</v>
      </c>
      <c r="AB7194" s="76">
        <f t="shared" ca="1" si="2145"/>
        <v>1242.4121631232729</v>
      </c>
    </row>
    <row r="7195" spans="1:28" x14ac:dyDescent="0.25">
      <c r="A7195" s="2">
        <f t="shared" si="2146"/>
        <v>11</v>
      </c>
      <c r="B7195" s="16">
        <f ca="1">VLOOKUP(A7195,PERIODS!$O$4:$P$33,2,FALSE)</f>
        <v>3.3000000000000002E-2</v>
      </c>
      <c r="C7195" s="15"/>
      <c r="D7195" s="18">
        <v>5000</v>
      </c>
      <c r="E7195" s="34">
        <f t="shared" ca="1" si="2147"/>
        <v>16677.222866476219</v>
      </c>
      <c r="F7195" s="34">
        <f t="shared" ca="1" si="2148"/>
        <v>3300</v>
      </c>
      <c r="G7195" s="69">
        <f t="shared" ca="1" si="2134"/>
        <v>0</v>
      </c>
      <c r="H7195" s="34">
        <f t="shared" ca="1" si="2135"/>
        <v>-1732.4283198644198</v>
      </c>
      <c r="I7195" s="34">
        <f t="shared" ca="1" si="2136"/>
        <v>1567.5716801355802</v>
      </c>
      <c r="J7195" s="18">
        <f ca="1">SUM(INDIRECT(ADDRESS(ROW(F7195),COLUMN(F7195),4)):INDIRECT(ADDRESS(ROW(F7195)+N$5-1,COLUMN(F7195),4)))</f>
        <v>23300</v>
      </c>
      <c r="K7195" s="18">
        <f t="shared" ca="1" si="2137"/>
        <v>16350</v>
      </c>
      <c r="L7195" s="18">
        <f t="shared" ca="1" si="2149"/>
        <v>0</v>
      </c>
      <c r="M7195" s="18">
        <f t="shared" ca="1" si="2133"/>
        <v>0</v>
      </c>
      <c r="N7195" s="34">
        <f t="shared" ca="1" si="2138"/>
        <v>15109.651186340638</v>
      </c>
      <c r="P7195" s="18">
        <f t="shared" ca="1" si="2150"/>
        <v>1732.4283198644198</v>
      </c>
      <c r="Q7195" s="47">
        <f ca="1">SUM(L$15:L7195)-SUM(M$15:M7195)</f>
        <v>16350</v>
      </c>
      <c r="R7195" s="47" t="str">
        <f t="shared" ca="1" si="2151"/>
        <v>M7198</v>
      </c>
      <c r="S7195" s="40">
        <f t="shared" ca="1" si="2139"/>
        <v>0</v>
      </c>
      <c r="T7195" s="46">
        <f t="shared" ca="1" si="2140"/>
        <v>25</v>
      </c>
      <c r="X7195" s="74">
        <f t="shared" ca="1" si="2141"/>
        <v>-1.7324283198644197</v>
      </c>
      <c r="Y7195" s="75">
        <f t="shared" ca="1" si="2142"/>
        <v>-1.7324283198644197</v>
      </c>
      <c r="Z7195" s="74">
        <f t="shared" ca="1" si="2143"/>
        <v>0.17685442899246082</v>
      </c>
      <c r="AA7195" s="76">
        <f t="shared" ca="1" si="2144"/>
        <v>-1732.4283198644198</v>
      </c>
      <c r="AB7195" s="76">
        <f t="shared" ca="1" si="2145"/>
        <v>176.85442899246081</v>
      </c>
    </row>
    <row r="7196" spans="1:28" x14ac:dyDescent="0.25">
      <c r="A7196" s="2">
        <f t="shared" si="2146"/>
        <v>12</v>
      </c>
      <c r="B7196" s="16">
        <f ca="1">VLOOKUP(A7196,PERIODS!$O$4:$P$33,2,FALSE)</f>
        <v>3.3000000000000002E-2</v>
      </c>
      <c r="C7196" s="15"/>
      <c r="D7196" s="18">
        <v>5000</v>
      </c>
      <c r="E7196" s="34">
        <f t="shared" ca="1" si="2147"/>
        <v>15109.651186340638</v>
      </c>
      <c r="F7196" s="34">
        <f t="shared" ca="1" si="2148"/>
        <v>3300</v>
      </c>
      <c r="G7196" s="69">
        <f t="shared" ca="1" si="2134"/>
        <v>0</v>
      </c>
      <c r="H7196" s="34">
        <f t="shared" ca="1" si="2135"/>
        <v>-2128.8170027874644</v>
      </c>
      <c r="I7196" s="34">
        <f t="shared" ca="1" si="2136"/>
        <v>1171.1829972125356</v>
      </c>
      <c r="J7196" s="18">
        <f ca="1">SUM(INDIRECT(ADDRESS(ROW(F7196),COLUMN(F7196),4)):INDIRECT(ADDRESS(ROW(F7196)+N$5-1,COLUMN(F7196),4)))</f>
        <v>23500</v>
      </c>
      <c r="K7196" s="18">
        <f t="shared" ca="1" si="2137"/>
        <v>0</v>
      </c>
      <c r="L7196" s="18">
        <f t="shared" ca="1" si="2149"/>
        <v>0</v>
      </c>
      <c r="M7196" s="18">
        <f t="shared" ca="1" si="2133"/>
        <v>16350</v>
      </c>
      <c r="N7196" s="34">
        <f t="shared" ca="1" si="2138"/>
        <v>30288.4681891281</v>
      </c>
      <c r="P7196" s="18">
        <f t="shared" ca="1" si="2150"/>
        <v>2128.8170027874644</v>
      </c>
      <c r="Q7196" s="47">
        <f ca="1">SUM(L$15:L7196)-SUM(M$15:M7196)</f>
        <v>0</v>
      </c>
      <c r="R7196" s="47" t="str">
        <f t="shared" ca="1" si="2151"/>
        <v>M7199</v>
      </c>
      <c r="S7196" s="40">
        <f t="shared" ca="1" si="2139"/>
        <v>0</v>
      </c>
      <c r="T7196" s="46">
        <f t="shared" ca="1" si="2140"/>
        <v>76</v>
      </c>
      <c r="X7196" s="74">
        <f t="shared" ca="1" si="2141"/>
        <v>-2.1288170027874642</v>
      </c>
      <c r="Y7196" s="75">
        <f t="shared" ca="1" si="2142"/>
        <v>-2.1288170027874642</v>
      </c>
      <c r="Z7196" s="74">
        <f t="shared" ca="1" si="2143"/>
        <v>0.11897796122793378</v>
      </c>
      <c r="AA7196" s="76">
        <f t="shared" ca="1" si="2144"/>
        <v>-2128.8170027874644</v>
      </c>
      <c r="AB7196" s="76">
        <f t="shared" ca="1" si="2145"/>
        <v>118.97796122793378</v>
      </c>
    </row>
    <row r="7197" spans="1:28" x14ac:dyDescent="0.25">
      <c r="A7197" s="2">
        <f t="shared" si="2146"/>
        <v>13</v>
      </c>
      <c r="B7197" s="16">
        <f ca="1">VLOOKUP(A7197,PERIODS!$O$4:$P$33,2,FALSE)</f>
        <v>3.3000000000000002E-2</v>
      </c>
      <c r="C7197" s="15"/>
      <c r="D7197" s="18">
        <v>5000</v>
      </c>
      <c r="E7197" s="34">
        <f t="shared" ca="1" si="2147"/>
        <v>30288.4681891281</v>
      </c>
      <c r="F7197" s="34">
        <f t="shared" ca="1" si="2148"/>
        <v>3300</v>
      </c>
      <c r="G7197" s="69">
        <f t="shared" ca="1" si="2134"/>
        <v>0</v>
      </c>
      <c r="H7197" s="34">
        <f t="shared" ca="1" si="2135"/>
        <v>-1916.8454002049837</v>
      </c>
      <c r="I7197" s="34">
        <f t="shared" ca="1" si="2136"/>
        <v>1383.1545997950163</v>
      </c>
      <c r="J7197" s="18">
        <f ca="1">SUM(INDIRECT(ADDRESS(ROW(F7197),COLUMN(F7197),4)):INDIRECT(ADDRESS(ROW(F7197)+N$5-1,COLUMN(F7197),4)))</f>
        <v>23700</v>
      </c>
      <c r="K7197" s="18">
        <f t="shared" ca="1" si="2137"/>
        <v>0</v>
      </c>
      <c r="L7197" s="18">
        <f t="shared" ca="1" si="2149"/>
        <v>0</v>
      </c>
      <c r="M7197" s="18">
        <f t="shared" ca="1" si="2133"/>
        <v>0</v>
      </c>
      <c r="N7197" s="34">
        <f t="shared" ca="1" si="2138"/>
        <v>28905.313589333084</v>
      </c>
      <c r="P7197" s="18">
        <f t="shared" ca="1" si="2150"/>
        <v>1916.8454002049837</v>
      </c>
      <c r="Q7197" s="47">
        <f ca="1">SUM(L$15:L7197)-SUM(M$15:M7197)</f>
        <v>0</v>
      </c>
      <c r="R7197" s="47" t="str">
        <f t="shared" ca="1" si="2151"/>
        <v>M7200</v>
      </c>
      <c r="S7197" s="40">
        <f t="shared" ca="1" si="2139"/>
        <v>0</v>
      </c>
      <c r="T7197" s="46">
        <f t="shared" ca="1" si="2140"/>
        <v>98</v>
      </c>
      <c r="X7197" s="74">
        <f t="shared" ca="1" si="2141"/>
        <v>-1.9168454002049837</v>
      </c>
      <c r="Y7197" s="75">
        <f t="shared" ca="1" si="2142"/>
        <v>-1.9168454002049837</v>
      </c>
      <c r="Z7197" s="74">
        <f t="shared" ca="1" si="2143"/>
        <v>0.14707017867029393</v>
      </c>
      <c r="AA7197" s="76">
        <f t="shared" ca="1" si="2144"/>
        <v>-1916.8454002049837</v>
      </c>
      <c r="AB7197" s="76">
        <f t="shared" ca="1" si="2145"/>
        <v>147.07017867029393</v>
      </c>
    </row>
    <row r="7198" spans="1:28" x14ac:dyDescent="0.25">
      <c r="A7198" s="2">
        <f t="shared" si="2146"/>
        <v>14</v>
      </c>
      <c r="B7198" s="16">
        <f ca="1">VLOOKUP(A7198,PERIODS!$O$4:$P$33,2,FALSE)</f>
        <v>3.3000000000000002E-2</v>
      </c>
      <c r="C7198" s="15"/>
      <c r="D7198" s="18">
        <v>5000</v>
      </c>
      <c r="E7198" s="34">
        <f t="shared" ca="1" si="2147"/>
        <v>28905.313589333084</v>
      </c>
      <c r="F7198" s="34">
        <f t="shared" ca="1" si="2148"/>
        <v>3300</v>
      </c>
      <c r="G7198" s="69">
        <f t="shared" ca="1" si="2134"/>
        <v>0</v>
      </c>
      <c r="H7198" s="34">
        <f t="shared" ca="1" si="2135"/>
        <v>-626.08294688528258</v>
      </c>
      <c r="I7198" s="34">
        <f t="shared" ca="1" si="2136"/>
        <v>2673.9170531147174</v>
      </c>
      <c r="J7198" s="18">
        <f ca="1">SUM(INDIRECT(ADDRESS(ROW(F7198),COLUMN(F7198),4)):INDIRECT(ADDRESS(ROW(F7198)+N$5-1,COLUMN(F7198),4)))</f>
        <v>23900</v>
      </c>
      <c r="K7198" s="18">
        <f t="shared" ca="1" si="2137"/>
        <v>0</v>
      </c>
      <c r="L7198" s="18">
        <f t="shared" ca="1" si="2149"/>
        <v>0</v>
      </c>
      <c r="M7198" s="18">
        <f t="shared" ca="1" si="2133"/>
        <v>0</v>
      </c>
      <c r="N7198" s="34">
        <f t="shared" ca="1" si="2138"/>
        <v>26231.396536218366</v>
      </c>
      <c r="P7198" s="18">
        <f t="shared" ca="1" si="2150"/>
        <v>626.08294688528258</v>
      </c>
      <c r="Q7198" s="47">
        <f ca="1">SUM(L$15:L7198)-SUM(M$15:M7198)</f>
        <v>0</v>
      </c>
      <c r="R7198" s="47" t="str">
        <f t="shared" ca="1" si="2151"/>
        <v>M7201</v>
      </c>
      <c r="S7198" s="40">
        <f t="shared" ca="1" si="2139"/>
        <v>0</v>
      </c>
      <c r="T7198" s="46">
        <f t="shared" ca="1" si="2140"/>
        <v>32</v>
      </c>
      <c r="X7198" s="74">
        <f t="shared" ca="1" si="2141"/>
        <v>-0.62608294688528254</v>
      </c>
      <c r="Y7198" s="75">
        <f t="shared" ca="1" si="2142"/>
        <v>-0.62608294688528254</v>
      </c>
      <c r="Z7198" s="74">
        <f t="shared" ca="1" si="2143"/>
        <v>0.53468208257922434</v>
      </c>
      <c r="AA7198" s="76">
        <f t="shared" ca="1" si="2144"/>
        <v>-626.08294688528258</v>
      </c>
      <c r="AB7198" s="76">
        <f t="shared" ca="1" si="2145"/>
        <v>534.68208257922436</v>
      </c>
    </row>
    <row r="7199" spans="1:28" x14ac:dyDescent="0.25">
      <c r="A7199" s="2">
        <f t="shared" si="2146"/>
        <v>15</v>
      </c>
      <c r="B7199" s="16">
        <f ca="1">VLOOKUP(A7199,PERIODS!$O$4:$P$33,2,FALSE)</f>
        <v>3.3000000000000002E-2</v>
      </c>
      <c r="C7199" s="15"/>
      <c r="D7199" s="18">
        <v>5000</v>
      </c>
      <c r="E7199" s="34">
        <f t="shared" ca="1" si="2147"/>
        <v>26231.396536218366</v>
      </c>
      <c r="F7199" s="34">
        <f t="shared" ca="1" si="2148"/>
        <v>3300</v>
      </c>
      <c r="G7199" s="69">
        <f t="shared" ca="1" si="2134"/>
        <v>0</v>
      </c>
      <c r="H7199" s="34">
        <f t="shared" ca="1" si="2135"/>
        <v>655.54843962797338</v>
      </c>
      <c r="I7199" s="34">
        <f t="shared" ca="1" si="2136"/>
        <v>3955.5484396279735</v>
      </c>
      <c r="J7199" s="18">
        <f ca="1">SUM(INDIRECT(ADDRESS(ROW(F7199),COLUMN(F7199),4)):INDIRECT(ADDRESS(ROW(F7199)+N$5-1,COLUMN(F7199),4)))</f>
        <v>24100</v>
      </c>
      <c r="K7199" s="18">
        <f t="shared" ca="1" si="2137"/>
        <v>0</v>
      </c>
      <c r="L7199" s="18">
        <f t="shared" ca="1" si="2149"/>
        <v>0</v>
      </c>
      <c r="M7199" s="18">
        <f t="shared" ca="1" si="2133"/>
        <v>0</v>
      </c>
      <c r="N7199" s="34">
        <f t="shared" ca="1" si="2138"/>
        <v>22275.848096590395</v>
      </c>
      <c r="P7199" s="18">
        <f t="shared" ca="1" si="2150"/>
        <v>655.54843962797338</v>
      </c>
      <c r="Q7199" s="47">
        <f ca="1">SUM(L$15:L7199)-SUM(M$15:M7199)</f>
        <v>0</v>
      </c>
      <c r="R7199" s="47" t="str">
        <f t="shared" ca="1" si="2151"/>
        <v>M7202</v>
      </c>
      <c r="S7199" s="40">
        <f t="shared" ca="1" si="2139"/>
        <v>0</v>
      </c>
      <c r="T7199" s="46">
        <f t="shared" ca="1" si="2140"/>
        <v>90</v>
      </c>
      <c r="X7199" s="74">
        <f t="shared" ca="1" si="2141"/>
        <v>0.65554843962797338</v>
      </c>
      <c r="Y7199" s="75">
        <f t="shared" ca="1" si="2142"/>
        <v>0.65554843962797338</v>
      </c>
      <c r="Z7199" s="74">
        <f t="shared" ca="1" si="2143"/>
        <v>1.9261986314033082</v>
      </c>
      <c r="AA7199" s="76">
        <f t="shared" ca="1" si="2144"/>
        <v>655.54843962797338</v>
      </c>
      <c r="AB7199" s="76">
        <f t="shared" ca="1" si="2145"/>
        <v>1926.1986314033081</v>
      </c>
    </row>
    <row r="7200" spans="1:28" x14ac:dyDescent="0.25">
      <c r="A7200" s="2">
        <f t="shared" si="2146"/>
        <v>16</v>
      </c>
      <c r="B7200" s="16">
        <f ca="1">VLOOKUP(A7200,PERIODS!$O$4:$P$33,2,FALSE)</f>
        <v>3.3000000000000002E-2</v>
      </c>
      <c r="C7200" s="15"/>
      <c r="D7200" s="18">
        <v>5000</v>
      </c>
      <c r="E7200" s="34">
        <f t="shared" ca="1" si="2147"/>
        <v>22275.848096590395</v>
      </c>
      <c r="F7200" s="34">
        <f t="shared" ca="1" si="2148"/>
        <v>3300</v>
      </c>
      <c r="G7200" s="69">
        <f t="shared" ca="1" si="2134"/>
        <v>0</v>
      </c>
      <c r="H7200" s="34">
        <f t="shared" ca="1" si="2135"/>
        <v>-921.61113913552231</v>
      </c>
      <c r="I7200" s="34">
        <f t="shared" ca="1" si="2136"/>
        <v>2378.3888608644775</v>
      </c>
      <c r="J7200" s="18">
        <f ca="1">SUM(INDIRECT(ADDRESS(ROW(F7200),COLUMN(F7200),4)):INDIRECT(ADDRESS(ROW(F7200)+N$5-1,COLUMN(F7200),4)))</f>
        <v>24300</v>
      </c>
      <c r="K7200" s="18">
        <f t="shared" ca="1" si="2137"/>
        <v>16350</v>
      </c>
      <c r="L7200" s="18">
        <f t="shared" ca="1" si="2149"/>
        <v>16350</v>
      </c>
      <c r="M7200" s="18">
        <f t="shared" ca="1" si="2133"/>
        <v>0</v>
      </c>
      <c r="N7200" s="34">
        <f t="shared" ca="1" si="2138"/>
        <v>19897.459235725917</v>
      </c>
      <c r="P7200" s="18">
        <f t="shared" ca="1" si="2150"/>
        <v>921.61113913552231</v>
      </c>
      <c r="Q7200" s="47">
        <f ca="1">SUM(L$15:L7200)-SUM(M$15:M7200)</f>
        <v>16350</v>
      </c>
      <c r="R7200" s="47" t="str">
        <f t="shared" ca="1" si="2151"/>
        <v>M7203</v>
      </c>
      <c r="S7200" s="40">
        <f t="shared" ca="1" si="2139"/>
        <v>0</v>
      </c>
      <c r="T7200" s="46">
        <f t="shared" ca="1" si="2140"/>
        <v>46</v>
      </c>
      <c r="X7200" s="74">
        <f t="shared" ca="1" si="2141"/>
        <v>-0.92161113913552228</v>
      </c>
      <c r="Y7200" s="75">
        <f t="shared" ca="1" si="2142"/>
        <v>-0.92161113913552228</v>
      </c>
      <c r="Z7200" s="74">
        <f t="shared" ca="1" si="2143"/>
        <v>0.39787748841525544</v>
      </c>
      <c r="AA7200" s="76">
        <f t="shared" ca="1" si="2144"/>
        <v>-921.61113913552231</v>
      </c>
      <c r="AB7200" s="76">
        <f t="shared" ca="1" si="2145"/>
        <v>397.87748841525547</v>
      </c>
    </row>
    <row r="7201" spans="1:28" x14ac:dyDescent="0.25">
      <c r="A7201" s="2">
        <f t="shared" si="2146"/>
        <v>17</v>
      </c>
      <c r="B7201" s="16">
        <f ca="1">VLOOKUP(A7201,PERIODS!$O$4:$P$33,2,FALSE)</f>
        <v>3.5000000000000003E-2</v>
      </c>
      <c r="C7201" s="15"/>
      <c r="D7201" s="18">
        <v>5000</v>
      </c>
      <c r="E7201" s="34">
        <f t="shared" ca="1" si="2147"/>
        <v>19897.459235725917</v>
      </c>
      <c r="F7201" s="34">
        <f t="shared" ca="1" si="2148"/>
        <v>3500.0000000000005</v>
      </c>
      <c r="G7201" s="69">
        <f t="shared" ca="1" si="2134"/>
        <v>0</v>
      </c>
      <c r="H7201" s="34">
        <f t="shared" ca="1" si="2135"/>
        <v>-970.8758096545813</v>
      </c>
      <c r="I7201" s="34">
        <f t="shared" ca="1" si="2136"/>
        <v>2529.1241903454193</v>
      </c>
      <c r="J7201" s="18">
        <f ca="1">SUM(INDIRECT(ADDRESS(ROW(F7201),COLUMN(F7201),4)):INDIRECT(ADDRESS(ROW(F7201)+N$5-1,COLUMN(F7201),4)))</f>
        <v>24500.000000000004</v>
      </c>
      <c r="K7201" s="18">
        <f t="shared" ca="1" si="2137"/>
        <v>16350</v>
      </c>
      <c r="L7201" s="18">
        <f t="shared" ca="1" si="2149"/>
        <v>0</v>
      </c>
      <c r="M7201" s="18">
        <f t="shared" ca="1" si="2133"/>
        <v>0</v>
      </c>
      <c r="N7201" s="34">
        <f t="shared" ca="1" si="2138"/>
        <v>17368.335045380496</v>
      </c>
      <c r="P7201" s="18">
        <f t="shared" ca="1" si="2150"/>
        <v>970.8758096545813</v>
      </c>
      <c r="Q7201" s="47">
        <f ca="1">SUM(L$15:L7201)-SUM(M$15:M7201)</f>
        <v>16350</v>
      </c>
      <c r="R7201" s="47" t="str">
        <f t="shared" ca="1" si="2151"/>
        <v>M7204</v>
      </c>
      <c r="S7201" s="40">
        <f t="shared" ca="1" si="2139"/>
        <v>0</v>
      </c>
      <c r="T7201" s="46">
        <f t="shared" ca="1" si="2140"/>
        <v>28</v>
      </c>
      <c r="X7201" s="74">
        <f t="shared" ca="1" si="2141"/>
        <v>-0.97087580965458131</v>
      </c>
      <c r="Y7201" s="75">
        <f t="shared" ca="1" si="2142"/>
        <v>-0.97087580965458131</v>
      </c>
      <c r="Z7201" s="74">
        <f t="shared" ca="1" si="2143"/>
        <v>0.37875117886271581</v>
      </c>
      <c r="AA7201" s="76">
        <f t="shared" ca="1" si="2144"/>
        <v>-970.8758096545813</v>
      </c>
      <c r="AB7201" s="76">
        <f t="shared" ca="1" si="2145"/>
        <v>378.75117886271579</v>
      </c>
    </row>
    <row r="7202" spans="1:28" x14ac:dyDescent="0.25">
      <c r="A7202" s="2">
        <f t="shared" si="2146"/>
        <v>18</v>
      </c>
      <c r="B7202" s="16">
        <f ca="1">VLOOKUP(A7202,PERIODS!$O$4:$P$33,2,FALSE)</f>
        <v>3.5000000000000003E-2</v>
      </c>
      <c r="C7202" s="15"/>
      <c r="D7202" s="18">
        <v>5000</v>
      </c>
      <c r="E7202" s="34">
        <f t="shared" ca="1" si="2147"/>
        <v>17368.335045380496</v>
      </c>
      <c r="F7202" s="34">
        <f t="shared" ca="1" si="2148"/>
        <v>3500.0000000000005</v>
      </c>
      <c r="G7202" s="69">
        <f t="shared" ca="1" si="2134"/>
        <v>0</v>
      </c>
      <c r="H7202" s="34">
        <f t="shared" ca="1" si="2135"/>
        <v>-717.90032000851352</v>
      </c>
      <c r="I7202" s="34">
        <f t="shared" ca="1" si="2136"/>
        <v>2782.0996799914869</v>
      </c>
      <c r="J7202" s="18">
        <f ca="1">SUM(INDIRECT(ADDRESS(ROW(F7202),COLUMN(F7202),4)):INDIRECT(ADDRESS(ROW(F7202)+N$5-1,COLUMN(F7202),4)))</f>
        <v>24500.000000000004</v>
      </c>
      <c r="K7202" s="18">
        <f t="shared" ca="1" si="2137"/>
        <v>16350</v>
      </c>
      <c r="L7202" s="18">
        <f t="shared" ca="1" si="2149"/>
        <v>0</v>
      </c>
      <c r="M7202" s="18">
        <f t="shared" ca="1" si="2133"/>
        <v>0</v>
      </c>
      <c r="N7202" s="34">
        <f t="shared" ca="1" si="2138"/>
        <v>14586.23536538901</v>
      </c>
      <c r="P7202" s="18">
        <f t="shared" ca="1" si="2150"/>
        <v>717.90032000851352</v>
      </c>
      <c r="Q7202" s="47">
        <f ca="1">SUM(L$15:L7202)-SUM(M$15:M7202)</f>
        <v>16350</v>
      </c>
      <c r="R7202" s="47" t="str">
        <f t="shared" ca="1" si="2151"/>
        <v>M7205</v>
      </c>
      <c r="S7202" s="40">
        <f t="shared" ca="1" si="2139"/>
        <v>0</v>
      </c>
      <c r="T7202" s="46">
        <f t="shared" ca="1" si="2140"/>
        <v>33</v>
      </c>
      <c r="X7202" s="74">
        <f t="shared" ca="1" si="2141"/>
        <v>-0.71790032000851356</v>
      </c>
      <c r="Y7202" s="75">
        <f t="shared" ca="1" si="2142"/>
        <v>-0.71790032000851356</v>
      </c>
      <c r="Z7202" s="74">
        <f t="shared" ca="1" si="2143"/>
        <v>0.48777535364561786</v>
      </c>
      <c r="AA7202" s="76">
        <f t="shared" ca="1" si="2144"/>
        <v>-717.90032000851352</v>
      </c>
      <c r="AB7202" s="76">
        <f t="shared" ca="1" si="2145"/>
        <v>487.77535364561788</v>
      </c>
    </row>
    <row r="7203" spans="1:28" x14ac:dyDescent="0.25">
      <c r="A7203" s="2">
        <f t="shared" si="2146"/>
        <v>19</v>
      </c>
      <c r="B7203" s="16">
        <f ca="1">VLOOKUP(A7203,PERIODS!$O$4:$P$33,2,FALSE)</f>
        <v>3.5000000000000003E-2</v>
      </c>
      <c r="C7203" s="15"/>
      <c r="D7203" s="18">
        <v>5000</v>
      </c>
      <c r="E7203" s="34">
        <f t="shared" ca="1" si="2147"/>
        <v>14586.23536538901</v>
      </c>
      <c r="F7203" s="34">
        <f t="shared" ca="1" si="2148"/>
        <v>3500.0000000000005</v>
      </c>
      <c r="G7203" s="69">
        <f t="shared" ca="1" si="2134"/>
        <v>0</v>
      </c>
      <c r="H7203" s="34">
        <f t="shared" ca="1" si="2135"/>
        <v>-1608.1830945905035</v>
      </c>
      <c r="I7203" s="34">
        <f t="shared" ca="1" si="2136"/>
        <v>1891.8169054094969</v>
      </c>
      <c r="J7203" s="18">
        <f ca="1">SUM(INDIRECT(ADDRESS(ROW(F7203),COLUMN(F7203),4)):INDIRECT(ADDRESS(ROW(F7203)+N$5-1,COLUMN(F7203),4)))</f>
        <v>24500.000000000004</v>
      </c>
      <c r="K7203" s="18">
        <f t="shared" ca="1" si="2137"/>
        <v>0</v>
      </c>
      <c r="L7203" s="18">
        <f t="shared" ca="1" si="2149"/>
        <v>0</v>
      </c>
      <c r="M7203" s="18">
        <f t="shared" ca="1" si="2133"/>
        <v>16350</v>
      </c>
      <c r="N7203" s="34">
        <f t="shared" ca="1" si="2138"/>
        <v>29044.418459979512</v>
      </c>
      <c r="P7203" s="18">
        <f t="shared" ca="1" si="2150"/>
        <v>1608.1830945905035</v>
      </c>
      <c r="Q7203" s="47">
        <f ca="1">SUM(L$15:L7203)-SUM(M$15:M7203)</f>
        <v>0</v>
      </c>
      <c r="R7203" s="47" t="str">
        <f t="shared" ca="1" si="2151"/>
        <v>M7206</v>
      </c>
      <c r="S7203" s="40">
        <f t="shared" ca="1" si="2139"/>
        <v>0</v>
      </c>
      <c r="T7203" s="46">
        <f t="shared" ca="1" si="2140"/>
        <v>74</v>
      </c>
      <c r="X7203" s="74">
        <f t="shared" ca="1" si="2141"/>
        <v>-1.6081830945905036</v>
      </c>
      <c r="Y7203" s="75">
        <f t="shared" ca="1" si="2142"/>
        <v>-1.6081830945905036</v>
      </c>
      <c r="Z7203" s="74">
        <f t="shared" ca="1" si="2143"/>
        <v>0.20025112109138193</v>
      </c>
      <c r="AA7203" s="76">
        <f t="shared" ca="1" si="2144"/>
        <v>-1608.1830945905035</v>
      </c>
      <c r="AB7203" s="76">
        <f t="shared" ca="1" si="2145"/>
        <v>200.25112109138195</v>
      </c>
    </row>
    <row r="7204" spans="1:28" x14ac:dyDescent="0.25">
      <c r="A7204" s="2">
        <f t="shared" si="2146"/>
        <v>20</v>
      </c>
      <c r="B7204" s="16">
        <f ca="1">VLOOKUP(A7204,PERIODS!$O$4:$P$33,2,FALSE)</f>
        <v>3.5000000000000003E-2</v>
      </c>
      <c r="C7204" s="15"/>
      <c r="D7204" s="18">
        <v>5000</v>
      </c>
      <c r="E7204" s="34">
        <f t="shared" ca="1" si="2147"/>
        <v>29044.418459979512</v>
      </c>
      <c r="F7204" s="34">
        <f t="shared" ca="1" si="2148"/>
        <v>3500.0000000000005</v>
      </c>
      <c r="G7204" s="69">
        <f t="shared" ca="1" si="2134"/>
        <v>0</v>
      </c>
      <c r="H7204" s="34">
        <f t="shared" ca="1" si="2135"/>
        <v>-1658.3815244678856</v>
      </c>
      <c r="I7204" s="34">
        <f t="shared" ca="1" si="2136"/>
        <v>1841.6184755321149</v>
      </c>
      <c r="J7204" s="18">
        <f ca="1">SUM(INDIRECT(ADDRESS(ROW(F7204),COLUMN(F7204),4)):INDIRECT(ADDRESS(ROW(F7204)+N$5-1,COLUMN(F7204),4)))</f>
        <v>24500.000000000004</v>
      </c>
      <c r="K7204" s="18">
        <f t="shared" ca="1" si="2137"/>
        <v>0</v>
      </c>
      <c r="L7204" s="18">
        <f t="shared" ca="1" si="2149"/>
        <v>0</v>
      </c>
      <c r="M7204" s="18">
        <f t="shared" ca="1" si="2133"/>
        <v>0</v>
      </c>
      <c r="N7204" s="34">
        <f t="shared" ca="1" si="2138"/>
        <v>27202.799984447396</v>
      </c>
      <c r="P7204" s="18">
        <f t="shared" ca="1" si="2150"/>
        <v>1658.3815244678856</v>
      </c>
      <c r="Q7204" s="47">
        <f ca="1">SUM(L$15:L7204)-SUM(M$15:M7204)</f>
        <v>0</v>
      </c>
      <c r="R7204" s="47" t="str">
        <f t="shared" ca="1" si="2151"/>
        <v>M7207</v>
      </c>
      <c r="S7204" s="40">
        <f t="shared" ca="1" si="2139"/>
        <v>0</v>
      </c>
      <c r="T7204" s="46">
        <f t="shared" ca="1" si="2140"/>
        <v>71</v>
      </c>
      <c r="X7204" s="74">
        <f t="shared" ca="1" si="2141"/>
        <v>-1.6583815244678857</v>
      </c>
      <c r="Y7204" s="75">
        <f t="shared" ca="1" si="2142"/>
        <v>-1.6583815244678857</v>
      </c>
      <c r="Z7204" s="74">
        <f t="shared" ca="1" si="2143"/>
        <v>0.19044696455393678</v>
      </c>
      <c r="AA7204" s="76">
        <f t="shared" ca="1" si="2144"/>
        <v>-1658.3815244678856</v>
      </c>
      <c r="AB7204" s="76">
        <f t="shared" ca="1" si="2145"/>
        <v>190.44696455393679</v>
      </c>
    </row>
    <row r="7205" spans="1:28" x14ac:dyDescent="0.25">
      <c r="A7205" s="2">
        <f t="shared" si="2146"/>
        <v>21</v>
      </c>
      <c r="B7205" s="16">
        <f ca="1">VLOOKUP(A7205,PERIODS!$O$4:$P$33,2,FALSE)</f>
        <v>3.5000000000000003E-2</v>
      </c>
      <c r="C7205" s="15"/>
      <c r="D7205" s="18">
        <v>5000</v>
      </c>
      <c r="E7205" s="34">
        <f t="shared" ca="1" si="2147"/>
        <v>27202.799984447396</v>
      </c>
      <c r="F7205" s="34">
        <f t="shared" ca="1" si="2148"/>
        <v>3500.0000000000005</v>
      </c>
      <c r="G7205" s="69">
        <f t="shared" ca="1" si="2134"/>
        <v>0</v>
      </c>
      <c r="H7205" s="34">
        <f t="shared" ca="1" si="2135"/>
        <v>340.97413878079908</v>
      </c>
      <c r="I7205" s="34">
        <f t="shared" ca="1" si="2136"/>
        <v>3840.9741387807994</v>
      </c>
      <c r="J7205" s="18">
        <f ca="1">SUM(INDIRECT(ADDRESS(ROW(F7205),COLUMN(F7205),4)):INDIRECT(ADDRESS(ROW(F7205)+N$5-1,COLUMN(F7205),4)))</f>
        <v>24500.000000000004</v>
      </c>
      <c r="K7205" s="18">
        <f t="shared" ca="1" si="2137"/>
        <v>0</v>
      </c>
      <c r="L7205" s="18">
        <f t="shared" ca="1" si="2149"/>
        <v>0</v>
      </c>
      <c r="M7205" s="18">
        <f t="shared" ca="1" si="2133"/>
        <v>0</v>
      </c>
      <c r="N7205" s="34">
        <f t="shared" ca="1" si="2138"/>
        <v>23361.825845666597</v>
      </c>
      <c r="P7205" s="18">
        <f t="shared" ca="1" si="2150"/>
        <v>340.97413878079908</v>
      </c>
      <c r="Q7205" s="47">
        <f ca="1">SUM(L$15:L7205)-SUM(M$15:M7205)</f>
        <v>0</v>
      </c>
      <c r="R7205" s="47" t="str">
        <f t="shared" ca="1" si="2151"/>
        <v>M7208</v>
      </c>
      <c r="S7205" s="40">
        <f t="shared" ca="1" si="2139"/>
        <v>0</v>
      </c>
      <c r="T7205" s="46">
        <f t="shared" ca="1" si="2140"/>
        <v>1</v>
      </c>
      <c r="X7205" s="74">
        <f t="shared" ca="1" si="2141"/>
        <v>0.34097413878079907</v>
      </c>
      <c r="Y7205" s="75">
        <f t="shared" ca="1" si="2142"/>
        <v>0.34097413878079907</v>
      </c>
      <c r="Z7205" s="74">
        <f t="shared" ca="1" si="2143"/>
        <v>1.4063168713230156</v>
      </c>
      <c r="AA7205" s="76">
        <f t="shared" ca="1" si="2144"/>
        <v>340.97413878079908</v>
      </c>
      <c r="AB7205" s="76">
        <f t="shared" ca="1" si="2145"/>
        <v>1406.3168713230157</v>
      </c>
    </row>
    <row r="7206" spans="1:28" x14ac:dyDescent="0.25">
      <c r="A7206" s="2">
        <f t="shared" si="2146"/>
        <v>22</v>
      </c>
      <c r="B7206" s="16">
        <f ca="1">VLOOKUP(A7206,PERIODS!$O$4:$P$33,2,FALSE)</f>
        <v>3.5000000000000003E-2</v>
      </c>
      <c r="C7206" s="15"/>
      <c r="D7206" s="18">
        <v>5000</v>
      </c>
      <c r="E7206" s="34">
        <f t="shared" ca="1" si="2147"/>
        <v>23361.825845666597</v>
      </c>
      <c r="F7206" s="34">
        <f t="shared" ca="1" si="2148"/>
        <v>3500.0000000000005</v>
      </c>
      <c r="G7206" s="69">
        <f t="shared" ca="1" si="2134"/>
        <v>0</v>
      </c>
      <c r="H7206" s="34">
        <f t="shared" ca="1" si="2135"/>
        <v>1171.3071873180968</v>
      </c>
      <c r="I7206" s="34">
        <f t="shared" ca="1" si="2136"/>
        <v>4671.307187318097</v>
      </c>
      <c r="J7206" s="18">
        <f ca="1">SUM(INDIRECT(ADDRESS(ROW(F7206),COLUMN(F7206),4)):INDIRECT(ADDRESS(ROW(F7206)+N$5-1,COLUMN(F7206),4)))</f>
        <v>25000.000000000004</v>
      </c>
      <c r="K7206" s="18">
        <f t="shared" ca="1" si="2137"/>
        <v>16350</v>
      </c>
      <c r="L7206" s="18">
        <f t="shared" ca="1" si="2149"/>
        <v>16350</v>
      </c>
      <c r="M7206" s="18">
        <f t="shared" ca="1" si="2133"/>
        <v>0</v>
      </c>
      <c r="N7206" s="34">
        <f t="shared" ca="1" si="2138"/>
        <v>18690.518658348501</v>
      </c>
      <c r="P7206" s="18">
        <f t="shared" ca="1" si="2150"/>
        <v>1171.3071873180968</v>
      </c>
      <c r="Q7206" s="47">
        <f ca="1">SUM(L$15:L7206)-SUM(M$15:M7206)</f>
        <v>16350</v>
      </c>
      <c r="R7206" s="47" t="str">
        <f t="shared" ca="1" si="2151"/>
        <v>M7209</v>
      </c>
      <c r="S7206" s="40">
        <f t="shared" ca="1" si="2139"/>
        <v>0</v>
      </c>
      <c r="T7206" s="46">
        <f t="shared" ca="1" si="2140"/>
        <v>16</v>
      </c>
      <c r="X7206" s="74">
        <f t="shared" ca="1" si="2141"/>
        <v>1.1713071873180967</v>
      </c>
      <c r="Y7206" s="75">
        <f t="shared" ca="1" si="2142"/>
        <v>1.1713071873180967</v>
      </c>
      <c r="Z7206" s="74">
        <f t="shared" ca="1" si="2143"/>
        <v>3.2262071404161716</v>
      </c>
      <c r="AA7206" s="76">
        <f t="shared" ca="1" si="2144"/>
        <v>1171.3071873180968</v>
      </c>
      <c r="AB7206" s="76">
        <f t="shared" ca="1" si="2145"/>
        <v>3226.2071404161716</v>
      </c>
    </row>
    <row r="7207" spans="1:28" x14ac:dyDescent="0.25">
      <c r="A7207" s="2">
        <f t="shared" si="2146"/>
        <v>23</v>
      </c>
      <c r="B7207" s="16">
        <f ca="1">VLOOKUP(A7207,PERIODS!$O$4:$P$33,2,FALSE)</f>
        <v>3.5000000000000003E-2</v>
      </c>
      <c r="C7207" s="15"/>
      <c r="D7207" s="18">
        <v>5000</v>
      </c>
      <c r="E7207" s="34">
        <f t="shared" ca="1" si="2147"/>
        <v>18690.518658348501</v>
      </c>
      <c r="F7207" s="34">
        <f t="shared" ca="1" si="2148"/>
        <v>3500.0000000000005</v>
      </c>
      <c r="G7207" s="69">
        <f t="shared" ca="1" si="2134"/>
        <v>0</v>
      </c>
      <c r="H7207" s="34">
        <f t="shared" ca="1" si="2135"/>
        <v>-1125.1761257119852</v>
      </c>
      <c r="I7207" s="34">
        <f t="shared" ca="1" si="2136"/>
        <v>2374.8238742880153</v>
      </c>
      <c r="J7207" s="18">
        <f ca="1">SUM(INDIRECT(ADDRESS(ROW(F7207),COLUMN(F7207),4)):INDIRECT(ADDRESS(ROW(F7207)+N$5-1,COLUMN(F7207),4)))</f>
        <v>25500.000000000004</v>
      </c>
      <c r="K7207" s="18">
        <f t="shared" ca="1" si="2137"/>
        <v>16350</v>
      </c>
      <c r="L7207" s="18">
        <f t="shared" ca="1" si="2149"/>
        <v>0</v>
      </c>
      <c r="M7207" s="18">
        <f t="shared" ca="1" si="2133"/>
        <v>0</v>
      </c>
      <c r="N7207" s="34">
        <f t="shared" ca="1" si="2138"/>
        <v>16315.694784060486</v>
      </c>
      <c r="P7207" s="18">
        <f t="shared" ca="1" si="2150"/>
        <v>1125.1761257119852</v>
      </c>
      <c r="Q7207" s="47">
        <f ca="1">SUM(L$15:L7207)-SUM(M$15:M7207)</f>
        <v>16350</v>
      </c>
      <c r="R7207" s="47" t="str">
        <f t="shared" ca="1" si="2151"/>
        <v>M7210</v>
      </c>
      <c r="S7207" s="40">
        <f t="shared" ca="1" si="2139"/>
        <v>0</v>
      </c>
      <c r="T7207" s="46">
        <f t="shared" ca="1" si="2140"/>
        <v>22</v>
      </c>
      <c r="X7207" s="74">
        <f t="shared" ca="1" si="2141"/>
        <v>-1.1251761257119852</v>
      </c>
      <c r="Y7207" s="75">
        <f t="shared" ca="1" si="2142"/>
        <v>-1.1251761257119852</v>
      </c>
      <c r="Z7207" s="74">
        <f t="shared" ca="1" si="2143"/>
        <v>0.3245952927464959</v>
      </c>
      <c r="AA7207" s="76">
        <f t="shared" ca="1" si="2144"/>
        <v>-1125.1761257119852</v>
      </c>
      <c r="AB7207" s="76">
        <f t="shared" ca="1" si="2145"/>
        <v>324.59529274649589</v>
      </c>
    </row>
    <row r="7208" spans="1:28" x14ac:dyDescent="0.25">
      <c r="A7208" s="2">
        <f t="shared" si="2146"/>
        <v>24</v>
      </c>
      <c r="B7208" s="16">
        <f ca="1">VLOOKUP(A7208,PERIODS!$O$4:$P$33,2,FALSE)</f>
        <v>3.5000000000000003E-2</v>
      </c>
      <c r="C7208" s="15"/>
      <c r="D7208" s="18">
        <v>5000</v>
      </c>
      <c r="E7208" s="34">
        <f t="shared" ca="1" si="2147"/>
        <v>16315.694784060486</v>
      </c>
      <c r="F7208" s="34">
        <f t="shared" ca="1" si="2148"/>
        <v>3500.0000000000005</v>
      </c>
      <c r="G7208" s="69">
        <f t="shared" ca="1" si="2134"/>
        <v>0</v>
      </c>
      <c r="H7208" s="34">
        <f t="shared" ca="1" si="2135"/>
        <v>-439.41743169977565</v>
      </c>
      <c r="I7208" s="34">
        <f t="shared" ca="1" si="2136"/>
        <v>3060.5825683002249</v>
      </c>
      <c r="J7208" s="18">
        <f ca="1">SUM(INDIRECT(ADDRESS(ROW(F7208),COLUMN(F7208),4)):INDIRECT(ADDRESS(ROW(F7208)+N$5-1,COLUMN(F7208),4)))</f>
        <v>26000</v>
      </c>
      <c r="K7208" s="18">
        <f t="shared" ca="1" si="2137"/>
        <v>16350</v>
      </c>
      <c r="L7208" s="18">
        <f t="shared" ca="1" si="2149"/>
        <v>0</v>
      </c>
      <c r="M7208" s="18">
        <f t="shared" ca="1" si="2133"/>
        <v>0</v>
      </c>
      <c r="N7208" s="34">
        <f t="shared" ca="1" si="2138"/>
        <v>13255.112215760262</v>
      </c>
      <c r="P7208" s="18">
        <f t="shared" ca="1" si="2150"/>
        <v>439.41743169977565</v>
      </c>
      <c r="Q7208" s="47">
        <f ca="1">SUM(L$15:L7208)-SUM(M$15:M7208)</f>
        <v>16350</v>
      </c>
      <c r="R7208" s="47" t="str">
        <f t="shared" ca="1" si="2151"/>
        <v>M7211</v>
      </c>
      <c r="S7208" s="40">
        <f t="shared" ca="1" si="2139"/>
        <v>0</v>
      </c>
      <c r="T7208" s="46">
        <f t="shared" ca="1" si="2140"/>
        <v>34</v>
      </c>
      <c r="X7208" s="74">
        <f t="shared" ca="1" si="2141"/>
        <v>-0.43941743169977565</v>
      </c>
      <c r="Y7208" s="75">
        <f t="shared" ca="1" si="2142"/>
        <v>-0.43941743169977565</v>
      </c>
      <c r="Z7208" s="74">
        <f t="shared" ca="1" si="2143"/>
        <v>0.64441172559589599</v>
      </c>
      <c r="AA7208" s="76">
        <f t="shared" ca="1" si="2144"/>
        <v>-439.41743169977565</v>
      </c>
      <c r="AB7208" s="76">
        <f t="shared" ca="1" si="2145"/>
        <v>644.41172559589597</v>
      </c>
    </row>
    <row r="7209" spans="1:28" x14ac:dyDescent="0.25">
      <c r="A7209" s="2">
        <f t="shared" si="2146"/>
        <v>25</v>
      </c>
      <c r="B7209" s="16">
        <f ca="1">VLOOKUP(A7209,PERIODS!$O$4:$P$33,2,FALSE)</f>
        <v>3.5000000000000003E-2</v>
      </c>
      <c r="C7209" s="15"/>
      <c r="D7209" s="18">
        <v>5000</v>
      </c>
      <c r="E7209" s="34">
        <f t="shared" ca="1" si="2147"/>
        <v>13255.112215760262</v>
      </c>
      <c r="F7209" s="34">
        <f t="shared" ca="1" si="2148"/>
        <v>3500.0000000000005</v>
      </c>
      <c r="G7209" s="69">
        <f t="shared" ca="1" si="2134"/>
        <v>0</v>
      </c>
      <c r="H7209" s="34">
        <f t="shared" ca="1" si="2135"/>
        <v>-430.47491925372577</v>
      </c>
      <c r="I7209" s="34">
        <f t="shared" ca="1" si="2136"/>
        <v>3069.5250807462749</v>
      </c>
      <c r="J7209" s="18">
        <f ca="1">SUM(INDIRECT(ADDRESS(ROW(F7209),COLUMN(F7209),4)):INDIRECT(ADDRESS(ROW(F7209)+N$5-1,COLUMN(F7209),4)))</f>
        <v>24900</v>
      </c>
      <c r="K7209" s="18">
        <f t="shared" ca="1" si="2137"/>
        <v>0</v>
      </c>
      <c r="L7209" s="18">
        <f t="shared" ca="1" si="2149"/>
        <v>0</v>
      </c>
      <c r="M7209" s="18">
        <f t="shared" ca="1" si="2133"/>
        <v>16350</v>
      </c>
      <c r="N7209" s="34">
        <f t="shared" ca="1" si="2138"/>
        <v>10185.587135013986</v>
      </c>
      <c r="P7209" s="18">
        <f t="shared" ca="1" si="2150"/>
        <v>430.47491925372577</v>
      </c>
      <c r="Q7209" s="47">
        <f ca="1">SUM(L$15:L7209)-SUM(M$15:M7209)</f>
        <v>0</v>
      </c>
      <c r="R7209" s="47" t="str">
        <f t="shared" ca="1" si="2151"/>
        <v>M7212</v>
      </c>
      <c r="S7209" s="40">
        <f t="shared" ca="1" si="2139"/>
        <v>16350</v>
      </c>
      <c r="T7209" s="46">
        <f t="shared" ca="1" si="2140"/>
        <v>97</v>
      </c>
      <c r="X7209" s="74">
        <f t="shared" ca="1" si="2141"/>
        <v>-0.43047491925372577</v>
      </c>
      <c r="Y7209" s="75">
        <f t="shared" ca="1" si="2142"/>
        <v>-0.43047491925372577</v>
      </c>
      <c r="Z7209" s="74">
        <f t="shared" ca="1" si="2143"/>
        <v>0.65020022877850603</v>
      </c>
      <c r="AA7209" s="76">
        <f t="shared" ca="1" si="2144"/>
        <v>-430.47491925372577</v>
      </c>
      <c r="AB7209" s="76">
        <f t="shared" ca="1" si="2145"/>
        <v>650.20022877850602</v>
      </c>
    </row>
    <row r="7210" spans="1:28" x14ac:dyDescent="0.25">
      <c r="A7210" s="2">
        <f t="shared" si="2146"/>
        <v>26</v>
      </c>
      <c r="B7210" s="16">
        <f ca="1">VLOOKUP(A7210,PERIODS!$O$4:$P$33,2,FALSE)</f>
        <v>3.5000000000000003E-2</v>
      </c>
      <c r="C7210" s="15"/>
      <c r="D7210" s="18">
        <v>5000</v>
      </c>
      <c r="E7210" s="34">
        <f t="shared" ca="1" si="2147"/>
        <v>10185.587135013986</v>
      </c>
      <c r="F7210" s="34">
        <f t="shared" ca="1" si="2148"/>
        <v>3500.0000000000005</v>
      </c>
      <c r="G7210" s="69">
        <f t="shared" ca="1" si="2134"/>
        <v>0</v>
      </c>
      <c r="H7210" s="34">
        <f t="shared" ca="1" si="2135"/>
        <v>-1248.4583240337688</v>
      </c>
      <c r="I7210" s="34">
        <f t="shared" ca="1" si="2136"/>
        <v>2251.5416759662317</v>
      </c>
      <c r="J7210" s="18">
        <f ca="1">SUM(INDIRECT(ADDRESS(ROW(F7210),COLUMN(F7210),4)):INDIRECT(ADDRESS(ROW(F7210)+N$5-1,COLUMN(F7210),4)))</f>
        <v>23900</v>
      </c>
      <c r="K7210" s="18">
        <f t="shared" ca="1" si="2137"/>
        <v>16350</v>
      </c>
      <c r="L7210" s="18">
        <f t="shared" ca="1" si="2149"/>
        <v>16350</v>
      </c>
      <c r="M7210" s="18">
        <f t="shared" ca="1" si="2133"/>
        <v>0</v>
      </c>
      <c r="N7210" s="34">
        <f t="shared" ca="1" si="2138"/>
        <v>7934.0454590477548</v>
      </c>
      <c r="P7210" s="18">
        <f t="shared" ca="1" si="2150"/>
        <v>1248.4583240337688</v>
      </c>
      <c r="Q7210" s="47">
        <f ca="1">SUM(L$15:L7210)-SUM(M$15:M7210)</f>
        <v>16350</v>
      </c>
      <c r="R7210" s="47" t="str">
        <f t="shared" ca="1" si="2151"/>
        <v>M7213</v>
      </c>
      <c r="S7210" s="40">
        <f t="shared" ca="1" si="2139"/>
        <v>0</v>
      </c>
      <c r="T7210" s="46">
        <f t="shared" ca="1" si="2140"/>
        <v>27</v>
      </c>
      <c r="X7210" s="74">
        <f t="shared" ca="1" si="2141"/>
        <v>-1.2484583240337688</v>
      </c>
      <c r="Y7210" s="75">
        <f t="shared" ca="1" si="2142"/>
        <v>-1.2484583240337688</v>
      </c>
      <c r="Z7210" s="74">
        <f t="shared" ca="1" si="2143"/>
        <v>0.28694683507201135</v>
      </c>
      <c r="AA7210" s="76">
        <f t="shared" ca="1" si="2144"/>
        <v>-1248.4583240337688</v>
      </c>
      <c r="AB7210" s="76">
        <f t="shared" ca="1" si="2145"/>
        <v>286.94683507201137</v>
      </c>
    </row>
    <row r="7211" spans="1:28" x14ac:dyDescent="0.25">
      <c r="A7211" s="2">
        <f t="shared" si="2146"/>
        <v>27</v>
      </c>
      <c r="B7211" s="16">
        <f ca="1">VLOOKUP(A7211,PERIODS!$O$4:$P$33,2,FALSE)</f>
        <v>3.5000000000000003E-2</v>
      </c>
      <c r="C7211" s="15"/>
      <c r="D7211" s="18">
        <v>5000</v>
      </c>
      <c r="E7211" s="34">
        <f t="shared" ca="1" si="2147"/>
        <v>7934.0454590477548</v>
      </c>
      <c r="F7211" s="34">
        <f t="shared" ca="1" si="2148"/>
        <v>3500.0000000000005</v>
      </c>
      <c r="G7211" s="69">
        <f t="shared" ca="1" si="2134"/>
        <v>0</v>
      </c>
      <c r="H7211" s="34">
        <f t="shared" ca="1" si="2135"/>
        <v>-248.4480745324569</v>
      </c>
      <c r="I7211" s="34">
        <f t="shared" ca="1" si="2136"/>
        <v>3251.5519254675437</v>
      </c>
      <c r="J7211" s="18">
        <f ca="1">SUM(INDIRECT(ADDRESS(ROW(F7211),COLUMN(F7211),4)):INDIRECT(ADDRESS(ROW(F7211)+N$5-1,COLUMN(F7211),4)))</f>
        <v>22900</v>
      </c>
      <c r="K7211" s="18">
        <f t="shared" ca="1" si="2137"/>
        <v>16350</v>
      </c>
      <c r="L7211" s="18">
        <f t="shared" ca="1" si="2149"/>
        <v>0</v>
      </c>
      <c r="M7211" s="18">
        <f t="shared" ca="1" si="2133"/>
        <v>0</v>
      </c>
      <c r="N7211" s="34">
        <f t="shared" ca="1" si="2138"/>
        <v>4682.4935335802111</v>
      </c>
      <c r="P7211" s="18">
        <f t="shared" ca="1" si="2150"/>
        <v>248.4480745324569</v>
      </c>
      <c r="Q7211" s="47">
        <f ca="1">SUM(L$15:L7211)-SUM(M$15:M7211)</f>
        <v>16350</v>
      </c>
      <c r="R7211" s="47" t="str">
        <f t="shared" ca="1" si="2151"/>
        <v>M7214</v>
      </c>
      <c r="S7211" s="40">
        <f t="shared" ca="1" si="2139"/>
        <v>0</v>
      </c>
      <c r="T7211" s="46">
        <f t="shared" ca="1" si="2140"/>
        <v>41</v>
      </c>
      <c r="X7211" s="74">
        <f t="shared" ca="1" si="2141"/>
        <v>-0.2484480745324569</v>
      </c>
      <c r="Y7211" s="75">
        <f t="shared" ca="1" si="2142"/>
        <v>-0.2484480745324569</v>
      </c>
      <c r="Z7211" s="74">
        <f t="shared" ca="1" si="2143"/>
        <v>0.78001036218634279</v>
      </c>
      <c r="AA7211" s="76">
        <f t="shared" ca="1" si="2144"/>
        <v>-248.4480745324569</v>
      </c>
      <c r="AB7211" s="76">
        <f t="shared" ca="1" si="2145"/>
        <v>780.01036218634283</v>
      </c>
    </row>
    <row r="7212" spans="1:28" x14ac:dyDescent="0.25">
      <c r="A7212" s="2">
        <f t="shared" si="2146"/>
        <v>28</v>
      </c>
      <c r="B7212" s="16">
        <f ca="1">VLOOKUP(A7212,PERIODS!$O$4:$P$33,2,FALSE)</f>
        <v>0.04</v>
      </c>
      <c r="C7212" s="15"/>
      <c r="D7212" s="18">
        <v>5000</v>
      </c>
      <c r="E7212" s="34">
        <f t="shared" ca="1" si="2147"/>
        <v>4682.4935335802111</v>
      </c>
      <c r="F7212" s="34">
        <f t="shared" ca="1" si="2148"/>
        <v>4000</v>
      </c>
      <c r="G7212" s="69">
        <f t="shared" ca="1" si="2134"/>
        <v>0</v>
      </c>
      <c r="H7212" s="34">
        <f t="shared" ca="1" si="2135"/>
        <v>-1045.4459305653761</v>
      </c>
      <c r="I7212" s="34">
        <f t="shared" ca="1" si="2136"/>
        <v>2954.5540694346237</v>
      </c>
      <c r="J7212" s="18">
        <f ca="1">SUM(INDIRECT(ADDRESS(ROW(F7212),COLUMN(F7212),4)):INDIRECT(ADDRESS(ROW(F7212)+N$5-1,COLUMN(F7212),4)))</f>
        <v>21900</v>
      </c>
      <c r="K7212" s="18">
        <f t="shared" ca="1" si="2137"/>
        <v>32700</v>
      </c>
      <c r="L7212" s="18">
        <f t="shared" ca="1" si="2149"/>
        <v>16350</v>
      </c>
      <c r="M7212" s="18">
        <f t="shared" ca="1" si="2133"/>
        <v>0</v>
      </c>
      <c r="N7212" s="34">
        <f t="shared" ca="1" si="2138"/>
        <v>1727.9394641455874</v>
      </c>
      <c r="P7212" s="18">
        <f t="shared" ca="1" si="2150"/>
        <v>1045.4459305653761</v>
      </c>
      <c r="Q7212" s="47">
        <f ca="1">SUM(L$15:L7212)-SUM(M$15:M7212)</f>
        <v>32700</v>
      </c>
      <c r="R7212" s="47" t="str">
        <f t="shared" ca="1" si="2151"/>
        <v>M7215</v>
      </c>
      <c r="S7212" s="40">
        <f t="shared" ca="1" si="2139"/>
        <v>0</v>
      </c>
      <c r="T7212" s="46">
        <f t="shared" ca="1" si="2140"/>
        <v>13</v>
      </c>
      <c r="X7212" s="74">
        <f t="shared" ca="1" si="2141"/>
        <v>-1.045445930565376</v>
      </c>
      <c r="Y7212" s="75">
        <f t="shared" ca="1" si="2142"/>
        <v>-1.045445930565376</v>
      </c>
      <c r="Z7212" s="74">
        <f t="shared" ca="1" si="2143"/>
        <v>0.35153502420869104</v>
      </c>
      <c r="AA7212" s="76">
        <f t="shared" ca="1" si="2144"/>
        <v>-1045.4459305653761</v>
      </c>
      <c r="AB7212" s="76">
        <f t="shared" ca="1" si="2145"/>
        <v>351.53502420869103</v>
      </c>
    </row>
    <row r="7213" spans="1:28" x14ac:dyDescent="0.25">
      <c r="A7213" s="2">
        <f t="shared" si="2146"/>
        <v>29</v>
      </c>
      <c r="B7213" s="16">
        <f ca="1">VLOOKUP(A7213,PERIODS!$O$4:$P$33,2,FALSE)</f>
        <v>0.04</v>
      </c>
      <c r="C7213" s="15"/>
      <c r="D7213" s="18">
        <v>5000</v>
      </c>
      <c r="E7213" s="34">
        <f t="shared" ca="1" si="2147"/>
        <v>1727.9394641455874</v>
      </c>
      <c r="F7213" s="34">
        <f t="shared" ca="1" si="2148"/>
        <v>4000</v>
      </c>
      <c r="G7213" s="69">
        <f t="shared" ca="1" si="2134"/>
        <v>0</v>
      </c>
      <c r="H7213" s="34">
        <f t="shared" ca="1" si="2135"/>
        <v>40.391014107999361</v>
      </c>
      <c r="I7213" s="34">
        <f t="shared" ca="1" si="2136"/>
        <v>4040.3910141079996</v>
      </c>
      <c r="J7213" s="18">
        <f ca="1">SUM(INDIRECT(ADDRESS(ROW(F7213),COLUMN(F7213),4)):INDIRECT(ADDRESS(ROW(F7213)+N$5-1,COLUMN(F7213),4)))</f>
        <v>21200</v>
      </c>
      <c r="K7213" s="18">
        <f t="shared" ca="1" si="2137"/>
        <v>16350</v>
      </c>
      <c r="L7213" s="18">
        <f t="shared" ca="1" si="2149"/>
        <v>0</v>
      </c>
      <c r="M7213" s="18">
        <f t="shared" ca="1" si="2133"/>
        <v>16350</v>
      </c>
      <c r="N7213" s="34">
        <f t="shared" ca="1" si="2138"/>
        <v>14037.548450037588</v>
      </c>
      <c r="P7213" s="18">
        <f t="shared" ca="1" si="2150"/>
        <v>40.391014107999361</v>
      </c>
      <c r="Q7213" s="47">
        <f ca="1">SUM(L$15:L7213)-SUM(M$15:M7213)</f>
        <v>16350</v>
      </c>
      <c r="R7213" s="47" t="str">
        <f t="shared" ca="1" si="2151"/>
        <v>M7216</v>
      </c>
      <c r="S7213" s="40">
        <f t="shared" ca="1" si="2139"/>
        <v>0</v>
      </c>
      <c r="T7213" s="46">
        <f t="shared" ca="1" si="2140"/>
        <v>18</v>
      </c>
      <c r="X7213" s="74">
        <f t="shared" ca="1" si="2141"/>
        <v>4.0391014107999362E-2</v>
      </c>
      <c r="Y7213" s="75">
        <f t="shared" ca="1" si="2142"/>
        <v>4.0391014107999362E-2</v>
      </c>
      <c r="Z7213" s="74">
        <f t="shared" ca="1" si="2143"/>
        <v>1.0412178254650641</v>
      </c>
      <c r="AA7213" s="76">
        <f t="shared" ca="1" si="2144"/>
        <v>40.391014107999361</v>
      </c>
      <c r="AB7213" s="76">
        <f t="shared" ca="1" si="2145"/>
        <v>1041.2178254650642</v>
      </c>
    </row>
    <row r="7214" spans="1:28" x14ac:dyDescent="0.25">
      <c r="A7214" s="2">
        <f t="shared" si="2146"/>
        <v>30</v>
      </c>
      <c r="B7214" s="16">
        <f ca="1">VLOOKUP(A7214,PERIODS!$O$4:$P$33,2,FALSE)</f>
        <v>0.04</v>
      </c>
      <c r="C7214" s="15"/>
      <c r="D7214" s="18">
        <v>5000</v>
      </c>
      <c r="E7214" s="34">
        <f t="shared" ca="1" si="2147"/>
        <v>14037.548450037588</v>
      </c>
      <c r="F7214" s="34">
        <f t="shared" ca="1" si="2148"/>
        <v>4000</v>
      </c>
      <c r="G7214" s="69">
        <f t="shared" ca="1" si="2134"/>
        <v>0</v>
      </c>
      <c r="H7214" s="34">
        <f t="shared" ca="1" si="2135"/>
        <v>-1636.6695913472977</v>
      </c>
      <c r="I7214" s="34">
        <f t="shared" ca="1" si="2136"/>
        <v>2363.3304086527023</v>
      </c>
      <c r="J7214" s="18">
        <f ca="1">SUM(INDIRECT(ADDRESS(ROW(F7214),COLUMN(F7214),4)):INDIRECT(ADDRESS(ROW(F7214)+N$5-1,COLUMN(F7214),4)))</f>
        <v>20500</v>
      </c>
      <c r="K7214" s="18">
        <f t="shared" ca="1" si="2137"/>
        <v>16350</v>
      </c>
      <c r="L7214" s="18">
        <f t="shared" ca="1" si="2149"/>
        <v>0</v>
      </c>
      <c r="M7214" s="18">
        <f t="shared" ca="1" si="2133"/>
        <v>0</v>
      </c>
      <c r="N7214" s="34">
        <f t="shared" ca="1" si="2138"/>
        <v>11674.218041384886</v>
      </c>
      <c r="P7214" s="18">
        <f t="shared" ca="1" si="2150"/>
        <v>1636.6695913472977</v>
      </c>
      <c r="Q7214" s="47">
        <f ca="1">SUM(L$15:L7214)-SUM(M$15:M7214)</f>
        <v>16350</v>
      </c>
      <c r="R7214" s="47" t="str">
        <f t="shared" ca="1" si="2151"/>
        <v>M7217</v>
      </c>
      <c r="S7214" s="40">
        <f t="shared" ca="1" si="2139"/>
        <v>0</v>
      </c>
      <c r="T7214" s="46">
        <f t="shared" ca="1" si="2140"/>
        <v>20</v>
      </c>
      <c r="X7214" s="74">
        <f t="shared" ca="1" si="2141"/>
        <v>-1.6366695913472977</v>
      </c>
      <c r="Y7214" s="75">
        <f t="shared" ca="1" si="2142"/>
        <v>-1.6366695913472977</v>
      </c>
      <c r="Z7214" s="74">
        <f t="shared" ca="1" si="2143"/>
        <v>0.19462715207407499</v>
      </c>
      <c r="AA7214" s="76">
        <f t="shared" ca="1" si="2144"/>
        <v>-1636.6695913472977</v>
      </c>
      <c r="AB7214" s="76">
        <f t="shared" ca="1" si="2145"/>
        <v>194.62715207407498</v>
      </c>
    </row>
    <row r="7215" spans="1:28" x14ac:dyDescent="0.25">
      <c r="A7215" s="2">
        <f t="shared" si="2146"/>
        <v>1</v>
      </c>
      <c r="B7215" s="16">
        <f ca="1">VLOOKUP(A7215,PERIODS!$O$4:$P$33,2,FALSE)</f>
        <v>2.4E-2</v>
      </c>
      <c r="C7215" s="15"/>
      <c r="D7215" s="18">
        <v>5000</v>
      </c>
      <c r="E7215" s="34">
        <f t="shared" ca="1" si="2147"/>
        <v>11674.218041384886</v>
      </c>
      <c r="F7215" s="34">
        <f t="shared" ca="1" si="2148"/>
        <v>2400</v>
      </c>
      <c r="G7215" s="69">
        <f t="shared" ca="1" si="2134"/>
        <v>0</v>
      </c>
      <c r="H7215" s="34">
        <f t="shared" ca="1" si="2135"/>
        <v>-285.84851682845368</v>
      </c>
      <c r="I7215" s="34">
        <f t="shared" ca="1" si="2136"/>
        <v>2114.1514831715463</v>
      </c>
      <c r="J7215" s="18">
        <f ca="1">SUM(INDIRECT(ADDRESS(ROW(F7215),COLUMN(F7215),4)):INDIRECT(ADDRESS(ROW(F7215)+N$5-1,COLUMN(F7215),4)))</f>
        <v>19800</v>
      </c>
      <c r="K7215" s="18">
        <f t="shared" ca="1" si="2137"/>
        <v>0</v>
      </c>
      <c r="L7215" s="18">
        <f t="shared" ca="1" si="2149"/>
        <v>0</v>
      </c>
      <c r="M7215" s="18">
        <f t="shared" ca="1" si="2133"/>
        <v>16350</v>
      </c>
      <c r="N7215" s="34">
        <f t="shared" ca="1" si="2138"/>
        <v>25910.066558213337</v>
      </c>
      <c r="P7215" s="18">
        <f t="shared" ca="1" si="2150"/>
        <v>285.84851682845368</v>
      </c>
      <c r="Q7215" s="47">
        <f ca="1">SUM(L$15:L7215)-SUM(M$15:M7215)</f>
        <v>0</v>
      </c>
      <c r="R7215" s="47" t="str">
        <f t="shared" ca="1" si="2151"/>
        <v>M7218</v>
      </c>
      <c r="S7215" s="40">
        <f t="shared" ca="1" si="2139"/>
        <v>0</v>
      </c>
      <c r="T7215" s="46">
        <f t="shared" ca="1" si="2140"/>
        <v>81</v>
      </c>
      <c r="X7215" s="74">
        <f t="shared" ca="1" si="2141"/>
        <v>-0.28584851682845369</v>
      </c>
      <c r="Y7215" s="75">
        <f t="shared" ca="1" si="2142"/>
        <v>-0.28584851682845369</v>
      </c>
      <c r="Z7215" s="74">
        <f t="shared" ca="1" si="2143"/>
        <v>0.7513764282107176</v>
      </c>
      <c r="AA7215" s="76">
        <f t="shared" ca="1" si="2144"/>
        <v>-285.84851682845368</v>
      </c>
      <c r="AB7215" s="76">
        <f t="shared" ca="1" si="2145"/>
        <v>751.37642821071756</v>
      </c>
    </row>
    <row r="7216" spans="1:28" x14ac:dyDescent="0.25">
      <c r="A7216" s="2">
        <f t="shared" si="2146"/>
        <v>2</v>
      </c>
      <c r="B7216" s="16">
        <f ca="1">VLOOKUP(A7216,PERIODS!$O$4:$P$33,2,FALSE)</f>
        <v>2.5000000000000001E-2</v>
      </c>
      <c r="C7216" s="15"/>
      <c r="D7216" s="18">
        <v>5000</v>
      </c>
      <c r="E7216" s="34">
        <f t="shared" ca="1" si="2147"/>
        <v>25910.066558213337</v>
      </c>
      <c r="F7216" s="34">
        <f t="shared" ca="1" si="2148"/>
        <v>2500</v>
      </c>
      <c r="G7216" s="69">
        <f t="shared" ca="1" si="2134"/>
        <v>0</v>
      </c>
      <c r="H7216" s="34">
        <f t="shared" ca="1" si="2135"/>
        <v>-315.24343800379427</v>
      </c>
      <c r="I7216" s="34">
        <f t="shared" ca="1" si="2136"/>
        <v>2184.7565619962056</v>
      </c>
      <c r="J7216" s="18">
        <f ca="1">SUM(INDIRECT(ADDRESS(ROW(F7216),COLUMN(F7216),4)):INDIRECT(ADDRESS(ROW(F7216)+N$5-1,COLUMN(F7216),4)))</f>
        <v>20700</v>
      </c>
      <c r="K7216" s="18">
        <f t="shared" ca="1" si="2137"/>
        <v>0</v>
      </c>
      <c r="L7216" s="18">
        <f t="shared" ca="1" si="2149"/>
        <v>0</v>
      </c>
      <c r="M7216" s="18">
        <f t="shared" ca="1" si="2133"/>
        <v>0</v>
      </c>
      <c r="N7216" s="34">
        <f t="shared" ca="1" si="2138"/>
        <v>23725.309996217133</v>
      </c>
      <c r="P7216" s="18">
        <f t="shared" ca="1" si="2150"/>
        <v>315.24343800379427</v>
      </c>
      <c r="Q7216" s="47">
        <f ca="1">SUM(L$15:L7216)-SUM(M$15:M7216)</f>
        <v>0</v>
      </c>
      <c r="R7216" s="47" t="str">
        <f t="shared" ca="1" si="2151"/>
        <v>M7219</v>
      </c>
      <c r="S7216" s="40">
        <f t="shared" ca="1" si="2139"/>
        <v>0</v>
      </c>
      <c r="T7216" s="46">
        <f t="shared" ca="1" si="2140"/>
        <v>13</v>
      </c>
      <c r="X7216" s="74">
        <f t="shared" ca="1" si="2141"/>
        <v>-0.31524343800379429</v>
      </c>
      <c r="Y7216" s="75">
        <f t="shared" ca="1" si="2142"/>
        <v>-0.31524343800379429</v>
      </c>
      <c r="Z7216" s="74">
        <f t="shared" ca="1" si="2143"/>
        <v>0.72961123754495549</v>
      </c>
      <c r="AA7216" s="76">
        <f t="shared" ca="1" si="2144"/>
        <v>-315.24343800379427</v>
      </c>
      <c r="AB7216" s="76">
        <f t="shared" ca="1" si="2145"/>
        <v>729.61123754495554</v>
      </c>
    </row>
    <row r="7217" spans="1:28" x14ac:dyDescent="0.25">
      <c r="A7217" s="2">
        <f t="shared" si="2146"/>
        <v>3</v>
      </c>
      <c r="B7217" s="16">
        <f ca="1">VLOOKUP(A7217,PERIODS!$O$4:$P$33,2,FALSE)</f>
        <v>2.5000000000000001E-2</v>
      </c>
      <c r="C7217" s="15"/>
      <c r="D7217" s="18">
        <v>5000</v>
      </c>
      <c r="E7217" s="34">
        <f t="shared" ca="1" si="2147"/>
        <v>23725.309996217133</v>
      </c>
      <c r="F7217" s="34">
        <f t="shared" ca="1" si="2148"/>
        <v>2500</v>
      </c>
      <c r="G7217" s="69">
        <f t="shared" ca="1" si="2134"/>
        <v>0</v>
      </c>
      <c r="H7217" s="34">
        <f t="shared" ca="1" si="2135"/>
        <v>288.06169041937983</v>
      </c>
      <c r="I7217" s="34">
        <f t="shared" ca="1" si="2136"/>
        <v>2788.0616904193798</v>
      </c>
      <c r="J7217" s="18">
        <f ca="1">SUM(INDIRECT(ADDRESS(ROW(F7217),COLUMN(F7217),4)):INDIRECT(ADDRESS(ROW(F7217)+N$5-1,COLUMN(F7217),4)))</f>
        <v>21500</v>
      </c>
      <c r="K7217" s="18">
        <f t="shared" ca="1" si="2137"/>
        <v>0</v>
      </c>
      <c r="L7217" s="18">
        <f t="shared" ca="1" si="2149"/>
        <v>0</v>
      </c>
      <c r="M7217" s="18">
        <f t="shared" ca="1" si="2133"/>
        <v>0</v>
      </c>
      <c r="N7217" s="34">
        <f t="shared" ca="1" si="2138"/>
        <v>20937.248305797752</v>
      </c>
      <c r="P7217" s="18">
        <f t="shared" ca="1" si="2150"/>
        <v>288.06169041937983</v>
      </c>
      <c r="Q7217" s="47">
        <f ca="1">SUM(L$15:L7217)-SUM(M$15:M7217)</f>
        <v>0</v>
      </c>
      <c r="R7217" s="47" t="str">
        <f t="shared" ca="1" si="2151"/>
        <v>M7220</v>
      </c>
      <c r="S7217" s="40">
        <f t="shared" ca="1" si="2139"/>
        <v>0</v>
      </c>
      <c r="T7217" s="46">
        <f t="shared" ca="1" si="2140"/>
        <v>1</v>
      </c>
      <c r="X7217" s="74">
        <f t="shared" ca="1" si="2141"/>
        <v>0.28806169041937985</v>
      </c>
      <c r="Y7217" s="75">
        <f t="shared" ca="1" si="2142"/>
        <v>0.28806169041937985</v>
      </c>
      <c r="Z7217" s="74">
        <f t="shared" ca="1" si="2143"/>
        <v>1.3338395867088242</v>
      </c>
      <c r="AA7217" s="76">
        <f t="shared" ca="1" si="2144"/>
        <v>288.06169041937983</v>
      </c>
      <c r="AB7217" s="76">
        <f t="shared" ca="1" si="2145"/>
        <v>1333.8395867088243</v>
      </c>
    </row>
    <row r="7218" spans="1:28" x14ac:dyDescent="0.25">
      <c r="A7218" s="2">
        <f t="shared" si="2146"/>
        <v>4</v>
      </c>
      <c r="B7218" s="16">
        <f ca="1">VLOOKUP(A7218,PERIODS!$O$4:$P$33,2,FALSE)</f>
        <v>2.5000000000000001E-2</v>
      </c>
      <c r="C7218" s="15"/>
      <c r="D7218" s="18">
        <v>5000</v>
      </c>
      <c r="E7218" s="34">
        <f t="shared" ca="1" si="2147"/>
        <v>20937.248305797752</v>
      </c>
      <c r="F7218" s="34">
        <f t="shared" ca="1" si="2148"/>
        <v>2500</v>
      </c>
      <c r="G7218" s="69">
        <f t="shared" ca="1" si="2134"/>
        <v>0</v>
      </c>
      <c r="H7218" s="34">
        <f t="shared" ca="1" si="2135"/>
        <v>-1013.5852200242872</v>
      </c>
      <c r="I7218" s="34">
        <f t="shared" ca="1" si="2136"/>
        <v>1486.4147799757129</v>
      </c>
      <c r="J7218" s="18">
        <f ca="1">SUM(INDIRECT(ADDRESS(ROW(F7218),COLUMN(F7218),4)):INDIRECT(ADDRESS(ROW(F7218)+N$5-1,COLUMN(F7218),4)))</f>
        <v>22300</v>
      </c>
      <c r="K7218" s="18">
        <f t="shared" ca="1" si="2137"/>
        <v>16350</v>
      </c>
      <c r="L7218" s="18">
        <f t="shared" ca="1" si="2149"/>
        <v>16350</v>
      </c>
      <c r="M7218" s="18">
        <f t="shared" ca="1" si="2133"/>
        <v>0</v>
      </c>
      <c r="N7218" s="34">
        <f t="shared" ca="1" si="2138"/>
        <v>19450.83352582204</v>
      </c>
      <c r="P7218" s="18">
        <f t="shared" ca="1" si="2150"/>
        <v>1013.5852200242872</v>
      </c>
      <c r="Q7218" s="47">
        <f ca="1">SUM(L$15:L7218)-SUM(M$15:M7218)</f>
        <v>16350</v>
      </c>
      <c r="R7218" s="47" t="str">
        <f t="shared" ca="1" si="2151"/>
        <v>M7221</v>
      </c>
      <c r="S7218" s="40">
        <f t="shared" ca="1" si="2139"/>
        <v>0</v>
      </c>
      <c r="T7218" s="46">
        <f t="shared" ca="1" si="2140"/>
        <v>41</v>
      </c>
      <c r="X7218" s="74">
        <f t="shared" ca="1" si="2141"/>
        <v>-1.0135852200242872</v>
      </c>
      <c r="Y7218" s="75">
        <f t="shared" ca="1" si="2142"/>
        <v>-1.0135852200242872</v>
      </c>
      <c r="Z7218" s="74">
        <f t="shared" ca="1" si="2143"/>
        <v>0.362915512397254</v>
      </c>
      <c r="AA7218" s="76">
        <f t="shared" ca="1" si="2144"/>
        <v>-1013.5852200242872</v>
      </c>
      <c r="AB7218" s="76">
        <f t="shared" ca="1" si="2145"/>
        <v>362.91551239725402</v>
      </c>
    </row>
    <row r="7219" spans="1:28" x14ac:dyDescent="0.25">
      <c r="A7219" s="2">
        <f t="shared" si="2146"/>
        <v>5</v>
      </c>
      <c r="B7219" s="16">
        <f ca="1">VLOOKUP(A7219,PERIODS!$O$4:$P$33,2,FALSE)</f>
        <v>3.3000000000000002E-2</v>
      </c>
      <c r="C7219" s="15"/>
      <c r="D7219" s="18">
        <v>5000</v>
      </c>
      <c r="E7219" s="34">
        <f t="shared" ca="1" si="2147"/>
        <v>19450.83352582204</v>
      </c>
      <c r="F7219" s="34">
        <f t="shared" ca="1" si="2148"/>
        <v>3300</v>
      </c>
      <c r="G7219" s="69">
        <f t="shared" ca="1" si="2134"/>
        <v>0</v>
      </c>
      <c r="H7219" s="34">
        <f t="shared" ca="1" si="2135"/>
        <v>160.62398595841503</v>
      </c>
      <c r="I7219" s="34">
        <f t="shared" ca="1" si="2136"/>
        <v>3460.6239859584152</v>
      </c>
      <c r="J7219" s="18">
        <f ca="1">SUM(INDIRECT(ADDRESS(ROW(F7219),COLUMN(F7219),4)):INDIRECT(ADDRESS(ROW(F7219)+N$5-1,COLUMN(F7219),4)))</f>
        <v>23100</v>
      </c>
      <c r="K7219" s="18">
        <f t="shared" ca="1" si="2137"/>
        <v>16350</v>
      </c>
      <c r="L7219" s="18">
        <f t="shared" ca="1" si="2149"/>
        <v>0</v>
      </c>
      <c r="M7219" s="18">
        <f t="shared" ca="1" si="2133"/>
        <v>0</v>
      </c>
      <c r="N7219" s="34">
        <f t="shared" ca="1" si="2138"/>
        <v>15990.209539863625</v>
      </c>
      <c r="P7219" s="18">
        <f t="shared" ca="1" si="2150"/>
        <v>160.62398595841503</v>
      </c>
      <c r="Q7219" s="47">
        <f ca="1">SUM(L$15:L7219)-SUM(M$15:M7219)</f>
        <v>16350</v>
      </c>
      <c r="R7219" s="47" t="str">
        <f t="shared" ca="1" si="2151"/>
        <v>M7222</v>
      </c>
      <c r="S7219" s="40">
        <f t="shared" ca="1" si="2139"/>
        <v>0</v>
      </c>
      <c r="T7219" s="46">
        <f t="shared" ca="1" si="2140"/>
        <v>29</v>
      </c>
      <c r="X7219" s="74">
        <f t="shared" ca="1" si="2141"/>
        <v>0.16062398595841504</v>
      </c>
      <c r="Y7219" s="75">
        <f t="shared" ca="1" si="2142"/>
        <v>0.16062398595841504</v>
      </c>
      <c r="Z7219" s="74">
        <f t="shared" ca="1" si="2143"/>
        <v>1.1742433538030845</v>
      </c>
      <c r="AA7219" s="76">
        <f t="shared" ca="1" si="2144"/>
        <v>160.62398595841503</v>
      </c>
      <c r="AB7219" s="76">
        <f t="shared" ca="1" si="2145"/>
        <v>1174.2433538030846</v>
      </c>
    </row>
    <row r="7220" spans="1:28" x14ac:dyDescent="0.25">
      <c r="A7220" s="2">
        <f t="shared" si="2146"/>
        <v>6</v>
      </c>
      <c r="B7220" s="16">
        <f ca="1">VLOOKUP(A7220,PERIODS!$O$4:$P$33,2,FALSE)</f>
        <v>3.3000000000000002E-2</v>
      </c>
      <c r="C7220" s="15"/>
      <c r="D7220" s="18">
        <v>5000</v>
      </c>
      <c r="E7220" s="34">
        <f t="shared" ca="1" si="2147"/>
        <v>15990.209539863625</v>
      </c>
      <c r="F7220" s="34">
        <f t="shared" ca="1" si="2148"/>
        <v>3300</v>
      </c>
      <c r="G7220" s="69">
        <f t="shared" ca="1" si="2134"/>
        <v>0</v>
      </c>
      <c r="H7220" s="34">
        <f t="shared" ca="1" si="2135"/>
        <v>-1030.1184846481474</v>
      </c>
      <c r="I7220" s="34">
        <f t="shared" ca="1" si="2136"/>
        <v>2269.8815153518526</v>
      </c>
      <c r="J7220" s="18">
        <f ca="1">SUM(INDIRECT(ADDRESS(ROW(F7220),COLUMN(F7220),4)):INDIRECT(ADDRESS(ROW(F7220)+N$5-1,COLUMN(F7220),4)))</f>
        <v>23100</v>
      </c>
      <c r="K7220" s="18">
        <f t="shared" ca="1" si="2137"/>
        <v>16350</v>
      </c>
      <c r="L7220" s="18">
        <f t="shared" ca="1" si="2149"/>
        <v>0</v>
      </c>
      <c r="M7220" s="18">
        <f t="shared" ca="1" si="2133"/>
        <v>0</v>
      </c>
      <c r="N7220" s="34">
        <f t="shared" ca="1" si="2138"/>
        <v>13720.328024511771</v>
      </c>
      <c r="P7220" s="18">
        <f t="shared" ca="1" si="2150"/>
        <v>1030.1184846481474</v>
      </c>
      <c r="Q7220" s="47">
        <f ca="1">SUM(L$15:L7220)-SUM(M$15:M7220)</f>
        <v>16350</v>
      </c>
      <c r="R7220" s="47" t="str">
        <f t="shared" ca="1" si="2151"/>
        <v>M7223</v>
      </c>
      <c r="S7220" s="40">
        <f t="shared" ca="1" si="2139"/>
        <v>0</v>
      </c>
      <c r="T7220" s="46">
        <f t="shared" ca="1" si="2140"/>
        <v>20</v>
      </c>
      <c r="X7220" s="74">
        <f t="shared" ca="1" si="2141"/>
        <v>-1.0301184846481475</v>
      </c>
      <c r="Y7220" s="75">
        <f t="shared" ca="1" si="2142"/>
        <v>-1.0301184846481475</v>
      </c>
      <c r="Z7220" s="74">
        <f t="shared" ca="1" si="2143"/>
        <v>0.35696466323088022</v>
      </c>
      <c r="AA7220" s="76">
        <f t="shared" ca="1" si="2144"/>
        <v>-1030.1184846481474</v>
      </c>
      <c r="AB7220" s="76">
        <f t="shared" ca="1" si="2145"/>
        <v>356.96466323088021</v>
      </c>
    </row>
    <row r="7221" spans="1:28" x14ac:dyDescent="0.25">
      <c r="A7221" s="2">
        <f t="shared" si="2146"/>
        <v>7</v>
      </c>
      <c r="B7221" s="16">
        <f ca="1">VLOOKUP(A7221,PERIODS!$O$4:$P$33,2,FALSE)</f>
        <v>3.3000000000000002E-2</v>
      </c>
      <c r="C7221" s="15"/>
      <c r="D7221" s="18">
        <v>5000</v>
      </c>
      <c r="E7221" s="34">
        <f t="shared" ca="1" si="2147"/>
        <v>13720.328024511771</v>
      </c>
      <c r="F7221" s="34">
        <f t="shared" ca="1" si="2148"/>
        <v>3300</v>
      </c>
      <c r="G7221" s="69">
        <f t="shared" ca="1" si="2134"/>
        <v>0</v>
      </c>
      <c r="H7221" s="34">
        <f t="shared" ca="1" si="2135"/>
        <v>-820.06474058826018</v>
      </c>
      <c r="I7221" s="34">
        <f t="shared" ca="1" si="2136"/>
        <v>2479.9352594117399</v>
      </c>
      <c r="J7221" s="18">
        <f ca="1">SUM(INDIRECT(ADDRESS(ROW(F7221),COLUMN(F7221),4)):INDIRECT(ADDRESS(ROW(F7221)+N$5-1,COLUMN(F7221),4)))</f>
        <v>23100</v>
      </c>
      <c r="K7221" s="18">
        <f t="shared" ca="1" si="2137"/>
        <v>0</v>
      </c>
      <c r="L7221" s="18">
        <f t="shared" ca="1" si="2149"/>
        <v>0</v>
      </c>
      <c r="M7221" s="18">
        <f t="shared" ca="1" si="2133"/>
        <v>16350</v>
      </c>
      <c r="N7221" s="34">
        <f t="shared" ca="1" si="2138"/>
        <v>27590.39276510003</v>
      </c>
      <c r="P7221" s="18">
        <f t="shared" ca="1" si="2150"/>
        <v>820.06474058826018</v>
      </c>
      <c r="Q7221" s="47">
        <f ca="1">SUM(L$15:L7221)-SUM(M$15:M7221)</f>
        <v>0</v>
      </c>
      <c r="R7221" s="47" t="str">
        <f t="shared" ca="1" si="2151"/>
        <v>M7224</v>
      </c>
      <c r="S7221" s="40">
        <f t="shared" ca="1" si="2139"/>
        <v>0</v>
      </c>
      <c r="T7221" s="46">
        <f t="shared" ca="1" si="2140"/>
        <v>40</v>
      </c>
      <c r="X7221" s="74">
        <f t="shared" ca="1" si="2141"/>
        <v>-0.82006474058826018</v>
      </c>
      <c r="Y7221" s="75">
        <f t="shared" ca="1" si="2142"/>
        <v>-0.82006474058826018</v>
      </c>
      <c r="Z7221" s="74">
        <f t="shared" ca="1" si="2143"/>
        <v>0.44040314162457844</v>
      </c>
      <c r="AA7221" s="76">
        <f t="shared" ca="1" si="2144"/>
        <v>-820.06474058826018</v>
      </c>
      <c r="AB7221" s="76">
        <f t="shared" ca="1" si="2145"/>
        <v>440.40314162457844</v>
      </c>
    </row>
    <row r="7222" spans="1:28" x14ac:dyDescent="0.25">
      <c r="A7222" s="2">
        <f t="shared" si="2146"/>
        <v>8</v>
      </c>
      <c r="B7222" s="16">
        <f ca="1">VLOOKUP(A7222,PERIODS!$O$4:$P$33,2,FALSE)</f>
        <v>3.3000000000000002E-2</v>
      </c>
      <c r="C7222" s="15"/>
      <c r="D7222" s="18">
        <v>5000</v>
      </c>
      <c r="E7222" s="34">
        <f t="shared" ca="1" si="2147"/>
        <v>27590.39276510003</v>
      </c>
      <c r="F7222" s="34">
        <f t="shared" ca="1" si="2148"/>
        <v>3300</v>
      </c>
      <c r="G7222" s="69">
        <f t="shared" ca="1" si="2134"/>
        <v>0</v>
      </c>
      <c r="H7222" s="34">
        <f t="shared" ca="1" si="2135"/>
        <v>998.29254930963032</v>
      </c>
      <c r="I7222" s="34">
        <f t="shared" ca="1" si="2136"/>
        <v>4298.29254930963</v>
      </c>
      <c r="J7222" s="18">
        <f ca="1">SUM(INDIRECT(ADDRESS(ROW(F7222),COLUMN(F7222),4)):INDIRECT(ADDRESS(ROW(F7222)+N$5-1,COLUMN(F7222),4)))</f>
        <v>23100</v>
      </c>
      <c r="K7222" s="18">
        <f t="shared" ca="1" si="2137"/>
        <v>0</v>
      </c>
      <c r="L7222" s="18">
        <f t="shared" ca="1" si="2149"/>
        <v>0</v>
      </c>
      <c r="M7222" s="18">
        <f t="shared" ca="1" si="2133"/>
        <v>0</v>
      </c>
      <c r="N7222" s="34">
        <f t="shared" ca="1" si="2138"/>
        <v>23292.1002157904</v>
      </c>
      <c r="P7222" s="18">
        <f t="shared" ca="1" si="2150"/>
        <v>998.29254930963032</v>
      </c>
      <c r="Q7222" s="47">
        <f ca="1">SUM(L$15:L7222)-SUM(M$15:M7222)</f>
        <v>0</v>
      </c>
      <c r="R7222" s="47" t="str">
        <f t="shared" ca="1" si="2151"/>
        <v>M7225</v>
      </c>
      <c r="S7222" s="40">
        <f t="shared" ca="1" si="2139"/>
        <v>0</v>
      </c>
      <c r="T7222" s="46">
        <f t="shared" ca="1" si="2140"/>
        <v>14</v>
      </c>
      <c r="X7222" s="74">
        <f t="shared" ca="1" si="2141"/>
        <v>0.99829254930963029</v>
      </c>
      <c r="Y7222" s="75">
        <f t="shared" ca="1" si="2142"/>
        <v>0.99829254930963029</v>
      </c>
      <c r="Z7222" s="74">
        <f t="shared" ca="1" si="2143"/>
        <v>2.7136444564430935</v>
      </c>
      <c r="AA7222" s="76">
        <f t="shared" ca="1" si="2144"/>
        <v>998.29254930963032</v>
      </c>
      <c r="AB7222" s="76">
        <f t="shared" ca="1" si="2145"/>
        <v>2713.6444564430935</v>
      </c>
    </row>
    <row r="7223" spans="1:28" x14ac:dyDescent="0.25">
      <c r="A7223" s="2">
        <f t="shared" si="2146"/>
        <v>9</v>
      </c>
      <c r="B7223" s="16">
        <f ca="1">VLOOKUP(A7223,PERIODS!$O$4:$P$33,2,FALSE)</f>
        <v>3.3000000000000002E-2</v>
      </c>
      <c r="C7223" s="15"/>
      <c r="D7223" s="18">
        <v>5000</v>
      </c>
      <c r="E7223" s="34">
        <f t="shared" ca="1" si="2147"/>
        <v>23292.1002157904</v>
      </c>
      <c r="F7223" s="34">
        <f t="shared" ca="1" si="2148"/>
        <v>3300</v>
      </c>
      <c r="G7223" s="69">
        <f t="shared" ca="1" si="2134"/>
        <v>0</v>
      </c>
      <c r="H7223" s="34">
        <f t="shared" ca="1" si="2135"/>
        <v>238.60971688796357</v>
      </c>
      <c r="I7223" s="34">
        <f t="shared" ca="1" si="2136"/>
        <v>3538.6097168879637</v>
      </c>
      <c r="J7223" s="18">
        <f ca="1">SUM(INDIRECT(ADDRESS(ROW(F7223),COLUMN(F7223),4)):INDIRECT(ADDRESS(ROW(F7223)+N$5-1,COLUMN(F7223),4)))</f>
        <v>23100</v>
      </c>
      <c r="K7223" s="18">
        <f t="shared" ca="1" si="2137"/>
        <v>0</v>
      </c>
      <c r="L7223" s="18">
        <f t="shared" ca="1" si="2149"/>
        <v>0</v>
      </c>
      <c r="M7223" s="18">
        <f t="shared" ca="1" si="2133"/>
        <v>0</v>
      </c>
      <c r="N7223" s="34">
        <f t="shared" ca="1" si="2138"/>
        <v>19753.490498902436</v>
      </c>
      <c r="P7223" s="18">
        <f t="shared" ca="1" si="2150"/>
        <v>238.60971688796357</v>
      </c>
      <c r="Q7223" s="47">
        <f ca="1">SUM(L$15:L7223)-SUM(M$15:M7223)</f>
        <v>0</v>
      </c>
      <c r="R7223" s="47" t="str">
        <f t="shared" ca="1" si="2151"/>
        <v>M7226</v>
      </c>
      <c r="S7223" s="40">
        <f t="shared" ca="1" si="2139"/>
        <v>0</v>
      </c>
      <c r="T7223" s="46">
        <f t="shared" ca="1" si="2140"/>
        <v>78</v>
      </c>
      <c r="X7223" s="74">
        <f t="shared" ca="1" si="2141"/>
        <v>0.23860971688796356</v>
      </c>
      <c r="Y7223" s="75">
        <f t="shared" ca="1" si="2142"/>
        <v>0.23860971688796356</v>
      </c>
      <c r="Z7223" s="74">
        <f t="shared" ca="1" si="2143"/>
        <v>1.269482982117919</v>
      </c>
      <c r="AA7223" s="76">
        <f t="shared" ca="1" si="2144"/>
        <v>238.60971688796357</v>
      </c>
      <c r="AB7223" s="76">
        <f t="shared" ca="1" si="2145"/>
        <v>1269.4829821179189</v>
      </c>
    </row>
    <row r="7224" spans="1:28" x14ac:dyDescent="0.25">
      <c r="A7224" s="2">
        <f t="shared" si="2146"/>
        <v>10</v>
      </c>
      <c r="B7224" s="16">
        <f ca="1">VLOOKUP(A7224,PERIODS!$O$4:$P$33,2,FALSE)</f>
        <v>3.3000000000000002E-2</v>
      </c>
      <c r="C7224" s="15"/>
      <c r="D7224" s="18">
        <v>5000</v>
      </c>
      <c r="E7224" s="34">
        <f t="shared" ca="1" si="2147"/>
        <v>19753.490498902436</v>
      </c>
      <c r="F7224" s="34">
        <f t="shared" ca="1" si="2148"/>
        <v>3300</v>
      </c>
      <c r="G7224" s="69">
        <f t="shared" ca="1" si="2134"/>
        <v>0</v>
      </c>
      <c r="H7224" s="34">
        <f t="shared" ca="1" si="2135"/>
        <v>-147.12526208836718</v>
      </c>
      <c r="I7224" s="34">
        <f t="shared" ca="1" si="2136"/>
        <v>3152.874737911633</v>
      </c>
      <c r="J7224" s="18">
        <f ca="1">SUM(INDIRECT(ADDRESS(ROW(F7224),COLUMN(F7224),4)):INDIRECT(ADDRESS(ROW(F7224)+N$5-1,COLUMN(F7224),4)))</f>
        <v>23100</v>
      </c>
      <c r="K7224" s="18">
        <f t="shared" ca="1" si="2137"/>
        <v>16350</v>
      </c>
      <c r="L7224" s="18">
        <f t="shared" ca="1" si="2149"/>
        <v>16350</v>
      </c>
      <c r="M7224" s="18">
        <f t="shared" ca="1" si="2133"/>
        <v>0</v>
      </c>
      <c r="N7224" s="34">
        <f t="shared" ca="1" si="2138"/>
        <v>16600.615760990804</v>
      </c>
      <c r="P7224" s="18">
        <f t="shared" ca="1" si="2150"/>
        <v>147.12526208836718</v>
      </c>
      <c r="Q7224" s="47">
        <f ca="1">SUM(L$15:L7224)-SUM(M$15:M7224)</f>
        <v>16350</v>
      </c>
      <c r="R7224" s="47" t="str">
        <f t="shared" ca="1" si="2151"/>
        <v>M7227</v>
      </c>
      <c r="S7224" s="40">
        <f t="shared" ca="1" si="2139"/>
        <v>0</v>
      </c>
      <c r="T7224" s="46">
        <f t="shared" ca="1" si="2140"/>
        <v>59</v>
      </c>
      <c r="X7224" s="74">
        <f t="shared" ca="1" si="2141"/>
        <v>-0.14712526208836718</v>
      </c>
      <c r="Y7224" s="75">
        <f t="shared" ca="1" si="2142"/>
        <v>-0.14712526208836718</v>
      </c>
      <c r="Z7224" s="74">
        <f t="shared" ca="1" si="2143"/>
        <v>0.86318584618234695</v>
      </c>
      <c r="AA7224" s="76">
        <f t="shared" ca="1" si="2144"/>
        <v>-147.12526208836718</v>
      </c>
      <c r="AB7224" s="76">
        <f t="shared" ca="1" si="2145"/>
        <v>863.18584618234695</v>
      </c>
    </row>
    <row r="7225" spans="1:28" x14ac:dyDescent="0.25">
      <c r="A7225" s="2">
        <f t="shared" si="2146"/>
        <v>11</v>
      </c>
      <c r="B7225" s="16">
        <f ca="1">VLOOKUP(A7225,PERIODS!$O$4:$P$33,2,FALSE)</f>
        <v>3.3000000000000002E-2</v>
      </c>
      <c r="C7225" s="15"/>
      <c r="D7225" s="18">
        <v>5000</v>
      </c>
      <c r="E7225" s="34">
        <f t="shared" ca="1" si="2147"/>
        <v>16600.615760990804</v>
      </c>
      <c r="F7225" s="34">
        <f t="shared" ca="1" si="2148"/>
        <v>3300</v>
      </c>
      <c r="G7225" s="69">
        <f t="shared" ca="1" si="2134"/>
        <v>0</v>
      </c>
      <c r="H7225" s="34">
        <f t="shared" ca="1" si="2135"/>
        <v>-19.394492581831507</v>
      </c>
      <c r="I7225" s="34">
        <f t="shared" ca="1" si="2136"/>
        <v>3280.6055074181686</v>
      </c>
      <c r="J7225" s="18">
        <f ca="1">SUM(INDIRECT(ADDRESS(ROW(F7225),COLUMN(F7225),4)):INDIRECT(ADDRESS(ROW(F7225)+N$5-1,COLUMN(F7225),4)))</f>
        <v>23300</v>
      </c>
      <c r="K7225" s="18">
        <f t="shared" ca="1" si="2137"/>
        <v>16350</v>
      </c>
      <c r="L7225" s="18">
        <f t="shared" ca="1" si="2149"/>
        <v>0</v>
      </c>
      <c r="M7225" s="18">
        <f t="shared" ca="1" si="2133"/>
        <v>0</v>
      </c>
      <c r="N7225" s="34">
        <f t="shared" ca="1" si="2138"/>
        <v>13320.010253572636</v>
      </c>
      <c r="P7225" s="18">
        <f t="shared" ca="1" si="2150"/>
        <v>19.394492581831507</v>
      </c>
      <c r="Q7225" s="47">
        <f ca="1">SUM(L$15:L7225)-SUM(M$15:M7225)</f>
        <v>16350</v>
      </c>
      <c r="R7225" s="47" t="str">
        <f t="shared" ca="1" si="2151"/>
        <v>M7228</v>
      </c>
      <c r="S7225" s="40">
        <f t="shared" ca="1" si="2139"/>
        <v>0</v>
      </c>
      <c r="T7225" s="46">
        <f t="shared" ca="1" si="2140"/>
        <v>32</v>
      </c>
      <c r="X7225" s="74">
        <f t="shared" ca="1" si="2141"/>
        <v>-1.9394492581831506E-2</v>
      </c>
      <c r="Y7225" s="75">
        <f t="shared" ca="1" si="2142"/>
        <v>-1.9394492581831506E-2</v>
      </c>
      <c r="Z7225" s="74">
        <f t="shared" ca="1" si="2143"/>
        <v>0.98079237060063984</v>
      </c>
      <c r="AA7225" s="76">
        <f t="shared" ca="1" si="2144"/>
        <v>-19.394492581831507</v>
      </c>
      <c r="AB7225" s="76">
        <f t="shared" ca="1" si="2145"/>
        <v>980.79237060063986</v>
      </c>
    </row>
    <row r="7226" spans="1:28" x14ac:dyDescent="0.25">
      <c r="A7226" s="2">
        <f t="shared" si="2146"/>
        <v>12</v>
      </c>
      <c r="B7226" s="16">
        <f ca="1">VLOOKUP(A7226,PERIODS!$O$4:$P$33,2,FALSE)</f>
        <v>3.3000000000000002E-2</v>
      </c>
      <c r="C7226" s="15"/>
      <c r="D7226" s="18">
        <v>5000</v>
      </c>
      <c r="E7226" s="34">
        <f t="shared" ca="1" si="2147"/>
        <v>13320.010253572636</v>
      </c>
      <c r="F7226" s="34">
        <f t="shared" ca="1" si="2148"/>
        <v>3300</v>
      </c>
      <c r="G7226" s="69">
        <f t="shared" ca="1" si="2134"/>
        <v>0</v>
      </c>
      <c r="H7226" s="34">
        <f t="shared" ca="1" si="2135"/>
        <v>-695.25860691642765</v>
      </c>
      <c r="I7226" s="34">
        <f t="shared" ca="1" si="2136"/>
        <v>2604.7413930835723</v>
      </c>
      <c r="J7226" s="18">
        <f ca="1">SUM(INDIRECT(ADDRESS(ROW(F7226),COLUMN(F7226),4)):INDIRECT(ADDRESS(ROW(F7226)+N$5-1,COLUMN(F7226),4)))</f>
        <v>23500</v>
      </c>
      <c r="K7226" s="18">
        <f t="shared" ca="1" si="2137"/>
        <v>16350</v>
      </c>
      <c r="L7226" s="18">
        <f t="shared" ca="1" si="2149"/>
        <v>0</v>
      </c>
      <c r="M7226" s="18">
        <f t="shared" ca="1" si="2133"/>
        <v>0</v>
      </c>
      <c r="N7226" s="34">
        <f t="shared" ca="1" si="2138"/>
        <v>10715.268860489065</v>
      </c>
      <c r="P7226" s="18">
        <f t="shared" ca="1" si="2150"/>
        <v>695.25860691642765</v>
      </c>
      <c r="Q7226" s="47">
        <f ca="1">SUM(L$15:L7226)-SUM(M$15:M7226)</f>
        <v>16350</v>
      </c>
      <c r="R7226" s="47" t="str">
        <f t="shared" ca="1" si="2151"/>
        <v>M7229</v>
      </c>
      <c r="S7226" s="40">
        <f t="shared" ca="1" si="2139"/>
        <v>0</v>
      </c>
      <c r="T7226" s="46">
        <f t="shared" ca="1" si="2140"/>
        <v>86</v>
      </c>
      <c r="X7226" s="74">
        <f t="shared" ca="1" si="2141"/>
        <v>-0.6952586069164276</v>
      </c>
      <c r="Y7226" s="75">
        <f t="shared" ca="1" si="2142"/>
        <v>-0.6952586069164276</v>
      </c>
      <c r="Z7226" s="74">
        <f t="shared" ca="1" si="2143"/>
        <v>0.49894540056807124</v>
      </c>
      <c r="AA7226" s="76">
        <f t="shared" ca="1" si="2144"/>
        <v>-695.25860691642765</v>
      </c>
      <c r="AB7226" s="76">
        <f t="shared" ca="1" si="2145"/>
        <v>498.94540056807125</v>
      </c>
    </row>
    <row r="7227" spans="1:28" x14ac:dyDescent="0.25">
      <c r="A7227" s="2">
        <f t="shared" si="2146"/>
        <v>13</v>
      </c>
      <c r="B7227" s="16">
        <f ca="1">VLOOKUP(A7227,PERIODS!$O$4:$P$33,2,FALSE)</f>
        <v>3.3000000000000002E-2</v>
      </c>
      <c r="C7227" s="15"/>
      <c r="D7227" s="18">
        <v>5000</v>
      </c>
      <c r="E7227" s="34">
        <f t="shared" ca="1" si="2147"/>
        <v>10715.268860489065</v>
      </c>
      <c r="F7227" s="34">
        <f t="shared" ca="1" si="2148"/>
        <v>3300</v>
      </c>
      <c r="G7227" s="69">
        <f t="shared" ca="1" si="2134"/>
        <v>0</v>
      </c>
      <c r="H7227" s="34">
        <f t="shared" ca="1" si="2135"/>
        <v>-451.3487225678233</v>
      </c>
      <c r="I7227" s="34">
        <f t="shared" ca="1" si="2136"/>
        <v>2848.6512774321768</v>
      </c>
      <c r="J7227" s="18">
        <f ca="1">SUM(INDIRECT(ADDRESS(ROW(F7227),COLUMN(F7227),4)):INDIRECT(ADDRESS(ROW(F7227)+N$5-1,COLUMN(F7227),4)))</f>
        <v>23700</v>
      </c>
      <c r="K7227" s="18">
        <f t="shared" ca="1" si="2137"/>
        <v>0</v>
      </c>
      <c r="L7227" s="18">
        <f t="shared" ca="1" si="2149"/>
        <v>0</v>
      </c>
      <c r="M7227" s="18">
        <f t="shared" ca="1" si="2133"/>
        <v>16350</v>
      </c>
      <c r="N7227" s="34">
        <f t="shared" ca="1" si="2138"/>
        <v>24216.61758305689</v>
      </c>
      <c r="P7227" s="18">
        <f t="shared" ca="1" si="2150"/>
        <v>451.3487225678233</v>
      </c>
      <c r="Q7227" s="47">
        <f ca="1">SUM(L$15:L7227)-SUM(M$15:M7227)</f>
        <v>0</v>
      </c>
      <c r="R7227" s="47" t="str">
        <f t="shared" ca="1" si="2151"/>
        <v>M7230</v>
      </c>
      <c r="S7227" s="40">
        <f t="shared" ca="1" si="2139"/>
        <v>0</v>
      </c>
      <c r="T7227" s="46">
        <f t="shared" ca="1" si="2140"/>
        <v>62</v>
      </c>
      <c r="X7227" s="74">
        <f t="shared" ca="1" si="2141"/>
        <v>-0.45134872256782332</v>
      </c>
      <c r="Y7227" s="75">
        <f t="shared" ca="1" si="2142"/>
        <v>-0.45134872256782332</v>
      </c>
      <c r="Z7227" s="74">
        <f t="shared" ca="1" si="2143"/>
        <v>0.63676874782272597</v>
      </c>
      <c r="AA7227" s="76">
        <f t="shared" ca="1" si="2144"/>
        <v>-451.3487225678233</v>
      </c>
      <c r="AB7227" s="76">
        <f t="shared" ca="1" si="2145"/>
        <v>636.76874782272591</v>
      </c>
    </row>
    <row r="7228" spans="1:28" x14ac:dyDescent="0.25">
      <c r="A7228" s="2">
        <f t="shared" si="2146"/>
        <v>14</v>
      </c>
      <c r="B7228" s="16">
        <f ca="1">VLOOKUP(A7228,PERIODS!$O$4:$P$33,2,FALSE)</f>
        <v>3.3000000000000002E-2</v>
      </c>
      <c r="C7228" s="15"/>
      <c r="D7228" s="18">
        <v>5000</v>
      </c>
      <c r="E7228" s="34">
        <f t="shared" ca="1" si="2147"/>
        <v>24216.61758305689</v>
      </c>
      <c r="F7228" s="34">
        <f t="shared" ca="1" si="2148"/>
        <v>3300</v>
      </c>
      <c r="G7228" s="69">
        <f t="shared" ca="1" si="2134"/>
        <v>0</v>
      </c>
      <c r="H7228" s="34">
        <f t="shared" ca="1" si="2135"/>
        <v>-392.90029129038112</v>
      </c>
      <c r="I7228" s="34">
        <f t="shared" ca="1" si="2136"/>
        <v>2907.0997087096189</v>
      </c>
      <c r="J7228" s="18">
        <f ca="1">SUM(INDIRECT(ADDRESS(ROW(F7228),COLUMN(F7228),4)):INDIRECT(ADDRESS(ROW(F7228)+N$5-1,COLUMN(F7228),4)))</f>
        <v>23900</v>
      </c>
      <c r="K7228" s="18">
        <f t="shared" ca="1" si="2137"/>
        <v>0</v>
      </c>
      <c r="L7228" s="18">
        <f t="shared" ca="1" si="2149"/>
        <v>0</v>
      </c>
      <c r="M7228" s="18">
        <f t="shared" ca="1" si="2133"/>
        <v>0</v>
      </c>
      <c r="N7228" s="34">
        <f t="shared" ca="1" si="2138"/>
        <v>21309.517874347272</v>
      </c>
      <c r="P7228" s="18">
        <f t="shared" ca="1" si="2150"/>
        <v>392.90029129038112</v>
      </c>
      <c r="Q7228" s="47">
        <f ca="1">SUM(L$15:L7228)-SUM(M$15:M7228)</f>
        <v>0</v>
      </c>
      <c r="R7228" s="47" t="str">
        <f t="shared" ca="1" si="2151"/>
        <v>M7231</v>
      </c>
      <c r="S7228" s="40">
        <f t="shared" ca="1" si="2139"/>
        <v>0</v>
      </c>
      <c r="T7228" s="46">
        <f t="shared" ca="1" si="2140"/>
        <v>45</v>
      </c>
      <c r="X7228" s="74">
        <f t="shared" ca="1" si="2141"/>
        <v>-0.39290029129038112</v>
      </c>
      <c r="Y7228" s="75">
        <f t="shared" ca="1" si="2142"/>
        <v>-0.39290029129038112</v>
      </c>
      <c r="Z7228" s="74">
        <f t="shared" ca="1" si="2143"/>
        <v>0.67509605718713162</v>
      </c>
      <c r="AA7228" s="76">
        <f t="shared" ca="1" si="2144"/>
        <v>-392.90029129038112</v>
      </c>
      <c r="AB7228" s="76">
        <f t="shared" ca="1" si="2145"/>
        <v>675.09605718713158</v>
      </c>
    </row>
    <row r="7229" spans="1:28" x14ac:dyDescent="0.25">
      <c r="A7229" s="2">
        <f t="shared" si="2146"/>
        <v>15</v>
      </c>
      <c r="B7229" s="16">
        <f ca="1">VLOOKUP(A7229,PERIODS!$O$4:$P$33,2,FALSE)</f>
        <v>3.3000000000000002E-2</v>
      </c>
      <c r="C7229" s="15"/>
      <c r="D7229" s="18">
        <v>5000</v>
      </c>
      <c r="E7229" s="34">
        <f t="shared" ca="1" si="2147"/>
        <v>21309.517874347272</v>
      </c>
      <c r="F7229" s="34">
        <f t="shared" ca="1" si="2148"/>
        <v>3300</v>
      </c>
      <c r="G7229" s="69">
        <f t="shared" ca="1" si="2134"/>
        <v>0</v>
      </c>
      <c r="H7229" s="34">
        <f t="shared" ca="1" si="2135"/>
        <v>17.783822125127802</v>
      </c>
      <c r="I7229" s="34">
        <f t="shared" ca="1" si="2136"/>
        <v>3317.7838221251277</v>
      </c>
      <c r="J7229" s="18">
        <f ca="1">SUM(INDIRECT(ADDRESS(ROW(F7229),COLUMN(F7229),4)):INDIRECT(ADDRESS(ROW(F7229)+N$5-1,COLUMN(F7229),4)))</f>
        <v>24100</v>
      </c>
      <c r="K7229" s="18">
        <f t="shared" ca="1" si="2137"/>
        <v>16350</v>
      </c>
      <c r="L7229" s="18">
        <f t="shared" ca="1" si="2149"/>
        <v>16350</v>
      </c>
      <c r="M7229" s="18">
        <f t="shared" ca="1" si="2133"/>
        <v>0</v>
      </c>
      <c r="N7229" s="34">
        <f t="shared" ca="1" si="2138"/>
        <v>17991.734052222142</v>
      </c>
      <c r="P7229" s="18">
        <f t="shared" ca="1" si="2150"/>
        <v>17.783822125127802</v>
      </c>
      <c r="Q7229" s="47">
        <f ca="1">SUM(L$15:L7229)-SUM(M$15:M7229)</f>
        <v>16350</v>
      </c>
      <c r="R7229" s="47" t="str">
        <f t="shared" ca="1" si="2151"/>
        <v>M7232</v>
      </c>
      <c r="S7229" s="40">
        <f t="shared" ca="1" si="2139"/>
        <v>0</v>
      </c>
      <c r="T7229" s="46">
        <f t="shared" ca="1" si="2140"/>
        <v>46</v>
      </c>
      <c r="X7229" s="74">
        <f t="shared" ca="1" si="2141"/>
        <v>1.7783822125127802E-2</v>
      </c>
      <c r="Y7229" s="75">
        <f t="shared" ca="1" si="2142"/>
        <v>1.7783822125127802E-2</v>
      </c>
      <c r="Z7229" s="74">
        <f t="shared" ca="1" si="2143"/>
        <v>1.0179428958704109</v>
      </c>
      <c r="AA7229" s="76">
        <f t="shared" ca="1" si="2144"/>
        <v>17.783822125127802</v>
      </c>
      <c r="AB7229" s="76">
        <f t="shared" ca="1" si="2145"/>
        <v>1017.9428958704109</v>
      </c>
    </row>
    <row r="7230" spans="1:28" x14ac:dyDescent="0.25">
      <c r="A7230" s="2">
        <f t="shared" si="2146"/>
        <v>16</v>
      </c>
      <c r="B7230" s="16">
        <f ca="1">VLOOKUP(A7230,PERIODS!$O$4:$P$33,2,FALSE)</f>
        <v>3.3000000000000002E-2</v>
      </c>
      <c r="C7230" s="15"/>
      <c r="D7230" s="18">
        <v>5000</v>
      </c>
      <c r="E7230" s="34">
        <f t="shared" ca="1" si="2147"/>
        <v>17991.734052222142</v>
      </c>
      <c r="F7230" s="34">
        <f t="shared" ca="1" si="2148"/>
        <v>3300</v>
      </c>
      <c r="G7230" s="69">
        <f t="shared" ca="1" si="2134"/>
        <v>0</v>
      </c>
      <c r="H7230" s="34">
        <f t="shared" ca="1" si="2135"/>
        <v>-391.00660044024596</v>
      </c>
      <c r="I7230" s="34">
        <f t="shared" ca="1" si="2136"/>
        <v>2908.9933995597539</v>
      </c>
      <c r="J7230" s="18">
        <f ca="1">SUM(INDIRECT(ADDRESS(ROW(F7230),COLUMN(F7230),4)):INDIRECT(ADDRESS(ROW(F7230)+N$5-1,COLUMN(F7230),4)))</f>
        <v>24300</v>
      </c>
      <c r="K7230" s="18">
        <f t="shared" ca="1" si="2137"/>
        <v>16350</v>
      </c>
      <c r="L7230" s="18">
        <f t="shared" ca="1" si="2149"/>
        <v>0</v>
      </c>
      <c r="M7230" s="18">
        <f t="shared" ca="1" si="2133"/>
        <v>0</v>
      </c>
      <c r="N7230" s="34">
        <f t="shared" ca="1" si="2138"/>
        <v>15082.740652662389</v>
      </c>
      <c r="P7230" s="18">
        <f t="shared" ca="1" si="2150"/>
        <v>391.00660044024596</v>
      </c>
      <c r="Q7230" s="47">
        <f ca="1">SUM(L$15:L7230)-SUM(M$15:M7230)</f>
        <v>16350</v>
      </c>
      <c r="R7230" s="47" t="str">
        <f t="shared" ca="1" si="2151"/>
        <v>M7233</v>
      </c>
      <c r="S7230" s="40">
        <f t="shared" ca="1" si="2139"/>
        <v>0</v>
      </c>
      <c r="T7230" s="46">
        <f t="shared" ca="1" si="2140"/>
        <v>48</v>
      </c>
      <c r="X7230" s="74">
        <f t="shared" ca="1" si="2141"/>
        <v>-0.39100660044024599</v>
      </c>
      <c r="Y7230" s="75">
        <f t="shared" ca="1" si="2142"/>
        <v>-0.39100660044024599</v>
      </c>
      <c r="Z7230" s="74">
        <f t="shared" ca="1" si="2143"/>
        <v>0.67637569164721911</v>
      </c>
      <c r="AA7230" s="76">
        <f t="shared" ca="1" si="2144"/>
        <v>-391.00660044024596</v>
      </c>
      <c r="AB7230" s="76">
        <f t="shared" ca="1" si="2145"/>
        <v>676.37569164721913</v>
      </c>
    </row>
    <row r="7231" spans="1:28" x14ac:dyDescent="0.25">
      <c r="A7231" s="2">
        <f t="shared" si="2146"/>
        <v>17</v>
      </c>
      <c r="B7231" s="16">
        <f ca="1">VLOOKUP(A7231,PERIODS!$O$4:$P$33,2,FALSE)</f>
        <v>3.5000000000000003E-2</v>
      </c>
      <c r="C7231" s="15"/>
      <c r="D7231" s="18">
        <v>5000</v>
      </c>
      <c r="E7231" s="34">
        <f t="shared" ca="1" si="2147"/>
        <v>15082.740652662389</v>
      </c>
      <c r="F7231" s="34">
        <f t="shared" ca="1" si="2148"/>
        <v>3500.0000000000005</v>
      </c>
      <c r="G7231" s="69">
        <f t="shared" ca="1" si="2134"/>
        <v>0</v>
      </c>
      <c r="H7231" s="34">
        <f t="shared" ca="1" si="2135"/>
        <v>683.95436402025814</v>
      </c>
      <c r="I7231" s="34">
        <f t="shared" ca="1" si="2136"/>
        <v>4183.9543640202583</v>
      </c>
      <c r="J7231" s="18">
        <f ca="1">SUM(INDIRECT(ADDRESS(ROW(F7231),COLUMN(F7231),4)):INDIRECT(ADDRESS(ROW(F7231)+N$5-1,COLUMN(F7231),4)))</f>
        <v>24500.000000000004</v>
      </c>
      <c r="K7231" s="18">
        <f t="shared" ca="1" si="2137"/>
        <v>16350</v>
      </c>
      <c r="L7231" s="18">
        <f t="shared" ca="1" si="2149"/>
        <v>0</v>
      </c>
      <c r="M7231" s="18">
        <f t="shared" ca="1" si="2133"/>
        <v>0</v>
      </c>
      <c r="N7231" s="34">
        <f t="shared" ca="1" si="2138"/>
        <v>10898.786288642132</v>
      </c>
      <c r="P7231" s="18">
        <f t="shared" ca="1" si="2150"/>
        <v>683.95436402025814</v>
      </c>
      <c r="Q7231" s="47">
        <f ca="1">SUM(L$15:L7231)-SUM(M$15:M7231)</f>
        <v>16350</v>
      </c>
      <c r="R7231" s="47" t="str">
        <f t="shared" ca="1" si="2151"/>
        <v>M7234</v>
      </c>
      <c r="S7231" s="40">
        <f t="shared" ca="1" si="2139"/>
        <v>0</v>
      </c>
      <c r="T7231" s="46">
        <f t="shared" ca="1" si="2140"/>
        <v>42</v>
      </c>
      <c r="X7231" s="74">
        <f t="shared" ca="1" si="2141"/>
        <v>0.68395436402025811</v>
      </c>
      <c r="Y7231" s="75">
        <f t="shared" ca="1" si="2142"/>
        <v>0.68395436402025811</v>
      </c>
      <c r="Z7231" s="74">
        <f t="shared" ca="1" si="2143"/>
        <v>1.981698616435464</v>
      </c>
      <c r="AA7231" s="76">
        <f t="shared" ca="1" si="2144"/>
        <v>683.95436402025814</v>
      </c>
      <c r="AB7231" s="76">
        <f t="shared" ca="1" si="2145"/>
        <v>1981.6986164354639</v>
      </c>
    </row>
    <row r="7232" spans="1:28" x14ac:dyDescent="0.25">
      <c r="A7232" s="2">
        <f t="shared" si="2146"/>
        <v>18</v>
      </c>
      <c r="B7232" s="16">
        <f ca="1">VLOOKUP(A7232,PERIODS!$O$4:$P$33,2,FALSE)</f>
        <v>3.5000000000000003E-2</v>
      </c>
      <c r="C7232" s="15"/>
      <c r="D7232" s="18">
        <v>5000</v>
      </c>
      <c r="E7232" s="34">
        <f t="shared" ca="1" si="2147"/>
        <v>10898.786288642132</v>
      </c>
      <c r="F7232" s="34">
        <f t="shared" ca="1" si="2148"/>
        <v>3500.0000000000005</v>
      </c>
      <c r="G7232" s="69">
        <f t="shared" ca="1" si="2134"/>
        <v>0</v>
      </c>
      <c r="H7232" s="34">
        <f t="shared" ca="1" si="2135"/>
        <v>-314.5857037493596</v>
      </c>
      <c r="I7232" s="34">
        <f t="shared" ca="1" si="2136"/>
        <v>3185.4142962506407</v>
      </c>
      <c r="J7232" s="18">
        <f ca="1">SUM(INDIRECT(ADDRESS(ROW(F7232),COLUMN(F7232),4)):INDIRECT(ADDRESS(ROW(F7232)+N$5-1,COLUMN(F7232),4)))</f>
        <v>24500.000000000004</v>
      </c>
      <c r="K7232" s="18">
        <f t="shared" ca="1" si="2137"/>
        <v>0</v>
      </c>
      <c r="L7232" s="18">
        <f t="shared" ca="1" si="2149"/>
        <v>0</v>
      </c>
      <c r="M7232" s="18">
        <f t="shared" ca="1" si="2133"/>
        <v>16350</v>
      </c>
      <c r="N7232" s="34">
        <f t="shared" ca="1" si="2138"/>
        <v>24063.37199239149</v>
      </c>
      <c r="P7232" s="18">
        <f t="shared" ca="1" si="2150"/>
        <v>314.5857037493596</v>
      </c>
      <c r="Q7232" s="47">
        <f ca="1">SUM(L$15:L7232)-SUM(M$15:M7232)</f>
        <v>0</v>
      </c>
      <c r="R7232" s="47" t="str">
        <f t="shared" ca="1" si="2151"/>
        <v>M7235</v>
      </c>
      <c r="S7232" s="40">
        <f t="shared" ca="1" si="2139"/>
        <v>0</v>
      </c>
      <c r="T7232" s="46">
        <f t="shared" ca="1" si="2140"/>
        <v>66</v>
      </c>
      <c r="X7232" s="74">
        <f t="shared" ca="1" si="2141"/>
        <v>-0.31458570374935957</v>
      </c>
      <c r="Y7232" s="75">
        <f t="shared" ca="1" si="2142"/>
        <v>-0.31458570374935957</v>
      </c>
      <c r="Z7232" s="74">
        <f t="shared" ca="1" si="2143"/>
        <v>0.7300912857030617</v>
      </c>
      <c r="AA7232" s="76">
        <f t="shared" ca="1" si="2144"/>
        <v>-314.5857037493596</v>
      </c>
      <c r="AB7232" s="76">
        <f t="shared" ca="1" si="2145"/>
        <v>730.09128570306166</v>
      </c>
    </row>
    <row r="7233" spans="1:28" x14ac:dyDescent="0.25">
      <c r="A7233" s="2">
        <f t="shared" si="2146"/>
        <v>19</v>
      </c>
      <c r="B7233" s="16">
        <f ca="1">VLOOKUP(A7233,PERIODS!$O$4:$P$33,2,FALSE)</f>
        <v>3.5000000000000003E-2</v>
      </c>
      <c r="C7233" s="15"/>
      <c r="D7233" s="18">
        <v>5000</v>
      </c>
      <c r="E7233" s="34">
        <f t="shared" ca="1" si="2147"/>
        <v>24063.37199239149</v>
      </c>
      <c r="F7233" s="34">
        <f t="shared" ca="1" si="2148"/>
        <v>3500.0000000000005</v>
      </c>
      <c r="G7233" s="69">
        <f t="shared" ca="1" si="2134"/>
        <v>0</v>
      </c>
      <c r="H7233" s="34">
        <f t="shared" ca="1" si="2135"/>
        <v>155.47539483658568</v>
      </c>
      <c r="I7233" s="34">
        <f t="shared" ca="1" si="2136"/>
        <v>3655.475394836586</v>
      </c>
      <c r="J7233" s="18">
        <f ca="1">SUM(INDIRECT(ADDRESS(ROW(F7233),COLUMN(F7233),4)):INDIRECT(ADDRESS(ROW(F7233)+N$5-1,COLUMN(F7233),4)))</f>
        <v>24500.000000000004</v>
      </c>
      <c r="K7233" s="18">
        <f t="shared" ca="1" si="2137"/>
        <v>16350</v>
      </c>
      <c r="L7233" s="18">
        <f t="shared" ca="1" si="2149"/>
        <v>16350</v>
      </c>
      <c r="M7233" s="18">
        <f t="shared" ca="1" si="2133"/>
        <v>0</v>
      </c>
      <c r="N7233" s="34">
        <f t="shared" ca="1" si="2138"/>
        <v>20407.896597554904</v>
      </c>
      <c r="P7233" s="18">
        <f t="shared" ca="1" si="2150"/>
        <v>155.47539483658568</v>
      </c>
      <c r="Q7233" s="47">
        <f ca="1">SUM(L$15:L7233)-SUM(M$15:M7233)</f>
        <v>16350</v>
      </c>
      <c r="R7233" s="47" t="str">
        <f t="shared" ca="1" si="2151"/>
        <v>M7236</v>
      </c>
      <c r="S7233" s="40">
        <f t="shared" ca="1" si="2139"/>
        <v>0</v>
      </c>
      <c r="T7233" s="46">
        <f t="shared" ca="1" si="2140"/>
        <v>19</v>
      </c>
      <c r="X7233" s="74">
        <f t="shared" ca="1" si="2141"/>
        <v>0.15547539483658568</v>
      </c>
      <c r="Y7233" s="75">
        <f t="shared" ca="1" si="2142"/>
        <v>0.15547539483658568</v>
      </c>
      <c r="Z7233" s="74">
        <f t="shared" ca="1" si="2143"/>
        <v>1.1682131916371399</v>
      </c>
      <c r="AA7233" s="76">
        <f t="shared" ca="1" si="2144"/>
        <v>155.47539483658568</v>
      </c>
      <c r="AB7233" s="76">
        <f t="shared" ca="1" si="2145"/>
        <v>1168.21319163714</v>
      </c>
    </row>
    <row r="7234" spans="1:28" x14ac:dyDescent="0.25">
      <c r="A7234" s="2">
        <f t="shared" si="2146"/>
        <v>20</v>
      </c>
      <c r="B7234" s="16">
        <f ca="1">VLOOKUP(A7234,PERIODS!$O$4:$P$33,2,FALSE)</f>
        <v>3.5000000000000003E-2</v>
      </c>
      <c r="C7234" s="15"/>
      <c r="D7234" s="18">
        <v>5000</v>
      </c>
      <c r="E7234" s="34">
        <f t="shared" ca="1" si="2147"/>
        <v>20407.896597554904</v>
      </c>
      <c r="F7234" s="34">
        <f t="shared" ca="1" si="2148"/>
        <v>3500.0000000000005</v>
      </c>
      <c r="G7234" s="69">
        <f t="shared" ca="1" si="2134"/>
        <v>0</v>
      </c>
      <c r="H7234" s="34">
        <f t="shared" ca="1" si="2135"/>
        <v>-1756.7211861030517</v>
      </c>
      <c r="I7234" s="34">
        <f t="shared" ca="1" si="2136"/>
        <v>1743.2788138969488</v>
      </c>
      <c r="J7234" s="18">
        <f ca="1">SUM(INDIRECT(ADDRESS(ROW(F7234),COLUMN(F7234),4)):INDIRECT(ADDRESS(ROW(F7234)+N$5-1,COLUMN(F7234),4)))</f>
        <v>24500.000000000004</v>
      </c>
      <c r="K7234" s="18">
        <f t="shared" ca="1" si="2137"/>
        <v>16350</v>
      </c>
      <c r="L7234" s="18">
        <f t="shared" ca="1" si="2149"/>
        <v>0</v>
      </c>
      <c r="M7234" s="18">
        <f t="shared" ca="1" si="2133"/>
        <v>0</v>
      </c>
      <c r="N7234" s="34">
        <f t="shared" ca="1" si="2138"/>
        <v>18664.617783657955</v>
      </c>
      <c r="P7234" s="18">
        <f t="shared" ca="1" si="2150"/>
        <v>1756.7211861030517</v>
      </c>
      <c r="Q7234" s="47">
        <f ca="1">SUM(L$15:L7234)-SUM(M$15:M7234)</f>
        <v>16350</v>
      </c>
      <c r="R7234" s="47" t="str">
        <f t="shared" ca="1" si="2151"/>
        <v>M7237</v>
      </c>
      <c r="S7234" s="40">
        <f t="shared" ca="1" si="2139"/>
        <v>0</v>
      </c>
      <c r="T7234" s="46">
        <f t="shared" ca="1" si="2140"/>
        <v>9</v>
      </c>
      <c r="X7234" s="74">
        <f t="shared" ca="1" si="2141"/>
        <v>-1.7567211861030516</v>
      </c>
      <c r="Y7234" s="75">
        <f t="shared" ca="1" si="2142"/>
        <v>-1.7567211861030516</v>
      </c>
      <c r="Z7234" s="74">
        <f t="shared" ca="1" si="2143"/>
        <v>0.1726098927195503</v>
      </c>
      <c r="AA7234" s="76">
        <f t="shared" ca="1" si="2144"/>
        <v>-1756.7211861030517</v>
      </c>
      <c r="AB7234" s="76">
        <f t="shared" ca="1" si="2145"/>
        <v>172.60989271955029</v>
      </c>
    </row>
    <row r="7235" spans="1:28" x14ac:dyDescent="0.25">
      <c r="A7235" s="2">
        <f t="shared" si="2146"/>
        <v>21</v>
      </c>
      <c r="B7235" s="16">
        <f ca="1">VLOOKUP(A7235,PERIODS!$O$4:$P$33,2,FALSE)</f>
        <v>3.5000000000000003E-2</v>
      </c>
      <c r="C7235" s="15"/>
      <c r="D7235" s="18">
        <v>5000</v>
      </c>
      <c r="E7235" s="34">
        <f t="shared" ca="1" si="2147"/>
        <v>18664.617783657955</v>
      </c>
      <c r="F7235" s="34">
        <f t="shared" ca="1" si="2148"/>
        <v>3500.0000000000005</v>
      </c>
      <c r="G7235" s="69">
        <f t="shared" ca="1" si="2134"/>
        <v>0</v>
      </c>
      <c r="H7235" s="34">
        <f t="shared" ca="1" si="2135"/>
        <v>1548.7323483804137</v>
      </c>
      <c r="I7235" s="34">
        <f t="shared" ca="1" si="2136"/>
        <v>5048.7323483804139</v>
      </c>
      <c r="J7235" s="18">
        <f ca="1">SUM(INDIRECT(ADDRESS(ROW(F7235),COLUMN(F7235),4)):INDIRECT(ADDRESS(ROW(F7235)+N$5-1,COLUMN(F7235),4)))</f>
        <v>24500.000000000004</v>
      </c>
      <c r="K7235" s="18">
        <f t="shared" ca="1" si="2137"/>
        <v>16350</v>
      </c>
      <c r="L7235" s="18">
        <f t="shared" ca="1" si="2149"/>
        <v>0</v>
      </c>
      <c r="M7235" s="18">
        <f t="shared" ca="1" si="2133"/>
        <v>0</v>
      </c>
      <c r="N7235" s="34">
        <f t="shared" ca="1" si="2138"/>
        <v>13615.885435277542</v>
      </c>
      <c r="P7235" s="18">
        <f t="shared" ca="1" si="2150"/>
        <v>1548.7323483804137</v>
      </c>
      <c r="Q7235" s="47">
        <f ca="1">SUM(L$15:L7235)-SUM(M$15:M7235)</f>
        <v>16350</v>
      </c>
      <c r="R7235" s="47" t="str">
        <f t="shared" ca="1" si="2151"/>
        <v>M7238</v>
      </c>
      <c r="S7235" s="40">
        <f t="shared" ca="1" si="2139"/>
        <v>0</v>
      </c>
      <c r="T7235" s="46">
        <f t="shared" ca="1" si="2140"/>
        <v>14</v>
      </c>
      <c r="X7235" s="74">
        <f t="shared" ca="1" si="2141"/>
        <v>1.5487323483804136</v>
      </c>
      <c r="Y7235" s="75">
        <f t="shared" ca="1" si="2142"/>
        <v>1.5487323483804136</v>
      </c>
      <c r="Z7235" s="74">
        <f t="shared" ca="1" si="2143"/>
        <v>4.7055014637105064</v>
      </c>
      <c r="AA7235" s="76">
        <f t="shared" ca="1" si="2144"/>
        <v>1548.7323483804137</v>
      </c>
      <c r="AB7235" s="76">
        <f t="shared" ca="1" si="2145"/>
        <v>4705.501463710506</v>
      </c>
    </row>
    <row r="7236" spans="1:28" x14ac:dyDescent="0.25">
      <c r="A7236" s="2">
        <f t="shared" si="2146"/>
        <v>22</v>
      </c>
      <c r="B7236" s="16">
        <f ca="1">VLOOKUP(A7236,PERIODS!$O$4:$P$33,2,FALSE)</f>
        <v>3.5000000000000003E-2</v>
      </c>
      <c r="C7236" s="15"/>
      <c r="D7236" s="18">
        <v>5000</v>
      </c>
      <c r="E7236" s="34">
        <f t="shared" ca="1" si="2147"/>
        <v>13615.885435277542</v>
      </c>
      <c r="F7236" s="34">
        <f t="shared" ca="1" si="2148"/>
        <v>3500.0000000000005</v>
      </c>
      <c r="G7236" s="69">
        <f t="shared" ca="1" si="2134"/>
        <v>0</v>
      </c>
      <c r="H7236" s="34">
        <f t="shared" ca="1" si="2135"/>
        <v>-508.97820686833018</v>
      </c>
      <c r="I7236" s="34">
        <f t="shared" ca="1" si="2136"/>
        <v>2991.0217931316702</v>
      </c>
      <c r="J7236" s="18">
        <f ca="1">SUM(INDIRECT(ADDRESS(ROW(F7236),COLUMN(F7236),4)):INDIRECT(ADDRESS(ROW(F7236)+N$5-1,COLUMN(F7236),4)))</f>
        <v>25000.000000000004</v>
      </c>
      <c r="K7236" s="18">
        <f t="shared" ca="1" si="2137"/>
        <v>0</v>
      </c>
      <c r="L7236" s="18">
        <f t="shared" ca="1" si="2149"/>
        <v>0</v>
      </c>
      <c r="M7236" s="18">
        <f t="shared" ca="1" si="2133"/>
        <v>16350</v>
      </c>
      <c r="N7236" s="34">
        <f t="shared" ca="1" si="2138"/>
        <v>26974.863642145872</v>
      </c>
      <c r="P7236" s="18">
        <f t="shared" ca="1" si="2150"/>
        <v>508.97820686833018</v>
      </c>
      <c r="Q7236" s="47">
        <f ca="1">SUM(L$15:L7236)-SUM(M$15:M7236)</f>
        <v>0</v>
      </c>
      <c r="R7236" s="47" t="str">
        <f t="shared" ca="1" si="2151"/>
        <v>M7239</v>
      </c>
      <c r="S7236" s="40">
        <f t="shared" ca="1" si="2139"/>
        <v>0</v>
      </c>
      <c r="T7236" s="46">
        <f t="shared" ca="1" si="2140"/>
        <v>60</v>
      </c>
      <c r="X7236" s="74">
        <f t="shared" ca="1" si="2141"/>
        <v>-0.50897820686833017</v>
      </c>
      <c r="Y7236" s="75">
        <f t="shared" ca="1" si="2142"/>
        <v>-0.50897820686833017</v>
      </c>
      <c r="Z7236" s="74">
        <f t="shared" ca="1" si="2143"/>
        <v>0.60110947465415976</v>
      </c>
      <c r="AA7236" s="76">
        <f t="shared" ca="1" si="2144"/>
        <v>-508.97820686833018</v>
      </c>
      <c r="AB7236" s="76">
        <f t="shared" ca="1" si="2145"/>
        <v>601.10947465415973</v>
      </c>
    </row>
    <row r="7237" spans="1:28" x14ac:dyDescent="0.25">
      <c r="A7237" s="2">
        <f t="shared" si="2146"/>
        <v>23</v>
      </c>
      <c r="B7237" s="16">
        <f ca="1">VLOOKUP(A7237,PERIODS!$O$4:$P$33,2,FALSE)</f>
        <v>3.5000000000000003E-2</v>
      </c>
      <c r="C7237" s="15"/>
      <c r="D7237" s="18">
        <v>5000</v>
      </c>
      <c r="E7237" s="34">
        <f t="shared" ca="1" si="2147"/>
        <v>26974.863642145872</v>
      </c>
      <c r="F7237" s="34">
        <f t="shared" ca="1" si="2148"/>
        <v>3500.0000000000005</v>
      </c>
      <c r="G7237" s="69">
        <f t="shared" ca="1" si="2134"/>
        <v>0</v>
      </c>
      <c r="H7237" s="34">
        <f t="shared" ca="1" si="2135"/>
        <v>-655.11093234579619</v>
      </c>
      <c r="I7237" s="34">
        <f t="shared" ca="1" si="2136"/>
        <v>2844.8890676542042</v>
      </c>
      <c r="J7237" s="18">
        <f ca="1">SUM(INDIRECT(ADDRESS(ROW(F7237),COLUMN(F7237),4)):INDIRECT(ADDRESS(ROW(F7237)+N$5-1,COLUMN(F7237),4)))</f>
        <v>25500.000000000004</v>
      </c>
      <c r="K7237" s="18">
        <f t="shared" ca="1" si="2137"/>
        <v>0</v>
      </c>
      <c r="L7237" s="18">
        <f t="shared" ca="1" si="2149"/>
        <v>0</v>
      </c>
      <c r="M7237" s="18">
        <f t="shared" ca="1" si="2133"/>
        <v>0</v>
      </c>
      <c r="N7237" s="34">
        <f t="shared" ca="1" si="2138"/>
        <v>24129.974574491669</v>
      </c>
      <c r="P7237" s="18">
        <f t="shared" ca="1" si="2150"/>
        <v>655.11093234579619</v>
      </c>
      <c r="Q7237" s="47">
        <f ca="1">SUM(L$15:L7237)-SUM(M$15:M7237)</f>
        <v>0</v>
      </c>
      <c r="R7237" s="47" t="str">
        <f t="shared" ca="1" si="2151"/>
        <v>M7240</v>
      </c>
      <c r="S7237" s="40">
        <f t="shared" ca="1" si="2139"/>
        <v>0</v>
      </c>
      <c r="T7237" s="46">
        <f t="shared" ca="1" si="2140"/>
        <v>56</v>
      </c>
      <c r="X7237" s="74">
        <f t="shared" ca="1" si="2141"/>
        <v>-0.6551109323457962</v>
      </c>
      <c r="Y7237" s="75">
        <f t="shared" ca="1" si="2142"/>
        <v>-0.6551109323457962</v>
      </c>
      <c r="Z7237" s="74">
        <f t="shared" ca="1" si="2143"/>
        <v>0.51938444285654517</v>
      </c>
      <c r="AA7237" s="76">
        <f t="shared" ca="1" si="2144"/>
        <v>-655.11093234579619</v>
      </c>
      <c r="AB7237" s="76">
        <f t="shared" ca="1" si="2145"/>
        <v>519.38444285654521</v>
      </c>
    </row>
    <row r="7238" spans="1:28" x14ac:dyDescent="0.25">
      <c r="A7238" s="2">
        <f t="shared" si="2146"/>
        <v>24</v>
      </c>
      <c r="B7238" s="16">
        <f ca="1">VLOOKUP(A7238,PERIODS!$O$4:$P$33,2,FALSE)</f>
        <v>3.5000000000000003E-2</v>
      </c>
      <c r="C7238" s="15"/>
      <c r="D7238" s="18">
        <v>5000</v>
      </c>
      <c r="E7238" s="34">
        <f t="shared" ca="1" si="2147"/>
        <v>24129.974574491669</v>
      </c>
      <c r="F7238" s="34">
        <f t="shared" ca="1" si="2148"/>
        <v>3500.0000000000005</v>
      </c>
      <c r="G7238" s="69">
        <f t="shared" ca="1" si="2134"/>
        <v>0</v>
      </c>
      <c r="H7238" s="34">
        <f t="shared" ca="1" si="2135"/>
        <v>1095.4834862916553</v>
      </c>
      <c r="I7238" s="34">
        <f t="shared" ca="1" si="2136"/>
        <v>4595.4834862916559</v>
      </c>
      <c r="J7238" s="18">
        <f ca="1">SUM(INDIRECT(ADDRESS(ROW(F7238),COLUMN(F7238),4)):INDIRECT(ADDRESS(ROW(F7238)+N$5-1,COLUMN(F7238),4)))</f>
        <v>26000</v>
      </c>
      <c r="K7238" s="18">
        <f t="shared" ca="1" si="2137"/>
        <v>16350</v>
      </c>
      <c r="L7238" s="18">
        <f t="shared" ca="1" si="2149"/>
        <v>16350</v>
      </c>
      <c r="M7238" s="18">
        <f t="shared" ca="1" si="2133"/>
        <v>0</v>
      </c>
      <c r="N7238" s="34">
        <f t="shared" ca="1" si="2138"/>
        <v>19534.491088200011</v>
      </c>
      <c r="P7238" s="18">
        <f t="shared" ca="1" si="2150"/>
        <v>1095.4834862916553</v>
      </c>
      <c r="Q7238" s="47">
        <f ca="1">SUM(L$15:L7238)-SUM(M$15:M7238)</f>
        <v>16350</v>
      </c>
      <c r="R7238" s="47" t="str">
        <f t="shared" ca="1" si="2151"/>
        <v>M7241</v>
      </c>
      <c r="S7238" s="40">
        <f t="shared" ca="1" si="2139"/>
        <v>0</v>
      </c>
      <c r="T7238" s="46">
        <f t="shared" ca="1" si="2140"/>
        <v>74</v>
      </c>
      <c r="X7238" s="74">
        <f t="shared" ca="1" si="2141"/>
        <v>1.0954834862916552</v>
      </c>
      <c r="Y7238" s="75">
        <f t="shared" ca="1" si="2142"/>
        <v>1.0954834862916552</v>
      </c>
      <c r="Z7238" s="74">
        <f t="shared" ca="1" si="2143"/>
        <v>2.9906282616745186</v>
      </c>
      <c r="AA7238" s="76">
        <f t="shared" ca="1" si="2144"/>
        <v>1095.4834862916553</v>
      </c>
      <c r="AB7238" s="76">
        <f t="shared" ca="1" si="2145"/>
        <v>2990.6282616745184</v>
      </c>
    </row>
    <row r="7239" spans="1:28" x14ac:dyDescent="0.25">
      <c r="A7239" s="2">
        <f t="shared" si="2146"/>
        <v>25</v>
      </c>
      <c r="B7239" s="16">
        <f ca="1">VLOOKUP(A7239,PERIODS!$O$4:$P$33,2,FALSE)</f>
        <v>3.5000000000000003E-2</v>
      </c>
      <c r="C7239" s="15"/>
      <c r="D7239" s="18">
        <v>5000</v>
      </c>
      <c r="E7239" s="34">
        <f t="shared" ca="1" si="2147"/>
        <v>19534.491088200011</v>
      </c>
      <c r="F7239" s="34">
        <f t="shared" ca="1" si="2148"/>
        <v>3500.0000000000005</v>
      </c>
      <c r="G7239" s="69">
        <f t="shared" ca="1" si="2134"/>
        <v>0</v>
      </c>
      <c r="H7239" s="34">
        <f t="shared" ca="1" si="2135"/>
        <v>789.68063063393561</v>
      </c>
      <c r="I7239" s="34">
        <f t="shared" ca="1" si="2136"/>
        <v>4289.6806306339358</v>
      </c>
      <c r="J7239" s="18">
        <f ca="1">SUM(INDIRECT(ADDRESS(ROW(F7239),COLUMN(F7239),4)):INDIRECT(ADDRESS(ROW(F7239)+N$5-1,COLUMN(F7239),4)))</f>
        <v>24900</v>
      </c>
      <c r="K7239" s="18">
        <f t="shared" ca="1" si="2137"/>
        <v>16350</v>
      </c>
      <c r="L7239" s="18">
        <f t="shared" ca="1" si="2149"/>
        <v>0</v>
      </c>
      <c r="M7239" s="18">
        <f t="shared" ca="1" si="2133"/>
        <v>0</v>
      </c>
      <c r="N7239" s="34">
        <f t="shared" ca="1" si="2138"/>
        <v>15244.810457566076</v>
      </c>
      <c r="P7239" s="18">
        <f t="shared" ca="1" si="2150"/>
        <v>789.68063063393561</v>
      </c>
      <c r="Q7239" s="47">
        <f ca="1">SUM(L$15:L7239)-SUM(M$15:M7239)</f>
        <v>16350</v>
      </c>
      <c r="R7239" s="47" t="str">
        <f t="shared" ca="1" si="2151"/>
        <v>M7242</v>
      </c>
      <c r="S7239" s="40">
        <f t="shared" ca="1" si="2139"/>
        <v>0</v>
      </c>
      <c r="T7239" s="46">
        <f t="shared" ca="1" si="2140"/>
        <v>68</v>
      </c>
      <c r="X7239" s="74">
        <f t="shared" ca="1" si="2141"/>
        <v>0.78968063063393557</v>
      </c>
      <c r="Y7239" s="75">
        <f t="shared" ca="1" si="2142"/>
        <v>0.78968063063393557</v>
      </c>
      <c r="Z7239" s="74">
        <f t="shared" ca="1" si="2143"/>
        <v>2.2026928412938167</v>
      </c>
      <c r="AA7239" s="76">
        <f t="shared" ca="1" si="2144"/>
        <v>789.68063063393561</v>
      </c>
      <c r="AB7239" s="76">
        <f t="shared" ca="1" si="2145"/>
        <v>2202.6928412938169</v>
      </c>
    </row>
    <row r="7240" spans="1:28" x14ac:dyDescent="0.25">
      <c r="A7240" s="2">
        <f t="shared" si="2146"/>
        <v>26</v>
      </c>
      <c r="B7240" s="16">
        <f ca="1">VLOOKUP(A7240,PERIODS!$O$4:$P$33,2,FALSE)</f>
        <v>3.5000000000000003E-2</v>
      </c>
      <c r="C7240" s="15"/>
      <c r="D7240" s="18">
        <v>5000</v>
      </c>
      <c r="E7240" s="34">
        <f t="shared" ca="1" si="2147"/>
        <v>15244.810457566076</v>
      </c>
      <c r="F7240" s="34">
        <f t="shared" ca="1" si="2148"/>
        <v>3500.0000000000005</v>
      </c>
      <c r="G7240" s="69">
        <f t="shared" ca="1" si="2134"/>
        <v>0</v>
      </c>
      <c r="H7240" s="34">
        <f t="shared" ca="1" si="2135"/>
        <v>-692.66003630517957</v>
      </c>
      <c r="I7240" s="34">
        <f t="shared" ca="1" si="2136"/>
        <v>2807.3399636948207</v>
      </c>
      <c r="J7240" s="18">
        <f ca="1">SUM(INDIRECT(ADDRESS(ROW(F7240),COLUMN(F7240),4)):INDIRECT(ADDRESS(ROW(F7240)+N$5-1,COLUMN(F7240),4)))</f>
        <v>23900</v>
      </c>
      <c r="K7240" s="18">
        <f t="shared" ca="1" si="2137"/>
        <v>16350</v>
      </c>
      <c r="L7240" s="18">
        <f t="shared" ca="1" si="2149"/>
        <v>0</v>
      </c>
      <c r="M7240" s="18">
        <f t="shared" ca="1" si="2133"/>
        <v>0</v>
      </c>
      <c r="N7240" s="34">
        <f t="shared" ca="1" si="2138"/>
        <v>12437.470493871257</v>
      </c>
      <c r="P7240" s="18">
        <f t="shared" ca="1" si="2150"/>
        <v>692.66003630517957</v>
      </c>
      <c r="Q7240" s="47">
        <f ca="1">SUM(L$15:L7240)-SUM(M$15:M7240)</f>
        <v>16350</v>
      </c>
      <c r="R7240" s="47" t="str">
        <f t="shared" ca="1" si="2151"/>
        <v>M7243</v>
      </c>
      <c r="S7240" s="40">
        <f t="shared" ca="1" si="2139"/>
        <v>0</v>
      </c>
      <c r="T7240" s="46">
        <f t="shared" ca="1" si="2140"/>
        <v>6</v>
      </c>
      <c r="X7240" s="74">
        <f t="shared" ca="1" si="2141"/>
        <v>-0.69266003630517958</v>
      </c>
      <c r="Y7240" s="75">
        <f t="shared" ca="1" si="2142"/>
        <v>-0.69266003630517958</v>
      </c>
      <c r="Z7240" s="74">
        <f t="shared" ca="1" si="2143"/>
        <v>0.50024363146439899</v>
      </c>
      <c r="AA7240" s="76">
        <f t="shared" ca="1" si="2144"/>
        <v>-692.66003630517957</v>
      </c>
      <c r="AB7240" s="76">
        <f t="shared" ca="1" si="2145"/>
        <v>500.24363146439896</v>
      </c>
    </row>
    <row r="7241" spans="1:28" x14ac:dyDescent="0.25">
      <c r="A7241" s="2">
        <f t="shared" si="2146"/>
        <v>27</v>
      </c>
      <c r="B7241" s="16">
        <f ca="1">VLOOKUP(A7241,PERIODS!$O$4:$P$33,2,FALSE)</f>
        <v>3.5000000000000003E-2</v>
      </c>
      <c r="C7241" s="15"/>
      <c r="D7241" s="18">
        <v>5000</v>
      </c>
      <c r="E7241" s="34">
        <f t="shared" ca="1" si="2147"/>
        <v>12437.470493871257</v>
      </c>
      <c r="F7241" s="34">
        <f t="shared" ca="1" si="2148"/>
        <v>3500.0000000000005</v>
      </c>
      <c r="G7241" s="69">
        <f t="shared" ca="1" si="2134"/>
        <v>0</v>
      </c>
      <c r="H7241" s="34">
        <f t="shared" ca="1" si="2135"/>
        <v>-1832.962965321236</v>
      </c>
      <c r="I7241" s="34">
        <f t="shared" ca="1" si="2136"/>
        <v>1667.0370346787645</v>
      </c>
      <c r="J7241" s="18">
        <f ca="1">SUM(INDIRECT(ADDRESS(ROW(F7241),COLUMN(F7241),4)):INDIRECT(ADDRESS(ROW(F7241)+N$5-1,COLUMN(F7241),4)))</f>
        <v>22900</v>
      </c>
      <c r="K7241" s="18">
        <f t="shared" ca="1" si="2137"/>
        <v>0</v>
      </c>
      <c r="L7241" s="18">
        <f t="shared" ca="1" si="2149"/>
        <v>0</v>
      </c>
      <c r="M7241" s="18">
        <f t="shared" ca="1" si="2133"/>
        <v>16350</v>
      </c>
      <c r="N7241" s="34">
        <f t="shared" ca="1" si="2138"/>
        <v>27120.433459192493</v>
      </c>
      <c r="P7241" s="18">
        <f t="shared" ca="1" si="2150"/>
        <v>1832.962965321236</v>
      </c>
      <c r="Q7241" s="47">
        <f ca="1">SUM(L$15:L7241)-SUM(M$15:M7241)</f>
        <v>0</v>
      </c>
      <c r="R7241" s="47" t="str">
        <f t="shared" ca="1" si="2151"/>
        <v>M7244</v>
      </c>
      <c r="S7241" s="40">
        <f t="shared" ca="1" si="2139"/>
        <v>0</v>
      </c>
      <c r="T7241" s="46">
        <f t="shared" ca="1" si="2140"/>
        <v>53</v>
      </c>
      <c r="X7241" s="74">
        <f t="shared" ca="1" si="2141"/>
        <v>-1.832962965321236</v>
      </c>
      <c r="Y7241" s="75">
        <f t="shared" ca="1" si="2142"/>
        <v>-1.832962965321236</v>
      </c>
      <c r="Z7241" s="74">
        <f t="shared" ca="1" si="2143"/>
        <v>0.15993897139032734</v>
      </c>
      <c r="AA7241" s="76">
        <f t="shared" ca="1" si="2144"/>
        <v>-1832.962965321236</v>
      </c>
      <c r="AB7241" s="76">
        <f t="shared" ca="1" si="2145"/>
        <v>159.93897139032734</v>
      </c>
    </row>
    <row r="7242" spans="1:28" x14ac:dyDescent="0.25">
      <c r="A7242" s="2">
        <f t="shared" si="2146"/>
        <v>28</v>
      </c>
      <c r="B7242" s="16">
        <f ca="1">VLOOKUP(A7242,PERIODS!$O$4:$P$33,2,FALSE)</f>
        <v>0.04</v>
      </c>
      <c r="C7242" s="15"/>
      <c r="D7242" s="18">
        <v>5000</v>
      </c>
      <c r="E7242" s="34">
        <f t="shared" ca="1" si="2147"/>
        <v>27120.433459192493</v>
      </c>
      <c r="F7242" s="34">
        <f t="shared" ca="1" si="2148"/>
        <v>4000</v>
      </c>
      <c r="G7242" s="69">
        <f t="shared" ca="1" si="2134"/>
        <v>0</v>
      </c>
      <c r="H7242" s="34">
        <f t="shared" ca="1" si="2135"/>
        <v>956.0649789294539</v>
      </c>
      <c r="I7242" s="34">
        <f t="shared" ca="1" si="2136"/>
        <v>4956.0649789294539</v>
      </c>
      <c r="J7242" s="18">
        <f ca="1">SUM(INDIRECT(ADDRESS(ROW(F7242),COLUMN(F7242),4)):INDIRECT(ADDRESS(ROW(F7242)+N$5-1,COLUMN(F7242),4)))</f>
        <v>21900</v>
      </c>
      <c r="K7242" s="18">
        <f t="shared" ca="1" si="2137"/>
        <v>0</v>
      </c>
      <c r="L7242" s="18">
        <f t="shared" ca="1" si="2149"/>
        <v>0</v>
      </c>
      <c r="M7242" s="18">
        <f t="shared" ca="1" si="2133"/>
        <v>0</v>
      </c>
      <c r="N7242" s="34">
        <f t="shared" ca="1" si="2138"/>
        <v>22164.368480263038</v>
      </c>
      <c r="P7242" s="18">
        <f t="shared" ca="1" si="2150"/>
        <v>956.0649789294539</v>
      </c>
      <c r="Q7242" s="47">
        <f ca="1">SUM(L$15:L7242)-SUM(M$15:M7242)</f>
        <v>0</v>
      </c>
      <c r="R7242" s="47" t="str">
        <f t="shared" ca="1" si="2151"/>
        <v>M7245</v>
      </c>
      <c r="S7242" s="40">
        <f t="shared" ca="1" si="2139"/>
        <v>0</v>
      </c>
      <c r="T7242" s="46">
        <f t="shared" ca="1" si="2140"/>
        <v>64</v>
      </c>
      <c r="X7242" s="74">
        <f t="shared" ca="1" si="2141"/>
        <v>0.95606497892945386</v>
      </c>
      <c r="Y7242" s="75">
        <f t="shared" ca="1" si="2142"/>
        <v>0.95606497892945386</v>
      </c>
      <c r="Z7242" s="74">
        <f t="shared" ca="1" si="2143"/>
        <v>2.601439586538465</v>
      </c>
      <c r="AA7242" s="76">
        <f t="shared" ca="1" si="2144"/>
        <v>956.0649789294539</v>
      </c>
      <c r="AB7242" s="76">
        <f t="shared" ca="1" si="2145"/>
        <v>2601.4395865384649</v>
      </c>
    </row>
    <row r="7243" spans="1:28" x14ac:dyDescent="0.25">
      <c r="A7243" s="2">
        <f t="shared" si="2146"/>
        <v>29</v>
      </c>
      <c r="B7243" s="16">
        <f ca="1">VLOOKUP(A7243,PERIODS!$O$4:$P$33,2,FALSE)</f>
        <v>0.04</v>
      </c>
      <c r="C7243" s="15"/>
      <c r="D7243" s="18">
        <v>5000</v>
      </c>
      <c r="E7243" s="34">
        <f t="shared" ca="1" si="2147"/>
        <v>22164.368480263038</v>
      </c>
      <c r="F7243" s="34">
        <f t="shared" ca="1" si="2148"/>
        <v>4000</v>
      </c>
      <c r="G7243" s="69">
        <f t="shared" ca="1" si="2134"/>
        <v>0</v>
      </c>
      <c r="H7243" s="34">
        <f t="shared" ca="1" si="2135"/>
        <v>-289.63607982056129</v>
      </c>
      <c r="I7243" s="34">
        <f t="shared" ca="1" si="2136"/>
        <v>3710.3639201794385</v>
      </c>
      <c r="J7243" s="18">
        <f ca="1">SUM(INDIRECT(ADDRESS(ROW(F7243),COLUMN(F7243),4)):INDIRECT(ADDRESS(ROW(F7243)+N$5-1,COLUMN(F7243),4)))</f>
        <v>21200</v>
      </c>
      <c r="K7243" s="18">
        <f t="shared" ca="1" si="2137"/>
        <v>0</v>
      </c>
      <c r="L7243" s="18">
        <f t="shared" ca="1" si="2149"/>
        <v>0</v>
      </c>
      <c r="M7243" s="18">
        <f t="shared" ca="1" si="2133"/>
        <v>0</v>
      </c>
      <c r="N7243" s="34">
        <f t="shared" ca="1" si="2138"/>
        <v>18454.004560083598</v>
      </c>
      <c r="P7243" s="18">
        <f t="shared" ca="1" si="2150"/>
        <v>289.63607982056129</v>
      </c>
      <c r="Q7243" s="47">
        <f ca="1">SUM(L$15:L7243)-SUM(M$15:M7243)</f>
        <v>0</v>
      </c>
      <c r="R7243" s="47" t="str">
        <f t="shared" ca="1" si="2151"/>
        <v>M7246</v>
      </c>
      <c r="S7243" s="40">
        <f t="shared" ca="1" si="2139"/>
        <v>0</v>
      </c>
      <c r="T7243" s="46">
        <f t="shared" ca="1" si="2140"/>
        <v>12</v>
      </c>
      <c r="X7243" s="74">
        <f t="shared" ca="1" si="2141"/>
        <v>-0.28963607982056128</v>
      </c>
      <c r="Y7243" s="75">
        <f t="shared" ca="1" si="2142"/>
        <v>-0.28963607982056128</v>
      </c>
      <c r="Z7243" s="74">
        <f t="shared" ca="1" si="2143"/>
        <v>0.74853592534558366</v>
      </c>
      <c r="AA7243" s="76">
        <f t="shared" ca="1" si="2144"/>
        <v>-289.63607982056129</v>
      </c>
      <c r="AB7243" s="76">
        <f t="shared" ca="1" si="2145"/>
        <v>748.53592534558368</v>
      </c>
    </row>
    <row r="7244" spans="1:28" x14ac:dyDescent="0.25">
      <c r="A7244" s="2">
        <f t="shared" si="2146"/>
        <v>30</v>
      </c>
      <c r="B7244" s="16">
        <f ca="1">VLOOKUP(A7244,PERIODS!$O$4:$P$33,2,FALSE)</f>
        <v>0.04</v>
      </c>
      <c r="C7244" s="15"/>
      <c r="D7244" s="18">
        <v>5000</v>
      </c>
      <c r="E7244" s="34">
        <f t="shared" ca="1" si="2147"/>
        <v>18454.004560083598</v>
      </c>
      <c r="F7244" s="34">
        <f t="shared" ca="1" si="2148"/>
        <v>4000</v>
      </c>
      <c r="G7244" s="69">
        <f t="shared" ca="1" si="2134"/>
        <v>0</v>
      </c>
      <c r="H7244" s="34">
        <f t="shared" ca="1" si="2135"/>
        <v>133.05029662501352</v>
      </c>
      <c r="I7244" s="34">
        <f t="shared" ca="1" si="2136"/>
        <v>4133.0502966250133</v>
      </c>
      <c r="J7244" s="18">
        <f ca="1">SUM(INDIRECT(ADDRESS(ROW(F7244),COLUMN(F7244),4)):INDIRECT(ADDRESS(ROW(F7244)+N$5-1,COLUMN(F7244),4)))</f>
        <v>20500</v>
      </c>
      <c r="K7244" s="18">
        <f t="shared" ca="1" si="2137"/>
        <v>16350</v>
      </c>
      <c r="L7244" s="18">
        <f t="shared" ca="1" si="2149"/>
        <v>16350</v>
      </c>
      <c r="M7244" s="18">
        <f t="shared" ca="1" si="2133"/>
        <v>0</v>
      </c>
      <c r="N7244" s="34">
        <f t="shared" ca="1" si="2138"/>
        <v>14320.954263458585</v>
      </c>
      <c r="P7244" s="18">
        <f t="shared" ca="1" si="2150"/>
        <v>133.05029662501352</v>
      </c>
      <c r="Q7244" s="47">
        <f ca="1">SUM(L$15:L7244)-SUM(M$15:M7244)</f>
        <v>16350</v>
      </c>
      <c r="R7244" s="47" t="str">
        <f t="shared" ca="1" si="2151"/>
        <v>M7247</v>
      </c>
      <c r="S7244" s="40">
        <f t="shared" ca="1" si="2139"/>
        <v>0</v>
      </c>
      <c r="T7244" s="46">
        <f t="shared" ca="1" si="2140"/>
        <v>12</v>
      </c>
      <c r="X7244" s="74">
        <f t="shared" ca="1" si="2141"/>
        <v>0.13305029662501353</v>
      </c>
      <c r="Y7244" s="75">
        <f t="shared" ca="1" si="2142"/>
        <v>0.13305029662501353</v>
      </c>
      <c r="Z7244" s="74">
        <f t="shared" ca="1" si="2143"/>
        <v>1.14230745109556</v>
      </c>
      <c r="AA7244" s="76">
        <f t="shared" ca="1" si="2144"/>
        <v>133.05029662501352</v>
      </c>
      <c r="AB7244" s="76">
        <f t="shared" ca="1" si="2145"/>
        <v>1142.3074510955601</v>
      </c>
    </row>
    <row r="7245" spans="1:28" x14ac:dyDescent="0.25">
      <c r="A7245" s="2">
        <f t="shared" si="2146"/>
        <v>1</v>
      </c>
      <c r="B7245" s="16">
        <f ca="1">VLOOKUP(A7245,PERIODS!$O$4:$P$33,2,FALSE)</f>
        <v>2.4E-2</v>
      </c>
      <c r="C7245" s="15"/>
      <c r="D7245" s="18">
        <v>5000</v>
      </c>
      <c r="E7245" s="34">
        <f t="shared" ca="1" si="2147"/>
        <v>14320.954263458585</v>
      </c>
      <c r="F7245" s="34">
        <f t="shared" ca="1" si="2148"/>
        <v>2400</v>
      </c>
      <c r="G7245" s="69">
        <f t="shared" ca="1" si="2134"/>
        <v>0</v>
      </c>
      <c r="H7245" s="34">
        <f t="shared" ca="1" si="2135"/>
        <v>897.77719249915958</v>
      </c>
      <c r="I7245" s="34">
        <f t="shared" ca="1" si="2136"/>
        <v>3297.7771924991594</v>
      </c>
      <c r="J7245" s="18">
        <f ca="1">SUM(INDIRECT(ADDRESS(ROW(F7245),COLUMN(F7245),4)):INDIRECT(ADDRESS(ROW(F7245)+N$5-1,COLUMN(F7245),4)))</f>
        <v>19800</v>
      </c>
      <c r="K7245" s="18">
        <f t="shared" ca="1" si="2137"/>
        <v>16350</v>
      </c>
      <c r="L7245" s="18">
        <f t="shared" ca="1" si="2149"/>
        <v>0</v>
      </c>
      <c r="M7245" s="18">
        <f t="shared" ca="1" si="2133"/>
        <v>0</v>
      </c>
      <c r="N7245" s="34">
        <f t="shared" ca="1" si="2138"/>
        <v>11023.177070959426</v>
      </c>
      <c r="P7245" s="18">
        <f t="shared" ca="1" si="2150"/>
        <v>897.77719249915958</v>
      </c>
      <c r="Q7245" s="47">
        <f ca="1">SUM(L$15:L7245)-SUM(M$15:M7245)</f>
        <v>16350</v>
      </c>
      <c r="R7245" s="47" t="str">
        <f t="shared" ca="1" si="2151"/>
        <v>M7248</v>
      </c>
      <c r="S7245" s="40">
        <f t="shared" ca="1" si="2139"/>
        <v>0</v>
      </c>
      <c r="T7245" s="46">
        <f t="shared" ca="1" si="2140"/>
        <v>15</v>
      </c>
      <c r="X7245" s="74">
        <f t="shared" ca="1" si="2141"/>
        <v>0.89777719249915955</v>
      </c>
      <c r="Y7245" s="75">
        <f t="shared" ca="1" si="2142"/>
        <v>0.89777719249915955</v>
      </c>
      <c r="Z7245" s="74">
        <f t="shared" ca="1" si="2143"/>
        <v>2.4541419587062663</v>
      </c>
      <c r="AA7245" s="76">
        <f t="shared" ca="1" si="2144"/>
        <v>897.77719249915958</v>
      </c>
      <c r="AB7245" s="76">
        <f t="shared" ca="1" si="2145"/>
        <v>2454.1419587062665</v>
      </c>
    </row>
    <row r="7246" spans="1:28" x14ac:dyDescent="0.25">
      <c r="A7246" s="2">
        <f t="shared" si="2146"/>
        <v>2</v>
      </c>
      <c r="B7246" s="16">
        <f ca="1">VLOOKUP(A7246,PERIODS!$O$4:$P$33,2,FALSE)</f>
        <v>2.5000000000000001E-2</v>
      </c>
      <c r="C7246" s="15"/>
      <c r="D7246" s="18">
        <v>5000</v>
      </c>
      <c r="E7246" s="34">
        <f t="shared" ca="1" si="2147"/>
        <v>11023.177070959426</v>
      </c>
      <c r="F7246" s="34">
        <f t="shared" ca="1" si="2148"/>
        <v>2500</v>
      </c>
      <c r="G7246" s="69">
        <f t="shared" ca="1" si="2134"/>
        <v>0</v>
      </c>
      <c r="H7246" s="34">
        <f t="shared" ca="1" si="2135"/>
        <v>-153.61752769988243</v>
      </c>
      <c r="I7246" s="34">
        <f t="shared" ca="1" si="2136"/>
        <v>2346.3824723001176</v>
      </c>
      <c r="J7246" s="18">
        <f ca="1">SUM(INDIRECT(ADDRESS(ROW(F7246),COLUMN(F7246),4)):INDIRECT(ADDRESS(ROW(F7246)+N$5-1,COLUMN(F7246),4)))</f>
        <v>20700</v>
      </c>
      <c r="K7246" s="18">
        <f t="shared" ca="1" si="2137"/>
        <v>16350</v>
      </c>
      <c r="L7246" s="18">
        <f t="shared" ca="1" si="2149"/>
        <v>0</v>
      </c>
      <c r="M7246" s="18">
        <f t="shared" ca="1" si="2133"/>
        <v>0</v>
      </c>
      <c r="N7246" s="34">
        <f t="shared" ca="1" si="2138"/>
        <v>8676.7945986593077</v>
      </c>
      <c r="P7246" s="18">
        <f t="shared" ca="1" si="2150"/>
        <v>153.61752769988243</v>
      </c>
      <c r="Q7246" s="47">
        <f ca="1">SUM(L$15:L7246)-SUM(M$15:M7246)</f>
        <v>16350</v>
      </c>
      <c r="R7246" s="47" t="str">
        <f t="shared" ca="1" si="2151"/>
        <v>M7249</v>
      </c>
      <c r="S7246" s="40">
        <f t="shared" ca="1" si="2139"/>
        <v>0</v>
      </c>
      <c r="T7246" s="46">
        <f t="shared" ca="1" si="2140"/>
        <v>33</v>
      </c>
      <c r="X7246" s="74">
        <f t="shared" ca="1" si="2141"/>
        <v>-0.15361752769988243</v>
      </c>
      <c r="Y7246" s="75">
        <f t="shared" ca="1" si="2142"/>
        <v>-0.15361752769988243</v>
      </c>
      <c r="Z7246" s="74">
        <f t="shared" ca="1" si="2143"/>
        <v>0.85759996652419956</v>
      </c>
      <c r="AA7246" s="76">
        <f t="shared" ca="1" si="2144"/>
        <v>-153.61752769988243</v>
      </c>
      <c r="AB7246" s="76">
        <f t="shared" ca="1" si="2145"/>
        <v>857.59996652419954</v>
      </c>
    </row>
    <row r="7247" spans="1:28" x14ac:dyDescent="0.25">
      <c r="A7247" s="2">
        <f t="shared" si="2146"/>
        <v>3</v>
      </c>
      <c r="B7247" s="16">
        <f ca="1">VLOOKUP(A7247,PERIODS!$O$4:$P$33,2,FALSE)</f>
        <v>2.5000000000000001E-2</v>
      </c>
      <c r="C7247" s="15"/>
      <c r="D7247" s="18">
        <v>5000</v>
      </c>
      <c r="E7247" s="34">
        <f t="shared" ca="1" si="2147"/>
        <v>8676.7945986593077</v>
      </c>
      <c r="F7247" s="34">
        <f t="shared" ca="1" si="2148"/>
        <v>2500</v>
      </c>
      <c r="G7247" s="69">
        <f t="shared" ca="1" si="2134"/>
        <v>0</v>
      </c>
      <c r="H7247" s="34">
        <f t="shared" ca="1" si="2135"/>
        <v>216.12232110781073</v>
      </c>
      <c r="I7247" s="34">
        <f t="shared" ca="1" si="2136"/>
        <v>2716.1223211078109</v>
      </c>
      <c r="J7247" s="18">
        <f ca="1">SUM(INDIRECT(ADDRESS(ROW(F7247),COLUMN(F7247),4)):INDIRECT(ADDRESS(ROW(F7247)+N$5-1,COLUMN(F7247),4)))</f>
        <v>21500</v>
      </c>
      <c r="K7247" s="18">
        <f t="shared" ca="1" si="2137"/>
        <v>0</v>
      </c>
      <c r="L7247" s="18">
        <f t="shared" ca="1" si="2149"/>
        <v>0</v>
      </c>
      <c r="M7247" s="18">
        <f t="shared" ref="M7247:M7310" ca="1" si="2152">SUMIF($R$15:$R$8014,ADDRESS(ROW(M7247),COLUMN(M7247),4),$L$15:$L$8014)</f>
        <v>16350</v>
      </c>
      <c r="N7247" s="34">
        <f t="shared" ca="1" si="2138"/>
        <v>22310.672277551497</v>
      </c>
      <c r="P7247" s="18">
        <f t="shared" ca="1" si="2150"/>
        <v>216.12232110781073</v>
      </c>
      <c r="Q7247" s="47">
        <f ca="1">SUM(L$15:L7247)-SUM(M$15:M7247)</f>
        <v>0</v>
      </c>
      <c r="R7247" s="47" t="str">
        <f t="shared" ca="1" si="2151"/>
        <v>M7250</v>
      </c>
      <c r="S7247" s="40">
        <f t="shared" ca="1" si="2139"/>
        <v>0</v>
      </c>
      <c r="T7247" s="46">
        <f t="shared" ca="1" si="2140"/>
        <v>12</v>
      </c>
      <c r="X7247" s="74">
        <f t="shared" ca="1" si="2141"/>
        <v>0.21612232110781074</v>
      </c>
      <c r="Y7247" s="75">
        <f t="shared" ca="1" si="2142"/>
        <v>0.21612232110781074</v>
      </c>
      <c r="Z7247" s="74">
        <f t="shared" ca="1" si="2143"/>
        <v>1.2412542013039245</v>
      </c>
      <c r="AA7247" s="76">
        <f t="shared" ca="1" si="2144"/>
        <v>216.12232110781073</v>
      </c>
      <c r="AB7247" s="76">
        <f t="shared" ca="1" si="2145"/>
        <v>1241.2542013039244</v>
      </c>
    </row>
    <row r="7248" spans="1:28" x14ac:dyDescent="0.25">
      <c r="A7248" s="2">
        <f t="shared" si="2146"/>
        <v>4</v>
      </c>
      <c r="B7248" s="16">
        <f ca="1">VLOOKUP(A7248,PERIODS!$O$4:$P$33,2,FALSE)</f>
        <v>2.5000000000000001E-2</v>
      </c>
      <c r="C7248" s="15"/>
      <c r="D7248" s="18">
        <v>5000</v>
      </c>
      <c r="E7248" s="34">
        <f t="shared" ca="1" si="2147"/>
        <v>22310.672277551497</v>
      </c>
      <c r="F7248" s="34">
        <f t="shared" ca="1" si="2148"/>
        <v>2500</v>
      </c>
      <c r="G7248" s="69">
        <f t="shared" ref="G7248:G7311" ca="1" si="2153">((2*RAND()*$F$5)-$F$5)*E7248</f>
        <v>0</v>
      </c>
      <c r="H7248" s="34">
        <f t="shared" ref="H7248:H7311" ca="1" si="2154">IF($S$3="NORM",AA7248,IF($S$3="LOGNORM",AB7248,0))</f>
        <v>677.44866111034958</v>
      </c>
      <c r="I7248" s="34">
        <f t="shared" ref="I7248:I7311" ca="1" si="2155">IF(F7248+H7248&lt;0,0,F7248+H7248)</f>
        <v>3177.4486611103493</v>
      </c>
      <c r="J7248" s="18">
        <f ca="1">SUM(INDIRECT(ADDRESS(ROW(F7248),COLUMN(F7248),4)):INDIRECT(ADDRESS(ROW(F7248)+N$5-1,COLUMN(F7248),4)))</f>
        <v>22300</v>
      </c>
      <c r="K7248" s="18">
        <f t="shared" ref="K7248:K7311" ca="1" si="2156">Q7248</f>
        <v>0</v>
      </c>
      <c r="L7248" s="18">
        <f t="shared" ca="1" si="2149"/>
        <v>0</v>
      </c>
      <c r="M7248" s="18">
        <f t="shared" ca="1" si="2152"/>
        <v>0</v>
      </c>
      <c r="N7248" s="34">
        <f t="shared" ref="N7248:N7311" ca="1" si="2157">E7248+G7248-I7248+M7248-S7248</f>
        <v>19133.223616441148</v>
      </c>
      <c r="P7248" s="18">
        <f t="shared" ca="1" si="2150"/>
        <v>677.44866111034958</v>
      </c>
      <c r="Q7248" s="47">
        <f ca="1">SUM(L$15:L7248)-SUM(M$15:M7248)</f>
        <v>0</v>
      </c>
      <c r="R7248" s="47" t="str">
        <f t="shared" ca="1" si="2151"/>
        <v>M7251</v>
      </c>
      <c r="S7248" s="40">
        <f t="shared" ref="S7248:S7311" ca="1" si="2158">IF(T7248&gt;N$6*100,M7248,0)</f>
        <v>0</v>
      </c>
      <c r="T7248" s="46">
        <f t="shared" ref="T7248:T7311" ca="1" si="2159">RANDBETWEEN(0,100)</f>
        <v>91</v>
      </c>
      <c r="X7248" s="74">
        <f t="shared" ref="X7248:X7311" ca="1" si="2160">NORMINV(RAND(),0,1)</f>
        <v>0.67744866111034963</v>
      </c>
      <c r="Y7248" s="75">
        <f t="shared" ref="Y7248:Y7311" ca="1" si="2161">IF(AND(X7248&gt;$F$6,$F$6&gt;0),$F$6,X7248)</f>
        <v>0.67744866111034963</v>
      </c>
      <c r="Z7248" s="74">
        <f t="shared" ref="Z7248:Z7311" ca="1" si="2162">EXP(Y7248)</f>
        <v>1.9688481200596424</v>
      </c>
      <c r="AA7248" s="76">
        <f t="shared" ref="AA7248:AA7311" ca="1" si="2163">$F$3*Y7248</f>
        <v>677.44866111034958</v>
      </c>
      <c r="AB7248" s="76">
        <f t="shared" ref="AB7248:AB7311" ca="1" si="2164">$F$3*Z7248</f>
        <v>1968.8481200596423</v>
      </c>
    </row>
    <row r="7249" spans="1:28" x14ac:dyDescent="0.25">
      <c r="A7249" s="2">
        <f t="shared" ref="A7249:A7312" si="2165">IF(AND(A7248=12,OR(A$14="MS",A$14="M0")),1,IF(AND(A7248=4,OR(A$14="WS",A$14="W0")),1,IF(AND(A7248=30,OR(A$14="DS",A$14="D0")),1,A7248+1)))</f>
        <v>5</v>
      </c>
      <c r="B7249" s="16">
        <f ca="1">VLOOKUP(A7249,PERIODS!$O$4:$P$33,2,FALSE)</f>
        <v>3.3000000000000002E-2</v>
      </c>
      <c r="C7249" s="15"/>
      <c r="D7249" s="18">
        <v>5000</v>
      </c>
      <c r="E7249" s="34">
        <f t="shared" ca="1" si="2147"/>
        <v>19133.223616441148</v>
      </c>
      <c r="F7249" s="34">
        <f t="shared" ca="1" si="2148"/>
        <v>3300</v>
      </c>
      <c r="G7249" s="69">
        <f t="shared" ca="1" si="2153"/>
        <v>0</v>
      </c>
      <c r="H7249" s="34">
        <f t="shared" ca="1" si="2154"/>
        <v>-1707.1835733854432</v>
      </c>
      <c r="I7249" s="34">
        <f t="shared" ca="1" si="2155"/>
        <v>1592.8164266145568</v>
      </c>
      <c r="J7249" s="18">
        <f ca="1">SUM(INDIRECT(ADDRESS(ROW(F7249),COLUMN(F7249),4)):INDIRECT(ADDRESS(ROW(F7249)+N$5-1,COLUMN(F7249),4)))</f>
        <v>23100</v>
      </c>
      <c r="K7249" s="18">
        <f t="shared" ca="1" si="2156"/>
        <v>16350</v>
      </c>
      <c r="L7249" s="18">
        <f t="shared" ca="1" si="2149"/>
        <v>16350</v>
      </c>
      <c r="M7249" s="18">
        <f t="shared" ca="1" si="2152"/>
        <v>0</v>
      </c>
      <c r="N7249" s="34">
        <f t="shared" ca="1" si="2157"/>
        <v>17540.40718982659</v>
      </c>
      <c r="P7249" s="18">
        <f t="shared" ca="1" si="2150"/>
        <v>1707.1835733854432</v>
      </c>
      <c r="Q7249" s="47">
        <f ca="1">SUM(L$15:L7249)-SUM(M$15:M7249)</f>
        <v>16350</v>
      </c>
      <c r="R7249" s="47" t="str">
        <f t="shared" ca="1" si="2151"/>
        <v>M7252</v>
      </c>
      <c r="S7249" s="40">
        <f t="shared" ca="1" si="2158"/>
        <v>0</v>
      </c>
      <c r="T7249" s="46">
        <f t="shared" ca="1" si="2159"/>
        <v>51</v>
      </c>
      <c r="X7249" s="74">
        <f t="shared" ca="1" si="2160"/>
        <v>-1.7071835733854432</v>
      </c>
      <c r="Y7249" s="75">
        <f t="shared" ca="1" si="2161"/>
        <v>-1.7071835733854432</v>
      </c>
      <c r="Z7249" s="74">
        <f t="shared" ca="1" si="2162"/>
        <v>0.18137590586017313</v>
      </c>
      <c r="AA7249" s="76">
        <f t="shared" ca="1" si="2163"/>
        <v>-1707.1835733854432</v>
      </c>
      <c r="AB7249" s="76">
        <f t="shared" ca="1" si="2164"/>
        <v>181.37590586017313</v>
      </c>
    </row>
    <row r="7250" spans="1:28" x14ac:dyDescent="0.25">
      <c r="A7250" s="2">
        <f t="shared" si="2165"/>
        <v>6</v>
      </c>
      <c r="B7250" s="16">
        <f ca="1">VLOOKUP(A7250,PERIODS!$O$4:$P$33,2,FALSE)</f>
        <v>3.3000000000000002E-2</v>
      </c>
      <c r="C7250" s="15"/>
      <c r="D7250" s="18">
        <v>5000</v>
      </c>
      <c r="E7250" s="34">
        <f t="shared" ca="1" si="2147"/>
        <v>17540.40718982659</v>
      </c>
      <c r="F7250" s="34">
        <f t="shared" ca="1" si="2148"/>
        <v>3300</v>
      </c>
      <c r="G7250" s="69">
        <f t="shared" ca="1" si="2153"/>
        <v>0</v>
      </c>
      <c r="H7250" s="34">
        <f t="shared" ca="1" si="2154"/>
        <v>-1418.2910207430193</v>
      </c>
      <c r="I7250" s="34">
        <f t="shared" ca="1" si="2155"/>
        <v>1881.7089792569807</v>
      </c>
      <c r="J7250" s="18">
        <f ca="1">SUM(INDIRECT(ADDRESS(ROW(F7250),COLUMN(F7250),4)):INDIRECT(ADDRESS(ROW(F7250)+N$5-1,COLUMN(F7250),4)))</f>
        <v>23100</v>
      </c>
      <c r="K7250" s="18">
        <f t="shared" ca="1" si="2156"/>
        <v>16350</v>
      </c>
      <c r="L7250" s="18">
        <f t="shared" ca="1" si="2149"/>
        <v>0</v>
      </c>
      <c r="M7250" s="18">
        <f t="shared" ca="1" si="2152"/>
        <v>0</v>
      </c>
      <c r="N7250" s="34">
        <f t="shared" ca="1" si="2157"/>
        <v>15658.69821056961</v>
      </c>
      <c r="P7250" s="18">
        <f t="shared" ca="1" si="2150"/>
        <v>1418.2910207430193</v>
      </c>
      <c r="Q7250" s="47">
        <f ca="1">SUM(L$15:L7250)-SUM(M$15:M7250)</f>
        <v>16350</v>
      </c>
      <c r="R7250" s="47" t="str">
        <f t="shared" ca="1" si="2151"/>
        <v>M7253</v>
      </c>
      <c r="S7250" s="40">
        <f t="shared" ca="1" si="2158"/>
        <v>0</v>
      </c>
      <c r="T7250" s="46">
        <f t="shared" ca="1" si="2159"/>
        <v>40</v>
      </c>
      <c r="X7250" s="74">
        <f t="shared" ca="1" si="2160"/>
        <v>-1.4182910207430193</v>
      </c>
      <c r="Y7250" s="75">
        <f t="shared" ca="1" si="2161"/>
        <v>-1.4182910207430193</v>
      </c>
      <c r="Z7250" s="74">
        <f t="shared" ca="1" si="2162"/>
        <v>0.24212745431539687</v>
      </c>
      <c r="AA7250" s="76">
        <f t="shared" ca="1" si="2163"/>
        <v>-1418.2910207430193</v>
      </c>
      <c r="AB7250" s="76">
        <f t="shared" ca="1" si="2164"/>
        <v>242.12745431539688</v>
      </c>
    </row>
    <row r="7251" spans="1:28" x14ac:dyDescent="0.25">
      <c r="A7251" s="2">
        <f t="shared" si="2165"/>
        <v>7</v>
      </c>
      <c r="B7251" s="16">
        <f ca="1">VLOOKUP(A7251,PERIODS!$O$4:$P$33,2,FALSE)</f>
        <v>3.3000000000000002E-2</v>
      </c>
      <c r="C7251" s="15"/>
      <c r="D7251" s="18">
        <v>5000</v>
      </c>
      <c r="E7251" s="34">
        <f t="shared" ca="1" si="2147"/>
        <v>15658.69821056961</v>
      </c>
      <c r="F7251" s="34">
        <f t="shared" ca="1" si="2148"/>
        <v>3300</v>
      </c>
      <c r="G7251" s="69">
        <f t="shared" ca="1" si="2153"/>
        <v>0</v>
      </c>
      <c r="H7251" s="34">
        <f t="shared" ca="1" si="2154"/>
        <v>1668.8896596052739</v>
      </c>
      <c r="I7251" s="34">
        <f t="shared" ca="1" si="2155"/>
        <v>4968.8896596052737</v>
      </c>
      <c r="J7251" s="18">
        <f ca="1">SUM(INDIRECT(ADDRESS(ROW(F7251),COLUMN(F7251),4)):INDIRECT(ADDRESS(ROW(F7251)+N$5-1,COLUMN(F7251),4)))</f>
        <v>23100</v>
      </c>
      <c r="K7251" s="18">
        <f t="shared" ca="1" si="2156"/>
        <v>16350</v>
      </c>
      <c r="L7251" s="18">
        <f t="shared" ca="1" si="2149"/>
        <v>0</v>
      </c>
      <c r="M7251" s="18">
        <f t="shared" ca="1" si="2152"/>
        <v>0</v>
      </c>
      <c r="N7251" s="34">
        <f t="shared" ca="1" si="2157"/>
        <v>10689.808550964335</v>
      </c>
      <c r="P7251" s="18">
        <f t="shared" ca="1" si="2150"/>
        <v>1668.8896596052739</v>
      </c>
      <c r="Q7251" s="47">
        <f ca="1">SUM(L$15:L7251)-SUM(M$15:M7251)</f>
        <v>16350</v>
      </c>
      <c r="R7251" s="47" t="str">
        <f t="shared" ca="1" si="2151"/>
        <v>M7254</v>
      </c>
      <c r="S7251" s="40">
        <f t="shared" ca="1" si="2158"/>
        <v>0</v>
      </c>
      <c r="T7251" s="46">
        <f t="shared" ca="1" si="2159"/>
        <v>85</v>
      </c>
      <c r="X7251" s="74">
        <f t="shared" ca="1" si="2160"/>
        <v>1.6688896596052738</v>
      </c>
      <c r="Y7251" s="75">
        <f t="shared" ca="1" si="2161"/>
        <v>1.6688896596052738</v>
      </c>
      <c r="Z7251" s="74">
        <f t="shared" ca="1" si="2162"/>
        <v>5.3062727560491867</v>
      </c>
      <c r="AA7251" s="76">
        <f t="shared" ca="1" si="2163"/>
        <v>1668.8896596052739</v>
      </c>
      <c r="AB7251" s="76">
        <f t="shared" ca="1" si="2164"/>
        <v>5306.2727560491867</v>
      </c>
    </row>
    <row r="7252" spans="1:28" x14ac:dyDescent="0.25">
      <c r="A7252" s="2">
        <f t="shared" si="2165"/>
        <v>8</v>
      </c>
      <c r="B7252" s="16">
        <f ca="1">VLOOKUP(A7252,PERIODS!$O$4:$P$33,2,FALSE)</f>
        <v>3.3000000000000002E-2</v>
      </c>
      <c r="C7252" s="15"/>
      <c r="D7252" s="18">
        <v>5000</v>
      </c>
      <c r="E7252" s="34">
        <f t="shared" ca="1" si="2147"/>
        <v>10689.808550964335</v>
      </c>
      <c r="F7252" s="34">
        <f t="shared" ca="1" si="2148"/>
        <v>3300</v>
      </c>
      <c r="G7252" s="69">
        <f t="shared" ca="1" si="2153"/>
        <v>0</v>
      </c>
      <c r="H7252" s="34">
        <f t="shared" ca="1" si="2154"/>
        <v>-1832.8154997963491</v>
      </c>
      <c r="I7252" s="34">
        <f t="shared" ca="1" si="2155"/>
        <v>1467.1845002036509</v>
      </c>
      <c r="J7252" s="18">
        <f ca="1">SUM(INDIRECT(ADDRESS(ROW(F7252),COLUMN(F7252),4)):INDIRECT(ADDRESS(ROW(F7252)+N$5-1,COLUMN(F7252),4)))</f>
        <v>23100</v>
      </c>
      <c r="K7252" s="18">
        <f t="shared" ca="1" si="2156"/>
        <v>0</v>
      </c>
      <c r="L7252" s="18">
        <f t="shared" ca="1" si="2149"/>
        <v>0</v>
      </c>
      <c r="M7252" s="18">
        <f t="shared" ca="1" si="2152"/>
        <v>16350</v>
      </c>
      <c r="N7252" s="34">
        <f t="shared" ca="1" si="2157"/>
        <v>25572.624050760685</v>
      </c>
      <c r="P7252" s="18">
        <f t="shared" ca="1" si="2150"/>
        <v>1832.8154997963491</v>
      </c>
      <c r="Q7252" s="47">
        <f ca="1">SUM(L$15:L7252)-SUM(M$15:M7252)</f>
        <v>0</v>
      </c>
      <c r="R7252" s="47" t="str">
        <f t="shared" ca="1" si="2151"/>
        <v>M7255</v>
      </c>
      <c r="S7252" s="40">
        <f t="shared" ca="1" si="2158"/>
        <v>0</v>
      </c>
      <c r="T7252" s="46">
        <f t="shared" ca="1" si="2159"/>
        <v>54</v>
      </c>
      <c r="X7252" s="74">
        <f t="shared" ca="1" si="2160"/>
        <v>-1.8328154997963491</v>
      </c>
      <c r="Y7252" s="75">
        <f t="shared" ca="1" si="2161"/>
        <v>-1.8328154997963491</v>
      </c>
      <c r="Z7252" s="74">
        <f t="shared" ca="1" si="2162"/>
        <v>0.15996255861380171</v>
      </c>
      <c r="AA7252" s="76">
        <f t="shared" ca="1" si="2163"/>
        <v>-1832.8154997963491</v>
      </c>
      <c r="AB7252" s="76">
        <f t="shared" ca="1" si="2164"/>
        <v>159.96255861380172</v>
      </c>
    </row>
    <row r="7253" spans="1:28" x14ac:dyDescent="0.25">
      <c r="A7253" s="2">
        <f t="shared" si="2165"/>
        <v>9</v>
      </c>
      <c r="B7253" s="16">
        <f ca="1">VLOOKUP(A7253,PERIODS!$O$4:$P$33,2,FALSE)</f>
        <v>3.3000000000000002E-2</v>
      </c>
      <c r="C7253" s="15"/>
      <c r="D7253" s="18">
        <v>5000</v>
      </c>
      <c r="E7253" s="34">
        <f t="shared" ca="1" si="2147"/>
        <v>25572.624050760685</v>
      </c>
      <c r="F7253" s="34">
        <f t="shared" ca="1" si="2148"/>
        <v>3300</v>
      </c>
      <c r="G7253" s="69">
        <f t="shared" ca="1" si="2153"/>
        <v>0</v>
      </c>
      <c r="H7253" s="34">
        <f t="shared" ca="1" si="2154"/>
        <v>-469.7824409700645</v>
      </c>
      <c r="I7253" s="34">
        <f t="shared" ca="1" si="2155"/>
        <v>2830.2175590299357</v>
      </c>
      <c r="J7253" s="18">
        <f ca="1">SUM(INDIRECT(ADDRESS(ROW(F7253),COLUMN(F7253),4)):INDIRECT(ADDRESS(ROW(F7253)+N$5-1,COLUMN(F7253),4)))</f>
        <v>23100</v>
      </c>
      <c r="K7253" s="18">
        <f t="shared" ca="1" si="2156"/>
        <v>0</v>
      </c>
      <c r="L7253" s="18">
        <f t="shared" ca="1" si="2149"/>
        <v>0</v>
      </c>
      <c r="M7253" s="18">
        <f t="shared" ca="1" si="2152"/>
        <v>0</v>
      </c>
      <c r="N7253" s="34">
        <f t="shared" ca="1" si="2157"/>
        <v>22742.406491730748</v>
      </c>
      <c r="P7253" s="18">
        <f t="shared" ca="1" si="2150"/>
        <v>469.7824409700645</v>
      </c>
      <c r="Q7253" s="47">
        <f ca="1">SUM(L$15:L7253)-SUM(M$15:M7253)</f>
        <v>0</v>
      </c>
      <c r="R7253" s="47" t="str">
        <f t="shared" ca="1" si="2151"/>
        <v>M7256</v>
      </c>
      <c r="S7253" s="40">
        <f t="shared" ca="1" si="2158"/>
        <v>0</v>
      </c>
      <c r="T7253" s="46">
        <f t="shared" ca="1" si="2159"/>
        <v>47</v>
      </c>
      <c r="X7253" s="74">
        <f t="shared" ca="1" si="2160"/>
        <v>-0.4697824409700645</v>
      </c>
      <c r="Y7253" s="75">
        <f t="shared" ca="1" si="2161"/>
        <v>-0.4697824409700645</v>
      </c>
      <c r="Z7253" s="74">
        <f t="shared" ca="1" si="2162"/>
        <v>0.62513825796225087</v>
      </c>
      <c r="AA7253" s="76">
        <f t="shared" ca="1" si="2163"/>
        <v>-469.7824409700645</v>
      </c>
      <c r="AB7253" s="76">
        <f t="shared" ca="1" si="2164"/>
        <v>625.13825796225092</v>
      </c>
    </row>
    <row r="7254" spans="1:28" x14ac:dyDescent="0.25">
      <c r="A7254" s="2">
        <f t="shared" si="2165"/>
        <v>10</v>
      </c>
      <c r="B7254" s="16">
        <f ca="1">VLOOKUP(A7254,PERIODS!$O$4:$P$33,2,FALSE)</f>
        <v>3.3000000000000002E-2</v>
      </c>
      <c r="C7254" s="15"/>
      <c r="D7254" s="18">
        <v>5000</v>
      </c>
      <c r="E7254" s="34">
        <f t="shared" ca="1" si="2147"/>
        <v>22742.406491730748</v>
      </c>
      <c r="F7254" s="34">
        <f t="shared" ca="1" si="2148"/>
        <v>3300</v>
      </c>
      <c r="G7254" s="69">
        <f t="shared" ca="1" si="2153"/>
        <v>0</v>
      </c>
      <c r="H7254" s="34">
        <f t="shared" ca="1" si="2154"/>
        <v>-874.708941105132</v>
      </c>
      <c r="I7254" s="34">
        <f t="shared" ca="1" si="2155"/>
        <v>2425.291058894868</v>
      </c>
      <c r="J7254" s="18">
        <f ca="1">SUM(INDIRECT(ADDRESS(ROW(F7254),COLUMN(F7254),4)):INDIRECT(ADDRESS(ROW(F7254)+N$5-1,COLUMN(F7254),4)))</f>
        <v>23100</v>
      </c>
      <c r="K7254" s="18">
        <f t="shared" ca="1" si="2156"/>
        <v>16350</v>
      </c>
      <c r="L7254" s="18">
        <f t="shared" ca="1" si="2149"/>
        <v>16350</v>
      </c>
      <c r="M7254" s="18">
        <f t="shared" ca="1" si="2152"/>
        <v>0</v>
      </c>
      <c r="N7254" s="34">
        <f t="shared" ca="1" si="2157"/>
        <v>20317.115432835879</v>
      </c>
      <c r="P7254" s="18">
        <f t="shared" ca="1" si="2150"/>
        <v>874.708941105132</v>
      </c>
      <c r="Q7254" s="47">
        <f ca="1">SUM(L$15:L7254)-SUM(M$15:M7254)</f>
        <v>16350</v>
      </c>
      <c r="R7254" s="47" t="str">
        <f t="shared" ca="1" si="2151"/>
        <v>M7257</v>
      </c>
      <c r="S7254" s="40">
        <f t="shared" ca="1" si="2158"/>
        <v>0</v>
      </c>
      <c r="T7254" s="46">
        <f t="shared" ca="1" si="2159"/>
        <v>94</v>
      </c>
      <c r="X7254" s="74">
        <f t="shared" ca="1" si="2160"/>
        <v>-0.87470894110513198</v>
      </c>
      <c r="Y7254" s="75">
        <f t="shared" ca="1" si="2161"/>
        <v>-0.87470894110513198</v>
      </c>
      <c r="Z7254" s="74">
        <f t="shared" ca="1" si="2162"/>
        <v>0.41698336873627312</v>
      </c>
      <c r="AA7254" s="76">
        <f t="shared" ca="1" si="2163"/>
        <v>-874.708941105132</v>
      </c>
      <c r="AB7254" s="76">
        <f t="shared" ca="1" si="2164"/>
        <v>416.98336873627312</v>
      </c>
    </row>
    <row r="7255" spans="1:28" x14ac:dyDescent="0.25">
      <c r="A7255" s="2">
        <f t="shared" si="2165"/>
        <v>11</v>
      </c>
      <c r="B7255" s="16">
        <f ca="1">VLOOKUP(A7255,PERIODS!$O$4:$P$33,2,FALSE)</f>
        <v>3.3000000000000002E-2</v>
      </c>
      <c r="C7255" s="15"/>
      <c r="D7255" s="18">
        <v>5000</v>
      </c>
      <c r="E7255" s="34">
        <f t="shared" ref="E7255:E7318" ca="1" si="2166">N7254</f>
        <v>20317.115432835879</v>
      </c>
      <c r="F7255" s="34">
        <f t="shared" ref="F7255:F7318" ca="1" si="2167">F$2*B7255</f>
        <v>3300</v>
      </c>
      <c r="G7255" s="69">
        <f t="shared" ca="1" si="2153"/>
        <v>0</v>
      </c>
      <c r="H7255" s="34">
        <f t="shared" ca="1" si="2154"/>
        <v>-665.4327869640781</v>
      </c>
      <c r="I7255" s="34">
        <f t="shared" ca="1" si="2155"/>
        <v>2634.5672130359217</v>
      </c>
      <c r="J7255" s="18">
        <f ca="1">SUM(INDIRECT(ADDRESS(ROW(F7255),COLUMN(F7255),4)):INDIRECT(ADDRESS(ROW(F7255)+N$5-1,COLUMN(F7255),4)))</f>
        <v>23300</v>
      </c>
      <c r="K7255" s="18">
        <f t="shared" ca="1" si="2156"/>
        <v>16350</v>
      </c>
      <c r="L7255" s="18">
        <f t="shared" ref="L7255:L7318" ca="1" si="2168">IF((E7255+K7254)&lt;J7255,N$2,0)</f>
        <v>0</v>
      </c>
      <c r="M7255" s="18">
        <f t="shared" ca="1" si="2152"/>
        <v>0</v>
      </c>
      <c r="N7255" s="34">
        <f t="shared" ca="1" si="2157"/>
        <v>17682.548219799959</v>
      </c>
      <c r="P7255" s="18">
        <f t="shared" ref="P7255:P7318" ca="1" si="2169">ABS(H7255)</f>
        <v>665.4327869640781</v>
      </c>
      <c r="Q7255" s="47">
        <f ca="1">SUM(L$15:L7255)-SUM(M$15:M7255)</f>
        <v>16350</v>
      </c>
      <c r="R7255" s="47" t="str">
        <f t="shared" ref="R7255:R7318" ca="1" si="2170">ADDRESS(ROW(M7255)+$N$3+RANDBETWEEN(-$N$4,$N$4),COLUMN(M7255),4)</f>
        <v>M7258</v>
      </c>
      <c r="S7255" s="40">
        <f t="shared" ca="1" si="2158"/>
        <v>0</v>
      </c>
      <c r="T7255" s="46">
        <f t="shared" ca="1" si="2159"/>
        <v>40</v>
      </c>
      <c r="X7255" s="74">
        <f t="shared" ca="1" si="2160"/>
        <v>-0.66543278696407815</v>
      </c>
      <c r="Y7255" s="75">
        <f t="shared" ca="1" si="2161"/>
        <v>-0.66543278696407815</v>
      </c>
      <c r="Z7255" s="74">
        <f t="shared" ca="1" si="2162"/>
        <v>0.51405100498381018</v>
      </c>
      <c r="AA7255" s="76">
        <f t="shared" ca="1" si="2163"/>
        <v>-665.4327869640781</v>
      </c>
      <c r="AB7255" s="76">
        <f t="shared" ca="1" si="2164"/>
        <v>514.05100498381023</v>
      </c>
    </row>
    <row r="7256" spans="1:28" x14ac:dyDescent="0.25">
      <c r="A7256" s="2">
        <f t="shared" si="2165"/>
        <v>12</v>
      </c>
      <c r="B7256" s="16">
        <f ca="1">VLOOKUP(A7256,PERIODS!$O$4:$P$33,2,FALSE)</f>
        <v>3.3000000000000002E-2</v>
      </c>
      <c r="C7256" s="15"/>
      <c r="D7256" s="18">
        <v>5000</v>
      </c>
      <c r="E7256" s="34">
        <f t="shared" ca="1" si="2166"/>
        <v>17682.548219799959</v>
      </c>
      <c r="F7256" s="34">
        <f t="shared" ca="1" si="2167"/>
        <v>3300</v>
      </c>
      <c r="G7256" s="69">
        <f t="shared" ca="1" si="2153"/>
        <v>0</v>
      </c>
      <c r="H7256" s="34">
        <f t="shared" ca="1" si="2154"/>
        <v>-52.168291098189755</v>
      </c>
      <c r="I7256" s="34">
        <f t="shared" ca="1" si="2155"/>
        <v>3247.8317089018101</v>
      </c>
      <c r="J7256" s="18">
        <f ca="1">SUM(INDIRECT(ADDRESS(ROW(F7256),COLUMN(F7256),4)):INDIRECT(ADDRESS(ROW(F7256)+N$5-1,COLUMN(F7256),4)))</f>
        <v>23500</v>
      </c>
      <c r="K7256" s="18">
        <f t="shared" ca="1" si="2156"/>
        <v>16350</v>
      </c>
      <c r="L7256" s="18">
        <f t="shared" ca="1" si="2168"/>
        <v>0</v>
      </c>
      <c r="M7256" s="18">
        <f t="shared" ca="1" si="2152"/>
        <v>0</v>
      </c>
      <c r="N7256" s="34">
        <f t="shared" ca="1" si="2157"/>
        <v>14434.71651089815</v>
      </c>
      <c r="P7256" s="18">
        <f t="shared" ca="1" si="2169"/>
        <v>52.168291098189755</v>
      </c>
      <c r="Q7256" s="47">
        <f ca="1">SUM(L$15:L7256)-SUM(M$15:M7256)</f>
        <v>16350</v>
      </c>
      <c r="R7256" s="47" t="str">
        <f t="shared" ca="1" si="2170"/>
        <v>M7259</v>
      </c>
      <c r="S7256" s="40">
        <f t="shared" ca="1" si="2158"/>
        <v>0</v>
      </c>
      <c r="T7256" s="46">
        <f t="shared" ca="1" si="2159"/>
        <v>95</v>
      </c>
      <c r="X7256" s="74">
        <f t="shared" ca="1" si="2160"/>
        <v>-5.2168291098189754E-2</v>
      </c>
      <c r="Y7256" s="75">
        <f t="shared" ca="1" si="2161"/>
        <v>-5.2168291098189754E-2</v>
      </c>
      <c r="Z7256" s="74">
        <f t="shared" ca="1" si="2162"/>
        <v>0.94916911668798687</v>
      </c>
      <c r="AA7256" s="76">
        <f t="shared" ca="1" si="2163"/>
        <v>-52.168291098189755</v>
      </c>
      <c r="AB7256" s="76">
        <f t="shared" ca="1" si="2164"/>
        <v>949.16911668798684</v>
      </c>
    </row>
    <row r="7257" spans="1:28" x14ac:dyDescent="0.25">
      <c r="A7257" s="2">
        <f t="shared" si="2165"/>
        <v>13</v>
      </c>
      <c r="B7257" s="16">
        <f ca="1">VLOOKUP(A7257,PERIODS!$O$4:$P$33,2,FALSE)</f>
        <v>3.3000000000000002E-2</v>
      </c>
      <c r="C7257" s="15"/>
      <c r="D7257" s="18">
        <v>5000</v>
      </c>
      <c r="E7257" s="34">
        <f t="shared" ca="1" si="2166"/>
        <v>14434.71651089815</v>
      </c>
      <c r="F7257" s="34">
        <f t="shared" ca="1" si="2167"/>
        <v>3300</v>
      </c>
      <c r="G7257" s="69">
        <f t="shared" ca="1" si="2153"/>
        <v>0</v>
      </c>
      <c r="H7257" s="34">
        <f t="shared" ca="1" si="2154"/>
        <v>55.585800379321576</v>
      </c>
      <c r="I7257" s="34">
        <f t="shared" ca="1" si="2155"/>
        <v>3355.5858003793214</v>
      </c>
      <c r="J7257" s="18">
        <f ca="1">SUM(INDIRECT(ADDRESS(ROW(F7257),COLUMN(F7257),4)):INDIRECT(ADDRESS(ROW(F7257)+N$5-1,COLUMN(F7257),4)))</f>
        <v>23700</v>
      </c>
      <c r="K7257" s="18">
        <f t="shared" ca="1" si="2156"/>
        <v>0</v>
      </c>
      <c r="L7257" s="18">
        <f t="shared" ca="1" si="2168"/>
        <v>0</v>
      </c>
      <c r="M7257" s="18">
        <f t="shared" ca="1" si="2152"/>
        <v>16350</v>
      </c>
      <c r="N7257" s="34">
        <f t="shared" ca="1" si="2157"/>
        <v>27429.130710518828</v>
      </c>
      <c r="P7257" s="18">
        <f t="shared" ca="1" si="2169"/>
        <v>55.585800379321576</v>
      </c>
      <c r="Q7257" s="47">
        <f ca="1">SUM(L$15:L7257)-SUM(M$15:M7257)</f>
        <v>0</v>
      </c>
      <c r="R7257" s="47" t="str">
        <f t="shared" ca="1" si="2170"/>
        <v>M7260</v>
      </c>
      <c r="S7257" s="40">
        <f t="shared" ca="1" si="2158"/>
        <v>0</v>
      </c>
      <c r="T7257" s="46">
        <f t="shared" ca="1" si="2159"/>
        <v>81</v>
      </c>
      <c r="X7257" s="74">
        <f t="shared" ca="1" si="2160"/>
        <v>5.5585800379321579E-2</v>
      </c>
      <c r="Y7257" s="75">
        <f t="shared" ca="1" si="2161"/>
        <v>5.5585800379321579E-2</v>
      </c>
      <c r="Z7257" s="74">
        <f t="shared" ca="1" si="2162"/>
        <v>1.0571597178860832</v>
      </c>
      <c r="AA7257" s="76">
        <f t="shared" ca="1" si="2163"/>
        <v>55.585800379321576</v>
      </c>
      <c r="AB7257" s="76">
        <f t="shared" ca="1" si="2164"/>
        <v>1057.1597178860832</v>
      </c>
    </row>
    <row r="7258" spans="1:28" x14ac:dyDescent="0.25">
      <c r="A7258" s="2">
        <f t="shared" si="2165"/>
        <v>14</v>
      </c>
      <c r="B7258" s="16">
        <f ca="1">VLOOKUP(A7258,PERIODS!$O$4:$P$33,2,FALSE)</f>
        <v>3.3000000000000002E-2</v>
      </c>
      <c r="C7258" s="15"/>
      <c r="D7258" s="18">
        <v>5000</v>
      </c>
      <c r="E7258" s="34">
        <f t="shared" ca="1" si="2166"/>
        <v>27429.130710518828</v>
      </c>
      <c r="F7258" s="34">
        <f t="shared" ca="1" si="2167"/>
        <v>3300</v>
      </c>
      <c r="G7258" s="69">
        <f t="shared" ca="1" si="2153"/>
        <v>0</v>
      </c>
      <c r="H7258" s="34">
        <f t="shared" ca="1" si="2154"/>
        <v>320.21144841711578</v>
      </c>
      <c r="I7258" s="34">
        <f t="shared" ca="1" si="2155"/>
        <v>3620.2114484171157</v>
      </c>
      <c r="J7258" s="18">
        <f ca="1">SUM(INDIRECT(ADDRESS(ROW(F7258),COLUMN(F7258),4)):INDIRECT(ADDRESS(ROW(F7258)+N$5-1,COLUMN(F7258),4)))</f>
        <v>23900</v>
      </c>
      <c r="K7258" s="18">
        <f t="shared" ca="1" si="2156"/>
        <v>0</v>
      </c>
      <c r="L7258" s="18">
        <f t="shared" ca="1" si="2168"/>
        <v>0</v>
      </c>
      <c r="M7258" s="18">
        <f t="shared" ca="1" si="2152"/>
        <v>0</v>
      </c>
      <c r="N7258" s="34">
        <f t="shared" ca="1" si="2157"/>
        <v>23808.919262101714</v>
      </c>
      <c r="P7258" s="18">
        <f t="shared" ca="1" si="2169"/>
        <v>320.21144841711578</v>
      </c>
      <c r="Q7258" s="47">
        <f ca="1">SUM(L$15:L7258)-SUM(M$15:M7258)</f>
        <v>0</v>
      </c>
      <c r="R7258" s="47" t="str">
        <f t="shared" ca="1" si="2170"/>
        <v>M7261</v>
      </c>
      <c r="S7258" s="40">
        <f t="shared" ca="1" si="2158"/>
        <v>0</v>
      </c>
      <c r="T7258" s="46">
        <f t="shared" ca="1" si="2159"/>
        <v>61</v>
      </c>
      <c r="X7258" s="74">
        <f t="shared" ca="1" si="2160"/>
        <v>0.3202114484171158</v>
      </c>
      <c r="Y7258" s="75">
        <f t="shared" ca="1" si="2161"/>
        <v>0.3202114484171158</v>
      </c>
      <c r="Z7258" s="74">
        <f t="shared" ca="1" si="2162"/>
        <v>1.3774189866100515</v>
      </c>
      <c r="AA7258" s="76">
        <f t="shared" ca="1" si="2163"/>
        <v>320.21144841711578</v>
      </c>
      <c r="AB7258" s="76">
        <f t="shared" ca="1" si="2164"/>
        <v>1377.4189866100514</v>
      </c>
    </row>
    <row r="7259" spans="1:28" x14ac:dyDescent="0.25">
      <c r="A7259" s="2">
        <f t="shared" si="2165"/>
        <v>15</v>
      </c>
      <c r="B7259" s="16">
        <f ca="1">VLOOKUP(A7259,PERIODS!$O$4:$P$33,2,FALSE)</f>
        <v>3.3000000000000002E-2</v>
      </c>
      <c r="C7259" s="15"/>
      <c r="D7259" s="18">
        <v>5000</v>
      </c>
      <c r="E7259" s="34">
        <f t="shared" ca="1" si="2166"/>
        <v>23808.919262101714</v>
      </c>
      <c r="F7259" s="34">
        <f t="shared" ca="1" si="2167"/>
        <v>3300</v>
      </c>
      <c r="G7259" s="69">
        <f t="shared" ca="1" si="2153"/>
        <v>0</v>
      </c>
      <c r="H7259" s="34">
        <f t="shared" ca="1" si="2154"/>
        <v>-82.869989264919099</v>
      </c>
      <c r="I7259" s="34">
        <f t="shared" ca="1" si="2155"/>
        <v>3217.1300107350808</v>
      </c>
      <c r="J7259" s="18">
        <f ca="1">SUM(INDIRECT(ADDRESS(ROW(F7259),COLUMN(F7259),4)):INDIRECT(ADDRESS(ROW(F7259)+N$5-1,COLUMN(F7259),4)))</f>
        <v>24100</v>
      </c>
      <c r="K7259" s="18">
        <f t="shared" ca="1" si="2156"/>
        <v>16350</v>
      </c>
      <c r="L7259" s="18">
        <f t="shared" ca="1" si="2168"/>
        <v>16350</v>
      </c>
      <c r="M7259" s="18">
        <f t="shared" ca="1" si="2152"/>
        <v>0</v>
      </c>
      <c r="N7259" s="34">
        <f t="shared" ca="1" si="2157"/>
        <v>20591.789251366634</v>
      </c>
      <c r="P7259" s="18">
        <f t="shared" ca="1" si="2169"/>
        <v>82.869989264919099</v>
      </c>
      <c r="Q7259" s="47">
        <f ca="1">SUM(L$15:L7259)-SUM(M$15:M7259)</f>
        <v>16350</v>
      </c>
      <c r="R7259" s="47" t="str">
        <f t="shared" ca="1" si="2170"/>
        <v>M7262</v>
      </c>
      <c r="S7259" s="40">
        <f t="shared" ca="1" si="2158"/>
        <v>0</v>
      </c>
      <c r="T7259" s="46">
        <f t="shared" ca="1" si="2159"/>
        <v>28</v>
      </c>
      <c r="X7259" s="74">
        <f t="shared" ca="1" si="2160"/>
        <v>-8.2869989264919092E-2</v>
      </c>
      <c r="Y7259" s="75">
        <f t="shared" ca="1" si="2161"/>
        <v>-8.2869989264919092E-2</v>
      </c>
      <c r="Z7259" s="74">
        <f t="shared" ca="1" si="2162"/>
        <v>0.92047081052789614</v>
      </c>
      <c r="AA7259" s="76">
        <f t="shared" ca="1" si="2163"/>
        <v>-82.869989264919099</v>
      </c>
      <c r="AB7259" s="76">
        <f t="shared" ca="1" si="2164"/>
        <v>920.47081052789611</v>
      </c>
    </row>
    <row r="7260" spans="1:28" x14ac:dyDescent="0.25">
      <c r="A7260" s="2">
        <f t="shared" si="2165"/>
        <v>16</v>
      </c>
      <c r="B7260" s="16">
        <f ca="1">VLOOKUP(A7260,PERIODS!$O$4:$P$33,2,FALSE)</f>
        <v>3.3000000000000002E-2</v>
      </c>
      <c r="C7260" s="15"/>
      <c r="D7260" s="18">
        <v>5000</v>
      </c>
      <c r="E7260" s="34">
        <f t="shared" ca="1" si="2166"/>
        <v>20591.789251366634</v>
      </c>
      <c r="F7260" s="34">
        <f t="shared" ca="1" si="2167"/>
        <v>3300</v>
      </c>
      <c r="G7260" s="69">
        <f t="shared" ca="1" si="2153"/>
        <v>0</v>
      </c>
      <c r="H7260" s="34">
        <f t="shared" ca="1" si="2154"/>
        <v>-856.2492440184385</v>
      </c>
      <c r="I7260" s="34">
        <f t="shared" ca="1" si="2155"/>
        <v>2443.7507559815613</v>
      </c>
      <c r="J7260" s="18">
        <f ca="1">SUM(INDIRECT(ADDRESS(ROW(F7260),COLUMN(F7260),4)):INDIRECT(ADDRESS(ROW(F7260)+N$5-1,COLUMN(F7260),4)))</f>
        <v>24300</v>
      </c>
      <c r="K7260" s="18">
        <f t="shared" ca="1" si="2156"/>
        <v>16350</v>
      </c>
      <c r="L7260" s="18">
        <f t="shared" ca="1" si="2168"/>
        <v>0</v>
      </c>
      <c r="M7260" s="18">
        <f t="shared" ca="1" si="2152"/>
        <v>0</v>
      </c>
      <c r="N7260" s="34">
        <f t="shared" ca="1" si="2157"/>
        <v>18148.038495385073</v>
      </c>
      <c r="P7260" s="18">
        <f t="shared" ca="1" si="2169"/>
        <v>856.2492440184385</v>
      </c>
      <c r="Q7260" s="47">
        <f ca="1">SUM(L$15:L7260)-SUM(M$15:M7260)</f>
        <v>16350</v>
      </c>
      <c r="R7260" s="47" t="str">
        <f t="shared" ca="1" si="2170"/>
        <v>M7263</v>
      </c>
      <c r="S7260" s="40">
        <f t="shared" ca="1" si="2158"/>
        <v>0</v>
      </c>
      <c r="T7260" s="46">
        <f t="shared" ca="1" si="2159"/>
        <v>46</v>
      </c>
      <c r="X7260" s="74">
        <f t="shared" ca="1" si="2160"/>
        <v>-0.85624924401843849</v>
      </c>
      <c r="Y7260" s="75">
        <f t="shared" ca="1" si="2161"/>
        <v>-0.85624924401843849</v>
      </c>
      <c r="Z7260" s="74">
        <f t="shared" ca="1" si="2162"/>
        <v>0.42475224031225955</v>
      </c>
      <c r="AA7260" s="76">
        <f t="shared" ca="1" si="2163"/>
        <v>-856.2492440184385</v>
      </c>
      <c r="AB7260" s="76">
        <f t="shared" ca="1" si="2164"/>
        <v>424.75224031225957</v>
      </c>
    </row>
    <row r="7261" spans="1:28" x14ac:dyDescent="0.25">
      <c r="A7261" s="2">
        <f t="shared" si="2165"/>
        <v>17</v>
      </c>
      <c r="B7261" s="16">
        <f ca="1">VLOOKUP(A7261,PERIODS!$O$4:$P$33,2,FALSE)</f>
        <v>3.5000000000000003E-2</v>
      </c>
      <c r="C7261" s="15"/>
      <c r="D7261" s="18">
        <v>5000</v>
      </c>
      <c r="E7261" s="34">
        <f t="shared" ca="1" si="2166"/>
        <v>18148.038495385073</v>
      </c>
      <c r="F7261" s="34">
        <f t="shared" ca="1" si="2167"/>
        <v>3500.0000000000005</v>
      </c>
      <c r="G7261" s="69">
        <f t="shared" ca="1" si="2153"/>
        <v>0</v>
      </c>
      <c r="H7261" s="34">
        <f t="shared" ca="1" si="2154"/>
        <v>703.00318142914853</v>
      </c>
      <c r="I7261" s="34">
        <f t="shared" ca="1" si="2155"/>
        <v>4203.0031814291488</v>
      </c>
      <c r="J7261" s="18">
        <f ca="1">SUM(INDIRECT(ADDRESS(ROW(F7261),COLUMN(F7261),4)):INDIRECT(ADDRESS(ROW(F7261)+N$5-1,COLUMN(F7261),4)))</f>
        <v>24500.000000000004</v>
      </c>
      <c r="K7261" s="18">
        <f t="shared" ca="1" si="2156"/>
        <v>16350</v>
      </c>
      <c r="L7261" s="18">
        <f t="shared" ca="1" si="2168"/>
        <v>0</v>
      </c>
      <c r="M7261" s="18">
        <f t="shared" ca="1" si="2152"/>
        <v>0</v>
      </c>
      <c r="N7261" s="34">
        <f t="shared" ca="1" si="2157"/>
        <v>13945.035313955925</v>
      </c>
      <c r="P7261" s="18">
        <f t="shared" ca="1" si="2169"/>
        <v>703.00318142914853</v>
      </c>
      <c r="Q7261" s="47">
        <f ca="1">SUM(L$15:L7261)-SUM(M$15:M7261)</f>
        <v>16350</v>
      </c>
      <c r="R7261" s="47" t="str">
        <f t="shared" ca="1" si="2170"/>
        <v>M7264</v>
      </c>
      <c r="S7261" s="40">
        <f t="shared" ca="1" si="2158"/>
        <v>0</v>
      </c>
      <c r="T7261" s="46">
        <f t="shared" ca="1" si="2159"/>
        <v>34</v>
      </c>
      <c r="X7261" s="74">
        <f t="shared" ca="1" si="2160"/>
        <v>0.70300318142914853</v>
      </c>
      <c r="Y7261" s="75">
        <f t="shared" ca="1" si="2161"/>
        <v>0.70300318142914853</v>
      </c>
      <c r="Z7261" s="74">
        <f t="shared" ca="1" si="2162"/>
        <v>2.0198094624192358</v>
      </c>
      <c r="AA7261" s="76">
        <f t="shared" ca="1" si="2163"/>
        <v>703.00318142914853</v>
      </c>
      <c r="AB7261" s="76">
        <f t="shared" ca="1" si="2164"/>
        <v>2019.8094624192358</v>
      </c>
    </row>
    <row r="7262" spans="1:28" x14ac:dyDescent="0.25">
      <c r="A7262" s="2">
        <f t="shared" si="2165"/>
        <v>18</v>
      </c>
      <c r="B7262" s="16">
        <f ca="1">VLOOKUP(A7262,PERIODS!$O$4:$P$33,2,FALSE)</f>
        <v>3.5000000000000003E-2</v>
      </c>
      <c r="C7262" s="15"/>
      <c r="D7262" s="18">
        <v>5000</v>
      </c>
      <c r="E7262" s="34">
        <f t="shared" ca="1" si="2166"/>
        <v>13945.035313955925</v>
      </c>
      <c r="F7262" s="34">
        <f t="shared" ca="1" si="2167"/>
        <v>3500.0000000000005</v>
      </c>
      <c r="G7262" s="69">
        <f t="shared" ca="1" si="2153"/>
        <v>0</v>
      </c>
      <c r="H7262" s="34">
        <f t="shared" ca="1" si="2154"/>
        <v>506.22405121340819</v>
      </c>
      <c r="I7262" s="34">
        <f t="shared" ca="1" si="2155"/>
        <v>4006.2240512134085</v>
      </c>
      <c r="J7262" s="18">
        <f ca="1">SUM(INDIRECT(ADDRESS(ROW(F7262),COLUMN(F7262),4)):INDIRECT(ADDRESS(ROW(F7262)+N$5-1,COLUMN(F7262),4)))</f>
        <v>24500.000000000004</v>
      </c>
      <c r="K7262" s="18">
        <f t="shared" ca="1" si="2156"/>
        <v>0</v>
      </c>
      <c r="L7262" s="18">
        <f t="shared" ca="1" si="2168"/>
        <v>0</v>
      </c>
      <c r="M7262" s="18">
        <f t="shared" ca="1" si="2152"/>
        <v>16350</v>
      </c>
      <c r="N7262" s="34">
        <f t="shared" ca="1" si="2157"/>
        <v>26288.811262742514</v>
      </c>
      <c r="P7262" s="18">
        <f t="shared" ca="1" si="2169"/>
        <v>506.22405121340819</v>
      </c>
      <c r="Q7262" s="47">
        <f ca="1">SUM(L$15:L7262)-SUM(M$15:M7262)</f>
        <v>0</v>
      </c>
      <c r="R7262" s="47" t="str">
        <f t="shared" ca="1" si="2170"/>
        <v>M7265</v>
      </c>
      <c r="S7262" s="40">
        <f t="shared" ca="1" si="2158"/>
        <v>0</v>
      </c>
      <c r="T7262" s="46">
        <f t="shared" ca="1" si="2159"/>
        <v>26</v>
      </c>
      <c r="X7262" s="74">
        <f t="shared" ca="1" si="2160"/>
        <v>0.50622405121340819</v>
      </c>
      <c r="Y7262" s="75">
        <f t="shared" ca="1" si="2161"/>
        <v>0.50622405121340819</v>
      </c>
      <c r="Z7262" s="74">
        <f t="shared" ca="1" si="2162"/>
        <v>1.6590149974362505</v>
      </c>
      <c r="AA7262" s="76">
        <f t="shared" ca="1" si="2163"/>
        <v>506.22405121340819</v>
      </c>
      <c r="AB7262" s="76">
        <f t="shared" ca="1" si="2164"/>
        <v>1659.0149974362505</v>
      </c>
    </row>
    <row r="7263" spans="1:28" x14ac:dyDescent="0.25">
      <c r="A7263" s="2">
        <f t="shared" si="2165"/>
        <v>19</v>
      </c>
      <c r="B7263" s="16">
        <f ca="1">VLOOKUP(A7263,PERIODS!$O$4:$P$33,2,FALSE)</f>
        <v>3.5000000000000003E-2</v>
      </c>
      <c r="C7263" s="15"/>
      <c r="D7263" s="18">
        <v>5000</v>
      </c>
      <c r="E7263" s="34">
        <f t="shared" ca="1" si="2166"/>
        <v>26288.811262742514</v>
      </c>
      <c r="F7263" s="34">
        <f t="shared" ca="1" si="2167"/>
        <v>3500.0000000000005</v>
      </c>
      <c r="G7263" s="69">
        <f t="shared" ca="1" si="2153"/>
        <v>0</v>
      </c>
      <c r="H7263" s="34">
        <f t="shared" ca="1" si="2154"/>
        <v>572.6315133587641</v>
      </c>
      <c r="I7263" s="34">
        <f t="shared" ca="1" si="2155"/>
        <v>4072.6315133587646</v>
      </c>
      <c r="J7263" s="18">
        <f ca="1">SUM(INDIRECT(ADDRESS(ROW(F7263),COLUMN(F7263),4)):INDIRECT(ADDRESS(ROW(F7263)+N$5-1,COLUMN(F7263),4)))</f>
        <v>24500.000000000004</v>
      </c>
      <c r="K7263" s="18">
        <f t="shared" ca="1" si="2156"/>
        <v>0</v>
      </c>
      <c r="L7263" s="18">
        <f t="shared" ca="1" si="2168"/>
        <v>0</v>
      </c>
      <c r="M7263" s="18">
        <f t="shared" ca="1" si="2152"/>
        <v>0</v>
      </c>
      <c r="N7263" s="34">
        <f t="shared" ca="1" si="2157"/>
        <v>22216.179749383751</v>
      </c>
      <c r="P7263" s="18">
        <f t="shared" ca="1" si="2169"/>
        <v>572.6315133587641</v>
      </c>
      <c r="Q7263" s="47">
        <f ca="1">SUM(L$15:L7263)-SUM(M$15:M7263)</f>
        <v>0</v>
      </c>
      <c r="R7263" s="47" t="str">
        <f t="shared" ca="1" si="2170"/>
        <v>M7266</v>
      </c>
      <c r="S7263" s="40">
        <f t="shared" ca="1" si="2158"/>
        <v>0</v>
      </c>
      <c r="T7263" s="46">
        <f t="shared" ca="1" si="2159"/>
        <v>20</v>
      </c>
      <c r="X7263" s="74">
        <f t="shared" ca="1" si="2160"/>
        <v>0.57263151335876405</v>
      </c>
      <c r="Y7263" s="75">
        <f t="shared" ca="1" si="2161"/>
        <v>0.57263151335876405</v>
      </c>
      <c r="Z7263" s="74">
        <f t="shared" ca="1" si="2162"/>
        <v>1.7729263976786112</v>
      </c>
      <c r="AA7263" s="76">
        <f t="shared" ca="1" si="2163"/>
        <v>572.6315133587641</v>
      </c>
      <c r="AB7263" s="76">
        <f t="shared" ca="1" si="2164"/>
        <v>1772.9263976786112</v>
      </c>
    </row>
    <row r="7264" spans="1:28" x14ac:dyDescent="0.25">
      <c r="A7264" s="2">
        <f t="shared" si="2165"/>
        <v>20</v>
      </c>
      <c r="B7264" s="16">
        <f ca="1">VLOOKUP(A7264,PERIODS!$O$4:$P$33,2,FALSE)</f>
        <v>3.5000000000000003E-2</v>
      </c>
      <c r="C7264" s="15"/>
      <c r="D7264" s="18">
        <v>5000</v>
      </c>
      <c r="E7264" s="34">
        <f t="shared" ca="1" si="2166"/>
        <v>22216.179749383751</v>
      </c>
      <c r="F7264" s="34">
        <f t="shared" ca="1" si="2167"/>
        <v>3500.0000000000005</v>
      </c>
      <c r="G7264" s="69">
        <f t="shared" ca="1" si="2153"/>
        <v>0</v>
      </c>
      <c r="H7264" s="34">
        <f t="shared" ca="1" si="2154"/>
        <v>-228.31437992783904</v>
      </c>
      <c r="I7264" s="34">
        <f t="shared" ca="1" si="2155"/>
        <v>3271.6856200721613</v>
      </c>
      <c r="J7264" s="18">
        <f ca="1">SUM(INDIRECT(ADDRESS(ROW(F7264),COLUMN(F7264),4)):INDIRECT(ADDRESS(ROW(F7264)+N$5-1,COLUMN(F7264),4)))</f>
        <v>24500.000000000004</v>
      </c>
      <c r="K7264" s="18">
        <f t="shared" ca="1" si="2156"/>
        <v>16350</v>
      </c>
      <c r="L7264" s="18">
        <f t="shared" ca="1" si="2168"/>
        <v>16350</v>
      </c>
      <c r="M7264" s="18">
        <f t="shared" ca="1" si="2152"/>
        <v>0</v>
      </c>
      <c r="N7264" s="34">
        <f t="shared" ca="1" si="2157"/>
        <v>18944.494129311592</v>
      </c>
      <c r="P7264" s="18">
        <f t="shared" ca="1" si="2169"/>
        <v>228.31437992783904</v>
      </c>
      <c r="Q7264" s="47">
        <f ca="1">SUM(L$15:L7264)-SUM(M$15:M7264)</f>
        <v>16350</v>
      </c>
      <c r="R7264" s="47" t="str">
        <f t="shared" ca="1" si="2170"/>
        <v>M7267</v>
      </c>
      <c r="S7264" s="40">
        <f t="shared" ca="1" si="2158"/>
        <v>0</v>
      </c>
      <c r="T7264" s="46">
        <f t="shared" ca="1" si="2159"/>
        <v>26</v>
      </c>
      <c r="X7264" s="74">
        <f t="shared" ca="1" si="2160"/>
        <v>-0.22831437992783904</v>
      </c>
      <c r="Y7264" s="75">
        <f t="shared" ca="1" si="2161"/>
        <v>-0.22831437992783904</v>
      </c>
      <c r="Z7264" s="74">
        <f t="shared" ca="1" si="2162"/>
        <v>0.79587401368634003</v>
      </c>
      <c r="AA7264" s="76">
        <f t="shared" ca="1" si="2163"/>
        <v>-228.31437992783904</v>
      </c>
      <c r="AB7264" s="76">
        <f t="shared" ca="1" si="2164"/>
        <v>795.87401368634005</v>
      </c>
    </row>
    <row r="7265" spans="1:28" x14ac:dyDescent="0.25">
      <c r="A7265" s="2">
        <f t="shared" si="2165"/>
        <v>21</v>
      </c>
      <c r="B7265" s="16">
        <f ca="1">VLOOKUP(A7265,PERIODS!$O$4:$P$33,2,FALSE)</f>
        <v>3.5000000000000003E-2</v>
      </c>
      <c r="C7265" s="15"/>
      <c r="D7265" s="18">
        <v>5000</v>
      </c>
      <c r="E7265" s="34">
        <f t="shared" ca="1" si="2166"/>
        <v>18944.494129311592</v>
      </c>
      <c r="F7265" s="34">
        <f t="shared" ca="1" si="2167"/>
        <v>3500.0000000000005</v>
      </c>
      <c r="G7265" s="69">
        <f t="shared" ca="1" si="2153"/>
        <v>0</v>
      </c>
      <c r="H7265" s="34">
        <f t="shared" ca="1" si="2154"/>
        <v>-274.9638564684812</v>
      </c>
      <c r="I7265" s="34">
        <f t="shared" ca="1" si="2155"/>
        <v>3225.0361435315194</v>
      </c>
      <c r="J7265" s="18">
        <f ca="1">SUM(INDIRECT(ADDRESS(ROW(F7265),COLUMN(F7265),4)):INDIRECT(ADDRESS(ROW(F7265)+N$5-1,COLUMN(F7265),4)))</f>
        <v>24500.000000000004</v>
      </c>
      <c r="K7265" s="18">
        <f t="shared" ca="1" si="2156"/>
        <v>16350</v>
      </c>
      <c r="L7265" s="18">
        <f t="shared" ca="1" si="2168"/>
        <v>0</v>
      </c>
      <c r="M7265" s="18">
        <f t="shared" ca="1" si="2152"/>
        <v>0</v>
      </c>
      <c r="N7265" s="34">
        <f t="shared" ca="1" si="2157"/>
        <v>15719.457985780073</v>
      </c>
      <c r="P7265" s="18">
        <f t="shared" ca="1" si="2169"/>
        <v>274.9638564684812</v>
      </c>
      <c r="Q7265" s="47">
        <f ca="1">SUM(L$15:L7265)-SUM(M$15:M7265)</f>
        <v>16350</v>
      </c>
      <c r="R7265" s="47" t="str">
        <f t="shared" ca="1" si="2170"/>
        <v>M7268</v>
      </c>
      <c r="S7265" s="40">
        <f t="shared" ca="1" si="2158"/>
        <v>0</v>
      </c>
      <c r="T7265" s="46">
        <f t="shared" ca="1" si="2159"/>
        <v>27</v>
      </c>
      <c r="X7265" s="74">
        <f t="shared" ca="1" si="2160"/>
        <v>-0.2749638564684812</v>
      </c>
      <c r="Y7265" s="75">
        <f t="shared" ca="1" si="2161"/>
        <v>-0.2749638564684812</v>
      </c>
      <c r="Z7265" s="74">
        <f t="shared" ca="1" si="2162"/>
        <v>0.75959957734008643</v>
      </c>
      <c r="AA7265" s="76">
        <f t="shared" ca="1" si="2163"/>
        <v>-274.9638564684812</v>
      </c>
      <c r="AB7265" s="76">
        <f t="shared" ca="1" si="2164"/>
        <v>759.5995773400864</v>
      </c>
    </row>
    <row r="7266" spans="1:28" x14ac:dyDescent="0.25">
      <c r="A7266" s="2">
        <f t="shared" si="2165"/>
        <v>22</v>
      </c>
      <c r="B7266" s="16">
        <f ca="1">VLOOKUP(A7266,PERIODS!$O$4:$P$33,2,FALSE)</f>
        <v>3.5000000000000003E-2</v>
      </c>
      <c r="C7266" s="15"/>
      <c r="D7266" s="18">
        <v>5000</v>
      </c>
      <c r="E7266" s="34">
        <f t="shared" ca="1" si="2166"/>
        <v>15719.457985780073</v>
      </c>
      <c r="F7266" s="34">
        <f t="shared" ca="1" si="2167"/>
        <v>3500.0000000000005</v>
      </c>
      <c r="G7266" s="69">
        <f t="shared" ca="1" si="2153"/>
        <v>0</v>
      </c>
      <c r="H7266" s="34">
        <f t="shared" ca="1" si="2154"/>
        <v>8.531000829742954</v>
      </c>
      <c r="I7266" s="34">
        <f t="shared" ca="1" si="2155"/>
        <v>3508.5310008297433</v>
      </c>
      <c r="J7266" s="18">
        <f ca="1">SUM(INDIRECT(ADDRESS(ROW(F7266),COLUMN(F7266),4)):INDIRECT(ADDRESS(ROW(F7266)+N$5-1,COLUMN(F7266),4)))</f>
        <v>25000.000000000004</v>
      </c>
      <c r="K7266" s="18">
        <f t="shared" ca="1" si="2156"/>
        <v>16350</v>
      </c>
      <c r="L7266" s="18">
        <f t="shared" ca="1" si="2168"/>
        <v>0</v>
      </c>
      <c r="M7266" s="18">
        <f t="shared" ca="1" si="2152"/>
        <v>0</v>
      </c>
      <c r="N7266" s="34">
        <f t="shared" ca="1" si="2157"/>
        <v>12210.926984950329</v>
      </c>
      <c r="P7266" s="18">
        <f t="shared" ca="1" si="2169"/>
        <v>8.531000829742954</v>
      </c>
      <c r="Q7266" s="47">
        <f ca="1">SUM(L$15:L7266)-SUM(M$15:M7266)</f>
        <v>16350</v>
      </c>
      <c r="R7266" s="47" t="str">
        <f t="shared" ca="1" si="2170"/>
        <v>M7269</v>
      </c>
      <c r="S7266" s="40">
        <f t="shared" ca="1" si="2158"/>
        <v>0</v>
      </c>
      <c r="T7266" s="46">
        <f t="shared" ca="1" si="2159"/>
        <v>60</v>
      </c>
      <c r="X7266" s="74">
        <f t="shared" ca="1" si="2160"/>
        <v>8.5310008297429536E-3</v>
      </c>
      <c r="Y7266" s="75">
        <f t="shared" ca="1" si="2161"/>
        <v>8.5310008297429536E-3</v>
      </c>
      <c r="Z7266" s="74">
        <f t="shared" ca="1" si="2162"/>
        <v>1.0085674935165527</v>
      </c>
      <c r="AA7266" s="76">
        <f t="shared" ca="1" si="2163"/>
        <v>8.531000829742954</v>
      </c>
      <c r="AB7266" s="76">
        <f t="shared" ca="1" si="2164"/>
        <v>1008.5674935165528</v>
      </c>
    </row>
    <row r="7267" spans="1:28" x14ac:dyDescent="0.25">
      <c r="A7267" s="2">
        <f t="shared" si="2165"/>
        <v>23</v>
      </c>
      <c r="B7267" s="16">
        <f ca="1">VLOOKUP(A7267,PERIODS!$O$4:$P$33,2,FALSE)</f>
        <v>3.5000000000000003E-2</v>
      </c>
      <c r="C7267" s="15"/>
      <c r="D7267" s="18">
        <v>5000</v>
      </c>
      <c r="E7267" s="34">
        <f t="shared" ca="1" si="2166"/>
        <v>12210.926984950329</v>
      </c>
      <c r="F7267" s="34">
        <f t="shared" ca="1" si="2167"/>
        <v>3500.0000000000005</v>
      </c>
      <c r="G7267" s="69">
        <f t="shared" ca="1" si="2153"/>
        <v>0</v>
      </c>
      <c r="H7267" s="34">
        <f t="shared" ca="1" si="2154"/>
        <v>1444.1503589760562</v>
      </c>
      <c r="I7267" s="34">
        <f t="shared" ca="1" si="2155"/>
        <v>4944.1503589760569</v>
      </c>
      <c r="J7267" s="18">
        <f ca="1">SUM(INDIRECT(ADDRESS(ROW(F7267),COLUMN(F7267),4)):INDIRECT(ADDRESS(ROW(F7267)+N$5-1,COLUMN(F7267),4)))</f>
        <v>25500.000000000004</v>
      </c>
      <c r="K7267" s="18">
        <f t="shared" ca="1" si="2156"/>
        <v>0</v>
      </c>
      <c r="L7267" s="18">
        <f t="shared" ca="1" si="2168"/>
        <v>0</v>
      </c>
      <c r="M7267" s="18">
        <f t="shared" ca="1" si="2152"/>
        <v>16350</v>
      </c>
      <c r="N7267" s="34">
        <f t="shared" ca="1" si="2157"/>
        <v>23616.776625974271</v>
      </c>
      <c r="P7267" s="18">
        <f t="shared" ca="1" si="2169"/>
        <v>1444.1503589760562</v>
      </c>
      <c r="Q7267" s="47">
        <f ca="1">SUM(L$15:L7267)-SUM(M$15:M7267)</f>
        <v>0</v>
      </c>
      <c r="R7267" s="47" t="str">
        <f t="shared" ca="1" si="2170"/>
        <v>M7270</v>
      </c>
      <c r="S7267" s="40">
        <f t="shared" ca="1" si="2158"/>
        <v>0</v>
      </c>
      <c r="T7267" s="46">
        <f t="shared" ca="1" si="2159"/>
        <v>91</v>
      </c>
      <c r="X7267" s="74">
        <f t="shared" ca="1" si="2160"/>
        <v>1.4441503589760563</v>
      </c>
      <c r="Y7267" s="75">
        <f t="shared" ca="1" si="2161"/>
        <v>1.4441503589760563</v>
      </c>
      <c r="Z7267" s="74">
        <f t="shared" ca="1" si="2162"/>
        <v>4.2382496218639067</v>
      </c>
      <c r="AA7267" s="76">
        <f t="shared" ca="1" si="2163"/>
        <v>1444.1503589760562</v>
      </c>
      <c r="AB7267" s="76">
        <f t="shared" ca="1" si="2164"/>
        <v>4238.2496218639071</v>
      </c>
    </row>
    <row r="7268" spans="1:28" x14ac:dyDescent="0.25">
      <c r="A7268" s="2">
        <f t="shared" si="2165"/>
        <v>24</v>
      </c>
      <c r="B7268" s="16">
        <f ca="1">VLOOKUP(A7268,PERIODS!$O$4:$P$33,2,FALSE)</f>
        <v>3.5000000000000003E-2</v>
      </c>
      <c r="C7268" s="15"/>
      <c r="D7268" s="18">
        <v>5000</v>
      </c>
      <c r="E7268" s="34">
        <f t="shared" ca="1" si="2166"/>
        <v>23616.776625974271</v>
      </c>
      <c r="F7268" s="34">
        <f t="shared" ca="1" si="2167"/>
        <v>3500.0000000000005</v>
      </c>
      <c r="G7268" s="69">
        <f t="shared" ca="1" si="2153"/>
        <v>0</v>
      </c>
      <c r="H7268" s="34">
        <f t="shared" ca="1" si="2154"/>
        <v>-1369.8133855348638</v>
      </c>
      <c r="I7268" s="34">
        <f t="shared" ca="1" si="2155"/>
        <v>2130.1866144651367</v>
      </c>
      <c r="J7268" s="18">
        <f ca="1">SUM(INDIRECT(ADDRESS(ROW(F7268),COLUMN(F7268),4)):INDIRECT(ADDRESS(ROW(F7268)+N$5-1,COLUMN(F7268),4)))</f>
        <v>26000</v>
      </c>
      <c r="K7268" s="18">
        <f t="shared" ca="1" si="2156"/>
        <v>16350</v>
      </c>
      <c r="L7268" s="18">
        <f t="shared" ca="1" si="2168"/>
        <v>16350</v>
      </c>
      <c r="M7268" s="18">
        <f t="shared" ca="1" si="2152"/>
        <v>0</v>
      </c>
      <c r="N7268" s="34">
        <f t="shared" ca="1" si="2157"/>
        <v>21486.590011509135</v>
      </c>
      <c r="P7268" s="18">
        <f t="shared" ca="1" si="2169"/>
        <v>1369.8133855348638</v>
      </c>
      <c r="Q7268" s="47">
        <f ca="1">SUM(L$15:L7268)-SUM(M$15:M7268)</f>
        <v>16350</v>
      </c>
      <c r="R7268" s="47" t="str">
        <f t="shared" ca="1" si="2170"/>
        <v>M7271</v>
      </c>
      <c r="S7268" s="40">
        <f t="shared" ca="1" si="2158"/>
        <v>0</v>
      </c>
      <c r="T7268" s="46">
        <f t="shared" ca="1" si="2159"/>
        <v>25</v>
      </c>
      <c r="X7268" s="74">
        <f t="shared" ca="1" si="2160"/>
        <v>-1.3698133855348638</v>
      </c>
      <c r="Y7268" s="75">
        <f t="shared" ca="1" si="2161"/>
        <v>-1.3698133855348638</v>
      </c>
      <c r="Z7268" s="74">
        <f t="shared" ca="1" si="2162"/>
        <v>0.25415438401205204</v>
      </c>
      <c r="AA7268" s="76">
        <f t="shared" ca="1" si="2163"/>
        <v>-1369.8133855348638</v>
      </c>
      <c r="AB7268" s="76">
        <f t="shared" ca="1" si="2164"/>
        <v>254.15438401205205</v>
      </c>
    </row>
    <row r="7269" spans="1:28" x14ac:dyDescent="0.25">
      <c r="A7269" s="2">
        <f t="shared" si="2165"/>
        <v>25</v>
      </c>
      <c r="B7269" s="16">
        <f ca="1">VLOOKUP(A7269,PERIODS!$O$4:$P$33,2,FALSE)</f>
        <v>3.5000000000000003E-2</v>
      </c>
      <c r="C7269" s="15"/>
      <c r="D7269" s="18">
        <v>5000</v>
      </c>
      <c r="E7269" s="34">
        <f t="shared" ca="1" si="2166"/>
        <v>21486.590011509135</v>
      </c>
      <c r="F7269" s="34">
        <f t="shared" ca="1" si="2167"/>
        <v>3500.0000000000005</v>
      </c>
      <c r="G7269" s="69">
        <f t="shared" ca="1" si="2153"/>
        <v>0</v>
      </c>
      <c r="H7269" s="34">
        <f t="shared" ca="1" si="2154"/>
        <v>-810.61301518767584</v>
      </c>
      <c r="I7269" s="34">
        <f t="shared" ca="1" si="2155"/>
        <v>2689.3869848123245</v>
      </c>
      <c r="J7269" s="18">
        <f ca="1">SUM(INDIRECT(ADDRESS(ROW(F7269),COLUMN(F7269),4)):INDIRECT(ADDRESS(ROW(F7269)+N$5-1,COLUMN(F7269),4)))</f>
        <v>24900</v>
      </c>
      <c r="K7269" s="18">
        <f t="shared" ca="1" si="2156"/>
        <v>16350</v>
      </c>
      <c r="L7269" s="18">
        <f t="shared" ca="1" si="2168"/>
        <v>0</v>
      </c>
      <c r="M7269" s="18">
        <f t="shared" ca="1" si="2152"/>
        <v>0</v>
      </c>
      <c r="N7269" s="34">
        <f t="shared" ca="1" si="2157"/>
        <v>18797.20302669681</v>
      </c>
      <c r="P7269" s="18">
        <f t="shared" ca="1" si="2169"/>
        <v>810.61301518767584</v>
      </c>
      <c r="Q7269" s="47">
        <f ca="1">SUM(L$15:L7269)-SUM(M$15:M7269)</f>
        <v>16350</v>
      </c>
      <c r="R7269" s="47" t="str">
        <f t="shared" ca="1" si="2170"/>
        <v>M7272</v>
      </c>
      <c r="S7269" s="40">
        <f t="shared" ca="1" si="2158"/>
        <v>0</v>
      </c>
      <c r="T7269" s="46">
        <f t="shared" ca="1" si="2159"/>
        <v>2</v>
      </c>
      <c r="X7269" s="74">
        <f t="shared" ca="1" si="2160"/>
        <v>-0.81061301518767581</v>
      </c>
      <c r="Y7269" s="75">
        <f t="shared" ca="1" si="2161"/>
        <v>-0.81061301518767581</v>
      </c>
      <c r="Z7269" s="74">
        <f t="shared" ca="1" si="2162"/>
        <v>0.44458544504098618</v>
      </c>
      <c r="AA7269" s="76">
        <f t="shared" ca="1" si="2163"/>
        <v>-810.61301518767584</v>
      </c>
      <c r="AB7269" s="76">
        <f t="shared" ca="1" si="2164"/>
        <v>444.5854450409862</v>
      </c>
    </row>
    <row r="7270" spans="1:28" x14ac:dyDescent="0.25">
      <c r="A7270" s="2">
        <f t="shared" si="2165"/>
        <v>26</v>
      </c>
      <c r="B7270" s="16">
        <f ca="1">VLOOKUP(A7270,PERIODS!$O$4:$P$33,2,FALSE)</f>
        <v>3.5000000000000003E-2</v>
      </c>
      <c r="C7270" s="15"/>
      <c r="D7270" s="18">
        <v>5000</v>
      </c>
      <c r="E7270" s="34">
        <f t="shared" ca="1" si="2166"/>
        <v>18797.20302669681</v>
      </c>
      <c r="F7270" s="34">
        <f t="shared" ca="1" si="2167"/>
        <v>3500.0000000000005</v>
      </c>
      <c r="G7270" s="69">
        <f t="shared" ca="1" si="2153"/>
        <v>0</v>
      </c>
      <c r="H7270" s="34">
        <f t="shared" ca="1" si="2154"/>
        <v>1471.6024777122163</v>
      </c>
      <c r="I7270" s="34">
        <f t="shared" ca="1" si="2155"/>
        <v>4971.6024777122166</v>
      </c>
      <c r="J7270" s="18">
        <f ca="1">SUM(INDIRECT(ADDRESS(ROW(F7270),COLUMN(F7270),4)):INDIRECT(ADDRESS(ROW(F7270)+N$5-1,COLUMN(F7270),4)))</f>
        <v>23900</v>
      </c>
      <c r="K7270" s="18">
        <f t="shared" ca="1" si="2156"/>
        <v>16350</v>
      </c>
      <c r="L7270" s="18">
        <f t="shared" ca="1" si="2168"/>
        <v>0</v>
      </c>
      <c r="M7270" s="18">
        <f t="shared" ca="1" si="2152"/>
        <v>0</v>
      </c>
      <c r="N7270" s="34">
        <f t="shared" ca="1" si="2157"/>
        <v>13825.600548984594</v>
      </c>
      <c r="P7270" s="18">
        <f t="shared" ca="1" si="2169"/>
        <v>1471.6024777122163</v>
      </c>
      <c r="Q7270" s="47">
        <f ca="1">SUM(L$15:L7270)-SUM(M$15:M7270)</f>
        <v>16350</v>
      </c>
      <c r="R7270" s="47" t="str">
        <f t="shared" ca="1" si="2170"/>
        <v>M7273</v>
      </c>
      <c r="S7270" s="40">
        <f t="shared" ca="1" si="2158"/>
        <v>0</v>
      </c>
      <c r="T7270" s="46">
        <f t="shared" ca="1" si="2159"/>
        <v>23</v>
      </c>
      <c r="X7270" s="74">
        <f t="shared" ca="1" si="2160"/>
        <v>1.4716024777122163</v>
      </c>
      <c r="Y7270" s="75">
        <f t="shared" ca="1" si="2161"/>
        <v>1.4716024777122163</v>
      </c>
      <c r="Z7270" s="74">
        <f t="shared" ca="1" si="2162"/>
        <v>4.3562102807017453</v>
      </c>
      <c r="AA7270" s="76">
        <f t="shared" ca="1" si="2163"/>
        <v>1471.6024777122163</v>
      </c>
      <c r="AB7270" s="76">
        <f t="shared" ca="1" si="2164"/>
        <v>4356.2102807017454</v>
      </c>
    </row>
    <row r="7271" spans="1:28" x14ac:dyDescent="0.25">
      <c r="A7271" s="2">
        <f t="shared" si="2165"/>
        <v>27</v>
      </c>
      <c r="B7271" s="16">
        <f ca="1">VLOOKUP(A7271,PERIODS!$O$4:$P$33,2,FALSE)</f>
        <v>3.5000000000000003E-2</v>
      </c>
      <c r="C7271" s="15"/>
      <c r="D7271" s="18">
        <v>5000</v>
      </c>
      <c r="E7271" s="34">
        <f t="shared" ca="1" si="2166"/>
        <v>13825.600548984594</v>
      </c>
      <c r="F7271" s="34">
        <f t="shared" ca="1" si="2167"/>
        <v>3500.0000000000005</v>
      </c>
      <c r="G7271" s="69">
        <f t="shared" ca="1" si="2153"/>
        <v>0</v>
      </c>
      <c r="H7271" s="34">
        <f t="shared" ca="1" si="2154"/>
        <v>869.62265142137062</v>
      </c>
      <c r="I7271" s="34">
        <f t="shared" ca="1" si="2155"/>
        <v>4369.6226514213713</v>
      </c>
      <c r="J7271" s="18">
        <f ca="1">SUM(INDIRECT(ADDRESS(ROW(F7271),COLUMN(F7271),4)):INDIRECT(ADDRESS(ROW(F7271)+N$5-1,COLUMN(F7271),4)))</f>
        <v>22900</v>
      </c>
      <c r="K7271" s="18">
        <f t="shared" ca="1" si="2156"/>
        <v>0</v>
      </c>
      <c r="L7271" s="18">
        <f t="shared" ca="1" si="2168"/>
        <v>0</v>
      </c>
      <c r="M7271" s="18">
        <f t="shared" ca="1" si="2152"/>
        <v>16350</v>
      </c>
      <c r="N7271" s="34">
        <f t="shared" ca="1" si="2157"/>
        <v>25805.977897563222</v>
      </c>
      <c r="P7271" s="18">
        <f t="shared" ca="1" si="2169"/>
        <v>869.62265142137062</v>
      </c>
      <c r="Q7271" s="47">
        <f ca="1">SUM(L$15:L7271)-SUM(M$15:M7271)</f>
        <v>0</v>
      </c>
      <c r="R7271" s="47" t="str">
        <f t="shared" ca="1" si="2170"/>
        <v>M7274</v>
      </c>
      <c r="S7271" s="40">
        <f t="shared" ca="1" si="2158"/>
        <v>0</v>
      </c>
      <c r="T7271" s="46">
        <f t="shared" ca="1" si="2159"/>
        <v>63</v>
      </c>
      <c r="X7271" s="74">
        <f t="shared" ca="1" si="2160"/>
        <v>0.86962265142137063</v>
      </c>
      <c r="Y7271" s="75">
        <f t="shared" ca="1" si="2161"/>
        <v>0.86962265142137063</v>
      </c>
      <c r="Z7271" s="74">
        <f t="shared" ca="1" si="2162"/>
        <v>2.386010326023456</v>
      </c>
      <c r="AA7271" s="76">
        <f t="shared" ca="1" si="2163"/>
        <v>869.62265142137062</v>
      </c>
      <c r="AB7271" s="76">
        <f t="shared" ca="1" si="2164"/>
        <v>2386.0103260234559</v>
      </c>
    </row>
    <row r="7272" spans="1:28" x14ac:dyDescent="0.25">
      <c r="A7272" s="2">
        <f t="shared" si="2165"/>
        <v>28</v>
      </c>
      <c r="B7272" s="16">
        <f ca="1">VLOOKUP(A7272,PERIODS!$O$4:$P$33,2,FALSE)</f>
        <v>0.04</v>
      </c>
      <c r="C7272" s="15"/>
      <c r="D7272" s="18">
        <v>5000</v>
      </c>
      <c r="E7272" s="34">
        <f t="shared" ca="1" si="2166"/>
        <v>25805.977897563222</v>
      </c>
      <c r="F7272" s="34">
        <f t="shared" ca="1" si="2167"/>
        <v>4000</v>
      </c>
      <c r="G7272" s="69">
        <f t="shared" ca="1" si="2153"/>
        <v>0</v>
      </c>
      <c r="H7272" s="34">
        <f t="shared" ca="1" si="2154"/>
        <v>467.80720183561795</v>
      </c>
      <c r="I7272" s="34">
        <f t="shared" ca="1" si="2155"/>
        <v>4467.8072018356179</v>
      </c>
      <c r="J7272" s="18">
        <f ca="1">SUM(INDIRECT(ADDRESS(ROW(F7272),COLUMN(F7272),4)):INDIRECT(ADDRESS(ROW(F7272)+N$5-1,COLUMN(F7272),4)))</f>
        <v>21900</v>
      </c>
      <c r="K7272" s="18">
        <f t="shared" ca="1" si="2156"/>
        <v>0</v>
      </c>
      <c r="L7272" s="18">
        <f t="shared" ca="1" si="2168"/>
        <v>0</v>
      </c>
      <c r="M7272" s="18">
        <f t="shared" ca="1" si="2152"/>
        <v>0</v>
      </c>
      <c r="N7272" s="34">
        <f t="shared" ca="1" si="2157"/>
        <v>21338.170695727604</v>
      </c>
      <c r="P7272" s="18">
        <f t="shared" ca="1" si="2169"/>
        <v>467.80720183561795</v>
      </c>
      <c r="Q7272" s="47">
        <f ca="1">SUM(L$15:L7272)-SUM(M$15:M7272)</f>
        <v>0</v>
      </c>
      <c r="R7272" s="47" t="str">
        <f t="shared" ca="1" si="2170"/>
        <v>M7275</v>
      </c>
      <c r="S7272" s="40">
        <f t="shared" ca="1" si="2158"/>
        <v>0</v>
      </c>
      <c r="T7272" s="46">
        <f t="shared" ca="1" si="2159"/>
        <v>35</v>
      </c>
      <c r="X7272" s="74">
        <f t="shared" ca="1" si="2160"/>
        <v>0.46780720183561797</v>
      </c>
      <c r="Y7272" s="75">
        <f t="shared" ca="1" si="2161"/>
        <v>0.46780720183561797</v>
      </c>
      <c r="Z7272" s="74">
        <f t="shared" ca="1" si="2162"/>
        <v>1.5964895727544011</v>
      </c>
      <c r="AA7272" s="76">
        <f t="shared" ca="1" si="2163"/>
        <v>467.80720183561795</v>
      </c>
      <c r="AB7272" s="76">
        <f t="shared" ca="1" si="2164"/>
        <v>1596.489572754401</v>
      </c>
    </row>
    <row r="7273" spans="1:28" x14ac:dyDescent="0.25">
      <c r="A7273" s="2">
        <f t="shared" si="2165"/>
        <v>29</v>
      </c>
      <c r="B7273" s="16">
        <f ca="1">VLOOKUP(A7273,PERIODS!$O$4:$P$33,2,FALSE)</f>
        <v>0.04</v>
      </c>
      <c r="C7273" s="15"/>
      <c r="D7273" s="18">
        <v>5000</v>
      </c>
      <c r="E7273" s="34">
        <f t="shared" ca="1" si="2166"/>
        <v>21338.170695727604</v>
      </c>
      <c r="F7273" s="34">
        <f t="shared" ca="1" si="2167"/>
        <v>4000</v>
      </c>
      <c r="G7273" s="69">
        <f t="shared" ca="1" si="2153"/>
        <v>0</v>
      </c>
      <c r="H7273" s="34">
        <f t="shared" ca="1" si="2154"/>
        <v>135.75503280303184</v>
      </c>
      <c r="I7273" s="34">
        <f t="shared" ca="1" si="2155"/>
        <v>4135.755032803032</v>
      </c>
      <c r="J7273" s="18">
        <f ca="1">SUM(INDIRECT(ADDRESS(ROW(F7273),COLUMN(F7273),4)):INDIRECT(ADDRESS(ROW(F7273)+N$5-1,COLUMN(F7273),4)))</f>
        <v>21200</v>
      </c>
      <c r="K7273" s="18">
        <f t="shared" ca="1" si="2156"/>
        <v>0</v>
      </c>
      <c r="L7273" s="18">
        <f t="shared" ca="1" si="2168"/>
        <v>0</v>
      </c>
      <c r="M7273" s="18">
        <f t="shared" ca="1" si="2152"/>
        <v>0</v>
      </c>
      <c r="N7273" s="34">
        <f t="shared" ca="1" si="2157"/>
        <v>17202.41566292457</v>
      </c>
      <c r="P7273" s="18">
        <f t="shared" ca="1" si="2169"/>
        <v>135.75503280303184</v>
      </c>
      <c r="Q7273" s="47">
        <f ca="1">SUM(L$15:L7273)-SUM(M$15:M7273)</f>
        <v>0</v>
      </c>
      <c r="R7273" s="47" t="str">
        <f t="shared" ca="1" si="2170"/>
        <v>M7276</v>
      </c>
      <c r="S7273" s="40">
        <f t="shared" ca="1" si="2158"/>
        <v>0</v>
      </c>
      <c r="T7273" s="46">
        <f t="shared" ca="1" si="2159"/>
        <v>15</v>
      </c>
      <c r="X7273" s="74">
        <f t="shared" ca="1" si="2160"/>
        <v>0.13575503280303183</v>
      </c>
      <c r="Y7273" s="75">
        <f t="shared" ca="1" si="2161"/>
        <v>0.13575503280303183</v>
      </c>
      <c r="Z7273" s="74">
        <f t="shared" ca="1" si="2162"/>
        <v>1.1454012734855348</v>
      </c>
      <c r="AA7273" s="76">
        <f t="shared" ca="1" si="2163"/>
        <v>135.75503280303184</v>
      </c>
      <c r="AB7273" s="76">
        <f t="shared" ca="1" si="2164"/>
        <v>1145.4012734855348</v>
      </c>
    </row>
    <row r="7274" spans="1:28" x14ac:dyDescent="0.25">
      <c r="A7274" s="2">
        <f t="shared" si="2165"/>
        <v>30</v>
      </c>
      <c r="B7274" s="16">
        <f ca="1">VLOOKUP(A7274,PERIODS!$O$4:$P$33,2,FALSE)</f>
        <v>0.04</v>
      </c>
      <c r="C7274" s="15"/>
      <c r="D7274" s="18">
        <v>5000</v>
      </c>
      <c r="E7274" s="34">
        <f t="shared" ca="1" si="2166"/>
        <v>17202.41566292457</v>
      </c>
      <c r="F7274" s="34">
        <f t="shared" ca="1" si="2167"/>
        <v>4000</v>
      </c>
      <c r="G7274" s="69">
        <f t="shared" ca="1" si="2153"/>
        <v>0</v>
      </c>
      <c r="H7274" s="34">
        <f t="shared" ca="1" si="2154"/>
        <v>-1023.2690398215094</v>
      </c>
      <c r="I7274" s="34">
        <f t="shared" ca="1" si="2155"/>
        <v>2976.7309601784905</v>
      </c>
      <c r="J7274" s="18">
        <f ca="1">SUM(INDIRECT(ADDRESS(ROW(F7274),COLUMN(F7274),4)):INDIRECT(ADDRESS(ROW(F7274)+N$5-1,COLUMN(F7274),4)))</f>
        <v>20500</v>
      </c>
      <c r="K7274" s="18">
        <f t="shared" ca="1" si="2156"/>
        <v>16350</v>
      </c>
      <c r="L7274" s="18">
        <f t="shared" ca="1" si="2168"/>
        <v>16350</v>
      </c>
      <c r="M7274" s="18">
        <f t="shared" ca="1" si="2152"/>
        <v>0</v>
      </c>
      <c r="N7274" s="34">
        <f t="shared" ca="1" si="2157"/>
        <v>14225.684702746079</v>
      </c>
      <c r="P7274" s="18">
        <f t="shared" ca="1" si="2169"/>
        <v>1023.2690398215094</v>
      </c>
      <c r="Q7274" s="47">
        <f ca="1">SUM(L$15:L7274)-SUM(M$15:M7274)</f>
        <v>16350</v>
      </c>
      <c r="R7274" s="47" t="str">
        <f t="shared" ca="1" si="2170"/>
        <v>M7277</v>
      </c>
      <c r="S7274" s="40">
        <f t="shared" ca="1" si="2158"/>
        <v>0</v>
      </c>
      <c r="T7274" s="46">
        <f t="shared" ca="1" si="2159"/>
        <v>23</v>
      </c>
      <c r="X7274" s="74">
        <f t="shared" ca="1" si="2160"/>
        <v>-1.0232690398215094</v>
      </c>
      <c r="Y7274" s="75">
        <f t="shared" ca="1" si="2161"/>
        <v>-1.0232690398215094</v>
      </c>
      <c r="Z7274" s="74">
        <f t="shared" ca="1" si="2162"/>
        <v>0.359418065627163</v>
      </c>
      <c r="AA7274" s="76">
        <f t="shared" ca="1" si="2163"/>
        <v>-1023.2690398215094</v>
      </c>
      <c r="AB7274" s="76">
        <f t="shared" ca="1" si="2164"/>
        <v>359.418065627163</v>
      </c>
    </row>
    <row r="7275" spans="1:28" x14ac:dyDescent="0.25">
      <c r="A7275" s="2">
        <f t="shared" si="2165"/>
        <v>1</v>
      </c>
      <c r="B7275" s="16">
        <f ca="1">VLOOKUP(A7275,PERIODS!$O$4:$P$33,2,FALSE)</f>
        <v>2.4E-2</v>
      </c>
      <c r="C7275" s="15"/>
      <c r="D7275" s="18">
        <v>5000</v>
      </c>
      <c r="E7275" s="34">
        <f t="shared" ca="1" si="2166"/>
        <v>14225.684702746079</v>
      </c>
      <c r="F7275" s="34">
        <f t="shared" ca="1" si="2167"/>
        <v>2400</v>
      </c>
      <c r="G7275" s="69">
        <f t="shared" ca="1" si="2153"/>
        <v>0</v>
      </c>
      <c r="H7275" s="34">
        <f t="shared" ca="1" si="2154"/>
        <v>-147.04971180097911</v>
      </c>
      <c r="I7275" s="34">
        <f t="shared" ca="1" si="2155"/>
        <v>2252.9502881990211</v>
      </c>
      <c r="J7275" s="18">
        <f ca="1">SUM(INDIRECT(ADDRESS(ROW(F7275),COLUMN(F7275),4)):INDIRECT(ADDRESS(ROW(F7275)+N$5-1,COLUMN(F7275),4)))</f>
        <v>19800</v>
      </c>
      <c r="K7275" s="18">
        <f t="shared" ca="1" si="2156"/>
        <v>16350</v>
      </c>
      <c r="L7275" s="18">
        <f t="shared" ca="1" si="2168"/>
        <v>0</v>
      </c>
      <c r="M7275" s="18">
        <f t="shared" ca="1" si="2152"/>
        <v>0</v>
      </c>
      <c r="N7275" s="34">
        <f t="shared" ca="1" si="2157"/>
        <v>11972.734414547058</v>
      </c>
      <c r="P7275" s="18">
        <f t="shared" ca="1" si="2169"/>
        <v>147.04971180097911</v>
      </c>
      <c r="Q7275" s="47">
        <f ca="1">SUM(L$15:L7275)-SUM(M$15:M7275)</f>
        <v>16350</v>
      </c>
      <c r="R7275" s="47" t="str">
        <f t="shared" ca="1" si="2170"/>
        <v>M7278</v>
      </c>
      <c r="S7275" s="40">
        <f t="shared" ca="1" si="2158"/>
        <v>0</v>
      </c>
      <c r="T7275" s="46">
        <f t="shared" ca="1" si="2159"/>
        <v>74</v>
      </c>
      <c r="X7275" s="74">
        <f t="shared" ca="1" si="2160"/>
        <v>-0.14704971180097912</v>
      </c>
      <c r="Y7275" s="75">
        <f t="shared" ca="1" si="2161"/>
        <v>-0.14704971180097912</v>
      </c>
      <c r="Z7275" s="74">
        <f t="shared" ca="1" si="2162"/>
        <v>0.86325106258462325</v>
      </c>
      <c r="AA7275" s="76">
        <f t="shared" ca="1" si="2163"/>
        <v>-147.04971180097911</v>
      </c>
      <c r="AB7275" s="76">
        <f t="shared" ca="1" si="2164"/>
        <v>863.25106258462324</v>
      </c>
    </row>
    <row r="7276" spans="1:28" x14ac:dyDescent="0.25">
      <c r="A7276" s="2">
        <f t="shared" si="2165"/>
        <v>2</v>
      </c>
      <c r="B7276" s="16">
        <f ca="1">VLOOKUP(A7276,PERIODS!$O$4:$P$33,2,FALSE)</f>
        <v>2.5000000000000001E-2</v>
      </c>
      <c r="C7276" s="15"/>
      <c r="D7276" s="18">
        <v>5000</v>
      </c>
      <c r="E7276" s="34">
        <f t="shared" ca="1" si="2166"/>
        <v>11972.734414547058</v>
      </c>
      <c r="F7276" s="34">
        <f t="shared" ca="1" si="2167"/>
        <v>2500</v>
      </c>
      <c r="G7276" s="69">
        <f t="shared" ca="1" si="2153"/>
        <v>0</v>
      </c>
      <c r="H7276" s="34">
        <f t="shared" ca="1" si="2154"/>
        <v>-880.61073587002943</v>
      </c>
      <c r="I7276" s="34">
        <f t="shared" ca="1" si="2155"/>
        <v>1619.3892641299706</v>
      </c>
      <c r="J7276" s="18">
        <f ca="1">SUM(INDIRECT(ADDRESS(ROW(F7276),COLUMN(F7276),4)):INDIRECT(ADDRESS(ROW(F7276)+N$5-1,COLUMN(F7276),4)))</f>
        <v>20700</v>
      </c>
      <c r="K7276" s="18">
        <f t="shared" ca="1" si="2156"/>
        <v>16350</v>
      </c>
      <c r="L7276" s="18">
        <f t="shared" ca="1" si="2168"/>
        <v>0</v>
      </c>
      <c r="M7276" s="18">
        <f t="shared" ca="1" si="2152"/>
        <v>0</v>
      </c>
      <c r="N7276" s="34">
        <f t="shared" ca="1" si="2157"/>
        <v>10353.345150417088</v>
      </c>
      <c r="P7276" s="18">
        <f t="shared" ca="1" si="2169"/>
        <v>880.61073587002943</v>
      </c>
      <c r="Q7276" s="47">
        <f ca="1">SUM(L$15:L7276)-SUM(M$15:M7276)</f>
        <v>16350</v>
      </c>
      <c r="R7276" s="47" t="str">
        <f t="shared" ca="1" si="2170"/>
        <v>M7279</v>
      </c>
      <c r="S7276" s="40">
        <f t="shared" ca="1" si="2158"/>
        <v>0</v>
      </c>
      <c r="T7276" s="46">
        <f t="shared" ca="1" si="2159"/>
        <v>59</v>
      </c>
      <c r="X7276" s="74">
        <f t="shared" ca="1" si="2160"/>
        <v>-0.88061073587002947</v>
      </c>
      <c r="Y7276" s="75">
        <f t="shared" ca="1" si="2161"/>
        <v>-0.88061073587002947</v>
      </c>
      <c r="Z7276" s="74">
        <f t="shared" ca="1" si="2162"/>
        <v>0.41452966622005749</v>
      </c>
      <c r="AA7276" s="76">
        <f t="shared" ca="1" si="2163"/>
        <v>-880.61073587002943</v>
      </c>
      <c r="AB7276" s="76">
        <f t="shared" ca="1" si="2164"/>
        <v>414.52966622005749</v>
      </c>
    </row>
    <row r="7277" spans="1:28" x14ac:dyDescent="0.25">
      <c r="A7277" s="2">
        <f t="shared" si="2165"/>
        <v>3</v>
      </c>
      <c r="B7277" s="16">
        <f ca="1">VLOOKUP(A7277,PERIODS!$O$4:$P$33,2,FALSE)</f>
        <v>2.5000000000000001E-2</v>
      </c>
      <c r="C7277" s="15"/>
      <c r="D7277" s="18">
        <v>5000</v>
      </c>
      <c r="E7277" s="34">
        <f t="shared" ca="1" si="2166"/>
        <v>10353.345150417088</v>
      </c>
      <c r="F7277" s="34">
        <f t="shared" ca="1" si="2167"/>
        <v>2500</v>
      </c>
      <c r="G7277" s="69">
        <f t="shared" ca="1" si="2153"/>
        <v>0</v>
      </c>
      <c r="H7277" s="34">
        <f t="shared" ca="1" si="2154"/>
        <v>1959.9639845400536</v>
      </c>
      <c r="I7277" s="34">
        <f t="shared" ca="1" si="2155"/>
        <v>4459.9639845400534</v>
      </c>
      <c r="J7277" s="18">
        <f ca="1">SUM(INDIRECT(ADDRESS(ROW(F7277),COLUMN(F7277),4)):INDIRECT(ADDRESS(ROW(F7277)+N$5-1,COLUMN(F7277),4)))</f>
        <v>21500</v>
      </c>
      <c r="K7277" s="18">
        <f t="shared" ca="1" si="2156"/>
        <v>0</v>
      </c>
      <c r="L7277" s="18">
        <f t="shared" ca="1" si="2168"/>
        <v>0</v>
      </c>
      <c r="M7277" s="18">
        <f t="shared" ca="1" si="2152"/>
        <v>16350</v>
      </c>
      <c r="N7277" s="34">
        <f t="shared" ca="1" si="2157"/>
        <v>22243.381165877036</v>
      </c>
      <c r="P7277" s="18">
        <f t="shared" ca="1" si="2169"/>
        <v>1959.9639845400536</v>
      </c>
      <c r="Q7277" s="47">
        <f ca="1">SUM(L$15:L7277)-SUM(M$15:M7277)</f>
        <v>0</v>
      </c>
      <c r="R7277" s="47" t="str">
        <f t="shared" ca="1" si="2170"/>
        <v>M7280</v>
      </c>
      <c r="S7277" s="40">
        <f t="shared" ca="1" si="2158"/>
        <v>0</v>
      </c>
      <c r="T7277" s="46">
        <f t="shared" ca="1" si="2159"/>
        <v>13</v>
      </c>
      <c r="X7277" s="74">
        <f t="shared" ca="1" si="2160"/>
        <v>2.4287183310500762</v>
      </c>
      <c r="Y7277" s="75">
        <f t="shared" ca="1" si="2161"/>
        <v>1.9599639845400536</v>
      </c>
      <c r="Z7277" s="74">
        <f t="shared" ca="1" si="2162"/>
        <v>7.0990713842313315</v>
      </c>
      <c r="AA7277" s="76">
        <f t="shared" ca="1" si="2163"/>
        <v>1959.9639845400536</v>
      </c>
      <c r="AB7277" s="76">
        <f t="shared" ca="1" si="2164"/>
        <v>7099.0713842313316</v>
      </c>
    </row>
    <row r="7278" spans="1:28" x14ac:dyDescent="0.25">
      <c r="A7278" s="2">
        <f t="shared" si="2165"/>
        <v>4</v>
      </c>
      <c r="B7278" s="16">
        <f ca="1">VLOOKUP(A7278,PERIODS!$O$4:$P$33,2,FALSE)</f>
        <v>2.5000000000000001E-2</v>
      </c>
      <c r="C7278" s="15"/>
      <c r="D7278" s="18">
        <v>5000</v>
      </c>
      <c r="E7278" s="34">
        <f t="shared" ca="1" si="2166"/>
        <v>22243.381165877036</v>
      </c>
      <c r="F7278" s="34">
        <f t="shared" ca="1" si="2167"/>
        <v>2500</v>
      </c>
      <c r="G7278" s="69">
        <f t="shared" ca="1" si="2153"/>
        <v>0</v>
      </c>
      <c r="H7278" s="34">
        <f t="shared" ca="1" si="2154"/>
        <v>-911.5493260476768</v>
      </c>
      <c r="I7278" s="34">
        <f t="shared" ca="1" si="2155"/>
        <v>1588.4506739523231</v>
      </c>
      <c r="J7278" s="18">
        <f ca="1">SUM(INDIRECT(ADDRESS(ROW(F7278),COLUMN(F7278),4)):INDIRECT(ADDRESS(ROW(F7278)+N$5-1,COLUMN(F7278),4)))</f>
        <v>22300</v>
      </c>
      <c r="K7278" s="18">
        <f t="shared" ca="1" si="2156"/>
        <v>16350</v>
      </c>
      <c r="L7278" s="18">
        <f t="shared" ca="1" si="2168"/>
        <v>16350</v>
      </c>
      <c r="M7278" s="18">
        <f t="shared" ca="1" si="2152"/>
        <v>0</v>
      </c>
      <c r="N7278" s="34">
        <f t="shared" ca="1" si="2157"/>
        <v>20654.930491924712</v>
      </c>
      <c r="P7278" s="18">
        <f t="shared" ca="1" si="2169"/>
        <v>911.5493260476768</v>
      </c>
      <c r="Q7278" s="47">
        <f ca="1">SUM(L$15:L7278)-SUM(M$15:M7278)</f>
        <v>16350</v>
      </c>
      <c r="R7278" s="47" t="str">
        <f t="shared" ca="1" si="2170"/>
        <v>M7281</v>
      </c>
      <c r="S7278" s="40">
        <f t="shared" ca="1" si="2158"/>
        <v>0</v>
      </c>
      <c r="T7278" s="46">
        <f t="shared" ca="1" si="2159"/>
        <v>1</v>
      </c>
      <c r="X7278" s="74">
        <f t="shared" ca="1" si="2160"/>
        <v>-0.9115493260476768</v>
      </c>
      <c r="Y7278" s="75">
        <f t="shared" ca="1" si="2161"/>
        <v>-0.9115493260476768</v>
      </c>
      <c r="Z7278" s="74">
        <f t="shared" ca="1" si="2162"/>
        <v>0.40190106563094535</v>
      </c>
      <c r="AA7278" s="76">
        <f t="shared" ca="1" si="2163"/>
        <v>-911.5493260476768</v>
      </c>
      <c r="AB7278" s="76">
        <f t="shared" ca="1" si="2164"/>
        <v>401.90106563094537</v>
      </c>
    </row>
    <row r="7279" spans="1:28" x14ac:dyDescent="0.25">
      <c r="A7279" s="2">
        <f t="shared" si="2165"/>
        <v>5</v>
      </c>
      <c r="B7279" s="16">
        <f ca="1">VLOOKUP(A7279,PERIODS!$O$4:$P$33,2,FALSE)</f>
        <v>3.3000000000000002E-2</v>
      </c>
      <c r="C7279" s="15"/>
      <c r="D7279" s="18">
        <v>5000</v>
      </c>
      <c r="E7279" s="34">
        <f t="shared" ca="1" si="2166"/>
        <v>20654.930491924712</v>
      </c>
      <c r="F7279" s="34">
        <f t="shared" ca="1" si="2167"/>
        <v>3300</v>
      </c>
      <c r="G7279" s="69">
        <f t="shared" ca="1" si="2153"/>
        <v>0</v>
      </c>
      <c r="H7279" s="34">
        <f t="shared" ca="1" si="2154"/>
        <v>680.04940504515798</v>
      </c>
      <c r="I7279" s="34">
        <f t="shared" ca="1" si="2155"/>
        <v>3980.049405045158</v>
      </c>
      <c r="J7279" s="18">
        <f ca="1">SUM(INDIRECT(ADDRESS(ROW(F7279),COLUMN(F7279),4)):INDIRECT(ADDRESS(ROW(F7279)+N$5-1,COLUMN(F7279),4)))</f>
        <v>23100</v>
      </c>
      <c r="K7279" s="18">
        <f t="shared" ca="1" si="2156"/>
        <v>16350</v>
      </c>
      <c r="L7279" s="18">
        <f t="shared" ca="1" si="2168"/>
        <v>0</v>
      </c>
      <c r="M7279" s="18">
        <f t="shared" ca="1" si="2152"/>
        <v>0</v>
      </c>
      <c r="N7279" s="34">
        <f t="shared" ca="1" si="2157"/>
        <v>16674.881086879555</v>
      </c>
      <c r="P7279" s="18">
        <f t="shared" ca="1" si="2169"/>
        <v>680.04940504515798</v>
      </c>
      <c r="Q7279" s="47">
        <f ca="1">SUM(L$15:L7279)-SUM(M$15:M7279)</f>
        <v>16350</v>
      </c>
      <c r="R7279" s="47" t="str">
        <f t="shared" ca="1" si="2170"/>
        <v>M7282</v>
      </c>
      <c r="S7279" s="40">
        <f t="shared" ca="1" si="2158"/>
        <v>0</v>
      </c>
      <c r="T7279" s="46">
        <f t="shared" ca="1" si="2159"/>
        <v>54</v>
      </c>
      <c r="X7279" s="74">
        <f t="shared" ca="1" si="2160"/>
        <v>0.68004940504515798</v>
      </c>
      <c r="Y7279" s="75">
        <f t="shared" ca="1" si="2161"/>
        <v>0.68004940504515798</v>
      </c>
      <c r="Z7279" s="74">
        <f t="shared" ca="1" si="2162"/>
        <v>1.9739752541579625</v>
      </c>
      <c r="AA7279" s="76">
        <f t="shared" ca="1" si="2163"/>
        <v>680.04940504515798</v>
      </c>
      <c r="AB7279" s="76">
        <f t="shared" ca="1" si="2164"/>
        <v>1973.9752541579626</v>
      </c>
    </row>
    <row r="7280" spans="1:28" x14ac:dyDescent="0.25">
      <c r="A7280" s="2">
        <f t="shared" si="2165"/>
        <v>6</v>
      </c>
      <c r="B7280" s="16">
        <f ca="1">VLOOKUP(A7280,PERIODS!$O$4:$P$33,2,FALSE)</f>
        <v>3.3000000000000002E-2</v>
      </c>
      <c r="C7280" s="15"/>
      <c r="D7280" s="18">
        <v>5000</v>
      </c>
      <c r="E7280" s="34">
        <f t="shared" ca="1" si="2166"/>
        <v>16674.881086879555</v>
      </c>
      <c r="F7280" s="34">
        <f t="shared" ca="1" si="2167"/>
        <v>3300</v>
      </c>
      <c r="G7280" s="69">
        <f t="shared" ca="1" si="2153"/>
        <v>0</v>
      </c>
      <c r="H7280" s="34">
        <f t="shared" ca="1" si="2154"/>
        <v>143.41677121405598</v>
      </c>
      <c r="I7280" s="34">
        <f t="shared" ca="1" si="2155"/>
        <v>3443.4167712140561</v>
      </c>
      <c r="J7280" s="18">
        <f ca="1">SUM(INDIRECT(ADDRESS(ROW(F7280),COLUMN(F7280),4)):INDIRECT(ADDRESS(ROW(F7280)+N$5-1,COLUMN(F7280),4)))</f>
        <v>23100</v>
      </c>
      <c r="K7280" s="18">
        <f t="shared" ca="1" si="2156"/>
        <v>16350</v>
      </c>
      <c r="L7280" s="18">
        <f t="shared" ca="1" si="2168"/>
        <v>0</v>
      </c>
      <c r="M7280" s="18">
        <f t="shared" ca="1" si="2152"/>
        <v>0</v>
      </c>
      <c r="N7280" s="34">
        <f t="shared" ca="1" si="2157"/>
        <v>13231.4643156655</v>
      </c>
      <c r="P7280" s="18">
        <f t="shared" ca="1" si="2169"/>
        <v>143.41677121405598</v>
      </c>
      <c r="Q7280" s="47">
        <f ca="1">SUM(L$15:L7280)-SUM(M$15:M7280)</f>
        <v>16350</v>
      </c>
      <c r="R7280" s="47" t="str">
        <f t="shared" ca="1" si="2170"/>
        <v>M7283</v>
      </c>
      <c r="S7280" s="40">
        <f t="shared" ca="1" si="2158"/>
        <v>0</v>
      </c>
      <c r="T7280" s="46">
        <f t="shared" ca="1" si="2159"/>
        <v>83</v>
      </c>
      <c r="X7280" s="74">
        <f t="shared" ca="1" si="2160"/>
        <v>0.14341677121405599</v>
      </c>
      <c r="Y7280" s="75">
        <f t="shared" ca="1" si="2161"/>
        <v>0.14341677121405599</v>
      </c>
      <c r="Z7280" s="74">
        <f t="shared" ca="1" si="2162"/>
        <v>1.1542107432504858</v>
      </c>
      <c r="AA7280" s="76">
        <f t="shared" ca="1" si="2163"/>
        <v>143.41677121405598</v>
      </c>
      <c r="AB7280" s="76">
        <f t="shared" ca="1" si="2164"/>
        <v>1154.2107432504858</v>
      </c>
    </row>
    <row r="7281" spans="1:28" x14ac:dyDescent="0.25">
      <c r="A7281" s="2">
        <f t="shared" si="2165"/>
        <v>7</v>
      </c>
      <c r="B7281" s="16">
        <f ca="1">VLOOKUP(A7281,PERIODS!$O$4:$P$33,2,FALSE)</f>
        <v>3.3000000000000002E-2</v>
      </c>
      <c r="C7281" s="15"/>
      <c r="D7281" s="18">
        <v>5000</v>
      </c>
      <c r="E7281" s="34">
        <f t="shared" ca="1" si="2166"/>
        <v>13231.4643156655</v>
      </c>
      <c r="F7281" s="34">
        <f t="shared" ca="1" si="2167"/>
        <v>3300</v>
      </c>
      <c r="G7281" s="69">
        <f t="shared" ca="1" si="2153"/>
        <v>0</v>
      </c>
      <c r="H7281" s="34">
        <f t="shared" ca="1" si="2154"/>
        <v>499.07975836965824</v>
      </c>
      <c r="I7281" s="34">
        <f t="shared" ca="1" si="2155"/>
        <v>3799.0797583696581</v>
      </c>
      <c r="J7281" s="18">
        <f ca="1">SUM(INDIRECT(ADDRESS(ROW(F7281),COLUMN(F7281),4)):INDIRECT(ADDRESS(ROW(F7281)+N$5-1,COLUMN(F7281),4)))</f>
        <v>23100</v>
      </c>
      <c r="K7281" s="18">
        <f t="shared" ca="1" si="2156"/>
        <v>0</v>
      </c>
      <c r="L7281" s="18">
        <f t="shared" ca="1" si="2168"/>
        <v>0</v>
      </c>
      <c r="M7281" s="18">
        <f t="shared" ca="1" si="2152"/>
        <v>16350</v>
      </c>
      <c r="N7281" s="34">
        <f t="shared" ca="1" si="2157"/>
        <v>25782.384557295842</v>
      </c>
      <c r="P7281" s="18">
        <f t="shared" ca="1" si="2169"/>
        <v>499.07975836965824</v>
      </c>
      <c r="Q7281" s="47">
        <f ca="1">SUM(L$15:L7281)-SUM(M$15:M7281)</f>
        <v>0</v>
      </c>
      <c r="R7281" s="47" t="str">
        <f t="shared" ca="1" si="2170"/>
        <v>M7284</v>
      </c>
      <c r="S7281" s="40">
        <f t="shared" ca="1" si="2158"/>
        <v>0</v>
      </c>
      <c r="T7281" s="46">
        <f t="shared" ca="1" si="2159"/>
        <v>60</v>
      </c>
      <c r="X7281" s="74">
        <f t="shared" ca="1" si="2160"/>
        <v>0.49907975836965823</v>
      </c>
      <c r="Y7281" s="75">
        <f t="shared" ca="1" si="2161"/>
        <v>0.49907975836965823</v>
      </c>
      <c r="Z7281" s="74">
        <f t="shared" ca="1" si="2162"/>
        <v>1.6472047466413078</v>
      </c>
      <c r="AA7281" s="76">
        <f t="shared" ca="1" si="2163"/>
        <v>499.07975836965824</v>
      </c>
      <c r="AB7281" s="76">
        <f t="shared" ca="1" si="2164"/>
        <v>1647.2047466413078</v>
      </c>
    </row>
    <row r="7282" spans="1:28" x14ac:dyDescent="0.25">
      <c r="A7282" s="2">
        <f t="shared" si="2165"/>
        <v>8</v>
      </c>
      <c r="B7282" s="16">
        <f ca="1">VLOOKUP(A7282,PERIODS!$O$4:$P$33,2,FALSE)</f>
        <v>3.3000000000000002E-2</v>
      </c>
      <c r="C7282" s="15"/>
      <c r="D7282" s="18">
        <v>5000</v>
      </c>
      <c r="E7282" s="34">
        <f t="shared" ca="1" si="2166"/>
        <v>25782.384557295842</v>
      </c>
      <c r="F7282" s="34">
        <f t="shared" ca="1" si="2167"/>
        <v>3300</v>
      </c>
      <c r="G7282" s="69">
        <f t="shared" ca="1" si="2153"/>
        <v>0</v>
      </c>
      <c r="H7282" s="34">
        <f t="shared" ca="1" si="2154"/>
        <v>-796.44172989749541</v>
      </c>
      <c r="I7282" s="34">
        <f t="shared" ca="1" si="2155"/>
        <v>2503.5582701025046</v>
      </c>
      <c r="J7282" s="18">
        <f ca="1">SUM(INDIRECT(ADDRESS(ROW(F7282),COLUMN(F7282),4)):INDIRECT(ADDRESS(ROW(F7282)+N$5-1,COLUMN(F7282),4)))</f>
        <v>23100</v>
      </c>
      <c r="K7282" s="18">
        <f t="shared" ca="1" si="2156"/>
        <v>0</v>
      </c>
      <c r="L7282" s="18">
        <f t="shared" ca="1" si="2168"/>
        <v>0</v>
      </c>
      <c r="M7282" s="18">
        <f t="shared" ca="1" si="2152"/>
        <v>0</v>
      </c>
      <c r="N7282" s="34">
        <f t="shared" ca="1" si="2157"/>
        <v>23278.826287193337</v>
      </c>
      <c r="P7282" s="18">
        <f t="shared" ca="1" si="2169"/>
        <v>796.44172989749541</v>
      </c>
      <c r="Q7282" s="47">
        <f ca="1">SUM(L$15:L7282)-SUM(M$15:M7282)</f>
        <v>0</v>
      </c>
      <c r="R7282" s="47" t="str">
        <f t="shared" ca="1" si="2170"/>
        <v>M7285</v>
      </c>
      <c r="S7282" s="40">
        <f t="shared" ca="1" si="2158"/>
        <v>0</v>
      </c>
      <c r="T7282" s="46">
        <f t="shared" ca="1" si="2159"/>
        <v>63</v>
      </c>
      <c r="X7282" s="74">
        <f t="shared" ca="1" si="2160"/>
        <v>-0.7964417298974954</v>
      </c>
      <c r="Y7282" s="75">
        <f t="shared" ca="1" si="2161"/>
        <v>-0.7964417298974954</v>
      </c>
      <c r="Z7282" s="74">
        <f t="shared" ca="1" si="2162"/>
        <v>0.45093064585460363</v>
      </c>
      <c r="AA7282" s="76">
        <f t="shared" ca="1" si="2163"/>
        <v>-796.44172989749541</v>
      </c>
      <c r="AB7282" s="76">
        <f t="shared" ca="1" si="2164"/>
        <v>450.93064585460365</v>
      </c>
    </row>
    <row r="7283" spans="1:28" x14ac:dyDescent="0.25">
      <c r="A7283" s="2">
        <f t="shared" si="2165"/>
        <v>9</v>
      </c>
      <c r="B7283" s="16">
        <f ca="1">VLOOKUP(A7283,PERIODS!$O$4:$P$33,2,FALSE)</f>
        <v>3.3000000000000002E-2</v>
      </c>
      <c r="C7283" s="15"/>
      <c r="D7283" s="18">
        <v>5000</v>
      </c>
      <c r="E7283" s="34">
        <f t="shared" ca="1" si="2166"/>
        <v>23278.826287193337</v>
      </c>
      <c r="F7283" s="34">
        <f t="shared" ca="1" si="2167"/>
        <v>3300</v>
      </c>
      <c r="G7283" s="69">
        <f t="shared" ca="1" si="2153"/>
        <v>0</v>
      </c>
      <c r="H7283" s="34">
        <f t="shared" ca="1" si="2154"/>
        <v>1308.4558420545254</v>
      </c>
      <c r="I7283" s="34">
        <f t="shared" ca="1" si="2155"/>
        <v>4608.4558420545254</v>
      </c>
      <c r="J7283" s="18">
        <f ca="1">SUM(INDIRECT(ADDRESS(ROW(F7283),COLUMN(F7283),4)):INDIRECT(ADDRESS(ROW(F7283)+N$5-1,COLUMN(F7283),4)))</f>
        <v>23100</v>
      </c>
      <c r="K7283" s="18">
        <f t="shared" ca="1" si="2156"/>
        <v>0</v>
      </c>
      <c r="L7283" s="18">
        <f t="shared" ca="1" si="2168"/>
        <v>0</v>
      </c>
      <c r="M7283" s="18">
        <f t="shared" ca="1" si="2152"/>
        <v>0</v>
      </c>
      <c r="N7283" s="34">
        <f t="shared" ca="1" si="2157"/>
        <v>18670.370445138811</v>
      </c>
      <c r="P7283" s="18">
        <f t="shared" ca="1" si="2169"/>
        <v>1308.4558420545254</v>
      </c>
      <c r="Q7283" s="47">
        <f ca="1">SUM(L$15:L7283)-SUM(M$15:M7283)</f>
        <v>0</v>
      </c>
      <c r="R7283" s="47" t="str">
        <f t="shared" ca="1" si="2170"/>
        <v>M7286</v>
      </c>
      <c r="S7283" s="40">
        <f t="shared" ca="1" si="2158"/>
        <v>0</v>
      </c>
      <c r="T7283" s="46">
        <f t="shared" ca="1" si="2159"/>
        <v>54</v>
      </c>
      <c r="X7283" s="74">
        <f t="shared" ca="1" si="2160"/>
        <v>1.3084558420545254</v>
      </c>
      <c r="Y7283" s="75">
        <f t="shared" ca="1" si="2161"/>
        <v>1.3084558420545254</v>
      </c>
      <c r="Z7283" s="74">
        <f t="shared" ca="1" si="2162"/>
        <v>3.7004552108960778</v>
      </c>
      <c r="AA7283" s="76">
        <f t="shared" ca="1" si="2163"/>
        <v>1308.4558420545254</v>
      </c>
      <c r="AB7283" s="76">
        <f t="shared" ca="1" si="2164"/>
        <v>3700.4552108960779</v>
      </c>
    </row>
    <row r="7284" spans="1:28" x14ac:dyDescent="0.25">
      <c r="A7284" s="2">
        <f t="shared" si="2165"/>
        <v>10</v>
      </c>
      <c r="B7284" s="16">
        <f ca="1">VLOOKUP(A7284,PERIODS!$O$4:$P$33,2,FALSE)</f>
        <v>3.3000000000000002E-2</v>
      </c>
      <c r="C7284" s="15"/>
      <c r="D7284" s="18">
        <v>5000</v>
      </c>
      <c r="E7284" s="34">
        <f t="shared" ca="1" si="2166"/>
        <v>18670.370445138811</v>
      </c>
      <c r="F7284" s="34">
        <f t="shared" ca="1" si="2167"/>
        <v>3300</v>
      </c>
      <c r="G7284" s="69">
        <f t="shared" ca="1" si="2153"/>
        <v>0</v>
      </c>
      <c r="H7284" s="34">
        <f t="shared" ca="1" si="2154"/>
        <v>924.83348136340578</v>
      </c>
      <c r="I7284" s="34">
        <f t="shared" ca="1" si="2155"/>
        <v>4224.8334813634056</v>
      </c>
      <c r="J7284" s="18">
        <f ca="1">SUM(INDIRECT(ADDRESS(ROW(F7284),COLUMN(F7284),4)):INDIRECT(ADDRESS(ROW(F7284)+N$5-1,COLUMN(F7284),4)))</f>
        <v>23100</v>
      </c>
      <c r="K7284" s="18">
        <f t="shared" ca="1" si="2156"/>
        <v>16350</v>
      </c>
      <c r="L7284" s="18">
        <f t="shared" ca="1" si="2168"/>
        <v>16350</v>
      </c>
      <c r="M7284" s="18">
        <f t="shared" ca="1" si="2152"/>
        <v>0</v>
      </c>
      <c r="N7284" s="34">
        <f t="shared" ca="1" si="2157"/>
        <v>14445.536963775405</v>
      </c>
      <c r="P7284" s="18">
        <f t="shared" ca="1" si="2169"/>
        <v>924.83348136340578</v>
      </c>
      <c r="Q7284" s="47">
        <f ca="1">SUM(L$15:L7284)-SUM(M$15:M7284)</f>
        <v>16350</v>
      </c>
      <c r="R7284" s="47" t="str">
        <f t="shared" ca="1" si="2170"/>
        <v>M7287</v>
      </c>
      <c r="S7284" s="40">
        <f t="shared" ca="1" si="2158"/>
        <v>0</v>
      </c>
      <c r="T7284" s="46">
        <f t="shared" ca="1" si="2159"/>
        <v>76</v>
      </c>
      <c r="X7284" s="74">
        <f t="shared" ca="1" si="2160"/>
        <v>0.92483348136340582</v>
      </c>
      <c r="Y7284" s="75">
        <f t="shared" ca="1" si="2161"/>
        <v>0.92483348136340582</v>
      </c>
      <c r="Z7284" s="74">
        <f t="shared" ca="1" si="2162"/>
        <v>2.5214483572555793</v>
      </c>
      <c r="AA7284" s="76">
        <f t="shared" ca="1" si="2163"/>
        <v>924.83348136340578</v>
      </c>
      <c r="AB7284" s="76">
        <f t="shared" ca="1" si="2164"/>
        <v>2521.4483572555791</v>
      </c>
    </row>
    <row r="7285" spans="1:28" x14ac:dyDescent="0.25">
      <c r="A7285" s="2">
        <f t="shared" si="2165"/>
        <v>11</v>
      </c>
      <c r="B7285" s="16">
        <f ca="1">VLOOKUP(A7285,PERIODS!$O$4:$P$33,2,FALSE)</f>
        <v>3.3000000000000002E-2</v>
      </c>
      <c r="C7285" s="15"/>
      <c r="D7285" s="18">
        <v>5000</v>
      </c>
      <c r="E7285" s="34">
        <f t="shared" ca="1" si="2166"/>
        <v>14445.536963775405</v>
      </c>
      <c r="F7285" s="34">
        <f t="shared" ca="1" si="2167"/>
        <v>3300</v>
      </c>
      <c r="G7285" s="69">
        <f t="shared" ca="1" si="2153"/>
        <v>0</v>
      </c>
      <c r="H7285" s="34">
        <f t="shared" ca="1" si="2154"/>
        <v>-1183.8832530073619</v>
      </c>
      <c r="I7285" s="34">
        <f t="shared" ca="1" si="2155"/>
        <v>2116.1167469926381</v>
      </c>
      <c r="J7285" s="18">
        <f ca="1">SUM(INDIRECT(ADDRESS(ROW(F7285),COLUMN(F7285),4)):INDIRECT(ADDRESS(ROW(F7285)+N$5-1,COLUMN(F7285),4)))</f>
        <v>23300</v>
      </c>
      <c r="K7285" s="18">
        <f t="shared" ca="1" si="2156"/>
        <v>16350</v>
      </c>
      <c r="L7285" s="18">
        <f t="shared" ca="1" si="2168"/>
        <v>0</v>
      </c>
      <c r="M7285" s="18">
        <f t="shared" ca="1" si="2152"/>
        <v>0</v>
      </c>
      <c r="N7285" s="34">
        <f t="shared" ca="1" si="2157"/>
        <v>12329.420216782766</v>
      </c>
      <c r="P7285" s="18">
        <f t="shared" ca="1" si="2169"/>
        <v>1183.8832530073619</v>
      </c>
      <c r="Q7285" s="47">
        <f ca="1">SUM(L$15:L7285)-SUM(M$15:M7285)</f>
        <v>16350</v>
      </c>
      <c r="R7285" s="47" t="str">
        <f t="shared" ca="1" si="2170"/>
        <v>M7288</v>
      </c>
      <c r="S7285" s="40">
        <f t="shared" ca="1" si="2158"/>
        <v>0</v>
      </c>
      <c r="T7285" s="46">
        <f t="shared" ca="1" si="2159"/>
        <v>56</v>
      </c>
      <c r="X7285" s="74">
        <f t="shared" ca="1" si="2160"/>
        <v>-1.183883253007362</v>
      </c>
      <c r="Y7285" s="75">
        <f t="shared" ca="1" si="2161"/>
        <v>-1.183883253007362</v>
      </c>
      <c r="Z7285" s="74">
        <f t="shared" ca="1" si="2162"/>
        <v>0.3060878113478428</v>
      </c>
      <c r="AA7285" s="76">
        <f t="shared" ca="1" si="2163"/>
        <v>-1183.8832530073619</v>
      </c>
      <c r="AB7285" s="76">
        <f t="shared" ca="1" si="2164"/>
        <v>306.08781134784277</v>
      </c>
    </row>
    <row r="7286" spans="1:28" x14ac:dyDescent="0.25">
      <c r="A7286" s="2">
        <f t="shared" si="2165"/>
        <v>12</v>
      </c>
      <c r="B7286" s="16">
        <f ca="1">VLOOKUP(A7286,PERIODS!$O$4:$P$33,2,FALSE)</f>
        <v>3.3000000000000002E-2</v>
      </c>
      <c r="C7286" s="15"/>
      <c r="D7286" s="18">
        <v>5000</v>
      </c>
      <c r="E7286" s="34">
        <f t="shared" ca="1" si="2166"/>
        <v>12329.420216782766</v>
      </c>
      <c r="F7286" s="34">
        <f t="shared" ca="1" si="2167"/>
        <v>3300</v>
      </c>
      <c r="G7286" s="69">
        <f t="shared" ca="1" si="2153"/>
        <v>0</v>
      </c>
      <c r="H7286" s="34">
        <f t="shared" ca="1" si="2154"/>
        <v>-1612.5715958609292</v>
      </c>
      <c r="I7286" s="34">
        <f t="shared" ca="1" si="2155"/>
        <v>1687.4284041390708</v>
      </c>
      <c r="J7286" s="18">
        <f ca="1">SUM(INDIRECT(ADDRESS(ROW(F7286),COLUMN(F7286),4)):INDIRECT(ADDRESS(ROW(F7286)+N$5-1,COLUMN(F7286),4)))</f>
        <v>23500</v>
      </c>
      <c r="K7286" s="18">
        <f t="shared" ca="1" si="2156"/>
        <v>16350</v>
      </c>
      <c r="L7286" s="18">
        <f t="shared" ca="1" si="2168"/>
        <v>0</v>
      </c>
      <c r="M7286" s="18">
        <f t="shared" ca="1" si="2152"/>
        <v>0</v>
      </c>
      <c r="N7286" s="34">
        <f t="shared" ca="1" si="2157"/>
        <v>10641.991812643695</v>
      </c>
      <c r="P7286" s="18">
        <f t="shared" ca="1" si="2169"/>
        <v>1612.5715958609292</v>
      </c>
      <c r="Q7286" s="47">
        <f ca="1">SUM(L$15:L7286)-SUM(M$15:M7286)</f>
        <v>16350</v>
      </c>
      <c r="R7286" s="47" t="str">
        <f t="shared" ca="1" si="2170"/>
        <v>M7289</v>
      </c>
      <c r="S7286" s="40">
        <f t="shared" ca="1" si="2158"/>
        <v>0</v>
      </c>
      <c r="T7286" s="46">
        <f t="shared" ca="1" si="2159"/>
        <v>35</v>
      </c>
      <c r="X7286" s="74">
        <f t="shared" ca="1" si="2160"/>
        <v>-1.6125715958609292</v>
      </c>
      <c r="Y7286" s="75">
        <f t="shared" ca="1" si="2161"/>
        <v>-1.6125715958609292</v>
      </c>
      <c r="Z7286" s="74">
        <f t="shared" ca="1" si="2162"/>
        <v>0.19937424428686318</v>
      </c>
      <c r="AA7286" s="76">
        <f t="shared" ca="1" si="2163"/>
        <v>-1612.5715958609292</v>
      </c>
      <c r="AB7286" s="76">
        <f t="shared" ca="1" si="2164"/>
        <v>199.37424428686319</v>
      </c>
    </row>
    <row r="7287" spans="1:28" x14ac:dyDescent="0.25">
      <c r="A7287" s="2">
        <f t="shared" si="2165"/>
        <v>13</v>
      </c>
      <c r="B7287" s="16">
        <f ca="1">VLOOKUP(A7287,PERIODS!$O$4:$P$33,2,FALSE)</f>
        <v>3.3000000000000002E-2</v>
      </c>
      <c r="C7287" s="15"/>
      <c r="D7287" s="18">
        <v>5000</v>
      </c>
      <c r="E7287" s="34">
        <f t="shared" ca="1" si="2166"/>
        <v>10641.991812643695</v>
      </c>
      <c r="F7287" s="34">
        <f t="shared" ca="1" si="2167"/>
        <v>3300</v>
      </c>
      <c r="G7287" s="69">
        <f t="shared" ca="1" si="2153"/>
        <v>0</v>
      </c>
      <c r="H7287" s="34">
        <f t="shared" ca="1" si="2154"/>
        <v>-997.14856862718329</v>
      </c>
      <c r="I7287" s="34">
        <f t="shared" ca="1" si="2155"/>
        <v>2302.8514313728165</v>
      </c>
      <c r="J7287" s="18">
        <f ca="1">SUM(INDIRECT(ADDRESS(ROW(F7287),COLUMN(F7287),4)):INDIRECT(ADDRESS(ROW(F7287)+N$5-1,COLUMN(F7287),4)))</f>
        <v>23700</v>
      </c>
      <c r="K7287" s="18">
        <f t="shared" ca="1" si="2156"/>
        <v>0</v>
      </c>
      <c r="L7287" s="18">
        <f t="shared" ca="1" si="2168"/>
        <v>0</v>
      </c>
      <c r="M7287" s="18">
        <f t="shared" ca="1" si="2152"/>
        <v>16350</v>
      </c>
      <c r="N7287" s="34">
        <f t="shared" ca="1" si="2157"/>
        <v>24689.140381270878</v>
      </c>
      <c r="P7287" s="18">
        <f t="shared" ca="1" si="2169"/>
        <v>997.14856862718329</v>
      </c>
      <c r="Q7287" s="47">
        <f ca="1">SUM(L$15:L7287)-SUM(M$15:M7287)</f>
        <v>0</v>
      </c>
      <c r="R7287" s="47" t="str">
        <f t="shared" ca="1" si="2170"/>
        <v>M7290</v>
      </c>
      <c r="S7287" s="40">
        <f t="shared" ca="1" si="2158"/>
        <v>0</v>
      </c>
      <c r="T7287" s="46">
        <f t="shared" ca="1" si="2159"/>
        <v>5</v>
      </c>
      <c r="X7287" s="74">
        <f t="shared" ca="1" si="2160"/>
        <v>-0.99714856862718326</v>
      </c>
      <c r="Y7287" s="75">
        <f t="shared" ca="1" si="2161"/>
        <v>-0.99714856862718326</v>
      </c>
      <c r="Z7287" s="74">
        <f t="shared" ca="1" si="2162"/>
        <v>0.36892992112540357</v>
      </c>
      <c r="AA7287" s="76">
        <f t="shared" ca="1" si="2163"/>
        <v>-997.14856862718329</v>
      </c>
      <c r="AB7287" s="76">
        <f t="shared" ca="1" si="2164"/>
        <v>368.92992112540355</v>
      </c>
    </row>
    <row r="7288" spans="1:28" x14ac:dyDescent="0.25">
      <c r="A7288" s="2">
        <f t="shared" si="2165"/>
        <v>14</v>
      </c>
      <c r="B7288" s="16">
        <f ca="1">VLOOKUP(A7288,PERIODS!$O$4:$P$33,2,FALSE)</f>
        <v>3.3000000000000002E-2</v>
      </c>
      <c r="C7288" s="15"/>
      <c r="D7288" s="18">
        <v>5000</v>
      </c>
      <c r="E7288" s="34">
        <f t="shared" ca="1" si="2166"/>
        <v>24689.140381270878</v>
      </c>
      <c r="F7288" s="34">
        <f t="shared" ca="1" si="2167"/>
        <v>3300</v>
      </c>
      <c r="G7288" s="69">
        <f t="shared" ca="1" si="2153"/>
        <v>0</v>
      </c>
      <c r="H7288" s="34">
        <f t="shared" ca="1" si="2154"/>
        <v>-1071.7962673154589</v>
      </c>
      <c r="I7288" s="34">
        <f t="shared" ca="1" si="2155"/>
        <v>2228.2037326845411</v>
      </c>
      <c r="J7288" s="18">
        <f ca="1">SUM(INDIRECT(ADDRESS(ROW(F7288),COLUMN(F7288),4)):INDIRECT(ADDRESS(ROW(F7288)+N$5-1,COLUMN(F7288),4)))</f>
        <v>23900</v>
      </c>
      <c r="K7288" s="18">
        <f t="shared" ca="1" si="2156"/>
        <v>0</v>
      </c>
      <c r="L7288" s="18">
        <f t="shared" ca="1" si="2168"/>
        <v>0</v>
      </c>
      <c r="M7288" s="18">
        <f t="shared" ca="1" si="2152"/>
        <v>0</v>
      </c>
      <c r="N7288" s="34">
        <f t="shared" ca="1" si="2157"/>
        <v>22460.936648586336</v>
      </c>
      <c r="P7288" s="18">
        <f t="shared" ca="1" si="2169"/>
        <v>1071.7962673154589</v>
      </c>
      <c r="Q7288" s="47">
        <f ca="1">SUM(L$15:L7288)-SUM(M$15:M7288)</f>
        <v>0</v>
      </c>
      <c r="R7288" s="47" t="str">
        <f t="shared" ca="1" si="2170"/>
        <v>M7291</v>
      </c>
      <c r="S7288" s="40">
        <f t="shared" ca="1" si="2158"/>
        <v>0</v>
      </c>
      <c r="T7288" s="46">
        <f t="shared" ca="1" si="2159"/>
        <v>57</v>
      </c>
      <c r="X7288" s="74">
        <f t="shared" ca="1" si="2160"/>
        <v>-1.0717962673154589</v>
      </c>
      <c r="Y7288" s="75">
        <f t="shared" ca="1" si="2161"/>
        <v>-1.0717962673154589</v>
      </c>
      <c r="Z7288" s="74">
        <f t="shared" ca="1" si="2162"/>
        <v>0.3423929354703289</v>
      </c>
      <c r="AA7288" s="76">
        <f t="shared" ca="1" si="2163"/>
        <v>-1071.7962673154589</v>
      </c>
      <c r="AB7288" s="76">
        <f t="shared" ca="1" si="2164"/>
        <v>342.39293547032889</v>
      </c>
    </row>
    <row r="7289" spans="1:28" x14ac:dyDescent="0.25">
      <c r="A7289" s="2">
        <f t="shared" si="2165"/>
        <v>15</v>
      </c>
      <c r="B7289" s="16">
        <f ca="1">VLOOKUP(A7289,PERIODS!$O$4:$P$33,2,FALSE)</f>
        <v>3.3000000000000002E-2</v>
      </c>
      <c r="C7289" s="15"/>
      <c r="D7289" s="18">
        <v>5000</v>
      </c>
      <c r="E7289" s="34">
        <f t="shared" ca="1" si="2166"/>
        <v>22460.936648586336</v>
      </c>
      <c r="F7289" s="34">
        <f t="shared" ca="1" si="2167"/>
        <v>3300</v>
      </c>
      <c r="G7289" s="69">
        <f t="shared" ca="1" si="2153"/>
        <v>0</v>
      </c>
      <c r="H7289" s="34">
        <f t="shared" ca="1" si="2154"/>
        <v>-805.97116199834841</v>
      </c>
      <c r="I7289" s="34">
        <f t="shared" ca="1" si="2155"/>
        <v>2494.0288380016518</v>
      </c>
      <c r="J7289" s="18">
        <f ca="1">SUM(INDIRECT(ADDRESS(ROW(F7289),COLUMN(F7289),4)):INDIRECT(ADDRESS(ROW(F7289)+N$5-1,COLUMN(F7289),4)))</f>
        <v>24100</v>
      </c>
      <c r="K7289" s="18">
        <f t="shared" ca="1" si="2156"/>
        <v>16350</v>
      </c>
      <c r="L7289" s="18">
        <f t="shared" ca="1" si="2168"/>
        <v>16350</v>
      </c>
      <c r="M7289" s="18">
        <f t="shared" ca="1" si="2152"/>
        <v>0</v>
      </c>
      <c r="N7289" s="34">
        <f t="shared" ca="1" si="2157"/>
        <v>19966.907810584686</v>
      </c>
      <c r="P7289" s="18">
        <f t="shared" ca="1" si="2169"/>
        <v>805.97116199834841</v>
      </c>
      <c r="Q7289" s="47">
        <f ca="1">SUM(L$15:L7289)-SUM(M$15:M7289)</f>
        <v>16350</v>
      </c>
      <c r="R7289" s="47" t="str">
        <f t="shared" ca="1" si="2170"/>
        <v>M7292</v>
      </c>
      <c r="S7289" s="40">
        <f t="shared" ca="1" si="2158"/>
        <v>0</v>
      </c>
      <c r="T7289" s="46">
        <f t="shared" ca="1" si="2159"/>
        <v>73</v>
      </c>
      <c r="X7289" s="74">
        <f t="shared" ca="1" si="2160"/>
        <v>-0.8059711619983484</v>
      </c>
      <c r="Y7289" s="75">
        <f t="shared" ca="1" si="2161"/>
        <v>-0.8059711619983484</v>
      </c>
      <c r="Z7289" s="74">
        <f t="shared" ca="1" si="2162"/>
        <v>0.44665394252367285</v>
      </c>
      <c r="AA7289" s="76">
        <f t="shared" ca="1" si="2163"/>
        <v>-805.97116199834841</v>
      </c>
      <c r="AB7289" s="76">
        <f t="shared" ca="1" si="2164"/>
        <v>446.65394252367287</v>
      </c>
    </row>
    <row r="7290" spans="1:28" x14ac:dyDescent="0.25">
      <c r="A7290" s="2">
        <f t="shared" si="2165"/>
        <v>16</v>
      </c>
      <c r="B7290" s="16">
        <f ca="1">VLOOKUP(A7290,PERIODS!$O$4:$P$33,2,FALSE)</f>
        <v>3.3000000000000002E-2</v>
      </c>
      <c r="C7290" s="15"/>
      <c r="D7290" s="18">
        <v>5000</v>
      </c>
      <c r="E7290" s="34">
        <f t="shared" ca="1" si="2166"/>
        <v>19966.907810584686</v>
      </c>
      <c r="F7290" s="34">
        <f t="shared" ca="1" si="2167"/>
        <v>3300</v>
      </c>
      <c r="G7290" s="69">
        <f t="shared" ca="1" si="2153"/>
        <v>0</v>
      </c>
      <c r="H7290" s="34">
        <f t="shared" ca="1" si="2154"/>
        <v>-606.7842834789584</v>
      </c>
      <c r="I7290" s="34">
        <f t="shared" ca="1" si="2155"/>
        <v>2693.2157165210415</v>
      </c>
      <c r="J7290" s="18">
        <f ca="1">SUM(INDIRECT(ADDRESS(ROW(F7290),COLUMN(F7290),4)):INDIRECT(ADDRESS(ROW(F7290)+N$5-1,COLUMN(F7290),4)))</f>
        <v>24300</v>
      </c>
      <c r="K7290" s="18">
        <f t="shared" ca="1" si="2156"/>
        <v>16350</v>
      </c>
      <c r="L7290" s="18">
        <f t="shared" ca="1" si="2168"/>
        <v>0</v>
      </c>
      <c r="M7290" s="18">
        <f t="shared" ca="1" si="2152"/>
        <v>0</v>
      </c>
      <c r="N7290" s="34">
        <f t="shared" ca="1" si="2157"/>
        <v>17273.692094063645</v>
      </c>
      <c r="P7290" s="18">
        <f t="shared" ca="1" si="2169"/>
        <v>606.7842834789584</v>
      </c>
      <c r="Q7290" s="47">
        <f ca="1">SUM(L$15:L7290)-SUM(M$15:M7290)</f>
        <v>16350</v>
      </c>
      <c r="R7290" s="47" t="str">
        <f t="shared" ca="1" si="2170"/>
        <v>M7293</v>
      </c>
      <c r="S7290" s="40">
        <f t="shared" ca="1" si="2158"/>
        <v>0</v>
      </c>
      <c r="T7290" s="46">
        <f t="shared" ca="1" si="2159"/>
        <v>95</v>
      </c>
      <c r="X7290" s="74">
        <f t="shared" ca="1" si="2160"/>
        <v>-0.60678428347895841</v>
      </c>
      <c r="Y7290" s="75">
        <f t="shared" ca="1" si="2161"/>
        <v>-0.60678428347895841</v>
      </c>
      <c r="Z7290" s="74">
        <f t="shared" ca="1" si="2162"/>
        <v>0.54510094380491458</v>
      </c>
      <c r="AA7290" s="76">
        <f t="shared" ca="1" si="2163"/>
        <v>-606.7842834789584</v>
      </c>
      <c r="AB7290" s="76">
        <f t="shared" ca="1" si="2164"/>
        <v>545.10094380491455</v>
      </c>
    </row>
    <row r="7291" spans="1:28" x14ac:dyDescent="0.25">
      <c r="A7291" s="2">
        <f t="shared" si="2165"/>
        <v>17</v>
      </c>
      <c r="B7291" s="16">
        <f ca="1">VLOOKUP(A7291,PERIODS!$O$4:$P$33,2,FALSE)</f>
        <v>3.5000000000000003E-2</v>
      </c>
      <c r="C7291" s="15"/>
      <c r="D7291" s="18">
        <v>5000</v>
      </c>
      <c r="E7291" s="34">
        <f t="shared" ca="1" si="2166"/>
        <v>17273.692094063645</v>
      </c>
      <c r="F7291" s="34">
        <f t="shared" ca="1" si="2167"/>
        <v>3500.0000000000005</v>
      </c>
      <c r="G7291" s="69">
        <f t="shared" ca="1" si="2153"/>
        <v>0</v>
      </c>
      <c r="H7291" s="34">
        <f t="shared" ca="1" si="2154"/>
        <v>-1649.0112296574503</v>
      </c>
      <c r="I7291" s="34">
        <f t="shared" ca="1" si="2155"/>
        <v>1850.9887703425502</v>
      </c>
      <c r="J7291" s="18">
        <f ca="1">SUM(INDIRECT(ADDRESS(ROW(F7291),COLUMN(F7291),4)):INDIRECT(ADDRESS(ROW(F7291)+N$5-1,COLUMN(F7291),4)))</f>
        <v>24500.000000000004</v>
      </c>
      <c r="K7291" s="18">
        <f t="shared" ca="1" si="2156"/>
        <v>16350</v>
      </c>
      <c r="L7291" s="18">
        <f t="shared" ca="1" si="2168"/>
        <v>0</v>
      </c>
      <c r="M7291" s="18">
        <f t="shared" ca="1" si="2152"/>
        <v>0</v>
      </c>
      <c r="N7291" s="34">
        <f t="shared" ca="1" si="2157"/>
        <v>15422.703323721094</v>
      </c>
      <c r="P7291" s="18">
        <f t="shared" ca="1" si="2169"/>
        <v>1649.0112296574503</v>
      </c>
      <c r="Q7291" s="47">
        <f ca="1">SUM(L$15:L7291)-SUM(M$15:M7291)</f>
        <v>16350</v>
      </c>
      <c r="R7291" s="47" t="str">
        <f t="shared" ca="1" si="2170"/>
        <v>M7294</v>
      </c>
      <c r="S7291" s="40">
        <f t="shared" ca="1" si="2158"/>
        <v>0</v>
      </c>
      <c r="T7291" s="46">
        <f t="shared" ca="1" si="2159"/>
        <v>2</v>
      </c>
      <c r="X7291" s="74">
        <f t="shared" ca="1" si="2160"/>
        <v>-1.6490112296574502</v>
      </c>
      <c r="Y7291" s="75">
        <f t="shared" ca="1" si="2161"/>
        <v>-1.6490112296574502</v>
      </c>
      <c r="Z7291" s="74">
        <f t="shared" ca="1" si="2162"/>
        <v>0.19223989578604631</v>
      </c>
      <c r="AA7291" s="76">
        <f t="shared" ca="1" si="2163"/>
        <v>-1649.0112296574503</v>
      </c>
      <c r="AB7291" s="76">
        <f t="shared" ca="1" si="2164"/>
        <v>192.2398957860463</v>
      </c>
    </row>
    <row r="7292" spans="1:28" x14ac:dyDescent="0.25">
      <c r="A7292" s="2">
        <f t="shared" si="2165"/>
        <v>18</v>
      </c>
      <c r="B7292" s="16">
        <f ca="1">VLOOKUP(A7292,PERIODS!$O$4:$P$33,2,FALSE)</f>
        <v>3.5000000000000003E-2</v>
      </c>
      <c r="C7292" s="15"/>
      <c r="D7292" s="18">
        <v>5000</v>
      </c>
      <c r="E7292" s="34">
        <f t="shared" ca="1" si="2166"/>
        <v>15422.703323721094</v>
      </c>
      <c r="F7292" s="34">
        <f t="shared" ca="1" si="2167"/>
        <v>3500.0000000000005</v>
      </c>
      <c r="G7292" s="69">
        <f t="shared" ca="1" si="2153"/>
        <v>0</v>
      </c>
      <c r="H7292" s="34">
        <f t="shared" ca="1" si="2154"/>
        <v>769.25159006882723</v>
      </c>
      <c r="I7292" s="34">
        <f t="shared" ca="1" si="2155"/>
        <v>4269.2515900688277</v>
      </c>
      <c r="J7292" s="18">
        <f ca="1">SUM(INDIRECT(ADDRESS(ROW(F7292),COLUMN(F7292),4)):INDIRECT(ADDRESS(ROW(F7292)+N$5-1,COLUMN(F7292),4)))</f>
        <v>24500.000000000004</v>
      </c>
      <c r="K7292" s="18">
        <f t="shared" ca="1" si="2156"/>
        <v>0</v>
      </c>
      <c r="L7292" s="18">
        <f t="shared" ca="1" si="2168"/>
        <v>0</v>
      </c>
      <c r="M7292" s="18">
        <f t="shared" ca="1" si="2152"/>
        <v>16350</v>
      </c>
      <c r="N7292" s="34">
        <f t="shared" ca="1" si="2157"/>
        <v>27503.451733652266</v>
      </c>
      <c r="P7292" s="18">
        <f t="shared" ca="1" si="2169"/>
        <v>769.25159006882723</v>
      </c>
      <c r="Q7292" s="47">
        <f ca="1">SUM(L$15:L7292)-SUM(M$15:M7292)</f>
        <v>0</v>
      </c>
      <c r="R7292" s="47" t="str">
        <f t="shared" ca="1" si="2170"/>
        <v>M7295</v>
      </c>
      <c r="S7292" s="40">
        <f t="shared" ca="1" si="2158"/>
        <v>0</v>
      </c>
      <c r="T7292" s="46">
        <f t="shared" ca="1" si="2159"/>
        <v>14</v>
      </c>
      <c r="X7292" s="74">
        <f t="shared" ca="1" si="2160"/>
        <v>0.76925159006882726</v>
      </c>
      <c r="Y7292" s="75">
        <f t="shared" ca="1" si="2161"/>
        <v>0.76925159006882726</v>
      </c>
      <c r="Z7292" s="74">
        <f t="shared" ca="1" si="2162"/>
        <v>2.1581504679820607</v>
      </c>
      <c r="AA7292" s="76">
        <f t="shared" ca="1" si="2163"/>
        <v>769.25159006882723</v>
      </c>
      <c r="AB7292" s="76">
        <f t="shared" ca="1" si="2164"/>
        <v>2158.1504679820605</v>
      </c>
    </row>
    <row r="7293" spans="1:28" x14ac:dyDescent="0.25">
      <c r="A7293" s="2">
        <f t="shared" si="2165"/>
        <v>19</v>
      </c>
      <c r="B7293" s="16">
        <f ca="1">VLOOKUP(A7293,PERIODS!$O$4:$P$33,2,FALSE)</f>
        <v>3.5000000000000003E-2</v>
      </c>
      <c r="C7293" s="15"/>
      <c r="D7293" s="18">
        <v>5000</v>
      </c>
      <c r="E7293" s="34">
        <f t="shared" ca="1" si="2166"/>
        <v>27503.451733652266</v>
      </c>
      <c r="F7293" s="34">
        <f t="shared" ca="1" si="2167"/>
        <v>3500.0000000000005</v>
      </c>
      <c r="G7293" s="69">
        <f t="shared" ca="1" si="2153"/>
        <v>0</v>
      </c>
      <c r="H7293" s="34">
        <f t="shared" ca="1" si="2154"/>
        <v>-500.34674432553851</v>
      </c>
      <c r="I7293" s="34">
        <f t="shared" ca="1" si="2155"/>
        <v>2999.6532556744619</v>
      </c>
      <c r="J7293" s="18">
        <f ca="1">SUM(INDIRECT(ADDRESS(ROW(F7293),COLUMN(F7293),4)):INDIRECT(ADDRESS(ROW(F7293)+N$5-1,COLUMN(F7293),4)))</f>
        <v>24500.000000000004</v>
      </c>
      <c r="K7293" s="18">
        <f t="shared" ca="1" si="2156"/>
        <v>0</v>
      </c>
      <c r="L7293" s="18">
        <f t="shared" ca="1" si="2168"/>
        <v>0</v>
      </c>
      <c r="M7293" s="18">
        <f t="shared" ca="1" si="2152"/>
        <v>0</v>
      </c>
      <c r="N7293" s="34">
        <f t="shared" ca="1" si="2157"/>
        <v>24503.798477977805</v>
      </c>
      <c r="P7293" s="18">
        <f t="shared" ca="1" si="2169"/>
        <v>500.34674432553851</v>
      </c>
      <c r="Q7293" s="47">
        <f ca="1">SUM(L$15:L7293)-SUM(M$15:M7293)</f>
        <v>0</v>
      </c>
      <c r="R7293" s="47" t="str">
        <f t="shared" ca="1" si="2170"/>
        <v>M7296</v>
      </c>
      <c r="S7293" s="40">
        <f t="shared" ca="1" si="2158"/>
        <v>0</v>
      </c>
      <c r="T7293" s="46">
        <f t="shared" ca="1" si="2159"/>
        <v>9</v>
      </c>
      <c r="X7293" s="74">
        <f t="shared" ca="1" si="2160"/>
        <v>-0.50034674432553849</v>
      </c>
      <c r="Y7293" s="75">
        <f t="shared" ca="1" si="2161"/>
        <v>-0.50034674432553849</v>
      </c>
      <c r="Z7293" s="74">
        <f t="shared" ca="1" si="2162"/>
        <v>0.60632038510598307</v>
      </c>
      <c r="AA7293" s="76">
        <f t="shared" ca="1" si="2163"/>
        <v>-500.34674432553851</v>
      </c>
      <c r="AB7293" s="76">
        <f t="shared" ca="1" si="2164"/>
        <v>606.32038510598306</v>
      </c>
    </row>
    <row r="7294" spans="1:28" x14ac:dyDescent="0.25">
      <c r="A7294" s="2">
        <f t="shared" si="2165"/>
        <v>20</v>
      </c>
      <c r="B7294" s="16">
        <f ca="1">VLOOKUP(A7294,PERIODS!$O$4:$P$33,2,FALSE)</f>
        <v>3.5000000000000003E-2</v>
      </c>
      <c r="C7294" s="15"/>
      <c r="D7294" s="18">
        <v>5000</v>
      </c>
      <c r="E7294" s="34">
        <f t="shared" ca="1" si="2166"/>
        <v>24503.798477977805</v>
      </c>
      <c r="F7294" s="34">
        <f t="shared" ca="1" si="2167"/>
        <v>3500.0000000000005</v>
      </c>
      <c r="G7294" s="69">
        <f t="shared" ca="1" si="2153"/>
        <v>0</v>
      </c>
      <c r="H7294" s="34">
        <f t="shared" ca="1" si="2154"/>
        <v>-18.881241601898939</v>
      </c>
      <c r="I7294" s="34">
        <f t="shared" ca="1" si="2155"/>
        <v>3481.1187583981014</v>
      </c>
      <c r="J7294" s="18">
        <f ca="1">SUM(INDIRECT(ADDRESS(ROW(F7294),COLUMN(F7294),4)):INDIRECT(ADDRESS(ROW(F7294)+N$5-1,COLUMN(F7294),4)))</f>
        <v>24500.000000000004</v>
      </c>
      <c r="K7294" s="18">
        <f t="shared" ca="1" si="2156"/>
        <v>0</v>
      </c>
      <c r="L7294" s="18">
        <f t="shared" ca="1" si="2168"/>
        <v>0</v>
      </c>
      <c r="M7294" s="18">
        <f t="shared" ca="1" si="2152"/>
        <v>0</v>
      </c>
      <c r="N7294" s="34">
        <f t="shared" ca="1" si="2157"/>
        <v>21022.679719579704</v>
      </c>
      <c r="P7294" s="18">
        <f t="shared" ca="1" si="2169"/>
        <v>18.881241601898939</v>
      </c>
      <c r="Q7294" s="47">
        <f ca="1">SUM(L$15:L7294)-SUM(M$15:M7294)</f>
        <v>0</v>
      </c>
      <c r="R7294" s="47" t="str">
        <f t="shared" ca="1" si="2170"/>
        <v>M7297</v>
      </c>
      <c r="S7294" s="40">
        <f t="shared" ca="1" si="2158"/>
        <v>0</v>
      </c>
      <c r="T7294" s="46">
        <f t="shared" ca="1" si="2159"/>
        <v>65</v>
      </c>
      <c r="X7294" s="74">
        <f t="shared" ca="1" si="2160"/>
        <v>-1.888124160189894E-2</v>
      </c>
      <c r="Y7294" s="75">
        <f t="shared" ca="1" si="2161"/>
        <v>-1.888124160189894E-2</v>
      </c>
      <c r="Z7294" s="74">
        <f t="shared" ca="1" si="2162"/>
        <v>0.98129589245144933</v>
      </c>
      <c r="AA7294" s="76">
        <f t="shared" ca="1" si="2163"/>
        <v>-18.881241601898939</v>
      </c>
      <c r="AB7294" s="76">
        <f t="shared" ca="1" si="2164"/>
        <v>981.29589245144928</v>
      </c>
    </row>
    <row r="7295" spans="1:28" x14ac:dyDescent="0.25">
      <c r="A7295" s="2">
        <f t="shared" si="2165"/>
        <v>21</v>
      </c>
      <c r="B7295" s="16">
        <f ca="1">VLOOKUP(A7295,PERIODS!$O$4:$P$33,2,FALSE)</f>
        <v>3.5000000000000003E-2</v>
      </c>
      <c r="C7295" s="15"/>
      <c r="D7295" s="18">
        <v>5000</v>
      </c>
      <c r="E7295" s="34">
        <f t="shared" ca="1" si="2166"/>
        <v>21022.679719579704</v>
      </c>
      <c r="F7295" s="34">
        <f t="shared" ca="1" si="2167"/>
        <v>3500.0000000000005</v>
      </c>
      <c r="G7295" s="69">
        <f t="shared" ca="1" si="2153"/>
        <v>0</v>
      </c>
      <c r="H7295" s="34">
        <f t="shared" ca="1" si="2154"/>
        <v>-1985.9398849187789</v>
      </c>
      <c r="I7295" s="34">
        <f t="shared" ca="1" si="2155"/>
        <v>1514.0601150812215</v>
      </c>
      <c r="J7295" s="18">
        <f ca="1">SUM(INDIRECT(ADDRESS(ROW(F7295),COLUMN(F7295),4)):INDIRECT(ADDRESS(ROW(F7295)+N$5-1,COLUMN(F7295),4)))</f>
        <v>24500.000000000004</v>
      </c>
      <c r="K7295" s="18">
        <f t="shared" ca="1" si="2156"/>
        <v>16350</v>
      </c>
      <c r="L7295" s="18">
        <f t="shared" ca="1" si="2168"/>
        <v>16350</v>
      </c>
      <c r="M7295" s="18">
        <f t="shared" ca="1" si="2152"/>
        <v>0</v>
      </c>
      <c r="N7295" s="34">
        <f t="shared" ca="1" si="2157"/>
        <v>19508.619604498483</v>
      </c>
      <c r="P7295" s="18">
        <f t="shared" ca="1" si="2169"/>
        <v>1985.9398849187789</v>
      </c>
      <c r="Q7295" s="47">
        <f ca="1">SUM(L$15:L7295)-SUM(M$15:M7295)</f>
        <v>16350</v>
      </c>
      <c r="R7295" s="47" t="str">
        <f t="shared" ca="1" si="2170"/>
        <v>M7298</v>
      </c>
      <c r="S7295" s="40">
        <f t="shared" ca="1" si="2158"/>
        <v>0</v>
      </c>
      <c r="T7295" s="46">
        <f t="shared" ca="1" si="2159"/>
        <v>19</v>
      </c>
      <c r="X7295" s="74">
        <f t="shared" ca="1" si="2160"/>
        <v>-1.985939884918779</v>
      </c>
      <c r="Y7295" s="75">
        <f t="shared" ca="1" si="2161"/>
        <v>-1.985939884918779</v>
      </c>
      <c r="Z7295" s="74">
        <f t="shared" ca="1" si="2162"/>
        <v>0.13725155281050178</v>
      </c>
      <c r="AA7295" s="76">
        <f t="shared" ca="1" si="2163"/>
        <v>-1985.9398849187789</v>
      </c>
      <c r="AB7295" s="76">
        <f t="shared" ca="1" si="2164"/>
        <v>137.25155281050178</v>
      </c>
    </row>
    <row r="7296" spans="1:28" x14ac:dyDescent="0.25">
      <c r="A7296" s="2">
        <f t="shared" si="2165"/>
        <v>22</v>
      </c>
      <c r="B7296" s="16">
        <f ca="1">VLOOKUP(A7296,PERIODS!$O$4:$P$33,2,FALSE)</f>
        <v>3.5000000000000003E-2</v>
      </c>
      <c r="C7296" s="15"/>
      <c r="D7296" s="18">
        <v>5000</v>
      </c>
      <c r="E7296" s="34">
        <f t="shared" ca="1" si="2166"/>
        <v>19508.619604498483</v>
      </c>
      <c r="F7296" s="34">
        <f t="shared" ca="1" si="2167"/>
        <v>3500.0000000000005</v>
      </c>
      <c r="G7296" s="69">
        <f t="shared" ca="1" si="2153"/>
        <v>0</v>
      </c>
      <c r="H7296" s="34">
        <f t="shared" ca="1" si="2154"/>
        <v>-1031.9013028998152</v>
      </c>
      <c r="I7296" s="34">
        <f t="shared" ca="1" si="2155"/>
        <v>2468.0986971001853</v>
      </c>
      <c r="J7296" s="18">
        <f ca="1">SUM(INDIRECT(ADDRESS(ROW(F7296),COLUMN(F7296),4)):INDIRECT(ADDRESS(ROW(F7296)+N$5-1,COLUMN(F7296),4)))</f>
        <v>25000.000000000004</v>
      </c>
      <c r="K7296" s="18">
        <f t="shared" ca="1" si="2156"/>
        <v>16350</v>
      </c>
      <c r="L7296" s="18">
        <f t="shared" ca="1" si="2168"/>
        <v>0</v>
      </c>
      <c r="M7296" s="18">
        <f t="shared" ca="1" si="2152"/>
        <v>0</v>
      </c>
      <c r="N7296" s="34">
        <f t="shared" ca="1" si="2157"/>
        <v>17040.520907398299</v>
      </c>
      <c r="P7296" s="18">
        <f t="shared" ca="1" si="2169"/>
        <v>1031.9013028998152</v>
      </c>
      <c r="Q7296" s="47">
        <f ca="1">SUM(L$15:L7296)-SUM(M$15:M7296)</f>
        <v>16350</v>
      </c>
      <c r="R7296" s="47" t="str">
        <f t="shared" ca="1" si="2170"/>
        <v>M7299</v>
      </c>
      <c r="S7296" s="40">
        <f t="shared" ca="1" si="2158"/>
        <v>0</v>
      </c>
      <c r="T7296" s="46">
        <f t="shared" ca="1" si="2159"/>
        <v>23</v>
      </c>
      <c r="X7296" s="74">
        <f t="shared" ca="1" si="2160"/>
        <v>-1.0319013028998152</v>
      </c>
      <c r="Y7296" s="75">
        <f t="shared" ca="1" si="2161"/>
        <v>-1.0319013028998152</v>
      </c>
      <c r="Z7296" s="74">
        <f t="shared" ca="1" si="2162"/>
        <v>0.35632882707263974</v>
      </c>
      <c r="AA7296" s="76">
        <f t="shared" ca="1" si="2163"/>
        <v>-1031.9013028998152</v>
      </c>
      <c r="AB7296" s="76">
        <f t="shared" ca="1" si="2164"/>
        <v>356.32882707263974</v>
      </c>
    </row>
    <row r="7297" spans="1:28" x14ac:dyDescent="0.25">
      <c r="A7297" s="2">
        <f t="shared" si="2165"/>
        <v>23</v>
      </c>
      <c r="B7297" s="16">
        <f ca="1">VLOOKUP(A7297,PERIODS!$O$4:$P$33,2,FALSE)</f>
        <v>3.5000000000000003E-2</v>
      </c>
      <c r="C7297" s="15"/>
      <c r="D7297" s="18">
        <v>5000</v>
      </c>
      <c r="E7297" s="34">
        <f t="shared" ca="1" si="2166"/>
        <v>17040.520907398299</v>
      </c>
      <c r="F7297" s="34">
        <f t="shared" ca="1" si="2167"/>
        <v>3500.0000000000005</v>
      </c>
      <c r="G7297" s="69">
        <f t="shared" ca="1" si="2153"/>
        <v>0</v>
      </c>
      <c r="H7297" s="34">
        <f t="shared" ca="1" si="2154"/>
        <v>974.32043212594056</v>
      </c>
      <c r="I7297" s="34">
        <f t="shared" ca="1" si="2155"/>
        <v>4474.3204321259409</v>
      </c>
      <c r="J7297" s="18">
        <f ca="1">SUM(INDIRECT(ADDRESS(ROW(F7297),COLUMN(F7297),4)):INDIRECT(ADDRESS(ROW(F7297)+N$5-1,COLUMN(F7297),4)))</f>
        <v>25500.000000000004</v>
      </c>
      <c r="K7297" s="18">
        <f t="shared" ca="1" si="2156"/>
        <v>16350</v>
      </c>
      <c r="L7297" s="18">
        <f t="shared" ca="1" si="2168"/>
        <v>0</v>
      </c>
      <c r="M7297" s="18">
        <f t="shared" ca="1" si="2152"/>
        <v>0</v>
      </c>
      <c r="N7297" s="34">
        <f t="shared" ca="1" si="2157"/>
        <v>12566.200475272359</v>
      </c>
      <c r="P7297" s="18">
        <f t="shared" ca="1" si="2169"/>
        <v>974.32043212594056</v>
      </c>
      <c r="Q7297" s="47">
        <f ca="1">SUM(L$15:L7297)-SUM(M$15:M7297)</f>
        <v>16350</v>
      </c>
      <c r="R7297" s="47" t="str">
        <f t="shared" ca="1" si="2170"/>
        <v>M7300</v>
      </c>
      <c r="S7297" s="40">
        <f t="shared" ca="1" si="2158"/>
        <v>0</v>
      </c>
      <c r="T7297" s="46">
        <f t="shared" ca="1" si="2159"/>
        <v>15</v>
      </c>
      <c r="X7297" s="74">
        <f t="shared" ca="1" si="2160"/>
        <v>0.97432043212594055</v>
      </c>
      <c r="Y7297" s="75">
        <f t="shared" ca="1" si="2161"/>
        <v>0.97432043212594055</v>
      </c>
      <c r="Z7297" s="74">
        <f t="shared" ca="1" si="2162"/>
        <v>2.6493661749496891</v>
      </c>
      <c r="AA7297" s="76">
        <f t="shared" ca="1" si="2163"/>
        <v>974.32043212594056</v>
      </c>
      <c r="AB7297" s="76">
        <f t="shared" ca="1" si="2164"/>
        <v>2649.3661749496891</v>
      </c>
    </row>
    <row r="7298" spans="1:28" x14ac:dyDescent="0.25">
      <c r="A7298" s="2">
        <f t="shared" si="2165"/>
        <v>24</v>
      </c>
      <c r="B7298" s="16">
        <f ca="1">VLOOKUP(A7298,PERIODS!$O$4:$P$33,2,FALSE)</f>
        <v>3.5000000000000003E-2</v>
      </c>
      <c r="C7298" s="15"/>
      <c r="D7298" s="18">
        <v>5000</v>
      </c>
      <c r="E7298" s="34">
        <f t="shared" ca="1" si="2166"/>
        <v>12566.200475272359</v>
      </c>
      <c r="F7298" s="34">
        <f t="shared" ca="1" si="2167"/>
        <v>3500.0000000000005</v>
      </c>
      <c r="G7298" s="69">
        <f t="shared" ca="1" si="2153"/>
        <v>0</v>
      </c>
      <c r="H7298" s="34">
        <f t="shared" ca="1" si="2154"/>
        <v>-46.946330627951895</v>
      </c>
      <c r="I7298" s="34">
        <f t="shared" ca="1" si="2155"/>
        <v>3453.0536693720487</v>
      </c>
      <c r="J7298" s="18">
        <f ca="1">SUM(INDIRECT(ADDRESS(ROW(F7298),COLUMN(F7298),4)):INDIRECT(ADDRESS(ROW(F7298)+N$5-1,COLUMN(F7298),4)))</f>
        <v>26000</v>
      </c>
      <c r="K7298" s="18">
        <f t="shared" ca="1" si="2156"/>
        <v>0</v>
      </c>
      <c r="L7298" s="18">
        <f t="shared" ca="1" si="2168"/>
        <v>0</v>
      </c>
      <c r="M7298" s="18">
        <f t="shared" ca="1" si="2152"/>
        <v>16350</v>
      </c>
      <c r="N7298" s="34">
        <f t="shared" ca="1" si="2157"/>
        <v>25463.146805900309</v>
      </c>
      <c r="P7298" s="18">
        <f t="shared" ca="1" si="2169"/>
        <v>46.946330627951895</v>
      </c>
      <c r="Q7298" s="47">
        <f ca="1">SUM(L$15:L7298)-SUM(M$15:M7298)</f>
        <v>0</v>
      </c>
      <c r="R7298" s="47" t="str">
        <f t="shared" ca="1" si="2170"/>
        <v>M7301</v>
      </c>
      <c r="S7298" s="40">
        <f t="shared" ca="1" si="2158"/>
        <v>0</v>
      </c>
      <c r="T7298" s="46">
        <f t="shared" ca="1" si="2159"/>
        <v>24</v>
      </c>
      <c r="X7298" s="74">
        <f t="shared" ca="1" si="2160"/>
        <v>-4.6946330627951893E-2</v>
      </c>
      <c r="Y7298" s="75">
        <f t="shared" ca="1" si="2161"/>
        <v>-4.6946330627951893E-2</v>
      </c>
      <c r="Z7298" s="74">
        <f t="shared" ca="1" si="2162"/>
        <v>0.95413860423598085</v>
      </c>
      <c r="AA7298" s="76">
        <f t="shared" ca="1" si="2163"/>
        <v>-46.946330627951895</v>
      </c>
      <c r="AB7298" s="76">
        <f t="shared" ca="1" si="2164"/>
        <v>954.13860423598089</v>
      </c>
    </row>
    <row r="7299" spans="1:28" x14ac:dyDescent="0.25">
      <c r="A7299" s="2">
        <f t="shared" si="2165"/>
        <v>25</v>
      </c>
      <c r="B7299" s="16">
        <f ca="1">VLOOKUP(A7299,PERIODS!$O$4:$P$33,2,FALSE)</f>
        <v>3.5000000000000003E-2</v>
      </c>
      <c r="C7299" s="15"/>
      <c r="D7299" s="18">
        <v>5000</v>
      </c>
      <c r="E7299" s="34">
        <f t="shared" ca="1" si="2166"/>
        <v>25463.146805900309</v>
      </c>
      <c r="F7299" s="34">
        <f t="shared" ca="1" si="2167"/>
        <v>3500.0000000000005</v>
      </c>
      <c r="G7299" s="69">
        <f t="shared" ca="1" si="2153"/>
        <v>0</v>
      </c>
      <c r="H7299" s="34">
        <f t="shared" ca="1" si="2154"/>
        <v>1332.8462985759129</v>
      </c>
      <c r="I7299" s="34">
        <f t="shared" ca="1" si="2155"/>
        <v>4832.8462985759134</v>
      </c>
      <c r="J7299" s="18">
        <f ca="1">SUM(INDIRECT(ADDRESS(ROW(F7299),COLUMN(F7299),4)):INDIRECT(ADDRESS(ROW(F7299)+N$5-1,COLUMN(F7299),4)))</f>
        <v>24900</v>
      </c>
      <c r="K7299" s="18">
        <f t="shared" ca="1" si="2156"/>
        <v>0</v>
      </c>
      <c r="L7299" s="18">
        <f t="shared" ca="1" si="2168"/>
        <v>0</v>
      </c>
      <c r="M7299" s="18">
        <f t="shared" ca="1" si="2152"/>
        <v>0</v>
      </c>
      <c r="N7299" s="34">
        <f t="shared" ca="1" si="2157"/>
        <v>20630.300507324395</v>
      </c>
      <c r="P7299" s="18">
        <f t="shared" ca="1" si="2169"/>
        <v>1332.8462985759129</v>
      </c>
      <c r="Q7299" s="47">
        <f ca="1">SUM(L$15:L7299)-SUM(M$15:M7299)</f>
        <v>0</v>
      </c>
      <c r="R7299" s="47" t="str">
        <f t="shared" ca="1" si="2170"/>
        <v>M7302</v>
      </c>
      <c r="S7299" s="40">
        <f t="shared" ca="1" si="2158"/>
        <v>0</v>
      </c>
      <c r="T7299" s="46">
        <f t="shared" ca="1" si="2159"/>
        <v>14</v>
      </c>
      <c r="X7299" s="74">
        <f t="shared" ca="1" si="2160"/>
        <v>1.3328462985759129</v>
      </c>
      <c r="Y7299" s="75">
        <f t="shared" ca="1" si="2161"/>
        <v>1.3328462985759129</v>
      </c>
      <c r="Z7299" s="74">
        <f t="shared" ca="1" si="2162"/>
        <v>3.7918206964217487</v>
      </c>
      <c r="AA7299" s="76">
        <f t="shared" ca="1" si="2163"/>
        <v>1332.8462985759129</v>
      </c>
      <c r="AB7299" s="76">
        <f t="shared" ca="1" si="2164"/>
        <v>3791.8206964217488</v>
      </c>
    </row>
    <row r="7300" spans="1:28" x14ac:dyDescent="0.25">
      <c r="A7300" s="2">
        <f t="shared" si="2165"/>
        <v>26</v>
      </c>
      <c r="B7300" s="16">
        <f ca="1">VLOOKUP(A7300,PERIODS!$O$4:$P$33,2,FALSE)</f>
        <v>3.5000000000000003E-2</v>
      </c>
      <c r="C7300" s="15"/>
      <c r="D7300" s="18">
        <v>5000</v>
      </c>
      <c r="E7300" s="34">
        <f t="shared" ca="1" si="2166"/>
        <v>20630.300507324395</v>
      </c>
      <c r="F7300" s="34">
        <f t="shared" ca="1" si="2167"/>
        <v>3500.0000000000005</v>
      </c>
      <c r="G7300" s="69">
        <f t="shared" ca="1" si="2153"/>
        <v>0</v>
      </c>
      <c r="H7300" s="34">
        <f t="shared" ca="1" si="2154"/>
        <v>-604.21661271643165</v>
      </c>
      <c r="I7300" s="34">
        <f t="shared" ca="1" si="2155"/>
        <v>2895.783387283569</v>
      </c>
      <c r="J7300" s="18">
        <f ca="1">SUM(INDIRECT(ADDRESS(ROW(F7300),COLUMN(F7300),4)):INDIRECT(ADDRESS(ROW(F7300)+N$5-1,COLUMN(F7300),4)))</f>
        <v>23900</v>
      </c>
      <c r="K7300" s="18">
        <f t="shared" ca="1" si="2156"/>
        <v>16350</v>
      </c>
      <c r="L7300" s="18">
        <f t="shared" ca="1" si="2168"/>
        <v>16350</v>
      </c>
      <c r="M7300" s="18">
        <f t="shared" ca="1" si="2152"/>
        <v>0</v>
      </c>
      <c r="N7300" s="34">
        <f t="shared" ca="1" si="2157"/>
        <v>17734.517120040826</v>
      </c>
      <c r="P7300" s="18">
        <f t="shared" ca="1" si="2169"/>
        <v>604.21661271643165</v>
      </c>
      <c r="Q7300" s="47">
        <f ca="1">SUM(L$15:L7300)-SUM(M$15:M7300)</f>
        <v>16350</v>
      </c>
      <c r="R7300" s="47" t="str">
        <f t="shared" ca="1" si="2170"/>
        <v>M7303</v>
      </c>
      <c r="S7300" s="40">
        <f t="shared" ca="1" si="2158"/>
        <v>0</v>
      </c>
      <c r="T7300" s="46">
        <f t="shared" ca="1" si="2159"/>
        <v>41</v>
      </c>
      <c r="X7300" s="74">
        <f t="shared" ca="1" si="2160"/>
        <v>-0.60421661271643168</v>
      </c>
      <c r="Y7300" s="75">
        <f t="shared" ca="1" si="2161"/>
        <v>-0.60421661271643168</v>
      </c>
      <c r="Z7300" s="74">
        <f t="shared" ca="1" si="2162"/>
        <v>0.54650238200693091</v>
      </c>
      <c r="AA7300" s="76">
        <f t="shared" ca="1" si="2163"/>
        <v>-604.21661271643165</v>
      </c>
      <c r="AB7300" s="76">
        <f t="shared" ca="1" si="2164"/>
        <v>546.50238200693093</v>
      </c>
    </row>
    <row r="7301" spans="1:28" x14ac:dyDescent="0.25">
      <c r="A7301" s="2">
        <f t="shared" si="2165"/>
        <v>27</v>
      </c>
      <c r="B7301" s="16">
        <f ca="1">VLOOKUP(A7301,PERIODS!$O$4:$P$33,2,FALSE)</f>
        <v>3.5000000000000003E-2</v>
      </c>
      <c r="C7301" s="15"/>
      <c r="D7301" s="18">
        <v>5000</v>
      </c>
      <c r="E7301" s="34">
        <f t="shared" ca="1" si="2166"/>
        <v>17734.517120040826</v>
      </c>
      <c r="F7301" s="34">
        <f t="shared" ca="1" si="2167"/>
        <v>3500.0000000000005</v>
      </c>
      <c r="G7301" s="69">
        <f t="shared" ca="1" si="2153"/>
        <v>0</v>
      </c>
      <c r="H7301" s="34">
        <f t="shared" ca="1" si="2154"/>
        <v>-1088.4513214273509</v>
      </c>
      <c r="I7301" s="34">
        <f t="shared" ca="1" si="2155"/>
        <v>2411.5486785726498</v>
      </c>
      <c r="J7301" s="18">
        <f ca="1">SUM(INDIRECT(ADDRESS(ROW(F7301),COLUMN(F7301),4)):INDIRECT(ADDRESS(ROW(F7301)+N$5-1,COLUMN(F7301),4)))</f>
        <v>22900</v>
      </c>
      <c r="K7301" s="18">
        <f t="shared" ca="1" si="2156"/>
        <v>16350</v>
      </c>
      <c r="L7301" s="18">
        <f t="shared" ca="1" si="2168"/>
        <v>0</v>
      </c>
      <c r="M7301" s="18">
        <f t="shared" ca="1" si="2152"/>
        <v>0</v>
      </c>
      <c r="N7301" s="34">
        <f t="shared" ca="1" si="2157"/>
        <v>15322.968441468176</v>
      </c>
      <c r="P7301" s="18">
        <f t="shared" ca="1" si="2169"/>
        <v>1088.4513214273509</v>
      </c>
      <c r="Q7301" s="47">
        <f ca="1">SUM(L$15:L7301)-SUM(M$15:M7301)</f>
        <v>16350</v>
      </c>
      <c r="R7301" s="47" t="str">
        <f t="shared" ca="1" si="2170"/>
        <v>M7304</v>
      </c>
      <c r="S7301" s="40">
        <f t="shared" ca="1" si="2158"/>
        <v>0</v>
      </c>
      <c r="T7301" s="46">
        <f t="shared" ca="1" si="2159"/>
        <v>77</v>
      </c>
      <c r="X7301" s="74">
        <f t="shared" ca="1" si="2160"/>
        <v>-1.0884513214273508</v>
      </c>
      <c r="Y7301" s="75">
        <f t="shared" ca="1" si="2161"/>
        <v>-1.0884513214273508</v>
      </c>
      <c r="Z7301" s="74">
        <f t="shared" ca="1" si="2162"/>
        <v>0.33673758838624074</v>
      </c>
      <c r="AA7301" s="76">
        <f t="shared" ca="1" si="2163"/>
        <v>-1088.4513214273509</v>
      </c>
      <c r="AB7301" s="76">
        <f t="shared" ca="1" si="2164"/>
        <v>336.73758838624076</v>
      </c>
    </row>
    <row r="7302" spans="1:28" x14ac:dyDescent="0.25">
      <c r="A7302" s="2">
        <f t="shared" si="2165"/>
        <v>28</v>
      </c>
      <c r="B7302" s="16">
        <f ca="1">VLOOKUP(A7302,PERIODS!$O$4:$P$33,2,FALSE)</f>
        <v>0.04</v>
      </c>
      <c r="C7302" s="15"/>
      <c r="D7302" s="18">
        <v>5000</v>
      </c>
      <c r="E7302" s="34">
        <f t="shared" ca="1" si="2166"/>
        <v>15322.968441468176</v>
      </c>
      <c r="F7302" s="34">
        <f t="shared" ca="1" si="2167"/>
        <v>4000</v>
      </c>
      <c r="G7302" s="69">
        <f t="shared" ca="1" si="2153"/>
        <v>0</v>
      </c>
      <c r="H7302" s="34">
        <f t="shared" ca="1" si="2154"/>
        <v>1959.9639845400536</v>
      </c>
      <c r="I7302" s="34">
        <f t="shared" ca="1" si="2155"/>
        <v>5959.9639845400534</v>
      </c>
      <c r="J7302" s="18">
        <f ca="1">SUM(INDIRECT(ADDRESS(ROW(F7302),COLUMN(F7302),4)):INDIRECT(ADDRESS(ROW(F7302)+N$5-1,COLUMN(F7302),4)))</f>
        <v>21900</v>
      </c>
      <c r="K7302" s="18">
        <f t="shared" ca="1" si="2156"/>
        <v>16350</v>
      </c>
      <c r="L7302" s="18">
        <f t="shared" ca="1" si="2168"/>
        <v>0</v>
      </c>
      <c r="M7302" s="18">
        <f t="shared" ca="1" si="2152"/>
        <v>0</v>
      </c>
      <c r="N7302" s="34">
        <f t="shared" ca="1" si="2157"/>
        <v>9363.0044569281235</v>
      </c>
      <c r="P7302" s="18">
        <f t="shared" ca="1" si="2169"/>
        <v>1959.9639845400536</v>
      </c>
      <c r="Q7302" s="47">
        <f ca="1">SUM(L$15:L7302)-SUM(M$15:M7302)</f>
        <v>16350</v>
      </c>
      <c r="R7302" s="47" t="str">
        <f t="shared" ca="1" si="2170"/>
        <v>M7305</v>
      </c>
      <c r="S7302" s="40">
        <f t="shared" ca="1" si="2158"/>
        <v>0</v>
      </c>
      <c r="T7302" s="46">
        <f t="shared" ca="1" si="2159"/>
        <v>82</v>
      </c>
      <c r="X7302" s="74">
        <f t="shared" ca="1" si="2160"/>
        <v>2.3543148748462914</v>
      </c>
      <c r="Y7302" s="75">
        <f t="shared" ca="1" si="2161"/>
        <v>1.9599639845400536</v>
      </c>
      <c r="Z7302" s="74">
        <f t="shared" ca="1" si="2162"/>
        <v>7.0990713842313315</v>
      </c>
      <c r="AA7302" s="76">
        <f t="shared" ca="1" si="2163"/>
        <v>1959.9639845400536</v>
      </c>
      <c r="AB7302" s="76">
        <f t="shared" ca="1" si="2164"/>
        <v>7099.0713842313316</v>
      </c>
    </row>
    <row r="7303" spans="1:28" x14ac:dyDescent="0.25">
      <c r="A7303" s="2">
        <f t="shared" si="2165"/>
        <v>29</v>
      </c>
      <c r="B7303" s="16">
        <f ca="1">VLOOKUP(A7303,PERIODS!$O$4:$P$33,2,FALSE)</f>
        <v>0.04</v>
      </c>
      <c r="C7303" s="15"/>
      <c r="D7303" s="18">
        <v>5000</v>
      </c>
      <c r="E7303" s="34">
        <f t="shared" ca="1" si="2166"/>
        <v>9363.0044569281235</v>
      </c>
      <c r="F7303" s="34">
        <f t="shared" ca="1" si="2167"/>
        <v>4000</v>
      </c>
      <c r="G7303" s="69">
        <f t="shared" ca="1" si="2153"/>
        <v>0</v>
      </c>
      <c r="H7303" s="34">
        <f t="shared" ca="1" si="2154"/>
        <v>569.66221987261952</v>
      </c>
      <c r="I7303" s="34">
        <f t="shared" ca="1" si="2155"/>
        <v>4569.66221987262</v>
      </c>
      <c r="J7303" s="18">
        <f ca="1">SUM(INDIRECT(ADDRESS(ROW(F7303),COLUMN(F7303),4)):INDIRECT(ADDRESS(ROW(F7303)+N$5-1,COLUMN(F7303),4)))</f>
        <v>21200</v>
      </c>
      <c r="K7303" s="18">
        <f t="shared" ca="1" si="2156"/>
        <v>0</v>
      </c>
      <c r="L7303" s="18">
        <f t="shared" ca="1" si="2168"/>
        <v>0</v>
      </c>
      <c r="M7303" s="18">
        <f t="shared" ca="1" si="2152"/>
        <v>16350</v>
      </c>
      <c r="N7303" s="34">
        <f t="shared" ca="1" si="2157"/>
        <v>21143.342237055505</v>
      </c>
      <c r="P7303" s="18">
        <f t="shared" ca="1" si="2169"/>
        <v>569.66221987261952</v>
      </c>
      <c r="Q7303" s="47">
        <f ca="1">SUM(L$15:L7303)-SUM(M$15:M7303)</f>
        <v>0</v>
      </c>
      <c r="R7303" s="47" t="str">
        <f t="shared" ca="1" si="2170"/>
        <v>M7306</v>
      </c>
      <c r="S7303" s="40">
        <f t="shared" ca="1" si="2158"/>
        <v>0</v>
      </c>
      <c r="T7303" s="46">
        <f t="shared" ca="1" si="2159"/>
        <v>55</v>
      </c>
      <c r="X7303" s="74">
        <f t="shared" ca="1" si="2160"/>
        <v>0.56966221987261956</v>
      </c>
      <c r="Y7303" s="75">
        <f t="shared" ca="1" si="2161"/>
        <v>0.56966221987261956</v>
      </c>
      <c r="Z7303" s="74">
        <f t="shared" ca="1" si="2162"/>
        <v>1.7676698668280832</v>
      </c>
      <c r="AA7303" s="76">
        <f t="shared" ca="1" si="2163"/>
        <v>569.66221987261952</v>
      </c>
      <c r="AB7303" s="76">
        <f t="shared" ca="1" si="2164"/>
        <v>1767.6698668280833</v>
      </c>
    </row>
    <row r="7304" spans="1:28" x14ac:dyDescent="0.25">
      <c r="A7304" s="2">
        <f t="shared" si="2165"/>
        <v>30</v>
      </c>
      <c r="B7304" s="16">
        <f ca="1">VLOOKUP(A7304,PERIODS!$O$4:$P$33,2,FALSE)</f>
        <v>0.04</v>
      </c>
      <c r="C7304" s="15"/>
      <c r="D7304" s="18">
        <v>5000</v>
      </c>
      <c r="E7304" s="34">
        <f t="shared" ca="1" si="2166"/>
        <v>21143.342237055505</v>
      </c>
      <c r="F7304" s="34">
        <f t="shared" ca="1" si="2167"/>
        <v>4000</v>
      </c>
      <c r="G7304" s="69">
        <f t="shared" ca="1" si="2153"/>
        <v>0</v>
      </c>
      <c r="H7304" s="34">
        <f t="shared" ca="1" si="2154"/>
        <v>1143.6252326959775</v>
      </c>
      <c r="I7304" s="34">
        <f t="shared" ca="1" si="2155"/>
        <v>5143.6252326959775</v>
      </c>
      <c r="J7304" s="18">
        <f ca="1">SUM(INDIRECT(ADDRESS(ROW(F7304),COLUMN(F7304),4)):INDIRECT(ADDRESS(ROW(F7304)+N$5-1,COLUMN(F7304),4)))</f>
        <v>20500</v>
      </c>
      <c r="K7304" s="18">
        <f t="shared" ca="1" si="2156"/>
        <v>0</v>
      </c>
      <c r="L7304" s="18">
        <f t="shared" ca="1" si="2168"/>
        <v>0</v>
      </c>
      <c r="M7304" s="18">
        <f t="shared" ca="1" si="2152"/>
        <v>0</v>
      </c>
      <c r="N7304" s="34">
        <f t="shared" ca="1" si="2157"/>
        <v>15999.717004359529</v>
      </c>
      <c r="P7304" s="18">
        <f t="shared" ca="1" si="2169"/>
        <v>1143.6252326959775</v>
      </c>
      <c r="Q7304" s="47">
        <f ca="1">SUM(L$15:L7304)-SUM(M$15:M7304)</f>
        <v>0</v>
      </c>
      <c r="R7304" s="47" t="str">
        <f t="shared" ca="1" si="2170"/>
        <v>M7307</v>
      </c>
      <c r="S7304" s="40">
        <f t="shared" ca="1" si="2158"/>
        <v>0</v>
      </c>
      <c r="T7304" s="46">
        <f t="shared" ca="1" si="2159"/>
        <v>33</v>
      </c>
      <c r="X7304" s="74">
        <f t="shared" ca="1" si="2160"/>
        <v>1.1436252326959775</v>
      </c>
      <c r="Y7304" s="75">
        <f t="shared" ca="1" si="2161"/>
        <v>1.1436252326959775</v>
      </c>
      <c r="Z7304" s="74">
        <f t="shared" ca="1" si="2162"/>
        <v>3.138124199430349</v>
      </c>
      <c r="AA7304" s="76">
        <f t="shared" ca="1" si="2163"/>
        <v>1143.6252326959775</v>
      </c>
      <c r="AB7304" s="76">
        <f t="shared" ca="1" si="2164"/>
        <v>3138.1241994303491</v>
      </c>
    </row>
    <row r="7305" spans="1:28" x14ac:dyDescent="0.25">
      <c r="A7305" s="2">
        <f t="shared" si="2165"/>
        <v>1</v>
      </c>
      <c r="B7305" s="16">
        <f ca="1">VLOOKUP(A7305,PERIODS!$O$4:$P$33,2,FALSE)</f>
        <v>2.4E-2</v>
      </c>
      <c r="C7305" s="15"/>
      <c r="D7305" s="18">
        <v>5000</v>
      </c>
      <c r="E7305" s="34">
        <f t="shared" ca="1" si="2166"/>
        <v>15999.717004359529</v>
      </c>
      <c r="F7305" s="34">
        <f t="shared" ca="1" si="2167"/>
        <v>2400</v>
      </c>
      <c r="G7305" s="69">
        <f t="shared" ca="1" si="2153"/>
        <v>0</v>
      </c>
      <c r="H7305" s="34">
        <f t="shared" ca="1" si="2154"/>
        <v>-1084.4588594487209</v>
      </c>
      <c r="I7305" s="34">
        <f t="shared" ca="1" si="2155"/>
        <v>1315.5411405512791</v>
      </c>
      <c r="J7305" s="18">
        <f ca="1">SUM(INDIRECT(ADDRESS(ROW(F7305),COLUMN(F7305),4)):INDIRECT(ADDRESS(ROW(F7305)+N$5-1,COLUMN(F7305),4)))</f>
        <v>19800</v>
      </c>
      <c r="K7305" s="18">
        <f t="shared" ca="1" si="2156"/>
        <v>16350</v>
      </c>
      <c r="L7305" s="18">
        <f t="shared" ca="1" si="2168"/>
        <v>16350</v>
      </c>
      <c r="M7305" s="18">
        <f t="shared" ca="1" si="2152"/>
        <v>0</v>
      </c>
      <c r="N7305" s="34">
        <f t="shared" ca="1" si="2157"/>
        <v>14684.17586380825</v>
      </c>
      <c r="P7305" s="18">
        <f t="shared" ca="1" si="2169"/>
        <v>1084.4588594487209</v>
      </c>
      <c r="Q7305" s="47">
        <f ca="1">SUM(L$15:L7305)-SUM(M$15:M7305)</f>
        <v>16350</v>
      </c>
      <c r="R7305" s="47" t="str">
        <f t="shared" ca="1" si="2170"/>
        <v>M7308</v>
      </c>
      <c r="S7305" s="40">
        <f t="shared" ca="1" si="2158"/>
        <v>0</v>
      </c>
      <c r="T7305" s="46">
        <f t="shared" ca="1" si="2159"/>
        <v>60</v>
      </c>
      <c r="X7305" s="74">
        <f t="shared" ca="1" si="2160"/>
        <v>-1.0844588594487208</v>
      </c>
      <c r="Y7305" s="75">
        <f t="shared" ca="1" si="2161"/>
        <v>-1.0844588594487208</v>
      </c>
      <c r="Z7305" s="74">
        <f t="shared" ca="1" si="2162"/>
        <v>0.33808468773674882</v>
      </c>
      <c r="AA7305" s="76">
        <f t="shared" ca="1" si="2163"/>
        <v>-1084.4588594487209</v>
      </c>
      <c r="AB7305" s="76">
        <f t="shared" ca="1" si="2164"/>
        <v>338.08468773674883</v>
      </c>
    </row>
    <row r="7306" spans="1:28" x14ac:dyDescent="0.25">
      <c r="A7306" s="2">
        <f t="shared" si="2165"/>
        <v>2</v>
      </c>
      <c r="B7306" s="16">
        <f ca="1">VLOOKUP(A7306,PERIODS!$O$4:$P$33,2,FALSE)</f>
        <v>2.5000000000000001E-2</v>
      </c>
      <c r="C7306" s="15"/>
      <c r="D7306" s="18">
        <v>5000</v>
      </c>
      <c r="E7306" s="34">
        <f t="shared" ca="1" si="2166"/>
        <v>14684.17586380825</v>
      </c>
      <c r="F7306" s="34">
        <f t="shared" ca="1" si="2167"/>
        <v>2500</v>
      </c>
      <c r="G7306" s="69">
        <f t="shared" ca="1" si="2153"/>
        <v>0</v>
      </c>
      <c r="H7306" s="34">
        <f t="shared" ca="1" si="2154"/>
        <v>-1068.0959332544387</v>
      </c>
      <c r="I7306" s="34">
        <f t="shared" ca="1" si="2155"/>
        <v>1431.9040667455613</v>
      </c>
      <c r="J7306" s="18">
        <f ca="1">SUM(INDIRECT(ADDRESS(ROW(F7306),COLUMN(F7306),4)):INDIRECT(ADDRESS(ROW(F7306)+N$5-1,COLUMN(F7306),4)))</f>
        <v>20700</v>
      </c>
      <c r="K7306" s="18">
        <f t="shared" ca="1" si="2156"/>
        <v>16350</v>
      </c>
      <c r="L7306" s="18">
        <f t="shared" ca="1" si="2168"/>
        <v>0</v>
      </c>
      <c r="M7306" s="18">
        <f t="shared" ca="1" si="2152"/>
        <v>0</v>
      </c>
      <c r="N7306" s="34">
        <f t="shared" ca="1" si="2157"/>
        <v>13252.271797062689</v>
      </c>
      <c r="P7306" s="18">
        <f t="shared" ca="1" si="2169"/>
        <v>1068.0959332544387</v>
      </c>
      <c r="Q7306" s="47">
        <f ca="1">SUM(L$15:L7306)-SUM(M$15:M7306)</f>
        <v>16350</v>
      </c>
      <c r="R7306" s="47" t="str">
        <f t="shared" ca="1" si="2170"/>
        <v>M7309</v>
      </c>
      <c r="S7306" s="40">
        <f t="shared" ca="1" si="2158"/>
        <v>0</v>
      </c>
      <c r="T7306" s="46">
        <f t="shared" ca="1" si="2159"/>
        <v>36</v>
      </c>
      <c r="X7306" s="74">
        <f t="shared" ca="1" si="2160"/>
        <v>-1.0680959332544386</v>
      </c>
      <c r="Y7306" s="75">
        <f t="shared" ca="1" si="2161"/>
        <v>-1.0680959332544386</v>
      </c>
      <c r="Z7306" s="74">
        <f t="shared" ca="1" si="2162"/>
        <v>0.34366225070856926</v>
      </c>
      <c r="AA7306" s="76">
        <f t="shared" ca="1" si="2163"/>
        <v>-1068.0959332544387</v>
      </c>
      <c r="AB7306" s="76">
        <f t="shared" ca="1" si="2164"/>
        <v>343.66225070856927</v>
      </c>
    </row>
    <row r="7307" spans="1:28" x14ac:dyDescent="0.25">
      <c r="A7307" s="2">
        <f t="shared" si="2165"/>
        <v>3</v>
      </c>
      <c r="B7307" s="16">
        <f ca="1">VLOOKUP(A7307,PERIODS!$O$4:$P$33,2,FALSE)</f>
        <v>2.5000000000000001E-2</v>
      </c>
      <c r="C7307" s="15"/>
      <c r="D7307" s="18">
        <v>5000</v>
      </c>
      <c r="E7307" s="34">
        <f t="shared" ca="1" si="2166"/>
        <v>13252.271797062689</v>
      </c>
      <c r="F7307" s="34">
        <f t="shared" ca="1" si="2167"/>
        <v>2500</v>
      </c>
      <c r="G7307" s="69">
        <f t="shared" ca="1" si="2153"/>
        <v>0</v>
      </c>
      <c r="H7307" s="34">
        <f t="shared" ca="1" si="2154"/>
        <v>-1216.8126238499958</v>
      </c>
      <c r="I7307" s="34">
        <f t="shared" ca="1" si="2155"/>
        <v>1283.1873761500042</v>
      </c>
      <c r="J7307" s="18">
        <f ca="1">SUM(INDIRECT(ADDRESS(ROW(F7307),COLUMN(F7307),4)):INDIRECT(ADDRESS(ROW(F7307)+N$5-1,COLUMN(F7307),4)))</f>
        <v>21500</v>
      </c>
      <c r="K7307" s="18">
        <f t="shared" ca="1" si="2156"/>
        <v>16350</v>
      </c>
      <c r="L7307" s="18">
        <f t="shared" ca="1" si="2168"/>
        <v>0</v>
      </c>
      <c r="M7307" s="18">
        <f t="shared" ca="1" si="2152"/>
        <v>0</v>
      </c>
      <c r="N7307" s="34">
        <f t="shared" ca="1" si="2157"/>
        <v>11969.084420912684</v>
      </c>
      <c r="P7307" s="18">
        <f t="shared" ca="1" si="2169"/>
        <v>1216.8126238499958</v>
      </c>
      <c r="Q7307" s="47">
        <f ca="1">SUM(L$15:L7307)-SUM(M$15:M7307)</f>
        <v>16350</v>
      </c>
      <c r="R7307" s="47" t="str">
        <f t="shared" ca="1" si="2170"/>
        <v>M7310</v>
      </c>
      <c r="S7307" s="40">
        <f t="shared" ca="1" si="2158"/>
        <v>0</v>
      </c>
      <c r="T7307" s="46">
        <f t="shared" ca="1" si="2159"/>
        <v>17</v>
      </c>
      <c r="X7307" s="74">
        <f t="shared" ca="1" si="2160"/>
        <v>-1.2168126238499959</v>
      </c>
      <c r="Y7307" s="75">
        <f t="shared" ca="1" si="2161"/>
        <v>-1.2168126238499959</v>
      </c>
      <c r="Z7307" s="74">
        <f t="shared" ca="1" si="2162"/>
        <v>0.29617267778721013</v>
      </c>
      <c r="AA7307" s="76">
        <f t="shared" ca="1" si="2163"/>
        <v>-1216.8126238499958</v>
      </c>
      <c r="AB7307" s="76">
        <f t="shared" ca="1" si="2164"/>
        <v>296.17267778721015</v>
      </c>
    </row>
    <row r="7308" spans="1:28" x14ac:dyDescent="0.25">
      <c r="A7308" s="2">
        <f t="shared" si="2165"/>
        <v>4</v>
      </c>
      <c r="B7308" s="16">
        <f ca="1">VLOOKUP(A7308,PERIODS!$O$4:$P$33,2,FALSE)</f>
        <v>2.5000000000000001E-2</v>
      </c>
      <c r="C7308" s="15"/>
      <c r="D7308" s="18">
        <v>5000</v>
      </c>
      <c r="E7308" s="34">
        <f t="shared" ca="1" si="2166"/>
        <v>11969.084420912684</v>
      </c>
      <c r="F7308" s="34">
        <f t="shared" ca="1" si="2167"/>
        <v>2500</v>
      </c>
      <c r="G7308" s="69">
        <f t="shared" ca="1" si="2153"/>
        <v>0</v>
      </c>
      <c r="H7308" s="34">
        <f t="shared" ca="1" si="2154"/>
        <v>-1718.5262172805278</v>
      </c>
      <c r="I7308" s="34">
        <f t="shared" ca="1" si="2155"/>
        <v>781.47378271947218</v>
      </c>
      <c r="J7308" s="18">
        <f ca="1">SUM(INDIRECT(ADDRESS(ROW(F7308),COLUMN(F7308),4)):INDIRECT(ADDRESS(ROW(F7308)+N$5-1,COLUMN(F7308),4)))</f>
        <v>22300</v>
      </c>
      <c r="K7308" s="18">
        <f t="shared" ca="1" si="2156"/>
        <v>0</v>
      </c>
      <c r="L7308" s="18">
        <f t="shared" ca="1" si="2168"/>
        <v>0</v>
      </c>
      <c r="M7308" s="18">
        <f t="shared" ca="1" si="2152"/>
        <v>16350</v>
      </c>
      <c r="N7308" s="34">
        <f t="shared" ca="1" si="2157"/>
        <v>27537.610638193211</v>
      </c>
      <c r="P7308" s="18">
        <f t="shared" ca="1" si="2169"/>
        <v>1718.5262172805278</v>
      </c>
      <c r="Q7308" s="47">
        <f ca="1">SUM(L$15:L7308)-SUM(M$15:M7308)</f>
        <v>0</v>
      </c>
      <c r="R7308" s="47" t="str">
        <f t="shared" ca="1" si="2170"/>
        <v>M7311</v>
      </c>
      <c r="S7308" s="40">
        <f t="shared" ca="1" si="2158"/>
        <v>0</v>
      </c>
      <c r="T7308" s="46">
        <f t="shared" ca="1" si="2159"/>
        <v>49</v>
      </c>
      <c r="X7308" s="74">
        <f t="shared" ca="1" si="2160"/>
        <v>-1.7185262172805278</v>
      </c>
      <c r="Y7308" s="75">
        <f t="shared" ca="1" si="2161"/>
        <v>-1.7185262172805278</v>
      </c>
      <c r="Z7308" s="74">
        <f t="shared" ca="1" si="2162"/>
        <v>0.17933024707051332</v>
      </c>
      <c r="AA7308" s="76">
        <f t="shared" ca="1" si="2163"/>
        <v>-1718.5262172805278</v>
      </c>
      <c r="AB7308" s="76">
        <f t="shared" ca="1" si="2164"/>
        <v>179.33024707051331</v>
      </c>
    </row>
    <row r="7309" spans="1:28" x14ac:dyDescent="0.25">
      <c r="A7309" s="2">
        <f t="shared" si="2165"/>
        <v>5</v>
      </c>
      <c r="B7309" s="16">
        <f ca="1">VLOOKUP(A7309,PERIODS!$O$4:$P$33,2,FALSE)</f>
        <v>3.3000000000000002E-2</v>
      </c>
      <c r="C7309" s="15"/>
      <c r="D7309" s="18">
        <v>5000</v>
      </c>
      <c r="E7309" s="34">
        <f t="shared" ca="1" si="2166"/>
        <v>27537.610638193211</v>
      </c>
      <c r="F7309" s="34">
        <f t="shared" ca="1" si="2167"/>
        <v>3300</v>
      </c>
      <c r="G7309" s="69">
        <f t="shared" ca="1" si="2153"/>
        <v>0</v>
      </c>
      <c r="H7309" s="34">
        <f t="shared" ca="1" si="2154"/>
        <v>-734.42849164567758</v>
      </c>
      <c r="I7309" s="34">
        <f t="shared" ca="1" si="2155"/>
        <v>2565.5715083543223</v>
      </c>
      <c r="J7309" s="18">
        <f ca="1">SUM(INDIRECT(ADDRESS(ROW(F7309),COLUMN(F7309),4)):INDIRECT(ADDRESS(ROW(F7309)+N$5-1,COLUMN(F7309),4)))</f>
        <v>23100</v>
      </c>
      <c r="K7309" s="18">
        <f t="shared" ca="1" si="2156"/>
        <v>0</v>
      </c>
      <c r="L7309" s="18">
        <f t="shared" ca="1" si="2168"/>
        <v>0</v>
      </c>
      <c r="M7309" s="18">
        <f t="shared" ca="1" si="2152"/>
        <v>0</v>
      </c>
      <c r="N7309" s="34">
        <f t="shared" ca="1" si="2157"/>
        <v>24972.039129838889</v>
      </c>
      <c r="P7309" s="18">
        <f t="shared" ca="1" si="2169"/>
        <v>734.42849164567758</v>
      </c>
      <c r="Q7309" s="47">
        <f ca="1">SUM(L$15:L7309)-SUM(M$15:M7309)</f>
        <v>0</v>
      </c>
      <c r="R7309" s="47" t="str">
        <f t="shared" ca="1" si="2170"/>
        <v>M7312</v>
      </c>
      <c r="S7309" s="40">
        <f t="shared" ca="1" si="2158"/>
        <v>0</v>
      </c>
      <c r="T7309" s="46">
        <f t="shared" ca="1" si="2159"/>
        <v>24</v>
      </c>
      <c r="X7309" s="74">
        <f t="shared" ca="1" si="2160"/>
        <v>-0.73442849164567758</v>
      </c>
      <c r="Y7309" s="75">
        <f t="shared" ca="1" si="2161"/>
        <v>-0.73442849164567758</v>
      </c>
      <c r="Z7309" s="74">
        <f t="shared" ca="1" si="2162"/>
        <v>0.47977957867402937</v>
      </c>
      <c r="AA7309" s="76">
        <f t="shared" ca="1" si="2163"/>
        <v>-734.42849164567758</v>
      </c>
      <c r="AB7309" s="76">
        <f t="shared" ca="1" si="2164"/>
        <v>479.77957867402938</v>
      </c>
    </row>
    <row r="7310" spans="1:28" x14ac:dyDescent="0.25">
      <c r="A7310" s="2">
        <f t="shared" si="2165"/>
        <v>6</v>
      </c>
      <c r="B7310" s="16">
        <f ca="1">VLOOKUP(A7310,PERIODS!$O$4:$P$33,2,FALSE)</f>
        <v>3.3000000000000002E-2</v>
      </c>
      <c r="C7310" s="15"/>
      <c r="D7310" s="18">
        <v>5000</v>
      </c>
      <c r="E7310" s="34">
        <f t="shared" ca="1" si="2166"/>
        <v>24972.039129838889</v>
      </c>
      <c r="F7310" s="34">
        <f t="shared" ca="1" si="2167"/>
        <v>3300</v>
      </c>
      <c r="G7310" s="69">
        <f t="shared" ca="1" si="2153"/>
        <v>0</v>
      </c>
      <c r="H7310" s="34">
        <f t="shared" ca="1" si="2154"/>
        <v>-175.20445798288577</v>
      </c>
      <c r="I7310" s="34">
        <f t="shared" ca="1" si="2155"/>
        <v>3124.7955420171143</v>
      </c>
      <c r="J7310" s="18">
        <f ca="1">SUM(INDIRECT(ADDRESS(ROW(F7310),COLUMN(F7310),4)):INDIRECT(ADDRESS(ROW(F7310)+N$5-1,COLUMN(F7310),4)))</f>
        <v>23100</v>
      </c>
      <c r="K7310" s="18">
        <f t="shared" ca="1" si="2156"/>
        <v>0</v>
      </c>
      <c r="L7310" s="18">
        <f t="shared" ca="1" si="2168"/>
        <v>0</v>
      </c>
      <c r="M7310" s="18">
        <f t="shared" ca="1" si="2152"/>
        <v>0</v>
      </c>
      <c r="N7310" s="34">
        <f t="shared" ca="1" si="2157"/>
        <v>21847.243587821777</v>
      </c>
      <c r="P7310" s="18">
        <f t="shared" ca="1" si="2169"/>
        <v>175.20445798288577</v>
      </c>
      <c r="Q7310" s="47">
        <f ca="1">SUM(L$15:L7310)-SUM(M$15:M7310)</f>
        <v>0</v>
      </c>
      <c r="R7310" s="47" t="str">
        <f t="shared" ca="1" si="2170"/>
        <v>M7313</v>
      </c>
      <c r="S7310" s="40">
        <f t="shared" ca="1" si="2158"/>
        <v>0</v>
      </c>
      <c r="T7310" s="46">
        <f t="shared" ca="1" si="2159"/>
        <v>64</v>
      </c>
      <c r="X7310" s="74">
        <f t="shared" ca="1" si="2160"/>
        <v>-0.17520445798288578</v>
      </c>
      <c r="Y7310" s="75">
        <f t="shared" ca="1" si="2161"/>
        <v>-0.17520445798288578</v>
      </c>
      <c r="Z7310" s="74">
        <f t="shared" ca="1" si="2162"/>
        <v>0.83928540462476475</v>
      </c>
      <c r="AA7310" s="76">
        <f t="shared" ca="1" si="2163"/>
        <v>-175.20445798288577</v>
      </c>
      <c r="AB7310" s="76">
        <f t="shared" ca="1" si="2164"/>
        <v>839.28540462476474</v>
      </c>
    </row>
    <row r="7311" spans="1:28" x14ac:dyDescent="0.25">
      <c r="A7311" s="2">
        <f t="shared" si="2165"/>
        <v>7</v>
      </c>
      <c r="B7311" s="16">
        <f ca="1">VLOOKUP(A7311,PERIODS!$O$4:$P$33,2,FALSE)</f>
        <v>3.3000000000000002E-2</v>
      </c>
      <c r="C7311" s="15"/>
      <c r="D7311" s="18">
        <v>5000</v>
      </c>
      <c r="E7311" s="34">
        <f t="shared" ca="1" si="2166"/>
        <v>21847.243587821777</v>
      </c>
      <c r="F7311" s="34">
        <f t="shared" ca="1" si="2167"/>
        <v>3300</v>
      </c>
      <c r="G7311" s="69">
        <f t="shared" ca="1" si="2153"/>
        <v>0</v>
      </c>
      <c r="H7311" s="34">
        <f t="shared" ca="1" si="2154"/>
        <v>-303.23770005872274</v>
      </c>
      <c r="I7311" s="34">
        <f t="shared" ca="1" si="2155"/>
        <v>2996.7622999412774</v>
      </c>
      <c r="J7311" s="18">
        <f ca="1">SUM(INDIRECT(ADDRESS(ROW(F7311),COLUMN(F7311),4)):INDIRECT(ADDRESS(ROW(F7311)+N$5-1,COLUMN(F7311),4)))</f>
        <v>23100</v>
      </c>
      <c r="K7311" s="18">
        <f t="shared" ca="1" si="2156"/>
        <v>16350</v>
      </c>
      <c r="L7311" s="18">
        <f t="shared" ca="1" si="2168"/>
        <v>16350</v>
      </c>
      <c r="M7311" s="18">
        <f t="shared" ref="M7311:M7374" ca="1" si="2171">SUMIF($R$15:$R$8014,ADDRESS(ROW(M7311),COLUMN(M7311),4),$L$15:$L$8014)</f>
        <v>0</v>
      </c>
      <c r="N7311" s="34">
        <f t="shared" ca="1" si="2157"/>
        <v>18850.481287880499</v>
      </c>
      <c r="P7311" s="18">
        <f t="shared" ca="1" si="2169"/>
        <v>303.23770005872274</v>
      </c>
      <c r="Q7311" s="47">
        <f ca="1">SUM(L$15:L7311)-SUM(M$15:M7311)</f>
        <v>16350</v>
      </c>
      <c r="R7311" s="47" t="str">
        <f t="shared" ca="1" si="2170"/>
        <v>M7314</v>
      </c>
      <c r="S7311" s="40">
        <f t="shared" ca="1" si="2158"/>
        <v>0</v>
      </c>
      <c r="T7311" s="46">
        <f t="shared" ca="1" si="2159"/>
        <v>1</v>
      </c>
      <c r="X7311" s="74">
        <f t="shared" ca="1" si="2160"/>
        <v>-0.30323770005872275</v>
      </c>
      <c r="Y7311" s="75">
        <f t="shared" ca="1" si="2161"/>
        <v>-0.30323770005872275</v>
      </c>
      <c r="Z7311" s="74">
        <f t="shared" ca="1" si="2162"/>
        <v>0.73842355218616074</v>
      </c>
      <c r="AA7311" s="76">
        <f t="shared" ca="1" si="2163"/>
        <v>-303.23770005872274</v>
      </c>
      <c r="AB7311" s="76">
        <f t="shared" ca="1" si="2164"/>
        <v>738.42355218616069</v>
      </c>
    </row>
    <row r="7312" spans="1:28" x14ac:dyDescent="0.25">
      <c r="A7312" s="2">
        <f t="shared" si="2165"/>
        <v>8</v>
      </c>
      <c r="B7312" s="16">
        <f ca="1">VLOOKUP(A7312,PERIODS!$O$4:$P$33,2,FALSE)</f>
        <v>3.3000000000000002E-2</v>
      </c>
      <c r="C7312" s="15"/>
      <c r="D7312" s="18">
        <v>5000</v>
      </c>
      <c r="E7312" s="34">
        <f t="shared" ca="1" si="2166"/>
        <v>18850.481287880499</v>
      </c>
      <c r="F7312" s="34">
        <f t="shared" ca="1" si="2167"/>
        <v>3300</v>
      </c>
      <c r="G7312" s="69">
        <f t="shared" ref="G7312:G7375" ca="1" si="2172">((2*RAND()*$F$5)-$F$5)*E7312</f>
        <v>0</v>
      </c>
      <c r="H7312" s="34">
        <f t="shared" ref="H7312:H7375" ca="1" si="2173">IF($S$3="NORM",AA7312,IF($S$3="LOGNORM",AB7312,0))</f>
        <v>1682.777444038245</v>
      </c>
      <c r="I7312" s="34">
        <f t="shared" ref="I7312:I7375" ca="1" si="2174">IF(F7312+H7312&lt;0,0,F7312+H7312)</f>
        <v>4982.7774440382454</v>
      </c>
      <c r="J7312" s="18">
        <f ca="1">SUM(INDIRECT(ADDRESS(ROW(F7312),COLUMN(F7312),4)):INDIRECT(ADDRESS(ROW(F7312)+N$5-1,COLUMN(F7312),4)))</f>
        <v>23100</v>
      </c>
      <c r="K7312" s="18">
        <f t="shared" ref="K7312:K7375" ca="1" si="2175">Q7312</f>
        <v>16350</v>
      </c>
      <c r="L7312" s="18">
        <f t="shared" ca="1" si="2168"/>
        <v>0</v>
      </c>
      <c r="M7312" s="18">
        <f t="shared" ca="1" si="2171"/>
        <v>0</v>
      </c>
      <c r="N7312" s="34">
        <f t="shared" ref="N7312:N7375" ca="1" si="2176">E7312+G7312-I7312+M7312-S7312</f>
        <v>13867.703843842253</v>
      </c>
      <c r="P7312" s="18">
        <f t="shared" ca="1" si="2169"/>
        <v>1682.777444038245</v>
      </c>
      <c r="Q7312" s="47">
        <f ca="1">SUM(L$15:L7312)-SUM(M$15:M7312)</f>
        <v>16350</v>
      </c>
      <c r="R7312" s="47" t="str">
        <f t="shared" ca="1" si="2170"/>
        <v>M7315</v>
      </c>
      <c r="S7312" s="40">
        <f t="shared" ref="S7312:S7375" ca="1" si="2177">IF(T7312&gt;N$6*100,M7312,0)</f>
        <v>0</v>
      </c>
      <c r="T7312" s="46">
        <f t="shared" ref="T7312:T7375" ca="1" si="2178">RANDBETWEEN(0,100)</f>
        <v>11</v>
      </c>
      <c r="X7312" s="74">
        <f t="shared" ref="X7312:X7375" ca="1" si="2179">NORMINV(RAND(),0,1)</f>
        <v>1.682777444038245</v>
      </c>
      <c r="Y7312" s="75">
        <f t="shared" ref="Y7312:Y7375" ca="1" si="2180">IF(AND(X7312&gt;$F$6,$F$6&gt;0),$F$6,X7312)</f>
        <v>1.682777444038245</v>
      </c>
      <c r="Z7312" s="74">
        <f t="shared" ref="Z7312:Z7375" ca="1" si="2181">EXP(Y7312)</f>
        <v>5.380479217212879</v>
      </c>
      <c r="AA7312" s="76">
        <f t="shared" ref="AA7312:AA7375" ca="1" si="2182">$F$3*Y7312</f>
        <v>1682.777444038245</v>
      </c>
      <c r="AB7312" s="76">
        <f t="shared" ref="AB7312:AB7375" ca="1" si="2183">$F$3*Z7312</f>
        <v>5380.4792172128791</v>
      </c>
    </row>
    <row r="7313" spans="1:28" x14ac:dyDescent="0.25">
      <c r="A7313" s="2">
        <f t="shared" ref="A7313:A7376" si="2184">IF(AND(A7312=12,OR(A$14="MS",A$14="M0")),1,IF(AND(A7312=4,OR(A$14="WS",A$14="W0")),1,IF(AND(A7312=30,OR(A$14="DS",A$14="D0")),1,A7312+1)))</f>
        <v>9</v>
      </c>
      <c r="B7313" s="16">
        <f ca="1">VLOOKUP(A7313,PERIODS!$O$4:$P$33,2,FALSE)</f>
        <v>3.3000000000000002E-2</v>
      </c>
      <c r="C7313" s="15"/>
      <c r="D7313" s="18">
        <v>5000</v>
      </c>
      <c r="E7313" s="34">
        <f t="shared" ca="1" si="2166"/>
        <v>13867.703843842253</v>
      </c>
      <c r="F7313" s="34">
        <f t="shared" ca="1" si="2167"/>
        <v>3300</v>
      </c>
      <c r="G7313" s="69">
        <f t="shared" ca="1" si="2172"/>
        <v>0</v>
      </c>
      <c r="H7313" s="34">
        <f t="shared" ca="1" si="2173"/>
        <v>-926.71448159085003</v>
      </c>
      <c r="I7313" s="34">
        <f t="shared" ca="1" si="2174"/>
        <v>2373.28551840915</v>
      </c>
      <c r="J7313" s="18">
        <f ca="1">SUM(INDIRECT(ADDRESS(ROW(F7313),COLUMN(F7313),4)):INDIRECT(ADDRESS(ROW(F7313)+N$5-1,COLUMN(F7313),4)))</f>
        <v>23100</v>
      </c>
      <c r="K7313" s="18">
        <f t="shared" ca="1" si="2175"/>
        <v>16350</v>
      </c>
      <c r="L7313" s="18">
        <f t="shared" ca="1" si="2168"/>
        <v>0</v>
      </c>
      <c r="M7313" s="18">
        <f t="shared" ca="1" si="2171"/>
        <v>0</v>
      </c>
      <c r="N7313" s="34">
        <f t="shared" ca="1" si="2176"/>
        <v>11494.418325433104</v>
      </c>
      <c r="P7313" s="18">
        <f t="shared" ca="1" si="2169"/>
        <v>926.71448159085003</v>
      </c>
      <c r="Q7313" s="47">
        <f ca="1">SUM(L$15:L7313)-SUM(M$15:M7313)</f>
        <v>16350</v>
      </c>
      <c r="R7313" s="47" t="str">
        <f t="shared" ca="1" si="2170"/>
        <v>M7316</v>
      </c>
      <c r="S7313" s="40">
        <f t="shared" ca="1" si="2177"/>
        <v>0</v>
      </c>
      <c r="T7313" s="46">
        <f t="shared" ca="1" si="2178"/>
        <v>92</v>
      </c>
      <c r="X7313" s="74">
        <f t="shared" ca="1" si="2179"/>
        <v>-0.92671448159085001</v>
      </c>
      <c r="Y7313" s="75">
        <f t="shared" ca="1" si="2180"/>
        <v>-0.92671448159085001</v>
      </c>
      <c r="Z7313" s="74">
        <f t="shared" ca="1" si="2181"/>
        <v>0.39585215571544602</v>
      </c>
      <c r="AA7313" s="76">
        <f t="shared" ca="1" si="2182"/>
        <v>-926.71448159085003</v>
      </c>
      <c r="AB7313" s="76">
        <f t="shared" ca="1" si="2183"/>
        <v>395.85215571544603</v>
      </c>
    </row>
    <row r="7314" spans="1:28" x14ac:dyDescent="0.25">
      <c r="A7314" s="2">
        <f t="shared" si="2184"/>
        <v>10</v>
      </c>
      <c r="B7314" s="16">
        <f ca="1">VLOOKUP(A7314,PERIODS!$O$4:$P$33,2,FALSE)</f>
        <v>3.3000000000000002E-2</v>
      </c>
      <c r="C7314" s="15"/>
      <c r="D7314" s="18">
        <v>5000</v>
      </c>
      <c r="E7314" s="34">
        <f t="shared" ca="1" si="2166"/>
        <v>11494.418325433104</v>
      </c>
      <c r="F7314" s="34">
        <f t="shared" ca="1" si="2167"/>
        <v>3300</v>
      </c>
      <c r="G7314" s="69">
        <f t="shared" ca="1" si="2172"/>
        <v>0</v>
      </c>
      <c r="H7314" s="34">
        <f t="shared" ca="1" si="2173"/>
        <v>1036.0612839931341</v>
      </c>
      <c r="I7314" s="34">
        <f t="shared" ca="1" si="2174"/>
        <v>4336.0612839931346</v>
      </c>
      <c r="J7314" s="18">
        <f ca="1">SUM(INDIRECT(ADDRESS(ROW(F7314),COLUMN(F7314),4)):INDIRECT(ADDRESS(ROW(F7314)+N$5-1,COLUMN(F7314),4)))</f>
        <v>23100</v>
      </c>
      <c r="K7314" s="18">
        <f t="shared" ca="1" si="2175"/>
        <v>0</v>
      </c>
      <c r="L7314" s="18">
        <f t="shared" ca="1" si="2168"/>
        <v>0</v>
      </c>
      <c r="M7314" s="18">
        <f t="shared" ca="1" si="2171"/>
        <v>16350</v>
      </c>
      <c r="N7314" s="34">
        <f t="shared" ca="1" si="2176"/>
        <v>23508.357041439969</v>
      </c>
      <c r="P7314" s="18">
        <f t="shared" ca="1" si="2169"/>
        <v>1036.0612839931341</v>
      </c>
      <c r="Q7314" s="47">
        <f ca="1">SUM(L$15:L7314)-SUM(M$15:M7314)</f>
        <v>0</v>
      </c>
      <c r="R7314" s="47" t="str">
        <f t="shared" ca="1" si="2170"/>
        <v>M7317</v>
      </c>
      <c r="S7314" s="40">
        <f t="shared" ca="1" si="2177"/>
        <v>0</v>
      </c>
      <c r="T7314" s="46">
        <f t="shared" ca="1" si="2178"/>
        <v>28</v>
      </c>
      <c r="X7314" s="74">
        <f t="shared" ca="1" si="2179"/>
        <v>1.036061283993134</v>
      </c>
      <c r="Y7314" s="75">
        <f t="shared" ca="1" si="2180"/>
        <v>1.036061283993134</v>
      </c>
      <c r="Z7314" s="74">
        <f t="shared" ca="1" si="2181"/>
        <v>2.8180954487323469</v>
      </c>
      <c r="AA7314" s="76">
        <f t="shared" ca="1" si="2182"/>
        <v>1036.0612839931341</v>
      </c>
      <c r="AB7314" s="76">
        <f t="shared" ca="1" si="2183"/>
        <v>2818.095448732347</v>
      </c>
    </row>
    <row r="7315" spans="1:28" x14ac:dyDescent="0.25">
      <c r="A7315" s="2">
        <f t="shared" si="2184"/>
        <v>11</v>
      </c>
      <c r="B7315" s="16">
        <f ca="1">VLOOKUP(A7315,PERIODS!$O$4:$P$33,2,FALSE)</f>
        <v>3.3000000000000002E-2</v>
      </c>
      <c r="C7315" s="15"/>
      <c r="D7315" s="18">
        <v>5000</v>
      </c>
      <c r="E7315" s="34">
        <f t="shared" ca="1" si="2166"/>
        <v>23508.357041439969</v>
      </c>
      <c r="F7315" s="34">
        <f t="shared" ca="1" si="2167"/>
        <v>3300</v>
      </c>
      <c r="G7315" s="69">
        <f t="shared" ca="1" si="2172"/>
        <v>0</v>
      </c>
      <c r="H7315" s="34">
        <f t="shared" ca="1" si="2173"/>
        <v>-504.84128735708532</v>
      </c>
      <c r="I7315" s="34">
        <f t="shared" ca="1" si="2174"/>
        <v>2795.1587126429149</v>
      </c>
      <c r="J7315" s="18">
        <f ca="1">SUM(INDIRECT(ADDRESS(ROW(F7315),COLUMN(F7315),4)):INDIRECT(ADDRESS(ROW(F7315)+N$5-1,COLUMN(F7315),4)))</f>
        <v>23300</v>
      </c>
      <c r="K7315" s="18">
        <f t="shared" ca="1" si="2175"/>
        <v>0</v>
      </c>
      <c r="L7315" s="18">
        <f t="shared" ca="1" si="2168"/>
        <v>0</v>
      </c>
      <c r="M7315" s="18">
        <f t="shared" ca="1" si="2171"/>
        <v>0</v>
      </c>
      <c r="N7315" s="34">
        <f t="shared" ca="1" si="2176"/>
        <v>20713.198328797054</v>
      </c>
      <c r="P7315" s="18">
        <f t="shared" ca="1" si="2169"/>
        <v>504.84128735708532</v>
      </c>
      <c r="Q7315" s="47">
        <f ca="1">SUM(L$15:L7315)-SUM(M$15:M7315)</f>
        <v>0</v>
      </c>
      <c r="R7315" s="47" t="str">
        <f t="shared" ca="1" si="2170"/>
        <v>M7318</v>
      </c>
      <c r="S7315" s="40">
        <f t="shared" ca="1" si="2177"/>
        <v>0</v>
      </c>
      <c r="T7315" s="46">
        <f t="shared" ca="1" si="2178"/>
        <v>0</v>
      </c>
      <c r="X7315" s="74">
        <f t="shared" ca="1" si="2179"/>
        <v>-0.50484128735708533</v>
      </c>
      <c r="Y7315" s="75">
        <f t="shared" ca="1" si="2180"/>
        <v>-0.50484128735708533</v>
      </c>
      <c r="Z7315" s="74">
        <f t="shared" ca="1" si="2181"/>
        <v>0.60360136699339551</v>
      </c>
      <c r="AA7315" s="76">
        <f t="shared" ca="1" si="2182"/>
        <v>-504.84128735708532</v>
      </c>
      <c r="AB7315" s="76">
        <f t="shared" ca="1" si="2183"/>
        <v>603.60136699339546</v>
      </c>
    </row>
    <row r="7316" spans="1:28" x14ac:dyDescent="0.25">
      <c r="A7316" s="2">
        <f t="shared" si="2184"/>
        <v>12</v>
      </c>
      <c r="B7316" s="16">
        <f ca="1">VLOOKUP(A7316,PERIODS!$O$4:$P$33,2,FALSE)</f>
        <v>3.3000000000000002E-2</v>
      </c>
      <c r="C7316" s="15"/>
      <c r="D7316" s="18">
        <v>5000</v>
      </c>
      <c r="E7316" s="34">
        <f t="shared" ca="1" si="2166"/>
        <v>20713.198328797054</v>
      </c>
      <c r="F7316" s="34">
        <f t="shared" ca="1" si="2167"/>
        <v>3300</v>
      </c>
      <c r="G7316" s="69">
        <f t="shared" ca="1" si="2172"/>
        <v>0</v>
      </c>
      <c r="H7316" s="34">
        <f t="shared" ca="1" si="2173"/>
        <v>-151.31671980785671</v>
      </c>
      <c r="I7316" s="34">
        <f t="shared" ca="1" si="2174"/>
        <v>3148.6832801921432</v>
      </c>
      <c r="J7316" s="18">
        <f ca="1">SUM(INDIRECT(ADDRESS(ROW(F7316),COLUMN(F7316),4)):INDIRECT(ADDRESS(ROW(F7316)+N$5-1,COLUMN(F7316),4)))</f>
        <v>23500</v>
      </c>
      <c r="K7316" s="18">
        <f t="shared" ca="1" si="2175"/>
        <v>16350</v>
      </c>
      <c r="L7316" s="18">
        <f t="shared" ca="1" si="2168"/>
        <v>16350</v>
      </c>
      <c r="M7316" s="18">
        <f t="shared" ca="1" si="2171"/>
        <v>0</v>
      </c>
      <c r="N7316" s="34">
        <f t="shared" ca="1" si="2176"/>
        <v>17564.51504860491</v>
      </c>
      <c r="P7316" s="18">
        <f t="shared" ca="1" si="2169"/>
        <v>151.31671980785671</v>
      </c>
      <c r="Q7316" s="47">
        <f ca="1">SUM(L$15:L7316)-SUM(M$15:M7316)</f>
        <v>16350</v>
      </c>
      <c r="R7316" s="47" t="str">
        <f t="shared" ca="1" si="2170"/>
        <v>M7319</v>
      </c>
      <c r="S7316" s="40">
        <f t="shared" ca="1" si="2177"/>
        <v>0</v>
      </c>
      <c r="T7316" s="46">
        <f t="shared" ca="1" si="2178"/>
        <v>47</v>
      </c>
      <c r="X7316" s="74">
        <f t="shared" ca="1" si="2179"/>
        <v>-0.15131671980785671</v>
      </c>
      <c r="Y7316" s="75">
        <f t="shared" ca="1" si="2180"/>
        <v>-0.15131671980785671</v>
      </c>
      <c r="Z7316" s="74">
        <f t="shared" ca="1" si="2181"/>
        <v>0.85957541098302648</v>
      </c>
      <c r="AA7316" s="76">
        <f t="shared" ca="1" si="2182"/>
        <v>-151.31671980785671</v>
      </c>
      <c r="AB7316" s="76">
        <f t="shared" ca="1" si="2183"/>
        <v>859.57541098302647</v>
      </c>
    </row>
    <row r="7317" spans="1:28" x14ac:dyDescent="0.25">
      <c r="A7317" s="2">
        <f t="shared" si="2184"/>
        <v>13</v>
      </c>
      <c r="B7317" s="16">
        <f ca="1">VLOOKUP(A7317,PERIODS!$O$4:$P$33,2,FALSE)</f>
        <v>3.3000000000000002E-2</v>
      </c>
      <c r="C7317" s="15"/>
      <c r="D7317" s="18">
        <v>5000</v>
      </c>
      <c r="E7317" s="34">
        <f t="shared" ca="1" si="2166"/>
        <v>17564.51504860491</v>
      </c>
      <c r="F7317" s="34">
        <f t="shared" ca="1" si="2167"/>
        <v>3300</v>
      </c>
      <c r="G7317" s="69">
        <f t="shared" ca="1" si="2172"/>
        <v>0</v>
      </c>
      <c r="H7317" s="34">
        <f t="shared" ca="1" si="2173"/>
        <v>1165.7335323896953</v>
      </c>
      <c r="I7317" s="34">
        <f t="shared" ca="1" si="2174"/>
        <v>4465.733532389695</v>
      </c>
      <c r="J7317" s="18">
        <f ca="1">SUM(INDIRECT(ADDRESS(ROW(F7317),COLUMN(F7317),4)):INDIRECT(ADDRESS(ROW(F7317)+N$5-1,COLUMN(F7317),4)))</f>
        <v>23700</v>
      </c>
      <c r="K7317" s="18">
        <f t="shared" ca="1" si="2175"/>
        <v>16350</v>
      </c>
      <c r="L7317" s="18">
        <f t="shared" ca="1" si="2168"/>
        <v>0</v>
      </c>
      <c r="M7317" s="18">
        <f t="shared" ca="1" si="2171"/>
        <v>0</v>
      </c>
      <c r="N7317" s="34">
        <f t="shared" ca="1" si="2176"/>
        <v>13098.781516215215</v>
      </c>
      <c r="P7317" s="18">
        <f t="shared" ca="1" si="2169"/>
        <v>1165.7335323896953</v>
      </c>
      <c r="Q7317" s="47">
        <f ca="1">SUM(L$15:L7317)-SUM(M$15:M7317)</f>
        <v>16350</v>
      </c>
      <c r="R7317" s="47" t="str">
        <f t="shared" ca="1" si="2170"/>
        <v>M7320</v>
      </c>
      <c r="S7317" s="40">
        <f t="shared" ca="1" si="2177"/>
        <v>0</v>
      </c>
      <c r="T7317" s="46">
        <f t="shared" ca="1" si="2178"/>
        <v>95</v>
      </c>
      <c r="X7317" s="74">
        <f t="shared" ca="1" si="2179"/>
        <v>1.1657335323896953</v>
      </c>
      <c r="Y7317" s="75">
        <f t="shared" ca="1" si="2180"/>
        <v>1.1657335323896953</v>
      </c>
      <c r="Z7317" s="74">
        <f t="shared" ca="1" si="2181"/>
        <v>3.2082753941925288</v>
      </c>
      <c r="AA7317" s="76">
        <f t="shared" ca="1" si="2182"/>
        <v>1165.7335323896953</v>
      </c>
      <c r="AB7317" s="76">
        <f t="shared" ca="1" si="2183"/>
        <v>3208.2753941925289</v>
      </c>
    </row>
    <row r="7318" spans="1:28" x14ac:dyDescent="0.25">
      <c r="A7318" s="2">
        <f t="shared" si="2184"/>
        <v>14</v>
      </c>
      <c r="B7318" s="16">
        <f ca="1">VLOOKUP(A7318,PERIODS!$O$4:$P$33,2,FALSE)</f>
        <v>3.3000000000000002E-2</v>
      </c>
      <c r="C7318" s="15"/>
      <c r="D7318" s="18">
        <v>5000</v>
      </c>
      <c r="E7318" s="34">
        <f t="shared" ca="1" si="2166"/>
        <v>13098.781516215215</v>
      </c>
      <c r="F7318" s="34">
        <f t="shared" ca="1" si="2167"/>
        <v>3300</v>
      </c>
      <c r="G7318" s="69">
        <f t="shared" ca="1" si="2172"/>
        <v>0</v>
      </c>
      <c r="H7318" s="34">
        <f t="shared" ca="1" si="2173"/>
        <v>226.5545391580132</v>
      </c>
      <c r="I7318" s="34">
        <f t="shared" ca="1" si="2174"/>
        <v>3526.5545391580131</v>
      </c>
      <c r="J7318" s="18">
        <f ca="1">SUM(INDIRECT(ADDRESS(ROW(F7318),COLUMN(F7318),4)):INDIRECT(ADDRESS(ROW(F7318)+N$5-1,COLUMN(F7318),4)))</f>
        <v>23900</v>
      </c>
      <c r="K7318" s="18">
        <f t="shared" ca="1" si="2175"/>
        <v>16350</v>
      </c>
      <c r="L7318" s="18">
        <f t="shared" ca="1" si="2168"/>
        <v>0</v>
      </c>
      <c r="M7318" s="18">
        <f t="shared" ca="1" si="2171"/>
        <v>0</v>
      </c>
      <c r="N7318" s="34">
        <f t="shared" ca="1" si="2176"/>
        <v>9572.226977057202</v>
      </c>
      <c r="P7318" s="18">
        <f t="shared" ca="1" si="2169"/>
        <v>226.5545391580132</v>
      </c>
      <c r="Q7318" s="47">
        <f ca="1">SUM(L$15:L7318)-SUM(M$15:M7318)</f>
        <v>16350</v>
      </c>
      <c r="R7318" s="47" t="str">
        <f t="shared" ca="1" si="2170"/>
        <v>M7321</v>
      </c>
      <c r="S7318" s="40">
        <f t="shared" ca="1" si="2177"/>
        <v>0</v>
      </c>
      <c r="T7318" s="46">
        <f t="shared" ca="1" si="2178"/>
        <v>1</v>
      </c>
      <c r="X7318" s="74">
        <f t="shared" ca="1" si="2179"/>
        <v>0.22655453915801321</v>
      </c>
      <c r="Y7318" s="75">
        <f t="shared" ca="1" si="2180"/>
        <v>0.22655453915801321</v>
      </c>
      <c r="Z7318" s="74">
        <f t="shared" ca="1" si="2181"/>
        <v>1.2542710148535812</v>
      </c>
      <c r="AA7318" s="76">
        <f t="shared" ca="1" si="2182"/>
        <v>226.5545391580132</v>
      </c>
      <c r="AB7318" s="76">
        <f t="shared" ca="1" si="2183"/>
        <v>1254.2710148535812</v>
      </c>
    </row>
    <row r="7319" spans="1:28" x14ac:dyDescent="0.25">
      <c r="A7319" s="2">
        <f t="shared" si="2184"/>
        <v>15</v>
      </c>
      <c r="B7319" s="16">
        <f ca="1">VLOOKUP(A7319,PERIODS!$O$4:$P$33,2,FALSE)</f>
        <v>3.3000000000000002E-2</v>
      </c>
      <c r="C7319" s="15"/>
      <c r="D7319" s="18">
        <v>5000</v>
      </c>
      <c r="E7319" s="34">
        <f t="shared" ref="E7319:E7382" ca="1" si="2185">N7318</f>
        <v>9572.226977057202</v>
      </c>
      <c r="F7319" s="34">
        <f t="shared" ref="F7319:F7382" ca="1" si="2186">F$2*B7319</f>
        <v>3300</v>
      </c>
      <c r="G7319" s="69">
        <f t="shared" ca="1" si="2172"/>
        <v>0</v>
      </c>
      <c r="H7319" s="34">
        <f t="shared" ca="1" si="2173"/>
        <v>-285.52621825497795</v>
      </c>
      <c r="I7319" s="34">
        <f t="shared" ca="1" si="2174"/>
        <v>3014.4737817450223</v>
      </c>
      <c r="J7319" s="18">
        <f ca="1">SUM(INDIRECT(ADDRESS(ROW(F7319),COLUMN(F7319),4)):INDIRECT(ADDRESS(ROW(F7319)+N$5-1,COLUMN(F7319),4)))</f>
        <v>24100</v>
      </c>
      <c r="K7319" s="18">
        <f t="shared" ca="1" si="2175"/>
        <v>0</v>
      </c>
      <c r="L7319" s="18">
        <f t="shared" ref="L7319:L7382" ca="1" si="2187">IF((E7319+K7318)&lt;J7319,N$2,0)</f>
        <v>0</v>
      </c>
      <c r="M7319" s="18">
        <f t="shared" ca="1" si="2171"/>
        <v>16350</v>
      </c>
      <c r="N7319" s="34">
        <f t="shared" ca="1" si="2176"/>
        <v>22907.75319531218</v>
      </c>
      <c r="P7319" s="18">
        <f t="shared" ref="P7319:P7382" ca="1" si="2188">ABS(H7319)</f>
        <v>285.52621825497795</v>
      </c>
      <c r="Q7319" s="47">
        <f ca="1">SUM(L$15:L7319)-SUM(M$15:M7319)</f>
        <v>0</v>
      </c>
      <c r="R7319" s="47" t="str">
        <f t="shared" ref="R7319:R7382" ca="1" si="2189">ADDRESS(ROW(M7319)+$N$3+RANDBETWEEN(-$N$4,$N$4),COLUMN(M7319),4)</f>
        <v>M7322</v>
      </c>
      <c r="S7319" s="40">
        <f t="shared" ca="1" si="2177"/>
        <v>0</v>
      </c>
      <c r="T7319" s="46">
        <f t="shared" ca="1" si="2178"/>
        <v>87</v>
      </c>
      <c r="X7319" s="74">
        <f t="shared" ca="1" si="2179"/>
        <v>-0.28552621825497793</v>
      </c>
      <c r="Y7319" s="75">
        <f t="shared" ca="1" si="2180"/>
        <v>-0.28552621825497793</v>
      </c>
      <c r="Z7319" s="74">
        <f t="shared" ca="1" si="2181"/>
        <v>0.75161863479099422</v>
      </c>
      <c r="AA7319" s="76">
        <f t="shared" ca="1" si="2182"/>
        <v>-285.52621825497795</v>
      </c>
      <c r="AB7319" s="76">
        <f t="shared" ca="1" si="2183"/>
        <v>751.61863479099418</v>
      </c>
    </row>
    <row r="7320" spans="1:28" x14ac:dyDescent="0.25">
      <c r="A7320" s="2">
        <f t="shared" si="2184"/>
        <v>16</v>
      </c>
      <c r="B7320" s="16">
        <f ca="1">VLOOKUP(A7320,PERIODS!$O$4:$P$33,2,FALSE)</f>
        <v>3.3000000000000002E-2</v>
      </c>
      <c r="C7320" s="15"/>
      <c r="D7320" s="18">
        <v>5000</v>
      </c>
      <c r="E7320" s="34">
        <f t="shared" ca="1" si="2185"/>
        <v>22907.75319531218</v>
      </c>
      <c r="F7320" s="34">
        <f t="shared" ca="1" si="2186"/>
        <v>3300</v>
      </c>
      <c r="G7320" s="69">
        <f t="shared" ca="1" si="2172"/>
        <v>0</v>
      </c>
      <c r="H7320" s="34">
        <f t="shared" ca="1" si="2173"/>
        <v>506.32715425557382</v>
      </c>
      <c r="I7320" s="34">
        <f t="shared" ca="1" si="2174"/>
        <v>3806.327154255574</v>
      </c>
      <c r="J7320" s="18">
        <f ca="1">SUM(INDIRECT(ADDRESS(ROW(F7320),COLUMN(F7320),4)):INDIRECT(ADDRESS(ROW(F7320)+N$5-1,COLUMN(F7320),4)))</f>
        <v>24300</v>
      </c>
      <c r="K7320" s="18">
        <f t="shared" ca="1" si="2175"/>
        <v>16350</v>
      </c>
      <c r="L7320" s="18">
        <f t="shared" ca="1" si="2187"/>
        <v>16350</v>
      </c>
      <c r="M7320" s="18">
        <f t="shared" ca="1" si="2171"/>
        <v>0</v>
      </c>
      <c r="N7320" s="34">
        <f t="shared" ca="1" si="2176"/>
        <v>19101.426041056606</v>
      </c>
      <c r="P7320" s="18">
        <f t="shared" ca="1" si="2188"/>
        <v>506.32715425557382</v>
      </c>
      <c r="Q7320" s="47">
        <f ca="1">SUM(L$15:L7320)-SUM(M$15:M7320)</f>
        <v>16350</v>
      </c>
      <c r="R7320" s="47" t="str">
        <f t="shared" ca="1" si="2189"/>
        <v>M7323</v>
      </c>
      <c r="S7320" s="40">
        <f t="shared" ca="1" si="2177"/>
        <v>0</v>
      </c>
      <c r="T7320" s="46">
        <f t="shared" ca="1" si="2178"/>
        <v>17</v>
      </c>
      <c r="X7320" s="74">
        <f t="shared" ca="1" si="2179"/>
        <v>0.50632715425557384</v>
      </c>
      <c r="Y7320" s="75">
        <f t="shared" ca="1" si="2180"/>
        <v>0.50632715425557384</v>
      </c>
      <c r="Z7320" s="74">
        <f t="shared" ca="1" si="2181"/>
        <v>1.6591860557476492</v>
      </c>
      <c r="AA7320" s="76">
        <f t="shared" ca="1" si="2182"/>
        <v>506.32715425557382</v>
      </c>
      <c r="AB7320" s="76">
        <f t="shared" ca="1" si="2183"/>
        <v>1659.1860557476491</v>
      </c>
    </row>
    <row r="7321" spans="1:28" x14ac:dyDescent="0.25">
      <c r="A7321" s="2">
        <f t="shared" si="2184"/>
        <v>17</v>
      </c>
      <c r="B7321" s="16">
        <f ca="1">VLOOKUP(A7321,PERIODS!$O$4:$P$33,2,FALSE)</f>
        <v>3.5000000000000003E-2</v>
      </c>
      <c r="C7321" s="15"/>
      <c r="D7321" s="18">
        <v>5000</v>
      </c>
      <c r="E7321" s="34">
        <f t="shared" ca="1" si="2185"/>
        <v>19101.426041056606</v>
      </c>
      <c r="F7321" s="34">
        <f t="shared" ca="1" si="2186"/>
        <v>3500.0000000000005</v>
      </c>
      <c r="G7321" s="69">
        <f t="shared" ca="1" si="2172"/>
        <v>0</v>
      </c>
      <c r="H7321" s="34">
        <f t="shared" ca="1" si="2173"/>
        <v>1959.9639845400536</v>
      </c>
      <c r="I7321" s="34">
        <f t="shared" ca="1" si="2174"/>
        <v>5459.9639845400543</v>
      </c>
      <c r="J7321" s="18">
        <f ca="1">SUM(INDIRECT(ADDRESS(ROW(F7321),COLUMN(F7321),4)):INDIRECT(ADDRESS(ROW(F7321)+N$5-1,COLUMN(F7321),4)))</f>
        <v>24500.000000000004</v>
      </c>
      <c r="K7321" s="18">
        <f t="shared" ca="1" si="2175"/>
        <v>16350</v>
      </c>
      <c r="L7321" s="18">
        <f t="shared" ca="1" si="2187"/>
        <v>0</v>
      </c>
      <c r="M7321" s="18">
        <f t="shared" ca="1" si="2171"/>
        <v>0</v>
      </c>
      <c r="N7321" s="34">
        <f t="shared" ca="1" si="2176"/>
        <v>13641.462056516551</v>
      </c>
      <c r="P7321" s="18">
        <f t="shared" ca="1" si="2188"/>
        <v>1959.9639845400536</v>
      </c>
      <c r="Q7321" s="47">
        <f ca="1">SUM(L$15:L7321)-SUM(M$15:M7321)</f>
        <v>16350</v>
      </c>
      <c r="R7321" s="47" t="str">
        <f t="shared" ca="1" si="2189"/>
        <v>M7324</v>
      </c>
      <c r="S7321" s="40">
        <f t="shared" ca="1" si="2177"/>
        <v>0</v>
      </c>
      <c r="T7321" s="46">
        <f t="shared" ca="1" si="2178"/>
        <v>36</v>
      </c>
      <c r="X7321" s="74">
        <f t="shared" ca="1" si="2179"/>
        <v>2.7442027655685535</v>
      </c>
      <c r="Y7321" s="75">
        <f t="shared" ca="1" si="2180"/>
        <v>1.9599639845400536</v>
      </c>
      <c r="Z7321" s="74">
        <f t="shared" ca="1" si="2181"/>
        <v>7.0990713842313315</v>
      </c>
      <c r="AA7321" s="76">
        <f t="shared" ca="1" si="2182"/>
        <v>1959.9639845400536</v>
      </c>
      <c r="AB7321" s="76">
        <f t="shared" ca="1" si="2183"/>
        <v>7099.0713842313316</v>
      </c>
    </row>
    <row r="7322" spans="1:28" x14ac:dyDescent="0.25">
      <c r="A7322" s="2">
        <f t="shared" si="2184"/>
        <v>18</v>
      </c>
      <c r="B7322" s="16">
        <f ca="1">VLOOKUP(A7322,PERIODS!$O$4:$P$33,2,FALSE)</f>
        <v>3.5000000000000003E-2</v>
      </c>
      <c r="C7322" s="15"/>
      <c r="D7322" s="18">
        <v>5000</v>
      </c>
      <c r="E7322" s="34">
        <f t="shared" ca="1" si="2185"/>
        <v>13641.462056516551</v>
      </c>
      <c r="F7322" s="34">
        <f t="shared" ca="1" si="2186"/>
        <v>3500.0000000000005</v>
      </c>
      <c r="G7322" s="69">
        <f t="shared" ca="1" si="2172"/>
        <v>0</v>
      </c>
      <c r="H7322" s="34">
        <f t="shared" ca="1" si="2173"/>
        <v>419.83696912204613</v>
      </c>
      <c r="I7322" s="34">
        <f t="shared" ca="1" si="2174"/>
        <v>3919.8369691220464</v>
      </c>
      <c r="J7322" s="18">
        <f ca="1">SUM(INDIRECT(ADDRESS(ROW(F7322),COLUMN(F7322),4)):INDIRECT(ADDRESS(ROW(F7322)+N$5-1,COLUMN(F7322),4)))</f>
        <v>24500.000000000004</v>
      </c>
      <c r="K7322" s="18">
        <f t="shared" ca="1" si="2175"/>
        <v>16350</v>
      </c>
      <c r="L7322" s="18">
        <f t="shared" ca="1" si="2187"/>
        <v>0</v>
      </c>
      <c r="M7322" s="18">
        <f t="shared" ca="1" si="2171"/>
        <v>0</v>
      </c>
      <c r="N7322" s="34">
        <f t="shared" ca="1" si="2176"/>
        <v>9721.6250873945046</v>
      </c>
      <c r="P7322" s="18">
        <f t="shared" ca="1" si="2188"/>
        <v>419.83696912204613</v>
      </c>
      <c r="Q7322" s="47">
        <f ca="1">SUM(L$15:L7322)-SUM(M$15:M7322)</f>
        <v>16350</v>
      </c>
      <c r="R7322" s="47" t="str">
        <f t="shared" ca="1" si="2189"/>
        <v>M7325</v>
      </c>
      <c r="S7322" s="40">
        <f t="shared" ca="1" si="2177"/>
        <v>0</v>
      </c>
      <c r="T7322" s="46">
        <f t="shared" ca="1" si="2178"/>
        <v>26</v>
      </c>
      <c r="X7322" s="74">
        <f t="shared" ca="1" si="2179"/>
        <v>0.41983696912204616</v>
      </c>
      <c r="Y7322" s="75">
        <f t="shared" ca="1" si="2180"/>
        <v>0.41983696912204616</v>
      </c>
      <c r="Z7322" s="74">
        <f t="shared" ca="1" si="2181"/>
        <v>1.5217134491150694</v>
      </c>
      <c r="AA7322" s="76">
        <f t="shared" ca="1" si="2182"/>
        <v>419.83696912204613</v>
      </c>
      <c r="AB7322" s="76">
        <f t="shared" ca="1" si="2183"/>
        <v>1521.7134491150694</v>
      </c>
    </row>
    <row r="7323" spans="1:28" x14ac:dyDescent="0.25">
      <c r="A7323" s="2">
        <f t="shared" si="2184"/>
        <v>19</v>
      </c>
      <c r="B7323" s="16">
        <f ca="1">VLOOKUP(A7323,PERIODS!$O$4:$P$33,2,FALSE)</f>
        <v>3.5000000000000003E-2</v>
      </c>
      <c r="C7323" s="15"/>
      <c r="D7323" s="18">
        <v>5000</v>
      </c>
      <c r="E7323" s="34">
        <f t="shared" ca="1" si="2185"/>
        <v>9721.6250873945046</v>
      </c>
      <c r="F7323" s="34">
        <f t="shared" ca="1" si="2186"/>
        <v>3500.0000000000005</v>
      </c>
      <c r="G7323" s="69">
        <f t="shared" ca="1" si="2172"/>
        <v>0</v>
      </c>
      <c r="H7323" s="34">
        <f t="shared" ca="1" si="2173"/>
        <v>595.44533531209095</v>
      </c>
      <c r="I7323" s="34">
        <f t="shared" ca="1" si="2174"/>
        <v>4095.4453353120916</v>
      </c>
      <c r="J7323" s="18">
        <f ca="1">SUM(INDIRECT(ADDRESS(ROW(F7323),COLUMN(F7323),4)):INDIRECT(ADDRESS(ROW(F7323)+N$5-1,COLUMN(F7323),4)))</f>
        <v>24500.000000000004</v>
      </c>
      <c r="K7323" s="18">
        <f t="shared" ca="1" si="2175"/>
        <v>0</v>
      </c>
      <c r="L7323" s="18">
        <f t="shared" ca="1" si="2187"/>
        <v>0</v>
      </c>
      <c r="M7323" s="18">
        <f t="shared" ca="1" si="2171"/>
        <v>16350</v>
      </c>
      <c r="N7323" s="34">
        <f t="shared" ca="1" si="2176"/>
        <v>21976.179752082411</v>
      </c>
      <c r="P7323" s="18">
        <f t="shared" ca="1" si="2188"/>
        <v>595.44533531209095</v>
      </c>
      <c r="Q7323" s="47">
        <f ca="1">SUM(L$15:L7323)-SUM(M$15:M7323)</f>
        <v>0</v>
      </c>
      <c r="R7323" s="47" t="str">
        <f t="shared" ca="1" si="2189"/>
        <v>M7326</v>
      </c>
      <c r="S7323" s="40">
        <f t="shared" ca="1" si="2177"/>
        <v>0</v>
      </c>
      <c r="T7323" s="46">
        <f t="shared" ca="1" si="2178"/>
        <v>78</v>
      </c>
      <c r="X7323" s="74">
        <f t="shared" ca="1" si="2179"/>
        <v>0.59544533531209098</v>
      </c>
      <c r="Y7323" s="75">
        <f t="shared" ca="1" si="2180"/>
        <v>0.59544533531209098</v>
      </c>
      <c r="Z7323" s="74">
        <f t="shared" ca="1" si="2181"/>
        <v>1.8138385314719097</v>
      </c>
      <c r="AA7323" s="76">
        <f t="shared" ca="1" si="2182"/>
        <v>595.44533531209095</v>
      </c>
      <c r="AB7323" s="76">
        <f t="shared" ca="1" si="2183"/>
        <v>1813.8385314719096</v>
      </c>
    </row>
    <row r="7324" spans="1:28" x14ac:dyDescent="0.25">
      <c r="A7324" s="2">
        <f t="shared" si="2184"/>
        <v>20</v>
      </c>
      <c r="B7324" s="16">
        <f ca="1">VLOOKUP(A7324,PERIODS!$O$4:$P$33,2,FALSE)</f>
        <v>3.5000000000000003E-2</v>
      </c>
      <c r="C7324" s="15"/>
      <c r="D7324" s="18">
        <v>5000</v>
      </c>
      <c r="E7324" s="34">
        <f t="shared" ca="1" si="2185"/>
        <v>21976.179752082411</v>
      </c>
      <c r="F7324" s="34">
        <f t="shared" ca="1" si="2186"/>
        <v>3500.0000000000005</v>
      </c>
      <c r="G7324" s="69">
        <f t="shared" ca="1" si="2172"/>
        <v>0</v>
      </c>
      <c r="H7324" s="34">
        <f t="shared" ca="1" si="2173"/>
        <v>-539.46196810725792</v>
      </c>
      <c r="I7324" s="34">
        <f t="shared" ca="1" si="2174"/>
        <v>2960.5380318927428</v>
      </c>
      <c r="J7324" s="18">
        <f ca="1">SUM(INDIRECT(ADDRESS(ROW(F7324),COLUMN(F7324),4)):INDIRECT(ADDRESS(ROW(F7324)+N$5-1,COLUMN(F7324),4)))</f>
        <v>24500.000000000004</v>
      </c>
      <c r="K7324" s="18">
        <f t="shared" ca="1" si="2175"/>
        <v>16350</v>
      </c>
      <c r="L7324" s="18">
        <f t="shared" ca="1" si="2187"/>
        <v>16350</v>
      </c>
      <c r="M7324" s="18">
        <f t="shared" ca="1" si="2171"/>
        <v>0</v>
      </c>
      <c r="N7324" s="34">
        <f t="shared" ca="1" si="2176"/>
        <v>19015.641720189669</v>
      </c>
      <c r="P7324" s="18">
        <f t="shared" ca="1" si="2188"/>
        <v>539.46196810725792</v>
      </c>
      <c r="Q7324" s="47">
        <f ca="1">SUM(L$15:L7324)-SUM(M$15:M7324)</f>
        <v>16350</v>
      </c>
      <c r="R7324" s="47" t="str">
        <f t="shared" ca="1" si="2189"/>
        <v>M7327</v>
      </c>
      <c r="S7324" s="40">
        <f t="shared" ca="1" si="2177"/>
        <v>0</v>
      </c>
      <c r="T7324" s="46">
        <f t="shared" ca="1" si="2178"/>
        <v>55</v>
      </c>
      <c r="X7324" s="74">
        <f t="shared" ca="1" si="2179"/>
        <v>-0.53946196810725788</v>
      </c>
      <c r="Y7324" s="75">
        <f t="shared" ca="1" si="2180"/>
        <v>-0.53946196810725788</v>
      </c>
      <c r="Z7324" s="74">
        <f t="shared" ca="1" si="2181"/>
        <v>0.58306187388082753</v>
      </c>
      <c r="AA7324" s="76">
        <f t="shared" ca="1" si="2182"/>
        <v>-539.46196810725792</v>
      </c>
      <c r="AB7324" s="76">
        <f t="shared" ca="1" si="2183"/>
        <v>583.06187388082753</v>
      </c>
    </row>
    <row r="7325" spans="1:28" x14ac:dyDescent="0.25">
      <c r="A7325" s="2">
        <f t="shared" si="2184"/>
        <v>21</v>
      </c>
      <c r="B7325" s="16">
        <f ca="1">VLOOKUP(A7325,PERIODS!$O$4:$P$33,2,FALSE)</f>
        <v>3.5000000000000003E-2</v>
      </c>
      <c r="C7325" s="15"/>
      <c r="D7325" s="18">
        <v>5000</v>
      </c>
      <c r="E7325" s="34">
        <f t="shared" ca="1" si="2185"/>
        <v>19015.641720189669</v>
      </c>
      <c r="F7325" s="34">
        <f t="shared" ca="1" si="2186"/>
        <v>3500.0000000000005</v>
      </c>
      <c r="G7325" s="69">
        <f t="shared" ca="1" si="2172"/>
        <v>0</v>
      </c>
      <c r="H7325" s="34">
        <f t="shared" ca="1" si="2173"/>
        <v>-1558.8891728387325</v>
      </c>
      <c r="I7325" s="34">
        <f t="shared" ca="1" si="2174"/>
        <v>1941.1108271612679</v>
      </c>
      <c r="J7325" s="18">
        <f ca="1">SUM(INDIRECT(ADDRESS(ROW(F7325),COLUMN(F7325),4)):INDIRECT(ADDRESS(ROW(F7325)+N$5-1,COLUMN(F7325),4)))</f>
        <v>24500.000000000004</v>
      </c>
      <c r="K7325" s="18">
        <f t="shared" ca="1" si="2175"/>
        <v>16350</v>
      </c>
      <c r="L7325" s="18">
        <f t="shared" ca="1" si="2187"/>
        <v>0</v>
      </c>
      <c r="M7325" s="18">
        <f t="shared" ca="1" si="2171"/>
        <v>0</v>
      </c>
      <c r="N7325" s="34">
        <f t="shared" ca="1" si="2176"/>
        <v>17074.530893028401</v>
      </c>
      <c r="P7325" s="18">
        <f t="shared" ca="1" si="2188"/>
        <v>1558.8891728387325</v>
      </c>
      <c r="Q7325" s="47">
        <f ca="1">SUM(L$15:L7325)-SUM(M$15:M7325)</f>
        <v>16350</v>
      </c>
      <c r="R7325" s="47" t="str">
        <f t="shared" ca="1" si="2189"/>
        <v>M7328</v>
      </c>
      <c r="S7325" s="40">
        <f t="shared" ca="1" si="2177"/>
        <v>0</v>
      </c>
      <c r="T7325" s="46">
        <f t="shared" ca="1" si="2178"/>
        <v>54</v>
      </c>
      <c r="X7325" s="74">
        <f t="shared" ca="1" si="2179"/>
        <v>-1.5588891728387326</v>
      </c>
      <c r="Y7325" s="75">
        <f t="shared" ca="1" si="2180"/>
        <v>-1.5588891728387326</v>
      </c>
      <c r="Z7325" s="74">
        <f t="shared" ca="1" si="2181"/>
        <v>0.21036962575156992</v>
      </c>
      <c r="AA7325" s="76">
        <f t="shared" ca="1" si="2182"/>
        <v>-1558.8891728387325</v>
      </c>
      <c r="AB7325" s="76">
        <f t="shared" ca="1" si="2183"/>
        <v>210.36962575156991</v>
      </c>
    </row>
    <row r="7326" spans="1:28" x14ac:dyDescent="0.25">
      <c r="A7326" s="2">
        <f t="shared" si="2184"/>
        <v>22</v>
      </c>
      <c r="B7326" s="16">
        <f ca="1">VLOOKUP(A7326,PERIODS!$O$4:$P$33,2,FALSE)</f>
        <v>3.5000000000000003E-2</v>
      </c>
      <c r="C7326" s="15"/>
      <c r="D7326" s="18">
        <v>5000</v>
      </c>
      <c r="E7326" s="34">
        <f t="shared" ca="1" si="2185"/>
        <v>17074.530893028401</v>
      </c>
      <c r="F7326" s="34">
        <f t="shared" ca="1" si="2186"/>
        <v>3500.0000000000005</v>
      </c>
      <c r="G7326" s="69">
        <f t="shared" ca="1" si="2172"/>
        <v>0</v>
      </c>
      <c r="H7326" s="34">
        <f t="shared" ca="1" si="2173"/>
        <v>-502.76402670837274</v>
      </c>
      <c r="I7326" s="34">
        <f t="shared" ca="1" si="2174"/>
        <v>2997.2359732916275</v>
      </c>
      <c r="J7326" s="18">
        <f ca="1">SUM(INDIRECT(ADDRESS(ROW(F7326),COLUMN(F7326),4)):INDIRECT(ADDRESS(ROW(F7326)+N$5-1,COLUMN(F7326),4)))</f>
        <v>25000.000000000004</v>
      </c>
      <c r="K7326" s="18">
        <f t="shared" ca="1" si="2175"/>
        <v>16350</v>
      </c>
      <c r="L7326" s="18">
        <f t="shared" ca="1" si="2187"/>
        <v>0</v>
      </c>
      <c r="M7326" s="18">
        <f t="shared" ca="1" si="2171"/>
        <v>0</v>
      </c>
      <c r="N7326" s="34">
        <f t="shared" ca="1" si="2176"/>
        <v>14077.294919736774</v>
      </c>
      <c r="P7326" s="18">
        <f t="shared" ca="1" si="2188"/>
        <v>502.76402670837274</v>
      </c>
      <c r="Q7326" s="47">
        <f ca="1">SUM(L$15:L7326)-SUM(M$15:M7326)</f>
        <v>16350</v>
      </c>
      <c r="R7326" s="47" t="str">
        <f t="shared" ca="1" si="2189"/>
        <v>M7329</v>
      </c>
      <c r="S7326" s="40">
        <f t="shared" ca="1" si="2177"/>
        <v>0</v>
      </c>
      <c r="T7326" s="46">
        <f t="shared" ca="1" si="2178"/>
        <v>38</v>
      </c>
      <c r="X7326" s="74">
        <f t="shared" ca="1" si="2179"/>
        <v>-0.50276402670837272</v>
      </c>
      <c r="Y7326" s="75">
        <f t="shared" ca="1" si="2180"/>
        <v>-0.50276402670837272</v>
      </c>
      <c r="Z7326" s="74">
        <f t="shared" ca="1" si="2181"/>
        <v>0.60485650753626041</v>
      </c>
      <c r="AA7326" s="76">
        <f t="shared" ca="1" si="2182"/>
        <v>-502.76402670837274</v>
      </c>
      <c r="AB7326" s="76">
        <f t="shared" ca="1" si="2183"/>
        <v>604.85650753626044</v>
      </c>
    </row>
    <row r="7327" spans="1:28" x14ac:dyDescent="0.25">
      <c r="A7327" s="2">
        <f t="shared" si="2184"/>
        <v>23</v>
      </c>
      <c r="B7327" s="16">
        <f ca="1">VLOOKUP(A7327,PERIODS!$O$4:$P$33,2,FALSE)</f>
        <v>3.5000000000000003E-2</v>
      </c>
      <c r="C7327" s="15"/>
      <c r="D7327" s="18">
        <v>5000</v>
      </c>
      <c r="E7327" s="34">
        <f t="shared" ca="1" si="2185"/>
        <v>14077.294919736774</v>
      </c>
      <c r="F7327" s="34">
        <f t="shared" ca="1" si="2186"/>
        <v>3500.0000000000005</v>
      </c>
      <c r="G7327" s="69">
        <f t="shared" ca="1" si="2172"/>
        <v>0</v>
      </c>
      <c r="H7327" s="34">
        <f t="shared" ca="1" si="2173"/>
        <v>23.713514371949152</v>
      </c>
      <c r="I7327" s="34">
        <f t="shared" ca="1" si="2174"/>
        <v>3523.7135143719497</v>
      </c>
      <c r="J7327" s="18">
        <f ca="1">SUM(INDIRECT(ADDRESS(ROW(F7327),COLUMN(F7327),4)):INDIRECT(ADDRESS(ROW(F7327)+N$5-1,COLUMN(F7327),4)))</f>
        <v>25500.000000000004</v>
      </c>
      <c r="K7327" s="18">
        <f t="shared" ca="1" si="2175"/>
        <v>0</v>
      </c>
      <c r="L7327" s="18">
        <f t="shared" ca="1" si="2187"/>
        <v>0</v>
      </c>
      <c r="M7327" s="18">
        <f t="shared" ca="1" si="2171"/>
        <v>16350</v>
      </c>
      <c r="N7327" s="34">
        <f t="shared" ca="1" si="2176"/>
        <v>26903.581405364825</v>
      </c>
      <c r="P7327" s="18">
        <f t="shared" ca="1" si="2188"/>
        <v>23.713514371949152</v>
      </c>
      <c r="Q7327" s="47">
        <f ca="1">SUM(L$15:L7327)-SUM(M$15:M7327)</f>
        <v>0</v>
      </c>
      <c r="R7327" s="47" t="str">
        <f t="shared" ca="1" si="2189"/>
        <v>M7330</v>
      </c>
      <c r="S7327" s="40">
        <f t="shared" ca="1" si="2177"/>
        <v>0</v>
      </c>
      <c r="T7327" s="46">
        <f t="shared" ca="1" si="2178"/>
        <v>34</v>
      </c>
      <c r="X7327" s="74">
        <f t="shared" ca="1" si="2179"/>
        <v>2.3713514371949154E-2</v>
      </c>
      <c r="Y7327" s="75">
        <f t="shared" ca="1" si="2180"/>
        <v>2.3713514371949154E-2</v>
      </c>
      <c r="Z7327" s="74">
        <f t="shared" ca="1" si="2181"/>
        <v>1.0239969154653901</v>
      </c>
      <c r="AA7327" s="76">
        <f t="shared" ca="1" si="2182"/>
        <v>23.713514371949152</v>
      </c>
      <c r="AB7327" s="76">
        <f t="shared" ca="1" si="2183"/>
        <v>1023.9969154653901</v>
      </c>
    </row>
    <row r="7328" spans="1:28" x14ac:dyDescent="0.25">
      <c r="A7328" s="2">
        <f t="shared" si="2184"/>
        <v>24</v>
      </c>
      <c r="B7328" s="16">
        <f ca="1">VLOOKUP(A7328,PERIODS!$O$4:$P$33,2,FALSE)</f>
        <v>3.5000000000000003E-2</v>
      </c>
      <c r="C7328" s="15"/>
      <c r="D7328" s="18">
        <v>5000</v>
      </c>
      <c r="E7328" s="34">
        <f t="shared" ca="1" si="2185"/>
        <v>26903.581405364825</v>
      </c>
      <c r="F7328" s="34">
        <f t="shared" ca="1" si="2186"/>
        <v>3500.0000000000005</v>
      </c>
      <c r="G7328" s="69">
        <f t="shared" ca="1" si="2172"/>
        <v>0</v>
      </c>
      <c r="H7328" s="34">
        <f t="shared" ca="1" si="2173"/>
        <v>538.07122027776461</v>
      </c>
      <c r="I7328" s="34">
        <f t="shared" ca="1" si="2174"/>
        <v>4038.071220277765</v>
      </c>
      <c r="J7328" s="18">
        <f ca="1">SUM(INDIRECT(ADDRESS(ROW(F7328),COLUMN(F7328),4)):INDIRECT(ADDRESS(ROW(F7328)+N$5-1,COLUMN(F7328),4)))</f>
        <v>26000</v>
      </c>
      <c r="K7328" s="18">
        <f t="shared" ca="1" si="2175"/>
        <v>0</v>
      </c>
      <c r="L7328" s="18">
        <f t="shared" ca="1" si="2187"/>
        <v>0</v>
      </c>
      <c r="M7328" s="18">
        <f t="shared" ca="1" si="2171"/>
        <v>0</v>
      </c>
      <c r="N7328" s="34">
        <f t="shared" ca="1" si="2176"/>
        <v>22865.51018508706</v>
      </c>
      <c r="P7328" s="18">
        <f t="shared" ca="1" si="2188"/>
        <v>538.07122027776461</v>
      </c>
      <c r="Q7328" s="47">
        <f ca="1">SUM(L$15:L7328)-SUM(M$15:M7328)</f>
        <v>0</v>
      </c>
      <c r="R7328" s="47" t="str">
        <f t="shared" ca="1" si="2189"/>
        <v>M7331</v>
      </c>
      <c r="S7328" s="40">
        <f t="shared" ca="1" si="2177"/>
        <v>0</v>
      </c>
      <c r="T7328" s="46">
        <f t="shared" ca="1" si="2178"/>
        <v>4</v>
      </c>
      <c r="X7328" s="74">
        <f t="shared" ca="1" si="2179"/>
        <v>0.53807122027776466</v>
      </c>
      <c r="Y7328" s="75">
        <f t="shared" ca="1" si="2180"/>
        <v>0.53807122027776466</v>
      </c>
      <c r="Z7328" s="74">
        <f t="shared" ca="1" si="2181"/>
        <v>1.7127002528314963</v>
      </c>
      <c r="AA7328" s="76">
        <f t="shared" ca="1" si="2182"/>
        <v>538.07122027776461</v>
      </c>
      <c r="AB7328" s="76">
        <f t="shared" ca="1" si="2183"/>
        <v>1712.7002528314963</v>
      </c>
    </row>
    <row r="7329" spans="1:28" x14ac:dyDescent="0.25">
      <c r="A7329" s="2">
        <f t="shared" si="2184"/>
        <v>25</v>
      </c>
      <c r="B7329" s="16">
        <f ca="1">VLOOKUP(A7329,PERIODS!$O$4:$P$33,2,FALSE)</f>
        <v>3.5000000000000003E-2</v>
      </c>
      <c r="C7329" s="15"/>
      <c r="D7329" s="18">
        <v>5000</v>
      </c>
      <c r="E7329" s="34">
        <f t="shared" ca="1" si="2185"/>
        <v>22865.51018508706</v>
      </c>
      <c r="F7329" s="34">
        <f t="shared" ca="1" si="2186"/>
        <v>3500.0000000000005</v>
      </c>
      <c r="G7329" s="69">
        <f t="shared" ca="1" si="2172"/>
        <v>0</v>
      </c>
      <c r="H7329" s="34">
        <f t="shared" ca="1" si="2173"/>
        <v>826.66207436916613</v>
      </c>
      <c r="I7329" s="34">
        <f t="shared" ca="1" si="2174"/>
        <v>4326.6620743691665</v>
      </c>
      <c r="J7329" s="18">
        <f ca="1">SUM(INDIRECT(ADDRESS(ROW(F7329),COLUMN(F7329),4)):INDIRECT(ADDRESS(ROW(F7329)+N$5-1,COLUMN(F7329),4)))</f>
        <v>24900</v>
      </c>
      <c r="K7329" s="18">
        <f t="shared" ca="1" si="2175"/>
        <v>16350</v>
      </c>
      <c r="L7329" s="18">
        <f t="shared" ca="1" si="2187"/>
        <v>16350</v>
      </c>
      <c r="M7329" s="18">
        <f t="shared" ca="1" si="2171"/>
        <v>0</v>
      </c>
      <c r="N7329" s="34">
        <f t="shared" ca="1" si="2176"/>
        <v>18538.848110717892</v>
      </c>
      <c r="P7329" s="18">
        <f t="shared" ca="1" si="2188"/>
        <v>826.66207436916613</v>
      </c>
      <c r="Q7329" s="47">
        <f ca="1">SUM(L$15:L7329)-SUM(M$15:M7329)</f>
        <v>16350</v>
      </c>
      <c r="R7329" s="47" t="str">
        <f t="shared" ca="1" si="2189"/>
        <v>M7332</v>
      </c>
      <c r="S7329" s="40">
        <f t="shared" ca="1" si="2177"/>
        <v>0</v>
      </c>
      <c r="T7329" s="46">
        <f t="shared" ca="1" si="2178"/>
        <v>13</v>
      </c>
      <c r="X7329" s="74">
        <f t="shared" ca="1" si="2179"/>
        <v>0.82666207436916617</v>
      </c>
      <c r="Y7329" s="75">
        <f t="shared" ca="1" si="2180"/>
        <v>0.82666207436916617</v>
      </c>
      <c r="Z7329" s="74">
        <f t="shared" ca="1" si="2181"/>
        <v>2.2856765744475496</v>
      </c>
      <c r="AA7329" s="76">
        <f t="shared" ca="1" si="2182"/>
        <v>826.66207436916613</v>
      </c>
      <c r="AB7329" s="76">
        <f t="shared" ca="1" si="2183"/>
        <v>2285.6765744475497</v>
      </c>
    </row>
    <row r="7330" spans="1:28" x14ac:dyDescent="0.25">
      <c r="A7330" s="2">
        <f t="shared" si="2184"/>
        <v>26</v>
      </c>
      <c r="B7330" s="16">
        <f ca="1">VLOOKUP(A7330,PERIODS!$O$4:$P$33,2,FALSE)</f>
        <v>3.5000000000000003E-2</v>
      </c>
      <c r="C7330" s="15"/>
      <c r="D7330" s="18">
        <v>5000</v>
      </c>
      <c r="E7330" s="34">
        <f t="shared" ca="1" si="2185"/>
        <v>18538.848110717892</v>
      </c>
      <c r="F7330" s="34">
        <f t="shared" ca="1" si="2186"/>
        <v>3500.0000000000005</v>
      </c>
      <c r="G7330" s="69">
        <f t="shared" ca="1" si="2172"/>
        <v>0</v>
      </c>
      <c r="H7330" s="34">
        <f t="shared" ca="1" si="2173"/>
        <v>-458.83310259024069</v>
      </c>
      <c r="I7330" s="34">
        <f t="shared" ca="1" si="2174"/>
        <v>3041.1668974097597</v>
      </c>
      <c r="J7330" s="18">
        <f ca="1">SUM(INDIRECT(ADDRESS(ROW(F7330),COLUMN(F7330),4)):INDIRECT(ADDRESS(ROW(F7330)+N$5-1,COLUMN(F7330),4)))</f>
        <v>23900</v>
      </c>
      <c r="K7330" s="18">
        <f t="shared" ca="1" si="2175"/>
        <v>16350</v>
      </c>
      <c r="L7330" s="18">
        <f t="shared" ca="1" si="2187"/>
        <v>0</v>
      </c>
      <c r="M7330" s="18">
        <f t="shared" ca="1" si="2171"/>
        <v>0</v>
      </c>
      <c r="N7330" s="34">
        <f t="shared" ca="1" si="2176"/>
        <v>15497.681213308133</v>
      </c>
      <c r="P7330" s="18">
        <f t="shared" ca="1" si="2188"/>
        <v>458.83310259024069</v>
      </c>
      <c r="Q7330" s="47">
        <f ca="1">SUM(L$15:L7330)-SUM(M$15:M7330)</f>
        <v>16350</v>
      </c>
      <c r="R7330" s="47" t="str">
        <f t="shared" ca="1" si="2189"/>
        <v>M7333</v>
      </c>
      <c r="S7330" s="40">
        <f t="shared" ca="1" si="2177"/>
        <v>0</v>
      </c>
      <c r="T7330" s="46">
        <f t="shared" ca="1" si="2178"/>
        <v>37</v>
      </c>
      <c r="X7330" s="74">
        <f t="shared" ca="1" si="2179"/>
        <v>-0.45883310259024068</v>
      </c>
      <c r="Y7330" s="75">
        <f t="shared" ca="1" si="2180"/>
        <v>-0.45883310259024068</v>
      </c>
      <c r="Z7330" s="74">
        <f t="shared" ca="1" si="2181"/>
        <v>0.63202071871846577</v>
      </c>
      <c r="AA7330" s="76">
        <f t="shared" ca="1" si="2182"/>
        <v>-458.83310259024069</v>
      </c>
      <c r="AB7330" s="76">
        <f t="shared" ca="1" si="2183"/>
        <v>632.02071871846579</v>
      </c>
    </row>
    <row r="7331" spans="1:28" x14ac:dyDescent="0.25">
      <c r="A7331" s="2">
        <f t="shared" si="2184"/>
        <v>27</v>
      </c>
      <c r="B7331" s="16">
        <f ca="1">VLOOKUP(A7331,PERIODS!$O$4:$P$33,2,FALSE)</f>
        <v>3.5000000000000003E-2</v>
      </c>
      <c r="C7331" s="15"/>
      <c r="D7331" s="18">
        <v>5000</v>
      </c>
      <c r="E7331" s="34">
        <f t="shared" ca="1" si="2185"/>
        <v>15497.681213308133</v>
      </c>
      <c r="F7331" s="34">
        <f t="shared" ca="1" si="2186"/>
        <v>3500.0000000000005</v>
      </c>
      <c r="G7331" s="69">
        <f t="shared" ca="1" si="2172"/>
        <v>0</v>
      </c>
      <c r="H7331" s="34">
        <f t="shared" ca="1" si="2173"/>
        <v>244.50457743263678</v>
      </c>
      <c r="I7331" s="34">
        <f t="shared" ca="1" si="2174"/>
        <v>3744.5045774326372</v>
      </c>
      <c r="J7331" s="18">
        <f ca="1">SUM(INDIRECT(ADDRESS(ROW(F7331),COLUMN(F7331),4)):INDIRECT(ADDRESS(ROW(F7331)+N$5-1,COLUMN(F7331),4)))</f>
        <v>22900</v>
      </c>
      <c r="K7331" s="18">
        <f t="shared" ca="1" si="2175"/>
        <v>16350</v>
      </c>
      <c r="L7331" s="18">
        <f t="shared" ca="1" si="2187"/>
        <v>0</v>
      </c>
      <c r="M7331" s="18">
        <f t="shared" ca="1" si="2171"/>
        <v>0</v>
      </c>
      <c r="N7331" s="34">
        <f t="shared" ca="1" si="2176"/>
        <v>11753.176635875496</v>
      </c>
      <c r="P7331" s="18">
        <f t="shared" ca="1" si="2188"/>
        <v>244.50457743263678</v>
      </c>
      <c r="Q7331" s="47">
        <f ca="1">SUM(L$15:L7331)-SUM(M$15:M7331)</f>
        <v>16350</v>
      </c>
      <c r="R7331" s="47" t="str">
        <f t="shared" ca="1" si="2189"/>
        <v>M7334</v>
      </c>
      <c r="S7331" s="40">
        <f t="shared" ca="1" si="2177"/>
        <v>0</v>
      </c>
      <c r="T7331" s="46">
        <f t="shared" ca="1" si="2178"/>
        <v>17</v>
      </c>
      <c r="X7331" s="74">
        <f t="shared" ca="1" si="2179"/>
        <v>0.24450457743263679</v>
      </c>
      <c r="Y7331" s="75">
        <f t="shared" ca="1" si="2180"/>
        <v>0.24450457743263679</v>
      </c>
      <c r="Z7331" s="74">
        <f t="shared" ca="1" si="2181"/>
        <v>1.2769885075398275</v>
      </c>
      <c r="AA7331" s="76">
        <f t="shared" ca="1" si="2182"/>
        <v>244.50457743263678</v>
      </c>
      <c r="AB7331" s="76">
        <f t="shared" ca="1" si="2183"/>
        <v>1276.9885075398274</v>
      </c>
    </row>
    <row r="7332" spans="1:28" x14ac:dyDescent="0.25">
      <c r="A7332" s="2">
        <f t="shared" si="2184"/>
        <v>28</v>
      </c>
      <c r="B7332" s="16">
        <f ca="1">VLOOKUP(A7332,PERIODS!$O$4:$P$33,2,FALSE)</f>
        <v>0.04</v>
      </c>
      <c r="C7332" s="15"/>
      <c r="D7332" s="18">
        <v>5000</v>
      </c>
      <c r="E7332" s="34">
        <f t="shared" ca="1" si="2185"/>
        <v>11753.176635875496</v>
      </c>
      <c r="F7332" s="34">
        <f t="shared" ca="1" si="2186"/>
        <v>4000</v>
      </c>
      <c r="G7332" s="69">
        <f t="shared" ca="1" si="2172"/>
        <v>0</v>
      </c>
      <c r="H7332" s="34">
        <f t="shared" ca="1" si="2173"/>
        <v>226.63080536490662</v>
      </c>
      <c r="I7332" s="34">
        <f t="shared" ca="1" si="2174"/>
        <v>4226.6308053649063</v>
      </c>
      <c r="J7332" s="18">
        <f ca="1">SUM(INDIRECT(ADDRESS(ROW(F7332),COLUMN(F7332),4)):INDIRECT(ADDRESS(ROW(F7332)+N$5-1,COLUMN(F7332),4)))</f>
        <v>21900</v>
      </c>
      <c r="K7332" s="18">
        <f t="shared" ca="1" si="2175"/>
        <v>0</v>
      </c>
      <c r="L7332" s="18">
        <f t="shared" ca="1" si="2187"/>
        <v>0</v>
      </c>
      <c r="M7332" s="18">
        <f t="shared" ca="1" si="2171"/>
        <v>16350</v>
      </c>
      <c r="N7332" s="34">
        <f t="shared" ca="1" si="2176"/>
        <v>23876.545830510589</v>
      </c>
      <c r="P7332" s="18">
        <f t="shared" ca="1" si="2188"/>
        <v>226.63080536490662</v>
      </c>
      <c r="Q7332" s="47">
        <f ca="1">SUM(L$15:L7332)-SUM(M$15:M7332)</f>
        <v>0</v>
      </c>
      <c r="R7332" s="47" t="str">
        <f t="shared" ca="1" si="2189"/>
        <v>M7335</v>
      </c>
      <c r="S7332" s="40">
        <f t="shared" ca="1" si="2177"/>
        <v>0</v>
      </c>
      <c r="T7332" s="46">
        <f t="shared" ca="1" si="2178"/>
        <v>74</v>
      </c>
      <c r="X7332" s="74">
        <f t="shared" ca="1" si="2179"/>
        <v>0.22663080536490662</v>
      </c>
      <c r="Y7332" s="75">
        <f t="shared" ca="1" si="2180"/>
        <v>0.22663080536490662</v>
      </c>
      <c r="Z7332" s="74">
        <f t="shared" ca="1" si="2181"/>
        <v>1.2543666769941482</v>
      </c>
      <c r="AA7332" s="76">
        <f t="shared" ca="1" si="2182"/>
        <v>226.63080536490662</v>
      </c>
      <c r="AB7332" s="76">
        <f t="shared" ca="1" si="2183"/>
        <v>1254.3666769941481</v>
      </c>
    </row>
    <row r="7333" spans="1:28" x14ac:dyDescent="0.25">
      <c r="A7333" s="2">
        <f t="shared" si="2184"/>
        <v>29</v>
      </c>
      <c r="B7333" s="16">
        <f ca="1">VLOOKUP(A7333,PERIODS!$O$4:$P$33,2,FALSE)</f>
        <v>0.04</v>
      </c>
      <c r="C7333" s="15"/>
      <c r="D7333" s="18">
        <v>5000</v>
      </c>
      <c r="E7333" s="34">
        <f t="shared" ca="1" si="2185"/>
        <v>23876.545830510589</v>
      </c>
      <c r="F7333" s="34">
        <f t="shared" ca="1" si="2186"/>
        <v>4000</v>
      </c>
      <c r="G7333" s="69">
        <f t="shared" ca="1" si="2172"/>
        <v>0</v>
      </c>
      <c r="H7333" s="34">
        <f t="shared" ca="1" si="2173"/>
        <v>-1563.835689002429</v>
      </c>
      <c r="I7333" s="34">
        <f t="shared" ca="1" si="2174"/>
        <v>2436.1643109975712</v>
      </c>
      <c r="J7333" s="18">
        <f ca="1">SUM(INDIRECT(ADDRESS(ROW(F7333),COLUMN(F7333),4)):INDIRECT(ADDRESS(ROW(F7333)+N$5-1,COLUMN(F7333),4)))</f>
        <v>21200</v>
      </c>
      <c r="K7333" s="18">
        <f t="shared" ca="1" si="2175"/>
        <v>0</v>
      </c>
      <c r="L7333" s="18">
        <f t="shared" ca="1" si="2187"/>
        <v>0</v>
      </c>
      <c r="M7333" s="18">
        <f t="shared" ca="1" si="2171"/>
        <v>0</v>
      </c>
      <c r="N7333" s="34">
        <f t="shared" ca="1" si="2176"/>
        <v>21440.381519513019</v>
      </c>
      <c r="P7333" s="18">
        <f t="shared" ca="1" si="2188"/>
        <v>1563.835689002429</v>
      </c>
      <c r="Q7333" s="47">
        <f ca="1">SUM(L$15:L7333)-SUM(M$15:M7333)</f>
        <v>0</v>
      </c>
      <c r="R7333" s="47" t="str">
        <f t="shared" ca="1" si="2189"/>
        <v>M7336</v>
      </c>
      <c r="S7333" s="40">
        <f t="shared" ca="1" si="2177"/>
        <v>0</v>
      </c>
      <c r="T7333" s="46">
        <f t="shared" ca="1" si="2178"/>
        <v>57</v>
      </c>
      <c r="X7333" s="74">
        <f t="shared" ca="1" si="2179"/>
        <v>-1.563835689002429</v>
      </c>
      <c r="Y7333" s="75">
        <f t="shared" ca="1" si="2180"/>
        <v>-1.563835689002429</v>
      </c>
      <c r="Z7333" s="74">
        <f t="shared" ca="1" si="2181"/>
        <v>0.20933159842345625</v>
      </c>
      <c r="AA7333" s="76">
        <f t="shared" ca="1" si="2182"/>
        <v>-1563.835689002429</v>
      </c>
      <c r="AB7333" s="76">
        <f t="shared" ca="1" si="2183"/>
        <v>209.33159842345626</v>
      </c>
    </row>
    <row r="7334" spans="1:28" x14ac:dyDescent="0.25">
      <c r="A7334" s="2">
        <f t="shared" si="2184"/>
        <v>30</v>
      </c>
      <c r="B7334" s="16">
        <f ca="1">VLOOKUP(A7334,PERIODS!$O$4:$P$33,2,FALSE)</f>
        <v>0.04</v>
      </c>
      <c r="C7334" s="15"/>
      <c r="D7334" s="18">
        <v>5000</v>
      </c>
      <c r="E7334" s="34">
        <f t="shared" ca="1" si="2185"/>
        <v>21440.381519513019</v>
      </c>
      <c r="F7334" s="34">
        <f t="shared" ca="1" si="2186"/>
        <v>4000</v>
      </c>
      <c r="G7334" s="69">
        <f t="shared" ca="1" si="2172"/>
        <v>0</v>
      </c>
      <c r="H7334" s="34">
        <f t="shared" ca="1" si="2173"/>
        <v>-194.96875771426491</v>
      </c>
      <c r="I7334" s="34">
        <f t="shared" ca="1" si="2174"/>
        <v>3805.0312422857351</v>
      </c>
      <c r="J7334" s="18">
        <f ca="1">SUM(INDIRECT(ADDRESS(ROW(F7334),COLUMN(F7334),4)):INDIRECT(ADDRESS(ROW(F7334)+N$5-1,COLUMN(F7334),4)))</f>
        <v>20500</v>
      </c>
      <c r="K7334" s="18">
        <f t="shared" ca="1" si="2175"/>
        <v>0</v>
      </c>
      <c r="L7334" s="18">
        <f t="shared" ca="1" si="2187"/>
        <v>0</v>
      </c>
      <c r="M7334" s="18">
        <f t="shared" ca="1" si="2171"/>
        <v>0</v>
      </c>
      <c r="N7334" s="34">
        <f t="shared" ca="1" si="2176"/>
        <v>17635.350277227284</v>
      </c>
      <c r="P7334" s="18">
        <f t="shared" ca="1" si="2188"/>
        <v>194.96875771426491</v>
      </c>
      <c r="Q7334" s="47">
        <f ca="1">SUM(L$15:L7334)-SUM(M$15:M7334)</f>
        <v>0</v>
      </c>
      <c r="R7334" s="47" t="str">
        <f t="shared" ca="1" si="2189"/>
        <v>M7337</v>
      </c>
      <c r="S7334" s="40">
        <f t="shared" ca="1" si="2177"/>
        <v>0</v>
      </c>
      <c r="T7334" s="46">
        <f t="shared" ca="1" si="2178"/>
        <v>2</v>
      </c>
      <c r="X7334" s="74">
        <f t="shared" ca="1" si="2179"/>
        <v>-0.19496875771426492</v>
      </c>
      <c r="Y7334" s="75">
        <f t="shared" ca="1" si="2180"/>
        <v>-0.19496875771426492</v>
      </c>
      <c r="Z7334" s="74">
        <f t="shared" ca="1" si="2181"/>
        <v>0.82286036569309873</v>
      </c>
      <c r="AA7334" s="76">
        <f t="shared" ca="1" si="2182"/>
        <v>-194.96875771426491</v>
      </c>
      <c r="AB7334" s="76">
        <f t="shared" ca="1" si="2183"/>
        <v>822.86036569309874</v>
      </c>
    </row>
    <row r="7335" spans="1:28" x14ac:dyDescent="0.25">
      <c r="A7335" s="2">
        <f t="shared" si="2184"/>
        <v>1</v>
      </c>
      <c r="B7335" s="16">
        <f ca="1">VLOOKUP(A7335,PERIODS!$O$4:$P$33,2,FALSE)</f>
        <v>2.4E-2</v>
      </c>
      <c r="C7335" s="15"/>
      <c r="D7335" s="18">
        <v>5000</v>
      </c>
      <c r="E7335" s="34">
        <f t="shared" ca="1" si="2185"/>
        <v>17635.350277227284</v>
      </c>
      <c r="F7335" s="34">
        <f t="shared" ca="1" si="2186"/>
        <v>2400</v>
      </c>
      <c r="G7335" s="69">
        <f t="shared" ca="1" si="2172"/>
        <v>0</v>
      </c>
      <c r="H7335" s="34">
        <f t="shared" ca="1" si="2173"/>
        <v>1707.4196632711607</v>
      </c>
      <c r="I7335" s="34">
        <f t="shared" ca="1" si="2174"/>
        <v>4107.419663271161</v>
      </c>
      <c r="J7335" s="18">
        <f ca="1">SUM(INDIRECT(ADDRESS(ROW(F7335),COLUMN(F7335),4)):INDIRECT(ADDRESS(ROW(F7335)+N$5-1,COLUMN(F7335),4)))</f>
        <v>19800</v>
      </c>
      <c r="K7335" s="18">
        <f t="shared" ca="1" si="2175"/>
        <v>16350</v>
      </c>
      <c r="L7335" s="18">
        <f t="shared" ca="1" si="2187"/>
        <v>16350</v>
      </c>
      <c r="M7335" s="18">
        <f t="shared" ca="1" si="2171"/>
        <v>0</v>
      </c>
      <c r="N7335" s="34">
        <f t="shared" ca="1" si="2176"/>
        <v>13527.930613956123</v>
      </c>
      <c r="P7335" s="18">
        <f t="shared" ca="1" si="2188"/>
        <v>1707.4196632711607</v>
      </c>
      <c r="Q7335" s="47">
        <f ca="1">SUM(L$15:L7335)-SUM(M$15:M7335)</f>
        <v>16350</v>
      </c>
      <c r="R7335" s="47" t="str">
        <f t="shared" ca="1" si="2189"/>
        <v>M7338</v>
      </c>
      <c r="S7335" s="40">
        <f t="shared" ca="1" si="2177"/>
        <v>0</v>
      </c>
      <c r="T7335" s="46">
        <f t="shared" ca="1" si="2178"/>
        <v>74</v>
      </c>
      <c r="X7335" s="74">
        <f t="shared" ca="1" si="2179"/>
        <v>1.7074196632711607</v>
      </c>
      <c r="Y7335" s="75">
        <f t="shared" ca="1" si="2180"/>
        <v>1.7074196632711607</v>
      </c>
      <c r="Z7335" s="74">
        <f t="shared" ca="1" si="2181"/>
        <v>5.5147132857229284</v>
      </c>
      <c r="AA7335" s="76">
        <f t="shared" ca="1" si="2182"/>
        <v>1707.4196632711607</v>
      </c>
      <c r="AB7335" s="76">
        <f t="shared" ca="1" si="2183"/>
        <v>5514.713285722928</v>
      </c>
    </row>
    <row r="7336" spans="1:28" x14ac:dyDescent="0.25">
      <c r="A7336" s="2">
        <f t="shared" si="2184"/>
        <v>2</v>
      </c>
      <c r="B7336" s="16">
        <f ca="1">VLOOKUP(A7336,PERIODS!$O$4:$P$33,2,FALSE)</f>
        <v>2.5000000000000001E-2</v>
      </c>
      <c r="C7336" s="15"/>
      <c r="D7336" s="18">
        <v>5000</v>
      </c>
      <c r="E7336" s="34">
        <f t="shared" ca="1" si="2185"/>
        <v>13527.930613956123</v>
      </c>
      <c r="F7336" s="34">
        <f t="shared" ca="1" si="2186"/>
        <v>2500</v>
      </c>
      <c r="G7336" s="69">
        <f t="shared" ca="1" si="2172"/>
        <v>0</v>
      </c>
      <c r="H7336" s="34">
        <f t="shared" ca="1" si="2173"/>
        <v>-478.01490522708752</v>
      </c>
      <c r="I7336" s="34">
        <f t="shared" ca="1" si="2174"/>
        <v>2021.9850947729124</v>
      </c>
      <c r="J7336" s="18">
        <f ca="1">SUM(INDIRECT(ADDRESS(ROW(F7336),COLUMN(F7336),4)):INDIRECT(ADDRESS(ROW(F7336)+N$5-1,COLUMN(F7336),4)))</f>
        <v>20700</v>
      </c>
      <c r="K7336" s="18">
        <f t="shared" ca="1" si="2175"/>
        <v>16350</v>
      </c>
      <c r="L7336" s="18">
        <f t="shared" ca="1" si="2187"/>
        <v>0</v>
      </c>
      <c r="M7336" s="18">
        <f t="shared" ca="1" si="2171"/>
        <v>0</v>
      </c>
      <c r="N7336" s="34">
        <f t="shared" ca="1" si="2176"/>
        <v>11505.945519183211</v>
      </c>
      <c r="P7336" s="18">
        <f t="shared" ca="1" si="2188"/>
        <v>478.01490522708752</v>
      </c>
      <c r="Q7336" s="47">
        <f ca="1">SUM(L$15:L7336)-SUM(M$15:M7336)</f>
        <v>16350</v>
      </c>
      <c r="R7336" s="47" t="str">
        <f t="shared" ca="1" si="2189"/>
        <v>M7339</v>
      </c>
      <c r="S7336" s="40">
        <f t="shared" ca="1" si="2177"/>
        <v>0</v>
      </c>
      <c r="T7336" s="46">
        <f t="shared" ca="1" si="2178"/>
        <v>28</v>
      </c>
      <c r="X7336" s="74">
        <f t="shared" ca="1" si="2179"/>
        <v>-0.47801490522708751</v>
      </c>
      <c r="Y7336" s="75">
        <f t="shared" ca="1" si="2180"/>
        <v>-0.47801490522708751</v>
      </c>
      <c r="Z7336" s="74">
        <f t="shared" ca="1" si="2181"/>
        <v>0.62001295547922219</v>
      </c>
      <c r="AA7336" s="76">
        <f t="shared" ca="1" si="2182"/>
        <v>-478.01490522708752</v>
      </c>
      <c r="AB7336" s="76">
        <f t="shared" ca="1" si="2183"/>
        <v>620.01295547922223</v>
      </c>
    </row>
    <row r="7337" spans="1:28" x14ac:dyDescent="0.25">
      <c r="A7337" s="2">
        <f t="shared" si="2184"/>
        <v>3</v>
      </c>
      <c r="B7337" s="16">
        <f ca="1">VLOOKUP(A7337,PERIODS!$O$4:$P$33,2,FALSE)</f>
        <v>2.5000000000000001E-2</v>
      </c>
      <c r="C7337" s="15"/>
      <c r="D7337" s="18">
        <v>5000</v>
      </c>
      <c r="E7337" s="34">
        <f t="shared" ca="1" si="2185"/>
        <v>11505.945519183211</v>
      </c>
      <c r="F7337" s="34">
        <f t="shared" ca="1" si="2186"/>
        <v>2500</v>
      </c>
      <c r="G7337" s="69">
        <f t="shared" ca="1" si="2172"/>
        <v>0</v>
      </c>
      <c r="H7337" s="34">
        <f t="shared" ca="1" si="2173"/>
        <v>-840.08080525256912</v>
      </c>
      <c r="I7337" s="34">
        <f t="shared" ca="1" si="2174"/>
        <v>1659.919194747431</v>
      </c>
      <c r="J7337" s="18">
        <f ca="1">SUM(INDIRECT(ADDRESS(ROW(F7337),COLUMN(F7337),4)):INDIRECT(ADDRESS(ROW(F7337)+N$5-1,COLUMN(F7337),4)))</f>
        <v>21500</v>
      </c>
      <c r="K7337" s="18">
        <f t="shared" ca="1" si="2175"/>
        <v>16350</v>
      </c>
      <c r="L7337" s="18">
        <f t="shared" ca="1" si="2187"/>
        <v>0</v>
      </c>
      <c r="M7337" s="18">
        <f t="shared" ca="1" si="2171"/>
        <v>0</v>
      </c>
      <c r="N7337" s="34">
        <f t="shared" ca="1" si="2176"/>
        <v>9846.0263244357811</v>
      </c>
      <c r="P7337" s="18">
        <f t="shared" ca="1" si="2188"/>
        <v>840.08080525256912</v>
      </c>
      <c r="Q7337" s="47">
        <f ca="1">SUM(L$15:L7337)-SUM(M$15:M7337)</f>
        <v>16350</v>
      </c>
      <c r="R7337" s="47" t="str">
        <f t="shared" ca="1" si="2189"/>
        <v>M7340</v>
      </c>
      <c r="S7337" s="40">
        <f t="shared" ca="1" si="2177"/>
        <v>0</v>
      </c>
      <c r="T7337" s="46">
        <f t="shared" ca="1" si="2178"/>
        <v>57</v>
      </c>
      <c r="X7337" s="74">
        <f t="shared" ca="1" si="2179"/>
        <v>-0.84008080525256912</v>
      </c>
      <c r="Y7337" s="75">
        <f t="shared" ca="1" si="2180"/>
        <v>-0.84008080525256912</v>
      </c>
      <c r="Z7337" s="74">
        <f t="shared" ca="1" si="2181"/>
        <v>0.43167564036058381</v>
      </c>
      <c r="AA7337" s="76">
        <f t="shared" ca="1" si="2182"/>
        <v>-840.08080525256912</v>
      </c>
      <c r="AB7337" s="76">
        <f t="shared" ca="1" si="2183"/>
        <v>431.67564036058383</v>
      </c>
    </row>
    <row r="7338" spans="1:28" x14ac:dyDescent="0.25">
      <c r="A7338" s="2">
        <f t="shared" si="2184"/>
        <v>4</v>
      </c>
      <c r="B7338" s="16">
        <f ca="1">VLOOKUP(A7338,PERIODS!$O$4:$P$33,2,FALSE)</f>
        <v>2.5000000000000001E-2</v>
      </c>
      <c r="C7338" s="15"/>
      <c r="D7338" s="18">
        <v>5000</v>
      </c>
      <c r="E7338" s="34">
        <f t="shared" ca="1" si="2185"/>
        <v>9846.0263244357811</v>
      </c>
      <c r="F7338" s="34">
        <f t="shared" ca="1" si="2186"/>
        <v>2500</v>
      </c>
      <c r="G7338" s="69">
        <f t="shared" ca="1" si="2172"/>
        <v>0</v>
      </c>
      <c r="H7338" s="34">
        <f t="shared" ca="1" si="2173"/>
        <v>99.862386642767774</v>
      </c>
      <c r="I7338" s="34">
        <f t="shared" ca="1" si="2174"/>
        <v>2599.8623866427679</v>
      </c>
      <c r="J7338" s="18">
        <f ca="1">SUM(INDIRECT(ADDRESS(ROW(F7338),COLUMN(F7338),4)):INDIRECT(ADDRESS(ROW(F7338)+N$5-1,COLUMN(F7338),4)))</f>
        <v>22300</v>
      </c>
      <c r="K7338" s="18">
        <f t="shared" ca="1" si="2175"/>
        <v>0</v>
      </c>
      <c r="L7338" s="18">
        <f t="shared" ca="1" si="2187"/>
        <v>0</v>
      </c>
      <c r="M7338" s="18">
        <f t="shared" ca="1" si="2171"/>
        <v>16350</v>
      </c>
      <c r="N7338" s="34">
        <f t="shared" ca="1" si="2176"/>
        <v>23596.163937793011</v>
      </c>
      <c r="P7338" s="18">
        <f t="shared" ca="1" si="2188"/>
        <v>99.862386642767774</v>
      </c>
      <c r="Q7338" s="47">
        <f ca="1">SUM(L$15:L7338)-SUM(M$15:M7338)</f>
        <v>0</v>
      </c>
      <c r="R7338" s="47" t="str">
        <f t="shared" ca="1" si="2189"/>
        <v>M7341</v>
      </c>
      <c r="S7338" s="40">
        <f t="shared" ca="1" si="2177"/>
        <v>0</v>
      </c>
      <c r="T7338" s="46">
        <f t="shared" ca="1" si="2178"/>
        <v>84</v>
      </c>
      <c r="X7338" s="74">
        <f t="shared" ca="1" si="2179"/>
        <v>9.9862386642767767E-2</v>
      </c>
      <c r="Y7338" s="75">
        <f t="shared" ca="1" si="2180"/>
        <v>9.9862386642767767E-2</v>
      </c>
      <c r="Z7338" s="74">
        <f t="shared" ca="1" si="2181"/>
        <v>1.1050188422593676</v>
      </c>
      <c r="AA7338" s="76">
        <f t="shared" ca="1" si="2182"/>
        <v>99.862386642767774</v>
      </c>
      <c r="AB7338" s="76">
        <f t="shared" ca="1" si="2183"/>
        <v>1105.0188422593676</v>
      </c>
    </row>
    <row r="7339" spans="1:28" x14ac:dyDescent="0.25">
      <c r="A7339" s="2">
        <f t="shared" si="2184"/>
        <v>5</v>
      </c>
      <c r="B7339" s="16">
        <f ca="1">VLOOKUP(A7339,PERIODS!$O$4:$P$33,2,FALSE)</f>
        <v>3.3000000000000002E-2</v>
      </c>
      <c r="C7339" s="15"/>
      <c r="D7339" s="18">
        <v>5000</v>
      </c>
      <c r="E7339" s="34">
        <f t="shared" ca="1" si="2185"/>
        <v>23596.163937793011</v>
      </c>
      <c r="F7339" s="34">
        <f t="shared" ca="1" si="2186"/>
        <v>3300</v>
      </c>
      <c r="G7339" s="69">
        <f t="shared" ca="1" si="2172"/>
        <v>0</v>
      </c>
      <c r="H7339" s="34">
        <f t="shared" ca="1" si="2173"/>
        <v>177.09726606523228</v>
      </c>
      <c r="I7339" s="34">
        <f t="shared" ca="1" si="2174"/>
        <v>3477.0972660652324</v>
      </c>
      <c r="J7339" s="18">
        <f ca="1">SUM(INDIRECT(ADDRESS(ROW(F7339),COLUMN(F7339),4)):INDIRECT(ADDRESS(ROW(F7339)+N$5-1,COLUMN(F7339),4)))</f>
        <v>23100</v>
      </c>
      <c r="K7339" s="18">
        <f t="shared" ca="1" si="2175"/>
        <v>0</v>
      </c>
      <c r="L7339" s="18">
        <f t="shared" ca="1" si="2187"/>
        <v>0</v>
      </c>
      <c r="M7339" s="18">
        <f t="shared" ca="1" si="2171"/>
        <v>0</v>
      </c>
      <c r="N7339" s="34">
        <f t="shared" ca="1" si="2176"/>
        <v>20119.066671727778</v>
      </c>
      <c r="P7339" s="18">
        <f t="shared" ca="1" si="2188"/>
        <v>177.09726606523228</v>
      </c>
      <c r="Q7339" s="47">
        <f ca="1">SUM(L$15:L7339)-SUM(M$15:M7339)</f>
        <v>0</v>
      </c>
      <c r="R7339" s="47" t="str">
        <f t="shared" ca="1" si="2189"/>
        <v>M7342</v>
      </c>
      <c r="S7339" s="40">
        <f t="shared" ca="1" si="2177"/>
        <v>0</v>
      </c>
      <c r="T7339" s="46">
        <f t="shared" ca="1" si="2178"/>
        <v>82</v>
      </c>
      <c r="X7339" s="74">
        <f t="shared" ca="1" si="2179"/>
        <v>0.17709726606523227</v>
      </c>
      <c r="Y7339" s="75">
        <f t="shared" ca="1" si="2180"/>
        <v>0.17709726606523227</v>
      </c>
      <c r="Z7339" s="74">
        <f t="shared" ca="1" si="2181"/>
        <v>1.1937471985733745</v>
      </c>
      <c r="AA7339" s="76">
        <f t="shared" ca="1" si="2182"/>
        <v>177.09726606523228</v>
      </c>
      <c r="AB7339" s="76">
        <f t="shared" ca="1" si="2183"/>
        <v>1193.7471985733746</v>
      </c>
    </row>
    <row r="7340" spans="1:28" x14ac:dyDescent="0.25">
      <c r="A7340" s="2">
        <f t="shared" si="2184"/>
        <v>6</v>
      </c>
      <c r="B7340" s="16">
        <f ca="1">VLOOKUP(A7340,PERIODS!$O$4:$P$33,2,FALSE)</f>
        <v>3.3000000000000002E-2</v>
      </c>
      <c r="C7340" s="15"/>
      <c r="D7340" s="18">
        <v>5000</v>
      </c>
      <c r="E7340" s="34">
        <f t="shared" ca="1" si="2185"/>
        <v>20119.066671727778</v>
      </c>
      <c r="F7340" s="34">
        <f t="shared" ca="1" si="2186"/>
        <v>3300</v>
      </c>
      <c r="G7340" s="69">
        <f t="shared" ca="1" si="2172"/>
        <v>0</v>
      </c>
      <c r="H7340" s="34">
        <f t="shared" ca="1" si="2173"/>
        <v>-884.72292257035076</v>
      </c>
      <c r="I7340" s="34">
        <f t="shared" ca="1" si="2174"/>
        <v>2415.2770774296491</v>
      </c>
      <c r="J7340" s="18">
        <f ca="1">SUM(INDIRECT(ADDRESS(ROW(F7340),COLUMN(F7340),4)):INDIRECT(ADDRESS(ROW(F7340)+N$5-1,COLUMN(F7340),4)))</f>
        <v>23100</v>
      </c>
      <c r="K7340" s="18">
        <f t="shared" ca="1" si="2175"/>
        <v>16350</v>
      </c>
      <c r="L7340" s="18">
        <f t="shared" ca="1" si="2187"/>
        <v>16350</v>
      </c>
      <c r="M7340" s="18">
        <f t="shared" ca="1" si="2171"/>
        <v>0</v>
      </c>
      <c r="N7340" s="34">
        <f t="shared" ca="1" si="2176"/>
        <v>17703.78959429813</v>
      </c>
      <c r="P7340" s="18">
        <f t="shared" ca="1" si="2188"/>
        <v>884.72292257035076</v>
      </c>
      <c r="Q7340" s="47">
        <f ca="1">SUM(L$15:L7340)-SUM(M$15:M7340)</f>
        <v>16350</v>
      </c>
      <c r="R7340" s="47" t="str">
        <f t="shared" ca="1" si="2189"/>
        <v>M7343</v>
      </c>
      <c r="S7340" s="40">
        <f t="shared" ca="1" si="2177"/>
        <v>0</v>
      </c>
      <c r="T7340" s="46">
        <f t="shared" ca="1" si="2178"/>
        <v>18</v>
      </c>
      <c r="X7340" s="74">
        <f t="shared" ca="1" si="2179"/>
        <v>-0.88472292257035079</v>
      </c>
      <c r="Y7340" s="75">
        <f t="shared" ca="1" si="2180"/>
        <v>-0.88472292257035079</v>
      </c>
      <c r="Z7340" s="74">
        <f t="shared" ca="1" si="2181"/>
        <v>0.41282854290525095</v>
      </c>
      <c r="AA7340" s="76">
        <f t="shared" ca="1" si="2182"/>
        <v>-884.72292257035076</v>
      </c>
      <c r="AB7340" s="76">
        <f t="shared" ca="1" si="2183"/>
        <v>412.82854290525097</v>
      </c>
    </row>
    <row r="7341" spans="1:28" x14ac:dyDescent="0.25">
      <c r="A7341" s="2">
        <f t="shared" si="2184"/>
        <v>7</v>
      </c>
      <c r="B7341" s="16">
        <f ca="1">VLOOKUP(A7341,PERIODS!$O$4:$P$33,2,FALSE)</f>
        <v>3.3000000000000002E-2</v>
      </c>
      <c r="C7341" s="15"/>
      <c r="D7341" s="18">
        <v>5000</v>
      </c>
      <c r="E7341" s="34">
        <f t="shared" ca="1" si="2185"/>
        <v>17703.78959429813</v>
      </c>
      <c r="F7341" s="34">
        <f t="shared" ca="1" si="2186"/>
        <v>3300</v>
      </c>
      <c r="G7341" s="69">
        <f t="shared" ca="1" si="2172"/>
        <v>0</v>
      </c>
      <c r="H7341" s="34">
        <f t="shared" ca="1" si="2173"/>
        <v>189.16918270886507</v>
      </c>
      <c r="I7341" s="34">
        <f t="shared" ca="1" si="2174"/>
        <v>3489.1691827088653</v>
      </c>
      <c r="J7341" s="18">
        <f ca="1">SUM(INDIRECT(ADDRESS(ROW(F7341),COLUMN(F7341),4)):INDIRECT(ADDRESS(ROW(F7341)+N$5-1,COLUMN(F7341),4)))</f>
        <v>23100</v>
      </c>
      <c r="K7341" s="18">
        <f t="shared" ca="1" si="2175"/>
        <v>16350</v>
      </c>
      <c r="L7341" s="18">
        <f t="shared" ca="1" si="2187"/>
        <v>0</v>
      </c>
      <c r="M7341" s="18">
        <f t="shared" ca="1" si="2171"/>
        <v>0</v>
      </c>
      <c r="N7341" s="34">
        <f t="shared" ca="1" si="2176"/>
        <v>14214.620411589265</v>
      </c>
      <c r="P7341" s="18">
        <f t="shared" ca="1" si="2188"/>
        <v>189.16918270886507</v>
      </c>
      <c r="Q7341" s="47">
        <f ca="1">SUM(L$15:L7341)-SUM(M$15:M7341)</f>
        <v>16350</v>
      </c>
      <c r="R7341" s="47" t="str">
        <f t="shared" ca="1" si="2189"/>
        <v>M7344</v>
      </c>
      <c r="S7341" s="40">
        <f t="shared" ca="1" si="2177"/>
        <v>0</v>
      </c>
      <c r="T7341" s="46">
        <f t="shared" ca="1" si="2178"/>
        <v>29</v>
      </c>
      <c r="X7341" s="74">
        <f t="shared" ca="1" si="2179"/>
        <v>0.18916918270886507</v>
      </c>
      <c r="Y7341" s="75">
        <f t="shared" ca="1" si="2180"/>
        <v>0.18916918270886507</v>
      </c>
      <c r="Z7341" s="74">
        <f t="shared" ca="1" si="2181"/>
        <v>1.2082453494133885</v>
      </c>
      <c r="AA7341" s="76">
        <f t="shared" ca="1" si="2182"/>
        <v>189.16918270886507</v>
      </c>
      <c r="AB7341" s="76">
        <f t="shared" ca="1" si="2183"/>
        <v>1208.2453494133886</v>
      </c>
    </row>
    <row r="7342" spans="1:28" x14ac:dyDescent="0.25">
      <c r="A7342" s="2">
        <f t="shared" si="2184"/>
        <v>8</v>
      </c>
      <c r="B7342" s="16">
        <f ca="1">VLOOKUP(A7342,PERIODS!$O$4:$P$33,2,FALSE)</f>
        <v>3.3000000000000002E-2</v>
      </c>
      <c r="C7342" s="15"/>
      <c r="D7342" s="18">
        <v>5000</v>
      </c>
      <c r="E7342" s="34">
        <f t="shared" ca="1" si="2185"/>
        <v>14214.620411589265</v>
      </c>
      <c r="F7342" s="34">
        <f t="shared" ca="1" si="2186"/>
        <v>3300</v>
      </c>
      <c r="G7342" s="69">
        <f t="shared" ca="1" si="2172"/>
        <v>0</v>
      </c>
      <c r="H7342" s="34">
        <f t="shared" ca="1" si="2173"/>
        <v>-6.8816328434191663</v>
      </c>
      <c r="I7342" s="34">
        <f t="shared" ca="1" si="2174"/>
        <v>3293.1183671565809</v>
      </c>
      <c r="J7342" s="18">
        <f ca="1">SUM(INDIRECT(ADDRESS(ROW(F7342),COLUMN(F7342),4)):INDIRECT(ADDRESS(ROW(F7342)+N$5-1,COLUMN(F7342),4)))</f>
        <v>23100</v>
      </c>
      <c r="K7342" s="18">
        <f t="shared" ca="1" si="2175"/>
        <v>16350</v>
      </c>
      <c r="L7342" s="18">
        <f t="shared" ca="1" si="2187"/>
        <v>0</v>
      </c>
      <c r="M7342" s="18">
        <f t="shared" ca="1" si="2171"/>
        <v>0</v>
      </c>
      <c r="N7342" s="34">
        <f t="shared" ca="1" si="2176"/>
        <v>10921.502044432684</v>
      </c>
      <c r="P7342" s="18">
        <f t="shared" ca="1" si="2188"/>
        <v>6.8816328434191663</v>
      </c>
      <c r="Q7342" s="47">
        <f ca="1">SUM(L$15:L7342)-SUM(M$15:M7342)</f>
        <v>16350</v>
      </c>
      <c r="R7342" s="47" t="str">
        <f t="shared" ca="1" si="2189"/>
        <v>M7345</v>
      </c>
      <c r="S7342" s="40">
        <f t="shared" ca="1" si="2177"/>
        <v>0</v>
      </c>
      <c r="T7342" s="46">
        <f t="shared" ca="1" si="2178"/>
        <v>95</v>
      </c>
      <c r="X7342" s="74">
        <f t="shared" ca="1" si="2179"/>
        <v>-6.8816328434191665E-3</v>
      </c>
      <c r="Y7342" s="75">
        <f t="shared" ca="1" si="2180"/>
        <v>-6.8816328434191665E-3</v>
      </c>
      <c r="Z7342" s="74">
        <f t="shared" ca="1" si="2181"/>
        <v>0.99314199136976022</v>
      </c>
      <c r="AA7342" s="76">
        <f t="shared" ca="1" si="2182"/>
        <v>-6.8816328434191663</v>
      </c>
      <c r="AB7342" s="76">
        <f t="shared" ca="1" si="2183"/>
        <v>993.14199136976026</v>
      </c>
    </row>
    <row r="7343" spans="1:28" x14ac:dyDescent="0.25">
      <c r="A7343" s="2">
        <f t="shared" si="2184"/>
        <v>9</v>
      </c>
      <c r="B7343" s="16">
        <f ca="1">VLOOKUP(A7343,PERIODS!$O$4:$P$33,2,FALSE)</f>
        <v>3.3000000000000002E-2</v>
      </c>
      <c r="C7343" s="15"/>
      <c r="D7343" s="18">
        <v>5000</v>
      </c>
      <c r="E7343" s="34">
        <f t="shared" ca="1" si="2185"/>
        <v>10921.502044432684</v>
      </c>
      <c r="F7343" s="34">
        <f t="shared" ca="1" si="2186"/>
        <v>3300</v>
      </c>
      <c r="G7343" s="69">
        <f t="shared" ca="1" si="2172"/>
        <v>0</v>
      </c>
      <c r="H7343" s="34">
        <f t="shared" ca="1" si="2173"/>
        <v>1575.011095353465</v>
      </c>
      <c r="I7343" s="34">
        <f t="shared" ca="1" si="2174"/>
        <v>4875.011095353465</v>
      </c>
      <c r="J7343" s="18">
        <f ca="1">SUM(INDIRECT(ADDRESS(ROW(F7343),COLUMN(F7343),4)):INDIRECT(ADDRESS(ROW(F7343)+N$5-1,COLUMN(F7343),4)))</f>
        <v>23100</v>
      </c>
      <c r="K7343" s="18">
        <f t="shared" ca="1" si="2175"/>
        <v>0</v>
      </c>
      <c r="L7343" s="18">
        <f t="shared" ca="1" si="2187"/>
        <v>0</v>
      </c>
      <c r="M7343" s="18">
        <f t="shared" ca="1" si="2171"/>
        <v>16350</v>
      </c>
      <c r="N7343" s="34">
        <f t="shared" ca="1" si="2176"/>
        <v>22396.49094907922</v>
      </c>
      <c r="P7343" s="18">
        <f t="shared" ca="1" si="2188"/>
        <v>1575.011095353465</v>
      </c>
      <c r="Q7343" s="47">
        <f ca="1">SUM(L$15:L7343)-SUM(M$15:M7343)</f>
        <v>0</v>
      </c>
      <c r="R7343" s="47" t="str">
        <f t="shared" ca="1" si="2189"/>
        <v>M7346</v>
      </c>
      <c r="S7343" s="40">
        <f t="shared" ca="1" si="2177"/>
        <v>0</v>
      </c>
      <c r="T7343" s="46">
        <f t="shared" ca="1" si="2178"/>
        <v>47</v>
      </c>
      <c r="X7343" s="74">
        <f t="shared" ca="1" si="2179"/>
        <v>1.5750110953534651</v>
      </c>
      <c r="Y7343" s="75">
        <f t="shared" ca="1" si="2180"/>
        <v>1.5750110953534651</v>
      </c>
      <c r="Z7343" s="74">
        <f t="shared" ca="1" si="2181"/>
        <v>4.8307952171933799</v>
      </c>
      <c r="AA7343" s="76">
        <f t="shared" ca="1" si="2182"/>
        <v>1575.011095353465</v>
      </c>
      <c r="AB7343" s="76">
        <f t="shared" ca="1" si="2183"/>
        <v>4830.7952171933803</v>
      </c>
    </row>
    <row r="7344" spans="1:28" x14ac:dyDescent="0.25">
      <c r="A7344" s="2">
        <f t="shared" si="2184"/>
        <v>10</v>
      </c>
      <c r="B7344" s="16">
        <f ca="1">VLOOKUP(A7344,PERIODS!$O$4:$P$33,2,FALSE)</f>
        <v>3.3000000000000002E-2</v>
      </c>
      <c r="C7344" s="15"/>
      <c r="D7344" s="18">
        <v>5000</v>
      </c>
      <c r="E7344" s="34">
        <f t="shared" ca="1" si="2185"/>
        <v>22396.49094907922</v>
      </c>
      <c r="F7344" s="34">
        <f t="shared" ca="1" si="2186"/>
        <v>3300</v>
      </c>
      <c r="G7344" s="69">
        <f t="shared" ca="1" si="2172"/>
        <v>0</v>
      </c>
      <c r="H7344" s="34">
        <f t="shared" ca="1" si="2173"/>
        <v>431.17850961040028</v>
      </c>
      <c r="I7344" s="34">
        <f t="shared" ca="1" si="2174"/>
        <v>3731.1785096104004</v>
      </c>
      <c r="J7344" s="18">
        <f ca="1">SUM(INDIRECT(ADDRESS(ROW(F7344),COLUMN(F7344),4)):INDIRECT(ADDRESS(ROW(F7344)+N$5-1,COLUMN(F7344),4)))</f>
        <v>23100</v>
      </c>
      <c r="K7344" s="18">
        <f t="shared" ca="1" si="2175"/>
        <v>16350</v>
      </c>
      <c r="L7344" s="18">
        <f t="shared" ca="1" si="2187"/>
        <v>16350</v>
      </c>
      <c r="M7344" s="18">
        <f t="shared" ca="1" si="2171"/>
        <v>0</v>
      </c>
      <c r="N7344" s="34">
        <f t="shared" ca="1" si="2176"/>
        <v>18665.31243946882</v>
      </c>
      <c r="P7344" s="18">
        <f t="shared" ca="1" si="2188"/>
        <v>431.17850961040028</v>
      </c>
      <c r="Q7344" s="47">
        <f ca="1">SUM(L$15:L7344)-SUM(M$15:M7344)</f>
        <v>16350</v>
      </c>
      <c r="R7344" s="47" t="str">
        <f t="shared" ca="1" si="2189"/>
        <v>M7347</v>
      </c>
      <c r="S7344" s="40">
        <f t="shared" ca="1" si="2177"/>
        <v>0</v>
      </c>
      <c r="T7344" s="46">
        <f t="shared" ca="1" si="2178"/>
        <v>62</v>
      </c>
      <c r="X7344" s="74">
        <f t="shared" ca="1" si="2179"/>
        <v>0.43117850961040027</v>
      </c>
      <c r="Y7344" s="75">
        <f t="shared" ca="1" si="2180"/>
        <v>0.43117850961040027</v>
      </c>
      <c r="Z7344" s="74">
        <f t="shared" ca="1" si="2181"/>
        <v>1.5390702642698166</v>
      </c>
      <c r="AA7344" s="76">
        <f t="shared" ca="1" si="2182"/>
        <v>431.17850961040028</v>
      </c>
      <c r="AB7344" s="76">
        <f t="shared" ca="1" si="2183"/>
        <v>1539.0702642698166</v>
      </c>
    </row>
    <row r="7345" spans="1:28" x14ac:dyDescent="0.25">
      <c r="A7345" s="2">
        <f t="shared" si="2184"/>
        <v>11</v>
      </c>
      <c r="B7345" s="16">
        <f ca="1">VLOOKUP(A7345,PERIODS!$O$4:$P$33,2,FALSE)</f>
        <v>3.3000000000000002E-2</v>
      </c>
      <c r="C7345" s="15"/>
      <c r="D7345" s="18">
        <v>5000</v>
      </c>
      <c r="E7345" s="34">
        <f t="shared" ca="1" si="2185"/>
        <v>18665.31243946882</v>
      </c>
      <c r="F7345" s="34">
        <f t="shared" ca="1" si="2186"/>
        <v>3300</v>
      </c>
      <c r="G7345" s="69">
        <f t="shared" ca="1" si="2172"/>
        <v>0</v>
      </c>
      <c r="H7345" s="34">
        <f t="shared" ca="1" si="2173"/>
        <v>-565.26305145503136</v>
      </c>
      <c r="I7345" s="34">
        <f t="shared" ca="1" si="2174"/>
        <v>2734.7369485449685</v>
      </c>
      <c r="J7345" s="18">
        <f ca="1">SUM(INDIRECT(ADDRESS(ROW(F7345),COLUMN(F7345),4)):INDIRECT(ADDRESS(ROW(F7345)+N$5-1,COLUMN(F7345),4)))</f>
        <v>23300</v>
      </c>
      <c r="K7345" s="18">
        <f t="shared" ca="1" si="2175"/>
        <v>16350</v>
      </c>
      <c r="L7345" s="18">
        <f t="shared" ca="1" si="2187"/>
        <v>0</v>
      </c>
      <c r="M7345" s="18">
        <f t="shared" ca="1" si="2171"/>
        <v>0</v>
      </c>
      <c r="N7345" s="34">
        <f t="shared" ca="1" si="2176"/>
        <v>15930.575490923851</v>
      </c>
      <c r="P7345" s="18">
        <f t="shared" ca="1" si="2188"/>
        <v>565.26305145503136</v>
      </c>
      <c r="Q7345" s="47">
        <f ca="1">SUM(L$15:L7345)-SUM(M$15:M7345)</f>
        <v>16350</v>
      </c>
      <c r="R7345" s="47" t="str">
        <f t="shared" ca="1" si="2189"/>
        <v>M7348</v>
      </c>
      <c r="S7345" s="40">
        <f t="shared" ca="1" si="2177"/>
        <v>0</v>
      </c>
      <c r="T7345" s="46">
        <f t="shared" ca="1" si="2178"/>
        <v>27</v>
      </c>
      <c r="X7345" s="74">
        <f t="shared" ca="1" si="2179"/>
        <v>-0.56526305145503131</v>
      </c>
      <c r="Y7345" s="75">
        <f t="shared" ca="1" si="2180"/>
        <v>-0.56526305145503131</v>
      </c>
      <c r="Z7345" s="74">
        <f t="shared" ca="1" si="2181"/>
        <v>0.56821065845637364</v>
      </c>
      <c r="AA7345" s="76">
        <f t="shared" ca="1" si="2182"/>
        <v>-565.26305145503136</v>
      </c>
      <c r="AB7345" s="76">
        <f t="shared" ca="1" si="2183"/>
        <v>568.21065845637361</v>
      </c>
    </row>
    <row r="7346" spans="1:28" x14ac:dyDescent="0.25">
      <c r="A7346" s="2">
        <f t="shared" si="2184"/>
        <v>12</v>
      </c>
      <c r="B7346" s="16">
        <f ca="1">VLOOKUP(A7346,PERIODS!$O$4:$P$33,2,FALSE)</f>
        <v>3.3000000000000002E-2</v>
      </c>
      <c r="C7346" s="15"/>
      <c r="D7346" s="18">
        <v>5000</v>
      </c>
      <c r="E7346" s="34">
        <f t="shared" ca="1" si="2185"/>
        <v>15930.575490923851</v>
      </c>
      <c r="F7346" s="34">
        <f t="shared" ca="1" si="2186"/>
        <v>3300</v>
      </c>
      <c r="G7346" s="69">
        <f t="shared" ca="1" si="2172"/>
        <v>0</v>
      </c>
      <c r="H7346" s="34">
        <f t="shared" ca="1" si="2173"/>
        <v>-670.94435314025395</v>
      </c>
      <c r="I7346" s="34">
        <f t="shared" ca="1" si="2174"/>
        <v>2629.055646859746</v>
      </c>
      <c r="J7346" s="18">
        <f ca="1">SUM(INDIRECT(ADDRESS(ROW(F7346),COLUMN(F7346),4)):INDIRECT(ADDRESS(ROW(F7346)+N$5-1,COLUMN(F7346),4)))</f>
        <v>23500</v>
      </c>
      <c r="K7346" s="18">
        <f t="shared" ca="1" si="2175"/>
        <v>16350</v>
      </c>
      <c r="L7346" s="18">
        <f t="shared" ca="1" si="2187"/>
        <v>0</v>
      </c>
      <c r="M7346" s="18">
        <f t="shared" ca="1" si="2171"/>
        <v>0</v>
      </c>
      <c r="N7346" s="34">
        <f t="shared" ca="1" si="2176"/>
        <v>13301.519844064105</v>
      </c>
      <c r="P7346" s="18">
        <f t="shared" ca="1" si="2188"/>
        <v>670.94435314025395</v>
      </c>
      <c r="Q7346" s="47">
        <f ca="1">SUM(L$15:L7346)-SUM(M$15:M7346)</f>
        <v>16350</v>
      </c>
      <c r="R7346" s="47" t="str">
        <f t="shared" ca="1" si="2189"/>
        <v>M7349</v>
      </c>
      <c r="S7346" s="40">
        <f t="shared" ca="1" si="2177"/>
        <v>0</v>
      </c>
      <c r="T7346" s="46">
        <f t="shared" ca="1" si="2178"/>
        <v>13</v>
      </c>
      <c r="X7346" s="74">
        <f t="shared" ca="1" si="2179"/>
        <v>-0.67094435314025391</v>
      </c>
      <c r="Y7346" s="75">
        <f t="shared" ca="1" si="2180"/>
        <v>-0.67094435314025391</v>
      </c>
      <c r="Z7346" s="74">
        <f t="shared" ca="1" si="2181"/>
        <v>0.5112255722839919</v>
      </c>
      <c r="AA7346" s="76">
        <f t="shared" ca="1" si="2182"/>
        <v>-670.94435314025395</v>
      </c>
      <c r="AB7346" s="76">
        <f t="shared" ca="1" si="2183"/>
        <v>511.22557228399188</v>
      </c>
    </row>
    <row r="7347" spans="1:28" x14ac:dyDescent="0.25">
      <c r="A7347" s="2">
        <f t="shared" si="2184"/>
        <v>13</v>
      </c>
      <c r="B7347" s="16">
        <f ca="1">VLOOKUP(A7347,PERIODS!$O$4:$P$33,2,FALSE)</f>
        <v>3.3000000000000002E-2</v>
      </c>
      <c r="C7347" s="15"/>
      <c r="D7347" s="18">
        <v>5000</v>
      </c>
      <c r="E7347" s="34">
        <f t="shared" ca="1" si="2185"/>
        <v>13301.519844064105</v>
      </c>
      <c r="F7347" s="34">
        <f t="shared" ca="1" si="2186"/>
        <v>3300</v>
      </c>
      <c r="G7347" s="69">
        <f t="shared" ca="1" si="2172"/>
        <v>0</v>
      </c>
      <c r="H7347" s="34">
        <f t="shared" ca="1" si="2173"/>
        <v>-334.73236511353969</v>
      </c>
      <c r="I7347" s="34">
        <f t="shared" ca="1" si="2174"/>
        <v>2965.2676348864602</v>
      </c>
      <c r="J7347" s="18">
        <f ca="1">SUM(INDIRECT(ADDRESS(ROW(F7347),COLUMN(F7347),4)):INDIRECT(ADDRESS(ROW(F7347)+N$5-1,COLUMN(F7347),4)))</f>
        <v>23700</v>
      </c>
      <c r="K7347" s="18">
        <f t="shared" ca="1" si="2175"/>
        <v>0</v>
      </c>
      <c r="L7347" s="18">
        <f t="shared" ca="1" si="2187"/>
        <v>0</v>
      </c>
      <c r="M7347" s="18">
        <f t="shared" ca="1" si="2171"/>
        <v>16350</v>
      </c>
      <c r="N7347" s="34">
        <f t="shared" ca="1" si="2176"/>
        <v>26686.252209177645</v>
      </c>
      <c r="P7347" s="18">
        <f t="shared" ca="1" si="2188"/>
        <v>334.73236511353969</v>
      </c>
      <c r="Q7347" s="47">
        <f ca="1">SUM(L$15:L7347)-SUM(M$15:M7347)</f>
        <v>0</v>
      </c>
      <c r="R7347" s="47" t="str">
        <f t="shared" ca="1" si="2189"/>
        <v>M7350</v>
      </c>
      <c r="S7347" s="40">
        <f t="shared" ca="1" si="2177"/>
        <v>0</v>
      </c>
      <c r="T7347" s="46">
        <f t="shared" ca="1" si="2178"/>
        <v>11</v>
      </c>
      <c r="X7347" s="74">
        <f t="shared" ca="1" si="2179"/>
        <v>-0.33473236511353971</v>
      </c>
      <c r="Y7347" s="75">
        <f t="shared" ca="1" si="2180"/>
        <v>-0.33473236511353971</v>
      </c>
      <c r="Z7347" s="74">
        <f t="shared" ca="1" si="2181"/>
        <v>0.71552956140164015</v>
      </c>
      <c r="AA7347" s="76">
        <f t="shared" ca="1" si="2182"/>
        <v>-334.73236511353969</v>
      </c>
      <c r="AB7347" s="76">
        <f t="shared" ca="1" si="2183"/>
        <v>715.52956140164019</v>
      </c>
    </row>
    <row r="7348" spans="1:28" x14ac:dyDescent="0.25">
      <c r="A7348" s="2">
        <f t="shared" si="2184"/>
        <v>14</v>
      </c>
      <c r="B7348" s="16">
        <f ca="1">VLOOKUP(A7348,PERIODS!$O$4:$P$33,2,FALSE)</f>
        <v>3.3000000000000002E-2</v>
      </c>
      <c r="C7348" s="15"/>
      <c r="D7348" s="18">
        <v>5000</v>
      </c>
      <c r="E7348" s="34">
        <f t="shared" ca="1" si="2185"/>
        <v>26686.252209177645</v>
      </c>
      <c r="F7348" s="34">
        <f t="shared" ca="1" si="2186"/>
        <v>3300</v>
      </c>
      <c r="G7348" s="69">
        <f t="shared" ca="1" si="2172"/>
        <v>0</v>
      </c>
      <c r="H7348" s="34">
        <f t="shared" ca="1" si="2173"/>
        <v>-657.3507009535092</v>
      </c>
      <c r="I7348" s="34">
        <f t="shared" ca="1" si="2174"/>
        <v>2642.6492990464908</v>
      </c>
      <c r="J7348" s="18">
        <f ca="1">SUM(INDIRECT(ADDRESS(ROW(F7348),COLUMN(F7348),4)):INDIRECT(ADDRESS(ROW(F7348)+N$5-1,COLUMN(F7348),4)))</f>
        <v>23900</v>
      </c>
      <c r="K7348" s="18">
        <f t="shared" ca="1" si="2175"/>
        <v>0</v>
      </c>
      <c r="L7348" s="18">
        <f t="shared" ca="1" si="2187"/>
        <v>0</v>
      </c>
      <c r="M7348" s="18">
        <f t="shared" ca="1" si="2171"/>
        <v>0</v>
      </c>
      <c r="N7348" s="34">
        <f t="shared" ca="1" si="2176"/>
        <v>24043.602910131154</v>
      </c>
      <c r="P7348" s="18">
        <f t="shared" ca="1" si="2188"/>
        <v>657.3507009535092</v>
      </c>
      <c r="Q7348" s="47">
        <f ca="1">SUM(L$15:L7348)-SUM(M$15:M7348)</f>
        <v>0</v>
      </c>
      <c r="R7348" s="47" t="str">
        <f t="shared" ca="1" si="2189"/>
        <v>M7351</v>
      </c>
      <c r="S7348" s="40">
        <f t="shared" ca="1" si="2177"/>
        <v>0</v>
      </c>
      <c r="T7348" s="46">
        <f t="shared" ca="1" si="2178"/>
        <v>77</v>
      </c>
      <c r="X7348" s="74">
        <f t="shared" ca="1" si="2179"/>
        <v>-0.65735070095350923</v>
      </c>
      <c r="Y7348" s="75">
        <f t="shared" ca="1" si="2180"/>
        <v>-0.65735070095350923</v>
      </c>
      <c r="Z7348" s="74">
        <f t="shared" ca="1" si="2181"/>
        <v>0.5182224436765136</v>
      </c>
      <c r="AA7348" s="76">
        <f t="shared" ca="1" si="2182"/>
        <v>-657.3507009535092</v>
      </c>
      <c r="AB7348" s="76">
        <f t="shared" ca="1" si="2183"/>
        <v>518.22244367651365</v>
      </c>
    </row>
    <row r="7349" spans="1:28" x14ac:dyDescent="0.25">
      <c r="A7349" s="2">
        <f t="shared" si="2184"/>
        <v>15</v>
      </c>
      <c r="B7349" s="16">
        <f ca="1">VLOOKUP(A7349,PERIODS!$O$4:$P$33,2,FALSE)</f>
        <v>3.3000000000000002E-2</v>
      </c>
      <c r="C7349" s="15"/>
      <c r="D7349" s="18">
        <v>5000</v>
      </c>
      <c r="E7349" s="34">
        <f t="shared" ca="1" si="2185"/>
        <v>24043.602910131154</v>
      </c>
      <c r="F7349" s="34">
        <f t="shared" ca="1" si="2186"/>
        <v>3300</v>
      </c>
      <c r="G7349" s="69">
        <f t="shared" ca="1" si="2172"/>
        <v>0</v>
      </c>
      <c r="H7349" s="34">
        <f t="shared" ca="1" si="2173"/>
        <v>1111.2979253567446</v>
      </c>
      <c r="I7349" s="34">
        <f t="shared" ca="1" si="2174"/>
        <v>4411.2979253567446</v>
      </c>
      <c r="J7349" s="18">
        <f ca="1">SUM(INDIRECT(ADDRESS(ROW(F7349),COLUMN(F7349),4)):INDIRECT(ADDRESS(ROW(F7349)+N$5-1,COLUMN(F7349),4)))</f>
        <v>24100</v>
      </c>
      <c r="K7349" s="18">
        <f t="shared" ca="1" si="2175"/>
        <v>16350</v>
      </c>
      <c r="L7349" s="18">
        <f t="shared" ca="1" si="2187"/>
        <v>16350</v>
      </c>
      <c r="M7349" s="18">
        <f t="shared" ca="1" si="2171"/>
        <v>0</v>
      </c>
      <c r="N7349" s="34">
        <f t="shared" ca="1" si="2176"/>
        <v>19632.304984774411</v>
      </c>
      <c r="P7349" s="18">
        <f t="shared" ca="1" si="2188"/>
        <v>1111.2979253567446</v>
      </c>
      <c r="Q7349" s="47">
        <f ca="1">SUM(L$15:L7349)-SUM(M$15:M7349)</f>
        <v>16350</v>
      </c>
      <c r="R7349" s="47" t="str">
        <f t="shared" ca="1" si="2189"/>
        <v>M7352</v>
      </c>
      <c r="S7349" s="40">
        <f t="shared" ca="1" si="2177"/>
        <v>0</v>
      </c>
      <c r="T7349" s="46">
        <f t="shared" ca="1" si="2178"/>
        <v>68</v>
      </c>
      <c r="X7349" s="74">
        <f t="shared" ca="1" si="2179"/>
        <v>1.1112979253567445</v>
      </c>
      <c r="Y7349" s="75">
        <f t="shared" ca="1" si="2180"/>
        <v>1.1112979253567445</v>
      </c>
      <c r="Z7349" s="74">
        <f t="shared" ca="1" si="2181"/>
        <v>3.0382993220989922</v>
      </c>
      <c r="AA7349" s="76">
        <f t="shared" ca="1" si="2182"/>
        <v>1111.2979253567446</v>
      </c>
      <c r="AB7349" s="76">
        <f t="shared" ca="1" si="2183"/>
        <v>3038.2993220989924</v>
      </c>
    </row>
    <row r="7350" spans="1:28" x14ac:dyDescent="0.25">
      <c r="A7350" s="2">
        <f t="shared" si="2184"/>
        <v>16</v>
      </c>
      <c r="B7350" s="16">
        <f ca="1">VLOOKUP(A7350,PERIODS!$O$4:$P$33,2,FALSE)</f>
        <v>3.3000000000000002E-2</v>
      </c>
      <c r="C7350" s="15"/>
      <c r="D7350" s="18">
        <v>5000</v>
      </c>
      <c r="E7350" s="34">
        <f t="shared" ca="1" si="2185"/>
        <v>19632.304984774411</v>
      </c>
      <c r="F7350" s="34">
        <f t="shared" ca="1" si="2186"/>
        <v>3300</v>
      </c>
      <c r="G7350" s="69">
        <f t="shared" ca="1" si="2172"/>
        <v>0</v>
      </c>
      <c r="H7350" s="34">
        <f t="shared" ca="1" si="2173"/>
        <v>968.18495182068796</v>
      </c>
      <c r="I7350" s="34">
        <f t="shared" ca="1" si="2174"/>
        <v>4268.1849518206882</v>
      </c>
      <c r="J7350" s="18">
        <f ca="1">SUM(INDIRECT(ADDRESS(ROW(F7350),COLUMN(F7350),4)):INDIRECT(ADDRESS(ROW(F7350)+N$5-1,COLUMN(F7350),4)))</f>
        <v>24300</v>
      </c>
      <c r="K7350" s="18">
        <f t="shared" ca="1" si="2175"/>
        <v>16350</v>
      </c>
      <c r="L7350" s="18">
        <f t="shared" ca="1" si="2187"/>
        <v>0</v>
      </c>
      <c r="M7350" s="18">
        <f t="shared" ca="1" si="2171"/>
        <v>0</v>
      </c>
      <c r="N7350" s="34">
        <f t="shared" ca="1" si="2176"/>
        <v>15364.120032953724</v>
      </c>
      <c r="P7350" s="18">
        <f t="shared" ca="1" si="2188"/>
        <v>968.18495182068796</v>
      </c>
      <c r="Q7350" s="47">
        <f ca="1">SUM(L$15:L7350)-SUM(M$15:M7350)</f>
        <v>16350</v>
      </c>
      <c r="R7350" s="47" t="str">
        <f t="shared" ca="1" si="2189"/>
        <v>M7353</v>
      </c>
      <c r="S7350" s="40">
        <f t="shared" ca="1" si="2177"/>
        <v>0</v>
      </c>
      <c r="T7350" s="46">
        <f t="shared" ca="1" si="2178"/>
        <v>6</v>
      </c>
      <c r="X7350" s="74">
        <f t="shared" ca="1" si="2179"/>
        <v>0.96818495182068798</v>
      </c>
      <c r="Y7350" s="75">
        <f t="shared" ca="1" si="2180"/>
        <v>0.96818495182068798</v>
      </c>
      <c r="Z7350" s="74">
        <f t="shared" ca="1" si="2181"/>
        <v>2.6331608056603115</v>
      </c>
      <c r="AA7350" s="76">
        <f t="shared" ca="1" si="2182"/>
        <v>968.18495182068796</v>
      </c>
      <c r="AB7350" s="76">
        <f t="shared" ca="1" si="2183"/>
        <v>2633.1608056603113</v>
      </c>
    </row>
    <row r="7351" spans="1:28" x14ac:dyDescent="0.25">
      <c r="A7351" s="2">
        <f t="shared" si="2184"/>
        <v>17</v>
      </c>
      <c r="B7351" s="16">
        <f ca="1">VLOOKUP(A7351,PERIODS!$O$4:$P$33,2,FALSE)</f>
        <v>3.5000000000000003E-2</v>
      </c>
      <c r="C7351" s="15"/>
      <c r="D7351" s="18">
        <v>5000</v>
      </c>
      <c r="E7351" s="34">
        <f t="shared" ca="1" si="2185"/>
        <v>15364.120032953724</v>
      </c>
      <c r="F7351" s="34">
        <f t="shared" ca="1" si="2186"/>
        <v>3500.0000000000005</v>
      </c>
      <c r="G7351" s="69">
        <f t="shared" ca="1" si="2172"/>
        <v>0</v>
      </c>
      <c r="H7351" s="34">
        <f t="shared" ca="1" si="2173"/>
        <v>-369.95710774709937</v>
      </c>
      <c r="I7351" s="34">
        <f t="shared" ca="1" si="2174"/>
        <v>3130.0428922529009</v>
      </c>
      <c r="J7351" s="18">
        <f ca="1">SUM(INDIRECT(ADDRESS(ROW(F7351),COLUMN(F7351),4)):INDIRECT(ADDRESS(ROW(F7351)+N$5-1,COLUMN(F7351),4)))</f>
        <v>24500.000000000004</v>
      </c>
      <c r="K7351" s="18">
        <f t="shared" ca="1" si="2175"/>
        <v>16350</v>
      </c>
      <c r="L7351" s="18">
        <f t="shared" ca="1" si="2187"/>
        <v>0</v>
      </c>
      <c r="M7351" s="18">
        <f t="shared" ca="1" si="2171"/>
        <v>0</v>
      </c>
      <c r="N7351" s="34">
        <f t="shared" ca="1" si="2176"/>
        <v>12234.077140700823</v>
      </c>
      <c r="P7351" s="18">
        <f t="shared" ca="1" si="2188"/>
        <v>369.95710774709937</v>
      </c>
      <c r="Q7351" s="47">
        <f ca="1">SUM(L$15:L7351)-SUM(M$15:M7351)</f>
        <v>16350</v>
      </c>
      <c r="R7351" s="47" t="str">
        <f t="shared" ca="1" si="2189"/>
        <v>M7354</v>
      </c>
      <c r="S7351" s="40">
        <f t="shared" ca="1" si="2177"/>
        <v>0</v>
      </c>
      <c r="T7351" s="46">
        <f t="shared" ca="1" si="2178"/>
        <v>20</v>
      </c>
      <c r="X7351" s="74">
        <f t="shared" ca="1" si="2179"/>
        <v>-0.36995710774709939</v>
      </c>
      <c r="Y7351" s="75">
        <f t="shared" ca="1" si="2180"/>
        <v>-0.36995710774709939</v>
      </c>
      <c r="Z7351" s="74">
        <f t="shared" ca="1" si="2181"/>
        <v>0.69076395842434823</v>
      </c>
      <c r="AA7351" s="76">
        <f t="shared" ca="1" si="2182"/>
        <v>-369.95710774709937</v>
      </c>
      <c r="AB7351" s="76">
        <f t="shared" ca="1" si="2183"/>
        <v>690.76395842434829</v>
      </c>
    </row>
    <row r="7352" spans="1:28" x14ac:dyDescent="0.25">
      <c r="A7352" s="2">
        <f t="shared" si="2184"/>
        <v>18</v>
      </c>
      <c r="B7352" s="16">
        <f ca="1">VLOOKUP(A7352,PERIODS!$O$4:$P$33,2,FALSE)</f>
        <v>3.5000000000000003E-2</v>
      </c>
      <c r="C7352" s="15"/>
      <c r="D7352" s="18">
        <v>5000</v>
      </c>
      <c r="E7352" s="34">
        <f t="shared" ca="1" si="2185"/>
        <v>12234.077140700823</v>
      </c>
      <c r="F7352" s="34">
        <f t="shared" ca="1" si="2186"/>
        <v>3500.0000000000005</v>
      </c>
      <c r="G7352" s="69">
        <f t="shared" ca="1" si="2172"/>
        <v>0</v>
      </c>
      <c r="H7352" s="34">
        <f t="shared" ca="1" si="2173"/>
        <v>51.334979141490628</v>
      </c>
      <c r="I7352" s="34">
        <f t="shared" ca="1" si="2174"/>
        <v>3551.3349791414912</v>
      </c>
      <c r="J7352" s="18">
        <f ca="1">SUM(INDIRECT(ADDRESS(ROW(F7352),COLUMN(F7352),4)):INDIRECT(ADDRESS(ROW(F7352)+N$5-1,COLUMN(F7352),4)))</f>
        <v>24500.000000000004</v>
      </c>
      <c r="K7352" s="18">
        <f t="shared" ca="1" si="2175"/>
        <v>0</v>
      </c>
      <c r="L7352" s="18">
        <f t="shared" ca="1" si="2187"/>
        <v>0</v>
      </c>
      <c r="M7352" s="18">
        <f t="shared" ca="1" si="2171"/>
        <v>16350</v>
      </c>
      <c r="N7352" s="34">
        <f t="shared" ca="1" si="2176"/>
        <v>25032.742161559334</v>
      </c>
      <c r="P7352" s="18">
        <f t="shared" ca="1" si="2188"/>
        <v>51.334979141490628</v>
      </c>
      <c r="Q7352" s="47">
        <f ca="1">SUM(L$15:L7352)-SUM(M$15:M7352)</f>
        <v>0</v>
      </c>
      <c r="R7352" s="47" t="str">
        <f t="shared" ca="1" si="2189"/>
        <v>M7355</v>
      </c>
      <c r="S7352" s="40">
        <f t="shared" ca="1" si="2177"/>
        <v>0</v>
      </c>
      <c r="T7352" s="46">
        <f t="shared" ca="1" si="2178"/>
        <v>90</v>
      </c>
      <c r="X7352" s="74">
        <f t="shared" ca="1" si="2179"/>
        <v>5.1334979141490628E-2</v>
      </c>
      <c r="Y7352" s="75">
        <f t="shared" ca="1" si="2180"/>
        <v>5.1334979141490628E-2</v>
      </c>
      <c r="Z7352" s="74">
        <f t="shared" ca="1" si="2181"/>
        <v>1.0526754585502753</v>
      </c>
      <c r="AA7352" s="76">
        <f t="shared" ca="1" si="2182"/>
        <v>51.334979141490628</v>
      </c>
      <c r="AB7352" s="76">
        <f t="shared" ca="1" si="2183"/>
        <v>1052.6754585502754</v>
      </c>
    </row>
    <row r="7353" spans="1:28" x14ac:dyDescent="0.25">
      <c r="A7353" s="2">
        <f t="shared" si="2184"/>
        <v>19</v>
      </c>
      <c r="B7353" s="16">
        <f ca="1">VLOOKUP(A7353,PERIODS!$O$4:$P$33,2,FALSE)</f>
        <v>3.5000000000000003E-2</v>
      </c>
      <c r="C7353" s="15"/>
      <c r="D7353" s="18">
        <v>5000</v>
      </c>
      <c r="E7353" s="34">
        <f t="shared" ca="1" si="2185"/>
        <v>25032.742161559334</v>
      </c>
      <c r="F7353" s="34">
        <f t="shared" ca="1" si="2186"/>
        <v>3500.0000000000005</v>
      </c>
      <c r="G7353" s="69">
        <f t="shared" ca="1" si="2172"/>
        <v>0</v>
      </c>
      <c r="H7353" s="34">
        <f t="shared" ca="1" si="2173"/>
        <v>1532.3353486761162</v>
      </c>
      <c r="I7353" s="34">
        <f t="shared" ca="1" si="2174"/>
        <v>5032.3353486761171</v>
      </c>
      <c r="J7353" s="18">
        <f ca="1">SUM(INDIRECT(ADDRESS(ROW(F7353),COLUMN(F7353),4)):INDIRECT(ADDRESS(ROW(F7353)+N$5-1,COLUMN(F7353),4)))</f>
        <v>24500.000000000004</v>
      </c>
      <c r="K7353" s="18">
        <f t="shared" ca="1" si="2175"/>
        <v>0</v>
      </c>
      <c r="L7353" s="18">
        <f t="shared" ca="1" si="2187"/>
        <v>0</v>
      </c>
      <c r="M7353" s="18">
        <f t="shared" ca="1" si="2171"/>
        <v>0</v>
      </c>
      <c r="N7353" s="34">
        <f t="shared" ca="1" si="2176"/>
        <v>20000.406812883215</v>
      </c>
      <c r="P7353" s="18">
        <f t="shared" ca="1" si="2188"/>
        <v>1532.3353486761162</v>
      </c>
      <c r="Q7353" s="47">
        <f ca="1">SUM(L$15:L7353)-SUM(M$15:M7353)</f>
        <v>0</v>
      </c>
      <c r="R7353" s="47" t="str">
        <f t="shared" ca="1" si="2189"/>
        <v>M7356</v>
      </c>
      <c r="S7353" s="40">
        <f t="shared" ca="1" si="2177"/>
        <v>0</v>
      </c>
      <c r="T7353" s="46">
        <f t="shared" ca="1" si="2178"/>
        <v>96</v>
      </c>
      <c r="X7353" s="74">
        <f t="shared" ca="1" si="2179"/>
        <v>1.5323353486761162</v>
      </c>
      <c r="Y7353" s="75">
        <f t="shared" ca="1" si="2180"/>
        <v>1.5323353486761162</v>
      </c>
      <c r="Z7353" s="74">
        <f t="shared" ca="1" si="2181"/>
        <v>4.6289744786666578</v>
      </c>
      <c r="AA7353" s="76">
        <f t="shared" ca="1" si="2182"/>
        <v>1532.3353486761162</v>
      </c>
      <c r="AB7353" s="76">
        <f t="shared" ca="1" si="2183"/>
        <v>4628.9744786666579</v>
      </c>
    </row>
    <row r="7354" spans="1:28" x14ac:dyDescent="0.25">
      <c r="A7354" s="2">
        <f t="shared" si="2184"/>
        <v>20</v>
      </c>
      <c r="B7354" s="16">
        <f ca="1">VLOOKUP(A7354,PERIODS!$O$4:$P$33,2,FALSE)</f>
        <v>3.5000000000000003E-2</v>
      </c>
      <c r="C7354" s="15"/>
      <c r="D7354" s="18">
        <v>5000</v>
      </c>
      <c r="E7354" s="34">
        <f t="shared" ca="1" si="2185"/>
        <v>20000.406812883215</v>
      </c>
      <c r="F7354" s="34">
        <f t="shared" ca="1" si="2186"/>
        <v>3500.0000000000005</v>
      </c>
      <c r="G7354" s="69">
        <f t="shared" ca="1" si="2172"/>
        <v>0</v>
      </c>
      <c r="H7354" s="34">
        <f t="shared" ca="1" si="2173"/>
        <v>-581.75846397243299</v>
      </c>
      <c r="I7354" s="34">
        <f t="shared" ca="1" si="2174"/>
        <v>2918.2415360275672</v>
      </c>
      <c r="J7354" s="18">
        <f ca="1">SUM(INDIRECT(ADDRESS(ROW(F7354),COLUMN(F7354),4)):INDIRECT(ADDRESS(ROW(F7354)+N$5-1,COLUMN(F7354),4)))</f>
        <v>24500.000000000004</v>
      </c>
      <c r="K7354" s="18">
        <f t="shared" ca="1" si="2175"/>
        <v>16350</v>
      </c>
      <c r="L7354" s="18">
        <f t="shared" ca="1" si="2187"/>
        <v>16350</v>
      </c>
      <c r="M7354" s="18">
        <f t="shared" ca="1" si="2171"/>
        <v>0</v>
      </c>
      <c r="N7354" s="34">
        <f t="shared" ca="1" si="2176"/>
        <v>17082.165276855649</v>
      </c>
      <c r="P7354" s="18">
        <f t="shared" ca="1" si="2188"/>
        <v>581.75846397243299</v>
      </c>
      <c r="Q7354" s="47">
        <f ca="1">SUM(L$15:L7354)-SUM(M$15:M7354)</f>
        <v>16350</v>
      </c>
      <c r="R7354" s="47" t="str">
        <f t="shared" ca="1" si="2189"/>
        <v>M7357</v>
      </c>
      <c r="S7354" s="40">
        <f t="shared" ca="1" si="2177"/>
        <v>0</v>
      </c>
      <c r="T7354" s="46">
        <f t="shared" ca="1" si="2178"/>
        <v>33</v>
      </c>
      <c r="X7354" s="74">
        <f t="shared" ca="1" si="2179"/>
        <v>-0.58175846397243303</v>
      </c>
      <c r="Y7354" s="75">
        <f t="shared" ca="1" si="2180"/>
        <v>-0.58175846397243303</v>
      </c>
      <c r="Z7354" s="74">
        <f t="shared" ca="1" si="2181"/>
        <v>0.55891467061000299</v>
      </c>
      <c r="AA7354" s="76">
        <f t="shared" ca="1" si="2182"/>
        <v>-581.75846397243299</v>
      </c>
      <c r="AB7354" s="76">
        <f t="shared" ca="1" si="2183"/>
        <v>558.91467061000299</v>
      </c>
    </row>
    <row r="7355" spans="1:28" x14ac:dyDescent="0.25">
      <c r="A7355" s="2">
        <f t="shared" si="2184"/>
        <v>21</v>
      </c>
      <c r="B7355" s="16">
        <f ca="1">VLOOKUP(A7355,PERIODS!$O$4:$P$33,2,FALSE)</f>
        <v>3.5000000000000003E-2</v>
      </c>
      <c r="C7355" s="15"/>
      <c r="D7355" s="18">
        <v>5000</v>
      </c>
      <c r="E7355" s="34">
        <f t="shared" ca="1" si="2185"/>
        <v>17082.165276855649</v>
      </c>
      <c r="F7355" s="34">
        <f t="shared" ca="1" si="2186"/>
        <v>3500.0000000000005</v>
      </c>
      <c r="G7355" s="69">
        <f t="shared" ca="1" si="2172"/>
        <v>0</v>
      </c>
      <c r="H7355" s="34">
        <f t="shared" ca="1" si="2173"/>
        <v>637.81828617941437</v>
      </c>
      <c r="I7355" s="34">
        <f t="shared" ca="1" si="2174"/>
        <v>4137.8182861794148</v>
      </c>
      <c r="J7355" s="18">
        <f ca="1">SUM(INDIRECT(ADDRESS(ROW(F7355),COLUMN(F7355),4)):INDIRECT(ADDRESS(ROW(F7355)+N$5-1,COLUMN(F7355),4)))</f>
        <v>24500.000000000004</v>
      </c>
      <c r="K7355" s="18">
        <f t="shared" ca="1" si="2175"/>
        <v>16350</v>
      </c>
      <c r="L7355" s="18">
        <f t="shared" ca="1" si="2187"/>
        <v>0</v>
      </c>
      <c r="M7355" s="18">
        <f t="shared" ca="1" si="2171"/>
        <v>0</v>
      </c>
      <c r="N7355" s="34">
        <f t="shared" ca="1" si="2176"/>
        <v>12944.346990676233</v>
      </c>
      <c r="P7355" s="18">
        <f t="shared" ca="1" si="2188"/>
        <v>637.81828617941437</v>
      </c>
      <c r="Q7355" s="47">
        <f ca="1">SUM(L$15:L7355)-SUM(M$15:M7355)</f>
        <v>16350</v>
      </c>
      <c r="R7355" s="47" t="str">
        <f t="shared" ca="1" si="2189"/>
        <v>M7358</v>
      </c>
      <c r="S7355" s="40">
        <f t="shared" ca="1" si="2177"/>
        <v>0</v>
      </c>
      <c r="T7355" s="46">
        <f t="shared" ca="1" si="2178"/>
        <v>98</v>
      </c>
      <c r="X7355" s="74">
        <f t="shared" ca="1" si="2179"/>
        <v>0.63781828617941438</v>
      </c>
      <c r="Y7355" s="75">
        <f t="shared" ca="1" si="2180"/>
        <v>0.63781828617941438</v>
      </c>
      <c r="Z7355" s="74">
        <f t="shared" ca="1" si="2181"/>
        <v>1.8923478109856395</v>
      </c>
      <c r="AA7355" s="76">
        <f t="shared" ca="1" si="2182"/>
        <v>637.81828617941437</v>
      </c>
      <c r="AB7355" s="76">
        <f t="shared" ca="1" si="2183"/>
        <v>1892.3478109856396</v>
      </c>
    </row>
    <row r="7356" spans="1:28" x14ac:dyDescent="0.25">
      <c r="A7356" s="2">
        <f t="shared" si="2184"/>
        <v>22</v>
      </c>
      <c r="B7356" s="16">
        <f ca="1">VLOOKUP(A7356,PERIODS!$O$4:$P$33,2,FALSE)</f>
        <v>3.5000000000000003E-2</v>
      </c>
      <c r="C7356" s="15"/>
      <c r="D7356" s="18">
        <v>5000</v>
      </c>
      <c r="E7356" s="34">
        <f t="shared" ca="1" si="2185"/>
        <v>12944.346990676233</v>
      </c>
      <c r="F7356" s="34">
        <f t="shared" ca="1" si="2186"/>
        <v>3500.0000000000005</v>
      </c>
      <c r="G7356" s="69">
        <f t="shared" ca="1" si="2172"/>
        <v>0</v>
      </c>
      <c r="H7356" s="34">
        <f t="shared" ca="1" si="2173"/>
        <v>1959.9639845400536</v>
      </c>
      <c r="I7356" s="34">
        <f t="shared" ca="1" si="2174"/>
        <v>5459.9639845400543</v>
      </c>
      <c r="J7356" s="18">
        <f ca="1">SUM(INDIRECT(ADDRESS(ROW(F7356),COLUMN(F7356),4)):INDIRECT(ADDRESS(ROW(F7356)+N$5-1,COLUMN(F7356),4)))</f>
        <v>25000.000000000004</v>
      </c>
      <c r="K7356" s="18">
        <f t="shared" ca="1" si="2175"/>
        <v>16350</v>
      </c>
      <c r="L7356" s="18">
        <f t="shared" ca="1" si="2187"/>
        <v>0</v>
      </c>
      <c r="M7356" s="18">
        <f t="shared" ca="1" si="2171"/>
        <v>0</v>
      </c>
      <c r="N7356" s="34">
        <f t="shared" ca="1" si="2176"/>
        <v>7484.3830061361787</v>
      </c>
      <c r="P7356" s="18">
        <f t="shared" ca="1" si="2188"/>
        <v>1959.9639845400536</v>
      </c>
      <c r="Q7356" s="47">
        <f ca="1">SUM(L$15:L7356)-SUM(M$15:M7356)</f>
        <v>16350</v>
      </c>
      <c r="R7356" s="47" t="str">
        <f t="shared" ca="1" si="2189"/>
        <v>M7359</v>
      </c>
      <c r="S7356" s="40">
        <f t="shared" ca="1" si="2177"/>
        <v>0</v>
      </c>
      <c r="T7356" s="46">
        <f t="shared" ca="1" si="2178"/>
        <v>82</v>
      </c>
      <c r="X7356" s="74">
        <f t="shared" ca="1" si="2179"/>
        <v>2.1509011449404136</v>
      </c>
      <c r="Y7356" s="75">
        <f t="shared" ca="1" si="2180"/>
        <v>1.9599639845400536</v>
      </c>
      <c r="Z7356" s="74">
        <f t="shared" ca="1" si="2181"/>
        <v>7.0990713842313315</v>
      </c>
      <c r="AA7356" s="76">
        <f t="shared" ca="1" si="2182"/>
        <v>1959.9639845400536</v>
      </c>
      <c r="AB7356" s="76">
        <f t="shared" ca="1" si="2183"/>
        <v>7099.0713842313316</v>
      </c>
    </row>
    <row r="7357" spans="1:28" x14ac:dyDescent="0.25">
      <c r="A7357" s="2">
        <f t="shared" si="2184"/>
        <v>23</v>
      </c>
      <c r="B7357" s="16">
        <f ca="1">VLOOKUP(A7357,PERIODS!$O$4:$P$33,2,FALSE)</f>
        <v>3.5000000000000003E-2</v>
      </c>
      <c r="C7357" s="15"/>
      <c r="D7357" s="18">
        <v>5000</v>
      </c>
      <c r="E7357" s="34">
        <f t="shared" ca="1" si="2185"/>
        <v>7484.3830061361787</v>
      </c>
      <c r="F7357" s="34">
        <f t="shared" ca="1" si="2186"/>
        <v>3500.0000000000005</v>
      </c>
      <c r="G7357" s="69">
        <f t="shared" ca="1" si="2172"/>
        <v>0</v>
      </c>
      <c r="H7357" s="34">
        <f t="shared" ca="1" si="2173"/>
        <v>-1487.4594706319037</v>
      </c>
      <c r="I7357" s="34">
        <f t="shared" ca="1" si="2174"/>
        <v>2012.5405293680967</v>
      </c>
      <c r="J7357" s="18">
        <f ca="1">SUM(INDIRECT(ADDRESS(ROW(F7357),COLUMN(F7357),4)):INDIRECT(ADDRESS(ROW(F7357)+N$5-1,COLUMN(F7357),4)))</f>
        <v>25500.000000000004</v>
      </c>
      <c r="K7357" s="18">
        <f t="shared" ca="1" si="2175"/>
        <v>16350</v>
      </c>
      <c r="L7357" s="18">
        <f t="shared" ca="1" si="2187"/>
        <v>16350</v>
      </c>
      <c r="M7357" s="18">
        <f t="shared" ca="1" si="2171"/>
        <v>16350</v>
      </c>
      <c r="N7357" s="34">
        <f t="shared" ca="1" si="2176"/>
        <v>21821.842476768081</v>
      </c>
      <c r="P7357" s="18">
        <f t="shared" ca="1" si="2188"/>
        <v>1487.4594706319037</v>
      </c>
      <c r="Q7357" s="47">
        <f ca="1">SUM(L$15:L7357)-SUM(M$15:M7357)</f>
        <v>16350</v>
      </c>
      <c r="R7357" s="47" t="str">
        <f t="shared" ca="1" si="2189"/>
        <v>M7360</v>
      </c>
      <c r="S7357" s="40">
        <f t="shared" ca="1" si="2177"/>
        <v>0</v>
      </c>
      <c r="T7357" s="46">
        <f t="shared" ca="1" si="2178"/>
        <v>87</v>
      </c>
      <c r="X7357" s="74">
        <f t="shared" ca="1" si="2179"/>
        <v>-1.4874594706319038</v>
      </c>
      <c r="Y7357" s="75">
        <f t="shared" ca="1" si="2180"/>
        <v>-1.4874594706319038</v>
      </c>
      <c r="Z7357" s="74">
        <f t="shared" ca="1" si="2181"/>
        <v>0.22594594931609027</v>
      </c>
      <c r="AA7357" s="76">
        <f t="shared" ca="1" si="2182"/>
        <v>-1487.4594706319037</v>
      </c>
      <c r="AB7357" s="76">
        <f t="shared" ca="1" si="2183"/>
        <v>225.94594931609026</v>
      </c>
    </row>
    <row r="7358" spans="1:28" x14ac:dyDescent="0.25">
      <c r="A7358" s="2">
        <f t="shared" si="2184"/>
        <v>24</v>
      </c>
      <c r="B7358" s="16">
        <f ca="1">VLOOKUP(A7358,PERIODS!$O$4:$P$33,2,FALSE)</f>
        <v>3.5000000000000003E-2</v>
      </c>
      <c r="C7358" s="15"/>
      <c r="D7358" s="18">
        <v>5000</v>
      </c>
      <c r="E7358" s="34">
        <f t="shared" ca="1" si="2185"/>
        <v>21821.842476768081</v>
      </c>
      <c r="F7358" s="34">
        <f t="shared" ca="1" si="2186"/>
        <v>3500.0000000000005</v>
      </c>
      <c r="G7358" s="69">
        <f t="shared" ca="1" si="2172"/>
        <v>0</v>
      </c>
      <c r="H7358" s="34">
        <f t="shared" ca="1" si="2173"/>
        <v>8.4466093716666428</v>
      </c>
      <c r="I7358" s="34">
        <f t="shared" ca="1" si="2174"/>
        <v>3508.4466093716669</v>
      </c>
      <c r="J7358" s="18">
        <f ca="1">SUM(INDIRECT(ADDRESS(ROW(F7358),COLUMN(F7358),4)):INDIRECT(ADDRESS(ROW(F7358)+N$5-1,COLUMN(F7358),4)))</f>
        <v>26000</v>
      </c>
      <c r="K7358" s="18">
        <f t="shared" ca="1" si="2175"/>
        <v>16350</v>
      </c>
      <c r="L7358" s="18">
        <f t="shared" ca="1" si="2187"/>
        <v>0</v>
      </c>
      <c r="M7358" s="18">
        <f t="shared" ca="1" si="2171"/>
        <v>0</v>
      </c>
      <c r="N7358" s="34">
        <f t="shared" ca="1" si="2176"/>
        <v>18313.395867396415</v>
      </c>
      <c r="P7358" s="18">
        <f t="shared" ca="1" si="2188"/>
        <v>8.4466093716666428</v>
      </c>
      <c r="Q7358" s="47">
        <f ca="1">SUM(L$15:L7358)-SUM(M$15:M7358)</f>
        <v>16350</v>
      </c>
      <c r="R7358" s="47" t="str">
        <f t="shared" ca="1" si="2189"/>
        <v>M7361</v>
      </c>
      <c r="S7358" s="40">
        <f t="shared" ca="1" si="2177"/>
        <v>0</v>
      </c>
      <c r="T7358" s="46">
        <f t="shared" ca="1" si="2178"/>
        <v>89</v>
      </c>
      <c r="X7358" s="74">
        <f t="shared" ca="1" si="2179"/>
        <v>8.4466093716666427E-3</v>
      </c>
      <c r="Y7358" s="75">
        <f t="shared" ca="1" si="2180"/>
        <v>8.4466093716666427E-3</v>
      </c>
      <c r="Z7358" s="74">
        <f t="shared" ca="1" si="2181"/>
        <v>1.008482382626573</v>
      </c>
      <c r="AA7358" s="76">
        <f t="shared" ca="1" si="2182"/>
        <v>8.4466093716666428</v>
      </c>
      <c r="AB7358" s="76">
        <f t="shared" ca="1" si="2183"/>
        <v>1008.482382626573</v>
      </c>
    </row>
    <row r="7359" spans="1:28" x14ac:dyDescent="0.25">
      <c r="A7359" s="2">
        <f t="shared" si="2184"/>
        <v>25</v>
      </c>
      <c r="B7359" s="16">
        <f ca="1">VLOOKUP(A7359,PERIODS!$O$4:$P$33,2,FALSE)</f>
        <v>3.5000000000000003E-2</v>
      </c>
      <c r="C7359" s="15"/>
      <c r="D7359" s="18">
        <v>5000</v>
      </c>
      <c r="E7359" s="34">
        <f t="shared" ca="1" si="2185"/>
        <v>18313.395867396415</v>
      </c>
      <c r="F7359" s="34">
        <f t="shared" ca="1" si="2186"/>
        <v>3500.0000000000005</v>
      </c>
      <c r="G7359" s="69">
        <f t="shared" ca="1" si="2172"/>
        <v>0</v>
      </c>
      <c r="H7359" s="34">
        <f t="shared" ca="1" si="2173"/>
        <v>498.85835787560302</v>
      </c>
      <c r="I7359" s="34">
        <f t="shared" ca="1" si="2174"/>
        <v>3998.8583578756034</v>
      </c>
      <c r="J7359" s="18">
        <f ca="1">SUM(INDIRECT(ADDRESS(ROW(F7359),COLUMN(F7359),4)):INDIRECT(ADDRESS(ROW(F7359)+N$5-1,COLUMN(F7359),4)))</f>
        <v>24900</v>
      </c>
      <c r="K7359" s="18">
        <f t="shared" ca="1" si="2175"/>
        <v>16350</v>
      </c>
      <c r="L7359" s="18">
        <f t="shared" ca="1" si="2187"/>
        <v>0</v>
      </c>
      <c r="M7359" s="18">
        <f t="shared" ca="1" si="2171"/>
        <v>0</v>
      </c>
      <c r="N7359" s="34">
        <f t="shared" ca="1" si="2176"/>
        <v>14314.537509520811</v>
      </c>
      <c r="P7359" s="18">
        <f t="shared" ca="1" si="2188"/>
        <v>498.85835787560302</v>
      </c>
      <c r="Q7359" s="47">
        <f ca="1">SUM(L$15:L7359)-SUM(M$15:M7359)</f>
        <v>16350</v>
      </c>
      <c r="R7359" s="47" t="str">
        <f t="shared" ca="1" si="2189"/>
        <v>M7362</v>
      </c>
      <c r="S7359" s="40">
        <f t="shared" ca="1" si="2177"/>
        <v>0</v>
      </c>
      <c r="T7359" s="46">
        <f t="shared" ca="1" si="2178"/>
        <v>33</v>
      </c>
      <c r="X7359" s="74">
        <f t="shared" ca="1" si="2179"/>
        <v>0.49885835787560301</v>
      </c>
      <c r="Y7359" s="75">
        <f t="shared" ca="1" si="2180"/>
        <v>0.49885835787560301</v>
      </c>
      <c r="Z7359" s="74">
        <f t="shared" ca="1" si="2181"/>
        <v>1.6468400950651003</v>
      </c>
      <c r="AA7359" s="76">
        <f t="shared" ca="1" si="2182"/>
        <v>498.85835787560302</v>
      </c>
      <c r="AB7359" s="76">
        <f t="shared" ca="1" si="2183"/>
        <v>1646.8400950651003</v>
      </c>
    </row>
    <row r="7360" spans="1:28" x14ac:dyDescent="0.25">
      <c r="A7360" s="2">
        <f t="shared" si="2184"/>
        <v>26</v>
      </c>
      <c r="B7360" s="16">
        <f ca="1">VLOOKUP(A7360,PERIODS!$O$4:$P$33,2,FALSE)</f>
        <v>3.5000000000000003E-2</v>
      </c>
      <c r="C7360" s="15"/>
      <c r="D7360" s="18">
        <v>5000</v>
      </c>
      <c r="E7360" s="34">
        <f t="shared" ca="1" si="2185"/>
        <v>14314.537509520811</v>
      </c>
      <c r="F7360" s="34">
        <f t="shared" ca="1" si="2186"/>
        <v>3500.0000000000005</v>
      </c>
      <c r="G7360" s="69">
        <f t="shared" ca="1" si="2172"/>
        <v>0</v>
      </c>
      <c r="H7360" s="34">
        <f t="shared" ca="1" si="2173"/>
        <v>746.69014643990647</v>
      </c>
      <c r="I7360" s="34">
        <f t="shared" ca="1" si="2174"/>
        <v>4246.690146439907</v>
      </c>
      <c r="J7360" s="18">
        <f ca="1">SUM(INDIRECT(ADDRESS(ROW(F7360),COLUMN(F7360),4)):INDIRECT(ADDRESS(ROW(F7360)+N$5-1,COLUMN(F7360),4)))</f>
        <v>23900</v>
      </c>
      <c r="K7360" s="18">
        <f t="shared" ca="1" si="2175"/>
        <v>0</v>
      </c>
      <c r="L7360" s="18">
        <f t="shared" ca="1" si="2187"/>
        <v>0</v>
      </c>
      <c r="M7360" s="18">
        <f t="shared" ca="1" si="2171"/>
        <v>16350</v>
      </c>
      <c r="N7360" s="34">
        <f t="shared" ca="1" si="2176"/>
        <v>26417.847363080902</v>
      </c>
      <c r="P7360" s="18">
        <f t="shared" ca="1" si="2188"/>
        <v>746.69014643990647</v>
      </c>
      <c r="Q7360" s="47">
        <f ca="1">SUM(L$15:L7360)-SUM(M$15:M7360)</f>
        <v>0</v>
      </c>
      <c r="R7360" s="47" t="str">
        <f t="shared" ca="1" si="2189"/>
        <v>M7363</v>
      </c>
      <c r="S7360" s="40">
        <f t="shared" ca="1" si="2177"/>
        <v>0</v>
      </c>
      <c r="T7360" s="46">
        <f t="shared" ca="1" si="2178"/>
        <v>22</v>
      </c>
      <c r="X7360" s="74">
        <f t="shared" ca="1" si="2179"/>
        <v>0.7466901464399065</v>
      </c>
      <c r="Y7360" s="75">
        <f t="shared" ca="1" si="2180"/>
        <v>0.7466901464399065</v>
      </c>
      <c r="Z7360" s="74">
        <f t="shared" ca="1" si="2181"/>
        <v>2.1100046397936767</v>
      </c>
      <c r="AA7360" s="76">
        <f t="shared" ca="1" si="2182"/>
        <v>746.69014643990647</v>
      </c>
      <c r="AB7360" s="76">
        <f t="shared" ca="1" si="2183"/>
        <v>2110.0046397936767</v>
      </c>
    </row>
    <row r="7361" spans="1:28" x14ac:dyDescent="0.25">
      <c r="A7361" s="2">
        <f t="shared" si="2184"/>
        <v>27</v>
      </c>
      <c r="B7361" s="16">
        <f ca="1">VLOOKUP(A7361,PERIODS!$O$4:$P$33,2,FALSE)</f>
        <v>3.5000000000000003E-2</v>
      </c>
      <c r="C7361" s="15"/>
      <c r="D7361" s="18">
        <v>5000</v>
      </c>
      <c r="E7361" s="34">
        <f t="shared" ca="1" si="2185"/>
        <v>26417.847363080902</v>
      </c>
      <c r="F7361" s="34">
        <f t="shared" ca="1" si="2186"/>
        <v>3500.0000000000005</v>
      </c>
      <c r="G7361" s="69">
        <f t="shared" ca="1" si="2172"/>
        <v>0</v>
      </c>
      <c r="H7361" s="34">
        <f t="shared" ca="1" si="2173"/>
        <v>-478.55767994478401</v>
      </c>
      <c r="I7361" s="34">
        <f t="shared" ca="1" si="2174"/>
        <v>3021.4423200552164</v>
      </c>
      <c r="J7361" s="18">
        <f ca="1">SUM(INDIRECT(ADDRESS(ROW(F7361),COLUMN(F7361),4)):INDIRECT(ADDRESS(ROW(F7361)+N$5-1,COLUMN(F7361),4)))</f>
        <v>22900</v>
      </c>
      <c r="K7361" s="18">
        <f t="shared" ca="1" si="2175"/>
        <v>0</v>
      </c>
      <c r="L7361" s="18">
        <f t="shared" ca="1" si="2187"/>
        <v>0</v>
      </c>
      <c r="M7361" s="18">
        <f t="shared" ca="1" si="2171"/>
        <v>0</v>
      </c>
      <c r="N7361" s="34">
        <f t="shared" ca="1" si="2176"/>
        <v>23396.405043025687</v>
      </c>
      <c r="P7361" s="18">
        <f t="shared" ca="1" si="2188"/>
        <v>478.55767994478401</v>
      </c>
      <c r="Q7361" s="47">
        <f ca="1">SUM(L$15:L7361)-SUM(M$15:M7361)</f>
        <v>0</v>
      </c>
      <c r="R7361" s="47" t="str">
        <f t="shared" ca="1" si="2189"/>
        <v>M7364</v>
      </c>
      <c r="S7361" s="40">
        <f t="shared" ca="1" si="2177"/>
        <v>0</v>
      </c>
      <c r="T7361" s="46">
        <f t="shared" ca="1" si="2178"/>
        <v>12</v>
      </c>
      <c r="X7361" s="74">
        <f t="shared" ca="1" si="2179"/>
        <v>-0.47855767994478399</v>
      </c>
      <c r="Y7361" s="75">
        <f t="shared" ca="1" si="2180"/>
        <v>-0.47855767994478399</v>
      </c>
      <c r="Z7361" s="74">
        <f t="shared" ca="1" si="2181"/>
        <v>0.61967651943509283</v>
      </c>
      <c r="AA7361" s="76">
        <f t="shared" ca="1" si="2182"/>
        <v>-478.55767994478401</v>
      </c>
      <c r="AB7361" s="76">
        <f t="shared" ca="1" si="2183"/>
        <v>619.67651943509281</v>
      </c>
    </row>
    <row r="7362" spans="1:28" x14ac:dyDescent="0.25">
      <c r="A7362" s="2">
        <f t="shared" si="2184"/>
        <v>28</v>
      </c>
      <c r="B7362" s="16">
        <f ca="1">VLOOKUP(A7362,PERIODS!$O$4:$P$33,2,FALSE)</f>
        <v>0.04</v>
      </c>
      <c r="C7362" s="15"/>
      <c r="D7362" s="18">
        <v>5000</v>
      </c>
      <c r="E7362" s="34">
        <f t="shared" ca="1" si="2185"/>
        <v>23396.405043025687</v>
      </c>
      <c r="F7362" s="34">
        <f t="shared" ca="1" si="2186"/>
        <v>4000</v>
      </c>
      <c r="G7362" s="69">
        <f t="shared" ca="1" si="2172"/>
        <v>0</v>
      </c>
      <c r="H7362" s="34">
        <f t="shared" ca="1" si="2173"/>
        <v>-458.77493174720524</v>
      </c>
      <c r="I7362" s="34">
        <f t="shared" ca="1" si="2174"/>
        <v>3541.2250682527947</v>
      </c>
      <c r="J7362" s="18">
        <f ca="1">SUM(INDIRECT(ADDRESS(ROW(F7362),COLUMN(F7362),4)):INDIRECT(ADDRESS(ROW(F7362)+N$5-1,COLUMN(F7362),4)))</f>
        <v>21900</v>
      </c>
      <c r="K7362" s="18">
        <f t="shared" ca="1" si="2175"/>
        <v>0</v>
      </c>
      <c r="L7362" s="18">
        <f t="shared" ca="1" si="2187"/>
        <v>0</v>
      </c>
      <c r="M7362" s="18">
        <f t="shared" ca="1" si="2171"/>
        <v>0</v>
      </c>
      <c r="N7362" s="34">
        <f t="shared" ca="1" si="2176"/>
        <v>19855.179974772891</v>
      </c>
      <c r="P7362" s="18">
        <f t="shared" ca="1" si="2188"/>
        <v>458.77493174720524</v>
      </c>
      <c r="Q7362" s="47">
        <f ca="1">SUM(L$15:L7362)-SUM(M$15:M7362)</f>
        <v>0</v>
      </c>
      <c r="R7362" s="47" t="str">
        <f t="shared" ca="1" si="2189"/>
        <v>M7365</v>
      </c>
      <c r="S7362" s="40">
        <f t="shared" ca="1" si="2177"/>
        <v>0</v>
      </c>
      <c r="T7362" s="46">
        <f t="shared" ca="1" si="2178"/>
        <v>4</v>
      </c>
      <c r="X7362" s="74">
        <f t="shared" ca="1" si="2179"/>
        <v>-0.45877493174720524</v>
      </c>
      <c r="Y7362" s="75">
        <f t="shared" ca="1" si="2180"/>
        <v>-0.45877493174720524</v>
      </c>
      <c r="Z7362" s="74">
        <f t="shared" ca="1" si="2181"/>
        <v>0.63205748496584102</v>
      </c>
      <c r="AA7362" s="76">
        <f t="shared" ca="1" si="2182"/>
        <v>-458.77493174720524</v>
      </c>
      <c r="AB7362" s="76">
        <f t="shared" ca="1" si="2183"/>
        <v>632.05748496584101</v>
      </c>
    </row>
    <row r="7363" spans="1:28" x14ac:dyDescent="0.25">
      <c r="A7363" s="2">
        <f t="shared" si="2184"/>
        <v>29</v>
      </c>
      <c r="B7363" s="16">
        <f ca="1">VLOOKUP(A7363,PERIODS!$O$4:$P$33,2,FALSE)</f>
        <v>0.04</v>
      </c>
      <c r="C7363" s="15"/>
      <c r="D7363" s="18">
        <v>5000</v>
      </c>
      <c r="E7363" s="34">
        <f t="shared" ca="1" si="2185"/>
        <v>19855.179974772891</v>
      </c>
      <c r="F7363" s="34">
        <f t="shared" ca="1" si="2186"/>
        <v>4000</v>
      </c>
      <c r="G7363" s="69">
        <f t="shared" ca="1" si="2172"/>
        <v>0</v>
      </c>
      <c r="H7363" s="34">
        <f t="shared" ca="1" si="2173"/>
        <v>-298.99410953936666</v>
      </c>
      <c r="I7363" s="34">
        <f t="shared" ca="1" si="2174"/>
        <v>3701.0058904606335</v>
      </c>
      <c r="J7363" s="18">
        <f ca="1">SUM(INDIRECT(ADDRESS(ROW(F7363),COLUMN(F7363),4)):INDIRECT(ADDRESS(ROW(F7363)+N$5-1,COLUMN(F7363),4)))</f>
        <v>21200</v>
      </c>
      <c r="K7363" s="18">
        <f t="shared" ca="1" si="2175"/>
        <v>16350</v>
      </c>
      <c r="L7363" s="18">
        <f t="shared" ca="1" si="2187"/>
        <v>16350</v>
      </c>
      <c r="M7363" s="18">
        <f t="shared" ca="1" si="2171"/>
        <v>0</v>
      </c>
      <c r="N7363" s="34">
        <f t="shared" ca="1" si="2176"/>
        <v>16154.174084312257</v>
      </c>
      <c r="P7363" s="18">
        <f t="shared" ca="1" si="2188"/>
        <v>298.99410953936666</v>
      </c>
      <c r="Q7363" s="47">
        <f ca="1">SUM(L$15:L7363)-SUM(M$15:M7363)</f>
        <v>16350</v>
      </c>
      <c r="R7363" s="47" t="str">
        <f t="shared" ca="1" si="2189"/>
        <v>M7366</v>
      </c>
      <c r="S7363" s="40">
        <f t="shared" ca="1" si="2177"/>
        <v>0</v>
      </c>
      <c r="T7363" s="46">
        <f t="shared" ca="1" si="2178"/>
        <v>80</v>
      </c>
      <c r="X7363" s="74">
        <f t="shared" ca="1" si="2179"/>
        <v>-0.29899410953936667</v>
      </c>
      <c r="Y7363" s="75">
        <f t="shared" ca="1" si="2180"/>
        <v>-0.29899410953936667</v>
      </c>
      <c r="Z7363" s="74">
        <f t="shared" ca="1" si="2181"/>
        <v>0.74156377757438419</v>
      </c>
      <c r="AA7363" s="76">
        <f t="shared" ca="1" si="2182"/>
        <v>-298.99410953936666</v>
      </c>
      <c r="AB7363" s="76">
        <f t="shared" ca="1" si="2183"/>
        <v>741.56377757438418</v>
      </c>
    </row>
    <row r="7364" spans="1:28" x14ac:dyDescent="0.25">
      <c r="A7364" s="2">
        <f t="shared" si="2184"/>
        <v>30</v>
      </c>
      <c r="B7364" s="16">
        <f ca="1">VLOOKUP(A7364,PERIODS!$O$4:$P$33,2,FALSE)</f>
        <v>0.04</v>
      </c>
      <c r="C7364" s="15"/>
      <c r="D7364" s="18">
        <v>5000</v>
      </c>
      <c r="E7364" s="34">
        <f t="shared" ca="1" si="2185"/>
        <v>16154.174084312257</v>
      </c>
      <c r="F7364" s="34">
        <f t="shared" ca="1" si="2186"/>
        <v>4000</v>
      </c>
      <c r="G7364" s="69">
        <f t="shared" ca="1" si="2172"/>
        <v>0</v>
      </c>
      <c r="H7364" s="34">
        <f t="shared" ca="1" si="2173"/>
        <v>870.30222734786696</v>
      </c>
      <c r="I7364" s="34">
        <f t="shared" ca="1" si="2174"/>
        <v>4870.3022273478673</v>
      </c>
      <c r="J7364" s="18">
        <f ca="1">SUM(INDIRECT(ADDRESS(ROW(F7364),COLUMN(F7364),4)):INDIRECT(ADDRESS(ROW(F7364)+N$5-1,COLUMN(F7364),4)))</f>
        <v>20500</v>
      </c>
      <c r="K7364" s="18">
        <f t="shared" ca="1" si="2175"/>
        <v>16350</v>
      </c>
      <c r="L7364" s="18">
        <f t="shared" ca="1" si="2187"/>
        <v>0</v>
      </c>
      <c r="M7364" s="18">
        <f t="shared" ca="1" si="2171"/>
        <v>0</v>
      </c>
      <c r="N7364" s="34">
        <f t="shared" ca="1" si="2176"/>
        <v>11283.87185696439</v>
      </c>
      <c r="P7364" s="18">
        <f t="shared" ca="1" si="2188"/>
        <v>870.30222734786696</v>
      </c>
      <c r="Q7364" s="47">
        <f ca="1">SUM(L$15:L7364)-SUM(M$15:M7364)</f>
        <v>16350</v>
      </c>
      <c r="R7364" s="47" t="str">
        <f t="shared" ca="1" si="2189"/>
        <v>M7367</v>
      </c>
      <c r="S7364" s="40">
        <f t="shared" ca="1" si="2177"/>
        <v>0</v>
      </c>
      <c r="T7364" s="46">
        <f t="shared" ca="1" si="2178"/>
        <v>7</v>
      </c>
      <c r="X7364" s="74">
        <f t="shared" ca="1" si="2179"/>
        <v>0.870302227347867</v>
      </c>
      <c r="Y7364" s="75">
        <f t="shared" ca="1" si="2180"/>
        <v>0.870302227347867</v>
      </c>
      <c r="Z7364" s="74">
        <f t="shared" ca="1" si="2181"/>
        <v>2.3876323522839686</v>
      </c>
      <c r="AA7364" s="76">
        <f t="shared" ca="1" si="2182"/>
        <v>870.30222734786696</v>
      </c>
      <c r="AB7364" s="76">
        <f t="shared" ca="1" si="2183"/>
        <v>2387.6323522839684</v>
      </c>
    </row>
    <row r="7365" spans="1:28" x14ac:dyDescent="0.25">
      <c r="A7365" s="2">
        <f t="shared" si="2184"/>
        <v>1</v>
      </c>
      <c r="B7365" s="16">
        <f ca="1">VLOOKUP(A7365,PERIODS!$O$4:$P$33,2,FALSE)</f>
        <v>2.4E-2</v>
      </c>
      <c r="C7365" s="15"/>
      <c r="D7365" s="18">
        <v>5000</v>
      </c>
      <c r="E7365" s="34">
        <f t="shared" ca="1" si="2185"/>
        <v>11283.87185696439</v>
      </c>
      <c r="F7365" s="34">
        <f t="shared" ca="1" si="2186"/>
        <v>2400</v>
      </c>
      <c r="G7365" s="69">
        <f t="shared" ca="1" si="2172"/>
        <v>0</v>
      </c>
      <c r="H7365" s="34">
        <f t="shared" ca="1" si="2173"/>
        <v>-435.4086754350721</v>
      </c>
      <c r="I7365" s="34">
        <f t="shared" ca="1" si="2174"/>
        <v>1964.5913245649278</v>
      </c>
      <c r="J7365" s="18">
        <f ca="1">SUM(INDIRECT(ADDRESS(ROW(F7365),COLUMN(F7365),4)):INDIRECT(ADDRESS(ROW(F7365)+N$5-1,COLUMN(F7365),4)))</f>
        <v>19800</v>
      </c>
      <c r="K7365" s="18">
        <f t="shared" ca="1" si="2175"/>
        <v>16350</v>
      </c>
      <c r="L7365" s="18">
        <f t="shared" ca="1" si="2187"/>
        <v>0</v>
      </c>
      <c r="M7365" s="18">
        <f t="shared" ca="1" si="2171"/>
        <v>0</v>
      </c>
      <c r="N7365" s="34">
        <f t="shared" ca="1" si="2176"/>
        <v>9319.2805323994617</v>
      </c>
      <c r="P7365" s="18">
        <f t="shared" ca="1" si="2188"/>
        <v>435.4086754350721</v>
      </c>
      <c r="Q7365" s="47">
        <f ca="1">SUM(L$15:L7365)-SUM(M$15:M7365)</f>
        <v>16350</v>
      </c>
      <c r="R7365" s="47" t="str">
        <f t="shared" ca="1" si="2189"/>
        <v>M7368</v>
      </c>
      <c r="S7365" s="40">
        <f t="shared" ca="1" si="2177"/>
        <v>0</v>
      </c>
      <c r="T7365" s="46">
        <f t="shared" ca="1" si="2178"/>
        <v>64</v>
      </c>
      <c r="X7365" s="74">
        <f t="shared" ca="1" si="2179"/>
        <v>-0.43540867543507211</v>
      </c>
      <c r="Y7365" s="75">
        <f t="shared" ca="1" si="2180"/>
        <v>-0.43540867543507211</v>
      </c>
      <c r="Z7365" s="74">
        <f t="shared" ca="1" si="2181"/>
        <v>0.64700019995289926</v>
      </c>
      <c r="AA7365" s="76">
        <f t="shared" ca="1" si="2182"/>
        <v>-435.4086754350721</v>
      </c>
      <c r="AB7365" s="76">
        <f t="shared" ca="1" si="2183"/>
        <v>647.00019995289927</v>
      </c>
    </row>
    <row r="7366" spans="1:28" x14ac:dyDescent="0.25">
      <c r="A7366" s="2">
        <f t="shared" si="2184"/>
        <v>2</v>
      </c>
      <c r="B7366" s="16">
        <f ca="1">VLOOKUP(A7366,PERIODS!$O$4:$P$33,2,FALSE)</f>
        <v>2.5000000000000001E-2</v>
      </c>
      <c r="C7366" s="15"/>
      <c r="D7366" s="18">
        <v>5000</v>
      </c>
      <c r="E7366" s="34">
        <f t="shared" ca="1" si="2185"/>
        <v>9319.2805323994617</v>
      </c>
      <c r="F7366" s="34">
        <f t="shared" ca="1" si="2186"/>
        <v>2500</v>
      </c>
      <c r="G7366" s="69">
        <f t="shared" ca="1" si="2172"/>
        <v>0</v>
      </c>
      <c r="H7366" s="34">
        <f t="shared" ca="1" si="2173"/>
        <v>-667.65880029333039</v>
      </c>
      <c r="I7366" s="34">
        <f t="shared" ca="1" si="2174"/>
        <v>1832.3411997066696</v>
      </c>
      <c r="J7366" s="18">
        <f ca="1">SUM(INDIRECT(ADDRESS(ROW(F7366),COLUMN(F7366),4)):INDIRECT(ADDRESS(ROW(F7366)+N$5-1,COLUMN(F7366),4)))</f>
        <v>20700</v>
      </c>
      <c r="K7366" s="18">
        <f t="shared" ca="1" si="2175"/>
        <v>0</v>
      </c>
      <c r="L7366" s="18">
        <f t="shared" ca="1" si="2187"/>
        <v>0</v>
      </c>
      <c r="M7366" s="18">
        <f t="shared" ca="1" si="2171"/>
        <v>16350</v>
      </c>
      <c r="N7366" s="34">
        <f t="shared" ca="1" si="2176"/>
        <v>23836.939332692793</v>
      </c>
      <c r="P7366" s="18">
        <f t="shared" ca="1" si="2188"/>
        <v>667.65880029333039</v>
      </c>
      <c r="Q7366" s="47">
        <f ca="1">SUM(L$15:L7366)-SUM(M$15:M7366)</f>
        <v>0</v>
      </c>
      <c r="R7366" s="47" t="str">
        <f t="shared" ca="1" si="2189"/>
        <v>M7369</v>
      </c>
      <c r="S7366" s="40">
        <f t="shared" ca="1" si="2177"/>
        <v>0</v>
      </c>
      <c r="T7366" s="46">
        <f t="shared" ca="1" si="2178"/>
        <v>37</v>
      </c>
      <c r="X7366" s="74">
        <f t="shared" ca="1" si="2179"/>
        <v>-0.66765880029333036</v>
      </c>
      <c r="Y7366" s="75">
        <f t="shared" ca="1" si="2180"/>
        <v>-0.66765880029333036</v>
      </c>
      <c r="Z7366" s="74">
        <f t="shared" ca="1" si="2181"/>
        <v>0.51290799324646363</v>
      </c>
      <c r="AA7366" s="76">
        <f t="shared" ca="1" si="2182"/>
        <v>-667.65880029333039</v>
      </c>
      <c r="AB7366" s="76">
        <f t="shared" ca="1" si="2183"/>
        <v>512.90799324646366</v>
      </c>
    </row>
    <row r="7367" spans="1:28" x14ac:dyDescent="0.25">
      <c r="A7367" s="2">
        <f t="shared" si="2184"/>
        <v>3</v>
      </c>
      <c r="B7367" s="16">
        <f ca="1">VLOOKUP(A7367,PERIODS!$O$4:$P$33,2,FALSE)</f>
        <v>2.5000000000000001E-2</v>
      </c>
      <c r="C7367" s="15"/>
      <c r="D7367" s="18">
        <v>5000</v>
      </c>
      <c r="E7367" s="34">
        <f t="shared" ca="1" si="2185"/>
        <v>23836.939332692793</v>
      </c>
      <c r="F7367" s="34">
        <f t="shared" ca="1" si="2186"/>
        <v>2500</v>
      </c>
      <c r="G7367" s="69">
        <f t="shared" ca="1" si="2172"/>
        <v>0</v>
      </c>
      <c r="H7367" s="34">
        <f t="shared" ca="1" si="2173"/>
        <v>-1332.3092997315089</v>
      </c>
      <c r="I7367" s="34">
        <f t="shared" ca="1" si="2174"/>
        <v>1167.6907002684911</v>
      </c>
      <c r="J7367" s="18">
        <f ca="1">SUM(INDIRECT(ADDRESS(ROW(F7367),COLUMN(F7367),4)):INDIRECT(ADDRESS(ROW(F7367)+N$5-1,COLUMN(F7367),4)))</f>
        <v>21500</v>
      </c>
      <c r="K7367" s="18">
        <f t="shared" ca="1" si="2175"/>
        <v>0</v>
      </c>
      <c r="L7367" s="18">
        <f t="shared" ca="1" si="2187"/>
        <v>0</v>
      </c>
      <c r="M7367" s="18">
        <f t="shared" ca="1" si="2171"/>
        <v>0</v>
      </c>
      <c r="N7367" s="34">
        <f t="shared" ca="1" si="2176"/>
        <v>22669.2486324243</v>
      </c>
      <c r="P7367" s="18">
        <f t="shared" ca="1" si="2188"/>
        <v>1332.3092997315089</v>
      </c>
      <c r="Q7367" s="47">
        <f ca="1">SUM(L$15:L7367)-SUM(M$15:M7367)</f>
        <v>0</v>
      </c>
      <c r="R7367" s="47" t="str">
        <f t="shared" ca="1" si="2189"/>
        <v>M7370</v>
      </c>
      <c r="S7367" s="40">
        <f t="shared" ca="1" si="2177"/>
        <v>0</v>
      </c>
      <c r="T7367" s="46">
        <f t="shared" ca="1" si="2178"/>
        <v>62</v>
      </c>
      <c r="X7367" s="74">
        <f t="shared" ca="1" si="2179"/>
        <v>-1.3323092997315089</v>
      </c>
      <c r="Y7367" s="75">
        <f t="shared" ca="1" si="2180"/>
        <v>-1.3323092997315089</v>
      </c>
      <c r="Z7367" s="74">
        <f t="shared" ca="1" si="2181"/>
        <v>0.26386720869957769</v>
      </c>
      <c r="AA7367" s="76">
        <f t="shared" ca="1" si="2182"/>
        <v>-1332.3092997315089</v>
      </c>
      <c r="AB7367" s="76">
        <f t="shared" ca="1" si="2183"/>
        <v>263.8672086995777</v>
      </c>
    </row>
    <row r="7368" spans="1:28" x14ac:dyDescent="0.25">
      <c r="A7368" s="2">
        <f t="shared" si="2184"/>
        <v>4</v>
      </c>
      <c r="B7368" s="16">
        <f ca="1">VLOOKUP(A7368,PERIODS!$O$4:$P$33,2,FALSE)</f>
        <v>2.5000000000000001E-2</v>
      </c>
      <c r="C7368" s="15"/>
      <c r="D7368" s="18">
        <v>5000</v>
      </c>
      <c r="E7368" s="34">
        <f t="shared" ca="1" si="2185"/>
        <v>22669.2486324243</v>
      </c>
      <c r="F7368" s="34">
        <f t="shared" ca="1" si="2186"/>
        <v>2500</v>
      </c>
      <c r="G7368" s="69">
        <f t="shared" ca="1" si="2172"/>
        <v>0</v>
      </c>
      <c r="H7368" s="34">
        <f t="shared" ca="1" si="2173"/>
        <v>-197.53243851287527</v>
      </c>
      <c r="I7368" s="34">
        <f t="shared" ca="1" si="2174"/>
        <v>2302.4675614871248</v>
      </c>
      <c r="J7368" s="18">
        <f ca="1">SUM(INDIRECT(ADDRESS(ROW(F7368),COLUMN(F7368),4)):INDIRECT(ADDRESS(ROW(F7368)+N$5-1,COLUMN(F7368),4)))</f>
        <v>22300</v>
      </c>
      <c r="K7368" s="18">
        <f t="shared" ca="1" si="2175"/>
        <v>0</v>
      </c>
      <c r="L7368" s="18">
        <f t="shared" ca="1" si="2187"/>
        <v>0</v>
      </c>
      <c r="M7368" s="18">
        <f t="shared" ca="1" si="2171"/>
        <v>0</v>
      </c>
      <c r="N7368" s="34">
        <f t="shared" ca="1" si="2176"/>
        <v>20366.781070937177</v>
      </c>
      <c r="P7368" s="18">
        <f t="shared" ca="1" si="2188"/>
        <v>197.53243851287527</v>
      </c>
      <c r="Q7368" s="47">
        <f ca="1">SUM(L$15:L7368)-SUM(M$15:M7368)</f>
        <v>0</v>
      </c>
      <c r="R7368" s="47" t="str">
        <f t="shared" ca="1" si="2189"/>
        <v>M7371</v>
      </c>
      <c r="S7368" s="40">
        <f t="shared" ca="1" si="2177"/>
        <v>0</v>
      </c>
      <c r="T7368" s="46">
        <f t="shared" ca="1" si="2178"/>
        <v>0</v>
      </c>
      <c r="X7368" s="74">
        <f t="shared" ca="1" si="2179"/>
        <v>-0.19753243851287527</v>
      </c>
      <c r="Y7368" s="75">
        <f t="shared" ca="1" si="2180"/>
        <v>-0.19753243851287527</v>
      </c>
      <c r="Z7368" s="74">
        <f t="shared" ca="1" si="2181"/>
        <v>0.82075351617239645</v>
      </c>
      <c r="AA7368" s="76">
        <f t="shared" ca="1" si="2182"/>
        <v>-197.53243851287527</v>
      </c>
      <c r="AB7368" s="76">
        <f t="shared" ca="1" si="2183"/>
        <v>820.75351617239642</v>
      </c>
    </row>
    <row r="7369" spans="1:28" x14ac:dyDescent="0.25">
      <c r="A7369" s="2">
        <f t="shared" si="2184"/>
        <v>5</v>
      </c>
      <c r="B7369" s="16">
        <f ca="1">VLOOKUP(A7369,PERIODS!$O$4:$P$33,2,FALSE)</f>
        <v>3.3000000000000002E-2</v>
      </c>
      <c r="C7369" s="15"/>
      <c r="D7369" s="18">
        <v>5000</v>
      </c>
      <c r="E7369" s="34">
        <f t="shared" ca="1" si="2185"/>
        <v>20366.781070937177</v>
      </c>
      <c r="F7369" s="34">
        <f t="shared" ca="1" si="2186"/>
        <v>3300</v>
      </c>
      <c r="G7369" s="69">
        <f t="shared" ca="1" si="2172"/>
        <v>0</v>
      </c>
      <c r="H7369" s="34">
        <f t="shared" ca="1" si="2173"/>
        <v>197.59959790749295</v>
      </c>
      <c r="I7369" s="34">
        <f t="shared" ca="1" si="2174"/>
        <v>3497.5995979074928</v>
      </c>
      <c r="J7369" s="18">
        <f ca="1">SUM(INDIRECT(ADDRESS(ROW(F7369),COLUMN(F7369),4)):INDIRECT(ADDRESS(ROW(F7369)+N$5-1,COLUMN(F7369),4)))</f>
        <v>23100</v>
      </c>
      <c r="K7369" s="18">
        <f t="shared" ca="1" si="2175"/>
        <v>16350</v>
      </c>
      <c r="L7369" s="18">
        <f t="shared" ca="1" si="2187"/>
        <v>16350</v>
      </c>
      <c r="M7369" s="18">
        <f t="shared" ca="1" si="2171"/>
        <v>0</v>
      </c>
      <c r="N7369" s="34">
        <f t="shared" ca="1" si="2176"/>
        <v>16869.181473029683</v>
      </c>
      <c r="P7369" s="18">
        <f t="shared" ca="1" si="2188"/>
        <v>197.59959790749295</v>
      </c>
      <c r="Q7369" s="47">
        <f ca="1">SUM(L$15:L7369)-SUM(M$15:M7369)</f>
        <v>16350</v>
      </c>
      <c r="R7369" s="47" t="str">
        <f t="shared" ca="1" si="2189"/>
        <v>M7372</v>
      </c>
      <c r="S7369" s="40">
        <f t="shared" ca="1" si="2177"/>
        <v>0</v>
      </c>
      <c r="T7369" s="46">
        <f t="shared" ca="1" si="2178"/>
        <v>10</v>
      </c>
      <c r="X7369" s="74">
        <f t="shared" ca="1" si="2179"/>
        <v>0.19759959790749296</v>
      </c>
      <c r="Y7369" s="75">
        <f t="shared" ca="1" si="2180"/>
        <v>0.19759959790749296</v>
      </c>
      <c r="Z7369" s="74">
        <f t="shared" ca="1" si="2181"/>
        <v>1.2184744164285732</v>
      </c>
      <c r="AA7369" s="76">
        <f t="shared" ca="1" si="2182"/>
        <v>197.59959790749295</v>
      </c>
      <c r="AB7369" s="76">
        <f t="shared" ca="1" si="2183"/>
        <v>1218.4744164285732</v>
      </c>
    </row>
    <row r="7370" spans="1:28" x14ac:dyDescent="0.25">
      <c r="A7370" s="2">
        <f t="shared" si="2184"/>
        <v>6</v>
      </c>
      <c r="B7370" s="16">
        <f ca="1">VLOOKUP(A7370,PERIODS!$O$4:$P$33,2,FALSE)</f>
        <v>3.3000000000000002E-2</v>
      </c>
      <c r="C7370" s="15"/>
      <c r="D7370" s="18">
        <v>5000</v>
      </c>
      <c r="E7370" s="34">
        <f t="shared" ca="1" si="2185"/>
        <v>16869.181473029683</v>
      </c>
      <c r="F7370" s="34">
        <f t="shared" ca="1" si="2186"/>
        <v>3300</v>
      </c>
      <c r="G7370" s="69">
        <f t="shared" ca="1" si="2172"/>
        <v>0</v>
      </c>
      <c r="H7370" s="34">
        <f t="shared" ca="1" si="2173"/>
        <v>-2370.749726001447</v>
      </c>
      <c r="I7370" s="34">
        <f t="shared" ca="1" si="2174"/>
        <v>929.25027399855298</v>
      </c>
      <c r="J7370" s="18">
        <f ca="1">SUM(INDIRECT(ADDRESS(ROW(F7370),COLUMN(F7370),4)):INDIRECT(ADDRESS(ROW(F7370)+N$5-1,COLUMN(F7370),4)))</f>
        <v>23100</v>
      </c>
      <c r="K7370" s="18">
        <f t="shared" ca="1" si="2175"/>
        <v>16350</v>
      </c>
      <c r="L7370" s="18">
        <f t="shared" ca="1" si="2187"/>
        <v>0</v>
      </c>
      <c r="M7370" s="18">
        <f t="shared" ca="1" si="2171"/>
        <v>0</v>
      </c>
      <c r="N7370" s="34">
        <f t="shared" ca="1" si="2176"/>
        <v>15939.931199031129</v>
      </c>
      <c r="P7370" s="18">
        <f t="shared" ca="1" si="2188"/>
        <v>2370.749726001447</v>
      </c>
      <c r="Q7370" s="47">
        <f ca="1">SUM(L$15:L7370)-SUM(M$15:M7370)</f>
        <v>16350</v>
      </c>
      <c r="R7370" s="47" t="str">
        <f t="shared" ca="1" si="2189"/>
        <v>M7373</v>
      </c>
      <c r="S7370" s="40">
        <f t="shared" ca="1" si="2177"/>
        <v>0</v>
      </c>
      <c r="T7370" s="46">
        <f t="shared" ca="1" si="2178"/>
        <v>71</v>
      </c>
      <c r="X7370" s="74">
        <f t="shared" ca="1" si="2179"/>
        <v>-2.370749726001447</v>
      </c>
      <c r="Y7370" s="75">
        <f t="shared" ca="1" si="2180"/>
        <v>-2.370749726001447</v>
      </c>
      <c r="Z7370" s="74">
        <f t="shared" ca="1" si="2181"/>
        <v>9.3410667612616821E-2</v>
      </c>
      <c r="AA7370" s="76">
        <f t="shared" ca="1" si="2182"/>
        <v>-2370.749726001447</v>
      </c>
      <c r="AB7370" s="76">
        <f t="shared" ca="1" si="2183"/>
        <v>93.41066761261682</v>
      </c>
    </row>
    <row r="7371" spans="1:28" x14ac:dyDescent="0.25">
      <c r="A7371" s="2">
        <f t="shared" si="2184"/>
        <v>7</v>
      </c>
      <c r="B7371" s="16">
        <f ca="1">VLOOKUP(A7371,PERIODS!$O$4:$P$33,2,FALSE)</f>
        <v>3.3000000000000002E-2</v>
      </c>
      <c r="C7371" s="15"/>
      <c r="D7371" s="18">
        <v>5000</v>
      </c>
      <c r="E7371" s="34">
        <f t="shared" ca="1" si="2185"/>
        <v>15939.931199031129</v>
      </c>
      <c r="F7371" s="34">
        <f t="shared" ca="1" si="2186"/>
        <v>3300</v>
      </c>
      <c r="G7371" s="69">
        <f t="shared" ca="1" si="2172"/>
        <v>0</v>
      </c>
      <c r="H7371" s="34">
        <f t="shared" ca="1" si="2173"/>
        <v>1173.7193963004302</v>
      </c>
      <c r="I7371" s="34">
        <f t="shared" ca="1" si="2174"/>
        <v>4473.7193963004302</v>
      </c>
      <c r="J7371" s="18">
        <f ca="1">SUM(INDIRECT(ADDRESS(ROW(F7371),COLUMN(F7371),4)):INDIRECT(ADDRESS(ROW(F7371)+N$5-1,COLUMN(F7371),4)))</f>
        <v>23100</v>
      </c>
      <c r="K7371" s="18">
        <f t="shared" ca="1" si="2175"/>
        <v>16350</v>
      </c>
      <c r="L7371" s="18">
        <f t="shared" ca="1" si="2187"/>
        <v>0</v>
      </c>
      <c r="M7371" s="18">
        <f t="shared" ca="1" si="2171"/>
        <v>0</v>
      </c>
      <c r="N7371" s="34">
        <f t="shared" ca="1" si="2176"/>
        <v>11466.211802730699</v>
      </c>
      <c r="P7371" s="18">
        <f t="shared" ca="1" si="2188"/>
        <v>1173.7193963004302</v>
      </c>
      <c r="Q7371" s="47">
        <f ca="1">SUM(L$15:L7371)-SUM(M$15:M7371)</f>
        <v>16350</v>
      </c>
      <c r="R7371" s="47" t="str">
        <f t="shared" ca="1" si="2189"/>
        <v>M7374</v>
      </c>
      <c r="S7371" s="40">
        <f t="shared" ca="1" si="2177"/>
        <v>0</v>
      </c>
      <c r="T7371" s="46">
        <f t="shared" ca="1" si="2178"/>
        <v>93</v>
      </c>
      <c r="X7371" s="74">
        <f t="shared" ca="1" si="2179"/>
        <v>1.1737193963004302</v>
      </c>
      <c r="Y7371" s="75">
        <f t="shared" ca="1" si="2180"/>
        <v>1.1737193963004302</v>
      </c>
      <c r="Z7371" s="74">
        <f t="shared" ca="1" si="2181"/>
        <v>3.233998820060811</v>
      </c>
      <c r="AA7371" s="76">
        <f t="shared" ca="1" si="2182"/>
        <v>1173.7193963004302</v>
      </c>
      <c r="AB7371" s="76">
        <f t="shared" ca="1" si="2183"/>
        <v>3233.9988200608109</v>
      </c>
    </row>
    <row r="7372" spans="1:28" x14ac:dyDescent="0.25">
      <c r="A7372" s="2">
        <f t="shared" si="2184"/>
        <v>8</v>
      </c>
      <c r="B7372" s="16">
        <f ca="1">VLOOKUP(A7372,PERIODS!$O$4:$P$33,2,FALSE)</f>
        <v>3.3000000000000002E-2</v>
      </c>
      <c r="C7372" s="15"/>
      <c r="D7372" s="18">
        <v>5000</v>
      </c>
      <c r="E7372" s="34">
        <f t="shared" ca="1" si="2185"/>
        <v>11466.211802730699</v>
      </c>
      <c r="F7372" s="34">
        <f t="shared" ca="1" si="2186"/>
        <v>3300</v>
      </c>
      <c r="G7372" s="69">
        <f t="shared" ca="1" si="2172"/>
        <v>0</v>
      </c>
      <c r="H7372" s="34">
        <f t="shared" ca="1" si="2173"/>
        <v>925.36585506990525</v>
      </c>
      <c r="I7372" s="34">
        <f t="shared" ca="1" si="2174"/>
        <v>4225.3658550699056</v>
      </c>
      <c r="J7372" s="18">
        <f ca="1">SUM(INDIRECT(ADDRESS(ROW(F7372),COLUMN(F7372),4)):INDIRECT(ADDRESS(ROW(F7372)+N$5-1,COLUMN(F7372),4)))</f>
        <v>23100</v>
      </c>
      <c r="K7372" s="18">
        <f t="shared" ca="1" si="2175"/>
        <v>0</v>
      </c>
      <c r="L7372" s="18">
        <f t="shared" ca="1" si="2187"/>
        <v>0</v>
      </c>
      <c r="M7372" s="18">
        <f t="shared" ca="1" si="2171"/>
        <v>16350</v>
      </c>
      <c r="N7372" s="34">
        <f t="shared" ca="1" si="2176"/>
        <v>23590.845947660793</v>
      </c>
      <c r="P7372" s="18">
        <f t="shared" ca="1" si="2188"/>
        <v>925.36585506990525</v>
      </c>
      <c r="Q7372" s="47">
        <f ca="1">SUM(L$15:L7372)-SUM(M$15:M7372)</f>
        <v>0</v>
      </c>
      <c r="R7372" s="47" t="str">
        <f t="shared" ca="1" si="2189"/>
        <v>M7375</v>
      </c>
      <c r="S7372" s="40">
        <f t="shared" ca="1" si="2177"/>
        <v>0</v>
      </c>
      <c r="T7372" s="46">
        <f t="shared" ca="1" si="2178"/>
        <v>53</v>
      </c>
      <c r="X7372" s="74">
        <f t="shared" ca="1" si="2179"/>
        <v>0.92536585506990521</v>
      </c>
      <c r="Y7372" s="75">
        <f t="shared" ca="1" si="2180"/>
        <v>0.92536585506990521</v>
      </c>
      <c r="Z7372" s="74">
        <f t="shared" ca="1" si="2181"/>
        <v>2.5227910674433653</v>
      </c>
      <c r="AA7372" s="76">
        <f t="shared" ca="1" si="2182"/>
        <v>925.36585506990525</v>
      </c>
      <c r="AB7372" s="76">
        <f t="shared" ca="1" si="2183"/>
        <v>2522.7910674433651</v>
      </c>
    </row>
    <row r="7373" spans="1:28" x14ac:dyDescent="0.25">
      <c r="A7373" s="2">
        <f t="shared" si="2184"/>
        <v>9</v>
      </c>
      <c r="B7373" s="16">
        <f ca="1">VLOOKUP(A7373,PERIODS!$O$4:$P$33,2,FALSE)</f>
        <v>3.3000000000000002E-2</v>
      </c>
      <c r="C7373" s="15"/>
      <c r="D7373" s="18">
        <v>5000</v>
      </c>
      <c r="E7373" s="34">
        <f t="shared" ca="1" si="2185"/>
        <v>23590.845947660793</v>
      </c>
      <c r="F7373" s="34">
        <f t="shared" ca="1" si="2186"/>
        <v>3300</v>
      </c>
      <c r="G7373" s="69">
        <f t="shared" ca="1" si="2172"/>
        <v>0</v>
      </c>
      <c r="H7373" s="34">
        <f t="shared" ca="1" si="2173"/>
        <v>-1872.9269914253161</v>
      </c>
      <c r="I7373" s="34">
        <f t="shared" ca="1" si="2174"/>
        <v>1427.0730085746839</v>
      </c>
      <c r="J7373" s="18">
        <f ca="1">SUM(INDIRECT(ADDRESS(ROW(F7373),COLUMN(F7373),4)):INDIRECT(ADDRESS(ROW(F7373)+N$5-1,COLUMN(F7373),4)))</f>
        <v>23100</v>
      </c>
      <c r="K7373" s="18">
        <f t="shared" ca="1" si="2175"/>
        <v>0</v>
      </c>
      <c r="L7373" s="18">
        <f t="shared" ca="1" si="2187"/>
        <v>0</v>
      </c>
      <c r="M7373" s="18">
        <f t="shared" ca="1" si="2171"/>
        <v>0</v>
      </c>
      <c r="N7373" s="34">
        <f t="shared" ca="1" si="2176"/>
        <v>22163.77293908611</v>
      </c>
      <c r="P7373" s="18">
        <f t="shared" ca="1" si="2188"/>
        <v>1872.9269914253161</v>
      </c>
      <c r="Q7373" s="47">
        <f ca="1">SUM(L$15:L7373)-SUM(M$15:M7373)</f>
        <v>0</v>
      </c>
      <c r="R7373" s="47" t="str">
        <f t="shared" ca="1" si="2189"/>
        <v>M7376</v>
      </c>
      <c r="S7373" s="40">
        <f t="shared" ca="1" si="2177"/>
        <v>0</v>
      </c>
      <c r="T7373" s="46">
        <f t="shared" ca="1" si="2178"/>
        <v>24</v>
      </c>
      <c r="X7373" s="74">
        <f t="shared" ca="1" si="2179"/>
        <v>-1.8729269914253162</v>
      </c>
      <c r="Y7373" s="75">
        <f t="shared" ca="1" si="2180"/>
        <v>-1.8729269914253162</v>
      </c>
      <c r="Z7373" s="74">
        <f t="shared" ca="1" si="2181"/>
        <v>0.15367320274507862</v>
      </c>
      <c r="AA7373" s="76">
        <f t="shared" ca="1" si="2182"/>
        <v>-1872.9269914253161</v>
      </c>
      <c r="AB7373" s="76">
        <f t="shared" ca="1" si="2183"/>
        <v>153.67320274507861</v>
      </c>
    </row>
    <row r="7374" spans="1:28" x14ac:dyDescent="0.25">
      <c r="A7374" s="2">
        <f t="shared" si="2184"/>
        <v>10</v>
      </c>
      <c r="B7374" s="16">
        <f ca="1">VLOOKUP(A7374,PERIODS!$O$4:$P$33,2,FALSE)</f>
        <v>3.3000000000000002E-2</v>
      </c>
      <c r="C7374" s="15"/>
      <c r="D7374" s="18">
        <v>5000</v>
      </c>
      <c r="E7374" s="34">
        <f t="shared" ca="1" si="2185"/>
        <v>22163.77293908611</v>
      </c>
      <c r="F7374" s="34">
        <f t="shared" ca="1" si="2186"/>
        <v>3300</v>
      </c>
      <c r="G7374" s="69">
        <f t="shared" ca="1" si="2172"/>
        <v>0</v>
      </c>
      <c r="H7374" s="34">
        <f t="shared" ca="1" si="2173"/>
        <v>653.84123258706995</v>
      </c>
      <c r="I7374" s="34">
        <f t="shared" ca="1" si="2174"/>
        <v>3953.84123258707</v>
      </c>
      <c r="J7374" s="18">
        <f ca="1">SUM(INDIRECT(ADDRESS(ROW(F7374),COLUMN(F7374),4)):INDIRECT(ADDRESS(ROW(F7374)+N$5-1,COLUMN(F7374),4)))</f>
        <v>23100</v>
      </c>
      <c r="K7374" s="18">
        <f t="shared" ca="1" si="2175"/>
        <v>16350</v>
      </c>
      <c r="L7374" s="18">
        <f t="shared" ca="1" si="2187"/>
        <v>16350</v>
      </c>
      <c r="M7374" s="18">
        <f t="shared" ca="1" si="2171"/>
        <v>0</v>
      </c>
      <c r="N7374" s="34">
        <f t="shared" ca="1" si="2176"/>
        <v>18209.931706499039</v>
      </c>
      <c r="P7374" s="18">
        <f t="shared" ca="1" si="2188"/>
        <v>653.84123258706995</v>
      </c>
      <c r="Q7374" s="47">
        <f ca="1">SUM(L$15:L7374)-SUM(M$15:M7374)</f>
        <v>16350</v>
      </c>
      <c r="R7374" s="47" t="str">
        <f t="shared" ca="1" si="2189"/>
        <v>M7377</v>
      </c>
      <c r="S7374" s="40">
        <f t="shared" ca="1" si="2177"/>
        <v>0</v>
      </c>
      <c r="T7374" s="46">
        <f t="shared" ca="1" si="2178"/>
        <v>79</v>
      </c>
      <c r="X7374" s="74">
        <f t="shared" ca="1" si="2179"/>
        <v>0.65384123258706994</v>
      </c>
      <c r="Y7374" s="75">
        <f t="shared" ca="1" si="2180"/>
        <v>0.65384123258706994</v>
      </c>
      <c r="Z7374" s="74">
        <f t="shared" ca="1" si="2181"/>
        <v>1.9229130169476729</v>
      </c>
      <c r="AA7374" s="76">
        <f t="shared" ca="1" si="2182"/>
        <v>653.84123258706995</v>
      </c>
      <c r="AB7374" s="76">
        <f t="shared" ca="1" si="2183"/>
        <v>1922.913016947673</v>
      </c>
    </row>
    <row r="7375" spans="1:28" x14ac:dyDescent="0.25">
      <c r="A7375" s="2">
        <f t="shared" si="2184"/>
        <v>11</v>
      </c>
      <c r="B7375" s="16">
        <f ca="1">VLOOKUP(A7375,PERIODS!$O$4:$P$33,2,FALSE)</f>
        <v>3.3000000000000002E-2</v>
      </c>
      <c r="C7375" s="15"/>
      <c r="D7375" s="18">
        <v>5000</v>
      </c>
      <c r="E7375" s="34">
        <f t="shared" ca="1" si="2185"/>
        <v>18209.931706499039</v>
      </c>
      <c r="F7375" s="34">
        <f t="shared" ca="1" si="2186"/>
        <v>3300</v>
      </c>
      <c r="G7375" s="69">
        <f t="shared" ca="1" si="2172"/>
        <v>0</v>
      </c>
      <c r="H7375" s="34">
        <f t="shared" ca="1" si="2173"/>
        <v>-849.34163691478716</v>
      </c>
      <c r="I7375" s="34">
        <f t="shared" ca="1" si="2174"/>
        <v>2450.6583630852128</v>
      </c>
      <c r="J7375" s="18">
        <f ca="1">SUM(INDIRECT(ADDRESS(ROW(F7375),COLUMN(F7375),4)):INDIRECT(ADDRESS(ROW(F7375)+N$5-1,COLUMN(F7375),4)))</f>
        <v>23300</v>
      </c>
      <c r="K7375" s="18">
        <f t="shared" ca="1" si="2175"/>
        <v>16350</v>
      </c>
      <c r="L7375" s="18">
        <f t="shared" ca="1" si="2187"/>
        <v>0</v>
      </c>
      <c r="M7375" s="18">
        <f t="shared" ref="M7375:M7438" ca="1" si="2190">SUMIF($R$15:$R$8014,ADDRESS(ROW(M7375),COLUMN(M7375),4),$L$15:$L$8014)</f>
        <v>0</v>
      </c>
      <c r="N7375" s="34">
        <f t="shared" ca="1" si="2176"/>
        <v>15759.273343413826</v>
      </c>
      <c r="P7375" s="18">
        <f t="shared" ca="1" si="2188"/>
        <v>849.34163691478716</v>
      </c>
      <c r="Q7375" s="47">
        <f ca="1">SUM(L$15:L7375)-SUM(M$15:M7375)</f>
        <v>16350</v>
      </c>
      <c r="R7375" s="47" t="str">
        <f t="shared" ca="1" si="2189"/>
        <v>M7378</v>
      </c>
      <c r="S7375" s="40">
        <f t="shared" ca="1" si="2177"/>
        <v>0</v>
      </c>
      <c r="T7375" s="46">
        <f t="shared" ca="1" si="2178"/>
        <v>68</v>
      </c>
      <c r="X7375" s="74">
        <f t="shared" ca="1" si="2179"/>
        <v>-0.84934163691478715</v>
      </c>
      <c r="Y7375" s="75">
        <f t="shared" ca="1" si="2180"/>
        <v>-0.84934163691478715</v>
      </c>
      <c r="Z7375" s="74">
        <f t="shared" ca="1" si="2181"/>
        <v>0.42769641881210302</v>
      </c>
      <c r="AA7375" s="76">
        <f t="shared" ca="1" si="2182"/>
        <v>-849.34163691478716</v>
      </c>
      <c r="AB7375" s="76">
        <f t="shared" ca="1" si="2183"/>
        <v>427.69641881210299</v>
      </c>
    </row>
    <row r="7376" spans="1:28" x14ac:dyDescent="0.25">
      <c r="A7376" s="2">
        <f t="shared" si="2184"/>
        <v>12</v>
      </c>
      <c r="B7376" s="16">
        <f ca="1">VLOOKUP(A7376,PERIODS!$O$4:$P$33,2,FALSE)</f>
        <v>3.3000000000000002E-2</v>
      </c>
      <c r="C7376" s="15"/>
      <c r="D7376" s="18">
        <v>5000</v>
      </c>
      <c r="E7376" s="34">
        <f t="shared" ca="1" si="2185"/>
        <v>15759.273343413826</v>
      </c>
      <c r="F7376" s="34">
        <f t="shared" ca="1" si="2186"/>
        <v>3300</v>
      </c>
      <c r="G7376" s="69">
        <f t="shared" ref="G7376:G7439" ca="1" si="2191">((2*RAND()*$F$5)-$F$5)*E7376</f>
        <v>0</v>
      </c>
      <c r="H7376" s="34">
        <f t="shared" ref="H7376:H7439" ca="1" si="2192">IF($S$3="NORM",AA7376,IF($S$3="LOGNORM",AB7376,0))</f>
        <v>-119.16134522048176</v>
      </c>
      <c r="I7376" s="34">
        <f t="shared" ref="I7376:I7439" ca="1" si="2193">IF(F7376+H7376&lt;0,0,F7376+H7376)</f>
        <v>3180.838654779518</v>
      </c>
      <c r="J7376" s="18">
        <f ca="1">SUM(INDIRECT(ADDRESS(ROW(F7376),COLUMN(F7376),4)):INDIRECT(ADDRESS(ROW(F7376)+N$5-1,COLUMN(F7376),4)))</f>
        <v>23500</v>
      </c>
      <c r="K7376" s="18">
        <f t="shared" ref="K7376:K7439" ca="1" si="2194">Q7376</f>
        <v>16350</v>
      </c>
      <c r="L7376" s="18">
        <f t="shared" ca="1" si="2187"/>
        <v>0</v>
      </c>
      <c r="M7376" s="18">
        <f t="shared" ca="1" si="2190"/>
        <v>0</v>
      </c>
      <c r="N7376" s="34">
        <f t="shared" ref="N7376:N7439" ca="1" si="2195">E7376+G7376-I7376+M7376-S7376</f>
        <v>12578.434688634308</v>
      </c>
      <c r="P7376" s="18">
        <f t="shared" ca="1" si="2188"/>
        <v>119.16134522048176</v>
      </c>
      <c r="Q7376" s="47">
        <f ca="1">SUM(L$15:L7376)-SUM(M$15:M7376)</f>
        <v>16350</v>
      </c>
      <c r="R7376" s="47" t="str">
        <f t="shared" ca="1" si="2189"/>
        <v>M7379</v>
      </c>
      <c r="S7376" s="40">
        <f t="shared" ref="S7376:S7439" ca="1" si="2196">IF(T7376&gt;N$6*100,M7376,0)</f>
        <v>0</v>
      </c>
      <c r="T7376" s="46">
        <f t="shared" ref="T7376:T7439" ca="1" si="2197">RANDBETWEEN(0,100)</f>
        <v>41</v>
      </c>
      <c r="X7376" s="74">
        <f t="shared" ref="X7376:X7439" ca="1" si="2198">NORMINV(RAND(),0,1)</f>
        <v>-0.11916134522048176</v>
      </c>
      <c r="Y7376" s="75">
        <f t="shared" ref="Y7376:Y7439" ca="1" si="2199">IF(AND(X7376&gt;$F$6,$F$6&gt;0),$F$6,X7376)</f>
        <v>-0.11916134522048176</v>
      </c>
      <c r="Z7376" s="74">
        <f t="shared" ref="Z7376:Z7439" ca="1" si="2200">EXP(Y7376)</f>
        <v>0.88766456877179989</v>
      </c>
      <c r="AA7376" s="76">
        <f t="shared" ref="AA7376:AA7439" ca="1" si="2201">$F$3*Y7376</f>
        <v>-119.16134522048176</v>
      </c>
      <c r="AB7376" s="76">
        <f t="shared" ref="AB7376:AB7439" ca="1" si="2202">$F$3*Z7376</f>
        <v>887.66456877179985</v>
      </c>
    </row>
    <row r="7377" spans="1:28" x14ac:dyDescent="0.25">
      <c r="A7377" s="2">
        <f t="shared" ref="A7377:A7440" si="2203">IF(AND(A7376=12,OR(A$14="MS",A$14="M0")),1,IF(AND(A7376=4,OR(A$14="WS",A$14="W0")),1,IF(AND(A7376=30,OR(A$14="DS",A$14="D0")),1,A7376+1)))</f>
        <v>13</v>
      </c>
      <c r="B7377" s="16">
        <f ca="1">VLOOKUP(A7377,PERIODS!$O$4:$P$33,2,FALSE)</f>
        <v>3.3000000000000002E-2</v>
      </c>
      <c r="C7377" s="15"/>
      <c r="D7377" s="18">
        <v>5000</v>
      </c>
      <c r="E7377" s="34">
        <f t="shared" ca="1" si="2185"/>
        <v>12578.434688634308</v>
      </c>
      <c r="F7377" s="34">
        <f t="shared" ca="1" si="2186"/>
        <v>3300</v>
      </c>
      <c r="G7377" s="69">
        <f t="shared" ca="1" si="2191"/>
        <v>0</v>
      </c>
      <c r="H7377" s="34">
        <f t="shared" ca="1" si="2192"/>
        <v>122.18775200179091</v>
      </c>
      <c r="I7377" s="34">
        <f t="shared" ca="1" si="2193"/>
        <v>3422.1877520017911</v>
      </c>
      <c r="J7377" s="18">
        <f ca="1">SUM(INDIRECT(ADDRESS(ROW(F7377),COLUMN(F7377),4)):INDIRECT(ADDRESS(ROW(F7377)+N$5-1,COLUMN(F7377),4)))</f>
        <v>23700</v>
      </c>
      <c r="K7377" s="18">
        <f t="shared" ca="1" si="2194"/>
        <v>0</v>
      </c>
      <c r="L7377" s="18">
        <f t="shared" ca="1" si="2187"/>
        <v>0</v>
      </c>
      <c r="M7377" s="18">
        <f t="shared" ca="1" si="2190"/>
        <v>16350</v>
      </c>
      <c r="N7377" s="34">
        <f t="shared" ca="1" si="2195"/>
        <v>25506.246936632517</v>
      </c>
      <c r="P7377" s="18">
        <f t="shared" ca="1" si="2188"/>
        <v>122.18775200179091</v>
      </c>
      <c r="Q7377" s="47">
        <f ca="1">SUM(L$15:L7377)-SUM(M$15:M7377)</f>
        <v>0</v>
      </c>
      <c r="R7377" s="47" t="str">
        <f t="shared" ca="1" si="2189"/>
        <v>M7380</v>
      </c>
      <c r="S7377" s="40">
        <f t="shared" ca="1" si="2196"/>
        <v>0</v>
      </c>
      <c r="T7377" s="46">
        <f t="shared" ca="1" si="2197"/>
        <v>73</v>
      </c>
      <c r="X7377" s="74">
        <f t="shared" ca="1" si="2198"/>
        <v>0.12218775200179091</v>
      </c>
      <c r="Y7377" s="75">
        <f t="shared" ca="1" si="2199"/>
        <v>0.12218775200179091</v>
      </c>
      <c r="Z7377" s="74">
        <f t="shared" ca="1" si="2200"/>
        <v>1.1299662352880817</v>
      </c>
      <c r="AA7377" s="76">
        <f t="shared" ca="1" si="2201"/>
        <v>122.18775200179091</v>
      </c>
      <c r="AB7377" s="76">
        <f t="shared" ca="1" si="2202"/>
        <v>1129.9662352880816</v>
      </c>
    </row>
    <row r="7378" spans="1:28" x14ac:dyDescent="0.25">
      <c r="A7378" s="2">
        <f t="shared" si="2203"/>
        <v>14</v>
      </c>
      <c r="B7378" s="16">
        <f ca="1">VLOOKUP(A7378,PERIODS!$O$4:$P$33,2,FALSE)</f>
        <v>3.3000000000000002E-2</v>
      </c>
      <c r="C7378" s="15"/>
      <c r="D7378" s="18">
        <v>5000</v>
      </c>
      <c r="E7378" s="34">
        <f t="shared" ca="1" si="2185"/>
        <v>25506.246936632517</v>
      </c>
      <c r="F7378" s="34">
        <f t="shared" ca="1" si="2186"/>
        <v>3300</v>
      </c>
      <c r="G7378" s="69">
        <f t="shared" ca="1" si="2191"/>
        <v>0</v>
      </c>
      <c r="H7378" s="34">
        <f t="shared" ca="1" si="2192"/>
        <v>127.60197322160607</v>
      </c>
      <c r="I7378" s="34">
        <f t="shared" ca="1" si="2193"/>
        <v>3427.6019732216059</v>
      </c>
      <c r="J7378" s="18">
        <f ca="1">SUM(INDIRECT(ADDRESS(ROW(F7378),COLUMN(F7378),4)):INDIRECT(ADDRESS(ROW(F7378)+N$5-1,COLUMN(F7378),4)))</f>
        <v>23900</v>
      </c>
      <c r="K7378" s="18">
        <f t="shared" ca="1" si="2194"/>
        <v>0</v>
      </c>
      <c r="L7378" s="18">
        <f t="shared" ca="1" si="2187"/>
        <v>0</v>
      </c>
      <c r="M7378" s="18">
        <f t="shared" ca="1" si="2190"/>
        <v>0</v>
      </c>
      <c r="N7378" s="34">
        <f t="shared" ca="1" si="2195"/>
        <v>22078.644963410912</v>
      </c>
      <c r="P7378" s="18">
        <f t="shared" ca="1" si="2188"/>
        <v>127.60197322160607</v>
      </c>
      <c r="Q7378" s="47">
        <f ca="1">SUM(L$15:L7378)-SUM(M$15:M7378)</f>
        <v>0</v>
      </c>
      <c r="R7378" s="47" t="str">
        <f t="shared" ca="1" si="2189"/>
        <v>M7381</v>
      </c>
      <c r="S7378" s="40">
        <f t="shared" ca="1" si="2196"/>
        <v>0</v>
      </c>
      <c r="T7378" s="46">
        <f t="shared" ca="1" si="2197"/>
        <v>14</v>
      </c>
      <c r="X7378" s="74">
        <f t="shared" ca="1" si="2198"/>
        <v>0.12760197322160607</v>
      </c>
      <c r="Y7378" s="75">
        <f t="shared" ca="1" si="2199"/>
        <v>0.12760197322160607</v>
      </c>
      <c r="Z7378" s="74">
        <f t="shared" ca="1" si="2200"/>
        <v>1.1361007141843638</v>
      </c>
      <c r="AA7378" s="76">
        <f t="shared" ca="1" si="2201"/>
        <v>127.60197322160607</v>
      </c>
      <c r="AB7378" s="76">
        <f t="shared" ca="1" si="2202"/>
        <v>1136.1007141843638</v>
      </c>
    </row>
    <row r="7379" spans="1:28" x14ac:dyDescent="0.25">
      <c r="A7379" s="2">
        <f t="shared" si="2203"/>
        <v>15</v>
      </c>
      <c r="B7379" s="16">
        <f ca="1">VLOOKUP(A7379,PERIODS!$O$4:$P$33,2,FALSE)</f>
        <v>3.3000000000000002E-2</v>
      </c>
      <c r="C7379" s="15"/>
      <c r="D7379" s="18">
        <v>5000</v>
      </c>
      <c r="E7379" s="34">
        <f t="shared" ca="1" si="2185"/>
        <v>22078.644963410912</v>
      </c>
      <c r="F7379" s="34">
        <f t="shared" ca="1" si="2186"/>
        <v>3300</v>
      </c>
      <c r="G7379" s="69">
        <f t="shared" ca="1" si="2191"/>
        <v>0</v>
      </c>
      <c r="H7379" s="34">
        <f t="shared" ca="1" si="2192"/>
        <v>497.87271288281147</v>
      </c>
      <c r="I7379" s="34">
        <f t="shared" ca="1" si="2193"/>
        <v>3797.8727128828114</v>
      </c>
      <c r="J7379" s="18">
        <f ca="1">SUM(INDIRECT(ADDRESS(ROW(F7379),COLUMN(F7379),4)):INDIRECT(ADDRESS(ROW(F7379)+N$5-1,COLUMN(F7379),4)))</f>
        <v>24100</v>
      </c>
      <c r="K7379" s="18">
        <f t="shared" ca="1" si="2194"/>
        <v>16350</v>
      </c>
      <c r="L7379" s="18">
        <f t="shared" ca="1" si="2187"/>
        <v>16350</v>
      </c>
      <c r="M7379" s="18">
        <f t="shared" ca="1" si="2190"/>
        <v>0</v>
      </c>
      <c r="N7379" s="34">
        <f t="shared" ca="1" si="2195"/>
        <v>18280.772250528102</v>
      </c>
      <c r="P7379" s="18">
        <f t="shared" ca="1" si="2188"/>
        <v>497.87271288281147</v>
      </c>
      <c r="Q7379" s="47">
        <f ca="1">SUM(L$15:L7379)-SUM(M$15:M7379)</f>
        <v>16350</v>
      </c>
      <c r="R7379" s="47" t="str">
        <f t="shared" ca="1" si="2189"/>
        <v>M7382</v>
      </c>
      <c r="S7379" s="40">
        <f t="shared" ca="1" si="2196"/>
        <v>0</v>
      </c>
      <c r="T7379" s="46">
        <f t="shared" ca="1" si="2197"/>
        <v>59</v>
      </c>
      <c r="X7379" s="74">
        <f t="shared" ca="1" si="2198"/>
        <v>0.49787271288281149</v>
      </c>
      <c r="Y7379" s="75">
        <f t="shared" ca="1" si="2199"/>
        <v>0.49787271288281149</v>
      </c>
      <c r="Z7379" s="74">
        <f t="shared" ca="1" si="2200"/>
        <v>1.6452176950580391</v>
      </c>
      <c r="AA7379" s="76">
        <f t="shared" ca="1" si="2201"/>
        <v>497.87271288281147</v>
      </c>
      <c r="AB7379" s="76">
        <f t="shared" ca="1" si="2202"/>
        <v>1645.217695058039</v>
      </c>
    </row>
    <row r="7380" spans="1:28" x14ac:dyDescent="0.25">
      <c r="A7380" s="2">
        <f t="shared" si="2203"/>
        <v>16</v>
      </c>
      <c r="B7380" s="16">
        <f ca="1">VLOOKUP(A7380,PERIODS!$O$4:$P$33,2,FALSE)</f>
        <v>3.3000000000000002E-2</v>
      </c>
      <c r="C7380" s="15"/>
      <c r="D7380" s="18">
        <v>5000</v>
      </c>
      <c r="E7380" s="34">
        <f t="shared" ca="1" si="2185"/>
        <v>18280.772250528102</v>
      </c>
      <c r="F7380" s="34">
        <f t="shared" ca="1" si="2186"/>
        <v>3300</v>
      </c>
      <c r="G7380" s="69">
        <f t="shared" ca="1" si="2191"/>
        <v>0</v>
      </c>
      <c r="H7380" s="34">
        <f t="shared" ca="1" si="2192"/>
        <v>575.67260068586302</v>
      </c>
      <c r="I7380" s="34">
        <f t="shared" ca="1" si="2193"/>
        <v>3875.672600685863</v>
      </c>
      <c r="J7380" s="18">
        <f ca="1">SUM(INDIRECT(ADDRESS(ROW(F7380),COLUMN(F7380),4)):INDIRECT(ADDRESS(ROW(F7380)+N$5-1,COLUMN(F7380),4)))</f>
        <v>24300</v>
      </c>
      <c r="K7380" s="18">
        <f t="shared" ca="1" si="2194"/>
        <v>16350</v>
      </c>
      <c r="L7380" s="18">
        <f t="shared" ca="1" si="2187"/>
        <v>0</v>
      </c>
      <c r="M7380" s="18">
        <f t="shared" ca="1" si="2190"/>
        <v>0</v>
      </c>
      <c r="N7380" s="34">
        <f t="shared" ca="1" si="2195"/>
        <v>14405.099649842239</v>
      </c>
      <c r="P7380" s="18">
        <f t="shared" ca="1" si="2188"/>
        <v>575.67260068586302</v>
      </c>
      <c r="Q7380" s="47">
        <f ca="1">SUM(L$15:L7380)-SUM(M$15:M7380)</f>
        <v>16350</v>
      </c>
      <c r="R7380" s="47" t="str">
        <f t="shared" ca="1" si="2189"/>
        <v>M7383</v>
      </c>
      <c r="S7380" s="40">
        <f t="shared" ca="1" si="2196"/>
        <v>0</v>
      </c>
      <c r="T7380" s="46">
        <f t="shared" ca="1" si="2197"/>
        <v>60</v>
      </c>
      <c r="X7380" s="74">
        <f t="shared" ca="1" si="2198"/>
        <v>0.57567260068586301</v>
      </c>
      <c r="Y7380" s="75">
        <f t="shared" ca="1" si="2199"/>
        <v>0.57567260068586301</v>
      </c>
      <c r="Z7380" s="74">
        <f t="shared" ca="1" si="2200"/>
        <v>1.7783262281949825</v>
      </c>
      <c r="AA7380" s="76">
        <f t="shared" ca="1" si="2201"/>
        <v>575.67260068586302</v>
      </c>
      <c r="AB7380" s="76">
        <f t="shared" ca="1" si="2202"/>
        <v>1778.3262281949826</v>
      </c>
    </row>
    <row r="7381" spans="1:28" x14ac:dyDescent="0.25">
      <c r="A7381" s="2">
        <f t="shared" si="2203"/>
        <v>17</v>
      </c>
      <c r="B7381" s="16">
        <f ca="1">VLOOKUP(A7381,PERIODS!$O$4:$P$33,2,FALSE)</f>
        <v>3.5000000000000003E-2</v>
      </c>
      <c r="C7381" s="15"/>
      <c r="D7381" s="18">
        <v>5000</v>
      </c>
      <c r="E7381" s="34">
        <f t="shared" ca="1" si="2185"/>
        <v>14405.099649842239</v>
      </c>
      <c r="F7381" s="34">
        <f t="shared" ca="1" si="2186"/>
        <v>3500.0000000000005</v>
      </c>
      <c r="G7381" s="69">
        <f t="shared" ca="1" si="2191"/>
        <v>0</v>
      </c>
      <c r="H7381" s="34">
        <f t="shared" ca="1" si="2192"/>
        <v>-1066.9480363368157</v>
      </c>
      <c r="I7381" s="34">
        <f t="shared" ca="1" si="2193"/>
        <v>2433.0519636631848</v>
      </c>
      <c r="J7381" s="18">
        <f ca="1">SUM(INDIRECT(ADDRESS(ROW(F7381),COLUMN(F7381),4)):INDIRECT(ADDRESS(ROW(F7381)+N$5-1,COLUMN(F7381),4)))</f>
        <v>24500.000000000004</v>
      </c>
      <c r="K7381" s="18">
        <f t="shared" ca="1" si="2194"/>
        <v>16350</v>
      </c>
      <c r="L7381" s="18">
        <f t="shared" ca="1" si="2187"/>
        <v>0</v>
      </c>
      <c r="M7381" s="18">
        <f t="shared" ca="1" si="2190"/>
        <v>0</v>
      </c>
      <c r="N7381" s="34">
        <f t="shared" ca="1" si="2195"/>
        <v>11972.047686179054</v>
      </c>
      <c r="P7381" s="18">
        <f t="shared" ca="1" si="2188"/>
        <v>1066.9480363368157</v>
      </c>
      <c r="Q7381" s="47">
        <f ca="1">SUM(L$15:L7381)-SUM(M$15:M7381)</f>
        <v>16350</v>
      </c>
      <c r="R7381" s="47" t="str">
        <f t="shared" ca="1" si="2189"/>
        <v>M7384</v>
      </c>
      <c r="S7381" s="40">
        <f t="shared" ca="1" si="2196"/>
        <v>0</v>
      </c>
      <c r="T7381" s="46">
        <f t="shared" ca="1" si="2197"/>
        <v>17</v>
      </c>
      <c r="X7381" s="74">
        <f t="shared" ca="1" si="2198"/>
        <v>-1.0669480363368156</v>
      </c>
      <c r="Y7381" s="75">
        <f t="shared" ca="1" si="2199"/>
        <v>-1.0669480363368156</v>
      </c>
      <c r="Z7381" s="74">
        <f t="shared" ca="1" si="2200"/>
        <v>0.34405696604978081</v>
      </c>
      <c r="AA7381" s="76">
        <f t="shared" ca="1" si="2201"/>
        <v>-1066.9480363368157</v>
      </c>
      <c r="AB7381" s="76">
        <f t="shared" ca="1" si="2202"/>
        <v>344.05696604978078</v>
      </c>
    </row>
    <row r="7382" spans="1:28" x14ac:dyDescent="0.25">
      <c r="A7382" s="2">
        <f t="shared" si="2203"/>
        <v>18</v>
      </c>
      <c r="B7382" s="16">
        <f ca="1">VLOOKUP(A7382,PERIODS!$O$4:$P$33,2,FALSE)</f>
        <v>3.5000000000000003E-2</v>
      </c>
      <c r="C7382" s="15"/>
      <c r="D7382" s="18">
        <v>5000</v>
      </c>
      <c r="E7382" s="34">
        <f t="shared" ca="1" si="2185"/>
        <v>11972.047686179054</v>
      </c>
      <c r="F7382" s="34">
        <f t="shared" ca="1" si="2186"/>
        <v>3500.0000000000005</v>
      </c>
      <c r="G7382" s="69">
        <f t="shared" ca="1" si="2191"/>
        <v>0</v>
      </c>
      <c r="H7382" s="34">
        <f t="shared" ca="1" si="2192"/>
        <v>566.09184422340036</v>
      </c>
      <c r="I7382" s="34">
        <f t="shared" ca="1" si="2193"/>
        <v>4066.0918442234006</v>
      </c>
      <c r="J7382" s="18">
        <f ca="1">SUM(INDIRECT(ADDRESS(ROW(F7382),COLUMN(F7382),4)):INDIRECT(ADDRESS(ROW(F7382)+N$5-1,COLUMN(F7382),4)))</f>
        <v>24500.000000000004</v>
      </c>
      <c r="K7382" s="18">
        <f t="shared" ca="1" si="2194"/>
        <v>0</v>
      </c>
      <c r="L7382" s="18">
        <f t="shared" ca="1" si="2187"/>
        <v>0</v>
      </c>
      <c r="M7382" s="18">
        <f t="shared" ca="1" si="2190"/>
        <v>16350</v>
      </c>
      <c r="N7382" s="34">
        <f t="shared" ca="1" si="2195"/>
        <v>24255.955841955652</v>
      </c>
      <c r="P7382" s="18">
        <f t="shared" ca="1" si="2188"/>
        <v>566.09184422340036</v>
      </c>
      <c r="Q7382" s="47">
        <f ca="1">SUM(L$15:L7382)-SUM(M$15:M7382)</f>
        <v>0</v>
      </c>
      <c r="R7382" s="47" t="str">
        <f t="shared" ca="1" si="2189"/>
        <v>M7385</v>
      </c>
      <c r="S7382" s="40">
        <f t="shared" ca="1" si="2196"/>
        <v>0</v>
      </c>
      <c r="T7382" s="46">
        <f t="shared" ca="1" si="2197"/>
        <v>59</v>
      </c>
      <c r="X7382" s="74">
        <f t="shared" ca="1" si="2198"/>
        <v>0.56609184422340031</v>
      </c>
      <c r="Y7382" s="75">
        <f t="shared" ca="1" si="2199"/>
        <v>0.56609184422340031</v>
      </c>
      <c r="Z7382" s="74">
        <f t="shared" ca="1" si="2200"/>
        <v>1.7613698747413409</v>
      </c>
      <c r="AA7382" s="76">
        <f t="shared" ca="1" si="2201"/>
        <v>566.09184422340036</v>
      </c>
      <c r="AB7382" s="76">
        <f t="shared" ca="1" si="2202"/>
        <v>1761.3698747413409</v>
      </c>
    </row>
    <row r="7383" spans="1:28" x14ac:dyDescent="0.25">
      <c r="A7383" s="2">
        <f t="shared" si="2203"/>
        <v>19</v>
      </c>
      <c r="B7383" s="16">
        <f ca="1">VLOOKUP(A7383,PERIODS!$O$4:$P$33,2,FALSE)</f>
        <v>3.5000000000000003E-2</v>
      </c>
      <c r="C7383" s="15"/>
      <c r="D7383" s="18">
        <v>5000</v>
      </c>
      <c r="E7383" s="34">
        <f t="shared" ref="E7383:E7446" ca="1" si="2204">N7382</f>
        <v>24255.955841955652</v>
      </c>
      <c r="F7383" s="34">
        <f t="shared" ref="F7383:F7446" ca="1" si="2205">F$2*B7383</f>
        <v>3500.0000000000005</v>
      </c>
      <c r="G7383" s="69">
        <f t="shared" ca="1" si="2191"/>
        <v>0</v>
      </c>
      <c r="H7383" s="34">
        <f t="shared" ca="1" si="2192"/>
        <v>-916.20938919644288</v>
      </c>
      <c r="I7383" s="34">
        <f t="shared" ca="1" si="2193"/>
        <v>2583.7906108035577</v>
      </c>
      <c r="J7383" s="18">
        <f ca="1">SUM(INDIRECT(ADDRESS(ROW(F7383),COLUMN(F7383),4)):INDIRECT(ADDRESS(ROW(F7383)+N$5-1,COLUMN(F7383),4)))</f>
        <v>24500.000000000004</v>
      </c>
      <c r="K7383" s="18">
        <f t="shared" ca="1" si="2194"/>
        <v>16350</v>
      </c>
      <c r="L7383" s="18">
        <f t="shared" ref="L7383:L7446" ca="1" si="2206">IF((E7383+K7382)&lt;J7383,N$2,0)</f>
        <v>16350</v>
      </c>
      <c r="M7383" s="18">
        <f t="shared" ca="1" si="2190"/>
        <v>0</v>
      </c>
      <c r="N7383" s="34">
        <f t="shared" ca="1" si="2195"/>
        <v>21672.165231152096</v>
      </c>
      <c r="P7383" s="18">
        <f t="shared" ref="P7383:P7446" ca="1" si="2207">ABS(H7383)</f>
        <v>916.20938919644288</v>
      </c>
      <c r="Q7383" s="47">
        <f ca="1">SUM(L$15:L7383)-SUM(M$15:M7383)</f>
        <v>16350</v>
      </c>
      <c r="R7383" s="47" t="str">
        <f t="shared" ref="R7383:R7446" ca="1" si="2208">ADDRESS(ROW(M7383)+$N$3+RANDBETWEEN(-$N$4,$N$4),COLUMN(M7383),4)</f>
        <v>M7386</v>
      </c>
      <c r="S7383" s="40">
        <f t="shared" ca="1" si="2196"/>
        <v>0</v>
      </c>
      <c r="T7383" s="46">
        <f t="shared" ca="1" si="2197"/>
        <v>25</v>
      </c>
      <c r="X7383" s="74">
        <f t="shared" ca="1" si="2198"/>
        <v>-0.9162093891964429</v>
      </c>
      <c r="Y7383" s="75">
        <f t="shared" ca="1" si="2199"/>
        <v>-0.9162093891964429</v>
      </c>
      <c r="Z7383" s="74">
        <f t="shared" ca="1" si="2200"/>
        <v>0.40003253839444697</v>
      </c>
      <c r="AA7383" s="76">
        <f t="shared" ca="1" si="2201"/>
        <v>-916.20938919644288</v>
      </c>
      <c r="AB7383" s="76">
        <f t="shared" ca="1" si="2202"/>
        <v>400.03253839444699</v>
      </c>
    </row>
    <row r="7384" spans="1:28" x14ac:dyDescent="0.25">
      <c r="A7384" s="2">
        <f t="shared" si="2203"/>
        <v>20</v>
      </c>
      <c r="B7384" s="16">
        <f ca="1">VLOOKUP(A7384,PERIODS!$O$4:$P$33,2,FALSE)</f>
        <v>3.5000000000000003E-2</v>
      </c>
      <c r="C7384" s="15"/>
      <c r="D7384" s="18">
        <v>5000</v>
      </c>
      <c r="E7384" s="34">
        <f t="shared" ca="1" si="2204"/>
        <v>21672.165231152096</v>
      </c>
      <c r="F7384" s="34">
        <f t="shared" ca="1" si="2205"/>
        <v>3500.0000000000005</v>
      </c>
      <c r="G7384" s="69">
        <f t="shared" ca="1" si="2191"/>
        <v>0</v>
      </c>
      <c r="H7384" s="34">
        <f t="shared" ca="1" si="2192"/>
        <v>1447.282240680523</v>
      </c>
      <c r="I7384" s="34">
        <f t="shared" ca="1" si="2193"/>
        <v>4947.2822406805235</v>
      </c>
      <c r="J7384" s="18">
        <f ca="1">SUM(INDIRECT(ADDRESS(ROW(F7384),COLUMN(F7384),4)):INDIRECT(ADDRESS(ROW(F7384)+N$5-1,COLUMN(F7384),4)))</f>
        <v>24500.000000000004</v>
      </c>
      <c r="K7384" s="18">
        <f t="shared" ca="1" si="2194"/>
        <v>16350</v>
      </c>
      <c r="L7384" s="18">
        <f t="shared" ca="1" si="2206"/>
        <v>0</v>
      </c>
      <c r="M7384" s="18">
        <f t="shared" ca="1" si="2190"/>
        <v>0</v>
      </c>
      <c r="N7384" s="34">
        <f t="shared" ca="1" si="2195"/>
        <v>16724.882990471571</v>
      </c>
      <c r="P7384" s="18">
        <f t="shared" ca="1" si="2207"/>
        <v>1447.282240680523</v>
      </c>
      <c r="Q7384" s="47">
        <f ca="1">SUM(L$15:L7384)-SUM(M$15:M7384)</f>
        <v>16350</v>
      </c>
      <c r="R7384" s="47" t="str">
        <f t="shared" ca="1" si="2208"/>
        <v>M7387</v>
      </c>
      <c r="S7384" s="40">
        <f t="shared" ca="1" si="2196"/>
        <v>0</v>
      </c>
      <c r="T7384" s="46">
        <f t="shared" ca="1" si="2197"/>
        <v>76</v>
      </c>
      <c r="X7384" s="74">
        <f t="shared" ca="1" si="2198"/>
        <v>1.447282240680523</v>
      </c>
      <c r="Y7384" s="75">
        <f t="shared" ca="1" si="2199"/>
        <v>1.447282240680523</v>
      </c>
      <c r="Z7384" s="74">
        <f t="shared" ca="1" si="2200"/>
        <v>4.2515441258536972</v>
      </c>
      <c r="AA7384" s="76">
        <f t="shared" ca="1" si="2201"/>
        <v>1447.282240680523</v>
      </c>
      <c r="AB7384" s="76">
        <f t="shared" ca="1" si="2202"/>
        <v>4251.5441258536976</v>
      </c>
    </row>
    <row r="7385" spans="1:28" x14ac:dyDescent="0.25">
      <c r="A7385" s="2">
        <f t="shared" si="2203"/>
        <v>21</v>
      </c>
      <c r="B7385" s="16">
        <f ca="1">VLOOKUP(A7385,PERIODS!$O$4:$P$33,2,FALSE)</f>
        <v>3.5000000000000003E-2</v>
      </c>
      <c r="C7385" s="15"/>
      <c r="D7385" s="18">
        <v>5000</v>
      </c>
      <c r="E7385" s="34">
        <f t="shared" ca="1" si="2204"/>
        <v>16724.882990471571</v>
      </c>
      <c r="F7385" s="34">
        <f t="shared" ca="1" si="2205"/>
        <v>3500.0000000000005</v>
      </c>
      <c r="G7385" s="69">
        <f t="shared" ca="1" si="2191"/>
        <v>0</v>
      </c>
      <c r="H7385" s="34">
        <f t="shared" ca="1" si="2192"/>
        <v>-356.17320470531598</v>
      </c>
      <c r="I7385" s="34">
        <f t="shared" ca="1" si="2193"/>
        <v>3143.8267952946844</v>
      </c>
      <c r="J7385" s="18">
        <f ca="1">SUM(INDIRECT(ADDRESS(ROW(F7385),COLUMN(F7385),4)):INDIRECT(ADDRESS(ROW(F7385)+N$5-1,COLUMN(F7385),4)))</f>
        <v>24500.000000000004</v>
      </c>
      <c r="K7385" s="18">
        <f t="shared" ca="1" si="2194"/>
        <v>16350</v>
      </c>
      <c r="L7385" s="18">
        <f t="shared" ca="1" si="2206"/>
        <v>0</v>
      </c>
      <c r="M7385" s="18">
        <f t="shared" ca="1" si="2190"/>
        <v>0</v>
      </c>
      <c r="N7385" s="34">
        <f t="shared" ca="1" si="2195"/>
        <v>13581.056195176887</v>
      </c>
      <c r="P7385" s="18">
        <f t="shared" ca="1" si="2207"/>
        <v>356.17320470531598</v>
      </c>
      <c r="Q7385" s="47">
        <f ca="1">SUM(L$15:L7385)-SUM(M$15:M7385)</f>
        <v>16350</v>
      </c>
      <c r="R7385" s="47" t="str">
        <f t="shared" ca="1" si="2208"/>
        <v>M7388</v>
      </c>
      <c r="S7385" s="40">
        <f t="shared" ca="1" si="2196"/>
        <v>0</v>
      </c>
      <c r="T7385" s="46">
        <f t="shared" ca="1" si="2197"/>
        <v>56</v>
      </c>
      <c r="X7385" s="74">
        <f t="shared" ca="1" si="2198"/>
        <v>-0.35617320470531599</v>
      </c>
      <c r="Y7385" s="75">
        <f t="shared" ca="1" si="2199"/>
        <v>-0.35617320470531599</v>
      </c>
      <c r="Z7385" s="74">
        <f t="shared" ca="1" si="2200"/>
        <v>0.7003513055879198</v>
      </c>
      <c r="AA7385" s="76">
        <f t="shared" ca="1" si="2201"/>
        <v>-356.17320470531598</v>
      </c>
      <c r="AB7385" s="76">
        <f t="shared" ca="1" si="2202"/>
        <v>700.3513055879198</v>
      </c>
    </row>
    <row r="7386" spans="1:28" x14ac:dyDescent="0.25">
      <c r="A7386" s="2">
        <f t="shared" si="2203"/>
        <v>22</v>
      </c>
      <c r="B7386" s="16">
        <f ca="1">VLOOKUP(A7386,PERIODS!$O$4:$P$33,2,FALSE)</f>
        <v>3.5000000000000003E-2</v>
      </c>
      <c r="C7386" s="15"/>
      <c r="D7386" s="18">
        <v>5000</v>
      </c>
      <c r="E7386" s="34">
        <f t="shared" ca="1" si="2204"/>
        <v>13581.056195176887</v>
      </c>
      <c r="F7386" s="34">
        <f t="shared" ca="1" si="2205"/>
        <v>3500.0000000000005</v>
      </c>
      <c r="G7386" s="69">
        <f t="shared" ca="1" si="2191"/>
        <v>0</v>
      </c>
      <c r="H7386" s="34">
        <f t="shared" ca="1" si="2192"/>
        <v>-303.8200809595586</v>
      </c>
      <c r="I7386" s="34">
        <f t="shared" ca="1" si="2193"/>
        <v>3196.1799190404417</v>
      </c>
      <c r="J7386" s="18">
        <f ca="1">SUM(INDIRECT(ADDRESS(ROW(F7386),COLUMN(F7386),4)):INDIRECT(ADDRESS(ROW(F7386)+N$5-1,COLUMN(F7386),4)))</f>
        <v>25000.000000000004</v>
      </c>
      <c r="K7386" s="18">
        <f t="shared" ca="1" si="2194"/>
        <v>0</v>
      </c>
      <c r="L7386" s="18">
        <f t="shared" ca="1" si="2206"/>
        <v>0</v>
      </c>
      <c r="M7386" s="18">
        <f t="shared" ca="1" si="2190"/>
        <v>16350</v>
      </c>
      <c r="N7386" s="34">
        <f t="shared" ca="1" si="2195"/>
        <v>26734.876276136445</v>
      </c>
      <c r="P7386" s="18">
        <f t="shared" ca="1" si="2207"/>
        <v>303.8200809595586</v>
      </c>
      <c r="Q7386" s="47">
        <f ca="1">SUM(L$15:L7386)-SUM(M$15:M7386)</f>
        <v>0</v>
      </c>
      <c r="R7386" s="47" t="str">
        <f t="shared" ca="1" si="2208"/>
        <v>M7389</v>
      </c>
      <c r="S7386" s="40">
        <f t="shared" ca="1" si="2196"/>
        <v>0</v>
      </c>
      <c r="T7386" s="46">
        <f t="shared" ca="1" si="2197"/>
        <v>91</v>
      </c>
      <c r="X7386" s="74">
        <f t="shared" ca="1" si="2198"/>
        <v>-0.30382008095955859</v>
      </c>
      <c r="Y7386" s="75">
        <f t="shared" ca="1" si="2199"/>
        <v>-0.30382008095955859</v>
      </c>
      <c r="Z7386" s="74">
        <f t="shared" ca="1" si="2200"/>
        <v>0.73799363361297432</v>
      </c>
      <c r="AA7386" s="76">
        <f t="shared" ca="1" si="2201"/>
        <v>-303.8200809595586</v>
      </c>
      <c r="AB7386" s="76">
        <f t="shared" ca="1" si="2202"/>
        <v>737.99363361297435</v>
      </c>
    </row>
    <row r="7387" spans="1:28" x14ac:dyDescent="0.25">
      <c r="A7387" s="2">
        <f t="shared" si="2203"/>
        <v>23</v>
      </c>
      <c r="B7387" s="16">
        <f ca="1">VLOOKUP(A7387,PERIODS!$O$4:$P$33,2,FALSE)</f>
        <v>3.5000000000000003E-2</v>
      </c>
      <c r="C7387" s="15"/>
      <c r="D7387" s="18">
        <v>5000</v>
      </c>
      <c r="E7387" s="34">
        <f t="shared" ca="1" si="2204"/>
        <v>26734.876276136445</v>
      </c>
      <c r="F7387" s="34">
        <f t="shared" ca="1" si="2205"/>
        <v>3500.0000000000005</v>
      </c>
      <c r="G7387" s="69">
        <f t="shared" ca="1" si="2191"/>
        <v>0</v>
      </c>
      <c r="H7387" s="34">
        <f t="shared" ca="1" si="2192"/>
        <v>129.47023961143893</v>
      </c>
      <c r="I7387" s="34">
        <f t="shared" ca="1" si="2193"/>
        <v>3629.4702396114394</v>
      </c>
      <c r="J7387" s="18">
        <f ca="1">SUM(INDIRECT(ADDRESS(ROW(F7387),COLUMN(F7387),4)):INDIRECT(ADDRESS(ROW(F7387)+N$5-1,COLUMN(F7387),4)))</f>
        <v>25500.000000000004</v>
      </c>
      <c r="K7387" s="18">
        <f t="shared" ca="1" si="2194"/>
        <v>0</v>
      </c>
      <c r="L7387" s="18">
        <f t="shared" ca="1" si="2206"/>
        <v>0</v>
      </c>
      <c r="M7387" s="18">
        <f t="shared" ca="1" si="2190"/>
        <v>0</v>
      </c>
      <c r="N7387" s="34">
        <f t="shared" ca="1" si="2195"/>
        <v>23105.406036525004</v>
      </c>
      <c r="P7387" s="18">
        <f t="shared" ca="1" si="2207"/>
        <v>129.47023961143893</v>
      </c>
      <c r="Q7387" s="47">
        <f ca="1">SUM(L$15:L7387)-SUM(M$15:M7387)</f>
        <v>0</v>
      </c>
      <c r="R7387" s="47" t="str">
        <f t="shared" ca="1" si="2208"/>
        <v>M7390</v>
      </c>
      <c r="S7387" s="40">
        <f t="shared" ca="1" si="2196"/>
        <v>0</v>
      </c>
      <c r="T7387" s="46">
        <f t="shared" ca="1" si="2197"/>
        <v>32</v>
      </c>
      <c r="X7387" s="74">
        <f t="shared" ca="1" si="2198"/>
        <v>0.12947023961143891</v>
      </c>
      <c r="Y7387" s="75">
        <f t="shared" ca="1" si="2199"/>
        <v>0.12947023961143891</v>
      </c>
      <c r="Z7387" s="74">
        <f t="shared" ca="1" si="2200"/>
        <v>1.1382252369334065</v>
      </c>
      <c r="AA7387" s="76">
        <f t="shared" ca="1" si="2201"/>
        <v>129.47023961143893</v>
      </c>
      <c r="AB7387" s="76">
        <f t="shared" ca="1" si="2202"/>
        <v>1138.2252369334064</v>
      </c>
    </row>
    <row r="7388" spans="1:28" x14ac:dyDescent="0.25">
      <c r="A7388" s="2">
        <f t="shared" si="2203"/>
        <v>24</v>
      </c>
      <c r="B7388" s="16">
        <f ca="1">VLOOKUP(A7388,PERIODS!$O$4:$P$33,2,FALSE)</f>
        <v>3.5000000000000003E-2</v>
      </c>
      <c r="C7388" s="15"/>
      <c r="D7388" s="18">
        <v>5000</v>
      </c>
      <c r="E7388" s="34">
        <f t="shared" ca="1" si="2204"/>
        <v>23105.406036525004</v>
      </c>
      <c r="F7388" s="34">
        <f t="shared" ca="1" si="2205"/>
        <v>3500.0000000000005</v>
      </c>
      <c r="G7388" s="69">
        <f t="shared" ca="1" si="2191"/>
        <v>0</v>
      </c>
      <c r="H7388" s="34">
        <f t="shared" ca="1" si="2192"/>
        <v>-1457.5790691246975</v>
      </c>
      <c r="I7388" s="34">
        <f t="shared" ca="1" si="2193"/>
        <v>2042.4209308753029</v>
      </c>
      <c r="J7388" s="18">
        <f ca="1">SUM(INDIRECT(ADDRESS(ROW(F7388),COLUMN(F7388),4)):INDIRECT(ADDRESS(ROW(F7388)+N$5-1,COLUMN(F7388),4)))</f>
        <v>26000</v>
      </c>
      <c r="K7388" s="18">
        <f t="shared" ca="1" si="2194"/>
        <v>16350</v>
      </c>
      <c r="L7388" s="18">
        <f t="shared" ca="1" si="2206"/>
        <v>16350</v>
      </c>
      <c r="M7388" s="18">
        <f t="shared" ca="1" si="2190"/>
        <v>0</v>
      </c>
      <c r="N7388" s="34">
        <f t="shared" ca="1" si="2195"/>
        <v>21062.985105649703</v>
      </c>
      <c r="P7388" s="18">
        <f t="shared" ca="1" si="2207"/>
        <v>1457.5790691246975</v>
      </c>
      <c r="Q7388" s="47">
        <f ca="1">SUM(L$15:L7388)-SUM(M$15:M7388)</f>
        <v>16350</v>
      </c>
      <c r="R7388" s="47" t="str">
        <f t="shared" ca="1" si="2208"/>
        <v>M7391</v>
      </c>
      <c r="S7388" s="40">
        <f t="shared" ca="1" si="2196"/>
        <v>0</v>
      </c>
      <c r="T7388" s="46">
        <f t="shared" ca="1" si="2197"/>
        <v>3</v>
      </c>
      <c r="X7388" s="74">
        <f t="shared" ca="1" si="2198"/>
        <v>-1.4575790691246975</v>
      </c>
      <c r="Y7388" s="75">
        <f t="shared" ca="1" si="2199"/>
        <v>-1.4575790691246975</v>
      </c>
      <c r="Z7388" s="74">
        <f t="shared" ca="1" si="2200"/>
        <v>0.2327991838046673</v>
      </c>
      <c r="AA7388" s="76">
        <f t="shared" ca="1" si="2201"/>
        <v>-1457.5790691246975</v>
      </c>
      <c r="AB7388" s="76">
        <f t="shared" ca="1" si="2202"/>
        <v>232.79918380466731</v>
      </c>
    </row>
    <row r="7389" spans="1:28" x14ac:dyDescent="0.25">
      <c r="A7389" s="2">
        <f t="shared" si="2203"/>
        <v>25</v>
      </c>
      <c r="B7389" s="16">
        <f ca="1">VLOOKUP(A7389,PERIODS!$O$4:$P$33,2,FALSE)</f>
        <v>3.5000000000000003E-2</v>
      </c>
      <c r="C7389" s="15"/>
      <c r="D7389" s="18">
        <v>5000</v>
      </c>
      <c r="E7389" s="34">
        <f t="shared" ca="1" si="2204"/>
        <v>21062.985105649703</v>
      </c>
      <c r="F7389" s="34">
        <f t="shared" ca="1" si="2205"/>
        <v>3500.0000000000005</v>
      </c>
      <c r="G7389" s="69">
        <f t="shared" ca="1" si="2191"/>
        <v>0</v>
      </c>
      <c r="H7389" s="34">
        <f t="shared" ca="1" si="2192"/>
        <v>-814.18496832835751</v>
      </c>
      <c r="I7389" s="34">
        <f t="shared" ca="1" si="2193"/>
        <v>2685.8150316716428</v>
      </c>
      <c r="J7389" s="18">
        <f ca="1">SUM(INDIRECT(ADDRESS(ROW(F7389),COLUMN(F7389),4)):INDIRECT(ADDRESS(ROW(F7389)+N$5-1,COLUMN(F7389),4)))</f>
        <v>24900</v>
      </c>
      <c r="K7389" s="18">
        <f t="shared" ca="1" si="2194"/>
        <v>16350</v>
      </c>
      <c r="L7389" s="18">
        <f t="shared" ca="1" si="2206"/>
        <v>0</v>
      </c>
      <c r="M7389" s="18">
        <f t="shared" ca="1" si="2190"/>
        <v>0</v>
      </c>
      <c r="N7389" s="34">
        <f t="shared" ca="1" si="2195"/>
        <v>18377.170073978061</v>
      </c>
      <c r="P7389" s="18">
        <f t="shared" ca="1" si="2207"/>
        <v>814.18496832835751</v>
      </c>
      <c r="Q7389" s="47">
        <f ca="1">SUM(L$15:L7389)-SUM(M$15:M7389)</f>
        <v>16350</v>
      </c>
      <c r="R7389" s="47" t="str">
        <f t="shared" ca="1" si="2208"/>
        <v>M7392</v>
      </c>
      <c r="S7389" s="40">
        <f t="shared" ca="1" si="2196"/>
        <v>0</v>
      </c>
      <c r="T7389" s="46">
        <f t="shared" ca="1" si="2197"/>
        <v>49</v>
      </c>
      <c r="X7389" s="74">
        <f t="shared" ca="1" si="2198"/>
        <v>-0.81418496832835752</v>
      </c>
      <c r="Y7389" s="75">
        <f t="shared" ca="1" si="2199"/>
        <v>-0.81418496832835752</v>
      </c>
      <c r="Z7389" s="74">
        <f t="shared" ca="1" si="2200"/>
        <v>0.44300023948969397</v>
      </c>
      <c r="AA7389" s="76">
        <f t="shared" ca="1" si="2201"/>
        <v>-814.18496832835751</v>
      </c>
      <c r="AB7389" s="76">
        <f t="shared" ca="1" si="2202"/>
        <v>443.00023948969397</v>
      </c>
    </row>
    <row r="7390" spans="1:28" x14ac:dyDescent="0.25">
      <c r="A7390" s="2">
        <f t="shared" si="2203"/>
        <v>26</v>
      </c>
      <c r="B7390" s="16">
        <f ca="1">VLOOKUP(A7390,PERIODS!$O$4:$P$33,2,FALSE)</f>
        <v>3.5000000000000003E-2</v>
      </c>
      <c r="C7390" s="15"/>
      <c r="D7390" s="18">
        <v>5000</v>
      </c>
      <c r="E7390" s="34">
        <f t="shared" ca="1" si="2204"/>
        <v>18377.170073978061</v>
      </c>
      <c r="F7390" s="34">
        <f t="shared" ca="1" si="2205"/>
        <v>3500.0000000000005</v>
      </c>
      <c r="G7390" s="69">
        <f t="shared" ca="1" si="2191"/>
        <v>0</v>
      </c>
      <c r="H7390" s="34">
        <f t="shared" ca="1" si="2192"/>
        <v>-773.14038578352302</v>
      </c>
      <c r="I7390" s="34">
        <f t="shared" ca="1" si="2193"/>
        <v>2726.8596142164774</v>
      </c>
      <c r="J7390" s="18">
        <f ca="1">SUM(INDIRECT(ADDRESS(ROW(F7390),COLUMN(F7390),4)):INDIRECT(ADDRESS(ROW(F7390)+N$5-1,COLUMN(F7390),4)))</f>
        <v>23900</v>
      </c>
      <c r="K7390" s="18">
        <f t="shared" ca="1" si="2194"/>
        <v>16350</v>
      </c>
      <c r="L7390" s="18">
        <f t="shared" ca="1" si="2206"/>
        <v>0</v>
      </c>
      <c r="M7390" s="18">
        <f t="shared" ca="1" si="2190"/>
        <v>0</v>
      </c>
      <c r="N7390" s="34">
        <f t="shared" ca="1" si="2195"/>
        <v>15650.310459761584</v>
      </c>
      <c r="P7390" s="18">
        <f t="shared" ca="1" si="2207"/>
        <v>773.14038578352302</v>
      </c>
      <c r="Q7390" s="47">
        <f ca="1">SUM(L$15:L7390)-SUM(M$15:M7390)</f>
        <v>16350</v>
      </c>
      <c r="R7390" s="47" t="str">
        <f t="shared" ca="1" si="2208"/>
        <v>M7393</v>
      </c>
      <c r="S7390" s="40">
        <f t="shared" ca="1" si="2196"/>
        <v>0</v>
      </c>
      <c r="T7390" s="46">
        <f t="shared" ca="1" si="2197"/>
        <v>62</v>
      </c>
      <c r="X7390" s="74">
        <f t="shared" ca="1" si="2198"/>
        <v>-0.77314038578352307</v>
      </c>
      <c r="Y7390" s="75">
        <f t="shared" ca="1" si="2199"/>
        <v>-0.77314038578352307</v>
      </c>
      <c r="Z7390" s="74">
        <f t="shared" ca="1" si="2200"/>
        <v>0.46156130938856543</v>
      </c>
      <c r="AA7390" s="76">
        <f t="shared" ca="1" si="2201"/>
        <v>-773.14038578352302</v>
      </c>
      <c r="AB7390" s="76">
        <f t="shared" ca="1" si="2202"/>
        <v>461.56130938856541</v>
      </c>
    </row>
    <row r="7391" spans="1:28" x14ac:dyDescent="0.25">
      <c r="A7391" s="2">
        <f t="shared" si="2203"/>
        <v>27</v>
      </c>
      <c r="B7391" s="16">
        <f ca="1">VLOOKUP(A7391,PERIODS!$O$4:$P$33,2,FALSE)</f>
        <v>3.5000000000000003E-2</v>
      </c>
      <c r="C7391" s="15"/>
      <c r="D7391" s="18">
        <v>5000</v>
      </c>
      <c r="E7391" s="34">
        <f t="shared" ca="1" si="2204"/>
        <v>15650.310459761584</v>
      </c>
      <c r="F7391" s="34">
        <f t="shared" ca="1" si="2205"/>
        <v>3500.0000000000005</v>
      </c>
      <c r="G7391" s="69">
        <f t="shared" ca="1" si="2191"/>
        <v>0</v>
      </c>
      <c r="H7391" s="34">
        <f t="shared" ca="1" si="2192"/>
        <v>-1343.7874587042043</v>
      </c>
      <c r="I7391" s="34">
        <f t="shared" ca="1" si="2193"/>
        <v>2156.2125412957962</v>
      </c>
      <c r="J7391" s="18">
        <f ca="1">SUM(INDIRECT(ADDRESS(ROW(F7391),COLUMN(F7391),4)):INDIRECT(ADDRESS(ROW(F7391)+N$5-1,COLUMN(F7391),4)))</f>
        <v>22900</v>
      </c>
      <c r="K7391" s="18">
        <f t="shared" ca="1" si="2194"/>
        <v>0</v>
      </c>
      <c r="L7391" s="18">
        <f t="shared" ca="1" si="2206"/>
        <v>0</v>
      </c>
      <c r="M7391" s="18">
        <f t="shared" ca="1" si="2190"/>
        <v>16350</v>
      </c>
      <c r="N7391" s="34">
        <f t="shared" ca="1" si="2195"/>
        <v>29844.097918465788</v>
      </c>
      <c r="P7391" s="18">
        <f t="shared" ca="1" si="2207"/>
        <v>1343.7874587042043</v>
      </c>
      <c r="Q7391" s="47">
        <f ca="1">SUM(L$15:L7391)-SUM(M$15:M7391)</f>
        <v>0</v>
      </c>
      <c r="R7391" s="47" t="str">
        <f t="shared" ca="1" si="2208"/>
        <v>M7394</v>
      </c>
      <c r="S7391" s="40">
        <f t="shared" ca="1" si="2196"/>
        <v>0</v>
      </c>
      <c r="T7391" s="46">
        <f t="shared" ca="1" si="2197"/>
        <v>72</v>
      </c>
      <c r="X7391" s="74">
        <f t="shared" ca="1" si="2198"/>
        <v>-1.3437874587042042</v>
      </c>
      <c r="Y7391" s="75">
        <f t="shared" ca="1" si="2199"/>
        <v>-1.3437874587042042</v>
      </c>
      <c r="Z7391" s="74">
        <f t="shared" ca="1" si="2200"/>
        <v>0.26085581462247226</v>
      </c>
      <c r="AA7391" s="76">
        <f t="shared" ca="1" si="2201"/>
        <v>-1343.7874587042043</v>
      </c>
      <c r="AB7391" s="76">
        <f t="shared" ca="1" si="2202"/>
        <v>260.85581462247228</v>
      </c>
    </row>
    <row r="7392" spans="1:28" x14ac:dyDescent="0.25">
      <c r="A7392" s="2">
        <f t="shared" si="2203"/>
        <v>28</v>
      </c>
      <c r="B7392" s="16">
        <f ca="1">VLOOKUP(A7392,PERIODS!$O$4:$P$33,2,FALSE)</f>
        <v>0.04</v>
      </c>
      <c r="C7392" s="15"/>
      <c r="D7392" s="18">
        <v>5000</v>
      </c>
      <c r="E7392" s="34">
        <f t="shared" ca="1" si="2204"/>
        <v>29844.097918465788</v>
      </c>
      <c r="F7392" s="34">
        <f t="shared" ca="1" si="2205"/>
        <v>4000</v>
      </c>
      <c r="G7392" s="69">
        <f t="shared" ca="1" si="2191"/>
        <v>0</v>
      </c>
      <c r="H7392" s="34">
        <f t="shared" ca="1" si="2192"/>
        <v>58.093868289091311</v>
      </c>
      <c r="I7392" s="34">
        <f t="shared" ca="1" si="2193"/>
        <v>4058.0938682890915</v>
      </c>
      <c r="J7392" s="18">
        <f ca="1">SUM(INDIRECT(ADDRESS(ROW(F7392),COLUMN(F7392),4)):INDIRECT(ADDRESS(ROW(F7392)+N$5-1,COLUMN(F7392),4)))</f>
        <v>21900</v>
      </c>
      <c r="K7392" s="18">
        <f t="shared" ca="1" si="2194"/>
        <v>0</v>
      </c>
      <c r="L7392" s="18">
        <f t="shared" ca="1" si="2206"/>
        <v>0</v>
      </c>
      <c r="M7392" s="18">
        <f t="shared" ca="1" si="2190"/>
        <v>0</v>
      </c>
      <c r="N7392" s="34">
        <f t="shared" ca="1" si="2195"/>
        <v>25786.004050176696</v>
      </c>
      <c r="P7392" s="18">
        <f t="shared" ca="1" si="2207"/>
        <v>58.093868289091311</v>
      </c>
      <c r="Q7392" s="47">
        <f ca="1">SUM(L$15:L7392)-SUM(M$15:M7392)</f>
        <v>0</v>
      </c>
      <c r="R7392" s="47" t="str">
        <f t="shared" ca="1" si="2208"/>
        <v>M7395</v>
      </c>
      <c r="S7392" s="40">
        <f t="shared" ca="1" si="2196"/>
        <v>0</v>
      </c>
      <c r="T7392" s="46">
        <f t="shared" ca="1" si="2197"/>
        <v>10</v>
      </c>
      <c r="X7392" s="74">
        <f t="shared" ca="1" si="2198"/>
        <v>5.8093868289091313E-2</v>
      </c>
      <c r="Y7392" s="75">
        <f t="shared" ca="1" si="2199"/>
        <v>5.8093868289091313E-2</v>
      </c>
      <c r="Z7392" s="74">
        <f t="shared" ca="1" si="2200"/>
        <v>1.0598144740127153</v>
      </c>
      <c r="AA7392" s="76">
        <f t="shared" ca="1" si="2201"/>
        <v>58.093868289091311</v>
      </c>
      <c r="AB7392" s="76">
        <f t="shared" ca="1" si="2202"/>
        <v>1059.8144740127154</v>
      </c>
    </row>
    <row r="7393" spans="1:28" x14ac:dyDescent="0.25">
      <c r="A7393" s="2">
        <f t="shared" si="2203"/>
        <v>29</v>
      </c>
      <c r="B7393" s="16">
        <f ca="1">VLOOKUP(A7393,PERIODS!$O$4:$P$33,2,FALSE)</f>
        <v>0.04</v>
      </c>
      <c r="C7393" s="15"/>
      <c r="D7393" s="18">
        <v>5000</v>
      </c>
      <c r="E7393" s="34">
        <f t="shared" ca="1" si="2204"/>
        <v>25786.004050176696</v>
      </c>
      <c r="F7393" s="34">
        <f t="shared" ca="1" si="2205"/>
        <v>4000</v>
      </c>
      <c r="G7393" s="69">
        <f t="shared" ca="1" si="2191"/>
        <v>0</v>
      </c>
      <c r="H7393" s="34">
        <f t="shared" ca="1" si="2192"/>
        <v>872.49011705702026</v>
      </c>
      <c r="I7393" s="34">
        <f t="shared" ca="1" si="2193"/>
        <v>4872.4901170570201</v>
      </c>
      <c r="J7393" s="18">
        <f ca="1">SUM(INDIRECT(ADDRESS(ROW(F7393),COLUMN(F7393),4)):INDIRECT(ADDRESS(ROW(F7393)+N$5-1,COLUMN(F7393),4)))</f>
        <v>21200</v>
      </c>
      <c r="K7393" s="18">
        <f t="shared" ca="1" si="2194"/>
        <v>0</v>
      </c>
      <c r="L7393" s="18">
        <f t="shared" ca="1" si="2206"/>
        <v>0</v>
      </c>
      <c r="M7393" s="18">
        <f t="shared" ca="1" si="2190"/>
        <v>0</v>
      </c>
      <c r="N7393" s="34">
        <f t="shared" ca="1" si="2195"/>
        <v>20913.513933119677</v>
      </c>
      <c r="P7393" s="18">
        <f t="shared" ca="1" si="2207"/>
        <v>872.49011705702026</v>
      </c>
      <c r="Q7393" s="47">
        <f ca="1">SUM(L$15:L7393)-SUM(M$15:M7393)</f>
        <v>0</v>
      </c>
      <c r="R7393" s="47" t="str">
        <f t="shared" ca="1" si="2208"/>
        <v>M7396</v>
      </c>
      <c r="S7393" s="40">
        <f t="shared" ca="1" si="2196"/>
        <v>0</v>
      </c>
      <c r="T7393" s="46">
        <f t="shared" ca="1" si="2197"/>
        <v>87</v>
      </c>
      <c r="X7393" s="74">
        <f t="shared" ca="1" si="2198"/>
        <v>0.87249011705702029</v>
      </c>
      <c r="Y7393" s="75">
        <f t="shared" ca="1" si="2199"/>
        <v>0.87249011705702029</v>
      </c>
      <c r="Z7393" s="74">
        <f t="shared" ca="1" si="2200"/>
        <v>2.3928619473392625</v>
      </c>
      <c r="AA7393" s="76">
        <f t="shared" ca="1" si="2201"/>
        <v>872.49011705702026</v>
      </c>
      <c r="AB7393" s="76">
        <f t="shared" ca="1" si="2202"/>
        <v>2392.8619473392623</v>
      </c>
    </row>
    <row r="7394" spans="1:28" x14ac:dyDescent="0.25">
      <c r="A7394" s="2">
        <f t="shared" si="2203"/>
        <v>30</v>
      </c>
      <c r="B7394" s="16">
        <f ca="1">VLOOKUP(A7394,PERIODS!$O$4:$P$33,2,FALSE)</f>
        <v>0.04</v>
      </c>
      <c r="C7394" s="15"/>
      <c r="D7394" s="18">
        <v>5000</v>
      </c>
      <c r="E7394" s="34">
        <f t="shared" ca="1" si="2204"/>
        <v>20913.513933119677</v>
      </c>
      <c r="F7394" s="34">
        <f t="shared" ca="1" si="2205"/>
        <v>4000</v>
      </c>
      <c r="G7394" s="69">
        <f t="shared" ca="1" si="2191"/>
        <v>0</v>
      </c>
      <c r="H7394" s="34">
        <f t="shared" ca="1" si="2192"/>
        <v>-922.51656104843414</v>
      </c>
      <c r="I7394" s="34">
        <f t="shared" ca="1" si="2193"/>
        <v>3077.4834389515659</v>
      </c>
      <c r="J7394" s="18">
        <f ca="1">SUM(INDIRECT(ADDRESS(ROW(F7394),COLUMN(F7394),4)):INDIRECT(ADDRESS(ROW(F7394)+N$5-1,COLUMN(F7394),4)))</f>
        <v>20500</v>
      </c>
      <c r="K7394" s="18">
        <f t="shared" ca="1" si="2194"/>
        <v>0</v>
      </c>
      <c r="L7394" s="18">
        <f t="shared" ca="1" si="2206"/>
        <v>0</v>
      </c>
      <c r="M7394" s="18">
        <f t="shared" ca="1" si="2190"/>
        <v>0</v>
      </c>
      <c r="N7394" s="34">
        <f t="shared" ca="1" si="2195"/>
        <v>17836.03049416811</v>
      </c>
      <c r="P7394" s="18">
        <f t="shared" ca="1" si="2207"/>
        <v>922.51656104843414</v>
      </c>
      <c r="Q7394" s="47">
        <f ca="1">SUM(L$15:L7394)-SUM(M$15:M7394)</f>
        <v>0</v>
      </c>
      <c r="R7394" s="47" t="str">
        <f t="shared" ca="1" si="2208"/>
        <v>M7397</v>
      </c>
      <c r="S7394" s="40">
        <f t="shared" ca="1" si="2196"/>
        <v>0</v>
      </c>
      <c r="T7394" s="46">
        <f t="shared" ca="1" si="2197"/>
        <v>43</v>
      </c>
      <c r="X7394" s="74">
        <f t="shared" ca="1" si="2198"/>
        <v>-0.92251656104843416</v>
      </c>
      <c r="Y7394" s="75">
        <f t="shared" ca="1" si="2199"/>
        <v>-0.92251656104843416</v>
      </c>
      <c r="Z7394" s="74">
        <f t="shared" ca="1" si="2200"/>
        <v>0.39751740445714245</v>
      </c>
      <c r="AA7394" s="76">
        <f t="shared" ca="1" si="2201"/>
        <v>-922.51656104843414</v>
      </c>
      <c r="AB7394" s="76">
        <f t="shared" ca="1" si="2202"/>
        <v>397.51740445714245</v>
      </c>
    </row>
    <row r="7395" spans="1:28" x14ac:dyDescent="0.25">
      <c r="A7395" s="2">
        <f t="shared" si="2203"/>
        <v>1</v>
      </c>
      <c r="B7395" s="16">
        <f ca="1">VLOOKUP(A7395,PERIODS!$O$4:$P$33,2,FALSE)</f>
        <v>2.4E-2</v>
      </c>
      <c r="C7395" s="15"/>
      <c r="D7395" s="18">
        <v>5000</v>
      </c>
      <c r="E7395" s="34">
        <f t="shared" ca="1" si="2204"/>
        <v>17836.03049416811</v>
      </c>
      <c r="F7395" s="34">
        <f t="shared" ca="1" si="2205"/>
        <v>2400</v>
      </c>
      <c r="G7395" s="69">
        <f t="shared" ca="1" si="2191"/>
        <v>0</v>
      </c>
      <c r="H7395" s="34">
        <f t="shared" ca="1" si="2192"/>
        <v>-1061.8604844921624</v>
      </c>
      <c r="I7395" s="34">
        <f t="shared" ca="1" si="2193"/>
        <v>1338.1395155078376</v>
      </c>
      <c r="J7395" s="18">
        <f ca="1">SUM(INDIRECT(ADDRESS(ROW(F7395),COLUMN(F7395),4)):INDIRECT(ADDRESS(ROW(F7395)+N$5-1,COLUMN(F7395),4)))</f>
        <v>19800</v>
      </c>
      <c r="K7395" s="18">
        <f t="shared" ca="1" si="2194"/>
        <v>16350</v>
      </c>
      <c r="L7395" s="18">
        <f t="shared" ca="1" si="2206"/>
        <v>16350</v>
      </c>
      <c r="M7395" s="18">
        <f t="shared" ca="1" si="2190"/>
        <v>0</v>
      </c>
      <c r="N7395" s="34">
        <f t="shared" ca="1" si="2195"/>
        <v>16497.890978660271</v>
      </c>
      <c r="P7395" s="18">
        <f t="shared" ca="1" si="2207"/>
        <v>1061.8604844921624</v>
      </c>
      <c r="Q7395" s="47">
        <f ca="1">SUM(L$15:L7395)-SUM(M$15:M7395)</f>
        <v>16350</v>
      </c>
      <c r="R7395" s="47" t="str">
        <f t="shared" ca="1" si="2208"/>
        <v>M7398</v>
      </c>
      <c r="S7395" s="40">
        <f t="shared" ca="1" si="2196"/>
        <v>0</v>
      </c>
      <c r="T7395" s="46">
        <f t="shared" ca="1" si="2197"/>
        <v>25</v>
      </c>
      <c r="X7395" s="74">
        <f t="shared" ca="1" si="2198"/>
        <v>-1.0618604844921624</v>
      </c>
      <c r="Y7395" s="75">
        <f t="shared" ca="1" si="2199"/>
        <v>-1.0618604844921624</v>
      </c>
      <c r="Z7395" s="74">
        <f t="shared" ca="1" si="2200"/>
        <v>0.34581183390754761</v>
      </c>
      <c r="AA7395" s="76">
        <f t="shared" ca="1" si="2201"/>
        <v>-1061.8604844921624</v>
      </c>
      <c r="AB7395" s="76">
        <f t="shared" ca="1" si="2202"/>
        <v>345.81183390754762</v>
      </c>
    </row>
    <row r="7396" spans="1:28" x14ac:dyDescent="0.25">
      <c r="A7396" s="2">
        <f t="shared" si="2203"/>
        <v>2</v>
      </c>
      <c r="B7396" s="16">
        <f ca="1">VLOOKUP(A7396,PERIODS!$O$4:$P$33,2,FALSE)</f>
        <v>2.5000000000000001E-2</v>
      </c>
      <c r="C7396" s="15"/>
      <c r="D7396" s="18">
        <v>5000</v>
      </c>
      <c r="E7396" s="34">
        <f t="shared" ca="1" si="2204"/>
        <v>16497.890978660271</v>
      </c>
      <c r="F7396" s="34">
        <f t="shared" ca="1" si="2205"/>
        <v>2500</v>
      </c>
      <c r="G7396" s="69">
        <f t="shared" ca="1" si="2191"/>
        <v>0</v>
      </c>
      <c r="H7396" s="34">
        <f t="shared" ca="1" si="2192"/>
        <v>-100.3975437845329</v>
      </c>
      <c r="I7396" s="34">
        <f t="shared" ca="1" si="2193"/>
        <v>2399.6024562154671</v>
      </c>
      <c r="J7396" s="18">
        <f ca="1">SUM(INDIRECT(ADDRESS(ROW(F7396),COLUMN(F7396),4)):INDIRECT(ADDRESS(ROW(F7396)+N$5-1,COLUMN(F7396),4)))</f>
        <v>20700</v>
      </c>
      <c r="K7396" s="18">
        <f t="shared" ca="1" si="2194"/>
        <v>16350</v>
      </c>
      <c r="L7396" s="18">
        <f t="shared" ca="1" si="2206"/>
        <v>0</v>
      </c>
      <c r="M7396" s="18">
        <f t="shared" ca="1" si="2190"/>
        <v>0</v>
      </c>
      <c r="N7396" s="34">
        <f t="shared" ca="1" si="2195"/>
        <v>14098.288522444804</v>
      </c>
      <c r="P7396" s="18">
        <f t="shared" ca="1" si="2207"/>
        <v>100.3975437845329</v>
      </c>
      <c r="Q7396" s="47">
        <f ca="1">SUM(L$15:L7396)-SUM(M$15:M7396)</f>
        <v>16350</v>
      </c>
      <c r="R7396" s="47" t="str">
        <f t="shared" ca="1" si="2208"/>
        <v>M7399</v>
      </c>
      <c r="S7396" s="40">
        <f t="shared" ca="1" si="2196"/>
        <v>0</v>
      </c>
      <c r="T7396" s="46">
        <f t="shared" ca="1" si="2197"/>
        <v>66</v>
      </c>
      <c r="X7396" s="74">
        <f t="shared" ca="1" si="2198"/>
        <v>-0.1003975437845329</v>
      </c>
      <c r="Y7396" s="75">
        <f t="shared" ca="1" si="2199"/>
        <v>-0.1003975437845329</v>
      </c>
      <c r="Z7396" s="74">
        <f t="shared" ca="1" si="2200"/>
        <v>0.90447777703566523</v>
      </c>
      <c r="AA7396" s="76">
        <f t="shared" ca="1" si="2201"/>
        <v>-100.3975437845329</v>
      </c>
      <c r="AB7396" s="76">
        <f t="shared" ca="1" si="2202"/>
        <v>904.47777703566521</v>
      </c>
    </row>
    <row r="7397" spans="1:28" x14ac:dyDescent="0.25">
      <c r="A7397" s="2">
        <f t="shared" si="2203"/>
        <v>3</v>
      </c>
      <c r="B7397" s="16">
        <f ca="1">VLOOKUP(A7397,PERIODS!$O$4:$P$33,2,FALSE)</f>
        <v>2.5000000000000001E-2</v>
      </c>
      <c r="C7397" s="15"/>
      <c r="D7397" s="18">
        <v>5000</v>
      </c>
      <c r="E7397" s="34">
        <f t="shared" ca="1" si="2204"/>
        <v>14098.288522444804</v>
      </c>
      <c r="F7397" s="34">
        <f t="shared" ca="1" si="2205"/>
        <v>2500</v>
      </c>
      <c r="G7397" s="69">
        <f t="shared" ca="1" si="2191"/>
        <v>0</v>
      </c>
      <c r="H7397" s="34">
        <f t="shared" ca="1" si="2192"/>
        <v>236.03277973838266</v>
      </c>
      <c r="I7397" s="34">
        <f t="shared" ca="1" si="2193"/>
        <v>2736.0327797383825</v>
      </c>
      <c r="J7397" s="18">
        <f ca="1">SUM(INDIRECT(ADDRESS(ROW(F7397),COLUMN(F7397),4)):INDIRECT(ADDRESS(ROW(F7397)+N$5-1,COLUMN(F7397),4)))</f>
        <v>21500</v>
      </c>
      <c r="K7397" s="18">
        <f t="shared" ca="1" si="2194"/>
        <v>16350</v>
      </c>
      <c r="L7397" s="18">
        <f t="shared" ca="1" si="2206"/>
        <v>0</v>
      </c>
      <c r="M7397" s="18">
        <f t="shared" ca="1" si="2190"/>
        <v>0</v>
      </c>
      <c r="N7397" s="34">
        <f t="shared" ca="1" si="2195"/>
        <v>11362.25574270642</v>
      </c>
      <c r="P7397" s="18">
        <f t="shared" ca="1" si="2207"/>
        <v>236.03277973838266</v>
      </c>
      <c r="Q7397" s="47">
        <f ca="1">SUM(L$15:L7397)-SUM(M$15:M7397)</f>
        <v>16350</v>
      </c>
      <c r="R7397" s="47" t="str">
        <f t="shared" ca="1" si="2208"/>
        <v>M7400</v>
      </c>
      <c r="S7397" s="40">
        <f t="shared" ca="1" si="2196"/>
        <v>0</v>
      </c>
      <c r="T7397" s="46">
        <f t="shared" ca="1" si="2197"/>
        <v>48</v>
      </c>
      <c r="X7397" s="74">
        <f t="shared" ca="1" si="2198"/>
        <v>0.23603277973838266</v>
      </c>
      <c r="Y7397" s="75">
        <f t="shared" ca="1" si="2199"/>
        <v>0.23603277973838266</v>
      </c>
      <c r="Z7397" s="74">
        <f t="shared" ca="1" si="2200"/>
        <v>1.2662158157097807</v>
      </c>
      <c r="AA7397" s="76">
        <f t="shared" ca="1" si="2201"/>
        <v>236.03277973838266</v>
      </c>
      <c r="AB7397" s="76">
        <f t="shared" ca="1" si="2202"/>
        <v>1266.2158157097806</v>
      </c>
    </row>
    <row r="7398" spans="1:28" x14ac:dyDescent="0.25">
      <c r="A7398" s="2">
        <f t="shared" si="2203"/>
        <v>4</v>
      </c>
      <c r="B7398" s="16">
        <f ca="1">VLOOKUP(A7398,PERIODS!$O$4:$P$33,2,FALSE)</f>
        <v>2.5000000000000001E-2</v>
      </c>
      <c r="C7398" s="15"/>
      <c r="D7398" s="18">
        <v>5000</v>
      </c>
      <c r="E7398" s="34">
        <f t="shared" ca="1" si="2204"/>
        <v>11362.25574270642</v>
      </c>
      <c r="F7398" s="34">
        <f t="shared" ca="1" si="2205"/>
        <v>2500</v>
      </c>
      <c r="G7398" s="69">
        <f t="shared" ca="1" si="2191"/>
        <v>0</v>
      </c>
      <c r="H7398" s="34">
        <f t="shared" ca="1" si="2192"/>
        <v>-822.00547057885308</v>
      </c>
      <c r="I7398" s="34">
        <f t="shared" ca="1" si="2193"/>
        <v>1677.994529421147</v>
      </c>
      <c r="J7398" s="18">
        <f ca="1">SUM(INDIRECT(ADDRESS(ROW(F7398),COLUMN(F7398),4)):INDIRECT(ADDRESS(ROW(F7398)+N$5-1,COLUMN(F7398),4)))</f>
        <v>22300</v>
      </c>
      <c r="K7398" s="18">
        <f t="shared" ca="1" si="2194"/>
        <v>0</v>
      </c>
      <c r="L7398" s="18">
        <f t="shared" ca="1" si="2206"/>
        <v>0</v>
      </c>
      <c r="M7398" s="18">
        <f t="shared" ca="1" si="2190"/>
        <v>16350</v>
      </c>
      <c r="N7398" s="34">
        <f t="shared" ca="1" si="2195"/>
        <v>26034.261213285274</v>
      </c>
      <c r="P7398" s="18">
        <f t="shared" ca="1" si="2207"/>
        <v>822.00547057885308</v>
      </c>
      <c r="Q7398" s="47">
        <f ca="1">SUM(L$15:L7398)-SUM(M$15:M7398)</f>
        <v>0</v>
      </c>
      <c r="R7398" s="47" t="str">
        <f t="shared" ca="1" si="2208"/>
        <v>M7401</v>
      </c>
      <c r="S7398" s="40">
        <f t="shared" ca="1" si="2196"/>
        <v>0</v>
      </c>
      <c r="T7398" s="46">
        <f t="shared" ca="1" si="2197"/>
        <v>9</v>
      </c>
      <c r="X7398" s="74">
        <f t="shared" ca="1" si="2198"/>
        <v>-0.82200547057885309</v>
      </c>
      <c r="Y7398" s="75">
        <f t="shared" ca="1" si="2199"/>
        <v>-0.82200547057885309</v>
      </c>
      <c r="Z7398" s="74">
        <f t="shared" ca="1" si="2200"/>
        <v>0.43954926687784607</v>
      </c>
      <c r="AA7398" s="76">
        <f t="shared" ca="1" si="2201"/>
        <v>-822.00547057885308</v>
      </c>
      <c r="AB7398" s="76">
        <f t="shared" ca="1" si="2202"/>
        <v>439.54926687784609</v>
      </c>
    </row>
    <row r="7399" spans="1:28" x14ac:dyDescent="0.25">
      <c r="A7399" s="2">
        <f t="shared" si="2203"/>
        <v>5</v>
      </c>
      <c r="B7399" s="16">
        <f ca="1">VLOOKUP(A7399,PERIODS!$O$4:$P$33,2,FALSE)</f>
        <v>3.3000000000000002E-2</v>
      </c>
      <c r="C7399" s="15"/>
      <c r="D7399" s="18">
        <v>5000</v>
      </c>
      <c r="E7399" s="34">
        <f t="shared" ca="1" si="2204"/>
        <v>26034.261213285274</v>
      </c>
      <c r="F7399" s="34">
        <f t="shared" ca="1" si="2205"/>
        <v>3300</v>
      </c>
      <c r="G7399" s="69">
        <f t="shared" ca="1" si="2191"/>
        <v>0</v>
      </c>
      <c r="H7399" s="34">
        <f t="shared" ca="1" si="2192"/>
        <v>133.84654680494805</v>
      </c>
      <c r="I7399" s="34">
        <f t="shared" ca="1" si="2193"/>
        <v>3433.846546804948</v>
      </c>
      <c r="J7399" s="18">
        <f ca="1">SUM(INDIRECT(ADDRESS(ROW(F7399),COLUMN(F7399),4)):INDIRECT(ADDRESS(ROW(F7399)+N$5-1,COLUMN(F7399),4)))</f>
        <v>23100</v>
      </c>
      <c r="K7399" s="18">
        <f t="shared" ca="1" si="2194"/>
        <v>0</v>
      </c>
      <c r="L7399" s="18">
        <f t="shared" ca="1" si="2206"/>
        <v>0</v>
      </c>
      <c r="M7399" s="18">
        <f t="shared" ca="1" si="2190"/>
        <v>0</v>
      </c>
      <c r="N7399" s="34">
        <f t="shared" ca="1" si="2195"/>
        <v>22600.414666480327</v>
      </c>
      <c r="P7399" s="18">
        <f t="shared" ca="1" si="2207"/>
        <v>133.84654680494805</v>
      </c>
      <c r="Q7399" s="47">
        <f ca="1">SUM(L$15:L7399)-SUM(M$15:M7399)</f>
        <v>0</v>
      </c>
      <c r="R7399" s="47" t="str">
        <f t="shared" ca="1" si="2208"/>
        <v>M7402</v>
      </c>
      <c r="S7399" s="40">
        <f t="shared" ca="1" si="2196"/>
        <v>0</v>
      </c>
      <c r="T7399" s="46">
        <f t="shared" ca="1" si="2197"/>
        <v>57</v>
      </c>
      <c r="X7399" s="74">
        <f t="shared" ca="1" si="2198"/>
        <v>0.13384654680494804</v>
      </c>
      <c r="Y7399" s="75">
        <f t="shared" ca="1" si="2199"/>
        <v>0.13384654680494804</v>
      </c>
      <c r="Z7399" s="74">
        <f t="shared" ca="1" si="2200"/>
        <v>1.1432173758248245</v>
      </c>
      <c r="AA7399" s="76">
        <f t="shared" ca="1" si="2201"/>
        <v>133.84654680494805</v>
      </c>
      <c r="AB7399" s="76">
        <f t="shared" ca="1" si="2202"/>
        <v>1143.2173758248246</v>
      </c>
    </row>
    <row r="7400" spans="1:28" x14ac:dyDescent="0.25">
      <c r="A7400" s="2">
        <f t="shared" si="2203"/>
        <v>6</v>
      </c>
      <c r="B7400" s="16">
        <f ca="1">VLOOKUP(A7400,PERIODS!$O$4:$P$33,2,FALSE)</f>
        <v>3.3000000000000002E-2</v>
      </c>
      <c r="C7400" s="15"/>
      <c r="D7400" s="18">
        <v>5000</v>
      </c>
      <c r="E7400" s="34">
        <f t="shared" ca="1" si="2204"/>
        <v>22600.414666480327</v>
      </c>
      <c r="F7400" s="34">
        <f t="shared" ca="1" si="2205"/>
        <v>3300</v>
      </c>
      <c r="G7400" s="69">
        <f t="shared" ca="1" si="2191"/>
        <v>0</v>
      </c>
      <c r="H7400" s="34">
        <f t="shared" ca="1" si="2192"/>
        <v>-1753.0651316946801</v>
      </c>
      <c r="I7400" s="34">
        <f t="shared" ca="1" si="2193"/>
        <v>1546.9348683053199</v>
      </c>
      <c r="J7400" s="18">
        <f ca="1">SUM(INDIRECT(ADDRESS(ROW(F7400),COLUMN(F7400),4)):INDIRECT(ADDRESS(ROW(F7400)+N$5-1,COLUMN(F7400),4)))</f>
        <v>23100</v>
      </c>
      <c r="K7400" s="18">
        <f t="shared" ca="1" si="2194"/>
        <v>16350</v>
      </c>
      <c r="L7400" s="18">
        <f t="shared" ca="1" si="2206"/>
        <v>16350</v>
      </c>
      <c r="M7400" s="18">
        <f t="shared" ca="1" si="2190"/>
        <v>0</v>
      </c>
      <c r="N7400" s="34">
        <f t="shared" ca="1" si="2195"/>
        <v>21053.479798175005</v>
      </c>
      <c r="P7400" s="18">
        <f t="shared" ca="1" si="2207"/>
        <v>1753.0651316946801</v>
      </c>
      <c r="Q7400" s="47">
        <f ca="1">SUM(L$15:L7400)-SUM(M$15:M7400)</f>
        <v>16350</v>
      </c>
      <c r="R7400" s="47" t="str">
        <f t="shared" ca="1" si="2208"/>
        <v>M7403</v>
      </c>
      <c r="S7400" s="40">
        <f t="shared" ca="1" si="2196"/>
        <v>0</v>
      </c>
      <c r="T7400" s="46">
        <f t="shared" ca="1" si="2197"/>
        <v>58</v>
      </c>
      <c r="X7400" s="74">
        <f t="shared" ca="1" si="2198"/>
        <v>-1.7530651316946801</v>
      </c>
      <c r="Y7400" s="75">
        <f t="shared" ca="1" si="2199"/>
        <v>-1.7530651316946801</v>
      </c>
      <c r="Z7400" s="74">
        <f t="shared" ca="1" si="2200"/>
        <v>0.17324211890118227</v>
      </c>
      <c r="AA7400" s="76">
        <f t="shared" ca="1" si="2201"/>
        <v>-1753.0651316946801</v>
      </c>
      <c r="AB7400" s="76">
        <f t="shared" ca="1" si="2202"/>
        <v>173.24211890118227</v>
      </c>
    </row>
    <row r="7401" spans="1:28" x14ac:dyDescent="0.25">
      <c r="A7401" s="2">
        <f t="shared" si="2203"/>
        <v>7</v>
      </c>
      <c r="B7401" s="16">
        <f ca="1">VLOOKUP(A7401,PERIODS!$O$4:$P$33,2,FALSE)</f>
        <v>3.3000000000000002E-2</v>
      </c>
      <c r="C7401" s="15"/>
      <c r="D7401" s="18">
        <v>5000</v>
      </c>
      <c r="E7401" s="34">
        <f t="shared" ca="1" si="2204"/>
        <v>21053.479798175005</v>
      </c>
      <c r="F7401" s="34">
        <f t="shared" ca="1" si="2205"/>
        <v>3300</v>
      </c>
      <c r="G7401" s="69">
        <f t="shared" ca="1" si="2191"/>
        <v>0</v>
      </c>
      <c r="H7401" s="34">
        <f t="shared" ca="1" si="2192"/>
        <v>358.14229031244912</v>
      </c>
      <c r="I7401" s="34">
        <f t="shared" ca="1" si="2193"/>
        <v>3658.1422903124489</v>
      </c>
      <c r="J7401" s="18">
        <f ca="1">SUM(INDIRECT(ADDRESS(ROW(F7401),COLUMN(F7401),4)):INDIRECT(ADDRESS(ROW(F7401)+N$5-1,COLUMN(F7401),4)))</f>
        <v>23100</v>
      </c>
      <c r="K7401" s="18">
        <f t="shared" ca="1" si="2194"/>
        <v>16350</v>
      </c>
      <c r="L7401" s="18">
        <f t="shared" ca="1" si="2206"/>
        <v>0</v>
      </c>
      <c r="M7401" s="18">
        <f t="shared" ca="1" si="2190"/>
        <v>0</v>
      </c>
      <c r="N7401" s="34">
        <f t="shared" ca="1" si="2195"/>
        <v>17395.337507862558</v>
      </c>
      <c r="P7401" s="18">
        <f t="shared" ca="1" si="2207"/>
        <v>358.14229031244912</v>
      </c>
      <c r="Q7401" s="47">
        <f ca="1">SUM(L$15:L7401)-SUM(M$15:M7401)</f>
        <v>16350</v>
      </c>
      <c r="R7401" s="47" t="str">
        <f t="shared" ca="1" si="2208"/>
        <v>M7404</v>
      </c>
      <c r="S7401" s="40">
        <f t="shared" ca="1" si="2196"/>
        <v>0</v>
      </c>
      <c r="T7401" s="46">
        <f t="shared" ca="1" si="2197"/>
        <v>34</v>
      </c>
      <c r="X7401" s="74">
        <f t="shared" ca="1" si="2198"/>
        <v>0.3581422903124491</v>
      </c>
      <c r="Y7401" s="75">
        <f t="shared" ca="1" si="2199"/>
        <v>0.3581422903124491</v>
      </c>
      <c r="Z7401" s="74">
        <f t="shared" ca="1" si="2200"/>
        <v>1.4306691763616552</v>
      </c>
      <c r="AA7401" s="76">
        <f t="shared" ca="1" si="2201"/>
        <v>358.14229031244912</v>
      </c>
      <c r="AB7401" s="76">
        <f t="shared" ca="1" si="2202"/>
        <v>1430.6691763616552</v>
      </c>
    </row>
    <row r="7402" spans="1:28" x14ac:dyDescent="0.25">
      <c r="A7402" s="2">
        <f t="shared" si="2203"/>
        <v>8</v>
      </c>
      <c r="B7402" s="16">
        <f ca="1">VLOOKUP(A7402,PERIODS!$O$4:$P$33,2,FALSE)</f>
        <v>3.3000000000000002E-2</v>
      </c>
      <c r="C7402" s="15"/>
      <c r="D7402" s="18">
        <v>5000</v>
      </c>
      <c r="E7402" s="34">
        <f t="shared" ca="1" si="2204"/>
        <v>17395.337507862558</v>
      </c>
      <c r="F7402" s="34">
        <f t="shared" ca="1" si="2205"/>
        <v>3300</v>
      </c>
      <c r="G7402" s="69">
        <f t="shared" ca="1" si="2191"/>
        <v>0</v>
      </c>
      <c r="H7402" s="34">
        <f t="shared" ca="1" si="2192"/>
        <v>-2088.4795877988513</v>
      </c>
      <c r="I7402" s="34">
        <f t="shared" ca="1" si="2193"/>
        <v>1211.5204122011487</v>
      </c>
      <c r="J7402" s="18">
        <f ca="1">SUM(INDIRECT(ADDRESS(ROW(F7402),COLUMN(F7402),4)):INDIRECT(ADDRESS(ROW(F7402)+N$5-1,COLUMN(F7402),4)))</f>
        <v>23100</v>
      </c>
      <c r="K7402" s="18">
        <f t="shared" ca="1" si="2194"/>
        <v>16350</v>
      </c>
      <c r="L7402" s="18">
        <f t="shared" ca="1" si="2206"/>
        <v>0</v>
      </c>
      <c r="M7402" s="18">
        <f t="shared" ca="1" si="2190"/>
        <v>0</v>
      </c>
      <c r="N7402" s="34">
        <f t="shared" ca="1" si="2195"/>
        <v>16183.817095661409</v>
      </c>
      <c r="P7402" s="18">
        <f t="shared" ca="1" si="2207"/>
        <v>2088.4795877988513</v>
      </c>
      <c r="Q7402" s="47">
        <f ca="1">SUM(L$15:L7402)-SUM(M$15:M7402)</f>
        <v>16350</v>
      </c>
      <c r="R7402" s="47" t="str">
        <f t="shared" ca="1" si="2208"/>
        <v>M7405</v>
      </c>
      <c r="S7402" s="40">
        <f t="shared" ca="1" si="2196"/>
        <v>0</v>
      </c>
      <c r="T7402" s="46">
        <f t="shared" ca="1" si="2197"/>
        <v>19</v>
      </c>
      <c r="X7402" s="74">
        <f t="shared" ca="1" si="2198"/>
        <v>-2.0884795877988513</v>
      </c>
      <c r="Y7402" s="75">
        <f t="shared" ca="1" si="2199"/>
        <v>-2.0884795877988513</v>
      </c>
      <c r="Z7402" s="74">
        <f t="shared" ca="1" si="2200"/>
        <v>0.12387533428124296</v>
      </c>
      <c r="AA7402" s="76">
        <f t="shared" ca="1" si="2201"/>
        <v>-2088.4795877988513</v>
      </c>
      <c r="AB7402" s="76">
        <f t="shared" ca="1" si="2202"/>
        <v>123.87533428124296</v>
      </c>
    </row>
    <row r="7403" spans="1:28" x14ac:dyDescent="0.25">
      <c r="A7403" s="2">
        <f t="shared" si="2203"/>
        <v>9</v>
      </c>
      <c r="B7403" s="16">
        <f ca="1">VLOOKUP(A7403,PERIODS!$O$4:$P$33,2,FALSE)</f>
        <v>3.3000000000000002E-2</v>
      </c>
      <c r="C7403" s="15"/>
      <c r="D7403" s="18">
        <v>5000</v>
      </c>
      <c r="E7403" s="34">
        <f t="shared" ca="1" si="2204"/>
        <v>16183.817095661409</v>
      </c>
      <c r="F7403" s="34">
        <f t="shared" ca="1" si="2205"/>
        <v>3300</v>
      </c>
      <c r="G7403" s="69">
        <f t="shared" ca="1" si="2191"/>
        <v>0</v>
      </c>
      <c r="H7403" s="34">
        <f t="shared" ca="1" si="2192"/>
        <v>278.471119950549</v>
      </c>
      <c r="I7403" s="34">
        <f t="shared" ca="1" si="2193"/>
        <v>3578.4711199505491</v>
      </c>
      <c r="J7403" s="18">
        <f ca="1">SUM(INDIRECT(ADDRESS(ROW(F7403),COLUMN(F7403),4)):INDIRECT(ADDRESS(ROW(F7403)+N$5-1,COLUMN(F7403),4)))</f>
        <v>23100</v>
      </c>
      <c r="K7403" s="18">
        <f t="shared" ca="1" si="2194"/>
        <v>0</v>
      </c>
      <c r="L7403" s="18">
        <f t="shared" ca="1" si="2206"/>
        <v>0</v>
      </c>
      <c r="M7403" s="18">
        <f t="shared" ca="1" si="2190"/>
        <v>16350</v>
      </c>
      <c r="N7403" s="34">
        <f t="shared" ca="1" si="2195"/>
        <v>28955.345975710858</v>
      </c>
      <c r="P7403" s="18">
        <f t="shared" ca="1" si="2207"/>
        <v>278.471119950549</v>
      </c>
      <c r="Q7403" s="47">
        <f ca="1">SUM(L$15:L7403)-SUM(M$15:M7403)</f>
        <v>0</v>
      </c>
      <c r="R7403" s="47" t="str">
        <f t="shared" ca="1" si="2208"/>
        <v>M7406</v>
      </c>
      <c r="S7403" s="40">
        <f t="shared" ca="1" si="2196"/>
        <v>0</v>
      </c>
      <c r="T7403" s="46">
        <f t="shared" ca="1" si="2197"/>
        <v>23</v>
      </c>
      <c r="X7403" s="74">
        <f t="shared" ca="1" si="2198"/>
        <v>0.27847111995054902</v>
      </c>
      <c r="Y7403" s="75">
        <f t="shared" ca="1" si="2199"/>
        <v>0.27847111995054902</v>
      </c>
      <c r="Z7403" s="74">
        <f t="shared" ca="1" si="2200"/>
        <v>1.321108451167643</v>
      </c>
      <c r="AA7403" s="76">
        <f t="shared" ca="1" si="2201"/>
        <v>278.471119950549</v>
      </c>
      <c r="AB7403" s="76">
        <f t="shared" ca="1" si="2202"/>
        <v>1321.1084511676429</v>
      </c>
    </row>
    <row r="7404" spans="1:28" x14ac:dyDescent="0.25">
      <c r="A7404" s="2">
        <f t="shared" si="2203"/>
        <v>10</v>
      </c>
      <c r="B7404" s="16">
        <f ca="1">VLOOKUP(A7404,PERIODS!$O$4:$P$33,2,FALSE)</f>
        <v>3.3000000000000002E-2</v>
      </c>
      <c r="C7404" s="15"/>
      <c r="D7404" s="18">
        <v>5000</v>
      </c>
      <c r="E7404" s="34">
        <f t="shared" ca="1" si="2204"/>
        <v>28955.345975710858</v>
      </c>
      <c r="F7404" s="34">
        <f t="shared" ca="1" si="2205"/>
        <v>3300</v>
      </c>
      <c r="G7404" s="69">
        <f t="shared" ca="1" si="2191"/>
        <v>0</v>
      </c>
      <c r="H7404" s="34">
        <f t="shared" ca="1" si="2192"/>
        <v>-1177.9357607085096</v>
      </c>
      <c r="I7404" s="34">
        <f t="shared" ca="1" si="2193"/>
        <v>2122.0642392914906</v>
      </c>
      <c r="J7404" s="18">
        <f ca="1">SUM(INDIRECT(ADDRESS(ROW(F7404),COLUMN(F7404),4)):INDIRECT(ADDRESS(ROW(F7404)+N$5-1,COLUMN(F7404),4)))</f>
        <v>23100</v>
      </c>
      <c r="K7404" s="18">
        <f t="shared" ca="1" si="2194"/>
        <v>0</v>
      </c>
      <c r="L7404" s="18">
        <f t="shared" ca="1" si="2206"/>
        <v>0</v>
      </c>
      <c r="M7404" s="18">
        <f t="shared" ca="1" si="2190"/>
        <v>0</v>
      </c>
      <c r="N7404" s="34">
        <f t="shared" ca="1" si="2195"/>
        <v>26833.281736419369</v>
      </c>
      <c r="P7404" s="18">
        <f t="shared" ca="1" si="2207"/>
        <v>1177.9357607085096</v>
      </c>
      <c r="Q7404" s="47">
        <f ca="1">SUM(L$15:L7404)-SUM(M$15:M7404)</f>
        <v>0</v>
      </c>
      <c r="R7404" s="47" t="str">
        <f t="shared" ca="1" si="2208"/>
        <v>M7407</v>
      </c>
      <c r="S7404" s="40">
        <f t="shared" ca="1" si="2196"/>
        <v>0</v>
      </c>
      <c r="T7404" s="46">
        <f t="shared" ca="1" si="2197"/>
        <v>5</v>
      </c>
      <c r="X7404" s="74">
        <f t="shared" ca="1" si="2198"/>
        <v>-1.1779357607085097</v>
      </c>
      <c r="Y7404" s="75">
        <f t="shared" ca="1" si="2199"/>
        <v>-1.1779357607085097</v>
      </c>
      <c r="Z7404" s="74">
        <f t="shared" ca="1" si="2200"/>
        <v>0.30791369056772483</v>
      </c>
      <c r="AA7404" s="76">
        <f t="shared" ca="1" si="2201"/>
        <v>-1177.9357607085096</v>
      </c>
      <c r="AB7404" s="76">
        <f t="shared" ca="1" si="2202"/>
        <v>307.91369056772481</v>
      </c>
    </row>
    <row r="7405" spans="1:28" x14ac:dyDescent="0.25">
      <c r="A7405" s="2">
        <f t="shared" si="2203"/>
        <v>11</v>
      </c>
      <c r="B7405" s="16">
        <f ca="1">VLOOKUP(A7405,PERIODS!$O$4:$P$33,2,FALSE)</f>
        <v>3.3000000000000002E-2</v>
      </c>
      <c r="C7405" s="15"/>
      <c r="D7405" s="18">
        <v>5000</v>
      </c>
      <c r="E7405" s="34">
        <f t="shared" ca="1" si="2204"/>
        <v>26833.281736419369</v>
      </c>
      <c r="F7405" s="34">
        <f t="shared" ca="1" si="2205"/>
        <v>3300</v>
      </c>
      <c r="G7405" s="69">
        <f t="shared" ca="1" si="2191"/>
        <v>0</v>
      </c>
      <c r="H7405" s="34">
        <f t="shared" ca="1" si="2192"/>
        <v>473.35073816824615</v>
      </c>
      <c r="I7405" s="34">
        <f t="shared" ca="1" si="2193"/>
        <v>3773.3507381682462</v>
      </c>
      <c r="J7405" s="18">
        <f ca="1">SUM(INDIRECT(ADDRESS(ROW(F7405),COLUMN(F7405),4)):INDIRECT(ADDRESS(ROW(F7405)+N$5-1,COLUMN(F7405),4)))</f>
        <v>23300</v>
      </c>
      <c r="K7405" s="18">
        <f t="shared" ca="1" si="2194"/>
        <v>0</v>
      </c>
      <c r="L7405" s="18">
        <f t="shared" ca="1" si="2206"/>
        <v>0</v>
      </c>
      <c r="M7405" s="18">
        <f t="shared" ca="1" si="2190"/>
        <v>0</v>
      </c>
      <c r="N7405" s="34">
        <f t="shared" ca="1" si="2195"/>
        <v>23059.930998251122</v>
      </c>
      <c r="P7405" s="18">
        <f t="shared" ca="1" si="2207"/>
        <v>473.35073816824615</v>
      </c>
      <c r="Q7405" s="47">
        <f ca="1">SUM(L$15:L7405)-SUM(M$15:M7405)</f>
        <v>0</v>
      </c>
      <c r="R7405" s="47" t="str">
        <f t="shared" ca="1" si="2208"/>
        <v>M7408</v>
      </c>
      <c r="S7405" s="40">
        <f t="shared" ca="1" si="2196"/>
        <v>0</v>
      </c>
      <c r="T7405" s="46">
        <f t="shared" ca="1" si="2197"/>
        <v>68</v>
      </c>
      <c r="X7405" s="74">
        <f t="shared" ca="1" si="2198"/>
        <v>0.47335073816824613</v>
      </c>
      <c r="Y7405" s="75">
        <f t="shared" ca="1" si="2199"/>
        <v>0.47335073816824613</v>
      </c>
      <c r="Z7405" s="74">
        <f t="shared" ca="1" si="2200"/>
        <v>1.6053643467944008</v>
      </c>
      <c r="AA7405" s="76">
        <f t="shared" ca="1" si="2201"/>
        <v>473.35073816824615</v>
      </c>
      <c r="AB7405" s="76">
        <f t="shared" ca="1" si="2202"/>
        <v>1605.3643467944007</v>
      </c>
    </row>
    <row r="7406" spans="1:28" x14ac:dyDescent="0.25">
      <c r="A7406" s="2">
        <f t="shared" si="2203"/>
        <v>12</v>
      </c>
      <c r="B7406" s="16">
        <f ca="1">VLOOKUP(A7406,PERIODS!$O$4:$P$33,2,FALSE)</f>
        <v>3.3000000000000002E-2</v>
      </c>
      <c r="C7406" s="15"/>
      <c r="D7406" s="18">
        <v>5000</v>
      </c>
      <c r="E7406" s="34">
        <f t="shared" ca="1" si="2204"/>
        <v>23059.930998251122</v>
      </c>
      <c r="F7406" s="34">
        <f t="shared" ca="1" si="2205"/>
        <v>3300</v>
      </c>
      <c r="G7406" s="69">
        <f t="shared" ca="1" si="2191"/>
        <v>0</v>
      </c>
      <c r="H7406" s="34">
        <f t="shared" ca="1" si="2192"/>
        <v>-139.76318107418203</v>
      </c>
      <c r="I7406" s="34">
        <f t="shared" ca="1" si="2193"/>
        <v>3160.2368189258182</v>
      </c>
      <c r="J7406" s="18">
        <f ca="1">SUM(INDIRECT(ADDRESS(ROW(F7406),COLUMN(F7406),4)):INDIRECT(ADDRESS(ROW(F7406)+N$5-1,COLUMN(F7406),4)))</f>
        <v>23500</v>
      </c>
      <c r="K7406" s="18">
        <f t="shared" ca="1" si="2194"/>
        <v>16350</v>
      </c>
      <c r="L7406" s="18">
        <f t="shared" ca="1" si="2206"/>
        <v>16350</v>
      </c>
      <c r="M7406" s="18">
        <f t="shared" ca="1" si="2190"/>
        <v>0</v>
      </c>
      <c r="N7406" s="34">
        <f t="shared" ca="1" si="2195"/>
        <v>19899.694179325303</v>
      </c>
      <c r="P7406" s="18">
        <f t="shared" ca="1" si="2207"/>
        <v>139.76318107418203</v>
      </c>
      <c r="Q7406" s="47">
        <f ca="1">SUM(L$15:L7406)-SUM(M$15:M7406)</f>
        <v>16350</v>
      </c>
      <c r="R7406" s="47" t="str">
        <f t="shared" ca="1" si="2208"/>
        <v>M7409</v>
      </c>
      <c r="S7406" s="40">
        <f t="shared" ca="1" si="2196"/>
        <v>0</v>
      </c>
      <c r="T7406" s="46">
        <f t="shared" ca="1" si="2197"/>
        <v>65</v>
      </c>
      <c r="X7406" s="74">
        <f t="shared" ca="1" si="2198"/>
        <v>-0.13976318107418204</v>
      </c>
      <c r="Y7406" s="75">
        <f t="shared" ca="1" si="2199"/>
        <v>-0.13976318107418204</v>
      </c>
      <c r="Z7406" s="74">
        <f t="shared" ca="1" si="2200"/>
        <v>0.86956414026238593</v>
      </c>
      <c r="AA7406" s="76">
        <f t="shared" ca="1" si="2201"/>
        <v>-139.76318107418203</v>
      </c>
      <c r="AB7406" s="76">
        <f t="shared" ca="1" si="2202"/>
        <v>869.56414026238588</v>
      </c>
    </row>
    <row r="7407" spans="1:28" x14ac:dyDescent="0.25">
      <c r="A7407" s="2">
        <f t="shared" si="2203"/>
        <v>13</v>
      </c>
      <c r="B7407" s="16">
        <f ca="1">VLOOKUP(A7407,PERIODS!$O$4:$P$33,2,FALSE)</f>
        <v>3.3000000000000002E-2</v>
      </c>
      <c r="C7407" s="15"/>
      <c r="D7407" s="18">
        <v>5000</v>
      </c>
      <c r="E7407" s="34">
        <f t="shared" ca="1" si="2204"/>
        <v>19899.694179325303</v>
      </c>
      <c r="F7407" s="34">
        <f t="shared" ca="1" si="2205"/>
        <v>3300</v>
      </c>
      <c r="G7407" s="69">
        <f t="shared" ca="1" si="2191"/>
        <v>0</v>
      </c>
      <c r="H7407" s="34">
        <f t="shared" ca="1" si="2192"/>
        <v>-492.82678894321248</v>
      </c>
      <c r="I7407" s="34">
        <f t="shared" ca="1" si="2193"/>
        <v>2807.1732110567873</v>
      </c>
      <c r="J7407" s="18">
        <f ca="1">SUM(INDIRECT(ADDRESS(ROW(F7407),COLUMN(F7407),4)):INDIRECT(ADDRESS(ROW(F7407)+N$5-1,COLUMN(F7407),4)))</f>
        <v>23700</v>
      </c>
      <c r="K7407" s="18">
        <f t="shared" ca="1" si="2194"/>
        <v>16350</v>
      </c>
      <c r="L7407" s="18">
        <f t="shared" ca="1" si="2206"/>
        <v>0</v>
      </c>
      <c r="M7407" s="18">
        <f t="shared" ca="1" si="2190"/>
        <v>0</v>
      </c>
      <c r="N7407" s="34">
        <f t="shared" ca="1" si="2195"/>
        <v>17092.520968268516</v>
      </c>
      <c r="P7407" s="18">
        <f t="shared" ca="1" si="2207"/>
        <v>492.82678894321248</v>
      </c>
      <c r="Q7407" s="47">
        <f ca="1">SUM(L$15:L7407)-SUM(M$15:M7407)</f>
        <v>16350</v>
      </c>
      <c r="R7407" s="47" t="str">
        <f t="shared" ca="1" si="2208"/>
        <v>M7410</v>
      </c>
      <c r="S7407" s="40">
        <f t="shared" ca="1" si="2196"/>
        <v>0</v>
      </c>
      <c r="T7407" s="46">
        <f t="shared" ca="1" si="2197"/>
        <v>29</v>
      </c>
      <c r="X7407" s="74">
        <f t="shared" ca="1" si="2198"/>
        <v>-0.49282678894321247</v>
      </c>
      <c r="Y7407" s="75">
        <f t="shared" ca="1" si="2199"/>
        <v>-0.49282678894321247</v>
      </c>
      <c r="Z7407" s="74">
        <f t="shared" ca="1" si="2200"/>
        <v>0.61089707403010607</v>
      </c>
      <c r="AA7407" s="76">
        <f t="shared" ca="1" si="2201"/>
        <v>-492.82678894321248</v>
      </c>
      <c r="AB7407" s="76">
        <f t="shared" ca="1" si="2202"/>
        <v>610.89707403010607</v>
      </c>
    </row>
    <row r="7408" spans="1:28" x14ac:dyDescent="0.25">
      <c r="A7408" s="2">
        <f t="shared" si="2203"/>
        <v>14</v>
      </c>
      <c r="B7408" s="16">
        <f ca="1">VLOOKUP(A7408,PERIODS!$O$4:$P$33,2,FALSE)</f>
        <v>3.3000000000000002E-2</v>
      </c>
      <c r="C7408" s="15"/>
      <c r="D7408" s="18">
        <v>5000</v>
      </c>
      <c r="E7408" s="34">
        <f t="shared" ca="1" si="2204"/>
        <v>17092.520968268516</v>
      </c>
      <c r="F7408" s="34">
        <f t="shared" ca="1" si="2205"/>
        <v>3300</v>
      </c>
      <c r="G7408" s="69">
        <f t="shared" ca="1" si="2191"/>
        <v>0</v>
      </c>
      <c r="H7408" s="34">
        <f t="shared" ca="1" si="2192"/>
        <v>1506.624443550488</v>
      </c>
      <c r="I7408" s="34">
        <f t="shared" ca="1" si="2193"/>
        <v>4806.6244435504877</v>
      </c>
      <c r="J7408" s="18">
        <f ca="1">SUM(INDIRECT(ADDRESS(ROW(F7408),COLUMN(F7408),4)):INDIRECT(ADDRESS(ROW(F7408)+N$5-1,COLUMN(F7408),4)))</f>
        <v>23900</v>
      </c>
      <c r="K7408" s="18">
        <f t="shared" ca="1" si="2194"/>
        <v>16350</v>
      </c>
      <c r="L7408" s="18">
        <f t="shared" ca="1" si="2206"/>
        <v>0</v>
      </c>
      <c r="M7408" s="18">
        <f t="shared" ca="1" si="2190"/>
        <v>0</v>
      </c>
      <c r="N7408" s="34">
        <f t="shared" ca="1" si="2195"/>
        <v>12285.896524718028</v>
      </c>
      <c r="P7408" s="18">
        <f t="shared" ca="1" si="2207"/>
        <v>1506.624443550488</v>
      </c>
      <c r="Q7408" s="47">
        <f ca="1">SUM(L$15:L7408)-SUM(M$15:M7408)</f>
        <v>16350</v>
      </c>
      <c r="R7408" s="47" t="str">
        <f t="shared" ca="1" si="2208"/>
        <v>M7411</v>
      </c>
      <c r="S7408" s="40">
        <f t="shared" ca="1" si="2196"/>
        <v>0</v>
      </c>
      <c r="T7408" s="46">
        <f t="shared" ca="1" si="2197"/>
        <v>2</v>
      </c>
      <c r="X7408" s="74">
        <f t="shared" ca="1" si="2198"/>
        <v>1.5066244435504879</v>
      </c>
      <c r="Y7408" s="75">
        <f t="shared" ca="1" si="2199"/>
        <v>1.5066244435504879</v>
      </c>
      <c r="Z7408" s="74">
        <f t="shared" ca="1" si="2200"/>
        <v>4.5114763196410888</v>
      </c>
      <c r="AA7408" s="76">
        <f t="shared" ca="1" si="2201"/>
        <v>1506.624443550488</v>
      </c>
      <c r="AB7408" s="76">
        <f t="shared" ca="1" si="2202"/>
        <v>4511.4763196410886</v>
      </c>
    </row>
    <row r="7409" spans="1:28" x14ac:dyDescent="0.25">
      <c r="A7409" s="2">
        <f t="shared" si="2203"/>
        <v>15</v>
      </c>
      <c r="B7409" s="16">
        <f ca="1">VLOOKUP(A7409,PERIODS!$O$4:$P$33,2,FALSE)</f>
        <v>3.3000000000000002E-2</v>
      </c>
      <c r="C7409" s="15"/>
      <c r="D7409" s="18">
        <v>5000</v>
      </c>
      <c r="E7409" s="34">
        <f t="shared" ca="1" si="2204"/>
        <v>12285.896524718028</v>
      </c>
      <c r="F7409" s="34">
        <f t="shared" ca="1" si="2205"/>
        <v>3300</v>
      </c>
      <c r="G7409" s="69">
        <f t="shared" ca="1" si="2191"/>
        <v>0</v>
      </c>
      <c r="H7409" s="34">
        <f t="shared" ca="1" si="2192"/>
        <v>-338.61985193665072</v>
      </c>
      <c r="I7409" s="34">
        <f t="shared" ca="1" si="2193"/>
        <v>2961.3801480633492</v>
      </c>
      <c r="J7409" s="18">
        <f ca="1">SUM(INDIRECT(ADDRESS(ROW(F7409),COLUMN(F7409),4)):INDIRECT(ADDRESS(ROW(F7409)+N$5-1,COLUMN(F7409),4)))</f>
        <v>24100</v>
      </c>
      <c r="K7409" s="18">
        <f t="shared" ca="1" si="2194"/>
        <v>0</v>
      </c>
      <c r="L7409" s="18">
        <f t="shared" ca="1" si="2206"/>
        <v>0</v>
      </c>
      <c r="M7409" s="18">
        <f t="shared" ca="1" si="2190"/>
        <v>16350</v>
      </c>
      <c r="N7409" s="34">
        <f t="shared" ca="1" si="2195"/>
        <v>25674.516376654679</v>
      </c>
      <c r="P7409" s="18">
        <f t="shared" ca="1" si="2207"/>
        <v>338.61985193665072</v>
      </c>
      <c r="Q7409" s="47">
        <f ca="1">SUM(L$15:L7409)-SUM(M$15:M7409)</f>
        <v>0</v>
      </c>
      <c r="R7409" s="47" t="str">
        <f t="shared" ca="1" si="2208"/>
        <v>M7412</v>
      </c>
      <c r="S7409" s="40">
        <f t="shared" ca="1" si="2196"/>
        <v>0</v>
      </c>
      <c r="T7409" s="46">
        <f t="shared" ca="1" si="2197"/>
        <v>2</v>
      </c>
      <c r="X7409" s="74">
        <f t="shared" ca="1" si="2198"/>
        <v>-0.33861985193665073</v>
      </c>
      <c r="Y7409" s="75">
        <f t="shared" ca="1" si="2199"/>
        <v>-0.33861985193665073</v>
      </c>
      <c r="Z7409" s="74">
        <f t="shared" ca="1" si="2200"/>
        <v>0.71275334940023527</v>
      </c>
      <c r="AA7409" s="76">
        <f t="shared" ca="1" si="2201"/>
        <v>-338.61985193665072</v>
      </c>
      <c r="AB7409" s="76">
        <f t="shared" ca="1" si="2202"/>
        <v>712.75334940023527</v>
      </c>
    </row>
    <row r="7410" spans="1:28" x14ac:dyDescent="0.25">
      <c r="A7410" s="2">
        <f t="shared" si="2203"/>
        <v>16</v>
      </c>
      <c r="B7410" s="16">
        <f ca="1">VLOOKUP(A7410,PERIODS!$O$4:$P$33,2,FALSE)</f>
        <v>3.3000000000000002E-2</v>
      </c>
      <c r="C7410" s="15"/>
      <c r="D7410" s="18">
        <v>5000</v>
      </c>
      <c r="E7410" s="34">
        <f t="shared" ca="1" si="2204"/>
        <v>25674.516376654679</v>
      </c>
      <c r="F7410" s="34">
        <f t="shared" ca="1" si="2205"/>
        <v>3300</v>
      </c>
      <c r="G7410" s="69">
        <f t="shared" ca="1" si="2191"/>
        <v>0</v>
      </c>
      <c r="H7410" s="34">
        <f t="shared" ca="1" si="2192"/>
        <v>613.96426057758231</v>
      </c>
      <c r="I7410" s="34">
        <f t="shared" ca="1" si="2193"/>
        <v>3913.9642605775825</v>
      </c>
      <c r="J7410" s="18">
        <f ca="1">SUM(INDIRECT(ADDRESS(ROW(F7410),COLUMN(F7410),4)):INDIRECT(ADDRESS(ROW(F7410)+N$5-1,COLUMN(F7410),4)))</f>
        <v>24300</v>
      </c>
      <c r="K7410" s="18">
        <f t="shared" ca="1" si="2194"/>
        <v>0</v>
      </c>
      <c r="L7410" s="18">
        <f t="shared" ca="1" si="2206"/>
        <v>0</v>
      </c>
      <c r="M7410" s="18">
        <f t="shared" ca="1" si="2190"/>
        <v>0</v>
      </c>
      <c r="N7410" s="34">
        <f t="shared" ca="1" si="2195"/>
        <v>21760.552116077095</v>
      </c>
      <c r="P7410" s="18">
        <f t="shared" ca="1" si="2207"/>
        <v>613.96426057758231</v>
      </c>
      <c r="Q7410" s="47">
        <f ca="1">SUM(L$15:L7410)-SUM(M$15:M7410)</f>
        <v>0</v>
      </c>
      <c r="R7410" s="47" t="str">
        <f t="shared" ca="1" si="2208"/>
        <v>M7413</v>
      </c>
      <c r="S7410" s="40">
        <f t="shared" ca="1" si="2196"/>
        <v>0</v>
      </c>
      <c r="T7410" s="46">
        <f t="shared" ca="1" si="2197"/>
        <v>1</v>
      </c>
      <c r="X7410" s="74">
        <f t="shared" ca="1" si="2198"/>
        <v>0.61396426057758235</v>
      </c>
      <c r="Y7410" s="75">
        <f t="shared" ca="1" si="2199"/>
        <v>0.61396426057758235</v>
      </c>
      <c r="Z7410" s="74">
        <f t="shared" ca="1" si="2200"/>
        <v>1.8477418290730412</v>
      </c>
      <c r="AA7410" s="76">
        <f t="shared" ca="1" si="2201"/>
        <v>613.96426057758231</v>
      </c>
      <c r="AB7410" s="76">
        <f t="shared" ca="1" si="2202"/>
        <v>1847.7418290730411</v>
      </c>
    </row>
    <row r="7411" spans="1:28" x14ac:dyDescent="0.25">
      <c r="A7411" s="2">
        <f t="shared" si="2203"/>
        <v>17</v>
      </c>
      <c r="B7411" s="16">
        <f ca="1">VLOOKUP(A7411,PERIODS!$O$4:$P$33,2,FALSE)</f>
        <v>3.5000000000000003E-2</v>
      </c>
      <c r="C7411" s="15"/>
      <c r="D7411" s="18">
        <v>5000</v>
      </c>
      <c r="E7411" s="34">
        <f t="shared" ca="1" si="2204"/>
        <v>21760.552116077095</v>
      </c>
      <c r="F7411" s="34">
        <f t="shared" ca="1" si="2205"/>
        <v>3500.0000000000005</v>
      </c>
      <c r="G7411" s="69">
        <f t="shared" ca="1" si="2191"/>
        <v>0</v>
      </c>
      <c r="H7411" s="34">
        <f t="shared" ca="1" si="2192"/>
        <v>-961.22239275388574</v>
      </c>
      <c r="I7411" s="34">
        <f t="shared" ca="1" si="2193"/>
        <v>2538.7776072461147</v>
      </c>
      <c r="J7411" s="18">
        <f ca="1">SUM(INDIRECT(ADDRESS(ROW(F7411),COLUMN(F7411),4)):INDIRECT(ADDRESS(ROW(F7411)+N$5-1,COLUMN(F7411),4)))</f>
        <v>24500.000000000004</v>
      </c>
      <c r="K7411" s="18">
        <f t="shared" ca="1" si="2194"/>
        <v>16350</v>
      </c>
      <c r="L7411" s="18">
        <f t="shared" ca="1" si="2206"/>
        <v>16350</v>
      </c>
      <c r="M7411" s="18">
        <f t="shared" ca="1" si="2190"/>
        <v>0</v>
      </c>
      <c r="N7411" s="34">
        <f t="shared" ca="1" si="2195"/>
        <v>19221.774508830982</v>
      </c>
      <c r="P7411" s="18">
        <f t="shared" ca="1" si="2207"/>
        <v>961.22239275388574</v>
      </c>
      <c r="Q7411" s="47">
        <f ca="1">SUM(L$15:L7411)-SUM(M$15:M7411)</f>
        <v>16350</v>
      </c>
      <c r="R7411" s="47" t="str">
        <f t="shared" ca="1" si="2208"/>
        <v>M7414</v>
      </c>
      <c r="S7411" s="40">
        <f t="shared" ca="1" si="2196"/>
        <v>0</v>
      </c>
      <c r="T7411" s="46">
        <f t="shared" ca="1" si="2197"/>
        <v>47</v>
      </c>
      <c r="X7411" s="74">
        <f t="shared" ca="1" si="2198"/>
        <v>-0.96122239275388577</v>
      </c>
      <c r="Y7411" s="75">
        <f t="shared" ca="1" si="2199"/>
        <v>-0.96122239275388577</v>
      </c>
      <c r="Z7411" s="74">
        <f t="shared" ca="1" si="2200"/>
        <v>0.38242512643696219</v>
      </c>
      <c r="AA7411" s="76">
        <f t="shared" ca="1" si="2201"/>
        <v>-961.22239275388574</v>
      </c>
      <c r="AB7411" s="76">
        <f t="shared" ca="1" si="2202"/>
        <v>382.42512643696222</v>
      </c>
    </row>
    <row r="7412" spans="1:28" x14ac:dyDescent="0.25">
      <c r="A7412" s="2">
        <f t="shared" si="2203"/>
        <v>18</v>
      </c>
      <c r="B7412" s="16">
        <f ca="1">VLOOKUP(A7412,PERIODS!$O$4:$P$33,2,FALSE)</f>
        <v>3.5000000000000003E-2</v>
      </c>
      <c r="C7412" s="15"/>
      <c r="D7412" s="18">
        <v>5000</v>
      </c>
      <c r="E7412" s="34">
        <f t="shared" ca="1" si="2204"/>
        <v>19221.774508830982</v>
      </c>
      <c r="F7412" s="34">
        <f t="shared" ca="1" si="2205"/>
        <v>3500.0000000000005</v>
      </c>
      <c r="G7412" s="69">
        <f t="shared" ca="1" si="2191"/>
        <v>0</v>
      </c>
      <c r="H7412" s="34">
        <f t="shared" ca="1" si="2192"/>
        <v>-214.46753550164658</v>
      </c>
      <c r="I7412" s="34">
        <f t="shared" ca="1" si="2193"/>
        <v>3285.5324644983539</v>
      </c>
      <c r="J7412" s="18">
        <f ca="1">SUM(INDIRECT(ADDRESS(ROW(F7412),COLUMN(F7412),4)):INDIRECT(ADDRESS(ROW(F7412)+N$5-1,COLUMN(F7412),4)))</f>
        <v>24500.000000000004</v>
      </c>
      <c r="K7412" s="18">
        <f t="shared" ca="1" si="2194"/>
        <v>16350</v>
      </c>
      <c r="L7412" s="18">
        <f t="shared" ca="1" si="2206"/>
        <v>0</v>
      </c>
      <c r="M7412" s="18">
        <f t="shared" ca="1" si="2190"/>
        <v>0</v>
      </c>
      <c r="N7412" s="34">
        <f t="shared" ca="1" si="2195"/>
        <v>15936.242044332628</v>
      </c>
      <c r="P7412" s="18">
        <f t="shared" ca="1" si="2207"/>
        <v>214.46753550164658</v>
      </c>
      <c r="Q7412" s="47">
        <f ca="1">SUM(L$15:L7412)-SUM(M$15:M7412)</f>
        <v>16350</v>
      </c>
      <c r="R7412" s="47" t="str">
        <f t="shared" ca="1" si="2208"/>
        <v>M7415</v>
      </c>
      <c r="S7412" s="40">
        <f t="shared" ca="1" si="2196"/>
        <v>0</v>
      </c>
      <c r="T7412" s="46">
        <f t="shared" ca="1" si="2197"/>
        <v>58</v>
      </c>
      <c r="X7412" s="74">
        <f t="shared" ca="1" si="2198"/>
        <v>-0.21446753550164657</v>
      </c>
      <c r="Y7412" s="75">
        <f t="shared" ca="1" si="2199"/>
        <v>-0.21446753550164657</v>
      </c>
      <c r="Z7412" s="74">
        <f t="shared" ca="1" si="2200"/>
        <v>0.80697100921565412</v>
      </c>
      <c r="AA7412" s="76">
        <f t="shared" ca="1" si="2201"/>
        <v>-214.46753550164658</v>
      </c>
      <c r="AB7412" s="76">
        <f t="shared" ca="1" si="2202"/>
        <v>806.97100921565414</v>
      </c>
    </row>
    <row r="7413" spans="1:28" x14ac:dyDescent="0.25">
      <c r="A7413" s="2">
        <f t="shared" si="2203"/>
        <v>19</v>
      </c>
      <c r="B7413" s="16">
        <f ca="1">VLOOKUP(A7413,PERIODS!$O$4:$P$33,2,FALSE)</f>
        <v>3.5000000000000003E-2</v>
      </c>
      <c r="C7413" s="15"/>
      <c r="D7413" s="18">
        <v>5000</v>
      </c>
      <c r="E7413" s="34">
        <f t="shared" ca="1" si="2204"/>
        <v>15936.242044332628</v>
      </c>
      <c r="F7413" s="34">
        <f t="shared" ca="1" si="2205"/>
        <v>3500.0000000000005</v>
      </c>
      <c r="G7413" s="69">
        <f t="shared" ca="1" si="2191"/>
        <v>0</v>
      </c>
      <c r="H7413" s="34">
        <f t="shared" ca="1" si="2192"/>
        <v>1294.4200027584045</v>
      </c>
      <c r="I7413" s="34">
        <f t="shared" ca="1" si="2193"/>
        <v>4794.4200027584047</v>
      </c>
      <c r="J7413" s="18">
        <f ca="1">SUM(INDIRECT(ADDRESS(ROW(F7413),COLUMN(F7413),4)):INDIRECT(ADDRESS(ROW(F7413)+N$5-1,COLUMN(F7413),4)))</f>
        <v>24500.000000000004</v>
      </c>
      <c r="K7413" s="18">
        <f t="shared" ca="1" si="2194"/>
        <v>16350</v>
      </c>
      <c r="L7413" s="18">
        <f t="shared" ca="1" si="2206"/>
        <v>0</v>
      </c>
      <c r="M7413" s="18">
        <f t="shared" ca="1" si="2190"/>
        <v>0</v>
      </c>
      <c r="N7413" s="34">
        <f t="shared" ca="1" si="2195"/>
        <v>11141.822041574223</v>
      </c>
      <c r="P7413" s="18">
        <f t="shared" ca="1" si="2207"/>
        <v>1294.4200027584045</v>
      </c>
      <c r="Q7413" s="47">
        <f ca="1">SUM(L$15:L7413)-SUM(M$15:M7413)</f>
        <v>16350</v>
      </c>
      <c r="R7413" s="47" t="str">
        <f t="shared" ca="1" si="2208"/>
        <v>M7416</v>
      </c>
      <c r="S7413" s="40">
        <f t="shared" ca="1" si="2196"/>
        <v>0</v>
      </c>
      <c r="T7413" s="46">
        <f t="shared" ca="1" si="2197"/>
        <v>74</v>
      </c>
      <c r="X7413" s="74">
        <f t="shared" ca="1" si="2198"/>
        <v>1.2944200027584045</v>
      </c>
      <c r="Y7413" s="75">
        <f t="shared" ca="1" si="2199"/>
        <v>1.2944200027584045</v>
      </c>
      <c r="Z7413" s="74">
        <f t="shared" ca="1" si="2200"/>
        <v>3.6488790205201687</v>
      </c>
      <c r="AA7413" s="76">
        <f t="shared" ca="1" si="2201"/>
        <v>1294.4200027584045</v>
      </c>
      <c r="AB7413" s="76">
        <f t="shared" ca="1" si="2202"/>
        <v>3648.8790205201685</v>
      </c>
    </row>
    <row r="7414" spans="1:28" x14ac:dyDescent="0.25">
      <c r="A7414" s="2">
        <f t="shared" si="2203"/>
        <v>20</v>
      </c>
      <c r="B7414" s="16">
        <f ca="1">VLOOKUP(A7414,PERIODS!$O$4:$P$33,2,FALSE)</f>
        <v>3.5000000000000003E-2</v>
      </c>
      <c r="C7414" s="15"/>
      <c r="D7414" s="18">
        <v>5000</v>
      </c>
      <c r="E7414" s="34">
        <f t="shared" ca="1" si="2204"/>
        <v>11141.822041574223</v>
      </c>
      <c r="F7414" s="34">
        <f t="shared" ca="1" si="2205"/>
        <v>3500.0000000000005</v>
      </c>
      <c r="G7414" s="69">
        <f t="shared" ca="1" si="2191"/>
        <v>0</v>
      </c>
      <c r="H7414" s="34">
        <f t="shared" ca="1" si="2192"/>
        <v>240.51757464632749</v>
      </c>
      <c r="I7414" s="34">
        <f t="shared" ca="1" si="2193"/>
        <v>3740.5175746463278</v>
      </c>
      <c r="J7414" s="18">
        <f ca="1">SUM(INDIRECT(ADDRESS(ROW(F7414),COLUMN(F7414),4)):INDIRECT(ADDRESS(ROW(F7414)+N$5-1,COLUMN(F7414),4)))</f>
        <v>24500.000000000004</v>
      </c>
      <c r="K7414" s="18">
        <f t="shared" ca="1" si="2194"/>
        <v>0</v>
      </c>
      <c r="L7414" s="18">
        <f t="shared" ca="1" si="2206"/>
        <v>0</v>
      </c>
      <c r="M7414" s="18">
        <f t="shared" ca="1" si="2190"/>
        <v>16350</v>
      </c>
      <c r="N7414" s="34">
        <f t="shared" ca="1" si="2195"/>
        <v>7401.304466927897</v>
      </c>
      <c r="P7414" s="18">
        <f t="shared" ca="1" si="2207"/>
        <v>240.51757464632749</v>
      </c>
      <c r="Q7414" s="47">
        <f ca="1">SUM(L$15:L7414)-SUM(M$15:M7414)</f>
        <v>0</v>
      </c>
      <c r="R7414" s="47" t="str">
        <f t="shared" ca="1" si="2208"/>
        <v>M7417</v>
      </c>
      <c r="S7414" s="40">
        <f t="shared" ca="1" si="2196"/>
        <v>16350</v>
      </c>
      <c r="T7414" s="46">
        <f t="shared" ca="1" si="2197"/>
        <v>96</v>
      </c>
      <c r="X7414" s="74">
        <f t="shared" ca="1" si="2198"/>
        <v>0.24051757464632748</v>
      </c>
      <c r="Y7414" s="75">
        <f t="shared" ca="1" si="2199"/>
        <v>0.24051757464632748</v>
      </c>
      <c r="Z7414" s="74">
        <f t="shared" ca="1" si="2200"/>
        <v>1.2719072869535017</v>
      </c>
      <c r="AA7414" s="76">
        <f t="shared" ca="1" si="2201"/>
        <v>240.51757464632749</v>
      </c>
      <c r="AB7414" s="76">
        <f t="shared" ca="1" si="2202"/>
        <v>1271.9072869535019</v>
      </c>
    </row>
    <row r="7415" spans="1:28" x14ac:dyDescent="0.25">
      <c r="A7415" s="2">
        <f t="shared" si="2203"/>
        <v>21</v>
      </c>
      <c r="B7415" s="16">
        <f ca="1">VLOOKUP(A7415,PERIODS!$O$4:$P$33,2,FALSE)</f>
        <v>3.5000000000000003E-2</v>
      </c>
      <c r="C7415" s="15"/>
      <c r="D7415" s="18">
        <v>5000</v>
      </c>
      <c r="E7415" s="34">
        <f t="shared" ca="1" si="2204"/>
        <v>7401.304466927897</v>
      </c>
      <c r="F7415" s="34">
        <f t="shared" ca="1" si="2205"/>
        <v>3500.0000000000005</v>
      </c>
      <c r="G7415" s="69">
        <f t="shared" ca="1" si="2191"/>
        <v>0</v>
      </c>
      <c r="H7415" s="34">
        <f t="shared" ca="1" si="2192"/>
        <v>656.84859318167082</v>
      </c>
      <c r="I7415" s="34">
        <f t="shared" ca="1" si="2193"/>
        <v>4156.8485931816713</v>
      </c>
      <c r="J7415" s="18">
        <f ca="1">SUM(INDIRECT(ADDRESS(ROW(F7415),COLUMN(F7415),4)):INDIRECT(ADDRESS(ROW(F7415)+N$5-1,COLUMN(F7415),4)))</f>
        <v>24500.000000000004</v>
      </c>
      <c r="K7415" s="18">
        <f t="shared" ca="1" si="2194"/>
        <v>16350</v>
      </c>
      <c r="L7415" s="18">
        <f t="shared" ca="1" si="2206"/>
        <v>16350</v>
      </c>
      <c r="M7415" s="18">
        <f t="shared" ca="1" si="2190"/>
        <v>0</v>
      </c>
      <c r="N7415" s="34">
        <f t="shared" ca="1" si="2195"/>
        <v>3244.4558737462257</v>
      </c>
      <c r="P7415" s="18">
        <f t="shared" ca="1" si="2207"/>
        <v>656.84859318167082</v>
      </c>
      <c r="Q7415" s="47">
        <f ca="1">SUM(L$15:L7415)-SUM(M$15:M7415)</f>
        <v>16350</v>
      </c>
      <c r="R7415" s="47" t="str">
        <f t="shared" ca="1" si="2208"/>
        <v>M7418</v>
      </c>
      <c r="S7415" s="40">
        <f t="shared" ca="1" si="2196"/>
        <v>0</v>
      </c>
      <c r="T7415" s="46">
        <f t="shared" ca="1" si="2197"/>
        <v>64</v>
      </c>
      <c r="X7415" s="74">
        <f t="shared" ca="1" si="2198"/>
        <v>0.65684859318167077</v>
      </c>
      <c r="Y7415" s="75">
        <f t="shared" ca="1" si="2199"/>
        <v>0.65684859318167077</v>
      </c>
      <c r="Z7415" s="74">
        <f t="shared" ca="1" si="2200"/>
        <v>1.9287046141272171</v>
      </c>
      <c r="AA7415" s="76">
        <f t="shared" ca="1" si="2201"/>
        <v>656.84859318167082</v>
      </c>
      <c r="AB7415" s="76">
        <f t="shared" ca="1" si="2202"/>
        <v>1928.7046141272172</v>
      </c>
    </row>
    <row r="7416" spans="1:28" x14ac:dyDescent="0.25">
      <c r="A7416" s="2">
        <f t="shared" si="2203"/>
        <v>22</v>
      </c>
      <c r="B7416" s="16">
        <f ca="1">VLOOKUP(A7416,PERIODS!$O$4:$P$33,2,FALSE)</f>
        <v>3.5000000000000003E-2</v>
      </c>
      <c r="C7416" s="15"/>
      <c r="D7416" s="18">
        <v>5000</v>
      </c>
      <c r="E7416" s="34">
        <f t="shared" ca="1" si="2204"/>
        <v>3244.4558737462257</v>
      </c>
      <c r="F7416" s="34">
        <f t="shared" ca="1" si="2205"/>
        <v>3500.0000000000005</v>
      </c>
      <c r="G7416" s="69">
        <f t="shared" ca="1" si="2191"/>
        <v>0</v>
      </c>
      <c r="H7416" s="34">
        <f t="shared" ca="1" si="2192"/>
        <v>101.03616076727759</v>
      </c>
      <c r="I7416" s="34">
        <f t="shared" ca="1" si="2193"/>
        <v>3601.036160767278</v>
      </c>
      <c r="J7416" s="18">
        <f ca="1">SUM(INDIRECT(ADDRESS(ROW(F7416),COLUMN(F7416),4)):INDIRECT(ADDRESS(ROW(F7416)+N$5-1,COLUMN(F7416),4)))</f>
        <v>25000.000000000004</v>
      </c>
      <c r="K7416" s="18">
        <f t="shared" ca="1" si="2194"/>
        <v>32700</v>
      </c>
      <c r="L7416" s="18">
        <f t="shared" ca="1" si="2206"/>
        <v>16350</v>
      </c>
      <c r="M7416" s="18">
        <f t="shared" ca="1" si="2190"/>
        <v>0</v>
      </c>
      <c r="N7416" s="34">
        <f t="shared" ca="1" si="2195"/>
        <v>-356.5802870210523</v>
      </c>
      <c r="P7416" s="18">
        <f t="shared" ca="1" si="2207"/>
        <v>101.03616076727759</v>
      </c>
      <c r="Q7416" s="47">
        <f ca="1">SUM(L$15:L7416)-SUM(M$15:M7416)</f>
        <v>32700</v>
      </c>
      <c r="R7416" s="47" t="str">
        <f t="shared" ca="1" si="2208"/>
        <v>M7419</v>
      </c>
      <c r="S7416" s="40">
        <f t="shared" ca="1" si="2196"/>
        <v>0</v>
      </c>
      <c r="T7416" s="46">
        <f t="shared" ca="1" si="2197"/>
        <v>69</v>
      </c>
      <c r="X7416" s="74">
        <f t="shared" ca="1" si="2198"/>
        <v>0.10103616076727759</v>
      </c>
      <c r="Y7416" s="75">
        <f t="shared" ca="1" si="2199"/>
        <v>0.10103616076727759</v>
      </c>
      <c r="Z7416" s="74">
        <f t="shared" ca="1" si="2200"/>
        <v>1.106316646298904</v>
      </c>
      <c r="AA7416" s="76">
        <f t="shared" ca="1" si="2201"/>
        <v>101.03616076727759</v>
      </c>
      <c r="AB7416" s="76">
        <f t="shared" ca="1" si="2202"/>
        <v>1106.3166462989041</v>
      </c>
    </row>
    <row r="7417" spans="1:28" x14ac:dyDescent="0.25">
      <c r="A7417" s="2">
        <f t="shared" si="2203"/>
        <v>23</v>
      </c>
      <c r="B7417" s="16">
        <f ca="1">VLOOKUP(A7417,PERIODS!$O$4:$P$33,2,FALSE)</f>
        <v>3.5000000000000003E-2</v>
      </c>
      <c r="C7417" s="15"/>
      <c r="D7417" s="18">
        <v>5000</v>
      </c>
      <c r="E7417" s="34">
        <f t="shared" ca="1" si="2204"/>
        <v>-356.5802870210523</v>
      </c>
      <c r="F7417" s="34">
        <f t="shared" ca="1" si="2205"/>
        <v>3500.0000000000005</v>
      </c>
      <c r="G7417" s="69">
        <f t="shared" ca="1" si="2191"/>
        <v>0</v>
      </c>
      <c r="H7417" s="34">
        <f t="shared" ca="1" si="2192"/>
        <v>-71.298162282968093</v>
      </c>
      <c r="I7417" s="34">
        <f t="shared" ca="1" si="2193"/>
        <v>3428.7018377170325</v>
      </c>
      <c r="J7417" s="18">
        <f ca="1">SUM(INDIRECT(ADDRESS(ROW(F7417),COLUMN(F7417),4)):INDIRECT(ADDRESS(ROW(F7417)+N$5-1,COLUMN(F7417),4)))</f>
        <v>25500.000000000004</v>
      </c>
      <c r="K7417" s="18">
        <f t="shared" ca="1" si="2194"/>
        <v>32700</v>
      </c>
      <c r="L7417" s="18">
        <f t="shared" ca="1" si="2206"/>
        <v>0</v>
      </c>
      <c r="M7417" s="18">
        <f t="shared" ca="1" si="2190"/>
        <v>0</v>
      </c>
      <c r="N7417" s="34">
        <f t="shared" ca="1" si="2195"/>
        <v>-3785.2821247380848</v>
      </c>
      <c r="P7417" s="18">
        <f t="shared" ca="1" si="2207"/>
        <v>71.298162282968093</v>
      </c>
      <c r="Q7417" s="47">
        <f ca="1">SUM(L$15:L7417)-SUM(M$15:M7417)</f>
        <v>32700</v>
      </c>
      <c r="R7417" s="47" t="str">
        <f t="shared" ca="1" si="2208"/>
        <v>M7420</v>
      </c>
      <c r="S7417" s="40">
        <f t="shared" ca="1" si="2196"/>
        <v>0</v>
      </c>
      <c r="T7417" s="46">
        <f t="shared" ca="1" si="2197"/>
        <v>26</v>
      </c>
      <c r="X7417" s="74">
        <f t="shared" ca="1" si="2198"/>
        <v>-7.1298162282968092E-2</v>
      </c>
      <c r="Y7417" s="75">
        <f t="shared" ca="1" si="2199"/>
        <v>-7.1298162282968092E-2</v>
      </c>
      <c r="Z7417" s="74">
        <f t="shared" ca="1" si="2200"/>
        <v>0.9311842067230518</v>
      </c>
      <c r="AA7417" s="76">
        <f t="shared" ca="1" si="2201"/>
        <v>-71.298162282968093</v>
      </c>
      <c r="AB7417" s="76">
        <f t="shared" ca="1" si="2202"/>
        <v>931.18420672305183</v>
      </c>
    </row>
    <row r="7418" spans="1:28" x14ac:dyDescent="0.25">
      <c r="A7418" s="2">
        <f t="shared" si="2203"/>
        <v>24</v>
      </c>
      <c r="B7418" s="16">
        <f ca="1">VLOOKUP(A7418,PERIODS!$O$4:$P$33,2,FALSE)</f>
        <v>3.5000000000000003E-2</v>
      </c>
      <c r="C7418" s="15"/>
      <c r="D7418" s="18">
        <v>5000</v>
      </c>
      <c r="E7418" s="34">
        <f t="shared" ca="1" si="2204"/>
        <v>-3785.2821247380848</v>
      </c>
      <c r="F7418" s="34">
        <f t="shared" ca="1" si="2205"/>
        <v>3500.0000000000005</v>
      </c>
      <c r="G7418" s="69">
        <f t="shared" ca="1" si="2191"/>
        <v>0</v>
      </c>
      <c r="H7418" s="34">
        <f t="shared" ca="1" si="2192"/>
        <v>541.48670125135936</v>
      </c>
      <c r="I7418" s="34">
        <f t="shared" ca="1" si="2193"/>
        <v>4041.4867012513596</v>
      </c>
      <c r="J7418" s="18">
        <f ca="1">SUM(INDIRECT(ADDRESS(ROW(F7418),COLUMN(F7418),4)):INDIRECT(ADDRESS(ROW(F7418)+N$5-1,COLUMN(F7418),4)))</f>
        <v>26000</v>
      </c>
      <c r="K7418" s="18">
        <f t="shared" ca="1" si="2194"/>
        <v>16350</v>
      </c>
      <c r="L7418" s="18">
        <f t="shared" ca="1" si="2206"/>
        <v>0</v>
      </c>
      <c r="M7418" s="18">
        <f t="shared" ca="1" si="2190"/>
        <v>16350</v>
      </c>
      <c r="N7418" s="34">
        <f t="shared" ca="1" si="2195"/>
        <v>8523.2311740105561</v>
      </c>
      <c r="P7418" s="18">
        <f t="shared" ca="1" si="2207"/>
        <v>541.48670125135936</v>
      </c>
      <c r="Q7418" s="47">
        <f ca="1">SUM(L$15:L7418)-SUM(M$15:M7418)</f>
        <v>16350</v>
      </c>
      <c r="R7418" s="47" t="str">
        <f t="shared" ca="1" si="2208"/>
        <v>M7421</v>
      </c>
      <c r="S7418" s="40">
        <f t="shared" ca="1" si="2196"/>
        <v>0</v>
      </c>
      <c r="T7418" s="46">
        <f t="shared" ca="1" si="2197"/>
        <v>69</v>
      </c>
      <c r="X7418" s="74">
        <f t="shared" ca="1" si="2198"/>
        <v>0.54148670125135934</v>
      </c>
      <c r="Y7418" s="75">
        <f t="shared" ca="1" si="2199"/>
        <v>0.54148670125135934</v>
      </c>
      <c r="Z7418" s="74">
        <f t="shared" ca="1" si="2200"/>
        <v>1.7185599491027146</v>
      </c>
      <c r="AA7418" s="76">
        <f t="shared" ca="1" si="2201"/>
        <v>541.48670125135936</v>
      </c>
      <c r="AB7418" s="76">
        <f t="shared" ca="1" si="2202"/>
        <v>1718.5599491027147</v>
      </c>
    </row>
    <row r="7419" spans="1:28" x14ac:dyDescent="0.25">
      <c r="A7419" s="2">
        <f t="shared" si="2203"/>
        <v>25</v>
      </c>
      <c r="B7419" s="16">
        <f ca="1">VLOOKUP(A7419,PERIODS!$O$4:$P$33,2,FALSE)</f>
        <v>3.5000000000000003E-2</v>
      </c>
      <c r="C7419" s="15"/>
      <c r="D7419" s="18">
        <v>5000</v>
      </c>
      <c r="E7419" s="34">
        <f t="shared" ca="1" si="2204"/>
        <v>8523.2311740105561</v>
      </c>
      <c r="F7419" s="34">
        <f t="shared" ca="1" si="2205"/>
        <v>3500.0000000000005</v>
      </c>
      <c r="G7419" s="69">
        <f t="shared" ca="1" si="2191"/>
        <v>0</v>
      </c>
      <c r="H7419" s="34">
        <f t="shared" ca="1" si="2192"/>
        <v>981.10613034951723</v>
      </c>
      <c r="I7419" s="34">
        <f t="shared" ca="1" si="2193"/>
        <v>4481.106130349518</v>
      </c>
      <c r="J7419" s="18">
        <f ca="1">SUM(INDIRECT(ADDRESS(ROW(F7419),COLUMN(F7419),4)):INDIRECT(ADDRESS(ROW(F7419)+N$5-1,COLUMN(F7419),4)))</f>
        <v>24900</v>
      </c>
      <c r="K7419" s="18">
        <f t="shared" ca="1" si="2194"/>
        <v>16350</v>
      </c>
      <c r="L7419" s="18">
        <f t="shared" ca="1" si="2206"/>
        <v>16350</v>
      </c>
      <c r="M7419" s="18">
        <f t="shared" ca="1" si="2190"/>
        <v>16350</v>
      </c>
      <c r="N7419" s="34">
        <f t="shared" ca="1" si="2195"/>
        <v>20392.125043661039</v>
      </c>
      <c r="P7419" s="18">
        <f t="shared" ca="1" si="2207"/>
        <v>981.10613034951723</v>
      </c>
      <c r="Q7419" s="47">
        <f ca="1">SUM(L$15:L7419)-SUM(M$15:M7419)</f>
        <v>16350</v>
      </c>
      <c r="R7419" s="47" t="str">
        <f t="shared" ca="1" si="2208"/>
        <v>M7422</v>
      </c>
      <c r="S7419" s="40">
        <f t="shared" ca="1" si="2196"/>
        <v>0</v>
      </c>
      <c r="T7419" s="46">
        <f t="shared" ca="1" si="2197"/>
        <v>66</v>
      </c>
      <c r="X7419" s="74">
        <f t="shared" ca="1" si="2198"/>
        <v>0.98110613034951721</v>
      </c>
      <c r="Y7419" s="75">
        <f t="shared" ca="1" si="2199"/>
        <v>0.98110613034951721</v>
      </c>
      <c r="Z7419" s="74">
        <f t="shared" ca="1" si="2200"/>
        <v>2.6674051084582904</v>
      </c>
      <c r="AA7419" s="76">
        <f t="shared" ca="1" si="2201"/>
        <v>981.10613034951723</v>
      </c>
      <c r="AB7419" s="76">
        <f t="shared" ca="1" si="2202"/>
        <v>2667.4051084582902</v>
      </c>
    </row>
    <row r="7420" spans="1:28" x14ac:dyDescent="0.25">
      <c r="A7420" s="2">
        <f t="shared" si="2203"/>
        <v>26</v>
      </c>
      <c r="B7420" s="16">
        <f ca="1">VLOOKUP(A7420,PERIODS!$O$4:$P$33,2,FALSE)</f>
        <v>3.5000000000000003E-2</v>
      </c>
      <c r="C7420" s="15"/>
      <c r="D7420" s="18">
        <v>5000</v>
      </c>
      <c r="E7420" s="34">
        <f t="shared" ca="1" si="2204"/>
        <v>20392.125043661039</v>
      </c>
      <c r="F7420" s="34">
        <f t="shared" ca="1" si="2205"/>
        <v>3500.0000000000005</v>
      </c>
      <c r="G7420" s="69">
        <f t="shared" ca="1" si="2191"/>
        <v>0</v>
      </c>
      <c r="H7420" s="34">
        <f t="shared" ca="1" si="2192"/>
        <v>470.65848350655858</v>
      </c>
      <c r="I7420" s="34">
        <f t="shared" ca="1" si="2193"/>
        <v>3970.6584835065592</v>
      </c>
      <c r="J7420" s="18">
        <f ca="1">SUM(INDIRECT(ADDRESS(ROW(F7420),COLUMN(F7420),4)):INDIRECT(ADDRESS(ROW(F7420)+N$5-1,COLUMN(F7420),4)))</f>
        <v>23900</v>
      </c>
      <c r="K7420" s="18">
        <f t="shared" ca="1" si="2194"/>
        <v>16350</v>
      </c>
      <c r="L7420" s="18">
        <f t="shared" ca="1" si="2206"/>
        <v>0</v>
      </c>
      <c r="M7420" s="18">
        <f t="shared" ca="1" si="2190"/>
        <v>0</v>
      </c>
      <c r="N7420" s="34">
        <f t="shared" ca="1" si="2195"/>
        <v>16421.46656015448</v>
      </c>
      <c r="P7420" s="18">
        <f t="shared" ca="1" si="2207"/>
        <v>470.65848350655858</v>
      </c>
      <c r="Q7420" s="47">
        <f ca="1">SUM(L$15:L7420)-SUM(M$15:M7420)</f>
        <v>16350</v>
      </c>
      <c r="R7420" s="47" t="str">
        <f t="shared" ca="1" si="2208"/>
        <v>M7423</v>
      </c>
      <c r="S7420" s="40">
        <f t="shared" ca="1" si="2196"/>
        <v>0</v>
      </c>
      <c r="T7420" s="46">
        <f t="shared" ca="1" si="2197"/>
        <v>23</v>
      </c>
      <c r="X7420" s="74">
        <f t="shared" ca="1" si="2198"/>
        <v>0.47065848350655859</v>
      </c>
      <c r="Y7420" s="75">
        <f t="shared" ca="1" si="2199"/>
        <v>0.47065848350655859</v>
      </c>
      <c r="Z7420" s="74">
        <f t="shared" ca="1" si="2200"/>
        <v>1.6010481099594978</v>
      </c>
      <c r="AA7420" s="76">
        <f t="shared" ca="1" si="2201"/>
        <v>470.65848350655858</v>
      </c>
      <c r="AB7420" s="76">
        <f t="shared" ca="1" si="2202"/>
        <v>1601.0481099594977</v>
      </c>
    </row>
    <row r="7421" spans="1:28" x14ac:dyDescent="0.25">
      <c r="A7421" s="2">
        <f t="shared" si="2203"/>
        <v>27</v>
      </c>
      <c r="B7421" s="16">
        <f ca="1">VLOOKUP(A7421,PERIODS!$O$4:$P$33,2,FALSE)</f>
        <v>3.5000000000000003E-2</v>
      </c>
      <c r="C7421" s="15"/>
      <c r="D7421" s="18">
        <v>5000</v>
      </c>
      <c r="E7421" s="34">
        <f t="shared" ca="1" si="2204"/>
        <v>16421.46656015448</v>
      </c>
      <c r="F7421" s="34">
        <f t="shared" ca="1" si="2205"/>
        <v>3500.0000000000005</v>
      </c>
      <c r="G7421" s="69">
        <f t="shared" ca="1" si="2191"/>
        <v>0</v>
      </c>
      <c r="H7421" s="34">
        <f t="shared" ca="1" si="2192"/>
        <v>-532.40483624760873</v>
      </c>
      <c r="I7421" s="34">
        <f t="shared" ca="1" si="2193"/>
        <v>2967.5951637523917</v>
      </c>
      <c r="J7421" s="18">
        <f ca="1">SUM(INDIRECT(ADDRESS(ROW(F7421),COLUMN(F7421),4)):INDIRECT(ADDRESS(ROW(F7421)+N$5-1,COLUMN(F7421),4)))</f>
        <v>22900</v>
      </c>
      <c r="K7421" s="18">
        <f t="shared" ca="1" si="2194"/>
        <v>16350</v>
      </c>
      <c r="L7421" s="18">
        <f t="shared" ca="1" si="2206"/>
        <v>0</v>
      </c>
      <c r="M7421" s="18">
        <f t="shared" ca="1" si="2190"/>
        <v>0</v>
      </c>
      <c r="N7421" s="34">
        <f t="shared" ca="1" si="2195"/>
        <v>13453.871396402088</v>
      </c>
      <c r="P7421" s="18">
        <f t="shared" ca="1" si="2207"/>
        <v>532.40483624760873</v>
      </c>
      <c r="Q7421" s="47">
        <f ca="1">SUM(L$15:L7421)-SUM(M$15:M7421)</f>
        <v>16350</v>
      </c>
      <c r="R7421" s="47" t="str">
        <f t="shared" ca="1" si="2208"/>
        <v>M7424</v>
      </c>
      <c r="S7421" s="40">
        <f t="shared" ca="1" si="2196"/>
        <v>0</v>
      </c>
      <c r="T7421" s="46">
        <f t="shared" ca="1" si="2197"/>
        <v>94</v>
      </c>
      <c r="X7421" s="74">
        <f t="shared" ca="1" si="2198"/>
        <v>-0.5324048362476087</v>
      </c>
      <c r="Y7421" s="75">
        <f t="shared" ca="1" si="2199"/>
        <v>-0.5324048362476087</v>
      </c>
      <c r="Z7421" s="74">
        <f t="shared" ca="1" si="2200"/>
        <v>0.58719117176933999</v>
      </c>
      <c r="AA7421" s="76">
        <f t="shared" ca="1" si="2201"/>
        <v>-532.40483624760873</v>
      </c>
      <c r="AB7421" s="76">
        <f t="shared" ca="1" si="2202"/>
        <v>587.19117176934003</v>
      </c>
    </row>
    <row r="7422" spans="1:28" x14ac:dyDescent="0.25">
      <c r="A7422" s="2">
        <f t="shared" si="2203"/>
        <v>28</v>
      </c>
      <c r="B7422" s="16">
        <f ca="1">VLOOKUP(A7422,PERIODS!$O$4:$P$33,2,FALSE)</f>
        <v>0.04</v>
      </c>
      <c r="C7422" s="15"/>
      <c r="D7422" s="18">
        <v>5000</v>
      </c>
      <c r="E7422" s="34">
        <f t="shared" ca="1" si="2204"/>
        <v>13453.871396402088</v>
      </c>
      <c r="F7422" s="34">
        <f t="shared" ca="1" si="2205"/>
        <v>4000</v>
      </c>
      <c r="G7422" s="69">
        <f t="shared" ca="1" si="2191"/>
        <v>0</v>
      </c>
      <c r="H7422" s="34">
        <f t="shared" ca="1" si="2192"/>
        <v>327.26274922377195</v>
      </c>
      <c r="I7422" s="34">
        <f t="shared" ca="1" si="2193"/>
        <v>4327.2627492237716</v>
      </c>
      <c r="J7422" s="18">
        <f ca="1">SUM(INDIRECT(ADDRESS(ROW(F7422),COLUMN(F7422),4)):INDIRECT(ADDRESS(ROW(F7422)+N$5-1,COLUMN(F7422),4)))</f>
        <v>21900</v>
      </c>
      <c r="K7422" s="18">
        <f t="shared" ca="1" si="2194"/>
        <v>0</v>
      </c>
      <c r="L7422" s="18">
        <f t="shared" ca="1" si="2206"/>
        <v>0</v>
      </c>
      <c r="M7422" s="18">
        <f t="shared" ca="1" si="2190"/>
        <v>16350</v>
      </c>
      <c r="N7422" s="34">
        <f t="shared" ca="1" si="2195"/>
        <v>25476.608647178316</v>
      </c>
      <c r="P7422" s="18">
        <f t="shared" ca="1" si="2207"/>
        <v>327.26274922377195</v>
      </c>
      <c r="Q7422" s="47">
        <f ca="1">SUM(L$15:L7422)-SUM(M$15:M7422)</f>
        <v>0</v>
      </c>
      <c r="R7422" s="47" t="str">
        <f t="shared" ca="1" si="2208"/>
        <v>M7425</v>
      </c>
      <c r="S7422" s="40">
        <f t="shared" ca="1" si="2196"/>
        <v>0</v>
      </c>
      <c r="T7422" s="46">
        <f t="shared" ca="1" si="2197"/>
        <v>63</v>
      </c>
      <c r="X7422" s="74">
        <f t="shared" ca="1" si="2198"/>
        <v>0.32726274922377196</v>
      </c>
      <c r="Y7422" s="75">
        <f t="shared" ca="1" si="2199"/>
        <v>0.32726274922377196</v>
      </c>
      <c r="Z7422" s="74">
        <f t="shared" ca="1" si="2200"/>
        <v>1.387165906066564</v>
      </c>
      <c r="AA7422" s="76">
        <f t="shared" ca="1" si="2201"/>
        <v>327.26274922377195</v>
      </c>
      <c r="AB7422" s="76">
        <f t="shared" ca="1" si="2202"/>
        <v>1387.165906066564</v>
      </c>
    </row>
    <row r="7423" spans="1:28" x14ac:dyDescent="0.25">
      <c r="A7423" s="2">
        <f t="shared" si="2203"/>
        <v>29</v>
      </c>
      <c r="B7423" s="16">
        <f ca="1">VLOOKUP(A7423,PERIODS!$O$4:$P$33,2,FALSE)</f>
        <v>0.04</v>
      </c>
      <c r="C7423" s="15"/>
      <c r="D7423" s="18">
        <v>5000</v>
      </c>
      <c r="E7423" s="34">
        <f t="shared" ca="1" si="2204"/>
        <v>25476.608647178316</v>
      </c>
      <c r="F7423" s="34">
        <f t="shared" ca="1" si="2205"/>
        <v>4000</v>
      </c>
      <c r="G7423" s="69">
        <f t="shared" ca="1" si="2191"/>
        <v>0</v>
      </c>
      <c r="H7423" s="34">
        <f t="shared" ca="1" si="2192"/>
        <v>-104.94282739848734</v>
      </c>
      <c r="I7423" s="34">
        <f t="shared" ca="1" si="2193"/>
        <v>3895.0571726015128</v>
      </c>
      <c r="J7423" s="18">
        <f ca="1">SUM(INDIRECT(ADDRESS(ROW(F7423),COLUMN(F7423),4)):INDIRECT(ADDRESS(ROW(F7423)+N$5-1,COLUMN(F7423),4)))</f>
        <v>21200</v>
      </c>
      <c r="K7423" s="18">
        <f t="shared" ca="1" si="2194"/>
        <v>0</v>
      </c>
      <c r="L7423" s="18">
        <f t="shared" ca="1" si="2206"/>
        <v>0</v>
      </c>
      <c r="M7423" s="18">
        <f t="shared" ca="1" si="2190"/>
        <v>0</v>
      </c>
      <c r="N7423" s="34">
        <f t="shared" ca="1" si="2195"/>
        <v>21581.551474576805</v>
      </c>
      <c r="P7423" s="18">
        <f t="shared" ca="1" si="2207"/>
        <v>104.94282739848734</v>
      </c>
      <c r="Q7423" s="47">
        <f ca="1">SUM(L$15:L7423)-SUM(M$15:M7423)</f>
        <v>0</v>
      </c>
      <c r="R7423" s="47" t="str">
        <f t="shared" ca="1" si="2208"/>
        <v>M7426</v>
      </c>
      <c r="S7423" s="40">
        <f t="shared" ca="1" si="2196"/>
        <v>0</v>
      </c>
      <c r="T7423" s="46">
        <f t="shared" ca="1" si="2197"/>
        <v>92</v>
      </c>
      <c r="X7423" s="74">
        <f t="shared" ca="1" si="2198"/>
        <v>-0.10494282739848734</v>
      </c>
      <c r="Y7423" s="75">
        <f t="shared" ca="1" si="2199"/>
        <v>-0.10494282739848734</v>
      </c>
      <c r="Z7423" s="74">
        <f t="shared" ca="1" si="2200"/>
        <v>0.90037599795290379</v>
      </c>
      <c r="AA7423" s="76">
        <f t="shared" ca="1" si="2201"/>
        <v>-104.94282739848734</v>
      </c>
      <c r="AB7423" s="76">
        <f t="shared" ca="1" si="2202"/>
        <v>900.37599795290384</v>
      </c>
    </row>
    <row r="7424" spans="1:28" x14ac:dyDescent="0.25">
      <c r="A7424" s="2">
        <f t="shared" si="2203"/>
        <v>30</v>
      </c>
      <c r="B7424" s="16">
        <f ca="1">VLOOKUP(A7424,PERIODS!$O$4:$P$33,2,FALSE)</f>
        <v>0.04</v>
      </c>
      <c r="C7424" s="15"/>
      <c r="D7424" s="18">
        <v>5000</v>
      </c>
      <c r="E7424" s="34">
        <f t="shared" ca="1" si="2204"/>
        <v>21581.551474576805</v>
      </c>
      <c r="F7424" s="34">
        <f t="shared" ca="1" si="2205"/>
        <v>4000</v>
      </c>
      <c r="G7424" s="69">
        <f t="shared" ca="1" si="2191"/>
        <v>0</v>
      </c>
      <c r="H7424" s="34">
        <f t="shared" ca="1" si="2192"/>
        <v>38.924686362392016</v>
      </c>
      <c r="I7424" s="34">
        <f t="shared" ca="1" si="2193"/>
        <v>4038.9246863623921</v>
      </c>
      <c r="J7424" s="18">
        <f ca="1">SUM(INDIRECT(ADDRESS(ROW(F7424),COLUMN(F7424),4)):INDIRECT(ADDRESS(ROW(F7424)+N$5-1,COLUMN(F7424),4)))</f>
        <v>20500</v>
      </c>
      <c r="K7424" s="18">
        <f t="shared" ca="1" si="2194"/>
        <v>0</v>
      </c>
      <c r="L7424" s="18">
        <f t="shared" ca="1" si="2206"/>
        <v>0</v>
      </c>
      <c r="M7424" s="18">
        <f t="shared" ca="1" si="2190"/>
        <v>0</v>
      </c>
      <c r="N7424" s="34">
        <f t="shared" ca="1" si="2195"/>
        <v>17542.626788214413</v>
      </c>
      <c r="P7424" s="18">
        <f t="shared" ca="1" si="2207"/>
        <v>38.924686362392016</v>
      </c>
      <c r="Q7424" s="47">
        <f ca="1">SUM(L$15:L7424)-SUM(M$15:M7424)</f>
        <v>0</v>
      </c>
      <c r="R7424" s="47" t="str">
        <f t="shared" ca="1" si="2208"/>
        <v>M7427</v>
      </c>
      <c r="S7424" s="40">
        <f t="shared" ca="1" si="2196"/>
        <v>0</v>
      </c>
      <c r="T7424" s="46">
        <f t="shared" ca="1" si="2197"/>
        <v>100</v>
      </c>
      <c r="X7424" s="74">
        <f t="shared" ca="1" si="2198"/>
        <v>3.8924686362392019E-2</v>
      </c>
      <c r="Y7424" s="75">
        <f t="shared" ca="1" si="2199"/>
        <v>3.8924686362392019E-2</v>
      </c>
      <c r="Z7424" s="74">
        <f t="shared" ca="1" si="2200"/>
        <v>1.0396921777015466</v>
      </c>
      <c r="AA7424" s="76">
        <f t="shared" ca="1" si="2201"/>
        <v>38.924686362392016</v>
      </c>
      <c r="AB7424" s="76">
        <f t="shared" ca="1" si="2202"/>
        <v>1039.6921777015466</v>
      </c>
    </row>
    <row r="7425" spans="1:28" x14ac:dyDescent="0.25">
      <c r="A7425" s="2">
        <f t="shared" si="2203"/>
        <v>1</v>
      </c>
      <c r="B7425" s="16">
        <f ca="1">VLOOKUP(A7425,PERIODS!$O$4:$P$33,2,FALSE)</f>
        <v>2.4E-2</v>
      </c>
      <c r="C7425" s="15"/>
      <c r="D7425" s="18">
        <v>5000</v>
      </c>
      <c r="E7425" s="34">
        <f t="shared" ca="1" si="2204"/>
        <v>17542.626788214413</v>
      </c>
      <c r="F7425" s="34">
        <f t="shared" ca="1" si="2205"/>
        <v>2400</v>
      </c>
      <c r="G7425" s="69">
        <f t="shared" ca="1" si="2191"/>
        <v>0</v>
      </c>
      <c r="H7425" s="34">
        <f t="shared" ca="1" si="2192"/>
        <v>-442.29561629850133</v>
      </c>
      <c r="I7425" s="34">
        <f t="shared" ca="1" si="2193"/>
        <v>1957.7043837014987</v>
      </c>
      <c r="J7425" s="18">
        <f ca="1">SUM(INDIRECT(ADDRESS(ROW(F7425),COLUMN(F7425),4)):INDIRECT(ADDRESS(ROW(F7425)+N$5-1,COLUMN(F7425),4)))</f>
        <v>19800</v>
      </c>
      <c r="K7425" s="18">
        <f t="shared" ca="1" si="2194"/>
        <v>16350</v>
      </c>
      <c r="L7425" s="18">
        <f t="shared" ca="1" si="2206"/>
        <v>16350</v>
      </c>
      <c r="M7425" s="18">
        <f t="shared" ca="1" si="2190"/>
        <v>0</v>
      </c>
      <c r="N7425" s="34">
        <f t="shared" ca="1" si="2195"/>
        <v>15584.922404512914</v>
      </c>
      <c r="P7425" s="18">
        <f t="shared" ca="1" si="2207"/>
        <v>442.29561629850133</v>
      </c>
      <c r="Q7425" s="47">
        <f ca="1">SUM(L$15:L7425)-SUM(M$15:M7425)</f>
        <v>16350</v>
      </c>
      <c r="R7425" s="47" t="str">
        <f t="shared" ca="1" si="2208"/>
        <v>M7428</v>
      </c>
      <c r="S7425" s="40">
        <f t="shared" ca="1" si="2196"/>
        <v>0</v>
      </c>
      <c r="T7425" s="46">
        <f t="shared" ca="1" si="2197"/>
        <v>99</v>
      </c>
      <c r="X7425" s="74">
        <f t="shared" ca="1" si="2198"/>
        <v>-0.44229561629850134</v>
      </c>
      <c r="Y7425" s="75">
        <f t="shared" ca="1" si="2199"/>
        <v>-0.44229561629850134</v>
      </c>
      <c r="Z7425" s="74">
        <f t="shared" ca="1" si="2200"/>
        <v>0.64255965626929012</v>
      </c>
      <c r="AA7425" s="76">
        <f t="shared" ca="1" si="2201"/>
        <v>-442.29561629850133</v>
      </c>
      <c r="AB7425" s="76">
        <f t="shared" ca="1" si="2202"/>
        <v>642.55965626929014</v>
      </c>
    </row>
    <row r="7426" spans="1:28" x14ac:dyDescent="0.25">
      <c r="A7426" s="2">
        <f t="shared" si="2203"/>
        <v>2</v>
      </c>
      <c r="B7426" s="16">
        <f ca="1">VLOOKUP(A7426,PERIODS!$O$4:$P$33,2,FALSE)</f>
        <v>2.5000000000000001E-2</v>
      </c>
      <c r="C7426" s="15"/>
      <c r="D7426" s="18">
        <v>5000</v>
      </c>
      <c r="E7426" s="34">
        <f t="shared" ca="1" si="2204"/>
        <v>15584.922404512914</v>
      </c>
      <c r="F7426" s="34">
        <f t="shared" ca="1" si="2205"/>
        <v>2500</v>
      </c>
      <c r="G7426" s="69">
        <f t="shared" ca="1" si="2191"/>
        <v>0</v>
      </c>
      <c r="H7426" s="34">
        <f t="shared" ca="1" si="2192"/>
        <v>-423.37195202858595</v>
      </c>
      <c r="I7426" s="34">
        <f t="shared" ca="1" si="2193"/>
        <v>2076.6280479714142</v>
      </c>
      <c r="J7426" s="18">
        <f ca="1">SUM(INDIRECT(ADDRESS(ROW(F7426),COLUMN(F7426),4)):INDIRECT(ADDRESS(ROW(F7426)+N$5-1,COLUMN(F7426),4)))</f>
        <v>20700</v>
      </c>
      <c r="K7426" s="18">
        <f t="shared" ca="1" si="2194"/>
        <v>16350</v>
      </c>
      <c r="L7426" s="18">
        <f t="shared" ca="1" si="2206"/>
        <v>0</v>
      </c>
      <c r="M7426" s="18">
        <f t="shared" ca="1" si="2190"/>
        <v>0</v>
      </c>
      <c r="N7426" s="34">
        <f t="shared" ca="1" si="2195"/>
        <v>13508.294356541501</v>
      </c>
      <c r="P7426" s="18">
        <f t="shared" ca="1" si="2207"/>
        <v>423.37195202858595</v>
      </c>
      <c r="Q7426" s="47">
        <f ca="1">SUM(L$15:L7426)-SUM(M$15:M7426)</f>
        <v>16350</v>
      </c>
      <c r="R7426" s="47" t="str">
        <f t="shared" ca="1" si="2208"/>
        <v>M7429</v>
      </c>
      <c r="S7426" s="40">
        <f t="shared" ca="1" si="2196"/>
        <v>0</v>
      </c>
      <c r="T7426" s="46">
        <f t="shared" ca="1" si="2197"/>
        <v>46</v>
      </c>
      <c r="X7426" s="74">
        <f t="shared" ca="1" si="2198"/>
        <v>-0.42337195202858596</v>
      </c>
      <c r="Y7426" s="75">
        <f t="shared" ca="1" si="2199"/>
        <v>-0.42337195202858596</v>
      </c>
      <c r="Z7426" s="74">
        <f t="shared" ca="1" si="2200"/>
        <v>0.65483502059423071</v>
      </c>
      <c r="AA7426" s="76">
        <f t="shared" ca="1" si="2201"/>
        <v>-423.37195202858595</v>
      </c>
      <c r="AB7426" s="76">
        <f t="shared" ca="1" si="2202"/>
        <v>654.83502059423074</v>
      </c>
    </row>
    <row r="7427" spans="1:28" x14ac:dyDescent="0.25">
      <c r="A7427" s="2">
        <f t="shared" si="2203"/>
        <v>3</v>
      </c>
      <c r="B7427" s="16">
        <f ca="1">VLOOKUP(A7427,PERIODS!$O$4:$P$33,2,FALSE)</f>
        <v>2.5000000000000001E-2</v>
      </c>
      <c r="C7427" s="15"/>
      <c r="D7427" s="18">
        <v>5000</v>
      </c>
      <c r="E7427" s="34">
        <f t="shared" ca="1" si="2204"/>
        <v>13508.294356541501</v>
      </c>
      <c r="F7427" s="34">
        <f t="shared" ca="1" si="2205"/>
        <v>2500</v>
      </c>
      <c r="G7427" s="69">
        <f t="shared" ca="1" si="2191"/>
        <v>0</v>
      </c>
      <c r="H7427" s="34">
        <f t="shared" ca="1" si="2192"/>
        <v>-836.51366829714527</v>
      </c>
      <c r="I7427" s="34">
        <f t="shared" ca="1" si="2193"/>
        <v>1663.4863317028548</v>
      </c>
      <c r="J7427" s="18">
        <f ca="1">SUM(INDIRECT(ADDRESS(ROW(F7427),COLUMN(F7427),4)):INDIRECT(ADDRESS(ROW(F7427)+N$5-1,COLUMN(F7427),4)))</f>
        <v>21500</v>
      </c>
      <c r="K7427" s="18">
        <f t="shared" ca="1" si="2194"/>
        <v>16350</v>
      </c>
      <c r="L7427" s="18">
        <f t="shared" ca="1" si="2206"/>
        <v>0</v>
      </c>
      <c r="M7427" s="18">
        <f t="shared" ca="1" si="2190"/>
        <v>0</v>
      </c>
      <c r="N7427" s="34">
        <f t="shared" ca="1" si="2195"/>
        <v>11844.808024838647</v>
      </c>
      <c r="P7427" s="18">
        <f t="shared" ca="1" si="2207"/>
        <v>836.51366829714527</v>
      </c>
      <c r="Q7427" s="47">
        <f ca="1">SUM(L$15:L7427)-SUM(M$15:M7427)</f>
        <v>16350</v>
      </c>
      <c r="R7427" s="47" t="str">
        <f t="shared" ca="1" si="2208"/>
        <v>M7430</v>
      </c>
      <c r="S7427" s="40">
        <f t="shared" ca="1" si="2196"/>
        <v>0</v>
      </c>
      <c r="T7427" s="46">
        <f t="shared" ca="1" si="2197"/>
        <v>98</v>
      </c>
      <c r="X7427" s="74">
        <f t="shared" ca="1" si="2198"/>
        <v>-0.83651366829714524</v>
      </c>
      <c r="Y7427" s="75">
        <f t="shared" ca="1" si="2199"/>
        <v>-0.83651366829714524</v>
      </c>
      <c r="Z7427" s="74">
        <f t="shared" ca="1" si="2200"/>
        <v>0.43321823617962169</v>
      </c>
      <c r="AA7427" s="76">
        <f t="shared" ca="1" si="2201"/>
        <v>-836.51366829714527</v>
      </c>
      <c r="AB7427" s="76">
        <f t="shared" ca="1" si="2202"/>
        <v>433.21823617962167</v>
      </c>
    </row>
    <row r="7428" spans="1:28" x14ac:dyDescent="0.25">
      <c r="A7428" s="2">
        <f t="shared" si="2203"/>
        <v>4</v>
      </c>
      <c r="B7428" s="16">
        <f ca="1">VLOOKUP(A7428,PERIODS!$O$4:$P$33,2,FALSE)</f>
        <v>2.5000000000000001E-2</v>
      </c>
      <c r="C7428" s="15"/>
      <c r="D7428" s="18">
        <v>5000</v>
      </c>
      <c r="E7428" s="34">
        <f t="shared" ca="1" si="2204"/>
        <v>11844.808024838647</v>
      </c>
      <c r="F7428" s="34">
        <f t="shared" ca="1" si="2205"/>
        <v>2500</v>
      </c>
      <c r="G7428" s="69">
        <f t="shared" ca="1" si="2191"/>
        <v>0</v>
      </c>
      <c r="H7428" s="34">
        <f t="shared" ca="1" si="2192"/>
        <v>-1508.8110129847032</v>
      </c>
      <c r="I7428" s="34">
        <f t="shared" ca="1" si="2193"/>
        <v>991.18898701529679</v>
      </c>
      <c r="J7428" s="18">
        <f ca="1">SUM(INDIRECT(ADDRESS(ROW(F7428),COLUMN(F7428),4)):INDIRECT(ADDRESS(ROW(F7428)+N$5-1,COLUMN(F7428),4)))</f>
        <v>22300</v>
      </c>
      <c r="K7428" s="18">
        <f t="shared" ca="1" si="2194"/>
        <v>0</v>
      </c>
      <c r="L7428" s="18">
        <f t="shared" ca="1" si="2206"/>
        <v>0</v>
      </c>
      <c r="M7428" s="18">
        <f t="shared" ca="1" si="2190"/>
        <v>16350</v>
      </c>
      <c r="N7428" s="34">
        <f t="shared" ca="1" si="2195"/>
        <v>27203.619037823351</v>
      </c>
      <c r="P7428" s="18">
        <f t="shared" ca="1" si="2207"/>
        <v>1508.8110129847032</v>
      </c>
      <c r="Q7428" s="47">
        <f ca="1">SUM(L$15:L7428)-SUM(M$15:M7428)</f>
        <v>0</v>
      </c>
      <c r="R7428" s="47" t="str">
        <f t="shared" ca="1" si="2208"/>
        <v>M7431</v>
      </c>
      <c r="S7428" s="40">
        <f t="shared" ca="1" si="2196"/>
        <v>0</v>
      </c>
      <c r="T7428" s="46">
        <f t="shared" ca="1" si="2197"/>
        <v>29</v>
      </c>
      <c r="X7428" s="74">
        <f t="shared" ca="1" si="2198"/>
        <v>-1.5088110129847032</v>
      </c>
      <c r="Y7428" s="75">
        <f t="shared" ca="1" si="2199"/>
        <v>-1.5088110129847032</v>
      </c>
      <c r="Z7428" s="74">
        <f t="shared" ca="1" si="2200"/>
        <v>0.22117279326575312</v>
      </c>
      <c r="AA7428" s="76">
        <f t="shared" ca="1" si="2201"/>
        <v>-1508.8110129847032</v>
      </c>
      <c r="AB7428" s="76">
        <f t="shared" ca="1" si="2202"/>
        <v>221.17279326575311</v>
      </c>
    </row>
    <row r="7429" spans="1:28" x14ac:dyDescent="0.25">
      <c r="A7429" s="2">
        <f t="shared" si="2203"/>
        <v>5</v>
      </c>
      <c r="B7429" s="16">
        <f ca="1">VLOOKUP(A7429,PERIODS!$O$4:$P$33,2,FALSE)</f>
        <v>3.3000000000000002E-2</v>
      </c>
      <c r="C7429" s="15"/>
      <c r="D7429" s="18">
        <v>5000</v>
      </c>
      <c r="E7429" s="34">
        <f t="shared" ca="1" si="2204"/>
        <v>27203.619037823351</v>
      </c>
      <c r="F7429" s="34">
        <f t="shared" ca="1" si="2205"/>
        <v>3300</v>
      </c>
      <c r="G7429" s="69">
        <f t="shared" ca="1" si="2191"/>
        <v>0</v>
      </c>
      <c r="H7429" s="34">
        <f t="shared" ca="1" si="2192"/>
        <v>1110.0398090190672</v>
      </c>
      <c r="I7429" s="34">
        <f t="shared" ca="1" si="2193"/>
        <v>4410.0398090190674</v>
      </c>
      <c r="J7429" s="18">
        <f ca="1">SUM(INDIRECT(ADDRESS(ROW(F7429),COLUMN(F7429),4)):INDIRECT(ADDRESS(ROW(F7429)+N$5-1,COLUMN(F7429),4)))</f>
        <v>23100</v>
      </c>
      <c r="K7429" s="18">
        <f t="shared" ca="1" si="2194"/>
        <v>0</v>
      </c>
      <c r="L7429" s="18">
        <f t="shared" ca="1" si="2206"/>
        <v>0</v>
      </c>
      <c r="M7429" s="18">
        <f t="shared" ca="1" si="2190"/>
        <v>0</v>
      </c>
      <c r="N7429" s="34">
        <f t="shared" ca="1" si="2195"/>
        <v>22793.579228804283</v>
      </c>
      <c r="P7429" s="18">
        <f t="shared" ca="1" si="2207"/>
        <v>1110.0398090190672</v>
      </c>
      <c r="Q7429" s="47">
        <f ca="1">SUM(L$15:L7429)-SUM(M$15:M7429)</f>
        <v>0</v>
      </c>
      <c r="R7429" s="47" t="str">
        <f t="shared" ca="1" si="2208"/>
        <v>M7432</v>
      </c>
      <c r="S7429" s="40">
        <f t="shared" ca="1" si="2196"/>
        <v>0</v>
      </c>
      <c r="T7429" s="46">
        <f t="shared" ca="1" si="2197"/>
        <v>27</v>
      </c>
      <c r="X7429" s="74">
        <f t="shared" ca="1" si="2198"/>
        <v>1.1100398090190673</v>
      </c>
      <c r="Y7429" s="75">
        <f t="shared" ca="1" si="2199"/>
        <v>1.1100398090190673</v>
      </c>
      <c r="Z7429" s="74">
        <f t="shared" ca="1" si="2200"/>
        <v>3.0344791916712506</v>
      </c>
      <c r="AA7429" s="76">
        <f t="shared" ca="1" si="2201"/>
        <v>1110.0398090190672</v>
      </c>
      <c r="AB7429" s="76">
        <f t="shared" ca="1" si="2202"/>
        <v>3034.4791916712506</v>
      </c>
    </row>
    <row r="7430" spans="1:28" x14ac:dyDescent="0.25">
      <c r="A7430" s="2">
        <f t="shared" si="2203"/>
        <v>6</v>
      </c>
      <c r="B7430" s="16">
        <f ca="1">VLOOKUP(A7430,PERIODS!$O$4:$P$33,2,FALSE)</f>
        <v>3.3000000000000002E-2</v>
      </c>
      <c r="C7430" s="15"/>
      <c r="D7430" s="18">
        <v>5000</v>
      </c>
      <c r="E7430" s="34">
        <f t="shared" ca="1" si="2204"/>
        <v>22793.579228804283</v>
      </c>
      <c r="F7430" s="34">
        <f t="shared" ca="1" si="2205"/>
        <v>3300</v>
      </c>
      <c r="G7430" s="69">
        <f t="shared" ca="1" si="2191"/>
        <v>0</v>
      </c>
      <c r="H7430" s="34">
        <f t="shared" ca="1" si="2192"/>
        <v>-1400.3365338380711</v>
      </c>
      <c r="I7430" s="34">
        <f t="shared" ca="1" si="2193"/>
        <v>1899.6634661619289</v>
      </c>
      <c r="J7430" s="18">
        <f ca="1">SUM(INDIRECT(ADDRESS(ROW(F7430),COLUMN(F7430),4)):INDIRECT(ADDRESS(ROW(F7430)+N$5-1,COLUMN(F7430),4)))</f>
        <v>23100</v>
      </c>
      <c r="K7430" s="18">
        <f t="shared" ca="1" si="2194"/>
        <v>16350</v>
      </c>
      <c r="L7430" s="18">
        <f t="shared" ca="1" si="2206"/>
        <v>16350</v>
      </c>
      <c r="M7430" s="18">
        <f t="shared" ca="1" si="2190"/>
        <v>0</v>
      </c>
      <c r="N7430" s="34">
        <f t="shared" ca="1" si="2195"/>
        <v>20893.915762642355</v>
      </c>
      <c r="P7430" s="18">
        <f t="shared" ca="1" si="2207"/>
        <v>1400.3365338380711</v>
      </c>
      <c r="Q7430" s="47">
        <f ca="1">SUM(L$15:L7430)-SUM(M$15:M7430)</f>
        <v>16350</v>
      </c>
      <c r="R7430" s="47" t="str">
        <f t="shared" ca="1" si="2208"/>
        <v>M7433</v>
      </c>
      <c r="S7430" s="40">
        <f t="shared" ca="1" si="2196"/>
        <v>0</v>
      </c>
      <c r="T7430" s="46">
        <f t="shared" ca="1" si="2197"/>
        <v>89</v>
      </c>
      <c r="X7430" s="74">
        <f t="shared" ca="1" si="2198"/>
        <v>-1.4003365338380711</v>
      </c>
      <c r="Y7430" s="75">
        <f t="shared" ca="1" si="2199"/>
        <v>-1.4003365338380711</v>
      </c>
      <c r="Z7430" s="74">
        <f t="shared" ca="1" si="2200"/>
        <v>0.24651398968148075</v>
      </c>
      <c r="AA7430" s="76">
        <f t="shared" ca="1" si="2201"/>
        <v>-1400.3365338380711</v>
      </c>
      <c r="AB7430" s="76">
        <f t="shared" ca="1" si="2202"/>
        <v>246.51398968148075</v>
      </c>
    </row>
    <row r="7431" spans="1:28" x14ac:dyDescent="0.25">
      <c r="A7431" s="2">
        <f t="shared" si="2203"/>
        <v>7</v>
      </c>
      <c r="B7431" s="16">
        <f ca="1">VLOOKUP(A7431,PERIODS!$O$4:$P$33,2,FALSE)</f>
        <v>3.3000000000000002E-2</v>
      </c>
      <c r="C7431" s="15"/>
      <c r="D7431" s="18">
        <v>5000</v>
      </c>
      <c r="E7431" s="34">
        <f t="shared" ca="1" si="2204"/>
        <v>20893.915762642355</v>
      </c>
      <c r="F7431" s="34">
        <f t="shared" ca="1" si="2205"/>
        <v>3300</v>
      </c>
      <c r="G7431" s="69">
        <f t="shared" ca="1" si="2191"/>
        <v>0</v>
      </c>
      <c r="H7431" s="34">
        <f t="shared" ca="1" si="2192"/>
        <v>-1607.2715539223923</v>
      </c>
      <c r="I7431" s="34">
        <f t="shared" ca="1" si="2193"/>
        <v>1692.7284460776077</v>
      </c>
      <c r="J7431" s="18">
        <f ca="1">SUM(INDIRECT(ADDRESS(ROW(F7431),COLUMN(F7431),4)):INDIRECT(ADDRESS(ROW(F7431)+N$5-1,COLUMN(F7431),4)))</f>
        <v>23100</v>
      </c>
      <c r="K7431" s="18">
        <f t="shared" ca="1" si="2194"/>
        <v>16350</v>
      </c>
      <c r="L7431" s="18">
        <f t="shared" ca="1" si="2206"/>
        <v>0</v>
      </c>
      <c r="M7431" s="18">
        <f t="shared" ca="1" si="2190"/>
        <v>0</v>
      </c>
      <c r="N7431" s="34">
        <f t="shared" ca="1" si="2195"/>
        <v>19201.187316564748</v>
      </c>
      <c r="P7431" s="18">
        <f t="shared" ca="1" si="2207"/>
        <v>1607.2715539223923</v>
      </c>
      <c r="Q7431" s="47">
        <f ca="1">SUM(L$15:L7431)-SUM(M$15:M7431)</f>
        <v>16350</v>
      </c>
      <c r="R7431" s="47" t="str">
        <f t="shared" ca="1" si="2208"/>
        <v>M7434</v>
      </c>
      <c r="S7431" s="40">
        <f t="shared" ca="1" si="2196"/>
        <v>0</v>
      </c>
      <c r="T7431" s="46">
        <f t="shared" ca="1" si="2197"/>
        <v>87</v>
      </c>
      <c r="X7431" s="74">
        <f t="shared" ca="1" si="2198"/>
        <v>-1.6072715539223923</v>
      </c>
      <c r="Y7431" s="75">
        <f t="shared" ca="1" si="2199"/>
        <v>-1.6072715539223923</v>
      </c>
      <c r="Z7431" s="74">
        <f t="shared" ca="1" si="2200"/>
        <v>0.20043374135234393</v>
      </c>
      <c r="AA7431" s="76">
        <f t="shared" ca="1" si="2201"/>
        <v>-1607.2715539223923</v>
      </c>
      <c r="AB7431" s="76">
        <f t="shared" ca="1" si="2202"/>
        <v>200.43374135234393</v>
      </c>
    </row>
    <row r="7432" spans="1:28" x14ac:dyDescent="0.25">
      <c r="A7432" s="2">
        <f t="shared" si="2203"/>
        <v>8</v>
      </c>
      <c r="B7432" s="16">
        <f ca="1">VLOOKUP(A7432,PERIODS!$O$4:$P$33,2,FALSE)</f>
        <v>3.3000000000000002E-2</v>
      </c>
      <c r="C7432" s="15"/>
      <c r="D7432" s="18">
        <v>5000</v>
      </c>
      <c r="E7432" s="34">
        <f t="shared" ca="1" si="2204"/>
        <v>19201.187316564748</v>
      </c>
      <c r="F7432" s="34">
        <f t="shared" ca="1" si="2205"/>
        <v>3300</v>
      </c>
      <c r="G7432" s="69">
        <f t="shared" ca="1" si="2191"/>
        <v>0</v>
      </c>
      <c r="H7432" s="34">
        <f t="shared" ca="1" si="2192"/>
        <v>1496.4306669247937</v>
      </c>
      <c r="I7432" s="34">
        <f t="shared" ca="1" si="2193"/>
        <v>4796.4306669247935</v>
      </c>
      <c r="J7432" s="18">
        <f ca="1">SUM(INDIRECT(ADDRESS(ROW(F7432),COLUMN(F7432),4)):INDIRECT(ADDRESS(ROW(F7432)+N$5-1,COLUMN(F7432),4)))</f>
        <v>23100</v>
      </c>
      <c r="K7432" s="18">
        <f t="shared" ca="1" si="2194"/>
        <v>16350</v>
      </c>
      <c r="L7432" s="18">
        <f t="shared" ca="1" si="2206"/>
        <v>0</v>
      </c>
      <c r="M7432" s="18">
        <f t="shared" ca="1" si="2190"/>
        <v>0</v>
      </c>
      <c r="N7432" s="34">
        <f t="shared" ca="1" si="2195"/>
        <v>14404.756649639956</v>
      </c>
      <c r="P7432" s="18">
        <f t="shared" ca="1" si="2207"/>
        <v>1496.4306669247937</v>
      </c>
      <c r="Q7432" s="47">
        <f ca="1">SUM(L$15:L7432)-SUM(M$15:M7432)</f>
        <v>16350</v>
      </c>
      <c r="R7432" s="47" t="str">
        <f t="shared" ca="1" si="2208"/>
        <v>M7435</v>
      </c>
      <c r="S7432" s="40">
        <f t="shared" ca="1" si="2196"/>
        <v>0</v>
      </c>
      <c r="T7432" s="46">
        <f t="shared" ca="1" si="2197"/>
        <v>0</v>
      </c>
      <c r="X7432" s="74">
        <f t="shared" ca="1" si="2198"/>
        <v>1.4964306669247938</v>
      </c>
      <c r="Y7432" s="75">
        <f t="shared" ca="1" si="2199"/>
        <v>1.4964306669247938</v>
      </c>
      <c r="Z7432" s="74">
        <f t="shared" ca="1" si="2200"/>
        <v>4.4657209440401973</v>
      </c>
      <c r="AA7432" s="76">
        <f t="shared" ca="1" si="2201"/>
        <v>1496.4306669247937</v>
      </c>
      <c r="AB7432" s="76">
        <f t="shared" ca="1" si="2202"/>
        <v>4465.7209440401975</v>
      </c>
    </row>
    <row r="7433" spans="1:28" x14ac:dyDescent="0.25">
      <c r="A7433" s="2">
        <f t="shared" si="2203"/>
        <v>9</v>
      </c>
      <c r="B7433" s="16">
        <f ca="1">VLOOKUP(A7433,PERIODS!$O$4:$P$33,2,FALSE)</f>
        <v>3.3000000000000002E-2</v>
      </c>
      <c r="C7433" s="15"/>
      <c r="D7433" s="18">
        <v>5000</v>
      </c>
      <c r="E7433" s="34">
        <f t="shared" ca="1" si="2204"/>
        <v>14404.756649639956</v>
      </c>
      <c r="F7433" s="34">
        <f t="shared" ca="1" si="2205"/>
        <v>3300</v>
      </c>
      <c r="G7433" s="69">
        <f t="shared" ca="1" si="2191"/>
        <v>0</v>
      </c>
      <c r="H7433" s="34">
        <f t="shared" ca="1" si="2192"/>
        <v>-1139.3532087270912</v>
      </c>
      <c r="I7433" s="34">
        <f t="shared" ca="1" si="2193"/>
        <v>2160.6467912729086</v>
      </c>
      <c r="J7433" s="18">
        <f ca="1">SUM(INDIRECT(ADDRESS(ROW(F7433),COLUMN(F7433),4)):INDIRECT(ADDRESS(ROW(F7433)+N$5-1,COLUMN(F7433),4)))</f>
        <v>23100</v>
      </c>
      <c r="K7433" s="18">
        <f t="shared" ca="1" si="2194"/>
        <v>0</v>
      </c>
      <c r="L7433" s="18">
        <f t="shared" ca="1" si="2206"/>
        <v>0</v>
      </c>
      <c r="M7433" s="18">
        <f t="shared" ca="1" si="2190"/>
        <v>16350</v>
      </c>
      <c r="N7433" s="34">
        <f t="shared" ca="1" si="2195"/>
        <v>28594.109858367046</v>
      </c>
      <c r="P7433" s="18">
        <f t="shared" ca="1" si="2207"/>
        <v>1139.3532087270912</v>
      </c>
      <c r="Q7433" s="47">
        <f ca="1">SUM(L$15:L7433)-SUM(M$15:M7433)</f>
        <v>0</v>
      </c>
      <c r="R7433" s="47" t="str">
        <f t="shared" ca="1" si="2208"/>
        <v>M7436</v>
      </c>
      <c r="S7433" s="40">
        <f t="shared" ca="1" si="2196"/>
        <v>0</v>
      </c>
      <c r="T7433" s="46">
        <f t="shared" ca="1" si="2197"/>
        <v>77</v>
      </c>
      <c r="X7433" s="74">
        <f t="shared" ca="1" si="2198"/>
        <v>-1.1393532087270912</v>
      </c>
      <c r="Y7433" s="75">
        <f t="shared" ca="1" si="2199"/>
        <v>-1.1393532087270912</v>
      </c>
      <c r="Z7433" s="74">
        <f t="shared" ca="1" si="2200"/>
        <v>0.3200259448793269</v>
      </c>
      <c r="AA7433" s="76">
        <f t="shared" ca="1" si="2201"/>
        <v>-1139.3532087270912</v>
      </c>
      <c r="AB7433" s="76">
        <f t="shared" ca="1" si="2202"/>
        <v>320.02594487932691</v>
      </c>
    </row>
    <row r="7434" spans="1:28" x14ac:dyDescent="0.25">
      <c r="A7434" s="2">
        <f t="shared" si="2203"/>
        <v>10</v>
      </c>
      <c r="B7434" s="16">
        <f ca="1">VLOOKUP(A7434,PERIODS!$O$4:$P$33,2,FALSE)</f>
        <v>3.3000000000000002E-2</v>
      </c>
      <c r="C7434" s="15"/>
      <c r="D7434" s="18">
        <v>5000</v>
      </c>
      <c r="E7434" s="34">
        <f t="shared" ca="1" si="2204"/>
        <v>28594.109858367046</v>
      </c>
      <c r="F7434" s="34">
        <f t="shared" ca="1" si="2205"/>
        <v>3300</v>
      </c>
      <c r="G7434" s="69">
        <f t="shared" ca="1" si="2191"/>
        <v>0</v>
      </c>
      <c r="H7434" s="34">
        <f t="shared" ca="1" si="2192"/>
        <v>-1743.4828330901989</v>
      </c>
      <c r="I7434" s="34">
        <f t="shared" ca="1" si="2193"/>
        <v>1556.5171669098011</v>
      </c>
      <c r="J7434" s="18">
        <f ca="1">SUM(INDIRECT(ADDRESS(ROW(F7434),COLUMN(F7434),4)):INDIRECT(ADDRESS(ROW(F7434)+N$5-1,COLUMN(F7434),4)))</f>
        <v>23100</v>
      </c>
      <c r="K7434" s="18">
        <f t="shared" ca="1" si="2194"/>
        <v>0</v>
      </c>
      <c r="L7434" s="18">
        <f t="shared" ca="1" si="2206"/>
        <v>0</v>
      </c>
      <c r="M7434" s="18">
        <f t="shared" ca="1" si="2190"/>
        <v>0</v>
      </c>
      <c r="N7434" s="34">
        <f t="shared" ca="1" si="2195"/>
        <v>27037.592691457245</v>
      </c>
      <c r="P7434" s="18">
        <f t="shared" ca="1" si="2207"/>
        <v>1743.4828330901989</v>
      </c>
      <c r="Q7434" s="47">
        <f ca="1">SUM(L$15:L7434)-SUM(M$15:M7434)</f>
        <v>0</v>
      </c>
      <c r="R7434" s="47" t="str">
        <f t="shared" ca="1" si="2208"/>
        <v>M7437</v>
      </c>
      <c r="S7434" s="40">
        <f t="shared" ca="1" si="2196"/>
        <v>0</v>
      </c>
      <c r="T7434" s="46">
        <f t="shared" ca="1" si="2197"/>
        <v>29</v>
      </c>
      <c r="X7434" s="74">
        <f t="shared" ca="1" si="2198"/>
        <v>-1.743482833090199</v>
      </c>
      <c r="Y7434" s="75">
        <f t="shared" ca="1" si="2199"/>
        <v>-1.743482833090199</v>
      </c>
      <c r="Z7434" s="74">
        <f t="shared" ca="1" si="2200"/>
        <v>0.17491015566524079</v>
      </c>
      <c r="AA7434" s="76">
        <f t="shared" ca="1" si="2201"/>
        <v>-1743.4828330901989</v>
      </c>
      <c r="AB7434" s="76">
        <f t="shared" ca="1" si="2202"/>
        <v>174.91015566524078</v>
      </c>
    </row>
    <row r="7435" spans="1:28" x14ac:dyDescent="0.25">
      <c r="A7435" s="2">
        <f t="shared" si="2203"/>
        <v>11</v>
      </c>
      <c r="B7435" s="16">
        <f ca="1">VLOOKUP(A7435,PERIODS!$O$4:$P$33,2,FALSE)</f>
        <v>3.3000000000000002E-2</v>
      </c>
      <c r="C7435" s="15"/>
      <c r="D7435" s="18">
        <v>5000</v>
      </c>
      <c r="E7435" s="34">
        <f t="shared" ca="1" si="2204"/>
        <v>27037.592691457245</v>
      </c>
      <c r="F7435" s="34">
        <f t="shared" ca="1" si="2205"/>
        <v>3300</v>
      </c>
      <c r="G7435" s="69">
        <f t="shared" ca="1" si="2191"/>
        <v>0</v>
      </c>
      <c r="H7435" s="34">
        <f t="shared" ca="1" si="2192"/>
        <v>172.64210375449045</v>
      </c>
      <c r="I7435" s="34">
        <f t="shared" ca="1" si="2193"/>
        <v>3472.6421037544906</v>
      </c>
      <c r="J7435" s="18">
        <f ca="1">SUM(INDIRECT(ADDRESS(ROW(F7435),COLUMN(F7435),4)):INDIRECT(ADDRESS(ROW(F7435)+N$5-1,COLUMN(F7435),4)))</f>
        <v>23300</v>
      </c>
      <c r="K7435" s="18">
        <f t="shared" ca="1" si="2194"/>
        <v>0</v>
      </c>
      <c r="L7435" s="18">
        <f t="shared" ca="1" si="2206"/>
        <v>0</v>
      </c>
      <c r="M7435" s="18">
        <f t="shared" ca="1" si="2190"/>
        <v>0</v>
      </c>
      <c r="N7435" s="34">
        <f t="shared" ca="1" si="2195"/>
        <v>23564.950587702755</v>
      </c>
      <c r="P7435" s="18">
        <f t="shared" ca="1" si="2207"/>
        <v>172.64210375449045</v>
      </c>
      <c r="Q7435" s="47">
        <f ca="1">SUM(L$15:L7435)-SUM(M$15:M7435)</f>
        <v>0</v>
      </c>
      <c r="R7435" s="47" t="str">
        <f t="shared" ca="1" si="2208"/>
        <v>M7438</v>
      </c>
      <c r="S7435" s="40">
        <f t="shared" ca="1" si="2196"/>
        <v>0</v>
      </c>
      <c r="T7435" s="46">
        <f t="shared" ca="1" si="2197"/>
        <v>100</v>
      </c>
      <c r="X7435" s="74">
        <f t="shared" ca="1" si="2198"/>
        <v>0.17264210375449046</v>
      </c>
      <c r="Y7435" s="75">
        <f t="shared" ca="1" si="2199"/>
        <v>0.17264210375449046</v>
      </c>
      <c r="Z7435" s="74">
        <f t="shared" ca="1" si="2200"/>
        <v>1.1884406905002911</v>
      </c>
      <c r="AA7435" s="76">
        <f t="shared" ca="1" si="2201"/>
        <v>172.64210375449045</v>
      </c>
      <c r="AB7435" s="76">
        <f t="shared" ca="1" si="2202"/>
        <v>1188.4406905002911</v>
      </c>
    </row>
    <row r="7436" spans="1:28" x14ac:dyDescent="0.25">
      <c r="A7436" s="2">
        <f t="shared" si="2203"/>
        <v>12</v>
      </c>
      <c r="B7436" s="16">
        <f ca="1">VLOOKUP(A7436,PERIODS!$O$4:$P$33,2,FALSE)</f>
        <v>3.3000000000000002E-2</v>
      </c>
      <c r="C7436" s="15"/>
      <c r="D7436" s="18">
        <v>5000</v>
      </c>
      <c r="E7436" s="34">
        <f t="shared" ca="1" si="2204"/>
        <v>23564.950587702755</v>
      </c>
      <c r="F7436" s="34">
        <f t="shared" ca="1" si="2205"/>
        <v>3300</v>
      </c>
      <c r="G7436" s="69">
        <f t="shared" ca="1" si="2191"/>
        <v>0</v>
      </c>
      <c r="H7436" s="34">
        <f t="shared" ca="1" si="2192"/>
        <v>665.21674479233184</v>
      </c>
      <c r="I7436" s="34">
        <f t="shared" ca="1" si="2193"/>
        <v>3965.2167447923321</v>
      </c>
      <c r="J7436" s="18">
        <f ca="1">SUM(INDIRECT(ADDRESS(ROW(F7436),COLUMN(F7436),4)):INDIRECT(ADDRESS(ROW(F7436)+N$5-1,COLUMN(F7436),4)))</f>
        <v>23500</v>
      </c>
      <c r="K7436" s="18">
        <f t="shared" ca="1" si="2194"/>
        <v>0</v>
      </c>
      <c r="L7436" s="18">
        <f t="shared" ca="1" si="2206"/>
        <v>0</v>
      </c>
      <c r="M7436" s="18">
        <f t="shared" ca="1" si="2190"/>
        <v>0</v>
      </c>
      <c r="N7436" s="34">
        <f t="shared" ca="1" si="2195"/>
        <v>19599.733842910424</v>
      </c>
      <c r="P7436" s="18">
        <f t="shared" ca="1" si="2207"/>
        <v>665.21674479233184</v>
      </c>
      <c r="Q7436" s="47">
        <f ca="1">SUM(L$15:L7436)-SUM(M$15:M7436)</f>
        <v>0</v>
      </c>
      <c r="R7436" s="47" t="str">
        <f t="shared" ca="1" si="2208"/>
        <v>M7439</v>
      </c>
      <c r="S7436" s="40">
        <f t="shared" ca="1" si="2196"/>
        <v>0</v>
      </c>
      <c r="T7436" s="46">
        <f t="shared" ca="1" si="2197"/>
        <v>18</v>
      </c>
      <c r="X7436" s="74">
        <f t="shared" ca="1" si="2198"/>
        <v>0.66521674479233184</v>
      </c>
      <c r="Y7436" s="75">
        <f t="shared" ca="1" si="2199"/>
        <v>0.66521674479233184</v>
      </c>
      <c r="Z7436" s="74">
        <f t="shared" ca="1" si="2200"/>
        <v>1.9449120252088039</v>
      </c>
      <c r="AA7436" s="76">
        <f t="shared" ca="1" si="2201"/>
        <v>665.21674479233184</v>
      </c>
      <c r="AB7436" s="76">
        <f t="shared" ca="1" si="2202"/>
        <v>1944.9120252088039</v>
      </c>
    </row>
    <row r="7437" spans="1:28" x14ac:dyDescent="0.25">
      <c r="A7437" s="2">
        <f t="shared" si="2203"/>
        <v>13</v>
      </c>
      <c r="B7437" s="16">
        <f ca="1">VLOOKUP(A7437,PERIODS!$O$4:$P$33,2,FALSE)</f>
        <v>3.3000000000000002E-2</v>
      </c>
      <c r="C7437" s="15"/>
      <c r="D7437" s="18">
        <v>5000</v>
      </c>
      <c r="E7437" s="34">
        <f t="shared" ca="1" si="2204"/>
        <v>19599.733842910424</v>
      </c>
      <c r="F7437" s="34">
        <f t="shared" ca="1" si="2205"/>
        <v>3300</v>
      </c>
      <c r="G7437" s="69">
        <f t="shared" ca="1" si="2191"/>
        <v>0</v>
      </c>
      <c r="H7437" s="34">
        <f t="shared" ca="1" si="2192"/>
        <v>-615.9626291800173</v>
      </c>
      <c r="I7437" s="34">
        <f t="shared" ca="1" si="2193"/>
        <v>2684.0373708199827</v>
      </c>
      <c r="J7437" s="18">
        <f ca="1">SUM(INDIRECT(ADDRESS(ROW(F7437),COLUMN(F7437),4)):INDIRECT(ADDRESS(ROW(F7437)+N$5-1,COLUMN(F7437),4)))</f>
        <v>23700</v>
      </c>
      <c r="K7437" s="18">
        <f t="shared" ca="1" si="2194"/>
        <v>16350</v>
      </c>
      <c r="L7437" s="18">
        <f t="shared" ca="1" si="2206"/>
        <v>16350</v>
      </c>
      <c r="M7437" s="18">
        <f t="shared" ca="1" si="2190"/>
        <v>0</v>
      </c>
      <c r="N7437" s="34">
        <f t="shared" ca="1" si="2195"/>
        <v>16915.69647209044</v>
      </c>
      <c r="P7437" s="18">
        <f t="shared" ca="1" si="2207"/>
        <v>615.9626291800173</v>
      </c>
      <c r="Q7437" s="47">
        <f ca="1">SUM(L$15:L7437)-SUM(M$15:M7437)</f>
        <v>16350</v>
      </c>
      <c r="R7437" s="47" t="str">
        <f t="shared" ca="1" si="2208"/>
        <v>M7440</v>
      </c>
      <c r="S7437" s="40">
        <f t="shared" ca="1" si="2196"/>
        <v>0</v>
      </c>
      <c r="T7437" s="46">
        <f t="shared" ca="1" si="2197"/>
        <v>43</v>
      </c>
      <c r="X7437" s="74">
        <f t="shared" ca="1" si="2198"/>
        <v>-0.61596262918001732</v>
      </c>
      <c r="Y7437" s="75">
        <f t="shared" ca="1" si="2199"/>
        <v>-0.61596262918001732</v>
      </c>
      <c r="Z7437" s="74">
        <f t="shared" ca="1" si="2200"/>
        <v>0.54012070902100062</v>
      </c>
      <c r="AA7437" s="76">
        <f t="shared" ca="1" si="2201"/>
        <v>-615.9626291800173</v>
      </c>
      <c r="AB7437" s="76">
        <f t="shared" ca="1" si="2202"/>
        <v>540.12070902100061</v>
      </c>
    </row>
    <row r="7438" spans="1:28" x14ac:dyDescent="0.25">
      <c r="A7438" s="2">
        <f t="shared" si="2203"/>
        <v>14</v>
      </c>
      <c r="B7438" s="16">
        <f ca="1">VLOOKUP(A7438,PERIODS!$O$4:$P$33,2,FALSE)</f>
        <v>3.3000000000000002E-2</v>
      </c>
      <c r="C7438" s="15"/>
      <c r="D7438" s="18">
        <v>5000</v>
      </c>
      <c r="E7438" s="34">
        <f t="shared" ca="1" si="2204"/>
        <v>16915.69647209044</v>
      </c>
      <c r="F7438" s="34">
        <f t="shared" ca="1" si="2205"/>
        <v>3300</v>
      </c>
      <c r="G7438" s="69">
        <f t="shared" ca="1" si="2191"/>
        <v>0</v>
      </c>
      <c r="H7438" s="34">
        <f t="shared" ca="1" si="2192"/>
        <v>-525.36870610872995</v>
      </c>
      <c r="I7438" s="34">
        <f t="shared" ca="1" si="2193"/>
        <v>2774.6312938912702</v>
      </c>
      <c r="J7438" s="18">
        <f ca="1">SUM(INDIRECT(ADDRESS(ROW(F7438),COLUMN(F7438),4)):INDIRECT(ADDRESS(ROW(F7438)+N$5-1,COLUMN(F7438),4)))</f>
        <v>23900</v>
      </c>
      <c r="K7438" s="18">
        <f t="shared" ca="1" si="2194"/>
        <v>16350</v>
      </c>
      <c r="L7438" s="18">
        <f t="shared" ca="1" si="2206"/>
        <v>0</v>
      </c>
      <c r="M7438" s="18">
        <f t="shared" ca="1" si="2190"/>
        <v>0</v>
      </c>
      <c r="N7438" s="34">
        <f t="shared" ca="1" si="2195"/>
        <v>14141.065178199169</v>
      </c>
      <c r="P7438" s="18">
        <f t="shared" ca="1" si="2207"/>
        <v>525.36870610872995</v>
      </c>
      <c r="Q7438" s="47">
        <f ca="1">SUM(L$15:L7438)-SUM(M$15:M7438)</f>
        <v>16350</v>
      </c>
      <c r="R7438" s="47" t="str">
        <f t="shared" ca="1" si="2208"/>
        <v>M7441</v>
      </c>
      <c r="S7438" s="40">
        <f t="shared" ca="1" si="2196"/>
        <v>0</v>
      </c>
      <c r="T7438" s="46">
        <f t="shared" ca="1" si="2197"/>
        <v>43</v>
      </c>
      <c r="X7438" s="74">
        <f t="shared" ca="1" si="2198"/>
        <v>-0.52536870610872999</v>
      </c>
      <c r="Y7438" s="75">
        <f t="shared" ca="1" si="2199"/>
        <v>-0.52536870610872999</v>
      </c>
      <c r="Z7438" s="74">
        <f t="shared" ca="1" si="2200"/>
        <v>0.59133729449463845</v>
      </c>
      <c r="AA7438" s="76">
        <f t="shared" ca="1" si="2201"/>
        <v>-525.36870610872995</v>
      </c>
      <c r="AB7438" s="76">
        <f t="shared" ca="1" si="2202"/>
        <v>591.3372944946384</v>
      </c>
    </row>
    <row r="7439" spans="1:28" x14ac:dyDescent="0.25">
      <c r="A7439" s="2">
        <f t="shared" si="2203"/>
        <v>15</v>
      </c>
      <c r="B7439" s="16">
        <f ca="1">VLOOKUP(A7439,PERIODS!$O$4:$P$33,2,FALSE)</f>
        <v>3.3000000000000002E-2</v>
      </c>
      <c r="C7439" s="15"/>
      <c r="D7439" s="18">
        <v>5000</v>
      </c>
      <c r="E7439" s="34">
        <f t="shared" ca="1" si="2204"/>
        <v>14141.065178199169</v>
      </c>
      <c r="F7439" s="34">
        <f t="shared" ca="1" si="2205"/>
        <v>3300</v>
      </c>
      <c r="G7439" s="69">
        <f t="shared" ca="1" si="2191"/>
        <v>0</v>
      </c>
      <c r="H7439" s="34">
        <f t="shared" ca="1" si="2192"/>
        <v>-947.94843648466383</v>
      </c>
      <c r="I7439" s="34">
        <f t="shared" ca="1" si="2193"/>
        <v>2352.0515635153361</v>
      </c>
      <c r="J7439" s="18">
        <f ca="1">SUM(INDIRECT(ADDRESS(ROW(F7439),COLUMN(F7439),4)):INDIRECT(ADDRESS(ROW(F7439)+N$5-1,COLUMN(F7439),4)))</f>
        <v>24100</v>
      </c>
      <c r="K7439" s="18">
        <f t="shared" ca="1" si="2194"/>
        <v>16350</v>
      </c>
      <c r="L7439" s="18">
        <f t="shared" ca="1" si="2206"/>
        <v>0</v>
      </c>
      <c r="M7439" s="18">
        <f t="shared" ref="M7439:M7502" ca="1" si="2209">SUMIF($R$15:$R$8014,ADDRESS(ROW(M7439),COLUMN(M7439),4),$L$15:$L$8014)</f>
        <v>0</v>
      </c>
      <c r="N7439" s="34">
        <f t="shared" ca="1" si="2195"/>
        <v>11789.013614683834</v>
      </c>
      <c r="P7439" s="18">
        <f t="shared" ca="1" si="2207"/>
        <v>947.94843648466383</v>
      </c>
      <c r="Q7439" s="47">
        <f ca="1">SUM(L$15:L7439)-SUM(M$15:M7439)</f>
        <v>16350</v>
      </c>
      <c r="R7439" s="47" t="str">
        <f t="shared" ca="1" si="2208"/>
        <v>M7442</v>
      </c>
      <c r="S7439" s="40">
        <f t="shared" ca="1" si="2196"/>
        <v>0</v>
      </c>
      <c r="T7439" s="46">
        <f t="shared" ca="1" si="2197"/>
        <v>5</v>
      </c>
      <c r="X7439" s="74">
        <f t="shared" ca="1" si="2198"/>
        <v>-0.94794843648466387</v>
      </c>
      <c r="Y7439" s="75">
        <f t="shared" ca="1" si="2199"/>
        <v>-0.94794843648466387</v>
      </c>
      <c r="Z7439" s="74">
        <f t="shared" ca="1" si="2200"/>
        <v>0.38753526166459812</v>
      </c>
      <c r="AA7439" s="76">
        <f t="shared" ca="1" si="2201"/>
        <v>-947.94843648466383</v>
      </c>
      <c r="AB7439" s="76">
        <f t="shared" ca="1" si="2202"/>
        <v>387.53526166459812</v>
      </c>
    </row>
    <row r="7440" spans="1:28" x14ac:dyDescent="0.25">
      <c r="A7440" s="2">
        <f t="shared" si="2203"/>
        <v>16</v>
      </c>
      <c r="B7440" s="16">
        <f ca="1">VLOOKUP(A7440,PERIODS!$O$4:$P$33,2,FALSE)</f>
        <v>3.3000000000000002E-2</v>
      </c>
      <c r="C7440" s="15"/>
      <c r="D7440" s="18">
        <v>5000</v>
      </c>
      <c r="E7440" s="34">
        <f t="shared" ca="1" si="2204"/>
        <v>11789.013614683834</v>
      </c>
      <c r="F7440" s="34">
        <f t="shared" ca="1" si="2205"/>
        <v>3300</v>
      </c>
      <c r="G7440" s="69">
        <f t="shared" ref="G7440:G7503" ca="1" si="2210">((2*RAND()*$F$5)-$F$5)*E7440</f>
        <v>0</v>
      </c>
      <c r="H7440" s="34">
        <f t="shared" ref="H7440:H7503" ca="1" si="2211">IF($S$3="NORM",AA7440,IF($S$3="LOGNORM",AB7440,0))</f>
        <v>-1193.8209285494518</v>
      </c>
      <c r="I7440" s="34">
        <f t="shared" ref="I7440:I7503" ca="1" si="2212">IF(F7440+H7440&lt;0,0,F7440+H7440)</f>
        <v>2106.1790714505482</v>
      </c>
      <c r="J7440" s="18">
        <f ca="1">SUM(INDIRECT(ADDRESS(ROW(F7440),COLUMN(F7440),4)):INDIRECT(ADDRESS(ROW(F7440)+N$5-1,COLUMN(F7440),4)))</f>
        <v>24300</v>
      </c>
      <c r="K7440" s="18">
        <f t="shared" ref="K7440:K7503" ca="1" si="2213">Q7440</f>
        <v>0</v>
      </c>
      <c r="L7440" s="18">
        <f t="shared" ca="1" si="2206"/>
        <v>0</v>
      </c>
      <c r="M7440" s="18">
        <f t="shared" ca="1" si="2209"/>
        <v>16350</v>
      </c>
      <c r="N7440" s="34">
        <f t="shared" ref="N7440:N7503" ca="1" si="2214">E7440+G7440-I7440+M7440-S7440</f>
        <v>26032.834543233286</v>
      </c>
      <c r="P7440" s="18">
        <f t="shared" ca="1" si="2207"/>
        <v>1193.8209285494518</v>
      </c>
      <c r="Q7440" s="47">
        <f ca="1">SUM(L$15:L7440)-SUM(M$15:M7440)</f>
        <v>0</v>
      </c>
      <c r="R7440" s="47" t="str">
        <f t="shared" ca="1" si="2208"/>
        <v>M7443</v>
      </c>
      <c r="S7440" s="40">
        <f t="shared" ref="S7440:S7503" ca="1" si="2215">IF(T7440&gt;N$6*100,M7440,0)</f>
        <v>0</v>
      </c>
      <c r="T7440" s="46">
        <f t="shared" ref="T7440:T7503" ca="1" si="2216">RANDBETWEEN(0,100)</f>
        <v>28</v>
      </c>
      <c r="X7440" s="74">
        <f t="shared" ref="X7440:X7503" ca="1" si="2217">NORMINV(RAND(),0,1)</f>
        <v>-1.1938209285494517</v>
      </c>
      <c r="Y7440" s="75">
        <f t="shared" ref="Y7440:Y7503" ca="1" si="2218">IF(AND(X7440&gt;$F$6,$F$6&gt;0),$F$6,X7440)</f>
        <v>-1.1938209285494517</v>
      </c>
      <c r="Z7440" s="74">
        <f t="shared" ref="Z7440:Z7503" ca="1" si="2219">EXP(Y7440)</f>
        <v>0.30306107426616224</v>
      </c>
      <c r="AA7440" s="76">
        <f t="shared" ref="AA7440:AA7503" ca="1" si="2220">$F$3*Y7440</f>
        <v>-1193.8209285494518</v>
      </c>
      <c r="AB7440" s="76">
        <f t="shared" ref="AB7440:AB7503" ca="1" si="2221">$F$3*Z7440</f>
        <v>303.06107426616222</v>
      </c>
    </row>
    <row r="7441" spans="1:28" x14ac:dyDescent="0.25">
      <c r="A7441" s="2">
        <f t="shared" ref="A7441:A7504" si="2222">IF(AND(A7440=12,OR(A$14="MS",A$14="M0")),1,IF(AND(A7440=4,OR(A$14="WS",A$14="W0")),1,IF(AND(A7440=30,OR(A$14="DS",A$14="D0")),1,A7440+1)))</f>
        <v>17</v>
      </c>
      <c r="B7441" s="16">
        <f ca="1">VLOOKUP(A7441,PERIODS!$O$4:$P$33,2,FALSE)</f>
        <v>3.5000000000000003E-2</v>
      </c>
      <c r="C7441" s="15"/>
      <c r="D7441" s="18">
        <v>5000</v>
      </c>
      <c r="E7441" s="34">
        <f t="shared" ca="1" si="2204"/>
        <v>26032.834543233286</v>
      </c>
      <c r="F7441" s="34">
        <f t="shared" ca="1" si="2205"/>
        <v>3500.0000000000005</v>
      </c>
      <c r="G7441" s="69">
        <f t="shared" ca="1" si="2210"/>
        <v>0</v>
      </c>
      <c r="H7441" s="34">
        <f t="shared" ca="1" si="2211"/>
        <v>581.64440417602918</v>
      </c>
      <c r="I7441" s="34">
        <f t="shared" ca="1" si="2212"/>
        <v>4081.6444041760296</v>
      </c>
      <c r="J7441" s="18">
        <f ca="1">SUM(INDIRECT(ADDRESS(ROW(F7441),COLUMN(F7441),4)):INDIRECT(ADDRESS(ROW(F7441)+N$5-1,COLUMN(F7441),4)))</f>
        <v>24500.000000000004</v>
      </c>
      <c r="K7441" s="18">
        <f t="shared" ca="1" si="2213"/>
        <v>0</v>
      </c>
      <c r="L7441" s="18">
        <f t="shared" ca="1" si="2206"/>
        <v>0</v>
      </c>
      <c r="M7441" s="18">
        <f t="shared" ca="1" si="2209"/>
        <v>0</v>
      </c>
      <c r="N7441" s="34">
        <f t="shared" ca="1" si="2214"/>
        <v>21951.190139057257</v>
      </c>
      <c r="P7441" s="18">
        <f t="shared" ca="1" si="2207"/>
        <v>581.64440417602918</v>
      </c>
      <c r="Q7441" s="47">
        <f ca="1">SUM(L$15:L7441)-SUM(M$15:M7441)</f>
        <v>0</v>
      </c>
      <c r="R7441" s="47" t="str">
        <f t="shared" ca="1" si="2208"/>
        <v>M7444</v>
      </c>
      <c r="S7441" s="40">
        <f t="shared" ca="1" si="2215"/>
        <v>0</v>
      </c>
      <c r="T7441" s="46">
        <f t="shared" ca="1" si="2216"/>
        <v>97</v>
      </c>
      <c r="X7441" s="74">
        <f t="shared" ca="1" si="2217"/>
        <v>0.58164440417602914</v>
      </c>
      <c r="Y7441" s="75">
        <f t="shared" ca="1" si="2218"/>
        <v>0.58164440417602914</v>
      </c>
      <c r="Z7441" s="74">
        <f t="shared" ca="1" si="2219"/>
        <v>1.7889778159104062</v>
      </c>
      <c r="AA7441" s="76">
        <f t="shared" ca="1" si="2220"/>
        <v>581.64440417602918</v>
      </c>
      <c r="AB7441" s="76">
        <f t="shared" ca="1" si="2221"/>
        <v>1788.9778159104062</v>
      </c>
    </row>
    <row r="7442" spans="1:28" x14ac:dyDescent="0.25">
      <c r="A7442" s="2">
        <f t="shared" si="2222"/>
        <v>18</v>
      </c>
      <c r="B7442" s="16">
        <f ca="1">VLOOKUP(A7442,PERIODS!$O$4:$P$33,2,FALSE)</f>
        <v>3.5000000000000003E-2</v>
      </c>
      <c r="C7442" s="15"/>
      <c r="D7442" s="18">
        <v>5000</v>
      </c>
      <c r="E7442" s="34">
        <f t="shared" ca="1" si="2204"/>
        <v>21951.190139057257</v>
      </c>
      <c r="F7442" s="34">
        <f t="shared" ca="1" si="2205"/>
        <v>3500.0000000000005</v>
      </c>
      <c r="G7442" s="69">
        <f t="shared" ca="1" si="2210"/>
        <v>0</v>
      </c>
      <c r="H7442" s="34">
        <f t="shared" ca="1" si="2211"/>
        <v>826.70354873755093</v>
      </c>
      <c r="I7442" s="34">
        <f t="shared" ca="1" si="2212"/>
        <v>4326.7035487375515</v>
      </c>
      <c r="J7442" s="18">
        <f ca="1">SUM(INDIRECT(ADDRESS(ROW(F7442),COLUMN(F7442),4)):INDIRECT(ADDRESS(ROW(F7442)+N$5-1,COLUMN(F7442),4)))</f>
        <v>24500.000000000004</v>
      </c>
      <c r="K7442" s="18">
        <f t="shared" ca="1" si="2213"/>
        <v>16350</v>
      </c>
      <c r="L7442" s="18">
        <f t="shared" ca="1" si="2206"/>
        <v>16350</v>
      </c>
      <c r="M7442" s="18">
        <f t="shared" ca="1" si="2209"/>
        <v>0</v>
      </c>
      <c r="N7442" s="34">
        <f t="shared" ca="1" si="2214"/>
        <v>17624.486590319706</v>
      </c>
      <c r="P7442" s="18">
        <f t="shared" ca="1" si="2207"/>
        <v>826.70354873755093</v>
      </c>
      <c r="Q7442" s="47">
        <f ca="1">SUM(L$15:L7442)-SUM(M$15:M7442)</f>
        <v>16350</v>
      </c>
      <c r="R7442" s="47" t="str">
        <f t="shared" ca="1" si="2208"/>
        <v>M7445</v>
      </c>
      <c r="S7442" s="40">
        <f t="shared" ca="1" si="2215"/>
        <v>0</v>
      </c>
      <c r="T7442" s="46">
        <f t="shared" ca="1" si="2216"/>
        <v>91</v>
      </c>
      <c r="X7442" s="74">
        <f t="shared" ca="1" si="2217"/>
        <v>0.82670354873755092</v>
      </c>
      <c r="Y7442" s="75">
        <f t="shared" ca="1" si="2218"/>
        <v>0.82670354873755092</v>
      </c>
      <c r="Z7442" s="74">
        <f t="shared" ca="1" si="2219"/>
        <v>2.2857713734056566</v>
      </c>
      <c r="AA7442" s="76">
        <f t="shared" ca="1" si="2220"/>
        <v>826.70354873755093</v>
      </c>
      <c r="AB7442" s="76">
        <f t="shared" ca="1" si="2221"/>
        <v>2285.7713734056565</v>
      </c>
    </row>
    <row r="7443" spans="1:28" x14ac:dyDescent="0.25">
      <c r="A7443" s="2">
        <f t="shared" si="2222"/>
        <v>19</v>
      </c>
      <c r="B7443" s="16">
        <f ca="1">VLOOKUP(A7443,PERIODS!$O$4:$P$33,2,FALSE)</f>
        <v>3.5000000000000003E-2</v>
      </c>
      <c r="C7443" s="15"/>
      <c r="D7443" s="18">
        <v>5000</v>
      </c>
      <c r="E7443" s="34">
        <f t="shared" ca="1" si="2204"/>
        <v>17624.486590319706</v>
      </c>
      <c r="F7443" s="34">
        <f t="shared" ca="1" si="2205"/>
        <v>3500.0000000000005</v>
      </c>
      <c r="G7443" s="69">
        <f t="shared" ca="1" si="2210"/>
        <v>0</v>
      </c>
      <c r="H7443" s="34">
        <f t="shared" ca="1" si="2211"/>
        <v>-2498.7520026248508</v>
      </c>
      <c r="I7443" s="34">
        <f t="shared" ca="1" si="2212"/>
        <v>1001.2479973751497</v>
      </c>
      <c r="J7443" s="18">
        <f ca="1">SUM(INDIRECT(ADDRESS(ROW(F7443),COLUMN(F7443),4)):INDIRECT(ADDRESS(ROW(F7443)+N$5-1,COLUMN(F7443),4)))</f>
        <v>24500.000000000004</v>
      </c>
      <c r="K7443" s="18">
        <f t="shared" ca="1" si="2213"/>
        <v>16350</v>
      </c>
      <c r="L7443" s="18">
        <f t="shared" ca="1" si="2206"/>
        <v>0</v>
      </c>
      <c r="M7443" s="18">
        <f t="shared" ca="1" si="2209"/>
        <v>0</v>
      </c>
      <c r="N7443" s="34">
        <f t="shared" ca="1" si="2214"/>
        <v>16623.238592944555</v>
      </c>
      <c r="P7443" s="18">
        <f t="shared" ca="1" si="2207"/>
        <v>2498.7520026248508</v>
      </c>
      <c r="Q7443" s="47">
        <f ca="1">SUM(L$15:L7443)-SUM(M$15:M7443)</f>
        <v>16350</v>
      </c>
      <c r="R7443" s="47" t="str">
        <f t="shared" ca="1" si="2208"/>
        <v>M7446</v>
      </c>
      <c r="S7443" s="40">
        <f t="shared" ca="1" si="2215"/>
        <v>0</v>
      </c>
      <c r="T7443" s="46">
        <f t="shared" ca="1" si="2216"/>
        <v>66</v>
      </c>
      <c r="X7443" s="74">
        <f t="shared" ca="1" si="2217"/>
        <v>-2.4987520026248506</v>
      </c>
      <c r="Y7443" s="75">
        <f t="shared" ca="1" si="2218"/>
        <v>-2.4987520026248506</v>
      </c>
      <c r="Z7443" s="74">
        <f t="shared" ca="1" si="2219"/>
        <v>8.2187504436908962E-2</v>
      </c>
      <c r="AA7443" s="76">
        <f t="shared" ca="1" si="2220"/>
        <v>-2498.7520026248508</v>
      </c>
      <c r="AB7443" s="76">
        <f t="shared" ca="1" si="2221"/>
        <v>82.187504436908966</v>
      </c>
    </row>
    <row r="7444" spans="1:28" x14ac:dyDescent="0.25">
      <c r="A7444" s="2">
        <f t="shared" si="2222"/>
        <v>20</v>
      </c>
      <c r="B7444" s="16">
        <f ca="1">VLOOKUP(A7444,PERIODS!$O$4:$P$33,2,FALSE)</f>
        <v>3.5000000000000003E-2</v>
      </c>
      <c r="C7444" s="15"/>
      <c r="D7444" s="18">
        <v>5000</v>
      </c>
      <c r="E7444" s="34">
        <f t="shared" ca="1" si="2204"/>
        <v>16623.238592944555</v>
      </c>
      <c r="F7444" s="34">
        <f t="shared" ca="1" si="2205"/>
        <v>3500.0000000000005</v>
      </c>
      <c r="G7444" s="69">
        <f t="shared" ca="1" si="2210"/>
        <v>0</v>
      </c>
      <c r="H7444" s="34">
        <f t="shared" ca="1" si="2211"/>
        <v>612.41586827334618</v>
      </c>
      <c r="I7444" s="34">
        <f t="shared" ca="1" si="2212"/>
        <v>4112.4158682733469</v>
      </c>
      <c r="J7444" s="18">
        <f ca="1">SUM(INDIRECT(ADDRESS(ROW(F7444),COLUMN(F7444),4)):INDIRECT(ADDRESS(ROW(F7444)+N$5-1,COLUMN(F7444),4)))</f>
        <v>24500.000000000004</v>
      </c>
      <c r="K7444" s="18">
        <f t="shared" ca="1" si="2213"/>
        <v>16350</v>
      </c>
      <c r="L7444" s="18">
        <f t="shared" ca="1" si="2206"/>
        <v>0</v>
      </c>
      <c r="M7444" s="18">
        <f t="shared" ca="1" si="2209"/>
        <v>0</v>
      </c>
      <c r="N7444" s="34">
        <f t="shared" ca="1" si="2214"/>
        <v>12510.822724671209</v>
      </c>
      <c r="P7444" s="18">
        <f t="shared" ca="1" si="2207"/>
        <v>612.41586827334618</v>
      </c>
      <c r="Q7444" s="47">
        <f ca="1">SUM(L$15:L7444)-SUM(M$15:M7444)</f>
        <v>16350</v>
      </c>
      <c r="R7444" s="47" t="str">
        <f t="shared" ca="1" si="2208"/>
        <v>M7447</v>
      </c>
      <c r="S7444" s="40">
        <f t="shared" ca="1" si="2215"/>
        <v>0</v>
      </c>
      <c r="T7444" s="46">
        <f t="shared" ca="1" si="2216"/>
        <v>9</v>
      </c>
      <c r="X7444" s="74">
        <f t="shared" ca="1" si="2217"/>
        <v>0.61241586827334615</v>
      </c>
      <c r="Y7444" s="75">
        <f t="shared" ca="1" si="2218"/>
        <v>0.61241586827334615</v>
      </c>
      <c r="Z7444" s="74">
        <f t="shared" ca="1" si="2219"/>
        <v>1.8448830136997227</v>
      </c>
      <c r="AA7444" s="76">
        <f t="shared" ca="1" si="2220"/>
        <v>612.41586827334618</v>
      </c>
      <c r="AB7444" s="76">
        <f t="shared" ca="1" si="2221"/>
        <v>1844.8830136997228</v>
      </c>
    </row>
    <row r="7445" spans="1:28" x14ac:dyDescent="0.25">
      <c r="A7445" s="2">
        <f t="shared" si="2222"/>
        <v>21</v>
      </c>
      <c r="B7445" s="16">
        <f ca="1">VLOOKUP(A7445,PERIODS!$O$4:$P$33,2,FALSE)</f>
        <v>3.5000000000000003E-2</v>
      </c>
      <c r="C7445" s="15"/>
      <c r="D7445" s="18">
        <v>5000</v>
      </c>
      <c r="E7445" s="34">
        <f t="shared" ca="1" si="2204"/>
        <v>12510.822724671209</v>
      </c>
      <c r="F7445" s="34">
        <f t="shared" ca="1" si="2205"/>
        <v>3500.0000000000005</v>
      </c>
      <c r="G7445" s="69">
        <f t="shared" ca="1" si="2210"/>
        <v>0</v>
      </c>
      <c r="H7445" s="34">
        <f t="shared" ca="1" si="2211"/>
        <v>-1629.4171515936107</v>
      </c>
      <c r="I7445" s="34">
        <f t="shared" ca="1" si="2212"/>
        <v>1870.5828484063898</v>
      </c>
      <c r="J7445" s="18">
        <f ca="1">SUM(INDIRECT(ADDRESS(ROW(F7445),COLUMN(F7445),4)):INDIRECT(ADDRESS(ROW(F7445)+N$5-1,COLUMN(F7445),4)))</f>
        <v>24500.000000000004</v>
      </c>
      <c r="K7445" s="18">
        <f t="shared" ca="1" si="2213"/>
        <v>0</v>
      </c>
      <c r="L7445" s="18">
        <f t="shared" ca="1" si="2206"/>
        <v>0</v>
      </c>
      <c r="M7445" s="18">
        <f t="shared" ca="1" si="2209"/>
        <v>16350</v>
      </c>
      <c r="N7445" s="34">
        <f t="shared" ca="1" si="2214"/>
        <v>26990.239876264819</v>
      </c>
      <c r="P7445" s="18">
        <f t="shared" ca="1" si="2207"/>
        <v>1629.4171515936107</v>
      </c>
      <c r="Q7445" s="47">
        <f ca="1">SUM(L$15:L7445)-SUM(M$15:M7445)</f>
        <v>0</v>
      </c>
      <c r="R7445" s="47" t="str">
        <f t="shared" ca="1" si="2208"/>
        <v>M7448</v>
      </c>
      <c r="S7445" s="40">
        <f t="shared" ca="1" si="2215"/>
        <v>0</v>
      </c>
      <c r="T7445" s="46">
        <f t="shared" ca="1" si="2216"/>
        <v>50</v>
      </c>
      <c r="X7445" s="74">
        <f t="shared" ca="1" si="2217"/>
        <v>-1.6294171515936107</v>
      </c>
      <c r="Y7445" s="75">
        <f t="shared" ca="1" si="2218"/>
        <v>-1.6294171515936107</v>
      </c>
      <c r="Z7445" s="74">
        <f t="shared" ca="1" si="2219"/>
        <v>0.1960438046532601</v>
      </c>
      <c r="AA7445" s="76">
        <f t="shared" ca="1" si="2220"/>
        <v>-1629.4171515936107</v>
      </c>
      <c r="AB7445" s="76">
        <f t="shared" ca="1" si="2221"/>
        <v>196.04380465326011</v>
      </c>
    </row>
    <row r="7446" spans="1:28" x14ac:dyDescent="0.25">
      <c r="A7446" s="2">
        <f t="shared" si="2222"/>
        <v>22</v>
      </c>
      <c r="B7446" s="16">
        <f ca="1">VLOOKUP(A7446,PERIODS!$O$4:$P$33,2,FALSE)</f>
        <v>3.5000000000000003E-2</v>
      </c>
      <c r="C7446" s="15"/>
      <c r="D7446" s="18">
        <v>5000</v>
      </c>
      <c r="E7446" s="34">
        <f t="shared" ca="1" si="2204"/>
        <v>26990.239876264819</v>
      </c>
      <c r="F7446" s="34">
        <f t="shared" ca="1" si="2205"/>
        <v>3500.0000000000005</v>
      </c>
      <c r="G7446" s="69">
        <f t="shared" ca="1" si="2210"/>
        <v>0</v>
      </c>
      <c r="H7446" s="34">
        <f t="shared" ca="1" si="2211"/>
        <v>-35.412974110698691</v>
      </c>
      <c r="I7446" s="34">
        <f t="shared" ca="1" si="2212"/>
        <v>3464.5870258893019</v>
      </c>
      <c r="J7446" s="18">
        <f ca="1">SUM(INDIRECT(ADDRESS(ROW(F7446),COLUMN(F7446),4)):INDIRECT(ADDRESS(ROW(F7446)+N$5-1,COLUMN(F7446),4)))</f>
        <v>25000.000000000004</v>
      </c>
      <c r="K7446" s="18">
        <f t="shared" ca="1" si="2213"/>
        <v>0</v>
      </c>
      <c r="L7446" s="18">
        <f t="shared" ca="1" si="2206"/>
        <v>0</v>
      </c>
      <c r="M7446" s="18">
        <f t="shared" ca="1" si="2209"/>
        <v>0</v>
      </c>
      <c r="N7446" s="34">
        <f t="shared" ca="1" si="2214"/>
        <v>23525.652850375518</v>
      </c>
      <c r="P7446" s="18">
        <f t="shared" ca="1" si="2207"/>
        <v>35.412974110698691</v>
      </c>
      <c r="Q7446" s="47">
        <f ca="1">SUM(L$15:L7446)-SUM(M$15:M7446)</f>
        <v>0</v>
      </c>
      <c r="R7446" s="47" t="str">
        <f t="shared" ca="1" si="2208"/>
        <v>M7449</v>
      </c>
      <c r="S7446" s="40">
        <f t="shared" ca="1" si="2215"/>
        <v>0</v>
      </c>
      <c r="T7446" s="46">
        <f t="shared" ca="1" si="2216"/>
        <v>52</v>
      </c>
      <c r="X7446" s="74">
        <f t="shared" ca="1" si="2217"/>
        <v>-3.5412974110698693E-2</v>
      </c>
      <c r="Y7446" s="75">
        <f t="shared" ca="1" si="2218"/>
        <v>-3.5412974110698693E-2</v>
      </c>
      <c r="Z7446" s="74">
        <f t="shared" ca="1" si="2219"/>
        <v>0.9652067285490189</v>
      </c>
      <c r="AA7446" s="76">
        <f t="shared" ca="1" si="2220"/>
        <v>-35.412974110698691</v>
      </c>
      <c r="AB7446" s="76">
        <f t="shared" ca="1" si="2221"/>
        <v>965.20672854901886</v>
      </c>
    </row>
    <row r="7447" spans="1:28" x14ac:dyDescent="0.25">
      <c r="A7447" s="2">
        <f t="shared" si="2222"/>
        <v>23</v>
      </c>
      <c r="B7447" s="16">
        <f ca="1">VLOOKUP(A7447,PERIODS!$O$4:$P$33,2,FALSE)</f>
        <v>3.5000000000000003E-2</v>
      </c>
      <c r="C7447" s="15"/>
      <c r="D7447" s="18">
        <v>5000</v>
      </c>
      <c r="E7447" s="34">
        <f t="shared" ref="E7447:E7510" ca="1" si="2223">N7446</f>
        <v>23525.652850375518</v>
      </c>
      <c r="F7447" s="34">
        <f t="shared" ref="F7447:F7510" ca="1" si="2224">F$2*B7447</f>
        <v>3500.0000000000005</v>
      </c>
      <c r="G7447" s="69">
        <f t="shared" ca="1" si="2210"/>
        <v>0</v>
      </c>
      <c r="H7447" s="34">
        <f t="shared" ca="1" si="2211"/>
        <v>-118.18991756502393</v>
      </c>
      <c r="I7447" s="34">
        <f t="shared" ca="1" si="2212"/>
        <v>3381.8100824349767</v>
      </c>
      <c r="J7447" s="18">
        <f ca="1">SUM(INDIRECT(ADDRESS(ROW(F7447),COLUMN(F7447),4)):INDIRECT(ADDRESS(ROW(F7447)+N$5-1,COLUMN(F7447),4)))</f>
        <v>25500.000000000004</v>
      </c>
      <c r="K7447" s="18">
        <f t="shared" ca="1" si="2213"/>
        <v>16350</v>
      </c>
      <c r="L7447" s="18">
        <f t="shared" ref="L7447:L7510" ca="1" si="2225">IF((E7447+K7446)&lt;J7447,N$2,0)</f>
        <v>16350</v>
      </c>
      <c r="M7447" s="18">
        <f t="shared" ca="1" si="2209"/>
        <v>0</v>
      </c>
      <c r="N7447" s="34">
        <f t="shared" ca="1" si="2214"/>
        <v>20143.842767940543</v>
      </c>
      <c r="P7447" s="18">
        <f t="shared" ref="P7447:P7510" ca="1" si="2226">ABS(H7447)</f>
        <v>118.18991756502393</v>
      </c>
      <c r="Q7447" s="47">
        <f ca="1">SUM(L$15:L7447)-SUM(M$15:M7447)</f>
        <v>16350</v>
      </c>
      <c r="R7447" s="47" t="str">
        <f t="shared" ref="R7447:R7510" ca="1" si="2227">ADDRESS(ROW(M7447)+$N$3+RANDBETWEEN(-$N$4,$N$4),COLUMN(M7447),4)</f>
        <v>M7450</v>
      </c>
      <c r="S7447" s="40">
        <f t="shared" ca="1" si="2215"/>
        <v>0</v>
      </c>
      <c r="T7447" s="46">
        <f t="shared" ca="1" si="2216"/>
        <v>81</v>
      </c>
      <c r="X7447" s="74">
        <f t="shared" ca="1" si="2217"/>
        <v>-0.11818991756502394</v>
      </c>
      <c r="Y7447" s="75">
        <f t="shared" ca="1" si="2218"/>
        <v>-0.11818991756502394</v>
      </c>
      <c r="Z7447" s="74">
        <f t="shared" ca="1" si="2219"/>
        <v>0.88852728965029126</v>
      </c>
      <c r="AA7447" s="76">
        <f t="shared" ca="1" si="2220"/>
        <v>-118.18991756502393</v>
      </c>
      <c r="AB7447" s="76">
        <f t="shared" ca="1" si="2221"/>
        <v>888.52728965029121</v>
      </c>
    </row>
    <row r="7448" spans="1:28" x14ac:dyDescent="0.25">
      <c r="A7448" s="2">
        <f t="shared" si="2222"/>
        <v>24</v>
      </c>
      <c r="B7448" s="16">
        <f ca="1">VLOOKUP(A7448,PERIODS!$O$4:$P$33,2,FALSE)</f>
        <v>3.5000000000000003E-2</v>
      </c>
      <c r="C7448" s="15"/>
      <c r="D7448" s="18">
        <v>5000</v>
      </c>
      <c r="E7448" s="34">
        <f t="shared" ca="1" si="2223"/>
        <v>20143.842767940543</v>
      </c>
      <c r="F7448" s="34">
        <f t="shared" ca="1" si="2224"/>
        <v>3500.0000000000005</v>
      </c>
      <c r="G7448" s="69">
        <f t="shared" ca="1" si="2210"/>
        <v>0</v>
      </c>
      <c r="H7448" s="34">
        <f t="shared" ca="1" si="2211"/>
        <v>-1072.1216129313275</v>
      </c>
      <c r="I7448" s="34">
        <f t="shared" ca="1" si="2212"/>
        <v>2427.878387068673</v>
      </c>
      <c r="J7448" s="18">
        <f ca="1">SUM(INDIRECT(ADDRESS(ROW(F7448),COLUMN(F7448),4)):INDIRECT(ADDRESS(ROW(F7448)+N$5-1,COLUMN(F7448),4)))</f>
        <v>26000</v>
      </c>
      <c r="K7448" s="18">
        <f t="shared" ca="1" si="2213"/>
        <v>16350</v>
      </c>
      <c r="L7448" s="18">
        <f t="shared" ca="1" si="2225"/>
        <v>0</v>
      </c>
      <c r="M7448" s="18">
        <f t="shared" ca="1" si="2209"/>
        <v>0</v>
      </c>
      <c r="N7448" s="34">
        <f t="shared" ca="1" si="2214"/>
        <v>17715.964380871868</v>
      </c>
      <c r="P7448" s="18">
        <f t="shared" ca="1" si="2226"/>
        <v>1072.1216129313275</v>
      </c>
      <c r="Q7448" s="47">
        <f ca="1">SUM(L$15:L7448)-SUM(M$15:M7448)</f>
        <v>16350</v>
      </c>
      <c r="R7448" s="47" t="str">
        <f t="shared" ca="1" si="2227"/>
        <v>M7451</v>
      </c>
      <c r="S7448" s="40">
        <f t="shared" ca="1" si="2215"/>
        <v>0</v>
      </c>
      <c r="T7448" s="46">
        <f t="shared" ca="1" si="2216"/>
        <v>44</v>
      </c>
      <c r="X7448" s="74">
        <f t="shared" ca="1" si="2217"/>
        <v>-1.0721216129313276</v>
      </c>
      <c r="Y7448" s="75">
        <f t="shared" ca="1" si="2218"/>
        <v>-1.0721216129313276</v>
      </c>
      <c r="Z7448" s="74">
        <f t="shared" ca="1" si="2219"/>
        <v>0.34228155754901085</v>
      </c>
      <c r="AA7448" s="76">
        <f t="shared" ca="1" si="2220"/>
        <v>-1072.1216129313275</v>
      </c>
      <c r="AB7448" s="76">
        <f t="shared" ca="1" si="2221"/>
        <v>342.28155754901087</v>
      </c>
    </row>
    <row r="7449" spans="1:28" x14ac:dyDescent="0.25">
      <c r="A7449" s="2">
        <f t="shared" si="2222"/>
        <v>25</v>
      </c>
      <c r="B7449" s="16">
        <f ca="1">VLOOKUP(A7449,PERIODS!$O$4:$P$33,2,FALSE)</f>
        <v>3.5000000000000003E-2</v>
      </c>
      <c r="C7449" s="15"/>
      <c r="D7449" s="18">
        <v>5000</v>
      </c>
      <c r="E7449" s="34">
        <f t="shared" ca="1" si="2223"/>
        <v>17715.964380871868</v>
      </c>
      <c r="F7449" s="34">
        <f t="shared" ca="1" si="2224"/>
        <v>3500.0000000000005</v>
      </c>
      <c r="G7449" s="69">
        <f t="shared" ca="1" si="2210"/>
        <v>0</v>
      </c>
      <c r="H7449" s="34">
        <f t="shared" ca="1" si="2211"/>
        <v>-1182.1778281655575</v>
      </c>
      <c r="I7449" s="34">
        <f t="shared" ca="1" si="2212"/>
        <v>2317.822171834443</v>
      </c>
      <c r="J7449" s="18">
        <f ca="1">SUM(INDIRECT(ADDRESS(ROW(F7449),COLUMN(F7449),4)):INDIRECT(ADDRESS(ROW(F7449)+N$5-1,COLUMN(F7449),4)))</f>
        <v>24900</v>
      </c>
      <c r="K7449" s="18">
        <f t="shared" ca="1" si="2213"/>
        <v>16350</v>
      </c>
      <c r="L7449" s="18">
        <f t="shared" ca="1" si="2225"/>
        <v>0</v>
      </c>
      <c r="M7449" s="18">
        <f t="shared" ca="1" si="2209"/>
        <v>0</v>
      </c>
      <c r="N7449" s="34">
        <f t="shared" ca="1" si="2214"/>
        <v>15398.142209037425</v>
      </c>
      <c r="P7449" s="18">
        <f t="shared" ca="1" si="2226"/>
        <v>1182.1778281655575</v>
      </c>
      <c r="Q7449" s="47">
        <f ca="1">SUM(L$15:L7449)-SUM(M$15:M7449)</f>
        <v>16350</v>
      </c>
      <c r="R7449" s="47" t="str">
        <f t="shared" ca="1" si="2227"/>
        <v>M7452</v>
      </c>
      <c r="S7449" s="40">
        <f t="shared" ca="1" si="2215"/>
        <v>0</v>
      </c>
      <c r="T7449" s="46">
        <f t="shared" ca="1" si="2216"/>
        <v>93</v>
      </c>
      <c r="X7449" s="74">
        <f t="shared" ca="1" si="2217"/>
        <v>-1.1821778281655575</v>
      </c>
      <c r="Y7449" s="75">
        <f t="shared" ca="1" si="2218"/>
        <v>-1.1821778281655575</v>
      </c>
      <c r="Z7449" s="74">
        <f t="shared" ca="1" si="2219"/>
        <v>0.30661026648244272</v>
      </c>
      <c r="AA7449" s="76">
        <f t="shared" ca="1" si="2220"/>
        <v>-1182.1778281655575</v>
      </c>
      <c r="AB7449" s="76">
        <f t="shared" ca="1" si="2221"/>
        <v>306.61026648244274</v>
      </c>
    </row>
    <row r="7450" spans="1:28" x14ac:dyDescent="0.25">
      <c r="A7450" s="2">
        <f t="shared" si="2222"/>
        <v>26</v>
      </c>
      <c r="B7450" s="16">
        <f ca="1">VLOOKUP(A7450,PERIODS!$O$4:$P$33,2,FALSE)</f>
        <v>3.5000000000000003E-2</v>
      </c>
      <c r="C7450" s="15"/>
      <c r="D7450" s="18">
        <v>5000</v>
      </c>
      <c r="E7450" s="34">
        <f t="shared" ca="1" si="2223"/>
        <v>15398.142209037425</v>
      </c>
      <c r="F7450" s="34">
        <f t="shared" ca="1" si="2224"/>
        <v>3500.0000000000005</v>
      </c>
      <c r="G7450" s="69">
        <f t="shared" ca="1" si="2210"/>
        <v>0</v>
      </c>
      <c r="H7450" s="34">
        <f t="shared" ca="1" si="2211"/>
        <v>70.247931847182244</v>
      </c>
      <c r="I7450" s="34">
        <f t="shared" ca="1" si="2212"/>
        <v>3570.2479318471828</v>
      </c>
      <c r="J7450" s="18">
        <f ca="1">SUM(INDIRECT(ADDRESS(ROW(F7450),COLUMN(F7450),4)):INDIRECT(ADDRESS(ROW(F7450)+N$5-1,COLUMN(F7450),4)))</f>
        <v>23900</v>
      </c>
      <c r="K7450" s="18">
        <f t="shared" ca="1" si="2213"/>
        <v>0</v>
      </c>
      <c r="L7450" s="18">
        <f t="shared" ca="1" si="2225"/>
        <v>0</v>
      </c>
      <c r="M7450" s="18">
        <f t="shared" ca="1" si="2209"/>
        <v>16350</v>
      </c>
      <c r="N7450" s="34">
        <f t="shared" ca="1" si="2214"/>
        <v>28177.894277190244</v>
      </c>
      <c r="P7450" s="18">
        <f t="shared" ca="1" si="2226"/>
        <v>70.247931847182244</v>
      </c>
      <c r="Q7450" s="47">
        <f ca="1">SUM(L$15:L7450)-SUM(M$15:M7450)</f>
        <v>0</v>
      </c>
      <c r="R7450" s="47" t="str">
        <f t="shared" ca="1" si="2227"/>
        <v>M7453</v>
      </c>
      <c r="S7450" s="40">
        <f t="shared" ca="1" si="2215"/>
        <v>0</v>
      </c>
      <c r="T7450" s="46">
        <f t="shared" ca="1" si="2216"/>
        <v>43</v>
      </c>
      <c r="X7450" s="74">
        <f t="shared" ca="1" si="2217"/>
        <v>7.0247931847182241E-2</v>
      </c>
      <c r="Y7450" s="75">
        <f t="shared" ca="1" si="2218"/>
        <v>7.0247931847182241E-2</v>
      </c>
      <c r="Z7450" s="74">
        <f t="shared" ca="1" si="2219"/>
        <v>1.072774123155084</v>
      </c>
      <c r="AA7450" s="76">
        <f t="shared" ca="1" si="2220"/>
        <v>70.247931847182244</v>
      </c>
      <c r="AB7450" s="76">
        <f t="shared" ca="1" si="2221"/>
        <v>1072.774123155084</v>
      </c>
    </row>
    <row r="7451" spans="1:28" x14ac:dyDescent="0.25">
      <c r="A7451" s="2">
        <f t="shared" si="2222"/>
        <v>27</v>
      </c>
      <c r="B7451" s="16">
        <f ca="1">VLOOKUP(A7451,PERIODS!$O$4:$P$33,2,FALSE)</f>
        <v>3.5000000000000003E-2</v>
      </c>
      <c r="C7451" s="15"/>
      <c r="D7451" s="18">
        <v>5000</v>
      </c>
      <c r="E7451" s="34">
        <f t="shared" ca="1" si="2223"/>
        <v>28177.894277190244</v>
      </c>
      <c r="F7451" s="34">
        <f t="shared" ca="1" si="2224"/>
        <v>3500.0000000000005</v>
      </c>
      <c r="G7451" s="69">
        <f t="shared" ca="1" si="2210"/>
        <v>0</v>
      </c>
      <c r="H7451" s="34">
        <f t="shared" ca="1" si="2211"/>
        <v>37.389345353077211</v>
      </c>
      <c r="I7451" s="34">
        <f t="shared" ca="1" si="2212"/>
        <v>3537.3893453530777</v>
      </c>
      <c r="J7451" s="18">
        <f ca="1">SUM(INDIRECT(ADDRESS(ROW(F7451),COLUMN(F7451),4)):INDIRECT(ADDRESS(ROW(F7451)+N$5-1,COLUMN(F7451),4)))</f>
        <v>22900</v>
      </c>
      <c r="K7451" s="18">
        <f t="shared" ca="1" si="2213"/>
        <v>0</v>
      </c>
      <c r="L7451" s="18">
        <f t="shared" ca="1" si="2225"/>
        <v>0</v>
      </c>
      <c r="M7451" s="18">
        <f t="shared" ca="1" si="2209"/>
        <v>0</v>
      </c>
      <c r="N7451" s="34">
        <f t="shared" ca="1" si="2214"/>
        <v>24640.504931837168</v>
      </c>
      <c r="P7451" s="18">
        <f t="shared" ca="1" si="2226"/>
        <v>37.389345353077211</v>
      </c>
      <c r="Q7451" s="47">
        <f ca="1">SUM(L$15:L7451)-SUM(M$15:M7451)</f>
        <v>0</v>
      </c>
      <c r="R7451" s="47" t="str">
        <f t="shared" ca="1" si="2227"/>
        <v>M7454</v>
      </c>
      <c r="S7451" s="40">
        <f t="shared" ca="1" si="2215"/>
        <v>0</v>
      </c>
      <c r="T7451" s="46">
        <f t="shared" ca="1" si="2216"/>
        <v>10</v>
      </c>
      <c r="X7451" s="74">
        <f t="shared" ca="1" si="2217"/>
        <v>3.7389345353077211E-2</v>
      </c>
      <c r="Y7451" s="75">
        <f t="shared" ca="1" si="2218"/>
        <v>3.7389345353077211E-2</v>
      </c>
      <c r="Z7451" s="74">
        <f t="shared" ca="1" si="2219"/>
        <v>1.0380971204557905</v>
      </c>
      <c r="AA7451" s="76">
        <f t="shared" ca="1" si="2220"/>
        <v>37.389345353077211</v>
      </c>
      <c r="AB7451" s="76">
        <f t="shared" ca="1" si="2221"/>
        <v>1038.0971204557904</v>
      </c>
    </row>
    <row r="7452" spans="1:28" x14ac:dyDescent="0.25">
      <c r="A7452" s="2">
        <f t="shared" si="2222"/>
        <v>28</v>
      </c>
      <c r="B7452" s="16">
        <f ca="1">VLOOKUP(A7452,PERIODS!$O$4:$P$33,2,FALSE)</f>
        <v>0.04</v>
      </c>
      <c r="C7452" s="15"/>
      <c r="D7452" s="18">
        <v>5000</v>
      </c>
      <c r="E7452" s="34">
        <f t="shared" ca="1" si="2223"/>
        <v>24640.504931837168</v>
      </c>
      <c r="F7452" s="34">
        <f t="shared" ca="1" si="2224"/>
        <v>4000</v>
      </c>
      <c r="G7452" s="69">
        <f t="shared" ca="1" si="2210"/>
        <v>0</v>
      </c>
      <c r="H7452" s="34">
        <f t="shared" ca="1" si="2211"/>
        <v>-478.80363805680321</v>
      </c>
      <c r="I7452" s="34">
        <f t="shared" ca="1" si="2212"/>
        <v>3521.1963619431967</v>
      </c>
      <c r="J7452" s="18">
        <f ca="1">SUM(INDIRECT(ADDRESS(ROW(F7452),COLUMN(F7452),4)):INDIRECT(ADDRESS(ROW(F7452)+N$5-1,COLUMN(F7452),4)))</f>
        <v>21900</v>
      </c>
      <c r="K7452" s="18">
        <f t="shared" ca="1" si="2213"/>
        <v>0</v>
      </c>
      <c r="L7452" s="18">
        <f t="shared" ca="1" si="2225"/>
        <v>0</v>
      </c>
      <c r="M7452" s="18">
        <f t="shared" ca="1" si="2209"/>
        <v>0</v>
      </c>
      <c r="N7452" s="34">
        <f t="shared" ca="1" si="2214"/>
        <v>21119.308569893972</v>
      </c>
      <c r="P7452" s="18">
        <f t="shared" ca="1" si="2226"/>
        <v>478.80363805680321</v>
      </c>
      <c r="Q7452" s="47">
        <f ca="1">SUM(L$15:L7452)-SUM(M$15:M7452)</f>
        <v>0</v>
      </c>
      <c r="R7452" s="47" t="str">
        <f t="shared" ca="1" si="2227"/>
        <v>M7455</v>
      </c>
      <c r="S7452" s="40">
        <f t="shared" ca="1" si="2215"/>
        <v>0</v>
      </c>
      <c r="T7452" s="46">
        <f t="shared" ca="1" si="2216"/>
        <v>16</v>
      </c>
      <c r="X7452" s="74">
        <f t="shared" ca="1" si="2217"/>
        <v>-0.4788036380568032</v>
      </c>
      <c r="Y7452" s="75">
        <f t="shared" ca="1" si="2218"/>
        <v>-0.4788036380568032</v>
      </c>
      <c r="Z7452" s="74">
        <f t="shared" ca="1" si="2219"/>
        <v>0.61952412371056054</v>
      </c>
      <c r="AA7452" s="76">
        <f t="shared" ca="1" si="2220"/>
        <v>-478.80363805680321</v>
      </c>
      <c r="AB7452" s="76">
        <f t="shared" ca="1" si="2221"/>
        <v>619.5241237105605</v>
      </c>
    </row>
    <row r="7453" spans="1:28" x14ac:dyDescent="0.25">
      <c r="A7453" s="2">
        <f t="shared" si="2222"/>
        <v>29</v>
      </c>
      <c r="B7453" s="16">
        <f ca="1">VLOOKUP(A7453,PERIODS!$O$4:$P$33,2,FALSE)</f>
        <v>0.04</v>
      </c>
      <c r="C7453" s="15"/>
      <c r="D7453" s="18">
        <v>5000</v>
      </c>
      <c r="E7453" s="34">
        <f t="shared" ca="1" si="2223"/>
        <v>21119.308569893972</v>
      </c>
      <c r="F7453" s="34">
        <f t="shared" ca="1" si="2224"/>
        <v>4000</v>
      </c>
      <c r="G7453" s="69">
        <f t="shared" ca="1" si="2210"/>
        <v>0</v>
      </c>
      <c r="H7453" s="34">
        <f t="shared" ca="1" si="2211"/>
        <v>672.52957511562124</v>
      </c>
      <c r="I7453" s="34">
        <f t="shared" ca="1" si="2212"/>
        <v>4672.5295751156209</v>
      </c>
      <c r="J7453" s="18">
        <f ca="1">SUM(INDIRECT(ADDRESS(ROW(F7453),COLUMN(F7453),4)):INDIRECT(ADDRESS(ROW(F7453)+N$5-1,COLUMN(F7453),4)))</f>
        <v>21200</v>
      </c>
      <c r="K7453" s="18">
        <f t="shared" ca="1" si="2213"/>
        <v>16350</v>
      </c>
      <c r="L7453" s="18">
        <f t="shared" ca="1" si="2225"/>
        <v>16350</v>
      </c>
      <c r="M7453" s="18">
        <f t="shared" ca="1" si="2209"/>
        <v>0</v>
      </c>
      <c r="N7453" s="34">
        <f t="shared" ca="1" si="2214"/>
        <v>16446.778994778353</v>
      </c>
      <c r="P7453" s="18">
        <f t="shared" ca="1" si="2226"/>
        <v>672.52957511562124</v>
      </c>
      <c r="Q7453" s="47">
        <f ca="1">SUM(L$15:L7453)-SUM(M$15:M7453)</f>
        <v>16350</v>
      </c>
      <c r="R7453" s="47" t="str">
        <f t="shared" ca="1" si="2227"/>
        <v>M7456</v>
      </c>
      <c r="S7453" s="40">
        <f t="shared" ca="1" si="2215"/>
        <v>0</v>
      </c>
      <c r="T7453" s="46">
        <f t="shared" ca="1" si="2216"/>
        <v>78</v>
      </c>
      <c r="X7453" s="74">
        <f t="shared" ca="1" si="2217"/>
        <v>0.67252957511562128</v>
      </c>
      <c r="Y7453" s="75">
        <f t="shared" ca="1" si="2218"/>
        <v>0.67252957511562128</v>
      </c>
      <c r="Z7453" s="74">
        <f t="shared" ca="1" si="2219"/>
        <v>1.9591869683457812</v>
      </c>
      <c r="AA7453" s="76">
        <f t="shared" ca="1" si="2220"/>
        <v>672.52957511562124</v>
      </c>
      <c r="AB7453" s="76">
        <f t="shared" ca="1" si="2221"/>
        <v>1959.1869683457812</v>
      </c>
    </row>
    <row r="7454" spans="1:28" x14ac:dyDescent="0.25">
      <c r="A7454" s="2">
        <f t="shared" si="2222"/>
        <v>30</v>
      </c>
      <c r="B7454" s="16">
        <f ca="1">VLOOKUP(A7454,PERIODS!$O$4:$P$33,2,FALSE)</f>
        <v>0.04</v>
      </c>
      <c r="C7454" s="15"/>
      <c r="D7454" s="18">
        <v>5000</v>
      </c>
      <c r="E7454" s="34">
        <f t="shared" ca="1" si="2223"/>
        <v>16446.778994778353</v>
      </c>
      <c r="F7454" s="34">
        <f t="shared" ca="1" si="2224"/>
        <v>4000</v>
      </c>
      <c r="G7454" s="69">
        <f t="shared" ca="1" si="2210"/>
        <v>0</v>
      </c>
      <c r="H7454" s="34">
        <f t="shared" ca="1" si="2211"/>
        <v>-655.77022996922415</v>
      </c>
      <c r="I7454" s="34">
        <f t="shared" ca="1" si="2212"/>
        <v>3344.2297700307759</v>
      </c>
      <c r="J7454" s="18">
        <f ca="1">SUM(INDIRECT(ADDRESS(ROW(F7454),COLUMN(F7454),4)):INDIRECT(ADDRESS(ROW(F7454)+N$5-1,COLUMN(F7454),4)))</f>
        <v>20500</v>
      </c>
      <c r="K7454" s="18">
        <f t="shared" ca="1" si="2213"/>
        <v>16350</v>
      </c>
      <c r="L7454" s="18">
        <f t="shared" ca="1" si="2225"/>
        <v>0</v>
      </c>
      <c r="M7454" s="18">
        <f t="shared" ca="1" si="2209"/>
        <v>0</v>
      </c>
      <c r="N7454" s="34">
        <f t="shared" ca="1" si="2214"/>
        <v>13102.549224747578</v>
      </c>
      <c r="P7454" s="18">
        <f t="shared" ca="1" si="2226"/>
        <v>655.77022996922415</v>
      </c>
      <c r="Q7454" s="47">
        <f ca="1">SUM(L$15:L7454)-SUM(M$15:M7454)</f>
        <v>16350</v>
      </c>
      <c r="R7454" s="47" t="str">
        <f t="shared" ca="1" si="2227"/>
        <v>M7457</v>
      </c>
      <c r="S7454" s="40">
        <f t="shared" ca="1" si="2215"/>
        <v>0</v>
      </c>
      <c r="T7454" s="46">
        <f t="shared" ca="1" si="2216"/>
        <v>14</v>
      </c>
      <c r="X7454" s="74">
        <f t="shared" ca="1" si="2217"/>
        <v>-0.65577022996922418</v>
      </c>
      <c r="Y7454" s="75">
        <f t="shared" ca="1" si="2218"/>
        <v>-0.65577022996922418</v>
      </c>
      <c r="Z7454" s="74">
        <f t="shared" ca="1" si="2219"/>
        <v>0.51904212678421047</v>
      </c>
      <c r="AA7454" s="76">
        <f t="shared" ca="1" si="2220"/>
        <v>-655.77022996922415</v>
      </c>
      <c r="AB7454" s="76">
        <f t="shared" ca="1" si="2221"/>
        <v>519.0421267842105</v>
      </c>
    </row>
    <row r="7455" spans="1:28" x14ac:dyDescent="0.25">
      <c r="A7455" s="2">
        <f t="shared" si="2222"/>
        <v>1</v>
      </c>
      <c r="B7455" s="16">
        <f ca="1">VLOOKUP(A7455,PERIODS!$O$4:$P$33,2,FALSE)</f>
        <v>2.4E-2</v>
      </c>
      <c r="C7455" s="15"/>
      <c r="D7455" s="18">
        <v>5000</v>
      </c>
      <c r="E7455" s="34">
        <f t="shared" ca="1" si="2223"/>
        <v>13102.549224747578</v>
      </c>
      <c r="F7455" s="34">
        <f t="shared" ca="1" si="2224"/>
        <v>2400</v>
      </c>
      <c r="G7455" s="69">
        <f t="shared" ca="1" si="2210"/>
        <v>0</v>
      </c>
      <c r="H7455" s="34">
        <f t="shared" ca="1" si="2211"/>
        <v>258.41420178511464</v>
      </c>
      <c r="I7455" s="34">
        <f t="shared" ca="1" si="2212"/>
        <v>2658.4142017851145</v>
      </c>
      <c r="J7455" s="18">
        <f ca="1">SUM(INDIRECT(ADDRESS(ROW(F7455),COLUMN(F7455),4)):INDIRECT(ADDRESS(ROW(F7455)+N$5-1,COLUMN(F7455),4)))</f>
        <v>19800</v>
      </c>
      <c r="K7455" s="18">
        <f t="shared" ca="1" si="2213"/>
        <v>16350</v>
      </c>
      <c r="L7455" s="18">
        <f t="shared" ca="1" si="2225"/>
        <v>0</v>
      </c>
      <c r="M7455" s="18">
        <f t="shared" ca="1" si="2209"/>
        <v>0</v>
      </c>
      <c r="N7455" s="34">
        <f t="shared" ca="1" si="2214"/>
        <v>10444.135022962462</v>
      </c>
      <c r="P7455" s="18">
        <f t="shared" ca="1" si="2226"/>
        <v>258.41420178511464</v>
      </c>
      <c r="Q7455" s="47">
        <f ca="1">SUM(L$15:L7455)-SUM(M$15:M7455)</f>
        <v>16350</v>
      </c>
      <c r="R7455" s="47" t="str">
        <f t="shared" ca="1" si="2227"/>
        <v>M7458</v>
      </c>
      <c r="S7455" s="40">
        <f t="shared" ca="1" si="2215"/>
        <v>0</v>
      </c>
      <c r="T7455" s="46">
        <f t="shared" ca="1" si="2216"/>
        <v>7</v>
      </c>
      <c r="X7455" s="74">
        <f t="shared" ca="1" si="2217"/>
        <v>0.25841420178511465</v>
      </c>
      <c r="Y7455" s="75">
        <f t="shared" ca="1" si="2218"/>
        <v>0.25841420178511465</v>
      </c>
      <c r="Z7455" s="74">
        <f t="shared" ca="1" si="2219"/>
        <v>1.2948750471191885</v>
      </c>
      <c r="AA7455" s="76">
        <f t="shared" ca="1" si="2220"/>
        <v>258.41420178511464</v>
      </c>
      <c r="AB7455" s="76">
        <f t="shared" ca="1" si="2221"/>
        <v>1294.8750471191886</v>
      </c>
    </row>
    <row r="7456" spans="1:28" x14ac:dyDescent="0.25">
      <c r="A7456" s="2">
        <f t="shared" si="2222"/>
        <v>2</v>
      </c>
      <c r="B7456" s="16">
        <f ca="1">VLOOKUP(A7456,PERIODS!$O$4:$P$33,2,FALSE)</f>
        <v>2.5000000000000001E-2</v>
      </c>
      <c r="C7456" s="15"/>
      <c r="D7456" s="18">
        <v>5000</v>
      </c>
      <c r="E7456" s="34">
        <f t="shared" ca="1" si="2223"/>
        <v>10444.135022962462</v>
      </c>
      <c r="F7456" s="34">
        <f t="shared" ca="1" si="2224"/>
        <v>2500</v>
      </c>
      <c r="G7456" s="69">
        <f t="shared" ca="1" si="2210"/>
        <v>0</v>
      </c>
      <c r="H7456" s="34">
        <f t="shared" ca="1" si="2211"/>
        <v>1075.2321525267366</v>
      </c>
      <c r="I7456" s="34">
        <f t="shared" ca="1" si="2212"/>
        <v>3575.2321525267366</v>
      </c>
      <c r="J7456" s="18">
        <f ca="1">SUM(INDIRECT(ADDRESS(ROW(F7456),COLUMN(F7456),4)):INDIRECT(ADDRESS(ROW(F7456)+N$5-1,COLUMN(F7456),4)))</f>
        <v>20700</v>
      </c>
      <c r="K7456" s="18">
        <f t="shared" ca="1" si="2213"/>
        <v>0</v>
      </c>
      <c r="L7456" s="18">
        <f t="shared" ca="1" si="2225"/>
        <v>0</v>
      </c>
      <c r="M7456" s="18">
        <f t="shared" ca="1" si="2209"/>
        <v>16350</v>
      </c>
      <c r="N7456" s="34">
        <f t="shared" ca="1" si="2214"/>
        <v>23218.902870435726</v>
      </c>
      <c r="P7456" s="18">
        <f t="shared" ca="1" si="2226"/>
        <v>1075.2321525267366</v>
      </c>
      <c r="Q7456" s="47">
        <f ca="1">SUM(L$15:L7456)-SUM(M$15:M7456)</f>
        <v>0</v>
      </c>
      <c r="R7456" s="47" t="str">
        <f t="shared" ca="1" si="2227"/>
        <v>M7459</v>
      </c>
      <c r="S7456" s="40">
        <f t="shared" ca="1" si="2215"/>
        <v>0</v>
      </c>
      <c r="T7456" s="46">
        <f t="shared" ca="1" si="2216"/>
        <v>79</v>
      </c>
      <c r="X7456" s="74">
        <f t="shared" ca="1" si="2217"/>
        <v>1.0752321525267365</v>
      </c>
      <c r="Y7456" s="75">
        <f t="shared" ca="1" si="2218"/>
        <v>1.0752321525267365</v>
      </c>
      <c r="Z7456" s="74">
        <f t="shared" ca="1" si="2219"/>
        <v>2.9306731847506753</v>
      </c>
      <c r="AA7456" s="76">
        <f t="shared" ca="1" si="2220"/>
        <v>1075.2321525267366</v>
      </c>
      <c r="AB7456" s="76">
        <f t="shared" ca="1" si="2221"/>
        <v>2930.6731847506753</v>
      </c>
    </row>
    <row r="7457" spans="1:28" x14ac:dyDescent="0.25">
      <c r="A7457" s="2">
        <f t="shared" si="2222"/>
        <v>3</v>
      </c>
      <c r="B7457" s="16">
        <f ca="1">VLOOKUP(A7457,PERIODS!$O$4:$P$33,2,FALSE)</f>
        <v>2.5000000000000001E-2</v>
      </c>
      <c r="C7457" s="15"/>
      <c r="D7457" s="18">
        <v>5000</v>
      </c>
      <c r="E7457" s="34">
        <f t="shared" ca="1" si="2223"/>
        <v>23218.902870435726</v>
      </c>
      <c r="F7457" s="34">
        <f t="shared" ca="1" si="2224"/>
        <v>2500</v>
      </c>
      <c r="G7457" s="69">
        <f t="shared" ca="1" si="2210"/>
        <v>0</v>
      </c>
      <c r="H7457" s="34">
        <f t="shared" ca="1" si="2211"/>
        <v>266.85520615497762</v>
      </c>
      <c r="I7457" s="34">
        <f t="shared" ca="1" si="2212"/>
        <v>2766.8552061549776</v>
      </c>
      <c r="J7457" s="18">
        <f ca="1">SUM(INDIRECT(ADDRESS(ROW(F7457),COLUMN(F7457),4)):INDIRECT(ADDRESS(ROW(F7457)+N$5-1,COLUMN(F7457),4)))</f>
        <v>21500</v>
      </c>
      <c r="K7457" s="18">
        <f t="shared" ca="1" si="2213"/>
        <v>0</v>
      </c>
      <c r="L7457" s="18">
        <f t="shared" ca="1" si="2225"/>
        <v>0</v>
      </c>
      <c r="M7457" s="18">
        <f t="shared" ca="1" si="2209"/>
        <v>0</v>
      </c>
      <c r="N7457" s="34">
        <f t="shared" ca="1" si="2214"/>
        <v>20452.047664280748</v>
      </c>
      <c r="P7457" s="18">
        <f t="shared" ca="1" si="2226"/>
        <v>266.85520615497762</v>
      </c>
      <c r="Q7457" s="47">
        <f ca="1">SUM(L$15:L7457)-SUM(M$15:M7457)</f>
        <v>0</v>
      </c>
      <c r="R7457" s="47" t="str">
        <f t="shared" ca="1" si="2227"/>
        <v>M7460</v>
      </c>
      <c r="S7457" s="40">
        <f t="shared" ca="1" si="2215"/>
        <v>0</v>
      </c>
      <c r="T7457" s="46">
        <f t="shared" ca="1" si="2216"/>
        <v>39</v>
      </c>
      <c r="X7457" s="74">
        <f t="shared" ca="1" si="2217"/>
        <v>0.2668552061549776</v>
      </c>
      <c r="Y7457" s="75">
        <f t="shared" ca="1" si="2218"/>
        <v>0.2668552061549776</v>
      </c>
      <c r="Z7457" s="74">
        <f t="shared" ca="1" si="2219"/>
        <v>1.3058513534027518</v>
      </c>
      <c r="AA7457" s="76">
        <f t="shared" ca="1" si="2220"/>
        <v>266.85520615497762</v>
      </c>
      <c r="AB7457" s="76">
        <f t="shared" ca="1" si="2221"/>
        <v>1305.8513534027518</v>
      </c>
    </row>
    <row r="7458" spans="1:28" x14ac:dyDescent="0.25">
      <c r="A7458" s="2">
        <f t="shared" si="2222"/>
        <v>4</v>
      </c>
      <c r="B7458" s="16">
        <f ca="1">VLOOKUP(A7458,PERIODS!$O$4:$P$33,2,FALSE)</f>
        <v>2.5000000000000001E-2</v>
      </c>
      <c r="C7458" s="15"/>
      <c r="D7458" s="18">
        <v>5000</v>
      </c>
      <c r="E7458" s="34">
        <f t="shared" ca="1" si="2223"/>
        <v>20452.047664280748</v>
      </c>
      <c r="F7458" s="34">
        <f t="shared" ca="1" si="2224"/>
        <v>2500</v>
      </c>
      <c r="G7458" s="69">
        <f t="shared" ca="1" si="2210"/>
        <v>0</v>
      </c>
      <c r="H7458" s="34">
        <f t="shared" ca="1" si="2211"/>
        <v>-588.94934856687746</v>
      </c>
      <c r="I7458" s="34">
        <f t="shared" ca="1" si="2212"/>
        <v>1911.0506514331225</v>
      </c>
      <c r="J7458" s="18">
        <f ca="1">SUM(INDIRECT(ADDRESS(ROW(F7458),COLUMN(F7458),4)):INDIRECT(ADDRESS(ROW(F7458)+N$5-1,COLUMN(F7458),4)))</f>
        <v>22300</v>
      </c>
      <c r="K7458" s="18">
        <f t="shared" ca="1" si="2213"/>
        <v>16350</v>
      </c>
      <c r="L7458" s="18">
        <f t="shared" ca="1" si="2225"/>
        <v>16350</v>
      </c>
      <c r="M7458" s="18">
        <f t="shared" ca="1" si="2209"/>
        <v>0</v>
      </c>
      <c r="N7458" s="34">
        <f t="shared" ca="1" si="2214"/>
        <v>18540.997012847627</v>
      </c>
      <c r="P7458" s="18">
        <f t="shared" ca="1" si="2226"/>
        <v>588.94934856687746</v>
      </c>
      <c r="Q7458" s="47">
        <f ca="1">SUM(L$15:L7458)-SUM(M$15:M7458)</f>
        <v>16350</v>
      </c>
      <c r="R7458" s="47" t="str">
        <f t="shared" ca="1" si="2227"/>
        <v>M7461</v>
      </c>
      <c r="S7458" s="40">
        <f t="shared" ca="1" si="2215"/>
        <v>0</v>
      </c>
      <c r="T7458" s="46">
        <f t="shared" ca="1" si="2216"/>
        <v>73</v>
      </c>
      <c r="X7458" s="74">
        <f t="shared" ca="1" si="2217"/>
        <v>-0.58894934856687742</v>
      </c>
      <c r="Y7458" s="75">
        <f t="shared" ca="1" si="2218"/>
        <v>-0.58894934856687742</v>
      </c>
      <c r="Z7458" s="74">
        <f t="shared" ca="1" si="2219"/>
        <v>0.55490999555000597</v>
      </c>
      <c r="AA7458" s="76">
        <f t="shared" ca="1" si="2220"/>
        <v>-588.94934856687746</v>
      </c>
      <c r="AB7458" s="76">
        <f t="shared" ca="1" si="2221"/>
        <v>554.90999555000599</v>
      </c>
    </row>
    <row r="7459" spans="1:28" x14ac:dyDescent="0.25">
      <c r="A7459" s="2">
        <f t="shared" si="2222"/>
        <v>5</v>
      </c>
      <c r="B7459" s="16">
        <f ca="1">VLOOKUP(A7459,PERIODS!$O$4:$P$33,2,FALSE)</f>
        <v>3.3000000000000002E-2</v>
      </c>
      <c r="C7459" s="15"/>
      <c r="D7459" s="18">
        <v>5000</v>
      </c>
      <c r="E7459" s="34">
        <f t="shared" ca="1" si="2223"/>
        <v>18540.997012847627</v>
      </c>
      <c r="F7459" s="34">
        <f t="shared" ca="1" si="2224"/>
        <v>3300</v>
      </c>
      <c r="G7459" s="69">
        <f t="shared" ca="1" si="2210"/>
        <v>0</v>
      </c>
      <c r="H7459" s="34">
        <f t="shared" ca="1" si="2211"/>
        <v>-573.33244563486892</v>
      </c>
      <c r="I7459" s="34">
        <f t="shared" ca="1" si="2212"/>
        <v>2726.6675543651309</v>
      </c>
      <c r="J7459" s="18">
        <f ca="1">SUM(INDIRECT(ADDRESS(ROW(F7459),COLUMN(F7459),4)):INDIRECT(ADDRESS(ROW(F7459)+N$5-1,COLUMN(F7459),4)))</f>
        <v>23100</v>
      </c>
      <c r="K7459" s="18">
        <f t="shared" ca="1" si="2213"/>
        <v>16350</v>
      </c>
      <c r="L7459" s="18">
        <f t="shared" ca="1" si="2225"/>
        <v>0</v>
      </c>
      <c r="M7459" s="18">
        <f t="shared" ca="1" si="2209"/>
        <v>0</v>
      </c>
      <c r="N7459" s="34">
        <f t="shared" ca="1" si="2214"/>
        <v>15814.329458482496</v>
      </c>
      <c r="P7459" s="18">
        <f t="shared" ca="1" si="2226"/>
        <v>573.33244563486892</v>
      </c>
      <c r="Q7459" s="47">
        <f ca="1">SUM(L$15:L7459)-SUM(M$15:M7459)</f>
        <v>16350</v>
      </c>
      <c r="R7459" s="47" t="str">
        <f t="shared" ca="1" si="2227"/>
        <v>M7462</v>
      </c>
      <c r="S7459" s="40">
        <f t="shared" ca="1" si="2215"/>
        <v>0</v>
      </c>
      <c r="T7459" s="46">
        <f t="shared" ca="1" si="2216"/>
        <v>65</v>
      </c>
      <c r="X7459" s="74">
        <f t="shared" ca="1" si="2217"/>
        <v>-0.57333244563486896</v>
      </c>
      <c r="Y7459" s="75">
        <f t="shared" ca="1" si="2218"/>
        <v>-0.57333244563486896</v>
      </c>
      <c r="Z7459" s="74">
        <f t="shared" ca="1" si="2219"/>
        <v>0.56364399256955866</v>
      </c>
      <c r="AA7459" s="76">
        <f t="shared" ca="1" si="2220"/>
        <v>-573.33244563486892</v>
      </c>
      <c r="AB7459" s="76">
        <f t="shared" ca="1" si="2221"/>
        <v>563.64399256955869</v>
      </c>
    </row>
    <row r="7460" spans="1:28" x14ac:dyDescent="0.25">
      <c r="A7460" s="2">
        <f t="shared" si="2222"/>
        <v>6</v>
      </c>
      <c r="B7460" s="16">
        <f ca="1">VLOOKUP(A7460,PERIODS!$O$4:$P$33,2,FALSE)</f>
        <v>3.3000000000000002E-2</v>
      </c>
      <c r="C7460" s="15"/>
      <c r="D7460" s="18">
        <v>5000</v>
      </c>
      <c r="E7460" s="34">
        <f t="shared" ca="1" si="2223"/>
        <v>15814.329458482496</v>
      </c>
      <c r="F7460" s="34">
        <f t="shared" ca="1" si="2224"/>
        <v>3300</v>
      </c>
      <c r="G7460" s="69">
        <f t="shared" ca="1" si="2210"/>
        <v>0</v>
      </c>
      <c r="H7460" s="34">
        <f t="shared" ca="1" si="2211"/>
        <v>-86.926985169024817</v>
      </c>
      <c r="I7460" s="34">
        <f t="shared" ca="1" si="2212"/>
        <v>3213.0730148309754</v>
      </c>
      <c r="J7460" s="18">
        <f ca="1">SUM(INDIRECT(ADDRESS(ROW(F7460),COLUMN(F7460),4)):INDIRECT(ADDRESS(ROW(F7460)+N$5-1,COLUMN(F7460),4)))</f>
        <v>23100</v>
      </c>
      <c r="K7460" s="18">
        <f t="shared" ca="1" si="2213"/>
        <v>16350</v>
      </c>
      <c r="L7460" s="18">
        <f t="shared" ca="1" si="2225"/>
        <v>0</v>
      </c>
      <c r="M7460" s="18">
        <f t="shared" ca="1" si="2209"/>
        <v>0</v>
      </c>
      <c r="N7460" s="34">
        <f t="shared" ca="1" si="2214"/>
        <v>12601.25644365152</v>
      </c>
      <c r="P7460" s="18">
        <f t="shared" ca="1" si="2226"/>
        <v>86.926985169024817</v>
      </c>
      <c r="Q7460" s="47">
        <f ca="1">SUM(L$15:L7460)-SUM(M$15:M7460)</f>
        <v>16350</v>
      </c>
      <c r="R7460" s="47" t="str">
        <f t="shared" ca="1" si="2227"/>
        <v>M7463</v>
      </c>
      <c r="S7460" s="40">
        <f t="shared" ca="1" si="2215"/>
        <v>0</v>
      </c>
      <c r="T7460" s="46">
        <f t="shared" ca="1" si="2216"/>
        <v>61</v>
      </c>
      <c r="X7460" s="74">
        <f t="shared" ca="1" si="2217"/>
        <v>-8.692698516902482E-2</v>
      </c>
      <c r="Y7460" s="75">
        <f t="shared" ca="1" si="2218"/>
        <v>-8.692698516902482E-2</v>
      </c>
      <c r="Z7460" s="74">
        <f t="shared" ca="1" si="2219"/>
        <v>0.91674402909988695</v>
      </c>
      <c r="AA7460" s="76">
        <f t="shared" ca="1" si="2220"/>
        <v>-86.926985169024817</v>
      </c>
      <c r="AB7460" s="76">
        <f t="shared" ca="1" si="2221"/>
        <v>916.74402909988692</v>
      </c>
    </row>
    <row r="7461" spans="1:28" x14ac:dyDescent="0.25">
      <c r="A7461" s="2">
        <f t="shared" si="2222"/>
        <v>7</v>
      </c>
      <c r="B7461" s="16">
        <f ca="1">VLOOKUP(A7461,PERIODS!$O$4:$P$33,2,FALSE)</f>
        <v>3.3000000000000002E-2</v>
      </c>
      <c r="C7461" s="15"/>
      <c r="D7461" s="18">
        <v>5000</v>
      </c>
      <c r="E7461" s="34">
        <f t="shared" ca="1" si="2223"/>
        <v>12601.25644365152</v>
      </c>
      <c r="F7461" s="34">
        <f t="shared" ca="1" si="2224"/>
        <v>3300</v>
      </c>
      <c r="G7461" s="69">
        <f t="shared" ca="1" si="2210"/>
        <v>0</v>
      </c>
      <c r="H7461" s="34">
        <f t="shared" ca="1" si="2211"/>
        <v>774.05054578602289</v>
      </c>
      <c r="I7461" s="34">
        <f t="shared" ca="1" si="2212"/>
        <v>4074.0505457860227</v>
      </c>
      <c r="J7461" s="18">
        <f ca="1">SUM(INDIRECT(ADDRESS(ROW(F7461),COLUMN(F7461),4)):INDIRECT(ADDRESS(ROW(F7461)+N$5-1,COLUMN(F7461),4)))</f>
        <v>23100</v>
      </c>
      <c r="K7461" s="18">
        <f t="shared" ca="1" si="2213"/>
        <v>0</v>
      </c>
      <c r="L7461" s="18">
        <f t="shared" ca="1" si="2225"/>
        <v>0</v>
      </c>
      <c r="M7461" s="18">
        <f t="shared" ca="1" si="2209"/>
        <v>16350</v>
      </c>
      <c r="N7461" s="34">
        <f t="shared" ca="1" si="2214"/>
        <v>24877.205897865497</v>
      </c>
      <c r="P7461" s="18">
        <f t="shared" ca="1" si="2226"/>
        <v>774.05054578602289</v>
      </c>
      <c r="Q7461" s="47">
        <f ca="1">SUM(L$15:L7461)-SUM(M$15:M7461)</f>
        <v>0</v>
      </c>
      <c r="R7461" s="47" t="str">
        <f t="shared" ca="1" si="2227"/>
        <v>M7464</v>
      </c>
      <c r="S7461" s="40">
        <f t="shared" ca="1" si="2215"/>
        <v>0</v>
      </c>
      <c r="T7461" s="46">
        <f t="shared" ca="1" si="2216"/>
        <v>21</v>
      </c>
      <c r="X7461" s="74">
        <f t="shared" ca="1" si="2217"/>
        <v>0.77405054578602295</v>
      </c>
      <c r="Y7461" s="75">
        <f t="shared" ca="1" si="2218"/>
        <v>0.77405054578602295</v>
      </c>
      <c r="Z7461" s="74">
        <f t="shared" ca="1" si="2219"/>
        <v>2.1685322273864776</v>
      </c>
      <c r="AA7461" s="76">
        <f t="shared" ca="1" si="2220"/>
        <v>774.05054578602289</v>
      </c>
      <c r="AB7461" s="76">
        <f t="shared" ca="1" si="2221"/>
        <v>2168.5322273864776</v>
      </c>
    </row>
    <row r="7462" spans="1:28" x14ac:dyDescent="0.25">
      <c r="A7462" s="2">
        <f t="shared" si="2222"/>
        <v>8</v>
      </c>
      <c r="B7462" s="16">
        <f ca="1">VLOOKUP(A7462,PERIODS!$O$4:$P$33,2,FALSE)</f>
        <v>3.3000000000000002E-2</v>
      </c>
      <c r="C7462" s="15"/>
      <c r="D7462" s="18">
        <v>5000</v>
      </c>
      <c r="E7462" s="34">
        <f t="shared" ca="1" si="2223"/>
        <v>24877.205897865497</v>
      </c>
      <c r="F7462" s="34">
        <f t="shared" ca="1" si="2224"/>
        <v>3300</v>
      </c>
      <c r="G7462" s="69">
        <f t="shared" ca="1" si="2210"/>
        <v>0</v>
      </c>
      <c r="H7462" s="34">
        <f t="shared" ca="1" si="2211"/>
        <v>-809.53326718059941</v>
      </c>
      <c r="I7462" s="34">
        <f t="shared" ca="1" si="2212"/>
        <v>2490.4667328194005</v>
      </c>
      <c r="J7462" s="18">
        <f ca="1">SUM(INDIRECT(ADDRESS(ROW(F7462),COLUMN(F7462),4)):INDIRECT(ADDRESS(ROW(F7462)+N$5-1,COLUMN(F7462),4)))</f>
        <v>23100</v>
      </c>
      <c r="K7462" s="18">
        <f t="shared" ca="1" si="2213"/>
        <v>0</v>
      </c>
      <c r="L7462" s="18">
        <f t="shared" ca="1" si="2225"/>
        <v>0</v>
      </c>
      <c r="M7462" s="18">
        <f t="shared" ca="1" si="2209"/>
        <v>0</v>
      </c>
      <c r="N7462" s="34">
        <f t="shared" ca="1" si="2214"/>
        <v>22386.739165046096</v>
      </c>
      <c r="P7462" s="18">
        <f t="shared" ca="1" si="2226"/>
        <v>809.53326718059941</v>
      </c>
      <c r="Q7462" s="47">
        <f ca="1">SUM(L$15:L7462)-SUM(M$15:M7462)</f>
        <v>0</v>
      </c>
      <c r="R7462" s="47" t="str">
        <f t="shared" ca="1" si="2227"/>
        <v>M7465</v>
      </c>
      <c r="S7462" s="40">
        <f t="shared" ca="1" si="2215"/>
        <v>0</v>
      </c>
      <c r="T7462" s="46">
        <f t="shared" ca="1" si="2216"/>
        <v>29</v>
      </c>
      <c r="X7462" s="74">
        <f t="shared" ca="1" si="2217"/>
        <v>-0.80953326718059937</v>
      </c>
      <c r="Y7462" s="75">
        <f t="shared" ca="1" si="2218"/>
        <v>-0.80953326718059937</v>
      </c>
      <c r="Z7462" s="74">
        <f t="shared" ca="1" si="2219"/>
        <v>0.44506574454379655</v>
      </c>
      <c r="AA7462" s="76">
        <f t="shared" ca="1" si="2220"/>
        <v>-809.53326718059941</v>
      </c>
      <c r="AB7462" s="76">
        <f t="shared" ca="1" si="2221"/>
        <v>445.06574454379654</v>
      </c>
    </row>
    <row r="7463" spans="1:28" x14ac:dyDescent="0.25">
      <c r="A7463" s="2">
        <f t="shared" si="2222"/>
        <v>9</v>
      </c>
      <c r="B7463" s="16">
        <f ca="1">VLOOKUP(A7463,PERIODS!$O$4:$P$33,2,FALSE)</f>
        <v>3.3000000000000002E-2</v>
      </c>
      <c r="C7463" s="15"/>
      <c r="D7463" s="18">
        <v>5000</v>
      </c>
      <c r="E7463" s="34">
        <f t="shared" ca="1" si="2223"/>
        <v>22386.739165046096</v>
      </c>
      <c r="F7463" s="34">
        <f t="shared" ca="1" si="2224"/>
        <v>3300</v>
      </c>
      <c r="G7463" s="69">
        <f t="shared" ca="1" si="2210"/>
        <v>0</v>
      </c>
      <c r="H7463" s="34">
        <f t="shared" ca="1" si="2211"/>
        <v>73.925384868168138</v>
      </c>
      <c r="I7463" s="34">
        <f t="shared" ca="1" si="2212"/>
        <v>3373.9253848681683</v>
      </c>
      <c r="J7463" s="18">
        <f ca="1">SUM(INDIRECT(ADDRESS(ROW(F7463),COLUMN(F7463),4)):INDIRECT(ADDRESS(ROW(F7463)+N$5-1,COLUMN(F7463),4)))</f>
        <v>23100</v>
      </c>
      <c r="K7463" s="18">
        <f t="shared" ca="1" si="2213"/>
        <v>16350</v>
      </c>
      <c r="L7463" s="18">
        <f t="shared" ca="1" si="2225"/>
        <v>16350</v>
      </c>
      <c r="M7463" s="18">
        <f t="shared" ca="1" si="2209"/>
        <v>0</v>
      </c>
      <c r="N7463" s="34">
        <f t="shared" ca="1" si="2214"/>
        <v>19012.813780177927</v>
      </c>
      <c r="P7463" s="18">
        <f t="shared" ca="1" si="2226"/>
        <v>73.925384868168138</v>
      </c>
      <c r="Q7463" s="47">
        <f ca="1">SUM(L$15:L7463)-SUM(M$15:M7463)</f>
        <v>16350</v>
      </c>
      <c r="R7463" s="47" t="str">
        <f t="shared" ca="1" si="2227"/>
        <v>M7466</v>
      </c>
      <c r="S7463" s="40">
        <f t="shared" ca="1" si="2215"/>
        <v>0</v>
      </c>
      <c r="T7463" s="46">
        <f t="shared" ca="1" si="2216"/>
        <v>28</v>
      </c>
      <c r="X7463" s="74">
        <f t="shared" ca="1" si="2217"/>
        <v>7.3925384868168131E-2</v>
      </c>
      <c r="Y7463" s="75">
        <f t="shared" ca="1" si="2218"/>
        <v>7.3925384868168131E-2</v>
      </c>
      <c r="Z7463" s="74">
        <f t="shared" ca="1" si="2219"/>
        <v>1.0767264624119126</v>
      </c>
      <c r="AA7463" s="76">
        <f t="shared" ca="1" si="2220"/>
        <v>73.925384868168138</v>
      </c>
      <c r="AB7463" s="76">
        <f t="shared" ca="1" si="2221"/>
        <v>1076.7264624119125</v>
      </c>
    </row>
    <row r="7464" spans="1:28" x14ac:dyDescent="0.25">
      <c r="A7464" s="2">
        <f t="shared" si="2222"/>
        <v>10</v>
      </c>
      <c r="B7464" s="16">
        <f ca="1">VLOOKUP(A7464,PERIODS!$O$4:$P$33,2,FALSE)</f>
        <v>3.3000000000000002E-2</v>
      </c>
      <c r="C7464" s="15"/>
      <c r="D7464" s="18">
        <v>5000</v>
      </c>
      <c r="E7464" s="34">
        <f t="shared" ca="1" si="2223"/>
        <v>19012.813780177927</v>
      </c>
      <c r="F7464" s="34">
        <f t="shared" ca="1" si="2224"/>
        <v>3300</v>
      </c>
      <c r="G7464" s="69">
        <f t="shared" ca="1" si="2210"/>
        <v>0</v>
      </c>
      <c r="H7464" s="34">
        <f t="shared" ca="1" si="2211"/>
        <v>-3634.252399381503</v>
      </c>
      <c r="I7464" s="34">
        <f t="shared" ca="1" si="2212"/>
        <v>0</v>
      </c>
      <c r="J7464" s="18">
        <f ca="1">SUM(INDIRECT(ADDRESS(ROW(F7464),COLUMN(F7464),4)):INDIRECT(ADDRESS(ROW(F7464)+N$5-1,COLUMN(F7464),4)))</f>
        <v>23100</v>
      </c>
      <c r="K7464" s="18">
        <f t="shared" ca="1" si="2213"/>
        <v>16350</v>
      </c>
      <c r="L7464" s="18">
        <f t="shared" ca="1" si="2225"/>
        <v>0</v>
      </c>
      <c r="M7464" s="18">
        <f t="shared" ca="1" si="2209"/>
        <v>0</v>
      </c>
      <c r="N7464" s="34">
        <f t="shared" ca="1" si="2214"/>
        <v>19012.813780177927</v>
      </c>
      <c r="P7464" s="18">
        <f t="shared" ca="1" si="2226"/>
        <v>3634.252399381503</v>
      </c>
      <c r="Q7464" s="47">
        <f ca="1">SUM(L$15:L7464)-SUM(M$15:M7464)</f>
        <v>16350</v>
      </c>
      <c r="R7464" s="47" t="str">
        <f t="shared" ca="1" si="2227"/>
        <v>M7467</v>
      </c>
      <c r="S7464" s="40">
        <f t="shared" ca="1" si="2215"/>
        <v>0</v>
      </c>
      <c r="T7464" s="46">
        <f t="shared" ca="1" si="2216"/>
        <v>7</v>
      </c>
      <c r="X7464" s="74">
        <f t="shared" ca="1" si="2217"/>
        <v>-3.634252399381503</v>
      </c>
      <c r="Y7464" s="75">
        <f t="shared" ca="1" si="2218"/>
        <v>-3.634252399381503</v>
      </c>
      <c r="Z7464" s="74">
        <f t="shared" ca="1" si="2219"/>
        <v>2.6403666408006933E-2</v>
      </c>
      <c r="AA7464" s="76">
        <f t="shared" ca="1" si="2220"/>
        <v>-3634.252399381503</v>
      </c>
      <c r="AB7464" s="76">
        <f t="shared" ca="1" si="2221"/>
        <v>26.403666408006934</v>
      </c>
    </row>
    <row r="7465" spans="1:28" x14ac:dyDescent="0.25">
      <c r="A7465" s="2">
        <f t="shared" si="2222"/>
        <v>11</v>
      </c>
      <c r="B7465" s="16">
        <f ca="1">VLOOKUP(A7465,PERIODS!$O$4:$P$33,2,FALSE)</f>
        <v>3.3000000000000002E-2</v>
      </c>
      <c r="C7465" s="15"/>
      <c r="D7465" s="18">
        <v>5000</v>
      </c>
      <c r="E7465" s="34">
        <f t="shared" ca="1" si="2223"/>
        <v>19012.813780177927</v>
      </c>
      <c r="F7465" s="34">
        <f t="shared" ca="1" si="2224"/>
        <v>3300</v>
      </c>
      <c r="G7465" s="69">
        <f t="shared" ca="1" si="2210"/>
        <v>0</v>
      </c>
      <c r="H7465" s="34">
        <f t="shared" ca="1" si="2211"/>
        <v>1959.9639845400536</v>
      </c>
      <c r="I7465" s="34">
        <f t="shared" ca="1" si="2212"/>
        <v>5259.9639845400534</v>
      </c>
      <c r="J7465" s="18">
        <f ca="1">SUM(INDIRECT(ADDRESS(ROW(F7465),COLUMN(F7465),4)):INDIRECT(ADDRESS(ROW(F7465)+N$5-1,COLUMN(F7465),4)))</f>
        <v>23300</v>
      </c>
      <c r="K7465" s="18">
        <f t="shared" ca="1" si="2213"/>
        <v>16350</v>
      </c>
      <c r="L7465" s="18">
        <f t="shared" ca="1" si="2225"/>
        <v>0</v>
      </c>
      <c r="M7465" s="18">
        <f t="shared" ca="1" si="2209"/>
        <v>0</v>
      </c>
      <c r="N7465" s="34">
        <f t="shared" ca="1" si="2214"/>
        <v>13752.849795637874</v>
      </c>
      <c r="P7465" s="18">
        <f t="shared" ca="1" si="2226"/>
        <v>1959.9639845400536</v>
      </c>
      <c r="Q7465" s="47">
        <f ca="1">SUM(L$15:L7465)-SUM(M$15:M7465)</f>
        <v>16350</v>
      </c>
      <c r="R7465" s="47" t="str">
        <f t="shared" ca="1" si="2227"/>
        <v>M7468</v>
      </c>
      <c r="S7465" s="40">
        <f t="shared" ca="1" si="2215"/>
        <v>0</v>
      </c>
      <c r="T7465" s="46">
        <f t="shared" ca="1" si="2216"/>
        <v>77</v>
      </c>
      <c r="X7465" s="74">
        <f t="shared" ca="1" si="2217"/>
        <v>2.2750281025780441</v>
      </c>
      <c r="Y7465" s="75">
        <f t="shared" ca="1" si="2218"/>
        <v>1.9599639845400536</v>
      </c>
      <c r="Z7465" s="74">
        <f t="shared" ca="1" si="2219"/>
        <v>7.0990713842313315</v>
      </c>
      <c r="AA7465" s="76">
        <f t="shared" ca="1" si="2220"/>
        <v>1959.9639845400536</v>
      </c>
      <c r="AB7465" s="76">
        <f t="shared" ca="1" si="2221"/>
        <v>7099.0713842313316</v>
      </c>
    </row>
    <row r="7466" spans="1:28" x14ac:dyDescent="0.25">
      <c r="A7466" s="2">
        <f t="shared" si="2222"/>
        <v>12</v>
      </c>
      <c r="B7466" s="16">
        <f ca="1">VLOOKUP(A7466,PERIODS!$O$4:$P$33,2,FALSE)</f>
        <v>3.3000000000000002E-2</v>
      </c>
      <c r="C7466" s="15"/>
      <c r="D7466" s="18">
        <v>5000</v>
      </c>
      <c r="E7466" s="34">
        <f t="shared" ca="1" si="2223"/>
        <v>13752.849795637874</v>
      </c>
      <c r="F7466" s="34">
        <f t="shared" ca="1" si="2224"/>
        <v>3300</v>
      </c>
      <c r="G7466" s="69">
        <f t="shared" ca="1" si="2210"/>
        <v>0</v>
      </c>
      <c r="H7466" s="34">
        <f t="shared" ca="1" si="2211"/>
        <v>-353.45120811578829</v>
      </c>
      <c r="I7466" s="34">
        <f t="shared" ca="1" si="2212"/>
        <v>2946.5487918842118</v>
      </c>
      <c r="J7466" s="18">
        <f ca="1">SUM(INDIRECT(ADDRESS(ROW(F7466),COLUMN(F7466),4)):INDIRECT(ADDRESS(ROW(F7466)+N$5-1,COLUMN(F7466),4)))</f>
        <v>23500</v>
      </c>
      <c r="K7466" s="18">
        <f t="shared" ca="1" si="2213"/>
        <v>0</v>
      </c>
      <c r="L7466" s="18">
        <f t="shared" ca="1" si="2225"/>
        <v>0</v>
      </c>
      <c r="M7466" s="18">
        <f t="shared" ca="1" si="2209"/>
        <v>16350</v>
      </c>
      <c r="N7466" s="34">
        <f t="shared" ca="1" si="2214"/>
        <v>27156.301003753662</v>
      </c>
      <c r="P7466" s="18">
        <f t="shared" ca="1" si="2226"/>
        <v>353.45120811578829</v>
      </c>
      <c r="Q7466" s="47">
        <f ca="1">SUM(L$15:L7466)-SUM(M$15:M7466)</f>
        <v>0</v>
      </c>
      <c r="R7466" s="47" t="str">
        <f t="shared" ca="1" si="2227"/>
        <v>M7469</v>
      </c>
      <c r="S7466" s="40">
        <f t="shared" ca="1" si="2215"/>
        <v>0</v>
      </c>
      <c r="T7466" s="46">
        <f t="shared" ca="1" si="2216"/>
        <v>14</v>
      </c>
      <c r="X7466" s="74">
        <f t="shared" ca="1" si="2217"/>
        <v>-0.35345120811578828</v>
      </c>
      <c r="Y7466" s="75">
        <f t="shared" ca="1" si="2218"/>
        <v>-0.35345120811578828</v>
      </c>
      <c r="Z7466" s="74">
        <f t="shared" ca="1" si="2219"/>
        <v>0.70226025635327771</v>
      </c>
      <c r="AA7466" s="76">
        <f t="shared" ca="1" si="2220"/>
        <v>-353.45120811578829</v>
      </c>
      <c r="AB7466" s="76">
        <f t="shared" ca="1" si="2221"/>
        <v>702.26025635327767</v>
      </c>
    </row>
    <row r="7467" spans="1:28" x14ac:dyDescent="0.25">
      <c r="A7467" s="2">
        <f t="shared" si="2222"/>
        <v>13</v>
      </c>
      <c r="B7467" s="16">
        <f ca="1">VLOOKUP(A7467,PERIODS!$O$4:$P$33,2,FALSE)</f>
        <v>3.3000000000000002E-2</v>
      </c>
      <c r="C7467" s="15"/>
      <c r="D7467" s="18">
        <v>5000</v>
      </c>
      <c r="E7467" s="34">
        <f t="shared" ca="1" si="2223"/>
        <v>27156.301003753662</v>
      </c>
      <c r="F7467" s="34">
        <f t="shared" ca="1" si="2224"/>
        <v>3300</v>
      </c>
      <c r="G7467" s="69">
        <f t="shared" ca="1" si="2210"/>
        <v>0</v>
      </c>
      <c r="H7467" s="34">
        <f t="shared" ca="1" si="2211"/>
        <v>-1069.7459860147885</v>
      </c>
      <c r="I7467" s="34">
        <f t="shared" ca="1" si="2212"/>
        <v>2230.2540139852117</v>
      </c>
      <c r="J7467" s="18">
        <f ca="1">SUM(INDIRECT(ADDRESS(ROW(F7467),COLUMN(F7467),4)):INDIRECT(ADDRESS(ROW(F7467)+N$5-1,COLUMN(F7467),4)))</f>
        <v>23700</v>
      </c>
      <c r="K7467" s="18">
        <f t="shared" ca="1" si="2213"/>
        <v>0</v>
      </c>
      <c r="L7467" s="18">
        <f t="shared" ca="1" si="2225"/>
        <v>0</v>
      </c>
      <c r="M7467" s="18">
        <f t="shared" ca="1" si="2209"/>
        <v>0</v>
      </c>
      <c r="N7467" s="34">
        <f t="shared" ca="1" si="2214"/>
        <v>24926.046989768452</v>
      </c>
      <c r="P7467" s="18">
        <f t="shared" ca="1" si="2226"/>
        <v>1069.7459860147885</v>
      </c>
      <c r="Q7467" s="47">
        <f ca="1">SUM(L$15:L7467)-SUM(M$15:M7467)</f>
        <v>0</v>
      </c>
      <c r="R7467" s="47" t="str">
        <f t="shared" ca="1" si="2227"/>
        <v>M7470</v>
      </c>
      <c r="S7467" s="40">
        <f t="shared" ca="1" si="2215"/>
        <v>0</v>
      </c>
      <c r="T7467" s="46">
        <f t="shared" ca="1" si="2216"/>
        <v>73</v>
      </c>
      <c r="X7467" s="74">
        <f t="shared" ca="1" si="2217"/>
        <v>-1.0697459860147884</v>
      </c>
      <c r="Y7467" s="75">
        <f t="shared" ca="1" si="2218"/>
        <v>-1.0697459860147884</v>
      </c>
      <c r="Z7467" s="74">
        <f t="shared" ca="1" si="2219"/>
        <v>0.34309565744610199</v>
      </c>
      <c r="AA7467" s="76">
        <f t="shared" ca="1" si="2220"/>
        <v>-1069.7459860147885</v>
      </c>
      <c r="AB7467" s="76">
        <f t="shared" ca="1" si="2221"/>
        <v>343.095657446102</v>
      </c>
    </row>
    <row r="7468" spans="1:28" x14ac:dyDescent="0.25">
      <c r="A7468" s="2">
        <f t="shared" si="2222"/>
        <v>14</v>
      </c>
      <c r="B7468" s="16">
        <f ca="1">VLOOKUP(A7468,PERIODS!$O$4:$P$33,2,FALSE)</f>
        <v>3.3000000000000002E-2</v>
      </c>
      <c r="C7468" s="15"/>
      <c r="D7468" s="18">
        <v>5000</v>
      </c>
      <c r="E7468" s="34">
        <f t="shared" ca="1" si="2223"/>
        <v>24926.046989768452</v>
      </c>
      <c r="F7468" s="34">
        <f t="shared" ca="1" si="2224"/>
        <v>3300</v>
      </c>
      <c r="G7468" s="69">
        <f t="shared" ca="1" si="2210"/>
        <v>0</v>
      </c>
      <c r="H7468" s="34">
        <f t="shared" ca="1" si="2211"/>
        <v>-455.39260682905308</v>
      </c>
      <c r="I7468" s="34">
        <f t="shared" ca="1" si="2212"/>
        <v>2844.607393170947</v>
      </c>
      <c r="J7468" s="18">
        <f ca="1">SUM(INDIRECT(ADDRESS(ROW(F7468),COLUMN(F7468),4)):INDIRECT(ADDRESS(ROW(F7468)+N$5-1,COLUMN(F7468),4)))</f>
        <v>23900</v>
      </c>
      <c r="K7468" s="18">
        <f t="shared" ca="1" si="2213"/>
        <v>0</v>
      </c>
      <c r="L7468" s="18">
        <f t="shared" ca="1" si="2225"/>
        <v>0</v>
      </c>
      <c r="M7468" s="18">
        <f t="shared" ca="1" si="2209"/>
        <v>0</v>
      </c>
      <c r="N7468" s="34">
        <f t="shared" ca="1" si="2214"/>
        <v>22081.439596597505</v>
      </c>
      <c r="P7468" s="18">
        <f t="shared" ca="1" si="2226"/>
        <v>455.39260682905308</v>
      </c>
      <c r="Q7468" s="47">
        <f ca="1">SUM(L$15:L7468)-SUM(M$15:M7468)</f>
        <v>0</v>
      </c>
      <c r="R7468" s="47" t="str">
        <f t="shared" ca="1" si="2227"/>
        <v>M7471</v>
      </c>
      <c r="S7468" s="40">
        <f t="shared" ca="1" si="2215"/>
        <v>0</v>
      </c>
      <c r="T7468" s="46">
        <f t="shared" ca="1" si="2216"/>
        <v>43</v>
      </c>
      <c r="X7468" s="74">
        <f t="shared" ca="1" si="2217"/>
        <v>-0.45539260682905308</v>
      </c>
      <c r="Y7468" s="75">
        <f t="shared" ca="1" si="2218"/>
        <v>-0.45539260682905308</v>
      </c>
      <c r="Z7468" s="74">
        <f t="shared" ca="1" si="2219"/>
        <v>0.63419892823387802</v>
      </c>
      <c r="AA7468" s="76">
        <f t="shared" ca="1" si="2220"/>
        <v>-455.39260682905308</v>
      </c>
      <c r="AB7468" s="76">
        <f t="shared" ca="1" si="2221"/>
        <v>634.19892823387806</v>
      </c>
    </row>
    <row r="7469" spans="1:28" x14ac:dyDescent="0.25">
      <c r="A7469" s="2">
        <f t="shared" si="2222"/>
        <v>15</v>
      </c>
      <c r="B7469" s="16">
        <f ca="1">VLOOKUP(A7469,PERIODS!$O$4:$P$33,2,FALSE)</f>
        <v>3.3000000000000002E-2</v>
      </c>
      <c r="C7469" s="15"/>
      <c r="D7469" s="18">
        <v>5000</v>
      </c>
      <c r="E7469" s="34">
        <f t="shared" ca="1" si="2223"/>
        <v>22081.439596597505</v>
      </c>
      <c r="F7469" s="34">
        <f t="shared" ca="1" si="2224"/>
        <v>3300</v>
      </c>
      <c r="G7469" s="69">
        <f t="shared" ca="1" si="2210"/>
        <v>0</v>
      </c>
      <c r="H7469" s="34">
        <f t="shared" ca="1" si="2211"/>
        <v>1635.0051848748867</v>
      </c>
      <c r="I7469" s="34">
        <f t="shared" ca="1" si="2212"/>
        <v>4935.0051848748863</v>
      </c>
      <c r="J7469" s="18">
        <f ca="1">SUM(INDIRECT(ADDRESS(ROW(F7469),COLUMN(F7469),4)):INDIRECT(ADDRESS(ROW(F7469)+N$5-1,COLUMN(F7469),4)))</f>
        <v>24100</v>
      </c>
      <c r="K7469" s="18">
        <f t="shared" ca="1" si="2213"/>
        <v>16350</v>
      </c>
      <c r="L7469" s="18">
        <f t="shared" ca="1" si="2225"/>
        <v>16350</v>
      </c>
      <c r="M7469" s="18">
        <f t="shared" ca="1" si="2209"/>
        <v>0</v>
      </c>
      <c r="N7469" s="34">
        <f t="shared" ca="1" si="2214"/>
        <v>17146.434411722621</v>
      </c>
      <c r="P7469" s="18">
        <f t="shared" ca="1" si="2226"/>
        <v>1635.0051848748867</v>
      </c>
      <c r="Q7469" s="47">
        <f ca="1">SUM(L$15:L7469)-SUM(M$15:M7469)</f>
        <v>16350</v>
      </c>
      <c r="R7469" s="47" t="str">
        <f t="shared" ca="1" si="2227"/>
        <v>M7472</v>
      </c>
      <c r="S7469" s="40">
        <f t="shared" ca="1" si="2215"/>
        <v>0</v>
      </c>
      <c r="T7469" s="46">
        <f t="shared" ca="1" si="2216"/>
        <v>18</v>
      </c>
      <c r="X7469" s="74">
        <f t="shared" ca="1" si="2217"/>
        <v>1.6350051848748868</v>
      </c>
      <c r="Y7469" s="75">
        <f t="shared" ca="1" si="2218"/>
        <v>1.6350051848748868</v>
      </c>
      <c r="Z7469" s="74">
        <f t="shared" ca="1" si="2219"/>
        <v>5.1294845926940598</v>
      </c>
      <c r="AA7469" s="76">
        <f t="shared" ca="1" si="2220"/>
        <v>1635.0051848748867</v>
      </c>
      <c r="AB7469" s="76">
        <f t="shared" ca="1" si="2221"/>
        <v>5129.4845926940598</v>
      </c>
    </row>
    <row r="7470" spans="1:28" x14ac:dyDescent="0.25">
      <c r="A7470" s="2">
        <f t="shared" si="2222"/>
        <v>16</v>
      </c>
      <c r="B7470" s="16">
        <f ca="1">VLOOKUP(A7470,PERIODS!$O$4:$P$33,2,FALSE)</f>
        <v>3.3000000000000002E-2</v>
      </c>
      <c r="C7470" s="15"/>
      <c r="D7470" s="18">
        <v>5000</v>
      </c>
      <c r="E7470" s="34">
        <f t="shared" ca="1" si="2223"/>
        <v>17146.434411722621</v>
      </c>
      <c r="F7470" s="34">
        <f t="shared" ca="1" si="2224"/>
        <v>3300</v>
      </c>
      <c r="G7470" s="69">
        <f t="shared" ca="1" si="2210"/>
        <v>0</v>
      </c>
      <c r="H7470" s="34">
        <f t="shared" ca="1" si="2211"/>
        <v>-1724.3239790264647</v>
      </c>
      <c r="I7470" s="34">
        <f t="shared" ca="1" si="2212"/>
        <v>1575.6760209735353</v>
      </c>
      <c r="J7470" s="18">
        <f ca="1">SUM(INDIRECT(ADDRESS(ROW(F7470),COLUMN(F7470),4)):INDIRECT(ADDRESS(ROW(F7470)+N$5-1,COLUMN(F7470),4)))</f>
        <v>24300</v>
      </c>
      <c r="K7470" s="18">
        <f t="shared" ca="1" si="2213"/>
        <v>16350</v>
      </c>
      <c r="L7470" s="18">
        <f t="shared" ca="1" si="2225"/>
        <v>0</v>
      </c>
      <c r="M7470" s="18">
        <f t="shared" ca="1" si="2209"/>
        <v>0</v>
      </c>
      <c r="N7470" s="34">
        <f t="shared" ca="1" si="2214"/>
        <v>15570.758390749086</v>
      </c>
      <c r="P7470" s="18">
        <f t="shared" ca="1" si="2226"/>
        <v>1724.3239790264647</v>
      </c>
      <c r="Q7470" s="47">
        <f ca="1">SUM(L$15:L7470)-SUM(M$15:M7470)</f>
        <v>16350</v>
      </c>
      <c r="R7470" s="47" t="str">
        <f t="shared" ca="1" si="2227"/>
        <v>M7473</v>
      </c>
      <c r="S7470" s="40">
        <f t="shared" ca="1" si="2215"/>
        <v>0</v>
      </c>
      <c r="T7470" s="46">
        <f t="shared" ca="1" si="2216"/>
        <v>95</v>
      </c>
      <c r="X7470" s="74">
        <f t="shared" ca="1" si="2217"/>
        <v>-1.7243239790264646</v>
      </c>
      <c r="Y7470" s="75">
        <f t="shared" ca="1" si="2218"/>
        <v>-1.7243239790264646</v>
      </c>
      <c r="Z7470" s="74">
        <f t="shared" ca="1" si="2219"/>
        <v>0.17829354121492197</v>
      </c>
      <c r="AA7470" s="76">
        <f t="shared" ca="1" si="2220"/>
        <v>-1724.3239790264647</v>
      </c>
      <c r="AB7470" s="76">
        <f t="shared" ca="1" si="2221"/>
        <v>178.29354121492196</v>
      </c>
    </row>
    <row r="7471" spans="1:28" x14ac:dyDescent="0.25">
      <c r="A7471" s="2">
        <f t="shared" si="2222"/>
        <v>17</v>
      </c>
      <c r="B7471" s="16">
        <f ca="1">VLOOKUP(A7471,PERIODS!$O$4:$P$33,2,FALSE)</f>
        <v>3.5000000000000003E-2</v>
      </c>
      <c r="C7471" s="15"/>
      <c r="D7471" s="18">
        <v>5000</v>
      </c>
      <c r="E7471" s="34">
        <f t="shared" ca="1" si="2223"/>
        <v>15570.758390749086</v>
      </c>
      <c r="F7471" s="34">
        <f t="shared" ca="1" si="2224"/>
        <v>3500.0000000000005</v>
      </c>
      <c r="G7471" s="69">
        <f t="shared" ca="1" si="2210"/>
        <v>0</v>
      </c>
      <c r="H7471" s="34">
        <f t="shared" ca="1" si="2211"/>
        <v>-853.67748603510688</v>
      </c>
      <c r="I7471" s="34">
        <f t="shared" ca="1" si="2212"/>
        <v>2646.3225139648935</v>
      </c>
      <c r="J7471" s="18">
        <f ca="1">SUM(INDIRECT(ADDRESS(ROW(F7471),COLUMN(F7471),4)):INDIRECT(ADDRESS(ROW(F7471)+N$5-1,COLUMN(F7471),4)))</f>
        <v>24500.000000000004</v>
      </c>
      <c r="K7471" s="18">
        <f t="shared" ca="1" si="2213"/>
        <v>16350</v>
      </c>
      <c r="L7471" s="18">
        <f t="shared" ca="1" si="2225"/>
        <v>0</v>
      </c>
      <c r="M7471" s="18">
        <f t="shared" ca="1" si="2209"/>
        <v>0</v>
      </c>
      <c r="N7471" s="34">
        <f t="shared" ca="1" si="2214"/>
        <v>12924.435876784193</v>
      </c>
      <c r="P7471" s="18">
        <f t="shared" ca="1" si="2226"/>
        <v>853.67748603510688</v>
      </c>
      <c r="Q7471" s="47">
        <f ca="1">SUM(L$15:L7471)-SUM(M$15:M7471)</f>
        <v>16350</v>
      </c>
      <c r="R7471" s="47" t="str">
        <f t="shared" ca="1" si="2227"/>
        <v>M7474</v>
      </c>
      <c r="S7471" s="40">
        <f t="shared" ca="1" si="2215"/>
        <v>0</v>
      </c>
      <c r="T7471" s="46">
        <f t="shared" ca="1" si="2216"/>
        <v>92</v>
      </c>
      <c r="X7471" s="74">
        <f t="shared" ca="1" si="2217"/>
        <v>-0.85367748603510685</v>
      </c>
      <c r="Y7471" s="75">
        <f t="shared" ca="1" si="2218"/>
        <v>-0.85367748603510685</v>
      </c>
      <c r="Z7471" s="74">
        <f t="shared" ca="1" si="2219"/>
        <v>0.42584600612485918</v>
      </c>
      <c r="AA7471" s="76">
        <f t="shared" ca="1" si="2220"/>
        <v>-853.67748603510688</v>
      </c>
      <c r="AB7471" s="76">
        <f t="shared" ca="1" si="2221"/>
        <v>425.84600612485917</v>
      </c>
    </row>
    <row r="7472" spans="1:28" x14ac:dyDescent="0.25">
      <c r="A7472" s="2">
        <f t="shared" si="2222"/>
        <v>18</v>
      </c>
      <c r="B7472" s="16">
        <f ca="1">VLOOKUP(A7472,PERIODS!$O$4:$P$33,2,FALSE)</f>
        <v>3.5000000000000003E-2</v>
      </c>
      <c r="C7472" s="15"/>
      <c r="D7472" s="18">
        <v>5000</v>
      </c>
      <c r="E7472" s="34">
        <f t="shared" ca="1" si="2223"/>
        <v>12924.435876784193</v>
      </c>
      <c r="F7472" s="34">
        <f t="shared" ca="1" si="2224"/>
        <v>3500.0000000000005</v>
      </c>
      <c r="G7472" s="69">
        <f t="shared" ca="1" si="2210"/>
        <v>0</v>
      </c>
      <c r="H7472" s="34">
        <f t="shared" ca="1" si="2211"/>
        <v>409.28467223873599</v>
      </c>
      <c r="I7472" s="34">
        <f t="shared" ca="1" si="2212"/>
        <v>3909.2846722387367</v>
      </c>
      <c r="J7472" s="18">
        <f ca="1">SUM(INDIRECT(ADDRESS(ROW(F7472),COLUMN(F7472),4)):INDIRECT(ADDRESS(ROW(F7472)+N$5-1,COLUMN(F7472),4)))</f>
        <v>24500.000000000004</v>
      </c>
      <c r="K7472" s="18">
        <f t="shared" ca="1" si="2213"/>
        <v>0</v>
      </c>
      <c r="L7472" s="18">
        <f t="shared" ca="1" si="2225"/>
        <v>0</v>
      </c>
      <c r="M7472" s="18">
        <f t="shared" ca="1" si="2209"/>
        <v>16350</v>
      </c>
      <c r="N7472" s="34">
        <f t="shared" ca="1" si="2214"/>
        <v>25365.151204545458</v>
      </c>
      <c r="P7472" s="18">
        <f t="shared" ca="1" si="2226"/>
        <v>409.28467223873599</v>
      </c>
      <c r="Q7472" s="47">
        <f ca="1">SUM(L$15:L7472)-SUM(M$15:M7472)</f>
        <v>0</v>
      </c>
      <c r="R7472" s="47" t="str">
        <f t="shared" ca="1" si="2227"/>
        <v>M7475</v>
      </c>
      <c r="S7472" s="40">
        <f t="shared" ca="1" si="2215"/>
        <v>0</v>
      </c>
      <c r="T7472" s="46">
        <f t="shared" ca="1" si="2216"/>
        <v>4</v>
      </c>
      <c r="X7472" s="74">
        <f t="shared" ca="1" si="2217"/>
        <v>0.40928467223873599</v>
      </c>
      <c r="Y7472" s="75">
        <f t="shared" ca="1" si="2218"/>
        <v>0.40928467223873599</v>
      </c>
      <c r="Z7472" s="74">
        <f t="shared" ca="1" si="2219"/>
        <v>1.5057403019427531</v>
      </c>
      <c r="AA7472" s="76">
        <f t="shared" ca="1" si="2220"/>
        <v>409.28467223873599</v>
      </c>
      <c r="AB7472" s="76">
        <f t="shared" ca="1" si="2221"/>
        <v>1505.7403019427531</v>
      </c>
    </row>
    <row r="7473" spans="1:28" x14ac:dyDescent="0.25">
      <c r="A7473" s="2">
        <f t="shared" si="2222"/>
        <v>19</v>
      </c>
      <c r="B7473" s="16">
        <f ca="1">VLOOKUP(A7473,PERIODS!$O$4:$P$33,2,FALSE)</f>
        <v>3.5000000000000003E-2</v>
      </c>
      <c r="C7473" s="15"/>
      <c r="D7473" s="18">
        <v>5000</v>
      </c>
      <c r="E7473" s="34">
        <f t="shared" ca="1" si="2223"/>
        <v>25365.151204545458</v>
      </c>
      <c r="F7473" s="34">
        <f t="shared" ca="1" si="2224"/>
        <v>3500.0000000000005</v>
      </c>
      <c r="G7473" s="69">
        <f t="shared" ca="1" si="2210"/>
        <v>0</v>
      </c>
      <c r="H7473" s="34">
        <f t="shared" ca="1" si="2211"/>
        <v>424.72034591804487</v>
      </c>
      <c r="I7473" s="34">
        <f t="shared" ca="1" si="2212"/>
        <v>3924.7203459180455</v>
      </c>
      <c r="J7473" s="18">
        <f ca="1">SUM(INDIRECT(ADDRESS(ROW(F7473),COLUMN(F7473),4)):INDIRECT(ADDRESS(ROW(F7473)+N$5-1,COLUMN(F7473),4)))</f>
        <v>24500.000000000004</v>
      </c>
      <c r="K7473" s="18">
        <f t="shared" ca="1" si="2213"/>
        <v>0</v>
      </c>
      <c r="L7473" s="18">
        <f t="shared" ca="1" si="2225"/>
        <v>0</v>
      </c>
      <c r="M7473" s="18">
        <f t="shared" ca="1" si="2209"/>
        <v>0</v>
      </c>
      <c r="N7473" s="34">
        <f t="shared" ca="1" si="2214"/>
        <v>21440.430858627413</v>
      </c>
      <c r="P7473" s="18">
        <f t="shared" ca="1" si="2226"/>
        <v>424.72034591804487</v>
      </c>
      <c r="Q7473" s="47">
        <f ca="1">SUM(L$15:L7473)-SUM(M$15:M7473)</f>
        <v>0</v>
      </c>
      <c r="R7473" s="47" t="str">
        <f t="shared" ca="1" si="2227"/>
        <v>M7476</v>
      </c>
      <c r="S7473" s="40">
        <f t="shared" ca="1" si="2215"/>
        <v>0</v>
      </c>
      <c r="T7473" s="46">
        <f t="shared" ca="1" si="2216"/>
        <v>80</v>
      </c>
      <c r="X7473" s="74">
        <f t="shared" ca="1" si="2217"/>
        <v>0.42472034591804486</v>
      </c>
      <c r="Y7473" s="75">
        <f t="shared" ca="1" si="2218"/>
        <v>0.42472034591804486</v>
      </c>
      <c r="Z7473" s="74">
        <f t="shared" ca="1" si="2219"/>
        <v>1.5291627232651095</v>
      </c>
      <c r="AA7473" s="76">
        <f t="shared" ca="1" si="2220"/>
        <v>424.72034591804487</v>
      </c>
      <c r="AB7473" s="76">
        <f t="shared" ca="1" si="2221"/>
        <v>1529.1627232651094</v>
      </c>
    </row>
    <row r="7474" spans="1:28" x14ac:dyDescent="0.25">
      <c r="A7474" s="2">
        <f t="shared" si="2222"/>
        <v>20</v>
      </c>
      <c r="B7474" s="16">
        <f ca="1">VLOOKUP(A7474,PERIODS!$O$4:$P$33,2,FALSE)</f>
        <v>3.5000000000000003E-2</v>
      </c>
      <c r="C7474" s="15"/>
      <c r="D7474" s="18">
        <v>5000</v>
      </c>
      <c r="E7474" s="34">
        <f t="shared" ca="1" si="2223"/>
        <v>21440.430858627413</v>
      </c>
      <c r="F7474" s="34">
        <f t="shared" ca="1" si="2224"/>
        <v>3500.0000000000005</v>
      </c>
      <c r="G7474" s="69">
        <f t="shared" ca="1" si="2210"/>
        <v>0</v>
      </c>
      <c r="H7474" s="34">
        <f t="shared" ca="1" si="2211"/>
        <v>-750.25842287071953</v>
      </c>
      <c r="I7474" s="34">
        <f t="shared" ca="1" si="2212"/>
        <v>2749.7415771292808</v>
      </c>
      <c r="J7474" s="18">
        <f ca="1">SUM(INDIRECT(ADDRESS(ROW(F7474),COLUMN(F7474),4)):INDIRECT(ADDRESS(ROW(F7474)+N$5-1,COLUMN(F7474),4)))</f>
        <v>24500.000000000004</v>
      </c>
      <c r="K7474" s="18">
        <f t="shared" ca="1" si="2213"/>
        <v>16350</v>
      </c>
      <c r="L7474" s="18">
        <f t="shared" ca="1" si="2225"/>
        <v>16350</v>
      </c>
      <c r="M7474" s="18">
        <f t="shared" ca="1" si="2209"/>
        <v>0</v>
      </c>
      <c r="N7474" s="34">
        <f t="shared" ca="1" si="2214"/>
        <v>18690.689281498133</v>
      </c>
      <c r="P7474" s="18">
        <f t="shared" ca="1" si="2226"/>
        <v>750.25842287071953</v>
      </c>
      <c r="Q7474" s="47">
        <f ca="1">SUM(L$15:L7474)-SUM(M$15:M7474)</f>
        <v>16350</v>
      </c>
      <c r="R7474" s="47" t="str">
        <f t="shared" ca="1" si="2227"/>
        <v>M7477</v>
      </c>
      <c r="S7474" s="40">
        <f t="shared" ca="1" si="2215"/>
        <v>0</v>
      </c>
      <c r="T7474" s="46">
        <f t="shared" ca="1" si="2216"/>
        <v>2</v>
      </c>
      <c r="X7474" s="74">
        <f t="shared" ca="1" si="2217"/>
        <v>-0.75025842287071953</v>
      </c>
      <c r="Y7474" s="75">
        <f t="shared" ca="1" si="2218"/>
        <v>-0.75025842287071953</v>
      </c>
      <c r="Z7474" s="74">
        <f t="shared" ca="1" si="2219"/>
        <v>0.47224449819194619</v>
      </c>
      <c r="AA7474" s="76">
        <f t="shared" ca="1" si="2220"/>
        <v>-750.25842287071953</v>
      </c>
      <c r="AB7474" s="76">
        <f t="shared" ca="1" si="2221"/>
        <v>472.24449819194621</v>
      </c>
    </row>
    <row r="7475" spans="1:28" x14ac:dyDescent="0.25">
      <c r="A7475" s="2">
        <f t="shared" si="2222"/>
        <v>21</v>
      </c>
      <c r="B7475" s="16">
        <f ca="1">VLOOKUP(A7475,PERIODS!$O$4:$P$33,2,FALSE)</f>
        <v>3.5000000000000003E-2</v>
      </c>
      <c r="C7475" s="15"/>
      <c r="D7475" s="18">
        <v>5000</v>
      </c>
      <c r="E7475" s="34">
        <f t="shared" ca="1" si="2223"/>
        <v>18690.689281498133</v>
      </c>
      <c r="F7475" s="34">
        <f t="shared" ca="1" si="2224"/>
        <v>3500.0000000000005</v>
      </c>
      <c r="G7475" s="69">
        <f t="shared" ca="1" si="2210"/>
        <v>0</v>
      </c>
      <c r="H7475" s="34">
        <f t="shared" ca="1" si="2211"/>
        <v>70.546163700333892</v>
      </c>
      <c r="I7475" s="34">
        <f t="shared" ca="1" si="2212"/>
        <v>3570.5461637003345</v>
      </c>
      <c r="J7475" s="18">
        <f ca="1">SUM(INDIRECT(ADDRESS(ROW(F7475),COLUMN(F7475),4)):INDIRECT(ADDRESS(ROW(F7475)+N$5-1,COLUMN(F7475),4)))</f>
        <v>24500.000000000004</v>
      </c>
      <c r="K7475" s="18">
        <f t="shared" ca="1" si="2213"/>
        <v>16350</v>
      </c>
      <c r="L7475" s="18">
        <f t="shared" ca="1" si="2225"/>
        <v>0</v>
      </c>
      <c r="M7475" s="18">
        <f t="shared" ca="1" si="2209"/>
        <v>0</v>
      </c>
      <c r="N7475" s="34">
        <f t="shared" ca="1" si="2214"/>
        <v>15120.143117797797</v>
      </c>
      <c r="P7475" s="18">
        <f t="shared" ca="1" si="2226"/>
        <v>70.546163700333892</v>
      </c>
      <c r="Q7475" s="47">
        <f ca="1">SUM(L$15:L7475)-SUM(M$15:M7475)</f>
        <v>16350</v>
      </c>
      <c r="R7475" s="47" t="str">
        <f t="shared" ca="1" si="2227"/>
        <v>M7478</v>
      </c>
      <c r="S7475" s="40">
        <f t="shared" ca="1" si="2215"/>
        <v>0</v>
      </c>
      <c r="T7475" s="46">
        <f t="shared" ca="1" si="2216"/>
        <v>94</v>
      </c>
      <c r="X7475" s="74">
        <f t="shared" ca="1" si="2217"/>
        <v>7.0546163700333897E-2</v>
      </c>
      <c r="Y7475" s="75">
        <f t="shared" ca="1" si="2218"/>
        <v>7.0546163700333897E-2</v>
      </c>
      <c r="Z7475" s="74">
        <f t="shared" ca="1" si="2219"/>
        <v>1.0730941062820545</v>
      </c>
      <c r="AA7475" s="76">
        <f t="shared" ca="1" si="2220"/>
        <v>70.546163700333892</v>
      </c>
      <c r="AB7475" s="76">
        <f t="shared" ca="1" si="2221"/>
        <v>1073.0941062820546</v>
      </c>
    </row>
    <row r="7476" spans="1:28" x14ac:dyDescent="0.25">
      <c r="A7476" s="2">
        <f t="shared" si="2222"/>
        <v>22</v>
      </c>
      <c r="B7476" s="16">
        <f ca="1">VLOOKUP(A7476,PERIODS!$O$4:$P$33,2,FALSE)</f>
        <v>3.5000000000000003E-2</v>
      </c>
      <c r="C7476" s="15"/>
      <c r="D7476" s="18">
        <v>5000</v>
      </c>
      <c r="E7476" s="34">
        <f t="shared" ca="1" si="2223"/>
        <v>15120.143117797797</v>
      </c>
      <c r="F7476" s="34">
        <f t="shared" ca="1" si="2224"/>
        <v>3500.0000000000005</v>
      </c>
      <c r="G7476" s="69">
        <f t="shared" ca="1" si="2210"/>
        <v>0</v>
      </c>
      <c r="H7476" s="34">
        <f t="shared" ca="1" si="2211"/>
        <v>369.44953973703281</v>
      </c>
      <c r="I7476" s="34">
        <f t="shared" ca="1" si="2212"/>
        <v>3869.4495397370333</v>
      </c>
      <c r="J7476" s="18">
        <f ca="1">SUM(INDIRECT(ADDRESS(ROW(F7476),COLUMN(F7476),4)):INDIRECT(ADDRESS(ROW(F7476)+N$5-1,COLUMN(F7476),4)))</f>
        <v>25000.000000000004</v>
      </c>
      <c r="K7476" s="18">
        <f t="shared" ca="1" si="2213"/>
        <v>16350</v>
      </c>
      <c r="L7476" s="18">
        <f t="shared" ca="1" si="2225"/>
        <v>0</v>
      </c>
      <c r="M7476" s="18">
        <f t="shared" ca="1" si="2209"/>
        <v>0</v>
      </c>
      <c r="N7476" s="34">
        <f t="shared" ca="1" si="2214"/>
        <v>11250.693578060764</v>
      </c>
      <c r="P7476" s="18">
        <f t="shared" ca="1" si="2226"/>
        <v>369.44953973703281</v>
      </c>
      <c r="Q7476" s="47">
        <f ca="1">SUM(L$15:L7476)-SUM(M$15:M7476)</f>
        <v>16350</v>
      </c>
      <c r="R7476" s="47" t="str">
        <f t="shared" ca="1" si="2227"/>
        <v>M7479</v>
      </c>
      <c r="S7476" s="40">
        <f t="shared" ca="1" si="2215"/>
        <v>0</v>
      </c>
      <c r="T7476" s="46">
        <f t="shared" ca="1" si="2216"/>
        <v>88</v>
      </c>
      <c r="X7476" s="74">
        <f t="shared" ca="1" si="2217"/>
        <v>0.36944953973703282</v>
      </c>
      <c r="Y7476" s="75">
        <f t="shared" ca="1" si="2218"/>
        <v>0.36944953973703282</v>
      </c>
      <c r="Z7476" s="74">
        <f t="shared" ca="1" si="2219"/>
        <v>1.4469379135828904</v>
      </c>
      <c r="AA7476" s="76">
        <f t="shared" ca="1" si="2220"/>
        <v>369.44953973703281</v>
      </c>
      <c r="AB7476" s="76">
        <f t="shared" ca="1" si="2221"/>
        <v>1446.9379135828904</v>
      </c>
    </row>
    <row r="7477" spans="1:28" x14ac:dyDescent="0.25">
      <c r="A7477" s="2">
        <f t="shared" si="2222"/>
        <v>23</v>
      </c>
      <c r="B7477" s="16">
        <f ca="1">VLOOKUP(A7477,PERIODS!$O$4:$P$33,2,FALSE)</f>
        <v>3.5000000000000003E-2</v>
      </c>
      <c r="C7477" s="15"/>
      <c r="D7477" s="18">
        <v>5000</v>
      </c>
      <c r="E7477" s="34">
        <f t="shared" ca="1" si="2223"/>
        <v>11250.693578060764</v>
      </c>
      <c r="F7477" s="34">
        <f t="shared" ca="1" si="2224"/>
        <v>3500.0000000000005</v>
      </c>
      <c r="G7477" s="69">
        <f t="shared" ca="1" si="2210"/>
        <v>0</v>
      </c>
      <c r="H7477" s="34">
        <f t="shared" ca="1" si="2211"/>
        <v>1557.383445614706</v>
      </c>
      <c r="I7477" s="34">
        <f t="shared" ca="1" si="2212"/>
        <v>5057.3834456147069</v>
      </c>
      <c r="J7477" s="18">
        <f ca="1">SUM(INDIRECT(ADDRESS(ROW(F7477),COLUMN(F7477),4)):INDIRECT(ADDRESS(ROW(F7477)+N$5-1,COLUMN(F7477),4)))</f>
        <v>25500.000000000004</v>
      </c>
      <c r="K7477" s="18">
        <f t="shared" ca="1" si="2213"/>
        <v>0</v>
      </c>
      <c r="L7477" s="18">
        <f t="shared" ca="1" si="2225"/>
        <v>0</v>
      </c>
      <c r="M7477" s="18">
        <f t="shared" ca="1" si="2209"/>
        <v>16350</v>
      </c>
      <c r="N7477" s="34">
        <f t="shared" ca="1" si="2214"/>
        <v>22543.310132446059</v>
      </c>
      <c r="P7477" s="18">
        <f t="shared" ca="1" si="2226"/>
        <v>1557.383445614706</v>
      </c>
      <c r="Q7477" s="47">
        <f ca="1">SUM(L$15:L7477)-SUM(M$15:M7477)</f>
        <v>0</v>
      </c>
      <c r="R7477" s="47" t="str">
        <f t="shared" ca="1" si="2227"/>
        <v>M7480</v>
      </c>
      <c r="S7477" s="40">
        <f t="shared" ca="1" si="2215"/>
        <v>0</v>
      </c>
      <c r="T7477" s="46">
        <f t="shared" ca="1" si="2216"/>
        <v>51</v>
      </c>
      <c r="X7477" s="74">
        <f t="shared" ca="1" si="2217"/>
        <v>1.557383445614706</v>
      </c>
      <c r="Y7477" s="75">
        <f t="shared" ca="1" si="2218"/>
        <v>1.557383445614706</v>
      </c>
      <c r="Z7477" s="74">
        <f t="shared" ca="1" si="2219"/>
        <v>4.7463858066354181</v>
      </c>
      <c r="AA7477" s="76">
        <f t="shared" ca="1" si="2220"/>
        <v>1557.383445614706</v>
      </c>
      <c r="AB7477" s="76">
        <f t="shared" ca="1" si="2221"/>
        <v>4746.3858066354178</v>
      </c>
    </row>
    <row r="7478" spans="1:28" x14ac:dyDescent="0.25">
      <c r="A7478" s="2">
        <f t="shared" si="2222"/>
        <v>24</v>
      </c>
      <c r="B7478" s="16">
        <f ca="1">VLOOKUP(A7478,PERIODS!$O$4:$P$33,2,FALSE)</f>
        <v>3.5000000000000003E-2</v>
      </c>
      <c r="C7478" s="15"/>
      <c r="D7478" s="18">
        <v>5000</v>
      </c>
      <c r="E7478" s="34">
        <f t="shared" ca="1" si="2223"/>
        <v>22543.310132446059</v>
      </c>
      <c r="F7478" s="34">
        <f t="shared" ca="1" si="2224"/>
        <v>3500.0000000000005</v>
      </c>
      <c r="G7478" s="69">
        <f t="shared" ca="1" si="2210"/>
        <v>0</v>
      </c>
      <c r="H7478" s="34">
        <f t="shared" ca="1" si="2211"/>
        <v>-626.55432055473807</v>
      </c>
      <c r="I7478" s="34">
        <f t="shared" ca="1" si="2212"/>
        <v>2873.4456794452626</v>
      </c>
      <c r="J7478" s="18">
        <f ca="1">SUM(INDIRECT(ADDRESS(ROW(F7478),COLUMN(F7478),4)):INDIRECT(ADDRESS(ROW(F7478)+N$5-1,COLUMN(F7478),4)))</f>
        <v>26000</v>
      </c>
      <c r="K7478" s="18">
        <f t="shared" ca="1" si="2213"/>
        <v>16350</v>
      </c>
      <c r="L7478" s="18">
        <f t="shared" ca="1" si="2225"/>
        <v>16350</v>
      </c>
      <c r="M7478" s="18">
        <f t="shared" ca="1" si="2209"/>
        <v>0</v>
      </c>
      <c r="N7478" s="34">
        <f t="shared" ca="1" si="2214"/>
        <v>19669.864453000795</v>
      </c>
      <c r="P7478" s="18">
        <f t="shared" ca="1" si="2226"/>
        <v>626.55432055473807</v>
      </c>
      <c r="Q7478" s="47">
        <f ca="1">SUM(L$15:L7478)-SUM(M$15:M7478)</f>
        <v>16350</v>
      </c>
      <c r="R7478" s="47" t="str">
        <f t="shared" ca="1" si="2227"/>
        <v>M7481</v>
      </c>
      <c r="S7478" s="40">
        <f t="shared" ca="1" si="2215"/>
        <v>0</v>
      </c>
      <c r="T7478" s="46">
        <f t="shared" ca="1" si="2216"/>
        <v>97</v>
      </c>
      <c r="X7478" s="74">
        <f t="shared" ca="1" si="2217"/>
        <v>-0.62655432055473803</v>
      </c>
      <c r="Y7478" s="75">
        <f t="shared" ca="1" si="2218"/>
        <v>-0.62655432055473803</v>
      </c>
      <c r="Z7478" s="74">
        <f t="shared" ca="1" si="2219"/>
        <v>0.53443010691597903</v>
      </c>
      <c r="AA7478" s="76">
        <f t="shared" ca="1" si="2220"/>
        <v>-626.55432055473807</v>
      </c>
      <c r="AB7478" s="76">
        <f t="shared" ca="1" si="2221"/>
        <v>534.43010691597908</v>
      </c>
    </row>
    <row r="7479" spans="1:28" x14ac:dyDescent="0.25">
      <c r="A7479" s="2">
        <f t="shared" si="2222"/>
        <v>25</v>
      </c>
      <c r="B7479" s="16">
        <f ca="1">VLOOKUP(A7479,PERIODS!$O$4:$P$33,2,FALSE)</f>
        <v>3.5000000000000003E-2</v>
      </c>
      <c r="C7479" s="15"/>
      <c r="D7479" s="18">
        <v>5000</v>
      </c>
      <c r="E7479" s="34">
        <f t="shared" ca="1" si="2223"/>
        <v>19669.864453000795</v>
      </c>
      <c r="F7479" s="34">
        <f t="shared" ca="1" si="2224"/>
        <v>3500.0000000000005</v>
      </c>
      <c r="G7479" s="69">
        <f t="shared" ca="1" si="2210"/>
        <v>0</v>
      </c>
      <c r="H7479" s="34">
        <f t="shared" ca="1" si="2211"/>
        <v>-87.397174144284207</v>
      </c>
      <c r="I7479" s="34">
        <f t="shared" ca="1" si="2212"/>
        <v>3412.6028258557162</v>
      </c>
      <c r="J7479" s="18">
        <f ca="1">SUM(INDIRECT(ADDRESS(ROW(F7479),COLUMN(F7479),4)):INDIRECT(ADDRESS(ROW(F7479)+N$5-1,COLUMN(F7479),4)))</f>
        <v>24900</v>
      </c>
      <c r="K7479" s="18">
        <f t="shared" ca="1" si="2213"/>
        <v>16350</v>
      </c>
      <c r="L7479" s="18">
        <f t="shared" ca="1" si="2225"/>
        <v>0</v>
      </c>
      <c r="M7479" s="18">
        <f t="shared" ca="1" si="2209"/>
        <v>0</v>
      </c>
      <c r="N7479" s="34">
        <f t="shared" ca="1" si="2214"/>
        <v>16257.261627145079</v>
      </c>
      <c r="P7479" s="18">
        <f t="shared" ca="1" si="2226"/>
        <v>87.397174144284207</v>
      </c>
      <c r="Q7479" s="47">
        <f ca="1">SUM(L$15:L7479)-SUM(M$15:M7479)</f>
        <v>16350</v>
      </c>
      <c r="R7479" s="47" t="str">
        <f t="shared" ca="1" si="2227"/>
        <v>M7482</v>
      </c>
      <c r="S7479" s="40">
        <f t="shared" ca="1" si="2215"/>
        <v>0</v>
      </c>
      <c r="T7479" s="46">
        <f t="shared" ca="1" si="2216"/>
        <v>49</v>
      </c>
      <c r="X7479" s="74">
        <f t="shared" ca="1" si="2217"/>
        <v>-8.7397174144284204E-2</v>
      </c>
      <c r="Y7479" s="75">
        <f t="shared" ca="1" si="2218"/>
        <v>-8.7397174144284204E-2</v>
      </c>
      <c r="Z7479" s="74">
        <f t="shared" ca="1" si="2219"/>
        <v>0.91631308748420692</v>
      </c>
      <c r="AA7479" s="76">
        <f t="shared" ca="1" si="2220"/>
        <v>-87.397174144284207</v>
      </c>
      <c r="AB7479" s="76">
        <f t="shared" ca="1" si="2221"/>
        <v>916.3130874842069</v>
      </c>
    </row>
    <row r="7480" spans="1:28" x14ac:dyDescent="0.25">
      <c r="A7480" s="2">
        <f t="shared" si="2222"/>
        <v>26</v>
      </c>
      <c r="B7480" s="16">
        <f ca="1">VLOOKUP(A7480,PERIODS!$O$4:$P$33,2,FALSE)</f>
        <v>3.5000000000000003E-2</v>
      </c>
      <c r="C7480" s="15"/>
      <c r="D7480" s="18">
        <v>5000</v>
      </c>
      <c r="E7480" s="34">
        <f t="shared" ca="1" si="2223"/>
        <v>16257.261627145079</v>
      </c>
      <c r="F7480" s="34">
        <f t="shared" ca="1" si="2224"/>
        <v>3500.0000000000005</v>
      </c>
      <c r="G7480" s="69">
        <f t="shared" ca="1" si="2210"/>
        <v>0</v>
      </c>
      <c r="H7480" s="34">
        <f t="shared" ca="1" si="2211"/>
        <v>1505.7884930922339</v>
      </c>
      <c r="I7480" s="34">
        <f t="shared" ca="1" si="2212"/>
        <v>5005.7884930922346</v>
      </c>
      <c r="J7480" s="18">
        <f ca="1">SUM(INDIRECT(ADDRESS(ROW(F7480),COLUMN(F7480),4)):INDIRECT(ADDRESS(ROW(F7480)+N$5-1,COLUMN(F7480),4)))</f>
        <v>23900</v>
      </c>
      <c r="K7480" s="18">
        <f t="shared" ca="1" si="2213"/>
        <v>16350</v>
      </c>
      <c r="L7480" s="18">
        <f t="shared" ca="1" si="2225"/>
        <v>0</v>
      </c>
      <c r="M7480" s="18">
        <f t="shared" ca="1" si="2209"/>
        <v>0</v>
      </c>
      <c r="N7480" s="34">
        <f t="shared" ca="1" si="2214"/>
        <v>11251.473134052845</v>
      </c>
      <c r="P7480" s="18">
        <f t="shared" ca="1" si="2226"/>
        <v>1505.7884930922339</v>
      </c>
      <c r="Q7480" s="47">
        <f ca="1">SUM(L$15:L7480)-SUM(M$15:M7480)</f>
        <v>16350</v>
      </c>
      <c r="R7480" s="47" t="str">
        <f t="shared" ca="1" si="2227"/>
        <v>M7483</v>
      </c>
      <c r="S7480" s="40">
        <f t="shared" ca="1" si="2215"/>
        <v>0</v>
      </c>
      <c r="T7480" s="46">
        <f t="shared" ca="1" si="2216"/>
        <v>50</v>
      </c>
      <c r="X7480" s="74">
        <f t="shared" ca="1" si="2217"/>
        <v>1.5057884930922338</v>
      </c>
      <c r="Y7480" s="75">
        <f t="shared" ca="1" si="2218"/>
        <v>1.5057884930922338</v>
      </c>
      <c r="Z7480" s="74">
        <f t="shared" ca="1" si="2219"/>
        <v>4.5077065248446582</v>
      </c>
      <c r="AA7480" s="76">
        <f t="shared" ca="1" si="2220"/>
        <v>1505.7884930922339</v>
      </c>
      <c r="AB7480" s="76">
        <f t="shared" ca="1" si="2221"/>
        <v>4507.7065248446579</v>
      </c>
    </row>
    <row r="7481" spans="1:28" x14ac:dyDescent="0.25">
      <c r="A7481" s="2">
        <f t="shared" si="2222"/>
        <v>27</v>
      </c>
      <c r="B7481" s="16">
        <f ca="1">VLOOKUP(A7481,PERIODS!$O$4:$P$33,2,FALSE)</f>
        <v>3.5000000000000003E-2</v>
      </c>
      <c r="C7481" s="15"/>
      <c r="D7481" s="18">
        <v>5000</v>
      </c>
      <c r="E7481" s="34">
        <f t="shared" ca="1" si="2223"/>
        <v>11251.473134052845</v>
      </c>
      <c r="F7481" s="34">
        <f t="shared" ca="1" si="2224"/>
        <v>3500.0000000000005</v>
      </c>
      <c r="G7481" s="69">
        <f t="shared" ca="1" si="2210"/>
        <v>0</v>
      </c>
      <c r="H7481" s="34">
        <f t="shared" ca="1" si="2211"/>
        <v>-1189.4231499958839</v>
      </c>
      <c r="I7481" s="34">
        <f t="shared" ca="1" si="2212"/>
        <v>2310.5768500041167</v>
      </c>
      <c r="J7481" s="18">
        <f ca="1">SUM(INDIRECT(ADDRESS(ROW(F7481),COLUMN(F7481),4)):INDIRECT(ADDRESS(ROW(F7481)+N$5-1,COLUMN(F7481),4)))</f>
        <v>22900</v>
      </c>
      <c r="K7481" s="18">
        <f t="shared" ca="1" si="2213"/>
        <v>0</v>
      </c>
      <c r="L7481" s="18">
        <f t="shared" ca="1" si="2225"/>
        <v>0</v>
      </c>
      <c r="M7481" s="18">
        <f t="shared" ca="1" si="2209"/>
        <v>16350</v>
      </c>
      <c r="N7481" s="34">
        <f t="shared" ca="1" si="2214"/>
        <v>25290.896284048729</v>
      </c>
      <c r="P7481" s="18">
        <f t="shared" ca="1" si="2226"/>
        <v>1189.4231499958839</v>
      </c>
      <c r="Q7481" s="47">
        <f ca="1">SUM(L$15:L7481)-SUM(M$15:M7481)</f>
        <v>0</v>
      </c>
      <c r="R7481" s="47" t="str">
        <f t="shared" ca="1" si="2227"/>
        <v>M7484</v>
      </c>
      <c r="S7481" s="40">
        <f t="shared" ca="1" si="2215"/>
        <v>0</v>
      </c>
      <c r="T7481" s="46">
        <f t="shared" ca="1" si="2216"/>
        <v>75</v>
      </c>
      <c r="X7481" s="74">
        <f t="shared" ca="1" si="2217"/>
        <v>-1.1894231499958838</v>
      </c>
      <c r="Y7481" s="75">
        <f t="shared" ca="1" si="2218"/>
        <v>-1.1894231499958838</v>
      </c>
      <c r="Z7481" s="74">
        <f t="shared" ca="1" si="2219"/>
        <v>0.30439680472958153</v>
      </c>
      <c r="AA7481" s="76">
        <f t="shared" ca="1" si="2220"/>
        <v>-1189.4231499958839</v>
      </c>
      <c r="AB7481" s="76">
        <f t="shared" ca="1" si="2221"/>
        <v>304.3968047295815</v>
      </c>
    </row>
    <row r="7482" spans="1:28" x14ac:dyDescent="0.25">
      <c r="A7482" s="2">
        <f t="shared" si="2222"/>
        <v>28</v>
      </c>
      <c r="B7482" s="16">
        <f ca="1">VLOOKUP(A7482,PERIODS!$O$4:$P$33,2,FALSE)</f>
        <v>0.04</v>
      </c>
      <c r="C7482" s="15"/>
      <c r="D7482" s="18">
        <v>5000</v>
      </c>
      <c r="E7482" s="34">
        <f t="shared" ca="1" si="2223"/>
        <v>25290.896284048729</v>
      </c>
      <c r="F7482" s="34">
        <f t="shared" ca="1" si="2224"/>
        <v>4000</v>
      </c>
      <c r="G7482" s="69">
        <f t="shared" ca="1" si="2210"/>
        <v>0</v>
      </c>
      <c r="H7482" s="34">
        <f t="shared" ca="1" si="2211"/>
        <v>-1085.7867242950956</v>
      </c>
      <c r="I7482" s="34">
        <f t="shared" ca="1" si="2212"/>
        <v>2914.2132757049044</v>
      </c>
      <c r="J7482" s="18">
        <f ca="1">SUM(INDIRECT(ADDRESS(ROW(F7482),COLUMN(F7482),4)):INDIRECT(ADDRESS(ROW(F7482)+N$5-1,COLUMN(F7482),4)))</f>
        <v>21900</v>
      </c>
      <c r="K7482" s="18">
        <f t="shared" ca="1" si="2213"/>
        <v>0</v>
      </c>
      <c r="L7482" s="18">
        <f t="shared" ca="1" si="2225"/>
        <v>0</v>
      </c>
      <c r="M7482" s="18">
        <f t="shared" ca="1" si="2209"/>
        <v>0</v>
      </c>
      <c r="N7482" s="34">
        <f t="shared" ca="1" si="2214"/>
        <v>22376.683008343825</v>
      </c>
      <c r="P7482" s="18">
        <f t="shared" ca="1" si="2226"/>
        <v>1085.7867242950956</v>
      </c>
      <c r="Q7482" s="47">
        <f ca="1">SUM(L$15:L7482)-SUM(M$15:M7482)</f>
        <v>0</v>
      </c>
      <c r="R7482" s="47" t="str">
        <f t="shared" ca="1" si="2227"/>
        <v>M7485</v>
      </c>
      <c r="S7482" s="40">
        <f t="shared" ca="1" si="2215"/>
        <v>0</v>
      </c>
      <c r="T7482" s="46">
        <f t="shared" ca="1" si="2216"/>
        <v>84</v>
      </c>
      <c r="X7482" s="74">
        <f t="shared" ca="1" si="2217"/>
        <v>-1.0857867242950956</v>
      </c>
      <c r="Y7482" s="75">
        <f t="shared" ca="1" si="2218"/>
        <v>-1.0857867242950956</v>
      </c>
      <c r="Z7482" s="74">
        <f t="shared" ca="1" si="2219"/>
        <v>0.337636054892617</v>
      </c>
      <c r="AA7482" s="76">
        <f t="shared" ca="1" si="2220"/>
        <v>-1085.7867242950956</v>
      </c>
      <c r="AB7482" s="76">
        <f t="shared" ca="1" si="2221"/>
        <v>337.63605489261698</v>
      </c>
    </row>
    <row r="7483" spans="1:28" x14ac:dyDescent="0.25">
      <c r="A7483" s="2">
        <f t="shared" si="2222"/>
        <v>29</v>
      </c>
      <c r="B7483" s="16">
        <f ca="1">VLOOKUP(A7483,PERIODS!$O$4:$P$33,2,FALSE)</f>
        <v>0.04</v>
      </c>
      <c r="C7483" s="15"/>
      <c r="D7483" s="18">
        <v>5000</v>
      </c>
      <c r="E7483" s="34">
        <f t="shared" ca="1" si="2223"/>
        <v>22376.683008343825</v>
      </c>
      <c r="F7483" s="34">
        <f t="shared" ca="1" si="2224"/>
        <v>4000</v>
      </c>
      <c r="G7483" s="69">
        <f t="shared" ca="1" si="2210"/>
        <v>0</v>
      </c>
      <c r="H7483" s="34">
        <f t="shared" ca="1" si="2211"/>
        <v>-1458.0553701146871</v>
      </c>
      <c r="I7483" s="34">
        <f t="shared" ca="1" si="2212"/>
        <v>2541.9446298853127</v>
      </c>
      <c r="J7483" s="18">
        <f ca="1">SUM(INDIRECT(ADDRESS(ROW(F7483),COLUMN(F7483),4)):INDIRECT(ADDRESS(ROW(F7483)+N$5-1,COLUMN(F7483),4)))</f>
        <v>21200</v>
      </c>
      <c r="K7483" s="18">
        <f t="shared" ca="1" si="2213"/>
        <v>0</v>
      </c>
      <c r="L7483" s="18">
        <f t="shared" ca="1" si="2225"/>
        <v>0</v>
      </c>
      <c r="M7483" s="18">
        <f t="shared" ca="1" si="2209"/>
        <v>0</v>
      </c>
      <c r="N7483" s="34">
        <f t="shared" ca="1" si="2214"/>
        <v>19834.738378458511</v>
      </c>
      <c r="P7483" s="18">
        <f t="shared" ca="1" si="2226"/>
        <v>1458.0553701146871</v>
      </c>
      <c r="Q7483" s="47">
        <f ca="1">SUM(L$15:L7483)-SUM(M$15:M7483)</f>
        <v>0</v>
      </c>
      <c r="R7483" s="47" t="str">
        <f t="shared" ca="1" si="2227"/>
        <v>M7486</v>
      </c>
      <c r="S7483" s="40">
        <f t="shared" ca="1" si="2215"/>
        <v>0</v>
      </c>
      <c r="T7483" s="46">
        <f t="shared" ca="1" si="2216"/>
        <v>58</v>
      </c>
      <c r="X7483" s="74">
        <f t="shared" ca="1" si="2217"/>
        <v>-1.458055370114687</v>
      </c>
      <c r="Y7483" s="75">
        <f t="shared" ca="1" si="2218"/>
        <v>-1.458055370114687</v>
      </c>
      <c r="Z7483" s="74">
        <f t="shared" ca="1" si="2219"/>
        <v>0.23268832772547826</v>
      </c>
      <c r="AA7483" s="76">
        <f t="shared" ca="1" si="2220"/>
        <v>-1458.0553701146871</v>
      </c>
      <c r="AB7483" s="76">
        <f t="shared" ca="1" si="2221"/>
        <v>232.68832772547827</v>
      </c>
    </row>
    <row r="7484" spans="1:28" x14ac:dyDescent="0.25">
      <c r="A7484" s="2">
        <f t="shared" si="2222"/>
        <v>30</v>
      </c>
      <c r="B7484" s="16">
        <f ca="1">VLOOKUP(A7484,PERIODS!$O$4:$P$33,2,FALSE)</f>
        <v>0.04</v>
      </c>
      <c r="C7484" s="15"/>
      <c r="D7484" s="18">
        <v>5000</v>
      </c>
      <c r="E7484" s="34">
        <f t="shared" ca="1" si="2223"/>
        <v>19834.738378458511</v>
      </c>
      <c r="F7484" s="34">
        <f t="shared" ca="1" si="2224"/>
        <v>4000</v>
      </c>
      <c r="G7484" s="69">
        <f t="shared" ca="1" si="2210"/>
        <v>0</v>
      </c>
      <c r="H7484" s="34">
        <f t="shared" ca="1" si="2211"/>
        <v>1068.8924262425203</v>
      </c>
      <c r="I7484" s="34">
        <f t="shared" ca="1" si="2212"/>
        <v>5068.8924262425207</v>
      </c>
      <c r="J7484" s="18">
        <f ca="1">SUM(INDIRECT(ADDRESS(ROW(F7484),COLUMN(F7484),4)):INDIRECT(ADDRESS(ROW(F7484)+N$5-1,COLUMN(F7484),4)))</f>
        <v>20500</v>
      </c>
      <c r="K7484" s="18">
        <f t="shared" ca="1" si="2213"/>
        <v>16350</v>
      </c>
      <c r="L7484" s="18">
        <f t="shared" ca="1" si="2225"/>
        <v>16350</v>
      </c>
      <c r="M7484" s="18">
        <f t="shared" ca="1" si="2209"/>
        <v>0</v>
      </c>
      <c r="N7484" s="34">
        <f t="shared" ca="1" si="2214"/>
        <v>14765.84595221599</v>
      </c>
      <c r="P7484" s="18">
        <f t="shared" ca="1" si="2226"/>
        <v>1068.8924262425203</v>
      </c>
      <c r="Q7484" s="47">
        <f ca="1">SUM(L$15:L7484)-SUM(M$15:M7484)</f>
        <v>16350</v>
      </c>
      <c r="R7484" s="47" t="str">
        <f t="shared" ca="1" si="2227"/>
        <v>M7487</v>
      </c>
      <c r="S7484" s="40">
        <f t="shared" ca="1" si="2215"/>
        <v>0</v>
      </c>
      <c r="T7484" s="46">
        <f t="shared" ca="1" si="2216"/>
        <v>28</v>
      </c>
      <c r="X7484" s="74">
        <f t="shared" ca="1" si="2217"/>
        <v>1.0688924262425203</v>
      </c>
      <c r="Y7484" s="75">
        <f t="shared" ca="1" si="2218"/>
        <v>1.0688924262425203</v>
      </c>
      <c r="Z7484" s="74">
        <f t="shared" ca="1" si="2219"/>
        <v>2.9121522896663596</v>
      </c>
      <c r="AA7484" s="76">
        <f t="shared" ca="1" si="2220"/>
        <v>1068.8924262425203</v>
      </c>
      <c r="AB7484" s="76">
        <f t="shared" ca="1" si="2221"/>
        <v>2912.1522896663596</v>
      </c>
    </row>
    <row r="7485" spans="1:28" x14ac:dyDescent="0.25">
      <c r="A7485" s="2">
        <f t="shared" si="2222"/>
        <v>1</v>
      </c>
      <c r="B7485" s="16">
        <f ca="1">VLOOKUP(A7485,PERIODS!$O$4:$P$33,2,FALSE)</f>
        <v>2.4E-2</v>
      </c>
      <c r="C7485" s="15"/>
      <c r="D7485" s="18">
        <v>5000</v>
      </c>
      <c r="E7485" s="34">
        <f t="shared" ca="1" si="2223"/>
        <v>14765.84595221599</v>
      </c>
      <c r="F7485" s="34">
        <f t="shared" ca="1" si="2224"/>
        <v>2400</v>
      </c>
      <c r="G7485" s="69">
        <f t="shared" ca="1" si="2210"/>
        <v>0</v>
      </c>
      <c r="H7485" s="34">
        <f t="shared" ca="1" si="2211"/>
        <v>1190.7482480151045</v>
      </c>
      <c r="I7485" s="34">
        <f t="shared" ca="1" si="2212"/>
        <v>3590.7482480151048</v>
      </c>
      <c r="J7485" s="18">
        <f ca="1">SUM(INDIRECT(ADDRESS(ROW(F7485),COLUMN(F7485),4)):INDIRECT(ADDRESS(ROW(F7485)+N$5-1,COLUMN(F7485),4)))</f>
        <v>19800</v>
      </c>
      <c r="K7485" s="18">
        <f t="shared" ca="1" si="2213"/>
        <v>16350</v>
      </c>
      <c r="L7485" s="18">
        <f t="shared" ca="1" si="2225"/>
        <v>0</v>
      </c>
      <c r="M7485" s="18">
        <f t="shared" ca="1" si="2209"/>
        <v>0</v>
      </c>
      <c r="N7485" s="34">
        <f t="shared" ca="1" si="2214"/>
        <v>11175.097704200885</v>
      </c>
      <c r="P7485" s="18">
        <f t="shared" ca="1" si="2226"/>
        <v>1190.7482480151045</v>
      </c>
      <c r="Q7485" s="47">
        <f ca="1">SUM(L$15:L7485)-SUM(M$15:M7485)</f>
        <v>16350</v>
      </c>
      <c r="R7485" s="47" t="str">
        <f t="shared" ca="1" si="2227"/>
        <v>M7488</v>
      </c>
      <c r="S7485" s="40">
        <f t="shared" ca="1" si="2215"/>
        <v>0</v>
      </c>
      <c r="T7485" s="46">
        <f t="shared" ca="1" si="2216"/>
        <v>62</v>
      </c>
      <c r="X7485" s="74">
        <f t="shared" ca="1" si="2217"/>
        <v>1.1907482480151046</v>
      </c>
      <c r="Y7485" s="75">
        <f t="shared" ca="1" si="2218"/>
        <v>1.1907482480151046</v>
      </c>
      <c r="Z7485" s="74">
        <f t="shared" ca="1" si="2219"/>
        <v>3.2895416797790271</v>
      </c>
      <c r="AA7485" s="76">
        <f t="shared" ca="1" si="2220"/>
        <v>1190.7482480151045</v>
      </c>
      <c r="AB7485" s="76">
        <f t="shared" ca="1" si="2221"/>
        <v>3289.5416797790272</v>
      </c>
    </row>
    <row r="7486" spans="1:28" x14ac:dyDescent="0.25">
      <c r="A7486" s="2">
        <f t="shared" si="2222"/>
        <v>2</v>
      </c>
      <c r="B7486" s="16">
        <f ca="1">VLOOKUP(A7486,PERIODS!$O$4:$P$33,2,FALSE)</f>
        <v>2.5000000000000001E-2</v>
      </c>
      <c r="C7486" s="15"/>
      <c r="D7486" s="18">
        <v>5000</v>
      </c>
      <c r="E7486" s="34">
        <f t="shared" ca="1" si="2223"/>
        <v>11175.097704200885</v>
      </c>
      <c r="F7486" s="34">
        <f t="shared" ca="1" si="2224"/>
        <v>2500</v>
      </c>
      <c r="G7486" s="69">
        <f t="shared" ca="1" si="2210"/>
        <v>0</v>
      </c>
      <c r="H7486" s="34">
        <f t="shared" ca="1" si="2211"/>
        <v>-1759.0501573356489</v>
      </c>
      <c r="I7486" s="34">
        <f t="shared" ca="1" si="2212"/>
        <v>740.94984266435108</v>
      </c>
      <c r="J7486" s="18">
        <f ca="1">SUM(INDIRECT(ADDRESS(ROW(F7486),COLUMN(F7486),4)):INDIRECT(ADDRESS(ROW(F7486)+N$5-1,COLUMN(F7486),4)))</f>
        <v>20700</v>
      </c>
      <c r="K7486" s="18">
        <f t="shared" ca="1" si="2213"/>
        <v>16350</v>
      </c>
      <c r="L7486" s="18">
        <f t="shared" ca="1" si="2225"/>
        <v>0</v>
      </c>
      <c r="M7486" s="18">
        <f t="shared" ca="1" si="2209"/>
        <v>0</v>
      </c>
      <c r="N7486" s="34">
        <f t="shared" ca="1" si="2214"/>
        <v>10434.147861536534</v>
      </c>
      <c r="P7486" s="18">
        <f t="shared" ca="1" si="2226"/>
        <v>1759.0501573356489</v>
      </c>
      <c r="Q7486" s="47">
        <f ca="1">SUM(L$15:L7486)-SUM(M$15:M7486)</f>
        <v>16350</v>
      </c>
      <c r="R7486" s="47" t="str">
        <f t="shared" ca="1" si="2227"/>
        <v>M7489</v>
      </c>
      <c r="S7486" s="40">
        <f t="shared" ca="1" si="2215"/>
        <v>0</v>
      </c>
      <c r="T7486" s="46">
        <f t="shared" ca="1" si="2216"/>
        <v>79</v>
      </c>
      <c r="X7486" s="74">
        <f t="shared" ca="1" si="2217"/>
        <v>-1.759050157335649</v>
      </c>
      <c r="Y7486" s="75">
        <f t="shared" ca="1" si="2218"/>
        <v>-1.759050157335649</v>
      </c>
      <c r="Z7486" s="74">
        <f t="shared" ca="1" si="2219"/>
        <v>0.17220835700900183</v>
      </c>
      <c r="AA7486" s="76">
        <f t="shared" ca="1" si="2220"/>
        <v>-1759.0501573356489</v>
      </c>
      <c r="AB7486" s="76">
        <f t="shared" ca="1" si="2221"/>
        <v>172.20835700900184</v>
      </c>
    </row>
    <row r="7487" spans="1:28" x14ac:dyDescent="0.25">
      <c r="A7487" s="2">
        <f t="shared" si="2222"/>
        <v>3</v>
      </c>
      <c r="B7487" s="16">
        <f ca="1">VLOOKUP(A7487,PERIODS!$O$4:$P$33,2,FALSE)</f>
        <v>2.5000000000000001E-2</v>
      </c>
      <c r="C7487" s="15"/>
      <c r="D7487" s="18">
        <v>5000</v>
      </c>
      <c r="E7487" s="34">
        <f t="shared" ca="1" si="2223"/>
        <v>10434.147861536534</v>
      </c>
      <c r="F7487" s="34">
        <f t="shared" ca="1" si="2224"/>
        <v>2500</v>
      </c>
      <c r="G7487" s="69">
        <f t="shared" ca="1" si="2210"/>
        <v>0</v>
      </c>
      <c r="H7487" s="34">
        <f t="shared" ca="1" si="2211"/>
        <v>854.32261389007988</v>
      </c>
      <c r="I7487" s="34">
        <f t="shared" ca="1" si="2212"/>
        <v>3354.32261389008</v>
      </c>
      <c r="J7487" s="18">
        <f ca="1">SUM(INDIRECT(ADDRESS(ROW(F7487),COLUMN(F7487),4)):INDIRECT(ADDRESS(ROW(F7487)+N$5-1,COLUMN(F7487),4)))</f>
        <v>21500</v>
      </c>
      <c r="K7487" s="18">
        <f t="shared" ca="1" si="2213"/>
        <v>0</v>
      </c>
      <c r="L7487" s="18">
        <f t="shared" ca="1" si="2225"/>
        <v>0</v>
      </c>
      <c r="M7487" s="18">
        <f t="shared" ca="1" si="2209"/>
        <v>16350</v>
      </c>
      <c r="N7487" s="34">
        <f t="shared" ca="1" si="2214"/>
        <v>23429.825247646455</v>
      </c>
      <c r="P7487" s="18">
        <f t="shared" ca="1" si="2226"/>
        <v>854.32261389007988</v>
      </c>
      <c r="Q7487" s="47">
        <f ca="1">SUM(L$15:L7487)-SUM(M$15:M7487)</f>
        <v>0</v>
      </c>
      <c r="R7487" s="47" t="str">
        <f t="shared" ca="1" si="2227"/>
        <v>M7490</v>
      </c>
      <c r="S7487" s="40">
        <f t="shared" ca="1" si="2215"/>
        <v>0</v>
      </c>
      <c r="T7487" s="46">
        <f t="shared" ca="1" si="2216"/>
        <v>38</v>
      </c>
      <c r="X7487" s="74">
        <f t="shared" ca="1" si="2217"/>
        <v>0.85432261389007991</v>
      </c>
      <c r="Y7487" s="75">
        <f t="shared" ca="1" si="2218"/>
        <v>0.85432261389007991</v>
      </c>
      <c r="Z7487" s="74">
        <f t="shared" ca="1" si="2219"/>
        <v>2.3497821315748406</v>
      </c>
      <c r="AA7487" s="76">
        <f t="shared" ca="1" si="2220"/>
        <v>854.32261389007988</v>
      </c>
      <c r="AB7487" s="76">
        <f t="shared" ca="1" si="2221"/>
        <v>2349.7821315748406</v>
      </c>
    </row>
    <row r="7488" spans="1:28" x14ac:dyDescent="0.25">
      <c r="A7488" s="2">
        <f t="shared" si="2222"/>
        <v>4</v>
      </c>
      <c r="B7488" s="16">
        <f ca="1">VLOOKUP(A7488,PERIODS!$O$4:$P$33,2,FALSE)</f>
        <v>2.5000000000000001E-2</v>
      </c>
      <c r="C7488" s="15"/>
      <c r="D7488" s="18">
        <v>5000</v>
      </c>
      <c r="E7488" s="34">
        <f t="shared" ca="1" si="2223"/>
        <v>23429.825247646455</v>
      </c>
      <c r="F7488" s="34">
        <f t="shared" ca="1" si="2224"/>
        <v>2500</v>
      </c>
      <c r="G7488" s="69">
        <f t="shared" ca="1" si="2210"/>
        <v>0</v>
      </c>
      <c r="H7488" s="34">
        <f t="shared" ca="1" si="2211"/>
        <v>696.58659082560109</v>
      </c>
      <c r="I7488" s="34">
        <f t="shared" ca="1" si="2212"/>
        <v>3196.586590825601</v>
      </c>
      <c r="J7488" s="18">
        <f ca="1">SUM(INDIRECT(ADDRESS(ROW(F7488),COLUMN(F7488),4)):INDIRECT(ADDRESS(ROW(F7488)+N$5-1,COLUMN(F7488),4)))</f>
        <v>22300</v>
      </c>
      <c r="K7488" s="18">
        <f t="shared" ca="1" si="2213"/>
        <v>0</v>
      </c>
      <c r="L7488" s="18">
        <f t="shared" ca="1" si="2225"/>
        <v>0</v>
      </c>
      <c r="M7488" s="18">
        <f t="shared" ca="1" si="2209"/>
        <v>0</v>
      </c>
      <c r="N7488" s="34">
        <f t="shared" ca="1" si="2214"/>
        <v>20233.238656820853</v>
      </c>
      <c r="P7488" s="18">
        <f t="shared" ca="1" si="2226"/>
        <v>696.58659082560109</v>
      </c>
      <c r="Q7488" s="47">
        <f ca="1">SUM(L$15:L7488)-SUM(M$15:M7488)</f>
        <v>0</v>
      </c>
      <c r="R7488" s="47" t="str">
        <f t="shared" ca="1" si="2227"/>
        <v>M7491</v>
      </c>
      <c r="S7488" s="40">
        <f t="shared" ca="1" si="2215"/>
        <v>0</v>
      </c>
      <c r="T7488" s="46">
        <f t="shared" ca="1" si="2216"/>
        <v>34</v>
      </c>
      <c r="X7488" s="74">
        <f t="shared" ca="1" si="2217"/>
        <v>0.69658659082560115</v>
      </c>
      <c r="Y7488" s="75">
        <f t="shared" ca="1" si="2218"/>
        <v>0.69658659082560115</v>
      </c>
      <c r="Z7488" s="74">
        <f t="shared" ca="1" si="2219"/>
        <v>2.006890663648174</v>
      </c>
      <c r="AA7488" s="76">
        <f t="shared" ca="1" si="2220"/>
        <v>696.58659082560109</v>
      </c>
      <c r="AB7488" s="76">
        <f t="shared" ca="1" si="2221"/>
        <v>2006.890663648174</v>
      </c>
    </row>
    <row r="7489" spans="1:28" x14ac:dyDescent="0.25">
      <c r="A7489" s="2">
        <f t="shared" si="2222"/>
        <v>5</v>
      </c>
      <c r="B7489" s="16">
        <f ca="1">VLOOKUP(A7489,PERIODS!$O$4:$P$33,2,FALSE)</f>
        <v>3.3000000000000002E-2</v>
      </c>
      <c r="C7489" s="15"/>
      <c r="D7489" s="18">
        <v>5000</v>
      </c>
      <c r="E7489" s="34">
        <f t="shared" ca="1" si="2223"/>
        <v>20233.238656820853</v>
      </c>
      <c r="F7489" s="34">
        <f t="shared" ca="1" si="2224"/>
        <v>3300</v>
      </c>
      <c r="G7489" s="69">
        <f t="shared" ca="1" si="2210"/>
        <v>0</v>
      </c>
      <c r="H7489" s="34">
        <f t="shared" ca="1" si="2211"/>
        <v>-1311.8443096220014</v>
      </c>
      <c r="I7489" s="34">
        <f t="shared" ca="1" si="2212"/>
        <v>1988.1556903779986</v>
      </c>
      <c r="J7489" s="18">
        <f ca="1">SUM(INDIRECT(ADDRESS(ROW(F7489),COLUMN(F7489),4)):INDIRECT(ADDRESS(ROW(F7489)+N$5-1,COLUMN(F7489),4)))</f>
        <v>23100</v>
      </c>
      <c r="K7489" s="18">
        <f t="shared" ca="1" si="2213"/>
        <v>16350</v>
      </c>
      <c r="L7489" s="18">
        <f t="shared" ca="1" si="2225"/>
        <v>16350</v>
      </c>
      <c r="M7489" s="18">
        <f t="shared" ca="1" si="2209"/>
        <v>0</v>
      </c>
      <c r="N7489" s="34">
        <f t="shared" ca="1" si="2214"/>
        <v>18245.082966442853</v>
      </c>
      <c r="P7489" s="18">
        <f t="shared" ca="1" si="2226"/>
        <v>1311.8443096220014</v>
      </c>
      <c r="Q7489" s="47">
        <f ca="1">SUM(L$15:L7489)-SUM(M$15:M7489)</f>
        <v>16350</v>
      </c>
      <c r="R7489" s="47" t="str">
        <f t="shared" ca="1" si="2227"/>
        <v>M7492</v>
      </c>
      <c r="S7489" s="40">
        <f t="shared" ca="1" si="2215"/>
        <v>0</v>
      </c>
      <c r="T7489" s="46">
        <f t="shared" ca="1" si="2216"/>
        <v>43</v>
      </c>
      <c r="X7489" s="74">
        <f t="shared" ca="1" si="2217"/>
        <v>-1.3118443096220014</v>
      </c>
      <c r="Y7489" s="75">
        <f t="shared" ca="1" si="2218"/>
        <v>-1.3118443096220014</v>
      </c>
      <c r="Z7489" s="74">
        <f t="shared" ca="1" si="2219"/>
        <v>0.26932288326999415</v>
      </c>
      <c r="AA7489" s="76">
        <f t="shared" ca="1" si="2220"/>
        <v>-1311.8443096220014</v>
      </c>
      <c r="AB7489" s="76">
        <f t="shared" ca="1" si="2221"/>
        <v>269.32288326999418</v>
      </c>
    </row>
    <row r="7490" spans="1:28" x14ac:dyDescent="0.25">
      <c r="A7490" s="2">
        <f t="shared" si="2222"/>
        <v>6</v>
      </c>
      <c r="B7490" s="16">
        <f ca="1">VLOOKUP(A7490,PERIODS!$O$4:$P$33,2,FALSE)</f>
        <v>3.3000000000000002E-2</v>
      </c>
      <c r="C7490" s="15"/>
      <c r="D7490" s="18">
        <v>5000</v>
      </c>
      <c r="E7490" s="34">
        <f t="shared" ca="1" si="2223"/>
        <v>18245.082966442853</v>
      </c>
      <c r="F7490" s="34">
        <f t="shared" ca="1" si="2224"/>
        <v>3300</v>
      </c>
      <c r="G7490" s="69">
        <f t="shared" ca="1" si="2210"/>
        <v>0</v>
      </c>
      <c r="H7490" s="34">
        <f t="shared" ca="1" si="2211"/>
        <v>327.14254617479577</v>
      </c>
      <c r="I7490" s="34">
        <f t="shared" ca="1" si="2212"/>
        <v>3627.1425461747958</v>
      </c>
      <c r="J7490" s="18">
        <f ca="1">SUM(INDIRECT(ADDRESS(ROW(F7490),COLUMN(F7490),4)):INDIRECT(ADDRESS(ROW(F7490)+N$5-1,COLUMN(F7490),4)))</f>
        <v>23100</v>
      </c>
      <c r="K7490" s="18">
        <f t="shared" ca="1" si="2213"/>
        <v>16350</v>
      </c>
      <c r="L7490" s="18">
        <f t="shared" ca="1" si="2225"/>
        <v>0</v>
      </c>
      <c r="M7490" s="18">
        <f t="shared" ca="1" si="2209"/>
        <v>0</v>
      </c>
      <c r="N7490" s="34">
        <f t="shared" ca="1" si="2214"/>
        <v>14617.940420268056</v>
      </c>
      <c r="P7490" s="18">
        <f t="shared" ca="1" si="2226"/>
        <v>327.14254617479577</v>
      </c>
      <c r="Q7490" s="47">
        <f ca="1">SUM(L$15:L7490)-SUM(M$15:M7490)</f>
        <v>16350</v>
      </c>
      <c r="R7490" s="47" t="str">
        <f t="shared" ca="1" si="2227"/>
        <v>M7493</v>
      </c>
      <c r="S7490" s="40">
        <f t="shared" ca="1" si="2215"/>
        <v>0</v>
      </c>
      <c r="T7490" s="46">
        <f t="shared" ca="1" si="2216"/>
        <v>0</v>
      </c>
      <c r="X7490" s="74">
        <f t="shared" ca="1" si="2217"/>
        <v>0.32714254617479577</v>
      </c>
      <c r="Y7490" s="75">
        <f t="shared" ca="1" si="2218"/>
        <v>0.32714254617479577</v>
      </c>
      <c r="Z7490" s="74">
        <f t="shared" ca="1" si="2219"/>
        <v>1.38699917451624</v>
      </c>
      <c r="AA7490" s="76">
        <f t="shared" ca="1" si="2220"/>
        <v>327.14254617479577</v>
      </c>
      <c r="AB7490" s="76">
        <f t="shared" ca="1" si="2221"/>
        <v>1386.9991745162399</v>
      </c>
    </row>
    <row r="7491" spans="1:28" x14ac:dyDescent="0.25">
      <c r="A7491" s="2">
        <f t="shared" si="2222"/>
        <v>7</v>
      </c>
      <c r="B7491" s="16">
        <f ca="1">VLOOKUP(A7491,PERIODS!$O$4:$P$33,2,FALSE)</f>
        <v>3.3000000000000002E-2</v>
      </c>
      <c r="C7491" s="15"/>
      <c r="D7491" s="18">
        <v>5000</v>
      </c>
      <c r="E7491" s="34">
        <f t="shared" ca="1" si="2223"/>
        <v>14617.940420268056</v>
      </c>
      <c r="F7491" s="34">
        <f t="shared" ca="1" si="2224"/>
        <v>3300</v>
      </c>
      <c r="G7491" s="69">
        <f t="shared" ca="1" si="2210"/>
        <v>0</v>
      </c>
      <c r="H7491" s="34">
        <f t="shared" ca="1" si="2211"/>
        <v>526.79048277486743</v>
      </c>
      <c r="I7491" s="34">
        <f t="shared" ca="1" si="2212"/>
        <v>3826.7904827748675</v>
      </c>
      <c r="J7491" s="18">
        <f ca="1">SUM(INDIRECT(ADDRESS(ROW(F7491),COLUMN(F7491),4)):INDIRECT(ADDRESS(ROW(F7491)+N$5-1,COLUMN(F7491),4)))</f>
        <v>23100</v>
      </c>
      <c r="K7491" s="18">
        <f t="shared" ca="1" si="2213"/>
        <v>16350</v>
      </c>
      <c r="L7491" s="18">
        <f t="shared" ca="1" si="2225"/>
        <v>0</v>
      </c>
      <c r="M7491" s="18">
        <f t="shared" ca="1" si="2209"/>
        <v>0</v>
      </c>
      <c r="N7491" s="34">
        <f t="shared" ca="1" si="2214"/>
        <v>10791.149937493188</v>
      </c>
      <c r="P7491" s="18">
        <f t="shared" ca="1" si="2226"/>
        <v>526.79048277486743</v>
      </c>
      <c r="Q7491" s="47">
        <f ca="1">SUM(L$15:L7491)-SUM(M$15:M7491)</f>
        <v>16350</v>
      </c>
      <c r="R7491" s="47" t="str">
        <f t="shared" ca="1" si="2227"/>
        <v>M7494</v>
      </c>
      <c r="S7491" s="40">
        <f t="shared" ca="1" si="2215"/>
        <v>0</v>
      </c>
      <c r="T7491" s="46">
        <f t="shared" ca="1" si="2216"/>
        <v>47</v>
      </c>
      <c r="X7491" s="74">
        <f t="shared" ca="1" si="2217"/>
        <v>0.5267904827748674</v>
      </c>
      <c r="Y7491" s="75">
        <f t="shared" ca="1" si="2218"/>
        <v>0.5267904827748674</v>
      </c>
      <c r="Z7491" s="74">
        <f t="shared" ca="1" si="2219"/>
        <v>1.6934882971072944</v>
      </c>
      <c r="AA7491" s="76">
        <f t="shared" ca="1" si="2220"/>
        <v>526.79048277486743</v>
      </c>
      <c r="AB7491" s="76">
        <f t="shared" ca="1" si="2221"/>
        <v>1693.4882971072943</v>
      </c>
    </row>
    <row r="7492" spans="1:28" x14ac:dyDescent="0.25">
      <c r="A7492" s="2">
        <f t="shared" si="2222"/>
        <v>8</v>
      </c>
      <c r="B7492" s="16">
        <f ca="1">VLOOKUP(A7492,PERIODS!$O$4:$P$33,2,FALSE)</f>
        <v>3.3000000000000002E-2</v>
      </c>
      <c r="C7492" s="15"/>
      <c r="D7492" s="18">
        <v>5000</v>
      </c>
      <c r="E7492" s="34">
        <f t="shared" ca="1" si="2223"/>
        <v>10791.149937493188</v>
      </c>
      <c r="F7492" s="34">
        <f t="shared" ca="1" si="2224"/>
        <v>3300</v>
      </c>
      <c r="G7492" s="69">
        <f t="shared" ca="1" si="2210"/>
        <v>0</v>
      </c>
      <c r="H7492" s="34">
        <f t="shared" ca="1" si="2211"/>
        <v>1335.4645526581617</v>
      </c>
      <c r="I7492" s="34">
        <f t="shared" ca="1" si="2212"/>
        <v>4635.4645526581617</v>
      </c>
      <c r="J7492" s="18">
        <f ca="1">SUM(INDIRECT(ADDRESS(ROW(F7492),COLUMN(F7492),4)):INDIRECT(ADDRESS(ROW(F7492)+N$5-1,COLUMN(F7492),4)))</f>
        <v>23100</v>
      </c>
      <c r="K7492" s="18">
        <f t="shared" ca="1" si="2213"/>
        <v>0</v>
      </c>
      <c r="L7492" s="18">
        <f t="shared" ca="1" si="2225"/>
        <v>0</v>
      </c>
      <c r="M7492" s="18">
        <f t="shared" ca="1" si="2209"/>
        <v>16350</v>
      </c>
      <c r="N7492" s="34">
        <f t="shared" ca="1" si="2214"/>
        <v>22505.685384835026</v>
      </c>
      <c r="P7492" s="18">
        <f t="shared" ca="1" si="2226"/>
        <v>1335.4645526581617</v>
      </c>
      <c r="Q7492" s="47">
        <f ca="1">SUM(L$15:L7492)-SUM(M$15:M7492)</f>
        <v>0</v>
      </c>
      <c r="R7492" s="47" t="str">
        <f t="shared" ca="1" si="2227"/>
        <v>M7495</v>
      </c>
      <c r="S7492" s="40">
        <f t="shared" ca="1" si="2215"/>
        <v>0</v>
      </c>
      <c r="T7492" s="46">
        <f t="shared" ca="1" si="2216"/>
        <v>35</v>
      </c>
      <c r="X7492" s="74">
        <f t="shared" ca="1" si="2217"/>
        <v>1.3354645526581617</v>
      </c>
      <c r="Y7492" s="75">
        <f t="shared" ca="1" si="2218"/>
        <v>1.3354645526581617</v>
      </c>
      <c r="Z7492" s="74">
        <f t="shared" ca="1" si="2219"/>
        <v>3.8017616547376742</v>
      </c>
      <c r="AA7492" s="76">
        <f t="shared" ca="1" si="2220"/>
        <v>1335.4645526581617</v>
      </c>
      <c r="AB7492" s="76">
        <f t="shared" ca="1" si="2221"/>
        <v>3801.7616547376742</v>
      </c>
    </row>
    <row r="7493" spans="1:28" x14ac:dyDescent="0.25">
      <c r="A7493" s="2">
        <f t="shared" si="2222"/>
        <v>9</v>
      </c>
      <c r="B7493" s="16">
        <f ca="1">VLOOKUP(A7493,PERIODS!$O$4:$P$33,2,FALSE)</f>
        <v>3.3000000000000002E-2</v>
      </c>
      <c r="C7493" s="15"/>
      <c r="D7493" s="18">
        <v>5000</v>
      </c>
      <c r="E7493" s="34">
        <f t="shared" ca="1" si="2223"/>
        <v>22505.685384835026</v>
      </c>
      <c r="F7493" s="34">
        <f t="shared" ca="1" si="2224"/>
        <v>3300</v>
      </c>
      <c r="G7493" s="69">
        <f t="shared" ca="1" si="2210"/>
        <v>0</v>
      </c>
      <c r="H7493" s="34">
        <f t="shared" ca="1" si="2211"/>
        <v>-1167.5378936836257</v>
      </c>
      <c r="I7493" s="34">
        <f t="shared" ca="1" si="2212"/>
        <v>2132.462106316374</v>
      </c>
      <c r="J7493" s="18">
        <f ca="1">SUM(INDIRECT(ADDRESS(ROW(F7493),COLUMN(F7493),4)):INDIRECT(ADDRESS(ROW(F7493)+N$5-1,COLUMN(F7493),4)))</f>
        <v>23100</v>
      </c>
      <c r="K7493" s="18">
        <f t="shared" ca="1" si="2213"/>
        <v>16350</v>
      </c>
      <c r="L7493" s="18">
        <f t="shared" ca="1" si="2225"/>
        <v>16350</v>
      </c>
      <c r="M7493" s="18">
        <f t="shared" ca="1" si="2209"/>
        <v>0</v>
      </c>
      <c r="N7493" s="34">
        <f t="shared" ca="1" si="2214"/>
        <v>20373.22327851865</v>
      </c>
      <c r="P7493" s="18">
        <f t="shared" ca="1" si="2226"/>
        <v>1167.5378936836257</v>
      </c>
      <c r="Q7493" s="47">
        <f ca="1">SUM(L$15:L7493)-SUM(M$15:M7493)</f>
        <v>16350</v>
      </c>
      <c r="R7493" s="47" t="str">
        <f t="shared" ca="1" si="2227"/>
        <v>M7496</v>
      </c>
      <c r="S7493" s="40">
        <f t="shared" ca="1" si="2215"/>
        <v>0</v>
      </c>
      <c r="T7493" s="46">
        <f t="shared" ca="1" si="2216"/>
        <v>60</v>
      </c>
      <c r="X7493" s="74">
        <f t="shared" ca="1" si="2217"/>
        <v>-1.1675378936836258</v>
      </c>
      <c r="Y7493" s="75">
        <f t="shared" ca="1" si="2218"/>
        <v>-1.1675378936836258</v>
      </c>
      <c r="Z7493" s="74">
        <f t="shared" ca="1" si="2219"/>
        <v>0.31113203916165005</v>
      </c>
      <c r="AA7493" s="76">
        <f t="shared" ca="1" si="2220"/>
        <v>-1167.5378936836257</v>
      </c>
      <c r="AB7493" s="76">
        <f t="shared" ca="1" si="2221"/>
        <v>311.13203916165003</v>
      </c>
    </row>
    <row r="7494" spans="1:28" x14ac:dyDescent="0.25">
      <c r="A7494" s="2">
        <f t="shared" si="2222"/>
        <v>10</v>
      </c>
      <c r="B7494" s="16">
        <f ca="1">VLOOKUP(A7494,PERIODS!$O$4:$P$33,2,FALSE)</f>
        <v>3.3000000000000002E-2</v>
      </c>
      <c r="C7494" s="15"/>
      <c r="D7494" s="18">
        <v>5000</v>
      </c>
      <c r="E7494" s="34">
        <f t="shared" ca="1" si="2223"/>
        <v>20373.22327851865</v>
      </c>
      <c r="F7494" s="34">
        <f t="shared" ca="1" si="2224"/>
        <v>3300</v>
      </c>
      <c r="G7494" s="69">
        <f t="shared" ca="1" si="2210"/>
        <v>0</v>
      </c>
      <c r="H7494" s="34">
        <f t="shared" ca="1" si="2211"/>
        <v>1000.5004736710446</v>
      </c>
      <c r="I7494" s="34">
        <f t="shared" ca="1" si="2212"/>
        <v>4300.5004736710443</v>
      </c>
      <c r="J7494" s="18">
        <f ca="1">SUM(INDIRECT(ADDRESS(ROW(F7494),COLUMN(F7494),4)):INDIRECT(ADDRESS(ROW(F7494)+N$5-1,COLUMN(F7494),4)))</f>
        <v>23100</v>
      </c>
      <c r="K7494" s="18">
        <f t="shared" ca="1" si="2213"/>
        <v>16350</v>
      </c>
      <c r="L7494" s="18">
        <f t="shared" ca="1" si="2225"/>
        <v>0</v>
      </c>
      <c r="M7494" s="18">
        <f t="shared" ca="1" si="2209"/>
        <v>0</v>
      </c>
      <c r="N7494" s="34">
        <f t="shared" ca="1" si="2214"/>
        <v>16072.722804847606</v>
      </c>
      <c r="P7494" s="18">
        <f t="shared" ca="1" si="2226"/>
        <v>1000.5004736710446</v>
      </c>
      <c r="Q7494" s="47">
        <f ca="1">SUM(L$15:L7494)-SUM(M$15:M7494)</f>
        <v>16350</v>
      </c>
      <c r="R7494" s="47" t="str">
        <f t="shared" ca="1" si="2227"/>
        <v>M7497</v>
      </c>
      <c r="S7494" s="40">
        <f t="shared" ca="1" si="2215"/>
        <v>0</v>
      </c>
      <c r="T7494" s="46">
        <f t="shared" ca="1" si="2216"/>
        <v>86</v>
      </c>
      <c r="X7494" s="74">
        <f t="shared" ca="1" si="2217"/>
        <v>1.0005004736710446</v>
      </c>
      <c r="Y7494" s="75">
        <f t="shared" ca="1" si="2218"/>
        <v>1.0005004736710446</v>
      </c>
      <c r="Z7494" s="74">
        <f t="shared" ca="1" si="2219"/>
        <v>2.7196425974307861</v>
      </c>
      <c r="AA7494" s="76">
        <f t="shared" ca="1" si="2220"/>
        <v>1000.5004736710446</v>
      </c>
      <c r="AB7494" s="76">
        <f t="shared" ca="1" si="2221"/>
        <v>2719.6425974307863</v>
      </c>
    </row>
    <row r="7495" spans="1:28" x14ac:dyDescent="0.25">
      <c r="A7495" s="2">
        <f t="shared" si="2222"/>
        <v>11</v>
      </c>
      <c r="B7495" s="16">
        <f ca="1">VLOOKUP(A7495,PERIODS!$O$4:$P$33,2,FALSE)</f>
        <v>3.3000000000000002E-2</v>
      </c>
      <c r="C7495" s="15"/>
      <c r="D7495" s="18">
        <v>5000</v>
      </c>
      <c r="E7495" s="34">
        <f t="shared" ca="1" si="2223"/>
        <v>16072.722804847606</v>
      </c>
      <c r="F7495" s="34">
        <f t="shared" ca="1" si="2224"/>
        <v>3300</v>
      </c>
      <c r="G7495" s="69">
        <f t="shared" ca="1" si="2210"/>
        <v>0</v>
      </c>
      <c r="H7495" s="34">
        <f t="shared" ca="1" si="2211"/>
        <v>182.39905811608833</v>
      </c>
      <c r="I7495" s="34">
        <f t="shared" ca="1" si="2212"/>
        <v>3482.3990581160883</v>
      </c>
      <c r="J7495" s="18">
        <f ca="1">SUM(INDIRECT(ADDRESS(ROW(F7495),COLUMN(F7495),4)):INDIRECT(ADDRESS(ROW(F7495)+N$5-1,COLUMN(F7495),4)))</f>
        <v>23300</v>
      </c>
      <c r="K7495" s="18">
        <f t="shared" ca="1" si="2213"/>
        <v>16350</v>
      </c>
      <c r="L7495" s="18">
        <f t="shared" ca="1" si="2225"/>
        <v>0</v>
      </c>
      <c r="M7495" s="18">
        <f t="shared" ca="1" si="2209"/>
        <v>0</v>
      </c>
      <c r="N7495" s="34">
        <f t="shared" ca="1" si="2214"/>
        <v>12590.323746731518</v>
      </c>
      <c r="P7495" s="18">
        <f t="shared" ca="1" si="2226"/>
        <v>182.39905811608833</v>
      </c>
      <c r="Q7495" s="47">
        <f ca="1">SUM(L$15:L7495)-SUM(M$15:M7495)</f>
        <v>16350</v>
      </c>
      <c r="R7495" s="47" t="str">
        <f t="shared" ca="1" si="2227"/>
        <v>M7498</v>
      </c>
      <c r="S7495" s="40">
        <f t="shared" ca="1" si="2215"/>
        <v>0</v>
      </c>
      <c r="T7495" s="46">
        <f t="shared" ca="1" si="2216"/>
        <v>55</v>
      </c>
      <c r="X7495" s="74">
        <f t="shared" ca="1" si="2217"/>
        <v>0.18239905811608834</v>
      </c>
      <c r="Y7495" s="75">
        <f t="shared" ca="1" si="2218"/>
        <v>0.18239905811608834</v>
      </c>
      <c r="Z7495" s="74">
        <f t="shared" ca="1" si="2219"/>
        <v>1.2000930051905265</v>
      </c>
      <c r="AA7495" s="76">
        <f t="shared" ca="1" si="2220"/>
        <v>182.39905811608833</v>
      </c>
      <c r="AB7495" s="76">
        <f t="shared" ca="1" si="2221"/>
        <v>1200.0930051905266</v>
      </c>
    </row>
    <row r="7496" spans="1:28" x14ac:dyDescent="0.25">
      <c r="A7496" s="2">
        <f t="shared" si="2222"/>
        <v>12</v>
      </c>
      <c r="B7496" s="16">
        <f ca="1">VLOOKUP(A7496,PERIODS!$O$4:$P$33,2,FALSE)</f>
        <v>3.3000000000000002E-2</v>
      </c>
      <c r="C7496" s="15"/>
      <c r="D7496" s="18">
        <v>5000</v>
      </c>
      <c r="E7496" s="34">
        <f t="shared" ca="1" si="2223"/>
        <v>12590.323746731518</v>
      </c>
      <c r="F7496" s="34">
        <f t="shared" ca="1" si="2224"/>
        <v>3300</v>
      </c>
      <c r="G7496" s="69">
        <f t="shared" ca="1" si="2210"/>
        <v>0</v>
      </c>
      <c r="H7496" s="34">
        <f t="shared" ca="1" si="2211"/>
        <v>-1389.8744885587157</v>
      </c>
      <c r="I7496" s="34">
        <f t="shared" ca="1" si="2212"/>
        <v>1910.1255114412843</v>
      </c>
      <c r="J7496" s="18">
        <f ca="1">SUM(INDIRECT(ADDRESS(ROW(F7496),COLUMN(F7496),4)):INDIRECT(ADDRESS(ROW(F7496)+N$5-1,COLUMN(F7496),4)))</f>
        <v>23500</v>
      </c>
      <c r="K7496" s="18">
        <f t="shared" ca="1" si="2213"/>
        <v>0</v>
      </c>
      <c r="L7496" s="18">
        <f t="shared" ca="1" si="2225"/>
        <v>0</v>
      </c>
      <c r="M7496" s="18">
        <f t="shared" ca="1" si="2209"/>
        <v>16350</v>
      </c>
      <c r="N7496" s="34">
        <f t="shared" ca="1" si="2214"/>
        <v>27030.198235290234</v>
      </c>
      <c r="P7496" s="18">
        <f t="shared" ca="1" si="2226"/>
        <v>1389.8744885587157</v>
      </c>
      <c r="Q7496" s="47">
        <f ca="1">SUM(L$15:L7496)-SUM(M$15:M7496)</f>
        <v>0</v>
      </c>
      <c r="R7496" s="47" t="str">
        <f t="shared" ca="1" si="2227"/>
        <v>M7499</v>
      </c>
      <c r="S7496" s="40">
        <f t="shared" ca="1" si="2215"/>
        <v>0</v>
      </c>
      <c r="T7496" s="46">
        <f t="shared" ca="1" si="2216"/>
        <v>10</v>
      </c>
      <c r="X7496" s="74">
        <f t="shared" ca="1" si="2217"/>
        <v>-1.3898744885587158</v>
      </c>
      <c r="Y7496" s="75">
        <f t="shared" ca="1" si="2218"/>
        <v>-1.3898744885587158</v>
      </c>
      <c r="Z7496" s="74">
        <f t="shared" ca="1" si="2219"/>
        <v>0.24910656839407971</v>
      </c>
      <c r="AA7496" s="76">
        <f t="shared" ca="1" si="2220"/>
        <v>-1389.8744885587157</v>
      </c>
      <c r="AB7496" s="76">
        <f t="shared" ca="1" si="2221"/>
        <v>249.10656839407972</v>
      </c>
    </row>
    <row r="7497" spans="1:28" x14ac:dyDescent="0.25">
      <c r="A7497" s="2">
        <f t="shared" si="2222"/>
        <v>13</v>
      </c>
      <c r="B7497" s="16">
        <f ca="1">VLOOKUP(A7497,PERIODS!$O$4:$P$33,2,FALSE)</f>
        <v>3.3000000000000002E-2</v>
      </c>
      <c r="C7497" s="15"/>
      <c r="D7497" s="18">
        <v>5000</v>
      </c>
      <c r="E7497" s="34">
        <f t="shared" ca="1" si="2223"/>
        <v>27030.198235290234</v>
      </c>
      <c r="F7497" s="34">
        <f t="shared" ca="1" si="2224"/>
        <v>3300</v>
      </c>
      <c r="G7497" s="69">
        <f t="shared" ca="1" si="2210"/>
        <v>0</v>
      </c>
      <c r="H7497" s="34">
        <f t="shared" ca="1" si="2211"/>
        <v>-1000.68556850623</v>
      </c>
      <c r="I7497" s="34">
        <f t="shared" ca="1" si="2212"/>
        <v>2299.3144314937699</v>
      </c>
      <c r="J7497" s="18">
        <f ca="1">SUM(INDIRECT(ADDRESS(ROW(F7497),COLUMN(F7497),4)):INDIRECT(ADDRESS(ROW(F7497)+N$5-1,COLUMN(F7497),4)))</f>
        <v>23700</v>
      </c>
      <c r="K7497" s="18">
        <f t="shared" ca="1" si="2213"/>
        <v>0</v>
      </c>
      <c r="L7497" s="18">
        <f t="shared" ca="1" si="2225"/>
        <v>0</v>
      </c>
      <c r="M7497" s="18">
        <f t="shared" ca="1" si="2209"/>
        <v>0</v>
      </c>
      <c r="N7497" s="34">
        <f t="shared" ca="1" si="2214"/>
        <v>24730.883803796463</v>
      </c>
      <c r="P7497" s="18">
        <f t="shared" ca="1" si="2226"/>
        <v>1000.68556850623</v>
      </c>
      <c r="Q7497" s="47">
        <f ca="1">SUM(L$15:L7497)-SUM(M$15:M7497)</f>
        <v>0</v>
      </c>
      <c r="R7497" s="47" t="str">
        <f t="shared" ca="1" si="2227"/>
        <v>M7500</v>
      </c>
      <c r="S7497" s="40">
        <f t="shared" ca="1" si="2215"/>
        <v>0</v>
      </c>
      <c r="T7497" s="46">
        <f t="shared" ca="1" si="2216"/>
        <v>67</v>
      </c>
      <c r="X7497" s="74">
        <f t="shared" ca="1" si="2217"/>
        <v>-1.0006855685062299</v>
      </c>
      <c r="Y7497" s="75">
        <f t="shared" ca="1" si="2218"/>
        <v>-1.0006855685062299</v>
      </c>
      <c r="Z7497" s="74">
        <f t="shared" ca="1" si="2219"/>
        <v>0.36762732104516971</v>
      </c>
      <c r="AA7497" s="76">
        <f t="shared" ca="1" si="2220"/>
        <v>-1000.68556850623</v>
      </c>
      <c r="AB7497" s="76">
        <f t="shared" ca="1" si="2221"/>
        <v>367.62732104516971</v>
      </c>
    </row>
    <row r="7498" spans="1:28" x14ac:dyDescent="0.25">
      <c r="A7498" s="2">
        <f t="shared" si="2222"/>
        <v>14</v>
      </c>
      <c r="B7498" s="16">
        <f ca="1">VLOOKUP(A7498,PERIODS!$O$4:$P$33,2,FALSE)</f>
        <v>3.3000000000000002E-2</v>
      </c>
      <c r="C7498" s="15"/>
      <c r="D7498" s="18">
        <v>5000</v>
      </c>
      <c r="E7498" s="34">
        <f t="shared" ca="1" si="2223"/>
        <v>24730.883803796463</v>
      </c>
      <c r="F7498" s="34">
        <f t="shared" ca="1" si="2224"/>
        <v>3300</v>
      </c>
      <c r="G7498" s="69">
        <f t="shared" ca="1" si="2210"/>
        <v>0</v>
      </c>
      <c r="H7498" s="34">
        <f t="shared" ca="1" si="2211"/>
        <v>-78.496933371519731</v>
      </c>
      <c r="I7498" s="34">
        <f t="shared" ca="1" si="2212"/>
        <v>3221.5030666284802</v>
      </c>
      <c r="J7498" s="18">
        <f ca="1">SUM(INDIRECT(ADDRESS(ROW(F7498),COLUMN(F7498),4)):INDIRECT(ADDRESS(ROW(F7498)+N$5-1,COLUMN(F7498),4)))</f>
        <v>23900</v>
      </c>
      <c r="K7498" s="18">
        <f t="shared" ca="1" si="2213"/>
        <v>0</v>
      </c>
      <c r="L7498" s="18">
        <f t="shared" ca="1" si="2225"/>
        <v>0</v>
      </c>
      <c r="M7498" s="18">
        <f t="shared" ca="1" si="2209"/>
        <v>0</v>
      </c>
      <c r="N7498" s="34">
        <f t="shared" ca="1" si="2214"/>
        <v>21509.380737167983</v>
      </c>
      <c r="P7498" s="18">
        <f t="shared" ca="1" si="2226"/>
        <v>78.496933371519731</v>
      </c>
      <c r="Q7498" s="47">
        <f ca="1">SUM(L$15:L7498)-SUM(M$15:M7498)</f>
        <v>0</v>
      </c>
      <c r="R7498" s="47" t="str">
        <f t="shared" ca="1" si="2227"/>
        <v>M7501</v>
      </c>
      <c r="S7498" s="40">
        <f t="shared" ca="1" si="2215"/>
        <v>0</v>
      </c>
      <c r="T7498" s="46">
        <f t="shared" ca="1" si="2216"/>
        <v>35</v>
      </c>
      <c r="X7498" s="74">
        <f t="shared" ca="1" si="2217"/>
        <v>-7.8496933371519736E-2</v>
      </c>
      <c r="Y7498" s="75">
        <f t="shared" ca="1" si="2218"/>
        <v>-7.8496933371519736E-2</v>
      </c>
      <c r="Z7498" s="74">
        <f t="shared" ca="1" si="2219"/>
        <v>0.92450489504024735</v>
      </c>
      <c r="AA7498" s="76">
        <f t="shared" ca="1" si="2220"/>
        <v>-78.496933371519731</v>
      </c>
      <c r="AB7498" s="76">
        <f t="shared" ca="1" si="2221"/>
        <v>924.50489504024733</v>
      </c>
    </row>
    <row r="7499" spans="1:28" x14ac:dyDescent="0.25">
      <c r="A7499" s="2">
        <f t="shared" si="2222"/>
        <v>15</v>
      </c>
      <c r="B7499" s="16">
        <f ca="1">VLOOKUP(A7499,PERIODS!$O$4:$P$33,2,FALSE)</f>
        <v>3.3000000000000002E-2</v>
      </c>
      <c r="C7499" s="15"/>
      <c r="D7499" s="18">
        <v>5000</v>
      </c>
      <c r="E7499" s="34">
        <f t="shared" ca="1" si="2223"/>
        <v>21509.380737167983</v>
      </c>
      <c r="F7499" s="34">
        <f t="shared" ca="1" si="2224"/>
        <v>3300</v>
      </c>
      <c r="G7499" s="69">
        <f t="shared" ca="1" si="2210"/>
        <v>0</v>
      </c>
      <c r="H7499" s="34">
        <f t="shared" ca="1" si="2211"/>
        <v>-786.17764860054558</v>
      </c>
      <c r="I7499" s="34">
        <f t="shared" ca="1" si="2212"/>
        <v>2513.8223513994544</v>
      </c>
      <c r="J7499" s="18">
        <f ca="1">SUM(INDIRECT(ADDRESS(ROW(F7499),COLUMN(F7499),4)):INDIRECT(ADDRESS(ROW(F7499)+N$5-1,COLUMN(F7499),4)))</f>
        <v>24100</v>
      </c>
      <c r="K7499" s="18">
        <f t="shared" ca="1" si="2213"/>
        <v>16350</v>
      </c>
      <c r="L7499" s="18">
        <f t="shared" ca="1" si="2225"/>
        <v>16350</v>
      </c>
      <c r="M7499" s="18">
        <f t="shared" ca="1" si="2209"/>
        <v>0</v>
      </c>
      <c r="N7499" s="34">
        <f t="shared" ca="1" si="2214"/>
        <v>18995.558385768527</v>
      </c>
      <c r="P7499" s="18">
        <f t="shared" ca="1" si="2226"/>
        <v>786.17764860054558</v>
      </c>
      <c r="Q7499" s="47">
        <f ca="1">SUM(L$15:L7499)-SUM(M$15:M7499)</f>
        <v>16350</v>
      </c>
      <c r="R7499" s="47" t="str">
        <f t="shared" ca="1" si="2227"/>
        <v>M7502</v>
      </c>
      <c r="S7499" s="40">
        <f t="shared" ca="1" si="2215"/>
        <v>0</v>
      </c>
      <c r="T7499" s="46">
        <f t="shared" ca="1" si="2216"/>
        <v>45</v>
      </c>
      <c r="X7499" s="74">
        <f t="shared" ca="1" si="2217"/>
        <v>-0.78617764860054562</v>
      </c>
      <c r="Y7499" s="75">
        <f t="shared" ca="1" si="2218"/>
        <v>-0.78617764860054562</v>
      </c>
      <c r="Z7499" s="74">
        <f t="shared" ca="1" si="2219"/>
        <v>0.45558286921925284</v>
      </c>
      <c r="AA7499" s="76">
        <f t="shared" ca="1" si="2220"/>
        <v>-786.17764860054558</v>
      </c>
      <c r="AB7499" s="76">
        <f t="shared" ca="1" si="2221"/>
        <v>455.58286921925281</v>
      </c>
    </row>
    <row r="7500" spans="1:28" x14ac:dyDescent="0.25">
      <c r="A7500" s="2">
        <f t="shared" si="2222"/>
        <v>16</v>
      </c>
      <c r="B7500" s="16">
        <f ca="1">VLOOKUP(A7500,PERIODS!$O$4:$P$33,2,FALSE)</f>
        <v>3.3000000000000002E-2</v>
      </c>
      <c r="C7500" s="15"/>
      <c r="D7500" s="18">
        <v>5000</v>
      </c>
      <c r="E7500" s="34">
        <f t="shared" ca="1" si="2223"/>
        <v>18995.558385768527</v>
      </c>
      <c r="F7500" s="34">
        <f t="shared" ca="1" si="2224"/>
        <v>3300</v>
      </c>
      <c r="G7500" s="69">
        <f t="shared" ca="1" si="2210"/>
        <v>0</v>
      </c>
      <c r="H7500" s="34">
        <f t="shared" ca="1" si="2211"/>
        <v>191.61730565943188</v>
      </c>
      <c r="I7500" s="34">
        <f t="shared" ca="1" si="2212"/>
        <v>3491.6173056594321</v>
      </c>
      <c r="J7500" s="18">
        <f ca="1">SUM(INDIRECT(ADDRESS(ROW(F7500),COLUMN(F7500),4)):INDIRECT(ADDRESS(ROW(F7500)+N$5-1,COLUMN(F7500),4)))</f>
        <v>24300</v>
      </c>
      <c r="K7500" s="18">
        <f t="shared" ca="1" si="2213"/>
        <v>16350</v>
      </c>
      <c r="L7500" s="18">
        <f t="shared" ca="1" si="2225"/>
        <v>0</v>
      </c>
      <c r="M7500" s="18">
        <f t="shared" ca="1" si="2209"/>
        <v>0</v>
      </c>
      <c r="N7500" s="34">
        <f t="shared" ca="1" si="2214"/>
        <v>15503.941080109094</v>
      </c>
      <c r="P7500" s="18">
        <f t="shared" ca="1" si="2226"/>
        <v>191.61730565943188</v>
      </c>
      <c r="Q7500" s="47">
        <f ca="1">SUM(L$15:L7500)-SUM(M$15:M7500)</f>
        <v>16350</v>
      </c>
      <c r="R7500" s="47" t="str">
        <f t="shared" ca="1" si="2227"/>
        <v>M7503</v>
      </c>
      <c r="S7500" s="40">
        <f t="shared" ca="1" si="2215"/>
        <v>0</v>
      </c>
      <c r="T7500" s="46">
        <f t="shared" ca="1" si="2216"/>
        <v>12</v>
      </c>
      <c r="X7500" s="74">
        <f t="shared" ca="1" si="2217"/>
        <v>0.19161730565943189</v>
      </c>
      <c r="Y7500" s="75">
        <f t="shared" ca="1" si="2218"/>
        <v>0.19161730565943189</v>
      </c>
      <c r="Z7500" s="74">
        <f t="shared" ca="1" si="2219"/>
        <v>1.211206906231685</v>
      </c>
      <c r="AA7500" s="76">
        <f t="shared" ca="1" si="2220"/>
        <v>191.61730565943188</v>
      </c>
      <c r="AB7500" s="76">
        <f t="shared" ca="1" si="2221"/>
        <v>1211.206906231685</v>
      </c>
    </row>
    <row r="7501" spans="1:28" x14ac:dyDescent="0.25">
      <c r="A7501" s="2">
        <f t="shared" si="2222"/>
        <v>17</v>
      </c>
      <c r="B7501" s="16">
        <f ca="1">VLOOKUP(A7501,PERIODS!$O$4:$P$33,2,FALSE)</f>
        <v>3.5000000000000003E-2</v>
      </c>
      <c r="C7501" s="15"/>
      <c r="D7501" s="18">
        <v>5000</v>
      </c>
      <c r="E7501" s="34">
        <f t="shared" ca="1" si="2223"/>
        <v>15503.941080109094</v>
      </c>
      <c r="F7501" s="34">
        <f t="shared" ca="1" si="2224"/>
        <v>3500.0000000000005</v>
      </c>
      <c r="G7501" s="69">
        <f t="shared" ca="1" si="2210"/>
        <v>0</v>
      </c>
      <c r="H7501" s="34">
        <f t="shared" ca="1" si="2211"/>
        <v>-291.12344728896733</v>
      </c>
      <c r="I7501" s="34">
        <f t="shared" ca="1" si="2212"/>
        <v>3208.8765527110331</v>
      </c>
      <c r="J7501" s="18">
        <f ca="1">SUM(INDIRECT(ADDRESS(ROW(F7501),COLUMN(F7501),4)):INDIRECT(ADDRESS(ROW(F7501)+N$5-1,COLUMN(F7501),4)))</f>
        <v>24500.000000000004</v>
      </c>
      <c r="K7501" s="18">
        <f t="shared" ca="1" si="2213"/>
        <v>16350</v>
      </c>
      <c r="L7501" s="18">
        <f t="shared" ca="1" si="2225"/>
        <v>0</v>
      </c>
      <c r="M7501" s="18">
        <f t="shared" ca="1" si="2209"/>
        <v>0</v>
      </c>
      <c r="N7501" s="34">
        <f t="shared" ca="1" si="2214"/>
        <v>12295.064527398061</v>
      </c>
      <c r="P7501" s="18">
        <f t="shared" ca="1" si="2226"/>
        <v>291.12344728896733</v>
      </c>
      <c r="Q7501" s="47">
        <f ca="1">SUM(L$15:L7501)-SUM(M$15:M7501)</f>
        <v>16350</v>
      </c>
      <c r="R7501" s="47" t="str">
        <f t="shared" ca="1" si="2227"/>
        <v>M7504</v>
      </c>
      <c r="S7501" s="40">
        <f t="shared" ca="1" si="2215"/>
        <v>0</v>
      </c>
      <c r="T7501" s="46">
        <f t="shared" ca="1" si="2216"/>
        <v>69</v>
      </c>
      <c r="X7501" s="74">
        <f t="shared" ca="1" si="2217"/>
        <v>-0.29112344728896733</v>
      </c>
      <c r="Y7501" s="75">
        <f t="shared" ca="1" si="2218"/>
        <v>-0.29112344728896733</v>
      </c>
      <c r="Z7501" s="74">
        <f t="shared" ca="1" si="2219"/>
        <v>0.74742340492972759</v>
      </c>
      <c r="AA7501" s="76">
        <f t="shared" ca="1" si="2220"/>
        <v>-291.12344728896733</v>
      </c>
      <c r="AB7501" s="76">
        <f t="shared" ca="1" si="2221"/>
        <v>747.42340492972755</v>
      </c>
    </row>
    <row r="7502" spans="1:28" x14ac:dyDescent="0.25">
      <c r="A7502" s="2">
        <f t="shared" si="2222"/>
        <v>18</v>
      </c>
      <c r="B7502" s="16">
        <f ca="1">VLOOKUP(A7502,PERIODS!$O$4:$P$33,2,FALSE)</f>
        <v>3.5000000000000003E-2</v>
      </c>
      <c r="C7502" s="15"/>
      <c r="D7502" s="18">
        <v>5000</v>
      </c>
      <c r="E7502" s="34">
        <f t="shared" ca="1" si="2223"/>
        <v>12295.064527398061</v>
      </c>
      <c r="F7502" s="34">
        <f t="shared" ca="1" si="2224"/>
        <v>3500.0000000000005</v>
      </c>
      <c r="G7502" s="69">
        <f t="shared" ca="1" si="2210"/>
        <v>0</v>
      </c>
      <c r="H7502" s="34">
        <f t="shared" ca="1" si="2211"/>
        <v>740.93585130333577</v>
      </c>
      <c r="I7502" s="34">
        <f t="shared" ca="1" si="2212"/>
        <v>4240.9358513033367</v>
      </c>
      <c r="J7502" s="18">
        <f ca="1">SUM(INDIRECT(ADDRESS(ROW(F7502),COLUMN(F7502),4)):INDIRECT(ADDRESS(ROW(F7502)+N$5-1,COLUMN(F7502),4)))</f>
        <v>24500.000000000004</v>
      </c>
      <c r="K7502" s="18">
        <f t="shared" ca="1" si="2213"/>
        <v>0</v>
      </c>
      <c r="L7502" s="18">
        <f t="shared" ca="1" si="2225"/>
        <v>0</v>
      </c>
      <c r="M7502" s="18">
        <f t="shared" ca="1" si="2209"/>
        <v>16350</v>
      </c>
      <c r="N7502" s="34">
        <f t="shared" ca="1" si="2214"/>
        <v>24404.128676094726</v>
      </c>
      <c r="P7502" s="18">
        <f t="shared" ca="1" si="2226"/>
        <v>740.93585130333577</v>
      </c>
      <c r="Q7502" s="47">
        <f ca="1">SUM(L$15:L7502)-SUM(M$15:M7502)</f>
        <v>0</v>
      </c>
      <c r="R7502" s="47" t="str">
        <f t="shared" ca="1" si="2227"/>
        <v>M7505</v>
      </c>
      <c r="S7502" s="40">
        <f t="shared" ca="1" si="2215"/>
        <v>0</v>
      </c>
      <c r="T7502" s="46">
        <f t="shared" ca="1" si="2216"/>
        <v>43</v>
      </c>
      <c r="X7502" s="74">
        <f t="shared" ca="1" si="2217"/>
        <v>0.74093585130333572</v>
      </c>
      <c r="Y7502" s="75">
        <f t="shared" ca="1" si="2218"/>
        <v>0.74093585130333572</v>
      </c>
      <c r="Z7502" s="74">
        <f t="shared" ca="1" si="2219"/>
        <v>2.0978979165923666</v>
      </c>
      <c r="AA7502" s="76">
        <f t="shared" ca="1" si="2220"/>
        <v>740.93585130333577</v>
      </c>
      <c r="AB7502" s="76">
        <f t="shared" ca="1" si="2221"/>
        <v>2097.8979165923665</v>
      </c>
    </row>
    <row r="7503" spans="1:28" x14ac:dyDescent="0.25">
      <c r="A7503" s="2">
        <f t="shared" si="2222"/>
        <v>19</v>
      </c>
      <c r="B7503" s="16">
        <f ca="1">VLOOKUP(A7503,PERIODS!$O$4:$P$33,2,FALSE)</f>
        <v>3.5000000000000003E-2</v>
      </c>
      <c r="C7503" s="15"/>
      <c r="D7503" s="18">
        <v>5000</v>
      </c>
      <c r="E7503" s="34">
        <f t="shared" ca="1" si="2223"/>
        <v>24404.128676094726</v>
      </c>
      <c r="F7503" s="34">
        <f t="shared" ca="1" si="2224"/>
        <v>3500.0000000000005</v>
      </c>
      <c r="G7503" s="69">
        <f t="shared" ca="1" si="2210"/>
        <v>0</v>
      </c>
      <c r="H7503" s="34">
        <f t="shared" ca="1" si="2211"/>
        <v>-994.87179906643985</v>
      </c>
      <c r="I7503" s="34">
        <f t="shared" ca="1" si="2212"/>
        <v>2505.1282009335605</v>
      </c>
      <c r="J7503" s="18">
        <f ca="1">SUM(INDIRECT(ADDRESS(ROW(F7503),COLUMN(F7503),4)):INDIRECT(ADDRESS(ROW(F7503)+N$5-1,COLUMN(F7503),4)))</f>
        <v>24500.000000000004</v>
      </c>
      <c r="K7503" s="18">
        <f t="shared" ca="1" si="2213"/>
        <v>16350</v>
      </c>
      <c r="L7503" s="18">
        <f t="shared" ca="1" si="2225"/>
        <v>16350</v>
      </c>
      <c r="M7503" s="18">
        <f t="shared" ref="M7503:M7566" ca="1" si="2228">SUMIF($R$15:$R$8014,ADDRESS(ROW(M7503),COLUMN(M7503),4),$L$15:$L$8014)</f>
        <v>0</v>
      </c>
      <c r="N7503" s="34">
        <f t="shared" ca="1" si="2214"/>
        <v>21899.000475161167</v>
      </c>
      <c r="P7503" s="18">
        <f t="shared" ca="1" si="2226"/>
        <v>994.87179906643985</v>
      </c>
      <c r="Q7503" s="47">
        <f ca="1">SUM(L$15:L7503)-SUM(M$15:M7503)</f>
        <v>16350</v>
      </c>
      <c r="R7503" s="47" t="str">
        <f t="shared" ca="1" si="2227"/>
        <v>M7506</v>
      </c>
      <c r="S7503" s="40">
        <f t="shared" ca="1" si="2215"/>
        <v>0</v>
      </c>
      <c r="T7503" s="46">
        <f t="shared" ca="1" si="2216"/>
        <v>72</v>
      </c>
      <c r="X7503" s="74">
        <f t="shared" ca="1" si="2217"/>
        <v>-0.99487179906643985</v>
      </c>
      <c r="Y7503" s="75">
        <f t="shared" ca="1" si="2218"/>
        <v>-0.99487179906643985</v>
      </c>
      <c r="Z7503" s="74">
        <f t="shared" ca="1" si="2219"/>
        <v>0.36977084647322944</v>
      </c>
      <c r="AA7503" s="76">
        <f t="shared" ca="1" si="2220"/>
        <v>-994.87179906643985</v>
      </c>
      <c r="AB7503" s="76">
        <f t="shared" ca="1" si="2221"/>
        <v>369.77084647322943</v>
      </c>
    </row>
    <row r="7504" spans="1:28" x14ac:dyDescent="0.25">
      <c r="A7504" s="2">
        <f t="shared" si="2222"/>
        <v>20</v>
      </c>
      <c r="B7504" s="16">
        <f ca="1">VLOOKUP(A7504,PERIODS!$O$4:$P$33,2,FALSE)</f>
        <v>3.5000000000000003E-2</v>
      </c>
      <c r="C7504" s="15"/>
      <c r="D7504" s="18">
        <v>5000</v>
      </c>
      <c r="E7504" s="34">
        <f t="shared" ca="1" si="2223"/>
        <v>21899.000475161167</v>
      </c>
      <c r="F7504" s="34">
        <f t="shared" ca="1" si="2224"/>
        <v>3500.0000000000005</v>
      </c>
      <c r="G7504" s="69">
        <f t="shared" ref="G7504:G7567" ca="1" si="2229">((2*RAND()*$F$5)-$F$5)*E7504</f>
        <v>0</v>
      </c>
      <c r="H7504" s="34">
        <f t="shared" ref="H7504:H7567" ca="1" si="2230">IF($S$3="NORM",AA7504,IF($S$3="LOGNORM",AB7504,0))</f>
        <v>870.13994665824555</v>
      </c>
      <c r="I7504" s="34">
        <f t="shared" ref="I7504:I7567" ca="1" si="2231">IF(F7504+H7504&lt;0,0,F7504+H7504)</f>
        <v>4370.1399466582461</v>
      </c>
      <c r="J7504" s="18">
        <f ca="1">SUM(INDIRECT(ADDRESS(ROW(F7504),COLUMN(F7504),4)):INDIRECT(ADDRESS(ROW(F7504)+N$5-1,COLUMN(F7504),4)))</f>
        <v>24500.000000000004</v>
      </c>
      <c r="K7504" s="18">
        <f t="shared" ref="K7504:K7567" ca="1" si="2232">Q7504</f>
        <v>16350</v>
      </c>
      <c r="L7504" s="18">
        <f t="shared" ca="1" si="2225"/>
        <v>0</v>
      </c>
      <c r="M7504" s="18">
        <f t="shared" ca="1" si="2228"/>
        <v>0</v>
      </c>
      <c r="N7504" s="34">
        <f t="shared" ref="N7504:N7567" ca="1" si="2233">E7504+G7504-I7504+M7504-S7504</f>
        <v>17528.860528502919</v>
      </c>
      <c r="P7504" s="18">
        <f t="shared" ca="1" si="2226"/>
        <v>870.13994665824555</v>
      </c>
      <c r="Q7504" s="47">
        <f ca="1">SUM(L$15:L7504)-SUM(M$15:M7504)</f>
        <v>16350</v>
      </c>
      <c r="R7504" s="47" t="str">
        <f t="shared" ca="1" si="2227"/>
        <v>M7507</v>
      </c>
      <c r="S7504" s="40">
        <f t="shared" ref="S7504:S7567" ca="1" si="2234">IF(T7504&gt;N$6*100,M7504,0)</f>
        <v>0</v>
      </c>
      <c r="T7504" s="46">
        <f t="shared" ref="T7504:T7567" ca="1" si="2235">RANDBETWEEN(0,100)</f>
        <v>96</v>
      </c>
      <c r="X7504" s="74">
        <f t="shared" ref="X7504:X7567" ca="1" si="2236">NORMINV(RAND(),0,1)</f>
        <v>0.87013994665824557</v>
      </c>
      <c r="Y7504" s="75">
        <f t="shared" ref="Y7504:Y7567" ca="1" si="2237">IF(AND(X7504&gt;$F$6,$F$6&gt;0),$F$6,X7504)</f>
        <v>0.87013994665824557</v>
      </c>
      <c r="Z7504" s="74">
        <f t="shared" ref="Z7504:Z7567" ca="1" si="2238">EXP(Y7504)</f>
        <v>2.3872449170967527</v>
      </c>
      <c r="AA7504" s="76">
        <f t="shared" ref="AA7504:AA7567" ca="1" si="2239">$F$3*Y7504</f>
        <v>870.13994665824555</v>
      </c>
      <c r="AB7504" s="76">
        <f t="shared" ref="AB7504:AB7567" ca="1" si="2240">$F$3*Z7504</f>
        <v>2387.2449170967525</v>
      </c>
    </row>
    <row r="7505" spans="1:28" x14ac:dyDescent="0.25">
      <c r="A7505" s="2">
        <f t="shared" ref="A7505:A7568" si="2241">IF(AND(A7504=12,OR(A$14="MS",A$14="M0")),1,IF(AND(A7504=4,OR(A$14="WS",A$14="W0")),1,IF(AND(A7504=30,OR(A$14="DS",A$14="D0")),1,A7504+1)))</f>
        <v>21</v>
      </c>
      <c r="B7505" s="16">
        <f ca="1">VLOOKUP(A7505,PERIODS!$O$4:$P$33,2,FALSE)</f>
        <v>3.5000000000000003E-2</v>
      </c>
      <c r="C7505" s="15"/>
      <c r="D7505" s="18">
        <v>5000</v>
      </c>
      <c r="E7505" s="34">
        <f t="shared" ca="1" si="2223"/>
        <v>17528.860528502919</v>
      </c>
      <c r="F7505" s="34">
        <f t="shared" ca="1" si="2224"/>
        <v>3500.0000000000005</v>
      </c>
      <c r="G7505" s="69">
        <f t="shared" ca="1" si="2229"/>
        <v>0</v>
      </c>
      <c r="H7505" s="34">
        <f t="shared" ca="1" si="2230"/>
        <v>1330.2009441472374</v>
      </c>
      <c r="I7505" s="34">
        <f t="shared" ca="1" si="2231"/>
        <v>4830.2009441472383</v>
      </c>
      <c r="J7505" s="18">
        <f ca="1">SUM(INDIRECT(ADDRESS(ROW(F7505),COLUMN(F7505),4)):INDIRECT(ADDRESS(ROW(F7505)+N$5-1,COLUMN(F7505),4)))</f>
        <v>24500.000000000004</v>
      </c>
      <c r="K7505" s="18">
        <f t="shared" ca="1" si="2232"/>
        <v>16350</v>
      </c>
      <c r="L7505" s="18">
        <f t="shared" ca="1" si="2225"/>
        <v>0</v>
      </c>
      <c r="M7505" s="18">
        <f t="shared" ca="1" si="2228"/>
        <v>0</v>
      </c>
      <c r="N7505" s="34">
        <f t="shared" ca="1" si="2233"/>
        <v>12698.659584355681</v>
      </c>
      <c r="P7505" s="18">
        <f t="shared" ca="1" si="2226"/>
        <v>1330.2009441472374</v>
      </c>
      <c r="Q7505" s="47">
        <f ca="1">SUM(L$15:L7505)-SUM(M$15:M7505)</f>
        <v>16350</v>
      </c>
      <c r="R7505" s="47" t="str">
        <f t="shared" ca="1" si="2227"/>
        <v>M7508</v>
      </c>
      <c r="S7505" s="40">
        <f t="shared" ca="1" si="2234"/>
        <v>0</v>
      </c>
      <c r="T7505" s="46">
        <f t="shared" ca="1" si="2235"/>
        <v>33</v>
      </c>
      <c r="X7505" s="74">
        <f t="shared" ca="1" si="2236"/>
        <v>1.3302009441472373</v>
      </c>
      <c r="Y7505" s="75">
        <f t="shared" ca="1" si="2237"/>
        <v>1.3302009441472373</v>
      </c>
      <c r="Z7505" s="74">
        <f t="shared" ca="1" si="2238"/>
        <v>3.7818032424496018</v>
      </c>
      <c r="AA7505" s="76">
        <f t="shared" ca="1" si="2239"/>
        <v>1330.2009441472374</v>
      </c>
      <c r="AB7505" s="76">
        <f t="shared" ca="1" si="2240"/>
        <v>3781.8032424496018</v>
      </c>
    </row>
    <row r="7506" spans="1:28" x14ac:dyDescent="0.25">
      <c r="A7506" s="2">
        <f t="shared" si="2241"/>
        <v>22</v>
      </c>
      <c r="B7506" s="16">
        <f ca="1">VLOOKUP(A7506,PERIODS!$O$4:$P$33,2,FALSE)</f>
        <v>3.5000000000000003E-2</v>
      </c>
      <c r="C7506" s="15"/>
      <c r="D7506" s="18">
        <v>5000</v>
      </c>
      <c r="E7506" s="34">
        <f t="shared" ca="1" si="2223"/>
        <v>12698.659584355681</v>
      </c>
      <c r="F7506" s="34">
        <f t="shared" ca="1" si="2224"/>
        <v>3500.0000000000005</v>
      </c>
      <c r="G7506" s="69">
        <f t="shared" ca="1" si="2229"/>
        <v>0</v>
      </c>
      <c r="H7506" s="34">
        <f t="shared" ca="1" si="2230"/>
        <v>-1011.9967196675479</v>
      </c>
      <c r="I7506" s="34">
        <f t="shared" ca="1" si="2231"/>
        <v>2488.0032803324525</v>
      </c>
      <c r="J7506" s="18">
        <f ca="1">SUM(INDIRECT(ADDRESS(ROW(F7506),COLUMN(F7506),4)):INDIRECT(ADDRESS(ROW(F7506)+N$5-1,COLUMN(F7506),4)))</f>
        <v>25000.000000000004</v>
      </c>
      <c r="K7506" s="18">
        <f t="shared" ca="1" si="2232"/>
        <v>0</v>
      </c>
      <c r="L7506" s="18">
        <f t="shared" ca="1" si="2225"/>
        <v>0</v>
      </c>
      <c r="M7506" s="18">
        <f t="shared" ca="1" si="2228"/>
        <v>16350</v>
      </c>
      <c r="N7506" s="34">
        <f t="shared" ca="1" si="2233"/>
        <v>26560.656304023229</v>
      </c>
      <c r="P7506" s="18">
        <f t="shared" ca="1" si="2226"/>
        <v>1011.9967196675479</v>
      </c>
      <c r="Q7506" s="47">
        <f ca="1">SUM(L$15:L7506)-SUM(M$15:M7506)</f>
        <v>0</v>
      </c>
      <c r="R7506" s="47" t="str">
        <f t="shared" ca="1" si="2227"/>
        <v>M7509</v>
      </c>
      <c r="S7506" s="40">
        <f t="shared" ca="1" si="2234"/>
        <v>0</v>
      </c>
      <c r="T7506" s="46">
        <f t="shared" ca="1" si="2235"/>
        <v>78</v>
      </c>
      <c r="X7506" s="74">
        <f t="shared" ca="1" si="2236"/>
        <v>-1.0119967196675479</v>
      </c>
      <c r="Y7506" s="75">
        <f t="shared" ca="1" si="2237"/>
        <v>-1.0119967196675479</v>
      </c>
      <c r="Z7506" s="74">
        <f t="shared" ca="1" si="2238"/>
        <v>0.3634924619391201</v>
      </c>
      <c r="AA7506" s="76">
        <f t="shared" ca="1" si="2239"/>
        <v>-1011.9967196675479</v>
      </c>
      <c r="AB7506" s="76">
        <f t="shared" ca="1" si="2240"/>
        <v>363.49246193912012</v>
      </c>
    </row>
    <row r="7507" spans="1:28" x14ac:dyDescent="0.25">
      <c r="A7507" s="2">
        <f t="shared" si="2241"/>
        <v>23</v>
      </c>
      <c r="B7507" s="16">
        <f ca="1">VLOOKUP(A7507,PERIODS!$O$4:$P$33,2,FALSE)</f>
        <v>3.5000000000000003E-2</v>
      </c>
      <c r="C7507" s="15"/>
      <c r="D7507" s="18">
        <v>5000</v>
      </c>
      <c r="E7507" s="34">
        <f t="shared" ca="1" si="2223"/>
        <v>26560.656304023229</v>
      </c>
      <c r="F7507" s="34">
        <f t="shared" ca="1" si="2224"/>
        <v>3500.0000000000005</v>
      </c>
      <c r="G7507" s="69">
        <f t="shared" ca="1" si="2229"/>
        <v>0</v>
      </c>
      <c r="H7507" s="34">
        <f t="shared" ca="1" si="2230"/>
        <v>-136.61069930851619</v>
      </c>
      <c r="I7507" s="34">
        <f t="shared" ca="1" si="2231"/>
        <v>3363.3893006914841</v>
      </c>
      <c r="J7507" s="18">
        <f ca="1">SUM(INDIRECT(ADDRESS(ROW(F7507),COLUMN(F7507),4)):INDIRECT(ADDRESS(ROW(F7507)+N$5-1,COLUMN(F7507),4)))</f>
        <v>25500.000000000004</v>
      </c>
      <c r="K7507" s="18">
        <f t="shared" ca="1" si="2232"/>
        <v>0</v>
      </c>
      <c r="L7507" s="18">
        <f t="shared" ca="1" si="2225"/>
        <v>0</v>
      </c>
      <c r="M7507" s="18">
        <f t="shared" ca="1" si="2228"/>
        <v>0</v>
      </c>
      <c r="N7507" s="34">
        <f t="shared" ca="1" si="2233"/>
        <v>23197.267003331744</v>
      </c>
      <c r="P7507" s="18">
        <f t="shared" ca="1" si="2226"/>
        <v>136.61069930851619</v>
      </c>
      <c r="Q7507" s="47">
        <f ca="1">SUM(L$15:L7507)-SUM(M$15:M7507)</f>
        <v>0</v>
      </c>
      <c r="R7507" s="47" t="str">
        <f t="shared" ca="1" si="2227"/>
        <v>M7510</v>
      </c>
      <c r="S7507" s="40">
        <f t="shared" ca="1" si="2234"/>
        <v>0</v>
      </c>
      <c r="T7507" s="46">
        <f t="shared" ca="1" si="2235"/>
        <v>92</v>
      </c>
      <c r="X7507" s="74">
        <f t="shared" ca="1" si="2236"/>
        <v>-0.13661069930851619</v>
      </c>
      <c r="Y7507" s="75">
        <f t="shared" ca="1" si="2237"/>
        <v>-0.13661069930851619</v>
      </c>
      <c r="Z7507" s="74">
        <f t="shared" ca="1" si="2238"/>
        <v>0.87230975082840745</v>
      </c>
      <c r="AA7507" s="76">
        <f t="shared" ca="1" si="2239"/>
        <v>-136.61069930851619</v>
      </c>
      <c r="AB7507" s="76">
        <f t="shared" ca="1" si="2240"/>
        <v>872.30975082840746</v>
      </c>
    </row>
    <row r="7508" spans="1:28" x14ac:dyDescent="0.25">
      <c r="A7508" s="2">
        <f t="shared" si="2241"/>
        <v>24</v>
      </c>
      <c r="B7508" s="16">
        <f ca="1">VLOOKUP(A7508,PERIODS!$O$4:$P$33,2,FALSE)</f>
        <v>3.5000000000000003E-2</v>
      </c>
      <c r="C7508" s="15"/>
      <c r="D7508" s="18">
        <v>5000</v>
      </c>
      <c r="E7508" s="34">
        <f t="shared" ca="1" si="2223"/>
        <v>23197.267003331744</v>
      </c>
      <c r="F7508" s="34">
        <f t="shared" ca="1" si="2224"/>
        <v>3500.0000000000005</v>
      </c>
      <c r="G7508" s="69">
        <f t="shared" ca="1" si="2229"/>
        <v>0</v>
      </c>
      <c r="H7508" s="34">
        <f t="shared" ca="1" si="2230"/>
        <v>1959.9639845400536</v>
      </c>
      <c r="I7508" s="34">
        <f t="shared" ca="1" si="2231"/>
        <v>5459.9639845400543</v>
      </c>
      <c r="J7508" s="18">
        <f ca="1">SUM(INDIRECT(ADDRESS(ROW(F7508),COLUMN(F7508),4)):INDIRECT(ADDRESS(ROW(F7508)+N$5-1,COLUMN(F7508),4)))</f>
        <v>26000</v>
      </c>
      <c r="K7508" s="18">
        <f t="shared" ca="1" si="2232"/>
        <v>16350</v>
      </c>
      <c r="L7508" s="18">
        <f t="shared" ca="1" si="2225"/>
        <v>16350</v>
      </c>
      <c r="M7508" s="18">
        <f t="shared" ca="1" si="2228"/>
        <v>0</v>
      </c>
      <c r="N7508" s="34">
        <f t="shared" ca="1" si="2233"/>
        <v>17737.303018791688</v>
      </c>
      <c r="P7508" s="18">
        <f t="shared" ca="1" si="2226"/>
        <v>1959.9639845400536</v>
      </c>
      <c r="Q7508" s="47">
        <f ca="1">SUM(L$15:L7508)-SUM(M$15:M7508)</f>
        <v>16350</v>
      </c>
      <c r="R7508" s="47" t="str">
        <f t="shared" ca="1" si="2227"/>
        <v>M7511</v>
      </c>
      <c r="S7508" s="40">
        <f t="shared" ca="1" si="2234"/>
        <v>0</v>
      </c>
      <c r="T7508" s="46">
        <f t="shared" ca="1" si="2235"/>
        <v>52</v>
      </c>
      <c r="X7508" s="74">
        <f t="shared" ca="1" si="2236"/>
        <v>1.9644922959450373</v>
      </c>
      <c r="Y7508" s="75">
        <f t="shared" ca="1" si="2237"/>
        <v>1.9599639845400536</v>
      </c>
      <c r="Z7508" s="74">
        <f t="shared" ca="1" si="2238"/>
        <v>7.0990713842313315</v>
      </c>
      <c r="AA7508" s="76">
        <f t="shared" ca="1" si="2239"/>
        <v>1959.9639845400536</v>
      </c>
      <c r="AB7508" s="76">
        <f t="shared" ca="1" si="2240"/>
        <v>7099.0713842313316</v>
      </c>
    </row>
    <row r="7509" spans="1:28" x14ac:dyDescent="0.25">
      <c r="A7509" s="2">
        <f t="shared" si="2241"/>
        <v>25</v>
      </c>
      <c r="B7509" s="16">
        <f ca="1">VLOOKUP(A7509,PERIODS!$O$4:$P$33,2,FALSE)</f>
        <v>3.5000000000000003E-2</v>
      </c>
      <c r="C7509" s="15"/>
      <c r="D7509" s="18">
        <v>5000</v>
      </c>
      <c r="E7509" s="34">
        <f t="shared" ca="1" si="2223"/>
        <v>17737.303018791688</v>
      </c>
      <c r="F7509" s="34">
        <f t="shared" ca="1" si="2224"/>
        <v>3500.0000000000005</v>
      </c>
      <c r="G7509" s="69">
        <f t="shared" ca="1" si="2229"/>
        <v>0</v>
      </c>
      <c r="H7509" s="34">
        <f t="shared" ca="1" si="2230"/>
        <v>-2180.6484600981726</v>
      </c>
      <c r="I7509" s="34">
        <f t="shared" ca="1" si="2231"/>
        <v>1319.3515399018279</v>
      </c>
      <c r="J7509" s="18">
        <f ca="1">SUM(INDIRECT(ADDRESS(ROW(F7509),COLUMN(F7509),4)):INDIRECT(ADDRESS(ROW(F7509)+N$5-1,COLUMN(F7509),4)))</f>
        <v>24900</v>
      </c>
      <c r="K7509" s="18">
        <f t="shared" ca="1" si="2232"/>
        <v>16350</v>
      </c>
      <c r="L7509" s="18">
        <f t="shared" ca="1" si="2225"/>
        <v>0</v>
      </c>
      <c r="M7509" s="18">
        <f t="shared" ca="1" si="2228"/>
        <v>0</v>
      </c>
      <c r="N7509" s="34">
        <f t="shared" ca="1" si="2233"/>
        <v>16417.95147888986</v>
      </c>
      <c r="P7509" s="18">
        <f t="shared" ca="1" si="2226"/>
        <v>2180.6484600981726</v>
      </c>
      <c r="Q7509" s="47">
        <f ca="1">SUM(L$15:L7509)-SUM(M$15:M7509)</f>
        <v>16350</v>
      </c>
      <c r="R7509" s="47" t="str">
        <f t="shared" ca="1" si="2227"/>
        <v>M7512</v>
      </c>
      <c r="S7509" s="40">
        <f t="shared" ca="1" si="2234"/>
        <v>0</v>
      </c>
      <c r="T7509" s="46">
        <f t="shared" ca="1" si="2235"/>
        <v>47</v>
      </c>
      <c r="X7509" s="74">
        <f t="shared" ca="1" si="2236"/>
        <v>-2.1806484600981726</v>
      </c>
      <c r="Y7509" s="75">
        <f t="shared" ca="1" si="2237"/>
        <v>-2.1806484600981726</v>
      </c>
      <c r="Z7509" s="74">
        <f t="shared" ca="1" si="2238"/>
        <v>0.11296825148026671</v>
      </c>
      <c r="AA7509" s="76">
        <f t="shared" ca="1" si="2239"/>
        <v>-2180.6484600981726</v>
      </c>
      <c r="AB7509" s="76">
        <f t="shared" ca="1" si="2240"/>
        <v>112.9682514802667</v>
      </c>
    </row>
    <row r="7510" spans="1:28" x14ac:dyDescent="0.25">
      <c r="A7510" s="2">
        <f t="shared" si="2241"/>
        <v>26</v>
      </c>
      <c r="B7510" s="16">
        <f ca="1">VLOOKUP(A7510,PERIODS!$O$4:$P$33,2,FALSE)</f>
        <v>3.5000000000000003E-2</v>
      </c>
      <c r="C7510" s="15"/>
      <c r="D7510" s="18">
        <v>5000</v>
      </c>
      <c r="E7510" s="34">
        <f t="shared" ca="1" si="2223"/>
        <v>16417.95147888986</v>
      </c>
      <c r="F7510" s="34">
        <f t="shared" ca="1" si="2224"/>
        <v>3500.0000000000005</v>
      </c>
      <c r="G7510" s="69">
        <f t="shared" ca="1" si="2229"/>
        <v>0</v>
      </c>
      <c r="H7510" s="34">
        <f t="shared" ca="1" si="2230"/>
        <v>915.72278796361172</v>
      </c>
      <c r="I7510" s="34">
        <f t="shared" ca="1" si="2231"/>
        <v>4415.7227879636121</v>
      </c>
      <c r="J7510" s="18">
        <f ca="1">SUM(INDIRECT(ADDRESS(ROW(F7510),COLUMN(F7510),4)):INDIRECT(ADDRESS(ROW(F7510)+N$5-1,COLUMN(F7510),4)))</f>
        <v>23900</v>
      </c>
      <c r="K7510" s="18">
        <f t="shared" ca="1" si="2232"/>
        <v>16350</v>
      </c>
      <c r="L7510" s="18">
        <f t="shared" ca="1" si="2225"/>
        <v>0</v>
      </c>
      <c r="M7510" s="18">
        <f t="shared" ca="1" si="2228"/>
        <v>0</v>
      </c>
      <c r="N7510" s="34">
        <f t="shared" ca="1" si="2233"/>
        <v>12002.228690926248</v>
      </c>
      <c r="P7510" s="18">
        <f t="shared" ca="1" si="2226"/>
        <v>915.72278796361172</v>
      </c>
      <c r="Q7510" s="47">
        <f ca="1">SUM(L$15:L7510)-SUM(M$15:M7510)</f>
        <v>16350</v>
      </c>
      <c r="R7510" s="47" t="str">
        <f t="shared" ca="1" si="2227"/>
        <v>M7513</v>
      </c>
      <c r="S7510" s="40">
        <f t="shared" ca="1" si="2234"/>
        <v>0</v>
      </c>
      <c r="T7510" s="46">
        <f t="shared" ca="1" si="2235"/>
        <v>3</v>
      </c>
      <c r="X7510" s="74">
        <f t="shared" ca="1" si="2236"/>
        <v>0.91572278796361173</v>
      </c>
      <c r="Y7510" s="75">
        <f t="shared" ca="1" si="2237"/>
        <v>0.91572278796361173</v>
      </c>
      <c r="Z7510" s="74">
        <f t="shared" ca="1" si="2238"/>
        <v>2.4985805433476775</v>
      </c>
      <c r="AA7510" s="76">
        <f t="shared" ca="1" si="2239"/>
        <v>915.72278796361172</v>
      </c>
      <c r="AB7510" s="76">
        <f t="shared" ca="1" si="2240"/>
        <v>2498.5805433476776</v>
      </c>
    </row>
    <row r="7511" spans="1:28" x14ac:dyDescent="0.25">
      <c r="A7511" s="2">
        <f t="shared" si="2241"/>
        <v>27</v>
      </c>
      <c r="B7511" s="16">
        <f ca="1">VLOOKUP(A7511,PERIODS!$O$4:$P$33,2,FALSE)</f>
        <v>3.5000000000000003E-2</v>
      </c>
      <c r="C7511" s="15"/>
      <c r="D7511" s="18">
        <v>5000</v>
      </c>
      <c r="E7511" s="34">
        <f t="shared" ref="E7511:E7574" ca="1" si="2242">N7510</f>
        <v>12002.228690926248</v>
      </c>
      <c r="F7511" s="34">
        <f t="shared" ref="F7511:F7574" ca="1" si="2243">F$2*B7511</f>
        <v>3500.0000000000005</v>
      </c>
      <c r="G7511" s="69">
        <f t="shared" ca="1" si="2229"/>
        <v>0</v>
      </c>
      <c r="H7511" s="34">
        <f t="shared" ca="1" si="2230"/>
        <v>783.6029087321574</v>
      </c>
      <c r="I7511" s="34">
        <f t="shared" ca="1" si="2231"/>
        <v>4283.6029087321576</v>
      </c>
      <c r="J7511" s="18">
        <f ca="1">SUM(INDIRECT(ADDRESS(ROW(F7511),COLUMN(F7511),4)):INDIRECT(ADDRESS(ROW(F7511)+N$5-1,COLUMN(F7511),4)))</f>
        <v>22900</v>
      </c>
      <c r="K7511" s="18">
        <f t="shared" ca="1" si="2232"/>
        <v>0</v>
      </c>
      <c r="L7511" s="18">
        <f t="shared" ref="L7511:L7574" ca="1" si="2244">IF((E7511+K7510)&lt;J7511,N$2,0)</f>
        <v>0</v>
      </c>
      <c r="M7511" s="18">
        <f t="shared" ca="1" si="2228"/>
        <v>16350</v>
      </c>
      <c r="N7511" s="34">
        <f t="shared" ca="1" si="2233"/>
        <v>24068.625782194089</v>
      </c>
      <c r="P7511" s="18">
        <f t="shared" ref="P7511:P7574" ca="1" si="2245">ABS(H7511)</f>
        <v>783.6029087321574</v>
      </c>
      <c r="Q7511" s="47">
        <f ca="1">SUM(L$15:L7511)-SUM(M$15:M7511)</f>
        <v>0</v>
      </c>
      <c r="R7511" s="47" t="str">
        <f t="shared" ref="R7511:R7574" ca="1" si="2246">ADDRESS(ROW(M7511)+$N$3+RANDBETWEEN(-$N$4,$N$4),COLUMN(M7511),4)</f>
        <v>M7514</v>
      </c>
      <c r="S7511" s="40">
        <f t="shared" ca="1" si="2234"/>
        <v>0</v>
      </c>
      <c r="T7511" s="46">
        <f t="shared" ca="1" si="2235"/>
        <v>64</v>
      </c>
      <c r="X7511" s="74">
        <f t="shared" ca="1" si="2236"/>
        <v>0.78360290873215743</v>
      </c>
      <c r="Y7511" s="75">
        <f t="shared" ca="1" si="2237"/>
        <v>0.78360290873215743</v>
      </c>
      <c r="Z7511" s="74">
        <f t="shared" ca="1" si="2238"/>
        <v>2.189346086784786</v>
      </c>
      <c r="AA7511" s="76">
        <f t="shared" ca="1" si="2239"/>
        <v>783.6029087321574</v>
      </c>
      <c r="AB7511" s="76">
        <f t="shared" ca="1" si="2240"/>
        <v>2189.3460867847862</v>
      </c>
    </row>
    <row r="7512" spans="1:28" x14ac:dyDescent="0.25">
      <c r="A7512" s="2">
        <f t="shared" si="2241"/>
        <v>28</v>
      </c>
      <c r="B7512" s="16">
        <f ca="1">VLOOKUP(A7512,PERIODS!$O$4:$P$33,2,FALSE)</f>
        <v>0.04</v>
      </c>
      <c r="C7512" s="15"/>
      <c r="D7512" s="18">
        <v>5000</v>
      </c>
      <c r="E7512" s="34">
        <f t="shared" ca="1" si="2242"/>
        <v>24068.625782194089</v>
      </c>
      <c r="F7512" s="34">
        <f t="shared" ca="1" si="2243"/>
        <v>4000</v>
      </c>
      <c r="G7512" s="69">
        <f t="shared" ca="1" si="2229"/>
        <v>0</v>
      </c>
      <c r="H7512" s="34">
        <f t="shared" ca="1" si="2230"/>
        <v>-169.83246457184941</v>
      </c>
      <c r="I7512" s="34">
        <f t="shared" ca="1" si="2231"/>
        <v>3830.1675354281506</v>
      </c>
      <c r="J7512" s="18">
        <f ca="1">SUM(INDIRECT(ADDRESS(ROW(F7512),COLUMN(F7512),4)):INDIRECT(ADDRESS(ROW(F7512)+N$5-1,COLUMN(F7512),4)))</f>
        <v>21900</v>
      </c>
      <c r="K7512" s="18">
        <f t="shared" ca="1" si="2232"/>
        <v>0</v>
      </c>
      <c r="L7512" s="18">
        <f t="shared" ca="1" si="2244"/>
        <v>0</v>
      </c>
      <c r="M7512" s="18">
        <f t="shared" ca="1" si="2228"/>
        <v>0</v>
      </c>
      <c r="N7512" s="34">
        <f t="shared" ca="1" si="2233"/>
        <v>20238.458246765938</v>
      </c>
      <c r="P7512" s="18">
        <f t="shared" ca="1" si="2245"/>
        <v>169.83246457184941</v>
      </c>
      <c r="Q7512" s="47">
        <f ca="1">SUM(L$15:L7512)-SUM(M$15:M7512)</f>
        <v>0</v>
      </c>
      <c r="R7512" s="47" t="str">
        <f t="shared" ca="1" si="2246"/>
        <v>M7515</v>
      </c>
      <c r="S7512" s="40">
        <f t="shared" ca="1" si="2234"/>
        <v>0</v>
      </c>
      <c r="T7512" s="46">
        <f t="shared" ca="1" si="2235"/>
        <v>74</v>
      </c>
      <c r="X7512" s="74">
        <f t="shared" ca="1" si="2236"/>
        <v>-0.16983246457184942</v>
      </c>
      <c r="Y7512" s="75">
        <f t="shared" ca="1" si="2237"/>
        <v>-0.16983246457184942</v>
      </c>
      <c r="Z7512" s="74">
        <f t="shared" ca="1" si="2238"/>
        <v>0.84380617218335152</v>
      </c>
      <c r="AA7512" s="76">
        <f t="shared" ca="1" si="2239"/>
        <v>-169.83246457184941</v>
      </c>
      <c r="AB7512" s="76">
        <f t="shared" ca="1" si="2240"/>
        <v>843.80617218335158</v>
      </c>
    </row>
    <row r="7513" spans="1:28" x14ac:dyDescent="0.25">
      <c r="A7513" s="2">
        <f t="shared" si="2241"/>
        <v>29</v>
      </c>
      <c r="B7513" s="16">
        <f ca="1">VLOOKUP(A7513,PERIODS!$O$4:$P$33,2,FALSE)</f>
        <v>0.04</v>
      </c>
      <c r="C7513" s="15"/>
      <c r="D7513" s="18">
        <v>5000</v>
      </c>
      <c r="E7513" s="34">
        <f t="shared" ca="1" si="2242"/>
        <v>20238.458246765938</v>
      </c>
      <c r="F7513" s="34">
        <f t="shared" ca="1" si="2243"/>
        <v>4000</v>
      </c>
      <c r="G7513" s="69">
        <f t="shared" ca="1" si="2229"/>
        <v>0</v>
      </c>
      <c r="H7513" s="34">
        <f t="shared" ca="1" si="2230"/>
        <v>828.27975613516628</v>
      </c>
      <c r="I7513" s="34">
        <f t="shared" ca="1" si="2231"/>
        <v>4828.2797561351663</v>
      </c>
      <c r="J7513" s="18">
        <f ca="1">SUM(INDIRECT(ADDRESS(ROW(F7513),COLUMN(F7513),4)):INDIRECT(ADDRESS(ROW(F7513)+N$5-1,COLUMN(F7513),4)))</f>
        <v>21200</v>
      </c>
      <c r="K7513" s="18">
        <f t="shared" ca="1" si="2232"/>
        <v>16350</v>
      </c>
      <c r="L7513" s="18">
        <f t="shared" ca="1" si="2244"/>
        <v>16350</v>
      </c>
      <c r="M7513" s="18">
        <f t="shared" ca="1" si="2228"/>
        <v>0</v>
      </c>
      <c r="N7513" s="34">
        <f t="shared" ca="1" si="2233"/>
        <v>15410.178490630773</v>
      </c>
      <c r="P7513" s="18">
        <f t="shared" ca="1" si="2245"/>
        <v>828.27975613516628</v>
      </c>
      <c r="Q7513" s="47">
        <f ca="1">SUM(L$15:L7513)-SUM(M$15:M7513)</f>
        <v>16350</v>
      </c>
      <c r="R7513" s="47" t="str">
        <f t="shared" ca="1" si="2246"/>
        <v>M7516</v>
      </c>
      <c r="S7513" s="40">
        <f t="shared" ca="1" si="2234"/>
        <v>0</v>
      </c>
      <c r="T7513" s="46">
        <f t="shared" ca="1" si="2235"/>
        <v>91</v>
      </c>
      <c r="X7513" s="74">
        <f t="shared" ca="1" si="2236"/>
        <v>0.82827975613516625</v>
      </c>
      <c r="Y7513" s="75">
        <f t="shared" ca="1" si="2237"/>
        <v>0.82827975613516625</v>
      </c>
      <c r="Z7513" s="74">
        <f t="shared" ca="1" si="2238"/>
        <v>2.2893770640653144</v>
      </c>
      <c r="AA7513" s="76">
        <f t="shared" ca="1" si="2239"/>
        <v>828.27975613516628</v>
      </c>
      <c r="AB7513" s="76">
        <f t="shared" ca="1" si="2240"/>
        <v>2289.3770640653142</v>
      </c>
    </row>
    <row r="7514" spans="1:28" x14ac:dyDescent="0.25">
      <c r="A7514" s="2">
        <f t="shared" si="2241"/>
        <v>30</v>
      </c>
      <c r="B7514" s="16">
        <f ca="1">VLOOKUP(A7514,PERIODS!$O$4:$P$33,2,FALSE)</f>
        <v>0.04</v>
      </c>
      <c r="C7514" s="15"/>
      <c r="D7514" s="18">
        <v>5000</v>
      </c>
      <c r="E7514" s="34">
        <f t="shared" ca="1" si="2242"/>
        <v>15410.178490630773</v>
      </c>
      <c r="F7514" s="34">
        <f t="shared" ca="1" si="2243"/>
        <v>4000</v>
      </c>
      <c r="G7514" s="69">
        <f t="shared" ca="1" si="2229"/>
        <v>0</v>
      </c>
      <c r="H7514" s="34">
        <f t="shared" ca="1" si="2230"/>
        <v>-223.20059476753767</v>
      </c>
      <c r="I7514" s="34">
        <f t="shared" ca="1" si="2231"/>
        <v>3776.7994052324625</v>
      </c>
      <c r="J7514" s="18">
        <f ca="1">SUM(INDIRECT(ADDRESS(ROW(F7514),COLUMN(F7514),4)):INDIRECT(ADDRESS(ROW(F7514)+N$5-1,COLUMN(F7514),4)))</f>
        <v>20500</v>
      </c>
      <c r="K7514" s="18">
        <f t="shared" ca="1" si="2232"/>
        <v>16350</v>
      </c>
      <c r="L7514" s="18">
        <f t="shared" ca="1" si="2244"/>
        <v>0</v>
      </c>
      <c r="M7514" s="18">
        <f t="shared" ca="1" si="2228"/>
        <v>0</v>
      </c>
      <c r="N7514" s="34">
        <f t="shared" ca="1" si="2233"/>
        <v>11633.37908539831</v>
      </c>
      <c r="P7514" s="18">
        <f t="shared" ca="1" si="2245"/>
        <v>223.20059476753767</v>
      </c>
      <c r="Q7514" s="47">
        <f ca="1">SUM(L$15:L7514)-SUM(M$15:M7514)</f>
        <v>16350</v>
      </c>
      <c r="R7514" s="47" t="str">
        <f t="shared" ca="1" si="2246"/>
        <v>M7517</v>
      </c>
      <c r="S7514" s="40">
        <f t="shared" ca="1" si="2234"/>
        <v>0</v>
      </c>
      <c r="T7514" s="46">
        <f t="shared" ca="1" si="2235"/>
        <v>55</v>
      </c>
      <c r="X7514" s="74">
        <f t="shared" ca="1" si="2236"/>
        <v>-0.22320059476753767</v>
      </c>
      <c r="Y7514" s="75">
        <f t="shared" ca="1" si="2237"/>
        <v>-0.22320059476753767</v>
      </c>
      <c r="Z7514" s="74">
        <f t="shared" ca="1" si="2238"/>
        <v>0.79995436653889518</v>
      </c>
      <c r="AA7514" s="76">
        <f t="shared" ca="1" si="2239"/>
        <v>-223.20059476753767</v>
      </c>
      <c r="AB7514" s="76">
        <f t="shared" ca="1" si="2240"/>
        <v>799.95436653889521</v>
      </c>
    </row>
    <row r="7515" spans="1:28" x14ac:dyDescent="0.25">
      <c r="A7515" s="2">
        <f t="shared" si="2241"/>
        <v>1</v>
      </c>
      <c r="B7515" s="16">
        <f ca="1">VLOOKUP(A7515,PERIODS!$O$4:$P$33,2,FALSE)</f>
        <v>2.4E-2</v>
      </c>
      <c r="C7515" s="15"/>
      <c r="D7515" s="18">
        <v>5000</v>
      </c>
      <c r="E7515" s="34">
        <f t="shared" ca="1" si="2242"/>
        <v>11633.37908539831</v>
      </c>
      <c r="F7515" s="34">
        <f t="shared" ca="1" si="2243"/>
        <v>2400</v>
      </c>
      <c r="G7515" s="69">
        <f t="shared" ca="1" si="2229"/>
        <v>0</v>
      </c>
      <c r="H7515" s="34">
        <f t="shared" ca="1" si="2230"/>
        <v>-215.02121694766944</v>
      </c>
      <c r="I7515" s="34">
        <f t="shared" ca="1" si="2231"/>
        <v>2184.9787830523305</v>
      </c>
      <c r="J7515" s="18">
        <f ca="1">SUM(INDIRECT(ADDRESS(ROW(F7515),COLUMN(F7515),4)):INDIRECT(ADDRESS(ROW(F7515)+N$5-1,COLUMN(F7515),4)))</f>
        <v>19800</v>
      </c>
      <c r="K7515" s="18">
        <f t="shared" ca="1" si="2232"/>
        <v>16350</v>
      </c>
      <c r="L7515" s="18">
        <f t="shared" ca="1" si="2244"/>
        <v>0</v>
      </c>
      <c r="M7515" s="18">
        <f t="shared" ca="1" si="2228"/>
        <v>0</v>
      </c>
      <c r="N7515" s="34">
        <f t="shared" ca="1" si="2233"/>
        <v>9448.4003023459791</v>
      </c>
      <c r="P7515" s="18">
        <f t="shared" ca="1" si="2245"/>
        <v>215.02121694766944</v>
      </c>
      <c r="Q7515" s="47">
        <f ca="1">SUM(L$15:L7515)-SUM(M$15:M7515)</f>
        <v>16350</v>
      </c>
      <c r="R7515" s="47" t="str">
        <f t="shared" ca="1" si="2246"/>
        <v>M7518</v>
      </c>
      <c r="S7515" s="40">
        <f t="shared" ca="1" si="2234"/>
        <v>0</v>
      </c>
      <c r="T7515" s="46">
        <f t="shared" ca="1" si="2235"/>
        <v>92</v>
      </c>
      <c r="X7515" s="74">
        <f t="shared" ca="1" si="2236"/>
        <v>-0.21502121694766946</v>
      </c>
      <c r="Y7515" s="75">
        <f t="shared" ca="1" si="2237"/>
        <v>-0.21502121694766946</v>
      </c>
      <c r="Z7515" s="74">
        <f t="shared" ca="1" si="2238"/>
        <v>0.806524328011332</v>
      </c>
      <c r="AA7515" s="76">
        <f t="shared" ca="1" si="2239"/>
        <v>-215.02121694766944</v>
      </c>
      <c r="AB7515" s="76">
        <f t="shared" ca="1" si="2240"/>
        <v>806.52432801133205</v>
      </c>
    </row>
    <row r="7516" spans="1:28" x14ac:dyDescent="0.25">
      <c r="A7516" s="2">
        <f t="shared" si="2241"/>
        <v>2</v>
      </c>
      <c r="B7516" s="16">
        <f ca="1">VLOOKUP(A7516,PERIODS!$O$4:$P$33,2,FALSE)</f>
        <v>2.5000000000000001E-2</v>
      </c>
      <c r="C7516" s="15"/>
      <c r="D7516" s="18">
        <v>5000</v>
      </c>
      <c r="E7516" s="34">
        <f t="shared" ca="1" si="2242"/>
        <v>9448.4003023459791</v>
      </c>
      <c r="F7516" s="34">
        <f t="shared" ca="1" si="2243"/>
        <v>2500</v>
      </c>
      <c r="G7516" s="69">
        <f t="shared" ca="1" si="2229"/>
        <v>0</v>
      </c>
      <c r="H7516" s="34">
        <f t="shared" ca="1" si="2230"/>
        <v>-449.25068144540654</v>
      </c>
      <c r="I7516" s="34">
        <f t="shared" ca="1" si="2231"/>
        <v>2050.7493185545936</v>
      </c>
      <c r="J7516" s="18">
        <f ca="1">SUM(INDIRECT(ADDRESS(ROW(F7516),COLUMN(F7516),4)):INDIRECT(ADDRESS(ROW(F7516)+N$5-1,COLUMN(F7516),4)))</f>
        <v>20700</v>
      </c>
      <c r="K7516" s="18">
        <f t="shared" ca="1" si="2232"/>
        <v>0</v>
      </c>
      <c r="L7516" s="18">
        <f t="shared" ca="1" si="2244"/>
        <v>0</v>
      </c>
      <c r="M7516" s="18">
        <f t="shared" ca="1" si="2228"/>
        <v>16350</v>
      </c>
      <c r="N7516" s="34">
        <f t="shared" ca="1" si="2233"/>
        <v>23747.650983791384</v>
      </c>
      <c r="P7516" s="18">
        <f t="shared" ca="1" si="2245"/>
        <v>449.25068144540654</v>
      </c>
      <c r="Q7516" s="47">
        <f ca="1">SUM(L$15:L7516)-SUM(M$15:M7516)</f>
        <v>0</v>
      </c>
      <c r="R7516" s="47" t="str">
        <f t="shared" ca="1" si="2246"/>
        <v>M7519</v>
      </c>
      <c r="S7516" s="40">
        <f t="shared" ca="1" si="2234"/>
        <v>0</v>
      </c>
      <c r="T7516" s="46">
        <f t="shared" ca="1" si="2235"/>
        <v>85</v>
      </c>
      <c r="X7516" s="74">
        <f t="shared" ca="1" si="2236"/>
        <v>-0.44925068144540653</v>
      </c>
      <c r="Y7516" s="75">
        <f t="shared" ca="1" si="2237"/>
        <v>-0.44925068144540653</v>
      </c>
      <c r="Z7516" s="74">
        <f t="shared" ca="1" si="2238"/>
        <v>0.63810611727861821</v>
      </c>
      <c r="AA7516" s="76">
        <f t="shared" ca="1" si="2239"/>
        <v>-449.25068144540654</v>
      </c>
      <c r="AB7516" s="76">
        <f t="shared" ca="1" si="2240"/>
        <v>638.10611727861817</v>
      </c>
    </row>
    <row r="7517" spans="1:28" x14ac:dyDescent="0.25">
      <c r="A7517" s="2">
        <f t="shared" si="2241"/>
        <v>3</v>
      </c>
      <c r="B7517" s="16">
        <f ca="1">VLOOKUP(A7517,PERIODS!$O$4:$P$33,2,FALSE)</f>
        <v>2.5000000000000001E-2</v>
      </c>
      <c r="C7517" s="15"/>
      <c r="D7517" s="18">
        <v>5000</v>
      </c>
      <c r="E7517" s="34">
        <f t="shared" ca="1" si="2242"/>
        <v>23747.650983791384</v>
      </c>
      <c r="F7517" s="34">
        <f t="shared" ca="1" si="2243"/>
        <v>2500</v>
      </c>
      <c r="G7517" s="69">
        <f t="shared" ca="1" si="2229"/>
        <v>0</v>
      </c>
      <c r="H7517" s="34">
        <f t="shared" ca="1" si="2230"/>
        <v>-3.8146706262316803</v>
      </c>
      <c r="I7517" s="34">
        <f t="shared" ca="1" si="2231"/>
        <v>2496.1853293737681</v>
      </c>
      <c r="J7517" s="18">
        <f ca="1">SUM(INDIRECT(ADDRESS(ROW(F7517),COLUMN(F7517),4)):INDIRECT(ADDRESS(ROW(F7517)+N$5-1,COLUMN(F7517),4)))</f>
        <v>21500</v>
      </c>
      <c r="K7517" s="18">
        <f t="shared" ca="1" si="2232"/>
        <v>0</v>
      </c>
      <c r="L7517" s="18">
        <f t="shared" ca="1" si="2244"/>
        <v>0</v>
      </c>
      <c r="M7517" s="18">
        <f t="shared" ca="1" si="2228"/>
        <v>0</v>
      </c>
      <c r="N7517" s="34">
        <f t="shared" ca="1" si="2233"/>
        <v>21251.465654417614</v>
      </c>
      <c r="P7517" s="18">
        <f t="shared" ca="1" si="2245"/>
        <v>3.8146706262316803</v>
      </c>
      <c r="Q7517" s="47">
        <f ca="1">SUM(L$15:L7517)-SUM(M$15:M7517)</f>
        <v>0</v>
      </c>
      <c r="R7517" s="47" t="str">
        <f t="shared" ca="1" si="2246"/>
        <v>M7520</v>
      </c>
      <c r="S7517" s="40">
        <f t="shared" ca="1" si="2234"/>
        <v>0</v>
      </c>
      <c r="T7517" s="46">
        <f t="shared" ca="1" si="2235"/>
        <v>52</v>
      </c>
      <c r="X7517" s="74">
        <f t="shared" ca="1" si="2236"/>
        <v>-3.8146706262316803E-3</v>
      </c>
      <c r="Y7517" s="75">
        <f t="shared" ca="1" si="2237"/>
        <v>-3.8146706262316803E-3</v>
      </c>
      <c r="Z7517" s="74">
        <f t="shared" ca="1" si="2238"/>
        <v>0.99619259598691323</v>
      </c>
      <c r="AA7517" s="76">
        <f t="shared" ca="1" si="2239"/>
        <v>-3.8146706262316803</v>
      </c>
      <c r="AB7517" s="76">
        <f t="shared" ca="1" si="2240"/>
        <v>996.19259598691326</v>
      </c>
    </row>
    <row r="7518" spans="1:28" x14ac:dyDescent="0.25">
      <c r="A7518" s="2">
        <f t="shared" si="2241"/>
        <v>4</v>
      </c>
      <c r="B7518" s="16">
        <f ca="1">VLOOKUP(A7518,PERIODS!$O$4:$P$33,2,FALSE)</f>
        <v>2.5000000000000001E-2</v>
      </c>
      <c r="C7518" s="15"/>
      <c r="D7518" s="18">
        <v>5000</v>
      </c>
      <c r="E7518" s="34">
        <f t="shared" ca="1" si="2242"/>
        <v>21251.465654417614</v>
      </c>
      <c r="F7518" s="34">
        <f t="shared" ca="1" si="2243"/>
        <v>2500</v>
      </c>
      <c r="G7518" s="69">
        <f t="shared" ca="1" si="2229"/>
        <v>0</v>
      </c>
      <c r="H7518" s="34">
        <f t="shared" ca="1" si="2230"/>
        <v>602.10155313017128</v>
      </c>
      <c r="I7518" s="34">
        <f t="shared" ca="1" si="2231"/>
        <v>3102.1015531301714</v>
      </c>
      <c r="J7518" s="18">
        <f ca="1">SUM(INDIRECT(ADDRESS(ROW(F7518),COLUMN(F7518),4)):INDIRECT(ADDRESS(ROW(F7518)+N$5-1,COLUMN(F7518),4)))</f>
        <v>22300</v>
      </c>
      <c r="K7518" s="18">
        <f t="shared" ca="1" si="2232"/>
        <v>16350</v>
      </c>
      <c r="L7518" s="18">
        <f t="shared" ca="1" si="2244"/>
        <v>16350</v>
      </c>
      <c r="M7518" s="18">
        <f t="shared" ca="1" si="2228"/>
        <v>0</v>
      </c>
      <c r="N7518" s="34">
        <f t="shared" ca="1" si="2233"/>
        <v>18149.364101287443</v>
      </c>
      <c r="P7518" s="18">
        <f t="shared" ca="1" si="2245"/>
        <v>602.10155313017128</v>
      </c>
      <c r="Q7518" s="47">
        <f ca="1">SUM(L$15:L7518)-SUM(M$15:M7518)</f>
        <v>16350</v>
      </c>
      <c r="R7518" s="47" t="str">
        <f t="shared" ca="1" si="2246"/>
        <v>M7521</v>
      </c>
      <c r="S7518" s="40">
        <f t="shared" ca="1" si="2234"/>
        <v>0</v>
      </c>
      <c r="T7518" s="46">
        <f t="shared" ca="1" si="2235"/>
        <v>81</v>
      </c>
      <c r="X7518" s="74">
        <f t="shared" ca="1" si="2236"/>
        <v>0.60210155313017133</v>
      </c>
      <c r="Y7518" s="75">
        <f t="shared" ca="1" si="2237"/>
        <v>0.60210155313017133</v>
      </c>
      <c r="Z7518" s="74">
        <f t="shared" ca="1" si="2238"/>
        <v>1.8259521063963069</v>
      </c>
      <c r="AA7518" s="76">
        <f t="shared" ca="1" si="2239"/>
        <v>602.10155313017128</v>
      </c>
      <c r="AB7518" s="76">
        <f t="shared" ca="1" si="2240"/>
        <v>1825.9521063963068</v>
      </c>
    </row>
    <row r="7519" spans="1:28" x14ac:dyDescent="0.25">
      <c r="A7519" s="2">
        <f t="shared" si="2241"/>
        <v>5</v>
      </c>
      <c r="B7519" s="16">
        <f ca="1">VLOOKUP(A7519,PERIODS!$O$4:$P$33,2,FALSE)</f>
        <v>3.3000000000000002E-2</v>
      </c>
      <c r="C7519" s="15"/>
      <c r="D7519" s="18">
        <v>5000</v>
      </c>
      <c r="E7519" s="34">
        <f t="shared" ca="1" si="2242"/>
        <v>18149.364101287443</v>
      </c>
      <c r="F7519" s="34">
        <f t="shared" ca="1" si="2243"/>
        <v>3300</v>
      </c>
      <c r="G7519" s="69">
        <f t="shared" ca="1" si="2229"/>
        <v>0</v>
      </c>
      <c r="H7519" s="34">
        <f t="shared" ca="1" si="2230"/>
        <v>13.956498673038706</v>
      </c>
      <c r="I7519" s="34">
        <f t="shared" ca="1" si="2231"/>
        <v>3313.9564986730388</v>
      </c>
      <c r="J7519" s="18">
        <f ca="1">SUM(INDIRECT(ADDRESS(ROW(F7519),COLUMN(F7519),4)):INDIRECT(ADDRESS(ROW(F7519)+N$5-1,COLUMN(F7519),4)))</f>
        <v>23100</v>
      </c>
      <c r="K7519" s="18">
        <f t="shared" ca="1" si="2232"/>
        <v>16350</v>
      </c>
      <c r="L7519" s="18">
        <f t="shared" ca="1" si="2244"/>
        <v>0</v>
      </c>
      <c r="M7519" s="18">
        <f t="shared" ca="1" si="2228"/>
        <v>0</v>
      </c>
      <c r="N7519" s="34">
        <f t="shared" ca="1" si="2233"/>
        <v>14835.407602614405</v>
      </c>
      <c r="P7519" s="18">
        <f t="shared" ca="1" si="2245"/>
        <v>13.956498673038706</v>
      </c>
      <c r="Q7519" s="47">
        <f ca="1">SUM(L$15:L7519)-SUM(M$15:M7519)</f>
        <v>16350</v>
      </c>
      <c r="R7519" s="47" t="str">
        <f t="shared" ca="1" si="2246"/>
        <v>M7522</v>
      </c>
      <c r="S7519" s="40">
        <f t="shared" ca="1" si="2234"/>
        <v>0</v>
      </c>
      <c r="T7519" s="46">
        <f t="shared" ca="1" si="2235"/>
        <v>43</v>
      </c>
      <c r="X7519" s="74">
        <f t="shared" ca="1" si="2236"/>
        <v>1.3956498673038706E-2</v>
      </c>
      <c r="Y7519" s="75">
        <f t="shared" ca="1" si="2237"/>
        <v>1.3956498673038706E-2</v>
      </c>
      <c r="Z7519" s="74">
        <f t="shared" ca="1" si="2238"/>
        <v>1.0140543452693676</v>
      </c>
      <c r="AA7519" s="76">
        <f t="shared" ca="1" si="2239"/>
        <v>13.956498673038706</v>
      </c>
      <c r="AB7519" s="76">
        <f t="shared" ca="1" si="2240"/>
        <v>1014.0543452693676</v>
      </c>
    </row>
    <row r="7520" spans="1:28" x14ac:dyDescent="0.25">
      <c r="A7520" s="2">
        <f t="shared" si="2241"/>
        <v>6</v>
      </c>
      <c r="B7520" s="16">
        <f ca="1">VLOOKUP(A7520,PERIODS!$O$4:$P$33,2,FALSE)</f>
        <v>3.3000000000000002E-2</v>
      </c>
      <c r="C7520" s="15"/>
      <c r="D7520" s="18">
        <v>5000</v>
      </c>
      <c r="E7520" s="34">
        <f t="shared" ca="1" si="2242"/>
        <v>14835.407602614405</v>
      </c>
      <c r="F7520" s="34">
        <f t="shared" ca="1" si="2243"/>
        <v>3300</v>
      </c>
      <c r="G7520" s="69">
        <f t="shared" ca="1" si="2229"/>
        <v>0</v>
      </c>
      <c r="H7520" s="34">
        <f t="shared" ca="1" si="2230"/>
        <v>264.29421362975239</v>
      </c>
      <c r="I7520" s="34">
        <f t="shared" ca="1" si="2231"/>
        <v>3564.2942136297524</v>
      </c>
      <c r="J7520" s="18">
        <f ca="1">SUM(INDIRECT(ADDRESS(ROW(F7520),COLUMN(F7520),4)):INDIRECT(ADDRESS(ROW(F7520)+N$5-1,COLUMN(F7520),4)))</f>
        <v>23100</v>
      </c>
      <c r="K7520" s="18">
        <f t="shared" ca="1" si="2232"/>
        <v>16350</v>
      </c>
      <c r="L7520" s="18">
        <f t="shared" ca="1" si="2244"/>
        <v>0</v>
      </c>
      <c r="M7520" s="18">
        <f t="shared" ca="1" si="2228"/>
        <v>0</v>
      </c>
      <c r="N7520" s="34">
        <f t="shared" ca="1" si="2233"/>
        <v>11271.113388984653</v>
      </c>
      <c r="P7520" s="18">
        <f t="shared" ca="1" si="2245"/>
        <v>264.29421362975239</v>
      </c>
      <c r="Q7520" s="47">
        <f ca="1">SUM(L$15:L7520)-SUM(M$15:M7520)</f>
        <v>16350</v>
      </c>
      <c r="R7520" s="47" t="str">
        <f t="shared" ca="1" si="2246"/>
        <v>M7523</v>
      </c>
      <c r="S7520" s="40">
        <f t="shared" ca="1" si="2234"/>
        <v>0</v>
      </c>
      <c r="T7520" s="46">
        <f t="shared" ca="1" si="2235"/>
        <v>48</v>
      </c>
      <c r="X7520" s="74">
        <f t="shared" ca="1" si="2236"/>
        <v>0.26429421362975242</v>
      </c>
      <c r="Y7520" s="75">
        <f t="shared" ca="1" si="2237"/>
        <v>0.26429421362975242</v>
      </c>
      <c r="Z7520" s="74">
        <f t="shared" ca="1" si="2238"/>
        <v>1.3025113565266473</v>
      </c>
      <c r="AA7520" s="76">
        <f t="shared" ca="1" si="2239"/>
        <v>264.29421362975239</v>
      </c>
      <c r="AB7520" s="76">
        <f t="shared" ca="1" si="2240"/>
        <v>1302.5113565266472</v>
      </c>
    </row>
    <row r="7521" spans="1:28" x14ac:dyDescent="0.25">
      <c r="A7521" s="2">
        <f t="shared" si="2241"/>
        <v>7</v>
      </c>
      <c r="B7521" s="16">
        <f ca="1">VLOOKUP(A7521,PERIODS!$O$4:$P$33,2,FALSE)</f>
        <v>3.3000000000000002E-2</v>
      </c>
      <c r="C7521" s="15"/>
      <c r="D7521" s="18">
        <v>5000</v>
      </c>
      <c r="E7521" s="34">
        <f t="shared" ca="1" si="2242"/>
        <v>11271.113388984653</v>
      </c>
      <c r="F7521" s="34">
        <f t="shared" ca="1" si="2243"/>
        <v>3300</v>
      </c>
      <c r="G7521" s="69">
        <f t="shared" ca="1" si="2229"/>
        <v>0</v>
      </c>
      <c r="H7521" s="34">
        <f t="shared" ca="1" si="2230"/>
        <v>-1860.8164412788262</v>
      </c>
      <c r="I7521" s="34">
        <f t="shared" ca="1" si="2231"/>
        <v>1439.1835587211738</v>
      </c>
      <c r="J7521" s="18">
        <f ca="1">SUM(INDIRECT(ADDRESS(ROW(F7521),COLUMN(F7521),4)):INDIRECT(ADDRESS(ROW(F7521)+N$5-1,COLUMN(F7521),4)))</f>
        <v>23100</v>
      </c>
      <c r="K7521" s="18">
        <f t="shared" ca="1" si="2232"/>
        <v>0</v>
      </c>
      <c r="L7521" s="18">
        <f t="shared" ca="1" si="2244"/>
        <v>0</v>
      </c>
      <c r="M7521" s="18">
        <f t="shared" ca="1" si="2228"/>
        <v>16350</v>
      </c>
      <c r="N7521" s="34">
        <f t="shared" ca="1" si="2233"/>
        <v>26181.929830263478</v>
      </c>
      <c r="P7521" s="18">
        <f t="shared" ca="1" si="2245"/>
        <v>1860.8164412788262</v>
      </c>
      <c r="Q7521" s="47">
        <f ca="1">SUM(L$15:L7521)-SUM(M$15:M7521)</f>
        <v>0</v>
      </c>
      <c r="R7521" s="47" t="str">
        <f t="shared" ca="1" si="2246"/>
        <v>M7524</v>
      </c>
      <c r="S7521" s="40">
        <f t="shared" ca="1" si="2234"/>
        <v>0</v>
      </c>
      <c r="T7521" s="46">
        <f t="shared" ca="1" si="2235"/>
        <v>51</v>
      </c>
      <c r="X7521" s="74">
        <f t="shared" ca="1" si="2236"/>
        <v>-1.8608164412788262</v>
      </c>
      <c r="Y7521" s="75">
        <f t="shared" ca="1" si="2237"/>
        <v>-1.8608164412788262</v>
      </c>
      <c r="Z7521" s="74">
        <f t="shared" ca="1" si="2238"/>
        <v>0.15554558467631205</v>
      </c>
      <c r="AA7521" s="76">
        <f t="shared" ca="1" si="2239"/>
        <v>-1860.8164412788262</v>
      </c>
      <c r="AB7521" s="76">
        <f t="shared" ca="1" si="2240"/>
        <v>155.54558467631205</v>
      </c>
    </row>
    <row r="7522" spans="1:28" x14ac:dyDescent="0.25">
      <c r="A7522" s="2">
        <f t="shared" si="2241"/>
        <v>8</v>
      </c>
      <c r="B7522" s="16">
        <f ca="1">VLOOKUP(A7522,PERIODS!$O$4:$P$33,2,FALSE)</f>
        <v>3.3000000000000002E-2</v>
      </c>
      <c r="C7522" s="15"/>
      <c r="D7522" s="18">
        <v>5000</v>
      </c>
      <c r="E7522" s="34">
        <f t="shared" ca="1" si="2242"/>
        <v>26181.929830263478</v>
      </c>
      <c r="F7522" s="34">
        <f t="shared" ca="1" si="2243"/>
        <v>3300</v>
      </c>
      <c r="G7522" s="69">
        <f t="shared" ca="1" si="2229"/>
        <v>0</v>
      </c>
      <c r="H7522" s="34">
        <f t="shared" ca="1" si="2230"/>
        <v>-826.58117843381569</v>
      </c>
      <c r="I7522" s="34">
        <f t="shared" ca="1" si="2231"/>
        <v>2473.4188215661843</v>
      </c>
      <c r="J7522" s="18">
        <f ca="1">SUM(INDIRECT(ADDRESS(ROW(F7522),COLUMN(F7522),4)):INDIRECT(ADDRESS(ROW(F7522)+N$5-1,COLUMN(F7522),4)))</f>
        <v>23100</v>
      </c>
      <c r="K7522" s="18">
        <f t="shared" ca="1" si="2232"/>
        <v>0</v>
      </c>
      <c r="L7522" s="18">
        <f t="shared" ca="1" si="2244"/>
        <v>0</v>
      </c>
      <c r="M7522" s="18">
        <f t="shared" ca="1" si="2228"/>
        <v>0</v>
      </c>
      <c r="N7522" s="34">
        <f t="shared" ca="1" si="2233"/>
        <v>23708.511008697293</v>
      </c>
      <c r="P7522" s="18">
        <f t="shared" ca="1" si="2245"/>
        <v>826.58117843381569</v>
      </c>
      <c r="Q7522" s="47">
        <f ca="1">SUM(L$15:L7522)-SUM(M$15:M7522)</f>
        <v>0</v>
      </c>
      <c r="R7522" s="47" t="str">
        <f t="shared" ca="1" si="2246"/>
        <v>M7525</v>
      </c>
      <c r="S7522" s="40">
        <f t="shared" ca="1" si="2234"/>
        <v>0</v>
      </c>
      <c r="T7522" s="46">
        <f t="shared" ca="1" si="2235"/>
        <v>69</v>
      </c>
      <c r="X7522" s="74">
        <f t="shared" ca="1" si="2236"/>
        <v>-0.82658117843381573</v>
      </c>
      <c r="Y7522" s="75">
        <f t="shared" ca="1" si="2237"/>
        <v>-0.82658117843381573</v>
      </c>
      <c r="Z7522" s="74">
        <f t="shared" ca="1" si="2238"/>
        <v>0.43754261227848279</v>
      </c>
      <c r="AA7522" s="76">
        <f t="shared" ca="1" si="2239"/>
        <v>-826.58117843381569</v>
      </c>
      <c r="AB7522" s="76">
        <f t="shared" ca="1" si="2240"/>
        <v>437.54261227848281</v>
      </c>
    </row>
    <row r="7523" spans="1:28" x14ac:dyDescent="0.25">
      <c r="A7523" s="2">
        <f t="shared" si="2241"/>
        <v>9</v>
      </c>
      <c r="B7523" s="16">
        <f ca="1">VLOOKUP(A7523,PERIODS!$O$4:$P$33,2,FALSE)</f>
        <v>3.3000000000000002E-2</v>
      </c>
      <c r="C7523" s="15"/>
      <c r="D7523" s="18">
        <v>5000</v>
      </c>
      <c r="E7523" s="34">
        <f t="shared" ca="1" si="2242"/>
        <v>23708.511008697293</v>
      </c>
      <c r="F7523" s="34">
        <f t="shared" ca="1" si="2243"/>
        <v>3300</v>
      </c>
      <c r="G7523" s="69">
        <f t="shared" ca="1" si="2229"/>
        <v>0</v>
      </c>
      <c r="H7523" s="34">
        <f t="shared" ca="1" si="2230"/>
        <v>905.70848156053285</v>
      </c>
      <c r="I7523" s="34">
        <f t="shared" ca="1" si="2231"/>
        <v>4205.7084815605331</v>
      </c>
      <c r="J7523" s="18">
        <f ca="1">SUM(INDIRECT(ADDRESS(ROW(F7523),COLUMN(F7523),4)):INDIRECT(ADDRESS(ROW(F7523)+N$5-1,COLUMN(F7523),4)))</f>
        <v>23100</v>
      </c>
      <c r="K7523" s="18">
        <f t="shared" ca="1" si="2232"/>
        <v>0</v>
      </c>
      <c r="L7523" s="18">
        <f t="shared" ca="1" si="2244"/>
        <v>0</v>
      </c>
      <c r="M7523" s="18">
        <f t="shared" ca="1" si="2228"/>
        <v>0</v>
      </c>
      <c r="N7523" s="34">
        <f t="shared" ca="1" si="2233"/>
        <v>19502.802527136759</v>
      </c>
      <c r="P7523" s="18">
        <f t="shared" ca="1" si="2245"/>
        <v>905.70848156053285</v>
      </c>
      <c r="Q7523" s="47">
        <f ca="1">SUM(L$15:L7523)-SUM(M$15:M7523)</f>
        <v>0</v>
      </c>
      <c r="R7523" s="47" t="str">
        <f t="shared" ca="1" si="2246"/>
        <v>M7526</v>
      </c>
      <c r="S7523" s="40">
        <f t="shared" ca="1" si="2234"/>
        <v>0</v>
      </c>
      <c r="T7523" s="46">
        <f t="shared" ca="1" si="2235"/>
        <v>43</v>
      </c>
      <c r="X7523" s="74">
        <f t="shared" ca="1" si="2236"/>
        <v>0.90570848156053285</v>
      </c>
      <c r="Y7523" s="75">
        <f t="shared" ca="1" si="2237"/>
        <v>0.90570848156053285</v>
      </c>
      <c r="Z7523" s="74">
        <f t="shared" ca="1" si="2238"/>
        <v>2.4736838617787082</v>
      </c>
      <c r="AA7523" s="76">
        <f t="shared" ca="1" si="2239"/>
        <v>905.70848156053285</v>
      </c>
      <c r="AB7523" s="76">
        <f t="shared" ca="1" si="2240"/>
        <v>2473.6838617787084</v>
      </c>
    </row>
    <row r="7524" spans="1:28" x14ac:dyDescent="0.25">
      <c r="A7524" s="2">
        <f t="shared" si="2241"/>
        <v>10</v>
      </c>
      <c r="B7524" s="16">
        <f ca="1">VLOOKUP(A7524,PERIODS!$O$4:$P$33,2,FALSE)</f>
        <v>3.3000000000000002E-2</v>
      </c>
      <c r="C7524" s="15"/>
      <c r="D7524" s="18">
        <v>5000</v>
      </c>
      <c r="E7524" s="34">
        <f t="shared" ca="1" si="2242"/>
        <v>19502.802527136759</v>
      </c>
      <c r="F7524" s="34">
        <f t="shared" ca="1" si="2243"/>
        <v>3300</v>
      </c>
      <c r="G7524" s="69">
        <f t="shared" ca="1" si="2229"/>
        <v>0</v>
      </c>
      <c r="H7524" s="34">
        <f t="shared" ca="1" si="2230"/>
        <v>-469.09993670294125</v>
      </c>
      <c r="I7524" s="34">
        <f t="shared" ca="1" si="2231"/>
        <v>2830.9000632970588</v>
      </c>
      <c r="J7524" s="18">
        <f ca="1">SUM(INDIRECT(ADDRESS(ROW(F7524),COLUMN(F7524),4)):INDIRECT(ADDRESS(ROW(F7524)+N$5-1,COLUMN(F7524),4)))</f>
        <v>23100</v>
      </c>
      <c r="K7524" s="18">
        <f t="shared" ca="1" si="2232"/>
        <v>16350</v>
      </c>
      <c r="L7524" s="18">
        <f t="shared" ca="1" si="2244"/>
        <v>16350</v>
      </c>
      <c r="M7524" s="18">
        <f t="shared" ca="1" si="2228"/>
        <v>0</v>
      </c>
      <c r="N7524" s="34">
        <f t="shared" ca="1" si="2233"/>
        <v>16671.902463839699</v>
      </c>
      <c r="P7524" s="18">
        <f t="shared" ca="1" si="2245"/>
        <v>469.09993670294125</v>
      </c>
      <c r="Q7524" s="47">
        <f ca="1">SUM(L$15:L7524)-SUM(M$15:M7524)</f>
        <v>16350</v>
      </c>
      <c r="R7524" s="47" t="str">
        <f t="shared" ca="1" si="2246"/>
        <v>M7527</v>
      </c>
      <c r="S7524" s="40">
        <f t="shared" ca="1" si="2234"/>
        <v>0</v>
      </c>
      <c r="T7524" s="46">
        <f t="shared" ca="1" si="2235"/>
        <v>39</v>
      </c>
      <c r="X7524" s="74">
        <f t="shared" ca="1" si="2236"/>
        <v>-0.46909993670294126</v>
      </c>
      <c r="Y7524" s="75">
        <f t="shared" ca="1" si="2237"/>
        <v>-0.46909993670294126</v>
      </c>
      <c r="Z7524" s="74">
        <f t="shared" ca="1" si="2238"/>
        <v>0.62556506312245608</v>
      </c>
      <c r="AA7524" s="76">
        <f t="shared" ca="1" si="2239"/>
        <v>-469.09993670294125</v>
      </c>
      <c r="AB7524" s="76">
        <f t="shared" ca="1" si="2240"/>
        <v>625.56506312245608</v>
      </c>
    </row>
    <row r="7525" spans="1:28" x14ac:dyDescent="0.25">
      <c r="A7525" s="2">
        <f t="shared" si="2241"/>
        <v>11</v>
      </c>
      <c r="B7525" s="16">
        <f ca="1">VLOOKUP(A7525,PERIODS!$O$4:$P$33,2,FALSE)</f>
        <v>3.3000000000000002E-2</v>
      </c>
      <c r="C7525" s="15"/>
      <c r="D7525" s="18">
        <v>5000</v>
      </c>
      <c r="E7525" s="34">
        <f t="shared" ca="1" si="2242"/>
        <v>16671.902463839699</v>
      </c>
      <c r="F7525" s="34">
        <f t="shared" ca="1" si="2243"/>
        <v>3300</v>
      </c>
      <c r="G7525" s="69">
        <f t="shared" ca="1" si="2229"/>
        <v>0</v>
      </c>
      <c r="H7525" s="34">
        <f t="shared" ca="1" si="2230"/>
        <v>1959.9639845400536</v>
      </c>
      <c r="I7525" s="34">
        <f t="shared" ca="1" si="2231"/>
        <v>5259.9639845400534</v>
      </c>
      <c r="J7525" s="18">
        <f ca="1">SUM(INDIRECT(ADDRESS(ROW(F7525),COLUMN(F7525),4)):INDIRECT(ADDRESS(ROW(F7525)+N$5-1,COLUMN(F7525),4)))</f>
        <v>23300</v>
      </c>
      <c r="K7525" s="18">
        <f t="shared" ca="1" si="2232"/>
        <v>16350</v>
      </c>
      <c r="L7525" s="18">
        <f t="shared" ca="1" si="2244"/>
        <v>0</v>
      </c>
      <c r="M7525" s="18">
        <f t="shared" ca="1" si="2228"/>
        <v>0</v>
      </c>
      <c r="N7525" s="34">
        <f t="shared" ca="1" si="2233"/>
        <v>11411.938479299646</v>
      </c>
      <c r="P7525" s="18">
        <f t="shared" ca="1" si="2245"/>
        <v>1959.9639845400536</v>
      </c>
      <c r="Q7525" s="47">
        <f ca="1">SUM(L$15:L7525)-SUM(M$15:M7525)</f>
        <v>16350</v>
      </c>
      <c r="R7525" s="47" t="str">
        <f t="shared" ca="1" si="2246"/>
        <v>M7528</v>
      </c>
      <c r="S7525" s="40">
        <f t="shared" ca="1" si="2234"/>
        <v>0</v>
      </c>
      <c r="T7525" s="46">
        <f t="shared" ca="1" si="2235"/>
        <v>53</v>
      </c>
      <c r="X7525" s="74">
        <f t="shared" ca="1" si="2236"/>
        <v>2.0544437045757782</v>
      </c>
      <c r="Y7525" s="75">
        <f t="shared" ca="1" si="2237"/>
        <v>1.9599639845400536</v>
      </c>
      <c r="Z7525" s="74">
        <f t="shared" ca="1" si="2238"/>
        <v>7.0990713842313315</v>
      </c>
      <c r="AA7525" s="76">
        <f t="shared" ca="1" si="2239"/>
        <v>1959.9639845400536</v>
      </c>
      <c r="AB7525" s="76">
        <f t="shared" ca="1" si="2240"/>
        <v>7099.0713842313316</v>
      </c>
    </row>
    <row r="7526" spans="1:28" x14ac:dyDescent="0.25">
      <c r="A7526" s="2">
        <f t="shared" si="2241"/>
        <v>12</v>
      </c>
      <c r="B7526" s="16">
        <f ca="1">VLOOKUP(A7526,PERIODS!$O$4:$P$33,2,FALSE)</f>
        <v>3.3000000000000002E-2</v>
      </c>
      <c r="C7526" s="15"/>
      <c r="D7526" s="18">
        <v>5000</v>
      </c>
      <c r="E7526" s="34">
        <f t="shared" ca="1" si="2242"/>
        <v>11411.938479299646</v>
      </c>
      <c r="F7526" s="34">
        <f t="shared" ca="1" si="2243"/>
        <v>3300</v>
      </c>
      <c r="G7526" s="69">
        <f t="shared" ca="1" si="2229"/>
        <v>0</v>
      </c>
      <c r="H7526" s="34">
        <f t="shared" ca="1" si="2230"/>
        <v>683.01261555011138</v>
      </c>
      <c r="I7526" s="34">
        <f t="shared" ca="1" si="2231"/>
        <v>3983.0126155501111</v>
      </c>
      <c r="J7526" s="18">
        <f ca="1">SUM(INDIRECT(ADDRESS(ROW(F7526),COLUMN(F7526),4)):INDIRECT(ADDRESS(ROW(F7526)+N$5-1,COLUMN(F7526),4)))</f>
        <v>23500</v>
      </c>
      <c r="K7526" s="18">
        <f t="shared" ca="1" si="2232"/>
        <v>16350</v>
      </c>
      <c r="L7526" s="18">
        <f t="shared" ca="1" si="2244"/>
        <v>0</v>
      </c>
      <c r="M7526" s="18">
        <f t="shared" ca="1" si="2228"/>
        <v>0</v>
      </c>
      <c r="N7526" s="34">
        <f t="shared" ca="1" si="2233"/>
        <v>7428.925863749535</v>
      </c>
      <c r="P7526" s="18">
        <f t="shared" ca="1" si="2245"/>
        <v>683.01261555011138</v>
      </c>
      <c r="Q7526" s="47">
        <f ca="1">SUM(L$15:L7526)-SUM(M$15:M7526)</f>
        <v>16350</v>
      </c>
      <c r="R7526" s="47" t="str">
        <f t="shared" ca="1" si="2246"/>
        <v>M7529</v>
      </c>
      <c r="S7526" s="40">
        <f t="shared" ca="1" si="2234"/>
        <v>0</v>
      </c>
      <c r="T7526" s="46">
        <f t="shared" ca="1" si="2235"/>
        <v>63</v>
      </c>
      <c r="X7526" s="74">
        <f t="shared" ca="1" si="2236"/>
        <v>0.68301261555011139</v>
      </c>
      <c r="Y7526" s="75">
        <f t="shared" ca="1" si="2237"/>
        <v>0.68301261555011139</v>
      </c>
      <c r="Z7526" s="74">
        <f t="shared" ca="1" si="2238"/>
        <v>1.9798332332938697</v>
      </c>
      <c r="AA7526" s="76">
        <f t="shared" ca="1" si="2239"/>
        <v>683.01261555011138</v>
      </c>
      <c r="AB7526" s="76">
        <f t="shared" ca="1" si="2240"/>
        <v>1979.8332332938696</v>
      </c>
    </row>
    <row r="7527" spans="1:28" x14ac:dyDescent="0.25">
      <c r="A7527" s="2">
        <f t="shared" si="2241"/>
        <v>13</v>
      </c>
      <c r="B7527" s="16">
        <f ca="1">VLOOKUP(A7527,PERIODS!$O$4:$P$33,2,FALSE)</f>
        <v>3.3000000000000002E-2</v>
      </c>
      <c r="C7527" s="15"/>
      <c r="D7527" s="18">
        <v>5000</v>
      </c>
      <c r="E7527" s="34">
        <f t="shared" ca="1" si="2242"/>
        <v>7428.925863749535</v>
      </c>
      <c r="F7527" s="34">
        <f t="shared" ca="1" si="2243"/>
        <v>3300</v>
      </c>
      <c r="G7527" s="69">
        <f t="shared" ca="1" si="2229"/>
        <v>0</v>
      </c>
      <c r="H7527" s="34">
        <f t="shared" ca="1" si="2230"/>
        <v>818.45068214521473</v>
      </c>
      <c r="I7527" s="34">
        <f t="shared" ca="1" si="2231"/>
        <v>4118.4506821452151</v>
      </c>
      <c r="J7527" s="18">
        <f ca="1">SUM(INDIRECT(ADDRESS(ROW(F7527),COLUMN(F7527),4)):INDIRECT(ADDRESS(ROW(F7527)+N$5-1,COLUMN(F7527),4)))</f>
        <v>23700</v>
      </c>
      <c r="K7527" s="18">
        <f t="shared" ca="1" si="2232"/>
        <v>0</v>
      </c>
      <c r="L7527" s="18">
        <f t="shared" ca="1" si="2244"/>
        <v>0</v>
      </c>
      <c r="M7527" s="18">
        <f t="shared" ca="1" si="2228"/>
        <v>16350</v>
      </c>
      <c r="N7527" s="34">
        <f t="shared" ca="1" si="2233"/>
        <v>19660.475181604321</v>
      </c>
      <c r="P7527" s="18">
        <f t="shared" ca="1" si="2245"/>
        <v>818.45068214521473</v>
      </c>
      <c r="Q7527" s="47">
        <f ca="1">SUM(L$15:L7527)-SUM(M$15:M7527)</f>
        <v>0</v>
      </c>
      <c r="R7527" s="47" t="str">
        <f t="shared" ca="1" si="2246"/>
        <v>M7530</v>
      </c>
      <c r="S7527" s="40">
        <f t="shared" ca="1" si="2234"/>
        <v>0</v>
      </c>
      <c r="T7527" s="46">
        <f t="shared" ca="1" si="2235"/>
        <v>95</v>
      </c>
      <c r="X7527" s="74">
        <f t="shared" ca="1" si="2236"/>
        <v>0.81845068214521477</v>
      </c>
      <c r="Y7527" s="75">
        <f t="shared" ca="1" si="2237"/>
        <v>0.81845068214521477</v>
      </c>
      <c r="Z7527" s="74">
        <f t="shared" ca="1" si="2238"/>
        <v>2.2669848352258599</v>
      </c>
      <c r="AA7527" s="76">
        <f t="shared" ca="1" si="2239"/>
        <v>818.45068214521473</v>
      </c>
      <c r="AB7527" s="76">
        <f t="shared" ca="1" si="2240"/>
        <v>2266.98483522586</v>
      </c>
    </row>
    <row r="7528" spans="1:28" x14ac:dyDescent="0.25">
      <c r="A7528" s="2">
        <f t="shared" si="2241"/>
        <v>14</v>
      </c>
      <c r="B7528" s="16">
        <f ca="1">VLOOKUP(A7528,PERIODS!$O$4:$P$33,2,FALSE)</f>
        <v>3.3000000000000002E-2</v>
      </c>
      <c r="C7528" s="15"/>
      <c r="D7528" s="18">
        <v>5000</v>
      </c>
      <c r="E7528" s="34">
        <f t="shared" ca="1" si="2242"/>
        <v>19660.475181604321</v>
      </c>
      <c r="F7528" s="34">
        <f t="shared" ca="1" si="2243"/>
        <v>3300</v>
      </c>
      <c r="G7528" s="69">
        <f t="shared" ca="1" si="2229"/>
        <v>0</v>
      </c>
      <c r="H7528" s="34">
        <f t="shared" ca="1" si="2230"/>
        <v>-456.87611744398964</v>
      </c>
      <c r="I7528" s="34">
        <f t="shared" ca="1" si="2231"/>
        <v>2843.1238825560104</v>
      </c>
      <c r="J7528" s="18">
        <f ca="1">SUM(INDIRECT(ADDRESS(ROW(F7528),COLUMN(F7528),4)):INDIRECT(ADDRESS(ROW(F7528)+N$5-1,COLUMN(F7528),4)))</f>
        <v>23900</v>
      </c>
      <c r="K7528" s="18">
        <f t="shared" ca="1" si="2232"/>
        <v>16350</v>
      </c>
      <c r="L7528" s="18">
        <f t="shared" ca="1" si="2244"/>
        <v>16350</v>
      </c>
      <c r="M7528" s="18">
        <f t="shared" ca="1" si="2228"/>
        <v>0</v>
      </c>
      <c r="N7528" s="34">
        <f t="shared" ca="1" si="2233"/>
        <v>16817.35129904831</v>
      </c>
      <c r="P7528" s="18">
        <f t="shared" ca="1" si="2245"/>
        <v>456.87611744398964</v>
      </c>
      <c r="Q7528" s="47">
        <f ca="1">SUM(L$15:L7528)-SUM(M$15:M7528)</f>
        <v>16350</v>
      </c>
      <c r="R7528" s="47" t="str">
        <f t="shared" ca="1" si="2246"/>
        <v>M7531</v>
      </c>
      <c r="S7528" s="40">
        <f t="shared" ca="1" si="2234"/>
        <v>0</v>
      </c>
      <c r="T7528" s="46">
        <f t="shared" ca="1" si="2235"/>
        <v>60</v>
      </c>
      <c r="X7528" s="74">
        <f t="shared" ca="1" si="2236"/>
        <v>-0.45687611744398965</v>
      </c>
      <c r="Y7528" s="75">
        <f t="shared" ca="1" si="2237"/>
        <v>-0.45687611744398965</v>
      </c>
      <c r="Z7528" s="74">
        <f t="shared" ca="1" si="2238"/>
        <v>0.63325878492057674</v>
      </c>
      <c r="AA7528" s="76">
        <f t="shared" ca="1" si="2239"/>
        <v>-456.87611744398964</v>
      </c>
      <c r="AB7528" s="76">
        <f t="shared" ca="1" si="2240"/>
        <v>633.25878492057677</v>
      </c>
    </row>
    <row r="7529" spans="1:28" x14ac:dyDescent="0.25">
      <c r="A7529" s="2">
        <f t="shared" si="2241"/>
        <v>15</v>
      </c>
      <c r="B7529" s="16">
        <f ca="1">VLOOKUP(A7529,PERIODS!$O$4:$P$33,2,FALSE)</f>
        <v>3.3000000000000002E-2</v>
      </c>
      <c r="C7529" s="15"/>
      <c r="D7529" s="18">
        <v>5000</v>
      </c>
      <c r="E7529" s="34">
        <f t="shared" ca="1" si="2242"/>
        <v>16817.35129904831</v>
      </c>
      <c r="F7529" s="34">
        <f t="shared" ca="1" si="2243"/>
        <v>3300</v>
      </c>
      <c r="G7529" s="69">
        <f t="shared" ca="1" si="2229"/>
        <v>0</v>
      </c>
      <c r="H7529" s="34">
        <f t="shared" ca="1" si="2230"/>
        <v>1023.7419267359982</v>
      </c>
      <c r="I7529" s="34">
        <f t="shared" ca="1" si="2231"/>
        <v>4323.7419267359983</v>
      </c>
      <c r="J7529" s="18">
        <f ca="1">SUM(INDIRECT(ADDRESS(ROW(F7529),COLUMN(F7529),4)):INDIRECT(ADDRESS(ROW(F7529)+N$5-1,COLUMN(F7529),4)))</f>
        <v>24100</v>
      </c>
      <c r="K7529" s="18">
        <f t="shared" ca="1" si="2232"/>
        <v>16350</v>
      </c>
      <c r="L7529" s="18">
        <f t="shared" ca="1" si="2244"/>
        <v>0</v>
      </c>
      <c r="M7529" s="18">
        <f t="shared" ca="1" si="2228"/>
        <v>0</v>
      </c>
      <c r="N7529" s="34">
        <f t="shared" ca="1" si="2233"/>
        <v>12493.609372312312</v>
      </c>
      <c r="P7529" s="18">
        <f t="shared" ca="1" si="2245"/>
        <v>1023.7419267359982</v>
      </c>
      <c r="Q7529" s="47">
        <f ca="1">SUM(L$15:L7529)-SUM(M$15:M7529)</f>
        <v>16350</v>
      </c>
      <c r="R7529" s="47" t="str">
        <f t="shared" ca="1" si="2246"/>
        <v>M7532</v>
      </c>
      <c r="S7529" s="40">
        <f t="shared" ca="1" si="2234"/>
        <v>0</v>
      </c>
      <c r="T7529" s="46">
        <f t="shared" ca="1" si="2235"/>
        <v>3</v>
      </c>
      <c r="X7529" s="74">
        <f t="shared" ca="1" si="2236"/>
        <v>1.0237419267359982</v>
      </c>
      <c r="Y7529" s="75">
        <f t="shared" ca="1" si="2237"/>
        <v>1.0237419267359982</v>
      </c>
      <c r="Z7529" s="74">
        <f t="shared" ca="1" si="2238"/>
        <v>2.7835912949933861</v>
      </c>
      <c r="AA7529" s="76">
        <f t="shared" ca="1" si="2239"/>
        <v>1023.7419267359982</v>
      </c>
      <c r="AB7529" s="76">
        <f t="shared" ca="1" si="2240"/>
        <v>2783.5912949933859</v>
      </c>
    </row>
    <row r="7530" spans="1:28" x14ac:dyDescent="0.25">
      <c r="A7530" s="2">
        <f t="shared" si="2241"/>
        <v>16</v>
      </c>
      <c r="B7530" s="16">
        <f ca="1">VLOOKUP(A7530,PERIODS!$O$4:$P$33,2,FALSE)</f>
        <v>3.3000000000000002E-2</v>
      </c>
      <c r="C7530" s="15"/>
      <c r="D7530" s="18">
        <v>5000</v>
      </c>
      <c r="E7530" s="34">
        <f t="shared" ca="1" si="2242"/>
        <v>12493.609372312312</v>
      </c>
      <c r="F7530" s="34">
        <f t="shared" ca="1" si="2243"/>
        <v>3300</v>
      </c>
      <c r="G7530" s="69">
        <f t="shared" ca="1" si="2229"/>
        <v>0</v>
      </c>
      <c r="H7530" s="34">
        <f t="shared" ca="1" si="2230"/>
        <v>94.826727829612679</v>
      </c>
      <c r="I7530" s="34">
        <f t="shared" ca="1" si="2231"/>
        <v>3394.8267278296125</v>
      </c>
      <c r="J7530" s="18">
        <f ca="1">SUM(INDIRECT(ADDRESS(ROW(F7530),COLUMN(F7530),4)):INDIRECT(ADDRESS(ROW(F7530)+N$5-1,COLUMN(F7530),4)))</f>
        <v>24300</v>
      </c>
      <c r="K7530" s="18">
        <f t="shared" ca="1" si="2232"/>
        <v>16350</v>
      </c>
      <c r="L7530" s="18">
        <f t="shared" ca="1" si="2244"/>
        <v>0</v>
      </c>
      <c r="M7530" s="18">
        <f t="shared" ca="1" si="2228"/>
        <v>0</v>
      </c>
      <c r="N7530" s="34">
        <f t="shared" ca="1" si="2233"/>
        <v>9098.7826444827006</v>
      </c>
      <c r="P7530" s="18">
        <f t="shared" ca="1" si="2245"/>
        <v>94.826727829612679</v>
      </c>
      <c r="Q7530" s="47">
        <f ca="1">SUM(L$15:L7530)-SUM(M$15:M7530)</f>
        <v>16350</v>
      </c>
      <c r="R7530" s="47" t="str">
        <f t="shared" ca="1" si="2246"/>
        <v>M7533</v>
      </c>
      <c r="S7530" s="40">
        <f t="shared" ca="1" si="2234"/>
        <v>0</v>
      </c>
      <c r="T7530" s="46">
        <f t="shared" ca="1" si="2235"/>
        <v>83</v>
      </c>
      <c r="X7530" s="74">
        <f t="shared" ca="1" si="2236"/>
        <v>9.4826727829612684E-2</v>
      </c>
      <c r="Y7530" s="75">
        <f t="shared" ca="1" si="2237"/>
        <v>9.4826727829612684E-2</v>
      </c>
      <c r="Z7530" s="74">
        <f t="shared" ca="1" si="2238"/>
        <v>1.0994683313562998</v>
      </c>
      <c r="AA7530" s="76">
        <f t="shared" ca="1" si="2239"/>
        <v>94.826727829612679</v>
      </c>
      <c r="AB7530" s="76">
        <f t="shared" ca="1" si="2240"/>
        <v>1099.4683313562998</v>
      </c>
    </row>
    <row r="7531" spans="1:28" x14ac:dyDescent="0.25">
      <c r="A7531" s="2">
        <f t="shared" si="2241"/>
        <v>17</v>
      </c>
      <c r="B7531" s="16">
        <f ca="1">VLOOKUP(A7531,PERIODS!$O$4:$P$33,2,FALSE)</f>
        <v>3.5000000000000003E-2</v>
      </c>
      <c r="C7531" s="15"/>
      <c r="D7531" s="18">
        <v>5000</v>
      </c>
      <c r="E7531" s="34">
        <f t="shared" ca="1" si="2242"/>
        <v>9098.7826444827006</v>
      </c>
      <c r="F7531" s="34">
        <f t="shared" ca="1" si="2243"/>
        <v>3500.0000000000005</v>
      </c>
      <c r="G7531" s="69">
        <f t="shared" ca="1" si="2229"/>
        <v>0</v>
      </c>
      <c r="H7531" s="34">
        <f t="shared" ca="1" si="2230"/>
        <v>358.69201555704331</v>
      </c>
      <c r="I7531" s="34">
        <f t="shared" ca="1" si="2231"/>
        <v>3858.6920155570438</v>
      </c>
      <c r="J7531" s="18">
        <f ca="1">SUM(INDIRECT(ADDRESS(ROW(F7531),COLUMN(F7531),4)):INDIRECT(ADDRESS(ROW(F7531)+N$5-1,COLUMN(F7531),4)))</f>
        <v>24500.000000000004</v>
      </c>
      <c r="K7531" s="18">
        <f t="shared" ca="1" si="2232"/>
        <v>0</v>
      </c>
      <c r="L7531" s="18">
        <f t="shared" ca="1" si="2244"/>
        <v>0</v>
      </c>
      <c r="M7531" s="18">
        <f t="shared" ca="1" si="2228"/>
        <v>16350</v>
      </c>
      <c r="N7531" s="34">
        <f t="shared" ca="1" si="2233"/>
        <v>21590.090628925656</v>
      </c>
      <c r="P7531" s="18">
        <f t="shared" ca="1" si="2245"/>
        <v>358.69201555704331</v>
      </c>
      <c r="Q7531" s="47">
        <f ca="1">SUM(L$15:L7531)-SUM(M$15:M7531)</f>
        <v>0</v>
      </c>
      <c r="R7531" s="47" t="str">
        <f t="shared" ca="1" si="2246"/>
        <v>M7534</v>
      </c>
      <c r="S7531" s="40">
        <f t="shared" ca="1" si="2234"/>
        <v>0</v>
      </c>
      <c r="T7531" s="46">
        <f t="shared" ca="1" si="2235"/>
        <v>84</v>
      </c>
      <c r="X7531" s="74">
        <f t="shared" ca="1" si="2236"/>
        <v>0.35869201555704333</v>
      </c>
      <c r="Y7531" s="75">
        <f t="shared" ca="1" si="2237"/>
        <v>0.35869201555704333</v>
      </c>
      <c r="Z7531" s="74">
        <f t="shared" ca="1" si="2238"/>
        <v>1.4314558675367521</v>
      </c>
      <c r="AA7531" s="76">
        <f t="shared" ca="1" si="2239"/>
        <v>358.69201555704331</v>
      </c>
      <c r="AB7531" s="76">
        <f t="shared" ca="1" si="2240"/>
        <v>1431.4558675367521</v>
      </c>
    </row>
    <row r="7532" spans="1:28" x14ac:dyDescent="0.25">
      <c r="A7532" s="2">
        <f t="shared" si="2241"/>
        <v>18</v>
      </c>
      <c r="B7532" s="16">
        <f ca="1">VLOOKUP(A7532,PERIODS!$O$4:$P$33,2,FALSE)</f>
        <v>3.5000000000000003E-2</v>
      </c>
      <c r="C7532" s="15"/>
      <c r="D7532" s="18">
        <v>5000</v>
      </c>
      <c r="E7532" s="34">
        <f t="shared" ca="1" si="2242"/>
        <v>21590.090628925656</v>
      </c>
      <c r="F7532" s="34">
        <f t="shared" ca="1" si="2243"/>
        <v>3500.0000000000005</v>
      </c>
      <c r="G7532" s="69">
        <f t="shared" ca="1" si="2229"/>
        <v>0</v>
      </c>
      <c r="H7532" s="34">
        <f t="shared" ca="1" si="2230"/>
        <v>-1991.1077261940138</v>
      </c>
      <c r="I7532" s="34">
        <f t="shared" ca="1" si="2231"/>
        <v>1508.8922738059866</v>
      </c>
      <c r="J7532" s="18">
        <f ca="1">SUM(INDIRECT(ADDRESS(ROW(F7532),COLUMN(F7532),4)):INDIRECT(ADDRESS(ROW(F7532)+N$5-1,COLUMN(F7532),4)))</f>
        <v>24500.000000000004</v>
      </c>
      <c r="K7532" s="18">
        <f t="shared" ca="1" si="2232"/>
        <v>16350</v>
      </c>
      <c r="L7532" s="18">
        <f t="shared" ca="1" si="2244"/>
        <v>16350</v>
      </c>
      <c r="M7532" s="18">
        <f t="shared" ca="1" si="2228"/>
        <v>0</v>
      </c>
      <c r="N7532" s="34">
        <f t="shared" ca="1" si="2233"/>
        <v>20081.198355119668</v>
      </c>
      <c r="P7532" s="18">
        <f t="shared" ca="1" si="2245"/>
        <v>1991.1077261940138</v>
      </c>
      <c r="Q7532" s="47">
        <f ca="1">SUM(L$15:L7532)-SUM(M$15:M7532)</f>
        <v>16350</v>
      </c>
      <c r="R7532" s="47" t="str">
        <f t="shared" ca="1" si="2246"/>
        <v>M7535</v>
      </c>
      <c r="S7532" s="40">
        <f t="shared" ca="1" si="2234"/>
        <v>0</v>
      </c>
      <c r="T7532" s="46">
        <f t="shared" ca="1" si="2235"/>
        <v>30</v>
      </c>
      <c r="X7532" s="74">
        <f t="shared" ca="1" si="2236"/>
        <v>-1.9911077261940138</v>
      </c>
      <c r="Y7532" s="75">
        <f t="shared" ca="1" si="2237"/>
        <v>-1.9911077261940138</v>
      </c>
      <c r="Z7532" s="74">
        <f t="shared" ca="1" si="2238"/>
        <v>0.13654408817775876</v>
      </c>
      <c r="AA7532" s="76">
        <f t="shared" ca="1" si="2239"/>
        <v>-1991.1077261940138</v>
      </c>
      <c r="AB7532" s="76">
        <f t="shared" ca="1" si="2240"/>
        <v>136.54408817775877</v>
      </c>
    </row>
    <row r="7533" spans="1:28" x14ac:dyDescent="0.25">
      <c r="A7533" s="2">
        <f t="shared" si="2241"/>
        <v>19</v>
      </c>
      <c r="B7533" s="16">
        <f ca="1">VLOOKUP(A7533,PERIODS!$O$4:$P$33,2,FALSE)</f>
        <v>3.5000000000000003E-2</v>
      </c>
      <c r="C7533" s="15"/>
      <c r="D7533" s="18">
        <v>5000</v>
      </c>
      <c r="E7533" s="34">
        <f t="shared" ca="1" si="2242"/>
        <v>20081.198355119668</v>
      </c>
      <c r="F7533" s="34">
        <f t="shared" ca="1" si="2243"/>
        <v>3500.0000000000005</v>
      </c>
      <c r="G7533" s="69">
        <f t="shared" ca="1" si="2229"/>
        <v>0</v>
      </c>
      <c r="H7533" s="34">
        <f t="shared" ca="1" si="2230"/>
        <v>1959.9639845400536</v>
      </c>
      <c r="I7533" s="34">
        <f t="shared" ca="1" si="2231"/>
        <v>5459.9639845400543</v>
      </c>
      <c r="J7533" s="18">
        <f ca="1">SUM(INDIRECT(ADDRESS(ROW(F7533),COLUMN(F7533),4)):INDIRECT(ADDRESS(ROW(F7533)+N$5-1,COLUMN(F7533),4)))</f>
        <v>24500.000000000004</v>
      </c>
      <c r="K7533" s="18">
        <f t="shared" ca="1" si="2232"/>
        <v>16350</v>
      </c>
      <c r="L7533" s="18">
        <f t="shared" ca="1" si="2244"/>
        <v>0</v>
      </c>
      <c r="M7533" s="18">
        <f t="shared" ca="1" si="2228"/>
        <v>0</v>
      </c>
      <c r="N7533" s="34">
        <f t="shared" ca="1" si="2233"/>
        <v>14621.234370579614</v>
      </c>
      <c r="P7533" s="18">
        <f t="shared" ca="1" si="2245"/>
        <v>1959.9639845400536</v>
      </c>
      <c r="Q7533" s="47">
        <f ca="1">SUM(L$15:L7533)-SUM(M$15:M7533)</f>
        <v>16350</v>
      </c>
      <c r="R7533" s="47" t="str">
        <f t="shared" ca="1" si="2246"/>
        <v>M7536</v>
      </c>
      <c r="S7533" s="40">
        <f t="shared" ca="1" si="2234"/>
        <v>0</v>
      </c>
      <c r="T7533" s="46">
        <f t="shared" ca="1" si="2235"/>
        <v>78</v>
      </c>
      <c r="X7533" s="74">
        <f t="shared" ca="1" si="2236"/>
        <v>2.220820511797061</v>
      </c>
      <c r="Y7533" s="75">
        <f t="shared" ca="1" si="2237"/>
        <v>1.9599639845400536</v>
      </c>
      <c r="Z7533" s="74">
        <f t="shared" ca="1" si="2238"/>
        <v>7.0990713842313315</v>
      </c>
      <c r="AA7533" s="76">
        <f t="shared" ca="1" si="2239"/>
        <v>1959.9639845400536</v>
      </c>
      <c r="AB7533" s="76">
        <f t="shared" ca="1" si="2240"/>
        <v>7099.0713842313316</v>
      </c>
    </row>
    <row r="7534" spans="1:28" x14ac:dyDescent="0.25">
      <c r="A7534" s="2">
        <f t="shared" si="2241"/>
        <v>20</v>
      </c>
      <c r="B7534" s="16">
        <f ca="1">VLOOKUP(A7534,PERIODS!$O$4:$P$33,2,FALSE)</f>
        <v>3.5000000000000003E-2</v>
      </c>
      <c r="C7534" s="15"/>
      <c r="D7534" s="18">
        <v>5000</v>
      </c>
      <c r="E7534" s="34">
        <f t="shared" ca="1" si="2242"/>
        <v>14621.234370579614</v>
      </c>
      <c r="F7534" s="34">
        <f t="shared" ca="1" si="2243"/>
        <v>3500.0000000000005</v>
      </c>
      <c r="G7534" s="69">
        <f t="shared" ca="1" si="2229"/>
        <v>0</v>
      </c>
      <c r="H7534" s="34">
        <f t="shared" ca="1" si="2230"/>
        <v>1306.5633894544835</v>
      </c>
      <c r="I7534" s="34">
        <f t="shared" ca="1" si="2231"/>
        <v>4806.5633894544844</v>
      </c>
      <c r="J7534" s="18">
        <f ca="1">SUM(INDIRECT(ADDRESS(ROW(F7534),COLUMN(F7534),4)):INDIRECT(ADDRESS(ROW(F7534)+N$5-1,COLUMN(F7534),4)))</f>
        <v>24500.000000000004</v>
      </c>
      <c r="K7534" s="18">
        <f t="shared" ca="1" si="2232"/>
        <v>16350</v>
      </c>
      <c r="L7534" s="18">
        <f t="shared" ca="1" si="2244"/>
        <v>0</v>
      </c>
      <c r="M7534" s="18">
        <f t="shared" ca="1" si="2228"/>
        <v>0</v>
      </c>
      <c r="N7534" s="34">
        <f t="shared" ca="1" si="2233"/>
        <v>9814.6709811251294</v>
      </c>
      <c r="P7534" s="18">
        <f t="shared" ca="1" si="2245"/>
        <v>1306.5633894544835</v>
      </c>
      <c r="Q7534" s="47">
        <f ca="1">SUM(L$15:L7534)-SUM(M$15:M7534)</f>
        <v>16350</v>
      </c>
      <c r="R7534" s="47" t="str">
        <f t="shared" ca="1" si="2246"/>
        <v>M7537</v>
      </c>
      <c r="S7534" s="40">
        <f t="shared" ca="1" si="2234"/>
        <v>0</v>
      </c>
      <c r="T7534" s="46">
        <f t="shared" ca="1" si="2235"/>
        <v>29</v>
      </c>
      <c r="X7534" s="74">
        <f t="shared" ca="1" si="2236"/>
        <v>1.3065633894544835</v>
      </c>
      <c r="Y7534" s="75">
        <f t="shared" ca="1" si="2237"/>
        <v>1.3065633894544835</v>
      </c>
      <c r="Z7534" s="74">
        <f t="shared" ca="1" si="2238"/>
        <v>3.6934588969951316</v>
      </c>
      <c r="AA7534" s="76">
        <f t="shared" ca="1" si="2239"/>
        <v>1306.5633894544835</v>
      </c>
      <c r="AB7534" s="76">
        <f t="shared" ca="1" si="2240"/>
        <v>3693.4588969951315</v>
      </c>
    </row>
    <row r="7535" spans="1:28" x14ac:dyDescent="0.25">
      <c r="A7535" s="2">
        <f t="shared" si="2241"/>
        <v>21</v>
      </c>
      <c r="B7535" s="16">
        <f ca="1">VLOOKUP(A7535,PERIODS!$O$4:$P$33,2,FALSE)</f>
        <v>3.5000000000000003E-2</v>
      </c>
      <c r="C7535" s="15"/>
      <c r="D7535" s="18">
        <v>5000</v>
      </c>
      <c r="E7535" s="34">
        <f t="shared" ca="1" si="2242"/>
        <v>9814.6709811251294</v>
      </c>
      <c r="F7535" s="34">
        <f t="shared" ca="1" si="2243"/>
        <v>3500.0000000000005</v>
      </c>
      <c r="G7535" s="69">
        <f t="shared" ca="1" si="2229"/>
        <v>0</v>
      </c>
      <c r="H7535" s="34">
        <f t="shared" ca="1" si="2230"/>
        <v>-695.89441768160486</v>
      </c>
      <c r="I7535" s="34">
        <f t="shared" ca="1" si="2231"/>
        <v>2804.1055823183956</v>
      </c>
      <c r="J7535" s="18">
        <f ca="1">SUM(INDIRECT(ADDRESS(ROW(F7535),COLUMN(F7535),4)):INDIRECT(ADDRESS(ROW(F7535)+N$5-1,COLUMN(F7535),4)))</f>
        <v>24500.000000000004</v>
      </c>
      <c r="K7535" s="18">
        <f t="shared" ca="1" si="2232"/>
        <v>0</v>
      </c>
      <c r="L7535" s="18">
        <f t="shared" ca="1" si="2244"/>
        <v>0</v>
      </c>
      <c r="M7535" s="18">
        <f t="shared" ca="1" si="2228"/>
        <v>16350</v>
      </c>
      <c r="N7535" s="34">
        <f t="shared" ca="1" si="2233"/>
        <v>7010.5653988067352</v>
      </c>
      <c r="P7535" s="18">
        <f t="shared" ca="1" si="2245"/>
        <v>695.89441768160486</v>
      </c>
      <c r="Q7535" s="47">
        <f ca="1">SUM(L$15:L7535)-SUM(M$15:M7535)</f>
        <v>0</v>
      </c>
      <c r="R7535" s="47" t="str">
        <f t="shared" ca="1" si="2246"/>
        <v>M7538</v>
      </c>
      <c r="S7535" s="40">
        <f t="shared" ca="1" si="2234"/>
        <v>16350</v>
      </c>
      <c r="T7535" s="46">
        <f t="shared" ca="1" si="2235"/>
        <v>98</v>
      </c>
      <c r="X7535" s="74">
        <f t="shared" ca="1" si="2236"/>
        <v>-0.69589441768160487</v>
      </c>
      <c r="Y7535" s="75">
        <f t="shared" ca="1" si="2237"/>
        <v>-0.69589441768160487</v>
      </c>
      <c r="Z7535" s="74">
        <f t="shared" ca="1" si="2238"/>
        <v>0.49862826654045234</v>
      </c>
      <c r="AA7535" s="76">
        <f t="shared" ca="1" si="2239"/>
        <v>-695.89441768160486</v>
      </c>
      <c r="AB7535" s="76">
        <f t="shared" ca="1" si="2240"/>
        <v>498.62826654045233</v>
      </c>
    </row>
    <row r="7536" spans="1:28" x14ac:dyDescent="0.25">
      <c r="A7536" s="2">
        <f t="shared" si="2241"/>
        <v>22</v>
      </c>
      <c r="B7536" s="16">
        <f ca="1">VLOOKUP(A7536,PERIODS!$O$4:$P$33,2,FALSE)</f>
        <v>3.5000000000000003E-2</v>
      </c>
      <c r="C7536" s="15"/>
      <c r="D7536" s="18">
        <v>5000</v>
      </c>
      <c r="E7536" s="34">
        <f t="shared" ca="1" si="2242"/>
        <v>7010.5653988067352</v>
      </c>
      <c r="F7536" s="34">
        <f t="shared" ca="1" si="2243"/>
        <v>3500.0000000000005</v>
      </c>
      <c r="G7536" s="69">
        <f t="shared" ca="1" si="2229"/>
        <v>0</v>
      </c>
      <c r="H7536" s="34">
        <f t="shared" ca="1" si="2230"/>
        <v>368.15780185099999</v>
      </c>
      <c r="I7536" s="34">
        <f t="shared" ca="1" si="2231"/>
        <v>3868.1578018510004</v>
      </c>
      <c r="J7536" s="18">
        <f ca="1">SUM(INDIRECT(ADDRESS(ROW(F7536),COLUMN(F7536),4)):INDIRECT(ADDRESS(ROW(F7536)+N$5-1,COLUMN(F7536),4)))</f>
        <v>25000.000000000004</v>
      </c>
      <c r="K7536" s="18">
        <f t="shared" ca="1" si="2232"/>
        <v>16350</v>
      </c>
      <c r="L7536" s="18">
        <f t="shared" ca="1" si="2244"/>
        <v>16350</v>
      </c>
      <c r="M7536" s="18">
        <f t="shared" ca="1" si="2228"/>
        <v>0</v>
      </c>
      <c r="N7536" s="34">
        <f t="shared" ca="1" si="2233"/>
        <v>3142.4075969557348</v>
      </c>
      <c r="P7536" s="18">
        <f t="shared" ca="1" si="2245"/>
        <v>368.15780185099999</v>
      </c>
      <c r="Q7536" s="47">
        <f ca="1">SUM(L$15:L7536)-SUM(M$15:M7536)</f>
        <v>16350</v>
      </c>
      <c r="R7536" s="47" t="str">
        <f t="shared" ca="1" si="2246"/>
        <v>M7539</v>
      </c>
      <c r="S7536" s="40">
        <f t="shared" ca="1" si="2234"/>
        <v>0</v>
      </c>
      <c r="T7536" s="46">
        <f t="shared" ca="1" si="2235"/>
        <v>36</v>
      </c>
      <c r="X7536" s="74">
        <f t="shared" ca="1" si="2236"/>
        <v>0.368157801851</v>
      </c>
      <c r="Y7536" s="75">
        <f t="shared" ca="1" si="2237"/>
        <v>0.368157801851</v>
      </c>
      <c r="Z7536" s="74">
        <f t="shared" ca="1" si="2238"/>
        <v>1.4450700557122904</v>
      </c>
      <c r="AA7536" s="76">
        <f t="shared" ca="1" si="2239"/>
        <v>368.15780185099999</v>
      </c>
      <c r="AB7536" s="76">
        <f t="shared" ca="1" si="2240"/>
        <v>1445.0700557122905</v>
      </c>
    </row>
    <row r="7537" spans="1:28" x14ac:dyDescent="0.25">
      <c r="A7537" s="2">
        <f t="shared" si="2241"/>
        <v>23</v>
      </c>
      <c r="B7537" s="16">
        <f ca="1">VLOOKUP(A7537,PERIODS!$O$4:$P$33,2,FALSE)</f>
        <v>3.5000000000000003E-2</v>
      </c>
      <c r="C7537" s="15"/>
      <c r="D7537" s="18">
        <v>5000</v>
      </c>
      <c r="E7537" s="34">
        <f t="shared" ca="1" si="2242"/>
        <v>3142.4075969557348</v>
      </c>
      <c r="F7537" s="34">
        <f t="shared" ca="1" si="2243"/>
        <v>3500.0000000000005</v>
      </c>
      <c r="G7537" s="69">
        <f t="shared" ca="1" si="2229"/>
        <v>0</v>
      </c>
      <c r="H7537" s="34">
        <f t="shared" ca="1" si="2230"/>
        <v>-1629.1470249235103</v>
      </c>
      <c r="I7537" s="34">
        <f t="shared" ca="1" si="2231"/>
        <v>1870.8529750764901</v>
      </c>
      <c r="J7537" s="18">
        <f ca="1">SUM(INDIRECT(ADDRESS(ROW(F7537),COLUMN(F7537),4)):INDIRECT(ADDRESS(ROW(F7537)+N$5-1,COLUMN(F7537),4)))</f>
        <v>25500.000000000004</v>
      </c>
      <c r="K7537" s="18">
        <f t="shared" ca="1" si="2232"/>
        <v>32700</v>
      </c>
      <c r="L7537" s="18">
        <f t="shared" ca="1" si="2244"/>
        <v>16350</v>
      </c>
      <c r="M7537" s="18">
        <f t="shared" ca="1" si="2228"/>
        <v>0</v>
      </c>
      <c r="N7537" s="34">
        <f t="shared" ca="1" si="2233"/>
        <v>1271.5546218792447</v>
      </c>
      <c r="P7537" s="18">
        <f t="shared" ca="1" si="2245"/>
        <v>1629.1470249235103</v>
      </c>
      <c r="Q7537" s="47">
        <f ca="1">SUM(L$15:L7537)-SUM(M$15:M7537)</f>
        <v>32700</v>
      </c>
      <c r="R7537" s="47" t="str">
        <f t="shared" ca="1" si="2246"/>
        <v>M7540</v>
      </c>
      <c r="S7537" s="40">
        <f t="shared" ca="1" si="2234"/>
        <v>0</v>
      </c>
      <c r="T7537" s="46">
        <f t="shared" ca="1" si="2235"/>
        <v>0</v>
      </c>
      <c r="X7537" s="74">
        <f t="shared" ca="1" si="2236"/>
        <v>-1.6291470249235103</v>
      </c>
      <c r="Y7537" s="75">
        <f t="shared" ca="1" si="2237"/>
        <v>-1.6291470249235103</v>
      </c>
      <c r="Z7537" s="74">
        <f t="shared" ca="1" si="2238"/>
        <v>0.19609676846655208</v>
      </c>
      <c r="AA7537" s="76">
        <f t="shared" ca="1" si="2239"/>
        <v>-1629.1470249235103</v>
      </c>
      <c r="AB7537" s="76">
        <f t="shared" ca="1" si="2240"/>
        <v>196.09676846655208</v>
      </c>
    </row>
    <row r="7538" spans="1:28" x14ac:dyDescent="0.25">
      <c r="A7538" s="2">
        <f t="shared" si="2241"/>
        <v>24</v>
      </c>
      <c r="B7538" s="16">
        <f ca="1">VLOOKUP(A7538,PERIODS!$O$4:$P$33,2,FALSE)</f>
        <v>3.5000000000000003E-2</v>
      </c>
      <c r="C7538" s="15"/>
      <c r="D7538" s="18">
        <v>5000</v>
      </c>
      <c r="E7538" s="34">
        <f t="shared" ca="1" si="2242"/>
        <v>1271.5546218792447</v>
      </c>
      <c r="F7538" s="34">
        <f t="shared" ca="1" si="2243"/>
        <v>3500.0000000000005</v>
      </c>
      <c r="G7538" s="69">
        <f t="shared" ca="1" si="2229"/>
        <v>0</v>
      </c>
      <c r="H7538" s="34">
        <f t="shared" ca="1" si="2230"/>
        <v>-137.0844802500427</v>
      </c>
      <c r="I7538" s="34">
        <f t="shared" ca="1" si="2231"/>
        <v>3362.9155197499576</v>
      </c>
      <c r="J7538" s="18">
        <f ca="1">SUM(INDIRECT(ADDRESS(ROW(F7538),COLUMN(F7538),4)):INDIRECT(ADDRESS(ROW(F7538)+N$5-1,COLUMN(F7538),4)))</f>
        <v>26000</v>
      </c>
      <c r="K7538" s="18">
        <f t="shared" ca="1" si="2232"/>
        <v>32700</v>
      </c>
      <c r="L7538" s="18">
        <f t="shared" ca="1" si="2244"/>
        <v>0</v>
      </c>
      <c r="M7538" s="18">
        <f t="shared" ca="1" si="2228"/>
        <v>0</v>
      </c>
      <c r="N7538" s="34">
        <f t="shared" ca="1" si="2233"/>
        <v>-2091.360897870713</v>
      </c>
      <c r="P7538" s="18">
        <f t="shared" ca="1" si="2245"/>
        <v>137.0844802500427</v>
      </c>
      <c r="Q7538" s="47">
        <f ca="1">SUM(L$15:L7538)-SUM(M$15:M7538)</f>
        <v>32700</v>
      </c>
      <c r="R7538" s="47" t="str">
        <f t="shared" ca="1" si="2246"/>
        <v>M7541</v>
      </c>
      <c r="S7538" s="40">
        <f t="shared" ca="1" si="2234"/>
        <v>0</v>
      </c>
      <c r="T7538" s="46">
        <f t="shared" ca="1" si="2235"/>
        <v>18</v>
      </c>
      <c r="X7538" s="74">
        <f t="shared" ca="1" si="2236"/>
        <v>-0.13708448025004269</v>
      </c>
      <c r="Y7538" s="75">
        <f t="shared" ca="1" si="2237"/>
        <v>-0.13708448025004269</v>
      </c>
      <c r="Z7538" s="74">
        <f t="shared" ca="1" si="2238"/>
        <v>0.87189656498087609</v>
      </c>
      <c r="AA7538" s="76">
        <f t="shared" ca="1" si="2239"/>
        <v>-137.0844802500427</v>
      </c>
      <c r="AB7538" s="76">
        <f t="shared" ca="1" si="2240"/>
        <v>871.89656498087606</v>
      </c>
    </row>
    <row r="7539" spans="1:28" x14ac:dyDescent="0.25">
      <c r="A7539" s="2">
        <f t="shared" si="2241"/>
        <v>25</v>
      </c>
      <c r="B7539" s="16">
        <f ca="1">VLOOKUP(A7539,PERIODS!$O$4:$P$33,2,FALSE)</f>
        <v>3.5000000000000003E-2</v>
      </c>
      <c r="C7539" s="15"/>
      <c r="D7539" s="18">
        <v>5000</v>
      </c>
      <c r="E7539" s="34">
        <f t="shared" ca="1" si="2242"/>
        <v>-2091.360897870713</v>
      </c>
      <c r="F7539" s="34">
        <f t="shared" ca="1" si="2243"/>
        <v>3500.0000000000005</v>
      </c>
      <c r="G7539" s="69">
        <f t="shared" ca="1" si="2229"/>
        <v>0</v>
      </c>
      <c r="H7539" s="34">
        <f t="shared" ca="1" si="2230"/>
        <v>-1787.8977415621507</v>
      </c>
      <c r="I7539" s="34">
        <f t="shared" ca="1" si="2231"/>
        <v>1712.1022584378497</v>
      </c>
      <c r="J7539" s="18">
        <f ca="1">SUM(INDIRECT(ADDRESS(ROW(F7539),COLUMN(F7539),4)):INDIRECT(ADDRESS(ROW(F7539)+N$5-1,COLUMN(F7539),4)))</f>
        <v>24900</v>
      </c>
      <c r="K7539" s="18">
        <f t="shared" ca="1" si="2232"/>
        <v>16350</v>
      </c>
      <c r="L7539" s="18">
        <f t="shared" ca="1" si="2244"/>
        <v>0</v>
      </c>
      <c r="M7539" s="18">
        <f t="shared" ca="1" si="2228"/>
        <v>16350</v>
      </c>
      <c r="N7539" s="34">
        <f t="shared" ca="1" si="2233"/>
        <v>12546.536843691438</v>
      </c>
      <c r="P7539" s="18">
        <f t="shared" ca="1" si="2245"/>
        <v>1787.8977415621507</v>
      </c>
      <c r="Q7539" s="47">
        <f ca="1">SUM(L$15:L7539)-SUM(M$15:M7539)</f>
        <v>16350</v>
      </c>
      <c r="R7539" s="47" t="str">
        <f t="shared" ca="1" si="2246"/>
        <v>M7542</v>
      </c>
      <c r="S7539" s="40">
        <f t="shared" ca="1" si="2234"/>
        <v>0</v>
      </c>
      <c r="T7539" s="46">
        <f t="shared" ca="1" si="2235"/>
        <v>3</v>
      </c>
      <c r="X7539" s="74">
        <f t="shared" ca="1" si="2236"/>
        <v>-1.7878977415621506</v>
      </c>
      <c r="Y7539" s="75">
        <f t="shared" ca="1" si="2237"/>
        <v>-1.7878977415621506</v>
      </c>
      <c r="Z7539" s="74">
        <f t="shared" ca="1" si="2238"/>
        <v>0.16731153229062445</v>
      </c>
      <c r="AA7539" s="76">
        <f t="shared" ca="1" si="2239"/>
        <v>-1787.8977415621507</v>
      </c>
      <c r="AB7539" s="76">
        <f t="shared" ca="1" si="2240"/>
        <v>167.31153229062446</v>
      </c>
    </row>
    <row r="7540" spans="1:28" x14ac:dyDescent="0.25">
      <c r="A7540" s="2">
        <f t="shared" si="2241"/>
        <v>26</v>
      </c>
      <c r="B7540" s="16">
        <f ca="1">VLOOKUP(A7540,PERIODS!$O$4:$P$33,2,FALSE)</f>
        <v>3.5000000000000003E-2</v>
      </c>
      <c r="C7540" s="15"/>
      <c r="D7540" s="18">
        <v>5000</v>
      </c>
      <c r="E7540" s="34">
        <f t="shared" ca="1" si="2242"/>
        <v>12546.536843691438</v>
      </c>
      <c r="F7540" s="34">
        <f t="shared" ca="1" si="2243"/>
        <v>3500.0000000000005</v>
      </c>
      <c r="G7540" s="69">
        <f t="shared" ca="1" si="2229"/>
        <v>0</v>
      </c>
      <c r="H7540" s="34">
        <f t="shared" ca="1" si="2230"/>
        <v>258.34369995942836</v>
      </c>
      <c r="I7540" s="34">
        <f t="shared" ca="1" si="2231"/>
        <v>3758.3436999594287</v>
      </c>
      <c r="J7540" s="18">
        <f ca="1">SUM(INDIRECT(ADDRESS(ROW(F7540),COLUMN(F7540),4)):INDIRECT(ADDRESS(ROW(F7540)+N$5-1,COLUMN(F7540),4)))</f>
        <v>23900</v>
      </c>
      <c r="K7540" s="18">
        <f t="shared" ca="1" si="2232"/>
        <v>0</v>
      </c>
      <c r="L7540" s="18">
        <f t="shared" ca="1" si="2244"/>
        <v>0</v>
      </c>
      <c r="M7540" s="18">
        <f t="shared" ca="1" si="2228"/>
        <v>16350</v>
      </c>
      <c r="N7540" s="34">
        <f t="shared" ca="1" si="2233"/>
        <v>25138.193143732009</v>
      </c>
      <c r="P7540" s="18">
        <f t="shared" ca="1" si="2245"/>
        <v>258.34369995942836</v>
      </c>
      <c r="Q7540" s="47">
        <f ca="1">SUM(L$15:L7540)-SUM(M$15:M7540)</f>
        <v>0</v>
      </c>
      <c r="R7540" s="47" t="str">
        <f t="shared" ca="1" si="2246"/>
        <v>M7543</v>
      </c>
      <c r="S7540" s="40">
        <f t="shared" ca="1" si="2234"/>
        <v>0</v>
      </c>
      <c r="T7540" s="46">
        <f t="shared" ca="1" si="2235"/>
        <v>48</v>
      </c>
      <c r="X7540" s="74">
        <f t="shared" ca="1" si="2236"/>
        <v>0.25834369995942835</v>
      </c>
      <c r="Y7540" s="75">
        <f t="shared" ca="1" si="2237"/>
        <v>0.25834369995942835</v>
      </c>
      <c r="Z7540" s="74">
        <f t="shared" ca="1" si="2238"/>
        <v>1.2947837592823483</v>
      </c>
      <c r="AA7540" s="76">
        <f t="shared" ca="1" si="2239"/>
        <v>258.34369995942836</v>
      </c>
      <c r="AB7540" s="76">
        <f t="shared" ca="1" si="2240"/>
        <v>1294.7837592823485</v>
      </c>
    </row>
    <row r="7541" spans="1:28" x14ac:dyDescent="0.25">
      <c r="A7541" s="2">
        <f t="shared" si="2241"/>
        <v>27</v>
      </c>
      <c r="B7541" s="16">
        <f ca="1">VLOOKUP(A7541,PERIODS!$O$4:$P$33,2,FALSE)</f>
        <v>3.5000000000000003E-2</v>
      </c>
      <c r="C7541" s="15"/>
      <c r="D7541" s="18">
        <v>5000</v>
      </c>
      <c r="E7541" s="34">
        <f t="shared" ca="1" si="2242"/>
        <v>25138.193143732009</v>
      </c>
      <c r="F7541" s="34">
        <f t="shared" ca="1" si="2243"/>
        <v>3500.0000000000005</v>
      </c>
      <c r="G7541" s="69">
        <f t="shared" ca="1" si="2229"/>
        <v>0</v>
      </c>
      <c r="H7541" s="34">
        <f t="shared" ca="1" si="2230"/>
        <v>-1732.5002702980917</v>
      </c>
      <c r="I7541" s="34">
        <f t="shared" ca="1" si="2231"/>
        <v>1767.4997297019088</v>
      </c>
      <c r="J7541" s="18">
        <f ca="1">SUM(INDIRECT(ADDRESS(ROW(F7541),COLUMN(F7541),4)):INDIRECT(ADDRESS(ROW(F7541)+N$5-1,COLUMN(F7541),4)))</f>
        <v>22900</v>
      </c>
      <c r="K7541" s="18">
        <f t="shared" ca="1" si="2232"/>
        <v>0</v>
      </c>
      <c r="L7541" s="18">
        <f t="shared" ca="1" si="2244"/>
        <v>0</v>
      </c>
      <c r="M7541" s="18">
        <f t="shared" ca="1" si="2228"/>
        <v>0</v>
      </c>
      <c r="N7541" s="34">
        <f t="shared" ca="1" si="2233"/>
        <v>23370.693414030102</v>
      </c>
      <c r="P7541" s="18">
        <f t="shared" ca="1" si="2245"/>
        <v>1732.5002702980917</v>
      </c>
      <c r="Q7541" s="47">
        <f ca="1">SUM(L$15:L7541)-SUM(M$15:M7541)</f>
        <v>0</v>
      </c>
      <c r="R7541" s="47" t="str">
        <f t="shared" ca="1" si="2246"/>
        <v>M7544</v>
      </c>
      <c r="S7541" s="40">
        <f t="shared" ca="1" si="2234"/>
        <v>0</v>
      </c>
      <c r="T7541" s="46">
        <f t="shared" ca="1" si="2235"/>
        <v>8</v>
      </c>
      <c r="X7541" s="74">
        <f t="shared" ca="1" si="2236"/>
        <v>-1.7325002702980916</v>
      </c>
      <c r="Y7541" s="75">
        <f t="shared" ca="1" si="2237"/>
        <v>-1.7325002702980916</v>
      </c>
      <c r="Z7541" s="74">
        <f t="shared" ca="1" si="2238"/>
        <v>0.17684170469736277</v>
      </c>
      <c r="AA7541" s="76">
        <f t="shared" ca="1" si="2239"/>
        <v>-1732.5002702980917</v>
      </c>
      <c r="AB7541" s="76">
        <f t="shared" ca="1" si="2240"/>
        <v>176.84170469736276</v>
      </c>
    </row>
    <row r="7542" spans="1:28" x14ac:dyDescent="0.25">
      <c r="A7542" s="2">
        <f t="shared" si="2241"/>
        <v>28</v>
      </c>
      <c r="B7542" s="16">
        <f ca="1">VLOOKUP(A7542,PERIODS!$O$4:$P$33,2,FALSE)</f>
        <v>0.04</v>
      </c>
      <c r="C7542" s="15"/>
      <c r="D7542" s="18">
        <v>5000</v>
      </c>
      <c r="E7542" s="34">
        <f t="shared" ca="1" si="2242"/>
        <v>23370.693414030102</v>
      </c>
      <c r="F7542" s="34">
        <f t="shared" ca="1" si="2243"/>
        <v>4000</v>
      </c>
      <c r="G7542" s="69">
        <f t="shared" ca="1" si="2229"/>
        <v>0</v>
      </c>
      <c r="H7542" s="34">
        <f t="shared" ca="1" si="2230"/>
        <v>-1073.3993758544821</v>
      </c>
      <c r="I7542" s="34">
        <f t="shared" ca="1" si="2231"/>
        <v>2926.6006241455179</v>
      </c>
      <c r="J7542" s="18">
        <f ca="1">SUM(INDIRECT(ADDRESS(ROW(F7542),COLUMN(F7542),4)):INDIRECT(ADDRESS(ROW(F7542)+N$5-1,COLUMN(F7542),4)))</f>
        <v>21900</v>
      </c>
      <c r="K7542" s="18">
        <f t="shared" ca="1" si="2232"/>
        <v>0</v>
      </c>
      <c r="L7542" s="18">
        <f t="shared" ca="1" si="2244"/>
        <v>0</v>
      </c>
      <c r="M7542" s="18">
        <f t="shared" ca="1" si="2228"/>
        <v>0</v>
      </c>
      <c r="N7542" s="34">
        <f t="shared" ca="1" si="2233"/>
        <v>20444.092789884584</v>
      </c>
      <c r="P7542" s="18">
        <f t="shared" ca="1" si="2245"/>
        <v>1073.3993758544821</v>
      </c>
      <c r="Q7542" s="47">
        <f ca="1">SUM(L$15:L7542)-SUM(M$15:M7542)</f>
        <v>0</v>
      </c>
      <c r="R7542" s="47" t="str">
        <f t="shared" ca="1" si="2246"/>
        <v>M7545</v>
      </c>
      <c r="S7542" s="40">
        <f t="shared" ca="1" si="2234"/>
        <v>0</v>
      </c>
      <c r="T7542" s="46">
        <f t="shared" ca="1" si="2235"/>
        <v>37</v>
      </c>
      <c r="X7542" s="74">
        <f t="shared" ca="1" si="2236"/>
        <v>-1.073399375854482</v>
      </c>
      <c r="Y7542" s="75">
        <f t="shared" ca="1" si="2237"/>
        <v>-1.073399375854482</v>
      </c>
      <c r="Z7542" s="74">
        <f t="shared" ca="1" si="2238"/>
        <v>0.34184448216432273</v>
      </c>
      <c r="AA7542" s="76">
        <f t="shared" ca="1" si="2239"/>
        <v>-1073.3993758544821</v>
      </c>
      <c r="AB7542" s="76">
        <f t="shared" ca="1" si="2240"/>
        <v>341.8444821643227</v>
      </c>
    </row>
    <row r="7543" spans="1:28" x14ac:dyDescent="0.25">
      <c r="A7543" s="2">
        <f t="shared" si="2241"/>
        <v>29</v>
      </c>
      <c r="B7543" s="16">
        <f ca="1">VLOOKUP(A7543,PERIODS!$O$4:$P$33,2,FALSE)</f>
        <v>0.04</v>
      </c>
      <c r="C7543" s="15"/>
      <c r="D7543" s="18">
        <v>5000</v>
      </c>
      <c r="E7543" s="34">
        <f t="shared" ca="1" si="2242"/>
        <v>20444.092789884584</v>
      </c>
      <c r="F7543" s="34">
        <f t="shared" ca="1" si="2243"/>
        <v>4000</v>
      </c>
      <c r="G7543" s="69">
        <f t="shared" ca="1" si="2229"/>
        <v>0</v>
      </c>
      <c r="H7543" s="34">
        <f t="shared" ca="1" si="2230"/>
        <v>-964.79287231364879</v>
      </c>
      <c r="I7543" s="34">
        <f t="shared" ca="1" si="2231"/>
        <v>3035.2071276863512</v>
      </c>
      <c r="J7543" s="18">
        <f ca="1">SUM(INDIRECT(ADDRESS(ROW(F7543),COLUMN(F7543),4)):INDIRECT(ADDRESS(ROW(F7543)+N$5-1,COLUMN(F7543),4)))</f>
        <v>21200</v>
      </c>
      <c r="K7543" s="18">
        <f t="shared" ca="1" si="2232"/>
        <v>16350</v>
      </c>
      <c r="L7543" s="18">
        <f t="shared" ca="1" si="2244"/>
        <v>16350</v>
      </c>
      <c r="M7543" s="18">
        <f t="shared" ca="1" si="2228"/>
        <v>0</v>
      </c>
      <c r="N7543" s="34">
        <f t="shared" ca="1" si="2233"/>
        <v>17408.885662198234</v>
      </c>
      <c r="P7543" s="18">
        <f t="shared" ca="1" si="2245"/>
        <v>964.79287231364879</v>
      </c>
      <c r="Q7543" s="47">
        <f ca="1">SUM(L$15:L7543)-SUM(M$15:M7543)</f>
        <v>16350</v>
      </c>
      <c r="R7543" s="47" t="str">
        <f t="shared" ca="1" si="2246"/>
        <v>M7546</v>
      </c>
      <c r="S7543" s="40">
        <f t="shared" ca="1" si="2234"/>
        <v>0</v>
      </c>
      <c r="T7543" s="46">
        <f t="shared" ca="1" si="2235"/>
        <v>79</v>
      </c>
      <c r="X7543" s="74">
        <f t="shared" ca="1" si="2236"/>
        <v>-0.96479287231364874</v>
      </c>
      <c r="Y7543" s="75">
        <f t="shared" ca="1" si="2237"/>
        <v>-0.96479287231364874</v>
      </c>
      <c r="Z7543" s="74">
        <f t="shared" ca="1" si="2238"/>
        <v>0.38106212008104967</v>
      </c>
      <c r="AA7543" s="76">
        <f t="shared" ca="1" si="2239"/>
        <v>-964.79287231364879</v>
      </c>
      <c r="AB7543" s="76">
        <f t="shared" ca="1" si="2240"/>
        <v>381.06212008104967</v>
      </c>
    </row>
    <row r="7544" spans="1:28" x14ac:dyDescent="0.25">
      <c r="A7544" s="2">
        <f t="shared" si="2241"/>
        <v>30</v>
      </c>
      <c r="B7544" s="16">
        <f ca="1">VLOOKUP(A7544,PERIODS!$O$4:$P$33,2,FALSE)</f>
        <v>0.04</v>
      </c>
      <c r="C7544" s="15"/>
      <c r="D7544" s="18">
        <v>5000</v>
      </c>
      <c r="E7544" s="34">
        <f t="shared" ca="1" si="2242"/>
        <v>17408.885662198234</v>
      </c>
      <c r="F7544" s="34">
        <f t="shared" ca="1" si="2243"/>
        <v>4000</v>
      </c>
      <c r="G7544" s="69">
        <f t="shared" ca="1" si="2229"/>
        <v>0</v>
      </c>
      <c r="H7544" s="34">
        <f t="shared" ca="1" si="2230"/>
        <v>520.16159266141437</v>
      </c>
      <c r="I7544" s="34">
        <f t="shared" ca="1" si="2231"/>
        <v>4520.161592661414</v>
      </c>
      <c r="J7544" s="18">
        <f ca="1">SUM(INDIRECT(ADDRESS(ROW(F7544),COLUMN(F7544),4)):INDIRECT(ADDRESS(ROW(F7544)+N$5-1,COLUMN(F7544),4)))</f>
        <v>20500</v>
      </c>
      <c r="K7544" s="18">
        <f t="shared" ca="1" si="2232"/>
        <v>16350</v>
      </c>
      <c r="L7544" s="18">
        <f t="shared" ca="1" si="2244"/>
        <v>0</v>
      </c>
      <c r="M7544" s="18">
        <f t="shared" ca="1" si="2228"/>
        <v>0</v>
      </c>
      <c r="N7544" s="34">
        <f t="shared" ca="1" si="2233"/>
        <v>12888.72406953682</v>
      </c>
      <c r="P7544" s="18">
        <f t="shared" ca="1" si="2245"/>
        <v>520.16159266141437</v>
      </c>
      <c r="Q7544" s="47">
        <f ca="1">SUM(L$15:L7544)-SUM(M$15:M7544)</f>
        <v>16350</v>
      </c>
      <c r="R7544" s="47" t="str">
        <f t="shared" ca="1" si="2246"/>
        <v>M7547</v>
      </c>
      <c r="S7544" s="40">
        <f t="shared" ca="1" si="2234"/>
        <v>0</v>
      </c>
      <c r="T7544" s="46">
        <f t="shared" ca="1" si="2235"/>
        <v>3</v>
      </c>
      <c r="X7544" s="74">
        <f t="shared" ca="1" si="2236"/>
        <v>0.52016159266141437</v>
      </c>
      <c r="Y7544" s="75">
        <f t="shared" ca="1" si="2237"/>
        <v>0.52016159266141437</v>
      </c>
      <c r="Z7544" s="74">
        <f t="shared" ca="1" si="2238"/>
        <v>1.682299474985268</v>
      </c>
      <c r="AA7544" s="76">
        <f t="shared" ca="1" si="2239"/>
        <v>520.16159266141437</v>
      </c>
      <c r="AB7544" s="76">
        <f t="shared" ca="1" si="2240"/>
        <v>1682.299474985268</v>
      </c>
    </row>
    <row r="7545" spans="1:28" x14ac:dyDescent="0.25">
      <c r="A7545" s="2">
        <f t="shared" si="2241"/>
        <v>1</v>
      </c>
      <c r="B7545" s="16">
        <f ca="1">VLOOKUP(A7545,PERIODS!$O$4:$P$33,2,FALSE)</f>
        <v>2.4E-2</v>
      </c>
      <c r="C7545" s="15"/>
      <c r="D7545" s="18">
        <v>5000</v>
      </c>
      <c r="E7545" s="34">
        <f t="shared" ca="1" si="2242"/>
        <v>12888.72406953682</v>
      </c>
      <c r="F7545" s="34">
        <f t="shared" ca="1" si="2243"/>
        <v>2400</v>
      </c>
      <c r="G7545" s="69">
        <f t="shared" ca="1" si="2229"/>
        <v>0</v>
      </c>
      <c r="H7545" s="34">
        <f t="shared" ca="1" si="2230"/>
        <v>968.72517479816145</v>
      </c>
      <c r="I7545" s="34">
        <f t="shared" ca="1" si="2231"/>
        <v>3368.7251747981613</v>
      </c>
      <c r="J7545" s="18">
        <f ca="1">SUM(INDIRECT(ADDRESS(ROW(F7545),COLUMN(F7545),4)):INDIRECT(ADDRESS(ROW(F7545)+N$5-1,COLUMN(F7545),4)))</f>
        <v>19800</v>
      </c>
      <c r="K7545" s="18">
        <f t="shared" ca="1" si="2232"/>
        <v>16350</v>
      </c>
      <c r="L7545" s="18">
        <f t="shared" ca="1" si="2244"/>
        <v>0</v>
      </c>
      <c r="M7545" s="18">
        <f t="shared" ca="1" si="2228"/>
        <v>0</v>
      </c>
      <c r="N7545" s="34">
        <f t="shared" ca="1" si="2233"/>
        <v>9519.9988947386591</v>
      </c>
      <c r="P7545" s="18">
        <f t="shared" ca="1" si="2245"/>
        <v>968.72517479816145</v>
      </c>
      <c r="Q7545" s="47">
        <f ca="1">SUM(L$15:L7545)-SUM(M$15:M7545)</f>
        <v>16350</v>
      </c>
      <c r="R7545" s="47" t="str">
        <f t="shared" ca="1" si="2246"/>
        <v>M7548</v>
      </c>
      <c r="S7545" s="40">
        <f t="shared" ca="1" si="2234"/>
        <v>0</v>
      </c>
      <c r="T7545" s="46">
        <f t="shared" ca="1" si="2235"/>
        <v>53</v>
      </c>
      <c r="X7545" s="74">
        <f t="shared" ca="1" si="2236"/>
        <v>0.96872517479816145</v>
      </c>
      <c r="Y7545" s="75">
        <f t="shared" ca="1" si="2237"/>
        <v>0.96872517479816145</v>
      </c>
      <c r="Z7545" s="74">
        <f t="shared" ca="1" si="2238"/>
        <v>2.6345836839320755</v>
      </c>
      <c r="AA7545" s="76">
        <f t="shared" ca="1" si="2239"/>
        <v>968.72517479816145</v>
      </c>
      <c r="AB7545" s="76">
        <f t="shared" ca="1" si="2240"/>
        <v>2634.5836839320755</v>
      </c>
    </row>
    <row r="7546" spans="1:28" x14ac:dyDescent="0.25">
      <c r="A7546" s="2">
        <f t="shared" si="2241"/>
        <v>2</v>
      </c>
      <c r="B7546" s="16">
        <f ca="1">VLOOKUP(A7546,PERIODS!$O$4:$P$33,2,FALSE)</f>
        <v>2.5000000000000001E-2</v>
      </c>
      <c r="C7546" s="15"/>
      <c r="D7546" s="18">
        <v>5000</v>
      </c>
      <c r="E7546" s="34">
        <f t="shared" ca="1" si="2242"/>
        <v>9519.9988947386591</v>
      </c>
      <c r="F7546" s="34">
        <f t="shared" ca="1" si="2243"/>
        <v>2500</v>
      </c>
      <c r="G7546" s="69">
        <f t="shared" ca="1" si="2229"/>
        <v>0</v>
      </c>
      <c r="H7546" s="34">
        <f t="shared" ca="1" si="2230"/>
        <v>-806.20418297287051</v>
      </c>
      <c r="I7546" s="34">
        <f t="shared" ca="1" si="2231"/>
        <v>1693.7958170271295</v>
      </c>
      <c r="J7546" s="18">
        <f ca="1">SUM(INDIRECT(ADDRESS(ROW(F7546),COLUMN(F7546),4)):INDIRECT(ADDRESS(ROW(F7546)+N$5-1,COLUMN(F7546),4)))</f>
        <v>20700</v>
      </c>
      <c r="K7546" s="18">
        <f t="shared" ca="1" si="2232"/>
        <v>0</v>
      </c>
      <c r="L7546" s="18">
        <f t="shared" ca="1" si="2244"/>
        <v>0</v>
      </c>
      <c r="M7546" s="18">
        <f t="shared" ca="1" si="2228"/>
        <v>16350</v>
      </c>
      <c r="N7546" s="34">
        <f t="shared" ca="1" si="2233"/>
        <v>24176.203077711529</v>
      </c>
      <c r="P7546" s="18">
        <f t="shared" ca="1" si="2245"/>
        <v>806.20418297287051</v>
      </c>
      <c r="Q7546" s="47">
        <f ca="1">SUM(L$15:L7546)-SUM(M$15:M7546)</f>
        <v>0</v>
      </c>
      <c r="R7546" s="47" t="str">
        <f t="shared" ca="1" si="2246"/>
        <v>M7549</v>
      </c>
      <c r="S7546" s="40">
        <f t="shared" ca="1" si="2234"/>
        <v>0</v>
      </c>
      <c r="T7546" s="46">
        <f t="shared" ca="1" si="2235"/>
        <v>44</v>
      </c>
      <c r="X7546" s="74">
        <f t="shared" ca="1" si="2236"/>
        <v>-0.80620418297287055</v>
      </c>
      <c r="Y7546" s="75">
        <f t="shared" ca="1" si="2237"/>
        <v>-0.80620418297287055</v>
      </c>
      <c r="Z7546" s="74">
        <f t="shared" ca="1" si="2238"/>
        <v>0.44654987491215081</v>
      </c>
      <c r="AA7546" s="76">
        <f t="shared" ca="1" si="2239"/>
        <v>-806.20418297287051</v>
      </c>
      <c r="AB7546" s="76">
        <f t="shared" ca="1" si="2240"/>
        <v>446.54987491215081</v>
      </c>
    </row>
    <row r="7547" spans="1:28" x14ac:dyDescent="0.25">
      <c r="A7547" s="2">
        <f t="shared" si="2241"/>
        <v>3</v>
      </c>
      <c r="B7547" s="16">
        <f ca="1">VLOOKUP(A7547,PERIODS!$O$4:$P$33,2,FALSE)</f>
        <v>2.5000000000000001E-2</v>
      </c>
      <c r="C7547" s="15"/>
      <c r="D7547" s="18">
        <v>5000</v>
      </c>
      <c r="E7547" s="34">
        <f t="shared" ca="1" si="2242"/>
        <v>24176.203077711529</v>
      </c>
      <c r="F7547" s="34">
        <f t="shared" ca="1" si="2243"/>
        <v>2500</v>
      </c>
      <c r="G7547" s="69">
        <f t="shared" ca="1" si="2229"/>
        <v>0</v>
      </c>
      <c r="H7547" s="34">
        <f t="shared" ca="1" si="2230"/>
        <v>1959.9639845400536</v>
      </c>
      <c r="I7547" s="34">
        <f t="shared" ca="1" si="2231"/>
        <v>4459.9639845400534</v>
      </c>
      <c r="J7547" s="18">
        <f ca="1">SUM(INDIRECT(ADDRESS(ROW(F7547),COLUMN(F7547),4)):INDIRECT(ADDRESS(ROW(F7547)+N$5-1,COLUMN(F7547),4)))</f>
        <v>21500</v>
      </c>
      <c r="K7547" s="18">
        <f t="shared" ca="1" si="2232"/>
        <v>0</v>
      </c>
      <c r="L7547" s="18">
        <f t="shared" ca="1" si="2244"/>
        <v>0</v>
      </c>
      <c r="M7547" s="18">
        <f t="shared" ca="1" si="2228"/>
        <v>0</v>
      </c>
      <c r="N7547" s="34">
        <f t="shared" ca="1" si="2233"/>
        <v>19716.239093171476</v>
      </c>
      <c r="P7547" s="18">
        <f t="shared" ca="1" si="2245"/>
        <v>1959.9639845400536</v>
      </c>
      <c r="Q7547" s="47">
        <f ca="1">SUM(L$15:L7547)-SUM(M$15:M7547)</f>
        <v>0</v>
      </c>
      <c r="R7547" s="47" t="str">
        <f t="shared" ca="1" si="2246"/>
        <v>M7550</v>
      </c>
      <c r="S7547" s="40">
        <f t="shared" ca="1" si="2234"/>
        <v>0</v>
      </c>
      <c r="T7547" s="46">
        <f t="shared" ca="1" si="2235"/>
        <v>1</v>
      </c>
      <c r="X7547" s="74">
        <f t="shared" ca="1" si="2236"/>
        <v>2.5199516898196443</v>
      </c>
      <c r="Y7547" s="75">
        <f t="shared" ca="1" si="2237"/>
        <v>1.9599639845400536</v>
      </c>
      <c r="Z7547" s="74">
        <f t="shared" ca="1" si="2238"/>
        <v>7.0990713842313315</v>
      </c>
      <c r="AA7547" s="76">
        <f t="shared" ca="1" si="2239"/>
        <v>1959.9639845400536</v>
      </c>
      <c r="AB7547" s="76">
        <f t="shared" ca="1" si="2240"/>
        <v>7099.0713842313316</v>
      </c>
    </row>
    <row r="7548" spans="1:28" x14ac:dyDescent="0.25">
      <c r="A7548" s="2">
        <f t="shared" si="2241"/>
        <v>4</v>
      </c>
      <c r="B7548" s="16">
        <f ca="1">VLOOKUP(A7548,PERIODS!$O$4:$P$33,2,FALSE)</f>
        <v>2.5000000000000001E-2</v>
      </c>
      <c r="C7548" s="15"/>
      <c r="D7548" s="18">
        <v>5000</v>
      </c>
      <c r="E7548" s="34">
        <f t="shared" ca="1" si="2242"/>
        <v>19716.239093171476</v>
      </c>
      <c r="F7548" s="34">
        <f t="shared" ca="1" si="2243"/>
        <v>2500</v>
      </c>
      <c r="G7548" s="69">
        <f t="shared" ca="1" si="2229"/>
        <v>0</v>
      </c>
      <c r="H7548" s="34">
        <f t="shared" ca="1" si="2230"/>
        <v>1156.597634425684</v>
      </c>
      <c r="I7548" s="34">
        <f t="shared" ca="1" si="2231"/>
        <v>3656.5976344256842</v>
      </c>
      <c r="J7548" s="18">
        <f ca="1">SUM(INDIRECT(ADDRESS(ROW(F7548),COLUMN(F7548),4)):INDIRECT(ADDRESS(ROW(F7548)+N$5-1,COLUMN(F7548),4)))</f>
        <v>22300</v>
      </c>
      <c r="K7548" s="18">
        <f t="shared" ca="1" si="2232"/>
        <v>16350</v>
      </c>
      <c r="L7548" s="18">
        <f t="shared" ca="1" si="2244"/>
        <v>16350</v>
      </c>
      <c r="M7548" s="18">
        <f t="shared" ca="1" si="2228"/>
        <v>0</v>
      </c>
      <c r="N7548" s="34">
        <f t="shared" ca="1" si="2233"/>
        <v>16059.641458745791</v>
      </c>
      <c r="P7548" s="18">
        <f t="shared" ca="1" si="2245"/>
        <v>1156.597634425684</v>
      </c>
      <c r="Q7548" s="47">
        <f ca="1">SUM(L$15:L7548)-SUM(M$15:M7548)</f>
        <v>16350</v>
      </c>
      <c r="R7548" s="47" t="str">
        <f t="shared" ca="1" si="2246"/>
        <v>M7551</v>
      </c>
      <c r="S7548" s="40">
        <f t="shared" ca="1" si="2234"/>
        <v>0</v>
      </c>
      <c r="T7548" s="46">
        <f t="shared" ca="1" si="2235"/>
        <v>66</v>
      </c>
      <c r="X7548" s="74">
        <f t="shared" ca="1" si="2236"/>
        <v>1.1565976344256839</v>
      </c>
      <c r="Y7548" s="75">
        <f t="shared" ca="1" si="2237"/>
        <v>1.1565976344256839</v>
      </c>
      <c r="Z7548" s="74">
        <f t="shared" ca="1" si="2238"/>
        <v>3.1790983995108681</v>
      </c>
      <c r="AA7548" s="76">
        <f t="shared" ca="1" si="2239"/>
        <v>1156.597634425684</v>
      </c>
      <c r="AB7548" s="76">
        <f t="shared" ca="1" si="2240"/>
        <v>3179.0983995108681</v>
      </c>
    </row>
    <row r="7549" spans="1:28" x14ac:dyDescent="0.25">
      <c r="A7549" s="2">
        <f t="shared" si="2241"/>
        <v>5</v>
      </c>
      <c r="B7549" s="16">
        <f ca="1">VLOOKUP(A7549,PERIODS!$O$4:$P$33,2,FALSE)</f>
        <v>3.3000000000000002E-2</v>
      </c>
      <c r="C7549" s="15"/>
      <c r="D7549" s="18">
        <v>5000</v>
      </c>
      <c r="E7549" s="34">
        <f t="shared" ca="1" si="2242"/>
        <v>16059.641458745791</v>
      </c>
      <c r="F7549" s="34">
        <f t="shared" ca="1" si="2243"/>
        <v>3300</v>
      </c>
      <c r="G7549" s="69">
        <f t="shared" ca="1" si="2229"/>
        <v>0</v>
      </c>
      <c r="H7549" s="34">
        <f t="shared" ca="1" si="2230"/>
        <v>-575.57629315905433</v>
      </c>
      <c r="I7549" s="34">
        <f t="shared" ca="1" si="2231"/>
        <v>2724.4237068409457</v>
      </c>
      <c r="J7549" s="18">
        <f ca="1">SUM(INDIRECT(ADDRESS(ROW(F7549),COLUMN(F7549),4)):INDIRECT(ADDRESS(ROW(F7549)+N$5-1,COLUMN(F7549),4)))</f>
        <v>23100</v>
      </c>
      <c r="K7549" s="18">
        <f t="shared" ca="1" si="2232"/>
        <v>16350</v>
      </c>
      <c r="L7549" s="18">
        <f t="shared" ca="1" si="2244"/>
        <v>0</v>
      </c>
      <c r="M7549" s="18">
        <f t="shared" ca="1" si="2228"/>
        <v>0</v>
      </c>
      <c r="N7549" s="34">
        <f t="shared" ca="1" si="2233"/>
        <v>13335.217751904845</v>
      </c>
      <c r="P7549" s="18">
        <f t="shared" ca="1" si="2245"/>
        <v>575.57629315905433</v>
      </c>
      <c r="Q7549" s="47">
        <f ca="1">SUM(L$15:L7549)-SUM(M$15:M7549)</f>
        <v>16350</v>
      </c>
      <c r="R7549" s="47" t="str">
        <f t="shared" ca="1" si="2246"/>
        <v>M7552</v>
      </c>
      <c r="S7549" s="40">
        <f t="shared" ca="1" si="2234"/>
        <v>0</v>
      </c>
      <c r="T7549" s="46">
        <f t="shared" ca="1" si="2235"/>
        <v>82</v>
      </c>
      <c r="X7549" s="74">
        <f t="shared" ca="1" si="2236"/>
        <v>-0.57557629315905434</v>
      </c>
      <c r="Y7549" s="75">
        <f t="shared" ca="1" si="2237"/>
        <v>-0.57557629315905434</v>
      </c>
      <c r="Z7549" s="74">
        <f t="shared" ca="1" si="2238"/>
        <v>0.56238067926357604</v>
      </c>
      <c r="AA7549" s="76">
        <f t="shared" ca="1" si="2239"/>
        <v>-575.57629315905433</v>
      </c>
      <c r="AB7549" s="76">
        <f t="shared" ca="1" si="2240"/>
        <v>562.3806792635761</v>
      </c>
    </row>
    <row r="7550" spans="1:28" x14ac:dyDescent="0.25">
      <c r="A7550" s="2">
        <f t="shared" si="2241"/>
        <v>6</v>
      </c>
      <c r="B7550" s="16">
        <f ca="1">VLOOKUP(A7550,PERIODS!$O$4:$P$33,2,FALSE)</f>
        <v>3.3000000000000002E-2</v>
      </c>
      <c r="C7550" s="15"/>
      <c r="D7550" s="18">
        <v>5000</v>
      </c>
      <c r="E7550" s="34">
        <f t="shared" ca="1" si="2242"/>
        <v>13335.217751904845</v>
      </c>
      <c r="F7550" s="34">
        <f t="shared" ca="1" si="2243"/>
        <v>3300</v>
      </c>
      <c r="G7550" s="69">
        <f t="shared" ca="1" si="2229"/>
        <v>0</v>
      </c>
      <c r="H7550" s="34">
        <f t="shared" ca="1" si="2230"/>
        <v>68.273899161759928</v>
      </c>
      <c r="I7550" s="34">
        <f t="shared" ca="1" si="2231"/>
        <v>3368.2738991617598</v>
      </c>
      <c r="J7550" s="18">
        <f ca="1">SUM(INDIRECT(ADDRESS(ROW(F7550),COLUMN(F7550),4)):INDIRECT(ADDRESS(ROW(F7550)+N$5-1,COLUMN(F7550),4)))</f>
        <v>23100</v>
      </c>
      <c r="K7550" s="18">
        <f t="shared" ca="1" si="2232"/>
        <v>16350</v>
      </c>
      <c r="L7550" s="18">
        <f t="shared" ca="1" si="2244"/>
        <v>0</v>
      </c>
      <c r="M7550" s="18">
        <f t="shared" ca="1" si="2228"/>
        <v>0</v>
      </c>
      <c r="N7550" s="34">
        <f t="shared" ca="1" si="2233"/>
        <v>9966.9438527430866</v>
      </c>
      <c r="P7550" s="18">
        <f t="shared" ca="1" si="2245"/>
        <v>68.273899161759928</v>
      </c>
      <c r="Q7550" s="47">
        <f ca="1">SUM(L$15:L7550)-SUM(M$15:M7550)</f>
        <v>16350</v>
      </c>
      <c r="R7550" s="47" t="str">
        <f t="shared" ca="1" si="2246"/>
        <v>M7553</v>
      </c>
      <c r="S7550" s="40">
        <f t="shared" ca="1" si="2234"/>
        <v>0</v>
      </c>
      <c r="T7550" s="46">
        <f t="shared" ca="1" si="2235"/>
        <v>47</v>
      </c>
      <c r="X7550" s="74">
        <f t="shared" ca="1" si="2236"/>
        <v>6.8273899161759924E-2</v>
      </c>
      <c r="Y7550" s="75">
        <f t="shared" ca="1" si="2237"/>
        <v>6.8273899161759924E-2</v>
      </c>
      <c r="Z7550" s="74">
        <f t="shared" ca="1" si="2238"/>
        <v>1.0706585207930142</v>
      </c>
      <c r="AA7550" s="76">
        <f t="shared" ca="1" si="2239"/>
        <v>68.273899161759928</v>
      </c>
      <c r="AB7550" s="76">
        <f t="shared" ca="1" si="2240"/>
        <v>1070.6585207930141</v>
      </c>
    </row>
    <row r="7551" spans="1:28" x14ac:dyDescent="0.25">
      <c r="A7551" s="2">
        <f t="shared" si="2241"/>
        <v>7</v>
      </c>
      <c r="B7551" s="16">
        <f ca="1">VLOOKUP(A7551,PERIODS!$O$4:$P$33,2,FALSE)</f>
        <v>3.3000000000000002E-2</v>
      </c>
      <c r="C7551" s="15"/>
      <c r="D7551" s="18">
        <v>5000</v>
      </c>
      <c r="E7551" s="34">
        <f t="shared" ca="1" si="2242"/>
        <v>9966.9438527430866</v>
      </c>
      <c r="F7551" s="34">
        <f t="shared" ca="1" si="2243"/>
        <v>3300</v>
      </c>
      <c r="G7551" s="69">
        <f t="shared" ca="1" si="2229"/>
        <v>0</v>
      </c>
      <c r="H7551" s="34">
        <f t="shared" ca="1" si="2230"/>
        <v>681.06556696252608</v>
      </c>
      <c r="I7551" s="34">
        <f t="shared" ca="1" si="2231"/>
        <v>3981.0655669625262</v>
      </c>
      <c r="J7551" s="18">
        <f ca="1">SUM(INDIRECT(ADDRESS(ROW(F7551),COLUMN(F7551),4)):INDIRECT(ADDRESS(ROW(F7551)+N$5-1,COLUMN(F7551),4)))</f>
        <v>23100</v>
      </c>
      <c r="K7551" s="18">
        <f t="shared" ca="1" si="2232"/>
        <v>0</v>
      </c>
      <c r="L7551" s="18">
        <f t="shared" ca="1" si="2244"/>
        <v>0</v>
      </c>
      <c r="M7551" s="18">
        <f t="shared" ca="1" si="2228"/>
        <v>16350</v>
      </c>
      <c r="N7551" s="34">
        <f t="shared" ca="1" si="2233"/>
        <v>22335.87828578056</v>
      </c>
      <c r="P7551" s="18">
        <f t="shared" ca="1" si="2245"/>
        <v>681.06556696252608</v>
      </c>
      <c r="Q7551" s="47">
        <f ca="1">SUM(L$15:L7551)-SUM(M$15:M7551)</f>
        <v>0</v>
      </c>
      <c r="R7551" s="47" t="str">
        <f t="shared" ca="1" si="2246"/>
        <v>M7554</v>
      </c>
      <c r="S7551" s="40">
        <f t="shared" ca="1" si="2234"/>
        <v>0</v>
      </c>
      <c r="T7551" s="46">
        <f t="shared" ca="1" si="2235"/>
        <v>26</v>
      </c>
      <c r="X7551" s="74">
        <f t="shared" ca="1" si="2236"/>
        <v>0.68106556696252607</v>
      </c>
      <c r="Y7551" s="75">
        <f t="shared" ca="1" si="2237"/>
        <v>0.68106556696252607</v>
      </c>
      <c r="Z7551" s="74">
        <f t="shared" ca="1" si="2238"/>
        <v>1.9759821521310199</v>
      </c>
      <c r="AA7551" s="76">
        <f t="shared" ca="1" si="2239"/>
        <v>681.06556696252608</v>
      </c>
      <c r="AB7551" s="76">
        <f t="shared" ca="1" si="2240"/>
        <v>1975.9821521310198</v>
      </c>
    </row>
    <row r="7552" spans="1:28" x14ac:dyDescent="0.25">
      <c r="A7552" s="2">
        <f t="shared" si="2241"/>
        <v>8</v>
      </c>
      <c r="B7552" s="16">
        <f ca="1">VLOOKUP(A7552,PERIODS!$O$4:$P$33,2,FALSE)</f>
        <v>3.3000000000000002E-2</v>
      </c>
      <c r="C7552" s="15"/>
      <c r="D7552" s="18">
        <v>5000</v>
      </c>
      <c r="E7552" s="34">
        <f t="shared" ca="1" si="2242"/>
        <v>22335.87828578056</v>
      </c>
      <c r="F7552" s="34">
        <f t="shared" ca="1" si="2243"/>
        <v>3300</v>
      </c>
      <c r="G7552" s="69">
        <f t="shared" ca="1" si="2229"/>
        <v>0</v>
      </c>
      <c r="H7552" s="34">
        <f t="shared" ca="1" si="2230"/>
        <v>-1320.1113857792536</v>
      </c>
      <c r="I7552" s="34">
        <f t="shared" ca="1" si="2231"/>
        <v>1979.8886142207464</v>
      </c>
      <c r="J7552" s="18">
        <f ca="1">SUM(INDIRECT(ADDRESS(ROW(F7552),COLUMN(F7552),4)):INDIRECT(ADDRESS(ROW(F7552)+N$5-1,COLUMN(F7552),4)))</f>
        <v>23100</v>
      </c>
      <c r="K7552" s="18">
        <f t="shared" ca="1" si="2232"/>
        <v>16350</v>
      </c>
      <c r="L7552" s="18">
        <f t="shared" ca="1" si="2244"/>
        <v>16350</v>
      </c>
      <c r="M7552" s="18">
        <f t="shared" ca="1" si="2228"/>
        <v>0</v>
      </c>
      <c r="N7552" s="34">
        <f t="shared" ca="1" si="2233"/>
        <v>20355.989671559815</v>
      </c>
      <c r="P7552" s="18">
        <f t="shared" ca="1" si="2245"/>
        <v>1320.1113857792536</v>
      </c>
      <c r="Q7552" s="47">
        <f ca="1">SUM(L$15:L7552)-SUM(M$15:M7552)</f>
        <v>16350</v>
      </c>
      <c r="R7552" s="47" t="str">
        <f t="shared" ca="1" si="2246"/>
        <v>M7555</v>
      </c>
      <c r="S7552" s="40">
        <f t="shared" ca="1" si="2234"/>
        <v>0</v>
      </c>
      <c r="T7552" s="46">
        <f t="shared" ca="1" si="2235"/>
        <v>50</v>
      </c>
      <c r="X7552" s="74">
        <f t="shared" ca="1" si="2236"/>
        <v>-1.3201113857792537</v>
      </c>
      <c r="Y7552" s="75">
        <f t="shared" ca="1" si="2237"/>
        <v>-1.3201113857792537</v>
      </c>
      <c r="Z7552" s="74">
        <f t="shared" ca="1" si="2238"/>
        <v>0.26710554854915924</v>
      </c>
      <c r="AA7552" s="76">
        <f t="shared" ca="1" si="2239"/>
        <v>-1320.1113857792536</v>
      </c>
      <c r="AB7552" s="76">
        <f t="shared" ca="1" si="2240"/>
        <v>267.10554854915927</v>
      </c>
    </row>
    <row r="7553" spans="1:28" x14ac:dyDescent="0.25">
      <c r="A7553" s="2">
        <f t="shared" si="2241"/>
        <v>9</v>
      </c>
      <c r="B7553" s="16">
        <f ca="1">VLOOKUP(A7553,PERIODS!$O$4:$P$33,2,FALSE)</f>
        <v>3.3000000000000002E-2</v>
      </c>
      <c r="C7553" s="15"/>
      <c r="D7553" s="18">
        <v>5000</v>
      </c>
      <c r="E7553" s="34">
        <f t="shared" ca="1" si="2242"/>
        <v>20355.989671559815</v>
      </c>
      <c r="F7553" s="34">
        <f t="shared" ca="1" si="2243"/>
        <v>3300</v>
      </c>
      <c r="G7553" s="69">
        <f t="shared" ca="1" si="2229"/>
        <v>0</v>
      </c>
      <c r="H7553" s="34">
        <f t="shared" ca="1" si="2230"/>
        <v>649.21427874938763</v>
      </c>
      <c r="I7553" s="34">
        <f t="shared" ca="1" si="2231"/>
        <v>3949.2142787493876</v>
      </c>
      <c r="J7553" s="18">
        <f ca="1">SUM(INDIRECT(ADDRESS(ROW(F7553),COLUMN(F7553),4)):INDIRECT(ADDRESS(ROW(F7553)+N$5-1,COLUMN(F7553),4)))</f>
        <v>23100</v>
      </c>
      <c r="K7553" s="18">
        <f t="shared" ca="1" si="2232"/>
        <v>16350</v>
      </c>
      <c r="L7553" s="18">
        <f t="shared" ca="1" si="2244"/>
        <v>0</v>
      </c>
      <c r="M7553" s="18">
        <f t="shared" ca="1" si="2228"/>
        <v>0</v>
      </c>
      <c r="N7553" s="34">
        <f t="shared" ca="1" si="2233"/>
        <v>16406.775392810428</v>
      </c>
      <c r="P7553" s="18">
        <f t="shared" ca="1" si="2245"/>
        <v>649.21427874938763</v>
      </c>
      <c r="Q7553" s="47">
        <f ca="1">SUM(L$15:L7553)-SUM(M$15:M7553)</f>
        <v>16350</v>
      </c>
      <c r="R7553" s="47" t="str">
        <f t="shared" ca="1" si="2246"/>
        <v>M7556</v>
      </c>
      <c r="S7553" s="40">
        <f t="shared" ca="1" si="2234"/>
        <v>0</v>
      </c>
      <c r="T7553" s="46">
        <f t="shared" ca="1" si="2235"/>
        <v>0</v>
      </c>
      <c r="X7553" s="74">
        <f t="shared" ca="1" si="2236"/>
        <v>0.64921427874938764</v>
      </c>
      <c r="Y7553" s="75">
        <f t="shared" ca="1" si="2237"/>
        <v>0.64921427874938764</v>
      </c>
      <c r="Z7553" s="74">
        <f t="shared" ca="1" si="2238"/>
        <v>1.9140363390104085</v>
      </c>
      <c r="AA7553" s="76">
        <f t="shared" ca="1" si="2239"/>
        <v>649.21427874938763</v>
      </c>
      <c r="AB7553" s="76">
        <f t="shared" ca="1" si="2240"/>
        <v>1914.0363390104085</v>
      </c>
    </row>
    <row r="7554" spans="1:28" x14ac:dyDescent="0.25">
      <c r="A7554" s="2">
        <f t="shared" si="2241"/>
        <v>10</v>
      </c>
      <c r="B7554" s="16">
        <f ca="1">VLOOKUP(A7554,PERIODS!$O$4:$P$33,2,FALSE)</f>
        <v>3.3000000000000002E-2</v>
      </c>
      <c r="C7554" s="15"/>
      <c r="D7554" s="18">
        <v>5000</v>
      </c>
      <c r="E7554" s="34">
        <f t="shared" ca="1" si="2242"/>
        <v>16406.775392810428</v>
      </c>
      <c r="F7554" s="34">
        <f t="shared" ca="1" si="2243"/>
        <v>3300</v>
      </c>
      <c r="G7554" s="69">
        <f t="shared" ca="1" si="2229"/>
        <v>0</v>
      </c>
      <c r="H7554" s="34">
        <f t="shared" ca="1" si="2230"/>
        <v>-152.78886100625988</v>
      </c>
      <c r="I7554" s="34">
        <f t="shared" ca="1" si="2231"/>
        <v>3147.21113899374</v>
      </c>
      <c r="J7554" s="18">
        <f ca="1">SUM(INDIRECT(ADDRESS(ROW(F7554),COLUMN(F7554),4)):INDIRECT(ADDRESS(ROW(F7554)+N$5-1,COLUMN(F7554),4)))</f>
        <v>23100</v>
      </c>
      <c r="K7554" s="18">
        <f t="shared" ca="1" si="2232"/>
        <v>16350</v>
      </c>
      <c r="L7554" s="18">
        <f t="shared" ca="1" si="2244"/>
        <v>0</v>
      </c>
      <c r="M7554" s="18">
        <f t="shared" ca="1" si="2228"/>
        <v>0</v>
      </c>
      <c r="N7554" s="34">
        <f t="shared" ca="1" si="2233"/>
        <v>13259.564253816689</v>
      </c>
      <c r="P7554" s="18">
        <f t="shared" ca="1" si="2245"/>
        <v>152.78886100625988</v>
      </c>
      <c r="Q7554" s="47">
        <f ca="1">SUM(L$15:L7554)-SUM(M$15:M7554)</f>
        <v>16350</v>
      </c>
      <c r="R7554" s="47" t="str">
        <f t="shared" ca="1" si="2246"/>
        <v>M7557</v>
      </c>
      <c r="S7554" s="40">
        <f t="shared" ca="1" si="2234"/>
        <v>0</v>
      </c>
      <c r="T7554" s="46">
        <f t="shared" ca="1" si="2235"/>
        <v>57</v>
      </c>
      <c r="X7554" s="74">
        <f t="shared" ca="1" si="2236"/>
        <v>-0.15278886100625988</v>
      </c>
      <c r="Y7554" s="75">
        <f t="shared" ca="1" si="2237"/>
        <v>-0.15278886100625988</v>
      </c>
      <c r="Z7554" s="74">
        <f t="shared" ca="1" si="2238"/>
        <v>0.85831092558627375</v>
      </c>
      <c r="AA7554" s="76">
        <f t="shared" ca="1" si="2239"/>
        <v>-152.78886100625988</v>
      </c>
      <c r="AB7554" s="76">
        <f t="shared" ca="1" si="2240"/>
        <v>858.3109255862737</v>
      </c>
    </row>
    <row r="7555" spans="1:28" x14ac:dyDescent="0.25">
      <c r="A7555" s="2">
        <f t="shared" si="2241"/>
        <v>11</v>
      </c>
      <c r="B7555" s="16">
        <f ca="1">VLOOKUP(A7555,PERIODS!$O$4:$P$33,2,FALSE)</f>
        <v>3.3000000000000002E-2</v>
      </c>
      <c r="C7555" s="15"/>
      <c r="D7555" s="18">
        <v>5000</v>
      </c>
      <c r="E7555" s="34">
        <f t="shared" ca="1" si="2242"/>
        <v>13259.564253816689</v>
      </c>
      <c r="F7555" s="34">
        <f t="shared" ca="1" si="2243"/>
        <v>3300</v>
      </c>
      <c r="G7555" s="69">
        <f t="shared" ca="1" si="2229"/>
        <v>0</v>
      </c>
      <c r="H7555" s="34">
        <f t="shared" ca="1" si="2230"/>
        <v>875.01155763124871</v>
      </c>
      <c r="I7555" s="34">
        <f t="shared" ca="1" si="2231"/>
        <v>4175.0115576312492</v>
      </c>
      <c r="J7555" s="18">
        <f ca="1">SUM(INDIRECT(ADDRESS(ROW(F7555),COLUMN(F7555),4)):INDIRECT(ADDRESS(ROW(F7555)+N$5-1,COLUMN(F7555),4)))</f>
        <v>23300</v>
      </c>
      <c r="K7555" s="18">
        <f t="shared" ca="1" si="2232"/>
        <v>0</v>
      </c>
      <c r="L7555" s="18">
        <f t="shared" ca="1" si="2244"/>
        <v>0</v>
      </c>
      <c r="M7555" s="18">
        <f t="shared" ca="1" si="2228"/>
        <v>16350</v>
      </c>
      <c r="N7555" s="34">
        <f t="shared" ca="1" si="2233"/>
        <v>25434.552696185441</v>
      </c>
      <c r="P7555" s="18">
        <f t="shared" ca="1" si="2245"/>
        <v>875.01155763124871</v>
      </c>
      <c r="Q7555" s="47">
        <f ca="1">SUM(L$15:L7555)-SUM(M$15:M7555)</f>
        <v>0</v>
      </c>
      <c r="R7555" s="47" t="str">
        <f t="shared" ca="1" si="2246"/>
        <v>M7558</v>
      </c>
      <c r="S7555" s="40">
        <f t="shared" ca="1" si="2234"/>
        <v>0</v>
      </c>
      <c r="T7555" s="46">
        <f t="shared" ca="1" si="2235"/>
        <v>34</v>
      </c>
      <c r="X7555" s="74">
        <f t="shared" ca="1" si="2236"/>
        <v>0.87501155763124872</v>
      </c>
      <c r="Y7555" s="75">
        <f t="shared" ca="1" si="2237"/>
        <v>0.87501155763124872</v>
      </c>
      <c r="Z7555" s="74">
        <f t="shared" ca="1" si="2238"/>
        <v>2.3989030194433774</v>
      </c>
      <c r="AA7555" s="76">
        <f t="shared" ca="1" si="2239"/>
        <v>875.01155763124871</v>
      </c>
      <c r="AB7555" s="76">
        <f t="shared" ca="1" si="2240"/>
        <v>2398.9030194433772</v>
      </c>
    </row>
    <row r="7556" spans="1:28" x14ac:dyDescent="0.25">
      <c r="A7556" s="2">
        <f t="shared" si="2241"/>
        <v>12</v>
      </c>
      <c r="B7556" s="16">
        <f ca="1">VLOOKUP(A7556,PERIODS!$O$4:$P$33,2,FALSE)</f>
        <v>3.3000000000000002E-2</v>
      </c>
      <c r="C7556" s="15"/>
      <c r="D7556" s="18">
        <v>5000</v>
      </c>
      <c r="E7556" s="34">
        <f t="shared" ca="1" si="2242"/>
        <v>25434.552696185441</v>
      </c>
      <c r="F7556" s="34">
        <f t="shared" ca="1" si="2243"/>
        <v>3300</v>
      </c>
      <c r="G7556" s="69">
        <f t="shared" ca="1" si="2229"/>
        <v>0</v>
      </c>
      <c r="H7556" s="34">
        <f t="shared" ca="1" si="2230"/>
        <v>-127.55370614344297</v>
      </c>
      <c r="I7556" s="34">
        <f t="shared" ca="1" si="2231"/>
        <v>3172.4462938565571</v>
      </c>
      <c r="J7556" s="18">
        <f ca="1">SUM(INDIRECT(ADDRESS(ROW(F7556),COLUMN(F7556),4)):INDIRECT(ADDRESS(ROW(F7556)+N$5-1,COLUMN(F7556),4)))</f>
        <v>23500</v>
      </c>
      <c r="K7556" s="18">
        <f t="shared" ca="1" si="2232"/>
        <v>0</v>
      </c>
      <c r="L7556" s="18">
        <f t="shared" ca="1" si="2244"/>
        <v>0</v>
      </c>
      <c r="M7556" s="18">
        <f t="shared" ca="1" si="2228"/>
        <v>0</v>
      </c>
      <c r="N7556" s="34">
        <f t="shared" ca="1" si="2233"/>
        <v>22262.106402328885</v>
      </c>
      <c r="P7556" s="18">
        <f t="shared" ca="1" si="2245"/>
        <v>127.55370614344297</v>
      </c>
      <c r="Q7556" s="47">
        <f ca="1">SUM(L$15:L7556)-SUM(M$15:M7556)</f>
        <v>0</v>
      </c>
      <c r="R7556" s="47" t="str">
        <f t="shared" ca="1" si="2246"/>
        <v>M7559</v>
      </c>
      <c r="S7556" s="40">
        <f t="shared" ca="1" si="2234"/>
        <v>0</v>
      </c>
      <c r="T7556" s="46">
        <f t="shared" ca="1" si="2235"/>
        <v>15</v>
      </c>
      <c r="X7556" s="74">
        <f t="shared" ca="1" si="2236"/>
        <v>-0.12755370614344297</v>
      </c>
      <c r="Y7556" s="75">
        <f t="shared" ca="1" si="2237"/>
        <v>-0.12755370614344297</v>
      </c>
      <c r="Z7556" s="74">
        <f t="shared" ca="1" si="2238"/>
        <v>0.88024613993927281</v>
      </c>
      <c r="AA7556" s="76">
        <f t="shared" ca="1" si="2239"/>
        <v>-127.55370614344297</v>
      </c>
      <c r="AB7556" s="76">
        <f t="shared" ca="1" si="2240"/>
        <v>880.24613993927278</v>
      </c>
    </row>
    <row r="7557" spans="1:28" x14ac:dyDescent="0.25">
      <c r="A7557" s="2">
        <f t="shared" si="2241"/>
        <v>13</v>
      </c>
      <c r="B7557" s="16">
        <f ca="1">VLOOKUP(A7557,PERIODS!$O$4:$P$33,2,FALSE)</f>
        <v>3.3000000000000002E-2</v>
      </c>
      <c r="C7557" s="15"/>
      <c r="D7557" s="18">
        <v>5000</v>
      </c>
      <c r="E7557" s="34">
        <f t="shared" ca="1" si="2242"/>
        <v>22262.106402328885</v>
      </c>
      <c r="F7557" s="34">
        <f t="shared" ca="1" si="2243"/>
        <v>3300</v>
      </c>
      <c r="G7557" s="69">
        <f t="shared" ca="1" si="2229"/>
        <v>0</v>
      </c>
      <c r="H7557" s="34">
        <f t="shared" ca="1" si="2230"/>
        <v>-225.50372045896523</v>
      </c>
      <c r="I7557" s="34">
        <f t="shared" ca="1" si="2231"/>
        <v>3074.4962795410347</v>
      </c>
      <c r="J7557" s="18">
        <f ca="1">SUM(INDIRECT(ADDRESS(ROW(F7557),COLUMN(F7557),4)):INDIRECT(ADDRESS(ROW(F7557)+N$5-1,COLUMN(F7557),4)))</f>
        <v>23700</v>
      </c>
      <c r="K7557" s="18">
        <f t="shared" ca="1" si="2232"/>
        <v>16350</v>
      </c>
      <c r="L7557" s="18">
        <f t="shared" ca="1" si="2244"/>
        <v>16350</v>
      </c>
      <c r="M7557" s="18">
        <f t="shared" ca="1" si="2228"/>
        <v>0</v>
      </c>
      <c r="N7557" s="34">
        <f t="shared" ca="1" si="2233"/>
        <v>19187.61012278785</v>
      </c>
      <c r="P7557" s="18">
        <f t="shared" ca="1" si="2245"/>
        <v>225.50372045896523</v>
      </c>
      <c r="Q7557" s="47">
        <f ca="1">SUM(L$15:L7557)-SUM(M$15:M7557)</f>
        <v>16350</v>
      </c>
      <c r="R7557" s="47" t="str">
        <f t="shared" ca="1" si="2246"/>
        <v>M7560</v>
      </c>
      <c r="S7557" s="40">
        <f t="shared" ca="1" si="2234"/>
        <v>0</v>
      </c>
      <c r="T7557" s="46">
        <f t="shared" ca="1" si="2235"/>
        <v>74</v>
      </c>
      <c r="X7557" s="74">
        <f t="shared" ca="1" si="2236"/>
        <v>-0.22550372045896525</v>
      </c>
      <c r="Y7557" s="75">
        <f t="shared" ca="1" si="2237"/>
        <v>-0.22550372045896525</v>
      </c>
      <c r="Z7557" s="74">
        <f t="shared" ca="1" si="2238"/>
        <v>0.79811409109164189</v>
      </c>
      <c r="AA7557" s="76">
        <f t="shared" ca="1" si="2239"/>
        <v>-225.50372045896523</v>
      </c>
      <c r="AB7557" s="76">
        <f t="shared" ca="1" si="2240"/>
        <v>798.11409109164185</v>
      </c>
    </row>
    <row r="7558" spans="1:28" x14ac:dyDescent="0.25">
      <c r="A7558" s="2">
        <f t="shared" si="2241"/>
        <v>14</v>
      </c>
      <c r="B7558" s="16">
        <f ca="1">VLOOKUP(A7558,PERIODS!$O$4:$P$33,2,FALSE)</f>
        <v>3.3000000000000002E-2</v>
      </c>
      <c r="C7558" s="15"/>
      <c r="D7558" s="18">
        <v>5000</v>
      </c>
      <c r="E7558" s="34">
        <f t="shared" ca="1" si="2242"/>
        <v>19187.61012278785</v>
      </c>
      <c r="F7558" s="34">
        <f t="shared" ca="1" si="2243"/>
        <v>3300</v>
      </c>
      <c r="G7558" s="69">
        <f t="shared" ca="1" si="2229"/>
        <v>0</v>
      </c>
      <c r="H7558" s="34">
        <f t="shared" ca="1" si="2230"/>
        <v>-122.70708336310271</v>
      </c>
      <c r="I7558" s="34">
        <f t="shared" ca="1" si="2231"/>
        <v>3177.2929166368972</v>
      </c>
      <c r="J7558" s="18">
        <f ca="1">SUM(INDIRECT(ADDRESS(ROW(F7558),COLUMN(F7558),4)):INDIRECT(ADDRESS(ROW(F7558)+N$5-1,COLUMN(F7558),4)))</f>
        <v>23900</v>
      </c>
      <c r="K7558" s="18">
        <f t="shared" ca="1" si="2232"/>
        <v>16350</v>
      </c>
      <c r="L7558" s="18">
        <f t="shared" ca="1" si="2244"/>
        <v>0</v>
      </c>
      <c r="M7558" s="18">
        <f t="shared" ca="1" si="2228"/>
        <v>0</v>
      </c>
      <c r="N7558" s="34">
        <f t="shared" ca="1" si="2233"/>
        <v>16010.317206150952</v>
      </c>
      <c r="P7558" s="18">
        <f t="shared" ca="1" si="2245"/>
        <v>122.70708336310271</v>
      </c>
      <c r="Q7558" s="47">
        <f ca="1">SUM(L$15:L7558)-SUM(M$15:M7558)</f>
        <v>16350</v>
      </c>
      <c r="R7558" s="47" t="str">
        <f t="shared" ca="1" si="2246"/>
        <v>M7561</v>
      </c>
      <c r="S7558" s="40">
        <f t="shared" ca="1" si="2234"/>
        <v>0</v>
      </c>
      <c r="T7558" s="46">
        <f t="shared" ca="1" si="2235"/>
        <v>90</v>
      </c>
      <c r="X7558" s="74">
        <f t="shared" ca="1" si="2236"/>
        <v>-0.12270708336310271</v>
      </c>
      <c r="Y7558" s="75">
        <f t="shared" ca="1" si="2237"/>
        <v>-0.12270708336310271</v>
      </c>
      <c r="Z7558" s="74">
        <f t="shared" ca="1" si="2238"/>
        <v>0.88452271603767307</v>
      </c>
      <c r="AA7558" s="76">
        <f t="shared" ca="1" si="2239"/>
        <v>-122.70708336310271</v>
      </c>
      <c r="AB7558" s="76">
        <f t="shared" ca="1" si="2240"/>
        <v>884.52271603767304</v>
      </c>
    </row>
    <row r="7559" spans="1:28" x14ac:dyDescent="0.25">
      <c r="A7559" s="2">
        <f t="shared" si="2241"/>
        <v>15</v>
      </c>
      <c r="B7559" s="16">
        <f ca="1">VLOOKUP(A7559,PERIODS!$O$4:$P$33,2,FALSE)</f>
        <v>3.3000000000000002E-2</v>
      </c>
      <c r="C7559" s="15"/>
      <c r="D7559" s="18">
        <v>5000</v>
      </c>
      <c r="E7559" s="34">
        <f t="shared" ca="1" si="2242"/>
        <v>16010.317206150952</v>
      </c>
      <c r="F7559" s="34">
        <f t="shared" ca="1" si="2243"/>
        <v>3300</v>
      </c>
      <c r="G7559" s="69">
        <f t="shared" ca="1" si="2229"/>
        <v>0</v>
      </c>
      <c r="H7559" s="34">
        <f t="shared" ca="1" si="2230"/>
        <v>-570.71148854122782</v>
      </c>
      <c r="I7559" s="34">
        <f t="shared" ca="1" si="2231"/>
        <v>2729.2885114587721</v>
      </c>
      <c r="J7559" s="18">
        <f ca="1">SUM(INDIRECT(ADDRESS(ROW(F7559),COLUMN(F7559),4)):INDIRECT(ADDRESS(ROW(F7559)+N$5-1,COLUMN(F7559),4)))</f>
        <v>24100</v>
      </c>
      <c r="K7559" s="18">
        <f t="shared" ca="1" si="2232"/>
        <v>16350</v>
      </c>
      <c r="L7559" s="18">
        <f t="shared" ca="1" si="2244"/>
        <v>0</v>
      </c>
      <c r="M7559" s="18">
        <f t="shared" ca="1" si="2228"/>
        <v>0</v>
      </c>
      <c r="N7559" s="34">
        <f t="shared" ca="1" si="2233"/>
        <v>13281.028694692181</v>
      </c>
      <c r="P7559" s="18">
        <f t="shared" ca="1" si="2245"/>
        <v>570.71148854122782</v>
      </c>
      <c r="Q7559" s="47">
        <f ca="1">SUM(L$15:L7559)-SUM(M$15:M7559)</f>
        <v>16350</v>
      </c>
      <c r="R7559" s="47" t="str">
        <f t="shared" ca="1" si="2246"/>
        <v>M7562</v>
      </c>
      <c r="S7559" s="40">
        <f t="shared" ca="1" si="2234"/>
        <v>0</v>
      </c>
      <c r="T7559" s="46">
        <f t="shared" ca="1" si="2235"/>
        <v>59</v>
      </c>
      <c r="X7559" s="74">
        <f t="shared" ca="1" si="2236"/>
        <v>-0.57071148854122777</v>
      </c>
      <c r="Y7559" s="75">
        <f t="shared" ca="1" si="2237"/>
        <v>-0.57071148854122777</v>
      </c>
      <c r="Z7559" s="74">
        <f t="shared" ca="1" si="2238"/>
        <v>0.5651232169351853</v>
      </c>
      <c r="AA7559" s="76">
        <f t="shared" ca="1" si="2239"/>
        <v>-570.71148854122782</v>
      </c>
      <c r="AB7559" s="76">
        <f t="shared" ca="1" si="2240"/>
        <v>565.12321693518527</v>
      </c>
    </row>
    <row r="7560" spans="1:28" x14ac:dyDescent="0.25">
      <c r="A7560" s="2">
        <f t="shared" si="2241"/>
        <v>16</v>
      </c>
      <c r="B7560" s="16">
        <f ca="1">VLOOKUP(A7560,PERIODS!$O$4:$P$33,2,FALSE)</f>
        <v>3.3000000000000002E-2</v>
      </c>
      <c r="C7560" s="15"/>
      <c r="D7560" s="18">
        <v>5000</v>
      </c>
      <c r="E7560" s="34">
        <f t="shared" ca="1" si="2242"/>
        <v>13281.028694692181</v>
      </c>
      <c r="F7560" s="34">
        <f t="shared" ca="1" si="2243"/>
        <v>3300</v>
      </c>
      <c r="G7560" s="69">
        <f t="shared" ca="1" si="2229"/>
        <v>0</v>
      </c>
      <c r="H7560" s="34">
        <f t="shared" ca="1" si="2230"/>
        <v>779.6020473525175</v>
      </c>
      <c r="I7560" s="34">
        <f t="shared" ca="1" si="2231"/>
        <v>4079.6020473525177</v>
      </c>
      <c r="J7560" s="18">
        <f ca="1">SUM(INDIRECT(ADDRESS(ROW(F7560),COLUMN(F7560),4)):INDIRECT(ADDRESS(ROW(F7560)+N$5-1,COLUMN(F7560),4)))</f>
        <v>24300</v>
      </c>
      <c r="K7560" s="18">
        <f t="shared" ca="1" si="2232"/>
        <v>0</v>
      </c>
      <c r="L7560" s="18">
        <f t="shared" ca="1" si="2244"/>
        <v>0</v>
      </c>
      <c r="M7560" s="18">
        <f t="shared" ca="1" si="2228"/>
        <v>16350</v>
      </c>
      <c r="N7560" s="34">
        <f t="shared" ca="1" si="2233"/>
        <v>25551.426647339664</v>
      </c>
      <c r="P7560" s="18">
        <f t="shared" ca="1" si="2245"/>
        <v>779.6020473525175</v>
      </c>
      <c r="Q7560" s="47">
        <f ca="1">SUM(L$15:L7560)-SUM(M$15:M7560)</f>
        <v>0</v>
      </c>
      <c r="R7560" s="47" t="str">
        <f t="shared" ca="1" si="2246"/>
        <v>M7563</v>
      </c>
      <c r="S7560" s="40">
        <f t="shared" ca="1" si="2234"/>
        <v>0</v>
      </c>
      <c r="T7560" s="46">
        <f t="shared" ca="1" si="2235"/>
        <v>39</v>
      </c>
      <c r="X7560" s="74">
        <f t="shared" ca="1" si="2236"/>
        <v>0.77960204735251748</v>
      </c>
      <c r="Y7560" s="75">
        <f t="shared" ca="1" si="2237"/>
        <v>0.77960204735251748</v>
      </c>
      <c r="Z7560" s="74">
        <f t="shared" ca="1" si="2238"/>
        <v>2.1806043155476811</v>
      </c>
      <c r="AA7560" s="76">
        <f t="shared" ca="1" si="2239"/>
        <v>779.6020473525175</v>
      </c>
      <c r="AB7560" s="76">
        <f t="shared" ca="1" si="2240"/>
        <v>2180.6043155476809</v>
      </c>
    </row>
    <row r="7561" spans="1:28" x14ac:dyDescent="0.25">
      <c r="A7561" s="2">
        <f t="shared" si="2241"/>
        <v>17</v>
      </c>
      <c r="B7561" s="16">
        <f ca="1">VLOOKUP(A7561,PERIODS!$O$4:$P$33,2,FALSE)</f>
        <v>3.5000000000000003E-2</v>
      </c>
      <c r="C7561" s="15"/>
      <c r="D7561" s="18">
        <v>5000</v>
      </c>
      <c r="E7561" s="34">
        <f t="shared" ca="1" si="2242"/>
        <v>25551.426647339664</v>
      </c>
      <c r="F7561" s="34">
        <f t="shared" ca="1" si="2243"/>
        <v>3500.0000000000005</v>
      </c>
      <c r="G7561" s="69">
        <f t="shared" ca="1" si="2229"/>
        <v>0</v>
      </c>
      <c r="H7561" s="34">
        <f t="shared" ca="1" si="2230"/>
        <v>0.82071661099142268</v>
      </c>
      <c r="I7561" s="34">
        <f t="shared" ca="1" si="2231"/>
        <v>3500.8207166109919</v>
      </c>
      <c r="J7561" s="18">
        <f ca="1">SUM(INDIRECT(ADDRESS(ROW(F7561),COLUMN(F7561),4)):INDIRECT(ADDRESS(ROW(F7561)+N$5-1,COLUMN(F7561),4)))</f>
        <v>24500.000000000004</v>
      </c>
      <c r="K7561" s="18">
        <f t="shared" ca="1" si="2232"/>
        <v>0</v>
      </c>
      <c r="L7561" s="18">
        <f t="shared" ca="1" si="2244"/>
        <v>0</v>
      </c>
      <c r="M7561" s="18">
        <f t="shared" ca="1" si="2228"/>
        <v>0</v>
      </c>
      <c r="N7561" s="34">
        <f t="shared" ca="1" si="2233"/>
        <v>22050.605930728671</v>
      </c>
      <c r="P7561" s="18">
        <f t="shared" ca="1" si="2245"/>
        <v>0.82071661099142268</v>
      </c>
      <c r="Q7561" s="47">
        <f ca="1">SUM(L$15:L7561)-SUM(M$15:M7561)</f>
        <v>0</v>
      </c>
      <c r="R7561" s="47" t="str">
        <f t="shared" ca="1" si="2246"/>
        <v>M7564</v>
      </c>
      <c r="S7561" s="40">
        <f t="shared" ca="1" si="2234"/>
        <v>0</v>
      </c>
      <c r="T7561" s="46">
        <f t="shared" ca="1" si="2235"/>
        <v>42</v>
      </c>
      <c r="X7561" s="74">
        <f t="shared" ca="1" si="2236"/>
        <v>8.2071661099142269E-4</v>
      </c>
      <c r="Y7561" s="75">
        <f t="shared" ca="1" si="2237"/>
        <v>8.2071661099142269E-4</v>
      </c>
      <c r="Z7561" s="74">
        <f t="shared" ca="1" si="2238"/>
        <v>1.000821053491024</v>
      </c>
      <c r="AA7561" s="76">
        <f t="shared" ca="1" si="2239"/>
        <v>0.82071661099142268</v>
      </c>
      <c r="AB7561" s="76">
        <f t="shared" ca="1" si="2240"/>
        <v>1000.821053491024</v>
      </c>
    </row>
    <row r="7562" spans="1:28" x14ac:dyDescent="0.25">
      <c r="A7562" s="2">
        <f t="shared" si="2241"/>
        <v>18</v>
      </c>
      <c r="B7562" s="16">
        <f ca="1">VLOOKUP(A7562,PERIODS!$O$4:$P$33,2,FALSE)</f>
        <v>3.5000000000000003E-2</v>
      </c>
      <c r="C7562" s="15"/>
      <c r="D7562" s="18">
        <v>5000</v>
      </c>
      <c r="E7562" s="34">
        <f t="shared" ca="1" si="2242"/>
        <v>22050.605930728671</v>
      </c>
      <c r="F7562" s="34">
        <f t="shared" ca="1" si="2243"/>
        <v>3500.0000000000005</v>
      </c>
      <c r="G7562" s="69">
        <f t="shared" ca="1" si="2229"/>
        <v>0</v>
      </c>
      <c r="H7562" s="34">
        <f t="shared" ca="1" si="2230"/>
        <v>-726.71455666999555</v>
      </c>
      <c r="I7562" s="34">
        <f t="shared" ca="1" si="2231"/>
        <v>2773.2854433300049</v>
      </c>
      <c r="J7562" s="18">
        <f ca="1">SUM(INDIRECT(ADDRESS(ROW(F7562),COLUMN(F7562),4)):INDIRECT(ADDRESS(ROW(F7562)+N$5-1,COLUMN(F7562),4)))</f>
        <v>24500.000000000004</v>
      </c>
      <c r="K7562" s="18">
        <f t="shared" ca="1" si="2232"/>
        <v>16350</v>
      </c>
      <c r="L7562" s="18">
        <f t="shared" ca="1" si="2244"/>
        <v>16350</v>
      </c>
      <c r="M7562" s="18">
        <f t="shared" ca="1" si="2228"/>
        <v>0</v>
      </c>
      <c r="N7562" s="34">
        <f t="shared" ca="1" si="2233"/>
        <v>19277.320487398665</v>
      </c>
      <c r="P7562" s="18">
        <f t="shared" ca="1" si="2245"/>
        <v>726.71455666999555</v>
      </c>
      <c r="Q7562" s="47">
        <f ca="1">SUM(L$15:L7562)-SUM(M$15:M7562)</f>
        <v>16350</v>
      </c>
      <c r="R7562" s="47" t="str">
        <f t="shared" ca="1" si="2246"/>
        <v>M7565</v>
      </c>
      <c r="S7562" s="40">
        <f t="shared" ca="1" si="2234"/>
        <v>0</v>
      </c>
      <c r="T7562" s="46">
        <f t="shared" ca="1" si="2235"/>
        <v>58</v>
      </c>
      <c r="X7562" s="74">
        <f t="shared" ca="1" si="2236"/>
        <v>-0.72671455666999552</v>
      </c>
      <c r="Y7562" s="75">
        <f t="shared" ca="1" si="2237"/>
        <v>-0.72671455666999552</v>
      </c>
      <c r="Z7562" s="74">
        <f t="shared" ca="1" si="2238"/>
        <v>0.4834948785141111</v>
      </c>
      <c r="AA7562" s="76">
        <f t="shared" ca="1" si="2239"/>
        <v>-726.71455666999555</v>
      </c>
      <c r="AB7562" s="76">
        <f t="shared" ca="1" si="2240"/>
        <v>483.49487851411112</v>
      </c>
    </row>
    <row r="7563" spans="1:28" x14ac:dyDescent="0.25">
      <c r="A7563" s="2">
        <f t="shared" si="2241"/>
        <v>19</v>
      </c>
      <c r="B7563" s="16">
        <f ca="1">VLOOKUP(A7563,PERIODS!$O$4:$P$33,2,FALSE)</f>
        <v>3.5000000000000003E-2</v>
      </c>
      <c r="C7563" s="15"/>
      <c r="D7563" s="18">
        <v>5000</v>
      </c>
      <c r="E7563" s="34">
        <f t="shared" ca="1" si="2242"/>
        <v>19277.320487398665</v>
      </c>
      <c r="F7563" s="34">
        <f t="shared" ca="1" si="2243"/>
        <v>3500.0000000000005</v>
      </c>
      <c r="G7563" s="69">
        <f t="shared" ca="1" si="2229"/>
        <v>0</v>
      </c>
      <c r="H7563" s="34">
        <f t="shared" ca="1" si="2230"/>
        <v>-844.2960314338718</v>
      </c>
      <c r="I7563" s="34">
        <f t="shared" ca="1" si="2231"/>
        <v>2655.7039685661284</v>
      </c>
      <c r="J7563" s="18">
        <f ca="1">SUM(INDIRECT(ADDRESS(ROW(F7563),COLUMN(F7563),4)):INDIRECT(ADDRESS(ROW(F7563)+N$5-1,COLUMN(F7563),4)))</f>
        <v>24500.000000000004</v>
      </c>
      <c r="K7563" s="18">
        <f t="shared" ca="1" si="2232"/>
        <v>16350</v>
      </c>
      <c r="L7563" s="18">
        <f t="shared" ca="1" si="2244"/>
        <v>0</v>
      </c>
      <c r="M7563" s="18">
        <f t="shared" ca="1" si="2228"/>
        <v>0</v>
      </c>
      <c r="N7563" s="34">
        <f t="shared" ca="1" si="2233"/>
        <v>16621.616518832536</v>
      </c>
      <c r="P7563" s="18">
        <f t="shared" ca="1" si="2245"/>
        <v>844.2960314338718</v>
      </c>
      <c r="Q7563" s="47">
        <f ca="1">SUM(L$15:L7563)-SUM(M$15:M7563)</f>
        <v>16350</v>
      </c>
      <c r="R7563" s="47" t="str">
        <f t="shared" ca="1" si="2246"/>
        <v>M7566</v>
      </c>
      <c r="S7563" s="40">
        <f t="shared" ca="1" si="2234"/>
        <v>0</v>
      </c>
      <c r="T7563" s="46">
        <f t="shared" ca="1" si="2235"/>
        <v>93</v>
      </c>
      <c r="X7563" s="74">
        <f t="shared" ca="1" si="2236"/>
        <v>-0.84429603143387177</v>
      </c>
      <c r="Y7563" s="75">
        <f t="shared" ca="1" si="2237"/>
        <v>-0.84429603143387177</v>
      </c>
      <c r="Z7563" s="74">
        <f t="shared" ca="1" si="2238"/>
        <v>0.42985985955149353</v>
      </c>
      <c r="AA7563" s="76">
        <f t="shared" ca="1" si="2239"/>
        <v>-844.2960314338718</v>
      </c>
      <c r="AB7563" s="76">
        <f t="shared" ca="1" si="2240"/>
        <v>429.85985955149351</v>
      </c>
    </row>
    <row r="7564" spans="1:28" x14ac:dyDescent="0.25">
      <c r="A7564" s="2">
        <f t="shared" si="2241"/>
        <v>20</v>
      </c>
      <c r="B7564" s="16">
        <f ca="1">VLOOKUP(A7564,PERIODS!$O$4:$P$33,2,FALSE)</f>
        <v>3.5000000000000003E-2</v>
      </c>
      <c r="C7564" s="15"/>
      <c r="D7564" s="18">
        <v>5000</v>
      </c>
      <c r="E7564" s="34">
        <f t="shared" ca="1" si="2242"/>
        <v>16621.616518832536</v>
      </c>
      <c r="F7564" s="34">
        <f t="shared" ca="1" si="2243"/>
        <v>3500.0000000000005</v>
      </c>
      <c r="G7564" s="69">
        <f t="shared" ca="1" si="2229"/>
        <v>0</v>
      </c>
      <c r="H7564" s="34">
        <f t="shared" ca="1" si="2230"/>
        <v>-233.37355839055724</v>
      </c>
      <c r="I7564" s="34">
        <f t="shared" ca="1" si="2231"/>
        <v>3266.6264416094432</v>
      </c>
      <c r="J7564" s="18">
        <f ca="1">SUM(INDIRECT(ADDRESS(ROW(F7564),COLUMN(F7564),4)):INDIRECT(ADDRESS(ROW(F7564)+N$5-1,COLUMN(F7564),4)))</f>
        <v>24500.000000000004</v>
      </c>
      <c r="K7564" s="18">
        <f t="shared" ca="1" si="2232"/>
        <v>16350</v>
      </c>
      <c r="L7564" s="18">
        <f t="shared" ca="1" si="2244"/>
        <v>0</v>
      </c>
      <c r="M7564" s="18">
        <f t="shared" ca="1" si="2228"/>
        <v>0</v>
      </c>
      <c r="N7564" s="34">
        <f t="shared" ca="1" si="2233"/>
        <v>13354.990077223092</v>
      </c>
      <c r="P7564" s="18">
        <f t="shared" ca="1" si="2245"/>
        <v>233.37355839055724</v>
      </c>
      <c r="Q7564" s="47">
        <f ca="1">SUM(L$15:L7564)-SUM(M$15:M7564)</f>
        <v>16350</v>
      </c>
      <c r="R7564" s="47" t="str">
        <f t="shared" ca="1" si="2246"/>
        <v>M7567</v>
      </c>
      <c r="S7564" s="40">
        <f t="shared" ca="1" si="2234"/>
        <v>0</v>
      </c>
      <c r="T7564" s="46">
        <f t="shared" ca="1" si="2235"/>
        <v>41</v>
      </c>
      <c r="X7564" s="74">
        <f t="shared" ca="1" si="2236"/>
        <v>-0.23337355839055723</v>
      </c>
      <c r="Y7564" s="75">
        <f t="shared" ca="1" si="2237"/>
        <v>-0.23337355839055723</v>
      </c>
      <c r="Z7564" s="74">
        <f t="shared" ca="1" si="2238"/>
        <v>0.79185771317431264</v>
      </c>
      <c r="AA7564" s="76">
        <f t="shared" ca="1" si="2239"/>
        <v>-233.37355839055724</v>
      </c>
      <c r="AB7564" s="76">
        <f t="shared" ca="1" si="2240"/>
        <v>791.85771317431261</v>
      </c>
    </row>
    <row r="7565" spans="1:28" x14ac:dyDescent="0.25">
      <c r="A7565" s="2">
        <f t="shared" si="2241"/>
        <v>21</v>
      </c>
      <c r="B7565" s="16">
        <f ca="1">VLOOKUP(A7565,PERIODS!$O$4:$P$33,2,FALSE)</f>
        <v>3.5000000000000003E-2</v>
      </c>
      <c r="C7565" s="15"/>
      <c r="D7565" s="18">
        <v>5000</v>
      </c>
      <c r="E7565" s="34">
        <f t="shared" ca="1" si="2242"/>
        <v>13354.990077223092</v>
      </c>
      <c r="F7565" s="34">
        <f t="shared" ca="1" si="2243"/>
        <v>3500.0000000000005</v>
      </c>
      <c r="G7565" s="69">
        <f t="shared" ca="1" si="2229"/>
        <v>0</v>
      </c>
      <c r="H7565" s="34">
        <f t="shared" ca="1" si="2230"/>
        <v>733.02419597276707</v>
      </c>
      <c r="I7565" s="34">
        <f t="shared" ca="1" si="2231"/>
        <v>4233.0241959727673</v>
      </c>
      <c r="J7565" s="18">
        <f ca="1">SUM(INDIRECT(ADDRESS(ROW(F7565),COLUMN(F7565),4)):INDIRECT(ADDRESS(ROW(F7565)+N$5-1,COLUMN(F7565),4)))</f>
        <v>24500.000000000004</v>
      </c>
      <c r="K7565" s="18">
        <f t="shared" ca="1" si="2232"/>
        <v>0</v>
      </c>
      <c r="L7565" s="18">
        <f t="shared" ca="1" si="2244"/>
        <v>0</v>
      </c>
      <c r="M7565" s="18">
        <f t="shared" ca="1" si="2228"/>
        <v>16350</v>
      </c>
      <c r="N7565" s="34">
        <f t="shared" ca="1" si="2233"/>
        <v>25471.965881250326</v>
      </c>
      <c r="P7565" s="18">
        <f t="shared" ca="1" si="2245"/>
        <v>733.02419597276707</v>
      </c>
      <c r="Q7565" s="47">
        <f ca="1">SUM(L$15:L7565)-SUM(M$15:M7565)</f>
        <v>0</v>
      </c>
      <c r="R7565" s="47" t="str">
        <f t="shared" ca="1" si="2246"/>
        <v>M7568</v>
      </c>
      <c r="S7565" s="40">
        <f t="shared" ca="1" si="2234"/>
        <v>0</v>
      </c>
      <c r="T7565" s="46">
        <f t="shared" ca="1" si="2235"/>
        <v>21</v>
      </c>
      <c r="X7565" s="74">
        <f t="shared" ca="1" si="2236"/>
        <v>0.73302419597276702</v>
      </c>
      <c r="Y7565" s="75">
        <f t="shared" ca="1" si="2237"/>
        <v>0.73302419597276702</v>
      </c>
      <c r="Z7565" s="74">
        <f t="shared" ca="1" si="2238"/>
        <v>2.0813655567598217</v>
      </c>
      <c r="AA7565" s="76">
        <f t="shared" ca="1" si="2239"/>
        <v>733.02419597276707</v>
      </c>
      <c r="AB7565" s="76">
        <f t="shared" ca="1" si="2240"/>
        <v>2081.3655567598216</v>
      </c>
    </row>
    <row r="7566" spans="1:28" x14ac:dyDescent="0.25">
      <c r="A7566" s="2">
        <f t="shared" si="2241"/>
        <v>22</v>
      </c>
      <c r="B7566" s="16">
        <f ca="1">VLOOKUP(A7566,PERIODS!$O$4:$P$33,2,FALSE)</f>
        <v>3.5000000000000003E-2</v>
      </c>
      <c r="C7566" s="15"/>
      <c r="D7566" s="18">
        <v>5000</v>
      </c>
      <c r="E7566" s="34">
        <f t="shared" ca="1" si="2242"/>
        <v>25471.965881250326</v>
      </c>
      <c r="F7566" s="34">
        <f t="shared" ca="1" si="2243"/>
        <v>3500.0000000000005</v>
      </c>
      <c r="G7566" s="69">
        <f t="shared" ca="1" si="2229"/>
        <v>0</v>
      </c>
      <c r="H7566" s="34">
        <f t="shared" ca="1" si="2230"/>
        <v>1353.6734292457722</v>
      </c>
      <c r="I7566" s="34">
        <f t="shared" ca="1" si="2231"/>
        <v>4853.6734292457731</v>
      </c>
      <c r="J7566" s="18">
        <f ca="1">SUM(INDIRECT(ADDRESS(ROW(F7566),COLUMN(F7566),4)):INDIRECT(ADDRESS(ROW(F7566)+N$5-1,COLUMN(F7566),4)))</f>
        <v>25000.000000000004</v>
      </c>
      <c r="K7566" s="18">
        <f t="shared" ca="1" si="2232"/>
        <v>0</v>
      </c>
      <c r="L7566" s="18">
        <f t="shared" ca="1" si="2244"/>
        <v>0</v>
      </c>
      <c r="M7566" s="18">
        <f t="shared" ca="1" si="2228"/>
        <v>0</v>
      </c>
      <c r="N7566" s="34">
        <f t="shared" ca="1" si="2233"/>
        <v>20618.292452004553</v>
      </c>
      <c r="P7566" s="18">
        <f t="shared" ca="1" si="2245"/>
        <v>1353.6734292457722</v>
      </c>
      <c r="Q7566" s="47">
        <f ca="1">SUM(L$15:L7566)-SUM(M$15:M7566)</f>
        <v>0</v>
      </c>
      <c r="R7566" s="47" t="str">
        <f t="shared" ca="1" si="2246"/>
        <v>M7569</v>
      </c>
      <c r="S7566" s="40">
        <f t="shared" ca="1" si="2234"/>
        <v>0</v>
      </c>
      <c r="T7566" s="46">
        <f t="shared" ca="1" si="2235"/>
        <v>57</v>
      </c>
      <c r="X7566" s="74">
        <f t="shared" ca="1" si="2236"/>
        <v>1.3536734292457722</v>
      </c>
      <c r="Y7566" s="75">
        <f t="shared" ca="1" si="2237"/>
        <v>1.3536734292457722</v>
      </c>
      <c r="Z7566" s="74">
        <f t="shared" ca="1" si="2238"/>
        <v>3.8716215685616193</v>
      </c>
      <c r="AA7566" s="76">
        <f t="shared" ca="1" si="2239"/>
        <v>1353.6734292457722</v>
      </c>
      <c r="AB7566" s="76">
        <f t="shared" ca="1" si="2240"/>
        <v>3871.6215685616194</v>
      </c>
    </row>
    <row r="7567" spans="1:28" x14ac:dyDescent="0.25">
      <c r="A7567" s="2">
        <f t="shared" si="2241"/>
        <v>23</v>
      </c>
      <c r="B7567" s="16">
        <f ca="1">VLOOKUP(A7567,PERIODS!$O$4:$P$33,2,FALSE)</f>
        <v>3.5000000000000003E-2</v>
      </c>
      <c r="C7567" s="15"/>
      <c r="D7567" s="18">
        <v>5000</v>
      </c>
      <c r="E7567" s="34">
        <f t="shared" ca="1" si="2242"/>
        <v>20618.292452004553</v>
      </c>
      <c r="F7567" s="34">
        <f t="shared" ca="1" si="2243"/>
        <v>3500.0000000000005</v>
      </c>
      <c r="G7567" s="69">
        <f t="shared" ca="1" si="2229"/>
        <v>0</v>
      </c>
      <c r="H7567" s="34">
        <f t="shared" ca="1" si="2230"/>
        <v>980.5776600451884</v>
      </c>
      <c r="I7567" s="34">
        <f t="shared" ca="1" si="2231"/>
        <v>4480.5776600451891</v>
      </c>
      <c r="J7567" s="18">
        <f ca="1">SUM(INDIRECT(ADDRESS(ROW(F7567),COLUMN(F7567),4)):INDIRECT(ADDRESS(ROW(F7567)+N$5-1,COLUMN(F7567),4)))</f>
        <v>25500.000000000004</v>
      </c>
      <c r="K7567" s="18">
        <f t="shared" ca="1" si="2232"/>
        <v>16350</v>
      </c>
      <c r="L7567" s="18">
        <f t="shared" ca="1" si="2244"/>
        <v>16350</v>
      </c>
      <c r="M7567" s="18">
        <f t="shared" ref="M7567:M7630" ca="1" si="2247">SUMIF($R$15:$R$8014,ADDRESS(ROW(M7567),COLUMN(M7567),4),$L$15:$L$8014)</f>
        <v>0</v>
      </c>
      <c r="N7567" s="34">
        <f t="shared" ca="1" si="2233"/>
        <v>16137.714791959363</v>
      </c>
      <c r="P7567" s="18">
        <f t="shared" ca="1" si="2245"/>
        <v>980.5776600451884</v>
      </c>
      <c r="Q7567" s="47">
        <f ca="1">SUM(L$15:L7567)-SUM(M$15:M7567)</f>
        <v>16350</v>
      </c>
      <c r="R7567" s="47" t="str">
        <f t="shared" ca="1" si="2246"/>
        <v>M7570</v>
      </c>
      <c r="S7567" s="40">
        <f t="shared" ca="1" si="2234"/>
        <v>0</v>
      </c>
      <c r="T7567" s="46">
        <f t="shared" ca="1" si="2235"/>
        <v>13</v>
      </c>
      <c r="X7567" s="74">
        <f t="shared" ca="1" si="2236"/>
        <v>0.98057766004518843</v>
      </c>
      <c r="Y7567" s="75">
        <f t="shared" ca="1" si="2237"/>
        <v>0.98057766004518843</v>
      </c>
      <c r="Z7567" s="74">
        <f t="shared" ca="1" si="2238"/>
        <v>2.6659958364808491</v>
      </c>
      <c r="AA7567" s="76">
        <f t="shared" ca="1" si="2239"/>
        <v>980.5776600451884</v>
      </c>
      <c r="AB7567" s="76">
        <f t="shared" ca="1" si="2240"/>
        <v>2665.995836480849</v>
      </c>
    </row>
    <row r="7568" spans="1:28" x14ac:dyDescent="0.25">
      <c r="A7568" s="2">
        <f t="shared" si="2241"/>
        <v>24</v>
      </c>
      <c r="B7568" s="16">
        <f ca="1">VLOOKUP(A7568,PERIODS!$O$4:$P$33,2,FALSE)</f>
        <v>3.5000000000000003E-2</v>
      </c>
      <c r="C7568" s="15"/>
      <c r="D7568" s="18">
        <v>5000</v>
      </c>
      <c r="E7568" s="34">
        <f t="shared" ca="1" si="2242"/>
        <v>16137.714791959363</v>
      </c>
      <c r="F7568" s="34">
        <f t="shared" ca="1" si="2243"/>
        <v>3500.0000000000005</v>
      </c>
      <c r="G7568" s="69">
        <f t="shared" ref="G7568:G7631" ca="1" si="2248">((2*RAND()*$F$5)-$F$5)*E7568</f>
        <v>0</v>
      </c>
      <c r="H7568" s="34">
        <f t="shared" ref="H7568:H7631" ca="1" si="2249">IF($S$3="NORM",AA7568,IF($S$3="LOGNORM",AB7568,0))</f>
        <v>-21.060717869252468</v>
      </c>
      <c r="I7568" s="34">
        <f t="shared" ref="I7568:I7631" ca="1" si="2250">IF(F7568+H7568&lt;0,0,F7568+H7568)</f>
        <v>3478.9392821307479</v>
      </c>
      <c r="J7568" s="18">
        <f ca="1">SUM(INDIRECT(ADDRESS(ROW(F7568),COLUMN(F7568),4)):INDIRECT(ADDRESS(ROW(F7568)+N$5-1,COLUMN(F7568),4)))</f>
        <v>26000</v>
      </c>
      <c r="K7568" s="18">
        <f t="shared" ref="K7568:K7631" ca="1" si="2251">Q7568</f>
        <v>16350</v>
      </c>
      <c r="L7568" s="18">
        <f t="shared" ca="1" si="2244"/>
        <v>0</v>
      </c>
      <c r="M7568" s="18">
        <f t="shared" ca="1" si="2247"/>
        <v>0</v>
      </c>
      <c r="N7568" s="34">
        <f t="shared" ref="N7568:N7631" ca="1" si="2252">E7568+G7568-I7568+M7568-S7568</f>
        <v>12658.775509828614</v>
      </c>
      <c r="P7568" s="18">
        <f t="shared" ca="1" si="2245"/>
        <v>21.060717869252468</v>
      </c>
      <c r="Q7568" s="47">
        <f ca="1">SUM(L$15:L7568)-SUM(M$15:M7568)</f>
        <v>16350</v>
      </c>
      <c r="R7568" s="47" t="str">
        <f t="shared" ca="1" si="2246"/>
        <v>M7571</v>
      </c>
      <c r="S7568" s="40">
        <f t="shared" ref="S7568:S7631" ca="1" si="2253">IF(T7568&gt;N$6*100,M7568,0)</f>
        <v>0</v>
      </c>
      <c r="T7568" s="46">
        <f t="shared" ref="T7568:T7631" ca="1" si="2254">RANDBETWEEN(0,100)</f>
        <v>27</v>
      </c>
      <c r="X7568" s="74">
        <f t="shared" ref="X7568:X7631" ca="1" si="2255">NORMINV(RAND(),0,1)</f>
        <v>-2.1060717869252468E-2</v>
      </c>
      <c r="Y7568" s="75">
        <f t="shared" ref="Y7568:Y7631" ca="1" si="2256">IF(AND(X7568&gt;$F$6,$F$6&gt;0),$F$6,X7568)</f>
        <v>-2.1060717869252468E-2</v>
      </c>
      <c r="Z7568" s="74">
        <f t="shared" ref="Z7568:Z7631" ca="1" si="2257">EXP(Y7568)</f>
        <v>0.97915951028538628</v>
      </c>
      <c r="AA7568" s="76">
        <f t="shared" ref="AA7568:AA7631" ca="1" si="2258">$F$3*Y7568</f>
        <v>-21.060717869252468</v>
      </c>
      <c r="AB7568" s="76">
        <f t="shared" ref="AB7568:AB7631" ca="1" si="2259">$F$3*Z7568</f>
        <v>979.15951028538632</v>
      </c>
    </row>
    <row r="7569" spans="1:28" x14ac:dyDescent="0.25">
      <c r="A7569" s="2">
        <f t="shared" ref="A7569:A7632" si="2260">IF(AND(A7568=12,OR(A$14="MS",A$14="M0")),1,IF(AND(A7568=4,OR(A$14="WS",A$14="W0")),1,IF(AND(A7568=30,OR(A$14="DS",A$14="D0")),1,A7568+1)))</f>
        <v>25</v>
      </c>
      <c r="B7569" s="16">
        <f ca="1">VLOOKUP(A7569,PERIODS!$O$4:$P$33,2,FALSE)</f>
        <v>3.5000000000000003E-2</v>
      </c>
      <c r="C7569" s="15"/>
      <c r="D7569" s="18">
        <v>5000</v>
      </c>
      <c r="E7569" s="34">
        <f t="shared" ca="1" si="2242"/>
        <v>12658.775509828614</v>
      </c>
      <c r="F7569" s="34">
        <f t="shared" ca="1" si="2243"/>
        <v>3500.0000000000005</v>
      </c>
      <c r="G7569" s="69">
        <f t="shared" ca="1" si="2248"/>
        <v>0</v>
      </c>
      <c r="H7569" s="34">
        <f t="shared" ca="1" si="2249"/>
        <v>-1048.471619638842</v>
      </c>
      <c r="I7569" s="34">
        <f t="shared" ca="1" si="2250"/>
        <v>2451.5283803611583</v>
      </c>
      <c r="J7569" s="18">
        <f ca="1">SUM(INDIRECT(ADDRESS(ROW(F7569),COLUMN(F7569),4)):INDIRECT(ADDRESS(ROW(F7569)+N$5-1,COLUMN(F7569),4)))</f>
        <v>24900</v>
      </c>
      <c r="K7569" s="18">
        <f t="shared" ca="1" si="2251"/>
        <v>16350</v>
      </c>
      <c r="L7569" s="18">
        <f t="shared" ca="1" si="2244"/>
        <v>0</v>
      </c>
      <c r="M7569" s="18">
        <f t="shared" ca="1" si="2247"/>
        <v>0</v>
      </c>
      <c r="N7569" s="34">
        <f t="shared" ca="1" si="2252"/>
        <v>10207.247129467456</v>
      </c>
      <c r="P7569" s="18">
        <f t="shared" ca="1" si="2245"/>
        <v>1048.471619638842</v>
      </c>
      <c r="Q7569" s="47">
        <f ca="1">SUM(L$15:L7569)-SUM(M$15:M7569)</f>
        <v>16350</v>
      </c>
      <c r="R7569" s="47" t="str">
        <f t="shared" ca="1" si="2246"/>
        <v>M7572</v>
      </c>
      <c r="S7569" s="40">
        <f t="shared" ca="1" si="2253"/>
        <v>0</v>
      </c>
      <c r="T7569" s="46">
        <f t="shared" ca="1" si="2254"/>
        <v>0</v>
      </c>
      <c r="X7569" s="74">
        <f t="shared" ca="1" si="2255"/>
        <v>-1.0484716196388419</v>
      </c>
      <c r="Y7569" s="75">
        <f t="shared" ca="1" si="2256"/>
        <v>-1.0484716196388419</v>
      </c>
      <c r="Z7569" s="74">
        <f t="shared" ca="1" si="2257"/>
        <v>0.35047299602076487</v>
      </c>
      <c r="AA7569" s="76">
        <f t="shared" ca="1" si="2258"/>
        <v>-1048.471619638842</v>
      </c>
      <c r="AB7569" s="76">
        <f t="shared" ca="1" si="2259"/>
        <v>350.47299602076487</v>
      </c>
    </row>
    <row r="7570" spans="1:28" x14ac:dyDescent="0.25">
      <c r="A7570" s="2">
        <f t="shared" si="2260"/>
        <v>26</v>
      </c>
      <c r="B7570" s="16">
        <f ca="1">VLOOKUP(A7570,PERIODS!$O$4:$P$33,2,FALSE)</f>
        <v>3.5000000000000003E-2</v>
      </c>
      <c r="C7570" s="15"/>
      <c r="D7570" s="18">
        <v>5000</v>
      </c>
      <c r="E7570" s="34">
        <f t="shared" ca="1" si="2242"/>
        <v>10207.247129467456</v>
      </c>
      <c r="F7570" s="34">
        <f t="shared" ca="1" si="2243"/>
        <v>3500.0000000000005</v>
      </c>
      <c r="G7570" s="69">
        <f t="shared" ca="1" si="2248"/>
        <v>0</v>
      </c>
      <c r="H7570" s="34">
        <f t="shared" ca="1" si="2249"/>
        <v>-297.16650100535367</v>
      </c>
      <c r="I7570" s="34">
        <f t="shared" ca="1" si="2250"/>
        <v>3202.833498994647</v>
      </c>
      <c r="J7570" s="18">
        <f ca="1">SUM(INDIRECT(ADDRESS(ROW(F7570),COLUMN(F7570),4)):INDIRECT(ADDRESS(ROW(F7570)+N$5-1,COLUMN(F7570),4)))</f>
        <v>23900</v>
      </c>
      <c r="K7570" s="18">
        <f t="shared" ca="1" si="2251"/>
        <v>0</v>
      </c>
      <c r="L7570" s="18">
        <f t="shared" ca="1" si="2244"/>
        <v>0</v>
      </c>
      <c r="M7570" s="18">
        <f t="shared" ca="1" si="2247"/>
        <v>16350</v>
      </c>
      <c r="N7570" s="34">
        <f t="shared" ca="1" si="2252"/>
        <v>23354.413630472809</v>
      </c>
      <c r="P7570" s="18">
        <f t="shared" ca="1" si="2245"/>
        <v>297.16650100535367</v>
      </c>
      <c r="Q7570" s="47">
        <f ca="1">SUM(L$15:L7570)-SUM(M$15:M7570)</f>
        <v>0</v>
      </c>
      <c r="R7570" s="47" t="str">
        <f t="shared" ca="1" si="2246"/>
        <v>M7573</v>
      </c>
      <c r="S7570" s="40">
        <f t="shared" ca="1" si="2253"/>
        <v>0</v>
      </c>
      <c r="T7570" s="46">
        <f t="shared" ca="1" si="2254"/>
        <v>79</v>
      </c>
      <c r="X7570" s="74">
        <f t="shared" ca="1" si="2255"/>
        <v>-0.29716650100535369</v>
      </c>
      <c r="Y7570" s="75">
        <f t="shared" ca="1" si="2256"/>
        <v>-0.29716650100535369</v>
      </c>
      <c r="Z7570" s="74">
        <f t="shared" ca="1" si="2257"/>
        <v>0.74292030508583828</v>
      </c>
      <c r="AA7570" s="76">
        <f t="shared" ca="1" si="2258"/>
        <v>-297.16650100535367</v>
      </c>
      <c r="AB7570" s="76">
        <f t="shared" ca="1" si="2259"/>
        <v>742.92030508583832</v>
      </c>
    </row>
    <row r="7571" spans="1:28" x14ac:dyDescent="0.25">
      <c r="A7571" s="2">
        <f t="shared" si="2260"/>
        <v>27</v>
      </c>
      <c r="B7571" s="16">
        <f ca="1">VLOOKUP(A7571,PERIODS!$O$4:$P$33,2,FALSE)</f>
        <v>3.5000000000000003E-2</v>
      </c>
      <c r="C7571" s="15"/>
      <c r="D7571" s="18">
        <v>5000</v>
      </c>
      <c r="E7571" s="34">
        <f t="shared" ca="1" si="2242"/>
        <v>23354.413630472809</v>
      </c>
      <c r="F7571" s="34">
        <f t="shared" ca="1" si="2243"/>
        <v>3500.0000000000005</v>
      </c>
      <c r="G7571" s="69">
        <f t="shared" ca="1" si="2248"/>
        <v>0</v>
      </c>
      <c r="H7571" s="34">
        <f t="shared" ca="1" si="2249"/>
        <v>1019.0365944675676</v>
      </c>
      <c r="I7571" s="34">
        <f t="shared" ca="1" si="2250"/>
        <v>4519.0365944675677</v>
      </c>
      <c r="J7571" s="18">
        <f ca="1">SUM(INDIRECT(ADDRESS(ROW(F7571),COLUMN(F7571),4)):INDIRECT(ADDRESS(ROW(F7571)+N$5-1,COLUMN(F7571),4)))</f>
        <v>22900</v>
      </c>
      <c r="K7571" s="18">
        <f t="shared" ca="1" si="2251"/>
        <v>0</v>
      </c>
      <c r="L7571" s="18">
        <f t="shared" ca="1" si="2244"/>
        <v>0</v>
      </c>
      <c r="M7571" s="18">
        <f t="shared" ca="1" si="2247"/>
        <v>0</v>
      </c>
      <c r="N7571" s="34">
        <f t="shared" ca="1" si="2252"/>
        <v>18835.37703600524</v>
      </c>
      <c r="P7571" s="18">
        <f t="shared" ca="1" si="2245"/>
        <v>1019.0365944675676</v>
      </c>
      <c r="Q7571" s="47">
        <f ca="1">SUM(L$15:L7571)-SUM(M$15:M7571)</f>
        <v>0</v>
      </c>
      <c r="R7571" s="47" t="str">
        <f t="shared" ca="1" si="2246"/>
        <v>M7574</v>
      </c>
      <c r="S7571" s="40">
        <f t="shared" ca="1" si="2253"/>
        <v>0</v>
      </c>
      <c r="T7571" s="46">
        <f t="shared" ca="1" si="2254"/>
        <v>41</v>
      </c>
      <c r="X7571" s="74">
        <f t="shared" ca="1" si="2255"/>
        <v>1.0190365944675677</v>
      </c>
      <c r="Y7571" s="75">
        <f t="shared" ca="1" si="2256"/>
        <v>1.0190365944675677</v>
      </c>
      <c r="Z7571" s="74">
        <f t="shared" ca="1" si="2257"/>
        <v>2.7705243393436554</v>
      </c>
      <c r="AA7571" s="76">
        <f t="shared" ca="1" si="2258"/>
        <v>1019.0365944675676</v>
      </c>
      <c r="AB7571" s="76">
        <f t="shared" ca="1" si="2259"/>
        <v>2770.5243393436554</v>
      </c>
    </row>
    <row r="7572" spans="1:28" x14ac:dyDescent="0.25">
      <c r="A7572" s="2">
        <f t="shared" si="2260"/>
        <v>28</v>
      </c>
      <c r="B7572" s="16">
        <f ca="1">VLOOKUP(A7572,PERIODS!$O$4:$P$33,2,FALSE)</f>
        <v>0.04</v>
      </c>
      <c r="C7572" s="15"/>
      <c r="D7572" s="18">
        <v>5000</v>
      </c>
      <c r="E7572" s="34">
        <f t="shared" ca="1" si="2242"/>
        <v>18835.37703600524</v>
      </c>
      <c r="F7572" s="34">
        <f t="shared" ca="1" si="2243"/>
        <v>4000</v>
      </c>
      <c r="G7572" s="69">
        <f t="shared" ca="1" si="2248"/>
        <v>0</v>
      </c>
      <c r="H7572" s="34">
        <f t="shared" ca="1" si="2249"/>
        <v>3.2083018484603887</v>
      </c>
      <c r="I7572" s="34">
        <f t="shared" ca="1" si="2250"/>
        <v>4003.2083018484605</v>
      </c>
      <c r="J7572" s="18">
        <f ca="1">SUM(INDIRECT(ADDRESS(ROW(F7572),COLUMN(F7572),4)):INDIRECT(ADDRESS(ROW(F7572)+N$5-1,COLUMN(F7572),4)))</f>
        <v>21900</v>
      </c>
      <c r="K7572" s="18">
        <f t="shared" ca="1" si="2251"/>
        <v>16350</v>
      </c>
      <c r="L7572" s="18">
        <f t="shared" ca="1" si="2244"/>
        <v>16350</v>
      </c>
      <c r="M7572" s="18">
        <f t="shared" ca="1" si="2247"/>
        <v>0</v>
      </c>
      <c r="N7572" s="34">
        <f t="shared" ca="1" si="2252"/>
        <v>14832.168734156779</v>
      </c>
      <c r="P7572" s="18">
        <f t="shared" ca="1" si="2245"/>
        <v>3.2083018484603887</v>
      </c>
      <c r="Q7572" s="47">
        <f ca="1">SUM(L$15:L7572)-SUM(M$15:M7572)</f>
        <v>16350</v>
      </c>
      <c r="R7572" s="47" t="str">
        <f t="shared" ca="1" si="2246"/>
        <v>M7575</v>
      </c>
      <c r="S7572" s="40">
        <f t="shared" ca="1" si="2253"/>
        <v>0</v>
      </c>
      <c r="T7572" s="46">
        <f t="shared" ca="1" si="2254"/>
        <v>88</v>
      </c>
      <c r="X7572" s="74">
        <f t="shared" ca="1" si="2255"/>
        <v>3.2083018484603885E-3</v>
      </c>
      <c r="Y7572" s="75">
        <f t="shared" ca="1" si="2256"/>
        <v>3.2083018484603885E-3</v>
      </c>
      <c r="Z7572" s="74">
        <f t="shared" ca="1" si="2257"/>
        <v>1.0032134539572024</v>
      </c>
      <c r="AA7572" s="76">
        <f t="shared" ca="1" si="2258"/>
        <v>3.2083018484603887</v>
      </c>
      <c r="AB7572" s="76">
        <f t="shared" ca="1" si="2259"/>
        <v>1003.2134539572024</v>
      </c>
    </row>
    <row r="7573" spans="1:28" x14ac:dyDescent="0.25">
      <c r="A7573" s="2">
        <f t="shared" si="2260"/>
        <v>29</v>
      </c>
      <c r="B7573" s="16">
        <f ca="1">VLOOKUP(A7573,PERIODS!$O$4:$P$33,2,FALSE)</f>
        <v>0.04</v>
      </c>
      <c r="C7573" s="15"/>
      <c r="D7573" s="18">
        <v>5000</v>
      </c>
      <c r="E7573" s="34">
        <f t="shared" ca="1" si="2242"/>
        <v>14832.168734156779</v>
      </c>
      <c r="F7573" s="34">
        <f t="shared" ca="1" si="2243"/>
        <v>4000</v>
      </c>
      <c r="G7573" s="69">
        <f t="shared" ca="1" si="2248"/>
        <v>0</v>
      </c>
      <c r="H7573" s="34">
        <f t="shared" ca="1" si="2249"/>
        <v>-1555.323820272336</v>
      </c>
      <c r="I7573" s="34">
        <f t="shared" ca="1" si="2250"/>
        <v>2444.676179727664</v>
      </c>
      <c r="J7573" s="18">
        <f ca="1">SUM(INDIRECT(ADDRESS(ROW(F7573),COLUMN(F7573),4)):INDIRECT(ADDRESS(ROW(F7573)+N$5-1,COLUMN(F7573),4)))</f>
        <v>21200</v>
      </c>
      <c r="K7573" s="18">
        <f t="shared" ca="1" si="2251"/>
        <v>16350</v>
      </c>
      <c r="L7573" s="18">
        <f t="shared" ca="1" si="2244"/>
        <v>0</v>
      </c>
      <c r="M7573" s="18">
        <f t="shared" ca="1" si="2247"/>
        <v>0</v>
      </c>
      <c r="N7573" s="34">
        <f t="shared" ca="1" si="2252"/>
        <v>12387.492554429115</v>
      </c>
      <c r="P7573" s="18">
        <f t="shared" ca="1" si="2245"/>
        <v>1555.323820272336</v>
      </c>
      <c r="Q7573" s="47">
        <f ca="1">SUM(L$15:L7573)-SUM(M$15:M7573)</f>
        <v>16350</v>
      </c>
      <c r="R7573" s="47" t="str">
        <f t="shared" ca="1" si="2246"/>
        <v>M7576</v>
      </c>
      <c r="S7573" s="40">
        <f t="shared" ca="1" si="2253"/>
        <v>0</v>
      </c>
      <c r="T7573" s="46">
        <f t="shared" ca="1" si="2254"/>
        <v>25</v>
      </c>
      <c r="X7573" s="74">
        <f t="shared" ca="1" si="2255"/>
        <v>-1.5553238202723361</v>
      </c>
      <c r="Y7573" s="75">
        <f t="shared" ca="1" si="2256"/>
        <v>-1.5553238202723361</v>
      </c>
      <c r="Z7573" s="74">
        <f t="shared" ca="1" si="2257"/>
        <v>0.21112100630898858</v>
      </c>
      <c r="AA7573" s="76">
        <f t="shared" ca="1" si="2258"/>
        <v>-1555.323820272336</v>
      </c>
      <c r="AB7573" s="76">
        <f t="shared" ca="1" si="2259"/>
        <v>211.1210063089886</v>
      </c>
    </row>
    <row r="7574" spans="1:28" x14ac:dyDescent="0.25">
      <c r="A7574" s="2">
        <f t="shared" si="2260"/>
        <v>30</v>
      </c>
      <c r="B7574" s="16">
        <f ca="1">VLOOKUP(A7574,PERIODS!$O$4:$P$33,2,FALSE)</f>
        <v>0.04</v>
      </c>
      <c r="C7574" s="15"/>
      <c r="D7574" s="18">
        <v>5000</v>
      </c>
      <c r="E7574" s="34">
        <f t="shared" ca="1" si="2242"/>
        <v>12387.492554429115</v>
      </c>
      <c r="F7574" s="34">
        <f t="shared" ca="1" si="2243"/>
        <v>4000</v>
      </c>
      <c r="G7574" s="69">
        <f t="shared" ca="1" si="2248"/>
        <v>0</v>
      </c>
      <c r="H7574" s="34">
        <f t="shared" ca="1" si="2249"/>
        <v>-1615.4926662927269</v>
      </c>
      <c r="I7574" s="34">
        <f t="shared" ca="1" si="2250"/>
        <v>2384.5073337072731</v>
      </c>
      <c r="J7574" s="18">
        <f ca="1">SUM(INDIRECT(ADDRESS(ROW(F7574),COLUMN(F7574),4)):INDIRECT(ADDRESS(ROW(F7574)+N$5-1,COLUMN(F7574),4)))</f>
        <v>20500</v>
      </c>
      <c r="K7574" s="18">
        <f t="shared" ca="1" si="2251"/>
        <v>16350</v>
      </c>
      <c r="L7574" s="18">
        <f t="shared" ca="1" si="2244"/>
        <v>0</v>
      </c>
      <c r="M7574" s="18">
        <f t="shared" ca="1" si="2247"/>
        <v>0</v>
      </c>
      <c r="N7574" s="34">
        <f t="shared" ca="1" si="2252"/>
        <v>10002.985220721841</v>
      </c>
      <c r="P7574" s="18">
        <f t="shared" ca="1" si="2245"/>
        <v>1615.4926662927269</v>
      </c>
      <c r="Q7574" s="47">
        <f ca="1">SUM(L$15:L7574)-SUM(M$15:M7574)</f>
        <v>16350</v>
      </c>
      <c r="R7574" s="47" t="str">
        <f t="shared" ca="1" si="2246"/>
        <v>M7577</v>
      </c>
      <c r="S7574" s="40">
        <f t="shared" ca="1" si="2253"/>
        <v>0</v>
      </c>
      <c r="T7574" s="46">
        <f t="shared" ca="1" si="2254"/>
        <v>94</v>
      </c>
      <c r="X7574" s="74">
        <f t="shared" ca="1" si="2255"/>
        <v>-1.6154926662927269</v>
      </c>
      <c r="Y7574" s="75">
        <f t="shared" ca="1" si="2256"/>
        <v>-1.6154926662927269</v>
      </c>
      <c r="Z7574" s="74">
        <f t="shared" ca="1" si="2257"/>
        <v>0.19879270784497149</v>
      </c>
      <c r="AA7574" s="76">
        <f t="shared" ca="1" si="2258"/>
        <v>-1615.4926662927269</v>
      </c>
      <c r="AB7574" s="76">
        <f t="shared" ca="1" si="2259"/>
        <v>198.79270784497149</v>
      </c>
    </row>
    <row r="7575" spans="1:28" x14ac:dyDescent="0.25">
      <c r="A7575" s="2">
        <f t="shared" si="2260"/>
        <v>1</v>
      </c>
      <c r="B7575" s="16">
        <f ca="1">VLOOKUP(A7575,PERIODS!$O$4:$P$33,2,FALSE)</f>
        <v>2.4E-2</v>
      </c>
      <c r="C7575" s="15"/>
      <c r="D7575" s="18">
        <v>5000</v>
      </c>
      <c r="E7575" s="34">
        <f t="shared" ref="E7575:E7638" ca="1" si="2261">N7574</f>
        <v>10002.985220721841</v>
      </c>
      <c r="F7575" s="34">
        <f t="shared" ref="F7575:F7638" ca="1" si="2262">F$2*B7575</f>
        <v>2400</v>
      </c>
      <c r="G7575" s="69">
        <f t="shared" ca="1" si="2248"/>
        <v>0</v>
      </c>
      <c r="H7575" s="34">
        <f t="shared" ca="1" si="2249"/>
        <v>-234.44380520011791</v>
      </c>
      <c r="I7575" s="34">
        <f t="shared" ca="1" si="2250"/>
        <v>2165.5561947998822</v>
      </c>
      <c r="J7575" s="18">
        <f ca="1">SUM(INDIRECT(ADDRESS(ROW(F7575),COLUMN(F7575),4)):INDIRECT(ADDRESS(ROW(F7575)+N$5-1,COLUMN(F7575),4)))</f>
        <v>19800</v>
      </c>
      <c r="K7575" s="18">
        <f t="shared" ca="1" si="2251"/>
        <v>0</v>
      </c>
      <c r="L7575" s="18">
        <f t="shared" ref="L7575:L7638" ca="1" si="2263">IF((E7575+K7574)&lt;J7575,N$2,0)</f>
        <v>0</v>
      </c>
      <c r="M7575" s="18">
        <f t="shared" ca="1" si="2247"/>
        <v>16350</v>
      </c>
      <c r="N7575" s="34">
        <f t="shared" ca="1" si="2252"/>
        <v>24187.42902592196</v>
      </c>
      <c r="P7575" s="18">
        <f t="shared" ref="P7575:P7638" ca="1" si="2264">ABS(H7575)</f>
        <v>234.44380520011791</v>
      </c>
      <c r="Q7575" s="47">
        <f ca="1">SUM(L$15:L7575)-SUM(M$15:M7575)</f>
        <v>0</v>
      </c>
      <c r="R7575" s="47" t="str">
        <f t="shared" ref="R7575:R7638" ca="1" si="2265">ADDRESS(ROW(M7575)+$N$3+RANDBETWEEN(-$N$4,$N$4),COLUMN(M7575),4)</f>
        <v>M7578</v>
      </c>
      <c r="S7575" s="40">
        <f t="shared" ca="1" si="2253"/>
        <v>0</v>
      </c>
      <c r="T7575" s="46">
        <f t="shared" ca="1" si="2254"/>
        <v>51</v>
      </c>
      <c r="X7575" s="74">
        <f t="shared" ca="1" si="2255"/>
        <v>-0.2344438052001179</v>
      </c>
      <c r="Y7575" s="75">
        <f t="shared" ca="1" si="2256"/>
        <v>-0.2344438052001179</v>
      </c>
      <c r="Z7575" s="74">
        <f t="shared" ca="1" si="2257"/>
        <v>0.79101068332950741</v>
      </c>
      <c r="AA7575" s="76">
        <f t="shared" ca="1" si="2258"/>
        <v>-234.44380520011791</v>
      </c>
      <c r="AB7575" s="76">
        <f t="shared" ca="1" si="2259"/>
        <v>791.0106833295074</v>
      </c>
    </row>
    <row r="7576" spans="1:28" x14ac:dyDescent="0.25">
      <c r="A7576" s="2">
        <f t="shared" si="2260"/>
        <v>2</v>
      </c>
      <c r="B7576" s="16">
        <f ca="1">VLOOKUP(A7576,PERIODS!$O$4:$P$33,2,FALSE)</f>
        <v>2.5000000000000001E-2</v>
      </c>
      <c r="C7576" s="15"/>
      <c r="D7576" s="18">
        <v>5000</v>
      </c>
      <c r="E7576" s="34">
        <f t="shared" ca="1" si="2261"/>
        <v>24187.42902592196</v>
      </c>
      <c r="F7576" s="34">
        <f t="shared" ca="1" si="2262"/>
        <v>2500</v>
      </c>
      <c r="G7576" s="69">
        <f t="shared" ca="1" si="2248"/>
        <v>0</v>
      </c>
      <c r="H7576" s="34">
        <f t="shared" ca="1" si="2249"/>
        <v>475.37118832720887</v>
      </c>
      <c r="I7576" s="34">
        <f t="shared" ca="1" si="2250"/>
        <v>2975.371188327209</v>
      </c>
      <c r="J7576" s="18">
        <f ca="1">SUM(INDIRECT(ADDRESS(ROW(F7576),COLUMN(F7576),4)):INDIRECT(ADDRESS(ROW(F7576)+N$5-1,COLUMN(F7576),4)))</f>
        <v>20700</v>
      </c>
      <c r="K7576" s="18">
        <f t="shared" ca="1" si="2251"/>
        <v>0</v>
      </c>
      <c r="L7576" s="18">
        <f t="shared" ca="1" si="2263"/>
        <v>0</v>
      </c>
      <c r="M7576" s="18">
        <f t="shared" ca="1" si="2247"/>
        <v>0</v>
      </c>
      <c r="N7576" s="34">
        <f t="shared" ca="1" si="2252"/>
        <v>21212.057837594752</v>
      </c>
      <c r="P7576" s="18">
        <f t="shared" ca="1" si="2264"/>
        <v>475.37118832720887</v>
      </c>
      <c r="Q7576" s="47">
        <f ca="1">SUM(L$15:L7576)-SUM(M$15:M7576)</f>
        <v>0</v>
      </c>
      <c r="R7576" s="47" t="str">
        <f t="shared" ca="1" si="2265"/>
        <v>M7579</v>
      </c>
      <c r="S7576" s="40">
        <f t="shared" ca="1" si="2253"/>
        <v>0</v>
      </c>
      <c r="T7576" s="46">
        <f t="shared" ca="1" si="2254"/>
        <v>69</v>
      </c>
      <c r="X7576" s="74">
        <f t="shared" ca="1" si="2255"/>
        <v>0.47537118832720887</v>
      </c>
      <c r="Y7576" s="75">
        <f t="shared" ca="1" si="2256"/>
        <v>0.47537118832720887</v>
      </c>
      <c r="Z7576" s="74">
        <f t="shared" ca="1" si="2257"/>
        <v>1.6086111843763038</v>
      </c>
      <c r="AA7576" s="76">
        <f t="shared" ca="1" si="2258"/>
        <v>475.37118832720887</v>
      </c>
      <c r="AB7576" s="76">
        <f t="shared" ca="1" si="2259"/>
        <v>1608.6111843763038</v>
      </c>
    </row>
    <row r="7577" spans="1:28" x14ac:dyDescent="0.25">
      <c r="A7577" s="2">
        <f t="shared" si="2260"/>
        <v>3</v>
      </c>
      <c r="B7577" s="16">
        <f ca="1">VLOOKUP(A7577,PERIODS!$O$4:$P$33,2,FALSE)</f>
        <v>2.5000000000000001E-2</v>
      </c>
      <c r="C7577" s="15"/>
      <c r="D7577" s="18">
        <v>5000</v>
      </c>
      <c r="E7577" s="34">
        <f t="shared" ca="1" si="2261"/>
        <v>21212.057837594752</v>
      </c>
      <c r="F7577" s="34">
        <f t="shared" ca="1" si="2262"/>
        <v>2500</v>
      </c>
      <c r="G7577" s="69">
        <f t="shared" ca="1" si="2248"/>
        <v>0</v>
      </c>
      <c r="H7577" s="34">
        <f t="shared" ca="1" si="2249"/>
        <v>-22.215623076864787</v>
      </c>
      <c r="I7577" s="34">
        <f t="shared" ca="1" si="2250"/>
        <v>2477.7843769231354</v>
      </c>
      <c r="J7577" s="18">
        <f ca="1">SUM(INDIRECT(ADDRESS(ROW(F7577),COLUMN(F7577),4)):INDIRECT(ADDRESS(ROW(F7577)+N$5-1,COLUMN(F7577),4)))</f>
        <v>21500</v>
      </c>
      <c r="K7577" s="18">
        <f t="shared" ca="1" si="2251"/>
        <v>16350</v>
      </c>
      <c r="L7577" s="18">
        <f t="shared" ca="1" si="2263"/>
        <v>16350</v>
      </c>
      <c r="M7577" s="18">
        <f t="shared" ca="1" si="2247"/>
        <v>0</v>
      </c>
      <c r="N7577" s="34">
        <f t="shared" ca="1" si="2252"/>
        <v>18734.273460671615</v>
      </c>
      <c r="P7577" s="18">
        <f t="shared" ca="1" si="2264"/>
        <v>22.215623076864787</v>
      </c>
      <c r="Q7577" s="47">
        <f ca="1">SUM(L$15:L7577)-SUM(M$15:M7577)</f>
        <v>16350</v>
      </c>
      <c r="R7577" s="47" t="str">
        <f t="shared" ca="1" si="2265"/>
        <v>M7580</v>
      </c>
      <c r="S7577" s="40">
        <f t="shared" ca="1" si="2253"/>
        <v>0</v>
      </c>
      <c r="T7577" s="46">
        <f t="shared" ca="1" si="2254"/>
        <v>36</v>
      </c>
      <c r="X7577" s="74">
        <f t="shared" ca="1" si="2255"/>
        <v>-2.2215623076864786E-2</v>
      </c>
      <c r="Y7577" s="75">
        <f t="shared" ca="1" si="2256"/>
        <v>-2.2215623076864786E-2</v>
      </c>
      <c r="Z7577" s="74">
        <f t="shared" ca="1" si="2257"/>
        <v>0.97802932662099484</v>
      </c>
      <c r="AA7577" s="76">
        <f t="shared" ca="1" si="2258"/>
        <v>-22.215623076864787</v>
      </c>
      <c r="AB7577" s="76">
        <f t="shared" ca="1" si="2259"/>
        <v>978.02932662099488</v>
      </c>
    </row>
    <row r="7578" spans="1:28" x14ac:dyDescent="0.25">
      <c r="A7578" s="2">
        <f t="shared" si="2260"/>
        <v>4</v>
      </c>
      <c r="B7578" s="16">
        <f ca="1">VLOOKUP(A7578,PERIODS!$O$4:$P$33,2,FALSE)</f>
        <v>2.5000000000000001E-2</v>
      </c>
      <c r="C7578" s="15"/>
      <c r="D7578" s="18">
        <v>5000</v>
      </c>
      <c r="E7578" s="34">
        <f t="shared" ca="1" si="2261"/>
        <v>18734.273460671615</v>
      </c>
      <c r="F7578" s="34">
        <f t="shared" ca="1" si="2262"/>
        <v>2500</v>
      </c>
      <c r="G7578" s="69">
        <f t="shared" ca="1" si="2248"/>
        <v>0</v>
      </c>
      <c r="H7578" s="34">
        <f t="shared" ca="1" si="2249"/>
        <v>-2260.8644152269144</v>
      </c>
      <c r="I7578" s="34">
        <f t="shared" ca="1" si="2250"/>
        <v>239.13558477308561</v>
      </c>
      <c r="J7578" s="18">
        <f ca="1">SUM(INDIRECT(ADDRESS(ROW(F7578),COLUMN(F7578),4)):INDIRECT(ADDRESS(ROW(F7578)+N$5-1,COLUMN(F7578),4)))</f>
        <v>22300</v>
      </c>
      <c r="K7578" s="18">
        <f t="shared" ca="1" si="2251"/>
        <v>16350</v>
      </c>
      <c r="L7578" s="18">
        <f t="shared" ca="1" si="2263"/>
        <v>0</v>
      </c>
      <c r="M7578" s="18">
        <f t="shared" ca="1" si="2247"/>
        <v>0</v>
      </c>
      <c r="N7578" s="34">
        <f t="shared" ca="1" si="2252"/>
        <v>18495.13787589853</v>
      </c>
      <c r="P7578" s="18">
        <f t="shared" ca="1" si="2264"/>
        <v>2260.8644152269144</v>
      </c>
      <c r="Q7578" s="47">
        <f ca="1">SUM(L$15:L7578)-SUM(M$15:M7578)</f>
        <v>16350</v>
      </c>
      <c r="R7578" s="47" t="str">
        <f t="shared" ca="1" si="2265"/>
        <v>M7581</v>
      </c>
      <c r="S7578" s="40">
        <f t="shared" ca="1" si="2253"/>
        <v>0</v>
      </c>
      <c r="T7578" s="46">
        <f t="shared" ca="1" si="2254"/>
        <v>20</v>
      </c>
      <c r="X7578" s="74">
        <f t="shared" ca="1" si="2255"/>
        <v>-2.2608644152269144</v>
      </c>
      <c r="Y7578" s="75">
        <f t="shared" ca="1" si="2256"/>
        <v>-2.2608644152269144</v>
      </c>
      <c r="Z7578" s="74">
        <f t="shared" ca="1" si="2257"/>
        <v>0.10426032158163125</v>
      </c>
      <c r="AA7578" s="76">
        <f t="shared" ca="1" si="2258"/>
        <v>-2260.8644152269144</v>
      </c>
      <c r="AB7578" s="76">
        <f t="shared" ca="1" si="2259"/>
        <v>104.26032158163125</v>
      </c>
    </row>
    <row r="7579" spans="1:28" x14ac:dyDescent="0.25">
      <c r="A7579" s="2">
        <f t="shared" si="2260"/>
        <v>5</v>
      </c>
      <c r="B7579" s="16">
        <f ca="1">VLOOKUP(A7579,PERIODS!$O$4:$P$33,2,FALSE)</f>
        <v>3.3000000000000002E-2</v>
      </c>
      <c r="C7579" s="15"/>
      <c r="D7579" s="18">
        <v>5000</v>
      </c>
      <c r="E7579" s="34">
        <f t="shared" ca="1" si="2261"/>
        <v>18495.13787589853</v>
      </c>
      <c r="F7579" s="34">
        <f t="shared" ca="1" si="2262"/>
        <v>3300</v>
      </c>
      <c r="G7579" s="69">
        <f t="shared" ca="1" si="2248"/>
        <v>0</v>
      </c>
      <c r="H7579" s="34">
        <f t="shared" ca="1" si="2249"/>
        <v>-103.16927555785431</v>
      </c>
      <c r="I7579" s="34">
        <f t="shared" ca="1" si="2250"/>
        <v>3196.8307244421458</v>
      </c>
      <c r="J7579" s="18">
        <f ca="1">SUM(INDIRECT(ADDRESS(ROW(F7579),COLUMN(F7579),4)):INDIRECT(ADDRESS(ROW(F7579)+N$5-1,COLUMN(F7579),4)))</f>
        <v>23100</v>
      </c>
      <c r="K7579" s="18">
        <f t="shared" ca="1" si="2251"/>
        <v>16350</v>
      </c>
      <c r="L7579" s="18">
        <f t="shared" ca="1" si="2263"/>
        <v>0</v>
      </c>
      <c r="M7579" s="18">
        <f t="shared" ca="1" si="2247"/>
        <v>0</v>
      </c>
      <c r="N7579" s="34">
        <f t="shared" ca="1" si="2252"/>
        <v>15298.307151456385</v>
      </c>
      <c r="P7579" s="18">
        <f t="shared" ca="1" si="2264"/>
        <v>103.16927555785431</v>
      </c>
      <c r="Q7579" s="47">
        <f ca="1">SUM(L$15:L7579)-SUM(M$15:M7579)</f>
        <v>16350</v>
      </c>
      <c r="R7579" s="47" t="str">
        <f t="shared" ca="1" si="2265"/>
        <v>M7582</v>
      </c>
      <c r="S7579" s="40">
        <f t="shared" ca="1" si="2253"/>
        <v>0</v>
      </c>
      <c r="T7579" s="46">
        <f t="shared" ca="1" si="2254"/>
        <v>34</v>
      </c>
      <c r="X7579" s="74">
        <f t="shared" ca="1" si="2255"/>
        <v>-0.10316927555785431</v>
      </c>
      <c r="Y7579" s="75">
        <f t="shared" ca="1" si="2256"/>
        <v>-0.10316927555785431</v>
      </c>
      <c r="Z7579" s="74">
        <f t="shared" ca="1" si="2257"/>
        <v>0.9019742783589656</v>
      </c>
      <c r="AA7579" s="76">
        <f t="shared" ca="1" si="2258"/>
        <v>-103.16927555785431</v>
      </c>
      <c r="AB7579" s="76">
        <f t="shared" ca="1" si="2259"/>
        <v>901.97427835896565</v>
      </c>
    </row>
    <row r="7580" spans="1:28" x14ac:dyDescent="0.25">
      <c r="A7580" s="2">
        <f t="shared" si="2260"/>
        <v>6</v>
      </c>
      <c r="B7580" s="16">
        <f ca="1">VLOOKUP(A7580,PERIODS!$O$4:$P$33,2,FALSE)</f>
        <v>3.3000000000000002E-2</v>
      </c>
      <c r="C7580" s="15"/>
      <c r="D7580" s="18">
        <v>5000</v>
      </c>
      <c r="E7580" s="34">
        <f t="shared" ca="1" si="2261"/>
        <v>15298.307151456385</v>
      </c>
      <c r="F7580" s="34">
        <f t="shared" ca="1" si="2262"/>
        <v>3300</v>
      </c>
      <c r="G7580" s="69">
        <f t="shared" ca="1" si="2248"/>
        <v>0</v>
      </c>
      <c r="H7580" s="34">
        <f t="shared" ca="1" si="2249"/>
        <v>-9.786293577668939</v>
      </c>
      <c r="I7580" s="34">
        <f t="shared" ca="1" si="2250"/>
        <v>3290.2137064223311</v>
      </c>
      <c r="J7580" s="18">
        <f ca="1">SUM(INDIRECT(ADDRESS(ROW(F7580),COLUMN(F7580),4)):INDIRECT(ADDRESS(ROW(F7580)+N$5-1,COLUMN(F7580),4)))</f>
        <v>23100</v>
      </c>
      <c r="K7580" s="18">
        <f t="shared" ca="1" si="2251"/>
        <v>0</v>
      </c>
      <c r="L7580" s="18">
        <f t="shared" ca="1" si="2263"/>
        <v>0</v>
      </c>
      <c r="M7580" s="18">
        <f t="shared" ca="1" si="2247"/>
        <v>16350</v>
      </c>
      <c r="N7580" s="34">
        <f t="shared" ca="1" si="2252"/>
        <v>28358.093445034054</v>
      </c>
      <c r="P7580" s="18">
        <f t="shared" ca="1" si="2264"/>
        <v>9.786293577668939</v>
      </c>
      <c r="Q7580" s="47">
        <f ca="1">SUM(L$15:L7580)-SUM(M$15:M7580)</f>
        <v>0</v>
      </c>
      <c r="R7580" s="47" t="str">
        <f t="shared" ca="1" si="2265"/>
        <v>M7583</v>
      </c>
      <c r="S7580" s="40">
        <f t="shared" ca="1" si="2253"/>
        <v>0</v>
      </c>
      <c r="T7580" s="46">
        <f t="shared" ca="1" si="2254"/>
        <v>47</v>
      </c>
      <c r="X7580" s="74">
        <f t="shared" ca="1" si="2255"/>
        <v>-9.7862935776689385E-3</v>
      </c>
      <c r="Y7580" s="75">
        <f t="shared" ca="1" si="2256"/>
        <v>-9.7862935776689385E-3</v>
      </c>
      <c r="Z7580" s="74">
        <f t="shared" ca="1" si="2257"/>
        <v>0.99026143636668185</v>
      </c>
      <c r="AA7580" s="76">
        <f t="shared" ca="1" si="2258"/>
        <v>-9.786293577668939</v>
      </c>
      <c r="AB7580" s="76">
        <f t="shared" ca="1" si="2259"/>
        <v>990.26143636668189</v>
      </c>
    </row>
    <row r="7581" spans="1:28" x14ac:dyDescent="0.25">
      <c r="A7581" s="2">
        <f t="shared" si="2260"/>
        <v>7</v>
      </c>
      <c r="B7581" s="16">
        <f ca="1">VLOOKUP(A7581,PERIODS!$O$4:$P$33,2,FALSE)</f>
        <v>3.3000000000000002E-2</v>
      </c>
      <c r="C7581" s="15"/>
      <c r="D7581" s="18">
        <v>5000</v>
      </c>
      <c r="E7581" s="34">
        <f t="shared" ca="1" si="2261"/>
        <v>28358.093445034054</v>
      </c>
      <c r="F7581" s="34">
        <f t="shared" ca="1" si="2262"/>
        <v>3300</v>
      </c>
      <c r="G7581" s="69">
        <f t="shared" ca="1" si="2248"/>
        <v>0</v>
      </c>
      <c r="H7581" s="34">
        <f t="shared" ca="1" si="2249"/>
        <v>875.26288820596926</v>
      </c>
      <c r="I7581" s="34">
        <f t="shared" ca="1" si="2250"/>
        <v>4175.2628882059689</v>
      </c>
      <c r="J7581" s="18">
        <f ca="1">SUM(INDIRECT(ADDRESS(ROW(F7581),COLUMN(F7581),4)):INDIRECT(ADDRESS(ROW(F7581)+N$5-1,COLUMN(F7581),4)))</f>
        <v>23100</v>
      </c>
      <c r="K7581" s="18">
        <f t="shared" ca="1" si="2251"/>
        <v>0</v>
      </c>
      <c r="L7581" s="18">
        <f t="shared" ca="1" si="2263"/>
        <v>0</v>
      </c>
      <c r="M7581" s="18">
        <f t="shared" ca="1" si="2247"/>
        <v>0</v>
      </c>
      <c r="N7581" s="34">
        <f t="shared" ca="1" si="2252"/>
        <v>24182.830556828085</v>
      </c>
      <c r="P7581" s="18">
        <f t="shared" ca="1" si="2264"/>
        <v>875.26288820596926</v>
      </c>
      <c r="Q7581" s="47">
        <f ca="1">SUM(L$15:L7581)-SUM(M$15:M7581)</f>
        <v>0</v>
      </c>
      <c r="R7581" s="47" t="str">
        <f t="shared" ca="1" si="2265"/>
        <v>M7584</v>
      </c>
      <c r="S7581" s="40">
        <f t="shared" ca="1" si="2253"/>
        <v>0</v>
      </c>
      <c r="T7581" s="46">
        <f t="shared" ca="1" si="2254"/>
        <v>59</v>
      </c>
      <c r="X7581" s="74">
        <f t="shared" ca="1" si="2255"/>
        <v>0.87526288820596931</v>
      </c>
      <c r="Y7581" s="75">
        <f t="shared" ca="1" si="2256"/>
        <v>0.87526288820596931</v>
      </c>
      <c r="Z7581" s="74">
        <f t="shared" ca="1" si="2257"/>
        <v>2.3995060128901238</v>
      </c>
      <c r="AA7581" s="76">
        <f t="shared" ca="1" si="2258"/>
        <v>875.26288820596926</v>
      </c>
      <c r="AB7581" s="76">
        <f t="shared" ca="1" si="2259"/>
        <v>2399.5060128901237</v>
      </c>
    </row>
    <row r="7582" spans="1:28" x14ac:dyDescent="0.25">
      <c r="A7582" s="2">
        <f t="shared" si="2260"/>
        <v>8</v>
      </c>
      <c r="B7582" s="16">
        <f ca="1">VLOOKUP(A7582,PERIODS!$O$4:$P$33,2,FALSE)</f>
        <v>3.3000000000000002E-2</v>
      </c>
      <c r="C7582" s="15"/>
      <c r="D7582" s="18">
        <v>5000</v>
      </c>
      <c r="E7582" s="34">
        <f t="shared" ca="1" si="2261"/>
        <v>24182.830556828085</v>
      </c>
      <c r="F7582" s="34">
        <f t="shared" ca="1" si="2262"/>
        <v>3300</v>
      </c>
      <c r="G7582" s="69">
        <f t="shared" ca="1" si="2248"/>
        <v>0</v>
      </c>
      <c r="H7582" s="34">
        <f t="shared" ca="1" si="2249"/>
        <v>423.83118826000225</v>
      </c>
      <c r="I7582" s="34">
        <f t="shared" ca="1" si="2250"/>
        <v>3723.8311882600024</v>
      </c>
      <c r="J7582" s="18">
        <f ca="1">SUM(INDIRECT(ADDRESS(ROW(F7582),COLUMN(F7582),4)):INDIRECT(ADDRESS(ROW(F7582)+N$5-1,COLUMN(F7582),4)))</f>
        <v>23100</v>
      </c>
      <c r="K7582" s="18">
        <f t="shared" ca="1" si="2251"/>
        <v>0</v>
      </c>
      <c r="L7582" s="18">
        <f t="shared" ca="1" si="2263"/>
        <v>0</v>
      </c>
      <c r="M7582" s="18">
        <f t="shared" ca="1" si="2247"/>
        <v>0</v>
      </c>
      <c r="N7582" s="34">
        <f t="shared" ca="1" si="2252"/>
        <v>20458.999368568082</v>
      </c>
      <c r="P7582" s="18">
        <f t="shared" ca="1" si="2264"/>
        <v>423.83118826000225</v>
      </c>
      <c r="Q7582" s="47">
        <f ca="1">SUM(L$15:L7582)-SUM(M$15:M7582)</f>
        <v>0</v>
      </c>
      <c r="R7582" s="47" t="str">
        <f t="shared" ca="1" si="2265"/>
        <v>M7585</v>
      </c>
      <c r="S7582" s="40">
        <f t="shared" ca="1" si="2253"/>
        <v>0</v>
      </c>
      <c r="T7582" s="46">
        <f t="shared" ca="1" si="2254"/>
        <v>93</v>
      </c>
      <c r="X7582" s="74">
        <f t="shared" ca="1" si="2255"/>
        <v>0.42383118826000227</v>
      </c>
      <c r="Y7582" s="75">
        <f t="shared" ca="1" si="2256"/>
        <v>0.42383118826000227</v>
      </c>
      <c r="Z7582" s="74">
        <f t="shared" ca="1" si="2257"/>
        <v>1.5278036608192556</v>
      </c>
      <c r="AA7582" s="76">
        <f t="shared" ca="1" si="2258"/>
        <v>423.83118826000225</v>
      </c>
      <c r="AB7582" s="76">
        <f t="shared" ca="1" si="2259"/>
        <v>1527.8036608192556</v>
      </c>
    </row>
    <row r="7583" spans="1:28" x14ac:dyDescent="0.25">
      <c r="A7583" s="2">
        <f t="shared" si="2260"/>
        <v>9</v>
      </c>
      <c r="B7583" s="16">
        <f ca="1">VLOOKUP(A7583,PERIODS!$O$4:$P$33,2,FALSE)</f>
        <v>3.3000000000000002E-2</v>
      </c>
      <c r="C7583" s="15"/>
      <c r="D7583" s="18">
        <v>5000</v>
      </c>
      <c r="E7583" s="34">
        <f t="shared" ca="1" si="2261"/>
        <v>20458.999368568082</v>
      </c>
      <c r="F7583" s="34">
        <f t="shared" ca="1" si="2262"/>
        <v>3300</v>
      </c>
      <c r="G7583" s="69">
        <f t="shared" ca="1" si="2248"/>
        <v>0</v>
      </c>
      <c r="H7583" s="34">
        <f t="shared" ca="1" si="2249"/>
        <v>-1707.8899050804498</v>
      </c>
      <c r="I7583" s="34">
        <f t="shared" ca="1" si="2250"/>
        <v>1592.1100949195502</v>
      </c>
      <c r="J7583" s="18">
        <f ca="1">SUM(INDIRECT(ADDRESS(ROW(F7583),COLUMN(F7583),4)):INDIRECT(ADDRESS(ROW(F7583)+N$5-1,COLUMN(F7583),4)))</f>
        <v>23100</v>
      </c>
      <c r="K7583" s="18">
        <f t="shared" ca="1" si="2251"/>
        <v>16350</v>
      </c>
      <c r="L7583" s="18">
        <f t="shared" ca="1" si="2263"/>
        <v>16350</v>
      </c>
      <c r="M7583" s="18">
        <f t="shared" ca="1" si="2247"/>
        <v>0</v>
      </c>
      <c r="N7583" s="34">
        <f t="shared" ca="1" si="2252"/>
        <v>18866.889273648532</v>
      </c>
      <c r="P7583" s="18">
        <f t="shared" ca="1" si="2264"/>
        <v>1707.8899050804498</v>
      </c>
      <c r="Q7583" s="47">
        <f ca="1">SUM(L$15:L7583)-SUM(M$15:M7583)</f>
        <v>16350</v>
      </c>
      <c r="R7583" s="47" t="str">
        <f t="shared" ca="1" si="2265"/>
        <v>M7586</v>
      </c>
      <c r="S7583" s="40">
        <f t="shared" ca="1" si="2253"/>
        <v>0</v>
      </c>
      <c r="T7583" s="46">
        <f t="shared" ca="1" si="2254"/>
        <v>82</v>
      </c>
      <c r="X7583" s="74">
        <f t="shared" ca="1" si="2255"/>
        <v>-1.7078899050804499</v>
      </c>
      <c r="Y7583" s="75">
        <f t="shared" ca="1" si="2256"/>
        <v>-1.7078899050804499</v>
      </c>
      <c r="Z7583" s="74">
        <f t="shared" ca="1" si="2257"/>
        <v>0.18124783954312734</v>
      </c>
      <c r="AA7583" s="76">
        <f t="shared" ca="1" si="2258"/>
        <v>-1707.8899050804498</v>
      </c>
      <c r="AB7583" s="76">
        <f t="shared" ca="1" si="2259"/>
        <v>181.24783954312736</v>
      </c>
    </row>
    <row r="7584" spans="1:28" x14ac:dyDescent="0.25">
      <c r="A7584" s="2">
        <f t="shared" si="2260"/>
        <v>10</v>
      </c>
      <c r="B7584" s="16">
        <f ca="1">VLOOKUP(A7584,PERIODS!$O$4:$P$33,2,FALSE)</f>
        <v>3.3000000000000002E-2</v>
      </c>
      <c r="C7584" s="15"/>
      <c r="D7584" s="18">
        <v>5000</v>
      </c>
      <c r="E7584" s="34">
        <f t="shared" ca="1" si="2261"/>
        <v>18866.889273648532</v>
      </c>
      <c r="F7584" s="34">
        <f t="shared" ca="1" si="2262"/>
        <v>3300</v>
      </c>
      <c r="G7584" s="69">
        <f t="shared" ca="1" si="2248"/>
        <v>0</v>
      </c>
      <c r="H7584" s="34">
        <f t="shared" ca="1" si="2249"/>
        <v>-640.59647893989359</v>
      </c>
      <c r="I7584" s="34">
        <f t="shared" ca="1" si="2250"/>
        <v>2659.4035210601064</v>
      </c>
      <c r="J7584" s="18">
        <f ca="1">SUM(INDIRECT(ADDRESS(ROW(F7584),COLUMN(F7584),4)):INDIRECT(ADDRESS(ROW(F7584)+N$5-1,COLUMN(F7584),4)))</f>
        <v>23100</v>
      </c>
      <c r="K7584" s="18">
        <f t="shared" ca="1" si="2251"/>
        <v>16350</v>
      </c>
      <c r="L7584" s="18">
        <f t="shared" ca="1" si="2263"/>
        <v>0</v>
      </c>
      <c r="M7584" s="18">
        <f t="shared" ca="1" si="2247"/>
        <v>0</v>
      </c>
      <c r="N7584" s="34">
        <f t="shared" ca="1" si="2252"/>
        <v>16207.485752588425</v>
      </c>
      <c r="P7584" s="18">
        <f t="shared" ca="1" si="2264"/>
        <v>640.59647893989359</v>
      </c>
      <c r="Q7584" s="47">
        <f ca="1">SUM(L$15:L7584)-SUM(M$15:M7584)</f>
        <v>16350</v>
      </c>
      <c r="R7584" s="47" t="str">
        <f t="shared" ca="1" si="2265"/>
        <v>M7587</v>
      </c>
      <c r="S7584" s="40">
        <f t="shared" ca="1" si="2253"/>
        <v>0</v>
      </c>
      <c r="T7584" s="46">
        <f t="shared" ca="1" si="2254"/>
        <v>63</v>
      </c>
      <c r="X7584" s="74">
        <f t="shared" ca="1" si="2255"/>
        <v>-0.64059647893989358</v>
      </c>
      <c r="Y7584" s="75">
        <f t="shared" ca="1" si="2256"/>
        <v>-0.64059647893989358</v>
      </c>
      <c r="Z7584" s="74">
        <f t="shared" ca="1" si="2257"/>
        <v>0.52697799900022191</v>
      </c>
      <c r="AA7584" s="76">
        <f t="shared" ca="1" si="2258"/>
        <v>-640.59647893989359</v>
      </c>
      <c r="AB7584" s="76">
        <f t="shared" ca="1" si="2259"/>
        <v>526.97799900022187</v>
      </c>
    </row>
    <row r="7585" spans="1:28" x14ac:dyDescent="0.25">
      <c r="A7585" s="2">
        <f t="shared" si="2260"/>
        <v>11</v>
      </c>
      <c r="B7585" s="16">
        <f ca="1">VLOOKUP(A7585,PERIODS!$O$4:$P$33,2,FALSE)</f>
        <v>3.3000000000000002E-2</v>
      </c>
      <c r="C7585" s="15"/>
      <c r="D7585" s="18">
        <v>5000</v>
      </c>
      <c r="E7585" s="34">
        <f t="shared" ca="1" si="2261"/>
        <v>16207.485752588425</v>
      </c>
      <c r="F7585" s="34">
        <f t="shared" ca="1" si="2262"/>
        <v>3300</v>
      </c>
      <c r="G7585" s="69">
        <f t="shared" ca="1" si="2248"/>
        <v>0</v>
      </c>
      <c r="H7585" s="34">
        <f t="shared" ca="1" si="2249"/>
        <v>-333.95553754132777</v>
      </c>
      <c r="I7585" s="34">
        <f t="shared" ca="1" si="2250"/>
        <v>2966.0444624586721</v>
      </c>
      <c r="J7585" s="18">
        <f ca="1">SUM(INDIRECT(ADDRESS(ROW(F7585),COLUMN(F7585),4)):INDIRECT(ADDRESS(ROW(F7585)+N$5-1,COLUMN(F7585),4)))</f>
        <v>23300</v>
      </c>
      <c r="K7585" s="18">
        <f t="shared" ca="1" si="2251"/>
        <v>16350</v>
      </c>
      <c r="L7585" s="18">
        <f t="shared" ca="1" si="2263"/>
        <v>0</v>
      </c>
      <c r="M7585" s="18">
        <f t="shared" ca="1" si="2247"/>
        <v>0</v>
      </c>
      <c r="N7585" s="34">
        <f t="shared" ca="1" si="2252"/>
        <v>13241.441290129753</v>
      </c>
      <c r="P7585" s="18">
        <f t="shared" ca="1" si="2264"/>
        <v>333.95553754132777</v>
      </c>
      <c r="Q7585" s="47">
        <f ca="1">SUM(L$15:L7585)-SUM(M$15:M7585)</f>
        <v>16350</v>
      </c>
      <c r="R7585" s="47" t="str">
        <f t="shared" ca="1" si="2265"/>
        <v>M7588</v>
      </c>
      <c r="S7585" s="40">
        <f t="shared" ca="1" si="2253"/>
        <v>0</v>
      </c>
      <c r="T7585" s="46">
        <f t="shared" ca="1" si="2254"/>
        <v>100</v>
      </c>
      <c r="X7585" s="74">
        <f t="shared" ca="1" si="2255"/>
        <v>-0.33395553754132778</v>
      </c>
      <c r="Y7585" s="75">
        <f t="shared" ca="1" si="2256"/>
        <v>-0.33395553754132778</v>
      </c>
      <c r="Z7585" s="74">
        <f t="shared" ca="1" si="2257"/>
        <v>0.71608562044670532</v>
      </c>
      <c r="AA7585" s="76">
        <f t="shared" ca="1" si="2258"/>
        <v>-333.95553754132777</v>
      </c>
      <c r="AB7585" s="76">
        <f t="shared" ca="1" si="2259"/>
        <v>716.08562044670532</v>
      </c>
    </row>
    <row r="7586" spans="1:28" x14ac:dyDescent="0.25">
      <c r="A7586" s="2">
        <f t="shared" si="2260"/>
        <v>12</v>
      </c>
      <c r="B7586" s="16">
        <f ca="1">VLOOKUP(A7586,PERIODS!$O$4:$P$33,2,FALSE)</f>
        <v>3.3000000000000002E-2</v>
      </c>
      <c r="C7586" s="15"/>
      <c r="D7586" s="18">
        <v>5000</v>
      </c>
      <c r="E7586" s="34">
        <f t="shared" ca="1" si="2261"/>
        <v>13241.441290129753</v>
      </c>
      <c r="F7586" s="34">
        <f t="shared" ca="1" si="2262"/>
        <v>3300</v>
      </c>
      <c r="G7586" s="69">
        <f t="shared" ca="1" si="2248"/>
        <v>0</v>
      </c>
      <c r="H7586" s="34">
        <f t="shared" ca="1" si="2249"/>
        <v>-322.2182079281489</v>
      </c>
      <c r="I7586" s="34">
        <f t="shared" ca="1" si="2250"/>
        <v>2977.7817920718512</v>
      </c>
      <c r="J7586" s="18">
        <f ca="1">SUM(INDIRECT(ADDRESS(ROW(F7586),COLUMN(F7586),4)):INDIRECT(ADDRESS(ROW(F7586)+N$5-1,COLUMN(F7586),4)))</f>
        <v>23500</v>
      </c>
      <c r="K7586" s="18">
        <f t="shared" ca="1" si="2251"/>
        <v>0</v>
      </c>
      <c r="L7586" s="18">
        <f t="shared" ca="1" si="2263"/>
        <v>0</v>
      </c>
      <c r="M7586" s="18">
        <f t="shared" ca="1" si="2247"/>
        <v>16350</v>
      </c>
      <c r="N7586" s="34">
        <f t="shared" ca="1" si="2252"/>
        <v>26613.659498057903</v>
      </c>
      <c r="P7586" s="18">
        <f t="shared" ca="1" si="2264"/>
        <v>322.2182079281489</v>
      </c>
      <c r="Q7586" s="47">
        <f ca="1">SUM(L$15:L7586)-SUM(M$15:M7586)</f>
        <v>0</v>
      </c>
      <c r="R7586" s="47" t="str">
        <f t="shared" ca="1" si="2265"/>
        <v>M7589</v>
      </c>
      <c r="S7586" s="40">
        <f t="shared" ca="1" si="2253"/>
        <v>0</v>
      </c>
      <c r="T7586" s="46">
        <f t="shared" ca="1" si="2254"/>
        <v>26</v>
      </c>
      <c r="X7586" s="74">
        <f t="shared" ca="1" si="2255"/>
        <v>-0.32221820792814893</v>
      </c>
      <c r="Y7586" s="75">
        <f t="shared" ca="1" si="2256"/>
        <v>-0.32221820792814893</v>
      </c>
      <c r="Z7586" s="74">
        <f t="shared" ca="1" si="2257"/>
        <v>0.72454007269114629</v>
      </c>
      <c r="AA7586" s="76">
        <f t="shared" ca="1" si="2258"/>
        <v>-322.2182079281489</v>
      </c>
      <c r="AB7586" s="76">
        <f t="shared" ca="1" si="2259"/>
        <v>724.54007269114629</v>
      </c>
    </row>
    <row r="7587" spans="1:28" x14ac:dyDescent="0.25">
      <c r="A7587" s="2">
        <f t="shared" si="2260"/>
        <v>13</v>
      </c>
      <c r="B7587" s="16">
        <f ca="1">VLOOKUP(A7587,PERIODS!$O$4:$P$33,2,FALSE)</f>
        <v>3.3000000000000002E-2</v>
      </c>
      <c r="C7587" s="15"/>
      <c r="D7587" s="18">
        <v>5000</v>
      </c>
      <c r="E7587" s="34">
        <f t="shared" ca="1" si="2261"/>
        <v>26613.659498057903</v>
      </c>
      <c r="F7587" s="34">
        <f t="shared" ca="1" si="2262"/>
        <v>3300</v>
      </c>
      <c r="G7587" s="69">
        <f t="shared" ca="1" si="2248"/>
        <v>0</v>
      </c>
      <c r="H7587" s="34">
        <f t="shared" ca="1" si="2249"/>
        <v>1959.9639845400536</v>
      </c>
      <c r="I7587" s="34">
        <f t="shared" ca="1" si="2250"/>
        <v>5259.9639845400534</v>
      </c>
      <c r="J7587" s="18">
        <f ca="1">SUM(INDIRECT(ADDRESS(ROW(F7587),COLUMN(F7587),4)):INDIRECT(ADDRESS(ROW(F7587)+N$5-1,COLUMN(F7587),4)))</f>
        <v>23700</v>
      </c>
      <c r="K7587" s="18">
        <f t="shared" ca="1" si="2251"/>
        <v>0</v>
      </c>
      <c r="L7587" s="18">
        <f t="shared" ca="1" si="2263"/>
        <v>0</v>
      </c>
      <c r="M7587" s="18">
        <f t="shared" ca="1" si="2247"/>
        <v>0</v>
      </c>
      <c r="N7587" s="34">
        <f t="shared" ca="1" si="2252"/>
        <v>21353.69551351785</v>
      </c>
      <c r="P7587" s="18">
        <f t="shared" ca="1" si="2264"/>
        <v>1959.9639845400536</v>
      </c>
      <c r="Q7587" s="47">
        <f ca="1">SUM(L$15:L7587)-SUM(M$15:M7587)</f>
        <v>0</v>
      </c>
      <c r="R7587" s="47" t="str">
        <f t="shared" ca="1" si="2265"/>
        <v>M7590</v>
      </c>
      <c r="S7587" s="40">
        <f t="shared" ca="1" si="2253"/>
        <v>0</v>
      </c>
      <c r="T7587" s="46">
        <f t="shared" ca="1" si="2254"/>
        <v>41</v>
      </c>
      <c r="X7587" s="74">
        <f t="shared" ca="1" si="2255"/>
        <v>2.0160724355049227</v>
      </c>
      <c r="Y7587" s="75">
        <f t="shared" ca="1" si="2256"/>
        <v>1.9599639845400536</v>
      </c>
      <c r="Z7587" s="74">
        <f t="shared" ca="1" si="2257"/>
        <v>7.0990713842313315</v>
      </c>
      <c r="AA7587" s="76">
        <f t="shared" ca="1" si="2258"/>
        <v>1959.9639845400536</v>
      </c>
      <c r="AB7587" s="76">
        <f t="shared" ca="1" si="2259"/>
        <v>7099.0713842313316</v>
      </c>
    </row>
    <row r="7588" spans="1:28" x14ac:dyDescent="0.25">
      <c r="A7588" s="2">
        <f t="shared" si="2260"/>
        <v>14</v>
      </c>
      <c r="B7588" s="16">
        <f ca="1">VLOOKUP(A7588,PERIODS!$O$4:$P$33,2,FALSE)</f>
        <v>3.3000000000000002E-2</v>
      </c>
      <c r="C7588" s="15"/>
      <c r="D7588" s="18">
        <v>5000</v>
      </c>
      <c r="E7588" s="34">
        <f t="shared" ca="1" si="2261"/>
        <v>21353.69551351785</v>
      </c>
      <c r="F7588" s="34">
        <f t="shared" ca="1" si="2262"/>
        <v>3300</v>
      </c>
      <c r="G7588" s="69">
        <f t="shared" ca="1" si="2248"/>
        <v>0</v>
      </c>
      <c r="H7588" s="34">
        <f t="shared" ca="1" si="2249"/>
        <v>1108.7278369475955</v>
      </c>
      <c r="I7588" s="34">
        <f t="shared" ca="1" si="2250"/>
        <v>4408.7278369475953</v>
      </c>
      <c r="J7588" s="18">
        <f ca="1">SUM(INDIRECT(ADDRESS(ROW(F7588),COLUMN(F7588),4)):INDIRECT(ADDRESS(ROW(F7588)+N$5-1,COLUMN(F7588),4)))</f>
        <v>23900</v>
      </c>
      <c r="K7588" s="18">
        <f t="shared" ca="1" si="2251"/>
        <v>16350</v>
      </c>
      <c r="L7588" s="18">
        <f t="shared" ca="1" si="2263"/>
        <v>16350</v>
      </c>
      <c r="M7588" s="18">
        <f t="shared" ca="1" si="2247"/>
        <v>0</v>
      </c>
      <c r="N7588" s="34">
        <f t="shared" ca="1" si="2252"/>
        <v>16944.967676570253</v>
      </c>
      <c r="P7588" s="18">
        <f t="shared" ca="1" si="2264"/>
        <v>1108.7278369475955</v>
      </c>
      <c r="Q7588" s="47">
        <f ca="1">SUM(L$15:L7588)-SUM(M$15:M7588)</f>
        <v>16350</v>
      </c>
      <c r="R7588" s="47" t="str">
        <f t="shared" ca="1" si="2265"/>
        <v>M7591</v>
      </c>
      <c r="S7588" s="40">
        <f t="shared" ca="1" si="2253"/>
        <v>0</v>
      </c>
      <c r="T7588" s="46">
        <f t="shared" ca="1" si="2254"/>
        <v>6</v>
      </c>
      <c r="X7588" s="74">
        <f t="shared" ca="1" si="2255"/>
        <v>1.1087278369475955</v>
      </c>
      <c r="Y7588" s="75">
        <f t="shared" ca="1" si="2256"/>
        <v>1.1087278369475955</v>
      </c>
      <c r="Z7588" s="74">
        <f t="shared" ca="1" si="2257"/>
        <v>3.0305006501586691</v>
      </c>
      <c r="AA7588" s="76">
        <f t="shared" ca="1" si="2258"/>
        <v>1108.7278369475955</v>
      </c>
      <c r="AB7588" s="76">
        <f t="shared" ca="1" si="2259"/>
        <v>3030.500650158669</v>
      </c>
    </row>
    <row r="7589" spans="1:28" x14ac:dyDescent="0.25">
      <c r="A7589" s="2">
        <f t="shared" si="2260"/>
        <v>15</v>
      </c>
      <c r="B7589" s="16">
        <f ca="1">VLOOKUP(A7589,PERIODS!$O$4:$P$33,2,FALSE)</f>
        <v>3.3000000000000002E-2</v>
      </c>
      <c r="C7589" s="15"/>
      <c r="D7589" s="18">
        <v>5000</v>
      </c>
      <c r="E7589" s="34">
        <f t="shared" ca="1" si="2261"/>
        <v>16944.967676570253</v>
      </c>
      <c r="F7589" s="34">
        <f t="shared" ca="1" si="2262"/>
        <v>3300</v>
      </c>
      <c r="G7589" s="69">
        <f t="shared" ca="1" si="2248"/>
        <v>0</v>
      </c>
      <c r="H7589" s="34">
        <f t="shared" ca="1" si="2249"/>
        <v>-468.41636450853952</v>
      </c>
      <c r="I7589" s="34">
        <f t="shared" ca="1" si="2250"/>
        <v>2831.5836354914604</v>
      </c>
      <c r="J7589" s="18">
        <f ca="1">SUM(INDIRECT(ADDRESS(ROW(F7589),COLUMN(F7589),4)):INDIRECT(ADDRESS(ROW(F7589)+N$5-1,COLUMN(F7589),4)))</f>
        <v>24100</v>
      </c>
      <c r="K7589" s="18">
        <f t="shared" ca="1" si="2251"/>
        <v>16350</v>
      </c>
      <c r="L7589" s="18">
        <f t="shared" ca="1" si="2263"/>
        <v>0</v>
      </c>
      <c r="M7589" s="18">
        <f t="shared" ca="1" si="2247"/>
        <v>0</v>
      </c>
      <c r="N7589" s="34">
        <f t="shared" ca="1" si="2252"/>
        <v>14113.384041078793</v>
      </c>
      <c r="P7589" s="18">
        <f t="shared" ca="1" si="2264"/>
        <v>468.41636450853952</v>
      </c>
      <c r="Q7589" s="47">
        <f ca="1">SUM(L$15:L7589)-SUM(M$15:M7589)</f>
        <v>16350</v>
      </c>
      <c r="R7589" s="47" t="str">
        <f t="shared" ca="1" si="2265"/>
        <v>M7592</v>
      </c>
      <c r="S7589" s="40">
        <f t="shared" ca="1" si="2253"/>
        <v>0</v>
      </c>
      <c r="T7589" s="46">
        <f t="shared" ca="1" si="2254"/>
        <v>18</v>
      </c>
      <c r="X7589" s="74">
        <f t="shared" ca="1" si="2255"/>
        <v>-0.46841636450853952</v>
      </c>
      <c r="Y7589" s="75">
        <f t="shared" ca="1" si="2256"/>
        <v>-0.46841636450853952</v>
      </c>
      <c r="Z7589" s="74">
        <f t="shared" ca="1" si="2257"/>
        <v>0.62599282819289281</v>
      </c>
      <c r="AA7589" s="76">
        <f t="shared" ca="1" si="2258"/>
        <v>-468.41636450853952</v>
      </c>
      <c r="AB7589" s="76">
        <f t="shared" ca="1" si="2259"/>
        <v>625.99282819289283</v>
      </c>
    </row>
    <row r="7590" spans="1:28" x14ac:dyDescent="0.25">
      <c r="A7590" s="2">
        <f t="shared" si="2260"/>
        <v>16</v>
      </c>
      <c r="B7590" s="16">
        <f ca="1">VLOOKUP(A7590,PERIODS!$O$4:$P$33,2,FALSE)</f>
        <v>3.3000000000000002E-2</v>
      </c>
      <c r="C7590" s="15"/>
      <c r="D7590" s="18">
        <v>5000</v>
      </c>
      <c r="E7590" s="34">
        <f t="shared" ca="1" si="2261"/>
        <v>14113.384041078793</v>
      </c>
      <c r="F7590" s="34">
        <f t="shared" ca="1" si="2262"/>
        <v>3300</v>
      </c>
      <c r="G7590" s="69">
        <f t="shared" ca="1" si="2248"/>
        <v>0</v>
      </c>
      <c r="H7590" s="34">
        <f t="shared" ca="1" si="2249"/>
        <v>-1545.0030321069789</v>
      </c>
      <c r="I7590" s="34">
        <f t="shared" ca="1" si="2250"/>
        <v>1754.9969678930211</v>
      </c>
      <c r="J7590" s="18">
        <f ca="1">SUM(INDIRECT(ADDRESS(ROW(F7590),COLUMN(F7590),4)):INDIRECT(ADDRESS(ROW(F7590)+N$5-1,COLUMN(F7590),4)))</f>
        <v>24300</v>
      </c>
      <c r="K7590" s="18">
        <f t="shared" ca="1" si="2251"/>
        <v>16350</v>
      </c>
      <c r="L7590" s="18">
        <f t="shared" ca="1" si="2263"/>
        <v>0</v>
      </c>
      <c r="M7590" s="18">
        <f t="shared" ca="1" si="2247"/>
        <v>0</v>
      </c>
      <c r="N7590" s="34">
        <f t="shared" ca="1" si="2252"/>
        <v>12358.387073185771</v>
      </c>
      <c r="P7590" s="18">
        <f t="shared" ca="1" si="2264"/>
        <v>1545.0030321069789</v>
      </c>
      <c r="Q7590" s="47">
        <f ca="1">SUM(L$15:L7590)-SUM(M$15:M7590)</f>
        <v>16350</v>
      </c>
      <c r="R7590" s="47" t="str">
        <f t="shared" ca="1" si="2265"/>
        <v>M7593</v>
      </c>
      <c r="S7590" s="40">
        <f t="shared" ca="1" si="2253"/>
        <v>0</v>
      </c>
      <c r="T7590" s="46">
        <f t="shared" ca="1" si="2254"/>
        <v>46</v>
      </c>
      <c r="X7590" s="74">
        <f t="shared" ca="1" si="2255"/>
        <v>-1.545003032106979</v>
      </c>
      <c r="Y7590" s="75">
        <f t="shared" ca="1" si="2256"/>
        <v>-1.545003032106979</v>
      </c>
      <c r="Z7590" s="74">
        <f t="shared" ca="1" si="2257"/>
        <v>0.21331122443948233</v>
      </c>
      <c r="AA7590" s="76">
        <f t="shared" ca="1" si="2258"/>
        <v>-1545.0030321069789</v>
      </c>
      <c r="AB7590" s="76">
        <f t="shared" ca="1" si="2259"/>
        <v>213.31122443948234</v>
      </c>
    </row>
    <row r="7591" spans="1:28" x14ac:dyDescent="0.25">
      <c r="A7591" s="2">
        <f t="shared" si="2260"/>
        <v>17</v>
      </c>
      <c r="B7591" s="16">
        <f ca="1">VLOOKUP(A7591,PERIODS!$O$4:$P$33,2,FALSE)</f>
        <v>3.5000000000000003E-2</v>
      </c>
      <c r="C7591" s="15"/>
      <c r="D7591" s="18">
        <v>5000</v>
      </c>
      <c r="E7591" s="34">
        <f t="shared" ca="1" si="2261"/>
        <v>12358.387073185771</v>
      </c>
      <c r="F7591" s="34">
        <f t="shared" ca="1" si="2262"/>
        <v>3500.0000000000005</v>
      </c>
      <c r="G7591" s="69">
        <f t="shared" ca="1" si="2248"/>
        <v>0</v>
      </c>
      <c r="H7591" s="34">
        <f t="shared" ca="1" si="2249"/>
        <v>860.52714827153602</v>
      </c>
      <c r="I7591" s="34">
        <f t="shared" ca="1" si="2250"/>
        <v>4360.5271482715361</v>
      </c>
      <c r="J7591" s="18">
        <f ca="1">SUM(INDIRECT(ADDRESS(ROW(F7591),COLUMN(F7591),4)):INDIRECT(ADDRESS(ROW(F7591)+N$5-1,COLUMN(F7591),4)))</f>
        <v>24500.000000000004</v>
      </c>
      <c r="K7591" s="18">
        <f t="shared" ca="1" si="2251"/>
        <v>0</v>
      </c>
      <c r="L7591" s="18">
        <f t="shared" ca="1" si="2263"/>
        <v>0</v>
      </c>
      <c r="M7591" s="18">
        <f t="shared" ca="1" si="2247"/>
        <v>16350</v>
      </c>
      <c r="N7591" s="34">
        <f t="shared" ca="1" si="2252"/>
        <v>24347.859924914235</v>
      </c>
      <c r="P7591" s="18">
        <f t="shared" ca="1" si="2264"/>
        <v>860.52714827153602</v>
      </c>
      <c r="Q7591" s="47">
        <f ca="1">SUM(L$15:L7591)-SUM(M$15:M7591)</f>
        <v>0</v>
      </c>
      <c r="R7591" s="47" t="str">
        <f t="shared" ca="1" si="2265"/>
        <v>M7594</v>
      </c>
      <c r="S7591" s="40">
        <f t="shared" ca="1" si="2253"/>
        <v>0</v>
      </c>
      <c r="T7591" s="46">
        <f t="shared" ca="1" si="2254"/>
        <v>73</v>
      </c>
      <c r="X7591" s="74">
        <f t="shared" ca="1" si="2255"/>
        <v>0.86052714827153598</v>
      </c>
      <c r="Y7591" s="75">
        <f t="shared" ca="1" si="2256"/>
        <v>0.86052714827153598</v>
      </c>
      <c r="Z7591" s="74">
        <f t="shared" ca="1" si="2257"/>
        <v>2.3644067581823558</v>
      </c>
      <c r="AA7591" s="76">
        <f t="shared" ca="1" si="2258"/>
        <v>860.52714827153602</v>
      </c>
      <c r="AB7591" s="76">
        <f t="shared" ca="1" si="2259"/>
        <v>2364.4067581823556</v>
      </c>
    </row>
    <row r="7592" spans="1:28" x14ac:dyDescent="0.25">
      <c r="A7592" s="2">
        <f t="shared" si="2260"/>
        <v>18</v>
      </c>
      <c r="B7592" s="16">
        <f ca="1">VLOOKUP(A7592,PERIODS!$O$4:$P$33,2,FALSE)</f>
        <v>3.5000000000000003E-2</v>
      </c>
      <c r="C7592" s="15"/>
      <c r="D7592" s="18">
        <v>5000</v>
      </c>
      <c r="E7592" s="34">
        <f t="shared" ca="1" si="2261"/>
        <v>24347.859924914235</v>
      </c>
      <c r="F7592" s="34">
        <f t="shared" ca="1" si="2262"/>
        <v>3500.0000000000005</v>
      </c>
      <c r="G7592" s="69">
        <f t="shared" ca="1" si="2248"/>
        <v>0</v>
      </c>
      <c r="H7592" s="34">
        <f t="shared" ca="1" si="2249"/>
        <v>-1006.0777191010453</v>
      </c>
      <c r="I7592" s="34">
        <f t="shared" ca="1" si="2250"/>
        <v>2493.9222808989553</v>
      </c>
      <c r="J7592" s="18">
        <f ca="1">SUM(INDIRECT(ADDRESS(ROW(F7592),COLUMN(F7592),4)):INDIRECT(ADDRESS(ROW(F7592)+N$5-1,COLUMN(F7592),4)))</f>
        <v>24500.000000000004</v>
      </c>
      <c r="K7592" s="18">
        <f t="shared" ca="1" si="2251"/>
        <v>16350</v>
      </c>
      <c r="L7592" s="18">
        <f t="shared" ca="1" si="2263"/>
        <v>16350</v>
      </c>
      <c r="M7592" s="18">
        <f t="shared" ca="1" si="2247"/>
        <v>0</v>
      </c>
      <c r="N7592" s="34">
        <f t="shared" ca="1" si="2252"/>
        <v>21853.937644015281</v>
      </c>
      <c r="P7592" s="18">
        <f t="shared" ca="1" si="2264"/>
        <v>1006.0777191010453</v>
      </c>
      <c r="Q7592" s="47">
        <f ca="1">SUM(L$15:L7592)-SUM(M$15:M7592)</f>
        <v>16350</v>
      </c>
      <c r="R7592" s="47" t="str">
        <f t="shared" ca="1" si="2265"/>
        <v>M7595</v>
      </c>
      <c r="S7592" s="40">
        <f t="shared" ca="1" si="2253"/>
        <v>0</v>
      </c>
      <c r="T7592" s="46">
        <f t="shared" ca="1" si="2254"/>
        <v>57</v>
      </c>
      <c r="X7592" s="74">
        <f t="shared" ca="1" si="2255"/>
        <v>-1.0060777191010453</v>
      </c>
      <c r="Y7592" s="75">
        <f t="shared" ca="1" si="2256"/>
        <v>-1.0060777191010453</v>
      </c>
      <c r="Z7592" s="74">
        <f t="shared" ca="1" si="2257"/>
        <v>0.36565035400938606</v>
      </c>
      <c r="AA7592" s="76">
        <f t="shared" ca="1" si="2258"/>
        <v>-1006.0777191010453</v>
      </c>
      <c r="AB7592" s="76">
        <f t="shared" ca="1" si="2259"/>
        <v>365.65035400938604</v>
      </c>
    </row>
    <row r="7593" spans="1:28" x14ac:dyDescent="0.25">
      <c r="A7593" s="2">
        <f t="shared" si="2260"/>
        <v>19</v>
      </c>
      <c r="B7593" s="16">
        <f ca="1">VLOOKUP(A7593,PERIODS!$O$4:$P$33,2,FALSE)</f>
        <v>3.5000000000000003E-2</v>
      </c>
      <c r="C7593" s="15"/>
      <c r="D7593" s="18">
        <v>5000</v>
      </c>
      <c r="E7593" s="34">
        <f t="shared" ca="1" si="2261"/>
        <v>21853.937644015281</v>
      </c>
      <c r="F7593" s="34">
        <f t="shared" ca="1" si="2262"/>
        <v>3500.0000000000005</v>
      </c>
      <c r="G7593" s="69">
        <f t="shared" ca="1" si="2248"/>
        <v>0</v>
      </c>
      <c r="H7593" s="34">
        <f t="shared" ca="1" si="2249"/>
        <v>611.40272197682668</v>
      </c>
      <c r="I7593" s="34">
        <f t="shared" ca="1" si="2250"/>
        <v>4111.4027219768268</v>
      </c>
      <c r="J7593" s="18">
        <f ca="1">SUM(INDIRECT(ADDRESS(ROW(F7593),COLUMN(F7593),4)):INDIRECT(ADDRESS(ROW(F7593)+N$5-1,COLUMN(F7593),4)))</f>
        <v>24500.000000000004</v>
      </c>
      <c r="K7593" s="18">
        <f t="shared" ca="1" si="2251"/>
        <v>16350</v>
      </c>
      <c r="L7593" s="18">
        <f t="shared" ca="1" si="2263"/>
        <v>0</v>
      </c>
      <c r="M7593" s="18">
        <f t="shared" ca="1" si="2247"/>
        <v>0</v>
      </c>
      <c r="N7593" s="34">
        <f t="shared" ca="1" si="2252"/>
        <v>17742.534922038452</v>
      </c>
      <c r="P7593" s="18">
        <f t="shared" ca="1" si="2264"/>
        <v>611.40272197682668</v>
      </c>
      <c r="Q7593" s="47">
        <f ca="1">SUM(L$15:L7593)-SUM(M$15:M7593)</f>
        <v>16350</v>
      </c>
      <c r="R7593" s="47" t="str">
        <f t="shared" ca="1" si="2265"/>
        <v>M7596</v>
      </c>
      <c r="S7593" s="40">
        <f t="shared" ca="1" si="2253"/>
        <v>0</v>
      </c>
      <c r="T7593" s="46">
        <f t="shared" ca="1" si="2254"/>
        <v>54</v>
      </c>
      <c r="X7593" s="74">
        <f t="shared" ca="1" si="2255"/>
        <v>0.61140272197682666</v>
      </c>
      <c r="Y7593" s="75">
        <f t="shared" ca="1" si="2256"/>
        <v>0.61140272197682666</v>
      </c>
      <c r="Z7593" s="74">
        <f t="shared" ca="1" si="2257"/>
        <v>1.8430148238415021</v>
      </c>
      <c r="AA7593" s="76">
        <f t="shared" ca="1" si="2258"/>
        <v>611.40272197682668</v>
      </c>
      <c r="AB7593" s="76">
        <f t="shared" ca="1" si="2259"/>
        <v>1843.014823841502</v>
      </c>
    </row>
    <row r="7594" spans="1:28" x14ac:dyDescent="0.25">
      <c r="A7594" s="2">
        <f t="shared" si="2260"/>
        <v>20</v>
      </c>
      <c r="B7594" s="16">
        <f ca="1">VLOOKUP(A7594,PERIODS!$O$4:$P$33,2,FALSE)</f>
        <v>3.5000000000000003E-2</v>
      </c>
      <c r="C7594" s="15"/>
      <c r="D7594" s="18">
        <v>5000</v>
      </c>
      <c r="E7594" s="34">
        <f t="shared" ca="1" si="2261"/>
        <v>17742.534922038452</v>
      </c>
      <c r="F7594" s="34">
        <f t="shared" ca="1" si="2262"/>
        <v>3500.0000000000005</v>
      </c>
      <c r="G7594" s="69">
        <f t="shared" ca="1" si="2248"/>
        <v>0</v>
      </c>
      <c r="H7594" s="34">
        <f t="shared" ca="1" si="2249"/>
        <v>638.24442840216659</v>
      </c>
      <c r="I7594" s="34">
        <f t="shared" ca="1" si="2250"/>
        <v>4138.2444284021667</v>
      </c>
      <c r="J7594" s="18">
        <f ca="1">SUM(INDIRECT(ADDRESS(ROW(F7594),COLUMN(F7594),4)):INDIRECT(ADDRESS(ROW(F7594)+N$5-1,COLUMN(F7594),4)))</f>
        <v>24500.000000000004</v>
      </c>
      <c r="K7594" s="18">
        <f t="shared" ca="1" si="2251"/>
        <v>16350</v>
      </c>
      <c r="L7594" s="18">
        <f t="shared" ca="1" si="2263"/>
        <v>0</v>
      </c>
      <c r="M7594" s="18">
        <f t="shared" ca="1" si="2247"/>
        <v>0</v>
      </c>
      <c r="N7594" s="34">
        <f t="shared" ca="1" si="2252"/>
        <v>13604.290493636287</v>
      </c>
      <c r="P7594" s="18">
        <f t="shared" ca="1" si="2264"/>
        <v>638.24442840216659</v>
      </c>
      <c r="Q7594" s="47">
        <f ca="1">SUM(L$15:L7594)-SUM(M$15:M7594)</f>
        <v>16350</v>
      </c>
      <c r="R7594" s="47" t="str">
        <f t="shared" ca="1" si="2265"/>
        <v>M7597</v>
      </c>
      <c r="S7594" s="40">
        <f t="shared" ca="1" si="2253"/>
        <v>0</v>
      </c>
      <c r="T7594" s="46">
        <f t="shared" ca="1" si="2254"/>
        <v>38</v>
      </c>
      <c r="X7594" s="74">
        <f t="shared" ca="1" si="2255"/>
        <v>0.63824442840216655</v>
      </c>
      <c r="Y7594" s="75">
        <f t="shared" ca="1" si="2256"/>
        <v>0.63824442840216655</v>
      </c>
      <c r="Z7594" s="74">
        <f t="shared" ca="1" si="2257"/>
        <v>1.8931543921349689</v>
      </c>
      <c r="AA7594" s="76">
        <f t="shared" ca="1" si="2258"/>
        <v>638.24442840216659</v>
      </c>
      <c r="AB7594" s="76">
        <f t="shared" ca="1" si="2259"/>
        <v>1893.1543921349689</v>
      </c>
    </row>
    <row r="7595" spans="1:28" x14ac:dyDescent="0.25">
      <c r="A7595" s="2">
        <f t="shared" si="2260"/>
        <v>21</v>
      </c>
      <c r="B7595" s="16">
        <f ca="1">VLOOKUP(A7595,PERIODS!$O$4:$P$33,2,FALSE)</f>
        <v>3.5000000000000003E-2</v>
      </c>
      <c r="C7595" s="15"/>
      <c r="D7595" s="18">
        <v>5000</v>
      </c>
      <c r="E7595" s="34">
        <f t="shared" ca="1" si="2261"/>
        <v>13604.290493636287</v>
      </c>
      <c r="F7595" s="34">
        <f t="shared" ca="1" si="2262"/>
        <v>3500.0000000000005</v>
      </c>
      <c r="G7595" s="69">
        <f t="shared" ca="1" si="2248"/>
        <v>0</v>
      </c>
      <c r="H7595" s="34">
        <f t="shared" ca="1" si="2249"/>
        <v>-299.01245522550494</v>
      </c>
      <c r="I7595" s="34">
        <f t="shared" ca="1" si="2250"/>
        <v>3200.9875447744953</v>
      </c>
      <c r="J7595" s="18">
        <f ca="1">SUM(INDIRECT(ADDRESS(ROW(F7595),COLUMN(F7595),4)):INDIRECT(ADDRESS(ROW(F7595)+N$5-1,COLUMN(F7595),4)))</f>
        <v>24500.000000000004</v>
      </c>
      <c r="K7595" s="18">
        <f t="shared" ca="1" si="2251"/>
        <v>0</v>
      </c>
      <c r="L7595" s="18">
        <f t="shared" ca="1" si="2263"/>
        <v>0</v>
      </c>
      <c r="M7595" s="18">
        <f t="shared" ca="1" si="2247"/>
        <v>16350</v>
      </c>
      <c r="N7595" s="34">
        <f t="shared" ca="1" si="2252"/>
        <v>10403.30294886179</v>
      </c>
      <c r="P7595" s="18">
        <f t="shared" ca="1" si="2264"/>
        <v>299.01245522550494</v>
      </c>
      <c r="Q7595" s="47">
        <f ca="1">SUM(L$15:L7595)-SUM(M$15:M7595)</f>
        <v>0</v>
      </c>
      <c r="R7595" s="47" t="str">
        <f t="shared" ca="1" si="2265"/>
        <v>M7598</v>
      </c>
      <c r="S7595" s="40">
        <f t="shared" ca="1" si="2253"/>
        <v>16350</v>
      </c>
      <c r="T7595" s="46">
        <f t="shared" ca="1" si="2254"/>
        <v>97</v>
      </c>
      <c r="X7595" s="74">
        <f t="shared" ca="1" si="2255"/>
        <v>-0.29901245522550496</v>
      </c>
      <c r="Y7595" s="75">
        <f t="shared" ca="1" si="2256"/>
        <v>-0.29901245522550496</v>
      </c>
      <c r="Z7595" s="74">
        <f t="shared" ca="1" si="2257"/>
        <v>0.74155017320286043</v>
      </c>
      <c r="AA7595" s="76">
        <f t="shared" ca="1" si="2258"/>
        <v>-299.01245522550494</v>
      </c>
      <c r="AB7595" s="76">
        <f t="shared" ca="1" si="2259"/>
        <v>741.55017320286038</v>
      </c>
    </row>
    <row r="7596" spans="1:28" x14ac:dyDescent="0.25">
      <c r="A7596" s="2">
        <f t="shared" si="2260"/>
        <v>22</v>
      </c>
      <c r="B7596" s="16">
        <f ca="1">VLOOKUP(A7596,PERIODS!$O$4:$P$33,2,FALSE)</f>
        <v>3.5000000000000003E-2</v>
      </c>
      <c r="C7596" s="15"/>
      <c r="D7596" s="18">
        <v>5000</v>
      </c>
      <c r="E7596" s="34">
        <f t="shared" ca="1" si="2261"/>
        <v>10403.30294886179</v>
      </c>
      <c r="F7596" s="34">
        <f t="shared" ca="1" si="2262"/>
        <v>3500.0000000000005</v>
      </c>
      <c r="G7596" s="69">
        <f t="shared" ca="1" si="2248"/>
        <v>0</v>
      </c>
      <c r="H7596" s="34">
        <f t="shared" ca="1" si="2249"/>
        <v>-818.95178738721995</v>
      </c>
      <c r="I7596" s="34">
        <f t="shared" ca="1" si="2250"/>
        <v>2681.0482126127804</v>
      </c>
      <c r="J7596" s="18">
        <f ca="1">SUM(INDIRECT(ADDRESS(ROW(F7596),COLUMN(F7596),4)):INDIRECT(ADDRESS(ROW(F7596)+N$5-1,COLUMN(F7596),4)))</f>
        <v>25000.000000000004</v>
      </c>
      <c r="K7596" s="18">
        <f t="shared" ca="1" si="2251"/>
        <v>16350</v>
      </c>
      <c r="L7596" s="18">
        <f t="shared" ca="1" si="2263"/>
        <v>16350</v>
      </c>
      <c r="M7596" s="18">
        <f t="shared" ca="1" si="2247"/>
        <v>0</v>
      </c>
      <c r="N7596" s="34">
        <f t="shared" ca="1" si="2252"/>
        <v>7722.2547362490095</v>
      </c>
      <c r="P7596" s="18">
        <f t="shared" ca="1" si="2264"/>
        <v>818.95178738721995</v>
      </c>
      <c r="Q7596" s="47">
        <f ca="1">SUM(L$15:L7596)-SUM(M$15:M7596)</f>
        <v>16350</v>
      </c>
      <c r="R7596" s="47" t="str">
        <f t="shared" ca="1" si="2265"/>
        <v>M7599</v>
      </c>
      <c r="S7596" s="40">
        <f t="shared" ca="1" si="2253"/>
        <v>0</v>
      </c>
      <c r="T7596" s="46">
        <f t="shared" ca="1" si="2254"/>
        <v>40</v>
      </c>
      <c r="X7596" s="74">
        <f t="shared" ca="1" si="2255"/>
        <v>-0.81895178738721996</v>
      </c>
      <c r="Y7596" s="75">
        <f t="shared" ca="1" si="2256"/>
        <v>-0.81895178738721996</v>
      </c>
      <c r="Z7596" s="74">
        <f t="shared" ca="1" si="2257"/>
        <v>0.44089356256795481</v>
      </c>
      <c r="AA7596" s="76">
        <f t="shared" ca="1" si="2258"/>
        <v>-818.95178738721995</v>
      </c>
      <c r="AB7596" s="76">
        <f t="shared" ca="1" si="2259"/>
        <v>440.8935625679548</v>
      </c>
    </row>
    <row r="7597" spans="1:28" x14ac:dyDescent="0.25">
      <c r="A7597" s="2">
        <f t="shared" si="2260"/>
        <v>23</v>
      </c>
      <c r="B7597" s="16">
        <f ca="1">VLOOKUP(A7597,PERIODS!$O$4:$P$33,2,FALSE)</f>
        <v>3.5000000000000003E-2</v>
      </c>
      <c r="C7597" s="15"/>
      <c r="D7597" s="18">
        <v>5000</v>
      </c>
      <c r="E7597" s="34">
        <f t="shared" ca="1" si="2261"/>
        <v>7722.2547362490095</v>
      </c>
      <c r="F7597" s="34">
        <f t="shared" ca="1" si="2262"/>
        <v>3500.0000000000005</v>
      </c>
      <c r="G7597" s="69">
        <f t="shared" ca="1" si="2248"/>
        <v>0</v>
      </c>
      <c r="H7597" s="34">
        <f t="shared" ca="1" si="2249"/>
        <v>-1839.0103584643839</v>
      </c>
      <c r="I7597" s="34">
        <f t="shared" ca="1" si="2250"/>
        <v>1660.9896415356166</v>
      </c>
      <c r="J7597" s="18">
        <f ca="1">SUM(INDIRECT(ADDRESS(ROW(F7597),COLUMN(F7597),4)):INDIRECT(ADDRESS(ROW(F7597)+N$5-1,COLUMN(F7597),4)))</f>
        <v>25500.000000000004</v>
      </c>
      <c r="K7597" s="18">
        <f t="shared" ca="1" si="2251"/>
        <v>32700</v>
      </c>
      <c r="L7597" s="18">
        <f t="shared" ca="1" si="2263"/>
        <v>16350</v>
      </c>
      <c r="M7597" s="18">
        <f t="shared" ca="1" si="2247"/>
        <v>0</v>
      </c>
      <c r="N7597" s="34">
        <f t="shared" ca="1" si="2252"/>
        <v>6061.2650947133934</v>
      </c>
      <c r="P7597" s="18">
        <f t="shared" ca="1" si="2264"/>
        <v>1839.0103584643839</v>
      </c>
      <c r="Q7597" s="47">
        <f ca="1">SUM(L$15:L7597)-SUM(M$15:M7597)</f>
        <v>32700</v>
      </c>
      <c r="R7597" s="47" t="str">
        <f t="shared" ca="1" si="2265"/>
        <v>M7600</v>
      </c>
      <c r="S7597" s="40">
        <f t="shared" ca="1" si="2253"/>
        <v>0</v>
      </c>
      <c r="T7597" s="46">
        <f t="shared" ca="1" si="2254"/>
        <v>18</v>
      </c>
      <c r="X7597" s="74">
        <f t="shared" ca="1" si="2255"/>
        <v>-1.839010358464384</v>
      </c>
      <c r="Y7597" s="75">
        <f t="shared" ca="1" si="2256"/>
        <v>-1.839010358464384</v>
      </c>
      <c r="Z7597" s="74">
        <f t="shared" ca="1" si="2257"/>
        <v>0.15897467622616637</v>
      </c>
      <c r="AA7597" s="76">
        <f t="shared" ca="1" si="2258"/>
        <v>-1839.0103584643839</v>
      </c>
      <c r="AB7597" s="76">
        <f t="shared" ca="1" si="2259"/>
        <v>158.97467622616637</v>
      </c>
    </row>
    <row r="7598" spans="1:28" x14ac:dyDescent="0.25">
      <c r="A7598" s="2">
        <f t="shared" si="2260"/>
        <v>24</v>
      </c>
      <c r="B7598" s="16">
        <f ca="1">VLOOKUP(A7598,PERIODS!$O$4:$P$33,2,FALSE)</f>
        <v>3.5000000000000003E-2</v>
      </c>
      <c r="C7598" s="15"/>
      <c r="D7598" s="18">
        <v>5000</v>
      </c>
      <c r="E7598" s="34">
        <f t="shared" ca="1" si="2261"/>
        <v>6061.2650947133934</v>
      </c>
      <c r="F7598" s="34">
        <f t="shared" ca="1" si="2262"/>
        <v>3500.0000000000005</v>
      </c>
      <c r="G7598" s="69">
        <f t="shared" ca="1" si="2248"/>
        <v>0</v>
      </c>
      <c r="H7598" s="34">
        <f t="shared" ca="1" si="2249"/>
        <v>-22.755432575489305</v>
      </c>
      <c r="I7598" s="34">
        <f t="shared" ca="1" si="2250"/>
        <v>3477.2445674245109</v>
      </c>
      <c r="J7598" s="18">
        <f ca="1">SUM(INDIRECT(ADDRESS(ROW(F7598),COLUMN(F7598),4)):INDIRECT(ADDRESS(ROW(F7598)+N$5-1,COLUMN(F7598),4)))</f>
        <v>26000</v>
      </c>
      <c r="K7598" s="18">
        <f t="shared" ca="1" si="2251"/>
        <v>32700</v>
      </c>
      <c r="L7598" s="18">
        <f t="shared" ca="1" si="2263"/>
        <v>0</v>
      </c>
      <c r="M7598" s="18">
        <f t="shared" ca="1" si="2247"/>
        <v>0</v>
      </c>
      <c r="N7598" s="34">
        <f t="shared" ca="1" si="2252"/>
        <v>2584.0205272888825</v>
      </c>
      <c r="P7598" s="18">
        <f t="shared" ca="1" si="2264"/>
        <v>22.755432575489305</v>
      </c>
      <c r="Q7598" s="47">
        <f ca="1">SUM(L$15:L7598)-SUM(M$15:M7598)</f>
        <v>32700</v>
      </c>
      <c r="R7598" s="47" t="str">
        <f t="shared" ca="1" si="2265"/>
        <v>M7601</v>
      </c>
      <c r="S7598" s="40">
        <f t="shared" ca="1" si="2253"/>
        <v>0</v>
      </c>
      <c r="T7598" s="46">
        <f t="shared" ca="1" si="2254"/>
        <v>30</v>
      </c>
      <c r="X7598" s="74">
        <f t="shared" ca="1" si="2255"/>
        <v>-2.2755432575489305E-2</v>
      </c>
      <c r="Y7598" s="75">
        <f t="shared" ca="1" si="2256"/>
        <v>-2.2755432575489305E-2</v>
      </c>
      <c r="Z7598" s="74">
        <f t="shared" ca="1" si="2257"/>
        <v>0.97750151957099762</v>
      </c>
      <c r="AA7598" s="76">
        <f t="shared" ca="1" si="2258"/>
        <v>-22.755432575489305</v>
      </c>
      <c r="AB7598" s="76">
        <f t="shared" ca="1" si="2259"/>
        <v>977.50151957099763</v>
      </c>
    </row>
    <row r="7599" spans="1:28" x14ac:dyDescent="0.25">
      <c r="A7599" s="2">
        <f t="shared" si="2260"/>
        <v>25</v>
      </c>
      <c r="B7599" s="16">
        <f ca="1">VLOOKUP(A7599,PERIODS!$O$4:$P$33,2,FALSE)</f>
        <v>3.5000000000000003E-2</v>
      </c>
      <c r="C7599" s="15"/>
      <c r="D7599" s="18">
        <v>5000</v>
      </c>
      <c r="E7599" s="34">
        <f t="shared" ca="1" si="2261"/>
        <v>2584.0205272888825</v>
      </c>
      <c r="F7599" s="34">
        <f t="shared" ca="1" si="2262"/>
        <v>3500.0000000000005</v>
      </c>
      <c r="G7599" s="69">
        <f t="shared" ca="1" si="2248"/>
        <v>0</v>
      </c>
      <c r="H7599" s="34">
        <f t="shared" ca="1" si="2249"/>
        <v>-1035.8085811565247</v>
      </c>
      <c r="I7599" s="34">
        <f t="shared" ca="1" si="2250"/>
        <v>2464.1914188434757</v>
      </c>
      <c r="J7599" s="18">
        <f ca="1">SUM(INDIRECT(ADDRESS(ROW(F7599),COLUMN(F7599),4)):INDIRECT(ADDRESS(ROW(F7599)+N$5-1,COLUMN(F7599),4)))</f>
        <v>24900</v>
      </c>
      <c r="K7599" s="18">
        <f t="shared" ca="1" si="2251"/>
        <v>16350</v>
      </c>
      <c r="L7599" s="18">
        <f t="shared" ca="1" si="2263"/>
        <v>0</v>
      </c>
      <c r="M7599" s="18">
        <f t="shared" ca="1" si="2247"/>
        <v>16350</v>
      </c>
      <c r="N7599" s="34">
        <f t="shared" ca="1" si="2252"/>
        <v>16469.829108445407</v>
      </c>
      <c r="P7599" s="18">
        <f t="shared" ca="1" si="2264"/>
        <v>1035.8085811565247</v>
      </c>
      <c r="Q7599" s="47">
        <f ca="1">SUM(L$15:L7599)-SUM(M$15:M7599)</f>
        <v>16350</v>
      </c>
      <c r="R7599" s="47" t="str">
        <f t="shared" ca="1" si="2265"/>
        <v>M7602</v>
      </c>
      <c r="S7599" s="40">
        <f t="shared" ca="1" si="2253"/>
        <v>0</v>
      </c>
      <c r="T7599" s="46">
        <f t="shared" ca="1" si="2254"/>
        <v>44</v>
      </c>
      <c r="X7599" s="74">
        <f t="shared" ca="1" si="2255"/>
        <v>-1.0358085811565247</v>
      </c>
      <c r="Y7599" s="75">
        <f t="shared" ca="1" si="2256"/>
        <v>-1.0358085811565247</v>
      </c>
      <c r="Z7599" s="74">
        <f t="shared" ca="1" si="2257"/>
        <v>0.35493926765986605</v>
      </c>
      <c r="AA7599" s="76">
        <f t="shared" ca="1" si="2258"/>
        <v>-1035.8085811565247</v>
      </c>
      <c r="AB7599" s="76">
        <f t="shared" ca="1" si="2259"/>
        <v>354.93926765986606</v>
      </c>
    </row>
    <row r="7600" spans="1:28" x14ac:dyDescent="0.25">
      <c r="A7600" s="2">
        <f t="shared" si="2260"/>
        <v>26</v>
      </c>
      <c r="B7600" s="16">
        <f ca="1">VLOOKUP(A7600,PERIODS!$O$4:$P$33,2,FALSE)</f>
        <v>3.5000000000000003E-2</v>
      </c>
      <c r="C7600" s="15"/>
      <c r="D7600" s="18">
        <v>5000</v>
      </c>
      <c r="E7600" s="34">
        <f t="shared" ca="1" si="2261"/>
        <v>16469.829108445407</v>
      </c>
      <c r="F7600" s="34">
        <f t="shared" ca="1" si="2262"/>
        <v>3500.0000000000005</v>
      </c>
      <c r="G7600" s="69">
        <f t="shared" ca="1" si="2248"/>
        <v>0</v>
      </c>
      <c r="H7600" s="34">
        <f t="shared" ca="1" si="2249"/>
        <v>-462.169054697756</v>
      </c>
      <c r="I7600" s="34">
        <f t="shared" ca="1" si="2250"/>
        <v>3037.8309453022443</v>
      </c>
      <c r="J7600" s="18">
        <f ca="1">SUM(INDIRECT(ADDRESS(ROW(F7600),COLUMN(F7600),4)):INDIRECT(ADDRESS(ROW(F7600)+N$5-1,COLUMN(F7600),4)))</f>
        <v>23900</v>
      </c>
      <c r="K7600" s="18">
        <f t="shared" ca="1" si="2251"/>
        <v>0</v>
      </c>
      <c r="L7600" s="18">
        <f t="shared" ca="1" si="2263"/>
        <v>0</v>
      </c>
      <c r="M7600" s="18">
        <f t="shared" ca="1" si="2247"/>
        <v>16350</v>
      </c>
      <c r="N7600" s="34">
        <f t="shared" ca="1" si="2252"/>
        <v>29781.998163143162</v>
      </c>
      <c r="P7600" s="18">
        <f t="shared" ca="1" si="2264"/>
        <v>462.169054697756</v>
      </c>
      <c r="Q7600" s="47">
        <f ca="1">SUM(L$15:L7600)-SUM(M$15:M7600)</f>
        <v>0</v>
      </c>
      <c r="R7600" s="47" t="str">
        <f t="shared" ca="1" si="2265"/>
        <v>M7603</v>
      </c>
      <c r="S7600" s="40">
        <f t="shared" ca="1" si="2253"/>
        <v>0</v>
      </c>
      <c r="T7600" s="46">
        <f t="shared" ca="1" si="2254"/>
        <v>18</v>
      </c>
      <c r="X7600" s="74">
        <f t="shared" ca="1" si="2255"/>
        <v>-0.46216905469775599</v>
      </c>
      <c r="Y7600" s="75">
        <f t="shared" ca="1" si="2256"/>
        <v>-0.46216905469775599</v>
      </c>
      <c r="Z7600" s="74">
        <f t="shared" ca="1" si="2257"/>
        <v>0.62991584070800544</v>
      </c>
      <c r="AA7600" s="76">
        <f t="shared" ca="1" si="2258"/>
        <v>-462.169054697756</v>
      </c>
      <c r="AB7600" s="76">
        <f t="shared" ca="1" si="2259"/>
        <v>629.91584070800548</v>
      </c>
    </row>
    <row r="7601" spans="1:28" x14ac:dyDescent="0.25">
      <c r="A7601" s="2">
        <f t="shared" si="2260"/>
        <v>27</v>
      </c>
      <c r="B7601" s="16">
        <f ca="1">VLOOKUP(A7601,PERIODS!$O$4:$P$33,2,FALSE)</f>
        <v>3.5000000000000003E-2</v>
      </c>
      <c r="C7601" s="15"/>
      <c r="D7601" s="18">
        <v>5000</v>
      </c>
      <c r="E7601" s="34">
        <f t="shared" ca="1" si="2261"/>
        <v>29781.998163143162</v>
      </c>
      <c r="F7601" s="34">
        <f t="shared" ca="1" si="2262"/>
        <v>3500.0000000000005</v>
      </c>
      <c r="G7601" s="69">
        <f t="shared" ca="1" si="2248"/>
        <v>0</v>
      </c>
      <c r="H7601" s="34">
        <f t="shared" ca="1" si="2249"/>
        <v>1821.236739300743</v>
      </c>
      <c r="I7601" s="34">
        <f t="shared" ca="1" si="2250"/>
        <v>5321.2367393007435</v>
      </c>
      <c r="J7601" s="18">
        <f ca="1">SUM(INDIRECT(ADDRESS(ROW(F7601),COLUMN(F7601),4)):INDIRECT(ADDRESS(ROW(F7601)+N$5-1,COLUMN(F7601),4)))</f>
        <v>22900</v>
      </c>
      <c r="K7601" s="18">
        <f t="shared" ca="1" si="2251"/>
        <v>0</v>
      </c>
      <c r="L7601" s="18">
        <f t="shared" ca="1" si="2263"/>
        <v>0</v>
      </c>
      <c r="M7601" s="18">
        <f t="shared" ca="1" si="2247"/>
        <v>0</v>
      </c>
      <c r="N7601" s="34">
        <f t="shared" ca="1" si="2252"/>
        <v>24460.761423842418</v>
      </c>
      <c r="P7601" s="18">
        <f t="shared" ca="1" si="2264"/>
        <v>1821.236739300743</v>
      </c>
      <c r="Q7601" s="47">
        <f ca="1">SUM(L$15:L7601)-SUM(M$15:M7601)</f>
        <v>0</v>
      </c>
      <c r="R7601" s="47" t="str">
        <f t="shared" ca="1" si="2265"/>
        <v>M7604</v>
      </c>
      <c r="S7601" s="40">
        <f t="shared" ca="1" si="2253"/>
        <v>0</v>
      </c>
      <c r="T7601" s="46">
        <f t="shared" ca="1" si="2254"/>
        <v>23</v>
      </c>
      <c r="X7601" s="74">
        <f t="shared" ca="1" si="2255"/>
        <v>1.8212367393007429</v>
      </c>
      <c r="Y7601" s="75">
        <f t="shared" ca="1" si="2256"/>
        <v>1.8212367393007429</v>
      </c>
      <c r="Z7601" s="74">
        <f t="shared" ca="1" si="2257"/>
        <v>6.1794961517366671</v>
      </c>
      <c r="AA7601" s="76">
        <f t="shared" ca="1" si="2258"/>
        <v>1821.236739300743</v>
      </c>
      <c r="AB7601" s="76">
        <f t="shared" ca="1" si="2259"/>
        <v>6179.4961517366673</v>
      </c>
    </row>
    <row r="7602" spans="1:28" x14ac:dyDescent="0.25">
      <c r="A7602" s="2">
        <f t="shared" si="2260"/>
        <v>28</v>
      </c>
      <c r="B7602" s="16">
        <f ca="1">VLOOKUP(A7602,PERIODS!$O$4:$P$33,2,FALSE)</f>
        <v>0.04</v>
      </c>
      <c r="C7602" s="15"/>
      <c r="D7602" s="18">
        <v>5000</v>
      </c>
      <c r="E7602" s="34">
        <f t="shared" ca="1" si="2261"/>
        <v>24460.761423842418</v>
      </c>
      <c r="F7602" s="34">
        <f t="shared" ca="1" si="2262"/>
        <v>4000</v>
      </c>
      <c r="G7602" s="69">
        <f t="shared" ca="1" si="2248"/>
        <v>0</v>
      </c>
      <c r="H7602" s="34">
        <f t="shared" ca="1" si="2249"/>
        <v>1959.9639845400536</v>
      </c>
      <c r="I7602" s="34">
        <f t="shared" ca="1" si="2250"/>
        <v>5959.9639845400534</v>
      </c>
      <c r="J7602" s="18">
        <f ca="1">SUM(INDIRECT(ADDRESS(ROW(F7602),COLUMN(F7602),4)):INDIRECT(ADDRESS(ROW(F7602)+N$5-1,COLUMN(F7602),4)))</f>
        <v>21900</v>
      </c>
      <c r="K7602" s="18">
        <f t="shared" ca="1" si="2251"/>
        <v>0</v>
      </c>
      <c r="L7602" s="18">
        <f t="shared" ca="1" si="2263"/>
        <v>0</v>
      </c>
      <c r="M7602" s="18">
        <f t="shared" ca="1" si="2247"/>
        <v>0</v>
      </c>
      <c r="N7602" s="34">
        <f t="shared" ca="1" si="2252"/>
        <v>18500.797439302365</v>
      </c>
      <c r="P7602" s="18">
        <f t="shared" ca="1" si="2264"/>
        <v>1959.9639845400536</v>
      </c>
      <c r="Q7602" s="47">
        <f ca="1">SUM(L$15:L7602)-SUM(M$15:M7602)</f>
        <v>0</v>
      </c>
      <c r="R7602" s="47" t="str">
        <f t="shared" ca="1" si="2265"/>
        <v>M7605</v>
      </c>
      <c r="S7602" s="40">
        <f t="shared" ca="1" si="2253"/>
        <v>0</v>
      </c>
      <c r="T7602" s="46">
        <f t="shared" ca="1" si="2254"/>
        <v>78</v>
      </c>
      <c r="X7602" s="74">
        <f t="shared" ca="1" si="2255"/>
        <v>3.090208268085989</v>
      </c>
      <c r="Y7602" s="75">
        <f t="shared" ca="1" si="2256"/>
        <v>1.9599639845400536</v>
      </c>
      <c r="Z7602" s="74">
        <f t="shared" ca="1" si="2257"/>
        <v>7.0990713842313315</v>
      </c>
      <c r="AA7602" s="76">
        <f t="shared" ca="1" si="2258"/>
        <v>1959.9639845400536</v>
      </c>
      <c r="AB7602" s="76">
        <f t="shared" ca="1" si="2259"/>
        <v>7099.0713842313316</v>
      </c>
    </row>
    <row r="7603" spans="1:28" x14ac:dyDescent="0.25">
      <c r="A7603" s="2">
        <f t="shared" si="2260"/>
        <v>29</v>
      </c>
      <c r="B7603" s="16">
        <f ca="1">VLOOKUP(A7603,PERIODS!$O$4:$P$33,2,FALSE)</f>
        <v>0.04</v>
      </c>
      <c r="C7603" s="15"/>
      <c r="D7603" s="18">
        <v>5000</v>
      </c>
      <c r="E7603" s="34">
        <f t="shared" ca="1" si="2261"/>
        <v>18500.797439302365</v>
      </c>
      <c r="F7603" s="34">
        <f t="shared" ca="1" si="2262"/>
        <v>4000</v>
      </c>
      <c r="G7603" s="69">
        <f t="shared" ca="1" si="2248"/>
        <v>0</v>
      </c>
      <c r="H7603" s="34">
        <f t="shared" ca="1" si="2249"/>
        <v>997.45762313344778</v>
      </c>
      <c r="I7603" s="34">
        <f t="shared" ca="1" si="2250"/>
        <v>4997.4576231334477</v>
      </c>
      <c r="J7603" s="18">
        <f ca="1">SUM(INDIRECT(ADDRESS(ROW(F7603),COLUMN(F7603),4)):INDIRECT(ADDRESS(ROW(F7603)+N$5-1,COLUMN(F7603),4)))</f>
        <v>21200</v>
      </c>
      <c r="K7603" s="18">
        <f t="shared" ca="1" si="2251"/>
        <v>16350</v>
      </c>
      <c r="L7603" s="18">
        <f t="shared" ca="1" si="2263"/>
        <v>16350</v>
      </c>
      <c r="M7603" s="18">
        <f t="shared" ca="1" si="2247"/>
        <v>0</v>
      </c>
      <c r="N7603" s="34">
        <f t="shared" ca="1" si="2252"/>
        <v>13503.339816168918</v>
      </c>
      <c r="P7603" s="18">
        <f t="shared" ca="1" si="2264"/>
        <v>997.45762313344778</v>
      </c>
      <c r="Q7603" s="47">
        <f ca="1">SUM(L$15:L7603)-SUM(M$15:M7603)</f>
        <v>16350</v>
      </c>
      <c r="R7603" s="47" t="str">
        <f t="shared" ca="1" si="2265"/>
        <v>M7606</v>
      </c>
      <c r="S7603" s="40">
        <f t="shared" ca="1" si="2253"/>
        <v>0</v>
      </c>
      <c r="T7603" s="46">
        <f t="shared" ca="1" si="2254"/>
        <v>60</v>
      </c>
      <c r="X7603" s="74">
        <f t="shared" ca="1" si="2255"/>
        <v>0.99745762313344777</v>
      </c>
      <c r="Y7603" s="75">
        <f t="shared" ca="1" si="2256"/>
        <v>0.99745762313344777</v>
      </c>
      <c r="Z7603" s="74">
        <f t="shared" ca="1" si="2257"/>
        <v>2.7113797092334835</v>
      </c>
      <c r="AA7603" s="76">
        <f t="shared" ca="1" si="2258"/>
        <v>997.45762313344778</v>
      </c>
      <c r="AB7603" s="76">
        <f t="shared" ca="1" si="2259"/>
        <v>2711.3797092334835</v>
      </c>
    </row>
    <row r="7604" spans="1:28" x14ac:dyDescent="0.25">
      <c r="A7604" s="2">
        <f t="shared" si="2260"/>
        <v>30</v>
      </c>
      <c r="B7604" s="16">
        <f ca="1">VLOOKUP(A7604,PERIODS!$O$4:$P$33,2,FALSE)</f>
        <v>0.04</v>
      </c>
      <c r="C7604" s="15"/>
      <c r="D7604" s="18">
        <v>5000</v>
      </c>
      <c r="E7604" s="34">
        <f t="shared" ca="1" si="2261"/>
        <v>13503.339816168918</v>
      </c>
      <c r="F7604" s="34">
        <f t="shared" ca="1" si="2262"/>
        <v>4000</v>
      </c>
      <c r="G7604" s="69">
        <f t="shared" ca="1" si="2248"/>
        <v>0</v>
      </c>
      <c r="H7604" s="34">
        <f t="shared" ca="1" si="2249"/>
        <v>681.96295550025991</v>
      </c>
      <c r="I7604" s="34">
        <f t="shared" ca="1" si="2250"/>
        <v>4681.9629555002603</v>
      </c>
      <c r="J7604" s="18">
        <f ca="1">SUM(INDIRECT(ADDRESS(ROW(F7604),COLUMN(F7604),4)):INDIRECT(ADDRESS(ROW(F7604)+N$5-1,COLUMN(F7604),4)))</f>
        <v>20500</v>
      </c>
      <c r="K7604" s="18">
        <f t="shared" ca="1" si="2251"/>
        <v>16350</v>
      </c>
      <c r="L7604" s="18">
        <f t="shared" ca="1" si="2263"/>
        <v>0</v>
      </c>
      <c r="M7604" s="18">
        <f t="shared" ca="1" si="2247"/>
        <v>0</v>
      </c>
      <c r="N7604" s="34">
        <f t="shared" ca="1" si="2252"/>
        <v>8821.3768606686572</v>
      </c>
      <c r="P7604" s="18">
        <f t="shared" ca="1" si="2264"/>
        <v>681.96295550025991</v>
      </c>
      <c r="Q7604" s="47">
        <f ca="1">SUM(L$15:L7604)-SUM(M$15:M7604)</f>
        <v>16350</v>
      </c>
      <c r="R7604" s="47" t="str">
        <f t="shared" ca="1" si="2265"/>
        <v>M7607</v>
      </c>
      <c r="S7604" s="40">
        <f t="shared" ca="1" si="2253"/>
        <v>0</v>
      </c>
      <c r="T7604" s="46">
        <f t="shared" ca="1" si="2254"/>
        <v>44</v>
      </c>
      <c r="X7604" s="74">
        <f t="shared" ca="1" si="2255"/>
        <v>0.68196295550025987</v>
      </c>
      <c r="Y7604" s="75">
        <f t="shared" ca="1" si="2256"/>
        <v>0.68196295550025987</v>
      </c>
      <c r="Z7604" s="74">
        <f t="shared" ca="1" si="2257"/>
        <v>1.9777561717384873</v>
      </c>
      <c r="AA7604" s="76">
        <f t="shared" ca="1" si="2258"/>
        <v>681.96295550025991</v>
      </c>
      <c r="AB7604" s="76">
        <f t="shared" ca="1" si="2259"/>
        <v>1977.7561717384872</v>
      </c>
    </row>
    <row r="7605" spans="1:28" x14ac:dyDescent="0.25">
      <c r="A7605" s="2">
        <f t="shared" si="2260"/>
        <v>1</v>
      </c>
      <c r="B7605" s="16">
        <f ca="1">VLOOKUP(A7605,PERIODS!$O$4:$P$33,2,FALSE)</f>
        <v>2.4E-2</v>
      </c>
      <c r="C7605" s="15"/>
      <c r="D7605" s="18">
        <v>5000</v>
      </c>
      <c r="E7605" s="34">
        <f t="shared" ca="1" si="2261"/>
        <v>8821.3768606686572</v>
      </c>
      <c r="F7605" s="34">
        <f t="shared" ca="1" si="2262"/>
        <v>2400</v>
      </c>
      <c r="G7605" s="69">
        <f t="shared" ca="1" si="2248"/>
        <v>0</v>
      </c>
      <c r="H7605" s="34">
        <f t="shared" ca="1" si="2249"/>
        <v>-97.326077387448578</v>
      </c>
      <c r="I7605" s="34">
        <f t="shared" ca="1" si="2250"/>
        <v>2302.6739226125515</v>
      </c>
      <c r="J7605" s="18">
        <f ca="1">SUM(INDIRECT(ADDRESS(ROW(F7605),COLUMN(F7605),4)):INDIRECT(ADDRESS(ROW(F7605)+N$5-1,COLUMN(F7605),4)))</f>
        <v>19800</v>
      </c>
      <c r="K7605" s="18">
        <f t="shared" ca="1" si="2251"/>
        <v>16350</v>
      </c>
      <c r="L7605" s="18">
        <f t="shared" ca="1" si="2263"/>
        <v>0</v>
      </c>
      <c r="M7605" s="18">
        <f t="shared" ca="1" si="2247"/>
        <v>0</v>
      </c>
      <c r="N7605" s="34">
        <f t="shared" ca="1" si="2252"/>
        <v>6518.7029380561053</v>
      </c>
      <c r="P7605" s="18">
        <f t="shared" ca="1" si="2264"/>
        <v>97.326077387448578</v>
      </c>
      <c r="Q7605" s="47">
        <f ca="1">SUM(L$15:L7605)-SUM(M$15:M7605)</f>
        <v>16350</v>
      </c>
      <c r="R7605" s="47" t="str">
        <f t="shared" ca="1" si="2265"/>
        <v>M7608</v>
      </c>
      <c r="S7605" s="40">
        <f t="shared" ca="1" si="2253"/>
        <v>0</v>
      </c>
      <c r="T7605" s="46">
        <f t="shared" ca="1" si="2254"/>
        <v>88</v>
      </c>
      <c r="X7605" s="74">
        <f t="shared" ca="1" si="2255"/>
        <v>-9.7326077387448584E-2</v>
      </c>
      <c r="Y7605" s="75">
        <f t="shared" ca="1" si="2256"/>
        <v>-9.7326077387448584E-2</v>
      </c>
      <c r="Z7605" s="74">
        <f t="shared" ca="1" si="2257"/>
        <v>0.90726012088519548</v>
      </c>
      <c r="AA7605" s="76">
        <f t="shared" ca="1" si="2258"/>
        <v>-97.326077387448578</v>
      </c>
      <c r="AB7605" s="76">
        <f t="shared" ca="1" si="2259"/>
        <v>907.26012088519542</v>
      </c>
    </row>
    <row r="7606" spans="1:28" x14ac:dyDescent="0.25">
      <c r="A7606" s="2">
        <f t="shared" si="2260"/>
        <v>2</v>
      </c>
      <c r="B7606" s="16">
        <f ca="1">VLOOKUP(A7606,PERIODS!$O$4:$P$33,2,FALSE)</f>
        <v>2.5000000000000001E-2</v>
      </c>
      <c r="C7606" s="15"/>
      <c r="D7606" s="18">
        <v>5000</v>
      </c>
      <c r="E7606" s="34">
        <f t="shared" ca="1" si="2261"/>
        <v>6518.7029380561053</v>
      </c>
      <c r="F7606" s="34">
        <f t="shared" ca="1" si="2262"/>
        <v>2500</v>
      </c>
      <c r="G7606" s="69">
        <f t="shared" ca="1" si="2248"/>
        <v>0</v>
      </c>
      <c r="H7606" s="34">
        <f t="shared" ca="1" si="2249"/>
        <v>-1345.8777367010161</v>
      </c>
      <c r="I7606" s="34">
        <f t="shared" ca="1" si="2250"/>
        <v>1154.1222632989839</v>
      </c>
      <c r="J7606" s="18">
        <f ca="1">SUM(INDIRECT(ADDRESS(ROW(F7606),COLUMN(F7606),4)):INDIRECT(ADDRESS(ROW(F7606)+N$5-1,COLUMN(F7606),4)))</f>
        <v>20700</v>
      </c>
      <c r="K7606" s="18">
        <f t="shared" ca="1" si="2251"/>
        <v>0</v>
      </c>
      <c r="L7606" s="18">
        <f t="shared" ca="1" si="2263"/>
        <v>0</v>
      </c>
      <c r="M7606" s="18">
        <f t="shared" ca="1" si="2247"/>
        <v>16350</v>
      </c>
      <c r="N7606" s="34">
        <f t="shared" ca="1" si="2252"/>
        <v>21714.580674757122</v>
      </c>
      <c r="P7606" s="18">
        <f t="shared" ca="1" si="2264"/>
        <v>1345.8777367010161</v>
      </c>
      <c r="Q7606" s="47">
        <f ca="1">SUM(L$15:L7606)-SUM(M$15:M7606)</f>
        <v>0</v>
      </c>
      <c r="R7606" s="47" t="str">
        <f t="shared" ca="1" si="2265"/>
        <v>M7609</v>
      </c>
      <c r="S7606" s="40">
        <f t="shared" ca="1" si="2253"/>
        <v>0</v>
      </c>
      <c r="T7606" s="46">
        <f t="shared" ca="1" si="2254"/>
        <v>69</v>
      </c>
      <c r="X7606" s="74">
        <f t="shared" ca="1" si="2255"/>
        <v>-1.3458777367010162</v>
      </c>
      <c r="Y7606" s="75">
        <f t="shared" ca="1" si="2256"/>
        <v>-1.3458777367010162</v>
      </c>
      <c r="Z7606" s="74">
        <f t="shared" ca="1" si="2257"/>
        <v>0.26031112292968173</v>
      </c>
      <c r="AA7606" s="76">
        <f t="shared" ca="1" si="2258"/>
        <v>-1345.8777367010161</v>
      </c>
      <c r="AB7606" s="76">
        <f t="shared" ca="1" si="2259"/>
        <v>260.31112292968174</v>
      </c>
    </row>
    <row r="7607" spans="1:28" x14ac:dyDescent="0.25">
      <c r="A7607" s="2">
        <f t="shared" si="2260"/>
        <v>3</v>
      </c>
      <c r="B7607" s="16">
        <f ca="1">VLOOKUP(A7607,PERIODS!$O$4:$P$33,2,FALSE)</f>
        <v>2.5000000000000001E-2</v>
      </c>
      <c r="C7607" s="15"/>
      <c r="D7607" s="18">
        <v>5000</v>
      </c>
      <c r="E7607" s="34">
        <f t="shared" ca="1" si="2261"/>
        <v>21714.580674757122</v>
      </c>
      <c r="F7607" s="34">
        <f t="shared" ca="1" si="2262"/>
        <v>2500</v>
      </c>
      <c r="G7607" s="69">
        <f t="shared" ca="1" si="2248"/>
        <v>0</v>
      </c>
      <c r="H7607" s="34">
        <f t="shared" ca="1" si="2249"/>
        <v>1049.8408445686468</v>
      </c>
      <c r="I7607" s="34">
        <f t="shared" ca="1" si="2250"/>
        <v>3549.8408445686468</v>
      </c>
      <c r="J7607" s="18">
        <f ca="1">SUM(INDIRECT(ADDRESS(ROW(F7607),COLUMN(F7607),4)):INDIRECT(ADDRESS(ROW(F7607)+N$5-1,COLUMN(F7607),4)))</f>
        <v>21500</v>
      </c>
      <c r="K7607" s="18">
        <f t="shared" ca="1" si="2251"/>
        <v>0</v>
      </c>
      <c r="L7607" s="18">
        <f t="shared" ca="1" si="2263"/>
        <v>0</v>
      </c>
      <c r="M7607" s="18">
        <f t="shared" ca="1" si="2247"/>
        <v>0</v>
      </c>
      <c r="N7607" s="34">
        <f t="shared" ca="1" si="2252"/>
        <v>18164.739830188475</v>
      </c>
      <c r="P7607" s="18">
        <f t="shared" ca="1" si="2264"/>
        <v>1049.8408445686468</v>
      </c>
      <c r="Q7607" s="47">
        <f ca="1">SUM(L$15:L7607)-SUM(M$15:M7607)</f>
        <v>0</v>
      </c>
      <c r="R7607" s="47" t="str">
        <f t="shared" ca="1" si="2265"/>
        <v>M7610</v>
      </c>
      <c r="S7607" s="40">
        <f t="shared" ca="1" si="2253"/>
        <v>0</v>
      </c>
      <c r="T7607" s="46">
        <f t="shared" ca="1" si="2254"/>
        <v>65</v>
      </c>
      <c r="X7607" s="74">
        <f t="shared" ca="1" si="2255"/>
        <v>1.0498408445686469</v>
      </c>
      <c r="Y7607" s="75">
        <f t="shared" ca="1" si="2256"/>
        <v>1.0498408445686469</v>
      </c>
      <c r="Z7607" s="74">
        <f t="shared" ca="1" si="2257"/>
        <v>2.8571963435576881</v>
      </c>
      <c r="AA7607" s="76">
        <f t="shared" ca="1" si="2258"/>
        <v>1049.8408445686468</v>
      </c>
      <c r="AB7607" s="76">
        <f t="shared" ca="1" si="2259"/>
        <v>2857.1963435576881</v>
      </c>
    </row>
    <row r="7608" spans="1:28" x14ac:dyDescent="0.25">
      <c r="A7608" s="2">
        <f t="shared" si="2260"/>
        <v>4</v>
      </c>
      <c r="B7608" s="16">
        <f ca="1">VLOOKUP(A7608,PERIODS!$O$4:$P$33,2,FALSE)</f>
        <v>2.5000000000000001E-2</v>
      </c>
      <c r="C7608" s="15"/>
      <c r="D7608" s="18">
        <v>5000</v>
      </c>
      <c r="E7608" s="34">
        <f t="shared" ca="1" si="2261"/>
        <v>18164.739830188475</v>
      </c>
      <c r="F7608" s="34">
        <f t="shared" ca="1" si="2262"/>
        <v>2500</v>
      </c>
      <c r="G7608" s="69">
        <f t="shared" ca="1" si="2248"/>
        <v>0</v>
      </c>
      <c r="H7608" s="34">
        <f t="shared" ca="1" si="2249"/>
        <v>931.65745465590362</v>
      </c>
      <c r="I7608" s="34">
        <f t="shared" ca="1" si="2250"/>
        <v>3431.6574546559036</v>
      </c>
      <c r="J7608" s="18">
        <f ca="1">SUM(INDIRECT(ADDRESS(ROW(F7608),COLUMN(F7608),4)):INDIRECT(ADDRESS(ROW(F7608)+N$5-1,COLUMN(F7608),4)))</f>
        <v>22300</v>
      </c>
      <c r="K7608" s="18">
        <f t="shared" ca="1" si="2251"/>
        <v>16350</v>
      </c>
      <c r="L7608" s="18">
        <f t="shared" ca="1" si="2263"/>
        <v>16350</v>
      </c>
      <c r="M7608" s="18">
        <f t="shared" ca="1" si="2247"/>
        <v>0</v>
      </c>
      <c r="N7608" s="34">
        <f t="shared" ca="1" si="2252"/>
        <v>14733.082375532571</v>
      </c>
      <c r="P7608" s="18">
        <f t="shared" ca="1" si="2264"/>
        <v>931.65745465590362</v>
      </c>
      <c r="Q7608" s="47">
        <f ca="1">SUM(L$15:L7608)-SUM(M$15:M7608)</f>
        <v>16350</v>
      </c>
      <c r="R7608" s="47" t="str">
        <f t="shared" ca="1" si="2265"/>
        <v>M7611</v>
      </c>
      <c r="S7608" s="40">
        <f t="shared" ca="1" si="2253"/>
        <v>0</v>
      </c>
      <c r="T7608" s="46">
        <f t="shared" ca="1" si="2254"/>
        <v>14</v>
      </c>
      <c r="X7608" s="74">
        <f t="shared" ca="1" si="2255"/>
        <v>0.93165745465590366</v>
      </c>
      <c r="Y7608" s="75">
        <f t="shared" ca="1" si="2256"/>
        <v>0.93165745465590366</v>
      </c>
      <c r="Z7608" s="74">
        <f t="shared" ca="1" si="2257"/>
        <v>2.5387134949248829</v>
      </c>
      <c r="AA7608" s="76">
        <f t="shared" ca="1" si="2258"/>
        <v>931.65745465590362</v>
      </c>
      <c r="AB7608" s="76">
        <f t="shared" ca="1" si="2259"/>
        <v>2538.713494924883</v>
      </c>
    </row>
    <row r="7609" spans="1:28" x14ac:dyDescent="0.25">
      <c r="A7609" s="2">
        <f t="shared" si="2260"/>
        <v>5</v>
      </c>
      <c r="B7609" s="16">
        <f ca="1">VLOOKUP(A7609,PERIODS!$O$4:$P$33,2,FALSE)</f>
        <v>3.3000000000000002E-2</v>
      </c>
      <c r="C7609" s="15"/>
      <c r="D7609" s="18">
        <v>5000</v>
      </c>
      <c r="E7609" s="34">
        <f t="shared" ca="1" si="2261"/>
        <v>14733.082375532571</v>
      </c>
      <c r="F7609" s="34">
        <f t="shared" ca="1" si="2262"/>
        <v>3300</v>
      </c>
      <c r="G7609" s="69">
        <f t="shared" ca="1" si="2248"/>
        <v>0</v>
      </c>
      <c r="H7609" s="34">
        <f t="shared" ca="1" si="2249"/>
        <v>-776.16411372870618</v>
      </c>
      <c r="I7609" s="34">
        <f t="shared" ca="1" si="2250"/>
        <v>2523.8358862712939</v>
      </c>
      <c r="J7609" s="18">
        <f ca="1">SUM(INDIRECT(ADDRESS(ROW(F7609),COLUMN(F7609),4)):INDIRECT(ADDRESS(ROW(F7609)+N$5-1,COLUMN(F7609),4)))</f>
        <v>23100</v>
      </c>
      <c r="K7609" s="18">
        <f t="shared" ca="1" si="2251"/>
        <v>16350</v>
      </c>
      <c r="L7609" s="18">
        <f t="shared" ca="1" si="2263"/>
        <v>0</v>
      </c>
      <c r="M7609" s="18">
        <f t="shared" ca="1" si="2247"/>
        <v>0</v>
      </c>
      <c r="N7609" s="34">
        <f t="shared" ca="1" si="2252"/>
        <v>12209.246489261277</v>
      </c>
      <c r="P7609" s="18">
        <f t="shared" ca="1" si="2264"/>
        <v>776.16411372870618</v>
      </c>
      <c r="Q7609" s="47">
        <f ca="1">SUM(L$15:L7609)-SUM(M$15:M7609)</f>
        <v>16350</v>
      </c>
      <c r="R7609" s="47" t="str">
        <f t="shared" ca="1" si="2265"/>
        <v>M7612</v>
      </c>
      <c r="S7609" s="40">
        <f t="shared" ca="1" si="2253"/>
        <v>0</v>
      </c>
      <c r="T7609" s="46">
        <f t="shared" ca="1" si="2254"/>
        <v>73</v>
      </c>
      <c r="X7609" s="74">
        <f t="shared" ca="1" si="2255"/>
        <v>-0.7761641137287062</v>
      </c>
      <c r="Y7609" s="75">
        <f t="shared" ca="1" si="2256"/>
        <v>-0.7761641137287062</v>
      </c>
      <c r="Z7609" s="74">
        <f t="shared" ca="1" si="2257"/>
        <v>0.460167781445388</v>
      </c>
      <c r="AA7609" s="76">
        <f t="shared" ca="1" si="2258"/>
        <v>-776.16411372870618</v>
      </c>
      <c r="AB7609" s="76">
        <f t="shared" ca="1" si="2259"/>
        <v>460.16778144538802</v>
      </c>
    </row>
    <row r="7610" spans="1:28" x14ac:dyDescent="0.25">
      <c r="A7610" s="2">
        <f t="shared" si="2260"/>
        <v>6</v>
      </c>
      <c r="B7610" s="16">
        <f ca="1">VLOOKUP(A7610,PERIODS!$O$4:$P$33,2,FALSE)</f>
        <v>3.3000000000000002E-2</v>
      </c>
      <c r="C7610" s="15"/>
      <c r="D7610" s="18">
        <v>5000</v>
      </c>
      <c r="E7610" s="34">
        <f t="shared" ca="1" si="2261"/>
        <v>12209.246489261277</v>
      </c>
      <c r="F7610" s="34">
        <f t="shared" ca="1" si="2262"/>
        <v>3300</v>
      </c>
      <c r="G7610" s="69">
        <f t="shared" ca="1" si="2248"/>
        <v>0</v>
      </c>
      <c r="H7610" s="34">
        <f t="shared" ca="1" si="2249"/>
        <v>1473.1615599233878</v>
      </c>
      <c r="I7610" s="34">
        <f t="shared" ca="1" si="2250"/>
        <v>4773.1615599233883</v>
      </c>
      <c r="J7610" s="18">
        <f ca="1">SUM(INDIRECT(ADDRESS(ROW(F7610),COLUMN(F7610),4)):INDIRECT(ADDRESS(ROW(F7610)+N$5-1,COLUMN(F7610),4)))</f>
        <v>23100</v>
      </c>
      <c r="K7610" s="18">
        <f t="shared" ca="1" si="2251"/>
        <v>16350</v>
      </c>
      <c r="L7610" s="18">
        <f t="shared" ca="1" si="2263"/>
        <v>0</v>
      </c>
      <c r="M7610" s="18">
        <f t="shared" ca="1" si="2247"/>
        <v>0</v>
      </c>
      <c r="N7610" s="34">
        <f t="shared" ca="1" si="2252"/>
        <v>7436.0849293378888</v>
      </c>
      <c r="P7610" s="18">
        <f t="shared" ca="1" si="2264"/>
        <v>1473.1615599233878</v>
      </c>
      <c r="Q7610" s="47">
        <f ca="1">SUM(L$15:L7610)-SUM(M$15:M7610)</f>
        <v>16350</v>
      </c>
      <c r="R7610" s="47" t="str">
        <f t="shared" ca="1" si="2265"/>
        <v>M7613</v>
      </c>
      <c r="S7610" s="40">
        <f t="shared" ca="1" si="2253"/>
        <v>0</v>
      </c>
      <c r="T7610" s="46">
        <f t="shared" ca="1" si="2254"/>
        <v>4</v>
      </c>
      <c r="X7610" s="74">
        <f t="shared" ca="1" si="2255"/>
        <v>1.4731615599233878</v>
      </c>
      <c r="Y7610" s="75">
        <f t="shared" ca="1" si="2256"/>
        <v>1.4731615599233878</v>
      </c>
      <c r="Z7610" s="74">
        <f t="shared" ca="1" si="2257"/>
        <v>4.3630072678125496</v>
      </c>
      <c r="AA7610" s="76">
        <f t="shared" ca="1" si="2258"/>
        <v>1473.1615599233878</v>
      </c>
      <c r="AB7610" s="76">
        <f t="shared" ca="1" si="2259"/>
        <v>4363.0072678125498</v>
      </c>
    </row>
    <row r="7611" spans="1:28" x14ac:dyDescent="0.25">
      <c r="A7611" s="2">
        <f t="shared" si="2260"/>
        <v>7</v>
      </c>
      <c r="B7611" s="16">
        <f ca="1">VLOOKUP(A7611,PERIODS!$O$4:$P$33,2,FALSE)</f>
        <v>3.3000000000000002E-2</v>
      </c>
      <c r="C7611" s="15"/>
      <c r="D7611" s="18">
        <v>5000</v>
      </c>
      <c r="E7611" s="34">
        <f t="shared" ca="1" si="2261"/>
        <v>7436.0849293378888</v>
      </c>
      <c r="F7611" s="34">
        <f t="shared" ca="1" si="2262"/>
        <v>3300</v>
      </c>
      <c r="G7611" s="69">
        <f t="shared" ca="1" si="2248"/>
        <v>0</v>
      </c>
      <c r="H7611" s="34">
        <f t="shared" ca="1" si="2249"/>
        <v>650.21393308547044</v>
      </c>
      <c r="I7611" s="34">
        <f t="shared" ca="1" si="2250"/>
        <v>3950.2139330854707</v>
      </c>
      <c r="J7611" s="18">
        <f ca="1">SUM(INDIRECT(ADDRESS(ROW(F7611),COLUMN(F7611),4)):INDIRECT(ADDRESS(ROW(F7611)+N$5-1,COLUMN(F7611),4)))</f>
        <v>23100</v>
      </c>
      <c r="K7611" s="18">
        <f t="shared" ca="1" si="2251"/>
        <v>0</v>
      </c>
      <c r="L7611" s="18">
        <f t="shared" ca="1" si="2263"/>
        <v>0</v>
      </c>
      <c r="M7611" s="18">
        <f t="shared" ca="1" si="2247"/>
        <v>16350</v>
      </c>
      <c r="N7611" s="34">
        <f t="shared" ca="1" si="2252"/>
        <v>19835.870996252419</v>
      </c>
      <c r="P7611" s="18">
        <f t="shared" ca="1" si="2264"/>
        <v>650.21393308547044</v>
      </c>
      <c r="Q7611" s="47">
        <f ca="1">SUM(L$15:L7611)-SUM(M$15:M7611)</f>
        <v>0</v>
      </c>
      <c r="R7611" s="47" t="str">
        <f t="shared" ca="1" si="2265"/>
        <v>M7614</v>
      </c>
      <c r="S7611" s="40">
        <f t="shared" ca="1" si="2253"/>
        <v>0</v>
      </c>
      <c r="T7611" s="46">
        <f t="shared" ca="1" si="2254"/>
        <v>1</v>
      </c>
      <c r="X7611" s="74">
        <f t="shared" ca="1" si="2255"/>
        <v>0.65021393308547049</v>
      </c>
      <c r="Y7611" s="75">
        <f t="shared" ca="1" si="2256"/>
        <v>0.65021393308547049</v>
      </c>
      <c r="Z7611" s="74">
        <f t="shared" ca="1" si="2257"/>
        <v>1.9159506704115459</v>
      </c>
      <c r="AA7611" s="76">
        <f t="shared" ca="1" si="2258"/>
        <v>650.21393308547044</v>
      </c>
      <c r="AB7611" s="76">
        <f t="shared" ca="1" si="2259"/>
        <v>1915.9506704115458</v>
      </c>
    </row>
    <row r="7612" spans="1:28" x14ac:dyDescent="0.25">
      <c r="A7612" s="2">
        <f t="shared" si="2260"/>
        <v>8</v>
      </c>
      <c r="B7612" s="16">
        <f ca="1">VLOOKUP(A7612,PERIODS!$O$4:$P$33,2,FALSE)</f>
        <v>3.3000000000000002E-2</v>
      </c>
      <c r="C7612" s="15"/>
      <c r="D7612" s="18">
        <v>5000</v>
      </c>
      <c r="E7612" s="34">
        <f t="shared" ca="1" si="2261"/>
        <v>19835.870996252419</v>
      </c>
      <c r="F7612" s="34">
        <f t="shared" ca="1" si="2262"/>
        <v>3300</v>
      </c>
      <c r="G7612" s="69">
        <f t="shared" ca="1" si="2248"/>
        <v>0</v>
      </c>
      <c r="H7612" s="34">
        <f t="shared" ca="1" si="2249"/>
        <v>1121.1852574693296</v>
      </c>
      <c r="I7612" s="34">
        <f t="shared" ca="1" si="2250"/>
        <v>4421.1852574693294</v>
      </c>
      <c r="J7612" s="18">
        <f ca="1">SUM(INDIRECT(ADDRESS(ROW(F7612),COLUMN(F7612),4)):INDIRECT(ADDRESS(ROW(F7612)+N$5-1,COLUMN(F7612),4)))</f>
        <v>23100</v>
      </c>
      <c r="K7612" s="18">
        <f t="shared" ca="1" si="2251"/>
        <v>16350</v>
      </c>
      <c r="L7612" s="18">
        <f t="shared" ca="1" si="2263"/>
        <v>16350</v>
      </c>
      <c r="M7612" s="18">
        <f t="shared" ca="1" si="2247"/>
        <v>0</v>
      </c>
      <c r="N7612" s="34">
        <f t="shared" ca="1" si="2252"/>
        <v>15414.68573878309</v>
      </c>
      <c r="P7612" s="18">
        <f t="shared" ca="1" si="2264"/>
        <v>1121.1852574693296</v>
      </c>
      <c r="Q7612" s="47">
        <f ca="1">SUM(L$15:L7612)-SUM(M$15:M7612)</f>
        <v>16350</v>
      </c>
      <c r="R7612" s="47" t="str">
        <f t="shared" ca="1" si="2265"/>
        <v>M7615</v>
      </c>
      <c r="S7612" s="40">
        <f t="shared" ca="1" si="2253"/>
        <v>0</v>
      </c>
      <c r="T7612" s="46">
        <f t="shared" ca="1" si="2254"/>
        <v>53</v>
      </c>
      <c r="X7612" s="74">
        <f t="shared" ca="1" si="2255"/>
        <v>1.1211852574693295</v>
      </c>
      <c r="Y7612" s="75">
        <f t="shared" ca="1" si="2256"/>
        <v>1.1211852574693295</v>
      </c>
      <c r="Z7612" s="74">
        <f t="shared" ca="1" si="2257"/>
        <v>3.0684889982882959</v>
      </c>
      <c r="AA7612" s="76">
        <f t="shared" ca="1" si="2258"/>
        <v>1121.1852574693296</v>
      </c>
      <c r="AB7612" s="76">
        <f t="shared" ca="1" si="2259"/>
        <v>3068.488998288296</v>
      </c>
    </row>
    <row r="7613" spans="1:28" x14ac:dyDescent="0.25">
      <c r="A7613" s="2">
        <f t="shared" si="2260"/>
        <v>9</v>
      </c>
      <c r="B7613" s="16">
        <f ca="1">VLOOKUP(A7613,PERIODS!$O$4:$P$33,2,FALSE)</f>
        <v>3.3000000000000002E-2</v>
      </c>
      <c r="C7613" s="15"/>
      <c r="D7613" s="18">
        <v>5000</v>
      </c>
      <c r="E7613" s="34">
        <f t="shared" ca="1" si="2261"/>
        <v>15414.68573878309</v>
      </c>
      <c r="F7613" s="34">
        <f t="shared" ca="1" si="2262"/>
        <v>3300</v>
      </c>
      <c r="G7613" s="69">
        <f t="shared" ca="1" si="2248"/>
        <v>0</v>
      </c>
      <c r="H7613" s="34">
        <f t="shared" ca="1" si="2249"/>
        <v>-215.04567679977802</v>
      </c>
      <c r="I7613" s="34">
        <f t="shared" ca="1" si="2250"/>
        <v>3084.954323200222</v>
      </c>
      <c r="J7613" s="18">
        <f ca="1">SUM(INDIRECT(ADDRESS(ROW(F7613),COLUMN(F7613),4)):INDIRECT(ADDRESS(ROW(F7613)+N$5-1,COLUMN(F7613),4)))</f>
        <v>23100</v>
      </c>
      <c r="K7613" s="18">
        <f t="shared" ca="1" si="2251"/>
        <v>16350</v>
      </c>
      <c r="L7613" s="18">
        <f t="shared" ca="1" si="2263"/>
        <v>0</v>
      </c>
      <c r="M7613" s="18">
        <f t="shared" ca="1" si="2247"/>
        <v>0</v>
      </c>
      <c r="N7613" s="34">
        <f t="shared" ca="1" si="2252"/>
        <v>12329.731415582868</v>
      </c>
      <c r="P7613" s="18">
        <f t="shared" ca="1" si="2264"/>
        <v>215.04567679977802</v>
      </c>
      <c r="Q7613" s="47">
        <f ca="1">SUM(L$15:L7613)-SUM(M$15:M7613)</f>
        <v>16350</v>
      </c>
      <c r="R7613" s="47" t="str">
        <f t="shared" ca="1" si="2265"/>
        <v>M7616</v>
      </c>
      <c r="S7613" s="40">
        <f t="shared" ca="1" si="2253"/>
        <v>0</v>
      </c>
      <c r="T7613" s="46">
        <f t="shared" ca="1" si="2254"/>
        <v>47</v>
      </c>
      <c r="X7613" s="74">
        <f t="shared" ca="1" si="2255"/>
        <v>-0.21504567679977801</v>
      </c>
      <c r="Y7613" s="75">
        <f t="shared" ca="1" si="2256"/>
        <v>-0.21504567679977801</v>
      </c>
      <c r="Z7613" s="74">
        <f t="shared" ca="1" si="2257"/>
        <v>0.80650460078681041</v>
      </c>
      <c r="AA7613" s="76">
        <f t="shared" ca="1" si="2258"/>
        <v>-215.04567679977802</v>
      </c>
      <c r="AB7613" s="76">
        <f t="shared" ca="1" si="2259"/>
        <v>806.50460078681044</v>
      </c>
    </row>
    <row r="7614" spans="1:28" x14ac:dyDescent="0.25">
      <c r="A7614" s="2">
        <f t="shared" si="2260"/>
        <v>10</v>
      </c>
      <c r="B7614" s="16">
        <f ca="1">VLOOKUP(A7614,PERIODS!$O$4:$P$33,2,FALSE)</f>
        <v>3.3000000000000002E-2</v>
      </c>
      <c r="C7614" s="15"/>
      <c r="D7614" s="18">
        <v>5000</v>
      </c>
      <c r="E7614" s="34">
        <f t="shared" ca="1" si="2261"/>
        <v>12329.731415582868</v>
      </c>
      <c r="F7614" s="34">
        <f t="shared" ca="1" si="2262"/>
        <v>3300</v>
      </c>
      <c r="G7614" s="69">
        <f t="shared" ca="1" si="2248"/>
        <v>0</v>
      </c>
      <c r="H7614" s="34">
        <f t="shared" ca="1" si="2249"/>
        <v>362.59070796128594</v>
      </c>
      <c r="I7614" s="34">
        <f t="shared" ca="1" si="2250"/>
        <v>3662.5907079612862</v>
      </c>
      <c r="J7614" s="18">
        <f ca="1">SUM(INDIRECT(ADDRESS(ROW(F7614),COLUMN(F7614),4)):INDIRECT(ADDRESS(ROW(F7614)+N$5-1,COLUMN(F7614),4)))</f>
        <v>23100</v>
      </c>
      <c r="K7614" s="18">
        <f t="shared" ca="1" si="2251"/>
        <v>16350</v>
      </c>
      <c r="L7614" s="18">
        <f t="shared" ca="1" si="2263"/>
        <v>0</v>
      </c>
      <c r="M7614" s="18">
        <f t="shared" ca="1" si="2247"/>
        <v>0</v>
      </c>
      <c r="N7614" s="34">
        <f t="shared" ca="1" si="2252"/>
        <v>8667.1407076215819</v>
      </c>
      <c r="P7614" s="18">
        <f t="shared" ca="1" si="2264"/>
        <v>362.59070796128594</v>
      </c>
      <c r="Q7614" s="47">
        <f ca="1">SUM(L$15:L7614)-SUM(M$15:M7614)</f>
        <v>16350</v>
      </c>
      <c r="R7614" s="47" t="str">
        <f t="shared" ca="1" si="2265"/>
        <v>M7617</v>
      </c>
      <c r="S7614" s="40">
        <f t="shared" ca="1" si="2253"/>
        <v>0</v>
      </c>
      <c r="T7614" s="46">
        <f t="shared" ca="1" si="2254"/>
        <v>32</v>
      </c>
      <c r="X7614" s="74">
        <f t="shared" ca="1" si="2255"/>
        <v>0.36259070796128595</v>
      </c>
      <c r="Y7614" s="75">
        <f t="shared" ca="1" si="2256"/>
        <v>0.36259070796128595</v>
      </c>
      <c r="Z7614" s="74">
        <f t="shared" ca="1" si="2257"/>
        <v>1.4370475667293856</v>
      </c>
      <c r="AA7614" s="76">
        <f t="shared" ca="1" si="2258"/>
        <v>362.59070796128594</v>
      </c>
      <c r="AB7614" s="76">
        <f t="shared" ca="1" si="2259"/>
        <v>1437.0475667293856</v>
      </c>
    </row>
    <row r="7615" spans="1:28" x14ac:dyDescent="0.25">
      <c r="A7615" s="2">
        <f t="shared" si="2260"/>
        <v>11</v>
      </c>
      <c r="B7615" s="16">
        <f ca="1">VLOOKUP(A7615,PERIODS!$O$4:$P$33,2,FALSE)</f>
        <v>3.3000000000000002E-2</v>
      </c>
      <c r="C7615" s="15"/>
      <c r="D7615" s="18">
        <v>5000</v>
      </c>
      <c r="E7615" s="34">
        <f t="shared" ca="1" si="2261"/>
        <v>8667.1407076215819</v>
      </c>
      <c r="F7615" s="34">
        <f t="shared" ca="1" si="2262"/>
        <v>3300</v>
      </c>
      <c r="G7615" s="69">
        <f t="shared" ca="1" si="2248"/>
        <v>0</v>
      </c>
      <c r="H7615" s="34">
        <f t="shared" ca="1" si="2249"/>
        <v>-489.33510093265238</v>
      </c>
      <c r="I7615" s="34">
        <f t="shared" ca="1" si="2250"/>
        <v>2810.6648990673475</v>
      </c>
      <c r="J7615" s="18">
        <f ca="1">SUM(INDIRECT(ADDRESS(ROW(F7615),COLUMN(F7615),4)):INDIRECT(ADDRESS(ROW(F7615)+N$5-1,COLUMN(F7615),4)))</f>
        <v>23300</v>
      </c>
      <c r="K7615" s="18">
        <f t="shared" ca="1" si="2251"/>
        <v>0</v>
      </c>
      <c r="L7615" s="18">
        <f t="shared" ca="1" si="2263"/>
        <v>0</v>
      </c>
      <c r="M7615" s="18">
        <f t="shared" ca="1" si="2247"/>
        <v>16350</v>
      </c>
      <c r="N7615" s="34">
        <f t="shared" ca="1" si="2252"/>
        <v>22206.475808554234</v>
      </c>
      <c r="P7615" s="18">
        <f t="shared" ca="1" si="2264"/>
        <v>489.33510093265238</v>
      </c>
      <c r="Q7615" s="47">
        <f ca="1">SUM(L$15:L7615)-SUM(M$15:M7615)</f>
        <v>0</v>
      </c>
      <c r="R7615" s="47" t="str">
        <f t="shared" ca="1" si="2265"/>
        <v>M7618</v>
      </c>
      <c r="S7615" s="40">
        <f t="shared" ca="1" si="2253"/>
        <v>0</v>
      </c>
      <c r="T7615" s="46">
        <f t="shared" ca="1" si="2254"/>
        <v>4</v>
      </c>
      <c r="X7615" s="74">
        <f t="shared" ca="1" si="2255"/>
        <v>-0.48933510093265237</v>
      </c>
      <c r="Y7615" s="75">
        <f t="shared" ca="1" si="2256"/>
        <v>-0.48933510093265237</v>
      </c>
      <c r="Z7615" s="74">
        <f t="shared" ca="1" si="2257"/>
        <v>0.6130338643507971</v>
      </c>
      <c r="AA7615" s="76">
        <f t="shared" ca="1" si="2258"/>
        <v>-489.33510093265238</v>
      </c>
      <c r="AB7615" s="76">
        <f t="shared" ca="1" si="2259"/>
        <v>613.0338643507971</v>
      </c>
    </row>
    <row r="7616" spans="1:28" x14ac:dyDescent="0.25">
      <c r="A7616" s="2">
        <f t="shared" si="2260"/>
        <v>12</v>
      </c>
      <c r="B7616" s="16">
        <f ca="1">VLOOKUP(A7616,PERIODS!$O$4:$P$33,2,FALSE)</f>
        <v>3.3000000000000002E-2</v>
      </c>
      <c r="C7616" s="15"/>
      <c r="D7616" s="18">
        <v>5000</v>
      </c>
      <c r="E7616" s="34">
        <f t="shared" ca="1" si="2261"/>
        <v>22206.475808554234</v>
      </c>
      <c r="F7616" s="34">
        <f t="shared" ca="1" si="2262"/>
        <v>3300</v>
      </c>
      <c r="G7616" s="69">
        <f t="shared" ca="1" si="2248"/>
        <v>0</v>
      </c>
      <c r="H7616" s="34">
        <f t="shared" ca="1" si="2249"/>
        <v>-814.99628067815343</v>
      </c>
      <c r="I7616" s="34">
        <f t="shared" ca="1" si="2250"/>
        <v>2485.0037193218468</v>
      </c>
      <c r="J7616" s="18">
        <f ca="1">SUM(INDIRECT(ADDRESS(ROW(F7616),COLUMN(F7616),4)):INDIRECT(ADDRESS(ROW(F7616)+N$5-1,COLUMN(F7616),4)))</f>
        <v>23500</v>
      </c>
      <c r="K7616" s="18">
        <f t="shared" ca="1" si="2251"/>
        <v>16350</v>
      </c>
      <c r="L7616" s="18">
        <f t="shared" ca="1" si="2263"/>
        <v>16350</v>
      </c>
      <c r="M7616" s="18">
        <f t="shared" ca="1" si="2247"/>
        <v>0</v>
      </c>
      <c r="N7616" s="34">
        <f t="shared" ca="1" si="2252"/>
        <v>19721.472089232389</v>
      </c>
      <c r="P7616" s="18">
        <f t="shared" ca="1" si="2264"/>
        <v>814.99628067815343</v>
      </c>
      <c r="Q7616" s="47">
        <f ca="1">SUM(L$15:L7616)-SUM(M$15:M7616)</f>
        <v>16350</v>
      </c>
      <c r="R7616" s="47" t="str">
        <f t="shared" ca="1" si="2265"/>
        <v>M7619</v>
      </c>
      <c r="S7616" s="40">
        <f t="shared" ca="1" si="2253"/>
        <v>0</v>
      </c>
      <c r="T7616" s="46">
        <f t="shared" ca="1" si="2254"/>
        <v>95</v>
      </c>
      <c r="X7616" s="74">
        <f t="shared" ca="1" si="2255"/>
        <v>-0.81499628067815344</v>
      </c>
      <c r="Y7616" s="75">
        <f t="shared" ca="1" si="2256"/>
        <v>-0.81499628067815344</v>
      </c>
      <c r="Z7616" s="74">
        <f t="shared" ca="1" si="2257"/>
        <v>0.44264097368253308</v>
      </c>
      <c r="AA7616" s="76">
        <f t="shared" ca="1" si="2258"/>
        <v>-814.99628067815343</v>
      </c>
      <c r="AB7616" s="76">
        <f t="shared" ca="1" si="2259"/>
        <v>442.64097368253306</v>
      </c>
    </row>
    <row r="7617" spans="1:28" x14ac:dyDescent="0.25">
      <c r="A7617" s="2">
        <f t="shared" si="2260"/>
        <v>13</v>
      </c>
      <c r="B7617" s="16">
        <f ca="1">VLOOKUP(A7617,PERIODS!$O$4:$P$33,2,FALSE)</f>
        <v>3.3000000000000002E-2</v>
      </c>
      <c r="C7617" s="15"/>
      <c r="D7617" s="18">
        <v>5000</v>
      </c>
      <c r="E7617" s="34">
        <f t="shared" ca="1" si="2261"/>
        <v>19721.472089232389</v>
      </c>
      <c r="F7617" s="34">
        <f t="shared" ca="1" si="2262"/>
        <v>3300</v>
      </c>
      <c r="G7617" s="69">
        <f t="shared" ca="1" si="2248"/>
        <v>0</v>
      </c>
      <c r="H7617" s="34">
        <f t="shared" ca="1" si="2249"/>
        <v>-106.08563689020849</v>
      </c>
      <c r="I7617" s="34">
        <f t="shared" ca="1" si="2250"/>
        <v>3193.9143631097913</v>
      </c>
      <c r="J7617" s="18">
        <f ca="1">SUM(INDIRECT(ADDRESS(ROW(F7617),COLUMN(F7617),4)):INDIRECT(ADDRESS(ROW(F7617)+N$5-1,COLUMN(F7617),4)))</f>
        <v>23700</v>
      </c>
      <c r="K7617" s="18">
        <f t="shared" ca="1" si="2251"/>
        <v>16350</v>
      </c>
      <c r="L7617" s="18">
        <f t="shared" ca="1" si="2263"/>
        <v>0</v>
      </c>
      <c r="M7617" s="18">
        <f t="shared" ca="1" si="2247"/>
        <v>0</v>
      </c>
      <c r="N7617" s="34">
        <f t="shared" ca="1" si="2252"/>
        <v>16527.557726122599</v>
      </c>
      <c r="P7617" s="18">
        <f t="shared" ca="1" si="2264"/>
        <v>106.08563689020849</v>
      </c>
      <c r="Q7617" s="47">
        <f ca="1">SUM(L$15:L7617)-SUM(M$15:M7617)</f>
        <v>16350</v>
      </c>
      <c r="R7617" s="47" t="str">
        <f t="shared" ca="1" si="2265"/>
        <v>M7620</v>
      </c>
      <c r="S7617" s="40">
        <f t="shared" ca="1" si="2253"/>
        <v>0</v>
      </c>
      <c r="T7617" s="46">
        <f t="shared" ca="1" si="2254"/>
        <v>99</v>
      </c>
      <c r="X7617" s="74">
        <f t="shared" ca="1" si="2255"/>
        <v>-0.10608563689020849</v>
      </c>
      <c r="Y7617" s="75">
        <f t="shared" ca="1" si="2256"/>
        <v>-0.10608563689020849</v>
      </c>
      <c r="Z7617" s="74">
        <f t="shared" ca="1" si="2257"/>
        <v>0.89934762744403673</v>
      </c>
      <c r="AA7617" s="76">
        <f t="shared" ca="1" si="2258"/>
        <v>-106.08563689020849</v>
      </c>
      <c r="AB7617" s="76">
        <f t="shared" ca="1" si="2259"/>
        <v>899.34762744403679</v>
      </c>
    </row>
    <row r="7618" spans="1:28" x14ac:dyDescent="0.25">
      <c r="A7618" s="2">
        <f t="shared" si="2260"/>
        <v>14</v>
      </c>
      <c r="B7618" s="16">
        <f ca="1">VLOOKUP(A7618,PERIODS!$O$4:$P$33,2,FALSE)</f>
        <v>3.3000000000000002E-2</v>
      </c>
      <c r="C7618" s="15"/>
      <c r="D7618" s="18">
        <v>5000</v>
      </c>
      <c r="E7618" s="34">
        <f t="shared" ca="1" si="2261"/>
        <v>16527.557726122599</v>
      </c>
      <c r="F7618" s="34">
        <f t="shared" ca="1" si="2262"/>
        <v>3300</v>
      </c>
      <c r="G7618" s="69">
        <f t="shared" ca="1" si="2248"/>
        <v>0</v>
      </c>
      <c r="H7618" s="34">
        <f t="shared" ca="1" si="2249"/>
        <v>-13.895991938092992</v>
      </c>
      <c r="I7618" s="34">
        <f t="shared" ca="1" si="2250"/>
        <v>3286.1040080619068</v>
      </c>
      <c r="J7618" s="18">
        <f ca="1">SUM(INDIRECT(ADDRESS(ROW(F7618),COLUMN(F7618),4)):INDIRECT(ADDRESS(ROW(F7618)+N$5-1,COLUMN(F7618),4)))</f>
        <v>23900</v>
      </c>
      <c r="K7618" s="18">
        <f t="shared" ca="1" si="2251"/>
        <v>16350</v>
      </c>
      <c r="L7618" s="18">
        <f t="shared" ca="1" si="2263"/>
        <v>0</v>
      </c>
      <c r="M7618" s="18">
        <f t="shared" ca="1" si="2247"/>
        <v>0</v>
      </c>
      <c r="N7618" s="34">
        <f t="shared" ca="1" si="2252"/>
        <v>13241.453718060693</v>
      </c>
      <c r="P7618" s="18">
        <f t="shared" ca="1" si="2264"/>
        <v>13.895991938092992</v>
      </c>
      <c r="Q7618" s="47">
        <f ca="1">SUM(L$15:L7618)-SUM(M$15:M7618)</f>
        <v>16350</v>
      </c>
      <c r="R7618" s="47" t="str">
        <f t="shared" ca="1" si="2265"/>
        <v>M7621</v>
      </c>
      <c r="S7618" s="40">
        <f t="shared" ca="1" si="2253"/>
        <v>0</v>
      </c>
      <c r="T7618" s="46">
        <f t="shared" ca="1" si="2254"/>
        <v>93</v>
      </c>
      <c r="X7618" s="74">
        <f t="shared" ca="1" si="2255"/>
        <v>-1.3895991938092992E-2</v>
      </c>
      <c r="Y7618" s="75">
        <f t="shared" ca="1" si="2256"/>
        <v>-1.3895991938092992E-2</v>
      </c>
      <c r="Z7618" s="74">
        <f t="shared" ca="1" si="2257"/>
        <v>0.98620011169111921</v>
      </c>
      <c r="AA7618" s="76">
        <f t="shared" ca="1" si="2258"/>
        <v>-13.895991938092992</v>
      </c>
      <c r="AB7618" s="76">
        <f t="shared" ca="1" si="2259"/>
        <v>986.20011169111922</v>
      </c>
    </row>
    <row r="7619" spans="1:28" x14ac:dyDescent="0.25">
      <c r="A7619" s="2">
        <f t="shared" si="2260"/>
        <v>15</v>
      </c>
      <c r="B7619" s="16">
        <f ca="1">VLOOKUP(A7619,PERIODS!$O$4:$P$33,2,FALSE)</f>
        <v>3.3000000000000002E-2</v>
      </c>
      <c r="C7619" s="15"/>
      <c r="D7619" s="18">
        <v>5000</v>
      </c>
      <c r="E7619" s="34">
        <f t="shared" ca="1" si="2261"/>
        <v>13241.453718060693</v>
      </c>
      <c r="F7619" s="34">
        <f t="shared" ca="1" si="2262"/>
        <v>3300</v>
      </c>
      <c r="G7619" s="69">
        <f t="shared" ca="1" si="2248"/>
        <v>0</v>
      </c>
      <c r="H7619" s="34">
        <f t="shared" ca="1" si="2249"/>
        <v>-103.74819556620783</v>
      </c>
      <c r="I7619" s="34">
        <f t="shared" ca="1" si="2250"/>
        <v>3196.2518044337921</v>
      </c>
      <c r="J7619" s="18">
        <f ca="1">SUM(INDIRECT(ADDRESS(ROW(F7619),COLUMN(F7619),4)):INDIRECT(ADDRESS(ROW(F7619)+N$5-1,COLUMN(F7619),4)))</f>
        <v>24100</v>
      </c>
      <c r="K7619" s="18">
        <f t="shared" ca="1" si="2251"/>
        <v>0</v>
      </c>
      <c r="L7619" s="18">
        <f t="shared" ca="1" si="2263"/>
        <v>0</v>
      </c>
      <c r="M7619" s="18">
        <f t="shared" ca="1" si="2247"/>
        <v>16350</v>
      </c>
      <c r="N7619" s="34">
        <f t="shared" ca="1" si="2252"/>
        <v>26395.201913626901</v>
      </c>
      <c r="P7619" s="18">
        <f t="shared" ca="1" si="2264"/>
        <v>103.74819556620783</v>
      </c>
      <c r="Q7619" s="47">
        <f ca="1">SUM(L$15:L7619)-SUM(M$15:M7619)</f>
        <v>0</v>
      </c>
      <c r="R7619" s="47" t="str">
        <f t="shared" ca="1" si="2265"/>
        <v>M7622</v>
      </c>
      <c r="S7619" s="40">
        <f t="shared" ca="1" si="2253"/>
        <v>0</v>
      </c>
      <c r="T7619" s="46">
        <f t="shared" ca="1" si="2254"/>
        <v>24</v>
      </c>
      <c r="X7619" s="74">
        <f t="shared" ca="1" si="2255"/>
        <v>-0.10374819556620783</v>
      </c>
      <c r="Y7619" s="75">
        <f t="shared" ca="1" si="2256"/>
        <v>-0.10374819556620783</v>
      </c>
      <c r="Z7619" s="74">
        <f t="shared" ca="1" si="2257"/>
        <v>0.90145225852064748</v>
      </c>
      <c r="AA7619" s="76">
        <f t="shared" ca="1" si="2258"/>
        <v>-103.74819556620783</v>
      </c>
      <c r="AB7619" s="76">
        <f t="shared" ca="1" si="2259"/>
        <v>901.45225852064743</v>
      </c>
    </row>
    <row r="7620" spans="1:28" x14ac:dyDescent="0.25">
      <c r="A7620" s="2">
        <f t="shared" si="2260"/>
        <v>16</v>
      </c>
      <c r="B7620" s="16">
        <f ca="1">VLOOKUP(A7620,PERIODS!$O$4:$P$33,2,FALSE)</f>
        <v>3.3000000000000002E-2</v>
      </c>
      <c r="C7620" s="15"/>
      <c r="D7620" s="18">
        <v>5000</v>
      </c>
      <c r="E7620" s="34">
        <f t="shared" ca="1" si="2261"/>
        <v>26395.201913626901</v>
      </c>
      <c r="F7620" s="34">
        <f t="shared" ca="1" si="2262"/>
        <v>3300</v>
      </c>
      <c r="G7620" s="69">
        <f t="shared" ca="1" si="2248"/>
        <v>0</v>
      </c>
      <c r="H7620" s="34">
        <f t="shared" ca="1" si="2249"/>
        <v>964.74011365444812</v>
      </c>
      <c r="I7620" s="34">
        <f t="shared" ca="1" si="2250"/>
        <v>4264.7401136544486</v>
      </c>
      <c r="J7620" s="18">
        <f ca="1">SUM(INDIRECT(ADDRESS(ROW(F7620),COLUMN(F7620),4)):INDIRECT(ADDRESS(ROW(F7620)+N$5-1,COLUMN(F7620),4)))</f>
        <v>24300</v>
      </c>
      <c r="K7620" s="18">
        <f t="shared" ca="1" si="2251"/>
        <v>0</v>
      </c>
      <c r="L7620" s="18">
        <f t="shared" ca="1" si="2263"/>
        <v>0</v>
      </c>
      <c r="M7620" s="18">
        <f t="shared" ca="1" si="2247"/>
        <v>0</v>
      </c>
      <c r="N7620" s="34">
        <f t="shared" ca="1" si="2252"/>
        <v>22130.461799972451</v>
      </c>
      <c r="P7620" s="18">
        <f t="shared" ca="1" si="2264"/>
        <v>964.74011365444812</v>
      </c>
      <c r="Q7620" s="47">
        <f ca="1">SUM(L$15:L7620)-SUM(M$15:M7620)</f>
        <v>0</v>
      </c>
      <c r="R7620" s="47" t="str">
        <f t="shared" ca="1" si="2265"/>
        <v>M7623</v>
      </c>
      <c r="S7620" s="40">
        <f t="shared" ca="1" si="2253"/>
        <v>0</v>
      </c>
      <c r="T7620" s="46">
        <f t="shared" ca="1" si="2254"/>
        <v>33</v>
      </c>
      <c r="X7620" s="74">
        <f t="shared" ca="1" si="2255"/>
        <v>0.96474011365444812</v>
      </c>
      <c r="Y7620" s="75">
        <f t="shared" ca="1" si="2256"/>
        <v>0.96474011365444812</v>
      </c>
      <c r="Z7620" s="74">
        <f t="shared" ca="1" si="2257"/>
        <v>2.6241055986352828</v>
      </c>
      <c r="AA7620" s="76">
        <f t="shared" ca="1" si="2258"/>
        <v>964.74011365444812</v>
      </c>
      <c r="AB7620" s="76">
        <f t="shared" ca="1" si="2259"/>
        <v>2624.1055986352826</v>
      </c>
    </row>
    <row r="7621" spans="1:28" x14ac:dyDescent="0.25">
      <c r="A7621" s="2">
        <f t="shared" si="2260"/>
        <v>17</v>
      </c>
      <c r="B7621" s="16">
        <f ca="1">VLOOKUP(A7621,PERIODS!$O$4:$P$33,2,FALSE)</f>
        <v>3.5000000000000003E-2</v>
      </c>
      <c r="C7621" s="15"/>
      <c r="D7621" s="18">
        <v>5000</v>
      </c>
      <c r="E7621" s="34">
        <f t="shared" ca="1" si="2261"/>
        <v>22130.461799972451</v>
      </c>
      <c r="F7621" s="34">
        <f t="shared" ca="1" si="2262"/>
        <v>3500.0000000000005</v>
      </c>
      <c r="G7621" s="69">
        <f t="shared" ca="1" si="2248"/>
        <v>0</v>
      </c>
      <c r="H7621" s="34">
        <f t="shared" ca="1" si="2249"/>
        <v>-1861.9279046801394</v>
      </c>
      <c r="I7621" s="34">
        <f t="shared" ca="1" si="2250"/>
        <v>1638.0720953198611</v>
      </c>
      <c r="J7621" s="18">
        <f ca="1">SUM(INDIRECT(ADDRESS(ROW(F7621),COLUMN(F7621),4)):INDIRECT(ADDRESS(ROW(F7621)+N$5-1,COLUMN(F7621),4)))</f>
        <v>24500.000000000004</v>
      </c>
      <c r="K7621" s="18">
        <f t="shared" ca="1" si="2251"/>
        <v>16350</v>
      </c>
      <c r="L7621" s="18">
        <f t="shared" ca="1" si="2263"/>
        <v>16350</v>
      </c>
      <c r="M7621" s="18">
        <f t="shared" ca="1" si="2247"/>
        <v>0</v>
      </c>
      <c r="N7621" s="34">
        <f t="shared" ca="1" si="2252"/>
        <v>20492.389704652589</v>
      </c>
      <c r="P7621" s="18">
        <f t="shared" ca="1" si="2264"/>
        <v>1861.9279046801394</v>
      </c>
      <c r="Q7621" s="47">
        <f ca="1">SUM(L$15:L7621)-SUM(M$15:M7621)</f>
        <v>16350</v>
      </c>
      <c r="R7621" s="47" t="str">
        <f t="shared" ca="1" si="2265"/>
        <v>M7624</v>
      </c>
      <c r="S7621" s="40">
        <f t="shared" ca="1" si="2253"/>
        <v>0</v>
      </c>
      <c r="T7621" s="46">
        <f t="shared" ca="1" si="2254"/>
        <v>31</v>
      </c>
      <c r="X7621" s="74">
        <f t="shared" ca="1" si="2255"/>
        <v>-1.8619279046801394</v>
      </c>
      <c r="Y7621" s="75">
        <f t="shared" ca="1" si="2256"/>
        <v>-1.8619279046801394</v>
      </c>
      <c r="Z7621" s="74">
        <f t="shared" ca="1" si="2257"/>
        <v>0.15537279749281155</v>
      </c>
      <c r="AA7621" s="76">
        <f t="shared" ca="1" si="2258"/>
        <v>-1861.9279046801394</v>
      </c>
      <c r="AB7621" s="76">
        <f t="shared" ca="1" si="2259"/>
        <v>155.37279749281154</v>
      </c>
    </row>
    <row r="7622" spans="1:28" x14ac:dyDescent="0.25">
      <c r="A7622" s="2">
        <f t="shared" si="2260"/>
        <v>18</v>
      </c>
      <c r="B7622" s="16">
        <f ca="1">VLOOKUP(A7622,PERIODS!$O$4:$P$33,2,FALSE)</f>
        <v>3.5000000000000003E-2</v>
      </c>
      <c r="C7622" s="15"/>
      <c r="D7622" s="18">
        <v>5000</v>
      </c>
      <c r="E7622" s="34">
        <f t="shared" ca="1" si="2261"/>
        <v>20492.389704652589</v>
      </c>
      <c r="F7622" s="34">
        <f t="shared" ca="1" si="2262"/>
        <v>3500.0000000000005</v>
      </c>
      <c r="G7622" s="69">
        <f t="shared" ca="1" si="2248"/>
        <v>0</v>
      </c>
      <c r="H7622" s="34">
        <f t="shared" ca="1" si="2249"/>
        <v>-179.65059760815967</v>
      </c>
      <c r="I7622" s="34">
        <f t="shared" ca="1" si="2250"/>
        <v>3320.3494023918406</v>
      </c>
      <c r="J7622" s="18">
        <f ca="1">SUM(INDIRECT(ADDRESS(ROW(F7622),COLUMN(F7622),4)):INDIRECT(ADDRESS(ROW(F7622)+N$5-1,COLUMN(F7622),4)))</f>
        <v>24500.000000000004</v>
      </c>
      <c r="K7622" s="18">
        <f t="shared" ca="1" si="2251"/>
        <v>16350</v>
      </c>
      <c r="L7622" s="18">
        <f t="shared" ca="1" si="2263"/>
        <v>0</v>
      </c>
      <c r="M7622" s="18">
        <f t="shared" ca="1" si="2247"/>
        <v>0</v>
      </c>
      <c r="N7622" s="34">
        <f t="shared" ca="1" si="2252"/>
        <v>17172.04030226075</v>
      </c>
      <c r="P7622" s="18">
        <f t="shared" ca="1" si="2264"/>
        <v>179.65059760815967</v>
      </c>
      <c r="Q7622" s="47">
        <f ca="1">SUM(L$15:L7622)-SUM(M$15:M7622)</f>
        <v>16350</v>
      </c>
      <c r="R7622" s="47" t="str">
        <f t="shared" ca="1" si="2265"/>
        <v>M7625</v>
      </c>
      <c r="S7622" s="40">
        <f t="shared" ca="1" si="2253"/>
        <v>0</v>
      </c>
      <c r="T7622" s="46">
        <f t="shared" ca="1" si="2254"/>
        <v>1</v>
      </c>
      <c r="X7622" s="74">
        <f t="shared" ca="1" si="2255"/>
        <v>-0.17965059760815968</v>
      </c>
      <c r="Y7622" s="75">
        <f t="shared" ca="1" si="2256"/>
        <v>-0.17965059760815968</v>
      </c>
      <c r="Z7622" s="74">
        <f t="shared" ca="1" si="2257"/>
        <v>0.83556210781265283</v>
      </c>
      <c r="AA7622" s="76">
        <f t="shared" ca="1" si="2258"/>
        <v>-179.65059760815967</v>
      </c>
      <c r="AB7622" s="76">
        <f t="shared" ca="1" si="2259"/>
        <v>835.56210781265281</v>
      </c>
    </row>
    <row r="7623" spans="1:28" x14ac:dyDescent="0.25">
      <c r="A7623" s="2">
        <f t="shared" si="2260"/>
        <v>19</v>
      </c>
      <c r="B7623" s="16">
        <f ca="1">VLOOKUP(A7623,PERIODS!$O$4:$P$33,2,FALSE)</f>
        <v>3.5000000000000003E-2</v>
      </c>
      <c r="C7623" s="15"/>
      <c r="D7623" s="18">
        <v>5000</v>
      </c>
      <c r="E7623" s="34">
        <f t="shared" ca="1" si="2261"/>
        <v>17172.04030226075</v>
      </c>
      <c r="F7623" s="34">
        <f t="shared" ca="1" si="2262"/>
        <v>3500.0000000000005</v>
      </c>
      <c r="G7623" s="69">
        <f t="shared" ca="1" si="2248"/>
        <v>0</v>
      </c>
      <c r="H7623" s="34">
        <f t="shared" ca="1" si="2249"/>
        <v>-609.92406869562978</v>
      </c>
      <c r="I7623" s="34">
        <f t="shared" ca="1" si="2250"/>
        <v>2890.0759313043709</v>
      </c>
      <c r="J7623" s="18">
        <f ca="1">SUM(INDIRECT(ADDRESS(ROW(F7623),COLUMN(F7623),4)):INDIRECT(ADDRESS(ROW(F7623)+N$5-1,COLUMN(F7623),4)))</f>
        <v>24500.000000000004</v>
      </c>
      <c r="K7623" s="18">
        <f t="shared" ca="1" si="2251"/>
        <v>16350</v>
      </c>
      <c r="L7623" s="18">
        <f t="shared" ca="1" si="2263"/>
        <v>0</v>
      </c>
      <c r="M7623" s="18">
        <f t="shared" ca="1" si="2247"/>
        <v>0</v>
      </c>
      <c r="N7623" s="34">
        <f t="shared" ca="1" si="2252"/>
        <v>14281.964370956379</v>
      </c>
      <c r="P7623" s="18">
        <f t="shared" ca="1" si="2264"/>
        <v>609.92406869562978</v>
      </c>
      <c r="Q7623" s="47">
        <f ca="1">SUM(L$15:L7623)-SUM(M$15:M7623)</f>
        <v>16350</v>
      </c>
      <c r="R7623" s="47" t="str">
        <f t="shared" ca="1" si="2265"/>
        <v>M7626</v>
      </c>
      <c r="S7623" s="40">
        <f t="shared" ca="1" si="2253"/>
        <v>0</v>
      </c>
      <c r="T7623" s="46">
        <f t="shared" ca="1" si="2254"/>
        <v>81</v>
      </c>
      <c r="X7623" s="74">
        <f t="shared" ca="1" si="2255"/>
        <v>-0.60992406869562976</v>
      </c>
      <c r="Y7623" s="75">
        <f t="shared" ca="1" si="2256"/>
        <v>-0.60992406869562976</v>
      </c>
      <c r="Z7623" s="74">
        <f t="shared" ca="1" si="2257"/>
        <v>0.5433921279811208</v>
      </c>
      <c r="AA7623" s="76">
        <f t="shared" ca="1" si="2258"/>
        <v>-609.92406869562978</v>
      </c>
      <c r="AB7623" s="76">
        <f t="shared" ca="1" si="2259"/>
        <v>543.39212798112078</v>
      </c>
    </row>
    <row r="7624" spans="1:28" x14ac:dyDescent="0.25">
      <c r="A7624" s="2">
        <f t="shared" si="2260"/>
        <v>20</v>
      </c>
      <c r="B7624" s="16">
        <f ca="1">VLOOKUP(A7624,PERIODS!$O$4:$P$33,2,FALSE)</f>
        <v>3.5000000000000003E-2</v>
      </c>
      <c r="C7624" s="15"/>
      <c r="D7624" s="18">
        <v>5000</v>
      </c>
      <c r="E7624" s="34">
        <f t="shared" ca="1" si="2261"/>
        <v>14281.964370956379</v>
      </c>
      <c r="F7624" s="34">
        <f t="shared" ca="1" si="2262"/>
        <v>3500.0000000000005</v>
      </c>
      <c r="G7624" s="69">
        <f t="shared" ca="1" si="2248"/>
        <v>0</v>
      </c>
      <c r="H7624" s="34">
        <f t="shared" ca="1" si="2249"/>
        <v>-2376.1059413151243</v>
      </c>
      <c r="I7624" s="34">
        <f t="shared" ca="1" si="2250"/>
        <v>1123.8940586848762</v>
      </c>
      <c r="J7624" s="18">
        <f ca="1">SUM(INDIRECT(ADDRESS(ROW(F7624),COLUMN(F7624),4)):INDIRECT(ADDRESS(ROW(F7624)+N$5-1,COLUMN(F7624),4)))</f>
        <v>24500.000000000004</v>
      </c>
      <c r="K7624" s="18">
        <f t="shared" ca="1" si="2251"/>
        <v>0</v>
      </c>
      <c r="L7624" s="18">
        <f t="shared" ca="1" si="2263"/>
        <v>0</v>
      </c>
      <c r="M7624" s="18">
        <f t="shared" ca="1" si="2247"/>
        <v>16350</v>
      </c>
      <c r="N7624" s="34">
        <f t="shared" ca="1" si="2252"/>
        <v>29508.070312271502</v>
      </c>
      <c r="P7624" s="18">
        <f t="shared" ca="1" si="2264"/>
        <v>2376.1059413151243</v>
      </c>
      <c r="Q7624" s="47">
        <f ca="1">SUM(L$15:L7624)-SUM(M$15:M7624)</f>
        <v>0</v>
      </c>
      <c r="R7624" s="47" t="str">
        <f t="shared" ca="1" si="2265"/>
        <v>M7627</v>
      </c>
      <c r="S7624" s="40">
        <f t="shared" ca="1" si="2253"/>
        <v>0</v>
      </c>
      <c r="T7624" s="46">
        <f t="shared" ca="1" si="2254"/>
        <v>78</v>
      </c>
      <c r="X7624" s="74">
        <f t="shared" ca="1" si="2255"/>
        <v>-2.3761059413151244</v>
      </c>
      <c r="Y7624" s="75">
        <f t="shared" ca="1" si="2256"/>
        <v>-2.3761059413151244</v>
      </c>
      <c r="Z7624" s="74">
        <f t="shared" ca="1" si="2257"/>
        <v>9.2911677506475027E-2</v>
      </c>
      <c r="AA7624" s="76">
        <f t="shared" ca="1" si="2258"/>
        <v>-2376.1059413151243</v>
      </c>
      <c r="AB7624" s="76">
        <f t="shared" ca="1" si="2259"/>
        <v>92.91167750647503</v>
      </c>
    </row>
    <row r="7625" spans="1:28" x14ac:dyDescent="0.25">
      <c r="A7625" s="2">
        <f t="shared" si="2260"/>
        <v>21</v>
      </c>
      <c r="B7625" s="16">
        <f ca="1">VLOOKUP(A7625,PERIODS!$O$4:$P$33,2,FALSE)</f>
        <v>3.5000000000000003E-2</v>
      </c>
      <c r="C7625" s="15"/>
      <c r="D7625" s="18">
        <v>5000</v>
      </c>
      <c r="E7625" s="34">
        <f t="shared" ca="1" si="2261"/>
        <v>29508.070312271502</v>
      </c>
      <c r="F7625" s="34">
        <f t="shared" ca="1" si="2262"/>
        <v>3500.0000000000005</v>
      </c>
      <c r="G7625" s="69">
        <f t="shared" ca="1" si="2248"/>
        <v>0</v>
      </c>
      <c r="H7625" s="34">
        <f t="shared" ca="1" si="2249"/>
        <v>331.33151008547202</v>
      </c>
      <c r="I7625" s="34">
        <f t="shared" ca="1" si="2250"/>
        <v>3831.3315100854725</v>
      </c>
      <c r="J7625" s="18">
        <f ca="1">SUM(INDIRECT(ADDRESS(ROW(F7625),COLUMN(F7625),4)):INDIRECT(ADDRESS(ROW(F7625)+N$5-1,COLUMN(F7625),4)))</f>
        <v>24500.000000000004</v>
      </c>
      <c r="K7625" s="18">
        <f t="shared" ca="1" si="2251"/>
        <v>0</v>
      </c>
      <c r="L7625" s="18">
        <f t="shared" ca="1" si="2263"/>
        <v>0</v>
      </c>
      <c r="M7625" s="18">
        <f t="shared" ca="1" si="2247"/>
        <v>0</v>
      </c>
      <c r="N7625" s="34">
        <f t="shared" ca="1" si="2252"/>
        <v>25676.738802186032</v>
      </c>
      <c r="P7625" s="18">
        <f t="shared" ca="1" si="2264"/>
        <v>331.33151008547202</v>
      </c>
      <c r="Q7625" s="47">
        <f ca="1">SUM(L$15:L7625)-SUM(M$15:M7625)</f>
        <v>0</v>
      </c>
      <c r="R7625" s="47" t="str">
        <f t="shared" ca="1" si="2265"/>
        <v>M7628</v>
      </c>
      <c r="S7625" s="40">
        <f t="shared" ca="1" si="2253"/>
        <v>0</v>
      </c>
      <c r="T7625" s="46">
        <f t="shared" ca="1" si="2254"/>
        <v>29</v>
      </c>
      <c r="X7625" s="74">
        <f t="shared" ca="1" si="2255"/>
        <v>0.33133151008547201</v>
      </c>
      <c r="Y7625" s="75">
        <f t="shared" ca="1" si="2256"/>
        <v>0.33133151008547201</v>
      </c>
      <c r="Z7625" s="74">
        <f t="shared" ca="1" si="2257"/>
        <v>1.3928214501398357</v>
      </c>
      <c r="AA7625" s="76">
        <f t="shared" ca="1" si="2258"/>
        <v>331.33151008547202</v>
      </c>
      <c r="AB7625" s="76">
        <f t="shared" ca="1" si="2259"/>
        <v>1392.8214501398356</v>
      </c>
    </row>
    <row r="7626" spans="1:28" x14ac:dyDescent="0.25">
      <c r="A7626" s="2">
        <f t="shared" si="2260"/>
        <v>22</v>
      </c>
      <c r="B7626" s="16">
        <f ca="1">VLOOKUP(A7626,PERIODS!$O$4:$P$33,2,FALSE)</f>
        <v>3.5000000000000003E-2</v>
      </c>
      <c r="C7626" s="15"/>
      <c r="D7626" s="18">
        <v>5000</v>
      </c>
      <c r="E7626" s="34">
        <f t="shared" ca="1" si="2261"/>
        <v>25676.738802186032</v>
      </c>
      <c r="F7626" s="34">
        <f t="shared" ca="1" si="2262"/>
        <v>3500.0000000000005</v>
      </c>
      <c r="G7626" s="69">
        <f t="shared" ca="1" si="2248"/>
        <v>0</v>
      </c>
      <c r="H7626" s="34">
        <f t="shared" ca="1" si="2249"/>
        <v>403.22196977096502</v>
      </c>
      <c r="I7626" s="34">
        <f t="shared" ca="1" si="2250"/>
        <v>3903.2219697709656</v>
      </c>
      <c r="J7626" s="18">
        <f ca="1">SUM(INDIRECT(ADDRESS(ROW(F7626),COLUMN(F7626),4)):INDIRECT(ADDRESS(ROW(F7626)+N$5-1,COLUMN(F7626),4)))</f>
        <v>25000.000000000004</v>
      </c>
      <c r="K7626" s="18">
        <f t="shared" ca="1" si="2251"/>
        <v>0</v>
      </c>
      <c r="L7626" s="18">
        <f t="shared" ca="1" si="2263"/>
        <v>0</v>
      </c>
      <c r="M7626" s="18">
        <f t="shared" ca="1" si="2247"/>
        <v>0</v>
      </c>
      <c r="N7626" s="34">
        <f t="shared" ca="1" si="2252"/>
        <v>21773.516832415065</v>
      </c>
      <c r="P7626" s="18">
        <f t="shared" ca="1" si="2264"/>
        <v>403.22196977096502</v>
      </c>
      <c r="Q7626" s="47">
        <f ca="1">SUM(L$15:L7626)-SUM(M$15:M7626)</f>
        <v>0</v>
      </c>
      <c r="R7626" s="47" t="str">
        <f t="shared" ca="1" si="2265"/>
        <v>M7629</v>
      </c>
      <c r="S7626" s="40">
        <f t="shared" ca="1" si="2253"/>
        <v>0</v>
      </c>
      <c r="T7626" s="46">
        <f t="shared" ca="1" si="2254"/>
        <v>98</v>
      </c>
      <c r="X7626" s="74">
        <f t="shared" ca="1" si="2255"/>
        <v>0.40322196977096503</v>
      </c>
      <c r="Y7626" s="75">
        <f t="shared" ca="1" si="2256"/>
        <v>0.40322196977096503</v>
      </c>
      <c r="Z7626" s="74">
        <f t="shared" ca="1" si="2257"/>
        <v>1.4966390634262998</v>
      </c>
      <c r="AA7626" s="76">
        <f t="shared" ca="1" si="2258"/>
        <v>403.22196977096502</v>
      </c>
      <c r="AB7626" s="76">
        <f t="shared" ca="1" si="2259"/>
        <v>1496.6390634262998</v>
      </c>
    </row>
    <row r="7627" spans="1:28" x14ac:dyDescent="0.25">
      <c r="A7627" s="2">
        <f t="shared" si="2260"/>
        <v>23</v>
      </c>
      <c r="B7627" s="16">
        <f ca="1">VLOOKUP(A7627,PERIODS!$O$4:$P$33,2,FALSE)</f>
        <v>3.5000000000000003E-2</v>
      </c>
      <c r="C7627" s="15"/>
      <c r="D7627" s="18">
        <v>5000</v>
      </c>
      <c r="E7627" s="34">
        <f t="shared" ca="1" si="2261"/>
        <v>21773.516832415065</v>
      </c>
      <c r="F7627" s="34">
        <f t="shared" ca="1" si="2262"/>
        <v>3500.0000000000005</v>
      </c>
      <c r="G7627" s="69">
        <f t="shared" ca="1" si="2248"/>
        <v>0</v>
      </c>
      <c r="H7627" s="34">
        <f t="shared" ca="1" si="2249"/>
        <v>1074.735613824138</v>
      </c>
      <c r="I7627" s="34">
        <f t="shared" ca="1" si="2250"/>
        <v>4574.7356138241385</v>
      </c>
      <c r="J7627" s="18">
        <f ca="1">SUM(INDIRECT(ADDRESS(ROW(F7627),COLUMN(F7627),4)):INDIRECT(ADDRESS(ROW(F7627)+N$5-1,COLUMN(F7627),4)))</f>
        <v>25500.000000000004</v>
      </c>
      <c r="K7627" s="18">
        <f t="shared" ca="1" si="2251"/>
        <v>16350</v>
      </c>
      <c r="L7627" s="18">
        <f t="shared" ca="1" si="2263"/>
        <v>16350</v>
      </c>
      <c r="M7627" s="18">
        <f t="shared" ca="1" si="2247"/>
        <v>0</v>
      </c>
      <c r="N7627" s="34">
        <f t="shared" ca="1" si="2252"/>
        <v>17198.781218590928</v>
      </c>
      <c r="P7627" s="18">
        <f t="shared" ca="1" si="2264"/>
        <v>1074.735613824138</v>
      </c>
      <c r="Q7627" s="47">
        <f ca="1">SUM(L$15:L7627)-SUM(M$15:M7627)</f>
        <v>16350</v>
      </c>
      <c r="R7627" s="47" t="str">
        <f t="shared" ca="1" si="2265"/>
        <v>M7630</v>
      </c>
      <c r="S7627" s="40">
        <f t="shared" ca="1" si="2253"/>
        <v>0</v>
      </c>
      <c r="T7627" s="46">
        <f t="shared" ca="1" si="2254"/>
        <v>81</v>
      </c>
      <c r="X7627" s="74">
        <f t="shared" ca="1" si="2255"/>
        <v>1.074735613824138</v>
      </c>
      <c r="Y7627" s="75">
        <f t="shared" ca="1" si="2256"/>
        <v>1.074735613824138</v>
      </c>
      <c r="Z7627" s="74">
        <f t="shared" ca="1" si="2257"/>
        <v>2.9292183533097278</v>
      </c>
      <c r="AA7627" s="76">
        <f t="shared" ca="1" si="2258"/>
        <v>1074.735613824138</v>
      </c>
      <c r="AB7627" s="76">
        <f t="shared" ca="1" si="2259"/>
        <v>2929.2183533097277</v>
      </c>
    </row>
    <row r="7628" spans="1:28" x14ac:dyDescent="0.25">
      <c r="A7628" s="2">
        <f t="shared" si="2260"/>
        <v>24</v>
      </c>
      <c r="B7628" s="16">
        <f ca="1">VLOOKUP(A7628,PERIODS!$O$4:$P$33,2,FALSE)</f>
        <v>3.5000000000000003E-2</v>
      </c>
      <c r="C7628" s="15"/>
      <c r="D7628" s="18">
        <v>5000</v>
      </c>
      <c r="E7628" s="34">
        <f t="shared" ca="1" si="2261"/>
        <v>17198.781218590928</v>
      </c>
      <c r="F7628" s="34">
        <f t="shared" ca="1" si="2262"/>
        <v>3500.0000000000005</v>
      </c>
      <c r="G7628" s="69">
        <f t="shared" ca="1" si="2248"/>
        <v>0</v>
      </c>
      <c r="H7628" s="34">
        <f t="shared" ca="1" si="2249"/>
        <v>1959.9639845400536</v>
      </c>
      <c r="I7628" s="34">
        <f t="shared" ca="1" si="2250"/>
        <v>5459.9639845400543</v>
      </c>
      <c r="J7628" s="18">
        <f ca="1">SUM(INDIRECT(ADDRESS(ROW(F7628),COLUMN(F7628),4)):INDIRECT(ADDRESS(ROW(F7628)+N$5-1,COLUMN(F7628),4)))</f>
        <v>26000</v>
      </c>
      <c r="K7628" s="18">
        <f t="shared" ca="1" si="2251"/>
        <v>16350</v>
      </c>
      <c r="L7628" s="18">
        <f t="shared" ca="1" si="2263"/>
        <v>0</v>
      </c>
      <c r="M7628" s="18">
        <f t="shared" ca="1" si="2247"/>
        <v>0</v>
      </c>
      <c r="N7628" s="34">
        <f t="shared" ca="1" si="2252"/>
        <v>11738.817234050874</v>
      </c>
      <c r="P7628" s="18">
        <f t="shared" ca="1" si="2264"/>
        <v>1959.9639845400536</v>
      </c>
      <c r="Q7628" s="47">
        <f ca="1">SUM(L$15:L7628)-SUM(M$15:M7628)</f>
        <v>16350</v>
      </c>
      <c r="R7628" s="47" t="str">
        <f t="shared" ca="1" si="2265"/>
        <v>M7631</v>
      </c>
      <c r="S7628" s="40">
        <f t="shared" ca="1" si="2253"/>
        <v>0</v>
      </c>
      <c r="T7628" s="46">
        <f t="shared" ca="1" si="2254"/>
        <v>19</v>
      </c>
      <c r="X7628" s="74">
        <f t="shared" ca="1" si="2255"/>
        <v>2.0651273970869255</v>
      </c>
      <c r="Y7628" s="75">
        <f t="shared" ca="1" si="2256"/>
        <v>1.9599639845400536</v>
      </c>
      <c r="Z7628" s="74">
        <f t="shared" ca="1" si="2257"/>
        <v>7.0990713842313315</v>
      </c>
      <c r="AA7628" s="76">
        <f t="shared" ca="1" si="2258"/>
        <v>1959.9639845400536</v>
      </c>
      <c r="AB7628" s="76">
        <f t="shared" ca="1" si="2259"/>
        <v>7099.0713842313316</v>
      </c>
    </row>
    <row r="7629" spans="1:28" x14ac:dyDescent="0.25">
      <c r="A7629" s="2">
        <f t="shared" si="2260"/>
        <v>25</v>
      </c>
      <c r="B7629" s="16">
        <f ca="1">VLOOKUP(A7629,PERIODS!$O$4:$P$33,2,FALSE)</f>
        <v>3.5000000000000003E-2</v>
      </c>
      <c r="C7629" s="15"/>
      <c r="D7629" s="18">
        <v>5000</v>
      </c>
      <c r="E7629" s="34">
        <f t="shared" ca="1" si="2261"/>
        <v>11738.817234050874</v>
      </c>
      <c r="F7629" s="34">
        <f t="shared" ca="1" si="2262"/>
        <v>3500.0000000000005</v>
      </c>
      <c r="G7629" s="69">
        <f t="shared" ca="1" si="2248"/>
        <v>0</v>
      </c>
      <c r="H7629" s="34">
        <f t="shared" ca="1" si="2249"/>
        <v>511.06236894334222</v>
      </c>
      <c r="I7629" s="34">
        <f t="shared" ca="1" si="2250"/>
        <v>4011.0623689433428</v>
      </c>
      <c r="J7629" s="18">
        <f ca="1">SUM(INDIRECT(ADDRESS(ROW(F7629),COLUMN(F7629),4)):INDIRECT(ADDRESS(ROW(F7629)+N$5-1,COLUMN(F7629),4)))</f>
        <v>24900</v>
      </c>
      <c r="K7629" s="18">
        <f t="shared" ca="1" si="2251"/>
        <v>16350</v>
      </c>
      <c r="L7629" s="18">
        <f t="shared" ca="1" si="2263"/>
        <v>0</v>
      </c>
      <c r="M7629" s="18">
        <f t="shared" ca="1" si="2247"/>
        <v>0</v>
      </c>
      <c r="N7629" s="34">
        <f t="shared" ca="1" si="2252"/>
        <v>7727.7548651075303</v>
      </c>
      <c r="P7629" s="18">
        <f t="shared" ca="1" si="2264"/>
        <v>511.06236894334222</v>
      </c>
      <c r="Q7629" s="47">
        <f ca="1">SUM(L$15:L7629)-SUM(M$15:M7629)</f>
        <v>16350</v>
      </c>
      <c r="R7629" s="47" t="str">
        <f t="shared" ca="1" si="2265"/>
        <v>M7632</v>
      </c>
      <c r="S7629" s="40">
        <f t="shared" ca="1" si="2253"/>
        <v>0</v>
      </c>
      <c r="T7629" s="46">
        <f t="shared" ca="1" si="2254"/>
        <v>34</v>
      </c>
      <c r="X7629" s="74">
        <f t="shared" ca="1" si="2255"/>
        <v>0.51106236894334223</v>
      </c>
      <c r="Y7629" s="75">
        <f t="shared" ca="1" si="2256"/>
        <v>0.51106236894334223</v>
      </c>
      <c r="Z7629" s="74">
        <f t="shared" ca="1" si="2257"/>
        <v>1.6670612886728378</v>
      </c>
      <c r="AA7629" s="76">
        <f t="shared" ca="1" si="2258"/>
        <v>511.06236894334222</v>
      </c>
      <c r="AB7629" s="76">
        <f t="shared" ca="1" si="2259"/>
        <v>1667.0612886728377</v>
      </c>
    </row>
    <row r="7630" spans="1:28" x14ac:dyDescent="0.25">
      <c r="A7630" s="2">
        <f t="shared" si="2260"/>
        <v>26</v>
      </c>
      <c r="B7630" s="16">
        <f ca="1">VLOOKUP(A7630,PERIODS!$O$4:$P$33,2,FALSE)</f>
        <v>3.5000000000000003E-2</v>
      </c>
      <c r="C7630" s="15"/>
      <c r="D7630" s="18">
        <v>5000</v>
      </c>
      <c r="E7630" s="34">
        <f t="shared" ca="1" si="2261"/>
        <v>7727.7548651075303</v>
      </c>
      <c r="F7630" s="34">
        <f t="shared" ca="1" si="2262"/>
        <v>3500.0000000000005</v>
      </c>
      <c r="G7630" s="69">
        <f t="shared" ca="1" si="2248"/>
        <v>0</v>
      </c>
      <c r="H7630" s="34">
        <f t="shared" ca="1" si="2249"/>
        <v>-33.666534428097918</v>
      </c>
      <c r="I7630" s="34">
        <f t="shared" ca="1" si="2250"/>
        <v>3466.3334655719027</v>
      </c>
      <c r="J7630" s="18">
        <f ca="1">SUM(INDIRECT(ADDRESS(ROW(F7630),COLUMN(F7630),4)):INDIRECT(ADDRESS(ROW(F7630)+N$5-1,COLUMN(F7630),4)))</f>
        <v>23900</v>
      </c>
      <c r="K7630" s="18">
        <f t="shared" ca="1" si="2251"/>
        <v>0</v>
      </c>
      <c r="L7630" s="18">
        <f t="shared" ca="1" si="2263"/>
        <v>0</v>
      </c>
      <c r="M7630" s="18">
        <f t="shared" ca="1" si="2247"/>
        <v>16350</v>
      </c>
      <c r="N7630" s="34">
        <f t="shared" ca="1" si="2252"/>
        <v>20611.421399535626</v>
      </c>
      <c r="P7630" s="18">
        <f t="shared" ca="1" si="2264"/>
        <v>33.666534428097918</v>
      </c>
      <c r="Q7630" s="47">
        <f ca="1">SUM(L$15:L7630)-SUM(M$15:M7630)</f>
        <v>0</v>
      </c>
      <c r="R7630" s="47" t="str">
        <f t="shared" ca="1" si="2265"/>
        <v>M7633</v>
      </c>
      <c r="S7630" s="40">
        <f t="shared" ca="1" si="2253"/>
        <v>0</v>
      </c>
      <c r="T7630" s="46">
        <f t="shared" ca="1" si="2254"/>
        <v>42</v>
      </c>
      <c r="X7630" s="74">
        <f t="shared" ca="1" si="2255"/>
        <v>-3.3666534428097916E-2</v>
      </c>
      <c r="Y7630" s="75">
        <f t="shared" ca="1" si="2256"/>
        <v>-3.3666534428097916E-2</v>
      </c>
      <c r="Z7630" s="74">
        <f t="shared" ca="1" si="2257"/>
        <v>0.96689387670409033</v>
      </c>
      <c r="AA7630" s="76">
        <f t="shared" ca="1" si="2258"/>
        <v>-33.666534428097918</v>
      </c>
      <c r="AB7630" s="76">
        <f t="shared" ca="1" si="2259"/>
        <v>966.8938767040903</v>
      </c>
    </row>
    <row r="7631" spans="1:28" x14ac:dyDescent="0.25">
      <c r="A7631" s="2">
        <f t="shared" si="2260"/>
        <v>27</v>
      </c>
      <c r="B7631" s="16">
        <f ca="1">VLOOKUP(A7631,PERIODS!$O$4:$P$33,2,FALSE)</f>
        <v>3.5000000000000003E-2</v>
      </c>
      <c r="C7631" s="15"/>
      <c r="D7631" s="18">
        <v>5000</v>
      </c>
      <c r="E7631" s="34">
        <f t="shared" ca="1" si="2261"/>
        <v>20611.421399535626</v>
      </c>
      <c r="F7631" s="34">
        <f t="shared" ca="1" si="2262"/>
        <v>3500.0000000000005</v>
      </c>
      <c r="G7631" s="69">
        <f t="shared" ca="1" si="2248"/>
        <v>0</v>
      </c>
      <c r="H7631" s="34">
        <f t="shared" ca="1" si="2249"/>
        <v>-889.91655089641347</v>
      </c>
      <c r="I7631" s="34">
        <f t="shared" ca="1" si="2250"/>
        <v>2610.0834491035871</v>
      </c>
      <c r="J7631" s="18">
        <f ca="1">SUM(INDIRECT(ADDRESS(ROW(F7631),COLUMN(F7631),4)):INDIRECT(ADDRESS(ROW(F7631)+N$5-1,COLUMN(F7631),4)))</f>
        <v>22900</v>
      </c>
      <c r="K7631" s="18">
        <f t="shared" ca="1" si="2251"/>
        <v>16350</v>
      </c>
      <c r="L7631" s="18">
        <f t="shared" ca="1" si="2263"/>
        <v>16350</v>
      </c>
      <c r="M7631" s="18">
        <f t="shared" ref="M7631:M7694" ca="1" si="2266">SUMIF($R$15:$R$8014,ADDRESS(ROW(M7631),COLUMN(M7631),4),$L$15:$L$8014)</f>
        <v>0</v>
      </c>
      <c r="N7631" s="34">
        <f t="shared" ca="1" si="2252"/>
        <v>18001.33795043204</v>
      </c>
      <c r="P7631" s="18">
        <f t="shared" ca="1" si="2264"/>
        <v>889.91655089641347</v>
      </c>
      <c r="Q7631" s="47">
        <f ca="1">SUM(L$15:L7631)-SUM(M$15:M7631)</f>
        <v>16350</v>
      </c>
      <c r="R7631" s="47" t="str">
        <f t="shared" ca="1" si="2265"/>
        <v>M7634</v>
      </c>
      <c r="S7631" s="40">
        <f t="shared" ca="1" si="2253"/>
        <v>0</v>
      </c>
      <c r="T7631" s="46">
        <f t="shared" ca="1" si="2254"/>
        <v>8</v>
      </c>
      <c r="X7631" s="74">
        <f t="shared" ca="1" si="2255"/>
        <v>-0.88991655089641342</v>
      </c>
      <c r="Y7631" s="75">
        <f t="shared" ca="1" si="2256"/>
        <v>-0.88991655089641342</v>
      </c>
      <c r="Z7631" s="74">
        <f t="shared" ca="1" si="2257"/>
        <v>0.41069002303668772</v>
      </c>
      <c r="AA7631" s="76">
        <f t="shared" ca="1" si="2258"/>
        <v>-889.91655089641347</v>
      </c>
      <c r="AB7631" s="76">
        <f t="shared" ca="1" si="2259"/>
        <v>410.69002303668771</v>
      </c>
    </row>
    <row r="7632" spans="1:28" x14ac:dyDescent="0.25">
      <c r="A7632" s="2">
        <f t="shared" si="2260"/>
        <v>28</v>
      </c>
      <c r="B7632" s="16">
        <f ca="1">VLOOKUP(A7632,PERIODS!$O$4:$P$33,2,FALSE)</f>
        <v>0.04</v>
      </c>
      <c r="C7632" s="15"/>
      <c r="D7632" s="18">
        <v>5000</v>
      </c>
      <c r="E7632" s="34">
        <f t="shared" ca="1" si="2261"/>
        <v>18001.33795043204</v>
      </c>
      <c r="F7632" s="34">
        <f t="shared" ca="1" si="2262"/>
        <v>4000</v>
      </c>
      <c r="G7632" s="69">
        <f t="shared" ref="G7632:G7695" ca="1" si="2267">((2*RAND()*$F$5)-$F$5)*E7632</f>
        <v>0</v>
      </c>
      <c r="H7632" s="34">
        <f t="shared" ref="H7632:H7695" ca="1" si="2268">IF($S$3="NORM",AA7632,IF($S$3="LOGNORM",AB7632,0))</f>
        <v>-199.91517420662456</v>
      </c>
      <c r="I7632" s="34">
        <f t="shared" ref="I7632:I7695" ca="1" si="2269">IF(F7632+H7632&lt;0,0,F7632+H7632)</f>
        <v>3800.0848257933753</v>
      </c>
      <c r="J7632" s="18">
        <f ca="1">SUM(INDIRECT(ADDRESS(ROW(F7632),COLUMN(F7632),4)):INDIRECT(ADDRESS(ROW(F7632)+N$5-1,COLUMN(F7632),4)))</f>
        <v>21900</v>
      </c>
      <c r="K7632" s="18">
        <f t="shared" ref="K7632:K7695" ca="1" si="2270">Q7632</f>
        <v>16350</v>
      </c>
      <c r="L7632" s="18">
        <f t="shared" ca="1" si="2263"/>
        <v>0</v>
      </c>
      <c r="M7632" s="18">
        <f t="shared" ca="1" si="2266"/>
        <v>0</v>
      </c>
      <c r="N7632" s="34">
        <f t="shared" ref="N7632:N7695" ca="1" si="2271">E7632+G7632-I7632+M7632-S7632</f>
        <v>14201.253124638664</v>
      </c>
      <c r="P7632" s="18">
        <f t="shared" ca="1" si="2264"/>
        <v>199.91517420662456</v>
      </c>
      <c r="Q7632" s="47">
        <f ca="1">SUM(L$15:L7632)-SUM(M$15:M7632)</f>
        <v>16350</v>
      </c>
      <c r="R7632" s="47" t="str">
        <f t="shared" ca="1" si="2265"/>
        <v>M7635</v>
      </c>
      <c r="S7632" s="40">
        <f t="shared" ref="S7632:S7695" ca="1" si="2272">IF(T7632&gt;N$6*100,M7632,0)</f>
        <v>0</v>
      </c>
      <c r="T7632" s="46">
        <f t="shared" ref="T7632:T7695" ca="1" si="2273">RANDBETWEEN(0,100)</f>
        <v>65</v>
      </c>
      <c r="X7632" s="74">
        <f t="shared" ref="X7632:X7695" ca="1" si="2274">NORMINV(RAND(),0,1)</f>
        <v>-0.19991517420662455</v>
      </c>
      <c r="Y7632" s="75">
        <f t="shared" ref="Y7632:Y7695" ca="1" si="2275">IF(AND(X7632&gt;$F$6,$F$6&gt;0),$F$6,X7632)</f>
        <v>-0.19991517420662455</v>
      </c>
      <c r="Z7632" s="74">
        <f t="shared" ref="Z7632:Z7695" ca="1" si="2276">EXP(Y7632)</f>
        <v>0.81880020550930976</v>
      </c>
      <c r="AA7632" s="76">
        <f t="shared" ref="AA7632:AA7695" ca="1" si="2277">$F$3*Y7632</f>
        <v>-199.91517420662456</v>
      </c>
      <c r="AB7632" s="76">
        <f t="shared" ref="AB7632:AB7695" ca="1" si="2278">$F$3*Z7632</f>
        <v>818.80020550930976</v>
      </c>
    </row>
    <row r="7633" spans="1:28" x14ac:dyDescent="0.25">
      <c r="A7633" s="2">
        <f t="shared" ref="A7633:A7696" si="2279">IF(AND(A7632=12,OR(A$14="MS",A$14="M0")),1,IF(AND(A7632=4,OR(A$14="WS",A$14="W0")),1,IF(AND(A7632=30,OR(A$14="DS",A$14="D0")),1,A7632+1)))</f>
        <v>29</v>
      </c>
      <c r="B7633" s="16">
        <f ca="1">VLOOKUP(A7633,PERIODS!$O$4:$P$33,2,FALSE)</f>
        <v>0.04</v>
      </c>
      <c r="C7633" s="15"/>
      <c r="D7633" s="18">
        <v>5000</v>
      </c>
      <c r="E7633" s="34">
        <f t="shared" ca="1" si="2261"/>
        <v>14201.253124638664</v>
      </c>
      <c r="F7633" s="34">
        <f t="shared" ca="1" si="2262"/>
        <v>4000</v>
      </c>
      <c r="G7633" s="69">
        <f t="shared" ca="1" si="2267"/>
        <v>0</v>
      </c>
      <c r="H7633" s="34">
        <f t="shared" ca="1" si="2268"/>
        <v>1514.014011803122</v>
      </c>
      <c r="I7633" s="34">
        <f t="shared" ca="1" si="2269"/>
        <v>5514.0140118031222</v>
      </c>
      <c r="J7633" s="18">
        <f ca="1">SUM(INDIRECT(ADDRESS(ROW(F7633),COLUMN(F7633),4)):INDIRECT(ADDRESS(ROW(F7633)+N$5-1,COLUMN(F7633),4)))</f>
        <v>21200</v>
      </c>
      <c r="K7633" s="18">
        <f t="shared" ca="1" si="2270"/>
        <v>16350</v>
      </c>
      <c r="L7633" s="18">
        <f t="shared" ca="1" si="2263"/>
        <v>0</v>
      </c>
      <c r="M7633" s="18">
        <f t="shared" ca="1" si="2266"/>
        <v>0</v>
      </c>
      <c r="N7633" s="34">
        <f t="shared" ca="1" si="2271"/>
        <v>8687.2391128355412</v>
      </c>
      <c r="P7633" s="18">
        <f t="shared" ca="1" si="2264"/>
        <v>1514.014011803122</v>
      </c>
      <c r="Q7633" s="47">
        <f ca="1">SUM(L$15:L7633)-SUM(M$15:M7633)</f>
        <v>16350</v>
      </c>
      <c r="R7633" s="47" t="str">
        <f t="shared" ca="1" si="2265"/>
        <v>M7636</v>
      </c>
      <c r="S7633" s="40">
        <f t="shared" ca="1" si="2272"/>
        <v>0</v>
      </c>
      <c r="T7633" s="46">
        <f t="shared" ca="1" si="2273"/>
        <v>62</v>
      </c>
      <c r="X7633" s="74">
        <f t="shared" ca="1" si="2274"/>
        <v>1.514014011803122</v>
      </c>
      <c r="Y7633" s="75">
        <f t="shared" ca="1" si="2275"/>
        <v>1.514014011803122</v>
      </c>
      <c r="Z7633" s="74">
        <f t="shared" ca="1" si="2276"/>
        <v>4.5449376619968849</v>
      </c>
      <c r="AA7633" s="76">
        <f t="shared" ca="1" si="2277"/>
        <v>1514.014011803122</v>
      </c>
      <c r="AB7633" s="76">
        <f t="shared" ca="1" si="2278"/>
        <v>4544.9376619968853</v>
      </c>
    </row>
    <row r="7634" spans="1:28" x14ac:dyDescent="0.25">
      <c r="A7634" s="2">
        <f t="shared" si="2279"/>
        <v>30</v>
      </c>
      <c r="B7634" s="16">
        <f ca="1">VLOOKUP(A7634,PERIODS!$O$4:$P$33,2,FALSE)</f>
        <v>0.04</v>
      </c>
      <c r="C7634" s="15"/>
      <c r="D7634" s="18">
        <v>5000</v>
      </c>
      <c r="E7634" s="34">
        <f t="shared" ca="1" si="2261"/>
        <v>8687.2391128355412</v>
      </c>
      <c r="F7634" s="34">
        <f t="shared" ca="1" si="2262"/>
        <v>4000</v>
      </c>
      <c r="G7634" s="69">
        <f t="shared" ca="1" si="2267"/>
        <v>0</v>
      </c>
      <c r="H7634" s="34">
        <f t="shared" ca="1" si="2268"/>
        <v>-2066.6725444012868</v>
      </c>
      <c r="I7634" s="34">
        <f t="shared" ca="1" si="2269"/>
        <v>1933.3274555987132</v>
      </c>
      <c r="J7634" s="18">
        <f ca="1">SUM(INDIRECT(ADDRESS(ROW(F7634),COLUMN(F7634),4)):INDIRECT(ADDRESS(ROW(F7634)+N$5-1,COLUMN(F7634),4)))</f>
        <v>20500</v>
      </c>
      <c r="K7634" s="18">
        <f t="shared" ca="1" si="2270"/>
        <v>0</v>
      </c>
      <c r="L7634" s="18">
        <f t="shared" ca="1" si="2263"/>
        <v>0</v>
      </c>
      <c r="M7634" s="18">
        <f t="shared" ca="1" si="2266"/>
        <v>16350</v>
      </c>
      <c r="N7634" s="34">
        <f t="shared" ca="1" si="2271"/>
        <v>23103.911657236829</v>
      </c>
      <c r="P7634" s="18">
        <f t="shared" ca="1" si="2264"/>
        <v>2066.6725444012868</v>
      </c>
      <c r="Q7634" s="47">
        <f ca="1">SUM(L$15:L7634)-SUM(M$15:M7634)</f>
        <v>0</v>
      </c>
      <c r="R7634" s="47" t="str">
        <f t="shared" ca="1" si="2265"/>
        <v>M7637</v>
      </c>
      <c r="S7634" s="40">
        <f t="shared" ca="1" si="2272"/>
        <v>0</v>
      </c>
      <c r="T7634" s="46">
        <f t="shared" ca="1" si="2273"/>
        <v>14</v>
      </c>
      <c r="X7634" s="74">
        <f t="shared" ca="1" si="2274"/>
        <v>-2.0666725444012868</v>
      </c>
      <c r="Y7634" s="75">
        <f t="shared" ca="1" si="2275"/>
        <v>-2.0666725444012868</v>
      </c>
      <c r="Z7634" s="74">
        <f t="shared" ca="1" si="2276"/>
        <v>0.12660635862831934</v>
      </c>
      <c r="AA7634" s="76">
        <f t="shared" ca="1" si="2277"/>
        <v>-2066.6725444012868</v>
      </c>
      <c r="AB7634" s="76">
        <f t="shared" ca="1" si="2278"/>
        <v>126.60635862831934</v>
      </c>
    </row>
    <row r="7635" spans="1:28" x14ac:dyDescent="0.25">
      <c r="A7635" s="2">
        <f t="shared" si="2279"/>
        <v>1</v>
      </c>
      <c r="B7635" s="16">
        <f ca="1">VLOOKUP(A7635,PERIODS!$O$4:$P$33,2,FALSE)</f>
        <v>2.4E-2</v>
      </c>
      <c r="C7635" s="15"/>
      <c r="D7635" s="18">
        <v>5000</v>
      </c>
      <c r="E7635" s="34">
        <f t="shared" ca="1" si="2261"/>
        <v>23103.911657236829</v>
      </c>
      <c r="F7635" s="34">
        <f t="shared" ca="1" si="2262"/>
        <v>2400</v>
      </c>
      <c r="G7635" s="69">
        <f t="shared" ca="1" si="2267"/>
        <v>0</v>
      </c>
      <c r="H7635" s="34">
        <f t="shared" ca="1" si="2268"/>
        <v>-1613.5767937220694</v>
      </c>
      <c r="I7635" s="34">
        <f t="shared" ca="1" si="2269"/>
        <v>786.4232062779306</v>
      </c>
      <c r="J7635" s="18">
        <f ca="1">SUM(INDIRECT(ADDRESS(ROW(F7635),COLUMN(F7635),4)):INDIRECT(ADDRESS(ROW(F7635)+N$5-1,COLUMN(F7635),4)))</f>
        <v>19800</v>
      </c>
      <c r="K7635" s="18">
        <f t="shared" ca="1" si="2270"/>
        <v>0</v>
      </c>
      <c r="L7635" s="18">
        <f t="shared" ca="1" si="2263"/>
        <v>0</v>
      </c>
      <c r="M7635" s="18">
        <f t="shared" ca="1" si="2266"/>
        <v>0</v>
      </c>
      <c r="N7635" s="34">
        <f t="shared" ca="1" si="2271"/>
        <v>22317.488450958899</v>
      </c>
      <c r="P7635" s="18">
        <f t="shared" ca="1" si="2264"/>
        <v>1613.5767937220694</v>
      </c>
      <c r="Q7635" s="47">
        <f ca="1">SUM(L$15:L7635)-SUM(M$15:M7635)</f>
        <v>0</v>
      </c>
      <c r="R7635" s="47" t="str">
        <f t="shared" ca="1" si="2265"/>
        <v>M7638</v>
      </c>
      <c r="S7635" s="40">
        <f t="shared" ca="1" si="2272"/>
        <v>0</v>
      </c>
      <c r="T7635" s="46">
        <f t="shared" ca="1" si="2273"/>
        <v>95</v>
      </c>
      <c r="X7635" s="74">
        <f t="shared" ca="1" si="2274"/>
        <v>-1.6135767937220693</v>
      </c>
      <c r="Y7635" s="75">
        <f t="shared" ca="1" si="2275"/>
        <v>-1.6135767937220693</v>
      </c>
      <c r="Z7635" s="74">
        <f t="shared" ca="1" si="2276"/>
        <v>0.19917393441533329</v>
      </c>
      <c r="AA7635" s="76">
        <f t="shared" ca="1" si="2277"/>
        <v>-1613.5767937220694</v>
      </c>
      <c r="AB7635" s="76">
        <f t="shared" ca="1" si="2278"/>
        <v>199.17393441533329</v>
      </c>
    </row>
    <row r="7636" spans="1:28" x14ac:dyDescent="0.25">
      <c r="A7636" s="2">
        <f t="shared" si="2279"/>
        <v>2</v>
      </c>
      <c r="B7636" s="16">
        <f ca="1">VLOOKUP(A7636,PERIODS!$O$4:$P$33,2,FALSE)</f>
        <v>2.5000000000000001E-2</v>
      </c>
      <c r="C7636" s="15"/>
      <c r="D7636" s="18">
        <v>5000</v>
      </c>
      <c r="E7636" s="34">
        <f t="shared" ca="1" si="2261"/>
        <v>22317.488450958899</v>
      </c>
      <c r="F7636" s="34">
        <f t="shared" ca="1" si="2262"/>
        <v>2500</v>
      </c>
      <c r="G7636" s="69">
        <f t="shared" ca="1" si="2267"/>
        <v>0</v>
      </c>
      <c r="H7636" s="34">
        <f t="shared" ca="1" si="2268"/>
        <v>1224.4599340049613</v>
      </c>
      <c r="I7636" s="34">
        <f t="shared" ca="1" si="2269"/>
        <v>3724.4599340049613</v>
      </c>
      <c r="J7636" s="18">
        <f ca="1">SUM(INDIRECT(ADDRESS(ROW(F7636),COLUMN(F7636),4)):INDIRECT(ADDRESS(ROW(F7636)+N$5-1,COLUMN(F7636),4)))</f>
        <v>20700</v>
      </c>
      <c r="K7636" s="18">
        <f t="shared" ca="1" si="2270"/>
        <v>0</v>
      </c>
      <c r="L7636" s="18">
        <f t="shared" ca="1" si="2263"/>
        <v>0</v>
      </c>
      <c r="M7636" s="18">
        <f t="shared" ca="1" si="2266"/>
        <v>0</v>
      </c>
      <c r="N7636" s="34">
        <f t="shared" ca="1" si="2271"/>
        <v>18593.028516953938</v>
      </c>
      <c r="P7636" s="18">
        <f t="shared" ca="1" si="2264"/>
        <v>1224.4599340049613</v>
      </c>
      <c r="Q7636" s="47">
        <f ca="1">SUM(L$15:L7636)-SUM(M$15:M7636)</f>
        <v>0</v>
      </c>
      <c r="R7636" s="47" t="str">
        <f t="shared" ca="1" si="2265"/>
        <v>M7639</v>
      </c>
      <c r="S7636" s="40">
        <f t="shared" ca="1" si="2272"/>
        <v>0</v>
      </c>
      <c r="T7636" s="46">
        <f t="shared" ca="1" si="2273"/>
        <v>13</v>
      </c>
      <c r="X7636" s="74">
        <f t="shared" ca="1" si="2274"/>
        <v>1.2244599340049613</v>
      </c>
      <c r="Y7636" s="75">
        <f t="shared" ca="1" si="2275"/>
        <v>1.2244599340049613</v>
      </c>
      <c r="Z7636" s="74">
        <f t="shared" ca="1" si="2276"/>
        <v>3.4023281048074177</v>
      </c>
      <c r="AA7636" s="76">
        <f t="shared" ca="1" si="2277"/>
        <v>1224.4599340049613</v>
      </c>
      <c r="AB7636" s="76">
        <f t="shared" ca="1" si="2278"/>
        <v>3402.3281048074177</v>
      </c>
    </row>
    <row r="7637" spans="1:28" x14ac:dyDescent="0.25">
      <c r="A7637" s="2">
        <f t="shared" si="2279"/>
        <v>3</v>
      </c>
      <c r="B7637" s="16">
        <f ca="1">VLOOKUP(A7637,PERIODS!$O$4:$P$33,2,FALSE)</f>
        <v>2.5000000000000001E-2</v>
      </c>
      <c r="C7637" s="15"/>
      <c r="D7637" s="18">
        <v>5000</v>
      </c>
      <c r="E7637" s="34">
        <f t="shared" ca="1" si="2261"/>
        <v>18593.028516953938</v>
      </c>
      <c r="F7637" s="34">
        <f t="shared" ca="1" si="2262"/>
        <v>2500</v>
      </c>
      <c r="G7637" s="69">
        <f t="shared" ca="1" si="2267"/>
        <v>0</v>
      </c>
      <c r="H7637" s="34">
        <f t="shared" ca="1" si="2268"/>
        <v>-363.72637063634733</v>
      </c>
      <c r="I7637" s="34">
        <f t="shared" ca="1" si="2269"/>
        <v>2136.2736293636526</v>
      </c>
      <c r="J7637" s="18">
        <f ca="1">SUM(INDIRECT(ADDRESS(ROW(F7637),COLUMN(F7637),4)):INDIRECT(ADDRESS(ROW(F7637)+N$5-1,COLUMN(F7637),4)))</f>
        <v>21500</v>
      </c>
      <c r="K7637" s="18">
        <f t="shared" ca="1" si="2270"/>
        <v>16350</v>
      </c>
      <c r="L7637" s="18">
        <f t="shared" ca="1" si="2263"/>
        <v>16350</v>
      </c>
      <c r="M7637" s="18">
        <f t="shared" ca="1" si="2266"/>
        <v>0</v>
      </c>
      <c r="N7637" s="34">
        <f t="shared" ca="1" si="2271"/>
        <v>16456.754887590287</v>
      </c>
      <c r="P7637" s="18">
        <f t="shared" ca="1" si="2264"/>
        <v>363.72637063634733</v>
      </c>
      <c r="Q7637" s="47">
        <f ca="1">SUM(L$15:L7637)-SUM(M$15:M7637)</f>
        <v>16350</v>
      </c>
      <c r="R7637" s="47" t="str">
        <f t="shared" ca="1" si="2265"/>
        <v>M7640</v>
      </c>
      <c r="S7637" s="40">
        <f t="shared" ca="1" si="2272"/>
        <v>0</v>
      </c>
      <c r="T7637" s="46">
        <f t="shared" ca="1" si="2273"/>
        <v>31</v>
      </c>
      <c r="X7637" s="74">
        <f t="shared" ca="1" si="2274"/>
        <v>-0.36372637063634733</v>
      </c>
      <c r="Y7637" s="75">
        <f t="shared" ca="1" si="2275"/>
        <v>-0.36372637063634733</v>
      </c>
      <c r="Z7637" s="74">
        <f t="shared" ca="1" si="2276"/>
        <v>0.69508136339501303</v>
      </c>
      <c r="AA7637" s="76">
        <f t="shared" ca="1" si="2277"/>
        <v>-363.72637063634733</v>
      </c>
      <c r="AB7637" s="76">
        <f t="shared" ca="1" si="2278"/>
        <v>695.081363395013</v>
      </c>
    </row>
    <row r="7638" spans="1:28" x14ac:dyDescent="0.25">
      <c r="A7638" s="2">
        <f t="shared" si="2279"/>
        <v>4</v>
      </c>
      <c r="B7638" s="16">
        <f ca="1">VLOOKUP(A7638,PERIODS!$O$4:$P$33,2,FALSE)</f>
        <v>2.5000000000000001E-2</v>
      </c>
      <c r="C7638" s="15"/>
      <c r="D7638" s="18">
        <v>5000</v>
      </c>
      <c r="E7638" s="34">
        <f t="shared" ca="1" si="2261"/>
        <v>16456.754887590287</v>
      </c>
      <c r="F7638" s="34">
        <f t="shared" ca="1" si="2262"/>
        <v>2500</v>
      </c>
      <c r="G7638" s="69">
        <f t="shared" ca="1" si="2267"/>
        <v>0</v>
      </c>
      <c r="H7638" s="34">
        <f t="shared" ca="1" si="2268"/>
        <v>598.9657006623911</v>
      </c>
      <c r="I7638" s="34">
        <f t="shared" ca="1" si="2269"/>
        <v>3098.9657006623911</v>
      </c>
      <c r="J7638" s="18">
        <f ca="1">SUM(INDIRECT(ADDRESS(ROW(F7638),COLUMN(F7638),4)):INDIRECT(ADDRESS(ROW(F7638)+N$5-1,COLUMN(F7638),4)))</f>
        <v>22300</v>
      </c>
      <c r="K7638" s="18">
        <f t="shared" ca="1" si="2270"/>
        <v>16350</v>
      </c>
      <c r="L7638" s="18">
        <f t="shared" ca="1" si="2263"/>
        <v>0</v>
      </c>
      <c r="M7638" s="18">
        <f t="shared" ca="1" si="2266"/>
        <v>0</v>
      </c>
      <c r="N7638" s="34">
        <f t="shared" ca="1" si="2271"/>
        <v>13357.789186927896</v>
      </c>
      <c r="P7638" s="18">
        <f t="shared" ca="1" si="2264"/>
        <v>598.9657006623911</v>
      </c>
      <c r="Q7638" s="47">
        <f ca="1">SUM(L$15:L7638)-SUM(M$15:M7638)</f>
        <v>16350</v>
      </c>
      <c r="R7638" s="47" t="str">
        <f t="shared" ca="1" si="2265"/>
        <v>M7641</v>
      </c>
      <c r="S7638" s="40">
        <f t="shared" ca="1" si="2272"/>
        <v>0</v>
      </c>
      <c r="T7638" s="46">
        <f t="shared" ca="1" si="2273"/>
        <v>32</v>
      </c>
      <c r="X7638" s="74">
        <f t="shared" ca="1" si="2274"/>
        <v>0.59896570066239108</v>
      </c>
      <c r="Y7638" s="75">
        <f t="shared" ca="1" si="2275"/>
        <v>0.59896570066239108</v>
      </c>
      <c r="Z7638" s="74">
        <f t="shared" ca="1" si="2276"/>
        <v>1.820235158414967</v>
      </c>
      <c r="AA7638" s="76">
        <f t="shared" ca="1" si="2277"/>
        <v>598.9657006623911</v>
      </c>
      <c r="AB7638" s="76">
        <f t="shared" ca="1" si="2278"/>
        <v>1820.2351584149669</v>
      </c>
    </row>
    <row r="7639" spans="1:28" x14ac:dyDescent="0.25">
      <c r="A7639" s="2">
        <f t="shared" si="2279"/>
        <v>5</v>
      </c>
      <c r="B7639" s="16">
        <f ca="1">VLOOKUP(A7639,PERIODS!$O$4:$P$33,2,FALSE)</f>
        <v>3.3000000000000002E-2</v>
      </c>
      <c r="C7639" s="15"/>
      <c r="D7639" s="18">
        <v>5000</v>
      </c>
      <c r="E7639" s="34">
        <f t="shared" ref="E7639:E7702" ca="1" si="2280">N7638</f>
        <v>13357.789186927896</v>
      </c>
      <c r="F7639" s="34">
        <f t="shared" ref="F7639:F7702" ca="1" si="2281">F$2*B7639</f>
        <v>3300</v>
      </c>
      <c r="G7639" s="69">
        <f t="shared" ca="1" si="2267"/>
        <v>0</v>
      </c>
      <c r="H7639" s="34">
        <f t="shared" ca="1" si="2268"/>
        <v>4.5291264642844711</v>
      </c>
      <c r="I7639" s="34">
        <f t="shared" ca="1" si="2269"/>
        <v>3304.5291264642847</v>
      </c>
      <c r="J7639" s="18">
        <f ca="1">SUM(INDIRECT(ADDRESS(ROW(F7639),COLUMN(F7639),4)):INDIRECT(ADDRESS(ROW(F7639)+N$5-1,COLUMN(F7639),4)))</f>
        <v>23100</v>
      </c>
      <c r="K7639" s="18">
        <f t="shared" ca="1" si="2270"/>
        <v>16350</v>
      </c>
      <c r="L7639" s="18">
        <f t="shared" ref="L7639:L7702" ca="1" si="2282">IF((E7639+K7638)&lt;J7639,N$2,0)</f>
        <v>0</v>
      </c>
      <c r="M7639" s="18">
        <f t="shared" ca="1" si="2266"/>
        <v>0</v>
      </c>
      <c r="N7639" s="34">
        <f t="shared" ca="1" si="2271"/>
        <v>10053.26006046361</v>
      </c>
      <c r="P7639" s="18">
        <f t="shared" ref="P7639:P7702" ca="1" si="2283">ABS(H7639)</f>
        <v>4.5291264642844711</v>
      </c>
      <c r="Q7639" s="47">
        <f ca="1">SUM(L$15:L7639)-SUM(M$15:M7639)</f>
        <v>16350</v>
      </c>
      <c r="R7639" s="47" t="str">
        <f t="shared" ref="R7639:R7702" ca="1" si="2284">ADDRESS(ROW(M7639)+$N$3+RANDBETWEEN(-$N$4,$N$4),COLUMN(M7639),4)</f>
        <v>M7642</v>
      </c>
      <c r="S7639" s="40">
        <f t="shared" ca="1" si="2272"/>
        <v>0</v>
      </c>
      <c r="T7639" s="46">
        <f t="shared" ca="1" si="2273"/>
        <v>36</v>
      </c>
      <c r="X7639" s="74">
        <f t="shared" ca="1" si="2274"/>
        <v>4.5291264642844708E-3</v>
      </c>
      <c r="Y7639" s="75">
        <f t="shared" ca="1" si="2275"/>
        <v>4.5291264642844708E-3</v>
      </c>
      <c r="Z7639" s="74">
        <f t="shared" ca="1" si="2276"/>
        <v>1.004539398459416</v>
      </c>
      <c r="AA7639" s="76">
        <f t="shared" ca="1" si="2277"/>
        <v>4.5291264642844711</v>
      </c>
      <c r="AB7639" s="76">
        <f t="shared" ca="1" si="2278"/>
        <v>1004.539398459416</v>
      </c>
    </row>
    <row r="7640" spans="1:28" x14ac:dyDescent="0.25">
      <c r="A7640" s="2">
        <f t="shared" si="2279"/>
        <v>6</v>
      </c>
      <c r="B7640" s="16">
        <f ca="1">VLOOKUP(A7640,PERIODS!$O$4:$P$33,2,FALSE)</f>
        <v>3.3000000000000002E-2</v>
      </c>
      <c r="C7640" s="15"/>
      <c r="D7640" s="18">
        <v>5000</v>
      </c>
      <c r="E7640" s="34">
        <f t="shared" ca="1" si="2280"/>
        <v>10053.26006046361</v>
      </c>
      <c r="F7640" s="34">
        <f t="shared" ca="1" si="2281"/>
        <v>3300</v>
      </c>
      <c r="G7640" s="69">
        <f t="shared" ca="1" si="2267"/>
        <v>0</v>
      </c>
      <c r="H7640" s="34">
        <f t="shared" ca="1" si="2268"/>
        <v>-53.646495328471097</v>
      </c>
      <c r="I7640" s="34">
        <f t="shared" ca="1" si="2269"/>
        <v>3246.3535046715288</v>
      </c>
      <c r="J7640" s="18">
        <f ca="1">SUM(INDIRECT(ADDRESS(ROW(F7640),COLUMN(F7640),4)):INDIRECT(ADDRESS(ROW(F7640)+N$5-1,COLUMN(F7640),4)))</f>
        <v>23100</v>
      </c>
      <c r="K7640" s="18">
        <f t="shared" ca="1" si="2270"/>
        <v>0</v>
      </c>
      <c r="L7640" s="18">
        <f t="shared" ca="1" si="2282"/>
        <v>0</v>
      </c>
      <c r="M7640" s="18">
        <f t="shared" ca="1" si="2266"/>
        <v>16350</v>
      </c>
      <c r="N7640" s="34">
        <f t="shared" ca="1" si="2271"/>
        <v>23156.90655579208</v>
      </c>
      <c r="P7640" s="18">
        <f t="shared" ca="1" si="2283"/>
        <v>53.646495328471097</v>
      </c>
      <c r="Q7640" s="47">
        <f ca="1">SUM(L$15:L7640)-SUM(M$15:M7640)</f>
        <v>0</v>
      </c>
      <c r="R7640" s="47" t="str">
        <f t="shared" ca="1" si="2284"/>
        <v>M7643</v>
      </c>
      <c r="S7640" s="40">
        <f t="shared" ca="1" si="2272"/>
        <v>0</v>
      </c>
      <c r="T7640" s="46">
        <f t="shared" ca="1" si="2273"/>
        <v>33</v>
      </c>
      <c r="X7640" s="74">
        <f t="shared" ca="1" si="2274"/>
        <v>-5.36464953284711E-2</v>
      </c>
      <c r="Y7640" s="75">
        <f t="shared" ca="1" si="2275"/>
        <v>-5.36464953284711E-2</v>
      </c>
      <c r="Z7640" s="74">
        <f t="shared" ca="1" si="2276"/>
        <v>0.94776708738256787</v>
      </c>
      <c r="AA7640" s="76">
        <f t="shared" ca="1" si="2277"/>
        <v>-53.646495328471097</v>
      </c>
      <c r="AB7640" s="76">
        <f t="shared" ca="1" si="2278"/>
        <v>947.76708738256787</v>
      </c>
    </row>
    <row r="7641" spans="1:28" x14ac:dyDescent="0.25">
      <c r="A7641" s="2">
        <f t="shared" si="2279"/>
        <v>7</v>
      </c>
      <c r="B7641" s="16">
        <f ca="1">VLOOKUP(A7641,PERIODS!$O$4:$P$33,2,FALSE)</f>
        <v>3.3000000000000002E-2</v>
      </c>
      <c r="C7641" s="15"/>
      <c r="D7641" s="18">
        <v>5000</v>
      </c>
      <c r="E7641" s="34">
        <f t="shared" ca="1" si="2280"/>
        <v>23156.90655579208</v>
      </c>
      <c r="F7641" s="34">
        <f t="shared" ca="1" si="2281"/>
        <v>3300</v>
      </c>
      <c r="G7641" s="69">
        <f t="shared" ca="1" si="2267"/>
        <v>0</v>
      </c>
      <c r="H7641" s="34">
        <f t="shared" ca="1" si="2268"/>
        <v>-1086.5520170840286</v>
      </c>
      <c r="I7641" s="34">
        <f t="shared" ca="1" si="2269"/>
        <v>2213.4479829159714</v>
      </c>
      <c r="J7641" s="18">
        <f ca="1">SUM(INDIRECT(ADDRESS(ROW(F7641),COLUMN(F7641),4)):INDIRECT(ADDRESS(ROW(F7641)+N$5-1,COLUMN(F7641),4)))</f>
        <v>23100</v>
      </c>
      <c r="K7641" s="18">
        <f t="shared" ca="1" si="2270"/>
        <v>0</v>
      </c>
      <c r="L7641" s="18">
        <f t="shared" ca="1" si="2282"/>
        <v>0</v>
      </c>
      <c r="M7641" s="18">
        <f t="shared" ca="1" si="2266"/>
        <v>0</v>
      </c>
      <c r="N7641" s="34">
        <f t="shared" ca="1" si="2271"/>
        <v>20943.458572876109</v>
      </c>
      <c r="P7641" s="18">
        <f t="shared" ca="1" si="2283"/>
        <v>1086.5520170840286</v>
      </c>
      <c r="Q7641" s="47">
        <f ca="1">SUM(L$15:L7641)-SUM(M$15:M7641)</f>
        <v>0</v>
      </c>
      <c r="R7641" s="47" t="str">
        <f t="shared" ca="1" si="2284"/>
        <v>M7644</v>
      </c>
      <c r="S7641" s="40">
        <f t="shared" ca="1" si="2272"/>
        <v>0</v>
      </c>
      <c r="T7641" s="46">
        <f t="shared" ca="1" si="2273"/>
        <v>7</v>
      </c>
      <c r="X7641" s="74">
        <f t="shared" ca="1" si="2274"/>
        <v>-1.0865520170840286</v>
      </c>
      <c r="Y7641" s="75">
        <f t="shared" ca="1" si="2275"/>
        <v>-1.0865520170840286</v>
      </c>
      <c r="Z7641" s="74">
        <f t="shared" ca="1" si="2276"/>
        <v>0.33737776330147612</v>
      </c>
      <c r="AA7641" s="76">
        <f t="shared" ca="1" si="2277"/>
        <v>-1086.5520170840286</v>
      </c>
      <c r="AB7641" s="76">
        <f t="shared" ca="1" si="2278"/>
        <v>337.37776330147614</v>
      </c>
    </row>
    <row r="7642" spans="1:28" x14ac:dyDescent="0.25">
      <c r="A7642" s="2">
        <f t="shared" si="2279"/>
        <v>8</v>
      </c>
      <c r="B7642" s="16">
        <f ca="1">VLOOKUP(A7642,PERIODS!$O$4:$P$33,2,FALSE)</f>
        <v>3.3000000000000002E-2</v>
      </c>
      <c r="C7642" s="15"/>
      <c r="D7642" s="18">
        <v>5000</v>
      </c>
      <c r="E7642" s="34">
        <f t="shared" ca="1" si="2280"/>
        <v>20943.458572876109</v>
      </c>
      <c r="F7642" s="34">
        <f t="shared" ca="1" si="2281"/>
        <v>3300</v>
      </c>
      <c r="G7642" s="69">
        <f t="shared" ca="1" si="2267"/>
        <v>0</v>
      </c>
      <c r="H7642" s="34">
        <f t="shared" ca="1" si="2268"/>
        <v>-1412.1562687285461</v>
      </c>
      <c r="I7642" s="34">
        <f t="shared" ca="1" si="2269"/>
        <v>1887.8437312714539</v>
      </c>
      <c r="J7642" s="18">
        <f ca="1">SUM(INDIRECT(ADDRESS(ROW(F7642),COLUMN(F7642),4)):INDIRECT(ADDRESS(ROW(F7642)+N$5-1,COLUMN(F7642),4)))</f>
        <v>23100</v>
      </c>
      <c r="K7642" s="18">
        <f t="shared" ca="1" si="2270"/>
        <v>16350</v>
      </c>
      <c r="L7642" s="18">
        <f t="shared" ca="1" si="2282"/>
        <v>16350</v>
      </c>
      <c r="M7642" s="18">
        <f t="shared" ca="1" si="2266"/>
        <v>0</v>
      </c>
      <c r="N7642" s="34">
        <f t="shared" ca="1" si="2271"/>
        <v>19055.614841604656</v>
      </c>
      <c r="P7642" s="18">
        <f t="shared" ca="1" si="2283"/>
        <v>1412.1562687285461</v>
      </c>
      <c r="Q7642" s="47">
        <f ca="1">SUM(L$15:L7642)-SUM(M$15:M7642)</f>
        <v>16350</v>
      </c>
      <c r="R7642" s="47" t="str">
        <f t="shared" ca="1" si="2284"/>
        <v>M7645</v>
      </c>
      <c r="S7642" s="40">
        <f t="shared" ca="1" si="2272"/>
        <v>0</v>
      </c>
      <c r="T7642" s="46">
        <f t="shared" ca="1" si="2273"/>
        <v>5</v>
      </c>
      <c r="X7642" s="74">
        <f t="shared" ca="1" si="2274"/>
        <v>-1.412156268728546</v>
      </c>
      <c r="Y7642" s="75">
        <f t="shared" ca="1" si="2275"/>
        <v>-1.412156268728546</v>
      </c>
      <c r="Z7642" s="74">
        <f t="shared" ca="1" si="2276"/>
        <v>0.24361741179042939</v>
      </c>
      <c r="AA7642" s="76">
        <f t="shared" ca="1" si="2277"/>
        <v>-1412.1562687285461</v>
      </c>
      <c r="AB7642" s="76">
        <f t="shared" ca="1" si="2278"/>
        <v>243.6174117904294</v>
      </c>
    </row>
    <row r="7643" spans="1:28" x14ac:dyDescent="0.25">
      <c r="A7643" s="2">
        <f t="shared" si="2279"/>
        <v>9</v>
      </c>
      <c r="B7643" s="16">
        <f ca="1">VLOOKUP(A7643,PERIODS!$O$4:$P$33,2,FALSE)</f>
        <v>3.3000000000000002E-2</v>
      </c>
      <c r="C7643" s="15"/>
      <c r="D7643" s="18">
        <v>5000</v>
      </c>
      <c r="E7643" s="34">
        <f t="shared" ca="1" si="2280"/>
        <v>19055.614841604656</v>
      </c>
      <c r="F7643" s="34">
        <f t="shared" ca="1" si="2281"/>
        <v>3300</v>
      </c>
      <c r="G7643" s="69">
        <f t="shared" ca="1" si="2267"/>
        <v>0</v>
      </c>
      <c r="H7643" s="34">
        <f t="shared" ca="1" si="2268"/>
        <v>323.83766139895044</v>
      </c>
      <c r="I7643" s="34">
        <f t="shared" ca="1" si="2269"/>
        <v>3623.8376613989503</v>
      </c>
      <c r="J7643" s="18">
        <f ca="1">SUM(INDIRECT(ADDRESS(ROW(F7643),COLUMN(F7643),4)):INDIRECT(ADDRESS(ROW(F7643)+N$5-1,COLUMN(F7643),4)))</f>
        <v>23100</v>
      </c>
      <c r="K7643" s="18">
        <f t="shared" ca="1" si="2270"/>
        <v>16350</v>
      </c>
      <c r="L7643" s="18">
        <f t="shared" ca="1" si="2282"/>
        <v>0</v>
      </c>
      <c r="M7643" s="18">
        <f t="shared" ca="1" si="2266"/>
        <v>0</v>
      </c>
      <c r="N7643" s="34">
        <f t="shared" ca="1" si="2271"/>
        <v>15431.777180205707</v>
      </c>
      <c r="P7643" s="18">
        <f t="shared" ca="1" si="2283"/>
        <v>323.83766139895044</v>
      </c>
      <c r="Q7643" s="47">
        <f ca="1">SUM(L$15:L7643)-SUM(M$15:M7643)</f>
        <v>16350</v>
      </c>
      <c r="R7643" s="47" t="str">
        <f t="shared" ca="1" si="2284"/>
        <v>M7646</v>
      </c>
      <c r="S7643" s="40">
        <f t="shared" ca="1" si="2272"/>
        <v>0</v>
      </c>
      <c r="T7643" s="46">
        <f t="shared" ca="1" si="2273"/>
        <v>95</v>
      </c>
      <c r="X7643" s="74">
        <f t="shared" ca="1" si="2274"/>
        <v>0.32383766139895043</v>
      </c>
      <c r="Y7643" s="75">
        <f t="shared" ca="1" si="2275"/>
        <v>0.32383766139895043</v>
      </c>
      <c r="Z7643" s="74">
        <f t="shared" ca="1" si="2276"/>
        <v>1.3824228683079312</v>
      </c>
      <c r="AA7643" s="76">
        <f t="shared" ca="1" si="2277"/>
        <v>323.83766139895044</v>
      </c>
      <c r="AB7643" s="76">
        <f t="shared" ca="1" si="2278"/>
        <v>1382.4228683079311</v>
      </c>
    </row>
    <row r="7644" spans="1:28" x14ac:dyDescent="0.25">
      <c r="A7644" s="2">
        <f t="shared" si="2279"/>
        <v>10</v>
      </c>
      <c r="B7644" s="16">
        <f ca="1">VLOOKUP(A7644,PERIODS!$O$4:$P$33,2,FALSE)</f>
        <v>3.3000000000000002E-2</v>
      </c>
      <c r="C7644" s="15"/>
      <c r="D7644" s="18">
        <v>5000</v>
      </c>
      <c r="E7644" s="34">
        <f t="shared" ca="1" si="2280"/>
        <v>15431.777180205707</v>
      </c>
      <c r="F7644" s="34">
        <f t="shared" ca="1" si="2281"/>
        <v>3300</v>
      </c>
      <c r="G7644" s="69">
        <f t="shared" ca="1" si="2267"/>
        <v>0</v>
      </c>
      <c r="H7644" s="34">
        <f t="shared" ca="1" si="2268"/>
        <v>495.78663092881396</v>
      </c>
      <c r="I7644" s="34">
        <f t="shared" ca="1" si="2269"/>
        <v>3795.7866309288138</v>
      </c>
      <c r="J7644" s="18">
        <f ca="1">SUM(INDIRECT(ADDRESS(ROW(F7644),COLUMN(F7644),4)):INDIRECT(ADDRESS(ROW(F7644)+N$5-1,COLUMN(F7644),4)))</f>
        <v>23100</v>
      </c>
      <c r="K7644" s="18">
        <f t="shared" ca="1" si="2270"/>
        <v>16350</v>
      </c>
      <c r="L7644" s="18">
        <f t="shared" ca="1" si="2282"/>
        <v>0</v>
      </c>
      <c r="M7644" s="18">
        <f t="shared" ca="1" si="2266"/>
        <v>0</v>
      </c>
      <c r="N7644" s="34">
        <f t="shared" ca="1" si="2271"/>
        <v>11635.990549276892</v>
      </c>
      <c r="P7644" s="18">
        <f t="shared" ca="1" si="2283"/>
        <v>495.78663092881396</v>
      </c>
      <c r="Q7644" s="47">
        <f ca="1">SUM(L$15:L7644)-SUM(M$15:M7644)</f>
        <v>16350</v>
      </c>
      <c r="R7644" s="47" t="str">
        <f t="shared" ca="1" si="2284"/>
        <v>M7647</v>
      </c>
      <c r="S7644" s="40">
        <f t="shared" ca="1" si="2272"/>
        <v>0</v>
      </c>
      <c r="T7644" s="46">
        <f t="shared" ca="1" si="2273"/>
        <v>56</v>
      </c>
      <c r="X7644" s="74">
        <f t="shared" ca="1" si="2274"/>
        <v>0.49578663092881398</v>
      </c>
      <c r="Y7644" s="75">
        <f t="shared" ca="1" si="2275"/>
        <v>0.49578663092881398</v>
      </c>
      <c r="Z7644" s="74">
        <f t="shared" ca="1" si="2276"/>
        <v>1.6417892134041561</v>
      </c>
      <c r="AA7644" s="76">
        <f t="shared" ca="1" si="2277"/>
        <v>495.78663092881396</v>
      </c>
      <c r="AB7644" s="76">
        <f t="shared" ca="1" si="2278"/>
        <v>1641.789213404156</v>
      </c>
    </row>
    <row r="7645" spans="1:28" x14ac:dyDescent="0.25">
      <c r="A7645" s="2">
        <f t="shared" si="2279"/>
        <v>11</v>
      </c>
      <c r="B7645" s="16">
        <f ca="1">VLOOKUP(A7645,PERIODS!$O$4:$P$33,2,FALSE)</f>
        <v>3.3000000000000002E-2</v>
      </c>
      <c r="C7645" s="15"/>
      <c r="D7645" s="18">
        <v>5000</v>
      </c>
      <c r="E7645" s="34">
        <f t="shared" ca="1" si="2280"/>
        <v>11635.990549276892</v>
      </c>
      <c r="F7645" s="34">
        <f t="shared" ca="1" si="2281"/>
        <v>3300</v>
      </c>
      <c r="G7645" s="69">
        <f t="shared" ca="1" si="2267"/>
        <v>0</v>
      </c>
      <c r="H7645" s="34">
        <f t="shared" ca="1" si="2268"/>
        <v>265.99709672838947</v>
      </c>
      <c r="I7645" s="34">
        <f t="shared" ca="1" si="2269"/>
        <v>3565.9970967283894</v>
      </c>
      <c r="J7645" s="18">
        <f ca="1">SUM(INDIRECT(ADDRESS(ROW(F7645),COLUMN(F7645),4)):INDIRECT(ADDRESS(ROW(F7645)+N$5-1,COLUMN(F7645),4)))</f>
        <v>23300</v>
      </c>
      <c r="K7645" s="18">
        <f t="shared" ca="1" si="2270"/>
        <v>0</v>
      </c>
      <c r="L7645" s="18">
        <f t="shared" ca="1" si="2282"/>
        <v>0</v>
      </c>
      <c r="M7645" s="18">
        <f t="shared" ca="1" si="2266"/>
        <v>16350</v>
      </c>
      <c r="N7645" s="34">
        <f t="shared" ca="1" si="2271"/>
        <v>24419.9934525485</v>
      </c>
      <c r="P7645" s="18">
        <f t="shared" ca="1" si="2283"/>
        <v>265.99709672838947</v>
      </c>
      <c r="Q7645" s="47">
        <f ca="1">SUM(L$15:L7645)-SUM(M$15:M7645)</f>
        <v>0</v>
      </c>
      <c r="R7645" s="47" t="str">
        <f t="shared" ca="1" si="2284"/>
        <v>M7648</v>
      </c>
      <c r="S7645" s="40">
        <f t="shared" ca="1" si="2272"/>
        <v>0</v>
      </c>
      <c r="T7645" s="46">
        <f t="shared" ca="1" si="2273"/>
        <v>42</v>
      </c>
      <c r="X7645" s="74">
        <f t="shared" ca="1" si="2274"/>
        <v>0.26599709672838945</v>
      </c>
      <c r="Y7645" s="75">
        <f t="shared" ca="1" si="2275"/>
        <v>0.26599709672838945</v>
      </c>
      <c r="Z7645" s="74">
        <f t="shared" ca="1" si="2276"/>
        <v>1.3047312706921714</v>
      </c>
      <c r="AA7645" s="76">
        <f t="shared" ca="1" si="2277"/>
        <v>265.99709672838947</v>
      </c>
      <c r="AB7645" s="76">
        <f t="shared" ca="1" si="2278"/>
        <v>1304.7312706921714</v>
      </c>
    </row>
    <row r="7646" spans="1:28" x14ac:dyDescent="0.25">
      <c r="A7646" s="2">
        <f t="shared" si="2279"/>
        <v>12</v>
      </c>
      <c r="B7646" s="16">
        <f ca="1">VLOOKUP(A7646,PERIODS!$O$4:$P$33,2,FALSE)</f>
        <v>3.3000000000000002E-2</v>
      </c>
      <c r="C7646" s="15"/>
      <c r="D7646" s="18">
        <v>5000</v>
      </c>
      <c r="E7646" s="34">
        <f t="shared" ca="1" si="2280"/>
        <v>24419.9934525485</v>
      </c>
      <c r="F7646" s="34">
        <f t="shared" ca="1" si="2281"/>
        <v>3300</v>
      </c>
      <c r="G7646" s="69">
        <f t="shared" ca="1" si="2267"/>
        <v>0</v>
      </c>
      <c r="H7646" s="34">
        <f t="shared" ca="1" si="2268"/>
        <v>419.99630121407972</v>
      </c>
      <c r="I7646" s="34">
        <f t="shared" ca="1" si="2269"/>
        <v>3719.9963012140797</v>
      </c>
      <c r="J7646" s="18">
        <f ca="1">SUM(INDIRECT(ADDRESS(ROW(F7646),COLUMN(F7646),4)):INDIRECT(ADDRESS(ROW(F7646)+N$5-1,COLUMN(F7646),4)))</f>
        <v>23500</v>
      </c>
      <c r="K7646" s="18">
        <f t="shared" ca="1" si="2270"/>
        <v>0</v>
      </c>
      <c r="L7646" s="18">
        <f t="shared" ca="1" si="2282"/>
        <v>0</v>
      </c>
      <c r="M7646" s="18">
        <f t="shared" ca="1" si="2266"/>
        <v>0</v>
      </c>
      <c r="N7646" s="34">
        <f t="shared" ca="1" si="2271"/>
        <v>20699.997151334421</v>
      </c>
      <c r="P7646" s="18">
        <f t="shared" ca="1" si="2283"/>
        <v>419.99630121407972</v>
      </c>
      <c r="Q7646" s="47">
        <f ca="1">SUM(L$15:L7646)-SUM(M$15:M7646)</f>
        <v>0</v>
      </c>
      <c r="R7646" s="47" t="str">
        <f t="shared" ca="1" si="2284"/>
        <v>M7649</v>
      </c>
      <c r="S7646" s="40">
        <f t="shared" ca="1" si="2272"/>
        <v>0</v>
      </c>
      <c r="T7646" s="46">
        <f t="shared" ca="1" si="2273"/>
        <v>89</v>
      </c>
      <c r="X7646" s="74">
        <f t="shared" ca="1" si="2274"/>
        <v>0.41999630121407971</v>
      </c>
      <c r="Y7646" s="75">
        <f t="shared" ca="1" si="2275"/>
        <v>0.41999630121407971</v>
      </c>
      <c r="Z7646" s="74">
        <f t="shared" ca="1" si="2276"/>
        <v>1.5219559262190716</v>
      </c>
      <c r="AA7646" s="76">
        <f t="shared" ca="1" si="2277"/>
        <v>419.99630121407972</v>
      </c>
      <c r="AB7646" s="76">
        <f t="shared" ca="1" si="2278"/>
        <v>1521.9559262190717</v>
      </c>
    </row>
    <row r="7647" spans="1:28" x14ac:dyDescent="0.25">
      <c r="A7647" s="2">
        <f t="shared" si="2279"/>
        <v>13</v>
      </c>
      <c r="B7647" s="16">
        <f ca="1">VLOOKUP(A7647,PERIODS!$O$4:$P$33,2,FALSE)</f>
        <v>3.3000000000000002E-2</v>
      </c>
      <c r="C7647" s="15"/>
      <c r="D7647" s="18">
        <v>5000</v>
      </c>
      <c r="E7647" s="34">
        <f t="shared" ca="1" si="2280"/>
        <v>20699.997151334421</v>
      </c>
      <c r="F7647" s="34">
        <f t="shared" ca="1" si="2281"/>
        <v>3300</v>
      </c>
      <c r="G7647" s="69">
        <f t="shared" ca="1" si="2267"/>
        <v>0</v>
      </c>
      <c r="H7647" s="34">
        <f t="shared" ca="1" si="2268"/>
        <v>119.44100593093168</v>
      </c>
      <c r="I7647" s="34">
        <f t="shared" ca="1" si="2269"/>
        <v>3419.4410059309316</v>
      </c>
      <c r="J7647" s="18">
        <f ca="1">SUM(INDIRECT(ADDRESS(ROW(F7647),COLUMN(F7647),4)):INDIRECT(ADDRESS(ROW(F7647)+N$5-1,COLUMN(F7647),4)))</f>
        <v>23700</v>
      </c>
      <c r="K7647" s="18">
        <f t="shared" ca="1" si="2270"/>
        <v>16350</v>
      </c>
      <c r="L7647" s="18">
        <f t="shared" ca="1" si="2282"/>
        <v>16350</v>
      </c>
      <c r="M7647" s="18">
        <f t="shared" ca="1" si="2266"/>
        <v>0</v>
      </c>
      <c r="N7647" s="34">
        <f t="shared" ca="1" si="2271"/>
        <v>17280.556145403491</v>
      </c>
      <c r="P7647" s="18">
        <f t="shared" ca="1" si="2283"/>
        <v>119.44100593093168</v>
      </c>
      <c r="Q7647" s="47">
        <f ca="1">SUM(L$15:L7647)-SUM(M$15:M7647)</f>
        <v>16350</v>
      </c>
      <c r="R7647" s="47" t="str">
        <f t="shared" ca="1" si="2284"/>
        <v>M7650</v>
      </c>
      <c r="S7647" s="40">
        <f t="shared" ca="1" si="2272"/>
        <v>0</v>
      </c>
      <c r="T7647" s="46">
        <f t="shared" ca="1" si="2273"/>
        <v>43</v>
      </c>
      <c r="X7647" s="74">
        <f t="shared" ca="1" si="2274"/>
        <v>0.11944100593093168</v>
      </c>
      <c r="Y7647" s="75">
        <f t="shared" ca="1" si="2275"/>
        <v>0.11944100593093168</v>
      </c>
      <c r="Z7647" s="74">
        <f t="shared" ca="1" si="2276"/>
        <v>1.1268667636505645</v>
      </c>
      <c r="AA7647" s="76">
        <f t="shared" ca="1" si="2277"/>
        <v>119.44100593093168</v>
      </c>
      <c r="AB7647" s="76">
        <f t="shared" ca="1" si="2278"/>
        <v>1126.8667636505645</v>
      </c>
    </row>
    <row r="7648" spans="1:28" x14ac:dyDescent="0.25">
      <c r="A7648" s="2">
        <f t="shared" si="2279"/>
        <v>14</v>
      </c>
      <c r="B7648" s="16">
        <f ca="1">VLOOKUP(A7648,PERIODS!$O$4:$P$33,2,FALSE)</f>
        <v>3.3000000000000002E-2</v>
      </c>
      <c r="C7648" s="15"/>
      <c r="D7648" s="18">
        <v>5000</v>
      </c>
      <c r="E7648" s="34">
        <f t="shared" ca="1" si="2280"/>
        <v>17280.556145403491</v>
      </c>
      <c r="F7648" s="34">
        <f t="shared" ca="1" si="2281"/>
        <v>3300</v>
      </c>
      <c r="G7648" s="69">
        <f t="shared" ca="1" si="2267"/>
        <v>0</v>
      </c>
      <c r="H7648" s="34">
        <f t="shared" ca="1" si="2268"/>
        <v>1959.9639845400536</v>
      </c>
      <c r="I7648" s="34">
        <f t="shared" ca="1" si="2269"/>
        <v>5259.9639845400534</v>
      </c>
      <c r="J7648" s="18">
        <f ca="1">SUM(INDIRECT(ADDRESS(ROW(F7648),COLUMN(F7648),4)):INDIRECT(ADDRESS(ROW(F7648)+N$5-1,COLUMN(F7648),4)))</f>
        <v>23900</v>
      </c>
      <c r="K7648" s="18">
        <f t="shared" ca="1" si="2270"/>
        <v>16350</v>
      </c>
      <c r="L7648" s="18">
        <f t="shared" ca="1" si="2282"/>
        <v>0</v>
      </c>
      <c r="M7648" s="18">
        <f t="shared" ca="1" si="2266"/>
        <v>0</v>
      </c>
      <c r="N7648" s="34">
        <f t="shared" ca="1" si="2271"/>
        <v>12020.592160863438</v>
      </c>
      <c r="P7648" s="18">
        <f t="shared" ca="1" si="2283"/>
        <v>1959.9639845400536</v>
      </c>
      <c r="Q7648" s="47">
        <f ca="1">SUM(L$15:L7648)-SUM(M$15:M7648)</f>
        <v>16350</v>
      </c>
      <c r="R7648" s="47" t="str">
        <f t="shared" ca="1" si="2284"/>
        <v>M7651</v>
      </c>
      <c r="S7648" s="40">
        <f t="shared" ca="1" si="2272"/>
        <v>0</v>
      </c>
      <c r="T7648" s="46">
        <f t="shared" ca="1" si="2273"/>
        <v>42</v>
      </c>
      <c r="X7648" s="74">
        <f t="shared" ca="1" si="2274"/>
        <v>2.0782391331856975</v>
      </c>
      <c r="Y7648" s="75">
        <f t="shared" ca="1" si="2275"/>
        <v>1.9599639845400536</v>
      </c>
      <c r="Z7648" s="74">
        <f t="shared" ca="1" si="2276"/>
        <v>7.0990713842313315</v>
      </c>
      <c r="AA7648" s="76">
        <f t="shared" ca="1" si="2277"/>
        <v>1959.9639845400536</v>
      </c>
      <c r="AB7648" s="76">
        <f t="shared" ca="1" si="2278"/>
        <v>7099.0713842313316</v>
      </c>
    </row>
    <row r="7649" spans="1:28" x14ac:dyDescent="0.25">
      <c r="A7649" s="2">
        <f t="shared" si="2279"/>
        <v>15</v>
      </c>
      <c r="B7649" s="16">
        <f ca="1">VLOOKUP(A7649,PERIODS!$O$4:$P$33,2,FALSE)</f>
        <v>3.3000000000000002E-2</v>
      </c>
      <c r="C7649" s="15"/>
      <c r="D7649" s="18">
        <v>5000</v>
      </c>
      <c r="E7649" s="34">
        <f t="shared" ca="1" si="2280"/>
        <v>12020.592160863438</v>
      </c>
      <c r="F7649" s="34">
        <f t="shared" ca="1" si="2281"/>
        <v>3300</v>
      </c>
      <c r="G7649" s="69">
        <f t="shared" ca="1" si="2267"/>
        <v>0</v>
      </c>
      <c r="H7649" s="34">
        <f t="shared" ca="1" si="2268"/>
        <v>503.34453085822292</v>
      </c>
      <c r="I7649" s="34">
        <f t="shared" ca="1" si="2269"/>
        <v>3803.3445308582232</v>
      </c>
      <c r="J7649" s="18">
        <f ca="1">SUM(INDIRECT(ADDRESS(ROW(F7649),COLUMN(F7649),4)):INDIRECT(ADDRESS(ROW(F7649)+N$5-1,COLUMN(F7649),4)))</f>
        <v>24100</v>
      </c>
      <c r="K7649" s="18">
        <f t="shared" ca="1" si="2270"/>
        <v>16350</v>
      </c>
      <c r="L7649" s="18">
        <f t="shared" ca="1" si="2282"/>
        <v>0</v>
      </c>
      <c r="M7649" s="18">
        <f t="shared" ca="1" si="2266"/>
        <v>0</v>
      </c>
      <c r="N7649" s="34">
        <f t="shared" ca="1" si="2271"/>
        <v>8217.2476300052149</v>
      </c>
      <c r="P7649" s="18">
        <f t="shared" ca="1" si="2283"/>
        <v>503.34453085822292</v>
      </c>
      <c r="Q7649" s="47">
        <f ca="1">SUM(L$15:L7649)-SUM(M$15:M7649)</f>
        <v>16350</v>
      </c>
      <c r="R7649" s="47" t="str">
        <f t="shared" ca="1" si="2284"/>
        <v>M7652</v>
      </c>
      <c r="S7649" s="40">
        <f t="shared" ca="1" si="2272"/>
        <v>0</v>
      </c>
      <c r="T7649" s="46">
        <f t="shared" ca="1" si="2273"/>
        <v>34</v>
      </c>
      <c r="X7649" s="74">
        <f t="shared" ca="1" si="2274"/>
        <v>0.50334453085822295</v>
      </c>
      <c r="Y7649" s="75">
        <f t="shared" ca="1" si="2275"/>
        <v>0.50334453085822295</v>
      </c>
      <c r="Z7649" s="74">
        <f t="shared" ca="1" si="2276"/>
        <v>1.6542447013600312</v>
      </c>
      <c r="AA7649" s="76">
        <f t="shared" ca="1" si="2277"/>
        <v>503.34453085822292</v>
      </c>
      <c r="AB7649" s="76">
        <f t="shared" ca="1" si="2278"/>
        <v>1654.2447013600313</v>
      </c>
    </row>
    <row r="7650" spans="1:28" x14ac:dyDescent="0.25">
      <c r="A7650" s="2">
        <f t="shared" si="2279"/>
        <v>16</v>
      </c>
      <c r="B7650" s="16">
        <f ca="1">VLOOKUP(A7650,PERIODS!$O$4:$P$33,2,FALSE)</f>
        <v>3.3000000000000002E-2</v>
      </c>
      <c r="C7650" s="15"/>
      <c r="D7650" s="18">
        <v>5000</v>
      </c>
      <c r="E7650" s="34">
        <f t="shared" ca="1" si="2280"/>
        <v>8217.2476300052149</v>
      </c>
      <c r="F7650" s="34">
        <f t="shared" ca="1" si="2281"/>
        <v>3300</v>
      </c>
      <c r="G7650" s="69">
        <f t="shared" ca="1" si="2267"/>
        <v>0</v>
      </c>
      <c r="H7650" s="34">
        <f t="shared" ca="1" si="2268"/>
        <v>-532.50402361601107</v>
      </c>
      <c r="I7650" s="34">
        <f t="shared" ca="1" si="2269"/>
        <v>2767.4959763839888</v>
      </c>
      <c r="J7650" s="18">
        <f ca="1">SUM(INDIRECT(ADDRESS(ROW(F7650),COLUMN(F7650),4)):INDIRECT(ADDRESS(ROW(F7650)+N$5-1,COLUMN(F7650),4)))</f>
        <v>24300</v>
      </c>
      <c r="K7650" s="18">
        <f t="shared" ca="1" si="2270"/>
        <v>0</v>
      </c>
      <c r="L7650" s="18">
        <f t="shared" ca="1" si="2282"/>
        <v>0</v>
      </c>
      <c r="M7650" s="18">
        <f t="shared" ca="1" si="2266"/>
        <v>16350</v>
      </c>
      <c r="N7650" s="34">
        <f t="shared" ca="1" si="2271"/>
        <v>21799.751653621228</v>
      </c>
      <c r="P7650" s="18">
        <f t="shared" ca="1" si="2283"/>
        <v>532.50402361601107</v>
      </c>
      <c r="Q7650" s="47">
        <f ca="1">SUM(L$15:L7650)-SUM(M$15:M7650)</f>
        <v>0</v>
      </c>
      <c r="R7650" s="47" t="str">
        <f t="shared" ca="1" si="2284"/>
        <v>M7653</v>
      </c>
      <c r="S7650" s="40">
        <f t="shared" ca="1" si="2272"/>
        <v>0</v>
      </c>
      <c r="T7650" s="46">
        <f t="shared" ca="1" si="2273"/>
        <v>24</v>
      </c>
      <c r="X7650" s="74">
        <f t="shared" ca="1" si="2274"/>
        <v>-0.53250402361601101</v>
      </c>
      <c r="Y7650" s="75">
        <f t="shared" ca="1" si="2275"/>
        <v>-0.53250402361601101</v>
      </c>
      <c r="Z7650" s="74">
        <f t="shared" ca="1" si="2276"/>
        <v>0.5871329327106003</v>
      </c>
      <c r="AA7650" s="76">
        <f t="shared" ca="1" si="2277"/>
        <v>-532.50402361601107</v>
      </c>
      <c r="AB7650" s="76">
        <f t="shared" ca="1" si="2278"/>
        <v>587.13293271060024</v>
      </c>
    </row>
    <row r="7651" spans="1:28" x14ac:dyDescent="0.25">
      <c r="A7651" s="2">
        <f t="shared" si="2279"/>
        <v>17</v>
      </c>
      <c r="B7651" s="16">
        <f ca="1">VLOOKUP(A7651,PERIODS!$O$4:$P$33,2,FALSE)</f>
        <v>3.5000000000000003E-2</v>
      </c>
      <c r="C7651" s="15"/>
      <c r="D7651" s="18">
        <v>5000</v>
      </c>
      <c r="E7651" s="34">
        <f t="shared" ca="1" si="2280"/>
        <v>21799.751653621228</v>
      </c>
      <c r="F7651" s="34">
        <f t="shared" ca="1" si="2281"/>
        <v>3500.0000000000005</v>
      </c>
      <c r="G7651" s="69">
        <f t="shared" ca="1" si="2267"/>
        <v>0</v>
      </c>
      <c r="H7651" s="34">
        <f t="shared" ca="1" si="2268"/>
        <v>425.39156401308054</v>
      </c>
      <c r="I7651" s="34">
        <f t="shared" ca="1" si="2269"/>
        <v>3925.3915640130808</v>
      </c>
      <c r="J7651" s="18">
        <f ca="1">SUM(INDIRECT(ADDRESS(ROW(F7651),COLUMN(F7651),4)):INDIRECT(ADDRESS(ROW(F7651)+N$5-1,COLUMN(F7651),4)))</f>
        <v>24500.000000000004</v>
      </c>
      <c r="K7651" s="18">
        <f t="shared" ca="1" si="2270"/>
        <v>16350</v>
      </c>
      <c r="L7651" s="18">
        <f t="shared" ca="1" si="2282"/>
        <v>16350</v>
      </c>
      <c r="M7651" s="18">
        <f t="shared" ca="1" si="2266"/>
        <v>0</v>
      </c>
      <c r="N7651" s="34">
        <f t="shared" ca="1" si="2271"/>
        <v>17874.360089608148</v>
      </c>
      <c r="P7651" s="18">
        <f t="shared" ca="1" si="2283"/>
        <v>425.39156401308054</v>
      </c>
      <c r="Q7651" s="47">
        <f ca="1">SUM(L$15:L7651)-SUM(M$15:M7651)</f>
        <v>16350</v>
      </c>
      <c r="R7651" s="47" t="str">
        <f t="shared" ca="1" si="2284"/>
        <v>M7654</v>
      </c>
      <c r="S7651" s="40">
        <f t="shared" ca="1" si="2272"/>
        <v>0</v>
      </c>
      <c r="T7651" s="46">
        <f t="shared" ca="1" si="2273"/>
        <v>40</v>
      </c>
      <c r="X7651" s="74">
        <f t="shared" ca="1" si="2274"/>
        <v>0.42539156401308054</v>
      </c>
      <c r="Y7651" s="75">
        <f t="shared" ca="1" si="2275"/>
        <v>0.42539156401308054</v>
      </c>
      <c r="Z7651" s="74">
        <f t="shared" ca="1" si="2276"/>
        <v>1.5301894695019971</v>
      </c>
      <c r="AA7651" s="76">
        <f t="shared" ca="1" si="2277"/>
        <v>425.39156401308054</v>
      </c>
      <c r="AB7651" s="76">
        <f t="shared" ca="1" si="2278"/>
        <v>1530.1894695019971</v>
      </c>
    </row>
    <row r="7652" spans="1:28" x14ac:dyDescent="0.25">
      <c r="A7652" s="2">
        <f t="shared" si="2279"/>
        <v>18</v>
      </c>
      <c r="B7652" s="16">
        <f ca="1">VLOOKUP(A7652,PERIODS!$O$4:$P$33,2,FALSE)</f>
        <v>3.5000000000000003E-2</v>
      </c>
      <c r="C7652" s="15"/>
      <c r="D7652" s="18">
        <v>5000</v>
      </c>
      <c r="E7652" s="34">
        <f t="shared" ca="1" si="2280"/>
        <v>17874.360089608148</v>
      </c>
      <c r="F7652" s="34">
        <f t="shared" ca="1" si="2281"/>
        <v>3500.0000000000005</v>
      </c>
      <c r="G7652" s="69">
        <f t="shared" ca="1" si="2267"/>
        <v>0</v>
      </c>
      <c r="H7652" s="34">
        <f t="shared" ca="1" si="2268"/>
        <v>1171.1692622512294</v>
      </c>
      <c r="I7652" s="34">
        <f t="shared" ca="1" si="2269"/>
        <v>4671.1692622512301</v>
      </c>
      <c r="J7652" s="18">
        <f ca="1">SUM(INDIRECT(ADDRESS(ROW(F7652),COLUMN(F7652),4)):INDIRECT(ADDRESS(ROW(F7652)+N$5-1,COLUMN(F7652),4)))</f>
        <v>24500.000000000004</v>
      </c>
      <c r="K7652" s="18">
        <f t="shared" ca="1" si="2270"/>
        <v>16350</v>
      </c>
      <c r="L7652" s="18">
        <f t="shared" ca="1" si="2282"/>
        <v>0</v>
      </c>
      <c r="M7652" s="18">
        <f t="shared" ca="1" si="2266"/>
        <v>0</v>
      </c>
      <c r="N7652" s="34">
        <f t="shared" ca="1" si="2271"/>
        <v>13203.190827356917</v>
      </c>
      <c r="P7652" s="18">
        <f t="shared" ca="1" si="2283"/>
        <v>1171.1692622512294</v>
      </c>
      <c r="Q7652" s="47">
        <f ca="1">SUM(L$15:L7652)-SUM(M$15:M7652)</f>
        <v>16350</v>
      </c>
      <c r="R7652" s="47" t="str">
        <f t="shared" ca="1" si="2284"/>
        <v>M7655</v>
      </c>
      <c r="S7652" s="40">
        <f t="shared" ca="1" si="2272"/>
        <v>0</v>
      </c>
      <c r="T7652" s="46">
        <f t="shared" ca="1" si="2273"/>
        <v>38</v>
      </c>
      <c r="X7652" s="74">
        <f t="shared" ca="1" si="2274"/>
        <v>1.1711692622512293</v>
      </c>
      <c r="Y7652" s="75">
        <f t="shared" ca="1" si="2275"/>
        <v>1.1711692622512293</v>
      </c>
      <c r="Z7652" s="74">
        <f t="shared" ca="1" si="2276"/>
        <v>3.2257621962657828</v>
      </c>
      <c r="AA7652" s="76">
        <f t="shared" ca="1" si="2277"/>
        <v>1171.1692622512294</v>
      </c>
      <c r="AB7652" s="76">
        <f t="shared" ca="1" si="2278"/>
        <v>3225.7621962657827</v>
      </c>
    </row>
    <row r="7653" spans="1:28" x14ac:dyDescent="0.25">
      <c r="A7653" s="2">
        <f t="shared" si="2279"/>
        <v>19</v>
      </c>
      <c r="B7653" s="16">
        <f ca="1">VLOOKUP(A7653,PERIODS!$O$4:$P$33,2,FALSE)</f>
        <v>3.5000000000000003E-2</v>
      </c>
      <c r="C7653" s="15"/>
      <c r="D7653" s="18">
        <v>5000</v>
      </c>
      <c r="E7653" s="34">
        <f t="shared" ca="1" si="2280"/>
        <v>13203.190827356917</v>
      </c>
      <c r="F7653" s="34">
        <f t="shared" ca="1" si="2281"/>
        <v>3500.0000000000005</v>
      </c>
      <c r="G7653" s="69">
        <f t="shared" ca="1" si="2267"/>
        <v>0</v>
      </c>
      <c r="H7653" s="34">
        <f t="shared" ca="1" si="2268"/>
        <v>1691.723560182028</v>
      </c>
      <c r="I7653" s="34">
        <f t="shared" ca="1" si="2269"/>
        <v>5191.7235601820285</v>
      </c>
      <c r="J7653" s="18">
        <f ca="1">SUM(INDIRECT(ADDRESS(ROW(F7653),COLUMN(F7653),4)):INDIRECT(ADDRESS(ROW(F7653)+N$5-1,COLUMN(F7653),4)))</f>
        <v>24500.000000000004</v>
      </c>
      <c r="K7653" s="18">
        <f t="shared" ca="1" si="2270"/>
        <v>16350</v>
      </c>
      <c r="L7653" s="18">
        <f t="shared" ca="1" si="2282"/>
        <v>0</v>
      </c>
      <c r="M7653" s="18">
        <f t="shared" ca="1" si="2266"/>
        <v>0</v>
      </c>
      <c r="N7653" s="34">
        <f t="shared" ca="1" si="2271"/>
        <v>8011.4672671748885</v>
      </c>
      <c r="P7653" s="18">
        <f t="shared" ca="1" si="2283"/>
        <v>1691.723560182028</v>
      </c>
      <c r="Q7653" s="47">
        <f ca="1">SUM(L$15:L7653)-SUM(M$15:M7653)</f>
        <v>16350</v>
      </c>
      <c r="R7653" s="47" t="str">
        <f t="shared" ca="1" si="2284"/>
        <v>M7656</v>
      </c>
      <c r="S7653" s="40">
        <f t="shared" ca="1" si="2272"/>
        <v>0</v>
      </c>
      <c r="T7653" s="46">
        <f t="shared" ca="1" si="2273"/>
        <v>10</v>
      </c>
      <c r="X7653" s="74">
        <f t="shared" ca="1" si="2274"/>
        <v>1.691723560182028</v>
      </c>
      <c r="Y7653" s="75">
        <f t="shared" ca="1" si="2275"/>
        <v>1.691723560182028</v>
      </c>
      <c r="Z7653" s="74">
        <f t="shared" ca="1" si="2276"/>
        <v>5.4288295606250223</v>
      </c>
      <c r="AA7653" s="76">
        <f t="shared" ca="1" si="2277"/>
        <v>1691.723560182028</v>
      </c>
      <c r="AB7653" s="76">
        <f t="shared" ca="1" si="2278"/>
        <v>5428.8295606250222</v>
      </c>
    </row>
    <row r="7654" spans="1:28" x14ac:dyDescent="0.25">
      <c r="A7654" s="2">
        <f t="shared" si="2279"/>
        <v>20</v>
      </c>
      <c r="B7654" s="16">
        <f ca="1">VLOOKUP(A7654,PERIODS!$O$4:$P$33,2,FALSE)</f>
        <v>3.5000000000000003E-2</v>
      </c>
      <c r="C7654" s="15"/>
      <c r="D7654" s="18">
        <v>5000</v>
      </c>
      <c r="E7654" s="34">
        <f t="shared" ca="1" si="2280"/>
        <v>8011.4672671748885</v>
      </c>
      <c r="F7654" s="34">
        <f t="shared" ca="1" si="2281"/>
        <v>3500.0000000000005</v>
      </c>
      <c r="G7654" s="69">
        <f t="shared" ca="1" si="2267"/>
        <v>0</v>
      </c>
      <c r="H7654" s="34">
        <f t="shared" ca="1" si="2268"/>
        <v>-2113.8577334204765</v>
      </c>
      <c r="I7654" s="34">
        <f t="shared" ca="1" si="2269"/>
        <v>1386.1422665795239</v>
      </c>
      <c r="J7654" s="18">
        <f ca="1">SUM(INDIRECT(ADDRESS(ROW(F7654),COLUMN(F7654),4)):INDIRECT(ADDRESS(ROW(F7654)+N$5-1,COLUMN(F7654),4)))</f>
        <v>24500.000000000004</v>
      </c>
      <c r="K7654" s="18">
        <f t="shared" ca="1" si="2270"/>
        <v>16350</v>
      </c>
      <c r="L7654" s="18">
        <f t="shared" ca="1" si="2282"/>
        <v>16350</v>
      </c>
      <c r="M7654" s="18">
        <f t="shared" ca="1" si="2266"/>
        <v>16350</v>
      </c>
      <c r="N7654" s="34">
        <f t="shared" ca="1" si="2271"/>
        <v>22975.325000595367</v>
      </c>
      <c r="P7654" s="18">
        <f t="shared" ca="1" si="2283"/>
        <v>2113.8577334204765</v>
      </c>
      <c r="Q7654" s="47">
        <f ca="1">SUM(L$15:L7654)-SUM(M$15:M7654)</f>
        <v>16350</v>
      </c>
      <c r="R7654" s="47" t="str">
        <f t="shared" ca="1" si="2284"/>
        <v>M7657</v>
      </c>
      <c r="S7654" s="40">
        <f t="shared" ca="1" si="2272"/>
        <v>0</v>
      </c>
      <c r="T7654" s="46">
        <f t="shared" ca="1" si="2273"/>
        <v>86</v>
      </c>
      <c r="X7654" s="74">
        <f t="shared" ca="1" si="2274"/>
        <v>-2.1138577334204767</v>
      </c>
      <c r="Y7654" s="75">
        <f t="shared" ca="1" si="2275"/>
        <v>-2.1138577334204767</v>
      </c>
      <c r="Z7654" s="74">
        <f t="shared" ca="1" si="2276"/>
        <v>0.12077116365769253</v>
      </c>
      <c r="AA7654" s="76">
        <f t="shared" ca="1" si="2277"/>
        <v>-2113.8577334204765</v>
      </c>
      <c r="AB7654" s="76">
        <f t="shared" ca="1" si="2278"/>
        <v>120.77116365769253</v>
      </c>
    </row>
    <row r="7655" spans="1:28" x14ac:dyDescent="0.25">
      <c r="A7655" s="2">
        <f t="shared" si="2279"/>
        <v>21</v>
      </c>
      <c r="B7655" s="16">
        <f ca="1">VLOOKUP(A7655,PERIODS!$O$4:$P$33,2,FALSE)</f>
        <v>3.5000000000000003E-2</v>
      </c>
      <c r="C7655" s="15"/>
      <c r="D7655" s="18">
        <v>5000</v>
      </c>
      <c r="E7655" s="34">
        <f t="shared" ca="1" si="2280"/>
        <v>22975.325000595367</v>
      </c>
      <c r="F7655" s="34">
        <f t="shared" ca="1" si="2281"/>
        <v>3500.0000000000005</v>
      </c>
      <c r="G7655" s="69">
        <f t="shared" ca="1" si="2267"/>
        <v>0</v>
      </c>
      <c r="H7655" s="34">
        <f t="shared" ca="1" si="2268"/>
        <v>-1035.3288767096508</v>
      </c>
      <c r="I7655" s="34">
        <f t="shared" ca="1" si="2269"/>
        <v>2464.6711232903499</v>
      </c>
      <c r="J7655" s="18">
        <f ca="1">SUM(INDIRECT(ADDRESS(ROW(F7655),COLUMN(F7655),4)):INDIRECT(ADDRESS(ROW(F7655)+N$5-1,COLUMN(F7655),4)))</f>
        <v>24500.000000000004</v>
      </c>
      <c r="K7655" s="18">
        <f t="shared" ca="1" si="2270"/>
        <v>16350</v>
      </c>
      <c r="L7655" s="18">
        <f t="shared" ca="1" si="2282"/>
        <v>0</v>
      </c>
      <c r="M7655" s="18">
        <f t="shared" ca="1" si="2266"/>
        <v>0</v>
      </c>
      <c r="N7655" s="34">
        <f t="shared" ca="1" si="2271"/>
        <v>20510.653877305016</v>
      </c>
      <c r="P7655" s="18">
        <f t="shared" ca="1" si="2283"/>
        <v>1035.3288767096508</v>
      </c>
      <c r="Q7655" s="47">
        <f ca="1">SUM(L$15:L7655)-SUM(M$15:M7655)</f>
        <v>16350</v>
      </c>
      <c r="R7655" s="47" t="str">
        <f t="shared" ca="1" si="2284"/>
        <v>M7658</v>
      </c>
      <c r="S7655" s="40">
        <f t="shared" ca="1" si="2272"/>
        <v>0</v>
      </c>
      <c r="T7655" s="46">
        <f t="shared" ca="1" si="2273"/>
        <v>40</v>
      </c>
      <c r="X7655" s="74">
        <f t="shared" ca="1" si="2274"/>
        <v>-1.0353288767096507</v>
      </c>
      <c r="Y7655" s="75">
        <f t="shared" ca="1" si="2275"/>
        <v>-1.0353288767096507</v>
      </c>
      <c r="Z7655" s="74">
        <f t="shared" ca="1" si="2276"/>
        <v>0.35510957445012914</v>
      </c>
      <c r="AA7655" s="76">
        <f t="shared" ca="1" si="2277"/>
        <v>-1035.3288767096508</v>
      </c>
      <c r="AB7655" s="76">
        <f t="shared" ca="1" si="2278"/>
        <v>355.10957445012912</v>
      </c>
    </row>
    <row r="7656" spans="1:28" x14ac:dyDescent="0.25">
      <c r="A7656" s="2">
        <f t="shared" si="2279"/>
        <v>22</v>
      </c>
      <c r="B7656" s="16">
        <f ca="1">VLOOKUP(A7656,PERIODS!$O$4:$P$33,2,FALSE)</f>
        <v>3.5000000000000003E-2</v>
      </c>
      <c r="C7656" s="15"/>
      <c r="D7656" s="18">
        <v>5000</v>
      </c>
      <c r="E7656" s="34">
        <f t="shared" ca="1" si="2280"/>
        <v>20510.653877305016</v>
      </c>
      <c r="F7656" s="34">
        <f t="shared" ca="1" si="2281"/>
        <v>3500.0000000000005</v>
      </c>
      <c r="G7656" s="69">
        <f t="shared" ca="1" si="2267"/>
        <v>0</v>
      </c>
      <c r="H7656" s="34">
        <f t="shared" ca="1" si="2268"/>
        <v>-132.20639553209585</v>
      </c>
      <c r="I7656" s="34">
        <f t="shared" ca="1" si="2269"/>
        <v>3367.7936044679045</v>
      </c>
      <c r="J7656" s="18">
        <f ca="1">SUM(INDIRECT(ADDRESS(ROW(F7656),COLUMN(F7656),4)):INDIRECT(ADDRESS(ROW(F7656)+N$5-1,COLUMN(F7656),4)))</f>
        <v>25000.000000000004</v>
      </c>
      <c r="K7656" s="18">
        <f t="shared" ca="1" si="2270"/>
        <v>16350</v>
      </c>
      <c r="L7656" s="18">
        <f t="shared" ca="1" si="2282"/>
        <v>0</v>
      </c>
      <c r="M7656" s="18">
        <f t="shared" ca="1" si="2266"/>
        <v>0</v>
      </c>
      <c r="N7656" s="34">
        <f t="shared" ca="1" si="2271"/>
        <v>17142.860272837112</v>
      </c>
      <c r="P7656" s="18">
        <f t="shared" ca="1" si="2283"/>
        <v>132.20639553209585</v>
      </c>
      <c r="Q7656" s="47">
        <f ca="1">SUM(L$15:L7656)-SUM(M$15:M7656)</f>
        <v>16350</v>
      </c>
      <c r="R7656" s="47" t="str">
        <f t="shared" ca="1" si="2284"/>
        <v>M7659</v>
      </c>
      <c r="S7656" s="40">
        <f t="shared" ca="1" si="2272"/>
        <v>0</v>
      </c>
      <c r="T7656" s="46">
        <f t="shared" ca="1" si="2273"/>
        <v>18</v>
      </c>
      <c r="X7656" s="74">
        <f t="shared" ca="1" si="2274"/>
        <v>-0.13220639553209584</v>
      </c>
      <c r="Y7656" s="75">
        <f t="shared" ca="1" si="2275"/>
        <v>-0.13220639553209584</v>
      </c>
      <c r="Z7656" s="74">
        <f t="shared" ca="1" si="2276"/>
        <v>0.87616014087778804</v>
      </c>
      <c r="AA7656" s="76">
        <f t="shared" ca="1" si="2277"/>
        <v>-132.20639553209585</v>
      </c>
      <c r="AB7656" s="76">
        <f t="shared" ca="1" si="2278"/>
        <v>876.16014087778808</v>
      </c>
    </row>
    <row r="7657" spans="1:28" x14ac:dyDescent="0.25">
      <c r="A7657" s="2">
        <f t="shared" si="2279"/>
        <v>23</v>
      </c>
      <c r="B7657" s="16">
        <f ca="1">VLOOKUP(A7657,PERIODS!$O$4:$P$33,2,FALSE)</f>
        <v>3.5000000000000003E-2</v>
      </c>
      <c r="C7657" s="15"/>
      <c r="D7657" s="18">
        <v>5000</v>
      </c>
      <c r="E7657" s="34">
        <f t="shared" ca="1" si="2280"/>
        <v>17142.860272837112</v>
      </c>
      <c r="F7657" s="34">
        <f t="shared" ca="1" si="2281"/>
        <v>3500.0000000000005</v>
      </c>
      <c r="G7657" s="69">
        <f t="shared" ca="1" si="2267"/>
        <v>0</v>
      </c>
      <c r="H7657" s="34">
        <f t="shared" ca="1" si="2268"/>
        <v>-316.59731122199872</v>
      </c>
      <c r="I7657" s="34">
        <f t="shared" ca="1" si="2269"/>
        <v>3183.4026887780019</v>
      </c>
      <c r="J7657" s="18">
        <f ca="1">SUM(INDIRECT(ADDRESS(ROW(F7657),COLUMN(F7657),4)):INDIRECT(ADDRESS(ROW(F7657)+N$5-1,COLUMN(F7657),4)))</f>
        <v>25500.000000000004</v>
      </c>
      <c r="K7657" s="18">
        <f t="shared" ca="1" si="2270"/>
        <v>0</v>
      </c>
      <c r="L7657" s="18">
        <f t="shared" ca="1" si="2282"/>
        <v>0</v>
      </c>
      <c r="M7657" s="18">
        <f t="shared" ca="1" si="2266"/>
        <v>16350</v>
      </c>
      <c r="N7657" s="34">
        <f t="shared" ca="1" si="2271"/>
        <v>30309.45758405911</v>
      </c>
      <c r="P7657" s="18">
        <f t="shared" ca="1" si="2283"/>
        <v>316.59731122199872</v>
      </c>
      <c r="Q7657" s="47">
        <f ca="1">SUM(L$15:L7657)-SUM(M$15:M7657)</f>
        <v>0</v>
      </c>
      <c r="R7657" s="47" t="str">
        <f t="shared" ca="1" si="2284"/>
        <v>M7660</v>
      </c>
      <c r="S7657" s="40">
        <f t="shared" ca="1" si="2272"/>
        <v>0</v>
      </c>
      <c r="T7657" s="46">
        <f t="shared" ca="1" si="2273"/>
        <v>31</v>
      </c>
      <c r="X7657" s="74">
        <f t="shared" ca="1" si="2274"/>
        <v>-0.31659731122199875</v>
      </c>
      <c r="Y7657" s="75">
        <f t="shared" ca="1" si="2275"/>
        <v>-0.31659731122199875</v>
      </c>
      <c r="Z7657" s="74">
        <f t="shared" ca="1" si="2276"/>
        <v>0.72862410480781248</v>
      </c>
      <c r="AA7657" s="76">
        <f t="shared" ca="1" si="2277"/>
        <v>-316.59731122199872</v>
      </c>
      <c r="AB7657" s="76">
        <f t="shared" ca="1" si="2278"/>
        <v>728.6241048078125</v>
      </c>
    </row>
    <row r="7658" spans="1:28" x14ac:dyDescent="0.25">
      <c r="A7658" s="2">
        <f t="shared" si="2279"/>
        <v>24</v>
      </c>
      <c r="B7658" s="16">
        <f ca="1">VLOOKUP(A7658,PERIODS!$O$4:$P$33,2,FALSE)</f>
        <v>3.5000000000000003E-2</v>
      </c>
      <c r="C7658" s="15"/>
      <c r="D7658" s="18">
        <v>5000</v>
      </c>
      <c r="E7658" s="34">
        <f t="shared" ca="1" si="2280"/>
        <v>30309.45758405911</v>
      </c>
      <c r="F7658" s="34">
        <f t="shared" ca="1" si="2281"/>
        <v>3500.0000000000005</v>
      </c>
      <c r="G7658" s="69">
        <f t="shared" ca="1" si="2267"/>
        <v>0</v>
      </c>
      <c r="H7658" s="34">
        <f t="shared" ca="1" si="2268"/>
        <v>699.66342466062531</v>
      </c>
      <c r="I7658" s="34">
        <f t="shared" ca="1" si="2269"/>
        <v>4199.6634246606254</v>
      </c>
      <c r="J7658" s="18">
        <f ca="1">SUM(INDIRECT(ADDRESS(ROW(F7658),COLUMN(F7658),4)):INDIRECT(ADDRESS(ROW(F7658)+N$5-1,COLUMN(F7658),4)))</f>
        <v>26000</v>
      </c>
      <c r="K7658" s="18">
        <f t="shared" ca="1" si="2270"/>
        <v>0</v>
      </c>
      <c r="L7658" s="18">
        <f t="shared" ca="1" si="2282"/>
        <v>0</v>
      </c>
      <c r="M7658" s="18">
        <f t="shared" ca="1" si="2266"/>
        <v>0</v>
      </c>
      <c r="N7658" s="34">
        <f t="shared" ca="1" si="2271"/>
        <v>26109.794159398483</v>
      </c>
      <c r="P7658" s="18">
        <f t="shared" ca="1" si="2283"/>
        <v>699.66342466062531</v>
      </c>
      <c r="Q7658" s="47">
        <f ca="1">SUM(L$15:L7658)-SUM(M$15:M7658)</f>
        <v>0</v>
      </c>
      <c r="R7658" s="47" t="str">
        <f t="shared" ca="1" si="2284"/>
        <v>M7661</v>
      </c>
      <c r="S7658" s="40">
        <f t="shared" ca="1" si="2272"/>
        <v>0</v>
      </c>
      <c r="T7658" s="46">
        <f t="shared" ca="1" si="2273"/>
        <v>30</v>
      </c>
      <c r="X7658" s="74">
        <f t="shared" ca="1" si="2274"/>
        <v>0.69966342466062525</v>
      </c>
      <c r="Y7658" s="75">
        <f t="shared" ca="1" si="2275"/>
        <v>0.69966342466062525</v>
      </c>
      <c r="Z7658" s="74">
        <f t="shared" ca="1" si="2276"/>
        <v>2.0130750420186798</v>
      </c>
      <c r="AA7658" s="76">
        <f t="shared" ca="1" si="2277"/>
        <v>699.66342466062531</v>
      </c>
      <c r="AB7658" s="76">
        <f t="shared" ca="1" si="2278"/>
        <v>2013.0750420186798</v>
      </c>
    </row>
    <row r="7659" spans="1:28" x14ac:dyDescent="0.25">
      <c r="A7659" s="2">
        <f t="shared" si="2279"/>
        <v>25</v>
      </c>
      <c r="B7659" s="16">
        <f ca="1">VLOOKUP(A7659,PERIODS!$O$4:$P$33,2,FALSE)</f>
        <v>3.5000000000000003E-2</v>
      </c>
      <c r="C7659" s="15"/>
      <c r="D7659" s="18">
        <v>5000</v>
      </c>
      <c r="E7659" s="34">
        <f t="shared" ca="1" si="2280"/>
        <v>26109.794159398483</v>
      </c>
      <c r="F7659" s="34">
        <f t="shared" ca="1" si="2281"/>
        <v>3500.0000000000005</v>
      </c>
      <c r="G7659" s="69">
        <f t="shared" ca="1" si="2267"/>
        <v>0</v>
      </c>
      <c r="H7659" s="34">
        <f t="shared" ca="1" si="2268"/>
        <v>1447.500035913989</v>
      </c>
      <c r="I7659" s="34">
        <f t="shared" ca="1" si="2269"/>
        <v>4947.5000359139894</v>
      </c>
      <c r="J7659" s="18">
        <f ca="1">SUM(INDIRECT(ADDRESS(ROW(F7659),COLUMN(F7659),4)):INDIRECT(ADDRESS(ROW(F7659)+N$5-1,COLUMN(F7659),4)))</f>
        <v>24900</v>
      </c>
      <c r="K7659" s="18">
        <f t="shared" ca="1" si="2270"/>
        <v>0</v>
      </c>
      <c r="L7659" s="18">
        <f t="shared" ca="1" si="2282"/>
        <v>0</v>
      </c>
      <c r="M7659" s="18">
        <f t="shared" ca="1" si="2266"/>
        <v>0</v>
      </c>
      <c r="N7659" s="34">
        <f t="shared" ca="1" si="2271"/>
        <v>21162.294123484495</v>
      </c>
      <c r="P7659" s="18">
        <f t="shared" ca="1" si="2283"/>
        <v>1447.500035913989</v>
      </c>
      <c r="Q7659" s="47">
        <f ca="1">SUM(L$15:L7659)-SUM(M$15:M7659)</f>
        <v>0</v>
      </c>
      <c r="R7659" s="47" t="str">
        <f t="shared" ca="1" si="2284"/>
        <v>M7662</v>
      </c>
      <c r="S7659" s="40">
        <f t="shared" ca="1" si="2272"/>
        <v>0</v>
      </c>
      <c r="T7659" s="46">
        <f t="shared" ca="1" si="2273"/>
        <v>97</v>
      </c>
      <c r="X7659" s="74">
        <f t="shared" ca="1" si="2274"/>
        <v>1.4475000359139889</v>
      </c>
      <c r="Y7659" s="75">
        <f t="shared" ca="1" si="2275"/>
        <v>1.4475000359139889</v>
      </c>
      <c r="Z7659" s="74">
        <f t="shared" ca="1" si="2276"/>
        <v>4.2524701927419946</v>
      </c>
      <c r="AA7659" s="76">
        <f t="shared" ca="1" si="2277"/>
        <v>1447.500035913989</v>
      </c>
      <c r="AB7659" s="76">
        <f t="shared" ca="1" si="2278"/>
        <v>4252.4701927419947</v>
      </c>
    </row>
    <row r="7660" spans="1:28" x14ac:dyDescent="0.25">
      <c r="A7660" s="2">
        <f t="shared" si="2279"/>
        <v>26</v>
      </c>
      <c r="B7660" s="16">
        <f ca="1">VLOOKUP(A7660,PERIODS!$O$4:$P$33,2,FALSE)</f>
        <v>3.5000000000000003E-2</v>
      </c>
      <c r="C7660" s="15"/>
      <c r="D7660" s="18">
        <v>5000</v>
      </c>
      <c r="E7660" s="34">
        <f t="shared" ca="1" si="2280"/>
        <v>21162.294123484495</v>
      </c>
      <c r="F7660" s="34">
        <f t="shared" ca="1" si="2281"/>
        <v>3500.0000000000005</v>
      </c>
      <c r="G7660" s="69">
        <f t="shared" ca="1" si="2267"/>
        <v>0</v>
      </c>
      <c r="H7660" s="34">
        <f t="shared" ca="1" si="2268"/>
        <v>-358.31039881437835</v>
      </c>
      <c r="I7660" s="34">
        <f t="shared" ca="1" si="2269"/>
        <v>3141.689601185622</v>
      </c>
      <c r="J7660" s="18">
        <f ca="1">SUM(INDIRECT(ADDRESS(ROW(F7660),COLUMN(F7660),4)):INDIRECT(ADDRESS(ROW(F7660)+N$5-1,COLUMN(F7660),4)))</f>
        <v>23900</v>
      </c>
      <c r="K7660" s="18">
        <f t="shared" ca="1" si="2270"/>
        <v>16350</v>
      </c>
      <c r="L7660" s="18">
        <f t="shared" ca="1" si="2282"/>
        <v>16350</v>
      </c>
      <c r="M7660" s="18">
        <f t="shared" ca="1" si="2266"/>
        <v>0</v>
      </c>
      <c r="N7660" s="34">
        <f t="shared" ca="1" si="2271"/>
        <v>18020.604522298872</v>
      </c>
      <c r="P7660" s="18">
        <f t="shared" ca="1" si="2283"/>
        <v>358.31039881437835</v>
      </c>
      <c r="Q7660" s="47">
        <f ca="1">SUM(L$15:L7660)-SUM(M$15:M7660)</f>
        <v>16350</v>
      </c>
      <c r="R7660" s="47" t="str">
        <f t="shared" ca="1" si="2284"/>
        <v>M7663</v>
      </c>
      <c r="S7660" s="40">
        <f t="shared" ca="1" si="2272"/>
        <v>0</v>
      </c>
      <c r="T7660" s="46">
        <f t="shared" ca="1" si="2273"/>
        <v>5</v>
      </c>
      <c r="X7660" s="74">
        <f t="shared" ca="1" si="2274"/>
        <v>-0.35831039881437837</v>
      </c>
      <c r="Y7660" s="75">
        <f t="shared" ca="1" si="2275"/>
        <v>-0.35831039881437837</v>
      </c>
      <c r="Z7660" s="74">
        <f t="shared" ca="1" si="2276"/>
        <v>0.69885611722634056</v>
      </c>
      <c r="AA7660" s="76">
        <f t="shared" ca="1" si="2277"/>
        <v>-358.31039881437835</v>
      </c>
      <c r="AB7660" s="76">
        <f t="shared" ca="1" si="2278"/>
        <v>698.85611722634053</v>
      </c>
    </row>
    <row r="7661" spans="1:28" x14ac:dyDescent="0.25">
      <c r="A7661" s="2">
        <f t="shared" si="2279"/>
        <v>27</v>
      </c>
      <c r="B7661" s="16">
        <f ca="1">VLOOKUP(A7661,PERIODS!$O$4:$P$33,2,FALSE)</f>
        <v>3.5000000000000003E-2</v>
      </c>
      <c r="C7661" s="15"/>
      <c r="D7661" s="18">
        <v>5000</v>
      </c>
      <c r="E7661" s="34">
        <f t="shared" ca="1" si="2280"/>
        <v>18020.604522298872</v>
      </c>
      <c r="F7661" s="34">
        <f t="shared" ca="1" si="2281"/>
        <v>3500.0000000000005</v>
      </c>
      <c r="G7661" s="69">
        <f t="shared" ca="1" si="2267"/>
        <v>0</v>
      </c>
      <c r="H7661" s="34">
        <f t="shared" ca="1" si="2268"/>
        <v>-23.947667377044361</v>
      </c>
      <c r="I7661" s="34">
        <f t="shared" ca="1" si="2269"/>
        <v>3476.0523326229559</v>
      </c>
      <c r="J7661" s="18">
        <f ca="1">SUM(INDIRECT(ADDRESS(ROW(F7661),COLUMN(F7661),4)):INDIRECT(ADDRESS(ROW(F7661)+N$5-1,COLUMN(F7661),4)))</f>
        <v>22900</v>
      </c>
      <c r="K7661" s="18">
        <f t="shared" ca="1" si="2270"/>
        <v>16350</v>
      </c>
      <c r="L7661" s="18">
        <f t="shared" ca="1" si="2282"/>
        <v>0</v>
      </c>
      <c r="M7661" s="18">
        <f t="shared" ca="1" si="2266"/>
        <v>0</v>
      </c>
      <c r="N7661" s="34">
        <f t="shared" ca="1" si="2271"/>
        <v>14544.552189675916</v>
      </c>
      <c r="P7661" s="18">
        <f t="shared" ca="1" si="2283"/>
        <v>23.947667377044361</v>
      </c>
      <c r="Q7661" s="47">
        <f ca="1">SUM(L$15:L7661)-SUM(M$15:M7661)</f>
        <v>16350</v>
      </c>
      <c r="R7661" s="47" t="str">
        <f t="shared" ca="1" si="2284"/>
        <v>M7664</v>
      </c>
      <c r="S7661" s="40">
        <f t="shared" ca="1" si="2272"/>
        <v>0</v>
      </c>
      <c r="T7661" s="46">
        <f t="shared" ca="1" si="2273"/>
        <v>25</v>
      </c>
      <c r="X7661" s="74">
        <f t="shared" ca="1" si="2274"/>
        <v>-2.394766737704436E-2</v>
      </c>
      <c r="Y7661" s="75">
        <f t="shared" ca="1" si="2275"/>
        <v>-2.394766737704436E-2</v>
      </c>
      <c r="Z7661" s="74">
        <f t="shared" ca="1" si="2276"/>
        <v>0.97633680268675693</v>
      </c>
      <c r="AA7661" s="76">
        <f t="shared" ca="1" si="2277"/>
        <v>-23.947667377044361</v>
      </c>
      <c r="AB7661" s="76">
        <f t="shared" ca="1" si="2278"/>
        <v>976.33680268675698</v>
      </c>
    </row>
    <row r="7662" spans="1:28" x14ac:dyDescent="0.25">
      <c r="A7662" s="2">
        <f t="shared" si="2279"/>
        <v>28</v>
      </c>
      <c r="B7662" s="16">
        <f ca="1">VLOOKUP(A7662,PERIODS!$O$4:$P$33,2,FALSE)</f>
        <v>0.04</v>
      </c>
      <c r="C7662" s="15"/>
      <c r="D7662" s="18">
        <v>5000</v>
      </c>
      <c r="E7662" s="34">
        <f t="shared" ca="1" si="2280"/>
        <v>14544.552189675916</v>
      </c>
      <c r="F7662" s="34">
        <f t="shared" ca="1" si="2281"/>
        <v>4000</v>
      </c>
      <c r="G7662" s="69">
        <f t="shared" ca="1" si="2267"/>
        <v>0</v>
      </c>
      <c r="H7662" s="34">
        <f t="shared" ca="1" si="2268"/>
        <v>1225.9729828346649</v>
      </c>
      <c r="I7662" s="34">
        <f t="shared" ca="1" si="2269"/>
        <v>5225.9729828346644</v>
      </c>
      <c r="J7662" s="18">
        <f ca="1">SUM(INDIRECT(ADDRESS(ROW(F7662),COLUMN(F7662),4)):INDIRECT(ADDRESS(ROW(F7662)+N$5-1,COLUMN(F7662),4)))</f>
        <v>21900</v>
      </c>
      <c r="K7662" s="18">
        <f t="shared" ca="1" si="2270"/>
        <v>16350</v>
      </c>
      <c r="L7662" s="18">
        <f t="shared" ca="1" si="2282"/>
        <v>0</v>
      </c>
      <c r="M7662" s="18">
        <f t="shared" ca="1" si="2266"/>
        <v>0</v>
      </c>
      <c r="N7662" s="34">
        <f t="shared" ca="1" si="2271"/>
        <v>9318.579206841252</v>
      </c>
      <c r="P7662" s="18">
        <f t="shared" ca="1" si="2283"/>
        <v>1225.9729828346649</v>
      </c>
      <c r="Q7662" s="47">
        <f ca="1">SUM(L$15:L7662)-SUM(M$15:M7662)</f>
        <v>16350</v>
      </c>
      <c r="R7662" s="47" t="str">
        <f t="shared" ca="1" si="2284"/>
        <v>M7665</v>
      </c>
      <c r="S7662" s="40">
        <f t="shared" ca="1" si="2272"/>
        <v>0</v>
      </c>
      <c r="T7662" s="46">
        <f t="shared" ca="1" si="2273"/>
        <v>9</v>
      </c>
      <c r="X7662" s="74">
        <f t="shared" ca="1" si="2274"/>
        <v>1.2259729828346648</v>
      </c>
      <c r="Y7662" s="75">
        <f t="shared" ca="1" si="2275"/>
        <v>1.2259729828346648</v>
      </c>
      <c r="Z7662" s="74">
        <f t="shared" ca="1" si="2276"/>
        <v>3.407479889832977</v>
      </c>
      <c r="AA7662" s="76">
        <f t="shared" ca="1" si="2277"/>
        <v>1225.9729828346649</v>
      </c>
      <c r="AB7662" s="76">
        <f t="shared" ca="1" si="2278"/>
        <v>3407.4798898329768</v>
      </c>
    </row>
    <row r="7663" spans="1:28" x14ac:dyDescent="0.25">
      <c r="A7663" s="2">
        <f t="shared" si="2279"/>
        <v>29</v>
      </c>
      <c r="B7663" s="16">
        <f ca="1">VLOOKUP(A7663,PERIODS!$O$4:$P$33,2,FALSE)</f>
        <v>0.04</v>
      </c>
      <c r="C7663" s="15"/>
      <c r="D7663" s="18">
        <v>5000</v>
      </c>
      <c r="E7663" s="34">
        <f t="shared" ca="1" si="2280"/>
        <v>9318.579206841252</v>
      </c>
      <c r="F7663" s="34">
        <f t="shared" ca="1" si="2281"/>
        <v>4000</v>
      </c>
      <c r="G7663" s="69">
        <f t="shared" ca="1" si="2267"/>
        <v>0</v>
      </c>
      <c r="H7663" s="34">
        <f t="shared" ca="1" si="2268"/>
        <v>-759.46459086767391</v>
      </c>
      <c r="I7663" s="34">
        <f t="shared" ca="1" si="2269"/>
        <v>3240.5354091323261</v>
      </c>
      <c r="J7663" s="18">
        <f ca="1">SUM(INDIRECT(ADDRESS(ROW(F7663),COLUMN(F7663),4)):INDIRECT(ADDRESS(ROW(F7663)+N$5-1,COLUMN(F7663),4)))</f>
        <v>21200</v>
      </c>
      <c r="K7663" s="18">
        <f t="shared" ca="1" si="2270"/>
        <v>0</v>
      </c>
      <c r="L7663" s="18">
        <f t="shared" ca="1" si="2282"/>
        <v>0</v>
      </c>
      <c r="M7663" s="18">
        <f t="shared" ca="1" si="2266"/>
        <v>16350</v>
      </c>
      <c r="N7663" s="34">
        <f t="shared" ca="1" si="2271"/>
        <v>22428.043797708924</v>
      </c>
      <c r="P7663" s="18">
        <f t="shared" ca="1" si="2283"/>
        <v>759.46459086767391</v>
      </c>
      <c r="Q7663" s="47">
        <f ca="1">SUM(L$15:L7663)-SUM(M$15:M7663)</f>
        <v>0</v>
      </c>
      <c r="R7663" s="47" t="str">
        <f t="shared" ca="1" si="2284"/>
        <v>M7666</v>
      </c>
      <c r="S7663" s="40">
        <f t="shared" ca="1" si="2272"/>
        <v>0</v>
      </c>
      <c r="T7663" s="46">
        <f t="shared" ca="1" si="2273"/>
        <v>89</v>
      </c>
      <c r="X7663" s="74">
        <f t="shared" ca="1" si="2274"/>
        <v>-0.75946459086767393</v>
      </c>
      <c r="Y7663" s="75">
        <f t="shared" ca="1" si="2275"/>
        <v>-0.75946459086767393</v>
      </c>
      <c r="Z7663" s="74">
        <f t="shared" ca="1" si="2276"/>
        <v>0.4679168869290935</v>
      </c>
      <c r="AA7663" s="76">
        <f t="shared" ca="1" si="2277"/>
        <v>-759.46459086767391</v>
      </c>
      <c r="AB7663" s="76">
        <f t="shared" ca="1" si="2278"/>
        <v>467.91688692909349</v>
      </c>
    </row>
    <row r="7664" spans="1:28" x14ac:dyDescent="0.25">
      <c r="A7664" s="2">
        <f t="shared" si="2279"/>
        <v>30</v>
      </c>
      <c r="B7664" s="16">
        <f ca="1">VLOOKUP(A7664,PERIODS!$O$4:$P$33,2,FALSE)</f>
        <v>0.04</v>
      </c>
      <c r="C7664" s="15"/>
      <c r="D7664" s="18">
        <v>5000</v>
      </c>
      <c r="E7664" s="34">
        <f t="shared" ca="1" si="2280"/>
        <v>22428.043797708924</v>
      </c>
      <c r="F7664" s="34">
        <f t="shared" ca="1" si="2281"/>
        <v>4000</v>
      </c>
      <c r="G7664" s="69">
        <f t="shared" ca="1" si="2267"/>
        <v>0</v>
      </c>
      <c r="H7664" s="34">
        <f t="shared" ca="1" si="2268"/>
        <v>37.222185521572897</v>
      </c>
      <c r="I7664" s="34">
        <f t="shared" ca="1" si="2269"/>
        <v>4037.222185521573</v>
      </c>
      <c r="J7664" s="18">
        <f ca="1">SUM(INDIRECT(ADDRESS(ROW(F7664),COLUMN(F7664),4)):INDIRECT(ADDRESS(ROW(F7664)+N$5-1,COLUMN(F7664),4)))</f>
        <v>20500</v>
      </c>
      <c r="K7664" s="18">
        <f t="shared" ca="1" si="2270"/>
        <v>0</v>
      </c>
      <c r="L7664" s="18">
        <f t="shared" ca="1" si="2282"/>
        <v>0</v>
      </c>
      <c r="M7664" s="18">
        <f t="shared" ca="1" si="2266"/>
        <v>0</v>
      </c>
      <c r="N7664" s="34">
        <f t="shared" ca="1" si="2271"/>
        <v>18390.821612187352</v>
      </c>
      <c r="P7664" s="18">
        <f t="shared" ca="1" si="2283"/>
        <v>37.222185521572897</v>
      </c>
      <c r="Q7664" s="47">
        <f ca="1">SUM(L$15:L7664)-SUM(M$15:M7664)</f>
        <v>0</v>
      </c>
      <c r="R7664" s="47" t="str">
        <f t="shared" ca="1" si="2284"/>
        <v>M7667</v>
      </c>
      <c r="S7664" s="40">
        <f t="shared" ca="1" si="2272"/>
        <v>0</v>
      </c>
      <c r="T7664" s="46">
        <f t="shared" ca="1" si="2273"/>
        <v>4</v>
      </c>
      <c r="X7664" s="74">
        <f t="shared" ca="1" si="2274"/>
        <v>3.7222185521572894E-2</v>
      </c>
      <c r="Y7664" s="75">
        <f t="shared" ca="1" si="2275"/>
        <v>3.7222185521572894E-2</v>
      </c>
      <c r="Z7664" s="74">
        <f t="shared" ca="1" si="2276"/>
        <v>1.0379236068187092</v>
      </c>
      <c r="AA7664" s="76">
        <f t="shared" ca="1" si="2277"/>
        <v>37.222185521572897</v>
      </c>
      <c r="AB7664" s="76">
        <f t="shared" ca="1" si="2278"/>
        <v>1037.9236068187092</v>
      </c>
    </row>
    <row r="7665" spans="1:28" x14ac:dyDescent="0.25">
      <c r="A7665" s="2">
        <f t="shared" si="2279"/>
        <v>1</v>
      </c>
      <c r="B7665" s="16">
        <f ca="1">VLOOKUP(A7665,PERIODS!$O$4:$P$33,2,FALSE)</f>
        <v>2.4E-2</v>
      </c>
      <c r="C7665" s="15"/>
      <c r="D7665" s="18">
        <v>5000</v>
      </c>
      <c r="E7665" s="34">
        <f t="shared" ca="1" si="2280"/>
        <v>18390.821612187352</v>
      </c>
      <c r="F7665" s="34">
        <f t="shared" ca="1" si="2281"/>
        <v>2400</v>
      </c>
      <c r="G7665" s="69">
        <f t="shared" ca="1" si="2267"/>
        <v>0</v>
      </c>
      <c r="H7665" s="34">
        <f t="shared" ca="1" si="2268"/>
        <v>157.71611955628845</v>
      </c>
      <c r="I7665" s="34">
        <f t="shared" ca="1" si="2269"/>
        <v>2557.7161195562885</v>
      </c>
      <c r="J7665" s="18">
        <f ca="1">SUM(INDIRECT(ADDRESS(ROW(F7665),COLUMN(F7665),4)):INDIRECT(ADDRESS(ROW(F7665)+N$5-1,COLUMN(F7665),4)))</f>
        <v>19800</v>
      </c>
      <c r="K7665" s="18">
        <f t="shared" ca="1" si="2270"/>
        <v>16350</v>
      </c>
      <c r="L7665" s="18">
        <f t="shared" ca="1" si="2282"/>
        <v>16350</v>
      </c>
      <c r="M7665" s="18">
        <f t="shared" ca="1" si="2266"/>
        <v>0</v>
      </c>
      <c r="N7665" s="34">
        <f t="shared" ca="1" si="2271"/>
        <v>15833.105492631064</v>
      </c>
      <c r="P7665" s="18">
        <f t="shared" ca="1" si="2283"/>
        <v>157.71611955628845</v>
      </c>
      <c r="Q7665" s="47">
        <f ca="1">SUM(L$15:L7665)-SUM(M$15:M7665)</f>
        <v>16350</v>
      </c>
      <c r="R7665" s="47" t="str">
        <f t="shared" ca="1" si="2284"/>
        <v>M7668</v>
      </c>
      <c r="S7665" s="40">
        <f t="shared" ca="1" si="2272"/>
        <v>0</v>
      </c>
      <c r="T7665" s="46">
        <f t="shared" ca="1" si="2273"/>
        <v>56</v>
      </c>
      <c r="X7665" s="74">
        <f t="shared" ca="1" si="2274"/>
        <v>0.15771611955628845</v>
      </c>
      <c r="Y7665" s="75">
        <f t="shared" ca="1" si="2275"/>
        <v>0.15771611955628845</v>
      </c>
      <c r="Z7665" s="74">
        <f t="shared" ca="1" si="2276"/>
        <v>1.1708337707152237</v>
      </c>
      <c r="AA7665" s="76">
        <f t="shared" ca="1" si="2277"/>
        <v>157.71611955628845</v>
      </c>
      <c r="AB7665" s="76">
        <f t="shared" ca="1" si="2278"/>
        <v>1170.8337707152236</v>
      </c>
    </row>
    <row r="7666" spans="1:28" x14ac:dyDescent="0.25">
      <c r="A7666" s="2">
        <f t="shared" si="2279"/>
        <v>2</v>
      </c>
      <c r="B7666" s="16">
        <f ca="1">VLOOKUP(A7666,PERIODS!$O$4:$P$33,2,FALSE)</f>
        <v>2.5000000000000001E-2</v>
      </c>
      <c r="C7666" s="15"/>
      <c r="D7666" s="18">
        <v>5000</v>
      </c>
      <c r="E7666" s="34">
        <f t="shared" ca="1" si="2280"/>
        <v>15833.105492631064</v>
      </c>
      <c r="F7666" s="34">
        <f t="shared" ca="1" si="2281"/>
        <v>2500</v>
      </c>
      <c r="G7666" s="69">
        <f t="shared" ca="1" si="2267"/>
        <v>0</v>
      </c>
      <c r="H7666" s="34">
        <f t="shared" ca="1" si="2268"/>
        <v>-210.21497893068914</v>
      </c>
      <c r="I7666" s="34">
        <f t="shared" ca="1" si="2269"/>
        <v>2289.7850210693109</v>
      </c>
      <c r="J7666" s="18">
        <f ca="1">SUM(INDIRECT(ADDRESS(ROW(F7666),COLUMN(F7666),4)):INDIRECT(ADDRESS(ROW(F7666)+N$5-1,COLUMN(F7666),4)))</f>
        <v>20700</v>
      </c>
      <c r="K7666" s="18">
        <f t="shared" ca="1" si="2270"/>
        <v>16350</v>
      </c>
      <c r="L7666" s="18">
        <f t="shared" ca="1" si="2282"/>
        <v>0</v>
      </c>
      <c r="M7666" s="18">
        <f t="shared" ca="1" si="2266"/>
        <v>0</v>
      </c>
      <c r="N7666" s="34">
        <f t="shared" ca="1" si="2271"/>
        <v>13543.320471561754</v>
      </c>
      <c r="P7666" s="18">
        <f t="shared" ca="1" si="2283"/>
        <v>210.21497893068914</v>
      </c>
      <c r="Q7666" s="47">
        <f ca="1">SUM(L$15:L7666)-SUM(M$15:M7666)</f>
        <v>16350</v>
      </c>
      <c r="R7666" s="47" t="str">
        <f t="shared" ca="1" si="2284"/>
        <v>M7669</v>
      </c>
      <c r="S7666" s="40">
        <f t="shared" ca="1" si="2272"/>
        <v>0</v>
      </c>
      <c r="T7666" s="46">
        <f t="shared" ca="1" si="2273"/>
        <v>78</v>
      </c>
      <c r="X7666" s="74">
        <f t="shared" ca="1" si="2274"/>
        <v>-0.21021497893068913</v>
      </c>
      <c r="Y7666" s="75">
        <f t="shared" ca="1" si="2275"/>
        <v>-0.21021497893068913</v>
      </c>
      <c r="Z7666" s="74">
        <f t="shared" ca="1" si="2276"/>
        <v>0.81041000616536951</v>
      </c>
      <c r="AA7666" s="76">
        <f t="shared" ca="1" si="2277"/>
        <v>-210.21497893068914</v>
      </c>
      <c r="AB7666" s="76">
        <f t="shared" ca="1" si="2278"/>
        <v>810.41000616536951</v>
      </c>
    </row>
    <row r="7667" spans="1:28" x14ac:dyDescent="0.25">
      <c r="A7667" s="2">
        <f t="shared" si="2279"/>
        <v>3</v>
      </c>
      <c r="B7667" s="16">
        <f ca="1">VLOOKUP(A7667,PERIODS!$O$4:$P$33,2,FALSE)</f>
        <v>2.5000000000000001E-2</v>
      </c>
      <c r="C7667" s="15"/>
      <c r="D7667" s="18">
        <v>5000</v>
      </c>
      <c r="E7667" s="34">
        <f t="shared" ca="1" si="2280"/>
        <v>13543.320471561754</v>
      </c>
      <c r="F7667" s="34">
        <f t="shared" ca="1" si="2281"/>
        <v>2500</v>
      </c>
      <c r="G7667" s="69">
        <f t="shared" ca="1" si="2267"/>
        <v>0</v>
      </c>
      <c r="H7667" s="34">
        <f t="shared" ca="1" si="2268"/>
        <v>-387.27831676647423</v>
      </c>
      <c r="I7667" s="34">
        <f t="shared" ca="1" si="2269"/>
        <v>2112.7216832335257</v>
      </c>
      <c r="J7667" s="18">
        <f ca="1">SUM(INDIRECT(ADDRESS(ROW(F7667),COLUMN(F7667),4)):INDIRECT(ADDRESS(ROW(F7667)+N$5-1,COLUMN(F7667),4)))</f>
        <v>21500</v>
      </c>
      <c r="K7667" s="18">
        <f t="shared" ca="1" si="2270"/>
        <v>16350</v>
      </c>
      <c r="L7667" s="18">
        <f t="shared" ca="1" si="2282"/>
        <v>0</v>
      </c>
      <c r="M7667" s="18">
        <f t="shared" ca="1" si="2266"/>
        <v>0</v>
      </c>
      <c r="N7667" s="34">
        <f t="shared" ca="1" si="2271"/>
        <v>11430.598788328229</v>
      </c>
      <c r="P7667" s="18">
        <f t="shared" ca="1" si="2283"/>
        <v>387.27831676647423</v>
      </c>
      <c r="Q7667" s="47">
        <f ca="1">SUM(L$15:L7667)-SUM(M$15:M7667)</f>
        <v>16350</v>
      </c>
      <c r="R7667" s="47" t="str">
        <f t="shared" ca="1" si="2284"/>
        <v>M7670</v>
      </c>
      <c r="S7667" s="40">
        <f t="shared" ca="1" si="2272"/>
        <v>0</v>
      </c>
      <c r="T7667" s="46">
        <f t="shared" ca="1" si="2273"/>
        <v>27</v>
      </c>
      <c r="X7667" s="74">
        <f t="shared" ca="1" si="2274"/>
        <v>-0.38727831676647423</v>
      </c>
      <c r="Y7667" s="75">
        <f t="shared" ca="1" si="2275"/>
        <v>-0.38727831676647423</v>
      </c>
      <c r="Z7667" s="74">
        <f t="shared" ca="1" si="2276"/>
        <v>0.67890211878778917</v>
      </c>
      <c r="AA7667" s="76">
        <f t="shared" ca="1" si="2277"/>
        <v>-387.27831676647423</v>
      </c>
      <c r="AB7667" s="76">
        <f t="shared" ca="1" si="2278"/>
        <v>678.90211878778916</v>
      </c>
    </row>
    <row r="7668" spans="1:28" x14ac:dyDescent="0.25">
      <c r="A7668" s="2">
        <f t="shared" si="2279"/>
        <v>4</v>
      </c>
      <c r="B7668" s="16">
        <f ca="1">VLOOKUP(A7668,PERIODS!$O$4:$P$33,2,FALSE)</f>
        <v>2.5000000000000001E-2</v>
      </c>
      <c r="C7668" s="15"/>
      <c r="D7668" s="18">
        <v>5000</v>
      </c>
      <c r="E7668" s="34">
        <f t="shared" ca="1" si="2280"/>
        <v>11430.598788328229</v>
      </c>
      <c r="F7668" s="34">
        <f t="shared" ca="1" si="2281"/>
        <v>2500</v>
      </c>
      <c r="G7668" s="69">
        <f t="shared" ca="1" si="2267"/>
        <v>0</v>
      </c>
      <c r="H7668" s="34">
        <f t="shared" ca="1" si="2268"/>
        <v>-1801.8367303762591</v>
      </c>
      <c r="I7668" s="34">
        <f t="shared" ca="1" si="2269"/>
        <v>698.16326962374092</v>
      </c>
      <c r="J7668" s="18">
        <f ca="1">SUM(INDIRECT(ADDRESS(ROW(F7668),COLUMN(F7668),4)):INDIRECT(ADDRESS(ROW(F7668)+N$5-1,COLUMN(F7668),4)))</f>
        <v>22300</v>
      </c>
      <c r="K7668" s="18">
        <f t="shared" ca="1" si="2270"/>
        <v>0</v>
      </c>
      <c r="L7668" s="18">
        <f t="shared" ca="1" si="2282"/>
        <v>0</v>
      </c>
      <c r="M7668" s="18">
        <f t="shared" ca="1" si="2266"/>
        <v>16350</v>
      </c>
      <c r="N7668" s="34">
        <f t="shared" ca="1" si="2271"/>
        <v>27082.435518704486</v>
      </c>
      <c r="P7668" s="18">
        <f t="shared" ca="1" si="2283"/>
        <v>1801.8367303762591</v>
      </c>
      <c r="Q7668" s="47">
        <f ca="1">SUM(L$15:L7668)-SUM(M$15:M7668)</f>
        <v>0</v>
      </c>
      <c r="R7668" s="47" t="str">
        <f t="shared" ca="1" si="2284"/>
        <v>M7671</v>
      </c>
      <c r="S7668" s="40">
        <f t="shared" ca="1" si="2272"/>
        <v>0</v>
      </c>
      <c r="T7668" s="46">
        <f t="shared" ca="1" si="2273"/>
        <v>61</v>
      </c>
      <c r="X7668" s="74">
        <f t="shared" ca="1" si="2274"/>
        <v>-1.801836730376259</v>
      </c>
      <c r="Y7668" s="75">
        <f t="shared" ca="1" si="2275"/>
        <v>-1.801836730376259</v>
      </c>
      <c r="Z7668" s="74">
        <f t="shared" ca="1" si="2276"/>
        <v>0.16499555738618368</v>
      </c>
      <c r="AA7668" s="76">
        <f t="shared" ca="1" si="2277"/>
        <v>-1801.8367303762591</v>
      </c>
      <c r="AB7668" s="76">
        <f t="shared" ca="1" si="2278"/>
        <v>164.99555738618369</v>
      </c>
    </row>
    <row r="7669" spans="1:28" x14ac:dyDescent="0.25">
      <c r="A7669" s="2">
        <f t="shared" si="2279"/>
        <v>5</v>
      </c>
      <c r="B7669" s="16">
        <f ca="1">VLOOKUP(A7669,PERIODS!$O$4:$P$33,2,FALSE)</f>
        <v>3.3000000000000002E-2</v>
      </c>
      <c r="C7669" s="15"/>
      <c r="D7669" s="18">
        <v>5000</v>
      </c>
      <c r="E7669" s="34">
        <f t="shared" ca="1" si="2280"/>
        <v>27082.435518704486</v>
      </c>
      <c r="F7669" s="34">
        <f t="shared" ca="1" si="2281"/>
        <v>3300</v>
      </c>
      <c r="G7669" s="69">
        <f t="shared" ca="1" si="2267"/>
        <v>0</v>
      </c>
      <c r="H7669" s="34">
        <f t="shared" ca="1" si="2268"/>
        <v>-356.59003636669814</v>
      </c>
      <c r="I7669" s="34">
        <f t="shared" ca="1" si="2269"/>
        <v>2943.4099636333017</v>
      </c>
      <c r="J7669" s="18">
        <f ca="1">SUM(INDIRECT(ADDRESS(ROW(F7669),COLUMN(F7669),4)):INDIRECT(ADDRESS(ROW(F7669)+N$5-1,COLUMN(F7669),4)))</f>
        <v>23100</v>
      </c>
      <c r="K7669" s="18">
        <f t="shared" ca="1" si="2270"/>
        <v>0</v>
      </c>
      <c r="L7669" s="18">
        <f t="shared" ca="1" si="2282"/>
        <v>0</v>
      </c>
      <c r="M7669" s="18">
        <f t="shared" ca="1" si="2266"/>
        <v>0</v>
      </c>
      <c r="N7669" s="34">
        <f t="shared" ca="1" si="2271"/>
        <v>24139.025555071184</v>
      </c>
      <c r="P7669" s="18">
        <f t="shared" ca="1" si="2283"/>
        <v>356.59003636669814</v>
      </c>
      <c r="Q7669" s="47">
        <f ca="1">SUM(L$15:L7669)-SUM(M$15:M7669)</f>
        <v>0</v>
      </c>
      <c r="R7669" s="47" t="str">
        <f t="shared" ca="1" si="2284"/>
        <v>M7672</v>
      </c>
      <c r="S7669" s="40">
        <f t="shared" ca="1" si="2272"/>
        <v>0</v>
      </c>
      <c r="T7669" s="46">
        <f t="shared" ca="1" si="2273"/>
        <v>62</v>
      </c>
      <c r="X7669" s="74">
        <f t="shared" ca="1" si="2274"/>
        <v>-0.35659003636669812</v>
      </c>
      <c r="Y7669" s="75">
        <f t="shared" ca="1" si="2275"/>
        <v>-0.35659003636669812</v>
      </c>
      <c r="Z7669" s="74">
        <f t="shared" ca="1" si="2276"/>
        <v>0.70005943782374891</v>
      </c>
      <c r="AA7669" s="76">
        <f t="shared" ca="1" si="2277"/>
        <v>-356.59003636669814</v>
      </c>
      <c r="AB7669" s="76">
        <f t="shared" ca="1" si="2278"/>
        <v>700.05943782374891</v>
      </c>
    </row>
    <row r="7670" spans="1:28" x14ac:dyDescent="0.25">
      <c r="A7670" s="2">
        <f t="shared" si="2279"/>
        <v>6</v>
      </c>
      <c r="B7670" s="16">
        <f ca="1">VLOOKUP(A7670,PERIODS!$O$4:$P$33,2,FALSE)</f>
        <v>3.3000000000000002E-2</v>
      </c>
      <c r="C7670" s="15"/>
      <c r="D7670" s="18">
        <v>5000</v>
      </c>
      <c r="E7670" s="34">
        <f t="shared" ca="1" si="2280"/>
        <v>24139.025555071184</v>
      </c>
      <c r="F7670" s="34">
        <f t="shared" ca="1" si="2281"/>
        <v>3300</v>
      </c>
      <c r="G7670" s="69">
        <f t="shared" ca="1" si="2267"/>
        <v>0</v>
      </c>
      <c r="H7670" s="34">
        <f t="shared" ca="1" si="2268"/>
        <v>484.23184227420518</v>
      </c>
      <c r="I7670" s="34">
        <f t="shared" ca="1" si="2269"/>
        <v>3784.2318422742051</v>
      </c>
      <c r="J7670" s="18">
        <f ca="1">SUM(INDIRECT(ADDRESS(ROW(F7670),COLUMN(F7670),4)):INDIRECT(ADDRESS(ROW(F7670)+N$5-1,COLUMN(F7670),4)))</f>
        <v>23100</v>
      </c>
      <c r="K7670" s="18">
        <f t="shared" ca="1" si="2270"/>
        <v>0</v>
      </c>
      <c r="L7670" s="18">
        <f t="shared" ca="1" si="2282"/>
        <v>0</v>
      </c>
      <c r="M7670" s="18">
        <f t="shared" ca="1" si="2266"/>
        <v>0</v>
      </c>
      <c r="N7670" s="34">
        <f t="shared" ca="1" si="2271"/>
        <v>20354.793712796978</v>
      </c>
      <c r="P7670" s="18">
        <f t="shared" ca="1" si="2283"/>
        <v>484.23184227420518</v>
      </c>
      <c r="Q7670" s="47">
        <f ca="1">SUM(L$15:L7670)-SUM(M$15:M7670)</f>
        <v>0</v>
      </c>
      <c r="R7670" s="47" t="str">
        <f t="shared" ca="1" si="2284"/>
        <v>M7673</v>
      </c>
      <c r="S7670" s="40">
        <f t="shared" ca="1" si="2272"/>
        <v>0</v>
      </c>
      <c r="T7670" s="46">
        <f t="shared" ca="1" si="2273"/>
        <v>85</v>
      </c>
      <c r="X7670" s="74">
        <f t="shared" ca="1" si="2274"/>
        <v>0.48423184227420518</v>
      </c>
      <c r="Y7670" s="75">
        <f t="shared" ca="1" si="2275"/>
        <v>0.48423184227420518</v>
      </c>
      <c r="Z7670" s="74">
        <f t="shared" ca="1" si="2276"/>
        <v>1.622927865325932</v>
      </c>
      <c r="AA7670" s="76">
        <f t="shared" ca="1" si="2277"/>
        <v>484.23184227420518</v>
      </c>
      <c r="AB7670" s="76">
        <f t="shared" ca="1" si="2278"/>
        <v>1622.9278653259321</v>
      </c>
    </row>
    <row r="7671" spans="1:28" x14ac:dyDescent="0.25">
      <c r="A7671" s="2">
        <f t="shared" si="2279"/>
        <v>7</v>
      </c>
      <c r="B7671" s="16">
        <f ca="1">VLOOKUP(A7671,PERIODS!$O$4:$P$33,2,FALSE)</f>
        <v>3.3000000000000002E-2</v>
      </c>
      <c r="C7671" s="15"/>
      <c r="D7671" s="18">
        <v>5000</v>
      </c>
      <c r="E7671" s="34">
        <f t="shared" ca="1" si="2280"/>
        <v>20354.793712796978</v>
      </c>
      <c r="F7671" s="34">
        <f t="shared" ca="1" si="2281"/>
        <v>3300</v>
      </c>
      <c r="G7671" s="69">
        <f t="shared" ca="1" si="2267"/>
        <v>0</v>
      </c>
      <c r="H7671" s="34">
        <f t="shared" ca="1" si="2268"/>
        <v>1429.0632250832875</v>
      </c>
      <c r="I7671" s="34">
        <f t="shared" ca="1" si="2269"/>
        <v>4729.0632250832878</v>
      </c>
      <c r="J7671" s="18">
        <f ca="1">SUM(INDIRECT(ADDRESS(ROW(F7671),COLUMN(F7671),4)):INDIRECT(ADDRESS(ROW(F7671)+N$5-1,COLUMN(F7671),4)))</f>
        <v>23100</v>
      </c>
      <c r="K7671" s="18">
        <f t="shared" ca="1" si="2270"/>
        <v>16350</v>
      </c>
      <c r="L7671" s="18">
        <f t="shared" ca="1" si="2282"/>
        <v>16350</v>
      </c>
      <c r="M7671" s="18">
        <f t="shared" ca="1" si="2266"/>
        <v>0</v>
      </c>
      <c r="N7671" s="34">
        <f t="shared" ca="1" si="2271"/>
        <v>15625.73048771369</v>
      </c>
      <c r="P7671" s="18">
        <f t="shared" ca="1" si="2283"/>
        <v>1429.0632250832875</v>
      </c>
      <c r="Q7671" s="47">
        <f ca="1">SUM(L$15:L7671)-SUM(M$15:M7671)</f>
        <v>16350</v>
      </c>
      <c r="R7671" s="47" t="str">
        <f t="shared" ca="1" si="2284"/>
        <v>M7674</v>
      </c>
      <c r="S7671" s="40">
        <f t="shared" ca="1" si="2272"/>
        <v>0</v>
      </c>
      <c r="T7671" s="46">
        <f t="shared" ca="1" si="2273"/>
        <v>14</v>
      </c>
      <c r="X7671" s="74">
        <f t="shared" ca="1" si="2274"/>
        <v>1.4290632250832875</v>
      </c>
      <c r="Y7671" s="75">
        <f t="shared" ca="1" si="2275"/>
        <v>1.4290632250832875</v>
      </c>
      <c r="Z7671" s="74">
        <f t="shared" ca="1" si="2276"/>
        <v>4.174786524266354</v>
      </c>
      <c r="AA7671" s="76">
        <f t="shared" ca="1" si="2277"/>
        <v>1429.0632250832875</v>
      </c>
      <c r="AB7671" s="76">
        <f t="shared" ca="1" si="2278"/>
        <v>4174.7865242663538</v>
      </c>
    </row>
    <row r="7672" spans="1:28" x14ac:dyDescent="0.25">
      <c r="A7672" s="2">
        <f t="shared" si="2279"/>
        <v>8</v>
      </c>
      <c r="B7672" s="16">
        <f ca="1">VLOOKUP(A7672,PERIODS!$O$4:$P$33,2,FALSE)</f>
        <v>3.3000000000000002E-2</v>
      </c>
      <c r="C7672" s="15"/>
      <c r="D7672" s="18">
        <v>5000</v>
      </c>
      <c r="E7672" s="34">
        <f t="shared" ca="1" si="2280"/>
        <v>15625.73048771369</v>
      </c>
      <c r="F7672" s="34">
        <f t="shared" ca="1" si="2281"/>
        <v>3300</v>
      </c>
      <c r="G7672" s="69">
        <f t="shared" ca="1" si="2267"/>
        <v>0</v>
      </c>
      <c r="H7672" s="34">
        <f t="shared" ca="1" si="2268"/>
        <v>-872.94100929357899</v>
      </c>
      <c r="I7672" s="34">
        <f t="shared" ca="1" si="2269"/>
        <v>2427.0589907064209</v>
      </c>
      <c r="J7672" s="18">
        <f ca="1">SUM(INDIRECT(ADDRESS(ROW(F7672),COLUMN(F7672),4)):INDIRECT(ADDRESS(ROW(F7672)+N$5-1,COLUMN(F7672),4)))</f>
        <v>23100</v>
      </c>
      <c r="K7672" s="18">
        <f t="shared" ca="1" si="2270"/>
        <v>16350</v>
      </c>
      <c r="L7672" s="18">
        <f t="shared" ca="1" si="2282"/>
        <v>0</v>
      </c>
      <c r="M7672" s="18">
        <f t="shared" ca="1" si="2266"/>
        <v>0</v>
      </c>
      <c r="N7672" s="34">
        <f t="shared" ca="1" si="2271"/>
        <v>13198.67149700727</v>
      </c>
      <c r="P7672" s="18">
        <f t="shared" ca="1" si="2283"/>
        <v>872.94100929357899</v>
      </c>
      <c r="Q7672" s="47">
        <f ca="1">SUM(L$15:L7672)-SUM(M$15:M7672)</f>
        <v>16350</v>
      </c>
      <c r="R7672" s="47" t="str">
        <f t="shared" ca="1" si="2284"/>
        <v>M7675</v>
      </c>
      <c r="S7672" s="40">
        <f t="shared" ca="1" si="2272"/>
        <v>0</v>
      </c>
      <c r="T7672" s="46">
        <f t="shared" ca="1" si="2273"/>
        <v>16</v>
      </c>
      <c r="X7672" s="74">
        <f t="shared" ca="1" si="2274"/>
        <v>-0.87294100929357898</v>
      </c>
      <c r="Y7672" s="75">
        <f t="shared" ca="1" si="2275"/>
        <v>-0.87294100929357898</v>
      </c>
      <c r="Z7672" s="74">
        <f t="shared" ca="1" si="2276"/>
        <v>0.41772121894099074</v>
      </c>
      <c r="AA7672" s="76">
        <f t="shared" ca="1" si="2277"/>
        <v>-872.94100929357899</v>
      </c>
      <c r="AB7672" s="76">
        <f t="shared" ca="1" si="2278"/>
        <v>417.72121894099075</v>
      </c>
    </row>
    <row r="7673" spans="1:28" x14ac:dyDescent="0.25">
      <c r="A7673" s="2">
        <f t="shared" si="2279"/>
        <v>9</v>
      </c>
      <c r="B7673" s="16">
        <f ca="1">VLOOKUP(A7673,PERIODS!$O$4:$P$33,2,FALSE)</f>
        <v>3.3000000000000002E-2</v>
      </c>
      <c r="C7673" s="15"/>
      <c r="D7673" s="18">
        <v>5000</v>
      </c>
      <c r="E7673" s="34">
        <f t="shared" ca="1" si="2280"/>
        <v>13198.67149700727</v>
      </c>
      <c r="F7673" s="34">
        <f t="shared" ca="1" si="2281"/>
        <v>3300</v>
      </c>
      <c r="G7673" s="69">
        <f t="shared" ca="1" si="2267"/>
        <v>0</v>
      </c>
      <c r="H7673" s="34">
        <f t="shared" ca="1" si="2268"/>
        <v>-280.31953061999121</v>
      </c>
      <c r="I7673" s="34">
        <f t="shared" ca="1" si="2269"/>
        <v>3019.6804693800086</v>
      </c>
      <c r="J7673" s="18">
        <f ca="1">SUM(INDIRECT(ADDRESS(ROW(F7673),COLUMN(F7673),4)):INDIRECT(ADDRESS(ROW(F7673)+N$5-1,COLUMN(F7673),4)))</f>
        <v>23100</v>
      </c>
      <c r="K7673" s="18">
        <f t="shared" ca="1" si="2270"/>
        <v>16350</v>
      </c>
      <c r="L7673" s="18">
        <f t="shared" ca="1" si="2282"/>
        <v>0</v>
      </c>
      <c r="M7673" s="18">
        <f t="shared" ca="1" si="2266"/>
        <v>0</v>
      </c>
      <c r="N7673" s="34">
        <f t="shared" ca="1" si="2271"/>
        <v>10178.99102762726</v>
      </c>
      <c r="P7673" s="18">
        <f t="shared" ca="1" si="2283"/>
        <v>280.31953061999121</v>
      </c>
      <c r="Q7673" s="47">
        <f ca="1">SUM(L$15:L7673)-SUM(M$15:M7673)</f>
        <v>16350</v>
      </c>
      <c r="R7673" s="47" t="str">
        <f t="shared" ca="1" si="2284"/>
        <v>M7676</v>
      </c>
      <c r="S7673" s="40">
        <f t="shared" ca="1" si="2272"/>
        <v>0</v>
      </c>
      <c r="T7673" s="46">
        <f t="shared" ca="1" si="2273"/>
        <v>15</v>
      </c>
      <c r="X7673" s="74">
        <f t="shared" ca="1" si="2274"/>
        <v>-0.28031953061999121</v>
      </c>
      <c r="Y7673" s="75">
        <f t="shared" ca="1" si="2275"/>
        <v>-0.28031953061999121</v>
      </c>
      <c r="Z7673" s="74">
        <f t="shared" ca="1" si="2276"/>
        <v>0.75554228398682066</v>
      </c>
      <c r="AA7673" s="76">
        <f t="shared" ca="1" si="2277"/>
        <v>-280.31953061999121</v>
      </c>
      <c r="AB7673" s="76">
        <f t="shared" ca="1" si="2278"/>
        <v>755.54228398682062</v>
      </c>
    </row>
    <row r="7674" spans="1:28" x14ac:dyDescent="0.25">
      <c r="A7674" s="2">
        <f t="shared" si="2279"/>
        <v>10</v>
      </c>
      <c r="B7674" s="16">
        <f ca="1">VLOOKUP(A7674,PERIODS!$O$4:$P$33,2,FALSE)</f>
        <v>3.3000000000000002E-2</v>
      </c>
      <c r="C7674" s="15"/>
      <c r="D7674" s="18">
        <v>5000</v>
      </c>
      <c r="E7674" s="34">
        <f t="shared" ca="1" si="2280"/>
        <v>10178.99102762726</v>
      </c>
      <c r="F7674" s="34">
        <f t="shared" ca="1" si="2281"/>
        <v>3300</v>
      </c>
      <c r="G7674" s="69">
        <f t="shared" ca="1" si="2267"/>
        <v>0</v>
      </c>
      <c r="H7674" s="34">
        <f t="shared" ca="1" si="2268"/>
        <v>-928.11105653292952</v>
      </c>
      <c r="I7674" s="34">
        <f t="shared" ca="1" si="2269"/>
        <v>2371.8889434670705</v>
      </c>
      <c r="J7674" s="18">
        <f ca="1">SUM(INDIRECT(ADDRESS(ROW(F7674),COLUMN(F7674),4)):INDIRECT(ADDRESS(ROW(F7674)+N$5-1,COLUMN(F7674),4)))</f>
        <v>23100</v>
      </c>
      <c r="K7674" s="18">
        <f t="shared" ca="1" si="2270"/>
        <v>0</v>
      </c>
      <c r="L7674" s="18">
        <f t="shared" ca="1" si="2282"/>
        <v>0</v>
      </c>
      <c r="M7674" s="18">
        <f t="shared" ca="1" si="2266"/>
        <v>16350</v>
      </c>
      <c r="N7674" s="34">
        <f t="shared" ca="1" si="2271"/>
        <v>24157.102084160189</v>
      </c>
      <c r="P7674" s="18">
        <f t="shared" ca="1" si="2283"/>
        <v>928.11105653292952</v>
      </c>
      <c r="Q7674" s="47">
        <f ca="1">SUM(L$15:L7674)-SUM(M$15:M7674)</f>
        <v>0</v>
      </c>
      <c r="R7674" s="47" t="str">
        <f t="shared" ca="1" si="2284"/>
        <v>M7677</v>
      </c>
      <c r="S7674" s="40">
        <f t="shared" ca="1" si="2272"/>
        <v>0</v>
      </c>
      <c r="T7674" s="46">
        <f t="shared" ca="1" si="2273"/>
        <v>21</v>
      </c>
      <c r="X7674" s="74">
        <f t="shared" ca="1" si="2274"/>
        <v>-0.92811105653292947</v>
      </c>
      <c r="Y7674" s="75">
        <f t="shared" ca="1" si="2275"/>
        <v>-0.92811105653292947</v>
      </c>
      <c r="Z7674" s="74">
        <f t="shared" ca="1" si="2276"/>
        <v>0.39529970437364875</v>
      </c>
      <c r="AA7674" s="76">
        <f t="shared" ca="1" si="2277"/>
        <v>-928.11105653292952</v>
      </c>
      <c r="AB7674" s="76">
        <f t="shared" ca="1" si="2278"/>
        <v>395.29970437364875</v>
      </c>
    </row>
    <row r="7675" spans="1:28" x14ac:dyDescent="0.25">
      <c r="A7675" s="2">
        <f t="shared" si="2279"/>
        <v>11</v>
      </c>
      <c r="B7675" s="16">
        <f ca="1">VLOOKUP(A7675,PERIODS!$O$4:$P$33,2,FALSE)</f>
        <v>3.3000000000000002E-2</v>
      </c>
      <c r="C7675" s="15"/>
      <c r="D7675" s="18">
        <v>5000</v>
      </c>
      <c r="E7675" s="34">
        <f t="shared" ca="1" si="2280"/>
        <v>24157.102084160189</v>
      </c>
      <c r="F7675" s="34">
        <f t="shared" ca="1" si="2281"/>
        <v>3300</v>
      </c>
      <c r="G7675" s="69">
        <f t="shared" ca="1" si="2267"/>
        <v>0</v>
      </c>
      <c r="H7675" s="34">
        <f t="shared" ca="1" si="2268"/>
        <v>109.06720349577863</v>
      </c>
      <c r="I7675" s="34">
        <f t="shared" ca="1" si="2269"/>
        <v>3409.0672034957788</v>
      </c>
      <c r="J7675" s="18">
        <f ca="1">SUM(INDIRECT(ADDRESS(ROW(F7675),COLUMN(F7675),4)):INDIRECT(ADDRESS(ROW(F7675)+N$5-1,COLUMN(F7675),4)))</f>
        <v>23300</v>
      </c>
      <c r="K7675" s="18">
        <f t="shared" ca="1" si="2270"/>
        <v>0</v>
      </c>
      <c r="L7675" s="18">
        <f t="shared" ca="1" si="2282"/>
        <v>0</v>
      </c>
      <c r="M7675" s="18">
        <f t="shared" ca="1" si="2266"/>
        <v>0</v>
      </c>
      <c r="N7675" s="34">
        <f t="shared" ca="1" si="2271"/>
        <v>20748.034880664411</v>
      </c>
      <c r="P7675" s="18">
        <f t="shared" ca="1" si="2283"/>
        <v>109.06720349577863</v>
      </c>
      <c r="Q7675" s="47">
        <f ca="1">SUM(L$15:L7675)-SUM(M$15:M7675)</f>
        <v>0</v>
      </c>
      <c r="R7675" s="47" t="str">
        <f t="shared" ca="1" si="2284"/>
        <v>M7678</v>
      </c>
      <c r="S7675" s="40">
        <f t="shared" ca="1" si="2272"/>
        <v>0</v>
      </c>
      <c r="T7675" s="46">
        <f t="shared" ca="1" si="2273"/>
        <v>59</v>
      </c>
      <c r="X7675" s="74">
        <f t="shared" ca="1" si="2274"/>
        <v>0.10906720349577863</v>
      </c>
      <c r="Y7675" s="75">
        <f t="shared" ca="1" si="2275"/>
        <v>0.10906720349577863</v>
      </c>
      <c r="Z7675" s="74">
        <f t="shared" ca="1" si="2276"/>
        <v>1.1152372956680172</v>
      </c>
      <c r="AA7675" s="76">
        <f t="shared" ca="1" si="2277"/>
        <v>109.06720349577863</v>
      </c>
      <c r="AB7675" s="76">
        <f t="shared" ca="1" si="2278"/>
        <v>1115.2372956680172</v>
      </c>
    </row>
    <row r="7676" spans="1:28" x14ac:dyDescent="0.25">
      <c r="A7676" s="2">
        <f t="shared" si="2279"/>
        <v>12</v>
      </c>
      <c r="B7676" s="16">
        <f ca="1">VLOOKUP(A7676,PERIODS!$O$4:$P$33,2,FALSE)</f>
        <v>3.3000000000000002E-2</v>
      </c>
      <c r="C7676" s="15"/>
      <c r="D7676" s="18">
        <v>5000</v>
      </c>
      <c r="E7676" s="34">
        <f t="shared" ca="1" si="2280"/>
        <v>20748.034880664411</v>
      </c>
      <c r="F7676" s="34">
        <f t="shared" ca="1" si="2281"/>
        <v>3300</v>
      </c>
      <c r="G7676" s="69">
        <f t="shared" ca="1" si="2267"/>
        <v>0</v>
      </c>
      <c r="H7676" s="34">
        <f t="shared" ca="1" si="2268"/>
        <v>-1429.4217276394379</v>
      </c>
      <c r="I7676" s="34">
        <f t="shared" ca="1" si="2269"/>
        <v>1870.5782723605621</v>
      </c>
      <c r="J7676" s="18">
        <f ca="1">SUM(INDIRECT(ADDRESS(ROW(F7676),COLUMN(F7676),4)):INDIRECT(ADDRESS(ROW(F7676)+N$5-1,COLUMN(F7676),4)))</f>
        <v>23500</v>
      </c>
      <c r="K7676" s="18">
        <f t="shared" ca="1" si="2270"/>
        <v>16350</v>
      </c>
      <c r="L7676" s="18">
        <f t="shared" ca="1" si="2282"/>
        <v>16350</v>
      </c>
      <c r="M7676" s="18">
        <f t="shared" ca="1" si="2266"/>
        <v>0</v>
      </c>
      <c r="N7676" s="34">
        <f t="shared" ca="1" si="2271"/>
        <v>18877.456608303848</v>
      </c>
      <c r="P7676" s="18">
        <f t="shared" ca="1" si="2283"/>
        <v>1429.4217276394379</v>
      </c>
      <c r="Q7676" s="47">
        <f ca="1">SUM(L$15:L7676)-SUM(M$15:M7676)</f>
        <v>16350</v>
      </c>
      <c r="R7676" s="47" t="str">
        <f t="shared" ca="1" si="2284"/>
        <v>M7679</v>
      </c>
      <c r="S7676" s="40">
        <f t="shared" ca="1" si="2272"/>
        <v>0</v>
      </c>
      <c r="T7676" s="46">
        <f t="shared" ca="1" si="2273"/>
        <v>23</v>
      </c>
      <c r="X7676" s="74">
        <f t="shared" ca="1" si="2274"/>
        <v>-1.4294217276394379</v>
      </c>
      <c r="Y7676" s="75">
        <f t="shared" ca="1" si="2275"/>
        <v>-1.4294217276394379</v>
      </c>
      <c r="Z7676" s="74">
        <f t="shared" ca="1" si="2276"/>
        <v>0.23944734799916073</v>
      </c>
      <c r="AA7676" s="76">
        <f t="shared" ca="1" si="2277"/>
        <v>-1429.4217276394379</v>
      </c>
      <c r="AB7676" s="76">
        <f t="shared" ca="1" si="2278"/>
        <v>239.44734799916074</v>
      </c>
    </row>
    <row r="7677" spans="1:28" x14ac:dyDescent="0.25">
      <c r="A7677" s="2">
        <f t="shared" si="2279"/>
        <v>13</v>
      </c>
      <c r="B7677" s="16">
        <f ca="1">VLOOKUP(A7677,PERIODS!$O$4:$P$33,2,FALSE)</f>
        <v>3.3000000000000002E-2</v>
      </c>
      <c r="C7677" s="15"/>
      <c r="D7677" s="18">
        <v>5000</v>
      </c>
      <c r="E7677" s="34">
        <f t="shared" ca="1" si="2280"/>
        <v>18877.456608303848</v>
      </c>
      <c r="F7677" s="34">
        <f t="shared" ca="1" si="2281"/>
        <v>3300</v>
      </c>
      <c r="G7677" s="69">
        <f t="shared" ca="1" si="2267"/>
        <v>0</v>
      </c>
      <c r="H7677" s="34">
        <f t="shared" ca="1" si="2268"/>
        <v>-398.28640573087858</v>
      </c>
      <c r="I7677" s="34">
        <f t="shared" ca="1" si="2269"/>
        <v>2901.7135942691216</v>
      </c>
      <c r="J7677" s="18">
        <f ca="1">SUM(INDIRECT(ADDRESS(ROW(F7677),COLUMN(F7677),4)):INDIRECT(ADDRESS(ROW(F7677)+N$5-1,COLUMN(F7677),4)))</f>
        <v>23700</v>
      </c>
      <c r="K7677" s="18">
        <f t="shared" ca="1" si="2270"/>
        <v>16350</v>
      </c>
      <c r="L7677" s="18">
        <f t="shared" ca="1" si="2282"/>
        <v>0</v>
      </c>
      <c r="M7677" s="18">
        <f t="shared" ca="1" si="2266"/>
        <v>0</v>
      </c>
      <c r="N7677" s="34">
        <f t="shared" ca="1" si="2271"/>
        <v>15975.743014034726</v>
      </c>
      <c r="P7677" s="18">
        <f t="shared" ca="1" si="2283"/>
        <v>398.28640573087858</v>
      </c>
      <c r="Q7677" s="47">
        <f ca="1">SUM(L$15:L7677)-SUM(M$15:M7677)</f>
        <v>16350</v>
      </c>
      <c r="R7677" s="47" t="str">
        <f t="shared" ca="1" si="2284"/>
        <v>M7680</v>
      </c>
      <c r="S7677" s="40">
        <f t="shared" ca="1" si="2272"/>
        <v>0</v>
      </c>
      <c r="T7677" s="46">
        <f t="shared" ca="1" si="2273"/>
        <v>44</v>
      </c>
      <c r="X7677" s="74">
        <f t="shared" ca="1" si="2274"/>
        <v>-0.39828640573087859</v>
      </c>
      <c r="Y7677" s="75">
        <f t="shared" ca="1" si="2275"/>
        <v>-0.39828640573087859</v>
      </c>
      <c r="Z7677" s="74">
        <f t="shared" ca="1" si="2276"/>
        <v>0.671469687353072</v>
      </c>
      <c r="AA7677" s="76">
        <f t="shared" ca="1" si="2277"/>
        <v>-398.28640573087858</v>
      </c>
      <c r="AB7677" s="76">
        <f t="shared" ca="1" si="2278"/>
        <v>671.469687353072</v>
      </c>
    </row>
    <row r="7678" spans="1:28" x14ac:dyDescent="0.25">
      <c r="A7678" s="2">
        <f t="shared" si="2279"/>
        <v>14</v>
      </c>
      <c r="B7678" s="16">
        <f ca="1">VLOOKUP(A7678,PERIODS!$O$4:$P$33,2,FALSE)</f>
        <v>3.3000000000000002E-2</v>
      </c>
      <c r="C7678" s="15"/>
      <c r="D7678" s="18">
        <v>5000</v>
      </c>
      <c r="E7678" s="34">
        <f t="shared" ca="1" si="2280"/>
        <v>15975.743014034726</v>
      </c>
      <c r="F7678" s="34">
        <f t="shared" ca="1" si="2281"/>
        <v>3300</v>
      </c>
      <c r="G7678" s="69">
        <f t="shared" ca="1" si="2267"/>
        <v>0</v>
      </c>
      <c r="H7678" s="34">
        <f t="shared" ca="1" si="2268"/>
        <v>1022.6363385848243</v>
      </c>
      <c r="I7678" s="34">
        <f t="shared" ca="1" si="2269"/>
        <v>4322.6363385848244</v>
      </c>
      <c r="J7678" s="18">
        <f ca="1">SUM(INDIRECT(ADDRESS(ROW(F7678),COLUMN(F7678),4)):INDIRECT(ADDRESS(ROW(F7678)+N$5-1,COLUMN(F7678),4)))</f>
        <v>23900</v>
      </c>
      <c r="K7678" s="18">
        <f t="shared" ca="1" si="2270"/>
        <v>16350</v>
      </c>
      <c r="L7678" s="18">
        <f t="shared" ca="1" si="2282"/>
        <v>0</v>
      </c>
      <c r="M7678" s="18">
        <f t="shared" ca="1" si="2266"/>
        <v>0</v>
      </c>
      <c r="N7678" s="34">
        <f t="shared" ca="1" si="2271"/>
        <v>11653.106675449901</v>
      </c>
      <c r="P7678" s="18">
        <f t="shared" ca="1" si="2283"/>
        <v>1022.6363385848243</v>
      </c>
      <c r="Q7678" s="47">
        <f ca="1">SUM(L$15:L7678)-SUM(M$15:M7678)</f>
        <v>16350</v>
      </c>
      <c r="R7678" s="47" t="str">
        <f t="shared" ca="1" si="2284"/>
        <v>M7681</v>
      </c>
      <c r="S7678" s="40">
        <f t="shared" ca="1" si="2272"/>
        <v>0</v>
      </c>
      <c r="T7678" s="46">
        <f t="shared" ca="1" si="2273"/>
        <v>6</v>
      </c>
      <c r="X7678" s="74">
        <f t="shared" ca="1" si="2274"/>
        <v>1.0226363385848243</v>
      </c>
      <c r="Y7678" s="75">
        <f t="shared" ca="1" si="2275"/>
        <v>1.0226363385848243</v>
      </c>
      <c r="Z7678" s="74">
        <f t="shared" ca="1" si="2276"/>
        <v>2.7805154900399893</v>
      </c>
      <c r="AA7678" s="76">
        <f t="shared" ca="1" si="2277"/>
        <v>1022.6363385848243</v>
      </c>
      <c r="AB7678" s="76">
        <f t="shared" ca="1" si="2278"/>
        <v>2780.5154900399893</v>
      </c>
    </row>
    <row r="7679" spans="1:28" x14ac:dyDescent="0.25">
      <c r="A7679" s="2">
        <f t="shared" si="2279"/>
        <v>15</v>
      </c>
      <c r="B7679" s="16">
        <f ca="1">VLOOKUP(A7679,PERIODS!$O$4:$P$33,2,FALSE)</f>
        <v>3.3000000000000002E-2</v>
      </c>
      <c r="C7679" s="15"/>
      <c r="D7679" s="18">
        <v>5000</v>
      </c>
      <c r="E7679" s="34">
        <f t="shared" ca="1" si="2280"/>
        <v>11653.106675449901</v>
      </c>
      <c r="F7679" s="34">
        <f t="shared" ca="1" si="2281"/>
        <v>3300</v>
      </c>
      <c r="G7679" s="69">
        <f t="shared" ca="1" si="2267"/>
        <v>0</v>
      </c>
      <c r="H7679" s="34">
        <f t="shared" ca="1" si="2268"/>
        <v>-644.00487195283313</v>
      </c>
      <c r="I7679" s="34">
        <f t="shared" ca="1" si="2269"/>
        <v>2655.9951280471669</v>
      </c>
      <c r="J7679" s="18">
        <f ca="1">SUM(INDIRECT(ADDRESS(ROW(F7679),COLUMN(F7679),4)):INDIRECT(ADDRESS(ROW(F7679)+N$5-1,COLUMN(F7679),4)))</f>
        <v>24100</v>
      </c>
      <c r="K7679" s="18">
        <f t="shared" ca="1" si="2270"/>
        <v>0</v>
      </c>
      <c r="L7679" s="18">
        <f t="shared" ca="1" si="2282"/>
        <v>0</v>
      </c>
      <c r="M7679" s="18">
        <f t="shared" ca="1" si="2266"/>
        <v>16350</v>
      </c>
      <c r="N7679" s="34">
        <f t="shared" ca="1" si="2271"/>
        <v>25347.111547402732</v>
      </c>
      <c r="P7679" s="18">
        <f t="shared" ca="1" si="2283"/>
        <v>644.00487195283313</v>
      </c>
      <c r="Q7679" s="47">
        <f ca="1">SUM(L$15:L7679)-SUM(M$15:M7679)</f>
        <v>0</v>
      </c>
      <c r="R7679" s="47" t="str">
        <f t="shared" ca="1" si="2284"/>
        <v>M7682</v>
      </c>
      <c r="S7679" s="40">
        <f t="shared" ca="1" si="2272"/>
        <v>0</v>
      </c>
      <c r="T7679" s="46">
        <f t="shared" ca="1" si="2273"/>
        <v>62</v>
      </c>
      <c r="X7679" s="74">
        <f t="shared" ca="1" si="2274"/>
        <v>-0.64400487195283318</v>
      </c>
      <c r="Y7679" s="75">
        <f t="shared" ca="1" si="2275"/>
        <v>-0.64400487195283318</v>
      </c>
      <c r="Z7679" s="74">
        <f t="shared" ca="1" si="2276"/>
        <v>0.5251849083851009</v>
      </c>
      <c r="AA7679" s="76">
        <f t="shared" ca="1" si="2277"/>
        <v>-644.00487195283313</v>
      </c>
      <c r="AB7679" s="76">
        <f t="shared" ca="1" si="2278"/>
        <v>525.18490838510093</v>
      </c>
    </row>
    <row r="7680" spans="1:28" x14ac:dyDescent="0.25">
      <c r="A7680" s="2">
        <f t="shared" si="2279"/>
        <v>16</v>
      </c>
      <c r="B7680" s="16">
        <f ca="1">VLOOKUP(A7680,PERIODS!$O$4:$P$33,2,FALSE)</f>
        <v>3.3000000000000002E-2</v>
      </c>
      <c r="C7680" s="15"/>
      <c r="D7680" s="18">
        <v>5000</v>
      </c>
      <c r="E7680" s="34">
        <f t="shared" ca="1" si="2280"/>
        <v>25347.111547402732</v>
      </c>
      <c r="F7680" s="34">
        <f t="shared" ca="1" si="2281"/>
        <v>3300</v>
      </c>
      <c r="G7680" s="69">
        <f t="shared" ca="1" si="2267"/>
        <v>0</v>
      </c>
      <c r="H7680" s="34">
        <f t="shared" ca="1" si="2268"/>
        <v>1630.8803055643359</v>
      </c>
      <c r="I7680" s="34">
        <f t="shared" ca="1" si="2269"/>
        <v>4930.8803055643357</v>
      </c>
      <c r="J7680" s="18">
        <f ca="1">SUM(INDIRECT(ADDRESS(ROW(F7680),COLUMN(F7680),4)):INDIRECT(ADDRESS(ROW(F7680)+N$5-1,COLUMN(F7680),4)))</f>
        <v>24300</v>
      </c>
      <c r="K7680" s="18">
        <f t="shared" ca="1" si="2270"/>
        <v>0</v>
      </c>
      <c r="L7680" s="18">
        <f t="shared" ca="1" si="2282"/>
        <v>0</v>
      </c>
      <c r="M7680" s="18">
        <f t="shared" ca="1" si="2266"/>
        <v>0</v>
      </c>
      <c r="N7680" s="34">
        <f t="shared" ca="1" si="2271"/>
        <v>20416.231241838395</v>
      </c>
      <c r="P7680" s="18">
        <f t="shared" ca="1" si="2283"/>
        <v>1630.8803055643359</v>
      </c>
      <c r="Q7680" s="47">
        <f ca="1">SUM(L$15:L7680)-SUM(M$15:M7680)</f>
        <v>0</v>
      </c>
      <c r="R7680" s="47" t="str">
        <f t="shared" ca="1" si="2284"/>
        <v>M7683</v>
      </c>
      <c r="S7680" s="40">
        <f t="shared" ca="1" si="2272"/>
        <v>0</v>
      </c>
      <c r="T7680" s="46">
        <f t="shared" ca="1" si="2273"/>
        <v>98</v>
      </c>
      <c r="X7680" s="74">
        <f t="shared" ca="1" si="2274"/>
        <v>1.6308803055643359</v>
      </c>
      <c r="Y7680" s="75">
        <f t="shared" ca="1" si="2275"/>
        <v>1.6308803055643359</v>
      </c>
      <c r="Z7680" s="74">
        <f t="shared" ca="1" si="2276"/>
        <v>5.1083696660244939</v>
      </c>
      <c r="AA7680" s="76">
        <f t="shared" ca="1" si="2277"/>
        <v>1630.8803055643359</v>
      </c>
      <c r="AB7680" s="76">
        <f t="shared" ca="1" si="2278"/>
        <v>5108.3696660244941</v>
      </c>
    </row>
    <row r="7681" spans="1:28" x14ac:dyDescent="0.25">
      <c r="A7681" s="2">
        <f t="shared" si="2279"/>
        <v>17</v>
      </c>
      <c r="B7681" s="16">
        <f ca="1">VLOOKUP(A7681,PERIODS!$O$4:$P$33,2,FALSE)</f>
        <v>3.5000000000000003E-2</v>
      </c>
      <c r="C7681" s="15"/>
      <c r="D7681" s="18">
        <v>5000</v>
      </c>
      <c r="E7681" s="34">
        <f t="shared" ca="1" si="2280"/>
        <v>20416.231241838395</v>
      </c>
      <c r="F7681" s="34">
        <f t="shared" ca="1" si="2281"/>
        <v>3500.0000000000005</v>
      </c>
      <c r="G7681" s="69">
        <f t="shared" ca="1" si="2267"/>
        <v>0</v>
      </c>
      <c r="H7681" s="34">
        <f t="shared" ca="1" si="2268"/>
        <v>-53.016678021608826</v>
      </c>
      <c r="I7681" s="34">
        <f t="shared" ca="1" si="2269"/>
        <v>3446.9833219783918</v>
      </c>
      <c r="J7681" s="18">
        <f ca="1">SUM(INDIRECT(ADDRESS(ROW(F7681),COLUMN(F7681),4)):INDIRECT(ADDRESS(ROW(F7681)+N$5-1,COLUMN(F7681),4)))</f>
        <v>24500.000000000004</v>
      </c>
      <c r="K7681" s="18">
        <f t="shared" ca="1" si="2270"/>
        <v>16350</v>
      </c>
      <c r="L7681" s="18">
        <f t="shared" ca="1" si="2282"/>
        <v>16350</v>
      </c>
      <c r="M7681" s="18">
        <f t="shared" ca="1" si="2266"/>
        <v>0</v>
      </c>
      <c r="N7681" s="34">
        <f t="shared" ca="1" si="2271"/>
        <v>16969.247919860005</v>
      </c>
      <c r="P7681" s="18">
        <f t="shared" ca="1" si="2283"/>
        <v>53.016678021608826</v>
      </c>
      <c r="Q7681" s="47">
        <f ca="1">SUM(L$15:L7681)-SUM(M$15:M7681)</f>
        <v>16350</v>
      </c>
      <c r="R7681" s="47" t="str">
        <f t="shared" ca="1" si="2284"/>
        <v>M7684</v>
      </c>
      <c r="S7681" s="40">
        <f t="shared" ca="1" si="2272"/>
        <v>0</v>
      </c>
      <c r="T7681" s="46">
        <f t="shared" ca="1" si="2273"/>
        <v>77</v>
      </c>
      <c r="X7681" s="74">
        <f t="shared" ca="1" si="2274"/>
        <v>-5.3016678021608823E-2</v>
      </c>
      <c r="Y7681" s="75">
        <f t="shared" ca="1" si="2275"/>
        <v>-5.3016678021608823E-2</v>
      </c>
      <c r="Z7681" s="74">
        <f t="shared" ca="1" si="2276"/>
        <v>0.94836419551185491</v>
      </c>
      <c r="AA7681" s="76">
        <f t="shared" ca="1" si="2277"/>
        <v>-53.016678021608826</v>
      </c>
      <c r="AB7681" s="76">
        <f t="shared" ca="1" si="2278"/>
        <v>948.36419551185486</v>
      </c>
    </row>
    <row r="7682" spans="1:28" x14ac:dyDescent="0.25">
      <c r="A7682" s="2">
        <f t="shared" si="2279"/>
        <v>18</v>
      </c>
      <c r="B7682" s="16">
        <f ca="1">VLOOKUP(A7682,PERIODS!$O$4:$P$33,2,FALSE)</f>
        <v>3.5000000000000003E-2</v>
      </c>
      <c r="C7682" s="15"/>
      <c r="D7682" s="18">
        <v>5000</v>
      </c>
      <c r="E7682" s="34">
        <f t="shared" ca="1" si="2280"/>
        <v>16969.247919860005</v>
      </c>
      <c r="F7682" s="34">
        <f t="shared" ca="1" si="2281"/>
        <v>3500.0000000000005</v>
      </c>
      <c r="G7682" s="69">
        <f t="shared" ca="1" si="2267"/>
        <v>0</v>
      </c>
      <c r="H7682" s="34">
        <f t="shared" ca="1" si="2268"/>
        <v>-11.890177111877405</v>
      </c>
      <c r="I7682" s="34">
        <f t="shared" ca="1" si="2269"/>
        <v>3488.1098228881228</v>
      </c>
      <c r="J7682" s="18">
        <f ca="1">SUM(INDIRECT(ADDRESS(ROW(F7682),COLUMN(F7682),4)):INDIRECT(ADDRESS(ROW(F7682)+N$5-1,COLUMN(F7682),4)))</f>
        <v>24500.000000000004</v>
      </c>
      <c r="K7682" s="18">
        <f t="shared" ca="1" si="2270"/>
        <v>16350</v>
      </c>
      <c r="L7682" s="18">
        <f t="shared" ca="1" si="2282"/>
        <v>0</v>
      </c>
      <c r="M7682" s="18">
        <f t="shared" ca="1" si="2266"/>
        <v>0</v>
      </c>
      <c r="N7682" s="34">
        <f t="shared" ca="1" si="2271"/>
        <v>13481.138096971881</v>
      </c>
      <c r="P7682" s="18">
        <f t="shared" ca="1" si="2283"/>
        <v>11.890177111877405</v>
      </c>
      <c r="Q7682" s="47">
        <f ca="1">SUM(L$15:L7682)-SUM(M$15:M7682)</f>
        <v>16350</v>
      </c>
      <c r="R7682" s="47" t="str">
        <f t="shared" ca="1" si="2284"/>
        <v>M7685</v>
      </c>
      <c r="S7682" s="40">
        <f t="shared" ca="1" si="2272"/>
        <v>0</v>
      </c>
      <c r="T7682" s="46">
        <f t="shared" ca="1" si="2273"/>
        <v>60</v>
      </c>
      <c r="X7682" s="74">
        <f t="shared" ca="1" si="2274"/>
        <v>-1.1890177111877405E-2</v>
      </c>
      <c r="Y7682" s="75">
        <f t="shared" ca="1" si="2275"/>
        <v>-1.1890177111877405E-2</v>
      </c>
      <c r="Z7682" s="74">
        <f t="shared" ca="1" si="2276"/>
        <v>0.98818023170992686</v>
      </c>
      <c r="AA7682" s="76">
        <f t="shared" ca="1" si="2277"/>
        <v>-11.890177111877405</v>
      </c>
      <c r="AB7682" s="76">
        <f t="shared" ca="1" si="2278"/>
        <v>988.18023170992683</v>
      </c>
    </row>
    <row r="7683" spans="1:28" x14ac:dyDescent="0.25">
      <c r="A7683" s="2">
        <f t="shared" si="2279"/>
        <v>19</v>
      </c>
      <c r="B7683" s="16">
        <f ca="1">VLOOKUP(A7683,PERIODS!$O$4:$P$33,2,FALSE)</f>
        <v>3.5000000000000003E-2</v>
      </c>
      <c r="C7683" s="15"/>
      <c r="D7683" s="18">
        <v>5000</v>
      </c>
      <c r="E7683" s="34">
        <f t="shared" ca="1" si="2280"/>
        <v>13481.138096971881</v>
      </c>
      <c r="F7683" s="34">
        <f t="shared" ca="1" si="2281"/>
        <v>3500.0000000000005</v>
      </c>
      <c r="G7683" s="69">
        <f t="shared" ca="1" si="2267"/>
        <v>0</v>
      </c>
      <c r="H7683" s="34">
        <f t="shared" ca="1" si="2268"/>
        <v>-136.20727168477649</v>
      </c>
      <c r="I7683" s="34">
        <f t="shared" ca="1" si="2269"/>
        <v>3363.7927283152239</v>
      </c>
      <c r="J7683" s="18">
        <f ca="1">SUM(INDIRECT(ADDRESS(ROW(F7683),COLUMN(F7683),4)):INDIRECT(ADDRESS(ROW(F7683)+N$5-1,COLUMN(F7683),4)))</f>
        <v>24500.000000000004</v>
      </c>
      <c r="K7683" s="18">
        <f t="shared" ca="1" si="2270"/>
        <v>16350</v>
      </c>
      <c r="L7683" s="18">
        <f t="shared" ca="1" si="2282"/>
        <v>0</v>
      </c>
      <c r="M7683" s="18">
        <f t="shared" ca="1" si="2266"/>
        <v>0</v>
      </c>
      <c r="N7683" s="34">
        <f t="shared" ca="1" si="2271"/>
        <v>10117.345368656657</v>
      </c>
      <c r="P7683" s="18">
        <f t="shared" ca="1" si="2283"/>
        <v>136.20727168477649</v>
      </c>
      <c r="Q7683" s="47">
        <f ca="1">SUM(L$15:L7683)-SUM(M$15:M7683)</f>
        <v>16350</v>
      </c>
      <c r="R7683" s="47" t="str">
        <f t="shared" ca="1" si="2284"/>
        <v>M7686</v>
      </c>
      <c r="S7683" s="40">
        <f t="shared" ca="1" si="2272"/>
        <v>0</v>
      </c>
      <c r="T7683" s="46">
        <f t="shared" ca="1" si="2273"/>
        <v>13</v>
      </c>
      <c r="X7683" s="74">
        <f t="shared" ca="1" si="2274"/>
        <v>-0.13620727168477648</v>
      </c>
      <c r="Y7683" s="75">
        <f t="shared" ca="1" si="2275"/>
        <v>-0.13620727168477648</v>
      </c>
      <c r="Z7683" s="74">
        <f t="shared" ca="1" si="2276"/>
        <v>0.87266173567378014</v>
      </c>
      <c r="AA7683" s="76">
        <f t="shared" ca="1" si="2277"/>
        <v>-136.20727168477649</v>
      </c>
      <c r="AB7683" s="76">
        <f t="shared" ca="1" si="2278"/>
        <v>872.66173567378019</v>
      </c>
    </row>
    <row r="7684" spans="1:28" x14ac:dyDescent="0.25">
      <c r="A7684" s="2">
        <f t="shared" si="2279"/>
        <v>20</v>
      </c>
      <c r="B7684" s="16">
        <f ca="1">VLOOKUP(A7684,PERIODS!$O$4:$P$33,2,FALSE)</f>
        <v>3.5000000000000003E-2</v>
      </c>
      <c r="C7684" s="15"/>
      <c r="D7684" s="18">
        <v>5000</v>
      </c>
      <c r="E7684" s="34">
        <f t="shared" ca="1" si="2280"/>
        <v>10117.345368656657</v>
      </c>
      <c r="F7684" s="34">
        <f t="shared" ca="1" si="2281"/>
        <v>3500.0000000000005</v>
      </c>
      <c r="G7684" s="69">
        <f t="shared" ca="1" si="2267"/>
        <v>0</v>
      </c>
      <c r="H7684" s="34">
        <f t="shared" ca="1" si="2268"/>
        <v>-1167.5802551420027</v>
      </c>
      <c r="I7684" s="34">
        <f t="shared" ca="1" si="2269"/>
        <v>2332.419744857998</v>
      </c>
      <c r="J7684" s="18">
        <f ca="1">SUM(INDIRECT(ADDRESS(ROW(F7684),COLUMN(F7684),4)):INDIRECT(ADDRESS(ROW(F7684)+N$5-1,COLUMN(F7684),4)))</f>
        <v>24500.000000000004</v>
      </c>
      <c r="K7684" s="18">
        <f t="shared" ca="1" si="2270"/>
        <v>0</v>
      </c>
      <c r="L7684" s="18">
        <f t="shared" ca="1" si="2282"/>
        <v>0</v>
      </c>
      <c r="M7684" s="18">
        <f t="shared" ca="1" si="2266"/>
        <v>16350</v>
      </c>
      <c r="N7684" s="34">
        <f t="shared" ca="1" si="2271"/>
        <v>24134.925623798659</v>
      </c>
      <c r="P7684" s="18">
        <f t="shared" ca="1" si="2283"/>
        <v>1167.5802551420027</v>
      </c>
      <c r="Q7684" s="47">
        <f ca="1">SUM(L$15:L7684)-SUM(M$15:M7684)</f>
        <v>0</v>
      </c>
      <c r="R7684" s="47" t="str">
        <f t="shared" ca="1" si="2284"/>
        <v>M7687</v>
      </c>
      <c r="S7684" s="40">
        <f t="shared" ca="1" si="2272"/>
        <v>0</v>
      </c>
      <c r="T7684" s="46">
        <f t="shared" ca="1" si="2273"/>
        <v>93</v>
      </c>
      <c r="X7684" s="74">
        <f t="shared" ca="1" si="2274"/>
        <v>-1.1675802551420027</v>
      </c>
      <c r="Y7684" s="75">
        <f t="shared" ca="1" si="2275"/>
        <v>-1.1675802551420027</v>
      </c>
      <c r="Z7684" s="74">
        <f t="shared" ca="1" si="2276"/>
        <v>0.31111885943388162</v>
      </c>
      <c r="AA7684" s="76">
        <f t="shared" ca="1" si="2277"/>
        <v>-1167.5802551420027</v>
      </c>
      <c r="AB7684" s="76">
        <f t="shared" ca="1" si="2278"/>
        <v>311.1188594338816</v>
      </c>
    </row>
    <row r="7685" spans="1:28" x14ac:dyDescent="0.25">
      <c r="A7685" s="2">
        <f t="shared" si="2279"/>
        <v>21</v>
      </c>
      <c r="B7685" s="16">
        <f ca="1">VLOOKUP(A7685,PERIODS!$O$4:$P$33,2,FALSE)</f>
        <v>3.5000000000000003E-2</v>
      </c>
      <c r="C7685" s="15"/>
      <c r="D7685" s="18">
        <v>5000</v>
      </c>
      <c r="E7685" s="34">
        <f t="shared" ca="1" si="2280"/>
        <v>24134.925623798659</v>
      </c>
      <c r="F7685" s="34">
        <f t="shared" ca="1" si="2281"/>
        <v>3500.0000000000005</v>
      </c>
      <c r="G7685" s="69">
        <f t="shared" ca="1" si="2267"/>
        <v>0</v>
      </c>
      <c r="H7685" s="34">
        <f t="shared" ca="1" si="2268"/>
        <v>-1036.0421655582406</v>
      </c>
      <c r="I7685" s="34">
        <f t="shared" ca="1" si="2269"/>
        <v>2463.9578344417596</v>
      </c>
      <c r="J7685" s="18">
        <f ca="1">SUM(INDIRECT(ADDRESS(ROW(F7685),COLUMN(F7685),4)):INDIRECT(ADDRESS(ROW(F7685)+N$5-1,COLUMN(F7685),4)))</f>
        <v>24500.000000000004</v>
      </c>
      <c r="K7685" s="18">
        <f t="shared" ca="1" si="2270"/>
        <v>16350</v>
      </c>
      <c r="L7685" s="18">
        <f t="shared" ca="1" si="2282"/>
        <v>16350</v>
      </c>
      <c r="M7685" s="18">
        <f t="shared" ca="1" si="2266"/>
        <v>0</v>
      </c>
      <c r="N7685" s="34">
        <f t="shared" ca="1" si="2271"/>
        <v>21670.967789356899</v>
      </c>
      <c r="P7685" s="18">
        <f t="shared" ca="1" si="2283"/>
        <v>1036.0421655582406</v>
      </c>
      <c r="Q7685" s="47">
        <f ca="1">SUM(L$15:L7685)-SUM(M$15:M7685)</f>
        <v>16350</v>
      </c>
      <c r="R7685" s="47" t="str">
        <f t="shared" ca="1" si="2284"/>
        <v>M7688</v>
      </c>
      <c r="S7685" s="40">
        <f t="shared" ca="1" si="2272"/>
        <v>0</v>
      </c>
      <c r="T7685" s="46">
        <f t="shared" ca="1" si="2273"/>
        <v>9</v>
      </c>
      <c r="X7685" s="74">
        <f t="shared" ca="1" si="2274"/>
        <v>-1.0360421655582406</v>
      </c>
      <c r="Y7685" s="75">
        <f t="shared" ca="1" si="2275"/>
        <v>-1.0360421655582406</v>
      </c>
      <c r="Z7685" s="74">
        <f t="shared" ca="1" si="2276"/>
        <v>0.35485636906567047</v>
      </c>
      <c r="AA7685" s="76">
        <f t="shared" ca="1" si="2277"/>
        <v>-1036.0421655582406</v>
      </c>
      <c r="AB7685" s="76">
        <f t="shared" ca="1" si="2278"/>
        <v>354.85636906567049</v>
      </c>
    </row>
    <row r="7686" spans="1:28" x14ac:dyDescent="0.25">
      <c r="A7686" s="2">
        <f t="shared" si="2279"/>
        <v>22</v>
      </c>
      <c r="B7686" s="16">
        <f ca="1">VLOOKUP(A7686,PERIODS!$O$4:$P$33,2,FALSE)</f>
        <v>3.5000000000000003E-2</v>
      </c>
      <c r="C7686" s="15"/>
      <c r="D7686" s="18">
        <v>5000</v>
      </c>
      <c r="E7686" s="34">
        <f t="shared" ca="1" si="2280"/>
        <v>21670.967789356899</v>
      </c>
      <c r="F7686" s="34">
        <f t="shared" ca="1" si="2281"/>
        <v>3500.0000000000005</v>
      </c>
      <c r="G7686" s="69">
        <f t="shared" ca="1" si="2267"/>
        <v>0</v>
      </c>
      <c r="H7686" s="34">
        <f t="shared" ca="1" si="2268"/>
        <v>-951.95775696944452</v>
      </c>
      <c r="I7686" s="34">
        <f t="shared" ca="1" si="2269"/>
        <v>2548.0422430305562</v>
      </c>
      <c r="J7686" s="18">
        <f ca="1">SUM(INDIRECT(ADDRESS(ROW(F7686),COLUMN(F7686),4)):INDIRECT(ADDRESS(ROW(F7686)+N$5-1,COLUMN(F7686),4)))</f>
        <v>25000.000000000004</v>
      </c>
      <c r="K7686" s="18">
        <f t="shared" ca="1" si="2270"/>
        <v>16350</v>
      </c>
      <c r="L7686" s="18">
        <f t="shared" ca="1" si="2282"/>
        <v>0</v>
      </c>
      <c r="M7686" s="18">
        <f t="shared" ca="1" si="2266"/>
        <v>0</v>
      </c>
      <c r="N7686" s="34">
        <f t="shared" ca="1" si="2271"/>
        <v>19122.925546326343</v>
      </c>
      <c r="P7686" s="18">
        <f t="shared" ca="1" si="2283"/>
        <v>951.95775696944452</v>
      </c>
      <c r="Q7686" s="47">
        <f ca="1">SUM(L$15:L7686)-SUM(M$15:M7686)</f>
        <v>16350</v>
      </c>
      <c r="R7686" s="47" t="str">
        <f t="shared" ca="1" si="2284"/>
        <v>M7689</v>
      </c>
      <c r="S7686" s="40">
        <f t="shared" ca="1" si="2272"/>
        <v>0</v>
      </c>
      <c r="T7686" s="46">
        <f t="shared" ca="1" si="2273"/>
        <v>56</v>
      </c>
      <c r="X7686" s="74">
        <f t="shared" ca="1" si="2274"/>
        <v>-0.95195775696944451</v>
      </c>
      <c r="Y7686" s="75">
        <f t="shared" ca="1" si="2275"/>
        <v>-0.95195775696944451</v>
      </c>
      <c r="Z7686" s="74">
        <f t="shared" ca="1" si="2276"/>
        <v>0.38598461918991966</v>
      </c>
      <c r="AA7686" s="76">
        <f t="shared" ca="1" si="2277"/>
        <v>-951.95775696944452</v>
      </c>
      <c r="AB7686" s="76">
        <f t="shared" ca="1" si="2278"/>
        <v>385.98461918991967</v>
      </c>
    </row>
    <row r="7687" spans="1:28" x14ac:dyDescent="0.25">
      <c r="A7687" s="2">
        <f t="shared" si="2279"/>
        <v>23</v>
      </c>
      <c r="B7687" s="16">
        <f ca="1">VLOOKUP(A7687,PERIODS!$O$4:$P$33,2,FALSE)</f>
        <v>3.5000000000000003E-2</v>
      </c>
      <c r="C7687" s="15"/>
      <c r="D7687" s="18">
        <v>5000</v>
      </c>
      <c r="E7687" s="34">
        <f t="shared" ca="1" si="2280"/>
        <v>19122.925546326343</v>
      </c>
      <c r="F7687" s="34">
        <f t="shared" ca="1" si="2281"/>
        <v>3500.0000000000005</v>
      </c>
      <c r="G7687" s="69">
        <f t="shared" ca="1" si="2267"/>
        <v>0</v>
      </c>
      <c r="H7687" s="34">
        <f t="shared" ca="1" si="2268"/>
        <v>1245.7729043272134</v>
      </c>
      <c r="I7687" s="34">
        <f t="shared" ca="1" si="2269"/>
        <v>4745.7729043272138</v>
      </c>
      <c r="J7687" s="18">
        <f ca="1">SUM(INDIRECT(ADDRESS(ROW(F7687),COLUMN(F7687),4)):INDIRECT(ADDRESS(ROW(F7687)+N$5-1,COLUMN(F7687),4)))</f>
        <v>25500.000000000004</v>
      </c>
      <c r="K7687" s="18">
        <f t="shared" ca="1" si="2270"/>
        <v>16350</v>
      </c>
      <c r="L7687" s="18">
        <f t="shared" ca="1" si="2282"/>
        <v>0</v>
      </c>
      <c r="M7687" s="18">
        <f t="shared" ca="1" si="2266"/>
        <v>0</v>
      </c>
      <c r="N7687" s="34">
        <f t="shared" ca="1" si="2271"/>
        <v>14377.15264199913</v>
      </c>
      <c r="P7687" s="18">
        <f t="shared" ca="1" si="2283"/>
        <v>1245.7729043272134</v>
      </c>
      <c r="Q7687" s="47">
        <f ca="1">SUM(L$15:L7687)-SUM(M$15:M7687)</f>
        <v>16350</v>
      </c>
      <c r="R7687" s="47" t="str">
        <f t="shared" ca="1" si="2284"/>
        <v>M7690</v>
      </c>
      <c r="S7687" s="40">
        <f t="shared" ca="1" si="2272"/>
        <v>0</v>
      </c>
      <c r="T7687" s="46">
        <f t="shared" ca="1" si="2273"/>
        <v>13</v>
      </c>
      <c r="X7687" s="74">
        <f t="shared" ca="1" si="2274"/>
        <v>1.2457729043272134</v>
      </c>
      <c r="Y7687" s="75">
        <f t="shared" ca="1" si="2275"/>
        <v>1.2457729043272134</v>
      </c>
      <c r="Z7687" s="74">
        <f t="shared" ca="1" si="2276"/>
        <v>3.4756200832714716</v>
      </c>
      <c r="AA7687" s="76">
        <f t="shared" ca="1" si="2277"/>
        <v>1245.7729043272134</v>
      </c>
      <c r="AB7687" s="76">
        <f t="shared" ca="1" si="2278"/>
        <v>3475.6200832714717</v>
      </c>
    </row>
    <row r="7688" spans="1:28" x14ac:dyDescent="0.25">
      <c r="A7688" s="2">
        <f t="shared" si="2279"/>
        <v>24</v>
      </c>
      <c r="B7688" s="16">
        <f ca="1">VLOOKUP(A7688,PERIODS!$O$4:$P$33,2,FALSE)</f>
        <v>3.5000000000000003E-2</v>
      </c>
      <c r="C7688" s="15"/>
      <c r="D7688" s="18">
        <v>5000</v>
      </c>
      <c r="E7688" s="34">
        <f t="shared" ca="1" si="2280"/>
        <v>14377.15264199913</v>
      </c>
      <c r="F7688" s="34">
        <f t="shared" ca="1" si="2281"/>
        <v>3500.0000000000005</v>
      </c>
      <c r="G7688" s="69">
        <f t="shared" ca="1" si="2267"/>
        <v>0</v>
      </c>
      <c r="H7688" s="34">
        <f t="shared" ca="1" si="2268"/>
        <v>-1855.171018958765</v>
      </c>
      <c r="I7688" s="34">
        <f t="shared" ca="1" si="2269"/>
        <v>1644.8289810412355</v>
      </c>
      <c r="J7688" s="18">
        <f ca="1">SUM(INDIRECT(ADDRESS(ROW(F7688),COLUMN(F7688),4)):INDIRECT(ADDRESS(ROW(F7688)+N$5-1,COLUMN(F7688),4)))</f>
        <v>26000</v>
      </c>
      <c r="K7688" s="18">
        <f t="shared" ca="1" si="2270"/>
        <v>0</v>
      </c>
      <c r="L7688" s="18">
        <f t="shared" ca="1" si="2282"/>
        <v>0</v>
      </c>
      <c r="M7688" s="18">
        <f t="shared" ca="1" si="2266"/>
        <v>16350</v>
      </c>
      <c r="N7688" s="34">
        <f t="shared" ca="1" si="2271"/>
        <v>29082.323660957896</v>
      </c>
      <c r="P7688" s="18">
        <f t="shared" ca="1" si="2283"/>
        <v>1855.171018958765</v>
      </c>
      <c r="Q7688" s="47">
        <f ca="1">SUM(L$15:L7688)-SUM(M$15:M7688)</f>
        <v>0</v>
      </c>
      <c r="R7688" s="47" t="str">
        <f t="shared" ca="1" si="2284"/>
        <v>M7691</v>
      </c>
      <c r="S7688" s="40">
        <f t="shared" ca="1" si="2272"/>
        <v>0</v>
      </c>
      <c r="T7688" s="46">
        <f t="shared" ca="1" si="2273"/>
        <v>39</v>
      </c>
      <c r="X7688" s="74">
        <f t="shared" ca="1" si="2274"/>
        <v>-1.8551710189587649</v>
      </c>
      <c r="Y7688" s="75">
        <f t="shared" ca="1" si="2275"/>
        <v>-1.8551710189587649</v>
      </c>
      <c r="Z7688" s="74">
        <f t="shared" ca="1" si="2276"/>
        <v>0.15642618854339982</v>
      </c>
      <c r="AA7688" s="76">
        <f t="shared" ca="1" si="2277"/>
        <v>-1855.171018958765</v>
      </c>
      <c r="AB7688" s="76">
        <f t="shared" ca="1" si="2278"/>
        <v>156.42618854339983</v>
      </c>
    </row>
    <row r="7689" spans="1:28" x14ac:dyDescent="0.25">
      <c r="A7689" s="2">
        <f t="shared" si="2279"/>
        <v>25</v>
      </c>
      <c r="B7689" s="16">
        <f ca="1">VLOOKUP(A7689,PERIODS!$O$4:$P$33,2,FALSE)</f>
        <v>3.5000000000000003E-2</v>
      </c>
      <c r="C7689" s="15"/>
      <c r="D7689" s="18">
        <v>5000</v>
      </c>
      <c r="E7689" s="34">
        <f t="shared" ca="1" si="2280"/>
        <v>29082.323660957896</v>
      </c>
      <c r="F7689" s="34">
        <f t="shared" ca="1" si="2281"/>
        <v>3500.0000000000005</v>
      </c>
      <c r="G7689" s="69">
        <f t="shared" ca="1" si="2267"/>
        <v>0</v>
      </c>
      <c r="H7689" s="34">
        <f t="shared" ca="1" si="2268"/>
        <v>-1424.4191522763433</v>
      </c>
      <c r="I7689" s="34">
        <f t="shared" ca="1" si="2269"/>
        <v>2075.5808477236569</v>
      </c>
      <c r="J7689" s="18">
        <f ca="1">SUM(INDIRECT(ADDRESS(ROW(F7689),COLUMN(F7689),4)):INDIRECT(ADDRESS(ROW(F7689)+N$5-1,COLUMN(F7689),4)))</f>
        <v>24900</v>
      </c>
      <c r="K7689" s="18">
        <f t="shared" ca="1" si="2270"/>
        <v>0</v>
      </c>
      <c r="L7689" s="18">
        <f t="shared" ca="1" si="2282"/>
        <v>0</v>
      </c>
      <c r="M7689" s="18">
        <f t="shared" ca="1" si="2266"/>
        <v>0</v>
      </c>
      <c r="N7689" s="34">
        <f t="shared" ca="1" si="2271"/>
        <v>27006.742813234239</v>
      </c>
      <c r="P7689" s="18">
        <f t="shared" ca="1" si="2283"/>
        <v>1424.4191522763433</v>
      </c>
      <c r="Q7689" s="47">
        <f ca="1">SUM(L$15:L7689)-SUM(M$15:M7689)</f>
        <v>0</v>
      </c>
      <c r="R7689" s="47" t="str">
        <f t="shared" ca="1" si="2284"/>
        <v>M7692</v>
      </c>
      <c r="S7689" s="40">
        <f t="shared" ca="1" si="2272"/>
        <v>0</v>
      </c>
      <c r="T7689" s="46">
        <f t="shared" ca="1" si="2273"/>
        <v>66</v>
      </c>
      <c r="X7689" s="74">
        <f t="shared" ca="1" si="2274"/>
        <v>-1.4244191522763434</v>
      </c>
      <c r="Y7689" s="75">
        <f t="shared" ca="1" si="2275"/>
        <v>-1.4244191522763434</v>
      </c>
      <c r="Z7689" s="74">
        <f t="shared" ca="1" si="2276"/>
        <v>0.2406482025814364</v>
      </c>
      <c r="AA7689" s="76">
        <f t="shared" ca="1" si="2277"/>
        <v>-1424.4191522763433</v>
      </c>
      <c r="AB7689" s="76">
        <f t="shared" ca="1" si="2278"/>
        <v>240.64820258143641</v>
      </c>
    </row>
    <row r="7690" spans="1:28" x14ac:dyDescent="0.25">
      <c r="A7690" s="2">
        <f t="shared" si="2279"/>
        <v>26</v>
      </c>
      <c r="B7690" s="16">
        <f ca="1">VLOOKUP(A7690,PERIODS!$O$4:$P$33,2,FALSE)</f>
        <v>3.5000000000000003E-2</v>
      </c>
      <c r="C7690" s="15"/>
      <c r="D7690" s="18">
        <v>5000</v>
      </c>
      <c r="E7690" s="34">
        <f t="shared" ca="1" si="2280"/>
        <v>27006.742813234239</v>
      </c>
      <c r="F7690" s="34">
        <f t="shared" ca="1" si="2281"/>
        <v>3500.0000000000005</v>
      </c>
      <c r="G7690" s="69">
        <f t="shared" ca="1" si="2267"/>
        <v>0</v>
      </c>
      <c r="H7690" s="34">
        <f t="shared" ca="1" si="2268"/>
        <v>-142.04274836127485</v>
      </c>
      <c r="I7690" s="34">
        <f t="shared" ca="1" si="2269"/>
        <v>3357.9572516387257</v>
      </c>
      <c r="J7690" s="18">
        <f ca="1">SUM(INDIRECT(ADDRESS(ROW(F7690),COLUMN(F7690),4)):INDIRECT(ADDRESS(ROW(F7690)+N$5-1,COLUMN(F7690),4)))</f>
        <v>23900</v>
      </c>
      <c r="K7690" s="18">
        <f t="shared" ca="1" si="2270"/>
        <v>0</v>
      </c>
      <c r="L7690" s="18">
        <f t="shared" ca="1" si="2282"/>
        <v>0</v>
      </c>
      <c r="M7690" s="18">
        <f t="shared" ca="1" si="2266"/>
        <v>0</v>
      </c>
      <c r="N7690" s="34">
        <f t="shared" ca="1" si="2271"/>
        <v>23648.785561595512</v>
      </c>
      <c r="P7690" s="18">
        <f t="shared" ca="1" si="2283"/>
        <v>142.04274836127485</v>
      </c>
      <c r="Q7690" s="47">
        <f ca="1">SUM(L$15:L7690)-SUM(M$15:M7690)</f>
        <v>0</v>
      </c>
      <c r="R7690" s="47" t="str">
        <f t="shared" ca="1" si="2284"/>
        <v>M7693</v>
      </c>
      <c r="S7690" s="40">
        <f t="shared" ca="1" si="2272"/>
        <v>0</v>
      </c>
      <c r="T7690" s="46">
        <f t="shared" ca="1" si="2273"/>
        <v>96</v>
      </c>
      <c r="X7690" s="74">
        <f t="shared" ca="1" si="2274"/>
        <v>-0.14204274836127484</v>
      </c>
      <c r="Y7690" s="75">
        <f t="shared" ca="1" si="2275"/>
        <v>-0.14204274836127484</v>
      </c>
      <c r="Z7690" s="74">
        <f t="shared" ca="1" si="2276"/>
        <v>0.86758416789173598</v>
      </c>
      <c r="AA7690" s="76">
        <f t="shared" ca="1" si="2277"/>
        <v>-142.04274836127485</v>
      </c>
      <c r="AB7690" s="76">
        <f t="shared" ca="1" si="2278"/>
        <v>867.584167891736</v>
      </c>
    </row>
    <row r="7691" spans="1:28" x14ac:dyDescent="0.25">
      <c r="A7691" s="2">
        <f t="shared" si="2279"/>
        <v>27</v>
      </c>
      <c r="B7691" s="16">
        <f ca="1">VLOOKUP(A7691,PERIODS!$O$4:$P$33,2,FALSE)</f>
        <v>3.5000000000000003E-2</v>
      </c>
      <c r="C7691" s="15"/>
      <c r="D7691" s="18">
        <v>5000</v>
      </c>
      <c r="E7691" s="34">
        <f t="shared" ca="1" si="2280"/>
        <v>23648.785561595512</v>
      </c>
      <c r="F7691" s="34">
        <f t="shared" ca="1" si="2281"/>
        <v>3500.0000000000005</v>
      </c>
      <c r="G7691" s="69">
        <f t="shared" ca="1" si="2267"/>
        <v>0</v>
      </c>
      <c r="H7691" s="34">
        <f t="shared" ca="1" si="2268"/>
        <v>-1573.0269313176402</v>
      </c>
      <c r="I7691" s="34">
        <f t="shared" ca="1" si="2269"/>
        <v>1926.9730686823602</v>
      </c>
      <c r="J7691" s="18">
        <f ca="1">SUM(INDIRECT(ADDRESS(ROW(F7691),COLUMN(F7691),4)):INDIRECT(ADDRESS(ROW(F7691)+N$5-1,COLUMN(F7691),4)))</f>
        <v>22900</v>
      </c>
      <c r="K7691" s="18">
        <f t="shared" ca="1" si="2270"/>
        <v>0</v>
      </c>
      <c r="L7691" s="18">
        <f t="shared" ca="1" si="2282"/>
        <v>0</v>
      </c>
      <c r="M7691" s="18">
        <f t="shared" ca="1" si="2266"/>
        <v>0</v>
      </c>
      <c r="N7691" s="34">
        <f t="shared" ca="1" si="2271"/>
        <v>21721.812492913152</v>
      </c>
      <c r="P7691" s="18">
        <f t="shared" ca="1" si="2283"/>
        <v>1573.0269313176402</v>
      </c>
      <c r="Q7691" s="47">
        <f ca="1">SUM(L$15:L7691)-SUM(M$15:M7691)</f>
        <v>0</v>
      </c>
      <c r="R7691" s="47" t="str">
        <f t="shared" ca="1" si="2284"/>
        <v>M7694</v>
      </c>
      <c r="S7691" s="40">
        <f t="shared" ca="1" si="2272"/>
        <v>0</v>
      </c>
      <c r="T7691" s="46">
        <f t="shared" ca="1" si="2273"/>
        <v>45</v>
      </c>
      <c r="X7691" s="74">
        <f t="shared" ca="1" si="2274"/>
        <v>-1.5730269313176402</v>
      </c>
      <c r="Y7691" s="75">
        <f t="shared" ca="1" si="2275"/>
        <v>-1.5730269313176402</v>
      </c>
      <c r="Z7691" s="74">
        <f t="shared" ca="1" si="2276"/>
        <v>0.20741639600570402</v>
      </c>
      <c r="AA7691" s="76">
        <f t="shared" ca="1" si="2277"/>
        <v>-1573.0269313176402</v>
      </c>
      <c r="AB7691" s="76">
        <f t="shared" ca="1" si="2278"/>
        <v>207.41639600570403</v>
      </c>
    </row>
    <row r="7692" spans="1:28" x14ac:dyDescent="0.25">
      <c r="A7692" s="2">
        <f t="shared" si="2279"/>
        <v>28</v>
      </c>
      <c r="B7692" s="16">
        <f ca="1">VLOOKUP(A7692,PERIODS!$O$4:$P$33,2,FALSE)</f>
        <v>0.04</v>
      </c>
      <c r="C7692" s="15"/>
      <c r="D7692" s="18">
        <v>5000</v>
      </c>
      <c r="E7692" s="34">
        <f t="shared" ca="1" si="2280"/>
        <v>21721.812492913152</v>
      </c>
      <c r="F7692" s="34">
        <f t="shared" ca="1" si="2281"/>
        <v>4000</v>
      </c>
      <c r="G7692" s="69">
        <f t="shared" ca="1" si="2267"/>
        <v>0</v>
      </c>
      <c r="H7692" s="34">
        <f t="shared" ca="1" si="2268"/>
        <v>-368.08857618730838</v>
      </c>
      <c r="I7692" s="34">
        <f t="shared" ca="1" si="2269"/>
        <v>3631.9114238126917</v>
      </c>
      <c r="J7692" s="18">
        <f ca="1">SUM(INDIRECT(ADDRESS(ROW(F7692),COLUMN(F7692),4)):INDIRECT(ADDRESS(ROW(F7692)+N$5-1,COLUMN(F7692),4)))</f>
        <v>21900</v>
      </c>
      <c r="K7692" s="18">
        <f t="shared" ca="1" si="2270"/>
        <v>16350</v>
      </c>
      <c r="L7692" s="18">
        <f t="shared" ca="1" si="2282"/>
        <v>16350</v>
      </c>
      <c r="M7692" s="18">
        <f t="shared" ca="1" si="2266"/>
        <v>0</v>
      </c>
      <c r="N7692" s="34">
        <f t="shared" ca="1" si="2271"/>
        <v>18089.901069100459</v>
      </c>
      <c r="P7692" s="18">
        <f t="shared" ca="1" si="2283"/>
        <v>368.08857618730838</v>
      </c>
      <c r="Q7692" s="47">
        <f ca="1">SUM(L$15:L7692)-SUM(M$15:M7692)</f>
        <v>16350</v>
      </c>
      <c r="R7692" s="47" t="str">
        <f t="shared" ca="1" si="2284"/>
        <v>M7695</v>
      </c>
      <c r="S7692" s="40">
        <f t="shared" ca="1" si="2272"/>
        <v>0</v>
      </c>
      <c r="T7692" s="46">
        <f t="shared" ca="1" si="2273"/>
        <v>53</v>
      </c>
      <c r="X7692" s="74">
        <f t="shared" ca="1" si="2274"/>
        <v>-0.36808857618730839</v>
      </c>
      <c r="Y7692" s="75">
        <f t="shared" ca="1" si="2275"/>
        <v>-0.36808857618730839</v>
      </c>
      <c r="Z7692" s="74">
        <f t="shared" ca="1" si="2276"/>
        <v>0.6920558793026117</v>
      </c>
      <c r="AA7692" s="76">
        <f t="shared" ca="1" si="2277"/>
        <v>-368.08857618730838</v>
      </c>
      <c r="AB7692" s="76">
        <f t="shared" ca="1" si="2278"/>
        <v>692.05587930261174</v>
      </c>
    </row>
    <row r="7693" spans="1:28" x14ac:dyDescent="0.25">
      <c r="A7693" s="2">
        <f t="shared" si="2279"/>
        <v>29</v>
      </c>
      <c r="B7693" s="16">
        <f ca="1">VLOOKUP(A7693,PERIODS!$O$4:$P$33,2,FALSE)</f>
        <v>0.04</v>
      </c>
      <c r="C7693" s="15"/>
      <c r="D7693" s="18">
        <v>5000</v>
      </c>
      <c r="E7693" s="34">
        <f t="shared" ca="1" si="2280"/>
        <v>18089.901069100459</v>
      </c>
      <c r="F7693" s="34">
        <f t="shared" ca="1" si="2281"/>
        <v>4000</v>
      </c>
      <c r="G7693" s="69">
        <f t="shared" ca="1" si="2267"/>
        <v>0</v>
      </c>
      <c r="H7693" s="34">
        <f t="shared" ca="1" si="2268"/>
        <v>781.02411140979711</v>
      </c>
      <c r="I7693" s="34">
        <f t="shared" ca="1" si="2269"/>
        <v>4781.0241114097971</v>
      </c>
      <c r="J7693" s="18">
        <f ca="1">SUM(INDIRECT(ADDRESS(ROW(F7693),COLUMN(F7693),4)):INDIRECT(ADDRESS(ROW(F7693)+N$5-1,COLUMN(F7693),4)))</f>
        <v>21200</v>
      </c>
      <c r="K7693" s="18">
        <f t="shared" ca="1" si="2270"/>
        <v>16350</v>
      </c>
      <c r="L7693" s="18">
        <f t="shared" ca="1" si="2282"/>
        <v>0</v>
      </c>
      <c r="M7693" s="18">
        <f t="shared" ca="1" si="2266"/>
        <v>0</v>
      </c>
      <c r="N7693" s="34">
        <f t="shared" ca="1" si="2271"/>
        <v>13308.876957690662</v>
      </c>
      <c r="P7693" s="18">
        <f t="shared" ca="1" si="2283"/>
        <v>781.02411140979711</v>
      </c>
      <c r="Q7693" s="47">
        <f ca="1">SUM(L$15:L7693)-SUM(M$15:M7693)</f>
        <v>16350</v>
      </c>
      <c r="R7693" s="47" t="str">
        <f t="shared" ca="1" si="2284"/>
        <v>M7696</v>
      </c>
      <c r="S7693" s="40">
        <f t="shared" ca="1" si="2272"/>
        <v>0</v>
      </c>
      <c r="T7693" s="46">
        <f t="shared" ca="1" si="2273"/>
        <v>77</v>
      </c>
      <c r="X7693" s="74">
        <f t="shared" ca="1" si="2274"/>
        <v>0.78102411140979711</v>
      </c>
      <c r="Y7693" s="75">
        <f t="shared" ca="1" si="2275"/>
        <v>0.78102411140979711</v>
      </c>
      <c r="Z7693" s="74">
        <f t="shared" ca="1" si="2276"/>
        <v>2.1837074804946859</v>
      </c>
      <c r="AA7693" s="76">
        <f t="shared" ca="1" si="2277"/>
        <v>781.02411140979711</v>
      </c>
      <c r="AB7693" s="76">
        <f t="shared" ca="1" si="2278"/>
        <v>2183.707480494686</v>
      </c>
    </row>
    <row r="7694" spans="1:28" x14ac:dyDescent="0.25">
      <c r="A7694" s="2">
        <f t="shared" si="2279"/>
        <v>30</v>
      </c>
      <c r="B7694" s="16">
        <f ca="1">VLOOKUP(A7694,PERIODS!$O$4:$P$33,2,FALSE)</f>
        <v>0.04</v>
      </c>
      <c r="C7694" s="15"/>
      <c r="D7694" s="18">
        <v>5000</v>
      </c>
      <c r="E7694" s="34">
        <f t="shared" ca="1" si="2280"/>
        <v>13308.876957690662</v>
      </c>
      <c r="F7694" s="34">
        <f t="shared" ca="1" si="2281"/>
        <v>4000</v>
      </c>
      <c r="G7694" s="69">
        <f t="shared" ca="1" si="2267"/>
        <v>0</v>
      </c>
      <c r="H7694" s="34">
        <f t="shared" ca="1" si="2268"/>
        <v>771.80771550081488</v>
      </c>
      <c r="I7694" s="34">
        <f t="shared" ca="1" si="2269"/>
        <v>4771.807715500815</v>
      </c>
      <c r="J7694" s="18">
        <f ca="1">SUM(INDIRECT(ADDRESS(ROW(F7694),COLUMN(F7694),4)):INDIRECT(ADDRESS(ROW(F7694)+N$5-1,COLUMN(F7694),4)))</f>
        <v>20500</v>
      </c>
      <c r="K7694" s="18">
        <f t="shared" ca="1" si="2270"/>
        <v>16350</v>
      </c>
      <c r="L7694" s="18">
        <f t="shared" ca="1" si="2282"/>
        <v>0</v>
      </c>
      <c r="M7694" s="18">
        <f t="shared" ca="1" si="2266"/>
        <v>0</v>
      </c>
      <c r="N7694" s="34">
        <f t="shared" ca="1" si="2271"/>
        <v>8537.0692421898457</v>
      </c>
      <c r="P7694" s="18">
        <f t="shared" ca="1" si="2283"/>
        <v>771.80771550081488</v>
      </c>
      <c r="Q7694" s="47">
        <f ca="1">SUM(L$15:L7694)-SUM(M$15:M7694)</f>
        <v>16350</v>
      </c>
      <c r="R7694" s="47" t="str">
        <f t="shared" ca="1" si="2284"/>
        <v>M7697</v>
      </c>
      <c r="S7694" s="40">
        <f t="shared" ca="1" si="2272"/>
        <v>0</v>
      </c>
      <c r="T7694" s="46">
        <f t="shared" ca="1" si="2273"/>
        <v>63</v>
      </c>
      <c r="X7694" s="74">
        <f t="shared" ca="1" si="2274"/>
        <v>0.77180771550081484</v>
      </c>
      <c r="Y7694" s="75">
        <f t="shared" ca="1" si="2275"/>
        <v>0.77180771550081484</v>
      </c>
      <c r="Z7694" s="74">
        <f t="shared" ca="1" si="2276"/>
        <v>2.1636740277276205</v>
      </c>
      <c r="AA7694" s="76">
        <f t="shared" ca="1" si="2277"/>
        <v>771.80771550081488</v>
      </c>
      <c r="AB7694" s="76">
        <f t="shared" ca="1" si="2278"/>
        <v>2163.6740277276203</v>
      </c>
    </row>
    <row r="7695" spans="1:28" x14ac:dyDescent="0.25">
      <c r="A7695" s="2">
        <f t="shared" si="2279"/>
        <v>1</v>
      </c>
      <c r="B7695" s="16">
        <f ca="1">VLOOKUP(A7695,PERIODS!$O$4:$P$33,2,FALSE)</f>
        <v>2.4E-2</v>
      </c>
      <c r="C7695" s="15"/>
      <c r="D7695" s="18">
        <v>5000</v>
      </c>
      <c r="E7695" s="34">
        <f t="shared" ca="1" si="2280"/>
        <v>8537.0692421898457</v>
      </c>
      <c r="F7695" s="34">
        <f t="shared" ca="1" si="2281"/>
        <v>2400</v>
      </c>
      <c r="G7695" s="69">
        <f t="shared" ca="1" si="2267"/>
        <v>0</v>
      </c>
      <c r="H7695" s="34">
        <f t="shared" ca="1" si="2268"/>
        <v>-590.61224519554401</v>
      </c>
      <c r="I7695" s="34">
        <f t="shared" ca="1" si="2269"/>
        <v>1809.3877548044561</v>
      </c>
      <c r="J7695" s="18">
        <f ca="1">SUM(INDIRECT(ADDRESS(ROW(F7695),COLUMN(F7695),4)):INDIRECT(ADDRESS(ROW(F7695)+N$5-1,COLUMN(F7695),4)))</f>
        <v>19800</v>
      </c>
      <c r="K7695" s="18">
        <f t="shared" ca="1" si="2270"/>
        <v>0</v>
      </c>
      <c r="L7695" s="18">
        <f t="shared" ca="1" si="2282"/>
        <v>0</v>
      </c>
      <c r="M7695" s="18">
        <f t="shared" ref="M7695:M7758" ca="1" si="2285">SUMIF($R$15:$R$8014,ADDRESS(ROW(M7695),COLUMN(M7695),4),$L$15:$L$8014)</f>
        <v>16350</v>
      </c>
      <c r="N7695" s="34">
        <f t="shared" ca="1" si="2271"/>
        <v>23077.681487385387</v>
      </c>
      <c r="P7695" s="18">
        <f t="shared" ca="1" si="2283"/>
        <v>590.61224519554401</v>
      </c>
      <c r="Q7695" s="47">
        <f ca="1">SUM(L$15:L7695)-SUM(M$15:M7695)</f>
        <v>0</v>
      </c>
      <c r="R7695" s="47" t="str">
        <f t="shared" ca="1" si="2284"/>
        <v>M7698</v>
      </c>
      <c r="S7695" s="40">
        <f t="shared" ca="1" si="2272"/>
        <v>0</v>
      </c>
      <c r="T7695" s="46">
        <f t="shared" ca="1" si="2273"/>
        <v>84</v>
      </c>
      <c r="X7695" s="74">
        <f t="shared" ca="1" si="2274"/>
        <v>-0.59061224519554401</v>
      </c>
      <c r="Y7695" s="75">
        <f t="shared" ca="1" si="2275"/>
        <v>-0.59061224519554401</v>
      </c>
      <c r="Z7695" s="74">
        <f t="shared" ca="1" si="2276"/>
        <v>0.55398800438964801</v>
      </c>
      <c r="AA7695" s="76">
        <f t="shared" ca="1" si="2277"/>
        <v>-590.61224519554401</v>
      </c>
      <c r="AB7695" s="76">
        <f t="shared" ca="1" si="2278"/>
        <v>553.98800438964804</v>
      </c>
    </row>
    <row r="7696" spans="1:28" x14ac:dyDescent="0.25">
      <c r="A7696" s="2">
        <f t="shared" si="2279"/>
        <v>2</v>
      </c>
      <c r="B7696" s="16">
        <f ca="1">VLOOKUP(A7696,PERIODS!$O$4:$P$33,2,FALSE)</f>
        <v>2.5000000000000001E-2</v>
      </c>
      <c r="C7696" s="15"/>
      <c r="D7696" s="18">
        <v>5000</v>
      </c>
      <c r="E7696" s="34">
        <f t="shared" ca="1" si="2280"/>
        <v>23077.681487385387</v>
      </c>
      <c r="F7696" s="34">
        <f t="shared" ca="1" si="2281"/>
        <v>2500</v>
      </c>
      <c r="G7696" s="69">
        <f t="shared" ref="G7696:G7759" ca="1" si="2286">((2*RAND()*$F$5)-$F$5)*E7696</f>
        <v>0</v>
      </c>
      <c r="H7696" s="34">
        <f t="shared" ref="H7696:H7759" ca="1" si="2287">IF($S$3="NORM",AA7696,IF($S$3="LOGNORM",AB7696,0))</f>
        <v>81.066788922580017</v>
      </c>
      <c r="I7696" s="34">
        <f t="shared" ref="I7696:I7759" ca="1" si="2288">IF(F7696+H7696&lt;0,0,F7696+H7696)</f>
        <v>2581.0667889225801</v>
      </c>
      <c r="J7696" s="18">
        <f ca="1">SUM(INDIRECT(ADDRESS(ROW(F7696),COLUMN(F7696),4)):INDIRECT(ADDRESS(ROW(F7696)+N$5-1,COLUMN(F7696),4)))</f>
        <v>20700</v>
      </c>
      <c r="K7696" s="18">
        <f t="shared" ref="K7696:K7759" ca="1" si="2289">Q7696</f>
        <v>0</v>
      </c>
      <c r="L7696" s="18">
        <f t="shared" ca="1" si="2282"/>
        <v>0</v>
      </c>
      <c r="M7696" s="18">
        <f t="shared" ca="1" si="2285"/>
        <v>0</v>
      </c>
      <c r="N7696" s="34">
        <f t="shared" ref="N7696:N7759" ca="1" si="2290">E7696+G7696-I7696+M7696-S7696</f>
        <v>20496.614698462807</v>
      </c>
      <c r="P7696" s="18">
        <f t="shared" ca="1" si="2283"/>
        <v>81.066788922580017</v>
      </c>
      <c r="Q7696" s="47">
        <f ca="1">SUM(L$15:L7696)-SUM(M$15:M7696)</f>
        <v>0</v>
      </c>
      <c r="R7696" s="47" t="str">
        <f t="shared" ca="1" si="2284"/>
        <v>M7699</v>
      </c>
      <c r="S7696" s="40">
        <f t="shared" ref="S7696:S7759" ca="1" si="2291">IF(T7696&gt;N$6*100,M7696,0)</f>
        <v>0</v>
      </c>
      <c r="T7696" s="46">
        <f t="shared" ref="T7696:T7759" ca="1" si="2292">RANDBETWEEN(0,100)</f>
        <v>100</v>
      </c>
      <c r="X7696" s="74">
        <f t="shared" ref="X7696:X7759" ca="1" si="2293">NORMINV(RAND(),0,1)</f>
        <v>8.1066788922580013E-2</v>
      </c>
      <c r="Y7696" s="75">
        <f t="shared" ref="Y7696:Y7759" ca="1" si="2294">IF(AND(X7696&gt;$F$6,$F$6&gt;0),$F$6,X7696)</f>
        <v>8.1066788922580013E-2</v>
      </c>
      <c r="Z7696" s="74">
        <f t="shared" ref="Z7696:Z7759" ca="1" si="2295">EXP(Y7696)</f>
        <v>1.0844433229492323</v>
      </c>
      <c r="AA7696" s="76">
        <f t="shared" ref="AA7696:AA7759" ca="1" si="2296">$F$3*Y7696</f>
        <v>81.066788922580017</v>
      </c>
      <c r="AB7696" s="76">
        <f t="shared" ref="AB7696:AB7759" ca="1" si="2297">$F$3*Z7696</f>
        <v>1084.4433229492322</v>
      </c>
    </row>
    <row r="7697" spans="1:28" x14ac:dyDescent="0.25">
      <c r="A7697" s="2">
        <f t="shared" ref="A7697:A7760" si="2298">IF(AND(A7696=12,OR(A$14="MS",A$14="M0")),1,IF(AND(A7696=4,OR(A$14="WS",A$14="W0")),1,IF(AND(A7696=30,OR(A$14="DS",A$14="D0")),1,A7696+1)))</f>
        <v>3</v>
      </c>
      <c r="B7697" s="16">
        <f ca="1">VLOOKUP(A7697,PERIODS!$O$4:$P$33,2,FALSE)</f>
        <v>2.5000000000000001E-2</v>
      </c>
      <c r="C7697" s="15"/>
      <c r="D7697" s="18">
        <v>5000</v>
      </c>
      <c r="E7697" s="34">
        <f t="shared" ca="1" si="2280"/>
        <v>20496.614698462807</v>
      </c>
      <c r="F7697" s="34">
        <f t="shared" ca="1" si="2281"/>
        <v>2500</v>
      </c>
      <c r="G7697" s="69">
        <f t="shared" ca="1" si="2286"/>
        <v>0</v>
      </c>
      <c r="H7697" s="34">
        <f t="shared" ca="1" si="2287"/>
        <v>-323.82823317273181</v>
      </c>
      <c r="I7697" s="34">
        <f t="shared" ca="1" si="2288"/>
        <v>2176.1717668272681</v>
      </c>
      <c r="J7697" s="18">
        <f ca="1">SUM(INDIRECT(ADDRESS(ROW(F7697),COLUMN(F7697),4)):INDIRECT(ADDRESS(ROW(F7697)+N$5-1,COLUMN(F7697),4)))</f>
        <v>21500</v>
      </c>
      <c r="K7697" s="18">
        <f t="shared" ca="1" si="2289"/>
        <v>16350</v>
      </c>
      <c r="L7697" s="18">
        <f t="shared" ca="1" si="2282"/>
        <v>16350</v>
      </c>
      <c r="M7697" s="18">
        <f t="shared" ca="1" si="2285"/>
        <v>0</v>
      </c>
      <c r="N7697" s="34">
        <f t="shared" ca="1" si="2290"/>
        <v>18320.442931635538</v>
      </c>
      <c r="P7697" s="18">
        <f t="shared" ca="1" si="2283"/>
        <v>323.82823317273181</v>
      </c>
      <c r="Q7697" s="47">
        <f ca="1">SUM(L$15:L7697)-SUM(M$15:M7697)</f>
        <v>16350</v>
      </c>
      <c r="R7697" s="47" t="str">
        <f t="shared" ca="1" si="2284"/>
        <v>M7700</v>
      </c>
      <c r="S7697" s="40">
        <f t="shared" ca="1" si="2291"/>
        <v>0</v>
      </c>
      <c r="T7697" s="46">
        <f t="shared" ca="1" si="2292"/>
        <v>49</v>
      </c>
      <c r="X7697" s="74">
        <f t="shared" ca="1" si="2293"/>
        <v>-0.32382823317273179</v>
      </c>
      <c r="Y7697" s="75">
        <f t="shared" ca="1" si="2294"/>
        <v>-0.32382823317273179</v>
      </c>
      <c r="Z7697" s="74">
        <f t="shared" ca="1" si="2295"/>
        <v>0.7233744834492386</v>
      </c>
      <c r="AA7697" s="76">
        <f t="shared" ca="1" si="2296"/>
        <v>-323.82823317273181</v>
      </c>
      <c r="AB7697" s="76">
        <f t="shared" ca="1" si="2297"/>
        <v>723.3744834492386</v>
      </c>
    </row>
    <row r="7698" spans="1:28" x14ac:dyDescent="0.25">
      <c r="A7698" s="2">
        <f t="shared" si="2298"/>
        <v>4</v>
      </c>
      <c r="B7698" s="16">
        <f ca="1">VLOOKUP(A7698,PERIODS!$O$4:$P$33,2,FALSE)</f>
        <v>2.5000000000000001E-2</v>
      </c>
      <c r="C7698" s="15"/>
      <c r="D7698" s="18">
        <v>5000</v>
      </c>
      <c r="E7698" s="34">
        <f t="shared" ca="1" si="2280"/>
        <v>18320.442931635538</v>
      </c>
      <c r="F7698" s="34">
        <f t="shared" ca="1" si="2281"/>
        <v>2500</v>
      </c>
      <c r="G7698" s="69">
        <f t="shared" ca="1" si="2286"/>
        <v>0</v>
      </c>
      <c r="H7698" s="34">
        <f t="shared" ca="1" si="2287"/>
        <v>119.51728000038949</v>
      </c>
      <c r="I7698" s="34">
        <f t="shared" ca="1" si="2288"/>
        <v>2619.5172800003893</v>
      </c>
      <c r="J7698" s="18">
        <f ca="1">SUM(INDIRECT(ADDRESS(ROW(F7698),COLUMN(F7698),4)):INDIRECT(ADDRESS(ROW(F7698)+N$5-1,COLUMN(F7698),4)))</f>
        <v>22300</v>
      </c>
      <c r="K7698" s="18">
        <f t="shared" ca="1" si="2289"/>
        <v>16350</v>
      </c>
      <c r="L7698" s="18">
        <f t="shared" ca="1" si="2282"/>
        <v>0</v>
      </c>
      <c r="M7698" s="18">
        <f t="shared" ca="1" si="2285"/>
        <v>0</v>
      </c>
      <c r="N7698" s="34">
        <f t="shared" ca="1" si="2290"/>
        <v>15700.925651635149</v>
      </c>
      <c r="P7698" s="18">
        <f t="shared" ca="1" si="2283"/>
        <v>119.51728000038949</v>
      </c>
      <c r="Q7698" s="47">
        <f ca="1">SUM(L$15:L7698)-SUM(M$15:M7698)</f>
        <v>16350</v>
      </c>
      <c r="R7698" s="47" t="str">
        <f t="shared" ca="1" si="2284"/>
        <v>M7701</v>
      </c>
      <c r="S7698" s="40">
        <f t="shared" ca="1" si="2291"/>
        <v>0</v>
      </c>
      <c r="T7698" s="46">
        <f t="shared" ca="1" si="2292"/>
        <v>8</v>
      </c>
      <c r="X7698" s="74">
        <f t="shared" ca="1" si="2293"/>
        <v>0.1195172800003895</v>
      </c>
      <c r="Y7698" s="75">
        <f t="shared" ca="1" si="2294"/>
        <v>0.1195172800003895</v>
      </c>
      <c r="Z7698" s="74">
        <f t="shared" ca="1" si="2295"/>
        <v>1.1269527176423535</v>
      </c>
      <c r="AA7698" s="76">
        <f t="shared" ca="1" si="2296"/>
        <v>119.51728000038949</v>
      </c>
      <c r="AB7698" s="76">
        <f t="shared" ca="1" si="2297"/>
        <v>1126.9527176423535</v>
      </c>
    </row>
    <row r="7699" spans="1:28" x14ac:dyDescent="0.25">
      <c r="A7699" s="2">
        <f t="shared" si="2298"/>
        <v>5</v>
      </c>
      <c r="B7699" s="16">
        <f ca="1">VLOOKUP(A7699,PERIODS!$O$4:$P$33,2,FALSE)</f>
        <v>3.3000000000000002E-2</v>
      </c>
      <c r="C7699" s="15"/>
      <c r="D7699" s="18">
        <v>5000</v>
      </c>
      <c r="E7699" s="34">
        <f t="shared" ca="1" si="2280"/>
        <v>15700.925651635149</v>
      </c>
      <c r="F7699" s="34">
        <f t="shared" ca="1" si="2281"/>
        <v>3300</v>
      </c>
      <c r="G7699" s="69">
        <f t="shared" ca="1" si="2286"/>
        <v>0</v>
      </c>
      <c r="H7699" s="34">
        <f t="shared" ca="1" si="2287"/>
        <v>1628.8210485457562</v>
      </c>
      <c r="I7699" s="34">
        <f t="shared" ca="1" si="2288"/>
        <v>4928.8210485457566</v>
      </c>
      <c r="J7699" s="18">
        <f ca="1">SUM(INDIRECT(ADDRESS(ROW(F7699),COLUMN(F7699),4)):INDIRECT(ADDRESS(ROW(F7699)+N$5-1,COLUMN(F7699),4)))</f>
        <v>23100</v>
      </c>
      <c r="K7699" s="18">
        <f t="shared" ca="1" si="2289"/>
        <v>16350</v>
      </c>
      <c r="L7699" s="18">
        <f t="shared" ca="1" si="2282"/>
        <v>0</v>
      </c>
      <c r="M7699" s="18">
        <f t="shared" ca="1" si="2285"/>
        <v>0</v>
      </c>
      <c r="N7699" s="34">
        <f t="shared" ca="1" si="2290"/>
        <v>10772.104603089392</v>
      </c>
      <c r="P7699" s="18">
        <f t="shared" ca="1" si="2283"/>
        <v>1628.8210485457562</v>
      </c>
      <c r="Q7699" s="47">
        <f ca="1">SUM(L$15:L7699)-SUM(M$15:M7699)</f>
        <v>16350</v>
      </c>
      <c r="R7699" s="47" t="str">
        <f t="shared" ca="1" si="2284"/>
        <v>M7702</v>
      </c>
      <c r="S7699" s="40">
        <f t="shared" ca="1" si="2291"/>
        <v>0</v>
      </c>
      <c r="T7699" s="46">
        <f t="shared" ca="1" si="2292"/>
        <v>18</v>
      </c>
      <c r="X7699" s="74">
        <f t="shared" ca="1" si="2293"/>
        <v>1.6288210485457562</v>
      </c>
      <c r="Y7699" s="75">
        <f t="shared" ca="1" si="2294"/>
        <v>1.6288210485457562</v>
      </c>
      <c r="Z7699" s="74">
        <f t="shared" ca="1" si="2295"/>
        <v>5.097861043626966</v>
      </c>
      <c r="AA7699" s="76">
        <f t="shared" ca="1" si="2296"/>
        <v>1628.8210485457562</v>
      </c>
      <c r="AB7699" s="76">
        <f t="shared" ca="1" si="2297"/>
        <v>5097.8610436269664</v>
      </c>
    </row>
    <row r="7700" spans="1:28" x14ac:dyDescent="0.25">
      <c r="A7700" s="2">
        <f t="shared" si="2298"/>
        <v>6</v>
      </c>
      <c r="B7700" s="16">
        <f ca="1">VLOOKUP(A7700,PERIODS!$O$4:$P$33,2,FALSE)</f>
        <v>3.3000000000000002E-2</v>
      </c>
      <c r="C7700" s="15"/>
      <c r="D7700" s="18">
        <v>5000</v>
      </c>
      <c r="E7700" s="34">
        <f t="shared" ca="1" si="2280"/>
        <v>10772.104603089392</v>
      </c>
      <c r="F7700" s="34">
        <f t="shared" ca="1" si="2281"/>
        <v>3300</v>
      </c>
      <c r="G7700" s="69">
        <f t="shared" ca="1" si="2286"/>
        <v>0</v>
      </c>
      <c r="H7700" s="34">
        <f t="shared" ca="1" si="2287"/>
        <v>472.37378611478073</v>
      </c>
      <c r="I7700" s="34">
        <f t="shared" ca="1" si="2288"/>
        <v>3772.3737861147806</v>
      </c>
      <c r="J7700" s="18">
        <f ca="1">SUM(INDIRECT(ADDRESS(ROW(F7700),COLUMN(F7700),4)):INDIRECT(ADDRESS(ROW(F7700)+N$5-1,COLUMN(F7700),4)))</f>
        <v>23100</v>
      </c>
      <c r="K7700" s="18">
        <f t="shared" ca="1" si="2289"/>
        <v>0</v>
      </c>
      <c r="L7700" s="18">
        <f t="shared" ca="1" si="2282"/>
        <v>0</v>
      </c>
      <c r="M7700" s="18">
        <f t="shared" ca="1" si="2285"/>
        <v>16350</v>
      </c>
      <c r="N7700" s="34">
        <f t="shared" ca="1" si="2290"/>
        <v>23349.73081697461</v>
      </c>
      <c r="P7700" s="18">
        <f t="shared" ca="1" si="2283"/>
        <v>472.37378611478073</v>
      </c>
      <c r="Q7700" s="47">
        <f ca="1">SUM(L$15:L7700)-SUM(M$15:M7700)</f>
        <v>0</v>
      </c>
      <c r="R7700" s="47" t="str">
        <f t="shared" ca="1" si="2284"/>
        <v>M7703</v>
      </c>
      <c r="S7700" s="40">
        <f t="shared" ca="1" si="2291"/>
        <v>0</v>
      </c>
      <c r="T7700" s="46">
        <f t="shared" ca="1" si="2292"/>
        <v>42</v>
      </c>
      <c r="X7700" s="74">
        <f t="shared" ca="1" si="2293"/>
        <v>0.4723737861147807</v>
      </c>
      <c r="Y7700" s="75">
        <f t="shared" ca="1" si="2294"/>
        <v>0.4723737861147807</v>
      </c>
      <c r="Z7700" s="74">
        <f t="shared" ca="1" si="2295"/>
        <v>1.60379674865803</v>
      </c>
      <c r="AA7700" s="76">
        <f t="shared" ca="1" si="2296"/>
        <v>472.37378611478073</v>
      </c>
      <c r="AB7700" s="76">
        <f t="shared" ca="1" si="2297"/>
        <v>1603.7967486580301</v>
      </c>
    </row>
    <row r="7701" spans="1:28" x14ac:dyDescent="0.25">
      <c r="A7701" s="2">
        <f t="shared" si="2298"/>
        <v>7</v>
      </c>
      <c r="B7701" s="16">
        <f ca="1">VLOOKUP(A7701,PERIODS!$O$4:$P$33,2,FALSE)</f>
        <v>3.3000000000000002E-2</v>
      </c>
      <c r="C7701" s="15"/>
      <c r="D7701" s="18">
        <v>5000</v>
      </c>
      <c r="E7701" s="34">
        <f t="shared" ca="1" si="2280"/>
        <v>23349.73081697461</v>
      </c>
      <c r="F7701" s="34">
        <f t="shared" ca="1" si="2281"/>
        <v>3300</v>
      </c>
      <c r="G7701" s="69">
        <f t="shared" ca="1" si="2286"/>
        <v>0</v>
      </c>
      <c r="H7701" s="34">
        <f t="shared" ca="1" si="2287"/>
        <v>731.63201873347327</v>
      </c>
      <c r="I7701" s="34">
        <f t="shared" ca="1" si="2288"/>
        <v>4031.6320187334732</v>
      </c>
      <c r="J7701" s="18">
        <f ca="1">SUM(INDIRECT(ADDRESS(ROW(F7701),COLUMN(F7701),4)):INDIRECT(ADDRESS(ROW(F7701)+N$5-1,COLUMN(F7701),4)))</f>
        <v>23100</v>
      </c>
      <c r="K7701" s="18">
        <f t="shared" ca="1" si="2289"/>
        <v>0</v>
      </c>
      <c r="L7701" s="18">
        <f t="shared" ca="1" si="2282"/>
        <v>0</v>
      </c>
      <c r="M7701" s="18">
        <f t="shared" ca="1" si="2285"/>
        <v>0</v>
      </c>
      <c r="N7701" s="34">
        <f t="shared" ca="1" si="2290"/>
        <v>19318.098798241139</v>
      </c>
      <c r="P7701" s="18">
        <f t="shared" ca="1" si="2283"/>
        <v>731.63201873347327</v>
      </c>
      <c r="Q7701" s="47">
        <f ca="1">SUM(L$15:L7701)-SUM(M$15:M7701)</f>
        <v>0</v>
      </c>
      <c r="R7701" s="47" t="str">
        <f t="shared" ca="1" si="2284"/>
        <v>M7704</v>
      </c>
      <c r="S7701" s="40">
        <f t="shared" ca="1" si="2291"/>
        <v>0</v>
      </c>
      <c r="T7701" s="46">
        <f t="shared" ca="1" si="2292"/>
        <v>74</v>
      </c>
      <c r="X7701" s="74">
        <f t="shared" ca="1" si="2293"/>
        <v>0.73163201873347328</v>
      </c>
      <c r="Y7701" s="75">
        <f t="shared" ca="1" si="2294"/>
        <v>0.73163201873347328</v>
      </c>
      <c r="Z7701" s="74">
        <f t="shared" ca="1" si="2295"/>
        <v>2.0784699430764624</v>
      </c>
      <c r="AA7701" s="76">
        <f t="shared" ca="1" si="2296"/>
        <v>731.63201873347327</v>
      </c>
      <c r="AB7701" s="76">
        <f t="shared" ca="1" si="2297"/>
        <v>2078.4699430764622</v>
      </c>
    </row>
    <row r="7702" spans="1:28" x14ac:dyDescent="0.25">
      <c r="A7702" s="2">
        <f t="shared" si="2298"/>
        <v>8</v>
      </c>
      <c r="B7702" s="16">
        <f ca="1">VLOOKUP(A7702,PERIODS!$O$4:$P$33,2,FALSE)</f>
        <v>3.3000000000000002E-2</v>
      </c>
      <c r="C7702" s="15"/>
      <c r="D7702" s="18">
        <v>5000</v>
      </c>
      <c r="E7702" s="34">
        <f t="shared" ca="1" si="2280"/>
        <v>19318.098798241139</v>
      </c>
      <c r="F7702" s="34">
        <f t="shared" ca="1" si="2281"/>
        <v>3300</v>
      </c>
      <c r="G7702" s="69">
        <f t="shared" ca="1" si="2286"/>
        <v>0</v>
      </c>
      <c r="H7702" s="34">
        <f t="shared" ca="1" si="2287"/>
        <v>71.150341896881415</v>
      </c>
      <c r="I7702" s="34">
        <f t="shared" ca="1" si="2288"/>
        <v>3371.1503418968814</v>
      </c>
      <c r="J7702" s="18">
        <f ca="1">SUM(INDIRECT(ADDRESS(ROW(F7702),COLUMN(F7702),4)):INDIRECT(ADDRESS(ROW(F7702)+N$5-1,COLUMN(F7702),4)))</f>
        <v>23100</v>
      </c>
      <c r="K7702" s="18">
        <f t="shared" ca="1" si="2289"/>
        <v>16350</v>
      </c>
      <c r="L7702" s="18">
        <f t="shared" ca="1" si="2282"/>
        <v>16350</v>
      </c>
      <c r="M7702" s="18">
        <f t="shared" ca="1" si="2285"/>
        <v>0</v>
      </c>
      <c r="N7702" s="34">
        <f t="shared" ca="1" si="2290"/>
        <v>15946.948456344257</v>
      </c>
      <c r="P7702" s="18">
        <f t="shared" ca="1" si="2283"/>
        <v>71.150341896881415</v>
      </c>
      <c r="Q7702" s="47">
        <f ca="1">SUM(L$15:L7702)-SUM(M$15:M7702)</f>
        <v>16350</v>
      </c>
      <c r="R7702" s="47" t="str">
        <f t="shared" ca="1" si="2284"/>
        <v>M7705</v>
      </c>
      <c r="S7702" s="40">
        <f t="shared" ca="1" si="2291"/>
        <v>0</v>
      </c>
      <c r="T7702" s="46">
        <f t="shared" ca="1" si="2292"/>
        <v>63</v>
      </c>
      <c r="X7702" s="74">
        <f t="shared" ca="1" si="2293"/>
        <v>7.1150341896881408E-2</v>
      </c>
      <c r="Y7702" s="75">
        <f t="shared" ca="1" si="2294"/>
        <v>7.1150341896881408E-2</v>
      </c>
      <c r="Z7702" s="74">
        <f t="shared" ca="1" si="2295"/>
        <v>1.0737426422398284</v>
      </c>
      <c r="AA7702" s="76">
        <f t="shared" ca="1" si="2296"/>
        <v>71.150341896881415</v>
      </c>
      <c r="AB7702" s="76">
        <f t="shared" ca="1" si="2297"/>
        <v>1073.7426422398285</v>
      </c>
    </row>
    <row r="7703" spans="1:28" x14ac:dyDescent="0.25">
      <c r="A7703" s="2">
        <f t="shared" si="2298"/>
        <v>9</v>
      </c>
      <c r="B7703" s="16">
        <f ca="1">VLOOKUP(A7703,PERIODS!$O$4:$P$33,2,FALSE)</f>
        <v>3.3000000000000002E-2</v>
      </c>
      <c r="C7703" s="15"/>
      <c r="D7703" s="18">
        <v>5000</v>
      </c>
      <c r="E7703" s="34">
        <f t="shared" ref="E7703:E7766" ca="1" si="2299">N7702</f>
        <v>15946.948456344257</v>
      </c>
      <c r="F7703" s="34">
        <f t="shared" ref="F7703:F7766" ca="1" si="2300">F$2*B7703</f>
        <v>3300</v>
      </c>
      <c r="G7703" s="69">
        <f t="shared" ca="1" si="2286"/>
        <v>0</v>
      </c>
      <c r="H7703" s="34">
        <f t="shared" ca="1" si="2287"/>
        <v>-383.94114654189701</v>
      </c>
      <c r="I7703" s="34">
        <f t="shared" ca="1" si="2288"/>
        <v>2916.0588534581029</v>
      </c>
      <c r="J7703" s="18">
        <f ca="1">SUM(INDIRECT(ADDRESS(ROW(F7703),COLUMN(F7703),4)):INDIRECT(ADDRESS(ROW(F7703)+N$5-1,COLUMN(F7703),4)))</f>
        <v>23100</v>
      </c>
      <c r="K7703" s="18">
        <f t="shared" ca="1" si="2289"/>
        <v>16350</v>
      </c>
      <c r="L7703" s="18">
        <f t="shared" ref="L7703:L7766" ca="1" si="2301">IF((E7703+K7702)&lt;J7703,N$2,0)</f>
        <v>0</v>
      </c>
      <c r="M7703" s="18">
        <f t="shared" ca="1" si="2285"/>
        <v>0</v>
      </c>
      <c r="N7703" s="34">
        <f t="shared" ca="1" si="2290"/>
        <v>13030.889602886153</v>
      </c>
      <c r="P7703" s="18">
        <f t="shared" ref="P7703:P7766" ca="1" si="2302">ABS(H7703)</f>
        <v>383.94114654189701</v>
      </c>
      <c r="Q7703" s="47">
        <f ca="1">SUM(L$15:L7703)-SUM(M$15:M7703)</f>
        <v>16350</v>
      </c>
      <c r="R7703" s="47" t="str">
        <f t="shared" ref="R7703:R7766" ca="1" si="2303">ADDRESS(ROW(M7703)+$N$3+RANDBETWEEN(-$N$4,$N$4),COLUMN(M7703),4)</f>
        <v>M7706</v>
      </c>
      <c r="S7703" s="40">
        <f t="shared" ca="1" si="2291"/>
        <v>0</v>
      </c>
      <c r="T7703" s="46">
        <f t="shared" ca="1" si="2292"/>
        <v>61</v>
      </c>
      <c r="X7703" s="74">
        <f t="shared" ca="1" si="2293"/>
        <v>-0.38394114654189704</v>
      </c>
      <c r="Y7703" s="75">
        <f t="shared" ca="1" si="2294"/>
        <v>-0.38394114654189704</v>
      </c>
      <c r="Z7703" s="74">
        <f t="shared" ca="1" si="2295"/>
        <v>0.68117151529910991</v>
      </c>
      <c r="AA7703" s="76">
        <f t="shared" ca="1" si="2296"/>
        <v>-383.94114654189701</v>
      </c>
      <c r="AB7703" s="76">
        <f t="shared" ca="1" si="2297"/>
        <v>681.17151529910996</v>
      </c>
    </row>
    <row r="7704" spans="1:28" x14ac:dyDescent="0.25">
      <c r="A7704" s="2">
        <f t="shared" si="2298"/>
        <v>10</v>
      </c>
      <c r="B7704" s="16">
        <f ca="1">VLOOKUP(A7704,PERIODS!$O$4:$P$33,2,FALSE)</f>
        <v>3.3000000000000002E-2</v>
      </c>
      <c r="C7704" s="15"/>
      <c r="D7704" s="18">
        <v>5000</v>
      </c>
      <c r="E7704" s="34">
        <f t="shared" ca="1" si="2299"/>
        <v>13030.889602886153</v>
      </c>
      <c r="F7704" s="34">
        <f t="shared" ca="1" si="2300"/>
        <v>3300</v>
      </c>
      <c r="G7704" s="69">
        <f t="shared" ca="1" si="2286"/>
        <v>0</v>
      </c>
      <c r="H7704" s="34">
        <f t="shared" ca="1" si="2287"/>
        <v>-403.01160974751616</v>
      </c>
      <c r="I7704" s="34">
        <f t="shared" ca="1" si="2288"/>
        <v>2896.9883902524839</v>
      </c>
      <c r="J7704" s="18">
        <f ca="1">SUM(INDIRECT(ADDRESS(ROW(F7704),COLUMN(F7704),4)):INDIRECT(ADDRESS(ROW(F7704)+N$5-1,COLUMN(F7704),4)))</f>
        <v>23100</v>
      </c>
      <c r="K7704" s="18">
        <f t="shared" ca="1" si="2289"/>
        <v>16350</v>
      </c>
      <c r="L7704" s="18">
        <f t="shared" ca="1" si="2301"/>
        <v>0</v>
      </c>
      <c r="M7704" s="18">
        <f t="shared" ca="1" si="2285"/>
        <v>0</v>
      </c>
      <c r="N7704" s="34">
        <f t="shared" ca="1" si="2290"/>
        <v>10133.901212633669</v>
      </c>
      <c r="P7704" s="18">
        <f t="shared" ca="1" si="2302"/>
        <v>403.01160974751616</v>
      </c>
      <c r="Q7704" s="47">
        <f ca="1">SUM(L$15:L7704)-SUM(M$15:M7704)</f>
        <v>16350</v>
      </c>
      <c r="R7704" s="47" t="str">
        <f t="shared" ca="1" si="2303"/>
        <v>M7707</v>
      </c>
      <c r="S7704" s="40">
        <f t="shared" ca="1" si="2291"/>
        <v>0</v>
      </c>
      <c r="T7704" s="46">
        <f t="shared" ca="1" si="2292"/>
        <v>15</v>
      </c>
      <c r="X7704" s="74">
        <f t="shared" ca="1" si="2293"/>
        <v>-0.40301160974751615</v>
      </c>
      <c r="Y7704" s="75">
        <f t="shared" ca="1" si="2294"/>
        <v>-0.40301160974751615</v>
      </c>
      <c r="Z7704" s="74">
        <f t="shared" ca="1" si="2295"/>
        <v>0.66830434043386466</v>
      </c>
      <c r="AA7704" s="76">
        <f t="shared" ca="1" si="2296"/>
        <v>-403.01160974751616</v>
      </c>
      <c r="AB7704" s="76">
        <f t="shared" ca="1" si="2297"/>
        <v>668.3043404338647</v>
      </c>
    </row>
    <row r="7705" spans="1:28" x14ac:dyDescent="0.25">
      <c r="A7705" s="2">
        <f t="shared" si="2298"/>
        <v>11</v>
      </c>
      <c r="B7705" s="16">
        <f ca="1">VLOOKUP(A7705,PERIODS!$O$4:$P$33,2,FALSE)</f>
        <v>3.3000000000000002E-2</v>
      </c>
      <c r="C7705" s="15"/>
      <c r="D7705" s="18">
        <v>5000</v>
      </c>
      <c r="E7705" s="34">
        <f t="shared" ca="1" si="2299"/>
        <v>10133.901212633669</v>
      </c>
      <c r="F7705" s="34">
        <f t="shared" ca="1" si="2300"/>
        <v>3300</v>
      </c>
      <c r="G7705" s="69">
        <f t="shared" ca="1" si="2286"/>
        <v>0</v>
      </c>
      <c r="H7705" s="34">
        <f t="shared" ca="1" si="2287"/>
        <v>421.27255801729444</v>
      </c>
      <c r="I7705" s="34">
        <f t="shared" ca="1" si="2288"/>
        <v>3721.2725580172946</v>
      </c>
      <c r="J7705" s="18">
        <f ca="1">SUM(INDIRECT(ADDRESS(ROW(F7705),COLUMN(F7705),4)):INDIRECT(ADDRESS(ROW(F7705)+N$5-1,COLUMN(F7705),4)))</f>
        <v>23300</v>
      </c>
      <c r="K7705" s="18">
        <f t="shared" ca="1" si="2289"/>
        <v>0</v>
      </c>
      <c r="L7705" s="18">
        <f t="shared" ca="1" si="2301"/>
        <v>0</v>
      </c>
      <c r="M7705" s="18">
        <f t="shared" ca="1" si="2285"/>
        <v>16350</v>
      </c>
      <c r="N7705" s="34">
        <f t="shared" ca="1" si="2290"/>
        <v>22762.628654616376</v>
      </c>
      <c r="P7705" s="18">
        <f t="shared" ca="1" si="2302"/>
        <v>421.27255801729444</v>
      </c>
      <c r="Q7705" s="47">
        <f ca="1">SUM(L$15:L7705)-SUM(M$15:M7705)</f>
        <v>0</v>
      </c>
      <c r="R7705" s="47" t="str">
        <f t="shared" ca="1" si="2303"/>
        <v>M7708</v>
      </c>
      <c r="S7705" s="40">
        <f t="shared" ca="1" si="2291"/>
        <v>0</v>
      </c>
      <c r="T7705" s="46">
        <f t="shared" ca="1" si="2292"/>
        <v>1</v>
      </c>
      <c r="X7705" s="74">
        <f t="shared" ca="1" si="2293"/>
        <v>0.42127255801729446</v>
      </c>
      <c r="Y7705" s="75">
        <f t="shared" ca="1" si="2294"/>
        <v>0.42127255801729446</v>
      </c>
      <c r="Z7705" s="74">
        <f t="shared" ca="1" si="2295"/>
        <v>1.5238995728564009</v>
      </c>
      <c r="AA7705" s="76">
        <f t="shared" ca="1" si="2296"/>
        <v>421.27255801729444</v>
      </c>
      <c r="AB7705" s="76">
        <f t="shared" ca="1" si="2297"/>
        <v>1523.8995728564009</v>
      </c>
    </row>
    <row r="7706" spans="1:28" x14ac:dyDescent="0.25">
      <c r="A7706" s="2">
        <f t="shared" si="2298"/>
        <v>12</v>
      </c>
      <c r="B7706" s="16">
        <f ca="1">VLOOKUP(A7706,PERIODS!$O$4:$P$33,2,FALSE)</f>
        <v>3.3000000000000002E-2</v>
      </c>
      <c r="C7706" s="15"/>
      <c r="D7706" s="18">
        <v>5000</v>
      </c>
      <c r="E7706" s="34">
        <f t="shared" ca="1" si="2299"/>
        <v>22762.628654616376</v>
      </c>
      <c r="F7706" s="34">
        <f t="shared" ca="1" si="2300"/>
        <v>3300</v>
      </c>
      <c r="G7706" s="69">
        <f t="shared" ca="1" si="2286"/>
        <v>0</v>
      </c>
      <c r="H7706" s="34">
        <f t="shared" ca="1" si="2287"/>
        <v>1363.198022563641</v>
      </c>
      <c r="I7706" s="34">
        <f t="shared" ca="1" si="2288"/>
        <v>4663.1980225636407</v>
      </c>
      <c r="J7706" s="18">
        <f ca="1">SUM(INDIRECT(ADDRESS(ROW(F7706),COLUMN(F7706),4)):INDIRECT(ADDRESS(ROW(F7706)+N$5-1,COLUMN(F7706),4)))</f>
        <v>23500</v>
      </c>
      <c r="K7706" s="18">
        <f t="shared" ca="1" si="2289"/>
        <v>16350</v>
      </c>
      <c r="L7706" s="18">
        <f t="shared" ca="1" si="2301"/>
        <v>16350</v>
      </c>
      <c r="M7706" s="18">
        <f t="shared" ca="1" si="2285"/>
        <v>0</v>
      </c>
      <c r="N7706" s="34">
        <f t="shared" ca="1" si="2290"/>
        <v>18099.430632052736</v>
      </c>
      <c r="P7706" s="18">
        <f t="shared" ca="1" si="2302"/>
        <v>1363.198022563641</v>
      </c>
      <c r="Q7706" s="47">
        <f ca="1">SUM(L$15:L7706)-SUM(M$15:M7706)</f>
        <v>16350</v>
      </c>
      <c r="R7706" s="47" t="str">
        <f t="shared" ca="1" si="2303"/>
        <v>M7709</v>
      </c>
      <c r="S7706" s="40">
        <f t="shared" ca="1" si="2291"/>
        <v>0</v>
      </c>
      <c r="T7706" s="46">
        <f t="shared" ca="1" si="2292"/>
        <v>4</v>
      </c>
      <c r="X7706" s="74">
        <f t="shared" ca="1" si="2293"/>
        <v>1.3631980225636409</v>
      </c>
      <c r="Y7706" s="75">
        <f t="shared" ca="1" si="2294"/>
        <v>1.3631980225636409</v>
      </c>
      <c r="Z7706" s="74">
        <f t="shared" ca="1" si="2295"/>
        <v>3.9086733610056466</v>
      </c>
      <c r="AA7706" s="76">
        <f t="shared" ca="1" si="2296"/>
        <v>1363.198022563641</v>
      </c>
      <c r="AB7706" s="76">
        <f t="shared" ca="1" si="2297"/>
        <v>3908.6733610056467</v>
      </c>
    </row>
    <row r="7707" spans="1:28" x14ac:dyDescent="0.25">
      <c r="A7707" s="2">
        <f t="shared" si="2298"/>
        <v>13</v>
      </c>
      <c r="B7707" s="16">
        <f ca="1">VLOOKUP(A7707,PERIODS!$O$4:$P$33,2,FALSE)</f>
        <v>3.3000000000000002E-2</v>
      </c>
      <c r="C7707" s="15"/>
      <c r="D7707" s="18">
        <v>5000</v>
      </c>
      <c r="E7707" s="34">
        <f t="shared" ca="1" si="2299"/>
        <v>18099.430632052736</v>
      </c>
      <c r="F7707" s="34">
        <f t="shared" ca="1" si="2300"/>
        <v>3300</v>
      </c>
      <c r="G7707" s="69">
        <f t="shared" ca="1" si="2286"/>
        <v>0</v>
      </c>
      <c r="H7707" s="34">
        <f t="shared" ca="1" si="2287"/>
        <v>-841.09683891349266</v>
      </c>
      <c r="I7707" s="34">
        <f t="shared" ca="1" si="2288"/>
        <v>2458.9031610865072</v>
      </c>
      <c r="J7707" s="18">
        <f ca="1">SUM(INDIRECT(ADDRESS(ROW(F7707),COLUMN(F7707),4)):INDIRECT(ADDRESS(ROW(F7707)+N$5-1,COLUMN(F7707),4)))</f>
        <v>23700</v>
      </c>
      <c r="K7707" s="18">
        <f t="shared" ca="1" si="2289"/>
        <v>16350</v>
      </c>
      <c r="L7707" s="18">
        <f t="shared" ca="1" si="2301"/>
        <v>0</v>
      </c>
      <c r="M7707" s="18">
        <f t="shared" ca="1" si="2285"/>
        <v>0</v>
      </c>
      <c r="N7707" s="34">
        <f t="shared" ca="1" si="2290"/>
        <v>15640.527470966228</v>
      </c>
      <c r="P7707" s="18">
        <f t="shared" ca="1" si="2302"/>
        <v>841.09683891349266</v>
      </c>
      <c r="Q7707" s="47">
        <f ca="1">SUM(L$15:L7707)-SUM(M$15:M7707)</f>
        <v>16350</v>
      </c>
      <c r="R7707" s="47" t="str">
        <f t="shared" ca="1" si="2303"/>
        <v>M7710</v>
      </c>
      <c r="S7707" s="40">
        <f t="shared" ca="1" si="2291"/>
        <v>0</v>
      </c>
      <c r="T7707" s="46">
        <f t="shared" ca="1" si="2292"/>
        <v>31</v>
      </c>
      <c r="X7707" s="74">
        <f t="shared" ca="1" si="2293"/>
        <v>-0.84109683891349263</v>
      </c>
      <c r="Y7707" s="75">
        <f t="shared" ca="1" si="2294"/>
        <v>-0.84109683891349263</v>
      </c>
      <c r="Z7707" s="74">
        <f t="shared" ca="1" si="2295"/>
        <v>0.43123726611858176</v>
      </c>
      <c r="AA7707" s="76">
        <f t="shared" ca="1" si="2296"/>
        <v>-841.09683891349266</v>
      </c>
      <c r="AB7707" s="76">
        <f t="shared" ca="1" si="2297"/>
        <v>431.23726611858177</v>
      </c>
    </row>
    <row r="7708" spans="1:28" x14ac:dyDescent="0.25">
      <c r="A7708" s="2">
        <f t="shared" si="2298"/>
        <v>14</v>
      </c>
      <c r="B7708" s="16">
        <f ca="1">VLOOKUP(A7708,PERIODS!$O$4:$P$33,2,FALSE)</f>
        <v>3.3000000000000002E-2</v>
      </c>
      <c r="C7708" s="15"/>
      <c r="D7708" s="18">
        <v>5000</v>
      </c>
      <c r="E7708" s="34">
        <f t="shared" ca="1" si="2299"/>
        <v>15640.527470966228</v>
      </c>
      <c r="F7708" s="34">
        <f t="shared" ca="1" si="2300"/>
        <v>3300</v>
      </c>
      <c r="G7708" s="69">
        <f t="shared" ca="1" si="2286"/>
        <v>0</v>
      </c>
      <c r="H7708" s="34">
        <f t="shared" ca="1" si="2287"/>
        <v>-604.48684057983633</v>
      </c>
      <c r="I7708" s="34">
        <f t="shared" ca="1" si="2288"/>
        <v>2695.5131594201639</v>
      </c>
      <c r="J7708" s="18">
        <f ca="1">SUM(INDIRECT(ADDRESS(ROW(F7708),COLUMN(F7708),4)):INDIRECT(ADDRESS(ROW(F7708)+N$5-1,COLUMN(F7708),4)))</f>
        <v>23900</v>
      </c>
      <c r="K7708" s="18">
        <f t="shared" ca="1" si="2289"/>
        <v>16350</v>
      </c>
      <c r="L7708" s="18">
        <f t="shared" ca="1" si="2301"/>
        <v>0</v>
      </c>
      <c r="M7708" s="18">
        <f t="shared" ca="1" si="2285"/>
        <v>0</v>
      </c>
      <c r="N7708" s="34">
        <f t="shared" ca="1" si="2290"/>
        <v>12945.014311546063</v>
      </c>
      <c r="P7708" s="18">
        <f t="shared" ca="1" si="2302"/>
        <v>604.48684057983633</v>
      </c>
      <c r="Q7708" s="47">
        <f ca="1">SUM(L$15:L7708)-SUM(M$15:M7708)</f>
        <v>16350</v>
      </c>
      <c r="R7708" s="47" t="str">
        <f t="shared" ca="1" si="2303"/>
        <v>M7711</v>
      </c>
      <c r="S7708" s="40">
        <f t="shared" ca="1" si="2291"/>
        <v>0</v>
      </c>
      <c r="T7708" s="46">
        <f t="shared" ca="1" si="2292"/>
        <v>11</v>
      </c>
      <c r="X7708" s="74">
        <f t="shared" ca="1" si="2293"/>
        <v>-0.60448684057983637</v>
      </c>
      <c r="Y7708" s="75">
        <f t="shared" ca="1" si="2294"/>
        <v>-0.60448684057983637</v>
      </c>
      <c r="Z7708" s="74">
        <f t="shared" ca="1" si="2295"/>
        <v>0.54635472178774691</v>
      </c>
      <c r="AA7708" s="76">
        <f t="shared" ca="1" si="2296"/>
        <v>-604.48684057983633</v>
      </c>
      <c r="AB7708" s="76">
        <f t="shared" ca="1" si="2297"/>
        <v>546.35472178774694</v>
      </c>
    </row>
    <row r="7709" spans="1:28" x14ac:dyDescent="0.25">
      <c r="A7709" s="2">
        <f t="shared" si="2298"/>
        <v>15</v>
      </c>
      <c r="B7709" s="16">
        <f ca="1">VLOOKUP(A7709,PERIODS!$O$4:$P$33,2,FALSE)</f>
        <v>3.3000000000000002E-2</v>
      </c>
      <c r="C7709" s="15"/>
      <c r="D7709" s="18">
        <v>5000</v>
      </c>
      <c r="E7709" s="34">
        <f t="shared" ca="1" si="2299"/>
        <v>12945.014311546063</v>
      </c>
      <c r="F7709" s="34">
        <f t="shared" ca="1" si="2300"/>
        <v>3300</v>
      </c>
      <c r="G7709" s="69">
        <f t="shared" ca="1" si="2286"/>
        <v>0</v>
      </c>
      <c r="H7709" s="34">
        <f t="shared" ca="1" si="2287"/>
        <v>-524.43490236338471</v>
      </c>
      <c r="I7709" s="34">
        <f t="shared" ca="1" si="2288"/>
        <v>2775.5650976366151</v>
      </c>
      <c r="J7709" s="18">
        <f ca="1">SUM(INDIRECT(ADDRESS(ROW(F7709),COLUMN(F7709),4)):INDIRECT(ADDRESS(ROW(F7709)+N$5-1,COLUMN(F7709),4)))</f>
        <v>24100</v>
      </c>
      <c r="K7709" s="18">
        <f t="shared" ca="1" si="2289"/>
        <v>0</v>
      </c>
      <c r="L7709" s="18">
        <f t="shared" ca="1" si="2301"/>
        <v>0</v>
      </c>
      <c r="M7709" s="18">
        <f t="shared" ca="1" si="2285"/>
        <v>16350</v>
      </c>
      <c r="N7709" s="34">
        <f t="shared" ca="1" si="2290"/>
        <v>26519.449213909447</v>
      </c>
      <c r="P7709" s="18">
        <f t="shared" ca="1" si="2302"/>
        <v>524.43490236338471</v>
      </c>
      <c r="Q7709" s="47">
        <f ca="1">SUM(L$15:L7709)-SUM(M$15:M7709)</f>
        <v>0</v>
      </c>
      <c r="R7709" s="47" t="str">
        <f t="shared" ca="1" si="2303"/>
        <v>M7712</v>
      </c>
      <c r="S7709" s="40">
        <f t="shared" ca="1" si="2291"/>
        <v>0</v>
      </c>
      <c r="T7709" s="46">
        <f t="shared" ca="1" si="2292"/>
        <v>25</v>
      </c>
      <c r="X7709" s="74">
        <f t="shared" ca="1" si="2293"/>
        <v>-0.52443490236338475</v>
      </c>
      <c r="Y7709" s="75">
        <f t="shared" ca="1" si="2294"/>
        <v>-0.52443490236338475</v>
      </c>
      <c r="Z7709" s="74">
        <f t="shared" ca="1" si="2295"/>
        <v>0.59188974537520633</v>
      </c>
      <c r="AA7709" s="76">
        <f t="shared" ca="1" si="2296"/>
        <v>-524.43490236338471</v>
      </c>
      <c r="AB7709" s="76">
        <f t="shared" ca="1" si="2297"/>
        <v>591.8897453752063</v>
      </c>
    </row>
    <row r="7710" spans="1:28" x14ac:dyDescent="0.25">
      <c r="A7710" s="2">
        <f t="shared" si="2298"/>
        <v>16</v>
      </c>
      <c r="B7710" s="16">
        <f ca="1">VLOOKUP(A7710,PERIODS!$O$4:$P$33,2,FALSE)</f>
        <v>3.3000000000000002E-2</v>
      </c>
      <c r="C7710" s="15"/>
      <c r="D7710" s="18">
        <v>5000</v>
      </c>
      <c r="E7710" s="34">
        <f t="shared" ca="1" si="2299"/>
        <v>26519.449213909447</v>
      </c>
      <c r="F7710" s="34">
        <f t="shared" ca="1" si="2300"/>
        <v>3300</v>
      </c>
      <c r="G7710" s="69">
        <f t="shared" ca="1" si="2286"/>
        <v>0</v>
      </c>
      <c r="H7710" s="34">
        <f t="shared" ca="1" si="2287"/>
        <v>-789.34270849482505</v>
      </c>
      <c r="I7710" s="34">
        <f t="shared" ca="1" si="2288"/>
        <v>2510.6572915051747</v>
      </c>
      <c r="J7710" s="18">
        <f ca="1">SUM(INDIRECT(ADDRESS(ROW(F7710),COLUMN(F7710),4)):INDIRECT(ADDRESS(ROW(F7710)+N$5-1,COLUMN(F7710),4)))</f>
        <v>24300</v>
      </c>
      <c r="K7710" s="18">
        <f t="shared" ca="1" si="2289"/>
        <v>0</v>
      </c>
      <c r="L7710" s="18">
        <f t="shared" ca="1" si="2301"/>
        <v>0</v>
      </c>
      <c r="M7710" s="18">
        <f t="shared" ca="1" si="2285"/>
        <v>0</v>
      </c>
      <c r="N7710" s="34">
        <f t="shared" ca="1" si="2290"/>
        <v>24008.791922404271</v>
      </c>
      <c r="P7710" s="18">
        <f t="shared" ca="1" si="2302"/>
        <v>789.34270849482505</v>
      </c>
      <c r="Q7710" s="47">
        <f ca="1">SUM(L$15:L7710)-SUM(M$15:M7710)</f>
        <v>0</v>
      </c>
      <c r="R7710" s="47" t="str">
        <f t="shared" ca="1" si="2303"/>
        <v>M7713</v>
      </c>
      <c r="S7710" s="40">
        <f t="shared" ca="1" si="2291"/>
        <v>0</v>
      </c>
      <c r="T7710" s="46">
        <f t="shared" ca="1" si="2292"/>
        <v>97</v>
      </c>
      <c r="X7710" s="74">
        <f t="shared" ca="1" si="2293"/>
        <v>-0.78934270849482502</v>
      </c>
      <c r="Y7710" s="75">
        <f t="shared" ca="1" si="2294"/>
        <v>-0.78934270849482502</v>
      </c>
      <c r="Z7710" s="74">
        <f t="shared" ca="1" si="2295"/>
        <v>0.45414320167021127</v>
      </c>
      <c r="AA7710" s="76">
        <f t="shared" ca="1" si="2296"/>
        <v>-789.34270849482505</v>
      </c>
      <c r="AB7710" s="76">
        <f t="shared" ca="1" si="2297"/>
        <v>454.14320167021128</v>
      </c>
    </row>
    <row r="7711" spans="1:28" x14ac:dyDescent="0.25">
      <c r="A7711" s="2">
        <f t="shared" si="2298"/>
        <v>17</v>
      </c>
      <c r="B7711" s="16">
        <f ca="1">VLOOKUP(A7711,PERIODS!$O$4:$P$33,2,FALSE)</f>
        <v>3.5000000000000003E-2</v>
      </c>
      <c r="C7711" s="15"/>
      <c r="D7711" s="18">
        <v>5000</v>
      </c>
      <c r="E7711" s="34">
        <f t="shared" ca="1" si="2299"/>
        <v>24008.791922404271</v>
      </c>
      <c r="F7711" s="34">
        <f t="shared" ca="1" si="2300"/>
        <v>3500.0000000000005</v>
      </c>
      <c r="G7711" s="69">
        <f t="shared" ca="1" si="2286"/>
        <v>0</v>
      </c>
      <c r="H7711" s="34">
        <f t="shared" ca="1" si="2287"/>
        <v>348.52056208410471</v>
      </c>
      <c r="I7711" s="34">
        <f t="shared" ca="1" si="2288"/>
        <v>3848.5205620841052</v>
      </c>
      <c r="J7711" s="18">
        <f ca="1">SUM(INDIRECT(ADDRESS(ROW(F7711),COLUMN(F7711),4)):INDIRECT(ADDRESS(ROW(F7711)+N$5-1,COLUMN(F7711),4)))</f>
        <v>24500.000000000004</v>
      </c>
      <c r="K7711" s="18">
        <f t="shared" ca="1" si="2289"/>
        <v>16350</v>
      </c>
      <c r="L7711" s="18">
        <f t="shared" ca="1" si="2301"/>
        <v>16350</v>
      </c>
      <c r="M7711" s="18">
        <f t="shared" ca="1" si="2285"/>
        <v>0</v>
      </c>
      <c r="N7711" s="34">
        <f t="shared" ca="1" si="2290"/>
        <v>20160.271360320166</v>
      </c>
      <c r="P7711" s="18">
        <f t="shared" ca="1" si="2302"/>
        <v>348.52056208410471</v>
      </c>
      <c r="Q7711" s="47">
        <f ca="1">SUM(L$15:L7711)-SUM(M$15:M7711)</f>
        <v>16350</v>
      </c>
      <c r="R7711" s="47" t="str">
        <f t="shared" ca="1" si="2303"/>
        <v>M7714</v>
      </c>
      <c r="S7711" s="40">
        <f t="shared" ca="1" si="2291"/>
        <v>0</v>
      </c>
      <c r="T7711" s="46">
        <f t="shared" ca="1" si="2292"/>
        <v>60</v>
      </c>
      <c r="X7711" s="74">
        <f t="shared" ca="1" si="2293"/>
        <v>0.3485205620841047</v>
      </c>
      <c r="Y7711" s="75">
        <f t="shared" ca="1" si="2294"/>
        <v>0.3485205620841047</v>
      </c>
      <c r="Z7711" s="74">
        <f t="shared" ca="1" si="2295"/>
        <v>1.416969678473591</v>
      </c>
      <c r="AA7711" s="76">
        <f t="shared" ca="1" si="2296"/>
        <v>348.52056208410471</v>
      </c>
      <c r="AB7711" s="76">
        <f t="shared" ca="1" si="2297"/>
        <v>1416.9696784735911</v>
      </c>
    </row>
    <row r="7712" spans="1:28" x14ac:dyDescent="0.25">
      <c r="A7712" s="2">
        <f t="shared" si="2298"/>
        <v>18</v>
      </c>
      <c r="B7712" s="16">
        <f ca="1">VLOOKUP(A7712,PERIODS!$O$4:$P$33,2,FALSE)</f>
        <v>3.5000000000000003E-2</v>
      </c>
      <c r="C7712" s="15"/>
      <c r="D7712" s="18">
        <v>5000</v>
      </c>
      <c r="E7712" s="34">
        <f t="shared" ca="1" si="2299"/>
        <v>20160.271360320166</v>
      </c>
      <c r="F7712" s="34">
        <f t="shared" ca="1" si="2300"/>
        <v>3500.0000000000005</v>
      </c>
      <c r="G7712" s="69">
        <f t="shared" ca="1" si="2286"/>
        <v>0</v>
      </c>
      <c r="H7712" s="34">
        <f t="shared" ca="1" si="2287"/>
        <v>122.82995101863104</v>
      </c>
      <c r="I7712" s="34">
        <f t="shared" ca="1" si="2288"/>
        <v>3622.8299510186316</v>
      </c>
      <c r="J7712" s="18">
        <f ca="1">SUM(INDIRECT(ADDRESS(ROW(F7712),COLUMN(F7712),4)):INDIRECT(ADDRESS(ROW(F7712)+N$5-1,COLUMN(F7712),4)))</f>
        <v>24500.000000000004</v>
      </c>
      <c r="K7712" s="18">
        <f t="shared" ca="1" si="2289"/>
        <v>16350</v>
      </c>
      <c r="L7712" s="18">
        <f t="shared" ca="1" si="2301"/>
        <v>0</v>
      </c>
      <c r="M7712" s="18">
        <f t="shared" ca="1" si="2285"/>
        <v>0</v>
      </c>
      <c r="N7712" s="34">
        <f t="shared" ca="1" si="2290"/>
        <v>16537.441409301537</v>
      </c>
      <c r="P7712" s="18">
        <f t="shared" ca="1" si="2302"/>
        <v>122.82995101863104</v>
      </c>
      <c r="Q7712" s="47">
        <f ca="1">SUM(L$15:L7712)-SUM(M$15:M7712)</f>
        <v>16350</v>
      </c>
      <c r="R7712" s="47" t="str">
        <f t="shared" ca="1" si="2303"/>
        <v>M7715</v>
      </c>
      <c r="S7712" s="40">
        <f t="shared" ca="1" si="2291"/>
        <v>0</v>
      </c>
      <c r="T7712" s="46">
        <f t="shared" ca="1" si="2292"/>
        <v>30</v>
      </c>
      <c r="X7712" s="74">
        <f t="shared" ca="1" si="2293"/>
        <v>0.12282995101863103</v>
      </c>
      <c r="Y7712" s="75">
        <f t="shared" ca="1" si="2294"/>
        <v>0.12282995101863103</v>
      </c>
      <c r="Z7712" s="74">
        <f t="shared" ca="1" si="2295"/>
        <v>1.1306921315534324</v>
      </c>
      <c r="AA7712" s="76">
        <f t="shared" ca="1" si="2296"/>
        <v>122.82995101863104</v>
      </c>
      <c r="AB7712" s="76">
        <f t="shared" ca="1" si="2297"/>
        <v>1130.6921315534323</v>
      </c>
    </row>
    <row r="7713" spans="1:28" x14ac:dyDescent="0.25">
      <c r="A7713" s="2">
        <f t="shared" si="2298"/>
        <v>19</v>
      </c>
      <c r="B7713" s="16">
        <f ca="1">VLOOKUP(A7713,PERIODS!$O$4:$P$33,2,FALSE)</f>
        <v>3.5000000000000003E-2</v>
      </c>
      <c r="C7713" s="15"/>
      <c r="D7713" s="18">
        <v>5000</v>
      </c>
      <c r="E7713" s="34">
        <f t="shared" ca="1" si="2299"/>
        <v>16537.441409301537</v>
      </c>
      <c r="F7713" s="34">
        <f t="shared" ca="1" si="2300"/>
        <v>3500.0000000000005</v>
      </c>
      <c r="G7713" s="69">
        <f t="shared" ca="1" si="2286"/>
        <v>0</v>
      </c>
      <c r="H7713" s="34">
        <f t="shared" ca="1" si="2287"/>
        <v>78.450873844967816</v>
      </c>
      <c r="I7713" s="34">
        <f t="shared" ca="1" si="2288"/>
        <v>3578.4508738449681</v>
      </c>
      <c r="J7713" s="18">
        <f ca="1">SUM(INDIRECT(ADDRESS(ROW(F7713),COLUMN(F7713),4)):INDIRECT(ADDRESS(ROW(F7713)+N$5-1,COLUMN(F7713),4)))</f>
        <v>24500.000000000004</v>
      </c>
      <c r="K7713" s="18">
        <f t="shared" ca="1" si="2289"/>
        <v>16350</v>
      </c>
      <c r="L7713" s="18">
        <f t="shared" ca="1" si="2301"/>
        <v>0</v>
      </c>
      <c r="M7713" s="18">
        <f t="shared" ca="1" si="2285"/>
        <v>0</v>
      </c>
      <c r="N7713" s="34">
        <f t="shared" ca="1" si="2290"/>
        <v>12958.990535456569</v>
      </c>
      <c r="P7713" s="18">
        <f t="shared" ca="1" si="2302"/>
        <v>78.450873844967816</v>
      </c>
      <c r="Q7713" s="47">
        <f ca="1">SUM(L$15:L7713)-SUM(M$15:M7713)</f>
        <v>16350</v>
      </c>
      <c r="R7713" s="47" t="str">
        <f t="shared" ca="1" si="2303"/>
        <v>M7716</v>
      </c>
      <c r="S7713" s="40">
        <f t="shared" ca="1" si="2291"/>
        <v>0</v>
      </c>
      <c r="T7713" s="46">
        <f t="shared" ca="1" si="2292"/>
        <v>3</v>
      </c>
      <c r="X7713" s="74">
        <f t="shared" ca="1" si="2293"/>
        <v>7.8450873844967822E-2</v>
      </c>
      <c r="Y7713" s="75">
        <f t="shared" ca="1" si="2294"/>
        <v>7.8450873844967822E-2</v>
      </c>
      <c r="Z7713" s="74">
        <f t="shared" ca="1" si="2295"/>
        <v>1.081610218505809</v>
      </c>
      <c r="AA7713" s="76">
        <f t="shared" ca="1" si="2296"/>
        <v>78.450873844967816</v>
      </c>
      <c r="AB7713" s="76">
        <f t="shared" ca="1" si="2297"/>
        <v>1081.6102185058089</v>
      </c>
    </row>
    <row r="7714" spans="1:28" x14ac:dyDescent="0.25">
      <c r="A7714" s="2">
        <f t="shared" si="2298"/>
        <v>20</v>
      </c>
      <c r="B7714" s="16">
        <f ca="1">VLOOKUP(A7714,PERIODS!$O$4:$P$33,2,FALSE)</f>
        <v>3.5000000000000003E-2</v>
      </c>
      <c r="C7714" s="15"/>
      <c r="D7714" s="18">
        <v>5000</v>
      </c>
      <c r="E7714" s="34">
        <f t="shared" ca="1" si="2299"/>
        <v>12958.990535456569</v>
      </c>
      <c r="F7714" s="34">
        <f t="shared" ca="1" si="2300"/>
        <v>3500.0000000000005</v>
      </c>
      <c r="G7714" s="69">
        <f t="shared" ca="1" si="2286"/>
        <v>0</v>
      </c>
      <c r="H7714" s="34">
        <f t="shared" ca="1" si="2287"/>
        <v>-19.461726447939384</v>
      </c>
      <c r="I7714" s="34">
        <f t="shared" ca="1" si="2288"/>
        <v>3480.5382735520611</v>
      </c>
      <c r="J7714" s="18">
        <f ca="1">SUM(INDIRECT(ADDRESS(ROW(F7714),COLUMN(F7714),4)):INDIRECT(ADDRESS(ROW(F7714)+N$5-1,COLUMN(F7714),4)))</f>
        <v>24500.000000000004</v>
      </c>
      <c r="K7714" s="18">
        <f t="shared" ca="1" si="2289"/>
        <v>0</v>
      </c>
      <c r="L7714" s="18">
        <f t="shared" ca="1" si="2301"/>
        <v>0</v>
      </c>
      <c r="M7714" s="18">
        <f t="shared" ca="1" si="2285"/>
        <v>16350</v>
      </c>
      <c r="N7714" s="34">
        <f t="shared" ca="1" si="2290"/>
        <v>25828.452261904509</v>
      </c>
      <c r="P7714" s="18">
        <f t="shared" ca="1" si="2302"/>
        <v>19.461726447939384</v>
      </c>
      <c r="Q7714" s="47">
        <f ca="1">SUM(L$15:L7714)-SUM(M$15:M7714)</f>
        <v>0</v>
      </c>
      <c r="R7714" s="47" t="str">
        <f t="shared" ca="1" si="2303"/>
        <v>M7717</v>
      </c>
      <c r="S7714" s="40">
        <f t="shared" ca="1" si="2291"/>
        <v>0</v>
      </c>
      <c r="T7714" s="46">
        <f t="shared" ca="1" si="2292"/>
        <v>7</v>
      </c>
      <c r="X7714" s="74">
        <f t="shared" ca="1" si="2293"/>
        <v>-1.9461726447939382E-2</v>
      </c>
      <c r="Y7714" s="75">
        <f t="shared" ca="1" si="2294"/>
        <v>-1.9461726447939382E-2</v>
      </c>
      <c r="Z7714" s="74">
        <f t="shared" ca="1" si="2295"/>
        <v>0.98072643035444895</v>
      </c>
      <c r="AA7714" s="76">
        <f t="shared" ca="1" si="2296"/>
        <v>-19.461726447939384</v>
      </c>
      <c r="AB7714" s="76">
        <f t="shared" ca="1" si="2297"/>
        <v>980.72643035444901</v>
      </c>
    </row>
    <row r="7715" spans="1:28" x14ac:dyDescent="0.25">
      <c r="A7715" s="2">
        <f t="shared" si="2298"/>
        <v>21</v>
      </c>
      <c r="B7715" s="16">
        <f ca="1">VLOOKUP(A7715,PERIODS!$O$4:$P$33,2,FALSE)</f>
        <v>3.5000000000000003E-2</v>
      </c>
      <c r="C7715" s="15"/>
      <c r="D7715" s="18">
        <v>5000</v>
      </c>
      <c r="E7715" s="34">
        <f t="shared" ca="1" si="2299"/>
        <v>25828.452261904509</v>
      </c>
      <c r="F7715" s="34">
        <f t="shared" ca="1" si="2300"/>
        <v>3500.0000000000005</v>
      </c>
      <c r="G7715" s="69">
        <f t="shared" ca="1" si="2286"/>
        <v>0</v>
      </c>
      <c r="H7715" s="34">
        <f t="shared" ca="1" si="2287"/>
        <v>410.73394600743222</v>
      </c>
      <c r="I7715" s="34">
        <f t="shared" ca="1" si="2288"/>
        <v>3910.7339460074327</v>
      </c>
      <c r="J7715" s="18">
        <f ca="1">SUM(INDIRECT(ADDRESS(ROW(F7715),COLUMN(F7715),4)):INDIRECT(ADDRESS(ROW(F7715)+N$5-1,COLUMN(F7715),4)))</f>
        <v>24500.000000000004</v>
      </c>
      <c r="K7715" s="18">
        <f t="shared" ca="1" si="2289"/>
        <v>0</v>
      </c>
      <c r="L7715" s="18">
        <f t="shared" ca="1" si="2301"/>
        <v>0</v>
      </c>
      <c r="M7715" s="18">
        <f t="shared" ca="1" si="2285"/>
        <v>0</v>
      </c>
      <c r="N7715" s="34">
        <f t="shared" ca="1" si="2290"/>
        <v>21917.718315897077</v>
      </c>
      <c r="P7715" s="18">
        <f t="shared" ca="1" si="2302"/>
        <v>410.73394600743222</v>
      </c>
      <c r="Q7715" s="47">
        <f ca="1">SUM(L$15:L7715)-SUM(M$15:M7715)</f>
        <v>0</v>
      </c>
      <c r="R7715" s="47" t="str">
        <f t="shared" ca="1" si="2303"/>
        <v>M7718</v>
      </c>
      <c r="S7715" s="40">
        <f t="shared" ca="1" si="2291"/>
        <v>0</v>
      </c>
      <c r="T7715" s="46">
        <f t="shared" ca="1" si="2292"/>
        <v>49</v>
      </c>
      <c r="X7715" s="74">
        <f t="shared" ca="1" si="2293"/>
        <v>0.41073394600743224</v>
      </c>
      <c r="Y7715" s="75">
        <f t="shared" ca="1" si="2294"/>
        <v>0.41073394600743224</v>
      </c>
      <c r="Z7715" s="74">
        <f t="shared" ca="1" si="2295"/>
        <v>1.5079241139533199</v>
      </c>
      <c r="AA7715" s="76">
        <f t="shared" ca="1" si="2296"/>
        <v>410.73394600743222</v>
      </c>
      <c r="AB7715" s="76">
        <f t="shared" ca="1" si="2297"/>
        <v>1507.9241139533199</v>
      </c>
    </row>
    <row r="7716" spans="1:28" x14ac:dyDescent="0.25">
      <c r="A7716" s="2">
        <f t="shared" si="2298"/>
        <v>22</v>
      </c>
      <c r="B7716" s="16">
        <f ca="1">VLOOKUP(A7716,PERIODS!$O$4:$P$33,2,FALSE)</f>
        <v>3.5000000000000003E-2</v>
      </c>
      <c r="C7716" s="15"/>
      <c r="D7716" s="18">
        <v>5000</v>
      </c>
      <c r="E7716" s="34">
        <f t="shared" ca="1" si="2299"/>
        <v>21917.718315897077</v>
      </c>
      <c r="F7716" s="34">
        <f t="shared" ca="1" si="2300"/>
        <v>3500.0000000000005</v>
      </c>
      <c r="G7716" s="69">
        <f t="shared" ca="1" si="2286"/>
        <v>0</v>
      </c>
      <c r="H7716" s="34">
        <f t="shared" ca="1" si="2287"/>
        <v>887.31133569904682</v>
      </c>
      <c r="I7716" s="34">
        <f t="shared" ca="1" si="2288"/>
        <v>4387.311335699047</v>
      </c>
      <c r="J7716" s="18">
        <f ca="1">SUM(INDIRECT(ADDRESS(ROW(F7716),COLUMN(F7716),4)):INDIRECT(ADDRESS(ROW(F7716)+N$5-1,COLUMN(F7716),4)))</f>
        <v>25000.000000000004</v>
      </c>
      <c r="K7716" s="18">
        <f t="shared" ca="1" si="2289"/>
        <v>16350</v>
      </c>
      <c r="L7716" s="18">
        <f t="shared" ca="1" si="2301"/>
        <v>16350</v>
      </c>
      <c r="M7716" s="18">
        <f t="shared" ca="1" si="2285"/>
        <v>0</v>
      </c>
      <c r="N7716" s="34">
        <f t="shared" ca="1" si="2290"/>
        <v>17530.406980198029</v>
      </c>
      <c r="P7716" s="18">
        <f t="shared" ca="1" si="2302"/>
        <v>887.31133569904682</v>
      </c>
      <c r="Q7716" s="47">
        <f ca="1">SUM(L$15:L7716)-SUM(M$15:M7716)</f>
        <v>16350</v>
      </c>
      <c r="R7716" s="47" t="str">
        <f t="shared" ca="1" si="2303"/>
        <v>M7719</v>
      </c>
      <c r="S7716" s="40">
        <f t="shared" ca="1" si="2291"/>
        <v>0</v>
      </c>
      <c r="T7716" s="46">
        <f t="shared" ca="1" si="2292"/>
        <v>70</v>
      </c>
      <c r="X7716" s="74">
        <f t="shared" ca="1" si="2293"/>
        <v>0.88731133569904685</v>
      </c>
      <c r="Y7716" s="75">
        <f t="shared" ca="1" si="2294"/>
        <v>0.88731133569904685</v>
      </c>
      <c r="Z7716" s="74">
        <f t="shared" ca="1" si="2295"/>
        <v>2.4285911989188218</v>
      </c>
      <c r="AA7716" s="76">
        <f t="shared" ca="1" si="2296"/>
        <v>887.31133569904682</v>
      </c>
      <c r="AB7716" s="76">
        <f t="shared" ca="1" si="2297"/>
        <v>2428.5911989188216</v>
      </c>
    </row>
    <row r="7717" spans="1:28" x14ac:dyDescent="0.25">
      <c r="A7717" s="2">
        <f t="shared" si="2298"/>
        <v>23</v>
      </c>
      <c r="B7717" s="16">
        <f ca="1">VLOOKUP(A7717,PERIODS!$O$4:$P$33,2,FALSE)</f>
        <v>3.5000000000000003E-2</v>
      </c>
      <c r="C7717" s="15"/>
      <c r="D7717" s="18">
        <v>5000</v>
      </c>
      <c r="E7717" s="34">
        <f t="shared" ca="1" si="2299"/>
        <v>17530.406980198029</v>
      </c>
      <c r="F7717" s="34">
        <f t="shared" ca="1" si="2300"/>
        <v>3500.0000000000005</v>
      </c>
      <c r="G7717" s="69">
        <f t="shared" ca="1" si="2286"/>
        <v>0</v>
      </c>
      <c r="H7717" s="34">
        <f t="shared" ca="1" si="2287"/>
        <v>-1273.3625172318816</v>
      </c>
      <c r="I7717" s="34">
        <f t="shared" ca="1" si="2288"/>
        <v>2226.6374827681188</v>
      </c>
      <c r="J7717" s="18">
        <f ca="1">SUM(INDIRECT(ADDRESS(ROW(F7717),COLUMN(F7717),4)):INDIRECT(ADDRESS(ROW(F7717)+N$5-1,COLUMN(F7717),4)))</f>
        <v>25500.000000000004</v>
      </c>
      <c r="K7717" s="18">
        <f t="shared" ca="1" si="2289"/>
        <v>16350</v>
      </c>
      <c r="L7717" s="18">
        <f t="shared" ca="1" si="2301"/>
        <v>0</v>
      </c>
      <c r="M7717" s="18">
        <f t="shared" ca="1" si="2285"/>
        <v>0</v>
      </c>
      <c r="N7717" s="34">
        <f t="shared" ca="1" si="2290"/>
        <v>15303.76949742991</v>
      </c>
      <c r="P7717" s="18">
        <f t="shared" ca="1" si="2302"/>
        <v>1273.3625172318816</v>
      </c>
      <c r="Q7717" s="47">
        <f ca="1">SUM(L$15:L7717)-SUM(M$15:M7717)</f>
        <v>16350</v>
      </c>
      <c r="R7717" s="47" t="str">
        <f t="shared" ca="1" si="2303"/>
        <v>M7720</v>
      </c>
      <c r="S7717" s="40">
        <f t="shared" ca="1" si="2291"/>
        <v>0</v>
      </c>
      <c r="T7717" s="46">
        <f t="shared" ca="1" si="2292"/>
        <v>60</v>
      </c>
      <c r="X7717" s="74">
        <f t="shared" ca="1" si="2293"/>
        <v>-1.2733625172318817</v>
      </c>
      <c r="Y7717" s="75">
        <f t="shared" ca="1" si="2294"/>
        <v>-1.2733625172318817</v>
      </c>
      <c r="Z7717" s="74">
        <f t="shared" ca="1" si="2295"/>
        <v>0.27988890644740111</v>
      </c>
      <c r="AA7717" s="76">
        <f t="shared" ca="1" si="2296"/>
        <v>-1273.3625172318816</v>
      </c>
      <c r="AB7717" s="76">
        <f t="shared" ca="1" si="2297"/>
        <v>279.8889064474011</v>
      </c>
    </row>
    <row r="7718" spans="1:28" x14ac:dyDescent="0.25">
      <c r="A7718" s="2">
        <f t="shared" si="2298"/>
        <v>24</v>
      </c>
      <c r="B7718" s="16">
        <f ca="1">VLOOKUP(A7718,PERIODS!$O$4:$P$33,2,FALSE)</f>
        <v>3.5000000000000003E-2</v>
      </c>
      <c r="C7718" s="15"/>
      <c r="D7718" s="18">
        <v>5000</v>
      </c>
      <c r="E7718" s="34">
        <f t="shared" ca="1" si="2299"/>
        <v>15303.76949742991</v>
      </c>
      <c r="F7718" s="34">
        <f t="shared" ca="1" si="2300"/>
        <v>3500.0000000000005</v>
      </c>
      <c r="G7718" s="69">
        <f t="shared" ca="1" si="2286"/>
        <v>0</v>
      </c>
      <c r="H7718" s="34">
        <f t="shared" ca="1" si="2287"/>
        <v>-636.18407481400038</v>
      </c>
      <c r="I7718" s="34">
        <f t="shared" ca="1" si="2288"/>
        <v>2863.8159251860002</v>
      </c>
      <c r="J7718" s="18">
        <f ca="1">SUM(INDIRECT(ADDRESS(ROW(F7718),COLUMN(F7718),4)):INDIRECT(ADDRESS(ROW(F7718)+N$5-1,COLUMN(F7718),4)))</f>
        <v>26000</v>
      </c>
      <c r="K7718" s="18">
        <f t="shared" ca="1" si="2289"/>
        <v>16350</v>
      </c>
      <c r="L7718" s="18">
        <f t="shared" ca="1" si="2301"/>
        <v>0</v>
      </c>
      <c r="M7718" s="18">
        <f t="shared" ca="1" si="2285"/>
        <v>0</v>
      </c>
      <c r="N7718" s="34">
        <f t="shared" ca="1" si="2290"/>
        <v>12439.95357224391</v>
      </c>
      <c r="P7718" s="18">
        <f t="shared" ca="1" si="2302"/>
        <v>636.18407481400038</v>
      </c>
      <c r="Q7718" s="47">
        <f ca="1">SUM(L$15:L7718)-SUM(M$15:M7718)</f>
        <v>16350</v>
      </c>
      <c r="R7718" s="47" t="str">
        <f t="shared" ca="1" si="2303"/>
        <v>M7721</v>
      </c>
      <c r="S7718" s="40">
        <f t="shared" ca="1" si="2291"/>
        <v>0</v>
      </c>
      <c r="T7718" s="46">
        <f t="shared" ca="1" si="2292"/>
        <v>92</v>
      </c>
      <c r="X7718" s="74">
        <f t="shared" ca="1" si="2293"/>
        <v>-0.63618407481400041</v>
      </c>
      <c r="Y7718" s="75">
        <f t="shared" ca="1" si="2294"/>
        <v>-0.63618407481400041</v>
      </c>
      <c r="Z7718" s="74">
        <f t="shared" ca="1" si="2295"/>
        <v>0.52930837639978967</v>
      </c>
      <c r="AA7718" s="76">
        <f t="shared" ca="1" si="2296"/>
        <v>-636.18407481400038</v>
      </c>
      <c r="AB7718" s="76">
        <f t="shared" ca="1" si="2297"/>
        <v>529.30837639978972</v>
      </c>
    </row>
    <row r="7719" spans="1:28" x14ac:dyDescent="0.25">
      <c r="A7719" s="2">
        <f t="shared" si="2298"/>
        <v>25</v>
      </c>
      <c r="B7719" s="16">
        <f ca="1">VLOOKUP(A7719,PERIODS!$O$4:$P$33,2,FALSE)</f>
        <v>3.5000000000000003E-2</v>
      </c>
      <c r="C7719" s="15"/>
      <c r="D7719" s="18">
        <v>5000</v>
      </c>
      <c r="E7719" s="34">
        <f t="shared" ca="1" si="2299"/>
        <v>12439.95357224391</v>
      </c>
      <c r="F7719" s="34">
        <f t="shared" ca="1" si="2300"/>
        <v>3500.0000000000005</v>
      </c>
      <c r="G7719" s="69">
        <f t="shared" ca="1" si="2286"/>
        <v>0</v>
      </c>
      <c r="H7719" s="34">
        <f t="shared" ca="1" si="2287"/>
        <v>-2150.5039152195586</v>
      </c>
      <c r="I7719" s="34">
        <f t="shared" ca="1" si="2288"/>
        <v>1349.4960847804418</v>
      </c>
      <c r="J7719" s="18">
        <f ca="1">SUM(INDIRECT(ADDRESS(ROW(F7719),COLUMN(F7719),4)):INDIRECT(ADDRESS(ROW(F7719)+N$5-1,COLUMN(F7719),4)))</f>
        <v>24900</v>
      </c>
      <c r="K7719" s="18">
        <f t="shared" ca="1" si="2289"/>
        <v>0</v>
      </c>
      <c r="L7719" s="18">
        <f t="shared" ca="1" si="2301"/>
        <v>0</v>
      </c>
      <c r="M7719" s="18">
        <f t="shared" ca="1" si="2285"/>
        <v>16350</v>
      </c>
      <c r="N7719" s="34">
        <f t="shared" ca="1" si="2290"/>
        <v>27440.457487463471</v>
      </c>
      <c r="P7719" s="18">
        <f t="shared" ca="1" si="2302"/>
        <v>2150.5039152195586</v>
      </c>
      <c r="Q7719" s="47">
        <f ca="1">SUM(L$15:L7719)-SUM(M$15:M7719)</f>
        <v>0</v>
      </c>
      <c r="R7719" s="47" t="str">
        <f t="shared" ca="1" si="2303"/>
        <v>M7722</v>
      </c>
      <c r="S7719" s="40">
        <f t="shared" ca="1" si="2291"/>
        <v>0</v>
      </c>
      <c r="T7719" s="46">
        <f t="shared" ca="1" si="2292"/>
        <v>30</v>
      </c>
      <c r="X7719" s="74">
        <f t="shared" ca="1" si="2293"/>
        <v>-2.1505039152195584</v>
      </c>
      <c r="Y7719" s="75">
        <f t="shared" ca="1" si="2294"/>
        <v>-2.1505039152195584</v>
      </c>
      <c r="Z7719" s="74">
        <f t="shared" ca="1" si="2295"/>
        <v>0.11642547442051659</v>
      </c>
      <c r="AA7719" s="76">
        <f t="shared" ca="1" si="2296"/>
        <v>-2150.5039152195586</v>
      </c>
      <c r="AB7719" s="76">
        <f t="shared" ca="1" si="2297"/>
        <v>116.42547442051659</v>
      </c>
    </row>
    <row r="7720" spans="1:28" x14ac:dyDescent="0.25">
      <c r="A7720" s="2">
        <f t="shared" si="2298"/>
        <v>26</v>
      </c>
      <c r="B7720" s="16">
        <f ca="1">VLOOKUP(A7720,PERIODS!$O$4:$P$33,2,FALSE)</f>
        <v>3.5000000000000003E-2</v>
      </c>
      <c r="C7720" s="15"/>
      <c r="D7720" s="18">
        <v>5000</v>
      </c>
      <c r="E7720" s="34">
        <f t="shared" ca="1" si="2299"/>
        <v>27440.457487463471</v>
      </c>
      <c r="F7720" s="34">
        <f t="shared" ca="1" si="2300"/>
        <v>3500.0000000000005</v>
      </c>
      <c r="G7720" s="69">
        <f t="shared" ca="1" si="2286"/>
        <v>0</v>
      </c>
      <c r="H7720" s="34">
        <f t="shared" ca="1" si="2287"/>
        <v>-626.85398364961588</v>
      </c>
      <c r="I7720" s="34">
        <f t="shared" ca="1" si="2288"/>
        <v>2873.1460163503843</v>
      </c>
      <c r="J7720" s="18">
        <f ca="1">SUM(INDIRECT(ADDRESS(ROW(F7720),COLUMN(F7720),4)):INDIRECT(ADDRESS(ROW(F7720)+N$5-1,COLUMN(F7720),4)))</f>
        <v>23900</v>
      </c>
      <c r="K7720" s="18">
        <f t="shared" ca="1" si="2289"/>
        <v>0</v>
      </c>
      <c r="L7720" s="18">
        <f t="shared" ca="1" si="2301"/>
        <v>0</v>
      </c>
      <c r="M7720" s="18">
        <f t="shared" ca="1" si="2285"/>
        <v>0</v>
      </c>
      <c r="N7720" s="34">
        <f t="shared" ca="1" si="2290"/>
        <v>24567.311471113087</v>
      </c>
      <c r="P7720" s="18">
        <f t="shared" ca="1" si="2302"/>
        <v>626.85398364961588</v>
      </c>
      <c r="Q7720" s="47">
        <f ca="1">SUM(L$15:L7720)-SUM(M$15:M7720)</f>
        <v>0</v>
      </c>
      <c r="R7720" s="47" t="str">
        <f t="shared" ca="1" si="2303"/>
        <v>M7723</v>
      </c>
      <c r="S7720" s="40">
        <f t="shared" ca="1" si="2291"/>
        <v>0</v>
      </c>
      <c r="T7720" s="46">
        <f t="shared" ca="1" si="2292"/>
        <v>40</v>
      </c>
      <c r="X7720" s="74">
        <f t="shared" ca="1" si="2293"/>
        <v>-0.62685398364961586</v>
      </c>
      <c r="Y7720" s="75">
        <f t="shared" ca="1" si="2294"/>
        <v>-0.62685398364961586</v>
      </c>
      <c r="Z7720" s="74">
        <f t="shared" ca="1" si="2295"/>
        <v>0.53426998192911745</v>
      </c>
      <c r="AA7720" s="76">
        <f t="shared" ca="1" si="2296"/>
        <v>-626.85398364961588</v>
      </c>
      <c r="AB7720" s="76">
        <f t="shared" ca="1" si="2297"/>
        <v>534.26998192911742</v>
      </c>
    </row>
    <row r="7721" spans="1:28" x14ac:dyDescent="0.25">
      <c r="A7721" s="2">
        <f t="shared" si="2298"/>
        <v>27</v>
      </c>
      <c r="B7721" s="16">
        <f ca="1">VLOOKUP(A7721,PERIODS!$O$4:$P$33,2,FALSE)</f>
        <v>3.5000000000000003E-2</v>
      </c>
      <c r="C7721" s="15"/>
      <c r="D7721" s="18">
        <v>5000</v>
      </c>
      <c r="E7721" s="34">
        <f t="shared" ca="1" si="2299"/>
        <v>24567.311471113087</v>
      </c>
      <c r="F7721" s="34">
        <f t="shared" ca="1" si="2300"/>
        <v>3500.0000000000005</v>
      </c>
      <c r="G7721" s="69">
        <f t="shared" ca="1" si="2286"/>
        <v>0</v>
      </c>
      <c r="H7721" s="34">
        <f t="shared" ca="1" si="2287"/>
        <v>38.117963350869793</v>
      </c>
      <c r="I7721" s="34">
        <f t="shared" ca="1" si="2288"/>
        <v>3538.1179633508705</v>
      </c>
      <c r="J7721" s="18">
        <f ca="1">SUM(INDIRECT(ADDRESS(ROW(F7721),COLUMN(F7721),4)):INDIRECT(ADDRESS(ROW(F7721)+N$5-1,COLUMN(F7721),4)))</f>
        <v>22900</v>
      </c>
      <c r="K7721" s="18">
        <f t="shared" ca="1" si="2289"/>
        <v>0</v>
      </c>
      <c r="L7721" s="18">
        <f t="shared" ca="1" si="2301"/>
        <v>0</v>
      </c>
      <c r="M7721" s="18">
        <f t="shared" ca="1" si="2285"/>
        <v>0</v>
      </c>
      <c r="N7721" s="34">
        <f t="shared" ca="1" si="2290"/>
        <v>21029.193507762218</v>
      </c>
      <c r="P7721" s="18">
        <f t="shared" ca="1" si="2302"/>
        <v>38.117963350869793</v>
      </c>
      <c r="Q7721" s="47">
        <f ca="1">SUM(L$15:L7721)-SUM(M$15:M7721)</f>
        <v>0</v>
      </c>
      <c r="R7721" s="47" t="str">
        <f t="shared" ca="1" si="2303"/>
        <v>M7724</v>
      </c>
      <c r="S7721" s="40">
        <f t="shared" ca="1" si="2291"/>
        <v>0</v>
      </c>
      <c r="T7721" s="46">
        <f t="shared" ca="1" si="2292"/>
        <v>61</v>
      </c>
      <c r="X7721" s="74">
        <f t="shared" ca="1" si="2293"/>
        <v>3.8117963350869796E-2</v>
      </c>
      <c r="Y7721" s="75">
        <f t="shared" ca="1" si="2294"/>
        <v>3.8117963350869796E-2</v>
      </c>
      <c r="Z7721" s="74">
        <f t="shared" ca="1" si="2295"/>
        <v>1.0388537723228208</v>
      </c>
      <c r="AA7721" s="76">
        <f t="shared" ca="1" si="2296"/>
        <v>38.117963350869793</v>
      </c>
      <c r="AB7721" s="76">
        <f t="shared" ca="1" si="2297"/>
        <v>1038.8537723228208</v>
      </c>
    </row>
    <row r="7722" spans="1:28" x14ac:dyDescent="0.25">
      <c r="A7722" s="2">
        <f t="shared" si="2298"/>
        <v>28</v>
      </c>
      <c r="B7722" s="16">
        <f ca="1">VLOOKUP(A7722,PERIODS!$O$4:$P$33,2,FALSE)</f>
        <v>0.04</v>
      </c>
      <c r="C7722" s="15"/>
      <c r="D7722" s="18">
        <v>5000</v>
      </c>
      <c r="E7722" s="34">
        <f t="shared" ca="1" si="2299"/>
        <v>21029.193507762218</v>
      </c>
      <c r="F7722" s="34">
        <f t="shared" ca="1" si="2300"/>
        <v>4000</v>
      </c>
      <c r="G7722" s="69">
        <f t="shared" ca="1" si="2286"/>
        <v>0</v>
      </c>
      <c r="H7722" s="34">
        <f t="shared" ca="1" si="2287"/>
        <v>253.47464187914937</v>
      </c>
      <c r="I7722" s="34">
        <f t="shared" ca="1" si="2288"/>
        <v>4253.4746418791492</v>
      </c>
      <c r="J7722" s="18">
        <f ca="1">SUM(INDIRECT(ADDRESS(ROW(F7722),COLUMN(F7722),4)):INDIRECT(ADDRESS(ROW(F7722)+N$5-1,COLUMN(F7722),4)))</f>
        <v>21900</v>
      </c>
      <c r="K7722" s="18">
        <f t="shared" ca="1" si="2289"/>
        <v>16350</v>
      </c>
      <c r="L7722" s="18">
        <f t="shared" ca="1" si="2301"/>
        <v>16350</v>
      </c>
      <c r="M7722" s="18">
        <f t="shared" ca="1" si="2285"/>
        <v>0</v>
      </c>
      <c r="N7722" s="34">
        <f t="shared" ca="1" si="2290"/>
        <v>16775.718865883071</v>
      </c>
      <c r="P7722" s="18">
        <f t="shared" ca="1" si="2302"/>
        <v>253.47464187914937</v>
      </c>
      <c r="Q7722" s="47">
        <f ca="1">SUM(L$15:L7722)-SUM(M$15:M7722)</f>
        <v>16350</v>
      </c>
      <c r="R7722" s="47" t="str">
        <f t="shared" ca="1" si="2303"/>
        <v>M7725</v>
      </c>
      <c r="S7722" s="40">
        <f t="shared" ca="1" si="2291"/>
        <v>0</v>
      </c>
      <c r="T7722" s="46">
        <f t="shared" ca="1" si="2292"/>
        <v>0</v>
      </c>
      <c r="X7722" s="74">
        <f t="shared" ca="1" si="2293"/>
        <v>0.25347464187914936</v>
      </c>
      <c r="Y7722" s="75">
        <f t="shared" ca="1" si="2294"/>
        <v>0.25347464187914936</v>
      </c>
      <c r="Z7722" s="74">
        <f t="shared" ca="1" si="2295"/>
        <v>1.2884947052665634</v>
      </c>
      <c r="AA7722" s="76">
        <f t="shared" ca="1" si="2296"/>
        <v>253.47464187914937</v>
      </c>
      <c r="AB7722" s="76">
        <f t="shared" ca="1" si="2297"/>
        <v>1288.4947052665634</v>
      </c>
    </row>
    <row r="7723" spans="1:28" x14ac:dyDescent="0.25">
      <c r="A7723" s="2">
        <f t="shared" si="2298"/>
        <v>29</v>
      </c>
      <c r="B7723" s="16">
        <f ca="1">VLOOKUP(A7723,PERIODS!$O$4:$P$33,2,FALSE)</f>
        <v>0.04</v>
      </c>
      <c r="C7723" s="15"/>
      <c r="D7723" s="18">
        <v>5000</v>
      </c>
      <c r="E7723" s="34">
        <f t="shared" ca="1" si="2299"/>
        <v>16775.718865883071</v>
      </c>
      <c r="F7723" s="34">
        <f t="shared" ca="1" si="2300"/>
        <v>4000</v>
      </c>
      <c r="G7723" s="69">
        <f t="shared" ca="1" si="2286"/>
        <v>0</v>
      </c>
      <c r="H7723" s="34">
        <f t="shared" ca="1" si="2287"/>
        <v>-1782.5839512684126</v>
      </c>
      <c r="I7723" s="34">
        <f t="shared" ca="1" si="2288"/>
        <v>2217.4160487315876</v>
      </c>
      <c r="J7723" s="18">
        <f ca="1">SUM(INDIRECT(ADDRESS(ROW(F7723),COLUMN(F7723),4)):INDIRECT(ADDRESS(ROW(F7723)+N$5-1,COLUMN(F7723),4)))</f>
        <v>21200</v>
      </c>
      <c r="K7723" s="18">
        <f t="shared" ca="1" si="2289"/>
        <v>16350</v>
      </c>
      <c r="L7723" s="18">
        <f t="shared" ca="1" si="2301"/>
        <v>0</v>
      </c>
      <c r="M7723" s="18">
        <f t="shared" ca="1" si="2285"/>
        <v>0</v>
      </c>
      <c r="N7723" s="34">
        <f t="shared" ca="1" si="2290"/>
        <v>14558.302817151483</v>
      </c>
      <c r="P7723" s="18">
        <f t="shared" ca="1" si="2302"/>
        <v>1782.5839512684126</v>
      </c>
      <c r="Q7723" s="47">
        <f ca="1">SUM(L$15:L7723)-SUM(M$15:M7723)</f>
        <v>16350</v>
      </c>
      <c r="R7723" s="47" t="str">
        <f t="shared" ca="1" si="2303"/>
        <v>M7726</v>
      </c>
      <c r="S7723" s="40">
        <f t="shared" ca="1" si="2291"/>
        <v>0</v>
      </c>
      <c r="T7723" s="46">
        <f t="shared" ca="1" si="2292"/>
        <v>43</v>
      </c>
      <c r="X7723" s="74">
        <f t="shared" ca="1" si="2293"/>
        <v>-1.7825839512684127</v>
      </c>
      <c r="Y7723" s="75">
        <f t="shared" ca="1" si="2294"/>
        <v>-1.7825839512684127</v>
      </c>
      <c r="Z7723" s="74">
        <f t="shared" ca="1" si="2295"/>
        <v>0.16820295701140656</v>
      </c>
      <c r="AA7723" s="76">
        <f t="shared" ca="1" si="2296"/>
        <v>-1782.5839512684126</v>
      </c>
      <c r="AB7723" s="76">
        <f t="shared" ca="1" si="2297"/>
        <v>168.20295701140657</v>
      </c>
    </row>
    <row r="7724" spans="1:28" x14ac:dyDescent="0.25">
      <c r="A7724" s="2">
        <f t="shared" si="2298"/>
        <v>30</v>
      </c>
      <c r="B7724" s="16">
        <f ca="1">VLOOKUP(A7724,PERIODS!$O$4:$P$33,2,FALSE)</f>
        <v>0.04</v>
      </c>
      <c r="C7724" s="15"/>
      <c r="D7724" s="18">
        <v>5000</v>
      </c>
      <c r="E7724" s="34">
        <f t="shared" ca="1" si="2299"/>
        <v>14558.302817151483</v>
      </c>
      <c r="F7724" s="34">
        <f t="shared" ca="1" si="2300"/>
        <v>4000</v>
      </c>
      <c r="G7724" s="69">
        <f t="shared" ca="1" si="2286"/>
        <v>0</v>
      </c>
      <c r="H7724" s="34">
        <f t="shared" ca="1" si="2287"/>
        <v>-790.19987272495405</v>
      </c>
      <c r="I7724" s="34">
        <f t="shared" ca="1" si="2288"/>
        <v>3209.8001272750462</v>
      </c>
      <c r="J7724" s="18">
        <f ca="1">SUM(INDIRECT(ADDRESS(ROW(F7724),COLUMN(F7724),4)):INDIRECT(ADDRESS(ROW(F7724)+N$5-1,COLUMN(F7724),4)))</f>
        <v>20500</v>
      </c>
      <c r="K7724" s="18">
        <f t="shared" ca="1" si="2289"/>
        <v>16350</v>
      </c>
      <c r="L7724" s="18">
        <f t="shared" ca="1" si="2301"/>
        <v>0</v>
      </c>
      <c r="M7724" s="18">
        <f t="shared" ca="1" si="2285"/>
        <v>0</v>
      </c>
      <c r="N7724" s="34">
        <f t="shared" ca="1" si="2290"/>
        <v>11348.502689876437</v>
      </c>
      <c r="P7724" s="18">
        <f t="shared" ca="1" si="2302"/>
        <v>790.19987272495405</v>
      </c>
      <c r="Q7724" s="47">
        <f ca="1">SUM(L$15:L7724)-SUM(M$15:M7724)</f>
        <v>16350</v>
      </c>
      <c r="R7724" s="47" t="str">
        <f t="shared" ca="1" si="2303"/>
        <v>M7727</v>
      </c>
      <c r="S7724" s="40">
        <f t="shared" ca="1" si="2291"/>
        <v>0</v>
      </c>
      <c r="T7724" s="46">
        <f t="shared" ca="1" si="2292"/>
        <v>70</v>
      </c>
      <c r="X7724" s="74">
        <f t="shared" ca="1" si="2293"/>
        <v>-0.79019987272495407</v>
      </c>
      <c r="Y7724" s="75">
        <f t="shared" ca="1" si="2294"/>
        <v>-0.79019987272495407</v>
      </c>
      <c r="Z7724" s="74">
        <f t="shared" ca="1" si="2295"/>
        <v>0.45375409315115955</v>
      </c>
      <c r="AA7724" s="76">
        <f t="shared" ca="1" si="2296"/>
        <v>-790.19987272495405</v>
      </c>
      <c r="AB7724" s="76">
        <f t="shared" ca="1" si="2297"/>
        <v>453.75409315115957</v>
      </c>
    </row>
    <row r="7725" spans="1:28" x14ac:dyDescent="0.25">
      <c r="A7725" s="2">
        <f t="shared" si="2298"/>
        <v>1</v>
      </c>
      <c r="B7725" s="16">
        <f ca="1">VLOOKUP(A7725,PERIODS!$O$4:$P$33,2,FALSE)</f>
        <v>2.4E-2</v>
      </c>
      <c r="C7725" s="15"/>
      <c r="D7725" s="18">
        <v>5000</v>
      </c>
      <c r="E7725" s="34">
        <f t="shared" ca="1" si="2299"/>
        <v>11348.502689876437</v>
      </c>
      <c r="F7725" s="34">
        <f t="shared" ca="1" si="2300"/>
        <v>2400</v>
      </c>
      <c r="G7725" s="69">
        <f t="shared" ca="1" si="2286"/>
        <v>0</v>
      </c>
      <c r="H7725" s="34">
        <f t="shared" ca="1" si="2287"/>
        <v>461.73299783070587</v>
      </c>
      <c r="I7725" s="34">
        <f t="shared" ca="1" si="2288"/>
        <v>2861.7329978307057</v>
      </c>
      <c r="J7725" s="18">
        <f ca="1">SUM(INDIRECT(ADDRESS(ROW(F7725),COLUMN(F7725),4)):INDIRECT(ADDRESS(ROW(F7725)+N$5-1,COLUMN(F7725),4)))</f>
        <v>19800</v>
      </c>
      <c r="K7725" s="18">
        <f t="shared" ca="1" si="2289"/>
        <v>0</v>
      </c>
      <c r="L7725" s="18">
        <f t="shared" ca="1" si="2301"/>
        <v>0</v>
      </c>
      <c r="M7725" s="18">
        <f t="shared" ca="1" si="2285"/>
        <v>16350</v>
      </c>
      <c r="N7725" s="34">
        <f t="shared" ca="1" si="2290"/>
        <v>24836.769692045731</v>
      </c>
      <c r="P7725" s="18">
        <f t="shared" ca="1" si="2302"/>
        <v>461.73299783070587</v>
      </c>
      <c r="Q7725" s="47">
        <f ca="1">SUM(L$15:L7725)-SUM(M$15:M7725)</f>
        <v>0</v>
      </c>
      <c r="R7725" s="47" t="str">
        <f t="shared" ca="1" si="2303"/>
        <v>M7728</v>
      </c>
      <c r="S7725" s="40">
        <f t="shared" ca="1" si="2291"/>
        <v>0</v>
      </c>
      <c r="T7725" s="46">
        <f t="shared" ca="1" si="2292"/>
        <v>23</v>
      </c>
      <c r="X7725" s="74">
        <f t="shared" ca="1" si="2293"/>
        <v>0.46173299783070587</v>
      </c>
      <c r="Y7725" s="75">
        <f t="shared" ca="1" si="2294"/>
        <v>0.46173299783070587</v>
      </c>
      <c r="Z7725" s="74">
        <f t="shared" ca="1" si="2295"/>
        <v>1.5868215618588821</v>
      </c>
      <c r="AA7725" s="76">
        <f t="shared" ca="1" si="2296"/>
        <v>461.73299783070587</v>
      </c>
      <c r="AB7725" s="76">
        <f t="shared" ca="1" si="2297"/>
        <v>1586.8215618588822</v>
      </c>
    </row>
    <row r="7726" spans="1:28" x14ac:dyDescent="0.25">
      <c r="A7726" s="2">
        <f t="shared" si="2298"/>
        <v>2</v>
      </c>
      <c r="B7726" s="16">
        <f ca="1">VLOOKUP(A7726,PERIODS!$O$4:$P$33,2,FALSE)</f>
        <v>2.5000000000000001E-2</v>
      </c>
      <c r="C7726" s="15"/>
      <c r="D7726" s="18">
        <v>5000</v>
      </c>
      <c r="E7726" s="34">
        <f t="shared" ca="1" si="2299"/>
        <v>24836.769692045731</v>
      </c>
      <c r="F7726" s="34">
        <f t="shared" ca="1" si="2300"/>
        <v>2500</v>
      </c>
      <c r="G7726" s="69">
        <f t="shared" ca="1" si="2286"/>
        <v>0</v>
      </c>
      <c r="H7726" s="34">
        <f t="shared" ca="1" si="2287"/>
        <v>-1333.1448176115548</v>
      </c>
      <c r="I7726" s="34">
        <f t="shared" ca="1" si="2288"/>
        <v>1166.8551823884452</v>
      </c>
      <c r="J7726" s="18">
        <f ca="1">SUM(INDIRECT(ADDRESS(ROW(F7726),COLUMN(F7726),4)):INDIRECT(ADDRESS(ROW(F7726)+N$5-1,COLUMN(F7726),4)))</f>
        <v>20700</v>
      </c>
      <c r="K7726" s="18">
        <f t="shared" ca="1" si="2289"/>
        <v>0</v>
      </c>
      <c r="L7726" s="18">
        <f t="shared" ca="1" si="2301"/>
        <v>0</v>
      </c>
      <c r="M7726" s="18">
        <f t="shared" ca="1" si="2285"/>
        <v>0</v>
      </c>
      <c r="N7726" s="34">
        <f t="shared" ca="1" si="2290"/>
        <v>23669.914509657287</v>
      </c>
      <c r="P7726" s="18">
        <f t="shared" ca="1" si="2302"/>
        <v>1333.1448176115548</v>
      </c>
      <c r="Q7726" s="47">
        <f ca="1">SUM(L$15:L7726)-SUM(M$15:M7726)</f>
        <v>0</v>
      </c>
      <c r="R7726" s="47" t="str">
        <f t="shared" ca="1" si="2303"/>
        <v>M7729</v>
      </c>
      <c r="S7726" s="40">
        <f t="shared" ca="1" si="2291"/>
        <v>0</v>
      </c>
      <c r="T7726" s="46">
        <f t="shared" ca="1" si="2292"/>
        <v>43</v>
      </c>
      <c r="X7726" s="74">
        <f t="shared" ca="1" si="2293"/>
        <v>-1.3331448176115548</v>
      </c>
      <c r="Y7726" s="75">
        <f t="shared" ca="1" si="2294"/>
        <v>-1.3331448176115548</v>
      </c>
      <c r="Z7726" s="74">
        <f t="shared" ca="1" si="2295"/>
        <v>0.26364683500465269</v>
      </c>
      <c r="AA7726" s="76">
        <f t="shared" ca="1" si="2296"/>
        <v>-1333.1448176115548</v>
      </c>
      <c r="AB7726" s="76">
        <f t="shared" ca="1" si="2297"/>
        <v>263.6468350046527</v>
      </c>
    </row>
    <row r="7727" spans="1:28" x14ac:dyDescent="0.25">
      <c r="A7727" s="2">
        <f t="shared" si="2298"/>
        <v>3</v>
      </c>
      <c r="B7727" s="16">
        <f ca="1">VLOOKUP(A7727,PERIODS!$O$4:$P$33,2,FALSE)</f>
        <v>2.5000000000000001E-2</v>
      </c>
      <c r="C7727" s="15"/>
      <c r="D7727" s="18">
        <v>5000</v>
      </c>
      <c r="E7727" s="34">
        <f t="shared" ca="1" si="2299"/>
        <v>23669.914509657287</v>
      </c>
      <c r="F7727" s="34">
        <f t="shared" ca="1" si="2300"/>
        <v>2500</v>
      </c>
      <c r="G7727" s="69">
        <f t="shared" ca="1" si="2286"/>
        <v>0</v>
      </c>
      <c r="H7727" s="34">
        <f t="shared" ca="1" si="2287"/>
        <v>-1019.0201217503638</v>
      </c>
      <c r="I7727" s="34">
        <f t="shared" ca="1" si="2288"/>
        <v>1480.9798782496362</v>
      </c>
      <c r="J7727" s="18">
        <f ca="1">SUM(INDIRECT(ADDRESS(ROW(F7727),COLUMN(F7727),4)):INDIRECT(ADDRESS(ROW(F7727)+N$5-1,COLUMN(F7727),4)))</f>
        <v>21500</v>
      </c>
      <c r="K7727" s="18">
        <f t="shared" ca="1" si="2289"/>
        <v>0</v>
      </c>
      <c r="L7727" s="18">
        <f t="shared" ca="1" si="2301"/>
        <v>0</v>
      </c>
      <c r="M7727" s="18">
        <f t="shared" ca="1" si="2285"/>
        <v>0</v>
      </c>
      <c r="N7727" s="34">
        <f t="shared" ca="1" si="2290"/>
        <v>22188.93463140765</v>
      </c>
      <c r="P7727" s="18">
        <f t="shared" ca="1" si="2302"/>
        <v>1019.0201217503638</v>
      </c>
      <c r="Q7727" s="47">
        <f ca="1">SUM(L$15:L7727)-SUM(M$15:M7727)</f>
        <v>0</v>
      </c>
      <c r="R7727" s="47" t="str">
        <f t="shared" ca="1" si="2303"/>
        <v>M7730</v>
      </c>
      <c r="S7727" s="40">
        <f t="shared" ca="1" si="2291"/>
        <v>0</v>
      </c>
      <c r="T7727" s="46">
        <f t="shared" ca="1" si="2292"/>
        <v>8</v>
      </c>
      <c r="X7727" s="74">
        <f t="shared" ca="1" si="2293"/>
        <v>-1.0190201217503638</v>
      </c>
      <c r="Y7727" s="75">
        <f t="shared" ca="1" si="2294"/>
        <v>-1.0190201217503638</v>
      </c>
      <c r="Z7727" s="74">
        <f t="shared" ca="1" si="2295"/>
        <v>0.36094845248310881</v>
      </c>
      <c r="AA7727" s="76">
        <f t="shared" ca="1" si="2296"/>
        <v>-1019.0201217503638</v>
      </c>
      <c r="AB7727" s="76">
        <f t="shared" ca="1" si="2297"/>
        <v>360.94845248310878</v>
      </c>
    </row>
    <row r="7728" spans="1:28" x14ac:dyDescent="0.25">
      <c r="A7728" s="2">
        <f t="shared" si="2298"/>
        <v>4</v>
      </c>
      <c r="B7728" s="16">
        <f ca="1">VLOOKUP(A7728,PERIODS!$O$4:$P$33,2,FALSE)</f>
        <v>2.5000000000000001E-2</v>
      </c>
      <c r="C7728" s="15"/>
      <c r="D7728" s="18">
        <v>5000</v>
      </c>
      <c r="E7728" s="34">
        <f t="shared" ca="1" si="2299"/>
        <v>22188.93463140765</v>
      </c>
      <c r="F7728" s="34">
        <f t="shared" ca="1" si="2300"/>
        <v>2500</v>
      </c>
      <c r="G7728" s="69">
        <f t="shared" ca="1" si="2286"/>
        <v>0</v>
      </c>
      <c r="H7728" s="34">
        <f t="shared" ca="1" si="2287"/>
        <v>-105.07617095659036</v>
      </c>
      <c r="I7728" s="34">
        <f t="shared" ca="1" si="2288"/>
        <v>2394.9238290434096</v>
      </c>
      <c r="J7728" s="18">
        <f ca="1">SUM(INDIRECT(ADDRESS(ROW(F7728),COLUMN(F7728),4)):INDIRECT(ADDRESS(ROW(F7728)+N$5-1,COLUMN(F7728),4)))</f>
        <v>22300</v>
      </c>
      <c r="K7728" s="18">
        <f t="shared" ca="1" si="2289"/>
        <v>16350</v>
      </c>
      <c r="L7728" s="18">
        <f t="shared" ca="1" si="2301"/>
        <v>16350</v>
      </c>
      <c r="M7728" s="18">
        <f t="shared" ca="1" si="2285"/>
        <v>0</v>
      </c>
      <c r="N7728" s="34">
        <f t="shared" ca="1" si="2290"/>
        <v>19794.010802364239</v>
      </c>
      <c r="P7728" s="18">
        <f t="shared" ca="1" si="2302"/>
        <v>105.07617095659036</v>
      </c>
      <c r="Q7728" s="47">
        <f ca="1">SUM(L$15:L7728)-SUM(M$15:M7728)</f>
        <v>16350</v>
      </c>
      <c r="R7728" s="47" t="str">
        <f t="shared" ca="1" si="2303"/>
        <v>M7731</v>
      </c>
      <c r="S7728" s="40">
        <f t="shared" ca="1" si="2291"/>
        <v>0</v>
      </c>
      <c r="T7728" s="46">
        <f t="shared" ca="1" si="2292"/>
        <v>89</v>
      </c>
      <c r="X7728" s="74">
        <f t="shared" ca="1" si="2293"/>
        <v>-0.10507617095659036</v>
      </c>
      <c r="Y7728" s="75">
        <f t="shared" ca="1" si="2294"/>
        <v>-0.10507617095659036</v>
      </c>
      <c r="Z7728" s="74">
        <f t="shared" ca="1" si="2295"/>
        <v>0.90025594661792019</v>
      </c>
      <c r="AA7728" s="76">
        <f t="shared" ca="1" si="2296"/>
        <v>-105.07617095659036</v>
      </c>
      <c r="AB7728" s="76">
        <f t="shared" ca="1" si="2297"/>
        <v>900.25594661792024</v>
      </c>
    </row>
    <row r="7729" spans="1:28" x14ac:dyDescent="0.25">
      <c r="A7729" s="2">
        <f t="shared" si="2298"/>
        <v>5</v>
      </c>
      <c r="B7729" s="16">
        <f ca="1">VLOOKUP(A7729,PERIODS!$O$4:$P$33,2,FALSE)</f>
        <v>3.3000000000000002E-2</v>
      </c>
      <c r="C7729" s="15"/>
      <c r="D7729" s="18">
        <v>5000</v>
      </c>
      <c r="E7729" s="34">
        <f t="shared" ca="1" si="2299"/>
        <v>19794.010802364239</v>
      </c>
      <c r="F7729" s="34">
        <f t="shared" ca="1" si="2300"/>
        <v>3300</v>
      </c>
      <c r="G7729" s="69">
        <f t="shared" ca="1" si="2286"/>
        <v>0</v>
      </c>
      <c r="H7729" s="34">
        <f t="shared" ca="1" si="2287"/>
        <v>-203.69060000700395</v>
      </c>
      <c r="I7729" s="34">
        <f t="shared" ca="1" si="2288"/>
        <v>3096.3093999929961</v>
      </c>
      <c r="J7729" s="18">
        <f ca="1">SUM(INDIRECT(ADDRESS(ROW(F7729),COLUMN(F7729),4)):INDIRECT(ADDRESS(ROW(F7729)+N$5-1,COLUMN(F7729),4)))</f>
        <v>23100</v>
      </c>
      <c r="K7729" s="18">
        <f t="shared" ca="1" si="2289"/>
        <v>16350</v>
      </c>
      <c r="L7729" s="18">
        <f t="shared" ca="1" si="2301"/>
        <v>0</v>
      </c>
      <c r="M7729" s="18">
        <f t="shared" ca="1" si="2285"/>
        <v>0</v>
      </c>
      <c r="N7729" s="34">
        <f t="shared" ca="1" si="2290"/>
        <v>16697.701402371244</v>
      </c>
      <c r="P7729" s="18">
        <f t="shared" ca="1" si="2302"/>
        <v>203.69060000700395</v>
      </c>
      <c r="Q7729" s="47">
        <f ca="1">SUM(L$15:L7729)-SUM(M$15:M7729)</f>
        <v>16350</v>
      </c>
      <c r="R7729" s="47" t="str">
        <f t="shared" ca="1" si="2303"/>
        <v>M7732</v>
      </c>
      <c r="S7729" s="40">
        <f t="shared" ca="1" si="2291"/>
        <v>0</v>
      </c>
      <c r="T7729" s="46">
        <f t="shared" ca="1" si="2292"/>
        <v>94</v>
      </c>
      <c r="X7729" s="74">
        <f t="shared" ca="1" si="2293"/>
        <v>-0.20369060000700395</v>
      </c>
      <c r="Y7729" s="75">
        <f t="shared" ca="1" si="2294"/>
        <v>-0.20369060000700395</v>
      </c>
      <c r="Z7729" s="74">
        <f t="shared" ca="1" si="2295"/>
        <v>0.81571471427468822</v>
      </c>
      <c r="AA7729" s="76">
        <f t="shared" ca="1" si="2296"/>
        <v>-203.69060000700395</v>
      </c>
      <c r="AB7729" s="76">
        <f t="shared" ca="1" si="2297"/>
        <v>815.71471427468828</v>
      </c>
    </row>
    <row r="7730" spans="1:28" x14ac:dyDescent="0.25">
      <c r="A7730" s="2">
        <f t="shared" si="2298"/>
        <v>6</v>
      </c>
      <c r="B7730" s="16">
        <f ca="1">VLOOKUP(A7730,PERIODS!$O$4:$P$33,2,FALSE)</f>
        <v>3.3000000000000002E-2</v>
      </c>
      <c r="C7730" s="15"/>
      <c r="D7730" s="18">
        <v>5000</v>
      </c>
      <c r="E7730" s="34">
        <f t="shared" ca="1" si="2299"/>
        <v>16697.701402371244</v>
      </c>
      <c r="F7730" s="34">
        <f t="shared" ca="1" si="2300"/>
        <v>3300</v>
      </c>
      <c r="G7730" s="69">
        <f t="shared" ca="1" si="2286"/>
        <v>0</v>
      </c>
      <c r="H7730" s="34">
        <f t="shared" ca="1" si="2287"/>
        <v>1432.8654714058841</v>
      </c>
      <c r="I7730" s="34">
        <f t="shared" ca="1" si="2288"/>
        <v>4732.8654714058839</v>
      </c>
      <c r="J7730" s="18">
        <f ca="1">SUM(INDIRECT(ADDRESS(ROW(F7730),COLUMN(F7730),4)):INDIRECT(ADDRESS(ROW(F7730)+N$5-1,COLUMN(F7730),4)))</f>
        <v>23100</v>
      </c>
      <c r="K7730" s="18">
        <f t="shared" ca="1" si="2289"/>
        <v>16350</v>
      </c>
      <c r="L7730" s="18">
        <f t="shared" ca="1" si="2301"/>
        <v>0</v>
      </c>
      <c r="M7730" s="18">
        <f t="shared" ca="1" si="2285"/>
        <v>0</v>
      </c>
      <c r="N7730" s="34">
        <f t="shared" ca="1" si="2290"/>
        <v>11964.835930965361</v>
      </c>
      <c r="P7730" s="18">
        <f t="shared" ca="1" si="2302"/>
        <v>1432.8654714058841</v>
      </c>
      <c r="Q7730" s="47">
        <f ca="1">SUM(L$15:L7730)-SUM(M$15:M7730)</f>
        <v>16350</v>
      </c>
      <c r="R7730" s="47" t="str">
        <f t="shared" ca="1" si="2303"/>
        <v>M7733</v>
      </c>
      <c r="S7730" s="40">
        <f t="shared" ca="1" si="2291"/>
        <v>0</v>
      </c>
      <c r="T7730" s="46">
        <f t="shared" ca="1" si="2292"/>
        <v>49</v>
      </c>
      <c r="X7730" s="74">
        <f t="shared" ca="1" si="2293"/>
        <v>1.4328654714058842</v>
      </c>
      <c r="Y7730" s="75">
        <f t="shared" ca="1" si="2294"/>
        <v>1.4328654714058842</v>
      </c>
      <c r="Z7730" s="74">
        <f t="shared" ca="1" si="2295"/>
        <v>4.1906903068651431</v>
      </c>
      <c r="AA7730" s="76">
        <f t="shared" ca="1" si="2296"/>
        <v>1432.8654714058841</v>
      </c>
      <c r="AB7730" s="76">
        <f t="shared" ca="1" si="2297"/>
        <v>4190.6903068651427</v>
      </c>
    </row>
    <row r="7731" spans="1:28" x14ac:dyDescent="0.25">
      <c r="A7731" s="2">
        <f t="shared" si="2298"/>
        <v>7</v>
      </c>
      <c r="B7731" s="16">
        <f ca="1">VLOOKUP(A7731,PERIODS!$O$4:$P$33,2,FALSE)</f>
        <v>3.3000000000000002E-2</v>
      </c>
      <c r="C7731" s="15"/>
      <c r="D7731" s="18">
        <v>5000</v>
      </c>
      <c r="E7731" s="34">
        <f t="shared" ca="1" si="2299"/>
        <v>11964.835930965361</v>
      </c>
      <c r="F7731" s="34">
        <f t="shared" ca="1" si="2300"/>
        <v>3300</v>
      </c>
      <c r="G7731" s="69">
        <f t="shared" ca="1" si="2286"/>
        <v>0</v>
      </c>
      <c r="H7731" s="34">
        <f t="shared" ca="1" si="2287"/>
        <v>-1443.6127867001926</v>
      </c>
      <c r="I7731" s="34">
        <f t="shared" ca="1" si="2288"/>
        <v>1856.3872132998074</v>
      </c>
      <c r="J7731" s="18">
        <f ca="1">SUM(INDIRECT(ADDRESS(ROW(F7731),COLUMN(F7731),4)):INDIRECT(ADDRESS(ROW(F7731)+N$5-1,COLUMN(F7731),4)))</f>
        <v>23100</v>
      </c>
      <c r="K7731" s="18">
        <f t="shared" ca="1" si="2289"/>
        <v>0</v>
      </c>
      <c r="L7731" s="18">
        <f t="shared" ca="1" si="2301"/>
        <v>0</v>
      </c>
      <c r="M7731" s="18">
        <f t="shared" ca="1" si="2285"/>
        <v>16350</v>
      </c>
      <c r="N7731" s="34">
        <f t="shared" ca="1" si="2290"/>
        <v>26458.448717665553</v>
      </c>
      <c r="P7731" s="18">
        <f t="shared" ca="1" si="2302"/>
        <v>1443.6127867001926</v>
      </c>
      <c r="Q7731" s="47">
        <f ca="1">SUM(L$15:L7731)-SUM(M$15:M7731)</f>
        <v>0</v>
      </c>
      <c r="R7731" s="47" t="str">
        <f t="shared" ca="1" si="2303"/>
        <v>M7734</v>
      </c>
      <c r="S7731" s="40">
        <f t="shared" ca="1" si="2291"/>
        <v>0</v>
      </c>
      <c r="T7731" s="46">
        <f t="shared" ca="1" si="2292"/>
        <v>51</v>
      </c>
      <c r="X7731" s="74">
        <f t="shared" ca="1" si="2293"/>
        <v>-1.4436127867001927</v>
      </c>
      <c r="Y7731" s="75">
        <f t="shared" ca="1" si="2294"/>
        <v>-1.4436127867001927</v>
      </c>
      <c r="Z7731" s="74">
        <f t="shared" ca="1" si="2295"/>
        <v>0.23607333358381</v>
      </c>
      <c r="AA7731" s="76">
        <f t="shared" ca="1" si="2296"/>
        <v>-1443.6127867001926</v>
      </c>
      <c r="AB7731" s="76">
        <f t="shared" ca="1" si="2297"/>
        <v>236.07333358380998</v>
      </c>
    </row>
    <row r="7732" spans="1:28" x14ac:dyDescent="0.25">
      <c r="A7732" s="2">
        <f t="shared" si="2298"/>
        <v>8</v>
      </c>
      <c r="B7732" s="16">
        <f ca="1">VLOOKUP(A7732,PERIODS!$O$4:$P$33,2,FALSE)</f>
        <v>3.3000000000000002E-2</v>
      </c>
      <c r="C7732" s="15"/>
      <c r="D7732" s="18">
        <v>5000</v>
      </c>
      <c r="E7732" s="34">
        <f t="shared" ca="1" si="2299"/>
        <v>26458.448717665553</v>
      </c>
      <c r="F7732" s="34">
        <f t="shared" ca="1" si="2300"/>
        <v>3300</v>
      </c>
      <c r="G7732" s="69">
        <f t="shared" ca="1" si="2286"/>
        <v>0</v>
      </c>
      <c r="H7732" s="34">
        <f t="shared" ca="1" si="2287"/>
        <v>-856.72285762149988</v>
      </c>
      <c r="I7732" s="34">
        <f t="shared" ca="1" si="2288"/>
        <v>2443.2771423785002</v>
      </c>
      <c r="J7732" s="18">
        <f ca="1">SUM(INDIRECT(ADDRESS(ROW(F7732),COLUMN(F7732),4)):INDIRECT(ADDRESS(ROW(F7732)+N$5-1,COLUMN(F7732),4)))</f>
        <v>23100</v>
      </c>
      <c r="K7732" s="18">
        <f t="shared" ca="1" si="2289"/>
        <v>0</v>
      </c>
      <c r="L7732" s="18">
        <f t="shared" ca="1" si="2301"/>
        <v>0</v>
      </c>
      <c r="M7732" s="18">
        <f t="shared" ca="1" si="2285"/>
        <v>0</v>
      </c>
      <c r="N7732" s="34">
        <f t="shared" ca="1" si="2290"/>
        <v>24015.171575287051</v>
      </c>
      <c r="P7732" s="18">
        <f t="shared" ca="1" si="2302"/>
        <v>856.72285762149988</v>
      </c>
      <c r="Q7732" s="47">
        <f ca="1">SUM(L$15:L7732)-SUM(M$15:M7732)</f>
        <v>0</v>
      </c>
      <c r="R7732" s="47" t="str">
        <f t="shared" ca="1" si="2303"/>
        <v>M7735</v>
      </c>
      <c r="S7732" s="40">
        <f t="shared" ca="1" si="2291"/>
        <v>0</v>
      </c>
      <c r="T7732" s="46">
        <f t="shared" ca="1" si="2292"/>
        <v>68</v>
      </c>
      <c r="X7732" s="74">
        <f t="shared" ca="1" si="2293"/>
        <v>-0.85672285762149991</v>
      </c>
      <c r="Y7732" s="75">
        <f t="shared" ca="1" si="2294"/>
        <v>-0.85672285762149991</v>
      </c>
      <c r="Z7732" s="74">
        <f t="shared" ca="1" si="2295"/>
        <v>0.42455111950385166</v>
      </c>
      <c r="AA7732" s="76">
        <f t="shared" ca="1" si="2296"/>
        <v>-856.72285762149988</v>
      </c>
      <c r="AB7732" s="76">
        <f t="shared" ca="1" si="2297"/>
        <v>424.55111950385168</v>
      </c>
    </row>
    <row r="7733" spans="1:28" x14ac:dyDescent="0.25">
      <c r="A7733" s="2">
        <f t="shared" si="2298"/>
        <v>9</v>
      </c>
      <c r="B7733" s="16">
        <f ca="1">VLOOKUP(A7733,PERIODS!$O$4:$P$33,2,FALSE)</f>
        <v>3.3000000000000002E-2</v>
      </c>
      <c r="C7733" s="15"/>
      <c r="D7733" s="18">
        <v>5000</v>
      </c>
      <c r="E7733" s="34">
        <f t="shared" ca="1" si="2299"/>
        <v>24015.171575287051</v>
      </c>
      <c r="F7733" s="34">
        <f t="shared" ca="1" si="2300"/>
        <v>3300</v>
      </c>
      <c r="G7733" s="69">
        <f t="shared" ca="1" si="2286"/>
        <v>0</v>
      </c>
      <c r="H7733" s="34">
        <f t="shared" ca="1" si="2287"/>
        <v>-486.49361029555013</v>
      </c>
      <c r="I7733" s="34">
        <f t="shared" ca="1" si="2288"/>
        <v>2813.5063897044497</v>
      </c>
      <c r="J7733" s="18">
        <f ca="1">SUM(INDIRECT(ADDRESS(ROW(F7733),COLUMN(F7733),4)):INDIRECT(ADDRESS(ROW(F7733)+N$5-1,COLUMN(F7733),4)))</f>
        <v>23100</v>
      </c>
      <c r="K7733" s="18">
        <f t="shared" ca="1" si="2289"/>
        <v>0</v>
      </c>
      <c r="L7733" s="18">
        <f t="shared" ca="1" si="2301"/>
        <v>0</v>
      </c>
      <c r="M7733" s="18">
        <f t="shared" ca="1" si="2285"/>
        <v>0</v>
      </c>
      <c r="N7733" s="34">
        <f t="shared" ca="1" si="2290"/>
        <v>21201.665185582602</v>
      </c>
      <c r="P7733" s="18">
        <f t="shared" ca="1" si="2302"/>
        <v>486.49361029555013</v>
      </c>
      <c r="Q7733" s="47">
        <f ca="1">SUM(L$15:L7733)-SUM(M$15:M7733)</f>
        <v>0</v>
      </c>
      <c r="R7733" s="47" t="str">
        <f t="shared" ca="1" si="2303"/>
        <v>M7736</v>
      </c>
      <c r="S7733" s="40">
        <f t="shared" ca="1" si="2291"/>
        <v>0</v>
      </c>
      <c r="T7733" s="46">
        <f t="shared" ca="1" si="2292"/>
        <v>55</v>
      </c>
      <c r="X7733" s="74">
        <f t="shared" ca="1" si="2293"/>
        <v>-0.48649361029555011</v>
      </c>
      <c r="Y7733" s="75">
        <f t="shared" ca="1" si="2294"/>
        <v>-0.48649361029555011</v>
      </c>
      <c r="Z7733" s="74">
        <f t="shared" ca="1" si="2295"/>
        <v>0.61477827152119224</v>
      </c>
      <c r="AA7733" s="76">
        <f t="shared" ca="1" si="2296"/>
        <v>-486.49361029555013</v>
      </c>
      <c r="AB7733" s="76">
        <f t="shared" ca="1" si="2297"/>
        <v>614.77827152119221</v>
      </c>
    </row>
    <row r="7734" spans="1:28" x14ac:dyDescent="0.25">
      <c r="A7734" s="2">
        <f t="shared" si="2298"/>
        <v>10</v>
      </c>
      <c r="B7734" s="16">
        <f ca="1">VLOOKUP(A7734,PERIODS!$O$4:$P$33,2,FALSE)</f>
        <v>3.3000000000000002E-2</v>
      </c>
      <c r="C7734" s="15"/>
      <c r="D7734" s="18">
        <v>5000</v>
      </c>
      <c r="E7734" s="34">
        <f t="shared" ca="1" si="2299"/>
        <v>21201.665185582602</v>
      </c>
      <c r="F7734" s="34">
        <f t="shared" ca="1" si="2300"/>
        <v>3300</v>
      </c>
      <c r="G7734" s="69">
        <f t="shared" ca="1" si="2286"/>
        <v>0</v>
      </c>
      <c r="H7734" s="34">
        <f t="shared" ca="1" si="2287"/>
        <v>1959.9639845400536</v>
      </c>
      <c r="I7734" s="34">
        <f t="shared" ca="1" si="2288"/>
        <v>5259.9639845400534</v>
      </c>
      <c r="J7734" s="18">
        <f ca="1">SUM(INDIRECT(ADDRESS(ROW(F7734),COLUMN(F7734),4)):INDIRECT(ADDRESS(ROW(F7734)+N$5-1,COLUMN(F7734),4)))</f>
        <v>23100</v>
      </c>
      <c r="K7734" s="18">
        <f t="shared" ca="1" si="2289"/>
        <v>16350</v>
      </c>
      <c r="L7734" s="18">
        <f t="shared" ca="1" si="2301"/>
        <v>16350</v>
      </c>
      <c r="M7734" s="18">
        <f t="shared" ca="1" si="2285"/>
        <v>0</v>
      </c>
      <c r="N7734" s="34">
        <f t="shared" ca="1" si="2290"/>
        <v>15941.70120104255</v>
      </c>
      <c r="P7734" s="18">
        <f t="shared" ca="1" si="2302"/>
        <v>1959.9639845400536</v>
      </c>
      <c r="Q7734" s="47">
        <f ca="1">SUM(L$15:L7734)-SUM(M$15:M7734)</f>
        <v>16350</v>
      </c>
      <c r="R7734" s="47" t="str">
        <f t="shared" ca="1" si="2303"/>
        <v>M7737</v>
      </c>
      <c r="S7734" s="40">
        <f t="shared" ca="1" si="2291"/>
        <v>0</v>
      </c>
      <c r="T7734" s="46">
        <f t="shared" ca="1" si="2292"/>
        <v>33</v>
      </c>
      <c r="X7734" s="74">
        <f t="shared" ca="1" si="2293"/>
        <v>1.9833960639779569</v>
      </c>
      <c r="Y7734" s="75">
        <f t="shared" ca="1" si="2294"/>
        <v>1.9599639845400536</v>
      </c>
      <c r="Z7734" s="74">
        <f t="shared" ca="1" si="2295"/>
        <v>7.0990713842313315</v>
      </c>
      <c r="AA7734" s="76">
        <f t="shared" ca="1" si="2296"/>
        <v>1959.9639845400536</v>
      </c>
      <c r="AB7734" s="76">
        <f t="shared" ca="1" si="2297"/>
        <v>7099.0713842313316</v>
      </c>
    </row>
    <row r="7735" spans="1:28" x14ac:dyDescent="0.25">
      <c r="A7735" s="2">
        <f t="shared" si="2298"/>
        <v>11</v>
      </c>
      <c r="B7735" s="16">
        <f ca="1">VLOOKUP(A7735,PERIODS!$O$4:$P$33,2,FALSE)</f>
        <v>3.3000000000000002E-2</v>
      </c>
      <c r="C7735" s="15"/>
      <c r="D7735" s="18">
        <v>5000</v>
      </c>
      <c r="E7735" s="34">
        <f t="shared" ca="1" si="2299"/>
        <v>15941.70120104255</v>
      </c>
      <c r="F7735" s="34">
        <f t="shared" ca="1" si="2300"/>
        <v>3300</v>
      </c>
      <c r="G7735" s="69">
        <f t="shared" ca="1" si="2286"/>
        <v>0</v>
      </c>
      <c r="H7735" s="34">
        <f t="shared" ca="1" si="2287"/>
        <v>328.85758920593094</v>
      </c>
      <c r="I7735" s="34">
        <f t="shared" ca="1" si="2288"/>
        <v>3628.8575892059307</v>
      </c>
      <c r="J7735" s="18">
        <f ca="1">SUM(INDIRECT(ADDRESS(ROW(F7735),COLUMN(F7735),4)):INDIRECT(ADDRESS(ROW(F7735)+N$5-1,COLUMN(F7735),4)))</f>
        <v>23300</v>
      </c>
      <c r="K7735" s="18">
        <f t="shared" ca="1" si="2289"/>
        <v>16350</v>
      </c>
      <c r="L7735" s="18">
        <f t="shared" ca="1" si="2301"/>
        <v>0</v>
      </c>
      <c r="M7735" s="18">
        <f t="shared" ca="1" si="2285"/>
        <v>0</v>
      </c>
      <c r="N7735" s="34">
        <f t="shared" ca="1" si="2290"/>
        <v>12312.843611836619</v>
      </c>
      <c r="P7735" s="18">
        <f t="shared" ca="1" si="2302"/>
        <v>328.85758920593094</v>
      </c>
      <c r="Q7735" s="47">
        <f ca="1">SUM(L$15:L7735)-SUM(M$15:M7735)</f>
        <v>16350</v>
      </c>
      <c r="R7735" s="47" t="str">
        <f t="shared" ca="1" si="2303"/>
        <v>M7738</v>
      </c>
      <c r="S7735" s="40">
        <f t="shared" ca="1" si="2291"/>
        <v>0</v>
      </c>
      <c r="T7735" s="46">
        <f t="shared" ca="1" si="2292"/>
        <v>68</v>
      </c>
      <c r="X7735" s="74">
        <f t="shared" ca="1" si="2293"/>
        <v>0.32885758920593094</v>
      </c>
      <c r="Y7735" s="75">
        <f t="shared" ca="1" si="2294"/>
        <v>0.32885758920593094</v>
      </c>
      <c r="Z7735" s="74">
        <f t="shared" ca="1" si="2295"/>
        <v>1.3893799787920058</v>
      </c>
      <c r="AA7735" s="76">
        <f t="shared" ca="1" si="2296"/>
        <v>328.85758920593094</v>
      </c>
      <c r="AB7735" s="76">
        <f t="shared" ca="1" si="2297"/>
        <v>1389.3799787920059</v>
      </c>
    </row>
    <row r="7736" spans="1:28" x14ac:dyDescent="0.25">
      <c r="A7736" s="2">
        <f t="shared" si="2298"/>
        <v>12</v>
      </c>
      <c r="B7736" s="16">
        <f ca="1">VLOOKUP(A7736,PERIODS!$O$4:$P$33,2,FALSE)</f>
        <v>3.3000000000000002E-2</v>
      </c>
      <c r="C7736" s="15"/>
      <c r="D7736" s="18">
        <v>5000</v>
      </c>
      <c r="E7736" s="34">
        <f t="shared" ca="1" si="2299"/>
        <v>12312.843611836619</v>
      </c>
      <c r="F7736" s="34">
        <f t="shared" ca="1" si="2300"/>
        <v>3300</v>
      </c>
      <c r="G7736" s="69">
        <f t="shared" ca="1" si="2286"/>
        <v>0</v>
      </c>
      <c r="H7736" s="34">
        <f t="shared" ca="1" si="2287"/>
        <v>1028.8519846116308</v>
      </c>
      <c r="I7736" s="34">
        <f t="shared" ca="1" si="2288"/>
        <v>4328.8519846116305</v>
      </c>
      <c r="J7736" s="18">
        <f ca="1">SUM(INDIRECT(ADDRESS(ROW(F7736),COLUMN(F7736),4)):INDIRECT(ADDRESS(ROW(F7736)+N$5-1,COLUMN(F7736),4)))</f>
        <v>23500</v>
      </c>
      <c r="K7736" s="18">
        <f t="shared" ca="1" si="2289"/>
        <v>16350</v>
      </c>
      <c r="L7736" s="18">
        <f t="shared" ca="1" si="2301"/>
        <v>0</v>
      </c>
      <c r="M7736" s="18">
        <f t="shared" ca="1" si="2285"/>
        <v>0</v>
      </c>
      <c r="N7736" s="34">
        <f t="shared" ca="1" si="2290"/>
        <v>7983.9916272249884</v>
      </c>
      <c r="P7736" s="18">
        <f t="shared" ca="1" si="2302"/>
        <v>1028.8519846116308</v>
      </c>
      <c r="Q7736" s="47">
        <f ca="1">SUM(L$15:L7736)-SUM(M$15:M7736)</f>
        <v>16350</v>
      </c>
      <c r="R7736" s="47" t="str">
        <f t="shared" ca="1" si="2303"/>
        <v>M7739</v>
      </c>
      <c r="S7736" s="40">
        <f t="shared" ca="1" si="2291"/>
        <v>0</v>
      </c>
      <c r="T7736" s="46">
        <f t="shared" ca="1" si="2292"/>
        <v>72</v>
      </c>
      <c r="X7736" s="74">
        <f t="shared" ca="1" si="2293"/>
        <v>1.0288519846116309</v>
      </c>
      <c r="Y7736" s="75">
        <f t="shared" ca="1" si="2294"/>
        <v>1.0288519846116309</v>
      </c>
      <c r="Z7736" s="74">
        <f t="shared" ca="1" si="2295"/>
        <v>2.7978520131282871</v>
      </c>
      <c r="AA7736" s="76">
        <f t="shared" ca="1" si="2296"/>
        <v>1028.8519846116308</v>
      </c>
      <c r="AB7736" s="76">
        <f t="shared" ca="1" si="2297"/>
        <v>2797.8520131282871</v>
      </c>
    </row>
    <row r="7737" spans="1:28" x14ac:dyDescent="0.25">
      <c r="A7737" s="2">
        <f t="shared" si="2298"/>
        <v>13</v>
      </c>
      <c r="B7737" s="16">
        <f ca="1">VLOOKUP(A7737,PERIODS!$O$4:$P$33,2,FALSE)</f>
        <v>3.3000000000000002E-2</v>
      </c>
      <c r="C7737" s="15"/>
      <c r="D7737" s="18">
        <v>5000</v>
      </c>
      <c r="E7737" s="34">
        <f t="shared" ca="1" si="2299"/>
        <v>7983.9916272249884</v>
      </c>
      <c r="F7737" s="34">
        <f t="shared" ca="1" si="2300"/>
        <v>3300</v>
      </c>
      <c r="G7737" s="69">
        <f t="shared" ca="1" si="2286"/>
        <v>0</v>
      </c>
      <c r="H7737" s="34">
        <f t="shared" ca="1" si="2287"/>
        <v>178.89516245293967</v>
      </c>
      <c r="I7737" s="34">
        <f t="shared" ca="1" si="2288"/>
        <v>3478.8951624529395</v>
      </c>
      <c r="J7737" s="18">
        <f ca="1">SUM(INDIRECT(ADDRESS(ROW(F7737),COLUMN(F7737),4)):INDIRECT(ADDRESS(ROW(F7737)+N$5-1,COLUMN(F7737),4)))</f>
        <v>23700</v>
      </c>
      <c r="K7737" s="18">
        <f t="shared" ca="1" si="2289"/>
        <v>0</v>
      </c>
      <c r="L7737" s="18">
        <f t="shared" ca="1" si="2301"/>
        <v>0</v>
      </c>
      <c r="M7737" s="18">
        <f t="shared" ca="1" si="2285"/>
        <v>16350</v>
      </c>
      <c r="N7737" s="34">
        <f t="shared" ca="1" si="2290"/>
        <v>20855.096464772047</v>
      </c>
      <c r="P7737" s="18">
        <f t="shared" ca="1" si="2302"/>
        <v>178.89516245293967</v>
      </c>
      <c r="Q7737" s="47">
        <f ca="1">SUM(L$15:L7737)-SUM(M$15:M7737)</f>
        <v>0</v>
      </c>
      <c r="R7737" s="47" t="str">
        <f t="shared" ca="1" si="2303"/>
        <v>M7740</v>
      </c>
      <c r="S7737" s="40">
        <f t="shared" ca="1" si="2291"/>
        <v>0</v>
      </c>
      <c r="T7737" s="46">
        <f t="shared" ca="1" si="2292"/>
        <v>36</v>
      </c>
      <c r="X7737" s="74">
        <f t="shared" ca="1" si="2293"/>
        <v>0.17889516245293968</v>
      </c>
      <c r="Y7737" s="75">
        <f t="shared" ca="1" si="2294"/>
        <v>0.17889516245293968</v>
      </c>
      <c r="Z7737" s="74">
        <f t="shared" ca="1" si="2295"/>
        <v>1.195895362859281</v>
      </c>
      <c r="AA7737" s="76">
        <f t="shared" ca="1" si="2296"/>
        <v>178.89516245293967</v>
      </c>
      <c r="AB7737" s="76">
        <f t="shared" ca="1" si="2297"/>
        <v>1195.895362859281</v>
      </c>
    </row>
    <row r="7738" spans="1:28" x14ac:dyDescent="0.25">
      <c r="A7738" s="2">
        <f t="shared" si="2298"/>
        <v>14</v>
      </c>
      <c r="B7738" s="16">
        <f ca="1">VLOOKUP(A7738,PERIODS!$O$4:$P$33,2,FALSE)</f>
        <v>3.3000000000000002E-2</v>
      </c>
      <c r="C7738" s="15"/>
      <c r="D7738" s="18">
        <v>5000</v>
      </c>
      <c r="E7738" s="34">
        <f t="shared" ca="1" si="2299"/>
        <v>20855.096464772047</v>
      </c>
      <c r="F7738" s="34">
        <f t="shared" ca="1" si="2300"/>
        <v>3300</v>
      </c>
      <c r="G7738" s="69">
        <f t="shared" ca="1" si="2286"/>
        <v>0</v>
      </c>
      <c r="H7738" s="34">
        <f t="shared" ca="1" si="2287"/>
        <v>-990.14609315245741</v>
      </c>
      <c r="I7738" s="34">
        <f t="shared" ca="1" si="2288"/>
        <v>2309.8539068475425</v>
      </c>
      <c r="J7738" s="18">
        <f ca="1">SUM(INDIRECT(ADDRESS(ROW(F7738),COLUMN(F7738),4)):INDIRECT(ADDRESS(ROW(F7738)+N$5-1,COLUMN(F7738),4)))</f>
        <v>23900</v>
      </c>
      <c r="K7738" s="18">
        <f t="shared" ca="1" si="2289"/>
        <v>16350</v>
      </c>
      <c r="L7738" s="18">
        <f t="shared" ca="1" si="2301"/>
        <v>16350</v>
      </c>
      <c r="M7738" s="18">
        <f t="shared" ca="1" si="2285"/>
        <v>0</v>
      </c>
      <c r="N7738" s="34">
        <f t="shared" ca="1" si="2290"/>
        <v>18545.242557924503</v>
      </c>
      <c r="P7738" s="18">
        <f t="shared" ca="1" si="2302"/>
        <v>990.14609315245741</v>
      </c>
      <c r="Q7738" s="47">
        <f ca="1">SUM(L$15:L7738)-SUM(M$15:M7738)</f>
        <v>16350</v>
      </c>
      <c r="R7738" s="47" t="str">
        <f t="shared" ca="1" si="2303"/>
        <v>M7741</v>
      </c>
      <c r="S7738" s="40">
        <f t="shared" ca="1" si="2291"/>
        <v>0</v>
      </c>
      <c r="T7738" s="46">
        <f t="shared" ca="1" si="2292"/>
        <v>10</v>
      </c>
      <c r="X7738" s="74">
        <f t="shared" ca="1" si="2293"/>
        <v>-0.99014609315245738</v>
      </c>
      <c r="Y7738" s="75">
        <f t="shared" ca="1" si="2294"/>
        <v>-0.99014609315245738</v>
      </c>
      <c r="Z7738" s="74">
        <f t="shared" ca="1" si="2295"/>
        <v>0.37152241017700105</v>
      </c>
      <c r="AA7738" s="76">
        <f t="shared" ca="1" si="2296"/>
        <v>-990.14609315245741</v>
      </c>
      <c r="AB7738" s="76">
        <f t="shared" ca="1" si="2297"/>
        <v>371.52241017700106</v>
      </c>
    </row>
    <row r="7739" spans="1:28" x14ac:dyDescent="0.25">
      <c r="A7739" s="2">
        <f t="shared" si="2298"/>
        <v>15</v>
      </c>
      <c r="B7739" s="16">
        <f ca="1">VLOOKUP(A7739,PERIODS!$O$4:$P$33,2,FALSE)</f>
        <v>3.3000000000000002E-2</v>
      </c>
      <c r="C7739" s="15"/>
      <c r="D7739" s="18">
        <v>5000</v>
      </c>
      <c r="E7739" s="34">
        <f t="shared" ca="1" si="2299"/>
        <v>18545.242557924503</v>
      </c>
      <c r="F7739" s="34">
        <f t="shared" ca="1" si="2300"/>
        <v>3300</v>
      </c>
      <c r="G7739" s="69">
        <f t="shared" ca="1" si="2286"/>
        <v>0</v>
      </c>
      <c r="H7739" s="34">
        <f t="shared" ca="1" si="2287"/>
        <v>82.463427532533942</v>
      </c>
      <c r="I7739" s="34">
        <f t="shared" ca="1" si="2288"/>
        <v>3382.4634275325338</v>
      </c>
      <c r="J7739" s="18">
        <f ca="1">SUM(INDIRECT(ADDRESS(ROW(F7739),COLUMN(F7739),4)):INDIRECT(ADDRESS(ROW(F7739)+N$5-1,COLUMN(F7739),4)))</f>
        <v>24100</v>
      </c>
      <c r="K7739" s="18">
        <f t="shared" ca="1" si="2289"/>
        <v>16350</v>
      </c>
      <c r="L7739" s="18">
        <f t="shared" ca="1" si="2301"/>
        <v>0</v>
      </c>
      <c r="M7739" s="18">
        <f t="shared" ca="1" si="2285"/>
        <v>0</v>
      </c>
      <c r="N7739" s="34">
        <f t="shared" ca="1" si="2290"/>
        <v>15162.779130391969</v>
      </c>
      <c r="P7739" s="18">
        <f t="shared" ca="1" si="2302"/>
        <v>82.463427532533942</v>
      </c>
      <c r="Q7739" s="47">
        <f ca="1">SUM(L$15:L7739)-SUM(M$15:M7739)</f>
        <v>16350</v>
      </c>
      <c r="R7739" s="47" t="str">
        <f t="shared" ca="1" si="2303"/>
        <v>M7742</v>
      </c>
      <c r="S7739" s="40">
        <f t="shared" ca="1" si="2291"/>
        <v>0</v>
      </c>
      <c r="T7739" s="46">
        <f t="shared" ca="1" si="2292"/>
        <v>84</v>
      </c>
      <c r="X7739" s="74">
        <f t="shared" ca="1" si="2293"/>
        <v>8.2463427532533939E-2</v>
      </c>
      <c r="Y7739" s="75">
        <f t="shared" ca="1" si="2294"/>
        <v>8.2463427532533939E-2</v>
      </c>
      <c r="Z7739" s="74">
        <f t="shared" ca="1" si="2295"/>
        <v>1.0859589565141814</v>
      </c>
      <c r="AA7739" s="76">
        <f t="shared" ca="1" si="2296"/>
        <v>82.463427532533942</v>
      </c>
      <c r="AB7739" s="76">
        <f t="shared" ca="1" si="2297"/>
        <v>1085.9589565141814</v>
      </c>
    </row>
    <row r="7740" spans="1:28" x14ac:dyDescent="0.25">
      <c r="A7740" s="2">
        <f t="shared" si="2298"/>
        <v>16</v>
      </c>
      <c r="B7740" s="16">
        <f ca="1">VLOOKUP(A7740,PERIODS!$O$4:$P$33,2,FALSE)</f>
        <v>3.3000000000000002E-2</v>
      </c>
      <c r="C7740" s="15"/>
      <c r="D7740" s="18">
        <v>5000</v>
      </c>
      <c r="E7740" s="34">
        <f t="shared" ca="1" si="2299"/>
        <v>15162.779130391969</v>
      </c>
      <c r="F7740" s="34">
        <f t="shared" ca="1" si="2300"/>
        <v>3300</v>
      </c>
      <c r="G7740" s="69">
        <f t="shared" ca="1" si="2286"/>
        <v>0</v>
      </c>
      <c r="H7740" s="34">
        <f t="shared" ca="1" si="2287"/>
        <v>838.15011196655178</v>
      </c>
      <c r="I7740" s="34">
        <f t="shared" ca="1" si="2288"/>
        <v>4138.1501119665518</v>
      </c>
      <c r="J7740" s="18">
        <f ca="1">SUM(INDIRECT(ADDRESS(ROW(F7740),COLUMN(F7740),4)):INDIRECT(ADDRESS(ROW(F7740)+N$5-1,COLUMN(F7740),4)))</f>
        <v>24300</v>
      </c>
      <c r="K7740" s="18">
        <f t="shared" ca="1" si="2289"/>
        <v>16350</v>
      </c>
      <c r="L7740" s="18">
        <f t="shared" ca="1" si="2301"/>
        <v>0</v>
      </c>
      <c r="M7740" s="18">
        <f t="shared" ca="1" si="2285"/>
        <v>0</v>
      </c>
      <c r="N7740" s="34">
        <f t="shared" ca="1" si="2290"/>
        <v>11024.629018425418</v>
      </c>
      <c r="P7740" s="18">
        <f t="shared" ca="1" si="2302"/>
        <v>838.15011196655178</v>
      </c>
      <c r="Q7740" s="47">
        <f ca="1">SUM(L$15:L7740)-SUM(M$15:M7740)</f>
        <v>16350</v>
      </c>
      <c r="R7740" s="47" t="str">
        <f t="shared" ca="1" si="2303"/>
        <v>M7743</v>
      </c>
      <c r="S7740" s="40">
        <f t="shared" ca="1" si="2291"/>
        <v>0</v>
      </c>
      <c r="T7740" s="46">
        <f t="shared" ca="1" si="2292"/>
        <v>40</v>
      </c>
      <c r="X7740" s="74">
        <f t="shared" ca="1" si="2293"/>
        <v>0.83815011196655176</v>
      </c>
      <c r="Y7740" s="75">
        <f t="shared" ca="1" si="2294"/>
        <v>0.83815011196655176</v>
      </c>
      <c r="Z7740" s="74">
        <f t="shared" ca="1" si="2295"/>
        <v>2.3120859181900446</v>
      </c>
      <c r="AA7740" s="76">
        <f t="shared" ca="1" si="2296"/>
        <v>838.15011196655178</v>
      </c>
      <c r="AB7740" s="76">
        <f t="shared" ca="1" si="2297"/>
        <v>2312.0859181900446</v>
      </c>
    </row>
    <row r="7741" spans="1:28" x14ac:dyDescent="0.25">
      <c r="A7741" s="2">
        <f t="shared" si="2298"/>
        <v>17</v>
      </c>
      <c r="B7741" s="16">
        <f ca="1">VLOOKUP(A7741,PERIODS!$O$4:$P$33,2,FALSE)</f>
        <v>3.5000000000000003E-2</v>
      </c>
      <c r="C7741" s="15"/>
      <c r="D7741" s="18">
        <v>5000</v>
      </c>
      <c r="E7741" s="34">
        <f t="shared" ca="1" si="2299"/>
        <v>11024.629018425418</v>
      </c>
      <c r="F7741" s="34">
        <f t="shared" ca="1" si="2300"/>
        <v>3500.0000000000005</v>
      </c>
      <c r="G7741" s="69">
        <f t="shared" ca="1" si="2286"/>
        <v>0</v>
      </c>
      <c r="H7741" s="34">
        <f t="shared" ca="1" si="2287"/>
        <v>-1837.7015618824023</v>
      </c>
      <c r="I7741" s="34">
        <f t="shared" ca="1" si="2288"/>
        <v>1662.2984381175982</v>
      </c>
      <c r="J7741" s="18">
        <f ca="1">SUM(INDIRECT(ADDRESS(ROW(F7741),COLUMN(F7741),4)):INDIRECT(ADDRESS(ROW(F7741)+N$5-1,COLUMN(F7741),4)))</f>
        <v>24500.000000000004</v>
      </c>
      <c r="K7741" s="18">
        <f t="shared" ca="1" si="2289"/>
        <v>0</v>
      </c>
      <c r="L7741" s="18">
        <f t="shared" ca="1" si="2301"/>
        <v>0</v>
      </c>
      <c r="M7741" s="18">
        <f t="shared" ca="1" si="2285"/>
        <v>16350</v>
      </c>
      <c r="N7741" s="34">
        <f t="shared" ca="1" si="2290"/>
        <v>25712.330580307818</v>
      </c>
      <c r="P7741" s="18">
        <f t="shared" ca="1" si="2302"/>
        <v>1837.7015618824023</v>
      </c>
      <c r="Q7741" s="47">
        <f ca="1">SUM(L$15:L7741)-SUM(M$15:M7741)</f>
        <v>0</v>
      </c>
      <c r="R7741" s="47" t="str">
        <f t="shared" ca="1" si="2303"/>
        <v>M7744</v>
      </c>
      <c r="S7741" s="40">
        <f t="shared" ca="1" si="2291"/>
        <v>0</v>
      </c>
      <c r="T7741" s="46">
        <f t="shared" ca="1" si="2292"/>
        <v>51</v>
      </c>
      <c r="X7741" s="74">
        <f t="shared" ca="1" si="2293"/>
        <v>-1.8377015618824024</v>
      </c>
      <c r="Y7741" s="75">
        <f t="shared" ca="1" si="2294"/>
        <v>-1.8377015618824024</v>
      </c>
      <c r="Z7741" s="74">
        <f t="shared" ca="1" si="2295"/>
        <v>0.1591828779561692</v>
      </c>
      <c r="AA7741" s="76">
        <f t="shared" ca="1" si="2296"/>
        <v>-1837.7015618824023</v>
      </c>
      <c r="AB7741" s="76">
        <f t="shared" ca="1" si="2297"/>
        <v>159.18287795616919</v>
      </c>
    </row>
    <row r="7742" spans="1:28" x14ac:dyDescent="0.25">
      <c r="A7742" s="2">
        <f t="shared" si="2298"/>
        <v>18</v>
      </c>
      <c r="B7742" s="16">
        <f ca="1">VLOOKUP(A7742,PERIODS!$O$4:$P$33,2,FALSE)</f>
        <v>3.5000000000000003E-2</v>
      </c>
      <c r="C7742" s="15"/>
      <c r="D7742" s="18">
        <v>5000</v>
      </c>
      <c r="E7742" s="34">
        <f t="shared" ca="1" si="2299"/>
        <v>25712.330580307818</v>
      </c>
      <c r="F7742" s="34">
        <f t="shared" ca="1" si="2300"/>
        <v>3500.0000000000005</v>
      </c>
      <c r="G7742" s="69">
        <f t="shared" ca="1" si="2286"/>
        <v>0</v>
      </c>
      <c r="H7742" s="34">
        <f t="shared" ca="1" si="2287"/>
        <v>930.75203558276814</v>
      </c>
      <c r="I7742" s="34">
        <f t="shared" ca="1" si="2288"/>
        <v>4430.7520355827683</v>
      </c>
      <c r="J7742" s="18">
        <f ca="1">SUM(INDIRECT(ADDRESS(ROW(F7742),COLUMN(F7742),4)):INDIRECT(ADDRESS(ROW(F7742)+N$5-1,COLUMN(F7742),4)))</f>
        <v>24500.000000000004</v>
      </c>
      <c r="K7742" s="18">
        <f t="shared" ca="1" si="2289"/>
        <v>0</v>
      </c>
      <c r="L7742" s="18">
        <f t="shared" ca="1" si="2301"/>
        <v>0</v>
      </c>
      <c r="M7742" s="18">
        <f t="shared" ca="1" si="2285"/>
        <v>0</v>
      </c>
      <c r="N7742" s="34">
        <f t="shared" ca="1" si="2290"/>
        <v>21281.578544725049</v>
      </c>
      <c r="P7742" s="18">
        <f t="shared" ca="1" si="2302"/>
        <v>930.75203558276814</v>
      </c>
      <c r="Q7742" s="47">
        <f ca="1">SUM(L$15:L7742)-SUM(M$15:M7742)</f>
        <v>0</v>
      </c>
      <c r="R7742" s="47" t="str">
        <f t="shared" ca="1" si="2303"/>
        <v>M7745</v>
      </c>
      <c r="S7742" s="40">
        <f t="shared" ca="1" si="2291"/>
        <v>0</v>
      </c>
      <c r="T7742" s="46">
        <f t="shared" ca="1" si="2292"/>
        <v>15</v>
      </c>
      <c r="X7742" s="74">
        <f t="shared" ca="1" si="2293"/>
        <v>0.9307520355827682</v>
      </c>
      <c r="Y7742" s="75">
        <f t="shared" ca="1" si="2294"/>
        <v>0.9307520355827682</v>
      </c>
      <c r="Z7742" s="74">
        <f t="shared" ca="1" si="2295"/>
        <v>2.5364159355893321</v>
      </c>
      <c r="AA7742" s="76">
        <f t="shared" ca="1" si="2296"/>
        <v>930.75203558276814</v>
      </c>
      <c r="AB7742" s="76">
        <f t="shared" ca="1" si="2297"/>
        <v>2536.4159355893321</v>
      </c>
    </row>
    <row r="7743" spans="1:28" x14ac:dyDescent="0.25">
      <c r="A7743" s="2">
        <f t="shared" si="2298"/>
        <v>19</v>
      </c>
      <c r="B7743" s="16">
        <f ca="1">VLOOKUP(A7743,PERIODS!$O$4:$P$33,2,FALSE)</f>
        <v>3.5000000000000003E-2</v>
      </c>
      <c r="C7743" s="15"/>
      <c r="D7743" s="18">
        <v>5000</v>
      </c>
      <c r="E7743" s="34">
        <f t="shared" ca="1" si="2299"/>
        <v>21281.578544725049</v>
      </c>
      <c r="F7743" s="34">
        <f t="shared" ca="1" si="2300"/>
        <v>3500.0000000000005</v>
      </c>
      <c r="G7743" s="69">
        <f t="shared" ca="1" si="2286"/>
        <v>0</v>
      </c>
      <c r="H7743" s="34">
        <f t="shared" ca="1" si="2287"/>
        <v>-1354.1970848262254</v>
      </c>
      <c r="I7743" s="34">
        <f t="shared" ca="1" si="2288"/>
        <v>2145.8029151737751</v>
      </c>
      <c r="J7743" s="18">
        <f ca="1">SUM(INDIRECT(ADDRESS(ROW(F7743),COLUMN(F7743),4)):INDIRECT(ADDRESS(ROW(F7743)+N$5-1,COLUMN(F7743),4)))</f>
        <v>24500.000000000004</v>
      </c>
      <c r="K7743" s="18">
        <f t="shared" ca="1" si="2289"/>
        <v>16350</v>
      </c>
      <c r="L7743" s="18">
        <f t="shared" ca="1" si="2301"/>
        <v>16350</v>
      </c>
      <c r="M7743" s="18">
        <f t="shared" ca="1" si="2285"/>
        <v>0</v>
      </c>
      <c r="N7743" s="34">
        <f t="shared" ca="1" si="2290"/>
        <v>19135.775629551274</v>
      </c>
      <c r="P7743" s="18">
        <f t="shared" ca="1" si="2302"/>
        <v>1354.1970848262254</v>
      </c>
      <c r="Q7743" s="47">
        <f ca="1">SUM(L$15:L7743)-SUM(M$15:M7743)</f>
        <v>16350</v>
      </c>
      <c r="R7743" s="47" t="str">
        <f t="shared" ca="1" si="2303"/>
        <v>M7746</v>
      </c>
      <c r="S7743" s="40">
        <f t="shared" ca="1" si="2291"/>
        <v>0</v>
      </c>
      <c r="T7743" s="46">
        <f t="shared" ca="1" si="2292"/>
        <v>70</v>
      </c>
      <c r="X7743" s="74">
        <f t="shared" ca="1" si="2293"/>
        <v>-1.3541970848262255</v>
      </c>
      <c r="Y7743" s="75">
        <f t="shared" ca="1" si="2294"/>
        <v>-1.3541970848262255</v>
      </c>
      <c r="Z7743" s="74">
        <f t="shared" ca="1" si="2295"/>
        <v>0.25815448741663183</v>
      </c>
      <c r="AA7743" s="76">
        <f t="shared" ca="1" si="2296"/>
        <v>-1354.1970848262254</v>
      </c>
      <c r="AB7743" s="76">
        <f t="shared" ca="1" si="2297"/>
        <v>258.15448741663181</v>
      </c>
    </row>
    <row r="7744" spans="1:28" x14ac:dyDescent="0.25">
      <c r="A7744" s="2">
        <f t="shared" si="2298"/>
        <v>20</v>
      </c>
      <c r="B7744" s="16">
        <f ca="1">VLOOKUP(A7744,PERIODS!$O$4:$P$33,2,FALSE)</f>
        <v>3.5000000000000003E-2</v>
      </c>
      <c r="C7744" s="15"/>
      <c r="D7744" s="18">
        <v>5000</v>
      </c>
      <c r="E7744" s="34">
        <f t="shared" ca="1" si="2299"/>
        <v>19135.775629551274</v>
      </c>
      <c r="F7744" s="34">
        <f t="shared" ca="1" si="2300"/>
        <v>3500.0000000000005</v>
      </c>
      <c r="G7744" s="69">
        <f t="shared" ca="1" si="2286"/>
        <v>0</v>
      </c>
      <c r="H7744" s="34">
        <f t="shared" ca="1" si="2287"/>
        <v>430.85800515433704</v>
      </c>
      <c r="I7744" s="34">
        <f t="shared" ca="1" si="2288"/>
        <v>3930.8580051543377</v>
      </c>
      <c r="J7744" s="18">
        <f ca="1">SUM(INDIRECT(ADDRESS(ROW(F7744),COLUMN(F7744),4)):INDIRECT(ADDRESS(ROW(F7744)+N$5-1,COLUMN(F7744),4)))</f>
        <v>24500.000000000004</v>
      </c>
      <c r="K7744" s="18">
        <f t="shared" ca="1" si="2289"/>
        <v>16350</v>
      </c>
      <c r="L7744" s="18">
        <f t="shared" ca="1" si="2301"/>
        <v>0</v>
      </c>
      <c r="M7744" s="18">
        <f t="shared" ca="1" si="2285"/>
        <v>0</v>
      </c>
      <c r="N7744" s="34">
        <f t="shared" ca="1" si="2290"/>
        <v>15204.917624396936</v>
      </c>
      <c r="P7744" s="18">
        <f t="shared" ca="1" si="2302"/>
        <v>430.85800515433704</v>
      </c>
      <c r="Q7744" s="47">
        <f ca="1">SUM(L$15:L7744)-SUM(M$15:M7744)</f>
        <v>16350</v>
      </c>
      <c r="R7744" s="47" t="str">
        <f t="shared" ca="1" si="2303"/>
        <v>M7747</v>
      </c>
      <c r="S7744" s="40">
        <f t="shared" ca="1" si="2291"/>
        <v>0</v>
      </c>
      <c r="T7744" s="46">
        <f t="shared" ca="1" si="2292"/>
        <v>13</v>
      </c>
      <c r="X7744" s="74">
        <f t="shared" ca="1" si="2293"/>
        <v>0.43085800515433703</v>
      </c>
      <c r="Y7744" s="75">
        <f t="shared" ca="1" si="2294"/>
        <v>0.43085800515433703</v>
      </c>
      <c r="Z7744" s="74">
        <f t="shared" ca="1" si="2295"/>
        <v>1.5385770644325183</v>
      </c>
      <c r="AA7744" s="76">
        <f t="shared" ca="1" si="2296"/>
        <v>430.85800515433704</v>
      </c>
      <c r="AB7744" s="76">
        <f t="shared" ca="1" si="2297"/>
        <v>1538.5770644325182</v>
      </c>
    </row>
    <row r="7745" spans="1:28" x14ac:dyDescent="0.25">
      <c r="A7745" s="2">
        <f t="shared" si="2298"/>
        <v>21</v>
      </c>
      <c r="B7745" s="16">
        <f ca="1">VLOOKUP(A7745,PERIODS!$O$4:$P$33,2,FALSE)</f>
        <v>3.5000000000000003E-2</v>
      </c>
      <c r="C7745" s="15"/>
      <c r="D7745" s="18">
        <v>5000</v>
      </c>
      <c r="E7745" s="34">
        <f t="shared" ca="1" si="2299"/>
        <v>15204.917624396936</v>
      </c>
      <c r="F7745" s="34">
        <f t="shared" ca="1" si="2300"/>
        <v>3500.0000000000005</v>
      </c>
      <c r="G7745" s="69">
        <f t="shared" ca="1" si="2286"/>
        <v>0</v>
      </c>
      <c r="H7745" s="34">
        <f t="shared" ca="1" si="2287"/>
        <v>-92.891205504845786</v>
      </c>
      <c r="I7745" s="34">
        <f t="shared" ca="1" si="2288"/>
        <v>3407.1087944951546</v>
      </c>
      <c r="J7745" s="18">
        <f ca="1">SUM(INDIRECT(ADDRESS(ROW(F7745),COLUMN(F7745),4)):INDIRECT(ADDRESS(ROW(F7745)+N$5-1,COLUMN(F7745),4)))</f>
        <v>24500.000000000004</v>
      </c>
      <c r="K7745" s="18">
        <f t="shared" ca="1" si="2289"/>
        <v>16350</v>
      </c>
      <c r="L7745" s="18">
        <f t="shared" ca="1" si="2301"/>
        <v>0</v>
      </c>
      <c r="M7745" s="18">
        <f t="shared" ca="1" si="2285"/>
        <v>0</v>
      </c>
      <c r="N7745" s="34">
        <f t="shared" ca="1" si="2290"/>
        <v>11797.808829901782</v>
      </c>
      <c r="P7745" s="18">
        <f t="shared" ca="1" si="2302"/>
        <v>92.891205504845786</v>
      </c>
      <c r="Q7745" s="47">
        <f ca="1">SUM(L$15:L7745)-SUM(M$15:M7745)</f>
        <v>16350</v>
      </c>
      <c r="R7745" s="47" t="str">
        <f t="shared" ca="1" si="2303"/>
        <v>M7748</v>
      </c>
      <c r="S7745" s="40">
        <f t="shared" ca="1" si="2291"/>
        <v>0</v>
      </c>
      <c r="T7745" s="46">
        <f t="shared" ca="1" si="2292"/>
        <v>18</v>
      </c>
      <c r="X7745" s="74">
        <f t="shared" ca="1" si="2293"/>
        <v>-9.2891205504845781E-2</v>
      </c>
      <c r="Y7745" s="75">
        <f t="shared" ca="1" si="2294"/>
        <v>-9.2891205504845781E-2</v>
      </c>
      <c r="Z7745" s="74">
        <f t="shared" ca="1" si="2295"/>
        <v>0.91129263852574216</v>
      </c>
      <c r="AA7745" s="76">
        <f t="shared" ca="1" si="2296"/>
        <v>-92.891205504845786</v>
      </c>
      <c r="AB7745" s="76">
        <f t="shared" ca="1" si="2297"/>
        <v>911.29263852574218</v>
      </c>
    </row>
    <row r="7746" spans="1:28" x14ac:dyDescent="0.25">
      <c r="A7746" s="2">
        <f t="shared" si="2298"/>
        <v>22</v>
      </c>
      <c r="B7746" s="16">
        <f ca="1">VLOOKUP(A7746,PERIODS!$O$4:$P$33,2,FALSE)</f>
        <v>3.5000000000000003E-2</v>
      </c>
      <c r="C7746" s="15"/>
      <c r="D7746" s="18">
        <v>5000</v>
      </c>
      <c r="E7746" s="34">
        <f t="shared" ca="1" si="2299"/>
        <v>11797.808829901782</v>
      </c>
      <c r="F7746" s="34">
        <f t="shared" ca="1" si="2300"/>
        <v>3500.0000000000005</v>
      </c>
      <c r="G7746" s="69">
        <f t="shared" ca="1" si="2286"/>
        <v>0</v>
      </c>
      <c r="H7746" s="34">
        <f t="shared" ca="1" si="2287"/>
        <v>-268.73821204185924</v>
      </c>
      <c r="I7746" s="34">
        <f t="shared" ca="1" si="2288"/>
        <v>3231.2617879581412</v>
      </c>
      <c r="J7746" s="18">
        <f ca="1">SUM(INDIRECT(ADDRESS(ROW(F7746),COLUMN(F7746),4)):INDIRECT(ADDRESS(ROW(F7746)+N$5-1,COLUMN(F7746),4)))</f>
        <v>25000.000000000004</v>
      </c>
      <c r="K7746" s="18">
        <f t="shared" ca="1" si="2289"/>
        <v>0</v>
      </c>
      <c r="L7746" s="18">
        <f t="shared" ca="1" si="2301"/>
        <v>0</v>
      </c>
      <c r="M7746" s="18">
        <f t="shared" ca="1" si="2285"/>
        <v>16350</v>
      </c>
      <c r="N7746" s="34">
        <f t="shared" ca="1" si="2290"/>
        <v>24916.547041943639</v>
      </c>
      <c r="P7746" s="18">
        <f t="shared" ca="1" si="2302"/>
        <v>268.73821204185924</v>
      </c>
      <c r="Q7746" s="47">
        <f ca="1">SUM(L$15:L7746)-SUM(M$15:M7746)</f>
        <v>0</v>
      </c>
      <c r="R7746" s="47" t="str">
        <f t="shared" ca="1" si="2303"/>
        <v>M7749</v>
      </c>
      <c r="S7746" s="40">
        <f t="shared" ca="1" si="2291"/>
        <v>0</v>
      </c>
      <c r="T7746" s="46">
        <f t="shared" ca="1" si="2292"/>
        <v>48</v>
      </c>
      <c r="X7746" s="74">
        <f t="shared" ca="1" si="2293"/>
        <v>-0.26873821204185921</v>
      </c>
      <c r="Y7746" s="75">
        <f t="shared" ca="1" si="2294"/>
        <v>-0.26873821204185921</v>
      </c>
      <c r="Z7746" s="74">
        <f t="shared" ca="1" si="2295"/>
        <v>0.7643433253375973</v>
      </c>
      <c r="AA7746" s="76">
        <f t="shared" ca="1" si="2296"/>
        <v>-268.73821204185924</v>
      </c>
      <c r="AB7746" s="76">
        <f t="shared" ca="1" si="2297"/>
        <v>764.34332533759732</v>
      </c>
    </row>
    <row r="7747" spans="1:28" x14ac:dyDescent="0.25">
      <c r="A7747" s="2">
        <f t="shared" si="2298"/>
        <v>23</v>
      </c>
      <c r="B7747" s="16">
        <f ca="1">VLOOKUP(A7747,PERIODS!$O$4:$P$33,2,FALSE)</f>
        <v>3.5000000000000003E-2</v>
      </c>
      <c r="C7747" s="15"/>
      <c r="D7747" s="18">
        <v>5000</v>
      </c>
      <c r="E7747" s="34">
        <f t="shared" ca="1" si="2299"/>
        <v>24916.547041943639</v>
      </c>
      <c r="F7747" s="34">
        <f t="shared" ca="1" si="2300"/>
        <v>3500.0000000000005</v>
      </c>
      <c r="G7747" s="69">
        <f t="shared" ca="1" si="2286"/>
        <v>0</v>
      </c>
      <c r="H7747" s="34">
        <f t="shared" ca="1" si="2287"/>
        <v>158.74666740523446</v>
      </c>
      <c r="I7747" s="34">
        <f t="shared" ca="1" si="2288"/>
        <v>3658.7466674052348</v>
      </c>
      <c r="J7747" s="18">
        <f ca="1">SUM(INDIRECT(ADDRESS(ROW(F7747),COLUMN(F7747),4)):INDIRECT(ADDRESS(ROW(F7747)+N$5-1,COLUMN(F7747),4)))</f>
        <v>25500.000000000004</v>
      </c>
      <c r="K7747" s="18">
        <f t="shared" ca="1" si="2289"/>
        <v>16350</v>
      </c>
      <c r="L7747" s="18">
        <f t="shared" ca="1" si="2301"/>
        <v>16350</v>
      </c>
      <c r="M7747" s="18">
        <f t="shared" ca="1" si="2285"/>
        <v>0</v>
      </c>
      <c r="N7747" s="34">
        <f t="shared" ca="1" si="2290"/>
        <v>21257.800374538405</v>
      </c>
      <c r="P7747" s="18">
        <f t="shared" ca="1" si="2302"/>
        <v>158.74666740523446</v>
      </c>
      <c r="Q7747" s="47">
        <f ca="1">SUM(L$15:L7747)-SUM(M$15:M7747)</f>
        <v>16350</v>
      </c>
      <c r="R7747" s="47" t="str">
        <f t="shared" ca="1" si="2303"/>
        <v>M7750</v>
      </c>
      <c r="S7747" s="40">
        <f t="shared" ca="1" si="2291"/>
        <v>0</v>
      </c>
      <c r="T7747" s="46">
        <f t="shared" ca="1" si="2292"/>
        <v>94</v>
      </c>
      <c r="X7747" s="74">
        <f t="shared" ca="1" si="2293"/>
        <v>0.15874666740523447</v>
      </c>
      <c r="Y7747" s="75">
        <f t="shared" ca="1" si="2294"/>
        <v>0.15874666740523447</v>
      </c>
      <c r="Z7747" s="74">
        <f t="shared" ca="1" si="2295"/>
        <v>1.1720409928823692</v>
      </c>
      <c r="AA7747" s="76">
        <f t="shared" ca="1" si="2296"/>
        <v>158.74666740523446</v>
      </c>
      <c r="AB7747" s="76">
        <f t="shared" ca="1" si="2297"/>
        <v>1172.0409928823692</v>
      </c>
    </row>
    <row r="7748" spans="1:28" x14ac:dyDescent="0.25">
      <c r="A7748" s="2">
        <f t="shared" si="2298"/>
        <v>24</v>
      </c>
      <c r="B7748" s="16">
        <f ca="1">VLOOKUP(A7748,PERIODS!$O$4:$P$33,2,FALSE)</f>
        <v>3.5000000000000003E-2</v>
      </c>
      <c r="C7748" s="15"/>
      <c r="D7748" s="18">
        <v>5000</v>
      </c>
      <c r="E7748" s="34">
        <f t="shared" ca="1" si="2299"/>
        <v>21257.800374538405</v>
      </c>
      <c r="F7748" s="34">
        <f t="shared" ca="1" si="2300"/>
        <v>3500.0000000000005</v>
      </c>
      <c r="G7748" s="69">
        <f t="shared" ca="1" si="2286"/>
        <v>0</v>
      </c>
      <c r="H7748" s="34">
        <f t="shared" ca="1" si="2287"/>
        <v>-502.48187812415767</v>
      </c>
      <c r="I7748" s="34">
        <f t="shared" ca="1" si="2288"/>
        <v>2997.5181218758426</v>
      </c>
      <c r="J7748" s="18">
        <f ca="1">SUM(INDIRECT(ADDRESS(ROW(F7748),COLUMN(F7748),4)):INDIRECT(ADDRESS(ROW(F7748)+N$5-1,COLUMN(F7748),4)))</f>
        <v>26000</v>
      </c>
      <c r="K7748" s="18">
        <f t="shared" ca="1" si="2289"/>
        <v>16350</v>
      </c>
      <c r="L7748" s="18">
        <f t="shared" ca="1" si="2301"/>
        <v>0</v>
      </c>
      <c r="M7748" s="18">
        <f t="shared" ca="1" si="2285"/>
        <v>0</v>
      </c>
      <c r="N7748" s="34">
        <f t="shared" ca="1" si="2290"/>
        <v>18260.28225266256</v>
      </c>
      <c r="P7748" s="18">
        <f t="shared" ca="1" si="2302"/>
        <v>502.48187812415767</v>
      </c>
      <c r="Q7748" s="47">
        <f ca="1">SUM(L$15:L7748)-SUM(M$15:M7748)</f>
        <v>16350</v>
      </c>
      <c r="R7748" s="47" t="str">
        <f t="shared" ca="1" si="2303"/>
        <v>M7751</v>
      </c>
      <c r="S7748" s="40">
        <f t="shared" ca="1" si="2291"/>
        <v>0</v>
      </c>
      <c r="T7748" s="46">
        <f t="shared" ca="1" si="2292"/>
        <v>42</v>
      </c>
      <c r="X7748" s="74">
        <f t="shared" ca="1" si="2293"/>
        <v>-0.50248187812415768</v>
      </c>
      <c r="Y7748" s="75">
        <f t="shared" ca="1" si="2294"/>
        <v>-0.50248187812415768</v>
      </c>
      <c r="Z7748" s="74">
        <f t="shared" ca="1" si="2295"/>
        <v>0.60502719102143454</v>
      </c>
      <c r="AA7748" s="76">
        <f t="shared" ca="1" si="2296"/>
        <v>-502.48187812415767</v>
      </c>
      <c r="AB7748" s="76">
        <f t="shared" ca="1" si="2297"/>
        <v>605.02719102143453</v>
      </c>
    </row>
    <row r="7749" spans="1:28" x14ac:dyDescent="0.25">
      <c r="A7749" s="2">
        <f t="shared" si="2298"/>
        <v>25</v>
      </c>
      <c r="B7749" s="16">
        <f ca="1">VLOOKUP(A7749,PERIODS!$O$4:$P$33,2,FALSE)</f>
        <v>3.5000000000000003E-2</v>
      </c>
      <c r="C7749" s="15"/>
      <c r="D7749" s="18">
        <v>5000</v>
      </c>
      <c r="E7749" s="34">
        <f t="shared" ca="1" si="2299"/>
        <v>18260.28225266256</v>
      </c>
      <c r="F7749" s="34">
        <f t="shared" ca="1" si="2300"/>
        <v>3500.0000000000005</v>
      </c>
      <c r="G7749" s="69">
        <f t="shared" ca="1" si="2286"/>
        <v>0</v>
      </c>
      <c r="H7749" s="34">
        <f t="shared" ca="1" si="2287"/>
        <v>-499.4946536326662</v>
      </c>
      <c r="I7749" s="34">
        <f t="shared" ca="1" si="2288"/>
        <v>3000.5053463673344</v>
      </c>
      <c r="J7749" s="18">
        <f ca="1">SUM(INDIRECT(ADDRESS(ROW(F7749),COLUMN(F7749),4)):INDIRECT(ADDRESS(ROW(F7749)+N$5-1,COLUMN(F7749),4)))</f>
        <v>24900</v>
      </c>
      <c r="K7749" s="18">
        <f t="shared" ca="1" si="2289"/>
        <v>16350</v>
      </c>
      <c r="L7749" s="18">
        <f t="shared" ca="1" si="2301"/>
        <v>0</v>
      </c>
      <c r="M7749" s="18">
        <f t="shared" ca="1" si="2285"/>
        <v>0</v>
      </c>
      <c r="N7749" s="34">
        <f t="shared" ca="1" si="2290"/>
        <v>15259.776906295227</v>
      </c>
      <c r="P7749" s="18">
        <f t="shared" ca="1" si="2302"/>
        <v>499.4946536326662</v>
      </c>
      <c r="Q7749" s="47">
        <f ca="1">SUM(L$15:L7749)-SUM(M$15:M7749)</f>
        <v>16350</v>
      </c>
      <c r="R7749" s="47" t="str">
        <f t="shared" ca="1" si="2303"/>
        <v>M7752</v>
      </c>
      <c r="S7749" s="40">
        <f t="shared" ca="1" si="2291"/>
        <v>0</v>
      </c>
      <c r="T7749" s="46">
        <f t="shared" ca="1" si="2292"/>
        <v>3</v>
      </c>
      <c r="X7749" s="74">
        <f t="shared" ca="1" si="2293"/>
        <v>-0.49949465363266621</v>
      </c>
      <c r="Y7749" s="75">
        <f t="shared" ca="1" si="2294"/>
        <v>-0.49949465363266621</v>
      </c>
      <c r="Z7749" s="74">
        <f t="shared" ca="1" si="2295"/>
        <v>0.60683724523761196</v>
      </c>
      <c r="AA7749" s="76">
        <f t="shared" ca="1" si="2296"/>
        <v>-499.4946536326662</v>
      </c>
      <c r="AB7749" s="76">
        <f t="shared" ca="1" si="2297"/>
        <v>606.83724523761191</v>
      </c>
    </row>
    <row r="7750" spans="1:28" x14ac:dyDescent="0.25">
      <c r="A7750" s="2">
        <f t="shared" si="2298"/>
        <v>26</v>
      </c>
      <c r="B7750" s="16">
        <f ca="1">VLOOKUP(A7750,PERIODS!$O$4:$P$33,2,FALSE)</f>
        <v>3.5000000000000003E-2</v>
      </c>
      <c r="C7750" s="15"/>
      <c r="D7750" s="18">
        <v>5000</v>
      </c>
      <c r="E7750" s="34">
        <f t="shared" ca="1" si="2299"/>
        <v>15259.776906295227</v>
      </c>
      <c r="F7750" s="34">
        <f t="shared" ca="1" si="2300"/>
        <v>3500.0000000000005</v>
      </c>
      <c r="G7750" s="69">
        <f t="shared" ca="1" si="2286"/>
        <v>0</v>
      </c>
      <c r="H7750" s="34">
        <f t="shared" ca="1" si="2287"/>
        <v>378.07532745926483</v>
      </c>
      <c r="I7750" s="34">
        <f t="shared" ca="1" si="2288"/>
        <v>3878.0753274592653</v>
      </c>
      <c r="J7750" s="18">
        <f ca="1">SUM(INDIRECT(ADDRESS(ROW(F7750),COLUMN(F7750),4)):INDIRECT(ADDRESS(ROW(F7750)+N$5-1,COLUMN(F7750),4)))</f>
        <v>23900</v>
      </c>
      <c r="K7750" s="18">
        <f t="shared" ca="1" si="2289"/>
        <v>0</v>
      </c>
      <c r="L7750" s="18">
        <f t="shared" ca="1" si="2301"/>
        <v>0</v>
      </c>
      <c r="M7750" s="18">
        <f t="shared" ca="1" si="2285"/>
        <v>16350</v>
      </c>
      <c r="N7750" s="34">
        <f t="shared" ca="1" si="2290"/>
        <v>27731.70157883596</v>
      </c>
      <c r="P7750" s="18">
        <f t="shared" ca="1" si="2302"/>
        <v>378.07532745926483</v>
      </c>
      <c r="Q7750" s="47">
        <f ca="1">SUM(L$15:L7750)-SUM(M$15:M7750)</f>
        <v>0</v>
      </c>
      <c r="R7750" s="47" t="str">
        <f t="shared" ca="1" si="2303"/>
        <v>M7753</v>
      </c>
      <c r="S7750" s="40">
        <f t="shared" ca="1" si="2291"/>
        <v>0</v>
      </c>
      <c r="T7750" s="46">
        <f t="shared" ca="1" si="2292"/>
        <v>15</v>
      </c>
      <c r="X7750" s="74">
        <f t="shared" ca="1" si="2293"/>
        <v>0.37807532745926481</v>
      </c>
      <c r="Y7750" s="75">
        <f t="shared" ca="1" si="2294"/>
        <v>0.37807532745926481</v>
      </c>
      <c r="Z7750" s="74">
        <f t="shared" ca="1" si="2295"/>
        <v>1.4594728771189103</v>
      </c>
      <c r="AA7750" s="76">
        <f t="shared" ca="1" si="2296"/>
        <v>378.07532745926483</v>
      </c>
      <c r="AB7750" s="76">
        <f t="shared" ca="1" si="2297"/>
        <v>1459.4728771189102</v>
      </c>
    </row>
    <row r="7751" spans="1:28" x14ac:dyDescent="0.25">
      <c r="A7751" s="2">
        <f t="shared" si="2298"/>
        <v>27</v>
      </c>
      <c r="B7751" s="16">
        <f ca="1">VLOOKUP(A7751,PERIODS!$O$4:$P$33,2,FALSE)</f>
        <v>3.5000000000000003E-2</v>
      </c>
      <c r="C7751" s="15"/>
      <c r="D7751" s="18">
        <v>5000</v>
      </c>
      <c r="E7751" s="34">
        <f t="shared" ca="1" si="2299"/>
        <v>27731.70157883596</v>
      </c>
      <c r="F7751" s="34">
        <f t="shared" ca="1" si="2300"/>
        <v>3500.0000000000005</v>
      </c>
      <c r="G7751" s="69">
        <f t="shared" ca="1" si="2286"/>
        <v>0</v>
      </c>
      <c r="H7751" s="34">
        <f t="shared" ca="1" si="2287"/>
        <v>481.75672087730476</v>
      </c>
      <c r="I7751" s="34">
        <f t="shared" ca="1" si="2288"/>
        <v>3981.7567208773053</v>
      </c>
      <c r="J7751" s="18">
        <f ca="1">SUM(INDIRECT(ADDRESS(ROW(F7751),COLUMN(F7751),4)):INDIRECT(ADDRESS(ROW(F7751)+N$5-1,COLUMN(F7751),4)))</f>
        <v>22900</v>
      </c>
      <c r="K7751" s="18">
        <f t="shared" ca="1" si="2289"/>
        <v>0</v>
      </c>
      <c r="L7751" s="18">
        <f t="shared" ca="1" si="2301"/>
        <v>0</v>
      </c>
      <c r="M7751" s="18">
        <f t="shared" ca="1" si="2285"/>
        <v>0</v>
      </c>
      <c r="N7751" s="34">
        <f t="shared" ca="1" si="2290"/>
        <v>23749.944857958653</v>
      </c>
      <c r="P7751" s="18">
        <f t="shared" ca="1" si="2302"/>
        <v>481.75672087730476</v>
      </c>
      <c r="Q7751" s="47">
        <f ca="1">SUM(L$15:L7751)-SUM(M$15:M7751)</f>
        <v>0</v>
      </c>
      <c r="R7751" s="47" t="str">
        <f t="shared" ca="1" si="2303"/>
        <v>M7754</v>
      </c>
      <c r="S7751" s="40">
        <f t="shared" ca="1" si="2291"/>
        <v>0</v>
      </c>
      <c r="T7751" s="46">
        <f t="shared" ca="1" si="2292"/>
        <v>58</v>
      </c>
      <c r="X7751" s="74">
        <f t="shared" ca="1" si="2293"/>
        <v>0.48175672087730476</v>
      </c>
      <c r="Y7751" s="75">
        <f t="shared" ca="1" si="2294"/>
        <v>0.48175672087730476</v>
      </c>
      <c r="Z7751" s="74">
        <f t="shared" ca="1" si="2295"/>
        <v>1.6189158889533088</v>
      </c>
      <c r="AA7751" s="76">
        <f t="shared" ca="1" si="2296"/>
        <v>481.75672087730476</v>
      </c>
      <c r="AB7751" s="76">
        <f t="shared" ca="1" si="2297"/>
        <v>1618.9158889533089</v>
      </c>
    </row>
    <row r="7752" spans="1:28" x14ac:dyDescent="0.25">
      <c r="A7752" s="2">
        <f t="shared" si="2298"/>
        <v>28</v>
      </c>
      <c r="B7752" s="16">
        <f ca="1">VLOOKUP(A7752,PERIODS!$O$4:$P$33,2,FALSE)</f>
        <v>0.04</v>
      </c>
      <c r="C7752" s="15"/>
      <c r="D7752" s="18">
        <v>5000</v>
      </c>
      <c r="E7752" s="34">
        <f t="shared" ca="1" si="2299"/>
        <v>23749.944857958653</v>
      </c>
      <c r="F7752" s="34">
        <f t="shared" ca="1" si="2300"/>
        <v>4000</v>
      </c>
      <c r="G7752" s="69">
        <f t="shared" ca="1" si="2286"/>
        <v>0</v>
      </c>
      <c r="H7752" s="34">
        <f t="shared" ca="1" si="2287"/>
        <v>764.95911062202731</v>
      </c>
      <c r="I7752" s="34">
        <f t="shared" ca="1" si="2288"/>
        <v>4764.9591106220269</v>
      </c>
      <c r="J7752" s="18">
        <f ca="1">SUM(INDIRECT(ADDRESS(ROW(F7752),COLUMN(F7752),4)):INDIRECT(ADDRESS(ROW(F7752)+N$5-1,COLUMN(F7752),4)))</f>
        <v>21900</v>
      </c>
      <c r="K7752" s="18">
        <f t="shared" ca="1" si="2289"/>
        <v>0</v>
      </c>
      <c r="L7752" s="18">
        <f t="shared" ca="1" si="2301"/>
        <v>0</v>
      </c>
      <c r="M7752" s="18">
        <f t="shared" ca="1" si="2285"/>
        <v>0</v>
      </c>
      <c r="N7752" s="34">
        <f t="shared" ca="1" si="2290"/>
        <v>18984.985747336628</v>
      </c>
      <c r="P7752" s="18">
        <f t="shared" ca="1" si="2302"/>
        <v>764.95911062202731</v>
      </c>
      <c r="Q7752" s="47">
        <f ca="1">SUM(L$15:L7752)-SUM(M$15:M7752)</f>
        <v>0</v>
      </c>
      <c r="R7752" s="47" t="str">
        <f t="shared" ca="1" si="2303"/>
        <v>M7755</v>
      </c>
      <c r="S7752" s="40">
        <f t="shared" ca="1" si="2291"/>
        <v>0</v>
      </c>
      <c r="T7752" s="46">
        <f t="shared" ca="1" si="2292"/>
        <v>73</v>
      </c>
      <c r="X7752" s="74">
        <f t="shared" ca="1" si="2293"/>
        <v>0.76495911062202726</v>
      </c>
      <c r="Y7752" s="75">
        <f t="shared" ca="1" si="2294"/>
        <v>0.76495911062202726</v>
      </c>
      <c r="Z7752" s="74">
        <f t="shared" ca="1" si="2295"/>
        <v>2.1489065054084451</v>
      </c>
      <c r="AA7752" s="76">
        <f t="shared" ca="1" si="2296"/>
        <v>764.95911062202731</v>
      </c>
      <c r="AB7752" s="76">
        <f t="shared" ca="1" si="2297"/>
        <v>2148.9065054084449</v>
      </c>
    </row>
    <row r="7753" spans="1:28" x14ac:dyDescent="0.25">
      <c r="A7753" s="2">
        <f t="shared" si="2298"/>
        <v>29</v>
      </c>
      <c r="B7753" s="16">
        <f ca="1">VLOOKUP(A7753,PERIODS!$O$4:$P$33,2,FALSE)</f>
        <v>0.04</v>
      </c>
      <c r="C7753" s="15"/>
      <c r="D7753" s="18">
        <v>5000</v>
      </c>
      <c r="E7753" s="34">
        <f t="shared" ca="1" si="2299"/>
        <v>18984.985747336628</v>
      </c>
      <c r="F7753" s="34">
        <f t="shared" ca="1" si="2300"/>
        <v>4000</v>
      </c>
      <c r="G7753" s="69">
        <f t="shared" ca="1" si="2286"/>
        <v>0</v>
      </c>
      <c r="H7753" s="34">
        <f t="shared" ca="1" si="2287"/>
        <v>1398.2652077603666</v>
      </c>
      <c r="I7753" s="34">
        <f t="shared" ca="1" si="2288"/>
        <v>5398.265207760367</v>
      </c>
      <c r="J7753" s="18">
        <f ca="1">SUM(INDIRECT(ADDRESS(ROW(F7753),COLUMN(F7753),4)):INDIRECT(ADDRESS(ROW(F7753)+N$5-1,COLUMN(F7753),4)))</f>
        <v>21200</v>
      </c>
      <c r="K7753" s="18">
        <f t="shared" ca="1" si="2289"/>
        <v>16350</v>
      </c>
      <c r="L7753" s="18">
        <f t="shared" ca="1" si="2301"/>
        <v>16350</v>
      </c>
      <c r="M7753" s="18">
        <f t="shared" ca="1" si="2285"/>
        <v>0</v>
      </c>
      <c r="N7753" s="34">
        <f t="shared" ca="1" si="2290"/>
        <v>13586.720539576261</v>
      </c>
      <c r="P7753" s="18">
        <f t="shared" ca="1" si="2302"/>
        <v>1398.2652077603666</v>
      </c>
      <c r="Q7753" s="47">
        <f ca="1">SUM(L$15:L7753)-SUM(M$15:M7753)</f>
        <v>16350</v>
      </c>
      <c r="R7753" s="47" t="str">
        <f t="shared" ca="1" si="2303"/>
        <v>M7756</v>
      </c>
      <c r="S7753" s="40">
        <f t="shared" ca="1" si="2291"/>
        <v>0</v>
      </c>
      <c r="T7753" s="46">
        <f t="shared" ca="1" si="2292"/>
        <v>49</v>
      </c>
      <c r="X7753" s="74">
        <f t="shared" ca="1" si="2293"/>
        <v>1.3982652077603666</v>
      </c>
      <c r="Y7753" s="75">
        <f t="shared" ca="1" si="2294"/>
        <v>1.3982652077603666</v>
      </c>
      <c r="Z7753" s="74">
        <f t="shared" ca="1" si="2295"/>
        <v>4.0481711359554451</v>
      </c>
      <c r="AA7753" s="76">
        <f t="shared" ca="1" si="2296"/>
        <v>1398.2652077603666</v>
      </c>
      <c r="AB7753" s="76">
        <f t="shared" ca="1" si="2297"/>
        <v>4048.1711359554452</v>
      </c>
    </row>
    <row r="7754" spans="1:28" x14ac:dyDescent="0.25">
      <c r="A7754" s="2">
        <f t="shared" si="2298"/>
        <v>30</v>
      </c>
      <c r="B7754" s="16">
        <f ca="1">VLOOKUP(A7754,PERIODS!$O$4:$P$33,2,FALSE)</f>
        <v>0.04</v>
      </c>
      <c r="C7754" s="15"/>
      <c r="D7754" s="18">
        <v>5000</v>
      </c>
      <c r="E7754" s="34">
        <f t="shared" ca="1" si="2299"/>
        <v>13586.720539576261</v>
      </c>
      <c r="F7754" s="34">
        <f t="shared" ca="1" si="2300"/>
        <v>4000</v>
      </c>
      <c r="G7754" s="69">
        <f t="shared" ca="1" si="2286"/>
        <v>0</v>
      </c>
      <c r="H7754" s="34">
        <f t="shared" ca="1" si="2287"/>
        <v>-369.84415521984062</v>
      </c>
      <c r="I7754" s="34">
        <f t="shared" ca="1" si="2288"/>
        <v>3630.1558447801594</v>
      </c>
      <c r="J7754" s="18">
        <f ca="1">SUM(INDIRECT(ADDRESS(ROW(F7754),COLUMN(F7754),4)):INDIRECT(ADDRESS(ROW(F7754)+N$5-1,COLUMN(F7754),4)))</f>
        <v>20500</v>
      </c>
      <c r="K7754" s="18">
        <f t="shared" ca="1" si="2289"/>
        <v>16350</v>
      </c>
      <c r="L7754" s="18">
        <f t="shared" ca="1" si="2301"/>
        <v>0</v>
      </c>
      <c r="M7754" s="18">
        <f t="shared" ca="1" si="2285"/>
        <v>0</v>
      </c>
      <c r="N7754" s="34">
        <f t="shared" ca="1" si="2290"/>
        <v>9956.5646947961013</v>
      </c>
      <c r="P7754" s="18">
        <f t="shared" ca="1" si="2302"/>
        <v>369.84415521984062</v>
      </c>
      <c r="Q7754" s="47">
        <f ca="1">SUM(L$15:L7754)-SUM(M$15:M7754)</f>
        <v>16350</v>
      </c>
      <c r="R7754" s="47" t="str">
        <f t="shared" ca="1" si="2303"/>
        <v>M7757</v>
      </c>
      <c r="S7754" s="40">
        <f t="shared" ca="1" si="2291"/>
        <v>0</v>
      </c>
      <c r="T7754" s="46">
        <f t="shared" ca="1" si="2292"/>
        <v>25</v>
      </c>
      <c r="X7754" s="74">
        <f t="shared" ca="1" si="2293"/>
        <v>-0.3698441552198406</v>
      </c>
      <c r="Y7754" s="75">
        <f t="shared" ca="1" si="2294"/>
        <v>-0.3698441552198406</v>
      </c>
      <c r="Z7754" s="74">
        <f t="shared" ca="1" si="2295"/>
        <v>0.69084198636583516</v>
      </c>
      <c r="AA7754" s="76">
        <f t="shared" ca="1" si="2296"/>
        <v>-369.84415521984062</v>
      </c>
      <c r="AB7754" s="76">
        <f t="shared" ca="1" si="2297"/>
        <v>690.84198636583517</v>
      </c>
    </row>
    <row r="7755" spans="1:28" x14ac:dyDescent="0.25">
      <c r="A7755" s="2">
        <f t="shared" si="2298"/>
        <v>1</v>
      </c>
      <c r="B7755" s="16">
        <f ca="1">VLOOKUP(A7755,PERIODS!$O$4:$P$33,2,FALSE)</f>
        <v>2.4E-2</v>
      </c>
      <c r="C7755" s="15"/>
      <c r="D7755" s="18">
        <v>5000</v>
      </c>
      <c r="E7755" s="34">
        <f t="shared" ca="1" si="2299"/>
        <v>9956.5646947961013</v>
      </c>
      <c r="F7755" s="34">
        <f t="shared" ca="1" si="2300"/>
        <v>2400</v>
      </c>
      <c r="G7755" s="69">
        <f t="shared" ca="1" si="2286"/>
        <v>0</v>
      </c>
      <c r="H7755" s="34">
        <f t="shared" ca="1" si="2287"/>
        <v>1262.877476198327</v>
      </c>
      <c r="I7755" s="34">
        <f t="shared" ca="1" si="2288"/>
        <v>3662.8774761983268</v>
      </c>
      <c r="J7755" s="18">
        <f ca="1">SUM(INDIRECT(ADDRESS(ROW(F7755),COLUMN(F7755),4)):INDIRECT(ADDRESS(ROW(F7755)+N$5-1,COLUMN(F7755),4)))</f>
        <v>19800</v>
      </c>
      <c r="K7755" s="18">
        <f t="shared" ca="1" si="2289"/>
        <v>16350</v>
      </c>
      <c r="L7755" s="18">
        <f t="shared" ca="1" si="2301"/>
        <v>0</v>
      </c>
      <c r="M7755" s="18">
        <f t="shared" ca="1" si="2285"/>
        <v>0</v>
      </c>
      <c r="N7755" s="34">
        <f t="shared" ca="1" si="2290"/>
        <v>6293.6872185977745</v>
      </c>
      <c r="P7755" s="18">
        <f t="shared" ca="1" si="2302"/>
        <v>1262.877476198327</v>
      </c>
      <c r="Q7755" s="47">
        <f ca="1">SUM(L$15:L7755)-SUM(M$15:M7755)</f>
        <v>16350</v>
      </c>
      <c r="R7755" s="47" t="str">
        <f t="shared" ca="1" si="2303"/>
        <v>M7758</v>
      </c>
      <c r="S7755" s="40">
        <f t="shared" ca="1" si="2291"/>
        <v>0</v>
      </c>
      <c r="T7755" s="46">
        <f t="shared" ca="1" si="2292"/>
        <v>90</v>
      </c>
      <c r="X7755" s="74">
        <f t="shared" ca="1" si="2293"/>
        <v>1.262877476198327</v>
      </c>
      <c r="Y7755" s="75">
        <f t="shared" ca="1" si="2294"/>
        <v>1.262877476198327</v>
      </c>
      <c r="Z7755" s="74">
        <f t="shared" ca="1" si="2295"/>
        <v>3.5355804128078803</v>
      </c>
      <c r="AA7755" s="76">
        <f t="shared" ca="1" si="2296"/>
        <v>1262.877476198327</v>
      </c>
      <c r="AB7755" s="76">
        <f t="shared" ca="1" si="2297"/>
        <v>3535.5804128078803</v>
      </c>
    </row>
    <row r="7756" spans="1:28" x14ac:dyDescent="0.25">
      <c r="A7756" s="2">
        <f t="shared" si="2298"/>
        <v>2</v>
      </c>
      <c r="B7756" s="16">
        <f ca="1">VLOOKUP(A7756,PERIODS!$O$4:$P$33,2,FALSE)</f>
        <v>2.5000000000000001E-2</v>
      </c>
      <c r="C7756" s="15"/>
      <c r="D7756" s="18">
        <v>5000</v>
      </c>
      <c r="E7756" s="34">
        <f t="shared" ca="1" si="2299"/>
        <v>6293.6872185977745</v>
      </c>
      <c r="F7756" s="34">
        <f t="shared" ca="1" si="2300"/>
        <v>2500</v>
      </c>
      <c r="G7756" s="69">
        <f t="shared" ca="1" si="2286"/>
        <v>0</v>
      </c>
      <c r="H7756" s="34">
        <f t="shared" ca="1" si="2287"/>
        <v>59.171730627530295</v>
      </c>
      <c r="I7756" s="34">
        <f t="shared" ca="1" si="2288"/>
        <v>2559.1717306275305</v>
      </c>
      <c r="J7756" s="18">
        <f ca="1">SUM(INDIRECT(ADDRESS(ROW(F7756),COLUMN(F7756),4)):INDIRECT(ADDRESS(ROW(F7756)+N$5-1,COLUMN(F7756),4)))</f>
        <v>20700</v>
      </c>
      <c r="K7756" s="18">
        <f t="shared" ca="1" si="2289"/>
        <v>0</v>
      </c>
      <c r="L7756" s="18">
        <f t="shared" ca="1" si="2301"/>
        <v>0</v>
      </c>
      <c r="M7756" s="18">
        <f t="shared" ca="1" si="2285"/>
        <v>16350</v>
      </c>
      <c r="N7756" s="34">
        <f t="shared" ca="1" si="2290"/>
        <v>20084.515487970246</v>
      </c>
      <c r="P7756" s="18">
        <f t="shared" ca="1" si="2302"/>
        <v>59.171730627530295</v>
      </c>
      <c r="Q7756" s="47">
        <f ca="1">SUM(L$15:L7756)-SUM(M$15:M7756)</f>
        <v>0</v>
      </c>
      <c r="R7756" s="47" t="str">
        <f t="shared" ca="1" si="2303"/>
        <v>M7759</v>
      </c>
      <c r="S7756" s="40">
        <f t="shared" ca="1" si="2291"/>
        <v>0</v>
      </c>
      <c r="T7756" s="46">
        <f t="shared" ca="1" si="2292"/>
        <v>83</v>
      </c>
      <c r="X7756" s="74">
        <f t="shared" ca="1" si="2293"/>
        <v>5.9171730627530297E-2</v>
      </c>
      <c r="Y7756" s="75">
        <f t="shared" ca="1" si="2294"/>
        <v>5.9171730627530297E-2</v>
      </c>
      <c r="Z7756" s="74">
        <f t="shared" ca="1" si="2295"/>
        <v>1.0609574239806934</v>
      </c>
      <c r="AA7756" s="76">
        <f t="shared" ca="1" si="2296"/>
        <v>59.171730627530295</v>
      </c>
      <c r="AB7756" s="76">
        <f t="shared" ca="1" si="2297"/>
        <v>1060.9574239806934</v>
      </c>
    </row>
    <row r="7757" spans="1:28" x14ac:dyDescent="0.25">
      <c r="A7757" s="2">
        <f t="shared" si="2298"/>
        <v>3</v>
      </c>
      <c r="B7757" s="16">
        <f ca="1">VLOOKUP(A7757,PERIODS!$O$4:$P$33,2,FALSE)</f>
        <v>2.5000000000000001E-2</v>
      </c>
      <c r="C7757" s="15"/>
      <c r="D7757" s="18">
        <v>5000</v>
      </c>
      <c r="E7757" s="34">
        <f t="shared" ca="1" si="2299"/>
        <v>20084.515487970246</v>
      </c>
      <c r="F7757" s="34">
        <f t="shared" ca="1" si="2300"/>
        <v>2500</v>
      </c>
      <c r="G7757" s="69">
        <f t="shared" ca="1" si="2286"/>
        <v>0</v>
      </c>
      <c r="H7757" s="34">
        <f t="shared" ca="1" si="2287"/>
        <v>-605.53394936589552</v>
      </c>
      <c r="I7757" s="34">
        <f t="shared" ca="1" si="2288"/>
        <v>1894.4660506341045</v>
      </c>
      <c r="J7757" s="18">
        <f ca="1">SUM(INDIRECT(ADDRESS(ROW(F7757),COLUMN(F7757),4)):INDIRECT(ADDRESS(ROW(F7757)+N$5-1,COLUMN(F7757),4)))</f>
        <v>21500</v>
      </c>
      <c r="K7757" s="18">
        <f t="shared" ca="1" si="2289"/>
        <v>16350</v>
      </c>
      <c r="L7757" s="18">
        <f t="shared" ca="1" si="2301"/>
        <v>16350</v>
      </c>
      <c r="M7757" s="18">
        <f t="shared" ca="1" si="2285"/>
        <v>0</v>
      </c>
      <c r="N7757" s="34">
        <f t="shared" ca="1" si="2290"/>
        <v>18190.04943733614</v>
      </c>
      <c r="P7757" s="18">
        <f t="shared" ca="1" si="2302"/>
        <v>605.53394936589552</v>
      </c>
      <c r="Q7757" s="47">
        <f ca="1">SUM(L$15:L7757)-SUM(M$15:M7757)</f>
        <v>16350</v>
      </c>
      <c r="R7757" s="47" t="str">
        <f t="shared" ca="1" si="2303"/>
        <v>M7760</v>
      </c>
      <c r="S7757" s="40">
        <f t="shared" ca="1" si="2291"/>
        <v>0</v>
      </c>
      <c r="T7757" s="46">
        <f t="shared" ca="1" si="2292"/>
        <v>2</v>
      </c>
      <c r="X7757" s="74">
        <f t="shared" ca="1" si="2293"/>
        <v>-0.60553394936589555</v>
      </c>
      <c r="Y7757" s="75">
        <f t="shared" ca="1" si="2294"/>
        <v>-0.60553394936589555</v>
      </c>
      <c r="Z7757" s="74">
        <f t="shared" ca="1" si="2295"/>
        <v>0.54578292837545561</v>
      </c>
      <c r="AA7757" s="76">
        <f t="shared" ca="1" si="2296"/>
        <v>-605.53394936589552</v>
      </c>
      <c r="AB7757" s="76">
        <f t="shared" ca="1" si="2297"/>
        <v>545.78292837545564</v>
      </c>
    </row>
    <row r="7758" spans="1:28" x14ac:dyDescent="0.25">
      <c r="A7758" s="2">
        <f t="shared" si="2298"/>
        <v>4</v>
      </c>
      <c r="B7758" s="16">
        <f ca="1">VLOOKUP(A7758,PERIODS!$O$4:$P$33,2,FALSE)</f>
        <v>2.5000000000000001E-2</v>
      </c>
      <c r="C7758" s="15"/>
      <c r="D7758" s="18">
        <v>5000</v>
      </c>
      <c r="E7758" s="34">
        <f t="shared" ca="1" si="2299"/>
        <v>18190.04943733614</v>
      </c>
      <c r="F7758" s="34">
        <f t="shared" ca="1" si="2300"/>
        <v>2500</v>
      </c>
      <c r="G7758" s="69">
        <f t="shared" ca="1" si="2286"/>
        <v>0</v>
      </c>
      <c r="H7758" s="34">
        <f t="shared" ca="1" si="2287"/>
        <v>1959.9639845400536</v>
      </c>
      <c r="I7758" s="34">
        <f t="shared" ca="1" si="2288"/>
        <v>4459.9639845400534</v>
      </c>
      <c r="J7758" s="18">
        <f ca="1">SUM(INDIRECT(ADDRESS(ROW(F7758),COLUMN(F7758),4)):INDIRECT(ADDRESS(ROW(F7758)+N$5-1,COLUMN(F7758),4)))</f>
        <v>22300</v>
      </c>
      <c r="K7758" s="18">
        <f t="shared" ca="1" si="2289"/>
        <v>16350</v>
      </c>
      <c r="L7758" s="18">
        <f t="shared" ca="1" si="2301"/>
        <v>0</v>
      </c>
      <c r="M7758" s="18">
        <f t="shared" ca="1" si="2285"/>
        <v>0</v>
      </c>
      <c r="N7758" s="34">
        <f t="shared" ca="1" si="2290"/>
        <v>13730.085452796087</v>
      </c>
      <c r="P7758" s="18">
        <f t="shared" ca="1" si="2302"/>
        <v>1959.9639845400536</v>
      </c>
      <c r="Q7758" s="47">
        <f ca="1">SUM(L$15:L7758)-SUM(M$15:M7758)</f>
        <v>16350</v>
      </c>
      <c r="R7758" s="47" t="str">
        <f t="shared" ca="1" si="2303"/>
        <v>M7761</v>
      </c>
      <c r="S7758" s="40">
        <f t="shared" ca="1" si="2291"/>
        <v>0</v>
      </c>
      <c r="T7758" s="46">
        <f t="shared" ca="1" si="2292"/>
        <v>77</v>
      </c>
      <c r="X7758" s="74">
        <f t="shared" ca="1" si="2293"/>
        <v>2.5940744209781741</v>
      </c>
      <c r="Y7758" s="75">
        <f t="shared" ca="1" si="2294"/>
        <v>1.9599639845400536</v>
      </c>
      <c r="Z7758" s="74">
        <f t="shared" ca="1" si="2295"/>
        <v>7.0990713842313315</v>
      </c>
      <c r="AA7758" s="76">
        <f t="shared" ca="1" si="2296"/>
        <v>1959.9639845400536</v>
      </c>
      <c r="AB7758" s="76">
        <f t="shared" ca="1" si="2297"/>
        <v>7099.0713842313316</v>
      </c>
    </row>
    <row r="7759" spans="1:28" x14ac:dyDescent="0.25">
      <c r="A7759" s="2">
        <f t="shared" si="2298"/>
        <v>5</v>
      </c>
      <c r="B7759" s="16">
        <f ca="1">VLOOKUP(A7759,PERIODS!$O$4:$P$33,2,FALSE)</f>
        <v>3.3000000000000002E-2</v>
      </c>
      <c r="C7759" s="15"/>
      <c r="D7759" s="18">
        <v>5000</v>
      </c>
      <c r="E7759" s="34">
        <f t="shared" ca="1" si="2299"/>
        <v>13730.085452796087</v>
      </c>
      <c r="F7759" s="34">
        <f t="shared" ca="1" si="2300"/>
        <v>3300</v>
      </c>
      <c r="G7759" s="69">
        <f t="shared" ca="1" si="2286"/>
        <v>0</v>
      </c>
      <c r="H7759" s="34">
        <f t="shared" ca="1" si="2287"/>
        <v>-1413.4162234428752</v>
      </c>
      <c r="I7759" s="34">
        <f t="shared" ca="1" si="2288"/>
        <v>1886.5837765571248</v>
      </c>
      <c r="J7759" s="18">
        <f ca="1">SUM(INDIRECT(ADDRESS(ROW(F7759),COLUMN(F7759),4)):INDIRECT(ADDRESS(ROW(F7759)+N$5-1,COLUMN(F7759),4)))</f>
        <v>23100</v>
      </c>
      <c r="K7759" s="18">
        <f t="shared" ca="1" si="2289"/>
        <v>16350</v>
      </c>
      <c r="L7759" s="18">
        <f t="shared" ca="1" si="2301"/>
        <v>0</v>
      </c>
      <c r="M7759" s="18">
        <f t="shared" ref="M7759:M7822" ca="1" si="2304">SUMIF($R$15:$R$8014,ADDRESS(ROW(M7759),COLUMN(M7759),4),$L$15:$L$8014)</f>
        <v>0</v>
      </c>
      <c r="N7759" s="34">
        <f t="shared" ca="1" si="2290"/>
        <v>11843.501676238962</v>
      </c>
      <c r="P7759" s="18">
        <f t="shared" ca="1" si="2302"/>
        <v>1413.4162234428752</v>
      </c>
      <c r="Q7759" s="47">
        <f ca="1">SUM(L$15:L7759)-SUM(M$15:M7759)</f>
        <v>16350</v>
      </c>
      <c r="R7759" s="47" t="str">
        <f t="shared" ca="1" si="2303"/>
        <v>M7762</v>
      </c>
      <c r="S7759" s="40">
        <f t="shared" ca="1" si="2291"/>
        <v>0</v>
      </c>
      <c r="T7759" s="46">
        <f t="shared" ca="1" si="2292"/>
        <v>18</v>
      </c>
      <c r="X7759" s="74">
        <f t="shared" ca="1" si="2293"/>
        <v>-1.4134162234428753</v>
      </c>
      <c r="Y7759" s="75">
        <f t="shared" ca="1" si="2294"/>
        <v>-1.4134162234428753</v>
      </c>
      <c r="Z7759" s="74">
        <f t="shared" ca="1" si="2295"/>
        <v>0.24331065817236555</v>
      </c>
      <c r="AA7759" s="76">
        <f t="shared" ca="1" si="2296"/>
        <v>-1413.4162234428752</v>
      </c>
      <c r="AB7759" s="76">
        <f t="shared" ca="1" si="2297"/>
        <v>243.31065817236555</v>
      </c>
    </row>
    <row r="7760" spans="1:28" x14ac:dyDescent="0.25">
      <c r="A7760" s="2">
        <f t="shared" si="2298"/>
        <v>6</v>
      </c>
      <c r="B7760" s="16">
        <f ca="1">VLOOKUP(A7760,PERIODS!$O$4:$P$33,2,FALSE)</f>
        <v>3.3000000000000002E-2</v>
      </c>
      <c r="C7760" s="15"/>
      <c r="D7760" s="18">
        <v>5000</v>
      </c>
      <c r="E7760" s="34">
        <f t="shared" ca="1" si="2299"/>
        <v>11843.501676238962</v>
      </c>
      <c r="F7760" s="34">
        <f t="shared" ca="1" si="2300"/>
        <v>3300</v>
      </c>
      <c r="G7760" s="69">
        <f t="shared" ref="G7760:G7823" ca="1" si="2305">((2*RAND()*$F$5)-$F$5)*E7760</f>
        <v>0</v>
      </c>
      <c r="H7760" s="34">
        <f t="shared" ref="H7760:H7823" ca="1" si="2306">IF($S$3="NORM",AA7760,IF($S$3="LOGNORM",AB7760,0))</f>
        <v>-1024.0787921066694</v>
      </c>
      <c r="I7760" s="34">
        <f t="shared" ref="I7760:I7823" ca="1" si="2307">IF(F7760+H7760&lt;0,0,F7760+H7760)</f>
        <v>2275.9212078933306</v>
      </c>
      <c r="J7760" s="18">
        <f ca="1">SUM(INDIRECT(ADDRESS(ROW(F7760),COLUMN(F7760),4)):INDIRECT(ADDRESS(ROW(F7760)+N$5-1,COLUMN(F7760),4)))</f>
        <v>23100</v>
      </c>
      <c r="K7760" s="18">
        <f t="shared" ref="K7760:K7823" ca="1" si="2308">Q7760</f>
        <v>0</v>
      </c>
      <c r="L7760" s="18">
        <f t="shared" ca="1" si="2301"/>
        <v>0</v>
      </c>
      <c r="M7760" s="18">
        <f t="shared" ca="1" si="2304"/>
        <v>16350</v>
      </c>
      <c r="N7760" s="34">
        <f t="shared" ref="N7760:N7823" ca="1" si="2309">E7760+G7760-I7760+M7760-S7760</f>
        <v>25917.58046834563</v>
      </c>
      <c r="P7760" s="18">
        <f t="shared" ca="1" si="2302"/>
        <v>1024.0787921066694</v>
      </c>
      <c r="Q7760" s="47">
        <f ca="1">SUM(L$15:L7760)-SUM(M$15:M7760)</f>
        <v>0</v>
      </c>
      <c r="R7760" s="47" t="str">
        <f t="shared" ca="1" si="2303"/>
        <v>M7763</v>
      </c>
      <c r="S7760" s="40">
        <f t="shared" ref="S7760:S7823" ca="1" si="2310">IF(T7760&gt;N$6*100,M7760,0)</f>
        <v>0</v>
      </c>
      <c r="T7760" s="46">
        <f t="shared" ref="T7760:T7823" ca="1" si="2311">RANDBETWEEN(0,100)</f>
        <v>14</v>
      </c>
      <c r="X7760" s="74">
        <f t="shared" ref="X7760:X7823" ca="1" si="2312">NORMINV(RAND(),0,1)</f>
        <v>-1.0240787921066694</v>
      </c>
      <c r="Y7760" s="75">
        <f t="shared" ref="Y7760:Y7823" ca="1" si="2313">IF(AND(X7760&gt;$F$6,$F$6&gt;0),$F$6,X7760)</f>
        <v>-1.0240787921066694</v>
      </c>
      <c r="Z7760" s="74">
        <f t="shared" ref="Z7760:Z7823" ca="1" si="2314">EXP(Y7760)</f>
        <v>0.35912714383038491</v>
      </c>
      <c r="AA7760" s="76">
        <f t="shared" ref="AA7760:AA7823" ca="1" si="2315">$F$3*Y7760</f>
        <v>-1024.0787921066694</v>
      </c>
      <c r="AB7760" s="76">
        <f t="shared" ref="AB7760:AB7823" ca="1" si="2316">$F$3*Z7760</f>
        <v>359.12714383038491</v>
      </c>
    </row>
    <row r="7761" spans="1:28" x14ac:dyDescent="0.25">
      <c r="A7761" s="2">
        <f t="shared" ref="A7761:A7824" si="2317">IF(AND(A7760=12,OR(A$14="MS",A$14="M0")),1,IF(AND(A7760=4,OR(A$14="WS",A$14="W0")),1,IF(AND(A7760=30,OR(A$14="DS",A$14="D0")),1,A7760+1)))</f>
        <v>7</v>
      </c>
      <c r="B7761" s="16">
        <f ca="1">VLOOKUP(A7761,PERIODS!$O$4:$P$33,2,FALSE)</f>
        <v>3.3000000000000002E-2</v>
      </c>
      <c r="C7761" s="15"/>
      <c r="D7761" s="18">
        <v>5000</v>
      </c>
      <c r="E7761" s="34">
        <f t="shared" ca="1" si="2299"/>
        <v>25917.58046834563</v>
      </c>
      <c r="F7761" s="34">
        <f t="shared" ca="1" si="2300"/>
        <v>3300</v>
      </c>
      <c r="G7761" s="69">
        <f t="shared" ca="1" si="2305"/>
        <v>0</v>
      </c>
      <c r="H7761" s="34">
        <f t="shared" ca="1" si="2306"/>
        <v>-528.46054308424368</v>
      </c>
      <c r="I7761" s="34">
        <f t="shared" ca="1" si="2307"/>
        <v>2771.5394569157561</v>
      </c>
      <c r="J7761" s="18">
        <f ca="1">SUM(INDIRECT(ADDRESS(ROW(F7761),COLUMN(F7761),4)):INDIRECT(ADDRESS(ROW(F7761)+N$5-1,COLUMN(F7761),4)))</f>
        <v>23100</v>
      </c>
      <c r="K7761" s="18">
        <f t="shared" ca="1" si="2308"/>
        <v>0</v>
      </c>
      <c r="L7761" s="18">
        <f t="shared" ca="1" si="2301"/>
        <v>0</v>
      </c>
      <c r="M7761" s="18">
        <f t="shared" ca="1" si="2304"/>
        <v>0</v>
      </c>
      <c r="N7761" s="34">
        <f t="shared" ca="1" si="2309"/>
        <v>23146.041011429872</v>
      </c>
      <c r="P7761" s="18">
        <f t="shared" ca="1" si="2302"/>
        <v>528.46054308424368</v>
      </c>
      <c r="Q7761" s="47">
        <f ca="1">SUM(L$15:L7761)-SUM(M$15:M7761)</f>
        <v>0</v>
      </c>
      <c r="R7761" s="47" t="str">
        <f t="shared" ca="1" si="2303"/>
        <v>M7764</v>
      </c>
      <c r="S7761" s="40">
        <f t="shared" ca="1" si="2310"/>
        <v>0</v>
      </c>
      <c r="T7761" s="46">
        <f t="shared" ca="1" si="2311"/>
        <v>31</v>
      </c>
      <c r="X7761" s="74">
        <f t="shared" ca="1" si="2312"/>
        <v>-0.52846054308424373</v>
      </c>
      <c r="Y7761" s="75">
        <f t="shared" ca="1" si="2313"/>
        <v>-0.52846054308424373</v>
      </c>
      <c r="Z7761" s="74">
        <f t="shared" ca="1" si="2314"/>
        <v>0.58951179950320431</v>
      </c>
      <c r="AA7761" s="76">
        <f t="shared" ca="1" si="2315"/>
        <v>-528.46054308424368</v>
      </c>
      <c r="AB7761" s="76">
        <f t="shared" ca="1" si="2316"/>
        <v>589.51179950320432</v>
      </c>
    </row>
    <row r="7762" spans="1:28" x14ac:dyDescent="0.25">
      <c r="A7762" s="2">
        <f t="shared" si="2317"/>
        <v>8</v>
      </c>
      <c r="B7762" s="16">
        <f ca="1">VLOOKUP(A7762,PERIODS!$O$4:$P$33,2,FALSE)</f>
        <v>3.3000000000000002E-2</v>
      </c>
      <c r="C7762" s="15"/>
      <c r="D7762" s="18">
        <v>5000</v>
      </c>
      <c r="E7762" s="34">
        <f t="shared" ca="1" si="2299"/>
        <v>23146.041011429872</v>
      </c>
      <c r="F7762" s="34">
        <f t="shared" ca="1" si="2300"/>
        <v>3300</v>
      </c>
      <c r="G7762" s="69">
        <f t="shared" ca="1" si="2305"/>
        <v>0</v>
      </c>
      <c r="H7762" s="34">
        <f t="shared" ca="1" si="2306"/>
        <v>1959.9639845400536</v>
      </c>
      <c r="I7762" s="34">
        <f t="shared" ca="1" si="2307"/>
        <v>5259.9639845400534</v>
      </c>
      <c r="J7762" s="18">
        <f ca="1">SUM(INDIRECT(ADDRESS(ROW(F7762),COLUMN(F7762),4)):INDIRECT(ADDRESS(ROW(F7762)+N$5-1,COLUMN(F7762),4)))</f>
        <v>23100</v>
      </c>
      <c r="K7762" s="18">
        <f t="shared" ca="1" si="2308"/>
        <v>0</v>
      </c>
      <c r="L7762" s="18">
        <f t="shared" ca="1" si="2301"/>
        <v>0</v>
      </c>
      <c r="M7762" s="18">
        <f t="shared" ca="1" si="2304"/>
        <v>0</v>
      </c>
      <c r="N7762" s="34">
        <f t="shared" ca="1" si="2309"/>
        <v>17886.07702688982</v>
      </c>
      <c r="P7762" s="18">
        <f t="shared" ca="1" si="2302"/>
        <v>1959.9639845400536</v>
      </c>
      <c r="Q7762" s="47">
        <f ca="1">SUM(L$15:L7762)-SUM(M$15:M7762)</f>
        <v>0</v>
      </c>
      <c r="R7762" s="47" t="str">
        <f t="shared" ca="1" si="2303"/>
        <v>M7765</v>
      </c>
      <c r="S7762" s="40">
        <f t="shared" ca="1" si="2310"/>
        <v>0</v>
      </c>
      <c r="T7762" s="46">
        <f t="shared" ca="1" si="2311"/>
        <v>97</v>
      </c>
      <c r="X7762" s="74">
        <f t="shared" ca="1" si="2312"/>
        <v>2.45462088282502</v>
      </c>
      <c r="Y7762" s="75">
        <f t="shared" ca="1" si="2313"/>
        <v>1.9599639845400536</v>
      </c>
      <c r="Z7762" s="74">
        <f t="shared" ca="1" si="2314"/>
        <v>7.0990713842313315</v>
      </c>
      <c r="AA7762" s="76">
        <f t="shared" ca="1" si="2315"/>
        <v>1959.9639845400536</v>
      </c>
      <c r="AB7762" s="76">
        <f t="shared" ca="1" si="2316"/>
        <v>7099.0713842313316</v>
      </c>
    </row>
    <row r="7763" spans="1:28" x14ac:dyDescent="0.25">
      <c r="A7763" s="2">
        <f t="shared" si="2317"/>
        <v>9</v>
      </c>
      <c r="B7763" s="16">
        <f ca="1">VLOOKUP(A7763,PERIODS!$O$4:$P$33,2,FALSE)</f>
        <v>3.3000000000000002E-2</v>
      </c>
      <c r="C7763" s="15"/>
      <c r="D7763" s="18">
        <v>5000</v>
      </c>
      <c r="E7763" s="34">
        <f t="shared" ca="1" si="2299"/>
        <v>17886.07702688982</v>
      </c>
      <c r="F7763" s="34">
        <f t="shared" ca="1" si="2300"/>
        <v>3300</v>
      </c>
      <c r="G7763" s="69">
        <f t="shared" ca="1" si="2305"/>
        <v>0</v>
      </c>
      <c r="H7763" s="34">
        <f t="shared" ca="1" si="2306"/>
        <v>-954.17870851911175</v>
      </c>
      <c r="I7763" s="34">
        <f t="shared" ca="1" si="2307"/>
        <v>2345.8212914808882</v>
      </c>
      <c r="J7763" s="18">
        <f ca="1">SUM(INDIRECT(ADDRESS(ROW(F7763),COLUMN(F7763),4)):INDIRECT(ADDRESS(ROW(F7763)+N$5-1,COLUMN(F7763),4)))</f>
        <v>23100</v>
      </c>
      <c r="K7763" s="18">
        <f t="shared" ca="1" si="2308"/>
        <v>16350</v>
      </c>
      <c r="L7763" s="18">
        <f t="shared" ca="1" si="2301"/>
        <v>16350</v>
      </c>
      <c r="M7763" s="18">
        <f t="shared" ca="1" si="2304"/>
        <v>0</v>
      </c>
      <c r="N7763" s="34">
        <f t="shared" ca="1" si="2309"/>
        <v>15540.255735408931</v>
      </c>
      <c r="P7763" s="18">
        <f t="shared" ca="1" si="2302"/>
        <v>954.17870851911175</v>
      </c>
      <c r="Q7763" s="47">
        <f ca="1">SUM(L$15:L7763)-SUM(M$15:M7763)</f>
        <v>16350</v>
      </c>
      <c r="R7763" s="47" t="str">
        <f t="shared" ca="1" si="2303"/>
        <v>M7766</v>
      </c>
      <c r="S7763" s="40">
        <f t="shared" ca="1" si="2310"/>
        <v>0</v>
      </c>
      <c r="T7763" s="46">
        <f t="shared" ca="1" si="2311"/>
        <v>12</v>
      </c>
      <c r="X7763" s="74">
        <f t="shared" ca="1" si="2312"/>
        <v>-0.9541787085191118</v>
      </c>
      <c r="Y7763" s="75">
        <f t="shared" ca="1" si="2313"/>
        <v>-0.9541787085191118</v>
      </c>
      <c r="Z7763" s="74">
        <f t="shared" ca="1" si="2314"/>
        <v>0.38512831730626457</v>
      </c>
      <c r="AA7763" s="76">
        <f t="shared" ca="1" si="2315"/>
        <v>-954.17870851911175</v>
      </c>
      <c r="AB7763" s="76">
        <f t="shared" ca="1" si="2316"/>
        <v>385.12831730626459</v>
      </c>
    </row>
    <row r="7764" spans="1:28" x14ac:dyDescent="0.25">
      <c r="A7764" s="2">
        <f t="shared" si="2317"/>
        <v>10</v>
      </c>
      <c r="B7764" s="16">
        <f ca="1">VLOOKUP(A7764,PERIODS!$O$4:$P$33,2,FALSE)</f>
        <v>3.3000000000000002E-2</v>
      </c>
      <c r="C7764" s="15"/>
      <c r="D7764" s="18">
        <v>5000</v>
      </c>
      <c r="E7764" s="34">
        <f t="shared" ca="1" si="2299"/>
        <v>15540.255735408931</v>
      </c>
      <c r="F7764" s="34">
        <f t="shared" ca="1" si="2300"/>
        <v>3300</v>
      </c>
      <c r="G7764" s="69">
        <f t="shared" ca="1" si="2305"/>
        <v>0</v>
      </c>
      <c r="H7764" s="34">
        <f t="shared" ca="1" si="2306"/>
        <v>1034.2003753231395</v>
      </c>
      <c r="I7764" s="34">
        <f t="shared" ca="1" si="2307"/>
        <v>4334.2003753231393</v>
      </c>
      <c r="J7764" s="18">
        <f ca="1">SUM(INDIRECT(ADDRESS(ROW(F7764),COLUMN(F7764),4)):INDIRECT(ADDRESS(ROW(F7764)+N$5-1,COLUMN(F7764),4)))</f>
        <v>23100</v>
      </c>
      <c r="K7764" s="18">
        <f t="shared" ca="1" si="2308"/>
        <v>16350</v>
      </c>
      <c r="L7764" s="18">
        <f t="shared" ca="1" si="2301"/>
        <v>0</v>
      </c>
      <c r="M7764" s="18">
        <f t="shared" ca="1" si="2304"/>
        <v>0</v>
      </c>
      <c r="N7764" s="34">
        <f t="shared" ca="1" si="2309"/>
        <v>11206.055360085793</v>
      </c>
      <c r="P7764" s="18">
        <f t="shared" ca="1" si="2302"/>
        <v>1034.2003753231395</v>
      </c>
      <c r="Q7764" s="47">
        <f ca="1">SUM(L$15:L7764)-SUM(M$15:M7764)</f>
        <v>16350</v>
      </c>
      <c r="R7764" s="47" t="str">
        <f t="shared" ca="1" si="2303"/>
        <v>M7767</v>
      </c>
      <c r="S7764" s="40">
        <f t="shared" ca="1" si="2310"/>
        <v>0</v>
      </c>
      <c r="T7764" s="46">
        <f t="shared" ca="1" si="2311"/>
        <v>94</v>
      </c>
      <c r="X7764" s="74">
        <f t="shared" ca="1" si="2312"/>
        <v>1.0342003753231395</v>
      </c>
      <c r="Y7764" s="75">
        <f t="shared" ca="1" si="2313"/>
        <v>1.0342003753231395</v>
      </c>
      <c r="Z7764" s="74">
        <f t="shared" ca="1" si="2314"/>
        <v>2.8128561069591727</v>
      </c>
      <c r="AA7764" s="76">
        <f t="shared" ca="1" si="2315"/>
        <v>1034.2003753231395</v>
      </c>
      <c r="AB7764" s="76">
        <f t="shared" ca="1" si="2316"/>
        <v>2812.8561069591728</v>
      </c>
    </row>
    <row r="7765" spans="1:28" x14ac:dyDescent="0.25">
      <c r="A7765" s="2">
        <f t="shared" si="2317"/>
        <v>11</v>
      </c>
      <c r="B7765" s="16">
        <f ca="1">VLOOKUP(A7765,PERIODS!$O$4:$P$33,2,FALSE)</f>
        <v>3.3000000000000002E-2</v>
      </c>
      <c r="C7765" s="15"/>
      <c r="D7765" s="18">
        <v>5000</v>
      </c>
      <c r="E7765" s="34">
        <f t="shared" ca="1" si="2299"/>
        <v>11206.055360085793</v>
      </c>
      <c r="F7765" s="34">
        <f t="shared" ca="1" si="2300"/>
        <v>3300</v>
      </c>
      <c r="G7765" s="69">
        <f t="shared" ca="1" si="2305"/>
        <v>0</v>
      </c>
      <c r="H7765" s="34">
        <f t="shared" ca="1" si="2306"/>
        <v>692.04423774973202</v>
      </c>
      <c r="I7765" s="34">
        <f t="shared" ca="1" si="2307"/>
        <v>3992.044237749732</v>
      </c>
      <c r="J7765" s="18">
        <f ca="1">SUM(INDIRECT(ADDRESS(ROW(F7765),COLUMN(F7765),4)):INDIRECT(ADDRESS(ROW(F7765)+N$5-1,COLUMN(F7765),4)))</f>
        <v>23300</v>
      </c>
      <c r="K7765" s="18">
        <f t="shared" ca="1" si="2308"/>
        <v>16350</v>
      </c>
      <c r="L7765" s="18">
        <f t="shared" ca="1" si="2301"/>
        <v>0</v>
      </c>
      <c r="M7765" s="18">
        <f t="shared" ca="1" si="2304"/>
        <v>0</v>
      </c>
      <c r="N7765" s="34">
        <f t="shared" ca="1" si="2309"/>
        <v>7214.0111223360609</v>
      </c>
      <c r="P7765" s="18">
        <f t="shared" ca="1" si="2302"/>
        <v>692.04423774973202</v>
      </c>
      <c r="Q7765" s="47">
        <f ca="1">SUM(L$15:L7765)-SUM(M$15:M7765)</f>
        <v>16350</v>
      </c>
      <c r="R7765" s="47" t="str">
        <f t="shared" ca="1" si="2303"/>
        <v>M7768</v>
      </c>
      <c r="S7765" s="40">
        <f t="shared" ca="1" si="2310"/>
        <v>0</v>
      </c>
      <c r="T7765" s="46">
        <f t="shared" ca="1" si="2311"/>
        <v>6</v>
      </c>
      <c r="X7765" s="74">
        <f t="shared" ca="1" si="2312"/>
        <v>0.69204423774973201</v>
      </c>
      <c r="Y7765" s="75">
        <f t="shared" ca="1" si="2313"/>
        <v>0.69204423774973201</v>
      </c>
      <c r="Z7765" s="74">
        <f t="shared" ca="1" si="2314"/>
        <v>1.9977953304153022</v>
      </c>
      <c r="AA7765" s="76">
        <f t="shared" ca="1" si="2315"/>
        <v>692.04423774973202</v>
      </c>
      <c r="AB7765" s="76">
        <f t="shared" ca="1" si="2316"/>
        <v>1997.7953304153023</v>
      </c>
    </row>
    <row r="7766" spans="1:28" x14ac:dyDescent="0.25">
      <c r="A7766" s="2">
        <f t="shared" si="2317"/>
        <v>12</v>
      </c>
      <c r="B7766" s="16">
        <f ca="1">VLOOKUP(A7766,PERIODS!$O$4:$P$33,2,FALSE)</f>
        <v>3.3000000000000002E-2</v>
      </c>
      <c r="C7766" s="15"/>
      <c r="D7766" s="18">
        <v>5000</v>
      </c>
      <c r="E7766" s="34">
        <f t="shared" ca="1" si="2299"/>
        <v>7214.0111223360609</v>
      </c>
      <c r="F7766" s="34">
        <f t="shared" ca="1" si="2300"/>
        <v>3300</v>
      </c>
      <c r="G7766" s="69">
        <f t="shared" ca="1" si="2305"/>
        <v>0</v>
      </c>
      <c r="H7766" s="34">
        <f t="shared" ca="1" si="2306"/>
        <v>-7.1341929070864891</v>
      </c>
      <c r="I7766" s="34">
        <f t="shared" ca="1" si="2307"/>
        <v>3292.8658070929137</v>
      </c>
      <c r="J7766" s="18">
        <f ca="1">SUM(INDIRECT(ADDRESS(ROW(F7766),COLUMN(F7766),4)):INDIRECT(ADDRESS(ROW(F7766)+N$5-1,COLUMN(F7766),4)))</f>
        <v>23500</v>
      </c>
      <c r="K7766" s="18">
        <f t="shared" ca="1" si="2308"/>
        <v>0</v>
      </c>
      <c r="L7766" s="18">
        <f t="shared" ca="1" si="2301"/>
        <v>0</v>
      </c>
      <c r="M7766" s="18">
        <f t="shared" ca="1" si="2304"/>
        <v>16350</v>
      </c>
      <c r="N7766" s="34">
        <f t="shared" ca="1" si="2309"/>
        <v>20271.145315243146</v>
      </c>
      <c r="P7766" s="18">
        <f t="shared" ca="1" si="2302"/>
        <v>7.1341929070864891</v>
      </c>
      <c r="Q7766" s="47">
        <f ca="1">SUM(L$15:L7766)-SUM(M$15:M7766)</f>
        <v>0</v>
      </c>
      <c r="R7766" s="47" t="str">
        <f t="shared" ca="1" si="2303"/>
        <v>M7769</v>
      </c>
      <c r="S7766" s="40">
        <f t="shared" ca="1" si="2310"/>
        <v>0</v>
      </c>
      <c r="T7766" s="46">
        <f t="shared" ca="1" si="2311"/>
        <v>32</v>
      </c>
      <c r="X7766" s="74">
        <f t="shared" ca="1" si="2312"/>
        <v>-7.1341929070864894E-3</v>
      </c>
      <c r="Y7766" s="75">
        <f t="shared" ca="1" si="2313"/>
        <v>-7.1341929070864894E-3</v>
      </c>
      <c r="Z7766" s="74">
        <f t="shared" ca="1" si="2314"/>
        <v>0.99289119503709122</v>
      </c>
      <c r="AA7766" s="76">
        <f t="shared" ca="1" si="2315"/>
        <v>-7.1341929070864891</v>
      </c>
      <c r="AB7766" s="76">
        <f t="shared" ca="1" si="2316"/>
        <v>992.89119503709128</v>
      </c>
    </row>
    <row r="7767" spans="1:28" x14ac:dyDescent="0.25">
      <c r="A7767" s="2">
        <f t="shared" si="2317"/>
        <v>13</v>
      </c>
      <c r="B7767" s="16">
        <f ca="1">VLOOKUP(A7767,PERIODS!$O$4:$P$33,2,FALSE)</f>
        <v>3.3000000000000002E-2</v>
      </c>
      <c r="C7767" s="15"/>
      <c r="D7767" s="18">
        <v>5000</v>
      </c>
      <c r="E7767" s="34">
        <f t="shared" ref="E7767:E7830" ca="1" si="2318">N7766</f>
        <v>20271.145315243146</v>
      </c>
      <c r="F7767" s="34">
        <f t="shared" ref="F7767:F7830" ca="1" si="2319">F$2*B7767</f>
        <v>3300</v>
      </c>
      <c r="G7767" s="69">
        <f t="shared" ca="1" si="2305"/>
        <v>0</v>
      </c>
      <c r="H7767" s="34">
        <f t="shared" ca="1" si="2306"/>
        <v>-239.57242486433378</v>
      </c>
      <c r="I7767" s="34">
        <f t="shared" ca="1" si="2307"/>
        <v>3060.4275751356663</v>
      </c>
      <c r="J7767" s="18">
        <f ca="1">SUM(INDIRECT(ADDRESS(ROW(F7767),COLUMN(F7767),4)):INDIRECT(ADDRESS(ROW(F7767)+N$5-1,COLUMN(F7767),4)))</f>
        <v>23700</v>
      </c>
      <c r="K7767" s="18">
        <f t="shared" ca="1" si="2308"/>
        <v>16350</v>
      </c>
      <c r="L7767" s="18">
        <f t="shared" ref="L7767:L7830" ca="1" si="2320">IF((E7767+K7766)&lt;J7767,N$2,0)</f>
        <v>16350</v>
      </c>
      <c r="M7767" s="18">
        <f t="shared" ca="1" si="2304"/>
        <v>0</v>
      </c>
      <c r="N7767" s="34">
        <f t="shared" ca="1" si="2309"/>
        <v>17210.71774010748</v>
      </c>
      <c r="P7767" s="18">
        <f t="shared" ref="P7767:P7830" ca="1" si="2321">ABS(H7767)</f>
        <v>239.57242486433378</v>
      </c>
      <c r="Q7767" s="47">
        <f ca="1">SUM(L$15:L7767)-SUM(M$15:M7767)</f>
        <v>16350</v>
      </c>
      <c r="R7767" s="47" t="str">
        <f t="shared" ref="R7767:R7830" ca="1" si="2322">ADDRESS(ROW(M7767)+$N$3+RANDBETWEEN(-$N$4,$N$4),COLUMN(M7767),4)</f>
        <v>M7770</v>
      </c>
      <c r="S7767" s="40">
        <f t="shared" ca="1" si="2310"/>
        <v>0</v>
      </c>
      <c r="T7767" s="46">
        <f t="shared" ca="1" si="2311"/>
        <v>50</v>
      </c>
      <c r="X7767" s="74">
        <f t="shared" ca="1" si="2312"/>
        <v>-0.23957242486433378</v>
      </c>
      <c r="Y7767" s="75">
        <f t="shared" ca="1" si="2313"/>
        <v>-0.23957242486433378</v>
      </c>
      <c r="Z7767" s="74">
        <f t="shared" ca="1" si="2314"/>
        <v>0.78696427549706538</v>
      </c>
      <c r="AA7767" s="76">
        <f t="shared" ca="1" si="2315"/>
        <v>-239.57242486433378</v>
      </c>
      <c r="AB7767" s="76">
        <f t="shared" ca="1" si="2316"/>
        <v>786.96427549706539</v>
      </c>
    </row>
    <row r="7768" spans="1:28" x14ac:dyDescent="0.25">
      <c r="A7768" s="2">
        <f t="shared" si="2317"/>
        <v>14</v>
      </c>
      <c r="B7768" s="16">
        <f ca="1">VLOOKUP(A7768,PERIODS!$O$4:$P$33,2,FALSE)</f>
        <v>3.3000000000000002E-2</v>
      </c>
      <c r="C7768" s="15"/>
      <c r="D7768" s="18">
        <v>5000</v>
      </c>
      <c r="E7768" s="34">
        <f t="shared" ca="1" si="2318"/>
        <v>17210.71774010748</v>
      </c>
      <c r="F7768" s="34">
        <f t="shared" ca="1" si="2319"/>
        <v>3300</v>
      </c>
      <c r="G7768" s="69">
        <f t="shared" ca="1" si="2305"/>
        <v>0</v>
      </c>
      <c r="H7768" s="34">
        <f t="shared" ca="1" si="2306"/>
        <v>890.56814138201923</v>
      </c>
      <c r="I7768" s="34">
        <f t="shared" ca="1" si="2307"/>
        <v>4190.5681413820193</v>
      </c>
      <c r="J7768" s="18">
        <f ca="1">SUM(INDIRECT(ADDRESS(ROW(F7768),COLUMN(F7768),4)):INDIRECT(ADDRESS(ROW(F7768)+N$5-1,COLUMN(F7768),4)))</f>
        <v>23900</v>
      </c>
      <c r="K7768" s="18">
        <f t="shared" ca="1" si="2308"/>
        <v>16350</v>
      </c>
      <c r="L7768" s="18">
        <f t="shared" ca="1" si="2320"/>
        <v>0</v>
      </c>
      <c r="M7768" s="18">
        <f t="shared" ca="1" si="2304"/>
        <v>0</v>
      </c>
      <c r="N7768" s="34">
        <f t="shared" ca="1" si="2309"/>
        <v>13020.14959872546</v>
      </c>
      <c r="P7768" s="18">
        <f t="shared" ca="1" si="2321"/>
        <v>890.56814138201923</v>
      </c>
      <c r="Q7768" s="47">
        <f ca="1">SUM(L$15:L7768)-SUM(M$15:M7768)</f>
        <v>16350</v>
      </c>
      <c r="R7768" s="47" t="str">
        <f t="shared" ca="1" si="2322"/>
        <v>M7771</v>
      </c>
      <c r="S7768" s="40">
        <f t="shared" ca="1" si="2310"/>
        <v>0</v>
      </c>
      <c r="T7768" s="46">
        <f t="shared" ca="1" si="2311"/>
        <v>0</v>
      </c>
      <c r="X7768" s="74">
        <f t="shared" ca="1" si="2312"/>
        <v>0.89056814138201923</v>
      </c>
      <c r="Y7768" s="75">
        <f t="shared" ca="1" si="2313"/>
        <v>0.89056814138201923</v>
      </c>
      <c r="Z7768" s="74">
        <f t="shared" ca="1" si="2314"/>
        <v>2.4365135423010051</v>
      </c>
      <c r="AA7768" s="76">
        <f t="shared" ca="1" si="2315"/>
        <v>890.56814138201923</v>
      </c>
      <c r="AB7768" s="76">
        <f t="shared" ca="1" si="2316"/>
        <v>2436.5135423010051</v>
      </c>
    </row>
    <row r="7769" spans="1:28" x14ac:dyDescent="0.25">
      <c r="A7769" s="2">
        <f t="shared" si="2317"/>
        <v>15</v>
      </c>
      <c r="B7769" s="16">
        <f ca="1">VLOOKUP(A7769,PERIODS!$O$4:$P$33,2,FALSE)</f>
        <v>3.3000000000000002E-2</v>
      </c>
      <c r="C7769" s="15"/>
      <c r="D7769" s="18">
        <v>5000</v>
      </c>
      <c r="E7769" s="34">
        <f t="shared" ca="1" si="2318"/>
        <v>13020.14959872546</v>
      </c>
      <c r="F7769" s="34">
        <f t="shared" ca="1" si="2319"/>
        <v>3300</v>
      </c>
      <c r="G7769" s="69">
        <f t="shared" ca="1" si="2305"/>
        <v>0</v>
      </c>
      <c r="H7769" s="34">
        <f t="shared" ca="1" si="2306"/>
        <v>-291.87061120940933</v>
      </c>
      <c r="I7769" s="34">
        <f t="shared" ca="1" si="2307"/>
        <v>3008.1293887905908</v>
      </c>
      <c r="J7769" s="18">
        <f ca="1">SUM(INDIRECT(ADDRESS(ROW(F7769),COLUMN(F7769),4)):INDIRECT(ADDRESS(ROW(F7769)+N$5-1,COLUMN(F7769),4)))</f>
        <v>24100</v>
      </c>
      <c r="K7769" s="18">
        <f t="shared" ca="1" si="2308"/>
        <v>16350</v>
      </c>
      <c r="L7769" s="18">
        <f t="shared" ca="1" si="2320"/>
        <v>0</v>
      </c>
      <c r="M7769" s="18">
        <f t="shared" ca="1" si="2304"/>
        <v>0</v>
      </c>
      <c r="N7769" s="34">
        <f t="shared" ca="1" si="2309"/>
        <v>10012.02020993487</v>
      </c>
      <c r="P7769" s="18">
        <f t="shared" ca="1" si="2321"/>
        <v>291.87061120940933</v>
      </c>
      <c r="Q7769" s="47">
        <f ca="1">SUM(L$15:L7769)-SUM(M$15:M7769)</f>
        <v>16350</v>
      </c>
      <c r="R7769" s="47" t="str">
        <f t="shared" ca="1" si="2322"/>
        <v>M7772</v>
      </c>
      <c r="S7769" s="40">
        <f t="shared" ca="1" si="2310"/>
        <v>0</v>
      </c>
      <c r="T7769" s="46">
        <f t="shared" ca="1" si="2311"/>
        <v>38</v>
      </c>
      <c r="X7769" s="74">
        <f t="shared" ca="1" si="2312"/>
        <v>-0.29187061120940933</v>
      </c>
      <c r="Y7769" s="75">
        <f t="shared" ca="1" si="2313"/>
        <v>-0.29187061120940933</v>
      </c>
      <c r="Z7769" s="74">
        <f t="shared" ca="1" si="2314"/>
        <v>0.74686516570234496</v>
      </c>
      <c r="AA7769" s="76">
        <f t="shared" ca="1" si="2315"/>
        <v>-291.87061120940933</v>
      </c>
      <c r="AB7769" s="76">
        <f t="shared" ca="1" si="2316"/>
        <v>746.86516570234494</v>
      </c>
    </row>
    <row r="7770" spans="1:28" x14ac:dyDescent="0.25">
      <c r="A7770" s="2">
        <f t="shared" si="2317"/>
        <v>16</v>
      </c>
      <c r="B7770" s="16">
        <f ca="1">VLOOKUP(A7770,PERIODS!$O$4:$P$33,2,FALSE)</f>
        <v>3.3000000000000002E-2</v>
      </c>
      <c r="C7770" s="15"/>
      <c r="D7770" s="18">
        <v>5000</v>
      </c>
      <c r="E7770" s="34">
        <f t="shared" ca="1" si="2318"/>
        <v>10012.02020993487</v>
      </c>
      <c r="F7770" s="34">
        <f t="shared" ca="1" si="2319"/>
        <v>3300</v>
      </c>
      <c r="G7770" s="69">
        <f t="shared" ca="1" si="2305"/>
        <v>0</v>
      </c>
      <c r="H7770" s="34">
        <f t="shared" ca="1" si="2306"/>
        <v>476.68433340509881</v>
      </c>
      <c r="I7770" s="34">
        <f t="shared" ca="1" si="2307"/>
        <v>3776.6843334050986</v>
      </c>
      <c r="J7770" s="18">
        <f ca="1">SUM(INDIRECT(ADDRESS(ROW(F7770),COLUMN(F7770),4)):INDIRECT(ADDRESS(ROW(F7770)+N$5-1,COLUMN(F7770),4)))</f>
        <v>24300</v>
      </c>
      <c r="K7770" s="18">
        <f t="shared" ca="1" si="2308"/>
        <v>0</v>
      </c>
      <c r="L7770" s="18">
        <f t="shared" ca="1" si="2320"/>
        <v>0</v>
      </c>
      <c r="M7770" s="18">
        <f t="shared" ca="1" si="2304"/>
        <v>16350</v>
      </c>
      <c r="N7770" s="34">
        <f t="shared" ca="1" si="2309"/>
        <v>22585.335876529771</v>
      </c>
      <c r="P7770" s="18">
        <f t="shared" ca="1" si="2321"/>
        <v>476.68433340509881</v>
      </c>
      <c r="Q7770" s="47">
        <f ca="1">SUM(L$15:L7770)-SUM(M$15:M7770)</f>
        <v>0</v>
      </c>
      <c r="R7770" s="47" t="str">
        <f t="shared" ca="1" si="2322"/>
        <v>M7773</v>
      </c>
      <c r="S7770" s="40">
        <f t="shared" ca="1" si="2310"/>
        <v>0</v>
      </c>
      <c r="T7770" s="46">
        <f t="shared" ca="1" si="2311"/>
        <v>28</v>
      </c>
      <c r="X7770" s="74">
        <f t="shared" ca="1" si="2312"/>
        <v>0.4766843334050988</v>
      </c>
      <c r="Y7770" s="75">
        <f t="shared" ca="1" si="2313"/>
        <v>0.4766843334050988</v>
      </c>
      <c r="Z7770" s="74">
        <f t="shared" ca="1" si="2314"/>
        <v>1.6107249117469189</v>
      </c>
      <c r="AA7770" s="76">
        <f t="shared" ca="1" si="2315"/>
        <v>476.68433340509881</v>
      </c>
      <c r="AB7770" s="76">
        <f t="shared" ca="1" si="2316"/>
        <v>1610.7249117469189</v>
      </c>
    </row>
    <row r="7771" spans="1:28" x14ac:dyDescent="0.25">
      <c r="A7771" s="2">
        <f t="shared" si="2317"/>
        <v>17</v>
      </c>
      <c r="B7771" s="16">
        <f ca="1">VLOOKUP(A7771,PERIODS!$O$4:$P$33,2,FALSE)</f>
        <v>3.5000000000000003E-2</v>
      </c>
      <c r="C7771" s="15"/>
      <c r="D7771" s="18">
        <v>5000</v>
      </c>
      <c r="E7771" s="34">
        <f t="shared" ca="1" si="2318"/>
        <v>22585.335876529771</v>
      </c>
      <c r="F7771" s="34">
        <f t="shared" ca="1" si="2319"/>
        <v>3500.0000000000005</v>
      </c>
      <c r="G7771" s="69">
        <f t="shared" ca="1" si="2305"/>
        <v>0</v>
      </c>
      <c r="H7771" s="34">
        <f t="shared" ca="1" si="2306"/>
        <v>368.14586587654657</v>
      </c>
      <c r="I7771" s="34">
        <f t="shared" ca="1" si="2307"/>
        <v>3868.1458658765468</v>
      </c>
      <c r="J7771" s="18">
        <f ca="1">SUM(INDIRECT(ADDRESS(ROW(F7771),COLUMN(F7771),4)):INDIRECT(ADDRESS(ROW(F7771)+N$5-1,COLUMN(F7771),4)))</f>
        <v>24500.000000000004</v>
      </c>
      <c r="K7771" s="18">
        <f t="shared" ca="1" si="2308"/>
        <v>16350</v>
      </c>
      <c r="L7771" s="18">
        <f t="shared" ca="1" si="2320"/>
        <v>16350</v>
      </c>
      <c r="M7771" s="18">
        <f t="shared" ca="1" si="2304"/>
        <v>0</v>
      </c>
      <c r="N7771" s="34">
        <f t="shared" ca="1" si="2309"/>
        <v>18717.190010653223</v>
      </c>
      <c r="P7771" s="18">
        <f t="shared" ca="1" si="2321"/>
        <v>368.14586587654657</v>
      </c>
      <c r="Q7771" s="47">
        <f ca="1">SUM(L$15:L7771)-SUM(M$15:M7771)</f>
        <v>16350</v>
      </c>
      <c r="R7771" s="47" t="str">
        <f t="shared" ca="1" si="2322"/>
        <v>M7774</v>
      </c>
      <c r="S7771" s="40">
        <f t="shared" ca="1" si="2310"/>
        <v>0</v>
      </c>
      <c r="T7771" s="46">
        <f t="shared" ca="1" si="2311"/>
        <v>86</v>
      </c>
      <c r="X7771" s="74">
        <f t="shared" ca="1" si="2312"/>
        <v>0.36814586587654657</v>
      </c>
      <c r="Y7771" s="75">
        <f t="shared" ca="1" si="2313"/>
        <v>0.36814586587654657</v>
      </c>
      <c r="Z7771" s="74">
        <f t="shared" ca="1" si="2314"/>
        <v>1.4450528074959592</v>
      </c>
      <c r="AA7771" s="76">
        <f t="shared" ca="1" si="2315"/>
        <v>368.14586587654657</v>
      </c>
      <c r="AB7771" s="76">
        <f t="shared" ca="1" si="2316"/>
        <v>1445.0528074959593</v>
      </c>
    </row>
    <row r="7772" spans="1:28" x14ac:dyDescent="0.25">
      <c r="A7772" s="2">
        <f t="shared" si="2317"/>
        <v>18</v>
      </c>
      <c r="B7772" s="16">
        <f ca="1">VLOOKUP(A7772,PERIODS!$O$4:$P$33,2,FALSE)</f>
        <v>3.5000000000000003E-2</v>
      </c>
      <c r="C7772" s="15"/>
      <c r="D7772" s="18">
        <v>5000</v>
      </c>
      <c r="E7772" s="34">
        <f t="shared" ca="1" si="2318"/>
        <v>18717.190010653223</v>
      </c>
      <c r="F7772" s="34">
        <f t="shared" ca="1" si="2319"/>
        <v>3500.0000000000005</v>
      </c>
      <c r="G7772" s="69">
        <f t="shared" ca="1" si="2305"/>
        <v>0</v>
      </c>
      <c r="H7772" s="34">
        <f t="shared" ca="1" si="2306"/>
        <v>1534.8586670520917</v>
      </c>
      <c r="I7772" s="34">
        <f t="shared" ca="1" si="2307"/>
        <v>5034.8586670520926</v>
      </c>
      <c r="J7772" s="18">
        <f ca="1">SUM(INDIRECT(ADDRESS(ROW(F7772),COLUMN(F7772),4)):INDIRECT(ADDRESS(ROW(F7772)+N$5-1,COLUMN(F7772),4)))</f>
        <v>24500.000000000004</v>
      </c>
      <c r="K7772" s="18">
        <f t="shared" ca="1" si="2308"/>
        <v>16350</v>
      </c>
      <c r="L7772" s="18">
        <f t="shared" ca="1" si="2320"/>
        <v>0</v>
      </c>
      <c r="M7772" s="18">
        <f t="shared" ca="1" si="2304"/>
        <v>0</v>
      </c>
      <c r="N7772" s="34">
        <f t="shared" ca="1" si="2309"/>
        <v>13682.33134360113</v>
      </c>
      <c r="P7772" s="18">
        <f t="shared" ca="1" si="2321"/>
        <v>1534.8586670520917</v>
      </c>
      <c r="Q7772" s="47">
        <f ca="1">SUM(L$15:L7772)-SUM(M$15:M7772)</f>
        <v>16350</v>
      </c>
      <c r="R7772" s="47" t="str">
        <f t="shared" ca="1" si="2322"/>
        <v>M7775</v>
      </c>
      <c r="S7772" s="40">
        <f t="shared" ca="1" si="2310"/>
        <v>0</v>
      </c>
      <c r="T7772" s="46">
        <f t="shared" ca="1" si="2311"/>
        <v>37</v>
      </c>
      <c r="X7772" s="74">
        <f t="shared" ca="1" si="2312"/>
        <v>1.5348586670520916</v>
      </c>
      <c r="Y7772" s="75">
        <f t="shared" ca="1" si="2313"/>
        <v>1.5348586670520916</v>
      </c>
      <c r="Z7772" s="74">
        <f t="shared" ca="1" si="2314"/>
        <v>4.6406696040876705</v>
      </c>
      <c r="AA7772" s="76">
        <f t="shared" ca="1" si="2315"/>
        <v>1534.8586670520917</v>
      </c>
      <c r="AB7772" s="76">
        <f t="shared" ca="1" si="2316"/>
        <v>4640.6696040876705</v>
      </c>
    </row>
    <row r="7773" spans="1:28" x14ac:dyDescent="0.25">
      <c r="A7773" s="2">
        <f t="shared" si="2317"/>
        <v>19</v>
      </c>
      <c r="B7773" s="16">
        <f ca="1">VLOOKUP(A7773,PERIODS!$O$4:$P$33,2,FALSE)</f>
        <v>3.5000000000000003E-2</v>
      </c>
      <c r="C7773" s="15"/>
      <c r="D7773" s="18">
        <v>5000</v>
      </c>
      <c r="E7773" s="34">
        <f t="shared" ca="1" si="2318"/>
        <v>13682.33134360113</v>
      </c>
      <c r="F7773" s="34">
        <f t="shared" ca="1" si="2319"/>
        <v>3500.0000000000005</v>
      </c>
      <c r="G7773" s="69">
        <f t="shared" ca="1" si="2305"/>
        <v>0</v>
      </c>
      <c r="H7773" s="34">
        <f t="shared" ca="1" si="2306"/>
        <v>1009.6601737299269</v>
      </c>
      <c r="I7773" s="34">
        <f t="shared" ca="1" si="2307"/>
        <v>4509.660173729927</v>
      </c>
      <c r="J7773" s="18">
        <f ca="1">SUM(INDIRECT(ADDRESS(ROW(F7773),COLUMN(F7773),4)):INDIRECT(ADDRESS(ROW(F7773)+N$5-1,COLUMN(F7773),4)))</f>
        <v>24500.000000000004</v>
      </c>
      <c r="K7773" s="18">
        <f t="shared" ca="1" si="2308"/>
        <v>16350</v>
      </c>
      <c r="L7773" s="18">
        <f t="shared" ca="1" si="2320"/>
        <v>0</v>
      </c>
      <c r="M7773" s="18">
        <f t="shared" ca="1" si="2304"/>
        <v>0</v>
      </c>
      <c r="N7773" s="34">
        <f t="shared" ca="1" si="2309"/>
        <v>9172.6711698712024</v>
      </c>
      <c r="P7773" s="18">
        <f t="shared" ca="1" si="2321"/>
        <v>1009.6601737299269</v>
      </c>
      <c r="Q7773" s="47">
        <f ca="1">SUM(L$15:L7773)-SUM(M$15:M7773)</f>
        <v>16350</v>
      </c>
      <c r="R7773" s="47" t="str">
        <f t="shared" ca="1" si="2322"/>
        <v>M7776</v>
      </c>
      <c r="S7773" s="40">
        <f t="shared" ca="1" si="2310"/>
        <v>0</v>
      </c>
      <c r="T7773" s="46">
        <f t="shared" ca="1" si="2311"/>
        <v>54</v>
      </c>
      <c r="X7773" s="74">
        <f t="shared" ca="1" si="2312"/>
        <v>1.0096601737299269</v>
      </c>
      <c r="Y7773" s="75">
        <f t="shared" ca="1" si="2313"/>
        <v>1.0096601737299269</v>
      </c>
      <c r="Z7773" s="74">
        <f t="shared" ca="1" si="2314"/>
        <v>2.7446681461805205</v>
      </c>
      <c r="AA7773" s="76">
        <f t="shared" ca="1" si="2315"/>
        <v>1009.6601737299269</v>
      </c>
      <c r="AB7773" s="76">
        <f t="shared" ca="1" si="2316"/>
        <v>2744.6681461805206</v>
      </c>
    </row>
    <row r="7774" spans="1:28" x14ac:dyDescent="0.25">
      <c r="A7774" s="2">
        <f t="shared" si="2317"/>
        <v>20</v>
      </c>
      <c r="B7774" s="16">
        <f ca="1">VLOOKUP(A7774,PERIODS!$O$4:$P$33,2,FALSE)</f>
        <v>3.5000000000000003E-2</v>
      </c>
      <c r="C7774" s="15"/>
      <c r="D7774" s="18">
        <v>5000</v>
      </c>
      <c r="E7774" s="34">
        <f t="shared" ca="1" si="2318"/>
        <v>9172.6711698712024</v>
      </c>
      <c r="F7774" s="34">
        <f t="shared" ca="1" si="2319"/>
        <v>3500.0000000000005</v>
      </c>
      <c r="G7774" s="69">
        <f t="shared" ca="1" si="2305"/>
        <v>0</v>
      </c>
      <c r="H7774" s="34">
        <f t="shared" ca="1" si="2306"/>
        <v>-1122.8547785327462</v>
      </c>
      <c r="I7774" s="34">
        <f t="shared" ca="1" si="2307"/>
        <v>2377.1452214672545</v>
      </c>
      <c r="J7774" s="18">
        <f ca="1">SUM(INDIRECT(ADDRESS(ROW(F7774),COLUMN(F7774),4)):INDIRECT(ADDRESS(ROW(F7774)+N$5-1,COLUMN(F7774),4)))</f>
        <v>24500.000000000004</v>
      </c>
      <c r="K7774" s="18">
        <f t="shared" ca="1" si="2308"/>
        <v>0</v>
      </c>
      <c r="L7774" s="18">
        <f t="shared" ca="1" si="2320"/>
        <v>0</v>
      </c>
      <c r="M7774" s="18">
        <f t="shared" ca="1" si="2304"/>
        <v>16350</v>
      </c>
      <c r="N7774" s="34">
        <f t="shared" ca="1" si="2309"/>
        <v>23145.525948403949</v>
      </c>
      <c r="P7774" s="18">
        <f t="shared" ca="1" si="2321"/>
        <v>1122.8547785327462</v>
      </c>
      <c r="Q7774" s="47">
        <f ca="1">SUM(L$15:L7774)-SUM(M$15:M7774)</f>
        <v>0</v>
      </c>
      <c r="R7774" s="47" t="str">
        <f t="shared" ca="1" si="2322"/>
        <v>M7777</v>
      </c>
      <c r="S7774" s="40">
        <f t="shared" ca="1" si="2310"/>
        <v>0</v>
      </c>
      <c r="T7774" s="46">
        <f t="shared" ca="1" si="2311"/>
        <v>41</v>
      </c>
      <c r="X7774" s="74">
        <f t="shared" ca="1" si="2312"/>
        <v>-1.1228547785327463</v>
      </c>
      <c r="Y7774" s="75">
        <f t="shared" ca="1" si="2313"/>
        <v>-1.1228547785327463</v>
      </c>
      <c r="Z7774" s="74">
        <f t="shared" ca="1" si="2314"/>
        <v>0.32534966635647827</v>
      </c>
      <c r="AA7774" s="76">
        <f t="shared" ca="1" si="2315"/>
        <v>-1122.8547785327462</v>
      </c>
      <c r="AB7774" s="76">
        <f t="shared" ca="1" si="2316"/>
        <v>325.34966635647828</v>
      </c>
    </row>
    <row r="7775" spans="1:28" x14ac:dyDescent="0.25">
      <c r="A7775" s="2">
        <f t="shared" si="2317"/>
        <v>21</v>
      </c>
      <c r="B7775" s="16">
        <f ca="1">VLOOKUP(A7775,PERIODS!$O$4:$P$33,2,FALSE)</f>
        <v>3.5000000000000003E-2</v>
      </c>
      <c r="C7775" s="15"/>
      <c r="D7775" s="18">
        <v>5000</v>
      </c>
      <c r="E7775" s="34">
        <f t="shared" ca="1" si="2318"/>
        <v>23145.525948403949</v>
      </c>
      <c r="F7775" s="34">
        <f t="shared" ca="1" si="2319"/>
        <v>3500.0000000000005</v>
      </c>
      <c r="G7775" s="69">
        <f t="shared" ca="1" si="2305"/>
        <v>0</v>
      </c>
      <c r="H7775" s="34">
        <f t="shared" ca="1" si="2306"/>
        <v>1003.201891264192</v>
      </c>
      <c r="I7775" s="34">
        <f t="shared" ca="1" si="2307"/>
        <v>4503.2018912641925</v>
      </c>
      <c r="J7775" s="18">
        <f ca="1">SUM(INDIRECT(ADDRESS(ROW(F7775),COLUMN(F7775),4)):INDIRECT(ADDRESS(ROW(F7775)+N$5-1,COLUMN(F7775),4)))</f>
        <v>24500.000000000004</v>
      </c>
      <c r="K7775" s="18">
        <f t="shared" ca="1" si="2308"/>
        <v>16350</v>
      </c>
      <c r="L7775" s="18">
        <f t="shared" ca="1" si="2320"/>
        <v>16350</v>
      </c>
      <c r="M7775" s="18">
        <f t="shared" ca="1" si="2304"/>
        <v>0</v>
      </c>
      <c r="N7775" s="34">
        <f t="shared" ca="1" si="2309"/>
        <v>18642.324057139755</v>
      </c>
      <c r="P7775" s="18">
        <f t="shared" ca="1" si="2321"/>
        <v>1003.201891264192</v>
      </c>
      <c r="Q7775" s="47">
        <f ca="1">SUM(L$15:L7775)-SUM(M$15:M7775)</f>
        <v>16350</v>
      </c>
      <c r="R7775" s="47" t="str">
        <f t="shared" ca="1" si="2322"/>
        <v>M7778</v>
      </c>
      <c r="S7775" s="40">
        <f t="shared" ca="1" si="2310"/>
        <v>0</v>
      </c>
      <c r="T7775" s="46">
        <f t="shared" ca="1" si="2311"/>
        <v>61</v>
      </c>
      <c r="X7775" s="74">
        <f t="shared" ca="1" si="2312"/>
        <v>1.003201891264192</v>
      </c>
      <c r="Y7775" s="75">
        <f t="shared" ca="1" si="2313"/>
        <v>1.003201891264192</v>
      </c>
      <c r="Z7775" s="74">
        <f t="shared" ca="1" si="2314"/>
        <v>2.726999420241881</v>
      </c>
      <c r="AA7775" s="76">
        <f t="shared" ca="1" si="2315"/>
        <v>1003.201891264192</v>
      </c>
      <c r="AB7775" s="76">
        <f t="shared" ca="1" si="2316"/>
        <v>2726.9994202418811</v>
      </c>
    </row>
    <row r="7776" spans="1:28" x14ac:dyDescent="0.25">
      <c r="A7776" s="2">
        <f t="shared" si="2317"/>
        <v>22</v>
      </c>
      <c r="B7776" s="16">
        <f ca="1">VLOOKUP(A7776,PERIODS!$O$4:$P$33,2,FALSE)</f>
        <v>3.5000000000000003E-2</v>
      </c>
      <c r="C7776" s="15"/>
      <c r="D7776" s="18">
        <v>5000</v>
      </c>
      <c r="E7776" s="34">
        <f t="shared" ca="1" si="2318"/>
        <v>18642.324057139755</v>
      </c>
      <c r="F7776" s="34">
        <f t="shared" ca="1" si="2319"/>
        <v>3500.0000000000005</v>
      </c>
      <c r="G7776" s="69">
        <f t="shared" ca="1" si="2305"/>
        <v>0</v>
      </c>
      <c r="H7776" s="34">
        <f t="shared" ca="1" si="2306"/>
        <v>-929.28698135454385</v>
      </c>
      <c r="I7776" s="34">
        <f t="shared" ca="1" si="2307"/>
        <v>2570.7130186454565</v>
      </c>
      <c r="J7776" s="18">
        <f ca="1">SUM(INDIRECT(ADDRESS(ROW(F7776),COLUMN(F7776),4)):INDIRECT(ADDRESS(ROW(F7776)+N$5-1,COLUMN(F7776),4)))</f>
        <v>25000.000000000004</v>
      </c>
      <c r="K7776" s="18">
        <f t="shared" ca="1" si="2308"/>
        <v>16350</v>
      </c>
      <c r="L7776" s="18">
        <f t="shared" ca="1" si="2320"/>
        <v>0</v>
      </c>
      <c r="M7776" s="18">
        <f t="shared" ca="1" si="2304"/>
        <v>0</v>
      </c>
      <c r="N7776" s="34">
        <f t="shared" ca="1" si="2309"/>
        <v>16071.611038494299</v>
      </c>
      <c r="P7776" s="18">
        <f t="shared" ca="1" si="2321"/>
        <v>929.28698135454385</v>
      </c>
      <c r="Q7776" s="47">
        <f ca="1">SUM(L$15:L7776)-SUM(M$15:M7776)</f>
        <v>16350</v>
      </c>
      <c r="R7776" s="47" t="str">
        <f t="shared" ca="1" si="2322"/>
        <v>M7779</v>
      </c>
      <c r="S7776" s="40">
        <f t="shared" ca="1" si="2310"/>
        <v>0</v>
      </c>
      <c r="T7776" s="46">
        <f t="shared" ca="1" si="2311"/>
        <v>14</v>
      </c>
      <c r="X7776" s="74">
        <f t="shared" ca="1" si="2312"/>
        <v>-0.92928698135454391</v>
      </c>
      <c r="Y7776" s="75">
        <f t="shared" ca="1" si="2313"/>
        <v>-0.92928698135454391</v>
      </c>
      <c r="Z7776" s="74">
        <f t="shared" ca="1" si="2314"/>
        <v>0.39483513484225446</v>
      </c>
      <c r="AA7776" s="76">
        <f t="shared" ca="1" si="2315"/>
        <v>-929.28698135454385</v>
      </c>
      <c r="AB7776" s="76">
        <f t="shared" ca="1" si="2316"/>
        <v>394.83513484225449</v>
      </c>
    </row>
    <row r="7777" spans="1:28" x14ac:dyDescent="0.25">
      <c r="A7777" s="2">
        <f t="shared" si="2317"/>
        <v>23</v>
      </c>
      <c r="B7777" s="16">
        <f ca="1">VLOOKUP(A7777,PERIODS!$O$4:$P$33,2,FALSE)</f>
        <v>3.5000000000000003E-2</v>
      </c>
      <c r="C7777" s="15"/>
      <c r="D7777" s="18">
        <v>5000</v>
      </c>
      <c r="E7777" s="34">
        <f t="shared" ca="1" si="2318"/>
        <v>16071.611038494299</v>
      </c>
      <c r="F7777" s="34">
        <f t="shared" ca="1" si="2319"/>
        <v>3500.0000000000005</v>
      </c>
      <c r="G7777" s="69">
        <f t="shared" ca="1" si="2305"/>
        <v>0</v>
      </c>
      <c r="H7777" s="34">
        <f t="shared" ca="1" si="2306"/>
        <v>345.33607243335859</v>
      </c>
      <c r="I7777" s="34">
        <f t="shared" ca="1" si="2307"/>
        <v>3845.3360724333588</v>
      </c>
      <c r="J7777" s="18">
        <f ca="1">SUM(INDIRECT(ADDRESS(ROW(F7777),COLUMN(F7777),4)):INDIRECT(ADDRESS(ROW(F7777)+N$5-1,COLUMN(F7777),4)))</f>
        <v>25500.000000000004</v>
      </c>
      <c r="K7777" s="18">
        <f t="shared" ca="1" si="2308"/>
        <v>16350</v>
      </c>
      <c r="L7777" s="18">
        <f t="shared" ca="1" si="2320"/>
        <v>0</v>
      </c>
      <c r="M7777" s="18">
        <f t="shared" ca="1" si="2304"/>
        <v>0</v>
      </c>
      <c r="N7777" s="34">
        <f t="shared" ca="1" si="2309"/>
        <v>12226.274966060941</v>
      </c>
      <c r="P7777" s="18">
        <f t="shared" ca="1" si="2321"/>
        <v>345.33607243335859</v>
      </c>
      <c r="Q7777" s="47">
        <f ca="1">SUM(L$15:L7777)-SUM(M$15:M7777)</f>
        <v>16350</v>
      </c>
      <c r="R7777" s="47" t="str">
        <f t="shared" ca="1" si="2322"/>
        <v>M7780</v>
      </c>
      <c r="S7777" s="40">
        <f t="shared" ca="1" si="2310"/>
        <v>0</v>
      </c>
      <c r="T7777" s="46">
        <f t="shared" ca="1" si="2311"/>
        <v>84</v>
      </c>
      <c r="X7777" s="74">
        <f t="shared" ca="1" si="2312"/>
        <v>0.34533607243335862</v>
      </c>
      <c r="Y7777" s="75">
        <f t="shared" ca="1" si="2313"/>
        <v>0.34533607243335862</v>
      </c>
      <c r="Z7777" s="74">
        <f t="shared" ca="1" si="2314"/>
        <v>1.4124645303031482</v>
      </c>
      <c r="AA7777" s="76">
        <f t="shared" ca="1" si="2315"/>
        <v>345.33607243335859</v>
      </c>
      <c r="AB7777" s="76">
        <f t="shared" ca="1" si="2316"/>
        <v>1412.4645303031482</v>
      </c>
    </row>
    <row r="7778" spans="1:28" x14ac:dyDescent="0.25">
      <c r="A7778" s="2">
        <f t="shared" si="2317"/>
        <v>24</v>
      </c>
      <c r="B7778" s="16">
        <f ca="1">VLOOKUP(A7778,PERIODS!$O$4:$P$33,2,FALSE)</f>
        <v>3.5000000000000003E-2</v>
      </c>
      <c r="C7778" s="15"/>
      <c r="D7778" s="18">
        <v>5000</v>
      </c>
      <c r="E7778" s="34">
        <f t="shared" ca="1" si="2318"/>
        <v>12226.274966060941</v>
      </c>
      <c r="F7778" s="34">
        <f t="shared" ca="1" si="2319"/>
        <v>3500.0000000000005</v>
      </c>
      <c r="G7778" s="69">
        <f t="shared" ca="1" si="2305"/>
        <v>0</v>
      </c>
      <c r="H7778" s="34">
        <f t="shared" ca="1" si="2306"/>
        <v>372.34036217384727</v>
      </c>
      <c r="I7778" s="34">
        <f t="shared" ca="1" si="2307"/>
        <v>3872.3403621738476</v>
      </c>
      <c r="J7778" s="18">
        <f ca="1">SUM(INDIRECT(ADDRESS(ROW(F7778),COLUMN(F7778),4)):INDIRECT(ADDRESS(ROW(F7778)+N$5-1,COLUMN(F7778),4)))</f>
        <v>26000</v>
      </c>
      <c r="K7778" s="18">
        <f t="shared" ca="1" si="2308"/>
        <v>0</v>
      </c>
      <c r="L7778" s="18">
        <f t="shared" ca="1" si="2320"/>
        <v>0</v>
      </c>
      <c r="M7778" s="18">
        <f t="shared" ca="1" si="2304"/>
        <v>16350</v>
      </c>
      <c r="N7778" s="34">
        <f t="shared" ca="1" si="2309"/>
        <v>24703.934603887094</v>
      </c>
      <c r="P7778" s="18">
        <f t="shared" ca="1" si="2321"/>
        <v>372.34036217384727</v>
      </c>
      <c r="Q7778" s="47">
        <f ca="1">SUM(L$15:L7778)-SUM(M$15:M7778)</f>
        <v>0</v>
      </c>
      <c r="R7778" s="47" t="str">
        <f t="shared" ca="1" si="2322"/>
        <v>M7781</v>
      </c>
      <c r="S7778" s="40">
        <f t="shared" ca="1" si="2310"/>
        <v>0</v>
      </c>
      <c r="T7778" s="46">
        <f t="shared" ca="1" si="2311"/>
        <v>51</v>
      </c>
      <c r="X7778" s="74">
        <f t="shared" ca="1" si="2312"/>
        <v>0.37234036217384725</v>
      </c>
      <c r="Y7778" s="75">
        <f t="shared" ca="1" si="2313"/>
        <v>0.37234036217384725</v>
      </c>
      <c r="Z7778" s="74">
        <f t="shared" ca="1" si="2314"/>
        <v>1.4511268059229712</v>
      </c>
      <c r="AA7778" s="76">
        <f t="shared" ca="1" si="2315"/>
        <v>372.34036217384727</v>
      </c>
      <c r="AB7778" s="76">
        <f t="shared" ca="1" si="2316"/>
        <v>1451.1268059229712</v>
      </c>
    </row>
    <row r="7779" spans="1:28" x14ac:dyDescent="0.25">
      <c r="A7779" s="2">
        <f t="shared" si="2317"/>
        <v>25</v>
      </c>
      <c r="B7779" s="16">
        <f ca="1">VLOOKUP(A7779,PERIODS!$O$4:$P$33,2,FALSE)</f>
        <v>3.5000000000000003E-2</v>
      </c>
      <c r="C7779" s="15"/>
      <c r="D7779" s="18">
        <v>5000</v>
      </c>
      <c r="E7779" s="34">
        <f t="shared" ca="1" si="2318"/>
        <v>24703.934603887094</v>
      </c>
      <c r="F7779" s="34">
        <f t="shared" ca="1" si="2319"/>
        <v>3500.0000000000005</v>
      </c>
      <c r="G7779" s="69">
        <f t="shared" ca="1" si="2305"/>
        <v>0</v>
      </c>
      <c r="H7779" s="34">
        <f t="shared" ca="1" si="2306"/>
        <v>-975.05727449373376</v>
      </c>
      <c r="I7779" s="34">
        <f t="shared" ca="1" si="2307"/>
        <v>2524.9427255062665</v>
      </c>
      <c r="J7779" s="18">
        <f ca="1">SUM(INDIRECT(ADDRESS(ROW(F7779),COLUMN(F7779),4)):INDIRECT(ADDRESS(ROW(F7779)+N$5-1,COLUMN(F7779),4)))</f>
        <v>24900</v>
      </c>
      <c r="K7779" s="18">
        <f t="shared" ca="1" si="2308"/>
        <v>16350</v>
      </c>
      <c r="L7779" s="18">
        <f t="shared" ca="1" si="2320"/>
        <v>16350</v>
      </c>
      <c r="M7779" s="18">
        <f t="shared" ca="1" si="2304"/>
        <v>0</v>
      </c>
      <c r="N7779" s="34">
        <f t="shared" ca="1" si="2309"/>
        <v>22178.991878380828</v>
      </c>
      <c r="P7779" s="18">
        <f t="shared" ca="1" si="2321"/>
        <v>975.05727449373376</v>
      </c>
      <c r="Q7779" s="47">
        <f ca="1">SUM(L$15:L7779)-SUM(M$15:M7779)</f>
        <v>16350</v>
      </c>
      <c r="R7779" s="47" t="str">
        <f t="shared" ca="1" si="2322"/>
        <v>M7782</v>
      </c>
      <c r="S7779" s="40">
        <f t="shared" ca="1" si="2310"/>
        <v>0</v>
      </c>
      <c r="T7779" s="46">
        <f t="shared" ca="1" si="2311"/>
        <v>70</v>
      </c>
      <c r="X7779" s="74">
        <f t="shared" ca="1" si="2312"/>
        <v>-0.97505727449373381</v>
      </c>
      <c r="Y7779" s="75">
        <f t="shared" ca="1" si="2313"/>
        <v>-0.97505727449373381</v>
      </c>
      <c r="Z7779" s="74">
        <f t="shared" ca="1" si="2314"/>
        <v>0.37717075068071931</v>
      </c>
      <c r="AA7779" s="76">
        <f t="shared" ca="1" si="2315"/>
        <v>-975.05727449373376</v>
      </c>
      <c r="AB7779" s="76">
        <f t="shared" ca="1" si="2316"/>
        <v>377.17075068071932</v>
      </c>
    </row>
    <row r="7780" spans="1:28" x14ac:dyDescent="0.25">
      <c r="A7780" s="2">
        <f t="shared" si="2317"/>
        <v>26</v>
      </c>
      <c r="B7780" s="16">
        <f ca="1">VLOOKUP(A7780,PERIODS!$O$4:$P$33,2,FALSE)</f>
        <v>3.5000000000000003E-2</v>
      </c>
      <c r="C7780" s="15"/>
      <c r="D7780" s="18">
        <v>5000</v>
      </c>
      <c r="E7780" s="34">
        <f t="shared" ca="1" si="2318"/>
        <v>22178.991878380828</v>
      </c>
      <c r="F7780" s="34">
        <f t="shared" ca="1" si="2319"/>
        <v>3500.0000000000005</v>
      </c>
      <c r="G7780" s="69">
        <f t="shared" ca="1" si="2305"/>
        <v>0</v>
      </c>
      <c r="H7780" s="34">
        <f t="shared" ca="1" si="2306"/>
        <v>-668.51248147424303</v>
      </c>
      <c r="I7780" s="34">
        <f t="shared" ca="1" si="2307"/>
        <v>2831.4875185257574</v>
      </c>
      <c r="J7780" s="18">
        <f ca="1">SUM(INDIRECT(ADDRESS(ROW(F7780),COLUMN(F7780),4)):INDIRECT(ADDRESS(ROW(F7780)+N$5-1,COLUMN(F7780),4)))</f>
        <v>23900</v>
      </c>
      <c r="K7780" s="18">
        <f t="shared" ca="1" si="2308"/>
        <v>16350</v>
      </c>
      <c r="L7780" s="18">
        <f t="shared" ca="1" si="2320"/>
        <v>0</v>
      </c>
      <c r="M7780" s="18">
        <f t="shared" ca="1" si="2304"/>
        <v>0</v>
      </c>
      <c r="N7780" s="34">
        <f t="shared" ca="1" si="2309"/>
        <v>19347.504359855069</v>
      </c>
      <c r="P7780" s="18">
        <f t="shared" ca="1" si="2321"/>
        <v>668.51248147424303</v>
      </c>
      <c r="Q7780" s="47">
        <f ca="1">SUM(L$15:L7780)-SUM(M$15:M7780)</f>
        <v>16350</v>
      </c>
      <c r="R7780" s="47" t="str">
        <f t="shared" ca="1" si="2322"/>
        <v>M7783</v>
      </c>
      <c r="S7780" s="40">
        <f t="shared" ca="1" si="2310"/>
        <v>0</v>
      </c>
      <c r="T7780" s="46">
        <f t="shared" ca="1" si="2311"/>
        <v>95</v>
      </c>
      <c r="X7780" s="74">
        <f t="shared" ca="1" si="2312"/>
        <v>-0.66851248147424303</v>
      </c>
      <c r="Y7780" s="75">
        <f t="shared" ca="1" si="2313"/>
        <v>-0.66851248147424303</v>
      </c>
      <c r="Z7780" s="74">
        <f t="shared" ca="1" si="2314"/>
        <v>0.5124703201882963</v>
      </c>
      <c r="AA7780" s="76">
        <f t="shared" ca="1" si="2315"/>
        <v>-668.51248147424303</v>
      </c>
      <c r="AB7780" s="76">
        <f t="shared" ca="1" si="2316"/>
        <v>512.47032018829634</v>
      </c>
    </row>
    <row r="7781" spans="1:28" x14ac:dyDescent="0.25">
      <c r="A7781" s="2">
        <f t="shared" si="2317"/>
        <v>27</v>
      </c>
      <c r="B7781" s="16">
        <f ca="1">VLOOKUP(A7781,PERIODS!$O$4:$P$33,2,FALSE)</f>
        <v>3.5000000000000003E-2</v>
      </c>
      <c r="C7781" s="15"/>
      <c r="D7781" s="18">
        <v>5000</v>
      </c>
      <c r="E7781" s="34">
        <f t="shared" ca="1" si="2318"/>
        <v>19347.504359855069</v>
      </c>
      <c r="F7781" s="34">
        <f t="shared" ca="1" si="2319"/>
        <v>3500.0000000000005</v>
      </c>
      <c r="G7781" s="69">
        <f t="shared" ca="1" si="2305"/>
        <v>0</v>
      </c>
      <c r="H7781" s="34">
        <f t="shared" ca="1" si="2306"/>
        <v>460.1561561187836</v>
      </c>
      <c r="I7781" s="34">
        <f t="shared" ca="1" si="2307"/>
        <v>3960.1561561187841</v>
      </c>
      <c r="J7781" s="18">
        <f ca="1">SUM(INDIRECT(ADDRESS(ROW(F7781),COLUMN(F7781),4)):INDIRECT(ADDRESS(ROW(F7781)+N$5-1,COLUMN(F7781),4)))</f>
        <v>22900</v>
      </c>
      <c r="K7781" s="18">
        <f t="shared" ca="1" si="2308"/>
        <v>16350</v>
      </c>
      <c r="L7781" s="18">
        <f t="shared" ca="1" si="2320"/>
        <v>0</v>
      </c>
      <c r="M7781" s="18">
        <f t="shared" ca="1" si="2304"/>
        <v>0</v>
      </c>
      <c r="N7781" s="34">
        <f t="shared" ca="1" si="2309"/>
        <v>15387.348203736285</v>
      </c>
      <c r="P7781" s="18">
        <f t="shared" ca="1" si="2321"/>
        <v>460.1561561187836</v>
      </c>
      <c r="Q7781" s="47">
        <f ca="1">SUM(L$15:L7781)-SUM(M$15:M7781)</f>
        <v>16350</v>
      </c>
      <c r="R7781" s="47" t="str">
        <f t="shared" ca="1" si="2322"/>
        <v>M7784</v>
      </c>
      <c r="S7781" s="40">
        <f t="shared" ca="1" si="2310"/>
        <v>0</v>
      </c>
      <c r="T7781" s="46">
        <f t="shared" ca="1" si="2311"/>
        <v>1</v>
      </c>
      <c r="X7781" s="74">
        <f t="shared" ca="1" si="2312"/>
        <v>0.46015615611878358</v>
      </c>
      <c r="Y7781" s="75">
        <f t="shared" ca="1" si="2313"/>
        <v>0.46015615611878358</v>
      </c>
      <c r="Z7781" s="74">
        <f t="shared" ca="1" si="2314"/>
        <v>1.5843213671544609</v>
      </c>
      <c r="AA7781" s="76">
        <f t="shared" ca="1" si="2315"/>
        <v>460.1561561187836</v>
      </c>
      <c r="AB7781" s="76">
        <f t="shared" ca="1" si="2316"/>
        <v>1584.3213671544609</v>
      </c>
    </row>
    <row r="7782" spans="1:28" x14ac:dyDescent="0.25">
      <c r="A7782" s="2">
        <f t="shared" si="2317"/>
        <v>28</v>
      </c>
      <c r="B7782" s="16">
        <f ca="1">VLOOKUP(A7782,PERIODS!$O$4:$P$33,2,FALSE)</f>
        <v>0.04</v>
      </c>
      <c r="C7782" s="15"/>
      <c r="D7782" s="18">
        <v>5000</v>
      </c>
      <c r="E7782" s="34">
        <f t="shared" ca="1" si="2318"/>
        <v>15387.348203736285</v>
      </c>
      <c r="F7782" s="34">
        <f t="shared" ca="1" si="2319"/>
        <v>4000</v>
      </c>
      <c r="G7782" s="69">
        <f t="shared" ca="1" si="2305"/>
        <v>0</v>
      </c>
      <c r="H7782" s="34">
        <f t="shared" ca="1" si="2306"/>
        <v>142.75033774338326</v>
      </c>
      <c r="I7782" s="34">
        <f t="shared" ca="1" si="2307"/>
        <v>4142.7503377433832</v>
      </c>
      <c r="J7782" s="18">
        <f ca="1">SUM(INDIRECT(ADDRESS(ROW(F7782),COLUMN(F7782),4)):INDIRECT(ADDRESS(ROW(F7782)+N$5-1,COLUMN(F7782),4)))</f>
        <v>21900</v>
      </c>
      <c r="K7782" s="18">
        <f t="shared" ca="1" si="2308"/>
        <v>0</v>
      </c>
      <c r="L7782" s="18">
        <f t="shared" ca="1" si="2320"/>
        <v>0</v>
      </c>
      <c r="M7782" s="18">
        <f t="shared" ca="1" si="2304"/>
        <v>16350</v>
      </c>
      <c r="N7782" s="34">
        <f t="shared" ca="1" si="2309"/>
        <v>27594.597865992902</v>
      </c>
      <c r="P7782" s="18">
        <f t="shared" ca="1" si="2321"/>
        <v>142.75033774338326</v>
      </c>
      <c r="Q7782" s="47">
        <f ca="1">SUM(L$15:L7782)-SUM(M$15:M7782)</f>
        <v>0</v>
      </c>
      <c r="R7782" s="47" t="str">
        <f t="shared" ca="1" si="2322"/>
        <v>M7785</v>
      </c>
      <c r="S7782" s="40">
        <f t="shared" ca="1" si="2310"/>
        <v>0</v>
      </c>
      <c r="T7782" s="46">
        <f t="shared" ca="1" si="2311"/>
        <v>1</v>
      </c>
      <c r="X7782" s="74">
        <f t="shared" ca="1" si="2312"/>
        <v>0.14275033774338325</v>
      </c>
      <c r="Y7782" s="75">
        <f t="shared" ca="1" si="2313"/>
        <v>0.14275033774338325</v>
      </c>
      <c r="Z7782" s="74">
        <f t="shared" ca="1" si="2314"/>
        <v>1.1534417948339142</v>
      </c>
      <c r="AA7782" s="76">
        <f t="shared" ca="1" si="2315"/>
        <v>142.75033774338326</v>
      </c>
      <c r="AB7782" s="76">
        <f t="shared" ca="1" si="2316"/>
        <v>1153.4417948339142</v>
      </c>
    </row>
    <row r="7783" spans="1:28" x14ac:dyDescent="0.25">
      <c r="A7783" s="2">
        <f t="shared" si="2317"/>
        <v>29</v>
      </c>
      <c r="B7783" s="16">
        <f ca="1">VLOOKUP(A7783,PERIODS!$O$4:$P$33,2,FALSE)</f>
        <v>0.04</v>
      </c>
      <c r="C7783" s="15"/>
      <c r="D7783" s="18">
        <v>5000</v>
      </c>
      <c r="E7783" s="34">
        <f t="shared" ca="1" si="2318"/>
        <v>27594.597865992902</v>
      </c>
      <c r="F7783" s="34">
        <f t="shared" ca="1" si="2319"/>
        <v>4000</v>
      </c>
      <c r="G7783" s="69">
        <f t="shared" ca="1" si="2305"/>
        <v>0</v>
      </c>
      <c r="H7783" s="34">
        <f t="shared" ca="1" si="2306"/>
        <v>994.91402867788611</v>
      </c>
      <c r="I7783" s="34">
        <f t="shared" ca="1" si="2307"/>
        <v>4994.9140286778857</v>
      </c>
      <c r="J7783" s="18">
        <f ca="1">SUM(INDIRECT(ADDRESS(ROW(F7783),COLUMN(F7783),4)):INDIRECT(ADDRESS(ROW(F7783)+N$5-1,COLUMN(F7783),4)))</f>
        <v>21200</v>
      </c>
      <c r="K7783" s="18">
        <f t="shared" ca="1" si="2308"/>
        <v>0</v>
      </c>
      <c r="L7783" s="18">
        <f t="shared" ca="1" si="2320"/>
        <v>0</v>
      </c>
      <c r="M7783" s="18">
        <f t="shared" ca="1" si="2304"/>
        <v>0</v>
      </c>
      <c r="N7783" s="34">
        <f t="shared" ca="1" si="2309"/>
        <v>22599.683837315017</v>
      </c>
      <c r="P7783" s="18">
        <f t="shared" ca="1" si="2321"/>
        <v>994.91402867788611</v>
      </c>
      <c r="Q7783" s="47">
        <f ca="1">SUM(L$15:L7783)-SUM(M$15:M7783)</f>
        <v>0</v>
      </c>
      <c r="R7783" s="47" t="str">
        <f t="shared" ca="1" si="2322"/>
        <v>M7786</v>
      </c>
      <c r="S7783" s="40">
        <f t="shared" ca="1" si="2310"/>
        <v>0</v>
      </c>
      <c r="T7783" s="46">
        <f t="shared" ca="1" si="2311"/>
        <v>26</v>
      </c>
      <c r="X7783" s="74">
        <f t="shared" ca="1" si="2312"/>
        <v>0.99491402867788614</v>
      </c>
      <c r="Y7783" s="75">
        <f t="shared" ca="1" si="2313"/>
        <v>0.99491402867788614</v>
      </c>
      <c r="Z7783" s="74">
        <f t="shared" ca="1" si="2314"/>
        <v>2.7044918225469936</v>
      </c>
      <c r="AA7783" s="76">
        <f t="shared" ca="1" si="2315"/>
        <v>994.91402867788611</v>
      </c>
      <c r="AB7783" s="76">
        <f t="shared" ca="1" si="2316"/>
        <v>2704.4918225469937</v>
      </c>
    </row>
    <row r="7784" spans="1:28" x14ac:dyDescent="0.25">
      <c r="A7784" s="2">
        <f t="shared" si="2317"/>
        <v>30</v>
      </c>
      <c r="B7784" s="16">
        <f ca="1">VLOOKUP(A7784,PERIODS!$O$4:$P$33,2,FALSE)</f>
        <v>0.04</v>
      </c>
      <c r="C7784" s="15"/>
      <c r="D7784" s="18">
        <v>5000</v>
      </c>
      <c r="E7784" s="34">
        <f t="shared" ca="1" si="2318"/>
        <v>22599.683837315017</v>
      </c>
      <c r="F7784" s="34">
        <f t="shared" ca="1" si="2319"/>
        <v>4000</v>
      </c>
      <c r="G7784" s="69">
        <f t="shared" ca="1" si="2305"/>
        <v>0</v>
      </c>
      <c r="H7784" s="34">
        <f t="shared" ca="1" si="2306"/>
        <v>-701.08063272647519</v>
      </c>
      <c r="I7784" s="34">
        <f t="shared" ca="1" si="2307"/>
        <v>3298.9193672735246</v>
      </c>
      <c r="J7784" s="18">
        <f ca="1">SUM(INDIRECT(ADDRESS(ROW(F7784),COLUMN(F7784),4)):INDIRECT(ADDRESS(ROW(F7784)+N$5-1,COLUMN(F7784),4)))</f>
        <v>20500</v>
      </c>
      <c r="K7784" s="18">
        <f t="shared" ca="1" si="2308"/>
        <v>0</v>
      </c>
      <c r="L7784" s="18">
        <f t="shared" ca="1" si="2320"/>
        <v>0</v>
      </c>
      <c r="M7784" s="18">
        <f t="shared" ca="1" si="2304"/>
        <v>0</v>
      </c>
      <c r="N7784" s="34">
        <f t="shared" ca="1" si="2309"/>
        <v>19300.764470041493</v>
      </c>
      <c r="P7784" s="18">
        <f t="shared" ca="1" si="2321"/>
        <v>701.08063272647519</v>
      </c>
      <c r="Q7784" s="47">
        <f ca="1">SUM(L$15:L7784)-SUM(M$15:M7784)</f>
        <v>0</v>
      </c>
      <c r="R7784" s="47" t="str">
        <f t="shared" ca="1" si="2322"/>
        <v>M7787</v>
      </c>
      <c r="S7784" s="40">
        <f t="shared" ca="1" si="2310"/>
        <v>0</v>
      </c>
      <c r="T7784" s="46">
        <f t="shared" ca="1" si="2311"/>
        <v>68</v>
      </c>
      <c r="X7784" s="74">
        <f t="shared" ca="1" si="2312"/>
        <v>-0.70108063272647514</v>
      </c>
      <c r="Y7784" s="75">
        <f t="shared" ca="1" si="2313"/>
        <v>-0.70108063272647514</v>
      </c>
      <c r="Z7784" s="74">
        <f t="shared" ca="1" si="2314"/>
        <v>0.49604896730421916</v>
      </c>
      <c r="AA7784" s="76">
        <f t="shared" ca="1" si="2315"/>
        <v>-701.08063272647519</v>
      </c>
      <c r="AB7784" s="76">
        <f t="shared" ca="1" si="2316"/>
        <v>496.04896730421916</v>
      </c>
    </row>
    <row r="7785" spans="1:28" x14ac:dyDescent="0.25">
      <c r="A7785" s="2">
        <f t="shared" si="2317"/>
        <v>1</v>
      </c>
      <c r="B7785" s="16">
        <f ca="1">VLOOKUP(A7785,PERIODS!$O$4:$P$33,2,FALSE)</f>
        <v>2.4E-2</v>
      </c>
      <c r="C7785" s="15"/>
      <c r="D7785" s="18">
        <v>5000</v>
      </c>
      <c r="E7785" s="34">
        <f t="shared" ca="1" si="2318"/>
        <v>19300.764470041493</v>
      </c>
      <c r="F7785" s="34">
        <f t="shared" ca="1" si="2319"/>
        <v>2400</v>
      </c>
      <c r="G7785" s="69">
        <f t="shared" ca="1" si="2305"/>
        <v>0</v>
      </c>
      <c r="H7785" s="34">
        <f t="shared" ca="1" si="2306"/>
        <v>1424.9634114626228</v>
      </c>
      <c r="I7785" s="34">
        <f t="shared" ca="1" si="2307"/>
        <v>3824.9634114626228</v>
      </c>
      <c r="J7785" s="18">
        <f ca="1">SUM(INDIRECT(ADDRESS(ROW(F7785),COLUMN(F7785),4)):INDIRECT(ADDRESS(ROW(F7785)+N$5-1,COLUMN(F7785),4)))</f>
        <v>19800</v>
      </c>
      <c r="K7785" s="18">
        <f t="shared" ca="1" si="2308"/>
        <v>16350</v>
      </c>
      <c r="L7785" s="18">
        <f t="shared" ca="1" si="2320"/>
        <v>16350</v>
      </c>
      <c r="M7785" s="18">
        <f t="shared" ca="1" si="2304"/>
        <v>0</v>
      </c>
      <c r="N7785" s="34">
        <f t="shared" ca="1" si="2309"/>
        <v>15475.801058578871</v>
      </c>
      <c r="P7785" s="18">
        <f t="shared" ca="1" si="2321"/>
        <v>1424.9634114626228</v>
      </c>
      <c r="Q7785" s="47">
        <f ca="1">SUM(L$15:L7785)-SUM(M$15:M7785)</f>
        <v>16350</v>
      </c>
      <c r="R7785" s="47" t="str">
        <f t="shared" ca="1" si="2322"/>
        <v>M7788</v>
      </c>
      <c r="S7785" s="40">
        <f t="shared" ca="1" si="2310"/>
        <v>0</v>
      </c>
      <c r="T7785" s="46">
        <f t="shared" ca="1" si="2311"/>
        <v>39</v>
      </c>
      <c r="X7785" s="74">
        <f t="shared" ca="1" si="2312"/>
        <v>1.4249634114626228</v>
      </c>
      <c r="Y7785" s="75">
        <f t="shared" ca="1" si="2313"/>
        <v>1.4249634114626228</v>
      </c>
      <c r="Z7785" s="74">
        <f t="shared" ca="1" si="2314"/>
        <v>4.157705715601991</v>
      </c>
      <c r="AA7785" s="76">
        <f t="shared" ca="1" si="2315"/>
        <v>1424.9634114626228</v>
      </c>
      <c r="AB7785" s="76">
        <f t="shared" ca="1" si="2316"/>
        <v>4157.705715601991</v>
      </c>
    </row>
    <row r="7786" spans="1:28" x14ac:dyDescent="0.25">
      <c r="A7786" s="2">
        <f t="shared" si="2317"/>
        <v>2</v>
      </c>
      <c r="B7786" s="16">
        <f ca="1">VLOOKUP(A7786,PERIODS!$O$4:$P$33,2,FALSE)</f>
        <v>2.5000000000000001E-2</v>
      </c>
      <c r="C7786" s="15"/>
      <c r="D7786" s="18">
        <v>5000</v>
      </c>
      <c r="E7786" s="34">
        <f t="shared" ca="1" si="2318"/>
        <v>15475.801058578871</v>
      </c>
      <c r="F7786" s="34">
        <f t="shared" ca="1" si="2319"/>
        <v>2500</v>
      </c>
      <c r="G7786" s="69">
        <f t="shared" ca="1" si="2305"/>
        <v>0</v>
      </c>
      <c r="H7786" s="34">
        <f t="shared" ca="1" si="2306"/>
        <v>-1488.9793045726794</v>
      </c>
      <c r="I7786" s="34">
        <f t="shared" ca="1" si="2307"/>
        <v>1011.0206954273206</v>
      </c>
      <c r="J7786" s="18">
        <f ca="1">SUM(INDIRECT(ADDRESS(ROW(F7786),COLUMN(F7786),4)):INDIRECT(ADDRESS(ROW(F7786)+N$5-1,COLUMN(F7786),4)))</f>
        <v>20700</v>
      </c>
      <c r="K7786" s="18">
        <f t="shared" ca="1" si="2308"/>
        <v>16350</v>
      </c>
      <c r="L7786" s="18">
        <f t="shared" ca="1" si="2320"/>
        <v>0</v>
      </c>
      <c r="M7786" s="18">
        <f t="shared" ca="1" si="2304"/>
        <v>0</v>
      </c>
      <c r="N7786" s="34">
        <f t="shared" ca="1" si="2309"/>
        <v>14464.780363151551</v>
      </c>
      <c r="P7786" s="18">
        <f t="shared" ca="1" si="2321"/>
        <v>1488.9793045726794</v>
      </c>
      <c r="Q7786" s="47">
        <f ca="1">SUM(L$15:L7786)-SUM(M$15:M7786)</f>
        <v>16350</v>
      </c>
      <c r="R7786" s="47" t="str">
        <f t="shared" ca="1" si="2322"/>
        <v>M7789</v>
      </c>
      <c r="S7786" s="40">
        <f t="shared" ca="1" si="2310"/>
        <v>0</v>
      </c>
      <c r="T7786" s="46">
        <f t="shared" ca="1" si="2311"/>
        <v>7</v>
      </c>
      <c r="X7786" s="74">
        <f t="shared" ca="1" si="2312"/>
        <v>-1.4889793045726794</v>
      </c>
      <c r="Y7786" s="75">
        <f t="shared" ca="1" si="2313"/>
        <v>-1.4889793045726794</v>
      </c>
      <c r="Z7786" s="74">
        <f t="shared" ca="1" si="2314"/>
        <v>0.22560280981711875</v>
      </c>
      <c r="AA7786" s="76">
        <f t="shared" ca="1" si="2315"/>
        <v>-1488.9793045726794</v>
      </c>
      <c r="AB7786" s="76">
        <f t="shared" ca="1" si="2316"/>
        <v>225.60280981711875</v>
      </c>
    </row>
    <row r="7787" spans="1:28" x14ac:dyDescent="0.25">
      <c r="A7787" s="2">
        <f t="shared" si="2317"/>
        <v>3</v>
      </c>
      <c r="B7787" s="16">
        <f ca="1">VLOOKUP(A7787,PERIODS!$O$4:$P$33,2,FALSE)</f>
        <v>2.5000000000000001E-2</v>
      </c>
      <c r="C7787" s="15"/>
      <c r="D7787" s="18">
        <v>5000</v>
      </c>
      <c r="E7787" s="34">
        <f t="shared" ca="1" si="2318"/>
        <v>14464.780363151551</v>
      </c>
      <c r="F7787" s="34">
        <f t="shared" ca="1" si="2319"/>
        <v>2500</v>
      </c>
      <c r="G7787" s="69">
        <f t="shared" ca="1" si="2305"/>
        <v>0</v>
      </c>
      <c r="H7787" s="34">
        <f t="shared" ca="1" si="2306"/>
        <v>747.86565862659586</v>
      </c>
      <c r="I7787" s="34">
        <f t="shared" ca="1" si="2307"/>
        <v>3247.8656586265961</v>
      </c>
      <c r="J7787" s="18">
        <f ca="1">SUM(INDIRECT(ADDRESS(ROW(F7787),COLUMN(F7787),4)):INDIRECT(ADDRESS(ROW(F7787)+N$5-1,COLUMN(F7787),4)))</f>
        <v>21500</v>
      </c>
      <c r="K7787" s="18">
        <f t="shared" ca="1" si="2308"/>
        <v>16350</v>
      </c>
      <c r="L7787" s="18">
        <f t="shared" ca="1" si="2320"/>
        <v>0</v>
      </c>
      <c r="M7787" s="18">
        <f t="shared" ca="1" si="2304"/>
        <v>0</v>
      </c>
      <c r="N7787" s="34">
        <f t="shared" ca="1" si="2309"/>
        <v>11216.914704524956</v>
      </c>
      <c r="P7787" s="18">
        <f t="shared" ca="1" si="2321"/>
        <v>747.86565862659586</v>
      </c>
      <c r="Q7787" s="47">
        <f ca="1">SUM(L$15:L7787)-SUM(M$15:M7787)</f>
        <v>16350</v>
      </c>
      <c r="R7787" s="47" t="str">
        <f t="shared" ca="1" si="2322"/>
        <v>M7790</v>
      </c>
      <c r="S7787" s="40">
        <f t="shared" ca="1" si="2310"/>
        <v>0</v>
      </c>
      <c r="T7787" s="46">
        <f t="shared" ca="1" si="2311"/>
        <v>65</v>
      </c>
      <c r="X7787" s="74">
        <f t="shared" ca="1" si="2312"/>
        <v>0.74786565862659582</v>
      </c>
      <c r="Y7787" s="75">
        <f t="shared" ca="1" si="2313"/>
        <v>0.74786565862659582</v>
      </c>
      <c r="Z7787" s="74">
        <f t="shared" ca="1" si="2314"/>
        <v>2.1124864343658225</v>
      </c>
      <c r="AA7787" s="76">
        <f t="shared" ca="1" si="2315"/>
        <v>747.86565862659586</v>
      </c>
      <c r="AB7787" s="76">
        <f t="shared" ca="1" si="2316"/>
        <v>2112.4864343658223</v>
      </c>
    </row>
    <row r="7788" spans="1:28" x14ac:dyDescent="0.25">
      <c r="A7788" s="2">
        <f t="shared" si="2317"/>
        <v>4</v>
      </c>
      <c r="B7788" s="16">
        <f ca="1">VLOOKUP(A7788,PERIODS!$O$4:$P$33,2,FALSE)</f>
        <v>2.5000000000000001E-2</v>
      </c>
      <c r="C7788" s="15"/>
      <c r="D7788" s="18">
        <v>5000</v>
      </c>
      <c r="E7788" s="34">
        <f t="shared" ca="1" si="2318"/>
        <v>11216.914704524956</v>
      </c>
      <c r="F7788" s="34">
        <f t="shared" ca="1" si="2319"/>
        <v>2500</v>
      </c>
      <c r="G7788" s="69">
        <f t="shared" ca="1" si="2305"/>
        <v>0</v>
      </c>
      <c r="H7788" s="34">
        <f t="shared" ca="1" si="2306"/>
        <v>-1020.3664183313774</v>
      </c>
      <c r="I7788" s="34">
        <f t="shared" ca="1" si="2307"/>
        <v>1479.6335816686226</v>
      </c>
      <c r="J7788" s="18">
        <f ca="1">SUM(INDIRECT(ADDRESS(ROW(F7788),COLUMN(F7788),4)):INDIRECT(ADDRESS(ROW(F7788)+N$5-1,COLUMN(F7788),4)))</f>
        <v>22300</v>
      </c>
      <c r="K7788" s="18">
        <f t="shared" ca="1" si="2308"/>
        <v>0</v>
      </c>
      <c r="L7788" s="18">
        <f t="shared" ca="1" si="2320"/>
        <v>0</v>
      </c>
      <c r="M7788" s="18">
        <f t="shared" ca="1" si="2304"/>
        <v>16350</v>
      </c>
      <c r="N7788" s="34">
        <f t="shared" ca="1" si="2309"/>
        <v>26087.281122856333</v>
      </c>
      <c r="P7788" s="18">
        <f t="shared" ca="1" si="2321"/>
        <v>1020.3664183313774</v>
      </c>
      <c r="Q7788" s="47">
        <f ca="1">SUM(L$15:L7788)-SUM(M$15:M7788)</f>
        <v>0</v>
      </c>
      <c r="R7788" s="47" t="str">
        <f t="shared" ca="1" si="2322"/>
        <v>M7791</v>
      </c>
      <c r="S7788" s="40">
        <f t="shared" ca="1" si="2310"/>
        <v>0</v>
      </c>
      <c r="T7788" s="46">
        <f t="shared" ca="1" si="2311"/>
        <v>55</v>
      </c>
      <c r="X7788" s="74">
        <f t="shared" ca="1" si="2312"/>
        <v>-1.0203664183313774</v>
      </c>
      <c r="Y7788" s="75">
        <f t="shared" ca="1" si="2313"/>
        <v>-1.0203664183313774</v>
      </c>
      <c r="Z7788" s="74">
        <f t="shared" ca="1" si="2314"/>
        <v>0.36046283578101046</v>
      </c>
      <c r="AA7788" s="76">
        <f t="shared" ca="1" si="2315"/>
        <v>-1020.3664183313774</v>
      </c>
      <c r="AB7788" s="76">
        <f t="shared" ca="1" si="2316"/>
        <v>360.46283578101048</v>
      </c>
    </row>
    <row r="7789" spans="1:28" x14ac:dyDescent="0.25">
      <c r="A7789" s="2">
        <f t="shared" si="2317"/>
        <v>5</v>
      </c>
      <c r="B7789" s="16">
        <f ca="1">VLOOKUP(A7789,PERIODS!$O$4:$P$33,2,FALSE)</f>
        <v>3.3000000000000002E-2</v>
      </c>
      <c r="C7789" s="15"/>
      <c r="D7789" s="18">
        <v>5000</v>
      </c>
      <c r="E7789" s="34">
        <f t="shared" ca="1" si="2318"/>
        <v>26087.281122856333</v>
      </c>
      <c r="F7789" s="34">
        <f t="shared" ca="1" si="2319"/>
        <v>3300</v>
      </c>
      <c r="G7789" s="69">
        <f t="shared" ca="1" si="2305"/>
        <v>0</v>
      </c>
      <c r="H7789" s="34">
        <f t="shared" ca="1" si="2306"/>
        <v>-626.53551240164836</v>
      </c>
      <c r="I7789" s="34">
        <f t="shared" ca="1" si="2307"/>
        <v>2673.4644875983518</v>
      </c>
      <c r="J7789" s="18">
        <f ca="1">SUM(INDIRECT(ADDRESS(ROW(F7789),COLUMN(F7789),4)):INDIRECT(ADDRESS(ROW(F7789)+N$5-1,COLUMN(F7789),4)))</f>
        <v>23100</v>
      </c>
      <c r="K7789" s="18">
        <f t="shared" ca="1" si="2308"/>
        <v>0</v>
      </c>
      <c r="L7789" s="18">
        <f t="shared" ca="1" si="2320"/>
        <v>0</v>
      </c>
      <c r="M7789" s="18">
        <f t="shared" ca="1" si="2304"/>
        <v>0</v>
      </c>
      <c r="N7789" s="34">
        <f t="shared" ca="1" si="2309"/>
        <v>23413.816635257983</v>
      </c>
      <c r="P7789" s="18">
        <f t="shared" ca="1" si="2321"/>
        <v>626.53551240164836</v>
      </c>
      <c r="Q7789" s="47">
        <f ca="1">SUM(L$15:L7789)-SUM(M$15:M7789)</f>
        <v>0</v>
      </c>
      <c r="R7789" s="47" t="str">
        <f t="shared" ca="1" si="2322"/>
        <v>M7792</v>
      </c>
      <c r="S7789" s="40">
        <f t="shared" ca="1" si="2310"/>
        <v>0</v>
      </c>
      <c r="T7789" s="46">
        <f t="shared" ca="1" si="2311"/>
        <v>96</v>
      </c>
      <c r="X7789" s="74">
        <f t="shared" ca="1" si="2312"/>
        <v>-0.6265355124016484</v>
      </c>
      <c r="Y7789" s="75">
        <f t="shared" ca="1" si="2313"/>
        <v>-0.6265355124016484</v>
      </c>
      <c r="Z7789" s="74">
        <f t="shared" ca="1" si="2314"/>
        <v>0.53444015865377259</v>
      </c>
      <c r="AA7789" s="76">
        <f t="shared" ca="1" si="2315"/>
        <v>-626.53551240164836</v>
      </c>
      <c r="AB7789" s="76">
        <f t="shared" ca="1" si="2316"/>
        <v>534.44015865377264</v>
      </c>
    </row>
    <row r="7790" spans="1:28" x14ac:dyDescent="0.25">
      <c r="A7790" s="2">
        <f t="shared" si="2317"/>
        <v>6</v>
      </c>
      <c r="B7790" s="16">
        <f ca="1">VLOOKUP(A7790,PERIODS!$O$4:$P$33,2,FALSE)</f>
        <v>3.3000000000000002E-2</v>
      </c>
      <c r="C7790" s="15"/>
      <c r="D7790" s="18">
        <v>5000</v>
      </c>
      <c r="E7790" s="34">
        <f t="shared" ca="1" si="2318"/>
        <v>23413.816635257983</v>
      </c>
      <c r="F7790" s="34">
        <f t="shared" ca="1" si="2319"/>
        <v>3300</v>
      </c>
      <c r="G7790" s="69">
        <f t="shared" ca="1" si="2305"/>
        <v>0</v>
      </c>
      <c r="H7790" s="34">
        <f t="shared" ca="1" si="2306"/>
        <v>791.04445026333838</v>
      </c>
      <c r="I7790" s="34">
        <f t="shared" ca="1" si="2307"/>
        <v>4091.0444502633381</v>
      </c>
      <c r="J7790" s="18">
        <f ca="1">SUM(INDIRECT(ADDRESS(ROW(F7790),COLUMN(F7790),4)):INDIRECT(ADDRESS(ROW(F7790)+N$5-1,COLUMN(F7790),4)))</f>
        <v>23100</v>
      </c>
      <c r="K7790" s="18">
        <f t="shared" ca="1" si="2308"/>
        <v>0</v>
      </c>
      <c r="L7790" s="18">
        <f t="shared" ca="1" si="2320"/>
        <v>0</v>
      </c>
      <c r="M7790" s="18">
        <f t="shared" ca="1" si="2304"/>
        <v>0</v>
      </c>
      <c r="N7790" s="34">
        <f t="shared" ca="1" si="2309"/>
        <v>19322.772184994647</v>
      </c>
      <c r="P7790" s="18">
        <f t="shared" ca="1" si="2321"/>
        <v>791.04445026333838</v>
      </c>
      <c r="Q7790" s="47">
        <f ca="1">SUM(L$15:L7790)-SUM(M$15:M7790)</f>
        <v>0</v>
      </c>
      <c r="R7790" s="47" t="str">
        <f t="shared" ca="1" si="2322"/>
        <v>M7793</v>
      </c>
      <c r="S7790" s="40">
        <f t="shared" ca="1" si="2310"/>
        <v>0</v>
      </c>
      <c r="T7790" s="46">
        <f t="shared" ca="1" si="2311"/>
        <v>9</v>
      </c>
      <c r="X7790" s="74">
        <f t="shared" ca="1" si="2312"/>
        <v>0.79104445026333836</v>
      </c>
      <c r="Y7790" s="75">
        <f t="shared" ca="1" si="2313"/>
        <v>0.79104445026333836</v>
      </c>
      <c r="Z7790" s="74">
        <f t="shared" ca="1" si="2314"/>
        <v>2.2056989664686286</v>
      </c>
      <c r="AA7790" s="76">
        <f t="shared" ca="1" si="2315"/>
        <v>791.04445026333838</v>
      </c>
      <c r="AB7790" s="76">
        <f t="shared" ca="1" si="2316"/>
        <v>2205.6989664686284</v>
      </c>
    </row>
    <row r="7791" spans="1:28" x14ac:dyDescent="0.25">
      <c r="A7791" s="2">
        <f t="shared" si="2317"/>
        <v>7</v>
      </c>
      <c r="B7791" s="16">
        <f ca="1">VLOOKUP(A7791,PERIODS!$O$4:$P$33,2,FALSE)</f>
        <v>3.3000000000000002E-2</v>
      </c>
      <c r="C7791" s="15"/>
      <c r="D7791" s="18">
        <v>5000</v>
      </c>
      <c r="E7791" s="34">
        <f t="shared" ca="1" si="2318"/>
        <v>19322.772184994647</v>
      </c>
      <c r="F7791" s="34">
        <f t="shared" ca="1" si="2319"/>
        <v>3300</v>
      </c>
      <c r="G7791" s="69">
        <f t="shared" ca="1" si="2305"/>
        <v>0</v>
      </c>
      <c r="H7791" s="34">
        <f t="shared" ca="1" si="2306"/>
        <v>-683.0736858020897</v>
      </c>
      <c r="I7791" s="34">
        <f t="shared" ca="1" si="2307"/>
        <v>2616.9263141979104</v>
      </c>
      <c r="J7791" s="18">
        <f ca="1">SUM(INDIRECT(ADDRESS(ROW(F7791),COLUMN(F7791),4)):INDIRECT(ADDRESS(ROW(F7791)+N$5-1,COLUMN(F7791),4)))</f>
        <v>23100</v>
      </c>
      <c r="K7791" s="18">
        <f t="shared" ca="1" si="2308"/>
        <v>16350</v>
      </c>
      <c r="L7791" s="18">
        <f t="shared" ca="1" si="2320"/>
        <v>16350</v>
      </c>
      <c r="M7791" s="18">
        <f t="shared" ca="1" si="2304"/>
        <v>0</v>
      </c>
      <c r="N7791" s="34">
        <f t="shared" ca="1" si="2309"/>
        <v>16705.845870796737</v>
      </c>
      <c r="P7791" s="18">
        <f t="shared" ca="1" si="2321"/>
        <v>683.0736858020897</v>
      </c>
      <c r="Q7791" s="47">
        <f ca="1">SUM(L$15:L7791)-SUM(M$15:M7791)</f>
        <v>16350</v>
      </c>
      <c r="R7791" s="47" t="str">
        <f t="shared" ca="1" si="2322"/>
        <v>M7794</v>
      </c>
      <c r="S7791" s="40">
        <f t="shared" ca="1" si="2310"/>
        <v>0</v>
      </c>
      <c r="T7791" s="46">
        <f t="shared" ca="1" si="2311"/>
        <v>2</v>
      </c>
      <c r="X7791" s="74">
        <f t="shared" ca="1" si="2312"/>
        <v>-0.68307368580208971</v>
      </c>
      <c r="Y7791" s="75">
        <f t="shared" ca="1" si="2313"/>
        <v>-0.68307368580208971</v>
      </c>
      <c r="Z7791" s="74">
        <f t="shared" ca="1" si="2314"/>
        <v>0.50506220160228465</v>
      </c>
      <c r="AA7791" s="76">
        <f t="shared" ca="1" si="2315"/>
        <v>-683.0736858020897</v>
      </c>
      <c r="AB7791" s="76">
        <f t="shared" ca="1" si="2316"/>
        <v>505.06220160228463</v>
      </c>
    </row>
    <row r="7792" spans="1:28" x14ac:dyDescent="0.25">
      <c r="A7792" s="2">
        <f t="shared" si="2317"/>
        <v>8</v>
      </c>
      <c r="B7792" s="16">
        <f ca="1">VLOOKUP(A7792,PERIODS!$O$4:$P$33,2,FALSE)</f>
        <v>3.3000000000000002E-2</v>
      </c>
      <c r="C7792" s="15"/>
      <c r="D7792" s="18">
        <v>5000</v>
      </c>
      <c r="E7792" s="34">
        <f t="shared" ca="1" si="2318"/>
        <v>16705.845870796737</v>
      </c>
      <c r="F7792" s="34">
        <f t="shared" ca="1" si="2319"/>
        <v>3300</v>
      </c>
      <c r="G7792" s="69">
        <f t="shared" ca="1" si="2305"/>
        <v>0</v>
      </c>
      <c r="H7792" s="34">
        <f t="shared" ca="1" si="2306"/>
        <v>-2624.0972226558856</v>
      </c>
      <c r="I7792" s="34">
        <f t="shared" ca="1" si="2307"/>
        <v>675.90277734411438</v>
      </c>
      <c r="J7792" s="18">
        <f ca="1">SUM(INDIRECT(ADDRESS(ROW(F7792),COLUMN(F7792),4)):INDIRECT(ADDRESS(ROW(F7792)+N$5-1,COLUMN(F7792),4)))</f>
        <v>23100</v>
      </c>
      <c r="K7792" s="18">
        <f t="shared" ca="1" si="2308"/>
        <v>16350</v>
      </c>
      <c r="L7792" s="18">
        <f t="shared" ca="1" si="2320"/>
        <v>0</v>
      </c>
      <c r="M7792" s="18">
        <f t="shared" ca="1" si="2304"/>
        <v>0</v>
      </c>
      <c r="N7792" s="34">
        <f t="shared" ca="1" si="2309"/>
        <v>16029.943093452623</v>
      </c>
      <c r="P7792" s="18">
        <f t="shared" ca="1" si="2321"/>
        <v>2624.0972226558856</v>
      </c>
      <c r="Q7792" s="47">
        <f ca="1">SUM(L$15:L7792)-SUM(M$15:M7792)</f>
        <v>16350</v>
      </c>
      <c r="R7792" s="47" t="str">
        <f t="shared" ca="1" si="2322"/>
        <v>M7795</v>
      </c>
      <c r="S7792" s="40">
        <f t="shared" ca="1" si="2310"/>
        <v>0</v>
      </c>
      <c r="T7792" s="46">
        <f t="shared" ca="1" si="2311"/>
        <v>11</v>
      </c>
      <c r="X7792" s="74">
        <f t="shared" ca="1" si="2312"/>
        <v>-2.6240972226558856</v>
      </c>
      <c r="Y7792" s="75">
        <f t="shared" ca="1" si="2313"/>
        <v>-2.6240972226558856</v>
      </c>
      <c r="Z7792" s="74">
        <f t="shared" ca="1" si="2314"/>
        <v>7.2505183534052414E-2</v>
      </c>
      <c r="AA7792" s="76">
        <f t="shared" ca="1" si="2315"/>
        <v>-2624.0972226558856</v>
      </c>
      <c r="AB7792" s="76">
        <f t="shared" ca="1" si="2316"/>
        <v>72.505183534052421</v>
      </c>
    </row>
    <row r="7793" spans="1:28" x14ac:dyDescent="0.25">
      <c r="A7793" s="2">
        <f t="shared" si="2317"/>
        <v>9</v>
      </c>
      <c r="B7793" s="16">
        <f ca="1">VLOOKUP(A7793,PERIODS!$O$4:$P$33,2,FALSE)</f>
        <v>3.3000000000000002E-2</v>
      </c>
      <c r="C7793" s="15"/>
      <c r="D7793" s="18">
        <v>5000</v>
      </c>
      <c r="E7793" s="34">
        <f t="shared" ca="1" si="2318"/>
        <v>16029.943093452623</v>
      </c>
      <c r="F7793" s="34">
        <f t="shared" ca="1" si="2319"/>
        <v>3300</v>
      </c>
      <c r="G7793" s="69">
        <f t="shared" ca="1" si="2305"/>
        <v>0</v>
      </c>
      <c r="H7793" s="34">
        <f t="shared" ca="1" si="2306"/>
        <v>925.83815527929255</v>
      </c>
      <c r="I7793" s="34">
        <f t="shared" ca="1" si="2307"/>
        <v>4225.8381552792926</v>
      </c>
      <c r="J7793" s="18">
        <f ca="1">SUM(INDIRECT(ADDRESS(ROW(F7793),COLUMN(F7793),4)):INDIRECT(ADDRESS(ROW(F7793)+N$5-1,COLUMN(F7793),4)))</f>
        <v>23100</v>
      </c>
      <c r="K7793" s="18">
        <f t="shared" ca="1" si="2308"/>
        <v>16350</v>
      </c>
      <c r="L7793" s="18">
        <f t="shared" ca="1" si="2320"/>
        <v>0</v>
      </c>
      <c r="M7793" s="18">
        <f t="shared" ca="1" si="2304"/>
        <v>0</v>
      </c>
      <c r="N7793" s="34">
        <f t="shared" ca="1" si="2309"/>
        <v>11804.10493817333</v>
      </c>
      <c r="P7793" s="18">
        <f t="shared" ca="1" si="2321"/>
        <v>925.83815527929255</v>
      </c>
      <c r="Q7793" s="47">
        <f ca="1">SUM(L$15:L7793)-SUM(M$15:M7793)</f>
        <v>16350</v>
      </c>
      <c r="R7793" s="47" t="str">
        <f t="shared" ca="1" si="2322"/>
        <v>M7796</v>
      </c>
      <c r="S7793" s="40">
        <f t="shared" ca="1" si="2310"/>
        <v>0</v>
      </c>
      <c r="T7793" s="46">
        <f t="shared" ca="1" si="2311"/>
        <v>1</v>
      </c>
      <c r="X7793" s="74">
        <f t="shared" ca="1" si="2312"/>
        <v>0.92583815527929259</v>
      </c>
      <c r="Y7793" s="75">
        <f t="shared" ca="1" si="2313"/>
        <v>0.92583815527929259</v>
      </c>
      <c r="Z7793" s="74">
        <f t="shared" ca="1" si="2314"/>
        <v>2.5239828636133956</v>
      </c>
      <c r="AA7793" s="76">
        <f t="shared" ca="1" si="2315"/>
        <v>925.83815527929255</v>
      </c>
      <c r="AB7793" s="76">
        <f t="shared" ca="1" si="2316"/>
        <v>2523.9828636133957</v>
      </c>
    </row>
    <row r="7794" spans="1:28" x14ac:dyDescent="0.25">
      <c r="A7794" s="2">
        <f t="shared" si="2317"/>
        <v>10</v>
      </c>
      <c r="B7794" s="16">
        <f ca="1">VLOOKUP(A7794,PERIODS!$O$4:$P$33,2,FALSE)</f>
        <v>3.3000000000000002E-2</v>
      </c>
      <c r="C7794" s="15"/>
      <c r="D7794" s="18">
        <v>5000</v>
      </c>
      <c r="E7794" s="34">
        <f t="shared" ca="1" si="2318"/>
        <v>11804.10493817333</v>
      </c>
      <c r="F7794" s="34">
        <f t="shared" ca="1" si="2319"/>
        <v>3300</v>
      </c>
      <c r="G7794" s="69">
        <f t="shared" ca="1" si="2305"/>
        <v>0</v>
      </c>
      <c r="H7794" s="34">
        <f t="shared" ca="1" si="2306"/>
        <v>-1995.2779797311337</v>
      </c>
      <c r="I7794" s="34">
        <f t="shared" ca="1" si="2307"/>
        <v>1304.7220202688663</v>
      </c>
      <c r="J7794" s="18">
        <f ca="1">SUM(INDIRECT(ADDRESS(ROW(F7794),COLUMN(F7794),4)):INDIRECT(ADDRESS(ROW(F7794)+N$5-1,COLUMN(F7794),4)))</f>
        <v>23100</v>
      </c>
      <c r="K7794" s="18">
        <f t="shared" ca="1" si="2308"/>
        <v>0</v>
      </c>
      <c r="L7794" s="18">
        <f t="shared" ca="1" si="2320"/>
        <v>0</v>
      </c>
      <c r="M7794" s="18">
        <f t="shared" ca="1" si="2304"/>
        <v>16350</v>
      </c>
      <c r="N7794" s="34">
        <f t="shared" ca="1" si="2309"/>
        <v>26849.382917904462</v>
      </c>
      <c r="P7794" s="18">
        <f t="shared" ca="1" si="2321"/>
        <v>1995.2779797311337</v>
      </c>
      <c r="Q7794" s="47">
        <f ca="1">SUM(L$15:L7794)-SUM(M$15:M7794)</f>
        <v>0</v>
      </c>
      <c r="R7794" s="47" t="str">
        <f t="shared" ca="1" si="2322"/>
        <v>M7797</v>
      </c>
      <c r="S7794" s="40">
        <f t="shared" ca="1" si="2310"/>
        <v>0</v>
      </c>
      <c r="T7794" s="46">
        <f t="shared" ca="1" si="2311"/>
        <v>30</v>
      </c>
      <c r="X7794" s="74">
        <f t="shared" ca="1" si="2312"/>
        <v>-1.9952779797311337</v>
      </c>
      <c r="Y7794" s="75">
        <f t="shared" ca="1" si="2313"/>
        <v>-1.9952779797311337</v>
      </c>
      <c r="Z7794" s="74">
        <f t="shared" ca="1" si="2314"/>
        <v>0.13597585038241969</v>
      </c>
      <c r="AA7794" s="76">
        <f t="shared" ca="1" si="2315"/>
        <v>-1995.2779797311337</v>
      </c>
      <c r="AB7794" s="76">
        <f t="shared" ca="1" si="2316"/>
        <v>135.97585038241968</v>
      </c>
    </row>
    <row r="7795" spans="1:28" x14ac:dyDescent="0.25">
      <c r="A7795" s="2">
        <f t="shared" si="2317"/>
        <v>11</v>
      </c>
      <c r="B7795" s="16">
        <f ca="1">VLOOKUP(A7795,PERIODS!$O$4:$P$33,2,FALSE)</f>
        <v>3.3000000000000002E-2</v>
      </c>
      <c r="C7795" s="15"/>
      <c r="D7795" s="18">
        <v>5000</v>
      </c>
      <c r="E7795" s="34">
        <f t="shared" ca="1" si="2318"/>
        <v>26849.382917904462</v>
      </c>
      <c r="F7795" s="34">
        <f t="shared" ca="1" si="2319"/>
        <v>3300</v>
      </c>
      <c r="G7795" s="69">
        <f t="shared" ca="1" si="2305"/>
        <v>0</v>
      </c>
      <c r="H7795" s="34">
        <f t="shared" ca="1" si="2306"/>
        <v>-896.49123032095122</v>
      </c>
      <c r="I7795" s="34">
        <f t="shared" ca="1" si="2307"/>
        <v>2403.5087696790488</v>
      </c>
      <c r="J7795" s="18">
        <f ca="1">SUM(INDIRECT(ADDRESS(ROW(F7795),COLUMN(F7795),4)):INDIRECT(ADDRESS(ROW(F7795)+N$5-1,COLUMN(F7795),4)))</f>
        <v>23300</v>
      </c>
      <c r="K7795" s="18">
        <f t="shared" ca="1" si="2308"/>
        <v>0</v>
      </c>
      <c r="L7795" s="18">
        <f t="shared" ca="1" si="2320"/>
        <v>0</v>
      </c>
      <c r="M7795" s="18">
        <f t="shared" ca="1" si="2304"/>
        <v>0</v>
      </c>
      <c r="N7795" s="34">
        <f t="shared" ca="1" si="2309"/>
        <v>24445.874148225412</v>
      </c>
      <c r="P7795" s="18">
        <f t="shared" ca="1" si="2321"/>
        <v>896.49123032095122</v>
      </c>
      <c r="Q7795" s="47">
        <f ca="1">SUM(L$15:L7795)-SUM(M$15:M7795)</f>
        <v>0</v>
      </c>
      <c r="R7795" s="47" t="str">
        <f t="shared" ca="1" si="2322"/>
        <v>M7798</v>
      </c>
      <c r="S7795" s="40">
        <f t="shared" ca="1" si="2310"/>
        <v>0</v>
      </c>
      <c r="T7795" s="46">
        <f t="shared" ca="1" si="2311"/>
        <v>46</v>
      </c>
      <c r="X7795" s="74">
        <f t="shared" ca="1" si="2312"/>
        <v>-0.89649123032095124</v>
      </c>
      <c r="Y7795" s="75">
        <f t="shared" ca="1" si="2313"/>
        <v>-0.89649123032095124</v>
      </c>
      <c r="Z7795" s="74">
        <f t="shared" ca="1" si="2314"/>
        <v>0.40799872469885895</v>
      </c>
      <c r="AA7795" s="76">
        <f t="shared" ca="1" si="2315"/>
        <v>-896.49123032095122</v>
      </c>
      <c r="AB7795" s="76">
        <f t="shared" ca="1" si="2316"/>
        <v>407.99872469885895</v>
      </c>
    </row>
    <row r="7796" spans="1:28" x14ac:dyDescent="0.25">
      <c r="A7796" s="2">
        <f t="shared" si="2317"/>
        <v>12</v>
      </c>
      <c r="B7796" s="16">
        <f ca="1">VLOOKUP(A7796,PERIODS!$O$4:$P$33,2,FALSE)</f>
        <v>3.3000000000000002E-2</v>
      </c>
      <c r="C7796" s="15"/>
      <c r="D7796" s="18">
        <v>5000</v>
      </c>
      <c r="E7796" s="34">
        <f t="shared" ca="1" si="2318"/>
        <v>24445.874148225412</v>
      </c>
      <c r="F7796" s="34">
        <f t="shared" ca="1" si="2319"/>
        <v>3300</v>
      </c>
      <c r="G7796" s="69">
        <f t="shared" ca="1" si="2305"/>
        <v>0</v>
      </c>
      <c r="H7796" s="34">
        <f t="shared" ca="1" si="2306"/>
        <v>1601.252240774307</v>
      </c>
      <c r="I7796" s="34">
        <f t="shared" ca="1" si="2307"/>
        <v>4901.2522407743072</v>
      </c>
      <c r="J7796" s="18">
        <f ca="1">SUM(INDIRECT(ADDRESS(ROW(F7796),COLUMN(F7796),4)):INDIRECT(ADDRESS(ROW(F7796)+N$5-1,COLUMN(F7796),4)))</f>
        <v>23500</v>
      </c>
      <c r="K7796" s="18">
        <f t="shared" ca="1" si="2308"/>
        <v>0</v>
      </c>
      <c r="L7796" s="18">
        <f t="shared" ca="1" si="2320"/>
        <v>0</v>
      </c>
      <c r="M7796" s="18">
        <f t="shared" ca="1" si="2304"/>
        <v>0</v>
      </c>
      <c r="N7796" s="34">
        <f t="shared" ca="1" si="2309"/>
        <v>19544.621907451103</v>
      </c>
      <c r="P7796" s="18">
        <f t="shared" ca="1" si="2321"/>
        <v>1601.252240774307</v>
      </c>
      <c r="Q7796" s="47">
        <f ca="1">SUM(L$15:L7796)-SUM(M$15:M7796)</f>
        <v>0</v>
      </c>
      <c r="R7796" s="47" t="str">
        <f t="shared" ca="1" si="2322"/>
        <v>M7799</v>
      </c>
      <c r="S7796" s="40">
        <f t="shared" ca="1" si="2310"/>
        <v>0</v>
      </c>
      <c r="T7796" s="46">
        <f t="shared" ca="1" si="2311"/>
        <v>40</v>
      </c>
      <c r="X7796" s="74">
        <f t="shared" ca="1" si="2312"/>
        <v>1.6012522407743071</v>
      </c>
      <c r="Y7796" s="75">
        <f t="shared" ca="1" si="2313"/>
        <v>1.6012522407743071</v>
      </c>
      <c r="Z7796" s="74">
        <f t="shared" ca="1" si="2314"/>
        <v>4.9592386986172174</v>
      </c>
      <c r="AA7796" s="76">
        <f t="shared" ca="1" si="2315"/>
        <v>1601.252240774307</v>
      </c>
      <c r="AB7796" s="76">
        <f t="shared" ca="1" si="2316"/>
        <v>4959.2386986172178</v>
      </c>
    </row>
    <row r="7797" spans="1:28" x14ac:dyDescent="0.25">
      <c r="A7797" s="2">
        <f t="shared" si="2317"/>
        <v>13</v>
      </c>
      <c r="B7797" s="16">
        <f ca="1">VLOOKUP(A7797,PERIODS!$O$4:$P$33,2,FALSE)</f>
        <v>3.3000000000000002E-2</v>
      </c>
      <c r="C7797" s="15"/>
      <c r="D7797" s="18">
        <v>5000</v>
      </c>
      <c r="E7797" s="34">
        <f t="shared" ca="1" si="2318"/>
        <v>19544.621907451103</v>
      </c>
      <c r="F7797" s="34">
        <f t="shared" ca="1" si="2319"/>
        <v>3300</v>
      </c>
      <c r="G7797" s="69">
        <f t="shared" ca="1" si="2305"/>
        <v>0</v>
      </c>
      <c r="H7797" s="34">
        <f t="shared" ca="1" si="2306"/>
        <v>74.021968198796884</v>
      </c>
      <c r="I7797" s="34">
        <f t="shared" ca="1" si="2307"/>
        <v>3374.0219681987969</v>
      </c>
      <c r="J7797" s="18">
        <f ca="1">SUM(INDIRECT(ADDRESS(ROW(F7797),COLUMN(F7797),4)):INDIRECT(ADDRESS(ROW(F7797)+N$5-1,COLUMN(F7797),4)))</f>
        <v>23700</v>
      </c>
      <c r="K7797" s="18">
        <f t="shared" ca="1" si="2308"/>
        <v>16350</v>
      </c>
      <c r="L7797" s="18">
        <f t="shared" ca="1" si="2320"/>
        <v>16350</v>
      </c>
      <c r="M7797" s="18">
        <f t="shared" ca="1" si="2304"/>
        <v>0</v>
      </c>
      <c r="N7797" s="34">
        <f t="shared" ca="1" si="2309"/>
        <v>16170.599939252306</v>
      </c>
      <c r="P7797" s="18">
        <f t="shared" ca="1" si="2321"/>
        <v>74.021968198796884</v>
      </c>
      <c r="Q7797" s="47">
        <f ca="1">SUM(L$15:L7797)-SUM(M$15:M7797)</f>
        <v>16350</v>
      </c>
      <c r="R7797" s="47" t="str">
        <f t="shared" ca="1" si="2322"/>
        <v>M7800</v>
      </c>
      <c r="S7797" s="40">
        <f t="shared" ca="1" si="2310"/>
        <v>0</v>
      </c>
      <c r="T7797" s="46">
        <f t="shared" ca="1" si="2311"/>
        <v>40</v>
      </c>
      <c r="X7797" s="74">
        <f t="shared" ca="1" si="2312"/>
        <v>7.4021968198796889E-2</v>
      </c>
      <c r="Y7797" s="75">
        <f t="shared" ca="1" si="2313"/>
        <v>7.4021968198796889E-2</v>
      </c>
      <c r="Z7797" s="74">
        <f t="shared" ca="1" si="2314"/>
        <v>1.0768304612620252</v>
      </c>
      <c r="AA7797" s="76">
        <f t="shared" ca="1" si="2315"/>
        <v>74.021968198796884</v>
      </c>
      <c r="AB7797" s="76">
        <f t="shared" ca="1" si="2316"/>
        <v>1076.8304612620252</v>
      </c>
    </row>
    <row r="7798" spans="1:28" x14ac:dyDescent="0.25">
      <c r="A7798" s="2">
        <f t="shared" si="2317"/>
        <v>14</v>
      </c>
      <c r="B7798" s="16">
        <f ca="1">VLOOKUP(A7798,PERIODS!$O$4:$P$33,2,FALSE)</f>
        <v>3.3000000000000002E-2</v>
      </c>
      <c r="C7798" s="15"/>
      <c r="D7798" s="18">
        <v>5000</v>
      </c>
      <c r="E7798" s="34">
        <f t="shared" ca="1" si="2318"/>
        <v>16170.599939252306</v>
      </c>
      <c r="F7798" s="34">
        <f t="shared" ca="1" si="2319"/>
        <v>3300</v>
      </c>
      <c r="G7798" s="69">
        <f t="shared" ca="1" si="2305"/>
        <v>0</v>
      </c>
      <c r="H7798" s="34">
        <f t="shared" ca="1" si="2306"/>
        <v>-81.185100823178757</v>
      </c>
      <c r="I7798" s="34">
        <f t="shared" ca="1" si="2307"/>
        <v>3218.8148991768212</v>
      </c>
      <c r="J7798" s="18">
        <f ca="1">SUM(INDIRECT(ADDRESS(ROW(F7798),COLUMN(F7798),4)):INDIRECT(ADDRESS(ROW(F7798)+N$5-1,COLUMN(F7798),4)))</f>
        <v>23900</v>
      </c>
      <c r="K7798" s="18">
        <f t="shared" ca="1" si="2308"/>
        <v>16350</v>
      </c>
      <c r="L7798" s="18">
        <f t="shared" ca="1" si="2320"/>
        <v>0</v>
      </c>
      <c r="M7798" s="18">
        <f t="shared" ca="1" si="2304"/>
        <v>0</v>
      </c>
      <c r="N7798" s="34">
        <f t="shared" ca="1" si="2309"/>
        <v>12951.785040075485</v>
      </c>
      <c r="P7798" s="18">
        <f t="shared" ca="1" si="2321"/>
        <v>81.185100823178757</v>
      </c>
      <c r="Q7798" s="47">
        <f ca="1">SUM(L$15:L7798)-SUM(M$15:M7798)</f>
        <v>16350</v>
      </c>
      <c r="R7798" s="47" t="str">
        <f t="shared" ca="1" si="2322"/>
        <v>M7801</v>
      </c>
      <c r="S7798" s="40">
        <f t="shared" ca="1" si="2310"/>
        <v>0</v>
      </c>
      <c r="T7798" s="46">
        <f t="shared" ca="1" si="2311"/>
        <v>46</v>
      </c>
      <c r="X7798" s="74">
        <f t="shared" ca="1" si="2312"/>
        <v>-8.1185100823178757E-2</v>
      </c>
      <c r="Y7798" s="75">
        <f t="shared" ca="1" si="2313"/>
        <v>-8.1185100823178757E-2</v>
      </c>
      <c r="Z7798" s="74">
        <f t="shared" ca="1" si="2314"/>
        <v>0.92202300843046192</v>
      </c>
      <c r="AA7798" s="76">
        <f t="shared" ca="1" si="2315"/>
        <v>-81.185100823178757</v>
      </c>
      <c r="AB7798" s="76">
        <f t="shared" ca="1" si="2316"/>
        <v>922.02300843046191</v>
      </c>
    </row>
    <row r="7799" spans="1:28" x14ac:dyDescent="0.25">
      <c r="A7799" s="2">
        <f t="shared" si="2317"/>
        <v>15</v>
      </c>
      <c r="B7799" s="16">
        <f ca="1">VLOOKUP(A7799,PERIODS!$O$4:$P$33,2,FALSE)</f>
        <v>3.3000000000000002E-2</v>
      </c>
      <c r="C7799" s="15"/>
      <c r="D7799" s="18">
        <v>5000</v>
      </c>
      <c r="E7799" s="34">
        <f t="shared" ca="1" si="2318"/>
        <v>12951.785040075485</v>
      </c>
      <c r="F7799" s="34">
        <f t="shared" ca="1" si="2319"/>
        <v>3300</v>
      </c>
      <c r="G7799" s="69">
        <f t="shared" ca="1" si="2305"/>
        <v>0</v>
      </c>
      <c r="H7799" s="34">
        <f t="shared" ca="1" si="2306"/>
        <v>113.91861246962584</v>
      </c>
      <c r="I7799" s="34">
        <f t="shared" ca="1" si="2307"/>
        <v>3413.9186124696257</v>
      </c>
      <c r="J7799" s="18">
        <f ca="1">SUM(INDIRECT(ADDRESS(ROW(F7799),COLUMN(F7799),4)):INDIRECT(ADDRESS(ROW(F7799)+N$5-1,COLUMN(F7799),4)))</f>
        <v>24100</v>
      </c>
      <c r="K7799" s="18">
        <f t="shared" ca="1" si="2308"/>
        <v>16350</v>
      </c>
      <c r="L7799" s="18">
        <f t="shared" ca="1" si="2320"/>
        <v>0</v>
      </c>
      <c r="M7799" s="18">
        <f t="shared" ca="1" si="2304"/>
        <v>0</v>
      </c>
      <c r="N7799" s="34">
        <f t="shared" ca="1" si="2309"/>
        <v>9537.8664276058589</v>
      </c>
      <c r="P7799" s="18">
        <f t="shared" ca="1" si="2321"/>
        <v>113.91861246962584</v>
      </c>
      <c r="Q7799" s="47">
        <f ca="1">SUM(L$15:L7799)-SUM(M$15:M7799)</f>
        <v>16350</v>
      </c>
      <c r="R7799" s="47" t="str">
        <f t="shared" ca="1" si="2322"/>
        <v>M7802</v>
      </c>
      <c r="S7799" s="40">
        <f t="shared" ca="1" si="2310"/>
        <v>0</v>
      </c>
      <c r="T7799" s="46">
        <f t="shared" ca="1" si="2311"/>
        <v>58</v>
      </c>
      <c r="X7799" s="74">
        <f t="shared" ca="1" si="2312"/>
        <v>0.11391861246962584</v>
      </c>
      <c r="Y7799" s="75">
        <f t="shared" ca="1" si="2313"/>
        <v>0.11391861246962584</v>
      </c>
      <c r="Z7799" s="74">
        <f t="shared" ca="1" si="2314"/>
        <v>1.1206609133483383</v>
      </c>
      <c r="AA7799" s="76">
        <f t="shared" ca="1" si="2315"/>
        <v>113.91861246962584</v>
      </c>
      <c r="AB7799" s="76">
        <f t="shared" ca="1" si="2316"/>
        <v>1120.6609133483382</v>
      </c>
    </row>
    <row r="7800" spans="1:28" x14ac:dyDescent="0.25">
      <c r="A7800" s="2">
        <f t="shared" si="2317"/>
        <v>16</v>
      </c>
      <c r="B7800" s="16">
        <f ca="1">VLOOKUP(A7800,PERIODS!$O$4:$P$33,2,FALSE)</f>
        <v>3.3000000000000002E-2</v>
      </c>
      <c r="C7800" s="15"/>
      <c r="D7800" s="18">
        <v>5000</v>
      </c>
      <c r="E7800" s="34">
        <f t="shared" ca="1" si="2318"/>
        <v>9537.8664276058589</v>
      </c>
      <c r="F7800" s="34">
        <f t="shared" ca="1" si="2319"/>
        <v>3300</v>
      </c>
      <c r="G7800" s="69">
        <f t="shared" ca="1" si="2305"/>
        <v>0</v>
      </c>
      <c r="H7800" s="34">
        <f t="shared" ca="1" si="2306"/>
        <v>-1089.3594205860702</v>
      </c>
      <c r="I7800" s="34">
        <f t="shared" ca="1" si="2307"/>
        <v>2210.64057941393</v>
      </c>
      <c r="J7800" s="18">
        <f ca="1">SUM(INDIRECT(ADDRESS(ROW(F7800),COLUMN(F7800),4)):INDIRECT(ADDRESS(ROW(F7800)+N$5-1,COLUMN(F7800),4)))</f>
        <v>24300</v>
      </c>
      <c r="K7800" s="18">
        <f t="shared" ca="1" si="2308"/>
        <v>0</v>
      </c>
      <c r="L7800" s="18">
        <f t="shared" ca="1" si="2320"/>
        <v>0</v>
      </c>
      <c r="M7800" s="18">
        <f t="shared" ca="1" si="2304"/>
        <v>16350</v>
      </c>
      <c r="N7800" s="34">
        <f t="shared" ca="1" si="2309"/>
        <v>23677.225848191927</v>
      </c>
      <c r="P7800" s="18">
        <f t="shared" ca="1" si="2321"/>
        <v>1089.3594205860702</v>
      </c>
      <c r="Q7800" s="47">
        <f ca="1">SUM(L$15:L7800)-SUM(M$15:M7800)</f>
        <v>0</v>
      </c>
      <c r="R7800" s="47" t="str">
        <f t="shared" ca="1" si="2322"/>
        <v>M7803</v>
      </c>
      <c r="S7800" s="40">
        <f t="shared" ca="1" si="2310"/>
        <v>0</v>
      </c>
      <c r="T7800" s="46">
        <f t="shared" ca="1" si="2311"/>
        <v>74</v>
      </c>
      <c r="X7800" s="74">
        <f t="shared" ca="1" si="2312"/>
        <v>-1.0893594205860702</v>
      </c>
      <c r="Y7800" s="75">
        <f t="shared" ca="1" si="2313"/>
        <v>-1.0893594205860702</v>
      </c>
      <c r="Z7800" s="74">
        <f t="shared" ca="1" si="2314"/>
        <v>0.33643193606782917</v>
      </c>
      <c r="AA7800" s="76">
        <f t="shared" ca="1" si="2315"/>
        <v>-1089.3594205860702</v>
      </c>
      <c r="AB7800" s="76">
        <f t="shared" ca="1" si="2316"/>
        <v>336.43193606782916</v>
      </c>
    </row>
    <row r="7801" spans="1:28" x14ac:dyDescent="0.25">
      <c r="A7801" s="2">
        <f t="shared" si="2317"/>
        <v>17</v>
      </c>
      <c r="B7801" s="16">
        <f ca="1">VLOOKUP(A7801,PERIODS!$O$4:$P$33,2,FALSE)</f>
        <v>3.5000000000000003E-2</v>
      </c>
      <c r="C7801" s="15"/>
      <c r="D7801" s="18">
        <v>5000</v>
      </c>
      <c r="E7801" s="34">
        <f t="shared" ca="1" si="2318"/>
        <v>23677.225848191927</v>
      </c>
      <c r="F7801" s="34">
        <f t="shared" ca="1" si="2319"/>
        <v>3500.0000000000005</v>
      </c>
      <c r="G7801" s="69">
        <f t="shared" ca="1" si="2305"/>
        <v>0</v>
      </c>
      <c r="H7801" s="34">
        <f t="shared" ca="1" si="2306"/>
        <v>-130.77684096585344</v>
      </c>
      <c r="I7801" s="34">
        <f t="shared" ca="1" si="2307"/>
        <v>3369.2231590341471</v>
      </c>
      <c r="J7801" s="18">
        <f ca="1">SUM(INDIRECT(ADDRESS(ROW(F7801),COLUMN(F7801),4)):INDIRECT(ADDRESS(ROW(F7801)+N$5-1,COLUMN(F7801),4)))</f>
        <v>24500.000000000004</v>
      </c>
      <c r="K7801" s="18">
        <f t="shared" ca="1" si="2308"/>
        <v>16350</v>
      </c>
      <c r="L7801" s="18">
        <f t="shared" ca="1" si="2320"/>
        <v>16350</v>
      </c>
      <c r="M7801" s="18">
        <f t="shared" ca="1" si="2304"/>
        <v>0</v>
      </c>
      <c r="N7801" s="34">
        <f t="shared" ca="1" si="2309"/>
        <v>20308.00268915778</v>
      </c>
      <c r="P7801" s="18">
        <f t="shared" ca="1" si="2321"/>
        <v>130.77684096585344</v>
      </c>
      <c r="Q7801" s="47">
        <f ca="1">SUM(L$15:L7801)-SUM(M$15:M7801)</f>
        <v>16350</v>
      </c>
      <c r="R7801" s="47" t="str">
        <f t="shared" ca="1" si="2322"/>
        <v>M7804</v>
      </c>
      <c r="S7801" s="40">
        <f t="shared" ca="1" si="2310"/>
        <v>0</v>
      </c>
      <c r="T7801" s="46">
        <f t="shared" ca="1" si="2311"/>
        <v>19</v>
      </c>
      <c r="X7801" s="74">
        <f t="shared" ca="1" si="2312"/>
        <v>-0.13077684096585343</v>
      </c>
      <c r="Y7801" s="75">
        <f t="shared" ca="1" si="2313"/>
        <v>-0.13077684096585343</v>
      </c>
      <c r="Z7801" s="74">
        <f t="shared" ca="1" si="2314"/>
        <v>0.87741355530664045</v>
      </c>
      <c r="AA7801" s="76">
        <f t="shared" ca="1" si="2315"/>
        <v>-130.77684096585344</v>
      </c>
      <c r="AB7801" s="76">
        <f t="shared" ca="1" si="2316"/>
        <v>877.41355530664043</v>
      </c>
    </row>
    <row r="7802" spans="1:28" x14ac:dyDescent="0.25">
      <c r="A7802" s="2">
        <f t="shared" si="2317"/>
        <v>18</v>
      </c>
      <c r="B7802" s="16">
        <f ca="1">VLOOKUP(A7802,PERIODS!$O$4:$P$33,2,FALSE)</f>
        <v>3.5000000000000003E-2</v>
      </c>
      <c r="C7802" s="15"/>
      <c r="D7802" s="18">
        <v>5000</v>
      </c>
      <c r="E7802" s="34">
        <f t="shared" ca="1" si="2318"/>
        <v>20308.00268915778</v>
      </c>
      <c r="F7802" s="34">
        <f t="shared" ca="1" si="2319"/>
        <v>3500.0000000000005</v>
      </c>
      <c r="G7802" s="69">
        <f t="shared" ca="1" si="2305"/>
        <v>0</v>
      </c>
      <c r="H7802" s="34">
        <f t="shared" ca="1" si="2306"/>
        <v>-583.21686346641025</v>
      </c>
      <c r="I7802" s="34">
        <f t="shared" ca="1" si="2307"/>
        <v>2916.7831365335901</v>
      </c>
      <c r="J7802" s="18">
        <f ca="1">SUM(INDIRECT(ADDRESS(ROW(F7802),COLUMN(F7802),4)):INDIRECT(ADDRESS(ROW(F7802)+N$5-1,COLUMN(F7802),4)))</f>
        <v>24500.000000000004</v>
      </c>
      <c r="K7802" s="18">
        <f t="shared" ca="1" si="2308"/>
        <v>16350</v>
      </c>
      <c r="L7802" s="18">
        <f t="shared" ca="1" si="2320"/>
        <v>0</v>
      </c>
      <c r="M7802" s="18">
        <f t="shared" ca="1" si="2304"/>
        <v>0</v>
      </c>
      <c r="N7802" s="34">
        <f t="shared" ca="1" si="2309"/>
        <v>17391.219552624189</v>
      </c>
      <c r="P7802" s="18">
        <f t="shared" ca="1" si="2321"/>
        <v>583.21686346641025</v>
      </c>
      <c r="Q7802" s="47">
        <f ca="1">SUM(L$15:L7802)-SUM(M$15:M7802)</f>
        <v>16350</v>
      </c>
      <c r="R7802" s="47" t="str">
        <f t="shared" ca="1" si="2322"/>
        <v>M7805</v>
      </c>
      <c r="S7802" s="40">
        <f t="shared" ca="1" si="2310"/>
        <v>0</v>
      </c>
      <c r="T7802" s="46">
        <f t="shared" ca="1" si="2311"/>
        <v>63</v>
      </c>
      <c r="X7802" s="74">
        <f t="shared" ca="1" si="2312"/>
        <v>-0.58321686346641022</v>
      </c>
      <c r="Y7802" s="75">
        <f t="shared" ca="1" si="2313"/>
        <v>-0.58321686346641022</v>
      </c>
      <c r="Z7802" s="74">
        <f t="shared" ca="1" si="2314"/>
        <v>0.55810014383429785</v>
      </c>
      <c r="AA7802" s="76">
        <f t="shared" ca="1" si="2315"/>
        <v>-583.21686346641025</v>
      </c>
      <c r="AB7802" s="76">
        <f t="shared" ca="1" si="2316"/>
        <v>558.1001438342978</v>
      </c>
    </row>
    <row r="7803" spans="1:28" x14ac:dyDescent="0.25">
      <c r="A7803" s="2">
        <f t="shared" si="2317"/>
        <v>19</v>
      </c>
      <c r="B7803" s="16">
        <f ca="1">VLOOKUP(A7803,PERIODS!$O$4:$P$33,2,FALSE)</f>
        <v>3.5000000000000003E-2</v>
      </c>
      <c r="C7803" s="15"/>
      <c r="D7803" s="18">
        <v>5000</v>
      </c>
      <c r="E7803" s="34">
        <f t="shared" ca="1" si="2318"/>
        <v>17391.219552624189</v>
      </c>
      <c r="F7803" s="34">
        <f t="shared" ca="1" si="2319"/>
        <v>3500.0000000000005</v>
      </c>
      <c r="G7803" s="69">
        <f t="shared" ca="1" si="2305"/>
        <v>0</v>
      </c>
      <c r="H7803" s="34">
        <f t="shared" ca="1" si="2306"/>
        <v>118.1093869947568</v>
      </c>
      <c r="I7803" s="34">
        <f t="shared" ca="1" si="2307"/>
        <v>3618.1093869947572</v>
      </c>
      <c r="J7803" s="18">
        <f ca="1">SUM(INDIRECT(ADDRESS(ROW(F7803),COLUMN(F7803),4)):INDIRECT(ADDRESS(ROW(F7803)+N$5-1,COLUMN(F7803),4)))</f>
        <v>24500.000000000004</v>
      </c>
      <c r="K7803" s="18">
        <f t="shared" ca="1" si="2308"/>
        <v>16350</v>
      </c>
      <c r="L7803" s="18">
        <f t="shared" ca="1" si="2320"/>
        <v>0</v>
      </c>
      <c r="M7803" s="18">
        <f t="shared" ca="1" si="2304"/>
        <v>0</v>
      </c>
      <c r="N7803" s="34">
        <f t="shared" ca="1" si="2309"/>
        <v>13773.11016562943</v>
      </c>
      <c r="P7803" s="18">
        <f t="shared" ca="1" si="2321"/>
        <v>118.1093869947568</v>
      </c>
      <c r="Q7803" s="47">
        <f ca="1">SUM(L$15:L7803)-SUM(M$15:M7803)</f>
        <v>16350</v>
      </c>
      <c r="R7803" s="47" t="str">
        <f t="shared" ca="1" si="2322"/>
        <v>M7806</v>
      </c>
      <c r="S7803" s="40">
        <f t="shared" ca="1" si="2310"/>
        <v>0</v>
      </c>
      <c r="T7803" s="46">
        <f t="shared" ca="1" si="2311"/>
        <v>3</v>
      </c>
      <c r="X7803" s="74">
        <f t="shared" ca="1" si="2312"/>
        <v>0.1181093869947568</v>
      </c>
      <c r="Y7803" s="75">
        <f t="shared" ca="1" si="2313"/>
        <v>0.1181093869947568</v>
      </c>
      <c r="Z7803" s="74">
        <f t="shared" ca="1" si="2314"/>
        <v>1.1253672051713606</v>
      </c>
      <c r="AA7803" s="76">
        <f t="shared" ca="1" si="2315"/>
        <v>118.1093869947568</v>
      </c>
      <c r="AB7803" s="76">
        <f t="shared" ca="1" si="2316"/>
        <v>1125.3672051713606</v>
      </c>
    </row>
    <row r="7804" spans="1:28" x14ac:dyDescent="0.25">
      <c r="A7804" s="2">
        <f t="shared" si="2317"/>
        <v>20</v>
      </c>
      <c r="B7804" s="16">
        <f ca="1">VLOOKUP(A7804,PERIODS!$O$4:$P$33,2,FALSE)</f>
        <v>3.5000000000000003E-2</v>
      </c>
      <c r="C7804" s="15"/>
      <c r="D7804" s="18">
        <v>5000</v>
      </c>
      <c r="E7804" s="34">
        <f t="shared" ca="1" si="2318"/>
        <v>13773.11016562943</v>
      </c>
      <c r="F7804" s="34">
        <f t="shared" ca="1" si="2319"/>
        <v>3500.0000000000005</v>
      </c>
      <c r="G7804" s="69">
        <f t="shared" ca="1" si="2305"/>
        <v>0</v>
      </c>
      <c r="H7804" s="34">
        <f t="shared" ca="1" si="2306"/>
        <v>403.64439189792972</v>
      </c>
      <c r="I7804" s="34">
        <f t="shared" ca="1" si="2307"/>
        <v>3903.6443918979303</v>
      </c>
      <c r="J7804" s="18">
        <f ca="1">SUM(INDIRECT(ADDRESS(ROW(F7804),COLUMN(F7804),4)):INDIRECT(ADDRESS(ROW(F7804)+N$5-1,COLUMN(F7804),4)))</f>
        <v>24500.000000000004</v>
      </c>
      <c r="K7804" s="18">
        <f t="shared" ca="1" si="2308"/>
        <v>0</v>
      </c>
      <c r="L7804" s="18">
        <f t="shared" ca="1" si="2320"/>
        <v>0</v>
      </c>
      <c r="M7804" s="18">
        <f t="shared" ca="1" si="2304"/>
        <v>16350</v>
      </c>
      <c r="N7804" s="34">
        <f t="shared" ca="1" si="2309"/>
        <v>26219.465773731499</v>
      </c>
      <c r="P7804" s="18">
        <f t="shared" ca="1" si="2321"/>
        <v>403.64439189792972</v>
      </c>
      <c r="Q7804" s="47">
        <f ca="1">SUM(L$15:L7804)-SUM(M$15:M7804)</f>
        <v>0</v>
      </c>
      <c r="R7804" s="47" t="str">
        <f t="shared" ca="1" si="2322"/>
        <v>M7807</v>
      </c>
      <c r="S7804" s="40">
        <f t="shared" ca="1" si="2310"/>
        <v>0</v>
      </c>
      <c r="T7804" s="46">
        <f t="shared" ca="1" si="2311"/>
        <v>80</v>
      </c>
      <c r="X7804" s="74">
        <f t="shared" ca="1" si="2312"/>
        <v>0.40364439189792972</v>
      </c>
      <c r="Y7804" s="75">
        <f t="shared" ca="1" si="2313"/>
        <v>0.40364439189792972</v>
      </c>
      <c r="Z7804" s="74">
        <f t="shared" ca="1" si="2314"/>
        <v>1.4972714104320513</v>
      </c>
      <c r="AA7804" s="76">
        <f t="shared" ca="1" si="2315"/>
        <v>403.64439189792972</v>
      </c>
      <c r="AB7804" s="76">
        <f t="shared" ca="1" si="2316"/>
        <v>1497.2714104320512</v>
      </c>
    </row>
    <row r="7805" spans="1:28" x14ac:dyDescent="0.25">
      <c r="A7805" s="2">
        <f t="shared" si="2317"/>
        <v>21</v>
      </c>
      <c r="B7805" s="16">
        <f ca="1">VLOOKUP(A7805,PERIODS!$O$4:$P$33,2,FALSE)</f>
        <v>3.5000000000000003E-2</v>
      </c>
      <c r="C7805" s="15"/>
      <c r="D7805" s="18">
        <v>5000</v>
      </c>
      <c r="E7805" s="34">
        <f t="shared" ca="1" si="2318"/>
        <v>26219.465773731499</v>
      </c>
      <c r="F7805" s="34">
        <f t="shared" ca="1" si="2319"/>
        <v>3500.0000000000005</v>
      </c>
      <c r="G7805" s="69">
        <f t="shared" ca="1" si="2305"/>
        <v>0</v>
      </c>
      <c r="H7805" s="34">
        <f t="shared" ca="1" si="2306"/>
        <v>32.916215462910486</v>
      </c>
      <c r="I7805" s="34">
        <f t="shared" ca="1" si="2307"/>
        <v>3532.9162154629112</v>
      </c>
      <c r="J7805" s="18">
        <f ca="1">SUM(INDIRECT(ADDRESS(ROW(F7805),COLUMN(F7805),4)):INDIRECT(ADDRESS(ROW(F7805)+N$5-1,COLUMN(F7805),4)))</f>
        <v>24500.000000000004</v>
      </c>
      <c r="K7805" s="18">
        <f t="shared" ca="1" si="2308"/>
        <v>0</v>
      </c>
      <c r="L7805" s="18">
        <f t="shared" ca="1" si="2320"/>
        <v>0</v>
      </c>
      <c r="M7805" s="18">
        <f t="shared" ca="1" si="2304"/>
        <v>0</v>
      </c>
      <c r="N7805" s="34">
        <f t="shared" ca="1" si="2309"/>
        <v>22686.549558268587</v>
      </c>
      <c r="P7805" s="18">
        <f t="shared" ca="1" si="2321"/>
        <v>32.916215462910486</v>
      </c>
      <c r="Q7805" s="47">
        <f ca="1">SUM(L$15:L7805)-SUM(M$15:M7805)</f>
        <v>0</v>
      </c>
      <c r="R7805" s="47" t="str">
        <f t="shared" ca="1" si="2322"/>
        <v>M7808</v>
      </c>
      <c r="S7805" s="40">
        <f t="shared" ca="1" si="2310"/>
        <v>0</v>
      </c>
      <c r="T7805" s="46">
        <f t="shared" ca="1" si="2311"/>
        <v>37</v>
      </c>
      <c r="X7805" s="74">
        <f t="shared" ca="1" si="2312"/>
        <v>3.2916215462910486E-2</v>
      </c>
      <c r="Y7805" s="75">
        <f t="shared" ca="1" si="2313"/>
        <v>3.2916215462910486E-2</v>
      </c>
      <c r="Z7805" s="74">
        <f t="shared" ca="1" si="2314"/>
        <v>1.0334639473153995</v>
      </c>
      <c r="AA7805" s="76">
        <f t="shared" ca="1" si="2315"/>
        <v>32.916215462910486</v>
      </c>
      <c r="AB7805" s="76">
        <f t="shared" ca="1" si="2316"/>
        <v>1033.4639473153995</v>
      </c>
    </row>
    <row r="7806" spans="1:28" x14ac:dyDescent="0.25">
      <c r="A7806" s="2">
        <f t="shared" si="2317"/>
        <v>22</v>
      </c>
      <c r="B7806" s="16">
        <f ca="1">VLOOKUP(A7806,PERIODS!$O$4:$P$33,2,FALSE)</f>
        <v>3.5000000000000003E-2</v>
      </c>
      <c r="C7806" s="15"/>
      <c r="D7806" s="18">
        <v>5000</v>
      </c>
      <c r="E7806" s="34">
        <f t="shared" ca="1" si="2318"/>
        <v>22686.549558268587</v>
      </c>
      <c r="F7806" s="34">
        <f t="shared" ca="1" si="2319"/>
        <v>3500.0000000000005</v>
      </c>
      <c r="G7806" s="69">
        <f t="shared" ca="1" si="2305"/>
        <v>0</v>
      </c>
      <c r="H7806" s="34">
        <f t="shared" ca="1" si="2306"/>
        <v>1227.7057331564597</v>
      </c>
      <c r="I7806" s="34">
        <f t="shared" ca="1" si="2307"/>
        <v>4727.7057331564602</v>
      </c>
      <c r="J7806" s="18">
        <f ca="1">SUM(INDIRECT(ADDRESS(ROW(F7806),COLUMN(F7806),4)):INDIRECT(ADDRESS(ROW(F7806)+N$5-1,COLUMN(F7806),4)))</f>
        <v>25000.000000000004</v>
      </c>
      <c r="K7806" s="18">
        <f t="shared" ca="1" si="2308"/>
        <v>16350</v>
      </c>
      <c r="L7806" s="18">
        <f t="shared" ca="1" si="2320"/>
        <v>16350</v>
      </c>
      <c r="M7806" s="18">
        <f t="shared" ca="1" si="2304"/>
        <v>0</v>
      </c>
      <c r="N7806" s="34">
        <f t="shared" ca="1" si="2309"/>
        <v>17958.843825112126</v>
      </c>
      <c r="P7806" s="18">
        <f t="shared" ca="1" si="2321"/>
        <v>1227.7057331564597</v>
      </c>
      <c r="Q7806" s="47">
        <f ca="1">SUM(L$15:L7806)-SUM(M$15:M7806)</f>
        <v>16350</v>
      </c>
      <c r="R7806" s="47" t="str">
        <f t="shared" ca="1" si="2322"/>
        <v>M7809</v>
      </c>
      <c r="S7806" s="40">
        <f t="shared" ca="1" si="2310"/>
        <v>0</v>
      </c>
      <c r="T7806" s="46">
        <f t="shared" ca="1" si="2311"/>
        <v>88</v>
      </c>
      <c r="X7806" s="74">
        <f t="shared" ca="1" si="2312"/>
        <v>1.2277057331564596</v>
      </c>
      <c r="Y7806" s="75">
        <f t="shared" ca="1" si="2313"/>
        <v>1.2277057331564596</v>
      </c>
      <c r="Z7806" s="74">
        <f t="shared" ca="1" si="2314"/>
        <v>3.4133893200135668</v>
      </c>
      <c r="AA7806" s="76">
        <f t="shared" ca="1" si="2315"/>
        <v>1227.7057331564597</v>
      </c>
      <c r="AB7806" s="76">
        <f t="shared" ca="1" si="2316"/>
        <v>3413.3893200135667</v>
      </c>
    </row>
    <row r="7807" spans="1:28" x14ac:dyDescent="0.25">
      <c r="A7807" s="2">
        <f t="shared" si="2317"/>
        <v>23</v>
      </c>
      <c r="B7807" s="16">
        <f ca="1">VLOOKUP(A7807,PERIODS!$O$4:$P$33,2,FALSE)</f>
        <v>3.5000000000000003E-2</v>
      </c>
      <c r="C7807" s="15"/>
      <c r="D7807" s="18">
        <v>5000</v>
      </c>
      <c r="E7807" s="34">
        <f t="shared" ca="1" si="2318"/>
        <v>17958.843825112126</v>
      </c>
      <c r="F7807" s="34">
        <f t="shared" ca="1" si="2319"/>
        <v>3500.0000000000005</v>
      </c>
      <c r="G7807" s="69">
        <f t="shared" ca="1" si="2305"/>
        <v>0</v>
      </c>
      <c r="H7807" s="34">
        <f t="shared" ca="1" si="2306"/>
        <v>1164.7537993228832</v>
      </c>
      <c r="I7807" s="34">
        <f t="shared" ca="1" si="2307"/>
        <v>4664.7537993228834</v>
      </c>
      <c r="J7807" s="18">
        <f ca="1">SUM(INDIRECT(ADDRESS(ROW(F7807),COLUMN(F7807),4)):INDIRECT(ADDRESS(ROW(F7807)+N$5-1,COLUMN(F7807),4)))</f>
        <v>25500.000000000004</v>
      </c>
      <c r="K7807" s="18">
        <f t="shared" ca="1" si="2308"/>
        <v>16350</v>
      </c>
      <c r="L7807" s="18">
        <f t="shared" ca="1" si="2320"/>
        <v>0</v>
      </c>
      <c r="M7807" s="18">
        <f t="shared" ca="1" si="2304"/>
        <v>0</v>
      </c>
      <c r="N7807" s="34">
        <f t="shared" ca="1" si="2309"/>
        <v>13294.090025789243</v>
      </c>
      <c r="P7807" s="18">
        <f t="shared" ca="1" si="2321"/>
        <v>1164.7537993228832</v>
      </c>
      <c r="Q7807" s="47">
        <f ca="1">SUM(L$15:L7807)-SUM(M$15:M7807)</f>
        <v>16350</v>
      </c>
      <c r="R7807" s="47" t="str">
        <f t="shared" ca="1" si="2322"/>
        <v>M7810</v>
      </c>
      <c r="S7807" s="40">
        <f t="shared" ca="1" si="2310"/>
        <v>0</v>
      </c>
      <c r="T7807" s="46">
        <f t="shared" ca="1" si="2311"/>
        <v>36</v>
      </c>
      <c r="X7807" s="74">
        <f t="shared" ca="1" si="2312"/>
        <v>1.1647537993228831</v>
      </c>
      <c r="Y7807" s="75">
        <f t="shared" ca="1" si="2313"/>
        <v>1.1647537993228831</v>
      </c>
      <c r="Z7807" s="74">
        <f t="shared" ca="1" si="2314"/>
        <v>3.2051336799733567</v>
      </c>
      <c r="AA7807" s="76">
        <f t="shared" ca="1" si="2315"/>
        <v>1164.7537993228832</v>
      </c>
      <c r="AB7807" s="76">
        <f t="shared" ca="1" si="2316"/>
        <v>3205.1336799733567</v>
      </c>
    </row>
    <row r="7808" spans="1:28" x14ac:dyDescent="0.25">
      <c r="A7808" s="2">
        <f t="shared" si="2317"/>
        <v>24</v>
      </c>
      <c r="B7808" s="16">
        <f ca="1">VLOOKUP(A7808,PERIODS!$O$4:$P$33,2,FALSE)</f>
        <v>3.5000000000000003E-2</v>
      </c>
      <c r="C7808" s="15"/>
      <c r="D7808" s="18">
        <v>5000</v>
      </c>
      <c r="E7808" s="34">
        <f t="shared" ca="1" si="2318"/>
        <v>13294.090025789243</v>
      </c>
      <c r="F7808" s="34">
        <f t="shared" ca="1" si="2319"/>
        <v>3500.0000000000005</v>
      </c>
      <c r="G7808" s="69">
        <f t="shared" ca="1" si="2305"/>
        <v>0</v>
      </c>
      <c r="H7808" s="34">
        <f t="shared" ca="1" si="2306"/>
        <v>-122.53757167723103</v>
      </c>
      <c r="I7808" s="34">
        <f t="shared" ca="1" si="2307"/>
        <v>3377.4624283227695</v>
      </c>
      <c r="J7808" s="18">
        <f ca="1">SUM(INDIRECT(ADDRESS(ROW(F7808),COLUMN(F7808),4)):INDIRECT(ADDRESS(ROW(F7808)+N$5-1,COLUMN(F7808),4)))</f>
        <v>26000</v>
      </c>
      <c r="K7808" s="18">
        <f t="shared" ca="1" si="2308"/>
        <v>16350</v>
      </c>
      <c r="L7808" s="18">
        <f t="shared" ca="1" si="2320"/>
        <v>0</v>
      </c>
      <c r="M7808" s="18">
        <f t="shared" ca="1" si="2304"/>
        <v>0</v>
      </c>
      <c r="N7808" s="34">
        <f t="shared" ca="1" si="2309"/>
        <v>9916.6275974664732</v>
      </c>
      <c r="P7808" s="18">
        <f t="shared" ca="1" si="2321"/>
        <v>122.53757167723103</v>
      </c>
      <c r="Q7808" s="47">
        <f ca="1">SUM(L$15:L7808)-SUM(M$15:M7808)</f>
        <v>16350</v>
      </c>
      <c r="R7808" s="47" t="str">
        <f t="shared" ca="1" si="2322"/>
        <v>M7811</v>
      </c>
      <c r="S7808" s="40">
        <f t="shared" ca="1" si="2310"/>
        <v>0</v>
      </c>
      <c r="T7808" s="46">
        <f t="shared" ca="1" si="2311"/>
        <v>19</v>
      </c>
      <c r="X7808" s="74">
        <f t="shared" ca="1" si="2312"/>
        <v>-0.12253757167723103</v>
      </c>
      <c r="Y7808" s="75">
        <f t="shared" ca="1" si="2313"/>
        <v>-0.12253757167723103</v>
      </c>
      <c r="Z7808" s="74">
        <f t="shared" ca="1" si="2314"/>
        <v>0.8846726656832099</v>
      </c>
      <c r="AA7808" s="76">
        <f t="shared" ca="1" si="2315"/>
        <v>-122.53757167723103</v>
      </c>
      <c r="AB7808" s="76">
        <f t="shared" ca="1" si="2316"/>
        <v>884.67266568320986</v>
      </c>
    </row>
    <row r="7809" spans="1:28" x14ac:dyDescent="0.25">
      <c r="A7809" s="2">
        <f t="shared" si="2317"/>
        <v>25</v>
      </c>
      <c r="B7809" s="16">
        <f ca="1">VLOOKUP(A7809,PERIODS!$O$4:$P$33,2,FALSE)</f>
        <v>3.5000000000000003E-2</v>
      </c>
      <c r="C7809" s="15"/>
      <c r="D7809" s="18">
        <v>5000</v>
      </c>
      <c r="E7809" s="34">
        <f t="shared" ca="1" si="2318"/>
        <v>9916.6275974664732</v>
      </c>
      <c r="F7809" s="34">
        <f t="shared" ca="1" si="2319"/>
        <v>3500.0000000000005</v>
      </c>
      <c r="G7809" s="69">
        <f t="shared" ca="1" si="2305"/>
        <v>0</v>
      </c>
      <c r="H7809" s="34">
        <f t="shared" ca="1" si="2306"/>
        <v>-691.83250987105168</v>
      </c>
      <c r="I7809" s="34">
        <f t="shared" ca="1" si="2307"/>
        <v>2808.1674901289489</v>
      </c>
      <c r="J7809" s="18">
        <f ca="1">SUM(INDIRECT(ADDRESS(ROW(F7809),COLUMN(F7809),4)):INDIRECT(ADDRESS(ROW(F7809)+N$5-1,COLUMN(F7809),4)))</f>
        <v>24900</v>
      </c>
      <c r="K7809" s="18">
        <f t="shared" ca="1" si="2308"/>
        <v>0</v>
      </c>
      <c r="L7809" s="18">
        <f t="shared" ca="1" si="2320"/>
        <v>0</v>
      </c>
      <c r="M7809" s="18">
        <f t="shared" ca="1" si="2304"/>
        <v>16350</v>
      </c>
      <c r="N7809" s="34">
        <f t="shared" ca="1" si="2309"/>
        <v>23458.460107337523</v>
      </c>
      <c r="P7809" s="18">
        <f t="shared" ca="1" si="2321"/>
        <v>691.83250987105168</v>
      </c>
      <c r="Q7809" s="47">
        <f ca="1">SUM(L$15:L7809)-SUM(M$15:M7809)</f>
        <v>0</v>
      </c>
      <c r="R7809" s="47" t="str">
        <f t="shared" ca="1" si="2322"/>
        <v>M7812</v>
      </c>
      <c r="S7809" s="40">
        <f t="shared" ca="1" si="2310"/>
        <v>0</v>
      </c>
      <c r="T7809" s="46">
        <f t="shared" ca="1" si="2311"/>
        <v>66</v>
      </c>
      <c r="X7809" s="74">
        <f t="shared" ca="1" si="2312"/>
        <v>-0.69183250987105172</v>
      </c>
      <c r="Y7809" s="75">
        <f t="shared" ca="1" si="2313"/>
        <v>-0.69183250987105172</v>
      </c>
      <c r="Z7809" s="74">
        <f t="shared" ca="1" si="2314"/>
        <v>0.50065776762361602</v>
      </c>
      <c r="AA7809" s="76">
        <f t="shared" ca="1" si="2315"/>
        <v>-691.83250987105168</v>
      </c>
      <c r="AB7809" s="76">
        <f t="shared" ca="1" si="2316"/>
        <v>500.657767623616</v>
      </c>
    </row>
    <row r="7810" spans="1:28" x14ac:dyDescent="0.25">
      <c r="A7810" s="2">
        <f t="shared" si="2317"/>
        <v>26</v>
      </c>
      <c r="B7810" s="16">
        <f ca="1">VLOOKUP(A7810,PERIODS!$O$4:$P$33,2,FALSE)</f>
        <v>3.5000000000000003E-2</v>
      </c>
      <c r="C7810" s="15"/>
      <c r="D7810" s="18">
        <v>5000</v>
      </c>
      <c r="E7810" s="34">
        <f t="shared" ca="1" si="2318"/>
        <v>23458.460107337523</v>
      </c>
      <c r="F7810" s="34">
        <f t="shared" ca="1" si="2319"/>
        <v>3500.0000000000005</v>
      </c>
      <c r="G7810" s="69">
        <f t="shared" ca="1" si="2305"/>
        <v>0</v>
      </c>
      <c r="H7810" s="34">
        <f t="shared" ca="1" si="2306"/>
        <v>668.08635179366559</v>
      </c>
      <c r="I7810" s="34">
        <f t="shared" ca="1" si="2307"/>
        <v>4168.0863517936659</v>
      </c>
      <c r="J7810" s="18">
        <f ca="1">SUM(INDIRECT(ADDRESS(ROW(F7810),COLUMN(F7810),4)):INDIRECT(ADDRESS(ROW(F7810)+N$5-1,COLUMN(F7810),4)))</f>
        <v>23900</v>
      </c>
      <c r="K7810" s="18">
        <f t="shared" ca="1" si="2308"/>
        <v>16350</v>
      </c>
      <c r="L7810" s="18">
        <f t="shared" ca="1" si="2320"/>
        <v>16350</v>
      </c>
      <c r="M7810" s="18">
        <f t="shared" ca="1" si="2304"/>
        <v>0</v>
      </c>
      <c r="N7810" s="34">
        <f t="shared" ca="1" si="2309"/>
        <v>19290.373755543857</v>
      </c>
      <c r="P7810" s="18">
        <f t="shared" ca="1" si="2321"/>
        <v>668.08635179366559</v>
      </c>
      <c r="Q7810" s="47">
        <f ca="1">SUM(L$15:L7810)-SUM(M$15:M7810)</f>
        <v>16350</v>
      </c>
      <c r="R7810" s="47" t="str">
        <f t="shared" ca="1" si="2322"/>
        <v>M7813</v>
      </c>
      <c r="S7810" s="40">
        <f t="shared" ca="1" si="2310"/>
        <v>0</v>
      </c>
      <c r="T7810" s="46">
        <f t="shared" ca="1" si="2311"/>
        <v>63</v>
      </c>
      <c r="X7810" s="74">
        <f t="shared" ca="1" si="2312"/>
        <v>0.6680863517936656</v>
      </c>
      <c r="Y7810" s="75">
        <f t="shared" ca="1" si="2313"/>
        <v>0.6680863517936656</v>
      </c>
      <c r="Z7810" s="74">
        <f t="shared" ca="1" si="2314"/>
        <v>1.950501173867996</v>
      </c>
      <c r="AA7810" s="76">
        <f t="shared" ca="1" si="2315"/>
        <v>668.08635179366559</v>
      </c>
      <c r="AB7810" s="76">
        <f t="shared" ca="1" si="2316"/>
        <v>1950.5011738679959</v>
      </c>
    </row>
    <row r="7811" spans="1:28" x14ac:dyDescent="0.25">
      <c r="A7811" s="2">
        <f t="shared" si="2317"/>
        <v>27</v>
      </c>
      <c r="B7811" s="16">
        <f ca="1">VLOOKUP(A7811,PERIODS!$O$4:$P$33,2,FALSE)</f>
        <v>3.5000000000000003E-2</v>
      </c>
      <c r="C7811" s="15"/>
      <c r="D7811" s="18">
        <v>5000</v>
      </c>
      <c r="E7811" s="34">
        <f t="shared" ca="1" si="2318"/>
        <v>19290.373755543857</v>
      </c>
      <c r="F7811" s="34">
        <f t="shared" ca="1" si="2319"/>
        <v>3500.0000000000005</v>
      </c>
      <c r="G7811" s="69">
        <f t="shared" ca="1" si="2305"/>
        <v>0</v>
      </c>
      <c r="H7811" s="34">
        <f t="shared" ca="1" si="2306"/>
        <v>-2106.0327575008773</v>
      </c>
      <c r="I7811" s="34">
        <f t="shared" ca="1" si="2307"/>
        <v>1393.9672424991231</v>
      </c>
      <c r="J7811" s="18">
        <f ca="1">SUM(INDIRECT(ADDRESS(ROW(F7811),COLUMN(F7811),4)):INDIRECT(ADDRESS(ROW(F7811)+N$5-1,COLUMN(F7811),4)))</f>
        <v>22900</v>
      </c>
      <c r="K7811" s="18">
        <f t="shared" ca="1" si="2308"/>
        <v>16350</v>
      </c>
      <c r="L7811" s="18">
        <f t="shared" ca="1" si="2320"/>
        <v>0</v>
      </c>
      <c r="M7811" s="18">
        <f t="shared" ca="1" si="2304"/>
        <v>0</v>
      </c>
      <c r="N7811" s="34">
        <f t="shared" ca="1" si="2309"/>
        <v>17896.406513044734</v>
      </c>
      <c r="P7811" s="18">
        <f t="shared" ca="1" si="2321"/>
        <v>2106.0327575008773</v>
      </c>
      <c r="Q7811" s="47">
        <f ca="1">SUM(L$15:L7811)-SUM(M$15:M7811)</f>
        <v>16350</v>
      </c>
      <c r="R7811" s="47" t="str">
        <f t="shared" ca="1" si="2322"/>
        <v>M7814</v>
      </c>
      <c r="S7811" s="40">
        <f t="shared" ca="1" si="2310"/>
        <v>0</v>
      </c>
      <c r="T7811" s="46">
        <f t="shared" ca="1" si="2311"/>
        <v>44</v>
      </c>
      <c r="X7811" s="74">
        <f t="shared" ca="1" si="2312"/>
        <v>-2.1060327575008775</v>
      </c>
      <c r="Y7811" s="75">
        <f t="shared" ca="1" si="2313"/>
        <v>-2.1060327575008775</v>
      </c>
      <c r="Z7811" s="74">
        <f t="shared" ca="1" si="2314"/>
        <v>0.12171990219223629</v>
      </c>
      <c r="AA7811" s="76">
        <f t="shared" ca="1" si="2315"/>
        <v>-2106.0327575008773</v>
      </c>
      <c r="AB7811" s="76">
        <f t="shared" ca="1" si="2316"/>
        <v>121.71990219223629</v>
      </c>
    </row>
    <row r="7812" spans="1:28" x14ac:dyDescent="0.25">
      <c r="A7812" s="2">
        <f t="shared" si="2317"/>
        <v>28</v>
      </c>
      <c r="B7812" s="16">
        <f ca="1">VLOOKUP(A7812,PERIODS!$O$4:$P$33,2,FALSE)</f>
        <v>0.04</v>
      </c>
      <c r="C7812" s="15"/>
      <c r="D7812" s="18">
        <v>5000</v>
      </c>
      <c r="E7812" s="34">
        <f t="shared" ca="1" si="2318"/>
        <v>17896.406513044734</v>
      </c>
      <c r="F7812" s="34">
        <f t="shared" ca="1" si="2319"/>
        <v>4000</v>
      </c>
      <c r="G7812" s="69">
        <f t="shared" ca="1" si="2305"/>
        <v>0</v>
      </c>
      <c r="H7812" s="34">
        <f t="shared" ca="1" si="2306"/>
        <v>-1530.4049432646473</v>
      </c>
      <c r="I7812" s="34">
        <f t="shared" ca="1" si="2307"/>
        <v>2469.595056735353</v>
      </c>
      <c r="J7812" s="18">
        <f ca="1">SUM(INDIRECT(ADDRESS(ROW(F7812),COLUMN(F7812),4)):INDIRECT(ADDRESS(ROW(F7812)+N$5-1,COLUMN(F7812),4)))</f>
        <v>21900</v>
      </c>
      <c r="K7812" s="18">
        <f t="shared" ca="1" si="2308"/>
        <v>16350</v>
      </c>
      <c r="L7812" s="18">
        <f t="shared" ca="1" si="2320"/>
        <v>0</v>
      </c>
      <c r="M7812" s="18">
        <f t="shared" ca="1" si="2304"/>
        <v>0</v>
      </c>
      <c r="N7812" s="34">
        <f t="shared" ca="1" si="2309"/>
        <v>15426.81145630938</v>
      </c>
      <c r="P7812" s="18">
        <f t="shared" ca="1" si="2321"/>
        <v>1530.4049432646473</v>
      </c>
      <c r="Q7812" s="47">
        <f ca="1">SUM(L$15:L7812)-SUM(M$15:M7812)</f>
        <v>16350</v>
      </c>
      <c r="R7812" s="47" t="str">
        <f t="shared" ca="1" si="2322"/>
        <v>M7815</v>
      </c>
      <c r="S7812" s="40">
        <f t="shared" ca="1" si="2310"/>
        <v>0</v>
      </c>
      <c r="T7812" s="46">
        <f t="shared" ca="1" si="2311"/>
        <v>39</v>
      </c>
      <c r="X7812" s="74">
        <f t="shared" ca="1" si="2312"/>
        <v>-1.5304049432646474</v>
      </c>
      <c r="Y7812" s="75">
        <f t="shared" ca="1" si="2313"/>
        <v>-1.5304049432646474</v>
      </c>
      <c r="Z7812" s="74">
        <f t="shared" ca="1" si="2314"/>
        <v>0.21644800040723161</v>
      </c>
      <c r="AA7812" s="76">
        <f t="shared" ca="1" si="2315"/>
        <v>-1530.4049432646473</v>
      </c>
      <c r="AB7812" s="76">
        <f t="shared" ca="1" si="2316"/>
        <v>216.4480004072316</v>
      </c>
    </row>
    <row r="7813" spans="1:28" x14ac:dyDescent="0.25">
      <c r="A7813" s="2">
        <f t="shared" si="2317"/>
        <v>29</v>
      </c>
      <c r="B7813" s="16">
        <f ca="1">VLOOKUP(A7813,PERIODS!$O$4:$P$33,2,FALSE)</f>
        <v>0.04</v>
      </c>
      <c r="C7813" s="15"/>
      <c r="D7813" s="18">
        <v>5000</v>
      </c>
      <c r="E7813" s="34">
        <f t="shared" ca="1" si="2318"/>
        <v>15426.81145630938</v>
      </c>
      <c r="F7813" s="34">
        <f t="shared" ca="1" si="2319"/>
        <v>4000</v>
      </c>
      <c r="G7813" s="69">
        <f t="shared" ca="1" si="2305"/>
        <v>0</v>
      </c>
      <c r="H7813" s="34">
        <f t="shared" ca="1" si="2306"/>
        <v>-537.30512734016907</v>
      </c>
      <c r="I7813" s="34">
        <f t="shared" ca="1" si="2307"/>
        <v>3462.6948726598312</v>
      </c>
      <c r="J7813" s="18">
        <f ca="1">SUM(INDIRECT(ADDRESS(ROW(F7813),COLUMN(F7813),4)):INDIRECT(ADDRESS(ROW(F7813)+N$5-1,COLUMN(F7813),4)))</f>
        <v>21200</v>
      </c>
      <c r="K7813" s="18">
        <f t="shared" ca="1" si="2308"/>
        <v>0</v>
      </c>
      <c r="L7813" s="18">
        <f t="shared" ca="1" si="2320"/>
        <v>0</v>
      </c>
      <c r="M7813" s="18">
        <f t="shared" ca="1" si="2304"/>
        <v>16350</v>
      </c>
      <c r="N7813" s="34">
        <f t="shared" ca="1" si="2309"/>
        <v>28314.116583649549</v>
      </c>
      <c r="P7813" s="18">
        <f t="shared" ca="1" si="2321"/>
        <v>537.30512734016907</v>
      </c>
      <c r="Q7813" s="47">
        <f ca="1">SUM(L$15:L7813)-SUM(M$15:M7813)</f>
        <v>0</v>
      </c>
      <c r="R7813" s="47" t="str">
        <f t="shared" ca="1" si="2322"/>
        <v>M7816</v>
      </c>
      <c r="S7813" s="40">
        <f t="shared" ca="1" si="2310"/>
        <v>0</v>
      </c>
      <c r="T7813" s="46">
        <f t="shared" ca="1" si="2311"/>
        <v>5</v>
      </c>
      <c r="X7813" s="74">
        <f t="shared" ca="1" si="2312"/>
        <v>-0.53730512734016911</v>
      </c>
      <c r="Y7813" s="75">
        <f t="shared" ca="1" si="2313"/>
        <v>-0.53730512734016911</v>
      </c>
      <c r="Z7813" s="74">
        <f t="shared" ca="1" si="2314"/>
        <v>0.58432080266657216</v>
      </c>
      <c r="AA7813" s="76">
        <f t="shared" ca="1" si="2315"/>
        <v>-537.30512734016907</v>
      </c>
      <c r="AB7813" s="76">
        <f t="shared" ca="1" si="2316"/>
        <v>584.32080266657215</v>
      </c>
    </row>
    <row r="7814" spans="1:28" x14ac:dyDescent="0.25">
      <c r="A7814" s="2">
        <f t="shared" si="2317"/>
        <v>30</v>
      </c>
      <c r="B7814" s="16">
        <f ca="1">VLOOKUP(A7814,PERIODS!$O$4:$P$33,2,FALSE)</f>
        <v>0.04</v>
      </c>
      <c r="C7814" s="15"/>
      <c r="D7814" s="18">
        <v>5000</v>
      </c>
      <c r="E7814" s="34">
        <f t="shared" ca="1" si="2318"/>
        <v>28314.116583649549</v>
      </c>
      <c r="F7814" s="34">
        <f t="shared" ca="1" si="2319"/>
        <v>4000</v>
      </c>
      <c r="G7814" s="69">
        <f t="shared" ca="1" si="2305"/>
        <v>0</v>
      </c>
      <c r="H7814" s="34">
        <f t="shared" ca="1" si="2306"/>
        <v>391.49358334839883</v>
      </c>
      <c r="I7814" s="34">
        <f t="shared" ca="1" si="2307"/>
        <v>4391.4935833483987</v>
      </c>
      <c r="J7814" s="18">
        <f ca="1">SUM(INDIRECT(ADDRESS(ROW(F7814),COLUMN(F7814),4)):INDIRECT(ADDRESS(ROW(F7814)+N$5-1,COLUMN(F7814),4)))</f>
        <v>20500</v>
      </c>
      <c r="K7814" s="18">
        <f t="shared" ca="1" si="2308"/>
        <v>0</v>
      </c>
      <c r="L7814" s="18">
        <f t="shared" ca="1" si="2320"/>
        <v>0</v>
      </c>
      <c r="M7814" s="18">
        <f t="shared" ca="1" si="2304"/>
        <v>0</v>
      </c>
      <c r="N7814" s="34">
        <f t="shared" ca="1" si="2309"/>
        <v>23922.623000301151</v>
      </c>
      <c r="P7814" s="18">
        <f t="shared" ca="1" si="2321"/>
        <v>391.49358334839883</v>
      </c>
      <c r="Q7814" s="47">
        <f ca="1">SUM(L$15:L7814)-SUM(M$15:M7814)</f>
        <v>0</v>
      </c>
      <c r="R7814" s="47" t="str">
        <f t="shared" ca="1" si="2322"/>
        <v>M7817</v>
      </c>
      <c r="S7814" s="40">
        <f t="shared" ca="1" si="2310"/>
        <v>0</v>
      </c>
      <c r="T7814" s="46">
        <f t="shared" ca="1" si="2311"/>
        <v>52</v>
      </c>
      <c r="X7814" s="74">
        <f t="shared" ca="1" si="2312"/>
        <v>0.39149358334839884</v>
      </c>
      <c r="Y7814" s="75">
        <f t="shared" ca="1" si="2313"/>
        <v>0.39149358334839884</v>
      </c>
      <c r="Z7814" s="74">
        <f t="shared" ca="1" si="2314"/>
        <v>1.4791884360406748</v>
      </c>
      <c r="AA7814" s="76">
        <f t="shared" ca="1" si="2315"/>
        <v>391.49358334839883</v>
      </c>
      <c r="AB7814" s="76">
        <f t="shared" ca="1" si="2316"/>
        <v>1479.1884360406748</v>
      </c>
    </row>
    <row r="7815" spans="1:28" x14ac:dyDescent="0.25">
      <c r="A7815" s="2">
        <f t="shared" si="2317"/>
        <v>1</v>
      </c>
      <c r="B7815" s="16">
        <f ca="1">VLOOKUP(A7815,PERIODS!$O$4:$P$33,2,FALSE)</f>
        <v>2.4E-2</v>
      </c>
      <c r="C7815" s="15"/>
      <c r="D7815" s="18">
        <v>5000</v>
      </c>
      <c r="E7815" s="34">
        <f t="shared" ca="1" si="2318"/>
        <v>23922.623000301151</v>
      </c>
      <c r="F7815" s="34">
        <f t="shared" ca="1" si="2319"/>
        <v>2400</v>
      </c>
      <c r="G7815" s="69">
        <f t="shared" ca="1" si="2305"/>
        <v>0</v>
      </c>
      <c r="H7815" s="34">
        <f t="shared" ca="1" si="2306"/>
        <v>-1673.4609327269038</v>
      </c>
      <c r="I7815" s="34">
        <f t="shared" ca="1" si="2307"/>
        <v>726.53906727309618</v>
      </c>
      <c r="J7815" s="18">
        <f ca="1">SUM(INDIRECT(ADDRESS(ROW(F7815),COLUMN(F7815),4)):INDIRECT(ADDRESS(ROW(F7815)+N$5-1,COLUMN(F7815),4)))</f>
        <v>19800</v>
      </c>
      <c r="K7815" s="18">
        <f t="shared" ca="1" si="2308"/>
        <v>0</v>
      </c>
      <c r="L7815" s="18">
        <f t="shared" ca="1" si="2320"/>
        <v>0</v>
      </c>
      <c r="M7815" s="18">
        <f t="shared" ca="1" si="2304"/>
        <v>0</v>
      </c>
      <c r="N7815" s="34">
        <f t="shared" ca="1" si="2309"/>
        <v>23196.083933028054</v>
      </c>
      <c r="P7815" s="18">
        <f t="shared" ca="1" si="2321"/>
        <v>1673.4609327269038</v>
      </c>
      <c r="Q7815" s="47">
        <f ca="1">SUM(L$15:L7815)-SUM(M$15:M7815)</f>
        <v>0</v>
      </c>
      <c r="R7815" s="47" t="str">
        <f t="shared" ca="1" si="2322"/>
        <v>M7818</v>
      </c>
      <c r="S7815" s="40">
        <f t="shared" ca="1" si="2310"/>
        <v>0</v>
      </c>
      <c r="T7815" s="46">
        <f t="shared" ca="1" si="2311"/>
        <v>86</v>
      </c>
      <c r="X7815" s="74">
        <f t="shared" ca="1" si="2312"/>
        <v>-1.6734609327269039</v>
      </c>
      <c r="Y7815" s="75">
        <f t="shared" ca="1" si="2313"/>
        <v>-1.6734609327269039</v>
      </c>
      <c r="Z7815" s="74">
        <f t="shared" ca="1" si="2314"/>
        <v>0.18759668132590551</v>
      </c>
      <c r="AA7815" s="76">
        <f t="shared" ca="1" si="2315"/>
        <v>-1673.4609327269038</v>
      </c>
      <c r="AB7815" s="76">
        <f t="shared" ca="1" si="2316"/>
        <v>187.59668132590551</v>
      </c>
    </row>
    <row r="7816" spans="1:28" x14ac:dyDescent="0.25">
      <c r="A7816" s="2">
        <f t="shared" si="2317"/>
        <v>2</v>
      </c>
      <c r="B7816" s="16">
        <f ca="1">VLOOKUP(A7816,PERIODS!$O$4:$P$33,2,FALSE)</f>
        <v>2.5000000000000001E-2</v>
      </c>
      <c r="C7816" s="15"/>
      <c r="D7816" s="18">
        <v>5000</v>
      </c>
      <c r="E7816" s="34">
        <f t="shared" ca="1" si="2318"/>
        <v>23196.083933028054</v>
      </c>
      <c r="F7816" s="34">
        <f t="shared" ca="1" si="2319"/>
        <v>2500</v>
      </c>
      <c r="G7816" s="69">
        <f t="shared" ca="1" si="2305"/>
        <v>0</v>
      </c>
      <c r="H7816" s="34">
        <f t="shared" ca="1" si="2306"/>
        <v>1959.9639845400536</v>
      </c>
      <c r="I7816" s="34">
        <f t="shared" ca="1" si="2307"/>
        <v>4459.9639845400534</v>
      </c>
      <c r="J7816" s="18">
        <f ca="1">SUM(INDIRECT(ADDRESS(ROW(F7816),COLUMN(F7816),4)):INDIRECT(ADDRESS(ROW(F7816)+N$5-1,COLUMN(F7816),4)))</f>
        <v>20700</v>
      </c>
      <c r="K7816" s="18">
        <f t="shared" ca="1" si="2308"/>
        <v>0</v>
      </c>
      <c r="L7816" s="18">
        <f t="shared" ca="1" si="2320"/>
        <v>0</v>
      </c>
      <c r="M7816" s="18">
        <f t="shared" ca="1" si="2304"/>
        <v>0</v>
      </c>
      <c r="N7816" s="34">
        <f t="shared" ca="1" si="2309"/>
        <v>18736.119948488002</v>
      </c>
      <c r="P7816" s="18">
        <f t="shared" ca="1" si="2321"/>
        <v>1959.9639845400536</v>
      </c>
      <c r="Q7816" s="47">
        <f ca="1">SUM(L$15:L7816)-SUM(M$15:M7816)</f>
        <v>0</v>
      </c>
      <c r="R7816" s="47" t="str">
        <f t="shared" ca="1" si="2322"/>
        <v>M7819</v>
      </c>
      <c r="S7816" s="40">
        <f t="shared" ca="1" si="2310"/>
        <v>0</v>
      </c>
      <c r="T7816" s="46">
        <f t="shared" ca="1" si="2311"/>
        <v>28</v>
      </c>
      <c r="X7816" s="74">
        <f t="shared" ca="1" si="2312"/>
        <v>2.1383619892673629</v>
      </c>
      <c r="Y7816" s="75">
        <f t="shared" ca="1" si="2313"/>
        <v>1.9599639845400536</v>
      </c>
      <c r="Z7816" s="74">
        <f t="shared" ca="1" si="2314"/>
        <v>7.0990713842313315</v>
      </c>
      <c r="AA7816" s="76">
        <f t="shared" ca="1" si="2315"/>
        <v>1959.9639845400536</v>
      </c>
      <c r="AB7816" s="76">
        <f t="shared" ca="1" si="2316"/>
        <v>7099.0713842313316</v>
      </c>
    </row>
    <row r="7817" spans="1:28" x14ac:dyDescent="0.25">
      <c r="A7817" s="2">
        <f t="shared" si="2317"/>
        <v>3</v>
      </c>
      <c r="B7817" s="16">
        <f ca="1">VLOOKUP(A7817,PERIODS!$O$4:$P$33,2,FALSE)</f>
        <v>2.5000000000000001E-2</v>
      </c>
      <c r="C7817" s="15"/>
      <c r="D7817" s="18">
        <v>5000</v>
      </c>
      <c r="E7817" s="34">
        <f t="shared" ca="1" si="2318"/>
        <v>18736.119948488002</v>
      </c>
      <c r="F7817" s="34">
        <f t="shared" ca="1" si="2319"/>
        <v>2500</v>
      </c>
      <c r="G7817" s="69">
        <f t="shared" ca="1" si="2305"/>
        <v>0</v>
      </c>
      <c r="H7817" s="34">
        <f t="shared" ca="1" si="2306"/>
        <v>72.589169188664982</v>
      </c>
      <c r="I7817" s="34">
        <f t="shared" ca="1" si="2307"/>
        <v>2572.589169188665</v>
      </c>
      <c r="J7817" s="18">
        <f ca="1">SUM(INDIRECT(ADDRESS(ROW(F7817),COLUMN(F7817),4)):INDIRECT(ADDRESS(ROW(F7817)+N$5-1,COLUMN(F7817),4)))</f>
        <v>21500</v>
      </c>
      <c r="K7817" s="18">
        <f t="shared" ca="1" si="2308"/>
        <v>16350</v>
      </c>
      <c r="L7817" s="18">
        <f t="shared" ca="1" si="2320"/>
        <v>16350</v>
      </c>
      <c r="M7817" s="18">
        <f t="shared" ca="1" si="2304"/>
        <v>0</v>
      </c>
      <c r="N7817" s="34">
        <f t="shared" ca="1" si="2309"/>
        <v>16163.530779299337</v>
      </c>
      <c r="P7817" s="18">
        <f t="shared" ca="1" si="2321"/>
        <v>72.589169188664982</v>
      </c>
      <c r="Q7817" s="47">
        <f ca="1">SUM(L$15:L7817)-SUM(M$15:M7817)</f>
        <v>16350</v>
      </c>
      <c r="R7817" s="47" t="str">
        <f t="shared" ca="1" si="2322"/>
        <v>M7820</v>
      </c>
      <c r="S7817" s="40">
        <f t="shared" ca="1" si="2310"/>
        <v>0</v>
      </c>
      <c r="T7817" s="46">
        <f t="shared" ca="1" si="2311"/>
        <v>51</v>
      </c>
      <c r="X7817" s="74">
        <f t="shared" ca="1" si="2312"/>
        <v>7.2589169188664981E-2</v>
      </c>
      <c r="Y7817" s="75">
        <f t="shared" ca="1" si="2313"/>
        <v>7.2589169188664981E-2</v>
      </c>
      <c r="Z7817" s="74">
        <f t="shared" ca="1" si="2314"/>
        <v>1.0752886844349661</v>
      </c>
      <c r="AA7817" s="76">
        <f t="shared" ca="1" si="2315"/>
        <v>72.589169188664982</v>
      </c>
      <c r="AB7817" s="76">
        <f t="shared" ca="1" si="2316"/>
        <v>1075.2886844349659</v>
      </c>
    </row>
    <row r="7818" spans="1:28" x14ac:dyDescent="0.25">
      <c r="A7818" s="2">
        <f t="shared" si="2317"/>
        <v>4</v>
      </c>
      <c r="B7818" s="16">
        <f ca="1">VLOOKUP(A7818,PERIODS!$O$4:$P$33,2,FALSE)</f>
        <v>2.5000000000000001E-2</v>
      </c>
      <c r="C7818" s="15"/>
      <c r="D7818" s="18">
        <v>5000</v>
      </c>
      <c r="E7818" s="34">
        <f t="shared" ca="1" si="2318"/>
        <v>16163.530779299337</v>
      </c>
      <c r="F7818" s="34">
        <f t="shared" ca="1" si="2319"/>
        <v>2500</v>
      </c>
      <c r="G7818" s="69">
        <f t="shared" ca="1" si="2305"/>
        <v>0</v>
      </c>
      <c r="H7818" s="34">
        <f t="shared" ca="1" si="2306"/>
        <v>295.38969847911625</v>
      </c>
      <c r="I7818" s="34">
        <f t="shared" ca="1" si="2307"/>
        <v>2795.3896984791163</v>
      </c>
      <c r="J7818" s="18">
        <f ca="1">SUM(INDIRECT(ADDRESS(ROW(F7818),COLUMN(F7818),4)):INDIRECT(ADDRESS(ROW(F7818)+N$5-1,COLUMN(F7818),4)))</f>
        <v>22300</v>
      </c>
      <c r="K7818" s="18">
        <f t="shared" ca="1" si="2308"/>
        <v>16350</v>
      </c>
      <c r="L7818" s="18">
        <f t="shared" ca="1" si="2320"/>
        <v>0</v>
      </c>
      <c r="M7818" s="18">
        <f t="shared" ca="1" si="2304"/>
        <v>0</v>
      </c>
      <c r="N7818" s="34">
        <f t="shared" ca="1" si="2309"/>
        <v>13368.14108082022</v>
      </c>
      <c r="P7818" s="18">
        <f t="shared" ca="1" si="2321"/>
        <v>295.38969847911625</v>
      </c>
      <c r="Q7818" s="47">
        <f ca="1">SUM(L$15:L7818)-SUM(M$15:M7818)</f>
        <v>16350</v>
      </c>
      <c r="R7818" s="47" t="str">
        <f t="shared" ca="1" si="2322"/>
        <v>M7821</v>
      </c>
      <c r="S7818" s="40">
        <f t="shared" ca="1" si="2310"/>
        <v>0</v>
      </c>
      <c r="T7818" s="46">
        <f t="shared" ca="1" si="2311"/>
        <v>25</v>
      </c>
      <c r="X7818" s="74">
        <f t="shared" ca="1" si="2312"/>
        <v>0.29538969847911623</v>
      </c>
      <c r="Y7818" s="75">
        <f t="shared" ca="1" si="2313"/>
        <v>0.29538969847911623</v>
      </c>
      <c r="Z7818" s="74">
        <f t="shared" ca="1" si="2314"/>
        <v>1.3436498749856451</v>
      </c>
      <c r="AA7818" s="76">
        <f t="shared" ca="1" si="2315"/>
        <v>295.38969847911625</v>
      </c>
      <c r="AB7818" s="76">
        <f t="shared" ca="1" si="2316"/>
        <v>1343.6498749856451</v>
      </c>
    </row>
    <row r="7819" spans="1:28" x14ac:dyDescent="0.25">
      <c r="A7819" s="2">
        <f t="shared" si="2317"/>
        <v>5</v>
      </c>
      <c r="B7819" s="16">
        <f ca="1">VLOOKUP(A7819,PERIODS!$O$4:$P$33,2,FALSE)</f>
        <v>3.3000000000000002E-2</v>
      </c>
      <c r="C7819" s="15"/>
      <c r="D7819" s="18">
        <v>5000</v>
      </c>
      <c r="E7819" s="34">
        <f t="shared" ca="1" si="2318"/>
        <v>13368.14108082022</v>
      </c>
      <c r="F7819" s="34">
        <f t="shared" ca="1" si="2319"/>
        <v>3300</v>
      </c>
      <c r="G7819" s="69">
        <f t="shared" ca="1" si="2305"/>
        <v>0</v>
      </c>
      <c r="H7819" s="34">
        <f t="shared" ca="1" si="2306"/>
        <v>1492.4338377825445</v>
      </c>
      <c r="I7819" s="34">
        <f t="shared" ca="1" si="2307"/>
        <v>4792.4338377825443</v>
      </c>
      <c r="J7819" s="18">
        <f ca="1">SUM(INDIRECT(ADDRESS(ROW(F7819),COLUMN(F7819),4)):INDIRECT(ADDRESS(ROW(F7819)+N$5-1,COLUMN(F7819),4)))</f>
        <v>23100</v>
      </c>
      <c r="K7819" s="18">
        <f t="shared" ca="1" si="2308"/>
        <v>16350</v>
      </c>
      <c r="L7819" s="18">
        <f t="shared" ca="1" si="2320"/>
        <v>0</v>
      </c>
      <c r="M7819" s="18">
        <f t="shared" ca="1" si="2304"/>
        <v>0</v>
      </c>
      <c r="N7819" s="34">
        <f t="shared" ca="1" si="2309"/>
        <v>8575.7072430376757</v>
      </c>
      <c r="P7819" s="18">
        <f t="shared" ca="1" si="2321"/>
        <v>1492.4338377825445</v>
      </c>
      <c r="Q7819" s="47">
        <f ca="1">SUM(L$15:L7819)-SUM(M$15:M7819)</f>
        <v>16350</v>
      </c>
      <c r="R7819" s="47" t="str">
        <f t="shared" ca="1" si="2322"/>
        <v>M7822</v>
      </c>
      <c r="S7819" s="40">
        <f t="shared" ca="1" si="2310"/>
        <v>0</v>
      </c>
      <c r="T7819" s="46">
        <f t="shared" ca="1" si="2311"/>
        <v>13</v>
      </c>
      <c r="X7819" s="74">
        <f t="shared" ca="1" si="2312"/>
        <v>1.4924338377825446</v>
      </c>
      <c r="Y7819" s="75">
        <f t="shared" ca="1" si="2313"/>
        <v>1.4924338377825446</v>
      </c>
      <c r="Z7819" s="74">
        <f t="shared" ca="1" si="2314"/>
        <v>4.4479078421055238</v>
      </c>
      <c r="AA7819" s="76">
        <f t="shared" ca="1" si="2315"/>
        <v>1492.4338377825445</v>
      </c>
      <c r="AB7819" s="76">
        <f t="shared" ca="1" si="2316"/>
        <v>4447.9078421055237</v>
      </c>
    </row>
    <row r="7820" spans="1:28" x14ac:dyDescent="0.25">
      <c r="A7820" s="2">
        <f t="shared" si="2317"/>
        <v>6</v>
      </c>
      <c r="B7820" s="16">
        <f ca="1">VLOOKUP(A7820,PERIODS!$O$4:$P$33,2,FALSE)</f>
        <v>3.3000000000000002E-2</v>
      </c>
      <c r="C7820" s="15"/>
      <c r="D7820" s="18">
        <v>5000</v>
      </c>
      <c r="E7820" s="34">
        <f t="shared" ca="1" si="2318"/>
        <v>8575.7072430376757</v>
      </c>
      <c r="F7820" s="34">
        <f t="shared" ca="1" si="2319"/>
        <v>3300</v>
      </c>
      <c r="G7820" s="69">
        <f t="shared" ca="1" si="2305"/>
        <v>0</v>
      </c>
      <c r="H7820" s="34">
        <f t="shared" ca="1" si="2306"/>
        <v>1317.0484647278913</v>
      </c>
      <c r="I7820" s="34">
        <f t="shared" ca="1" si="2307"/>
        <v>4617.0484647278918</v>
      </c>
      <c r="J7820" s="18">
        <f ca="1">SUM(INDIRECT(ADDRESS(ROW(F7820),COLUMN(F7820),4)):INDIRECT(ADDRESS(ROW(F7820)+N$5-1,COLUMN(F7820),4)))</f>
        <v>23100</v>
      </c>
      <c r="K7820" s="18">
        <f t="shared" ca="1" si="2308"/>
        <v>0</v>
      </c>
      <c r="L7820" s="18">
        <f t="shared" ca="1" si="2320"/>
        <v>0</v>
      </c>
      <c r="M7820" s="18">
        <f t="shared" ca="1" si="2304"/>
        <v>16350</v>
      </c>
      <c r="N7820" s="34">
        <f t="shared" ca="1" si="2309"/>
        <v>20308.658778309786</v>
      </c>
      <c r="P7820" s="18">
        <f t="shared" ca="1" si="2321"/>
        <v>1317.0484647278913</v>
      </c>
      <c r="Q7820" s="47">
        <f ca="1">SUM(L$15:L7820)-SUM(M$15:M7820)</f>
        <v>0</v>
      </c>
      <c r="R7820" s="47" t="str">
        <f t="shared" ca="1" si="2322"/>
        <v>M7823</v>
      </c>
      <c r="S7820" s="40">
        <f t="shared" ca="1" si="2310"/>
        <v>0</v>
      </c>
      <c r="T7820" s="46">
        <f t="shared" ca="1" si="2311"/>
        <v>9</v>
      </c>
      <c r="X7820" s="74">
        <f t="shared" ca="1" si="2312"/>
        <v>1.3170484647278913</v>
      </c>
      <c r="Y7820" s="75">
        <f t="shared" ca="1" si="2313"/>
        <v>1.3170484647278913</v>
      </c>
      <c r="Z7820" s="74">
        <f t="shared" ca="1" si="2314"/>
        <v>3.7323888265180671</v>
      </c>
      <c r="AA7820" s="76">
        <f t="shared" ca="1" si="2315"/>
        <v>1317.0484647278913</v>
      </c>
      <c r="AB7820" s="76">
        <f t="shared" ca="1" si="2316"/>
        <v>3732.3888265180672</v>
      </c>
    </row>
    <row r="7821" spans="1:28" x14ac:dyDescent="0.25">
      <c r="A7821" s="2">
        <f t="shared" si="2317"/>
        <v>7</v>
      </c>
      <c r="B7821" s="16">
        <f ca="1">VLOOKUP(A7821,PERIODS!$O$4:$P$33,2,FALSE)</f>
        <v>3.3000000000000002E-2</v>
      </c>
      <c r="C7821" s="15"/>
      <c r="D7821" s="18">
        <v>5000</v>
      </c>
      <c r="E7821" s="34">
        <f t="shared" ca="1" si="2318"/>
        <v>20308.658778309786</v>
      </c>
      <c r="F7821" s="34">
        <f t="shared" ca="1" si="2319"/>
        <v>3300</v>
      </c>
      <c r="G7821" s="69">
        <f t="shared" ca="1" si="2305"/>
        <v>0</v>
      </c>
      <c r="H7821" s="34">
        <f t="shared" ca="1" si="2306"/>
        <v>-978.15283039442522</v>
      </c>
      <c r="I7821" s="34">
        <f t="shared" ca="1" si="2307"/>
        <v>2321.8471696055749</v>
      </c>
      <c r="J7821" s="18">
        <f ca="1">SUM(INDIRECT(ADDRESS(ROW(F7821),COLUMN(F7821),4)):INDIRECT(ADDRESS(ROW(F7821)+N$5-1,COLUMN(F7821),4)))</f>
        <v>23100</v>
      </c>
      <c r="K7821" s="18">
        <f t="shared" ca="1" si="2308"/>
        <v>16350</v>
      </c>
      <c r="L7821" s="18">
        <f t="shared" ca="1" si="2320"/>
        <v>16350</v>
      </c>
      <c r="M7821" s="18">
        <f t="shared" ca="1" si="2304"/>
        <v>0</v>
      </c>
      <c r="N7821" s="34">
        <f t="shared" ca="1" si="2309"/>
        <v>17986.811608704211</v>
      </c>
      <c r="P7821" s="18">
        <f t="shared" ca="1" si="2321"/>
        <v>978.15283039442522</v>
      </c>
      <c r="Q7821" s="47">
        <f ca="1">SUM(L$15:L7821)-SUM(M$15:M7821)</f>
        <v>16350</v>
      </c>
      <c r="R7821" s="47" t="str">
        <f t="shared" ca="1" si="2322"/>
        <v>M7824</v>
      </c>
      <c r="S7821" s="40">
        <f t="shared" ca="1" si="2310"/>
        <v>0</v>
      </c>
      <c r="T7821" s="46">
        <f t="shared" ca="1" si="2311"/>
        <v>6</v>
      </c>
      <c r="X7821" s="74">
        <f t="shared" ca="1" si="2312"/>
        <v>-0.97815283039442524</v>
      </c>
      <c r="Y7821" s="75">
        <f t="shared" ca="1" si="2313"/>
        <v>-0.97815283039442524</v>
      </c>
      <c r="Z7821" s="74">
        <f t="shared" ca="1" si="2314"/>
        <v>0.37600500278766075</v>
      </c>
      <c r="AA7821" s="76">
        <f t="shared" ca="1" si="2315"/>
        <v>-978.15283039442522</v>
      </c>
      <c r="AB7821" s="76">
        <f t="shared" ca="1" si="2316"/>
        <v>376.00500278766077</v>
      </c>
    </row>
    <row r="7822" spans="1:28" x14ac:dyDescent="0.25">
      <c r="A7822" s="2">
        <f t="shared" si="2317"/>
        <v>8</v>
      </c>
      <c r="B7822" s="16">
        <f ca="1">VLOOKUP(A7822,PERIODS!$O$4:$P$33,2,FALSE)</f>
        <v>3.3000000000000002E-2</v>
      </c>
      <c r="C7822" s="15"/>
      <c r="D7822" s="18">
        <v>5000</v>
      </c>
      <c r="E7822" s="34">
        <f t="shared" ca="1" si="2318"/>
        <v>17986.811608704211</v>
      </c>
      <c r="F7822" s="34">
        <f t="shared" ca="1" si="2319"/>
        <v>3300</v>
      </c>
      <c r="G7822" s="69">
        <f t="shared" ca="1" si="2305"/>
        <v>0</v>
      </c>
      <c r="H7822" s="34">
        <f t="shared" ca="1" si="2306"/>
        <v>-1536.9162204555794</v>
      </c>
      <c r="I7822" s="34">
        <f t="shared" ca="1" si="2307"/>
        <v>1763.0837795444206</v>
      </c>
      <c r="J7822" s="18">
        <f ca="1">SUM(INDIRECT(ADDRESS(ROW(F7822),COLUMN(F7822),4)):INDIRECT(ADDRESS(ROW(F7822)+N$5-1,COLUMN(F7822),4)))</f>
        <v>23100</v>
      </c>
      <c r="K7822" s="18">
        <f t="shared" ca="1" si="2308"/>
        <v>16350</v>
      </c>
      <c r="L7822" s="18">
        <f t="shared" ca="1" si="2320"/>
        <v>0</v>
      </c>
      <c r="M7822" s="18">
        <f t="shared" ca="1" si="2304"/>
        <v>0</v>
      </c>
      <c r="N7822" s="34">
        <f t="shared" ca="1" si="2309"/>
        <v>16223.72782915979</v>
      </c>
      <c r="P7822" s="18">
        <f t="shared" ca="1" si="2321"/>
        <v>1536.9162204555794</v>
      </c>
      <c r="Q7822" s="47">
        <f ca="1">SUM(L$15:L7822)-SUM(M$15:M7822)</f>
        <v>16350</v>
      </c>
      <c r="R7822" s="47" t="str">
        <f t="shared" ca="1" si="2322"/>
        <v>M7825</v>
      </c>
      <c r="S7822" s="40">
        <f t="shared" ca="1" si="2310"/>
        <v>0</v>
      </c>
      <c r="T7822" s="46">
        <f t="shared" ca="1" si="2311"/>
        <v>92</v>
      </c>
      <c r="X7822" s="74">
        <f t="shared" ca="1" si="2312"/>
        <v>-1.5369162204555793</v>
      </c>
      <c r="Y7822" s="75">
        <f t="shared" ca="1" si="2313"/>
        <v>-1.5369162204555793</v>
      </c>
      <c r="Z7822" s="74">
        <f t="shared" ca="1" si="2314"/>
        <v>0.21504322588047484</v>
      </c>
      <c r="AA7822" s="76">
        <f t="shared" ca="1" si="2315"/>
        <v>-1536.9162204555794</v>
      </c>
      <c r="AB7822" s="76">
        <f t="shared" ca="1" si="2316"/>
        <v>215.04322588047484</v>
      </c>
    </row>
    <row r="7823" spans="1:28" x14ac:dyDescent="0.25">
      <c r="A7823" s="2">
        <f t="shared" si="2317"/>
        <v>9</v>
      </c>
      <c r="B7823" s="16">
        <f ca="1">VLOOKUP(A7823,PERIODS!$O$4:$P$33,2,FALSE)</f>
        <v>3.3000000000000002E-2</v>
      </c>
      <c r="C7823" s="15"/>
      <c r="D7823" s="18">
        <v>5000</v>
      </c>
      <c r="E7823" s="34">
        <f t="shared" ca="1" si="2318"/>
        <v>16223.72782915979</v>
      </c>
      <c r="F7823" s="34">
        <f t="shared" ca="1" si="2319"/>
        <v>3300</v>
      </c>
      <c r="G7823" s="69">
        <f t="shared" ca="1" si="2305"/>
        <v>0</v>
      </c>
      <c r="H7823" s="34">
        <f t="shared" ca="1" si="2306"/>
        <v>1889.8102738881348</v>
      </c>
      <c r="I7823" s="34">
        <f t="shared" ca="1" si="2307"/>
        <v>5189.8102738881353</v>
      </c>
      <c r="J7823" s="18">
        <f ca="1">SUM(INDIRECT(ADDRESS(ROW(F7823),COLUMN(F7823),4)):INDIRECT(ADDRESS(ROW(F7823)+N$5-1,COLUMN(F7823),4)))</f>
        <v>23100</v>
      </c>
      <c r="K7823" s="18">
        <f t="shared" ca="1" si="2308"/>
        <v>16350</v>
      </c>
      <c r="L7823" s="18">
        <f t="shared" ca="1" si="2320"/>
        <v>0</v>
      </c>
      <c r="M7823" s="18">
        <f t="shared" ref="M7823:M7886" ca="1" si="2323">SUMIF($R$15:$R$8014,ADDRESS(ROW(M7823),COLUMN(M7823),4),$L$15:$L$8014)</f>
        <v>0</v>
      </c>
      <c r="N7823" s="34">
        <f t="shared" ca="1" si="2309"/>
        <v>11033.917555271655</v>
      </c>
      <c r="P7823" s="18">
        <f t="shared" ca="1" si="2321"/>
        <v>1889.8102738881348</v>
      </c>
      <c r="Q7823" s="47">
        <f ca="1">SUM(L$15:L7823)-SUM(M$15:M7823)</f>
        <v>16350</v>
      </c>
      <c r="R7823" s="47" t="str">
        <f t="shared" ca="1" si="2322"/>
        <v>M7826</v>
      </c>
      <c r="S7823" s="40">
        <f t="shared" ca="1" si="2310"/>
        <v>0</v>
      </c>
      <c r="T7823" s="46">
        <f t="shared" ca="1" si="2311"/>
        <v>49</v>
      </c>
      <c r="X7823" s="74">
        <f t="shared" ca="1" si="2312"/>
        <v>1.8898102738881348</v>
      </c>
      <c r="Y7823" s="75">
        <f t="shared" ca="1" si="2313"/>
        <v>1.8898102738881348</v>
      </c>
      <c r="Z7823" s="74">
        <f t="shared" ca="1" si="2314"/>
        <v>6.6181129330880761</v>
      </c>
      <c r="AA7823" s="76">
        <f t="shared" ca="1" si="2315"/>
        <v>1889.8102738881348</v>
      </c>
      <c r="AB7823" s="76">
        <f t="shared" ca="1" si="2316"/>
        <v>6618.1129330880758</v>
      </c>
    </row>
    <row r="7824" spans="1:28" x14ac:dyDescent="0.25">
      <c r="A7824" s="2">
        <f t="shared" si="2317"/>
        <v>10</v>
      </c>
      <c r="B7824" s="16">
        <f ca="1">VLOOKUP(A7824,PERIODS!$O$4:$P$33,2,FALSE)</f>
        <v>3.3000000000000002E-2</v>
      </c>
      <c r="C7824" s="15"/>
      <c r="D7824" s="18">
        <v>5000</v>
      </c>
      <c r="E7824" s="34">
        <f t="shared" ca="1" si="2318"/>
        <v>11033.917555271655</v>
      </c>
      <c r="F7824" s="34">
        <f t="shared" ca="1" si="2319"/>
        <v>3300</v>
      </c>
      <c r="G7824" s="69">
        <f t="shared" ref="G7824:G7887" ca="1" si="2324">((2*RAND()*$F$5)-$F$5)*E7824</f>
        <v>0</v>
      </c>
      <c r="H7824" s="34">
        <f t="shared" ref="H7824:H7887" ca="1" si="2325">IF($S$3="NORM",AA7824,IF($S$3="LOGNORM",AB7824,0))</f>
        <v>-918.72641942532198</v>
      </c>
      <c r="I7824" s="34">
        <f t="shared" ref="I7824:I7887" ca="1" si="2326">IF(F7824+H7824&lt;0,0,F7824+H7824)</f>
        <v>2381.2735805746779</v>
      </c>
      <c r="J7824" s="18">
        <f ca="1">SUM(INDIRECT(ADDRESS(ROW(F7824),COLUMN(F7824),4)):INDIRECT(ADDRESS(ROW(F7824)+N$5-1,COLUMN(F7824),4)))</f>
        <v>23100</v>
      </c>
      <c r="K7824" s="18">
        <f t="shared" ref="K7824:K7887" ca="1" si="2327">Q7824</f>
        <v>0</v>
      </c>
      <c r="L7824" s="18">
        <f t="shared" ca="1" si="2320"/>
        <v>0</v>
      </c>
      <c r="M7824" s="18">
        <f t="shared" ca="1" si="2323"/>
        <v>16350</v>
      </c>
      <c r="N7824" s="34">
        <f t="shared" ref="N7824:N7887" ca="1" si="2328">E7824+G7824-I7824+M7824-S7824</f>
        <v>25002.643974696977</v>
      </c>
      <c r="P7824" s="18">
        <f t="shared" ca="1" si="2321"/>
        <v>918.72641942532198</v>
      </c>
      <c r="Q7824" s="47">
        <f ca="1">SUM(L$15:L7824)-SUM(M$15:M7824)</f>
        <v>0</v>
      </c>
      <c r="R7824" s="47" t="str">
        <f t="shared" ca="1" si="2322"/>
        <v>M7827</v>
      </c>
      <c r="S7824" s="40">
        <f t="shared" ref="S7824:S7887" ca="1" si="2329">IF(T7824&gt;N$6*100,M7824,0)</f>
        <v>0</v>
      </c>
      <c r="T7824" s="46">
        <f t="shared" ref="T7824:T7887" ca="1" si="2330">RANDBETWEEN(0,100)</f>
        <v>23</v>
      </c>
      <c r="X7824" s="74">
        <f t="shared" ref="X7824:X7887" ca="1" si="2331">NORMINV(RAND(),0,1)</f>
        <v>-0.91872641942532196</v>
      </c>
      <c r="Y7824" s="75">
        <f t="shared" ref="Y7824:Y7887" ca="1" si="2332">IF(AND(X7824&gt;$F$6,$F$6&gt;0),$F$6,X7824)</f>
        <v>-0.91872641942532196</v>
      </c>
      <c r="Z7824" s="74">
        <f t="shared" ref="Z7824:Z7887" ca="1" si="2333">EXP(Y7824)</f>
        <v>0.39902691053156253</v>
      </c>
      <c r="AA7824" s="76">
        <f t="shared" ref="AA7824:AA7887" ca="1" si="2334">$F$3*Y7824</f>
        <v>-918.72641942532198</v>
      </c>
      <c r="AB7824" s="76">
        <f t="shared" ref="AB7824:AB7887" ca="1" si="2335">$F$3*Z7824</f>
        <v>399.02691053156252</v>
      </c>
    </row>
    <row r="7825" spans="1:28" x14ac:dyDescent="0.25">
      <c r="A7825" s="2">
        <f t="shared" ref="A7825:A7888" si="2336">IF(AND(A7824=12,OR(A$14="MS",A$14="M0")),1,IF(AND(A7824=4,OR(A$14="WS",A$14="W0")),1,IF(AND(A7824=30,OR(A$14="DS",A$14="D0")),1,A7824+1)))</f>
        <v>11</v>
      </c>
      <c r="B7825" s="16">
        <f ca="1">VLOOKUP(A7825,PERIODS!$O$4:$P$33,2,FALSE)</f>
        <v>3.3000000000000002E-2</v>
      </c>
      <c r="C7825" s="15"/>
      <c r="D7825" s="18">
        <v>5000</v>
      </c>
      <c r="E7825" s="34">
        <f t="shared" ca="1" si="2318"/>
        <v>25002.643974696977</v>
      </c>
      <c r="F7825" s="34">
        <f t="shared" ca="1" si="2319"/>
        <v>3300</v>
      </c>
      <c r="G7825" s="69">
        <f t="shared" ca="1" si="2324"/>
        <v>0</v>
      </c>
      <c r="H7825" s="34">
        <f t="shared" ca="1" si="2325"/>
        <v>1959.9639845400536</v>
      </c>
      <c r="I7825" s="34">
        <f t="shared" ca="1" si="2326"/>
        <v>5259.9639845400534</v>
      </c>
      <c r="J7825" s="18">
        <f ca="1">SUM(INDIRECT(ADDRESS(ROW(F7825),COLUMN(F7825),4)):INDIRECT(ADDRESS(ROW(F7825)+N$5-1,COLUMN(F7825),4)))</f>
        <v>23300</v>
      </c>
      <c r="K7825" s="18">
        <f t="shared" ca="1" si="2327"/>
        <v>0</v>
      </c>
      <c r="L7825" s="18">
        <f t="shared" ca="1" si="2320"/>
        <v>0</v>
      </c>
      <c r="M7825" s="18">
        <f t="shared" ca="1" si="2323"/>
        <v>0</v>
      </c>
      <c r="N7825" s="34">
        <f t="shared" ca="1" si="2328"/>
        <v>19742.679990156925</v>
      </c>
      <c r="P7825" s="18">
        <f t="shared" ca="1" si="2321"/>
        <v>1959.9639845400536</v>
      </c>
      <c r="Q7825" s="47">
        <f ca="1">SUM(L$15:L7825)-SUM(M$15:M7825)</f>
        <v>0</v>
      </c>
      <c r="R7825" s="47" t="str">
        <f t="shared" ca="1" si="2322"/>
        <v>M7828</v>
      </c>
      <c r="S7825" s="40">
        <f t="shared" ca="1" si="2329"/>
        <v>0</v>
      </c>
      <c r="T7825" s="46">
        <f t="shared" ca="1" si="2330"/>
        <v>61</v>
      </c>
      <c r="X7825" s="74">
        <f t="shared" ca="1" si="2331"/>
        <v>2.0613848733660731</v>
      </c>
      <c r="Y7825" s="75">
        <f t="shared" ca="1" si="2332"/>
        <v>1.9599639845400536</v>
      </c>
      <c r="Z7825" s="74">
        <f t="shared" ca="1" si="2333"/>
        <v>7.0990713842313315</v>
      </c>
      <c r="AA7825" s="76">
        <f t="shared" ca="1" si="2334"/>
        <v>1959.9639845400536</v>
      </c>
      <c r="AB7825" s="76">
        <f t="shared" ca="1" si="2335"/>
        <v>7099.0713842313316</v>
      </c>
    </row>
    <row r="7826" spans="1:28" x14ac:dyDescent="0.25">
      <c r="A7826" s="2">
        <f t="shared" si="2336"/>
        <v>12</v>
      </c>
      <c r="B7826" s="16">
        <f ca="1">VLOOKUP(A7826,PERIODS!$O$4:$P$33,2,FALSE)</f>
        <v>3.3000000000000002E-2</v>
      </c>
      <c r="C7826" s="15"/>
      <c r="D7826" s="18">
        <v>5000</v>
      </c>
      <c r="E7826" s="34">
        <f t="shared" ca="1" si="2318"/>
        <v>19742.679990156925</v>
      </c>
      <c r="F7826" s="34">
        <f t="shared" ca="1" si="2319"/>
        <v>3300</v>
      </c>
      <c r="G7826" s="69">
        <f t="shared" ca="1" si="2324"/>
        <v>0</v>
      </c>
      <c r="H7826" s="34">
        <f t="shared" ca="1" si="2325"/>
        <v>1233.6927096791392</v>
      </c>
      <c r="I7826" s="34">
        <f t="shared" ca="1" si="2326"/>
        <v>4533.6927096791387</v>
      </c>
      <c r="J7826" s="18">
        <f ca="1">SUM(INDIRECT(ADDRESS(ROW(F7826),COLUMN(F7826),4)):INDIRECT(ADDRESS(ROW(F7826)+N$5-1,COLUMN(F7826),4)))</f>
        <v>23500</v>
      </c>
      <c r="K7826" s="18">
        <f t="shared" ca="1" si="2327"/>
        <v>16350</v>
      </c>
      <c r="L7826" s="18">
        <f t="shared" ca="1" si="2320"/>
        <v>16350</v>
      </c>
      <c r="M7826" s="18">
        <f t="shared" ca="1" si="2323"/>
        <v>0</v>
      </c>
      <c r="N7826" s="34">
        <f t="shared" ca="1" si="2328"/>
        <v>15208.987280477786</v>
      </c>
      <c r="P7826" s="18">
        <f t="shared" ca="1" si="2321"/>
        <v>1233.6927096791392</v>
      </c>
      <c r="Q7826" s="47">
        <f ca="1">SUM(L$15:L7826)-SUM(M$15:M7826)</f>
        <v>16350</v>
      </c>
      <c r="R7826" s="47" t="str">
        <f t="shared" ca="1" si="2322"/>
        <v>M7829</v>
      </c>
      <c r="S7826" s="40">
        <f t="shared" ca="1" si="2329"/>
        <v>0</v>
      </c>
      <c r="T7826" s="46">
        <f t="shared" ca="1" si="2330"/>
        <v>43</v>
      </c>
      <c r="X7826" s="74">
        <f t="shared" ca="1" si="2331"/>
        <v>1.2336927096791392</v>
      </c>
      <c r="Y7826" s="75">
        <f t="shared" ca="1" si="2332"/>
        <v>1.2336927096791392</v>
      </c>
      <c r="Z7826" s="74">
        <f t="shared" ca="1" si="2333"/>
        <v>3.4338864985738198</v>
      </c>
      <c r="AA7826" s="76">
        <f t="shared" ca="1" si="2334"/>
        <v>1233.6927096791392</v>
      </c>
      <c r="AB7826" s="76">
        <f t="shared" ca="1" si="2335"/>
        <v>3433.8864985738196</v>
      </c>
    </row>
    <row r="7827" spans="1:28" x14ac:dyDescent="0.25">
      <c r="A7827" s="2">
        <f t="shared" si="2336"/>
        <v>13</v>
      </c>
      <c r="B7827" s="16">
        <f ca="1">VLOOKUP(A7827,PERIODS!$O$4:$P$33,2,FALSE)</f>
        <v>3.3000000000000002E-2</v>
      </c>
      <c r="C7827" s="15"/>
      <c r="D7827" s="18">
        <v>5000</v>
      </c>
      <c r="E7827" s="34">
        <f t="shared" ca="1" si="2318"/>
        <v>15208.987280477786</v>
      </c>
      <c r="F7827" s="34">
        <f t="shared" ca="1" si="2319"/>
        <v>3300</v>
      </c>
      <c r="G7827" s="69">
        <f t="shared" ca="1" si="2324"/>
        <v>0</v>
      </c>
      <c r="H7827" s="34">
        <f t="shared" ca="1" si="2325"/>
        <v>201.66233305499338</v>
      </c>
      <c r="I7827" s="34">
        <f t="shared" ca="1" si="2326"/>
        <v>3501.6623330549933</v>
      </c>
      <c r="J7827" s="18">
        <f ca="1">SUM(INDIRECT(ADDRESS(ROW(F7827),COLUMN(F7827),4)):INDIRECT(ADDRESS(ROW(F7827)+N$5-1,COLUMN(F7827),4)))</f>
        <v>23700</v>
      </c>
      <c r="K7827" s="18">
        <f t="shared" ca="1" si="2327"/>
        <v>16350</v>
      </c>
      <c r="L7827" s="18">
        <f t="shared" ca="1" si="2320"/>
        <v>0</v>
      </c>
      <c r="M7827" s="18">
        <f t="shared" ca="1" si="2323"/>
        <v>0</v>
      </c>
      <c r="N7827" s="34">
        <f t="shared" ca="1" si="2328"/>
        <v>11707.324947422792</v>
      </c>
      <c r="P7827" s="18">
        <f t="shared" ca="1" si="2321"/>
        <v>201.66233305499338</v>
      </c>
      <c r="Q7827" s="47">
        <f ca="1">SUM(L$15:L7827)-SUM(M$15:M7827)</f>
        <v>16350</v>
      </c>
      <c r="R7827" s="47" t="str">
        <f t="shared" ca="1" si="2322"/>
        <v>M7830</v>
      </c>
      <c r="S7827" s="40">
        <f t="shared" ca="1" si="2329"/>
        <v>0</v>
      </c>
      <c r="T7827" s="46">
        <f t="shared" ca="1" si="2330"/>
        <v>50</v>
      </c>
      <c r="X7827" s="74">
        <f t="shared" ca="1" si="2331"/>
        <v>0.20166233305499337</v>
      </c>
      <c r="Y7827" s="75">
        <f t="shared" ca="1" si="2332"/>
        <v>0.20166233305499337</v>
      </c>
      <c r="Z7827" s="74">
        <f t="shared" ca="1" si="2333"/>
        <v>1.2234348248563962</v>
      </c>
      <c r="AA7827" s="76">
        <f t="shared" ca="1" si="2334"/>
        <v>201.66233305499338</v>
      </c>
      <c r="AB7827" s="76">
        <f t="shared" ca="1" si="2335"/>
        <v>1223.4348248563963</v>
      </c>
    </row>
    <row r="7828" spans="1:28" x14ac:dyDescent="0.25">
      <c r="A7828" s="2">
        <f t="shared" si="2336"/>
        <v>14</v>
      </c>
      <c r="B7828" s="16">
        <f ca="1">VLOOKUP(A7828,PERIODS!$O$4:$P$33,2,FALSE)</f>
        <v>3.3000000000000002E-2</v>
      </c>
      <c r="C7828" s="15"/>
      <c r="D7828" s="18">
        <v>5000</v>
      </c>
      <c r="E7828" s="34">
        <f t="shared" ca="1" si="2318"/>
        <v>11707.324947422792</v>
      </c>
      <c r="F7828" s="34">
        <f t="shared" ca="1" si="2319"/>
        <v>3300</v>
      </c>
      <c r="G7828" s="69">
        <f t="shared" ca="1" si="2324"/>
        <v>0</v>
      </c>
      <c r="H7828" s="34">
        <f t="shared" ca="1" si="2325"/>
        <v>-934.35479368704739</v>
      </c>
      <c r="I7828" s="34">
        <f t="shared" ca="1" si="2326"/>
        <v>2365.6452063129527</v>
      </c>
      <c r="J7828" s="18">
        <f ca="1">SUM(INDIRECT(ADDRESS(ROW(F7828),COLUMN(F7828),4)):INDIRECT(ADDRESS(ROW(F7828)+N$5-1,COLUMN(F7828),4)))</f>
        <v>23900</v>
      </c>
      <c r="K7828" s="18">
        <f t="shared" ca="1" si="2327"/>
        <v>16350</v>
      </c>
      <c r="L7828" s="18">
        <f t="shared" ca="1" si="2320"/>
        <v>0</v>
      </c>
      <c r="M7828" s="18">
        <f t="shared" ca="1" si="2323"/>
        <v>0</v>
      </c>
      <c r="N7828" s="34">
        <f t="shared" ca="1" si="2328"/>
        <v>9341.6797411098396</v>
      </c>
      <c r="P7828" s="18">
        <f t="shared" ca="1" si="2321"/>
        <v>934.35479368704739</v>
      </c>
      <c r="Q7828" s="47">
        <f ca="1">SUM(L$15:L7828)-SUM(M$15:M7828)</f>
        <v>16350</v>
      </c>
      <c r="R7828" s="47" t="str">
        <f t="shared" ca="1" si="2322"/>
        <v>M7831</v>
      </c>
      <c r="S7828" s="40">
        <f t="shared" ca="1" si="2329"/>
        <v>0</v>
      </c>
      <c r="T7828" s="46">
        <f t="shared" ca="1" si="2330"/>
        <v>57</v>
      </c>
      <c r="X7828" s="74">
        <f t="shared" ca="1" si="2331"/>
        <v>-0.93435479368704744</v>
      </c>
      <c r="Y7828" s="75">
        <f t="shared" ca="1" si="2332"/>
        <v>-0.93435479368704744</v>
      </c>
      <c r="Z7828" s="74">
        <f t="shared" ca="1" si="2333"/>
        <v>0.39283924614293025</v>
      </c>
      <c r="AA7828" s="76">
        <f t="shared" ca="1" si="2334"/>
        <v>-934.35479368704739</v>
      </c>
      <c r="AB7828" s="76">
        <f t="shared" ca="1" si="2335"/>
        <v>392.83924614293028</v>
      </c>
    </row>
    <row r="7829" spans="1:28" x14ac:dyDescent="0.25">
      <c r="A7829" s="2">
        <f t="shared" si="2336"/>
        <v>15</v>
      </c>
      <c r="B7829" s="16">
        <f ca="1">VLOOKUP(A7829,PERIODS!$O$4:$P$33,2,FALSE)</f>
        <v>3.3000000000000002E-2</v>
      </c>
      <c r="C7829" s="15"/>
      <c r="D7829" s="18">
        <v>5000</v>
      </c>
      <c r="E7829" s="34">
        <f t="shared" ca="1" si="2318"/>
        <v>9341.6797411098396</v>
      </c>
      <c r="F7829" s="34">
        <f t="shared" ca="1" si="2319"/>
        <v>3300</v>
      </c>
      <c r="G7829" s="69">
        <f t="shared" ca="1" si="2324"/>
        <v>0</v>
      </c>
      <c r="H7829" s="34">
        <f t="shared" ca="1" si="2325"/>
        <v>-833.64916437927138</v>
      </c>
      <c r="I7829" s="34">
        <f t="shared" ca="1" si="2326"/>
        <v>2466.3508356207285</v>
      </c>
      <c r="J7829" s="18">
        <f ca="1">SUM(INDIRECT(ADDRESS(ROW(F7829),COLUMN(F7829),4)):INDIRECT(ADDRESS(ROW(F7829)+N$5-1,COLUMN(F7829),4)))</f>
        <v>24100</v>
      </c>
      <c r="K7829" s="18">
        <f t="shared" ca="1" si="2327"/>
        <v>0</v>
      </c>
      <c r="L7829" s="18">
        <f t="shared" ca="1" si="2320"/>
        <v>0</v>
      </c>
      <c r="M7829" s="18">
        <f t="shared" ca="1" si="2323"/>
        <v>16350</v>
      </c>
      <c r="N7829" s="34">
        <f t="shared" ca="1" si="2328"/>
        <v>23225.32890548911</v>
      </c>
      <c r="P7829" s="18">
        <f t="shared" ca="1" si="2321"/>
        <v>833.64916437927138</v>
      </c>
      <c r="Q7829" s="47">
        <f ca="1">SUM(L$15:L7829)-SUM(M$15:M7829)</f>
        <v>0</v>
      </c>
      <c r="R7829" s="47" t="str">
        <f t="shared" ca="1" si="2322"/>
        <v>M7832</v>
      </c>
      <c r="S7829" s="40">
        <f t="shared" ca="1" si="2329"/>
        <v>0</v>
      </c>
      <c r="T7829" s="46">
        <f t="shared" ca="1" si="2330"/>
        <v>8</v>
      </c>
      <c r="X7829" s="74">
        <f t="shared" ca="1" si="2331"/>
        <v>-0.83364916437927139</v>
      </c>
      <c r="Y7829" s="75">
        <f t="shared" ca="1" si="2332"/>
        <v>-0.83364916437927139</v>
      </c>
      <c r="Z7829" s="74">
        <f t="shared" ca="1" si="2333"/>
        <v>0.43446097057346345</v>
      </c>
      <c r="AA7829" s="76">
        <f t="shared" ca="1" si="2334"/>
        <v>-833.64916437927138</v>
      </c>
      <c r="AB7829" s="76">
        <f t="shared" ca="1" si="2335"/>
        <v>434.46097057346344</v>
      </c>
    </row>
    <row r="7830" spans="1:28" x14ac:dyDescent="0.25">
      <c r="A7830" s="2">
        <f t="shared" si="2336"/>
        <v>16</v>
      </c>
      <c r="B7830" s="16">
        <f ca="1">VLOOKUP(A7830,PERIODS!$O$4:$P$33,2,FALSE)</f>
        <v>3.3000000000000002E-2</v>
      </c>
      <c r="C7830" s="15"/>
      <c r="D7830" s="18">
        <v>5000</v>
      </c>
      <c r="E7830" s="34">
        <f t="shared" ca="1" si="2318"/>
        <v>23225.32890548911</v>
      </c>
      <c r="F7830" s="34">
        <f t="shared" ca="1" si="2319"/>
        <v>3300</v>
      </c>
      <c r="G7830" s="69">
        <f t="shared" ca="1" si="2324"/>
        <v>0</v>
      </c>
      <c r="H7830" s="34">
        <f t="shared" ca="1" si="2325"/>
        <v>297.03522251649525</v>
      </c>
      <c r="I7830" s="34">
        <f t="shared" ca="1" si="2326"/>
        <v>3597.0352225164952</v>
      </c>
      <c r="J7830" s="18">
        <f ca="1">SUM(INDIRECT(ADDRESS(ROW(F7830),COLUMN(F7830),4)):INDIRECT(ADDRESS(ROW(F7830)+N$5-1,COLUMN(F7830),4)))</f>
        <v>24300</v>
      </c>
      <c r="K7830" s="18">
        <f t="shared" ca="1" si="2327"/>
        <v>16350</v>
      </c>
      <c r="L7830" s="18">
        <f t="shared" ca="1" si="2320"/>
        <v>16350</v>
      </c>
      <c r="M7830" s="18">
        <f t="shared" ca="1" si="2323"/>
        <v>0</v>
      </c>
      <c r="N7830" s="34">
        <f t="shared" ca="1" si="2328"/>
        <v>19628.293682972617</v>
      </c>
      <c r="P7830" s="18">
        <f t="shared" ca="1" si="2321"/>
        <v>297.03522251649525</v>
      </c>
      <c r="Q7830" s="47">
        <f ca="1">SUM(L$15:L7830)-SUM(M$15:M7830)</f>
        <v>16350</v>
      </c>
      <c r="R7830" s="47" t="str">
        <f t="shared" ca="1" si="2322"/>
        <v>M7833</v>
      </c>
      <c r="S7830" s="40">
        <f t="shared" ca="1" si="2329"/>
        <v>0</v>
      </c>
      <c r="T7830" s="46">
        <f t="shared" ca="1" si="2330"/>
        <v>39</v>
      </c>
      <c r="X7830" s="74">
        <f t="shared" ca="1" si="2331"/>
        <v>0.29703522251649528</v>
      </c>
      <c r="Y7830" s="75">
        <f t="shared" ca="1" si="2332"/>
        <v>0.29703522251649528</v>
      </c>
      <c r="Z7830" s="74">
        <f t="shared" ca="1" si="2333"/>
        <v>1.3458627032845183</v>
      </c>
      <c r="AA7830" s="76">
        <f t="shared" ca="1" si="2334"/>
        <v>297.03522251649525</v>
      </c>
      <c r="AB7830" s="76">
        <f t="shared" ca="1" si="2335"/>
        <v>1345.8627032845184</v>
      </c>
    </row>
    <row r="7831" spans="1:28" x14ac:dyDescent="0.25">
      <c r="A7831" s="2">
        <f t="shared" si="2336"/>
        <v>17</v>
      </c>
      <c r="B7831" s="16">
        <f ca="1">VLOOKUP(A7831,PERIODS!$O$4:$P$33,2,FALSE)</f>
        <v>3.5000000000000003E-2</v>
      </c>
      <c r="C7831" s="15"/>
      <c r="D7831" s="18">
        <v>5000</v>
      </c>
      <c r="E7831" s="34">
        <f t="shared" ref="E7831:E7894" ca="1" si="2337">N7830</f>
        <v>19628.293682972617</v>
      </c>
      <c r="F7831" s="34">
        <f t="shared" ref="F7831:F7894" ca="1" si="2338">F$2*B7831</f>
        <v>3500.0000000000005</v>
      </c>
      <c r="G7831" s="69">
        <f t="shared" ca="1" si="2324"/>
        <v>0</v>
      </c>
      <c r="H7831" s="34">
        <f t="shared" ca="1" si="2325"/>
        <v>584.52188171717637</v>
      </c>
      <c r="I7831" s="34">
        <f t="shared" ca="1" si="2326"/>
        <v>4084.5218817171767</v>
      </c>
      <c r="J7831" s="18">
        <f ca="1">SUM(INDIRECT(ADDRESS(ROW(F7831),COLUMN(F7831),4)):INDIRECT(ADDRESS(ROW(F7831)+N$5-1,COLUMN(F7831),4)))</f>
        <v>24500.000000000004</v>
      </c>
      <c r="K7831" s="18">
        <f t="shared" ca="1" si="2327"/>
        <v>16350</v>
      </c>
      <c r="L7831" s="18">
        <f t="shared" ref="L7831:L7894" ca="1" si="2339">IF((E7831+K7830)&lt;J7831,N$2,0)</f>
        <v>0</v>
      </c>
      <c r="M7831" s="18">
        <f t="shared" ca="1" si="2323"/>
        <v>0</v>
      </c>
      <c r="N7831" s="34">
        <f t="shared" ca="1" si="2328"/>
        <v>15543.77180125544</v>
      </c>
      <c r="P7831" s="18">
        <f t="shared" ref="P7831:P7894" ca="1" si="2340">ABS(H7831)</f>
        <v>584.52188171717637</v>
      </c>
      <c r="Q7831" s="47">
        <f ca="1">SUM(L$15:L7831)-SUM(M$15:M7831)</f>
        <v>16350</v>
      </c>
      <c r="R7831" s="47" t="str">
        <f t="shared" ref="R7831:R7894" ca="1" si="2341">ADDRESS(ROW(M7831)+$N$3+RANDBETWEEN(-$N$4,$N$4),COLUMN(M7831),4)</f>
        <v>M7834</v>
      </c>
      <c r="S7831" s="40">
        <f t="shared" ca="1" si="2329"/>
        <v>0</v>
      </c>
      <c r="T7831" s="46">
        <f t="shared" ca="1" si="2330"/>
        <v>59</v>
      </c>
      <c r="X7831" s="74">
        <f t="shared" ca="1" si="2331"/>
        <v>0.58452188171717634</v>
      </c>
      <c r="Y7831" s="75">
        <f t="shared" ca="1" si="2332"/>
        <v>0.58452188171717634</v>
      </c>
      <c r="Z7831" s="74">
        <f t="shared" ca="1" si="2333"/>
        <v>1.7941329727643283</v>
      </c>
      <c r="AA7831" s="76">
        <f t="shared" ca="1" si="2334"/>
        <v>584.52188171717637</v>
      </c>
      <c r="AB7831" s="76">
        <f t="shared" ca="1" si="2335"/>
        <v>1794.1329727643283</v>
      </c>
    </row>
    <row r="7832" spans="1:28" x14ac:dyDescent="0.25">
      <c r="A7832" s="2">
        <f t="shared" si="2336"/>
        <v>18</v>
      </c>
      <c r="B7832" s="16">
        <f ca="1">VLOOKUP(A7832,PERIODS!$O$4:$P$33,2,FALSE)</f>
        <v>3.5000000000000003E-2</v>
      </c>
      <c r="C7832" s="15"/>
      <c r="D7832" s="18">
        <v>5000</v>
      </c>
      <c r="E7832" s="34">
        <f t="shared" ca="1" si="2337"/>
        <v>15543.77180125544</v>
      </c>
      <c r="F7832" s="34">
        <f t="shared" ca="1" si="2338"/>
        <v>3500.0000000000005</v>
      </c>
      <c r="G7832" s="69">
        <f t="shared" ca="1" si="2324"/>
        <v>0</v>
      </c>
      <c r="H7832" s="34">
        <f t="shared" ca="1" si="2325"/>
        <v>1959.9639845400536</v>
      </c>
      <c r="I7832" s="34">
        <f t="shared" ca="1" si="2326"/>
        <v>5459.9639845400543</v>
      </c>
      <c r="J7832" s="18">
        <f ca="1">SUM(INDIRECT(ADDRESS(ROW(F7832),COLUMN(F7832),4)):INDIRECT(ADDRESS(ROW(F7832)+N$5-1,COLUMN(F7832),4)))</f>
        <v>24500.000000000004</v>
      </c>
      <c r="K7832" s="18">
        <f t="shared" ca="1" si="2327"/>
        <v>16350</v>
      </c>
      <c r="L7832" s="18">
        <f t="shared" ca="1" si="2339"/>
        <v>0</v>
      </c>
      <c r="M7832" s="18">
        <f t="shared" ca="1" si="2323"/>
        <v>0</v>
      </c>
      <c r="N7832" s="34">
        <f t="shared" ca="1" si="2328"/>
        <v>10083.807816715385</v>
      </c>
      <c r="P7832" s="18">
        <f t="shared" ca="1" si="2340"/>
        <v>1959.9639845400536</v>
      </c>
      <c r="Q7832" s="47">
        <f ca="1">SUM(L$15:L7832)-SUM(M$15:M7832)</f>
        <v>16350</v>
      </c>
      <c r="R7832" s="47" t="str">
        <f t="shared" ca="1" si="2341"/>
        <v>M7835</v>
      </c>
      <c r="S7832" s="40">
        <f t="shared" ca="1" si="2329"/>
        <v>0</v>
      </c>
      <c r="T7832" s="46">
        <f t="shared" ca="1" si="2330"/>
        <v>2</v>
      </c>
      <c r="X7832" s="74">
        <f t="shared" ca="1" si="2331"/>
        <v>2.1646839345958497</v>
      </c>
      <c r="Y7832" s="75">
        <f t="shared" ca="1" si="2332"/>
        <v>1.9599639845400536</v>
      </c>
      <c r="Z7832" s="74">
        <f t="shared" ca="1" si="2333"/>
        <v>7.0990713842313315</v>
      </c>
      <c r="AA7832" s="76">
        <f t="shared" ca="1" si="2334"/>
        <v>1959.9639845400536</v>
      </c>
      <c r="AB7832" s="76">
        <f t="shared" ca="1" si="2335"/>
        <v>7099.0713842313316</v>
      </c>
    </row>
    <row r="7833" spans="1:28" x14ac:dyDescent="0.25">
      <c r="A7833" s="2">
        <f t="shared" si="2336"/>
        <v>19</v>
      </c>
      <c r="B7833" s="16">
        <f ca="1">VLOOKUP(A7833,PERIODS!$O$4:$P$33,2,FALSE)</f>
        <v>3.5000000000000003E-2</v>
      </c>
      <c r="C7833" s="15"/>
      <c r="D7833" s="18">
        <v>5000</v>
      </c>
      <c r="E7833" s="34">
        <f t="shared" ca="1" si="2337"/>
        <v>10083.807816715385</v>
      </c>
      <c r="F7833" s="34">
        <f t="shared" ca="1" si="2338"/>
        <v>3500.0000000000005</v>
      </c>
      <c r="G7833" s="69">
        <f t="shared" ca="1" si="2324"/>
        <v>0</v>
      </c>
      <c r="H7833" s="34">
        <f t="shared" ca="1" si="2325"/>
        <v>372.11927750028923</v>
      </c>
      <c r="I7833" s="34">
        <f t="shared" ca="1" si="2326"/>
        <v>3872.1192775002896</v>
      </c>
      <c r="J7833" s="18">
        <f ca="1">SUM(INDIRECT(ADDRESS(ROW(F7833),COLUMN(F7833),4)):INDIRECT(ADDRESS(ROW(F7833)+N$5-1,COLUMN(F7833),4)))</f>
        <v>24500.000000000004</v>
      </c>
      <c r="K7833" s="18">
        <f t="shared" ca="1" si="2327"/>
        <v>0</v>
      </c>
      <c r="L7833" s="18">
        <f t="shared" ca="1" si="2339"/>
        <v>0</v>
      </c>
      <c r="M7833" s="18">
        <f t="shared" ca="1" si="2323"/>
        <v>16350</v>
      </c>
      <c r="N7833" s="34">
        <f t="shared" ca="1" si="2328"/>
        <v>22561.688539215094</v>
      </c>
      <c r="P7833" s="18">
        <f t="shared" ca="1" si="2340"/>
        <v>372.11927750028923</v>
      </c>
      <c r="Q7833" s="47">
        <f ca="1">SUM(L$15:L7833)-SUM(M$15:M7833)</f>
        <v>0</v>
      </c>
      <c r="R7833" s="47" t="str">
        <f t="shared" ca="1" si="2341"/>
        <v>M7836</v>
      </c>
      <c r="S7833" s="40">
        <f t="shared" ca="1" si="2329"/>
        <v>0</v>
      </c>
      <c r="T7833" s="46">
        <f t="shared" ca="1" si="2330"/>
        <v>54</v>
      </c>
      <c r="X7833" s="74">
        <f t="shared" ca="1" si="2331"/>
        <v>0.37211927750028923</v>
      </c>
      <c r="Y7833" s="75">
        <f t="shared" ca="1" si="2332"/>
        <v>0.37211927750028923</v>
      </c>
      <c r="Z7833" s="74">
        <f t="shared" ca="1" si="2333"/>
        <v>1.450806019488581</v>
      </c>
      <c r="AA7833" s="76">
        <f t="shared" ca="1" si="2334"/>
        <v>372.11927750028923</v>
      </c>
      <c r="AB7833" s="76">
        <f t="shared" ca="1" si="2335"/>
        <v>1450.8060194885811</v>
      </c>
    </row>
    <row r="7834" spans="1:28" x14ac:dyDescent="0.25">
      <c r="A7834" s="2">
        <f t="shared" si="2336"/>
        <v>20</v>
      </c>
      <c r="B7834" s="16">
        <f ca="1">VLOOKUP(A7834,PERIODS!$O$4:$P$33,2,FALSE)</f>
        <v>3.5000000000000003E-2</v>
      </c>
      <c r="C7834" s="15"/>
      <c r="D7834" s="18">
        <v>5000</v>
      </c>
      <c r="E7834" s="34">
        <f t="shared" ca="1" si="2337"/>
        <v>22561.688539215094</v>
      </c>
      <c r="F7834" s="34">
        <f t="shared" ca="1" si="2338"/>
        <v>3500.0000000000005</v>
      </c>
      <c r="G7834" s="69">
        <f t="shared" ca="1" si="2324"/>
        <v>0</v>
      </c>
      <c r="H7834" s="34">
        <f t="shared" ca="1" si="2325"/>
        <v>-453.11297466281911</v>
      </c>
      <c r="I7834" s="34">
        <f t="shared" ca="1" si="2326"/>
        <v>3046.8870253371815</v>
      </c>
      <c r="J7834" s="18">
        <f ca="1">SUM(INDIRECT(ADDRESS(ROW(F7834),COLUMN(F7834),4)):INDIRECT(ADDRESS(ROW(F7834)+N$5-1,COLUMN(F7834),4)))</f>
        <v>24500.000000000004</v>
      </c>
      <c r="K7834" s="18">
        <f t="shared" ca="1" si="2327"/>
        <v>16350</v>
      </c>
      <c r="L7834" s="18">
        <f t="shared" ca="1" si="2339"/>
        <v>16350</v>
      </c>
      <c r="M7834" s="18">
        <f t="shared" ca="1" si="2323"/>
        <v>0</v>
      </c>
      <c r="N7834" s="34">
        <f t="shared" ca="1" si="2328"/>
        <v>19514.801513877912</v>
      </c>
      <c r="P7834" s="18">
        <f t="shared" ca="1" si="2340"/>
        <v>453.11297466281911</v>
      </c>
      <c r="Q7834" s="47">
        <f ca="1">SUM(L$15:L7834)-SUM(M$15:M7834)</f>
        <v>16350</v>
      </c>
      <c r="R7834" s="47" t="str">
        <f t="shared" ca="1" si="2341"/>
        <v>M7837</v>
      </c>
      <c r="S7834" s="40">
        <f t="shared" ca="1" si="2329"/>
        <v>0</v>
      </c>
      <c r="T7834" s="46">
        <f t="shared" ca="1" si="2330"/>
        <v>37</v>
      </c>
      <c r="X7834" s="74">
        <f t="shared" ca="1" si="2331"/>
        <v>-0.45311297466281913</v>
      </c>
      <c r="Y7834" s="75">
        <f t="shared" ca="1" si="2332"/>
        <v>-0.45311297466281913</v>
      </c>
      <c r="Z7834" s="74">
        <f t="shared" ca="1" si="2333"/>
        <v>0.63564631764138957</v>
      </c>
      <c r="AA7834" s="76">
        <f t="shared" ca="1" si="2334"/>
        <v>-453.11297466281911</v>
      </c>
      <c r="AB7834" s="76">
        <f t="shared" ca="1" si="2335"/>
        <v>635.6463176413896</v>
      </c>
    </row>
    <row r="7835" spans="1:28" x14ac:dyDescent="0.25">
      <c r="A7835" s="2">
        <f t="shared" si="2336"/>
        <v>21</v>
      </c>
      <c r="B7835" s="16">
        <f ca="1">VLOOKUP(A7835,PERIODS!$O$4:$P$33,2,FALSE)</f>
        <v>3.5000000000000003E-2</v>
      </c>
      <c r="C7835" s="15"/>
      <c r="D7835" s="18">
        <v>5000</v>
      </c>
      <c r="E7835" s="34">
        <f t="shared" ca="1" si="2337"/>
        <v>19514.801513877912</v>
      </c>
      <c r="F7835" s="34">
        <f t="shared" ca="1" si="2338"/>
        <v>3500.0000000000005</v>
      </c>
      <c r="G7835" s="69">
        <f t="shared" ca="1" si="2324"/>
        <v>0</v>
      </c>
      <c r="H7835" s="34">
        <f t="shared" ca="1" si="2325"/>
        <v>859.76650172663881</v>
      </c>
      <c r="I7835" s="34">
        <f t="shared" ca="1" si="2326"/>
        <v>4359.766501726639</v>
      </c>
      <c r="J7835" s="18">
        <f ca="1">SUM(INDIRECT(ADDRESS(ROW(F7835),COLUMN(F7835),4)):INDIRECT(ADDRESS(ROW(F7835)+N$5-1,COLUMN(F7835),4)))</f>
        <v>24500.000000000004</v>
      </c>
      <c r="K7835" s="18">
        <f t="shared" ca="1" si="2327"/>
        <v>16350</v>
      </c>
      <c r="L7835" s="18">
        <f t="shared" ca="1" si="2339"/>
        <v>0</v>
      </c>
      <c r="M7835" s="18">
        <f t="shared" ca="1" si="2323"/>
        <v>0</v>
      </c>
      <c r="N7835" s="34">
        <f t="shared" ca="1" si="2328"/>
        <v>15155.035012151273</v>
      </c>
      <c r="P7835" s="18">
        <f t="shared" ca="1" si="2340"/>
        <v>859.76650172663881</v>
      </c>
      <c r="Q7835" s="47">
        <f ca="1">SUM(L$15:L7835)-SUM(M$15:M7835)</f>
        <v>16350</v>
      </c>
      <c r="R7835" s="47" t="str">
        <f t="shared" ca="1" si="2341"/>
        <v>M7838</v>
      </c>
      <c r="S7835" s="40">
        <f t="shared" ca="1" si="2329"/>
        <v>0</v>
      </c>
      <c r="T7835" s="46">
        <f t="shared" ca="1" si="2330"/>
        <v>91</v>
      </c>
      <c r="X7835" s="74">
        <f t="shared" ca="1" si="2331"/>
        <v>0.85976650172663882</v>
      </c>
      <c r="Y7835" s="75">
        <f t="shared" ca="1" si="2332"/>
        <v>0.85976650172663882</v>
      </c>
      <c r="Z7835" s="74">
        <f t="shared" ca="1" si="2333"/>
        <v>2.3626089641805921</v>
      </c>
      <c r="AA7835" s="76">
        <f t="shared" ca="1" si="2334"/>
        <v>859.76650172663881</v>
      </c>
      <c r="AB7835" s="76">
        <f t="shared" ca="1" si="2335"/>
        <v>2362.608964180592</v>
      </c>
    </row>
    <row r="7836" spans="1:28" x14ac:dyDescent="0.25">
      <c r="A7836" s="2">
        <f t="shared" si="2336"/>
        <v>22</v>
      </c>
      <c r="B7836" s="16">
        <f ca="1">VLOOKUP(A7836,PERIODS!$O$4:$P$33,2,FALSE)</f>
        <v>3.5000000000000003E-2</v>
      </c>
      <c r="C7836" s="15"/>
      <c r="D7836" s="18">
        <v>5000</v>
      </c>
      <c r="E7836" s="34">
        <f t="shared" ca="1" si="2337"/>
        <v>15155.035012151273</v>
      </c>
      <c r="F7836" s="34">
        <f t="shared" ca="1" si="2338"/>
        <v>3500.0000000000005</v>
      </c>
      <c r="G7836" s="69">
        <f t="shared" ca="1" si="2324"/>
        <v>0</v>
      </c>
      <c r="H7836" s="34">
        <f t="shared" ca="1" si="2325"/>
        <v>332.64309834465644</v>
      </c>
      <c r="I7836" s="34">
        <f t="shared" ca="1" si="2326"/>
        <v>3832.6430983446571</v>
      </c>
      <c r="J7836" s="18">
        <f ca="1">SUM(INDIRECT(ADDRESS(ROW(F7836),COLUMN(F7836),4)):INDIRECT(ADDRESS(ROW(F7836)+N$5-1,COLUMN(F7836),4)))</f>
        <v>25000.000000000004</v>
      </c>
      <c r="K7836" s="18">
        <f t="shared" ca="1" si="2327"/>
        <v>16350</v>
      </c>
      <c r="L7836" s="18">
        <f t="shared" ca="1" si="2339"/>
        <v>0</v>
      </c>
      <c r="M7836" s="18">
        <f t="shared" ca="1" si="2323"/>
        <v>0</v>
      </c>
      <c r="N7836" s="34">
        <f t="shared" ca="1" si="2328"/>
        <v>11322.391913806616</v>
      </c>
      <c r="P7836" s="18">
        <f t="shared" ca="1" si="2340"/>
        <v>332.64309834465644</v>
      </c>
      <c r="Q7836" s="47">
        <f ca="1">SUM(L$15:L7836)-SUM(M$15:M7836)</f>
        <v>16350</v>
      </c>
      <c r="R7836" s="47" t="str">
        <f t="shared" ca="1" si="2341"/>
        <v>M7839</v>
      </c>
      <c r="S7836" s="40">
        <f t="shared" ca="1" si="2329"/>
        <v>0</v>
      </c>
      <c r="T7836" s="46">
        <f t="shared" ca="1" si="2330"/>
        <v>70</v>
      </c>
      <c r="X7836" s="74">
        <f t="shared" ca="1" si="2331"/>
        <v>0.33264309834465644</v>
      </c>
      <c r="Y7836" s="75">
        <f t="shared" ca="1" si="2332"/>
        <v>0.33264309834465644</v>
      </c>
      <c r="Z7836" s="74">
        <f t="shared" ca="1" si="2333"/>
        <v>1.39464945693505</v>
      </c>
      <c r="AA7836" s="76">
        <f t="shared" ca="1" si="2334"/>
        <v>332.64309834465644</v>
      </c>
      <c r="AB7836" s="76">
        <f t="shared" ca="1" si="2335"/>
        <v>1394.64945693505</v>
      </c>
    </row>
    <row r="7837" spans="1:28" x14ac:dyDescent="0.25">
      <c r="A7837" s="2">
        <f t="shared" si="2336"/>
        <v>23</v>
      </c>
      <c r="B7837" s="16">
        <f ca="1">VLOOKUP(A7837,PERIODS!$O$4:$P$33,2,FALSE)</f>
        <v>3.5000000000000003E-2</v>
      </c>
      <c r="C7837" s="15"/>
      <c r="D7837" s="18">
        <v>5000</v>
      </c>
      <c r="E7837" s="34">
        <f t="shared" ca="1" si="2337"/>
        <v>11322.391913806616</v>
      </c>
      <c r="F7837" s="34">
        <f t="shared" ca="1" si="2338"/>
        <v>3500.0000000000005</v>
      </c>
      <c r="G7837" s="69">
        <f t="shared" ca="1" si="2324"/>
        <v>0</v>
      </c>
      <c r="H7837" s="34">
        <f t="shared" ca="1" si="2325"/>
        <v>-258.88725671975931</v>
      </c>
      <c r="I7837" s="34">
        <f t="shared" ca="1" si="2326"/>
        <v>3241.1127432802414</v>
      </c>
      <c r="J7837" s="18">
        <f ca="1">SUM(INDIRECT(ADDRESS(ROW(F7837),COLUMN(F7837),4)):INDIRECT(ADDRESS(ROW(F7837)+N$5-1,COLUMN(F7837),4)))</f>
        <v>25500.000000000004</v>
      </c>
      <c r="K7837" s="18">
        <f t="shared" ca="1" si="2327"/>
        <v>0</v>
      </c>
      <c r="L7837" s="18">
        <f t="shared" ca="1" si="2339"/>
        <v>0</v>
      </c>
      <c r="M7837" s="18">
        <f t="shared" ca="1" si="2323"/>
        <v>16350</v>
      </c>
      <c r="N7837" s="34">
        <f t="shared" ca="1" si="2328"/>
        <v>24431.279170526373</v>
      </c>
      <c r="P7837" s="18">
        <f t="shared" ca="1" si="2340"/>
        <v>258.88725671975931</v>
      </c>
      <c r="Q7837" s="47">
        <f ca="1">SUM(L$15:L7837)-SUM(M$15:M7837)</f>
        <v>0</v>
      </c>
      <c r="R7837" s="47" t="str">
        <f t="shared" ca="1" si="2341"/>
        <v>M7840</v>
      </c>
      <c r="S7837" s="40">
        <f t="shared" ca="1" si="2329"/>
        <v>0</v>
      </c>
      <c r="T7837" s="46">
        <f t="shared" ca="1" si="2330"/>
        <v>92</v>
      </c>
      <c r="X7837" s="74">
        <f t="shared" ca="1" si="2331"/>
        <v>-0.25888725671975932</v>
      </c>
      <c r="Y7837" s="75">
        <f t="shared" ca="1" si="2332"/>
        <v>-0.25888725671975932</v>
      </c>
      <c r="Z7837" s="74">
        <f t="shared" ca="1" si="2333"/>
        <v>0.77191004580861056</v>
      </c>
      <c r="AA7837" s="76">
        <f t="shared" ca="1" si="2334"/>
        <v>-258.88725671975931</v>
      </c>
      <c r="AB7837" s="76">
        <f t="shared" ca="1" si="2335"/>
        <v>771.91004580861056</v>
      </c>
    </row>
    <row r="7838" spans="1:28" x14ac:dyDescent="0.25">
      <c r="A7838" s="2">
        <f t="shared" si="2336"/>
        <v>24</v>
      </c>
      <c r="B7838" s="16">
        <f ca="1">VLOOKUP(A7838,PERIODS!$O$4:$P$33,2,FALSE)</f>
        <v>3.5000000000000003E-2</v>
      </c>
      <c r="C7838" s="15"/>
      <c r="D7838" s="18">
        <v>5000</v>
      </c>
      <c r="E7838" s="34">
        <f t="shared" ca="1" si="2337"/>
        <v>24431.279170526373</v>
      </c>
      <c r="F7838" s="34">
        <f t="shared" ca="1" si="2338"/>
        <v>3500.0000000000005</v>
      </c>
      <c r="G7838" s="69">
        <f t="shared" ca="1" si="2324"/>
        <v>0</v>
      </c>
      <c r="H7838" s="34">
        <f t="shared" ca="1" si="2325"/>
        <v>-2445.9581691742851</v>
      </c>
      <c r="I7838" s="34">
        <f t="shared" ca="1" si="2326"/>
        <v>1054.0418308257154</v>
      </c>
      <c r="J7838" s="18">
        <f ca="1">SUM(INDIRECT(ADDRESS(ROW(F7838),COLUMN(F7838),4)):INDIRECT(ADDRESS(ROW(F7838)+N$5-1,COLUMN(F7838),4)))</f>
        <v>26000</v>
      </c>
      <c r="K7838" s="18">
        <f t="shared" ca="1" si="2327"/>
        <v>16350</v>
      </c>
      <c r="L7838" s="18">
        <f t="shared" ca="1" si="2339"/>
        <v>16350</v>
      </c>
      <c r="M7838" s="18">
        <f t="shared" ca="1" si="2323"/>
        <v>0</v>
      </c>
      <c r="N7838" s="34">
        <f t="shared" ca="1" si="2328"/>
        <v>23377.23733970066</v>
      </c>
      <c r="P7838" s="18">
        <f t="shared" ca="1" si="2340"/>
        <v>2445.9581691742851</v>
      </c>
      <c r="Q7838" s="47">
        <f ca="1">SUM(L$15:L7838)-SUM(M$15:M7838)</f>
        <v>16350</v>
      </c>
      <c r="R7838" s="47" t="str">
        <f t="shared" ca="1" si="2341"/>
        <v>M7841</v>
      </c>
      <c r="S7838" s="40">
        <f t="shared" ca="1" si="2329"/>
        <v>0</v>
      </c>
      <c r="T7838" s="46">
        <f t="shared" ca="1" si="2330"/>
        <v>71</v>
      </c>
      <c r="X7838" s="74">
        <f t="shared" ca="1" si="2331"/>
        <v>-2.4459581691742853</v>
      </c>
      <c r="Y7838" s="75">
        <f t="shared" ca="1" si="2332"/>
        <v>-2.4459581691742853</v>
      </c>
      <c r="Z7838" s="74">
        <f t="shared" ca="1" si="2333"/>
        <v>8.6643076391070259E-2</v>
      </c>
      <c r="AA7838" s="76">
        <f t="shared" ca="1" si="2334"/>
        <v>-2445.9581691742851</v>
      </c>
      <c r="AB7838" s="76">
        <f t="shared" ca="1" si="2335"/>
        <v>86.643076391070252</v>
      </c>
    </row>
    <row r="7839" spans="1:28" x14ac:dyDescent="0.25">
      <c r="A7839" s="2">
        <f t="shared" si="2336"/>
        <v>25</v>
      </c>
      <c r="B7839" s="16">
        <f ca="1">VLOOKUP(A7839,PERIODS!$O$4:$P$33,2,FALSE)</f>
        <v>3.5000000000000003E-2</v>
      </c>
      <c r="C7839" s="15"/>
      <c r="D7839" s="18">
        <v>5000</v>
      </c>
      <c r="E7839" s="34">
        <f t="shared" ca="1" si="2337"/>
        <v>23377.23733970066</v>
      </c>
      <c r="F7839" s="34">
        <f t="shared" ca="1" si="2338"/>
        <v>3500.0000000000005</v>
      </c>
      <c r="G7839" s="69">
        <f t="shared" ca="1" si="2324"/>
        <v>0</v>
      </c>
      <c r="H7839" s="34">
        <f t="shared" ca="1" si="2325"/>
        <v>-528.29771709337285</v>
      </c>
      <c r="I7839" s="34">
        <f t="shared" ca="1" si="2326"/>
        <v>2971.7022829066277</v>
      </c>
      <c r="J7839" s="18">
        <f ca="1">SUM(INDIRECT(ADDRESS(ROW(F7839),COLUMN(F7839),4)):INDIRECT(ADDRESS(ROW(F7839)+N$5-1,COLUMN(F7839),4)))</f>
        <v>24900</v>
      </c>
      <c r="K7839" s="18">
        <f t="shared" ca="1" si="2327"/>
        <v>16350</v>
      </c>
      <c r="L7839" s="18">
        <f t="shared" ca="1" si="2339"/>
        <v>0</v>
      </c>
      <c r="M7839" s="18">
        <f t="shared" ca="1" si="2323"/>
        <v>0</v>
      </c>
      <c r="N7839" s="34">
        <f t="shared" ca="1" si="2328"/>
        <v>20405.535056794033</v>
      </c>
      <c r="P7839" s="18">
        <f t="shared" ca="1" si="2340"/>
        <v>528.29771709337285</v>
      </c>
      <c r="Q7839" s="47">
        <f ca="1">SUM(L$15:L7839)-SUM(M$15:M7839)</f>
        <v>16350</v>
      </c>
      <c r="R7839" s="47" t="str">
        <f t="shared" ca="1" si="2341"/>
        <v>M7842</v>
      </c>
      <c r="S7839" s="40">
        <f t="shared" ca="1" si="2329"/>
        <v>0</v>
      </c>
      <c r="T7839" s="46">
        <f t="shared" ca="1" si="2330"/>
        <v>58</v>
      </c>
      <c r="X7839" s="74">
        <f t="shared" ca="1" si="2331"/>
        <v>-0.52829771709337281</v>
      </c>
      <c r="Y7839" s="75">
        <f t="shared" ca="1" si="2332"/>
        <v>-0.52829771709337281</v>
      </c>
      <c r="Z7839" s="74">
        <f t="shared" ca="1" si="2333"/>
        <v>0.58960779516117046</v>
      </c>
      <c r="AA7839" s="76">
        <f t="shared" ca="1" si="2334"/>
        <v>-528.29771709337285</v>
      </c>
      <c r="AB7839" s="76">
        <f t="shared" ca="1" si="2335"/>
        <v>589.60779516117043</v>
      </c>
    </row>
    <row r="7840" spans="1:28" x14ac:dyDescent="0.25">
      <c r="A7840" s="2">
        <f t="shared" si="2336"/>
        <v>26</v>
      </c>
      <c r="B7840" s="16">
        <f ca="1">VLOOKUP(A7840,PERIODS!$O$4:$P$33,2,FALSE)</f>
        <v>3.5000000000000003E-2</v>
      </c>
      <c r="C7840" s="15"/>
      <c r="D7840" s="18">
        <v>5000</v>
      </c>
      <c r="E7840" s="34">
        <f t="shared" ca="1" si="2337"/>
        <v>20405.535056794033</v>
      </c>
      <c r="F7840" s="34">
        <f t="shared" ca="1" si="2338"/>
        <v>3500.0000000000005</v>
      </c>
      <c r="G7840" s="69">
        <f t="shared" ca="1" si="2324"/>
        <v>0</v>
      </c>
      <c r="H7840" s="34">
        <f t="shared" ca="1" si="2325"/>
        <v>122.9078400524368</v>
      </c>
      <c r="I7840" s="34">
        <f t="shared" ca="1" si="2326"/>
        <v>3622.9078400524372</v>
      </c>
      <c r="J7840" s="18">
        <f ca="1">SUM(INDIRECT(ADDRESS(ROW(F7840),COLUMN(F7840),4)):INDIRECT(ADDRESS(ROW(F7840)+N$5-1,COLUMN(F7840),4)))</f>
        <v>23900</v>
      </c>
      <c r="K7840" s="18">
        <f t="shared" ca="1" si="2327"/>
        <v>16350</v>
      </c>
      <c r="L7840" s="18">
        <f t="shared" ca="1" si="2339"/>
        <v>0</v>
      </c>
      <c r="M7840" s="18">
        <f t="shared" ca="1" si="2323"/>
        <v>0</v>
      </c>
      <c r="N7840" s="34">
        <f t="shared" ca="1" si="2328"/>
        <v>16782.627216741595</v>
      </c>
      <c r="P7840" s="18">
        <f t="shared" ca="1" si="2340"/>
        <v>122.9078400524368</v>
      </c>
      <c r="Q7840" s="47">
        <f ca="1">SUM(L$15:L7840)-SUM(M$15:M7840)</f>
        <v>16350</v>
      </c>
      <c r="R7840" s="47" t="str">
        <f t="shared" ca="1" si="2341"/>
        <v>M7843</v>
      </c>
      <c r="S7840" s="40">
        <f t="shared" ca="1" si="2329"/>
        <v>0</v>
      </c>
      <c r="T7840" s="46">
        <f t="shared" ca="1" si="2330"/>
        <v>58</v>
      </c>
      <c r="X7840" s="74">
        <f t="shared" ca="1" si="2331"/>
        <v>0.1229078400524368</v>
      </c>
      <c r="Y7840" s="75">
        <f t="shared" ca="1" si="2332"/>
        <v>0.1229078400524368</v>
      </c>
      <c r="Z7840" s="74">
        <f t="shared" ca="1" si="2333"/>
        <v>1.1307802035009658</v>
      </c>
      <c r="AA7840" s="76">
        <f t="shared" ca="1" si="2334"/>
        <v>122.9078400524368</v>
      </c>
      <c r="AB7840" s="76">
        <f t="shared" ca="1" si="2335"/>
        <v>1130.7802035009659</v>
      </c>
    </row>
    <row r="7841" spans="1:28" x14ac:dyDescent="0.25">
      <c r="A7841" s="2">
        <f t="shared" si="2336"/>
        <v>27</v>
      </c>
      <c r="B7841" s="16">
        <f ca="1">VLOOKUP(A7841,PERIODS!$O$4:$P$33,2,FALSE)</f>
        <v>3.5000000000000003E-2</v>
      </c>
      <c r="C7841" s="15"/>
      <c r="D7841" s="18">
        <v>5000</v>
      </c>
      <c r="E7841" s="34">
        <f t="shared" ca="1" si="2337"/>
        <v>16782.627216741595</v>
      </c>
      <c r="F7841" s="34">
        <f t="shared" ca="1" si="2338"/>
        <v>3500.0000000000005</v>
      </c>
      <c r="G7841" s="69">
        <f t="shared" ca="1" si="2324"/>
        <v>0</v>
      </c>
      <c r="H7841" s="34">
        <f t="shared" ca="1" si="2325"/>
        <v>-335.86879843920593</v>
      </c>
      <c r="I7841" s="34">
        <f t="shared" ca="1" si="2326"/>
        <v>3164.1312015607946</v>
      </c>
      <c r="J7841" s="18">
        <f ca="1">SUM(INDIRECT(ADDRESS(ROW(F7841),COLUMN(F7841),4)):INDIRECT(ADDRESS(ROW(F7841)+N$5-1,COLUMN(F7841),4)))</f>
        <v>22900</v>
      </c>
      <c r="K7841" s="18">
        <f t="shared" ca="1" si="2327"/>
        <v>0</v>
      </c>
      <c r="L7841" s="18">
        <f t="shared" ca="1" si="2339"/>
        <v>0</v>
      </c>
      <c r="M7841" s="18">
        <f t="shared" ca="1" si="2323"/>
        <v>16350</v>
      </c>
      <c r="N7841" s="34">
        <f t="shared" ca="1" si="2328"/>
        <v>29968.496015180801</v>
      </c>
      <c r="P7841" s="18">
        <f t="shared" ca="1" si="2340"/>
        <v>335.86879843920593</v>
      </c>
      <c r="Q7841" s="47">
        <f ca="1">SUM(L$15:L7841)-SUM(M$15:M7841)</f>
        <v>0</v>
      </c>
      <c r="R7841" s="47" t="str">
        <f t="shared" ca="1" si="2341"/>
        <v>M7844</v>
      </c>
      <c r="S7841" s="40">
        <f t="shared" ca="1" si="2329"/>
        <v>0</v>
      </c>
      <c r="T7841" s="46">
        <f t="shared" ca="1" si="2330"/>
        <v>49</v>
      </c>
      <c r="X7841" s="74">
        <f t="shared" ca="1" si="2331"/>
        <v>-0.33586879843920592</v>
      </c>
      <c r="Y7841" s="75">
        <f t="shared" ca="1" si="2332"/>
        <v>-0.33586879843920592</v>
      </c>
      <c r="Z7841" s="74">
        <f t="shared" ca="1" si="2333"/>
        <v>0.71471687163389619</v>
      </c>
      <c r="AA7841" s="76">
        <f t="shared" ca="1" si="2334"/>
        <v>-335.86879843920593</v>
      </c>
      <c r="AB7841" s="76">
        <f t="shared" ca="1" si="2335"/>
        <v>714.71687163389618</v>
      </c>
    </row>
    <row r="7842" spans="1:28" x14ac:dyDescent="0.25">
      <c r="A7842" s="2">
        <f t="shared" si="2336"/>
        <v>28</v>
      </c>
      <c r="B7842" s="16">
        <f ca="1">VLOOKUP(A7842,PERIODS!$O$4:$P$33,2,FALSE)</f>
        <v>0.04</v>
      </c>
      <c r="C7842" s="15"/>
      <c r="D7842" s="18">
        <v>5000</v>
      </c>
      <c r="E7842" s="34">
        <f t="shared" ca="1" si="2337"/>
        <v>29968.496015180801</v>
      </c>
      <c r="F7842" s="34">
        <f t="shared" ca="1" si="2338"/>
        <v>4000</v>
      </c>
      <c r="G7842" s="69">
        <f t="shared" ca="1" si="2324"/>
        <v>0</v>
      </c>
      <c r="H7842" s="34">
        <f t="shared" ca="1" si="2325"/>
        <v>-1930.0078549812949</v>
      </c>
      <c r="I7842" s="34">
        <f t="shared" ca="1" si="2326"/>
        <v>2069.9921450187048</v>
      </c>
      <c r="J7842" s="18">
        <f ca="1">SUM(INDIRECT(ADDRESS(ROW(F7842),COLUMN(F7842),4)):INDIRECT(ADDRESS(ROW(F7842)+N$5-1,COLUMN(F7842),4)))</f>
        <v>21900</v>
      </c>
      <c r="K7842" s="18">
        <f t="shared" ca="1" si="2327"/>
        <v>0</v>
      </c>
      <c r="L7842" s="18">
        <f t="shared" ca="1" si="2339"/>
        <v>0</v>
      </c>
      <c r="M7842" s="18">
        <f t="shared" ca="1" si="2323"/>
        <v>0</v>
      </c>
      <c r="N7842" s="34">
        <f t="shared" ca="1" si="2328"/>
        <v>27898.503870162094</v>
      </c>
      <c r="P7842" s="18">
        <f t="shared" ca="1" si="2340"/>
        <v>1930.0078549812949</v>
      </c>
      <c r="Q7842" s="47">
        <f ca="1">SUM(L$15:L7842)-SUM(M$15:M7842)</f>
        <v>0</v>
      </c>
      <c r="R7842" s="47" t="str">
        <f t="shared" ca="1" si="2341"/>
        <v>M7845</v>
      </c>
      <c r="S7842" s="40">
        <f t="shared" ca="1" si="2329"/>
        <v>0</v>
      </c>
      <c r="T7842" s="46">
        <f t="shared" ca="1" si="2330"/>
        <v>85</v>
      </c>
      <c r="X7842" s="74">
        <f t="shared" ca="1" si="2331"/>
        <v>-1.9300078549812949</v>
      </c>
      <c r="Y7842" s="75">
        <f t="shared" ca="1" si="2332"/>
        <v>-1.9300078549812949</v>
      </c>
      <c r="Z7842" s="74">
        <f t="shared" ca="1" si="2333"/>
        <v>0.14514705835171751</v>
      </c>
      <c r="AA7842" s="76">
        <f t="shared" ca="1" si="2334"/>
        <v>-1930.0078549812949</v>
      </c>
      <c r="AB7842" s="76">
        <f t="shared" ca="1" si="2335"/>
        <v>145.1470583517175</v>
      </c>
    </row>
    <row r="7843" spans="1:28" x14ac:dyDescent="0.25">
      <c r="A7843" s="2">
        <f t="shared" si="2336"/>
        <v>29</v>
      </c>
      <c r="B7843" s="16">
        <f ca="1">VLOOKUP(A7843,PERIODS!$O$4:$P$33,2,FALSE)</f>
        <v>0.04</v>
      </c>
      <c r="C7843" s="15"/>
      <c r="D7843" s="18">
        <v>5000</v>
      </c>
      <c r="E7843" s="34">
        <f t="shared" ca="1" si="2337"/>
        <v>27898.503870162094</v>
      </c>
      <c r="F7843" s="34">
        <f t="shared" ca="1" si="2338"/>
        <v>4000</v>
      </c>
      <c r="G7843" s="69">
        <f t="shared" ca="1" si="2324"/>
        <v>0</v>
      </c>
      <c r="H7843" s="34">
        <f t="shared" ca="1" si="2325"/>
        <v>493.92460738406584</v>
      </c>
      <c r="I7843" s="34">
        <f t="shared" ca="1" si="2326"/>
        <v>4493.9246073840659</v>
      </c>
      <c r="J7843" s="18">
        <f ca="1">SUM(INDIRECT(ADDRESS(ROW(F7843),COLUMN(F7843),4)):INDIRECT(ADDRESS(ROW(F7843)+N$5-1,COLUMN(F7843),4)))</f>
        <v>21200</v>
      </c>
      <c r="K7843" s="18">
        <f t="shared" ca="1" si="2327"/>
        <v>0</v>
      </c>
      <c r="L7843" s="18">
        <f t="shared" ca="1" si="2339"/>
        <v>0</v>
      </c>
      <c r="M7843" s="18">
        <f t="shared" ca="1" si="2323"/>
        <v>0</v>
      </c>
      <c r="N7843" s="34">
        <f t="shared" ca="1" si="2328"/>
        <v>23404.579262778028</v>
      </c>
      <c r="P7843" s="18">
        <f t="shared" ca="1" si="2340"/>
        <v>493.92460738406584</v>
      </c>
      <c r="Q7843" s="47">
        <f ca="1">SUM(L$15:L7843)-SUM(M$15:M7843)</f>
        <v>0</v>
      </c>
      <c r="R7843" s="47" t="str">
        <f t="shared" ca="1" si="2341"/>
        <v>M7846</v>
      </c>
      <c r="S7843" s="40">
        <f t="shared" ca="1" si="2329"/>
        <v>0</v>
      </c>
      <c r="T7843" s="46">
        <f t="shared" ca="1" si="2330"/>
        <v>54</v>
      </c>
      <c r="X7843" s="74">
        <f t="shared" ca="1" si="2331"/>
        <v>0.49392460738406585</v>
      </c>
      <c r="Y7843" s="75">
        <f t="shared" ca="1" si="2332"/>
        <v>0.49392460738406585</v>
      </c>
      <c r="Z7843" s="74">
        <f t="shared" ca="1" si="2333"/>
        <v>1.6387350076172713</v>
      </c>
      <c r="AA7843" s="76">
        <f t="shared" ca="1" si="2334"/>
        <v>493.92460738406584</v>
      </c>
      <c r="AB7843" s="76">
        <f t="shared" ca="1" si="2335"/>
        <v>1638.7350076172713</v>
      </c>
    </row>
    <row r="7844" spans="1:28" x14ac:dyDescent="0.25">
      <c r="A7844" s="2">
        <f t="shared" si="2336"/>
        <v>30</v>
      </c>
      <c r="B7844" s="16">
        <f ca="1">VLOOKUP(A7844,PERIODS!$O$4:$P$33,2,FALSE)</f>
        <v>0.04</v>
      </c>
      <c r="C7844" s="15"/>
      <c r="D7844" s="18">
        <v>5000</v>
      </c>
      <c r="E7844" s="34">
        <f t="shared" ca="1" si="2337"/>
        <v>23404.579262778028</v>
      </c>
      <c r="F7844" s="34">
        <f t="shared" ca="1" si="2338"/>
        <v>4000</v>
      </c>
      <c r="G7844" s="69">
        <f t="shared" ca="1" si="2324"/>
        <v>0</v>
      </c>
      <c r="H7844" s="34">
        <f t="shared" ca="1" si="2325"/>
        <v>1266.9525210705356</v>
      </c>
      <c r="I7844" s="34">
        <f t="shared" ca="1" si="2326"/>
        <v>5266.952521070536</v>
      </c>
      <c r="J7844" s="18">
        <f ca="1">SUM(INDIRECT(ADDRESS(ROW(F7844),COLUMN(F7844),4)):INDIRECT(ADDRESS(ROW(F7844)+N$5-1,COLUMN(F7844),4)))</f>
        <v>20500</v>
      </c>
      <c r="K7844" s="18">
        <f t="shared" ca="1" si="2327"/>
        <v>0</v>
      </c>
      <c r="L7844" s="18">
        <f t="shared" ca="1" si="2339"/>
        <v>0</v>
      </c>
      <c r="M7844" s="18">
        <f t="shared" ca="1" si="2323"/>
        <v>0</v>
      </c>
      <c r="N7844" s="34">
        <f t="shared" ca="1" si="2328"/>
        <v>18137.626741707492</v>
      </c>
      <c r="P7844" s="18">
        <f t="shared" ca="1" si="2340"/>
        <v>1266.9525210705356</v>
      </c>
      <c r="Q7844" s="47">
        <f ca="1">SUM(L$15:L7844)-SUM(M$15:M7844)</f>
        <v>0</v>
      </c>
      <c r="R7844" s="47" t="str">
        <f t="shared" ca="1" si="2341"/>
        <v>M7847</v>
      </c>
      <c r="S7844" s="40">
        <f t="shared" ca="1" si="2329"/>
        <v>0</v>
      </c>
      <c r="T7844" s="46">
        <f t="shared" ca="1" si="2330"/>
        <v>56</v>
      </c>
      <c r="X7844" s="74">
        <f t="shared" ca="1" si="2331"/>
        <v>1.2669525210705355</v>
      </c>
      <c r="Y7844" s="75">
        <f t="shared" ca="1" si="2332"/>
        <v>1.2669525210705355</v>
      </c>
      <c r="Z7844" s="74">
        <f t="shared" ca="1" si="2333"/>
        <v>3.5500174574633232</v>
      </c>
      <c r="AA7844" s="76">
        <f t="shared" ca="1" si="2334"/>
        <v>1266.9525210705356</v>
      </c>
      <c r="AB7844" s="76">
        <f t="shared" ca="1" si="2335"/>
        <v>3550.0174574633234</v>
      </c>
    </row>
    <row r="7845" spans="1:28" x14ac:dyDescent="0.25">
      <c r="A7845" s="2">
        <f t="shared" si="2336"/>
        <v>1</v>
      </c>
      <c r="B7845" s="16">
        <f ca="1">VLOOKUP(A7845,PERIODS!$O$4:$P$33,2,FALSE)</f>
        <v>2.4E-2</v>
      </c>
      <c r="C7845" s="15"/>
      <c r="D7845" s="18">
        <v>5000</v>
      </c>
      <c r="E7845" s="34">
        <f t="shared" ca="1" si="2337"/>
        <v>18137.626741707492</v>
      </c>
      <c r="F7845" s="34">
        <f t="shared" ca="1" si="2338"/>
        <v>2400</v>
      </c>
      <c r="G7845" s="69">
        <f t="shared" ca="1" si="2324"/>
        <v>0</v>
      </c>
      <c r="H7845" s="34">
        <f t="shared" ca="1" si="2325"/>
        <v>-1970.8585941031656</v>
      </c>
      <c r="I7845" s="34">
        <f t="shared" ca="1" si="2326"/>
        <v>429.14140589683439</v>
      </c>
      <c r="J7845" s="18">
        <f ca="1">SUM(INDIRECT(ADDRESS(ROW(F7845),COLUMN(F7845),4)):INDIRECT(ADDRESS(ROW(F7845)+N$5-1,COLUMN(F7845),4)))</f>
        <v>19800</v>
      </c>
      <c r="K7845" s="18">
        <f t="shared" ca="1" si="2327"/>
        <v>16350</v>
      </c>
      <c r="L7845" s="18">
        <f t="shared" ca="1" si="2339"/>
        <v>16350</v>
      </c>
      <c r="M7845" s="18">
        <f t="shared" ca="1" si="2323"/>
        <v>0</v>
      </c>
      <c r="N7845" s="34">
        <f t="shared" ca="1" si="2328"/>
        <v>17708.485335810659</v>
      </c>
      <c r="P7845" s="18">
        <f t="shared" ca="1" si="2340"/>
        <v>1970.8585941031656</v>
      </c>
      <c r="Q7845" s="47">
        <f ca="1">SUM(L$15:L7845)-SUM(M$15:M7845)</f>
        <v>16350</v>
      </c>
      <c r="R7845" s="47" t="str">
        <f t="shared" ca="1" si="2341"/>
        <v>M7848</v>
      </c>
      <c r="S7845" s="40">
        <f t="shared" ca="1" si="2329"/>
        <v>0</v>
      </c>
      <c r="T7845" s="46">
        <f t="shared" ca="1" si="2330"/>
        <v>99</v>
      </c>
      <c r="X7845" s="74">
        <f t="shared" ca="1" si="2331"/>
        <v>-1.9708585941031656</v>
      </c>
      <c r="Y7845" s="75">
        <f t="shared" ca="1" si="2332"/>
        <v>-1.9708585941031656</v>
      </c>
      <c r="Z7845" s="74">
        <f t="shared" ca="1" si="2333"/>
        <v>0.13933717076862048</v>
      </c>
      <c r="AA7845" s="76">
        <f t="shared" ca="1" si="2334"/>
        <v>-1970.8585941031656</v>
      </c>
      <c r="AB7845" s="76">
        <f t="shared" ca="1" si="2335"/>
        <v>139.3371707686205</v>
      </c>
    </row>
    <row r="7846" spans="1:28" x14ac:dyDescent="0.25">
      <c r="A7846" s="2">
        <f t="shared" si="2336"/>
        <v>2</v>
      </c>
      <c r="B7846" s="16">
        <f ca="1">VLOOKUP(A7846,PERIODS!$O$4:$P$33,2,FALSE)</f>
        <v>2.5000000000000001E-2</v>
      </c>
      <c r="C7846" s="15"/>
      <c r="D7846" s="18">
        <v>5000</v>
      </c>
      <c r="E7846" s="34">
        <f t="shared" ca="1" si="2337"/>
        <v>17708.485335810659</v>
      </c>
      <c r="F7846" s="34">
        <f t="shared" ca="1" si="2338"/>
        <v>2500</v>
      </c>
      <c r="G7846" s="69">
        <f t="shared" ca="1" si="2324"/>
        <v>0</v>
      </c>
      <c r="H7846" s="34">
        <f t="shared" ca="1" si="2325"/>
        <v>-649.13175161733841</v>
      </c>
      <c r="I7846" s="34">
        <f t="shared" ca="1" si="2326"/>
        <v>1850.8682483826615</v>
      </c>
      <c r="J7846" s="18">
        <f ca="1">SUM(INDIRECT(ADDRESS(ROW(F7846),COLUMN(F7846),4)):INDIRECT(ADDRESS(ROW(F7846)+N$5-1,COLUMN(F7846),4)))</f>
        <v>20700</v>
      </c>
      <c r="K7846" s="18">
        <f t="shared" ca="1" si="2327"/>
        <v>16350</v>
      </c>
      <c r="L7846" s="18">
        <f t="shared" ca="1" si="2339"/>
        <v>0</v>
      </c>
      <c r="M7846" s="18">
        <f t="shared" ca="1" si="2323"/>
        <v>0</v>
      </c>
      <c r="N7846" s="34">
        <f t="shared" ca="1" si="2328"/>
        <v>15857.617087427998</v>
      </c>
      <c r="P7846" s="18">
        <f t="shared" ca="1" si="2340"/>
        <v>649.13175161733841</v>
      </c>
      <c r="Q7846" s="47">
        <f ca="1">SUM(L$15:L7846)-SUM(M$15:M7846)</f>
        <v>16350</v>
      </c>
      <c r="R7846" s="47" t="str">
        <f t="shared" ca="1" si="2341"/>
        <v>M7849</v>
      </c>
      <c r="S7846" s="40">
        <f t="shared" ca="1" si="2329"/>
        <v>0</v>
      </c>
      <c r="T7846" s="46">
        <f t="shared" ca="1" si="2330"/>
        <v>61</v>
      </c>
      <c r="X7846" s="74">
        <f t="shared" ca="1" si="2331"/>
        <v>-0.64913175161733838</v>
      </c>
      <c r="Y7846" s="75">
        <f t="shared" ca="1" si="2332"/>
        <v>-0.64913175161733838</v>
      </c>
      <c r="Z7846" s="74">
        <f t="shared" ca="1" si="2333"/>
        <v>0.52249923899280171</v>
      </c>
      <c r="AA7846" s="76">
        <f t="shared" ca="1" si="2334"/>
        <v>-649.13175161733841</v>
      </c>
      <c r="AB7846" s="76">
        <f t="shared" ca="1" si="2335"/>
        <v>522.49923899280168</v>
      </c>
    </row>
    <row r="7847" spans="1:28" x14ac:dyDescent="0.25">
      <c r="A7847" s="2">
        <f t="shared" si="2336"/>
        <v>3</v>
      </c>
      <c r="B7847" s="16">
        <f ca="1">VLOOKUP(A7847,PERIODS!$O$4:$P$33,2,FALSE)</f>
        <v>2.5000000000000001E-2</v>
      </c>
      <c r="C7847" s="15"/>
      <c r="D7847" s="18">
        <v>5000</v>
      </c>
      <c r="E7847" s="34">
        <f t="shared" ca="1" si="2337"/>
        <v>15857.617087427998</v>
      </c>
      <c r="F7847" s="34">
        <f t="shared" ca="1" si="2338"/>
        <v>2500</v>
      </c>
      <c r="G7847" s="69">
        <f t="shared" ca="1" si="2324"/>
        <v>0</v>
      </c>
      <c r="H7847" s="34">
        <f t="shared" ca="1" si="2325"/>
        <v>-102.76779580295826</v>
      </c>
      <c r="I7847" s="34">
        <f t="shared" ca="1" si="2326"/>
        <v>2397.2322041970419</v>
      </c>
      <c r="J7847" s="18">
        <f ca="1">SUM(INDIRECT(ADDRESS(ROW(F7847),COLUMN(F7847),4)):INDIRECT(ADDRESS(ROW(F7847)+N$5-1,COLUMN(F7847),4)))</f>
        <v>21500</v>
      </c>
      <c r="K7847" s="18">
        <f t="shared" ca="1" si="2327"/>
        <v>16350</v>
      </c>
      <c r="L7847" s="18">
        <f t="shared" ca="1" si="2339"/>
        <v>0</v>
      </c>
      <c r="M7847" s="18">
        <f t="shared" ca="1" si="2323"/>
        <v>0</v>
      </c>
      <c r="N7847" s="34">
        <f t="shared" ca="1" si="2328"/>
        <v>13460.384883230956</v>
      </c>
      <c r="P7847" s="18">
        <f t="shared" ca="1" si="2340"/>
        <v>102.76779580295826</v>
      </c>
      <c r="Q7847" s="47">
        <f ca="1">SUM(L$15:L7847)-SUM(M$15:M7847)</f>
        <v>16350</v>
      </c>
      <c r="R7847" s="47" t="str">
        <f t="shared" ca="1" si="2341"/>
        <v>M7850</v>
      </c>
      <c r="S7847" s="40">
        <f t="shared" ca="1" si="2329"/>
        <v>0</v>
      </c>
      <c r="T7847" s="46">
        <f t="shared" ca="1" si="2330"/>
        <v>51</v>
      </c>
      <c r="X7847" s="74">
        <f t="shared" ca="1" si="2331"/>
        <v>-0.10276779580295826</v>
      </c>
      <c r="Y7847" s="75">
        <f t="shared" ca="1" si="2332"/>
        <v>-0.10276779580295826</v>
      </c>
      <c r="Z7847" s="74">
        <f t="shared" ca="1" si="2333"/>
        <v>0.90233647547370299</v>
      </c>
      <c r="AA7847" s="76">
        <f t="shared" ca="1" si="2334"/>
        <v>-102.76779580295826</v>
      </c>
      <c r="AB7847" s="76">
        <f t="shared" ca="1" si="2335"/>
        <v>902.33647547370299</v>
      </c>
    </row>
    <row r="7848" spans="1:28" x14ac:dyDescent="0.25">
      <c r="A7848" s="2">
        <f t="shared" si="2336"/>
        <v>4</v>
      </c>
      <c r="B7848" s="16">
        <f ca="1">VLOOKUP(A7848,PERIODS!$O$4:$P$33,2,FALSE)</f>
        <v>2.5000000000000001E-2</v>
      </c>
      <c r="C7848" s="15"/>
      <c r="D7848" s="18">
        <v>5000</v>
      </c>
      <c r="E7848" s="34">
        <f t="shared" ca="1" si="2337"/>
        <v>13460.384883230956</v>
      </c>
      <c r="F7848" s="34">
        <f t="shared" ca="1" si="2338"/>
        <v>2500</v>
      </c>
      <c r="G7848" s="69">
        <f t="shared" ca="1" si="2324"/>
        <v>0</v>
      </c>
      <c r="H7848" s="34">
        <f t="shared" ca="1" si="2325"/>
        <v>-102.44491710309872</v>
      </c>
      <c r="I7848" s="34">
        <f t="shared" ca="1" si="2326"/>
        <v>2397.5550828969012</v>
      </c>
      <c r="J7848" s="18">
        <f ca="1">SUM(INDIRECT(ADDRESS(ROW(F7848),COLUMN(F7848),4)):INDIRECT(ADDRESS(ROW(F7848)+N$5-1,COLUMN(F7848),4)))</f>
        <v>22300</v>
      </c>
      <c r="K7848" s="18">
        <f t="shared" ca="1" si="2327"/>
        <v>0</v>
      </c>
      <c r="L7848" s="18">
        <f t="shared" ca="1" si="2339"/>
        <v>0</v>
      </c>
      <c r="M7848" s="18">
        <f t="shared" ca="1" si="2323"/>
        <v>16350</v>
      </c>
      <c r="N7848" s="34">
        <f t="shared" ca="1" si="2328"/>
        <v>27412.829800334053</v>
      </c>
      <c r="P7848" s="18">
        <f t="shared" ca="1" si="2340"/>
        <v>102.44491710309872</v>
      </c>
      <c r="Q7848" s="47">
        <f ca="1">SUM(L$15:L7848)-SUM(M$15:M7848)</f>
        <v>0</v>
      </c>
      <c r="R7848" s="47" t="str">
        <f t="shared" ca="1" si="2341"/>
        <v>M7851</v>
      </c>
      <c r="S7848" s="40">
        <f t="shared" ca="1" si="2329"/>
        <v>0</v>
      </c>
      <c r="T7848" s="46">
        <f t="shared" ca="1" si="2330"/>
        <v>48</v>
      </c>
      <c r="X7848" s="74">
        <f t="shared" ca="1" si="2331"/>
        <v>-0.10244491710309872</v>
      </c>
      <c r="Y7848" s="75">
        <f t="shared" ca="1" si="2332"/>
        <v>-0.10244491710309872</v>
      </c>
      <c r="Z7848" s="74">
        <f t="shared" ca="1" si="2333"/>
        <v>0.90262786774138659</v>
      </c>
      <c r="AA7848" s="76">
        <f t="shared" ca="1" si="2334"/>
        <v>-102.44491710309872</v>
      </c>
      <c r="AB7848" s="76">
        <f t="shared" ca="1" si="2335"/>
        <v>902.62786774138658</v>
      </c>
    </row>
    <row r="7849" spans="1:28" x14ac:dyDescent="0.25">
      <c r="A7849" s="2">
        <f t="shared" si="2336"/>
        <v>5</v>
      </c>
      <c r="B7849" s="16">
        <f ca="1">VLOOKUP(A7849,PERIODS!$O$4:$P$33,2,FALSE)</f>
        <v>3.3000000000000002E-2</v>
      </c>
      <c r="C7849" s="15"/>
      <c r="D7849" s="18">
        <v>5000</v>
      </c>
      <c r="E7849" s="34">
        <f t="shared" ca="1" si="2337"/>
        <v>27412.829800334053</v>
      </c>
      <c r="F7849" s="34">
        <f t="shared" ca="1" si="2338"/>
        <v>3300</v>
      </c>
      <c r="G7849" s="69">
        <f t="shared" ca="1" si="2324"/>
        <v>0</v>
      </c>
      <c r="H7849" s="34">
        <f t="shared" ca="1" si="2325"/>
        <v>-48.415193957095937</v>
      </c>
      <c r="I7849" s="34">
        <f t="shared" ca="1" si="2326"/>
        <v>3251.5848060429039</v>
      </c>
      <c r="J7849" s="18">
        <f ca="1">SUM(INDIRECT(ADDRESS(ROW(F7849),COLUMN(F7849),4)):INDIRECT(ADDRESS(ROW(F7849)+N$5-1,COLUMN(F7849),4)))</f>
        <v>23100</v>
      </c>
      <c r="K7849" s="18">
        <f t="shared" ca="1" si="2327"/>
        <v>0</v>
      </c>
      <c r="L7849" s="18">
        <f t="shared" ca="1" si="2339"/>
        <v>0</v>
      </c>
      <c r="M7849" s="18">
        <f t="shared" ca="1" si="2323"/>
        <v>0</v>
      </c>
      <c r="N7849" s="34">
        <f t="shared" ca="1" si="2328"/>
        <v>24161.244994291148</v>
      </c>
      <c r="P7849" s="18">
        <f t="shared" ca="1" si="2340"/>
        <v>48.415193957095937</v>
      </c>
      <c r="Q7849" s="47">
        <f ca="1">SUM(L$15:L7849)-SUM(M$15:M7849)</f>
        <v>0</v>
      </c>
      <c r="R7849" s="47" t="str">
        <f t="shared" ca="1" si="2341"/>
        <v>M7852</v>
      </c>
      <c r="S7849" s="40">
        <f t="shared" ca="1" si="2329"/>
        <v>0</v>
      </c>
      <c r="T7849" s="46">
        <f t="shared" ca="1" si="2330"/>
        <v>53</v>
      </c>
      <c r="X7849" s="74">
        <f t="shared" ca="1" si="2331"/>
        <v>-4.8415193957095939E-2</v>
      </c>
      <c r="Y7849" s="75">
        <f t="shared" ca="1" si="2332"/>
        <v>-4.8415193957095939E-2</v>
      </c>
      <c r="Z7849" s="74">
        <f t="shared" ca="1" si="2333"/>
        <v>0.95273813383090855</v>
      </c>
      <c r="AA7849" s="76">
        <f t="shared" ca="1" si="2334"/>
        <v>-48.415193957095937</v>
      </c>
      <c r="AB7849" s="76">
        <f t="shared" ca="1" si="2335"/>
        <v>952.73813383090851</v>
      </c>
    </row>
    <row r="7850" spans="1:28" x14ac:dyDescent="0.25">
      <c r="A7850" s="2">
        <f t="shared" si="2336"/>
        <v>6</v>
      </c>
      <c r="B7850" s="16">
        <f ca="1">VLOOKUP(A7850,PERIODS!$O$4:$P$33,2,FALSE)</f>
        <v>3.3000000000000002E-2</v>
      </c>
      <c r="C7850" s="15"/>
      <c r="D7850" s="18">
        <v>5000</v>
      </c>
      <c r="E7850" s="34">
        <f t="shared" ca="1" si="2337"/>
        <v>24161.244994291148</v>
      </c>
      <c r="F7850" s="34">
        <f t="shared" ca="1" si="2338"/>
        <v>3300</v>
      </c>
      <c r="G7850" s="69">
        <f t="shared" ca="1" si="2324"/>
        <v>0</v>
      </c>
      <c r="H7850" s="34">
        <f t="shared" ca="1" si="2325"/>
        <v>-310.90144292093908</v>
      </c>
      <c r="I7850" s="34">
        <f t="shared" ca="1" si="2326"/>
        <v>2989.0985570790608</v>
      </c>
      <c r="J7850" s="18">
        <f ca="1">SUM(INDIRECT(ADDRESS(ROW(F7850),COLUMN(F7850),4)):INDIRECT(ADDRESS(ROW(F7850)+N$5-1,COLUMN(F7850),4)))</f>
        <v>23100</v>
      </c>
      <c r="K7850" s="18">
        <f t="shared" ca="1" si="2327"/>
        <v>0</v>
      </c>
      <c r="L7850" s="18">
        <f t="shared" ca="1" si="2339"/>
        <v>0</v>
      </c>
      <c r="M7850" s="18">
        <f t="shared" ca="1" si="2323"/>
        <v>0</v>
      </c>
      <c r="N7850" s="34">
        <f t="shared" ca="1" si="2328"/>
        <v>21172.146437212086</v>
      </c>
      <c r="P7850" s="18">
        <f t="shared" ca="1" si="2340"/>
        <v>310.90144292093908</v>
      </c>
      <c r="Q7850" s="47">
        <f ca="1">SUM(L$15:L7850)-SUM(M$15:M7850)</f>
        <v>0</v>
      </c>
      <c r="R7850" s="47" t="str">
        <f t="shared" ca="1" si="2341"/>
        <v>M7853</v>
      </c>
      <c r="S7850" s="40">
        <f t="shared" ca="1" si="2329"/>
        <v>0</v>
      </c>
      <c r="T7850" s="46">
        <f t="shared" ca="1" si="2330"/>
        <v>56</v>
      </c>
      <c r="X7850" s="74">
        <f t="shared" ca="1" si="2331"/>
        <v>-0.31090144292093908</v>
      </c>
      <c r="Y7850" s="75">
        <f t="shared" ca="1" si="2332"/>
        <v>-0.31090144292093908</v>
      </c>
      <c r="Z7850" s="74">
        <f t="shared" ca="1" si="2333"/>
        <v>0.73278609356744984</v>
      </c>
      <c r="AA7850" s="76">
        <f t="shared" ca="1" si="2334"/>
        <v>-310.90144292093908</v>
      </c>
      <c r="AB7850" s="76">
        <f t="shared" ca="1" si="2335"/>
        <v>732.78609356744983</v>
      </c>
    </row>
    <row r="7851" spans="1:28" x14ac:dyDescent="0.25">
      <c r="A7851" s="2">
        <f t="shared" si="2336"/>
        <v>7</v>
      </c>
      <c r="B7851" s="16">
        <f ca="1">VLOOKUP(A7851,PERIODS!$O$4:$P$33,2,FALSE)</f>
        <v>3.3000000000000002E-2</v>
      </c>
      <c r="C7851" s="15"/>
      <c r="D7851" s="18">
        <v>5000</v>
      </c>
      <c r="E7851" s="34">
        <f t="shared" ca="1" si="2337"/>
        <v>21172.146437212086</v>
      </c>
      <c r="F7851" s="34">
        <f t="shared" ca="1" si="2338"/>
        <v>3300</v>
      </c>
      <c r="G7851" s="69">
        <f t="shared" ca="1" si="2324"/>
        <v>0</v>
      </c>
      <c r="H7851" s="34">
        <f t="shared" ca="1" si="2325"/>
        <v>376.63793549507056</v>
      </c>
      <c r="I7851" s="34">
        <f t="shared" ca="1" si="2326"/>
        <v>3676.6379354950705</v>
      </c>
      <c r="J7851" s="18">
        <f ca="1">SUM(INDIRECT(ADDRESS(ROW(F7851),COLUMN(F7851),4)):INDIRECT(ADDRESS(ROW(F7851)+N$5-1,COLUMN(F7851),4)))</f>
        <v>23100</v>
      </c>
      <c r="K7851" s="18">
        <f t="shared" ca="1" si="2327"/>
        <v>16350</v>
      </c>
      <c r="L7851" s="18">
        <f t="shared" ca="1" si="2339"/>
        <v>16350</v>
      </c>
      <c r="M7851" s="18">
        <f t="shared" ca="1" si="2323"/>
        <v>0</v>
      </c>
      <c r="N7851" s="34">
        <f t="shared" ca="1" si="2328"/>
        <v>17495.508501717017</v>
      </c>
      <c r="P7851" s="18">
        <f t="shared" ca="1" si="2340"/>
        <v>376.63793549507056</v>
      </c>
      <c r="Q7851" s="47">
        <f ca="1">SUM(L$15:L7851)-SUM(M$15:M7851)</f>
        <v>16350</v>
      </c>
      <c r="R7851" s="47" t="str">
        <f t="shared" ca="1" si="2341"/>
        <v>M7854</v>
      </c>
      <c r="S7851" s="40">
        <f t="shared" ca="1" si="2329"/>
        <v>0</v>
      </c>
      <c r="T7851" s="46">
        <f t="shared" ca="1" si="2330"/>
        <v>60</v>
      </c>
      <c r="X7851" s="74">
        <f t="shared" ca="1" si="2331"/>
        <v>0.37663793549507057</v>
      </c>
      <c r="Y7851" s="75">
        <f t="shared" ca="1" si="2332"/>
        <v>0.37663793549507057</v>
      </c>
      <c r="Z7851" s="74">
        <f t="shared" ca="1" si="2333"/>
        <v>1.4573765495165396</v>
      </c>
      <c r="AA7851" s="76">
        <f t="shared" ca="1" si="2334"/>
        <v>376.63793549507056</v>
      </c>
      <c r="AB7851" s="76">
        <f t="shared" ca="1" si="2335"/>
        <v>1457.3765495165396</v>
      </c>
    </row>
    <row r="7852" spans="1:28" x14ac:dyDescent="0.25">
      <c r="A7852" s="2">
        <f t="shared" si="2336"/>
        <v>8</v>
      </c>
      <c r="B7852" s="16">
        <f ca="1">VLOOKUP(A7852,PERIODS!$O$4:$P$33,2,FALSE)</f>
        <v>3.3000000000000002E-2</v>
      </c>
      <c r="C7852" s="15"/>
      <c r="D7852" s="18">
        <v>5000</v>
      </c>
      <c r="E7852" s="34">
        <f t="shared" ca="1" si="2337"/>
        <v>17495.508501717017</v>
      </c>
      <c r="F7852" s="34">
        <f t="shared" ca="1" si="2338"/>
        <v>3300</v>
      </c>
      <c r="G7852" s="69">
        <f t="shared" ca="1" si="2324"/>
        <v>0</v>
      </c>
      <c r="H7852" s="34">
        <f t="shared" ca="1" si="2325"/>
        <v>-57.354193302342921</v>
      </c>
      <c r="I7852" s="34">
        <f t="shared" ca="1" si="2326"/>
        <v>3242.645806697657</v>
      </c>
      <c r="J7852" s="18">
        <f ca="1">SUM(INDIRECT(ADDRESS(ROW(F7852),COLUMN(F7852),4)):INDIRECT(ADDRESS(ROW(F7852)+N$5-1,COLUMN(F7852),4)))</f>
        <v>23100</v>
      </c>
      <c r="K7852" s="18">
        <f t="shared" ca="1" si="2327"/>
        <v>16350</v>
      </c>
      <c r="L7852" s="18">
        <f t="shared" ca="1" si="2339"/>
        <v>0</v>
      </c>
      <c r="M7852" s="18">
        <f t="shared" ca="1" si="2323"/>
        <v>0</v>
      </c>
      <c r="N7852" s="34">
        <f t="shared" ca="1" si="2328"/>
        <v>14252.862695019359</v>
      </c>
      <c r="P7852" s="18">
        <f t="shared" ca="1" si="2340"/>
        <v>57.354193302342921</v>
      </c>
      <c r="Q7852" s="47">
        <f ca="1">SUM(L$15:L7852)-SUM(M$15:M7852)</f>
        <v>16350</v>
      </c>
      <c r="R7852" s="47" t="str">
        <f t="shared" ca="1" si="2341"/>
        <v>M7855</v>
      </c>
      <c r="S7852" s="40">
        <f t="shared" ca="1" si="2329"/>
        <v>0</v>
      </c>
      <c r="T7852" s="46">
        <f t="shared" ca="1" si="2330"/>
        <v>59</v>
      </c>
      <c r="X7852" s="74">
        <f t="shared" ca="1" si="2331"/>
        <v>-5.7354193302342919E-2</v>
      </c>
      <c r="Y7852" s="75">
        <f t="shared" ca="1" si="2332"/>
        <v>-5.7354193302342919E-2</v>
      </c>
      <c r="Z7852" s="74">
        <f t="shared" ca="1" si="2333"/>
        <v>0.94425955971775655</v>
      </c>
      <c r="AA7852" s="76">
        <f t="shared" ca="1" si="2334"/>
        <v>-57.354193302342921</v>
      </c>
      <c r="AB7852" s="76">
        <f t="shared" ca="1" si="2335"/>
        <v>944.25955971775659</v>
      </c>
    </row>
    <row r="7853" spans="1:28" x14ac:dyDescent="0.25">
      <c r="A7853" s="2">
        <f t="shared" si="2336"/>
        <v>9</v>
      </c>
      <c r="B7853" s="16">
        <f ca="1">VLOOKUP(A7853,PERIODS!$O$4:$P$33,2,FALSE)</f>
        <v>3.3000000000000002E-2</v>
      </c>
      <c r="C7853" s="15"/>
      <c r="D7853" s="18">
        <v>5000</v>
      </c>
      <c r="E7853" s="34">
        <f t="shared" ca="1" si="2337"/>
        <v>14252.862695019359</v>
      </c>
      <c r="F7853" s="34">
        <f t="shared" ca="1" si="2338"/>
        <v>3300</v>
      </c>
      <c r="G7853" s="69">
        <f t="shared" ca="1" si="2324"/>
        <v>0</v>
      </c>
      <c r="H7853" s="34">
        <f t="shared" ca="1" si="2325"/>
        <v>1640.9784085466945</v>
      </c>
      <c r="I7853" s="34">
        <f t="shared" ca="1" si="2326"/>
        <v>4940.9784085466945</v>
      </c>
      <c r="J7853" s="18">
        <f ca="1">SUM(INDIRECT(ADDRESS(ROW(F7853),COLUMN(F7853),4)):INDIRECT(ADDRESS(ROW(F7853)+N$5-1,COLUMN(F7853),4)))</f>
        <v>23100</v>
      </c>
      <c r="K7853" s="18">
        <f t="shared" ca="1" si="2327"/>
        <v>16350</v>
      </c>
      <c r="L7853" s="18">
        <f t="shared" ca="1" si="2339"/>
        <v>0</v>
      </c>
      <c r="M7853" s="18">
        <f t="shared" ca="1" si="2323"/>
        <v>0</v>
      </c>
      <c r="N7853" s="34">
        <f t="shared" ca="1" si="2328"/>
        <v>9311.8842864726648</v>
      </c>
      <c r="P7853" s="18">
        <f t="shared" ca="1" si="2340"/>
        <v>1640.9784085466945</v>
      </c>
      <c r="Q7853" s="47">
        <f ca="1">SUM(L$15:L7853)-SUM(M$15:M7853)</f>
        <v>16350</v>
      </c>
      <c r="R7853" s="47" t="str">
        <f t="shared" ca="1" si="2341"/>
        <v>M7856</v>
      </c>
      <c r="S7853" s="40">
        <f t="shared" ca="1" si="2329"/>
        <v>0</v>
      </c>
      <c r="T7853" s="46">
        <f t="shared" ca="1" si="2330"/>
        <v>34</v>
      </c>
      <c r="X7853" s="74">
        <f t="shared" ca="1" si="2331"/>
        <v>1.6409784085466945</v>
      </c>
      <c r="Y7853" s="75">
        <f t="shared" ca="1" si="2332"/>
        <v>1.6409784085466945</v>
      </c>
      <c r="Z7853" s="74">
        <f t="shared" ca="1" si="2333"/>
        <v>5.1602158424288422</v>
      </c>
      <c r="AA7853" s="76">
        <f t="shared" ca="1" si="2334"/>
        <v>1640.9784085466945</v>
      </c>
      <c r="AB7853" s="76">
        <f t="shared" ca="1" si="2335"/>
        <v>5160.2158424288418</v>
      </c>
    </row>
    <row r="7854" spans="1:28" x14ac:dyDescent="0.25">
      <c r="A7854" s="2">
        <f t="shared" si="2336"/>
        <v>10</v>
      </c>
      <c r="B7854" s="16">
        <f ca="1">VLOOKUP(A7854,PERIODS!$O$4:$P$33,2,FALSE)</f>
        <v>3.3000000000000002E-2</v>
      </c>
      <c r="C7854" s="15"/>
      <c r="D7854" s="18">
        <v>5000</v>
      </c>
      <c r="E7854" s="34">
        <f t="shared" ca="1" si="2337"/>
        <v>9311.8842864726648</v>
      </c>
      <c r="F7854" s="34">
        <f t="shared" ca="1" si="2338"/>
        <v>3300</v>
      </c>
      <c r="G7854" s="69">
        <f t="shared" ca="1" si="2324"/>
        <v>0</v>
      </c>
      <c r="H7854" s="34">
        <f t="shared" ca="1" si="2325"/>
        <v>1322.8141233895963</v>
      </c>
      <c r="I7854" s="34">
        <f t="shared" ca="1" si="2326"/>
        <v>4622.8141233895967</v>
      </c>
      <c r="J7854" s="18">
        <f ca="1">SUM(INDIRECT(ADDRESS(ROW(F7854),COLUMN(F7854),4)):INDIRECT(ADDRESS(ROW(F7854)+N$5-1,COLUMN(F7854),4)))</f>
        <v>23100</v>
      </c>
      <c r="K7854" s="18">
        <f t="shared" ca="1" si="2327"/>
        <v>0</v>
      </c>
      <c r="L7854" s="18">
        <f t="shared" ca="1" si="2339"/>
        <v>0</v>
      </c>
      <c r="M7854" s="18">
        <f t="shared" ca="1" si="2323"/>
        <v>16350</v>
      </c>
      <c r="N7854" s="34">
        <f t="shared" ca="1" si="2328"/>
        <v>21039.070163083066</v>
      </c>
      <c r="P7854" s="18">
        <f t="shared" ca="1" si="2340"/>
        <v>1322.8141233895963</v>
      </c>
      <c r="Q7854" s="47">
        <f ca="1">SUM(L$15:L7854)-SUM(M$15:M7854)</f>
        <v>0</v>
      </c>
      <c r="R7854" s="47" t="str">
        <f t="shared" ca="1" si="2341"/>
        <v>M7857</v>
      </c>
      <c r="S7854" s="40">
        <f t="shared" ca="1" si="2329"/>
        <v>0</v>
      </c>
      <c r="T7854" s="46">
        <f t="shared" ca="1" si="2330"/>
        <v>37</v>
      </c>
      <c r="X7854" s="74">
        <f t="shared" ca="1" si="2331"/>
        <v>1.3228141233895963</v>
      </c>
      <c r="Y7854" s="75">
        <f t="shared" ca="1" si="2332"/>
        <v>1.3228141233895963</v>
      </c>
      <c r="Z7854" s="74">
        <f t="shared" ca="1" si="2333"/>
        <v>3.7539706634503274</v>
      </c>
      <c r="AA7854" s="76">
        <f t="shared" ca="1" si="2334"/>
        <v>1322.8141233895963</v>
      </c>
      <c r="AB7854" s="76">
        <f t="shared" ca="1" si="2335"/>
        <v>3753.9706634503273</v>
      </c>
    </row>
    <row r="7855" spans="1:28" x14ac:dyDescent="0.25">
      <c r="A7855" s="2">
        <f t="shared" si="2336"/>
        <v>11</v>
      </c>
      <c r="B7855" s="16">
        <f ca="1">VLOOKUP(A7855,PERIODS!$O$4:$P$33,2,FALSE)</f>
        <v>3.3000000000000002E-2</v>
      </c>
      <c r="C7855" s="15"/>
      <c r="D7855" s="18">
        <v>5000</v>
      </c>
      <c r="E7855" s="34">
        <f t="shared" ca="1" si="2337"/>
        <v>21039.070163083066</v>
      </c>
      <c r="F7855" s="34">
        <f t="shared" ca="1" si="2338"/>
        <v>3300</v>
      </c>
      <c r="G7855" s="69">
        <f t="shared" ca="1" si="2324"/>
        <v>0</v>
      </c>
      <c r="H7855" s="34">
        <f t="shared" ca="1" si="2325"/>
        <v>-635.58756578775956</v>
      </c>
      <c r="I7855" s="34">
        <f t="shared" ca="1" si="2326"/>
        <v>2664.4124342122404</v>
      </c>
      <c r="J7855" s="18">
        <f ca="1">SUM(INDIRECT(ADDRESS(ROW(F7855),COLUMN(F7855),4)):INDIRECT(ADDRESS(ROW(F7855)+N$5-1,COLUMN(F7855),4)))</f>
        <v>23300</v>
      </c>
      <c r="K7855" s="18">
        <f t="shared" ca="1" si="2327"/>
        <v>16350</v>
      </c>
      <c r="L7855" s="18">
        <f t="shared" ca="1" si="2339"/>
        <v>16350</v>
      </c>
      <c r="M7855" s="18">
        <f t="shared" ca="1" si="2323"/>
        <v>0</v>
      </c>
      <c r="N7855" s="34">
        <f t="shared" ca="1" si="2328"/>
        <v>18374.657728870825</v>
      </c>
      <c r="P7855" s="18">
        <f t="shared" ca="1" si="2340"/>
        <v>635.58756578775956</v>
      </c>
      <c r="Q7855" s="47">
        <f ca="1">SUM(L$15:L7855)-SUM(M$15:M7855)</f>
        <v>16350</v>
      </c>
      <c r="R7855" s="47" t="str">
        <f t="shared" ca="1" si="2341"/>
        <v>M7858</v>
      </c>
      <c r="S7855" s="40">
        <f t="shared" ca="1" si="2329"/>
        <v>0</v>
      </c>
      <c r="T7855" s="46">
        <f t="shared" ca="1" si="2330"/>
        <v>50</v>
      </c>
      <c r="X7855" s="74">
        <f t="shared" ca="1" si="2331"/>
        <v>-0.63558756578775955</v>
      </c>
      <c r="Y7855" s="75">
        <f t="shared" ca="1" si="2332"/>
        <v>-0.63558756578775955</v>
      </c>
      <c r="Z7855" s="74">
        <f t="shared" ca="1" si="2333"/>
        <v>0.52962420781275632</v>
      </c>
      <c r="AA7855" s="76">
        <f t="shared" ca="1" si="2334"/>
        <v>-635.58756578775956</v>
      </c>
      <c r="AB7855" s="76">
        <f t="shared" ca="1" si="2335"/>
        <v>529.62420781275637</v>
      </c>
    </row>
    <row r="7856" spans="1:28" x14ac:dyDescent="0.25">
      <c r="A7856" s="2">
        <f t="shared" si="2336"/>
        <v>12</v>
      </c>
      <c r="B7856" s="16">
        <f ca="1">VLOOKUP(A7856,PERIODS!$O$4:$P$33,2,FALSE)</f>
        <v>3.3000000000000002E-2</v>
      </c>
      <c r="C7856" s="15"/>
      <c r="D7856" s="18">
        <v>5000</v>
      </c>
      <c r="E7856" s="34">
        <f t="shared" ca="1" si="2337"/>
        <v>18374.657728870825</v>
      </c>
      <c r="F7856" s="34">
        <f t="shared" ca="1" si="2338"/>
        <v>3300</v>
      </c>
      <c r="G7856" s="69">
        <f t="shared" ca="1" si="2324"/>
        <v>0</v>
      </c>
      <c r="H7856" s="34">
        <f t="shared" ca="1" si="2325"/>
        <v>-62.362548394486829</v>
      </c>
      <c r="I7856" s="34">
        <f t="shared" ca="1" si="2326"/>
        <v>3237.637451605513</v>
      </c>
      <c r="J7856" s="18">
        <f ca="1">SUM(INDIRECT(ADDRESS(ROW(F7856),COLUMN(F7856),4)):INDIRECT(ADDRESS(ROW(F7856)+N$5-1,COLUMN(F7856),4)))</f>
        <v>23500</v>
      </c>
      <c r="K7856" s="18">
        <f t="shared" ca="1" si="2327"/>
        <v>16350</v>
      </c>
      <c r="L7856" s="18">
        <f t="shared" ca="1" si="2339"/>
        <v>0</v>
      </c>
      <c r="M7856" s="18">
        <f t="shared" ca="1" si="2323"/>
        <v>0</v>
      </c>
      <c r="N7856" s="34">
        <f t="shared" ca="1" si="2328"/>
        <v>15137.020277265312</v>
      </c>
      <c r="P7856" s="18">
        <f t="shared" ca="1" si="2340"/>
        <v>62.362548394486829</v>
      </c>
      <c r="Q7856" s="47">
        <f ca="1">SUM(L$15:L7856)-SUM(M$15:M7856)</f>
        <v>16350</v>
      </c>
      <c r="R7856" s="47" t="str">
        <f t="shared" ca="1" si="2341"/>
        <v>M7859</v>
      </c>
      <c r="S7856" s="40">
        <f t="shared" ca="1" si="2329"/>
        <v>0</v>
      </c>
      <c r="T7856" s="46">
        <f t="shared" ca="1" si="2330"/>
        <v>75</v>
      </c>
      <c r="X7856" s="74">
        <f t="shared" ca="1" si="2331"/>
        <v>-6.2362548394486829E-2</v>
      </c>
      <c r="Y7856" s="75">
        <f t="shared" ca="1" si="2332"/>
        <v>-6.2362548394486829E-2</v>
      </c>
      <c r="Z7856" s="74">
        <f t="shared" ca="1" si="2333"/>
        <v>0.93954219552174523</v>
      </c>
      <c r="AA7856" s="76">
        <f t="shared" ca="1" si="2334"/>
        <v>-62.362548394486829</v>
      </c>
      <c r="AB7856" s="76">
        <f t="shared" ca="1" si="2335"/>
        <v>939.54219552174527</v>
      </c>
    </row>
    <row r="7857" spans="1:28" x14ac:dyDescent="0.25">
      <c r="A7857" s="2">
        <f t="shared" si="2336"/>
        <v>13</v>
      </c>
      <c r="B7857" s="16">
        <f ca="1">VLOOKUP(A7857,PERIODS!$O$4:$P$33,2,FALSE)</f>
        <v>3.3000000000000002E-2</v>
      </c>
      <c r="C7857" s="15"/>
      <c r="D7857" s="18">
        <v>5000</v>
      </c>
      <c r="E7857" s="34">
        <f t="shared" ca="1" si="2337"/>
        <v>15137.020277265312</v>
      </c>
      <c r="F7857" s="34">
        <f t="shared" ca="1" si="2338"/>
        <v>3300</v>
      </c>
      <c r="G7857" s="69">
        <f t="shared" ca="1" si="2324"/>
        <v>0</v>
      </c>
      <c r="H7857" s="34">
        <f t="shared" ca="1" si="2325"/>
        <v>119.2318758466856</v>
      </c>
      <c r="I7857" s="34">
        <f t="shared" ca="1" si="2326"/>
        <v>3419.2318758466854</v>
      </c>
      <c r="J7857" s="18">
        <f ca="1">SUM(INDIRECT(ADDRESS(ROW(F7857),COLUMN(F7857),4)):INDIRECT(ADDRESS(ROW(F7857)+N$5-1,COLUMN(F7857),4)))</f>
        <v>23700</v>
      </c>
      <c r="K7857" s="18">
        <f t="shared" ca="1" si="2327"/>
        <v>16350</v>
      </c>
      <c r="L7857" s="18">
        <f t="shared" ca="1" si="2339"/>
        <v>0</v>
      </c>
      <c r="M7857" s="18">
        <f t="shared" ca="1" si="2323"/>
        <v>0</v>
      </c>
      <c r="N7857" s="34">
        <f t="shared" ca="1" si="2328"/>
        <v>11717.788401418627</v>
      </c>
      <c r="P7857" s="18">
        <f t="shared" ca="1" si="2340"/>
        <v>119.2318758466856</v>
      </c>
      <c r="Q7857" s="47">
        <f ca="1">SUM(L$15:L7857)-SUM(M$15:M7857)</f>
        <v>16350</v>
      </c>
      <c r="R7857" s="47" t="str">
        <f t="shared" ca="1" si="2341"/>
        <v>M7860</v>
      </c>
      <c r="S7857" s="40">
        <f t="shared" ca="1" si="2329"/>
        <v>0</v>
      </c>
      <c r="T7857" s="46">
        <f t="shared" ca="1" si="2330"/>
        <v>86</v>
      </c>
      <c r="X7857" s="74">
        <f t="shared" ca="1" si="2331"/>
        <v>0.1192318758466856</v>
      </c>
      <c r="Y7857" s="75">
        <f t="shared" ca="1" si="2332"/>
        <v>0.1192318758466856</v>
      </c>
      <c r="Z7857" s="74">
        <f t="shared" ca="1" si="2333"/>
        <v>1.1266311265496103</v>
      </c>
      <c r="AA7857" s="76">
        <f t="shared" ca="1" si="2334"/>
        <v>119.2318758466856</v>
      </c>
      <c r="AB7857" s="76">
        <f t="shared" ca="1" si="2335"/>
        <v>1126.6311265496104</v>
      </c>
    </row>
    <row r="7858" spans="1:28" x14ac:dyDescent="0.25">
      <c r="A7858" s="2">
        <f t="shared" si="2336"/>
        <v>14</v>
      </c>
      <c r="B7858" s="16">
        <f ca="1">VLOOKUP(A7858,PERIODS!$O$4:$P$33,2,FALSE)</f>
        <v>3.3000000000000002E-2</v>
      </c>
      <c r="C7858" s="15"/>
      <c r="D7858" s="18">
        <v>5000</v>
      </c>
      <c r="E7858" s="34">
        <f t="shared" ca="1" si="2337"/>
        <v>11717.788401418627</v>
      </c>
      <c r="F7858" s="34">
        <f t="shared" ca="1" si="2338"/>
        <v>3300</v>
      </c>
      <c r="G7858" s="69">
        <f t="shared" ca="1" si="2324"/>
        <v>0</v>
      </c>
      <c r="H7858" s="34">
        <f t="shared" ca="1" si="2325"/>
        <v>-1176.2787753588777</v>
      </c>
      <c r="I7858" s="34">
        <f t="shared" ca="1" si="2326"/>
        <v>2123.7212246411223</v>
      </c>
      <c r="J7858" s="18">
        <f ca="1">SUM(INDIRECT(ADDRESS(ROW(F7858),COLUMN(F7858),4)):INDIRECT(ADDRESS(ROW(F7858)+N$5-1,COLUMN(F7858),4)))</f>
        <v>23900</v>
      </c>
      <c r="K7858" s="18">
        <f t="shared" ca="1" si="2327"/>
        <v>0</v>
      </c>
      <c r="L7858" s="18">
        <f t="shared" ca="1" si="2339"/>
        <v>0</v>
      </c>
      <c r="M7858" s="18">
        <f t="shared" ca="1" si="2323"/>
        <v>16350</v>
      </c>
      <c r="N7858" s="34">
        <f t="shared" ca="1" si="2328"/>
        <v>25944.067176777506</v>
      </c>
      <c r="P7858" s="18">
        <f t="shared" ca="1" si="2340"/>
        <v>1176.2787753588777</v>
      </c>
      <c r="Q7858" s="47">
        <f ca="1">SUM(L$15:L7858)-SUM(M$15:M7858)</f>
        <v>0</v>
      </c>
      <c r="R7858" s="47" t="str">
        <f t="shared" ca="1" si="2341"/>
        <v>M7861</v>
      </c>
      <c r="S7858" s="40">
        <f t="shared" ca="1" si="2329"/>
        <v>0</v>
      </c>
      <c r="T7858" s="46">
        <f t="shared" ca="1" si="2330"/>
        <v>12</v>
      </c>
      <c r="X7858" s="74">
        <f t="shared" ca="1" si="2331"/>
        <v>-1.1762787753588777</v>
      </c>
      <c r="Y7858" s="75">
        <f t="shared" ca="1" si="2332"/>
        <v>-1.1762787753588777</v>
      </c>
      <c r="Z7858" s="74">
        <f t="shared" ca="1" si="2333"/>
        <v>0.30842432197949837</v>
      </c>
      <c r="AA7858" s="76">
        <f t="shared" ca="1" si="2334"/>
        <v>-1176.2787753588777</v>
      </c>
      <c r="AB7858" s="76">
        <f t="shared" ca="1" si="2335"/>
        <v>308.42432197949836</v>
      </c>
    </row>
    <row r="7859" spans="1:28" x14ac:dyDescent="0.25">
      <c r="A7859" s="2">
        <f t="shared" si="2336"/>
        <v>15</v>
      </c>
      <c r="B7859" s="16">
        <f ca="1">VLOOKUP(A7859,PERIODS!$O$4:$P$33,2,FALSE)</f>
        <v>3.3000000000000002E-2</v>
      </c>
      <c r="C7859" s="15"/>
      <c r="D7859" s="18">
        <v>5000</v>
      </c>
      <c r="E7859" s="34">
        <f t="shared" ca="1" si="2337"/>
        <v>25944.067176777506</v>
      </c>
      <c r="F7859" s="34">
        <f t="shared" ca="1" si="2338"/>
        <v>3300</v>
      </c>
      <c r="G7859" s="69">
        <f t="shared" ca="1" si="2324"/>
        <v>0</v>
      </c>
      <c r="H7859" s="34">
        <f t="shared" ca="1" si="2325"/>
        <v>410.609283451777</v>
      </c>
      <c r="I7859" s="34">
        <f t="shared" ca="1" si="2326"/>
        <v>3710.6092834517772</v>
      </c>
      <c r="J7859" s="18">
        <f ca="1">SUM(INDIRECT(ADDRESS(ROW(F7859),COLUMN(F7859),4)):INDIRECT(ADDRESS(ROW(F7859)+N$5-1,COLUMN(F7859),4)))</f>
        <v>24100</v>
      </c>
      <c r="K7859" s="18">
        <f t="shared" ca="1" si="2327"/>
        <v>0</v>
      </c>
      <c r="L7859" s="18">
        <f t="shared" ca="1" si="2339"/>
        <v>0</v>
      </c>
      <c r="M7859" s="18">
        <f t="shared" ca="1" si="2323"/>
        <v>0</v>
      </c>
      <c r="N7859" s="34">
        <f t="shared" ca="1" si="2328"/>
        <v>22233.457893325729</v>
      </c>
      <c r="P7859" s="18">
        <f t="shared" ca="1" si="2340"/>
        <v>410.609283451777</v>
      </c>
      <c r="Q7859" s="47">
        <f ca="1">SUM(L$15:L7859)-SUM(M$15:M7859)</f>
        <v>0</v>
      </c>
      <c r="R7859" s="47" t="str">
        <f t="shared" ca="1" si="2341"/>
        <v>M7862</v>
      </c>
      <c r="S7859" s="40">
        <f t="shared" ca="1" si="2329"/>
        <v>0</v>
      </c>
      <c r="T7859" s="46">
        <f t="shared" ca="1" si="2330"/>
        <v>34</v>
      </c>
      <c r="X7859" s="74">
        <f t="shared" ca="1" si="2331"/>
        <v>0.410609283451777</v>
      </c>
      <c r="Y7859" s="75">
        <f t="shared" ca="1" si="2332"/>
        <v>0.410609283451777</v>
      </c>
      <c r="Z7859" s="74">
        <f t="shared" ca="1" si="2333"/>
        <v>1.5077361439961914</v>
      </c>
      <c r="AA7859" s="76">
        <f t="shared" ca="1" si="2334"/>
        <v>410.609283451777</v>
      </c>
      <c r="AB7859" s="76">
        <f t="shared" ca="1" si="2335"/>
        <v>1507.7361439961915</v>
      </c>
    </row>
    <row r="7860" spans="1:28" x14ac:dyDescent="0.25">
      <c r="A7860" s="2">
        <f t="shared" si="2336"/>
        <v>16</v>
      </c>
      <c r="B7860" s="16">
        <f ca="1">VLOOKUP(A7860,PERIODS!$O$4:$P$33,2,FALSE)</f>
        <v>3.3000000000000002E-2</v>
      </c>
      <c r="C7860" s="15"/>
      <c r="D7860" s="18">
        <v>5000</v>
      </c>
      <c r="E7860" s="34">
        <f t="shared" ca="1" si="2337"/>
        <v>22233.457893325729</v>
      </c>
      <c r="F7860" s="34">
        <f t="shared" ca="1" si="2338"/>
        <v>3300</v>
      </c>
      <c r="G7860" s="69">
        <f t="shared" ca="1" si="2324"/>
        <v>0</v>
      </c>
      <c r="H7860" s="34">
        <f t="shared" ca="1" si="2325"/>
        <v>151.31382634323242</v>
      </c>
      <c r="I7860" s="34">
        <f t="shared" ca="1" si="2326"/>
        <v>3451.3138263432324</v>
      </c>
      <c r="J7860" s="18">
        <f ca="1">SUM(INDIRECT(ADDRESS(ROW(F7860),COLUMN(F7860),4)):INDIRECT(ADDRESS(ROW(F7860)+N$5-1,COLUMN(F7860),4)))</f>
        <v>24300</v>
      </c>
      <c r="K7860" s="18">
        <f t="shared" ca="1" si="2327"/>
        <v>16350</v>
      </c>
      <c r="L7860" s="18">
        <f t="shared" ca="1" si="2339"/>
        <v>16350</v>
      </c>
      <c r="M7860" s="18">
        <f t="shared" ca="1" si="2323"/>
        <v>0</v>
      </c>
      <c r="N7860" s="34">
        <f t="shared" ca="1" si="2328"/>
        <v>18782.144066982495</v>
      </c>
      <c r="P7860" s="18">
        <f t="shared" ca="1" si="2340"/>
        <v>151.31382634323242</v>
      </c>
      <c r="Q7860" s="47">
        <f ca="1">SUM(L$15:L7860)-SUM(M$15:M7860)</f>
        <v>16350</v>
      </c>
      <c r="R7860" s="47" t="str">
        <f t="shared" ca="1" si="2341"/>
        <v>M7863</v>
      </c>
      <c r="S7860" s="40">
        <f t="shared" ca="1" si="2329"/>
        <v>0</v>
      </c>
      <c r="T7860" s="46">
        <f t="shared" ca="1" si="2330"/>
        <v>80</v>
      </c>
      <c r="X7860" s="74">
        <f t="shared" ca="1" si="2331"/>
        <v>0.15131382634323243</v>
      </c>
      <c r="Y7860" s="75">
        <f t="shared" ca="1" si="2332"/>
        <v>0.15131382634323243</v>
      </c>
      <c r="Z7860" s="74">
        <f t="shared" ca="1" si="2333"/>
        <v>1.1633616943462197</v>
      </c>
      <c r="AA7860" s="76">
        <f t="shared" ca="1" si="2334"/>
        <v>151.31382634323242</v>
      </c>
      <c r="AB7860" s="76">
        <f t="shared" ca="1" si="2335"/>
        <v>1163.3616943462198</v>
      </c>
    </row>
    <row r="7861" spans="1:28" x14ac:dyDescent="0.25">
      <c r="A7861" s="2">
        <f t="shared" si="2336"/>
        <v>17</v>
      </c>
      <c r="B7861" s="16">
        <f ca="1">VLOOKUP(A7861,PERIODS!$O$4:$P$33,2,FALSE)</f>
        <v>3.5000000000000003E-2</v>
      </c>
      <c r="C7861" s="15"/>
      <c r="D7861" s="18">
        <v>5000</v>
      </c>
      <c r="E7861" s="34">
        <f t="shared" ca="1" si="2337"/>
        <v>18782.144066982495</v>
      </c>
      <c r="F7861" s="34">
        <f t="shared" ca="1" si="2338"/>
        <v>3500.0000000000005</v>
      </c>
      <c r="G7861" s="69">
        <f t="shared" ca="1" si="2324"/>
        <v>0</v>
      </c>
      <c r="H7861" s="34">
        <f t="shared" ca="1" si="2325"/>
        <v>-779.07637508520338</v>
      </c>
      <c r="I7861" s="34">
        <f t="shared" ca="1" si="2326"/>
        <v>2720.9236249147971</v>
      </c>
      <c r="J7861" s="18">
        <f ca="1">SUM(INDIRECT(ADDRESS(ROW(F7861),COLUMN(F7861),4)):INDIRECT(ADDRESS(ROW(F7861)+N$5-1,COLUMN(F7861),4)))</f>
        <v>24500.000000000004</v>
      </c>
      <c r="K7861" s="18">
        <f t="shared" ca="1" si="2327"/>
        <v>16350</v>
      </c>
      <c r="L7861" s="18">
        <f t="shared" ca="1" si="2339"/>
        <v>0</v>
      </c>
      <c r="M7861" s="18">
        <f t="shared" ca="1" si="2323"/>
        <v>0</v>
      </c>
      <c r="N7861" s="34">
        <f t="shared" ca="1" si="2328"/>
        <v>16061.220442067697</v>
      </c>
      <c r="P7861" s="18">
        <f t="shared" ca="1" si="2340"/>
        <v>779.07637508520338</v>
      </c>
      <c r="Q7861" s="47">
        <f ca="1">SUM(L$15:L7861)-SUM(M$15:M7861)</f>
        <v>16350</v>
      </c>
      <c r="R7861" s="47" t="str">
        <f t="shared" ca="1" si="2341"/>
        <v>M7864</v>
      </c>
      <c r="S7861" s="40">
        <f t="shared" ca="1" si="2329"/>
        <v>0</v>
      </c>
      <c r="T7861" s="46">
        <f t="shared" ca="1" si="2330"/>
        <v>17</v>
      </c>
      <c r="X7861" s="74">
        <f t="shared" ca="1" si="2331"/>
        <v>-0.77907637508520333</v>
      </c>
      <c r="Y7861" s="75">
        <f t="shared" ca="1" si="2332"/>
        <v>-0.77907637508520333</v>
      </c>
      <c r="Z7861" s="74">
        <f t="shared" ca="1" si="2333"/>
        <v>0.45882960210775386</v>
      </c>
      <c r="AA7861" s="76">
        <f t="shared" ca="1" si="2334"/>
        <v>-779.07637508520338</v>
      </c>
      <c r="AB7861" s="76">
        <f t="shared" ca="1" si="2335"/>
        <v>458.82960210775389</v>
      </c>
    </row>
    <row r="7862" spans="1:28" x14ac:dyDescent="0.25">
      <c r="A7862" s="2">
        <f t="shared" si="2336"/>
        <v>18</v>
      </c>
      <c r="B7862" s="16">
        <f ca="1">VLOOKUP(A7862,PERIODS!$O$4:$P$33,2,FALSE)</f>
        <v>3.5000000000000003E-2</v>
      </c>
      <c r="C7862" s="15"/>
      <c r="D7862" s="18">
        <v>5000</v>
      </c>
      <c r="E7862" s="34">
        <f t="shared" ca="1" si="2337"/>
        <v>16061.220442067697</v>
      </c>
      <c r="F7862" s="34">
        <f t="shared" ca="1" si="2338"/>
        <v>3500.0000000000005</v>
      </c>
      <c r="G7862" s="69">
        <f t="shared" ca="1" si="2324"/>
        <v>0</v>
      </c>
      <c r="H7862" s="34">
        <f t="shared" ca="1" si="2325"/>
        <v>1392.5731654726374</v>
      </c>
      <c r="I7862" s="34">
        <f t="shared" ca="1" si="2326"/>
        <v>4892.5731654726378</v>
      </c>
      <c r="J7862" s="18">
        <f ca="1">SUM(INDIRECT(ADDRESS(ROW(F7862),COLUMN(F7862),4)):INDIRECT(ADDRESS(ROW(F7862)+N$5-1,COLUMN(F7862),4)))</f>
        <v>24500.000000000004</v>
      </c>
      <c r="K7862" s="18">
        <f t="shared" ca="1" si="2327"/>
        <v>16350</v>
      </c>
      <c r="L7862" s="18">
        <f t="shared" ca="1" si="2339"/>
        <v>0</v>
      </c>
      <c r="M7862" s="18">
        <f t="shared" ca="1" si="2323"/>
        <v>0</v>
      </c>
      <c r="N7862" s="34">
        <f t="shared" ca="1" si="2328"/>
        <v>11168.64727659506</v>
      </c>
      <c r="P7862" s="18">
        <f t="shared" ca="1" si="2340"/>
        <v>1392.5731654726374</v>
      </c>
      <c r="Q7862" s="47">
        <f ca="1">SUM(L$15:L7862)-SUM(M$15:M7862)</f>
        <v>16350</v>
      </c>
      <c r="R7862" s="47" t="str">
        <f t="shared" ca="1" si="2341"/>
        <v>M7865</v>
      </c>
      <c r="S7862" s="40">
        <f t="shared" ca="1" si="2329"/>
        <v>0</v>
      </c>
      <c r="T7862" s="46">
        <f t="shared" ca="1" si="2330"/>
        <v>3</v>
      </c>
      <c r="X7862" s="74">
        <f t="shared" ca="1" si="2331"/>
        <v>1.3925731654726374</v>
      </c>
      <c r="Y7862" s="75">
        <f t="shared" ca="1" si="2332"/>
        <v>1.3925731654726374</v>
      </c>
      <c r="Z7862" s="74">
        <f t="shared" ca="1" si="2333"/>
        <v>4.0251942294596903</v>
      </c>
      <c r="AA7862" s="76">
        <f t="shared" ca="1" si="2334"/>
        <v>1392.5731654726374</v>
      </c>
      <c r="AB7862" s="76">
        <f t="shared" ca="1" si="2335"/>
        <v>4025.1942294596902</v>
      </c>
    </row>
    <row r="7863" spans="1:28" x14ac:dyDescent="0.25">
      <c r="A7863" s="2">
        <f t="shared" si="2336"/>
        <v>19</v>
      </c>
      <c r="B7863" s="16">
        <f ca="1">VLOOKUP(A7863,PERIODS!$O$4:$P$33,2,FALSE)</f>
        <v>3.5000000000000003E-2</v>
      </c>
      <c r="C7863" s="15"/>
      <c r="D7863" s="18">
        <v>5000</v>
      </c>
      <c r="E7863" s="34">
        <f t="shared" ca="1" si="2337"/>
        <v>11168.64727659506</v>
      </c>
      <c r="F7863" s="34">
        <f t="shared" ca="1" si="2338"/>
        <v>3500.0000000000005</v>
      </c>
      <c r="G7863" s="69">
        <f t="shared" ca="1" si="2324"/>
        <v>0</v>
      </c>
      <c r="H7863" s="34">
        <f t="shared" ca="1" si="2325"/>
        <v>1528.418269415678</v>
      </c>
      <c r="I7863" s="34">
        <f t="shared" ca="1" si="2326"/>
        <v>5028.4182694156789</v>
      </c>
      <c r="J7863" s="18">
        <f ca="1">SUM(INDIRECT(ADDRESS(ROW(F7863),COLUMN(F7863),4)):INDIRECT(ADDRESS(ROW(F7863)+N$5-1,COLUMN(F7863),4)))</f>
        <v>24500.000000000004</v>
      </c>
      <c r="K7863" s="18">
        <f t="shared" ca="1" si="2327"/>
        <v>0</v>
      </c>
      <c r="L7863" s="18">
        <f t="shared" ca="1" si="2339"/>
        <v>0</v>
      </c>
      <c r="M7863" s="18">
        <f t="shared" ca="1" si="2323"/>
        <v>16350</v>
      </c>
      <c r="N7863" s="34">
        <f t="shared" ca="1" si="2328"/>
        <v>22490.229007179383</v>
      </c>
      <c r="P7863" s="18">
        <f t="shared" ca="1" si="2340"/>
        <v>1528.418269415678</v>
      </c>
      <c r="Q7863" s="47">
        <f ca="1">SUM(L$15:L7863)-SUM(M$15:M7863)</f>
        <v>0</v>
      </c>
      <c r="R7863" s="47" t="str">
        <f t="shared" ca="1" si="2341"/>
        <v>M7866</v>
      </c>
      <c r="S7863" s="40">
        <f t="shared" ca="1" si="2329"/>
        <v>0</v>
      </c>
      <c r="T7863" s="46">
        <f t="shared" ca="1" si="2330"/>
        <v>20</v>
      </c>
      <c r="X7863" s="74">
        <f t="shared" ca="1" si="2331"/>
        <v>1.528418269415678</v>
      </c>
      <c r="Y7863" s="75">
        <f t="shared" ca="1" si="2332"/>
        <v>1.528418269415678</v>
      </c>
      <c r="Z7863" s="74">
        <f t="shared" ca="1" si="2333"/>
        <v>4.6108778847742515</v>
      </c>
      <c r="AA7863" s="76">
        <f t="shared" ca="1" si="2334"/>
        <v>1528.418269415678</v>
      </c>
      <c r="AB7863" s="76">
        <f t="shared" ca="1" si="2335"/>
        <v>4610.8778847742515</v>
      </c>
    </row>
    <row r="7864" spans="1:28" x14ac:dyDescent="0.25">
      <c r="A7864" s="2">
        <f t="shared" si="2336"/>
        <v>20</v>
      </c>
      <c r="B7864" s="16">
        <f ca="1">VLOOKUP(A7864,PERIODS!$O$4:$P$33,2,FALSE)</f>
        <v>3.5000000000000003E-2</v>
      </c>
      <c r="C7864" s="15"/>
      <c r="D7864" s="18">
        <v>5000</v>
      </c>
      <c r="E7864" s="34">
        <f t="shared" ca="1" si="2337"/>
        <v>22490.229007179383</v>
      </c>
      <c r="F7864" s="34">
        <f t="shared" ca="1" si="2338"/>
        <v>3500.0000000000005</v>
      </c>
      <c r="G7864" s="69">
        <f t="shared" ca="1" si="2324"/>
        <v>0</v>
      </c>
      <c r="H7864" s="34">
        <f t="shared" ca="1" si="2325"/>
        <v>-2748.2162885085868</v>
      </c>
      <c r="I7864" s="34">
        <f t="shared" ca="1" si="2326"/>
        <v>751.78371149141367</v>
      </c>
      <c r="J7864" s="18">
        <f ca="1">SUM(INDIRECT(ADDRESS(ROW(F7864),COLUMN(F7864),4)):INDIRECT(ADDRESS(ROW(F7864)+N$5-1,COLUMN(F7864),4)))</f>
        <v>24500.000000000004</v>
      </c>
      <c r="K7864" s="18">
        <f t="shared" ca="1" si="2327"/>
        <v>16350</v>
      </c>
      <c r="L7864" s="18">
        <f t="shared" ca="1" si="2339"/>
        <v>16350</v>
      </c>
      <c r="M7864" s="18">
        <f t="shared" ca="1" si="2323"/>
        <v>0</v>
      </c>
      <c r="N7864" s="34">
        <f t="shared" ca="1" si="2328"/>
        <v>21738.445295687969</v>
      </c>
      <c r="P7864" s="18">
        <f t="shared" ca="1" si="2340"/>
        <v>2748.2162885085868</v>
      </c>
      <c r="Q7864" s="47">
        <f ca="1">SUM(L$15:L7864)-SUM(M$15:M7864)</f>
        <v>16350</v>
      </c>
      <c r="R7864" s="47" t="str">
        <f t="shared" ca="1" si="2341"/>
        <v>M7867</v>
      </c>
      <c r="S7864" s="40">
        <f t="shared" ca="1" si="2329"/>
        <v>0</v>
      </c>
      <c r="T7864" s="46">
        <f t="shared" ca="1" si="2330"/>
        <v>83</v>
      </c>
      <c r="X7864" s="74">
        <f t="shared" ca="1" si="2331"/>
        <v>-2.7482162885085866</v>
      </c>
      <c r="Y7864" s="75">
        <f t="shared" ca="1" si="2332"/>
        <v>-2.7482162885085866</v>
      </c>
      <c r="Z7864" s="74">
        <f t="shared" ca="1" si="2333"/>
        <v>6.404199182515119E-2</v>
      </c>
      <c r="AA7864" s="76">
        <f t="shared" ca="1" si="2334"/>
        <v>-2748.2162885085868</v>
      </c>
      <c r="AB7864" s="76">
        <f t="shared" ca="1" si="2335"/>
        <v>64.041991825151186</v>
      </c>
    </row>
    <row r="7865" spans="1:28" x14ac:dyDescent="0.25">
      <c r="A7865" s="2">
        <f t="shared" si="2336"/>
        <v>21</v>
      </c>
      <c r="B7865" s="16">
        <f ca="1">VLOOKUP(A7865,PERIODS!$O$4:$P$33,2,FALSE)</f>
        <v>3.5000000000000003E-2</v>
      </c>
      <c r="C7865" s="15"/>
      <c r="D7865" s="18">
        <v>5000</v>
      </c>
      <c r="E7865" s="34">
        <f t="shared" ca="1" si="2337"/>
        <v>21738.445295687969</v>
      </c>
      <c r="F7865" s="34">
        <f t="shared" ca="1" si="2338"/>
        <v>3500.0000000000005</v>
      </c>
      <c r="G7865" s="69">
        <f t="shared" ca="1" si="2324"/>
        <v>0</v>
      </c>
      <c r="H7865" s="34">
        <f t="shared" ca="1" si="2325"/>
        <v>-1537.737352058246</v>
      </c>
      <c r="I7865" s="34">
        <f t="shared" ca="1" si="2326"/>
        <v>1962.2626479417545</v>
      </c>
      <c r="J7865" s="18">
        <f ca="1">SUM(INDIRECT(ADDRESS(ROW(F7865),COLUMN(F7865),4)):INDIRECT(ADDRESS(ROW(F7865)+N$5-1,COLUMN(F7865),4)))</f>
        <v>24500.000000000004</v>
      </c>
      <c r="K7865" s="18">
        <f t="shared" ca="1" si="2327"/>
        <v>16350</v>
      </c>
      <c r="L7865" s="18">
        <f t="shared" ca="1" si="2339"/>
        <v>0</v>
      </c>
      <c r="M7865" s="18">
        <f t="shared" ca="1" si="2323"/>
        <v>0</v>
      </c>
      <c r="N7865" s="34">
        <f t="shared" ca="1" si="2328"/>
        <v>19776.182647746213</v>
      </c>
      <c r="P7865" s="18">
        <f t="shared" ca="1" si="2340"/>
        <v>1537.737352058246</v>
      </c>
      <c r="Q7865" s="47">
        <f ca="1">SUM(L$15:L7865)-SUM(M$15:M7865)</f>
        <v>16350</v>
      </c>
      <c r="R7865" s="47" t="str">
        <f t="shared" ca="1" si="2341"/>
        <v>M7868</v>
      </c>
      <c r="S7865" s="40">
        <f t="shared" ca="1" si="2329"/>
        <v>0</v>
      </c>
      <c r="T7865" s="46">
        <f t="shared" ca="1" si="2330"/>
        <v>39</v>
      </c>
      <c r="X7865" s="74">
        <f t="shared" ca="1" si="2331"/>
        <v>-1.537737352058246</v>
      </c>
      <c r="Y7865" s="75">
        <f t="shared" ca="1" si="2332"/>
        <v>-1.537737352058246</v>
      </c>
      <c r="Z7865" s="74">
        <f t="shared" ca="1" si="2333"/>
        <v>0.21486671956913769</v>
      </c>
      <c r="AA7865" s="76">
        <f t="shared" ca="1" si="2334"/>
        <v>-1537.737352058246</v>
      </c>
      <c r="AB7865" s="76">
        <f t="shared" ca="1" si="2335"/>
        <v>214.8667195691377</v>
      </c>
    </row>
    <row r="7866" spans="1:28" x14ac:dyDescent="0.25">
      <c r="A7866" s="2">
        <f t="shared" si="2336"/>
        <v>22</v>
      </c>
      <c r="B7866" s="16">
        <f ca="1">VLOOKUP(A7866,PERIODS!$O$4:$P$33,2,FALSE)</f>
        <v>3.5000000000000003E-2</v>
      </c>
      <c r="C7866" s="15"/>
      <c r="D7866" s="18">
        <v>5000</v>
      </c>
      <c r="E7866" s="34">
        <f t="shared" ca="1" si="2337"/>
        <v>19776.182647746213</v>
      </c>
      <c r="F7866" s="34">
        <f t="shared" ca="1" si="2338"/>
        <v>3500.0000000000005</v>
      </c>
      <c r="G7866" s="69">
        <f t="shared" ca="1" si="2324"/>
        <v>0</v>
      </c>
      <c r="H7866" s="34">
        <f t="shared" ca="1" si="2325"/>
        <v>1559.0613565172428</v>
      </c>
      <c r="I7866" s="34">
        <f t="shared" ca="1" si="2326"/>
        <v>5059.0613565172434</v>
      </c>
      <c r="J7866" s="18">
        <f ca="1">SUM(INDIRECT(ADDRESS(ROW(F7866),COLUMN(F7866),4)):INDIRECT(ADDRESS(ROW(F7866)+N$5-1,COLUMN(F7866),4)))</f>
        <v>25000.000000000004</v>
      </c>
      <c r="K7866" s="18">
        <f t="shared" ca="1" si="2327"/>
        <v>16350</v>
      </c>
      <c r="L7866" s="18">
        <f t="shared" ca="1" si="2339"/>
        <v>0</v>
      </c>
      <c r="M7866" s="18">
        <f t="shared" ca="1" si="2323"/>
        <v>0</v>
      </c>
      <c r="N7866" s="34">
        <f t="shared" ca="1" si="2328"/>
        <v>14717.12129122897</v>
      </c>
      <c r="P7866" s="18">
        <f t="shared" ca="1" si="2340"/>
        <v>1559.0613565172428</v>
      </c>
      <c r="Q7866" s="47">
        <f ca="1">SUM(L$15:L7866)-SUM(M$15:M7866)</f>
        <v>16350</v>
      </c>
      <c r="R7866" s="47" t="str">
        <f t="shared" ca="1" si="2341"/>
        <v>M7869</v>
      </c>
      <c r="S7866" s="40">
        <f t="shared" ca="1" si="2329"/>
        <v>0</v>
      </c>
      <c r="T7866" s="46">
        <f t="shared" ca="1" si="2330"/>
        <v>33</v>
      </c>
      <c r="X7866" s="74">
        <f t="shared" ca="1" si="2331"/>
        <v>1.5590613565172426</v>
      </c>
      <c r="Y7866" s="75">
        <f t="shared" ca="1" si="2332"/>
        <v>1.5590613565172426</v>
      </c>
      <c r="Z7866" s="74">
        <f t="shared" ca="1" si="2333"/>
        <v>4.7543565043182401</v>
      </c>
      <c r="AA7866" s="76">
        <f t="shared" ca="1" si="2334"/>
        <v>1559.0613565172428</v>
      </c>
      <c r="AB7866" s="76">
        <f t="shared" ca="1" si="2335"/>
        <v>4754.3565043182398</v>
      </c>
    </row>
    <row r="7867" spans="1:28" x14ac:dyDescent="0.25">
      <c r="A7867" s="2">
        <f t="shared" si="2336"/>
        <v>23</v>
      </c>
      <c r="B7867" s="16">
        <f ca="1">VLOOKUP(A7867,PERIODS!$O$4:$P$33,2,FALSE)</f>
        <v>3.5000000000000003E-2</v>
      </c>
      <c r="C7867" s="15"/>
      <c r="D7867" s="18">
        <v>5000</v>
      </c>
      <c r="E7867" s="34">
        <f t="shared" ca="1" si="2337"/>
        <v>14717.12129122897</v>
      </c>
      <c r="F7867" s="34">
        <f t="shared" ca="1" si="2338"/>
        <v>3500.0000000000005</v>
      </c>
      <c r="G7867" s="69">
        <f t="shared" ca="1" si="2324"/>
        <v>0</v>
      </c>
      <c r="H7867" s="34">
        <f t="shared" ca="1" si="2325"/>
        <v>-561.45811137360135</v>
      </c>
      <c r="I7867" s="34">
        <f t="shared" ca="1" si="2326"/>
        <v>2938.5418886263992</v>
      </c>
      <c r="J7867" s="18">
        <f ca="1">SUM(INDIRECT(ADDRESS(ROW(F7867),COLUMN(F7867),4)):INDIRECT(ADDRESS(ROW(F7867)+N$5-1,COLUMN(F7867),4)))</f>
        <v>25500.000000000004</v>
      </c>
      <c r="K7867" s="18">
        <f t="shared" ca="1" si="2327"/>
        <v>0</v>
      </c>
      <c r="L7867" s="18">
        <f t="shared" ca="1" si="2339"/>
        <v>0</v>
      </c>
      <c r="M7867" s="18">
        <f t="shared" ca="1" si="2323"/>
        <v>16350</v>
      </c>
      <c r="N7867" s="34">
        <f t="shared" ca="1" si="2328"/>
        <v>28128.579402602569</v>
      </c>
      <c r="P7867" s="18">
        <f t="shared" ca="1" si="2340"/>
        <v>561.45811137360135</v>
      </c>
      <c r="Q7867" s="47">
        <f ca="1">SUM(L$15:L7867)-SUM(M$15:M7867)</f>
        <v>0</v>
      </c>
      <c r="R7867" s="47" t="str">
        <f t="shared" ca="1" si="2341"/>
        <v>M7870</v>
      </c>
      <c r="S7867" s="40">
        <f t="shared" ca="1" si="2329"/>
        <v>0</v>
      </c>
      <c r="T7867" s="46">
        <f t="shared" ca="1" si="2330"/>
        <v>5</v>
      </c>
      <c r="X7867" s="74">
        <f t="shared" ca="1" si="2331"/>
        <v>-0.56145811137360135</v>
      </c>
      <c r="Y7867" s="75">
        <f t="shared" ca="1" si="2332"/>
        <v>-0.56145811137360135</v>
      </c>
      <c r="Z7867" s="74">
        <f t="shared" ca="1" si="2333"/>
        <v>0.57037678434167882</v>
      </c>
      <c r="AA7867" s="76">
        <f t="shared" ca="1" si="2334"/>
        <v>-561.45811137360135</v>
      </c>
      <c r="AB7867" s="76">
        <f t="shared" ca="1" si="2335"/>
        <v>570.37678434167879</v>
      </c>
    </row>
    <row r="7868" spans="1:28" x14ac:dyDescent="0.25">
      <c r="A7868" s="2">
        <f t="shared" si="2336"/>
        <v>24</v>
      </c>
      <c r="B7868" s="16">
        <f ca="1">VLOOKUP(A7868,PERIODS!$O$4:$P$33,2,FALSE)</f>
        <v>3.5000000000000003E-2</v>
      </c>
      <c r="C7868" s="15"/>
      <c r="D7868" s="18">
        <v>5000</v>
      </c>
      <c r="E7868" s="34">
        <f t="shared" ca="1" si="2337"/>
        <v>28128.579402602569</v>
      </c>
      <c r="F7868" s="34">
        <f t="shared" ca="1" si="2338"/>
        <v>3500.0000000000005</v>
      </c>
      <c r="G7868" s="69">
        <f t="shared" ca="1" si="2324"/>
        <v>0</v>
      </c>
      <c r="H7868" s="34">
        <f t="shared" ca="1" si="2325"/>
        <v>528.13386901174636</v>
      </c>
      <c r="I7868" s="34">
        <f t="shared" ca="1" si="2326"/>
        <v>4028.1338690117468</v>
      </c>
      <c r="J7868" s="18">
        <f ca="1">SUM(INDIRECT(ADDRESS(ROW(F7868),COLUMN(F7868),4)):INDIRECT(ADDRESS(ROW(F7868)+N$5-1,COLUMN(F7868),4)))</f>
        <v>26000</v>
      </c>
      <c r="K7868" s="18">
        <f t="shared" ca="1" si="2327"/>
        <v>0</v>
      </c>
      <c r="L7868" s="18">
        <f t="shared" ca="1" si="2339"/>
        <v>0</v>
      </c>
      <c r="M7868" s="18">
        <f t="shared" ca="1" si="2323"/>
        <v>0</v>
      </c>
      <c r="N7868" s="34">
        <f t="shared" ca="1" si="2328"/>
        <v>24100.445533590821</v>
      </c>
      <c r="P7868" s="18">
        <f t="shared" ca="1" si="2340"/>
        <v>528.13386901174636</v>
      </c>
      <c r="Q7868" s="47">
        <f ca="1">SUM(L$15:L7868)-SUM(M$15:M7868)</f>
        <v>0</v>
      </c>
      <c r="R7868" s="47" t="str">
        <f t="shared" ca="1" si="2341"/>
        <v>M7871</v>
      </c>
      <c r="S7868" s="40">
        <f t="shared" ca="1" si="2329"/>
        <v>0</v>
      </c>
      <c r="T7868" s="46">
        <f t="shared" ca="1" si="2330"/>
        <v>88</v>
      </c>
      <c r="X7868" s="74">
        <f t="shared" ca="1" si="2331"/>
        <v>0.5281338690117463</v>
      </c>
      <c r="Y7868" s="75">
        <f t="shared" ca="1" si="2332"/>
        <v>0.5281338690117463</v>
      </c>
      <c r="Z7868" s="74">
        <f t="shared" ca="1" si="2333"/>
        <v>1.6957648347702563</v>
      </c>
      <c r="AA7868" s="76">
        <f t="shared" ca="1" si="2334"/>
        <v>528.13386901174636</v>
      </c>
      <c r="AB7868" s="76">
        <f t="shared" ca="1" si="2335"/>
        <v>1695.7648347702564</v>
      </c>
    </row>
    <row r="7869" spans="1:28" x14ac:dyDescent="0.25">
      <c r="A7869" s="2">
        <f t="shared" si="2336"/>
        <v>25</v>
      </c>
      <c r="B7869" s="16">
        <f ca="1">VLOOKUP(A7869,PERIODS!$O$4:$P$33,2,FALSE)</f>
        <v>3.5000000000000003E-2</v>
      </c>
      <c r="C7869" s="15"/>
      <c r="D7869" s="18">
        <v>5000</v>
      </c>
      <c r="E7869" s="34">
        <f t="shared" ca="1" si="2337"/>
        <v>24100.445533590821</v>
      </c>
      <c r="F7869" s="34">
        <f t="shared" ca="1" si="2338"/>
        <v>3500.0000000000005</v>
      </c>
      <c r="G7869" s="69">
        <f t="shared" ca="1" si="2324"/>
        <v>0</v>
      </c>
      <c r="H7869" s="34">
        <f t="shared" ca="1" si="2325"/>
        <v>1959.9639845400536</v>
      </c>
      <c r="I7869" s="34">
        <f t="shared" ca="1" si="2326"/>
        <v>5459.9639845400543</v>
      </c>
      <c r="J7869" s="18">
        <f ca="1">SUM(INDIRECT(ADDRESS(ROW(F7869),COLUMN(F7869),4)):INDIRECT(ADDRESS(ROW(F7869)+N$5-1,COLUMN(F7869),4)))</f>
        <v>24900</v>
      </c>
      <c r="K7869" s="18">
        <f t="shared" ca="1" si="2327"/>
        <v>16350</v>
      </c>
      <c r="L7869" s="18">
        <f t="shared" ca="1" si="2339"/>
        <v>16350</v>
      </c>
      <c r="M7869" s="18">
        <f t="shared" ca="1" si="2323"/>
        <v>0</v>
      </c>
      <c r="N7869" s="34">
        <f t="shared" ca="1" si="2328"/>
        <v>18640.481549050768</v>
      </c>
      <c r="P7869" s="18">
        <f t="shared" ca="1" si="2340"/>
        <v>1959.9639845400536</v>
      </c>
      <c r="Q7869" s="47">
        <f ca="1">SUM(L$15:L7869)-SUM(M$15:M7869)</f>
        <v>16350</v>
      </c>
      <c r="R7869" s="47" t="str">
        <f t="shared" ca="1" si="2341"/>
        <v>M7872</v>
      </c>
      <c r="S7869" s="40">
        <f t="shared" ca="1" si="2329"/>
        <v>0</v>
      </c>
      <c r="T7869" s="46">
        <f t="shared" ca="1" si="2330"/>
        <v>11</v>
      </c>
      <c r="X7869" s="74">
        <f t="shared" ca="1" si="2331"/>
        <v>2.4319039533249867</v>
      </c>
      <c r="Y7869" s="75">
        <f t="shared" ca="1" si="2332"/>
        <v>1.9599639845400536</v>
      </c>
      <c r="Z7869" s="74">
        <f t="shared" ca="1" si="2333"/>
        <v>7.0990713842313315</v>
      </c>
      <c r="AA7869" s="76">
        <f t="shared" ca="1" si="2334"/>
        <v>1959.9639845400536</v>
      </c>
      <c r="AB7869" s="76">
        <f t="shared" ca="1" si="2335"/>
        <v>7099.0713842313316</v>
      </c>
    </row>
    <row r="7870" spans="1:28" x14ac:dyDescent="0.25">
      <c r="A7870" s="2">
        <f t="shared" si="2336"/>
        <v>26</v>
      </c>
      <c r="B7870" s="16">
        <f ca="1">VLOOKUP(A7870,PERIODS!$O$4:$P$33,2,FALSE)</f>
        <v>3.5000000000000003E-2</v>
      </c>
      <c r="C7870" s="15"/>
      <c r="D7870" s="18">
        <v>5000</v>
      </c>
      <c r="E7870" s="34">
        <f t="shared" ca="1" si="2337"/>
        <v>18640.481549050768</v>
      </c>
      <c r="F7870" s="34">
        <f t="shared" ca="1" si="2338"/>
        <v>3500.0000000000005</v>
      </c>
      <c r="G7870" s="69">
        <f t="shared" ca="1" si="2324"/>
        <v>0</v>
      </c>
      <c r="H7870" s="34">
        <f t="shared" ca="1" si="2325"/>
        <v>-1272.6012643794718</v>
      </c>
      <c r="I7870" s="34">
        <f t="shared" ca="1" si="2326"/>
        <v>2227.3987356205289</v>
      </c>
      <c r="J7870" s="18">
        <f ca="1">SUM(INDIRECT(ADDRESS(ROW(F7870),COLUMN(F7870),4)):INDIRECT(ADDRESS(ROW(F7870)+N$5-1,COLUMN(F7870),4)))</f>
        <v>23900</v>
      </c>
      <c r="K7870" s="18">
        <f t="shared" ca="1" si="2327"/>
        <v>16350</v>
      </c>
      <c r="L7870" s="18">
        <f t="shared" ca="1" si="2339"/>
        <v>0</v>
      </c>
      <c r="M7870" s="18">
        <f t="shared" ca="1" si="2323"/>
        <v>0</v>
      </c>
      <c r="N7870" s="34">
        <f t="shared" ca="1" si="2328"/>
        <v>16413.082813430239</v>
      </c>
      <c r="P7870" s="18">
        <f t="shared" ca="1" si="2340"/>
        <v>1272.6012643794718</v>
      </c>
      <c r="Q7870" s="47">
        <f ca="1">SUM(L$15:L7870)-SUM(M$15:M7870)</f>
        <v>16350</v>
      </c>
      <c r="R7870" s="47" t="str">
        <f t="shared" ca="1" si="2341"/>
        <v>M7873</v>
      </c>
      <c r="S7870" s="40">
        <f t="shared" ca="1" si="2329"/>
        <v>0</v>
      </c>
      <c r="T7870" s="46">
        <f t="shared" ca="1" si="2330"/>
        <v>77</v>
      </c>
      <c r="X7870" s="74">
        <f t="shared" ca="1" si="2331"/>
        <v>-1.2726012643794717</v>
      </c>
      <c r="Y7870" s="75">
        <f t="shared" ca="1" si="2332"/>
        <v>-1.2726012643794717</v>
      </c>
      <c r="Z7870" s="74">
        <f t="shared" ca="1" si="2333"/>
        <v>0.28010205379501191</v>
      </c>
      <c r="AA7870" s="76">
        <f t="shared" ca="1" si="2334"/>
        <v>-1272.6012643794718</v>
      </c>
      <c r="AB7870" s="76">
        <f t="shared" ca="1" si="2335"/>
        <v>280.1020537950119</v>
      </c>
    </row>
    <row r="7871" spans="1:28" x14ac:dyDescent="0.25">
      <c r="A7871" s="2">
        <f t="shared" si="2336"/>
        <v>27</v>
      </c>
      <c r="B7871" s="16">
        <f ca="1">VLOOKUP(A7871,PERIODS!$O$4:$P$33,2,FALSE)</f>
        <v>3.5000000000000003E-2</v>
      </c>
      <c r="C7871" s="15"/>
      <c r="D7871" s="18">
        <v>5000</v>
      </c>
      <c r="E7871" s="34">
        <f t="shared" ca="1" si="2337"/>
        <v>16413.082813430239</v>
      </c>
      <c r="F7871" s="34">
        <f t="shared" ca="1" si="2338"/>
        <v>3500.0000000000005</v>
      </c>
      <c r="G7871" s="69">
        <f t="shared" ca="1" si="2324"/>
        <v>0</v>
      </c>
      <c r="H7871" s="34">
        <f t="shared" ca="1" si="2325"/>
        <v>596.15968256868575</v>
      </c>
      <c r="I7871" s="34">
        <f t="shared" ca="1" si="2326"/>
        <v>4096.1596825686865</v>
      </c>
      <c r="J7871" s="18">
        <f ca="1">SUM(INDIRECT(ADDRESS(ROW(F7871),COLUMN(F7871),4)):INDIRECT(ADDRESS(ROW(F7871)+N$5-1,COLUMN(F7871),4)))</f>
        <v>22900</v>
      </c>
      <c r="K7871" s="18">
        <f t="shared" ca="1" si="2327"/>
        <v>16350</v>
      </c>
      <c r="L7871" s="18">
        <f t="shared" ca="1" si="2339"/>
        <v>0</v>
      </c>
      <c r="M7871" s="18">
        <f t="shared" ca="1" si="2323"/>
        <v>0</v>
      </c>
      <c r="N7871" s="34">
        <f t="shared" ca="1" si="2328"/>
        <v>12316.923130861553</v>
      </c>
      <c r="P7871" s="18">
        <f t="shared" ca="1" si="2340"/>
        <v>596.15968256868575</v>
      </c>
      <c r="Q7871" s="47">
        <f ca="1">SUM(L$15:L7871)-SUM(M$15:M7871)</f>
        <v>16350</v>
      </c>
      <c r="R7871" s="47" t="str">
        <f t="shared" ca="1" si="2341"/>
        <v>M7874</v>
      </c>
      <c r="S7871" s="40">
        <f t="shared" ca="1" si="2329"/>
        <v>0</v>
      </c>
      <c r="T7871" s="46">
        <f t="shared" ca="1" si="2330"/>
        <v>8</v>
      </c>
      <c r="X7871" s="74">
        <f t="shared" ca="1" si="2331"/>
        <v>0.59615968256868579</v>
      </c>
      <c r="Y7871" s="75">
        <f t="shared" ca="1" si="2332"/>
        <v>0.59615968256868579</v>
      </c>
      <c r="Z7871" s="74">
        <f t="shared" ca="1" si="2333"/>
        <v>1.8151347049546394</v>
      </c>
      <c r="AA7871" s="76">
        <f t="shared" ca="1" si="2334"/>
        <v>596.15968256868575</v>
      </c>
      <c r="AB7871" s="76">
        <f t="shared" ca="1" si="2335"/>
        <v>1815.1347049546393</v>
      </c>
    </row>
    <row r="7872" spans="1:28" x14ac:dyDescent="0.25">
      <c r="A7872" s="2">
        <f t="shared" si="2336"/>
        <v>28</v>
      </c>
      <c r="B7872" s="16">
        <f ca="1">VLOOKUP(A7872,PERIODS!$O$4:$P$33,2,FALSE)</f>
        <v>0.04</v>
      </c>
      <c r="C7872" s="15"/>
      <c r="D7872" s="18">
        <v>5000</v>
      </c>
      <c r="E7872" s="34">
        <f t="shared" ca="1" si="2337"/>
        <v>12316.923130861553</v>
      </c>
      <c r="F7872" s="34">
        <f t="shared" ca="1" si="2338"/>
        <v>4000</v>
      </c>
      <c r="G7872" s="69">
        <f t="shared" ca="1" si="2324"/>
        <v>0</v>
      </c>
      <c r="H7872" s="34">
        <f t="shared" ca="1" si="2325"/>
        <v>-577.50837645480271</v>
      </c>
      <c r="I7872" s="34">
        <f t="shared" ca="1" si="2326"/>
        <v>3422.4916235451974</v>
      </c>
      <c r="J7872" s="18">
        <f ca="1">SUM(INDIRECT(ADDRESS(ROW(F7872),COLUMN(F7872),4)):INDIRECT(ADDRESS(ROW(F7872)+N$5-1,COLUMN(F7872),4)))</f>
        <v>21900</v>
      </c>
      <c r="K7872" s="18">
        <f t="shared" ca="1" si="2327"/>
        <v>0</v>
      </c>
      <c r="L7872" s="18">
        <f t="shared" ca="1" si="2339"/>
        <v>0</v>
      </c>
      <c r="M7872" s="18">
        <f t="shared" ca="1" si="2323"/>
        <v>16350</v>
      </c>
      <c r="N7872" s="34">
        <f t="shared" ca="1" si="2328"/>
        <v>25244.431507316356</v>
      </c>
      <c r="P7872" s="18">
        <f t="shared" ca="1" si="2340"/>
        <v>577.50837645480271</v>
      </c>
      <c r="Q7872" s="47">
        <f ca="1">SUM(L$15:L7872)-SUM(M$15:M7872)</f>
        <v>0</v>
      </c>
      <c r="R7872" s="47" t="str">
        <f t="shared" ca="1" si="2341"/>
        <v>M7875</v>
      </c>
      <c r="S7872" s="40">
        <f t="shared" ca="1" si="2329"/>
        <v>0</v>
      </c>
      <c r="T7872" s="46">
        <f t="shared" ca="1" si="2330"/>
        <v>16</v>
      </c>
      <c r="X7872" s="74">
        <f t="shared" ca="1" si="2331"/>
        <v>-0.57750837645480269</v>
      </c>
      <c r="Y7872" s="75">
        <f t="shared" ca="1" si="2332"/>
        <v>-0.57750837645480269</v>
      </c>
      <c r="Z7872" s="74">
        <f t="shared" ca="1" si="2333"/>
        <v>0.56129516193994478</v>
      </c>
      <c r="AA7872" s="76">
        <f t="shared" ca="1" si="2334"/>
        <v>-577.50837645480271</v>
      </c>
      <c r="AB7872" s="76">
        <f t="shared" ca="1" si="2335"/>
        <v>561.29516193994482</v>
      </c>
    </row>
    <row r="7873" spans="1:28" x14ac:dyDescent="0.25">
      <c r="A7873" s="2">
        <f t="shared" si="2336"/>
        <v>29</v>
      </c>
      <c r="B7873" s="16">
        <f ca="1">VLOOKUP(A7873,PERIODS!$O$4:$P$33,2,FALSE)</f>
        <v>0.04</v>
      </c>
      <c r="C7873" s="15"/>
      <c r="D7873" s="18">
        <v>5000</v>
      </c>
      <c r="E7873" s="34">
        <f t="shared" ca="1" si="2337"/>
        <v>25244.431507316356</v>
      </c>
      <c r="F7873" s="34">
        <f t="shared" ca="1" si="2338"/>
        <v>4000</v>
      </c>
      <c r="G7873" s="69">
        <f t="shared" ca="1" si="2324"/>
        <v>0</v>
      </c>
      <c r="H7873" s="34">
        <f t="shared" ca="1" si="2325"/>
        <v>-1182.31487420803</v>
      </c>
      <c r="I7873" s="34">
        <f t="shared" ca="1" si="2326"/>
        <v>2817.6851257919698</v>
      </c>
      <c r="J7873" s="18">
        <f ca="1">SUM(INDIRECT(ADDRESS(ROW(F7873),COLUMN(F7873),4)):INDIRECT(ADDRESS(ROW(F7873)+N$5-1,COLUMN(F7873),4)))</f>
        <v>21200</v>
      </c>
      <c r="K7873" s="18">
        <f t="shared" ca="1" si="2327"/>
        <v>0</v>
      </c>
      <c r="L7873" s="18">
        <f t="shared" ca="1" si="2339"/>
        <v>0</v>
      </c>
      <c r="M7873" s="18">
        <f t="shared" ca="1" si="2323"/>
        <v>0</v>
      </c>
      <c r="N7873" s="34">
        <f t="shared" ca="1" si="2328"/>
        <v>22426.746381524386</v>
      </c>
      <c r="P7873" s="18">
        <f t="shared" ca="1" si="2340"/>
        <v>1182.31487420803</v>
      </c>
      <c r="Q7873" s="47">
        <f ca="1">SUM(L$15:L7873)-SUM(M$15:M7873)</f>
        <v>0</v>
      </c>
      <c r="R7873" s="47" t="str">
        <f t="shared" ca="1" si="2341"/>
        <v>M7876</v>
      </c>
      <c r="S7873" s="40">
        <f t="shared" ca="1" si="2329"/>
        <v>0</v>
      </c>
      <c r="T7873" s="46">
        <f t="shared" ca="1" si="2330"/>
        <v>45</v>
      </c>
      <c r="X7873" s="74">
        <f t="shared" ca="1" si="2331"/>
        <v>-1.1823148742080301</v>
      </c>
      <c r="Y7873" s="75">
        <f t="shared" ca="1" si="2332"/>
        <v>-1.1823148742080301</v>
      </c>
      <c r="Z7873" s="74">
        <f t="shared" ca="1" si="2333"/>
        <v>0.3065682496380267</v>
      </c>
      <c r="AA7873" s="76">
        <f t="shared" ca="1" si="2334"/>
        <v>-1182.31487420803</v>
      </c>
      <c r="AB7873" s="76">
        <f t="shared" ca="1" si="2335"/>
        <v>306.56824963802671</v>
      </c>
    </row>
    <row r="7874" spans="1:28" x14ac:dyDescent="0.25">
      <c r="A7874" s="2">
        <f t="shared" si="2336"/>
        <v>30</v>
      </c>
      <c r="B7874" s="16">
        <f ca="1">VLOOKUP(A7874,PERIODS!$O$4:$P$33,2,FALSE)</f>
        <v>0.04</v>
      </c>
      <c r="C7874" s="15"/>
      <c r="D7874" s="18">
        <v>5000</v>
      </c>
      <c r="E7874" s="34">
        <f t="shared" ca="1" si="2337"/>
        <v>22426.746381524386</v>
      </c>
      <c r="F7874" s="34">
        <f t="shared" ca="1" si="2338"/>
        <v>4000</v>
      </c>
      <c r="G7874" s="69">
        <f t="shared" ca="1" si="2324"/>
        <v>0</v>
      </c>
      <c r="H7874" s="34">
        <f t="shared" ca="1" si="2325"/>
        <v>1959.9639845400536</v>
      </c>
      <c r="I7874" s="34">
        <f t="shared" ca="1" si="2326"/>
        <v>5959.9639845400534</v>
      </c>
      <c r="J7874" s="18">
        <f ca="1">SUM(INDIRECT(ADDRESS(ROW(F7874),COLUMN(F7874),4)):INDIRECT(ADDRESS(ROW(F7874)+N$5-1,COLUMN(F7874),4)))</f>
        <v>20500</v>
      </c>
      <c r="K7874" s="18">
        <f t="shared" ca="1" si="2327"/>
        <v>0</v>
      </c>
      <c r="L7874" s="18">
        <f t="shared" ca="1" si="2339"/>
        <v>0</v>
      </c>
      <c r="M7874" s="18">
        <f t="shared" ca="1" si="2323"/>
        <v>0</v>
      </c>
      <c r="N7874" s="34">
        <f t="shared" ca="1" si="2328"/>
        <v>16466.782396984334</v>
      </c>
      <c r="P7874" s="18">
        <f t="shared" ca="1" si="2340"/>
        <v>1959.9639845400536</v>
      </c>
      <c r="Q7874" s="47">
        <f ca="1">SUM(L$15:L7874)-SUM(M$15:M7874)</f>
        <v>0</v>
      </c>
      <c r="R7874" s="47" t="str">
        <f t="shared" ca="1" si="2341"/>
        <v>M7877</v>
      </c>
      <c r="S7874" s="40">
        <f t="shared" ca="1" si="2329"/>
        <v>0</v>
      </c>
      <c r="T7874" s="46">
        <f t="shared" ca="1" si="2330"/>
        <v>14</v>
      </c>
      <c r="X7874" s="74">
        <f t="shared" ca="1" si="2331"/>
        <v>2.169251803416151</v>
      </c>
      <c r="Y7874" s="75">
        <f t="shared" ca="1" si="2332"/>
        <v>1.9599639845400536</v>
      </c>
      <c r="Z7874" s="74">
        <f t="shared" ca="1" si="2333"/>
        <v>7.0990713842313315</v>
      </c>
      <c r="AA7874" s="76">
        <f t="shared" ca="1" si="2334"/>
        <v>1959.9639845400536</v>
      </c>
      <c r="AB7874" s="76">
        <f t="shared" ca="1" si="2335"/>
        <v>7099.0713842313316</v>
      </c>
    </row>
    <row r="7875" spans="1:28" x14ac:dyDescent="0.25">
      <c r="A7875" s="2">
        <f t="shared" si="2336"/>
        <v>1</v>
      </c>
      <c r="B7875" s="16">
        <f ca="1">VLOOKUP(A7875,PERIODS!$O$4:$P$33,2,FALSE)</f>
        <v>2.4E-2</v>
      </c>
      <c r="C7875" s="15"/>
      <c r="D7875" s="18">
        <v>5000</v>
      </c>
      <c r="E7875" s="34">
        <f t="shared" ca="1" si="2337"/>
        <v>16466.782396984334</v>
      </c>
      <c r="F7875" s="34">
        <f t="shared" ca="1" si="2338"/>
        <v>2400</v>
      </c>
      <c r="G7875" s="69">
        <f t="shared" ca="1" si="2324"/>
        <v>0</v>
      </c>
      <c r="H7875" s="34">
        <f t="shared" ca="1" si="2325"/>
        <v>1594.4803944421076</v>
      </c>
      <c r="I7875" s="34">
        <f t="shared" ca="1" si="2326"/>
        <v>3994.4803944421074</v>
      </c>
      <c r="J7875" s="18">
        <f ca="1">SUM(INDIRECT(ADDRESS(ROW(F7875),COLUMN(F7875),4)):INDIRECT(ADDRESS(ROW(F7875)+N$5-1,COLUMN(F7875),4)))</f>
        <v>19800</v>
      </c>
      <c r="K7875" s="18">
        <f t="shared" ca="1" si="2327"/>
        <v>16350</v>
      </c>
      <c r="L7875" s="18">
        <f t="shared" ca="1" si="2339"/>
        <v>16350</v>
      </c>
      <c r="M7875" s="18">
        <f t="shared" ca="1" si="2323"/>
        <v>0</v>
      </c>
      <c r="N7875" s="34">
        <f t="shared" ca="1" si="2328"/>
        <v>12472.302002542227</v>
      </c>
      <c r="P7875" s="18">
        <f t="shared" ca="1" si="2340"/>
        <v>1594.4803944421076</v>
      </c>
      <c r="Q7875" s="47">
        <f ca="1">SUM(L$15:L7875)-SUM(M$15:M7875)</f>
        <v>16350</v>
      </c>
      <c r="R7875" s="47" t="str">
        <f t="shared" ca="1" si="2341"/>
        <v>M7878</v>
      </c>
      <c r="S7875" s="40">
        <f t="shared" ca="1" si="2329"/>
        <v>0</v>
      </c>
      <c r="T7875" s="46">
        <f t="shared" ca="1" si="2330"/>
        <v>53</v>
      </c>
      <c r="X7875" s="74">
        <f t="shared" ca="1" si="2331"/>
        <v>1.5944803944421075</v>
      </c>
      <c r="Y7875" s="75">
        <f t="shared" ca="1" si="2332"/>
        <v>1.5944803944421075</v>
      </c>
      <c r="Z7875" s="74">
        <f t="shared" ca="1" si="2333"/>
        <v>4.925768950126538</v>
      </c>
      <c r="AA7875" s="76">
        <f t="shared" ca="1" si="2334"/>
        <v>1594.4803944421076</v>
      </c>
      <c r="AB7875" s="76">
        <f t="shared" ca="1" si="2335"/>
        <v>4925.7689501265377</v>
      </c>
    </row>
    <row r="7876" spans="1:28" x14ac:dyDescent="0.25">
      <c r="A7876" s="2">
        <f t="shared" si="2336"/>
        <v>2</v>
      </c>
      <c r="B7876" s="16">
        <f ca="1">VLOOKUP(A7876,PERIODS!$O$4:$P$33,2,FALSE)</f>
        <v>2.5000000000000001E-2</v>
      </c>
      <c r="C7876" s="15"/>
      <c r="D7876" s="18">
        <v>5000</v>
      </c>
      <c r="E7876" s="34">
        <f t="shared" ca="1" si="2337"/>
        <v>12472.302002542227</v>
      </c>
      <c r="F7876" s="34">
        <f t="shared" ca="1" si="2338"/>
        <v>2500</v>
      </c>
      <c r="G7876" s="69">
        <f t="shared" ca="1" si="2324"/>
        <v>0</v>
      </c>
      <c r="H7876" s="34">
        <f t="shared" ca="1" si="2325"/>
        <v>1031.7134440989767</v>
      </c>
      <c r="I7876" s="34">
        <f t="shared" ca="1" si="2326"/>
        <v>3531.7134440989767</v>
      </c>
      <c r="J7876" s="18">
        <f ca="1">SUM(INDIRECT(ADDRESS(ROW(F7876),COLUMN(F7876),4)):INDIRECT(ADDRESS(ROW(F7876)+N$5-1,COLUMN(F7876),4)))</f>
        <v>20700</v>
      </c>
      <c r="K7876" s="18">
        <f t="shared" ca="1" si="2327"/>
        <v>16350</v>
      </c>
      <c r="L7876" s="18">
        <f t="shared" ca="1" si="2339"/>
        <v>0</v>
      </c>
      <c r="M7876" s="18">
        <f t="shared" ca="1" si="2323"/>
        <v>0</v>
      </c>
      <c r="N7876" s="34">
        <f t="shared" ca="1" si="2328"/>
        <v>8940.5885584432508</v>
      </c>
      <c r="P7876" s="18">
        <f t="shared" ca="1" si="2340"/>
        <v>1031.7134440989767</v>
      </c>
      <c r="Q7876" s="47">
        <f ca="1">SUM(L$15:L7876)-SUM(M$15:M7876)</f>
        <v>16350</v>
      </c>
      <c r="R7876" s="47" t="str">
        <f t="shared" ca="1" si="2341"/>
        <v>M7879</v>
      </c>
      <c r="S7876" s="40">
        <f t="shared" ca="1" si="2329"/>
        <v>0</v>
      </c>
      <c r="T7876" s="46">
        <f t="shared" ca="1" si="2330"/>
        <v>0</v>
      </c>
      <c r="X7876" s="74">
        <f t="shared" ca="1" si="2331"/>
        <v>1.0317134440989766</v>
      </c>
      <c r="Y7876" s="75">
        <f t="shared" ca="1" si="2332"/>
        <v>1.0317134440989766</v>
      </c>
      <c r="Z7876" s="74">
        <f t="shared" ca="1" si="2333"/>
        <v>2.8058694185853881</v>
      </c>
      <c r="AA7876" s="76">
        <f t="shared" ca="1" si="2334"/>
        <v>1031.7134440989767</v>
      </c>
      <c r="AB7876" s="76">
        <f t="shared" ca="1" si="2335"/>
        <v>2805.8694185853883</v>
      </c>
    </row>
    <row r="7877" spans="1:28" x14ac:dyDescent="0.25">
      <c r="A7877" s="2">
        <f t="shared" si="2336"/>
        <v>3</v>
      </c>
      <c r="B7877" s="16">
        <f ca="1">VLOOKUP(A7877,PERIODS!$O$4:$P$33,2,FALSE)</f>
        <v>2.5000000000000001E-2</v>
      </c>
      <c r="C7877" s="15"/>
      <c r="D7877" s="18">
        <v>5000</v>
      </c>
      <c r="E7877" s="34">
        <f t="shared" ca="1" si="2337"/>
        <v>8940.5885584432508</v>
      </c>
      <c r="F7877" s="34">
        <f t="shared" ca="1" si="2338"/>
        <v>2500</v>
      </c>
      <c r="G7877" s="69">
        <f t="shared" ca="1" si="2324"/>
        <v>0</v>
      </c>
      <c r="H7877" s="34">
        <f t="shared" ca="1" si="2325"/>
        <v>-746.16583222116435</v>
      </c>
      <c r="I7877" s="34">
        <f t="shared" ca="1" si="2326"/>
        <v>1753.8341677788358</v>
      </c>
      <c r="J7877" s="18">
        <f ca="1">SUM(INDIRECT(ADDRESS(ROW(F7877),COLUMN(F7877),4)):INDIRECT(ADDRESS(ROW(F7877)+N$5-1,COLUMN(F7877),4)))</f>
        <v>21500</v>
      </c>
      <c r="K7877" s="18">
        <f t="shared" ca="1" si="2327"/>
        <v>16350</v>
      </c>
      <c r="L7877" s="18">
        <f t="shared" ca="1" si="2339"/>
        <v>0</v>
      </c>
      <c r="M7877" s="18">
        <f t="shared" ca="1" si="2323"/>
        <v>0</v>
      </c>
      <c r="N7877" s="34">
        <f t="shared" ca="1" si="2328"/>
        <v>7186.754390664415</v>
      </c>
      <c r="P7877" s="18">
        <f t="shared" ca="1" si="2340"/>
        <v>746.16583222116435</v>
      </c>
      <c r="Q7877" s="47">
        <f ca="1">SUM(L$15:L7877)-SUM(M$15:M7877)</f>
        <v>16350</v>
      </c>
      <c r="R7877" s="47" t="str">
        <f t="shared" ca="1" si="2341"/>
        <v>M7880</v>
      </c>
      <c r="S7877" s="40">
        <f t="shared" ca="1" si="2329"/>
        <v>0</v>
      </c>
      <c r="T7877" s="46">
        <f t="shared" ca="1" si="2330"/>
        <v>80</v>
      </c>
      <c r="X7877" s="74">
        <f t="shared" ca="1" si="2331"/>
        <v>-0.74616583222116439</v>
      </c>
      <c r="Y7877" s="75">
        <f t="shared" ca="1" si="2332"/>
        <v>-0.74616583222116439</v>
      </c>
      <c r="Z7877" s="74">
        <f t="shared" ca="1" si="2333"/>
        <v>0.47418116189228038</v>
      </c>
      <c r="AA7877" s="76">
        <f t="shared" ca="1" si="2334"/>
        <v>-746.16583222116435</v>
      </c>
      <c r="AB7877" s="76">
        <f t="shared" ca="1" si="2335"/>
        <v>474.18116189228039</v>
      </c>
    </row>
    <row r="7878" spans="1:28" x14ac:dyDescent="0.25">
      <c r="A7878" s="2">
        <f t="shared" si="2336"/>
        <v>4</v>
      </c>
      <c r="B7878" s="16">
        <f ca="1">VLOOKUP(A7878,PERIODS!$O$4:$P$33,2,FALSE)</f>
        <v>2.5000000000000001E-2</v>
      </c>
      <c r="C7878" s="15"/>
      <c r="D7878" s="18">
        <v>5000</v>
      </c>
      <c r="E7878" s="34">
        <f t="shared" ca="1" si="2337"/>
        <v>7186.754390664415</v>
      </c>
      <c r="F7878" s="34">
        <f t="shared" ca="1" si="2338"/>
        <v>2500</v>
      </c>
      <c r="G7878" s="69">
        <f t="shared" ca="1" si="2324"/>
        <v>0</v>
      </c>
      <c r="H7878" s="34">
        <f t="shared" ca="1" si="2325"/>
        <v>-1130.8652511401397</v>
      </c>
      <c r="I7878" s="34">
        <f t="shared" ca="1" si="2326"/>
        <v>1369.1347488598603</v>
      </c>
      <c r="J7878" s="18">
        <f ca="1">SUM(INDIRECT(ADDRESS(ROW(F7878),COLUMN(F7878),4)):INDIRECT(ADDRESS(ROW(F7878)+N$5-1,COLUMN(F7878),4)))</f>
        <v>22300</v>
      </c>
      <c r="K7878" s="18">
        <f t="shared" ca="1" si="2327"/>
        <v>0</v>
      </c>
      <c r="L7878" s="18">
        <f t="shared" ca="1" si="2339"/>
        <v>0</v>
      </c>
      <c r="M7878" s="18">
        <f t="shared" ca="1" si="2323"/>
        <v>16350</v>
      </c>
      <c r="N7878" s="34">
        <f t="shared" ca="1" si="2328"/>
        <v>22167.619641804555</v>
      </c>
      <c r="P7878" s="18">
        <f t="shared" ca="1" si="2340"/>
        <v>1130.8652511401397</v>
      </c>
      <c r="Q7878" s="47">
        <f ca="1">SUM(L$15:L7878)-SUM(M$15:M7878)</f>
        <v>0</v>
      </c>
      <c r="R7878" s="47" t="str">
        <f t="shared" ca="1" si="2341"/>
        <v>M7881</v>
      </c>
      <c r="S7878" s="40">
        <f t="shared" ca="1" si="2329"/>
        <v>0</v>
      </c>
      <c r="T7878" s="46">
        <f t="shared" ca="1" si="2330"/>
        <v>84</v>
      </c>
      <c r="X7878" s="74">
        <f t="shared" ca="1" si="2331"/>
        <v>-1.1308652511401396</v>
      </c>
      <c r="Y7878" s="75">
        <f t="shared" ca="1" si="2332"/>
        <v>-1.1308652511401396</v>
      </c>
      <c r="Z7878" s="74">
        <f t="shared" ca="1" si="2333"/>
        <v>0.32275387241492631</v>
      </c>
      <c r="AA7878" s="76">
        <f t="shared" ca="1" si="2334"/>
        <v>-1130.8652511401397</v>
      </c>
      <c r="AB7878" s="76">
        <f t="shared" ca="1" si="2335"/>
        <v>322.75387241492632</v>
      </c>
    </row>
    <row r="7879" spans="1:28" x14ac:dyDescent="0.25">
      <c r="A7879" s="2">
        <f t="shared" si="2336"/>
        <v>5</v>
      </c>
      <c r="B7879" s="16">
        <f ca="1">VLOOKUP(A7879,PERIODS!$O$4:$P$33,2,FALSE)</f>
        <v>3.3000000000000002E-2</v>
      </c>
      <c r="C7879" s="15"/>
      <c r="D7879" s="18">
        <v>5000</v>
      </c>
      <c r="E7879" s="34">
        <f t="shared" ca="1" si="2337"/>
        <v>22167.619641804555</v>
      </c>
      <c r="F7879" s="34">
        <f t="shared" ca="1" si="2338"/>
        <v>3300</v>
      </c>
      <c r="G7879" s="69">
        <f t="shared" ca="1" si="2324"/>
        <v>0</v>
      </c>
      <c r="H7879" s="34">
        <f t="shared" ca="1" si="2325"/>
        <v>1275.7615740105236</v>
      </c>
      <c r="I7879" s="34">
        <f t="shared" ca="1" si="2326"/>
        <v>4575.7615740105239</v>
      </c>
      <c r="J7879" s="18">
        <f ca="1">SUM(INDIRECT(ADDRESS(ROW(F7879),COLUMN(F7879),4)):INDIRECT(ADDRESS(ROW(F7879)+N$5-1,COLUMN(F7879),4)))</f>
        <v>23100</v>
      </c>
      <c r="K7879" s="18">
        <f t="shared" ca="1" si="2327"/>
        <v>16350</v>
      </c>
      <c r="L7879" s="18">
        <f t="shared" ca="1" si="2339"/>
        <v>16350</v>
      </c>
      <c r="M7879" s="18">
        <f t="shared" ca="1" si="2323"/>
        <v>0</v>
      </c>
      <c r="N7879" s="34">
        <f t="shared" ca="1" si="2328"/>
        <v>17591.85806779403</v>
      </c>
      <c r="P7879" s="18">
        <f t="shared" ca="1" si="2340"/>
        <v>1275.7615740105236</v>
      </c>
      <c r="Q7879" s="47">
        <f ca="1">SUM(L$15:L7879)-SUM(M$15:M7879)</f>
        <v>16350</v>
      </c>
      <c r="R7879" s="47" t="str">
        <f t="shared" ca="1" si="2341"/>
        <v>M7882</v>
      </c>
      <c r="S7879" s="40">
        <f t="shared" ca="1" si="2329"/>
        <v>0</v>
      </c>
      <c r="T7879" s="46">
        <f t="shared" ca="1" si="2330"/>
        <v>42</v>
      </c>
      <c r="X7879" s="74">
        <f t="shared" ca="1" si="2331"/>
        <v>1.2757615740105237</v>
      </c>
      <c r="Y7879" s="75">
        <f t="shared" ca="1" si="2332"/>
        <v>1.2757615740105237</v>
      </c>
      <c r="Z7879" s="74">
        <f t="shared" ca="1" si="2333"/>
        <v>3.5814278941648596</v>
      </c>
      <c r="AA7879" s="76">
        <f t="shared" ca="1" si="2334"/>
        <v>1275.7615740105236</v>
      </c>
      <c r="AB7879" s="76">
        <f t="shared" ca="1" si="2335"/>
        <v>3581.4278941648595</v>
      </c>
    </row>
    <row r="7880" spans="1:28" x14ac:dyDescent="0.25">
      <c r="A7880" s="2">
        <f t="shared" si="2336"/>
        <v>6</v>
      </c>
      <c r="B7880" s="16">
        <f ca="1">VLOOKUP(A7880,PERIODS!$O$4:$P$33,2,FALSE)</f>
        <v>3.3000000000000002E-2</v>
      </c>
      <c r="C7880" s="15"/>
      <c r="D7880" s="18">
        <v>5000</v>
      </c>
      <c r="E7880" s="34">
        <f t="shared" ca="1" si="2337"/>
        <v>17591.85806779403</v>
      </c>
      <c r="F7880" s="34">
        <f t="shared" ca="1" si="2338"/>
        <v>3300</v>
      </c>
      <c r="G7880" s="69">
        <f t="shared" ca="1" si="2324"/>
        <v>0</v>
      </c>
      <c r="H7880" s="34">
        <f t="shared" ca="1" si="2325"/>
        <v>1383.9334069092727</v>
      </c>
      <c r="I7880" s="34">
        <f t="shared" ca="1" si="2326"/>
        <v>4683.9334069092729</v>
      </c>
      <c r="J7880" s="18">
        <f ca="1">SUM(INDIRECT(ADDRESS(ROW(F7880),COLUMN(F7880),4)):INDIRECT(ADDRESS(ROW(F7880)+N$5-1,COLUMN(F7880),4)))</f>
        <v>23100</v>
      </c>
      <c r="K7880" s="18">
        <f t="shared" ca="1" si="2327"/>
        <v>16350</v>
      </c>
      <c r="L7880" s="18">
        <f t="shared" ca="1" si="2339"/>
        <v>0</v>
      </c>
      <c r="M7880" s="18">
        <f t="shared" ca="1" si="2323"/>
        <v>0</v>
      </c>
      <c r="N7880" s="34">
        <f t="shared" ca="1" si="2328"/>
        <v>12907.924660884757</v>
      </c>
      <c r="P7880" s="18">
        <f t="shared" ca="1" si="2340"/>
        <v>1383.9334069092727</v>
      </c>
      <c r="Q7880" s="47">
        <f ca="1">SUM(L$15:L7880)-SUM(M$15:M7880)</f>
        <v>16350</v>
      </c>
      <c r="R7880" s="47" t="str">
        <f t="shared" ca="1" si="2341"/>
        <v>M7883</v>
      </c>
      <c r="S7880" s="40">
        <f t="shared" ca="1" si="2329"/>
        <v>0</v>
      </c>
      <c r="T7880" s="46">
        <f t="shared" ca="1" si="2330"/>
        <v>41</v>
      </c>
      <c r="X7880" s="74">
        <f t="shared" ca="1" si="2331"/>
        <v>1.3839334069092726</v>
      </c>
      <c r="Y7880" s="75">
        <f t="shared" ca="1" si="2332"/>
        <v>1.3839334069092726</v>
      </c>
      <c r="Z7880" s="74">
        <f t="shared" ca="1" si="2333"/>
        <v>3.9905673225988023</v>
      </c>
      <c r="AA7880" s="76">
        <f t="shared" ca="1" si="2334"/>
        <v>1383.9334069092727</v>
      </c>
      <c r="AB7880" s="76">
        <f t="shared" ca="1" si="2335"/>
        <v>3990.5673225988021</v>
      </c>
    </row>
    <row r="7881" spans="1:28" x14ac:dyDescent="0.25">
      <c r="A7881" s="2">
        <f t="shared" si="2336"/>
        <v>7</v>
      </c>
      <c r="B7881" s="16">
        <f ca="1">VLOOKUP(A7881,PERIODS!$O$4:$P$33,2,FALSE)</f>
        <v>3.3000000000000002E-2</v>
      </c>
      <c r="C7881" s="15"/>
      <c r="D7881" s="18">
        <v>5000</v>
      </c>
      <c r="E7881" s="34">
        <f t="shared" ca="1" si="2337"/>
        <v>12907.924660884757</v>
      </c>
      <c r="F7881" s="34">
        <f t="shared" ca="1" si="2338"/>
        <v>3300</v>
      </c>
      <c r="G7881" s="69">
        <f t="shared" ca="1" si="2324"/>
        <v>0</v>
      </c>
      <c r="H7881" s="34">
        <f t="shared" ca="1" si="2325"/>
        <v>1440.4416936852845</v>
      </c>
      <c r="I7881" s="34">
        <f t="shared" ca="1" si="2326"/>
        <v>4740.4416936852849</v>
      </c>
      <c r="J7881" s="18">
        <f ca="1">SUM(INDIRECT(ADDRESS(ROW(F7881),COLUMN(F7881),4)):INDIRECT(ADDRESS(ROW(F7881)+N$5-1,COLUMN(F7881),4)))</f>
        <v>23100</v>
      </c>
      <c r="K7881" s="18">
        <f t="shared" ca="1" si="2327"/>
        <v>16350</v>
      </c>
      <c r="L7881" s="18">
        <f t="shared" ca="1" si="2339"/>
        <v>0</v>
      </c>
      <c r="M7881" s="18">
        <f t="shared" ca="1" si="2323"/>
        <v>0</v>
      </c>
      <c r="N7881" s="34">
        <f t="shared" ca="1" si="2328"/>
        <v>8167.4829671994721</v>
      </c>
      <c r="P7881" s="18">
        <f t="shared" ca="1" si="2340"/>
        <v>1440.4416936852845</v>
      </c>
      <c r="Q7881" s="47">
        <f ca="1">SUM(L$15:L7881)-SUM(M$15:M7881)</f>
        <v>16350</v>
      </c>
      <c r="R7881" s="47" t="str">
        <f t="shared" ca="1" si="2341"/>
        <v>M7884</v>
      </c>
      <c r="S7881" s="40">
        <f t="shared" ca="1" si="2329"/>
        <v>0</v>
      </c>
      <c r="T7881" s="46">
        <f t="shared" ca="1" si="2330"/>
        <v>49</v>
      </c>
      <c r="X7881" s="74">
        <f t="shared" ca="1" si="2331"/>
        <v>1.4404416936852844</v>
      </c>
      <c r="Y7881" s="75">
        <f t="shared" ca="1" si="2332"/>
        <v>1.4404416936852844</v>
      </c>
      <c r="Z7881" s="74">
        <f t="shared" ca="1" si="2333"/>
        <v>4.2225604834618125</v>
      </c>
      <c r="AA7881" s="76">
        <f t="shared" ca="1" si="2334"/>
        <v>1440.4416936852845</v>
      </c>
      <c r="AB7881" s="76">
        <f t="shared" ca="1" si="2335"/>
        <v>4222.5604834618125</v>
      </c>
    </row>
    <row r="7882" spans="1:28" x14ac:dyDescent="0.25">
      <c r="A7882" s="2">
        <f t="shared" si="2336"/>
        <v>8</v>
      </c>
      <c r="B7882" s="16">
        <f ca="1">VLOOKUP(A7882,PERIODS!$O$4:$P$33,2,FALSE)</f>
        <v>3.3000000000000002E-2</v>
      </c>
      <c r="C7882" s="15"/>
      <c r="D7882" s="18">
        <v>5000</v>
      </c>
      <c r="E7882" s="34">
        <f t="shared" ca="1" si="2337"/>
        <v>8167.4829671994721</v>
      </c>
      <c r="F7882" s="34">
        <f t="shared" ca="1" si="2338"/>
        <v>3300</v>
      </c>
      <c r="G7882" s="69">
        <f t="shared" ca="1" si="2324"/>
        <v>0</v>
      </c>
      <c r="H7882" s="34">
        <f t="shared" ca="1" si="2325"/>
        <v>1534.3294151565067</v>
      </c>
      <c r="I7882" s="34">
        <f t="shared" ca="1" si="2326"/>
        <v>4834.3294151565069</v>
      </c>
      <c r="J7882" s="18">
        <f ca="1">SUM(INDIRECT(ADDRESS(ROW(F7882),COLUMN(F7882),4)):INDIRECT(ADDRESS(ROW(F7882)+N$5-1,COLUMN(F7882),4)))</f>
        <v>23100</v>
      </c>
      <c r="K7882" s="18">
        <f t="shared" ca="1" si="2327"/>
        <v>0</v>
      </c>
      <c r="L7882" s="18">
        <f t="shared" ca="1" si="2339"/>
        <v>0</v>
      </c>
      <c r="M7882" s="18">
        <f t="shared" ca="1" si="2323"/>
        <v>16350</v>
      </c>
      <c r="N7882" s="34">
        <f t="shared" ca="1" si="2328"/>
        <v>19683.153552042964</v>
      </c>
      <c r="P7882" s="18">
        <f t="shared" ca="1" si="2340"/>
        <v>1534.3294151565067</v>
      </c>
      <c r="Q7882" s="47">
        <f ca="1">SUM(L$15:L7882)-SUM(M$15:M7882)</f>
        <v>0</v>
      </c>
      <c r="R7882" s="47" t="str">
        <f t="shared" ca="1" si="2341"/>
        <v>M7885</v>
      </c>
      <c r="S7882" s="40">
        <f t="shared" ca="1" si="2329"/>
        <v>0</v>
      </c>
      <c r="T7882" s="46">
        <f t="shared" ca="1" si="2330"/>
        <v>82</v>
      </c>
      <c r="X7882" s="74">
        <f t="shared" ca="1" si="2331"/>
        <v>1.5343294151565068</v>
      </c>
      <c r="Y7882" s="75">
        <f t="shared" ca="1" si="2332"/>
        <v>1.5343294151565068</v>
      </c>
      <c r="Z7882" s="74">
        <f t="shared" ca="1" si="2333"/>
        <v>4.6382141707316187</v>
      </c>
      <c r="AA7882" s="76">
        <f t="shared" ca="1" si="2334"/>
        <v>1534.3294151565067</v>
      </c>
      <c r="AB7882" s="76">
        <f t="shared" ca="1" si="2335"/>
        <v>4638.2141707316187</v>
      </c>
    </row>
    <row r="7883" spans="1:28" x14ac:dyDescent="0.25">
      <c r="A7883" s="2">
        <f t="shared" si="2336"/>
        <v>9</v>
      </c>
      <c r="B7883" s="16">
        <f ca="1">VLOOKUP(A7883,PERIODS!$O$4:$P$33,2,FALSE)</f>
        <v>3.3000000000000002E-2</v>
      </c>
      <c r="C7883" s="15"/>
      <c r="D7883" s="18">
        <v>5000</v>
      </c>
      <c r="E7883" s="34">
        <f t="shared" ca="1" si="2337"/>
        <v>19683.153552042964</v>
      </c>
      <c r="F7883" s="34">
        <f t="shared" ca="1" si="2338"/>
        <v>3300</v>
      </c>
      <c r="G7883" s="69">
        <f t="shared" ca="1" si="2324"/>
        <v>0</v>
      </c>
      <c r="H7883" s="34">
        <f t="shared" ca="1" si="2325"/>
        <v>20.385627307524469</v>
      </c>
      <c r="I7883" s="34">
        <f t="shared" ca="1" si="2326"/>
        <v>3320.3856273075244</v>
      </c>
      <c r="J7883" s="18">
        <f ca="1">SUM(INDIRECT(ADDRESS(ROW(F7883),COLUMN(F7883),4)):INDIRECT(ADDRESS(ROW(F7883)+N$5-1,COLUMN(F7883),4)))</f>
        <v>23100</v>
      </c>
      <c r="K7883" s="18">
        <f t="shared" ca="1" si="2327"/>
        <v>16350</v>
      </c>
      <c r="L7883" s="18">
        <f t="shared" ca="1" si="2339"/>
        <v>16350</v>
      </c>
      <c r="M7883" s="18">
        <f t="shared" ca="1" si="2323"/>
        <v>0</v>
      </c>
      <c r="N7883" s="34">
        <f t="shared" ca="1" si="2328"/>
        <v>16362.767924735439</v>
      </c>
      <c r="P7883" s="18">
        <f t="shared" ca="1" si="2340"/>
        <v>20.385627307524469</v>
      </c>
      <c r="Q7883" s="47">
        <f ca="1">SUM(L$15:L7883)-SUM(M$15:M7883)</f>
        <v>16350</v>
      </c>
      <c r="R7883" s="47" t="str">
        <f t="shared" ca="1" si="2341"/>
        <v>M7886</v>
      </c>
      <c r="S7883" s="40">
        <f t="shared" ca="1" si="2329"/>
        <v>0</v>
      </c>
      <c r="T7883" s="46">
        <f t="shared" ca="1" si="2330"/>
        <v>8</v>
      </c>
      <c r="X7883" s="74">
        <f t="shared" ca="1" si="2331"/>
        <v>2.0385627307524471E-2</v>
      </c>
      <c r="Y7883" s="75">
        <f t="shared" ca="1" si="2332"/>
        <v>2.0385627307524471E-2</v>
      </c>
      <c r="Z7883" s="74">
        <f t="shared" ca="1" si="2333"/>
        <v>1.0205948333886596</v>
      </c>
      <c r="AA7883" s="76">
        <f t="shared" ca="1" si="2334"/>
        <v>20.385627307524469</v>
      </c>
      <c r="AB7883" s="76">
        <f t="shared" ca="1" si="2335"/>
        <v>1020.5948333886596</v>
      </c>
    </row>
    <row r="7884" spans="1:28" x14ac:dyDescent="0.25">
      <c r="A7884" s="2">
        <f t="shared" si="2336"/>
        <v>10</v>
      </c>
      <c r="B7884" s="16">
        <f ca="1">VLOOKUP(A7884,PERIODS!$O$4:$P$33,2,FALSE)</f>
        <v>3.3000000000000002E-2</v>
      </c>
      <c r="C7884" s="15"/>
      <c r="D7884" s="18">
        <v>5000</v>
      </c>
      <c r="E7884" s="34">
        <f t="shared" ca="1" si="2337"/>
        <v>16362.767924735439</v>
      </c>
      <c r="F7884" s="34">
        <f t="shared" ca="1" si="2338"/>
        <v>3300</v>
      </c>
      <c r="G7884" s="69">
        <f t="shared" ca="1" si="2324"/>
        <v>0</v>
      </c>
      <c r="H7884" s="34">
        <f t="shared" ca="1" si="2325"/>
        <v>-1851.0081909013595</v>
      </c>
      <c r="I7884" s="34">
        <f t="shared" ca="1" si="2326"/>
        <v>1448.9918090986405</v>
      </c>
      <c r="J7884" s="18">
        <f ca="1">SUM(INDIRECT(ADDRESS(ROW(F7884),COLUMN(F7884),4)):INDIRECT(ADDRESS(ROW(F7884)+N$5-1,COLUMN(F7884),4)))</f>
        <v>23100</v>
      </c>
      <c r="K7884" s="18">
        <f t="shared" ca="1" si="2327"/>
        <v>16350</v>
      </c>
      <c r="L7884" s="18">
        <f t="shared" ca="1" si="2339"/>
        <v>0</v>
      </c>
      <c r="M7884" s="18">
        <f t="shared" ca="1" si="2323"/>
        <v>0</v>
      </c>
      <c r="N7884" s="34">
        <f t="shared" ca="1" si="2328"/>
        <v>14913.776115636798</v>
      </c>
      <c r="P7884" s="18">
        <f t="shared" ca="1" si="2340"/>
        <v>1851.0081909013595</v>
      </c>
      <c r="Q7884" s="47">
        <f ca="1">SUM(L$15:L7884)-SUM(M$15:M7884)</f>
        <v>16350</v>
      </c>
      <c r="R7884" s="47" t="str">
        <f t="shared" ca="1" si="2341"/>
        <v>M7887</v>
      </c>
      <c r="S7884" s="40">
        <f t="shared" ca="1" si="2329"/>
        <v>0</v>
      </c>
      <c r="T7884" s="46">
        <f t="shared" ca="1" si="2330"/>
        <v>65</v>
      </c>
      <c r="X7884" s="74">
        <f t="shared" ca="1" si="2331"/>
        <v>-1.8510081909013596</v>
      </c>
      <c r="Y7884" s="75">
        <f t="shared" ca="1" si="2332"/>
        <v>-1.8510081909013596</v>
      </c>
      <c r="Z7884" s="74">
        <f t="shared" ca="1" si="2333"/>
        <v>0.15707872111811785</v>
      </c>
      <c r="AA7884" s="76">
        <f t="shared" ca="1" si="2334"/>
        <v>-1851.0081909013595</v>
      </c>
      <c r="AB7884" s="76">
        <f t="shared" ca="1" si="2335"/>
        <v>157.07872111811784</v>
      </c>
    </row>
    <row r="7885" spans="1:28" x14ac:dyDescent="0.25">
      <c r="A7885" s="2">
        <f t="shared" si="2336"/>
        <v>11</v>
      </c>
      <c r="B7885" s="16">
        <f ca="1">VLOOKUP(A7885,PERIODS!$O$4:$P$33,2,FALSE)</f>
        <v>3.3000000000000002E-2</v>
      </c>
      <c r="C7885" s="15"/>
      <c r="D7885" s="18">
        <v>5000</v>
      </c>
      <c r="E7885" s="34">
        <f t="shared" ca="1" si="2337"/>
        <v>14913.776115636798</v>
      </c>
      <c r="F7885" s="34">
        <f t="shared" ca="1" si="2338"/>
        <v>3300</v>
      </c>
      <c r="G7885" s="69">
        <f t="shared" ca="1" si="2324"/>
        <v>0</v>
      </c>
      <c r="H7885" s="34">
        <f t="shared" ca="1" si="2325"/>
        <v>-367.8686900952826</v>
      </c>
      <c r="I7885" s="34">
        <f t="shared" ca="1" si="2326"/>
        <v>2932.1313099047175</v>
      </c>
      <c r="J7885" s="18">
        <f ca="1">SUM(INDIRECT(ADDRESS(ROW(F7885),COLUMN(F7885),4)):INDIRECT(ADDRESS(ROW(F7885)+N$5-1,COLUMN(F7885),4)))</f>
        <v>23300</v>
      </c>
      <c r="K7885" s="18">
        <f t="shared" ca="1" si="2327"/>
        <v>16350</v>
      </c>
      <c r="L7885" s="18">
        <f t="shared" ca="1" si="2339"/>
        <v>0</v>
      </c>
      <c r="M7885" s="18">
        <f t="shared" ca="1" si="2323"/>
        <v>0</v>
      </c>
      <c r="N7885" s="34">
        <f t="shared" ca="1" si="2328"/>
        <v>11981.644805732081</v>
      </c>
      <c r="P7885" s="18">
        <f t="shared" ca="1" si="2340"/>
        <v>367.8686900952826</v>
      </c>
      <c r="Q7885" s="47">
        <f ca="1">SUM(L$15:L7885)-SUM(M$15:M7885)</f>
        <v>16350</v>
      </c>
      <c r="R7885" s="47" t="str">
        <f t="shared" ca="1" si="2341"/>
        <v>M7888</v>
      </c>
      <c r="S7885" s="40">
        <f t="shared" ca="1" si="2329"/>
        <v>0</v>
      </c>
      <c r="T7885" s="46">
        <f t="shared" ca="1" si="2330"/>
        <v>71</v>
      </c>
      <c r="X7885" s="74">
        <f t="shared" ca="1" si="2331"/>
        <v>-0.36786869009528261</v>
      </c>
      <c r="Y7885" s="75">
        <f t="shared" ca="1" si="2332"/>
        <v>-0.36786869009528261</v>
      </c>
      <c r="Z7885" s="74">
        <f t="shared" ca="1" si="2333"/>
        <v>0.69220806949701541</v>
      </c>
      <c r="AA7885" s="76">
        <f t="shared" ca="1" si="2334"/>
        <v>-367.8686900952826</v>
      </c>
      <c r="AB7885" s="76">
        <f t="shared" ca="1" si="2335"/>
        <v>692.20806949701546</v>
      </c>
    </row>
    <row r="7886" spans="1:28" x14ac:dyDescent="0.25">
      <c r="A7886" s="2">
        <f t="shared" si="2336"/>
        <v>12</v>
      </c>
      <c r="B7886" s="16">
        <f ca="1">VLOOKUP(A7886,PERIODS!$O$4:$P$33,2,FALSE)</f>
        <v>3.3000000000000002E-2</v>
      </c>
      <c r="C7886" s="15"/>
      <c r="D7886" s="18">
        <v>5000</v>
      </c>
      <c r="E7886" s="34">
        <f t="shared" ca="1" si="2337"/>
        <v>11981.644805732081</v>
      </c>
      <c r="F7886" s="34">
        <f t="shared" ca="1" si="2338"/>
        <v>3300</v>
      </c>
      <c r="G7886" s="69">
        <f t="shared" ca="1" si="2324"/>
        <v>0</v>
      </c>
      <c r="H7886" s="34">
        <f t="shared" ca="1" si="2325"/>
        <v>-1229.9403553807019</v>
      </c>
      <c r="I7886" s="34">
        <f t="shared" ca="1" si="2326"/>
        <v>2070.0596446192981</v>
      </c>
      <c r="J7886" s="18">
        <f ca="1">SUM(INDIRECT(ADDRESS(ROW(F7886),COLUMN(F7886),4)):INDIRECT(ADDRESS(ROW(F7886)+N$5-1,COLUMN(F7886),4)))</f>
        <v>23500</v>
      </c>
      <c r="K7886" s="18">
        <f t="shared" ca="1" si="2327"/>
        <v>0</v>
      </c>
      <c r="L7886" s="18">
        <f t="shared" ca="1" si="2339"/>
        <v>0</v>
      </c>
      <c r="M7886" s="18">
        <f t="shared" ca="1" si="2323"/>
        <v>16350</v>
      </c>
      <c r="N7886" s="34">
        <f t="shared" ca="1" si="2328"/>
        <v>26261.585161112784</v>
      </c>
      <c r="P7886" s="18">
        <f t="shared" ca="1" si="2340"/>
        <v>1229.9403553807019</v>
      </c>
      <c r="Q7886" s="47">
        <f ca="1">SUM(L$15:L7886)-SUM(M$15:M7886)</f>
        <v>0</v>
      </c>
      <c r="R7886" s="47" t="str">
        <f t="shared" ca="1" si="2341"/>
        <v>M7889</v>
      </c>
      <c r="S7886" s="40">
        <f t="shared" ca="1" si="2329"/>
        <v>0</v>
      </c>
      <c r="T7886" s="46">
        <f t="shared" ca="1" si="2330"/>
        <v>64</v>
      </c>
      <c r="X7886" s="74">
        <f t="shared" ca="1" si="2331"/>
        <v>-1.229940355380702</v>
      </c>
      <c r="Y7886" s="75">
        <f t="shared" ca="1" si="2332"/>
        <v>-1.229940355380702</v>
      </c>
      <c r="Z7886" s="74">
        <f t="shared" ca="1" si="2333"/>
        <v>0.29231001188030176</v>
      </c>
      <c r="AA7886" s="76">
        <f t="shared" ca="1" si="2334"/>
        <v>-1229.9403553807019</v>
      </c>
      <c r="AB7886" s="76">
        <f t="shared" ca="1" si="2335"/>
        <v>292.31001188030177</v>
      </c>
    </row>
    <row r="7887" spans="1:28" x14ac:dyDescent="0.25">
      <c r="A7887" s="2">
        <f t="shared" si="2336"/>
        <v>13</v>
      </c>
      <c r="B7887" s="16">
        <f ca="1">VLOOKUP(A7887,PERIODS!$O$4:$P$33,2,FALSE)</f>
        <v>3.3000000000000002E-2</v>
      </c>
      <c r="C7887" s="15"/>
      <c r="D7887" s="18">
        <v>5000</v>
      </c>
      <c r="E7887" s="34">
        <f t="shared" ca="1" si="2337"/>
        <v>26261.585161112784</v>
      </c>
      <c r="F7887" s="34">
        <f t="shared" ca="1" si="2338"/>
        <v>3300</v>
      </c>
      <c r="G7887" s="69">
        <f t="shared" ca="1" si="2324"/>
        <v>0</v>
      </c>
      <c r="H7887" s="34">
        <f t="shared" ca="1" si="2325"/>
        <v>-319.18792365528384</v>
      </c>
      <c r="I7887" s="34">
        <f t="shared" ca="1" si="2326"/>
        <v>2980.8120763447159</v>
      </c>
      <c r="J7887" s="18">
        <f ca="1">SUM(INDIRECT(ADDRESS(ROW(F7887),COLUMN(F7887),4)):INDIRECT(ADDRESS(ROW(F7887)+N$5-1,COLUMN(F7887),4)))</f>
        <v>23700</v>
      </c>
      <c r="K7887" s="18">
        <f t="shared" ca="1" si="2327"/>
        <v>0</v>
      </c>
      <c r="L7887" s="18">
        <f t="shared" ca="1" si="2339"/>
        <v>0</v>
      </c>
      <c r="M7887" s="18">
        <f t="shared" ref="M7887:M7950" ca="1" si="2342">SUMIF($R$15:$R$8014,ADDRESS(ROW(M7887),COLUMN(M7887),4),$L$15:$L$8014)</f>
        <v>0</v>
      </c>
      <c r="N7887" s="34">
        <f t="shared" ca="1" si="2328"/>
        <v>23280.773084768069</v>
      </c>
      <c r="P7887" s="18">
        <f t="shared" ca="1" si="2340"/>
        <v>319.18792365528384</v>
      </c>
      <c r="Q7887" s="47">
        <f ca="1">SUM(L$15:L7887)-SUM(M$15:M7887)</f>
        <v>0</v>
      </c>
      <c r="R7887" s="47" t="str">
        <f t="shared" ca="1" si="2341"/>
        <v>M7890</v>
      </c>
      <c r="S7887" s="40">
        <f t="shared" ca="1" si="2329"/>
        <v>0</v>
      </c>
      <c r="T7887" s="46">
        <f t="shared" ca="1" si="2330"/>
        <v>73</v>
      </c>
      <c r="X7887" s="74">
        <f t="shared" ca="1" si="2331"/>
        <v>-0.31918792365528381</v>
      </c>
      <c r="Y7887" s="75">
        <f t="shared" ca="1" si="2332"/>
        <v>-0.31918792365528381</v>
      </c>
      <c r="Z7887" s="74">
        <f t="shared" ca="1" si="2333"/>
        <v>0.72673896503028634</v>
      </c>
      <c r="AA7887" s="76">
        <f t="shared" ca="1" si="2334"/>
        <v>-319.18792365528384</v>
      </c>
      <c r="AB7887" s="76">
        <f t="shared" ca="1" si="2335"/>
        <v>726.73896503028629</v>
      </c>
    </row>
    <row r="7888" spans="1:28" x14ac:dyDescent="0.25">
      <c r="A7888" s="2">
        <f t="shared" si="2336"/>
        <v>14</v>
      </c>
      <c r="B7888" s="16">
        <f ca="1">VLOOKUP(A7888,PERIODS!$O$4:$P$33,2,FALSE)</f>
        <v>3.3000000000000002E-2</v>
      </c>
      <c r="C7888" s="15"/>
      <c r="D7888" s="18">
        <v>5000</v>
      </c>
      <c r="E7888" s="34">
        <f t="shared" ca="1" si="2337"/>
        <v>23280.773084768069</v>
      </c>
      <c r="F7888" s="34">
        <f t="shared" ca="1" si="2338"/>
        <v>3300</v>
      </c>
      <c r="G7888" s="69">
        <f t="shared" ref="G7888:G7951" ca="1" si="2343">((2*RAND()*$F$5)-$F$5)*E7888</f>
        <v>0</v>
      </c>
      <c r="H7888" s="34">
        <f t="shared" ref="H7888:H7951" ca="1" si="2344">IF($S$3="NORM",AA7888,IF($S$3="LOGNORM",AB7888,0))</f>
        <v>1959.9639845400536</v>
      </c>
      <c r="I7888" s="34">
        <f t="shared" ref="I7888:I7951" ca="1" si="2345">IF(F7888+H7888&lt;0,0,F7888+H7888)</f>
        <v>5259.9639845400534</v>
      </c>
      <c r="J7888" s="18">
        <f ca="1">SUM(INDIRECT(ADDRESS(ROW(F7888),COLUMN(F7888),4)):INDIRECT(ADDRESS(ROW(F7888)+N$5-1,COLUMN(F7888),4)))</f>
        <v>23900</v>
      </c>
      <c r="K7888" s="18">
        <f t="shared" ref="K7888:K7951" ca="1" si="2346">Q7888</f>
        <v>16350</v>
      </c>
      <c r="L7888" s="18">
        <f t="shared" ca="1" si="2339"/>
        <v>16350</v>
      </c>
      <c r="M7888" s="18">
        <f t="shared" ca="1" si="2342"/>
        <v>0</v>
      </c>
      <c r="N7888" s="34">
        <f t="shared" ref="N7888:N7951" ca="1" si="2347">E7888+G7888-I7888+M7888-S7888</f>
        <v>18020.809100228016</v>
      </c>
      <c r="P7888" s="18">
        <f t="shared" ca="1" si="2340"/>
        <v>1959.9639845400536</v>
      </c>
      <c r="Q7888" s="47">
        <f ca="1">SUM(L$15:L7888)-SUM(M$15:M7888)</f>
        <v>16350</v>
      </c>
      <c r="R7888" s="47" t="str">
        <f t="shared" ca="1" si="2341"/>
        <v>M7891</v>
      </c>
      <c r="S7888" s="40">
        <f t="shared" ref="S7888:S7951" ca="1" si="2348">IF(T7888&gt;N$6*100,M7888,0)</f>
        <v>0</v>
      </c>
      <c r="T7888" s="46">
        <f t="shared" ref="T7888:T7951" ca="1" si="2349">RANDBETWEEN(0,100)</f>
        <v>47</v>
      </c>
      <c r="X7888" s="74">
        <f t="shared" ref="X7888:X7951" ca="1" si="2350">NORMINV(RAND(),0,1)</f>
        <v>2.6958835067388338</v>
      </c>
      <c r="Y7888" s="75">
        <f t="shared" ref="Y7888:Y7951" ca="1" si="2351">IF(AND(X7888&gt;$F$6,$F$6&gt;0),$F$6,X7888)</f>
        <v>1.9599639845400536</v>
      </c>
      <c r="Z7888" s="74">
        <f t="shared" ref="Z7888:Z7951" ca="1" si="2352">EXP(Y7888)</f>
        <v>7.0990713842313315</v>
      </c>
      <c r="AA7888" s="76">
        <f t="shared" ref="AA7888:AA7951" ca="1" si="2353">$F$3*Y7888</f>
        <v>1959.9639845400536</v>
      </c>
      <c r="AB7888" s="76">
        <f t="shared" ref="AB7888:AB7951" ca="1" si="2354">$F$3*Z7888</f>
        <v>7099.0713842313316</v>
      </c>
    </row>
    <row r="7889" spans="1:28" x14ac:dyDescent="0.25">
      <c r="A7889" s="2">
        <f t="shared" ref="A7889:A7952" si="2355">IF(AND(A7888=12,OR(A$14="MS",A$14="M0")),1,IF(AND(A7888=4,OR(A$14="WS",A$14="W0")),1,IF(AND(A7888=30,OR(A$14="DS",A$14="D0")),1,A7888+1)))</f>
        <v>15</v>
      </c>
      <c r="B7889" s="16">
        <f ca="1">VLOOKUP(A7889,PERIODS!$O$4:$P$33,2,FALSE)</f>
        <v>3.3000000000000002E-2</v>
      </c>
      <c r="C7889" s="15"/>
      <c r="D7889" s="18">
        <v>5000</v>
      </c>
      <c r="E7889" s="34">
        <f t="shared" ca="1" si="2337"/>
        <v>18020.809100228016</v>
      </c>
      <c r="F7889" s="34">
        <f t="shared" ca="1" si="2338"/>
        <v>3300</v>
      </c>
      <c r="G7889" s="69">
        <f t="shared" ca="1" si="2343"/>
        <v>0</v>
      </c>
      <c r="H7889" s="34">
        <f t="shared" ca="1" si="2344"/>
        <v>1018.436053148212</v>
      </c>
      <c r="I7889" s="34">
        <f t="shared" ca="1" si="2345"/>
        <v>4318.4360531482116</v>
      </c>
      <c r="J7889" s="18">
        <f ca="1">SUM(INDIRECT(ADDRESS(ROW(F7889),COLUMN(F7889),4)):INDIRECT(ADDRESS(ROW(F7889)+N$5-1,COLUMN(F7889),4)))</f>
        <v>24100</v>
      </c>
      <c r="K7889" s="18">
        <f t="shared" ca="1" si="2346"/>
        <v>16350</v>
      </c>
      <c r="L7889" s="18">
        <f t="shared" ca="1" si="2339"/>
        <v>0</v>
      </c>
      <c r="M7889" s="18">
        <f t="shared" ca="1" si="2342"/>
        <v>0</v>
      </c>
      <c r="N7889" s="34">
        <f t="shared" ca="1" si="2347"/>
        <v>13702.373047079804</v>
      </c>
      <c r="P7889" s="18">
        <f t="shared" ca="1" si="2340"/>
        <v>1018.436053148212</v>
      </c>
      <c r="Q7889" s="47">
        <f ca="1">SUM(L$15:L7889)-SUM(M$15:M7889)</f>
        <v>16350</v>
      </c>
      <c r="R7889" s="47" t="str">
        <f t="shared" ca="1" si="2341"/>
        <v>M7892</v>
      </c>
      <c r="S7889" s="40">
        <f t="shared" ca="1" si="2348"/>
        <v>0</v>
      </c>
      <c r="T7889" s="46">
        <f t="shared" ca="1" si="2349"/>
        <v>68</v>
      </c>
      <c r="X7889" s="74">
        <f t="shared" ca="1" si="2350"/>
        <v>1.018436053148212</v>
      </c>
      <c r="Y7889" s="75">
        <f t="shared" ca="1" si="2351"/>
        <v>1.018436053148212</v>
      </c>
      <c r="Z7889" s="74">
        <f t="shared" ca="1" si="2352"/>
        <v>2.7688610244962346</v>
      </c>
      <c r="AA7889" s="76">
        <f t="shared" ca="1" si="2353"/>
        <v>1018.436053148212</v>
      </c>
      <c r="AB7889" s="76">
        <f t="shared" ca="1" si="2354"/>
        <v>2768.8610244962347</v>
      </c>
    </row>
    <row r="7890" spans="1:28" x14ac:dyDescent="0.25">
      <c r="A7890" s="2">
        <f t="shared" si="2355"/>
        <v>16</v>
      </c>
      <c r="B7890" s="16">
        <f ca="1">VLOOKUP(A7890,PERIODS!$O$4:$P$33,2,FALSE)</f>
        <v>3.3000000000000002E-2</v>
      </c>
      <c r="C7890" s="15"/>
      <c r="D7890" s="18">
        <v>5000</v>
      </c>
      <c r="E7890" s="34">
        <f t="shared" ca="1" si="2337"/>
        <v>13702.373047079804</v>
      </c>
      <c r="F7890" s="34">
        <f t="shared" ca="1" si="2338"/>
        <v>3300</v>
      </c>
      <c r="G7890" s="69">
        <f t="shared" ca="1" si="2343"/>
        <v>0</v>
      </c>
      <c r="H7890" s="34">
        <f t="shared" ca="1" si="2344"/>
        <v>1674.2995789221859</v>
      </c>
      <c r="I7890" s="34">
        <f t="shared" ca="1" si="2345"/>
        <v>4974.2995789221859</v>
      </c>
      <c r="J7890" s="18">
        <f ca="1">SUM(INDIRECT(ADDRESS(ROW(F7890),COLUMN(F7890),4)):INDIRECT(ADDRESS(ROW(F7890)+N$5-1,COLUMN(F7890),4)))</f>
        <v>24300</v>
      </c>
      <c r="K7890" s="18">
        <f t="shared" ca="1" si="2346"/>
        <v>16350</v>
      </c>
      <c r="L7890" s="18">
        <f t="shared" ca="1" si="2339"/>
        <v>0</v>
      </c>
      <c r="M7890" s="18">
        <f t="shared" ca="1" si="2342"/>
        <v>0</v>
      </c>
      <c r="N7890" s="34">
        <f t="shared" ca="1" si="2347"/>
        <v>8728.0734681576178</v>
      </c>
      <c r="P7890" s="18">
        <f t="shared" ca="1" si="2340"/>
        <v>1674.2995789221859</v>
      </c>
      <c r="Q7890" s="47">
        <f ca="1">SUM(L$15:L7890)-SUM(M$15:M7890)</f>
        <v>16350</v>
      </c>
      <c r="R7890" s="47" t="str">
        <f t="shared" ca="1" si="2341"/>
        <v>M7893</v>
      </c>
      <c r="S7890" s="40">
        <f t="shared" ca="1" si="2348"/>
        <v>0</v>
      </c>
      <c r="T7890" s="46">
        <f t="shared" ca="1" si="2349"/>
        <v>91</v>
      </c>
      <c r="X7890" s="74">
        <f t="shared" ca="1" si="2350"/>
        <v>1.6742995789221859</v>
      </c>
      <c r="Y7890" s="75">
        <f t="shared" ca="1" si="2351"/>
        <v>1.6742995789221859</v>
      </c>
      <c r="Z7890" s="74">
        <f t="shared" ca="1" si="2352"/>
        <v>5.3350570536938537</v>
      </c>
      <c r="AA7890" s="76">
        <f t="shared" ca="1" si="2353"/>
        <v>1674.2995789221859</v>
      </c>
      <c r="AB7890" s="76">
        <f t="shared" ca="1" si="2354"/>
        <v>5335.057053693854</v>
      </c>
    </row>
    <row r="7891" spans="1:28" x14ac:dyDescent="0.25">
      <c r="A7891" s="2">
        <f t="shared" si="2355"/>
        <v>17</v>
      </c>
      <c r="B7891" s="16">
        <f ca="1">VLOOKUP(A7891,PERIODS!$O$4:$P$33,2,FALSE)</f>
        <v>3.5000000000000003E-2</v>
      </c>
      <c r="C7891" s="15"/>
      <c r="D7891" s="18">
        <v>5000</v>
      </c>
      <c r="E7891" s="34">
        <f t="shared" ca="1" si="2337"/>
        <v>8728.0734681576178</v>
      </c>
      <c r="F7891" s="34">
        <f t="shared" ca="1" si="2338"/>
        <v>3500.0000000000005</v>
      </c>
      <c r="G7891" s="69">
        <f t="shared" ca="1" si="2343"/>
        <v>0</v>
      </c>
      <c r="H7891" s="34">
        <f t="shared" ca="1" si="2344"/>
        <v>1959.9639845400536</v>
      </c>
      <c r="I7891" s="34">
        <f t="shared" ca="1" si="2345"/>
        <v>5459.9639845400543</v>
      </c>
      <c r="J7891" s="18">
        <f ca="1">SUM(INDIRECT(ADDRESS(ROW(F7891),COLUMN(F7891),4)):INDIRECT(ADDRESS(ROW(F7891)+N$5-1,COLUMN(F7891),4)))</f>
        <v>24500.000000000004</v>
      </c>
      <c r="K7891" s="18">
        <f t="shared" ca="1" si="2346"/>
        <v>0</v>
      </c>
      <c r="L7891" s="18">
        <f t="shared" ca="1" si="2339"/>
        <v>0</v>
      </c>
      <c r="M7891" s="18">
        <f t="shared" ca="1" si="2342"/>
        <v>16350</v>
      </c>
      <c r="N7891" s="34">
        <f t="shared" ca="1" si="2347"/>
        <v>19618.109483617562</v>
      </c>
      <c r="P7891" s="18">
        <f t="shared" ca="1" si="2340"/>
        <v>1959.9639845400536</v>
      </c>
      <c r="Q7891" s="47">
        <f ca="1">SUM(L$15:L7891)-SUM(M$15:M7891)</f>
        <v>0</v>
      </c>
      <c r="R7891" s="47" t="str">
        <f t="shared" ca="1" si="2341"/>
        <v>M7894</v>
      </c>
      <c r="S7891" s="40">
        <f t="shared" ca="1" si="2348"/>
        <v>0</v>
      </c>
      <c r="T7891" s="46">
        <f t="shared" ca="1" si="2349"/>
        <v>76</v>
      </c>
      <c r="X7891" s="74">
        <f t="shared" ca="1" si="2350"/>
        <v>2.4685019984457135</v>
      </c>
      <c r="Y7891" s="75">
        <f t="shared" ca="1" si="2351"/>
        <v>1.9599639845400536</v>
      </c>
      <c r="Z7891" s="74">
        <f t="shared" ca="1" si="2352"/>
        <v>7.0990713842313315</v>
      </c>
      <c r="AA7891" s="76">
        <f t="shared" ca="1" si="2353"/>
        <v>1959.9639845400536</v>
      </c>
      <c r="AB7891" s="76">
        <f t="shared" ca="1" si="2354"/>
        <v>7099.0713842313316</v>
      </c>
    </row>
    <row r="7892" spans="1:28" x14ac:dyDescent="0.25">
      <c r="A7892" s="2">
        <f t="shared" si="2355"/>
        <v>18</v>
      </c>
      <c r="B7892" s="16">
        <f ca="1">VLOOKUP(A7892,PERIODS!$O$4:$P$33,2,FALSE)</f>
        <v>3.5000000000000003E-2</v>
      </c>
      <c r="C7892" s="15"/>
      <c r="D7892" s="18">
        <v>5000</v>
      </c>
      <c r="E7892" s="34">
        <f t="shared" ca="1" si="2337"/>
        <v>19618.109483617562</v>
      </c>
      <c r="F7892" s="34">
        <f t="shared" ca="1" si="2338"/>
        <v>3500.0000000000005</v>
      </c>
      <c r="G7892" s="69">
        <f t="shared" ca="1" si="2343"/>
        <v>0</v>
      </c>
      <c r="H7892" s="34">
        <f t="shared" ca="1" si="2344"/>
        <v>357.2173073791422</v>
      </c>
      <c r="I7892" s="34">
        <f t="shared" ca="1" si="2345"/>
        <v>3857.2173073791428</v>
      </c>
      <c r="J7892" s="18">
        <f ca="1">SUM(INDIRECT(ADDRESS(ROW(F7892),COLUMN(F7892),4)):INDIRECT(ADDRESS(ROW(F7892)+N$5-1,COLUMN(F7892),4)))</f>
        <v>24500.000000000004</v>
      </c>
      <c r="K7892" s="18">
        <f t="shared" ca="1" si="2346"/>
        <v>16350</v>
      </c>
      <c r="L7892" s="18">
        <f t="shared" ca="1" si="2339"/>
        <v>16350</v>
      </c>
      <c r="M7892" s="18">
        <f t="shared" ca="1" si="2342"/>
        <v>0</v>
      </c>
      <c r="N7892" s="34">
        <f t="shared" ca="1" si="2347"/>
        <v>15760.89217623842</v>
      </c>
      <c r="P7892" s="18">
        <f t="shared" ca="1" si="2340"/>
        <v>357.2173073791422</v>
      </c>
      <c r="Q7892" s="47">
        <f ca="1">SUM(L$15:L7892)-SUM(M$15:M7892)</f>
        <v>16350</v>
      </c>
      <c r="R7892" s="47" t="str">
        <f t="shared" ca="1" si="2341"/>
        <v>M7895</v>
      </c>
      <c r="S7892" s="40">
        <f t="shared" ca="1" si="2348"/>
        <v>0</v>
      </c>
      <c r="T7892" s="46">
        <f t="shared" ca="1" si="2349"/>
        <v>34</v>
      </c>
      <c r="X7892" s="74">
        <f t="shared" ca="1" si="2350"/>
        <v>0.3572173073791422</v>
      </c>
      <c r="Y7892" s="75">
        <f t="shared" ca="1" si="2351"/>
        <v>0.3572173073791422</v>
      </c>
      <c r="Z7892" s="74">
        <f t="shared" ca="1" si="2352"/>
        <v>1.4293464436372203</v>
      </c>
      <c r="AA7892" s="76">
        <f t="shared" ca="1" si="2353"/>
        <v>357.2173073791422</v>
      </c>
      <c r="AB7892" s="76">
        <f t="shared" ca="1" si="2354"/>
        <v>1429.3464436372203</v>
      </c>
    </row>
    <row r="7893" spans="1:28" x14ac:dyDescent="0.25">
      <c r="A7893" s="2">
        <f t="shared" si="2355"/>
        <v>19</v>
      </c>
      <c r="B7893" s="16">
        <f ca="1">VLOOKUP(A7893,PERIODS!$O$4:$P$33,2,FALSE)</f>
        <v>3.5000000000000003E-2</v>
      </c>
      <c r="C7893" s="15"/>
      <c r="D7893" s="18">
        <v>5000</v>
      </c>
      <c r="E7893" s="34">
        <f t="shared" ca="1" si="2337"/>
        <v>15760.89217623842</v>
      </c>
      <c r="F7893" s="34">
        <f t="shared" ca="1" si="2338"/>
        <v>3500.0000000000005</v>
      </c>
      <c r="G7893" s="69">
        <f t="shared" ca="1" si="2343"/>
        <v>0</v>
      </c>
      <c r="H7893" s="34">
        <f t="shared" ca="1" si="2344"/>
        <v>1726.9546453697581</v>
      </c>
      <c r="I7893" s="34">
        <f t="shared" ca="1" si="2345"/>
        <v>5226.9546453697585</v>
      </c>
      <c r="J7893" s="18">
        <f ca="1">SUM(INDIRECT(ADDRESS(ROW(F7893),COLUMN(F7893),4)):INDIRECT(ADDRESS(ROW(F7893)+N$5-1,COLUMN(F7893),4)))</f>
        <v>24500.000000000004</v>
      </c>
      <c r="K7893" s="18">
        <f t="shared" ca="1" si="2346"/>
        <v>16350</v>
      </c>
      <c r="L7893" s="18">
        <f t="shared" ca="1" si="2339"/>
        <v>0</v>
      </c>
      <c r="M7893" s="18">
        <f t="shared" ca="1" si="2342"/>
        <v>0</v>
      </c>
      <c r="N7893" s="34">
        <f t="shared" ca="1" si="2347"/>
        <v>10533.937530868661</v>
      </c>
      <c r="P7893" s="18">
        <f t="shared" ca="1" si="2340"/>
        <v>1726.9546453697581</v>
      </c>
      <c r="Q7893" s="47">
        <f ca="1">SUM(L$15:L7893)-SUM(M$15:M7893)</f>
        <v>16350</v>
      </c>
      <c r="R7893" s="47" t="str">
        <f t="shared" ca="1" si="2341"/>
        <v>M7896</v>
      </c>
      <c r="S7893" s="40">
        <f t="shared" ca="1" si="2348"/>
        <v>0</v>
      </c>
      <c r="T7893" s="46">
        <f t="shared" ca="1" si="2349"/>
        <v>51</v>
      </c>
      <c r="X7893" s="74">
        <f t="shared" ca="1" si="2350"/>
        <v>1.726954645369758</v>
      </c>
      <c r="Y7893" s="75">
        <f t="shared" ca="1" si="2351"/>
        <v>1.726954645369758</v>
      </c>
      <c r="Z7893" s="74">
        <f t="shared" ca="1" si="2352"/>
        <v>5.6235022466326665</v>
      </c>
      <c r="AA7893" s="76">
        <f t="shared" ca="1" si="2353"/>
        <v>1726.9546453697581</v>
      </c>
      <c r="AB7893" s="76">
        <f t="shared" ca="1" si="2354"/>
        <v>5623.5022466326664</v>
      </c>
    </row>
    <row r="7894" spans="1:28" x14ac:dyDescent="0.25">
      <c r="A7894" s="2">
        <f t="shared" si="2355"/>
        <v>20</v>
      </c>
      <c r="B7894" s="16">
        <f ca="1">VLOOKUP(A7894,PERIODS!$O$4:$P$33,2,FALSE)</f>
        <v>3.5000000000000003E-2</v>
      </c>
      <c r="C7894" s="15"/>
      <c r="D7894" s="18">
        <v>5000</v>
      </c>
      <c r="E7894" s="34">
        <f t="shared" ca="1" si="2337"/>
        <v>10533.937530868661</v>
      </c>
      <c r="F7894" s="34">
        <f t="shared" ca="1" si="2338"/>
        <v>3500.0000000000005</v>
      </c>
      <c r="G7894" s="69">
        <f t="shared" ca="1" si="2343"/>
        <v>0</v>
      </c>
      <c r="H7894" s="34">
        <f t="shared" ca="1" si="2344"/>
        <v>219.20718535398979</v>
      </c>
      <c r="I7894" s="34">
        <f t="shared" ca="1" si="2345"/>
        <v>3719.2071853539901</v>
      </c>
      <c r="J7894" s="18">
        <f ca="1">SUM(INDIRECT(ADDRESS(ROW(F7894),COLUMN(F7894),4)):INDIRECT(ADDRESS(ROW(F7894)+N$5-1,COLUMN(F7894),4)))</f>
        <v>24500.000000000004</v>
      </c>
      <c r="K7894" s="18">
        <f t="shared" ca="1" si="2346"/>
        <v>16350</v>
      </c>
      <c r="L7894" s="18">
        <f t="shared" ca="1" si="2339"/>
        <v>0</v>
      </c>
      <c r="M7894" s="18">
        <f t="shared" ca="1" si="2342"/>
        <v>0</v>
      </c>
      <c r="N7894" s="34">
        <f t="shared" ca="1" si="2347"/>
        <v>6814.7303455146712</v>
      </c>
      <c r="P7894" s="18">
        <f t="shared" ca="1" si="2340"/>
        <v>219.20718535398979</v>
      </c>
      <c r="Q7894" s="47">
        <f ca="1">SUM(L$15:L7894)-SUM(M$15:M7894)</f>
        <v>16350</v>
      </c>
      <c r="R7894" s="47" t="str">
        <f t="shared" ca="1" si="2341"/>
        <v>M7897</v>
      </c>
      <c r="S7894" s="40">
        <f t="shared" ca="1" si="2348"/>
        <v>0</v>
      </c>
      <c r="T7894" s="46">
        <f t="shared" ca="1" si="2349"/>
        <v>87</v>
      </c>
      <c r="X7894" s="74">
        <f t="shared" ca="1" si="2350"/>
        <v>0.21920718535398978</v>
      </c>
      <c r="Y7894" s="75">
        <f t="shared" ca="1" si="2351"/>
        <v>0.21920718535398978</v>
      </c>
      <c r="Z7894" s="74">
        <f t="shared" ca="1" si="2352"/>
        <v>1.2450892142157657</v>
      </c>
      <c r="AA7894" s="76">
        <f t="shared" ca="1" si="2353"/>
        <v>219.20718535398979</v>
      </c>
      <c r="AB7894" s="76">
        <f t="shared" ca="1" si="2354"/>
        <v>1245.0892142157657</v>
      </c>
    </row>
    <row r="7895" spans="1:28" x14ac:dyDescent="0.25">
      <c r="A7895" s="2">
        <f t="shared" si="2355"/>
        <v>21</v>
      </c>
      <c r="B7895" s="16">
        <f ca="1">VLOOKUP(A7895,PERIODS!$O$4:$P$33,2,FALSE)</f>
        <v>3.5000000000000003E-2</v>
      </c>
      <c r="C7895" s="15"/>
      <c r="D7895" s="18">
        <v>5000</v>
      </c>
      <c r="E7895" s="34">
        <f t="shared" ref="E7895:E7958" ca="1" si="2356">N7894</f>
        <v>6814.7303455146712</v>
      </c>
      <c r="F7895" s="34">
        <f t="shared" ref="F7895:F7958" ca="1" si="2357">F$2*B7895</f>
        <v>3500.0000000000005</v>
      </c>
      <c r="G7895" s="69">
        <f t="shared" ca="1" si="2343"/>
        <v>0</v>
      </c>
      <c r="H7895" s="34">
        <f t="shared" ca="1" si="2344"/>
        <v>754.73353743969267</v>
      </c>
      <c r="I7895" s="34">
        <f t="shared" ca="1" si="2345"/>
        <v>4254.7335374396935</v>
      </c>
      <c r="J7895" s="18">
        <f ca="1">SUM(INDIRECT(ADDRESS(ROW(F7895),COLUMN(F7895),4)):INDIRECT(ADDRESS(ROW(F7895)+N$5-1,COLUMN(F7895),4)))</f>
        <v>24500.000000000004</v>
      </c>
      <c r="K7895" s="18">
        <f t="shared" ca="1" si="2346"/>
        <v>16350</v>
      </c>
      <c r="L7895" s="18">
        <f t="shared" ref="L7895:L7958" ca="1" si="2358">IF((E7895+K7894)&lt;J7895,N$2,0)</f>
        <v>16350</v>
      </c>
      <c r="M7895" s="18">
        <f t="shared" ca="1" si="2342"/>
        <v>16350</v>
      </c>
      <c r="N7895" s="34">
        <f t="shared" ca="1" si="2347"/>
        <v>18909.996808074979</v>
      </c>
      <c r="P7895" s="18">
        <f t="shared" ref="P7895:P7958" ca="1" si="2359">ABS(H7895)</f>
        <v>754.73353743969267</v>
      </c>
      <c r="Q7895" s="47">
        <f ca="1">SUM(L$15:L7895)-SUM(M$15:M7895)</f>
        <v>16350</v>
      </c>
      <c r="R7895" s="47" t="str">
        <f t="shared" ref="R7895:R7958" ca="1" si="2360">ADDRESS(ROW(M7895)+$N$3+RANDBETWEEN(-$N$4,$N$4),COLUMN(M7895),4)</f>
        <v>M7898</v>
      </c>
      <c r="S7895" s="40">
        <f t="shared" ca="1" si="2348"/>
        <v>0</v>
      </c>
      <c r="T7895" s="46">
        <f t="shared" ca="1" si="2349"/>
        <v>26</v>
      </c>
      <c r="X7895" s="74">
        <f t="shared" ca="1" si="2350"/>
        <v>0.75473353743969263</v>
      </c>
      <c r="Y7895" s="75">
        <f t="shared" ca="1" si="2351"/>
        <v>0.75473353743969263</v>
      </c>
      <c r="Z7895" s="74">
        <f t="shared" ca="1" si="2352"/>
        <v>2.1270446700673884</v>
      </c>
      <c r="AA7895" s="76">
        <f t="shared" ca="1" si="2353"/>
        <v>754.73353743969267</v>
      </c>
      <c r="AB7895" s="76">
        <f t="shared" ca="1" si="2354"/>
        <v>2127.0446700673883</v>
      </c>
    </row>
    <row r="7896" spans="1:28" x14ac:dyDescent="0.25">
      <c r="A7896" s="2">
        <f t="shared" si="2355"/>
        <v>22</v>
      </c>
      <c r="B7896" s="16">
        <f ca="1">VLOOKUP(A7896,PERIODS!$O$4:$P$33,2,FALSE)</f>
        <v>3.5000000000000003E-2</v>
      </c>
      <c r="C7896" s="15"/>
      <c r="D7896" s="18">
        <v>5000</v>
      </c>
      <c r="E7896" s="34">
        <f t="shared" ca="1" si="2356"/>
        <v>18909.996808074979</v>
      </c>
      <c r="F7896" s="34">
        <f t="shared" ca="1" si="2357"/>
        <v>3500.0000000000005</v>
      </c>
      <c r="G7896" s="69">
        <f t="shared" ca="1" si="2343"/>
        <v>0</v>
      </c>
      <c r="H7896" s="34">
        <f t="shared" ca="1" si="2344"/>
        <v>-120.69662983479022</v>
      </c>
      <c r="I7896" s="34">
        <f t="shared" ca="1" si="2345"/>
        <v>3379.3033701652103</v>
      </c>
      <c r="J7896" s="18">
        <f ca="1">SUM(INDIRECT(ADDRESS(ROW(F7896),COLUMN(F7896),4)):INDIRECT(ADDRESS(ROW(F7896)+N$5-1,COLUMN(F7896),4)))</f>
        <v>25000.000000000004</v>
      </c>
      <c r="K7896" s="18">
        <f t="shared" ca="1" si="2346"/>
        <v>16350</v>
      </c>
      <c r="L7896" s="18">
        <f t="shared" ca="1" si="2358"/>
        <v>0</v>
      </c>
      <c r="M7896" s="18">
        <f t="shared" ca="1" si="2342"/>
        <v>0</v>
      </c>
      <c r="N7896" s="34">
        <f t="shared" ca="1" si="2347"/>
        <v>15530.693437909769</v>
      </c>
      <c r="P7896" s="18">
        <f t="shared" ca="1" si="2359"/>
        <v>120.69662983479022</v>
      </c>
      <c r="Q7896" s="47">
        <f ca="1">SUM(L$15:L7896)-SUM(M$15:M7896)</f>
        <v>16350</v>
      </c>
      <c r="R7896" s="47" t="str">
        <f t="shared" ca="1" si="2360"/>
        <v>M7899</v>
      </c>
      <c r="S7896" s="40">
        <f t="shared" ca="1" si="2348"/>
        <v>0</v>
      </c>
      <c r="T7896" s="46">
        <f t="shared" ca="1" si="2349"/>
        <v>100</v>
      </c>
      <c r="X7896" s="74">
        <f t="shared" ca="1" si="2350"/>
        <v>-0.12069662983479021</v>
      </c>
      <c r="Y7896" s="75">
        <f t="shared" ca="1" si="2351"/>
        <v>-0.12069662983479021</v>
      </c>
      <c r="Z7896" s="74">
        <f t="shared" ca="1" si="2352"/>
        <v>0.88630279663808631</v>
      </c>
      <c r="AA7896" s="76">
        <f t="shared" ca="1" si="2353"/>
        <v>-120.69662983479022</v>
      </c>
      <c r="AB7896" s="76">
        <f t="shared" ca="1" si="2354"/>
        <v>886.30279663808631</v>
      </c>
    </row>
    <row r="7897" spans="1:28" x14ac:dyDescent="0.25">
      <c r="A7897" s="2">
        <f t="shared" si="2355"/>
        <v>23</v>
      </c>
      <c r="B7897" s="16">
        <f ca="1">VLOOKUP(A7897,PERIODS!$O$4:$P$33,2,FALSE)</f>
        <v>3.5000000000000003E-2</v>
      </c>
      <c r="C7897" s="15"/>
      <c r="D7897" s="18">
        <v>5000</v>
      </c>
      <c r="E7897" s="34">
        <f t="shared" ca="1" si="2356"/>
        <v>15530.693437909769</v>
      </c>
      <c r="F7897" s="34">
        <f t="shared" ca="1" si="2357"/>
        <v>3500.0000000000005</v>
      </c>
      <c r="G7897" s="69">
        <f t="shared" ca="1" si="2343"/>
        <v>0</v>
      </c>
      <c r="H7897" s="34">
        <f t="shared" ca="1" si="2344"/>
        <v>-1808.4552405364691</v>
      </c>
      <c r="I7897" s="34">
        <f t="shared" ca="1" si="2345"/>
        <v>1691.5447594635314</v>
      </c>
      <c r="J7897" s="18">
        <f ca="1">SUM(INDIRECT(ADDRESS(ROW(F7897),COLUMN(F7897),4)):INDIRECT(ADDRESS(ROW(F7897)+N$5-1,COLUMN(F7897),4)))</f>
        <v>25500.000000000004</v>
      </c>
      <c r="K7897" s="18">
        <f t="shared" ca="1" si="2346"/>
        <v>16350</v>
      </c>
      <c r="L7897" s="18">
        <f t="shared" ca="1" si="2358"/>
        <v>0</v>
      </c>
      <c r="M7897" s="18">
        <f t="shared" ca="1" si="2342"/>
        <v>0</v>
      </c>
      <c r="N7897" s="34">
        <f t="shared" ca="1" si="2347"/>
        <v>13839.148678446238</v>
      </c>
      <c r="P7897" s="18">
        <f t="shared" ca="1" si="2359"/>
        <v>1808.4552405364691</v>
      </c>
      <c r="Q7897" s="47">
        <f ca="1">SUM(L$15:L7897)-SUM(M$15:M7897)</f>
        <v>16350</v>
      </c>
      <c r="R7897" s="47" t="str">
        <f t="shared" ca="1" si="2360"/>
        <v>M7900</v>
      </c>
      <c r="S7897" s="40">
        <f t="shared" ca="1" si="2348"/>
        <v>0</v>
      </c>
      <c r="T7897" s="46">
        <f t="shared" ca="1" si="2349"/>
        <v>73</v>
      </c>
      <c r="X7897" s="74">
        <f t="shared" ca="1" si="2350"/>
        <v>-1.8084552405364691</v>
      </c>
      <c r="Y7897" s="75">
        <f t="shared" ca="1" si="2351"/>
        <v>-1.8084552405364691</v>
      </c>
      <c r="Z7897" s="74">
        <f t="shared" ca="1" si="2352"/>
        <v>0.16390713844230345</v>
      </c>
      <c r="AA7897" s="76">
        <f t="shared" ca="1" si="2353"/>
        <v>-1808.4552405364691</v>
      </c>
      <c r="AB7897" s="76">
        <f t="shared" ca="1" si="2354"/>
        <v>163.90713844230345</v>
      </c>
    </row>
    <row r="7898" spans="1:28" x14ac:dyDescent="0.25">
      <c r="A7898" s="2">
        <f t="shared" si="2355"/>
        <v>24</v>
      </c>
      <c r="B7898" s="16">
        <f ca="1">VLOOKUP(A7898,PERIODS!$O$4:$P$33,2,FALSE)</f>
        <v>3.5000000000000003E-2</v>
      </c>
      <c r="C7898" s="15"/>
      <c r="D7898" s="18">
        <v>5000</v>
      </c>
      <c r="E7898" s="34">
        <f t="shared" ca="1" si="2356"/>
        <v>13839.148678446238</v>
      </c>
      <c r="F7898" s="34">
        <f t="shared" ca="1" si="2357"/>
        <v>3500.0000000000005</v>
      </c>
      <c r="G7898" s="69">
        <f t="shared" ca="1" si="2343"/>
        <v>0</v>
      </c>
      <c r="H7898" s="34">
        <f t="shared" ca="1" si="2344"/>
        <v>-261.21087338222361</v>
      </c>
      <c r="I7898" s="34">
        <f t="shared" ca="1" si="2345"/>
        <v>3238.7891266177767</v>
      </c>
      <c r="J7898" s="18">
        <f ca="1">SUM(INDIRECT(ADDRESS(ROW(F7898),COLUMN(F7898),4)):INDIRECT(ADDRESS(ROW(F7898)+N$5-1,COLUMN(F7898),4)))</f>
        <v>26000</v>
      </c>
      <c r="K7898" s="18">
        <f t="shared" ca="1" si="2346"/>
        <v>0</v>
      </c>
      <c r="L7898" s="18">
        <f t="shared" ca="1" si="2358"/>
        <v>0</v>
      </c>
      <c r="M7898" s="18">
        <f t="shared" ca="1" si="2342"/>
        <v>16350</v>
      </c>
      <c r="N7898" s="34">
        <f t="shared" ca="1" si="2347"/>
        <v>26950.35955182846</v>
      </c>
      <c r="P7898" s="18">
        <f t="shared" ca="1" si="2359"/>
        <v>261.21087338222361</v>
      </c>
      <c r="Q7898" s="47">
        <f ca="1">SUM(L$15:L7898)-SUM(M$15:M7898)</f>
        <v>0</v>
      </c>
      <c r="R7898" s="47" t="str">
        <f t="shared" ca="1" si="2360"/>
        <v>M7901</v>
      </c>
      <c r="S7898" s="40">
        <f t="shared" ca="1" si="2348"/>
        <v>0</v>
      </c>
      <c r="T7898" s="46">
        <f t="shared" ca="1" si="2349"/>
        <v>46</v>
      </c>
      <c r="X7898" s="74">
        <f t="shared" ca="1" si="2350"/>
        <v>-0.2612108733822236</v>
      </c>
      <c r="Y7898" s="75">
        <f t="shared" ca="1" si="2351"/>
        <v>-0.2612108733822236</v>
      </c>
      <c r="Z7898" s="74">
        <f t="shared" ca="1" si="2352"/>
        <v>0.77011850499735934</v>
      </c>
      <c r="AA7898" s="76">
        <f t="shared" ca="1" si="2353"/>
        <v>-261.21087338222361</v>
      </c>
      <c r="AB7898" s="76">
        <f t="shared" ca="1" si="2354"/>
        <v>770.11850499735931</v>
      </c>
    </row>
    <row r="7899" spans="1:28" x14ac:dyDescent="0.25">
      <c r="A7899" s="2">
        <f t="shared" si="2355"/>
        <v>25</v>
      </c>
      <c r="B7899" s="16">
        <f ca="1">VLOOKUP(A7899,PERIODS!$O$4:$P$33,2,FALSE)</f>
        <v>3.5000000000000003E-2</v>
      </c>
      <c r="C7899" s="15"/>
      <c r="D7899" s="18">
        <v>5000</v>
      </c>
      <c r="E7899" s="34">
        <f t="shared" ca="1" si="2356"/>
        <v>26950.35955182846</v>
      </c>
      <c r="F7899" s="34">
        <f t="shared" ca="1" si="2357"/>
        <v>3500.0000000000005</v>
      </c>
      <c r="G7899" s="69">
        <f t="shared" ca="1" si="2343"/>
        <v>0</v>
      </c>
      <c r="H7899" s="34">
        <f t="shared" ca="1" si="2344"/>
        <v>677.1700097358563</v>
      </c>
      <c r="I7899" s="34">
        <f t="shared" ca="1" si="2345"/>
        <v>4177.1700097358571</v>
      </c>
      <c r="J7899" s="18">
        <f ca="1">SUM(INDIRECT(ADDRESS(ROW(F7899),COLUMN(F7899),4)):INDIRECT(ADDRESS(ROW(F7899)+N$5-1,COLUMN(F7899),4)))</f>
        <v>24900</v>
      </c>
      <c r="K7899" s="18">
        <f t="shared" ca="1" si="2346"/>
        <v>0</v>
      </c>
      <c r="L7899" s="18">
        <f t="shared" ca="1" si="2358"/>
        <v>0</v>
      </c>
      <c r="M7899" s="18">
        <f t="shared" ca="1" si="2342"/>
        <v>0</v>
      </c>
      <c r="N7899" s="34">
        <f t="shared" ca="1" si="2347"/>
        <v>22773.189542092601</v>
      </c>
      <c r="P7899" s="18">
        <f t="shared" ca="1" si="2359"/>
        <v>677.1700097358563</v>
      </c>
      <c r="Q7899" s="47">
        <f ca="1">SUM(L$15:L7899)-SUM(M$15:M7899)</f>
        <v>0</v>
      </c>
      <c r="R7899" s="47" t="str">
        <f t="shared" ca="1" si="2360"/>
        <v>M7902</v>
      </c>
      <c r="S7899" s="40">
        <f t="shared" ca="1" si="2348"/>
        <v>0</v>
      </c>
      <c r="T7899" s="46">
        <f t="shared" ca="1" si="2349"/>
        <v>57</v>
      </c>
      <c r="X7899" s="74">
        <f t="shared" ca="1" si="2350"/>
        <v>0.67717000973585628</v>
      </c>
      <c r="Y7899" s="75">
        <f t="shared" ca="1" si="2351"/>
        <v>0.67717000973585628</v>
      </c>
      <c r="Z7899" s="74">
        <f t="shared" ca="1" si="2352"/>
        <v>1.9682995742548897</v>
      </c>
      <c r="AA7899" s="76">
        <f t="shared" ca="1" si="2353"/>
        <v>677.1700097358563</v>
      </c>
      <c r="AB7899" s="76">
        <f t="shared" ca="1" si="2354"/>
        <v>1968.2995742548896</v>
      </c>
    </row>
    <row r="7900" spans="1:28" x14ac:dyDescent="0.25">
      <c r="A7900" s="2">
        <f t="shared" si="2355"/>
        <v>26</v>
      </c>
      <c r="B7900" s="16">
        <f ca="1">VLOOKUP(A7900,PERIODS!$O$4:$P$33,2,FALSE)</f>
        <v>3.5000000000000003E-2</v>
      </c>
      <c r="C7900" s="15"/>
      <c r="D7900" s="18">
        <v>5000</v>
      </c>
      <c r="E7900" s="34">
        <f t="shared" ca="1" si="2356"/>
        <v>22773.189542092601</v>
      </c>
      <c r="F7900" s="34">
        <f t="shared" ca="1" si="2357"/>
        <v>3500.0000000000005</v>
      </c>
      <c r="G7900" s="69">
        <f t="shared" ca="1" si="2343"/>
        <v>0</v>
      </c>
      <c r="H7900" s="34">
        <f t="shared" ca="1" si="2344"/>
        <v>-1653.6194765189491</v>
      </c>
      <c r="I7900" s="34">
        <f t="shared" ca="1" si="2345"/>
        <v>1846.3805234810513</v>
      </c>
      <c r="J7900" s="18">
        <f ca="1">SUM(INDIRECT(ADDRESS(ROW(F7900),COLUMN(F7900),4)):INDIRECT(ADDRESS(ROW(F7900)+N$5-1,COLUMN(F7900),4)))</f>
        <v>23900</v>
      </c>
      <c r="K7900" s="18">
        <f t="shared" ca="1" si="2346"/>
        <v>16350</v>
      </c>
      <c r="L7900" s="18">
        <f t="shared" ca="1" si="2358"/>
        <v>16350</v>
      </c>
      <c r="M7900" s="18">
        <f t="shared" ca="1" si="2342"/>
        <v>0</v>
      </c>
      <c r="N7900" s="34">
        <f t="shared" ca="1" si="2347"/>
        <v>20926.809018611551</v>
      </c>
      <c r="P7900" s="18">
        <f t="shared" ca="1" si="2359"/>
        <v>1653.6194765189491</v>
      </c>
      <c r="Q7900" s="47">
        <f ca="1">SUM(L$15:L7900)-SUM(M$15:M7900)</f>
        <v>16350</v>
      </c>
      <c r="R7900" s="47" t="str">
        <f t="shared" ca="1" si="2360"/>
        <v>M7903</v>
      </c>
      <c r="S7900" s="40">
        <f t="shared" ca="1" si="2348"/>
        <v>0</v>
      </c>
      <c r="T7900" s="46">
        <f t="shared" ca="1" si="2349"/>
        <v>64</v>
      </c>
      <c r="X7900" s="74">
        <f t="shared" ca="1" si="2350"/>
        <v>-1.6536194765189491</v>
      </c>
      <c r="Y7900" s="75">
        <f t="shared" ca="1" si="2351"/>
        <v>-1.6536194765189491</v>
      </c>
      <c r="Z7900" s="74">
        <f t="shared" ca="1" si="2352"/>
        <v>0.1913560449551604</v>
      </c>
      <c r="AA7900" s="76">
        <f t="shared" ca="1" si="2353"/>
        <v>-1653.6194765189491</v>
      </c>
      <c r="AB7900" s="76">
        <f t="shared" ca="1" si="2354"/>
        <v>191.3560449551604</v>
      </c>
    </row>
    <row r="7901" spans="1:28" x14ac:dyDescent="0.25">
      <c r="A7901" s="2">
        <f t="shared" si="2355"/>
        <v>27</v>
      </c>
      <c r="B7901" s="16">
        <f ca="1">VLOOKUP(A7901,PERIODS!$O$4:$P$33,2,FALSE)</f>
        <v>3.5000000000000003E-2</v>
      </c>
      <c r="C7901" s="15"/>
      <c r="D7901" s="18">
        <v>5000</v>
      </c>
      <c r="E7901" s="34">
        <f t="shared" ca="1" si="2356"/>
        <v>20926.809018611551</v>
      </c>
      <c r="F7901" s="34">
        <f t="shared" ca="1" si="2357"/>
        <v>3500.0000000000005</v>
      </c>
      <c r="G7901" s="69">
        <f t="shared" ca="1" si="2343"/>
        <v>0</v>
      </c>
      <c r="H7901" s="34">
        <f t="shared" ca="1" si="2344"/>
        <v>1625.4103363930419</v>
      </c>
      <c r="I7901" s="34">
        <f t="shared" ca="1" si="2345"/>
        <v>5125.4103363930426</v>
      </c>
      <c r="J7901" s="18">
        <f ca="1">SUM(INDIRECT(ADDRESS(ROW(F7901),COLUMN(F7901),4)):INDIRECT(ADDRESS(ROW(F7901)+N$5-1,COLUMN(F7901),4)))</f>
        <v>22900</v>
      </c>
      <c r="K7901" s="18">
        <f t="shared" ca="1" si="2346"/>
        <v>16350</v>
      </c>
      <c r="L7901" s="18">
        <f t="shared" ca="1" si="2358"/>
        <v>0</v>
      </c>
      <c r="M7901" s="18">
        <f t="shared" ca="1" si="2342"/>
        <v>0</v>
      </c>
      <c r="N7901" s="34">
        <f t="shared" ca="1" si="2347"/>
        <v>15801.398682218509</v>
      </c>
      <c r="P7901" s="18">
        <f t="shared" ca="1" si="2359"/>
        <v>1625.4103363930419</v>
      </c>
      <c r="Q7901" s="47">
        <f ca="1">SUM(L$15:L7901)-SUM(M$15:M7901)</f>
        <v>16350</v>
      </c>
      <c r="R7901" s="47" t="str">
        <f t="shared" ca="1" si="2360"/>
        <v>M7904</v>
      </c>
      <c r="S7901" s="40">
        <f t="shared" ca="1" si="2348"/>
        <v>0</v>
      </c>
      <c r="T7901" s="46">
        <f t="shared" ca="1" si="2349"/>
        <v>94</v>
      </c>
      <c r="X7901" s="74">
        <f t="shared" ca="1" si="2350"/>
        <v>1.6254103363930419</v>
      </c>
      <c r="Y7901" s="75">
        <f t="shared" ca="1" si="2351"/>
        <v>1.6254103363930419</v>
      </c>
      <c r="Z7901" s="74">
        <f t="shared" ca="1" si="2352"/>
        <v>5.0805033249304659</v>
      </c>
      <c r="AA7901" s="76">
        <f t="shared" ca="1" si="2353"/>
        <v>1625.4103363930419</v>
      </c>
      <c r="AB7901" s="76">
        <f t="shared" ca="1" si="2354"/>
        <v>5080.5033249304661</v>
      </c>
    </row>
    <row r="7902" spans="1:28" x14ac:dyDescent="0.25">
      <c r="A7902" s="2">
        <f t="shared" si="2355"/>
        <v>28</v>
      </c>
      <c r="B7902" s="16">
        <f ca="1">VLOOKUP(A7902,PERIODS!$O$4:$P$33,2,FALSE)</f>
        <v>0.04</v>
      </c>
      <c r="C7902" s="15"/>
      <c r="D7902" s="18">
        <v>5000</v>
      </c>
      <c r="E7902" s="34">
        <f t="shared" ca="1" si="2356"/>
        <v>15801.398682218509</v>
      </c>
      <c r="F7902" s="34">
        <f t="shared" ca="1" si="2357"/>
        <v>4000</v>
      </c>
      <c r="G7902" s="69">
        <f t="shared" ca="1" si="2343"/>
        <v>0</v>
      </c>
      <c r="H7902" s="34">
        <f t="shared" ca="1" si="2344"/>
        <v>-926.03034228883394</v>
      </c>
      <c r="I7902" s="34">
        <f t="shared" ca="1" si="2345"/>
        <v>3073.9696577111663</v>
      </c>
      <c r="J7902" s="18">
        <f ca="1">SUM(INDIRECT(ADDRESS(ROW(F7902),COLUMN(F7902),4)):INDIRECT(ADDRESS(ROW(F7902)+N$5-1,COLUMN(F7902),4)))</f>
        <v>21900</v>
      </c>
      <c r="K7902" s="18">
        <f t="shared" ca="1" si="2346"/>
        <v>16350</v>
      </c>
      <c r="L7902" s="18">
        <f t="shared" ca="1" si="2358"/>
        <v>0</v>
      </c>
      <c r="M7902" s="18">
        <f t="shared" ca="1" si="2342"/>
        <v>0</v>
      </c>
      <c r="N7902" s="34">
        <f t="shared" ca="1" si="2347"/>
        <v>12727.429024507343</v>
      </c>
      <c r="P7902" s="18">
        <f t="shared" ca="1" si="2359"/>
        <v>926.03034228883394</v>
      </c>
      <c r="Q7902" s="47">
        <f ca="1">SUM(L$15:L7902)-SUM(M$15:M7902)</f>
        <v>16350</v>
      </c>
      <c r="R7902" s="47" t="str">
        <f t="shared" ca="1" si="2360"/>
        <v>M7905</v>
      </c>
      <c r="S7902" s="40">
        <f t="shared" ca="1" si="2348"/>
        <v>0</v>
      </c>
      <c r="T7902" s="46">
        <f t="shared" ca="1" si="2349"/>
        <v>95</v>
      </c>
      <c r="X7902" s="74">
        <f t="shared" ca="1" si="2350"/>
        <v>-0.92603034228883396</v>
      </c>
      <c r="Y7902" s="75">
        <f t="shared" ca="1" si="2351"/>
        <v>-0.92603034228883396</v>
      </c>
      <c r="Z7902" s="74">
        <f t="shared" ca="1" si="2352"/>
        <v>0.396123066392713</v>
      </c>
      <c r="AA7902" s="76">
        <f t="shared" ca="1" si="2353"/>
        <v>-926.03034228883394</v>
      </c>
      <c r="AB7902" s="76">
        <f t="shared" ca="1" si="2354"/>
        <v>396.12306639271299</v>
      </c>
    </row>
    <row r="7903" spans="1:28" x14ac:dyDescent="0.25">
      <c r="A7903" s="2">
        <f t="shared" si="2355"/>
        <v>29</v>
      </c>
      <c r="B7903" s="16">
        <f ca="1">VLOOKUP(A7903,PERIODS!$O$4:$P$33,2,FALSE)</f>
        <v>0.04</v>
      </c>
      <c r="C7903" s="15"/>
      <c r="D7903" s="18">
        <v>5000</v>
      </c>
      <c r="E7903" s="34">
        <f t="shared" ca="1" si="2356"/>
        <v>12727.429024507343</v>
      </c>
      <c r="F7903" s="34">
        <f t="shared" ca="1" si="2357"/>
        <v>4000</v>
      </c>
      <c r="G7903" s="69">
        <f t="shared" ca="1" si="2343"/>
        <v>0</v>
      </c>
      <c r="H7903" s="34">
        <f t="shared" ca="1" si="2344"/>
        <v>-481.51217225518758</v>
      </c>
      <c r="I7903" s="34">
        <f t="shared" ca="1" si="2345"/>
        <v>3518.4878277448124</v>
      </c>
      <c r="J7903" s="18">
        <f ca="1">SUM(INDIRECT(ADDRESS(ROW(F7903),COLUMN(F7903),4)):INDIRECT(ADDRESS(ROW(F7903)+N$5-1,COLUMN(F7903),4)))</f>
        <v>21200</v>
      </c>
      <c r="K7903" s="18">
        <f t="shared" ca="1" si="2346"/>
        <v>0</v>
      </c>
      <c r="L7903" s="18">
        <f t="shared" ca="1" si="2358"/>
        <v>0</v>
      </c>
      <c r="M7903" s="18">
        <f t="shared" ca="1" si="2342"/>
        <v>16350</v>
      </c>
      <c r="N7903" s="34">
        <f t="shared" ca="1" si="2347"/>
        <v>25558.941196762531</v>
      </c>
      <c r="P7903" s="18">
        <f t="shared" ca="1" si="2359"/>
        <v>481.51217225518758</v>
      </c>
      <c r="Q7903" s="47">
        <f ca="1">SUM(L$15:L7903)-SUM(M$15:M7903)</f>
        <v>0</v>
      </c>
      <c r="R7903" s="47" t="str">
        <f t="shared" ca="1" si="2360"/>
        <v>M7906</v>
      </c>
      <c r="S7903" s="40">
        <f t="shared" ca="1" si="2348"/>
        <v>0</v>
      </c>
      <c r="T7903" s="46">
        <f t="shared" ca="1" si="2349"/>
        <v>13</v>
      </c>
      <c r="X7903" s="74">
        <f t="shared" ca="1" si="2350"/>
        <v>-0.48151217225518755</v>
      </c>
      <c r="Y7903" s="75">
        <f t="shared" ca="1" si="2351"/>
        <v>-0.48151217225518755</v>
      </c>
      <c r="Z7903" s="74">
        <f t="shared" ca="1" si="2352"/>
        <v>0.61784839184774787</v>
      </c>
      <c r="AA7903" s="76">
        <f t="shared" ca="1" si="2353"/>
        <v>-481.51217225518758</v>
      </c>
      <c r="AB7903" s="76">
        <f t="shared" ca="1" si="2354"/>
        <v>617.84839184774785</v>
      </c>
    </row>
    <row r="7904" spans="1:28" x14ac:dyDescent="0.25">
      <c r="A7904" s="2">
        <f t="shared" si="2355"/>
        <v>30</v>
      </c>
      <c r="B7904" s="16">
        <f ca="1">VLOOKUP(A7904,PERIODS!$O$4:$P$33,2,FALSE)</f>
        <v>0.04</v>
      </c>
      <c r="C7904" s="15"/>
      <c r="D7904" s="18">
        <v>5000</v>
      </c>
      <c r="E7904" s="34">
        <f t="shared" ca="1" si="2356"/>
        <v>25558.941196762531</v>
      </c>
      <c r="F7904" s="34">
        <f t="shared" ca="1" si="2357"/>
        <v>4000</v>
      </c>
      <c r="G7904" s="69">
        <f t="shared" ca="1" si="2343"/>
        <v>0</v>
      </c>
      <c r="H7904" s="34">
        <f t="shared" ca="1" si="2344"/>
        <v>-286.26121032009087</v>
      </c>
      <c r="I7904" s="34">
        <f t="shared" ca="1" si="2345"/>
        <v>3713.7387896799091</v>
      </c>
      <c r="J7904" s="18">
        <f ca="1">SUM(INDIRECT(ADDRESS(ROW(F7904),COLUMN(F7904),4)):INDIRECT(ADDRESS(ROW(F7904)+N$5-1,COLUMN(F7904),4)))</f>
        <v>20500</v>
      </c>
      <c r="K7904" s="18">
        <f t="shared" ca="1" si="2346"/>
        <v>0</v>
      </c>
      <c r="L7904" s="18">
        <f t="shared" ca="1" si="2358"/>
        <v>0</v>
      </c>
      <c r="M7904" s="18">
        <f t="shared" ca="1" si="2342"/>
        <v>0</v>
      </c>
      <c r="N7904" s="34">
        <f t="shared" ca="1" si="2347"/>
        <v>21845.202407082623</v>
      </c>
      <c r="P7904" s="18">
        <f t="shared" ca="1" si="2359"/>
        <v>286.26121032009087</v>
      </c>
      <c r="Q7904" s="47">
        <f ca="1">SUM(L$15:L7904)-SUM(M$15:M7904)</f>
        <v>0</v>
      </c>
      <c r="R7904" s="47" t="str">
        <f t="shared" ca="1" si="2360"/>
        <v>M7907</v>
      </c>
      <c r="S7904" s="40">
        <f t="shared" ca="1" si="2348"/>
        <v>0</v>
      </c>
      <c r="T7904" s="46">
        <f t="shared" ca="1" si="2349"/>
        <v>30</v>
      </c>
      <c r="X7904" s="74">
        <f t="shared" ca="1" si="2350"/>
        <v>-0.28626121032009089</v>
      </c>
      <c r="Y7904" s="75">
        <f t="shared" ca="1" si="2351"/>
        <v>-0.28626121032009089</v>
      </c>
      <c r="Z7904" s="74">
        <f t="shared" ca="1" si="2352"/>
        <v>0.75106640402590719</v>
      </c>
      <c r="AA7904" s="76">
        <f t="shared" ca="1" si="2353"/>
        <v>-286.26121032009087</v>
      </c>
      <c r="AB7904" s="76">
        <f t="shared" ca="1" si="2354"/>
        <v>751.06640402590722</v>
      </c>
    </row>
    <row r="7905" spans="1:28" x14ac:dyDescent="0.25">
      <c r="A7905" s="2">
        <f t="shared" si="2355"/>
        <v>1</v>
      </c>
      <c r="B7905" s="16">
        <f ca="1">VLOOKUP(A7905,PERIODS!$O$4:$P$33,2,FALSE)</f>
        <v>2.4E-2</v>
      </c>
      <c r="C7905" s="15"/>
      <c r="D7905" s="18">
        <v>5000</v>
      </c>
      <c r="E7905" s="34">
        <f t="shared" ca="1" si="2356"/>
        <v>21845.202407082623</v>
      </c>
      <c r="F7905" s="34">
        <f t="shared" ca="1" si="2357"/>
        <v>2400</v>
      </c>
      <c r="G7905" s="69">
        <f t="shared" ca="1" si="2343"/>
        <v>0</v>
      </c>
      <c r="H7905" s="34">
        <f t="shared" ca="1" si="2344"/>
        <v>-350.85792673196789</v>
      </c>
      <c r="I7905" s="34">
        <f t="shared" ca="1" si="2345"/>
        <v>2049.1420732680322</v>
      </c>
      <c r="J7905" s="18">
        <f ca="1">SUM(INDIRECT(ADDRESS(ROW(F7905),COLUMN(F7905),4)):INDIRECT(ADDRESS(ROW(F7905)+N$5-1,COLUMN(F7905),4)))</f>
        <v>19800</v>
      </c>
      <c r="K7905" s="18">
        <f t="shared" ca="1" si="2346"/>
        <v>0</v>
      </c>
      <c r="L7905" s="18">
        <f t="shared" ca="1" si="2358"/>
        <v>0</v>
      </c>
      <c r="M7905" s="18">
        <f t="shared" ca="1" si="2342"/>
        <v>0</v>
      </c>
      <c r="N7905" s="34">
        <f t="shared" ca="1" si="2347"/>
        <v>19796.060333814592</v>
      </c>
      <c r="P7905" s="18">
        <f t="shared" ca="1" si="2359"/>
        <v>350.85792673196789</v>
      </c>
      <c r="Q7905" s="47">
        <f ca="1">SUM(L$15:L7905)-SUM(M$15:M7905)</f>
        <v>0</v>
      </c>
      <c r="R7905" s="47" t="str">
        <f t="shared" ca="1" si="2360"/>
        <v>M7908</v>
      </c>
      <c r="S7905" s="40">
        <f t="shared" ca="1" si="2348"/>
        <v>0</v>
      </c>
      <c r="T7905" s="46">
        <f t="shared" ca="1" si="2349"/>
        <v>41</v>
      </c>
      <c r="X7905" s="74">
        <f t="shared" ca="1" si="2350"/>
        <v>-0.35085792673196792</v>
      </c>
      <c r="Y7905" s="75">
        <f t="shared" ca="1" si="2351"/>
        <v>-0.35085792673196792</v>
      </c>
      <c r="Z7905" s="74">
        <f t="shared" ca="1" si="2352"/>
        <v>0.70408377823339952</v>
      </c>
      <c r="AA7905" s="76">
        <f t="shared" ca="1" si="2353"/>
        <v>-350.85792673196789</v>
      </c>
      <c r="AB7905" s="76">
        <f t="shared" ca="1" si="2354"/>
        <v>704.08377823339947</v>
      </c>
    </row>
    <row r="7906" spans="1:28" x14ac:dyDescent="0.25">
      <c r="A7906" s="2">
        <f t="shared" si="2355"/>
        <v>2</v>
      </c>
      <c r="B7906" s="16">
        <f ca="1">VLOOKUP(A7906,PERIODS!$O$4:$P$33,2,FALSE)</f>
        <v>2.5000000000000001E-2</v>
      </c>
      <c r="C7906" s="15"/>
      <c r="D7906" s="18">
        <v>5000</v>
      </c>
      <c r="E7906" s="34">
        <f t="shared" ca="1" si="2356"/>
        <v>19796.060333814592</v>
      </c>
      <c r="F7906" s="34">
        <f t="shared" ca="1" si="2357"/>
        <v>2500</v>
      </c>
      <c r="G7906" s="69">
        <f t="shared" ca="1" si="2343"/>
        <v>0</v>
      </c>
      <c r="H7906" s="34">
        <f t="shared" ca="1" si="2344"/>
        <v>83.875464667764973</v>
      </c>
      <c r="I7906" s="34">
        <f t="shared" ca="1" si="2345"/>
        <v>2583.8754646677648</v>
      </c>
      <c r="J7906" s="18">
        <f ca="1">SUM(INDIRECT(ADDRESS(ROW(F7906),COLUMN(F7906),4)):INDIRECT(ADDRESS(ROW(F7906)+N$5-1,COLUMN(F7906),4)))</f>
        <v>20700</v>
      </c>
      <c r="K7906" s="18">
        <f t="shared" ca="1" si="2346"/>
        <v>16350</v>
      </c>
      <c r="L7906" s="18">
        <f t="shared" ca="1" si="2358"/>
        <v>16350</v>
      </c>
      <c r="M7906" s="18">
        <f t="shared" ca="1" si="2342"/>
        <v>0</v>
      </c>
      <c r="N7906" s="34">
        <f t="shared" ca="1" si="2347"/>
        <v>17212.184869146826</v>
      </c>
      <c r="P7906" s="18">
        <f t="shared" ca="1" si="2359"/>
        <v>83.875464667764973</v>
      </c>
      <c r="Q7906" s="47">
        <f ca="1">SUM(L$15:L7906)-SUM(M$15:M7906)</f>
        <v>16350</v>
      </c>
      <c r="R7906" s="47" t="str">
        <f t="shared" ca="1" si="2360"/>
        <v>M7909</v>
      </c>
      <c r="S7906" s="40">
        <f t="shared" ca="1" si="2348"/>
        <v>0</v>
      </c>
      <c r="T7906" s="46">
        <f t="shared" ca="1" si="2349"/>
        <v>34</v>
      </c>
      <c r="X7906" s="74">
        <f t="shared" ca="1" si="2350"/>
        <v>8.3875464667764979E-2</v>
      </c>
      <c r="Y7906" s="75">
        <f t="shared" ca="1" si="2351"/>
        <v>8.3875464667764979E-2</v>
      </c>
      <c r="Z7906" s="74">
        <f t="shared" ca="1" si="2352"/>
        <v>1.0874934540168821</v>
      </c>
      <c r="AA7906" s="76">
        <f t="shared" ca="1" si="2353"/>
        <v>83.875464667764973</v>
      </c>
      <c r="AB7906" s="76">
        <f t="shared" ca="1" si="2354"/>
        <v>1087.4934540168822</v>
      </c>
    </row>
    <row r="7907" spans="1:28" x14ac:dyDescent="0.25">
      <c r="A7907" s="2">
        <f t="shared" si="2355"/>
        <v>3</v>
      </c>
      <c r="B7907" s="16">
        <f ca="1">VLOOKUP(A7907,PERIODS!$O$4:$P$33,2,FALSE)</f>
        <v>2.5000000000000001E-2</v>
      </c>
      <c r="C7907" s="15"/>
      <c r="D7907" s="18">
        <v>5000</v>
      </c>
      <c r="E7907" s="34">
        <f t="shared" ca="1" si="2356"/>
        <v>17212.184869146826</v>
      </c>
      <c r="F7907" s="34">
        <f t="shared" ca="1" si="2357"/>
        <v>2500</v>
      </c>
      <c r="G7907" s="69">
        <f t="shared" ca="1" si="2343"/>
        <v>0</v>
      </c>
      <c r="H7907" s="34">
        <f t="shared" ca="1" si="2344"/>
        <v>-812.70395177454941</v>
      </c>
      <c r="I7907" s="34">
        <f t="shared" ca="1" si="2345"/>
        <v>1687.2960482254507</v>
      </c>
      <c r="J7907" s="18">
        <f ca="1">SUM(INDIRECT(ADDRESS(ROW(F7907),COLUMN(F7907),4)):INDIRECT(ADDRESS(ROW(F7907)+N$5-1,COLUMN(F7907),4)))</f>
        <v>21500</v>
      </c>
      <c r="K7907" s="18">
        <f t="shared" ca="1" si="2346"/>
        <v>16350</v>
      </c>
      <c r="L7907" s="18">
        <f t="shared" ca="1" si="2358"/>
        <v>0</v>
      </c>
      <c r="M7907" s="18">
        <f t="shared" ca="1" si="2342"/>
        <v>0</v>
      </c>
      <c r="N7907" s="34">
        <f t="shared" ca="1" si="2347"/>
        <v>15524.888820921375</v>
      </c>
      <c r="P7907" s="18">
        <f t="shared" ca="1" si="2359"/>
        <v>812.70395177454941</v>
      </c>
      <c r="Q7907" s="47">
        <f ca="1">SUM(L$15:L7907)-SUM(M$15:M7907)</f>
        <v>16350</v>
      </c>
      <c r="R7907" s="47" t="str">
        <f t="shared" ca="1" si="2360"/>
        <v>M7910</v>
      </c>
      <c r="S7907" s="40">
        <f t="shared" ca="1" si="2348"/>
        <v>0</v>
      </c>
      <c r="T7907" s="46">
        <f t="shared" ca="1" si="2349"/>
        <v>42</v>
      </c>
      <c r="X7907" s="74">
        <f t="shared" ca="1" si="2350"/>
        <v>-0.81270395177454946</v>
      </c>
      <c r="Y7907" s="75">
        <f t="shared" ca="1" si="2351"/>
        <v>-0.81270395177454946</v>
      </c>
      <c r="Z7907" s="74">
        <f t="shared" ca="1" si="2352"/>
        <v>0.44365681625823883</v>
      </c>
      <c r="AA7907" s="76">
        <f t="shared" ca="1" si="2353"/>
        <v>-812.70395177454941</v>
      </c>
      <c r="AB7907" s="76">
        <f t="shared" ca="1" si="2354"/>
        <v>443.65681625823885</v>
      </c>
    </row>
    <row r="7908" spans="1:28" x14ac:dyDescent="0.25">
      <c r="A7908" s="2">
        <f t="shared" si="2355"/>
        <v>4</v>
      </c>
      <c r="B7908" s="16">
        <f ca="1">VLOOKUP(A7908,PERIODS!$O$4:$P$33,2,FALSE)</f>
        <v>2.5000000000000001E-2</v>
      </c>
      <c r="C7908" s="15"/>
      <c r="D7908" s="18">
        <v>5000</v>
      </c>
      <c r="E7908" s="34">
        <f t="shared" ca="1" si="2356"/>
        <v>15524.888820921375</v>
      </c>
      <c r="F7908" s="34">
        <f t="shared" ca="1" si="2357"/>
        <v>2500</v>
      </c>
      <c r="G7908" s="69">
        <f t="shared" ca="1" si="2343"/>
        <v>0</v>
      </c>
      <c r="H7908" s="34">
        <f t="shared" ca="1" si="2344"/>
        <v>1694.1692602398466</v>
      </c>
      <c r="I7908" s="34">
        <f t="shared" ca="1" si="2345"/>
        <v>4194.1692602398471</v>
      </c>
      <c r="J7908" s="18">
        <f ca="1">SUM(INDIRECT(ADDRESS(ROW(F7908),COLUMN(F7908),4)):INDIRECT(ADDRESS(ROW(F7908)+N$5-1,COLUMN(F7908),4)))</f>
        <v>22300</v>
      </c>
      <c r="K7908" s="18">
        <f t="shared" ca="1" si="2346"/>
        <v>16350</v>
      </c>
      <c r="L7908" s="18">
        <f t="shared" ca="1" si="2358"/>
        <v>0</v>
      </c>
      <c r="M7908" s="18">
        <f t="shared" ca="1" si="2342"/>
        <v>0</v>
      </c>
      <c r="N7908" s="34">
        <f t="shared" ca="1" si="2347"/>
        <v>11330.719560681528</v>
      </c>
      <c r="P7908" s="18">
        <f t="shared" ca="1" si="2359"/>
        <v>1694.1692602398466</v>
      </c>
      <c r="Q7908" s="47">
        <f ca="1">SUM(L$15:L7908)-SUM(M$15:M7908)</f>
        <v>16350</v>
      </c>
      <c r="R7908" s="47" t="str">
        <f t="shared" ca="1" si="2360"/>
        <v>M7911</v>
      </c>
      <c r="S7908" s="40">
        <f t="shared" ca="1" si="2348"/>
        <v>0</v>
      </c>
      <c r="T7908" s="46">
        <f t="shared" ca="1" si="2349"/>
        <v>28</v>
      </c>
      <c r="X7908" s="74">
        <f t="shared" ca="1" si="2350"/>
        <v>1.6941692602398466</v>
      </c>
      <c r="Y7908" s="75">
        <f t="shared" ca="1" si="2351"/>
        <v>1.6941692602398466</v>
      </c>
      <c r="Z7908" s="74">
        <f t="shared" ca="1" si="2352"/>
        <v>5.4421230987726208</v>
      </c>
      <c r="AA7908" s="76">
        <f t="shared" ca="1" si="2353"/>
        <v>1694.1692602398466</v>
      </c>
      <c r="AB7908" s="76">
        <f t="shared" ca="1" si="2354"/>
        <v>5442.1230987726212</v>
      </c>
    </row>
    <row r="7909" spans="1:28" x14ac:dyDescent="0.25">
      <c r="A7909" s="2">
        <f t="shared" si="2355"/>
        <v>5</v>
      </c>
      <c r="B7909" s="16">
        <f ca="1">VLOOKUP(A7909,PERIODS!$O$4:$P$33,2,FALSE)</f>
        <v>3.3000000000000002E-2</v>
      </c>
      <c r="C7909" s="15"/>
      <c r="D7909" s="18">
        <v>5000</v>
      </c>
      <c r="E7909" s="34">
        <f t="shared" ca="1" si="2356"/>
        <v>11330.719560681528</v>
      </c>
      <c r="F7909" s="34">
        <f t="shared" ca="1" si="2357"/>
        <v>3300</v>
      </c>
      <c r="G7909" s="69">
        <f t="shared" ca="1" si="2343"/>
        <v>0</v>
      </c>
      <c r="H7909" s="34">
        <f t="shared" ca="1" si="2344"/>
        <v>136.62321327746392</v>
      </c>
      <c r="I7909" s="34">
        <f t="shared" ca="1" si="2345"/>
        <v>3436.6232132774639</v>
      </c>
      <c r="J7909" s="18">
        <f ca="1">SUM(INDIRECT(ADDRESS(ROW(F7909),COLUMN(F7909),4)):INDIRECT(ADDRESS(ROW(F7909)+N$5-1,COLUMN(F7909),4)))</f>
        <v>23100</v>
      </c>
      <c r="K7909" s="18">
        <f t="shared" ca="1" si="2346"/>
        <v>0</v>
      </c>
      <c r="L7909" s="18">
        <f t="shared" ca="1" si="2358"/>
        <v>0</v>
      </c>
      <c r="M7909" s="18">
        <f t="shared" ca="1" si="2342"/>
        <v>16350</v>
      </c>
      <c r="N7909" s="34">
        <f t="shared" ca="1" si="2347"/>
        <v>24244.096347404062</v>
      </c>
      <c r="P7909" s="18">
        <f t="shared" ca="1" si="2359"/>
        <v>136.62321327746392</v>
      </c>
      <c r="Q7909" s="47">
        <f ca="1">SUM(L$15:L7909)-SUM(M$15:M7909)</f>
        <v>0</v>
      </c>
      <c r="R7909" s="47" t="str">
        <f t="shared" ca="1" si="2360"/>
        <v>M7912</v>
      </c>
      <c r="S7909" s="40">
        <f t="shared" ca="1" si="2348"/>
        <v>0</v>
      </c>
      <c r="T7909" s="46">
        <f t="shared" ca="1" si="2349"/>
        <v>89</v>
      </c>
      <c r="X7909" s="74">
        <f t="shared" ca="1" si="2350"/>
        <v>0.13662321327746391</v>
      </c>
      <c r="Y7909" s="75">
        <f t="shared" ca="1" si="2351"/>
        <v>0.13662321327746391</v>
      </c>
      <c r="Z7909" s="74">
        <f t="shared" ca="1" si="2352"/>
        <v>1.1463961202973654</v>
      </c>
      <c r="AA7909" s="76">
        <f t="shared" ca="1" si="2353"/>
        <v>136.62321327746392</v>
      </c>
      <c r="AB7909" s="76">
        <f t="shared" ca="1" si="2354"/>
        <v>1146.3961202973653</v>
      </c>
    </row>
    <row r="7910" spans="1:28" x14ac:dyDescent="0.25">
      <c r="A7910" s="2">
        <f t="shared" si="2355"/>
        <v>6</v>
      </c>
      <c r="B7910" s="16">
        <f ca="1">VLOOKUP(A7910,PERIODS!$O$4:$P$33,2,FALSE)</f>
        <v>3.3000000000000002E-2</v>
      </c>
      <c r="C7910" s="15"/>
      <c r="D7910" s="18">
        <v>5000</v>
      </c>
      <c r="E7910" s="34">
        <f t="shared" ca="1" si="2356"/>
        <v>24244.096347404062</v>
      </c>
      <c r="F7910" s="34">
        <f t="shared" ca="1" si="2357"/>
        <v>3300</v>
      </c>
      <c r="G7910" s="69">
        <f t="shared" ca="1" si="2343"/>
        <v>0</v>
      </c>
      <c r="H7910" s="34">
        <f t="shared" ca="1" si="2344"/>
        <v>-1036.9509341319458</v>
      </c>
      <c r="I7910" s="34">
        <f t="shared" ca="1" si="2345"/>
        <v>2263.0490658680542</v>
      </c>
      <c r="J7910" s="18">
        <f ca="1">SUM(INDIRECT(ADDRESS(ROW(F7910),COLUMN(F7910),4)):INDIRECT(ADDRESS(ROW(F7910)+N$5-1,COLUMN(F7910),4)))</f>
        <v>23100</v>
      </c>
      <c r="K7910" s="18">
        <f t="shared" ca="1" si="2346"/>
        <v>0</v>
      </c>
      <c r="L7910" s="18">
        <f t="shared" ca="1" si="2358"/>
        <v>0</v>
      </c>
      <c r="M7910" s="18">
        <f t="shared" ca="1" si="2342"/>
        <v>0</v>
      </c>
      <c r="N7910" s="34">
        <f t="shared" ca="1" si="2347"/>
        <v>21981.047281536008</v>
      </c>
      <c r="P7910" s="18">
        <f t="shared" ca="1" si="2359"/>
        <v>1036.9509341319458</v>
      </c>
      <c r="Q7910" s="47">
        <f ca="1">SUM(L$15:L7910)-SUM(M$15:M7910)</f>
        <v>0</v>
      </c>
      <c r="R7910" s="47" t="str">
        <f t="shared" ca="1" si="2360"/>
        <v>M7913</v>
      </c>
      <c r="S7910" s="40">
        <f t="shared" ca="1" si="2348"/>
        <v>0</v>
      </c>
      <c r="T7910" s="46">
        <f t="shared" ca="1" si="2349"/>
        <v>59</v>
      </c>
      <c r="X7910" s="74">
        <f t="shared" ca="1" si="2350"/>
        <v>-1.0369509341319458</v>
      </c>
      <c r="Y7910" s="75">
        <f t="shared" ca="1" si="2351"/>
        <v>-1.0369509341319458</v>
      </c>
      <c r="Z7910" s="74">
        <f t="shared" ca="1" si="2352"/>
        <v>0.35453403323580429</v>
      </c>
      <c r="AA7910" s="76">
        <f t="shared" ca="1" si="2353"/>
        <v>-1036.9509341319458</v>
      </c>
      <c r="AB7910" s="76">
        <f t="shared" ca="1" si="2354"/>
        <v>354.53403323580432</v>
      </c>
    </row>
    <row r="7911" spans="1:28" x14ac:dyDescent="0.25">
      <c r="A7911" s="2">
        <f t="shared" si="2355"/>
        <v>7</v>
      </c>
      <c r="B7911" s="16">
        <f ca="1">VLOOKUP(A7911,PERIODS!$O$4:$P$33,2,FALSE)</f>
        <v>3.3000000000000002E-2</v>
      </c>
      <c r="C7911" s="15"/>
      <c r="D7911" s="18">
        <v>5000</v>
      </c>
      <c r="E7911" s="34">
        <f t="shared" ca="1" si="2356"/>
        <v>21981.047281536008</v>
      </c>
      <c r="F7911" s="34">
        <f t="shared" ca="1" si="2357"/>
        <v>3300</v>
      </c>
      <c r="G7911" s="69">
        <f t="shared" ca="1" si="2343"/>
        <v>0</v>
      </c>
      <c r="H7911" s="34">
        <f t="shared" ca="1" si="2344"/>
        <v>-1166.7351634873951</v>
      </c>
      <c r="I7911" s="34">
        <f t="shared" ca="1" si="2345"/>
        <v>2133.2648365126051</v>
      </c>
      <c r="J7911" s="18">
        <f ca="1">SUM(INDIRECT(ADDRESS(ROW(F7911),COLUMN(F7911),4)):INDIRECT(ADDRESS(ROW(F7911)+N$5-1,COLUMN(F7911),4)))</f>
        <v>23100</v>
      </c>
      <c r="K7911" s="18">
        <f t="shared" ca="1" si="2346"/>
        <v>16350</v>
      </c>
      <c r="L7911" s="18">
        <f t="shared" ca="1" si="2358"/>
        <v>16350</v>
      </c>
      <c r="M7911" s="18">
        <f t="shared" ca="1" si="2342"/>
        <v>0</v>
      </c>
      <c r="N7911" s="34">
        <f t="shared" ca="1" si="2347"/>
        <v>19847.782445023404</v>
      </c>
      <c r="P7911" s="18">
        <f t="shared" ca="1" si="2359"/>
        <v>1166.7351634873951</v>
      </c>
      <c r="Q7911" s="47">
        <f ca="1">SUM(L$15:L7911)-SUM(M$15:M7911)</f>
        <v>16350</v>
      </c>
      <c r="R7911" s="47" t="str">
        <f t="shared" ca="1" si="2360"/>
        <v>M7914</v>
      </c>
      <c r="S7911" s="40">
        <f t="shared" ca="1" si="2348"/>
        <v>0</v>
      </c>
      <c r="T7911" s="46">
        <f t="shared" ca="1" si="2349"/>
        <v>25</v>
      </c>
      <c r="X7911" s="74">
        <f t="shared" ca="1" si="2350"/>
        <v>-1.166735163487395</v>
      </c>
      <c r="Y7911" s="75">
        <f t="shared" ca="1" si="2351"/>
        <v>-1.166735163487395</v>
      </c>
      <c r="Z7911" s="74">
        <f t="shared" ca="1" si="2352"/>
        <v>0.31138189451430137</v>
      </c>
      <c r="AA7911" s="76">
        <f t="shared" ca="1" si="2353"/>
        <v>-1166.7351634873951</v>
      </c>
      <c r="AB7911" s="76">
        <f t="shared" ca="1" si="2354"/>
        <v>311.38189451430139</v>
      </c>
    </row>
    <row r="7912" spans="1:28" x14ac:dyDescent="0.25">
      <c r="A7912" s="2">
        <f t="shared" si="2355"/>
        <v>8</v>
      </c>
      <c r="B7912" s="16">
        <f ca="1">VLOOKUP(A7912,PERIODS!$O$4:$P$33,2,FALSE)</f>
        <v>3.3000000000000002E-2</v>
      </c>
      <c r="C7912" s="15"/>
      <c r="D7912" s="18">
        <v>5000</v>
      </c>
      <c r="E7912" s="34">
        <f t="shared" ca="1" si="2356"/>
        <v>19847.782445023404</v>
      </c>
      <c r="F7912" s="34">
        <f t="shared" ca="1" si="2357"/>
        <v>3300</v>
      </c>
      <c r="G7912" s="69">
        <f t="shared" ca="1" si="2343"/>
        <v>0</v>
      </c>
      <c r="H7912" s="34">
        <f t="shared" ca="1" si="2344"/>
        <v>-511.58464803194005</v>
      </c>
      <c r="I7912" s="34">
        <f t="shared" ca="1" si="2345"/>
        <v>2788.4153519680599</v>
      </c>
      <c r="J7912" s="18">
        <f ca="1">SUM(INDIRECT(ADDRESS(ROW(F7912),COLUMN(F7912),4)):INDIRECT(ADDRESS(ROW(F7912)+N$5-1,COLUMN(F7912),4)))</f>
        <v>23100</v>
      </c>
      <c r="K7912" s="18">
        <f t="shared" ca="1" si="2346"/>
        <v>16350</v>
      </c>
      <c r="L7912" s="18">
        <f t="shared" ca="1" si="2358"/>
        <v>0</v>
      </c>
      <c r="M7912" s="18">
        <f t="shared" ca="1" si="2342"/>
        <v>0</v>
      </c>
      <c r="N7912" s="34">
        <f t="shared" ca="1" si="2347"/>
        <v>17059.367093055345</v>
      </c>
      <c r="P7912" s="18">
        <f t="shared" ca="1" si="2359"/>
        <v>511.58464803194005</v>
      </c>
      <c r="Q7912" s="47">
        <f ca="1">SUM(L$15:L7912)-SUM(M$15:M7912)</f>
        <v>16350</v>
      </c>
      <c r="R7912" s="47" t="str">
        <f t="shared" ca="1" si="2360"/>
        <v>M7915</v>
      </c>
      <c r="S7912" s="40">
        <f t="shared" ca="1" si="2348"/>
        <v>0</v>
      </c>
      <c r="T7912" s="46">
        <f t="shared" ca="1" si="2349"/>
        <v>52</v>
      </c>
      <c r="X7912" s="74">
        <f t="shared" ca="1" si="2350"/>
        <v>-0.51158464803194004</v>
      </c>
      <c r="Y7912" s="75">
        <f t="shared" ca="1" si="2351"/>
        <v>-0.51158464803194004</v>
      </c>
      <c r="Z7912" s="74">
        <f t="shared" ca="1" si="2352"/>
        <v>0.59954475823206088</v>
      </c>
      <c r="AA7912" s="76">
        <f t="shared" ca="1" si="2353"/>
        <v>-511.58464803194005</v>
      </c>
      <c r="AB7912" s="76">
        <f t="shared" ca="1" si="2354"/>
        <v>599.54475823206087</v>
      </c>
    </row>
    <row r="7913" spans="1:28" x14ac:dyDescent="0.25">
      <c r="A7913" s="2">
        <f t="shared" si="2355"/>
        <v>9</v>
      </c>
      <c r="B7913" s="16">
        <f ca="1">VLOOKUP(A7913,PERIODS!$O$4:$P$33,2,FALSE)</f>
        <v>3.3000000000000002E-2</v>
      </c>
      <c r="C7913" s="15"/>
      <c r="D7913" s="18">
        <v>5000</v>
      </c>
      <c r="E7913" s="34">
        <f t="shared" ca="1" si="2356"/>
        <v>17059.367093055345</v>
      </c>
      <c r="F7913" s="34">
        <f t="shared" ca="1" si="2357"/>
        <v>3300</v>
      </c>
      <c r="G7913" s="69">
        <f t="shared" ca="1" si="2343"/>
        <v>0</v>
      </c>
      <c r="H7913" s="34">
        <f t="shared" ca="1" si="2344"/>
        <v>816.54417008356404</v>
      </c>
      <c r="I7913" s="34">
        <f t="shared" ca="1" si="2345"/>
        <v>4116.5441700835636</v>
      </c>
      <c r="J7913" s="18">
        <f ca="1">SUM(INDIRECT(ADDRESS(ROW(F7913),COLUMN(F7913),4)):INDIRECT(ADDRESS(ROW(F7913)+N$5-1,COLUMN(F7913),4)))</f>
        <v>23100</v>
      </c>
      <c r="K7913" s="18">
        <f t="shared" ca="1" si="2346"/>
        <v>16350</v>
      </c>
      <c r="L7913" s="18">
        <f t="shared" ca="1" si="2358"/>
        <v>0</v>
      </c>
      <c r="M7913" s="18">
        <f t="shared" ca="1" si="2342"/>
        <v>0</v>
      </c>
      <c r="N7913" s="34">
        <f t="shared" ca="1" si="2347"/>
        <v>12942.822922971782</v>
      </c>
      <c r="P7913" s="18">
        <f t="shared" ca="1" si="2359"/>
        <v>816.54417008356404</v>
      </c>
      <c r="Q7913" s="47">
        <f ca="1">SUM(L$15:L7913)-SUM(M$15:M7913)</f>
        <v>16350</v>
      </c>
      <c r="R7913" s="47" t="str">
        <f t="shared" ca="1" si="2360"/>
        <v>M7916</v>
      </c>
      <c r="S7913" s="40">
        <f t="shared" ca="1" si="2348"/>
        <v>0</v>
      </c>
      <c r="T7913" s="46">
        <f t="shared" ca="1" si="2349"/>
        <v>7</v>
      </c>
      <c r="X7913" s="74">
        <f t="shared" ca="1" si="2350"/>
        <v>0.81654417008356406</v>
      </c>
      <c r="Y7913" s="75">
        <f t="shared" ca="1" si="2351"/>
        <v>0.81654417008356406</v>
      </c>
      <c r="Z7913" s="74">
        <f t="shared" ca="1" si="2352"/>
        <v>2.2626669186818011</v>
      </c>
      <c r="AA7913" s="76">
        <f t="shared" ca="1" si="2353"/>
        <v>816.54417008356404</v>
      </c>
      <c r="AB7913" s="76">
        <f t="shared" ca="1" si="2354"/>
        <v>2262.6669186818012</v>
      </c>
    </row>
    <row r="7914" spans="1:28" x14ac:dyDescent="0.25">
      <c r="A7914" s="2">
        <f t="shared" si="2355"/>
        <v>10</v>
      </c>
      <c r="B7914" s="16">
        <f ca="1">VLOOKUP(A7914,PERIODS!$O$4:$P$33,2,FALSE)</f>
        <v>3.3000000000000002E-2</v>
      </c>
      <c r="C7914" s="15"/>
      <c r="D7914" s="18">
        <v>5000</v>
      </c>
      <c r="E7914" s="34">
        <f t="shared" ca="1" si="2356"/>
        <v>12942.822922971782</v>
      </c>
      <c r="F7914" s="34">
        <f t="shared" ca="1" si="2357"/>
        <v>3300</v>
      </c>
      <c r="G7914" s="69">
        <f t="shared" ca="1" si="2343"/>
        <v>0</v>
      </c>
      <c r="H7914" s="34">
        <f t="shared" ca="1" si="2344"/>
        <v>782.25198171661384</v>
      </c>
      <c r="I7914" s="34">
        <f t="shared" ca="1" si="2345"/>
        <v>4082.251981716614</v>
      </c>
      <c r="J7914" s="18">
        <f ca="1">SUM(INDIRECT(ADDRESS(ROW(F7914),COLUMN(F7914),4)):INDIRECT(ADDRESS(ROW(F7914)+N$5-1,COLUMN(F7914),4)))</f>
        <v>23100</v>
      </c>
      <c r="K7914" s="18">
        <f t="shared" ca="1" si="2346"/>
        <v>0</v>
      </c>
      <c r="L7914" s="18">
        <f t="shared" ca="1" si="2358"/>
        <v>0</v>
      </c>
      <c r="M7914" s="18">
        <f t="shared" ca="1" si="2342"/>
        <v>16350</v>
      </c>
      <c r="N7914" s="34">
        <f t="shared" ca="1" si="2347"/>
        <v>25210.570941255166</v>
      </c>
      <c r="P7914" s="18">
        <f t="shared" ca="1" si="2359"/>
        <v>782.25198171661384</v>
      </c>
      <c r="Q7914" s="47">
        <f ca="1">SUM(L$15:L7914)-SUM(M$15:M7914)</f>
        <v>0</v>
      </c>
      <c r="R7914" s="47" t="str">
        <f t="shared" ca="1" si="2360"/>
        <v>M7917</v>
      </c>
      <c r="S7914" s="40">
        <f t="shared" ca="1" si="2348"/>
        <v>0</v>
      </c>
      <c r="T7914" s="46">
        <f t="shared" ca="1" si="2349"/>
        <v>22</v>
      </c>
      <c r="X7914" s="74">
        <f t="shared" ca="1" si="2350"/>
        <v>0.78225198171661381</v>
      </c>
      <c r="Y7914" s="75">
        <f t="shared" ca="1" si="2351"/>
        <v>0.78225198171661381</v>
      </c>
      <c r="Z7914" s="74">
        <f t="shared" ca="1" si="2352"/>
        <v>2.1863904368929235</v>
      </c>
      <c r="AA7914" s="76">
        <f t="shared" ca="1" si="2353"/>
        <v>782.25198171661384</v>
      </c>
      <c r="AB7914" s="76">
        <f t="shared" ca="1" si="2354"/>
        <v>2186.3904368929234</v>
      </c>
    </row>
    <row r="7915" spans="1:28" x14ac:dyDescent="0.25">
      <c r="A7915" s="2">
        <f t="shared" si="2355"/>
        <v>11</v>
      </c>
      <c r="B7915" s="16">
        <f ca="1">VLOOKUP(A7915,PERIODS!$O$4:$P$33,2,FALSE)</f>
        <v>3.3000000000000002E-2</v>
      </c>
      <c r="C7915" s="15"/>
      <c r="D7915" s="18">
        <v>5000</v>
      </c>
      <c r="E7915" s="34">
        <f t="shared" ca="1" si="2356"/>
        <v>25210.570941255166</v>
      </c>
      <c r="F7915" s="34">
        <f t="shared" ca="1" si="2357"/>
        <v>3300</v>
      </c>
      <c r="G7915" s="69">
        <f t="shared" ca="1" si="2343"/>
        <v>0</v>
      </c>
      <c r="H7915" s="34">
        <f t="shared" ca="1" si="2344"/>
        <v>68.228006221182284</v>
      </c>
      <c r="I7915" s="34">
        <f t="shared" ca="1" si="2345"/>
        <v>3368.2280062211821</v>
      </c>
      <c r="J7915" s="18">
        <f ca="1">SUM(INDIRECT(ADDRESS(ROW(F7915),COLUMN(F7915),4)):INDIRECT(ADDRESS(ROW(F7915)+N$5-1,COLUMN(F7915),4)))</f>
        <v>23300</v>
      </c>
      <c r="K7915" s="18">
        <f t="shared" ca="1" si="2346"/>
        <v>0</v>
      </c>
      <c r="L7915" s="18">
        <f t="shared" ca="1" si="2358"/>
        <v>0</v>
      </c>
      <c r="M7915" s="18">
        <f t="shared" ca="1" si="2342"/>
        <v>0</v>
      </c>
      <c r="N7915" s="34">
        <f t="shared" ca="1" si="2347"/>
        <v>21842.342935033983</v>
      </c>
      <c r="P7915" s="18">
        <f t="shared" ca="1" si="2359"/>
        <v>68.228006221182284</v>
      </c>
      <c r="Q7915" s="47">
        <f ca="1">SUM(L$15:L7915)-SUM(M$15:M7915)</f>
        <v>0</v>
      </c>
      <c r="R7915" s="47" t="str">
        <f t="shared" ca="1" si="2360"/>
        <v>M7918</v>
      </c>
      <c r="S7915" s="40">
        <f t="shared" ca="1" si="2348"/>
        <v>0</v>
      </c>
      <c r="T7915" s="46">
        <f t="shared" ca="1" si="2349"/>
        <v>27</v>
      </c>
      <c r="X7915" s="74">
        <f t="shared" ca="1" si="2350"/>
        <v>6.8228006221182289E-2</v>
      </c>
      <c r="Y7915" s="75">
        <f t="shared" ca="1" si="2351"/>
        <v>6.8228006221182289E-2</v>
      </c>
      <c r="Z7915" s="74">
        <f t="shared" ca="1" si="2352"/>
        <v>1.0706093862526134</v>
      </c>
      <c r="AA7915" s="76">
        <f t="shared" ca="1" si="2353"/>
        <v>68.228006221182284</v>
      </c>
      <c r="AB7915" s="76">
        <f t="shared" ca="1" si="2354"/>
        <v>1070.6093862526134</v>
      </c>
    </row>
    <row r="7916" spans="1:28" x14ac:dyDescent="0.25">
      <c r="A7916" s="2">
        <f t="shared" si="2355"/>
        <v>12</v>
      </c>
      <c r="B7916" s="16">
        <f ca="1">VLOOKUP(A7916,PERIODS!$O$4:$P$33,2,FALSE)</f>
        <v>3.3000000000000002E-2</v>
      </c>
      <c r="C7916" s="15"/>
      <c r="D7916" s="18">
        <v>5000</v>
      </c>
      <c r="E7916" s="34">
        <f t="shared" ca="1" si="2356"/>
        <v>21842.342935033983</v>
      </c>
      <c r="F7916" s="34">
        <f t="shared" ca="1" si="2357"/>
        <v>3300</v>
      </c>
      <c r="G7916" s="69">
        <f t="shared" ca="1" si="2343"/>
        <v>0</v>
      </c>
      <c r="H7916" s="34">
        <f t="shared" ca="1" si="2344"/>
        <v>1959.9639845400536</v>
      </c>
      <c r="I7916" s="34">
        <f t="shared" ca="1" si="2345"/>
        <v>5259.9639845400534</v>
      </c>
      <c r="J7916" s="18">
        <f ca="1">SUM(INDIRECT(ADDRESS(ROW(F7916),COLUMN(F7916),4)):INDIRECT(ADDRESS(ROW(F7916)+N$5-1,COLUMN(F7916),4)))</f>
        <v>23500</v>
      </c>
      <c r="K7916" s="18">
        <f t="shared" ca="1" si="2346"/>
        <v>16350</v>
      </c>
      <c r="L7916" s="18">
        <f t="shared" ca="1" si="2358"/>
        <v>16350</v>
      </c>
      <c r="M7916" s="18">
        <f t="shared" ca="1" si="2342"/>
        <v>0</v>
      </c>
      <c r="N7916" s="34">
        <f t="shared" ca="1" si="2347"/>
        <v>16582.37895049393</v>
      </c>
      <c r="P7916" s="18">
        <f t="shared" ca="1" si="2359"/>
        <v>1959.9639845400536</v>
      </c>
      <c r="Q7916" s="47">
        <f ca="1">SUM(L$15:L7916)-SUM(M$15:M7916)</f>
        <v>16350</v>
      </c>
      <c r="R7916" s="47" t="str">
        <f t="shared" ca="1" si="2360"/>
        <v>M7919</v>
      </c>
      <c r="S7916" s="40">
        <f t="shared" ca="1" si="2348"/>
        <v>0</v>
      </c>
      <c r="T7916" s="46">
        <f t="shared" ca="1" si="2349"/>
        <v>97</v>
      </c>
      <c r="X7916" s="74">
        <f t="shared" ca="1" si="2350"/>
        <v>2.4072015900497359</v>
      </c>
      <c r="Y7916" s="75">
        <f t="shared" ca="1" si="2351"/>
        <v>1.9599639845400536</v>
      </c>
      <c r="Z7916" s="74">
        <f t="shared" ca="1" si="2352"/>
        <v>7.0990713842313315</v>
      </c>
      <c r="AA7916" s="76">
        <f t="shared" ca="1" si="2353"/>
        <v>1959.9639845400536</v>
      </c>
      <c r="AB7916" s="76">
        <f t="shared" ca="1" si="2354"/>
        <v>7099.0713842313316</v>
      </c>
    </row>
    <row r="7917" spans="1:28" x14ac:dyDescent="0.25">
      <c r="A7917" s="2">
        <f t="shared" si="2355"/>
        <v>13</v>
      </c>
      <c r="B7917" s="16">
        <f ca="1">VLOOKUP(A7917,PERIODS!$O$4:$P$33,2,FALSE)</f>
        <v>3.3000000000000002E-2</v>
      </c>
      <c r="C7917" s="15"/>
      <c r="D7917" s="18">
        <v>5000</v>
      </c>
      <c r="E7917" s="34">
        <f t="shared" ca="1" si="2356"/>
        <v>16582.37895049393</v>
      </c>
      <c r="F7917" s="34">
        <f t="shared" ca="1" si="2357"/>
        <v>3300</v>
      </c>
      <c r="G7917" s="69">
        <f t="shared" ca="1" si="2343"/>
        <v>0</v>
      </c>
      <c r="H7917" s="34">
        <f t="shared" ca="1" si="2344"/>
        <v>-491.67843548185249</v>
      </c>
      <c r="I7917" s="34">
        <f t="shared" ca="1" si="2345"/>
        <v>2808.3215645181476</v>
      </c>
      <c r="J7917" s="18">
        <f ca="1">SUM(INDIRECT(ADDRESS(ROW(F7917),COLUMN(F7917),4)):INDIRECT(ADDRESS(ROW(F7917)+N$5-1,COLUMN(F7917),4)))</f>
        <v>23700</v>
      </c>
      <c r="K7917" s="18">
        <f t="shared" ca="1" si="2346"/>
        <v>16350</v>
      </c>
      <c r="L7917" s="18">
        <f t="shared" ca="1" si="2358"/>
        <v>0</v>
      </c>
      <c r="M7917" s="18">
        <f t="shared" ca="1" si="2342"/>
        <v>0</v>
      </c>
      <c r="N7917" s="34">
        <f t="shared" ca="1" si="2347"/>
        <v>13774.057385975782</v>
      </c>
      <c r="P7917" s="18">
        <f t="shared" ca="1" si="2359"/>
        <v>491.67843548185249</v>
      </c>
      <c r="Q7917" s="47">
        <f ca="1">SUM(L$15:L7917)-SUM(M$15:M7917)</f>
        <v>16350</v>
      </c>
      <c r="R7917" s="47" t="str">
        <f t="shared" ca="1" si="2360"/>
        <v>M7920</v>
      </c>
      <c r="S7917" s="40">
        <f t="shared" ca="1" si="2348"/>
        <v>0</v>
      </c>
      <c r="T7917" s="46">
        <f t="shared" ca="1" si="2349"/>
        <v>92</v>
      </c>
      <c r="X7917" s="74">
        <f t="shared" ca="1" si="2350"/>
        <v>-0.49167843548185247</v>
      </c>
      <c r="Y7917" s="75">
        <f t="shared" ca="1" si="2351"/>
        <v>-0.49167843548185247</v>
      </c>
      <c r="Z7917" s="74">
        <f t="shared" ca="1" si="2352"/>
        <v>0.61159900275360579</v>
      </c>
      <c r="AA7917" s="76">
        <f t="shared" ca="1" si="2353"/>
        <v>-491.67843548185249</v>
      </c>
      <c r="AB7917" s="76">
        <f t="shared" ca="1" si="2354"/>
        <v>611.59900275360576</v>
      </c>
    </row>
    <row r="7918" spans="1:28" x14ac:dyDescent="0.25">
      <c r="A7918" s="2">
        <f t="shared" si="2355"/>
        <v>14</v>
      </c>
      <c r="B7918" s="16">
        <f ca="1">VLOOKUP(A7918,PERIODS!$O$4:$P$33,2,FALSE)</f>
        <v>3.3000000000000002E-2</v>
      </c>
      <c r="C7918" s="15"/>
      <c r="D7918" s="18">
        <v>5000</v>
      </c>
      <c r="E7918" s="34">
        <f t="shared" ca="1" si="2356"/>
        <v>13774.057385975782</v>
      </c>
      <c r="F7918" s="34">
        <f t="shared" ca="1" si="2357"/>
        <v>3300</v>
      </c>
      <c r="G7918" s="69">
        <f t="shared" ca="1" si="2343"/>
        <v>0</v>
      </c>
      <c r="H7918" s="34">
        <f t="shared" ca="1" si="2344"/>
        <v>-1043.3249569421273</v>
      </c>
      <c r="I7918" s="34">
        <f t="shared" ca="1" si="2345"/>
        <v>2256.6750430578727</v>
      </c>
      <c r="J7918" s="18">
        <f ca="1">SUM(INDIRECT(ADDRESS(ROW(F7918),COLUMN(F7918),4)):INDIRECT(ADDRESS(ROW(F7918)+N$5-1,COLUMN(F7918),4)))</f>
        <v>23900</v>
      </c>
      <c r="K7918" s="18">
        <f t="shared" ca="1" si="2346"/>
        <v>16350</v>
      </c>
      <c r="L7918" s="18">
        <f t="shared" ca="1" si="2358"/>
        <v>0</v>
      </c>
      <c r="M7918" s="18">
        <f t="shared" ca="1" si="2342"/>
        <v>0</v>
      </c>
      <c r="N7918" s="34">
        <f t="shared" ca="1" si="2347"/>
        <v>11517.38234291791</v>
      </c>
      <c r="P7918" s="18">
        <f t="shared" ca="1" si="2359"/>
        <v>1043.3249569421273</v>
      </c>
      <c r="Q7918" s="47">
        <f ca="1">SUM(L$15:L7918)-SUM(M$15:M7918)</f>
        <v>16350</v>
      </c>
      <c r="R7918" s="47" t="str">
        <f t="shared" ca="1" si="2360"/>
        <v>M7921</v>
      </c>
      <c r="S7918" s="40">
        <f t="shared" ca="1" si="2348"/>
        <v>0</v>
      </c>
      <c r="T7918" s="46">
        <f t="shared" ca="1" si="2349"/>
        <v>16</v>
      </c>
      <c r="X7918" s="74">
        <f t="shared" ca="1" si="2350"/>
        <v>-1.0433249569421272</v>
      </c>
      <c r="Y7918" s="75">
        <f t="shared" ca="1" si="2351"/>
        <v>-1.0433249569421272</v>
      </c>
      <c r="Z7918" s="74">
        <f t="shared" ca="1" si="2352"/>
        <v>0.35228141197726681</v>
      </c>
      <c r="AA7918" s="76">
        <f t="shared" ca="1" si="2353"/>
        <v>-1043.3249569421273</v>
      </c>
      <c r="AB7918" s="76">
        <f t="shared" ca="1" si="2354"/>
        <v>352.28141197726683</v>
      </c>
    </row>
    <row r="7919" spans="1:28" x14ac:dyDescent="0.25">
      <c r="A7919" s="2">
        <f t="shared" si="2355"/>
        <v>15</v>
      </c>
      <c r="B7919" s="16">
        <f ca="1">VLOOKUP(A7919,PERIODS!$O$4:$P$33,2,FALSE)</f>
        <v>3.3000000000000002E-2</v>
      </c>
      <c r="C7919" s="15"/>
      <c r="D7919" s="18">
        <v>5000</v>
      </c>
      <c r="E7919" s="34">
        <f t="shared" ca="1" si="2356"/>
        <v>11517.38234291791</v>
      </c>
      <c r="F7919" s="34">
        <f t="shared" ca="1" si="2357"/>
        <v>3300</v>
      </c>
      <c r="G7919" s="69">
        <f t="shared" ca="1" si="2343"/>
        <v>0</v>
      </c>
      <c r="H7919" s="34">
        <f t="shared" ca="1" si="2344"/>
        <v>-553.17965496184365</v>
      </c>
      <c r="I7919" s="34">
        <f t="shared" ca="1" si="2345"/>
        <v>2746.8203450381561</v>
      </c>
      <c r="J7919" s="18">
        <f ca="1">SUM(INDIRECT(ADDRESS(ROW(F7919),COLUMN(F7919),4)):INDIRECT(ADDRESS(ROW(F7919)+N$5-1,COLUMN(F7919),4)))</f>
        <v>24100</v>
      </c>
      <c r="K7919" s="18">
        <f t="shared" ca="1" si="2346"/>
        <v>0</v>
      </c>
      <c r="L7919" s="18">
        <f t="shared" ca="1" si="2358"/>
        <v>0</v>
      </c>
      <c r="M7919" s="18">
        <f t="shared" ca="1" si="2342"/>
        <v>16350</v>
      </c>
      <c r="N7919" s="34">
        <f t="shared" ca="1" si="2347"/>
        <v>25120.561997879755</v>
      </c>
      <c r="P7919" s="18">
        <f t="shared" ca="1" si="2359"/>
        <v>553.17965496184365</v>
      </c>
      <c r="Q7919" s="47">
        <f ca="1">SUM(L$15:L7919)-SUM(M$15:M7919)</f>
        <v>0</v>
      </c>
      <c r="R7919" s="47" t="str">
        <f t="shared" ca="1" si="2360"/>
        <v>M7922</v>
      </c>
      <c r="S7919" s="40">
        <f t="shared" ca="1" si="2348"/>
        <v>0</v>
      </c>
      <c r="T7919" s="46">
        <f t="shared" ca="1" si="2349"/>
        <v>63</v>
      </c>
      <c r="X7919" s="74">
        <f t="shared" ca="1" si="2350"/>
        <v>-0.55317965496184363</v>
      </c>
      <c r="Y7919" s="75">
        <f t="shared" ca="1" si="2351"/>
        <v>-0.55317965496184363</v>
      </c>
      <c r="Z7919" s="74">
        <f t="shared" ca="1" si="2352"/>
        <v>0.57511822250505762</v>
      </c>
      <c r="AA7919" s="76">
        <f t="shared" ca="1" si="2353"/>
        <v>-553.17965496184365</v>
      </c>
      <c r="AB7919" s="76">
        <f t="shared" ca="1" si="2354"/>
        <v>575.11822250505759</v>
      </c>
    </row>
    <row r="7920" spans="1:28" x14ac:dyDescent="0.25">
      <c r="A7920" s="2">
        <f t="shared" si="2355"/>
        <v>16</v>
      </c>
      <c r="B7920" s="16">
        <f ca="1">VLOOKUP(A7920,PERIODS!$O$4:$P$33,2,FALSE)</f>
        <v>3.3000000000000002E-2</v>
      </c>
      <c r="C7920" s="15"/>
      <c r="D7920" s="18">
        <v>5000</v>
      </c>
      <c r="E7920" s="34">
        <f t="shared" ca="1" si="2356"/>
        <v>25120.561997879755</v>
      </c>
      <c r="F7920" s="34">
        <f t="shared" ca="1" si="2357"/>
        <v>3300</v>
      </c>
      <c r="G7920" s="69">
        <f t="shared" ca="1" si="2343"/>
        <v>0</v>
      </c>
      <c r="H7920" s="34">
        <f t="shared" ca="1" si="2344"/>
        <v>303.24398237374055</v>
      </c>
      <c r="I7920" s="34">
        <f t="shared" ca="1" si="2345"/>
        <v>3603.2439823737404</v>
      </c>
      <c r="J7920" s="18">
        <f ca="1">SUM(INDIRECT(ADDRESS(ROW(F7920),COLUMN(F7920),4)):INDIRECT(ADDRESS(ROW(F7920)+N$5-1,COLUMN(F7920),4)))</f>
        <v>24300</v>
      </c>
      <c r="K7920" s="18">
        <f t="shared" ca="1" si="2346"/>
        <v>0</v>
      </c>
      <c r="L7920" s="18">
        <f t="shared" ca="1" si="2358"/>
        <v>0</v>
      </c>
      <c r="M7920" s="18">
        <f t="shared" ca="1" si="2342"/>
        <v>0</v>
      </c>
      <c r="N7920" s="34">
        <f t="shared" ca="1" si="2347"/>
        <v>21517.318015506014</v>
      </c>
      <c r="P7920" s="18">
        <f t="shared" ca="1" si="2359"/>
        <v>303.24398237374055</v>
      </c>
      <c r="Q7920" s="47">
        <f ca="1">SUM(L$15:L7920)-SUM(M$15:M7920)</f>
        <v>0</v>
      </c>
      <c r="R7920" s="47" t="str">
        <f t="shared" ca="1" si="2360"/>
        <v>M7923</v>
      </c>
      <c r="S7920" s="40">
        <f t="shared" ca="1" si="2348"/>
        <v>0</v>
      </c>
      <c r="T7920" s="46">
        <f t="shared" ca="1" si="2349"/>
        <v>62</v>
      </c>
      <c r="X7920" s="74">
        <f t="shared" ca="1" si="2350"/>
        <v>0.30324398237374056</v>
      </c>
      <c r="Y7920" s="75">
        <f t="shared" ca="1" si="2351"/>
        <v>0.30324398237374056</v>
      </c>
      <c r="Z7920" s="74">
        <f t="shared" ca="1" si="2352"/>
        <v>1.3542448360079453</v>
      </c>
      <c r="AA7920" s="76">
        <f t="shared" ca="1" si="2353"/>
        <v>303.24398237374055</v>
      </c>
      <c r="AB7920" s="76">
        <f t="shared" ca="1" si="2354"/>
        <v>1354.2448360079454</v>
      </c>
    </row>
    <row r="7921" spans="1:28" x14ac:dyDescent="0.25">
      <c r="A7921" s="2">
        <f t="shared" si="2355"/>
        <v>17</v>
      </c>
      <c r="B7921" s="16">
        <f ca="1">VLOOKUP(A7921,PERIODS!$O$4:$P$33,2,FALSE)</f>
        <v>3.5000000000000003E-2</v>
      </c>
      <c r="C7921" s="15"/>
      <c r="D7921" s="18">
        <v>5000</v>
      </c>
      <c r="E7921" s="34">
        <f t="shared" ca="1" si="2356"/>
        <v>21517.318015506014</v>
      </c>
      <c r="F7921" s="34">
        <f t="shared" ca="1" si="2357"/>
        <v>3500.0000000000005</v>
      </c>
      <c r="G7921" s="69">
        <f t="shared" ca="1" si="2343"/>
        <v>0</v>
      </c>
      <c r="H7921" s="34">
        <f t="shared" ca="1" si="2344"/>
        <v>-1201.6934614921458</v>
      </c>
      <c r="I7921" s="34">
        <f t="shared" ca="1" si="2345"/>
        <v>2298.3065385078544</v>
      </c>
      <c r="J7921" s="18">
        <f ca="1">SUM(INDIRECT(ADDRESS(ROW(F7921),COLUMN(F7921),4)):INDIRECT(ADDRESS(ROW(F7921)+N$5-1,COLUMN(F7921),4)))</f>
        <v>24500.000000000004</v>
      </c>
      <c r="K7921" s="18">
        <f t="shared" ca="1" si="2346"/>
        <v>16350</v>
      </c>
      <c r="L7921" s="18">
        <f t="shared" ca="1" si="2358"/>
        <v>16350</v>
      </c>
      <c r="M7921" s="18">
        <f t="shared" ca="1" si="2342"/>
        <v>0</v>
      </c>
      <c r="N7921" s="34">
        <f t="shared" ca="1" si="2347"/>
        <v>19219.011476998159</v>
      </c>
      <c r="P7921" s="18">
        <f t="shared" ca="1" si="2359"/>
        <v>1201.6934614921458</v>
      </c>
      <c r="Q7921" s="47">
        <f ca="1">SUM(L$15:L7921)-SUM(M$15:M7921)</f>
        <v>16350</v>
      </c>
      <c r="R7921" s="47" t="str">
        <f t="shared" ca="1" si="2360"/>
        <v>M7924</v>
      </c>
      <c r="S7921" s="40">
        <f t="shared" ca="1" si="2348"/>
        <v>0</v>
      </c>
      <c r="T7921" s="46">
        <f t="shared" ca="1" si="2349"/>
        <v>52</v>
      </c>
      <c r="X7921" s="74">
        <f t="shared" ca="1" si="2350"/>
        <v>-1.2016934614921457</v>
      </c>
      <c r="Y7921" s="75">
        <f t="shared" ca="1" si="2351"/>
        <v>-1.2016934614921457</v>
      </c>
      <c r="Z7921" s="74">
        <f t="shared" ca="1" si="2352"/>
        <v>0.30068458275314303</v>
      </c>
      <c r="AA7921" s="76">
        <f t="shared" ca="1" si="2353"/>
        <v>-1201.6934614921458</v>
      </c>
      <c r="AB7921" s="76">
        <f t="shared" ca="1" si="2354"/>
        <v>300.68458275314305</v>
      </c>
    </row>
    <row r="7922" spans="1:28" x14ac:dyDescent="0.25">
      <c r="A7922" s="2">
        <f t="shared" si="2355"/>
        <v>18</v>
      </c>
      <c r="B7922" s="16">
        <f ca="1">VLOOKUP(A7922,PERIODS!$O$4:$P$33,2,FALSE)</f>
        <v>3.5000000000000003E-2</v>
      </c>
      <c r="C7922" s="15"/>
      <c r="D7922" s="18">
        <v>5000</v>
      </c>
      <c r="E7922" s="34">
        <f t="shared" ca="1" si="2356"/>
        <v>19219.011476998159</v>
      </c>
      <c r="F7922" s="34">
        <f t="shared" ca="1" si="2357"/>
        <v>3500.0000000000005</v>
      </c>
      <c r="G7922" s="69">
        <f t="shared" ca="1" si="2343"/>
        <v>0</v>
      </c>
      <c r="H7922" s="34">
        <f t="shared" ca="1" si="2344"/>
        <v>-837.80532138058959</v>
      </c>
      <c r="I7922" s="34">
        <f t="shared" ca="1" si="2345"/>
        <v>2662.1946786194108</v>
      </c>
      <c r="J7922" s="18">
        <f ca="1">SUM(INDIRECT(ADDRESS(ROW(F7922),COLUMN(F7922),4)):INDIRECT(ADDRESS(ROW(F7922)+N$5-1,COLUMN(F7922),4)))</f>
        <v>24500.000000000004</v>
      </c>
      <c r="K7922" s="18">
        <f t="shared" ca="1" si="2346"/>
        <v>16350</v>
      </c>
      <c r="L7922" s="18">
        <f t="shared" ca="1" si="2358"/>
        <v>0</v>
      </c>
      <c r="M7922" s="18">
        <f t="shared" ca="1" si="2342"/>
        <v>0</v>
      </c>
      <c r="N7922" s="34">
        <f t="shared" ca="1" si="2347"/>
        <v>16556.81679837875</v>
      </c>
      <c r="P7922" s="18">
        <f t="shared" ca="1" si="2359"/>
        <v>837.80532138058959</v>
      </c>
      <c r="Q7922" s="47">
        <f ca="1">SUM(L$15:L7922)-SUM(M$15:M7922)</f>
        <v>16350</v>
      </c>
      <c r="R7922" s="47" t="str">
        <f t="shared" ca="1" si="2360"/>
        <v>M7925</v>
      </c>
      <c r="S7922" s="40">
        <f t="shared" ca="1" si="2348"/>
        <v>0</v>
      </c>
      <c r="T7922" s="46">
        <f t="shared" ca="1" si="2349"/>
        <v>46</v>
      </c>
      <c r="X7922" s="74">
        <f t="shared" ca="1" si="2350"/>
        <v>-0.83780532138058961</v>
      </c>
      <c r="Y7922" s="75">
        <f t="shared" ca="1" si="2351"/>
        <v>-0.83780532138058961</v>
      </c>
      <c r="Z7922" s="74">
        <f t="shared" ca="1" si="2352"/>
        <v>0.43265902973716563</v>
      </c>
      <c r="AA7922" s="76">
        <f t="shared" ca="1" si="2353"/>
        <v>-837.80532138058959</v>
      </c>
      <c r="AB7922" s="76">
        <f t="shared" ca="1" si="2354"/>
        <v>432.65902973716561</v>
      </c>
    </row>
    <row r="7923" spans="1:28" x14ac:dyDescent="0.25">
      <c r="A7923" s="2">
        <f t="shared" si="2355"/>
        <v>19</v>
      </c>
      <c r="B7923" s="16">
        <f ca="1">VLOOKUP(A7923,PERIODS!$O$4:$P$33,2,FALSE)</f>
        <v>3.5000000000000003E-2</v>
      </c>
      <c r="C7923" s="15"/>
      <c r="D7923" s="18">
        <v>5000</v>
      </c>
      <c r="E7923" s="34">
        <f t="shared" ca="1" si="2356"/>
        <v>16556.81679837875</v>
      </c>
      <c r="F7923" s="34">
        <f t="shared" ca="1" si="2357"/>
        <v>3500.0000000000005</v>
      </c>
      <c r="G7923" s="69">
        <f t="shared" ca="1" si="2343"/>
        <v>0</v>
      </c>
      <c r="H7923" s="34">
        <f t="shared" ca="1" si="2344"/>
        <v>155.10394801137704</v>
      </c>
      <c r="I7923" s="34">
        <f t="shared" ca="1" si="2345"/>
        <v>3655.1039480113777</v>
      </c>
      <c r="J7923" s="18">
        <f ca="1">SUM(INDIRECT(ADDRESS(ROW(F7923),COLUMN(F7923),4)):INDIRECT(ADDRESS(ROW(F7923)+N$5-1,COLUMN(F7923),4)))</f>
        <v>24500.000000000004</v>
      </c>
      <c r="K7923" s="18">
        <f t="shared" ca="1" si="2346"/>
        <v>16350</v>
      </c>
      <c r="L7923" s="18">
        <f t="shared" ca="1" si="2358"/>
        <v>0</v>
      </c>
      <c r="M7923" s="18">
        <f t="shared" ca="1" si="2342"/>
        <v>0</v>
      </c>
      <c r="N7923" s="34">
        <f t="shared" ca="1" si="2347"/>
        <v>12901.712850367372</v>
      </c>
      <c r="P7923" s="18">
        <f t="shared" ca="1" si="2359"/>
        <v>155.10394801137704</v>
      </c>
      <c r="Q7923" s="47">
        <f ca="1">SUM(L$15:L7923)-SUM(M$15:M7923)</f>
        <v>16350</v>
      </c>
      <c r="R7923" s="47" t="str">
        <f t="shared" ca="1" si="2360"/>
        <v>M7926</v>
      </c>
      <c r="S7923" s="40">
        <f t="shared" ca="1" si="2348"/>
        <v>0</v>
      </c>
      <c r="T7923" s="46">
        <f t="shared" ca="1" si="2349"/>
        <v>10</v>
      </c>
      <c r="X7923" s="74">
        <f t="shared" ca="1" si="2350"/>
        <v>0.15510394801137703</v>
      </c>
      <c r="Y7923" s="75">
        <f t="shared" ca="1" si="2351"/>
        <v>0.15510394801137703</v>
      </c>
      <c r="Z7923" s="74">
        <f t="shared" ca="1" si="2352"/>
        <v>1.1677793431367516</v>
      </c>
      <c r="AA7923" s="76">
        <f t="shared" ca="1" si="2353"/>
        <v>155.10394801137704</v>
      </c>
      <c r="AB7923" s="76">
        <f t="shared" ca="1" si="2354"/>
        <v>1167.7793431367515</v>
      </c>
    </row>
    <row r="7924" spans="1:28" x14ac:dyDescent="0.25">
      <c r="A7924" s="2">
        <f t="shared" si="2355"/>
        <v>20</v>
      </c>
      <c r="B7924" s="16">
        <f ca="1">VLOOKUP(A7924,PERIODS!$O$4:$P$33,2,FALSE)</f>
        <v>3.5000000000000003E-2</v>
      </c>
      <c r="C7924" s="15"/>
      <c r="D7924" s="18">
        <v>5000</v>
      </c>
      <c r="E7924" s="34">
        <f t="shared" ca="1" si="2356"/>
        <v>12901.712850367372</v>
      </c>
      <c r="F7924" s="34">
        <f t="shared" ca="1" si="2357"/>
        <v>3500.0000000000005</v>
      </c>
      <c r="G7924" s="69">
        <f t="shared" ca="1" si="2343"/>
        <v>0</v>
      </c>
      <c r="H7924" s="34">
        <f t="shared" ca="1" si="2344"/>
        <v>913.9465421277057</v>
      </c>
      <c r="I7924" s="34">
        <f t="shared" ca="1" si="2345"/>
        <v>4413.9465421277064</v>
      </c>
      <c r="J7924" s="18">
        <f ca="1">SUM(INDIRECT(ADDRESS(ROW(F7924),COLUMN(F7924),4)):INDIRECT(ADDRESS(ROW(F7924)+N$5-1,COLUMN(F7924),4)))</f>
        <v>24500.000000000004</v>
      </c>
      <c r="K7924" s="18">
        <f t="shared" ca="1" si="2346"/>
        <v>0</v>
      </c>
      <c r="L7924" s="18">
        <f t="shared" ca="1" si="2358"/>
        <v>0</v>
      </c>
      <c r="M7924" s="18">
        <f t="shared" ca="1" si="2342"/>
        <v>16350</v>
      </c>
      <c r="N7924" s="34">
        <f t="shared" ca="1" si="2347"/>
        <v>24837.766308239665</v>
      </c>
      <c r="P7924" s="18">
        <f t="shared" ca="1" si="2359"/>
        <v>913.9465421277057</v>
      </c>
      <c r="Q7924" s="47">
        <f ca="1">SUM(L$15:L7924)-SUM(M$15:M7924)</f>
        <v>0</v>
      </c>
      <c r="R7924" s="47" t="str">
        <f t="shared" ca="1" si="2360"/>
        <v>M7927</v>
      </c>
      <c r="S7924" s="40">
        <f t="shared" ca="1" si="2348"/>
        <v>0</v>
      </c>
      <c r="T7924" s="46">
        <f t="shared" ca="1" si="2349"/>
        <v>82</v>
      </c>
      <c r="X7924" s="74">
        <f t="shared" ca="1" si="2350"/>
        <v>0.91394654212770565</v>
      </c>
      <c r="Y7924" s="75">
        <f t="shared" ca="1" si="2351"/>
        <v>0.91394654212770565</v>
      </c>
      <c r="Z7924" s="74">
        <f t="shared" ca="1" si="2352"/>
        <v>2.4941463893015419</v>
      </c>
      <c r="AA7924" s="76">
        <f t="shared" ca="1" si="2353"/>
        <v>913.9465421277057</v>
      </c>
      <c r="AB7924" s="76">
        <f t="shared" ca="1" si="2354"/>
        <v>2494.1463893015421</v>
      </c>
    </row>
    <row r="7925" spans="1:28" x14ac:dyDescent="0.25">
      <c r="A7925" s="2">
        <f t="shared" si="2355"/>
        <v>21</v>
      </c>
      <c r="B7925" s="16">
        <f ca="1">VLOOKUP(A7925,PERIODS!$O$4:$P$33,2,FALSE)</f>
        <v>3.5000000000000003E-2</v>
      </c>
      <c r="C7925" s="15"/>
      <c r="D7925" s="18">
        <v>5000</v>
      </c>
      <c r="E7925" s="34">
        <f t="shared" ca="1" si="2356"/>
        <v>24837.766308239665</v>
      </c>
      <c r="F7925" s="34">
        <f t="shared" ca="1" si="2357"/>
        <v>3500.0000000000005</v>
      </c>
      <c r="G7925" s="69">
        <f t="shared" ca="1" si="2343"/>
        <v>0</v>
      </c>
      <c r="H7925" s="34">
        <f t="shared" ca="1" si="2344"/>
        <v>778.36340754270122</v>
      </c>
      <c r="I7925" s="34">
        <f t="shared" ca="1" si="2345"/>
        <v>4278.3634075427017</v>
      </c>
      <c r="J7925" s="18">
        <f ca="1">SUM(INDIRECT(ADDRESS(ROW(F7925),COLUMN(F7925),4)):INDIRECT(ADDRESS(ROW(F7925)+N$5-1,COLUMN(F7925),4)))</f>
        <v>24500.000000000004</v>
      </c>
      <c r="K7925" s="18">
        <f t="shared" ca="1" si="2346"/>
        <v>0</v>
      </c>
      <c r="L7925" s="18">
        <f t="shared" ca="1" si="2358"/>
        <v>0</v>
      </c>
      <c r="M7925" s="18">
        <f t="shared" ca="1" si="2342"/>
        <v>0</v>
      </c>
      <c r="N7925" s="34">
        <f t="shared" ca="1" si="2347"/>
        <v>20559.402900696965</v>
      </c>
      <c r="P7925" s="18">
        <f t="shared" ca="1" si="2359"/>
        <v>778.36340754270122</v>
      </c>
      <c r="Q7925" s="47">
        <f ca="1">SUM(L$15:L7925)-SUM(M$15:M7925)</f>
        <v>0</v>
      </c>
      <c r="R7925" s="47" t="str">
        <f t="shared" ca="1" si="2360"/>
        <v>M7928</v>
      </c>
      <c r="S7925" s="40">
        <f t="shared" ca="1" si="2348"/>
        <v>0</v>
      </c>
      <c r="T7925" s="46">
        <f t="shared" ca="1" si="2349"/>
        <v>31</v>
      </c>
      <c r="X7925" s="74">
        <f t="shared" ca="1" si="2350"/>
        <v>0.77836340754270128</v>
      </c>
      <c r="Y7925" s="75">
        <f t="shared" ca="1" si="2351"/>
        <v>0.77836340754270128</v>
      </c>
      <c r="Z7925" s="74">
        <f t="shared" ca="1" si="2352"/>
        <v>2.1779050043152761</v>
      </c>
      <c r="AA7925" s="76">
        <f t="shared" ca="1" si="2353"/>
        <v>778.36340754270122</v>
      </c>
      <c r="AB7925" s="76">
        <f t="shared" ca="1" si="2354"/>
        <v>2177.9050043152761</v>
      </c>
    </row>
    <row r="7926" spans="1:28" x14ac:dyDescent="0.25">
      <c r="A7926" s="2">
        <f t="shared" si="2355"/>
        <v>22</v>
      </c>
      <c r="B7926" s="16">
        <f ca="1">VLOOKUP(A7926,PERIODS!$O$4:$P$33,2,FALSE)</f>
        <v>3.5000000000000003E-2</v>
      </c>
      <c r="C7926" s="15"/>
      <c r="D7926" s="18">
        <v>5000</v>
      </c>
      <c r="E7926" s="34">
        <f t="shared" ca="1" si="2356"/>
        <v>20559.402900696965</v>
      </c>
      <c r="F7926" s="34">
        <f t="shared" ca="1" si="2357"/>
        <v>3500.0000000000005</v>
      </c>
      <c r="G7926" s="69">
        <f t="shared" ca="1" si="2343"/>
        <v>0</v>
      </c>
      <c r="H7926" s="34">
        <f t="shared" ca="1" si="2344"/>
        <v>-143.25897452396666</v>
      </c>
      <c r="I7926" s="34">
        <f t="shared" ca="1" si="2345"/>
        <v>3356.7410254760339</v>
      </c>
      <c r="J7926" s="18">
        <f ca="1">SUM(INDIRECT(ADDRESS(ROW(F7926),COLUMN(F7926),4)):INDIRECT(ADDRESS(ROW(F7926)+N$5-1,COLUMN(F7926),4)))</f>
        <v>25000.000000000004</v>
      </c>
      <c r="K7926" s="18">
        <f t="shared" ca="1" si="2346"/>
        <v>16350</v>
      </c>
      <c r="L7926" s="18">
        <f t="shared" ca="1" si="2358"/>
        <v>16350</v>
      </c>
      <c r="M7926" s="18">
        <f t="shared" ca="1" si="2342"/>
        <v>0</v>
      </c>
      <c r="N7926" s="34">
        <f t="shared" ca="1" si="2347"/>
        <v>17202.661875220932</v>
      </c>
      <c r="P7926" s="18">
        <f t="shared" ca="1" si="2359"/>
        <v>143.25897452396666</v>
      </c>
      <c r="Q7926" s="47">
        <f ca="1">SUM(L$15:L7926)-SUM(M$15:M7926)</f>
        <v>16350</v>
      </c>
      <c r="R7926" s="47" t="str">
        <f t="shared" ca="1" si="2360"/>
        <v>M7929</v>
      </c>
      <c r="S7926" s="40">
        <f t="shared" ca="1" si="2348"/>
        <v>0</v>
      </c>
      <c r="T7926" s="46">
        <f t="shared" ca="1" si="2349"/>
        <v>28</v>
      </c>
      <c r="X7926" s="74">
        <f t="shared" ca="1" si="2350"/>
        <v>-0.14325897452396666</v>
      </c>
      <c r="Y7926" s="75">
        <f t="shared" ca="1" si="2351"/>
        <v>-0.14325897452396666</v>
      </c>
      <c r="Z7926" s="74">
        <f t="shared" ca="1" si="2352"/>
        <v>0.86652963073623768</v>
      </c>
      <c r="AA7926" s="76">
        <f t="shared" ca="1" si="2353"/>
        <v>-143.25897452396666</v>
      </c>
      <c r="AB7926" s="76">
        <f t="shared" ca="1" si="2354"/>
        <v>866.52963073623766</v>
      </c>
    </row>
    <row r="7927" spans="1:28" x14ac:dyDescent="0.25">
      <c r="A7927" s="2">
        <f t="shared" si="2355"/>
        <v>23</v>
      </c>
      <c r="B7927" s="16">
        <f ca="1">VLOOKUP(A7927,PERIODS!$O$4:$P$33,2,FALSE)</f>
        <v>3.5000000000000003E-2</v>
      </c>
      <c r="C7927" s="15"/>
      <c r="D7927" s="18">
        <v>5000</v>
      </c>
      <c r="E7927" s="34">
        <f t="shared" ca="1" si="2356"/>
        <v>17202.661875220932</v>
      </c>
      <c r="F7927" s="34">
        <f t="shared" ca="1" si="2357"/>
        <v>3500.0000000000005</v>
      </c>
      <c r="G7927" s="69">
        <f t="shared" ca="1" si="2343"/>
        <v>0</v>
      </c>
      <c r="H7927" s="34">
        <f t="shared" ca="1" si="2344"/>
        <v>332.97612343661075</v>
      </c>
      <c r="I7927" s="34">
        <f t="shared" ca="1" si="2345"/>
        <v>3832.976123436611</v>
      </c>
      <c r="J7927" s="18">
        <f ca="1">SUM(INDIRECT(ADDRESS(ROW(F7927),COLUMN(F7927),4)):INDIRECT(ADDRESS(ROW(F7927)+N$5-1,COLUMN(F7927),4)))</f>
        <v>25500.000000000004</v>
      </c>
      <c r="K7927" s="18">
        <f t="shared" ca="1" si="2346"/>
        <v>16350</v>
      </c>
      <c r="L7927" s="18">
        <f t="shared" ca="1" si="2358"/>
        <v>0</v>
      </c>
      <c r="M7927" s="18">
        <f t="shared" ca="1" si="2342"/>
        <v>0</v>
      </c>
      <c r="N7927" s="34">
        <f t="shared" ca="1" si="2347"/>
        <v>13369.685751784322</v>
      </c>
      <c r="P7927" s="18">
        <f t="shared" ca="1" si="2359"/>
        <v>332.97612343661075</v>
      </c>
      <c r="Q7927" s="47">
        <f ca="1">SUM(L$15:L7927)-SUM(M$15:M7927)</f>
        <v>16350</v>
      </c>
      <c r="R7927" s="47" t="str">
        <f t="shared" ca="1" si="2360"/>
        <v>M7930</v>
      </c>
      <c r="S7927" s="40">
        <f t="shared" ca="1" si="2348"/>
        <v>0</v>
      </c>
      <c r="T7927" s="46">
        <f t="shared" ca="1" si="2349"/>
        <v>84</v>
      </c>
      <c r="X7927" s="74">
        <f t="shared" ca="1" si="2350"/>
        <v>0.33297612343661076</v>
      </c>
      <c r="Y7927" s="75">
        <f t="shared" ca="1" si="2351"/>
        <v>0.33297612343661076</v>
      </c>
      <c r="Z7927" s="74">
        <f t="shared" ca="1" si="2352"/>
        <v>1.3951139875445711</v>
      </c>
      <c r="AA7927" s="76">
        <f t="shared" ca="1" si="2353"/>
        <v>332.97612343661075</v>
      </c>
      <c r="AB7927" s="76">
        <f t="shared" ca="1" si="2354"/>
        <v>1395.113987544571</v>
      </c>
    </row>
    <row r="7928" spans="1:28" x14ac:dyDescent="0.25">
      <c r="A7928" s="2">
        <f t="shared" si="2355"/>
        <v>24</v>
      </c>
      <c r="B7928" s="16">
        <f ca="1">VLOOKUP(A7928,PERIODS!$O$4:$P$33,2,FALSE)</f>
        <v>3.5000000000000003E-2</v>
      </c>
      <c r="C7928" s="15"/>
      <c r="D7928" s="18">
        <v>5000</v>
      </c>
      <c r="E7928" s="34">
        <f t="shared" ca="1" si="2356"/>
        <v>13369.685751784322</v>
      </c>
      <c r="F7928" s="34">
        <f t="shared" ca="1" si="2357"/>
        <v>3500.0000000000005</v>
      </c>
      <c r="G7928" s="69">
        <f t="shared" ca="1" si="2343"/>
        <v>0</v>
      </c>
      <c r="H7928" s="34">
        <f t="shared" ca="1" si="2344"/>
        <v>-1590.9297988285914</v>
      </c>
      <c r="I7928" s="34">
        <f t="shared" ca="1" si="2345"/>
        <v>1909.0702011714091</v>
      </c>
      <c r="J7928" s="18">
        <f ca="1">SUM(INDIRECT(ADDRESS(ROW(F7928),COLUMN(F7928),4)):INDIRECT(ADDRESS(ROW(F7928)+N$5-1,COLUMN(F7928),4)))</f>
        <v>26000</v>
      </c>
      <c r="K7928" s="18">
        <f t="shared" ca="1" si="2346"/>
        <v>16350</v>
      </c>
      <c r="L7928" s="18">
        <f t="shared" ca="1" si="2358"/>
        <v>0</v>
      </c>
      <c r="M7928" s="18">
        <f t="shared" ca="1" si="2342"/>
        <v>0</v>
      </c>
      <c r="N7928" s="34">
        <f t="shared" ca="1" si="2347"/>
        <v>11460.615550612913</v>
      </c>
      <c r="P7928" s="18">
        <f t="shared" ca="1" si="2359"/>
        <v>1590.9297988285914</v>
      </c>
      <c r="Q7928" s="47">
        <f ca="1">SUM(L$15:L7928)-SUM(M$15:M7928)</f>
        <v>16350</v>
      </c>
      <c r="R7928" s="47" t="str">
        <f t="shared" ca="1" si="2360"/>
        <v>M7931</v>
      </c>
      <c r="S7928" s="40">
        <f t="shared" ca="1" si="2348"/>
        <v>0</v>
      </c>
      <c r="T7928" s="46">
        <f t="shared" ca="1" si="2349"/>
        <v>11</v>
      </c>
      <c r="X7928" s="74">
        <f t="shared" ca="1" si="2350"/>
        <v>-1.5909297988285913</v>
      </c>
      <c r="Y7928" s="75">
        <f t="shared" ca="1" si="2351"/>
        <v>-1.5909297988285913</v>
      </c>
      <c r="Z7928" s="74">
        <f t="shared" ca="1" si="2352"/>
        <v>0.20373609006147173</v>
      </c>
      <c r="AA7928" s="76">
        <f t="shared" ca="1" si="2353"/>
        <v>-1590.9297988285914</v>
      </c>
      <c r="AB7928" s="76">
        <f t="shared" ca="1" si="2354"/>
        <v>203.73609006147171</v>
      </c>
    </row>
    <row r="7929" spans="1:28" x14ac:dyDescent="0.25">
      <c r="A7929" s="2">
        <f t="shared" si="2355"/>
        <v>25</v>
      </c>
      <c r="B7929" s="16">
        <f ca="1">VLOOKUP(A7929,PERIODS!$O$4:$P$33,2,FALSE)</f>
        <v>3.5000000000000003E-2</v>
      </c>
      <c r="C7929" s="15"/>
      <c r="D7929" s="18">
        <v>5000</v>
      </c>
      <c r="E7929" s="34">
        <f t="shared" ca="1" si="2356"/>
        <v>11460.615550612913</v>
      </c>
      <c r="F7929" s="34">
        <f t="shared" ca="1" si="2357"/>
        <v>3500.0000000000005</v>
      </c>
      <c r="G7929" s="69">
        <f t="shared" ca="1" si="2343"/>
        <v>0</v>
      </c>
      <c r="H7929" s="34">
        <f t="shared" ca="1" si="2344"/>
        <v>-1539.2774237833733</v>
      </c>
      <c r="I7929" s="34">
        <f t="shared" ca="1" si="2345"/>
        <v>1960.7225762166272</v>
      </c>
      <c r="J7929" s="18">
        <f ca="1">SUM(INDIRECT(ADDRESS(ROW(F7929),COLUMN(F7929),4)):INDIRECT(ADDRESS(ROW(F7929)+N$5-1,COLUMN(F7929),4)))</f>
        <v>24900</v>
      </c>
      <c r="K7929" s="18">
        <f t="shared" ca="1" si="2346"/>
        <v>0</v>
      </c>
      <c r="L7929" s="18">
        <f t="shared" ca="1" si="2358"/>
        <v>0</v>
      </c>
      <c r="M7929" s="18">
        <f t="shared" ca="1" si="2342"/>
        <v>16350</v>
      </c>
      <c r="N7929" s="34">
        <f t="shared" ca="1" si="2347"/>
        <v>25849.892974396287</v>
      </c>
      <c r="P7929" s="18">
        <f t="shared" ca="1" si="2359"/>
        <v>1539.2774237833733</v>
      </c>
      <c r="Q7929" s="47">
        <f ca="1">SUM(L$15:L7929)-SUM(M$15:M7929)</f>
        <v>0</v>
      </c>
      <c r="R7929" s="47" t="str">
        <f t="shared" ca="1" si="2360"/>
        <v>M7932</v>
      </c>
      <c r="S7929" s="40">
        <f t="shared" ca="1" si="2348"/>
        <v>0</v>
      </c>
      <c r="T7929" s="46">
        <f t="shared" ca="1" si="2349"/>
        <v>47</v>
      </c>
      <c r="X7929" s="74">
        <f t="shared" ca="1" si="2350"/>
        <v>-1.5392774237833733</v>
      </c>
      <c r="Y7929" s="75">
        <f t="shared" ca="1" si="2351"/>
        <v>-1.5392774237833733</v>
      </c>
      <c r="Z7929" s="74">
        <f t="shared" ca="1" si="2352"/>
        <v>0.2145360640915889</v>
      </c>
      <c r="AA7929" s="76">
        <f t="shared" ca="1" si="2353"/>
        <v>-1539.2774237833733</v>
      </c>
      <c r="AB7929" s="76">
        <f t="shared" ca="1" si="2354"/>
        <v>214.53606409158891</v>
      </c>
    </row>
    <row r="7930" spans="1:28" x14ac:dyDescent="0.25">
      <c r="A7930" s="2">
        <f t="shared" si="2355"/>
        <v>26</v>
      </c>
      <c r="B7930" s="16">
        <f ca="1">VLOOKUP(A7930,PERIODS!$O$4:$P$33,2,FALSE)</f>
        <v>3.5000000000000003E-2</v>
      </c>
      <c r="C7930" s="15"/>
      <c r="D7930" s="18">
        <v>5000</v>
      </c>
      <c r="E7930" s="34">
        <f t="shared" ca="1" si="2356"/>
        <v>25849.892974396287</v>
      </c>
      <c r="F7930" s="34">
        <f t="shared" ca="1" si="2357"/>
        <v>3500.0000000000005</v>
      </c>
      <c r="G7930" s="69">
        <f t="shared" ca="1" si="2343"/>
        <v>0</v>
      </c>
      <c r="H7930" s="34">
        <f t="shared" ca="1" si="2344"/>
        <v>934.09193032053986</v>
      </c>
      <c r="I7930" s="34">
        <f t="shared" ca="1" si="2345"/>
        <v>4434.0919303205401</v>
      </c>
      <c r="J7930" s="18">
        <f ca="1">SUM(INDIRECT(ADDRESS(ROW(F7930),COLUMN(F7930),4)):INDIRECT(ADDRESS(ROW(F7930)+N$5-1,COLUMN(F7930),4)))</f>
        <v>23900</v>
      </c>
      <c r="K7930" s="18">
        <f t="shared" ca="1" si="2346"/>
        <v>0</v>
      </c>
      <c r="L7930" s="18">
        <f t="shared" ca="1" si="2358"/>
        <v>0</v>
      </c>
      <c r="M7930" s="18">
        <f t="shared" ca="1" si="2342"/>
        <v>0</v>
      </c>
      <c r="N7930" s="34">
        <f t="shared" ca="1" si="2347"/>
        <v>21415.801044075746</v>
      </c>
      <c r="P7930" s="18">
        <f t="shared" ca="1" si="2359"/>
        <v>934.09193032053986</v>
      </c>
      <c r="Q7930" s="47">
        <f ca="1">SUM(L$15:L7930)-SUM(M$15:M7930)</f>
        <v>0</v>
      </c>
      <c r="R7930" s="47" t="str">
        <f t="shared" ca="1" si="2360"/>
        <v>M7933</v>
      </c>
      <c r="S7930" s="40">
        <f t="shared" ca="1" si="2348"/>
        <v>0</v>
      </c>
      <c r="T7930" s="46">
        <f t="shared" ca="1" si="2349"/>
        <v>88</v>
      </c>
      <c r="X7930" s="74">
        <f t="shared" ca="1" si="2350"/>
        <v>0.93409193032053983</v>
      </c>
      <c r="Y7930" s="75">
        <f t="shared" ca="1" si="2351"/>
        <v>0.93409193032053983</v>
      </c>
      <c r="Z7930" s="74">
        <f t="shared" ca="1" si="2352"/>
        <v>2.5449014603171718</v>
      </c>
      <c r="AA7930" s="76">
        <f t="shared" ca="1" si="2353"/>
        <v>934.09193032053986</v>
      </c>
      <c r="AB7930" s="76">
        <f t="shared" ca="1" si="2354"/>
        <v>2544.9014603171718</v>
      </c>
    </row>
    <row r="7931" spans="1:28" x14ac:dyDescent="0.25">
      <c r="A7931" s="2">
        <f t="shared" si="2355"/>
        <v>27</v>
      </c>
      <c r="B7931" s="16">
        <f ca="1">VLOOKUP(A7931,PERIODS!$O$4:$P$33,2,FALSE)</f>
        <v>3.5000000000000003E-2</v>
      </c>
      <c r="C7931" s="15"/>
      <c r="D7931" s="18">
        <v>5000</v>
      </c>
      <c r="E7931" s="34">
        <f t="shared" ca="1" si="2356"/>
        <v>21415.801044075746</v>
      </c>
      <c r="F7931" s="34">
        <f t="shared" ca="1" si="2357"/>
        <v>3500.0000000000005</v>
      </c>
      <c r="G7931" s="69">
        <f t="shared" ca="1" si="2343"/>
        <v>0</v>
      </c>
      <c r="H7931" s="34">
        <f t="shared" ca="1" si="2344"/>
        <v>77.287491999391619</v>
      </c>
      <c r="I7931" s="34">
        <f t="shared" ca="1" si="2345"/>
        <v>3577.2874919993919</v>
      </c>
      <c r="J7931" s="18">
        <f ca="1">SUM(INDIRECT(ADDRESS(ROW(F7931),COLUMN(F7931),4)):INDIRECT(ADDRESS(ROW(F7931)+N$5-1,COLUMN(F7931),4)))</f>
        <v>22900</v>
      </c>
      <c r="K7931" s="18">
        <f t="shared" ca="1" si="2346"/>
        <v>16350</v>
      </c>
      <c r="L7931" s="18">
        <f t="shared" ca="1" si="2358"/>
        <v>16350</v>
      </c>
      <c r="M7931" s="18">
        <f t="shared" ca="1" si="2342"/>
        <v>0</v>
      </c>
      <c r="N7931" s="34">
        <f t="shared" ca="1" si="2347"/>
        <v>17838.513552076354</v>
      </c>
      <c r="P7931" s="18">
        <f t="shared" ca="1" si="2359"/>
        <v>77.287491999391619</v>
      </c>
      <c r="Q7931" s="47">
        <f ca="1">SUM(L$15:L7931)-SUM(M$15:M7931)</f>
        <v>16350</v>
      </c>
      <c r="R7931" s="47" t="str">
        <f t="shared" ca="1" si="2360"/>
        <v>M7934</v>
      </c>
      <c r="S7931" s="40">
        <f t="shared" ca="1" si="2348"/>
        <v>0</v>
      </c>
      <c r="T7931" s="46">
        <f t="shared" ca="1" si="2349"/>
        <v>46</v>
      </c>
      <c r="X7931" s="74">
        <f t="shared" ca="1" si="2350"/>
        <v>7.7287491999391625E-2</v>
      </c>
      <c r="Y7931" s="75">
        <f t="shared" ca="1" si="2351"/>
        <v>7.7287491999391625E-2</v>
      </c>
      <c r="Z7931" s="74">
        <f t="shared" ca="1" si="2352"/>
        <v>1.0803526244864767</v>
      </c>
      <c r="AA7931" s="76">
        <f t="shared" ca="1" si="2353"/>
        <v>77.287491999391619</v>
      </c>
      <c r="AB7931" s="76">
        <f t="shared" ca="1" si="2354"/>
        <v>1080.3526244864768</v>
      </c>
    </row>
    <row r="7932" spans="1:28" x14ac:dyDescent="0.25">
      <c r="A7932" s="2">
        <f t="shared" si="2355"/>
        <v>28</v>
      </c>
      <c r="B7932" s="16">
        <f ca="1">VLOOKUP(A7932,PERIODS!$O$4:$P$33,2,FALSE)</f>
        <v>0.04</v>
      </c>
      <c r="C7932" s="15"/>
      <c r="D7932" s="18">
        <v>5000</v>
      </c>
      <c r="E7932" s="34">
        <f t="shared" ca="1" si="2356"/>
        <v>17838.513552076354</v>
      </c>
      <c r="F7932" s="34">
        <f t="shared" ca="1" si="2357"/>
        <v>4000</v>
      </c>
      <c r="G7932" s="69">
        <f t="shared" ca="1" si="2343"/>
        <v>0</v>
      </c>
      <c r="H7932" s="34">
        <f t="shared" ca="1" si="2344"/>
        <v>1959.9639845400536</v>
      </c>
      <c r="I7932" s="34">
        <f t="shared" ca="1" si="2345"/>
        <v>5959.9639845400534</v>
      </c>
      <c r="J7932" s="18">
        <f ca="1">SUM(INDIRECT(ADDRESS(ROW(F7932),COLUMN(F7932),4)):INDIRECT(ADDRESS(ROW(F7932)+N$5-1,COLUMN(F7932),4)))</f>
        <v>21900</v>
      </c>
      <c r="K7932" s="18">
        <f t="shared" ca="1" si="2346"/>
        <v>16350</v>
      </c>
      <c r="L7932" s="18">
        <f t="shared" ca="1" si="2358"/>
        <v>0</v>
      </c>
      <c r="M7932" s="18">
        <f t="shared" ca="1" si="2342"/>
        <v>0</v>
      </c>
      <c r="N7932" s="34">
        <f t="shared" ca="1" si="2347"/>
        <v>11878.549567536302</v>
      </c>
      <c r="P7932" s="18">
        <f t="shared" ca="1" si="2359"/>
        <v>1959.9639845400536</v>
      </c>
      <c r="Q7932" s="47">
        <f ca="1">SUM(L$15:L7932)-SUM(M$15:M7932)</f>
        <v>16350</v>
      </c>
      <c r="R7932" s="47" t="str">
        <f t="shared" ca="1" si="2360"/>
        <v>M7935</v>
      </c>
      <c r="S7932" s="40">
        <f t="shared" ca="1" si="2348"/>
        <v>0</v>
      </c>
      <c r="T7932" s="46">
        <f t="shared" ca="1" si="2349"/>
        <v>80</v>
      </c>
      <c r="X7932" s="74">
        <f t="shared" ca="1" si="2350"/>
        <v>2.1062175381809887</v>
      </c>
      <c r="Y7932" s="75">
        <f t="shared" ca="1" si="2351"/>
        <v>1.9599639845400536</v>
      </c>
      <c r="Z7932" s="74">
        <f t="shared" ca="1" si="2352"/>
        <v>7.0990713842313315</v>
      </c>
      <c r="AA7932" s="76">
        <f t="shared" ca="1" si="2353"/>
        <v>1959.9639845400536</v>
      </c>
      <c r="AB7932" s="76">
        <f t="shared" ca="1" si="2354"/>
        <v>7099.0713842313316</v>
      </c>
    </row>
    <row r="7933" spans="1:28" x14ac:dyDescent="0.25">
      <c r="A7933" s="2">
        <f t="shared" si="2355"/>
        <v>29</v>
      </c>
      <c r="B7933" s="16">
        <f ca="1">VLOOKUP(A7933,PERIODS!$O$4:$P$33,2,FALSE)</f>
        <v>0.04</v>
      </c>
      <c r="C7933" s="15"/>
      <c r="D7933" s="18">
        <v>5000</v>
      </c>
      <c r="E7933" s="34">
        <f t="shared" ca="1" si="2356"/>
        <v>11878.549567536302</v>
      </c>
      <c r="F7933" s="34">
        <f t="shared" ca="1" si="2357"/>
        <v>4000</v>
      </c>
      <c r="G7933" s="69">
        <f t="shared" ca="1" si="2343"/>
        <v>0</v>
      </c>
      <c r="H7933" s="34">
        <f t="shared" ca="1" si="2344"/>
        <v>340.88427772793636</v>
      </c>
      <c r="I7933" s="34">
        <f t="shared" ca="1" si="2345"/>
        <v>4340.884277727936</v>
      </c>
      <c r="J7933" s="18">
        <f ca="1">SUM(INDIRECT(ADDRESS(ROW(F7933),COLUMN(F7933),4)):INDIRECT(ADDRESS(ROW(F7933)+N$5-1,COLUMN(F7933),4)))</f>
        <v>21200</v>
      </c>
      <c r="K7933" s="18">
        <f t="shared" ca="1" si="2346"/>
        <v>16350</v>
      </c>
      <c r="L7933" s="18">
        <f t="shared" ca="1" si="2358"/>
        <v>0</v>
      </c>
      <c r="M7933" s="18">
        <f t="shared" ca="1" si="2342"/>
        <v>0</v>
      </c>
      <c r="N7933" s="34">
        <f t="shared" ca="1" si="2347"/>
        <v>7537.6652898083657</v>
      </c>
      <c r="P7933" s="18">
        <f t="shared" ca="1" si="2359"/>
        <v>340.88427772793636</v>
      </c>
      <c r="Q7933" s="47">
        <f ca="1">SUM(L$15:L7933)-SUM(M$15:M7933)</f>
        <v>16350</v>
      </c>
      <c r="R7933" s="47" t="str">
        <f t="shared" ca="1" si="2360"/>
        <v>M7936</v>
      </c>
      <c r="S7933" s="40">
        <f t="shared" ca="1" si="2348"/>
        <v>0</v>
      </c>
      <c r="T7933" s="46">
        <f t="shared" ca="1" si="2349"/>
        <v>42</v>
      </c>
      <c r="X7933" s="74">
        <f t="shared" ca="1" si="2350"/>
        <v>0.34088427772793639</v>
      </c>
      <c r="Y7933" s="75">
        <f t="shared" ca="1" si="2351"/>
        <v>0.34088427772793639</v>
      </c>
      <c r="Z7933" s="74">
        <f t="shared" ca="1" si="2352"/>
        <v>1.4061905038861404</v>
      </c>
      <c r="AA7933" s="76">
        <f t="shared" ca="1" si="2353"/>
        <v>340.88427772793636</v>
      </c>
      <c r="AB7933" s="76">
        <f t="shared" ca="1" si="2354"/>
        <v>1406.1905038861405</v>
      </c>
    </row>
    <row r="7934" spans="1:28" x14ac:dyDescent="0.25">
      <c r="A7934" s="2">
        <f t="shared" si="2355"/>
        <v>30</v>
      </c>
      <c r="B7934" s="16">
        <f ca="1">VLOOKUP(A7934,PERIODS!$O$4:$P$33,2,FALSE)</f>
        <v>0.04</v>
      </c>
      <c r="C7934" s="15"/>
      <c r="D7934" s="18">
        <v>5000</v>
      </c>
      <c r="E7934" s="34">
        <f t="shared" ca="1" si="2356"/>
        <v>7537.6652898083657</v>
      </c>
      <c r="F7934" s="34">
        <f t="shared" ca="1" si="2357"/>
        <v>4000</v>
      </c>
      <c r="G7934" s="69">
        <f t="shared" ca="1" si="2343"/>
        <v>0</v>
      </c>
      <c r="H7934" s="34">
        <f t="shared" ca="1" si="2344"/>
        <v>-344.63754028830965</v>
      </c>
      <c r="I7934" s="34">
        <f t="shared" ca="1" si="2345"/>
        <v>3655.3624597116905</v>
      </c>
      <c r="J7934" s="18">
        <f ca="1">SUM(INDIRECT(ADDRESS(ROW(F7934),COLUMN(F7934),4)):INDIRECT(ADDRESS(ROW(F7934)+N$5-1,COLUMN(F7934),4)))</f>
        <v>20500</v>
      </c>
      <c r="K7934" s="18">
        <f t="shared" ca="1" si="2346"/>
        <v>0</v>
      </c>
      <c r="L7934" s="18">
        <f t="shared" ca="1" si="2358"/>
        <v>0</v>
      </c>
      <c r="M7934" s="18">
        <f t="shared" ca="1" si="2342"/>
        <v>16350</v>
      </c>
      <c r="N7934" s="34">
        <f t="shared" ca="1" si="2347"/>
        <v>20232.302830096676</v>
      </c>
      <c r="P7934" s="18">
        <f t="shared" ca="1" si="2359"/>
        <v>344.63754028830965</v>
      </c>
      <c r="Q7934" s="47">
        <f ca="1">SUM(L$15:L7934)-SUM(M$15:M7934)</f>
        <v>0</v>
      </c>
      <c r="R7934" s="47" t="str">
        <f t="shared" ca="1" si="2360"/>
        <v>M7937</v>
      </c>
      <c r="S7934" s="40">
        <f t="shared" ca="1" si="2348"/>
        <v>0</v>
      </c>
      <c r="T7934" s="46">
        <f t="shared" ca="1" si="2349"/>
        <v>47</v>
      </c>
      <c r="X7934" s="74">
        <f t="shared" ca="1" si="2350"/>
        <v>-0.34463754028830967</v>
      </c>
      <c r="Y7934" s="75">
        <f t="shared" ca="1" si="2351"/>
        <v>-0.34463754028830967</v>
      </c>
      <c r="Z7934" s="74">
        <f t="shared" ca="1" si="2352"/>
        <v>0.70847710134050024</v>
      </c>
      <c r="AA7934" s="76">
        <f t="shared" ca="1" si="2353"/>
        <v>-344.63754028830965</v>
      </c>
      <c r="AB7934" s="76">
        <f t="shared" ca="1" si="2354"/>
        <v>708.47710134050021</v>
      </c>
    </row>
    <row r="7935" spans="1:28" x14ac:dyDescent="0.25">
      <c r="A7935" s="2">
        <f t="shared" si="2355"/>
        <v>1</v>
      </c>
      <c r="B7935" s="16">
        <f ca="1">VLOOKUP(A7935,PERIODS!$O$4:$P$33,2,FALSE)</f>
        <v>2.4E-2</v>
      </c>
      <c r="C7935" s="15"/>
      <c r="D7935" s="18">
        <v>5000</v>
      </c>
      <c r="E7935" s="34">
        <f t="shared" ca="1" si="2356"/>
        <v>20232.302830096676</v>
      </c>
      <c r="F7935" s="34">
        <f t="shared" ca="1" si="2357"/>
        <v>2400</v>
      </c>
      <c r="G7935" s="69">
        <f t="shared" ca="1" si="2343"/>
        <v>0</v>
      </c>
      <c r="H7935" s="34">
        <f t="shared" ca="1" si="2344"/>
        <v>-1500.7835789190458</v>
      </c>
      <c r="I7935" s="34">
        <f t="shared" ca="1" si="2345"/>
        <v>899.21642108095421</v>
      </c>
      <c r="J7935" s="18">
        <f ca="1">SUM(INDIRECT(ADDRESS(ROW(F7935),COLUMN(F7935),4)):INDIRECT(ADDRESS(ROW(F7935)+N$5-1,COLUMN(F7935),4)))</f>
        <v>19800</v>
      </c>
      <c r="K7935" s="18">
        <f t="shared" ca="1" si="2346"/>
        <v>0</v>
      </c>
      <c r="L7935" s="18">
        <f t="shared" ca="1" si="2358"/>
        <v>0</v>
      </c>
      <c r="M7935" s="18">
        <f t="shared" ca="1" si="2342"/>
        <v>0</v>
      </c>
      <c r="N7935" s="34">
        <f t="shared" ca="1" si="2347"/>
        <v>19333.086409015723</v>
      </c>
      <c r="P7935" s="18">
        <f t="shared" ca="1" si="2359"/>
        <v>1500.7835789190458</v>
      </c>
      <c r="Q7935" s="47">
        <f ca="1">SUM(L$15:L7935)-SUM(M$15:M7935)</f>
        <v>0</v>
      </c>
      <c r="R7935" s="47" t="str">
        <f t="shared" ca="1" si="2360"/>
        <v>M7938</v>
      </c>
      <c r="S7935" s="40">
        <f t="shared" ca="1" si="2348"/>
        <v>0</v>
      </c>
      <c r="T7935" s="46">
        <f t="shared" ca="1" si="2349"/>
        <v>61</v>
      </c>
      <c r="X7935" s="74">
        <f t="shared" ca="1" si="2350"/>
        <v>-1.5007835789190458</v>
      </c>
      <c r="Y7935" s="75">
        <f t="shared" ca="1" si="2351"/>
        <v>-1.5007835789190458</v>
      </c>
      <c r="Z7935" s="74">
        <f t="shared" ca="1" si="2352"/>
        <v>0.22295538854135011</v>
      </c>
      <c r="AA7935" s="76">
        <f t="shared" ca="1" si="2353"/>
        <v>-1500.7835789190458</v>
      </c>
      <c r="AB7935" s="76">
        <f t="shared" ca="1" si="2354"/>
        <v>222.95538854135012</v>
      </c>
    </row>
    <row r="7936" spans="1:28" x14ac:dyDescent="0.25">
      <c r="A7936" s="2">
        <f t="shared" si="2355"/>
        <v>2</v>
      </c>
      <c r="B7936" s="16">
        <f ca="1">VLOOKUP(A7936,PERIODS!$O$4:$P$33,2,FALSE)</f>
        <v>2.5000000000000001E-2</v>
      </c>
      <c r="C7936" s="15"/>
      <c r="D7936" s="18">
        <v>5000</v>
      </c>
      <c r="E7936" s="34">
        <f t="shared" ca="1" si="2356"/>
        <v>19333.086409015723</v>
      </c>
      <c r="F7936" s="34">
        <f t="shared" ca="1" si="2357"/>
        <v>2500</v>
      </c>
      <c r="G7936" s="69">
        <f t="shared" ca="1" si="2343"/>
        <v>0</v>
      </c>
      <c r="H7936" s="34">
        <f t="shared" ca="1" si="2344"/>
        <v>-280.80839021072603</v>
      </c>
      <c r="I7936" s="34">
        <f t="shared" ca="1" si="2345"/>
        <v>2219.191609789274</v>
      </c>
      <c r="J7936" s="18">
        <f ca="1">SUM(INDIRECT(ADDRESS(ROW(F7936),COLUMN(F7936),4)):INDIRECT(ADDRESS(ROW(F7936)+N$5-1,COLUMN(F7936),4)))</f>
        <v>20700</v>
      </c>
      <c r="K7936" s="18">
        <f t="shared" ca="1" si="2346"/>
        <v>16350</v>
      </c>
      <c r="L7936" s="18">
        <f t="shared" ca="1" si="2358"/>
        <v>16350</v>
      </c>
      <c r="M7936" s="18">
        <f t="shared" ca="1" si="2342"/>
        <v>0</v>
      </c>
      <c r="N7936" s="34">
        <f t="shared" ca="1" si="2347"/>
        <v>17113.894799226448</v>
      </c>
      <c r="P7936" s="18">
        <f t="shared" ca="1" si="2359"/>
        <v>280.80839021072603</v>
      </c>
      <c r="Q7936" s="47">
        <f ca="1">SUM(L$15:L7936)-SUM(M$15:M7936)</f>
        <v>16350</v>
      </c>
      <c r="R7936" s="47" t="str">
        <f t="shared" ca="1" si="2360"/>
        <v>M7939</v>
      </c>
      <c r="S7936" s="40">
        <f t="shared" ca="1" si="2348"/>
        <v>0</v>
      </c>
      <c r="T7936" s="46">
        <f t="shared" ca="1" si="2349"/>
        <v>94</v>
      </c>
      <c r="X7936" s="74">
        <f t="shared" ca="1" si="2350"/>
        <v>-0.28080839021072601</v>
      </c>
      <c r="Y7936" s="75">
        <f t="shared" ca="1" si="2351"/>
        <v>-0.28080839021072601</v>
      </c>
      <c r="Z7936" s="74">
        <f t="shared" ca="1" si="2352"/>
        <v>0.75517302016152321</v>
      </c>
      <c r="AA7936" s="76">
        <f t="shared" ca="1" si="2353"/>
        <v>-280.80839021072603</v>
      </c>
      <c r="AB7936" s="76">
        <f t="shared" ca="1" si="2354"/>
        <v>755.17302016152325</v>
      </c>
    </row>
    <row r="7937" spans="1:28" x14ac:dyDescent="0.25">
      <c r="A7937" s="2">
        <f t="shared" si="2355"/>
        <v>3</v>
      </c>
      <c r="B7937" s="16">
        <f ca="1">VLOOKUP(A7937,PERIODS!$O$4:$P$33,2,FALSE)</f>
        <v>2.5000000000000001E-2</v>
      </c>
      <c r="C7937" s="15"/>
      <c r="D7937" s="18">
        <v>5000</v>
      </c>
      <c r="E7937" s="34">
        <f t="shared" ca="1" si="2356"/>
        <v>17113.894799226448</v>
      </c>
      <c r="F7937" s="34">
        <f t="shared" ca="1" si="2357"/>
        <v>2500</v>
      </c>
      <c r="G7937" s="69">
        <f t="shared" ca="1" si="2343"/>
        <v>0</v>
      </c>
      <c r="H7937" s="34">
        <f t="shared" ca="1" si="2344"/>
        <v>56.557581216475846</v>
      </c>
      <c r="I7937" s="34">
        <f t="shared" ca="1" si="2345"/>
        <v>2556.5575812164757</v>
      </c>
      <c r="J7937" s="18">
        <f ca="1">SUM(INDIRECT(ADDRESS(ROW(F7937),COLUMN(F7937),4)):INDIRECT(ADDRESS(ROW(F7937)+N$5-1,COLUMN(F7937),4)))</f>
        <v>21500</v>
      </c>
      <c r="K7937" s="18">
        <f t="shared" ca="1" si="2346"/>
        <v>16350</v>
      </c>
      <c r="L7937" s="18">
        <f t="shared" ca="1" si="2358"/>
        <v>0</v>
      </c>
      <c r="M7937" s="18">
        <f t="shared" ca="1" si="2342"/>
        <v>0</v>
      </c>
      <c r="N7937" s="34">
        <f t="shared" ca="1" si="2347"/>
        <v>14557.337218009972</v>
      </c>
      <c r="P7937" s="18">
        <f t="shared" ca="1" si="2359"/>
        <v>56.557581216475846</v>
      </c>
      <c r="Q7937" s="47">
        <f ca="1">SUM(L$15:L7937)-SUM(M$15:M7937)</f>
        <v>16350</v>
      </c>
      <c r="R7937" s="47" t="str">
        <f t="shared" ca="1" si="2360"/>
        <v>M7940</v>
      </c>
      <c r="S7937" s="40">
        <f t="shared" ca="1" si="2348"/>
        <v>0</v>
      </c>
      <c r="T7937" s="46">
        <f t="shared" ca="1" si="2349"/>
        <v>19</v>
      </c>
      <c r="X7937" s="74">
        <f t="shared" ca="1" si="2350"/>
        <v>5.6557581216475847E-2</v>
      </c>
      <c r="Y7937" s="75">
        <f t="shared" ca="1" si="2351"/>
        <v>5.6557581216475847E-2</v>
      </c>
      <c r="Z7937" s="74">
        <f t="shared" ca="1" si="2352"/>
        <v>1.0581875447720859</v>
      </c>
      <c r="AA7937" s="76">
        <f t="shared" ca="1" si="2353"/>
        <v>56.557581216475846</v>
      </c>
      <c r="AB7937" s="76">
        <f t="shared" ca="1" si="2354"/>
        <v>1058.1875447720859</v>
      </c>
    </row>
    <row r="7938" spans="1:28" x14ac:dyDescent="0.25">
      <c r="A7938" s="2">
        <f t="shared" si="2355"/>
        <v>4</v>
      </c>
      <c r="B7938" s="16">
        <f ca="1">VLOOKUP(A7938,PERIODS!$O$4:$P$33,2,FALSE)</f>
        <v>2.5000000000000001E-2</v>
      </c>
      <c r="C7938" s="15"/>
      <c r="D7938" s="18">
        <v>5000</v>
      </c>
      <c r="E7938" s="34">
        <f t="shared" ca="1" si="2356"/>
        <v>14557.337218009972</v>
      </c>
      <c r="F7938" s="34">
        <f t="shared" ca="1" si="2357"/>
        <v>2500</v>
      </c>
      <c r="G7938" s="69">
        <f t="shared" ca="1" si="2343"/>
        <v>0</v>
      </c>
      <c r="H7938" s="34">
        <f t="shared" ca="1" si="2344"/>
        <v>699.9575246052791</v>
      </c>
      <c r="I7938" s="34">
        <f t="shared" ca="1" si="2345"/>
        <v>3199.9575246052791</v>
      </c>
      <c r="J7938" s="18">
        <f ca="1">SUM(INDIRECT(ADDRESS(ROW(F7938),COLUMN(F7938),4)):INDIRECT(ADDRESS(ROW(F7938)+N$5-1,COLUMN(F7938),4)))</f>
        <v>22300</v>
      </c>
      <c r="K7938" s="18">
        <f t="shared" ca="1" si="2346"/>
        <v>16350</v>
      </c>
      <c r="L7938" s="18">
        <f t="shared" ca="1" si="2358"/>
        <v>0</v>
      </c>
      <c r="M7938" s="18">
        <f t="shared" ca="1" si="2342"/>
        <v>0</v>
      </c>
      <c r="N7938" s="34">
        <f t="shared" ca="1" si="2347"/>
        <v>11357.379693404693</v>
      </c>
      <c r="P7938" s="18">
        <f t="shared" ca="1" si="2359"/>
        <v>699.9575246052791</v>
      </c>
      <c r="Q7938" s="47">
        <f ca="1">SUM(L$15:L7938)-SUM(M$15:M7938)</f>
        <v>16350</v>
      </c>
      <c r="R7938" s="47" t="str">
        <f t="shared" ca="1" si="2360"/>
        <v>M7941</v>
      </c>
      <c r="S7938" s="40">
        <f t="shared" ca="1" si="2348"/>
        <v>0</v>
      </c>
      <c r="T7938" s="46">
        <f t="shared" ca="1" si="2349"/>
        <v>14</v>
      </c>
      <c r="X7938" s="74">
        <f t="shared" ca="1" si="2350"/>
        <v>0.69995752460527916</v>
      </c>
      <c r="Y7938" s="75">
        <f t="shared" ca="1" si="2351"/>
        <v>0.69995752460527916</v>
      </c>
      <c r="Z7938" s="74">
        <f t="shared" ca="1" si="2352"/>
        <v>2.0136671743458958</v>
      </c>
      <c r="AA7938" s="76">
        <f t="shared" ca="1" si="2353"/>
        <v>699.9575246052791</v>
      </c>
      <c r="AB7938" s="76">
        <f t="shared" ca="1" si="2354"/>
        <v>2013.6671743458958</v>
      </c>
    </row>
    <row r="7939" spans="1:28" x14ac:dyDescent="0.25">
      <c r="A7939" s="2">
        <f t="shared" si="2355"/>
        <v>5</v>
      </c>
      <c r="B7939" s="16">
        <f ca="1">VLOOKUP(A7939,PERIODS!$O$4:$P$33,2,FALSE)</f>
        <v>3.3000000000000002E-2</v>
      </c>
      <c r="C7939" s="15"/>
      <c r="D7939" s="18">
        <v>5000</v>
      </c>
      <c r="E7939" s="34">
        <f t="shared" ca="1" si="2356"/>
        <v>11357.379693404693</v>
      </c>
      <c r="F7939" s="34">
        <f t="shared" ca="1" si="2357"/>
        <v>3300</v>
      </c>
      <c r="G7939" s="69">
        <f t="shared" ca="1" si="2343"/>
        <v>0</v>
      </c>
      <c r="H7939" s="34">
        <f t="shared" ca="1" si="2344"/>
        <v>-704.67844563499023</v>
      </c>
      <c r="I7939" s="34">
        <f t="shared" ca="1" si="2345"/>
        <v>2595.3215543650099</v>
      </c>
      <c r="J7939" s="18">
        <f ca="1">SUM(INDIRECT(ADDRESS(ROW(F7939),COLUMN(F7939),4)):INDIRECT(ADDRESS(ROW(F7939)+N$5-1,COLUMN(F7939),4)))</f>
        <v>23100</v>
      </c>
      <c r="K7939" s="18">
        <f t="shared" ca="1" si="2346"/>
        <v>0</v>
      </c>
      <c r="L7939" s="18">
        <f t="shared" ca="1" si="2358"/>
        <v>0</v>
      </c>
      <c r="M7939" s="18">
        <f t="shared" ca="1" si="2342"/>
        <v>16350</v>
      </c>
      <c r="N7939" s="34">
        <f t="shared" ca="1" si="2347"/>
        <v>25112.058139039684</v>
      </c>
      <c r="P7939" s="18">
        <f t="shared" ca="1" si="2359"/>
        <v>704.67844563499023</v>
      </c>
      <c r="Q7939" s="47">
        <f ca="1">SUM(L$15:L7939)-SUM(M$15:M7939)</f>
        <v>0</v>
      </c>
      <c r="R7939" s="47" t="str">
        <f t="shared" ca="1" si="2360"/>
        <v>M7942</v>
      </c>
      <c r="S7939" s="40">
        <f t="shared" ca="1" si="2348"/>
        <v>0</v>
      </c>
      <c r="T7939" s="46">
        <f t="shared" ca="1" si="2349"/>
        <v>35</v>
      </c>
      <c r="X7939" s="74">
        <f t="shared" ca="1" si="2350"/>
        <v>-0.70467844563499027</v>
      </c>
      <c r="Y7939" s="75">
        <f t="shared" ca="1" si="2351"/>
        <v>-0.70467844563499027</v>
      </c>
      <c r="Z7939" s="74">
        <f t="shared" ca="1" si="2352"/>
        <v>0.49426748257244463</v>
      </c>
      <c r="AA7939" s="76">
        <f t="shared" ca="1" si="2353"/>
        <v>-704.67844563499023</v>
      </c>
      <c r="AB7939" s="76">
        <f t="shared" ca="1" si="2354"/>
        <v>494.26748257244464</v>
      </c>
    </row>
    <row r="7940" spans="1:28" x14ac:dyDescent="0.25">
      <c r="A7940" s="2">
        <f t="shared" si="2355"/>
        <v>6</v>
      </c>
      <c r="B7940" s="16">
        <f ca="1">VLOOKUP(A7940,PERIODS!$O$4:$P$33,2,FALSE)</f>
        <v>3.3000000000000002E-2</v>
      </c>
      <c r="C7940" s="15"/>
      <c r="D7940" s="18">
        <v>5000</v>
      </c>
      <c r="E7940" s="34">
        <f t="shared" ca="1" si="2356"/>
        <v>25112.058139039684</v>
      </c>
      <c r="F7940" s="34">
        <f t="shared" ca="1" si="2357"/>
        <v>3300</v>
      </c>
      <c r="G7940" s="69">
        <f t="shared" ca="1" si="2343"/>
        <v>0</v>
      </c>
      <c r="H7940" s="34">
        <f t="shared" ca="1" si="2344"/>
        <v>-1811.559520539173</v>
      </c>
      <c r="I7940" s="34">
        <f t="shared" ca="1" si="2345"/>
        <v>1488.440479460827</v>
      </c>
      <c r="J7940" s="18">
        <f ca="1">SUM(INDIRECT(ADDRESS(ROW(F7940),COLUMN(F7940),4)):INDIRECT(ADDRESS(ROW(F7940)+N$5-1,COLUMN(F7940),4)))</f>
        <v>23100</v>
      </c>
      <c r="K7940" s="18">
        <f t="shared" ca="1" si="2346"/>
        <v>0</v>
      </c>
      <c r="L7940" s="18">
        <f t="shared" ca="1" si="2358"/>
        <v>0</v>
      </c>
      <c r="M7940" s="18">
        <f t="shared" ca="1" si="2342"/>
        <v>0</v>
      </c>
      <c r="N7940" s="34">
        <f t="shared" ca="1" si="2347"/>
        <v>23623.617659578857</v>
      </c>
      <c r="P7940" s="18">
        <f t="shared" ca="1" si="2359"/>
        <v>1811.559520539173</v>
      </c>
      <c r="Q7940" s="47">
        <f ca="1">SUM(L$15:L7940)-SUM(M$15:M7940)</f>
        <v>0</v>
      </c>
      <c r="R7940" s="47" t="str">
        <f t="shared" ca="1" si="2360"/>
        <v>M7943</v>
      </c>
      <c r="S7940" s="40">
        <f t="shared" ca="1" si="2348"/>
        <v>0</v>
      </c>
      <c r="T7940" s="46">
        <f t="shared" ca="1" si="2349"/>
        <v>25</v>
      </c>
      <c r="X7940" s="74">
        <f t="shared" ca="1" si="2350"/>
        <v>-1.811559520539173</v>
      </c>
      <c r="Y7940" s="75">
        <f t="shared" ca="1" si="2351"/>
        <v>-1.811559520539173</v>
      </c>
      <c r="Z7940" s="74">
        <f t="shared" ca="1" si="2352"/>
        <v>0.16339911372359142</v>
      </c>
      <c r="AA7940" s="76">
        <f t="shared" ca="1" si="2353"/>
        <v>-1811.559520539173</v>
      </c>
      <c r="AB7940" s="76">
        <f t="shared" ca="1" si="2354"/>
        <v>163.39911372359143</v>
      </c>
    </row>
    <row r="7941" spans="1:28" x14ac:dyDescent="0.25">
      <c r="A7941" s="2">
        <f t="shared" si="2355"/>
        <v>7</v>
      </c>
      <c r="B7941" s="16">
        <f ca="1">VLOOKUP(A7941,PERIODS!$O$4:$P$33,2,FALSE)</f>
        <v>3.3000000000000002E-2</v>
      </c>
      <c r="C7941" s="15"/>
      <c r="D7941" s="18">
        <v>5000</v>
      </c>
      <c r="E7941" s="34">
        <f t="shared" ca="1" si="2356"/>
        <v>23623.617659578857</v>
      </c>
      <c r="F7941" s="34">
        <f t="shared" ca="1" si="2357"/>
        <v>3300</v>
      </c>
      <c r="G7941" s="69">
        <f t="shared" ca="1" si="2343"/>
        <v>0</v>
      </c>
      <c r="H7941" s="34">
        <f t="shared" ca="1" si="2344"/>
        <v>155.32794549534651</v>
      </c>
      <c r="I7941" s="34">
        <f t="shared" ca="1" si="2345"/>
        <v>3455.3279454953463</v>
      </c>
      <c r="J7941" s="18">
        <f ca="1">SUM(INDIRECT(ADDRESS(ROW(F7941),COLUMN(F7941),4)):INDIRECT(ADDRESS(ROW(F7941)+N$5-1,COLUMN(F7941),4)))</f>
        <v>23100</v>
      </c>
      <c r="K7941" s="18">
        <f t="shared" ca="1" si="2346"/>
        <v>0</v>
      </c>
      <c r="L7941" s="18">
        <f t="shared" ca="1" si="2358"/>
        <v>0</v>
      </c>
      <c r="M7941" s="18">
        <f t="shared" ca="1" si="2342"/>
        <v>0</v>
      </c>
      <c r="N7941" s="34">
        <f t="shared" ca="1" si="2347"/>
        <v>20168.289714083512</v>
      </c>
      <c r="P7941" s="18">
        <f t="shared" ca="1" si="2359"/>
        <v>155.32794549534651</v>
      </c>
      <c r="Q7941" s="47">
        <f ca="1">SUM(L$15:L7941)-SUM(M$15:M7941)</f>
        <v>0</v>
      </c>
      <c r="R7941" s="47" t="str">
        <f t="shared" ca="1" si="2360"/>
        <v>M7944</v>
      </c>
      <c r="S7941" s="40">
        <f t="shared" ca="1" si="2348"/>
        <v>0</v>
      </c>
      <c r="T7941" s="46">
        <f t="shared" ca="1" si="2349"/>
        <v>2</v>
      </c>
      <c r="X7941" s="74">
        <f t="shared" ca="1" si="2350"/>
        <v>0.15532794549534651</v>
      </c>
      <c r="Y7941" s="75">
        <f t="shared" ca="1" si="2351"/>
        <v>0.15532794549534651</v>
      </c>
      <c r="Z7941" s="74">
        <f t="shared" ca="1" si="2352"/>
        <v>1.1680409520702233</v>
      </c>
      <c r="AA7941" s="76">
        <f t="shared" ca="1" si="2353"/>
        <v>155.32794549534651</v>
      </c>
      <c r="AB7941" s="76">
        <f t="shared" ca="1" si="2354"/>
        <v>1168.0409520702233</v>
      </c>
    </row>
    <row r="7942" spans="1:28" x14ac:dyDescent="0.25">
      <c r="A7942" s="2">
        <f t="shared" si="2355"/>
        <v>8</v>
      </c>
      <c r="B7942" s="16">
        <f ca="1">VLOOKUP(A7942,PERIODS!$O$4:$P$33,2,FALSE)</f>
        <v>3.3000000000000002E-2</v>
      </c>
      <c r="C7942" s="15"/>
      <c r="D7942" s="18">
        <v>5000</v>
      </c>
      <c r="E7942" s="34">
        <f t="shared" ca="1" si="2356"/>
        <v>20168.289714083512</v>
      </c>
      <c r="F7942" s="34">
        <f t="shared" ca="1" si="2357"/>
        <v>3300</v>
      </c>
      <c r="G7942" s="69">
        <f t="shared" ca="1" si="2343"/>
        <v>0</v>
      </c>
      <c r="H7942" s="34">
        <f t="shared" ca="1" si="2344"/>
        <v>39.902101133979727</v>
      </c>
      <c r="I7942" s="34">
        <f t="shared" ca="1" si="2345"/>
        <v>3339.9021011339796</v>
      </c>
      <c r="J7942" s="18">
        <f ca="1">SUM(INDIRECT(ADDRESS(ROW(F7942),COLUMN(F7942),4)):INDIRECT(ADDRESS(ROW(F7942)+N$5-1,COLUMN(F7942),4)))</f>
        <v>23100</v>
      </c>
      <c r="K7942" s="18">
        <f t="shared" ca="1" si="2346"/>
        <v>16350</v>
      </c>
      <c r="L7942" s="18">
        <f t="shared" ca="1" si="2358"/>
        <v>16350</v>
      </c>
      <c r="M7942" s="18">
        <f t="shared" ca="1" si="2342"/>
        <v>0</v>
      </c>
      <c r="N7942" s="34">
        <f t="shared" ca="1" si="2347"/>
        <v>16828.387612949533</v>
      </c>
      <c r="P7942" s="18">
        <f t="shared" ca="1" si="2359"/>
        <v>39.902101133979727</v>
      </c>
      <c r="Q7942" s="47">
        <f ca="1">SUM(L$15:L7942)-SUM(M$15:M7942)</f>
        <v>16350</v>
      </c>
      <c r="R7942" s="47" t="str">
        <f t="shared" ca="1" si="2360"/>
        <v>M7945</v>
      </c>
      <c r="S7942" s="40">
        <f t="shared" ca="1" si="2348"/>
        <v>0</v>
      </c>
      <c r="T7942" s="46">
        <f t="shared" ca="1" si="2349"/>
        <v>66</v>
      </c>
      <c r="X7942" s="74">
        <f t="shared" ca="1" si="2350"/>
        <v>3.9902101133979725E-2</v>
      </c>
      <c r="Y7942" s="75">
        <f t="shared" ca="1" si="2351"/>
        <v>3.9902101133979725E-2</v>
      </c>
      <c r="Z7942" s="74">
        <f t="shared" ca="1" si="2352"/>
        <v>1.0407088849853534</v>
      </c>
      <c r="AA7942" s="76">
        <f t="shared" ca="1" si="2353"/>
        <v>39.902101133979727</v>
      </c>
      <c r="AB7942" s="76">
        <f t="shared" ca="1" si="2354"/>
        <v>1040.7088849853535</v>
      </c>
    </row>
    <row r="7943" spans="1:28" x14ac:dyDescent="0.25">
      <c r="A7943" s="2">
        <f t="shared" si="2355"/>
        <v>9</v>
      </c>
      <c r="B7943" s="16">
        <f ca="1">VLOOKUP(A7943,PERIODS!$O$4:$P$33,2,FALSE)</f>
        <v>3.3000000000000002E-2</v>
      </c>
      <c r="C7943" s="15"/>
      <c r="D7943" s="18">
        <v>5000</v>
      </c>
      <c r="E7943" s="34">
        <f t="shared" ca="1" si="2356"/>
        <v>16828.387612949533</v>
      </c>
      <c r="F7943" s="34">
        <f t="shared" ca="1" si="2357"/>
        <v>3300</v>
      </c>
      <c r="G7943" s="69">
        <f t="shared" ca="1" si="2343"/>
        <v>0</v>
      </c>
      <c r="H7943" s="34">
        <f t="shared" ca="1" si="2344"/>
        <v>920.00682980218357</v>
      </c>
      <c r="I7943" s="34">
        <f t="shared" ca="1" si="2345"/>
        <v>4220.0068298021833</v>
      </c>
      <c r="J7943" s="18">
        <f ca="1">SUM(INDIRECT(ADDRESS(ROW(F7943),COLUMN(F7943),4)):INDIRECT(ADDRESS(ROW(F7943)+N$5-1,COLUMN(F7943),4)))</f>
        <v>23100</v>
      </c>
      <c r="K7943" s="18">
        <f t="shared" ca="1" si="2346"/>
        <v>16350</v>
      </c>
      <c r="L7943" s="18">
        <f t="shared" ca="1" si="2358"/>
        <v>0</v>
      </c>
      <c r="M7943" s="18">
        <f t="shared" ca="1" si="2342"/>
        <v>0</v>
      </c>
      <c r="N7943" s="34">
        <f t="shared" ca="1" si="2347"/>
        <v>12608.38078314735</v>
      </c>
      <c r="P7943" s="18">
        <f t="shared" ca="1" si="2359"/>
        <v>920.00682980218357</v>
      </c>
      <c r="Q7943" s="47">
        <f ca="1">SUM(L$15:L7943)-SUM(M$15:M7943)</f>
        <v>16350</v>
      </c>
      <c r="R7943" s="47" t="str">
        <f t="shared" ca="1" si="2360"/>
        <v>M7946</v>
      </c>
      <c r="S7943" s="40">
        <f t="shared" ca="1" si="2348"/>
        <v>0</v>
      </c>
      <c r="T7943" s="46">
        <f t="shared" ca="1" si="2349"/>
        <v>95</v>
      </c>
      <c r="X7943" s="74">
        <f t="shared" ca="1" si="2350"/>
        <v>0.92000682980218362</v>
      </c>
      <c r="Y7943" s="75">
        <f t="shared" ca="1" si="2351"/>
        <v>0.92000682980218362</v>
      </c>
      <c r="Z7943" s="74">
        <f t="shared" ca="1" si="2352"/>
        <v>2.5093075279518069</v>
      </c>
      <c r="AA7943" s="76">
        <f t="shared" ca="1" si="2353"/>
        <v>920.00682980218357</v>
      </c>
      <c r="AB7943" s="76">
        <f t="shared" ca="1" si="2354"/>
        <v>2509.3075279518071</v>
      </c>
    </row>
    <row r="7944" spans="1:28" x14ac:dyDescent="0.25">
      <c r="A7944" s="2">
        <f t="shared" si="2355"/>
        <v>10</v>
      </c>
      <c r="B7944" s="16">
        <f ca="1">VLOOKUP(A7944,PERIODS!$O$4:$P$33,2,FALSE)</f>
        <v>3.3000000000000002E-2</v>
      </c>
      <c r="C7944" s="15"/>
      <c r="D7944" s="18">
        <v>5000</v>
      </c>
      <c r="E7944" s="34">
        <f t="shared" ca="1" si="2356"/>
        <v>12608.38078314735</v>
      </c>
      <c r="F7944" s="34">
        <f t="shared" ca="1" si="2357"/>
        <v>3300</v>
      </c>
      <c r="G7944" s="69">
        <f t="shared" ca="1" si="2343"/>
        <v>0</v>
      </c>
      <c r="H7944" s="34">
        <f t="shared" ca="1" si="2344"/>
        <v>-87.103667104960479</v>
      </c>
      <c r="I7944" s="34">
        <f t="shared" ca="1" si="2345"/>
        <v>3212.8963328950394</v>
      </c>
      <c r="J7944" s="18">
        <f ca="1">SUM(INDIRECT(ADDRESS(ROW(F7944),COLUMN(F7944),4)):INDIRECT(ADDRESS(ROW(F7944)+N$5-1,COLUMN(F7944),4)))</f>
        <v>23100</v>
      </c>
      <c r="K7944" s="18">
        <f t="shared" ca="1" si="2346"/>
        <v>16350</v>
      </c>
      <c r="L7944" s="18">
        <f t="shared" ca="1" si="2358"/>
        <v>0</v>
      </c>
      <c r="M7944" s="18">
        <f t="shared" ca="1" si="2342"/>
        <v>0</v>
      </c>
      <c r="N7944" s="34">
        <f t="shared" ca="1" si="2347"/>
        <v>9395.4844502523101</v>
      </c>
      <c r="P7944" s="18">
        <f t="shared" ca="1" si="2359"/>
        <v>87.103667104960479</v>
      </c>
      <c r="Q7944" s="47">
        <f ca="1">SUM(L$15:L7944)-SUM(M$15:M7944)</f>
        <v>16350</v>
      </c>
      <c r="R7944" s="47" t="str">
        <f t="shared" ca="1" si="2360"/>
        <v>M7947</v>
      </c>
      <c r="S7944" s="40">
        <f t="shared" ca="1" si="2348"/>
        <v>0</v>
      </c>
      <c r="T7944" s="46">
        <f t="shared" ca="1" si="2349"/>
        <v>27</v>
      </c>
      <c r="X7944" s="74">
        <f t="shared" ca="1" si="2350"/>
        <v>-8.710366710496048E-2</v>
      </c>
      <c r="Y7944" s="75">
        <f t="shared" ca="1" si="2351"/>
        <v>-8.710366710496048E-2</v>
      </c>
      <c r="Z7944" s="74">
        <f t="shared" ca="1" si="2352"/>
        <v>0.9165820712979984</v>
      </c>
      <c r="AA7944" s="76">
        <f t="shared" ca="1" si="2353"/>
        <v>-87.103667104960479</v>
      </c>
      <c r="AB7944" s="76">
        <f t="shared" ca="1" si="2354"/>
        <v>916.58207129799837</v>
      </c>
    </row>
    <row r="7945" spans="1:28" x14ac:dyDescent="0.25">
      <c r="A7945" s="2">
        <f t="shared" si="2355"/>
        <v>11</v>
      </c>
      <c r="B7945" s="16">
        <f ca="1">VLOOKUP(A7945,PERIODS!$O$4:$P$33,2,FALSE)</f>
        <v>3.3000000000000002E-2</v>
      </c>
      <c r="C7945" s="15"/>
      <c r="D7945" s="18">
        <v>5000</v>
      </c>
      <c r="E7945" s="34">
        <f t="shared" ca="1" si="2356"/>
        <v>9395.4844502523101</v>
      </c>
      <c r="F7945" s="34">
        <f t="shared" ca="1" si="2357"/>
        <v>3300</v>
      </c>
      <c r="G7945" s="69">
        <f t="shared" ca="1" si="2343"/>
        <v>0</v>
      </c>
      <c r="H7945" s="34">
        <f t="shared" ca="1" si="2344"/>
        <v>-1022.1228586131816</v>
      </c>
      <c r="I7945" s="34">
        <f t="shared" ca="1" si="2345"/>
        <v>2277.8771413868185</v>
      </c>
      <c r="J7945" s="18">
        <f ca="1">SUM(INDIRECT(ADDRESS(ROW(F7945),COLUMN(F7945),4)):INDIRECT(ADDRESS(ROW(F7945)+N$5-1,COLUMN(F7945),4)))</f>
        <v>23300</v>
      </c>
      <c r="K7945" s="18">
        <f t="shared" ca="1" si="2346"/>
        <v>0</v>
      </c>
      <c r="L7945" s="18">
        <f t="shared" ca="1" si="2358"/>
        <v>0</v>
      </c>
      <c r="M7945" s="18">
        <f t="shared" ca="1" si="2342"/>
        <v>16350</v>
      </c>
      <c r="N7945" s="34">
        <f t="shared" ca="1" si="2347"/>
        <v>23467.607308865492</v>
      </c>
      <c r="P7945" s="18">
        <f t="shared" ca="1" si="2359"/>
        <v>1022.1228586131816</v>
      </c>
      <c r="Q7945" s="47">
        <f ca="1">SUM(L$15:L7945)-SUM(M$15:M7945)</f>
        <v>0</v>
      </c>
      <c r="R7945" s="47" t="str">
        <f t="shared" ca="1" si="2360"/>
        <v>M7948</v>
      </c>
      <c r="S7945" s="40">
        <f t="shared" ca="1" si="2348"/>
        <v>0</v>
      </c>
      <c r="T7945" s="46">
        <f t="shared" ca="1" si="2349"/>
        <v>15</v>
      </c>
      <c r="X7945" s="74">
        <f t="shared" ca="1" si="2350"/>
        <v>-1.0221228586131816</v>
      </c>
      <c r="Y7945" s="75">
        <f t="shared" ca="1" si="2351"/>
        <v>-1.0221228586131816</v>
      </c>
      <c r="Z7945" s="74">
        <f t="shared" ca="1" si="2352"/>
        <v>0.35983026003953711</v>
      </c>
      <c r="AA7945" s="76">
        <f t="shared" ca="1" si="2353"/>
        <v>-1022.1228586131816</v>
      </c>
      <c r="AB7945" s="76">
        <f t="shared" ca="1" si="2354"/>
        <v>359.83026003953711</v>
      </c>
    </row>
    <row r="7946" spans="1:28" x14ac:dyDescent="0.25">
      <c r="A7946" s="2">
        <f t="shared" si="2355"/>
        <v>12</v>
      </c>
      <c r="B7946" s="16">
        <f ca="1">VLOOKUP(A7946,PERIODS!$O$4:$P$33,2,FALSE)</f>
        <v>3.3000000000000002E-2</v>
      </c>
      <c r="C7946" s="15"/>
      <c r="D7946" s="18">
        <v>5000</v>
      </c>
      <c r="E7946" s="34">
        <f t="shared" ca="1" si="2356"/>
        <v>23467.607308865492</v>
      </c>
      <c r="F7946" s="34">
        <f t="shared" ca="1" si="2357"/>
        <v>3300</v>
      </c>
      <c r="G7946" s="69">
        <f t="shared" ca="1" si="2343"/>
        <v>0</v>
      </c>
      <c r="H7946" s="34">
        <f t="shared" ca="1" si="2344"/>
        <v>-74.639272944206539</v>
      </c>
      <c r="I7946" s="34">
        <f t="shared" ca="1" si="2345"/>
        <v>3225.3607270557936</v>
      </c>
      <c r="J7946" s="18">
        <f ca="1">SUM(INDIRECT(ADDRESS(ROW(F7946),COLUMN(F7946),4)):INDIRECT(ADDRESS(ROW(F7946)+N$5-1,COLUMN(F7946),4)))</f>
        <v>23500</v>
      </c>
      <c r="K7946" s="18">
        <f t="shared" ca="1" si="2346"/>
        <v>16350</v>
      </c>
      <c r="L7946" s="18">
        <f t="shared" ca="1" si="2358"/>
        <v>16350</v>
      </c>
      <c r="M7946" s="18">
        <f t="shared" ca="1" si="2342"/>
        <v>0</v>
      </c>
      <c r="N7946" s="34">
        <f t="shared" ca="1" si="2347"/>
        <v>20242.246581809697</v>
      </c>
      <c r="P7946" s="18">
        <f t="shared" ca="1" si="2359"/>
        <v>74.639272944206539</v>
      </c>
      <c r="Q7946" s="47">
        <f ca="1">SUM(L$15:L7946)-SUM(M$15:M7946)</f>
        <v>16350</v>
      </c>
      <c r="R7946" s="47" t="str">
        <f t="shared" ca="1" si="2360"/>
        <v>M7949</v>
      </c>
      <c r="S7946" s="40">
        <f t="shared" ca="1" si="2348"/>
        <v>0</v>
      </c>
      <c r="T7946" s="46">
        <f t="shared" ca="1" si="2349"/>
        <v>55</v>
      </c>
      <c r="X7946" s="74">
        <f t="shared" ca="1" si="2350"/>
        <v>-7.4639272944206539E-2</v>
      </c>
      <c r="Y7946" s="75">
        <f t="shared" ca="1" si="2351"/>
        <v>-7.4639272944206539E-2</v>
      </c>
      <c r="Z7946" s="74">
        <f t="shared" ca="1" si="2352"/>
        <v>0.92807820887301706</v>
      </c>
      <c r="AA7946" s="76">
        <f t="shared" ca="1" si="2353"/>
        <v>-74.639272944206539</v>
      </c>
      <c r="AB7946" s="76">
        <f t="shared" ca="1" si="2354"/>
        <v>928.07820887301705</v>
      </c>
    </row>
    <row r="7947" spans="1:28" x14ac:dyDescent="0.25">
      <c r="A7947" s="2">
        <f t="shared" si="2355"/>
        <v>13</v>
      </c>
      <c r="B7947" s="16">
        <f ca="1">VLOOKUP(A7947,PERIODS!$O$4:$P$33,2,FALSE)</f>
        <v>3.3000000000000002E-2</v>
      </c>
      <c r="C7947" s="15"/>
      <c r="D7947" s="18">
        <v>5000</v>
      </c>
      <c r="E7947" s="34">
        <f t="shared" ca="1" si="2356"/>
        <v>20242.246581809697</v>
      </c>
      <c r="F7947" s="34">
        <f t="shared" ca="1" si="2357"/>
        <v>3300</v>
      </c>
      <c r="G7947" s="69">
        <f t="shared" ca="1" si="2343"/>
        <v>0</v>
      </c>
      <c r="H7947" s="34">
        <f t="shared" ca="1" si="2344"/>
        <v>580.18500032787927</v>
      </c>
      <c r="I7947" s="34">
        <f t="shared" ca="1" si="2345"/>
        <v>3880.1850003278792</v>
      </c>
      <c r="J7947" s="18">
        <f ca="1">SUM(INDIRECT(ADDRESS(ROW(F7947),COLUMN(F7947),4)):INDIRECT(ADDRESS(ROW(F7947)+N$5-1,COLUMN(F7947),4)))</f>
        <v>23700</v>
      </c>
      <c r="K7947" s="18">
        <f t="shared" ca="1" si="2346"/>
        <v>16350</v>
      </c>
      <c r="L7947" s="18">
        <f t="shared" ca="1" si="2358"/>
        <v>0</v>
      </c>
      <c r="M7947" s="18">
        <f t="shared" ca="1" si="2342"/>
        <v>0</v>
      </c>
      <c r="N7947" s="34">
        <f t="shared" ca="1" si="2347"/>
        <v>16362.061581481817</v>
      </c>
      <c r="P7947" s="18">
        <f t="shared" ca="1" si="2359"/>
        <v>580.18500032787927</v>
      </c>
      <c r="Q7947" s="47">
        <f ca="1">SUM(L$15:L7947)-SUM(M$15:M7947)</f>
        <v>16350</v>
      </c>
      <c r="R7947" s="47" t="str">
        <f t="shared" ca="1" si="2360"/>
        <v>M7950</v>
      </c>
      <c r="S7947" s="40">
        <f t="shared" ca="1" si="2348"/>
        <v>0</v>
      </c>
      <c r="T7947" s="46">
        <f t="shared" ca="1" si="2349"/>
        <v>47</v>
      </c>
      <c r="X7947" s="74">
        <f t="shared" ca="1" si="2350"/>
        <v>0.58018500032787923</v>
      </c>
      <c r="Y7947" s="75">
        <f t="shared" ca="1" si="2351"/>
        <v>0.58018500032787923</v>
      </c>
      <c r="Z7947" s="74">
        <f t="shared" ca="1" si="2352"/>
        <v>1.7863688790109429</v>
      </c>
      <c r="AA7947" s="76">
        <f t="shared" ca="1" si="2353"/>
        <v>580.18500032787927</v>
      </c>
      <c r="AB7947" s="76">
        <f t="shared" ca="1" si="2354"/>
        <v>1786.3688790109429</v>
      </c>
    </row>
    <row r="7948" spans="1:28" x14ac:dyDescent="0.25">
      <c r="A7948" s="2">
        <f t="shared" si="2355"/>
        <v>14</v>
      </c>
      <c r="B7948" s="16">
        <f ca="1">VLOOKUP(A7948,PERIODS!$O$4:$P$33,2,FALSE)</f>
        <v>3.3000000000000002E-2</v>
      </c>
      <c r="C7948" s="15"/>
      <c r="D7948" s="18">
        <v>5000</v>
      </c>
      <c r="E7948" s="34">
        <f t="shared" ca="1" si="2356"/>
        <v>16362.061581481817</v>
      </c>
      <c r="F7948" s="34">
        <f t="shared" ca="1" si="2357"/>
        <v>3300</v>
      </c>
      <c r="G7948" s="69">
        <f t="shared" ca="1" si="2343"/>
        <v>0</v>
      </c>
      <c r="H7948" s="34">
        <f t="shared" ca="1" si="2344"/>
        <v>-1759.476963152043</v>
      </c>
      <c r="I7948" s="34">
        <f t="shared" ca="1" si="2345"/>
        <v>1540.523036847957</v>
      </c>
      <c r="J7948" s="18">
        <f ca="1">SUM(INDIRECT(ADDRESS(ROW(F7948),COLUMN(F7948),4)):INDIRECT(ADDRESS(ROW(F7948)+N$5-1,COLUMN(F7948),4)))</f>
        <v>23900</v>
      </c>
      <c r="K7948" s="18">
        <f t="shared" ca="1" si="2346"/>
        <v>16350</v>
      </c>
      <c r="L7948" s="18">
        <f t="shared" ca="1" si="2358"/>
        <v>0</v>
      </c>
      <c r="M7948" s="18">
        <f t="shared" ca="1" si="2342"/>
        <v>0</v>
      </c>
      <c r="N7948" s="34">
        <f t="shared" ca="1" si="2347"/>
        <v>14821.538544633861</v>
      </c>
      <c r="P7948" s="18">
        <f t="shared" ca="1" si="2359"/>
        <v>1759.476963152043</v>
      </c>
      <c r="Q7948" s="47">
        <f ca="1">SUM(L$15:L7948)-SUM(M$15:M7948)</f>
        <v>16350</v>
      </c>
      <c r="R7948" s="47" t="str">
        <f t="shared" ca="1" si="2360"/>
        <v>M7951</v>
      </c>
      <c r="S7948" s="40">
        <f t="shared" ca="1" si="2348"/>
        <v>0</v>
      </c>
      <c r="T7948" s="46">
        <f t="shared" ca="1" si="2349"/>
        <v>41</v>
      </c>
      <c r="X7948" s="74">
        <f t="shared" ca="1" si="2350"/>
        <v>-1.759476963152043</v>
      </c>
      <c r="Y7948" s="75">
        <f t="shared" ca="1" si="2351"/>
        <v>-1.759476963152043</v>
      </c>
      <c r="Z7948" s="74">
        <f t="shared" ca="1" si="2352"/>
        <v>0.17213487316338058</v>
      </c>
      <c r="AA7948" s="76">
        <f t="shared" ca="1" si="2353"/>
        <v>-1759.476963152043</v>
      </c>
      <c r="AB7948" s="76">
        <f t="shared" ca="1" si="2354"/>
        <v>172.13487316338058</v>
      </c>
    </row>
    <row r="7949" spans="1:28" x14ac:dyDescent="0.25">
      <c r="A7949" s="2">
        <f t="shared" si="2355"/>
        <v>15</v>
      </c>
      <c r="B7949" s="16">
        <f ca="1">VLOOKUP(A7949,PERIODS!$O$4:$P$33,2,FALSE)</f>
        <v>3.3000000000000002E-2</v>
      </c>
      <c r="C7949" s="15"/>
      <c r="D7949" s="18">
        <v>5000</v>
      </c>
      <c r="E7949" s="34">
        <f t="shared" ca="1" si="2356"/>
        <v>14821.538544633861</v>
      </c>
      <c r="F7949" s="34">
        <f t="shared" ca="1" si="2357"/>
        <v>3300</v>
      </c>
      <c r="G7949" s="69">
        <f t="shared" ca="1" si="2343"/>
        <v>0</v>
      </c>
      <c r="H7949" s="34">
        <f t="shared" ca="1" si="2344"/>
        <v>1651.8680764508281</v>
      </c>
      <c r="I7949" s="34">
        <f t="shared" ca="1" si="2345"/>
        <v>4951.8680764508281</v>
      </c>
      <c r="J7949" s="18">
        <f ca="1">SUM(INDIRECT(ADDRESS(ROW(F7949),COLUMN(F7949),4)):INDIRECT(ADDRESS(ROW(F7949)+N$5-1,COLUMN(F7949),4)))</f>
        <v>24100</v>
      </c>
      <c r="K7949" s="18">
        <f t="shared" ca="1" si="2346"/>
        <v>0</v>
      </c>
      <c r="L7949" s="18">
        <f t="shared" ca="1" si="2358"/>
        <v>0</v>
      </c>
      <c r="M7949" s="18">
        <f t="shared" ca="1" si="2342"/>
        <v>16350</v>
      </c>
      <c r="N7949" s="34">
        <f t="shared" ca="1" si="2347"/>
        <v>26219.670468183031</v>
      </c>
      <c r="P7949" s="18">
        <f t="shared" ca="1" si="2359"/>
        <v>1651.8680764508281</v>
      </c>
      <c r="Q7949" s="47">
        <f ca="1">SUM(L$15:L7949)-SUM(M$15:M7949)</f>
        <v>0</v>
      </c>
      <c r="R7949" s="47" t="str">
        <f t="shared" ca="1" si="2360"/>
        <v>M7952</v>
      </c>
      <c r="S7949" s="40">
        <f t="shared" ca="1" si="2348"/>
        <v>0</v>
      </c>
      <c r="T7949" s="46">
        <f t="shared" ca="1" si="2349"/>
        <v>67</v>
      </c>
      <c r="X7949" s="74">
        <f t="shared" ca="1" si="2350"/>
        <v>1.651868076450828</v>
      </c>
      <c r="Y7949" s="75">
        <f t="shared" ca="1" si="2351"/>
        <v>1.651868076450828</v>
      </c>
      <c r="Z7949" s="74">
        <f t="shared" ca="1" si="2352"/>
        <v>5.2167159546588184</v>
      </c>
      <c r="AA7949" s="76">
        <f t="shared" ca="1" si="2353"/>
        <v>1651.8680764508281</v>
      </c>
      <c r="AB7949" s="76">
        <f t="shared" ca="1" si="2354"/>
        <v>5216.7159546588182</v>
      </c>
    </row>
    <row r="7950" spans="1:28" x14ac:dyDescent="0.25">
      <c r="A7950" s="2">
        <f t="shared" si="2355"/>
        <v>16</v>
      </c>
      <c r="B7950" s="16">
        <f ca="1">VLOOKUP(A7950,PERIODS!$O$4:$P$33,2,FALSE)</f>
        <v>3.3000000000000002E-2</v>
      </c>
      <c r="C7950" s="15"/>
      <c r="D7950" s="18">
        <v>5000</v>
      </c>
      <c r="E7950" s="34">
        <f t="shared" ca="1" si="2356"/>
        <v>26219.670468183031</v>
      </c>
      <c r="F7950" s="34">
        <f t="shared" ca="1" si="2357"/>
        <v>3300</v>
      </c>
      <c r="G7950" s="69">
        <f t="shared" ca="1" si="2343"/>
        <v>0</v>
      </c>
      <c r="H7950" s="34">
        <f t="shared" ca="1" si="2344"/>
        <v>1695.6098298711879</v>
      </c>
      <c r="I7950" s="34">
        <f t="shared" ca="1" si="2345"/>
        <v>4995.6098298711877</v>
      </c>
      <c r="J7950" s="18">
        <f ca="1">SUM(INDIRECT(ADDRESS(ROW(F7950),COLUMN(F7950),4)):INDIRECT(ADDRESS(ROW(F7950)+N$5-1,COLUMN(F7950),4)))</f>
        <v>24300</v>
      </c>
      <c r="K7950" s="18">
        <f t="shared" ca="1" si="2346"/>
        <v>0</v>
      </c>
      <c r="L7950" s="18">
        <f t="shared" ca="1" si="2358"/>
        <v>0</v>
      </c>
      <c r="M7950" s="18">
        <f t="shared" ca="1" si="2342"/>
        <v>0</v>
      </c>
      <c r="N7950" s="34">
        <f t="shared" ca="1" si="2347"/>
        <v>21224.060638311843</v>
      </c>
      <c r="P7950" s="18">
        <f t="shared" ca="1" si="2359"/>
        <v>1695.6098298711879</v>
      </c>
      <c r="Q7950" s="47">
        <f ca="1">SUM(L$15:L7950)-SUM(M$15:M7950)</f>
        <v>0</v>
      </c>
      <c r="R7950" s="47" t="str">
        <f t="shared" ca="1" si="2360"/>
        <v>M7953</v>
      </c>
      <c r="S7950" s="40">
        <f t="shared" ca="1" si="2348"/>
        <v>0</v>
      </c>
      <c r="T7950" s="46">
        <f t="shared" ca="1" si="2349"/>
        <v>17</v>
      </c>
      <c r="X7950" s="74">
        <f t="shared" ca="1" si="2350"/>
        <v>1.6956098298711879</v>
      </c>
      <c r="Y7950" s="75">
        <f t="shared" ca="1" si="2351"/>
        <v>1.6956098298711879</v>
      </c>
      <c r="Z7950" s="74">
        <f t="shared" ca="1" si="2352"/>
        <v>5.4499685056093918</v>
      </c>
      <c r="AA7950" s="76">
        <f t="shared" ca="1" si="2353"/>
        <v>1695.6098298711879</v>
      </c>
      <c r="AB7950" s="76">
        <f t="shared" ca="1" si="2354"/>
        <v>5449.9685056093922</v>
      </c>
    </row>
    <row r="7951" spans="1:28" x14ac:dyDescent="0.25">
      <c r="A7951" s="2">
        <f t="shared" si="2355"/>
        <v>17</v>
      </c>
      <c r="B7951" s="16">
        <f ca="1">VLOOKUP(A7951,PERIODS!$O$4:$P$33,2,FALSE)</f>
        <v>3.5000000000000003E-2</v>
      </c>
      <c r="C7951" s="15"/>
      <c r="D7951" s="18">
        <v>5000</v>
      </c>
      <c r="E7951" s="34">
        <f t="shared" ca="1" si="2356"/>
        <v>21224.060638311843</v>
      </c>
      <c r="F7951" s="34">
        <f t="shared" ca="1" si="2357"/>
        <v>3500.0000000000005</v>
      </c>
      <c r="G7951" s="69">
        <f t="shared" ca="1" si="2343"/>
        <v>0</v>
      </c>
      <c r="H7951" s="34">
        <f t="shared" ca="1" si="2344"/>
        <v>-1470.2098621332082</v>
      </c>
      <c r="I7951" s="34">
        <f t="shared" ca="1" si="2345"/>
        <v>2029.7901378667923</v>
      </c>
      <c r="J7951" s="18">
        <f ca="1">SUM(INDIRECT(ADDRESS(ROW(F7951),COLUMN(F7951),4)):INDIRECT(ADDRESS(ROW(F7951)+N$5-1,COLUMN(F7951),4)))</f>
        <v>24500.000000000004</v>
      </c>
      <c r="K7951" s="18">
        <f t="shared" ca="1" si="2346"/>
        <v>16350</v>
      </c>
      <c r="L7951" s="18">
        <f t="shared" ca="1" si="2358"/>
        <v>16350</v>
      </c>
      <c r="M7951" s="18">
        <f t="shared" ref="M7951:M8014" ca="1" si="2361">SUMIF($R$15:$R$8014,ADDRESS(ROW(M7951),COLUMN(M7951),4),$L$15:$L$8014)</f>
        <v>0</v>
      </c>
      <c r="N7951" s="34">
        <f t="shared" ca="1" si="2347"/>
        <v>19194.270500445051</v>
      </c>
      <c r="P7951" s="18">
        <f t="shared" ca="1" si="2359"/>
        <v>1470.2098621332082</v>
      </c>
      <c r="Q7951" s="47">
        <f ca="1">SUM(L$15:L7951)-SUM(M$15:M7951)</f>
        <v>16350</v>
      </c>
      <c r="R7951" s="47" t="str">
        <f t="shared" ca="1" si="2360"/>
        <v>M7954</v>
      </c>
      <c r="S7951" s="40">
        <f t="shared" ca="1" si="2348"/>
        <v>0</v>
      </c>
      <c r="T7951" s="46">
        <f t="shared" ca="1" si="2349"/>
        <v>48</v>
      </c>
      <c r="X7951" s="74">
        <f t="shared" ca="1" si="2350"/>
        <v>-1.4702098621332083</v>
      </c>
      <c r="Y7951" s="75">
        <f t="shared" ca="1" si="2351"/>
        <v>-1.4702098621332083</v>
      </c>
      <c r="Z7951" s="74">
        <f t="shared" ca="1" si="2352"/>
        <v>0.22987723759677176</v>
      </c>
      <c r="AA7951" s="76">
        <f t="shared" ca="1" si="2353"/>
        <v>-1470.2098621332082</v>
      </c>
      <c r="AB7951" s="76">
        <f t="shared" ca="1" si="2354"/>
        <v>229.87723759677175</v>
      </c>
    </row>
    <row r="7952" spans="1:28" x14ac:dyDescent="0.25">
      <c r="A7952" s="2">
        <f t="shared" si="2355"/>
        <v>18</v>
      </c>
      <c r="B7952" s="16">
        <f ca="1">VLOOKUP(A7952,PERIODS!$O$4:$P$33,2,FALSE)</f>
        <v>3.5000000000000003E-2</v>
      </c>
      <c r="C7952" s="15"/>
      <c r="D7952" s="18">
        <v>5000</v>
      </c>
      <c r="E7952" s="34">
        <f t="shared" ca="1" si="2356"/>
        <v>19194.270500445051</v>
      </c>
      <c r="F7952" s="34">
        <f t="shared" ca="1" si="2357"/>
        <v>3500.0000000000005</v>
      </c>
      <c r="G7952" s="69">
        <f t="shared" ref="G7952:G8014" ca="1" si="2362">((2*RAND()*$F$5)-$F$5)*E7952</f>
        <v>0</v>
      </c>
      <c r="H7952" s="34">
        <f t="shared" ref="H7952:H8014" ca="1" si="2363">IF($S$3="NORM",AA7952,IF($S$3="LOGNORM",AB7952,0))</f>
        <v>-296.2845955327345</v>
      </c>
      <c r="I7952" s="34">
        <f t="shared" ref="I7952:I8014" ca="1" si="2364">IF(F7952+H7952&lt;0,0,F7952+H7952)</f>
        <v>3203.7154044672661</v>
      </c>
      <c r="J7952" s="18">
        <f ca="1">SUM(INDIRECT(ADDRESS(ROW(F7952),COLUMN(F7952),4)):INDIRECT(ADDRESS(ROW(F7952)+N$5-1,COLUMN(F7952),4)))</f>
        <v>24500.000000000004</v>
      </c>
      <c r="K7952" s="18">
        <f t="shared" ref="K7952:K8014" ca="1" si="2365">Q7952</f>
        <v>16350</v>
      </c>
      <c r="L7952" s="18">
        <f t="shared" ca="1" si="2358"/>
        <v>0</v>
      </c>
      <c r="M7952" s="18">
        <f t="shared" ca="1" si="2361"/>
        <v>0</v>
      </c>
      <c r="N7952" s="34">
        <f t="shared" ref="N7952:N8014" ca="1" si="2366">E7952+G7952-I7952+M7952-S7952</f>
        <v>15990.555095977785</v>
      </c>
      <c r="P7952" s="18">
        <f t="shared" ca="1" si="2359"/>
        <v>296.2845955327345</v>
      </c>
      <c r="Q7952" s="47">
        <f ca="1">SUM(L$15:L7952)-SUM(M$15:M7952)</f>
        <v>16350</v>
      </c>
      <c r="R7952" s="47" t="str">
        <f t="shared" ca="1" si="2360"/>
        <v>M7955</v>
      </c>
      <c r="S7952" s="40">
        <f t="shared" ref="S7952:S8014" ca="1" si="2367">IF(T7952&gt;N$6*100,M7952,0)</f>
        <v>0</v>
      </c>
      <c r="T7952" s="46">
        <f t="shared" ref="T7952:T8014" ca="1" si="2368">RANDBETWEEN(0,100)</f>
        <v>42</v>
      </c>
      <c r="X7952" s="74">
        <f t="shared" ref="X7952:X8014" ca="1" si="2369">NORMINV(RAND(),0,1)</f>
        <v>-0.29628459553273451</v>
      </c>
      <c r="Y7952" s="75">
        <f t="shared" ref="Y7952:Y8014" ca="1" si="2370">IF(AND(X7952&gt;$F$6,$F$6&gt;0),$F$6,X7952)</f>
        <v>-0.29628459553273451</v>
      </c>
      <c r="Z7952" s="74">
        <f t="shared" ref="Z7952:Z8014" ca="1" si="2371">EXP(Y7952)</f>
        <v>0.74357577955939269</v>
      </c>
      <c r="AA7952" s="76">
        <f t="shared" ref="AA7952:AA8014" ca="1" si="2372">$F$3*Y7952</f>
        <v>-296.2845955327345</v>
      </c>
      <c r="AB7952" s="76">
        <f t="shared" ref="AB7952:AB8014" ca="1" si="2373">$F$3*Z7952</f>
        <v>743.57577955939269</v>
      </c>
    </row>
    <row r="7953" spans="1:28" x14ac:dyDescent="0.25">
      <c r="A7953" s="2">
        <f t="shared" ref="A7953:A8014" si="2374">IF(AND(A7952=12,OR(A$14="MS",A$14="M0")),1,IF(AND(A7952=4,OR(A$14="WS",A$14="W0")),1,IF(AND(A7952=30,OR(A$14="DS",A$14="D0")),1,A7952+1)))</f>
        <v>19</v>
      </c>
      <c r="B7953" s="16">
        <f ca="1">VLOOKUP(A7953,PERIODS!$O$4:$P$33,2,FALSE)</f>
        <v>3.5000000000000003E-2</v>
      </c>
      <c r="C7953" s="15"/>
      <c r="D7953" s="18">
        <v>5000</v>
      </c>
      <c r="E7953" s="34">
        <f t="shared" ca="1" si="2356"/>
        <v>15990.555095977785</v>
      </c>
      <c r="F7953" s="34">
        <f t="shared" ca="1" si="2357"/>
        <v>3500.0000000000005</v>
      </c>
      <c r="G7953" s="69">
        <f t="shared" ca="1" si="2362"/>
        <v>0</v>
      </c>
      <c r="H7953" s="34">
        <f t="shared" ca="1" si="2363"/>
        <v>453.37736124386333</v>
      </c>
      <c r="I7953" s="34">
        <f t="shared" ca="1" si="2364"/>
        <v>3953.3773612438636</v>
      </c>
      <c r="J7953" s="18">
        <f ca="1">SUM(INDIRECT(ADDRESS(ROW(F7953),COLUMN(F7953),4)):INDIRECT(ADDRESS(ROW(F7953)+N$5-1,COLUMN(F7953),4)))</f>
        <v>24500.000000000004</v>
      </c>
      <c r="K7953" s="18">
        <f t="shared" ca="1" si="2365"/>
        <v>16350</v>
      </c>
      <c r="L7953" s="18">
        <f t="shared" ca="1" si="2358"/>
        <v>0</v>
      </c>
      <c r="M7953" s="18">
        <f t="shared" ca="1" si="2361"/>
        <v>0</v>
      </c>
      <c r="N7953" s="34">
        <f t="shared" ca="1" si="2366"/>
        <v>12037.177734733921</v>
      </c>
      <c r="P7953" s="18">
        <f t="shared" ca="1" si="2359"/>
        <v>453.37736124386333</v>
      </c>
      <c r="Q7953" s="47">
        <f ca="1">SUM(L$15:L7953)-SUM(M$15:M7953)</f>
        <v>16350</v>
      </c>
      <c r="R7953" s="47" t="str">
        <f t="shared" ca="1" si="2360"/>
        <v>M7956</v>
      </c>
      <c r="S7953" s="40">
        <f t="shared" ca="1" si="2367"/>
        <v>0</v>
      </c>
      <c r="T7953" s="46">
        <f t="shared" ca="1" si="2368"/>
        <v>58</v>
      </c>
      <c r="X7953" s="74">
        <f t="shared" ca="1" si="2369"/>
        <v>0.45337736124386335</v>
      </c>
      <c r="Y7953" s="75">
        <f t="shared" ca="1" si="2370"/>
        <v>0.45337736124386335</v>
      </c>
      <c r="Z7953" s="74">
        <f t="shared" ca="1" si="2371"/>
        <v>1.5736178968924233</v>
      </c>
      <c r="AA7953" s="76">
        <f t="shared" ca="1" si="2372"/>
        <v>453.37736124386333</v>
      </c>
      <c r="AB7953" s="76">
        <f t="shared" ca="1" si="2373"/>
        <v>1573.6178968924232</v>
      </c>
    </row>
    <row r="7954" spans="1:28" x14ac:dyDescent="0.25">
      <c r="A7954" s="2">
        <f t="shared" si="2374"/>
        <v>20</v>
      </c>
      <c r="B7954" s="16">
        <f ca="1">VLOOKUP(A7954,PERIODS!$O$4:$P$33,2,FALSE)</f>
        <v>3.5000000000000003E-2</v>
      </c>
      <c r="C7954" s="15"/>
      <c r="D7954" s="18">
        <v>5000</v>
      </c>
      <c r="E7954" s="34">
        <f t="shared" ca="1" si="2356"/>
        <v>12037.177734733921</v>
      </c>
      <c r="F7954" s="34">
        <f t="shared" ca="1" si="2357"/>
        <v>3500.0000000000005</v>
      </c>
      <c r="G7954" s="69">
        <f t="shared" ca="1" si="2362"/>
        <v>0</v>
      </c>
      <c r="H7954" s="34">
        <f t="shared" ca="1" si="2363"/>
        <v>-662.01716174409489</v>
      </c>
      <c r="I7954" s="34">
        <f t="shared" ca="1" si="2364"/>
        <v>2837.9828382559053</v>
      </c>
      <c r="J7954" s="18">
        <f ca="1">SUM(INDIRECT(ADDRESS(ROW(F7954),COLUMN(F7954),4)):INDIRECT(ADDRESS(ROW(F7954)+N$5-1,COLUMN(F7954),4)))</f>
        <v>24500.000000000004</v>
      </c>
      <c r="K7954" s="18">
        <f t="shared" ca="1" si="2365"/>
        <v>0</v>
      </c>
      <c r="L7954" s="18">
        <f t="shared" ca="1" si="2358"/>
        <v>0</v>
      </c>
      <c r="M7954" s="18">
        <f t="shared" ca="1" si="2361"/>
        <v>16350</v>
      </c>
      <c r="N7954" s="34">
        <f t="shared" ca="1" si="2366"/>
        <v>25549.194896478017</v>
      </c>
      <c r="P7954" s="18">
        <f t="shared" ca="1" si="2359"/>
        <v>662.01716174409489</v>
      </c>
      <c r="Q7954" s="47">
        <f ca="1">SUM(L$15:L7954)-SUM(M$15:M7954)</f>
        <v>0</v>
      </c>
      <c r="R7954" s="47" t="str">
        <f t="shared" ca="1" si="2360"/>
        <v>M7957</v>
      </c>
      <c r="S7954" s="40">
        <f t="shared" ca="1" si="2367"/>
        <v>0</v>
      </c>
      <c r="T7954" s="46">
        <f t="shared" ca="1" si="2368"/>
        <v>13</v>
      </c>
      <c r="X7954" s="74">
        <f t="shared" ca="1" si="2369"/>
        <v>-0.66201716174409486</v>
      </c>
      <c r="Y7954" s="75">
        <f t="shared" ca="1" si="2370"/>
        <v>-0.66201716174409486</v>
      </c>
      <c r="Z7954" s="74">
        <f t="shared" ca="1" si="2371"/>
        <v>0.51580981256462932</v>
      </c>
      <c r="AA7954" s="76">
        <f t="shared" ca="1" si="2372"/>
        <v>-662.01716174409489</v>
      </c>
      <c r="AB7954" s="76">
        <f t="shared" ca="1" si="2373"/>
        <v>515.80981256462928</v>
      </c>
    </row>
    <row r="7955" spans="1:28" x14ac:dyDescent="0.25">
      <c r="A7955" s="2">
        <f t="shared" si="2374"/>
        <v>21</v>
      </c>
      <c r="B7955" s="16">
        <f ca="1">VLOOKUP(A7955,PERIODS!$O$4:$P$33,2,FALSE)</f>
        <v>3.5000000000000003E-2</v>
      </c>
      <c r="C7955" s="15"/>
      <c r="D7955" s="18">
        <v>5000</v>
      </c>
      <c r="E7955" s="34">
        <f t="shared" ca="1" si="2356"/>
        <v>25549.194896478017</v>
      </c>
      <c r="F7955" s="34">
        <f t="shared" ca="1" si="2357"/>
        <v>3500.0000000000005</v>
      </c>
      <c r="G7955" s="69">
        <f t="shared" ca="1" si="2362"/>
        <v>0</v>
      </c>
      <c r="H7955" s="34">
        <f t="shared" ca="1" si="2363"/>
        <v>849.81881703990746</v>
      </c>
      <c r="I7955" s="34">
        <f t="shared" ca="1" si="2364"/>
        <v>4349.818817039908</v>
      </c>
      <c r="J7955" s="18">
        <f ca="1">SUM(INDIRECT(ADDRESS(ROW(F7955),COLUMN(F7955),4)):INDIRECT(ADDRESS(ROW(F7955)+N$5-1,COLUMN(F7955),4)))</f>
        <v>24500.000000000004</v>
      </c>
      <c r="K7955" s="18">
        <f t="shared" ca="1" si="2365"/>
        <v>0</v>
      </c>
      <c r="L7955" s="18">
        <f t="shared" ca="1" si="2358"/>
        <v>0</v>
      </c>
      <c r="M7955" s="18">
        <f t="shared" ca="1" si="2361"/>
        <v>0</v>
      </c>
      <c r="N7955" s="34">
        <f t="shared" ca="1" si="2366"/>
        <v>21199.376079438109</v>
      </c>
      <c r="P7955" s="18">
        <f t="shared" ca="1" si="2359"/>
        <v>849.81881703990746</v>
      </c>
      <c r="Q7955" s="47">
        <f ca="1">SUM(L$15:L7955)-SUM(M$15:M7955)</f>
        <v>0</v>
      </c>
      <c r="R7955" s="47" t="str">
        <f t="shared" ca="1" si="2360"/>
        <v>M7958</v>
      </c>
      <c r="S7955" s="40">
        <f t="shared" ca="1" si="2367"/>
        <v>0</v>
      </c>
      <c r="T7955" s="46">
        <f t="shared" ca="1" si="2368"/>
        <v>6</v>
      </c>
      <c r="X7955" s="74">
        <f t="shared" ca="1" si="2369"/>
        <v>0.84981881703990747</v>
      </c>
      <c r="Y7955" s="75">
        <f t="shared" ca="1" si="2370"/>
        <v>0.84981881703990747</v>
      </c>
      <c r="Z7955" s="74">
        <f t="shared" ca="1" si="2371"/>
        <v>2.3392229861835725</v>
      </c>
      <c r="AA7955" s="76">
        <f t="shared" ca="1" si="2372"/>
        <v>849.81881703990746</v>
      </c>
      <c r="AB7955" s="76">
        <f t="shared" ca="1" si="2373"/>
        <v>2339.2229861835726</v>
      </c>
    </row>
    <row r="7956" spans="1:28" x14ac:dyDescent="0.25">
      <c r="A7956" s="2">
        <f t="shared" si="2374"/>
        <v>22</v>
      </c>
      <c r="B7956" s="16">
        <f ca="1">VLOOKUP(A7956,PERIODS!$O$4:$P$33,2,FALSE)</f>
        <v>3.5000000000000003E-2</v>
      </c>
      <c r="C7956" s="15"/>
      <c r="D7956" s="18">
        <v>5000</v>
      </c>
      <c r="E7956" s="34">
        <f t="shared" ca="1" si="2356"/>
        <v>21199.376079438109</v>
      </c>
      <c r="F7956" s="34">
        <f t="shared" ca="1" si="2357"/>
        <v>3500.0000000000005</v>
      </c>
      <c r="G7956" s="69">
        <f t="shared" ca="1" si="2362"/>
        <v>0</v>
      </c>
      <c r="H7956" s="34">
        <f t="shared" ca="1" si="2363"/>
        <v>800.00296191439531</v>
      </c>
      <c r="I7956" s="34">
        <f t="shared" ca="1" si="2364"/>
        <v>4300.0029619143961</v>
      </c>
      <c r="J7956" s="18">
        <f ca="1">SUM(INDIRECT(ADDRESS(ROW(F7956),COLUMN(F7956),4)):INDIRECT(ADDRESS(ROW(F7956)+N$5-1,COLUMN(F7956),4)))</f>
        <v>25000.000000000004</v>
      </c>
      <c r="K7956" s="18">
        <f t="shared" ca="1" si="2365"/>
        <v>16350</v>
      </c>
      <c r="L7956" s="18">
        <f t="shared" ca="1" si="2358"/>
        <v>16350</v>
      </c>
      <c r="M7956" s="18">
        <f t="shared" ca="1" si="2361"/>
        <v>0</v>
      </c>
      <c r="N7956" s="34">
        <f t="shared" ca="1" si="2366"/>
        <v>16899.373117523712</v>
      </c>
      <c r="P7956" s="18">
        <f t="shared" ca="1" si="2359"/>
        <v>800.00296191439531</v>
      </c>
      <c r="Q7956" s="47">
        <f ca="1">SUM(L$15:L7956)-SUM(M$15:M7956)</f>
        <v>16350</v>
      </c>
      <c r="R7956" s="47" t="str">
        <f t="shared" ca="1" si="2360"/>
        <v>M7959</v>
      </c>
      <c r="S7956" s="40">
        <f t="shared" ca="1" si="2367"/>
        <v>0</v>
      </c>
      <c r="T7956" s="46">
        <f t="shared" ca="1" si="2368"/>
        <v>12</v>
      </c>
      <c r="X7956" s="74">
        <f t="shared" ca="1" si="2369"/>
        <v>0.80000296191439535</v>
      </c>
      <c r="Y7956" s="75">
        <f t="shared" ca="1" si="2370"/>
        <v>0.80000296191439535</v>
      </c>
      <c r="Z7956" s="74">
        <f t="shared" ca="1" si="2371"/>
        <v>2.2255475203639432</v>
      </c>
      <c r="AA7956" s="76">
        <f t="shared" ca="1" si="2372"/>
        <v>800.00296191439531</v>
      </c>
      <c r="AB7956" s="76">
        <f t="shared" ca="1" si="2373"/>
        <v>2225.547520363943</v>
      </c>
    </row>
    <row r="7957" spans="1:28" x14ac:dyDescent="0.25">
      <c r="A7957" s="2">
        <f t="shared" si="2374"/>
        <v>23</v>
      </c>
      <c r="B7957" s="16">
        <f ca="1">VLOOKUP(A7957,PERIODS!$O$4:$P$33,2,FALSE)</f>
        <v>3.5000000000000003E-2</v>
      </c>
      <c r="C7957" s="15"/>
      <c r="D7957" s="18">
        <v>5000</v>
      </c>
      <c r="E7957" s="34">
        <f t="shared" ca="1" si="2356"/>
        <v>16899.373117523712</v>
      </c>
      <c r="F7957" s="34">
        <f t="shared" ca="1" si="2357"/>
        <v>3500.0000000000005</v>
      </c>
      <c r="G7957" s="69">
        <f t="shared" ca="1" si="2362"/>
        <v>0</v>
      </c>
      <c r="H7957" s="34">
        <f t="shared" ca="1" si="2363"/>
        <v>43.118209562213572</v>
      </c>
      <c r="I7957" s="34">
        <f t="shared" ca="1" si="2364"/>
        <v>3543.1182095622139</v>
      </c>
      <c r="J7957" s="18">
        <f ca="1">SUM(INDIRECT(ADDRESS(ROW(F7957),COLUMN(F7957),4)):INDIRECT(ADDRESS(ROW(F7957)+N$5-1,COLUMN(F7957),4)))</f>
        <v>25500.000000000004</v>
      </c>
      <c r="K7957" s="18">
        <f t="shared" ca="1" si="2365"/>
        <v>16350</v>
      </c>
      <c r="L7957" s="18">
        <f t="shared" ca="1" si="2358"/>
        <v>0</v>
      </c>
      <c r="M7957" s="18">
        <f t="shared" ca="1" si="2361"/>
        <v>0</v>
      </c>
      <c r="N7957" s="34">
        <f t="shared" ca="1" si="2366"/>
        <v>13356.254907961498</v>
      </c>
      <c r="P7957" s="18">
        <f t="shared" ca="1" si="2359"/>
        <v>43.118209562213572</v>
      </c>
      <c r="Q7957" s="47">
        <f ca="1">SUM(L$15:L7957)-SUM(M$15:M7957)</f>
        <v>16350</v>
      </c>
      <c r="R7957" s="47" t="str">
        <f t="shared" ca="1" si="2360"/>
        <v>M7960</v>
      </c>
      <c r="S7957" s="40">
        <f t="shared" ca="1" si="2367"/>
        <v>0</v>
      </c>
      <c r="T7957" s="46">
        <f t="shared" ca="1" si="2368"/>
        <v>14</v>
      </c>
      <c r="X7957" s="74">
        <f t="shared" ca="1" si="2369"/>
        <v>4.3118209562213572E-2</v>
      </c>
      <c r="Y7957" s="75">
        <f t="shared" ca="1" si="2370"/>
        <v>4.3118209562213572E-2</v>
      </c>
      <c r="Z7957" s="74">
        <f t="shared" ca="1" si="2371"/>
        <v>1.0440613055861618</v>
      </c>
      <c r="AA7957" s="76">
        <f t="shared" ca="1" si="2372"/>
        <v>43.118209562213572</v>
      </c>
      <c r="AB7957" s="76">
        <f t="shared" ca="1" si="2373"/>
        <v>1044.0613055861618</v>
      </c>
    </row>
    <row r="7958" spans="1:28" x14ac:dyDescent="0.25">
      <c r="A7958" s="2">
        <f t="shared" si="2374"/>
        <v>24</v>
      </c>
      <c r="B7958" s="16">
        <f ca="1">VLOOKUP(A7958,PERIODS!$O$4:$P$33,2,FALSE)</f>
        <v>3.5000000000000003E-2</v>
      </c>
      <c r="C7958" s="15"/>
      <c r="D7958" s="18">
        <v>5000</v>
      </c>
      <c r="E7958" s="34">
        <f t="shared" ca="1" si="2356"/>
        <v>13356.254907961498</v>
      </c>
      <c r="F7958" s="34">
        <f t="shared" ca="1" si="2357"/>
        <v>3500.0000000000005</v>
      </c>
      <c r="G7958" s="69">
        <f t="shared" ca="1" si="2362"/>
        <v>0</v>
      </c>
      <c r="H7958" s="34">
        <f t="shared" ca="1" si="2363"/>
        <v>1432.8493943995186</v>
      </c>
      <c r="I7958" s="34">
        <f t="shared" ca="1" si="2364"/>
        <v>4932.849394399519</v>
      </c>
      <c r="J7958" s="18">
        <f ca="1">SUM(INDIRECT(ADDRESS(ROW(F7958),COLUMN(F7958),4)):INDIRECT(ADDRESS(ROW(F7958)+N$5-1,COLUMN(F7958),4)))</f>
        <v>26000</v>
      </c>
      <c r="K7958" s="18">
        <f t="shared" ca="1" si="2365"/>
        <v>16350</v>
      </c>
      <c r="L7958" s="18">
        <f t="shared" ca="1" si="2358"/>
        <v>0</v>
      </c>
      <c r="M7958" s="18">
        <f t="shared" ca="1" si="2361"/>
        <v>0</v>
      </c>
      <c r="N7958" s="34">
        <f t="shared" ca="1" si="2366"/>
        <v>8423.4055135619783</v>
      </c>
      <c r="P7958" s="18">
        <f t="shared" ca="1" si="2359"/>
        <v>1432.8493943995186</v>
      </c>
      <c r="Q7958" s="47">
        <f ca="1">SUM(L$15:L7958)-SUM(M$15:M7958)</f>
        <v>16350</v>
      </c>
      <c r="R7958" s="47" t="str">
        <f t="shared" ca="1" si="2360"/>
        <v>M7961</v>
      </c>
      <c r="S7958" s="40">
        <f t="shared" ca="1" si="2367"/>
        <v>0</v>
      </c>
      <c r="T7958" s="46">
        <f t="shared" ca="1" si="2368"/>
        <v>6</v>
      </c>
      <c r="X7958" s="74">
        <f t="shared" ca="1" si="2369"/>
        <v>1.4328493943995186</v>
      </c>
      <c r="Y7958" s="75">
        <f t="shared" ca="1" si="2370"/>
        <v>1.4328493943995186</v>
      </c>
      <c r="Z7958" s="74">
        <f t="shared" ca="1" si="2371"/>
        <v>4.1906229336519853</v>
      </c>
      <c r="AA7958" s="76">
        <f t="shared" ca="1" si="2372"/>
        <v>1432.8493943995186</v>
      </c>
      <c r="AB7958" s="76">
        <f t="shared" ca="1" si="2373"/>
        <v>4190.6229336519855</v>
      </c>
    </row>
    <row r="7959" spans="1:28" x14ac:dyDescent="0.25">
      <c r="A7959" s="2">
        <f t="shared" si="2374"/>
        <v>25</v>
      </c>
      <c r="B7959" s="16">
        <f ca="1">VLOOKUP(A7959,PERIODS!$O$4:$P$33,2,FALSE)</f>
        <v>3.5000000000000003E-2</v>
      </c>
      <c r="C7959" s="15"/>
      <c r="D7959" s="18">
        <v>5000</v>
      </c>
      <c r="E7959" s="34">
        <f t="shared" ref="E7959:E8014" ca="1" si="2375">N7958</f>
        <v>8423.4055135619783</v>
      </c>
      <c r="F7959" s="34">
        <f t="shared" ref="F7959:F8014" ca="1" si="2376">F$2*B7959</f>
        <v>3500.0000000000005</v>
      </c>
      <c r="G7959" s="69">
        <f t="shared" ca="1" si="2362"/>
        <v>0</v>
      </c>
      <c r="H7959" s="34">
        <f t="shared" ca="1" si="2363"/>
        <v>822.9439256967994</v>
      </c>
      <c r="I7959" s="34">
        <f t="shared" ca="1" si="2364"/>
        <v>4322.9439256967999</v>
      </c>
      <c r="J7959" s="18">
        <f ca="1">SUM(INDIRECT(ADDRESS(ROW(F7959),COLUMN(F7959),4)):INDIRECT(ADDRESS(ROW(F7959)+N$5-1,COLUMN(F7959),4)))</f>
        <v>24900</v>
      </c>
      <c r="K7959" s="18">
        <f t="shared" ca="1" si="2365"/>
        <v>16350</v>
      </c>
      <c r="L7959" s="18">
        <f t="shared" ref="L7959:L8014" ca="1" si="2377">IF((E7959+K7958)&lt;J7959,N$2,0)</f>
        <v>16350</v>
      </c>
      <c r="M7959" s="18">
        <f t="shared" ca="1" si="2361"/>
        <v>16350</v>
      </c>
      <c r="N7959" s="34">
        <f t="shared" ca="1" si="2366"/>
        <v>20450.461587865178</v>
      </c>
      <c r="P7959" s="18">
        <f t="shared" ref="P7959:P8014" ca="1" si="2378">ABS(H7959)</f>
        <v>822.9439256967994</v>
      </c>
      <c r="Q7959" s="47">
        <f ca="1">SUM(L$15:L7959)-SUM(M$15:M7959)</f>
        <v>16350</v>
      </c>
      <c r="R7959" s="47" t="str">
        <f t="shared" ref="R7959:R8014" ca="1" si="2379">ADDRESS(ROW(M7959)+$N$3+RANDBETWEEN(-$N$4,$N$4),COLUMN(M7959),4)</f>
        <v>M7962</v>
      </c>
      <c r="S7959" s="40">
        <f t="shared" ca="1" si="2367"/>
        <v>0</v>
      </c>
      <c r="T7959" s="46">
        <f t="shared" ca="1" si="2368"/>
        <v>46</v>
      </c>
      <c r="X7959" s="74">
        <f t="shared" ca="1" si="2369"/>
        <v>0.82294392569679942</v>
      </c>
      <c r="Y7959" s="75">
        <f t="shared" ca="1" si="2370"/>
        <v>0.82294392569679942</v>
      </c>
      <c r="Z7959" s="74">
        <f t="shared" ca="1" si="2371"/>
        <v>2.2771938688795501</v>
      </c>
      <c r="AA7959" s="76">
        <f t="shared" ca="1" si="2372"/>
        <v>822.9439256967994</v>
      </c>
      <c r="AB7959" s="76">
        <f t="shared" ca="1" si="2373"/>
        <v>2277.1938688795499</v>
      </c>
    </row>
    <row r="7960" spans="1:28" x14ac:dyDescent="0.25">
      <c r="A7960" s="2">
        <f t="shared" si="2374"/>
        <v>26</v>
      </c>
      <c r="B7960" s="16">
        <f ca="1">VLOOKUP(A7960,PERIODS!$O$4:$P$33,2,FALSE)</f>
        <v>3.5000000000000003E-2</v>
      </c>
      <c r="C7960" s="15"/>
      <c r="D7960" s="18">
        <v>5000</v>
      </c>
      <c r="E7960" s="34">
        <f t="shared" ca="1" si="2375"/>
        <v>20450.461587865178</v>
      </c>
      <c r="F7960" s="34">
        <f t="shared" ca="1" si="2376"/>
        <v>3500.0000000000005</v>
      </c>
      <c r="G7960" s="69">
        <f t="shared" ca="1" si="2362"/>
        <v>0</v>
      </c>
      <c r="H7960" s="34">
        <f t="shared" ca="1" si="2363"/>
        <v>-808.27626160567161</v>
      </c>
      <c r="I7960" s="34">
        <f t="shared" ca="1" si="2364"/>
        <v>2691.7237383943288</v>
      </c>
      <c r="J7960" s="18">
        <f ca="1">SUM(INDIRECT(ADDRESS(ROW(F7960),COLUMN(F7960),4)):INDIRECT(ADDRESS(ROW(F7960)+N$5-1,COLUMN(F7960),4)))</f>
        <v>23900</v>
      </c>
      <c r="K7960" s="18">
        <f t="shared" ca="1" si="2365"/>
        <v>16350</v>
      </c>
      <c r="L7960" s="18">
        <f t="shared" ca="1" si="2377"/>
        <v>0</v>
      </c>
      <c r="M7960" s="18">
        <f t="shared" ca="1" si="2361"/>
        <v>0</v>
      </c>
      <c r="N7960" s="34">
        <f t="shared" ca="1" si="2366"/>
        <v>17758.73784947085</v>
      </c>
      <c r="P7960" s="18">
        <f t="shared" ca="1" si="2378"/>
        <v>808.27626160567161</v>
      </c>
      <c r="Q7960" s="47">
        <f ca="1">SUM(L$15:L7960)-SUM(M$15:M7960)</f>
        <v>16350</v>
      </c>
      <c r="R7960" s="47" t="str">
        <f t="shared" ca="1" si="2379"/>
        <v>M7963</v>
      </c>
      <c r="S7960" s="40">
        <f t="shared" ca="1" si="2367"/>
        <v>0</v>
      </c>
      <c r="T7960" s="46">
        <f t="shared" ca="1" si="2368"/>
        <v>5</v>
      </c>
      <c r="X7960" s="74">
        <f t="shared" ca="1" si="2369"/>
        <v>-0.80827626160567156</v>
      </c>
      <c r="Y7960" s="75">
        <f t="shared" ca="1" si="2370"/>
        <v>-0.80827626160567156</v>
      </c>
      <c r="Z7960" s="74">
        <f t="shared" ca="1" si="2371"/>
        <v>0.44562554642923274</v>
      </c>
      <c r="AA7960" s="76">
        <f t="shared" ca="1" si="2372"/>
        <v>-808.27626160567161</v>
      </c>
      <c r="AB7960" s="76">
        <f t="shared" ca="1" si="2373"/>
        <v>445.62554642923277</v>
      </c>
    </row>
    <row r="7961" spans="1:28" x14ac:dyDescent="0.25">
      <c r="A7961" s="2">
        <f t="shared" si="2374"/>
        <v>27</v>
      </c>
      <c r="B7961" s="16">
        <f ca="1">VLOOKUP(A7961,PERIODS!$O$4:$P$33,2,FALSE)</f>
        <v>3.5000000000000003E-2</v>
      </c>
      <c r="C7961" s="15"/>
      <c r="D7961" s="18">
        <v>5000</v>
      </c>
      <c r="E7961" s="34">
        <f t="shared" ca="1" si="2375"/>
        <v>17758.73784947085</v>
      </c>
      <c r="F7961" s="34">
        <f t="shared" ca="1" si="2376"/>
        <v>3500.0000000000005</v>
      </c>
      <c r="G7961" s="69">
        <f t="shared" ca="1" si="2362"/>
        <v>0</v>
      </c>
      <c r="H7961" s="34">
        <f t="shared" ca="1" si="2363"/>
        <v>114.94942549023621</v>
      </c>
      <c r="I7961" s="34">
        <f t="shared" ca="1" si="2364"/>
        <v>3614.9494254902365</v>
      </c>
      <c r="J7961" s="18">
        <f ca="1">SUM(INDIRECT(ADDRESS(ROW(F7961),COLUMN(F7961),4)):INDIRECT(ADDRESS(ROW(F7961)+N$5-1,COLUMN(F7961),4)))</f>
        <v>22900</v>
      </c>
      <c r="K7961" s="18">
        <f t="shared" ca="1" si="2365"/>
        <v>16350</v>
      </c>
      <c r="L7961" s="18">
        <f t="shared" ca="1" si="2377"/>
        <v>0</v>
      </c>
      <c r="M7961" s="18">
        <f t="shared" ca="1" si="2361"/>
        <v>0</v>
      </c>
      <c r="N7961" s="34">
        <f t="shared" ca="1" si="2366"/>
        <v>14143.788423980614</v>
      </c>
      <c r="P7961" s="18">
        <f t="shared" ca="1" si="2378"/>
        <v>114.94942549023621</v>
      </c>
      <c r="Q7961" s="47">
        <f ca="1">SUM(L$15:L7961)-SUM(M$15:M7961)</f>
        <v>16350</v>
      </c>
      <c r="R7961" s="47" t="str">
        <f t="shared" ca="1" si="2379"/>
        <v>M7964</v>
      </c>
      <c r="S7961" s="40">
        <f t="shared" ca="1" si="2367"/>
        <v>0</v>
      </c>
      <c r="T7961" s="46">
        <f t="shared" ca="1" si="2368"/>
        <v>11</v>
      </c>
      <c r="X7961" s="74">
        <f t="shared" ca="1" si="2369"/>
        <v>0.11494942549023621</v>
      </c>
      <c r="Y7961" s="75">
        <f t="shared" ca="1" si="2370"/>
        <v>0.11494942549023621</v>
      </c>
      <c r="Z7961" s="74">
        <f t="shared" ca="1" si="2371"/>
        <v>1.1218167008075453</v>
      </c>
      <c r="AA7961" s="76">
        <f t="shared" ca="1" si="2372"/>
        <v>114.94942549023621</v>
      </c>
      <c r="AB7961" s="76">
        <f t="shared" ca="1" si="2373"/>
        <v>1121.8167008075452</v>
      </c>
    </row>
    <row r="7962" spans="1:28" x14ac:dyDescent="0.25">
      <c r="A7962" s="2">
        <f t="shared" si="2374"/>
        <v>28</v>
      </c>
      <c r="B7962" s="16">
        <f ca="1">VLOOKUP(A7962,PERIODS!$O$4:$P$33,2,FALSE)</f>
        <v>0.04</v>
      </c>
      <c r="C7962" s="15"/>
      <c r="D7962" s="18">
        <v>5000</v>
      </c>
      <c r="E7962" s="34">
        <f t="shared" ca="1" si="2375"/>
        <v>14143.788423980614</v>
      </c>
      <c r="F7962" s="34">
        <f t="shared" ca="1" si="2376"/>
        <v>4000</v>
      </c>
      <c r="G7962" s="69">
        <f t="shared" ca="1" si="2362"/>
        <v>0</v>
      </c>
      <c r="H7962" s="34">
        <f t="shared" ca="1" si="2363"/>
        <v>-232.98523642653757</v>
      </c>
      <c r="I7962" s="34">
        <f t="shared" ca="1" si="2364"/>
        <v>3767.0147635734625</v>
      </c>
      <c r="J7962" s="18">
        <f ca="1">SUM(INDIRECT(ADDRESS(ROW(F7962),COLUMN(F7962),4)):INDIRECT(ADDRESS(ROW(F7962)+N$5-1,COLUMN(F7962),4)))</f>
        <v>21900</v>
      </c>
      <c r="K7962" s="18">
        <f t="shared" ca="1" si="2365"/>
        <v>0</v>
      </c>
      <c r="L7962" s="18">
        <f t="shared" ca="1" si="2377"/>
        <v>0</v>
      </c>
      <c r="M7962" s="18">
        <f t="shared" ca="1" si="2361"/>
        <v>16350</v>
      </c>
      <c r="N7962" s="34">
        <f t="shared" ca="1" si="2366"/>
        <v>26726.773660407151</v>
      </c>
      <c r="P7962" s="18">
        <f t="shared" ca="1" si="2378"/>
        <v>232.98523642653757</v>
      </c>
      <c r="Q7962" s="47">
        <f ca="1">SUM(L$15:L7962)-SUM(M$15:M7962)</f>
        <v>0</v>
      </c>
      <c r="R7962" s="47" t="str">
        <f t="shared" ca="1" si="2379"/>
        <v>M7965</v>
      </c>
      <c r="S7962" s="40">
        <f t="shared" ca="1" si="2367"/>
        <v>0</v>
      </c>
      <c r="T7962" s="46">
        <f t="shared" ca="1" si="2368"/>
        <v>83</v>
      </c>
      <c r="X7962" s="74">
        <f t="shared" ca="1" si="2369"/>
        <v>-0.23298523642653757</v>
      </c>
      <c r="Y7962" s="75">
        <f t="shared" ca="1" si="2370"/>
        <v>-0.23298523642653757</v>
      </c>
      <c r="Z7962" s="74">
        <f t="shared" ca="1" si="2371"/>
        <v>0.79216526862812076</v>
      </c>
      <c r="AA7962" s="76">
        <f t="shared" ca="1" si="2372"/>
        <v>-232.98523642653757</v>
      </c>
      <c r="AB7962" s="76">
        <f t="shared" ca="1" si="2373"/>
        <v>792.16526862812077</v>
      </c>
    </row>
    <row r="7963" spans="1:28" x14ac:dyDescent="0.25">
      <c r="A7963" s="2">
        <f t="shared" si="2374"/>
        <v>29</v>
      </c>
      <c r="B7963" s="16">
        <f ca="1">VLOOKUP(A7963,PERIODS!$O$4:$P$33,2,FALSE)</f>
        <v>0.04</v>
      </c>
      <c r="C7963" s="15"/>
      <c r="D7963" s="18">
        <v>5000</v>
      </c>
      <c r="E7963" s="34">
        <f t="shared" ca="1" si="2375"/>
        <v>26726.773660407151</v>
      </c>
      <c r="F7963" s="34">
        <f t="shared" ca="1" si="2376"/>
        <v>4000</v>
      </c>
      <c r="G7963" s="69">
        <f t="shared" ca="1" si="2362"/>
        <v>0</v>
      </c>
      <c r="H7963" s="34">
        <f t="shared" ca="1" si="2363"/>
        <v>1827.7251214937419</v>
      </c>
      <c r="I7963" s="34">
        <f t="shared" ca="1" si="2364"/>
        <v>5827.7251214937423</v>
      </c>
      <c r="J7963" s="18">
        <f ca="1">SUM(INDIRECT(ADDRESS(ROW(F7963),COLUMN(F7963),4)):INDIRECT(ADDRESS(ROW(F7963)+N$5-1,COLUMN(F7963),4)))</f>
        <v>21200</v>
      </c>
      <c r="K7963" s="18">
        <f t="shared" ca="1" si="2365"/>
        <v>0</v>
      </c>
      <c r="L7963" s="18">
        <f t="shared" ca="1" si="2377"/>
        <v>0</v>
      </c>
      <c r="M7963" s="18">
        <f t="shared" ca="1" si="2361"/>
        <v>0</v>
      </c>
      <c r="N7963" s="34">
        <f t="shared" ca="1" si="2366"/>
        <v>20899.048538913408</v>
      </c>
      <c r="P7963" s="18">
        <f t="shared" ca="1" si="2378"/>
        <v>1827.7251214937419</v>
      </c>
      <c r="Q7963" s="47">
        <f ca="1">SUM(L$15:L7963)-SUM(M$15:M7963)</f>
        <v>0</v>
      </c>
      <c r="R7963" s="47" t="str">
        <f t="shared" ca="1" si="2379"/>
        <v>M7966</v>
      </c>
      <c r="S7963" s="40">
        <f t="shared" ca="1" si="2367"/>
        <v>0</v>
      </c>
      <c r="T7963" s="46">
        <f t="shared" ca="1" si="2368"/>
        <v>36</v>
      </c>
      <c r="X7963" s="74">
        <f t="shared" ca="1" si="2369"/>
        <v>1.8277251214937418</v>
      </c>
      <c r="Y7963" s="75">
        <f t="shared" ca="1" si="2370"/>
        <v>1.8277251214937418</v>
      </c>
      <c r="Z7963" s="74">
        <f t="shared" ca="1" si="2371"/>
        <v>6.2197214419369997</v>
      </c>
      <c r="AA7963" s="76">
        <f t="shared" ca="1" si="2372"/>
        <v>1827.7251214937419</v>
      </c>
      <c r="AB7963" s="76">
        <f t="shared" ca="1" si="2373"/>
        <v>6219.7214419369993</v>
      </c>
    </row>
    <row r="7964" spans="1:28" x14ac:dyDescent="0.25">
      <c r="A7964" s="2">
        <f t="shared" si="2374"/>
        <v>30</v>
      </c>
      <c r="B7964" s="16">
        <f ca="1">VLOOKUP(A7964,PERIODS!$O$4:$P$33,2,FALSE)</f>
        <v>0.04</v>
      </c>
      <c r="C7964" s="15"/>
      <c r="D7964" s="18">
        <v>5000</v>
      </c>
      <c r="E7964" s="34">
        <f t="shared" ca="1" si="2375"/>
        <v>20899.048538913408</v>
      </c>
      <c r="F7964" s="34">
        <f t="shared" ca="1" si="2376"/>
        <v>4000</v>
      </c>
      <c r="G7964" s="69">
        <f t="shared" ca="1" si="2362"/>
        <v>0</v>
      </c>
      <c r="H7964" s="34">
        <f t="shared" ca="1" si="2363"/>
        <v>-1288.4386475469707</v>
      </c>
      <c r="I7964" s="34">
        <f t="shared" ca="1" si="2364"/>
        <v>2711.561352453029</v>
      </c>
      <c r="J7964" s="18">
        <f ca="1">SUM(INDIRECT(ADDRESS(ROW(F7964),COLUMN(F7964),4)):INDIRECT(ADDRESS(ROW(F7964)+N$5-1,COLUMN(F7964),4)))</f>
        <v>20500</v>
      </c>
      <c r="K7964" s="18">
        <f t="shared" ca="1" si="2365"/>
        <v>0</v>
      </c>
      <c r="L7964" s="18">
        <f t="shared" ca="1" si="2377"/>
        <v>0</v>
      </c>
      <c r="M7964" s="18">
        <f t="shared" ca="1" si="2361"/>
        <v>0</v>
      </c>
      <c r="N7964" s="34">
        <f t="shared" ca="1" si="2366"/>
        <v>18187.487186460377</v>
      </c>
      <c r="P7964" s="18">
        <f t="shared" ca="1" si="2378"/>
        <v>1288.4386475469707</v>
      </c>
      <c r="Q7964" s="47">
        <f ca="1">SUM(L$15:L7964)-SUM(M$15:M7964)</f>
        <v>0</v>
      </c>
      <c r="R7964" s="47" t="str">
        <f t="shared" ca="1" si="2379"/>
        <v>M7967</v>
      </c>
      <c r="S7964" s="40">
        <f t="shared" ca="1" si="2367"/>
        <v>0</v>
      </c>
      <c r="T7964" s="46">
        <f t="shared" ca="1" si="2368"/>
        <v>3</v>
      </c>
      <c r="X7964" s="74">
        <f t="shared" ca="1" si="2369"/>
        <v>-1.2884386475469707</v>
      </c>
      <c r="Y7964" s="75">
        <f t="shared" ca="1" si="2370"/>
        <v>-1.2884386475469707</v>
      </c>
      <c r="Z7964" s="74">
        <f t="shared" ca="1" si="2371"/>
        <v>0.2757009135073864</v>
      </c>
      <c r="AA7964" s="76">
        <f t="shared" ca="1" si="2372"/>
        <v>-1288.4386475469707</v>
      </c>
      <c r="AB7964" s="76">
        <f t="shared" ca="1" si="2373"/>
        <v>275.70091350738642</v>
      </c>
    </row>
    <row r="7965" spans="1:28" x14ac:dyDescent="0.25">
      <c r="A7965" s="2">
        <f t="shared" si="2374"/>
        <v>1</v>
      </c>
      <c r="B7965" s="16">
        <f ca="1">VLOOKUP(A7965,PERIODS!$O$4:$P$33,2,FALSE)</f>
        <v>2.4E-2</v>
      </c>
      <c r="C7965" s="15"/>
      <c r="D7965" s="18">
        <v>5000</v>
      </c>
      <c r="E7965" s="34">
        <f t="shared" ca="1" si="2375"/>
        <v>18187.487186460377</v>
      </c>
      <c r="F7965" s="34">
        <f t="shared" ca="1" si="2376"/>
        <v>2400</v>
      </c>
      <c r="G7965" s="69">
        <f t="shared" ca="1" si="2362"/>
        <v>0</v>
      </c>
      <c r="H7965" s="34">
        <f t="shared" ca="1" si="2363"/>
        <v>-1617.745407047516</v>
      </c>
      <c r="I7965" s="34">
        <f t="shared" ca="1" si="2364"/>
        <v>782.25459295248402</v>
      </c>
      <c r="J7965" s="18">
        <f ca="1">SUM(INDIRECT(ADDRESS(ROW(F7965),COLUMN(F7965),4)):INDIRECT(ADDRESS(ROW(F7965)+N$5-1,COLUMN(F7965),4)))</f>
        <v>19800</v>
      </c>
      <c r="K7965" s="18">
        <f t="shared" ca="1" si="2365"/>
        <v>16350</v>
      </c>
      <c r="L7965" s="18">
        <f t="shared" ca="1" si="2377"/>
        <v>16350</v>
      </c>
      <c r="M7965" s="18">
        <f t="shared" ca="1" si="2361"/>
        <v>0</v>
      </c>
      <c r="N7965" s="34">
        <f t="shared" ca="1" si="2366"/>
        <v>17405.232593507892</v>
      </c>
      <c r="P7965" s="18">
        <f t="shared" ca="1" si="2378"/>
        <v>1617.745407047516</v>
      </c>
      <c r="Q7965" s="47">
        <f ca="1">SUM(L$15:L7965)-SUM(M$15:M7965)</f>
        <v>16350</v>
      </c>
      <c r="R7965" s="47" t="str">
        <f t="shared" ca="1" si="2379"/>
        <v>M7968</v>
      </c>
      <c r="S7965" s="40">
        <f t="shared" ca="1" si="2367"/>
        <v>0</v>
      </c>
      <c r="T7965" s="46">
        <f t="shared" ca="1" si="2368"/>
        <v>2</v>
      </c>
      <c r="X7965" s="74">
        <f t="shared" ca="1" si="2369"/>
        <v>-1.6177454070475159</v>
      </c>
      <c r="Y7965" s="75">
        <f t="shared" ca="1" si="2370"/>
        <v>-1.6177454070475159</v>
      </c>
      <c r="Z7965" s="74">
        <f t="shared" ca="1" si="2371"/>
        <v>0.19834538345237418</v>
      </c>
      <c r="AA7965" s="76">
        <f t="shared" ca="1" si="2372"/>
        <v>-1617.745407047516</v>
      </c>
      <c r="AB7965" s="76">
        <f t="shared" ca="1" si="2373"/>
        <v>198.34538345237419</v>
      </c>
    </row>
    <row r="7966" spans="1:28" x14ac:dyDescent="0.25">
      <c r="A7966" s="2">
        <f t="shared" si="2374"/>
        <v>2</v>
      </c>
      <c r="B7966" s="16">
        <f ca="1">VLOOKUP(A7966,PERIODS!$O$4:$P$33,2,FALSE)</f>
        <v>2.5000000000000001E-2</v>
      </c>
      <c r="C7966" s="15"/>
      <c r="D7966" s="18">
        <v>5000</v>
      </c>
      <c r="E7966" s="34">
        <f t="shared" ca="1" si="2375"/>
        <v>17405.232593507892</v>
      </c>
      <c r="F7966" s="34">
        <f t="shared" ca="1" si="2376"/>
        <v>2500</v>
      </c>
      <c r="G7966" s="69">
        <f t="shared" ca="1" si="2362"/>
        <v>0</v>
      </c>
      <c r="H7966" s="34">
        <f t="shared" ca="1" si="2363"/>
        <v>-132.1508014300112</v>
      </c>
      <c r="I7966" s="34">
        <f t="shared" ca="1" si="2364"/>
        <v>2367.8491985699889</v>
      </c>
      <c r="J7966" s="18">
        <f ca="1">SUM(INDIRECT(ADDRESS(ROW(F7966),COLUMN(F7966),4)):INDIRECT(ADDRESS(ROW(F7966)+N$5-1,COLUMN(F7966),4)))</f>
        <v>20700</v>
      </c>
      <c r="K7966" s="18">
        <f t="shared" ca="1" si="2365"/>
        <v>16350</v>
      </c>
      <c r="L7966" s="18">
        <f t="shared" ca="1" si="2377"/>
        <v>0</v>
      </c>
      <c r="M7966" s="18">
        <f t="shared" ca="1" si="2361"/>
        <v>0</v>
      </c>
      <c r="N7966" s="34">
        <f t="shared" ca="1" si="2366"/>
        <v>15037.383394937902</v>
      </c>
      <c r="P7966" s="18">
        <f t="shared" ca="1" si="2378"/>
        <v>132.1508014300112</v>
      </c>
      <c r="Q7966" s="47">
        <f ca="1">SUM(L$15:L7966)-SUM(M$15:M7966)</f>
        <v>16350</v>
      </c>
      <c r="R7966" s="47" t="str">
        <f t="shared" ca="1" si="2379"/>
        <v>M7969</v>
      </c>
      <c r="S7966" s="40">
        <f t="shared" ca="1" si="2367"/>
        <v>0</v>
      </c>
      <c r="T7966" s="46">
        <f t="shared" ca="1" si="2368"/>
        <v>83</v>
      </c>
      <c r="X7966" s="74">
        <f t="shared" ca="1" si="2369"/>
        <v>-0.13215080143001121</v>
      </c>
      <c r="Y7966" s="75">
        <f t="shared" ca="1" si="2370"/>
        <v>-0.13215080143001121</v>
      </c>
      <c r="Z7966" s="74">
        <f t="shared" ca="1" si="2371"/>
        <v>0.87620885156810357</v>
      </c>
      <c r="AA7966" s="76">
        <f t="shared" ca="1" si="2372"/>
        <v>-132.1508014300112</v>
      </c>
      <c r="AB7966" s="76">
        <f t="shared" ca="1" si="2373"/>
        <v>876.20885156810357</v>
      </c>
    </row>
    <row r="7967" spans="1:28" x14ac:dyDescent="0.25">
      <c r="A7967" s="2">
        <f t="shared" si="2374"/>
        <v>3</v>
      </c>
      <c r="B7967" s="16">
        <f ca="1">VLOOKUP(A7967,PERIODS!$O$4:$P$33,2,FALSE)</f>
        <v>2.5000000000000001E-2</v>
      </c>
      <c r="C7967" s="15"/>
      <c r="D7967" s="18">
        <v>5000</v>
      </c>
      <c r="E7967" s="34">
        <f t="shared" ca="1" si="2375"/>
        <v>15037.383394937902</v>
      </c>
      <c r="F7967" s="34">
        <f t="shared" ca="1" si="2376"/>
        <v>2500</v>
      </c>
      <c r="G7967" s="69">
        <f t="shared" ca="1" si="2362"/>
        <v>0</v>
      </c>
      <c r="H7967" s="34">
        <f t="shared" ca="1" si="2363"/>
        <v>-522.57397604621292</v>
      </c>
      <c r="I7967" s="34">
        <f t="shared" ca="1" si="2364"/>
        <v>1977.4260239537871</v>
      </c>
      <c r="J7967" s="18">
        <f ca="1">SUM(INDIRECT(ADDRESS(ROW(F7967),COLUMN(F7967),4)):INDIRECT(ADDRESS(ROW(F7967)+N$5-1,COLUMN(F7967),4)))</f>
        <v>21500</v>
      </c>
      <c r="K7967" s="18">
        <f t="shared" ca="1" si="2365"/>
        <v>16350</v>
      </c>
      <c r="L7967" s="18">
        <f t="shared" ca="1" si="2377"/>
        <v>0</v>
      </c>
      <c r="M7967" s="18">
        <f t="shared" ca="1" si="2361"/>
        <v>0</v>
      </c>
      <c r="N7967" s="34">
        <f t="shared" ca="1" si="2366"/>
        <v>13059.957370984115</v>
      </c>
      <c r="P7967" s="18">
        <f t="shared" ca="1" si="2378"/>
        <v>522.57397604621292</v>
      </c>
      <c r="Q7967" s="47">
        <f ca="1">SUM(L$15:L7967)-SUM(M$15:M7967)</f>
        <v>16350</v>
      </c>
      <c r="R7967" s="47" t="str">
        <f t="shared" ca="1" si="2379"/>
        <v>M7970</v>
      </c>
      <c r="S7967" s="40">
        <f t="shared" ca="1" si="2367"/>
        <v>0</v>
      </c>
      <c r="T7967" s="46">
        <f t="shared" ca="1" si="2368"/>
        <v>69</v>
      </c>
      <c r="X7967" s="74">
        <f t="shared" ca="1" si="2369"/>
        <v>-0.52257397604621292</v>
      </c>
      <c r="Y7967" s="75">
        <f t="shared" ca="1" si="2370"/>
        <v>-0.52257397604621292</v>
      </c>
      <c r="Z7967" s="74">
        <f t="shared" ca="1" si="2371"/>
        <v>0.59299223408620338</v>
      </c>
      <c r="AA7967" s="76">
        <f t="shared" ca="1" si="2372"/>
        <v>-522.57397604621292</v>
      </c>
      <c r="AB7967" s="76">
        <f t="shared" ca="1" si="2373"/>
        <v>592.99223408620344</v>
      </c>
    </row>
    <row r="7968" spans="1:28" x14ac:dyDescent="0.25">
      <c r="A7968" s="2">
        <f t="shared" si="2374"/>
        <v>4</v>
      </c>
      <c r="B7968" s="16">
        <f ca="1">VLOOKUP(A7968,PERIODS!$O$4:$P$33,2,FALSE)</f>
        <v>2.5000000000000001E-2</v>
      </c>
      <c r="C7968" s="15"/>
      <c r="D7968" s="18">
        <v>5000</v>
      </c>
      <c r="E7968" s="34">
        <f t="shared" ca="1" si="2375"/>
        <v>13059.957370984115</v>
      </c>
      <c r="F7968" s="34">
        <f t="shared" ca="1" si="2376"/>
        <v>2500</v>
      </c>
      <c r="G7968" s="69">
        <f t="shared" ca="1" si="2362"/>
        <v>0</v>
      </c>
      <c r="H7968" s="34">
        <f t="shared" ca="1" si="2363"/>
        <v>1498.5034434678407</v>
      </c>
      <c r="I7968" s="34">
        <f t="shared" ca="1" si="2364"/>
        <v>3998.503443467841</v>
      </c>
      <c r="J7968" s="18">
        <f ca="1">SUM(INDIRECT(ADDRESS(ROW(F7968),COLUMN(F7968),4)):INDIRECT(ADDRESS(ROW(F7968)+N$5-1,COLUMN(F7968),4)))</f>
        <v>22300</v>
      </c>
      <c r="K7968" s="18">
        <f t="shared" ca="1" si="2365"/>
        <v>0</v>
      </c>
      <c r="L7968" s="18">
        <f t="shared" ca="1" si="2377"/>
        <v>0</v>
      </c>
      <c r="M7968" s="18">
        <f t="shared" ca="1" si="2361"/>
        <v>16350</v>
      </c>
      <c r="N7968" s="34">
        <f t="shared" ca="1" si="2366"/>
        <v>25411.453927516275</v>
      </c>
      <c r="P7968" s="18">
        <f t="shared" ca="1" si="2378"/>
        <v>1498.5034434678407</v>
      </c>
      <c r="Q7968" s="47">
        <f ca="1">SUM(L$15:L7968)-SUM(M$15:M7968)</f>
        <v>0</v>
      </c>
      <c r="R7968" s="47" t="str">
        <f t="shared" ca="1" si="2379"/>
        <v>M7971</v>
      </c>
      <c r="S7968" s="40">
        <f t="shared" ca="1" si="2367"/>
        <v>0</v>
      </c>
      <c r="T7968" s="46">
        <f t="shared" ca="1" si="2368"/>
        <v>92</v>
      </c>
      <c r="X7968" s="74">
        <f t="shared" ca="1" si="2369"/>
        <v>1.4985034434678408</v>
      </c>
      <c r="Y7968" s="75">
        <f t="shared" ca="1" si="2370"/>
        <v>1.4985034434678408</v>
      </c>
      <c r="Z7968" s="74">
        <f t="shared" ca="1" si="2371"/>
        <v>4.4749869855599984</v>
      </c>
      <c r="AA7968" s="76">
        <f t="shared" ca="1" si="2372"/>
        <v>1498.5034434678407</v>
      </c>
      <c r="AB7968" s="76">
        <f t="shared" ca="1" si="2373"/>
        <v>4474.9869855599982</v>
      </c>
    </row>
    <row r="7969" spans="1:28" x14ac:dyDescent="0.25">
      <c r="A7969" s="2">
        <f t="shared" si="2374"/>
        <v>5</v>
      </c>
      <c r="B7969" s="16">
        <f ca="1">VLOOKUP(A7969,PERIODS!$O$4:$P$33,2,FALSE)</f>
        <v>3.3000000000000002E-2</v>
      </c>
      <c r="C7969" s="15"/>
      <c r="D7969" s="18">
        <v>5000</v>
      </c>
      <c r="E7969" s="34">
        <f t="shared" ca="1" si="2375"/>
        <v>25411.453927516275</v>
      </c>
      <c r="F7969" s="34">
        <f t="shared" ca="1" si="2376"/>
        <v>3300</v>
      </c>
      <c r="G7969" s="69">
        <f t="shared" ca="1" si="2362"/>
        <v>0</v>
      </c>
      <c r="H7969" s="34">
        <f t="shared" ca="1" si="2363"/>
        <v>-285.45479281187352</v>
      </c>
      <c r="I7969" s="34">
        <f t="shared" ca="1" si="2364"/>
        <v>3014.5452071881264</v>
      </c>
      <c r="J7969" s="18">
        <f ca="1">SUM(INDIRECT(ADDRESS(ROW(F7969),COLUMN(F7969),4)):INDIRECT(ADDRESS(ROW(F7969)+N$5-1,COLUMN(F7969),4)))</f>
        <v>23100</v>
      </c>
      <c r="K7969" s="18">
        <f t="shared" ca="1" si="2365"/>
        <v>0</v>
      </c>
      <c r="L7969" s="18">
        <f t="shared" ca="1" si="2377"/>
        <v>0</v>
      </c>
      <c r="M7969" s="18">
        <f t="shared" ca="1" si="2361"/>
        <v>0</v>
      </c>
      <c r="N7969" s="34">
        <f t="shared" ca="1" si="2366"/>
        <v>22396.908720328149</v>
      </c>
      <c r="P7969" s="18">
        <f t="shared" ca="1" si="2378"/>
        <v>285.45479281187352</v>
      </c>
      <c r="Q7969" s="47">
        <f ca="1">SUM(L$15:L7969)-SUM(M$15:M7969)</f>
        <v>0</v>
      </c>
      <c r="R7969" s="47" t="str">
        <f t="shared" ca="1" si="2379"/>
        <v>M7972</v>
      </c>
      <c r="S7969" s="40">
        <f t="shared" ca="1" si="2367"/>
        <v>0</v>
      </c>
      <c r="T7969" s="46">
        <f t="shared" ca="1" si="2368"/>
        <v>56</v>
      </c>
      <c r="X7969" s="74">
        <f t="shared" ca="1" si="2369"/>
        <v>-0.28545479281187353</v>
      </c>
      <c r="Y7969" s="75">
        <f t="shared" ca="1" si="2370"/>
        <v>-0.28545479281187353</v>
      </c>
      <c r="Z7969" s="74">
        <f t="shared" ca="1" si="2371"/>
        <v>0.75167232140230189</v>
      </c>
      <c r="AA7969" s="76">
        <f t="shared" ca="1" si="2372"/>
        <v>-285.45479281187352</v>
      </c>
      <c r="AB7969" s="76">
        <f t="shared" ca="1" si="2373"/>
        <v>751.67232140230192</v>
      </c>
    </row>
    <row r="7970" spans="1:28" x14ac:dyDescent="0.25">
      <c r="A7970" s="2">
        <f t="shared" si="2374"/>
        <v>6</v>
      </c>
      <c r="B7970" s="16">
        <f ca="1">VLOOKUP(A7970,PERIODS!$O$4:$P$33,2,FALSE)</f>
        <v>3.3000000000000002E-2</v>
      </c>
      <c r="C7970" s="15"/>
      <c r="D7970" s="18">
        <v>5000</v>
      </c>
      <c r="E7970" s="34">
        <f t="shared" ca="1" si="2375"/>
        <v>22396.908720328149</v>
      </c>
      <c r="F7970" s="34">
        <f t="shared" ca="1" si="2376"/>
        <v>3300</v>
      </c>
      <c r="G7970" s="69">
        <f t="shared" ca="1" si="2362"/>
        <v>0</v>
      </c>
      <c r="H7970" s="34">
        <f t="shared" ca="1" si="2363"/>
        <v>-952.47511873531857</v>
      </c>
      <c r="I7970" s="34">
        <f t="shared" ca="1" si="2364"/>
        <v>2347.5248812646814</v>
      </c>
      <c r="J7970" s="18">
        <f ca="1">SUM(INDIRECT(ADDRESS(ROW(F7970),COLUMN(F7970),4)):INDIRECT(ADDRESS(ROW(F7970)+N$5-1,COLUMN(F7970),4)))</f>
        <v>23100</v>
      </c>
      <c r="K7970" s="18">
        <f t="shared" ca="1" si="2365"/>
        <v>16350</v>
      </c>
      <c r="L7970" s="18">
        <f t="shared" ca="1" si="2377"/>
        <v>16350</v>
      </c>
      <c r="M7970" s="18">
        <f t="shared" ca="1" si="2361"/>
        <v>0</v>
      </c>
      <c r="N7970" s="34">
        <f t="shared" ca="1" si="2366"/>
        <v>20049.383839063466</v>
      </c>
      <c r="P7970" s="18">
        <f t="shared" ca="1" si="2378"/>
        <v>952.47511873531857</v>
      </c>
      <c r="Q7970" s="47">
        <f ca="1">SUM(L$15:L7970)-SUM(M$15:M7970)</f>
        <v>16350</v>
      </c>
      <c r="R7970" s="47" t="str">
        <f t="shared" ca="1" si="2379"/>
        <v>M7973</v>
      </c>
      <c r="S7970" s="40">
        <f t="shared" ca="1" si="2367"/>
        <v>0</v>
      </c>
      <c r="T7970" s="46">
        <f t="shared" ca="1" si="2368"/>
        <v>76</v>
      </c>
      <c r="X7970" s="74">
        <f t="shared" ca="1" si="2369"/>
        <v>-0.95247511873531854</v>
      </c>
      <c r="Y7970" s="75">
        <f t="shared" ca="1" si="2370"/>
        <v>-0.95247511873531854</v>
      </c>
      <c r="Z7970" s="74">
        <f t="shared" ca="1" si="2371"/>
        <v>0.38578497715376664</v>
      </c>
      <c r="AA7970" s="76">
        <f t="shared" ca="1" si="2372"/>
        <v>-952.47511873531857</v>
      </c>
      <c r="AB7970" s="76">
        <f t="shared" ca="1" si="2373"/>
        <v>385.78497715376665</v>
      </c>
    </row>
    <row r="7971" spans="1:28" x14ac:dyDescent="0.25">
      <c r="A7971" s="2">
        <f t="shared" si="2374"/>
        <v>7</v>
      </c>
      <c r="B7971" s="16">
        <f ca="1">VLOOKUP(A7971,PERIODS!$O$4:$P$33,2,FALSE)</f>
        <v>3.3000000000000002E-2</v>
      </c>
      <c r="C7971" s="15"/>
      <c r="D7971" s="18">
        <v>5000</v>
      </c>
      <c r="E7971" s="34">
        <f t="shared" ca="1" si="2375"/>
        <v>20049.383839063466</v>
      </c>
      <c r="F7971" s="34">
        <f t="shared" ca="1" si="2376"/>
        <v>3300</v>
      </c>
      <c r="G7971" s="69">
        <f t="shared" ca="1" si="2362"/>
        <v>0</v>
      </c>
      <c r="H7971" s="34">
        <f t="shared" ca="1" si="2363"/>
        <v>451.6935704854402</v>
      </c>
      <c r="I7971" s="34">
        <f t="shared" ca="1" si="2364"/>
        <v>3751.6935704854404</v>
      </c>
      <c r="J7971" s="18">
        <f ca="1">SUM(INDIRECT(ADDRESS(ROW(F7971),COLUMN(F7971),4)):INDIRECT(ADDRESS(ROW(F7971)+N$5-1,COLUMN(F7971),4)))</f>
        <v>23100</v>
      </c>
      <c r="K7971" s="18">
        <f t="shared" ca="1" si="2365"/>
        <v>16350</v>
      </c>
      <c r="L7971" s="18">
        <f t="shared" ca="1" si="2377"/>
        <v>0</v>
      </c>
      <c r="M7971" s="18">
        <f t="shared" ca="1" si="2361"/>
        <v>0</v>
      </c>
      <c r="N7971" s="34">
        <f t="shared" ca="1" si="2366"/>
        <v>16297.690268578026</v>
      </c>
      <c r="P7971" s="18">
        <f t="shared" ca="1" si="2378"/>
        <v>451.6935704854402</v>
      </c>
      <c r="Q7971" s="47">
        <f ca="1">SUM(L$15:L7971)-SUM(M$15:M7971)</f>
        <v>16350</v>
      </c>
      <c r="R7971" s="47" t="str">
        <f t="shared" ca="1" si="2379"/>
        <v>M7974</v>
      </c>
      <c r="S7971" s="40">
        <f t="shared" ca="1" si="2367"/>
        <v>0</v>
      </c>
      <c r="T7971" s="46">
        <f t="shared" ca="1" si="2368"/>
        <v>33</v>
      </c>
      <c r="X7971" s="74">
        <f t="shared" ca="1" si="2369"/>
        <v>0.45169357048544023</v>
      </c>
      <c r="Y7971" s="75">
        <f t="shared" ca="1" si="2370"/>
        <v>0.45169357048544023</v>
      </c>
      <c r="Z7971" s="74">
        <f t="shared" ca="1" si="2371"/>
        <v>1.5709704830912774</v>
      </c>
      <c r="AA7971" s="76">
        <f t="shared" ca="1" si="2372"/>
        <v>451.6935704854402</v>
      </c>
      <c r="AB7971" s="76">
        <f t="shared" ca="1" si="2373"/>
        <v>1570.9704830912774</v>
      </c>
    </row>
    <row r="7972" spans="1:28" x14ac:dyDescent="0.25">
      <c r="A7972" s="2">
        <f t="shared" si="2374"/>
        <v>8</v>
      </c>
      <c r="B7972" s="16">
        <f ca="1">VLOOKUP(A7972,PERIODS!$O$4:$P$33,2,FALSE)</f>
        <v>3.3000000000000002E-2</v>
      </c>
      <c r="C7972" s="15"/>
      <c r="D7972" s="18">
        <v>5000</v>
      </c>
      <c r="E7972" s="34">
        <f t="shared" ca="1" si="2375"/>
        <v>16297.690268578026</v>
      </c>
      <c r="F7972" s="34">
        <f t="shared" ca="1" si="2376"/>
        <v>3300</v>
      </c>
      <c r="G7972" s="69">
        <f t="shared" ca="1" si="2362"/>
        <v>0</v>
      </c>
      <c r="H7972" s="34">
        <f t="shared" ca="1" si="2363"/>
        <v>-218.93689703403388</v>
      </c>
      <c r="I7972" s="34">
        <f t="shared" ca="1" si="2364"/>
        <v>3081.0631029659662</v>
      </c>
      <c r="J7972" s="18">
        <f ca="1">SUM(INDIRECT(ADDRESS(ROW(F7972),COLUMN(F7972),4)):INDIRECT(ADDRESS(ROW(F7972)+N$5-1,COLUMN(F7972),4)))</f>
        <v>23100</v>
      </c>
      <c r="K7972" s="18">
        <f t="shared" ca="1" si="2365"/>
        <v>16350</v>
      </c>
      <c r="L7972" s="18">
        <f t="shared" ca="1" si="2377"/>
        <v>0</v>
      </c>
      <c r="M7972" s="18">
        <f t="shared" ca="1" si="2361"/>
        <v>0</v>
      </c>
      <c r="N7972" s="34">
        <f t="shared" ca="1" si="2366"/>
        <v>13216.627165612059</v>
      </c>
      <c r="P7972" s="18">
        <f t="shared" ca="1" si="2378"/>
        <v>218.93689703403388</v>
      </c>
      <c r="Q7972" s="47">
        <f ca="1">SUM(L$15:L7972)-SUM(M$15:M7972)</f>
        <v>16350</v>
      </c>
      <c r="R7972" s="47" t="str">
        <f t="shared" ca="1" si="2379"/>
        <v>M7975</v>
      </c>
      <c r="S7972" s="40">
        <f t="shared" ca="1" si="2367"/>
        <v>0</v>
      </c>
      <c r="T7972" s="46">
        <f t="shared" ca="1" si="2368"/>
        <v>85</v>
      </c>
      <c r="X7972" s="74">
        <f t="shared" ca="1" si="2369"/>
        <v>-0.21893689703403388</v>
      </c>
      <c r="Y7972" s="75">
        <f t="shared" ca="1" si="2370"/>
        <v>-0.21893689703403388</v>
      </c>
      <c r="Z7972" s="74">
        <f t="shared" ca="1" si="2371"/>
        <v>0.80337241173610785</v>
      </c>
      <c r="AA7972" s="76">
        <f t="shared" ca="1" si="2372"/>
        <v>-218.93689703403388</v>
      </c>
      <c r="AB7972" s="76">
        <f t="shared" ca="1" si="2373"/>
        <v>803.37241173610789</v>
      </c>
    </row>
    <row r="7973" spans="1:28" x14ac:dyDescent="0.25">
      <c r="A7973" s="2">
        <f t="shared" si="2374"/>
        <v>9</v>
      </c>
      <c r="B7973" s="16">
        <f ca="1">VLOOKUP(A7973,PERIODS!$O$4:$P$33,2,FALSE)</f>
        <v>3.3000000000000002E-2</v>
      </c>
      <c r="C7973" s="15"/>
      <c r="D7973" s="18">
        <v>5000</v>
      </c>
      <c r="E7973" s="34">
        <f t="shared" ca="1" si="2375"/>
        <v>13216.627165612059</v>
      </c>
      <c r="F7973" s="34">
        <f t="shared" ca="1" si="2376"/>
        <v>3300</v>
      </c>
      <c r="G7973" s="69">
        <f t="shared" ca="1" si="2362"/>
        <v>0</v>
      </c>
      <c r="H7973" s="34">
        <f t="shared" ca="1" si="2363"/>
        <v>1137.8701437824982</v>
      </c>
      <c r="I7973" s="34">
        <f t="shared" ca="1" si="2364"/>
        <v>4437.8701437824984</v>
      </c>
      <c r="J7973" s="18">
        <f ca="1">SUM(INDIRECT(ADDRESS(ROW(F7973),COLUMN(F7973),4)):INDIRECT(ADDRESS(ROW(F7973)+N$5-1,COLUMN(F7973),4)))</f>
        <v>23100</v>
      </c>
      <c r="K7973" s="18">
        <f t="shared" ca="1" si="2365"/>
        <v>0</v>
      </c>
      <c r="L7973" s="18">
        <f t="shared" ca="1" si="2377"/>
        <v>0</v>
      </c>
      <c r="M7973" s="18">
        <f t="shared" ca="1" si="2361"/>
        <v>16350</v>
      </c>
      <c r="N7973" s="34">
        <f t="shared" ca="1" si="2366"/>
        <v>25128.757021829559</v>
      </c>
      <c r="P7973" s="18">
        <f t="shared" ca="1" si="2378"/>
        <v>1137.8701437824982</v>
      </c>
      <c r="Q7973" s="47">
        <f ca="1">SUM(L$15:L7973)-SUM(M$15:M7973)</f>
        <v>0</v>
      </c>
      <c r="R7973" s="47" t="str">
        <f t="shared" ca="1" si="2379"/>
        <v>M7976</v>
      </c>
      <c r="S7973" s="40">
        <f t="shared" ca="1" si="2367"/>
        <v>0</v>
      </c>
      <c r="T7973" s="46">
        <f t="shared" ca="1" si="2368"/>
        <v>68</v>
      </c>
      <c r="X7973" s="74">
        <f t="shared" ca="1" si="2369"/>
        <v>1.1378701437824983</v>
      </c>
      <c r="Y7973" s="75">
        <f t="shared" ca="1" si="2370"/>
        <v>1.1378701437824983</v>
      </c>
      <c r="Z7973" s="74">
        <f t="shared" ca="1" si="2371"/>
        <v>3.1201158850707409</v>
      </c>
      <c r="AA7973" s="76">
        <f t="shared" ca="1" si="2372"/>
        <v>1137.8701437824982</v>
      </c>
      <c r="AB7973" s="76">
        <f t="shared" ca="1" si="2373"/>
        <v>3120.1158850707411</v>
      </c>
    </row>
    <row r="7974" spans="1:28" x14ac:dyDescent="0.25">
      <c r="A7974" s="2">
        <f t="shared" si="2374"/>
        <v>10</v>
      </c>
      <c r="B7974" s="16">
        <f ca="1">VLOOKUP(A7974,PERIODS!$O$4:$P$33,2,FALSE)</f>
        <v>3.3000000000000002E-2</v>
      </c>
      <c r="C7974" s="15"/>
      <c r="D7974" s="18">
        <v>5000</v>
      </c>
      <c r="E7974" s="34">
        <f t="shared" ca="1" si="2375"/>
        <v>25128.757021829559</v>
      </c>
      <c r="F7974" s="34">
        <f t="shared" ca="1" si="2376"/>
        <v>3300</v>
      </c>
      <c r="G7974" s="69">
        <f t="shared" ca="1" si="2362"/>
        <v>0</v>
      </c>
      <c r="H7974" s="34">
        <f t="shared" ca="1" si="2363"/>
        <v>-1414.0845900298229</v>
      </c>
      <c r="I7974" s="34">
        <f t="shared" ca="1" si="2364"/>
        <v>1885.9154099701771</v>
      </c>
      <c r="J7974" s="18">
        <f ca="1">SUM(INDIRECT(ADDRESS(ROW(F7974),COLUMN(F7974),4)):INDIRECT(ADDRESS(ROW(F7974)+N$5-1,COLUMN(F7974),4)))</f>
        <v>23100</v>
      </c>
      <c r="K7974" s="18">
        <f t="shared" ca="1" si="2365"/>
        <v>0</v>
      </c>
      <c r="L7974" s="18">
        <f t="shared" ca="1" si="2377"/>
        <v>0</v>
      </c>
      <c r="M7974" s="18">
        <f t="shared" ca="1" si="2361"/>
        <v>0</v>
      </c>
      <c r="N7974" s="34">
        <f t="shared" ca="1" si="2366"/>
        <v>23242.841611859381</v>
      </c>
      <c r="P7974" s="18">
        <f t="shared" ca="1" si="2378"/>
        <v>1414.0845900298229</v>
      </c>
      <c r="Q7974" s="47">
        <f ca="1">SUM(L$15:L7974)-SUM(M$15:M7974)</f>
        <v>0</v>
      </c>
      <c r="R7974" s="47" t="str">
        <f t="shared" ca="1" si="2379"/>
        <v>M7977</v>
      </c>
      <c r="S7974" s="40">
        <f t="shared" ca="1" si="2367"/>
        <v>0</v>
      </c>
      <c r="T7974" s="46">
        <f t="shared" ca="1" si="2368"/>
        <v>65</v>
      </c>
      <c r="X7974" s="74">
        <f t="shared" ca="1" si="2369"/>
        <v>-1.4140845900298229</v>
      </c>
      <c r="Y7974" s="75">
        <f t="shared" ca="1" si="2370"/>
        <v>-1.4140845900298229</v>
      </c>
      <c r="Z7974" s="74">
        <f t="shared" ca="1" si="2371"/>
        <v>0.2431480917912153</v>
      </c>
      <c r="AA7974" s="76">
        <f t="shared" ca="1" si="2372"/>
        <v>-1414.0845900298229</v>
      </c>
      <c r="AB7974" s="76">
        <f t="shared" ca="1" si="2373"/>
        <v>243.14809179121531</v>
      </c>
    </row>
    <row r="7975" spans="1:28" x14ac:dyDescent="0.25">
      <c r="A7975" s="2">
        <f t="shared" si="2374"/>
        <v>11</v>
      </c>
      <c r="B7975" s="16">
        <f ca="1">VLOOKUP(A7975,PERIODS!$O$4:$P$33,2,FALSE)</f>
        <v>3.3000000000000002E-2</v>
      </c>
      <c r="C7975" s="15"/>
      <c r="D7975" s="18">
        <v>5000</v>
      </c>
      <c r="E7975" s="34">
        <f t="shared" ca="1" si="2375"/>
        <v>23242.841611859381</v>
      </c>
      <c r="F7975" s="34">
        <f t="shared" ca="1" si="2376"/>
        <v>3300</v>
      </c>
      <c r="G7975" s="69">
        <f t="shared" ca="1" si="2362"/>
        <v>0</v>
      </c>
      <c r="H7975" s="34">
        <f t="shared" ca="1" si="2363"/>
        <v>-659.11885871799336</v>
      </c>
      <c r="I7975" s="34">
        <f t="shared" ca="1" si="2364"/>
        <v>2640.8811412820069</v>
      </c>
      <c r="J7975" s="18">
        <f ca="1">SUM(INDIRECT(ADDRESS(ROW(F7975),COLUMN(F7975),4)):INDIRECT(ADDRESS(ROW(F7975)+N$5-1,COLUMN(F7975),4)))</f>
        <v>23300</v>
      </c>
      <c r="K7975" s="18">
        <f t="shared" ca="1" si="2365"/>
        <v>16350</v>
      </c>
      <c r="L7975" s="18">
        <f t="shared" ca="1" si="2377"/>
        <v>16350</v>
      </c>
      <c r="M7975" s="18">
        <f t="shared" ca="1" si="2361"/>
        <v>0</v>
      </c>
      <c r="N7975" s="34">
        <f t="shared" ca="1" si="2366"/>
        <v>20601.960470577375</v>
      </c>
      <c r="P7975" s="18">
        <f t="shared" ca="1" si="2378"/>
        <v>659.11885871799336</v>
      </c>
      <c r="Q7975" s="47">
        <f ca="1">SUM(L$15:L7975)-SUM(M$15:M7975)</f>
        <v>16350</v>
      </c>
      <c r="R7975" s="47" t="str">
        <f t="shared" ca="1" si="2379"/>
        <v>M7978</v>
      </c>
      <c r="S7975" s="40">
        <f t="shared" ca="1" si="2367"/>
        <v>0</v>
      </c>
      <c r="T7975" s="46">
        <f t="shared" ca="1" si="2368"/>
        <v>9</v>
      </c>
      <c r="X7975" s="74">
        <f t="shared" ca="1" si="2369"/>
        <v>-0.65911885871799336</v>
      </c>
      <c r="Y7975" s="75">
        <f t="shared" ca="1" si="2370"/>
        <v>-0.65911885871799336</v>
      </c>
      <c r="Z7975" s="74">
        <f t="shared" ca="1" si="2371"/>
        <v>0.51730695424238671</v>
      </c>
      <c r="AA7975" s="76">
        <f t="shared" ca="1" si="2372"/>
        <v>-659.11885871799336</v>
      </c>
      <c r="AB7975" s="76">
        <f t="shared" ca="1" si="2373"/>
        <v>517.30695424238672</v>
      </c>
    </row>
    <row r="7976" spans="1:28" x14ac:dyDescent="0.25">
      <c r="A7976" s="2">
        <f t="shared" si="2374"/>
        <v>12</v>
      </c>
      <c r="B7976" s="16">
        <f ca="1">VLOOKUP(A7976,PERIODS!$O$4:$P$33,2,FALSE)</f>
        <v>3.3000000000000002E-2</v>
      </c>
      <c r="C7976" s="15"/>
      <c r="D7976" s="18">
        <v>5000</v>
      </c>
      <c r="E7976" s="34">
        <f t="shared" ca="1" si="2375"/>
        <v>20601.960470577375</v>
      </c>
      <c r="F7976" s="34">
        <f t="shared" ca="1" si="2376"/>
        <v>3300</v>
      </c>
      <c r="G7976" s="69">
        <f t="shared" ca="1" si="2362"/>
        <v>0</v>
      </c>
      <c r="H7976" s="34">
        <f t="shared" ca="1" si="2363"/>
        <v>352.90450379614549</v>
      </c>
      <c r="I7976" s="34">
        <f t="shared" ca="1" si="2364"/>
        <v>3652.9045037961455</v>
      </c>
      <c r="J7976" s="18">
        <f ca="1">SUM(INDIRECT(ADDRESS(ROW(F7976),COLUMN(F7976),4)):INDIRECT(ADDRESS(ROW(F7976)+N$5-1,COLUMN(F7976),4)))</f>
        <v>23500</v>
      </c>
      <c r="K7976" s="18">
        <f t="shared" ca="1" si="2365"/>
        <v>16350</v>
      </c>
      <c r="L7976" s="18">
        <f t="shared" ca="1" si="2377"/>
        <v>0</v>
      </c>
      <c r="M7976" s="18">
        <f t="shared" ca="1" si="2361"/>
        <v>0</v>
      </c>
      <c r="N7976" s="34">
        <f t="shared" ca="1" si="2366"/>
        <v>16949.05596678123</v>
      </c>
      <c r="P7976" s="18">
        <f t="shared" ca="1" si="2378"/>
        <v>352.90450379614549</v>
      </c>
      <c r="Q7976" s="47">
        <f ca="1">SUM(L$15:L7976)-SUM(M$15:M7976)</f>
        <v>16350</v>
      </c>
      <c r="R7976" s="47" t="str">
        <f t="shared" ca="1" si="2379"/>
        <v>M7979</v>
      </c>
      <c r="S7976" s="40">
        <f t="shared" ca="1" si="2367"/>
        <v>0</v>
      </c>
      <c r="T7976" s="46">
        <f t="shared" ca="1" si="2368"/>
        <v>83</v>
      </c>
      <c r="X7976" s="74">
        <f t="shared" ca="1" si="2369"/>
        <v>0.35290450379614552</v>
      </c>
      <c r="Y7976" s="75">
        <f t="shared" ca="1" si="2370"/>
        <v>0.35290450379614552</v>
      </c>
      <c r="Z7976" s="74">
        <f t="shared" ca="1" si="2371"/>
        <v>1.4231952272024215</v>
      </c>
      <c r="AA7976" s="76">
        <f t="shared" ca="1" si="2372"/>
        <v>352.90450379614549</v>
      </c>
      <c r="AB7976" s="76">
        <f t="shared" ca="1" si="2373"/>
        <v>1423.1952272024216</v>
      </c>
    </row>
    <row r="7977" spans="1:28" x14ac:dyDescent="0.25">
      <c r="A7977" s="2">
        <f t="shared" si="2374"/>
        <v>13</v>
      </c>
      <c r="B7977" s="16">
        <f ca="1">VLOOKUP(A7977,PERIODS!$O$4:$P$33,2,FALSE)</f>
        <v>3.3000000000000002E-2</v>
      </c>
      <c r="C7977" s="15"/>
      <c r="D7977" s="18">
        <v>5000</v>
      </c>
      <c r="E7977" s="34">
        <f t="shared" ca="1" si="2375"/>
        <v>16949.05596678123</v>
      </c>
      <c r="F7977" s="34">
        <f t="shared" ca="1" si="2376"/>
        <v>3300</v>
      </c>
      <c r="G7977" s="69">
        <f t="shared" ca="1" si="2362"/>
        <v>0</v>
      </c>
      <c r="H7977" s="34">
        <f t="shared" ca="1" si="2363"/>
        <v>586.64993162171288</v>
      </c>
      <c r="I7977" s="34">
        <f t="shared" ca="1" si="2364"/>
        <v>3886.6499316217128</v>
      </c>
      <c r="J7977" s="18">
        <f ca="1">SUM(INDIRECT(ADDRESS(ROW(F7977),COLUMN(F7977),4)):INDIRECT(ADDRESS(ROW(F7977)+N$5-1,COLUMN(F7977),4)))</f>
        <v>23700</v>
      </c>
      <c r="K7977" s="18">
        <f t="shared" ca="1" si="2365"/>
        <v>16350</v>
      </c>
      <c r="L7977" s="18">
        <f t="shared" ca="1" si="2377"/>
        <v>0</v>
      </c>
      <c r="M7977" s="18">
        <f t="shared" ca="1" si="2361"/>
        <v>0</v>
      </c>
      <c r="N7977" s="34">
        <f t="shared" ca="1" si="2366"/>
        <v>13062.406035159518</v>
      </c>
      <c r="P7977" s="18">
        <f t="shared" ca="1" si="2378"/>
        <v>586.64993162171288</v>
      </c>
      <c r="Q7977" s="47">
        <f ca="1">SUM(L$15:L7977)-SUM(M$15:M7977)</f>
        <v>16350</v>
      </c>
      <c r="R7977" s="47" t="str">
        <f t="shared" ca="1" si="2379"/>
        <v>M7980</v>
      </c>
      <c r="S7977" s="40">
        <f t="shared" ca="1" si="2367"/>
        <v>0</v>
      </c>
      <c r="T7977" s="46">
        <f t="shared" ca="1" si="2368"/>
        <v>54</v>
      </c>
      <c r="X7977" s="74">
        <f t="shared" ca="1" si="2369"/>
        <v>0.58664993162171286</v>
      </c>
      <c r="Y7977" s="75">
        <f t="shared" ca="1" si="2370"/>
        <v>0.58664993162171286</v>
      </c>
      <c r="Z7977" s="74">
        <f t="shared" ca="1" si="2371"/>
        <v>1.7979550426010367</v>
      </c>
      <c r="AA7977" s="76">
        <f t="shared" ca="1" si="2372"/>
        <v>586.64993162171288</v>
      </c>
      <c r="AB7977" s="76">
        <f t="shared" ca="1" si="2373"/>
        <v>1797.9550426010367</v>
      </c>
    </row>
    <row r="7978" spans="1:28" x14ac:dyDescent="0.25">
      <c r="A7978" s="2">
        <f t="shared" si="2374"/>
        <v>14</v>
      </c>
      <c r="B7978" s="16">
        <f ca="1">VLOOKUP(A7978,PERIODS!$O$4:$P$33,2,FALSE)</f>
        <v>3.3000000000000002E-2</v>
      </c>
      <c r="C7978" s="15"/>
      <c r="D7978" s="18">
        <v>5000</v>
      </c>
      <c r="E7978" s="34">
        <f t="shared" ca="1" si="2375"/>
        <v>13062.406035159518</v>
      </c>
      <c r="F7978" s="34">
        <f t="shared" ca="1" si="2376"/>
        <v>3300</v>
      </c>
      <c r="G7978" s="69">
        <f t="shared" ca="1" si="2362"/>
        <v>0</v>
      </c>
      <c r="H7978" s="34">
        <f t="shared" ca="1" si="2363"/>
        <v>-212.65458802133546</v>
      </c>
      <c r="I7978" s="34">
        <f t="shared" ca="1" si="2364"/>
        <v>3087.3454119786647</v>
      </c>
      <c r="J7978" s="18">
        <f ca="1">SUM(INDIRECT(ADDRESS(ROW(F7978),COLUMN(F7978),4)):INDIRECT(ADDRESS(ROW(F7978)+N$5-1,COLUMN(F7978),4)))</f>
        <v>23900</v>
      </c>
      <c r="K7978" s="18">
        <f t="shared" ca="1" si="2365"/>
        <v>0</v>
      </c>
      <c r="L7978" s="18">
        <f t="shared" ca="1" si="2377"/>
        <v>0</v>
      </c>
      <c r="M7978" s="18">
        <f t="shared" ca="1" si="2361"/>
        <v>16350</v>
      </c>
      <c r="N7978" s="34">
        <f t="shared" ca="1" si="2366"/>
        <v>26325.060623180852</v>
      </c>
      <c r="P7978" s="18">
        <f t="shared" ca="1" si="2378"/>
        <v>212.65458802133546</v>
      </c>
      <c r="Q7978" s="47">
        <f ca="1">SUM(L$15:L7978)-SUM(M$15:M7978)</f>
        <v>0</v>
      </c>
      <c r="R7978" s="47" t="str">
        <f t="shared" ca="1" si="2379"/>
        <v>M7981</v>
      </c>
      <c r="S7978" s="40">
        <f t="shared" ca="1" si="2367"/>
        <v>0</v>
      </c>
      <c r="T7978" s="46">
        <f t="shared" ca="1" si="2368"/>
        <v>58</v>
      </c>
      <c r="X7978" s="74">
        <f t="shared" ca="1" si="2369"/>
        <v>-0.21265458802133547</v>
      </c>
      <c r="Y7978" s="75">
        <f t="shared" ca="1" si="2370"/>
        <v>-0.21265458802133547</v>
      </c>
      <c r="Z7978" s="74">
        <f t="shared" ca="1" si="2371"/>
        <v>0.80843533224279152</v>
      </c>
      <c r="AA7978" s="76">
        <f t="shared" ca="1" si="2372"/>
        <v>-212.65458802133546</v>
      </c>
      <c r="AB7978" s="76">
        <f t="shared" ca="1" si="2373"/>
        <v>808.43533224279156</v>
      </c>
    </row>
    <row r="7979" spans="1:28" x14ac:dyDescent="0.25">
      <c r="A7979" s="2">
        <f t="shared" si="2374"/>
        <v>15</v>
      </c>
      <c r="B7979" s="16">
        <f ca="1">VLOOKUP(A7979,PERIODS!$O$4:$P$33,2,FALSE)</f>
        <v>3.3000000000000002E-2</v>
      </c>
      <c r="C7979" s="15"/>
      <c r="D7979" s="18">
        <v>5000</v>
      </c>
      <c r="E7979" s="34">
        <f t="shared" ca="1" si="2375"/>
        <v>26325.060623180852</v>
      </c>
      <c r="F7979" s="34">
        <f t="shared" ca="1" si="2376"/>
        <v>3300</v>
      </c>
      <c r="G7979" s="69">
        <f t="shared" ca="1" si="2362"/>
        <v>0</v>
      </c>
      <c r="H7979" s="34">
        <f t="shared" ca="1" si="2363"/>
        <v>-83.675860582259318</v>
      </c>
      <c r="I7979" s="34">
        <f t="shared" ca="1" si="2364"/>
        <v>3216.3241394177408</v>
      </c>
      <c r="J7979" s="18">
        <f ca="1">SUM(INDIRECT(ADDRESS(ROW(F7979),COLUMN(F7979),4)):INDIRECT(ADDRESS(ROW(F7979)+N$5-1,COLUMN(F7979),4)))</f>
        <v>24100</v>
      </c>
      <c r="K7979" s="18">
        <f t="shared" ca="1" si="2365"/>
        <v>0</v>
      </c>
      <c r="L7979" s="18">
        <f t="shared" ca="1" si="2377"/>
        <v>0</v>
      </c>
      <c r="M7979" s="18">
        <f t="shared" ca="1" si="2361"/>
        <v>0</v>
      </c>
      <c r="N7979" s="34">
        <f t="shared" ca="1" si="2366"/>
        <v>23108.73648376311</v>
      </c>
      <c r="P7979" s="18">
        <f t="shared" ca="1" si="2378"/>
        <v>83.675860582259318</v>
      </c>
      <c r="Q7979" s="47">
        <f ca="1">SUM(L$15:L7979)-SUM(M$15:M7979)</f>
        <v>0</v>
      </c>
      <c r="R7979" s="47" t="str">
        <f t="shared" ca="1" si="2379"/>
        <v>M7982</v>
      </c>
      <c r="S7979" s="40">
        <f t="shared" ca="1" si="2367"/>
        <v>0</v>
      </c>
      <c r="T7979" s="46">
        <f t="shared" ca="1" si="2368"/>
        <v>16</v>
      </c>
      <c r="X7979" s="74">
        <f t="shared" ca="1" si="2369"/>
        <v>-8.3675860582259315E-2</v>
      </c>
      <c r="Y7979" s="75">
        <f t="shared" ca="1" si="2370"/>
        <v>-8.3675860582259315E-2</v>
      </c>
      <c r="Z7979" s="74">
        <f t="shared" ca="1" si="2371"/>
        <v>0.9197293283129957</v>
      </c>
      <c r="AA7979" s="76">
        <f t="shared" ca="1" si="2372"/>
        <v>-83.675860582259318</v>
      </c>
      <c r="AB7979" s="76">
        <f t="shared" ca="1" si="2373"/>
        <v>919.72932831299568</v>
      </c>
    </row>
    <row r="7980" spans="1:28" x14ac:dyDescent="0.25">
      <c r="A7980" s="2">
        <f t="shared" si="2374"/>
        <v>16</v>
      </c>
      <c r="B7980" s="16">
        <f ca="1">VLOOKUP(A7980,PERIODS!$O$4:$P$33,2,FALSE)</f>
        <v>3.3000000000000002E-2</v>
      </c>
      <c r="C7980" s="15"/>
      <c r="D7980" s="18">
        <v>5000</v>
      </c>
      <c r="E7980" s="34">
        <f t="shared" ca="1" si="2375"/>
        <v>23108.73648376311</v>
      </c>
      <c r="F7980" s="34">
        <f t="shared" ca="1" si="2376"/>
        <v>3300</v>
      </c>
      <c r="G7980" s="69">
        <f t="shared" ca="1" si="2362"/>
        <v>0</v>
      </c>
      <c r="H7980" s="34">
        <f t="shared" ca="1" si="2363"/>
        <v>268.29929169398827</v>
      </c>
      <c r="I7980" s="34">
        <f t="shared" ca="1" si="2364"/>
        <v>3568.2992916939884</v>
      </c>
      <c r="J7980" s="18">
        <f ca="1">SUM(INDIRECT(ADDRESS(ROW(F7980),COLUMN(F7980),4)):INDIRECT(ADDRESS(ROW(F7980)+N$5-1,COLUMN(F7980),4)))</f>
        <v>24300</v>
      </c>
      <c r="K7980" s="18">
        <f t="shared" ca="1" si="2365"/>
        <v>16350</v>
      </c>
      <c r="L7980" s="18">
        <f t="shared" ca="1" si="2377"/>
        <v>16350</v>
      </c>
      <c r="M7980" s="18">
        <f t="shared" ca="1" si="2361"/>
        <v>0</v>
      </c>
      <c r="N7980" s="34">
        <f t="shared" ca="1" si="2366"/>
        <v>19540.437192069123</v>
      </c>
      <c r="P7980" s="18">
        <f t="shared" ca="1" si="2378"/>
        <v>268.29929169398827</v>
      </c>
      <c r="Q7980" s="47">
        <f ca="1">SUM(L$15:L7980)-SUM(M$15:M7980)</f>
        <v>16350</v>
      </c>
      <c r="R7980" s="47" t="str">
        <f t="shared" ca="1" si="2379"/>
        <v>M7983</v>
      </c>
      <c r="S7980" s="40">
        <f t="shared" ca="1" si="2367"/>
        <v>0</v>
      </c>
      <c r="T7980" s="46">
        <f t="shared" ca="1" si="2368"/>
        <v>98</v>
      </c>
      <c r="X7980" s="74">
        <f t="shared" ca="1" si="2369"/>
        <v>0.26829929169398825</v>
      </c>
      <c r="Y7980" s="75">
        <f t="shared" ca="1" si="2370"/>
        <v>0.26829929169398825</v>
      </c>
      <c r="Z7980" s="74">
        <f t="shared" ca="1" si="2371"/>
        <v>1.3077384767140925</v>
      </c>
      <c r="AA7980" s="76">
        <f t="shared" ca="1" si="2372"/>
        <v>268.29929169398827</v>
      </c>
      <c r="AB7980" s="76">
        <f t="shared" ca="1" si="2373"/>
        <v>1307.7384767140925</v>
      </c>
    </row>
    <row r="7981" spans="1:28" x14ac:dyDescent="0.25">
      <c r="A7981" s="2">
        <f t="shared" si="2374"/>
        <v>17</v>
      </c>
      <c r="B7981" s="16">
        <f ca="1">VLOOKUP(A7981,PERIODS!$O$4:$P$33,2,FALSE)</f>
        <v>3.5000000000000003E-2</v>
      </c>
      <c r="C7981" s="15"/>
      <c r="D7981" s="18">
        <v>5000</v>
      </c>
      <c r="E7981" s="34">
        <f t="shared" ca="1" si="2375"/>
        <v>19540.437192069123</v>
      </c>
      <c r="F7981" s="34">
        <f t="shared" ca="1" si="2376"/>
        <v>3500.0000000000005</v>
      </c>
      <c r="G7981" s="69">
        <f t="shared" ca="1" si="2362"/>
        <v>0</v>
      </c>
      <c r="H7981" s="34">
        <f t="shared" ca="1" si="2363"/>
        <v>607.10386659691449</v>
      </c>
      <c r="I7981" s="34">
        <f t="shared" ca="1" si="2364"/>
        <v>4107.1038665969154</v>
      </c>
      <c r="J7981" s="18">
        <f ca="1">SUM(INDIRECT(ADDRESS(ROW(F7981),COLUMN(F7981),4)):INDIRECT(ADDRESS(ROW(F7981)+N$5-1,COLUMN(F7981),4)))</f>
        <v>24500.000000000004</v>
      </c>
      <c r="K7981" s="18">
        <f t="shared" ca="1" si="2365"/>
        <v>16350</v>
      </c>
      <c r="L7981" s="18">
        <f t="shared" ca="1" si="2377"/>
        <v>0</v>
      </c>
      <c r="M7981" s="18">
        <f t="shared" ca="1" si="2361"/>
        <v>0</v>
      </c>
      <c r="N7981" s="34">
        <f t="shared" ca="1" si="2366"/>
        <v>15433.333325472207</v>
      </c>
      <c r="P7981" s="18">
        <f t="shared" ca="1" si="2378"/>
        <v>607.10386659691449</v>
      </c>
      <c r="Q7981" s="47">
        <f ca="1">SUM(L$15:L7981)-SUM(M$15:M7981)</f>
        <v>16350</v>
      </c>
      <c r="R7981" s="47" t="str">
        <f t="shared" ca="1" si="2379"/>
        <v>M7984</v>
      </c>
      <c r="S7981" s="40">
        <f t="shared" ca="1" si="2367"/>
        <v>0</v>
      </c>
      <c r="T7981" s="46">
        <f t="shared" ca="1" si="2368"/>
        <v>56</v>
      </c>
      <c r="X7981" s="74">
        <f t="shared" ca="1" si="2369"/>
        <v>0.60710386659691451</v>
      </c>
      <c r="Y7981" s="75">
        <f t="shared" ca="1" si="2370"/>
        <v>0.60710386659691451</v>
      </c>
      <c r="Z7981" s="74">
        <f t="shared" ca="1" si="2371"/>
        <v>1.8351089748765583</v>
      </c>
      <c r="AA7981" s="76">
        <f t="shared" ca="1" si="2372"/>
        <v>607.10386659691449</v>
      </c>
      <c r="AB7981" s="76">
        <f t="shared" ca="1" si="2373"/>
        <v>1835.1089748765582</v>
      </c>
    </row>
    <row r="7982" spans="1:28" x14ac:dyDescent="0.25">
      <c r="A7982" s="2">
        <f t="shared" si="2374"/>
        <v>18</v>
      </c>
      <c r="B7982" s="16">
        <f ca="1">VLOOKUP(A7982,PERIODS!$O$4:$P$33,2,FALSE)</f>
        <v>3.5000000000000003E-2</v>
      </c>
      <c r="C7982" s="15"/>
      <c r="D7982" s="18">
        <v>5000</v>
      </c>
      <c r="E7982" s="34">
        <f t="shared" ca="1" si="2375"/>
        <v>15433.333325472207</v>
      </c>
      <c r="F7982" s="34">
        <f t="shared" ca="1" si="2376"/>
        <v>3500.0000000000005</v>
      </c>
      <c r="G7982" s="69">
        <f t="shared" ca="1" si="2362"/>
        <v>0</v>
      </c>
      <c r="H7982" s="34">
        <f t="shared" ca="1" si="2363"/>
        <v>156.02050977164421</v>
      </c>
      <c r="I7982" s="34">
        <f t="shared" ca="1" si="2364"/>
        <v>3656.0205097716448</v>
      </c>
      <c r="J7982" s="18">
        <f ca="1">SUM(INDIRECT(ADDRESS(ROW(F7982),COLUMN(F7982),4)):INDIRECT(ADDRESS(ROW(F7982)+N$5-1,COLUMN(F7982),4)))</f>
        <v>24500.000000000004</v>
      </c>
      <c r="K7982" s="18">
        <f t="shared" ca="1" si="2365"/>
        <v>16350</v>
      </c>
      <c r="L7982" s="18">
        <f t="shared" ca="1" si="2377"/>
        <v>0</v>
      </c>
      <c r="M7982" s="18">
        <f t="shared" ca="1" si="2361"/>
        <v>0</v>
      </c>
      <c r="N7982" s="34">
        <f t="shared" ca="1" si="2366"/>
        <v>11777.312815700563</v>
      </c>
      <c r="P7982" s="18">
        <f t="shared" ca="1" si="2378"/>
        <v>156.02050977164421</v>
      </c>
      <c r="Q7982" s="47">
        <f ca="1">SUM(L$15:L7982)-SUM(M$15:M7982)</f>
        <v>16350</v>
      </c>
      <c r="R7982" s="47" t="str">
        <f t="shared" ca="1" si="2379"/>
        <v>M7985</v>
      </c>
      <c r="S7982" s="40">
        <f t="shared" ca="1" si="2367"/>
        <v>0</v>
      </c>
      <c r="T7982" s="46">
        <f t="shared" ca="1" si="2368"/>
        <v>64</v>
      </c>
      <c r="X7982" s="74">
        <f t="shared" ca="1" si="2369"/>
        <v>0.15602050977164422</v>
      </c>
      <c r="Y7982" s="75">
        <f t="shared" ca="1" si="2370"/>
        <v>0.15602050977164422</v>
      </c>
      <c r="Z7982" s="74">
        <f t="shared" ca="1" si="2371"/>
        <v>1.1688501756942218</v>
      </c>
      <c r="AA7982" s="76">
        <f t="shared" ca="1" si="2372"/>
        <v>156.02050977164421</v>
      </c>
      <c r="AB7982" s="76">
        <f t="shared" ca="1" si="2373"/>
        <v>1168.8501756942219</v>
      </c>
    </row>
    <row r="7983" spans="1:28" x14ac:dyDescent="0.25">
      <c r="A7983" s="2">
        <f t="shared" si="2374"/>
        <v>19</v>
      </c>
      <c r="B7983" s="16">
        <f ca="1">VLOOKUP(A7983,PERIODS!$O$4:$P$33,2,FALSE)</f>
        <v>3.5000000000000003E-2</v>
      </c>
      <c r="C7983" s="15"/>
      <c r="D7983" s="18">
        <v>5000</v>
      </c>
      <c r="E7983" s="34">
        <f t="shared" ca="1" si="2375"/>
        <v>11777.312815700563</v>
      </c>
      <c r="F7983" s="34">
        <f t="shared" ca="1" si="2376"/>
        <v>3500.0000000000005</v>
      </c>
      <c r="G7983" s="69">
        <f t="shared" ca="1" si="2362"/>
        <v>0</v>
      </c>
      <c r="H7983" s="34">
        <f t="shared" ca="1" si="2363"/>
        <v>-1391.8153350571297</v>
      </c>
      <c r="I7983" s="34">
        <f t="shared" ca="1" si="2364"/>
        <v>2108.1846649428708</v>
      </c>
      <c r="J7983" s="18">
        <f ca="1">SUM(INDIRECT(ADDRESS(ROW(F7983),COLUMN(F7983),4)):INDIRECT(ADDRESS(ROW(F7983)+N$5-1,COLUMN(F7983),4)))</f>
        <v>24500.000000000004</v>
      </c>
      <c r="K7983" s="18">
        <f t="shared" ca="1" si="2365"/>
        <v>0</v>
      </c>
      <c r="L7983" s="18">
        <f t="shared" ca="1" si="2377"/>
        <v>0</v>
      </c>
      <c r="M7983" s="18">
        <f t="shared" ca="1" si="2361"/>
        <v>16350</v>
      </c>
      <c r="N7983" s="34">
        <f t="shared" ca="1" si="2366"/>
        <v>26019.128150757693</v>
      </c>
      <c r="P7983" s="18">
        <f t="shared" ca="1" si="2378"/>
        <v>1391.8153350571297</v>
      </c>
      <c r="Q7983" s="47">
        <f ca="1">SUM(L$15:L7983)-SUM(M$15:M7983)</f>
        <v>0</v>
      </c>
      <c r="R7983" s="47" t="str">
        <f t="shared" ca="1" si="2379"/>
        <v>M7986</v>
      </c>
      <c r="S7983" s="40">
        <f t="shared" ca="1" si="2367"/>
        <v>0</v>
      </c>
      <c r="T7983" s="46">
        <f t="shared" ca="1" si="2368"/>
        <v>38</v>
      </c>
      <c r="X7983" s="74">
        <f t="shared" ca="1" si="2369"/>
        <v>-1.3918153350571296</v>
      </c>
      <c r="Y7983" s="75">
        <f t="shared" ca="1" si="2370"/>
        <v>-1.3918153350571296</v>
      </c>
      <c r="Z7983" s="74">
        <f t="shared" ca="1" si="2371"/>
        <v>0.24862355965760749</v>
      </c>
      <c r="AA7983" s="76">
        <f t="shared" ca="1" si="2372"/>
        <v>-1391.8153350571297</v>
      </c>
      <c r="AB7983" s="76">
        <f t="shared" ca="1" si="2373"/>
        <v>248.6235596576075</v>
      </c>
    </row>
    <row r="7984" spans="1:28" x14ac:dyDescent="0.25">
      <c r="A7984" s="2">
        <f t="shared" si="2374"/>
        <v>20</v>
      </c>
      <c r="B7984" s="16">
        <f ca="1">VLOOKUP(A7984,PERIODS!$O$4:$P$33,2,FALSE)</f>
        <v>3.5000000000000003E-2</v>
      </c>
      <c r="C7984" s="15"/>
      <c r="D7984" s="18">
        <v>5000</v>
      </c>
      <c r="E7984" s="34">
        <f t="shared" ca="1" si="2375"/>
        <v>26019.128150757693</v>
      </c>
      <c r="F7984" s="34">
        <f t="shared" ca="1" si="2376"/>
        <v>3500.0000000000005</v>
      </c>
      <c r="G7984" s="69">
        <f t="shared" ca="1" si="2362"/>
        <v>0</v>
      </c>
      <c r="H7984" s="34">
        <f t="shared" ca="1" si="2363"/>
        <v>-933.14477040007307</v>
      </c>
      <c r="I7984" s="34">
        <f t="shared" ca="1" si="2364"/>
        <v>2566.8552295999275</v>
      </c>
      <c r="J7984" s="18">
        <f ca="1">SUM(INDIRECT(ADDRESS(ROW(F7984),COLUMN(F7984),4)):INDIRECT(ADDRESS(ROW(F7984)+N$5-1,COLUMN(F7984),4)))</f>
        <v>24500.000000000004</v>
      </c>
      <c r="K7984" s="18">
        <f t="shared" ca="1" si="2365"/>
        <v>0</v>
      </c>
      <c r="L7984" s="18">
        <f t="shared" ca="1" si="2377"/>
        <v>0</v>
      </c>
      <c r="M7984" s="18">
        <f t="shared" ca="1" si="2361"/>
        <v>0</v>
      </c>
      <c r="N7984" s="34">
        <f t="shared" ca="1" si="2366"/>
        <v>23452.272921157764</v>
      </c>
      <c r="P7984" s="18">
        <f t="shared" ca="1" si="2378"/>
        <v>933.14477040007307</v>
      </c>
      <c r="Q7984" s="47">
        <f ca="1">SUM(L$15:L7984)-SUM(M$15:M7984)</f>
        <v>0</v>
      </c>
      <c r="R7984" s="47" t="str">
        <f t="shared" ca="1" si="2379"/>
        <v>M7987</v>
      </c>
      <c r="S7984" s="40">
        <f t="shared" ca="1" si="2367"/>
        <v>0</v>
      </c>
      <c r="T7984" s="46">
        <f t="shared" ca="1" si="2368"/>
        <v>45</v>
      </c>
      <c r="X7984" s="74">
        <f t="shared" ca="1" si="2369"/>
        <v>-0.93314477040007304</v>
      </c>
      <c r="Y7984" s="75">
        <f t="shared" ca="1" si="2370"/>
        <v>-0.93314477040007304</v>
      </c>
      <c r="Z7984" s="74">
        <f t="shared" ca="1" si="2371"/>
        <v>0.39331487848387164</v>
      </c>
      <c r="AA7984" s="76">
        <f t="shared" ca="1" si="2372"/>
        <v>-933.14477040007307</v>
      </c>
      <c r="AB7984" s="76">
        <f t="shared" ca="1" si="2373"/>
        <v>393.31487848387167</v>
      </c>
    </row>
    <row r="7985" spans="1:28" x14ac:dyDescent="0.25">
      <c r="A7985" s="2">
        <f t="shared" si="2374"/>
        <v>21</v>
      </c>
      <c r="B7985" s="16">
        <f ca="1">VLOOKUP(A7985,PERIODS!$O$4:$P$33,2,FALSE)</f>
        <v>3.5000000000000003E-2</v>
      </c>
      <c r="C7985" s="15"/>
      <c r="D7985" s="18">
        <v>5000</v>
      </c>
      <c r="E7985" s="34">
        <f t="shared" ca="1" si="2375"/>
        <v>23452.272921157764</v>
      </c>
      <c r="F7985" s="34">
        <f t="shared" ca="1" si="2376"/>
        <v>3500.0000000000005</v>
      </c>
      <c r="G7985" s="69">
        <f t="shared" ca="1" si="2362"/>
        <v>0</v>
      </c>
      <c r="H7985" s="34">
        <f t="shared" ca="1" si="2363"/>
        <v>-1005.9466368677707</v>
      </c>
      <c r="I7985" s="34">
        <f t="shared" ca="1" si="2364"/>
        <v>2494.0533631322296</v>
      </c>
      <c r="J7985" s="18">
        <f ca="1">SUM(INDIRECT(ADDRESS(ROW(F7985),COLUMN(F7985),4)):INDIRECT(ADDRESS(ROW(F7985)+N$5-1,COLUMN(F7985),4)))</f>
        <v>24500.000000000004</v>
      </c>
      <c r="K7985" s="18">
        <f t="shared" ca="1" si="2365"/>
        <v>16350</v>
      </c>
      <c r="L7985" s="18">
        <f t="shared" ca="1" si="2377"/>
        <v>16350</v>
      </c>
      <c r="M7985" s="18">
        <f t="shared" ca="1" si="2361"/>
        <v>0</v>
      </c>
      <c r="N7985" s="34">
        <f t="shared" ca="1" si="2366"/>
        <v>20958.219558025536</v>
      </c>
      <c r="P7985" s="18">
        <f t="shared" ca="1" si="2378"/>
        <v>1005.9466368677707</v>
      </c>
      <c r="Q7985" s="47">
        <f ca="1">SUM(L$15:L7985)-SUM(M$15:M7985)</f>
        <v>16350</v>
      </c>
      <c r="R7985" s="47" t="str">
        <f t="shared" ca="1" si="2379"/>
        <v>M7988</v>
      </c>
      <c r="S7985" s="40">
        <f t="shared" ca="1" si="2367"/>
        <v>0</v>
      </c>
      <c r="T7985" s="46">
        <f t="shared" ca="1" si="2368"/>
        <v>87</v>
      </c>
      <c r="X7985" s="74">
        <f t="shared" ca="1" si="2369"/>
        <v>-1.0059466368677707</v>
      </c>
      <c r="Y7985" s="75">
        <f t="shared" ca="1" si="2370"/>
        <v>-1.0059466368677707</v>
      </c>
      <c r="Z7985" s="74">
        <f t="shared" ca="1" si="2371"/>
        <v>0.36569828741592758</v>
      </c>
      <c r="AA7985" s="76">
        <f t="shared" ca="1" si="2372"/>
        <v>-1005.9466368677707</v>
      </c>
      <c r="AB7985" s="76">
        <f t="shared" ca="1" si="2373"/>
        <v>365.69828741592755</v>
      </c>
    </row>
    <row r="7986" spans="1:28" x14ac:dyDescent="0.25">
      <c r="A7986" s="2">
        <f t="shared" si="2374"/>
        <v>22</v>
      </c>
      <c r="B7986" s="16">
        <f ca="1">VLOOKUP(A7986,PERIODS!$O$4:$P$33,2,FALSE)</f>
        <v>3.5000000000000003E-2</v>
      </c>
      <c r="C7986" s="15"/>
      <c r="D7986" s="18">
        <v>5000</v>
      </c>
      <c r="E7986" s="34">
        <f t="shared" ca="1" si="2375"/>
        <v>20958.219558025536</v>
      </c>
      <c r="F7986" s="34">
        <f t="shared" ca="1" si="2376"/>
        <v>3500.0000000000005</v>
      </c>
      <c r="G7986" s="69">
        <f t="shared" ca="1" si="2362"/>
        <v>0</v>
      </c>
      <c r="H7986" s="34">
        <f t="shared" ca="1" si="2363"/>
        <v>244.19667146168749</v>
      </c>
      <c r="I7986" s="34">
        <f t="shared" ca="1" si="2364"/>
        <v>3744.1966714616879</v>
      </c>
      <c r="J7986" s="18">
        <f ca="1">SUM(INDIRECT(ADDRESS(ROW(F7986),COLUMN(F7986),4)):INDIRECT(ADDRESS(ROW(F7986)+N$5-1,COLUMN(F7986),4)))</f>
        <v>25000.000000000004</v>
      </c>
      <c r="K7986" s="18">
        <f t="shared" ca="1" si="2365"/>
        <v>16350</v>
      </c>
      <c r="L7986" s="18">
        <f t="shared" ca="1" si="2377"/>
        <v>0</v>
      </c>
      <c r="M7986" s="18">
        <f t="shared" ca="1" si="2361"/>
        <v>0</v>
      </c>
      <c r="N7986" s="34">
        <f t="shared" ca="1" si="2366"/>
        <v>17214.022886563849</v>
      </c>
      <c r="P7986" s="18">
        <f t="shared" ca="1" si="2378"/>
        <v>244.19667146168749</v>
      </c>
      <c r="Q7986" s="47">
        <f ca="1">SUM(L$15:L7986)-SUM(M$15:M7986)</f>
        <v>16350</v>
      </c>
      <c r="R7986" s="47" t="str">
        <f t="shared" ca="1" si="2379"/>
        <v>M7989</v>
      </c>
      <c r="S7986" s="40">
        <f t="shared" ca="1" si="2367"/>
        <v>0</v>
      </c>
      <c r="T7986" s="46">
        <f t="shared" ca="1" si="2368"/>
        <v>79</v>
      </c>
      <c r="X7986" s="74">
        <f t="shared" ca="1" si="2369"/>
        <v>0.2441966714616875</v>
      </c>
      <c r="Y7986" s="75">
        <f t="shared" ca="1" si="2370"/>
        <v>0.2441966714616875</v>
      </c>
      <c r="Z7986" s="74">
        <f t="shared" ca="1" si="2371"/>
        <v>1.2765953756804518</v>
      </c>
      <c r="AA7986" s="76">
        <f t="shared" ca="1" si="2372"/>
        <v>244.19667146168749</v>
      </c>
      <c r="AB7986" s="76">
        <f t="shared" ca="1" si="2373"/>
        <v>1276.5953756804518</v>
      </c>
    </row>
    <row r="7987" spans="1:28" x14ac:dyDescent="0.25">
      <c r="A7987" s="2">
        <f t="shared" si="2374"/>
        <v>23</v>
      </c>
      <c r="B7987" s="16">
        <f ca="1">VLOOKUP(A7987,PERIODS!$O$4:$P$33,2,FALSE)</f>
        <v>3.5000000000000003E-2</v>
      </c>
      <c r="C7987" s="15"/>
      <c r="D7987" s="18">
        <v>5000</v>
      </c>
      <c r="E7987" s="34">
        <f t="shared" ca="1" si="2375"/>
        <v>17214.022886563849</v>
      </c>
      <c r="F7987" s="34">
        <f t="shared" ca="1" si="2376"/>
        <v>3500.0000000000005</v>
      </c>
      <c r="G7987" s="69">
        <f t="shared" ca="1" si="2362"/>
        <v>0</v>
      </c>
      <c r="H7987" s="34">
        <f t="shared" ca="1" si="2363"/>
        <v>1959.9639845400536</v>
      </c>
      <c r="I7987" s="34">
        <f t="shared" ca="1" si="2364"/>
        <v>5459.9639845400543</v>
      </c>
      <c r="J7987" s="18">
        <f ca="1">SUM(INDIRECT(ADDRESS(ROW(F7987),COLUMN(F7987),4)):INDIRECT(ADDRESS(ROW(F7987)+N$5-1,COLUMN(F7987),4)))</f>
        <v>25500.000000000004</v>
      </c>
      <c r="K7987" s="18">
        <f t="shared" ca="1" si="2365"/>
        <v>16350</v>
      </c>
      <c r="L7987" s="18">
        <f t="shared" ca="1" si="2377"/>
        <v>0</v>
      </c>
      <c r="M7987" s="18">
        <f t="shared" ca="1" si="2361"/>
        <v>0</v>
      </c>
      <c r="N7987" s="34">
        <f t="shared" ca="1" si="2366"/>
        <v>11754.058902023795</v>
      </c>
      <c r="P7987" s="18">
        <f t="shared" ca="1" si="2378"/>
        <v>1959.9639845400536</v>
      </c>
      <c r="Q7987" s="47">
        <f ca="1">SUM(L$15:L7987)-SUM(M$15:M7987)</f>
        <v>16350</v>
      </c>
      <c r="R7987" s="47" t="str">
        <f t="shared" ca="1" si="2379"/>
        <v>M7990</v>
      </c>
      <c r="S7987" s="40">
        <f t="shared" ca="1" si="2367"/>
        <v>0</v>
      </c>
      <c r="T7987" s="46">
        <f t="shared" ca="1" si="2368"/>
        <v>33</v>
      </c>
      <c r="X7987" s="74">
        <f t="shared" ca="1" si="2369"/>
        <v>2.0322084251067412</v>
      </c>
      <c r="Y7987" s="75">
        <f t="shared" ca="1" si="2370"/>
        <v>1.9599639845400536</v>
      </c>
      <c r="Z7987" s="74">
        <f t="shared" ca="1" si="2371"/>
        <v>7.0990713842313315</v>
      </c>
      <c r="AA7987" s="76">
        <f t="shared" ca="1" si="2372"/>
        <v>1959.9639845400536</v>
      </c>
      <c r="AB7987" s="76">
        <f t="shared" ca="1" si="2373"/>
        <v>7099.0713842313316</v>
      </c>
    </row>
    <row r="7988" spans="1:28" x14ac:dyDescent="0.25">
      <c r="A7988" s="2">
        <f t="shared" si="2374"/>
        <v>24</v>
      </c>
      <c r="B7988" s="16">
        <f ca="1">VLOOKUP(A7988,PERIODS!$O$4:$P$33,2,FALSE)</f>
        <v>3.5000000000000003E-2</v>
      </c>
      <c r="C7988" s="15"/>
      <c r="D7988" s="18">
        <v>5000</v>
      </c>
      <c r="E7988" s="34">
        <f t="shared" ca="1" si="2375"/>
        <v>11754.058902023795</v>
      </c>
      <c r="F7988" s="34">
        <f t="shared" ca="1" si="2376"/>
        <v>3500.0000000000005</v>
      </c>
      <c r="G7988" s="69">
        <f t="shared" ca="1" si="2362"/>
        <v>0</v>
      </c>
      <c r="H7988" s="34">
        <f t="shared" ca="1" si="2363"/>
        <v>-343.16014077760707</v>
      </c>
      <c r="I7988" s="34">
        <f t="shared" ca="1" si="2364"/>
        <v>3156.8398592223934</v>
      </c>
      <c r="J7988" s="18">
        <f ca="1">SUM(INDIRECT(ADDRESS(ROW(F7988),COLUMN(F7988),4)):INDIRECT(ADDRESS(ROW(F7988)+N$5-1,COLUMN(F7988),4)))</f>
        <v>26000</v>
      </c>
      <c r="K7988" s="18">
        <f t="shared" ca="1" si="2365"/>
        <v>0</v>
      </c>
      <c r="L7988" s="18">
        <f t="shared" ca="1" si="2377"/>
        <v>0</v>
      </c>
      <c r="M7988" s="18">
        <f t="shared" ca="1" si="2361"/>
        <v>16350</v>
      </c>
      <c r="N7988" s="34">
        <f t="shared" ca="1" si="2366"/>
        <v>24947.2190428014</v>
      </c>
      <c r="P7988" s="18">
        <f t="shared" ca="1" si="2378"/>
        <v>343.16014077760707</v>
      </c>
      <c r="Q7988" s="47">
        <f ca="1">SUM(L$15:L7988)-SUM(M$15:M7988)</f>
        <v>0</v>
      </c>
      <c r="R7988" s="47" t="str">
        <f t="shared" ca="1" si="2379"/>
        <v>M7991</v>
      </c>
      <c r="S7988" s="40">
        <f t="shared" ca="1" si="2367"/>
        <v>0</v>
      </c>
      <c r="T7988" s="46">
        <f t="shared" ca="1" si="2368"/>
        <v>92</v>
      </c>
      <c r="X7988" s="74">
        <f t="shared" ca="1" si="2369"/>
        <v>-0.34316014077760709</v>
      </c>
      <c r="Y7988" s="75">
        <f t="shared" ca="1" si="2370"/>
        <v>-0.34316014077760709</v>
      </c>
      <c r="Z7988" s="74">
        <f t="shared" ca="1" si="2371"/>
        <v>0.70952457864406426</v>
      </c>
      <c r="AA7988" s="76">
        <f t="shared" ca="1" si="2372"/>
        <v>-343.16014077760707</v>
      </c>
      <c r="AB7988" s="76">
        <f t="shared" ca="1" si="2373"/>
        <v>709.52457864406426</v>
      </c>
    </row>
    <row r="7989" spans="1:28" x14ac:dyDescent="0.25">
      <c r="A7989" s="2">
        <f t="shared" si="2374"/>
        <v>25</v>
      </c>
      <c r="B7989" s="16">
        <f ca="1">VLOOKUP(A7989,PERIODS!$O$4:$P$33,2,FALSE)</f>
        <v>3.5000000000000003E-2</v>
      </c>
      <c r="C7989" s="15"/>
      <c r="D7989" s="18">
        <v>5000</v>
      </c>
      <c r="E7989" s="34">
        <f t="shared" ca="1" si="2375"/>
        <v>24947.2190428014</v>
      </c>
      <c r="F7989" s="34">
        <f t="shared" ca="1" si="2376"/>
        <v>3500.0000000000005</v>
      </c>
      <c r="G7989" s="69">
        <f t="shared" ca="1" si="2362"/>
        <v>0</v>
      </c>
      <c r="H7989" s="34">
        <f t="shared" ca="1" si="2363"/>
        <v>-968.35612218176698</v>
      </c>
      <c r="I7989" s="34">
        <f t="shared" ca="1" si="2364"/>
        <v>2531.6438778182337</v>
      </c>
      <c r="J7989" s="18">
        <f ca="1">SUM(INDIRECT(ADDRESS(ROW(F7989),COLUMN(F7989),4)):INDIRECT(ADDRESS(ROW(F7989)+N$5-1,COLUMN(F7989),4)))</f>
        <v>24900</v>
      </c>
      <c r="K7989" s="18">
        <f t="shared" ca="1" si="2365"/>
        <v>0</v>
      </c>
      <c r="L7989" s="18">
        <f t="shared" ca="1" si="2377"/>
        <v>0</v>
      </c>
      <c r="M7989" s="18">
        <f t="shared" ca="1" si="2361"/>
        <v>0</v>
      </c>
      <c r="N7989" s="34">
        <f t="shared" ca="1" si="2366"/>
        <v>22415.575164983165</v>
      </c>
      <c r="P7989" s="18">
        <f t="shared" ca="1" si="2378"/>
        <v>968.35612218176698</v>
      </c>
      <c r="Q7989" s="47">
        <f ca="1">SUM(L$15:L7989)-SUM(M$15:M7989)</f>
        <v>0</v>
      </c>
      <c r="R7989" s="47" t="str">
        <f t="shared" ca="1" si="2379"/>
        <v>M7992</v>
      </c>
      <c r="S7989" s="40">
        <f t="shared" ca="1" si="2367"/>
        <v>0</v>
      </c>
      <c r="T7989" s="46">
        <f t="shared" ca="1" si="2368"/>
        <v>97</v>
      </c>
      <c r="X7989" s="74">
        <f t="shared" ca="1" si="2369"/>
        <v>-0.96835612218176703</v>
      </c>
      <c r="Y7989" s="75">
        <f t="shared" ca="1" si="2370"/>
        <v>-0.96835612218176703</v>
      </c>
      <c r="Z7989" s="74">
        <f t="shared" ca="1" si="2371"/>
        <v>0.37970671678633261</v>
      </c>
      <c r="AA7989" s="76">
        <f t="shared" ca="1" si="2372"/>
        <v>-968.35612218176698</v>
      </c>
      <c r="AB7989" s="76">
        <f t="shared" ca="1" si="2373"/>
        <v>379.70671678633261</v>
      </c>
    </row>
    <row r="7990" spans="1:28" x14ac:dyDescent="0.25">
      <c r="A7990" s="2">
        <f t="shared" si="2374"/>
        <v>26</v>
      </c>
      <c r="B7990" s="16">
        <f ca="1">VLOOKUP(A7990,PERIODS!$O$4:$P$33,2,FALSE)</f>
        <v>3.5000000000000003E-2</v>
      </c>
      <c r="C7990" s="15"/>
      <c r="D7990" s="18">
        <v>5000</v>
      </c>
      <c r="E7990" s="34">
        <f t="shared" ca="1" si="2375"/>
        <v>22415.575164983165</v>
      </c>
      <c r="F7990" s="34">
        <f t="shared" ca="1" si="2376"/>
        <v>3500.0000000000005</v>
      </c>
      <c r="G7990" s="69">
        <f t="shared" ca="1" si="2362"/>
        <v>0</v>
      </c>
      <c r="H7990" s="34">
        <f t="shared" ca="1" si="2363"/>
        <v>-1137.2292532764777</v>
      </c>
      <c r="I7990" s="34">
        <f t="shared" ca="1" si="2364"/>
        <v>2362.7707467235227</v>
      </c>
      <c r="J7990" s="18">
        <f ca="1">SUM(INDIRECT(ADDRESS(ROW(F7990),COLUMN(F7990),4)):INDIRECT(ADDRESS(ROW(F7990)+N$5-1,COLUMN(F7990),4)))</f>
        <v>23900</v>
      </c>
      <c r="K7990" s="18">
        <f t="shared" ca="1" si="2365"/>
        <v>16350</v>
      </c>
      <c r="L7990" s="18">
        <f t="shared" ca="1" si="2377"/>
        <v>16350</v>
      </c>
      <c r="M7990" s="18">
        <f t="shared" ca="1" si="2361"/>
        <v>0</v>
      </c>
      <c r="N7990" s="34">
        <f t="shared" ca="1" si="2366"/>
        <v>20052.804418259642</v>
      </c>
      <c r="P7990" s="18">
        <f t="shared" ca="1" si="2378"/>
        <v>1137.2292532764777</v>
      </c>
      <c r="Q7990" s="47">
        <f ca="1">SUM(L$15:L7990)-SUM(M$15:M7990)</f>
        <v>16350</v>
      </c>
      <c r="R7990" s="47" t="str">
        <f t="shared" ca="1" si="2379"/>
        <v>M7993</v>
      </c>
      <c r="S7990" s="40">
        <f t="shared" ca="1" si="2367"/>
        <v>0</v>
      </c>
      <c r="T7990" s="46">
        <f t="shared" ca="1" si="2368"/>
        <v>98</v>
      </c>
      <c r="X7990" s="74">
        <f t="shared" ca="1" si="2369"/>
        <v>-1.1372292532764776</v>
      </c>
      <c r="Y7990" s="75">
        <f t="shared" ca="1" si="2370"/>
        <v>-1.1372292532764776</v>
      </c>
      <c r="Z7990" s="74">
        <f t="shared" ca="1" si="2371"/>
        <v>0.32070638808902263</v>
      </c>
      <c r="AA7990" s="76">
        <f t="shared" ca="1" si="2372"/>
        <v>-1137.2292532764777</v>
      </c>
      <c r="AB7990" s="76">
        <f t="shared" ca="1" si="2373"/>
        <v>320.70638808902265</v>
      </c>
    </row>
    <row r="7991" spans="1:28" x14ac:dyDescent="0.25">
      <c r="A7991" s="2">
        <f t="shared" si="2374"/>
        <v>27</v>
      </c>
      <c r="B7991" s="16">
        <f ca="1">VLOOKUP(A7991,PERIODS!$O$4:$P$33,2,FALSE)</f>
        <v>3.5000000000000003E-2</v>
      </c>
      <c r="C7991" s="15"/>
      <c r="D7991" s="18">
        <v>5000</v>
      </c>
      <c r="E7991" s="34">
        <f t="shared" ca="1" si="2375"/>
        <v>20052.804418259642</v>
      </c>
      <c r="F7991" s="34">
        <f t="shared" ca="1" si="2376"/>
        <v>3500.0000000000005</v>
      </c>
      <c r="G7991" s="69">
        <f t="shared" ca="1" si="2362"/>
        <v>0</v>
      </c>
      <c r="H7991" s="34">
        <f t="shared" ca="1" si="2363"/>
        <v>-681.21566806832584</v>
      </c>
      <c r="I7991" s="34">
        <f t="shared" ca="1" si="2364"/>
        <v>2818.7843319316744</v>
      </c>
      <c r="J7991" s="18">
        <f ca="1">SUM(INDIRECT(ADDRESS(ROW(F7991),COLUMN(F7991),4)):INDIRECT(ADDRESS(ROW(F7991)+N$5-1,COLUMN(F7991),4)))</f>
        <v>22900</v>
      </c>
      <c r="K7991" s="18">
        <f t="shared" ca="1" si="2365"/>
        <v>16350</v>
      </c>
      <c r="L7991" s="18">
        <f t="shared" ca="1" si="2377"/>
        <v>0</v>
      </c>
      <c r="M7991" s="18">
        <f t="shared" ca="1" si="2361"/>
        <v>0</v>
      </c>
      <c r="N7991" s="34">
        <f t="shared" ca="1" si="2366"/>
        <v>17234.020086327968</v>
      </c>
      <c r="P7991" s="18">
        <f t="shared" ca="1" si="2378"/>
        <v>681.21566806832584</v>
      </c>
      <c r="Q7991" s="47">
        <f ca="1">SUM(L$15:L7991)-SUM(M$15:M7991)</f>
        <v>16350</v>
      </c>
      <c r="R7991" s="47" t="str">
        <f t="shared" ca="1" si="2379"/>
        <v>M7994</v>
      </c>
      <c r="S7991" s="40">
        <f t="shared" ca="1" si="2367"/>
        <v>0</v>
      </c>
      <c r="T7991" s="46">
        <f t="shared" ca="1" si="2368"/>
        <v>4</v>
      </c>
      <c r="X7991" s="74">
        <f t="shared" ca="1" si="2369"/>
        <v>-0.68121566806832579</v>
      </c>
      <c r="Y7991" s="75">
        <f t="shared" ca="1" si="2370"/>
        <v>-0.68121566806832579</v>
      </c>
      <c r="Z7991" s="74">
        <f t="shared" ca="1" si="2371"/>
        <v>0.50600148846512016</v>
      </c>
      <c r="AA7991" s="76">
        <f t="shared" ca="1" si="2372"/>
        <v>-681.21566806832584</v>
      </c>
      <c r="AB7991" s="76">
        <f t="shared" ca="1" si="2373"/>
        <v>506.00148846512019</v>
      </c>
    </row>
    <row r="7992" spans="1:28" x14ac:dyDescent="0.25">
      <c r="A7992" s="2">
        <f t="shared" si="2374"/>
        <v>28</v>
      </c>
      <c r="B7992" s="16">
        <f ca="1">VLOOKUP(A7992,PERIODS!$O$4:$P$33,2,FALSE)</f>
        <v>0.04</v>
      </c>
      <c r="C7992" s="15"/>
      <c r="D7992" s="18">
        <v>5000</v>
      </c>
      <c r="E7992" s="34">
        <f t="shared" ca="1" si="2375"/>
        <v>17234.020086327968</v>
      </c>
      <c r="F7992" s="34">
        <f t="shared" ca="1" si="2376"/>
        <v>4000</v>
      </c>
      <c r="G7992" s="69">
        <f t="shared" ca="1" si="2362"/>
        <v>0</v>
      </c>
      <c r="H7992" s="34">
        <f t="shared" ca="1" si="2363"/>
        <v>1063.1410600922709</v>
      </c>
      <c r="I7992" s="34">
        <f t="shared" ca="1" si="2364"/>
        <v>5063.1410600922709</v>
      </c>
      <c r="J7992" s="18">
        <f ca="1">SUM(INDIRECT(ADDRESS(ROW(F7992),COLUMN(F7992),4)):INDIRECT(ADDRESS(ROW(F7992)+N$5-1,COLUMN(F7992),4)))</f>
        <v>21900</v>
      </c>
      <c r="K7992" s="18">
        <f t="shared" ca="1" si="2365"/>
        <v>16350</v>
      </c>
      <c r="L7992" s="18">
        <f t="shared" ca="1" si="2377"/>
        <v>0</v>
      </c>
      <c r="M7992" s="18">
        <f t="shared" ca="1" si="2361"/>
        <v>0</v>
      </c>
      <c r="N7992" s="34">
        <f t="shared" ca="1" si="2366"/>
        <v>12170.879026235696</v>
      </c>
      <c r="P7992" s="18">
        <f t="shared" ca="1" si="2378"/>
        <v>1063.1410600922709</v>
      </c>
      <c r="Q7992" s="47">
        <f ca="1">SUM(L$15:L7992)-SUM(M$15:M7992)</f>
        <v>16350</v>
      </c>
      <c r="R7992" s="47" t="str">
        <f t="shared" ca="1" si="2379"/>
        <v>M7995</v>
      </c>
      <c r="S7992" s="40">
        <f t="shared" ca="1" si="2367"/>
        <v>0</v>
      </c>
      <c r="T7992" s="46">
        <f t="shared" ca="1" si="2368"/>
        <v>22</v>
      </c>
      <c r="X7992" s="74">
        <f t="shared" ca="1" si="2369"/>
        <v>1.0631410600922708</v>
      </c>
      <c r="Y7992" s="75">
        <f t="shared" ca="1" si="2370"/>
        <v>1.0631410600922708</v>
      </c>
      <c r="Z7992" s="74">
        <f t="shared" ca="1" si="2371"/>
        <v>2.8954515077550607</v>
      </c>
      <c r="AA7992" s="76">
        <f t="shared" ca="1" si="2372"/>
        <v>1063.1410600922709</v>
      </c>
      <c r="AB7992" s="76">
        <f t="shared" ca="1" si="2373"/>
        <v>2895.4515077550604</v>
      </c>
    </row>
    <row r="7993" spans="1:28" x14ac:dyDescent="0.25">
      <c r="A7993" s="2">
        <f t="shared" si="2374"/>
        <v>29</v>
      </c>
      <c r="B7993" s="16">
        <f ca="1">VLOOKUP(A7993,PERIODS!$O$4:$P$33,2,FALSE)</f>
        <v>0.04</v>
      </c>
      <c r="C7993" s="15"/>
      <c r="D7993" s="18">
        <v>5000</v>
      </c>
      <c r="E7993" s="34">
        <f t="shared" ca="1" si="2375"/>
        <v>12170.879026235696</v>
      </c>
      <c r="F7993" s="34">
        <f t="shared" ca="1" si="2376"/>
        <v>4000</v>
      </c>
      <c r="G7993" s="69">
        <f t="shared" ca="1" si="2362"/>
        <v>0</v>
      </c>
      <c r="H7993" s="34">
        <f t="shared" ca="1" si="2363"/>
        <v>714.01797796110179</v>
      </c>
      <c r="I7993" s="34">
        <f t="shared" ca="1" si="2364"/>
        <v>4714.0179779611017</v>
      </c>
      <c r="J7993" s="18">
        <f ca="1">SUM(INDIRECT(ADDRESS(ROW(F7993),COLUMN(F7993),4)):INDIRECT(ADDRESS(ROW(F7993)+N$5-1,COLUMN(F7993),4)))</f>
        <v>21200</v>
      </c>
      <c r="K7993" s="18">
        <f t="shared" ca="1" si="2365"/>
        <v>0</v>
      </c>
      <c r="L7993" s="18">
        <f t="shared" ca="1" si="2377"/>
        <v>0</v>
      </c>
      <c r="M7993" s="18">
        <f t="shared" ca="1" si="2361"/>
        <v>16350</v>
      </c>
      <c r="N7993" s="34">
        <f t="shared" ca="1" si="2366"/>
        <v>23806.861048274593</v>
      </c>
      <c r="P7993" s="18">
        <f t="shared" ca="1" si="2378"/>
        <v>714.01797796110179</v>
      </c>
      <c r="Q7993" s="47">
        <f ca="1">SUM(L$15:L7993)-SUM(M$15:M7993)</f>
        <v>0</v>
      </c>
      <c r="R7993" s="47" t="str">
        <f t="shared" ca="1" si="2379"/>
        <v>M7996</v>
      </c>
      <c r="S7993" s="40">
        <f t="shared" ca="1" si="2367"/>
        <v>0</v>
      </c>
      <c r="T7993" s="46">
        <f t="shared" ca="1" si="2368"/>
        <v>23</v>
      </c>
      <c r="X7993" s="74">
        <f t="shared" ca="1" si="2369"/>
        <v>0.71401797796110178</v>
      </c>
      <c r="Y7993" s="75">
        <f t="shared" ca="1" si="2370"/>
        <v>0.71401797796110178</v>
      </c>
      <c r="Z7993" s="74">
        <f t="shared" ca="1" si="2371"/>
        <v>2.0421802312357653</v>
      </c>
      <c r="AA7993" s="76">
        <f t="shared" ca="1" si="2372"/>
        <v>714.01797796110179</v>
      </c>
      <c r="AB7993" s="76">
        <f t="shared" ca="1" si="2373"/>
        <v>2042.1802312357654</v>
      </c>
    </row>
    <row r="7994" spans="1:28" x14ac:dyDescent="0.25">
      <c r="A7994" s="2">
        <f t="shared" si="2374"/>
        <v>30</v>
      </c>
      <c r="B7994" s="16">
        <f ca="1">VLOOKUP(A7994,PERIODS!$O$4:$P$33,2,FALSE)</f>
        <v>0.04</v>
      </c>
      <c r="C7994" s="15"/>
      <c r="D7994" s="18">
        <v>5000</v>
      </c>
      <c r="E7994" s="34">
        <f t="shared" ca="1" si="2375"/>
        <v>23806.861048274593</v>
      </c>
      <c r="F7994" s="34">
        <f t="shared" ca="1" si="2376"/>
        <v>4000</v>
      </c>
      <c r="G7994" s="69">
        <f t="shared" ca="1" si="2362"/>
        <v>0</v>
      </c>
      <c r="H7994" s="34">
        <f t="shared" ca="1" si="2363"/>
        <v>1286.1367003259645</v>
      </c>
      <c r="I7994" s="34">
        <f t="shared" ca="1" si="2364"/>
        <v>5286.1367003259647</v>
      </c>
      <c r="J7994" s="18">
        <f ca="1">SUM(INDIRECT(ADDRESS(ROW(F7994),COLUMN(F7994),4)):INDIRECT(ADDRESS(ROW(F7994)+N$5-1,COLUMN(F7994),4)))</f>
        <v>20500</v>
      </c>
      <c r="K7994" s="18">
        <f t="shared" ca="1" si="2365"/>
        <v>0</v>
      </c>
      <c r="L7994" s="18">
        <f t="shared" ca="1" si="2377"/>
        <v>0</v>
      </c>
      <c r="M7994" s="18">
        <f t="shared" ca="1" si="2361"/>
        <v>0</v>
      </c>
      <c r="N7994" s="34">
        <f t="shared" ca="1" si="2366"/>
        <v>18520.724347948628</v>
      </c>
      <c r="P7994" s="18">
        <f t="shared" ca="1" si="2378"/>
        <v>1286.1367003259645</v>
      </c>
      <c r="Q7994" s="47">
        <f ca="1">SUM(L$15:L7994)-SUM(M$15:M7994)</f>
        <v>0</v>
      </c>
      <c r="R7994" s="47" t="str">
        <f t="shared" ca="1" si="2379"/>
        <v>M7997</v>
      </c>
      <c r="S7994" s="40">
        <f t="shared" ca="1" si="2367"/>
        <v>0</v>
      </c>
      <c r="T7994" s="46">
        <f t="shared" ca="1" si="2368"/>
        <v>87</v>
      </c>
      <c r="X7994" s="74">
        <f t="shared" ca="1" si="2369"/>
        <v>1.2861367003259645</v>
      </c>
      <c r="Y7994" s="75">
        <f t="shared" ca="1" si="2370"/>
        <v>1.2861367003259645</v>
      </c>
      <c r="Z7994" s="74">
        <f t="shared" ca="1" si="2371"/>
        <v>3.6187790875816215</v>
      </c>
      <c r="AA7994" s="76">
        <f t="shared" ca="1" si="2372"/>
        <v>1286.1367003259645</v>
      </c>
      <c r="AB7994" s="76">
        <f t="shared" ca="1" si="2373"/>
        <v>3618.7790875816213</v>
      </c>
    </row>
    <row r="7995" spans="1:28" x14ac:dyDescent="0.25">
      <c r="A7995" s="2">
        <f t="shared" si="2374"/>
        <v>1</v>
      </c>
      <c r="B7995" s="16">
        <f ca="1">VLOOKUP(A7995,PERIODS!$O$4:$P$33,2,FALSE)</f>
        <v>2.4E-2</v>
      </c>
      <c r="C7995" s="15"/>
      <c r="D7995" s="18">
        <v>5000</v>
      </c>
      <c r="E7995" s="34">
        <f t="shared" ca="1" si="2375"/>
        <v>18520.724347948628</v>
      </c>
      <c r="F7995" s="34">
        <f t="shared" ca="1" si="2376"/>
        <v>2400</v>
      </c>
      <c r="G7995" s="69">
        <f t="shared" ca="1" si="2362"/>
        <v>0</v>
      </c>
      <c r="H7995" s="34">
        <f t="shared" ca="1" si="2363"/>
        <v>-1085.7764066564666</v>
      </c>
      <c r="I7995" s="34">
        <f t="shared" ca="1" si="2364"/>
        <v>1314.2235933435334</v>
      </c>
      <c r="J7995" s="18">
        <f ca="1">SUM(INDIRECT(ADDRESS(ROW(F7995),COLUMN(F7995),4)):INDIRECT(ADDRESS(ROW(F7995)+N$5-1,COLUMN(F7995),4)))</f>
        <v>19800</v>
      </c>
      <c r="K7995" s="18">
        <f t="shared" ca="1" si="2365"/>
        <v>16350</v>
      </c>
      <c r="L7995" s="18">
        <f t="shared" ca="1" si="2377"/>
        <v>16350</v>
      </c>
      <c r="M7995" s="18">
        <f t="shared" ca="1" si="2361"/>
        <v>0</v>
      </c>
      <c r="N7995" s="34">
        <f t="shared" ca="1" si="2366"/>
        <v>17206.500754605095</v>
      </c>
      <c r="P7995" s="18">
        <f t="shared" ca="1" si="2378"/>
        <v>1085.7764066564666</v>
      </c>
      <c r="Q7995" s="47">
        <f ca="1">SUM(L$15:L7995)-SUM(M$15:M7995)</f>
        <v>16350</v>
      </c>
      <c r="R7995" s="47" t="str">
        <f t="shared" ca="1" si="2379"/>
        <v>M7998</v>
      </c>
      <c r="S7995" s="40">
        <f t="shared" ca="1" si="2367"/>
        <v>0</v>
      </c>
      <c r="T7995" s="46">
        <f t="shared" ca="1" si="2368"/>
        <v>92</v>
      </c>
      <c r="X7995" s="74">
        <f t="shared" ca="1" si="2369"/>
        <v>-1.0857764066564666</v>
      </c>
      <c r="Y7995" s="75">
        <f t="shared" ca="1" si="2370"/>
        <v>-1.0857764066564666</v>
      </c>
      <c r="Z7995" s="74">
        <f t="shared" ca="1" si="2371"/>
        <v>0.33763953851739087</v>
      </c>
      <c r="AA7995" s="76">
        <f t="shared" ca="1" si="2372"/>
        <v>-1085.7764066564666</v>
      </c>
      <c r="AB7995" s="76">
        <f t="shared" ca="1" si="2373"/>
        <v>337.63953851739086</v>
      </c>
    </row>
    <row r="7996" spans="1:28" x14ac:dyDescent="0.25">
      <c r="A7996" s="2">
        <f t="shared" si="2374"/>
        <v>2</v>
      </c>
      <c r="B7996" s="16">
        <f ca="1">VLOOKUP(A7996,PERIODS!$O$4:$P$33,2,FALSE)</f>
        <v>2.5000000000000001E-2</v>
      </c>
      <c r="C7996" s="15"/>
      <c r="D7996" s="18">
        <v>5000</v>
      </c>
      <c r="E7996" s="34">
        <f t="shared" ca="1" si="2375"/>
        <v>17206.500754605095</v>
      </c>
      <c r="F7996" s="34">
        <f t="shared" ca="1" si="2376"/>
        <v>2500</v>
      </c>
      <c r="G7996" s="69">
        <f t="shared" ca="1" si="2362"/>
        <v>0</v>
      </c>
      <c r="H7996" s="34">
        <f t="shared" ca="1" si="2363"/>
        <v>-1478.1962822295254</v>
      </c>
      <c r="I7996" s="34">
        <f t="shared" ca="1" si="2364"/>
        <v>1021.8037177704746</v>
      </c>
      <c r="J7996" s="18">
        <f ca="1">SUM(INDIRECT(ADDRESS(ROW(F7996),COLUMN(F7996),4)):INDIRECT(ADDRESS(ROW(F7996)+N$5-1,COLUMN(F7996),4)))</f>
        <v>20700</v>
      </c>
      <c r="K7996" s="18">
        <f t="shared" ca="1" si="2365"/>
        <v>16350</v>
      </c>
      <c r="L7996" s="18">
        <f t="shared" ca="1" si="2377"/>
        <v>0</v>
      </c>
      <c r="M7996" s="18">
        <f t="shared" ca="1" si="2361"/>
        <v>0</v>
      </c>
      <c r="N7996" s="34">
        <f t="shared" ca="1" si="2366"/>
        <v>16184.697036834619</v>
      </c>
      <c r="P7996" s="18">
        <f t="shared" ca="1" si="2378"/>
        <v>1478.1962822295254</v>
      </c>
      <c r="Q7996" s="47">
        <f ca="1">SUM(L$15:L7996)-SUM(M$15:M7996)</f>
        <v>16350</v>
      </c>
      <c r="R7996" s="47" t="str">
        <f t="shared" ca="1" si="2379"/>
        <v>M7999</v>
      </c>
      <c r="S7996" s="40">
        <f t="shared" ca="1" si="2367"/>
        <v>0</v>
      </c>
      <c r="T7996" s="46">
        <f t="shared" ca="1" si="2368"/>
        <v>83</v>
      </c>
      <c r="X7996" s="74">
        <f t="shared" ca="1" si="2369"/>
        <v>-1.4781962822295254</v>
      </c>
      <c r="Y7996" s="75">
        <f t="shared" ca="1" si="2370"/>
        <v>-1.4781962822295254</v>
      </c>
      <c r="Z7996" s="74">
        <f t="shared" ca="1" si="2371"/>
        <v>0.22804865304829527</v>
      </c>
      <c r="AA7996" s="76">
        <f t="shared" ca="1" si="2372"/>
        <v>-1478.1962822295254</v>
      </c>
      <c r="AB7996" s="76">
        <f t="shared" ca="1" si="2373"/>
        <v>228.04865304829528</v>
      </c>
    </row>
    <row r="7997" spans="1:28" x14ac:dyDescent="0.25">
      <c r="A7997" s="2">
        <f t="shared" si="2374"/>
        <v>3</v>
      </c>
      <c r="B7997" s="16">
        <f ca="1">VLOOKUP(A7997,PERIODS!$O$4:$P$33,2,FALSE)</f>
        <v>2.5000000000000001E-2</v>
      </c>
      <c r="C7997" s="15"/>
      <c r="D7997" s="18">
        <v>5000</v>
      </c>
      <c r="E7997" s="34">
        <f t="shared" ca="1" si="2375"/>
        <v>16184.697036834619</v>
      </c>
      <c r="F7997" s="34">
        <f t="shared" ca="1" si="2376"/>
        <v>2500</v>
      </c>
      <c r="G7997" s="69">
        <f t="shared" ca="1" si="2362"/>
        <v>0</v>
      </c>
      <c r="H7997" s="34">
        <f t="shared" ca="1" si="2363"/>
        <v>417.56223968025466</v>
      </c>
      <c r="I7997" s="34">
        <f t="shared" ca="1" si="2364"/>
        <v>2917.5622396802546</v>
      </c>
      <c r="J7997" s="18">
        <f ca="1">SUM(INDIRECT(ADDRESS(ROW(F7997),COLUMN(F7997),4)):INDIRECT(ADDRESS(ROW(F7997)+N$5-1,COLUMN(F7997),4)))</f>
        <v>21500</v>
      </c>
      <c r="K7997" s="18">
        <f t="shared" ca="1" si="2365"/>
        <v>16350</v>
      </c>
      <c r="L7997" s="18">
        <f t="shared" ca="1" si="2377"/>
        <v>0</v>
      </c>
      <c r="M7997" s="18">
        <f t="shared" ca="1" si="2361"/>
        <v>0</v>
      </c>
      <c r="N7997" s="34">
        <f t="shared" ca="1" si="2366"/>
        <v>13267.134797154366</v>
      </c>
      <c r="P7997" s="18">
        <f t="shared" ca="1" si="2378"/>
        <v>417.56223968025466</v>
      </c>
      <c r="Q7997" s="47">
        <f ca="1">SUM(L$15:L7997)-SUM(M$15:M7997)</f>
        <v>16350</v>
      </c>
      <c r="R7997" s="47" t="str">
        <f t="shared" ca="1" si="2379"/>
        <v>M8000</v>
      </c>
      <c r="S7997" s="40">
        <f t="shared" ca="1" si="2367"/>
        <v>0</v>
      </c>
      <c r="T7997" s="46">
        <f t="shared" ca="1" si="2368"/>
        <v>15</v>
      </c>
      <c r="X7997" s="74">
        <f t="shared" ca="1" si="2369"/>
        <v>0.41756223968025469</v>
      </c>
      <c r="Y7997" s="75">
        <f t="shared" ca="1" si="2370"/>
        <v>0.41756223968025469</v>
      </c>
      <c r="Z7997" s="74">
        <f t="shared" ca="1" si="2371"/>
        <v>1.5182558967194075</v>
      </c>
      <c r="AA7997" s="76">
        <f t="shared" ca="1" si="2372"/>
        <v>417.56223968025466</v>
      </c>
      <c r="AB7997" s="76">
        <f t="shared" ca="1" si="2373"/>
        <v>1518.2558967194075</v>
      </c>
    </row>
    <row r="7998" spans="1:28" x14ac:dyDescent="0.25">
      <c r="A7998" s="2">
        <f t="shared" si="2374"/>
        <v>4</v>
      </c>
      <c r="B7998" s="16">
        <f ca="1">VLOOKUP(A7998,PERIODS!$O$4:$P$33,2,FALSE)</f>
        <v>2.5000000000000001E-2</v>
      </c>
      <c r="C7998" s="15"/>
      <c r="D7998" s="18">
        <v>5000</v>
      </c>
      <c r="E7998" s="34">
        <f t="shared" ca="1" si="2375"/>
        <v>13267.134797154366</v>
      </c>
      <c r="F7998" s="34">
        <f t="shared" ca="1" si="2376"/>
        <v>2500</v>
      </c>
      <c r="G7998" s="69">
        <f t="shared" ca="1" si="2362"/>
        <v>0</v>
      </c>
      <c r="H7998" s="34">
        <f t="shared" ca="1" si="2363"/>
        <v>360.17363220288757</v>
      </c>
      <c r="I7998" s="34">
        <f t="shared" ca="1" si="2364"/>
        <v>2860.1736322028873</v>
      </c>
      <c r="J7998" s="18">
        <f ca="1">SUM(INDIRECT(ADDRESS(ROW(F7998),COLUMN(F7998),4)):INDIRECT(ADDRESS(ROW(F7998)+N$5-1,COLUMN(F7998),4)))</f>
        <v>22300</v>
      </c>
      <c r="K7998" s="18">
        <f t="shared" ca="1" si="2365"/>
        <v>0</v>
      </c>
      <c r="L7998" s="18">
        <f t="shared" ca="1" si="2377"/>
        <v>0</v>
      </c>
      <c r="M7998" s="18">
        <f t="shared" ca="1" si="2361"/>
        <v>16350</v>
      </c>
      <c r="N7998" s="34">
        <f t="shared" ca="1" si="2366"/>
        <v>10406.961164951477</v>
      </c>
      <c r="P7998" s="18">
        <f t="shared" ca="1" si="2378"/>
        <v>360.17363220288757</v>
      </c>
      <c r="Q7998" s="47">
        <f ca="1">SUM(L$15:L7998)-SUM(M$15:M7998)</f>
        <v>0</v>
      </c>
      <c r="R7998" s="47" t="str">
        <f t="shared" ca="1" si="2379"/>
        <v>M8001</v>
      </c>
      <c r="S7998" s="40">
        <f t="shared" ca="1" si="2367"/>
        <v>16350</v>
      </c>
      <c r="T7998" s="46">
        <f t="shared" ca="1" si="2368"/>
        <v>98</v>
      </c>
      <c r="X7998" s="74">
        <f t="shared" ca="1" si="2369"/>
        <v>0.36017363220288756</v>
      </c>
      <c r="Y7998" s="75">
        <f t="shared" ca="1" si="2370"/>
        <v>0.36017363220288756</v>
      </c>
      <c r="Z7998" s="74">
        <f t="shared" ca="1" si="2371"/>
        <v>1.4335783083114138</v>
      </c>
      <c r="AA7998" s="76">
        <f t="shared" ca="1" si="2372"/>
        <v>360.17363220288757</v>
      </c>
      <c r="AB7998" s="76">
        <f t="shared" ca="1" si="2373"/>
        <v>1433.5783083114138</v>
      </c>
    </row>
    <row r="7999" spans="1:28" x14ac:dyDescent="0.25">
      <c r="A7999" s="2">
        <f t="shared" si="2374"/>
        <v>5</v>
      </c>
      <c r="B7999" s="16">
        <f ca="1">VLOOKUP(A7999,PERIODS!$O$4:$P$33,2,FALSE)</f>
        <v>3.3000000000000002E-2</v>
      </c>
      <c r="C7999" s="15"/>
      <c r="D7999" s="18">
        <v>5000</v>
      </c>
      <c r="E7999" s="34">
        <f t="shared" ca="1" si="2375"/>
        <v>10406.961164951477</v>
      </c>
      <c r="F7999" s="34">
        <f t="shared" ca="1" si="2376"/>
        <v>3300</v>
      </c>
      <c r="G7999" s="69">
        <f t="shared" ca="1" si="2362"/>
        <v>0</v>
      </c>
      <c r="H7999" s="34">
        <f t="shared" ca="1" si="2363"/>
        <v>1959.9639845400536</v>
      </c>
      <c r="I7999" s="34">
        <f t="shared" ca="1" si="2364"/>
        <v>5259.9639845400534</v>
      </c>
      <c r="J7999" s="18">
        <f ca="1">SUM(INDIRECT(ADDRESS(ROW(F7999),COLUMN(F7999),4)):INDIRECT(ADDRESS(ROW(F7999)+N$5-1,COLUMN(F7999),4)))</f>
        <v>23100</v>
      </c>
      <c r="K7999" s="18">
        <f t="shared" ca="1" si="2365"/>
        <v>16350</v>
      </c>
      <c r="L7999" s="18">
        <f t="shared" ca="1" si="2377"/>
        <v>16350</v>
      </c>
      <c r="M7999" s="18">
        <f t="shared" ca="1" si="2361"/>
        <v>0</v>
      </c>
      <c r="N7999" s="34">
        <f t="shared" ca="1" si="2366"/>
        <v>5146.9971804114239</v>
      </c>
      <c r="P7999" s="18">
        <f t="shared" ca="1" si="2378"/>
        <v>1959.9639845400536</v>
      </c>
      <c r="Q7999" s="47">
        <f ca="1">SUM(L$15:L7999)-SUM(M$15:M7999)</f>
        <v>16350</v>
      </c>
      <c r="R7999" s="47" t="str">
        <f t="shared" ca="1" si="2379"/>
        <v>M8002</v>
      </c>
      <c r="S7999" s="40">
        <f t="shared" ca="1" si="2367"/>
        <v>0</v>
      </c>
      <c r="T7999" s="46">
        <f t="shared" ca="1" si="2368"/>
        <v>63</v>
      </c>
      <c r="X7999" s="74">
        <f t="shared" ca="1" si="2369"/>
        <v>1.9747178566517685</v>
      </c>
      <c r="Y7999" s="75">
        <f t="shared" ca="1" si="2370"/>
        <v>1.9599639845400536</v>
      </c>
      <c r="Z7999" s="74">
        <f t="shared" ca="1" si="2371"/>
        <v>7.0990713842313315</v>
      </c>
      <c r="AA7999" s="76">
        <f t="shared" ca="1" si="2372"/>
        <v>1959.9639845400536</v>
      </c>
      <c r="AB7999" s="76">
        <f t="shared" ca="1" si="2373"/>
        <v>7099.0713842313316</v>
      </c>
    </row>
    <row r="8000" spans="1:28" x14ac:dyDescent="0.25">
      <c r="A8000" s="2">
        <f t="shared" si="2374"/>
        <v>6</v>
      </c>
      <c r="B8000" s="16">
        <f ca="1">VLOOKUP(A8000,PERIODS!$O$4:$P$33,2,FALSE)</f>
        <v>3.3000000000000002E-2</v>
      </c>
      <c r="C8000" s="15"/>
      <c r="D8000" s="18">
        <v>5000</v>
      </c>
      <c r="E8000" s="34">
        <f t="shared" ca="1" si="2375"/>
        <v>5146.9971804114239</v>
      </c>
      <c r="F8000" s="34">
        <f t="shared" ca="1" si="2376"/>
        <v>3300</v>
      </c>
      <c r="G8000" s="69">
        <f t="shared" ca="1" si="2362"/>
        <v>0</v>
      </c>
      <c r="H8000" s="34">
        <f t="shared" ca="1" si="2363"/>
        <v>-249.82412923317804</v>
      </c>
      <c r="I8000" s="34">
        <f t="shared" ca="1" si="2364"/>
        <v>3050.1758707668218</v>
      </c>
      <c r="J8000" s="18">
        <f ca="1">SUM(INDIRECT(ADDRESS(ROW(F8000),COLUMN(F8000),4)):INDIRECT(ADDRESS(ROW(F8000)+N$5-1,COLUMN(F8000),4)))</f>
        <v>23100</v>
      </c>
      <c r="K8000" s="18">
        <f t="shared" ca="1" si="2365"/>
        <v>32700</v>
      </c>
      <c r="L8000" s="18">
        <f t="shared" ca="1" si="2377"/>
        <v>16350</v>
      </c>
      <c r="M8000" s="18">
        <f t="shared" ca="1" si="2361"/>
        <v>0</v>
      </c>
      <c r="N8000" s="34">
        <f t="shared" ca="1" si="2366"/>
        <v>2096.821309644602</v>
      </c>
      <c r="P8000" s="18">
        <f t="shared" ca="1" si="2378"/>
        <v>249.82412923317804</v>
      </c>
      <c r="Q8000" s="47">
        <f ca="1">SUM(L$15:L8000)-SUM(M$15:M8000)</f>
        <v>32700</v>
      </c>
      <c r="R8000" s="47" t="str">
        <f t="shared" ca="1" si="2379"/>
        <v>M8003</v>
      </c>
      <c r="S8000" s="40">
        <f t="shared" ca="1" si="2367"/>
        <v>0</v>
      </c>
      <c r="T8000" s="46">
        <f t="shared" ca="1" si="2368"/>
        <v>85</v>
      </c>
      <c r="X8000" s="74">
        <f t="shared" ca="1" si="2369"/>
        <v>-0.24982412923317804</v>
      </c>
      <c r="Y8000" s="75">
        <f t="shared" ca="1" si="2370"/>
        <v>-0.24982412923317804</v>
      </c>
      <c r="Z8000" s="74">
        <f t="shared" ca="1" si="2371"/>
        <v>0.77893776340739052</v>
      </c>
      <c r="AA8000" s="76">
        <f t="shared" ca="1" si="2372"/>
        <v>-249.82412923317804</v>
      </c>
      <c r="AB8000" s="76">
        <f t="shared" ca="1" si="2373"/>
        <v>778.93776340739055</v>
      </c>
    </row>
    <row r="8001" spans="1:28" x14ac:dyDescent="0.25">
      <c r="A8001" s="2">
        <f t="shared" si="2374"/>
        <v>7</v>
      </c>
      <c r="B8001" s="16">
        <f ca="1">VLOOKUP(A8001,PERIODS!$O$4:$P$33,2,FALSE)</f>
        <v>3.3000000000000002E-2</v>
      </c>
      <c r="C8001" s="15"/>
      <c r="D8001" s="18">
        <v>5000</v>
      </c>
      <c r="E8001" s="34">
        <f t="shared" ca="1" si="2375"/>
        <v>2096.821309644602</v>
      </c>
      <c r="F8001" s="34">
        <f t="shared" ca="1" si="2376"/>
        <v>3300</v>
      </c>
      <c r="G8001" s="69">
        <f t="shared" ca="1" si="2362"/>
        <v>0</v>
      </c>
      <c r="H8001" s="34">
        <f t="shared" ca="1" si="2363"/>
        <v>-1935.98604364691</v>
      </c>
      <c r="I8001" s="34">
        <f t="shared" ca="1" si="2364"/>
        <v>1364.01395635309</v>
      </c>
      <c r="J8001" s="18">
        <f ca="1">SUM(INDIRECT(ADDRESS(ROW(F8001),COLUMN(F8001),4)):INDIRECT(ADDRESS(ROW(F8001)+N$5-1,COLUMN(F8001),4)))</f>
        <v>23100</v>
      </c>
      <c r="K8001" s="18">
        <f t="shared" ca="1" si="2365"/>
        <v>32700</v>
      </c>
      <c r="L8001" s="18">
        <f t="shared" ca="1" si="2377"/>
        <v>0</v>
      </c>
      <c r="M8001" s="18">
        <f t="shared" ca="1" si="2361"/>
        <v>0</v>
      </c>
      <c r="N8001" s="34">
        <f t="shared" ca="1" si="2366"/>
        <v>732.80735329151207</v>
      </c>
      <c r="P8001" s="18">
        <f t="shared" ca="1" si="2378"/>
        <v>1935.98604364691</v>
      </c>
      <c r="Q8001" s="47">
        <f ca="1">SUM(L$15:L8001)-SUM(M$15:M8001)</f>
        <v>32700</v>
      </c>
      <c r="R8001" s="47" t="str">
        <f t="shared" ca="1" si="2379"/>
        <v>M8004</v>
      </c>
      <c r="S8001" s="40">
        <f t="shared" ca="1" si="2367"/>
        <v>0</v>
      </c>
      <c r="T8001" s="46">
        <f t="shared" ca="1" si="2368"/>
        <v>4</v>
      </c>
      <c r="X8001" s="74">
        <f t="shared" ca="1" si="2369"/>
        <v>-1.9359860436469101</v>
      </c>
      <c r="Y8001" s="75">
        <f t="shared" ca="1" si="2370"/>
        <v>-1.9359860436469101</v>
      </c>
      <c r="Z8001" s="74">
        <f t="shared" ca="1" si="2371"/>
        <v>0.14428193037830148</v>
      </c>
      <c r="AA8001" s="76">
        <f t="shared" ca="1" si="2372"/>
        <v>-1935.98604364691</v>
      </c>
      <c r="AB8001" s="76">
        <f t="shared" ca="1" si="2373"/>
        <v>144.28193037830147</v>
      </c>
    </row>
    <row r="8002" spans="1:28" x14ac:dyDescent="0.25">
      <c r="A8002" s="2">
        <f t="shared" si="2374"/>
        <v>8</v>
      </c>
      <c r="B8002" s="16">
        <f ca="1">VLOOKUP(A8002,PERIODS!$O$4:$P$33,2,FALSE)</f>
        <v>3.3000000000000002E-2</v>
      </c>
      <c r="C8002" s="15"/>
      <c r="D8002" s="18">
        <v>5000</v>
      </c>
      <c r="E8002" s="34">
        <f t="shared" ca="1" si="2375"/>
        <v>732.80735329151207</v>
      </c>
      <c r="F8002" s="34">
        <f t="shared" ca="1" si="2376"/>
        <v>3300</v>
      </c>
      <c r="G8002" s="69">
        <f t="shared" ca="1" si="2362"/>
        <v>0</v>
      </c>
      <c r="H8002" s="34">
        <f t="shared" ca="1" si="2363"/>
        <v>-2085.7437260217303</v>
      </c>
      <c r="I8002" s="34">
        <f t="shared" ca="1" si="2364"/>
        <v>1214.2562739782697</v>
      </c>
      <c r="J8002" s="18">
        <f ca="1">SUM(INDIRECT(ADDRESS(ROW(F8002),COLUMN(F8002),4)):INDIRECT(ADDRESS(ROW(F8002)+N$5-1,COLUMN(F8002),4)))</f>
        <v>23100</v>
      </c>
      <c r="K8002" s="18">
        <f t="shared" ca="1" si="2365"/>
        <v>16350</v>
      </c>
      <c r="L8002" s="18">
        <f t="shared" ca="1" si="2377"/>
        <v>0</v>
      </c>
      <c r="M8002" s="18">
        <f t="shared" ca="1" si="2361"/>
        <v>16350</v>
      </c>
      <c r="N8002" s="34">
        <f t="shared" ca="1" si="2366"/>
        <v>15868.551079313242</v>
      </c>
      <c r="P8002" s="18">
        <f t="shared" ca="1" si="2378"/>
        <v>2085.7437260217303</v>
      </c>
      <c r="Q8002" s="47">
        <f ca="1">SUM(L$15:L8002)-SUM(M$15:M8002)</f>
        <v>16350</v>
      </c>
      <c r="R8002" s="47" t="str">
        <f t="shared" ca="1" si="2379"/>
        <v>M8005</v>
      </c>
      <c r="S8002" s="40">
        <f t="shared" ca="1" si="2367"/>
        <v>0</v>
      </c>
      <c r="T8002" s="46">
        <f t="shared" ca="1" si="2368"/>
        <v>58</v>
      </c>
      <c r="X8002" s="74">
        <f t="shared" ca="1" si="2369"/>
        <v>-2.0857437260217302</v>
      </c>
      <c r="Y8002" s="75">
        <f t="shared" ca="1" si="2370"/>
        <v>-2.0857437260217302</v>
      </c>
      <c r="Z8002" s="74">
        <f t="shared" ca="1" si="2371"/>
        <v>0.12421470409620346</v>
      </c>
      <c r="AA8002" s="76">
        <f t="shared" ca="1" si="2372"/>
        <v>-2085.7437260217303</v>
      </c>
      <c r="AB8002" s="76">
        <f t="shared" ca="1" si="2373"/>
        <v>124.21470409620346</v>
      </c>
    </row>
    <row r="8003" spans="1:28" x14ac:dyDescent="0.25">
      <c r="A8003" s="2">
        <f t="shared" si="2374"/>
        <v>9</v>
      </c>
      <c r="B8003" s="16">
        <f ca="1">VLOOKUP(A8003,PERIODS!$O$4:$P$33,2,FALSE)</f>
        <v>3.3000000000000002E-2</v>
      </c>
      <c r="C8003" s="15"/>
      <c r="D8003" s="18">
        <v>5000</v>
      </c>
      <c r="E8003" s="34">
        <f t="shared" ca="1" si="2375"/>
        <v>15868.551079313242</v>
      </c>
      <c r="F8003" s="34">
        <f t="shared" ca="1" si="2376"/>
        <v>3300</v>
      </c>
      <c r="G8003" s="69">
        <f t="shared" ca="1" si="2362"/>
        <v>0</v>
      </c>
      <c r="H8003" s="34">
        <f t="shared" ca="1" si="2363"/>
        <v>672.02134039969621</v>
      </c>
      <c r="I8003" s="34">
        <f t="shared" ca="1" si="2364"/>
        <v>3972.0213403996963</v>
      </c>
      <c r="J8003" s="18">
        <f ca="1">SUM(INDIRECT(ADDRESS(ROW(F8003),COLUMN(F8003),4)):INDIRECT(ADDRESS(ROW(F8003)+N$5-1,COLUMN(F8003),4)))</f>
        <v>23100</v>
      </c>
      <c r="K8003" s="18">
        <f t="shared" ca="1" si="2365"/>
        <v>0</v>
      </c>
      <c r="L8003" s="18">
        <f t="shared" ca="1" si="2377"/>
        <v>0</v>
      </c>
      <c r="M8003" s="18">
        <f t="shared" ca="1" si="2361"/>
        <v>16350</v>
      </c>
      <c r="N8003" s="34">
        <f t="shared" ca="1" si="2366"/>
        <v>28246.529738913545</v>
      </c>
      <c r="P8003" s="18">
        <f t="shared" ca="1" si="2378"/>
        <v>672.02134039969621</v>
      </c>
      <c r="Q8003" s="47">
        <f ca="1">SUM(L$15:L8003)-SUM(M$15:M8003)</f>
        <v>0</v>
      </c>
      <c r="R8003" s="47" t="str">
        <f t="shared" ca="1" si="2379"/>
        <v>M8006</v>
      </c>
      <c r="S8003" s="40">
        <f t="shared" ca="1" si="2367"/>
        <v>0</v>
      </c>
      <c r="T8003" s="46">
        <f t="shared" ca="1" si="2368"/>
        <v>30</v>
      </c>
      <c r="X8003" s="74">
        <f t="shared" ca="1" si="2369"/>
        <v>0.67202134039969619</v>
      </c>
      <c r="Y8003" s="75">
        <f t="shared" ca="1" si="2370"/>
        <v>0.67202134039969619</v>
      </c>
      <c r="Z8003" s="74">
        <f t="shared" ca="1" si="2371"/>
        <v>1.9581914945020906</v>
      </c>
      <c r="AA8003" s="76">
        <f t="shared" ca="1" si="2372"/>
        <v>672.02134039969621</v>
      </c>
      <c r="AB8003" s="76">
        <f t="shared" ca="1" si="2373"/>
        <v>1958.1914945020906</v>
      </c>
    </row>
    <row r="8004" spans="1:28" x14ac:dyDescent="0.25">
      <c r="A8004" s="2">
        <f t="shared" si="2374"/>
        <v>10</v>
      </c>
      <c r="B8004" s="16">
        <f ca="1">VLOOKUP(A8004,PERIODS!$O$4:$P$33,2,FALSE)</f>
        <v>3.3000000000000002E-2</v>
      </c>
      <c r="C8004" s="15"/>
      <c r="D8004" s="18">
        <v>5000</v>
      </c>
      <c r="E8004" s="34">
        <f t="shared" ca="1" si="2375"/>
        <v>28246.529738913545</v>
      </c>
      <c r="F8004" s="34">
        <f t="shared" ca="1" si="2376"/>
        <v>3300</v>
      </c>
      <c r="G8004" s="69">
        <f t="shared" ca="1" si="2362"/>
        <v>0</v>
      </c>
      <c r="H8004" s="34">
        <f t="shared" ca="1" si="2363"/>
        <v>1959.9639845400536</v>
      </c>
      <c r="I8004" s="34">
        <f t="shared" ca="1" si="2364"/>
        <v>5259.9639845400534</v>
      </c>
      <c r="J8004" s="18">
        <f ca="1">SUM(INDIRECT(ADDRESS(ROW(F8004),COLUMN(F8004),4)):INDIRECT(ADDRESS(ROW(F8004)+N$5-1,COLUMN(F8004),4)))</f>
        <v>23100</v>
      </c>
      <c r="K8004" s="18">
        <f t="shared" ca="1" si="2365"/>
        <v>0</v>
      </c>
      <c r="L8004" s="18">
        <f t="shared" ca="1" si="2377"/>
        <v>0</v>
      </c>
      <c r="M8004" s="18">
        <f t="shared" ca="1" si="2361"/>
        <v>0</v>
      </c>
      <c r="N8004" s="34">
        <f t="shared" ca="1" si="2366"/>
        <v>22986.565754373492</v>
      </c>
      <c r="P8004" s="18">
        <f t="shared" ca="1" si="2378"/>
        <v>1959.9639845400536</v>
      </c>
      <c r="Q8004" s="47">
        <f ca="1">SUM(L$15:L8004)-SUM(M$15:M8004)</f>
        <v>0</v>
      </c>
      <c r="R8004" s="47" t="str">
        <f t="shared" ca="1" si="2379"/>
        <v>M8007</v>
      </c>
      <c r="S8004" s="40">
        <f t="shared" ca="1" si="2367"/>
        <v>0</v>
      </c>
      <c r="T8004" s="46">
        <f t="shared" ca="1" si="2368"/>
        <v>21</v>
      </c>
      <c r="X8004" s="74">
        <f t="shared" ca="1" si="2369"/>
        <v>2.2075292484650477</v>
      </c>
      <c r="Y8004" s="75">
        <f t="shared" ca="1" si="2370"/>
        <v>1.9599639845400536</v>
      </c>
      <c r="Z8004" s="74">
        <f t="shared" ca="1" si="2371"/>
        <v>7.0990713842313315</v>
      </c>
      <c r="AA8004" s="76">
        <f t="shared" ca="1" si="2372"/>
        <v>1959.9639845400536</v>
      </c>
      <c r="AB8004" s="76">
        <f t="shared" ca="1" si="2373"/>
        <v>7099.0713842313316</v>
      </c>
    </row>
    <row r="8005" spans="1:28" x14ac:dyDescent="0.25">
      <c r="A8005" s="2">
        <f t="shared" si="2374"/>
        <v>11</v>
      </c>
      <c r="B8005" s="16">
        <f ca="1">VLOOKUP(A8005,PERIODS!$O$4:$P$33,2,FALSE)</f>
        <v>3.3000000000000002E-2</v>
      </c>
      <c r="C8005" s="15"/>
      <c r="D8005" s="18">
        <v>5000</v>
      </c>
      <c r="E8005" s="34">
        <f t="shared" ca="1" si="2375"/>
        <v>22986.565754373492</v>
      </c>
      <c r="F8005" s="34">
        <f t="shared" ca="1" si="2376"/>
        <v>3300</v>
      </c>
      <c r="G8005" s="69">
        <f t="shared" ca="1" si="2362"/>
        <v>0</v>
      </c>
      <c r="H8005" s="34">
        <f t="shared" ca="1" si="2363"/>
        <v>250.10166709104885</v>
      </c>
      <c r="I8005" s="34">
        <f t="shared" ca="1" si="2364"/>
        <v>3550.101667091049</v>
      </c>
      <c r="J8005" s="18">
        <f ca="1">SUM(INDIRECT(ADDRESS(ROW(F8005),COLUMN(F8005),4)):INDIRECT(ADDRESS(ROW(F8005)+N$5-1,COLUMN(F8005),4)))</f>
        <v>23300</v>
      </c>
      <c r="K8005" s="18">
        <f t="shared" ca="1" si="2365"/>
        <v>16350</v>
      </c>
      <c r="L8005" s="18">
        <f t="shared" ca="1" si="2377"/>
        <v>16350</v>
      </c>
      <c r="M8005" s="18">
        <f t="shared" ca="1" si="2361"/>
        <v>0</v>
      </c>
      <c r="N8005" s="34">
        <f t="shared" ca="1" si="2366"/>
        <v>19436.464087282442</v>
      </c>
      <c r="P8005" s="18">
        <f t="shared" ca="1" si="2378"/>
        <v>250.10166709104885</v>
      </c>
      <c r="Q8005" s="47">
        <f ca="1">SUM(L$15:L8005)-SUM(M$15:M8005)</f>
        <v>16350</v>
      </c>
      <c r="R8005" s="47" t="str">
        <f t="shared" ca="1" si="2379"/>
        <v>M8008</v>
      </c>
      <c r="S8005" s="40">
        <f t="shared" ca="1" si="2367"/>
        <v>0</v>
      </c>
      <c r="T8005" s="46">
        <f t="shared" ca="1" si="2368"/>
        <v>96</v>
      </c>
      <c r="X8005" s="74">
        <f t="shared" ca="1" si="2369"/>
        <v>0.25010166709104886</v>
      </c>
      <c r="Y8005" s="75">
        <f t="shared" ca="1" si="2370"/>
        <v>0.25010166709104886</v>
      </c>
      <c r="Z8005" s="74">
        <f t="shared" ca="1" si="2371"/>
        <v>1.2841559664528839</v>
      </c>
      <c r="AA8005" s="76">
        <f t="shared" ca="1" si="2372"/>
        <v>250.10166709104885</v>
      </c>
      <c r="AB8005" s="76">
        <f t="shared" ca="1" si="2373"/>
        <v>1284.1559664528838</v>
      </c>
    </row>
    <row r="8006" spans="1:28" x14ac:dyDescent="0.25">
      <c r="A8006" s="2">
        <f t="shared" si="2374"/>
        <v>12</v>
      </c>
      <c r="B8006" s="16">
        <f ca="1">VLOOKUP(A8006,PERIODS!$O$4:$P$33,2,FALSE)</f>
        <v>3.3000000000000002E-2</v>
      </c>
      <c r="C8006" s="15"/>
      <c r="D8006" s="18">
        <v>5000</v>
      </c>
      <c r="E8006" s="34">
        <f t="shared" ca="1" si="2375"/>
        <v>19436.464087282442</v>
      </c>
      <c r="F8006" s="34">
        <f t="shared" ca="1" si="2376"/>
        <v>3300</v>
      </c>
      <c r="G8006" s="69">
        <f t="shared" ca="1" si="2362"/>
        <v>0</v>
      </c>
      <c r="H8006" s="34">
        <f t="shared" ca="1" si="2363"/>
        <v>34.622545626848606</v>
      </c>
      <c r="I8006" s="34">
        <f t="shared" ca="1" si="2364"/>
        <v>3334.6225456268485</v>
      </c>
      <c r="J8006" s="18">
        <f ca="1">SUM(INDIRECT(ADDRESS(ROW(F8006),COLUMN(F8006),4)):INDIRECT(ADDRESS(ROW(F8006)+N$5-1,COLUMN(F8006),4)))</f>
        <v>23500</v>
      </c>
      <c r="K8006" s="18">
        <f t="shared" ca="1" si="2365"/>
        <v>16350</v>
      </c>
      <c r="L8006" s="18">
        <f t="shared" ca="1" si="2377"/>
        <v>0</v>
      </c>
      <c r="M8006" s="18">
        <f t="shared" ca="1" si="2361"/>
        <v>0</v>
      </c>
      <c r="N8006" s="34">
        <f t="shared" ca="1" si="2366"/>
        <v>16101.841541655594</v>
      </c>
      <c r="P8006" s="18">
        <f t="shared" ca="1" si="2378"/>
        <v>34.622545626848606</v>
      </c>
      <c r="Q8006" s="47">
        <f ca="1">SUM(L$15:L8006)-SUM(M$15:M8006)</f>
        <v>16350</v>
      </c>
      <c r="R8006" s="47" t="str">
        <f t="shared" ca="1" si="2379"/>
        <v>M8009</v>
      </c>
      <c r="S8006" s="40">
        <f t="shared" ca="1" si="2367"/>
        <v>0</v>
      </c>
      <c r="T8006" s="46">
        <f t="shared" ca="1" si="2368"/>
        <v>69</v>
      </c>
      <c r="X8006" s="74">
        <f t="shared" ca="1" si="2369"/>
        <v>3.4622545626848605E-2</v>
      </c>
      <c r="Y8006" s="75">
        <f t="shared" ca="1" si="2370"/>
        <v>3.4622545626848605E-2</v>
      </c>
      <c r="Z8006" s="74">
        <f t="shared" ca="1" si="2371"/>
        <v>1.035228883375638</v>
      </c>
      <c r="AA8006" s="76">
        <f t="shared" ca="1" si="2372"/>
        <v>34.622545626848606</v>
      </c>
      <c r="AB8006" s="76">
        <f t="shared" ca="1" si="2373"/>
        <v>1035.2288833756379</v>
      </c>
    </row>
    <row r="8007" spans="1:28" x14ac:dyDescent="0.25">
      <c r="A8007" s="2">
        <f t="shared" si="2374"/>
        <v>13</v>
      </c>
      <c r="B8007" s="16">
        <f ca="1">VLOOKUP(A8007,PERIODS!$O$4:$P$33,2,FALSE)</f>
        <v>3.3000000000000002E-2</v>
      </c>
      <c r="C8007" s="15"/>
      <c r="D8007" s="18">
        <v>5000</v>
      </c>
      <c r="E8007" s="34">
        <f t="shared" ca="1" si="2375"/>
        <v>16101.841541655594</v>
      </c>
      <c r="F8007" s="34">
        <f t="shared" ca="1" si="2376"/>
        <v>3300</v>
      </c>
      <c r="G8007" s="69">
        <f t="shared" ca="1" si="2362"/>
        <v>0</v>
      </c>
      <c r="H8007" s="34">
        <f t="shared" ca="1" si="2363"/>
        <v>-689.92366884651858</v>
      </c>
      <c r="I8007" s="34">
        <f t="shared" ca="1" si="2364"/>
        <v>2610.0763311534815</v>
      </c>
      <c r="J8007" s="18">
        <f ca="1">SUM(INDIRECT(ADDRESS(ROW(F8007),COLUMN(F8007),4)):INDIRECT(ADDRESS(ROW(F8007)+N$5-1,COLUMN(F8007),4)))</f>
        <v>23700</v>
      </c>
      <c r="K8007" s="18">
        <f t="shared" ca="1" si="2365"/>
        <v>16350</v>
      </c>
      <c r="L8007" s="18">
        <f t="shared" ca="1" si="2377"/>
        <v>0</v>
      </c>
      <c r="M8007" s="18">
        <f t="shared" ca="1" si="2361"/>
        <v>0</v>
      </c>
      <c r="N8007" s="34">
        <f t="shared" ca="1" si="2366"/>
        <v>13491.765210502113</v>
      </c>
      <c r="P8007" s="18">
        <f t="shared" ca="1" si="2378"/>
        <v>689.92366884651858</v>
      </c>
      <c r="Q8007" s="47">
        <f ca="1">SUM(L$15:L8007)-SUM(M$15:M8007)</f>
        <v>16350</v>
      </c>
      <c r="R8007" s="47" t="str">
        <f t="shared" ca="1" si="2379"/>
        <v>M8010</v>
      </c>
      <c r="S8007" s="40">
        <f t="shared" ca="1" si="2367"/>
        <v>0</v>
      </c>
      <c r="T8007" s="46">
        <f t="shared" ca="1" si="2368"/>
        <v>16</v>
      </c>
      <c r="X8007" s="74">
        <f t="shared" ca="1" si="2369"/>
        <v>-0.68992366884651857</v>
      </c>
      <c r="Y8007" s="75">
        <f t="shared" ca="1" si="2370"/>
        <v>-0.68992366884651857</v>
      </c>
      <c r="Z8007" s="74">
        <f t="shared" ca="1" si="2371"/>
        <v>0.50161435640720586</v>
      </c>
      <c r="AA8007" s="76">
        <f t="shared" ca="1" si="2372"/>
        <v>-689.92366884651858</v>
      </c>
      <c r="AB8007" s="76">
        <f t="shared" ca="1" si="2373"/>
        <v>501.61435640720589</v>
      </c>
    </row>
    <row r="8008" spans="1:28" x14ac:dyDescent="0.25">
      <c r="A8008" s="2">
        <f t="shared" si="2374"/>
        <v>14</v>
      </c>
      <c r="B8008" s="16">
        <f ca="1">VLOOKUP(A8008,PERIODS!$O$4:$P$33,2,FALSE)</f>
        <v>3.3000000000000002E-2</v>
      </c>
      <c r="C8008" s="15"/>
      <c r="D8008" s="18">
        <v>5000</v>
      </c>
      <c r="E8008" s="34">
        <f t="shared" ca="1" si="2375"/>
        <v>13491.765210502113</v>
      </c>
      <c r="F8008" s="34">
        <f t="shared" ca="1" si="2376"/>
        <v>3300</v>
      </c>
      <c r="G8008" s="69">
        <f t="shared" ca="1" si="2362"/>
        <v>0</v>
      </c>
      <c r="H8008" s="34">
        <f t="shared" ca="1" si="2363"/>
        <v>-785.99084907432712</v>
      </c>
      <c r="I8008" s="34">
        <f t="shared" ca="1" si="2364"/>
        <v>2514.0091509256727</v>
      </c>
      <c r="J8008" s="18">
        <f ca="1">SUM(INDIRECT(ADDRESS(ROW(F8008),COLUMN(F8008),4)):INDIRECT(ADDRESS(ROW(F8008)+N$5-1,COLUMN(F8008),4)))</f>
        <v>23900</v>
      </c>
      <c r="K8008" s="18">
        <f t="shared" ca="1" si="2365"/>
        <v>0</v>
      </c>
      <c r="L8008" s="18">
        <f t="shared" ca="1" si="2377"/>
        <v>0</v>
      </c>
      <c r="M8008" s="18">
        <f t="shared" ca="1" si="2361"/>
        <v>16350</v>
      </c>
      <c r="N8008" s="34">
        <f t="shared" ca="1" si="2366"/>
        <v>27327.756059576441</v>
      </c>
      <c r="P8008" s="18">
        <f t="shared" ca="1" si="2378"/>
        <v>785.99084907432712</v>
      </c>
      <c r="Q8008" s="47">
        <f ca="1">SUM(L$15:L8008)-SUM(M$15:M8008)</f>
        <v>0</v>
      </c>
      <c r="R8008" s="47" t="str">
        <f t="shared" ca="1" si="2379"/>
        <v>M8011</v>
      </c>
      <c r="S8008" s="40">
        <f t="shared" ca="1" si="2367"/>
        <v>0</v>
      </c>
      <c r="T8008" s="46">
        <f t="shared" ca="1" si="2368"/>
        <v>44</v>
      </c>
      <c r="X8008" s="74">
        <f t="shared" ca="1" si="2369"/>
        <v>-0.78599084907432715</v>
      </c>
      <c r="Y8008" s="75">
        <f t="shared" ca="1" si="2370"/>
        <v>-0.78599084907432715</v>
      </c>
      <c r="Z8008" s="74">
        <f t="shared" ca="1" si="2371"/>
        <v>0.45566797983243984</v>
      </c>
      <c r="AA8008" s="76">
        <f t="shared" ca="1" si="2372"/>
        <v>-785.99084907432712</v>
      </c>
      <c r="AB8008" s="76">
        <f t="shared" ca="1" si="2373"/>
        <v>455.66797983243981</v>
      </c>
    </row>
    <row r="8009" spans="1:28" x14ac:dyDescent="0.25">
      <c r="A8009" s="2">
        <f t="shared" si="2374"/>
        <v>15</v>
      </c>
      <c r="B8009" s="16">
        <f ca="1">VLOOKUP(A8009,PERIODS!$O$4:$P$33,2,FALSE)</f>
        <v>3.3000000000000002E-2</v>
      </c>
      <c r="C8009" s="15"/>
      <c r="D8009" s="18">
        <v>5000</v>
      </c>
      <c r="E8009" s="34">
        <f t="shared" ca="1" si="2375"/>
        <v>27327.756059576441</v>
      </c>
      <c r="F8009" s="34">
        <f t="shared" ca="1" si="2376"/>
        <v>3300</v>
      </c>
      <c r="G8009" s="69">
        <f t="shared" ca="1" si="2362"/>
        <v>0</v>
      </c>
      <c r="H8009" s="34">
        <f t="shared" ca="1" si="2363"/>
        <v>562.46164711755819</v>
      </c>
      <c r="I8009" s="34">
        <f t="shared" ca="1" si="2364"/>
        <v>3862.4616471175582</v>
      </c>
      <c r="J8009" s="18">
        <f ca="1">SUM(INDIRECT(ADDRESS(ROW(F8009),COLUMN(F8009),4)):INDIRECT(ADDRESS(ROW(F8009)+N$5-1,COLUMN(F8009),4)))</f>
        <v>20600</v>
      </c>
      <c r="K8009" s="18">
        <f t="shared" ca="1" si="2365"/>
        <v>0</v>
      </c>
      <c r="L8009" s="18">
        <f t="shared" ca="1" si="2377"/>
        <v>0</v>
      </c>
      <c r="M8009" s="18">
        <f t="shared" ca="1" si="2361"/>
        <v>0</v>
      </c>
      <c r="N8009" s="34">
        <f t="shared" ca="1" si="2366"/>
        <v>23465.294412458883</v>
      </c>
      <c r="P8009" s="18">
        <f t="shared" ca="1" si="2378"/>
        <v>562.46164711755819</v>
      </c>
      <c r="Q8009" s="47">
        <f ca="1">SUM(L$15:L8009)-SUM(M$15:M8009)</f>
        <v>0</v>
      </c>
      <c r="R8009" s="47" t="str">
        <f t="shared" ca="1" si="2379"/>
        <v>M8012</v>
      </c>
      <c r="S8009" s="40">
        <f t="shared" ca="1" si="2367"/>
        <v>0</v>
      </c>
      <c r="T8009" s="46">
        <f t="shared" ca="1" si="2368"/>
        <v>4</v>
      </c>
      <c r="X8009" s="74">
        <f t="shared" ca="1" si="2369"/>
        <v>0.56246164711755819</v>
      </c>
      <c r="Y8009" s="75">
        <f t="shared" ca="1" si="2370"/>
        <v>0.56246164711755819</v>
      </c>
      <c r="Z8009" s="74">
        <f t="shared" ca="1" si="2371"/>
        <v>1.7549873468461379</v>
      </c>
      <c r="AA8009" s="76">
        <f t="shared" ca="1" si="2372"/>
        <v>562.46164711755819</v>
      </c>
      <c r="AB8009" s="76">
        <f t="shared" ca="1" si="2373"/>
        <v>1754.9873468461378</v>
      </c>
    </row>
    <row r="8010" spans="1:28" x14ac:dyDescent="0.25">
      <c r="A8010" s="2">
        <f t="shared" si="2374"/>
        <v>16</v>
      </c>
      <c r="B8010" s="16">
        <f ca="1">VLOOKUP(A8010,PERIODS!$O$4:$P$33,2,FALSE)</f>
        <v>3.3000000000000002E-2</v>
      </c>
      <c r="C8010" s="15"/>
      <c r="D8010" s="18">
        <v>5000</v>
      </c>
      <c r="E8010" s="34">
        <f t="shared" ca="1" si="2375"/>
        <v>23465.294412458883</v>
      </c>
      <c r="F8010" s="34">
        <f t="shared" ca="1" si="2376"/>
        <v>3300</v>
      </c>
      <c r="G8010" s="69">
        <f t="shared" ca="1" si="2362"/>
        <v>0</v>
      </c>
      <c r="H8010" s="34">
        <f t="shared" ca="1" si="2363"/>
        <v>-20.667629406252498</v>
      </c>
      <c r="I8010" s="34">
        <f t="shared" ca="1" si="2364"/>
        <v>3279.3323705937473</v>
      </c>
      <c r="J8010" s="18">
        <f ca="1">SUM(INDIRECT(ADDRESS(ROW(F8010),COLUMN(F8010),4)):INDIRECT(ADDRESS(ROW(F8010)+N$5-1,COLUMN(F8010),4)))</f>
        <v>17300</v>
      </c>
      <c r="K8010" s="18">
        <f t="shared" ca="1" si="2365"/>
        <v>0</v>
      </c>
      <c r="L8010" s="18">
        <f t="shared" ca="1" si="2377"/>
        <v>0</v>
      </c>
      <c r="M8010" s="18">
        <f t="shared" ca="1" si="2361"/>
        <v>0</v>
      </c>
      <c r="N8010" s="34">
        <f t="shared" ca="1" si="2366"/>
        <v>20185.962041865136</v>
      </c>
      <c r="P8010" s="18">
        <f t="shared" ca="1" si="2378"/>
        <v>20.667629406252498</v>
      </c>
      <c r="Q8010" s="47">
        <f ca="1">SUM(L$15:L8010)-SUM(M$15:M8010)</f>
        <v>0</v>
      </c>
      <c r="R8010" s="47" t="str">
        <f t="shared" ca="1" si="2379"/>
        <v>M8013</v>
      </c>
      <c r="S8010" s="40">
        <f t="shared" ca="1" si="2367"/>
        <v>0</v>
      </c>
      <c r="T8010" s="46">
        <f t="shared" ca="1" si="2368"/>
        <v>82</v>
      </c>
      <c r="X8010" s="74">
        <f t="shared" ca="1" si="2369"/>
        <v>-2.0667629406252497E-2</v>
      </c>
      <c r="Y8010" s="75">
        <f t="shared" ca="1" si="2370"/>
        <v>-2.0667629406252497E-2</v>
      </c>
      <c r="Z8010" s="74">
        <f t="shared" ca="1" si="2371"/>
        <v>0.97954448225137825</v>
      </c>
      <c r="AA8010" s="76">
        <f t="shared" ca="1" si="2372"/>
        <v>-20.667629406252498</v>
      </c>
      <c r="AB8010" s="76">
        <f t="shared" ca="1" si="2373"/>
        <v>979.54448225137821</v>
      </c>
    </row>
    <row r="8011" spans="1:28" x14ac:dyDescent="0.25">
      <c r="A8011" s="2">
        <f t="shared" si="2374"/>
        <v>17</v>
      </c>
      <c r="B8011" s="16">
        <f ca="1">VLOOKUP(A8011,PERIODS!$O$4:$P$33,2,FALSE)</f>
        <v>3.5000000000000003E-2</v>
      </c>
      <c r="C8011" s="15"/>
      <c r="D8011" s="18">
        <v>5000</v>
      </c>
      <c r="E8011" s="34">
        <f t="shared" ca="1" si="2375"/>
        <v>20185.962041865136</v>
      </c>
      <c r="F8011" s="34">
        <f t="shared" ca="1" si="2376"/>
        <v>3500.0000000000005</v>
      </c>
      <c r="G8011" s="69">
        <f t="shared" ca="1" si="2362"/>
        <v>0</v>
      </c>
      <c r="H8011" s="34">
        <f t="shared" ca="1" si="2363"/>
        <v>-1145.9585222855869</v>
      </c>
      <c r="I8011" s="34">
        <f t="shared" ca="1" si="2364"/>
        <v>2354.0414777144133</v>
      </c>
      <c r="J8011" s="18">
        <f ca="1">SUM(INDIRECT(ADDRESS(ROW(F8011),COLUMN(F8011),4)):INDIRECT(ADDRESS(ROW(F8011)+N$5-1,COLUMN(F8011),4)))</f>
        <v>14000.000000000002</v>
      </c>
      <c r="K8011" s="18">
        <f t="shared" ca="1" si="2365"/>
        <v>0</v>
      </c>
      <c r="L8011" s="18">
        <f t="shared" ca="1" si="2377"/>
        <v>0</v>
      </c>
      <c r="M8011" s="18">
        <f t="shared" ca="1" si="2361"/>
        <v>0</v>
      </c>
      <c r="N8011" s="34">
        <f t="shared" ca="1" si="2366"/>
        <v>17831.920564150721</v>
      </c>
      <c r="P8011" s="18">
        <f t="shared" ca="1" si="2378"/>
        <v>1145.9585222855869</v>
      </c>
      <c r="Q8011" s="47">
        <f ca="1">SUM(L$15:L8011)-SUM(M$15:M8011)</f>
        <v>0</v>
      </c>
      <c r="R8011" s="47" t="str">
        <f t="shared" ca="1" si="2379"/>
        <v>M8014</v>
      </c>
      <c r="S8011" s="40">
        <f t="shared" ca="1" si="2367"/>
        <v>0</v>
      </c>
      <c r="T8011" s="46">
        <f t="shared" ca="1" si="2368"/>
        <v>70</v>
      </c>
      <c r="X8011" s="74">
        <f t="shared" ca="1" si="2369"/>
        <v>-1.1459585222855868</v>
      </c>
      <c r="Y8011" s="75">
        <f t="shared" ca="1" si="2370"/>
        <v>-1.1459585222855868</v>
      </c>
      <c r="Z8011" s="74">
        <f t="shared" ca="1" si="2371"/>
        <v>0.31791903921320819</v>
      </c>
      <c r="AA8011" s="76">
        <f t="shared" ca="1" si="2372"/>
        <v>-1145.9585222855869</v>
      </c>
      <c r="AB8011" s="76">
        <f t="shared" ca="1" si="2373"/>
        <v>317.91903921320818</v>
      </c>
    </row>
    <row r="8012" spans="1:28" x14ac:dyDescent="0.25">
      <c r="A8012" s="2">
        <f t="shared" si="2374"/>
        <v>18</v>
      </c>
      <c r="B8012" s="16">
        <f ca="1">VLOOKUP(A8012,PERIODS!$O$4:$P$33,2,FALSE)</f>
        <v>3.5000000000000003E-2</v>
      </c>
      <c r="C8012" s="15"/>
      <c r="D8012" s="18">
        <v>5000</v>
      </c>
      <c r="E8012" s="34">
        <f t="shared" ca="1" si="2375"/>
        <v>17831.920564150721</v>
      </c>
      <c r="F8012" s="34">
        <f t="shared" ca="1" si="2376"/>
        <v>3500.0000000000005</v>
      </c>
      <c r="G8012" s="69">
        <f t="shared" ca="1" si="2362"/>
        <v>0</v>
      </c>
      <c r="H8012" s="34">
        <f t="shared" ca="1" si="2363"/>
        <v>195.28534507776959</v>
      </c>
      <c r="I8012" s="34">
        <f t="shared" ca="1" si="2364"/>
        <v>3695.2853450777702</v>
      </c>
      <c r="J8012" s="18">
        <f ca="1">SUM(INDIRECT(ADDRESS(ROW(F8012),COLUMN(F8012),4)):INDIRECT(ADDRESS(ROW(F8012)+N$5-1,COLUMN(F8012),4)))</f>
        <v>10500.000000000002</v>
      </c>
      <c r="K8012" s="18">
        <f t="shared" ca="1" si="2365"/>
        <v>0</v>
      </c>
      <c r="L8012" s="18">
        <f t="shared" ca="1" si="2377"/>
        <v>0</v>
      </c>
      <c r="M8012" s="18">
        <f t="shared" ca="1" si="2361"/>
        <v>0</v>
      </c>
      <c r="N8012" s="34">
        <f t="shared" ca="1" si="2366"/>
        <v>14136.635219072952</v>
      </c>
      <c r="P8012" s="18">
        <f t="shared" ca="1" si="2378"/>
        <v>195.28534507776959</v>
      </c>
      <c r="Q8012" s="47">
        <f ca="1">SUM(L$15:L8012)-SUM(M$15:M8012)</f>
        <v>0</v>
      </c>
      <c r="R8012" s="47" t="str">
        <f t="shared" ca="1" si="2379"/>
        <v>M8015</v>
      </c>
      <c r="S8012" s="40">
        <f t="shared" ca="1" si="2367"/>
        <v>0</v>
      </c>
      <c r="T8012" s="46">
        <f t="shared" ca="1" si="2368"/>
        <v>67</v>
      </c>
      <c r="X8012" s="74">
        <f t="shared" ca="1" si="2369"/>
        <v>0.1952853450777696</v>
      </c>
      <c r="Y8012" s="75">
        <f t="shared" ca="1" si="2370"/>
        <v>0.1952853450777696</v>
      </c>
      <c r="Z8012" s="74">
        <f t="shared" ca="1" si="2371"/>
        <v>1.2156578189788034</v>
      </c>
      <c r="AA8012" s="76">
        <f t="shared" ca="1" si="2372"/>
        <v>195.28534507776959</v>
      </c>
      <c r="AB8012" s="76">
        <f t="shared" ca="1" si="2373"/>
        <v>1215.6578189788033</v>
      </c>
    </row>
    <row r="8013" spans="1:28" x14ac:dyDescent="0.25">
      <c r="A8013" s="2">
        <f t="shared" si="2374"/>
        <v>19</v>
      </c>
      <c r="B8013" s="16">
        <f ca="1">VLOOKUP(A8013,PERIODS!$O$4:$P$33,2,FALSE)</f>
        <v>3.5000000000000003E-2</v>
      </c>
      <c r="C8013" s="15"/>
      <c r="D8013" s="18">
        <v>5000</v>
      </c>
      <c r="E8013" s="34">
        <f t="shared" ca="1" si="2375"/>
        <v>14136.635219072952</v>
      </c>
      <c r="F8013" s="34">
        <f t="shared" ca="1" si="2376"/>
        <v>3500.0000000000005</v>
      </c>
      <c r="G8013" s="69">
        <f t="shared" ca="1" si="2362"/>
        <v>0</v>
      </c>
      <c r="H8013" s="34">
        <f t="shared" ca="1" si="2363"/>
        <v>-272.02258878768089</v>
      </c>
      <c r="I8013" s="34">
        <f t="shared" ca="1" si="2364"/>
        <v>3227.9774112123196</v>
      </c>
      <c r="J8013" s="18">
        <f ca="1">SUM(INDIRECT(ADDRESS(ROW(F8013),COLUMN(F8013),4)):INDIRECT(ADDRESS(ROW(F8013)+N$5-1,COLUMN(F8013),4)))</f>
        <v>7000.0000000000009</v>
      </c>
      <c r="K8013" s="18">
        <f t="shared" ca="1" si="2365"/>
        <v>0</v>
      </c>
      <c r="L8013" s="18">
        <f t="shared" ca="1" si="2377"/>
        <v>0</v>
      </c>
      <c r="M8013" s="18">
        <f t="shared" ca="1" si="2361"/>
        <v>0</v>
      </c>
      <c r="N8013" s="34">
        <f t="shared" ca="1" si="2366"/>
        <v>10908.657807860633</v>
      </c>
      <c r="P8013" s="18">
        <f t="shared" ca="1" si="2378"/>
        <v>272.02258878768089</v>
      </c>
      <c r="Q8013" s="47">
        <f ca="1">SUM(L$15:L8013)-SUM(M$15:M8013)</f>
        <v>0</v>
      </c>
      <c r="R8013" s="47" t="str">
        <f t="shared" ca="1" si="2379"/>
        <v>M8016</v>
      </c>
      <c r="S8013" s="40">
        <f t="shared" ca="1" si="2367"/>
        <v>0</v>
      </c>
      <c r="T8013" s="46">
        <f t="shared" ca="1" si="2368"/>
        <v>65</v>
      </c>
      <c r="X8013" s="74">
        <f t="shared" ca="1" si="2369"/>
        <v>-0.27202258878768087</v>
      </c>
      <c r="Y8013" s="75">
        <f t="shared" ca="1" si="2370"/>
        <v>-0.27202258878768087</v>
      </c>
      <c r="Z8013" s="74">
        <f t="shared" ca="1" si="2371"/>
        <v>0.76183705192005791</v>
      </c>
      <c r="AA8013" s="76">
        <f t="shared" ca="1" si="2372"/>
        <v>-272.02258878768089</v>
      </c>
      <c r="AB8013" s="76">
        <f t="shared" ca="1" si="2373"/>
        <v>761.83705192005789</v>
      </c>
    </row>
    <row r="8014" spans="1:28" x14ac:dyDescent="0.25">
      <c r="A8014" s="2">
        <f t="shared" si="2374"/>
        <v>20</v>
      </c>
      <c r="B8014" s="16">
        <f ca="1">VLOOKUP(A8014,PERIODS!$O$4:$P$33,2,FALSE)</f>
        <v>3.5000000000000003E-2</v>
      </c>
      <c r="C8014" s="15"/>
      <c r="D8014" s="18">
        <v>5000</v>
      </c>
      <c r="E8014" s="34">
        <f t="shared" ca="1" si="2375"/>
        <v>10908.657807860633</v>
      </c>
      <c r="F8014" s="34">
        <f t="shared" ca="1" si="2376"/>
        <v>3500.0000000000005</v>
      </c>
      <c r="G8014" s="69">
        <f t="shared" ca="1" si="2362"/>
        <v>0</v>
      </c>
      <c r="H8014" s="34">
        <f t="shared" ca="1" si="2363"/>
        <v>324.91604019654193</v>
      </c>
      <c r="I8014" s="34">
        <f t="shared" ca="1" si="2364"/>
        <v>3824.9160401965423</v>
      </c>
      <c r="J8014" s="18">
        <f ca="1">SUM(INDIRECT(ADDRESS(ROW(F8014),COLUMN(F8014),4)):INDIRECT(ADDRESS(ROW(F8014)+N$5-1,COLUMN(F8014),4)))</f>
        <v>3500.0000000000005</v>
      </c>
      <c r="K8014" s="18">
        <f t="shared" ca="1" si="2365"/>
        <v>0</v>
      </c>
      <c r="L8014" s="18">
        <f t="shared" ca="1" si="2377"/>
        <v>0</v>
      </c>
      <c r="M8014" s="18">
        <f t="shared" ca="1" si="2361"/>
        <v>0</v>
      </c>
      <c r="N8014" s="34">
        <f t="shared" ca="1" si="2366"/>
        <v>7083.7417676640907</v>
      </c>
      <c r="P8014" s="18">
        <f t="shared" ca="1" si="2378"/>
        <v>324.91604019654193</v>
      </c>
      <c r="Q8014" s="47">
        <f ca="1">SUM(L$15:L8014)-SUM(M$15:M8014)</f>
        <v>0</v>
      </c>
      <c r="R8014" s="47" t="str">
        <f t="shared" ca="1" si="2379"/>
        <v>M8017</v>
      </c>
      <c r="S8014" s="48">
        <f t="shared" ca="1" si="2367"/>
        <v>0</v>
      </c>
      <c r="T8014" s="46">
        <f t="shared" ca="1" si="2368"/>
        <v>100</v>
      </c>
      <c r="X8014" s="74">
        <f t="shared" ca="1" si="2369"/>
        <v>0.32491604019654191</v>
      </c>
      <c r="Y8014" s="75">
        <f t="shared" ca="1" si="2370"/>
        <v>0.32491604019654191</v>
      </c>
      <c r="Z8014" s="74">
        <f t="shared" ca="1" si="2371"/>
        <v>1.3839144479177865</v>
      </c>
      <c r="AA8014" s="76">
        <f t="shared" ca="1" si="2372"/>
        <v>324.91604019654193</v>
      </c>
      <c r="AB8014" s="76">
        <f t="shared" ca="1" si="2373"/>
        <v>1383.9144479177864</v>
      </c>
    </row>
  </sheetData>
  <autoFilter ref="D14:N8014" xr:uid="{00000000-0001-0000-0200-000000000000}"/>
  <mergeCells count="17">
    <mergeCell ref="D8:E8"/>
    <mergeCell ref="L8:M8"/>
    <mergeCell ref="L2:M2"/>
    <mergeCell ref="L3:M3"/>
    <mergeCell ref="L5:M5"/>
    <mergeCell ref="L7:M7"/>
    <mergeCell ref="L4:M4"/>
    <mergeCell ref="D2:E2"/>
    <mergeCell ref="D3:E3"/>
    <mergeCell ref="D4:E4"/>
    <mergeCell ref="D6:E6"/>
    <mergeCell ref="D7:E7"/>
    <mergeCell ref="L6:M6"/>
    <mergeCell ref="D5:E5"/>
    <mergeCell ref="A1:S1"/>
    <mergeCell ref="A2:B2"/>
    <mergeCell ref="U1:V1"/>
  </mergeCells>
  <dataValidations count="1">
    <dataValidation type="list" allowBlank="1" showInputMessage="1" showErrorMessage="1" sqref="S3" xr:uid="{00000000-0002-0000-0200-000000000000}">
      <formula1>$Y$14:$Z$14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33"/>
  <sheetViews>
    <sheetView showGridLines="0" workbookViewId="0"/>
  </sheetViews>
  <sheetFormatPr defaultRowHeight="15" x14ac:dyDescent="0.25"/>
  <cols>
    <col min="1" max="1" width="2.28515625" customWidth="1"/>
    <col min="2" max="2" width="4.42578125" customWidth="1"/>
    <col min="4" max="4" width="4.42578125" customWidth="1"/>
    <col min="6" max="6" width="4.42578125" customWidth="1"/>
    <col min="8" max="8" width="4.42578125" customWidth="1"/>
    <col min="10" max="10" width="4.42578125" customWidth="1"/>
    <col min="12" max="12" width="4.42578125" customWidth="1"/>
    <col min="15" max="16" width="0" hidden="1" customWidth="1"/>
  </cols>
  <sheetData>
    <row r="1" spans="2:16" ht="9" customHeight="1" thickBot="1" x14ac:dyDescent="0.3"/>
    <row r="2" spans="2:16" ht="15.75" thickBot="1" x14ac:dyDescent="0.3">
      <c r="B2" s="106" t="s">
        <v>0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8"/>
      <c r="O2" s="109" t="s">
        <v>1</v>
      </c>
      <c r="P2" s="109"/>
    </row>
    <row r="3" spans="2:16" ht="15.75" thickBot="1" x14ac:dyDescent="0.3">
      <c r="B3" s="82" t="s">
        <v>2</v>
      </c>
      <c r="C3" s="83" t="s">
        <v>3</v>
      </c>
      <c r="D3" s="82" t="s">
        <v>4</v>
      </c>
      <c r="E3" s="83" t="s">
        <v>3</v>
      </c>
      <c r="F3" s="82" t="s">
        <v>5</v>
      </c>
      <c r="G3" s="83" t="s">
        <v>3</v>
      </c>
      <c r="H3" s="82" t="s">
        <v>6</v>
      </c>
      <c r="I3" s="83" t="s">
        <v>3</v>
      </c>
      <c r="J3" s="82" t="s">
        <v>7</v>
      </c>
      <c r="K3" s="83" t="s">
        <v>3</v>
      </c>
      <c r="L3" s="82" t="s">
        <v>8</v>
      </c>
      <c r="M3" s="83" t="s">
        <v>3</v>
      </c>
      <c r="O3" s="1" t="s">
        <v>9</v>
      </c>
      <c r="P3" s="1" t="str">
        <f>SIMULATION!A14</f>
        <v>DS</v>
      </c>
    </row>
    <row r="4" spans="2:16" x14ac:dyDescent="0.25">
      <c r="B4" s="7">
        <v>1</v>
      </c>
      <c r="C4" s="4">
        <v>2.4E-2</v>
      </c>
      <c r="D4" s="7">
        <v>1</v>
      </c>
      <c r="E4" s="9">
        <v>0.2</v>
      </c>
      <c r="F4" s="7">
        <v>1</v>
      </c>
      <c r="G4" s="9">
        <v>0.14000000000000001</v>
      </c>
      <c r="H4" s="7">
        <v>1</v>
      </c>
      <c r="I4" s="4">
        <f>1/30</f>
        <v>3.3333333333333333E-2</v>
      </c>
      <c r="J4" s="7">
        <v>1</v>
      </c>
      <c r="K4" s="9">
        <v>0.25</v>
      </c>
      <c r="L4" s="7">
        <v>1</v>
      </c>
      <c r="M4" s="4">
        <f>1/12</f>
        <v>8.3333333333333329E-2</v>
      </c>
      <c r="O4" s="2">
        <v>1</v>
      </c>
      <c r="P4" s="31">
        <f ca="1">VLOOKUP(O4,INDIRECT(ADDRESS(4,MATCH($P$3,$A$3:$M$3,0),4)):INDIRECT(ADDRESS(33,MATCH($P$3,$A$3:$M$3,0)+1,4)),2,FALSE)</f>
        <v>2.4E-2</v>
      </c>
    </row>
    <row r="5" spans="2:16" x14ac:dyDescent="0.25">
      <c r="B5" s="8">
        <v>2</v>
      </c>
      <c r="C5" s="5">
        <v>2.5000000000000001E-2</v>
      </c>
      <c r="D5" s="8">
        <v>2</v>
      </c>
      <c r="E5" s="10">
        <v>0.23</v>
      </c>
      <c r="F5" s="8">
        <v>2</v>
      </c>
      <c r="G5" s="10">
        <v>0.1</v>
      </c>
      <c r="H5" s="8">
        <v>2</v>
      </c>
      <c r="I5" s="5">
        <f t="shared" ref="I5:I33" si="0">1/30</f>
        <v>3.3333333333333333E-2</v>
      </c>
      <c r="J5" s="8">
        <v>2</v>
      </c>
      <c r="K5" s="10">
        <v>0.25</v>
      </c>
      <c r="L5" s="8">
        <v>2</v>
      </c>
      <c r="M5" s="5">
        <f t="shared" ref="M5:M15" si="1">1/12</f>
        <v>8.3333333333333329E-2</v>
      </c>
      <c r="O5" s="2">
        <v>2</v>
      </c>
      <c r="P5" s="31">
        <f ca="1">VLOOKUP(O5,INDIRECT(ADDRESS(4,MATCH($P$3,$A$3:$M$3,0),4)):INDIRECT(ADDRESS(33,MATCH($P$3,$A$3:$M$3,0)+1,4)),2,FALSE)</f>
        <v>2.5000000000000001E-2</v>
      </c>
    </row>
    <row r="6" spans="2:16" x14ac:dyDescent="0.25">
      <c r="B6" s="8">
        <v>3</v>
      </c>
      <c r="C6" s="5">
        <v>2.5000000000000001E-2</v>
      </c>
      <c r="D6" s="8">
        <v>3</v>
      </c>
      <c r="E6" s="10">
        <v>0.28000000000000003</v>
      </c>
      <c r="F6" s="8">
        <v>3</v>
      </c>
      <c r="G6" s="10">
        <v>0.09</v>
      </c>
      <c r="H6" s="8">
        <v>3</v>
      </c>
      <c r="I6" s="5">
        <f t="shared" si="0"/>
        <v>3.3333333333333333E-2</v>
      </c>
      <c r="J6" s="8">
        <v>3</v>
      </c>
      <c r="K6" s="10">
        <v>0.25</v>
      </c>
      <c r="L6" s="8">
        <v>3</v>
      </c>
      <c r="M6" s="5">
        <f t="shared" si="1"/>
        <v>8.3333333333333329E-2</v>
      </c>
      <c r="O6" s="2">
        <v>3</v>
      </c>
      <c r="P6" s="31">
        <f ca="1">VLOOKUP(O6,INDIRECT(ADDRESS(4,MATCH($P$3,$A$3:$M$3,0),4)):INDIRECT(ADDRESS(33,MATCH($P$3,$A$3:$M$3,0)+1,4)),2,FALSE)</f>
        <v>2.5000000000000001E-2</v>
      </c>
    </row>
    <row r="7" spans="2:16" x14ac:dyDescent="0.25">
      <c r="B7" s="8">
        <v>4</v>
      </c>
      <c r="C7" s="5">
        <v>2.5000000000000001E-2</v>
      </c>
      <c r="D7" s="8">
        <v>4</v>
      </c>
      <c r="E7" s="10">
        <v>0.28999999999999998</v>
      </c>
      <c r="F7" s="8">
        <v>4</v>
      </c>
      <c r="G7" s="10">
        <v>0.06</v>
      </c>
      <c r="H7" s="8">
        <v>4</v>
      </c>
      <c r="I7" s="5">
        <f t="shared" si="0"/>
        <v>3.3333333333333333E-2</v>
      </c>
      <c r="J7" s="8">
        <v>4</v>
      </c>
      <c r="K7" s="10">
        <v>0.25</v>
      </c>
      <c r="L7" s="8">
        <v>4</v>
      </c>
      <c r="M7" s="5">
        <f t="shared" si="1"/>
        <v>8.3333333333333329E-2</v>
      </c>
      <c r="O7" s="2">
        <v>4</v>
      </c>
      <c r="P7" s="31">
        <f ca="1">VLOOKUP(O7,INDIRECT(ADDRESS(4,MATCH($P$3,$A$3:$M$3,0),4)):INDIRECT(ADDRESS(33,MATCH($P$3,$A$3:$M$3,0)+1,4)),2,FALSE)</f>
        <v>2.5000000000000001E-2</v>
      </c>
    </row>
    <row r="8" spans="2:16" x14ac:dyDescent="0.25">
      <c r="B8" s="8">
        <v>5</v>
      </c>
      <c r="C8" s="5">
        <v>3.3000000000000002E-2</v>
      </c>
      <c r="D8" s="8"/>
      <c r="E8" s="11"/>
      <c r="F8" s="8">
        <v>5</v>
      </c>
      <c r="G8" s="10">
        <v>0.04</v>
      </c>
      <c r="H8" s="8">
        <v>5</v>
      </c>
      <c r="I8" s="5">
        <f t="shared" si="0"/>
        <v>3.3333333333333333E-2</v>
      </c>
      <c r="J8" s="8"/>
      <c r="K8" s="11"/>
      <c r="L8" s="8">
        <v>5</v>
      </c>
      <c r="M8" s="5">
        <f t="shared" si="1"/>
        <v>8.3333333333333329E-2</v>
      </c>
      <c r="O8" s="2">
        <v>5</v>
      </c>
      <c r="P8" s="31">
        <f ca="1">VLOOKUP(O8,INDIRECT(ADDRESS(4,MATCH($P$3,$A$3:$M$3,0),4)):INDIRECT(ADDRESS(33,MATCH($P$3,$A$3:$M$3,0)+1,4)),2,FALSE)</f>
        <v>3.3000000000000002E-2</v>
      </c>
    </row>
    <row r="9" spans="2:16" x14ac:dyDescent="0.25">
      <c r="B9" s="8">
        <v>6</v>
      </c>
      <c r="C9" s="5">
        <v>3.3000000000000002E-2</v>
      </c>
      <c r="D9" s="8"/>
      <c r="E9" s="11"/>
      <c r="F9" s="8">
        <v>6</v>
      </c>
      <c r="G9" s="10">
        <v>0.03</v>
      </c>
      <c r="H9" s="8">
        <v>6</v>
      </c>
      <c r="I9" s="5">
        <f t="shared" si="0"/>
        <v>3.3333333333333333E-2</v>
      </c>
      <c r="J9" s="8"/>
      <c r="K9" s="11"/>
      <c r="L9" s="8">
        <v>6</v>
      </c>
      <c r="M9" s="5">
        <f t="shared" si="1"/>
        <v>8.3333333333333329E-2</v>
      </c>
      <c r="O9" s="2">
        <v>6</v>
      </c>
      <c r="P9" s="31">
        <f ca="1">VLOOKUP(O9,INDIRECT(ADDRESS(4,MATCH($P$3,$A$3:$M$3,0),4)):INDIRECT(ADDRESS(33,MATCH($P$3,$A$3:$M$3,0)+1,4)),2,FALSE)</f>
        <v>3.3000000000000002E-2</v>
      </c>
    </row>
    <row r="10" spans="2:16" x14ac:dyDescent="0.25">
      <c r="B10" s="8">
        <v>7</v>
      </c>
      <c r="C10" s="5">
        <v>3.3000000000000002E-2</v>
      </c>
      <c r="D10" s="8"/>
      <c r="E10" s="11"/>
      <c r="F10" s="8">
        <v>7</v>
      </c>
      <c r="G10" s="10">
        <v>0.04</v>
      </c>
      <c r="H10" s="8">
        <v>7</v>
      </c>
      <c r="I10" s="5">
        <f t="shared" si="0"/>
        <v>3.3333333333333333E-2</v>
      </c>
      <c r="J10" s="8"/>
      <c r="K10" s="11"/>
      <c r="L10" s="8">
        <v>7</v>
      </c>
      <c r="M10" s="5">
        <f t="shared" si="1"/>
        <v>8.3333333333333329E-2</v>
      </c>
      <c r="O10" s="2">
        <v>7</v>
      </c>
      <c r="P10" s="31">
        <f ca="1">VLOOKUP(O10,INDIRECT(ADDRESS(4,MATCH($P$3,$A$3:$M$3,0),4)):INDIRECT(ADDRESS(33,MATCH($P$3,$A$3:$M$3,0)+1,4)),2,FALSE)</f>
        <v>3.3000000000000002E-2</v>
      </c>
    </row>
    <row r="11" spans="2:16" x14ac:dyDescent="0.25">
      <c r="B11" s="8">
        <v>8</v>
      </c>
      <c r="C11" s="5">
        <v>3.3000000000000002E-2</v>
      </c>
      <c r="D11" s="8"/>
      <c r="E11" s="11"/>
      <c r="F11" s="8">
        <v>8</v>
      </c>
      <c r="G11" s="10">
        <v>7.0000000000000007E-2</v>
      </c>
      <c r="H11" s="8">
        <v>8</v>
      </c>
      <c r="I11" s="5">
        <f t="shared" si="0"/>
        <v>3.3333333333333333E-2</v>
      </c>
      <c r="J11" s="8"/>
      <c r="K11" s="11"/>
      <c r="L11" s="8">
        <v>8</v>
      </c>
      <c r="M11" s="5">
        <f t="shared" si="1"/>
        <v>8.3333333333333329E-2</v>
      </c>
      <c r="O11" s="2">
        <v>8</v>
      </c>
      <c r="P11" s="31">
        <f ca="1">VLOOKUP(O11,INDIRECT(ADDRESS(4,MATCH($P$3,$A$3:$M$3,0),4)):INDIRECT(ADDRESS(33,MATCH($P$3,$A$3:$M$3,0)+1,4)),2,FALSE)</f>
        <v>3.3000000000000002E-2</v>
      </c>
    </row>
    <row r="12" spans="2:16" x14ac:dyDescent="0.25">
      <c r="B12" s="8">
        <v>9</v>
      </c>
      <c r="C12" s="5">
        <v>3.3000000000000002E-2</v>
      </c>
      <c r="D12" s="8"/>
      <c r="E12" s="11"/>
      <c r="F12" s="8">
        <v>9</v>
      </c>
      <c r="G12" s="10">
        <v>0.08</v>
      </c>
      <c r="H12" s="8">
        <v>9</v>
      </c>
      <c r="I12" s="5">
        <f t="shared" si="0"/>
        <v>3.3333333333333333E-2</v>
      </c>
      <c r="J12" s="8"/>
      <c r="K12" s="11"/>
      <c r="L12" s="8">
        <v>9</v>
      </c>
      <c r="M12" s="5">
        <f t="shared" si="1"/>
        <v>8.3333333333333329E-2</v>
      </c>
      <c r="O12" s="2">
        <v>9</v>
      </c>
      <c r="P12" s="31">
        <f ca="1">VLOOKUP(O12,INDIRECT(ADDRESS(4,MATCH($P$3,$A$3:$M$3,0),4)):INDIRECT(ADDRESS(33,MATCH($P$3,$A$3:$M$3,0)+1,4)),2,FALSE)</f>
        <v>3.3000000000000002E-2</v>
      </c>
    </row>
    <row r="13" spans="2:16" x14ac:dyDescent="0.25">
      <c r="B13" s="8">
        <v>10</v>
      </c>
      <c r="C13" s="5">
        <v>3.3000000000000002E-2</v>
      </c>
      <c r="D13" s="8"/>
      <c r="E13" s="11"/>
      <c r="F13" s="8">
        <v>10</v>
      </c>
      <c r="G13" s="10">
        <v>0.09</v>
      </c>
      <c r="H13" s="8">
        <v>10</v>
      </c>
      <c r="I13" s="5">
        <f t="shared" si="0"/>
        <v>3.3333333333333333E-2</v>
      </c>
      <c r="J13" s="8"/>
      <c r="K13" s="11"/>
      <c r="L13" s="8">
        <v>10</v>
      </c>
      <c r="M13" s="5">
        <f t="shared" si="1"/>
        <v>8.3333333333333329E-2</v>
      </c>
      <c r="O13" s="2">
        <v>10</v>
      </c>
      <c r="P13" s="31">
        <f ca="1">VLOOKUP(O13,INDIRECT(ADDRESS(4,MATCH($P$3,$A$3:$M$3,0),4)):INDIRECT(ADDRESS(33,MATCH($P$3,$A$3:$M$3,0)+1,4)),2,FALSE)</f>
        <v>3.3000000000000002E-2</v>
      </c>
    </row>
    <row r="14" spans="2:16" x14ac:dyDescent="0.25">
      <c r="B14" s="8">
        <v>11</v>
      </c>
      <c r="C14" s="5">
        <v>3.3000000000000002E-2</v>
      </c>
      <c r="D14" s="8"/>
      <c r="E14" s="11"/>
      <c r="F14" s="8">
        <v>11</v>
      </c>
      <c r="G14" s="10">
        <v>0.11</v>
      </c>
      <c r="H14" s="8">
        <v>11</v>
      </c>
      <c r="I14" s="5">
        <f t="shared" si="0"/>
        <v>3.3333333333333333E-2</v>
      </c>
      <c r="J14" s="8"/>
      <c r="K14" s="11"/>
      <c r="L14" s="8">
        <v>11</v>
      </c>
      <c r="M14" s="5">
        <f t="shared" si="1"/>
        <v>8.3333333333333329E-2</v>
      </c>
      <c r="O14" s="2">
        <v>11</v>
      </c>
      <c r="P14" s="31">
        <f ca="1">VLOOKUP(O14,INDIRECT(ADDRESS(4,MATCH($P$3,$A$3:$M$3,0),4)):INDIRECT(ADDRESS(33,MATCH($P$3,$A$3:$M$3,0)+1,4)),2,FALSE)</f>
        <v>3.3000000000000002E-2</v>
      </c>
    </row>
    <row r="15" spans="2:16" x14ac:dyDescent="0.25">
      <c r="B15" s="8">
        <v>12</v>
      </c>
      <c r="C15" s="5">
        <v>3.3000000000000002E-2</v>
      </c>
      <c r="D15" s="8"/>
      <c r="E15" s="11"/>
      <c r="F15" s="8">
        <v>12</v>
      </c>
      <c r="G15" s="10">
        <v>0.15</v>
      </c>
      <c r="H15" s="8">
        <v>12</v>
      </c>
      <c r="I15" s="5">
        <f t="shared" si="0"/>
        <v>3.3333333333333333E-2</v>
      </c>
      <c r="J15" s="8"/>
      <c r="K15" s="11"/>
      <c r="L15" s="8">
        <v>12</v>
      </c>
      <c r="M15" s="5">
        <f t="shared" si="1"/>
        <v>8.3333333333333329E-2</v>
      </c>
      <c r="O15" s="2">
        <v>12</v>
      </c>
      <c r="P15" s="31">
        <f ca="1">VLOOKUP(O15,INDIRECT(ADDRESS(4,MATCH($P$3,$A$3:$M$3,0),4)):INDIRECT(ADDRESS(33,MATCH($P$3,$A$3:$M$3,0)+1,4)),2,FALSE)</f>
        <v>3.3000000000000002E-2</v>
      </c>
    </row>
    <row r="16" spans="2:16" x14ac:dyDescent="0.25">
      <c r="B16" s="8">
        <v>13</v>
      </c>
      <c r="C16" s="5">
        <v>3.3000000000000002E-2</v>
      </c>
      <c r="D16" s="8"/>
      <c r="E16" s="11"/>
      <c r="F16" s="8"/>
      <c r="G16" s="11"/>
      <c r="H16" s="8">
        <v>13</v>
      </c>
      <c r="I16" s="5">
        <f t="shared" si="0"/>
        <v>3.3333333333333333E-2</v>
      </c>
      <c r="J16" s="8"/>
      <c r="K16" s="11"/>
      <c r="L16" s="8"/>
      <c r="M16" s="5"/>
      <c r="O16" s="2">
        <v>13</v>
      </c>
      <c r="P16" s="31">
        <f ca="1">VLOOKUP(O16,INDIRECT(ADDRESS(4,MATCH($P$3,$A$3:$M$3,0),4)):INDIRECT(ADDRESS(33,MATCH($P$3,$A$3:$M$3,0)+1,4)),2,FALSE)</f>
        <v>3.3000000000000002E-2</v>
      </c>
    </row>
    <row r="17" spans="2:16" x14ac:dyDescent="0.25">
      <c r="B17" s="8">
        <v>14</v>
      </c>
      <c r="C17" s="5">
        <v>3.3000000000000002E-2</v>
      </c>
      <c r="D17" s="8"/>
      <c r="E17" s="11"/>
      <c r="F17" s="8"/>
      <c r="G17" s="11"/>
      <c r="H17" s="8">
        <v>14</v>
      </c>
      <c r="I17" s="5">
        <f t="shared" si="0"/>
        <v>3.3333333333333333E-2</v>
      </c>
      <c r="J17" s="8"/>
      <c r="K17" s="11"/>
      <c r="L17" s="8"/>
      <c r="M17" s="5"/>
      <c r="O17" s="2">
        <v>14</v>
      </c>
      <c r="P17" s="31">
        <f ca="1">VLOOKUP(O17,INDIRECT(ADDRESS(4,MATCH($P$3,$A$3:$M$3,0),4)):INDIRECT(ADDRESS(33,MATCH($P$3,$A$3:$M$3,0)+1,4)),2,FALSE)</f>
        <v>3.3000000000000002E-2</v>
      </c>
    </row>
    <row r="18" spans="2:16" x14ac:dyDescent="0.25">
      <c r="B18" s="8">
        <v>15</v>
      </c>
      <c r="C18" s="5">
        <v>3.3000000000000002E-2</v>
      </c>
      <c r="D18" s="8"/>
      <c r="E18" s="11"/>
      <c r="F18" s="8"/>
      <c r="G18" s="11"/>
      <c r="H18" s="8">
        <v>15</v>
      </c>
      <c r="I18" s="5">
        <f t="shared" si="0"/>
        <v>3.3333333333333333E-2</v>
      </c>
      <c r="J18" s="8"/>
      <c r="K18" s="11"/>
      <c r="L18" s="8"/>
      <c r="M18" s="5"/>
      <c r="O18" s="2">
        <v>15</v>
      </c>
      <c r="P18" s="31">
        <f ca="1">VLOOKUP(O18,INDIRECT(ADDRESS(4,MATCH($P$3,$A$3:$M$3,0),4)):INDIRECT(ADDRESS(33,MATCH($P$3,$A$3:$M$3,0)+1,4)),2,FALSE)</f>
        <v>3.3000000000000002E-2</v>
      </c>
    </row>
    <row r="19" spans="2:16" x14ac:dyDescent="0.25">
      <c r="B19" s="8">
        <v>16</v>
      </c>
      <c r="C19" s="5">
        <v>3.3000000000000002E-2</v>
      </c>
      <c r="D19" s="8"/>
      <c r="E19" s="11"/>
      <c r="F19" s="8"/>
      <c r="G19" s="11"/>
      <c r="H19" s="8">
        <v>16</v>
      </c>
      <c r="I19" s="5">
        <f t="shared" si="0"/>
        <v>3.3333333333333333E-2</v>
      </c>
      <c r="J19" s="8"/>
      <c r="K19" s="11"/>
      <c r="L19" s="8"/>
      <c r="M19" s="5"/>
      <c r="O19" s="2">
        <v>16</v>
      </c>
      <c r="P19" s="31">
        <f ca="1">VLOOKUP(O19,INDIRECT(ADDRESS(4,MATCH($P$3,$A$3:$M$3,0),4)):INDIRECT(ADDRESS(33,MATCH($P$3,$A$3:$M$3,0)+1,4)),2,FALSE)</f>
        <v>3.3000000000000002E-2</v>
      </c>
    </row>
    <row r="20" spans="2:16" x14ac:dyDescent="0.25">
      <c r="B20" s="8">
        <v>17</v>
      </c>
      <c r="C20" s="5">
        <v>3.5000000000000003E-2</v>
      </c>
      <c r="D20" s="8"/>
      <c r="E20" s="11"/>
      <c r="F20" s="8"/>
      <c r="G20" s="11"/>
      <c r="H20" s="8">
        <v>17</v>
      </c>
      <c r="I20" s="5">
        <f t="shared" si="0"/>
        <v>3.3333333333333333E-2</v>
      </c>
      <c r="J20" s="8"/>
      <c r="K20" s="11"/>
      <c r="L20" s="8"/>
      <c r="M20" s="5"/>
      <c r="O20" s="2">
        <v>17</v>
      </c>
      <c r="P20" s="31">
        <f ca="1">VLOOKUP(O20,INDIRECT(ADDRESS(4,MATCH($P$3,$A$3:$M$3,0),4)):INDIRECT(ADDRESS(33,MATCH($P$3,$A$3:$M$3,0)+1,4)),2,FALSE)</f>
        <v>3.5000000000000003E-2</v>
      </c>
    </row>
    <row r="21" spans="2:16" x14ac:dyDescent="0.25">
      <c r="B21" s="8">
        <v>18</v>
      </c>
      <c r="C21" s="5">
        <v>3.5000000000000003E-2</v>
      </c>
      <c r="D21" s="8"/>
      <c r="E21" s="11"/>
      <c r="F21" s="8"/>
      <c r="G21" s="11"/>
      <c r="H21" s="8">
        <v>18</v>
      </c>
      <c r="I21" s="5">
        <f t="shared" si="0"/>
        <v>3.3333333333333333E-2</v>
      </c>
      <c r="J21" s="8"/>
      <c r="K21" s="11"/>
      <c r="L21" s="8"/>
      <c r="M21" s="5"/>
      <c r="O21" s="2">
        <v>18</v>
      </c>
      <c r="P21" s="31">
        <f ca="1">VLOOKUP(O21,INDIRECT(ADDRESS(4,MATCH($P$3,$A$3:$M$3,0),4)):INDIRECT(ADDRESS(33,MATCH($P$3,$A$3:$M$3,0)+1,4)),2,FALSE)</f>
        <v>3.5000000000000003E-2</v>
      </c>
    </row>
    <row r="22" spans="2:16" x14ac:dyDescent="0.25">
      <c r="B22" s="8">
        <v>19</v>
      </c>
      <c r="C22" s="5">
        <v>3.5000000000000003E-2</v>
      </c>
      <c r="D22" s="8"/>
      <c r="E22" s="11"/>
      <c r="F22" s="8"/>
      <c r="G22" s="11"/>
      <c r="H22" s="8">
        <v>19</v>
      </c>
      <c r="I22" s="5">
        <f t="shared" si="0"/>
        <v>3.3333333333333333E-2</v>
      </c>
      <c r="J22" s="8"/>
      <c r="K22" s="11"/>
      <c r="L22" s="8"/>
      <c r="M22" s="5"/>
      <c r="O22" s="2">
        <v>19</v>
      </c>
      <c r="P22" s="31">
        <f ca="1">VLOOKUP(O22,INDIRECT(ADDRESS(4,MATCH($P$3,$A$3:$M$3,0),4)):INDIRECT(ADDRESS(33,MATCH($P$3,$A$3:$M$3,0)+1,4)),2,FALSE)</f>
        <v>3.5000000000000003E-2</v>
      </c>
    </row>
    <row r="23" spans="2:16" x14ac:dyDescent="0.25">
      <c r="B23" s="8">
        <v>20</v>
      </c>
      <c r="C23" s="5">
        <v>3.5000000000000003E-2</v>
      </c>
      <c r="D23" s="8"/>
      <c r="E23" s="11"/>
      <c r="F23" s="8"/>
      <c r="G23" s="11"/>
      <c r="H23" s="8">
        <v>20</v>
      </c>
      <c r="I23" s="5">
        <f t="shared" si="0"/>
        <v>3.3333333333333333E-2</v>
      </c>
      <c r="J23" s="8"/>
      <c r="K23" s="11"/>
      <c r="L23" s="8"/>
      <c r="M23" s="5"/>
      <c r="O23" s="2">
        <v>20</v>
      </c>
      <c r="P23" s="31">
        <f ca="1">VLOOKUP(O23,INDIRECT(ADDRESS(4,MATCH($P$3,$A$3:$M$3,0),4)):INDIRECT(ADDRESS(33,MATCH($P$3,$A$3:$M$3,0)+1,4)),2,FALSE)</f>
        <v>3.5000000000000003E-2</v>
      </c>
    </row>
    <row r="24" spans="2:16" x14ac:dyDescent="0.25">
      <c r="B24" s="8">
        <v>21</v>
      </c>
      <c r="C24" s="5">
        <v>3.5000000000000003E-2</v>
      </c>
      <c r="D24" s="8"/>
      <c r="E24" s="11"/>
      <c r="F24" s="8"/>
      <c r="G24" s="11"/>
      <c r="H24" s="8">
        <v>21</v>
      </c>
      <c r="I24" s="5">
        <f t="shared" si="0"/>
        <v>3.3333333333333333E-2</v>
      </c>
      <c r="J24" s="8"/>
      <c r="K24" s="11"/>
      <c r="L24" s="8"/>
      <c r="M24" s="5"/>
      <c r="O24" s="2">
        <v>21</v>
      </c>
      <c r="P24" s="31">
        <f ca="1">VLOOKUP(O24,INDIRECT(ADDRESS(4,MATCH($P$3,$A$3:$M$3,0),4)):INDIRECT(ADDRESS(33,MATCH($P$3,$A$3:$M$3,0)+1,4)),2,FALSE)</f>
        <v>3.5000000000000003E-2</v>
      </c>
    </row>
    <row r="25" spans="2:16" x14ac:dyDescent="0.25">
      <c r="B25" s="8">
        <v>22</v>
      </c>
      <c r="C25" s="5">
        <v>3.5000000000000003E-2</v>
      </c>
      <c r="D25" s="8"/>
      <c r="E25" s="11"/>
      <c r="F25" s="8"/>
      <c r="G25" s="11"/>
      <c r="H25" s="8">
        <v>22</v>
      </c>
      <c r="I25" s="5">
        <f t="shared" si="0"/>
        <v>3.3333333333333333E-2</v>
      </c>
      <c r="J25" s="8"/>
      <c r="K25" s="11"/>
      <c r="L25" s="8"/>
      <c r="M25" s="5"/>
      <c r="O25" s="2">
        <v>22</v>
      </c>
      <c r="P25" s="31">
        <f ca="1">VLOOKUP(O25,INDIRECT(ADDRESS(4,MATCH($P$3,$A$3:$M$3,0),4)):INDIRECT(ADDRESS(33,MATCH($P$3,$A$3:$M$3,0)+1,4)),2,FALSE)</f>
        <v>3.5000000000000003E-2</v>
      </c>
    </row>
    <row r="26" spans="2:16" x14ac:dyDescent="0.25">
      <c r="B26" s="8">
        <v>23</v>
      </c>
      <c r="C26" s="5">
        <v>3.5000000000000003E-2</v>
      </c>
      <c r="D26" s="8"/>
      <c r="E26" s="11"/>
      <c r="F26" s="8"/>
      <c r="G26" s="11"/>
      <c r="H26" s="8">
        <v>23</v>
      </c>
      <c r="I26" s="5">
        <f t="shared" si="0"/>
        <v>3.3333333333333333E-2</v>
      </c>
      <c r="J26" s="8"/>
      <c r="K26" s="11"/>
      <c r="L26" s="8"/>
      <c r="M26" s="5"/>
      <c r="O26" s="2">
        <v>23</v>
      </c>
      <c r="P26" s="31">
        <f ca="1">VLOOKUP(O26,INDIRECT(ADDRESS(4,MATCH($P$3,$A$3:$M$3,0),4)):INDIRECT(ADDRESS(33,MATCH($P$3,$A$3:$M$3,0)+1,4)),2,FALSE)</f>
        <v>3.5000000000000003E-2</v>
      </c>
    </row>
    <row r="27" spans="2:16" x14ac:dyDescent="0.25">
      <c r="B27" s="8">
        <v>24</v>
      </c>
      <c r="C27" s="5">
        <v>3.5000000000000003E-2</v>
      </c>
      <c r="D27" s="8"/>
      <c r="E27" s="11"/>
      <c r="F27" s="8"/>
      <c r="G27" s="11"/>
      <c r="H27" s="8">
        <v>24</v>
      </c>
      <c r="I27" s="5">
        <f t="shared" si="0"/>
        <v>3.3333333333333333E-2</v>
      </c>
      <c r="J27" s="8"/>
      <c r="K27" s="11"/>
      <c r="L27" s="8"/>
      <c r="M27" s="5"/>
      <c r="O27" s="2">
        <v>24</v>
      </c>
      <c r="P27" s="31">
        <f ca="1">VLOOKUP(O27,INDIRECT(ADDRESS(4,MATCH($P$3,$A$3:$M$3,0),4)):INDIRECT(ADDRESS(33,MATCH($P$3,$A$3:$M$3,0)+1,4)),2,FALSE)</f>
        <v>3.5000000000000003E-2</v>
      </c>
    </row>
    <row r="28" spans="2:16" x14ac:dyDescent="0.25">
      <c r="B28" s="8">
        <v>25</v>
      </c>
      <c r="C28" s="5">
        <v>3.5000000000000003E-2</v>
      </c>
      <c r="D28" s="8"/>
      <c r="E28" s="11"/>
      <c r="F28" s="8"/>
      <c r="G28" s="11"/>
      <c r="H28" s="8">
        <v>25</v>
      </c>
      <c r="I28" s="5">
        <f t="shared" si="0"/>
        <v>3.3333333333333333E-2</v>
      </c>
      <c r="J28" s="8"/>
      <c r="K28" s="11"/>
      <c r="L28" s="8"/>
      <c r="M28" s="5"/>
      <c r="O28" s="2">
        <v>25</v>
      </c>
      <c r="P28" s="31">
        <f ca="1">VLOOKUP(O28,INDIRECT(ADDRESS(4,MATCH($P$3,$A$3:$M$3,0),4)):INDIRECT(ADDRESS(33,MATCH($P$3,$A$3:$M$3,0)+1,4)),2,FALSE)</f>
        <v>3.5000000000000003E-2</v>
      </c>
    </row>
    <row r="29" spans="2:16" x14ac:dyDescent="0.25">
      <c r="B29" s="8">
        <v>26</v>
      </c>
      <c r="C29" s="5">
        <v>3.5000000000000003E-2</v>
      </c>
      <c r="D29" s="8"/>
      <c r="E29" s="11"/>
      <c r="F29" s="8"/>
      <c r="G29" s="11"/>
      <c r="H29" s="8">
        <v>26</v>
      </c>
      <c r="I29" s="5">
        <f t="shared" si="0"/>
        <v>3.3333333333333333E-2</v>
      </c>
      <c r="J29" s="8"/>
      <c r="K29" s="11"/>
      <c r="L29" s="8"/>
      <c r="M29" s="5"/>
      <c r="O29" s="2">
        <v>26</v>
      </c>
      <c r="P29" s="31">
        <f ca="1">VLOOKUP(O29,INDIRECT(ADDRESS(4,MATCH($P$3,$A$3:$M$3,0),4)):INDIRECT(ADDRESS(33,MATCH($P$3,$A$3:$M$3,0)+1,4)),2,FALSE)</f>
        <v>3.5000000000000003E-2</v>
      </c>
    </row>
    <row r="30" spans="2:16" x14ac:dyDescent="0.25">
      <c r="B30" s="8">
        <v>27</v>
      </c>
      <c r="C30" s="5">
        <v>3.5000000000000003E-2</v>
      </c>
      <c r="D30" s="8"/>
      <c r="E30" s="11"/>
      <c r="F30" s="8"/>
      <c r="G30" s="11"/>
      <c r="H30" s="8">
        <v>27</v>
      </c>
      <c r="I30" s="5">
        <f t="shared" si="0"/>
        <v>3.3333333333333333E-2</v>
      </c>
      <c r="J30" s="8"/>
      <c r="K30" s="11"/>
      <c r="L30" s="8"/>
      <c r="M30" s="5"/>
      <c r="O30" s="2">
        <v>27</v>
      </c>
      <c r="P30" s="31">
        <f ca="1">VLOOKUP(O30,INDIRECT(ADDRESS(4,MATCH($P$3,$A$3:$M$3,0),4)):INDIRECT(ADDRESS(33,MATCH($P$3,$A$3:$M$3,0)+1,4)),2,FALSE)</f>
        <v>3.5000000000000003E-2</v>
      </c>
    </row>
    <row r="31" spans="2:16" x14ac:dyDescent="0.25">
      <c r="B31" s="8">
        <v>28</v>
      </c>
      <c r="C31" s="5">
        <v>0.04</v>
      </c>
      <c r="D31" s="8"/>
      <c r="E31" s="11"/>
      <c r="F31" s="8"/>
      <c r="G31" s="11"/>
      <c r="H31" s="8">
        <v>28</v>
      </c>
      <c r="I31" s="5">
        <f t="shared" si="0"/>
        <v>3.3333333333333333E-2</v>
      </c>
      <c r="J31" s="8"/>
      <c r="K31" s="11"/>
      <c r="L31" s="8"/>
      <c r="M31" s="5"/>
      <c r="O31" s="2">
        <v>28</v>
      </c>
      <c r="P31" s="31">
        <f ca="1">VLOOKUP(O31,INDIRECT(ADDRESS(4,MATCH($P$3,$A$3:$M$3,0),4)):INDIRECT(ADDRESS(33,MATCH($P$3,$A$3:$M$3,0)+1,4)),2,FALSE)</f>
        <v>0.04</v>
      </c>
    </row>
    <row r="32" spans="2:16" x14ac:dyDescent="0.25">
      <c r="B32" s="8">
        <v>29</v>
      </c>
      <c r="C32" s="5">
        <v>0.04</v>
      </c>
      <c r="D32" s="8"/>
      <c r="E32" s="11"/>
      <c r="F32" s="8"/>
      <c r="G32" s="11"/>
      <c r="H32" s="8">
        <v>29</v>
      </c>
      <c r="I32" s="5">
        <f t="shared" si="0"/>
        <v>3.3333333333333333E-2</v>
      </c>
      <c r="J32" s="8"/>
      <c r="K32" s="11"/>
      <c r="L32" s="8"/>
      <c r="M32" s="5"/>
      <c r="O32" s="2">
        <v>29</v>
      </c>
      <c r="P32" s="31">
        <f ca="1">VLOOKUP(O32,INDIRECT(ADDRESS(4,MATCH($P$3,$A$3:$M$3,0),4)):INDIRECT(ADDRESS(33,MATCH($P$3,$A$3:$M$3,0)+1,4)),2,FALSE)</f>
        <v>0.04</v>
      </c>
    </row>
    <row r="33" spans="2:16" ht="15.75" thickBot="1" x14ac:dyDescent="0.3">
      <c r="B33" s="12">
        <v>30</v>
      </c>
      <c r="C33" s="13">
        <v>0.04</v>
      </c>
      <c r="D33" s="12"/>
      <c r="E33" s="14"/>
      <c r="F33" s="12"/>
      <c r="G33" s="14"/>
      <c r="H33" s="12">
        <v>30</v>
      </c>
      <c r="I33" s="13">
        <f t="shared" si="0"/>
        <v>3.3333333333333333E-2</v>
      </c>
      <c r="J33" s="12"/>
      <c r="K33" s="14"/>
      <c r="L33" s="12"/>
      <c r="M33" s="13"/>
      <c r="O33" s="2">
        <v>30</v>
      </c>
      <c r="P33" s="31">
        <f ca="1">VLOOKUP(O33,INDIRECT(ADDRESS(4,MATCH($P$3,$A$3:$M$3,0),4)):INDIRECT(ADDRESS(33,MATCH($P$3,$A$3:$M$3,0)+1,4)),2,FALSE)</f>
        <v>0.04</v>
      </c>
    </row>
  </sheetData>
  <mergeCells count="2">
    <mergeCell ref="B2:M2"/>
    <mergeCell ref="O2:P2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showGridLines="0" workbookViewId="0">
      <selection activeCell="J32" sqref="J3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8"/>
  <sheetViews>
    <sheetView topLeftCell="A6" workbookViewId="0">
      <selection activeCell="A6" sqref="A6"/>
    </sheetView>
  </sheetViews>
  <sheetFormatPr defaultRowHeight="15" outlineLevelRow="1" x14ac:dyDescent="0.25"/>
  <cols>
    <col min="1" max="2" width="13" customWidth="1"/>
    <col min="3" max="4" width="15.5703125" bestFit="1" customWidth="1"/>
    <col min="5" max="5" width="14.7109375" bestFit="1" customWidth="1"/>
    <col min="6" max="6" width="13" customWidth="1"/>
    <col min="7" max="7" width="11.42578125" customWidth="1"/>
    <col min="8" max="8" width="13.5703125" customWidth="1"/>
    <col min="9" max="10" width="14.5703125" bestFit="1" customWidth="1"/>
    <col min="11" max="11" width="12.42578125" bestFit="1" customWidth="1"/>
    <col min="12" max="12" width="11.28515625" bestFit="1" customWidth="1"/>
  </cols>
  <sheetData>
    <row r="1" spans="1:12" hidden="1" outlineLevel="1" x14ac:dyDescent="0.25">
      <c r="A1" t="s">
        <v>61</v>
      </c>
      <c r="B1" s="26" t="s">
        <v>62</v>
      </c>
      <c r="C1" s="26" t="s">
        <v>63</v>
      </c>
      <c r="D1" s="26" t="s">
        <v>64</v>
      </c>
      <c r="E1" s="26" t="s">
        <v>65</v>
      </c>
      <c r="F1" s="26" t="s">
        <v>66</v>
      </c>
      <c r="G1" s="1" t="s">
        <v>67</v>
      </c>
      <c r="H1" s="26" t="s">
        <v>68</v>
      </c>
      <c r="I1" s="26" t="s">
        <v>69</v>
      </c>
      <c r="J1" s="26" t="s">
        <v>70</v>
      </c>
      <c r="K1" s="26" t="s">
        <v>71</v>
      </c>
      <c r="L1" s="26" t="s">
        <v>72</v>
      </c>
    </row>
    <row r="2" spans="1:12" hidden="1" outlineLevel="1" x14ac:dyDescent="0.25">
      <c r="A2" t="s">
        <v>73</v>
      </c>
      <c r="B2" s="38">
        <f>ROUND(VALUE(LEFT(B1,4))*SIMULATION!$F$3*SIMULATION!$F$6,0)</f>
        <v>-3920</v>
      </c>
      <c r="C2" s="38">
        <f>ROUND(VALUE(LEFT(C1,4))*SIMULATION!$F$3*SIMULATION!$F$6,0)</f>
        <v>-3136</v>
      </c>
      <c r="D2" s="38">
        <f>ROUND(VALUE(LEFT(D1,4))*SIMULATION!$F$3*SIMULATION!$F$6,0)</f>
        <v>-2352</v>
      </c>
      <c r="E2" s="38">
        <f>ROUND(VALUE(LEFT(E1,4))*SIMULATION!$F$3*SIMULATION!$F$6,0)</f>
        <v>-1568</v>
      </c>
      <c r="F2" s="38">
        <f>ROUND(VALUE(LEFT(F1,4))*SIMULATION!$F$3*SIMULATION!$F$6,0)</f>
        <v>-784</v>
      </c>
      <c r="G2" s="38">
        <f>ROUND(VALUE(LEFT(G1,4))*SIMULATION!$F$3*SIMULATION!$F$6,0)</f>
        <v>0</v>
      </c>
      <c r="H2" s="38">
        <f>ROUND(VALUE(LEFT(H1,4))*SIMULATION!$F$3*SIMULATION!$F$6,0)</f>
        <v>784</v>
      </c>
      <c r="I2" s="38">
        <f>ROUND(VALUE(LEFT(I1,4))*SIMULATION!$F$3*SIMULATION!$F$6,0)</f>
        <v>1568</v>
      </c>
      <c r="J2" s="38">
        <f>ROUND(VALUE(LEFT(J1,4))*SIMULATION!$F$3*SIMULATION!$F$6,0)</f>
        <v>2352</v>
      </c>
      <c r="K2" s="38">
        <f>ROUND(VALUE(LEFT(K1,4))*SIMULATION!$F$3*SIMULATION!$F$6,0)</f>
        <v>3136</v>
      </c>
      <c r="L2" s="38">
        <f>ROUND(VALUE(LEFT(L1,4))*SIMULATION!$F$3*SIMULATION!$F$6,0)</f>
        <v>3920</v>
      </c>
    </row>
    <row r="3" spans="1:12" hidden="1" outlineLevel="1" x14ac:dyDescent="0.25">
      <c r="A3" t="s">
        <v>74</v>
      </c>
      <c r="B3" s="1">
        <f ca="1">COUNTIF(SIMULATION!$H$15:$H$5014,"&lt;="&amp;B2)</f>
        <v>0</v>
      </c>
      <c r="C3" s="1">
        <f ca="1">COUNTIF(SIMULATION!$H$15:$H$5014,"&lt;="&amp;C2)</f>
        <v>3</v>
      </c>
      <c r="D3" s="1">
        <f ca="1">COUNTIF(SIMULATION!$H$15:$H$5014,"&lt;="&amp;D2)</f>
        <v>36</v>
      </c>
      <c r="E3" s="1">
        <f ca="1">COUNTIF(SIMULATION!$H$15:$H$5014,"&lt;="&amp;E2)</f>
        <v>274</v>
      </c>
      <c r="F3" s="1">
        <f ca="1">COUNTIF(SIMULATION!$H$15:$H$5014,"&lt;="&amp;F2)</f>
        <v>1091</v>
      </c>
      <c r="G3" s="1">
        <f ca="1">COUNTIF(SIMULATION!$H$15:$H$5014,"&lt;="&amp;G2)</f>
        <v>2470</v>
      </c>
      <c r="H3" s="1">
        <f ca="1">COUNTIF(SIMULATION!$H$15:$H$5014,"&lt;="&amp;H2)</f>
        <v>3904</v>
      </c>
      <c r="I3" s="1">
        <f ca="1">COUNTIF(SIMULATION!$H$15:$H$5014,"&lt;="&amp;I2)</f>
        <v>4699</v>
      </c>
      <c r="J3" s="1">
        <f ca="1">COUNTIF(SIMULATION!$H$15:$H$5014,"&lt;="&amp;J2)</f>
        <v>5000</v>
      </c>
      <c r="K3" s="1">
        <f ca="1">COUNTIF(SIMULATION!$H$15:$H$5014,"&lt;="&amp;K2)</f>
        <v>5000</v>
      </c>
      <c r="L3" s="1">
        <f ca="1">COUNTIF(SIMULATION!$H$15:$H$5014,"&lt;="&amp;L2)</f>
        <v>5000</v>
      </c>
    </row>
    <row r="4" spans="1:12" hidden="1" outlineLevel="1" x14ac:dyDescent="0.25">
      <c r="A4" t="s">
        <v>75</v>
      </c>
      <c r="B4" s="1"/>
      <c r="C4" s="1">
        <f ca="1">C3-B3</f>
        <v>3</v>
      </c>
      <c r="D4" s="1">
        <f t="shared" ref="D4:L4" ca="1" si="0">D3-C3</f>
        <v>33</v>
      </c>
      <c r="E4" s="1">
        <f t="shared" ca="1" si="0"/>
        <v>238</v>
      </c>
      <c r="F4" s="1">
        <f t="shared" ca="1" si="0"/>
        <v>817</v>
      </c>
      <c r="G4" s="1">
        <f t="shared" ca="1" si="0"/>
        <v>1379</v>
      </c>
      <c r="H4" s="1">
        <f t="shared" ca="1" si="0"/>
        <v>1434</v>
      </c>
      <c r="I4" s="1">
        <f t="shared" ca="1" si="0"/>
        <v>795</v>
      </c>
      <c r="J4" s="1">
        <f t="shared" ca="1" si="0"/>
        <v>301</v>
      </c>
      <c r="K4" s="1">
        <f t="shared" ca="1" si="0"/>
        <v>0</v>
      </c>
      <c r="L4" s="1">
        <f t="shared" ca="1" si="0"/>
        <v>0</v>
      </c>
    </row>
    <row r="5" spans="1:12" hidden="1" outlineLevel="1" x14ac:dyDescent="0.25">
      <c r="A5" t="s">
        <v>76</v>
      </c>
      <c r="C5" s="27">
        <f ca="1">C4/SUM($C$4:$L$4)</f>
        <v>5.9999999999999995E-4</v>
      </c>
      <c r="D5" s="27">
        <f t="shared" ref="D5:L5" ca="1" si="1">D4/SUM($C$4:$L$4)</f>
        <v>6.6E-3</v>
      </c>
      <c r="E5" s="27">
        <f t="shared" ca="1" si="1"/>
        <v>4.7600000000000003E-2</v>
      </c>
      <c r="F5" s="27">
        <f t="shared" ca="1" si="1"/>
        <v>0.16339999999999999</v>
      </c>
      <c r="G5" s="27">
        <f t="shared" ca="1" si="1"/>
        <v>0.27579999999999999</v>
      </c>
      <c r="H5" s="27">
        <f t="shared" ca="1" si="1"/>
        <v>0.2868</v>
      </c>
      <c r="I5" s="27">
        <f t="shared" ca="1" si="1"/>
        <v>0.159</v>
      </c>
      <c r="J5" s="27">
        <f t="shared" ca="1" si="1"/>
        <v>6.0199999999999997E-2</v>
      </c>
      <c r="K5" s="27">
        <f t="shared" ca="1" si="1"/>
        <v>0</v>
      </c>
      <c r="L5" s="27">
        <f t="shared" ca="1" si="1"/>
        <v>0</v>
      </c>
    </row>
    <row r="6" spans="1:12" collapsed="1" x14ac:dyDescent="0.25"/>
    <row r="7" spans="1:12" x14ac:dyDescent="0.25">
      <c r="A7" s="28" t="s">
        <v>77</v>
      </c>
      <c r="B7" s="28" t="str">
        <f>"[-INF ; "&amp;C2&amp;"]"</f>
        <v>[-INF ; -3136]</v>
      </c>
      <c r="C7" s="28" t="str">
        <f>"]"&amp;C2&amp;" ; "&amp;D2&amp;"]"</f>
        <v>]-3136 ; -2352]</v>
      </c>
      <c r="D7" s="28" t="str">
        <f>"]"&amp;D2&amp;" ; "&amp;E2&amp;"]"</f>
        <v>]-2352 ; -1568]</v>
      </c>
      <c r="E7" s="28" t="str">
        <f>"]"&amp;E2&amp;" ; "&amp;F2&amp;"]"</f>
        <v>]-1568 ; -784]</v>
      </c>
      <c r="F7" s="28" t="str">
        <f t="shared" ref="F7:J7" si="2">"]"&amp;F2&amp;" ; "&amp;G2&amp;"]"</f>
        <v>]-784 ; 0]</v>
      </c>
      <c r="G7" s="28" t="str">
        <f t="shared" si="2"/>
        <v>]0 ; 784]</v>
      </c>
      <c r="H7" s="28" t="str">
        <f t="shared" si="2"/>
        <v>]784 ; 1568]</v>
      </c>
      <c r="I7" s="28" t="str">
        <f t="shared" si="2"/>
        <v>]1568 ; 2352]</v>
      </c>
      <c r="J7" s="28" t="str">
        <f t="shared" si="2"/>
        <v>]2352 ; 3136]</v>
      </c>
      <c r="K7" s="28" t="str">
        <f>"]"&amp;K2&amp;" ; +INF]"</f>
        <v>]3136 ; +INF]</v>
      </c>
    </row>
    <row r="8" spans="1:12" x14ac:dyDescent="0.25">
      <c r="A8" s="29" t="s">
        <v>78</v>
      </c>
      <c r="B8" s="30">
        <f ca="1">C5</f>
        <v>5.9999999999999995E-4</v>
      </c>
      <c r="C8" s="30">
        <f ca="1">D5</f>
        <v>6.6E-3</v>
      </c>
      <c r="D8" s="30">
        <f t="shared" ref="D8:K8" ca="1" si="3">E5</f>
        <v>4.7600000000000003E-2</v>
      </c>
      <c r="E8" s="30">
        <f t="shared" ca="1" si="3"/>
        <v>0.16339999999999999</v>
      </c>
      <c r="F8" s="30">
        <f t="shared" ca="1" si="3"/>
        <v>0.27579999999999999</v>
      </c>
      <c r="G8" s="30">
        <f ca="1">H5</f>
        <v>0.2868</v>
      </c>
      <c r="H8" s="30">
        <f t="shared" ca="1" si="3"/>
        <v>0.159</v>
      </c>
      <c r="I8" s="30">
        <f t="shared" ca="1" si="3"/>
        <v>6.0199999999999997E-2</v>
      </c>
      <c r="J8" s="30">
        <f t="shared" ca="1" si="3"/>
        <v>0</v>
      </c>
      <c r="K8" s="30">
        <f t="shared" ca="1" si="3"/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FIELDS</vt:lpstr>
      <vt:lpstr>SIMULATION</vt:lpstr>
      <vt:lpstr>PERIODS</vt:lpstr>
      <vt:lpstr>CHART</vt:lpstr>
      <vt:lpstr>HISTOGRAM</vt:lpstr>
    </vt:vector>
  </TitlesOfParts>
  <Manager/>
  <Company>Nalco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Leandro D Santos</dc:creator>
  <cp:keywords/>
  <dc:description/>
  <cp:lastModifiedBy>Leandro Santos</cp:lastModifiedBy>
  <cp:revision/>
  <dcterms:created xsi:type="dcterms:W3CDTF">2014-06-02T11:45:18Z</dcterms:created>
  <dcterms:modified xsi:type="dcterms:W3CDTF">2026-09-02T12:51:06Z</dcterms:modified>
  <cp:category/>
  <cp:contentStatus/>
</cp:coreProperties>
</file>